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2.xml" ContentType="application/vnd.openxmlformats-officedocument.drawing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xampp\htdocs\cwb\public\file\"/>
    </mc:Choice>
  </mc:AlternateContent>
  <xr:revisionPtr revIDLastSave="0" documentId="13_ncr:1_{77E0B1ED-C497-4246-ABD4-56CA3CBA0DBF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Personal" sheetId="67" r:id="rId1"/>
    <sheet name="Non_Personal" sheetId="68" r:id="rId2"/>
    <sheet name="Joints" sheetId="69" r:id="rId3"/>
    <sheet name="Personal_Deficiencies" sheetId="7" r:id="rId4"/>
    <sheet name="Non_Personal_Deficiencies" sheetId="10" r:id="rId5"/>
    <sheet name="Joints_Deficiencies" sheetId="8" r:id="rId6"/>
    <sheet name="SUMMARY" sheetId="14" r:id="rId7"/>
    <sheet name="Regions" sheetId="61" r:id="rId8"/>
  </sheets>
  <externalReferences>
    <externalReference r:id="rId9"/>
  </externalReferences>
  <definedNames>
    <definedName name="_xlnm._FilterDatabase" localSheetId="2" hidden="1">Joints!$A$1:$FA$4</definedName>
    <definedName name="_xlnm._FilterDatabase" localSheetId="1" hidden="1">Non_Personal!$A$1:$EL$4</definedName>
    <definedName name="_xlnm._FilterDatabase" localSheetId="0" hidden="1">Personal!$A$1:$FX$4</definedName>
    <definedName name="Acct_DAO">#REF!</definedName>
    <definedName name="Add_Review">#REF!</definedName>
    <definedName name="Branch_Desc">#REF!</definedName>
    <definedName name="Char_Details">#REF!</definedName>
    <definedName name="Char_Headers">#REF!</definedName>
    <definedName name="Char_Review">#REF!</definedName>
    <definedName name="Cust_Sector">#REF!</definedName>
    <definedName name="Cust_Status">#REF!</definedName>
    <definedName name="DOB_Details">#REF!</definedName>
    <definedName name="DOB_Headers">#REF!</definedName>
    <definedName name="DOB_Review">#REF!</definedName>
    <definedName name="EA_Details">#REF!</definedName>
    <definedName name="EA_Review">#REF!</definedName>
    <definedName name="Emp_Headers">#REF!</definedName>
    <definedName name="EN_Details">#REF!</definedName>
    <definedName name="EN_Review">#REF!</definedName>
    <definedName name="ID_1_NUM">#REF!</definedName>
    <definedName name="ID_2_NUM">#REF!</definedName>
    <definedName name="ID_Details">#REF!</definedName>
    <definedName name="ID_Headers">#REF!</definedName>
    <definedName name="ID_Review">#REF!</definedName>
    <definedName name="IU_Details">#REF!</definedName>
    <definedName name="IU_Headers">#REF!</definedName>
    <definedName name="IU_Review">#REF!</definedName>
    <definedName name="Joint_Complete">'[1]JOINT Tracking'!$B$3</definedName>
    <definedName name="Joint_Total">'[1]JOINT Tracking'!$A$3</definedName>
    <definedName name="Joints_Data" localSheetId="2">Joints!$A$1:$FA$4</definedName>
    <definedName name="LegAdd_Details">#REF!</definedName>
    <definedName name="LegAdd_Headers">#REF!</definedName>
    <definedName name="Lend_Pro_Code">#REF!</definedName>
    <definedName name="MailAdd_Details">#REF!</definedName>
    <definedName name="MailAdd_Headers">#REF!</definedName>
    <definedName name="NAICS_Details">#REF!</definedName>
    <definedName name="NAICS_Headers">#REF!</definedName>
    <definedName name="NAICS_Review">#REF!</definedName>
    <definedName name="NOC_Details">#REF!</definedName>
    <definedName name="NOC_Headers">#REF!</definedName>
    <definedName name="NOC_Review">#REF!</definedName>
    <definedName name="Non_Personal_Data" localSheetId="1">Non_Personal!$A$1:$EL$4</definedName>
    <definedName name="NonPersonal_CSD">#REF!</definedName>
    <definedName name="Occ_Details">#REF!</definedName>
    <definedName name="Occ_Headers">#REF!</definedName>
    <definedName name="Occ_Review">#REF!</definedName>
    <definedName name="PEFP_Details">#REF!</definedName>
    <definedName name="PEFP_Review">#REF!</definedName>
    <definedName name="PEP_Details">#REF!</definedName>
    <definedName name="PEP_Headers">#REF!</definedName>
    <definedName name="PEP_Review">#REF!</definedName>
    <definedName name="Personal_CSD">#REF!</definedName>
    <definedName name="Personal_Data" localSheetId="0">Personal!$A$1:$FX$4</definedName>
    <definedName name="Product_Desc">#REF!</definedName>
    <definedName name="Role_Details">#REF!</definedName>
    <definedName name="Role_Headers">#REF!</definedName>
    <definedName name="Role_Review">#REF!</definedName>
    <definedName name="Sign_Details">#REF!</definedName>
    <definedName name="Sign_Headers">#REF!</definedName>
    <definedName name="Sign_Review">#REF!</definedName>
    <definedName name="SIN">#REF!</definedName>
    <definedName name="SINS">#REF!</definedName>
    <definedName name="TP_Details">#REF!</definedName>
    <definedName name="TP_Headers">#REF!</definedName>
    <definedName name="TP_Review">#REF!</definedName>
    <definedName name="Z_06727DF0_8F71_4B66_A25B_77887A82B137_.wvu.Cols" localSheetId="2" hidden="1">Joints!$EF:$EL</definedName>
    <definedName name="Z_06727DF0_8F71_4B66_A25B_77887A82B137_.wvu.FilterData" localSheetId="2" hidden="1">Joints!$A$1:$FA$4</definedName>
    <definedName name="Z_0E19BFD5_1693_4BAF_9E2A_83663E934FA3_.wvu.FilterData" localSheetId="1" hidden="1">Non_Personal!$A$1:$EL$4</definedName>
    <definedName name="Z_0E19BFD5_1693_4BAF_9E2A_83663E934FA3_.wvu.FilterData" localSheetId="0" hidden="1">Personal!$A$1:$FX$4</definedName>
    <definedName name="Z_117E0D7E_3D32_43D4_9AEE_8ACB04621A6B_.wvu.FilterData" localSheetId="1" hidden="1">Non_Personal!$A$1:$EL$4</definedName>
    <definedName name="Z_160FAA2B_A721_400E_8A32_F8BB748221B5_.wvu.FilterData" localSheetId="1" hidden="1">Non_Personal!$A$1:$EL$4</definedName>
    <definedName name="Z_21FBD97F_F432_4A76_B9D2_CAEA6AC8C709_.wvu.Cols" localSheetId="2" hidden="1">Joints!#REF!,Joints!#REF!,Joints!$AE:$AJ,Joints!$AL:$AL,Joints!$DI:$DI</definedName>
    <definedName name="Z_21FBD97F_F432_4A76_B9D2_CAEA6AC8C709_.wvu.FilterData" localSheetId="2" hidden="1">Joints!$A$1:$EQ$1</definedName>
    <definedName name="Z_2ED87822_3C2B_4CBB_9946_2E4FE9E56482_.wvu.FilterData" localSheetId="2" hidden="1">Joints!$A$1:$FA$4</definedName>
    <definedName name="Z_364FE543_3F1A_4F24_B3B2_C9F7C26F7A31_.wvu.FilterData" localSheetId="0" hidden="1">Personal!$A$1:$FX$4</definedName>
    <definedName name="Z_3E69A242_1EA2_4676_A119_80C9439298C3_.wvu.FilterData" localSheetId="2" hidden="1">Joints!$A$1:$FA$4</definedName>
    <definedName name="Z_410BBE44_5B96_4FF8_B762_0B36AB09410A_.wvu.FilterData" localSheetId="1" hidden="1">Non_Personal!$A$1:$EL$4</definedName>
    <definedName name="Z_410BBE44_5B96_4FF8_B762_0B36AB09410A_.wvu.FilterData" localSheetId="0" hidden="1">Personal!$A$1:$FX$4</definedName>
    <definedName name="Z_4E91484D_603F_40F6_8D31_59611F9C0EE4_.wvu.FilterData" localSheetId="1" hidden="1">Non_Personal!$A$1:$EL$4</definedName>
    <definedName name="Z_502655CE_027C_40F8_8CCD_276454D83FC0_.wvu.Cols" localSheetId="2" hidden="1">Joints!#REF!,Joints!$AE:$AJ,Joints!$AL:$AL,Joints!$DI:$DI</definedName>
    <definedName name="Z_502655CE_027C_40F8_8CCD_276454D83FC0_.wvu.FilterData" localSheetId="2" hidden="1">Joints!$A$1:$EQ$1</definedName>
    <definedName name="Z_50BAABF4_2567_495D_B937_072694A63054_.wvu.FilterData" localSheetId="0" hidden="1">Personal!$A$1:$FX$4</definedName>
    <definedName name="Z_534FC454_695D_4FC0_9645_538B16EBA4AD_.wvu.FilterData" localSheetId="2" hidden="1">Joints!$A$1:$FA$4</definedName>
    <definedName name="Z_5AA3E2E5_3F88_4E78_B222_F7B699F2FEA2_.wvu.FilterData" localSheetId="2" hidden="1">Joints!$A$1:$FA$4</definedName>
    <definedName name="Z_84FAD09B_D97E_4366_9122_E2FCB1FB70B0_.wvu.Cols" localSheetId="1" hidden="1">Non_Personal!$B:$AE,Non_Personal!$AT:$DE,Non_Personal!$DG:$EC</definedName>
    <definedName name="Z_84FAD09B_D97E_4366_9122_E2FCB1FB70B0_.wvu.FilterData" localSheetId="1" hidden="1">Non_Personal!$A$1:$EL$4</definedName>
    <definedName name="Z_84FAD09B_D97E_4366_9122_E2FCB1FB70B0_.wvu.FilterData" localSheetId="0" hidden="1">Personal!$A$1:$FX$4</definedName>
    <definedName name="Z_88370C85_85D8_4B77_BD1B_78AA97CD28FB_.wvu.FilterData" localSheetId="2" hidden="1">Joints!$A$1:$EQ$1</definedName>
    <definedName name="Z_8B248AC3_14D3_4D32_8B8A_B80F18CEBEC3_.wvu.FilterData" localSheetId="2" hidden="1">Joints!$A$1:$FA$4</definedName>
    <definedName name="Z_C322EB1E_BC24_40D9_A0A9_CAEA2731DE3A_.wvu.FilterData" localSheetId="1" hidden="1">Non_Personal!$A$1:$EL$4</definedName>
    <definedName name="Z_C322EB1E_BC24_40D9_A0A9_CAEA2731DE3A_.wvu.FilterData" localSheetId="0" hidden="1">Personal!$A$1:$FX$4</definedName>
    <definedName name="Z_D42A2D47_F461_4A13_8829_50675BCADC1C_.wvu.FilterData" localSheetId="1" hidden="1">Non_Personal!$A$1:$EL$4</definedName>
    <definedName name="Z_D5E41BF8_6733_42DB_9940_257112043C7A_.wvu.FilterData" localSheetId="2" hidden="1">Joints!$A$1:$FA$4</definedName>
    <definedName name="Z_DBE7C941_5172_43F4_A29E_AAD1AA7E7815_.wvu.FilterData" localSheetId="1" hidden="1">Non_Personal!$A$1:$EL$4</definedName>
    <definedName name="Z_DBE7C941_5172_43F4_A29E_AAD1AA7E7815_.wvu.FilterData" localSheetId="0" hidden="1">Personal!$A$1:$FX$4</definedName>
    <definedName name="Z_DD7150FB_D5AC_47F2_AC88_DD1646250E47_.wvu.FilterData" localSheetId="0" hidden="1">Personal!$A$1:$FX$4</definedName>
    <definedName name="Z_DE148DD2_9139_4709_829B_E616925C3443_.wvu.FilterData" localSheetId="1" hidden="1">Non_Personal!$A$1:$EL$4</definedName>
    <definedName name="Z_E0D1A5A1_3CA5_48B5_B4AD_D12AF761468C_.wvu.Cols" localSheetId="2" hidden="1">Joints!#REF!,Joints!$AE:$AJ,Joints!$AL:$AL,Joints!$DI:$DI</definedName>
    <definedName name="Z_E0D1A5A1_3CA5_48B5_B4AD_D12AF761468C_.wvu.FilterData" localSheetId="2" hidden="1">Joints!$A$1:$EQ$1</definedName>
    <definedName name="Z_E6166136_B4AB_4C38_904D_37529D509FB6_.wvu.FilterData" localSheetId="2" hidden="1">Joints!$A$1:$FA$4</definedName>
    <definedName name="Z_E70CBDF0_AFE9_4A74_B847_87FF0A0E03CD_.wvu.FilterData" localSheetId="2" hidden="1">Joints!$A$1:$FA$4</definedName>
    <definedName name="Z_E786417F_68A9_472A_BA1B_4CC512AFCF22_.wvu.Cols" localSheetId="2" hidden="1">Joints!#REF!,Joints!$AE:$AJ,Joints!$AL:$AL,Joints!$DI:$DI</definedName>
    <definedName name="Z_E786417F_68A9_472A_BA1B_4CC512AFCF22_.wvu.FilterData" localSheetId="2" hidden="1">Joints!$A$1:$EQ$1</definedName>
    <definedName name="Z_E85AB6F5_F5DB_4235_BBAA_8719121656B2_.wvu.FilterData" localSheetId="1" hidden="1">Non_Personal!$A$1:$EL$4</definedName>
    <definedName name="Z_E85AB6F5_F5DB_4235_BBAA_8719121656B2_.wvu.FilterData" localSheetId="0" hidden="1">Personal!$A$1:$FX$4</definedName>
    <definedName name="Z_EE0B8815_901C_49D0_AE55_A7D84083BD34_.wvu.FilterData" localSheetId="2" hidden="1">Joints!$A$1:$FA$4</definedName>
    <definedName name="Z_F7BB02CE_1845_452B_97F3_08213B45841F_.wvu.Cols" localSheetId="2" hidden="1">Joints!#REF!,Joints!$AE:$AJ,Joints!$AL:$AL,Joints!$DI:$DI</definedName>
    <definedName name="Z_F7BB02CE_1845_452B_97F3_08213B45841F_.wvu.FilterData" localSheetId="2" hidden="1">Joints!$A$1:$EQ$1</definedName>
    <definedName name="Z_FE04CF95_5DEE_4FD4_8023_8B68B332EDB0_.wvu.FilterData" localSheetId="0" hidden="1">Personal!$A$1:$FX$4</definedName>
  </definedNames>
  <calcPr calcId="191029"/>
  <customWorkbookViews>
    <customWorkbookView name="Fadoua El-Kharrim - Personal View" guid="{ED84C334-7450-4ECE-87AE-20762027317A}" mergeInterval="0" personalView="1" maximized="1" windowWidth="1920" windowHeight="855" activeSheetId="3"/>
    <customWorkbookView name="Ryan Sagert - Personal View" guid="{16C89803-F63B-48DC-8479-0F44DAF2CB17}" mergeInterval="0" personalView="1" maximized="1" windowWidth="1920" windowHeight="835" activeSheetId="3"/>
  </customWorkbookViews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  <pivotCache cacheId="9" r:id="rId19"/>
    <pivotCache cacheId="10" r:id="rId20"/>
    <pivotCache cacheId="11" r:id="rId21"/>
    <pivotCache cacheId="12" r:id="rId22"/>
    <pivotCache cacheId="13" r:id="rId23"/>
    <pivotCache cacheId="14" r:id="rId24"/>
    <pivotCache cacheId="15" r:id="rId25"/>
    <pivotCache cacheId="16" r:id="rId26"/>
    <pivotCache cacheId="17" r:id="rId27"/>
    <pivotCache cacheId="18" r:id="rId28"/>
    <pivotCache cacheId="19" r:id="rId29"/>
    <pivotCache cacheId="20" r:id="rId30"/>
    <pivotCache cacheId="21" r:id="rId31"/>
    <pivotCache cacheId="22" r:id="rId32"/>
    <pivotCache cacheId="23" r:id="rId33"/>
    <pivotCache cacheId="24" r:id="rId34"/>
    <pivotCache cacheId="25" r:id="rId35"/>
    <pivotCache cacheId="26" r:id="rId36"/>
    <pivotCache cacheId="27" r:id="rId37"/>
    <pivotCache cacheId="28" r:id="rId38"/>
    <pivotCache cacheId="29" r:id="rId39"/>
    <pivotCache cacheId="30" r:id="rId40"/>
    <pivotCache cacheId="31" r:id="rId41"/>
    <pivotCache cacheId="32" r:id="rId42"/>
    <pivotCache cacheId="33" r:id="rId43"/>
    <pivotCache cacheId="34" r:id="rId44"/>
    <pivotCache cacheId="35" r:id="rId45"/>
    <pivotCache cacheId="36" r:id="rId46"/>
    <pivotCache cacheId="37" r:id="rId47"/>
  </pivotCaches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B239" i="68" l="1"/>
  <c r="DB240" i="68"/>
  <c r="DB241" i="68"/>
  <c r="DB242" i="68"/>
  <c r="DB243" i="68"/>
  <c r="DB244" i="68"/>
  <c r="DB245" i="68"/>
  <c r="DB246" i="68"/>
  <c r="DB247" i="68"/>
  <c r="DB248" i="68"/>
  <c r="DB249" i="68"/>
  <c r="DB250" i="68"/>
  <c r="DB251" i="68"/>
  <c r="DB252" i="68"/>
  <c r="DB253" i="68"/>
  <c r="DB254" i="68"/>
  <c r="DB255" i="68"/>
  <c r="DB256" i="68"/>
  <c r="DB257" i="68"/>
  <c r="DB258" i="68"/>
  <c r="DB259" i="68"/>
  <c r="DB260" i="68"/>
  <c r="DB261" i="68"/>
  <c r="DB262" i="68"/>
  <c r="DB263" i="68"/>
  <c r="DB264" i="68"/>
  <c r="DB265" i="68"/>
  <c r="DB266" i="68"/>
  <c r="DB267" i="68"/>
  <c r="DB268" i="68"/>
  <c r="DB269" i="68"/>
  <c r="DB270" i="68"/>
  <c r="DB271" i="68"/>
  <c r="DB272" i="68"/>
  <c r="DB273" i="68"/>
  <c r="DB274" i="68"/>
  <c r="DB275" i="68"/>
  <c r="DB276" i="68"/>
  <c r="DB277" i="68"/>
  <c r="DB278" i="68"/>
  <c r="DB279" i="68"/>
  <c r="DB280" i="68"/>
  <c r="DB281" i="68"/>
  <c r="DB282" i="68"/>
  <c r="DB283" i="68"/>
  <c r="DB284" i="68"/>
  <c r="DB285" i="68"/>
  <c r="DB286" i="68"/>
  <c r="DB287" i="68"/>
  <c r="DB288" i="68"/>
  <c r="DB289" i="68"/>
  <c r="DB290" i="68"/>
  <c r="DB291" i="68"/>
  <c r="DB292" i="68"/>
  <c r="DB293" i="68"/>
  <c r="DB294" i="68"/>
  <c r="DB295" i="68"/>
  <c r="DB296" i="68"/>
  <c r="DB297" i="68"/>
  <c r="DB298" i="68"/>
  <c r="DB299" i="68"/>
  <c r="DB300" i="68"/>
  <c r="DB301" i="68"/>
  <c r="DB302" i="68"/>
  <c r="DB303" i="68"/>
  <c r="DB304" i="68"/>
  <c r="DB305" i="68"/>
  <c r="DB306" i="68"/>
  <c r="DB307" i="68"/>
  <c r="DB308" i="68"/>
  <c r="DB309" i="68"/>
  <c r="DB310" i="68"/>
  <c r="DB311" i="68"/>
  <c r="DB312" i="68"/>
  <c r="DB313" i="68"/>
  <c r="DB314" i="68"/>
  <c r="DB315" i="68"/>
  <c r="DB316" i="68"/>
  <c r="DB317" i="68"/>
  <c r="DB318" i="68"/>
  <c r="DB319" i="68"/>
  <c r="DB320" i="68"/>
  <c r="DB321" i="68"/>
  <c r="DB322" i="68"/>
  <c r="DB323" i="68"/>
  <c r="DB324" i="68"/>
  <c r="DB325" i="68"/>
  <c r="DB326" i="68"/>
  <c r="DB327" i="68"/>
  <c r="DB328" i="68"/>
  <c r="DB329" i="68"/>
  <c r="DB330" i="68"/>
  <c r="DB331" i="68"/>
  <c r="DB332" i="68"/>
  <c r="DB333" i="68"/>
  <c r="DB334" i="68"/>
  <c r="DB335" i="68"/>
  <c r="DB336" i="68"/>
  <c r="DB337" i="68"/>
  <c r="DB338" i="68"/>
  <c r="DB339" i="68"/>
  <c r="DB340" i="68"/>
  <c r="DB341" i="68"/>
  <c r="DB342" i="68"/>
  <c r="DB343" i="68"/>
  <c r="DB344" i="68"/>
  <c r="DB345" i="68"/>
  <c r="DB346" i="68"/>
  <c r="DB347" i="68"/>
  <c r="DB348" i="68"/>
  <c r="DB349" i="68"/>
  <c r="DB350" i="68"/>
  <c r="DB351" i="68"/>
  <c r="DB352" i="68"/>
  <c r="DB353" i="68"/>
  <c r="DB354" i="68"/>
  <c r="DB355" i="68"/>
  <c r="DB356" i="68"/>
  <c r="DB357" i="68"/>
  <c r="DB358" i="68"/>
  <c r="DB359" i="68"/>
  <c r="DB360" i="68"/>
  <c r="DB361" i="68"/>
  <c r="DB362" i="68"/>
  <c r="DB363" i="68"/>
  <c r="DB364" i="68"/>
  <c r="DB365" i="68"/>
  <c r="DB366" i="68"/>
  <c r="DB367" i="68"/>
  <c r="DB368" i="68"/>
  <c r="DB369" i="68"/>
  <c r="DB370" i="68"/>
  <c r="DB371" i="68"/>
  <c r="DB372" i="68"/>
  <c r="DB373" i="68"/>
  <c r="DB374" i="68"/>
  <c r="DB375" i="68"/>
  <c r="DB376" i="68"/>
  <c r="DB377" i="68"/>
  <c r="DB378" i="68"/>
  <c r="DB379" i="68"/>
  <c r="DB380" i="68"/>
  <c r="DB381" i="68"/>
  <c r="DB382" i="68"/>
  <c r="DB383" i="68"/>
  <c r="DB384" i="68"/>
  <c r="DB385" i="68"/>
  <c r="DB386" i="68"/>
  <c r="DB387" i="68"/>
  <c r="DB388" i="68"/>
  <c r="DB389" i="68"/>
  <c r="DB390" i="68"/>
  <c r="DB391" i="68"/>
  <c r="DB392" i="68"/>
  <c r="DB393" i="68"/>
  <c r="DB394" i="68"/>
  <c r="DB395" i="68"/>
  <c r="DB396" i="68"/>
  <c r="DB397" i="68"/>
  <c r="DB398" i="68"/>
  <c r="DB399" i="68"/>
  <c r="DB400" i="68"/>
  <c r="DB401" i="68"/>
  <c r="DB402" i="68"/>
  <c r="DB403" i="68"/>
  <c r="DB404" i="68"/>
  <c r="DB405" i="68"/>
  <c r="DB406" i="68"/>
  <c r="DB407" i="68"/>
  <c r="DB408" i="68"/>
  <c r="DB409" i="68"/>
  <c r="DB410" i="68"/>
  <c r="DB411" i="68"/>
  <c r="DB412" i="68"/>
  <c r="DB413" i="68"/>
  <c r="DB414" i="68"/>
  <c r="DB415" i="68"/>
  <c r="DB416" i="68"/>
  <c r="DB417" i="68"/>
  <c r="DB418" i="68"/>
  <c r="DB419" i="68"/>
  <c r="DB420" i="68"/>
  <c r="DB421" i="68"/>
  <c r="DB422" i="68"/>
  <c r="DB423" i="68"/>
  <c r="DB424" i="68"/>
  <c r="DB425" i="68"/>
  <c r="DB426" i="68"/>
  <c r="DB427" i="68"/>
  <c r="DB428" i="68"/>
  <c r="DB429" i="68"/>
  <c r="DB430" i="68"/>
  <c r="DB431" i="68"/>
  <c r="DB432" i="68"/>
  <c r="DB433" i="68"/>
  <c r="DB434" i="68"/>
  <c r="DB435" i="68"/>
  <c r="DB436" i="68"/>
  <c r="DB437" i="68"/>
  <c r="DB438" i="68"/>
  <c r="DB439" i="68"/>
  <c r="DB440" i="68"/>
  <c r="DB441" i="68"/>
  <c r="DB442" i="68"/>
  <c r="DB443" i="68"/>
  <c r="DB444" i="68"/>
  <c r="DB445" i="68"/>
  <c r="DB446" i="68"/>
  <c r="DB447" i="68"/>
  <c r="DB448" i="68"/>
  <c r="DB449" i="68"/>
  <c r="DB450" i="68"/>
  <c r="DB451" i="68"/>
  <c r="DB452" i="68"/>
  <c r="DB453" i="68"/>
  <c r="DB454" i="68"/>
  <c r="DB455" i="68"/>
  <c r="DB456" i="68"/>
  <c r="DB457" i="68"/>
  <c r="DB458" i="68"/>
  <c r="DB459" i="68"/>
  <c r="DB460" i="68"/>
  <c r="DB461" i="68"/>
  <c r="DB462" i="68"/>
  <c r="DB463" i="68"/>
  <c r="DB464" i="68"/>
  <c r="DB465" i="68"/>
  <c r="DB466" i="68"/>
  <c r="DB467" i="68"/>
  <c r="DB468" i="68"/>
  <c r="DB469" i="68"/>
  <c r="DB470" i="68"/>
  <c r="DB471" i="68"/>
  <c r="DB472" i="68"/>
  <c r="DB473" i="68"/>
  <c r="DB474" i="68"/>
  <c r="DB475" i="68"/>
  <c r="DB476" i="68"/>
  <c r="DB477" i="68"/>
  <c r="DB478" i="68"/>
  <c r="DB479" i="68"/>
  <c r="DB480" i="68"/>
  <c r="DB481" i="68"/>
  <c r="DB482" i="68"/>
  <c r="DB483" i="68"/>
  <c r="DB484" i="68"/>
  <c r="DB485" i="68"/>
  <c r="DB486" i="68"/>
  <c r="DB487" i="68"/>
  <c r="DB488" i="68"/>
  <c r="DB489" i="68"/>
  <c r="DB490" i="68"/>
  <c r="DB491" i="68"/>
  <c r="DB492" i="68"/>
  <c r="DB493" i="68"/>
  <c r="DB494" i="68"/>
  <c r="DB495" i="68"/>
  <c r="DB496" i="68"/>
  <c r="DB497" i="68"/>
  <c r="DB498" i="68"/>
  <c r="DB499" i="68"/>
  <c r="DB500" i="68"/>
  <c r="DB501" i="68"/>
  <c r="DB502" i="68"/>
  <c r="DB503" i="68"/>
  <c r="DB504" i="68"/>
  <c r="DB505" i="68"/>
  <c r="DB506" i="68"/>
  <c r="DB507" i="68"/>
  <c r="DB508" i="68"/>
  <c r="DB509" i="68"/>
  <c r="DB510" i="68"/>
  <c r="DB511" i="68"/>
  <c r="DB512" i="68"/>
  <c r="DB513" i="68"/>
  <c r="DB514" i="68"/>
  <c r="DB515" i="68"/>
  <c r="DB516" i="68"/>
  <c r="DB517" i="68"/>
  <c r="DB518" i="68"/>
  <c r="DB519" i="68"/>
  <c r="DB520" i="68"/>
  <c r="DB521" i="68"/>
  <c r="DB522" i="68"/>
  <c r="DB523" i="68"/>
  <c r="DB524" i="68"/>
  <c r="DB525" i="68"/>
  <c r="DB526" i="68"/>
  <c r="DB527" i="68"/>
  <c r="DB528" i="68"/>
  <c r="DB529" i="68"/>
  <c r="DB530" i="68"/>
  <c r="DB531" i="68"/>
  <c r="DB532" i="68"/>
  <c r="DB533" i="68"/>
  <c r="DB534" i="68"/>
  <c r="DB535" i="68"/>
  <c r="DB536" i="68"/>
  <c r="DB537" i="68"/>
  <c r="DB538" i="68"/>
  <c r="DB539" i="68"/>
  <c r="DB540" i="68"/>
  <c r="DB541" i="68"/>
  <c r="DB542" i="68"/>
  <c r="DB543" i="68"/>
  <c r="DB544" i="68"/>
  <c r="DB545" i="68"/>
  <c r="DB546" i="68"/>
  <c r="DB547" i="68"/>
  <c r="DB548" i="68"/>
  <c r="DB549" i="68"/>
  <c r="DB550" i="68"/>
  <c r="DB551" i="68"/>
  <c r="DB552" i="68"/>
  <c r="DB553" i="68"/>
  <c r="DB554" i="68"/>
  <c r="DB555" i="68"/>
  <c r="DB556" i="68"/>
  <c r="DB557" i="68"/>
  <c r="DB558" i="68"/>
  <c r="DB559" i="68"/>
  <c r="DB560" i="68"/>
  <c r="DB561" i="68"/>
  <c r="DB562" i="68"/>
  <c r="DB563" i="68"/>
  <c r="DB564" i="68"/>
  <c r="DB565" i="68"/>
  <c r="DB566" i="68"/>
  <c r="DB567" i="68"/>
  <c r="DB568" i="68"/>
  <c r="DB569" i="68"/>
  <c r="DB570" i="68"/>
  <c r="DB571" i="68"/>
  <c r="DB572" i="68"/>
  <c r="DB573" i="68"/>
  <c r="DB574" i="68"/>
  <c r="DB575" i="68"/>
  <c r="DB576" i="68"/>
  <c r="DB577" i="68"/>
  <c r="DB578" i="68"/>
  <c r="DB579" i="68"/>
  <c r="DB580" i="68"/>
  <c r="DB581" i="68"/>
  <c r="DB582" i="68"/>
  <c r="DB583" i="68"/>
  <c r="DB584" i="68"/>
  <c r="DB585" i="68"/>
  <c r="DB586" i="68"/>
  <c r="DB587" i="68"/>
  <c r="DB588" i="68"/>
  <c r="DB589" i="68"/>
  <c r="DB590" i="68"/>
  <c r="DB591" i="68"/>
  <c r="DB592" i="68"/>
  <c r="DB593" i="68"/>
  <c r="DB594" i="68"/>
  <c r="DB595" i="68"/>
  <c r="DB596" i="68"/>
  <c r="DB597" i="68"/>
  <c r="DB598" i="68"/>
  <c r="DB599" i="68"/>
  <c r="DB600" i="68"/>
  <c r="DB601" i="68"/>
  <c r="DB602" i="68"/>
  <c r="DB603" i="68"/>
  <c r="DB604" i="68"/>
  <c r="DB605" i="68"/>
  <c r="DB606" i="68"/>
  <c r="DB607" i="68"/>
  <c r="DB608" i="68"/>
  <c r="DB609" i="68"/>
  <c r="DB610" i="68"/>
  <c r="DB611" i="68"/>
  <c r="DB612" i="68"/>
  <c r="DB613" i="68"/>
  <c r="DB614" i="68"/>
  <c r="DB615" i="68"/>
  <c r="DB616" i="68"/>
  <c r="DB617" i="68"/>
  <c r="DB618" i="68"/>
  <c r="DB619" i="68"/>
  <c r="DB620" i="68"/>
  <c r="DB621" i="68"/>
  <c r="DB622" i="68"/>
  <c r="DB623" i="68"/>
  <c r="DB624" i="68"/>
  <c r="DB625" i="68"/>
  <c r="DB626" i="68"/>
  <c r="DB627" i="68"/>
  <c r="DB628" i="68"/>
  <c r="DB629" i="68"/>
  <c r="DB630" i="68"/>
  <c r="DB631" i="68"/>
  <c r="DB632" i="68"/>
  <c r="DB633" i="68"/>
  <c r="DB634" i="68"/>
  <c r="DB635" i="68"/>
  <c r="DB636" i="68"/>
  <c r="DB637" i="68"/>
  <c r="DB638" i="68"/>
  <c r="DB639" i="68"/>
  <c r="DB640" i="68"/>
  <c r="DB641" i="68"/>
  <c r="DB642" i="68"/>
  <c r="DB643" i="68"/>
  <c r="DB644" i="68"/>
  <c r="DB645" i="68"/>
  <c r="DB646" i="68"/>
  <c r="DB647" i="68"/>
  <c r="DB648" i="68"/>
  <c r="DB649" i="68"/>
  <c r="DB650" i="68"/>
  <c r="DB651" i="68"/>
  <c r="DB652" i="68"/>
  <c r="DB653" i="68"/>
  <c r="DB654" i="68"/>
  <c r="DB655" i="68"/>
  <c r="DB656" i="68"/>
  <c r="DB657" i="68"/>
  <c r="DB658" i="68"/>
  <c r="DB659" i="68"/>
  <c r="DB660" i="68"/>
  <c r="DB661" i="68"/>
  <c r="DB662" i="68"/>
  <c r="DB663" i="68"/>
  <c r="DB664" i="68"/>
  <c r="DB665" i="68"/>
  <c r="DB666" i="68"/>
  <c r="DB667" i="68"/>
  <c r="DB668" i="68"/>
  <c r="DB669" i="68"/>
  <c r="DB670" i="68"/>
  <c r="DB671" i="68"/>
  <c r="DB672" i="68"/>
  <c r="DB673" i="68"/>
  <c r="DB674" i="68"/>
  <c r="DB675" i="68"/>
  <c r="DB676" i="68"/>
  <c r="DB677" i="68"/>
  <c r="DB678" i="68"/>
  <c r="DB679" i="68"/>
  <c r="DB680" i="68"/>
  <c r="DB681" i="68"/>
  <c r="DB682" i="68"/>
  <c r="DB683" i="68"/>
  <c r="DB684" i="68"/>
  <c r="DB685" i="68"/>
  <c r="DB686" i="68"/>
  <c r="DB687" i="68"/>
  <c r="DB688" i="68"/>
  <c r="DB689" i="68"/>
  <c r="DB690" i="68"/>
  <c r="DB691" i="68"/>
  <c r="DB692" i="68"/>
  <c r="DB693" i="68"/>
  <c r="DB694" i="68"/>
  <c r="DB695" i="68"/>
  <c r="DB696" i="68"/>
  <c r="DB697" i="68"/>
  <c r="DB698" i="68"/>
  <c r="DB699" i="68"/>
  <c r="DB700" i="68"/>
  <c r="DB701" i="68"/>
  <c r="DB702" i="68"/>
  <c r="DB703" i="68"/>
  <c r="DB704" i="68"/>
  <c r="DB705" i="68"/>
  <c r="DB706" i="68"/>
  <c r="DB707" i="68"/>
  <c r="DB708" i="68"/>
  <c r="DB709" i="68"/>
  <c r="DB710" i="68"/>
  <c r="DB711" i="68"/>
  <c r="DB712" i="68"/>
  <c r="DB713" i="68"/>
  <c r="DB714" i="68"/>
  <c r="DB715" i="68"/>
  <c r="DB716" i="68"/>
  <c r="DB717" i="68"/>
  <c r="DB718" i="68"/>
  <c r="DB719" i="68"/>
  <c r="DB720" i="68"/>
  <c r="DB721" i="68"/>
  <c r="DB722" i="68"/>
  <c r="DB723" i="68"/>
  <c r="DB724" i="68"/>
  <c r="DB725" i="68"/>
  <c r="DB726" i="68"/>
  <c r="DB727" i="68"/>
  <c r="DB728" i="68"/>
  <c r="DB729" i="68"/>
  <c r="DB730" i="68"/>
  <c r="DB731" i="68"/>
  <c r="DB732" i="68"/>
  <c r="DB733" i="68"/>
  <c r="DB734" i="68"/>
  <c r="DB735" i="68"/>
  <c r="DB736" i="68"/>
  <c r="DB737" i="68"/>
  <c r="DB738" i="68"/>
  <c r="DB739" i="68"/>
  <c r="DB740" i="68"/>
  <c r="DB741" i="68"/>
  <c r="DB742" i="68"/>
  <c r="DB743" i="68"/>
  <c r="DB744" i="68"/>
  <c r="DB745" i="68"/>
  <c r="DB746" i="68"/>
  <c r="DB747" i="68"/>
  <c r="DB748" i="68"/>
  <c r="DB749" i="68"/>
  <c r="DB750" i="68"/>
  <c r="DB751" i="68"/>
  <c r="DB752" i="68"/>
  <c r="DB753" i="68"/>
  <c r="DB754" i="68"/>
  <c r="DB755" i="68"/>
  <c r="DB756" i="68"/>
  <c r="DB757" i="68"/>
  <c r="DB758" i="68"/>
  <c r="DB759" i="68"/>
  <c r="DB760" i="68"/>
  <c r="DB761" i="68"/>
  <c r="DB762" i="68"/>
  <c r="DB763" i="68"/>
  <c r="DB764" i="68"/>
  <c r="DB765" i="68"/>
  <c r="DB766" i="68"/>
  <c r="DB767" i="68"/>
  <c r="DB768" i="68"/>
  <c r="DB769" i="68"/>
  <c r="DB770" i="68"/>
  <c r="DB771" i="68"/>
  <c r="DB772" i="68"/>
  <c r="DB773" i="68"/>
  <c r="DB774" i="68"/>
  <c r="DB775" i="68"/>
  <c r="DB776" i="68"/>
  <c r="DB777" i="68"/>
  <c r="DB778" i="68"/>
  <c r="DB779" i="68"/>
  <c r="DB780" i="68"/>
  <c r="DB781" i="68"/>
  <c r="DB782" i="68"/>
  <c r="DB783" i="68"/>
  <c r="DB784" i="68"/>
  <c r="DB785" i="68"/>
  <c r="DB786" i="68"/>
  <c r="DB787" i="68"/>
  <c r="DB788" i="68"/>
  <c r="DB789" i="68"/>
  <c r="DB790" i="68"/>
  <c r="DB791" i="68"/>
  <c r="DB792" i="68"/>
  <c r="DB793" i="68"/>
  <c r="DB794" i="68"/>
  <c r="DB795" i="68"/>
  <c r="DB796" i="68"/>
  <c r="DB797" i="68"/>
  <c r="DB798" i="68"/>
  <c r="DB799" i="68"/>
  <c r="DB800" i="68"/>
  <c r="DB801" i="68"/>
  <c r="DB802" i="68"/>
  <c r="DB803" i="68"/>
  <c r="DB804" i="68"/>
  <c r="DB805" i="68"/>
  <c r="DB806" i="68"/>
  <c r="DB807" i="68"/>
  <c r="DB808" i="68"/>
  <c r="DB809" i="68"/>
  <c r="DB810" i="68"/>
  <c r="DB811" i="68"/>
  <c r="DB812" i="68"/>
  <c r="DB813" i="68"/>
  <c r="DB814" i="68"/>
  <c r="DB815" i="68"/>
  <c r="DB816" i="68"/>
  <c r="DB817" i="68"/>
  <c r="DB818" i="68"/>
  <c r="DB819" i="68"/>
  <c r="DB820" i="68"/>
  <c r="DB821" i="68"/>
  <c r="DB822" i="68"/>
  <c r="DB823" i="68"/>
  <c r="DB824" i="68"/>
  <c r="DB825" i="68"/>
  <c r="DB826" i="68"/>
  <c r="DB827" i="68"/>
  <c r="DB828" i="68"/>
  <c r="DB829" i="68"/>
  <c r="DB830" i="68"/>
  <c r="DB831" i="68"/>
  <c r="DB832" i="68"/>
  <c r="DB833" i="68"/>
  <c r="DB834" i="68"/>
  <c r="DB835" i="68"/>
  <c r="DB836" i="68"/>
  <c r="DB837" i="68"/>
  <c r="DB838" i="68"/>
  <c r="DB839" i="68"/>
  <c r="DB840" i="68"/>
  <c r="DB841" i="68"/>
  <c r="DB842" i="68"/>
  <c r="DB843" i="68"/>
  <c r="DB844" i="68"/>
  <c r="DB845" i="68"/>
  <c r="DB846" i="68"/>
  <c r="DB847" i="68"/>
  <c r="DB848" i="68"/>
  <c r="DB849" i="68"/>
  <c r="DB850" i="68"/>
  <c r="DB851" i="68"/>
  <c r="DB852" i="68"/>
  <c r="DB853" i="68"/>
  <c r="DB854" i="68"/>
  <c r="DB855" i="68"/>
  <c r="DB856" i="68"/>
  <c r="DB857" i="68"/>
  <c r="DB858" i="68"/>
  <c r="DB859" i="68"/>
  <c r="DB860" i="68"/>
  <c r="DB861" i="68"/>
  <c r="DB862" i="68"/>
  <c r="DB863" i="68"/>
  <c r="DB864" i="68"/>
  <c r="DB865" i="68"/>
  <c r="DB866" i="68"/>
  <c r="DB867" i="68"/>
  <c r="DB868" i="68"/>
  <c r="DB869" i="68"/>
  <c r="DB870" i="68"/>
  <c r="DB871" i="68"/>
  <c r="DB872" i="68"/>
  <c r="DB873" i="68"/>
  <c r="DB874" i="68"/>
  <c r="DB875" i="68"/>
  <c r="DB876" i="68"/>
  <c r="DB877" i="68"/>
  <c r="DB878" i="68"/>
  <c r="DB879" i="68"/>
  <c r="DB880" i="68"/>
  <c r="DB881" i="68"/>
  <c r="DB882" i="68"/>
  <c r="DB883" i="68"/>
  <c r="DB884" i="68"/>
  <c r="DB885" i="68"/>
  <c r="DB886" i="68"/>
  <c r="DB887" i="68"/>
  <c r="DB888" i="68"/>
  <c r="DB889" i="68"/>
  <c r="DB890" i="68"/>
  <c r="DB891" i="68"/>
  <c r="DB892" i="68"/>
  <c r="DB893" i="68"/>
  <c r="DB894" i="68"/>
  <c r="DB895" i="68"/>
  <c r="DB896" i="68"/>
  <c r="DB897" i="68"/>
  <c r="DB898" i="68"/>
  <c r="DB899" i="68"/>
  <c r="DB900" i="68"/>
  <c r="DB901" i="68"/>
  <c r="DB902" i="68"/>
  <c r="DB903" i="68"/>
  <c r="DB904" i="68"/>
  <c r="DB905" i="68"/>
  <c r="DB906" i="68"/>
  <c r="DB907" i="68"/>
  <c r="DB908" i="68"/>
  <c r="DB909" i="68"/>
  <c r="DB910" i="68"/>
  <c r="DB911" i="68"/>
  <c r="DB912" i="68"/>
  <c r="DB913" i="68"/>
  <c r="DB914" i="68"/>
  <c r="DB915" i="68"/>
  <c r="DB916" i="68"/>
  <c r="DB917" i="68"/>
  <c r="DB918" i="68"/>
  <c r="DB919" i="68"/>
  <c r="DB920" i="68"/>
  <c r="DB921" i="68"/>
  <c r="DB922" i="68"/>
  <c r="DB923" i="68"/>
  <c r="DB924" i="68"/>
  <c r="DB925" i="68"/>
  <c r="DB926" i="68"/>
  <c r="DB927" i="68"/>
  <c r="DB928" i="68"/>
  <c r="DB929" i="68"/>
  <c r="DB930" i="68"/>
  <c r="DB931" i="68"/>
  <c r="DB932" i="68"/>
  <c r="DB933" i="68"/>
  <c r="DB934" i="68"/>
  <c r="DB935" i="68"/>
  <c r="DB936" i="68"/>
  <c r="DB937" i="68"/>
  <c r="DB938" i="68"/>
  <c r="DB939" i="68"/>
  <c r="DB940" i="68"/>
  <c r="DB941" i="68"/>
  <c r="DB942" i="68"/>
  <c r="DB943" i="68"/>
  <c r="DB944" i="68"/>
  <c r="DB945" i="68"/>
  <c r="DB946" i="68"/>
  <c r="DB947" i="68"/>
  <c r="DB948" i="68"/>
  <c r="DB949" i="68"/>
  <c r="DB950" i="68"/>
  <c r="DB951" i="68"/>
  <c r="DB952" i="68"/>
  <c r="DB953" i="68"/>
  <c r="DB954" i="68"/>
  <c r="DB955" i="68"/>
  <c r="DB956" i="68"/>
  <c r="DB957" i="68"/>
  <c r="DB958" i="68"/>
  <c r="DB959" i="68"/>
  <c r="DB960" i="68"/>
  <c r="DB961" i="68"/>
  <c r="DB962" i="68"/>
  <c r="DB963" i="68"/>
  <c r="DB964" i="68"/>
  <c r="DB965" i="68"/>
  <c r="DB966" i="68"/>
  <c r="DB967" i="68"/>
  <c r="DB968" i="68"/>
  <c r="DB969" i="68"/>
  <c r="DB970" i="68"/>
  <c r="DB971" i="68"/>
  <c r="DB972" i="68"/>
  <c r="DB973" i="68"/>
  <c r="DB974" i="68"/>
  <c r="DB975" i="68"/>
  <c r="DB976" i="68"/>
  <c r="DB977" i="68"/>
  <c r="DB978" i="68"/>
  <c r="DB979" i="68"/>
  <c r="DB980" i="68"/>
  <c r="DB981" i="68"/>
  <c r="DB982" i="68"/>
  <c r="DB983" i="68"/>
  <c r="DB984" i="68"/>
  <c r="DB985" i="68"/>
  <c r="DB986" i="68"/>
  <c r="DB987" i="68"/>
  <c r="DB988" i="68"/>
  <c r="DB989" i="68"/>
  <c r="DB990" i="68"/>
  <c r="DB991" i="68"/>
  <c r="DB992" i="68"/>
  <c r="DB993" i="68"/>
  <c r="DB994" i="68"/>
  <c r="DB995" i="68"/>
  <c r="DB996" i="68"/>
  <c r="DB997" i="68"/>
  <c r="DB998" i="68"/>
  <c r="DB999" i="68"/>
  <c r="DB1000" i="68"/>
  <c r="DB1001" i="68"/>
  <c r="DB6" i="68"/>
  <c r="DB7" i="68"/>
  <c r="DB8" i="68"/>
  <c r="DB9" i="68"/>
  <c r="DB10" i="68"/>
  <c r="DB11" i="68"/>
  <c r="DB12" i="68"/>
  <c r="DB13" i="68"/>
  <c r="DB14" i="68"/>
  <c r="DB15" i="68"/>
  <c r="DB16" i="68"/>
  <c r="DB17" i="68"/>
  <c r="DB18" i="68"/>
  <c r="DB19" i="68"/>
  <c r="DB20" i="68"/>
  <c r="DB21" i="68"/>
  <c r="DB22" i="68"/>
  <c r="DB23" i="68"/>
  <c r="DB24" i="68"/>
  <c r="DB25" i="68"/>
  <c r="DB26" i="68"/>
  <c r="DB27" i="68"/>
  <c r="DB28" i="68"/>
  <c r="DB29" i="68"/>
  <c r="DB30" i="68"/>
  <c r="DB31" i="68"/>
  <c r="DB32" i="68"/>
  <c r="DB33" i="68"/>
  <c r="DB34" i="68"/>
  <c r="DB35" i="68"/>
  <c r="DB36" i="68"/>
  <c r="DB37" i="68"/>
  <c r="DB38" i="68"/>
  <c r="DB39" i="68"/>
  <c r="DB40" i="68"/>
  <c r="DB41" i="68"/>
  <c r="DB42" i="68"/>
  <c r="DB43" i="68"/>
  <c r="DB44" i="68"/>
  <c r="DB45" i="68"/>
  <c r="DB46" i="68"/>
  <c r="DB47" i="68"/>
  <c r="DB48" i="68"/>
  <c r="DB49" i="68"/>
  <c r="DB50" i="68"/>
  <c r="DB51" i="68"/>
  <c r="DB52" i="68"/>
  <c r="DB53" i="68"/>
  <c r="DB54" i="68"/>
  <c r="DB55" i="68"/>
  <c r="DB56" i="68"/>
  <c r="DB57" i="68"/>
  <c r="DB58" i="68"/>
  <c r="DB59" i="68"/>
  <c r="DB60" i="68"/>
  <c r="DB61" i="68"/>
  <c r="DB62" i="68"/>
  <c r="DB63" i="68"/>
  <c r="DB64" i="68"/>
  <c r="DB65" i="68"/>
  <c r="DB66" i="68"/>
  <c r="DB67" i="68"/>
  <c r="DB68" i="68"/>
  <c r="DB69" i="68"/>
  <c r="DB70" i="68"/>
  <c r="DB71" i="68"/>
  <c r="DB72" i="68"/>
  <c r="DB73" i="68"/>
  <c r="DB74" i="68"/>
  <c r="DB75" i="68"/>
  <c r="DB76" i="68"/>
  <c r="DB77" i="68"/>
  <c r="DB78" i="68"/>
  <c r="DB79" i="68"/>
  <c r="DB80" i="68"/>
  <c r="DB81" i="68"/>
  <c r="DB82" i="68"/>
  <c r="DB83" i="68"/>
  <c r="DB84" i="68"/>
  <c r="DB85" i="68"/>
  <c r="DB86" i="68"/>
  <c r="DB87" i="68"/>
  <c r="DB88" i="68"/>
  <c r="DB89" i="68"/>
  <c r="DB90" i="68"/>
  <c r="DB91" i="68"/>
  <c r="DB92" i="68"/>
  <c r="DB93" i="68"/>
  <c r="DB94" i="68"/>
  <c r="DB95" i="68"/>
  <c r="DB96" i="68"/>
  <c r="DB97" i="68"/>
  <c r="DB98" i="68"/>
  <c r="DB99" i="68"/>
  <c r="DB100" i="68"/>
  <c r="DB101" i="68"/>
  <c r="DB102" i="68"/>
  <c r="DB103" i="68"/>
  <c r="DB104" i="68"/>
  <c r="DB105" i="68"/>
  <c r="DB106" i="68"/>
  <c r="DB107" i="68"/>
  <c r="DB108" i="68"/>
  <c r="DB109" i="68"/>
  <c r="DB110" i="68"/>
  <c r="DB111" i="68"/>
  <c r="DB112" i="68"/>
  <c r="DB113" i="68"/>
  <c r="DB114" i="68"/>
  <c r="DB115" i="68"/>
  <c r="DB116" i="68"/>
  <c r="DB117" i="68"/>
  <c r="DB118" i="68"/>
  <c r="DB119" i="68"/>
  <c r="DB120" i="68"/>
  <c r="DB121" i="68"/>
  <c r="DB122" i="68"/>
  <c r="DB123" i="68"/>
  <c r="DB124" i="68"/>
  <c r="DB125" i="68"/>
  <c r="DB126" i="68"/>
  <c r="DB127" i="68"/>
  <c r="DB128" i="68"/>
  <c r="DB129" i="68"/>
  <c r="DB130" i="68"/>
  <c r="DB131" i="68"/>
  <c r="DB132" i="68"/>
  <c r="DB133" i="68"/>
  <c r="DB134" i="68"/>
  <c r="DB135" i="68"/>
  <c r="DB136" i="68"/>
  <c r="DB137" i="68"/>
  <c r="DB138" i="68"/>
  <c r="DB139" i="68"/>
  <c r="DB140" i="68"/>
  <c r="DB141" i="68"/>
  <c r="DB142" i="68"/>
  <c r="DB143" i="68"/>
  <c r="DB144" i="68"/>
  <c r="DB145" i="68"/>
  <c r="DB146" i="68"/>
  <c r="DB147" i="68"/>
  <c r="DB148" i="68"/>
  <c r="DB149" i="68"/>
  <c r="DB150" i="68"/>
  <c r="DB151" i="68"/>
  <c r="DB152" i="68"/>
  <c r="DB153" i="68"/>
  <c r="DB154" i="68"/>
  <c r="DB155" i="68"/>
  <c r="DB156" i="68"/>
  <c r="DB157" i="68"/>
  <c r="DB158" i="68"/>
  <c r="DB159" i="68"/>
  <c r="DB160" i="68"/>
  <c r="DB161" i="68"/>
  <c r="DB162" i="68"/>
  <c r="DB163" i="68"/>
  <c r="DB164" i="68"/>
  <c r="DB165" i="68"/>
  <c r="DB166" i="68"/>
  <c r="DB167" i="68"/>
  <c r="DB168" i="68"/>
  <c r="DB169" i="68"/>
  <c r="DB170" i="68"/>
  <c r="DB171" i="68"/>
  <c r="DB172" i="68"/>
  <c r="DB173" i="68"/>
  <c r="DB174" i="68"/>
  <c r="DB175" i="68"/>
  <c r="DB176" i="68"/>
  <c r="DB177" i="68"/>
  <c r="DB178" i="68"/>
  <c r="DB179" i="68"/>
  <c r="DB180" i="68"/>
  <c r="DB181" i="68"/>
  <c r="DB182" i="68"/>
  <c r="DB183" i="68"/>
  <c r="DB184" i="68"/>
  <c r="DB185" i="68"/>
  <c r="DB186" i="68"/>
  <c r="DB187" i="68"/>
  <c r="DB188" i="68"/>
  <c r="DB189" i="68"/>
  <c r="DB190" i="68"/>
  <c r="DB191" i="68"/>
  <c r="DB192" i="68"/>
  <c r="DB193" i="68"/>
  <c r="DB194" i="68"/>
  <c r="DB195" i="68"/>
  <c r="DB196" i="68"/>
  <c r="DB197" i="68"/>
  <c r="DB198" i="68"/>
  <c r="DB199" i="68"/>
  <c r="DB200" i="68"/>
  <c r="DB201" i="68"/>
  <c r="DB202" i="68"/>
  <c r="DB203" i="68"/>
  <c r="DB204" i="68"/>
  <c r="DB205" i="68"/>
  <c r="DB206" i="68"/>
  <c r="DB207" i="68"/>
  <c r="DB208" i="68"/>
  <c r="DB209" i="68"/>
  <c r="DB210" i="68"/>
  <c r="DB211" i="68"/>
  <c r="DB212" i="68"/>
  <c r="DB213" i="68"/>
  <c r="DB214" i="68"/>
  <c r="DB215" i="68"/>
  <c r="DB216" i="68"/>
  <c r="DB217" i="68"/>
  <c r="DB218" i="68"/>
  <c r="DB219" i="68"/>
  <c r="DB220" i="68"/>
  <c r="DB221" i="68"/>
  <c r="DB222" i="68"/>
  <c r="DB223" i="68"/>
  <c r="DB224" i="68"/>
  <c r="DB225" i="68"/>
  <c r="DB226" i="68"/>
  <c r="DB227" i="68"/>
  <c r="DB228" i="68"/>
  <c r="DB229" i="68"/>
  <c r="DB230" i="68"/>
  <c r="DB231" i="68"/>
  <c r="DB232" i="68"/>
  <c r="DB233" i="68"/>
  <c r="DB234" i="68"/>
  <c r="DB235" i="68"/>
  <c r="DB236" i="68"/>
  <c r="DB237" i="68"/>
  <c r="DB238" i="68"/>
  <c r="DB5" i="68"/>
  <c r="BL512" i="68"/>
  <c r="BL513" i="68"/>
  <c r="BL514" i="68"/>
  <c r="BL515" i="68"/>
  <c r="BL516" i="68"/>
  <c r="BL517" i="68"/>
  <c r="BL518" i="68"/>
  <c r="BL519" i="68"/>
  <c r="BL520" i="68"/>
  <c r="BL521" i="68"/>
  <c r="BL522" i="68"/>
  <c r="BL523" i="68"/>
  <c r="BL524" i="68"/>
  <c r="BL525" i="68"/>
  <c r="BL526" i="68"/>
  <c r="BL527" i="68"/>
  <c r="BL528" i="68"/>
  <c r="BL529" i="68"/>
  <c r="BL530" i="68"/>
  <c r="BL531" i="68"/>
  <c r="BL532" i="68"/>
  <c r="BL533" i="68"/>
  <c r="BL534" i="68"/>
  <c r="BL535" i="68"/>
  <c r="BL536" i="68"/>
  <c r="BL537" i="68"/>
  <c r="BL538" i="68"/>
  <c r="BL539" i="68"/>
  <c r="BL540" i="68"/>
  <c r="BL541" i="68"/>
  <c r="BL542" i="68"/>
  <c r="BL543" i="68"/>
  <c r="BL544" i="68"/>
  <c r="BL545" i="68"/>
  <c r="BL546" i="68"/>
  <c r="BL547" i="68"/>
  <c r="BL548" i="68"/>
  <c r="BL549" i="68"/>
  <c r="BL550" i="68"/>
  <c r="BL551" i="68"/>
  <c r="BL552" i="68"/>
  <c r="BL553" i="68"/>
  <c r="BL554" i="68"/>
  <c r="BL555" i="68"/>
  <c r="BL556" i="68"/>
  <c r="BL557" i="68"/>
  <c r="BL558" i="68"/>
  <c r="BL559" i="68"/>
  <c r="BL560" i="68"/>
  <c r="BL561" i="68"/>
  <c r="BL562" i="68"/>
  <c r="BL563" i="68"/>
  <c r="BL564" i="68"/>
  <c r="BL565" i="68"/>
  <c r="BL566" i="68"/>
  <c r="BL567" i="68"/>
  <c r="BL568" i="68"/>
  <c r="BL569" i="68"/>
  <c r="BL570" i="68"/>
  <c r="BL571" i="68"/>
  <c r="BL572" i="68"/>
  <c r="BL573" i="68"/>
  <c r="BL574" i="68"/>
  <c r="BL575" i="68"/>
  <c r="BL576" i="68"/>
  <c r="BL577" i="68"/>
  <c r="BL578" i="68"/>
  <c r="BL579" i="68"/>
  <c r="BL580" i="68"/>
  <c r="BL581" i="68"/>
  <c r="BL582" i="68"/>
  <c r="BL583" i="68"/>
  <c r="BL584" i="68"/>
  <c r="BL585" i="68"/>
  <c r="BL586" i="68"/>
  <c r="BL587" i="68"/>
  <c r="BL588" i="68"/>
  <c r="BL589" i="68"/>
  <c r="BL590" i="68"/>
  <c r="BL591" i="68"/>
  <c r="BL592" i="68"/>
  <c r="BL593" i="68"/>
  <c r="BL594" i="68"/>
  <c r="BL595" i="68"/>
  <c r="BL596" i="68"/>
  <c r="BL597" i="68"/>
  <c r="BL598" i="68"/>
  <c r="BL599" i="68"/>
  <c r="BL600" i="68"/>
  <c r="BL601" i="68"/>
  <c r="BL602" i="68"/>
  <c r="BL603" i="68"/>
  <c r="BL604" i="68"/>
  <c r="BL605" i="68"/>
  <c r="BL606" i="68"/>
  <c r="BL607" i="68"/>
  <c r="BL608" i="68"/>
  <c r="BL609" i="68"/>
  <c r="BL610" i="68"/>
  <c r="BL611" i="68"/>
  <c r="BL612" i="68"/>
  <c r="BL613" i="68"/>
  <c r="BL614" i="68"/>
  <c r="BL615" i="68"/>
  <c r="BL616" i="68"/>
  <c r="BL617" i="68"/>
  <c r="BL618" i="68"/>
  <c r="BL619" i="68"/>
  <c r="BL620" i="68"/>
  <c r="BL621" i="68"/>
  <c r="BL622" i="68"/>
  <c r="BL623" i="68"/>
  <c r="BL624" i="68"/>
  <c r="BL625" i="68"/>
  <c r="BL626" i="68"/>
  <c r="BL627" i="68"/>
  <c r="BL628" i="68"/>
  <c r="BL629" i="68"/>
  <c r="BL630" i="68"/>
  <c r="BL631" i="68"/>
  <c r="BL632" i="68"/>
  <c r="BL633" i="68"/>
  <c r="BL634" i="68"/>
  <c r="BL635" i="68"/>
  <c r="BL636" i="68"/>
  <c r="BL637" i="68"/>
  <c r="BL638" i="68"/>
  <c r="BL639" i="68"/>
  <c r="BL640" i="68"/>
  <c r="BL641" i="68"/>
  <c r="BL642" i="68"/>
  <c r="BL643" i="68"/>
  <c r="BL644" i="68"/>
  <c r="BL645" i="68"/>
  <c r="BL646" i="68"/>
  <c r="BL647" i="68"/>
  <c r="BL648" i="68"/>
  <c r="BL649" i="68"/>
  <c r="BL650" i="68"/>
  <c r="BL651" i="68"/>
  <c r="BL652" i="68"/>
  <c r="BL653" i="68"/>
  <c r="BL654" i="68"/>
  <c r="BL655" i="68"/>
  <c r="BL656" i="68"/>
  <c r="BL657" i="68"/>
  <c r="BL658" i="68"/>
  <c r="BL659" i="68"/>
  <c r="BL660" i="68"/>
  <c r="BL661" i="68"/>
  <c r="BL662" i="68"/>
  <c r="BL663" i="68"/>
  <c r="BL664" i="68"/>
  <c r="BL665" i="68"/>
  <c r="BL666" i="68"/>
  <c r="BL667" i="68"/>
  <c r="BL668" i="68"/>
  <c r="BL669" i="68"/>
  <c r="BL670" i="68"/>
  <c r="BL671" i="68"/>
  <c r="BL672" i="68"/>
  <c r="BL673" i="68"/>
  <c r="BL674" i="68"/>
  <c r="BL675" i="68"/>
  <c r="BL676" i="68"/>
  <c r="BL677" i="68"/>
  <c r="BL678" i="68"/>
  <c r="BL679" i="68"/>
  <c r="BL680" i="68"/>
  <c r="BL681" i="68"/>
  <c r="BL682" i="68"/>
  <c r="BL683" i="68"/>
  <c r="BL684" i="68"/>
  <c r="BL685" i="68"/>
  <c r="BL686" i="68"/>
  <c r="BL687" i="68"/>
  <c r="BL688" i="68"/>
  <c r="BL689" i="68"/>
  <c r="BL690" i="68"/>
  <c r="BL691" i="68"/>
  <c r="BL692" i="68"/>
  <c r="BL693" i="68"/>
  <c r="BL694" i="68"/>
  <c r="BL695" i="68"/>
  <c r="BL696" i="68"/>
  <c r="BL697" i="68"/>
  <c r="BL698" i="68"/>
  <c r="BL699" i="68"/>
  <c r="BL700" i="68"/>
  <c r="BL701" i="68"/>
  <c r="BL702" i="68"/>
  <c r="BL703" i="68"/>
  <c r="BL704" i="68"/>
  <c r="BL705" i="68"/>
  <c r="BL706" i="68"/>
  <c r="BL707" i="68"/>
  <c r="BL708" i="68"/>
  <c r="BL709" i="68"/>
  <c r="BL710" i="68"/>
  <c r="BL711" i="68"/>
  <c r="BL712" i="68"/>
  <c r="BL713" i="68"/>
  <c r="BL714" i="68"/>
  <c r="BL715" i="68"/>
  <c r="BL716" i="68"/>
  <c r="BL717" i="68"/>
  <c r="BL718" i="68"/>
  <c r="BL719" i="68"/>
  <c r="BL720" i="68"/>
  <c r="BL721" i="68"/>
  <c r="BL722" i="68"/>
  <c r="BL723" i="68"/>
  <c r="BL724" i="68"/>
  <c r="BL725" i="68"/>
  <c r="BL726" i="68"/>
  <c r="BL727" i="68"/>
  <c r="BL728" i="68"/>
  <c r="BL729" i="68"/>
  <c r="BL730" i="68"/>
  <c r="BL731" i="68"/>
  <c r="BL732" i="68"/>
  <c r="BL733" i="68"/>
  <c r="BL734" i="68"/>
  <c r="BL735" i="68"/>
  <c r="BL736" i="68"/>
  <c r="BL737" i="68"/>
  <c r="BL738" i="68"/>
  <c r="BL739" i="68"/>
  <c r="BL740" i="68"/>
  <c r="BL741" i="68"/>
  <c r="BL742" i="68"/>
  <c r="BL743" i="68"/>
  <c r="BL744" i="68"/>
  <c r="BL745" i="68"/>
  <c r="BL746" i="68"/>
  <c r="BL747" i="68"/>
  <c r="BL748" i="68"/>
  <c r="BL749" i="68"/>
  <c r="BL750" i="68"/>
  <c r="BL751" i="68"/>
  <c r="BL752" i="68"/>
  <c r="BL753" i="68"/>
  <c r="BL754" i="68"/>
  <c r="BL755" i="68"/>
  <c r="BL756" i="68"/>
  <c r="BL757" i="68"/>
  <c r="BL758" i="68"/>
  <c r="BL759" i="68"/>
  <c r="BL760" i="68"/>
  <c r="BL761" i="68"/>
  <c r="BL762" i="68"/>
  <c r="BL763" i="68"/>
  <c r="BL764" i="68"/>
  <c r="BL765" i="68"/>
  <c r="BL766" i="68"/>
  <c r="BL767" i="68"/>
  <c r="BL768" i="68"/>
  <c r="BL769" i="68"/>
  <c r="BL770" i="68"/>
  <c r="BL771" i="68"/>
  <c r="BL772" i="68"/>
  <c r="BL773" i="68"/>
  <c r="BL774" i="68"/>
  <c r="BL775" i="68"/>
  <c r="BL776" i="68"/>
  <c r="BL777" i="68"/>
  <c r="BL778" i="68"/>
  <c r="BL779" i="68"/>
  <c r="BL780" i="68"/>
  <c r="BL781" i="68"/>
  <c r="BL782" i="68"/>
  <c r="BL783" i="68"/>
  <c r="BL784" i="68"/>
  <c r="BL785" i="68"/>
  <c r="BL786" i="68"/>
  <c r="BL787" i="68"/>
  <c r="BL788" i="68"/>
  <c r="BL789" i="68"/>
  <c r="BL790" i="68"/>
  <c r="BL791" i="68"/>
  <c r="BL792" i="68"/>
  <c r="BL793" i="68"/>
  <c r="BL794" i="68"/>
  <c r="BL795" i="68"/>
  <c r="BL796" i="68"/>
  <c r="BL797" i="68"/>
  <c r="BL798" i="68"/>
  <c r="BL799" i="68"/>
  <c r="BL800" i="68"/>
  <c r="BL801" i="68"/>
  <c r="BL802" i="68"/>
  <c r="BL803" i="68"/>
  <c r="BL804" i="68"/>
  <c r="BL805" i="68"/>
  <c r="BL806" i="68"/>
  <c r="BL807" i="68"/>
  <c r="BL808" i="68"/>
  <c r="BL809" i="68"/>
  <c r="BL810" i="68"/>
  <c r="BL811" i="68"/>
  <c r="BL812" i="68"/>
  <c r="BL813" i="68"/>
  <c r="BL814" i="68"/>
  <c r="BL815" i="68"/>
  <c r="BL816" i="68"/>
  <c r="BL817" i="68"/>
  <c r="BL818" i="68"/>
  <c r="BL819" i="68"/>
  <c r="BL820" i="68"/>
  <c r="BL821" i="68"/>
  <c r="BL822" i="68"/>
  <c r="BL823" i="68"/>
  <c r="BL824" i="68"/>
  <c r="BL825" i="68"/>
  <c r="BL826" i="68"/>
  <c r="BL827" i="68"/>
  <c r="BL828" i="68"/>
  <c r="BL829" i="68"/>
  <c r="BL830" i="68"/>
  <c r="BL831" i="68"/>
  <c r="BL832" i="68"/>
  <c r="BL833" i="68"/>
  <c r="BL834" i="68"/>
  <c r="BL835" i="68"/>
  <c r="BL836" i="68"/>
  <c r="BL837" i="68"/>
  <c r="BL838" i="68"/>
  <c r="BL839" i="68"/>
  <c r="BL840" i="68"/>
  <c r="BL841" i="68"/>
  <c r="BL842" i="68"/>
  <c r="BL843" i="68"/>
  <c r="BL844" i="68"/>
  <c r="BL845" i="68"/>
  <c r="BL846" i="68"/>
  <c r="BL847" i="68"/>
  <c r="BL848" i="68"/>
  <c r="BL849" i="68"/>
  <c r="BL850" i="68"/>
  <c r="BL851" i="68"/>
  <c r="BL852" i="68"/>
  <c r="BL853" i="68"/>
  <c r="BL854" i="68"/>
  <c r="BL855" i="68"/>
  <c r="BL856" i="68"/>
  <c r="BL857" i="68"/>
  <c r="BL858" i="68"/>
  <c r="BL859" i="68"/>
  <c r="BL860" i="68"/>
  <c r="BL861" i="68"/>
  <c r="BL862" i="68"/>
  <c r="BL863" i="68"/>
  <c r="BL864" i="68"/>
  <c r="BL865" i="68"/>
  <c r="BL866" i="68"/>
  <c r="BL867" i="68"/>
  <c r="BL868" i="68"/>
  <c r="BL869" i="68"/>
  <c r="BL870" i="68"/>
  <c r="BL871" i="68"/>
  <c r="BL872" i="68"/>
  <c r="BL873" i="68"/>
  <c r="BL874" i="68"/>
  <c r="BL875" i="68"/>
  <c r="BL876" i="68"/>
  <c r="BL877" i="68"/>
  <c r="BL878" i="68"/>
  <c r="BL879" i="68"/>
  <c r="BL880" i="68"/>
  <c r="BL881" i="68"/>
  <c r="BL882" i="68"/>
  <c r="BL883" i="68"/>
  <c r="BL884" i="68"/>
  <c r="BL885" i="68"/>
  <c r="BL886" i="68"/>
  <c r="BL887" i="68"/>
  <c r="BL888" i="68"/>
  <c r="BL889" i="68"/>
  <c r="BL890" i="68"/>
  <c r="BL891" i="68"/>
  <c r="BL892" i="68"/>
  <c r="BL893" i="68"/>
  <c r="BL894" i="68"/>
  <c r="BL895" i="68"/>
  <c r="BL896" i="68"/>
  <c r="BL897" i="68"/>
  <c r="BL898" i="68"/>
  <c r="BL899" i="68"/>
  <c r="BL900" i="68"/>
  <c r="BL901" i="68"/>
  <c r="BL902" i="68"/>
  <c r="BL903" i="68"/>
  <c r="BL904" i="68"/>
  <c r="BL905" i="68"/>
  <c r="BL906" i="68"/>
  <c r="BL907" i="68"/>
  <c r="BL908" i="68"/>
  <c r="BL909" i="68"/>
  <c r="BL910" i="68"/>
  <c r="BL911" i="68"/>
  <c r="BL912" i="68"/>
  <c r="BL913" i="68"/>
  <c r="BL914" i="68"/>
  <c r="BL915" i="68"/>
  <c r="BL916" i="68"/>
  <c r="BL917" i="68"/>
  <c r="BL918" i="68"/>
  <c r="BL919" i="68"/>
  <c r="BL920" i="68"/>
  <c r="BL921" i="68"/>
  <c r="BL922" i="68"/>
  <c r="BL923" i="68"/>
  <c r="BL924" i="68"/>
  <c r="BL925" i="68"/>
  <c r="BL926" i="68"/>
  <c r="BL927" i="68"/>
  <c r="BL928" i="68"/>
  <c r="BL929" i="68"/>
  <c r="BL930" i="68"/>
  <c r="BL931" i="68"/>
  <c r="BL932" i="68"/>
  <c r="BL933" i="68"/>
  <c r="BL934" i="68"/>
  <c r="BL935" i="68"/>
  <c r="BL936" i="68"/>
  <c r="BL937" i="68"/>
  <c r="BL938" i="68"/>
  <c r="BL939" i="68"/>
  <c r="BL940" i="68"/>
  <c r="BL941" i="68"/>
  <c r="BL942" i="68"/>
  <c r="BL943" i="68"/>
  <c r="BL944" i="68"/>
  <c r="BL945" i="68"/>
  <c r="BL946" i="68"/>
  <c r="BL947" i="68"/>
  <c r="BL948" i="68"/>
  <c r="BL949" i="68"/>
  <c r="BL950" i="68"/>
  <c r="BL951" i="68"/>
  <c r="BL952" i="68"/>
  <c r="BL953" i="68"/>
  <c r="BL954" i="68"/>
  <c r="BL955" i="68"/>
  <c r="BL956" i="68"/>
  <c r="BL957" i="68"/>
  <c r="BL958" i="68"/>
  <c r="BL959" i="68"/>
  <c r="BL960" i="68"/>
  <c r="BL961" i="68"/>
  <c r="BL962" i="68"/>
  <c r="BL963" i="68"/>
  <c r="BL964" i="68"/>
  <c r="BL965" i="68"/>
  <c r="BL966" i="68"/>
  <c r="BL967" i="68"/>
  <c r="BL968" i="68"/>
  <c r="BL969" i="68"/>
  <c r="BL970" i="68"/>
  <c r="BL971" i="68"/>
  <c r="BL972" i="68"/>
  <c r="BL973" i="68"/>
  <c r="BL974" i="68"/>
  <c r="BL975" i="68"/>
  <c r="BL976" i="68"/>
  <c r="BL977" i="68"/>
  <c r="BL978" i="68"/>
  <c r="BL979" i="68"/>
  <c r="BL980" i="68"/>
  <c r="BL981" i="68"/>
  <c r="BL982" i="68"/>
  <c r="BL983" i="68"/>
  <c r="BL984" i="68"/>
  <c r="BL985" i="68"/>
  <c r="BL986" i="68"/>
  <c r="BL987" i="68"/>
  <c r="BL988" i="68"/>
  <c r="BL989" i="68"/>
  <c r="BL990" i="68"/>
  <c r="BL991" i="68"/>
  <c r="BL992" i="68"/>
  <c r="BL993" i="68"/>
  <c r="BL994" i="68"/>
  <c r="BL995" i="68"/>
  <c r="BL996" i="68"/>
  <c r="BL997" i="68"/>
  <c r="BL998" i="68"/>
  <c r="BL999" i="68"/>
  <c r="BL1000" i="68"/>
  <c r="BL1001" i="68"/>
  <c r="BL6" i="68"/>
  <c r="BL7" i="68"/>
  <c r="BL8" i="68"/>
  <c r="BL9" i="68"/>
  <c r="BL10" i="68"/>
  <c r="BL11" i="68"/>
  <c r="BL12" i="68"/>
  <c r="BL13" i="68"/>
  <c r="BL14" i="68"/>
  <c r="BL15" i="68"/>
  <c r="BL16" i="68"/>
  <c r="BL17" i="68"/>
  <c r="BL18" i="68"/>
  <c r="BL19" i="68"/>
  <c r="BL20" i="68"/>
  <c r="BL21" i="68"/>
  <c r="BL22" i="68"/>
  <c r="BL23" i="68"/>
  <c r="BL24" i="68"/>
  <c r="BL25" i="68"/>
  <c r="BL26" i="68"/>
  <c r="BL27" i="68"/>
  <c r="BL28" i="68"/>
  <c r="BL29" i="68"/>
  <c r="BL30" i="68"/>
  <c r="BL31" i="68"/>
  <c r="BL32" i="68"/>
  <c r="BL33" i="68"/>
  <c r="BL34" i="68"/>
  <c r="BL35" i="68"/>
  <c r="BL36" i="68"/>
  <c r="BL37" i="68"/>
  <c r="BL38" i="68"/>
  <c r="BL39" i="68"/>
  <c r="BL40" i="68"/>
  <c r="BL41" i="68"/>
  <c r="BL42" i="68"/>
  <c r="BL43" i="68"/>
  <c r="BL44" i="68"/>
  <c r="BL45" i="68"/>
  <c r="BL46" i="68"/>
  <c r="BL47" i="68"/>
  <c r="BL48" i="68"/>
  <c r="BL49" i="68"/>
  <c r="BL50" i="68"/>
  <c r="BL51" i="68"/>
  <c r="BL52" i="68"/>
  <c r="BL53" i="68"/>
  <c r="BL54" i="68"/>
  <c r="BL55" i="68"/>
  <c r="BL56" i="68"/>
  <c r="BL57" i="68"/>
  <c r="BL58" i="68"/>
  <c r="BL59" i="68"/>
  <c r="BL60" i="68"/>
  <c r="BL61" i="68"/>
  <c r="BL62" i="68"/>
  <c r="BL63" i="68"/>
  <c r="BL64" i="68"/>
  <c r="BL65" i="68"/>
  <c r="BL66" i="68"/>
  <c r="BL67" i="68"/>
  <c r="BL68" i="68"/>
  <c r="BL69" i="68"/>
  <c r="BL70" i="68"/>
  <c r="BL71" i="68"/>
  <c r="BL72" i="68"/>
  <c r="BL73" i="68"/>
  <c r="BL74" i="68"/>
  <c r="BL75" i="68"/>
  <c r="BL76" i="68"/>
  <c r="BL77" i="68"/>
  <c r="BL78" i="68"/>
  <c r="BL79" i="68"/>
  <c r="BL80" i="68"/>
  <c r="BL81" i="68"/>
  <c r="BL82" i="68"/>
  <c r="BL83" i="68"/>
  <c r="BL84" i="68"/>
  <c r="BL85" i="68"/>
  <c r="BL86" i="68"/>
  <c r="BL87" i="68"/>
  <c r="BL88" i="68"/>
  <c r="BL89" i="68"/>
  <c r="BL90" i="68"/>
  <c r="BL91" i="68"/>
  <c r="BL92" i="68"/>
  <c r="BL93" i="68"/>
  <c r="BL94" i="68"/>
  <c r="BL95" i="68"/>
  <c r="BL96" i="68"/>
  <c r="BL97" i="68"/>
  <c r="BL98" i="68"/>
  <c r="BL99" i="68"/>
  <c r="BL100" i="68"/>
  <c r="BL101" i="68"/>
  <c r="BL102" i="68"/>
  <c r="BL103" i="68"/>
  <c r="BL104" i="68"/>
  <c r="BL105" i="68"/>
  <c r="BL106" i="68"/>
  <c r="BL107" i="68"/>
  <c r="BL108" i="68"/>
  <c r="BL109" i="68"/>
  <c r="BL110" i="68"/>
  <c r="BL111" i="68"/>
  <c r="BL112" i="68"/>
  <c r="BL113" i="68"/>
  <c r="BL114" i="68"/>
  <c r="BL115" i="68"/>
  <c r="BL116" i="68"/>
  <c r="BL117" i="68"/>
  <c r="BL118" i="68"/>
  <c r="BL119" i="68"/>
  <c r="BL120" i="68"/>
  <c r="BL121" i="68"/>
  <c r="BL122" i="68"/>
  <c r="BL123" i="68"/>
  <c r="BL124" i="68"/>
  <c r="BL125" i="68"/>
  <c r="BL126" i="68"/>
  <c r="BL127" i="68"/>
  <c r="BL128" i="68"/>
  <c r="BL129" i="68"/>
  <c r="BL130" i="68"/>
  <c r="BL131" i="68"/>
  <c r="BL132" i="68"/>
  <c r="BL133" i="68"/>
  <c r="BL134" i="68"/>
  <c r="BL135" i="68"/>
  <c r="BL136" i="68"/>
  <c r="BL137" i="68"/>
  <c r="BL138" i="68"/>
  <c r="BL139" i="68"/>
  <c r="BL140" i="68"/>
  <c r="BL141" i="68"/>
  <c r="BL142" i="68"/>
  <c r="BL143" i="68"/>
  <c r="BL144" i="68"/>
  <c r="BL145" i="68"/>
  <c r="BL146" i="68"/>
  <c r="BL147" i="68"/>
  <c r="BL148" i="68"/>
  <c r="BL149" i="68"/>
  <c r="BL150" i="68"/>
  <c r="BL151" i="68"/>
  <c r="BL152" i="68"/>
  <c r="BL153" i="68"/>
  <c r="BL154" i="68"/>
  <c r="BL155" i="68"/>
  <c r="BL156" i="68"/>
  <c r="BL157" i="68"/>
  <c r="BL158" i="68"/>
  <c r="BL159" i="68"/>
  <c r="BL160" i="68"/>
  <c r="BL161" i="68"/>
  <c r="BL162" i="68"/>
  <c r="BL163" i="68"/>
  <c r="BL164" i="68"/>
  <c r="BL165" i="68"/>
  <c r="BL166" i="68"/>
  <c r="BL167" i="68"/>
  <c r="BL168" i="68"/>
  <c r="BL169" i="68"/>
  <c r="BL170" i="68"/>
  <c r="BL171" i="68"/>
  <c r="BL172" i="68"/>
  <c r="BL173" i="68"/>
  <c r="BL174" i="68"/>
  <c r="BL175" i="68"/>
  <c r="BL176" i="68"/>
  <c r="BL177" i="68"/>
  <c r="BL178" i="68"/>
  <c r="BL179" i="68"/>
  <c r="BL180" i="68"/>
  <c r="BL181" i="68"/>
  <c r="BL182" i="68"/>
  <c r="BL183" i="68"/>
  <c r="BL184" i="68"/>
  <c r="BL185" i="68"/>
  <c r="BL186" i="68"/>
  <c r="BL187" i="68"/>
  <c r="BL188" i="68"/>
  <c r="BL189" i="68"/>
  <c r="BL190" i="68"/>
  <c r="BL191" i="68"/>
  <c r="BL192" i="68"/>
  <c r="BL193" i="68"/>
  <c r="BL194" i="68"/>
  <c r="BL195" i="68"/>
  <c r="BL196" i="68"/>
  <c r="BL197" i="68"/>
  <c r="BL198" i="68"/>
  <c r="BL199" i="68"/>
  <c r="BL200" i="68"/>
  <c r="BL201" i="68"/>
  <c r="BL202" i="68"/>
  <c r="BL203" i="68"/>
  <c r="BL204" i="68"/>
  <c r="BL205" i="68"/>
  <c r="BL206" i="68"/>
  <c r="BL207" i="68"/>
  <c r="BL208" i="68"/>
  <c r="BL209" i="68"/>
  <c r="BL210" i="68"/>
  <c r="BL211" i="68"/>
  <c r="BL212" i="68"/>
  <c r="BL213" i="68"/>
  <c r="BL214" i="68"/>
  <c r="BL215" i="68"/>
  <c r="BL216" i="68"/>
  <c r="BL217" i="68"/>
  <c r="BL218" i="68"/>
  <c r="BL219" i="68"/>
  <c r="BL220" i="68"/>
  <c r="BL221" i="68"/>
  <c r="BL222" i="68"/>
  <c r="BL223" i="68"/>
  <c r="BL224" i="68"/>
  <c r="BL225" i="68"/>
  <c r="BL226" i="68"/>
  <c r="BL227" i="68"/>
  <c r="BL228" i="68"/>
  <c r="BL229" i="68"/>
  <c r="BL230" i="68"/>
  <c r="BL231" i="68"/>
  <c r="BL232" i="68"/>
  <c r="BL233" i="68"/>
  <c r="BL234" i="68"/>
  <c r="BL235" i="68"/>
  <c r="BL236" i="68"/>
  <c r="BL237" i="68"/>
  <c r="BL238" i="68"/>
  <c r="BL239" i="68"/>
  <c r="BL240" i="68"/>
  <c r="BL241" i="68"/>
  <c r="BL242" i="68"/>
  <c r="BL243" i="68"/>
  <c r="BL244" i="68"/>
  <c r="BL245" i="68"/>
  <c r="BL246" i="68"/>
  <c r="BL247" i="68"/>
  <c r="BL248" i="68"/>
  <c r="BL249" i="68"/>
  <c r="BL250" i="68"/>
  <c r="BL251" i="68"/>
  <c r="BL252" i="68"/>
  <c r="BL253" i="68"/>
  <c r="BL254" i="68"/>
  <c r="BL255" i="68"/>
  <c r="BL256" i="68"/>
  <c r="BL257" i="68"/>
  <c r="BL258" i="68"/>
  <c r="BL259" i="68"/>
  <c r="BL260" i="68"/>
  <c r="BL261" i="68"/>
  <c r="BL262" i="68"/>
  <c r="BL263" i="68"/>
  <c r="BL264" i="68"/>
  <c r="BL265" i="68"/>
  <c r="BL266" i="68"/>
  <c r="BL267" i="68"/>
  <c r="BL268" i="68"/>
  <c r="BL269" i="68"/>
  <c r="BL270" i="68"/>
  <c r="BL271" i="68"/>
  <c r="BL272" i="68"/>
  <c r="BL273" i="68"/>
  <c r="BL274" i="68"/>
  <c r="BL275" i="68"/>
  <c r="BL276" i="68"/>
  <c r="BL277" i="68"/>
  <c r="BL278" i="68"/>
  <c r="BL279" i="68"/>
  <c r="BL280" i="68"/>
  <c r="BL281" i="68"/>
  <c r="BL282" i="68"/>
  <c r="BL283" i="68"/>
  <c r="BL284" i="68"/>
  <c r="BL285" i="68"/>
  <c r="BL286" i="68"/>
  <c r="BL287" i="68"/>
  <c r="BL288" i="68"/>
  <c r="BL289" i="68"/>
  <c r="BL290" i="68"/>
  <c r="BL291" i="68"/>
  <c r="BL292" i="68"/>
  <c r="BL293" i="68"/>
  <c r="BL294" i="68"/>
  <c r="BL295" i="68"/>
  <c r="BL296" i="68"/>
  <c r="BL297" i="68"/>
  <c r="BL298" i="68"/>
  <c r="BL299" i="68"/>
  <c r="BL300" i="68"/>
  <c r="BL301" i="68"/>
  <c r="BL302" i="68"/>
  <c r="BL303" i="68"/>
  <c r="BL304" i="68"/>
  <c r="BL305" i="68"/>
  <c r="BL306" i="68"/>
  <c r="BL307" i="68"/>
  <c r="BL308" i="68"/>
  <c r="BL309" i="68"/>
  <c r="BL310" i="68"/>
  <c r="BL311" i="68"/>
  <c r="BL312" i="68"/>
  <c r="BL313" i="68"/>
  <c r="BL314" i="68"/>
  <c r="BL315" i="68"/>
  <c r="BL316" i="68"/>
  <c r="BL317" i="68"/>
  <c r="BL318" i="68"/>
  <c r="BL319" i="68"/>
  <c r="BL320" i="68"/>
  <c r="BL321" i="68"/>
  <c r="BL322" i="68"/>
  <c r="BL323" i="68"/>
  <c r="BL324" i="68"/>
  <c r="BL325" i="68"/>
  <c r="BL326" i="68"/>
  <c r="BL327" i="68"/>
  <c r="BL328" i="68"/>
  <c r="BL329" i="68"/>
  <c r="BL330" i="68"/>
  <c r="BL331" i="68"/>
  <c r="BL332" i="68"/>
  <c r="BL333" i="68"/>
  <c r="BL334" i="68"/>
  <c r="BL335" i="68"/>
  <c r="BL336" i="68"/>
  <c r="BL337" i="68"/>
  <c r="BL338" i="68"/>
  <c r="BL339" i="68"/>
  <c r="BL340" i="68"/>
  <c r="BL341" i="68"/>
  <c r="BL342" i="68"/>
  <c r="BL343" i="68"/>
  <c r="BL344" i="68"/>
  <c r="BL345" i="68"/>
  <c r="BL346" i="68"/>
  <c r="BL347" i="68"/>
  <c r="BL348" i="68"/>
  <c r="BL349" i="68"/>
  <c r="BL350" i="68"/>
  <c r="BL351" i="68"/>
  <c r="BL352" i="68"/>
  <c r="BL353" i="68"/>
  <c r="BL354" i="68"/>
  <c r="BL355" i="68"/>
  <c r="BL356" i="68"/>
  <c r="BL357" i="68"/>
  <c r="BL358" i="68"/>
  <c r="BL359" i="68"/>
  <c r="BL360" i="68"/>
  <c r="BL361" i="68"/>
  <c r="BL362" i="68"/>
  <c r="BL363" i="68"/>
  <c r="BL364" i="68"/>
  <c r="BL365" i="68"/>
  <c r="BL366" i="68"/>
  <c r="BL367" i="68"/>
  <c r="BL368" i="68"/>
  <c r="BL369" i="68"/>
  <c r="BL370" i="68"/>
  <c r="BL371" i="68"/>
  <c r="BL372" i="68"/>
  <c r="BL373" i="68"/>
  <c r="BL374" i="68"/>
  <c r="BL375" i="68"/>
  <c r="BL376" i="68"/>
  <c r="BL377" i="68"/>
  <c r="BL378" i="68"/>
  <c r="BL379" i="68"/>
  <c r="BL380" i="68"/>
  <c r="BL381" i="68"/>
  <c r="BL382" i="68"/>
  <c r="BL383" i="68"/>
  <c r="BL384" i="68"/>
  <c r="BL385" i="68"/>
  <c r="BL386" i="68"/>
  <c r="BL387" i="68"/>
  <c r="BL388" i="68"/>
  <c r="BL389" i="68"/>
  <c r="BL390" i="68"/>
  <c r="BL391" i="68"/>
  <c r="BL392" i="68"/>
  <c r="BL393" i="68"/>
  <c r="BL394" i="68"/>
  <c r="BL395" i="68"/>
  <c r="BL396" i="68"/>
  <c r="BL397" i="68"/>
  <c r="BL398" i="68"/>
  <c r="BL399" i="68"/>
  <c r="BL400" i="68"/>
  <c r="BL401" i="68"/>
  <c r="BL402" i="68"/>
  <c r="BL403" i="68"/>
  <c r="BL404" i="68"/>
  <c r="BL405" i="68"/>
  <c r="BL406" i="68"/>
  <c r="BL407" i="68"/>
  <c r="BL408" i="68"/>
  <c r="BL409" i="68"/>
  <c r="BL410" i="68"/>
  <c r="BL411" i="68"/>
  <c r="BL412" i="68"/>
  <c r="BL413" i="68"/>
  <c r="BL414" i="68"/>
  <c r="BL415" i="68"/>
  <c r="BL416" i="68"/>
  <c r="BL417" i="68"/>
  <c r="BL418" i="68"/>
  <c r="BL419" i="68"/>
  <c r="BL420" i="68"/>
  <c r="BL421" i="68"/>
  <c r="BL422" i="68"/>
  <c r="BL423" i="68"/>
  <c r="BL424" i="68"/>
  <c r="BL425" i="68"/>
  <c r="BL426" i="68"/>
  <c r="BL427" i="68"/>
  <c r="BL428" i="68"/>
  <c r="BL429" i="68"/>
  <c r="BL430" i="68"/>
  <c r="BL431" i="68"/>
  <c r="BL432" i="68"/>
  <c r="BL433" i="68"/>
  <c r="BL434" i="68"/>
  <c r="BL435" i="68"/>
  <c r="BL436" i="68"/>
  <c r="BL437" i="68"/>
  <c r="BL438" i="68"/>
  <c r="BL439" i="68"/>
  <c r="BL440" i="68"/>
  <c r="BL441" i="68"/>
  <c r="BL442" i="68"/>
  <c r="BL443" i="68"/>
  <c r="BL444" i="68"/>
  <c r="BL445" i="68"/>
  <c r="BL446" i="68"/>
  <c r="BL447" i="68"/>
  <c r="BL448" i="68"/>
  <c r="BL449" i="68"/>
  <c r="BL450" i="68"/>
  <c r="BL451" i="68"/>
  <c r="BL452" i="68"/>
  <c r="BL453" i="68"/>
  <c r="BL454" i="68"/>
  <c r="BL455" i="68"/>
  <c r="BL456" i="68"/>
  <c r="BL457" i="68"/>
  <c r="BL458" i="68"/>
  <c r="BL459" i="68"/>
  <c r="BL460" i="68"/>
  <c r="BL461" i="68"/>
  <c r="BL462" i="68"/>
  <c r="BL463" i="68"/>
  <c r="BL464" i="68"/>
  <c r="BL465" i="68"/>
  <c r="BL466" i="68"/>
  <c r="BL467" i="68"/>
  <c r="BL468" i="68"/>
  <c r="BL469" i="68"/>
  <c r="BL470" i="68"/>
  <c r="BL471" i="68"/>
  <c r="BL472" i="68"/>
  <c r="BL473" i="68"/>
  <c r="BL474" i="68"/>
  <c r="BL475" i="68"/>
  <c r="BL476" i="68"/>
  <c r="BL477" i="68"/>
  <c r="BL478" i="68"/>
  <c r="BL479" i="68"/>
  <c r="BL480" i="68"/>
  <c r="BL481" i="68"/>
  <c r="BL482" i="68"/>
  <c r="BL483" i="68"/>
  <c r="BL484" i="68"/>
  <c r="BL485" i="68"/>
  <c r="BL486" i="68"/>
  <c r="BL487" i="68"/>
  <c r="BL488" i="68"/>
  <c r="BL489" i="68"/>
  <c r="BL490" i="68"/>
  <c r="BL491" i="68"/>
  <c r="BL492" i="68"/>
  <c r="BL493" i="68"/>
  <c r="BL494" i="68"/>
  <c r="BL495" i="68"/>
  <c r="BL496" i="68"/>
  <c r="BL497" i="68"/>
  <c r="BL498" i="68"/>
  <c r="BL499" i="68"/>
  <c r="BL500" i="68"/>
  <c r="BL501" i="68"/>
  <c r="BL502" i="68"/>
  <c r="BL503" i="68"/>
  <c r="BL504" i="68"/>
  <c r="BL505" i="68"/>
  <c r="BL506" i="68"/>
  <c r="BL507" i="68"/>
  <c r="BL508" i="68"/>
  <c r="BL509" i="68"/>
  <c r="BL510" i="68"/>
  <c r="BL511" i="68"/>
  <c r="BL5" i="68"/>
  <c r="BA435" i="68"/>
  <c r="BA436" i="68"/>
  <c r="BA437" i="68"/>
  <c r="BA438" i="68"/>
  <c r="BA439" i="68"/>
  <c r="BA440" i="68"/>
  <c r="BA441" i="68"/>
  <c r="BA442" i="68"/>
  <c r="BA443" i="68"/>
  <c r="BA444" i="68"/>
  <c r="BA445" i="68"/>
  <c r="BA446" i="68"/>
  <c r="BA447" i="68"/>
  <c r="BA448" i="68"/>
  <c r="BA449" i="68"/>
  <c r="BA450" i="68"/>
  <c r="BA451" i="68"/>
  <c r="BA452" i="68"/>
  <c r="BA453" i="68"/>
  <c r="BA454" i="68"/>
  <c r="BA455" i="68"/>
  <c r="BA456" i="68"/>
  <c r="BA457" i="68"/>
  <c r="BA458" i="68"/>
  <c r="BA459" i="68"/>
  <c r="BA460" i="68"/>
  <c r="BA461" i="68"/>
  <c r="BA462" i="68"/>
  <c r="BA463" i="68"/>
  <c r="BA464" i="68"/>
  <c r="BA465" i="68"/>
  <c r="BA466" i="68"/>
  <c r="BA467" i="68"/>
  <c r="BA468" i="68"/>
  <c r="BA469" i="68"/>
  <c r="BA470" i="68"/>
  <c r="BA471" i="68"/>
  <c r="BA472" i="68"/>
  <c r="BA473" i="68"/>
  <c r="BA474" i="68"/>
  <c r="BA475" i="68"/>
  <c r="BA476" i="68"/>
  <c r="BA477" i="68"/>
  <c r="BA478" i="68"/>
  <c r="BA479" i="68"/>
  <c r="BA480" i="68"/>
  <c r="BA481" i="68"/>
  <c r="BA482" i="68"/>
  <c r="BA483" i="68"/>
  <c r="BA484" i="68"/>
  <c r="BA485" i="68"/>
  <c r="BA486" i="68"/>
  <c r="BA487" i="68"/>
  <c r="BA488" i="68"/>
  <c r="BA489" i="68"/>
  <c r="BA490" i="68"/>
  <c r="BA491" i="68"/>
  <c r="BA492" i="68"/>
  <c r="BA493" i="68"/>
  <c r="BA494" i="68"/>
  <c r="BA495" i="68"/>
  <c r="BA496" i="68"/>
  <c r="BA497" i="68"/>
  <c r="BA498" i="68"/>
  <c r="BA499" i="68"/>
  <c r="BA500" i="68"/>
  <c r="BA501" i="68"/>
  <c r="BA502" i="68"/>
  <c r="BA503" i="68"/>
  <c r="BA504" i="68"/>
  <c r="BA505" i="68"/>
  <c r="BA506" i="68"/>
  <c r="BA507" i="68"/>
  <c r="BA508" i="68"/>
  <c r="BA509" i="68"/>
  <c r="BA510" i="68"/>
  <c r="BA511" i="68"/>
  <c r="BA512" i="68"/>
  <c r="BA513" i="68"/>
  <c r="BA514" i="68"/>
  <c r="BA515" i="68"/>
  <c r="BA516" i="68"/>
  <c r="BA517" i="68"/>
  <c r="BA518" i="68"/>
  <c r="BA519" i="68"/>
  <c r="BA520" i="68"/>
  <c r="BA521" i="68"/>
  <c r="BA522" i="68"/>
  <c r="BA523" i="68"/>
  <c r="BA524" i="68"/>
  <c r="BA525" i="68"/>
  <c r="BA526" i="68"/>
  <c r="BA527" i="68"/>
  <c r="BA528" i="68"/>
  <c r="BA529" i="68"/>
  <c r="BA530" i="68"/>
  <c r="BA531" i="68"/>
  <c r="BA532" i="68"/>
  <c r="BA533" i="68"/>
  <c r="BA534" i="68"/>
  <c r="BA535" i="68"/>
  <c r="BA536" i="68"/>
  <c r="BA537" i="68"/>
  <c r="BA538" i="68"/>
  <c r="BA539" i="68"/>
  <c r="BA540" i="68"/>
  <c r="BA541" i="68"/>
  <c r="BA542" i="68"/>
  <c r="BA543" i="68"/>
  <c r="BA544" i="68"/>
  <c r="BA545" i="68"/>
  <c r="BA546" i="68"/>
  <c r="BA547" i="68"/>
  <c r="BA548" i="68"/>
  <c r="BA549" i="68"/>
  <c r="BA550" i="68"/>
  <c r="BA551" i="68"/>
  <c r="BA552" i="68"/>
  <c r="BA553" i="68"/>
  <c r="BA554" i="68"/>
  <c r="BA555" i="68"/>
  <c r="BA556" i="68"/>
  <c r="BA557" i="68"/>
  <c r="BA558" i="68"/>
  <c r="BA559" i="68"/>
  <c r="BA560" i="68"/>
  <c r="BA561" i="68"/>
  <c r="BA562" i="68"/>
  <c r="BA563" i="68"/>
  <c r="BA564" i="68"/>
  <c r="BA565" i="68"/>
  <c r="BA566" i="68"/>
  <c r="BA567" i="68"/>
  <c r="BA568" i="68"/>
  <c r="BA569" i="68"/>
  <c r="BA570" i="68"/>
  <c r="BA571" i="68"/>
  <c r="BA572" i="68"/>
  <c r="BA573" i="68"/>
  <c r="BA574" i="68"/>
  <c r="BA575" i="68"/>
  <c r="BA576" i="68"/>
  <c r="BA577" i="68"/>
  <c r="BA578" i="68"/>
  <c r="BA579" i="68"/>
  <c r="BA580" i="68"/>
  <c r="BA581" i="68"/>
  <c r="BA582" i="68"/>
  <c r="BA583" i="68"/>
  <c r="BA584" i="68"/>
  <c r="BA585" i="68"/>
  <c r="BA586" i="68"/>
  <c r="BA587" i="68"/>
  <c r="BA588" i="68"/>
  <c r="BA589" i="68"/>
  <c r="BA590" i="68"/>
  <c r="BA591" i="68"/>
  <c r="BA592" i="68"/>
  <c r="BA593" i="68"/>
  <c r="BA594" i="68"/>
  <c r="BA595" i="68"/>
  <c r="BA596" i="68"/>
  <c r="BA597" i="68"/>
  <c r="BA598" i="68"/>
  <c r="BA599" i="68"/>
  <c r="BA600" i="68"/>
  <c r="BA601" i="68"/>
  <c r="BA602" i="68"/>
  <c r="BA603" i="68"/>
  <c r="BA604" i="68"/>
  <c r="BA605" i="68"/>
  <c r="BA606" i="68"/>
  <c r="BA607" i="68"/>
  <c r="BA608" i="68"/>
  <c r="BA609" i="68"/>
  <c r="BA610" i="68"/>
  <c r="BA611" i="68"/>
  <c r="BA612" i="68"/>
  <c r="BA613" i="68"/>
  <c r="BA614" i="68"/>
  <c r="BA615" i="68"/>
  <c r="BA616" i="68"/>
  <c r="BA617" i="68"/>
  <c r="BA618" i="68"/>
  <c r="BA619" i="68"/>
  <c r="BA620" i="68"/>
  <c r="BA621" i="68"/>
  <c r="BA622" i="68"/>
  <c r="BA623" i="68"/>
  <c r="BA624" i="68"/>
  <c r="BA625" i="68"/>
  <c r="BA626" i="68"/>
  <c r="BA627" i="68"/>
  <c r="BA628" i="68"/>
  <c r="BA629" i="68"/>
  <c r="BA630" i="68"/>
  <c r="BA631" i="68"/>
  <c r="BA632" i="68"/>
  <c r="BA633" i="68"/>
  <c r="BA634" i="68"/>
  <c r="BA635" i="68"/>
  <c r="BA636" i="68"/>
  <c r="BA637" i="68"/>
  <c r="BA638" i="68"/>
  <c r="BA639" i="68"/>
  <c r="BA640" i="68"/>
  <c r="BA641" i="68"/>
  <c r="BA642" i="68"/>
  <c r="BA643" i="68"/>
  <c r="BA644" i="68"/>
  <c r="BA645" i="68"/>
  <c r="BA646" i="68"/>
  <c r="BA647" i="68"/>
  <c r="BA648" i="68"/>
  <c r="BA649" i="68"/>
  <c r="BA650" i="68"/>
  <c r="BA651" i="68"/>
  <c r="BA652" i="68"/>
  <c r="BA653" i="68"/>
  <c r="BA654" i="68"/>
  <c r="BA655" i="68"/>
  <c r="BA656" i="68"/>
  <c r="BA657" i="68"/>
  <c r="BA658" i="68"/>
  <c r="BA659" i="68"/>
  <c r="BA660" i="68"/>
  <c r="BA661" i="68"/>
  <c r="BA662" i="68"/>
  <c r="BA663" i="68"/>
  <c r="BA664" i="68"/>
  <c r="BA665" i="68"/>
  <c r="BA666" i="68"/>
  <c r="BA667" i="68"/>
  <c r="BA668" i="68"/>
  <c r="BA669" i="68"/>
  <c r="BA670" i="68"/>
  <c r="BA671" i="68"/>
  <c r="BA672" i="68"/>
  <c r="BA673" i="68"/>
  <c r="BA674" i="68"/>
  <c r="BA675" i="68"/>
  <c r="BA676" i="68"/>
  <c r="BA677" i="68"/>
  <c r="BA678" i="68"/>
  <c r="BA679" i="68"/>
  <c r="BA680" i="68"/>
  <c r="BA681" i="68"/>
  <c r="BA682" i="68"/>
  <c r="BA683" i="68"/>
  <c r="BA684" i="68"/>
  <c r="BA685" i="68"/>
  <c r="BA686" i="68"/>
  <c r="BA687" i="68"/>
  <c r="BA688" i="68"/>
  <c r="BA689" i="68"/>
  <c r="BA690" i="68"/>
  <c r="BA691" i="68"/>
  <c r="BA692" i="68"/>
  <c r="BA693" i="68"/>
  <c r="BA694" i="68"/>
  <c r="BA695" i="68"/>
  <c r="BA696" i="68"/>
  <c r="BA697" i="68"/>
  <c r="BA698" i="68"/>
  <c r="BA699" i="68"/>
  <c r="BA700" i="68"/>
  <c r="BA701" i="68"/>
  <c r="BA702" i="68"/>
  <c r="BA703" i="68"/>
  <c r="BA704" i="68"/>
  <c r="BA705" i="68"/>
  <c r="BA706" i="68"/>
  <c r="BA707" i="68"/>
  <c r="BA708" i="68"/>
  <c r="BA709" i="68"/>
  <c r="BA710" i="68"/>
  <c r="BA711" i="68"/>
  <c r="BA712" i="68"/>
  <c r="BA713" i="68"/>
  <c r="BA714" i="68"/>
  <c r="BA715" i="68"/>
  <c r="BA716" i="68"/>
  <c r="BA717" i="68"/>
  <c r="BA718" i="68"/>
  <c r="BA719" i="68"/>
  <c r="BA720" i="68"/>
  <c r="BA721" i="68"/>
  <c r="BA722" i="68"/>
  <c r="BA723" i="68"/>
  <c r="BA724" i="68"/>
  <c r="BA725" i="68"/>
  <c r="BA726" i="68"/>
  <c r="BA727" i="68"/>
  <c r="BA728" i="68"/>
  <c r="BA729" i="68"/>
  <c r="BA730" i="68"/>
  <c r="BA731" i="68"/>
  <c r="BA732" i="68"/>
  <c r="BA733" i="68"/>
  <c r="BA734" i="68"/>
  <c r="BA735" i="68"/>
  <c r="BA736" i="68"/>
  <c r="BA737" i="68"/>
  <c r="BA738" i="68"/>
  <c r="BA739" i="68"/>
  <c r="BA740" i="68"/>
  <c r="BA741" i="68"/>
  <c r="BA742" i="68"/>
  <c r="BA743" i="68"/>
  <c r="BA744" i="68"/>
  <c r="BA745" i="68"/>
  <c r="BA746" i="68"/>
  <c r="BA747" i="68"/>
  <c r="BA748" i="68"/>
  <c r="BA749" i="68"/>
  <c r="BA750" i="68"/>
  <c r="BA751" i="68"/>
  <c r="BA752" i="68"/>
  <c r="BA753" i="68"/>
  <c r="BA754" i="68"/>
  <c r="BA755" i="68"/>
  <c r="BA756" i="68"/>
  <c r="BA757" i="68"/>
  <c r="BA758" i="68"/>
  <c r="BA759" i="68"/>
  <c r="BA760" i="68"/>
  <c r="BA761" i="68"/>
  <c r="BA762" i="68"/>
  <c r="BA763" i="68"/>
  <c r="BA764" i="68"/>
  <c r="BA765" i="68"/>
  <c r="BA766" i="68"/>
  <c r="BA767" i="68"/>
  <c r="BA768" i="68"/>
  <c r="BA769" i="68"/>
  <c r="BA770" i="68"/>
  <c r="BA771" i="68"/>
  <c r="BA772" i="68"/>
  <c r="BA773" i="68"/>
  <c r="BA774" i="68"/>
  <c r="BA775" i="68"/>
  <c r="BA776" i="68"/>
  <c r="BA777" i="68"/>
  <c r="BA778" i="68"/>
  <c r="BA779" i="68"/>
  <c r="BA780" i="68"/>
  <c r="BA781" i="68"/>
  <c r="BA782" i="68"/>
  <c r="BA783" i="68"/>
  <c r="BA784" i="68"/>
  <c r="BA785" i="68"/>
  <c r="BA786" i="68"/>
  <c r="BA787" i="68"/>
  <c r="BA788" i="68"/>
  <c r="BA789" i="68"/>
  <c r="BA790" i="68"/>
  <c r="BA791" i="68"/>
  <c r="BA792" i="68"/>
  <c r="BA793" i="68"/>
  <c r="BA794" i="68"/>
  <c r="BA795" i="68"/>
  <c r="BA796" i="68"/>
  <c r="BA797" i="68"/>
  <c r="BA798" i="68"/>
  <c r="BA799" i="68"/>
  <c r="BA800" i="68"/>
  <c r="BA801" i="68"/>
  <c r="BA802" i="68"/>
  <c r="BA803" i="68"/>
  <c r="BA804" i="68"/>
  <c r="BA805" i="68"/>
  <c r="BA806" i="68"/>
  <c r="BA807" i="68"/>
  <c r="BA808" i="68"/>
  <c r="BA809" i="68"/>
  <c r="BA810" i="68"/>
  <c r="BA811" i="68"/>
  <c r="BA812" i="68"/>
  <c r="BA813" i="68"/>
  <c r="BA814" i="68"/>
  <c r="BA815" i="68"/>
  <c r="BA816" i="68"/>
  <c r="BA817" i="68"/>
  <c r="BA818" i="68"/>
  <c r="BA819" i="68"/>
  <c r="BA820" i="68"/>
  <c r="BA821" i="68"/>
  <c r="BA822" i="68"/>
  <c r="BA823" i="68"/>
  <c r="BA824" i="68"/>
  <c r="BA825" i="68"/>
  <c r="BA826" i="68"/>
  <c r="BA827" i="68"/>
  <c r="BA828" i="68"/>
  <c r="BA829" i="68"/>
  <c r="BA830" i="68"/>
  <c r="BA831" i="68"/>
  <c r="BA832" i="68"/>
  <c r="BA833" i="68"/>
  <c r="BA834" i="68"/>
  <c r="BA835" i="68"/>
  <c r="BA836" i="68"/>
  <c r="BA837" i="68"/>
  <c r="BA838" i="68"/>
  <c r="BA839" i="68"/>
  <c r="BA840" i="68"/>
  <c r="BA841" i="68"/>
  <c r="BA842" i="68"/>
  <c r="BA843" i="68"/>
  <c r="BA844" i="68"/>
  <c r="BA845" i="68"/>
  <c r="BA846" i="68"/>
  <c r="BA847" i="68"/>
  <c r="BA848" i="68"/>
  <c r="BA849" i="68"/>
  <c r="BA850" i="68"/>
  <c r="BA851" i="68"/>
  <c r="BA852" i="68"/>
  <c r="BA853" i="68"/>
  <c r="BA854" i="68"/>
  <c r="BA855" i="68"/>
  <c r="BA856" i="68"/>
  <c r="BA857" i="68"/>
  <c r="BA858" i="68"/>
  <c r="BA859" i="68"/>
  <c r="BA860" i="68"/>
  <c r="BA861" i="68"/>
  <c r="BA862" i="68"/>
  <c r="BA863" i="68"/>
  <c r="BA864" i="68"/>
  <c r="BA865" i="68"/>
  <c r="BA866" i="68"/>
  <c r="BA867" i="68"/>
  <c r="BA868" i="68"/>
  <c r="BA869" i="68"/>
  <c r="BA870" i="68"/>
  <c r="BA871" i="68"/>
  <c r="BA872" i="68"/>
  <c r="BA873" i="68"/>
  <c r="BA874" i="68"/>
  <c r="BA875" i="68"/>
  <c r="BA876" i="68"/>
  <c r="BA877" i="68"/>
  <c r="BA878" i="68"/>
  <c r="BA879" i="68"/>
  <c r="BA880" i="68"/>
  <c r="BA881" i="68"/>
  <c r="BA882" i="68"/>
  <c r="BA883" i="68"/>
  <c r="BA884" i="68"/>
  <c r="BA885" i="68"/>
  <c r="BA886" i="68"/>
  <c r="BA887" i="68"/>
  <c r="BA888" i="68"/>
  <c r="BA889" i="68"/>
  <c r="BA890" i="68"/>
  <c r="BA891" i="68"/>
  <c r="BA892" i="68"/>
  <c r="BA893" i="68"/>
  <c r="BA894" i="68"/>
  <c r="BA895" i="68"/>
  <c r="BA896" i="68"/>
  <c r="BA897" i="68"/>
  <c r="BA898" i="68"/>
  <c r="BA899" i="68"/>
  <c r="BA900" i="68"/>
  <c r="BA901" i="68"/>
  <c r="BA902" i="68"/>
  <c r="BA903" i="68"/>
  <c r="BA904" i="68"/>
  <c r="BA905" i="68"/>
  <c r="BA906" i="68"/>
  <c r="BA907" i="68"/>
  <c r="BA908" i="68"/>
  <c r="BA909" i="68"/>
  <c r="BA910" i="68"/>
  <c r="BA911" i="68"/>
  <c r="BA912" i="68"/>
  <c r="BA913" i="68"/>
  <c r="BA914" i="68"/>
  <c r="BA915" i="68"/>
  <c r="BA916" i="68"/>
  <c r="BA917" i="68"/>
  <c r="BA918" i="68"/>
  <c r="BA919" i="68"/>
  <c r="BA920" i="68"/>
  <c r="BA921" i="68"/>
  <c r="BA922" i="68"/>
  <c r="BA923" i="68"/>
  <c r="BA924" i="68"/>
  <c r="BA925" i="68"/>
  <c r="BA926" i="68"/>
  <c r="BA927" i="68"/>
  <c r="BA928" i="68"/>
  <c r="BA929" i="68"/>
  <c r="BA930" i="68"/>
  <c r="BA931" i="68"/>
  <c r="BA932" i="68"/>
  <c r="BA933" i="68"/>
  <c r="BA934" i="68"/>
  <c r="BA935" i="68"/>
  <c r="BA936" i="68"/>
  <c r="BA937" i="68"/>
  <c r="BA938" i="68"/>
  <c r="BA939" i="68"/>
  <c r="BA940" i="68"/>
  <c r="BA941" i="68"/>
  <c r="BA942" i="68"/>
  <c r="BA943" i="68"/>
  <c r="BA944" i="68"/>
  <c r="BA945" i="68"/>
  <c r="BA946" i="68"/>
  <c r="BA947" i="68"/>
  <c r="BA948" i="68"/>
  <c r="BA949" i="68"/>
  <c r="BA950" i="68"/>
  <c r="BA951" i="68"/>
  <c r="BA952" i="68"/>
  <c r="BA953" i="68"/>
  <c r="BA954" i="68"/>
  <c r="BA955" i="68"/>
  <c r="BA956" i="68"/>
  <c r="BA957" i="68"/>
  <c r="BA958" i="68"/>
  <c r="BA959" i="68"/>
  <c r="BA960" i="68"/>
  <c r="BA961" i="68"/>
  <c r="BA962" i="68"/>
  <c r="BA963" i="68"/>
  <c r="BA964" i="68"/>
  <c r="BA965" i="68"/>
  <c r="BA966" i="68"/>
  <c r="BA967" i="68"/>
  <c r="BA968" i="68"/>
  <c r="BA969" i="68"/>
  <c r="BA970" i="68"/>
  <c r="BA971" i="68"/>
  <c r="BA972" i="68"/>
  <c r="BA973" i="68"/>
  <c r="BA974" i="68"/>
  <c r="BA975" i="68"/>
  <c r="BA976" i="68"/>
  <c r="BA977" i="68"/>
  <c r="BA978" i="68"/>
  <c r="BA979" i="68"/>
  <c r="BA980" i="68"/>
  <c r="BA981" i="68"/>
  <c r="BA982" i="68"/>
  <c r="BA983" i="68"/>
  <c r="BA984" i="68"/>
  <c r="BA985" i="68"/>
  <c r="BA986" i="68"/>
  <c r="BA987" i="68"/>
  <c r="BA988" i="68"/>
  <c r="BA989" i="68"/>
  <c r="BA990" i="68"/>
  <c r="BA991" i="68"/>
  <c r="BA992" i="68"/>
  <c r="BA993" i="68"/>
  <c r="BA994" i="68"/>
  <c r="BA995" i="68"/>
  <c r="BA996" i="68"/>
  <c r="BA997" i="68"/>
  <c r="BA998" i="68"/>
  <c r="BA999" i="68"/>
  <c r="BA1000" i="68"/>
  <c r="BA1001" i="68"/>
  <c r="BA6" i="68"/>
  <c r="BA7" i="68"/>
  <c r="BA8" i="68"/>
  <c r="BA9" i="68"/>
  <c r="BA10" i="68"/>
  <c r="BA11" i="68"/>
  <c r="BA12" i="68"/>
  <c r="BA13" i="68"/>
  <c r="BA14" i="68"/>
  <c r="BA15" i="68"/>
  <c r="BA16" i="68"/>
  <c r="BA17" i="68"/>
  <c r="BA18" i="68"/>
  <c r="BA19" i="68"/>
  <c r="BA20" i="68"/>
  <c r="BA21" i="68"/>
  <c r="BA22" i="68"/>
  <c r="BA23" i="68"/>
  <c r="BA24" i="68"/>
  <c r="BA25" i="68"/>
  <c r="BA26" i="68"/>
  <c r="BA27" i="68"/>
  <c r="BA28" i="68"/>
  <c r="BA29" i="68"/>
  <c r="BA30" i="68"/>
  <c r="BA31" i="68"/>
  <c r="BA32" i="68"/>
  <c r="BA33" i="68"/>
  <c r="BA34" i="68"/>
  <c r="BA35" i="68"/>
  <c r="BA36" i="68"/>
  <c r="BA37" i="68"/>
  <c r="BA38" i="68"/>
  <c r="BA39" i="68"/>
  <c r="BA40" i="68"/>
  <c r="BA41" i="68"/>
  <c r="BA42" i="68"/>
  <c r="BA43" i="68"/>
  <c r="BA44" i="68"/>
  <c r="BA45" i="68"/>
  <c r="BA46" i="68"/>
  <c r="BA47" i="68"/>
  <c r="BA48" i="68"/>
  <c r="BA49" i="68"/>
  <c r="BA50" i="68"/>
  <c r="BA51" i="68"/>
  <c r="BA52" i="68"/>
  <c r="BA53" i="68"/>
  <c r="BA54" i="68"/>
  <c r="BA55" i="68"/>
  <c r="BA56" i="68"/>
  <c r="BA57" i="68"/>
  <c r="BA58" i="68"/>
  <c r="BA59" i="68"/>
  <c r="BA60" i="68"/>
  <c r="BA61" i="68"/>
  <c r="BA62" i="68"/>
  <c r="BA63" i="68"/>
  <c r="BA64" i="68"/>
  <c r="BA65" i="68"/>
  <c r="BA66" i="68"/>
  <c r="BA67" i="68"/>
  <c r="BA68" i="68"/>
  <c r="BA69" i="68"/>
  <c r="BA70" i="68"/>
  <c r="BA71" i="68"/>
  <c r="BA72" i="68"/>
  <c r="BA73" i="68"/>
  <c r="BA74" i="68"/>
  <c r="BA75" i="68"/>
  <c r="BA76" i="68"/>
  <c r="BA77" i="68"/>
  <c r="BA78" i="68"/>
  <c r="BA79" i="68"/>
  <c r="BA80" i="68"/>
  <c r="BA81" i="68"/>
  <c r="BA82" i="68"/>
  <c r="BA83" i="68"/>
  <c r="BA84" i="68"/>
  <c r="BA85" i="68"/>
  <c r="BA86" i="68"/>
  <c r="BA87" i="68"/>
  <c r="BA88" i="68"/>
  <c r="BA89" i="68"/>
  <c r="BA90" i="68"/>
  <c r="BA91" i="68"/>
  <c r="BA92" i="68"/>
  <c r="BA93" i="68"/>
  <c r="BA94" i="68"/>
  <c r="BA95" i="68"/>
  <c r="BA96" i="68"/>
  <c r="BA97" i="68"/>
  <c r="BA98" i="68"/>
  <c r="BA99" i="68"/>
  <c r="BA100" i="68"/>
  <c r="BA101" i="68"/>
  <c r="BA102" i="68"/>
  <c r="BA103" i="68"/>
  <c r="BA104" i="68"/>
  <c r="BA105" i="68"/>
  <c r="BA106" i="68"/>
  <c r="BA107" i="68"/>
  <c r="BA108" i="68"/>
  <c r="BA109" i="68"/>
  <c r="BA110" i="68"/>
  <c r="BA111" i="68"/>
  <c r="BA112" i="68"/>
  <c r="BA113" i="68"/>
  <c r="BA114" i="68"/>
  <c r="BA115" i="68"/>
  <c r="BA116" i="68"/>
  <c r="BA117" i="68"/>
  <c r="BA118" i="68"/>
  <c r="BA119" i="68"/>
  <c r="BA120" i="68"/>
  <c r="BA121" i="68"/>
  <c r="BA122" i="68"/>
  <c r="BA123" i="68"/>
  <c r="BA124" i="68"/>
  <c r="BA125" i="68"/>
  <c r="BA126" i="68"/>
  <c r="BA127" i="68"/>
  <c r="BA128" i="68"/>
  <c r="BA129" i="68"/>
  <c r="BA130" i="68"/>
  <c r="BA131" i="68"/>
  <c r="BA132" i="68"/>
  <c r="BA133" i="68"/>
  <c r="BA134" i="68"/>
  <c r="BA135" i="68"/>
  <c r="BA136" i="68"/>
  <c r="BA137" i="68"/>
  <c r="BA138" i="68"/>
  <c r="BA139" i="68"/>
  <c r="BA140" i="68"/>
  <c r="BA141" i="68"/>
  <c r="BA142" i="68"/>
  <c r="BA143" i="68"/>
  <c r="BA144" i="68"/>
  <c r="BA145" i="68"/>
  <c r="BA146" i="68"/>
  <c r="BA147" i="68"/>
  <c r="BA148" i="68"/>
  <c r="BA149" i="68"/>
  <c r="BA150" i="68"/>
  <c r="BA151" i="68"/>
  <c r="BA152" i="68"/>
  <c r="BA153" i="68"/>
  <c r="BA154" i="68"/>
  <c r="BA155" i="68"/>
  <c r="BA156" i="68"/>
  <c r="BA157" i="68"/>
  <c r="BA158" i="68"/>
  <c r="BA159" i="68"/>
  <c r="BA160" i="68"/>
  <c r="BA161" i="68"/>
  <c r="BA162" i="68"/>
  <c r="BA163" i="68"/>
  <c r="BA164" i="68"/>
  <c r="BA165" i="68"/>
  <c r="BA166" i="68"/>
  <c r="BA167" i="68"/>
  <c r="BA168" i="68"/>
  <c r="BA169" i="68"/>
  <c r="BA170" i="68"/>
  <c r="BA171" i="68"/>
  <c r="BA172" i="68"/>
  <c r="BA173" i="68"/>
  <c r="BA174" i="68"/>
  <c r="BA175" i="68"/>
  <c r="BA176" i="68"/>
  <c r="BA177" i="68"/>
  <c r="BA178" i="68"/>
  <c r="BA179" i="68"/>
  <c r="BA180" i="68"/>
  <c r="BA181" i="68"/>
  <c r="BA182" i="68"/>
  <c r="BA183" i="68"/>
  <c r="BA184" i="68"/>
  <c r="BA185" i="68"/>
  <c r="BA186" i="68"/>
  <c r="BA187" i="68"/>
  <c r="BA188" i="68"/>
  <c r="BA189" i="68"/>
  <c r="BA190" i="68"/>
  <c r="BA191" i="68"/>
  <c r="BA192" i="68"/>
  <c r="BA193" i="68"/>
  <c r="BA194" i="68"/>
  <c r="BA195" i="68"/>
  <c r="BA196" i="68"/>
  <c r="BA197" i="68"/>
  <c r="BA198" i="68"/>
  <c r="BA199" i="68"/>
  <c r="BA200" i="68"/>
  <c r="BA201" i="68"/>
  <c r="BA202" i="68"/>
  <c r="BA203" i="68"/>
  <c r="BA204" i="68"/>
  <c r="BA205" i="68"/>
  <c r="BA206" i="68"/>
  <c r="BA207" i="68"/>
  <c r="BA208" i="68"/>
  <c r="BA209" i="68"/>
  <c r="BA210" i="68"/>
  <c r="BA211" i="68"/>
  <c r="BA212" i="68"/>
  <c r="BA213" i="68"/>
  <c r="BA214" i="68"/>
  <c r="BA215" i="68"/>
  <c r="BA216" i="68"/>
  <c r="BA217" i="68"/>
  <c r="BA218" i="68"/>
  <c r="BA219" i="68"/>
  <c r="BA220" i="68"/>
  <c r="BA221" i="68"/>
  <c r="BA222" i="68"/>
  <c r="BA223" i="68"/>
  <c r="BA224" i="68"/>
  <c r="BA225" i="68"/>
  <c r="BA226" i="68"/>
  <c r="BA227" i="68"/>
  <c r="BA228" i="68"/>
  <c r="BA229" i="68"/>
  <c r="BA230" i="68"/>
  <c r="BA231" i="68"/>
  <c r="BA232" i="68"/>
  <c r="BA233" i="68"/>
  <c r="BA234" i="68"/>
  <c r="BA235" i="68"/>
  <c r="BA236" i="68"/>
  <c r="BA237" i="68"/>
  <c r="BA238" i="68"/>
  <c r="BA239" i="68"/>
  <c r="BA240" i="68"/>
  <c r="BA241" i="68"/>
  <c r="BA242" i="68"/>
  <c r="BA243" i="68"/>
  <c r="BA244" i="68"/>
  <c r="BA245" i="68"/>
  <c r="BA246" i="68"/>
  <c r="BA247" i="68"/>
  <c r="BA248" i="68"/>
  <c r="BA249" i="68"/>
  <c r="BA250" i="68"/>
  <c r="BA251" i="68"/>
  <c r="BA252" i="68"/>
  <c r="BA253" i="68"/>
  <c r="BA254" i="68"/>
  <c r="BA255" i="68"/>
  <c r="BA256" i="68"/>
  <c r="BA257" i="68"/>
  <c r="BA258" i="68"/>
  <c r="BA259" i="68"/>
  <c r="BA260" i="68"/>
  <c r="BA261" i="68"/>
  <c r="BA262" i="68"/>
  <c r="BA263" i="68"/>
  <c r="BA264" i="68"/>
  <c r="BA265" i="68"/>
  <c r="BA266" i="68"/>
  <c r="BA267" i="68"/>
  <c r="BA268" i="68"/>
  <c r="BA269" i="68"/>
  <c r="BA270" i="68"/>
  <c r="BA271" i="68"/>
  <c r="BA272" i="68"/>
  <c r="BA273" i="68"/>
  <c r="BA274" i="68"/>
  <c r="BA275" i="68"/>
  <c r="BA276" i="68"/>
  <c r="BA277" i="68"/>
  <c r="BA278" i="68"/>
  <c r="BA279" i="68"/>
  <c r="BA280" i="68"/>
  <c r="BA281" i="68"/>
  <c r="BA282" i="68"/>
  <c r="BA283" i="68"/>
  <c r="BA284" i="68"/>
  <c r="BA285" i="68"/>
  <c r="BA286" i="68"/>
  <c r="BA287" i="68"/>
  <c r="BA288" i="68"/>
  <c r="BA289" i="68"/>
  <c r="BA290" i="68"/>
  <c r="BA291" i="68"/>
  <c r="BA292" i="68"/>
  <c r="BA293" i="68"/>
  <c r="BA294" i="68"/>
  <c r="BA295" i="68"/>
  <c r="BA296" i="68"/>
  <c r="BA297" i="68"/>
  <c r="BA298" i="68"/>
  <c r="BA299" i="68"/>
  <c r="BA300" i="68"/>
  <c r="BA301" i="68"/>
  <c r="BA302" i="68"/>
  <c r="BA303" i="68"/>
  <c r="BA304" i="68"/>
  <c r="BA305" i="68"/>
  <c r="BA306" i="68"/>
  <c r="BA307" i="68"/>
  <c r="BA308" i="68"/>
  <c r="BA309" i="68"/>
  <c r="BA310" i="68"/>
  <c r="BA311" i="68"/>
  <c r="BA312" i="68"/>
  <c r="BA313" i="68"/>
  <c r="BA314" i="68"/>
  <c r="BA315" i="68"/>
  <c r="BA316" i="68"/>
  <c r="BA317" i="68"/>
  <c r="BA318" i="68"/>
  <c r="BA319" i="68"/>
  <c r="BA320" i="68"/>
  <c r="BA321" i="68"/>
  <c r="BA322" i="68"/>
  <c r="BA323" i="68"/>
  <c r="BA324" i="68"/>
  <c r="BA325" i="68"/>
  <c r="BA326" i="68"/>
  <c r="BA327" i="68"/>
  <c r="BA328" i="68"/>
  <c r="BA329" i="68"/>
  <c r="BA330" i="68"/>
  <c r="BA331" i="68"/>
  <c r="BA332" i="68"/>
  <c r="BA333" i="68"/>
  <c r="BA334" i="68"/>
  <c r="BA335" i="68"/>
  <c r="BA336" i="68"/>
  <c r="BA337" i="68"/>
  <c r="BA338" i="68"/>
  <c r="BA339" i="68"/>
  <c r="BA340" i="68"/>
  <c r="BA341" i="68"/>
  <c r="BA342" i="68"/>
  <c r="BA343" i="68"/>
  <c r="BA344" i="68"/>
  <c r="BA345" i="68"/>
  <c r="BA346" i="68"/>
  <c r="BA347" i="68"/>
  <c r="BA348" i="68"/>
  <c r="BA349" i="68"/>
  <c r="BA350" i="68"/>
  <c r="BA351" i="68"/>
  <c r="BA352" i="68"/>
  <c r="BA353" i="68"/>
  <c r="BA354" i="68"/>
  <c r="BA355" i="68"/>
  <c r="BA356" i="68"/>
  <c r="BA357" i="68"/>
  <c r="BA358" i="68"/>
  <c r="BA359" i="68"/>
  <c r="BA360" i="68"/>
  <c r="BA361" i="68"/>
  <c r="BA362" i="68"/>
  <c r="BA363" i="68"/>
  <c r="BA364" i="68"/>
  <c r="BA365" i="68"/>
  <c r="BA366" i="68"/>
  <c r="BA367" i="68"/>
  <c r="BA368" i="68"/>
  <c r="BA369" i="68"/>
  <c r="BA370" i="68"/>
  <c r="BA371" i="68"/>
  <c r="BA372" i="68"/>
  <c r="BA373" i="68"/>
  <c r="BA374" i="68"/>
  <c r="BA375" i="68"/>
  <c r="BA376" i="68"/>
  <c r="BA377" i="68"/>
  <c r="BA378" i="68"/>
  <c r="BA379" i="68"/>
  <c r="BA380" i="68"/>
  <c r="BA381" i="68"/>
  <c r="BA382" i="68"/>
  <c r="BA383" i="68"/>
  <c r="BA384" i="68"/>
  <c r="BA385" i="68"/>
  <c r="BA386" i="68"/>
  <c r="BA387" i="68"/>
  <c r="BA388" i="68"/>
  <c r="BA389" i="68"/>
  <c r="BA390" i="68"/>
  <c r="BA391" i="68"/>
  <c r="BA392" i="68"/>
  <c r="BA393" i="68"/>
  <c r="BA394" i="68"/>
  <c r="BA395" i="68"/>
  <c r="BA396" i="68"/>
  <c r="BA397" i="68"/>
  <c r="BA398" i="68"/>
  <c r="BA399" i="68"/>
  <c r="BA400" i="68"/>
  <c r="BA401" i="68"/>
  <c r="BA402" i="68"/>
  <c r="BA403" i="68"/>
  <c r="BA404" i="68"/>
  <c r="BA405" i="68"/>
  <c r="BA406" i="68"/>
  <c r="BA407" i="68"/>
  <c r="BA408" i="68"/>
  <c r="BA409" i="68"/>
  <c r="BA410" i="68"/>
  <c r="BA411" i="68"/>
  <c r="BA412" i="68"/>
  <c r="BA413" i="68"/>
  <c r="BA414" i="68"/>
  <c r="BA415" i="68"/>
  <c r="BA416" i="68"/>
  <c r="BA417" i="68"/>
  <c r="BA418" i="68"/>
  <c r="BA419" i="68"/>
  <c r="BA420" i="68"/>
  <c r="BA421" i="68"/>
  <c r="BA422" i="68"/>
  <c r="BA423" i="68"/>
  <c r="BA424" i="68"/>
  <c r="BA425" i="68"/>
  <c r="BA426" i="68"/>
  <c r="BA427" i="68"/>
  <c r="BA428" i="68"/>
  <c r="BA429" i="68"/>
  <c r="BA430" i="68"/>
  <c r="BA431" i="68"/>
  <c r="BA432" i="68"/>
  <c r="BA433" i="68"/>
  <c r="BA434" i="68"/>
  <c r="BA5" i="68"/>
  <c r="AZ134" i="68"/>
  <c r="AZ135" i="68"/>
  <c r="AZ136" i="68"/>
  <c r="AZ137" i="68"/>
  <c r="AZ138" i="68"/>
  <c r="AZ139" i="68"/>
  <c r="AZ140" i="68"/>
  <c r="AZ141" i="68"/>
  <c r="AZ142" i="68"/>
  <c r="AZ143" i="68"/>
  <c r="AZ144" i="68"/>
  <c r="AZ145" i="68"/>
  <c r="AZ146" i="68"/>
  <c r="AZ147" i="68"/>
  <c r="AZ148" i="68"/>
  <c r="AZ149" i="68"/>
  <c r="AZ150" i="68"/>
  <c r="AZ151" i="68"/>
  <c r="AZ152" i="68"/>
  <c r="AZ153" i="68"/>
  <c r="AZ154" i="68"/>
  <c r="AZ155" i="68"/>
  <c r="AZ156" i="68"/>
  <c r="AZ157" i="68"/>
  <c r="AZ158" i="68"/>
  <c r="AZ159" i="68"/>
  <c r="AZ160" i="68"/>
  <c r="AZ161" i="68"/>
  <c r="AZ162" i="68"/>
  <c r="AZ163" i="68"/>
  <c r="AZ164" i="68"/>
  <c r="AZ165" i="68"/>
  <c r="AZ166" i="68"/>
  <c r="AZ167" i="68"/>
  <c r="AZ168" i="68"/>
  <c r="AZ169" i="68"/>
  <c r="AZ170" i="68"/>
  <c r="AZ171" i="68"/>
  <c r="AZ172" i="68"/>
  <c r="AZ173" i="68"/>
  <c r="AZ174" i="68"/>
  <c r="AZ175" i="68"/>
  <c r="AZ176" i="68"/>
  <c r="AZ177" i="68"/>
  <c r="AZ178" i="68"/>
  <c r="AZ179" i="68"/>
  <c r="AZ180" i="68"/>
  <c r="AZ181" i="68"/>
  <c r="AZ182" i="68"/>
  <c r="AZ183" i="68"/>
  <c r="AZ184" i="68"/>
  <c r="AZ185" i="68"/>
  <c r="AZ186" i="68"/>
  <c r="AZ187" i="68"/>
  <c r="AZ188" i="68"/>
  <c r="AZ189" i="68"/>
  <c r="AZ190" i="68"/>
  <c r="AZ191" i="68"/>
  <c r="AZ192" i="68"/>
  <c r="AZ193" i="68"/>
  <c r="AZ194" i="68"/>
  <c r="AZ195" i="68"/>
  <c r="AZ196" i="68"/>
  <c r="AZ197" i="68"/>
  <c r="AZ198" i="68"/>
  <c r="AZ199" i="68"/>
  <c r="AZ200" i="68"/>
  <c r="AZ201" i="68"/>
  <c r="AZ202" i="68"/>
  <c r="AZ203" i="68"/>
  <c r="AZ204" i="68"/>
  <c r="AZ205" i="68"/>
  <c r="AZ206" i="68"/>
  <c r="AZ207" i="68"/>
  <c r="AZ208" i="68"/>
  <c r="AZ209" i="68"/>
  <c r="AZ210" i="68"/>
  <c r="AZ211" i="68"/>
  <c r="AZ212" i="68"/>
  <c r="AZ213" i="68"/>
  <c r="AZ214" i="68"/>
  <c r="AZ215" i="68"/>
  <c r="AZ216" i="68"/>
  <c r="AZ217" i="68"/>
  <c r="AZ218" i="68"/>
  <c r="AZ219" i="68"/>
  <c r="AZ220" i="68"/>
  <c r="AZ221" i="68"/>
  <c r="AZ222" i="68"/>
  <c r="AZ223" i="68"/>
  <c r="AZ224" i="68"/>
  <c r="AZ225" i="68"/>
  <c r="AZ226" i="68"/>
  <c r="AZ227" i="68"/>
  <c r="AZ228" i="68"/>
  <c r="AZ229" i="68"/>
  <c r="AZ230" i="68"/>
  <c r="AZ231" i="68"/>
  <c r="AZ232" i="68"/>
  <c r="AZ233" i="68"/>
  <c r="AZ234" i="68"/>
  <c r="AZ235" i="68"/>
  <c r="AZ236" i="68"/>
  <c r="AZ237" i="68"/>
  <c r="AZ238" i="68"/>
  <c r="AZ239" i="68"/>
  <c r="AZ240" i="68"/>
  <c r="AZ241" i="68"/>
  <c r="AZ242" i="68"/>
  <c r="AZ243" i="68"/>
  <c r="AZ244" i="68"/>
  <c r="AZ245" i="68"/>
  <c r="AZ246" i="68"/>
  <c r="AZ247" i="68"/>
  <c r="AZ248" i="68"/>
  <c r="AZ249" i="68"/>
  <c r="AZ250" i="68"/>
  <c r="AZ251" i="68"/>
  <c r="AZ252" i="68"/>
  <c r="AZ253" i="68"/>
  <c r="AZ254" i="68"/>
  <c r="AZ255" i="68"/>
  <c r="AZ256" i="68"/>
  <c r="AZ257" i="68"/>
  <c r="AZ258" i="68"/>
  <c r="AZ259" i="68"/>
  <c r="AZ260" i="68"/>
  <c r="AZ261" i="68"/>
  <c r="AZ262" i="68"/>
  <c r="AZ263" i="68"/>
  <c r="AZ264" i="68"/>
  <c r="AZ265" i="68"/>
  <c r="AZ266" i="68"/>
  <c r="AZ267" i="68"/>
  <c r="AZ268" i="68"/>
  <c r="AZ269" i="68"/>
  <c r="AZ270" i="68"/>
  <c r="AZ271" i="68"/>
  <c r="AZ272" i="68"/>
  <c r="AZ273" i="68"/>
  <c r="AZ274" i="68"/>
  <c r="AZ275" i="68"/>
  <c r="AZ276" i="68"/>
  <c r="AZ277" i="68"/>
  <c r="AZ278" i="68"/>
  <c r="AZ279" i="68"/>
  <c r="AZ280" i="68"/>
  <c r="AZ281" i="68"/>
  <c r="AZ282" i="68"/>
  <c r="AZ283" i="68"/>
  <c r="AZ284" i="68"/>
  <c r="AZ285" i="68"/>
  <c r="AZ286" i="68"/>
  <c r="AZ287" i="68"/>
  <c r="AZ288" i="68"/>
  <c r="AZ289" i="68"/>
  <c r="AZ290" i="68"/>
  <c r="AZ291" i="68"/>
  <c r="AZ292" i="68"/>
  <c r="AZ293" i="68"/>
  <c r="AZ294" i="68"/>
  <c r="AZ295" i="68"/>
  <c r="AZ296" i="68"/>
  <c r="AZ297" i="68"/>
  <c r="AZ298" i="68"/>
  <c r="AZ299" i="68"/>
  <c r="AZ300" i="68"/>
  <c r="AZ301" i="68"/>
  <c r="AZ302" i="68"/>
  <c r="AZ303" i="68"/>
  <c r="AZ304" i="68"/>
  <c r="AZ305" i="68"/>
  <c r="AZ306" i="68"/>
  <c r="AZ307" i="68"/>
  <c r="AZ308" i="68"/>
  <c r="AZ309" i="68"/>
  <c r="AZ310" i="68"/>
  <c r="AZ311" i="68"/>
  <c r="AZ312" i="68"/>
  <c r="AZ313" i="68"/>
  <c r="AZ314" i="68"/>
  <c r="AZ315" i="68"/>
  <c r="AZ316" i="68"/>
  <c r="AZ317" i="68"/>
  <c r="AZ318" i="68"/>
  <c r="AZ319" i="68"/>
  <c r="AZ320" i="68"/>
  <c r="AZ321" i="68"/>
  <c r="AZ322" i="68"/>
  <c r="AZ323" i="68"/>
  <c r="AZ324" i="68"/>
  <c r="AZ325" i="68"/>
  <c r="AZ326" i="68"/>
  <c r="AZ327" i="68"/>
  <c r="AZ328" i="68"/>
  <c r="AZ329" i="68"/>
  <c r="AZ330" i="68"/>
  <c r="AZ331" i="68"/>
  <c r="AZ332" i="68"/>
  <c r="AZ333" i="68"/>
  <c r="AZ334" i="68"/>
  <c r="AZ335" i="68"/>
  <c r="AZ336" i="68"/>
  <c r="AZ337" i="68"/>
  <c r="AZ338" i="68"/>
  <c r="AZ339" i="68"/>
  <c r="AZ340" i="68"/>
  <c r="AZ341" i="68"/>
  <c r="AZ342" i="68"/>
  <c r="AZ343" i="68"/>
  <c r="AZ344" i="68"/>
  <c r="AZ345" i="68"/>
  <c r="AZ346" i="68"/>
  <c r="AZ347" i="68"/>
  <c r="AZ348" i="68"/>
  <c r="AZ349" i="68"/>
  <c r="AZ350" i="68"/>
  <c r="AZ351" i="68"/>
  <c r="AZ352" i="68"/>
  <c r="AZ353" i="68"/>
  <c r="AZ354" i="68"/>
  <c r="AZ355" i="68"/>
  <c r="AZ356" i="68"/>
  <c r="AZ357" i="68"/>
  <c r="AZ358" i="68"/>
  <c r="AZ359" i="68"/>
  <c r="AZ360" i="68"/>
  <c r="AZ361" i="68"/>
  <c r="AZ362" i="68"/>
  <c r="AZ363" i="68"/>
  <c r="AZ364" i="68"/>
  <c r="AZ365" i="68"/>
  <c r="AZ366" i="68"/>
  <c r="AZ367" i="68"/>
  <c r="AZ368" i="68"/>
  <c r="AZ369" i="68"/>
  <c r="AZ370" i="68"/>
  <c r="AZ371" i="68"/>
  <c r="AZ372" i="68"/>
  <c r="AZ373" i="68"/>
  <c r="AZ374" i="68"/>
  <c r="AZ375" i="68"/>
  <c r="AZ376" i="68"/>
  <c r="AZ377" i="68"/>
  <c r="AZ378" i="68"/>
  <c r="AZ379" i="68"/>
  <c r="AZ380" i="68"/>
  <c r="AZ381" i="68"/>
  <c r="AZ382" i="68"/>
  <c r="AZ383" i="68"/>
  <c r="AZ384" i="68"/>
  <c r="AZ385" i="68"/>
  <c r="AZ386" i="68"/>
  <c r="AZ387" i="68"/>
  <c r="AZ388" i="68"/>
  <c r="AZ389" i="68"/>
  <c r="AZ390" i="68"/>
  <c r="AZ391" i="68"/>
  <c r="AZ392" i="68"/>
  <c r="AZ393" i="68"/>
  <c r="AZ394" i="68"/>
  <c r="AZ395" i="68"/>
  <c r="AZ396" i="68"/>
  <c r="AZ397" i="68"/>
  <c r="AZ398" i="68"/>
  <c r="AZ399" i="68"/>
  <c r="AZ400" i="68"/>
  <c r="AZ401" i="68"/>
  <c r="AZ402" i="68"/>
  <c r="AZ403" i="68"/>
  <c r="AZ404" i="68"/>
  <c r="AZ405" i="68"/>
  <c r="AZ406" i="68"/>
  <c r="AZ407" i="68"/>
  <c r="AZ408" i="68"/>
  <c r="AZ409" i="68"/>
  <c r="AZ410" i="68"/>
  <c r="AZ411" i="68"/>
  <c r="AZ412" i="68"/>
  <c r="AZ413" i="68"/>
  <c r="AZ414" i="68"/>
  <c r="AZ415" i="68"/>
  <c r="AZ416" i="68"/>
  <c r="AZ417" i="68"/>
  <c r="AZ418" i="68"/>
  <c r="AZ419" i="68"/>
  <c r="AZ420" i="68"/>
  <c r="AZ421" i="68"/>
  <c r="AZ422" i="68"/>
  <c r="AZ423" i="68"/>
  <c r="AZ424" i="68"/>
  <c r="AZ425" i="68"/>
  <c r="AZ426" i="68"/>
  <c r="AZ427" i="68"/>
  <c r="AZ428" i="68"/>
  <c r="AZ429" i="68"/>
  <c r="AZ430" i="68"/>
  <c r="AZ431" i="68"/>
  <c r="AZ432" i="68"/>
  <c r="AZ433" i="68"/>
  <c r="AZ434" i="68"/>
  <c r="AZ435" i="68"/>
  <c r="AZ436" i="68"/>
  <c r="AZ437" i="68"/>
  <c r="AZ438" i="68"/>
  <c r="AZ439" i="68"/>
  <c r="AZ440" i="68"/>
  <c r="AZ441" i="68"/>
  <c r="AZ442" i="68"/>
  <c r="AZ443" i="68"/>
  <c r="AZ444" i="68"/>
  <c r="AZ445" i="68"/>
  <c r="AZ446" i="68"/>
  <c r="AZ447" i="68"/>
  <c r="AZ448" i="68"/>
  <c r="AZ449" i="68"/>
  <c r="AZ450" i="68"/>
  <c r="AZ451" i="68"/>
  <c r="AZ452" i="68"/>
  <c r="AZ453" i="68"/>
  <c r="AZ454" i="68"/>
  <c r="AZ455" i="68"/>
  <c r="AZ456" i="68"/>
  <c r="AZ457" i="68"/>
  <c r="AZ458" i="68"/>
  <c r="AZ459" i="68"/>
  <c r="AZ460" i="68"/>
  <c r="AZ461" i="68"/>
  <c r="AZ462" i="68"/>
  <c r="AZ463" i="68"/>
  <c r="AZ464" i="68"/>
  <c r="AZ465" i="68"/>
  <c r="AZ466" i="68"/>
  <c r="AZ467" i="68"/>
  <c r="AZ468" i="68"/>
  <c r="AZ469" i="68"/>
  <c r="AZ470" i="68"/>
  <c r="AZ471" i="68"/>
  <c r="AZ472" i="68"/>
  <c r="AZ473" i="68"/>
  <c r="AZ474" i="68"/>
  <c r="AZ475" i="68"/>
  <c r="AZ476" i="68"/>
  <c r="AZ477" i="68"/>
  <c r="AZ478" i="68"/>
  <c r="AZ479" i="68"/>
  <c r="AZ480" i="68"/>
  <c r="AZ481" i="68"/>
  <c r="AZ482" i="68"/>
  <c r="AZ483" i="68"/>
  <c r="AZ484" i="68"/>
  <c r="AZ485" i="68"/>
  <c r="AZ486" i="68"/>
  <c r="AZ487" i="68"/>
  <c r="AZ488" i="68"/>
  <c r="AZ489" i="68"/>
  <c r="AZ490" i="68"/>
  <c r="AZ491" i="68"/>
  <c r="AZ492" i="68"/>
  <c r="AZ493" i="68"/>
  <c r="AZ494" i="68"/>
  <c r="AZ495" i="68"/>
  <c r="AZ496" i="68"/>
  <c r="AZ497" i="68"/>
  <c r="AZ498" i="68"/>
  <c r="AZ499" i="68"/>
  <c r="AZ500" i="68"/>
  <c r="AZ501" i="68"/>
  <c r="AZ502" i="68"/>
  <c r="AZ503" i="68"/>
  <c r="AZ504" i="68"/>
  <c r="AZ505" i="68"/>
  <c r="AZ506" i="68"/>
  <c r="AZ507" i="68"/>
  <c r="AZ508" i="68"/>
  <c r="AZ509" i="68"/>
  <c r="AZ510" i="68"/>
  <c r="AZ511" i="68"/>
  <c r="AZ512" i="68"/>
  <c r="AZ513" i="68"/>
  <c r="AZ514" i="68"/>
  <c r="AZ515" i="68"/>
  <c r="AZ516" i="68"/>
  <c r="AZ517" i="68"/>
  <c r="AZ518" i="68"/>
  <c r="AZ519" i="68"/>
  <c r="AZ520" i="68"/>
  <c r="AZ521" i="68"/>
  <c r="AZ522" i="68"/>
  <c r="AZ523" i="68"/>
  <c r="AZ524" i="68"/>
  <c r="AZ525" i="68"/>
  <c r="AZ526" i="68"/>
  <c r="AZ527" i="68"/>
  <c r="AZ528" i="68"/>
  <c r="AZ529" i="68"/>
  <c r="AZ530" i="68"/>
  <c r="AZ531" i="68"/>
  <c r="AZ532" i="68"/>
  <c r="AZ533" i="68"/>
  <c r="AZ534" i="68"/>
  <c r="AZ535" i="68"/>
  <c r="AZ536" i="68"/>
  <c r="AZ537" i="68"/>
  <c r="AZ538" i="68"/>
  <c r="AZ539" i="68"/>
  <c r="AZ540" i="68"/>
  <c r="AZ541" i="68"/>
  <c r="AZ542" i="68"/>
  <c r="AZ543" i="68"/>
  <c r="AZ544" i="68"/>
  <c r="AZ545" i="68"/>
  <c r="AZ546" i="68"/>
  <c r="AZ547" i="68"/>
  <c r="AZ548" i="68"/>
  <c r="AZ549" i="68"/>
  <c r="AZ550" i="68"/>
  <c r="AZ551" i="68"/>
  <c r="AZ552" i="68"/>
  <c r="AZ553" i="68"/>
  <c r="AZ554" i="68"/>
  <c r="AZ555" i="68"/>
  <c r="AZ556" i="68"/>
  <c r="AZ557" i="68"/>
  <c r="AZ558" i="68"/>
  <c r="AZ559" i="68"/>
  <c r="AZ560" i="68"/>
  <c r="AZ561" i="68"/>
  <c r="AZ562" i="68"/>
  <c r="AZ563" i="68"/>
  <c r="AZ564" i="68"/>
  <c r="AZ565" i="68"/>
  <c r="AZ566" i="68"/>
  <c r="AZ567" i="68"/>
  <c r="AZ568" i="68"/>
  <c r="AZ569" i="68"/>
  <c r="AZ570" i="68"/>
  <c r="AZ571" i="68"/>
  <c r="AZ572" i="68"/>
  <c r="AZ573" i="68"/>
  <c r="AZ574" i="68"/>
  <c r="AZ575" i="68"/>
  <c r="AZ576" i="68"/>
  <c r="AZ577" i="68"/>
  <c r="AZ578" i="68"/>
  <c r="AZ579" i="68"/>
  <c r="AZ580" i="68"/>
  <c r="AZ581" i="68"/>
  <c r="AZ582" i="68"/>
  <c r="AZ583" i="68"/>
  <c r="AZ584" i="68"/>
  <c r="AZ585" i="68"/>
  <c r="AZ586" i="68"/>
  <c r="AZ587" i="68"/>
  <c r="AZ588" i="68"/>
  <c r="AZ589" i="68"/>
  <c r="AZ590" i="68"/>
  <c r="AZ591" i="68"/>
  <c r="AZ592" i="68"/>
  <c r="AZ593" i="68"/>
  <c r="AZ594" i="68"/>
  <c r="AZ595" i="68"/>
  <c r="AZ596" i="68"/>
  <c r="AZ597" i="68"/>
  <c r="AZ598" i="68"/>
  <c r="AZ599" i="68"/>
  <c r="AZ600" i="68"/>
  <c r="AZ601" i="68"/>
  <c r="AZ602" i="68"/>
  <c r="AZ603" i="68"/>
  <c r="AZ604" i="68"/>
  <c r="AZ605" i="68"/>
  <c r="AZ606" i="68"/>
  <c r="AZ607" i="68"/>
  <c r="AZ608" i="68"/>
  <c r="AZ609" i="68"/>
  <c r="AZ610" i="68"/>
  <c r="AZ611" i="68"/>
  <c r="AZ612" i="68"/>
  <c r="AZ613" i="68"/>
  <c r="AZ614" i="68"/>
  <c r="AZ615" i="68"/>
  <c r="AZ616" i="68"/>
  <c r="AZ617" i="68"/>
  <c r="AZ618" i="68"/>
  <c r="AZ619" i="68"/>
  <c r="AZ620" i="68"/>
  <c r="AZ621" i="68"/>
  <c r="AZ622" i="68"/>
  <c r="AZ623" i="68"/>
  <c r="AZ624" i="68"/>
  <c r="AZ625" i="68"/>
  <c r="AZ626" i="68"/>
  <c r="AZ627" i="68"/>
  <c r="AZ628" i="68"/>
  <c r="AZ629" i="68"/>
  <c r="AZ630" i="68"/>
  <c r="AZ631" i="68"/>
  <c r="AZ632" i="68"/>
  <c r="AZ633" i="68"/>
  <c r="AZ634" i="68"/>
  <c r="AZ635" i="68"/>
  <c r="AZ636" i="68"/>
  <c r="AZ637" i="68"/>
  <c r="AZ638" i="68"/>
  <c r="AZ639" i="68"/>
  <c r="AZ640" i="68"/>
  <c r="AZ641" i="68"/>
  <c r="AZ642" i="68"/>
  <c r="AZ643" i="68"/>
  <c r="AZ644" i="68"/>
  <c r="AZ645" i="68"/>
  <c r="AZ646" i="68"/>
  <c r="AZ647" i="68"/>
  <c r="AZ648" i="68"/>
  <c r="AZ649" i="68"/>
  <c r="AZ650" i="68"/>
  <c r="AZ651" i="68"/>
  <c r="AZ652" i="68"/>
  <c r="AZ653" i="68"/>
  <c r="AZ654" i="68"/>
  <c r="AZ655" i="68"/>
  <c r="AZ656" i="68"/>
  <c r="AZ657" i="68"/>
  <c r="AZ658" i="68"/>
  <c r="AZ659" i="68"/>
  <c r="AZ660" i="68"/>
  <c r="AZ661" i="68"/>
  <c r="AZ662" i="68"/>
  <c r="AZ663" i="68"/>
  <c r="AZ664" i="68"/>
  <c r="AZ665" i="68"/>
  <c r="AZ666" i="68"/>
  <c r="AZ667" i="68"/>
  <c r="AZ668" i="68"/>
  <c r="AZ669" i="68"/>
  <c r="AZ670" i="68"/>
  <c r="AZ671" i="68"/>
  <c r="AZ672" i="68"/>
  <c r="AZ673" i="68"/>
  <c r="AZ674" i="68"/>
  <c r="AZ675" i="68"/>
  <c r="AZ676" i="68"/>
  <c r="AZ677" i="68"/>
  <c r="AZ678" i="68"/>
  <c r="AZ679" i="68"/>
  <c r="AZ680" i="68"/>
  <c r="AZ681" i="68"/>
  <c r="AZ682" i="68"/>
  <c r="AZ683" i="68"/>
  <c r="AZ684" i="68"/>
  <c r="AZ685" i="68"/>
  <c r="AZ686" i="68"/>
  <c r="AZ687" i="68"/>
  <c r="AZ688" i="68"/>
  <c r="AZ689" i="68"/>
  <c r="AZ690" i="68"/>
  <c r="AZ691" i="68"/>
  <c r="AZ692" i="68"/>
  <c r="AZ693" i="68"/>
  <c r="AZ694" i="68"/>
  <c r="AZ695" i="68"/>
  <c r="AZ696" i="68"/>
  <c r="AZ697" i="68"/>
  <c r="AZ698" i="68"/>
  <c r="AZ699" i="68"/>
  <c r="AZ700" i="68"/>
  <c r="AZ701" i="68"/>
  <c r="AZ702" i="68"/>
  <c r="AZ703" i="68"/>
  <c r="AZ704" i="68"/>
  <c r="AZ705" i="68"/>
  <c r="AZ706" i="68"/>
  <c r="AZ707" i="68"/>
  <c r="AZ708" i="68"/>
  <c r="AZ709" i="68"/>
  <c r="AZ710" i="68"/>
  <c r="AZ711" i="68"/>
  <c r="AZ712" i="68"/>
  <c r="AZ713" i="68"/>
  <c r="AZ714" i="68"/>
  <c r="AZ715" i="68"/>
  <c r="AZ716" i="68"/>
  <c r="AZ717" i="68"/>
  <c r="AZ718" i="68"/>
  <c r="AZ719" i="68"/>
  <c r="AZ720" i="68"/>
  <c r="AZ721" i="68"/>
  <c r="AZ722" i="68"/>
  <c r="AZ723" i="68"/>
  <c r="AZ724" i="68"/>
  <c r="AZ725" i="68"/>
  <c r="AZ726" i="68"/>
  <c r="AZ727" i="68"/>
  <c r="AZ728" i="68"/>
  <c r="AZ729" i="68"/>
  <c r="AZ730" i="68"/>
  <c r="AZ731" i="68"/>
  <c r="AZ732" i="68"/>
  <c r="AZ733" i="68"/>
  <c r="AZ734" i="68"/>
  <c r="AZ735" i="68"/>
  <c r="AZ736" i="68"/>
  <c r="AZ737" i="68"/>
  <c r="AZ738" i="68"/>
  <c r="AZ739" i="68"/>
  <c r="AZ740" i="68"/>
  <c r="AZ741" i="68"/>
  <c r="AZ742" i="68"/>
  <c r="AZ743" i="68"/>
  <c r="AZ744" i="68"/>
  <c r="AZ745" i="68"/>
  <c r="AZ746" i="68"/>
  <c r="AZ747" i="68"/>
  <c r="AZ748" i="68"/>
  <c r="AZ749" i="68"/>
  <c r="AZ750" i="68"/>
  <c r="AZ751" i="68"/>
  <c r="AZ752" i="68"/>
  <c r="AZ753" i="68"/>
  <c r="AZ754" i="68"/>
  <c r="AZ755" i="68"/>
  <c r="AZ756" i="68"/>
  <c r="AZ757" i="68"/>
  <c r="AZ758" i="68"/>
  <c r="AZ759" i="68"/>
  <c r="AZ760" i="68"/>
  <c r="AZ761" i="68"/>
  <c r="AZ762" i="68"/>
  <c r="AZ763" i="68"/>
  <c r="AZ764" i="68"/>
  <c r="AZ765" i="68"/>
  <c r="AZ766" i="68"/>
  <c r="AZ767" i="68"/>
  <c r="AZ768" i="68"/>
  <c r="AZ769" i="68"/>
  <c r="AZ770" i="68"/>
  <c r="AZ771" i="68"/>
  <c r="AZ772" i="68"/>
  <c r="AZ773" i="68"/>
  <c r="AZ774" i="68"/>
  <c r="AZ775" i="68"/>
  <c r="AZ776" i="68"/>
  <c r="AZ777" i="68"/>
  <c r="AZ778" i="68"/>
  <c r="AZ779" i="68"/>
  <c r="AZ780" i="68"/>
  <c r="AZ781" i="68"/>
  <c r="AZ782" i="68"/>
  <c r="AZ783" i="68"/>
  <c r="AZ784" i="68"/>
  <c r="AZ785" i="68"/>
  <c r="AZ786" i="68"/>
  <c r="AZ787" i="68"/>
  <c r="AZ788" i="68"/>
  <c r="AZ789" i="68"/>
  <c r="AZ790" i="68"/>
  <c r="AZ791" i="68"/>
  <c r="AZ792" i="68"/>
  <c r="AZ793" i="68"/>
  <c r="AZ794" i="68"/>
  <c r="AZ795" i="68"/>
  <c r="AZ796" i="68"/>
  <c r="AZ797" i="68"/>
  <c r="AZ798" i="68"/>
  <c r="AZ799" i="68"/>
  <c r="AZ800" i="68"/>
  <c r="AZ801" i="68"/>
  <c r="AZ802" i="68"/>
  <c r="AZ803" i="68"/>
  <c r="AZ804" i="68"/>
  <c r="AZ805" i="68"/>
  <c r="AZ806" i="68"/>
  <c r="AZ807" i="68"/>
  <c r="AZ808" i="68"/>
  <c r="AZ809" i="68"/>
  <c r="AZ810" i="68"/>
  <c r="AZ811" i="68"/>
  <c r="AZ812" i="68"/>
  <c r="AZ813" i="68"/>
  <c r="AZ814" i="68"/>
  <c r="AZ815" i="68"/>
  <c r="AZ816" i="68"/>
  <c r="AZ817" i="68"/>
  <c r="AZ818" i="68"/>
  <c r="AZ819" i="68"/>
  <c r="AZ820" i="68"/>
  <c r="AZ821" i="68"/>
  <c r="AZ822" i="68"/>
  <c r="AZ823" i="68"/>
  <c r="AZ824" i="68"/>
  <c r="AZ825" i="68"/>
  <c r="AZ826" i="68"/>
  <c r="AZ827" i="68"/>
  <c r="AZ828" i="68"/>
  <c r="AZ829" i="68"/>
  <c r="AZ830" i="68"/>
  <c r="AZ831" i="68"/>
  <c r="AZ832" i="68"/>
  <c r="AZ833" i="68"/>
  <c r="AZ834" i="68"/>
  <c r="AZ835" i="68"/>
  <c r="AZ836" i="68"/>
  <c r="AZ837" i="68"/>
  <c r="AZ838" i="68"/>
  <c r="AZ839" i="68"/>
  <c r="AZ840" i="68"/>
  <c r="AZ841" i="68"/>
  <c r="AZ842" i="68"/>
  <c r="AZ843" i="68"/>
  <c r="AZ844" i="68"/>
  <c r="AZ845" i="68"/>
  <c r="AZ846" i="68"/>
  <c r="AZ847" i="68"/>
  <c r="AZ848" i="68"/>
  <c r="AZ849" i="68"/>
  <c r="AZ850" i="68"/>
  <c r="AZ851" i="68"/>
  <c r="AZ852" i="68"/>
  <c r="AZ853" i="68"/>
  <c r="AZ854" i="68"/>
  <c r="AZ855" i="68"/>
  <c r="AZ856" i="68"/>
  <c r="AZ857" i="68"/>
  <c r="AZ858" i="68"/>
  <c r="AZ859" i="68"/>
  <c r="AZ860" i="68"/>
  <c r="AZ861" i="68"/>
  <c r="AZ862" i="68"/>
  <c r="AZ863" i="68"/>
  <c r="AZ864" i="68"/>
  <c r="AZ865" i="68"/>
  <c r="AZ866" i="68"/>
  <c r="AZ867" i="68"/>
  <c r="AZ868" i="68"/>
  <c r="AZ869" i="68"/>
  <c r="AZ870" i="68"/>
  <c r="AZ871" i="68"/>
  <c r="AZ872" i="68"/>
  <c r="AZ873" i="68"/>
  <c r="AZ874" i="68"/>
  <c r="AZ875" i="68"/>
  <c r="AZ876" i="68"/>
  <c r="AZ877" i="68"/>
  <c r="AZ878" i="68"/>
  <c r="AZ879" i="68"/>
  <c r="AZ880" i="68"/>
  <c r="AZ881" i="68"/>
  <c r="AZ882" i="68"/>
  <c r="AZ883" i="68"/>
  <c r="AZ884" i="68"/>
  <c r="AZ885" i="68"/>
  <c r="AZ886" i="68"/>
  <c r="AZ887" i="68"/>
  <c r="AZ888" i="68"/>
  <c r="AZ889" i="68"/>
  <c r="AZ890" i="68"/>
  <c r="AZ891" i="68"/>
  <c r="AZ892" i="68"/>
  <c r="AZ893" i="68"/>
  <c r="AZ894" i="68"/>
  <c r="AZ895" i="68"/>
  <c r="AZ896" i="68"/>
  <c r="AZ897" i="68"/>
  <c r="AZ898" i="68"/>
  <c r="AZ899" i="68"/>
  <c r="AZ900" i="68"/>
  <c r="AZ901" i="68"/>
  <c r="AZ902" i="68"/>
  <c r="AZ903" i="68"/>
  <c r="AZ904" i="68"/>
  <c r="AZ905" i="68"/>
  <c r="AZ906" i="68"/>
  <c r="AZ907" i="68"/>
  <c r="AZ908" i="68"/>
  <c r="AZ909" i="68"/>
  <c r="AZ910" i="68"/>
  <c r="AZ911" i="68"/>
  <c r="AZ912" i="68"/>
  <c r="AZ913" i="68"/>
  <c r="AZ914" i="68"/>
  <c r="AZ915" i="68"/>
  <c r="AZ916" i="68"/>
  <c r="AZ917" i="68"/>
  <c r="AZ918" i="68"/>
  <c r="AZ919" i="68"/>
  <c r="AZ920" i="68"/>
  <c r="AZ921" i="68"/>
  <c r="AZ922" i="68"/>
  <c r="AZ923" i="68"/>
  <c r="AZ924" i="68"/>
  <c r="AZ925" i="68"/>
  <c r="AZ926" i="68"/>
  <c r="AZ927" i="68"/>
  <c r="AZ928" i="68"/>
  <c r="AZ929" i="68"/>
  <c r="AZ930" i="68"/>
  <c r="AZ931" i="68"/>
  <c r="AZ932" i="68"/>
  <c r="AZ933" i="68"/>
  <c r="AZ934" i="68"/>
  <c r="AZ935" i="68"/>
  <c r="AZ936" i="68"/>
  <c r="AZ937" i="68"/>
  <c r="AZ938" i="68"/>
  <c r="AZ939" i="68"/>
  <c r="AZ940" i="68"/>
  <c r="AZ941" i="68"/>
  <c r="AZ942" i="68"/>
  <c r="AZ943" i="68"/>
  <c r="AZ944" i="68"/>
  <c r="AZ945" i="68"/>
  <c r="AZ946" i="68"/>
  <c r="AZ947" i="68"/>
  <c r="AZ948" i="68"/>
  <c r="AZ949" i="68"/>
  <c r="AZ950" i="68"/>
  <c r="AZ951" i="68"/>
  <c r="AZ952" i="68"/>
  <c r="AZ953" i="68"/>
  <c r="AZ954" i="68"/>
  <c r="AZ955" i="68"/>
  <c r="AZ956" i="68"/>
  <c r="AZ957" i="68"/>
  <c r="AZ958" i="68"/>
  <c r="AZ959" i="68"/>
  <c r="AZ960" i="68"/>
  <c r="AZ961" i="68"/>
  <c r="AZ962" i="68"/>
  <c r="AZ963" i="68"/>
  <c r="AZ964" i="68"/>
  <c r="AZ965" i="68"/>
  <c r="AZ966" i="68"/>
  <c r="AZ967" i="68"/>
  <c r="AZ968" i="68"/>
  <c r="AZ969" i="68"/>
  <c r="AZ970" i="68"/>
  <c r="AZ971" i="68"/>
  <c r="AZ972" i="68"/>
  <c r="AZ973" i="68"/>
  <c r="AZ974" i="68"/>
  <c r="AZ975" i="68"/>
  <c r="AZ976" i="68"/>
  <c r="AZ977" i="68"/>
  <c r="AZ978" i="68"/>
  <c r="AZ979" i="68"/>
  <c r="AZ980" i="68"/>
  <c r="AZ981" i="68"/>
  <c r="AZ982" i="68"/>
  <c r="AZ983" i="68"/>
  <c r="AZ984" i="68"/>
  <c r="AZ985" i="68"/>
  <c r="AZ986" i="68"/>
  <c r="AZ987" i="68"/>
  <c r="AZ988" i="68"/>
  <c r="AZ989" i="68"/>
  <c r="AZ990" i="68"/>
  <c r="AZ991" i="68"/>
  <c r="AZ992" i="68"/>
  <c r="AZ993" i="68"/>
  <c r="AZ994" i="68"/>
  <c r="AZ995" i="68"/>
  <c r="AZ996" i="68"/>
  <c r="AZ997" i="68"/>
  <c r="AZ998" i="68"/>
  <c r="AZ999" i="68"/>
  <c r="AZ1000" i="68"/>
  <c r="AZ1001" i="68"/>
  <c r="AZ3" i="68"/>
  <c r="AZ4" i="68"/>
  <c r="AZ5" i="68"/>
  <c r="AZ6" i="68"/>
  <c r="AZ7" i="68"/>
  <c r="AZ8" i="68"/>
  <c r="AZ9" i="68"/>
  <c r="AZ10" i="68"/>
  <c r="AZ11" i="68"/>
  <c r="AZ12" i="68"/>
  <c r="AZ13" i="68"/>
  <c r="AZ14" i="68"/>
  <c r="AZ15" i="68"/>
  <c r="AZ16" i="68"/>
  <c r="AZ17" i="68"/>
  <c r="AZ18" i="68"/>
  <c r="AZ19" i="68"/>
  <c r="AZ20" i="68"/>
  <c r="AZ21" i="68"/>
  <c r="AZ22" i="68"/>
  <c r="AZ23" i="68"/>
  <c r="AZ24" i="68"/>
  <c r="AZ25" i="68"/>
  <c r="AZ26" i="68"/>
  <c r="AZ27" i="68"/>
  <c r="AZ28" i="68"/>
  <c r="AZ29" i="68"/>
  <c r="AZ30" i="68"/>
  <c r="AZ31" i="68"/>
  <c r="AZ32" i="68"/>
  <c r="AZ33" i="68"/>
  <c r="AZ34" i="68"/>
  <c r="AZ35" i="68"/>
  <c r="AZ36" i="68"/>
  <c r="AZ37" i="68"/>
  <c r="AZ38" i="68"/>
  <c r="AZ39" i="68"/>
  <c r="AZ40" i="68"/>
  <c r="AZ41" i="68"/>
  <c r="AZ42" i="68"/>
  <c r="AZ43" i="68"/>
  <c r="AZ44" i="68"/>
  <c r="AZ45" i="68"/>
  <c r="AZ46" i="68"/>
  <c r="AZ47" i="68"/>
  <c r="AZ48" i="68"/>
  <c r="AZ49" i="68"/>
  <c r="AZ50" i="68"/>
  <c r="AZ51" i="68"/>
  <c r="AZ52" i="68"/>
  <c r="AZ53" i="68"/>
  <c r="AZ54" i="68"/>
  <c r="AZ55" i="68"/>
  <c r="AZ56" i="68"/>
  <c r="AZ57" i="68"/>
  <c r="AZ58" i="68"/>
  <c r="AZ59" i="68"/>
  <c r="AZ60" i="68"/>
  <c r="AZ61" i="68"/>
  <c r="AZ62" i="68"/>
  <c r="AZ63" i="68"/>
  <c r="AZ64" i="68"/>
  <c r="AZ65" i="68"/>
  <c r="AZ66" i="68"/>
  <c r="AZ67" i="68"/>
  <c r="AZ68" i="68"/>
  <c r="AZ69" i="68"/>
  <c r="AZ70" i="68"/>
  <c r="AZ71" i="68"/>
  <c r="AZ72" i="68"/>
  <c r="AZ73" i="68"/>
  <c r="AZ74" i="68"/>
  <c r="AZ75" i="68"/>
  <c r="AZ76" i="68"/>
  <c r="AZ77" i="68"/>
  <c r="AZ78" i="68"/>
  <c r="AZ79" i="68"/>
  <c r="AZ80" i="68"/>
  <c r="AZ81" i="68"/>
  <c r="AZ82" i="68"/>
  <c r="AZ83" i="68"/>
  <c r="AZ84" i="68"/>
  <c r="AZ85" i="68"/>
  <c r="AZ86" i="68"/>
  <c r="AZ87" i="68"/>
  <c r="AZ88" i="68"/>
  <c r="AZ89" i="68"/>
  <c r="AZ90" i="68"/>
  <c r="AZ91" i="68"/>
  <c r="AZ92" i="68"/>
  <c r="AZ93" i="68"/>
  <c r="AZ94" i="68"/>
  <c r="AZ95" i="68"/>
  <c r="AZ96" i="68"/>
  <c r="AZ97" i="68"/>
  <c r="AZ98" i="68"/>
  <c r="AZ99" i="68"/>
  <c r="AZ100" i="68"/>
  <c r="AZ101" i="68"/>
  <c r="AZ102" i="68"/>
  <c r="AZ103" i="68"/>
  <c r="AZ104" i="68"/>
  <c r="AZ105" i="68"/>
  <c r="AZ106" i="68"/>
  <c r="AZ107" i="68"/>
  <c r="AZ108" i="68"/>
  <c r="AZ109" i="68"/>
  <c r="AZ110" i="68"/>
  <c r="AZ111" i="68"/>
  <c r="AZ112" i="68"/>
  <c r="AZ113" i="68"/>
  <c r="AZ114" i="68"/>
  <c r="AZ115" i="68"/>
  <c r="AZ116" i="68"/>
  <c r="AZ117" i="68"/>
  <c r="AZ118" i="68"/>
  <c r="AZ119" i="68"/>
  <c r="AZ120" i="68"/>
  <c r="AZ121" i="68"/>
  <c r="AZ122" i="68"/>
  <c r="AZ123" i="68"/>
  <c r="AZ124" i="68"/>
  <c r="AZ125" i="68"/>
  <c r="AZ126" i="68"/>
  <c r="AZ127" i="68"/>
  <c r="AZ128" i="68"/>
  <c r="AZ129" i="68"/>
  <c r="AZ130" i="68"/>
  <c r="AZ131" i="68"/>
  <c r="AZ132" i="68"/>
  <c r="AZ133" i="68"/>
  <c r="AZ2" i="68"/>
  <c r="FA4" i="69" l="1"/>
  <c r="EU4" i="69"/>
  <c r="ET4" i="69"/>
  <c r="ES4" i="69"/>
  <c r="ER4" i="69"/>
  <c r="FA3" i="69"/>
  <c r="EU3" i="69"/>
  <c r="ET3" i="69"/>
  <c r="ES3" i="69"/>
  <c r="ER3" i="69"/>
  <c r="FA2" i="69"/>
  <c r="EU2" i="69"/>
  <c r="ET2" i="69"/>
  <c r="ES2" i="69"/>
  <c r="ER2" i="69"/>
  <c r="EL4" i="68"/>
  <c r="EH4" i="68"/>
  <c r="EG4" i="68"/>
  <c r="EF4" i="68"/>
  <c r="EE4" i="68"/>
  <c r="DB4" i="68"/>
  <c r="EL3" i="68"/>
  <c r="EH3" i="68"/>
  <c r="EG3" i="68"/>
  <c r="EF3" i="68"/>
  <c r="EE3" i="68"/>
  <c r="DB3" i="68"/>
  <c r="EL2" i="68"/>
  <c r="EH2" i="68"/>
  <c r="EG2" i="68"/>
  <c r="EF2" i="68"/>
  <c r="EE2" i="68"/>
  <c r="DB2" i="68"/>
  <c r="FX4" i="67"/>
  <c r="FT4" i="67"/>
  <c r="FS4" i="67"/>
  <c r="FR4" i="67"/>
  <c r="FQ4" i="67"/>
  <c r="FX3" i="67"/>
  <c r="FT3" i="67"/>
  <c r="FS3" i="67"/>
  <c r="FR3" i="67"/>
  <c r="FQ3" i="67"/>
  <c r="FX2" i="67"/>
  <c r="FT2" i="67"/>
  <c r="FS2" i="67"/>
  <c r="FR2" i="67"/>
  <c r="FQ2" i="67"/>
  <c r="V10" i="10"/>
  <c r="L8" i="7"/>
  <c r="L10" i="7"/>
  <c r="V11" i="10"/>
  <c r="V9" i="10"/>
  <c r="L9" i="7"/>
  <c r="V8" i="10" l="1"/>
  <c r="V13" i="10" s="1"/>
  <c r="V12" i="10" l="1"/>
  <c r="R8" i="8"/>
  <c r="K8" i="8"/>
  <c r="Q8" i="8"/>
  <c r="N9" i="8"/>
  <c r="J11" i="10"/>
  <c r="R11" i="10"/>
  <c r="T10" i="10"/>
  <c r="Q9" i="10"/>
  <c r="S9" i="10"/>
  <c r="M9" i="7"/>
  <c r="T9" i="7"/>
  <c r="K10" i="7"/>
  <c r="R9" i="8"/>
  <c r="K9" i="8"/>
  <c r="P10" i="8"/>
  <c r="N8" i="8"/>
  <c r="J10" i="10"/>
  <c r="R9" i="10"/>
  <c r="T11" i="10"/>
  <c r="P11" i="10"/>
  <c r="S11" i="10"/>
  <c r="M8" i="7"/>
  <c r="O9" i="7"/>
  <c r="K8" i="7"/>
  <c r="O8" i="8"/>
  <c r="K10" i="8"/>
  <c r="P9" i="8"/>
  <c r="J8" i="8"/>
  <c r="J9" i="10"/>
  <c r="I11" i="10"/>
  <c r="T9" i="10"/>
  <c r="P9" i="10"/>
  <c r="R9" i="7"/>
  <c r="M10" i="7"/>
  <c r="O8" i="7"/>
  <c r="J8" i="7"/>
  <c r="L10" i="8"/>
  <c r="P8" i="8"/>
  <c r="H11" i="10"/>
  <c r="U9" i="10"/>
  <c r="R8" i="7"/>
  <c r="O10" i="7"/>
  <c r="O10" i="8"/>
  <c r="L9" i="8"/>
  <c r="T8" i="8"/>
  <c r="J10" i="8"/>
  <c r="H9" i="10"/>
  <c r="I9" i="10"/>
  <c r="U11" i="10"/>
  <c r="K11" i="10"/>
  <c r="R10" i="7"/>
  <c r="N8" i="7"/>
  <c r="Q10" i="7"/>
  <c r="J10" i="7"/>
  <c r="T9" i="8"/>
  <c r="P10" i="7"/>
  <c r="R10" i="8"/>
  <c r="N10" i="8"/>
  <c r="R10" i="10"/>
  <c r="S10" i="10"/>
  <c r="K9" i="7"/>
  <c r="J9" i="8"/>
  <c r="J9" i="7"/>
  <c r="S8" i="8"/>
  <c r="L8" i="8"/>
  <c r="T10" i="8"/>
  <c r="M9" i="8"/>
  <c r="H10" i="10"/>
  <c r="L11" i="10"/>
  <c r="U10" i="10"/>
  <c r="K9" i="10"/>
  <c r="P9" i="7"/>
  <c r="N9" i="7"/>
  <c r="Q8" i="7"/>
  <c r="S10" i="7"/>
  <c r="S10" i="8"/>
  <c r="Q9" i="8"/>
  <c r="M10" i="8"/>
  <c r="R8" i="10"/>
  <c r="L10" i="10"/>
  <c r="Q11" i="10"/>
  <c r="K10" i="10"/>
  <c r="T8" i="7"/>
  <c r="Q9" i="7"/>
  <c r="S8" i="7"/>
  <c r="S9" i="8"/>
  <c r="Q10" i="8"/>
  <c r="M8" i="8"/>
  <c r="L9" i="10"/>
  <c r="Q10" i="10"/>
  <c r="P8" i="7"/>
  <c r="T10" i="7"/>
  <c r="S9" i="7"/>
  <c r="O9" i="8"/>
  <c r="I10" i="10"/>
  <c r="P10" i="10"/>
  <c r="N10" i="7"/>
  <c r="Q7" i="7" l="1"/>
  <c r="P7" i="8"/>
  <c r="P12" i="8" s="1"/>
  <c r="L7" i="7"/>
  <c r="L12" i="7" s="1"/>
  <c r="H8" i="10"/>
  <c r="H13" i="10" s="1"/>
  <c r="J7" i="8"/>
  <c r="J11" i="8" s="1"/>
  <c r="S7" i="8"/>
  <c r="S12" i="8" s="1"/>
  <c r="P7" i="7"/>
  <c r="P12" i="7" s="1"/>
  <c r="K7" i="7"/>
  <c r="K12" i="7" s="1"/>
  <c r="O7" i="8"/>
  <c r="O12" i="8" s="1"/>
  <c r="K7" i="8"/>
  <c r="K12" i="8" s="1"/>
  <c r="J7" i="7"/>
  <c r="J12" i="7" s="1"/>
  <c r="P8" i="10"/>
  <c r="P13" i="10" s="1"/>
  <c r="Q7" i="8"/>
  <c r="Q11" i="8" s="1"/>
  <c r="T7" i="7"/>
  <c r="S7" i="7"/>
  <c r="S12" i="7" s="1"/>
  <c r="T8" i="10"/>
  <c r="T13" i="10" s="1"/>
  <c r="K8" i="10"/>
  <c r="K13" i="10" s="1"/>
  <c r="R7" i="8"/>
  <c r="R12" i="8" s="1"/>
  <c r="M7" i="7"/>
  <c r="R13" i="10"/>
  <c r="L8" i="10"/>
  <c r="L12" i="10" s="1"/>
  <c r="U8" i="10"/>
  <c r="U13" i="10" s="1"/>
  <c r="T7" i="8"/>
  <c r="T12" i="8" s="1"/>
  <c r="M7" i="8"/>
  <c r="M12" i="8" s="1"/>
  <c r="N7" i="8"/>
  <c r="N12" i="8" s="1"/>
  <c r="N7" i="7"/>
  <c r="N12" i="7" s="1"/>
  <c r="R7" i="7"/>
  <c r="O7" i="7"/>
  <c r="O12" i="7" s="1"/>
  <c r="Q8" i="10"/>
  <c r="Q13" i="10" s="1"/>
  <c r="J8" i="10"/>
  <c r="J12" i="10" s="1"/>
  <c r="I8" i="10"/>
  <c r="I13" i="10" s="1"/>
  <c r="S8" i="10"/>
  <c r="S13" i="10" s="1"/>
  <c r="L7" i="8"/>
  <c r="L12" i="8" s="1"/>
  <c r="Q12" i="8" l="1"/>
  <c r="J12" i="8"/>
  <c r="L13" i="10"/>
  <c r="J13" i="10"/>
  <c r="M12" i="7"/>
  <c r="Q12" i="7"/>
  <c r="T12" i="7"/>
  <c r="R12" i="7"/>
  <c r="P11" i="8"/>
  <c r="L11" i="7"/>
  <c r="K11" i="8"/>
  <c r="N11" i="8"/>
  <c r="L11" i="8"/>
  <c r="M11" i="7"/>
  <c r="O11" i="7"/>
  <c r="T11" i="8"/>
  <c r="R11" i="8"/>
  <c r="S11" i="8"/>
  <c r="I12" i="10"/>
  <c r="Q11" i="7"/>
  <c r="S12" i="10"/>
  <c r="R11" i="7"/>
  <c r="R12" i="10"/>
  <c r="K12" i="10"/>
  <c r="P12" i="10"/>
  <c r="O11" i="8"/>
  <c r="J11" i="7"/>
  <c r="K11" i="7"/>
  <c r="Q12" i="10"/>
  <c r="N11" i="7"/>
  <c r="M11" i="8"/>
  <c r="U12" i="10"/>
  <c r="T12" i="10"/>
  <c r="S11" i="7"/>
  <c r="T11" i="7"/>
  <c r="P11" i="7"/>
  <c r="H12" i="10"/>
</calcChain>
</file>

<file path=xl/sharedStrings.xml><?xml version="1.0" encoding="utf-8"?>
<sst xmlns="http://schemas.openxmlformats.org/spreadsheetml/2006/main" count="271401" uniqueCount="12366">
  <si>
    <t>DOB Review</t>
  </si>
  <si>
    <t>Address Review</t>
  </si>
  <si>
    <t>ID Review</t>
  </si>
  <si>
    <t>Occupation Review</t>
  </si>
  <si>
    <t>Third Party</t>
  </si>
  <si>
    <t>NAICS Review</t>
  </si>
  <si>
    <t>Charity Review</t>
  </si>
  <si>
    <t>Intended Use</t>
  </si>
  <si>
    <t>Ownership Structure</t>
  </si>
  <si>
    <t>Owners on System</t>
  </si>
  <si>
    <t>Record of Directors</t>
  </si>
  <si>
    <t>Directors on System</t>
  </si>
  <si>
    <t>Physical File Review</t>
  </si>
  <si>
    <t>Grand Total</t>
  </si>
  <si>
    <t>PEFP Review</t>
  </si>
  <si>
    <t>PEP Review</t>
  </si>
  <si>
    <t>Incorrect Signing Authority</t>
  </si>
  <si>
    <t>Signers Review</t>
  </si>
  <si>
    <t>Count of Address Review</t>
  </si>
  <si>
    <t>Count of ID Review</t>
  </si>
  <si>
    <t>Count of Occupation Review</t>
  </si>
  <si>
    <t>Values</t>
  </si>
  <si>
    <t>Count of PEFP Review</t>
  </si>
  <si>
    <t>Count of PEP Review</t>
  </si>
  <si>
    <t>Count of Third Party</t>
  </si>
  <si>
    <t>Count of QUARTER</t>
  </si>
  <si>
    <t>Count of Intended Use</t>
  </si>
  <si>
    <t>Employer's name</t>
  </si>
  <si>
    <t>Employer's address</t>
  </si>
  <si>
    <t>Population</t>
  </si>
  <si>
    <t>Rating 1</t>
  </si>
  <si>
    <t>Rating 2</t>
  </si>
  <si>
    <t>Rating 3</t>
  </si>
  <si>
    <t>Efficiency 1</t>
  </si>
  <si>
    <t>Count of DOB Review</t>
  </si>
  <si>
    <t>Count of Incorrect Signing Authority</t>
  </si>
  <si>
    <t>Count of NAICS Review</t>
  </si>
  <si>
    <t>Count of Charity Review</t>
  </si>
  <si>
    <t>Count of Ownership Structure</t>
  </si>
  <si>
    <t>Count of Owners on System</t>
  </si>
  <si>
    <t>Count of Record of Directors</t>
  </si>
  <si>
    <t>Count of Directors on System</t>
  </si>
  <si>
    <t>Count of Signers Review</t>
  </si>
  <si>
    <t>Count of Physical File Review</t>
  </si>
  <si>
    <t>Confirm Existence</t>
  </si>
  <si>
    <t>Directors On System</t>
  </si>
  <si>
    <t>Third 
Party</t>
  </si>
  <si>
    <t xml:space="preserve"> Owners on System</t>
  </si>
  <si>
    <t>PEP 
Review</t>
  </si>
  <si>
    <t>ID 
Review</t>
  </si>
  <si>
    <t>DOB 
Review</t>
  </si>
  <si>
    <t>Employer's Name</t>
  </si>
  <si>
    <t>Employer's Address</t>
  </si>
  <si>
    <t>&gt;5%</t>
  </si>
  <si>
    <t>&gt;10%</t>
  </si>
  <si>
    <t>NOC Review</t>
  </si>
  <si>
    <t>Employer's Address (Loan Only)</t>
  </si>
  <si>
    <t>Employer's Address (Personal Loan Only)</t>
  </si>
  <si>
    <t>Count of Employer's Address (Loan Only)</t>
  </si>
  <si>
    <t>Count of Employer's Address (Personal Loan Only)</t>
  </si>
  <si>
    <t>Count of NOC Review</t>
  </si>
  <si>
    <t>NOC 
Review</t>
  </si>
  <si>
    <t>NOC
Review</t>
  </si>
  <si>
    <t>PEP
Review</t>
  </si>
  <si>
    <t>PEFP
Review</t>
  </si>
  <si>
    <t>Employer's Name (Loan Only)</t>
  </si>
  <si>
    <t>Count of Employer's Name (Loan Only)</t>
  </si>
  <si>
    <t>Employer's Name (Personal Loan Only)</t>
  </si>
  <si>
    <t>Count of Employer's Name (Personal Loan Only)</t>
  </si>
  <si>
    <t>CIF</t>
  </si>
  <si>
    <t>NAICSInternalSectorName</t>
  </si>
  <si>
    <t>CustomerIndustryCode</t>
  </si>
  <si>
    <t>CustomerIndustryDesc</t>
  </si>
  <si>
    <t>CustomerSectorDesc</t>
  </si>
  <si>
    <t>NonResidentFlag</t>
  </si>
  <si>
    <t>SIN</t>
  </si>
  <si>
    <t>AlternateName</t>
  </si>
  <si>
    <t>JointTotalCount</t>
  </si>
  <si>
    <t>PrimaryCount</t>
  </si>
  <si>
    <t>JointJointCount</t>
  </si>
  <si>
    <t>JointPowerOfAttorneyCount</t>
  </si>
  <si>
    <t>JointExecutorCount</t>
  </si>
  <si>
    <t>JointTrusteeCount</t>
  </si>
  <si>
    <t>JointTenantsInCommonCount</t>
  </si>
  <si>
    <t>JointGuarantorCount</t>
  </si>
  <si>
    <t>JointThirdPartyCount</t>
  </si>
  <si>
    <t>JointOtherCount</t>
  </si>
  <si>
    <t>TotalAccountCount</t>
  </si>
  <si>
    <t>TotalDepositCount</t>
  </si>
  <si>
    <t>TotalDemandAccountCount</t>
  </si>
  <si>
    <t>TotalLoanCount</t>
  </si>
  <si>
    <t>TotalTermDepositCount</t>
  </si>
  <si>
    <t>LoanDivisionCode</t>
  </si>
  <si>
    <t>LoanDivisionDesc</t>
  </si>
  <si>
    <t>CalendarDate</t>
  </si>
  <si>
    <t>Account Count</t>
  </si>
  <si>
    <t>[006] South Edmonton Common</t>
  </si>
  <si>
    <t>GIC - Non Personal Wholesale</t>
  </si>
  <si>
    <t>Active</t>
  </si>
  <si>
    <t>Agriculture, Forestry, Fishing and Hunting</t>
  </si>
  <si>
    <t>Agricultural</t>
  </si>
  <si>
    <t>11 Agriculture, Forest, Fish, Hunt</t>
  </si>
  <si>
    <t>NULL</t>
  </si>
  <si>
    <t>Corporation</t>
  </si>
  <si>
    <t>AB</t>
  </si>
  <si>
    <t>CA</t>
  </si>
  <si>
    <t>CANADA</t>
  </si>
  <si>
    <t>No</t>
  </si>
  <si>
    <t>N/A</t>
  </si>
  <si>
    <t>Unknown</t>
  </si>
  <si>
    <t>[038] Kelowna Industrial</t>
  </si>
  <si>
    <t>BC</t>
  </si>
  <si>
    <t>Equipment Finance Lending</t>
  </si>
  <si>
    <t>[034] Kelowna</t>
  </si>
  <si>
    <t>Variable Rate Project Loan</t>
  </si>
  <si>
    <t>Construction</t>
  </si>
  <si>
    <t>23 Building &amp; Construction</t>
  </si>
  <si>
    <t>[064] Kamloops</t>
  </si>
  <si>
    <t>[019] Medicine Hat</t>
  </si>
  <si>
    <t>MEDICINE HAT</t>
  </si>
  <si>
    <t>[033] Victoria</t>
  </si>
  <si>
    <t>Residential Building Construction</t>
  </si>
  <si>
    <t>[030] Vancouver Regional Office</t>
  </si>
  <si>
    <t>VANCOUVER</t>
  </si>
  <si>
    <t>[018] Calgary Broker Buying Centre</t>
  </si>
  <si>
    <t>[002] Edmonton Main</t>
  </si>
  <si>
    <t>GIC - Non Personal</t>
  </si>
  <si>
    <t>[068] Surrey Panorama Ridge</t>
  </si>
  <si>
    <t>[039] Prince George</t>
  </si>
  <si>
    <t>[008] Edmonton 103rd Street</t>
  </si>
  <si>
    <t>[003] Calgary Main</t>
  </si>
  <si>
    <t>CALGARY</t>
  </si>
  <si>
    <t>[062] Langley</t>
  </si>
  <si>
    <t>PRINCE GEORGE</t>
  </si>
  <si>
    <t>INCOME GENERATION</t>
  </si>
  <si>
    <t>Business Letter of Credit</t>
  </si>
  <si>
    <t>LAND SERVICING</t>
  </si>
  <si>
    <t>[041] Regina</t>
  </si>
  <si>
    <t>ROBIN PARKS</t>
  </si>
  <si>
    <t>Commercial Lending</t>
  </si>
  <si>
    <t>[010] Sherwood Park</t>
  </si>
  <si>
    <t>[009] St. Albert</t>
  </si>
  <si>
    <t>SAVINGS FOR RETIREMENT</t>
  </si>
  <si>
    <t>Fixed Rate Lease Serv-Non-Noti(CWB)</t>
  </si>
  <si>
    <t>SK</t>
  </si>
  <si>
    <t>[023] Leduc</t>
  </si>
  <si>
    <t>[015] Calgary South Trail Crossing</t>
  </si>
  <si>
    <t>[007] Lethbridge</t>
  </si>
  <si>
    <t>[063] Surrey Strawberry Hill</t>
  </si>
  <si>
    <t>[020] Winnipeg</t>
  </si>
  <si>
    <t>[035] Park Place</t>
  </si>
  <si>
    <t>[005] Red Deer</t>
  </si>
  <si>
    <t>[016] Calgary North East</t>
  </si>
  <si>
    <t>[040] Saskatoon</t>
  </si>
  <si>
    <t>[014] Grande Prairie</t>
  </si>
  <si>
    <t>[036] Nanaimo</t>
  </si>
  <si>
    <t>[012] Calgary Chinook</t>
  </si>
  <si>
    <t>[037] West Broadway</t>
  </si>
  <si>
    <t>[004] Edmonton West Point</t>
  </si>
  <si>
    <t xml:space="preserve">[066] Abbotsford </t>
  </si>
  <si>
    <t>[022] Winnipeg Kenaston</t>
  </si>
  <si>
    <t>[061] Coquitlam</t>
  </si>
  <si>
    <t>[043] Saskatoon North Landing</t>
  </si>
  <si>
    <t>[069] Richmond</t>
  </si>
  <si>
    <t>[042] Yorkton</t>
  </si>
  <si>
    <t>[065] Kitsilano</t>
  </si>
  <si>
    <t>[060] Courtenay</t>
  </si>
  <si>
    <t>Yes</t>
  </si>
  <si>
    <t>[017] Calgary Foothills</t>
  </si>
  <si>
    <t>[011] Edmonton Old Strathcona</t>
  </si>
  <si>
    <t>[081] Corporate Loans</t>
  </si>
  <si>
    <t>[024] Lloydminster</t>
  </si>
  <si>
    <t>ANGELA METERS</t>
  </si>
  <si>
    <t>JEREMY ROBINSON</t>
  </si>
  <si>
    <t>COCHRANE</t>
  </si>
  <si>
    <t>SLAVE LAKE</t>
  </si>
  <si>
    <t>[067] Cranbrook</t>
  </si>
  <si>
    <t>Calgary</t>
  </si>
  <si>
    <t>Vancouver</t>
  </si>
  <si>
    <t>[089] CWB Franchise Finance</t>
  </si>
  <si>
    <t>Senior 57+</t>
  </si>
  <si>
    <t>Individual</t>
  </si>
  <si>
    <t>BIRTHCERT</t>
  </si>
  <si>
    <t>XX</t>
  </si>
  <si>
    <t>Retired</t>
  </si>
  <si>
    <t>LICENSE</t>
  </si>
  <si>
    <t>RETIRED</t>
  </si>
  <si>
    <t>[031] Vancouver DPC</t>
  </si>
  <si>
    <t>ALBERTA</t>
  </si>
  <si>
    <t>9999</t>
  </si>
  <si>
    <t>Employed</t>
  </si>
  <si>
    <t>GIC - Personal</t>
  </si>
  <si>
    <t>OLDAGSEC</t>
  </si>
  <si>
    <t>Regular</t>
  </si>
  <si>
    <t>19-HOMEMAKER</t>
  </si>
  <si>
    <t>HOMEMAKER</t>
  </si>
  <si>
    <t>NOTONID</t>
  </si>
  <si>
    <t>YOUTH</t>
  </si>
  <si>
    <t>STACEY SZUMUTKU</t>
  </si>
  <si>
    <t>ARDROSSAN</t>
  </si>
  <si>
    <t>4112</t>
  </si>
  <si>
    <t>HOME</t>
  </si>
  <si>
    <t>Owner</t>
  </si>
  <si>
    <t>Guarantor</t>
  </si>
  <si>
    <t>Canada</t>
  </si>
  <si>
    <t>PROSPECT</t>
  </si>
  <si>
    <t>PERSONAL</t>
  </si>
  <si>
    <t>NON-PERSONAL</t>
  </si>
  <si>
    <t>ELECTRONIC</t>
  </si>
  <si>
    <t>PHYSICAL</t>
  </si>
  <si>
    <t>JOINTS</t>
  </si>
  <si>
    <t>YES</t>
  </si>
  <si>
    <t>CIFStatusDesc</t>
  </si>
  <si>
    <t>CustomerName</t>
  </si>
  <si>
    <t>CustomerBirthDate</t>
  </si>
  <si>
    <t>AccountStatusDesc</t>
  </si>
  <si>
    <t>AccountNumber</t>
  </si>
  <si>
    <t>ProductDesc</t>
  </si>
  <si>
    <t>BrokerNumber</t>
  </si>
  <si>
    <t>BrokerName</t>
  </si>
  <si>
    <t>LendingProgramCode</t>
  </si>
  <si>
    <t>LendingProgramDesc</t>
  </si>
  <si>
    <t>AcctDAONumber</t>
  </si>
  <si>
    <t>AcctDAOFullName</t>
  </si>
  <si>
    <t>AccountDAOBranchDesc</t>
  </si>
  <si>
    <t>CustDAONumber</t>
  </si>
  <si>
    <t>CustDAOFullName</t>
  </si>
  <si>
    <t>[090] Motive Financial</t>
  </si>
  <si>
    <t>CURRENT</t>
  </si>
  <si>
    <t>[134] Staff Lending</t>
  </si>
  <si>
    <t>CUR</t>
  </si>
  <si>
    <t>CustomerEmployerBusiness</t>
  </si>
  <si>
    <t>Count of at least 1</t>
  </si>
  <si>
    <t>CategoryCode</t>
  </si>
  <si>
    <t>CIF Count</t>
  </si>
  <si>
    <t>EFG CIF Count</t>
  </si>
  <si>
    <t>CIF ITF Count</t>
  </si>
  <si>
    <t>Review Eligible</t>
  </si>
  <si>
    <t>EFG</t>
  </si>
  <si>
    <t>Joint CIF Count</t>
  </si>
  <si>
    <t>Physical Reviewed</t>
  </si>
  <si>
    <t>Physical Deficient</t>
  </si>
  <si>
    <t>Count of At Least 1</t>
  </si>
  <si>
    <t>ID Physical Review</t>
  </si>
  <si>
    <t>NAICSCode</t>
  </si>
  <si>
    <t>NAICSName</t>
  </si>
  <si>
    <t>NAICSSectorName</t>
  </si>
  <si>
    <t>Line1Address</t>
  </si>
  <si>
    <t>Line2Address</t>
  </si>
  <si>
    <t>Line3Address</t>
  </si>
  <si>
    <t>CustomerCityName</t>
  </si>
  <si>
    <t>PostalCode</t>
  </si>
  <si>
    <t>ProvinceStateCode</t>
  </si>
  <si>
    <t>AddressCountryCode</t>
  </si>
  <si>
    <t>LegalLine1Address</t>
  </si>
  <si>
    <t>LegalLine2Address</t>
  </si>
  <si>
    <t>LegalLine3Address</t>
  </si>
  <si>
    <t>LegalCustomerCityName</t>
  </si>
  <si>
    <t>LegalPostalCode</t>
  </si>
  <si>
    <t>LegalProvinceStateCode</t>
  </si>
  <si>
    <t>LegalAddressCountryCode</t>
  </si>
  <si>
    <t>CountryOfResidenceDesc</t>
  </si>
  <si>
    <t>PEFPFlag</t>
  </si>
  <si>
    <t>PEPFlag</t>
  </si>
  <si>
    <t>Quarter</t>
  </si>
  <si>
    <t>ITF Account Count</t>
  </si>
  <si>
    <t>LOAN</t>
  </si>
  <si>
    <t>Rolling GIC</t>
  </si>
  <si>
    <t>At least 1</t>
  </si>
  <si>
    <t>NO</t>
  </si>
  <si>
    <t>Project Lending</t>
  </si>
  <si>
    <t>CustomerIdentification1Number</t>
  </si>
  <si>
    <t>CustomerIdentification1TypeDesc</t>
  </si>
  <si>
    <t>CustomerIdentification1CountryOfIssueDesc</t>
  </si>
  <si>
    <t>CustomerIdentification1PlaceOfIssueDesc</t>
  </si>
  <si>
    <t>CustomerIdentification2Number</t>
  </si>
  <si>
    <t>CustomerIdentification2TypeDesc</t>
  </si>
  <si>
    <t>CustomerIdentification2CountryOfIssueDesc</t>
  </si>
  <si>
    <t>CustomerIdentification2PlaceOfIssueDesc</t>
  </si>
  <si>
    <t>NOCCode</t>
  </si>
  <si>
    <t>CustomerOccupationDesc</t>
  </si>
  <si>
    <t>CustomerEmploymentStatusDesc</t>
  </si>
  <si>
    <t>CustomerEmployerName</t>
  </si>
  <si>
    <t>CustomerEmployerAddress</t>
  </si>
  <si>
    <t>AcceptsDonationsFlag</t>
  </si>
  <si>
    <t>RegisteredCharityFlag</t>
  </si>
  <si>
    <t>ThirdPartyFlag</t>
  </si>
  <si>
    <t>IntendedUseCode</t>
  </si>
  <si>
    <t>IntendedUseDesc</t>
  </si>
  <si>
    <t>IntendedUseOtherDesc</t>
  </si>
  <si>
    <t>Multiple CIFs</t>
  </si>
  <si>
    <t>Selected for Role Review</t>
  </si>
  <si>
    <t>CIF Relation</t>
  </si>
  <si>
    <t>Personal CIF Role</t>
  </si>
  <si>
    <t>Highest AML requirement role</t>
  </si>
  <si>
    <t>Beneficial Owner Signer</t>
  </si>
  <si>
    <t>Beneficial Owner Non-Signer</t>
  </si>
  <si>
    <t>OWNER.LESS.THAN.25%</t>
  </si>
  <si>
    <t>Natalie</t>
  </si>
  <si>
    <t>Collin</t>
  </si>
  <si>
    <t>Done</t>
  </si>
  <si>
    <t>DeceasedDate</t>
  </si>
  <si>
    <t>CustomerOpenDate</t>
  </si>
  <si>
    <t>AccountOpenDate</t>
  </si>
  <si>
    <t>NOCDesc</t>
  </si>
  <si>
    <t>RegionName</t>
  </si>
  <si>
    <t>EXEMPT / DECEASED</t>
  </si>
  <si>
    <t>Date Sent</t>
  </si>
  <si>
    <t>Date Received</t>
  </si>
  <si>
    <t>Br Note</t>
  </si>
  <si>
    <t>Lawyers and Quebec notaries</t>
  </si>
  <si>
    <t>123456</t>
  </si>
  <si>
    <t>DORI ELLIS</t>
  </si>
  <si>
    <t>JointAlternateName</t>
  </si>
  <si>
    <t>JointTypeDesc</t>
  </si>
  <si>
    <t>JointCustomerIndustryCode</t>
  </si>
  <si>
    <t>JointCustomerIndustryDesc</t>
  </si>
  <si>
    <t>JointCustomerSectorDesc</t>
  </si>
  <si>
    <t>JointOfficePhone</t>
  </si>
  <si>
    <t>JointLine1Address</t>
  </si>
  <si>
    <t>JointLine2Address</t>
  </si>
  <si>
    <t>JointLine3Address</t>
  </si>
  <si>
    <t>JointCustomerCityName</t>
  </si>
  <si>
    <t>JointPostalCode</t>
  </si>
  <si>
    <t>JointProvinceStateCode</t>
  </si>
  <si>
    <t>JointAddressCountryCode</t>
  </si>
  <si>
    <t>JointLegalLine1Address</t>
  </si>
  <si>
    <t>JointLegalLine2Address</t>
  </si>
  <si>
    <t>JointLegalLine3Address</t>
  </si>
  <si>
    <t>JointLegalCustomerCityName</t>
  </si>
  <si>
    <t>JointLegalPostalCode</t>
  </si>
  <si>
    <t>JointLegalProvinceStateCode</t>
  </si>
  <si>
    <t>JointCustomerIdentification1Number</t>
  </si>
  <si>
    <t>JointCustomerIdentification1TypeDesc</t>
  </si>
  <si>
    <t>JointCustomerIdentification2Number</t>
  </si>
  <si>
    <t>JointCustomerIdentification2TypeDesc</t>
  </si>
  <si>
    <t>JointCustomerIdentification2PlaceOfIssueDesc</t>
  </si>
  <si>
    <t>JointCustomerOccupationDesc</t>
  </si>
  <si>
    <t>JointCustomerEmploymentStatusDesc</t>
  </si>
  <si>
    <t>JointCustomerEmployerName</t>
  </si>
  <si>
    <t>JointCustomerEmployerAddress</t>
  </si>
  <si>
    <t>EmployerBusiness</t>
  </si>
  <si>
    <t>JointPEFPFlag</t>
  </si>
  <si>
    <t>JointPEPFlag</t>
  </si>
  <si>
    <t>JointCustDAONumber</t>
  </si>
  <si>
    <t>JointCustDAOFullName</t>
  </si>
  <si>
    <t>BusinessDate</t>
  </si>
  <si>
    <t>Role Review</t>
  </si>
  <si>
    <t>Count of Role Review</t>
  </si>
  <si>
    <t>Weighted Deficiency</t>
  </si>
  <si>
    <t>CountID1Digits</t>
  </si>
  <si>
    <t>FACE_TO_FACE1</t>
  </si>
  <si>
    <t>Agent/AffiliateValidation1</t>
  </si>
  <si>
    <t>MatchingCriteria1</t>
  </si>
  <si>
    <t>SourceOfInformation1</t>
  </si>
  <si>
    <t>ExpiryDate1</t>
  </si>
  <si>
    <t>CWBIdentify1</t>
  </si>
  <si>
    <t>EmployeeVerificationDate1</t>
  </si>
  <si>
    <t>Agent/AffiliateEntity1</t>
  </si>
  <si>
    <t>Agent/AffiliateName1</t>
  </si>
  <si>
    <t>Agent/AffiliateVerificationDate1</t>
  </si>
  <si>
    <t>CountID2Digits</t>
  </si>
  <si>
    <t>FACE_TO_FACE2</t>
  </si>
  <si>
    <t>Agent/AffiliateValidation2</t>
  </si>
  <si>
    <t>MatchingCriteria2</t>
  </si>
  <si>
    <t>SourceOfInformation2</t>
  </si>
  <si>
    <t>ExpiryDate2</t>
  </si>
  <si>
    <t>CWBIdentify2</t>
  </si>
  <si>
    <t>EmployeeVerificationDate2</t>
  </si>
  <si>
    <t>Agent/AffiliateEntity2</t>
  </si>
  <si>
    <t>Agent/AffiliateName2</t>
  </si>
  <si>
    <t>Agent/AffiliateVerificationDate2</t>
  </si>
  <si>
    <t>JointSingerCount</t>
  </si>
  <si>
    <t>CustDAOBranchDesc</t>
  </si>
  <si>
    <t>Physical Date Reviewed</t>
  </si>
  <si>
    <t>Physical Reviewed by</t>
  </si>
  <si>
    <t>Physical QA by</t>
  </si>
  <si>
    <t>Physical QA Note</t>
  </si>
  <si>
    <t>Electronic QA by</t>
  </si>
  <si>
    <t>Electronic QA Note</t>
  </si>
  <si>
    <t>[097] Virtual Branch</t>
  </si>
  <si>
    <t>SAMUEL (SAM) DASILVA</t>
  </si>
  <si>
    <t>JointFACE_TO_FACE1</t>
  </si>
  <si>
    <t>JointAgent/AffiliateValidation1</t>
  </si>
  <si>
    <t>JointMatchingCriteria1</t>
  </si>
  <si>
    <t>JointSourceOfInformation1</t>
  </si>
  <si>
    <t>JointExpiryDate1</t>
  </si>
  <si>
    <t>JointCWBIdentify1</t>
  </si>
  <si>
    <t>JointEmployeeVerificationDate1</t>
  </si>
  <si>
    <t>JointAgent/AffiliateEntity1</t>
  </si>
  <si>
    <t>JointAgent/AffiliateName1</t>
  </si>
  <si>
    <t>JointAgent/AffiliateVerificationDate1</t>
  </si>
  <si>
    <t>Joint_FACE_TO_FACE2</t>
  </si>
  <si>
    <t>JointAgent/AffiliateValidation2</t>
  </si>
  <si>
    <t>JointMatchingCriteria2</t>
  </si>
  <si>
    <t>JointSourceOfInformation2</t>
  </si>
  <si>
    <t>JointExpiryDate2</t>
  </si>
  <si>
    <t>JointCWBIdentify2</t>
  </si>
  <si>
    <t>JointAgent/AffiliateEntity2</t>
  </si>
  <si>
    <t>JointEmployeeVerificationDate2</t>
  </si>
  <si>
    <t>JointAgent/AffiliateName2</t>
  </si>
  <si>
    <t>JointAgent/AffiliateVerificationDate2</t>
  </si>
  <si>
    <t>JointNOCDesc</t>
  </si>
  <si>
    <t>Physical Reviewed By</t>
  </si>
  <si>
    <t>Physical QA By</t>
  </si>
  <si>
    <t>Confirm Existance</t>
  </si>
  <si>
    <t>Count of Confirm Existance</t>
  </si>
  <si>
    <t>After December 17</t>
  </si>
  <si>
    <t>EFG Flag</t>
  </si>
  <si>
    <t>PrimaryCIF</t>
  </si>
  <si>
    <t>PrimaryCustomerName</t>
  </si>
  <si>
    <t>JointCustomerStatusDesc</t>
  </si>
  <si>
    <t>JointCIF</t>
  </si>
  <si>
    <t>JointCustomerName</t>
  </si>
  <si>
    <t>JointDeceasedDate</t>
  </si>
  <si>
    <t>JointCustomerOpenDate</t>
  </si>
  <si>
    <t>Adult</t>
  </si>
  <si>
    <t>BBC Portfolio.7</t>
  </si>
  <si>
    <t>EFG DAO</t>
  </si>
  <si>
    <t>MASHAL KHODAINAZAR</t>
  </si>
  <si>
    <t>[EFG] BC Coast</t>
  </si>
  <si>
    <t>[EFG] Peace Country SK &amp; MB</t>
  </si>
  <si>
    <t>[EFG] Calgary Broker Buying Centre - BR 018</t>
  </si>
  <si>
    <t>[EFG] BC Interior</t>
  </si>
  <si>
    <t>NAICSProhibited</t>
  </si>
  <si>
    <t>[EFG] Edmonton &amp; Area</t>
  </si>
  <si>
    <t>[EFG] Central &amp; Southern AB</t>
  </si>
  <si>
    <t>AccountBranchDesc</t>
  </si>
  <si>
    <t>ADDRESS DEFICIENCY COMMENTS</t>
  </si>
  <si>
    <t>ID DEFICIENCY COMMENTS</t>
  </si>
  <si>
    <t>NOC DEFICIENCY COMMENTS</t>
  </si>
  <si>
    <t>Occupation DEFICIENCY COMMENTS</t>
  </si>
  <si>
    <t>Employer DEFICIENCY COMMENTS</t>
  </si>
  <si>
    <t>TP DEFICIENCY COMMENTS</t>
  </si>
  <si>
    <t>IU DEFICIENCY COMMENTS</t>
  </si>
  <si>
    <t>POA</t>
  </si>
  <si>
    <t/>
  </si>
  <si>
    <t>NAICS Lookup</t>
  </si>
  <si>
    <t>NAICS DEFICIENCY COMMENTS</t>
  </si>
  <si>
    <t>Charity DEFICIENCY COMMENTS</t>
  </si>
  <si>
    <t>AvgMoCashDep</t>
  </si>
  <si>
    <t>AvgMoChqDep</t>
  </si>
  <si>
    <t>AvgMoIncWire</t>
  </si>
  <si>
    <t>AvgMoOutWire</t>
  </si>
  <si>
    <t>UNASSIGNED - JON WILSON</t>
  </si>
  <si>
    <t>AAA DEFICIENCY COMMENTS</t>
  </si>
  <si>
    <t>JointCustomerBirthDate</t>
  </si>
  <si>
    <t>DOB DEFICIENCY COMMENTS</t>
  </si>
  <si>
    <t>Type DEFICIENCY COMMENTS</t>
  </si>
  <si>
    <t>Role DEFICIENCY COMMENTS</t>
  </si>
  <si>
    <t>JointLegalAddressCountryCode</t>
  </si>
  <si>
    <t>JointCountryOfResidenceDesc</t>
  </si>
  <si>
    <t>Optimum Physical IDs</t>
  </si>
  <si>
    <t>Law firm CIF Count</t>
  </si>
  <si>
    <t>Old</t>
  </si>
  <si>
    <t>Anticipated Account Activities</t>
  </si>
  <si>
    <t>TradeName</t>
  </si>
  <si>
    <t>CanadaPostAddressLine1</t>
  </si>
  <si>
    <t>CanadaPostCity</t>
  </si>
  <si>
    <t>CanadaPostPostalCode</t>
  </si>
  <si>
    <t>CanadaPostProvince</t>
  </si>
  <si>
    <t>CanadaPostCountry</t>
  </si>
  <si>
    <t>PEFP/PEP DEFICIENCY COMMENTS</t>
  </si>
  <si>
    <t>AccountDAODept</t>
  </si>
  <si>
    <t>CustDAODept</t>
  </si>
  <si>
    <t>Posting Restriction</t>
  </si>
  <si>
    <t>Duplicate CIF but Different Branches</t>
  </si>
  <si>
    <t>Same Name Different CIF</t>
  </si>
  <si>
    <t>Anticipated Acct Activities</t>
  </si>
  <si>
    <t>FILENET/WAVE</t>
  </si>
  <si>
    <t>Fictitious</t>
  </si>
  <si>
    <t>Youth, Student, Unemployed, or Retired</t>
  </si>
  <si>
    <t>PHYSICAL REVIEW</t>
  </si>
  <si>
    <t>[001] Corporate Office</t>
  </si>
  <si>
    <t>n/a</t>
  </si>
  <si>
    <t>Name Holding but Not Holding Company</t>
  </si>
  <si>
    <t>Non-Rolling</t>
  </si>
  <si>
    <t>T0G 2A0</t>
  </si>
  <si>
    <t>JointTradeName</t>
  </si>
  <si>
    <t>Correct Role</t>
  </si>
  <si>
    <t>Account DAODept</t>
  </si>
  <si>
    <t>JointCustDAOBranchDesc</t>
  </si>
  <si>
    <t>*</t>
  </si>
  <si>
    <t>Non-EFG</t>
  </si>
  <si>
    <t>Count of Anticipated Acct Activities</t>
  </si>
  <si>
    <t>Medicine Hat</t>
  </si>
  <si>
    <t>Prince George</t>
  </si>
  <si>
    <t>KAREN YOUNG</t>
  </si>
  <si>
    <t>Cochrane</t>
  </si>
  <si>
    <t>Ardrossan</t>
  </si>
  <si>
    <t>JointCustomerIdentification1CountryOfIssueDesc</t>
  </si>
  <si>
    <t>JointCustomerIdentification1PlaceOfIssueDesc</t>
  </si>
  <si>
    <t>JointCustomerIdentification2CountryOfIssueDesc</t>
  </si>
  <si>
    <t>JointNOCCode</t>
  </si>
  <si>
    <t>Joint Account Count</t>
  </si>
  <si>
    <t>NORTHERN AB</t>
  </si>
  <si>
    <t>OTHER LINE OF BUSINESS</t>
  </si>
  <si>
    <t xml:space="preserve">PRAIRIE </t>
  </si>
  <si>
    <t xml:space="preserve">BC </t>
  </si>
  <si>
    <t>Retail</t>
  </si>
  <si>
    <t>Commercial</t>
  </si>
  <si>
    <t>Equipment Financing</t>
  </si>
  <si>
    <t>Real Estate (Specialized)</t>
  </si>
  <si>
    <t>20180206</t>
  </si>
  <si>
    <t>[001] CWT Admin</t>
  </si>
  <si>
    <t>British Columbia</t>
  </si>
  <si>
    <t>Count of Account Count</t>
  </si>
  <si>
    <t>[096] Optimum Mortgage - CWT</t>
  </si>
  <si>
    <t>Please obtain two pieces of ID</t>
  </si>
  <si>
    <t>Branch desc</t>
  </si>
  <si>
    <t>BranchDesc</t>
  </si>
  <si>
    <t>RegionCode</t>
  </si>
  <si>
    <t>[001] Canadian Western Trust Company</t>
  </si>
  <si>
    <t xml:space="preserve">CO </t>
  </si>
  <si>
    <t>Corporate Office</t>
  </si>
  <si>
    <t>[001] Valiant Trust</t>
  </si>
  <si>
    <t>[001] Consolidated Branch</t>
  </si>
  <si>
    <t>[032] Edmonton DPC</t>
  </si>
  <si>
    <t>[001] Maxium</t>
  </si>
  <si>
    <t>[001] National Leasing Group</t>
  </si>
  <si>
    <t>[082] Vancouver Corporate Lending</t>
  </si>
  <si>
    <t xml:space="preserve">NA </t>
  </si>
  <si>
    <t>Northern Alberta</t>
  </si>
  <si>
    <t xml:space="preserve">PR </t>
  </si>
  <si>
    <t>Prairies</t>
  </si>
  <si>
    <t>[095] Optimum Mortgage</t>
  </si>
  <si>
    <t>[096] Optimum Mortgage</t>
  </si>
  <si>
    <t>[095] Optimum Mortgage - CWB</t>
  </si>
  <si>
    <t>[011] Old Strathcona</t>
  </si>
  <si>
    <t>[012] Calgary Chinook Station</t>
  </si>
  <si>
    <t>[016] Calgary Northeast</t>
  </si>
  <si>
    <t>[021] Prairie Commercial - Winnipeg</t>
  </si>
  <si>
    <t>ERR</t>
  </si>
  <si>
    <t>[022] Kenaston</t>
  </si>
  <si>
    <t>[031] Vancouver Deposit Processing Centre</t>
  </si>
  <si>
    <t>[032] Edmonton Deposit Processing Centre</t>
  </si>
  <si>
    <t>[050] Prairie Commercial - Saskatoon</t>
  </si>
  <si>
    <t>[051] Prairie Commercial - Regina</t>
  </si>
  <si>
    <t>[052] Prairie Commercial - Yorkton</t>
  </si>
  <si>
    <t>[053] Prairie Commercial - Saskatoon North Landing</t>
  </si>
  <si>
    <t>[067] Cranbrook Industrial Centre</t>
  </si>
  <si>
    <t>[081] Corporate Lending</t>
  </si>
  <si>
    <t>[092] National Leasing Funding</t>
  </si>
  <si>
    <t>[093] Business Credit Cards</t>
  </si>
  <si>
    <t>[101] Branch 101</t>
  </si>
  <si>
    <t>[102] Individual Retirement Investment Services</t>
  </si>
  <si>
    <t>[104] Branch 104</t>
  </si>
  <si>
    <t>[106] Corporate and Group Services</t>
  </si>
  <si>
    <t>[107] Bare Trust</t>
  </si>
  <si>
    <t>[150] Treasury</t>
  </si>
  <si>
    <t>[700] Branch 700</t>
  </si>
  <si>
    <t>AddressLine1 Check</t>
  </si>
  <si>
    <t>PostalCode Check</t>
  </si>
  <si>
    <t>City Check</t>
  </si>
  <si>
    <t>Province Check</t>
  </si>
  <si>
    <t>Peer Review Correction Done</t>
  </si>
  <si>
    <t>Please input client's DOB</t>
  </si>
  <si>
    <t>[116] Northern AB Regional</t>
  </si>
  <si>
    <t>NAB Credit Support</t>
  </si>
  <si>
    <t>[118] BC Regional</t>
  </si>
  <si>
    <t>[117] Prairie Regional</t>
  </si>
  <si>
    <t>PRAIRIE Credit Support</t>
  </si>
  <si>
    <t>5134</t>
  </si>
  <si>
    <t>Dancers</t>
  </si>
  <si>
    <t>homemaker</t>
  </si>
  <si>
    <t>SALES ASSOCIATE</t>
  </si>
  <si>
    <t>MEDICINE HAT AB</t>
  </si>
  <si>
    <t>Wheat Farming</t>
  </si>
  <si>
    <t>[083] EFG Ontario</t>
  </si>
  <si>
    <t>CHURCHBRIDGE</t>
  </si>
  <si>
    <t>S0A 0M0</t>
  </si>
  <si>
    <t>T8E 2B8</t>
  </si>
  <si>
    <t>T8G 2A9</t>
  </si>
  <si>
    <t>ERIN ANGOVE</t>
  </si>
  <si>
    <t>RM OF CHURCHBRIDGE NO 211</t>
  </si>
  <si>
    <t>BOX or PO BOX is not acceptable, please obtain physical address</t>
  </si>
  <si>
    <t>T1B 4T8</t>
  </si>
  <si>
    <t>DANCE INSTRUCTOR</t>
  </si>
  <si>
    <t>PERFORMING ARTS</t>
  </si>
  <si>
    <t>Please input occupation</t>
  </si>
  <si>
    <t>Please input correct NOC code that match client's occupation</t>
  </si>
  <si>
    <t>LOREEN RICHARDSON</t>
  </si>
  <si>
    <t>JEFFREY SYMIC</t>
  </si>
  <si>
    <t>Eligible</t>
  </si>
  <si>
    <t>2019 Q3</t>
  </si>
  <si>
    <t>Peer Reviewed by</t>
  </si>
  <si>
    <t>Peer Reviewed Comment</t>
  </si>
  <si>
    <t>Loan only (BI Report)</t>
  </si>
  <si>
    <t>Loan Signer</t>
  </si>
  <si>
    <t>BC Credit Support</t>
  </si>
  <si>
    <t>Electronic QA Rating</t>
  </si>
  <si>
    <t>SIN is not acceptable, please obtain second valid ID</t>
  </si>
  <si>
    <t>ID SIN</t>
  </si>
  <si>
    <t>V2N 5W3</t>
  </si>
  <si>
    <t>employment status should be unemployed</t>
  </si>
  <si>
    <t>T2N 3Z4</t>
  </si>
  <si>
    <t>CANADA SIN CARD</t>
  </si>
  <si>
    <t>6241</t>
  </si>
  <si>
    <t>Please input correct noc code that match client's occupaiton</t>
  </si>
  <si>
    <t>MATTRESS SALES</t>
  </si>
  <si>
    <t>V6J 5B3</t>
  </si>
  <si>
    <t>Partial WAVE</t>
  </si>
  <si>
    <t>CENTRAL BUTTE</t>
  </si>
  <si>
    <t>S0H 0T0</t>
  </si>
  <si>
    <t>101011461736</t>
  </si>
  <si>
    <t>101011517359</t>
  </si>
  <si>
    <t>KAREN GORDON</t>
  </si>
  <si>
    <t>101011559361</t>
  </si>
  <si>
    <t>CWB Medicine Hat - Br 19</t>
  </si>
  <si>
    <t>Assigned to Different Branch</t>
  </si>
  <si>
    <t>482539</t>
  </si>
  <si>
    <t>Not Applicable</t>
  </si>
  <si>
    <t>505772</t>
  </si>
  <si>
    <t>Should be SIGNER</t>
  </si>
  <si>
    <t>Please select the correct function/role for the client</t>
  </si>
  <si>
    <t>1401 MAIN STREET WEST</t>
  </si>
  <si>
    <t>PEP and PEFP Flags are missing</t>
  </si>
  <si>
    <t>Signing authority a 3, signer on CIF relation.</t>
  </si>
  <si>
    <t>648270</t>
  </si>
  <si>
    <t>Guarantor OR Beneficial Owner OR Owner Less than 25%</t>
  </si>
  <si>
    <t>T4C 2H7</t>
  </si>
  <si>
    <t>T4C 2H8</t>
  </si>
  <si>
    <t>4112 Lawyers and Quebec notaries</t>
  </si>
  <si>
    <t>LAWYERS FIRM</t>
  </si>
  <si>
    <t>MILLER THOMSON LLP</t>
  </si>
  <si>
    <t>3000-700 7 AVE SW CALGARY AB T2P 3V</t>
  </si>
  <si>
    <t>Loan No Signer</t>
  </si>
  <si>
    <t>SMITH, JOHN</t>
  </si>
  <si>
    <t>PETERSON, KEN</t>
  </si>
  <si>
    <t>DOE, ALICE</t>
  </si>
  <si>
    <t>JOHN SMITH</t>
  </si>
  <si>
    <t>789456</t>
  </si>
  <si>
    <t>987654</t>
  </si>
  <si>
    <t>KEN PETERSON</t>
  </si>
  <si>
    <t>ALICE DOE</t>
  </si>
  <si>
    <t>101011521234</t>
  </si>
  <si>
    <t>101011451234</t>
  </si>
  <si>
    <t>101011551234</t>
  </si>
  <si>
    <t>123 ST</t>
  </si>
  <si>
    <t>123 AVE</t>
  </si>
  <si>
    <t>123 ROAD</t>
  </si>
  <si>
    <t>987654321</t>
  </si>
  <si>
    <t>852852852</t>
  </si>
  <si>
    <t>258258258</t>
  </si>
  <si>
    <t>12345678</t>
  </si>
  <si>
    <t>98765432</t>
  </si>
  <si>
    <t>369369369</t>
  </si>
  <si>
    <t>ABC LTD</t>
  </si>
  <si>
    <t>987456</t>
  </si>
  <si>
    <t>321789</t>
  </si>
  <si>
    <t>123 LTD</t>
  </si>
  <si>
    <t>XYZ CORP</t>
  </si>
  <si>
    <t>MD1916501234</t>
  </si>
  <si>
    <t>101011481234</t>
  </si>
  <si>
    <t>987 RD</t>
  </si>
  <si>
    <t>987 ST</t>
  </si>
  <si>
    <t>987 AVE</t>
  </si>
  <si>
    <t>(blank)</t>
  </si>
  <si>
    <t>Wehner-Muller</t>
  </si>
  <si>
    <t>Anderson Inc</t>
  </si>
  <si>
    <t>Collins, Considine and Dietrich</t>
  </si>
  <si>
    <t>Beer and Sons</t>
  </si>
  <si>
    <t>Haag-Bayer</t>
  </si>
  <si>
    <t>Schroeder and Sons</t>
  </si>
  <si>
    <t>Emard-Fritsch</t>
  </si>
  <si>
    <t>Bauch-Funk</t>
  </si>
  <si>
    <t>Schinner, Klocko and Gorczany</t>
  </si>
  <si>
    <t>Wiegand-Orn</t>
  </si>
  <si>
    <t>Runolfsson, Rohan and Lowe</t>
  </si>
  <si>
    <t>Abernathy-Quitzon</t>
  </si>
  <si>
    <t>Mitchell Inc</t>
  </si>
  <si>
    <t>Harris LLC</t>
  </si>
  <si>
    <t>Lueilwitz, Dooley and Kihn</t>
  </si>
  <si>
    <t>Stokes and Sons</t>
  </si>
  <si>
    <t>Ortiz, Jaskolski and Welch</t>
  </si>
  <si>
    <t>Hudson and Sons</t>
  </si>
  <si>
    <t>Schowalter Group</t>
  </si>
  <si>
    <t>Murray Group</t>
  </si>
  <si>
    <t>Reynolds-Gorczany</t>
  </si>
  <si>
    <t>Wolf Group</t>
  </si>
  <si>
    <t>Morissette, Sanford and Wehner</t>
  </si>
  <si>
    <t>Moore-Douglas</t>
  </si>
  <si>
    <t>Johns, Considine and Carroll</t>
  </si>
  <si>
    <t>Feeney-Terry</t>
  </si>
  <si>
    <t>Ward LLC</t>
  </si>
  <si>
    <t>Blick-Wisoky</t>
  </si>
  <si>
    <t>Beier and Sons</t>
  </si>
  <si>
    <t>Heller-Barton</t>
  </si>
  <si>
    <t>Haley-Von</t>
  </si>
  <si>
    <t>Jacobs, Renner and Funk</t>
  </si>
  <si>
    <t>Lemke, Grant and Gaylord</t>
  </si>
  <si>
    <t>Spencer-Schuster</t>
  </si>
  <si>
    <t>Hermann, Trantow and Howe</t>
  </si>
  <si>
    <t>Bechtelar-Cronin</t>
  </si>
  <si>
    <t>Glover and Sons</t>
  </si>
  <si>
    <t>Rippin and Sons</t>
  </si>
  <si>
    <t>Hermiston, Turcotte and Wilkinson</t>
  </si>
  <si>
    <t>Satterfield, Kshlerin and Brekke</t>
  </si>
  <si>
    <t>Jaskolski Group</t>
  </si>
  <si>
    <t>Hills Group</t>
  </si>
  <si>
    <t>Casper-Lang</t>
  </si>
  <si>
    <t>Hermiston-Schaefer</t>
  </si>
  <si>
    <t>Kemmer-Green</t>
  </si>
  <si>
    <t>Jones-Ebert</t>
  </si>
  <si>
    <t>Crooks Group</t>
  </si>
  <si>
    <t>Lang, Kling and Smitham</t>
  </si>
  <si>
    <t>Feil-Zboncak</t>
  </si>
  <si>
    <t>Kilback-Homenick</t>
  </si>
  <si>
    <t>Howe-Wolff</t>
  </si>
  <si>
    <t>Miller, Fadel and Dicki</t>
  </si>
  <si>
    <t>Dickinson LLC</t>
  </si>
  <si>
    <t>Mayer, Reilly and Emard</t>
  </si>
  <si>
    <t>Runte and Sons</t>
  </si>
  <si>
    <t>Lowe Inc</t>
  </si>
  <si>
    <t>Bergnaum-Reichert</t>
  </si>
  <si>
    <t>Graham, Mills and Gleichner</t>
  </si>
  <si>
    <t>Grant-Steuber</t>
  </si>
  <si>
    <t>Brekke, Swaniawski and Dooley</t>
  </si>
  <si>
    <t>McDermott-Windler</t>
  </si>
  <si>
    <t>Hilpert LLC</t>
  </si>
  <si>
    <t>Heaney Group</t>
  </si>
  <si>
    <t>Kulas-Cruickshank</t>
  </si>
  <si>
    <t>DuBuque Group</t>
  </si>
  <si>
    <t>Heaney LLC</t>
  </si>
  <si>
    <t>Gottlieb, Stoltenberg and Hickle</t>
  </si>
  <si>
    <t>Quigley Group</t>
  </si>
  <si>
    <t>Toy LLC</t>
  </si>
  <si>
    <t>Braun, Kunde and Medhurst</t>
  </si>
  <si>
    <t>Dibbert-Connelly</t>
  </si>
  <si>
    <t>Herman-Kassulke</t>
  </si>
  <si>
    <t>Kiehn-Torphy</t>
  </si>
  <si>
    <t>Ferry Group</t>
  </si>
  <si>
    <t>Effertz-Gibson</t>
  </si>
  <si>
    <t>Greenfelder, Zboncak and Weimann</t>
  </si>
  <si>
    <t>Rosenbaum, Smitham and Gusikowski</t>
  </si>
  <si>
    <t>Schumm-Swift</t>
  </si>
  <si>
    <t>Mueller-Harvey</t>
  </si>
  <si>
    <t>O'Kon Group</t>
  </si>
  <si>
    <t>Rice, Upton and O'Reilly</t>
  </si>
  <si>
    <t>Welch-Hettinger</t>
  </si>
  <si>
    <t>King Inc</t>
  </si>
  <si>
    <t>Lehner-Gottlieb</t>
  </si>
  <si>
    <t>Hane LLC</t>
  </si>
  <si>
    <t>Hermann-Roberts</t>
  </si>
  <si>
    <t>Huels and Sons</t>
  </si>
  <si>
    <t>Kassulke-Abernathy</t>
  </si>
  <si>
    <t>Yundt Group</t>
  </si>
  <si>
    <t>Schulist LLC</t>
  </si>
  <si>
    <t>Stracke LLC</t>
  </si>
  <si>
    <t>Wyman, Hills and Baumbach</t>
  </si>
  <si>
    <t>Jakubowski Inc</t>
  </si>
  <si>
    <t>Feest, Kilback and Ondricka</t>
  </si>
  <si>
    <t>Hickle Inc</t>
  </si>
  <si>
    <t>Shanahan, Kertzmann and Nader</t>
  </si>
  <si>
    <t>Pfannerstill Inc</t>
  </si>
  <si>
    <t>Hand, Koelpin and Kris</t>
  </si>
  <si>
    <t>Ullrich-Wehner</t>
  </si>
  <si>
    <t>Prohaska, Hoppe and Cronin</t>
  </si>
  <si>
    <t>Waters-Fritsch</t>
  </si>
  <si>
    <t>Glover, Bosco and Osinski</t>
  </si>
  <si>
    <t>Fahey-Dietrich</t>
  </si>
  <si>
    <t>Heller-Luettgen</t>
  </si>
  <si>
    <t>Runte, Collins and Waelchi</t>
  </si>
  <si>
    <t>Pfannerstill-Erdman</t>
  </si>
  <si>
    <t>Towne Inc</t>
  </si>
  <si>
    <t>Reynolds, Bogan and Lehner</t>
  </si>
  <si>
    <t>Wunsch-Heidenreich</t>
  </si>
  <si>
    <t>Zieme-Roberts</t>
  </si>
  <si>
    <t>Mann-Mueller</t>
  </si>
  <si>
    <t>Farrell, Ledner and Fay</t>
  </si>
  <si>
    <t>Rippin LLC</t>
  </si>
  <si>
    <t>Stroman, Abbott and Jones</t>
  </si>
  <si>
    <t>Grant-Windler</t>
  </si>
  <si>
    <t>Fahey Group</t>
  </si>
  <si>
    <t>Emmerich, Crist and Von</t>
  </si>
  <si>
    <t>Turcotte Group</t>
  </si>
  <si>
    <t>Gleichner Group</t>
  </si>
  <si>
    <t>Lakin-Bradtke</t>
  </si>
  <si>
    <t>Boyle-Welch</t>
  </si>
  <si>
    <t>Hyatt, Barrows and Ledner</t>
  </si>
  <si>
    <t>Prohaska-O'Connell</t>
  </si>
  <si>
    <t>Littel and Sons</t>
  </si>
  <si>
    <t>Lehner Inc</t>
  </si>
  <si>
    <t>Bahringer-Upton</t>
  </si>
  <si>
    <t>Roberts and Sons</t>
  </si>
  <si>
    <t>Wunsch and Sons</t>
  </si>
  <si>
    <t>Wuckert Inc</t>
  </si>
  <si>
    <t>Bahringer-Gutkowski</t>
  </si>
  <si>
    <t>Kertzmann Group</t>
  </si>
  <si>
    <t>MacGyver-Mohr</t>
  </si>
  <si>
    <t>Brown-Koch</t>
  </si>
  <si>
    <t>Fadel LLC</t>
  </si>
  <si>
    <t>Kling-Senger</t>
  </si>
  <si>
    <t>Walsh, Frami and Keebler</t>
  </si>
  <si>
    <t>Leannon-Wiza</t>
  </si>
  <si>
    <t>Moen-Runolfsson</t>
  </si>
  <si>
    <t>Flatley, Roob and Olson</t>
  </si>
  <si>
    <t>Gutmann LLC</t>
  </si>
  <si>
    <t>Jaskolski LLC</t>
  </si>
  <si>
    <t>O'Connell, Toy and Herman</t>
  </si>
  <si>
    <t>Bartell, Lockman and Kutch</t>
  </si>
  <si>
    <t>Botsford-Miller</t>
  </si>
  <si>
    <t>Stehr Group</t>
  </si>
  <si>
    <t>Ratke-D'Amore</t>
  </si>
  <si>
    <t>Boyer-Baumbach</t>
  </si>
  <si>
    <t>Skiles-Dare</t>
  </si>
  <si>
    <t>Mosciski, Walker and Weimann</t>
  </si>
  <si>
    <t>Sipes Inc</t>
  </si>
  <si>
    <t>Batz, Stroman and Johns</t>
  </si>
  <si>
    <t>Huel, Simonis and Ledner</t>
  </si>
  <si>
    <t>Friesen-Weimann</t>
  </si>
  <si>
    <t>MacGyver LLC</t>
  </si>
  <si>
    <t>Harvey, Greenfelder and Blick</t>
  </si>
  <si>
    <t>Conn, Lehner and Tromp</t>
  </si>
  <si>
    <t>Doyle LLC</t>
  </si>
  <si>
    <t>Orn, Johnson and Smitham</t>
  </si>
  <si>
    <t>Hammes and Sons</t>
  </si>
  <si>
    <t>Schiller, Carter and Balistreri</t>
  </si>
  <si>
    <t>Beahan Inc</t>
  </si>
  <si>
    <t>Fritsch-Harber</t>
  </si>
  <si>
    <t>Haag, Wehner and Emmerich</t>
  </si>
  <si>
    <t>Lockman-Murray</t>
  </si>
  <si>
    <t>Beier, Rowe and Lindgren</t>
  </si>
  <si>
    <t>Green, Powlowski and Ryan</t>
  </si>
  <si>
    <t>Funk Inc</t>
  </si>
  <si>
    <t>Hettinger and Sons</t>
  </si>
  <si>
    <t>Wiza, Bashirian and Hermann</t>
  </si>
  <si>
    <t>Dach LLC</t>
  </si>
  <si>
    <t>Jacobs LLC</t>
  </si>
  <si>
    <t>Abbott LLC</t>
  </si>
  <si>
    <t>Doyle-Lakin</t>
  </si>
  <si>
    <t>Boyer-Jast</t>
  </si>
  <si>
    <t>Hansen, Koss and Sporer</t>
  </si>
  <si>
    <t>Crona-Bauch</t>
  </si>
  <si>
    <t>Cormier-Grady</t>
  </si>
  <si>
    <t>Steuber Group</t>
  </si>
  <si>
    <t>Luettgen, Streich and Hills</t>
  </si>
  <si>
    <t>Labadie-Kshlerin</t>
  </si>
  <si>
    <t>Collier-Kirlin</t>
  </si>
  <si>
    <t>Jacobs, O'Connell and Schmeler</t>
  </si>
  <si>
    <t>Keeling LLC</t>
  </si>
  <si>
    <t>Rice Inc</t>
  </si>
  <si>
    <t>Gutmann, Schaden and Mayer</t>
  </si>
  <si>
    <t>Ernser, Mante and Denesik</t>
  </si>
  <si>
    <t>Koch, Lynch and Mayert</t>
  </si>
  <si>
    <t>Greenholt, Lang and Hand</t>
  </si>
  <si>
    <t>Kohler, Flatley and Rosenbaum</t>
  </si>
  <si>
    <t>Nader LLC</t>
  </si>
  <si>
    <t>Auer Group</t>
  </si>
  <si>
    <t>Larson-Pacocha</t>
  </si>
  <si>
    <t>Kuphal, Bartell and Volkman</t>
  </si>
  <si>
    <t>Ziemann, Rowe and Abbott</t>
  </si>
  <si>
    <t>Cartwright, Upton and Jaskolski</t>
  </si>
  <si>
    <t>Turcotte Inc</t>
  </si>
  <si>
    <t>Howell Group</t>
  </si>
  <si>
    <t>Lindgren, Ankunding and Swaniawski</t>
  </si>
  <si>
    <t>Moore-Ratke</t>
  </si>
  <si>
    <t>Herzog Inc</t>
  </si>
  <si>
    <t>Medhurst-Abshire</t>
  </si>
  <si>
    <t>Doyle, Towne and Lind</t>
  </si>
  <si>
    <t>Wunsch-Jacobson</t>
  </si>
  <si>
    <t>Brown and Sons</t>
  </si>
  <si>
    <t>Tillman and Sons</t>
  </si>
  <si>
    <t>Herzog-Baumbach</t>
  </si>
  <si>
    <t>Stracke Inc</t>
  </si>
  <si>
    <t>Aufderhar-Harvey</t>
  </si>
  <si>
    <t>Crona-Mayer</t>
  </si>
  <si>
    <t>Lakin Inc</t>
  </si>
  <si>
    <t>Bogisich Inc</t>
  </si>
  <si>
    <t>Kihn, Cole and Satterfield</t>
  </si>
  <si>
    <t>Von Inc</t>
  </si>
  <si>
    <t>Altenwerth-Bins</t>
  </si>
  <si>
    <t>Jacobi, Berge and Runolfsson</t>
  </si>
  <si>
    <t>Gutmann Inc</t>
  </si>
  <si>
    <t>Homenick-Crona</t>
  </si>
  <si>
    <t>Nienow, McCullough and Ruecker</t>
  </si>
  <si>
    <t>Smitham-Rath</t>
  </si>
  <si>
    <t>Quitzon Group</t>
  </si>
  <si>
    <t>Schumm Group</t>
  </si>
  <si>
    <t>Lehner-Wunsch</t>
  </si>
  <si>
    <t>Oberbrunner, Lemke and Zemlak</t>
  </si>
  <si>
    <t>Huel Group</t>
  </si>
  <si>
    <t>Becker, Marquardt and Littel</t>
  </si>
  <si>
    <t>Bergnaum LLC</t>
  </si>
  <si>
    <t>Connelly Group</t>
  </si>
  <si>
    <t>Gutkowski Group</t>
  </si>
  <si>
    <t>Moore-Hickle</t>
  </si>
  <si>
    <t>Thompson, Williamson and McKenzie</t>
  </si>
  <si>
    <t>Farrell, Gusikowski and O'Kon</t>
  </si>
  <si>
    <t>Ritchie-Olson</t>
  </si>
  <si>
    <t>Schmitt and Sons</t>
  </si>
  <si>
    <t>Jacobi-Haag</t>
  </si>
  <si>
    <t>Denesik Group</t>
  </si>
  <si>
    <t>Prosacco LLC</t>
  </si>
  <si>
    <t>Schiller Group</t>
  </si>
  <si>
    <t>Wolff-Hills</t>
  </si>
  <si>
    <t>Sporer, McDermott and Howell</t>
  </si>
  <si>
    <t>Bartoletti Group</t>
  </si>
  <si>
    <t>Wilkinson LLC</t>
  </si>
  <si>
    <t>Conroy and Sons</t>
  </si>
  <si>
    <t>Von, Olson and Larson</t>
  </si>
  <si>
    <t>Howell-Gleason</t>
  </si>
  <si>
    <t>Morar, Bins and Stanton</t>
  </si>
  <si>
    <t>Bednar-Maggio</t>
  </si>
  <si>
    <t>Lubowitz and Sons</t>
  </si>
  <si>
    <t>Jast, Dietrich and Turner</t>
  </si>
  <si>
    <t>Roberts LLC</t>
  </si>
  <si>
    <t>Stiedemann-Labadie</t>
  </si>
  <si>
    <t>Purdy, Cormier and Dickinson</t>
  </si>
  <si>
    <t>Kuhlman Group</t>
  </si>
  <si>
    <t>Harvey-Dare</t>
  </si>
  <si>
    <t>Cummings, Schulist and Stoltenberg</t>
  </si>
  <si>
    <t>Renner, Maggio and Stracke</t>
  </si>
  <si>
    <t>Hoeger Inc</t>
  </si>
  <si>
    <t>Harvey LLC</t>
  </si>
  <si>
    <t>Bogan-Reilly</t>
  </si>
  <si>
    <t>Greenfelder, Labadie and Deckow</t>
  </si>
  <si>
    <t>Toy Group</t>
  </si>
  <si>
    <t>Bailey Group</t>
  </si>
  <si>
    <t>Wolff-Vandervort</t>
  </si>
  <si>
    <t>Hauck LLC</t>
  </si>
  <si>
    <t>Schuster, Grady and Quigley</t>
  </si>
  <si>
    <t>Wilderman-Spinka</t>
  </si>
  <si>
    <t>Miller Group</t>
  </si>
  <si>
    <t>Hettinger-Jakubowski</t>
  </si>
  <si>
    <t>Lind, Lakin and Treutel</t>
  </si>
  <si>
    <t>Balistreri, Bruen and Terry</t>
  </si>
  <si>
    <t>Miller-Kilback</t>
  </si>
  <si>
    <t>Beahan-Smitham</t>
  </si>
  <si>
    <t>Jacobi LLC</t>
  </si>
  <si>
    <t>Quigley and Sons</t>
  </si>
  <si>
    <t>Smitham, Quitzon and Bogisich</t>
  </si>
  <si>
    <t>Barton and Sons</t>
  </si>
  <si>
    <t>Rosenbaum-Hirthe</t>
  </si>
  <si>
    <t>Spencer-Schmitt</t>
  </si>
  <si>
    <t>Corwin-Beier</t>
  </si>
  <si>
    <t>Conn, Parisian and Daugherty</t>
  </si>
  <si>
    <t>Kemmer-Zieme</t>
  </si>
  <si>
    <t>Bechtelar, Mitchell and Will</t>
  </si>
  <si>
    <t>Leuschke Group</t>
  </si>
  <si>
    <t>Satterfield, Moore and Weber</t>
  </si>
  <si>
    <t>Bradtke-Prosacco</t>
  </si>
  <si>
    <t>Gleason and Sons</t>
  </si>
  <si>
    <t>Kshlerin-Prohaska</t>
  </si>
  <si>
    <t>O'Reilly Group</t>
  </si>
  <si>
    <t>Weber, Ward and Morar</t>
  </si>
  <si>
    <t>Eichmann-Tromp</t>
  </si>
  <si>
    <t>Kuvalis LLC</t>
  </si>
  <si>
    <t>Smitham, Rippin and Hickle</t>
  </si>
  <si>
    <t>Larkin Group</t>
  </si>
  <si>
    <t>Wisoky, Barrows and Fisher</t>
  </si>
  <si>
    <t>Zboncak, Lynch and Runolfsdottir</t>
  </si>
  <si>
    <t>Bailey, Franecki and Harber</t>
  </si>
  <si>
    <t>Krajcik, Nitzsche and Mitchell</t>
  </si>
  <si>
    <t>Hermann LLC</t>
  </si>
  <si>
    <t>Morar-Botsford</t>
  </si>
  <si>
    <t>Zboncak LLC</t>
  </si>
  <si>
    <t>Pacocha-Mraz</t>
  </si>
  <si>
    <t>Corwin, Kris and Pollich</t>
  </si>
  <si>
    <t>Brekke-Gerlach</t>
  </si>
  <si>
    <t>Hudson-Hoppe</t>
  </si>
  <si>
    <t>Hamill and Sons</t>
  </si>
  <si>
    <t>Connelly, Hermiston and DuBuque</t>
  </si>
  <si>
    <t>Barrows Group</t>
  </si>
  <si>
    <t>Nicolas, Satterfield and Larkin</t>
  </si>
  <si>
    <t>Schimmel, Krajcik and Berge</t>
  </si>
  <si>
    <t>Christiansen Group</t>
  </si>
  <si>
    <t>Schmitt, Kunze and West</t>
  </si>
  <si>
    <t>Mueller-Pollich</t>
  </si>
  <si>
    <t>West, Adams and Lakin</t>
  </si>
  <si>
    <t>Johnson-Huel</t>
  </si>
  <si>
    <t>Tillman Group</t>
  </si>
  <si>
    <t>Vandervort Group</t>
  </si>
  <si>
    <t>Schuppe LLC</t>
  </si>
  <si>
    <t>Bahringer, Romaguera and Hagenes</t>
  </si>
  <si>
    <t>Jakubowski, Dietrich and Ondricka</t>
  </si>
  <si>
    <t>Ritchie-Ondricka</t>
  </si>
  <si>
    <t>Kovacek, Veum and Sporer</t>
  </si>
  <si>
    <t>Pollich LLC</t>
  </si>
  <si>
    <t>Borer Group</t>
  </si>
  <si>
    <t>Bogisich LLC</t>
  </si>
  <si>
    <t>Herman-Little</t>
  </si>
  <si>
    <t>Tromp, Wolf and Emard</t>
  </si>
  <si>
    <t>Wolff-Hansen</t>
  </si>
  <si>
    <t>Tremblay and Sons</t>
  </si>
  <si>
    <t>Wolff, Schuppe and McLaughlin</t>
  </si>
  <si>
    <t>Kutch-Kessler</t>
  </si>
  <si>
    <t>Klocko, Kertzmann and Mills</t>
  </si>
  <si>
    <t>Jones-Block</t>
  </si>
  <si>
    <t>Dietrich, Schmeler and Rogahn</t>
  </si>
  <si>
    <t>Labadie, Dietrich and Keeling</t>
  </si>
  <si>
    <t>Bernhard Group</t>
  </si>
  <si>
    <t>Schaefer, Medhurst and Stokes</t>
  </si>
  <si>
    <t>Nicolas Group</t>
  </si>
  <si>
    <t>Schulist, Pollich and Torphy</t>
  </si>
  <si>
    <t>Feeney, Larson and Nitzsche</t>
  </si>
  <si>
    <t>Rowe-Bartell</t>
  </si>
  <si>
    <t>Dach-Jaskolski</t>
  </si>
  <si>
    <t>Kozey, Kub and Gutmann</t>
  </si>
  <si>
    <t>Anderson-Gaylord</t>
  </si>
  <si>
    <t>Waelchi, Hickle and Lynch</t>
  </si>
  <si>
    <t>Jacobs Group</t>
  </si>
  <si>
    <t>Gutmann, Braun and Kling</t>
  </si>
  <si>
    <t>Auer, DuBuque and Ernser</t>
  </si>
  <si>
    <t>Leuschke-Hackett</t>
  </si>
  <si>
    <t>Koch-Bode</t>
  </si>
  <si>
    <t>Howe, Lebsack and Weimann</t>
  </si>
  <si>
    <t>Kshlerin, Hand and Rowe</t>
  </si>
  <si>
    <t>Collins, Turner and Kessler</t>
  </si>
  <si>
    <t>Wiegand LLC</t>
  </si>
  <si>
    <t>Konopelski Inc</t>
  </si>
  <si>
    <t>Schmitt, Walter and Jakubowski</t>
  </si>
  <si>
    <t>Heathcote-Lueilwitz</t>
  </si>
  <si>
    <t>Hamill, Waelchi and Donnelly</t>
  </si>
  <si>
    <t>Watsica LLC</t>
  </si>
  <si>
    <t>Kemmer Inc</t>
  </si>
  <si>
    <t>Block Inc</t>
  </si>
  <si>
    <t>Wisozk LLC</t>
  </si>
  <si>
    <t>Hyatt-Hilpert</t>
  </si>
  <si>
    <t>Hayes, Bogisich and Waelchi</t>
  </si>
  <si>
    <t>Lueilwitz-Dach</t>
  </si>
  <si>
    <t>Runolfsdottir, Hayes and Reynolds</t>
  </si>
  <si>
    <t>Mertz-Hyatt</t>
  </si>
  <si>
    <t>Bahringer Inc</t>
  </si>
  <si>
    <t>Senger and Sons</t>
  </si>
  <si>
    <t>Schmitt-Kris</t>
  </si>
  <si>
    <t>O'Hara, Bernier and Cruickshank</t>
  </si>
  <si>
    <t>Hessel Group</t>
  </si>
  <si>
    <t>Hand, Goyette and Pollich</t>
  </si>
  <si>
    <t>Sipes-Brown</t>
  </si>
  <si>
    <t>Hettinger Group</t>
  </si>
  <si>
    <t>Ziemann, Bahringer and Schumm</t>
  </si>
  <si>
    <t>Zulauf Inc</t>
  </si>
  <si>
    <t>Willms Inc</t>
  </si>
  <si>
    <t>Kohler, Oberbrunner and Hoppe</t>
  </si>
  <si>
    <t>Funk LLC</t>
  </si>
  <si>
    <t>Gutkowski and Sons</t>
  </si>
  <si>
    <t>Schumm-Langworth</t>
  </si>
  <si>
    <t>Lebsack-Nikolaus</t>
  </si>
  <si>
    <t>Bergnaum-Durgan</t>
  </si>
  <si>
    <t>O'Connell and Sons</t>
  </si>
  <si>
    <t>Fay Inc</t>
  </si>
  <si>
    <t>Haag-Runte</t>
  </si>
  <si>
    <t>Barton-Ratke</t>
  </si>
  <si>
    <t>Harber-Wyman</t>
  </si>
  <si>
    <t>Trantow, Boyle and Gerlach</t>
  </si>
  <si>
    <t>Von-Ritchie</t>
  </si>
  <si>
    <t>Windler-Trantow</t>
  </si>
  <si>
    <t>Hickle-Abshire</t>
  </si>
  <si>
    <t>Balistreri, Mann and Hayes</t>
  </si>
  <si>
    <t>Durgan, Bartoletti and Schimmel</t>
  </si>
  <si>
    <t>Swaniawski-Romaguera</t>
  </si>
  <si>
    <t>McCullough, Cummings and Baumbach</t>
  </si>
  <si>
    <t>Swift Group</t>
  </si>
  <si>
    <t>Aufderhar, Johns and Senger</t>
  </si>
  <si>
    <t>Roob, Haley and Schaden</t>
  </si>
  <si>
    <t>Thompson, Smith and Heidenreich</t>
  </si>
  <si>
    <t>Keebler-McGlynn</t>
  </si>
  <si>
    <t>Bahringer and Sons</t>
  </si>
  <si>
    <t>Auer, Block and Heathcote</t>
  </si>
  <si>
    <t>Deckow-Daniel</t>
  </si>
  <si>
    <t>Batz-Heller</t>
  </si>
  <si>
    <t>Kozey Inc</t>
  </si>
  <si>
    <t>Frami-Eichmann</t>
  </si>
  <si>
    <t>Goodwin-Weissnat</t>
  </si>
  <si>
    <t>Schaden Group</t>
  </si>
  <si>
    <t>Quigley-Brown</t>
  </si>
  <si>
    <t>Pfeffer Inc</t>
  </si>
  <si>
    <t>Bergnaum, Luettgen and Franecki</t>
  </si>
  <si>
    <t>Halvorson, Rodriguez and Macejkovic</t>
  </si>
  <si>
    <t>Friesen Inc</t>
  </si>
  <si>
    <t>Wintheiser LLC</t>
  </si>
  <si>
    <t>Hammes, Schultz and Grady</t>
  </si>
  <si>
    <t>Bernhard-Friesen</t>
  </si>
  <si>
    <t>Hermann, Keebler and Gibson</t>
  </si>
  <si>
    <t>Ziemann, Lubowitz and Torphy</t>
  </si>
  <si>
    <t>Rodriguez, Feil and Fay</t>
  </si>
  <si>
    <t>Cormier-Nader</t>
  </si>
  <si>
    <t>Feest, Lind and Brakus</t>
  </si>
  <si>
    <t>Moen Group</t>
  </si>
  <si>
    <t>Weber, Lockman and Doyle</t>
  </si>
  <si>
    <t>Carter, Ward and Lindgren</t>
  </si>
  <si>
    <t>Wyman Inc</t>
  </si>
  <si>
    <t>O'Kon, Schowalter and Stoltenberg</t>
  </si>
  <si>
    <t>Schultz, Fay and Pouros</t>
  </si>
  <si>
    <t>Goyette, Bruen and Rice</t>
  </si>
  <si>
    <t>Stamm-McDermott</t>
  </si>
  <si>
    <t>Leannon, Daugherty and Heidenreich</t>
  </si>
  <si>
    <t>Schroeder-Heathcote</t>
  </si>
  <si>
    <t>Goodwin LLC</t>
  </si>
  <si>
    <t>Feest-Lakin</t>
  </si>
  <si>
    <t>Parker and Sons</t>
  </si>
  <si>
    <t>Donnelly, White and Berge</t>
  </si>
  <si>
    <t>Shanahan and Sons</t>
  </si>
  <si>
    <t>Wisozk, Leuschke and Schaden</t>
  </si>
  <si>
    <t>Wisozk, Becker and Runte</t>
  </si>
  <si>
    <t>Romaguera-Conroy</t>
  </si>
  <si>
    <t>Heller-Labadie</t>
  </si>
  <si>
    <t>Hirthe-DuBuque</t>
  </si>
  <si>
    <t>Ortiz and Sons</t>
  </si>
  <si>
    <t>Purdy-Schuster</t>
  </si>
  <si>
    <t>Sawayn-Beer</t>
  </si>
  <si>
    <t>Bauch-Rolfson</t>
  </si>
  <si>
    <t>Ankunding and Sons</t>
  </si>
  <si>
    <t>McCullough-Crona</t>
  </si>
  <si>
    <t>Cummerata, Stamm and Brakus</t>
  </si>
  <si>
    <t>Lemke-Lesch</t>
  </si>
  <si>
    <t>Simonis-Heller</t>
  </si>
  <si>
    <t>Bins-Cormier</t>
  </si>
  <si>
    <t>Hyatt-Predovic</t>
  </si>
  <si>
    <t>Mraz-Walter</t>
  </si>
  <si>
    <t>McDermott-Crona</t>
  </si>
  <si>
    <t>Kreiger and Sons</t>
  </si>
  <si>
    <t>Hickle-Watsica</t>
  </si>
  <si>
    <t>Kuphal LLC</t>
  </si>
  <si>
    <t>Fisher-Auer</t>
  </si>
  <si>
    <t>Stiedemann, Lindgren and Nicolas</t>
  </si>
  <si>
    <t>Shields-Friesen</t>
  </si>
  <si>
    <t>Berge, Beer and Mayer</t>
  </si>
  <si>
    <t>Abernathy and Sons</t>
  </si>
  <si>
    <t>Heidenreich-Schroeder</t>
  </si>
  <si>
    <t>Huels LLC</t>
  </si>
  <si>
    <t>Altenwerth Inc</t>
  </si>
  <si>
    <t>Turner-Ondricka</t>
  </si>
  <si>
    <t>Thiel Group</t>
  </si>
  <si>
    <t>Mohr, Senger and Weissnat</t>
  </si>
  <si>
    <t>Price Inc</t>
  </si>
  <si>
    <t>Crist LLC</t>
  </si>
  <si>
    <t>O'Kon-Howe</t>
  </si>
  <si>
    <t>Hahn, Lesch and Stoltenberg</t>
  </si>
  <si>
    <t>Ritchie-Keeling</t>
  </si>
  <si>
    <t>Murazik LLC</t>
  </si>
  <si>
    <t>Feil, Kihn and Romaguera</t>
  </si>
  <si>
    <t>Franecki-Bruen</t>
  </si>
  <si>
    <t>Kuhic, Kerluke and Reichel</t>
  </si>
  <si>
    <t>Rolfson and Sons</t>
  </si>
  <si>
    <t>Larkin LLC</t>
  </si>
  <si>
    <t>Kreiger Inc</t>
  </si>
  <si>
    <t>Ankunding-Medhurst</t>
  </si>
  <si>
    <t>Sanford and Sons</t>
  </si>
  <si>
    <t>Lehner, Williamson and Cartwright</t>
  </si>
  <si>
    <t>Collins and Sons</t>
  </si>
  <si>
    <t>Okuneva LLC</t>
  </si>
  <si>
    <t>Glover-Kuhic</t>
  </si>
  <si>
    <t>Jacobs-Cormier</t>
  </si>
  <si>
    <t>Mertz, Kuhlman and Wyman</t>
  </si>
  <si>
    <t>White, Johnson and Hane</t>
  </si>
  <si>
    <t>Harber-Spencer</t>
  </si>
  <si>
    <t>Hickle-Senger</t>
  </si>
  <si>
    <t>Goldner-Larson</t>
  </si>
  <si>
    <t>McGlynn, Roob and Ryan</t>
  </si>
  <si>
    <t>Rice LLC</t>
  </si>
  <si>
    <t>DuBuque-Effertz</t>
  </si>
  <si>
    <t>Gorczany-Hodkiewicz</t>
  </si>
  <si>
    <t>Grimes-Schmidt</t>
  </si>
  <si>
    <t>Jones Inc</t>
  </si>
  <si>
    <t>Dibbert, Legros and Hartmann</t>
  </si>
  <si>
    <t>Renner-Huel</t>
  </si>
  <si>
    <t>Bogan-Dach</t>
  </si>
  <si>
    <t>Blanda Inc</t>
  </si>
  <si>
    <t>Stracke and Sons</t>
  </si>
  <si>
    <t>Reichert, Hills and Sanford</t>
  </si>
  <si>
    <t>Emard, Yundt and Nitzsche</t>
  </si>
  <si>
    <t>Bechtelar LLC</t>
  </si>
  <si>
    <t>Hayes, Frami and Simonis</t>
  </si>
  <si>
    <t>Berge Group</t>
  </si>
  <si>
    <t>Larkin, Jerde and Breitenberg</t>
  </si>
  <si>
    <t>Willms-Rohan</t>
  </si>
  <si>
    <t>Buckridge and Sons</t>
  </si>
  <si>
    <t>Keeling Inc</t>
  </si>
  <si>
    <t>Rau-Harris</t>
  </si>
  <si>
    <t>Gorczany and Sons</t>
  </si>
  <si>
    <t>Prosacco and Sons</t>
  </si>
  <si>
    <t>Bosco, Bins and Kulas</t>
  </si>
  <si>
    <t>Predovic, Stokes and Cremin</t>
  </si>
  <si>
    <t>Schowalter LLC</t>
  </si>
  <si>
    <t>Hudson, Ledner and VonRueden</t>
  </si>
  <si>
    <t>Bednar, Durgan and Blanda</t>
  </si>
  <si>
    <t>Upton, Smith and Ruecker</t>
  </si>
  <si>
    <t>Mills Group</t>
  </si>
  <si>
    <t>Stanton, Ryan and Tromp</t>
  </si>
  <si>
    <t>Hayes, Bernhard and Prosacco</t>
  </si>
  <si>
    <t>Davis LLC</t>
  </si>
  <si>
    <t>Tremblay, Hahn and Powlowski</t>
  </si>
  <si>
    <t>Conn, Wintheiser and Schuppe</t>
  </si>
  <si>
    <t>Berge-Murray</t>
  </si>
  <si>
    <t>McKenzie, Boyer and Hagenes</t>
  </si>
  <si>
    <t>Lueilwitz, Barton and Wintheiser</t>
  </si>
  <si>
    <t>Koss-Schroeder</t>
  </si>
  <si>
    <t>Kohler, Walsh and Dietrich</t>
  </si>
  <si>
    <t>Robel, Herman and Kulas</t>
  </si>
  <si>
    <t>Jacobi Group</t>
  </si>
  <si>
    <t>Bednar Group</t>
  </si>
  <si>
    <t>Towne-Kertzmann</t>
  </si>
  <si>
    <t>Crona Inc</t>
  </si>
  <si>
    <t>Ruecker, Davis and O'Conner</t>
  </si>
  <si>
    <t>Smitham-Rutherford</t>
  </si>
  <si>
    <t>Ledner-Harvey</t>
  </si>
  <si>
    <t>Reilly-Quigley</t>
  </si>
  <si>
    <t>Walsh-Ledner</t>
  </si>
  <si>
    <t>Lindgren, Ryan and Ratke</t>
  </si>
  <si>
    <t>Gleason LLC</t>
  </si>
  <si>
    <t>Homenick-King</t>
  </si>
  <si>
    <t>Mitchell and Sons</t>
  </si>
  <si>
    <t>Cassin-Gulgowski</t>
  </si>
  <si>
    <t>Johnston-Langworth</t>
  </si>
  <si>
    <t>Hermann Group</t>
  </si>
  <si>
    <t>Heathcote, Schroeder and Skiles</t>
  </si>
  <si>
    <t>King and Sons</t>
  </si>
  <si>
    <t>Williamson Inc</t>
  </si>
  <si>
    <t>Emard-Sporer</t>
  </si>
  <si>
    <t>Ullrich, Carroll and Schuppe</t>
  </si>
  <si>
    <t>Nitzsche-Doyle</t>
  </si>
  <si>
    <t>Kuvalis Inc</t>
  </si>
  <si>
    <t>Satterfield Inc</t>
  </si>
  <si>
    <t>Ankunding, Batz and Mertz</t>
  </si>
  <si>
    <t>Crist-Doyle</t>
  </si>
  <si>
    <t>Hills, Barton and Ritchie</t>
  </si>
  <si>
    <t>McDermott, Kessler and Becker</t>
  </si>
  <si>
    <t>Sawayn-Jenkins</t>
  </si>
  <si>
    <t>Auer-Hettinger</t>
  </si>
  <si>
    <t>Rolfson-Kautzer</t>
  </si>
  <si>
    <t>Jacobs Inc</t>
  </si>
  <si>
    <t>Corwin, Ullrich and Volkman</t>
  </si>
  <si>
    <t>Connelly, Douglas and Terry</t>
  </si>
  <si>
    <t>Gleichner and Sons</t>
  </si>
  <si>
    <t>O'Kon, Hermiston and Osinski</t>
  </si>
  <si>
    <t>Cummings-Ullrich</t>
  </si>
  <si>
    <t>Windler, O'Kon and Wiegand</t>
  </si>
  <si>
    <t>Stracke, Skiles and Heller</t>
  </si>
  <si>
    <t>Wiegand-Ernser</t>
  </si>
  <si>
    <t>Gislason-Rice</t>
  </si>
  <si>
    <t>Feeney, Dach and Schroeder</t>
  </si>
  <si>
    <t>Mraz and Sons</t>
  </si>
  <si>
    <t>Batz-Hand</t>
  </si>
  <si>
    <t>Hodkiewicz Group</t>
  </si>
  <si>
    <t>Kautzer-Hammes</t>
  </si>
  <si>
    <t>Hegmann-Hahn</t>
  </si>
  <si>
    <t>Stracke-Brakus</t>
  </si>
  <si>
    <t>Zboncak-Hayes</t>
  </si>
  <si>
    <t>Bode Group</t>
  </si>
  <si>
    <t>Jenkins Group</t>
  </si>
  <si>
    <t>Haag, Homenick and Bashirian</t>
  </si>
  <si>
    <t>Bogan LLC</t>
  </si>
  <si>
    <t>Heaney-Casper</t>
  </si>
  <si>
    <t>Lesch, Weissnat and Prosacco</t>
  </si>
  <si>
    <t>Nicolas Inc</t>
  </si>
  <si>
    <t>Tillman, Kessler and Mitchell</t>
  </si>
  <si>
    <t>Hahn, Greenholt and Hayes</t>
  </si>
  <si>
    <t>Prohaska-Rau</t>
  </si>
  <si>
    <t>Anderson-Lubowitz</t>
  </si>
  <si>
    <t>Olson, Harris and Smitham</t>
  </si>
  <si>
    <t>Beier-Littel</t>
  </si>
  <si>
    <t>Friesen-Kub</t>
  </si>
  <si>
    <t>Wiza, Ankunding and Cassin</t>
  </si>
  <si>
    <t>Feeney and Sons</t>
  </si>
  <si>
    <t>Schiller, Grady and Wunsch</t>
  </si>
  <si>
    <t>Schumm-McDermott</t>
  </si>
  <si>
    <t>Maggio-Weissnat</t>
  </si>
  <si>
    <t>Aufderhar, Dach and Kling</t>
  </si>
  <si>
    <t>Rodriguez, Volkman and Keeling</t>
  </si>
  <si>
    <t>Langworth-Mohr</t>
  </si>
  <si>
    <t>Kerluke, O'Hara and Effertz</t>
  </si>
  <si>
    <t>Lowe, Boehm and Schamberger</t>
  </si>
  <si>
    <t>Mueller, Okuneva and Gibson</t>
  </si>
  <si>
    <t>Schneider-Kuhn</t>
  </si>
  <si>
    <t>Leannon and Sons</t>
  </si>
  <si>
    <t>Denesik-Goyette</t>
  </si>
  <si>
    <t>Hand LLC</t>
  </si>
  <si>
    <t>Stiedemann-Rice</t>
  </si>
  <si>
    <t>Witting-Romaguera</t>
  </si>
  <si>
    <t>Walter, Bosco and Monahan</t>
  </si>
  <si>
    <t>Dietrich-Fisher</t>
  </si>
  <si>
    <t>Grant, Reynolds and Kris</t>
  </si>
  <si>
    <t>Carroll and Sons</t>
  </si>
  <si>
    <t>Hane, Rau and Marks</t>
  </si>
  <si>
    <t>O'Keefe and Sons</t>
  </si>
  <si>
    <t>Bashirian, Cummings and Hahn</t>
  </si>
  <si>
    <t>Brekke, Bins and Graham</t>
  </si>
  <si>
    <t>O'Conner-Buckridge</t>
  </si>
  <si>
    <t>Braun, Dach and Conroy</t>
  </si>
  <si>
    <t>Cassin, Schaden and Donnelly</t>
  </si>
  <si>
    <t>Jast-Schimmel</t>
  </si>
  <si>
    <t>McKenzie-Dach</t>
  </si>
  <si>
    <t>Bauch-Bernier</t>
  </si>
  <si>
    <t>Beatty, Lakin and Shanahan</t>
  </si>
  <si>
    <t>Koepp-Kshlerin</t>
  </si>
  <si>
    <t>Rosenbaum, Rohan and Farrell</t>
  </si>
  <si>
    <t>Runte-Nicolas</t>
  </si>
  <si>
    <t>Bergstrom-Gleason</t>
  </si>
  <si>
    <t>Swaniawski-Buckridge</t>
  </si>
  <si>
    <t>Toy-Flatley</t>
  </si>
  <si>
    <t>Bartell LLC</t>
  </si>
  <si>
    <t>Rice-Reynolds</t>
  </si>
  <si>
    <t>Dare, Altenwerth and Fisher</t>
  </si>
  <si>
    <t>Lubowitz-Okuneva</t>
  </si>
  <si>
    <t>Cummerata, Moore and Kub</t>
  </si>
  <si>
    <t>Bosco Inc</t>
  </si>
  <si>
    <t>Bayer, Grimes and Larkin</t>
  </si>
  <si>
    <t>Parker, Crooks and Lubowitz</t>
  </si>
  <si>
    <t>Parker-Simonis</t>
  </si>
  <si>
    <t>Stark, Bednar and Davis</t>
  </si>
  <si>
    <t>Nolan and Sons</t>
  </si>
  <si>
    <t>Thompson, Donnelly and Bogisich</t>
  </si>
  <si>
    <t>Blanda-Prosacco</t>
  </si>
  <si>
    <t>McKenzie, Deckow and Swift</t>
  </si>
  <si>
    <t>Ullrich-Stroman</t>
  </si>
  <si>
    <t>Dickinson, Wiegand and Koelpin</t>
  </si>
  <si>
    <t>Hintz Group</t>
  </si>
  <si>
    <t>Johns Inc</t>
  </si>
  <si>
    <t>McLaughlin, Wuckert and Lueilwitz</t>
  </si>
  <si>
    <t>Schuppe-Wolf</t>
  </si>
  <si>
    <t>Kemmer, Effertz and Walker</t>
  </si>
  <si>
    <t>Little-Ebert</t>
  </si>
  <si>
    <t>Bernhard-Graham</t>
  </si>
  <si>
    <t>Oberbrunner, Wintheiser and Torphy</t>
  </si>
  <si>
    <t>Altenwerth, West and Lockman</t>
  </si>
  <si>
    <t>Howell-Stark</t>
  </si>
  <si>
    <t>Altenwerth Group</t>
  </si>
  <si>
    <t>Kohler-Stamm</t>
  </si>
  <si>
    <t>Zemlak, Connelly and Zieme</t>
  </si>
  <si>
    <t>Stracke, Muller and Gibson</t>
  </si>
  <si>
    <t>Miller, Strosin and Bayer</t>
  </si>
  <si>
    <t>Powlowski and Sons</t>
  </si>
  <si>
    <t>Kuphal-O'Connell</t>
  </si>
  <si>
    <t>Wilderman LLC</t>
  </si>
  <si>
    <t>Homenick-Kub</t>
  </si>
  <si>
    <t>Gerlach, Brown and Runolfsdottir</t>
  </si>
  <si>
    <t>Feest-Wyman</t>
  </si>
  <si>
    <t>Wilderman, Kozey and Koch</t>
  </si>
  <si>
    <t>Walker Group</t>
  </si>
  <si>
    <t>Turner, Dare and Beer</t>
  </si>
  <si>
    <t>Stamm-Dicki</t>
  </si>
  <si>
    <t>Auer-O'Connell</t>
  </si>
  <si>
    <t>Fahey Inc</t>
  </si>
  <si>
    <t>Leannon, Connelly and Stokes</t>
  </si>
  <si>
    <t>Gaylord, Herzog and Weissnat</t>
  </si>
  <si>
    <t>Reichert-Johns</t>
  </si>
  <si>
    <t>Breitenberg Group</t>
  </si>
  <si>
    <t>Towne, Kub and Pollich</t>
  </si>
  <si>
    <t>O'Kon-Lesch</t>
  </si>
  <si>
    <t>Mueller Group</t>
  </si>
  <si>
    <t>Watsica-Little</t>
  </si>
  <si>
    <t>Block and Sons</t>
  </si>
  <si>
    <t>Predovic-Feil</t>
  </si>
  <si>
    <t>Bernier LLC</t>
  </si>
  <si>
    <t>Wyman-Littel</t>
  </si>
  <si>
    <t>Zemlak LLC</t>
  </si>
  <si>
    <t>Moen, Greenholt and Toy</t>
  </si>
  <si>
    <t>Crooks, Connelly and Cronin</t>
  </si>
  <si>
    <t>Bogisich, Raynor and Corwin</t>
  </si>
  <si>
    <t>Dach Inc</t>
  </si>
  <si>
    <t>Schulist-Hand</t>
  </si>
  <si>
    <t>Medhurst-O'Conner</t>
  </si>
  <si>
    <t>Reinger Group</t>
  </si>
  <si>
    <t>Wyman, Kris and Parker</t>
  </si>
  <si>
    <t>Green-Kuhic</t>
  </si>
  <si>
    <t>Gerlach, Deckow and Collins</t>
  </si>
  <si>
    <t>Kunde-King</t>
  </si>
  <si>
    <t>Rogahn Inc</t>
  </si>
  <si>
    <t>Raynor Group</t>
  </si>
  <si>
    <t>Graham-Willms</t>
  </si>
  <si>
    <t>Heaney, Dicki and Weissnat</t>
  </si>
  <si>
    <t>Kerluke-Borer</t>
  </si>
  <si>
    <t>Graham-Mann</t>
  </si>
  <si>
    <t>MacGyver, Sporer and Swift</t>
  </si>
  <si>
    <t>Hirthe-Moore</t>
  </si>
  <si>
    <t>Gleichner, Baumbach and McDermott</t>
  </si>
  <si>
    <t>Emmerich-Powlowski</t>
  </si>
  <si>
    <t>Becker-Wisozk</t>
  </si>
  <si>
    <t>Barrows-Klocko</t>
  </si>
  <si>
    <t>Keeling-Swift</t>
  </si>
  <si>
    <t>MacGyver-Batz</t>
  </si>
  <si>
    <t>Mann-Wilkinson</t>
  </si>
  <si>
    <t>Greenfelder, Boehm and Gulgowski</t>
  </si>
  <si>
    <t>Oberbrunner, Hagenes and Lowe</t>
  </si>
  <si>
    <t>Dietrich, Bosco and Emmerich</t>
  </si>
  <si>
    <t>Price LLC</t>
  </si>
  <si>
    <t>Bergstrom LLC</t>
  </si>
  <si>
    <t>Witting, Schowalter and Haag</t>
  </si>
  <si>
    <t>Luettgen, Maggio and Haag</t>
  </si>
  <si>
    <t>Reichel, Weber and Schumm</t>
  </si>
  <si>
    <t>Kerluke-Gislason</t>
  </si>
  <si>
    <t>Kulas-Pollich</t>
  </si>
  <si>
    <t>Wisoky, Okuneva and Macejkovic</t>
  </si>
  <si>
    <t>Barrows LLC</t>
  </si>
  <si>
    <t>Shields Group</t>
  </si>
  <si>
    <t>MacGyver, Botsford and Zulauf</t>
  </si>
  <si>
    <t>Lubowitz-Howell</t>
  </si>
  <si>
    <t>Bogan-Klein</t>
  </si>
  <si>
    <t>Romaguera and Sons</t>
  </si>
  <si>
    <t>Koss, Torp and Wilderman</t>
  </si>
  <si>
    <t>Langworth, Heller and Wilderman</t>
  </si>
  <si>
    <t>Hirthe Group</t>
  </si>
  <si>
    <t>Schamberger and Sons</t>
  </si>
  <si>
    <t>Romaguera, Spencer and Sawayn</t>
  </si>
  <si>
    <t>Turcotte-Mraz</t>
  </si>
  <si>
    <t>Padberg Group</t>
  </si>
  <si>
    <t>Toy, McClure and Mueller</t>
  </si>
  <si>
    <t>Stamm Group</t>
  </si>
  <si>
    <t>Gibson, Hudson and Lemke</t>
  </si>
  <si>
    <t>Cassin-Littel</t>
  </si>
  <si>
    <t>Hegmann-Dare</t>
  </si>
  <si>
    <t>Oberbrunner-Labadie</t>
  </si>
  <si>
    <t>Hackett, Kautzer and Lockman</t>
  </si>
  <si>
    <t>Bins Inc</t>
  </si>
  <si>
    <t>Greenfelder-MacGyver</t>
  </si>
  <si>
    <t>Kris, Wilderman and Altenwerth</t>
  </si>
  <si>
    <t>Little-Kuhn</t>
  </si>
  <si>
    <t>Crooks-Volkman</t>
  </si>
  <si>
    <t>Orn-Cormier</t>
  </si>
  <si>
    <t>Satterfield, Jerde and Tillman</t>
  </si>
  <si>
    <t>Rosenbaum Group</t>
  </si>
  <si>
    <t>Moen-Shields</t>
  </si>
  <si>
    <t>Mohr-Simonis</t>
  </si>
  <si>
    <t>Sawayn-Hane</t>
  </si>
  <si>
    <t>Green-Jakubowski</t>
  </si>
  <si>
    <t>Stehr-Davis</t>
  </si>
  <si>
    <t>Dickens, Hodkiewicz and Altenwerth</t>
  </si>
  <si>
    <t>Stiedemann and Sons</t>
  </si>
  <si>
    <t>Keebler LLC</t>
  </si>
  <si>
    <t>Macejkovic, Rowe and Watsica</t>
  </si>
  <si>
    <t>Champlin, Cruickshank and Kuhic</t>
  </si>
  <si>
    <t>Schmidt and Sons</t>
  </si>
  <si>
    <t>Rogahn LLC</t>
  </si>
  <si>
    <t>Schaden and Sons</t>
  </si>
  <si>
    <t>Ritchie Inc</t>
  </si>
  <si>
    <t>Davis and Sons</t>
  </si>
  <si>
    <t>Keebler-Raynor</t>
  </si>
  <si>
    <t>Murazik-Barton</t>
  </si>
  <si>
    <t>Brown, Roberts and Witting</t>
  </si>
  <si>
    <t>Barton-Hills</t>
  </si>
  <si>
    <t>Kling, Cremin and Robel</t>
  </si>
  <si>
    <t>Veum-Reynolds</t>
  </si>
  <si>
    <t>Yost-Collins</t>
  </si>
  <si>
    <t>Bergnaum-Parisian</t>
  </si>
  <si>
    <t>Botsford, Herzog and Kuhlman</t>
  </si>
  <si>
    <t>Spinka-Rodriguez</t>
  </si>
  <si>
    <t>Corkery-Douglas</t>
  </si>
  <si>
    <t>McClure, Morar and Hilpert</t>
  </si>
  <si>
    <t>Toy, Hansen and Johns</t>
  </si>
  <si>
    <t>Stanton, Cummings and Walsh</t>
  </si>
  <si>
    <t>Gleichner-Altenwerth</t>
  </si>
  <si>
    <t>Davis-Konopelski</t>
  </si>
  <si>
    <t>Leannon Inc</t>
  </si>
  <si>
    <t>Braun, Hoeger and Langosh</t>
  </si>
  <si>
    <t>Purdy LLC</t>
  </si>
  <si>
    <t>Boyle, Padberg and Cruickshank</t>
  </si>
  <si>
    <t>Heathcote and Sons</t>
  </si>
  <si>
    <t>Stamm, Schaefer and Goodwin</t>
  </si>
  <si>
    <t>Will, Collier and Hartmann</t>
  </si>
  <si>
    <t>Reynolds and Sons</t>
  </si>
  <si>
    <t>Reichert and Sons</t>
  </si>
  <si>
    <t>Abshire and Sons</t>
  </si>
  <si>
    <t>Beatty, Becker and Roberts</t>
  </si>
  <si>
    <t>Bartell-Wolff</t>
  </si>
  <si>
    <t>Cronin, Corkery and Franecki</t>
  </si>
  <si>
    <t>Cormier Inc</t>
  </si>
  <si>
    <t>Dickinson-Padberg</t>
  </si>
  <si>
    <t>Brown-Harris</t>
  </si>
  <si>
    <t>Streich and Sons</t>
  </si>
  <si>
    <t>Senger, Jakubowski and Leuschke</t>
  </si>
  <si>
    <t>Cruickshank-Waters</t>
  </si>
  <si>
    <t>Quigley-Littel</t>
  </si>
  <si>
    <t>Koepp-Marvin</t>
  </si>
  <si>
    <t>Breitenberg, Corwin and Mann</t>
  </si>
  <si>
    <t>Aufderhar, Toy and Labadie</t>
  </si>
  <si>
    <t>Littel-Lang</t>
  </si>
  <si>
    <t>Toy, Schneider and Hilpert</t>
  </si>
  <si>
    <t>Ernser-Mertz</t>
  </si>
  <si>
    <t>Hoeger, Stanton and Ankunding</t>
  </si>
  <si>
    <t>Predovic, Rosenbaum and Brekke</t>
  </si>
  <si>
    <t>Nitzsche and Sons</t>
  </si>
  <si>
    <t>Altenwerth, Pouros and Corwin</t>
  </si>
  <si>
    <t>Weimann-Emmerich</t>
  </si>
  <si>
    <t>Kub Inc</t>
  </si>
  <si>
    <t>Schmitt-Daugherty</t>
  </si>
  <si>
    <t>Reichert, Bins and Reinger</t>
  </si>
  <si>
    <t>Pollich-Hagenes</t>
  </si>
  <si>
    <t>Tromp and Sons</t>
  </si>
  <si>
    <t>Willms-Abshire</t>
  </si>
  <si>
    <t>Lynch-Kerluke</t>
  </si>
  <si>
    <t>McDermott and Sons</t>
  </si>
  <si>
    <t>Grimes, Bartell and MacGyver</t>
  </si>
  <si>
    <t>Kuhn Inc</t>
  </si>
  <si>
    <t>Daugherty-King</t>
  </si>
  <si>
    <t>Maggio Inc</t>
  </si>
  <si>
    <t>Pfannerstill and Sons</t>
  </si>
  <si>
    <t>Fritsch and Sons</t>
  </si>
  <si>
    <t>Dach, Kling and Farrell</t>
  </si>
  <si>
    <t>Bogan, Eichmann and Cremin</t>
  </si>
  <si>
    <t>Ebert, Schamberger and Olson</t>
  </si>
  <si>
    <t>Ritchie-Stroman</t>
  </si>
  <si>
    <t>Pfeffer, Rath and Jacobi</t>
  </si>
  <si>
    <t>Spencer and Sons</t>
  </si>
  <si>
    <t>Pfannerstill Group</t>
  </si>
  <si>
    <t>Kozey, Monahan and Bins</t>
  </si>
  <si>
    <t>Pouros LLC</t>
  </si>
  <si>
    <t>Morar, Parker and Macejkovic</t>
  </si>
  <si>
    <t>Jaskolski, Brakus and Crist</t>
  </si>
  <si>
    <t>Aufderhar, Schuster and Beier</t>
  </si>
  <si>
    <t>Klocko-Hessel</t>
  </si>
  <si>
    <t>Lehner-Thompson</t>
  </si>
  <si>
    <t>Schimmel, Dibbert and Hills</t>
  </si>
  <si>
    <t>Hartmann and Sons</t>
  </si>
  <si>
    <t>Douglas Group</t>
  </si>
  <si>
    <t>Dietrich-Kling</t>
  </si>
  <si>
    <t>Kemmer, Bernier and Kuphal</t>
  </si>
  <si>
    <t>Schulist, Runolfsdottir and Hammes</t>
  </si>
  <si>
    <t>Dietrich and Sons</t>
  </si>
  <si>
    <t>Marquardt Inc</t>
  </si>
  <si>
    <t>Corwin, Rogahn and Orn</t>
  </si>
  <si>
    <t>Kuphal, Jacobson and Ritchie</t>
  </si>
  <si>
    <t>Veum Group</t>
  </si>
  <si>
    <t>Simonis, Collins and Herman</t>
  </si>
  <si>
    <t>Rolfson, Koepp and Tillman</t>
  </si>
  <si>
    <t>Stroman-Berge</t>
  </si>
  <si>
    <t>Waelchi Group</t>
  </si>
  <si>
    <t>Carroll-Bayer</t>
  </si>
  <si>
    <t>Conroy-Hackett</t>
  </si>
  <si>
    <t>Jacobson, Bashirian and Kub</t>
  </si>
  <si>
    <t>Dach, Roob and Herman</t>
  </si>
  <si>
    <t>Pagac, Rolfson and Olson</t>
  </si>
  <si>
    <t>Wyman-Rolfson</t>
  </si>
  <si>
    <t>Stark, Daugherty and Marquardt</t>
  </si>
  <si>
    <t>Hessel-Dare</t>
  </si>
  <si>
    <t>Gibson Inc</t>
  </si>
  <si>
    <t>Weimann Inc</t>
  </si>
  <si>
    <t>Gulgowski-Lubowitz</t>
  </si>
  <si>
    <t>Hoppe Group</t>
  </si>
  <si>
    <t>Hilpert-Waelchi</t>
  </si>
  <si>
    <t>Volkman-Hoppe</t>
  </si>
  <si>
    <t>Nitzsche-Armstrong</t>
  </si>
  <si>
    <t>Cruickshank-Hyatt</t>
  </si>
  <si>
    <t>Bayer, Nader and Larkin</t>
  </si>
  <si>
    <t>Heaney, Wehner and Pollich</t>
  </si>
  <si>
    <t>Blanda, Gorczany and Rippin</t>
  </si>
  <si>
    <t>Parker, Dach and Ernser</t>
  </si>
  <si>
    <t>Mohr-Collier</t>
  </si>
  <si>
    <t>Mitchell-Hermiston</t>
  </si>
  <si>
    <t>Donnelly-Tromp</t>
  </si>
  <si>
    <t>Runte-Yundt</t>
  </si>
  <si>
    <t>Keeling and Sons</t>
  </si>
  <si>
    <t>Tromp LLC</t>
  </si>
  <si>
    <t>Bergstrom-Walker</t>
  </si>
  <si>
    <t>Huel-Turcotte</t>
  </si>
  <si>
    <t>Bruen, Hansen and Leannon</t>
  </si>
  <si>
    <t>Hickle LLC</t>
  </si>
  <si>
    <t>Cremin-Hodkiewicz</t>
  </si>
  <si>
    <t>Feest-O'Conner</t>
  </si>
  <si>
    <t>Hegmann, Pollich and Cummerata</t>
  </si>
  <si>
    <t>Koelpin LLC</t>
  </si>
  <si>
    <t>Kulas, Corwin and Reichert</t>
  </si>
  <si>
    <t>Kreiger, Boehm and Robel</t>
  </si>
  <si>
    <t>Wisoky LLC</t>
  </si>
  <si>
    <t>Russel, Bayer and Kuvalis</t>
  </si>
  <si>
    <t>Raynor, Kris and Hessel</t>
  </si>
  <si>
    <t>Dietrich-Lockman</t>
  </si>
  <si>
    <t>Jenkins and Sons</t>
  </si>
  <si>
    <t>Hodkiewicz and Sons</t>
  </si>
  <si>
    <t>Romaguera Inc</t>
  </si>
  <si>
    <t>Kris-McLaughlin</t>
  </si>
  <si>
    <t>Leannon-Lind</t>
  </si>
  <si>
    <t>Heathcote Inc</t>
  </si>
  <si>
    <t>Dooley-Crona</t>
  </si>
  <si>
    <t>Nolan-Raynor</t>
  </si>
  <si>
    <t>Schroeder, Watsica and Conroy</t>
  </si>
  <si>
    <t>Fay and Sons</t>
  </si>
  <si>
    <t>Padberg-O'Reilly</t>
  </si>
  <si>
    <t>Monahan, Swift and Bartoletti</t>
  </si>
  <si>
    <t>Collins, Jacobi and Rohan</t>
  </si>
  <si>
    <t>Pfeffer, Rowe and Goodwin</t>
  </si>
  <si>
    <t>Yost, Murphy and Witting</t>
  </si>
  <si>
    <t>Yundt Inc</t>
  </si>
  <si>
    <t>Schmitt, Paucek and Schulist</t>
  </si>
  <si>
    <t>West LLC</t>
  </si>
  <si>
    <t>Hackett Inc</t>
  </si>
  <si>
    <t>Kreiger-Kessler</t>
  </si>
  <si>
    <t>White, Lockman and King</t>
  </si>
  <si>
    <t>Rempel, Weissnat and Ondricka</t>
  </si>
  <si>
    <t>Pfannerstill-Flatley</t>
  </si>
  <si>
    <t>Dicki, Moen and Schmidt</t>
  </si>
  <si>
    <t>Kuhn-Windler</t>
  </si>
  <si>
    <t>Roob and Sons</t>
  </si>
  <si>
    <t>Schiller and Sons</t>
  </si>
  <si>
    <t>Kuphal-Prohaska</t>
  </si>
  <si>
    <t>Berge, Blanda and Hickle</t>
  </si>
  <si>
    <t>Kassulke, Legros and Feeney</t>
  </si>
  <si>
    <t>Luettgen Group</t>
  </si>
  <si>
    <t>Hilpert-Fay</t>
  </si>
  <si>
    <t>Howell-Gutkowski</t>
  </si>
  <si>
    <t>Windler Group</t>
  </si>
  <si>
    <t>Langosh, Moen and Hirthe</t>
  </si>
  <si>
    <t>Klocko LLC</t>
  </si>
  <si>
    <t>Doyle, Greenfelder and Morar</t>
  </si>
  <si>
    <t>Lebsack, Leuschke and Sipes</t>
  </si>
  <si>
    <t>Mraz-Beahan</t>
  </si>
  <si>
    <t>Goldner Inc</t>
  </si>
  <si>
    <t>Gleason-Reilly</t>
  </si>
  <si>
    <t>Stokes Inc</t>
  </si>
  <si>
    <t>Trantow-Christiansen</t>
  </si>
  <si>
    <t>Witting-Carter</t>
  </si>
  <si>
    <t>Ward, Hegmann and Tromp</t>
  </si>
  <si>
    <t>Satterfield, Gerlach and Donnelly</t>
  </si>
  <si>
    <t>Medhurst and Sons</t>
  </si>
  <si>
    <t>Conn Inc</t>
  </si>
  <si>
    <t>Connelly-Hartmann</t>
  </si>
  <si>
    <t>Lehner-Beier</t>
  </si>
  <si>
    <t>Ratke and Sons</t>
  </si>
  <si>
    <t>Muller-Eichmann</t>
  </si>
  <si>
    <t>Kilback, Kemmer and Conroy</t>
  </si>
  <si>
    <t>Jacobi, Halvorson and Hegmann</t>
  </si>
  <si>
    <t>Friesen and Sons</t>
  </si>
  <si>
    <t>Reynolds Inc</t>
  </si>
  <si>
    <t>Little-Cummerata</t>
  </si>
  <si>
    <t>Hagenes, Harvey and Streich</t>
  </si>
  <si>
    <t>Haley-Mertz</t>
  </si>
  <si>
    <t>Reichel, Murazik and Reynolds</t>
  </si>
  <si>
    <t>Wiegand-Ebert</t>
  </si>
  <si>
    <t>O'Keefe, McClure and Franecki</t>
  </si>
  <si>
    <t>Crist-Jerde</t>
  </si>
  <si>
    <t>Haag-Bergstrom</t>
  </si>
  <si>
    <t>Armstrong, Willms and Hartmann</t>
  </si>
  <si>
    <t>Wintheiser-Konopelski</t>
  </si>
  <si>
    <t>Pagac, Hand and Barrows</t>
  </si>
  <si>
    <t>Abbott-Connelly</t>
  </si>
  <si>
    <t>Dare, Mante and Kautzer</t>
  </si>
  <si>
    <t>Strosin-Cronin</t>
  </si>
  <si>
    <t>Cole LLC</t>
  </si>
  <si>
    <t>Hoeger, Hyatt and Klocko</t>
  </si>
  <si>
    <t>Weber-Christiansen</t>
  </si>
  <si>
    <t>Pfeffer, Bartell and Schmeler</t>
  </si>
  <si>
    <t>Frami Inc</t>
  </si>
  <si>
    <t>Hermiston and Sons</t>
  </si>
  <si>
    <t>24 Building &amp; Construction</t>
  </si>
  <si>
    <t>25 Building &amp; Construction</t>
  </si>
  <si>
    <t>26 Building &amp; Construction</t>
  </si>
  <si>
    <t>27 Building &amp; Construction</t>
  </si>
  <si>
    <t>28 Building &amp; Construction</t>
  </si>
  <si>
    <t>29 Building &amp; Construction</t>
  </si>
  <si>
    <t>30 Building &amp; Construction</t>
  </si>
  <si>
    <t>31 Building &amp; Construction</t>
  </si>
  <si>
    <t>32 Building &amp; Construction</t>
  </si>
  <si>
    <t>33 Building &amp; Construction</t>
  </si>
  <si>
    <t>34 Building &amp; Construction</t>
  </si>
  <si>
    <t>35 Building &amp; Construction</t>
  </si>
  <si>
    <t>36 Building &amp; Construction</t>
  </si>
  <si>
    <t>37 Building &amp; Construction</t>
  </si>
  <si>
    <t>38 Building &amp; Construction</t>
  </si>
  <si>
    <t>39 Building &amp; Construction</t>
  </si>
  <si>
    <t>40 Building &amp; Construction</t>
  </si>
  <si>
    <t>41 Building &amp; Construction</t>
  </si>
  <si>
    <t>42 Building &amp; Construction</t>
  </si>
  <si>
    <t>43 Building &amp; Construction</t>
  </si>
  <si>
    <t>44 Building &amp; Construction</t>
  </si>
  <si>
    <t>45 Building &amp; Construction</t>
  </si>
  <si>
    <t>46 Building &amp; Construction</t>
  </si>
  <si>
    <t>47 Building &amp; Construction</t>
  </si>
  <si>
    <t>48 Building &amp; Construction</t>
  </si>
  <si>
    <t>49 Building &amp; Construction</t>
  </si>
  <si>
    <t>50 Building &amp; Construction</t>
  </si>
  <si>
    <t>51 Building &amp; Construction</t>
  </si>
  <si>
    <t>52 Building &amp; Construction</t>
  </si>
  <si>
    <t>53 Building &amp; Construction</t>
  </si>
  <si>
    <t>54 Building &amp; Construction</t>
  </si>
  <si>
    <t>55 Building &amp; Construction</t>
  </si>
  <si>
    <t>56 Building &amp; Construction</t>
  </si>
  <si>
    <t>57 Building &amp; Construction</t>
  </si>
  <si>
    <t>58 Building &amp; Construction</t>
  </si>
  <si>
    <t>59 Building &amp; Construction</t>
  </si>
  <si>
    <t>60 Building &amp; Construction</t>
  </si>
  <si>
    <t>61 Building &amp; Construction</t>
  </si>
  <si>
    <t>62 Building &amp; Construction</t>
  </si>
  <si>
    <t>63 Building &amp; Construction</t>
  </si>
  <si>
    <t>64 Building &amp; Construction</t>
  </si>
  <si>
    <t>65 Building &amp; Construction</t>
  </si>
  <si>
    <t>66 Building &amp; Construction</t>
  </si>
  <si>
    <t>67 Building &amp; Construction</t>
  </si>
  <si>
    <t>68 Building &amp; Construction</t>
  </si>
  <si>
    <t>69 Building &amp; Construction</t>
  </si>
  <si>
    <t>70 Building &amp; Construction</t>
  </si>
  <si>
    <t>71 Building &amp; Construction</t>
  </si>
  <si>
    <t>72 Building &amp; Construction</t>
  </si>
  <si>
    <t>73 Building &amp; Construction</t>
  </si>
  <si>
    <t>74 Building &amp; Construction</t>
  </si>
  <si>
    <t>75 Building &amp; Construction</t>
  </si>
  <si>
    <t>76 Building &amp; Construction</t>
  </si>
  <si>
    <t>77 Building &amp; Construction</t>
  </si>
  <si>
    <t>78 Building &amp; Construction</t>
  </si>
  <si>
    <t>79 Building &amp; Construction</t>
  </si>
  <si>
    <t>80 Building &amp; Construction</t>
  </si>
  <si>
    <t>81 Building &amp; Construction</t>
  </si>
  <si>
    <t>82 Building &amp; Construction</t>
  </si>
  <si>
    <t>83 Building &amp; Construction</t>
  </si>
  <si>
    <t>84 Building &amp; Construction</t>
  </si>
  <si>
    <t>85 Building &amp; Construction</t>
  </si>
  <si>
    <t>86 Building &amp; Construction</t>
  </si>
  <si>
    <t>87 Building &amp; Construction</t>
  </si>
  <si>
    <t>88 Building &amp; Construction</t>
  </si>
  <si>
    <t>89 Building &amp; Construction</t>
  </si>
  <si>
    <t>90 Building &amp; Construction</t>
  </si>
  <si>
    <t>91 Building &amp; Construction</t>
  </si>
  <si>
    <t>92 Building &amp; Construction</t>
  </si>
  <si>
    <t>93 Building &amp; Construction</t>
  </si>
  <si>
    <t>94 Building &amp; Construction</t>
  </si>
  <si>
    <t>95 Building &amp; Construction</t>
  </si>
  <si>
    <t>96 Building &amp; Construction</t>
  </si>
  <si>
    <t>97 Building &amp; Construction</t>
  </si>
  <si>
    <t>98 Building &amp; Construction</t>
  </si>
  <si>
    <t>99 Building &amp; Construction</t>
  </si>
  <si>
    <t>100 Building &amp; Construction</t>
  </si>
  <si>
    <t>101 Building &amp; Construction</t>
  </si>
  <si>
    <t>102 Building &amp; Construction</t>
  </si>
  <si>
    <t>103 Building &amp; Construction</t>
  </si>
  <si>
    <t>104 Building &amp; Construction</t>
  </si>
  <si>
    <t>105 Building &amp; Construction</t>
  </si>
  <si>
    <t>106 Building &amp; Construction</t>
  </si>
  <si>
    <t>107 Building &amp; Construction</t>
  </si>
  <si>
    <t>108 Building &amp; Construction</t>
  </si>
  <si>
    <t>109 Building &amp; Construction</t>
  </si>
  <si>
    <t>110 Building &amp; Construction</t>
  </si>
  <si>
    <t>111 Building &amp; Construction</t>
  </si>
  <si>
    <t>112 Building &amp; Construction</t>
  </si>
  <si>
    <t>113 Building &amp; Construction</t>
  </si>
  <si>
    <t>114 Building &amp; Construction</t>
  </si>
  <si>
    <t>115 Building &amp; Construction</t>
  </si>
  <si>
    <t>116 Building &amp; Construction</t>
  </si>
  <si>
    <t>117 Building &amp; Construction</t>
  </si>
  <si>
    <t>118 Building &amp; Construction</t>
  </si>
  <si>
    <t>119 Building &amp; Construction</t>
  </si>
  <si>
    <t>120 Building &amp; Construction</t>
  </si>
  <si>
    <t>121 Building &amp; Construction</t>
  </si>
  <si>
    <t>122 Building &amp; Construction</t>
  </si>
  <si>
    <t>123 Building &amp; Construction</t>
  </si>
  <si>
    <t>124 Building &amp; Construction</t>
  </si>
  <si>
    <t>125 Building &amp; Construction</t>
  </si>
  <si>
    <t>126 Building &amp; Construction</t>
  </si>
  <si>
    <t>127 Building &amp; Construction</t>
  </si>
  <si>
    <t>128 Building &amp; Construction</t>
  </si>
  <si>
    <t>129 Building &amp; Construction</t>
  </si>
  <si>
    <t>130 Building &amp; Construction</t>
  </si>
  <si>
    <t>131 Building &amp; Construction</t>
  </si>
  <si>
    <t>132 Building &amp; Construction</t>
  </si>
  <si>
    <t>133 Building &amp; Construction</t>
  </si>
  <si>
    <t>134 Building &amp; Construction</t>
  </si>
  <si>
    <t>135 Building &amp; Construction</t>
  </si>
  <si>
    <t>136 Building &amp; Construction</t>
  </si>
  <si>
    <t>137 Building &amp; Construction</t>
  </si>
  <si>
    <t>138 Building &amp; Construction</t>
  </si>
  <si>
    <t>139 Building &amp; Construction</t>
  </si>
  <si>
    <t>140 Building &amp; Construction</t>
  </si>
  <si>
    <t>141 Building &amp; Construction</t>
  </si>
  <si>
    <t>142 Building &amp; Construction</t>
  </si>
  <si>
    <t>143 Building &amp; Construction</t>
  </si>
  <si>
    <t>144 Building &amp; Construction</t>
  </si>
  <si>
    <t>145 Building &amp; Construction</t>
  </si>
  <si>
    <t>146 Building &amp; Construction</t>
  </si>
  <si>
    <t>147 Building &amp; Construction</t>
  </si>
  <si>
    <t>148 Building &amp; Construction</t>
  </si>
  <si>
    <t>149 Building &amp; Construction</t>
  </si>
  <si>
    <t>150 Building &amp; Construction</t>
  </si>
  <si>
    <t>151 Building &amp; Construction</t>
  </si>
  <si>
    <t>152 Building &amp; Construction</t>
  </si>
  <si>
    <t>153 Building &amp; Construction</t>
  </si>
  <si>
    <t>154 Building &amp; Construction</t>
  </si>
  <si>
    <t>155 Building &amp; Construction</t>
  </si>
  <si>
    <t>156 Building &amp; Construction</t>
  </si>
  <si>
    <t>157 Building &amp; Construction</t>
  </si>
  <si>
    <t>158 Building &amp; Construction</t>
  </si>
  <si>
    <t>159 Building &amp; Construction</t>
  </si>
  <si>
    <t>160 Building &amp; Construction</t>
  </si>
  <si>
    <t>161 Building &amp; Construction</t>
  </si>
  <si>
    <t>162 Building &amp; Construction</t>
  </si>
  <si>
    <t>163 Building &amp; Construction</t>
  </si>
  <si>
    <t>164 Building &amp; Construction</t>
  </si>
  <si>
    <t>165 Building &amp; Construction</t>
  </si>
  <si>
    <t>166 Building &amp; Construction</t>
  </si>
  <si>
    <t>167 Building &amp; Construction</t>
  </si>
  <si>
    <t>168 Building &amp; Construction</t>
  </si>
  <si>
    <t>169 Building &amp; Construction</t>
  </si>
  <si>
    <t>170 Building &amp; Construction</t>
  </si>
  <si>
    <t>171 Building &amp; Construction</t>
  </si>
  <si>
    <t>172 Building &amp; Construction</t>
  </si>
  <si>
    <t>173 Building &amp; Construction</t>
  </si>
  <si>
    <t>174 Building &amp; Construction</t>
  </si>
  <si>
    <t>175 Building &amp; Construction</t>
  </si>
  <si>
    <t>176 Building &amp; Construction</t>
  </si>
  <si>
    <t>177 Building &amp; Construction</t>
  </si>
  <si>
    <t>178 Building &amp; Construction</t>
  </si>
  <si>
    <t>179 Building &amp; Construction</t>
  </si>
  <si>
    <t>180 Building &amp; Construction</t>
  </si>
  <si>
    <t>181 Building &amp; Construction</t>
  </si>
  <si>
    <t>182 Building &amp; Construction</t>
  </si>
  <si>
    <t>183 Building &amp; Construction</t>
  </si>
  <si>
    <t>184 Building &amp; Construction</t>
  </si>
  <si>
    <t>185 Building &amp; Construction</t>
  </si>
  <si>
    <t>186 Building &amp; Construction</t>
  </si>
  <si>
    <t>187 Building &amp; Construction</t>
  </si>
  <si>
    <t>188 Building &amp; Construction</t>
  </si>
  <si>
    <t>189 Building &amp; Construction</t>
  </si>
  <si>
    <t>190 Building &amp; Construction</t>
  </si>
  <si>
    <t>191 Building &amp; Construction</t>
  </si>
  <si>
    <t>192 Building &amp; Construction</t>
  </si>
  <si>
    <t>193 Building &amp; Construction</t>
  </si>
  <si>
    <t>194 Building &amp; Construction</t>
  </si>
  <si>
    <t>195 Building &amp; Construction</t>
  </si>
  <si>
    <t>196 Building &amp; Construction</t>
  </si>
  <si>
    <t>197 Building &amp; Construction</t>
  </si>
  <si>
    <t>198 Building &amp; Construction</t>
  </si>
  <si>
    <t>199 Building &amp; Construction</t>
  </si>
  <si>
    <t>200 Building &amp; Construction</t>
  </si>
  <si>
    <t>201 Building &amp; Construction</t>
  </si>
  <si>
    <t>202 Building &amp; Construction</t>
  </si>
  <si>
    <t>203 Building &amp; Construction</t>
  </si>
  <si>
    <t>204 Building &amp; Construction</t>
  </si>
  <si>
    <t>205 Building &amp; Construction</t>
  </si>
  <si>
    <t>206 Building &amp; Construction</t>
  </si>
  <si>
    <t>207 Building &amp; Construction</t>
  </si>
  <si>
    <t>208 Building &amp; Construction</t>
  </si>
  <si>
    <t>209 Building &amp; Construction</t>
  </si>
  <si>
    <t>210 Building &amp; Construction</t>
  </si>
  <si>
    <t>211 Building &amp; Construction</t>
  </si>
  <si>
    <t>212 Building &amp; Construction</t>
  </si>
  <si>
    <t>213 Building &amp; Construction</t>
  </si>
  <si>
    <t>214 Building &amp; Construction</t>
  </si>
  <si>
    <t>215 Building &amp; Construction</t>
  </si>
  <si>
    <t>216 Building &amp; Construction</t>
  </si>
  <si>
    <t>217 Building &amp; Construction</t>
  </si>
  <si>
    <t>218 Building &amp; Construction</t>
  </si>
  <si>
    <t>219 Building &amp; Construction</t>
  </si>
  <si>
    <t>220 Building &amp; Construction</t>
  </si>
  <si>
    <t>221 Building &amp; Construction</t>
  </si>
  <si>
    <t>222 Building &amp; Construction</t>
  </si>
  <si>
    <t>223 Building &amp; Construction</t>
  </si>
  <si>
    <t>224 Building &amp; Construction</t>
  </si>
  <si>
    <t>225 Building &amp; Construction</t>
  </si>
  <si>
    <t>226 Building &amp; Construction</t>
  </si>
  <si>
    <t>227 Building &amp; Construction</t>
  </si>
  <si>
    <t>228 Building &amp; Construction</t>
  </si>
  <si>
    <t>229 Building &amp; Construction</t>
  </si>
  <si>
    <t>230 Building &amp; Construction</t>
  </si>
  <si>
    <t>231 Building &amp; Construction</t>
  </si>
  <si>
    <t>232 Building &amp; Construction</t>
  </si>
  <si>
    <t>233 Building &amp; Construction</t>
  </si>
  <si>
    <t>234 Building &amp; Construction</t>
  </si>
  <si>
    <t>235 Building &amp; Construction</t>
  </si>
  <si>
    <t>236 Building &amp; Construction</t>
  </si>
  <si>
    <t>237 Building &amp; Construction</t>
  </si>
  <si>
    <t>238 Building &amp; Construction</t>
  </si>
  <si>
    <t>239 Building &amp; Construction</t>
  </si>
  <si>
    <t>240 Building &amp; Construction</t>
  </si>
  <si>
    <t>241 Building &amp; Construction</t>
  </si>
  <si>
    <t>242 Building &amp; Construction</t>
  </si>
  <si>
    <t>243 Building &amp; Construction</t>
  </si>
  <si>
    <t>244 Building &amp; Construction</t>
  </si>
  <si>
    <t>245 Building &amp; Construction</t>
  </si>
  <si>
    <t>246 Building &amp; Construction</t>
  </si>
  <si>
    <t>247 Building &amp; Construction</t>
  </si>
  <si>
    <t>248 Building &amp; Construction</t>
  </si>
  <si>
    <t>249 Building &amp; Construction</t>
  </si>
  <si>
    <t>250 Building &amp; Construction</t>
  </si>
  <si>
    <t>251 Building &amp; Construction</t>
  </si>
  <si>
    <t>252 Building &amp; Construction</t>
  </si>
  <si>
    <t>253 Building &amp; Construction</t>
  </si>
  <si>
    <t>254 Building &amp; Construction</t>
  </si>
  <si>
    <t>255 Building &amp; Construction</t>
  </si>
  <si>
    <t>256 Building &amp; Construction</t>
  </si>
  <si>
    <t>257 Building &amp; Construction</t>
  </si>
  <si>
    <t>258 Building &amp; Construction</t>
  </si>
  <si>
    <t>259 Building &amp; Construction</t>
  </si>
  <si>
    <t>260 Building &amp; Construction</t>
  </si>
  <si>
    <t>261 Building &amp; Construction</t>
  </si>
  <si>
    <t>262 Building &amp; Construction</t>
  </si>
  <si>
    <t>263 Building &amp; Construction</t>
  </si>
  <si>
    <t>264 Building &amp; Construction</t>
  </si>
  <si>
    <t>265 Building &amp; Construction</t>
  </si>
  <si>
    <t>266 Building &amp; Construction</t>
  </si>
  <si>
    <t>267 Building &amp; Construction</t>
  </si>
  <si>
    <t>268 Building &amp; Construction</t>
  </si>
  <si>
    <t>269 Building &amp; Construction</t>
  </si>
  <si>
    <t>270 Building &amp; Construction</t>
  </si>
  <si>
    <t>271 Building &amp; Construction</t>
  </si>
  <si>
    <t>272 Building &amp; Construction</t>
  </si>
  <si>
    <t>273 Building &amp; Construction</t>
  </si>
  <si>
    <t>274 Building &amp; Construction</t>
  </si>
  <si>
    <t>275 Building &amp; Construction</t>
  </si>
  <si>
    <t>276 Building &amp; Construction</t>
  </si>
  <si>
    <t>277 Building &amp; Construction</t>
  </si>
  <si>
    <t>278 Building &amp; Construction</t>
  </si>
  <si>
    <t>279 Building &amp; Construction</t>
  </si>
  <si>
    <t>280 Building &amp; Construction</t>
  </si>
  <si>
    <t>281 Building &amp; Construction</t>
  </si>
  <si>
    <t>282 Building &amp; Construction</t>
  </si>
  <si>
    <t>283 Building &amp; Construction</t>
  </si>
  <si>
    <t>284 Building &amp; Construction</t>
  </si>
  <si>
    <t>285 Building &amp; Construction</t>
  </si>
  <si>
    <t>286 Building &amp; Construction</t>
  </si>
  <si>
    <t>287 Building &amp; Construction</t>
  </si>
  <si>
    <t>288 Building &amp; Construction</t>
  </si>
  <si>
    <t>289 Building &amp; Construction</t>
  </si>
  <si>
    <t>290 Building &amp; Construction</t>
  </si>
  <si>
    <t>291 Building &amp; Construction</t>
  </si>
  <si>
    <t>292 Building &amp; Construction</t>
  </si>
  <si>
    <t>293 Building &amp; Construction</t>
  </si>
  <si>
    <t>294 Building &amp; Construction</t>
  </si>
  <si>
    <t>295 Building &amp; Construction</t>
  </si>
  <si>
    <t>296 Building &amp; Construction</t>
  </si>
  <si>
    <t>297 Building &amp; Construction</t>
  </si>
  <si>
    <t>298 Building &amp; Construction</t>
  </si>
  <si>
    <t>299 Building &amp; Construction</t>
  </si>
  <si>
    <t>300 Building &amp; Construction</t>
  </si>
  <si>
    <t>301 Building &amp; Construction</t>
  </si>
  <si>
    <t>302 Building &amp; Construction</t>
  </si>
  <si>
    <t>303 Building &amp; Construction</t>
  </si>
  <si>
    <t>304 Building &amp; Construction</t>
  </si>
  <si>
    <t>305 Building &amp; Construction</t>
  </si>
  <si>
    <t>306 Building &amp; Construction</t>
  </si>
  <si>
    <t>307 Building &amp; Construction</t>
  </si>
  <si>
    <t>308 Building &amp; Construction</t>
  </si>
  <si>
    <t>309 Building &amp; Construction</t>
  </si>
  <si>
    <t>310 Building &amp; Construction</t>
  </si>
  <si>
    <t>311 Building &amp; Construction</t>
  </si>
  <si>
    <t>312 Building &amp; Construction</t>
  </si>
  <si>
    <t>313 Building &amp; Construction</t>
  </si>
  <si>
    <t>314 Building &amp; Construction</t>
  </si>
  <si>
    <t>315 Building &amp; Construction</t>
  </si>
  <si>
    <t>316 Building &amp; Construction</t>
  </si>
  <si>
    <t>317 Building &amp; Construction</t>
  </si>
  <si>
    <t>318 Building &amp; Construction</t>
  </si>
  <si>
    <t>319 Building &amp; Construction</t>
  </si>
  <si>
    <t>320 Building &amp; Construction</t>
  </si>
  <si>
    <t>321 Building &amp; Construction</t>
  </si>
  <si>
    <t>322 Building &amp; Construction</t>
  </si>
  <si>
    <t>323 Building &amp; Construction</t>
  </si>
  <si>
    <t>324 Building &amp; Construction</t>
  </si>
  <si>
    <t>325 Building &amp; Construction</t>
  </si>
  <si>
    <t>326 Building &amp; Construction</t>
  </si>
  <si>
    <t>327 Building &amp; Construction</t>
  </si>
  <si>
    <t>328 Building &amp; Construction</t>
  </si>
  <si>
    <t>329 Building &amp; Construction</t>
  </si>
  <si>
    <t>330 Building &amp; Construction</t>
  </si>
  <si>
    <t>331 Building &amp; Construction</t>
  </si>
  <si>
    <t>332 Building &amp; Construction</t>
  </si>
  <si>
    <t>333 Building &amp; Construction</t>
  </si>
  <si>
    <t>334 Building &amp; Construction</t>
  </si>
  <si>
    <t>335 Building &amp; Construction</t>
  </si>
  <si>
    <t>336 Building &amp; Construction</t>
  </si>
  <si>
    <t>337 Building &amp; Construction</t>
  </si>
  <si>
    <t>338 Building &amp; Construction</t>
  </si>
  <si>
    <t>339 Building &amp; Construction</t>
  </si>
  <si>
    <t>340 Building &amp; Construction</t>
  </si>
  <si>
    <t>341 Building &amp; Construction</t>
  </si>
  <si>
    <t>342 Building &amp; Construction</t>
  </si>
  <si>
    <t>343 Building &amp; Construction</t>
  </si>
  <si>
    <t>344 Building &amp; Construction</t>
  </si>
  <si>
    <t>345 Building &amp; Construction</t>
  </si>
  <si>
    <t>346 Building &amp; Construction</t>
  </si>
  <si>
    <t>347 Building &amp; Construction</t>
  </si>
  <si>
    <t>348 Building &amp; Construction</t>
  </si>
  <si>
    <t>349 Building &amp; Construction</t>
  </si>
  <si>
    <t>350 Building &amp; Construction</t>
  </si>
  <si>
    <t>351 Building &amp; Construction</t>
  </si>
  <si>
    <t>352 Building &amp; Construction</t>
  </si>
  <si>
    <t>353 Building &amp; Construction</t>
  </si>
  <si>
    <t>354 Building &amp; Construction</t>
  </si>
  <si>
    <t>355 Building &amp; Construction</t>
  </si>
  <si>
    <t>356 Building &amp; Construction</t>
  </si>
  <si>
    <t>56 Pleasure Parkway</t>
  </si>
  <si>
    <t>8119 Armistice Parkway</t>
  </si>
  <si>
    <t>4 Green Ridge Avenue</t>
  </si>
  <si>
    <t>47 Esker Circle</t>
  </si>
  <si>
    <t>9801 Melby Pass</t>
  </si>
  <si>
    <t>3 Dayton Place</t>
  </si>
  <si>
    <t>39 Melvin Court</t>
  </si>
  <si>
    <t>77119 Bartelt Circle</t>
  </si>
  <si>
    <t>310 Becker Place</t>
  </si>
  <si>
    <t>8667 Almo Lane</t>
  </si>
  <si>
    <t>055 Eagle Crest Plaza</t>
  </si>
  <si>
    <t>546 Fieldstone Parkway</t>
  </si>
  <si>
    <t>37887 Hauk Lane</t>
  </si>
  <si>
    <t>39 Eastlawn Junction</t>
  </si>
  <si>
    <t>90770 Fallview Center</t>
  </si>
  <si>
    <t>4 Eliot Point</t>
  </si>
  <si>
    <t>1515 Barby Place</t>
  </si>
  <si>
    <t>530 Hermina Hill</t>
  </si>
  <si>
    <t>2231 Killdeer Court</t>
  </si>
  <si>
    <t>7 Hanson Pass</t>
  </si>
  <si>
    <t>44 Glendale Plaza</t>
  </si>
  <si>
    <t>77 Dottie Drive</t>
  </si>
  <si>
    <t>41 Corscot Place</t>
  </si>
  <si>
    <t>6144 Redwing Plaza</t>
  </si>
  <si>
    <t>4865 Old Gate Drive</t>
  </si>
  <si>
    <t>20290 Hoepker Road</t>
  </si>
  <si>
    <t>62 Glendale Way</t>
  </si>
  <si>
    <t>5465 Mifflin Alley</t>
  </si>
  <si>
    <t>453 Di Loreto Road</t>
  </si>
  <si>
    <t>6240 Scott Drive</t>
  </si>
  <si>
    <t>17111 Montana Avenue</t>
  </si>
  <si>
    <t>04693 Rigney Drive</t>
  </si>
  <si>
    <t>51954 Pepper Wood Hill</t>
  </si>
  <si>
    <t>008 Monica Crossing</t>
  </si>
  <si>
    <t>477 Rowland Court</t>
  </si>
  <si>
    <t>573 Armistice Crossing</t>
  </si>
  <si>
    <t>0791 Gina Parkway</t>
  </si>
  <si>
    <t>7336 Hermina Way</t>
  </si>
  <si>
    <t>99 Troy Lane</t>
  </si>
  <si>
    <t>5 Cardinal Junction</t>
  </si>
  <si>
    <t>548 Packers Terrace</t>
  </si>
  <si>
    <t>906 Ilene Pass</t>
  </si>
  <si>
    <t>0542 Jackson Terrace</t>
  </si>
  <si>
    <t>57845 Jenifer Point</t>
  </si>
  <si>
    <t>42 Holmberg Avenue</t>
  </si>
  <si>
    <t>05 Green Ridge Drive</t>
  </si>
  <si>
    <t>24 Katie Terrace</t>
  </si>
  <si>
    <t>7 Sugar Lane</t>
  </si>
  <si>
    <t>943 Helena Way</t>
  </si>
  <si>
    <t>8321 Kipling Circle</t>
  </si>
  <si>
    <t>27708 Marquette Pass</t>
  </si>
  <si>
    <t>2489 New Castle Drive</t>
  </si>
  <si>
    <t>629 Gulseth Lane</t>
  </si>
  <si>
    <t>97280 Debs Lane</t>
  </si>
  <si>
    <t>1 Maryland Terrace</t>
  </si>
  <si>
    <t>50781 Becker Way</t>
  </si>
  <si>
    <t>9 Forest Circle</t>
  </si>
  <si>
    <t>489 Forest Run Place</t>
  </si>
  <si>
    <t>96 Hermina Hill</t>
  </si>
  <si>
    <t>7665 Sugar Drive</t>
  </si>
  <si>
    <t>97605 Green Ridge Hill</t>
  </si>
  <si>
    <t>9941 Helena Point</t>
  </si>
  <si>
    <t>37124 Gateway Park</t>
  </si>
  <si>
    <t>76 Glacier Hill Hill</t>
  </si>
  <si>
    <t>6868 Hooker Street</t>
  </si>
  <si>
    <t>0013 Vidon Drive</t>
  </si>
  <si>
    <t>3801 Ludington Center</t>
  </si>
  <si>
    <t>4 Valley Edge Way</t>
  </si>
  <si>
    <t>173 Oak Hill</t>
  </si>
  <si>
    <t>2051 Lake View Pass</t>
  </si>
  <si>
    <t>65 Division Alley</t>
  </si>
  <si>
    <t>3065 Fieldstone Point</t>
  </si>
  <si>
    <t>86 Talmadge Plaza</t>
  </si>
  <si>
    <t>0 Ryan Crossing</t>
  </si>
  <si>
    <t>35 Melody Drive</t>
  </si>
  <si>
    <t>60 Brentwood Trail</t>
  </si>
  <si>
    <t>8 Pankratz Parkway</t>
  </si>
  <si>
    <t>7 Harper Junction</t>
  </si>
  <si>
    <t>245 Mayfield Alley</t>
  </si>
  <si>
    <t>9039 Tomscot Hill</t>
  </si>
  <si>
    <t>1661 Carey Pass</t>
  </si>
  <si>
    <t>05935 Orin Hill</t>
  </si>
  <si>
    <t>9 Mosinee Center</t>
  </si>
  <si>
    <t>0664 Waxwing Lane</t>
  </si>
  <si>
    <t>30354 Ridgeway Lane</t>
  </si>
  <si>
    <t>721 Homewood Way</t>
  </si>
  <si>
    <t>24903 Anderson Road</t>
  </si>
  <si>
    <t>7 Westerfield Hill</t>
  </si>
  <si>
    <t>2284 Porter Circle</t>
  </si>
  <si>
    <t>8359 New Castle Trail</t>
  </si>
  <si>
    <t>70 Karstens Hill</t>
  </si>
  <si>
    <t>35 Weeping Birch Road</t>
  </si>
  <si>
    <t>418 Dryden Hill</t>
  </si>
  <si>
    <t>7 Northport Place</t>
  </si>
  <si>
    <t>5848 Blackbird Hill</t>
  </si>
  <si>
    <t>631 North Lane</t>
  </si>
  <si>
    <t>55 Longview Way</t>
  </si>
  <si>
    <t>8 Stone Corner Court</t>
  </si>
  <si>
    <t>94462 Waywood Crossing</t>
  </si>
  <si>
    <t>345 Scoville Crossing</t>
  </si>
  <si>
    <t>8 Killdeer Center</t>
  </si>
  <si>
    <t>8 Memorial Trail</t>
  </si>
  <si>
    <t>78 Sage Trail</t>
  </si>
  <si>
    <t>65 Delaware Pass</t>
  </si>
  <si>
    <t>97530 Kingsford Circle</t>
  </si>
  <si>
    <t>64 Mosinee Lane</t>
  </si>
  <si>
    <t>0893 Grim Point</t>
  </si>
  <si>
    <t>9 Russell Hill</t>
  </si>
  <si>
    <t>58595 Armistice Junction</t>
  </si>
  <si>
    <t>4 Golden Leaf Street</t>
  </si>
  <si>
    <t>138 Artisan Plaza</t>
  </si>
  <si>
    <t>3110 Prairieview Crossing</t>
  </si>
  <si>
    <t>86635 Tennessee Trail</t>
  </si>
  <si>
    <t>57 Fordem Circle</t>
  </si>
  <si>
    <t>3 Stoughton Court</t>
  </si>
  <si>
    <t>69 Reindahl Road</t>
  </si>
  <si>
    <t>1 Pleasure Lane</t>
  </si>
  <si>
    <t>6 Arizona Drive</t>
  </si>
  <si>
    <t>5 Red Cloud Terrace</t>
  </si>
  <si>
    <t>789 Dorton Junction</t>
  </si>
  <si>
    <t>73718 Maple Park</t>
  </si>
  <si>
    <t>26888 West Center</t>
  </si>
  <si>
    <t>3 Northwestern Terrace</t>
  </si>
  <si>
    <t>0594 Anniversary Way</t>
  </si>
  <si>
    <t>69132 Reinke Hill</t>
  </si>
  <si>
    <t>8 Banding Avenue</t>
  </si>
  <si>
    <t>46 Shasta Center</t>
  </si>
  <si>
    <t>1625 Heath Circle</t>
  </si>
  <si>
    <t>82762 Dapin Way</t>
  </si>
  <si>
    <t>0 Green Ridge Court</t>
  </si>
  <si>
    <t>043 Ruskin Crossing</t>
  </si>
  <si>
    <t>74297 School Plaza</t>
  </si>
  <si>
    <t>204 Green Crossing</t>
  </si>
  <si>
    <t>93 Veith Pass</t>
  </si>
  <si>
    <t>54766 Rockefeller Point</t>
  </si>
  <si>
    <t>2 Hoard Parkway</t>
  </si>
  <si>
    <t>61432 Cambridge Court</t>
  </si>
  <si>
    <t>70 Northport Avenue</t>
  </si>
  <si>
    <t>60420 Rieder Road</t>
  </si>
  <si>
    <t>3 Beilfuss Road</t>
  </si>
  <si>
    <t>9 Arrowood Road</t>
  </si>
  <si>
    <t>75 Petterle Hill</t>
  </si>
  <si>
    <t>00353 Monument Center</t>
  </si>
  <si>
    <t>44749 Evergreen Center</t>
  </si>
  <si>
    <t>55057 Namekagon Center</t>
  </si>
  <si>
    <t>4535 Lien Way</t>
  </si>
  <si>
    <t>3774 Huxley Court</t>
  </si>
  <si>
    <t>58915 Bayside Circle</t>
  </si>
  <si>
    <t>6 Scoville Center</t>
  </si>
  <si>
    <t>16 Saint Paul Trail</t>
  </si>
  <si>
    <t>02 Fulton Terrace</t>
  </si>
  <si>
    <t>218 Buell Circle</t>
  </si>
  <si>
    <t>68 8th Circle</t>
  </si>
  <si>
    <t>29710 Messerschmidt Drive</t>
  </si>
  <si>
    <t>7 South Crossing</t>
  </si>
  <si>
    <t>4 Coleman Avenue</t>
  </si>
  <si>
    <t>039 Farmco Terrace</t>
  </si>
  <si>
    <t>733 Westend Park</t>
  </si>
  <si>
    <t>97641 Victoria Park</t>
  </si>
  <si>
    <t>0 Roxbury Drive</t>
  </si>
  <si>
    <t>37 Eliot Park</t>
  </si>
  <si>
    <t>9 Jenifer Way</t>
  </si>
  <si>
    <t>059 Lake View Crossing</t>
  </si>
  <si>
    <t>1883 Spenser Drive</t>
  </si>
  <si>
    <t>5 Clove Avenue</t>
  </si>
  <si>
    <t>4 Moland Center</t>
  </si>
  <si>
    <t>146 Almo Pass</t>
  </si>
  <si>
    <t>08324 Magdeline Terrace</t>
  </si>
  <si>
    <t>91 Kenwood Street</t>
  </si>
  <si>
    <t>1 Heffernan Center</t>
  </si>
  <si>
    <t>5 Morning Terrace</t>
  </si>
  <si>
    <t>50 Vera Center</t>
  </si>
  <si>
    <t>693 Fremont Alley</t>
  </si>
  <si>
    <t>5 Hanson Avenue</t>
  </si>
  <si>
    <t>56877 Carpenter Drive</t>
  </si>
  <si>
    <t>36664 Schlimgen Terrace</t>
  </si>
  <si>
    <t>9 Straubel Junction</t>
  </si>
  <si>
    <t>388 Lukken Park</t>
  </si>
  <si>
    <t>5 Pearson Court</t>
  </si>
  <si>
    <t>887 Westend Terrace</t>
  </si>
  <si>
    <t>46 Kropf Crossing</t>
  </si>
  <si>
    <t>616 Golden Leaf Park</t>
  </si>
  <si>
    <t>77 Golf Course Street</t>
  </si>
  <si>
    <t>6602 Lakeland Circle</t>
  </si>
  <si>
    <t>2 Kropf Lane</t>
  </si>
  <si>
    <t>29 Vahlen Terrace</t>
  </si>
  <si>
    <t>58 7th Road</t>
  </si>
  <si>
    <t>813 Sheridan Street</t>
  </si>
  <si>
    <t>9 Hanson Pass</t>
  </si>
  <si>
    <t>41 Lakeland Alley</t>
  </si>
  <si>
    <t>8 Hallows Trail</t>
  </si>
  <si>
    <t>76 Bobwhite Crossing</t>
  </si>
  <si>
    <t>01 Roth Trail</t>
  </si>
  <si>
    <t>4675 Claremont Lane</t>
  </si>
  <si>
    <t>4401 Daystar Park</t>
  </si>
  <si>
    <t>859 Morrow Hill</t>
  </si>
  <si>
    <t>7 Spohn Trail</t>
  </si>
  <si>
    <t>88090 Northview Trail</t>
  </si>
  <si>
    <t>6 Basil Hill</t>
  </si>
  <si>
    <t>78001 Magdeline Alley</t>
  </si>
  <si>
    <t>7762 Muir Pass</t>
  </si>
  <si>
    <t>17 Park Meadow Junction</t>
  </si>
  <si>
    <t>7707 Welch Place</t>
  </si>
  <si>
    <t>78698 Rowland Place</t>
  </si>
  <si>
    <t>502 Stuart Crossing</t>
  </si>
  <si>
    <t>51 Moulton Court</t>
  </si>
  <si>
    <t>14706 Derek Place</t>
  </si>
  <si>
    <t>150 Morning Pass</t>
  </si>
  <si>
    <t>2 Ronald Regan Center</t>
  </si>
  <si>
    <t>6390 Mifflin Avenue</t>
  </si>
  <si>
    <t>9237 Amoth Drive</t>
  </si>
  <si>
    <t>779 Westend Court</t>
  </si>
  <si>
    <t>161 Pepper Wood Trail</t>
  </si>
  <si>
    <t>3 Forster Park</t>
  </si>
  <si>
    <t>421 Pepper Wood Road</t>
  </si>
  <si>
    <t>8 Village Hill</t>
  </si>
  <si>
    <t>2748 Elmside Lane</t>
  </si>
  <si>
    <t>49 Shopko Park</t>
  </si>
  <si>
    <t>78 Old Gate Drive</t>
  </si>
  <si>
    <t>19217 Old Gate Terrace</t>
  </si>
  <si>
    <t>57 Alpine Crossing</t>
  </si>
  <si>
    <t>505 Main Terrace</t>
  </si>
  <si>
    <t>2 Basil Drive</t>
  </si>
  <si>
    <t>92 Butterfield Trail</t>
  </si>
  <si>
    <t>19 Dryden Pass</t>
  </si>
  <si>
    <t>5 Novick Crossing</t>
  </si>
  <si>
    <t>9363 Heffernan Way</t>
  </si>
  <si>
    <t>63 Kensington Pass</t>
  </si>
  <si>
    <t>6408 Muir Park</t>
  </si>
  <si>
    <t>28629 Warner Terrace</t>
  </si>
  <si>
    <t>10809 Pankratz Trail</t>
  </si>
  <si>
    <t>9 Park Meadow Place</t>
  </si>
  <si>
    <t>78445 Pearson Trail</t>
  </si>
  <si>
    <t>92 Coleman Center</t>
  </si>
  <si>
    <t>4 Raven Point</t>
  </si>
  <si>
    <t>0 Del Mar Avenue</t>
  </si>
  <si>
    <t>77861 Cardinal Lane</t>
  </si>
  <si>
    <t>19 Arrowood Pass</t>
  </si>
  <si>
    <t>8587 Sunnyside Hill</t>
  </si>
  <si>
    <t>132 Shoshone Place</t>
  </si>
  <si>
    <t>00 Hansons Pass</t>
  </si>
  <si>
    <t>44 Pierstorff Plaza</t>
  </si>
  <si>
    <t>697 Sloan Lane</t>
  </si>
  <si>
    <t>46 Hoepker Circle</t>
  </si>
  <si>
    <t>04 Bartelt Way</t>
  </si>
  <si>
    <t>218 Prentice Pass</t>
  </si>
  <si>
    <t>5313 Delaware Plaza</t>
  </si>
  <si>
    <t>84 Columbus Center</t>
  </si>
  <si>
    <t>1628 Dayton Avenue</t>
  </si>
  <si>
    <t>3 Boyd Place</t>
  </si>
  <si>
    <t>155 Rockefeller Pass</t>
  </si>
  <si>
    <t>6648 Brickson Park Parkway</t>
  </si>
  <si>
    <t>49146 Bultman Point</t>
  </si>
  <si>
    <t>7 Comanche Hill</t>
  </si>
  <si>
    <t>80411 Lawn Way</t>
  </si>
  <si>
    <t>262 Hermina Road</t>
  </si>
  <si>
    <t>44771 Oakridge Street</t>
  </si>
  <si>
    <t>6420 Loomis Way</t>
  </si>
  <si>
    <t>48 Mallory Circle</t>
  </si>
  <si>
    <t>1 Warbler Point</t>
  </si>
  <si>
    <t>29578 Eliot Road</t>
  </si>
  <si>
    <t>95 West Road</t>
  </si>
  <si>
    <t>39780 Delladonna Junction</t>
  </si>
  <si>
    <t>1 Norway Maple Alley</t>
  </si>
  <si>
    <t>3 Grover Lane</t>
  </si>
  <si>
    <t>915 Wayridge Park</t>
  </si>
  <si>
    <t>285 Waywood Plaza</t>
  </si>
  <si>
    <t>755 Clyde Gallagher Place</t>
  </si>
  <si>
    <t>3241 Hoffman Junction</t>
  </si>
  <si>
    <t>2708 Spohn Way</t>
  </si>
  <si>
    <t>714 Carey Street</t>
  </si>
  <si>
    <t>4 Starling Street</t>
  </si>
  <si>
    <t>91 Killdeer Street</t>
  </si>
  <si>
    <t>8 Maywood Pass</t>
  </si>
  <si>
    <t>440 Crest Line Way</t>
  </si>
  <si>
    <t>509 Talisman Crossing</t>
  </si>
  <si>
    <t>30 Sycamore Center</t>
  </si>
  <si>
    <t>0327 Springview Circle</t>
  </si>
  <si>
    <t>432 Graedel Way</t>
  </si>
  <si>
    <t>7 Upham Road</t>
  </si>
  <si>
    <t>4374 Farragut Drive</t>
  </si>
  <si>
    <t>5420 Mariners Cove Pass</t>
  </si>
  <si>
    <t>5454 Mandrake Court</t>
  </si>
  <si>
    <t>39 Caliangt Plaza</t>
  </si>
  <si>
    <t>751 Fieldstone Way</t>
  </si>
  <si>
    <t>918 Melvin Point</t>
  </si>
  <si>
    <t>0 Artisan Terrace</t>
  </si>
  <si>
    <t>8 Holmberg Place</t>
  </si>
  <si>
    <t>710 Golden Leaf Road</t>
  </si>
  <si>
    <t>8 Luster Street</t>
  </si>
  <si>
    <t>6274 Anzinger Junction</t>
  </si>
  <si>
    <t>24526 Division Center</t>
  </si>
  <si>
    <t>7005 Melody Pass</t>
  </si>
  <si>
    <t>292 Hoard Avenue</t>
  </si>
  <si>
    <t>463 Scoville Drive</t>
  </si>
  <si>
    <t>18672 Declaration Trail</t>
  </si>
  <si>
    <t>9986 Almo Trail</t>
  </si>
  <si>
    <t>1 Kensington Way</t>
  </si>
  <si>
    <t>43764 Menomonie Circle</t>
  </si>
  <si>
    <t>27124 Kings Alley</t>
  </si>
  <si>
    <t>485 Mallard Crossing</t>
  </si>
  <si>
    <t>381 Loomis Point</t>
  </si>
  <si>
    <t>96390 Declaration Street</t>
  </si>
  <si>
    <t>54 Daystar Road</t>
  </si>
  <si>
    <t>168 Buhler Crossing</t>
  </si>
  <si>
    <t>63159 Sundown Trail</t>
  </si>
  <si>
    <t>656 Elmside Junction</t>
  </si>
  <si>
    <t>2 Dennis Alley</t>
  </si>
  <si>
    <t>424 5th Road</t>
  </si>
  <si>
    <t>2620 Eagan Road</t>
  </si>
  <si>
    <t>92 Ryan Crossing</t>
  </si>
  <si>
    <t>2185 Merchant Point</t>
  </si>
  <si>
    <t>131 Pine View Junction</t>
  </si>
  <si>
    <t>297 Kings Lane</t>
  </si>
  <si>
    <t>69913 Almo Junction</t>
  </si>
  <si>
    <t>80 Hoffman Plaza</t>
  </si>
  <si>
    <t>1074 Daystar Junction</t>
  </si>
  <si>
    <t>48114 Algoma Road</t>
  </si>
  <si>
    <t>182 Mariners Cove Crossing</t>
  </si>
  <si>
    <t>29518 Loomis Crossing</t>
  </si>
  <si>
    <t>16177 Continental Junction</t>
  </si>
  <si>
    <t>86 Ludington Park</t>
  </si>
  <si>
    <t>79 Atwood Lane</t>
  </si>
  <si>
    <t>91310 Gina Trail</t>
  </si>
  <si>
    <t>2602 Macpherson Place</t>
  </si>
  <si>
    <t>9 3rd Lane</t>
  </si>
  <si>
    <t>0 Manley Junction</t>
  </si>
  <si>
    <t>9634 Fuller Hill</t>
  </si>
  <si>
    <t>636 Trailsway Place</t>
  </si>
  <si>
    <t>1981 Menomonie Court</t>
  </si>
  <si>
    <t>4 Lakeland Place</t>
  </si>
  <si>
    <t>3957 Stone Corner Crossing</t>
  </si>
  <si>
    <t>028 Ruskin Court</t>
  </si>
  <si>
    <t>90911 Lighthouse Bay Pass</t>
  </si>
  <si>
    <t>3637 Meadow Valley Crossing</t>
  </si>
  <si>
    <t>68480 Sauthoff Road</t>
  </si>
  <si>
    <t>3779 Lyons Parkway</t>
  </si>
  <si>
    <t>9541 Shasta Street</t>
  </si>
  <si>
    <t>9884 Ohio Terrace</t>
  </si>
  <si>
    <t>6 Sachs Point</t>
  </si>
  <si>
    <t>81 Rusk Way</t>
  </si>
  <si>
    <t>8963 American Ash Street</t>
  </si>
  <si>
    <t>295 Mallory Plaza</t>
  </si>
  <si>
    <t>9 Marcy Crossing</t>
  </si>
  <si>
    <t>797 Helena Avenue</t>
  </si>
  <si>
    <t>49253 Westend Place</t>
  </si>
  <si>
    <t>4761 Stang Parkway</t>
  </si>
  <si>
    <t>7105 Buhler Way</t>
  </si>
  <si>
    <t>11924 Sugar Circle</t>
  </si>
  <si>
    <t>7168 Erie Park</t>
  </si>
  <si>
    <t>07 Sloan Trail</t>
  </si>
  <si>
    <t>22 Gulseth Center</t>
  </si>
  <si>
    <t>4 Macpherson Point</t>
  </si>
  <si>
    <t>320 Green Ridge Parkway</t>
  </si>
  <si>
    <t>000 Ridgeway Junction</t>
  </si>
  <si>
    <t>9396 Forest Avenue</t>
  </si>
  <si>
    <t>31 Grayhawk Place</t>
  </si>
  <si>
    <t>87 Kensington Trail</t>
  </si>
  <si>
    <t>521 Annamark Alley</t>
  </si>
  <si>
    <t>570 Atwood Street</t>
  </si>
  <si>
    <t>3 Eggendart Crossing</t>
  </si>
  <si>
    <t>68 Talisman Circle</t>
  </si>
  <si>
    <t>32 Northview Lane</t>
  </si>
  <si>
    <t>54 Hovde Terrace</t>
  </si>
  <si>
    <t>451 Waubesa Parkway</t>
  </si>
  <si>
    <t>279 Scott Drive</t>
  </si>
  <si>
    <t>5491 La Follette Court</t>
  </si>
  <si>
    <t>53804 Anthes Point</t>
  </si>
  <si>
    <t>341 Forster Crossing</t>
  </si>
  <si>
    <t>3907 Leroy Crossing</t>
  </si>
  <si>
    <t>0 West Place</t>
  </si>
  <si>
    <t>0662 Granby Trail</t>
  </si>
  <si>
    <t>721 American Ash Hill</t>
  </si>
  <si>
    <t>84 Gerald Lane</t>
  </si>
  <si>
    <t>954 Bluejay Lane</t>
  </si>
  <si>
    <t>552 Mallard Parkway</t>
  </si>
  <si>
    <t>11 Quincy Circle</t>
  </si>
  <si>
    <t>8027 Mallard Parkway</t>
  </si>
  <si>
    <t>535 Lillian Court</t>
  </si>
  <si>
    <t>0226 Tony Terrace</t>
  </si>
  <si>
    <t>653 Wayridge Drive</t>
  </si>
  <si>
    <t>4 Anderson Street</t>
  </si>
  <si>
    <t>15380 Rockefeller Crossing</t>
  </si>
  <si>
    <t>437 Weeping Birch Place</t>
  </si>
  <si>
    <t>3 Prairieview Trail</t>
  </si>
  <si>
    <t>816 Sutteridge Terrace</t>
  </si>
  <si>
    <t>9 Fordem Park</t>
  </si>
  <si>
    <t>44 Autumn Leaf Drive</t>
  </si>
  <si>
    <t>8 Stang Road</t>
  </si>
  <si>
    <t>47406 Elmside Circle</t>
  </si>
  <si>
    <t>9236 Autumn Leaf Terrace</t>
  </si>
  <si>
    <t>0 3rd Trail</t>
  </si>
  <si>
    <t>8804 Arkansas Place</t>
  </si>
  <si>
    <t>28261 Eliot Trail</t>
  </si>
  <si>
    <t>076 Duke Center</t>
  </si>
  <si>
    <t>40160 Scoville Plaza</t>
  </si>
  <si>
    <t>25243 Ryan Junction</t>
  </si>
  <si>
    <t>4 Erie Alley</t>
  </si>
  <si>
    <t>3 Morning Point</t>
  </si>
  <si>
    <t>40710 Nelson Junction</t>
  </si>
  <si>
    <t>9859 Fair Oaks Circle</t>
  </si>
  <si>
    <t>88760 Pond Circle</t>
  </si>
  <si>
    <t>16728 Leroy Plaza</t>
  </si>
  <si>
    <t>34 Jenna Pass</t>
  </si>
  <si>
    <t>978 Westend Way</t>
  </si>
  <si>
    <t>48505 Hayes Avenue</t>
  </si>
  <si>
    <t>769 Brown Court</t>
  </si>
  <si>
    <t>91 West Center</t>
  </si>
  <si>
    <t>2 Spohn Alley</t>
  </si>
  <si>
    <t>20 Luster Park</t>
  </si>
  <si>
    <t>35417 Cambridge Hill</t>
  </si>
  <si>
    <t>39 High Crossing Plaza</t>
  </si>
  <si>
    <t>278 Crescent Oaks Trail</t>
  </si>
  <si>
    <t>5 Del Sol Lane</t>
  </si>
  <si>
    <t>01 Reinke Plaza</t>
  </si>
  <si>
    <t>1 Westridge Point</t>
  </si>
  <si>
    <t>96 Packers Street</t>
  </si>
  <si>
    <t>5 Evergreen Place</t>
  </si>
  <si>
    <t>71 Ludington Avenue</t>
  </si>
  <si>
    <t>78880 Derek Center</t>
  </si>
  <si>
    <t>997 Milwaukee Street</t>
  </si>
  <si>
    <t>05 Debra Terrace</t>
  </si>
  <si>
    <t>614 Norway Maple Parkway</t>
  </si>
  <si>
    <t>92071 Utah Avenue</t>
  </si>
  <si>
    <t>28 Porter Crossing</t>
  </si>
  <si>
    <t>54 Basil Avenue</t>
  </si>
  <si>
    <t>1234 Reinke Circle</t>
  </si>
  <si>
    <t>7 Erie Pass</t>
  </si>
  <si>
    <t>83120 Esch Drive</t>
  </si>
  <si>
    <t>7411 Muir Crossing</t>
  </si>
  <si>
    <t>54 Tennyson Drive</t>
  </si>
  <si>
    <t>79 Portage Alley</t>
  </si>
  <si>
    <t>8776 Eliot Hill</t>
  </si>
  <si>
    <t>1929 Del Sol Alley</t>
  </si>
  <si>
    <t>8752 Dahle Drive</t>
  </si>
  <si>
    <t>8 Grayhawk Crossing</t>
  </si>
  <si>
    <t>78409 Sutherland Drive</t>
  </si>
  <si>
    <t>71375 Ronald Regan Circle</t>
  </si>
  <si>
    <t>057 Warner Crossing</t>
  </si>
  <si>
    <t>22 Huxley Crossing</t>
  </si>
  <si>
    <t>45 Dixon Avenue</t>
  </si>
  <si>
    <t>3 Sunnyside Street</t>
  </si>
  <si>
    <t>55 Karstens Street</t>
  </si>
  <si>
    <t>7 Marquette Junction</t>
  </si>
  <si>
    <t>76046 Spohn Terrace</t>
  </si>
  <si>
    <t>9 Johnson Junction</t>
  </si>
  <si>
    <t>30 Milwaukee Drive</t>
  </si>
  <si>
    <t>7 Center Parkway</t>
  </si>
  <si>
    <t>61911 Lakewood Road</t>
  </si>
  <si>
    <t>98 Pine View Way</t>
  </si>
  <si>
    <t>918 Luster Center</t>
  </si>
  <si>
    <t>70361 Oakridge Road</t>
  </si>
  <si>
    <t>089 Hayes Center</t>
  </si>
  <si>
    <t>6 Larry Way</t>
  </si>
  <si>
    <t>92788 Homewood Lane</t>
  </si>
  <si>
    <t>58953 Redwing Lane</t>
  </si>
  <si>
    <t>85403 Messerschmidt Parkway</t>
  </si>
  <si>
    <t>93 John Wall Drive</t>
  </si>
  <si>
    <t>73 Bunting Center</t>
  </si>
  <si>
    <t>2028 Browning Street</t>
  </si>
  <si>
    <t>3 Heath Parkway</t>
  </si>
  <si>
    <t>9 Barby Plaza</t>
  </si>
  <si>
    <t>769 Packers Plaza</t>
  </si>
  <si>
    <t>422 Pearson Terrace</t>
  </si>
  <si>
    <t>0 Bonner Road</t>
  </si>
  <si>
    <t>35 Springs Terrace</t>
  </si>
  <si>
    <t>9 Twin Pines Road</t>
  </si>
  <si>
    <t>1695 Toban Hill</t>
  </si>
  <si>
    <t>65746 Mandrake Hill</t>
  </si>
  <si>
    <t>1 Westerfield Park</t>
  </si>
  <si>
    <t>848 Monica Terrace</t>
  </si>
  <si>
    <t>9731 Loeprich Trail</t>
  </si>
  <si>
    <t>73794 Brown Parkway</t>
  </si>
  <si>
    <t>04 Becker Junction</t>
  </si>
  <si>
    <t>66 Anniversary Hill</t>
  </si>
  <si>
    <t>02 Tennessee Parkway</t>
  </si>
  <si>
    <t>0 Sauthoff Junction</t>
  </si>
  <si>
    <t>138 Pawling Crossing</t>
  </si>
  <si>
    <t>5 Cordelia Way</t>
  </si>
  <si>
    <t>3924 Havey Road</t>
  </si>
  <si>
    <t>7 Saint Paul Way</t>
  </si>
  <si>
    <t>49662 Arrowood Parkway</t>
  </si>
  <si>
    <t>7526 Mccormick Way</t>
  </si>
  <si>
    <t>77 Buena Vista Drive</t>
  </si>
  <si>
    <t>4862 Pennsylvania Crossing</t>
  </si>
  <si>
    <t>3115 West Court</t>
  </si>
  <si>
    <t>83 Bluejay Road</t>
  </si>
  <si>
    <t>38 Express Point</t>
  </si>
  <si>
    <t>7095 Hollow Ridge Parkway</t>
  </si>
  <si>
    <t>19 Grim Place</t>
  </si>
  <si>
    <t>4523 Green Terrace</t>
  </si>
  <si>
    <t>6215 Esker Park</t>
  </si>
  <si>
    <t>365 Pearson Avenue</t>
  </si>
  <si>
    <t>489 Twin Pines Terrace</t>
  </si>
  <si>
    <t>6607 Mockingbird Street</t>
  </si>
  <si>
    <t>6764 Warbler Crossing</t>
  </si>
  <si>
    <t>5 Messerschmidt Alley</t>
  </si>
  <si>
    <t>255 Lillian Pass</t>
  </si>
  <si>
    <t>8686 Logan Street</t>
  </si>
  <si>
    <t>87 Pine View Place</t>
  </si>
  <si>
    <t>31 Briar Crest Lane</t>
  </si>
  <si>
    <t>9 Longview Court</t>
  </si>
  <si>
    <t>4 Lakewood Lane</t>
  </si>
  <si>
    <t>47016 Ludington Trail</t>
  </si>
  <si>
    <t>007 Glacier Hill Alley</t>
  </si>
  <si>
    <t>4093 Morning Park</t>
  </si>
  <si>
    <t>48584 Fair Oaks Park</t>
  </si>
  <si>
    <t>66790 Springs Point</t>
  </si>
  <si>
    <t>75 Green Ridge Drive</t>
  </si>
  <si>
    <t>74 Schiller Road</t>
  </si>
  <si>
    <t>2514 Homewood Point</t>
  </si>
  <si>
    <t>4 Bayside Road</t>
  </si>
  <si>
    <t>42335 Oxford Alley</t>
  </si>
  <si>
    <t>2157 Clove Center</t>
  </si>
  <si>
    <t>3 Coleman Circle</t>
  </si>
  <si>
    <t>2342 Kings Alley</t>
  </si>
  <si>
    <t>10038 Northland Terrace</t>
  </si>
  <si>
    <t>3 Comanche Crossing</t>
  </si>
  <si>
    <t>6306 Annamark Circle</t>
  </si>
  <si>
    <t>50 Schurz Park</t>
  </si>
  <si>
    <t>4715 Lawn Road</t>
  </si>
  <si>
    <t>25548 Waubesa Avenue</t>
  </si>
  <si>
    <t>14693 Green Ridge Parkway</t>
  </si>
  <si>
    <t>455 La Follette Trail</t>
  </si>
  <si>
    <t>62 Lakewood Gardens Way</t>
  </si>
  <si>
    <t>56609 Corscot Way</t>
  </si>
  <si>
    <t>542 Prentice Pass</t>
  </si>
  <si>
    <t>5 6th Pass</t>
  </si>
  <si>
    <t>992 Clove Street</t>
  </si>
  <si>
    <t>86 Nelson Avenue</t>
  </si>
  <si>
    <t>59 Green Point</t>
  </si>
  <si>
    <t>1 Melody Crossing</t>
  </si>
  <si>
    <t>7 Meadow Ridge Trail</t>
  </si>
  <si>
    <t>701 Surrey Plaza</t>
  </si>
  <si>
    <t>8 Sunbrook Street</t>
  </si>
  <si>
    <t>78831 Eliot Trail</t>
  </si>
  <si>
    <t>77 Bluejay Way</t>
  </si>
  <si>
    <t>91 Susan Point</t>
  </si>
  <si>
    <t>22143 Anzinger Center</t>
  </si>
  <si>
    <t>9306 Warrior Circle</t>
  </si>
  <si>
    <t>369 La Follette Center</t>
  </si>
  <si>
    <t>7 Sheridan Point</t>
  </si>
  <si>
    <t>44197 Springs Center</t>
  </si>
  <si>
    <t>4 Lighthouse Bay Crossing</t>
  </si>
  <si>
    <t>8 Grayhawk Drive</t>
  </si>
  <si>
    <t>8 Butterfield Point</t>
  </si>
  <si>
    <t>290 Kinsman Street</t>
  </si>
  <si>
    <t>82 Fair Oaks Crossing</t>
  </si>
  <si>
    <t>0031 Daystar Plaza</t>
  </si>
  <si>
    <t>35 Spenser Center</t>
  </si>
  <si>
    <t>63 Carpenter Trail</t>
  </si>
  <si>
    <t>88056 Ryan Hill</t>
  </si>
  <si>
    <t>7 Dottie Plaza</t>
  </si>
  <si>
    <t>3 Killdeer Plaza</t>
  </si>
  <si>
    <t>525 Redwing Drive</t>
  </si>
  <si>
    <t>1 Vermont Alley</t>
  </si>
  <si>
    <t>1315 Dawn Place</t>
  </si>
  <si>
    <t>4 Montana Parkway</t>
  </si>
  <si>
    <t>0 Farwell Circle</t>
  </si>
  <si>
    <t>7 Muir Plaza</t>
  </si>
  <si>
    <t>0 Harper Court</t>
  </si>
  <si>
    <t>34 Transport Park</t>
  </si>
  <si>
    <t>08012 Tennessee Parkway</t>
  </si>
  <si>
    <t>4 Fallview Center</t>
  </si>
  <si>
    <t>5374 Merchant Pass</t>
  </si>
  <si>
    <t>80 Crest Line Terrace</t>
  </si>
  <si>
    <t>0751 Maywood Junction</t>
  </si>
  <si>
    <t>94766 Elgar Street</t>
  </si>
  <si>
    <t>355 Green Ridge Center</t>
  </si>
  <si>
    <t>4663 Bunting Parkway</t>
  </si>
  <si>
    <t>4965 Monument Hill</t>
  </si>
  <si>
    <t>5 Bluestem Avenue</t>
  </si>
  <si>
    <t>5 New Castle Place</t>
  </si>
  <si>
    <t>28 Mayfield Center</t>
  </si>
  <si>
    <t>67 Kings Trail</t>
  </si>
  <si>
    <t>15 Badeau Terrace</t>
  </si>
  <si>
    <t>620 Sutteridge Parkway</t>
  </si>
  <si>
    <t>0381 Helena Alley</t>
  </si>
  <si>
    <t>283 Delladonna Place</t>
  </si>
  <si>
    <t>19 Fordem Court</t>
  </si>
  <si>
    <t>1772 Oak Valley Plaza</t>
  </si>
  <si>
    <t>928 Grim Trail</t>
  </si>
  <si>
    <t>050 Springs Crossing</t>
  </si>
  <si>
    <t>681 Pawling Park</t>
  </si>
  <si>
    <t>3165 Crest Line Hill</t>
  </si>
  <si>
    <t>8 5th Point</t>
  </si>
  <si>
    <t>939 Loftsgordon Center</t>
  </si>
  <si>
    <t>0 Northwestern Plaza</t>
  </si>
  <si>
    <t>6 Menomonie Avenue</t>
  </si>
  <si>
    <t>71 Bunting Trail</t>
  </si>
  <si>
    <t>21337 Oxford Park</t>
  </si>
  <si>
    <t>33 Dottie Alley</t>
  </si>
  <si>
    <t>5452 Old Gate Drive</t>
  </si>
  <si>
    <t>16 Hallows Road</t>
  </si>
  <si>
    <t>457 Reinke Plaza</t>
  </si>
  <si>
    <t>27 Lighthouse Bay Place</t>
  </si>
  <si>
    <t>78088 Bashford Hill</t>
  </si>
  <si>
    <t>2582 Becker Trail</t>
  </si>
  <si>
    <t>187 Acker Pass</t>
  </si>
  <si>
    <t>903 Ridgeway Point</t>
  </si>
  <si>
    <t>1257 Forest Dale Park</t>
  </si>
  <si>
    <t>42 Anzinger Center</t>
  </si>
  <si>
    <t>48 Sloan Hill</t>
  </si>
  <si>
    <t>54602 Little Fleur Street</t>
  </si>
  <si>
    <t>63861 Northwestern Road</t>
  </si>
  <si>
    <t>7046 5th Court</t>
  </si>
  <si>
    <t>61427 Saint Paul Parkway</t>
  </si>
  <si>
    <t>6 Cottonwood Drive</t>
  </si>
  <si>
    <t>72752 Westridge Way</t>
  </si>
  <si>
    <t>51359 Orin Hill</t>
  </si>
  <si>
    <t>972 Dawn Avenue</t>
  </si>
  <si>
    <t>345 Killdeer Point</t>
  </si>
  <si>
    <t>02101 Fuller Way</t>
  </si>
  <si>
    <t>33155 Reindahl Road</t>
  </si>
  <si>
    <t>275 Granby Way</t>
  </si>
  <si>
    <t>12629 Mendota Point</t>
  </si>
  <si>
    <t>2959 Dryden Alley</t>
  </si>
  <si>
    <t>8 Hovde Drive</t>
  </si>
  <si>
    <t>262 Ruskin Crossing</t>
  </si>
  <si>
    <t>9655 Tennyson Street</t>
  </si>
  <si>
    <t>4426 Almo Lane</t>
  </si>
  <si>
    <t>9 Killdeer Terrace</t>
  </si>
  <si>
    <t>874 Tony Junction</t>
  </si>
  <si>
    <t>2559 Lyons Plaza</t>
  </si>
  <si>
    <t>873 Susan Plaza</t>
  </si>
  <si>
    <t>55 Dunning Terrace</t>
  </si>
  <si>
    <t>05225 Dryden Avenue</t>
  </si>
  <si>
    <t>14 Dorton Terrace</t>
  </si>
  <si>
    <t>4 Toban Trail</t>
  </si>
  <si>
    <t>7027 Laurel Pass</t>
  </si>
  <si>
    <t>542 Boyd Lane</t>
  </si>
  <si>
    <t>69901 Pleasure Place</t>
  </si>
  <si>
    <t>698 Carioca Hill</t>
  </si>
  <si>
    <t>005 Prairieview Place</t>
  </si>
  <si>
    <t>854 American Ash Lane</t>
  </si>
  <si>
    <t>04275 Eagle Crest Way</t>
  </si>
  <si>
    <t>402 John Wall Park</t>
  </si>
  <si>
    <t>7933 Kingsford Parkway</t>
  </si>
  <si>
    <t>74700 Briar Crest Circle</t>
  </si>
  <si>
    <t>6774 Maywood Court</t>
  </si>
  <si>
    <t>20783 Bluestem Crossing</t>
  </si>
  <si>
    <t>95 Mandrake Parkway</t>
  </si>
  <si>
    <t>09 Debra Trail</t>
  </si>
  <si>
    <t>34 Walton Trail</t>
  </si>
  <si>
    <t>271 Moland Junction</t>
  </si>
  <si>
    <t>2 8th Road</t>
  </si>
  <si>
    <t>48758 Maple Wood Terrace</t>
  </si>
  <si>
    <t>3 Lien Alley</t>
  </si>
  <si>
    <t>08 Shelley Pass</t>
  </si>
  <si>
    <t>8166 Hazelcrest Drive</t>
  </si>
  <si>
    <t>47 Myrtle Trail</t>
  </si>
  <si>
    <t>5044 Fordem Alley</t>
  </si>
  <si>
    <t>17970 Eagan Avenue</t>
  </si>
  <si>
    <t>212 Hayes Court</t>
  </si>
  <si>
    <t>90 Veith Park</t>
  </si>
  <si>
    <t>0 Granby Terrace</t>
  </si>
  <si>
    <t>63004 Havey Pass</t>
  </si>
  <si>
    <t>51908 Columbus Circle</t>
  </si>
  <si>
    <t>0794 Brickson Park Circle</t>
  </si>
  <si>
    <t>0 Del Mar Crossing</t>
  </si>
  <si>
    <t>6243 Dunning Pass</t>
  </si>
  <si>
    <t>52 Milwaukee Road</t>
  </si>
  <si>
    <t>610 Dunning Junction</t>
  </si>
  <si>
    <t>818 Bowman Avenue</t>
  </si>
  <si>
    <t>825 Fair Oaks Place</t>
  </si>
  <si>
    <t>994 Cherokee Park</t>
  </si>
  <si>
    <t>5372 Jenifer Place</t>
  </si>
  <si>
    <t>81 Butternut Avenue</t>
  </si>
  <si>
    <t>90855 Springview Alley</t>
  </si>
  <si>
    <t>4463 American Trail</t>
  </si>
  <si>
    <t>3276 Washington Circle</t>
  </si>
  <si>
    <t>732 Blue Bill Park Park</t>
  </si>
  <si>
    <t>728 Messerschmidt Point</t>
  </si>
  <si>
    <t>7756 Meadow Vale Crossing</t>
  </si>
  <si>
    <t>8 Hanson Park</t>
  </si>
  <si>
    <t>6960 Pepper Wood Drive</t>
  </si>
  <si>
    <t>8828 Hazelcrest Alley</t>
  </si>
  <si>
    <t>3427 Bultman Place</t>
  </si>
  <si>
    <t>085 Fairfield Plaza</t>
  </si>
  <si>
    <t>34 Bay Junction</t>
  </si>
  <si>
    <t>282 Larry Trail</t>
  </si>
  <si>
    <t>244 Weeping Birch Street</t>
  </si>
  <si>
    <t>64 Boyd Hill</t>
  </si>
  <si>
    <t>7 Macpherson Point</t>
  </si>
  <si>
    <t>3 Towne Court</t>
  </si>
  <si>
    <t>76 Mallory Point</t>
  </si>
  <si>
    <t>51 Banding Court</t>
  </si>
  <si>
    <t>2 Coleman Way</t>
  </si>
  <si>
    <t>18 Sunfield Street</t>
  </si>
  <si>
    <t>384 Di Loreto Trail</t>
  </si>
  <si>
    <t>448 Marcy Court</t>
  </si>
  <si>
    <t>40878 Sage Drive</t>
  </si>
  <si>
    <t>30705 Farwell Road</t>
  </si>
  <si>
    <t>2 8th Park</t>
  </si>
  <si>
    <t>755 Rigney Circle</t>
  </si>
  <si>
    <t>82772 Holy Cross Place</t>
  </si>
  <si>
    <t>09805 Graceland Junction</t>
  </si>
  <si>
    <t>12 Carey Circle</t>
  </si>
  <si>
    <t>485 Springview Pass</t>
  </si>
  <si>
    <t>1708 Nova Center</t>
  </si>
  <si>
    <t>3073 Mcguire Way</t>
  </si>
  <si>
    <t>597 Spenser Junction</t>
  </si>
  <si>
    <t>65 Larry Center</t>
  </si>
  <si>
    <t>86 Vahlen Road</t>
  </si>
  <si>
    <t>9295 Lawn Terrace</t>
  </si>
  <si>
    <t>402 Alpine Avenue</t>
  </si>
  <si>
    <t>13398 American Lane</t>
  </si>
  <si>
    <t>94568 Prentice Alley</t>
  </si>
  <si>
    <t>6189 Huxley Alley</t>
  </si>
  <si>
    <t>4851 Cordelia Hill</t>
  </si>
  <si>
    <t>168 Scott Pass</t>
  </si>
  <si>
    <t>93014 Monterey Trail</t>
  </si>
  <si>
    <t>28 Eastwood Alley</t>
  </si>
  <si>
    <t>80710 Oak Valley Terrace</t>
  </si>
  <si>
    <t>08902 Buhler Plaza</t>
  </si>
  <si>
    <t>693 Colorado Court</t>
  </si>
  <si>
    <t>5 Mallard Alley</t>
  </si>
  <si>
    <t>67 Dottie Street</t>
  </si>
  <si>
    <t>962 Bluestem Place</t>
  </si>
  <si>
    <t>42471 Dwight Pass</t>
  </si>
  <si>
    <t>8038 Prentice Lane</t>
  </si>
  <si>
    <t>37847 Linden Lane</t>
  </si>
  <si>
    <t>5997 2nd Circle</t>
  </si>
  <si>
    <t>77624 Jenna Road</t>
  </si>
  <si>
    <t>769 Welch Place</t>
  </si>
  <si>
    <t>9 Autumn Leaf Alley</t>
  </si>
  <si>
    <t>74661 Starling Center</t>
  </si>
  <si>
    <t>03388 Norway Maple Plaza</t>
  </si>
  <si>
    <t>82418 Bunting Place</t>
  </si>
  <si>
    <t>242 Gateway Plaza</t>
  </si>
  <si>
    <t>272 Corscot Park</t>
  </si>
  <si>
    <t>14 Hansons Place</t>
  </si>
  <si>
    <t>316 Basil Avenue</t>
  </si>
  <si>
    <t>3 Waubesa Circle</t>
  </si>
  <si>
    <t>3 Old Shore Alley</t>
  </si>
  <si>
    <t>0948 Sycamore Terrace</t>
  </si>
  <si>
    <t>829 Amoth Hill</t>
  </si>
  <si>
    <t>5453 Havey Plaza</t>
  </si>
  <si>
    <t>84183 Eliot Place</t>
  </si>
  <si>
    <t>6513 Algoma Lane</t>
  </si>
  <si>
    <t>2 Burning Wood Crossing</t>
  </si>
  <si>
    <t>521 Sycamore Terrace</t>
  </si>
  <si>
    <t>8 Eagan Crossing</t>
  </si>
  <si>
    <t>0998 Blue Bill Park Hill</t>
  </si>
  <si>
    <t>50019 Swallow Way</t>
  </si>
  <si>
    <t>284 2nd Park</t>
  </si>
  <si>
    <t>09729 Troy Place</t>
  </si>
  <si>
    <t>14937 2nd Junction</t>
  </si>
  <si>
    <t>91839 Vermont Street</t>
  </si>
  <si>
    <t>25264 Northport Terrace</t>
  </si>
  <si>
    <t>1371 Melrose Plaza</t>
  </si>
  <si>
    <t>825 Badeau Junction</t>
  </si>
  <si>
    <t>90313 Garrison Street</t>
  </si>
  <si>
    <t>841 Farwell Crossing</t>
  </si>
  <si>
    <t>914 Waubesa Trail</t>
  </si>
  <si>
    <t>44 Toban Avenue</t>
  </si>
  <si>
    <t>489 Miller Place</t>
  </si>
  <si>
    <t>6 Parkside Terrace</t>
  </si>
  <si>
    <t>5 Duke Park</t>
  </si>
  <si>
    <t>096 Ridgeview Trail</t>
  </si>
  <si>
    <t>5636 Summer Ridge Terrace</t>
  </si>
  <si>
    <t>43 Fair Oaks Plaza</t>
  </si>
  <si>
    <t>06 Bultman Trail</t>
  </si>
  <si>
    <t>38264 Transport Crossing</t>
  </si>
  <si>
    <t>267 Gale Street</t>
  </si>
  <si>
    <t>96 Farwell Parkway</t>
  </si>
  <si>
    <t>9 Pond Parkway</t>
  </si>
  <si>
    <t>080 Reindahl Alley</t>
  </si>
  <si>
    <t>454 Butterfield Court</t>
  </si>
  <si>
    <t>16 Lake View Junction</t>
  </si>
  <si>
    <t>82139 Eagle Crest Junction</t>
  </si>
  <si>
    <t>0 Meadow Ridge Alley</t>
  </si>
  <si>
    <t>099 Prairieview Drive</t>
  </si>
  <si>
    <t>691 Veith Circle</t>
  </si>
  <si>
    <t>4720 Badeau Plaza</t>
  </si>
  <si>
    <t>69 Maple Circle</t>
  </si>
  <si>
    <t>4 Eliot Court</t>
  </si>
  <si>
    <t>01540 Lyons Alley</t>
  </si>
  <si>
    <t>3366 Butterfield Terrace</t>
  </si>
  <si>
    <t>285 Eastwood Plaza</t>
  </si>
  <si>
    <t>73 Forest Park</t>
  </si>
  <si>
    <t>4630 Chinook Circle</t>
  </si>
  <si>
    <t>18393 Green Drive</t>
  </si>
  <si>
    <t>59767 Boyd Junction</t>
  </si>
  <si>
    <t>755 Caliangt Point</t>
  </si>
  <si>
    <t>89 Kensington Road</t>
  </si>
  <si>
    <t>3 Swallow Point</t>
  </si>
  <si>
    <t>891 Menomonie Circle</t>
  </si>
  <si>
    <t>8742 Charing Cross Center</t>
  </si>
  <si>
    <t>901 Eliot Point</t>
  </si>
  <si>
    <t>6 Barnett Trail</t>
  </si>
  <si>
    <t>721 Pleasure Crossing</t>
  </si>
  <si>
    <t>31 Graceland Plaza</t>
  </si>
  <si>
    <t>15 Michigan Crossing</t>
  </si>
  <si>
    <t>3186 Hallows Road</t>
  </si>
  <si>
    <t>8794 Elmside Parkway</t>
  </si>
  <si>
    <t>98 Blackbird Terrace</t>
  </si>
  <si>
    <t>1 Old Gate Trail</t>
  </si>
  <si>
    <t>8 Sunbrook Junction</t>
  </si>
  <si>
    <t>35 Village Green Way</t>
  </si>
  <si>
    <t>7719 Delaware Point</t>
  </si>
  <si>
    <t>2676 Lunder Terrace</t>
  </si>
  <si>
    <t>4904 Toban Circle</t>
  </si>
  <si>
    <t>7418 Michigan Trail</t>
  </si>
  <si>
    <t>1 Ridgeway Trail</t>
  </si>
  <si>
    <t>1105 Bartelt Parkway</t>
  </si>
  <si>
    <t>7 Goodland Avenue</t>
  </si>
  <si>
    <t>05131 Homewood Avenue</t>
  </si>
  <si>
    <t>23357 Manley Road</t>
  </si>
  <si>
    <t>0154 Chinook Parkway</t>
  </si>
  <si>
    <t>25246 Linden Trail</t>
  </si>
  <si>
    <t>6130 Summer Ridge Parkway</t>
  </si>
  <si>
    <t>83172 Stoughton Alley</t>
  </si>
  <si>
    <t>60 Truax Parkway</t>
  </si>
  <si>
    <t>078 Carberry Street</t>
  </si>
  <si>
    <t>753 Bultman Junction</t>
  </si>
  <si>
    <t>7370 Anthes Junction</t>
  </si>
  <si>
    <t>828 Maryland Circle</t>
  </si>
  <si>
    <t>2248 Graedel Park</t>
  </si>
  <si>
    <t>18186 Mayer Lane</t>
  </si>
  <si>
    <t>1166 Kenwood Lane</t>
  </si>
  <si>
    <t>84 Maryland Court</t>
  </si>
  <si>
    <t>6 Luster Street</t>
  </si>
  <si>
    <t>680 Nova Hill</t>
  </si>
  <si>
    <t>37540 Warbler Center</t>
  </si>
  <si>
    <t>06 Caliangt Plaza</t>
  </si>
  <si>
    <t>73 4th Center</t>
  </si>
  <si>
    <t>3456 Union Road</t>
  </si>
  <si>
    <t>89017 Sutteridge Center</t>
  </si>
  <si>
    <t>0470 Schmedeman Avenue</t>
  </si>
  <si>
    <t>50719 Melrose Lane</t>
  </si>
  <si>
    <t>0 Coolidge Circle</t>
  </si>
  <si>
    <t>34796 Jenna Trail</t>
  </si>
  <si>
    <t>4543 Sunfield Trail</t>
  </si>
  <si>
    <t>9817 Amoth Way</t>
  </si>
  <si>
    <t>95 Boyd Way</t>
  </si>
  <si>
    <t>2317 Rowland Avenue</t>
  </si>
  <si>
    <t>62 Cambridge Way</t>
  </si>
  <si>
    <t>7 Judy Street</t>
  </si>
  <si>
    <t>2 Grim Street</t>
  </si>
  <si>
    <t>95148 8th Road</t>
  </si>
  <si>
    <t>0 Northfield Terrace</t>
  </si>
  <si>
    <t>4658 Veith Center</t>
  </si>
  <si>
    <t>421 Steensland Avenue</t>
  </si>
  <si>
    <t>9 Jana Circle</t>
  </si>
  <si>
    <t>6 Autumn Leaf Road</t>
  </si>
  <si>
    <t>04 Village Green Junction</t>
  </si>
  <si>
    <t>912 Laurel Trail</t>
  </si>
  <si>
    <t>581 Artisan Trail</t>
  </si>
  <si>
    <t>41 Kennedy Plaza</t>
  </si>
  <si>
    <t>5428 Truax Circle</t>
  </si>
  <si>
    <t>83987 Sutteridge Drive</t>
  </si>
  <si>
    <t>5193 Dorton Trail</t>
  </si>
  <si>
    <t>5267 Tony Road</t>
  </si>
  <si>
    <t>76347 Westport Pass</t>
  </si>
  <si>
    <t>34436 Texas Hill</t>
  </si>
  <si>
    <t>41207 Sullivan Park</t>
  </si>
  <si>
    <t>6602 Hoard Crossing</t>
  </si>
  <si>
    <t>6 Morning Crossing</t>
  </si>
  <si>
    <t>4 Grim Avenue</t>
  </si>
  <si>
    <t>78 Scofield Pass</t>
  </si>
  <si>
    <t>64863 Sunbrook Alley</t>
  </si>
  <si>
    <t>6485 Dapin Circle</t>
  </si>
  <si>
    <t>977 Bayside Hill</t>
  </si>
  <si>
    <t>05 Randy Court</t>
  </si>
  <si>
    <t>03 Vermont Circle</t>
  </si>
  <si>
    <t>19622 Ruskin Place</t>
  </si>
  <si>
    <t>62918 Schurz Street</t>
  </si>
  <si>
    <t>263 Fallview Street</t>
  </si>
  <si>
    <t>106 Sunfield Park</t>
  </si>
  <si>
    <t>593 Talisman Junction</t>
  </si>
  <si>
    <t>82187 Hintze Point</t>
  </si>
  <si>
    <t>9950 Manufacturers Street</t>
  </si>
  <si>
    <t>09 Nova Place</t>
  </si>
  <si>
    <t>5473 Charing Cross Center</t>
  </si>
  <si>
    <t>1 Vermont Crossing</t>
  </si>
  <si>
    <t>644 Elgar Point</t>
  </si>
  <si>
    <t>980 Bay Parkway</t>
  </si>
  <si>
    <t>28 Acker Hill</t>
  </si>
  <si>
    <t>705 Garrison Point</t>
  </si>
  <si>
    <t>8327 Buhler Drive</t>
  </si>
  <si>
    <t>9526 Glendale Terrace</t>
  </si>
  <si>
    <t>0687 Marquette Pass</t>
  </si>
  <si>
    <t>28236 Doe Crossing Place</t>
  </si>
  <si>
    <t>36844 Macpherson Point</t>
  </si>
  <si>
    <t>4003 Utah Center</t>
  </si>
  <si>
    <t>2303 Waubesa Avenue</t>
  </si>
  <si>
    <t>515 Grover Avenue</t>
  </si>
  <si>
    <t>460 Brickson Park Drive</t>
  </si>
  <si>
    <t>284 Sunbrook Plaza</t>
  </si>
  <si>
    <t>493 Mcguire Place</t>
  </si>
  <si>
    <t>789 Rusk Avenue</t>
  </si>
  <si>
    <t>9 Packers Pass</t>
  </si>
  <si>
    <t>84323 Havey Court</t>
  </si>
  <si>
    <t>5 Porter Road</t>
  </si>
  <si>
    <t>1 Emmet Parkway</t>
  </si>
  <si>
    <t>48 American Center</t>
  </si>
  <si>
    <t>0 Delaware Point</t>
  </si>
  <si>
    <t>14911 Lindbergh Center</t>
  </si>
  <si>
    <t>5 Burning Wood Point</t>
  </si>
  <si>
    <t>099 Merrick Terrace</t>
  </si>
  <si>
    <t>949 Sauthoff Lane</t>
  </si>
  <si>
    <t>91579 Gulseth Street</t>
  </si>
  <si>
    <t>0 Lakeland Circle</t>
  </si>
  <si>
    <t>0 Glendale Way</t>
  </si>
  <si>
    <t>3828 Sullivan Crossing</t>
  </si>
  <si>
    <t>0926 Carioca Avenue</t>
  </si>
  <si>
    <t>44 Daystar Avenue</t>
  </si>
  <si>
    <t>786 Brickson Park Crossing</t>
  </si>
  <si>
    <t>457 Fisk Drive</t>
  </si>
  <si>
    <t>4 Springview Junction</t>
  </si>
  <si>
    <t>262 Harper Street</t>
  </si>
  <si>
    <t>1 Mitchell Junction</t>
  </si>
  <si>
    <t>31 Florence Plaza</t>
  </si>
  <si>
    <t>3454 Mayer Avenue</t>
  </si>
  <si>
    <t>06176 Magdeline Plaza</t>
  </si>
  <si>
    <t>44387 Surrey Junction</t>
  </si>
  <si>
    <t>4 Cody Court</t>
  </si>
  <si>
    <t>4761 Sage Terrace</t>
  </si>
  <si>
    <t>6 Briar Crest Lane</t>
  </si>
  <si>
    <t>3 Di Loreto Terrace</t>
  </si>
  <si>
    <t>7 Troy Circle</t>
  </si>
  <si>
    <t>09 Kipling Terrace</t>
  </si>
  <si>
    <t>0580 Superior Pass</t>
  </si>
  <si>
    <t>09 Lakeland Circle</t>
  </si>
  <si>
    <t>2 Jay Hill</t>
  </si>
  <si>
    <t>60 Buhler Point</t>
  </si>
  <si>
    <t>42 Karstens Place</t>
  </si>
  <si>
    <t>7 Riverside Point</t>
  </si>
  <si>
    <t>82899 Waubesa Point</t>
  </si>
  <si>
    <t>33545 Oak Point</t>
  </si>
  <si>
    <t>7 Lien Plaza</t>
  </si>
  <si>
    <t>9988 Bluestem Plaza</t>
  </si>
  <si>
    <t>6286 Maywood Court</t>
  </si>
  <si>
    <t>078 Victoria Lane</t>
  </si>
  <si>
    <t>21 David Point</t>
  </si>
  <si>
    <t>683 Kingsford Circle</t>
  </si>
  <si>
    <t>17 Susan Way</t>
  </si>
  <si>
    <t>23 Little Fleur Drive</t>
  </si>
  <si>
    <t>6779 Oriole Alley</t>
  </si>
  <si>
    <t>2164 Raven Pass</t>
  </si>
  <si>
    <t>8 Towne Court</t>
  </si>
  <si>
    <t>1 Blaine Alley</t>
  </si>
  <si>
    <t>00 Bartelt Avenue</t>
  </si>
  <si>
    <t>9900 Ridgeview Center</t>
  </si>
  <si>
    <t>96 Chinook Crossing</t>
  </si>
  <si>
    <t>3 Jenifer Point</t>
  </si>
  <si>
    <t>62287 Mesta Junction</t>
  </si>
  <si>
    <t>13609 Mcbride Alley</t>
  </si>
  <si>
    <t>10889 Redwing Street</t>
  </si>
  <si>
    <t>49859 Sullivan Drive</t>
  </si>
  <si>
    <t>2 Cody Place</t>
  </si>
  <si>
    <t>10145 Superior Avenue</t>
  </si>
  <si>
    <t>8 Karstens Plaza</t>
  </si>
  <si>
    <t>89 Hintze Circle</t>
  </si>
  <si>
    <t>435 Longview Hill</t>
  </si>
  <si>
    <t>56 Dryden Street</t>
  </si>
  <si>
    <t>5316 Burning Wood Junction</t>
  </si>
  <si>
    <t>1196 Delladonna Avenue</t>
  </si>
  <si>
    <t>7254 Surrey Parkway</t>
  </si>
  <si>
    <t>883 Banding Road</t>
  </si>
  <si>
    <t>436 Mosinee Circle</t>
  </si>
  <si>
    <t>585 Ludington Terrace</t>
  </si>
  <si>
    <t>1562 Carioca Circle</t>
  </si>
  <si>
    <t>8139 Anzinger Trail</t>
  </si>
  <si>
    <t>81 Grasskamp Terrace</t>
  </si>
  <si>
    <t>3 Canary Avenue</t>
  </si>
  <si>
    <t>49 Dakota Point</t>
  </si>
  <si>
    <t>14473 Crowley Lane</t>
  </si>
  <si>
    <t>4078 Linden Center</t>
  </si>
  <si>
    <t>9203 Mayer Junction</t>
  </si>
  <si>
    <t>64 Victoria Place</t>
  </si>
  <si>
    <t>099 Hallows Drive</t>
  </si>
  <si>
    <t>0 Raven Trail</t>
  </si>
  <si>
    <t>437 Old Shore Parkway</t>
  </si>
  <si>
    <t>6 Lindbergh Pass</t>
  </si>
  <si>
    <t>3120 Fairview Way</t>
  </si>
  <si>
    <t>1176 Kedzie Avenue</t>
  </si>
  <si>
    <t>62 Elka Trail</t>
  </si>
  <si>
    <t>1 Duke Hill</t>
  </si>
  <si>
    <t>50420 Northwestern Trail</t>
  </si>
  <si>
    <t>5783 Meadow Ridge Avenue</t>
  </si>
  <si>
    <t>2 Mandrake Alley</t>
  </si>
  <si>
    <t>5 Transport Circle</t>
  </si>
  <si>
    <t>2 Emmet Point</t>
  </si>
  <si>
    <t>768 Lindbergh Lane</t>
  </si>
  <si>
    <t>36029 Declaration Park</t>
  </si>
  <si>
    <t>16 Bayside Park</t>
  </si>
  <si>
    <t>30865 Northfield Point</t>
  </si>
  <si>
    <t>9557 Beilfuss Hill</t>
  </si>
  <si>
    <t>74 Upham Place</t>
  </si>
  <si>
    <t>178 Fairview Hill</t>
  </si>
  <si>
    <t>9 Northwestern Place</t>
  </si>
  <si>
    <t>68 Eastlawn Alley</t>
  </si>
  <si>
    <t>12066 Jenifer Alley</t>
  </si>
  <si>
    <t>2481 5th Parkway</t>
  </si>
  <si>
    <t>930 Mifflin Terrace</t>
  </si>
  <si>
    <t>Sruki</t>
  </si>
  <si>
    <t>Tanjungagung</t>
  </si>
  <si>
    <t>JanaÃºba</t>
  </si>
  <si>
    <t>Buynichy</t>
  </si>
  <si>
    <t>åŸŽéƒŠ</t>
  </si>
  <si>
    <t>Temizhbekskaya</t>
  </si>
  <si>
    <t>Zinder</t>
  </si>
  <si>
    <t>Wulingyuan</t>
  </si>
  <si>
    <t>LidingÃ¶</t>
  </si>
  <si>
    <t>Ningmute</t>
  </si>
  <si>
    <t>Lyubymivka</t>
  </si>
  <si>
    <t>Mae Ramat</t>
  </si>
  <si>
    <t>Piran</t>
  </si>
  <si>
    <t>Bauta</t>
  </si>
  <si>
    <t>ShÄhÄ«n Shahr</t>
  </si>
  <si>
    <t>Ufa</t>
  </si>
  <si>
    <t>Murtajih</t>
  </si>
  <si>
    <t>Kousa</t>
  </si>
  <si>
    <t>Spitak</t>
  </si>
  <si>
    <t>PhÃº Lá»™c</t>
  </si>
  <si>
    <t>Ghurayd GharamÄ“</t>
  </si>
  <si>
    <t>Keluke</t>
  </si>
  <si>
    <t>Turenki</t>
  </si>
  <si>
    <t>VelkÃ© Opatovice</t>
  </si>
  <si>
    <t>Takaoka</t>
  </si>
  <si>
    <t>Tiberias</t>
  </si>
  <si>
    <t>Isulan</t>
  </si>
  <si>
    <t>Watergrasshill</t>
  </si>
  <si>
    <t>Wangmang</t>
  </si>
  <si>
    <t>Ash ShaddÄdah</t>
  </si>
  <si>
    <t>Shuangshi</t>
  </si>
  <si>
    <t>Paris 11</t>
  </si>
  <si>
    <t>Nova ViÃ§osa</t>
  </si>
  <si>
    <t>San JosÃ© de los Remates</t>
  </si>
  <si>
    <t>Trpinja</t>
  </si>
  <si>
    <t>Calbuco</t>
  </si>
  <si>
    <t>Tinumpuk</t>
  </si>
  <si>
    <t>Marka</t>
  </si>
  <si>
    <t>Jardim</t>
  </si>
  <si>
    <t>CÃ¡chira</t>
  </si>
  <si>
    <t>TÃ¢n ChÃ¢u</t>
  </si>
  <si>
    <t>Pandanwangi</t>
  </si>
  <si>
    <t>Lapa do Lobo</t>
  </si>
  <si>
    <t>StrÃ¡nÃ­</t>
  </si>
  <si>
    <t>Rio Negrinho</t>
  </si>
  <si>
    <t>Nsanje</t>
  </si>
  <si>
    <t>Hupalivka</t>
  </si>
  <si>
    <t>Novyy Svit</t>
  </si>
  <si>
    <t>Igpit</t>
  </si>
  <si>
    <t>Ocumare del Tuy</t>
  </si>
  <si>
    <t>Krapivna</t>
  </si>
  <si>
    <t>Qozonketkan</t>
  </si>
  <si>
    <t>Zaoshi</t>
  </si>
  <si>
    <t>Guarumal</t>
  </si>
  <si>
    <t>Libato</t>
  </si>
  <si>
    <t>Ponte</t>
  </si>
  <si>
    <t>Lisui</t>
  </si>
  <si>
    <t>Ladysmith</t>
  </si>
  <si>
    <t>Nantes</t>
  </si>
  <si>
    <t>San JosÃ©</t>
  </si>
  <si>
    <t>ÄŒerÄany</t>
  </si>
  <si>
    <t>Bromma</t>
  </si>
  <si>
    <t>Lagangilang</t>
  </si>
  <si>
    <t>Obuasi</t>
  </si>
  <si>
    <t>Sokol</t>
  </si>
  <si>
    <t>Rio Claro</t>
  </si>
  <si>
    <t>Tekstilâ€™shchiki</t>
  </si>
  <si>
    <t>Tanudan</t>
  </si>
  <si>
    <t>Nishishinminato</t>
  </si>
  <si>
    <t>Na Wa</t>
  </si>
  <si>
    <t>Doudleby nad OrlicÃ­</t>
  </si>
  <si>
    <t>Villa Allende</t>
  </si>
  <si>
    <t>Starobachaty</t>
  </si>
  <si>
    <t>Belgrade</t>
  </si>
  <si>
    <t>Samayac</t>
  </si>
  <si>
    <t>Pljevlja</t>
  </si>
  <si>
    <t>MÄ›sto Albrechtice</t>
  </si>
  <si>
    <t>Mainit</t>
  </si>
  <si>
    <t>Luodian</t>
  </si>
  <si>
    <t>Kaseda-shirakame</t>
  </si>
  <si>
    <t>LÃ­nÄ›</t>
  </si>
  <si>
    <t>Labruge</t>
  </si>
  <si>
    <t>El Asintal</t>
  </si>
  <si>
    <t>New Orleans</t>
  </si>
  <si>
    <t>Duas Igrejas</t>
  </si>
  <si>
    <t>Khuma</t>
  </si>
  <si>
    <t>Tokmok</t>
  </si>
  <si>
    <t>Grabica</t>
  </si>
  <si>
    <t>Karangkancana</t>
  </si>
  <si>
    <t>Yukuhashi</t>
  </si>
  <si>
    <t>Santiago De Compostela</t>
  </si>
  <si>
    <t>Shazhouba</t>
  </si>
  <si>
    <t>Chuandao</t>
  </si>
  <si>
    <t>Gresik</t>
  </si>
  <si>
    <t>Jaru</t>
  </si>
  <si>
    <t>Qingshan</t>
  </si>
  <si>
    <t>Syktyvkar</t>
  </si>
  <si>
    <t>ParanaguÃ¡</t>
  </si>
  <si>
    <t>Buensuseso</t>
  </si>
  <si>
    <t>Huáº¿</t>
  </si>
  <si>
    <t>Salâ€™sk</t>
  </si>
  <si>
    <t>Irasan</t>
  </si>
  <si>
    <t>Kuleqi</t>
  </si>
  <si>
    <t>Dao</t>
  </si>
  <si>
    <t>Mernek</t>
  </si>
  <si>
    <t>Si Mahosot</t>
  </si>
  <si>
    <t>NeuquÃ©n</t>
  </si>
  <si>
    <t>Evansville</t>
  </si>
  <si>
    <t>Neuilly-sur-Seine</t>
  </si>
  <si>
    <t>Mojolampir</t>
  </si>
  <si>
    <t>Kurunegala</t>
  </si>
  <si>
    <t>Shangping</t>
  </si>
  <si>
    <t>Berdyansâ€™k</t>
  </si>
  <si>
    <t>Nartkala</t>
  </si>
  <si>
    <t>Stony Plain</t>
  </si>
  <si>
    <t>HoÅ‚oby</t>
  </si>
  <si>
    <t>Bom Conselho</t>
  </si>
  <si>
    <t>Patique</t>
  </si>
  <si>
    <t>Serra</t>
  </si>
  <si>
    <t>Guanghou</t>
  </si>
  <si>
    <t>JucÃ¡s</t>
  </si>
  <si>
    <t>Ã–stersund</t>
  </si>
  <si>
    <t>Fuli</t>
  </si>
  <si>
    <t>GradiÄ‡i</t>
  </si>
  <si>
    <t>Karangpawitan</t>
  </si>
  <si>
    <t>Petropavlovsk</t>
  </si>
  <si>
    <t>Paris La DÃ©fense</t>
  </si>
  <si>
    <t>GÄ“do</t>
  </si>
  <si>
    <t>Jacksonville</t>
  </si>
  <si>
    <t>Liuhuang</t>
  </si>
  <si>
    <t>KraÅ›niczyn</t>
  </si>
  <si>
    <t>Nanto-shi</t>
  </si>
  <si>
    <t>Ferreira do ZÃªzere</t>
  </si>
  <si>
    <t>DomsjÃ¶</t>
  </si>
  <si>
    <t>Cosne-Cours-sur-Loire</t>
  </si>
  <si>
    <t>Lota</t>
  </si>
  <si>
    <t>Guadalupe</t>
  </si>
  <si>
    <t>Xinâ€™an</t>
  </si>
  <si>
    <t>Heby</t>
  </si>
  <si>
    <t>Castelsarrasin</t>
  </si>
  <si>
    <t>Huaqiao</t>
  </si>
  <si>
    <t>Wudangshan</t>
  </si>
  <si>
    <t>Maslog</t>
  </si>
  <si>
    <t>Matsena</t>
  </si>
  <si>
    <t>Beilun</t>
  </si>
  <si>
    <t>SemÄ«rom</t>
  </si>
  <si>
    <t>BollnÃ¤s</t>
  </si>
  <si>
    <t>Johanneshov</t>
  </si>
  <si>
    <t>Venlo</t>
  </si>
  <si>
    <t>Xiongzhou</t>
  </si>
  <si>
    <t>Weiqi</t>
  </si>
  <si>
    <t>Yuwan</t>
  </si>
  <si>
    <t>El Carmen</t>
  </si>
  <si>
    <t>Catungawan Sur</t>
  </si>
  <si>
    <t>Nagoya-shi</t>
  </si>
  <si>
    <t>DalgÄn</t>
  </si>
  <si>
    <t>Hengshanqiao</t>
  </si>
  <si>
    <t>General Guido</t>
  </si>
  <si>
    <t>Kambing</t>
  </si>
  <si>
    <t>Zall-Herr</t>
  </si>
  <si>
    <t>Banjar Jagasatru</t>
  </si>
  <si>
    <t>Dobryatino</t>
  </si>
  <si>
    <t>San Felipe</t>
  </si>
  <si>
    <t>Chirpan</t>
  </si>
  <si>
    <t>Beaufort</t>
  </si>
  <si>
    <t>BrÄko</t>
  </si>
  <si>
    <t>Taihu</t>
  </si>
  <si>
    <t>Okiot</t>
  </si>
  <si>
    <t>Rechka</t>
  </si>
  <si>
    <t>Rychtal</t>
  </si>
  <si>
    <t>Desa Kertasari</t>
  </si>
  <si>
    <t>Keta</t>
  </si>
  <si>
    <t>GrajaÃº</t>
  </si>
  <si>
    <t>Costa de Rios Frios</t>
  </si>
  <si>
    <t>Brejoeira</t>
  </si>
  <si>
    <t>Brampton</t>
  </si>
  <si>
    <t>Imider</t>
  </si>
  <si>
    <t>Katsuura</t>
  </si>
  <si>
    <t>Tlogoagung</t>
  </si>
  <si>
    <t>Cravo Norte</t>
  </si>
  <si>
    <t>Jorochito</t>
  </si>
  <si>
    <t>Butiama</t>
  </si>
  <si>
    <t>Izbicko</t>
  </si>
  <si>
    <t>Velyka Bahachka</t>
  </si>
  <si>
    <t>Murygino</t>
  </si>
  <si>
    <t>OumÃ©</t>
  </si>
  <si>
    <t>Tawau</t>
  </si>
  <si>
    <t>Liucun</t>
  </si>
  <si>
    <t>Shadili</t>
  </si>
  <si>
    <t>Zhenziliang</t>
  </si>
  <si>
    <t>Vaggeryd</t>
  </si>
  <si>
    <t>Sumbersih</t>
  </si>
  <si>
    <t>Yanaoca</t>
  </si>
  <si>
    <t>Dahua</t>
  </si>
  <si>
    <t>La TalaudiÃ¨re</t>
  </si>
  <si>
    <t>Ducheng</t>
  </si>
  <si>
    <t>Pasireurih</t>
  </si>
  <si>
    <t>TanguiÃ©ta</t>
  </si>
  <si>
    <t>Mokolo</t>
  </si>
  <si>
    <t>San Vicente</t>
  </si>
  <si>
    <t>Batsari</t>
  </si>
  <si>
    <t>Sendai</t>
  </si>
  <si>
    <t>Usab</t>
  </si>
  <si>
    <t>Fuwen</t>
  </si>
  <si>
    <t>Ceelbuur</t>
  </si>
  <si>
    <t>Valencia</t>
  </si>
  <si>
    <t>ChardonniÃ¨re</t>
  </si>
  <si>
    <t>Emmaboda</t>
  </si>
  <si>
    <t>Duwakbuter</t>
  </si>
  <si>
    <t>General Levalle</t>
  </si>
  <si>
    <t>Istres</t>
  </si>
  <si>
    <t>Inglewood</t>
  </si>
  <si>
    <t>Kui Buri</t>
  </si>
  <si>
    <t>Beauvais</t>
  </si>
  <si>
    <t>Shitong</t>
  </si>
  <si>
    <t>Pante Raja</t>
  </si>
  <si>
    <t>Sankeyushu</t>
  </si>
  <si>
    <t>GhÄro</t>
  </si>
  <si>
    <t>Kose</t>
  </si>
  <si>
    <t>Tawali</t>
  </si>
  <si>
    <t>Mahdia</t>
  </si>
  <si>
    <t>LÄ«vÄni</t>
  </si>
  <si>
    <t>Jieting</t>
  </si>
  <si>
    <t>Faeanak Dua</t>
  </si>
  <si>
    <t>Sadabe</t>
  </si>
  <si>
    <t>Yangsa</t>
  </si>
  <si>
    <t>Nakhon Chai Si</t>
  </si>
  <si>
    <t>Kalodu</t>
  </si>
  <si>
    <t>Rodas</t>
  </si>
  <si>
    <t>Uttaradit</t>
  </si>
  <si>
    <t>Sadananya</t>
  </si>
  <si>
    <t>Siguqiao</t>
  </si>
  <si>
    <t>Gudermes</t>
  </si>
  <si>
    <t>Talzemt</t>
  </si>
  <si>
    <t>San Agustin</t>
  </si>
  <si>
    <t>â€˜Afak</t>
  </si>
  <si>
    <t>Fengqiao</t>
  </si>
  <si>
    <t>Gromadka</t>
  </si>
  <si>
    <t>TamberÃ­as</t>
  </si>
  <si>
    <t>Kosum Phisai</t>
  </si>
  <si>
    <t>Ayorou</t>
  </si>
  <si>
    <t>Fuzhou</t>
  </si>
  <si>
    <t>La Paz Centro</t>
  </si>
  <si>
    <t>Williston</t>
  </si>
  <si>
    <t>Paphos</t>
  </si>
  <si>
    <t>Shwebo</t>
  </si>
  <si>
    <t>Belisario Dominguez</t>
  </si>
  <si>
    <t>Shisui</t>
  </si>
  <si>
    <t>Miskolc</t>
  </si>
  <si>
    <t>Dalkey</t>
  </si>
  <si>
    <t>Zhumadian</t>
  </si>
  <si>
    <t>Zalesnoye</t>
  </si>
  <si>
    <t>Dijon</t>
  </si>
  <si>
    <t>KoÅ‚aczyce</t>
  </si>
  <si>
    <t>Lingbei</t>
  </si>
  <si>
    <t>Dayingjie</t>
  </si>
  <si>
    <t>Trelleborg</t>
  </si>
  <si>
    <t>Berck</t>
  </si>
  <si>
    <t>Emiliano Zapata</t>
  </si>
  <si>
    <t>Ebene</t>
  </si>
  <si>
    <t>Jasieniec</t>
  </si>
  <si>
    <t>Pinaring</t>
  </si>
  <si>
    <t>Fangbu</t>
  </si>
  <si>
    <t>Poiares</t>
  </si>
  <si>
    <t>Changning</t>
  </si>
  <si>
    <t>Duyun</t>
  </si>
  <si>
    <t>Barreiros</t>
  </si>
  <si>
    <t>Jianxincun</t>
  </si>
  <si>
    <t>Korem</t>
  </si>
  <si>
    <t>BÃ¡nov</t>
  </si>
  <si>
    <t>Avignon</t>
  </si>
  <si>
    <t>Dobryanka</t>
  </si>
  <si>
    <t>Baculongan</t>
  </si>
  <si>
    <t>Suisan</t>
  </si>
  <si>
    <t>Liloy</t>
  </si>
  <si>
    <t>Kassiri</t>
  </si>
  <si>
    <t>CzarnoÅ¼yÅ‚y</t>
  </si>
  <si>
    <t>Lago da Pedra</t>
  </si>
  <si>
    <t>Patong</t>
  </si>
  <si>
    <t>Karadaglije</t>
  </si>
  <si>
    <t>Chengbei</t>
  </si>
  <si>
    <t>Al KhÄnkah</t>
  </si>
  <si>
    <t>Kompaniyivka</t>
  </si>
  <si>
    <t>Czerniewice</t>
  </si>
  <si>
    <t>HÃ¤rnÃ¶sand</t>
  </si>
  <si>
    <t>Moate</t>
  </si>
  <si>
    <t>Adiwerna</t>
  </si>
  <si>
    <t>Fengshuling</t>
  </si>
  <si>
    <t>Kitami</t>
  </si>
  <si>
    <t>Bongandanga</t>
  </si>
  <si>
    <t>Santa Ana</t>
  </si>
  <si>
    <t>GuÃ¡piles</t>
  </si>
  <si>
    <t>Indianapolis</t>
  </si>
  <si>
    <t>Mpika</t>
  </si>
  <si>
    <t>Fayzabad</t>
  </si>
  <si>
    <t>Bengga</t>
  </si>
  <si>
    <t>San Jose</t>
  </si>
  <si>
    <t>Mamara</t>
  </si>
  <si>
    <t>Velyki Kopany</t>
  </si>
  <si>
    <t>KharbathÄ BanÄ« á¸¨Ärith</t>
  </si>
  <si>
    <t>MansÃ´a</t>
  </si>
  <si>
    <t>Chociwel</t>
  </si>
  <si>
    <t>Barobo</t>
  </si>
  <si>
    <t>LapinjÃ¤rvi</t>
  </si>
  <si>
    <t>LinkÃ¶ping</t>
  </si>
  <si>
    <t>Senada</t>
  </si>
  <si>
    <t>Banzhong</t>
  </si>
  <si>
    <t>ProfÃ­tis IlÃ­as</t>
  </si>
  <si>
    <t>Kishorganj</t>
  </si>
  <si>
    <t>Ohrid</t>
  </si>
  <si>
    <t>Pombal</t>
  </si>
  <si>
    <t>ZwierzyÅ„</t>
  </si>
  <si>
    <t>Perechyn</t>
  </si>
  <si>
    <t>Gllogjan</t>
  </si>
  <si>
    <t>Haparanda</t>
  </si>
  <si>
    <t>Shinaihai</t>
  </si>
  <si>
    <t>Beaconsfield</t>
  </si>
  <si>
    <t>PopielÃ³w</t>
  </si>
  <si>
    <t>Arai</t>
  </si>
  <si>
    <t>Dasi</t>
  </si>
  <si>
    <t>KÃ¸benhavn</t>
  </si>
  <si>
    <t>Sanrao</t>
  </si>
  <si>
    <t>KÃ½mi</t>
  </si>
  <si>
    <t>Mobaye</t>
  </si>
  <si>
    <t>Fenchen</t>
  </si>
  <si>
    <t>Cayara</t>
  </si>
  <si>
    <t>Åšwidnica</t>
  </si>
  <si>
    <t>Weixing</t>
  </si>
  <si>
    <t>AntimÃ¡cheia</t>
  </si>
  <si>
    <t>ValsamÃ¡ta</t>
  </si>
  <si>
    <t>Lanlacuni Bajo</t>
  </si>
  <si>
    <t>LidkÃ¶ping</t>
  </si>
  <si>
    <t>Nova IguaÃ§u</t>
  </si>
  <si>
    <t>Ochla</t>
  </si>
  <si>
    <t>Datangzhuang</t>
  </si>
  <si>
    <t>Tournon-sur-RhÃ´ne</t>
  </si>
  <si>
    <t>Zango</t>
  </si>
  <si>
    <t>Gaurnadi</t>
  </si>
  <si>
    <t>Kipenâ€™</t>
  </si>
  <si>
    <t>Gumel</t>
  </si>
  <si>
    <t>Amphawa</t>
  </si>
  <si>
    <t>Jinxiang</t>
  </si>
  <si>
    <t>Raub</t>
  </si>
  <si>
    <t>Qitan</t>
  </si>
  <si>
    <t>San CristÃ³bal Verapaz</t>
  </si>
  <si>
    <t>Supu</t>
  </si>
  <si>
    <t>Ruteng</t>
  </si>
  <si>
    <t>Lumbangan</t>
  </si>
  <si>
    <t>Ulee Gle</t>
  </si>
  <si>
    <t>Vukovije Donje</t>
  </si>
  <si>
    <t>Municipio de Copacabana</t>
  </si>
  <si>
    <t>Siderejo</t>
  </si>
  <si>
    <t>Isehara</t>
  </si>
  <si>
    <t>MÄ«r Bachah KÅá¹¯</t>
  </si>
  <si>
    <t>Savonlinna</t>
  </si>
  <si>
    <t>Oekefan</t>
  </si>
  <si>
    <t>PeraÃ­a</t>
  </si>
  <si>
    <t>Konso</t>
  </si>
  <si>
    <t>Shitouhe</t>
  </si>
  <si>
    <t>Jetis</t>
  </si>
  <si>
    <t>Sam Khok</t>
  </si>
  <si>
    <t>Lunec</t>
  </si>
  <si>
    <t>ZelmeÅ†i</t>
  </si>
  <si>
    <t>Nanjin</t>
  </si>
  <si>
    <t>Kathu</t>
  </si>
  <si>
    <t>Mazowe</t>
  </si>
  <si>
    <t>Caoyan</t>
  </si>
  <si>
    <t>LÃ¡vara</t>
  </si>
  <si>
    <t>Besah</t>
  </si>
  <si>
    <t>Klavdiyevo-Tarasove</t>
  </si>
  <si>
    <t>El Fahs</t>
  </si>
  <si>
    <t>Camasca</t>
  </si>
  <si>
    <t>Gornorechenskiy</t>
  </si>
  <si>
    <t>Gamleby</t>
  </si>
  <si>
    <t>Shumikha</t>
  </si>
  <si>
    <t>Hofors</t>
  </si>
  <si>
    <t>Kapuan</t>
  </si>
  <si>
    <t>RajÅ«zah</t>
  </si>
  <si>
    <t>Besole</t>
  </si>
  <si>
    <t>Auki</t>
  </si>
  <si>
    <t>Antalaha</t>
  </si>
  <si>
    <t>áº¤p TÃ¢n NgÃ£i</t>
  </si>
  <si>
    <t>Melaka</t>
  </si>
  <si>
    <t>TacuatÃ­</t>
  </si>
  <si>
    <t>NamÄ«n</t>
  </si>
  <si>
    <t>Lucban</t>
  </si>
  <si>
    <t>Nukuâ€˜alofa</t>
  </si>
  <si>
    <t>CaÃ±as</t>
  </si>
  <si>
    <t>Bolorejo</t>
  </si>
  <si>
    <t>Guder</t>
  </si>
  <si>
    <t>Bancar</t>
  </si>
  <si>
    <t>CorumbÃ¡</t>
  </si>
  <si>
    <t>Fengâ€™an</t>
  </si>
  <si>
    <t>Runsonglaozhai</t>
  </si>
  <si>
    <t>ChrÃ¡st</t>
  </si>
  <si>
    <t>Berlin</t>
  </si>
  <si>
    <t>Chochkan</t>
  </si>
  <si>
    <t>Tanshan</t>
  </si>
  <si>
    <t>SÄ«rÄ«s</t>
  </si>
  <si>
    <t>Dorchester</t>
  </si>
  <si>
    <t>Cigeulis</t>
  </si>
  <si>
    <t>MedveÄ‘a</t>
  </si>
  <si>
    <t>Sovetskaya</t>
  </si>
  <si>
    <t>DÄ…bie</t>
  </si>
  <si>
    <t>Coasa</t>
  </si>
  <si>
    <t>Casais Baleal</t>
  </si>
  <si>
    <t>Pionerskiy</t>
  </si>
  <si>
    <t>Malapaubhara</t>
  </si>
  <si>
    <t>Mutang</t>
  </si>
  <si>
    <t>VÃ¤stra FrÃ¶lunda</t>
  </si>
  <si>
    <t>Annapolis</t>
  </si>
  <si>
    <t>Smolenka</t>
  </si>
  <si>
    <t>Kotakan Selatan</t>
  </si>
  <si>
    <t>Rudna</t>
  </si>
  <si>
    <t>Kyurdarmir</t>
  </si>
  <si>
    <t>Ustâ€™-Kalmanka</t>
  </si>
  <si>
    <t>Giá»“ng TrÃ´m</t>
  </si>
  <si>
    <t>Udobnaya</t>
  </si>
  <si>
    <t>Zolotkovo</t>
  </si>
  <si>
    <t>RoborÃ©</t>
  </si>
  <si>
    <t>Mogi GuaÃ§u</t>
  </si>
  <si>
    <t>Dobrich</t>
  </si>
  <si>
    <t>Krasnokamensk</t>
  </si>
  <si>
    <t>Mabua</t>
  </si>
  <si>
    <t>Barrio San Luis</t>
  </si>
  <si>
    <t>Dartang</t>
  </si>
  <si>
    <t>WojaszÃ³wka</t>
  </si>
  <si>
    <t>Avallon</t>
  </si>
  <si>
    <t>Sirib</t>
  </si>
  <si>
    <t>Tuka</t>
  </si>
  <si>
    <t>Siquisique</t>
  </si>
  <si>
    <t>Ã‰vlalo</t>
  </si>
  <si>
    <t>SÃ£o Miguel dos Campos</t>
  </si>
  <si>
    <t>Solna</t>
  </si>
  <si>
    <t>AlcanhÃµes</t>
  </si>
  <si>
    <t>Changliang</t>
  </si>
  <si>
    <t>VihÄri</t>
  </si>
  <si>
    <t>Kiten</t>
  </si>
  <si>
    <t>Å imanovci</t>
  </si>
  <si>
    <t>Talpe</t>
  </si>
  <si>
    <t>Lindong</t>
  </si>
  <si>
    <t>Feni</t>
  </si>
  <si>
    <t>Santa Cruz</t>
  </si>
  <si>
    <t>Saâ€˜saâ€˜</t>
  </si>
  <si>
    <t>Infanta</t>
  </si>
  <si>
    <t>Talawi</t>
  </si>
  <si>
    <t>Karak</t>
  </si>
  <si>
    <t>Taverny</t>
  </si>
  <si>
    <t>Wolmaransstad</t>
  </si>
  <si>
    <t>Zelenoborskiy</t>
  </si>
  <si>
    <t>Nueva Helvecia</t>
  </si>
  <si>
    <t>Limoges</t>
  </si>
  <si>
    <t>AÅ£ Å¢awÄ«lah</t>
  </si>
  <si>
    <t>PrÃ³machoi</t>
  </si>
  <si>
    <t>Koumra</t>
  </si>
  <si>
    <t>Krzykosy</t>
  </si>
  <si>
    <t>Port Moody</t>
  </si>
  <si>
    <t>InÃ­rida</t>
  </si>
  <si>
    <t>Maldonado</t>
  </si>
  <si>
    <t>Debrecen</t>
  </si>
  <si>
    <t>Kakanj</t>
  </si>
  <si>
    <t>Deba Habe</t>
  </si>
  <si>
    <t>Boa Viagem</t>
  </si>
  <si>
    <t>Qiubin</t>
  </si>
  <si>
    <t>Cimuncang</t>
  </si>
  <si>
    <t>Pa Bon</t>
  </si>
  <si>
    <t>Motala</t>
  </si>
  <si>
    <t>Tubajon</t>
  </si>
  <si>
    <t>Getung</t>
  </si>
  <si>
    <t>Colonia Neuland</t>
  </si>
  <si>
    <t>Matozinhos</t>
  </si>
  <si>
    <t>Tacoma</t>
  </si>
  <si>
    <t>Dengfang</t>
  </si>
  <si>
    <t>Giporlos</t>
  </si>
  <si>
    <t>GÃ³rzno</t>
  </si>
  <si>
    <t>Å½lutava</t>
  </si>
  <si>
    <t>MadÄ«nat â€˜ÄªsÃ¡</t>
  </si>
  <si>
    <t>Le Mans</t>
  </si>
  <si>
    <t>MalÃ¡ Strana</t>
  </si>
  <si>
    <t>Quebracho</t>
  </si>
  <si>
    <t>Mojocoya</t>
  </si>
  <si>
    <t>Rantepang</t>
  </si>
  <si>
    <t>Bronnitsy</t>
  </si>
  <si>
    <t>Tifni</t>
  </si>
  <si>
    <t>Chlewiska</t>
  </si>
  <si>
    <t>Hovtashen</t>
  </si>
  <si>
    <t>Menol</t>
  </si>
  <si>
    <t>Tingping</t>
  </si>
  <si>
    <t>San Antonio</t>
  </si>
  <si>
    <t>Bachaquero</t>
  </si>
  <si>
    <t>El FureidÄ«s</t>
  </si>
  <si>
    <t>Shiojiri</t>
  </si>
  <si>
    <t>Libas</t>
  </si>
  <si>
    <t>Kayapa</t>
  </si>
  <si>
    <t>Seteluk Tengah</t>
  </si>
  <si>
    <t>Wukou</t>
  </si>
  <si>
    <t>JoÃ£o Pessoa</t>
  </si>
  <si>
    <t>Karangsuko</t>
  </si>
  <si>
    <t>KÃ³rnik</t>
  </si>
  <si>
    <t>Toki</t>
  </si>
  <si>
    <t>Xincheng</t>
  </si>
  <si>
    <t>PrzecÅ‚aw</t>
  </si>
  <si>
    <t>Bolâ€™shoye Skuratovo</t>
  </si>
  <si>
    <t>Samut Prakan</t>
  </si>
  <si>
    <t>Conde</t>
  </si>
  <si>
    <t>Canalete</t>
  </si>
  <si>
    <t>Kunda</t>
  </si>
  <si>
    <t>MidÃµes</t>
  </si>
  <si>
    <t>Najin</t>
  </si>
  <si>
    <t>Koni-Djodjo</t>
  </si>
  <si>
    <t>DishnÄ</t>
  </si>
  <si>
    <t>Dongping</t>
  </si>
  <si>
    <t>Walahir</t>
  </si>
  <si>
    <t>Strawberry Hills</t>
  </si>
  <si>
    <t>Walferdange</t>
  </si>
  <si>
    <t>Zaqatala</t>
  </si>
  <si>
    <t>OÅ¼arowice</t>
  </si>
  <si>
    <t>Okanagan</t>
  </si>
  <si>
    <t>Astorga</t>
  </si>
  <si>
    <t>Kishk-e NakhÅ«d</t>
  </si>
  <si>
    <t>NiterÃ³i</t>
  </si>
  <si>
    <t>Lapuan</t>
  </si>
  <si>
    <t>Åubniany</t>
  </si>
  <si>
    <t>Dakingari</t>
  </si>
  <si>
    <t>Maloye Verevo</t>
  </si>
  <si>
    <t>Meilong</t>
  </si>
  <si>
    <t>Mbalmayo</t>
  </si>
  <si>
    <t>Angadanan</t>
  </si>
  <si>
    <t>Kizema</t>
  </si>
  <si>
    <t>Fentange</t>
  </si>
  <si>
    <t>NdendÃ©</t>
  </si>
  <si>
    <t>Tobruk</t>
  </si>
  <si>
    <t>Yuntan</t>
  </si>
  <si>
    <t>Depapre</t>
  </si>
  <si>
    <t>Kedungbang</t>
  </si>
  <si>
    <t>Shicheng</t>
  </si>
  <si>
    <t>Fujikawaguchiko</t>
  </si>
  <si>
    <t>Kerrouchen</t>
  </si>
  <si>
    <t>Daur</t>
  </si>
  <si>
    <t>Quáº­n TÃ¢n PhuÌ</t>
  </si>
  <si>
    <t>Nol</t>
  </si>
  <si>
    <t>Liboran</t>
  </si>
  <si>
    <t>Vallenar</t>
  </si>
  <si>
    <t>Liudu</t>
  </si>
  <si>
    <t>Zhongdong</t>
  </si>
  <si>
    <t>Chengyang</t>
  </si>
  <si>
    <t>Sigou</t>
  </si>
  <si>
    <t>Banjar Ambengan</t>
  </si>
  <si>
    <t>CÃºa</t>
  </si>
  <si>
    <t>Bassano</t>
  </si>
  <si>
    <t>Enriquillo</t>
  </si>
  <si>
    <t>Shanmuqiao</t>
  </si>
  <si>
    <t>Maâ€˜lÅ«lÄ</t>
  </si>
  <si>
    <t>Meicheng</t>
  </si>
  <si>
    <t>Tulung</t>
  </si>
  <si>
    <t>Tamiso</t>
  </si>
  <si>
    <t>Cangyou</t>
  </si>
  <si>
    <t>Lahoysk</t>
  </si>
  <si>
    <t>Black River</t>
  </si>
  <si>
    <t>Apucarana</t>
  </si>
  <si>
    <t>Budva</t>
  </si>
  <si>
    <t>Puerto Cisnes</t>
  </si>
  <si>
    <t>Kondoa</t>
  </si>
  <si>
    <t>Ballitoville</t>
  </si>
  <si>
    <t>El Gouna</t>
  </si>
  <si>
    <t>Lumbang</t>
  </si>
  <si>
    <t>Matsue-shi</t>
  </si>
  <si>
    <t>DÃ¼sseldorf</t>
  </si>
  <si>
    <t>Limbalod</t>
  </si>
  <si>
    <t>Runting</t>
  </si>
  <si>
    <t>Sumberwaru</t>
  </si>
  <si>
    <t>HamhÅ­ng</t>
  </si>
  <si>
    <t>Qingshanhu</t>
  </si>
  <si>
    <t>Castro</t>
  </si>
  <si>
    <t>Rancagua</t>
  </si>
  <si>
    <t>Erhaodi</t>
  </si>
  <si>
    <t>High River</t>
  </si>
  <si>
    <t>Kutacane</t>
  </si>
  <si>
    <t>Bradford</t>
  </si>
  <si>
    <t>Xiangjia</t>
  </si>
  <si>
    <t>Julun</t>
  </si>
  <si>
    <t>Nizhniy Tagil</t>
  </si>
  <si>
    <t>Tahala</t>
  </si>
  <si>
    <t>Gouxaria</t>
  </si>
  <si>
    <t>Nobres</t>
  </si>
  <si>
    <t>TrollhÃ¤ttan</t>
  </si>
  <si>
    <t>West Hartford</t>
  </si>
  <si>
    <t>Umuquena</t>
  </si>
  <si>
    <t>Rattanaburi</t>
  </si>
  <si>
    <t>Marki</t>
  </si>
  <si>
    <t>Ramotswa</t>
  </si>
  <si>
    <t>Duwakkandung</t>
  </si>
  <si>
    <t>Fukura</t>
  </si>
  <si>
    <t>Zhongchuan</t>
  </si>
  <si>
    <t>Ngorongoro</t>
  </si>
  <si>
    <t>SÃ£o GonÃ§alo do Amarante</t>
  </si>
  <si>
    <t>GÃ² Quao</t>
  </si>
  <si>
    <t>Diaopu</t>
  </si>
  <si>
    <t>Zakupne</t>
  </si>
  <si>
    <t>Xiyuan</t>
  </si>
  <si>
    <t>GÃ¶teborg</t>
  </si>
  <si>
    <t>EsÃ©ka</t>
  </si>
  <si>
    <t>Shanggan</t>
  </si>
  <si>
    <t>Pruzhany</t>
  </si>
  <si>
    <t>Troitsk</t>
  </si>
  <si>
    <t>General Emilio Aguinaldo</t>
  </si>
  <si>
    <t>Sumberejo</t>
  </si>
  <si>
    <t>Tinghir</t>
  </si>
  <si>
    <t>Peremyshlâ€™</t>
  </si>
  <si>
    <t>Lingyuan</t>
  </si>
  <si>
    <t>Garoua BoulaÃ¯</t>
  </si>
  <si>
    <t>Yongjiahe</t>
  </si>
  <si>
    <t>Rukem</t>
  </si>
  <si>
    <t>Dondo</t>
  </si>
  <si>
    <t>Kolape</t>
  </si>
  <si>
    <t>George Hill</t>
  </si>
  <si>
    <t>Shaxi</t>
  </si>
  <si>
    <t>Mustvee</t>
  </si>
  <si>
    <t>Huoshaoping</t>
  </si>
  <si>
    <t>Tartouss</t>
  </si>
  <si>
    <t>Wuyun</t>
  </si>
  <si>
    <t>Pradera</t>
  </si>
  <si>
    <t>Xinmen</t>
  </si>
  <si>
    <t>Chenhu</t>
  </si>
  <si>
    <t>YacuÃ­ba</t>
  </si>
  <si>
    <t>Nefta</t>
  </si>
  <si>
    <t>Shuanghekou</t>
  </si>
  <si>
    <t>Bocos</t>
  </si>
  <si>
    <t>RÃ­o Blanquito</t>
  </si>
  <si>
    <t>OlszÃ³wka</t>
  </si>
  <si>
    <t>Kuidou</t>
  </si>
  <si>
    <t>La Rioja</t>
  </si>
  <si>
    <t>GÃ¤vle</t>
  </si>
  <si>
    <t>Taipei</t>
  </si>
  <si>
    <t>Shigongqiao</t>
  </si>
  <si>
    <t>SÃ£o JerÃ´nimo</t>
  </si>
  <si>
    <t>Chaiyaphum</t>
  </si>
  <si>
    <t>Shimanovsk</t>
  </si>
  <si>
    <t>MukayrÄs</t>
  </si>
  <si>
    <t>Molave</t>
  </si>
  <si>
    <t>Vnorovy</t>
  </si>
  <si>
    <t>PÃ¡mfylla</t>
  </si>
  <si>
    <t>Dongshan</t>
  </si>
  <si>
    <t>Borda da Mata</t>
  </si>
  <si>
    <t>Lady Frere</t>
  </si>
  <si>
    <t>SÃ£o LourenÃ§o de MamporcÃ£o</t>
  </si>
  <si>
    <t>DÅ™evohostice</t>
  </si>
  <si>
    <t>Kinnula</t>
  </si>
  <si>
    <t>Manlio Fabio Altamirano</t>
  </si>
  <si>
    <t>Yangtan</t>
  </si>
  <si>
    <t>Maripipi</t>
  </si>
  <si>
    <t>Pesisir</t>
  </si>
  <si>
    <t>El Dividive</t>
  </si>
  <si>
    <t>Panineungan</t>
  </si>
  <si>
    <t>Huangze</t>
  </si>
  <si>
    <t>La Esperanza</t>
  </si>
  <si>
    <t>Yuankeng</t>
  </si>
  <si>
    <t>KaniÃ³w</t>
  </si>
  <si>
    <t>Batticaloa</t>
  </si>
  <si>
    <t>RokiÅ¡kis</t>
  </si>
  <si>
    <t>Mirador</t>
  </si>
  <si>
    <t>Niverville</t>
  </si>
  <si>
    <t>Sarband</t>
  </si>
  <si>
    <t>PerÅ¡tejn</t>
  </si>
  <si>
    <t>LuleÃ¥</t>
  </si>
  <si>
    <t>Geyuan</t>
  </si>
  <si>
    <t>Raâ€™s BayrÅ«t</t>
  </si>
  <si>
    <t>Patao</t>
  </si>
  <si>
    <t>MiechÃ³w Charsznica</t>
  </si>
  <si>
    <t>New York City</t>
  </si>
  <si>
    <t>Shuanglongchang</t>
  </si>
  <si>
    <t>Xingfu</t>
  </si>
  <si>
    <t>DÅ‚ugosiodÅ‚o</t>
  </si>
  <si>
    <t>Carora</t>
  </si>
  <si>
    <t>Tubo</t>
  </si>
  <si>
    <t>VitÃ³ria de Santo AntÃ£o</t>
  </si>
  <si>
    <t>Keli</t>
  </si>
  <si>
    <t>CherÃ«mushki</t>
  </si>
  <si>
    <t>DhankutÄ</t>
  </si>
  <si>
    <t>Sinarwangi</t>
  </si>
  <si>
    <t>Gaotang</t>
  </si>
  <si>
    <t>Jalatrang</t>
  </si>
  <si>
    <t>BÄglung</t>
  </si>
  <si>
    <t>Bacong</t>
  </si>
  <si>
    <t>Carabamba</t>
  </si>
  <si>
    <t>Zhaoxiang</t>
  </si>
  <si>
    <t>Vinica</t>
  </si>
  <si>
    <t>Pshekhskaya</t>
  </si>
  <si>
    <t>Bugembe</t>
  </si>
  <si>
    <t>Santa LucÃ­a</t>
  </si>
  <si>
    <t>Nanying</t>
  </si>
  <si>
    <t>Karolinka</t>
  </si>
  <si>
    <t>Priiskovyy</t>
  </si>
  <si>
    <t>LÃ¡rdos</t>
  </si>
  <si>
    <t>Alto de SÃ£o SebastiÃ£o</t>
  </si>
  <si>
    <t>â€˜Ayn á¸¨alÄqÄ«m</t>
  </si>
  <si>
    <t>SÃ£o Vicente</t>
  </si>
  <si>
    <t>Wanurian</t>
  </si>
  <si>
    <t>Arroyo Naranjo</t>
  </si>
  <si>
    <t>Tianhe</t>
  </si>
  <si>
    <t>Ibara</t>
  </si>
  <si>
    <t>Haoxue</t>
  </si>
  <si>
    <t>Mashava</t>
  </si>
  <si>
    <t>Ã–rnskÃ¶ldsvik</t>
  </si>
  <si>
    <t>Bykov</t>
  </si>
  <si>
    <t>Unden</t>
  </si>
  <si>
    <t>Baras</t>
  </si>
  <si>
    <t>Xinkaikou</t>
  </si>
  <si>
    <t>Kaloyanovo</t>
  </si>
  <si>
    <t>Oleszyce</t>
  </si>
  <si>
    <t>Dushang</t>
  </si>
  <si>
    <t>Santa Clara</t>
  </si>
  <si>
    <t>Jiucaizhuang</t>
  </si>
  <si>
    <t>Ziyang Chengguanzhen</t>
  </si>
  <si>
    <t>Lopatyn</t>
  </si>
  <si>
    <t>Gorbunki</t>
  </si>
  <si>
    <t>Lakbok</t>
  </si>
  <si>
    <t>Kstovo</t>
  </si>
  <si>
    <t>Pozhang</t>
  </si>
  <si>
    <t>Dingtou</t>
  </si>
  <si>
    <t>Tost</t>
  </si>
  <si>
    <t>Opi</t>
  </si>
  <si>
    <t>Pokrovskoye-StreshnÃ«vo</t>
  </si>
  <si>
    <t>Genova</t>
  </si>
  <si>
    <t>Simbal</t>
  </si>
  <si>
    <t>Santo Tomas</t>
  </si>
  <si>
    <t>Jati</t>
  </si>
  <si>
    <t>Ustupo</t>
  </si>
  <si>
    <t>Duantan</t>
  </si>
  <si>
    <t>Brckovljani</t>
  </si>
  <si>
    <t>Vargas</t>
  </si>
  <si>
    <t>Jaguaquara</t>
  </si>
  <si>
    <t>Bunia</t>
  </si>
  <si>
    <t>Ciawi</t>
  </si>
  <si>
    <t>Yuanda</t>
  </si>
  <si>
    <t>KanÃ¡lia</t>
  </si>
  <si>
    <t>Oesain</t>
  </si>
  <si>
    <t>Quimper</t>
  </si>
  <si>
    <t>Xiawuqi</t>
  </si>
  <si>
    <t>OstrÃ³w Wielkopolski</t>
  </si>
  <si>
    <t>Naikolan</t>
  </si>
  <si>
    <t>Laoshawan</t>
  </si>
  <si>
    <t>Tubod</t>
  </si>
  <si>
    <t>Verbivka</t>
  </si>
  <si>
    <t>Gap</t>
  </si>
  <si>
    <t>Tiandiba</t>
  </si>
  <si>
    <t>Syzranâ€™</t>
  </si>
  <si>
    <t>Saitama</t>
  </si>
  <si>
    <t>Verona</t>
  </si>
  <si>
    <t>Sokolnice</t>
  </si>
  <si>
    <t>Gunung Timur</t>
  </si>
  <si>
    <t>Colonia Elisa</t>
  </si>
  <si>
    <t>Mtwara</t>
  </si>
  <si>
    <t>Canala</t>
  </si>
  <si>
    <t>Ciparay</t>
  </si>
  <si>
    <t>Chacarita</t>
  </si>
  <si>
    <t>Sagarejo</t>
  </si>
  <si>
    <t>HornÃ³wek</t>
  </si>
  <si>
    <t>Kuta</t>
  </si>
  <si>
    <t>Awjilah</t>
  </si>
  <si>
    <t>Broto</t>
  </si>
  <si>
    <t>Vyatskiye Polyany</t>
  </si>
  <si>
    <t>ShkodÃ«r</t>
  </si>
  <si>
    <t>Slavkov u Brna</t>
  </si>
  <si>
    <t>Huquan</t>
  </si>
  <si>
    <t>ReisjÃ¤rvi</t>
  </si>
  <si>
    <t>Kuantan</t>
  </si>
  <si>
    <t>Rennes</t>
  </si>
  <si>
    <t>KleszczÃ³w</t>
  </si>
  <si>
    <t>Uhlove</t>
  </si>
  <si>
    <t>Goghtâ€™</t>
  </si>
  <si>
    <t>Huanghai</t>
  </si>
  <si>
    <t>Bayt Dajan</t>
  </si>
  <si>
    <t>Nemours</t>
  </si>
  <si>
    <t>Xingnong</t>
  </si>
  <si>
    <t>Barra Velha</t>
  </si>
  <si>
    <t>BÃ¡guanos</t>
  </si>
  <si>
    <t>Sung Noen</t>
  </si>
  <si>
    <t>Francisco I Madero</t>
  </si>
  <si>
    <t>Krajan Atas Suger Lor</t>
  </si>
  <si>
    <t>Buracan</t>
  </si>
  <si>
    <t>Tanza</t>
  </si>
  <si>
    <t>Tenjolaya</t>
  </si>
  <si>
    <t>Cipicung</t>
  </si>
  <si>
    <t>CalvÃ¡rio</t>
  </si>
  <si>
    <t>Bratsigovo</t>
  </si>
  <si>
    <t>Å tÄ›chovice</t>
  </si>
  <si>
    <t>Liulin</t>
  </si>
  <si>
    <t>Tasikmalaya</t>
  </si>
  <si>
    <t>Manquiring</t>
  </si>
  <si>
    <t>ItÅ</t>
  </si>
  <si>
    <t>San Javier</t>
  </si>
  <si>
    <t>Heping</t>
  </si>
  <si>
    <t>Belalcazar</t>
  </si>
  <si>
    <t>Songbo</t>
  </si>
  <si>
    <t>Gezan</t>
  </si>
  <si>
    <t>MessÃ­ni</t>
  </si>
  <si>
    <t>Manturovo</t>
  </si>
  <si>
    <t>WaddÄn</t>
  </si>
  <si>
    <t>Ferreira do Alentejo</t>
  </si>
  <si>
    <t>Phlapphla Chai</t>
  </si>
  <si>
    <t>Cesson</t>
  </si>
  <si>
    <t>Dongmazar</t>
  </si>
  <si>
    <t>Qiaolin</t>
  </si>
  <si>
    <t>Bagangan</t>
  </si>
  <si>
    <t>Saint Paul</t>
  </si>
  <si>
    <t>Malbug</t>
  </si>
  <si>
    <t>Nangka</t>
  </si>
  <si>
    <t>Minamata</t>
  </si>
  <si>
    <t>Calape</t>
  </si>
  <si>
    <t>Lianzhou</t>
  </si>
  <si>
    <t>Mintian</t>
  </si>
  <si>
    <t>Ozerki</t>
  </si>
  <si>
    <t>Victoria</t>
  </si>
  <si>
    <t>Estribeiro</t>
  </si>
  <si>
    <t>Klimovsk</t>
  </si>
  <si>
    <t>Gweru</t>
  </si>
  <si>
    <t>Temenggungan</t>
  </si>
  <si>
    <t>Kuching</t>
  </si>
  <si>
    <t>Nagutskoye</t>
  </si>
  <si>
    <t>Videm pri Ptuju</t>
  </si>
  <si>
    <t>Djibouti</t>
  </si>
  <si>
    <t>El Paso</t>
  </si>
  <si>
    <t>Santa Rita Aplaya</t>
  </si>
  <si>
    <t>Sendangagung</t>
  </si>
  <si>
    <t>Suchen</t>
  </si>
  <si>
    <t>Collingwood</t>
  </si>
  <si>
    <t>Botoh</t>
  </si>
  <si>
    <t>Tulu Bolo</t>
  </si>
  <si>
    <t>Shengrenjian</t>
  </si>
  <si>
    <t>Baisha</t>
  </si>
  <si>
    <t>Silva Jardim</t>
  </si>
  <si>
    <t>Oetutulul</t>
  </si>
  <si>
    <t>Boissevain</t>
  </si>
  <si>
    <t>Mbumi</t>
  </si>
  <si>
    <t>Querocotillo</t>
  </si>
  <si>
    <t>Hekinan</t>
  </si>
  <si>
    <t>Harrison</t>
  </si>
  <si>
    <t>Mambi</t>
  </si>
  <si>
    <t>Shuinan</t>
  </si>
  <si>
    <t>San Juan Bautista</t>
  </si>
  <si>
    <t>Pepe</t>
  </si>
  <si>
    <t>Onsala</t>
  </si>
  <si>
    <t>Lianyi</t>
  </si>
  <si>
    <t>Nong Khai</t>
  </si>
  <si>
    <t>Leon Postigo</t>
  </si>
  <si>
    <t>Maripa</t>
  </si>
  <si>
    <t>Dehang</t>
  </si>
  <si>
    <t>Mayisad</t>
  </si>
  <si>
    <t>Chujiang</t>
  </si>
  <si>
    <t>Cherkasskoye</t>
  </si>
  <si>
    <t>Badean</t>
  </si>
  <si>
    <t>Fanrong</t>
  </si>
  <si>
    <t>Zakan-Yurt</t>
  </si>
  <si>
    <t>Cortes</t>
  </si>
  <si>
    <t>Bejsce</t>
  </si>
  <si>
    <t>Tabora</t>
  </si>
  <si>
    <t>Stavanger</t>
  </si>
  <si>
    <t>TianguÃ¡</t>
  </si>
  <si>
    <t>Balinad</t>
  </si>
  <si>
    <t>Cullinan</t>
  </si>
  <si>
    <t>Neundeut</t>
  </si>
  <si>
    <t>Jiangnan</t>
  </si>
  <si>
    <t>ÅŒarai</t>
  </si>
  <si>
    <t>Huazhou</t>
  </si>
  <si>
    <t>Bernardo LarroudÃ©</t>
  </si>
  <si>
    <t>Zhaojia</t>
  </si>
  <si>
    <t>Dalongdong</t>
  </si>
  <si>
    <t>Ar Riqqah</t>
  </si>
  <si>
    <t>Selouane</t>
  </si>
  <si>
    <t>Puerto Bello</t>
  </si>
  <si>
    <t>Jdaidet el Matn</t>
  </si>
  <si>
    <t>Takub</t>
  </si>
  <si>
    <t>Tullinge</t>
  </si>
  <si>
    <t>Myrnyy</t>
  </si>
  <si>
    <t>Nalâ€™chik</t>
  </si>
  <si>
    <t>Daxin</t>
  </si>
  <si>
    <t>Halmstad</t>
  </si>
  <si>
    <t>Kornyn</t>
  </si>
  <si>
    <t>Chengzhong</t>
  </si>
  <si>
    <t>Jandira</t>
  </si>
  <si>
    <t>Jugantang</t>
  </si>
  <si>
    <t>Chengnan</t>
  </si>
  <si>
    <t>Zhongguanyi</t>
  </si>
  <si>
    <t>Guanzhuang</t>
  </si>
  <si>
    <t>Sobotka</t>
  </si>
  <si>
    <t>Belford Roxo</t>
  </si>
  <si>
    <t>Huari</t>
  </si>
  <si>
    <t>Bilshivtsi</t>
  </si>
  <si>
    <t>Cambrai</t>
  </si>
  <si>
    <t>Lila</t>
  </si>
  <si>
    <t>Muli</t>
  </si>
  <si>
    <t>Campos</t>
  </si>
  <si>
    <t>Marttila</t>
  </si>
  <si>
    <t>Fukadale</t>
  </si>
  <si>
    <t>Kumla</t>
  </si>
  <si>
    <t>â€˜AbasÄn al KabÄ«rah</t>
  </si>
  <si>
    <t>Phatthana Nikhom</t>
  </si>
  <si>
    <t>Sungai</t>
  </si>
  <si>
    <t>Bulnes</t>
  </si>
  <si>
    <t>Montecristi</t>
  </si>
  <si>
    <t>GolÄÅ¯v JenÃ­kov</t>
  </si>
  <si>
    <t>Hekou</t>
  </si>
  <si>
    <t>Kota Bharu</t>
  </si>
  <si>
    <t>DÃºn Laoghaire</t>
  </si>
  <si>
    <t>Dahe</t>
  </si>
  <si>
    <t>Seraya</t>
  </si>
  <si>
    <t>Nevinnomyssk</t>
  </si>
  <si>
    <t>Volodarka</t>
  </si>
  <si>
    <t>Baoping</t>
  </si>
  <si>
    <t>Cueto</t>
  </si>
  <si>
    <t>Wanju</t>
  </si>
  <si>
    <t>RacÅ‚awice</t>
  </si>
  <si>
    <t>Birmingham</t>
  </si>
  <si>
    <t>Zhili</t>
  </si>
  <si>
    <t>Pedro Miguel</t>
  </si>
  <si>
    <t>Koina</t>
  </si>
  <si>
    <t>Wenquan</t>
  </si>
  <si>
    <t>Zhangjiawo</t>
  </si>
  <si>
    <t>Chuncheon</t>
  </si>
  <si>
    <t>Lashkar GÄh</t>
  </si>
  <si>
    <t>Santa Justina</t>
  </si>
  <si>
    <t>SoufriÃ¨re</t>
  </si>
  <si>
    <t>Wufeng</t>
  </si>
  <si>
    <t>Marang</t>
  </si>
  <si>
    <t>Stod</t>
  </si>
  <si>
    <t>Ciyun</t>
  </si>
  <si>
    <t>VysoÄany</t>
  </si>
  <si>
    <t>Zaragoza</t>
  </si>
  <si>
    <t>Bajingmeduro</t>
  </si>
  <si>
    <t>Stubno</t>
  </si>
  <si>
    <t>Bailianhe</t>
  </si>
  <si>
    <t>Pokachi</t>
  </si>
  <si>
    <t>Xiagong</t>
  </si>
  <si>
    <t>Pirca</t>
  </si>
  <si>
    <t>Mutengene</t>
  </si>
  <si>
    <t>Guazhou</t>
  </si>
  <si>
    <t>BeneÅ¡ov nad PlouÄnicÃ­</t>
  </si>
  <si>
    <t>Lianghekou</t>
  </si>
  <si>
    <t>Vista Hermosa</t>
  </si>
  <si>
    <t>Tippi</t>
  </si>
  <si>
    <t>Nova VenÃ©cia</t>
  </si>
  <si>
    <t>Campaka</t>
  </si>
  <si>
    <t>Samagaltay</t>
  </si>
  <si>
    <t>Suban Jeriji</t>
  </si>
  <si>
    <t>Hushan</t>
  </si>
  <si>
    <t>Markaz Mudhaykirah</t>
  </si>
  <si>
    <t>BodÃ¸</t>
  </si>
  <si>
    <t>Koffiefontein</t>
  </si>
  <si>
    <t>Lebak</t>
  </si>
  <si>
    <t>Hisings KÃ¤rra</t>
  </si>
  <si>
    <t>Otavalo</t>
  </si>
  <si>
    <t>Masuguru</t>
  </si>
  <si>
    <t>Jingzhou</t>
  </si>
  <si>
    <t>Kaleybar</t>
  </si>
  <si>
    <t>Ul</t>
  </si>
  <si>
    <t>Yunxi</t>
  </si>
  <si>
    <t>Yegorâ€™yevsk</t>
  </si>
  <si>
    <t>Aitape</t>
  </si>
  <si>
    <t>Jiuheyuan</t>
  </si>
  <si>
    <t>Pingli</t>
  </si>
  <si>
    <t>Huadi</t>
  </si>
  <si>
    <t>McKinley</t>
  </si>
  <si>
    <t>Pesqueira</t>
  </si>
  <si>
    <t>V6J 5B4</t>
  </si>
  <si>
    <t>S0H 0T1</t>
  </si>
  <si>
    <t>S0A 0M1</t>
  </si>
  <si>
    <t>V6J 5B5</t>
  </si>
  <si>
    <t>S0H 0T2</t>
  </si>
  <si>
    <t>S0A 0M2</t>
  </si>
  <si>
    <t>V6J 5B6</t>
  </si>
  <si>
    <t>S0H 0T3</t>
  </si>
  <si>
    <t>S0A 0M3</t>
  </si>
  <si>
    <t>V6J 5B7</t>
  </si>
  <si>
    <t>S0H 0T4</t>
  </si>
  <si>
    <t>S0A 0M4</t>
  </si>
  <si>
    <t>V6J 5B8</t>
  </si>
  <si>
    <t>S0H 0T5</t>
  </si>
  <si>
    <t>S0A 0M5</t>
  </si>
  <si>
    <t>V6J 5B9</t>
  </si>
  <si>
    <t>S0H 0T6</t>
  </si>
  <si>
    <t>S0A 0M6</t>
  </si>
  <si>
    <t>V6J 5B10</t>
  </si>
  <si>
    <t>S0H 0T7</t>
  </si>
  <si>
    <t>S0A 0M7</t>
  </si>
  <si>
    <t>V6J 5B11</t>
  </si>
  <si>
    <t>S0H 0T8</t>
  </si>
  <si>
    <t>S0A 0M8</t>
  </si>
  <si>
    <t>V6J 5B12</t>
  </si>
  <si>
    <t>S0H 0T9</t>
  </si>
  <si>
    <t>S0A 0M9</t>
  </si>
  <si>
    <t>V6J 5B13</t>
  </si>
  <si>
    <t>S0H 0T10</t>
  </si>
  <si>
    <t>S0A 0M10</t>
  </si>
  <si>
    <t>V6J 5B14</t>
  </si>
  <si>
    <t>S0H 0T11</t>
  </si>
  <si>
    <t>S0A 0M11</t>
  </si>
  <si>
    <t>V6J 5B15</t>
  </si>
  <si>
    <t>S0H 0T12</t>
  </si>
  <si>
    <t>S0A 0M12</t>
  </si>
  <si>
    <t>V6J 5B16</t>
  </si>
  <si>
    <t>S0H 0T13</t>
  </si>
  <si>
    <t>S0A 0M13</t>
  </si>
  <si>
    <t>V6J 5B17</t>
  </si>
  <si>
    <t>S0H 0T14</t>
  </si>
  <si>
    <t>S0A 0M14</t>
  </si>
  <si>
    <t>V6J 5B18</t>
  </si>
  <si>
    <t>S0H 0T15</t>
  </si>
  <si>
    <t>S0A 0M15</t>
  </si>
  <si>
    <t>V6J 5B19</t>
  </si>
  <si>
    <t>S0H 0T16</t>
  </si>
  <si>
    <t>S0A 0M16</t>
  </si>
  <si>
    <t>V6J 5B20</t>
  </si>
  <si>
    <t>S0H 0T17</t>
  </si>
  <si>
    <t>S0A 0M17</t>
  </si>
  <si>
    <t>V6J 5B21</t>
  </si>
  <si>
    <t>S0H 0T18</t>
  </si>
  <si>
    <t>S0A 0M18</t>
  </si>
  <si>
    <t>V6J 5B22</t>
  </si>
  <si>
    <t>S0H 0T19</t>
  </si>
  <si>
    <t>S0A 0M19</t>
  </si>
  <si>
    <t>V6J 5B23</t>
  </si>
  <si>
    <t>S0H 0T20</t>
  </si>
  <si>
    <t>S0A 0M20</t>
  </si>
  <si>
    <t>V6J 5B24</t>
  </si>
  <si>
    <t>S0H 0T21</t>
  </si>
  <si>
    <t>S0A 0M21</t>
  </si>
  <si>
    <t>V6J 5B25</t>
  </si>
  <si>
    <t>S0H 0T22</t>
  </si>
  <si>
    <t>S0A 0M22</t>
  </si>
  <si>
    <t>V6J 5B26</t>
  </si>
  <si>
    <t>S0H 0T23</t>
  </si>
  <si>
    <t>S0A 0M23</t>
  </si>
  <si>
    <t>V6J 5B27</t>
  </si>
  <si>
    <t>S0H 0T24</t>
  </si>
  <si>
    <t>S0A 0M24</t>
  </si>
  <si>
    <t>V6J 5B28</t>
  </si>
  <si>
    <t>S0H 0T25</t>
  </si>
  <si>
    <t>S0A 0M25</t>
  </si>
  <si>
    <t>V6J 5B29</t>
  </si>
  <si>
    <t>S0H 0T26</t>
  </si>
  <si>
    <t>S0A 0M26</t>
  </si>
  <si>
    <t>V6J 5B30</t>
  </si>
  <si>
    <t>S0H 0T27</t>
  </si>
  <si>
    <t>S0A 0M27</t>
  </si>
  <si>
    <t>V6J 5B31</t>
  </si>
  <si>
    <t>S0H 0T28</t>
  </si>
  <si>
    <t>S0A 0M28</t>
  </si>
  <si>
    <t>V6J 5B32</t>
  </si>
  <si>
    <t>S0H 0T29</t>
  </si>
  <si>
    <t>S0A 0M29</t>
  </si>
  <si>
    <t>V6J 5B33</t>
  </si>
  <si>
    <t>S0H 0T30</t>
  </si>
  <si>
    <t>S0A 0M30</t>
  </si>
  <si>
    <t>V6J 5B34</t>
  </si>
  <si>
    <t>S0H 0T31</t>
  </si>
  <si>
    <t>S0A 0M31</t>
  </si>
  <si>
    <t>V6J 5B35</t>
  </si>
  <si>
    <t>S0H 0T32</t>
  </si>
  <si>
    <t>S0A 0M32</t>
  </si>
  <si>
    <t>V6J 5B36</t>
  </si>
  <si>
    <t>S0H 0T33</t>
  </si>
  <si>
    <t>S0A 0M33</t>
  </si>
  <si>
    <t>V6J 5B37</t>
  </si>
  <si>
    <t>S0H 0T34</t>
  </si>
  <si>
    <t>S0A 0M34</t>
  </si>
  <si>
    <t>V6J 5B38</t>
  </si>
  <si>
    <t>S0H 0T35</t>
  </si>
  <si>
    <t>S0A 0M35</t>
  </si>
  <si>
    <t>V6J 5B39</t>
  </si>
  <si>
    <t>S0H 0T36</t>
  </si>
  <si>
    <t>S0A 0M36</t>
  </si>
  <si>
    <t>V6J 5B40</t>
  </si>
  <si>
    <t>S0H 0T37</t>
  </si>
  <si>
    <t>S0A 0M37</t>
  </si>
  <si>
    <t>V6J 5B41</t>
  </si>
  <si>
    <t>S0H 0T38</t>
  </si>
  <si>
    <t>S0A 0M38</t>
  </si>
  <si>
    <t>V6J 5B42</t>
  </si>
  <si>
    <t>S0H 0T39</t>
  </si>
  <si>
    <t>S0A 0M39</t>
  </si>
  <si>
    <t>V6J 5B43</t>
  </si>
  <si>
    <t>S0H 0T40</t>
  </si>
  <si>
    <t>S0A 0M40</t>
  </si>
  <si>
    <t>V6J 5B44</t>
  </si>
  <si>
    <t>S0H 0T41</t>
  </si>
  <si>
    <t>S0A 0M41</t>
  </si>
  <si>
    <t>V6J 5B45</t>
  </si>
  <si>
    <t>2020 Q3</t>
  </si>
  <si>
    <t>2021 Q3</t>
  </si>
  <si>
    <t>2022 Q3</t>
  </si>
  <si>
    <t>2023 Q3</t>
  </si>
  <si>
    <t>2024 Q3</t>
  </si>
  <si>
    <t>2025 Q3</t>
  </si>
  <si>
    <t>2026 Q3</t>
  </si>
  <si>
    <t>2027 Q3</t>
  </si>
  <si>
    <t>2028 Q3</t>
  </si>
  <si>
    <t>2029 Q3</t>
  </si>
  <si>
    <t>2030 Q3</t>
  </si>
  <si>
    <t>2031 Q3</t>
  </si>
  <si>
    <t>2032 Q3</t>
  </si>
  <si>
    <t>2033 Q3</t>
  </si>
  <si>
    <t>2034 Q3</t>
  </si>
  <si>
    <t>2035 Q3</t>
  </si>
  <si>
    <t>2036 Q3</t>
  </si>
  <si>
    <t>2037 Q3</t>
  </si>
  <si>
    <t>2038 Q3</t>
  </si>
  <si>
    <t>2039 Q3</t>
  </si>
  <si>
    <t>2040 Q3</t>
  </si>
  <si>
    <t>2041 Q3</t>
  </si>
  <si>
    <t>2042 Q3</t>
  </si>
  <si>
    <t>2043 Q3</t>
  </si>
  <si>
    <t>2044 Q3</t>
  </si>
  <si>
    <t>2045 Q3</t>
  </si>
  <si>
    <t>2046 Q3</t>
  </si>
  <si>
    <t>2047 Q3</t>
  </si>
  <si>
    <t>2048 Q3</t>
  </si>
  <si>
    <t>2049 Q3</t>
  </si>
  <si>
    <t>2050 Q3</t>
  </si>
  <si>
    <t>2051 Q3</t>
  </si>
  <si>
    <t>2052 Q3</t>
  </si>
  <si>
    <t>2053 Q3</t>
  </si>
  <si>
    <t>2054 Q3</t>
  </si>
  <si>
    <t>2055 Q3</t>
  </si>
  <si>
    <t>2056 Q3</t>
  </si>
  <si>
    <t>2057 Q3</t>
  </si>
  <si>
    <t>2058 Q3</t>
  </si>
  <si>
    <t>2059 Q3</t>
  </si>
  <si>
    <t>2060 Q3</t>
  </si>
  <si>
    <t>2061 Q3</t>
  </si>
  <si>
    <t>2062 Q3</t>
  </si>
  <si>
    <t>2063 Q3</t>
  </si>
  <si>
    <t>2064 Q3</t>
  </si>
  <si>
    <t>2065 Q3</t>
  </si>
  <si>
    <t>2066 Q3</t>
  </si>
  <si>
    <t>2067 Q3</t>
  </si>
  <si>
    <t>2068 Q3</t>
  </si>
  <si>
    <t>2069 Q3</t>
  </si>
  <si>
    <t>2070 Q3</t>
  </si>
  <si>
    <t>2071 Q3</t>
  </si>
  <si>
    <t>2072 Q3</t>
  </si>
  <si>
    <t>2073 Q3</t>
  </si>
  <si>
    <t>2074 Q3</t>
  </si>
  <si>
    <t>2075 Q3</t>
  </si>
  <si>
    <t>2076 Q3</t>
  </si>
  <si>
    <t>2077 Q3</t>
  </si>
  <si>
    <t>2078 Q3</t>
  </si>
  <si>
    <t>2079 Q3</t>
  </si>
  <si>
    <t>2080 Q3</t>
  </si>
  <si>
    <t>2081 Q3</t>
  </si>
  <si>
    <t>2082 Q3</t>
  </si>
  <si>
    <t>2083 Q3</t>
  </si>
  <si>
    <t>2084 Q3</t>
  </si>
  <si>
    <t>2085 Q3</t>
  </si>
  <si>
    <t>2086 Q3</t>
  </si>
  <si>
    <t>2087 Q3</t>
  </si>
  <si>
    <t>2088 Q3</t>
  </si>
  <si>
    <t>2089 Q3</t>
  </si>
  <si>
    <t>2090 Q3</t>
  </si>
  <si>
    <t>2091 Q3</t>
  </si>
  <si>
    <t>2092 Q3</t>
  </si>
  <si>
    <t>2093 Q3</t>
  </si>
  <si>
    <t>2094 Q3</t>
  </si>
  <si>
    <t>2095 Q3</t>
  </si>
  <si>
    <t>2096 Q3</t>
  </si>
  <si>
    <t>2097 Q3</t>
  </si>
  <si>
    <t>2098 Q3</t>
  </si>
  <si>
    <t>2099 Q3</t>
  </si>
  <si>
    <t>2100 Q3</t>
  </si>
  <si>
    <t>2101 Q3</t>
  </si>
  <si>
    <t>2102 Q3</t>
  </si>
  <si>
    <t>2103 Q3</t>
  </si>
  <si>
    <t>2104 Q3</t>
  </si>
  <si>
    <t>2105 Q3</t>
  </si>
  <si>
    <t>2106 Q3</t>
  </si>
  <si>
    <t>2107 Q3</t>
  </si>
  <si>
    <t>2108 Q3</t>
  </si>
  <si>
    <t>2109 Q3</t>
  </si>
  <si>
    <t>2110 Q3</t>
  </si>
  <si>
    <t>2111 Q3</t>
  </si>
  <si>
    <t>2112 Q3</t>
  </si>
  <si>
    <t>2113 Q3</t>
  </si>
  <si>
    <t>2114 Q3</t>
  </si>
  <si>
    <t>2115 Q3</t>
  </si>
  <si>
    <t>2116 Q3</t>
  </si>
  <si>
    <t>2117 Q3</t>
  </si>
  <si>
    <t>2118 Q3</t>
  </si>
  <si>
    <t>2119 Q3</t>
  </si>
  <si>
    <t>2120 Q3</t>
  </si>
  <si>
    <t>2121 Q3</t>
  </si>
  <si>
    <t>2122 Q3</t>
  </si>
  <si>
    <t>2123 Q3</t>
  </si>
  <si>
    <t>2124 Q3</t>
  </si>
  <si>
    <t>2125 Q3</t>
  </si>
  <si>
    <t>2126 Q3</t>
  </si>
  <si>
    <t>2127 Q3</t>
  </si>
  <si>
    <t>2128 Q3</t>
  </si>
  <si>
    <t>2129 Q3</t>
  </si>
  <si>
    <t>2130 Q3</t>
  </si>
  <si>
    <t>2131 Q3</t>
  </si>
  <si>
    <t>2132 Q3</t>
  </si>
  <si>
    <t>2133 Q3</t>
  </si>
  <si>
    <t>2134 Q3</t>
  </si>
  <si>
    <t>2135 Q3</t>
  </si>
  <si>
    <t>2136 Q3</t>
  </si>
  <si>
    <t>2137 Q3</t>
  </si>
  <si>
    <t>2138 Q3</t>
  </si>
  <si>
    <t>2139 Q3</t>
  </si>
  <si>
    <t>2140 Q3</t>
  </si>
  <si>
    <t>2141 Q3</t>
  </si>
  <si>
    <t>2142 Q3</t>
  </si>
  <si>
    <t>2143 Q3</t>
  </si>
  <si>
    <t>2144 Q3</t>
  </si>
  <si>
    <t>2145 Q3</t>
  </si>
  <si>
    <t>2146 Q3</t>
  </si>
  <si>
    <t>2147 Q3</t>
  </si>
  <si>
    <t>2148 Q3</t>
  </si>
  <si>
    <t>2149 Q3</t>
  </si>
  <si>
    <t>2150 Q3</t>
  </si>
  <si>
    <t>2151 Q3</t>
  </si>
  <si>
    <t>2152 Q3</t>
  </si>
  <si>
    <t>2153 Q3</t>
  </si>
  <si>
    <t>2154 Q3</t>
  </si>
  <si>
    <t>2155 Q3</t>
  </si>
  <si>
    <t>2156 Q3</t>
  </si>
  <si>
    <t>2157 Q3</t>
  </si>
  <si>
    <t>2158 Q3</t>
  </si>
  <si>
    <t>2159 Q3</t>
  </si>
  <si>
    <t>2160 Q3</t>
  </si>
  <si>
    <t>2161 Q3</t>
  </si>
  <si>
    <t>2162 Q3</t>
  </si>
  <si>
    <t>2163 Q3</t>
  </si>
  <si>
    <t>2164 Q3</t>
  </si>
  <si>
    <t>2165 Q3</t>
  </si>
  <si>
    <t>2166 Q3</t>
  </si>
  <si>
    <t>2167 Q3</t>
  </si>
  <si>
    <t>2168 Q3</t>
  </si>
  <si>
    <t>2169 Q3</t>
  </si>
  <si>
    <t>2170 Q3</t>
  </si>
  <si>
    <t>2171 Q3</t>
  </si>
  <si>
    <t>2172 Q3</t>
  </si>
  <si>
    <t>2173 Q3</t>
  </si>
  <si>
    <t>2174 Q3</t>
  </si>
  <si>
    <t>2175 Q3</t>
  </si>
  <si>
    <t>2176 Q3</t>
  </si>
  <si>
    <t>2177 Q3</t>
  </si>
  <si>
    <t>2178 Q3</t>
  </si>
  <si>
    <t>2179 Q3</t>
  </si>
  <si>
    <t>2180 Q3</t>
  </si>
  <si>
    <t>2181 Q3</t>
  </si>
  <si>
    <t>2182 Q3</t>
  </si>
  <si>
    <t>2183 Q3</t>
  </si>
  <si>
    <t>2184 Q3</t>
  </si>
  <si>
    <t>2185 Q3</t>
  </si>
  <si>
    <t>2186 Q3</t>
  </si>
  <si>
    <t>2187 Q3</t>
  </si>
  <si>
    <t>2188 Q3</t>
  </si>
  <si>
    <t>2189 Q3</t>
  </si>
  <si>
    <t>2190 Q3</t>
  </si>
  <si>
    <t>2191 Q3</t>
  </si>
  <si>
    <t>2192 Q3</t>
  </si>
  <si>
    <t>2193 Q3</t>
  </si>
  <si>
    <t>2194 Q3</t>
  </si>
  <si>
    <t>2195 Q3</t>
  </si>
  <si>
    <t>2196 Q3</t>
  </si>
  <si>
    <t>2197 Q3</t>
  </si>
  <si>
    <t>2198 Q3</t>
  </si>
  <si>
    <t>2199 Q3</t>
  </si>
  <si>
    <t>2200 Q3</t>
  </si>
  <si>
    <t>2201 Q3</t>
  </si>
  <si>
    <t>2202 Q3</t>
  </si>
  <si>
    <t>2203 Q3</t>
  </si>
  <si>
    <t>2204 Q3</t>
  </si>
  <si>
    <t>2205 Q3</t>
  </si>
  <si>
    <t>2206 Q3</t>
  </si>
  <si>
    <t>2207 Q3</t>
  </si>
  <si>
    <t>2208 Q3</t>
  </si>
  <si>
    <t>2209 Q3</t>
  </si>
  <si>
    <t>2210 Q3</t>
  </si>
  <si>
    <t>2211 Q3</t>
  </si>
  <si>
    <t>2212 Q3</t>
  </si>
  <si>
    <t>2213 Q3</t>
  </si>
  <si>
    <t>2214 Q3</t>
  </si>
  <si>
    <t>2215 Q3</t>
  </si>
  <si>
    <t>2216 Q3</t>
  </si>
  <si>
    <t>2217 Q3</t>
  </si>
  <si>
    <t>2218 Q3</t>
  </si>
  <si>
    <t>2219 Q3</t>
  </si>
  <si>
    <t>2220 Q3</t>
  </si>
  <si>
    <t>2221 Q3</t>
  </si>
  <si>
    <t>2222 Q3</t>
  </si>
  <si>
    <t>2223 Q3</t>
  </si>
  <si>
    <t>2224 Q3</t>
  </si>
  <si>
    <t>2225 Q3</t>
  </si>
  <si>
    <t>2226 Q3</t>
  </si>
  <si>
    <t>2227 Q3</t>
  </si>
  <si>
    <t>2228 Q3</t>
  </si>
  <si>
    <t>2229 Q3</t>
  </si>
  <si>
    <t>2230 Q3</t>
  </si>
  <si>
    <t>2231 Q3</t>
  </si>
  <si>
    <t>2232 Q3</t>
  </si>
  <si>
    <t>2233 Q3</t>
  </si>
  <si>
    <t>2234 Q3</t>
  </si>
  <si>
    <t>2235 Q3</t>
  </si>
  <si>
    <t>2236 Q3</t>
  </si>
  <si>
    <t>2237 Q3</t>
  </si>
  <si>
    <t>2238 Q3</t>
  </si>
  <si>
    <t>2239 Q3</t>
  </si>
  <si>
    <t>2240 Q3</t>
  </si>
  <si>
    <t>2241 Q3</t>
  </si>
  <si>
    <t>2242 Q3</t>
  </si>
  <si>
    <t>2243 Q3</t>
  </si>
  <si>
    <t>2244 Q3</t>
  </si>
  <si>
    <t>2245 Q3</t>
  </si>
  <si>
    <t>2246 Q3</t>
  </si>
  <si>
    <t>2247 Q3</t>
  </si>
  <si>
    <t>2248 Q3</t>
  </si>
  <si>
    <t>2249 Q3</t>
  </si>
  <si>
    <t>2250 Q3</t>
  </si>
  <si>
    <t>2251 Q3</t>
  </si>
  <si>
    <t>2252 Q3</t>
  </si>
  <si>
    <t>2253 Q3</t>
  </si>
  <si>
    <t>2254 Q3</t>
  </si>
  <si>
    <t>2255 Q3</t>
  </si>
  <si>
    <t>2256 Q3</t>
  </si>
  <si>
    <t>2257 Q3</t>
  </si>
  <si>
    <t>2258 Q3</t>
  </si>
  <si>
    <t>2259 Q3</t>
  </si>
  <si>
    <t>2260 Q3</t>
  </si>
  <si>
    <t>2261 Q3</t>
  </si>
  <si>
    <t>2262 Q3</t>
  </si>
  <si>
    <t>2263 Q3</t>
  </si>
  <si>
    <t>2264 Q3</t>
  </si>
  <si>
    <t>2265 Q3</t>
  </si>
  <si>
    <t>2266 Q3</t>
  </si>
  <si>
    <t>2267 Q3</t>
  </si>
  <si>
    <t>2268 Q3</t>
  </si>
  <si>
    <t>2269 Q3</t>
  </si>
  <si>
    <t>2270 Q3</t>
  </si>
  <si>
    <t>2271 Q3</t>
  </si>
  <si>
    <t>2272 Q3</t>
  </si>
  <si>
    <t>2273 Q3</t>
  </si>
  <si>
    <t>2274 Q3</t>
  </si>
  <si>
    <t>2275 Q3</t>
  </si>
  <si>
    <t>2276 Q3</t>
  </si>
  <si>
    <t>2277 Q3</t>
  </si>
  <si>
    <t>2278 Q3</t>
  </si>
  <si>
    <t>2279 Q3</t>
  </si>
  <si>
    <t>2280 Q3</t>
  </si>
  <si>
    <t>2281 Q3</t>
  </si>
  <si>
    <t>2282 Q3</t>
  </si>
  <si>
    <t>2283 Q3</t>
  </si>
  <si>
    <t>2284 Q3</t>
  </si>
  <si>
    <t>2285 Q3</t>
  </si>
  <si>
    <t>2286 Q3</t>
  </si>
  <si>
    <t>2287 Q3</t>
  </si>
  <si>
    <t>2288 Q3</t>
  </si>
  <si>
    <t>2289 Q3</t>
  </si>
  <si>
    <t>2290 Q3</t>
  </si>
  <si>
    <t>2291 Q3</t>
  </si>
  <si>
    <t>2292 Q3</t>
  </si>
  <si>
    <t>2293 Q3</t>
  </si>
  <si>
    <t>2294 Q3</t>
  </si>
  <si>
    <t>2295 Q3</t>
  </si>
  <si>
    <t>2296 Q3</t>
  </si>
  <si>
    <t>2297 Q3</t>
  </si>
  <si>
    <t>2298 Q3</t>
  </si>
  <si>
    <t>2299 Q3</t>
  </si>
  <si>
    <t>2300 Q3</t>
  </si>
  <si>
    <t>2301 Q3</t>
  </si>
  <si>
    <t>2302 Q3</t>
  </si>
  <si>
    <t>2303 Q3</t>
  </si>
  <si>
    <t>2304 Q3</t>
  </si>
  <si>
    <t>2305 Q3</t>
  </si>
  <si>
    <t>2306 Q3</t>
  </si>
  <si>
    <t>2307 Q3</t>
  </si>
  <si>
    <t>2308 Q3</t>
  </si>
  <si>
    <t>2309 Q3</t>
  </si>
  <si>
    <t>2310 Q3</t>
  </si>
  <si>
    <t>2311 Q3</t>
  </si>
  <si>
    <t>2312 Q3</t>
  </si>
  <si>
    <t>2313 Q3</t>
  </si>
  <si>
    <t>2314 Q3</t>
  </si>
  <si>
    <t>2315 Q3</t>
  </si>
  <si>
    <t>2316 Q3</t>
  </si>
  <si>
    <t>2317 Q3</t>
  </si>
  <si>
    <t>2318 Q3</t>
  </si>
  <si>
    <t>2319 Q3</t>
  </si>
  <si>
    <t>2320 Q3</t>
  </si>
  <si>
    <t>2321 Q3</t>
  </si>
  <si>
    <t>2322 Q3</t>
  </si>
  <si>
    <t>2323 Q3</t>
  </si>
  <si>
    <t>2324 Q3</t>
  </si>
  <si>
    <t>2325 Q3</t>
  </si>
  <si>
    <t>2326 Q3</t>
  </si>
  <si>
    <t>2327 Q3</t>
  </si>
  <si>
    <t>2328 Q3</t>
  </si>
  <si>
    <t>2329 Q3</t>
  </si>
  <si>
    <t>2330 Q3</t>
  </si>
  <si>
    <t>2331 Q3</t>
  </si>
  <si>
    <t>2332 Q3</t>
  </si>
  <si>
    <t>2333 Q3</t>
  </si>
  <si>
    <t>2334 Q3</t>
  </si>
  <si>
    <t>2335 Q3</t>
  </si>
  <si>
    <t>2336 Q3</t>
  </si>
  <si>
    <t>2337 Q3</t>
  </si>
  <si>
    <t>2338 Q3</t>
  </si>
  <si>
    <t>2339 Q3</t>
  </si>
  <si>
    <t>2340 Q3</t>
  </si>
  <si>
    <t>2341 Q3</t>
  </si>
  <si>
    <t>2342 Q3</t>
  </si>
  <si>
    <t>2343 Q3</t>
  </si>
  <si>
    <t>2344 Q3</t>
  </si>
  <si>
    <t>2345 Q3</t>
  </si>
  <si>
    <t>2346 Q3</t>
  </si>
  <si>
    <t>2347 Q3</t>
  </si>
  <si>
    <t>2348 Q3</t>
  </si>
  <si>
    <t>2349 Q3</t>
  </si>
  <si>
    <t>2350 Q3</t>
  </si>
  <si>
    <t>2351 Q3</t>
  </si>
  <si>
    <t>2352 Q3</t>
  </si>
  <si>
    <t>2353 Q3</t>
  </si>
  <si>
    <t>2354 Q3</t>
  </si>
  <si>
    <t>2355 Q3</t>
  </si>
  <si>
    <t>2356 Q3</t>
  </si>
  <si>
    <t>2357 Q3</t>
  </si>
  <si>
    <t>2358 Q3</t>
  </si>
  <si>
    <t>2359 Q3</t>
  </si>
  <si>
    <t>2360 Q3</t>
  </si>
  <si>
    <t>2361 Q3</t>
  </si>
  <si>
    <t>2362 Q3</t>
  </si>
  <si>
    <t>2363 Q3</t>
  </si>
  <si>
    <t>2364 Q3</t>
  </si>
  <si>
    <t>2365 Q3</t>
  </si>
  <si>
    <t>2366 Q3</t>
  </si>
  <si>
    <t>2367 Q3</t>
  </si>
  <si>
    <t>2368 Q3</t>
  </si>
  <si>
    <t>2369 Q3</t>
  </si>
  <si>
    <t>2370 Q3</t>
  </si>
  <si>
    <t>2371 Q3</t>
  </si>
  <si>
    <t>2372 Q3</t>
  </si>
  <si>
    <t>2373 Q3</t>
  </si>
  <si>
    <t>2374 Q3</t>
  </si>
  <si>
    <t>2375 Q3</t>
  </si>
  <si>
    <t>2376 Q3</t>
  </si>
  <si>
    <t>2377 Q3</t>
  </si>
  <si>
    <t>2378 Q3</t>
  </si>
  <si>
    <t>2379 Q3</t>
  </si>
  <si>
    <t>2380 Q3</t>
  </si>
  <si>
    <t>2381 Q3</t>
  </si>
  <si>
    <t>2382 Q3</t>
  </si>
  <si>
    <t>2383 Q3</t>
  </si>
  <si>
    <t>2384 Q3</t>
  </si>
  <si>
    <t>2385 Q3</t>
  </si>
  <si>
    <t>2386 Q3</t>
  </si>
  <si>
    <t>2387 Q3</t>
  </si>
  <si>
    <t>2388 Q3</t>
  </si>
  <si>
    <t>2389 Q3</t>
  </si>
  <si>
    <t>2390 Q3</t>
  </si>
  <si>
    <t>2391 Q3</t>
  </si>
  <si>
    <t>2392 Q3</t>
  </si>
  <si>
    <t>2393 Q3</t>
  </si>
  <si>
    <t>2394 Q3</t>
  </si>
  <si>
    <t>2395 Q3</t>
  </si>
  <si>
    <t>2396 Q3</t>
  </si>
  <si>
    <t>2397 Q3</t>
  </si>
  <si>
    <t>2398 Q3</t>
  </si>
  <si>
    <t>2399 Q3</t>
  </si>
  <si>
    <t>2400 Q3</t>
  </si>
  <si>
    <t>2401 Q3</t>
  </si>
  <si>
    <t>2402 Q3</t>
  </si>
  <si>
    <t>2403 Q3</t>
  </si>
  <si>
    <t>2404 Q3</t>
  </si>
  <si>
    <t>2405 Q3</t>
  </si>
  <si>
    <t>2406 Q3</t>
  </si>
  <si>
    <t>2407 Q3</t>
  </si>
  <si>
    <t>2408 Q3</t>
  </si>
  <si>
    <t>2409 Q3</t>
  </si>
  <si>
    <t>2410 Q3</t>
  </si>
  <si>
    <t>2411 Q3</t>
  </si>
  <si>
    <t>2412 Q3</t>
  </si>
  <si>
    <t>2413 Q3</t>
  </si>
  <si>
    <t>2414 Q3</t>
  </si>
  <si>
    <t>2415 Q3</t>
  </si>
  <si>
    <t>2416 Q3</t>
  </si>
  <si>
    <t>2417 Q3</t>
  </si>
  <si>
    <t>2418 Q3</t>
  </si>
  <si>
    <t>2419 Q3</t>
  </si>
  <si>
    <t>2420 Q3</t>
  </si>
  <si>
    <t>2421 Q3</t>
  </si>
  <si>
    <t>2422 Q3</t>
  </si>
  <si>
    <t>2423 Q3</t>
  </si>
  <si>
    <t>2424 Q3</t>
  </si>
  <si>
    <t>2425 Q3</t>
  </si>
  <si>
    <t>2426 Q3</t>
  </si>
  <si>
    <t>2427 Q3</t>
  </si>
  <si>
    <t>2428 Q3</t>
  </si>
  <si>
    <t>2429 Q3</t>
  </si>
  <si>
    <t>2430 Q3</t>
  </si>
  <si>
    <t>2431 Q3</t>
  </si>
  <si>
    <t>2432 Q3</t>
  </si>
  <si>
    <t>2433 Q3</t>
  </si>
  <si>
    <t>2434 Q3</t>
  </si>
  <si>
    <t>2435 Q3</t>
  </si>
  <si>
    <t>2436 Q3</t>
  </si>
  <si>
    <t>2437 Q3</t>
  </si>
  <si>
    <t>2438 Q3</t>
  </si>
  <si>
    <t>2439 Q3</t>
  </si>
  <si>
    <t>2440 Q3</t>
  </si>
  <si>
    <t>2441 Q3</t>
  </si>
  <si>
    <t>2442 Q3</t>
  </si>
  <si>
    <t>2443 Q3</t>
  </si>
  <si>
    <t>2444 Q3</t>
  </si>
  <si>
    <t>2445 Q3</t>
  </si>
  <si>
    <t>2446 Q3</t>
  </si>
  <si>
    <t>2447 Q3</t>
  </si>
  <si>
    <t>2448 Q3</t>
  </si>
  <si>
    <t>2449 Q3</t>
  </si>
  <si>
    <t>2450 Q3</t>
  </si>
  <si>
    <t>2451 Q3</t>
  </si>
  <si>
    <t>2452 Q3</t>
  </si>
  <si>
    <t>2453 Q3</t>
  </si>
  <si>
    <t>2454 Q3</t>
  </si>
  <si>
    <t>2455 Q3</t>
  </si>
  <si>
    <t>2456 Q3</t>
  </si>
  <si>
    <t>2457 Q3</t>
  </si>
  <si>
    <t>2458 Q3</t>
  </si>
  <si>
    <t>2459 Q3</t>
  </si>
  <si>
    <t>2460 Q3</t>
  </si>
  <si>
    <t>2461 Q3</t>
  </si>
  <si>
    <t>2462 Q3</t>
  </si>
  <si>
    <t>2463 Q3</t>
  </si>
  <si>
    <t>2464 Q3</t>
  </si>
  <si>
    <t>2465 Q3</t>
  </si>
  <si>
    <t>2466 Q3</t>
  </si>
  <si>
    <t>2467 Q3</t>
  </si>
  <si>
    <t>2468 Q3</t>
  </si>
  <si>
    <t>2469 Q3</t>
  </si>
  <si>
    <t>2470 Q3</t>
  </si>
  <si>
    <t>2471 Q3</t>
  </si>
  <si>
    <t>2472 Q3</t>
  </si>
  <si>
    <t>2473 Q3</t>
  </si>
  <si>
    <t>2474 Q3</t>
  </si>
  <si>
    <t>2475 Q3</t>
  </si>
  <si>
    <t>2476 Q3</t>
  </si>
  <si>
    <t>2477 Q3</t>
  </si>
  <si>
    <t>2478 Q3</t>
  </si>
  <si>
    <t>2479 Q3</t>
  </si>
  <si>
    <t>2480 Q3</t>
  </si>
  <si>
    <t>2481 Q3</t>
  </si>
  <si>
    <t>2482 Q3</t>
  </si>
  <si>
    <t>2483 Q3</t>
  </si>
  <si>
    <t>2484 Q3</t>
  </si>
  <si>
    <t>2485 Q3</t>
  </si>
  <si>
    <t>2486 Q3</t>
  </si>
  <si>
    <t>2487 Q3</t>
  </si>
  <si>
    <t>2488 Q3</t>
  </si>
  <si>
    <t>2489 Q3</t>
  </si>
  <si>
    <t>2490 Q3</t>
  </si>
  <si>
    <t>2491 Q3</t>
  </si>
  <si>
    <t>2492 Q3</t>
  </si>
  <si>
    <t>2493 Q3</t>
  </si>
  <si>
    <t>2494 Q3</t>
  </si>
  <si>
    <t>2495 Q3</t>
  </si>
  <si>
    <t>2496 Q3</t>
  </si>
  <si>
    <t>2497 Q3</t>
  </si>
  <si>
    <t>2498 Q3</t>
  </si>
  <si>
    <t>2499 Q3</t>
  </si>
  <si>
    <t>2500 Q3</t>
  </si>
  <si>
    <t>2501 Q3</t>
  </si>
  <si>
    <t>2502 Q3</t>
  </si>
  <si>
    <t>2503 Q3</t>
  </si>
  <si>
    <t>2504 Q3</t>
  </si>
  <si>
    <t>2505 Q3</t>
  </si>
  <si>
    <t>2506 Q3</t>
  </si>
  <si>
    <t>2507 Q3</t>
  </si>
  <si>
    <t>2508 Q3</t>
  </si>
  <si>
    <t>2509 Q3</t>
  </si>
  <si>
    <t>2510 Q3</t>
  </si>
  <si>
    <t>2511 Q3</t>
  </si>
  <si>
    <t>2512 Q3</t>
  </si>
  <si>
    <t>2513 Q3</t>
  </si>
  <si>
    <t>2514 Q3</t>
  </si>
  <si>
    <t>2515 Q3</t>
  </si>
  <si>
    <t>2516 Q3</t>
  </si>
  <si>
    <t>2517 Q3</t>
  </si>
  <si>
    <t>2518 Q3</t>
  </si>
  <si>
    <t>2519 Q3</t>
  </si>
  <si>
    <t>2520 Q3</t>
  </si>
  <si>
    <t>2521 Q3</t>
  </si>
  <si>
    <t>2522 Q3</t>
  </si>
  <si>
    <t>2523 Q3</t>
  </si>
  <si>
    <t>2524 Q3</t>
  </si>
  <si>
    <t>2525 Q3</t>
  </si>
  <si>
    <t>2526 Q3</t>
  </si>
  <si>
    <t>2527 Q3</t>
  </si>
  <si>
    <t>2528 Q3</t>
  </si>
  <si>
    <t>2529 Q3</t>
  </si>
  <si>
    <t>2530 Q3</t>
  </si>
  <si>
    <t>2531 Q3</t>
  </si>
  <si>
    <t>2532 Q3</t>
  </si>
  <si>
    <t>2533 Q3</t>
  </si>
  <si>
    <t>2534 Q3</t>
  </si>
  <si>
    <t>2535 Q3</t>
  </si>
  <si>
    <t>2536 Q3</t>
  </si>
  <si>
    <t>2537 Q3</t>
  </si>
  <si>
    <t>2538 Q3</t>
  </si>
  <si>
    <t>2539 Q3</t>
  </si>
  <si>
    <t>2540 Q3</t>
  </si>
  <si>
    <t>2541 Q3</t>
  </si>
  <si>
    <t>2542 Q3</t>
  </si>
  <si>
    <t>2543 Q3</t>
  </si>
  <si>
    <t>2544 Q3</t>
  </si>
  <si>
    <t>2545 Q3</t>
  </si>
  <si>
    <t>2546 Q3</t>
  </si>
  <si>
    <t>2547 Q3</t>
  </si>
  <si>
    <t>2548 Q3</t>
  </si>
  <si>
    <t>2549 Q3</t>
  </si>
  <si>
    <t>2550 Q3</t>
  </si>
  <si>
    <t>2551 Q3</t>
  </si>
  <si>
    <t>2552 Q3</t>
  </si>
  <si>
    <t>2553 Q3</t>
  </si>
  <si>
    <t>2554 Q3</t>
  </si>
  <si>
    <t>2555 Q3</t>
  </si>
  <si>
    <t>2556 Q3</t>
  </si>
  <si>
    <t>2557 Q3</t>
  </si>
  <si>
    <t>2558 Q3</t>
  </si>
  <si>
    <t>2559 Q3</t>
  </si>
  <si>
    <t>2560 Q3</t>
  </si>
  <si>
    <t>2561 Q3</t>
  </si>
  <si>
    <t>2562 Q3</t>
  </si>
  <si>
    <t>2563 Q3</t>
  </si>
  <si>
    <t>2564 Q3</t>
  </si>
  <si>
    <t>2565 Q3</t>
  </si>
  <si>
    <t>2566 Q3</t>
  </si>
  <si>
    <t>2567 Q3</t>
  </si>
  <si>
    <t>2568 Q3</t>
  </si>
  <si>
    <t>2569 Q3</t>
  </si>
  <si>
    <t>2570 Q3</t>
  </si>
  <si>
    <t>2571 Q3</t>
  </si>
  <si>
    <t>2572 Q3</t>
  </si>
  <si>
    <t>2573 Q3</t>
  </si>
  <si>
    <t>2574 Q3</t>
  </si>
  <si>
    <t>2575 Q3</t>
  </si>
  <si>
    <t>2576 Q3</t>
  </si>
  <si>
    <t>2577 Q3</t>
  </si>
  <si>
    <t>2578 Q3</t>
  </si>
  <si>
    <t>2579 Q3</t>
  </si>
  <si>
    <t>2580 Q3</t>
  </si>
  <si>
    <t>2581 Q3</t>
  </si>
  <si>
    <t>2582 Q3</t>
  </si>
  <si>
    <t>2583 Q3</t>
  </si>
  <si>
    <t>2584 Q3</t>
  </si>
  <si>
    <t>2585 Q3</t>
  </si>
  <si>
    <t>2586 Q3</t>
  </si>
  <si>
    <t>2587 Q3</t>
  </si>
  <si>
    <t>2588 Q3</t>
  </si>
  <si>
    <t>2589 Q3</t>
  </si>
  <si>
    <t>2590 Q3</t>
  </si>
  <si>
    <t>2591 Q3</t>
  </si>
  <si>
    <t>2592 Q3</t>
  </si>
  <si>
    <t>2593 Q3</t>
  </si>
  <si>
    <t>2594 Q3</t>
  </si>
  <si>
    <t>2595 Q3</t>
  </si>
  <si>
    <t>2596 Q3</t>
  </si>
  <si>
    <t>2597 Q3</t>
  </si>
  <si>
    <t>2598 Q3</t>
  </si>
  <si>
    <t>2599 Q3</t>
  </si>
  <si>
    <t>2600 Q3</t>
  </si>
  <si>
    <t>2601 Q3</t>
  </si>
  <si>
    <t>2602 Q3</t>
  </si>
  <si>
    <t>2603 Q3</t>
  </si>
  <si>
    <t>2604 Q3</t>
  </si>
  <si>
    <t>2605 Q3</t>
  </si>
  <si>
    <t>2606 Q3</t>
  </si>
  <si>
    <t>2607 Q3</t>
  </si>
  <si>
    <t>2608 Q3</t>
  </si>
  <si>
    <t>2609 Q3</t>
  </si>
  <si>
    <t>2610 Q3</t>
  </si>
  <si>
    <t>2611 Q3</t>
  </si>
  <si>
    <t>2612 Q3</t>
  </si>
  <si>
    <t>2613 Q3</t>
  </si>
  <si>
    <t>2614 Q3</t>
  </si>
  <si>
    <t>2615 Q3</t>
  </si>
  <si>
    <t>2616 Q3</t>
  </si>
  <si>
    <t>2617 Q3</t>
  </si>
  <si>
    <t>2618 Q3</t>
  </si>
  <si>
    <t>2619 Q3</t>
  </si>
  <si>
    <t>2620 Q3</t>
  </si>
  <si>
    <t>2621 Q3</t>
  </si>
  <si>
    <t>2622 Q3</t>
  </si>
  <si>
    <t>2623 Q3</t>
  </si>
  <si>
    <t>2624 Q3</t>
  </si>
  <si>
    <t>2625 Q3</t>
  </si>
  <si>
    <t>2626 Q3</t>
  </si>
  <si>
    <t>2627 Q3</t>
  </si>
  <si>
    <t>2628 Q3</t>
  </si>
  <si>
    <t>2629 Q3</t>
  </si>
  <si>
    <t>2630 Q3</t>
  </si>
  <si>
    <t>2631 Q3</t>
  </si>
  <si>
    <t>2632 Q3</t>
  </si>
  <si>
    <t>2633 Q3</t>
  </si>
  <si>
    <t>2634 Q3</t>
  </si>
  <si>
    <t>2635 Q3</t>
  </si>
  <si>
    <t>2636 Q3</t>
  </si>
  <si>
    <t>2637 Q3</t>
  </si>
  <si>
    <t>2638 Q3</t>
  </si>
  <si>
    <t>2639 Q3</t>
  </si>
  <si>
    <t>2640 Q3</t>
  </si>
  <si>
    <t>2641 Q3</t>
  </si>
  <si>
    <t>2642 Q3</t>
  </si>
  <si>
    <t>2643 Q3</t>
  </si>
  <si>
    <t>2644 Q3</t>
  </si>
  <si>
    <t>2645 Q3</t>
  </si>
  <si>
    <t>2646 Q3</t>
  </si>
  <si>
    <t>2647 Q3</t>
  </si>
  <si>
    <t>2648 Q3</t>
  </si>
  <si>
    <t>2649 Q3</t>
  </si>
  <si>
    <t>2650 Q3</t>
  </si>
  <si>
    <t>2651 Q3</t>
  </si>
  <si>
    <t>2652 Q3</t>
  </si>
  <si>
    <t>2653 Q3</t>
  </si>
  <si>
    <t>2654 Q3</t>
  </si>
  <si>
    <t>2655 Q3</t>
  </si>
  <si>
    <t>2656 Q3</t>
  </si>
  <si>
    <t>2657 Q3</t>
  </si>
  <si>
    <t>2658 Q3</t>
  </si>
  <si>
    <t>2659 Q3</t>
  </si>
  <si>
    <t>2660 Q3</t>
  </si>
  <si>
    <t>2661 Q3</t>
  </si>
  <si>
    <t>2662 Q3</t>
  </si>
  <si>
    <t>2663 Q3</t>
  </si>
  <si>
    <t>2664 Q3</t>
  </si>
  <si>
    <t>2665 Q3</t>
  </si>
  <si>
    <t>2666 Q3</t>
  </si>
  <si>
    <t>2667 Q3</t>
  </si>
  <si>
    <t>2668 Q3</t>
  </si>
  <si>
    <t>2669 Q3</t>
  </si>
  <si>
    <t>2670 Q3</t>
  </si>
  <si>
    <t>2671 Q3</t>
  </si>
  <si>
    <t>2672 Q3</t>
  </si>
  <si>
    <t>2673 Q3</t>
  </si>
  <si>
    <t>2674 Q3</t>
  </si>
  <si>
    <t>2675 Q3</t>
  </si>
  <si>
    <t>2676 Q3</t>
  </si>
  <si>
    <t>2677 Q3</t>
  </si>
  <si>
    <t>2678 Q3</t>
  </si>
  <si>
    <t>2679 Q3</t>
  </si>
  <si>
    <t>2680 Q3</t>
  </si>
  <si>
    <t>2681 Q3</t>
  </si>
  <si>
    <t>2682 Q3</t>
  </si>
  <si>
    <t>2683 Q3</t>
  </si>
  <si>
    <t>2684 Q3</t>
  </si>
  <si>
    <t>2685 Q3</t>
  </si>
  <si>
    <t>2686 Q3</t>
  </si>
  <si>
    <t>2687 Q3</t>
  </si>
  <si>
    <t>2688 Q3</t>
  </si>
  <si>
    <t>2689 Q3</t>
  </si>
  <si>
    <t>2690 Q3</t>
  </si>
  <si>
    <t>2691 Q3</t>
  </si>
  <si>
    <t>2692 Q3</t>
  </si>
  <si>
    <t>2693 Q3</t>
  </si>
  <si>
    <t>2694 Q3</t>
  </si>
  <si>
    <t>2695 Q3</t>
  </si>
  <si>
    <t>2696 Q3</t>
  </si>
  <si>
    <t>2697 Q3</t>
  </si>
  <si>
    <t>2698 Q3</t>
  </si>
  <si>
    <t>2699 Q3</t>
  </si>
  <si>
    <t>2700 Q3</t>
  </si>
  <si>
    <t>2701 Q3</t>
  </si>
  <si>
    <t>2702 Q3</t>
  </si>
  <si>
    <t>2703 Q3</t>
  </si>
  <si>
    <t>2704 Q3</t>
  </si>
  <si>
    <t>2705 Q3</t>
  </si>
  <si>
    <t>2706 Q3</t>
  </si>
  <si>
    <t>2707 Q3</t>
  </si>
  <si>
    <t>2708 Q3</t>
  </si>
  <si>
    <t>2709 Q3</t>
  </si>
  <si>
    <t>2710 Q3</t>
  </si>
  <si>
    <t>2711 Q3</t>
  </si>
  <si>
    <t>2712 Q3</t>
  </si>
  <si>
    <t>2713 Q3</t>
  </si>
  <si>
    <t>2714 Q3</t>
  </si>
  <si>
    <t>2715 Q3</t>
  </si>
  <si>
    <t>2716 Q3</t>
  </si>
  <si>
    <t>2717 Q3</t>
  </si>
  <si>
    <t>2718 Q3</t>
  </si>
  <si>
    <t>2719 Q3</t>
  </si>
  <si>
    <t>2720 Q3</t>
  </si>
  <si>
    <t>2721 Q3</t>
  </si>
  <si>
    <t>2722 Q3</t>
  </si>
  <si>
    <t>2723 Q3</t>
  </si>
  <si>
    <t>2724 Q3</t>
  </si>
  <si>
    <t>2725 Q3</t>
  </si>
  <si>
    <t>2726 Q3</t>
  </si>
  <si>
    <t>2727 Q3</t>
  </si>
  <si>
    <t>2728 Q3</t>
  </si>
  <si>
    <t>2729 Q3</t>
  </si>
  <si>
    <t>2730 Q3</t>
  </si>
  <si>
    <t>2731 Q3</t>
  </si>
  <si>
    <t>2732 Q3</t>
  </si>
  <si>
    <t>2733 Q3</t>
  </si>
  <si>
    <t>2734 Q3</t>
  </si>
  <si>
    <t>2735 Q3</t>
  </si>
  <si>
    <t>2736 Q3</t>
  </si>
  <si>
    <t>2737 Q3</t>
  </si>
  <si>
    <t>2738 Q3</t>
  </si>
  <si>
    <t>2739 Q3</t>
  </si>
  <si>
    <t>2740 Q3</t>
  </si>
  <si>
    <t>2741 Q3</t>
  </si>
  <si>
    <t>2742 Q3</t>
  </si>
  <si>
    <t>2743 Q3</t>
  </si>
  <si>
    <t>2744 Q3</t>
  </si>
  <si>
    <t>2745 Q3</t>
  </si>
  <si>
    <t>2746 Q3</t>
  </si>
  <si>
    <t>2747 Q3</t>
  </si>
  <si>
    <t>2748 Q3</t>
  </si>
  <si>
    <t>2749 Q3</t>
  </si>
  <si>
    <t>2750 Q3</t>
  </si>
  <si>
    <t>2751 Q3</t>
  </si>
  <si>
    <t>2752 Q3</t>
  </si>
  <si>
    <t>2753 Q3</t>
  </si>
  <si>
    <t>2754 Q3</t>
  </si>
  <si>
    <t>2755 Q3</t>
  </si>
  <si>
    <t>2756 Q3</t>
  </si>
  <si>
    <t>2757 Q3</t>
  </si>
  <si>
    <t>2758 Q3</t>
  </si>
  <si>
    <t>2759 Q3</t>
  </si>
  <si>
    <t>2760 Q3</t>
  </si>
  <si>
    <t>2761 Q3</t>
  </si>
  <si>
    <t>2762 Q3</t>
  </si>
  <si>
    <t>2763 Q3</t>
  </si>
  <si>
    <t>2764 Q3</t>
  </si>
  <si>
    <t>2765 Q3</t>
  </si>
  <si>
    <t>2766 Q3</t>
  </si>
  <si>
    <t>2767 Q3</t>
  </si>
  <si>
    <t>2768 Q3</t>
  </si>
  <si>
    <t>2769 Q3</t>
  </si>
  <si>
    <t>2770 Q3</t>
  </si>
  <si>
    <t>2771 Q3</t>
  </si>
  <si>
    <t>2772 Q3</t>
  </si>
  <si>
    <t>2773 Q3</t>
  </si>
  <si>
    <t>2774 Q3</t>
  </si>
  <si>
    <t>2775 Q3</t>
  </si>
  <si>
    <t>2776 Q3</t>
  </si>
  <si>
    <t>2777 Q3</t>
  </si>
  <si>
    <t>2778 Q3</t>
  </si>
  <si>
    <t>2779 Q3</t>
  </si>
  <si>
    <t>2780 Q3</t>
  </si>
  <si>
    <t>2781 Q3</t>
  </si>
  <si>
    <t>2782 Q3</t>
  </si>
  <si>
    <t>2783 Q3</t>
  </si>
  <si>
    <t>2784 Q3</t>
  </si>
  <si>
    <t>2785 Q3</t>
  </si>
  <si>
    <t>2786 Q3</t>
  </si>
  <si>
    <t>2787 Q3</t>
  </si>
  <si>
    <t>2788 Q3</t>
  </si>
  <si>
    <t>2789 Q3</t>
  </si>
  <si>
    <t>2790 Q3</t>
  </si>
  <si>
    <t>2791 Q3</t>
  </si>
  <si>
    <t>2792 Q3</t>
  </si>
  <si>
    <t>2793 Q3</t>
  </si>
  <si>
    <t>2794 Q3</t>
  </si>
  <si>
    <t>2795 Q3</t>
  </si>
  <si>
    <t>2796 Q3</t>
  </si>
  <si>
    <t>2797 Q3</t>
  </si>
  <si>
    <t>2798 Q3</t>
  </si>
  <si>
    <t>2799 Q3</t>
  </si>
  <si>
    <t>2800 Q3</t>
  </si>
  <si>
    <t>2801 Q3</t>
  </si>
  <si>
    <t>2802 Q3</t>
  </si>
  <si>
    <t>2803 Q3</t>
  </si>
  <si>
    <t>2804 Q3</t>
  </si>
  <si>
    <t>2805 Q3</t>
  </si>
  <si>
    <t>2806 Q3</t>
  </si>
  <si>
    <t>2807 Q3</t>
  </si>
  <si>
    <t>2808 Q3</t>
  </si>
  <si>
    <t>2809 Q3</t>
  </si>
  <si>
    <t>2810 Q3</t>
  </si>
  <si>
    <t>2811 Q3</t>
  </si>
  <si>
    <t>2812 Q3</t>
  </si>
  <si>
    <t>2813 Q3</t>
  </si>
  <si>
    <t>2814 Q3</t>
  </si>
  <si>
    <t>2815 Q3</t>
  </si>
  <si>
    <t>2816 Q3</t>
  </si>
  <si>
    <t>2817 Q3</t>
  </si>
  <si>
    <t>2818 Q3</t>
  </si>
  <si>
    <t>2819 Q3</t>
  </si>
  <si>
    <t>2820 Q3</t>
  </si>
  <si>
    <t>2821 Q3</t>
  </si>
  <si>
    <t>2822 Q3</t>
  </si>
  <si>
    <t>2823 Q3</t>
  </si>
  <si>
    <t>2824 Q3</t>
  </si>
  <si>
    <t>2825 Q3</t>
  </si>
  <si>
    <t>2826 Q3</t>
  </si>
  <si>
    <t>2827 Q3</t>
  </si>
  <si>
    <t>2828 Q3</t>
  </si>
  <si>
    <t>2829 Q3</t>
  </si>
  <si>
    <t>2830 Q3</t>
  </si>
  <si>
    <t>2831 Q3</t>
  </si>
  <si>
    <t>2832 Q3</t>
  </si>
  <si>
    <t>2833 Q3</t>
  </si>
  <si>
    <t>2834 Q3</t>
  </si>
  <si>
    <t>2835 Q3</t>
  </si>
  <si>
    <t>2836 Q3</t>
  </si>
  <si>
    <t>2837 Q3</t>
  </si>
  <si>
    <t>2838 Q3</t>
  </si>
  <si>
    <t>2839 Q3</t>
  </si>
  <si>
    <t>2840 Q3</t>
  </si>
  <si>
    <t>2841 Q3</t>
  </si>
  <si>
    <t>2842 Q3</t>
  </si>
  <si>
    <t>2843 Q3</t>
  </si>
  <si>
    <t>2844 Q3</t>
  </si>
  <si>
    <t>2845 Q3</t>
  </si>
  <si>
    <t>2846 Q3</t>
  </si>
  <si>
    <t>2847 Q3</t>
  </si>
  <si>
    <t>2848 Q3</t>
  </si>
  <si>
    <t>2849 Q3</t>
  </si>
  <si>
    <t>2850 Q3</t>
  </si>
  <si>
    <t>2851 Q3</t>
  </si>
  <si>
    <t>2852 Q3</t>
  </si>
  <si>
    <t>2853 Q3</t>
  </si>
  <si>
    <t>2854 Q3</t>
  </si>
  <si>
    <t>2855 Q3</t>
  </si>
  <si>
    <t>2856 Q3</t>
  </si>
  <si>
    <t>2857 Q3</t>
  </si>
  <si>
    <t>2858 Q3</t>
  </si>
  <si>
    <t>2859 Q3</t>
  </si>
  <si>
    <t>2860 Q3</t>
  </si>
  <si>
    <t>2861 Q3</t>
  </si>
  <si>
    <t>2862 Q3</t>
  </si>
  <si>
    <t>2863 Q3</t>
  </si>
  <si>
    <t>2864 Q3</t>
  </si>
  <si>
    <t>2865 Q3</t>
  </si>
  <si>
    <t>2866 Q3</t>
  </si>
  <si>
    <t>2867 Q3</t>
  </si>
  <si>
    <t>2868 Q3</t>
  </si>
  <si>
    <t>2869 Q3</t>
  </si>
  <si>
    <t>2870 Q3</t>
  </si>
  <si>
    <t>2871 Q3</t>
  </si>
  <si>
    <t>2872 Q3</t>
  </si>
  <si>
    <t>2873 Q3</t>
  </si>
  <si>
    <t>2874 Q3</t>
  </si>
  <si>
    <t>2875 Q3</t>
  </si>
  <si>
    <t>2876 Q3</t>
  </si>
  <si>
    <t>2877 Q3</t>
  </si>
  <si>
    <t>2878 Q3</t>
  </si>
  <si>
    <t>2879 Q3</t>
  </si>
  <si>
    <t>2880 Q3</t>
  </si>
  <si>
    <t>2881 Q3</t>
  </si>
  <si>
    <t>2882 Q3</t>
  </si>
  <si>
    <t>2883 Q3</t>
  </si>
  <si>
    <t>2884 Q3</t>
  </si>
  <si>
    <t>2885 Q3</t>
  </si>
  <si>
    <t>2886 Q3</t>
  </si>
  <si>
    <t>2887 Q3</t>
  </si>
  <si>
    <t>2888 Q3</t>
  </si>
  <si>
    <t>2889 Q3</t>
  </si>
  <si>
    <t>2890 Q3</t>
  </si>
  <si>
    <t>2891 Q3</t>
  </si>
  <si>
    <t>2892 Q3</t>
  </si>
  <si>
    <t>2893 Q3</t>
  </si>
  <si>
    <t>2894 Q3</t>
  </si>
  <si>
    <t>2895 Q3</t>
  </si>
  <si>
    <t>2896 Q3</t>
  </si>
  <si>
    <t>2897 Q3</t>
  </si>
  <si>
    <t>2898 Q3</t>
  </si>
  <si>
    <t>2899 Q3</t>
  </si>
  <si>
    <t>2900 Q3</t>
  </si>
  <si>
    <t>2901 Q3</t>
  </si>
  <si>
    <t>2902 Q3</t>
  </si>
  <si>
    <t>2903 Q3</t>
  </si>
  <si>
    <t>2904 Q3</t>
  </si>
  <si>
    <t>2905 Q3</t>
  </si>
  <si>
    <t>2906 Q3</t>
  </si>
  <si>
    <t>2907 Q3</t>
  </si>
  <si>
    <t>2908 Q3</t>
  </si>
  <si>
    <t>2909 Q3</t>
  </si>
  <si>
    <t>2910 Q3</t>
  </si>
  <si>
    <t>2911 Q3</t>
  </si>
  <si>
    <t>2912 Q3</t>
  </si>
  <si>
    <t>2913 Q3</t>
  </si>
  <si>
    <t>2914 Q3</t>
  </si>
  <si>
    <t>2915 Q3</t>
  </si>
  <si>
    <t>2916 Q3</t>
  </si>
  <si>
    <t>2917 Q3</t>
  </si>
  <si>
    <t>2918 Q3</t>
  </si>
  <si>
    <t>2919 Q3</t>
  </si>
  <si>
    <t>2920 Q3</t>
  </si>
  <si>
    <t>2921 Q3</t>
  </si>
  <si>
    <t>2922 Q3</t>
  </si>
  <si>
    <t>2923 Q3</t>
  </si>
  <si>
    <t>2924 Q3</t>
  </si>
  <si>
    <t>2925 Q3</t>
  </si>
  <si>
    <t>2926 Q3</t>
  </si>
  <si>
    <t>2927 Q3</t>
  </si>
  <si>
    <t>2928 Q3</t>
  </si>
  <si>
    <t>2929 Q3</t>
  </si>
  <si>
    <t>2930 Q3</t>
  </si>
  <si>
    <t>2931 Q3</t>
  </si>
  <si>
    <t>2932 Q3</t>
  </si>
  <si>
    <t>2933 Q3</t>
  </si>
  <si>
    <t>2934 Q3</t>
  </si>
  <si>
    <t>2935 Q3</t>
  </si>
  <si>
    <t>2936 Q3</t>
  </si>
  <si>
    <t>2937 Q3</t>
  </si>
  <si>
    <t>2938 Q3</t>
  </si>
  <si>
    <t>2939 Q3</t>
  </si>
  <si>
    <t>2940 Q3</t>
  </si>
  <si>
    <t>2941 Q3</t>
  </si>
  <si>
    <t>2942 Q3</t>
  </si>
  <si>
    <t>2943 Q3</t>
  </si>
  <si>
    <t>2944 Q3</t>
  </si>
  <si>
    <t>2945 Q3</t>
  </si>
  <si>
    <t>2946 Q3</t>
  </si>
  <si>
    <t>2947 Q3</t>
  </si>
  <si>
    <t>2948 Q3</t>
  </si>
  <si>
    <t>2949 Q3</t>
  </si>
  <si>
    <t>2950 Q3</t>
  </si>
  <si>
    <t>2951 Q3</t>
  </si>
  <si>
    <t>2952 Q3</t>
  </si>
  <si>
    <t>2953 Q3</t>
  </si>
  <si>
    <t>2954 Q3</t>
  </si>
  <si>
    <t>2955 Q3</t>
  </si>
  <si>
    <t>2956 Q3</t>
  </si>
  <si>
    <t>2957 Q3</t>
  </si>
  <si>
    <t>2958 Q3</t>
  </si>
  <si>
    <t>2959 Q3</t>
  </si>
  <si>
    <t>2960 Q3</t>
  </si>
  <si>
    <t>2961 Q3</t>
  </si>
  <si>
    <t>2962 Q3</t>
  </si>
  <si>
    <t>2963 Q3</t>
  </si>
  <si>
    <t>2964 Q3</t>
  </si>
  <si>
    <t>2965 Q3</t>
  </si>
  <si>
    <t>2966 Q3</t>
  </si>
  <si>
    <t>2967 Q3</t>
  </si>
  <si>
    <t>2968 Q3</t>
  </si>
  <si>
    <t>2969 Q3</t>
  </si>
  <si>
    <t>2970 Q3</t>
  </si>
  <si>
    <t>2971 Q3</t>
  </si>
  <si>
    <t>2972 Q3</t>
  </si>
  <si>
    <t>2973 Q3</t>
  </si>
  <si>
    <t>2974 Q3</t>
  </si>
  <si>
    <t>2975 Q3</t>
  </si>
  <si>
    <t>2976 Q3</t>
  </si>
  <si>
    <t>2977 Q3</t>
  </si>
  <si>
    <t>2978 Q3</t>
  </si>
  <si>
    <t>2979 Q3</t>
  </si>
  <si>
    <t>2980 Q3</t>
  </si>
  <si>
    <t>2981 Q3</t>
  </si>
  <si>
    <t>2982 Q3</t>
  </si>
  <si>
    <t>2983 Q3</t>
  </si>
  <si>
    <t>2984 Q3</t>
  </si>
  <si>
    <t>2985 Q3</t>
  </si>
  <si>
    <t>2986 Q3</t>
  </si>
  <si>
    <t>2987 Q3</t>
  </si>
  <si>
    <t>2988 Q3</t>
  </si>
  <si>
    <t>2989 Q3</t>
  </si>
  <si>
    <t>2990 Q3</t>
  </si>
  <si>
    <t>2991 Q3</t>
  </si>
  <si>
    <t>2992 Q3</t>
  </si>
  <si>
    <t>2993 Q3</t>
  </si>
  <si>
    <t>2994 Q3</t>
  </si>
  <si>
    <t>2995 Q3</t>
  </si>
  <si>
    <t>2996 Q3</t>
  </si>
  <si>
    <t>2997 Q3</t>
  </si>
  <si>
    <t>2998 Q3</t>
  </si>
  <si>
    <t>2999 Q3</t>
  </si>
  <si>
    <t>3000 Q3</t>
  </si>
  <si>
    <t>3001 Q3</t>
  </si>
  <si>
    <t>3002 Q3</t>
  </si>
  <si>
    <t>3003 Q3</t>
  </si>
  <si>
    <t>3004 Q3</t>
  </si>
  <si>
    <t>3005 Q3</t>
  </si>
  <si>
    <t>3006 Q3</t>
  </si>
  <si>
    <t>3007 Q3</t>
  </si>
  <si>
    <t>3008 Q3</t>
  </si>
  <si>
    <t>3009 Q3</t>
  </si>
  <si>
    <t>3010 Q3</t>
  </si>
  <si>
    <t>3011 Q3</t>
  </si>
  <si>
    <t>3012 Q3</t>
  </si>
  <si>
    <t>3013 Q3</t>
  </si>
  <si>
    <t>3014 Q3</t>
  </si>
  <si>
    <t>3015 Q3</t>
  </si>
  <si>
    <t>124 ST</t>
  </si>
  <si>
    <t>T1B 4T9</t>
  </si>
  <si>
    <t>5135</t>
  </si>
  <si>
    <t>CWB Medicine Hat - Br 20</t>
  </si>
  <si>
    <t>124 AVE</t>
  </si>
  <si>
    <t>1402 MAIN STREET WEST</t>
  </si>
  <si>
    <t>T0G 2A1</t>
  </si>
  <si>
    <t>BBC Portfolio.8</t>
  </si>
  <si>
    <t>124 ROAD</t>
  </si>
  <si>
    <t>T4C 2H9</t>
  </si>
  <si>
    <t>4113</t>
  </si>
  <si>
    <t>4113 Lawyers and Quebec notaries</t>
  </si>
  <si>
    <t>125 ST</t>
  </si>
  <si>
    <t>T1B 4T10</t>
  </si>
  <si>
    <t>5136</t>
  </si>
  <si>
    <t>CWB Medicine Hat - Br 21</t>
  </si>
  <si>
    <t>125 AVE</t>
  </si>
  <si>
    <t>1403 MAIN STREET WEST</t>
  </si>
  <si>
    <t>T0G 2A2</t>
  </si>
  <si>
    <t>BBC Portfolio.9</t>
  </si>
  <si>
    <t>125 ROAD</t>
  </si>
  <si>
    <t>T4C 2H10</t>
  </si>
  <si>
    <t>4114</t>
  </si>
  <si>
    <t>4114 Lawyers and Quebec notaries</t>
  </si>
  <si>
    <t>126 ST</t>
  </si>
  <si>
    <t>T1B 4T11</t>
  </si>
  <si>
    <t>5137</t>
  </si>
  <si>
    <t>CWB Medicine Hat - Br 22</t>
  </si>
  <si>
    <t>126 AVE</t>
  </si>
  <si>
    <t>1404 MAIN STREET WEST</t>
  </si>
  <si>
    <t>T0G 2A3</t>
  </si>
  <si>
    <t>BBC Portfolio.10</t>
  </si>
  <si>
    <t>126 ROAD</t>
  </si>
  <si>
    <t>T4C 2H11</t>
  </si>
  <si>
    <t>4115</t>
  </si>
  <si>
    <t>4115 Lawyers and Quebec notaries</t>
  </si>
  <si>
    <t>127 ST</t>
  </si>
  <si>
    <t>T1B 4T12</t>
  </si>
  <si>
    <t>5138</t>
  </si>
  <si>
    <t>CWB Medicine Hat - Br 23</t>
  </si>
  <si>
    <t>127 AVE</t>
  </si>
  <si>
    <t>1405 MAIN STREET WEST</t>
  </si>
  <si>
    <t>T0G 2A4</t>
  </si>
  <si>
    <t>BBC Portfolio.11</t>
  </si>
  <si>
    <t>127 ROAD</t>
  </si>
  <si>
    <t>T4C 2H12</t>
  </si>
  <si>
    <t>4116</t>
  </si>
  <si>
    <t>4116 Lawyers and Quebec notaries</t>
  </si>
  <si>
    <t>128 ST</t>
  </si>
  <si>
    <t>T1B 4T13</t>
  </si>
  <si>
    <t>5139</t>
  </si>
  <si>
    <t>CWB Medicine Hat - Br 24</t>
  </si>
  <si>
    <t>128 AVE</t>
  </si>
  <si>
    <t>1406 MAIN STREET WEST</t>
  </si>
  <si>
    <t>T0G 2A5</t>
  </si>
  <si>
    <t>BBC Portfolio.12</t>
  </si>
  <si>
    <t>128 ROAD</t>
  </si>
  <si>
    <t>T4C 2H13</t>
  </si>
  <si>
    <t>4117</t>
  </si>
  <si>
    <t>4117 Lawyers and Quebec notaries</t>
  </si>
  <si>
    <t>129 ST</t>
  </si>
  <si>
    <t>T1B 4T14</t>
  </si>
  <si>
    <t>5140</t>
  </si>
  <si>
    <t>CWB Medicine Hat - Br 25</t>
  </si>
  <si>
    <t>129 AVE</t>
  </si>
  <si>
    <t>1407 MAIN STREET WEST</t>
  </si>
  <si>
    <t>T0G 2A6</t>
  </si>
  <si>
    <t>BBC Portfolio.13</t>
  </si>
  <si>
    <t>129 ROAD</t>
  </si>
  <si>
    <t>T4C 2H14</t>
  </si>
  <si>
    <t>4118</t>
  </si>
  <si>
    <t>4118 Lawyers and Quebec notaries</t>
  </si>
  <si>
    <t>130 ST</t>
  </si>
  <si>
    <t>T1B 4T15</t>
  </si>
  <si>
    <t>5141</t>
  </si>
  <si>
    <t>CWB Medicine Hat - Br 26</t>
  </si>
  <si>
    <t>130 AVE</t>
  </si>
  <si>
    <t>1408 MAIN STREET WEST</t>
  </si>
  <si>
    <t>T0G 2A7</t>
  </si>
  <si>
    <t>BBC Portfolio.14</t>
  </si>
  <si>
    <t>130 ROAD</t>
  </si>
  <si>
    <t>T4C 2H15</t>
  </si>
  <si>
    <t>4119</t>
  </si>
  <si>
    <t>4119 Lawyers and Quebec notaries</t>
  </si>
  <si>
    <t>131 ST</t>
  </si>
  <si>
    <t>T1B 4T16</t>
  </si>
  <si>
    <t>5142</t>
  </si>
  <si>
    <t>CWB Medicine Hat - Br 27</t>
  </si>
  <si>
    <t>131 AVE</t>
  </si>
  <si>
    <t>1409 MAIN STREET WEST</t>
  </si>
  <si>
    <t>T0G 2A8</t>
  </si>
  <si>
    <t>BBC Portfolio.15</t>
  </si>
  <si>
    <t>131 ROAD</t>
  </si>
  <si>
    <t>T4C 2H16</t>
  </si>
  <si>
    <t>4120</t>
  </si>
  <si>
    <t>4120 Lawyers and Quebec notaries</t>
  </si>
  <si>
    <t>132 ST</t>
  </si>
  <si>
    <t>T1B 4T17</t>
  </si>
  <si>
    <t>5143</t>
  </si>
  <si>
    <t>CWB Medicine Hat - Br 28</t>
  </si>
  <si>
    <t>132 AVE</t>
  </si>
  <si>
    <t>1410 MAIN STREET WEST</t>
  </si>
  <si>
    <t>T0G 2A9</t>
  </si>
  <si>
    <t>BBC Portfolio.16</t>
  </si>
  <si>
    <t>132 ROAD</t>
  </si>
  <si>
    <t>T4C 2H17</t>
  </si>
  <si>
    <t>4121</t>
  </si>
  <si>
    <t>4121 Lawyers and Quebec notaries</t>
  </si>
  <si>
    <t>133 ST</t>
  </si>
  <si>
    <t>T1B 4T18</t>
  </si>
  <si>
    <t>5144</t>
  </si>
  <si>
    <t>CWB Medicine Hat - Br 29</t>
  </si>
  <si>
    <t>133 AVE</t>
  </si>
  <si>
    <t>1411 MAIN STREET WEST</t>
  </si>
  <si>
    <t>T0G 2A10</t>
  </si>
  <si>
    <t>BBC Portfolio.17</t>
  </si>
  <si>
    <t>133 ROAD</t>
  </si>
  <si>
    <t>T4C 2H18</t>
  </si>
  <si>
    <t>4122</t>
  </si>
  <si>
    <t>4122 Lawyers and Quebec notaries</t>
  </si>
  <si>
    <t>134 ST</t>
  </si>
  <si>
    <t>T1B 4T19</t>
  </si>
  <si>
    <t>5145</t>
  </si>
  <si>
    <t>CWB Medicine Hat - Br 30</t>
  </si>
  <si>
    <t>134 AVE</t>
  </si>
  <si>
    <t>1412 MAIN STREET WEST</t>
  </si>
  <si>
    <t>T0G 2A11</t>
  </si>
  <si>
    <t>BBC Portfolio.18</t>
  </si>
  <si>
    <t>134 ROAD</t>
  </si>
  <si>
    <t>T4C 2H19</t>
  </si>
  <si>
    <t>4123</t>
  </si>
  <si>
    <t>4123 Lawyers and Quebec notaries</t>
  </si>
  <si>
    <t>135 ST</t>
  </si>
  <si>
    <t>T1B 4T20</t>
  </si>
  <si>
    <t>5146</t>
  </si>
  <si>
    <t>CWB Medicine Hat - Br 31</t>
  </si>
  <si>
    <t>135 AVE</t>
  </si>
  <si>
    <t>1413 MAIN STREET WEST</t>
  </si>
  <si>
    <t>T0G 2A12</t>
  </si>
  <si>
    <t>BBC Portfolio.19</t>
  </si>
  <si>
    <t>135 ROAD</t>
  </si>
  <si>
    <t>T4C 2H20</t>
  </si>
  <si>
    <t>4124</t>
  </si>
  <si>
    <t>4124 Lawyers and Quebec notaries</t>
  </si>
  <si>
    <t>136 ST</t>
  </si>
  <si>
    <t>T1B 4T21</t>
  </si>
  <si>
    <t>5147</t>
  </si>
  <si>
    <t>CWB Medicine Hat - Br 32</t>
  </si>
  <si>
    <t>136 AVE</t>
  </si>
  <si>
    <t>1414 MAIN STREET WEST</t>
  </si>
  <si>
    <t>T0G 2A13</t>
  </si>
  <si>
    <t>BBC Portfolio.20</t>
  </si>
  <si>
    <t>136 ROAD</t>
  </si>
  <si>
    <t>T4C 2H21</t>
  </si>
  <si>
    <t>4125</t>
  </si>
  <si>
    <t>4125 Lawyers and Quebec notaries</t>
  </si>
  <si>
    <t>137 ST</t>
  </si>
  <si>
    <t>T1B 4T22</t>
  </si>
  <si>
    <t>5148</t>
  </si>
  <si>
    <t>CWB Medicine Hat - Br 33</t>
  </si>
  <si>
    <t>137 AVE</t>
  </si>
  <si>
    <t>1415 MAIN STREET WEST</t>
  </si>
  <si>
    <t>T0G 2A14</t>
  </si>
  <si>
    <t>BBC Portfolio.21</t>
  </si>
  <si>
    <t>137 ROAD</t>
  </si>
  <si>
    <t>T4C 2H22</t>
  </si>
  <si>
    <t>4126</t>
  </si>
  <si>
    <t>4126 Lawyers and Quebec notaries</t>
  </si>
  <si>
    <t>138 ST</t>
  </si>
  <si>
    <t>T1B 4T23</t>
  </si>
  <si>
    <t>5149</t>
  </si>
  <si>
    <t>CWB Medicine Hat - Br 34</t>
  </si>
  <si>
    <t>138 AVE</t>
  </si>
  <si>
    <t>1416 MAIN STREET WEST</t>
  </si>
  <si>
    <t>T0G 2A15</t>
  </si>
  <si>
    <t>BBC Portfolio.22</t>
  </si>
  <si>
    <t>138 ROAD</t>
  </si>
  <si>
    <t>T4C 2H23</t>
  </si>
  <si>
    <t>4127</t>
  </si>
  <si>
    <t>4127 Lawyers and Quebec notaries</t>
  </si>
  <si>
    <t>139 ST</t>
  </si>
  <si>
    <t>T1B 4T24</t>
  </si>
  <si>
    <t>5150</t>
  </si>
  <si>
    <t>CWB Medicine Hat - Br 35</t>
  </si>
  <si>
    <t>139 AVE</t>
  </si>
  <si>
    <t>1417 MAIN STREET WEST</t>
  </si>
  <si>
    <t>T0G 2A16</t>
  </si>
  <si>
    <t>BBC Portfolio.23</t>
  </si>
  <si>
    <t>139 ROAD</t>
  </si>
  <si>
    <t>T4C 2H24</t>
  </si>
  <si>
    <t>4128</t>
  </si>
  <si>
    <t>4128 Lawyers and Quebec notaries</t>
  </si>
  <si>
    <t>140 ST</t>
  </si>
  <si>
    <t>T1B 4T25</t>
  </si>
  <si>
    <t>5151</t>
  </si>
  <si>
    <t>CWB Medicine Hat - Br 36</t>
  </si>
  <si>
    <t>140 AVE</t>
  </si>
  <si>
    <t>1418 MAIN STREET WEST</t>
  </si>
  <si>
    <t>T0G 2A17</t>
  </si>
  <si>
    <t>BBC Portfolio.24</t>
  </si>
  <si>
    <t>140 ROAD</t>
  </si>
  <si>
    <t>T4C 2H25</t>
  </si>
  <si>
    <t>4129</t>
  </si>
  <si>
    <t>4129 Lawyers and Quebec notaries</t>
  </si>
  <si>
    <t>141 ST</t>
  </si>
  <si>
    <t>T1B 4T26</t>
  </si>
  <si>
    <t>5152</t>
  </si>
  <si>
    <t>CWB Medicine Hat - Br 37</t>
  </si>
  <si>
    <t>141 AVE</t>
  </si>
  <si>
    <t>1419 MAIN STREET WEST</t>
  </si>
  <si>
    <t>T0G 2A18</t>
  </si>
  <si>
    <t>BBC Portfolio.25</t>
  </si>
  <si>
    <t>141 ROAD</t>
  </si>
  <si>
    <t>T4C 2H26</t>
  </si>
  <si>
    <t>4130</t>
  </si>
  <si>
    <t>4130 Lawyers and Quebec notaries</t>
  </si>
  <si>
    <t>142 ST</t>
  </si>
  <si>
    <t>T1B 4T27</t>
  </si>
  <si>
    <t>5153</t>
  </si>
  <si>
    <t>CWB Medicine Hat - Br 38</t>
  </si>
  <si>
    <t>142 AVE</t>
  </si>
  <si>
    <t>1420 MAIN STREET WEST</t>
  </si>
  <si>
    <t>T0G 2A19</t>
  </si>
  <si>
    <t>BBC Portfolio.26</t>
  </si>
  <si>
    <t>142 ROAD</t>
  </si>
  <si>
    <t>T4C 2H27</t>
  </si>
  <si>
    <t>4131</t>
  </si>
  <si>
    <t>4131 Lawyers and Quebec notaries</t>
  </si>
  <si>
    <t>143 ST</t>
  </si>
  <si>
    <t>T1B 4T28</t>
  </si>
  <si>
    <t>5154</t>
  </si>
  <si>
    <t>CWB Medicine Hat - Br 39</t>
  </si>
  <si>
    <t>143 AVE</t>
  </si>
  <si>
    <t>1421 MAIN STREET WEST</t>
  </si>
  <si>
    <t>T0G 2A20</t>
  </si>
  <si>
    <t>BBC Portfolio.27</t>
  </si>
  <si>
    <t>143 ROAD</t>
  </si>
  <si>
    <t>T4C 2H28</t>
  </si>
  <si>
    <t>4132</t>
  </si>
  <si>
    <t>4132 Lawyers and Quebec notaries</t>
  </si>
  <si>
    <t>144 ST</t>
  </si>
  <si>
    <t>T1B 4T29</t>
  </si>
  <si>
    <t>5155</t>
  </si>
  <si>
    <t>CWB Medicine Hat - Br 40</t>
  </si>
  <si>
    <t>144 AVE</t>
  </si>
  <si>
    <t>1422 MAIN STREET WEST</t>
  </si>
  <si>
    <t>T0G 2A21</t>
  </si>
  <si>
    <t>BBC Portfolio.28</t>
  </si>
  <si>
    <t>144 ROAD</t>
  </si>
  <si>
    <t>T4C 2H29</t>
  </si>
  <si>
    <t>4133</t>
  </si>
  <si>
    <t>4133 Lawyers and Quebec notaries</t>
  </si>
  <si>
    <t>145 ST</t>
  </si>
  <si>
    <t>T1B 4T30</t>
  </si>
  <si>
    <t>5156</t>
  </si>
  <si>
    <t>CWB Medicine Hat - Br 41</t>
  </si>
  <si>
    <t>145 AVE</t>
  </si>
  <si>
    <t>1423 MAIN STREET WEST</t>
  </si>
  <si>
    <t>T0G 2A22</t>
  </si>
  <si>
    <t>BBC Portfolio.29</t>
  </si>
  <si>
    <t>145 ROAD</t>
  </si>
  <si>
    <t>T4C 2H30</t>
  </si>
  <si>
    <t>4134</t>
  </si>
  <si>
    <t>4134 Lawyers and Quebec notaries</t>
  </si>
  <si>
    <t>146 ST</t>
  </si>
  <si>
    <t>T1B 4T31</t>
  </si>
  <si>
    <t>5157</t>
  </si>
  <si>
    <t>CWB Medicine Hat - Br 42</t>
  </si>
  <si>
    <t>146 AVE</t>
  </si>
  <si>
    <t>1424 MAIN STREET WEST</t>
  </si>
  <si>
    <t>T0G 2A23</t>
  </si>
  <si>
    <t>BBC Portfolio.30</t>
  </si>
  <si>
    <t>146 ROAD</t>
  </si>
  <si>
    <t>T4C 2H31</t>
  </si>
  <si>
    <t>4135</t>
  </si>
  <si>
    <t>4135 Lawyers and Quebec notaries</t>
  </si>
  <si>
    <t>147 ST</t>
  </si>
  <si>
    <t>T1B 4T32</t>
  </si>
  <si>
    <t>5158</t>
  </si>
  <si>
    <t>CWB Medicine Hat - Br 43</t>
  </si>
  <si>
    <t>147 AVE</t>
  </si>
  <si>
    <t>1425 MAIN STREET WEST</t>
  </si>
  <si>
    <t>T0G 2A24</t>
  </si>
  <si>
    <t>BBC Portfolio.31</t>
  </si>
  <si>
    <t>147 ROAD</t>
  </si>
  <si>
    <t>T4C 2H32</t>
  </si>
  <si>
    <t>4136</t>
  </si>
  <si>
    <t>4136 Lawyers and Quebec notaries</t>
  </si>
  <si>
    <t>148 ST</t>
  </si>
  <si>
    <t>T1B 4T33</t>
  </si>
  <si>
    <t>5159</t>
  </si>
  <si>
    <t>CWB Medicine Hat - Br 44</t>
  </si>
  <si>
    <t>148 AVE</t>
  </si>
  <si>
    <t>1426 MAIN STREET WEST</t>
  </si>
  <si>
    <t>T0G 2A25</t>
  </si>
  <si>
    <t>BBC Portfolio.32</t>
  </si>
  <si>
    <t>148 ROAD</t>
  </si>
  <si>
    <t>T4C 2H33</t>
  </si>
  <si>
    <t>4137</t>
  </si>
  <si>
    <t>4137 Lawyers and Quebec notaries</t>
  </si>
  <si>
    <t>149 ST</t>
  </si>
  <si>
    <t>T1B 4T34</t>
  </si>
  <si>
    <t>5160</t>
  </si>
  <si>
    <t>CWB Medicine Hat - Br 45</t>
  </si>
  <si>
    <t>149 AVE</t>
  </si>
  <si>
    <t>1427 MAIN STREET WEST</t>
  </si>
  <si>
    <t>T0G 2A26</t>
  </si>
  <si>
    <t>BBC Portfolio.33</t>
  </si>
  <si>
    <t>149 ROAD</t>
  </si>
  <si>
    <t>T4C 2H34</t>
  </si>
  <si>
    <t>4138</t>
  </si>
  <si>
    <t>4138 Lawyers and Quebec notaries</t>
  </si>
  <si>
    <t>150 ST</t>
  </si>
  <si>
    <t>T1B 4T35</t>
  </si>
  <si>
    <t>5161</t>
  </si>
  <si>
    <t>CWB Medicine Hat - Br 46</t>
  </si>
  <si>
    <t>150 AVE</t>
  </si>
  <si>
    <t>1428 MAIN STREET WEST</t>
  </si>
  <si>
    <t>T0G 2A27</t>
  </si>
  <si>
    <t>BBC Portfolio.34</t>
  </si>
  <si>
    <t>150 ROAD</t>
  </si>
  <si>
    <t>T4C 2H35</t>
  </si>
  <si>
    <t>4139</t>
  </si>
  <si>
    <t>4139 Lawyers and Quebec notaries</t>
  </si>
  <si>
    <t>151 ST</t>
  </si>
  <si>
    <t>T1B 4T36</t>
  </si>
  <si>
    <t>5162</t>
  </si>
  <si>
    <t>CWB Medicine Hat - Br 47</t>
  </si>
  <si>
    <t>151 AVE</t>
  </si>
  <si>
    <t>1429 MAIN STREET WEST</t>
  </si>
  <si>
    <t>T0G 2A28</t>
  </si>
  <si>
    <t>BBC Portfolio.35</t>
  </si>
  <si>
    <t>151 ROAD</t>
  </si>
  <si>
    <t>T4C 2H36</t>
  </si>
  <si>
    <t>4140</t>
  </si>
  <si>
    <t>4140 Lawyers and Quebec notaries</t>
  </si>
  <si>
    <t>152 ST</t>
  </si>
  <si>
    <t>T1B 4T37</t>
  </si>
  <si>
    <t>5163</t>
  </si>
  <si>
    <t>CWB Medicine Hat - Br 48</t>
  </si>
  <si>
    <t>152 AVE</t>
  </si>
  <si>
    <t>1430 MAIN STREET WEST</t>
  </si>
  <si>
    <t>T0G 2A29</t>
  </si>
  <si>
    <t>BBC Portfolio.36</t>
  </si>
  <si>
    <t>152 ROAD</t>
  </si>
  <si>
    <t>T4C 2H37</t>
  </si>
  <si>
    <t>4141</t>
  </si>
  <si>
    <t>4141 Lawyers and Quebec notaries</t>
  </si>
  <si>
    <t>153 ST</t>
  </si>
  <si>
    <t>T1B 4T38</t>
  </si>
  <si>
    <t>5164</t>
  </si>
  <si>
    <t>CWB Medicine Hat - Br 49</t>
  </si>
  <si>
    <t>153 AVE</t>
  </si>
  <si>
    <t>1431 MAIN STREET WEST</t>
  </si>
  <si>
    <t>T0G 2A30</t>
  </si>
  <si>
    <t>BBC Portfolio.37</t>
  </si>
  <si>
    <t>153 ROAD</t>
  </si>
  <si>
    <t>T4C 2H38</t>
  </si>
  <si>
    <t>4142</t>
  </si>
  <si>
    <t>4142 Lawyers and Quebec notaries</t>
  </si>
  <si>
    <t>154 ST</t>
  </si>
  <si>
    <t>T1B 4T39</t>
  </si>
  <si>
    <t>5165</t>
  </si>
  <si>
    <t>CWB Medicine Hat - Br 50</t>
  </si>
  <si>
    <t>154 AVE</t>
  </si>
  <si>
    <t>1432 MAIN STREET WEST</t>
  </si>
  <si>
    <t>T0G 2A31</t>
  </si>
  <si>
    <t>BBC Portfolio.38</t>
  </si>
  <si>
    <t>154 ROAD</t>
  </si>
  <si>
    <t>T4C 2H39</t>
  </si>
  <si>
    <t>4143</t>
  </si>
  <si>
    <t>4143 Lawyers and Quebec notaries</t>
  </si>
  <si>
    <t>155 ST</t>
  </si>
  <si>
    <t>T1B 4T40</t>
  </si>
  <si>
    <t>5166</t>
  </si>
  <si>
    <t>CWB Medicine Hat - Br 51</t>
  </si>
  <si>
    <t>155 AVE</t>
  </si>
  <si>
    <t>1433 MAIN STREET WEST</t>
  </si>
  <si>
    <t>T0G 2A32</t>
  </si>
  <si>
    <t>BBC Portfolio.39</t>
  </si>
  <si>
    <t>155 ROAD</t>
  </si>
  <si>
    <t>T4C 2H40</t>
  </si>
  <si>
    <t>4144</t>
  </si>
  <si>
    <t>4144 Lawyers and Quebec notaries</t>
  </si>
  <si>
    <t>156 ST</t>
  </si>
  <si>
    <t>T1B 4T41</t>
  </si>
  <si>
    <t>5167</t>
  </si>
  <si>
    <t>CWB Medicine Hat - Br 52</t>
  </si>
  <si>
    <t>156 AVE</t>
  </si>
  <si>
    <t>1434 MAIN STREET WEST</t>
  </si>
  <si>
    <t>T0G 2A33</t>
  </si>
  <si>
    <t>BBC Portfolio.40</t>
  </si>
  <si>
    <t>156 ROAD</t>
  </si>
  <si>
    <t>T4C 2H41</t>
  </si>
  <si>
    <t>4145</t>
  </si>
  <si>
    <t>4145 Lawyers and Quebec notaries</t>
  </si>
  <si>
    <t>157 ST</t>
  </si>
  <si>
    <t>T1B 4T42</t>
  </si>
  <si>
    <t>5168</t>
  </si>
  <si>
    <t>CWB Medicine Hat - Br 53</t>
  </si>
  <si>
    <t>157 AVE</t>
  </si>
  <si>
    <t>1435 MAIN STREET WEST</t>
  </si>
  <si>
    <t>T0G 2A34</t>
  </si>
  <si>
    <t>BBC Portfolio.41</t>
  </si>
  <si>
    <t>157 ROAD</t>
  </si>
  <si>
    <t>T4C 2H42</t>
  </si>
  <si>
    <t>4146</t>
  </si>
  <si>
    <t>4146 Lawyers and Quebec notaries</t>
  </si>
  <si>
    <t>158 ST</t>
  </si>
  <si>
    <t>T1B 4T43</t>
  </si>
  <si>
    <t>5169</t>
  </si>
  <si>
    <t>CWB Medicine Hat - Br 54</t>
  </si>
  <si>
    <t>158 AVE</t>
  </si>
  <si>
    <t>1436 MAIN STREET WEST</t>
  </si>
  <si>
    <t>T0G 2A35</t>
  </si>
  <si>
    <t>BBC Portfolio.42</t>
  </si>
  <si>
    <t>158 ROAD</t>
  </si>
  <si>
    <t>T4C 2H43</t>
  </si>
  <si>
    <t>4147</t>
  </si>
  <si>
    <t>4147 Lawyers and Quebec notaries</t>
  </si>
  <si>
    <t>159 ST</t>
  </si>
  <si>
    <t>T1B 4T44</t>
  </si>
  <si>
    <t>5170</t>
  </si>
  <si>
    <t>CWB Medicine Hat - Br 55</t>
  </si>
  <si>
    <t>159 AVE</t>
  </si>
  <si>
    <t>1437 MAIN STREET WEST</t>
  </si>
  <si>
    <t>T0G 2A36</t>
  </si>
  <si>
    <t>BBC Portfolio.43</t>
  </si>
  <si>
    <t>159 ROAD</t>
  </si>
  <si>
    <t>T4C 2H44</t>
  </si>
  <si>
    <t>4148</t>
  </si>
  <si>
    <t>4148 Lawyers and Quebec notaries</t>
  </si>
  <si>
    <t>160 ST</t>
  </si>
  <si>
    <t>T1B 4T45</t>
  </si>
  <si>
    <t>5171</t>
  </si>
  <si>
    <t>CWB Medicine Hat - Br 56</t>
  </si>
  <si>
    <t>160 AVE</t>
  </si>
  <si>
    <t>1438 MAIN STREET WEST</t>
  </si>
  <si>
    <t>T0G 2A37</t>
  </si>
  <si>
    <t>BBC Portfolio.44</t>
  </si>
  <si>
    <t>160 ROAD</t>
  </si>
  <si>
    <t>T4C 2H45</t>
  </si>
  <si>
    <t>4149</t>
  </si>
  <si>
    <t>4149 Lawyers and Quebec notaries</t>
  </si>
  <si>
    <t>161 ST</t>
  </si>
  <si>
    <t>T1B 4T46</t>
  </si>
  <si>
    <t>5172</t>
  </si>
  <si>
    <t>CWB Medicine Hat - Br 57</t>
  </si>
  <si>
    <t>161 AVE</t>
  </si>
  <si>
    <t>1439 MAIN STREET WEST</t>
  </si>
  <si>
    <t>T0G 2A38</t>
  </si>
  <si>
    <t>BBC Portfolio.45</t>
  </si>
  <si>
    <t>161 ROAD</t>
  </si>
  <si>
    <t>T4C 2H46</t>
  </si>
  <si>
    <t>4150</t>
  </si>
  <si>
    <t>4150 Lawyers and Quebec notaries</t>
  </si>
  <si>
    <t>162 ST</t>
  </si>
  <si>
    <t>T1B 4T47</t>
  </si>
  <si>
    <t>5173</t>
  </si>
  <si>
    <t>CWB Medicine Hat - Br 58</t>
  </si>
  <si>
    <t>162 AVE</t>
  </si>
  <si>
    <t>1440 MAIN STREET WEST</t>
  </si>
  <si>
    <t>T0G 2A39</t>
  </si>
  <si>
    <t>BBC Portfolio.46</t>
  </si>
  <si>
    <t>162 ROAD</t>
  </si>
  <si>
    <t>T4C 2H47</t>
  </si>
  <si>
    <t>4151</t>
  </si>
  <si>
    <t>4151 Lawyers and Quebec notaries</t>
  </si>
  <si>
    <t>163 ST</t>
  </si>
  <si>
    <t>T1B 4T48</t>
  </si>
  <si>
    <t>5174</t>
  </si>
  <si>
    <t>CWB Medicine Hat - Br 59</t>
  </si>
  <si>
    <t>163 AVE</t>
  </si>
  <si>
    <t>1441 MAIN STREET WEST</t>
  </si>
  <si>
    <t>T0G 2A40</t>
  </si>
  <si>
    <t>BBC Portfolio.47</t>
  </si>
  <si>
    <t>163 ROAD</t>
  </si>
  <si>
    <t>T4C 2H48</t>
  </si>
  <si>
    <t>4152</t>
  </si>
  <si>
    <t>4152 Lawyers and Quebec notaries</t>
  </si>
  <si>
    <t>164 ST</t>
  </si>
  <si>
    <t>T1B 4T49</t>
  </si>
  <si>
    <t>5175</t>
  </si>
  <si>
    <t>CWB Medicine Hat - Br 60</t>
  </si>
  <si>
    <t>164 AVE</t>
  </si>
  <si>
    <t>1442 MAIN STREET WEST</t>
  </si>
  <si>
    <t>T0G 2A41</t>
  </si>
  <si>
    <t>BBC Portfolio.48</t>
  </si>
  <si>
    <t>164 ROAD</t>
  </si>
  <si>
    <t>T4C 2H49</t>
  </si>
  <si>
    <t>4153</t>
  </si>
  <si>
    <t>4153 Lawyers and Quebec notaries</t>
  </si>
  <si>
    <t>165 ST</t>
  </si>
  <si>
    <t>T1B 4T50</t>
  </si>
  <si>
    <t>5176</t>
  </si>
  <si>
    <t>CWB Medicine Hat - Br 61</t>
  </si>
  <si>
    <t>165 AVE</t>
  </si>
  <si>
    <t>1443 MAIN STREET WEST</t>
  </si>
  <si>
    <t>T0G 2A42</t>
  </si>
  <si>
    <t>BBC Portfolio.49</t>
  </si>
  <si>
    <t>165 ROAD</t>
  </si>
  <si>
    <t>T4C 2H50</t>
  </si>
  <si>
    <t>4154</t>
  </si>
  <si>
    <t>4154 Lawyers and Quebec notaries</t>
  </si>
  <si>
    <t>166 ST</t>
  </si>
  <si>
    <t>T1B 4T51</t>
  </si>
  <si>
    <t>5177</t>
  </si>
  <si>
    <t>CWB Medicine Hat - Br 62</t>
  </si>
  <si>
    <t>166 AVE</t>
  </si>
  <si>
    <t>1444 MAIN STREET WEST</t>
  </si>
  <si>
    <t>T0G 2A43</t>
  </si>
  <si>
    <t>BBC Portfolio.50</t>
  </si>
  <si>
    <t>166 ROAD</t>
  </si>
  <si>
    <t>T4C 2H51</t>
  </si>
  <si>
    <t>4155</t>
  </si>
  <si>
    <t>4155 Lawyers and Quebec notaries</t>
  </si>
  <si>
    <t>167 ST</t>
  </si>
  <si>
    <t>T1B 4T52</t>
  </si>
  <si>
    <t>5178</t>
  </si>
  <si>
    <t>CWB Medicine Hat - Br 63</t>
  </si>
  <si>
    <t>167 AVE</t>
  </si>
  <si>
    <t>1445 MAIN STREET WEST</t>
  </si>
  <si>
    <t>T0G 2A44</t>
  </si>
  <si>
    <t>BBC Portfolio.51</t>
  </si>
  <si>
    <t>167 ROAD</t>
  </si>
  <si>
    <t>T4C 2H52</t>
  </si>
  <si>
    <t>4156</t>
  </si>
  <si>
    <t>4156 Lawyers and Quebec notaries</t>
  </si>
  <si>
    <t>168 ST</t>
  </si>
  <si>
    <t>T1B 4T53</t>
  </si>
  <si>
    <t>5179</t>
  </si>
  <si>
    <t>CWB Medicine Hat - Br 64</t>
  </si>
  <si>
    <t>168 AVE</t>
  </si>
  <si>
    <t>1446 MAIN STREET WEST</t>
  </si>
  <si>
    <t>T0G 2A45</t>
  </si>
  <si>
    <t>BBC Portfolio.52</t>
  </si>
  <si>
    <t>168 ROAD</t>
  </si>
  <si>
    <t>T4C 2H53</t>
  </si>
  <si>
    <t>4157</t>
  </si>
  <si>
    <t>4157 Lawyers and Quebec notaries</t>
  </si>
  <si>
    <t>169 ST</t>
  </si>
  <si>
    <t>T1B 4T54</t>
  </si>
  <si>
    <t>5180</t>
  </si>
  <si>
    <t>CWB Medicine Hat - Br 65</t>
  </si>
  <si>
    <t>169 AVE</t>
  </si>
  <si>
    <t>1447 MAIN STREET WEST</t>
  </si>
  <si>
    <t>T0G 2A46</t>
  </si>
  <si>
    <t>BBC Portfolio.53</t>
  </si>
  <si>
    <t>169 ROAD</t>
  </si>
  <si>
    <t>T4C 2H54</t>
  </si>
  <si>
    <t>4158</t>
  </si>
  <si>
    <t>4158 Lawyers and Quebec notaries</t>
  </si>
  <si>
    <t>170 ST</t>
  </si>
  <si>
    <t>T1B 4T55</t>
  </si>
  <si>
    <t>5181</t>
  </si>
  <si>
    <t>CWB Medicine Hat - Br 66</t>
  </si>
  <si>
    <t>170 AVE</t>
  </si>
  <si>
    <t>1448 MAIN STREET WEST</t>
  </si>
  <si>
    <t>T0G 2A47</t>
  </si>
  <si>
    <t>BBC Portfolio.54</t>
  </si>
  <si>
    <t>170 ROAD</t>
  </si>
  <si>
    <t>T4C 2H55</t>
  </si>
  <si>
    <t>4159</t>
  </si>
  <si>
    <t>4159 Lawyers and Quebec notaries</t>
  </si>
  <si>
    <t>171 ST</t>
  </si>
  <si>
    <t>T1B 4T56</t>
  </si>
  <si>
    <t>5182</t>
  </si>
  <si>
    <t>CWB Medicine Hat - Br 67</t>
  </si>
  <si>
    <t>171 AVE</t>
  </si>
  <si>
    <t>1449 MAIN STREET WEST</t>
  </si>
  <si>
    <t>T0G 2A48</t>
  </si>
  <si>
    <t>BBC Portfolio.55</t>
  </si>
  <si>
    <t>171 ROAD</t>
  </si>
  <si>
    <t>T4C 2H56</t>
  </si>
  <si>
    <t>4160</t>
  </si>
  <si>
    <t>4160 Lawyers and Quebec notaries</t>
  </si>
  <si>
    <t>172 ST</t>
  </si>
  <si>
    <t>T1B 4T57</t>
  </si>
  <si>
    <t>5183</t>
  </si>
  <si>
    <t>CWB Medicine Hat - Br 68</t>
  </si>
  <si>
    <t>172 AVE</t>
  </si>
  <si>
    <t>1450 MAIN STREET WEST</t>
  </si>
  <si>
    <t>T0G 2A49</t>
  </si>
  <si>
    <t>BBC Portfolio.56</t>
  </si>
  <si>
    <t>172 ROAD</t>
  </si>
  <si>
    <t>T4C 2H57</t>
  </si>
  <si>
    <t>4161</t>
  </si>
  <si>
    <t>4161 Lawyers and Quebec notaries</t>
  </si>
  <si>
    <t>173 ST</t>
  </si>
  <si>
    <t>T1B 4T58</t>
  </si>
  <si>
    <t>5184</t>
  </si>
  <si>
    <t>CWB Medicine Hat - Br 69</t>
  </si>
  <si>
    <t>173 AVE</t>
  </si>
  <si>
    <t>1451 MAIN STREET WEST</t>
  </si>
  <si>
    <t>T0G 2A50</t>
  </si>
  <si>
    <t>BBC Portfolio.57</t>
  </si>
  <si>
    <t>173 ROAD</t>
  </si>
  <si>
    <t>T4C 2H58</t>
  </si>
  <si>
    <t>4162</t>
  </si>
  <si>
    <t>4162 Lawyers and Quebec notaries</t>
  </si>
  <si>
    <t>174 ST</t>
  </si>
  <si>
    <t>T1B 4T59</t>
  </si>
  <si>
    <t>5185</t>
  </si>
  <si>
    <t>CWB Medicine Hat - Br 70</t>
  </si>
  <si>
    <t>174 AVE</t>
  </si>
  <si>
    <t>1452 MAIN STREET WEST</t>
  </si>
  <si>
    <t>T0G 2A51</t>
  </si>
  <si>
    <t>BBC Portfolio.58</t>
  </si>
  <si>
    <t>174 ROAD</t>
  </si>
  <si>
    <t>T4C 2H59</t>
  </si>
  <si>
    <t>4163</t>
  </si>
  <si>
    <t>4163 Lawyers and Quebec notaries</t>
  </si>
  <si>
    <t>175 ST</t>
  </si>
  <si>
    <t>T1B 4T60</t>
  </si>
  <si>
    <t>5186</t>
  </si>
  <si>
    <t>CWB Medicine Hat - Br 71</t>
  </si>
  <si>
    <t>175 AVE</t>
  </si>
  <si>
    <t>1453 MAIN STREET WEST</t>
  </si>
  <si>
    <t>T0G 2A52</t>
  </si>
  <si>
    <t>BBC Portfolio.59</t>
  </si>
  <si>
    <t>175 ROAD</t>
  </si>
  <si>
    <t>T4C 2H60</t>
  </si>
  <si>
    <t>4164</t>
  </si>
  <si>
    <t>4164 Lawyers and Quebec notaries</t>
  </si>
  <si>
    <t>176 ST</t>
  </si>
  <si>
    <t>T1B 4T61</t>
  </si>
  <si>
    <t>5187</t>
  </si>
  <si>
    <t>CWB Medicine Hat - Br 72</t>
  </si>
  <si>
    <t>176 AVE</t>
  </si>
  <si>
    <t>1454 MAIN STREET WEST</t>
  </si>
  <si>
    <t>T0G 2A53</t>
  </si>
  <si>
    <t>BBC Portfolio.60</t>
  </si>
  <si>
    <t>176 ROAD</t>
  </si>
  <si>
    <t>T4C 2H61</t>
  </si>
  <si>
    <t>4165</t>
  </si>
  <si>
    <t>4165 Lawyers and Quebec notaries</t>
  </si>
  <si>
    <t>177 ST</t>
  </si>
  <si>
    <t>T1B 4T62</t>
  </si>
  <si>
    <t>5188</t>
  </si>
  <si>
    <t>CWB Medicine Hat - Br 73</t>
  </si>
  <si>
    <t>177 AVE</t>
  </si>
  <si>
    <t>1455 MAIN STREET WEST</t>
  </si>
  <si>
    <t>T0G 2A54</t>
  </si>
  <si>
    <t>BBC Portfolio.61</t>
  </si>
  <si>
    <t>177 ROAD</t>
  </si>
  <si>
    <t>T4C 2H62</t>
  </si>
  <si>
    <t>4166</t>
  </si>
  <si>
    <t>4166 Lawyers and Quebec notaries</t>
  </si>
  <si>
    <t>178 ST</t>
  </si>
  <si>
    <t>T1B 4T63</t>
  </si>
  <si>
    <t>5189</t>
  </si>
  <si>
    <t>CWB Medicine Hat - Br 74</t>
  </si>
  <si>
    <t>178 AVE</t>
  </si>
  <si>
    <t>1456 MAIN STREET WEST</t>
  </si>
  <si>
    <t>T0G 2A55</t>
  </si>
  <si>
    <t>BBC Portfolio.62</t>
  </si>
  <si>
    <t>178 ROAD</t>
  </si>
  <si>
    <t>T4C 2H63</t>
  </si>
  <si>
    <t>4167</t>
  </si>
  <si>
    <t>4167 Lawyers and Quebec notaries</t>
  </si>
  <si>
    <t>179 ST</t>
  </si>
  <si>
    <t>T1B 4T64</t>
  </si>
  <si>
    <t>5190</t>
  </si>
  <si>
    <t>CWB Medicine Hat - Br 75</t>
  </si>
  <si>
    <t>179 AVE</t>
  </si>
  <si>
    <t>1457 MAIN STREET WEST</t>
  </si>
  <si>
    <t>T0G 2A56</t>
  </si>
  <si>
    <t>BBC Portfolio.63</t>
  </si>
  <si>
    <t>179 ROAD</t>
  </si>
  <si>
    <t>T4C 2H64</t>
  </si>
  <si>
    <t>4168</t>
  </si>
  <si>
    <t>4168 Lawyers and Quebec notaries</t>
  </si>
  <si>
    <t>180 ST</t>
  </si>
  <si>
    <t>T1B 4T65</t>
  </si>
  <si>
    <t>5191</t>
  </si>
  <si>
    <t>CWB Medicine Hat - Br 76</t>
  </si>
  <si>
    <t>180 AVE</t>
  </si>
  <si>
    <t>1458 MAIN STREET WEST</t>
  </si>
  <si>
    <t>T0G 2A57</t>
  </si>
  <si>
    <t>BBC Portfolio.64</t>
  </si>
  <si>
    <t>180 ROAD</t>
  </si>
  <si>
    <t>T4C 2H65</t>
  </si>
  <si>
    <t>4169</t>
  </si>
  <si>
    <t>4169 Lawyers and Quebec notaries</t>
  </si>
  <si>
    <t>181 ST</t>
  </si>
  <si>
    <t>T1B 4T66</t>
  </si>
  <si>
    <t>5192</t>
  </si>
  <si>
    <t>CWB Medicine Hat - Br 77</t>
  </si>
  <si>
    <t>181 AVE</t>
  </si>
  <si>
    <t>1459 MAIN STREET WEST</t>
  </si>
  <si>
    <t>T0G 2A58</t>
  </si>
  <si>
    <t>BBC Portfolio.65</t>
  </si>
  <si>
    <t>181 ROAD</t>
  </si>
  <si>
    <t>T4C 2H66</t>
  </si>
  <si>
    <t>4170</t>
  </si>
  <si>
    <t>4170 Lawyers and Quebec notaries</t>
  </si>
  <si>
    <t>182 ST</t>
  </si>
  <si>
    <t>T1B 4T67</t>
  </si>
  <si>
    <t>5193</t>
  </si>
  <si>
    <t>CWB Medicine Hat - Br 78</t>
  </si>
  <si>
    <t>182 AVE</t>
  </si>
  <si>
    <t>1460 MAIN STREET WEST</t>
  </si>
  <si>
    <t>T0G 2A59</t>
  </si>
  <si>
    <t>BBC Portfolio.66</t>
  </si>
  <si>
    <t>182 ROAD</t>
  </si>
  <si>
    <t>T4C 2H67</t>
  </si>
  <si>
    <t>4171</t>
  </si>
  <si>
    <t>4171 Lawyers and Quebec notaries</t>
  </si>
  <si>
    <t>183 ST</t>
  </si>
  <si>
    <t>T1B 4T68</t>
  </si>
  <si>
    <t>5194</t>
  </si>
  <si>
    <t>CWB Medicine Hat - Br 79</t>
  </si>
  <si>
    <t>183 AVE</t>
  </si>
  <si>
    <t>1461 MAIN STREET WEST</t>
  </si>
  <si>
    <t>T0G 2A60</t>
  </si>
  <si>
    <t>BBC Portfolio.67</t>
  </si>
  <si>
    <t>183 ROAD</t>
  </si>
  <si>
    <t>T4C 2H68</t>
  </si>
  <si>
    <t>4172</t>
  </si>
  <si>
    <t>4172 Lawyers and Quebec notaries</t>
  </si>
  <si>
    <t>184 ST</t>
  </si>
  <si>
    <t>T1B 4T69</t>
  </si>
  <si>
    <t>5195</t>
  </si>
  <si>
    <t>CWB Medicine Hat - Br 80</t>
  </si>
  <si>
    <t>184 AVE</t>
  </si>
  <si>
    <t>1462 MAIN STREET WEST</t>
  </si>
  <si>
    <t>T0G 2A61</t>
  </si>
  <si>
    <t>BBC Portfolio.68</t>
  </si>
  <si>
    <t>184 ROAD</t>
  </si>
  <si>
    <t>T4C 2H69</t>
  </si>
  <si>
    <t>4173</t>
  </si>
  <si>
    <t>4173 Lawyers and Quebec notaries</t>
  </si>
  <si>
    <t>185 ST</t>
  </si>
  <si>
    <t>T1B 4T70</t>
  </si>
  <si>
    <t>5196</t>
  </si>
  <si>
    <t>CWB Medicine Hat - Br 81</t>
  </si>
  <si>
    <t>185 AVE</t>
  </si>
  <si>
    <t>1463 MAIN STREET WEST</t>
  </si>
  <si>
    <t>T0G 2A62</t>
  </si>
  <si>
    <t>BBC Portfolio.69</t>
  </si>
  <si>
    <t>185 ROAD</t>
  </si>
  <si>
    <t>T4C 2H70</t>
  </si>
  <si>
    <t>4174</t>
  </si>
  <si>
    <t>4174 Lawyers and Quebec notaries</t>
  </si>
  <si>
    <t>186 ST</t>
  </si>
  <si>
    <t>T1B 4T71</t>
  </si>
  <si>
    <t>5197</t>
  </si>
  <si>
    <t>CWB Medicine Hat - Br 82</t>
  </si>
  <si>
    <t>186 AVE</t>
  </si>
  <si>
    <t>1464 MAIN STREET WEST</t>
  </si>
  <si>
    <t>T0G 2A63</t>
  </si>
  <si>
    <t>BBC Portfolio.70</t>
  </si>
  <si>
    <t>186 ROAD</t>
  </si>
  <si>
    <t>T4C 2H71</t>
  </si>
  <si>
    <t>4175</t>
  </si>
  <si>
    <t>4175 Lawyers and Quebec notaries</t>
  </si>
  <si>
    <t>187 ST</t>
  </si>
  <si>
    <t>T1B 4T72</t>
  </si>
  <si>
    <t>5198</t>
  </si>
  <si>
    <t>CWB Medicine Hat - Br 83</t>
  </si>
  <si>
    <t>187 AVE</t>
  </si>
  <si>
    <t>1465 MAIN STREET WEST</t>
  </si>
  <si>
    <t>T0G 2A64</t>
  </si>
  <si>
    <t>BBC Portfolio.71</t>
  </si>
  <si>
    <t>187 ROAD</t>
  </si>
  <si>
    <t>T4C 2H72</t>
  </si>
  <si>
    <t>4176</t>
  </si>
  <si>
    <t>4176 Lawyers and Quebec notaries</t>
  </si>
  <si>
    <t>188 ST</t>
  </si>
  <si>
    <t>T1B 4T73</t>
  </si>
  <si>
    <t>5199</t>
  </si>
  <si>
    <t>CWB Medicine Hat - Br 84</t>
  </si>
  <si>
    <t>188 AVE</t>
  </si>
  <si>
    <t>1466 MAIN STREET WEST</t>
  </si>
  <si>
    <t>T0G 2A65</t>
  </si>
  <si>
    <t>BBC Portfolio.72</t>
  </si>
  <si>
    <t>188 ROAD</t>
  </si>
  <si>
    <t>T4C 2H73</t>
  </si>
  <si>
    <t>4177</t>
  </si>
  <si>
    <t>4177 Lawyers and Quebec notaries</t>
  </si>
  <si>
    <t>189 ST</t>
  </si>
  <si>
    <t>T1B 4T74</t>
  </si>
  <si>
    <t>5200</t>
  </si>
  <si>
    <t>CWB Medicine Hat - Br 85</t>
  </si>
  <si>
    <t>189 AVE</t>
  </si>
  <si>
    <t>1467 MAIN STREET WEST</t>
  </si>
  <si>
    <t>T0G 2A66</t>
  </si>
  <si>
    <t>BBC Portfolio.73</t>
  </si>
  <si>
    <t>189 ROAD</t>
  </si>
  <si>
    <t>T4C 2H74</t>
  </si>
  <si>
    <t>4178</t>
  </si>
  <si>
    <t>4178 Lawyers and Quebec notaries</t>
  </si>
  <si>
    <t>190 ST</t>
  </si>
  <si>
    <t>T1B 4T75</t>
  </si>
  <si>
    <t>5201</t>
  </si>
  <si>
    <t>CWB Medicine Hat - Br 86</t>
  </si>
  <si>
    <t>190 AVE</t>
  </si>
  <si>
    <t>1468 MAIN STREET WEST</t>
  </si>
  <si>
    <t>T0G 2A67</t>
  </si>
  <si>
    <t>BBC Portfolio.74</t>
  </si>
  <si>
    <t>190 ROAD</t>
  </si>
  <si>
    <t>T4C 2H75</t>
  </si>
  <si>
    <t>4179</t>
  </si>
  <si>
    <t>4179 Lawyers and Quebec notaries</t>
  </si>
  <si>
    <t>191 ST</t>
  </si>
  <si>
    <t>T1B 4T76</t>
  </si>
  <si>
    <t>5202</t>
  </si>
  <si>
    <t>CWB Medicine Hat - Br 87</t>
  </si>
  <si>
    <t>191 AVE</t>
  </si>
  <si>
    <t>1469 MAIN STREET WEST</t>
  </si>
  <si>
    <t>T0G 2A68</t>
  </si>
  <si>
    <t>BBC Portfolio.75</t>
  </si>
  <si>
    <t>191 ROAD</t>
  </si>
  <si>
    <t>T4C 2H76</t>
  </si>
  <si>
    <t>4180</t>
  </si>
  <si>
    <t>4180 Lawyers and Quebec notaries</t>
  </si>
  <si>
    <t>192 ST</t>
  </si>
  <si>
    <t>T1B 4T77</t>
  </si>
  <si>
    <t>5203</t>
  </si>
  <si>
    <t>CWB Medicine Hat - Br 88</t>
  </si>
  <si>
    <t>192 AVE</t>
  </si>
  <si>
    <t>1470 MAIN STREET WEST</t>
  </si>
  <si>
    <t>T0G 2A69</t>
  </si>
  <si>
    <t>BBC Portfolio.76</t>
  </si>
  <si>
    <t>192 ROAD</t>
  </si>
  <si>
    <t>T4C 2H77</t>
  </si>
  <si>
    <t>4181</t>
  </si>
  <si>
    <t>4181 Lawyers and Quebec notaries</t>
  </si>
  <si>
    <t>193 ST</t>
  </si>
  <si>
    <t>T1B 4T78</t>
  </si>
  <si>
    <t>5204</t>
  </si>
  <si>
    <t>CWB Medicine Hat - Br 89</t>
  </si>
  <si>
    <t>193 AVE</t>
  </si>
  <si>
    <t>1471 MAIN STREET WEST</t>
  </si>
  <si>
    <t>T0G 2A70</t>
  </si>
  <si>
    <t>BBC Portfolio.77</t>
  </si>
  <si>
    <t>193 ROAD</t>
  </si>
  <si>
    <t>T4C 2H78</t>
  </si>
  <si>
    <t>4182</t>
  </si>
  <si>
    <t>4182 Lawyers and Quebec notaries</t>
  </si>
  <si>
    <t>194 ST</t>
  </si>
  <si>
    <t>T1B 4T79</t>
  </si>
  <si>
    <t>5205</t>
  </si>
  <si>
    <t>CWB Medicine Hat - Br 90</t>
  </si>
  <si>
    <t>194 AVE</t>
  </si>
  <si>
    <t>1472 MAIN STREET WEST</t>
  </si>
  <si>
    <t>T0G 2A71</t>
  </si>
  <si>
    <t>BBC Portfolio.78</t>
  </si>
  <si>
    <t>194 ROAD</t>
  </si>
  <si>
    <t>T4C 2H79</t>
  </si>
  <si>
    <t>4183</t>
  </si>
  <si>
    <t>4183 Lawyers and Quebec notaries</t>
  </si>
  <si>
    <t>195 ST</t>
  </si>
  <si>
    <t>T1B 4T80</t>
  </si>
  <si>
    <t>5206</t>
  </si>
  <si>
    <t>CWB Medicine Hat - Br 91</t>
  </si>
  <si>
    <t>195 AVE</t>
  </si>
  <si>
    <t>1473 MAIN STREET WEST</t>
  </si>
  <si>
    <t>T0G 2A72</t>
  </si>
  <si>
    <t>BBC Portfolio.79</t>
  </si>
  <si>
    <t>195 ROAD</t>
  </si>
  <si>
    <t>T4C 2H80</t>
  </si>
  <si>
    <t>4184</t>
  </si>
  <si>
    <t>4184 Lawyers and Quebec notaries</t>
  </si>
  <si>
    <t>196 ST</t>
  </si>
  <si>
    <t>T1B 4T81</t>
  </si>
  <si>
    <t>5207</t>
  </si>
  <si>
    <t>CWB Medicine Hat - Br 92</t>
  </si>
  <si>
    <t>196 AVE</t>
  </si>
  <si>
    <t>1474 MAIN STREET WEST</t>
  </si>
  <si>
    <t>T0G 2A73</t>
  </si>
  <si>
    <t>BBC Portfolio.80</t>
  </si>
  <si>
    <t>196 ROAD</t>
  </si>
  <si>
    <t>T4C 2H81</t>
  </si>
  <si>
    <t>4185</t>
  </si>
  <si>
    <t>4185 Lawyers and Quebec notaries</t>
  </si>
  <si>
    <t>197 ST</t>
  </si>
  <si>
    <t>T1B 4T82</t>
  </si>
  <si>
    <t>5208</t>
  </si>
  <si>
    <t>CWB Medicine Hat - Br 93</t>
  </si>
  <si>
    <t>197 AVE</t>
  </si>
  <si>
    <t>1475 MAIN STREET WEST</t>
  </si>
  <si>
    <t>T0G 2A74</t>
  </si>
  <si>
    <t>BBC Portfolio.81</t>
  </si>
  <si>
    <t>197 ROAD</t>
  </si>
  <si>
    <t>T4C 2H82</t>
  </si>
  <si>
    <t>4186</t>
  </si>
  <si>
    <t>4186 Lawyers and Quebec notaries</t>
  </si>
  <si>
    <t>198 ST</t>
  </si>
  <si>
    <t>T1B 4T83</t>
  </si>
  <si>
    <t>5209</t>
  </si>
  <si>
    <t>CWB Medicine Hat - Br 94</t>
  </si>
  <si>
    <t>198 AVE</t>
  </si>
  <si>
    <t>1476 MAIN STREET WEST</t>
  </si>
  <si>
    <t>T0G 2A75</t>
  </si>
  <si>
    <t>BBC Portfolio.82</t>
  </si>
  <si>
    <t>198 ROAD</t>
  </si>
  <si>
    <t>T4C 2H83</t>
  </si>
  <si>
    <t>4187</t>
  </si>
  <si>
    <t>4187 Lawyers and Quebec notaries</t>
  </si>
  <si>
    <t>199 ST</t>
  </si>
  <si>
    <t>T1B 4T84</t>
  </si>
  <si>
    <t>5210</t>
  </si>
  <si>
    <t>CWB Medicine Hat - Br 95</t>
  </si>
  <si>
    <t>199 AVE</t>
  </si>
  <si>
    <t>1477 MAIN STREET WEST</t>
  </si>
  <si>
    <t>T0G 2A76</t>
  </si>
  <si>
    <t>BBC Portfolio.83</t>
  </si>
  <si>
    <t>199 ROAD</t>
  </si>
  <si>
    <t>T4C 2H84</t>
  </si>
  <si>
    <t>4188</t>
  </si>
  <si>
    <t>4188 Lawyers and Quebec notaries</t>
  </si>
  <si>
    <t>200 ST</t>
  </si>
  <si>
    <t>T1B 4T85</t>
  </si>
  <si>
    <t>5211</t>
  </si>
  <si>
    <t>CWB Medicine Hat - Br 96</t>
  </si>
  <si>
    <t>200 AVE</t>
  </si>
  <si>
    <t>1478 MAIN STREET WEST</t>
  </si>
  <si>
    <t>T0G 2A77</t>
  </si>
  <si>
    <t>BBC Portfolio.84</t>
  </si>
  <si>
    <t>200 ROAD</t>
  </si>
  <si>
    <t>T4C 2H85</t>
  </si>
  <si>
    <t>4189</t>
  </si>
  <si>
    <t>4189 Lawyers and Quebec notaries</t>
  </si>
  <si>
    <t>201 ST</t>
  </si>
  <si>
    <t>T1B 4T86</t>
  </si>
  <si>
    <t>5212</t>
  </si>
  <si>
    <t>CWB Medicine Hat - Br 97</t>
  </si>
  <si>
    <t>201 AVE</t>
  </si>
  <si>
    <t>1479 MAIN STREET WEST</t>
  </si>
  <si>
    <t>T0G 2A78</t>
  </si>
  <si>
    <t>BBC Portfolio.85</t>
  </si>
  <si>
    <t>201 ROAD</t>
  </si>
  <si>
    <t>T4C 2H86</t>
  </si>
  <si>
    <t>4190</t>
  </si>
  <si>
    <t>4190 Lawyers and Quebec notaries</t>
  </si>
  <si>
    <t>202 ST</t>
  </si>
  <si>
    <t>T1B 4T87</t>
  </si>
  <si>
    <t>5213</t>
  </si>
  <si>
    <t>CWB Medicine Hat - Br 98</t>
  </si>
  <si>
    <t>202 AVE</t>
  </si>
  <si>
    <t>1480 MAIN STREET WEST</t>
  </si>
  <si>
    <t>T0G 2A79</t>
  </si>
  <si>
    <t>BBC Portfolio.86</t>
  </si>
  <si>
    <t>202 ROAD</t>
  </si>
  <si>
    <t>T4C 2H87</t>
  </si>
  <si>
    <t>4191</t>
  </si>
  <si>
    <t>4191 Lawyers and Quebec notaries</t>
  </si>
  <si>
    <t>203 ST</t>
  </si>
  <si>
    <t>T1B 4T88</t>
  </si>
  <si>
    <t>5214</t>
  </si>
  <si>
    <t>CWB Medicine Hat - Br 99</t>
  </si>
  <si>
    <t>203 AVE</t>
  </si>
  <si>
    <t>1481 MAIN STREET WEST</t>
  </si>
  <si>
    <t>T0G 2A80</t>
  </si>
  <si>
    <t>BBC Portfolio.87</t>
  </si>
  <si>
    <t>203 ROAD</t>
  </si>
  <si>
    <t>T4C 2H88</t>
  </si>
  <si>
    <t>4192</t>
  </si>
  <si>
    <t>4192 Lawyers and Quebec notaries</t>
  </si>
  <si>
    <t>204 ST</t>
  </si>
  <si>
    <t>T1B 4T89</t>
  </si>
  <si>
    <t>5215</t>
  </si>
  <si>
    <t>CWB Medicine Hat - Br 100</t>
  </si>
  <si>
    <t>204 AVE</t>
  </si>
  <si>
    <t>1482 MAIN STREET WEST</t>
  </si>
  <si>
    <t>T0G 2A81</t>
  </si>
  <si>
    <t>BBC Portfolio.88</t>
  </si>
  <si>
    <t>204 ROAD</t>
  </si>
  <si>
    <t>T4C 2H89</t>
  </si>
  <si>
    <t>4193</t>
  </si>
  <si>
    <t>4193 Lawyers and Quebec notaries</t>
  </si>
  <si>
    <t>205 ST</t>
  </si>
  <si>
    <t>T1B 4T90</t>
  </si>
  <si>
    <t>5216</t>
  </si>
  <si>
    <t>CWB Medicine Hat - Br 101</t>
  </si>
  <si>
    <t>205 AVE</t>
  </si>
  <si>
    <t>1483 MAIN STREET WEST</t>
  </si>
  <si>
    <t>T0G 2A82</t>
  </si>
  <si>
    <t>BBC Portfolio.89</t>
  </si>
  <si>
    <t>205 ROAD</t>
  </si>
  <si>
    <t>T4C 2H90</t>
  </si>
  <si>
    <t>4194</t>
  </si>
  <si>
    <t>4194 Lawyers and Quebec notaries</t>
  </si>
  <si>
    <t>206 ST</t>
  </si>
  <si>
    <t>T1B 4T91</t>
  </si>
  <si>
    <t>5217</t>
  </si>
  <si>
    <t>CWB Medicine Hat - Br 102</t>
  </si>
  <si>
    <t>206 AVE</t>
  </si>
  <si>
    <t>1484 MAIN STREET WEST</t>
  </si>
  <si>
    <t>T0G 2A83</t>
  </si>
  <si>
    <t>BBC Portfolio.90</t>
  </si>
  <si>
    <t>206 ROAD</t>
  </si>
  <si>
    <t>T4C 2H91</t>
  </si>
  <si>
    <t>4195</t>
  </si>
  <si>
    <t>4195 Lawyers and Quebec notaries</t>
  </si>
  <si>
    <t>207 ST</t>
  </si>
  <si>
    <t>T1B 4T92</t>
  </si>
  <si>
    <t>5218</t>
  </si>
  <si>
    <t>CWB Medicine Hat - Br 103</t>
  </si>
  <si>
    <t>207 AVE</t>
  </si>
  <si>
    <t>1485 MAIN STREET WEST</t>
  </si>
  <si>
    <t>T0G 2A84</t>
  </si>
  <si>
    <t>BBC Portfolio.91</t>
  </si>
  <si>
    <t>207 ROAD</t>
  </si>
  <si>
    <t>T4C 2H92</t>
  </si>
  <si>
    <t>4196</t>
  </si>
  <si>
    <t>4196 Lawyers and Quebec notaries</t>
  </si>
  <si>
    <t>208 ST</t>
  </si>
  <si>
    <t>T1B 4T93</t>
  </si>
  <si>
    <t>5219</t>
  </si>
  <si>
    <t>CWB Medicine Hat - Br 104</t>
  </si>
  <si>
    <t>208 AVE</t>
  </si>
  <si>
    <t>1486 MAIN STREET WEST</t>
  </si>
  <si>
    <t>T0G 2A85</t>
  </si>
  <si>
    <t>BBC Portfolio.92</t>
  </si>
  <si>
    <t>208 ROAD</t>
  </si>
  <si>
    <t>T4C 2H93</t>
  </si>
  <si>
    <t>4197</t>
  </si>
  <si>
    <t>4197 Lawyers and Quebec notaries</t>
  </si>
  <si>
    <t>209 ST</t>
  </si>
  <si>
    <t>T1B 4T94</t>
  </si>
  <si>
    <t>5220</t>
  </si>
  <si>
    <t>CWB Medicine Hat - Br 105</t>
  </si>
  <si>
    <t>209 AVE</t>
  </si>
  <si>
    <t>1487 MAIN STREET WEST</t>
  </si>
  <si>
    <t>T0G 2A86</t>
  </si>
  <si>
    <t>BBC Portfolio.93</t>
  </si>
  <si>
    <t>209 ROAD</t>
  </si>
  <si>
    <t>T4C 2H94</t>
  </si>
  <si>
    <t>4198</t>
  </si>
  <si>
    <t>4198 Lawyers and Quebec notaries</t>
  </si>
  <si>
    <t>210 ST</t>
  </si>
  <si>
    <t>T1B 4T95</t>
  </si>
  <si>
    <t>5221</t>
  </si>
  <si>
    <t>CWB Medicine Hat - Br 106</t>
  </si>
  <si>
    <t>210 AVE</t>
  </si>
  <si>
    <t>1488 MAIN STREET WEST</t>
  </si>
  <si>
    <t>T0G 2A87</t>
  </si>
  <si>
    <t>BBC Portfolio.94</t>
  </si>
  <si>
    <t>210 ROAD</t>
  </si>
  <si>
    <t>T4C 2H95</t>
  </si>
  <si>
    <t>4199</t>
  </si>
  <si>
    <t>4199 Lawyers and Quebec notaries</t>
  </si>
  <si>
    <t>211 ST</t>
  </si>
  <si>
    <t>T1B 4T96</t>
  </si>
  <si>
    <t>5222</t>
  </si>
  <si>
    <t>CWB Medicine Hat - Br 107</t>
  </si>
  <si>
    <t>211 AVE</t>
  </si>
  <si>
    <t>1489 MAIN STREET WEST</t>
  </si>
  <si>
    <t>T0G 2A88</t>
  </si>
  <si>
    <t>BBC Portfolio.95</t>
  </si>
  <si>
    <t>211 ROAD</t>
  </si>
  <si>
    <t>T4C 2H96</t>
  </si>
  <si>
    <t>4200</t>
  </si>
  <si>
    <t>4200 Lawyers and Quebec notaries</t>
  </si>
  <si>
    <t>212 ST</t>
  </si>
  <si>
    <t>T1B 4T97</t>
  </si>
  <si>
    <t>5223</t>
  </si>
  <si>
    <t>CWB Medicine Hat - Br 108</t>
  </si>
  <si>
    <t>212 AVE</t>
  </si>
  <si>
    <t>1490 MAIN STREET WEST</t>
  </si>
  <si>
    <t>T0G 2A89</t>
  </si>
  <si>
    <t>BBC Portfolio.96</t>
  </si>
  <si>
    <t>212 ROAD</t>
  </si>
  <si>
    <t>T4C 2H97</t>
  </si>
  <si>
    <t>4201</t>
  </si>
  <si>
    <t>4201 Lawyers and Quebec notaries</t>
  </si>
  <si>
    <t>213 ST</t>
  </si>
  <si>
    <t>T1B 4T98</t>
  </si>
  <si>
    <t>5224</t>
  </si>
  <si>
    <t>CWB Medicine Hat - Br 109</t>
  </si>
  <si>
    <t>213 AVE</t>
  </si>
  <si>
    <t>1491 MAIN STREET WEST</t>
  </si>
  <si>
    <t>T0G 2A90</t>
  </si>
  <si>
    <t>BBC Portfolio.97</t>
  </si>
  <si>
    <t>213 ROAD</t>
  </si>
  <si>
    <t>T4C 2H98</t>
  </si>
  <si>
    <t>4202</t>
  </si>
  <si>
    <t>4202 Lawyers and Quebec notaries</t>
  </si>
  <si>
    <t>214 ST</t>
  </si>
  <si>
    <t>T1B 4T99</t>
  </si>
  <si>
    <t>5225</t>
  </si>
  <si>
    <t>CWB Medicine Hat - Br 110</t>
  </si>
  <si>
    <t>214 AVE</t>
  </si>
  <si>
    <t>1492 MAIN STREET WEST</t>
  </si>
  <si>
    <t>T0G 2A91</t>
  </si>
  <si>
    <t>BBC Portfolio.98</t>
  </si>
  <si>
    <t>214 ROAD</t>
  </si>
  <si>
    <t>T4C 2H99</t>
  </si>
  <si>
    <t>4203</t>
  </si>
  <si>
    <t>4203 Lawyers and Quebec notaries</t>
  </si>
  <si>
    <t>215 ST</t>
  </si>
  <si>
    <t>T1B 4T100</t>
  </si>
  <si>
    <t>5226</t>
  </si>
  <si>
    <t>CWB Medicine Hat - Br 111</t>
  </si>
  <si>
    <t>215 AVE</t>
  </si>
  <si>
    <t>1493 MAIN STREET WEST</t>
  </si>
  <si>
    <t>T0G 2A92</t>
  </si>
  <si>
    <t>BBC Portfolio.99</t>
  </si>
  <si>
    <t>215 ROAD</t>
  </si>
  <si>
    <t>T4C 2H100</t>
  </si>
  <si>
    <t>4204</t>
  </si>
  <si>
    <t>4204 Lawyers and Quebec notaries</t>
  </si>
  <si>
    <t>216 ST</t>
  </si>
  <si>
    <t>T1B 4T101</t>
  </si>
  <si>
    <t>5227</t>
  </si>
  <si>
    <t>CWB Medicine Hat - Br 112</t>
  </si>
  <si>
    <t>216 AVE</t>
  </si>
  <si>
    <t>1494 MAIN STREET WEST</t>
  </si>
  <si>
    <t>T0G 2A93</t>
  </si>
  <si>
    <t>BBC Portfolio.100</t>
  </si>
  <si>
    <t>216 ROAD</t>
  </si>
  <si>
    <t>T4C 2H101</t>
  </si>
  <si>
    <t>4205</t>
  </si>
  <si>
    <t>4205 Lawyers and Quebec notaries</t>
  </si>
  <si>
    <t>217 ST</t>
  </si>
  <si>
    <t>T1B 4T102</t>
  </si>
  <si>
    <t>5228</t>
  </si>
  <si>
    <t>CWB Medicine Hat - Br 113</t>
  </si>
  <si>
    <t>217 AVE</t>
  </si>
  <si>
    <t>1495 MAIN STREET WEST</t>
  </si>
  <si>
    <t>T0G 2A94</t>
  </si>
  <si>
    <t>BBC Portfolio.101</t>
  </si>
  <si>
    <t>217 ROAD</t>
  </si>
  <si>
    <t>T4C 2H102</t>
  </si>
  <si>
    <t>4206</t>
  </si>
  <si>
    <t>4206 Lawyers and Quebec notaries</t>
  </si>
  <si>
    <t>218 ST</t>
  </si>
  <si>
    <t>T1B 4T103</t>
  </si>
  <si>
    <t>5229</t>
  </si>
  <si>
    <t>CWB Medicine Hat - Br 114</t>
  </si>
  <si>
    <t>218 AVE</t>
  </si>
  <si>
    <t>1496 MAIN STREET WEST</t>
  </si>
  <si>
    <t>T0G 2A95</t>
  </si>
  <si>
    <t>BBC Portfolio.102</t>
  </si>
  <si>
    <t>218 ROAD</t>
  </si>
  <si>
    <t>T4C 2H103</t>
  </si>
  <si>
    <t>4207</t>
  </si>
  <si>
    <t>4207 Lawyers and Quebec notaries</t>
  </si>
  <si>
    <t>219 ST</t>
  </si>
  <si>
    <t>T1B 4T104</t>
  </si>
  <si>
    <t>5230</t>
  </si>
  <si>
    <t>CWB Medicine Hat - Br 115</t>
  </si>
  <si>
    <t>219 AVE</t>
  </si>
  <si>
    <t>1497 MAIN STREET WEST</t>
  </si>
  <si>
    <t>T0G 2A96</t>
  </si>
  <si>
    <t>BBC Portfolio.103</t>
  </si>
  <si>
    <t>219 ROAD</t>
  </si>
  <si>
    <t>T4C 2H104</t>
  </si>
  <si>
    <t>4208</t>
  </si>
  <si>
    <t>4208 Lawyers and Quebec notaries</t>
  </si>
  <si>
    <t>220 ST</t>
  </si>
  <si>
    <t>T1B 4T105</t>
  </si>
  <si>
    <t>5231</t>
  </si>
  <si>
    <t>CWB Medicine Hat - Br 116</t>
  </si>
  <si>
    <t>220 AVE</t>
  </si>
  <si>
    <t>1498 MAIN STREET WEST</t>
  </si>
  <si>
    <t>T0G 2A97</t>
  </si>
  <si>
    <t>BBC Portfolio.104</t>
  </si>
  <si>
    <t>220 ROAD</t>
  </si>
  <si>
    <t>T4C 2H105</t>
  </si>
  <si>
    <t>4209</t>
  </si>
  <si>
    <t>4209 Lawyers and Quebec notaries</t>
  </si>
  <si>
    <t>221 ST</t>
  </si>
  <si>
    <t>T1B 4T106</t>
  </si>
  <si>
    <t>5232</t>
  </si>
  <si>
    <t>CWB Medicine Hat - Br 117</t>
  </si>
  <si>
    <t>221 AVE</t>
  </si>
  <si>
    <t>1499 MAIN STREET WEST</t>
  </si>
  <si>
    <t>T0G 2A98</t>
  </si>
  <si>
    <t>BBC Portfolio.105</t>
  </si>
  <si>
    <t>221 ROAD</t>
  </si>
  <si>
    <t>T4C 2H106</t>
  </si>
  <si>
    <t>4210</t>
  </si>
  <si>
    <t>4210 Lawyers and Quebec notaries</t>
  </si>
  <si>
    <t>222 ST</t>
  </si>
  <si>
    <t>T1B 4T107</t>
  </si>
  <si>
    <t>5233</t>
  </si>
  <si>
    <t>CWB Medicine Hat - Br 118</t>
  </si>
  <si>
    <t>222 AVE</t>
  </si>
  <si>
    <t>1500 MAIN STREET WEST</t>
  </si>
  <si>
    <t>T0G 2A99</t>
  </si>
  <si>
    <t>BBC Portfolio.106</t>
  </si>
  <si>
    <t>222 ROAD</t>
  </si>
  <si>
    <t>T4C 2H107</t>
  </si>
  <si>
    <t>4211</t>
  </si>
  <si>
    <t>4211 Lawyers and Quebec notaries</t>
  </si>
  <si>
    <t>223 ST</t>
  </si>
  <si>
    <t>T1B 4T108</t>
  </si>
  <si>
    <t>5234</t>
  </si>
  <si>
    <t>CWB Medicine Hat - Br 119</t>
  </si>
  <si>
    <t>223 AVE</t>
  </si>
  <si>
    <t>1501 MAIN STREET WEST</t>
  </si>
  <si>
    <t>T0G 2A100</t>
  </si>
  <si>
    <t>BBC Portfolio.107</t>
  </si>
  <si>
    <t>223 ROAD</t>
  </si>
  <si>
    <t>T4C 2H108</t>
  </si>
  <si>
    <t>4212</t>
  </si>
  <si>
    <t>4212 Lawyers and Quebec notaries</t>
  </si>
  <si>
    <t>224 ST</t>
  </si>
  <si>
    <t>T1B 4T109</t>
  </si>
  <si>
    <t>5235</t>
  </si>
  <si>
    <t>CWB Medicine Hat - Br 120</t>
  </si>
  <si>
    <t>224 AVE</t>
  </si>
  <si>
    <t>1502 MAIN STREET WEST</t>
  </si>
  <si>
    <t>T0G 2A101</t>
  </si>
  <si>
    <t>BBC Portfolio.108</t>
  </si>
  <si>
    <t>224 ROAD</t>
  </si>
  <si>
    <t>T4C 2H109</t>
  </si>
  <si>
    <t>4213</t>
  </si>
  <si>
    <t>4213 Lawyers and Quebec notaries</t>
  </si>
  <si>
    <t>225 ST</t>
  </si>
  <si>
    <t>T1B 4T110</t>
  </si>
  <si>
    <t>5236</t>
  </si>
  <si>
    <t>CWB Medicine Hat - Br 121</t>
  </si>
  <si>
    <t>225 AVE</t>
  </si>
  <si>
    <t>1503 MAIN STREET WEST</t>
  </si>
  <si>
    <t>T0G 2A102</t>
  </si>
  <si>
    <t>BBC Portfolio.109</t>
  </si>
  <si>
    <t>225 ROAD</t>
  </si>
  <si>
    <t>T4C 2H110</t>
  </si>
  <si>
    <t>4214</t>
  </si>
  <si>
    <t>4214 Lawyers and Quebec notaries</t>
  </si>
  <si>
    <t>226 ST</t>
  </si>
  <si>
    <t>T1B 4T111</t>
  </si>
  <si>
    <t>5237</t>
  </si>
  <si>
    <t>CWB Medicine Hat - Br 122</t>
  </si>
  <si>
    <t>226 AVE</t>
  </si>
  <si>
    <t>1504 MAIN STREET WEST</t>
  </si>
  <si>
    <t>T0G 2A103</t>
  </si>
  <si>
    <t>BBC Portfolio.110</t>
  </si>
  <si>
    <t>226 ROAD</t>
  </si>
  <si>
    <t>T4C 2H111</t>
  </si>
  <si>
    <t>4215</t>
  </si>
  <si>
    <t>4215 Lawyers and Quebec notaries</t>
  </si>
  <si>
    <t>227 ST</t>
  </si>
  <si>
    <t>T1B 4T112</t>
  </si>
  <si>
    <t>5238</t>
  </si>
  <si>
    <t>CWB Medicine Hat - Br 123</t>
  </si>
  <si>
    <t>227 AVE</t>
  </si>
  <si>
    <t>1505 MAIN STREET WEST</t>
  </si>
  <si>
    <t>T0G 2A104</t>
  </si>
  <si>
    <t>BBC Portfolio.111</t>
  </si>
  <si>
    <t>227 ROAD</t>
  </si>
  <si>
    <t>T4C 2H112</t>
  </si>
  <si>
    <t>4216</t>
  </si>
  <si>
    <t>4216 Lawyers and Quebec notaries</t>
  </si>
  <si>
    <t>228 ST</t>
  </si>
  <si>
    <t>T1B 4T113</t>
  </si>
  <si>
    <t>5239</t>
  </si>
  <si>
    <t>CWB Medicine Hat - Br 124</t>
  </si>
  <si>
    <t>228 AVE</t>
  </si>
  <si>
    <t>1506 MAIN STREET WEST</t>
  </si>
  <si>
    <t>T0G 2A105</t>
  </si>
  <si>
    <t>BBC Portfolio.112</t>
  </si>
  <si>
    <t>228 ROAD</t>
  </si>
  <si>
    <t>T4C 2H113</t>
  </si>
  <si>
    <t>4217</t>
  </si>
  <si>
    <t>4217 Lawyers and Quebec notaries</t>
  </si>
  <si>
    <t>229 ST</t>
  </si>
  <si>
    <t>T1B 4T114</t>
  </si>
  <si>
    <t>5240</t>
  </si>
  <si>
    <t>CWB Medicine Hat - Br 125</t>
  </si>
  <si>
    <t>229 AVE</t>
  </si>
  <si>
    <t>1507 MAIN STREET WEST</t>
  </si>
  <si>
    <t>T0G 2A106</t>
  </si>
  <si>
    <t>BBC Portfolio.113</t>
  </si>
  <si>
    <t>229 ROAD</t>
  </si>
  <si>
    <t>T4C 2H114</t>
  </si>
  <si>
    <t>4218</t>
  </si>
  <si>
    <t>4218 Lawyers and Quebec notaries</t>
  </si>
  <si>
    <t>230 ST</t>
  </si>
  <si>
    <t>T1B 4T115</t>
  </si>
  <si>
    <t>5241</t>
  </si>
  <si>
    <t>CWB Medicine Hat - Br 126</t>
  </si>
  <si>
    <t>230 AVE</t>
  </si>
  <si>
    <t>1508 MAIN STREET WEST</t>
  </si>
  <si>
    <t>T0G 2A107</t>
  </si>
  <si>
    <t>BBC Portfolio.114</t>
  </si>
  <si>
    <t>230 ROAD</t>
  </si>
  <si>
    <t>T4C 2H115</t>
  </si>
  <si>
    <t>4219</t>
  </si>
  <si>
    <t>4219 Lawyers and Quebec notaries</t>
  </si>
  <si>
    <t>231 ST</t>
  </si>
  <si>
    <t>T1B 4T116</t>
  </si>
  <si>
    <t>5242</t>
  </si>
  <si>
    <t>CWB Medicine Hat - Br 127</t>
  </si>
  <si>
    <t>231 AVE</t>
  </si>
  <si>
    <t>1509 MAIN STREET WEST</t>
  </si>
  <si>
    <t>T0G 2A108</t>
  </si>
  <si>
    <t>BBC Portfolio.115</t>
  </si>
  <si>
    <t>231 ROAD</t>
  </si>
  <si>
    <t>T4C 2H116</t>
  </si>
  <si>
    <t>4220</t>
  </si>
  <si>
    <t>4220 Lawyers and Quebec notaries</t>
  </si>
  <si>
    <t>232 ST</t>
  </si>
  <si>
    <t>T1B 4T117</t>
  </si>
  <si>
    <t>5243</t>
  </si>
  <si>
    <t>CWB Medicine Hat - Br 128</t>
  </si>
  <si>
    <t>232 AVE</t>
  </si>
  <si>
    <t>1510 MAIN STREET WEST</t>
  </si>
  <si>
    <t>T0G 2A109</t>
  </si>
  <si>
    <t>BBC Portfolio.116</t>
  </si>
  <si>
    <t>232 ROAD</t>
  </si>
  <si>
    <t>T4C 2H117</t>
  </si>
  <si>
    <t>4221</t>
  </si>
  <si>
    <t>4221 Lawyers and Quebec notaries</t>
  </si>
  <si>
    <t>233 ST</t>
  </si>
  <si>
    <t>T1B 4T118</t>
  </si>
  <si>
    <t>5244</t>
  </si>
  <si>
    <t>CWB Medicine Hat - Br 129</t>
  </si>
  <si>
    <t>233 AVE</t>
  </si>
  <si>
    <t>1511 MAIN STREET WEST</t>
  </si>
  <si>
    <t>T0G 2A110</t>
  </si>
  <si>
    <t>BBC Portfolio.117</t>
  </si>
  <si>
    <t>233 ROAD</t>
  </si>
  <si>
    <t>T4C 2H118</t>
  </si>
  <si>
    <t>4222</t>
  </si>
  <si>
    <t>4222 Lawyers and Quebec notaries</t>
  </si>
  <si>
    <t>234 ST</t>
  </si>
  <si>
    <t>T1B 4T119</t>
  </si>
  <si>
    <t>5245</t>
  </si>
  <si>
    <t>CWB Medicine Hat - Br 130</t>
  </si>
  <si>
    <t>234 AVE</t>
  </si>
  <si>
    <t>1512 MAIN STREET WEST</t>
  </si>
  <si>
    <t>T0G 2A111</t>
  </si>
  <si>
    <t>BBC Portfolio.118</t>
  </si>
  <si>
    <t>234 ROAD</t>
  </si>
  <si>
    <t>T4C 2H119</t>
  </si>
  <si>
    <t>4223</t>
  </si>
  <si>
    <t>4223 Lawyers and Quebec notaries</t>
  </si>
  <si>
    <t>235 ST</t>
  </si>
  <si>
    <t>T1B 4T120</t>
  </si>
  <si>
    <t>5246</t>
  </si>
  <si>
    <t>CWB Medicine Hat - Br 131</t>
  </si>
  <si>
    <t>235 AVE</t>
  </si>
  <si>
    <t>1513 MAIN STREET WEST</t>
  </si>
  <si>
    <t>T0G 2A112</t>
  </si>
  <si>
    <t>BBC Portfolio.119</t>
  </si>
  <si>
    <t>235 ROAD</t>
  </si>
  <si>
    <t>T4C 2H120</t>
  </si>
  <si>
    <t>4224</t>
  </si>
  <si>
    <t>4224 Lawyers and Quebec notaries</t>
  </si>
  <si>
    <t>236 ST</t>
  </si>
  <si>
    <t>T1B 4T121</t>
  </si>
  <si>
    <t>5247</t>
  </si>
  <si>
    <t>CWB Medicine Hat - Br 132</t>
  </si>
  <si>
    <t>236 AVE</t>
  </si>
  <si>
    <t>1514 MAIN STREET WEST</t>
  </si>
  <si>
    <t>T0G 2A113</t>
  </si>
  <si>
    <t>BBC Portfolio.120</t>
  </si>
  <si>
    <t>236 ROAD</t>
  </si>
  <si>
    <t>T4C 2H121</t>
  </si>
  <si>
    <t>4225</t>
  </si>
  <si>
    <t>4225 Lawyers and Quebec notaries</t>
  </si>
  <si>
    <t>237 ST</t>
  </si>
  <si>
    <t>T1B 4T122</t>
  </si>
  <si>
    <t>5248</t>
  </si>
  <si>
    <t>CWB Medicine Hat - Br 133</t>
  </si>
  <si>
    <t>237 AVE</t>
  </si>
  <si>
    <t>1515 MAIN STREET WEST</t>
  </si>
  <si>
    <t>T0G 2A114</t>
  </si>
  <si>
    <t>BBC Portfolio.121</t>
  </si>
  <si>
    <t>237 ROAD</t>
  </si>
  <si>
    <t>T4C 2H122</t>
  </si>
  <si>
    <t>4226</t>
  </si>
  <si>
    <t>4226 Lawyers and Quebec notaries</t>
  </si>
  <si>
    <t>238 ST</t>
  </si>
  <si>
    <t>T1B 4T123</t>
  </si>
  <si>
    <t>5249</t>
  </si>
  <si>
    <t>CWB Medicine Hat - Br 134</t>
  </si>
  <si>
    <t>238 AVE</t>
  </si>
  <si>
    <t>1516 MAIN STREET WEST</t>
  </si>
  <si>
    <t>T0G 2A115</t>
  </si>
  <si>
    <t>BBC Portfolio.122</t>
  </si>
  <si>
    <t>238 ROAD</t>
  </si>
  <si>
    <t>T4C 2H123</t>
  </si>
  <si>
    <t>4227</t>
  </si>
  <si>
    <t>4227 Lawyers and Quebec notaries</t>
  </si>
  <si>
    <t>239 ST</t>
  </si>
  <si>
    <t>T1B 4T124</t>
  </si>
  <si>
    <t>5250</t>
  </si>
  <si>
    <t>CWB Medicine Hat - Br 135</t>
  </si>
  <si>
    <t>239 AVE</t>
  </si>
  <si>
    <t>1517 MAIN STREET WEST</t>
  </si>
  <si>
    <t>T0G 2A116</t>
  </si>
  <si>
    <t>BBC Portfolio.123</t>
  </si>
  <si>
    <t>239 ROAD</t>
  </si>
  <si>
    <t>T4C 2H124</t>
  </si>
  <si>
    <t>4228</t>
  </si>
  <si>
    <t>4228 Lawyers and Quebec notaries</t>
  </si>
  <si>
    <t>240 ST</t>
  </si>
  <si>
    <t>T1B 4T125</t>
  </si>
  <si>
    <t>5251</t>
  </si>
  <si>
    <t>CWB Medicine Hat - Br 136</t>
  </si>
  <si>
    <t>240 AVE</t>
  </si>
  <si>
    <t>1518 MAIN STREET WEST</t>
  </si>
  <si>
    <t>T0G 2A117</t>
  </si>
  <si>
    <t>BBC Portfolio.124</t>
  </si>
  <si>
    <t>240 ROAD</t>
  </si>
  <si>
    <t>T4C 2H125</t>
  </si>
  <si>
    <t>4229</t>
  </si>
  <si>
    <t>4229 Lawyers and Quebec notaries</t>
  </si>
  <si>
    <t>241 ST</t>
  </si>
  <si>
    <t>T1B 4T126</t>
  </si>
  <si>
    <t>5252</t>
  </si>
  <si>
    <t>CWB Medicine Hat - Br 137</t>
  </si>
  <si>
    <t>241 AVE</t>
  </si>
  <si>
    <t>1519 MAIN STREET WEST</t>
  </si>
  <si>
    <t>T0G 2A118</t>
  </si>
  <si>
    <t>BBC Portfolio.125</t>
  </si>
  <si>
    <t>241 ROAD</t>
  </si>
  <si>
    <t>T4C 2H126</t>
  </si>
  <si>
    <t>4230</t>
  </si>
  <si>
    <t>4230 Lawyers and Quebec notaries</t>
  </si>
  <si>
    <t>242 ST</t>
  </si>
  <si>
    <t>T1B 4T127</t>
  </si>
  <si>
    <t>5253</t>
  </si>
  <si>
    <t>CWB Medicine Hat - Br 138</t>
  </si>
  <si>
    <t>242 AVE</t>
  </si>
  <si>
    <t>1520 MAIN STREET WEST</t>
  </si>
  <si>
    <t>T0G 2A119</t>
  </si>
  <si>
    <t>BBC Portfolio.126</t>
  </si>
  <si>
    <t>242 ROAD</t>
  </si>
  <si>
    <t>T4C 2H127</t>
  </si>
  <si>
    <t>4231</t>
  </si>
  <si>
    <t>4231 Lawyers and Quebec notaries</t>
  </si>
  <si>
    <t>243 ST</t>
  </si>
  <si>
    <t>T1B 4T128</t>
  </si>
  <si>
    <t>5254</t>
  </si>
  <si>
    <t>CWB Medicine Hat - Br 139</t>
  </si>
  <si>
    <t>243 AVE</t>
  </si>
  <si>
    <t>1521 MAIN STREET WEST</t>
  </si>
  <si>
    <t>T0G 2A120</t>
  </si>
  <si>
    <t>BBC Portfolio.127</t>
  </si>
  <si>
    <t>243 ROAD</t>
  </si>
  <si>
    <t>T4C 2H128</t>
  </si>
  <si>
    <t>4232</t>
  </si>
  <si>
    <t>4232 Lawyers and Quebec notaries</t>
  </si>
  <si>
    <t>244 ST</t>
  </si>
  <si>
    <t>T1B 4T129</t>
  </si>
  <si>
    <t>5255</t>
  </si>
  <si>
    <t>CWB Medicine Hat - Br 140</t>
  </si>
  <si>
    <t>244 AVE</t>
  </si>
  <si>
    <t>1522 MAIN STREET WEST</t>
  </si>
  <si>
    <t>T0G 2A121</t>
  </si>
  <si>
    <t>BBC Portfolio.128</t>
  </si>
  <si>
    <t>244 ROAD</t>
  </si>
  <si>
    <t>T4C 2H129</t>
  </si>
  <si>
    <t>4233</t>
  </si>
  <si>
    <t>4233 Lawyers and Quebec notaries</t>
  </si>
  <si>
    <t>245 ST</t>
  </si>
  <si>
    <t>T1B 4T130</t>
  </si>
  <si>
    <t>5256</t>
  </si>
  <si>
    <t>CWB Medicine Hat - Br 141</t>
  </si>
  <si>
    <t>245 AVE</t>
  </si>
  <si>
    <t>1523 MAIN STREET WEST</t>
  </si>
  <si>
    <t>T0G 2A122</t>
  </si>
  <si>
    <t>BBC Portfolio.129</t>
  </si>
  <si>
    <t>245 ROAD</t>
  </si>
  <si>
    <t>T4C 2H130</t>
  </si>
  <si>
    <t>4234</t>
  </si>
  <si>
    <t>4234 Lawyers and Quebec notaries</t>
  </si>
  <si>
    <t>246 ST</t>
  </si>
  <si>
    <t>T1B 4T131</t>
  </si>
  <si>
    <t>5257</t>
  </si>
  <si>
    <t>CWB Medicine Hat - Br 142</t>
  </si>
  <si>
    <t>246 AVE</t>
  </si>
  <si>
    <t>1524 MAIN STREET WEST</t>
  </si>
  <si>
    <t>T0G 2A123</t>
  </si>
  <si>
    <t>BBC Portfolio.130</t>
  </si>
  <si>
    <t>246 ROAD</t>
  </si>
  <si>
    <t>T4C 2H131</t>
  </si>
  <si>
    <t>4235</t>
  </si>
  <si>
    <t>4235 Lawyers and Quebec notaries</t>
  </si>
  <si>
    <t>247 ST</t>
  </si>
  <si>
    <t>T1B 4T132</t>
  </si>
  <si>
    <t>5258</t>
  </si>
  <si>
    <t>CWB Medicine Hat - Br 143</t>
  </si>
  <si>
    <t>247 AVE</t>
  </si>
  <si>
    <t>1525 MAIN STREET WEST</t>
  </si>
  <si>
    <t>T0G 2A124</t>
  </si>
  <si>
    <t>BBC Portfolio.131</t>
  </si>
  <si>
    <t>247 ROAD</t>
  </si>
  <si>
    <t>T4C 2H132</t>
  </si>
  <si>
    <t>4236</t>
  </si>
  <si>
    <t>4236 Lawyers and Quebec notaries</t>
  </si>
  <si>
    <t>248 ST</t>
  </si>
  <si>
    <t>T1B 4T133</t>
  </si>
  <si>
    <t>5259</t>
  </si>
  <si>
    <t>CWB Medicine Hat - Br 144</t>
  </si>
  <si>
    <t>248 AVE</t>
  </si>
  <si>
    <t>1526 MAIN STREET WEST</t>
  </si>
  <si>
    <t>T0G 2A125</t>
  </si>
  <si>
    <t>BBC Portfolio.132</t>
  </si>
  <si>
    <t>248 ROAD</t>
  </si>
  <si>
    <t>T4C 2H133</t>
  </si>
  <si>
    <t>4237</t>
  </si>
  <si>
    <t>4237 Lawyers and Quebec notaries</t>
  </si>
  <si>
    <t>249 ST</t>
  </si>
  <si>
    <t>T1B 4T134</t>
  </si>
  <si>
    <t>5260</t>
  </si>
  <si>
    <t>CWB Medicine Hat - Br 145</t>
  </si>
  <si>
    <t>249 AVE</t>
  </si>
  <si>
    <t>1527 MAIN STREET WEST</t>
  </si>
  <si>
    <t>T0G 2A126</t>
  </si>
  <si>
    <t>BBC Portfolio.133</t>
  </si>
  <si>
    <t>249 ROAD</t>
  </si>
  <si>
    <t>T4C 2H134</t>
  </si>
  <si>
    <t>4238</t>
  </si>
  <si>
    <t>4238 Lawyers and Quebec notaries</t>
  </si>
  <si>
    <t>250 ST</t>
  </si>
  <si>
    <t>T1B 4T135</t>
  </si>
  <si>
    <t>5261</t>
  </si>
  <si>
    <t>CWB Medicine Hat - Br 146</t>
  </si>
  <si>
    <t>250 AVE</t>
  </si>
  <si>
    <t>1528 MAIN STREET WEST</t>
  </si>
  <si>
    <t>T0G 2A127</t>
  </si>
  <si>
    <t>BBC Portfolio.134</t>
  </si>
  <si>
    <t>250 ROAD</t>
  </si>
  <si>
    <t>T4C 2H135</t>
  </si>
  <si>
    <t>4239</t>
  </si>
  <si>
    <t>4239 Lawyers and Quebec notaries</t>
  </si>
  <si>
    <t>251 ST</t>
  </si>
  <si>
    <t>T1B 4T136</t>
  </si>
  <si>
    <t>5262</t>
  </si>
  <si>
    <t>CWB Medicine Hat - Br 147</t>
  </si>
  <si>
    <t>251 AVE</t>
  </si>
  <si>
    <t>1529 MAIN STREET WEST</t>
  </si>
  <si>
    <t>T0G 2A128</t>
  </si>
  <si>
    <t>BBC Portfolio.135</t>
  </si>
  <si>
    <t>251 ROAD</t>
  </si>
  <si>
    <t>T4C 2H136</t>
  </si>
  <si>
    <t>4240</t>
  </si>
  <si>
    <t>4240 Lawyers and Quebec notaries</t>
  </si>
  <si>
    <t>252 ST</t>
  </si>
  <si>
    <t>T1B 4T137</t>
  </si>
  <si>
    <t>5263</t>
  </si>
  <si>
    <t>CWB Medicine Hat - Br 148</t>
  </si>
  <si>
    <t>252 AVE</t>
  </si>
  <si>
    <t>1530 MAIN STREET WEST</t>
  </si>
  <si>
    <t>T0G 2A129</t>
  </si>
  <si>
    <t>BBC Portfolio.136</t>
  </si>
  <si>
    <t>252 ROAD</t>
  </si>
  <si>
    <t>T4C 2H137</t>
  </si>
  <si>
    <t>4241</t>
  </si>
  <si>
    <t>4241 Lawyers and Quebec notaries</t>
  </si>
  <si>
    <t>253 ST</t>
  </si>
  <si>
    <t>T1B 4T138</t>
  </si>
  <si>
    <t>5264</t>
  </si>
  <si>
    <t>CWB Medicine Hat - Br 149</t>
  </si>
  <si>
    <t>253 AVE</t>
  </si>
  <si>
    <t>1531 MAIN STREET WEST</t>
  </si>
  <si>
    <t>T0G 2A130</t>
  </si>
  <si>
    <t>BBC Portfolio.137</t>
  </si>
  <si>
    <t>253 ROAD</t>
  </si>
  <si>
    <t>T4C 2H138</t>
  </si>
  <si>
    <t>4242</t>
  </si>
  <si>
    <t>4242 Lawyers and Quebec notaries</t>
  </si>
  <si>
    <t>254 ST</t>
  </si>
  <si>
    <t>T1B 4T139</t>
  </si>
  <si>
    <t>5265</t>
  </si>
  <si>
    <t>CWB Medicine Hat - Br 150</t>
  </si>
  <si>
    <t>254 AVE</t>
  </si>
  <si>
    <t>1532 MAIN STREET WEST</t>
  </si>
  <si>
    <t>T0G 2A131</t>
  </si>
  <si>
    <t>BBC Portfolio.138</t>
  </si>
  <si>
    <t>254 ROAD</t>
  </si>
  <si>
    <t>T4C 2H139</t>
  </si>
  <si>
    <t>4243</t>
  </si>
  <si>
    <t>4243 Lawyers and Quebec notaries</t>
  </si>
  <si>
    <t>255 ST</t>
  </si>
  <si>
    <t>T1B 4T140</t>
  </si>
  <si>
    <t>5266</t>
  </si>
  <si>
    <t>CWB Medicine Hat - Br 151</t>
  </si>
  <si>
    <t>255 AVE</t>
  </si>
  <si>
    <t>1533 MAIN STREET WEST</t>
  </si>
  <si>
    <t>T0G 2A132</t>
  </si>
  <si>
    <t>BBC Portfolio.139</t>
  </si>
  <si>
    <t>255 ROAD</t>
  </si>
  <si>
    <t>T4C 2H140</t>
  </si>
  <si>
    <t>4244</t>
  </si>
  <si>
    <t>4244 Lawyers and Quebec notaries</t>
  </si>
  <si>
    <t>256 ST</t>
  </si>
  <si>
    <t>T1B 4T141</t>
  </si>
  <si>
    <t>5267</t>
  </si>
  <si>
    <t>CWB Medicine Hat - Br 152</t>
  </si>
  <si>
    <t>256 AVE</t>
  </si>
  <si>
    <t>1534 MAIN STREET WEST</t>
  </si>
  <si>
    <t>T0G 2A133</t>
  </si>
  <si>
    <t>BBC Portfolio.140</t>
  </si>
  <si>
    <t>256 ROAD</t>
  </si>
  <si>
    <t>T4C 2H141</t>
  </si>
  <si>
    <t>4245</t>
  </si>
  <si>
    <t>4245 Lawyers and Quebec notaries</t>
  </si>
  <si>
    <t>257 ST</t>
  </si>
  <si>
    <t>T1B 4T142</t>
  </si>
  <si>
    <t>5268</t>
  </si>
  <si>
    <t>CWB Medicine Hat - Br 153</t>
  </si>
  <si>
    <t>257 AVE</t>
  </si>
  <si>
    <t>1535 MAIN STREET WEST</t>
  </si>
  <si>
    <t>T0G 2A134</t>
  </si>
  <si>
    <t>BBC Portfolio.141</t>
  </si>
  <si>
    <t>257 ROAD</t>
  </si>
  <si>
    <t>T4C 2H142</t>
  </si>
  <si>
    <t>4246</t>
  </si>
  <si>
    <t>4246 Lawyers and Quebec notaries</t>
  </si>
  <si>
    <t>258 ST</t>
  </si>
  <si>
    <t>T1B 4T143</t>
  </si>
  <si>
    <t>5269</t>
  </si>
  <si>
    <t>CWB Medicine Hat - Br 154</t>
  </si>
  <si>
    <t>258 AVE</t>
  </si>
  <si>
    <t>1536 MAIN STREET WEST</t>
  </si>
  <si>
    <t>T0G 2A135</t>
  </si>
  <si>
    <t>BBC Portfolio.142</t>
  </si>
  <si>
    <t>258 ROAD</t>
  </si>
  <si>
    <t>T4C 2H143</t>
  </si>
  <si>
    <t>4247</t>
  </si>
  <si>
    <t>4247 Lawyers and Quebec notaries</t>
  </si>
  <si>
    <t>259 ST</t>
  </si>
  <si>
    <t>T1B 4T144</t>
  </si>
  <si>
    <t>5270</t>
  </si>
  <si>
    <t>CWB Medicine Hat - Br 155</t>
  </si>
  <si>
    <t>259 AVE</t>
  </si>
  <si>
    <t>1537 MAIN STREET WEST</t>
  </si>
  <si>
    <t>T0G 2A136</t>
  </si>
  <si>
    <t>BBC Portfolio.143</t>
  </si>
  <si>
    <t>259 ROAD</t>
  </si>
  <si>
    <t>T4C 2H144</t>
  </si>
  <si>
    <t>4248</t>
  </si>
  <si>
    <t>4248 Lawyers and Quebec notaries</t>
  </si>
  <si>
    <t>260 ST</t>
  </si>
  <si>
    <t>T1B 4T145</t>
  </si>
  <si>
    <t>5271</t>
  </si>
  <si>
    <t>CWB Medicine Hat - Br 156</t>
  </si>
  <si>
    <t>260 AVE</t>
  </si>
  <si>
    <t>1538 MAIN STREET WEST</t>
  </si>
  <si>
    <t>T0G 2A137</t>
  </si>
  <si>
    <t>BBC Portfolio.144</t>
  </si>
  <si>
    <t>260 ROAD</t>
  </si>
  <si>
    <t>T4C 2H145</t>
  </si>
  <si>
    <t>4249</t>
  </si>
  <si>
    <t>4249 Lawyers and Quebec notaries</t>
  </si>
  <si>
    <t>261 ST</t>
  </si>
  <si>
    <t>T1B 4T146</t>
  </si>
  <si>
    <t>5272</t>
  </si>
  <si>
    <t>CWB Medicine Hat - Br 157</t>
  </si>
  <si>
    <t>261 AVE</t>
  </si>
  <si>
    <t>1539 MAIN STREET WEST</t>
  </si>
  <si>
    <t>T0G 2A138</t>
  </si>
  <si>
    <t>BBC Portfolio.145</t>
  </si>
  <si>
    <t>261 ROAD</t>
  </si>
  <si>
    <t>T4C 2H146</t>
  </si>
  <si>
    <t>4250</t>
  </si>
  <si>
    <t>4250 Lawyers and Quebec notaries</t>
  </si>
  <si>
    <t>262 ST</t>
  </si>
  <si>
    <t>T1B 4T147</t>
  </si>
  <si>
    <t>5273</t>
  </si>
  <si>
    <t>CWB Medicine Hat - Br 158</t>
  </si>
  <si>
    <t>262 AVE</t>
  </si>
  <si>
    <t>1540 MAIN STREET WEST</t>
  </si>
  <si>
    <t>T0G 2A139</t>
  </si>
  <si>
    <t>BBC Portfolio.146</t>
  </si>
  <si>
    <t>262 ROAD</t>
  </si>
  <si>
    <t>T4C 2H147</t>
  </si>
  <si>
    <t>4251</t>
  </si>
  <si>
    <t>4251 Lawyers and Quebec notaries</t>
  </si>
  <si>
    <t>263 ST</t>
  </si>
  <si>
    <t>T1B 4T148</t>
  </si>
  <si>
    <t>5274</t>
  </si>
  <si>
    <t>CWB Medicine Hat - Br 159</t>
  </si>
  <si>
    <t>263 AVE</t>
  </si>
  <si>
    <t>1541 MAIN STREET WEST</t>
  </si>
  <si>
    <t>T0G 2A140</t>
  </si>
  <si>
    <t>BBC Portfolio.147</t>
  </si>
  <si>
    <t>263 ROAD</t>
  </si>
  <si>
    <t>T4C 2H148</t>
  </si>
  <si>
    <t>4252</t>
  </si>
  <si>
    <t>4252 Lawyers and Quebec notaries</t>
  </si>
  <si>
    <t>264 ST</t>
  </si>
  <si>
    <t>T1B 4T149</t>
  </si>
  <si>
    <t>5275</t>
  </si>
  <si>
    <t>CWB Medicine Hat - Br 160</t>
  </si>
  <si>
    <t>264 AVE</t>
  </si>
  <si>
    <t>1542 MAIN STREET WEST</t>
  </si>
  <si>
    <t>T0G 2A141</t>
  </si>
  <si>
    <t>BBC Portfolio.148</t>
  </si>
  <si>
    <t>264 ROAD</t>
  </si>
  <si>
    <t>T4C 2H149</t>
  </si>
  <si>
    <t>4253</t>
  </si>
  <si>
    <t>4253 Lawyers and Quebec notaries</t>
  </si>
  <si>
    <t>265 ST</t>
  </si>
  <si>
    <t>T1B 4T150</t>
  </si>
  <si>
    <t>5276</t>
  </si>
  <si>
    <t>CWB Medicine Hat - Br 161</t>
  </si>
  <si>
    <t>265 AVE</t>
  </si>
  <si>
    <t>1543 MAIN STREET WEST</t>
  </si>
  <si>
    <t>T0G 2A142</t>
  </si>
  <si>
    <t>BBC Portfolio.149</t>
  </si>
  <si>
    <t>265 ROAD</t>
  </si>
  <si>
    <t>T4C 2H150</t>
  </si>
  <si>
    <t>4254</t>
  </si>
  <si>
    <t>4254 Lawyers and Quebec notaries</t>
  </si>
  <si>
    <t>266 ST</t>
  </si>
  <si>
    <t>T1B 4T151</t>
  </si>
  <si>
    <t>5277</t>
  </si>
  <si>
    <t>CWB Medicine Hat - Br 162</t>
  </si>
  <si>
    <t>266 AVE</t>
  </si>
  <si>
    <t>1544 MAIN STREET WEST</t>
  </si>
  <si>
    <t>T0G 2A143</t>
  </si>
  <si>
    <t>BBC Portfolio.150</t>
  </si>
  <si>
    <t>266 ROAD</t>
  </si>
  <si>
    <t>T4C 2H151</t>
  </si>
  <si>
    <t>4255</t>
  </si>
  <si>
    <t>4255 Lawyers and Quebec notaries</t>
  </si>
  <si>
    <t>267 ST</t>
  </si>
  <si>
    <t>T1B 4T152</t>
  </si>
  <si>
    <t>5278</t>
  </si>
  <si>
    <t>CWB Medicine Hat - Br 163</t>
  </si>
  <si>
    <t>267 AVE</t>
  </si>
  <si>
    <t>1545 MAIN STREET WEST</t>
  </si>
  <si>
    <t>T0G 2A144</t>
  </si>
  <si>
    <t>BBC Portfolio.151</t>
  </si>
  <si>
    <t>267 ROAD</t>
  </si>
  <si>
    <t>T4C 2H152</t>
  </si>
  <si>
    <t>4256</t>
  </si>
  <si>
    <t>4256 Lawyers and Quebec notaries</t>
  </si>
  <si>
    <t>268 ST</t>
  </si>
  <si>
    <t>T1B 4T153</t>
  </si>
  <si>
    <t>5279</t>
  </si>
  <si>
    <t>CWB Medicine Hat - Br 164</t>
  </si>
  <si>
    <t>268 AVE</t>
  </si>
  <si>
    <t>1546 MAIN STREET WEST</t>
  </si>
  <si>
    <t>T0G 2A145</t>
  </si>
  <si>
    <t>BBC Portfolio.152</t>
  </si>
  <si>
    <t>268 ROAD</t>
  </si>
  <si>
    <t>T4C 2H153</t>
  </si>
  <si>
    <t>4257</t>
  </si>
  <si>
    <t>4257 Lawyers and Quebec notaries</t>
  </si>
  <si>
    <t>269 ST</t>
  </si>
  <si>
    <t>T1B 4T154</t>
  </si>
  <si>
    <t>5280</t>
  </si>
  <si>
    <t>CWB Medicine Hat - Br 165</t>
  </si>
  <si>
    <t>269 AVE</t>
  </si>
  <si>
    <t>1547 MAIN STREET WEST</t>
  </si>
  <si>
    <t>T0G 2A146</t>
  </si>
  <si>
    <t>BBC Portfolio.153</t>
  </si>
  <si>
    <t>269 ROAD</t>
  </si>
  <si>
    <t>T4C 2H154</t>
  </si>
  <si>
    <t>4258</t>
  </si>
  <si>
    <t>4258 Lawyers and Quebec notaries</t>
  </si>
  <si>
    <t>270 ST</t>
  </si>
  <si>
    <t>T1B 4T155</t>
  </si>
  <si>
    <t>5281</t>
  </si>
  <si>
    <t>CWB Medicine Hat - Br 166</t>
  </si>
  <si>
    <t>270 AVE</t>
  </si>
  <si>
    <t>1548 MAIN STREET WEST</t>
  </si>
  <si>
    <t>T0G 2A147</t>
  </si>
  <si>
    <t>BBC Portfolio.154</t>
  </si>
  <si>
    <t>270 ROAD</t>
  </si>
  <si>
    <t>T4C 2H155</t>
  </si>
  <si>
    <t>4259</t>
  </si>
  <si>
    <t>4259 Lawyers and Quebec notaries</t>
  </si>
  <si>
    <t>271 ST</t>
  </si>
  <si>
    <t>T1B 4T156</t>
  </si>
  <si>
    <t>5282</t>
  </si>
  <si>
    <t>CWB Medicine Hat - Br 167</t>
  </si>
  <si>
    <t>271 AVE</t>
  </si>
  <si>
    <t>1549 MAIN STREET WEST</t>
  </si>
  <si>
    <t>T0G 2A148</t>
  </si>
  <si>
    <t>BBC Portfolio.155</t>
  </si>
  <si>
    <t>271 ROAD</t>
  </si>
  <si>
    <t>T4C 2H156</t>
  </si>
  <si>
    <t>4260</t>
  </si>
  <si>
    <t>4260 Lawyers and Quebec notaries</t>
  </si>
  <si>
    <t>272 ST</t>
  </si>
  <si>
    <t>T1B 4T157</t>
  </si>
  <si>
    <t>5283</t>
  </si>
  <si>
    <t>CWB Medicine Hat - Br 168</t>
  </si>
  <si>
    <t>272 AVE</t>
  </si>
  <si>
    <t>1550 MAIN STREET WEST</t>
  </si>
  <si>
    <t>T0G 2A149</t>
  </si>
  <si>
    <t>BBC Portfolio.156</t>
  </si>
  <si>
    <t>272 ROAD</t>
  </si>
  <si>
    <t>T4C 2H157</t>
  </si>
  <si>
    <t>4261</t>
  </si>
  <si>
    <t>4261 Lawyers and Quebec notaries</t>
  </si>
  <si>
    <t>273 ST</t>
  </si>
  <si>
    <t>T1B 4T158</t>
  </si>
  <si>
    <t>5284</t>
  </si>
  <si>
    <t>CWB Medicine Hat - Br 169</t>
  </si>
  <si>
    <t>273 AVE</t>
  </si>
  <si>
    <t>1551 MAIN STREET WEST</t>
  </si>
  <si>
    <t>T0G 2A150</t>
  </si>
  <si>
    <t>BBC Portfolio.157</t>
  </si>
  <si>
    <t>273 ROAD</t>
  </si>
  <si>
    <t>T4C 2H158</t>
  </si>
  <si>
    <t>4262</t>
  </si>
  <si>
    <t>4262 Lawyers and Quebec notaries</t>
  </si>
  <si>
    <t>274 ST</t>
  </si>
  <si>
    <t>T1B 4T159</t>
  </si>
  <si>
    <t>5285</t>
  </si>
  <si>
    <t>CWB Medicine Hat - Br 170</t>
  </si>
  <si>
    <t>274 AVE</t>
  </si>
  <si>
    <t>1552 MAIN STREET WEST</t>
  </si>
  <si>
    <t>T0G 2A151</t>
  </si>
  <si>
    <t>BBC Portfolio.158</t>
  </si>
  <si>
    <t>274 ROAD</t>
  </si>
  <si>
    <t>T4C 2H159</t>
  </si>
  <si>
    <t>4263</t>
  </si>
  <si>
    <t>4263 Lawyers and Quebec notaries</t>
  </si>
  <si>
    <t>275 ST</t>
  </si>
  <si>
    <t>T1B 4T160</t>
  </si>
  <si>
    <t>5286</t>
  </si>
  <si>
    <t>CWB Medicine Hat - Br 171</t>
  </si>
  <si>
    <t>275 AVE</t>
  </si>
  <si>
    <t>1553 MAIN STREET WEST</t>
  </si>
  <si>
    <t>T0G 2A152</t>
  </si>
  <si>
    <t>BBC Portfolio.159</t>
  </si>
  <si>
    <t>275 ROAD</t>
  </si>
  <si>
    <t>T4C 2H160</t>
  </si>
  <si>
    <t>4264</t>
  </si>
  <si>
    <t>4264 Lawyers and Quebec notaries</t>
  </si>
  <si>
    <t>276 ST</t>
  </si>
  <si>
    <t>T1B 4T161</t>
  </si>
  <si>
    <t>5287</t>
  </si>
  <si>
    <t>CWB Medicine Hat - Br 172</t>
  </si>
  <si>
    <t>276 AVE</t>
  </si>
  <si>
    <t>1554 MAIN STREET WEST</t>
  </si>
  <si>
    <t>T0G 2A153</t>
  </si>
  <si>
    <t>BBC Portfolio.160</t>
  </si>
  <si>
    <t>276 ROAD</t>
  </si>
  <si>
    <t>T4C 2H161</t>
  </si>
  <si>
    <t>4265</t>
  </si>
  <si>
    <t>4265 Lawyers and Quebec notaries</t>
  </si>
  <si>
    <t>277 ST</t>
  </si>
  <si>
    <t>T1B 4T162</t>
  </si>
  <si>
    <t>5288</t>
  </si>
  <si>
    <t>CWB Medicine Hat - Br 173</t>
  </si>
  <si>
    <t>277 AVE</t>
  </si>
  <si>
    <t>1555 MAIN STREET WEST</t>
  </si>
  <si>
    <t>T0G 2A154</t>
  </si>
  <si>
    <t>BBC Portfolio.161</t>
  </si>
  <si>
    <t>277 ROAD</t>
  </si>
  <si>
    <t>T4C 2H162</t>
  </si>
  <si>
    <t>4266</t>
  </si>
  <si>
    <t>4266 Lawyers and Quebec notaries</t>
  </si>
  <si>
    <t>278 ST</t>
  </si>
  <si>
    <t>T1B 4T163</t>
  </si>
  <si>
    <t>5289</t>
  </si>
  <si>
    <t>CWB Medicine Hat - Br 174</t>
  </si>
  <si>
    <t>278 AVE</t>
  </si>
  <si>
    <t>1556 MAIN STREET WEST</t>
  </si>
  <si>
    <t>T0G 2A155</t>
  </si>
  <si>
    <t>BBC Portfolio.162</t>
  </si>
  <si>
    <t>278 ROAD</t>
  </si>
  <si>
    <t>T4C 2H163</t>
  </si>
  <si>
    <t>4267</t>
  </si>
  <si>
    <t>4267 Lawyers and Quebec notaries</t>
  </si>
  <si>
    <t>279 ST</t>
  </si>
  <si>
    <t>T1B 4T164</t>
  </si>
  <si>
    <t>5290</t>
  </si>
  <si>
    <t>CWB Medicine Hat - Br 175</t>
  </si>
  <si>
    <t>279 AVE</t>
  </si>
  <si>
    <t>1557 MAIN STREET WEST</t>
  </si>
  <si>
    <t>T0G 2A156</t>
  </si>
  <si>
    <t>BBC Portfolio.163</t>
  </si>
  <si>
    <t>279 ROAD</t>
  </si>
  <si>
    <t>T4C 2H164</t>
  </si>
  <si>
    <t>4268</t>
  </si>
  <si>
    <t>4268 Lawyers and Quebec notaries</t>
  </si>
  <si>
    <t>280 ST</t>
  </si>
  <si>
    <t>T1B 4T165</t>
  </si>
  <si>
    <t>5291</t>
  </si>
  <si>
    <t>CWB Medicine Hat - Br 176</t>
  </si>
  <si>
    <t>280 AVE</t>
  </si>
  <si>
    <t>1558 MAIN STREET WEST</t>
  </si>
  <si>
    <t>T0G 2A157</t>
  </si>
  <si>
    <t>BBC Portfolio.164</t>
  </si>
  <si>
    <t>280 ROAD</t>
  </si>
  <si>
    <t>T4C 2H165</t>
  </si>
  <si>
    <t>4269</t>
  </si>
  <si>
    <t>4269 Lawyers and Quebec notaries</t>
  </si>
  <si>
    <t>281 ST</t>
  </si>
  <si>
    <t>T1B 4T166</t>
  </si>
  <si>
    <t>5292</t>
  </si>
  <si>
    <t>CWB Medicine Hat - Br 177</t>
  </si>
  <si>
    <t>281 AVE</t>
  </si>
  <si>
    <t>1559 MAIN STREET WEST</t>
  </si>
  <si>
    <t>T0G 2A158</t>
  </si>
  <si>
    <t>BBC Portfolio.165</t>
  </si>
  <si>
    <t>281 ROAD</t>
  </si>
  <si>
    <t>T4C 2H166</t>
  </si>
  <si>
    <t>4270</t>
  </si>
  <si>
    <t>4270 Lawyers and Quebec notaries</t>
  </si>
  <si>
    <t>282 ST</t>
  </si>
  <si>
    <t>T1B 4T167</t>
  </si>
  <si>
    <t>5293</t>
  </si>
  <si>
    <t>CWB Medicine Hat - Br 178</t>
  </si>
  <si>
    <t>282 AVE</t>
  </si>
  <si>
    <t>1560 MAIN STREET WEST</t>
  </si>
  <si>
    <t>T0G 2A159</t>
  </si>
  <si>
    <t>BBC Portfolio.166</t>
  </si>
  <si>
    <t>282 ROAD</t>
  </si>
  <si>
    <t>T4C 2H167</t>
  </si>
  <si>
    <t>4271</t>
  </si>
  <si>
    <t>4271 Lawyers and Quebec notaries</t>
  </si>
  <si>
    <t>283 ST</t>
  </si>
  <si>
    <t>T1B 4T168</t>
  </si>
  <si>
    <t>5294</t>
  </si>
  <si>
    <t>CWB Medicine Hat - Br 179</t>
  </si>
  <si>
    <t>283 AVE</t>
  </si>
  <si>
    <t>1561 MAIN STREET WEST</t>
  </si>
  <si>
    <t>T0G 2A160</t>
  </si>
  <si>
    <t>BBC Portfolio.167</t>
  </si>
  <si>
    <t>283 ROAD</t>
  </si>
  <si>
    <t>T4C 2H168</t>
  </si>
  <si>
    <t>4272</t>
  </si>
  <si>
    <t>4272 Lawyers and Quebec notaries</t>
  </si>
  <si>
    <t>284 ST</t>
  </si>
  <si>
    <t>T1B 4T169</t>
  </si>
  <si>
    <t>5295</t>
  </si>
  <si>
    <t>CWB Medicine Hat - Br 180</t>
  </si>
  <si>
    <t>284 AVE</t>
  </si>
  <si>
    <t>1562 MAIN STREET WEST</t>
  </si>
  <si>
    <t>T0G 2A161</t>
  </si>
  <si>
    <t>BBC Portfolio.168</t>
  </si>
  <si>
    <t>284 ROAD</t>
  </si>
  <si>
    <t>T4C 2H169</t>
  </si>
  <si>
    <t>4273</t>
  </si>
  <si>
    <t>4273 Lawyers and Quebec notaries</t>
  </si>
  <si>
    <t>285 ST</t>
  </si>
  <si>
    <t>T1B 4T170</t>
  </si>
  <si>
    <t>5296</t>
  </si>
  <si>
    <t>CWB Medicine Hat - Br 181</t>
  </si>
  <si>
    <t>285 AVE</t>
  </si>
  <si>
    <t>1563 MAIN STREET WEST</t>
  </si>
  <si>
    <t>T0G 2A162</t>
  </si>
  <si>
    <t>BBC Portfolio.169</t>
  </si>
  <si>
    <t>285 ROAD</t>
  </si>
  <si>
    <t>T4C 2H170</t>
  </si>
  <si>
    <t>4274</t>
  </si>
  <si>
    <t>4274 Lawyers and Quebec notaries</t>
  </si>
  <si>
    <t>286 ST</t>
  </si>
  <si>
    <t>T1B 4T171</t>
  </si>
  <si>
    <t>5297</t>
  </si>
  <si>
    <t>CWB Medicine Hat - Br 182</t>
  </si>
  <si>
    <t>286 AVE</t>
  </si>
  <si>
    <t>1564 MAIN STREET WEST</t>
  </si>
  <si>
    <t>T0G 2A163</t>
  </si>
  <si>
    <t>BBC Portfolio.170</t>
  </si>
  <si>
    <t>286 ROAD</t>
  </si>
  <si>
    <t>T4C 2H171</t>
  </si>
  <si>
    <t>4275</t>
  </si>
  <si>
    <t>4275 Lawyers and Quebec notaries</t>
  </si>
  <si>
    <t>287 ST</t>
  </si>
  <si>
    <t>T1B 4T172</t>
  </si>
  <si>
    <t>5298</t>
  </si>
  <si>
    <t>CWB Medicine Hat - Br 183</t>
  </si>
  <si>
    <t>287 AVE</t>
  </si>
  <si>
    <t>1565 MAIN STREET WEST</t>
  </si>
  <si>
    <t>T0G 2A164</t>
  </si>
  <si>
    <t>BBC Portfolio.171</t>
  </si>
  <si>
    <t>287 ROAD</t>
  </si>
  <si>
    <t>T4C 2H172</t>
  </si>
  <si>
    <t>4276</t>
  </si>
  <si>
    <t>4276 Lawyers and Quebec notaries</t>
  </si>
  <si>
    <t>288 ST</t>
  </si>
  <si>
    <t>T1B 4T173</t>
  </si>
  <si>
    <t>5299</t>
  </si>
  <si>
    <t>CWB Medicine Hat - Br 184</t>
  </si>
  <si>
    <t>288 AVE</t>
  </si>
  <si>
    <t>1566 MAIN STREET WEST</t>
  </si>
  <si>
    <t>T0G 2A165</t>
  </si>
  <si>
    <t>BBC Portfolio.172</t>
  </si>
  <si>
    <t>288 ROAD</t>
  </si>
  <si>
    <t>T4C 2H173</t>
  </si>
  <si>
    <t>4277</t>
  </si>
  <si>
    <t>4277 Lawyers and Quebec notaries</t>
  </si>
  <si>
    <t>289 ST</t>
  </si>
  <si>
    <t>T1B 4T174</t>
  </si>
  <si>
    <t>5300</t>
  </si>
  <si>
    <t>CWB Medicine Hat - Br 185</t>
  </si>
  <si>
    <t>289 AVE</t>
  </si>
  <si>
    <t>1567 MAIN STREET WEST</t>
  </si>
  <si>
    <t>T0G 2A166</t>
  </si>
  <si>
    <t>BBC Portfolio.173</t>
  </si>
  <si>
    <t>289 ROAD</t>
  </si>
  <si>
    <t>T4C 2H174</t>
  </si>
  <si>
    <t>4278</t>
  </si>
  <si>
    <t>4278 Lawyers and Quebec notaries</t>
  </si>
  <si>
    <t>290 ST</t>
  </si>
  <si>
    <t>T1B 4T175</t>
  </si>
  <si>
    <t>5301</t>
  </si>
  <si>
    <t>CWB Medicine Hat - Br 186</t>
  </si>
  <si>
    <t>290 AVE</t>
  </si>
  <si>
    <t>1568 MAIN STREET WEST</t>
  </si>
  <si>
    <t>T0G 2A167</t>
  </si>
  <si>
    <t>BBC Portfolio.174</t>
  </si>
  <si>
    <t>290 ROAD</t>
  </si>
  <si>
    <t>T4C 2H175</t>
  </si>
  <si>
    <t>4279</t>
  </si>
  <si>
    <t>4279 Lawyers and Quebec notaries</t>
  </si>
  <si>
    <t>291 ST</t>
  </si>
  <si>
    <t>T1B 4T176</t>
  </si>
  <si>
    <t>5302</t>
  </si>
  <si>
    <t>CWB Medicine Hat - Br 187</t>
  </si>
  <si>
    <t>291 AVE</t>
  </si>
  <si>
    <t>1569 MAIN STREET WEST</t>
  </si>
  <si>
    <t>T0G 2A168</t>
  </si>
  <si>
    <t>BBC Portfolio.175</t>
  </si>
  <si>
    <t>291 ROAD</t>
  </si>
  <si>
    <t>T4C 2H176</t>
  </si>
  <si>
    <t>4280</t>
  </si>
  <si>
    <t>4280 Lawyers and Quebec notaries</t>
  </si>
  <si>
    <t>292 ST</t>
  </si>
  <si>
    <t>T1B 4T177</t>
  </si>
  <si>
    <t>5303</t>
  </si>
  <si>
    <t>CWB Medicine Hat - Br 188</t>
  </si>
  <si>
    <t>292 AVE</t>
  </si>
  <si>
    <t>1570 MAIN STREET WEST</t>
  </si>
  <si>
    <t>T0G 2A169</t>
  </si>
  <si>
    <t>BBC Portfolio.176</t>
  </si>
  <si>
    <t>292 ROAD</t>
  </si>
  <si>
    <t>T4C 2H177</t>
  </si>
  <si>
    <t>4281</t>
  </si>
  <si>
    <t>4281 Lawyers and Quebec notaries</t>
  </si>
  <si>
    <t>293 ST</t>
  </si>
  <si>
    <t>T1B 4T178</t>
  </si>
  <si>
    <t>5304</t>
  </si>
  <si>
    <t>CWB Medicine Hat - Br 189</t>
  </si>
  <si>
    <t>293 AVE</t>
  </si>
  <si>
    <t>1571 MAIN STREET WEST</t>
  </si>
  <si>
    <t>T0G 2A170</t>
  </si>
  <si>
    <t>BBC Portfolio.177</t>
  </si>
  <si>
    <t>293 ROAD</t>
  </si>
  <si>
    <t>T4C 2H178</t>
  </si>
  <si>
    <t>4282</t>
  </si>
  <si>
    <t>4282 Lawyers and Quebec notaries</t>
  </si>
  <si>
    <t>294 ST</t>
  </si>
  <si>
    <t>T1B 4T179</t>
  </si>
  <si>
    <t>5305</t>
  </si>
  <si>
    <t>CWB Medicine Hat - Br 190</t>
  </si>
  <si>
    <t>294 AVE</t>
  </si>
  <si>
    <t>1572 MAIN STREET WEST</t>
  </si>
  <si>
    <t>T0G 2A171</t>
  </si>
  <si>
    <t>BBC Portfolio.178</t>
  </si>
  <si>
    <t>294 ROAD</t>
  </si>
  <si>
    <t>T4C 2H179</t>
  </si>
  <si>
    <t>4283</t>
  </si>
  <si>
    <t>4283 Lawyers and Quebec notaries</t>
  </si>
  <si>
    <t>295 ST</t>
  </si>
  <si>
    <t>T1B 4T180</t>
  </si>
  <si>
    <t>5306</t>
  </si>
  <si>
    <t>CWB Medicine Hat - Br 191</t>
  </si>
  <si>
    <t>295 AVE</t>
  </si>
  <si>
    <t>1573 MAIN STREET WEST</t>
  </si>
  <si>
    <t>T0G 2A172</t>
  </si>
  <si>
    <t>BBC Portfolio.179</t>
  </si>
  <si>
    <t>295 ROAD</t>
  </si>
  <si>
    <t>T4C 2H180</t>
  </si>
  <si>
    <t>4284</t>
  </si>
  <si>
    <t>4284 Lawyers and Quebec notaries</t>
  </si>
  <si>
    <t>296 ST</t>
  </si>
  <si>
    <t>T1B 4T181</t>
  </si>
  <si>
    <t>5307</t>
  </si>
  <si>
    <t>CWB Medicine Hat - Br 192</t>
  </si>
  <si>
    <t>296 AVE</t>
  </si>
  <si>
    <t>1574 MAIN STREET WEST</t>
  </si>
  <si>
    <t>T0G 2A173</t>
  </si>
  <si>
    <t>BBC Portfolio.180</t>
  </si>
  <si>
    <t>296 ROAD</t>
  </si>
  <si>
    <t>T4C 2H181</t>
  </si>
  <si>
    <t>4285</t>
  </si>
  <si>
    <t>4285 Lawyers and Quebec notaries</t>
  </si>
  <si>
    <t>297 ST</t>
  </si>
  <si>
    <t>T1B 4T182</t>
  </si>
  <si>
    <t>5308</t>
  </si>
  <si>
    <t>CWB Medicine Hat - Br 193</t>
  </si>
  <si>
    <t>297 AVE</t>
  </si>
  <si>
    <t>1575 MAIN STREET WEST</t>
  </si>
  <si>
    <t>T0G 2A174</t>
  </si>
  <si>
    <t>BBC Portfolio.181</t>
  </si>
  <si>
    <t>297 ROAD</t>
  </si>
  <si>
    <t>T4C 2H182</t>
  </si>
  <si>
    <t>4286</t>
  </si>
  <si>
    <t>4286 Lawyers and Quebec notaries</t>
  </si>
  <si>
    <t>298 ST</t>
  </si>
  <si>
    <t>T1B 4T183</t>
  </si>
  <si>
    <t>5309</t>
  </si>
  <si>
    <t>CWB Medicine Hat - Br 194</t>
  </si>
  <si>
    <t>298 AVE</t>
  </si>
  <si>
    <t>1576 MAIN STREET WEST</t>
  </si>
  <si>
    <t>T0G 2A175</t>
  </si>
  <si>
    <t>BBC Portfolio.182</t>
  </si>
  <si>
    <t>298 ROAD</t>
  </si>
  <si>
    <t>T4C 2H183</t>
  </si>
  <si>
    <t>4287</t>
  </si>
  <si>
    <t>4287 Lawyers and Quebec notaries</t>
  </si>
  <si>
    <t>299 ST</t>
  </si>
  <si>
    <t>T1B 4T184</t>
  </si>
  <si>
    <t>5310</t>
  </si>
  <si>
    <t>CWB Medicine Hat - Br 195</t>
  </si>
  <si>
    <t>299 AVE</t>
  </si>
  <si>
    <t>1577 MAIN STREET WEST</t>
  </si>
  <si>
    <t>T0G 2A176</t>
  </si>
  <si>
    <t>BBC Portfolio.183</t>
  </si>
  <si>
    <t>299 ROAD</t>
  </si>
  <si>
    <t>T4C 2H184</t>
  </si>
  <si>
    <t>4288</t>
  </si>
  <si>
    <t>4288 Lawyers and Quebec notaries</t>
  </si>
  <si>
    <t>300 ST</t>
  </si>
  <si>
    <t>T1B 4T185</t>
  </si>
  <si>
    <t>5311</t>
  </si>
  <si>
    <t>CWB Medicine Hat - Br 196</t>
  </si>
  <si>
    <t>300 AVE</t>
  </si>
  <si>
    <t>1578 MAIN STREET WEST</t>
  </si>
  <si>
    <t>T0G 2A177</t>
  </si>
  <si>
    <t>BBC Portfolio.184</t>
  </si>
  <si>
    <t>300 ROAD</t>
  </si>
  <si>
    <t>T4C 2H185</t>
  </si>
  <si>
    <t>4289</t>
  </si>
  <si>
    <t>4289 Lawyers and Quebec notaries</t>
  </si>
  <si>
    <t>301 ST</t>
  </si>
  <si>
    <t>T1B 4T186</t>
  </si>
  <si>
    <t>5312</t>
  </si>
  <si>
    <t>CWB Medicine Hat - Br 197</t>
  </si>
  <si>
    <t>301 AVE</t>
  </si>
  <si>
    <t>1579 MAIN STREET WEST</t>
  </si>
  <si>
    <t>T0G 2A178</t>
  </si>
  <si>
    <t>BBC Portfolio.185</t>
  </si>
  <si>
    <t>301 ROAD</t>
  </si>
  <si>
    <t>T4C 2H186</t>
  </si>
  <si>
    <t>4290</t>
  </si>
  <si>
    <t>4290 Lawyers and Quebec notaries</t>
  </si>
  <si>
    <t>302 ST</t>
  </si>
  <si>
    <t>T1B 4T187</t>
  </si>
  <si>
    <t>5313</t>
  </si>
  <si>
    <t>CWB Medicine Hat - Br 198</t>
  </si>
  <si>
    <t>302 AVE</t>
  </si>
  <si>
    <t>1580 MAIN STREET WEST</t>
  </si>
  <si>
    <t>T0G 2A179</t>
  </si>
  <si>
    <t>BBC Portfolio.186</t>
  </si>
  <si>
    <t>302 ROAD</t>
  </si>
  <si>
    <t>T4C 2H187</t>
  </si>
  <si>
    <t>4291</t>
  </si>
  <si>
    <t>4291 Lawyers and Quebec notaries</t>
  </si>
  <si>
    <t>303 ST</t>
  </si>
  <si>
    <t>T1B 4T188</t>
  </si>
  <si>
    <t>5314</t>
  </si>
  <si>
    <t>CWB Medicine Hat - Br 199</t>
  </si>
  <si>
    <t>303 AVE</t>
  </si>
  <si>
    <t>1581 MAIN STREET WEST</t>
  </si>
  <si>
    <t>T0G 2A180</t>
  </si>
  <si>
    <t>BBC Portfolio.187</t>
  </si>
  <si>
    <t>303 ROAD</t>
  </si>
  <si>
    <t>T4C 2H188</t>
  </si>
  <si>
    <t>4292</t>
  </si>
  <si>
    <t>4292 Lawyers and Quebec notaries</t>
  </si>
  <si>
    <t>304 ST</t>
  </si>
  <si>
    <t>T1B 4T189</t>
  </si>
  <si>
    <t>5315</t>
  </si>
  <si>
    <t>CWB Medicine Hat - Br 200</t>
  </si>
  <si>
    <t>304 AVE</t>
  </si>
  <si>
    <t>1582 MAIN STREET WEST</t>
  </si>
  <si>
    <t>T0G 2A181</t>
  </si>
  <si>
    <t>BBC Portfolio.188</t>
  </si>
  <si>
    <t>304 ROAD</t>
  </si>
  <si>
    <t>T4C 2H189</t>
  </si>
  <si>
    <t>4293</t>
  </si>
  <si>
    <t>4293 Lawyers and Quebec notaries</t>
  </si>
  <si>
    <t>305 ST</t>
  </si>
  <si>
    <t>T1B 4T190</t>
  </si>
  <si>
    <t>5316</t>
  </si>
  <si>
    <t>CWB Medicine Hat - Br 201</t>
  </si>
  <si>
    <t>305 AVE</t>
  </si>
  <si>
    <t>1583 MAIN STREET WEST</t>
  </si>
  <si>
    <t>T0G 2A182</t>
  </si>
  <si>
    <t>BBC Portfolio.189</t>
  </si>
  <si>
    <t>305 ROAD</t>
  </si>
  <si>
    <t>T4C 2H190</t>
  </si>
  <si>
    <t>4294</t>
  </si>
  <si>
    <t>4294 Lawyers and Quebec notaries</t>
  </si>
  <si>
    <t>306 ST</t>
  </si>
  <si>
    <t>T1B 4T191</t>
  </si>
  <si>
    <t>5317</t>
  </si>
  <si>
    <t>CWB Medicine Hat - Br 202</t>
  </si>
  <si>
    <t>306 AVE</t>
  </si>
  <si>
    <t>1584 MAIN STREET WEST</t>
  </si>
  <si>
    <t>T0G 2A183</t>
  </si>
  <si>
    <t>BBC Portfolio.190</t>
  </si>
  <si>
    <t>306 ROAD</t>
  </si>
  <si>
    <t>T4C 2H191</t>
  </si>
  <si>
    <t>4295</t>
  </si>
  <si>
    <t>4295 Lawyers and Quebec notaries</t>
  </si>
  <si>
    <t>307 ST</t>
  </si>
  <si>
    <t>T1B 4T192</t>
  </si>
  <si>
    <t>5318</t>
  </si>
  <si>
    <t>CWB Medicine Hat - Br 203</t>
  </si>
  <si>
    <t>307 AVE</t>
  </si>
  <si>
    <t>1585 MAIN STREET WEST</t>
  </si>
  <si>
    <t>T0G 2A184</t>
  </si>
  <si>
    <t>BBC Portfolio.191</t>
  </si>
  <si>
    <t>307 ROAD</t>
  </si>
  <si>
    <t>T4C 2H192</t>
  </si>
  <si>
    <t>4296</t>
  </si>
  <si>
    <t>4296 Lawyers and Quebec notaries</t>
  </si>
  <si>
    <t>308 ST</t>
  </si>
  <si>
    <t>T1B 4T193</t>
  </si>
  <si>
    <t>5319</t>
  </si>
  <si>
    <t>CWB Medicine Hat - Br 204</t>
  </si>
  <si>
    <t>308 AVE</t>
  </si>
  <si>
    <t>1586 MAIN STREET WEST</t>
  </si>
  <si>
    <t>T0G 2A185</t>
  </si>
  <si>
    <t>BBC Portfolio.192</t>
  </si>
  <si>
    <t>308 ROAD</t>
  </si>
  <si>
    <t>T4C 2H193</t>
  </si>
  <si>
    <t>4297</t>
  </si>
  <si>
    <t>4297 Lawyers and Quebec notaries</t>
  </si>
  <si>
    <t>309 ST</t>
  </si>
  <si>
    <t>T1B 4T194</t>
  </si>
  <si>
    <t>5320</t>
  </si>
  <si>
    <t>CWB Medicine Hat - Br 205</t>
  </si>
  <si>
    <t>309 AVE</t>
  </si>
  <si>
    <t>1587 MAIN STREET WEST</t>
  </si>
  <si>
    <t>T0G 2A186</t>
  </si>
  <si>
    <t>BBC Portfolio.193</t>
  </si>
  <si>
    <t>309 ROAD</t>
  </si>
  <si>
    <t>T4C 2H194</t>
  </si>
  <si>
    <t>4298</t>
  </si>
  <si>
    <t>4298 Lawyers and Quebec notaries</t>
  </si>
  <si>
    <t>310 ST</t>
  </si>
  <si>
    <t>T1B 4T195</t>
  </si>
  <si>
    <t>5321</t>
  </si>
  <si>
    <t>CWB Medicine Hat - Br 206</t>
  </si>
  <si>
    <t>310 AVE</t>
  </si>
  <si>
    <t>1588 MAIN STREET WEST</t>
  </si>
  <si>
    <t>T0G 2A187</t>
  </si>
  <si>
    <t>BBC Portfolio.194</t>
  </si>
  <si>
    <t>310 ROAD</t>
  </si>
  <si>
    <t>T4C 2H195</t>
  </si>
  <si>
    <t>4299</t>
  </si>
  <si>
    <t>4299 Lawyers and Quebec notaries</t>
  </si>
  <si>
    <t>311 ST</t>
  </si>
  <si>
    <t>T1B 4T196</t>
  </si>
  <si>
    <t>5322</t>
  </si>
  <si>
    <t>CWB Medicine Hat - Br 207</t>
  </si>
  <si>
    <t>311 AVE</t>
  </si>
  <si>
    <t>1589 MAIN STREET WEST</t>
  </si>
  <si>
    <t>T0G 2A188</t>
  </si>
  <si>
    <t>BBC Portfolio.195</t>
  </si>
  <si>
    <t>311 ROAD</t>
  </si>
  <si>
    <t>T4C 2H196</t>
  </si>
  <si>
    <t>4300</t>
  </si>
  <si>
    <t>4300 Lawyers and Quebec notaries</t>
  </si>
  <si>
    <t>312 ST</t>
  </si>
  <si>
    <t>T1B 4T197</t>
  </si>
  <si>
    <t>5323</t>
  </si>
  <si>
    <t>CWB Medicine Hat - Br 208</t>
  </si>
  <si>
    <t>312 AVE</t>
  </si>
  <si>
    <t>1590 MAIN STREET WEST</t>
  </si>
  <si>
    <t>T0G 2A189</t>
  </si>
  <si>
    <t>BBC Portfolio.196</t>
  </si>
  <si>
    <t>312 ROAD</t>
  </si>
  <si>
    <t>T4C 2H197</t>
  </si>
  <si>
    <t>4301</t>
  </si>
  <si>
    <t>4301 Lawyers and Quebec notaries</t>
  </si>
  <si>
    <t>313 ST</t>
  </si>
  <si>
    <t>T1B 4T198</t>
  </si>
  <si>
    <t>5324</t>
  </si>
  <si>
    <t>CWB Medicine Hat - Br 209</t>
  </si>
  <si>
    <t>313 AVE</t>
  </si>
  <si>
    <t>1591 MAIN STREET WEST</t>
  </si>
  <si>
    <t>T0G 2A190</t>
  </si>
  <si>
    <t>BBC Portfolio.197</t>
  </si>
  <si>
    <t>313 ROAD</t>
  </si>
  <si>
    <t>T4C 2H198</t>
  </si>
  <si>
    <t>4302</t>
  </si>
  <si>
    <t>4302 Lawyers and Quebec notaries</t>
  </si>
  <si>
    <t>314 ST</t>
  </si>
  <si>
    <t>T1B 4T199</t>
  </si>
  <si>
    <t>5325</t>
  </si>
  <si>
    <t>CWB Medicine Hat - Br 210</t>
  </si>
  <si>
    <t>314 AVE</t>
  </si>
  <si>
    <t>1592 MAIN STREET WEST</t>
  </si>
  <si>
    <t>T0G 2A191</t>
  </si>
  <si>
    <t>BBC Portfolio.198</t>
  </si>
  <si>
    <t>314 ROAD</t>
  </si>
  <si>
    <t>T4C 2H199</t>
  </si>
  <si>
    <t>4303</t>
  </si>
  <si>
    <t>4303 Lawyers and Quebec notaries</t>
  </si>
  <si>
    <t>315 ST</t>
  </si>
  <si>
    <t>T1B 4T200</t>
  </si>
  <si>
    <t>5326</t>
  </si>
  <si>
    <t>CWB Medicine Hat - Br 211</t>
  </si>
  <si>
    <t>315 AVE</t>
  </si>
  <si>
    <t>1593 MAIN STREET WEST</t>
  </si>
  <si>
    <t>T0G 2A192</t>
  </si>
  <si>
    <t>BBC Portfolio.199</t>
  </si>
  <si>
    <t>315 ROAD</t>
  </si>
  <si>
    <t>T4C 2H200</t>
  </si>
  <si>
    <t>4304</t>
  </si>
  <si>
    <t>4304 Lawyers and Quebec notaries</t>
  </si>
  <si>
    <t>316 ST</t>
  </si>
  <si>
    <t>T1B 4T201</t>
  </si>
  <si>
    <t>5327</t>
  </si>
  <si>
    <t>CWB Medicine Hat - Br 212</t>
  </si>
  <si>
    <t>316 AVE</t>
  </si>
  <si>
    <t>1594 MAIN STREET WEST</t>
  </si>
  <si>
    <t>T0G 2A193</t>
  </si>
  <si>
    <t>BBC Portfolio.200</t>
  </si>
  <si>
    <t>316 ROAD</t>
  </si>
  <si>
    <t>T4C 2H201</t>
  </si>
  <si>
    <t>4305</t>
  </si>
  <si>
    <t>4305 Lawyers and Quebec notaries</t>
  </si>
  <si>
    <t>317 ST</t>
  </si>
  <si>
    <t>T1B 4T202</t>
  </si>
  <si>
    <t>5328</t>
  </si>
  <si>
    <t>CWB Medicine Hat - Br 213</t>
  </si>
  <si>
    <t>317 AVE</t>
  </si>
  <si>
    <t>1595 MAIN STREET WEST</t>
  </si>
  <si>
    <t>T0G 2A194</t>
  </si>
  <si>
    <t>BBC Portfolio.201</t>
  </si>
  <si>
    <t>317 ROAD</t>
  </si>
  <si>
    <t>T4C 2H202</t>
  </si>
  <si>
    <t>4306</t>
  </si>
  <si>
    <t>4306 Lawyers and Quebec notaries</t>
  </si>
  <si>
    <t>318 ST</t>
  </si>
  <si>
    <t>T1B 4T203</t>
  </si>
  <si>
    <t>5329</t>
  </si>
  <si>
    <t>CWB Medicine Hat - Br 214</t>
  </si>
  <si>
    <t>318 AVE</t>
  </si>
  <si>
    <t>1596 MAIN STREET WEST</t>
  </si>
  <si>
    <t>T0G 2A195</t>
  </si>
  <si>
    <t>BBC Portfolio.202</t>
  </si>
  <si>
    <t>318 ROAD</t>
  </si>
  <si>
    <t>T4C 2H203</t>
  </si>
  <si>
    <t>4307</t>
  </si>
  <si>
    <t>4307 Lawyers and Quebec notaries</t>
  </si>
  <si>
    <t>319 ST</t>
  </si>
  <si>
    <t>T1B 4T204</t>
  </si>
  <si>
    <t>5330</t>
  </si>
  <si>
    <t>CWB Medicine Hat - Br 215</t>
  </si>
  <si>
    <t>319 AVE</t>
  </si>
  <si>
    <t>1597 MAIN STREET WEST</t>
  </si>
  <si>
    <t>T0G 2A196</t>
  </si>
  <si>
    <t>BBC Portfolio.203</t>
  </si>
  <si>
    <t>319 ROAD</t>
  </si>
  <si>
    <t>T4C 2H204</t>
  </si>
  <si>
    <t>4308</t>
  </si>
  <si>
    <t>4308 Lawyers and Quebec notaries</t>
  </si>
  <si>
    <t>320 ST</t>
  </si>
  <si>
    <t>T1B 4T205</t>
  </si>
  <si>
    <t>5331</t>
  </si>
  <si>
    <t>CWB Medicine Hat - Br 216</t>
  </si>
  <si>
    <t>320 AVE</t>
  </si>
  <si>
    <t>1598 MAIN STREET WEST</t>
  </si>
  <si>
    <t>T0G 2A197</t>
  </si>
  <si>
    <t>BBC Portfolio.204</t>
  </si>
  <si>
    <t>320 ROAD</t>
  </si>
  <si>
    <t>T4C 2H205</t>
  </si>
  <si>
    <t>4309</t>
  </si>
  <si>
    <t>4309 Lawyers and Quebec notaries</t>
  </si>
  <si>
    <t>321 ST</t>
  </si>
  <si>
    <t>T1B 4T206</t>
  </si>
  <si>
    <t>5332</t>
  </si>
  <si>
    <t>CWB Medicine Hat - Br 217</t>
  </si>
  <si>
    <t>321 AVE</t>
  </si>
  <si>
    <t>1599 MAIN STREET WEST</t>
  </si>
  <si>
    <t>T0G 2A198</t>
  </si>
  <si>
    <t>BBC Portfolio.205</t>
  </si>
  <si>
    <t>321 ROAD</t>
  </si>
  <si>
    <t>T4C 2H206</t>
  </si>
  <si>
    <t>4310</t>
  </si>
  <si>
    <t>4310 Lawyers and Quebec notaries</t>
  </si>
  <si>
    <t>322 ST</t>
  </si>
  <si>
    <t>T1B 4T207</t>
  </si>
  <si>
    <t>5333</t>
  </si>
  <si>
    <t>CWB Medicine Hat - Br 218</t>
  </si>
  <si>
    <t>322 AVE</t>
  </si>
  <si>
    <t>1600 MAIN STREET WEST</t>
  </si>
  <si>
    <t>T0G 2A199</t>
  </si>
  <si>
    <t>BBC Portfolio.206</t>
  </si>
  <si>
    <t>322 ROAD</t>
  </si>
  <si>
    <t>T4C 2H207</t>
  </si>
  <si>
    <t>4311</t>
  </si>
  <si>
    <t>4311 Lawyers and Quebec notaries</t>
  </si>
  <si>
    <t>323 ST</t>
  </si>
  <si>
    <t>T1B 4T208</t>
  </si>
  <si>
    <t>5334</t>
  </si>
  <si>
    <t>CWB Medicine Hat - Br 219</t>
  </si>
  <si>
    <t>323 AVE</t>
  </si>
  <si>
    <t>1601 MAIN STREET WEST</t>
  </si>
  <si>
    <t>T0G 2A200</t>
  </si>
  <si>
    <t>BBC Portfolio.207</t>
  </si>
  <si>
    <t>323 ROAD</t>
  </si>
  <si>
    <t>T4C 2H208</t>
  </si>
  <si>
    <t>4312</t>
  </si>
  <si>
    <t>4312 Lawyers and Quebec notaries</t>
  </si>
  <si>
    <t>324 ST</t>
  </si>
  <si>
    <t>T1B 4T209</t>
  </si>
  <si>
    <t>5335</t>
  </si>
  <si>
    <t>CWB Medicine Hat - Br 220</t>
  </si>
  <si>
    <t>324 AVE</t>
  </si>
  <si>
    <t>1602 MAIN STREET WEST</t>
  </si>
  <si>
    <t>T0G 2A201</t>
  </si>
  <si>
    <t>BBC Portfolio.208</t>
  </si>
  <si>
    <t>324 ROAD</t>
  </si>
  <si>
    <t>T4C 2H209</t>
  </si>
  <si>
    <t>4313</t>
  </si>
  <si>
    <t>4313 Lawyers and Quebec notaries</t>
  </si>
  <si>
    <t>325 ST</t>
  </si>
  <si>
    <t>T1B 4T210</t>
  </si>
  <si>
    <t>5336</t>
  </si>
  <si>
    <t>CWB Medicine Hat - Br 221</t>
  </si>
  <si>
    <t>325 AVE</t>
  </si>
  <si>
    <t>1603 MAIN STREET WEST</t>
  </si>
  <si>
    <t>T0G 2A202</t>
  </si>
  <si>
    <t>BBC Portfolio.209</t>
  </si>
  <si>
    <t>325 ROAD</t>
  </si>
  <si>
    <t>T4C 2H210</t>
  </si>
  <si>
    <t>4314</t>
  </si>
  <si>
    <t>4314 Lawyers and Quebec notaries</t>
  </si>
  <si>
    <t>326 ST</t>
  </si>
  <si>
    <t>T1B 4T211</t>
  </si>
  <si>
    <t>5337</t>
  </si>
  <si>
    <t>CWB Medicine Hat - Br 222</t>
  </si>
  <si>
    <t>326 AVE</t>
  </si>
  <si>
    <t>1604 MAIN STREET WEST</t>
  </si>
  <si>
    <t>T0G 2A203</t>
  </si>
  <si>
    <t>BBC Portfolio.210</t>
  </si>
  <si>
    <t>326 ROAD</t>
  </si>
  <si>
    <t>T4C 2H211</t>
  </si>
  <si>
    <t>4315</t>
  </si>
  <si>
    <t>4315 Lawyers and Quebec notaries</t>
  </si>
  <si>
    <t>327 ST</t>
  </si>
  <si>
    <t>T1B 4T212</t>
  </si>
  <si>
    <t>5338</t>
  </si>
  <si>
    <t>CWB Medicine Hat - Br 223</t>
  </si>
  <si>
    <t>327 AVE</t>
  </si>
  <si>
    <t>1605 MAIN STREET WEST</t>
  </si>
  <si>
    <t>T0G 2A204</t>
  </si>
  <si>
    <t>BBC Portfolio.211</t>
  </si>
  <si>
    <t>327 ROAD</t>
  </si>
  <si>
    <t>T4C 2H212</t>
  </si>
  <si>
    <t>4316</t>
  </si>
  <si>
    <t>4316 Lawyers and Quebec notaries</t>
  </si>
  <si>
    <t>328 ST</t>
  </si>
  <si>
    <t>T1B 4T213</t>
  </si>
  <si>
    <t>5339</t>
  </si>
  <si>
    <t>CWB Medicine Hat - Br 224</t>
  </si>
  <si>
    <t>328 AVE</t>
  </si>
  <si>
    <t>1606 MAIN STREET WEST</t>
  </si>
  <si>
    <t>T0G 2A205</t>
  </si>
  <si>
    <t>BBC Portfolio.212</t>
  </si>
  <si>
    <t>328 ROAD</t>
  </si>
  <si>
    <t>T4C 2H213</t>
  </si>
  <si>
    <t>4317</t>
  </si>
  <si>
    <t>4317 Lawyers and Quebec notaries</t>
  </si>
  <si>
    <t>329 ST</t>
  </si>
  <si>
    <t>T1B 4T214</t>
  </si>
  <si>
    <t>5340</t>
  </si>
  <si>
    <t>CWB Medicine Hat - Br 225</t>
  </si>
  <si>
    <t>329 AVE</t>
  </si>
  <si>
    <t>1607 MAIN STREET WEST</t>
  </si>
  <si>
    <t>T0G 2A206</t>
  </si>
  <si>
    <t>BBC Portfolio.213</t>
  </si>
  <si>
    <t>329 ROAD</t>
  </si>
  <si>
    <t>T4C 2H214</t>
  </si>
  <si>
    <t>4318</t>
  </si>
  <si>
    <t>4318 Lawyers and Quebec notaries</t>
  </si>
  <si>
    <t>330 ST</t>
  </si>
  <si>
    <t>T1B 4T215</t>
  </si>
  <si>
    <t>5341</t>
  </si>
  <si>
    <t>CWB Medicine Hat - Br 226</t>
  </si>
  <si>
    <t>330 AVE</t>
  </si>
  <si>
    <t>1608 MAIN STREET WEST</t>
  </si>
  <si>
    <t>T0G 2A207</t>
  </si>
  <si>
    <t>BBC Portfolio.214</t>
  </si>
  <si>
    <t>330 ROAD</t>
  </si>
  <si>
    <t>T4C 2H215</t>
  </si>
  <si>
    <t>4319</t>
  </si>
  <si>
    <t>4319 Lawyers and Quebec notaries</t>
  </si>
  <si>
    <t>331 ST</t>
  </si>
  <si>
    <t>T1B 4T216</t>
  </si>
  <si>
    <t>5342</t>
  </si>
  <si>
    <t>CWB Medicine Hat - Br 227</t>
  </si>
  <si>
    <t>331 AVE</t>
  </si>
  <si>
    <t>1609 MAIN STREET WEST</t>
  </si>
  <si>
    <t>T0G 2A208</t>
  </si>
  <si>
    <t>BBC Portfolio.215</t>
  </si>
  <si>
    <t>331 ROAD</t>
  </si>
  <si>
    <t>T4C 2H216</t>
  </si>
  <si>
    <t>4320</t>
  </si>
  <si>
    <t>4320 Lawyers and Quebec notaries</t>
  </si>
  <si>
    <t>332 ST</t>
  </si>
  <si>
    <t>T1B 4T217</t>
  </si>
  <si>
    <t>5343</t>
  </si>
  <si>
    <t>CWB Medicine Hat - Br 228</t>
  </si>
  <si>
    <t>332 AVE</t>
  </si>
  <si>
    <t>1610 MAIN STREET WEST</t>
  </si>
  <si>
    <t>T0G 2A209</t>
  </si>
  <si>
    <t>BBC Portfolio.216</t>
  </si>
  <si>
    <t>332 ROAD</t>
  </si>
  <si>
    <t>T4C 2H217</t>
  </si>
  <si>
    <t>4321</t>
  </si>
  <si>
    <t>4321 Lawyers and Quebec notaries</t>
  </si>
  <si>
    <t>333 ST</t>
  </si>
  <si>
    <t>T1B 4T218</t>
  </si>
  <si>
    <t>5344</t>
  </si>
  <si>
    <t>CWB Medicine Hat - Br 229</t>
  </si>
  <si>
    <t>333 AVE</t>
  </si>
  <si>
    <t>1611 MAIN STREET WEST</t>
  </si>
  <si>
    <t>T0G 2A210</t>
  </si>
  <si>
    <t>BBC Portfolio.217</t>
  </si>
  <si>
    <t>333 ROAD</t>
  </si>
  <si>
    <t>T4C 2H218</t>
  </si>
  <si>
    <t>4322</t>
  </si>
  <si>
    <t>4322 Lawyers and Quebec notaries</t>
  </si>
  <si>
    <t>334 ST</t>
  </si>
  <si>
    <t>T1B 4T219</t>
  </si>
  <si>
    <t>5345</t>
  </si>
  <si>
    <t>CWB Medicine Hat - Br 230</t>
  </si>
  <si>
    <t>334 AVE</t>
  </si>
  <si>
    <t>1612 MAIN STREET WEST</t>
  </si>
  <si>
    <t>T0G 2A211</t>
  </si>
  <si>
    <t>BBC Portfolio.218</t>
  </si>
  <si>
    <t>334 ROAD</t>
  </si>
  <si>
    <t>T4C 2H219</t>
  </si>
  <si>
    <t>4323</t>
  </si>
  <si>
    <t>4323 Lawyers and Quebec notaries</t>
  </si>
  <si>
    <t>335 ST</t>
  </si>
  <si>
    <t>T1B 4T220</t>
  </si>
  <si>
    <t>5346</t>
  </si>
  <si>
    <t>CWB Medicine Hat - Br 231</t>
  </si>
  <si>
    <t>335 AVE</t>
  </si>
  <si>
    <t>1613 MAIN STREET WEST</t>
  </si>
  <si>
    <t>T0G 2A212</t>
  </si>
  <si>
    <t>BBC Portfolio.219</t>
  </si>
  <si>
    <t>335 ROAD</t>
  </si>
  <si>
    <t>T4C 2H220</t>
  </si>
  <si>
    <t>4324</t>
  </si>
  <si>
    <t>4324 Lawyers and Quebec notaries</t>
  </si>
  <si>
    <t>336 ST</t>
  </si>
  <si>
    <t>T1B 4T221</t>
  </si>
  <si>
    <t>5347</t>
  </si>
  <si>
    <t>CWB Medicine Hat - Br 232</t>
  </si>
  <si>
    <t>336 AVE</t>
  </si>
  <si>
    <t>1614 MAIN STREET WEST</t>
  </si>
  <si>
    <t>T0G 2A213</t>
  </si>
  <si>
    <t>BBC Portfolio.220</t>
  </si>
  <si>
    <t>336 ROAD</t>
  </si>
  <si>
    <t>T4C 2H221</t>
  </si>
  <si>
    <t>4325</t>
  </si>
  <si>
    <t>4325 Lawyers and Quebec notaries</t>
  </si>
  <si>
    <t>337 ST</t>
  </si>
  <si>
    <t>T1B 4T222</t>
  </si>
  <si>
    <t>5348</t>
  </si>
  <si>
    <t>CWB Medicine Hat - Br 233</t>
  </si>
  <si>
    <t>337 AVE</t>
  </si>
  <si>
    <t>1615 MAIN STREET WEST</t>
  </si>
  <si>
    <t>T0G 2A214</t>
  </si>
  <si>
    <t>BBC Portfolio.221</t>
  </si>
  <si>
    <t>337 ROAD</t>
  </si>
  <si>
    <t>T4C 2H222</t>
  </si>
  <si>
    <t>4326</t>
  </si>
  <si>
    <t>4326 Lawyers and Quebec notaries</t>
  </si>
  <si>
    <t>338 ST</t>
  </si>
  <si>
    <t>T1B 4T223</t>
  </si>
  <si>
    <t>5349</t>
  </si>
  <si>
    <t>CWB Medicine Hat - Br 234</t>
  </si>
  <si>
    <t>338 AVE</t>
  </si>
  <si>
    <t>1616 MAIN STREET WEST</t>
  </si>
  <si>
    <t>T0G 2A215</t>
  </si>
  <si>
    <t>BBC Portfolio.222</t>
  </si>
  <si>
    <t>338 ROAD</t>
  </si>
  <si>
    <t>T4C 2H223</t>
  </si>
  <si>
    <t>4327</t>
  </si>
  <si>
    <t>4327 Lawyers and Quebec notaries</t>
  </si>
  <si>
    <t>339 ST</t>
  </si>
  <si>
    <t>T1B 4T224</t>
  </si>
  <si>
    <t>5350</t>
  </si>
  <si>
    <t>CWB Medicine Hat - Br 235</t>
  </si>
  <si>
    <t>339 AVE</t>
  </si>
  <si>
    <t>1617 MAIN STREET WEST</t>
  </si>
  <si>
    <t>T0G 2A216</t>
  </si>
  <si>
    <t>BBC Portfolio.223</t>
  </si>
  <si>
    <t>339 ROAD</t>
  </si>
  <si>
    <t>T4C 2H224</t>
  </si>
  <si>
    <t>4328</t>
  </si>
  <si>
    <t>4328 Lawyers and Quebec notaries</t>
  </si>
  <si>
    <t>340 ST</t>
  </si>
  <si>
    <t>T1B 4T225</t>
  </si>
  <si>
    <t>5351</t>
  </si>
  <si>
    <t>CWB Medicine Hat - Br 236</t>
  </si>
  <si>
    <t>340 AVE</t>
  </si>
  <si>
    <t>1618 MAIN STREET WEST</t>
  </si>
  <si>
    <t>T0G 2A217</t>
  </si>
  <si>
    <t>BBC Portfolio.224</t>
  </si>
  <si>
    <t>340 ROAD</t>
  </si>
  <si>
    <t>T4C 2H225</t>
  </si>
  <si>
    <t>4329</t>
  </si>
  <si>
    <t>4329 Lawyers and Quebec notaries</t>
  </si>
  <si>
    <t>341 ST</t>
  </si>
  <si>
    <t>T1B 4T226</t>
  </si>
  <si>
    <t>5352</t>
  </si>
  <si>
    <t>CWB Medicine Hat - Br 237</t>
  </si>
  <si>
    <t>341 AVE</t>
  </si>
  <si>
    <t>1619 MAIN STREET WEST</t>
  </si>
  <si>
    <t>T0G 2A218</t>
  </si>
  <si>
    <t>BBC Portfolio.225</t>
  </si>
  <si>
    <t>341 ROAD</t>
  </si>
  <si>
    <t>T4C 2H226</t>
  </si>
  <si>
    <t>4330</t>
  </si>
  <si>
    <t>4330 Lawyers and Quebec notaries</t>
  </si>
  <si>
    <t>342 ST</t>
  </si>
  <si>
    <t>T1B 4T227</t>
  </si>
  <si>
    <t>5353</t>
  </si>
  <si>
    <t>CWB Medicine Hat - Br 238</t>
  </si>
  <si>
    <t>342 AVE</t>
  </si>
  <si>
    <t>1620 MAIN STREET WEST</t>
  </si>
  <si>
    <t>T0G 2A219</t>
  </si>
  <si>
    <t>BBC Portfolio.226</t>
  </si>
  <si>
    <t>342 ROAD</t>
  </si>
  <si>
    <t>T4C 2H227</t>
  </si>
  <si>
    <t>4331</t>
  </si>
  <si>
    <t>4331 Lawyers and Quebec notaries</t>
  </si>
  <si>
    <t>343 ST</t>
  </si>
  <si>
    <t>T1B 4T228</t>
  </si>
  <si>
    <t>5354</t>
  </si>
  <si>
    <t>CWB Medicine Hat - Br 239</t>
  </si>
  <si>
    <t>343 AVE</t>
  </si>
  <si>
    <t>1621 MAIN STREET WEST</t>
  </si>
  <si>
    <t>T0G 2A220</t>
  </si>
  <si>
    <t>BBC Portfolio.227</t>
  </si>
  <si>
    <t>343 ROAD</t>
  </si>
  <si>
    <t>T4C 2H228</t>
  </si>
  <si>
    <t>4332</t>
  </si>
  <si>
    <t>4332 Lawyers and Quebec notaries</t>
  </si>
  <si>
    <t>344 ST</t>
  </si>
  <si>
    <t>T1B 4T229</t>
  </si>
  <si>
    <t>5355</t>
  </si>
  <si>
    <t>CWB Medicine Hat - Br 240</t>
  </si>
  <si>
    <t>344 AVE</t>
  </si>
  <si>
    <t>1622 MAIN STREET WEST</t>
  </si>
  <si>
    <t>T0G 2A221</t>
  </si>
  <si>
    <t>BBC Portfolio.228</t>
  </si>
  <si>
    <t>344 ROAD</t>
  </si>
  <si>
    <t>T4C 2H229</t>
  </si>
  <si>
    <t>4333</t>
  </si>
  <si>
    <t>4333 Lawyers and Quebec notaries</t>
  </si>
  <si>
    <t>345 ST</t>
  </si>
  <si>
    <t>T1B 4T230</t>
  </si>
  <si>
    <t>5356</t>
  </si>
  <si>
    <t>CWB Medicine Hat - Br 241</t>
  </si>
  <si>
    <t>345 AVE</t>
  </si>
  <si>
    <t>1623 MAIN STREET WEST</t>
  </si>
  <si>
    <t>T0G 2A222</t>
  </si>
  <si>
    <t>BBC Portfolio.229</t>
  </si>
  <si>
    <t>345 ROAD</t>
  </si>
  <si>
    <t>T4C 2H230</t>
  </si>
  <si>
    <t>4334</t>
  </si>
  <si>
    <t>4334 Lawyers and Quebec notaries</t>
  </si>
  <si>
    <t>346 ST</t>
  </si>
  <si>
    <t>T1B 4T231</t>
  </si>
  <si>
    <t>5357</t>
  </si>
  <si>
    <t>CWB Medicine Hat - Br 242</t>
  </si>
  <si>
    <t>346 AVE</t>
  </si>
  <si>
    <t>1624 MAIN STREET WEST</t>
  </si>
  <si>
    <t>T0G 2A223</t>
  </si>
  <si>
    <t>BBC Portfolio.230</t>
  </si>
  <si>
    <t>346 ROAD</t>
  </si>
  <si>
    <t>T4C 2H231</t>
  </si>
  <si>
    <t>4335</t>
  </si>
  <si>
    <t>4335 Lawyers and Quebec notaries</t>
  </si>
  <si>
    <t>347 ST</t>
  </si>
  <si>
    <t>T1B 4T232</t>
  </si>
  <si>
    <t>5358</t>
  </si>
  <si>
    <t>CWB Medicine Hat - Br 243</t>
  </si>
  <si>
    <t>347 AVE</t>
  </si>
  <si>
    <t>1625 MAIN STREET WEST</t>
  </si>
  <si>
    <t>T0G 2A224</t>
  </si>
  <si>
    <t>BBC Portfolio.231</t>
  </si>
  <si>
    <t>347 ROAD</t>
  </si>
  <si>
    <t>T4C 2H232</t>
  </si>
  <si>
    <t>4336</t>
  </si>
  <si>
    <t>4336 Lawyers and Quebec notaries</t>
  </si>
  <si>
    <t>348 ST</t>
  </si>
  <si>
    <t>T1B 4T233</t>
  </si>
  <si>
    <t>5359</t>
  </si>
  <si>
    <t>CWB Medicine Hat - Br 244</t>
  </si>
  <si>
    <t>348 AVE</t>
  </si>
  <si>
    <t>1626 MAIN STREET WEST</t>
  </si>
  <si>
    <t>T0G 2A225</t>
  </si>
  <si>
    <t>BBC Portfolio.232</t>
  </si>
  <si>
    <t>348 ROAD</t>
  </si>
  <si>
    <t>T4C 2H233</t>
  </si>
  <si>
    <t>4337</t>
  </si>
  <si>
    <t>4337 Lawyers and Quebec notaries</t>
  </si>
  <si>
    <t>349 ST</t>
  </si>
  <si>
    <t>T1B 4T234</t>
  </si>
  <si>
    <t>5360</t>
  </si>
  <si>
    <t>CWB Medicine Hat - Br 245</t>
  </si>
  <si>
    <t>349 AVE</t>
  </si>
  <si>
    <t>1627 MAIN STREET WEST</t>
  </si>
  <si>
    <t>T0G 2A226</t>
  </si>
  <si>
    <t>BBC Portfolio.233</t>
  </si>
  <si>
    <t>349 ROAD</t>
  </si>
  <si>
    <t>T4C 2H234</t>
  </si>
  <si>
    <t>4338</t>
  </si>
  <si>
    <t>4338 Lawyers and Quebec notaries</t>
  </si>
  <si>
    <t>350 ST</t>
  </si>
  <si>
    <t>T1B 4T235</t>
  </si>
  <si>
    <t>5361</t>
  </si>
  <si>
    <t>CWB Medicine Hat - Br 246</t>
  </si>
  <si>
    <t>350 AVE</t>
  </si>
  <si>
    <t>1628 MAIN STREET WEST</t>
  </si>
  <si>
    <t>T0G 2A227</t>
  </si>
  <si>
    <t>BBC Portfolio.234</t>
  </si>
  <si>
    <t>350 ROAD</t>
  </si>
  <si>
    <t>T4C 2H235</t>
  </si>
  <si>
    <t>4339</t>
  </si>
  <si>
    <t>4339 Lawyers and Quebec notaries</t>
  </si>
  <si>
    <t>351 ST</t>
  </si>
  <si>
    <t>T1B 4T236</t>
  </si>
  <si>
    <t>5362</t>
  </si>
  <si>
    <t>CWB Medicine Hat - Br 247</t>
  </si>
  <si>
    <t>351 AVE</t>
  </si>
  <si>
    <t>1629 MAIN STREET WEST</t>
  </si>
  <si>
    <t>T0G 2A228</t>
  </si>
  <si>
    <t>BBC Portfolio.235</t>
  </si>
  <si>
    <t>351 ROAD</t>
  </si>
  <si>
    <t>T4C 2H236</t>
  </si>
  <si>
    <t>4340</t>
  </si>
  <si>
    <t>4340 Lawyers and Quebec notaries</t>
  </si>
  <si>
    <t>352 ST</t>
  </si>
  <si>
    <t>T1B 4T237</t>
  </si>
  <si>
    <t>5363</t>
  </si>
  <si>
    <t>CWB Medicine Hat - Br 248</t>
  </si>
  <si>
    <t>352 AVE</t>
  </si>
  <si>
    <t>1630 MAIN STREET WEST</t>
  </si>
  <si>
    <t>T0G 2A229</t>
  </si>
  <si>
    <t>BBC Portfolio.236</t>
  </si>
  <si>
    <t>352 ROAD</t>
  </si>
  <si>
    <t>T4C 2H237</t>
  </si>
  <si>
    <t>4341</t>
  </si>
  <si>
    <t>4341 Lawyers and Quebec notaries</t>
  </si>
  <si>
    <t>353 ST</t>
  </si>
  <si>
    <t>T1B 4T238</t>
  </si>
  <si>
    <t>5364</t>
  </si>
  <si>
    <t>CWB Medicine Hat - Br 249</t>
  </si>
  <si>
    <t>353 AVE</t>
  </si>
  <si>
    <t>1631 MAIN STREET WEST</t>
  </si>
  <si>
    <t>T0G 2A230</t>
  </si>
  <si>
    <t>BBC Portfolio.237</t>
  </si>
  <si>
    <t>353 ROAD</t>
  </si>
  <si>
    <t>T4C 2H238</t>
  </si>
  <si>
    <t>4342</t>
  </si>
  <si>
    <t>4342 Lawyers and Quebec notaries</t>
  </si>
  <si>
    <t>354 ST</t>
  </si>
  <si>
    <t>T1B 4T239</t>
  </si>
  <si>
    <t>5365</t>
  </si>
  <si>
    <t>CWB Medicine Hat - Br 250</t>
  </si>
  <si>
    <t>354 AVE</t>
  </si>
  <si>
    <t>1632 MAIN STREET WEST</t>
  </si>
  <si>
    <t>T0G 2A231</t>
  </si>
  <si>
    <t>BBC Portfolio.238</t>
  </si>
  <si>
    <t>354 ROAD</t>
  </si>
  <si>
    <t>T4C 2H239</t>
  </si>
  <si>
    <t>4343</t>
  </si>
  <si>
    <t>4343 Lawyers and Quebec notaries</t>
  </si>
  <si>
    <t>355 ST</t>
  </si>
  <si>
    <t>T1B 4T240</t>
  </si>
  <si>
    <t>5366</t>
  </si>
  <si>
    <t>CWB Medicine Hat - Br 251</t>
  </si>
  <si>
    <t>355 AVE</t>
  </si>
  <si>
    <t>1633 MAIN STREET WEST</t>
  </si>
  <si>
    <t>T0G 2A232</t>
  </si>
  <si>
    <t>BBC Portfolio.239</t>
  </si>
  <si>
    <t>355 ROAD</t>
  </si>
  <si>
    <t>T4C 2H240</t>
  </si>
  <si>
    <t>4344</t>
  </si>
  <si>
    <t>4344 Lawyers and Quebec notaries</t>
  </si>
  <si>
    <t>356 ST</t>
  </si>
  <si>
    <t>T1B 4T241</t>
  </si>
  <si>
    <t>5367</t>
  </si>
  <si>
    <t>CWB Medicine Hat - Br 252</t>
  </si>
  <si>
    <t>356 AVE</t>
  </si>
  <si>
    <t>1634 MAIN STREET WEST</t>
  </si>
  <si>
    <t>T0G 2A233</t>
  </si>
  <si>
    <t>BBC Portfolio.240</t>
  </si>
  <si>
    <t>356 ROAD</t>
  </si>
  <si>
    <t>T4C 2H241</t>
  </si>
  <si>
    <t>4345</t>
  </si>
  <si>
    <t>4345 Lawyers and Quebec notaries</t>
  </si>
  <si>
    <t>357 ST</t>
  </si>
  <si>
    <t>T1B 4T242</t>
  </si>
  <si>
    <t>5368</t>
  </si>
  <si>
    <t>CWB Medicine Hat - Br 253</t>
  </si>
  <si>
    <t>357 AVE</t>
  </si>
  <si>
    <t>1635 MAIN STREET WEST</t>
  </si>
  <si>
    <t>T0G 2A234</t>
  </si>
  <si>
    <t>BBC Portfolio.241</t>
  </si>
  <si>
    <t>357 ROAD</t>
  </si>
  <si>
    <t>T4C 2H242</t>
  </si>
  <si>
    <t>4346</t>
  </si>
  <si>
    <t>4346 Lawyers and Quebec notaries</t>
  </si>
  <si>
    <t>358 ST</t>
  </si>
  <si>
    <t>T1B 4T243</t>
  </si>
  <si>
    <t>5369</t>
  </si>
  <si>
    <t>CWB Medicine Hat - Br 254</t>
  </si>
  <si>
    <t>358 AVE</t>
  </si>
  <si>
    <t>1636 MAIN STREET WEST</t>
  </si>
  <si>
    <t>T0G 2A235</t>
  </si>
  <si>
    <t>BBC Portfolio.242</t>
  </si>
  <si>
    <t>358 ROAD</t>
  </si>
  <si>
    <t>T4C 2H243</t>
  </si>
  <si>
    <t>4347</t>
  </si>
  <si>
    <t>4347 Lawyers and Quebec notaries</t>
  </si>
  <si>
    <t>359 ST</t>
  </si>
  <si>
    <t>T1B 4T244</t>
  </si>
  <si>
    <t>5370</t>
  </si>
  <si>
    <t>CWB Medicine Hat - Br 255</t>
  </si>
  <si>
    <t>359 AVE</t>
  </si>
  <si>
    <t>1637 MAIN STREET WEST</t>
  </si>
  <si>
    <t>T0G 2A236</t>
  </si>
  <si>
    <t>BBC Portfolio.243</t>
  </si>
  <si>
    <t>359 ROAD</t>
  </si>
  <si>
    <t>T4C 2H244</t>
  </si>
  <si>
    <t>4348</t>
  </si>
  <si>
    <t>4348 Lawyers and Quebec notaries</t>
  </si>
  <si>
    <t>360 ST</t>
  </si>
  <si>
    <t>T1B 4T245</t>
  </si>
  <si>
    <t>5371</t>
  </si>
  <si>
    <t>CWB Medicine Hat - Br 256</t>
  </si>
  <si>
    <t>360 AVE</t>
  </si>
  <si>
    <t>1638 MAIN STREET WEST</t>
  </si>
  <si>
    <t>T0G 2A237</t>
  </si>
  <si>
    <t>BBC Portfolio.244</t>
  </si>
  <si>
    <t>360 ROAD</t>
  </si>
  <si>
    <t>T4C 2H245</t>
  </si>
  <si>
    <t>4349</t>
  </si>
  <si>
    <t>4349 Lawyers and Quebec notaries</t>
  </si>
  <si>
    <t>361 ST</t>
  </si>
  <si>
    <t>T1B 4T246</t>
  </si>
  <si>
    <t>5372</t>
  </si>
  <si>
    <t>CWB Medicine Hat - Br 257</t>
  </si>
  <si>
    <t>361 AVE</t>
  </si>
  <si>
    <t>1639 MAIN STREET WEST</t>
  </si>
  <si>
    <t>T0G 2A238</t>
  </si>
  <si>
    <t>BBC Portfolio.245</t>
  </si>
  <si>
    <t>361 ROAD</t>
  </si>
  <si>
    <t>T4C 2H246</t>
  </si>
  <si>
    <t>4350</t>
  </si>
  <si>
    <t>4350 Lawyers and Quebec notaries</t>
  </si>
  <si>
    <t>362 ST</t>
  </si>
  <si>
    <t>T1B 4T247</t>
  </si>
  <si>
    <t>5373</t>
  </si>
  <si>
    <t>CWB Medicine Hat - Br 258</t>
  </si>
  <si>
    <t>362 AVE</t>
  </si>
  <si>
    <t>1640 MAIN STREET WEST</t>
  </si>
  <si>
    <t>T0G 2A239</t>
  </si>
  <si>
    <t>BBC Portfolio.246</t>
  </si>
  <si>
    <t>362 ROAD</t>
  </si>
  <si>
    <t>T4C 2H247</t>
  </si>
  <si>
    <t>4351</t>
  </si>
  <si>
    <t>4351 Lawyers and Quebec notaries</t>
  </si>
  <si>
    <t>363 ST</t>
  </si>
  <si>
    <t>T1B 4T248</t>
  </si>
  <si>
    <t>5374</t>
  </si>
  <si>
    <t>CWB Medicine Hat - Br 259</t>
  </si>
  <si>
    <t>363 AVE</t>
  </si>
  <si>
    <t>1641 MAIN STREET WEST</t>
  </si>
  <si>
    <t>T0G 2A240</t>
  </si>
  <si>
    <t>BBC Portfolio.247</t>
  </si>
  <si>
    <t>363 ROAD</t>
  </si>
  <si>
    <t>T4C 2H248</t>
  </si>
  <si>
    <t>4352</t>
  </si>
  <si>
    <t>4352 Lawyers and Quebec notaries</t>
  </si>
  <si>
    <t>364 ST</t>
  </si>
  <si>
    <t>T1B 4T249</t>
  </si>
  <si>
    <t>5375</t>
  </si>
  <si>
    <t>CWB Medicine Hat - Br 260</t>
  </si>
  <si>
    <t>364 AVE</t>
  </si>
  <si>
    <t>1642 MAIN STREET WEST</t>
  </si>
  <si>
    <t>T0G 2A241</t>
  </si>
  <si>
    <t>BBC Portfolio.248</t>
  </si>
  <si>
    <t>364 ROAD</t>
  </si>
  <si>
    <t>T4C 2H249</t>
  </si>
  <si>
    <t>4353</t>
  </si>
  <si>
    <t>4353 Lawyers and Quebec notaries</t>
  </si>
  <si>
    <t>365 ST</t>
  </si>
  <si>
    <t>T1B 4T250</t>
  </si>
  <si>
    <t>5376</t>
  </si>
  <si>
    <t>CWB Medicine Hat - Br 261</t>
  </si>
  <si>
    <t>365 AVE</t>
  </si>
  <si>
    <t>1643 MAIN STREET WEST</t>
  </si>
  <si>
    <t>T0G 2A242</t>
  </si>
  <si>
    <t>BBC Portfolio.249</t>
  </si>
  <si>
    <t>365 ROAD</t>
  </si>
  <si>
    <t>T4C 2H250</t>
  </si>
  <si>
    <t>4354</t>
  </si>
  <si>
    <t>4354 Lawyers and Quebec notaries</t>
  </si>
  <si>
    <t>366 ST</t>
  </si>
  <si>
    <t>T1B 4T251</t>
  </si>
  <si>
    <t>5377</t>
  </si>
  <si>
    <t>CWB Medicine Hat - Br 262</t>
  </si>
  <si>
    <t>366 AVE</t>
  </si>
  <si>
    <t>1644 MAIN STREET WEST</t>
  </si>
  <si>
    <t>T0G 2A243</t>
  </si>
  <si>
    <t>BBC Portfolio.250</t>
  </si>
  <si>
    <t>366 ROAD</t>
  </si>
  <si>
    <t>T4C 2H251</t>
  </si>
  <si>
    <t>4355</t>
  </si>
  <si>
    <t>4355 Lawyers and Quebec notaries</t>
  </si>
  <si>
    <t>367 ST</t>
  </si>
  <si>
    <t>T1B 4T252</t>
  </si>
  <si>
    <t>5378</t>
  </si>
  <si>
    <t>CWB Medicine Hat - Br 263</t>
  </si>
  <si>
    <t>367 AVE</t>
  </si>
  <si>
    <t>1645 MAIN STREET WEST</t>
  </si>
  <si>
    <t>T0G 2A244</t>
  </si>
  <si>
    <t>BBC Portfolio.251</t>
  </si>
  <si>
    <t>367 ROAD</t>
  </si>
  <si>
    <t>T4C 2H252</t>
  </si>
  <si>
    <t>4356</t>
  </si>
  <si>
    <t>4356 Lawyers and Quebec notaries</t>
  </si>
  <si>
    <t>368 ST</t>
  </si>
  <si>
    <t>T1B 4T253</t>
  </si>
  <si>
    <t>5379</t>
  </si>
  <si>
    <t>CWB Medicine Hat - Br 264</t>
  </si>
  <si>
    <t>368 AVE</t>
  </si>
  <si>
    <t>1646 MAIN STREET WEST</t>
  </si>
  <si>
    <t>T0G 2A245</t>
  </si>
  <si>
    <t>BBC Portfolio.252</t>
  </si>
  <si>
    <t>368 ROAD</t>
  </si>
  <si>
    <t>T4C 2H253</t>
  </si>
  <si>
    <t>4357</t>
  </si>
  <si>
    <t>4357 Lawyers and Quebec notaries</t>
  </si>
  <si>
    <t>369 ST</t>
  </si>
  <si>
    <t>T1B 4T254</t>
  </si>
  <si>
    <t>5380</t>
  </si>
  <si>
    <t>CWB Medicine Hat - Br 265</t>
  </si>
  <si>
    <t>369 AVE</t>
  </si>
  <si>
    <t>1647 MAIN STREET WEST</t>
  </si>
  <si>
    <t>T0G 2A246</t>
  </si>
  <si>
    <t>BBC Portfolio.253</t>
  </si>
  <si>
    <t>369 ROAD</t>
  </si>
  <si>
    <t>T4C 2H254</t>
  </si>
  <si>
    <t>4358</t>
  </si>
  <si>
    <t>4358 Lawyers and Quebec notaries</t>
  </si>
  <si>
    <t>370 ST</t>
  </si>
  <si>
    <t>T1B 4T255</t>
  </si>
  <si>
    <t>5381</t>
  </si>
  <si>
    <t>CWB Medicine Hat - Br 266</t>
  </si>
  <si>
    <t>370 AVE</t>
  </si>
  <si>
    <t>1648 MAIN STREET WEST</t>
  </si>
  <si>
    <t>T0G 2A247</t>
  </si>
  <si>
    <t>BBC Portfolio.254</t>
  </si>
  <si>
    <t>370 ROAD</t>
  </si>
  <si>
    <t>T4C 2H255</t>
  </si>
  <si>
    <t>4359</t>
  </si>
  <si>
    <t>4359 Lawyers and Quebec notaries</t>
  </si>
  <si>
    <t>371 ST</t>
  </si>
  <si>
    <t>T1B 4T256</t>
  </si>
  <si>
    <t>5382</t>
  </si>
  <si>
    <t>CWB Medicine Hat - Br 267</t>
  </si>
  <si>
    <t>371 AVE</t>
  </si>
  <si>
    <t>1649 MAIN STREET WEST</t>
  </si>
  <si>
    <t>T0G 2A248</t>
  </si>
  <si>
    <t>BBC Portfolio.255</t>
  </si>
  <si>
    <t>371 ROAD</t>
  </si>
  <si>
    <t>T4C 2H256</t>
  </si>
  <si>
    <t>4360</t>
  </si>
  <si>
    <t>4360 Lawyers and Quebec notaries</t>
  </si>
  <si>
    <t>372 ST</t>
  </si>
  <si>
    <t>T1B 4T257</t>
  </si>
  <si>
    <t>5383</t>
  </si>
  <si>
    <t>CWB Medicine Hat - Br 268</t>
  </si>
  <si>
    <t>372 AVE</t>
  </si>
  <si>
    <t>1650 MAIN STREET WEST</t>
  </si>
  <si>
    <t>T0G 2A249</t>
  </si>
  <si>
    <t>BBC Portfolio.256</t>
  </si>
  <si>
    <t>372 ROAD</t>
  </si>
  <si>
    <t>T4C 2H257</t>
  </si>
  <si>
    <t>4361</t>
  </si>
  <si>
    <t>4361 Lawyers and Quebec notaries</t>
  </si>
  <si>
    <t>373 ST</t>
  </si>
  <si>
    <t>T1B 4T258</t>
  </si>
  <si>
    <t>5384</t>
  </si>
  <si>
    <t>CWB Medicine Hat - Br 269</t>
  </si>
  <si>
    <t>373 AVE</t>
  </si>
  <si>
    <t>1651 MAIN STREET WEST</t>
  </si>
  <si>
    <t>T0G 2A250</t>
  </si>
  <si>
    <t>BBC Portfolio.257</t>
  </si>
  <si>
    <t>373 ROAD</t>
  </si>
  <si>
    <t>T4C 2H258</t>
  </si>
  <si>
    <t>4362</t>
  </si>
  <si>
    <t>4362 Lawyers and Quebec notaries</t>
  </si>
  <si>
    <t>374 ST</t>
  </si>
  <si>
    <t>T1B 4T259</t>
  </si>
  <si>
    <t>5385</t>
  </si>
  <si>
    <t>CWB Medicine Hat - Br 270</t>
  </si>
  <si>
    <t>374 AVE</t>
  </si>
  <si>
    <t>1652 MAIN STREET WEST</t>
  </si>
  <si>
    <t>T0G 2A251</t>
  </si>
  <si>
    <t>BBC Portfolio.258</t>
  </si>
  <si>
    <t>374 ROAD</t>
  </si>
  <si>
    <t>T4C 2H259</t>
  </si>
  <si>
    <t>4363</t>
  </si>
  <si>
    <t>4363 Lawyers and Quebec notaries</t>
  </si>
  <si>
    <t>375 ST</t>
  </si>
  <si>
    <t>T1B 4T260</t>
  </si>
  <si>
    <t>5386</t>
  </si>
  <si>
    <t>CWB Medicine Hat - Br 271</t>
  </si>
  <si>
    <t>375 AVE</t>
  </si>
  <si>
    <t>1653 MAIN STREET WEST</t>
  </si>
  <si>
    <t>T0G 2A252</t>
  </si>
  <si>
    <t>BBC Portfolio.259</t>
  </si>
  <si>
    <t>375 ROAD</t>
  </si>
  <si>
    <t>T4C 2H260</t>
  </si>
  <si>
    <t>4364</t>
  </si>
  <si>
    <t>4364 Lawyers and Quebec notaries</t>
  </si>
  <si>
    <t>376 ST</t>
  </si>
  <si>
    <t>T1B 4T261</t>
  </si>
  <si>
    <t>5387</t>
  </si>
  <si>
    <t>CWB Medicine Hat - Br 272</t>
  </si>
  <si>
    <t>376 AVE</t>
  </si>
  <si>
    <t>1654 MAIN STREET WEST</t>
  </si>
  <si>
    <t>T0G 2A253</t>
  </si>
  <si>
    <t>BBC Portfolio.260</t>
  </si>
  <si>
    <t>376 ROAD</t>
  </si>
  <si>
    <t>T4C 2H261</t>
  </si>
  <si>
    <t>4365</t>
  </si>
  <si>
    <t>4365 Lawyers and Quebec notaries</t>
  </si>
  <si>
    <t>377 ST</t>
  </si>
  <si>
    <t>T1B 4T262</t>
  </si>
  <si>
    <t>5388</t>
  </si>
  <si>
    <t>CWB Medicine Hat - Br 273</t>
  </si>
  <si>
    <t>377 AVE</t>
  </si>
  <si>
    <t>1655 MAIN STREET WEST</t>
  </si>
  <si>
    <t>T0G 2A254</t>
  </si>
  <si>
    <t>BBC Portfolio.261</t>
  </si>
  <si>
    <t>377 ROAD</t>
  </si>
  <si>
    <t>T4C 2H262</t>
  </si>
  <si>
    <t>4366</t>
  </si>
  <si>
    <t>4366 Lawyers and Quebec notaries</t>
  </si>
  <si>
    <t>378 ST</t>
  </si>
  <si>
    <t>T1B 4T263</t>
  </si>
  <si>
    <t>5389</t>
  </si>
  <si>
    <t>CWB Medicine Hat - Br 274</t>
  </si>
  <si>
    <t>378 AVE</t>
  </si>
  <si>
    <t>1656 MAIN STREET WEST</t>
  </si>
  <si>
    <t>T0G 2A255</t>
  </si>
  <si>
    <t>BBC Portfolio.262</t>
  </si>
  <si>
    <t>378 ROAD</t>
  </si>
  <si>
    <t>T4C 2H263</t>
  </si>
  <si>
    <t>4367</t>
  </si>
  <si>
    <t>4367 Lawyers and Quebec notaries</t>
  </si>
  <si>
    <t>379 ST</t>
  </si>
  <si>
    <t>T1B 4T264</t>
  </si>
  <si>
    <t>5390</t>
  </si>
  <si>
    <t>CWB Medicine Hat - Br 275</t>
  </si>
  <si>
    <t>379 AVE</t>
  </si>
  <si>
    <t>1657 MAIN STREET WEST</t>
  </si>
  <si>
    <t>T0G 2A256</t>
  </si>
  <si>
    <t>BBC Portfolio.263</t>
  </si>
  <si>
    <t>379 ROAD</t>
  </si>
  <si>
    <t>T4C 2H264</t>
  </si>
  <si>
    <t>4368</t>
  </si>
  <si>
    <t>4368 Lawyers and Quebec notaries</t>
  </si>
  <si>
    <t>380 ST</t>
  </si>
  <si>
    <t>T1B 4T265</t>
  </si>
  <si>
    <t>5391</t>
  </si>
  <si>
    <t>CWB Medicine Hat - Br 276</t>
  </si>
  <si>
    <t>380 AVE</t>
  </si>
  <si>
    <t>1658 MAIN STREET WEST</t>
  </si>
  <si>
    <t>T0G 2A257</t>
  </si>
  <si>
    <t>BBC Portfolio.264</t>
  </si>
  <si>
    <t>380 ROAD</t>
  </si>
  <si>
    <t>T4C 2H265</t>
  </si>
  <si>
    <t>4369</t>
  </si>
  <si>
    <t>4369 Lawyers and Quebec notaries</t>
  </si>
  <si>
    <t>381 ST</t>
  </si>
  <si>
    <t>T1B 4T266</t>
  </si>
  <si>
    <t>5392</t>
  </si>
  <si>
    <t>CWB Medicine Hat - Br 277</t>
  </si>
  <si>
    <t>381 AVE</t>
  </si>
  <si>
    <t>1659 MAIN STREET WEST</t>
  </si>
  <si>
    <t>T0G 2A258</t>
  </si>
  <si>
    <t>BBC Portfolio.265</t>
  </si>
  <si>
    <t>381 ROAD</t>
  </si>
  <si>
    <t>T4C 2H266</t>
  </si>
  <si>
    <t>4370</t>
  </si>
  <si>
    <t>4370 Lawyers and Quebec notaries</t>
  </si>
  <si>
    <t>382 ST</t>
  </si>
  <si>
    <t>T1B 4T267</t>
  </si>
  <si>
    <t>5393</t>
  </si>
  <si>
    <t>CWB Medicine Hat - Br 278</t>
  </si>
  <si>
    <t>382 AVE</t>
  </si>
  <si>
    <t>1660 MAIN STREET WEST</t>
  </si>
  <si>
    <t>T0G 2A259</t>
  </si>
  <si>
    <t>BBC Portfolio.266</t>
  </si>
  <si>
    <t>382 ROAD</t>
  </si>
  <si>
    <t>T4C 2H267</t>
  </si>
  <si>
    <t>4371</t>
  </si>
  <si>
    <t>4371 Lawyers and Quebec notaries</t>
  </si>
  <si>
    <t>383 ST</t>
  </si>
  <si>
    <t>T1B 4T268</t>
  </si>
  <si>
    <t>5394</t>
  </si>
  <si>
    <t>CWB Medicine Hat - Br 279</t>
  </si>
  <si>
    <t>383 AVE</t>
  </si>
  <si>
    <t>1661 MAIN STREET WEST</t>
  </si>
  <si>
    <t>T0G 2A260</t>
  </si>
  <si>
    <t>BBC Portfolio.267</t>
  </si>
  <si>
    <t>383 ROAD</t>
  </si>
  <si>
    <t>T4C 2H268</t>
  </si>
  <si>
    <t>4372</t>
  </si>
  <si>
    <t>4372 Lawyers and Quebec notaries</t>
  </si>
  <si>
    <t>384 ST</t>
  </si>
  <si>
    <t>T1B 4T269</t>
  </si>
  <si>
    <t>5395</t>
  </si>
  <si>
    <t>CWB Medicine Hat - Br 280</t>
  </si>
  <si>
    <t>384 AVE</t>
  </si>
  <si>
    <t>1662 MAIN STREET WEST</t>
  </si>
  <si>
    <t>T0G 2A261</t>
  </si>
  <si>
    <t>BBC Portfolio.268</t>
  </si>
  <si>
    <t>384 ROAD</t>
  </si>
  <si>
    <t>T4C 2H269</t>
  </si>
  <si>
    <t>4373</t>
  </si>
  <si>
    <t>4373 Lawyers and Quebec notaries</t>
  </si>
  <si>
    <t>385 ST</t>
  </si>
  <si>
    <t>T1B 4T270</t>
  </si>
  <si>
    <t>5396</t>
  </si>
  <si>
    <t>CWB Medicine Hat - Br 281</t>
  </si>
  <si>
    <t>385 AVE</t>
  </si>
  <si>
    <t>1663 MAIN STREET WEST</t>
  </si>
  <si>
    <t>T0G 2A262</t>
  </si>
  <si>
    <t>BBC Portfolio.269</t>
  </si>
  <si>
    <t>385 ROAD</t>
  </si>
  <si>
    <t>T4C 2H270</t>
  </si>
  <si>
    <t>4374</t>
  </si>
  <si>
    <t>4374 Lawyers and Quebec notaries</t>
  </si>
  <si>
    <t>386 ST</t>
  </si>
  <si>
    <t>T1B 4T271</t>
  </si>
  <si>
    <t>5397</t>
  </si>
  <si>
    <t>CWB Medicine Hat - Br 282</t>
  </si>
  <si>
    <t>386 AVE</t>
  </si>
  <si>
    <t>1664 MAIN STREET WEST</t>
  </si>
  <si>
    <t>T0G 2A263</t>
  </si>
  <si>
    <t>BBC Portfolio.270</t>
  </si>
  <si>
    <t>386 ROAD</t>
  </si>
  <si>
    <t>T4C 2H271</t>
  </si>
  <si>
    <t>4375</t>
  </si>
  <si>
    <t>4375 Lawyers and Quebec notaries</t>
  </si>
  <si>
    <t>387 ST</t>
  </si>
  <si>
    <t>T1B 4T272</t>
  </si>
  <si>
    <t>5398</t>
  </si>
  <si>
    <t>CWB Medicine Hat - Br 283</t>
  </si>
  <si>
    <t>387 AVE</t>
  </si>
  <si>
    <t>1665 MAIN STREET WEST</t>
  </si>
  <si>
    <t>T0G 2A264</t>
  </si>
  <si>
    <t>BBC Portfolio.271</t>
  </si>
  <si>
    <t>387 ROAD</t>
  </si>
  <si>
    <t>T4C 2H272</t>
  </si>
  <si>
    <t>4376</t>
  </si>
  <si>
    <t>4376 Lawyers and Quebec notaries</t>
  </si>
  <si>
    <t>388 ST</t>
  </si>
  <si>
    <t>T1B 4T273</t>
  </si>
  <si>
    <t>5399</t>
  </si>
  <si>
    <t>CWB Medicine Hat - Br 284</t>
  </si>
  <si>
    <t>388 AVE</t>
  </si>
  <si>
    <t>1666 MAIN STREET WEST</t>
  </si>
  <si>
    <t>T0G 2A265</t>
  </si>
  <si>
    <t>BBC Portfolio.272</t>
  </si>
  <si>
    <t>388 ROAD</t>
  </si>
  <si>
    <t>T4C 2H273</t>
  </si>
  <si>
    <t>4377</t>
  </si>
  <si>
    <t>4377 Lawyers and Quebec notaries</t>
  </si>
  <si>
    <t>389 ST</t>
  </si>
  <si>
    <t>T1B 4T274</t>
  </si>
  <si>
    <t>5400</t>
  </si>
  <si>
    <t>CWB Medicine Hat - Br 285</t>
  </si>
  <si>
    <t>389 AVE</t>
  </si>
  <si>
    <t>1667 MAIN STREET WEST</t>
  </si>
  <si>
    <t>T0G 2A266</t>
  </si>
  <si>
    <t>BBC Portfolio.273</t>
  </si>
  <si>
    <t>389 ROAD</t>
  </si>
  <si>
    <t>T4C 2H274</t>
  </si>
  <si>
    <t>4378</t>
  </si>
  <si>
    <t>4378 Lawyers and Quebec notaries</t>
  </si>
  <si>
    <t>390 ST</t>
  </si>
  <si>
    <t>T1B 4T275</t>
  </si>
  <si>
    <t>5401</t>
  </si>
  <si>
    <t>CWB Medicine Hat - Br 286</t>
  </si>
  <si>
    <t>390 AVE</t>
  </si>
  <si>
    <t>1668 MAIN STREET WEST</t>
  </si>
  <si>
    <t>T0G 2A267</t>
  </si>
  <si>
    <t>BBC Portfolio.274</t>
  </si>
  <si>
    <t>390 ROAD</t>
  </si>
  <si>
    <t>T4C 2H275</t>
  </si>
  <si>
    <t>4379</t>
  </si>
  <si>
    <t>4379 Lawyers and Quebec notaries</t>
  </si>
  <si>
    <t>391 ST</t>
  </si>
  <si>
    <t>T1B 4T276</t>
  </si>
  <si>
    <t>5402</t>
  </si>
  <si>
    <t>CWB Medicine Hat - Br 287</t>
  </si>
  <si>
    <t>391 AVE</t>
  </si>
  <si>
    <t>1669 MAIN STREET WEST</t>
  </si>
  <si>
    <t>T0G 2A268</t>
  </si>
  <si>
    <t>BBC Portfolio.275</t>
  </si>
  <si>
    <t>391 ROAD</t>
  </si>
  <si>
    <t>T4C 2H276</t>
  </si>
  <si>
    <t>4380</t>
  </si>
  <si>
    <t>4380 Lawyers and Quebec notaries</t>
  </si>
  <si>
    <t>392 ST</t>
  </si>
  <si>
    <t>T1B 4T277</t>
  </si>
  <si>
    <t>5403</t>
  </si>
  <si>
    <t>CWB Medicine Hat - Br 288</t>
  </si>
  <si>
    <t>392 AVE</t>
  </si>
  <si>
    <t>1670 MAIN STREET WEST</t>
  </si>
  <si>
    <t>T0G 2A269</t>
  </si>
  <si>
    <t>BBC Portfolio.276</t>
  </si>
  <si>
    <t>392 ROAD</t>
  </si>
  <si>
    <t>T4C 2H277</t>
  </si>
  <si>
    <t>4381</t>
  </si>
  <si>
    <t>4381 Lawyers and Quebec notaries</t>
  </si>
  <si>
    <t>393 ST</t>
  </si>
  <si>
    <t>T1B 4T278</t>
  </si>
  <si>
    <t>5404</t>
  </si>
  <si>
    <t>CWB Medicine Hat - Br 289</t>
  </si>
  <si>
    <t>393 AVE</t>
  </si>
  <si>
    <t>1671 MAIN STREET WEST</t>
  </si>
  <si>
    <t>T0G 2A270</t>
  </si>
  <si>
    <t>BBC Portfolio.277</t>
  </si>
  <si>
    <t>393 ROAD</t>
  </si>
  <si>
    <t>T4C 2H278</t>
  </si>
  <si>
    <t>4382</t>
  </si>
  <si>
    <t>4382 Lawyers and Quebec notaries</t>
  </si>
  <si>
    <t>394 ST</t>
  </si>
  <si>
    <t>T1B 4T279</t>
  </si>
  <si>
    <t>5405</t>
  </si>
  <si>
    <t>CWB Medicine Hat - Br 290</t>
  </si>
  <si>
    <t>394 AVE</t>
  </si>
  <si>
    <t>1672 MAIN STREET WEST</t>
  </si>
  <si>
    <t>T0G 2A271</t>
  </si>
  <si>
    <t>BBC Portfolio.278</t>
  </si>
  <si>
    <t>394 ROAD</t>
  </si>
  <si>
    <t>T4C 2H279</t>
  </si>
  <si>
    <t>4383</t>
  </si>
  <si>
    <t>4383 Lawyers and Quebec notaries</t>
  </si>
  <si>
    <t>395 ST</t>
  </si>
  <si>
    <t>T1B 4T280</t>
  </si>
  <si>
    <t>5406</t>
  </si>
  <si>
    <t>CWB Medicine Hat - Br 291</t>
  </si>
  <si>
    <t>395 AVE</t>
  </si>
  <si>
    <t>1673 MAIN STREET WEST</t>
  </si>
  <si>
    <t>T0G 2A272</t>
  </si>
  <si>
    <t>BBC Portfolio.279</t>
  </si>
  <si>
    <t>395 ROAD</t>
  </si>
  <si>
    <t>T4C 2H280</t>
  </si>
  <si>
    <t>4384</t>
  </si>
  <si>
    <t>4384 Lawyers and Quebec notaries</t>
  </si>
  <si>
    <t>396 ST</t>
  </si>
  <si>
    <t>T1B 4T281</t>
  </si>
  <si>
    <t>5407</t>
  </si>
  <si>
    <t>CWB Medicine Hat - Br 292</t>
  </si>
  <si>
    <t>396 AVE</t>
  </si>
  <si>
    <t>1674 MAIN STREET WEST</t>
  </si>
  <si>
    <t>T0G 2A273</t>
  </si>
  <si>
    <t>BBC Portfolio.280</t>
  </si>
  <si>
    <t>396 ROAD</t>
  </si>
  <si>
    <t>T4C 2H281</t>
  </si>
  <si>
    <t>4385</t>
  </si>
  <si>
    <t>4385 Lawyers and Quebec notaries</t>
  </si>
  <si>
    <t>397 ST</t>
  </si>
  <si>
    <t>T1B 4T282</t>
  </si>
  <si>
    <t>5408</t>
  </si>
  <si>
    <t>CWB Medicine Hat - Br 293</t>
  </si>
  <si>
    <t>397 AVE</t>
  </si>
  <si>
    <t>1675 MAIN STREET WEST</t>
  </si>
  <si>
    <t>T0G 2A274</t>
  </si>
  <si>
    <t>BBC Portfolio.281</t>
  </si>
  <si>
    <t>397 ROAD</t>
  </si>
  <si>
    <t>T4C 2H282</t>
  </si>
  <si>
    <t>4386</t>
  </si>
  <si>
    <t>4386 Lawyers and Quebec notaries</t>
  </si>
  <si>
    <t>398 ST</t>
  </si>
  <si>
    <t>T1B 4T283</t>
  </si>
  <si>
    <t>5409</t>
  </si>
  <si>
    <t>CWB Medicine Hat - Br 294</t>
  </si>
  <si>
    <t>398 AVE</t>
  </si>
  <si>
    <t>1676 MAIN STREET WEST</t>
  </si>
  <si>
    <t>T0G 2A275</t>
  </si>
  <si>
    <t>BBC Portfolio.282</t>
  </si>
  <si>
    <t>398 ROAD</t>
  </si>
  <si>
    <t>T4C 2H283</t>
  </si>
  <si>
    <t>4387</t>
  </si>
  <si>
    <t>4387 Lawyers and Quebec notaries</t>
  </si>
  <si>
    <t>399 ST</t>
  </si>
  <si>
    <t>T1B 4T284</t>
  </si>
  <si>
    <t>5410</t>
  </si>
  <si>
    <t>CWB Medicine Hat - Br 295</t>
  </si>
  <si>
    <t>399 AVE</t>
  </si>
  <si>
    <t>1677 MAIN STREET WEST</t>
  </si>
  <si>
    <t>T0G 2A276</t>
  </si>
  <si>
    <t>BBC Portfolio.283</t>
  </si>
  <si>
    <t>399 ROAD</t>
  </si>
  <si>
    <t>T4C 2H284</t>
  </si>
  <si>
    <t>4388</t>
  </si>
  <si>
    <t>4388 Lawyers and Quebec notaries</t>
  </si>
  <si>
    <t>400 ST</t>
  </si>
  <si>
    <t>T1B 4T285</t>
  </si>
  <si>
    <t>5411</t>
  </si>
  <si>
    <t>CWB Medicine Hat - Br 296</t>
  </si>
  <si>
    <t>400 AVE</t>
  </si>
  <si>
    <t>1678 MAIN STREET WEST</t>
  </si>
  <si>
    <t>T0G 2A277</t>
  </si>
  <si>
    <t>BBC Portfolio.284</t>
  </si>
  <si>
    <t>400 ROAD</t>
  </si>
  <si>
    <t>T4C 2H285</t>
  </si>
  <si>
    <t>4389</t>
  </si>
  <si>
    <t>4389 Lawyers and Quebec notaries</t>
  </si>
  <si>
    <t>401 ST</t>
  </si>
  <si>
    <t>T1B 4T286</t>
  </si>
  <si>
    <t>5412</t>
  </si>
  <si>
    <t>CWB Medicine Hat - Br 297</t>
  </si>
  <si>
    <t>401 AVE</t>
  </si>
  <si>
    <t>1679 MAIN STREET WEST</t>
  </si>
  <si>
    <t>T0G 2A278</t>
  </si>
  <si>
    <t>BBC Portfolio.285</t>
  </si>
  <si>
    <t>401 ROAD</t>
  </si>
  <si>
    <t>T4C 2H286</t>
  </si>
  <si>
    <t>4390</t>
  </si>
  <si>
    <t>4390 Lawyers and Quebec notaries</t>
  </si>
  <si>
    <t>402 ST</t>
  </si>
  <si>
    <t>T1B 4T287</t>
  </si>
  <si>
    <t>5413</t>
  </si>
  <si>
    <t>CWB Medicine Hat - Br 298</t>
  </si>
  <si>
    <t>402 AVE</t>
  </si>
  <si>
    <t>1680 MAIN STREET WEST</t>
  </si>
  <si>
    <t>T0G 2A279</t>
  </si>
  <si>
    <t>BBC Portfolio.286</t>
  </si>
  <si>
    <t>402 ROAD</t>
  </si>
  <si>
    <t>T4C 2H287</t>
  </si>
  <si>
    <t>4391</t>
  </si>
  <si>
    <t>4391 Lawyers and Quebec notaries</t>
  </si>
  <si>
    <t>403 ST</t>
  </si>
  <si>
    <t>T1B 4T288</t>
  </si>
  <si>
    <t>5414</t>
  </si>
  <si>
    <t>CWB Medicine Hat - Br 299</t>
  </si>
  <si>
    <t>403 AVE</t>
  </si>
  <si>
    <t>1681 MAIN STREET WEST</t>
  </si>
  <si>
    <t>T0G 2A280</t>
  </si>
  <si>
    <t>BBC Portfolio.287</t>
  </si>
  <si>
    <t>403 ROAD</t>
  </si>
  <si>
    <t>T4C 2H288</t>
  </si>
  <si>
    <t>4392</t>
  </si>
  <si>
    <t>4392 Lawyers and Quebec notaries</t>
  </si>
  <si>
    <t>404 ST</t>
  </si>
  <si>
    <t>T1B 4T289</t>
  </si>
  <si>
    <t>5415</t>
  </si>
  <si>
    <t>CWB Medicine Hat - Br 300</t>
  </si>
  <si>
    <t>404 AVE</t>
  </si>
  <si>
    <t>1682 MAIN STREET WEST</t>
  </si>
  <si>
    <t>T0G 2A281</t>
  </si>
  <si>
    <t>BBC Portfolio.288</t>
  </si>
  <si>
    <t>404 ROAD</t>
  </si>
  <si>
    <t>T4C 2H289</t>
  </si>
  <si>
    <t>4393</t>
  </si>
  <si>
    <t>4393 Lawyers and Quebec notaries</t>
  </si>
  <si>
    <t>405 ST</t>
  </si>
  <si>
    <t>T1B 4T290</t>
  </si>
  <si>
    <t>5416</t>
  </si>
  <si>
    <t>CWB Medicine Hat - Br 301</t>
  </si>
  <si>
    <t>405 AVE</t>
  </si>
  <si>
    <t>1683 MAIN STREET WEST</t>
  </si>
  <si>
    <t>T0G 2A282</t>
  </si>
  <si>
    <t>BBC Portfolio.289</t>
  </si>
  <si>
    <t>405 ROAD</t>
  </si>
  <si>
    <t>T4C 2H290</t>
  </si>
  <si>
    <t>4394</t>
  </si>
  <si>
    <t>4394 Lawyers and Quebec notaries</t>
  </si>
  <si>
    <t>406 ST</t>
  </si>
  <si>
    <t>T1B 4T291</t>
  </si>
  <si>
    <t>5417</t>
  </si>
  <si>
    <t>CWB Medicine Hat - Br 302</t>
  </si>
  <si>
    <t>406 AVE</t>
  </si>
  <si>
    <t>1684 MAIN STREET WEST</t>
  </si>
  <si>
    <t>T0G 2A283</t>
  </si>
  <si>
    <t>BBC Portfolio.290</t>
  </si>
  <si>
    <t>406 ROAD</t>
  </si>
  <si>
    <t>T4C 2H291</t>
  </si>
  <si>
    <t>4395</t>
  </si>
  <si>
    <t>4395 Lawyers and Quebec notaries</t>
  </si>
  <si>
    <t>407 ST</t>
  </si>
  <si>
    <t>T1B 4T292</t>
  </si>
  <si>
    <t>5418</t>
  </si>
  <si>
    <t>CWB Medicine Hat - Br 303</t>
  </si>
  <si>
    <t>407 AVE</t>
  </si>
  <si>
    <t>1685 MAIN STREET WEST</t>
  </si>
  <si>
    <t>T0G 2A284</t>
  </si>
  <si>
    <t>BBC Portfolio.291</t>
  </si>
  <si>
    <t>407 ROAD</t>
  </si>
  <si>
    <t>T4C 2H292</t>
  </si>
  <si>
    <t>4396</t>
  </si>
  <si>
    <t>4396 Lawyers and Quebec notaries</t>
  </si>
  <si>
    <t>408 ST</t>
  </si>
  <si>
    <t>T1B 4T293</t>
  </si>
  <si>
    <t>5419</t>
  </si>
  <si>
    <t>CWB Medicine Hat - Br 304</t>
  </si>
  <si>
    <t>408 AVE</t>
  </si>
  <si>
    <t>1686 MAIN STREET WEST</t>
  </si>
  <si>
    <t>T0G 2A285</t>
  </si>
  <si>
    <t>BBC Portfolio.292</t>
  </si>
  <si>
    <t>408 ROAD</t>
  </si>
  <si>
    <t>T4C 2H293</t>
  </si>
  <si>
    <t>4397</t>
  </si>
  <si>
    <t>4397 Lawyers and Quebec notaries</t>
  </si>
  <si>
    <t>409 ST</t>
  </si>
  <si>
    <t>T1B 4T294</t>
  </si>
  <si>
    <t>5420</t>
  </si>
  <si>
    <t>CWB Medicine Hat - Br 305</t>
  </si>
  <si>
    <t>409 AVE</t>
  </si>
  <si>
    <t>1687 MAIN STREET WEST</t>
  </si>
  <si>
    <t>T0G 2A286</t>
  </si>
  <si>
    <t>BBC Portfolio.293</t>
  </si>
  <si>
    <t>409 ROAD</t>
  </si>
  <si>
    <t>T4C 2H294</t>
  </si>
  <si>
    <t>4398</t>
  </si>
  <si>
    <t>4398 Lawyers and Quebec notaries</t>
  </si>
  <si>
    <t>410 ST</t>
  </si>
  <si>
    <t>T1B 4T295</t>
  </si>
  <si>
    <t>5421</t>
  </si>
  <si>
    <t>CWB Medicine Hat - Br 306</t>
  </si>
  <si>
    <t>410 AVE</t>
  </si>
  <si>
    <t>1688 MAIN STREET WEST</t>
  </si>
  <si>
    <t>T0G 2A287</t>
  </si>
  <si>
    <t>BBC Portfolio.294</t>
  </si>
  <si>
    <t>410 ROAD</t>
  </si>
  <si>
    <t>T4C 2H295</t>
  </si>
  <si>
    <t>4399</t>
  </si>
  <si>
    <t>4399 Lawyers and Quebec notaries</t>
  </si>
  <si>
    <t>411 ST</t>
  </si>
  <si>
    <t>T1B 4T296</t>
  </si>
  <si>
    <t>5422</t>
  </si>
  <si>
    <t>CWB Medicine Hat - Br 307</t>
  </si>
  <si>
    <t>411 AVE</t>
  </si>
  <si>
    <t>1689 MAIN STREET WEST</t>
  </si>
  <si>
    <t>T0G 2A288</t>
  </si>
  <si>
    <t>BBC Portfolio.295</t>
  </si>
  <si>
    <t>411 ROAD</t>
  </si>
  <si>
    <t>T4C 2H296</t>
  </si>
  <si>
    <t>4400</t>
  </si>
  <si>
    <t>4400 Lawyers and Quebec notaries</t>
  </si>
  <si>
    <t>412 ST</t>
  </si>
  <si>
    <t>T1B 4T297</t>
  </si>
  <si>
    <t>5423</t>
  </si>
  <si>
    <t>CWB Medicine Hat - Br 308</t>
  </si>
  <si>
    <t>412 AVE</t>
  </si>
  <si>
    <t>1690 MAIN STREET WEST</t>
  </si>
  <si>
    <t>T0G 2A289</t>
  </si>
  <si>
    <t>BBC Portfolio.296</t>
  </si>
  <si>
    <t>412 ROAD</t>
  </si>
  <si>
    <t>T4C 2H297</t>
  </si>
  <si>
    <t>4401</t>
  </si>
  <si>
    <t>4401 Lawyers and Quebec notaries</t>
  </si>
  <si>
    <t>413 ST</t>
  </si>
  <si>
    <t>T1B 4T298</t>
  </si>
  <si>
    <t>5424</t>
  </si>
  <si>
    <t>CWB Medicine Hat - Br 309</t>
  </si>
  <si>
    <t>413 AVE</t>
  </si>
  <si>
    <t>1691 MAIN STREET WEST</t>
  </si>
  <si>
    <t>T0G 2A290</t>
  </si>
  <si>
    <t>BBC Portfolio.297</t>
  </si>
  <si>
    <t>413 ROAD</t>
  </si>
  <si>
    <t>T4C 2H298</t>
  </si>
  <si>
    <t>4402</t>
  </si>
  <si>
    <t>4402 Lawyers and Quebec notaries</t>
  </si>
  <si>
    <t>414 ST</t>
  </si>
  <si>
    <t>T1B 4T299</t>
  </si>
  <si>
    <t>5425</t>
  </si>
  <si>
    <t>CWB Medicine Hat - Br 310</t>
  </si>
  <si>
    <t>414 AVE</t>
  </si>
  <si>
    <t>1692 MAIN STREET WEST</t>
  </si>
  <si>
    <t>T0G 2A291</t>
  </si>
  <si>
    <t>BBC Portfolio.298</t>
  </si>
  <si>
    <t>414 ROAD</t>
  </si>
  <si>
    <t>T4C 2H299</t>
  </si>
  <si>
    <t>4403</t>
  </si>
  <si>
    <t>4403 Lawyers and Quebec notaries</t>
  </si>
  <si>
    <t>415 ST</t>
  </si>
  <si>
    <t>T1B 4T300</t>
  </si>
  <si>
    <t>5426</t>
  </si>
  <si>
    <t>CWB Medicine Hat - Br 311</t>
  </si>
  <si>
    <t>415 AVE</t>
  </si>
  <si>
    <t>1693 MAIN STREET WEST</t>
  </si>
  <si>
    <t>T0G 2A292</t>
  </si>
  <si>
    <t>BBC Portfolio.299</t>
  </si>
  <si>
    <t>415 ROAD</t>
  </si>
  <si>
    <t>T4C 2H300</t>
  </si>
  <si>
    <t>4404</t>
  </si>
  <si>
    <t>4404 Lawyers and Quebec notaries</t>
  </si>
  <si>
    <t>416 ST</t>
  </si>
  <si>
    <t>T1B 4T301</t>
  </si>
  <si>
    <t>5427</t>
  </si>
  <si>
    <t>CWB Medicine Hat - Br 312</t>
  </si>
  <si>
    <t>416 AVE</t>
  </si>
  <si>
    <t>1694 MAIN STREET WEST</t>
  </si>
  <si>
    <t>T0G 2A293</t>
  </si>
  <si>
    <t>BBC Portfolio.300</t>
  </si>
  <si>
    <t>416 ROAD</t>
  </si>
  <si>
    <t>T4C 2H301</t>
  </si>
  <si>
    <t>4405</t>
  </si>
  <si>
    <t>4405 Lawyers and Quebec notaries</t>
  </si>
  <si>
    <t>417 ST</t>
  </si>
  <si>
    <t>T1B 4T302</t>
  </si>
  <si>
    <t>5428</t>
  </si>
  <si>
    <t>CWB Medicine Hat - Br 313</t>
  </si>
  <si>
    <t>417 AVE</t>
  </si>
  <si>
    <t>1695 MAIN STREET WEST</t>
  </si>
  <si>
    <t>T0G 2A294</t>
  </si>
  <si>
    <t>BBC Portfolio.301</t>
  </si>
  <si>
    <t>417 ROAD</t>
  </si>
  <si>
    <t>T4C 2H302</t>
  </si>
  <si>
    <t>4406</t>
  </si>
  <si>
    <t>4406 Lawyers and Quebec notaries</t>
  </si>
  <si>
    <t>418 ST</t>
  </si>
  <si>
    <t>T1B 4T303</t>
  </si>
  <si>
    <t>5429</t>
  </si>
  <si>
    <t>CWB Medicine Hat - Br 314</t>
  </si>
  <si>
    <t>418 AVE</t>
  </si>
  <si>
    <t>1696 MAIN STREET WEST</t>
  </si>
  <si>
    <t>T0G 2A295</t>
  </si>
  <si>
    <t>BBC Portfolio.302</t>
  </si>
  <si>
    <t>418 ROAD</t>
  </si>
  <si>
    <t>T4C 2H303</t>
  </si>
  <si>
    <t>4407</t>
  </si>
  <si>
    <t>4407 Lawyers and Quebec notaries</t>
  </si>
  <si>
    <t>419 ST</t>
  </si>
  <si>
    <t>T1B 4T304</t>
  </si>
  <si>
    <t>5430</t>
  </si>
  <si>
    <t>CWB Medicine Hat - Br 315</t>
  </si>
  <si>
    <t>419 AVE</t>
  </si>
  <si>
    <t>1697 MAIN STREET WEST</t>
  </si>
  <si>
    <t>T0G 2A296</t>
  </si>
  <si>
    <t>BBC Portfolio.303</t>
  </si>
  <si>
    <t>419 ROAD</t>
  </si>
  <si>
    <t>T4C 2H304</t>
  </si>
  <si>
    <t>4408</t>
  </si>
  <si>
    <t>4408 Lawyers and Quebec notaries</t>
  </si>
  <si>
    <t>420 ST</t>
  </si>
  <si>
    <t>T1B 4T305</t>
  </si>
  <si>
    <t>5431</t>
  </si>
  <si>
    <t>CWB Medicine Hat - Br 316</t>
  </si>
  <si>
    <t>420 AVE</t>
  </si>
  <si>
    <t>1698 MAIN STREET WEST</t>
  </si>
  <si>
    <t>T0G 2A297</t>
  </si>
  <si>
    <t>BBC Portfolio.304</t>
  </si>
  <si>
    <t>420 ROAD</t>
  </si>
  <si>
    <t>T4C 2H305</t>
  </si>
  <si>
    <t>4409</t>
  </si>
  <si>
    <t>4409 Lawyers and Quebec notaries</t>
  </si>
  <si>
    <t>421 ST</t>
  </si>
  <si>
    <t>T1B 4T306</t>
  </si>
  <si>
    <t>5432</t>
  </si>
  <si>
    <t>CWB Medicine Hat - Br 317</t>
  </si>
  <si>
    <t>421 AVE</t>
  </si>
  <si>
    <t>1699 MAIN STREET WEST</t>
  </si>
  <si>
    <t>T0G 2A298</t>
  </si>
  <si>
    <t>BBC Portfolio.305</t>
  </si>
  <si>
    <t>421 ROAD</t>
  </si>
  <si>
    <t>T4C 2H306</t>
  </si>
  <si>
    <t>4410</t>
  </si>
  <si>
    <t>4410 Lawyers and Quebec notaries</t>
  </si>
  <si>
    <t>422 ST</t>
  </si>
  <si>
    <t>T1B 4T307</t>
  </si>
  <si>
    <t>5433</t>
  </si>
  <si>
    <t>CWB Medicine Hat - Br 318</t>
  </si>
  <si>
    <t>422 AVE</t>
  </si>
  <si>
    <t>1700 MAIN STREET WEST</t>
  </si>
  <si>
    <t>T0G 2A299</t>
  </si>
  <si>
    <t>BBC Portfolio.306</t>
  </si>
  <si>
    <t>422 ROAD</t>
  </si>
  <si>
    <t>T4C 2H307</t>
  </si>
  <si>
    <t>4411</t>
  </si>
  <si>
    <t>4411 Lawyers and Quebec notaries</t>
  </si>
  <si>
    <t>423 ST</t>
  </si>
  <si>
    <t>T1B 4T308</t>
  </si>
  <si>
    <t>5434</t>
  </si>
  <si>
    <t>CWB Medicine Hat - Br 319</t>
  </si>
  <si>
    <t>423 AVE</t>
  </si>
  <si>
    <t>1701 MAIN STREET WEST</t>
  </si>
  <si>
    <t>T0G 2A300</t>
  </si>
  <si>
    <t>BBC Portfolio.307</t>
  </si>
  <si>
    <t>423 ROAD</t>
  </si>
  <si>
    <t>T4C 2H308</t>
  </si>
  <si>
    <t>4412</t>
  </si>
  <si>
    <t>4412 Lawyers and Quebec notaries</t>
  </si>
  <si>
    <t>424 ST</t>
  </si>
  <si>
    <t>T1B 4T309</t>
  </si>
  <si>
    <t>5435</t>
  </si>
  <si>
    <t>CWB Medicine Hat - Br 320</t>
  </si>
  <si>
    <t>424 AVE</t>
  </si>
  <si>
    <t>1702 MAIN STREET WEST</t>
  </si>
  <si>
    <t>T0G 2A301</t>
  </si>
  <si>
    <t>BBC Portfolio.308</t>
  </si>
  <si>
    <t>424 ROAD</t>
  </si>
  <si>
    <t>T4C 2H309</t>
  </si>
  <si>
    <t>4413</t>
  </si>
  <si>
    <t>4413 Lawyers and Quebec notaries</t>
  </si>
  <si>
    <t>425 ST</t>
  </si>
  <si>
    <t>T1B 4T310</t>
  </si>
  <si>
    <t>5436</t>
  </si>
  <si>
    <t>CWB Medicine Hat - Br 321</t>
  </si>
  <si>
    <t>425 AVE</t>
  </si>
  <si>
    <t>1703 MAIN STREET WEST</t>
  </si>
  <si>
    <t>T0G 2A302</t>
  </si>
  <si>
    <t>BBC Portfolio.309</t>
  </si>
  <si>
    <t>425 ROAD</t>
  </si>
  <si>
    <t>T4C 2H310</t>
  </si>
  <si>
    <t>4414</t>
  </si>
  <si>
    <t>4414 Lawyers and Quebec notaries</t>
  </si>
  <si>
    <t>426 ST</t>
  </si>
  <si>
    <t>T1B 4T311</t>
  </si>
  <si>
    <t>5437</t>
  </si>
  <si>
    <t>CWB Medicine Hat - Br 322</t>
  </si>
  <si>
    <t>426 AVE</t>
  </si>
  <si>
    <t>1704 MAIN STREET WEST</t>
  </si>
  <si>
    <t>T0G 2A303</t>
  </si>
  <si>
    <t>BBC Portfolio.310</t>
  </si>
  <si>
    <t>426 ROAD</t>
  </si>
  <si>
    <t>T4C 2H311</t>
  </si>
  <si>
    <t>4415</t>
  </si>
  <si>
    <t>4415 Lawyers and Quebec notaries</t>
  </si>
  <si>
    <t>427 ST</t>
  </si>
  <si>
    <t>T1B 4T312</t>
  </si>
  <si>
    <t>5438</t>
  </si>
  <si>
    <t>CWB Medicine Hat - Br 323</t>
  </si>
  <si>
    <t>427 AVE</t>
  </si>
  <si>
    <t>1705 MAIN STREET WEST</t>
  </si>
  <si>
    <t>T0G 2A304</t>
  </si>
  <si>
    <t>BBC Portfolio.311</t>
  </si>
  <si>
    <t>427 ROAD</t>
  </si>
  <si>
    <t>T4C 2H312</t>
  </si>
  <si>
    <t>4416</t>
  </si>
  <si>
    <t>4416 Lawyers and Quebec notaries</t>
  </si>
  <si>
    <t>428 ST</t>
  </si>
  <si>
    <t>T1B 4T313</t>
  </si>
  <si>
    <t>5439</t>
  </si>
  <si>
    <t>CWB Medicine Hat - Br 324</t>
  </si>
  <si>
    <t>428 AVE</t>
  </si>
  <si>
    <t>1706 MAIN STREET WEST</t>
  </si>
  <si>
    <t>T0G 2A305</t>
  </si>
  <si>
    <t>BBC Portfolio.312</t>
  </si>
  <si>
    <t>428 ROAD</t>
  </si>
  <si>
    <t>T4C 2H313</t>
  </si>
  <si>
    <t>4417</t>
  </si>
  <si>
    <t>4417 Lawyers and Quebec notaries</t>
  </si>
  <si>
    <t>429 ST</t>
  </si>
  <si>
    <t>T1B 4T314</t>
  </si>
  <si>
    <t>5440</t>
  </si>
  <si>
    <t>CWB Medicine Hat - Br 325</t>
  </si>
  <si>
    <t>429 AVE</t>
  </si>
  <si>
    <t>1707 MAIN STREET WEST</t>
  </si>
  <si>
    <t>T0G 2A306</t>
  </si>
  <si>
    <t>BBC Portfolio.313</t>
  </si>
  <si>
    <t>429 ROAD</t>
  </si>
  <si>
    <t>T4C 2H314</t>
  </si>
  <si>
    <t>4418</t>
  </si>
  <si>
    <t>4418 Lawyers and Quebec notaries</t>
  </si>
  <si>
    <t>430 ST</t>
  </si>
  <si>
    <t>T1B 4T315</t>
  </si>
  <si>
    <t>5441</t>
  </si>
  <si>
    <t>CWB Medicine Hat - Br 326</t>
  </si>
  <si>
    <t>430 AVE</t>
  </si>
  <si>
    <t>1708 MAIN STREET WEST</t>
  </si>
  <si>
    <t>T0G 2A307</t>
  </si>
  <si>
    <t>BBC Portfolio.314</t>
  </si>
  <si>
    <t>430 ROAD</t>
  </si>
  <si>
    <t>T4C 2H315</t>
  </si>
  <si>
    <t>4419</t>
  </si>
  <si>
    <t>4419 Lawyers and Quebec notaries</t>
  </si>
  <si>
    <t>431 ST</t>
  </si>
  <si>
    <t>T1B 4T316</t>
  </si>
  <si>
    <t>5442</t>
  </si>
  <si>
    <t>CWB Medicine Hat - Br 327</t>
  </si>
  <si>
    <t>431 AVE</t>
  </si>
  <si>
    <t>1709 MAIN STREET WEST</t>
  </si>
  <si>
    <t>T0G 2A308</t>
  </si>
  <si>
    <t>BBC Portfolio.315</t>
  </si>
  <si>
    <t>431 ROAD</t>
  </si>
  <si>
    <t>T4C 2H316</t>
  </si>
  <si>
    <t>4420</t>
  </si>
  <si>
    <t>4420 Lawyers and Quebec notaries</t>
  </si>
  <si>
    <t>432 ST</t>
  </si>
  <si>
    <t>T1B 4T317</t>
  </si>
  <si>
    <t>5443</t>
  </si>
  <si>
    <t>CWB Medicine Hat - Br 328</t>
  </si>
  <si>
    <t>432 AVE</t>
  </si>
  <si>
    <t>1710 MAIN STREET WEST</t>
  </si>
  <si>
    <t>T0G 2A309</t>
  </si>
  <si>
    <t>BBC Portfolio.316</t>
  </si>
  <si>
    <t>432 ROAD</t>
  </si>
  <si>
    <t>T4C 2H317</t>
  </si>
  <si>
    <t>4421</t>
  </si>
  <si>
    <t>4421 Lawyers and Quebec notaries</t>
  </si>
  <si>
    <t>433 ST</t>
  </si>
  <si>
    <t>T1B 4T318</t>
  </si>
  <si>
    <t>5444</t>
  </si>
  <si>
    <t>CWB Medicine Hat - Br 329</t>
  </si>
  <si>
    <t>433 AVE</t>
  </si>
  <si>
    <t>1711 MAIN STREET WEST</t>
  </si>
  <si>
    <t>T0G 2A310</t>
  </si>
  <si>
    <t>BBC Portfolio.317</t>
  </si>
  <si>
    <t>433 ROAD</t>
  </si>
  <si>
    <t>T4C 2H318</t>
  </si>
  <si>
    <t>4422</t>
  </si>
  <si>
    <t>4422 Lawyers and Quebec notaries</t>
  </si>
  <si>
    <t>434 ST</t>
  </si>
  <si>
    <t>T1B 4T319</t>
  </si>
  <si>
    <t>5445</t>
  </si>
  <si>
    <t>CWB Medicine Hat - Br 330</t>
  </si>
  <si>
    <t>434 AVE</t>
  </si>
  <si>
    <t>1712 MAIN STREET WEST</t>
  </si>
  <si>
    <t>T0G 2A311</t>
  </si>
  <si>
    <t>BBC Portfolio.318</t>
  </si>
  <si>
    <t>434 ROAD</t>
  </si>
  <si>
    <t>T4C 2H319</t>
  </si>
  <si>
    <t>4423</t>
  </si>
  <si>
    <t>4423 Lawyers and Quebec notaries</t>
  </si>
  <si>
    <t>435 ST</t>
  </si>
  <si>
    <t>T1B 4T320</t>
  </si>
  <si>
    <t>5446</t>
  </si>
  <si>
    <t>CWB Medicine Hat - Br 331</t>
  </si>
  <si>
    <t>435 AVE</t>
  </si>
  <si>
    <t>1713 MAIN STREET WEST</t>
  </si>
  <si>
    <t>T0G 2A312</t>
  </si>
  <si>
    <t>BBC Portfolio.319</t>
  </si>
  <si>
    <t>435 ROAD</t>
  </si>
  <si>
    <t>T4C 2H320</t>
  </si>
  <si>
    <t>4424</t>
  </si>
  <si>
    <t>4424 Lawyers and Quebec notaries</t>
  </si>
  <si>
    <t>436 ST</t>
  </si>
  <si>
    <t>T1B 4T321</t>
  </si>
  <si>
    <t>5447</t>
  </si>
  <si>
    <t>CWB Medicine Hat - Br 332</t>
  </si>
  <si>
    <t>436 AVE</t>
  </si>
  <si>
    <t>1714 MAIN STREET WEST</t>
  </si>
  <si>
    <t>T0G 2A313</t>
  </si>
  <si>
    <t>BBC Portfolio.320</t>
  </si>
  <si>
    <t>436 ROAD</t>
  </si>
  <si>
    <t>T4C 2H321</t>
  </si>
  <si>
    <t>4425</t>
  </si>
  <si>
    <t>4425 Lawyers and Quebec notaries</t>
  </si>
  <si>
    <t>437 ST</t>
  </si>
  <si>
    <t>T1B 4T322</t>
  </si>
  <si>
    <t>5448</t>
  </si>
  <si>
    <t>CWB Medicine Hat - Br 333</t>
  </si>
  <si>
    <t>437 AVE</t>
  </si>
  <si>
    <t>1715 MAIN STREET WEST</t>
  </si>
  <si>
    <t>T0G 2A314</t>
  </si>
  <si>
    <t>BBC Portfolio.321</t>
  </si>
  <si>
    <t>437 ROAD</t>
  </si>
  <si>
    <t>T4C 2H322</t>
  </si>
  <si>
    <t>4426</t>
  </si>
  <si>
    <t>4426 Lawyers and Quebec notaries</t>
  </si>
  <si>
    <t>438 ST</t>
  </si>
  <si>
    <t>T1B 4T323</t>
  </si>
  <si>
    <t>5449</t>
  </si>
  <si>
    <t>CWB Medicine Hat - Br 334</t>
  </si>
  <si>
    <t>438 AVE</t>
  </si>
  <si>
    <t>1716 MAIN STREET WEST</t>
  </si>
  <si>
    <t>T0G 2A315</t>
  </si>
  <si>
    <t>BBC Portfolio.322</t>
  </si>
  <si>
    <t>438 ROAD</t>
  </si>
  <si>
    <t>T4C 2H323</t>
  </si>
  <si>
    <t>4427</t>
  </si>
  <si>
    <t>4427 Lawyers and Quebec notaries</t>
  </si>
  <si>
    <t>439 ST</t>
  </si>
  <si>
    <t>T1B 4T324</t>
  </si>
  <si>
    <t>5450</t>
  </si>
  <si>
    <t>CWB Medicine Hat - Br 335</t>
  </si>
  <si>
    <t>439 AVE</t>
  </si>
  <si>
    <t>1717 MAIN STREET WEST</t>
  </si>
  <si>
    <t>T0G 2A316</t>
  </si>
  <si>
    <t>BBC Portfolio.323</t>
  </si>
  <si>
    <t>439 ROAD</t>
  </si>
  <si>
    <t>T4C 2H324</t>
  </si>
  <si>
    <t>4428</t>
  </si>
  <si>
    <t>4428 Lawyers and Quebec notaries</t>
  </si>
  <si>
    <t>440 ST</t>
  </si>
  <si>
    <t>T1B 4T325</t>
  </si>
  <si>
    <t>5451</t>
  </si>
  <si>
    <t>CWB Medicine Hat - Br 336</t>
  </si>
  <si>
    <t>440 AVE</t>
  </si>
  <si>
    <t>1718 MAIN STREET WEST</t>
  </si>
  <si>
    <t>T0G 2A317</t>
  </si>
  <si>
    <t>BBC Portfolio.324</t>
  </si>
  <si>
    <t>440 ROAD</t>
  </si>
  <si>
    <t>T4C 2H325</t>
  </si>
  <si>
    <t>4429</t>
  </si>
  <si>
    <t>4429 Lawyers and Quebec notaries</t>
  </si>
  <si>
    <t>441 ST</t>
  </si>
  <si>
    <t>T1B 4T326</t>
  </si>
  <si>
    <t>5452</t>
  </si>
  <si>
    <t>CWB Medicine Hat - Br 337</t>
  </si>
  <si>
    <t>441 AVE</t>
  </si>
  <si>
    <t>1719 MAIN STREET WEST</t>
  </si>
  <si>
    <t>T0G 2A318</t>
  </si>
  <si>
    <t>BBC Portfolio.325</t>
  </si>
  <si>
    <t>441 ROAD</t>
  </si>
  <si>
    <t>T4C 2H326</t>
  </si>
  <si>
    <t>4430</t>
  </si>
  <si>
    <t>4430 Lawyers and Quebec notaries</t>
  </si>
  <si>
    <t>442 ST</t>
  </si>
  <si>
    <t>T1B 4T327</t>
  </si>
  <si>
    <t>5453</t>
  </si>
  <si>
    <t>CWB Medicine Hat - Br 338</t>
  </si>
  <si>
    <t>442 AVE</t>
  </si>
  <si>
    <t>1720 MAIN STREET WEST</t>
  </si>
  <si>
    <t>T0G 2A319</t>
  </si>
  <si>
    <t>BBC Portfolio.326</t>
  </si>
  <si>
    <t>442 ROAD</t>
  </si>
  <si>
    <t>T4C 2H327</t>
  </si>
  <si>
    <t>4431</t>
  </si>
  <si>
    <t>4431 Lawyers and Quebec notaries</t>
  </si>
  <si>
    <t>443 ST</t>
  </si>
  <si>
    <t>T1B 4T328</t>
  </si>
  <si>
    <t>5454</t>
  </si>
  <si>
    <t>CWB Medicine Hat - Br 339</t>
  </si>
  <si>
    <t>443 AVE</t>
  </si>
  <si>
    <t>1721 MAIN STREET WEST</t>
  </si>
  <si>
    <t>T0G 2A320</t>
  </si>
  <si>
    <t>BBC Portfolio.327</t>
  </si>
  <si>
    <t>443 ROAD</t>
  </si>
  <si>
    <t>T4C 2H328</t>
  </si>
  <si>
    <t>4432</t>
  </si>
  <si>
    <t>4432 Lawyers and Quebec notaries</t>
  </si>
  <si>
    <t>444 ST</t>
  </si>
  <si>
    <t>T1B 4T329</t>
  </si>
  <si>
    <t>5455</t>
  </si>
  <si>
    <t>CWB Medicine Hat - Br 340</t>
  </si>
  <si>
    <t>444 AVE</t>
  </si>
  <si>
    <t>1722 MAIN STREET WEST</t>
  </si>
  <si>
    <t>T0G 2A321</t>
  </si>
  <si>
    <t>BBC Portfolio.328</t>
  </si>
  <si>
    <t>444 ROAD</t>
  </si>
  <si>
    <t>T4C 2H329</t>
  </si>
  <si>
    <t>4433</t>
  </si>
  <si>
    <t>4433 Lawyers and Quebec notaries</t>
  </si>
  <si>
    <t>445 ST</t>
  </si>
  <si>
    <t>T1B 4T330</t>
  </si>
  <si>
    <t>5456</t>
  </si>
  <si>
    <t>CWB Medicine Hat - Br 341</t>
  </si>
  <si>
    <t>445 AVE</t>
  </si>
  <si>
    <t>1723 MAIN STREET WEST</t>
  </si>
  <si>
    <t>T0G 2A322</t>
  </si>
  <si>
    <t>BBC Portfolio.329</t>
  </si>
  <si>
    <t>445 ROAD</t>
  </si>
  <si>
    <t>T4C 2H330</t>
  </si>
  <si>
    <t>4434</t>
  </si>
  <si>
    <t>4434 Lawyers and Quebec notaries</t>
  </si>
  <si>
    <t>446 ST</t>
  </si>
  <si>
    <t>T1B 4T331</t>
  </si>
  <si>
    <t>5457</t>
  </si>
  <si>
    <t>CWB Medicine Hat - Br 342</t>
  </si>
  <si>
    <t>446 AVE</t>
  </si>
  <si>
    <t>1724 MAIN STREET WEST</t>
  </si>
  <si>
    <t>T0G 2A323</t>
  </si>
  <si>
    <t>BBC Portfolio.330</t>
  </si>
  <si>
    <t>446 ROAD</t>
  </si>
  <si>
    <t>T4C 2H331</t>
  </si>
  <si>
    <t>4435</t>
  </si>
  <si>
    <t>4435 Lawyers and Quebec notaries</t>
  </si>
  <si>
    <t>447 ST</t>
  </si>
  <si>
    <t>T1B 4T332</t>
  </si>
  <si>
    <t>5458</t>
  </si>
  <si>
    <t>CWB Medicine Hat - Br 343</t>
  </si>
  <si>
    <t>447 AVE</t>
  </si>
  <si>
    <t>1725 MAIN STREET WEST</t>
  </si>
  <si>
    <t>T0G 2A324</t>
  </si>
  <si>
    <t>BBC Portfolio.331</t>
  </si>
  <si>
    <t>447 ROAD</t>
  </si>
  <si>
    <t>T4C 2H332</t>
  </si>
  <si>
    <t>4436</t>
  </si>
  <si>
    <t>4436 Lawyers and Quebec notaries</t>
  </si>
  <si>
    <t>448 ST</t>
  </si>
  <si>
    <t>T1B 4T333</t>
  </si>
  <si>
    <t>5459</t>
  </si>
  <si>
    <t>CWB Medicine Hat - Br 344</t>
  </si>
  <si>
    <t>448 AVE</t>
  </si>
  <si>
    <t>1726 MAIN STREET WEST</t>
  </si>
  <si>
    <t>T0G 2A325</t>
  </si>
  <si>
    <t>BBC Portfolio.332</t>
  </si>
  <si>
    <t>448 ROAD</t>
  </si>
  <si>
    <t>T4C 2H333</t>
  </si>
  <si>
    <t>4437</t>
  </si>
  <si>
    <t>4437 Lawyers and Quebec notaries</t>
  </si>
  <si>
    <t>449 ST</t>
  </si>
  <si>
    <t>T1B 4T334</t>
  </si>
  <si>
    <t>5460</t>
  </si>
  <si>
    <t>CWB Medicine Hat - Br 345</t>
  </si>
  <si>
    <t>449 AVE</t>
  </si>
  <si>
    <t>1727 MAIN STREET WEST</t>
  </si>
  <si>
    <t>T0G 2A326</t>
  </si>
  <si>
    <t>BBC Portfolio.333</t>
  </si>
  <si>
    <t>449 ROAD</t>
  </si>
  <si>
    <t>T4C 2H334</t>
  </si>
  <si>
    <t>4438</t>
  </si>
  <si>
    <t>4438 Lawyers and Quebec notaries</t>
  </si>
  <si>
    <t>450 ST</t>
  </si>
  <si>
    <t>T1B 4T335</t>
  </si>
  <si>
    <t>5461</t>
  </si>
  <si>
    <t>CWB Medicine Hat - Br 346</t>
  </si>
  <si>
    <t>450 AVE</t>
  </si>
  <si>
    <t>1728 MAIN STREET WEST</t>
  </si>
  <si>
    <t>T0G 2A327</t>
  </si>
  <si>
    <t>BBC Portfolio.334</t>
  </si>
  <si>
    <t>450 ROAD</t>
  </si>
  <si>
    <t>T4C 2H335</t>
  </si>
  <si>
    <t>4439</t>
  </si>
  <si>
    <t>4439 Lawyers and Quebec notaries</t>
  </si>
  <si>
    <t>451 ST</t>
  </si>
  <si>
    <t>T1B 4T336</t>
  </si>
  <si>
    <t>5462</t>
  </si>
  <si>
    <t>CWB Medicine Hat - Br 347</t>
  </si>
  <si>
    <t>451 AVE</t>
  </si>
  <si>
    <t>1729 MAIN STREET WEST</t>
  </si>
  <si>
    <t>T0G 2A328</t>
  </si>
  <si>
    <t>BBC Portfolio.335</t>
  </si>
  <si>
    <t>451 ROAD</t>
  </si>
  <si>
    <t>T4C 2H336</t>
  </si>
  <si>
    <t>4440</t>
  </si>
  <si>
    <t>4440 Lawyers and Quebec notaries</t>
  </si>
  <si>
    <t>452 ST</t>
  </si>
  <si>
    <t>T1B 4T337</t>
  </si>
  <si>
    <t>5463</t>
  </si>
  <si>
    <t>CWB Medicine Hat - Br 348</t>
  </si>
  <si>
    <t>452 AVE</t>
  </si>
  <si>
    <t>1730 MAIN STREET WEST</t>
  </si>
  <si>
    <t>T0G 2A329</t>
  </si>
  <si>
    <t>BBC Portfolio.336</t>
  </si>
  <si>
    <t>452 ROAD</t>
  </si>
  <si>
    <t>T4C 2H337</t>
  </si>
  <si>
    <t>4441</t>
  </si>
  <si>
    <t>4441 Lawyers and Quebec notaries</t>
  </si>
  <si>
    <t>453 ST</t>
  </si>
  <si>
    <t>T1B 4T338</t>
  </si>
  <si>
    <t>5464</t>
  </si>
  <si>
    <t>CWB Medicine Hat - Br 349</t>
  </si>
  <si>
    <t>453 AVE</t>
  </si>
  <si>
    <t>1731 MAIN STREET WEST</t>
  </si>
  <si>
    <t>T0G 2A330</t>
  </si>
  <si>
    <t>BBC Portfolio.337</t>
  </si>
  <si>
    <t>453 ROAD</t>
  </si>
  <si>
    <t>T4C 2H338</t>
  </si>
  <si>
    <t>4442</t>
  </si>
  <si>
    <t>4442 Lawyers and Quebec notaries</t>
  </si>
  <si>
    <t>454 ST</t>
  </si>
  <si>
    <t>T1B 4T339</t>
  </si>
  <si>
    <t>5465</t>
  </si>
  <si>
    <t>CWB Medicine Hat - Br 350</t>
  </si>
  <si>
    <t>454 AVE</t>
  </si>
  <si>
    <t>1732 MAIN STREET WEST</t>
  </si>
  <si>
    <t>T0G 2A331</t>
  </si>
  <si>
    <t>BBC Portfolio.338</t>
  </si>
  <si>
    <t>454 ROAD</t>
  </si>
  <si>
    <t>T4C 2H339</t>
  </si>
  <si>
    <t>4443</t>
  </si>
  <si>
    <t>4443 Lawyers and Quebec notaries</t>
  </si>
  <si>
    <t>455 ST</t>
  </si>
  <si>
    <t>T1B 4T340</t>
  </si>
  <si>
    <t>5466</t>
  </si>
  <si>
    <t>CWB Medicine Hat - Br 351</t>
  </si>
  <si>
    <t>455 AVE</t>
  </si>
  <si>
    <t>1733 MAIN STREET WEST</t>
  </si>
  <si>
    <t>T0G 2A332</t>
  </si>
  <si>
    <t>BBC Portfolio.339</t>
  </si>
  <si>
    <t>455 ROAD</t>
  </si>
  <si>
    <t>T4C 2H340</t>
  </si>
  <si>
    <t>4444</t>
  </si>
  <si>
    <t>4444 Lawyers and Quebec notaries</t>
  </si>
  <si>
    <t>456 ST</t>
  </si>
  <si>
    <t>T1B 4T341</t>
  </si>
  <si>
    <t>5467</t>
  </si>
  <si>
    <t>CWB Medicine Hat - Br 352</t>
  </si>
  <si>
    <t>456 AVE</t>
  </si>
  <si>
    <t>1734 MAIN STREET WEST</t>
  </si>
  <si>
    <t>T0G 2A333</t>
  </si>
  <si>
    <t>BBC Portfolio.340</t>
  </si>
  <si>
    <t>456 ROAD</t>
  </si>
  <si>
    <t>T4C 2H341</t>
  </si>
  <si>
    <t>4445</t>
  </si>
  <si>
    <t>4445 Lawyers and Quebec notaries</t>
  </si>
  <si>
    <t>T8E 2B9</t>
  </si>
  <si>
    <t>T8G 2A10</t>
  </si>
  <si>
    <t>20180207</t>
  </si>
  <si>
    <t>V2N 5W4</t>
  </si>
  <si>
    <t>T2N 3Z5</t>
  </si>
  <si>
    <t>T8E 2B10</t>
  </si>
  <si>
    <t>T8G 2A11</t>
  </si>
  <si>
    <t>20180208</t>
  </si>
  <si>
    <t>V2N 5W5</t>
  </si>
  <si>
    <t>T2N 3Z6</t>
  </si>
  <si>
    <t>T8E 2B11</t>
  </si>
  <si>
    <t>T8G 2A12</t>
  </si>
  <si>
    <t>20180209</t>
  </si>
  <si>
    <t>V2N 5W6</t>
  </si>
  <si>
    <t>T2N 3Z7</t>
  </si>
  <si>
    <t>T8E 2B12</t>
  </si>
  <si>
    <t>T8G 2A13</t>
  </si>
  <si>
    <t>20180210</t>
  </si>
  <si>
    <t>V2N 5W7</t>
  </si>
  <si>
    <t>T2N 3Z8</t>
  </si>
  <si>
    <t>T8E 2B13</t>
  </si>
  <si>
    <t>T8G 2A14</t>
  </si>
  <si>
    <t>20180211</t>
  </si>
  <si>
    <t>V2N 5W8</t>
  </si>
  <si>
    <t>T2N 3Z9</t>
  </si>
  <si>
    <t>T8E 2B14</t>
  </si>
  <si>
    <t>T8G 2A15</t>
  </si>
  <si>
    <t>20180212</t>
  </si>
  <si>
    <t>V2N 5W9</t>
  </si>
  <si>
    <t>T2N 3Z10</t>
  </si>
  <si>
    <t>T8E 2B15</t>
  </si>
  <si>
    <t>T8G 2A16</t>
  </si>
  <si>
    <t>20180213</t>
  </si>
  <si>
    <t>V2N 5W10</t>
  </si>
  <si>
    <t>T2N 3Z11</t>
  </si>
  <si>
    <t>T8E 2B16</t>
  </si>
  <si>
    <t>T8G 2A17</t>
  </si>
  <si>
    <t>20180214</t>
  </si>
  <si>
    <t>V2N 5W11</t>
  </si>
  <si>
    <t>T2N 3Z12</t>
  </si>
  <si>
    <t>T8E 2B17</t>
  </si>
  <si>
    <t>T8G 2A18</t>
  </si>
  <si>
    <t>20180215</t>
  </si>
  <si>
    <t>V2N 5W12</t>
  </si>
  <si>
    <t>T2N 3Z13</t>
  </si>
  <si>
    <t>T8E 2B18</t>
  </si>
  <si>
    <t>T8G 2A19</t>
  </si>
  <si>
    <t>20180216</t>
  </si>
  <si>
    <t>V2N 5W13</t>
  </si>
  <si>
    <t>T2N 3Z14</t>
  </si>
  <si>
    <t>T8E 2B19</t>
  </si>
  <si>
    <t>T8G 2A20</t>
  </si>
  <si>
    <t>20180217</t>
  </si>
  <si>
    <t>V2N 5W14</t>
  </si>
  <si>
    <t>T2N 3Z15</t>
  </si>
  <si>
    <t>T8E 2B20</t>
  </si>
  <si>
    <t>T8G 2A21</t>
  </si>
  <si>
    <t>20180218</t>
  </si>
  <si>
    <t>V2N 5W15</t>
  </si>
  <si>
    <t>T2N 3Z16</t>
  </si>
  <si>
    <t>T8E 2B21</t>
  </si>
  <si>
    <t>T8G 2A22</t>
  </si>
  <si>
    <t>20180219</t>
  </si>
  <si>
    <t>V2N 5W16</t>
  </si>
  <si>
    <t>T2N 3Z17</t>
  </si>
  <si>
    <t>T8E 2B22</t>
  </si>
  <si>
    <t>T8G 2A23</t>
  </si>
  <si>
    <t>20180220</t>
  </si>
  <si>
    <t>V2N 5W17</t>
  </si>
  <si>
    <t>T2N 3Z18</t>
  </si>
  <si>
    <t>T8E 2B23</t>
  </si>
  <si>
    <t>T8G 2A24</t>
  </si>
  <si>
    <t>20180221</t>
  </si>
  <si>
    <t>V2N 5W18</t>
  </si>
  <si>
    <t>T2N 3Z19</t>
  </si>
  <si>
    <t>T8E 2B24</t>
  </si>
  <si>
    <t>T8G 2A25</t>
  </si>
  <si>
    <t>20180222</t>
  </si>
  <si>
    <t>V2N 5W19</t>
  </si>
  <si>
    <t>T2N 3Z20</t>
  </si>
  <si>
    <t>T8E 2B25</t>
  </si>
  <si>
    <t>T8G 2A26</t>
  </si>
  <si>
    <t>20180223</t>
  </si>
  <si>
    <t>V2N 5W20</t>
  </si>
  <si>
    <t>T2N 3Z21</t>
  </si>
  <si>
    <t>T8E 2B26</t>
  </si>
  <si>
    <t>T8G 2A27</t>
  </si>
  <si>
    <t>20180224</t>
  </si>
  <si>
    <t>V2N 5W21</t>
  </si>
  <si>
    <t>T2N 3Z22</t>
  </si>
  <si>
    <t>T8E 2B27</t>
  </si>
  <si>
    <t>T8G 2A28</t>
  </si>
  <si>
    <t>20180225</t>
  </si>
  <si>
    <t>V2N 5W22</t>
  </si>
  <si>
    <t>T2N 3Z23</t>
  </si>
  <si>
    <t>T8E 2B28</t>
  </si>
  <si>
    <t>T8G 2A29</t>
  </si>
  <si>
    <t>20180226</t>
  </si>
  <si>
    <t>V2N 5W23</t>
  </si>
  <si>
    <t>T2N 3Z24</t>
  </si>
  <si>
    <t>T8E 2B29</t>
  </si>
  <si>
    <t>T8G 2A30</t>
  </si>
  <si>
    <t>20180227</t>
  </si>
  <si>
    <t>V2N 5W24</t>
  </si>
  <si>
    <t>T2N 3Z25</t>
  </si>
  <si>
    <t>T8E 2B30</t>
  </si>
  <si>
    <t>T8G 2A31</t>
  </si>
  <si>
    <t>20180228</t>
  </si>
  <si>
    <t>V2N 5W25</t>
  </si>
  <si>
    <t>T2N 3Z26</t>
  </si>
  <si>
    <t>T8E 2B31</t>
  </si>
  <si>
    <t>T8G 2A32</t>
  </si>
  <si>
    <t>20180229</t>
  </si>
  <si>
    <t>V2N 5W26</t>
  </si>
  <si>
    <t>T2N 3Z27</t>
  </si>
  <si>
    <t>T8E 2B32</t>
  </si>
  <si>
    <t>T8G 2A33</t>
  </si>
  <si>
    <t>20180230</t>
  </si>
  <si>
    <t>V2N 5W27</t>
  </si>
  <si>
    <t>T2N 3Z28</t>
  </si>
  <si>
    <t>T8E 2B33</t>
  </si>
  <si>
    <t>T8G 2A34</t>
  </si>
  <si>
    <t>20180231</t>
  </si>
  <si>
    <t>V2N 5W28</t>
  </si>
  <si>
    <t>T2N 3Z29</t>
  </si>
  <si>
    <t>T8E 2B34</t>
  </si>
  <si>
    <t>T8G 2A35</t>
  </si>
  <si>
    <t>20180232</t>
  </si>
  <si>
    <t>V2N 5W29</t>
  </si>
  <si>
    <t>T2N 3Z30</t>
  </si>
  <si>
    <t>T8E 2B35</t>
  </si>
  <si>
    <t>T8G 2A36</t>
  </si>
  <si>
    <t>20180233</t>
  </si>
  <si>
    <t>V2N 5W30</t>
  </si>
  <si>
    <t>T2N 3Z31</t>
  </si>
  <si>
    <t>T8E 2B36</t>
  </si>
  <si>
    <t>T8G 2A37</t>
  </si>
  <si>
    <t>20180234</t>
  </si>
  <si>
    <t>V2N 5W31</t>
  </si>
  <si>
    <t>T2N 3Z32</t>
  </si>
  <si>
    <t>T8E 2B37</t>
  </si>
  <si>
    <t>T8G 2A38</t>
  </si>
  <si>
    <t>20180235</t>
  </si>
  <si>
    <t>V2N 5W32</t>
  </si>
  <si>
    <t>T2N 3Z33</t>
  </si>
  <si>
    <t>T8E 2B38</t>
  </si>
  <si>
    <t>T8G 2A39</t>
  </si>
  <si>
    <t>20180236</t>
  </si>
  <si>
    <t>V2N 5W33</t>
  </si>
  <si>
    <t>T2N 3Z34</t>
  </si>
  <si>
    <t>T8E 2B39</t>
  </si>
  <si>
    <t>T8G 2A40</t>
  </si>
  <si>
    <t>20180237</t>
  </si>
  <si>
    <t>V2N 5W34</t>
  </si>
  <si>
    <t>T2N 3Z35</t>
  </si>
  <si>
    <t>T8E 2B40</t>
  </si>
  <si>
    <t>T8G 2A41</t>
  </si>
  <si>
    <t>20180238</t>
  </si>
  <si>
    <t>V2N 5W35</t>
  </si>
  <si>
    <t>T2N 3Z36</t>
  </si>
  <si>
    <t>T8E 2B41</t>
  </si>
  <si>
    <t>T8G 2A42</t>
  </si>
  <si>
    <t>20180239</t>
  </si>
  <si>
    <t>V2N 5W36</t>
  </si>
  <si>
    <t>T2N 3Z37</t>
  </si>
  <si>
    <t>T8E 2B42</t>
  </si>
  <si>
    <t>T8G 2A43</t>
  </si>
  <si>
    <t>20180240</t>
  </si>
  <si>
    <t>V2N 5W37</t>
  </si>
  <si>
    <t>T2N 3Z38</t>
  </si>
  <si>
    <t>T8E 2B43</t>
  </si>
  <si>
    <t>T8G 2A44</t>
  </si>
  <si>
    <t>20180241</t>
  </si>
  <si>
    <t>V2N 5W38</t>
  </si>
  <si>
    <t>T2N 3Z39</t>
  </si>
  <si>
    <t>T8E 2B44</t>
  </si>
  <si>
    <t>T8G 2A45</t>
  </si>
  <si>
    <t>20180242</t>
  </si>
  <si>
    <t>V2N 5W39</t>
  </si>
  <si>
    <t>T2N 3Z40</t>
  </si>
  <si>
    <t>T8E 2B45</t>
  </si>
  <si>
    <t>T8G 2A46</t>
  </si>
  <si>
    <t>20180243</t>
  </si>
  <si>
    <t>V2N 5W40</t>
  </si>
  <si>
    <t>T2N 3Z41</t>
  </si>
  <si>
    <t>T8E 2B46</t>
  </si>
  <si>
    <t>T8G 2A47</t>
  </si>
  <si>
    <t>20180244</t>
  </si>
  <si>
    <t>V2N 5W41</t>
  </si>
  <si>
    <t>T2N 3Z42</t>
  </si>
  <si>
    <t>T8E 2B47</t>
  </si>
  <si>
    <t>T8G 2A48</t>
  </si>
  <si>
    <t>20180245</t>
  </si>
  <si>
    <t>V2N 5W42</t>
  </si>
  <si>
    <t>T2N 3Z43</t>
  </si>
  <si>
    <t>T8E 2B48</t>
  </si>
  <si>
    <t>T8G 2A49</t>
  </si>
  <si>
    <t>20180246</t>
  </si>
  <si>
    <t>V2N 5W43</t>
  </si>
  <si>
    <t>T2N 3Z44</t>
  </si>
  <si>
    <t>T8E 2B49</t>
  </si>
  <si>
    <t>T8G 2A50</t>
  </si>
  <si>
    <t>20180247</t>
  </si>
  <si>
    <t>V2N 5W44</t>
  </si>
  <si>
    <t>T2N 3Z45</t>
  </si>
  <si>
    <t>T8E 2B50</t>
  </si>
  <si>
    <t>T8G 2A51</t>
  </si>
  <si>
    <t>20180248</t>
  </si>
  <si>
    <t>V2N 5W45</t>
  </si>
  <si>
    <t>T2N 3Z46</t>
  </si>
  <si>
    <t>T8E 2B51</t>
  </si>
  <si>
    <t>T8G 2A52</t>
  </si>
  <si>
    <t>20180249</t>
  </si>
  <si>
    <t>V2N 5W46</t>
  </si>
  <si>
    <t>T2N 3Z47</t>
  </si>
  <si>
    <t>T8E 2B52</t>
  </si>
  <si>
    <t>T8G 2A53</t>
  </si>
  <si>
    <t>20180250</t>
  </si>
  <si>
    <t>V2N 5W47</t>
  </si>
  <si>
    <t>T2N 3Z48</t>
  </si>
  <si>
    <t>T8E 2B53</t>
  </si>
  <si>
    <t>T8G 2A54</t>
  </si>
  <si>
    <t>20180251</t>
  </si>
  <si>
    <t>V2N 5W48</t>
  </si>
  <si>
    <t>T2N 3Z49</t>
  </si>
  <si>
    <t>T8E 2B54</t>
  </si>
  <si>
    <t>T8G 2A55</t>
  </si>
  <si>
    <t>20180252</t>
  </si>
  <si>
    <t>V2N 5W49</t>
  </si>
  <si>
    <t>T2N 3Z50</t>
  </si>
  <si>
    <t>T8E 2B55</t>
  </si>
  <si>
    <t>T8G 2A56</t>
  </si>
  <si>
    <t>20180253</t>
  </si>
  <si>
    <t>V2N 5W50</t>
  </si>
  <si>
    <t>T2N 3Z51</t>
  </si>
  <si>
    <t>T8E 2B56</t>
  </si>
  <si>
    <t>T8G 2A57</t>
  </si>
  <si>
    <t>20180254</t>
  </si>
  <si>
    <t>V2N 5W51</t>
  </si>
  <si>
    <t>T2N 3Z52</t>
  </si>
  <si>
    <t>T8E 2B57</t>
  </si>
  <si>
    <t>T8G 2A58</t>
  </si>
  <si>
    <t>20180255</t>
  </si>
  <si>
    <t>V2N 5W52</t>
  </si>
  <si>
    <t>T2N 3Z53</t>
  </si>
  <si>
    <t>T8E 2B58</t>
  </si>
  <si>
    <t>T8G 2A59</t>
  </si>
  <si>
    <t>20180256</t>
  </si>
  <si>
    <t>V2N 5W53</t>
  </si>
  <si>
    <t>T2N 3Z54</t>
  </si>
  <si>
    <t>T8E 2B59</t>
  </si>
  <si>
    <t>T8G 2A60</t>
  </si>
  <si>
    <t>20180257</t>
  </si>
  <si>
    <t>V2N 5W54</t>
  </si>
  <si>
    <t>T2N 3Z55</t>
  </si>
  <si>
    <t>T8E 2B60</t>
  </si>
  <si>
    <t>T8G 2A61</t>
  </si>
  <si>
    <t>20180258</t>
  </si>
  <si>
    <t>V2N 5W55</t>
  </si>
  <si>
    <t>T2N 3Z56</t>
  </si>
  <si>
    <t>T8E 2B61</t>
  </si>
  <si>
    <t>T8G 2A62</t>
  </si>
  <si>
    <t>20180259</t>
  </si>
  <si>
    <t>V2N 5W56</t>
  </si>
  <si>
    <t>T2N 3Z57</t>
  </si>
  <si>
    <t>T8E 2B62</t>
  </si>
  <si>
    <t>T8G 2A63</t>
  </si>
  <si>
    <t>20180260</t>
  </si>
  <si>
    <t>V2N 5W57</t>
  </si>
  <si>
    <t>T2N 3Z58</t>
  </si>
  <si>
    <t>T8E 2B63</t>
  </si>
  <si>
    <t>T8G 2A64</t>
  </si>
  <si>
    <t>20180261</t>
  </si>
  <si>
    <t>V2N 5W58</t>
  </si>
  <si>
    <t>T2N 3Z59</t>
  </si>
  <si>
    <t>T8E 2B64</t>
  </si>
  <si>
    <t>T8G 2A65</t>
  </si>
  <si>
    <t>20180262</t>
  </si>
  <si>
    <t>V2N 5W59</t>
  </si>
  <si>
    <t>T2N 3Z60</t>
  </si>
  <si>
    <t>T8E 2B65</t>
  </si>
  <si>
    <t>T8G 2A66</t>
  </si>
  <si>
    <t>20180263</t>
  </si>
  <si>
    <t>V2N 5W60</t>
  </si>
  <si>
    <t>T2N 3Z61</t>
  </si>
  <si>
    <t>T8E 2B66</t>
  </si>
  <si>
    <t>T8G 2A67</t>
  </si>
  <si>
    <t>20180264</t>
  </si>
  <si>
    <t>V2N 5W61</t>
  </si>
  <si>
    <t>T2N 3Z62</t>
  </si>
  <si>
    <t>T8E 2B67</t>
  </si>
  <si>
    <t>T8G 2A68</t>
  </si>
  <si>
    <t>20180265</t>
  </si>
  <si>
    <t>V2N 5W62</t>
  </si>
  <si>
    <t>T2N 3Z63</t>
  </si>
  <si>
    <t>T8E 2B68</t>
  </si>
  <si>
    <t>T8G 2A69</t>
  </si>
  <si>
    <t>20180266</t>
  </si>
  <si>
    <t>V2N 5W63</t>
  </si>
  <si>
    <t>T2N 3Z64</t>
  </si>
  <si>
    <t>T8E 2B69</t>
  </si>
  <si>
    <t>T8G 2A70</t>
  </si>
  <si>
    <t>20180267</t>
  </si>
  <si>
    <t>V2N 5W64</t>
  </si>
  <si>
    <t>T2N 3Z65</t>
  </si>
  <si>
    <t>T8E 2B70</t>
  </si>
  <si>
    <t>T8G 2A71</t>
  </si>
  <si>
    <t>20180268</t>
  </si>
  <si>
    <t>V2N 5W65</t>
  </si>
  <si>
    <t>T2N 3Z66</t>
  </si>
  <si>
    <t>T8E 2B71</t>
  </si>
  <si>
    <t>T8G 2A72</t>
  </si>
  <si>
    <t>20180269</t>
  </si>
  <si>
    <t>V2N 5W66</t>
  </si>
  <si>
    <t>T2N 3Z67</t>
  </si>
  <si>
    <t>T8E 2B72</t>
  </si>
  <si>
    <t>T8G 2A73</t>
  </si>
  <si>
    <t>20180270</t>
  </si>
  <si>
    <t>V2N 5W67</t>
  </si>
  <si>
    <t>T2N 3Z68</t>
  </si>
  <si>
    <t>T8E 2B73</t>
  </si>
  <si>
    <t>T8G 2A74</t>
  </si>
  <si>
    <t>20180271</t>
  </si>
  <si>
    <t>V2N 5W68</t>
  </si>
  <si>
    <t>T2N 3Z69</t>
  </si>
  <si>
    <t>T8E 2B74</t>
  </si>
  <si>
    <t>T8G 2A75</t>
  </si>
  <si>
    <t>20180272</t>
  </si>
  <si>
    <t>V2N 5W69</t>
  </si>
  <si>
    <t>T2N 3Z70</t>
  </si>
  <si>
    <t>T8E 2B75</t>
  </si>
  <si>
    <t>T8G 2A76</t>
  </si>
  <si>
    <t>20180273</t>
  </si>
  <si>
    <t>V2N 5W70</t>
  </si>
  <si>
    <t>T2N 3Z71</t>
  </si>
  <si>
    <t>T8E 2B76</t>
  </si>
  <si>
    <t>T8G 2A77</t>
  </si>
  <si>
    <t>20180274</t>
  </si>
  <si>
    <t>V2N 5W71</t>
  </si>
  <si>
    <t>T2N 3Z72</t>
  </si>
  <si>
    <t>T8E 2B77</t>
  </si>
  <si>
    <t>T8G 2A78</t>
  </si>
  <si>
    <t>20180275</t>
  </si>
  <si>
    <t>V2N 5W72</t>
  </si>
  <si>
    <t>T2N 3Z73</t>
  </si>
  <si>
    <t>T8E 2B78</t>
  </si>
  <si>
    <t>T8G 2A79</t>
  </si>
  <si>
    <t>20180276</t>
  </si>
  <si>
    <t>V2N 5W73</t>
  </si>
  <si>
    <t>T2N 3Z74</t>
  </si>
  <si>
    <t>T8E 2B79</t>
  </si>
  <si>
    <t>T8G 2A80</t>
  </si>
  <si>
    <t>20180277</t>
  </si>
  <si>
    <t>V2N 5W74</t>
  </si>
  <si>
    <t>T2N 3Z75</t>
  </si>
  <si>
    <t>T8E 2B80</t>
  </si>
  <si>
    <t>T8G 2A81</t>
  </si>
  <si>
    <t>20180278</t>
  </si>
  <si>
    <t>V2N 5W75</t>
  </si>
  <si>
    <t>T2N 3Z76</t>
  </si>
  <si>
    <t>T8E 2B81</t>
  </si>
  <si>
    <t>T8G 2A82</t>
  </si>
  <si>
    <t>20180279</t>
  </si>
  <si>
    <t>V2N 5W76</t>
  </si>
  <si>
    <t>T2N 3Z77</t>
  </si>
  <si>
    <t>T8E 2B82</t>
  </si>
  <si>
    <t>T8G 2A83</t>
  </si>
  <si>
    <t>20180280</t>
  </si>
  <si>
    <t>V2N 5W77</t>
  </si>
  <si>
    <t>T2N 3Z78</t>
  </si>
  <si>
    <t>T8E 2B83</t>
  </si>
  <si>
    <t>T8G 2A84</t>
  </si>
  <si>
    <t>20180281</t>
  </si>
  <si>
    <t>V2N 5W78</t>
  </si>
  <si>
    <t>T2N 3Z79</t>
  </si>
  <si>
    <t>T8E 2B84</t>
  </si>
  <si>
    <t>T8G 2A85</t>
  </si>
  <si>
    <t>20180282</t>
  </si>
  <si>
    <t>V2N 5W79</t>
  </si>
  <si>
    <t>T2N 3Z80</t>
  </si>
  <si>
    <t>T8E 2B85</t>
  </si>
  <si>
    <t>T8G 2A86</t>
  </si>
  <si>
    <t>20180283</t>
  </si>
  <si>
    <t>V2N 5W80</t>
  </si>
  <si>
    <t>T2N 3Z81</t>
  </si>
  <si>
    <t>T8E 2B86</t>
  </si>
  <si>
    <t>T8G 2A87</t>
  </si>
  <si>
    <t>20180284</t>
  </si>
  <si>
    <t>V2N 5W81</t>
  </si>
  <si>
    <t>T2N 3Z82</t>
  </si>
  <si>
    <t>T8E 2B87</t>
  </si>
  <si>
    <t>T8G 2A88</t>
  </si>
  <si>
    <t>20180285</t>
  </si>
  <si>
    <t>V2N 5W82</t>
  </si>
  <si>
    <t>T2N 3Z83</t>
  </si>
  <si>
    <t>T8E 2B88</t>
  </si>
  <si>
    <t>T8G 2A89</t>
  </si>
  <si>
    <t>20180286</t>
  </si>
  <si>
    <t>V2N 5W83</t>
  </si>
  <si>
    <t>T2N 3Z84</t>
  </si>
  <si>
    <t>T8E 2B89</t>
  </si>
  <si>
    <t>T8G 2A90</t>
  </si>
  <si>
    <t>20180287</t>
  </si>
  <si>
    <t>V2N 5W84</t>
  </si>
  <si>
    <t>T2N 3Z85</t>
  </si>
  <si>
    <t>T8E 2B90</t>
  </si>
  <si>
    <t>T8G 2A91</t>
  </si>
  <si>
    <t>20180288</t>
  </si>
  <si>
    <t>V2N 5W85</t>
  </si>
  <si>
    <t>T2N 3Z86</t>
  </si>
  <si>
    <t>T8E 2B91</t>
  </si>
  <si>
    <t>T8G 2A92</t>
  </si>
  <si>
    <t>20180289</t>
  </si>
  <si>
    <t>V2N 5W86</t>
  </si>
  <si>
    <t>T2N 3Z87</t>
  </si>
  <si>
    <t>T8E 2B92</t>
  </si>
  <si>
    <t>T8G 2A93</t>
  </si>
  <si>
    <t>20180290</t>
  </si>
  <si>
    <t>V2N 5W87</t>
  </si>
  <si>
    <t>T2N 3Z88</t>
  </si>
  <si>
    <t>T8E 2B93</t>
  </si>
  <si>
    <t>T8G 2A94</t>
  </si>
  <si>
    <t>20180291</t>
  </si>
  <si>
    <t>V2N 5W88</t>
  </si>
  <si>
    <t>T2N 3Z89</t>
  </si>
  <si>
    <t>T8E 2B94</t>
  </si>
  <si>
    <t>T8G 2A95</t>
  </si>
  <si>
    <t>20180292</t>
  </si>
  <si>
    <t>V2N 5W89</t>
  </si>
  <si>
    <t>T2N 3Z90</t>
  </si>
  <si>
    <t>T8E 2B95</t>
  </si>
  <si>
    <t>T8G 2A96</t>
  </si>
  <si>
    <t>20180293</t>
  </si>
  <si>
    <t>V2N 5W90</t>
  </si>
  <si>
    <t>T2N 3Z91</t>
  </si>
  <si>
    <t>T8E 2B96</t>
  </si>
  <si>
    <t>T8G 2A97</t>
  </si>
  <si>
    <t>20180294</t>
  </si>
  <si>
    <t>V2N 5W91</t>
  </si>
  <si>
    <t>T2N 3Z92</t>
  </si>
  <si>
    <t>T8E 2B97</t>
  </si>
  <si>
    <t>T8G 2A98</t>
  </si>
  <si>
    <t>20180295</t>
  </si>
  <si>
    <t>V2N 5W92</t>
  </si>
  <si>
    <t>T2N 3Z93</t>
  </si>
  <si>
    <t>T8E 2B98</t>
  </si>
  <si>
    <t>T8G 2A99</t>
  </si>
  <si>
    <t>20180296</t>
  </si>
  <si>
    <t>V2N 5W93</t>
  </si>
  <si>
    <t>T2N 3Z94</t>
  </si>
  <si>
    <t>T8E 2B99</t>
  </si>
  <si>
    <t>T8G 2A100</t>
  </si>
  <si>
    <t>20180297</t>
  </si>
  <si>
    <t>V2N 5W94</t>
  </si>
  <si>
    <t>T2N 3Z95</t>
  </si>
  <si>
    <t>T8E 2B100</t>
  </si>
  <si>
    <t>T8G 2A101</t>
  </si>
  <si>
    <t>20180298</t>
  </si>
  <si>
    <t>V2N 5W95</t>
  </si>
  <si>
    <t>T2N 3Z96</t>
  </si>
  <si>
    <t>T8E 2B101</t>
  </si>
  <si>
    <t>T8G 2A102</t>
  </si>
  <si>
    <t>20180299</t>
  </si>
  <si>
    <t>V2N 5W96</t>
  </si>
  <si>
    <t>T2N 3Z97</t>
  </si>
  <si>
    <t>T8E 2B102</t>
  </si>
  <si>
    <t>T8G 2A103</t>
  </si>
  <si>
    <t>20180300</t>
  </si>
  <si>
    <t>V2N 5W97</t>
  </si>
  <si>
    <t>T2N 3Z98</t>
  </si>
  <si>
    <t>T8E 2B103</t>
  </si>
  <si>
    <t>T8G 2A104</t>
  </si>
  <si>
    <t>20180301</t>
  </si>
  <si>
    <t>V2N 5W98</t>
  </si>
  <si>
    <t>T2N 3Z99</t>
  </si>
  <si>
    <t>T8E 2B104</t>
  </si>
  <si>
    <t>T8G 2A105</t>
  </si>
  <si>
    <t>20180302</t>
  </si>
  <si>
    <t>V2N 5W99</t>
  </si>
  <si>
    <t>T2N 3Z100</t>
  </si>
  <si>
    <t>T8E 2B105</t>
  </si>
  <si>
    <t>T8G 2A106</t>
  </si>
  <si>
    <t>20180303</t>
  </si>
  <si>
    <t>V2N 5W100</t>
  </si>
  <si>
    <t>T2N 3Z101</t>
  </si>
  <si>
    <t>T8E 2B106</t>
  </si>
  <si>
    <t>T8G 2A107</t>
  </si>
  <si>
    <t>20180304</t>
  </si>
  <si>
    <t>V2N 5W101</t>
  </si>
  <si>
    <t>T2N 3Z102</t>
  </si>
  <si>
    <t>T8E 2B107</t>
  </si>
  <si>
    <t>T8G 2A108</t>
  </si>
  <si>
    <t>20180305</t>
  </si>
  <si>
    <t>V2N 5W102</t>
  </si>
  <si>
    <t>T2N 3Z103</t>
  </si>
  <si>
    <t>T8E 2B108</t>
  </si>
  <si>
    <t>T8G 2A109</t>
  </si>
  <si>
    <t>20180306</t>
  </si>
  <si>
    <t>V2N 5W103</t>
  </si>
  <si>
    <t>T2N 3Z104</t>
  </si>
  <si>
    <t>T8E 2B109</t>
  </si>
  <si>
    <t>T8G 2A110</t>
  </si>
  <si>
    <t>20180307</t>
  </si>
  <si>
    <t>V2N 5W104</t>
  </si>
  <si>
    <t>T2N 3Z105</t>
  </si>
  <si>
    <t>T8E 2B110</t>
  </si>
  <si>
    <t>T8G 2A111</t>
  </si>
  <si>
    <t>20180308</t>
  </si>
  <si>
    <t>V2N 5W105</t>
  </si>
  <si>
    <t>T2N 3Z106</t>
  </si>
  <si>
    <t>T8E 2B111</t>
  </si>
  <si>
    <t>T8G 2A112</t>
  </si>
  <si>
    <t>20180309</t>
  </si>
  <si>
    <t>V2N 5W106</t>
  </si>
  <si>
    <t>T2N 3Z107</t>
  </si>
  <si>
    <t>T8E 2B112</t>
  </si>
  <si>
    <t>T8G 2A113</t>
  </si>
  <si>
    <t>20180310</t>
  </si>
  <si>
    <t>V2N 5W107</t>
  </si>
  <si>
    <t>T2N 3Z108</t>
  </si>
  <si>
    <t>T8E 2B113</t>
  </si>
  <si>
    <t>T8G 2A114</t>
  </si>
  <si>
    <t>20180311</t>
  </si>
  <si>
    <t>V2N 5W108</t>
  </si>
  <si>
    <t>T2N 3Z109</t>
  </si>
  <si>
    <t>T8E 2B114</t>
  </si>
  <si>
    <t>T8G 2A115</t>
  </si>
  <si>
    <t>20180312</t>
  </si>
  <si>
    <t>V2N 5W109</t>
  </si>
  <si>
    <t>T2N 3Z110</t>
  </si>
  <si>
    <t>T8E 2B115</t>
  </si>
  <si>
    <t>T8G 2A116</t>
  </si>
  <si>
    <t>20180313</t>
  </si>
  <si>
    <t>V2N 5W110</t>
  </si>
  <si>
    <t>T2N 3Z111</t>
  </si>
  <si>
    <t>T8E 2B116</t>
  </si>
  <si>
    <t>T8G 2A117</t>
  </si>
  <si>
    <t>20180314</t>
  </si>
  <si>
    <t>V2N 5W111</t>
  </si>
  <si>
    <t>T2N 3Z112</t>
  </si>
  <si>
    <t>T8E 2B117</t>
  </si>
  <si>
    <t>T8G 2A118</t>
  </si>
  <si>
    <t>20180315</t>
  </si>
  <si>
    <t>V2N 5W112</t>
  </si>
  <si>
    <t>T2N 3Z113</t>
  </si>
  <si>
    <t>T8E 2B118</t>
  </si>
  <si>
    <t>T8G 2A119</t>
  </si>
  <si>
    <t>20180316</t>
  </si>
  <si>
    <t>V2N 5W113</t>
  </si>
  <si>
    <t>T2N 3Z114</t>
  </si>
  <si>
    <t>T8E 2B119</t>
  </si>
  <si>
    <t>T8G 2A120</t>
  </si>
  <si>
    <t>20180317</t>
  </si>
  <si>
    <t>V2N 5W114</t>
  </si>
  <si>
    <t>T2N 3Z115</t>
  </si>
  <si>
    <t>T8E 2B120</t>
  </si>
  <si>
    <t>T8G 2A121</t>
  </si>
  <si>
    <t>20180318</t>
  </si>
  <si>
    <t>V2N 5W115</t>
  </si>
  <si>
    <t>T2N 3Z116</t>
  </si>
  <si>
    <t>T8E 2B121</t>
  </si>
  <si>
    <t>T8G 2A122</t>
  </si>
  <si>
    <t>20180319</t>
  </si>
  <si>
    <t>V2N 5W116</t>
  </si>
  <si>
    <t>T2N 3Z117</t>
  </si>
  <si>
    <t>T8E 2B122</t>
  </si>
  <si>
    <t>T8G 2A123</t>
  </si>
  <si>
    <t>20180320</t>
  </si>
  <si>
    <t>V2N 5W117</t>
  </si>
  <si>
    <t>T2N 3Z118</t>
  </si>
  <si>
    <t>T8E 2B123</t>
  </si>
  <si>
    <t>T8G 2A124</t>
  </si>
  <si>
    <t>20180321</t>
  </si>
  <si>
    <t>V2N 5W118</t>
  </si>
  <si>
    <t>T2N 3Z119</t>
  </si>
  <si>
    <t>T8E 2B124</t>
  </si>
  <si>
    <t>T8G 2A125</t>
  </si>
  <si>
    <t>20180322</t>
  </si>
  <si>
    <t>V2N 5W119</t>
  </si>
  <si>
    <t>T2N 3Z120</t>
  </si>
  <si>
    <t>T8E 2B125</t>
  </si>
  <si>
    <t>T8G 2A126</t>
  </si>
  <si>
    <t>20180323</t>
  </si>
  <si>
    <t>V2N 5W120</t>
  </si>
  <si>
    <t>T2N 3Z121</t>
  </si>
  <si>
    <t>T8E 2B126</t>
  </si>
  <si>
    <t>T8G 2A127</t>
  </si>
  <si>
    <t>20180324</t>
  </si>
  <si>
    <t>V2N 5W121</t>
  </si>
  <si>
    <t>T2N 3Z122</t>
  </si>
  <si>
    <t>T8E 2B127</t>
  </si>
  <si>
    <t>T8G 2A128</t>
  </si>
  <si>
    <t>20180325</t>
  </si>
  <si>
    <t>V2N 5W122</t>
  </si>
  <si>
    <t>T2N 3Z123</t>
  </si>
  <si>
    <t>T8E 2B128</t>
  </si>
  <si>
    <t>T8G 2A129</t>
  </si>
  <si>
    <t>20180326</t>
  </si>
  <si>
    <t>V2N 5W123</t>
  </si>
  <si>
    <t>T2N 3Z124</t>
  </si>
  <si>
    <t>T8E 2B129</t>
  </si>
  <si>
    <t>T8G 2A130</t>
  </si>
  <si>
    <t>20180327</t>
  </si>
  <si>
    <t>V2N 5W124</t>
  </si>
  <si>
    <t>T2N 3Z125</t>
  </si>
  <si>
    <t>T8E 2B130</t>
  </si>
  <si>
    <t>T8G 2A131</t>
  </si>
  <si>
    <t>20180328</t>
  </si>
  <si>
    <t>V2N 5W125</t>
  </si>
  <si>
    <t>T2N 3Z126</t>
  </si>
  <si>
    <t>T8E 2B131</t>
  </si>
  <si>
    <t>T8G 2A132</t>
  </si>
  <si>
    <t>20180329</t>
  </si>
  <si>
    <t>V2N 5W126</t>
  </si>
  <si>
    <t>T2N 3Z127</t>
  </si>
  <si>
    <t>T8E 2B132</t>
  </si>
  <si>
    <t>T8G 2A133</t>
  </si>
  <si>
    <t>20180330</t>
  </si>
  <si>
    <t>V2N 5W127</t>
  </si>
  <si>
    <t>T2N 3Z128</t>
  </si>
  <si>
    <t>T8E 2B133</t>
  </si>
  <si>
    <t>T8G 2A134</t>
  </si>
  <si>
    <t>20180331</t>
  </si>
  <si>
    <t>V2N 5W128</t>
  </si>
  <si>
    <t>T2N 3Z129</t>
  </si>
  <si>
    <t>T8E 2B134</t>
  </si>
  <si>
    <t>T8G 2A135</t>
  </si>
  <si>
    <t>20180332</t>
  </si>
  <si>
    <t>V2N 5W129</t>
  </si>
  <si>
    <t>T2N 3Z130</t>
  </si>
  <si>
    <t>T8E 2B135</t>
  </si>
  <si>
    <t>T8G 2A136</t>
  </si>
  <si>
    <t>20180333</t>
  </si>
  <si>
    <t>V2N 5W130</t>
  </si>
  <si>
    <t>T2N 3Z131</t>
  </si>
  <si>
    <t>T8E 2B136</t>
  </si>
  <si>
    <t>T8G 2A137</t>
  </si>
  <si>
    <t>20180334</t>
  </si>
  <si>
    <t>V2N 5W131</t>
  </si>
  <si>
    <t>T2N 3Z132</t>
  </si>
  <si>
    <t>T8E 2B137</t>
  </si>
  <si>
    <t>T8G 2A138</t>
  </si>
  <si>
    <t>20180335</t>
  </si>
  <si>
    <t>V2N 5W132</t>
  </si>
  <si>
    <t>T2N 3Z133</t>
  </si>
  <si>
    <t>T8E 2B138</t>
  </si>
  <si>
    <t>T8G 2A139</t>
  </si>
  <si>
    <t>20180336</t>
  </si>
  <si>
    <t>V2N 5W133</t>
  </si>
  <si>
    <t>T2N 3Z134</t>
  </si>
  <si>
    <t>T8E 2B139</t>
  </si>
  <si>
    <t>T8G 2A140</t>
  </si>
  <si>
    <t>20180337</t>
  </si>
  <si>
    <t>V2N 5W134</t>
  </si>
  <si>
    <t>T2N 3Z135</t>
  </si>
  <si>
    <t>T8E 2B140</t>
  </si>
  <si>
    <t>T8G 2A141</t>
  </si>
  <si>
    <t>20180338</t>
  </si>
  <si>
    <t>V2N 5W135</t>
  </si>
  <si>
    <t>T2N 3Z136</t>
  </si>
  <si>
    <t>T8E 2B141</t>
  </si>
  <si>
    <t>T8G 2A142</t>
  </si>
  <si>
    <t>20180339</t>
  </si>
  <si>
    <t>V2N 5W136</t>
  </si>
  <si>
    <t>T2N 3Z137</t>
  </si>
  <si>
    <t>T8E 2B142</t>
  </si>
  <si>
    <t>T8G 2A143</t>
  </si>
  <si>
    <t>20180340</t>
  </si>
  <si>
    <t>V2N 5W137</t>
  </si>
  <si>
    <t>T2N 3Z138</t>
  </si>
  <si>
    <t>T8E 2B143</t>
  </si>
  <si>
    <t>T8G 2A144</t>
  </si>
  <si>
    <t>20180341</t>
  </si>
  <si>
    <t>V2N 5W138</t>
  </si>
  <si>
    <t>T2N 3Z139</t>
  </si>
  <si>
    <t>T8E 2B144</t>
  </si>
  <si>
    <t>T8G 2A145</t>
  </si>
  <si>
    <t>20180342</t>
  </si>
  <si>
    <t>V2N 5W139</t>
  </si>
  <si>
    <t>T2N 3Z140</t>
  </si>
  <si>
    <t>T8E 2B145</t>
  </si>
  <si>
    <t>T8G 2A146</t>
  </si>
  <si>
    <t>20180343</t>
  </si>
  <si>
    <t>V2N 5W140</t>
  </si>
  <si>
    <t>T2N 3Z141</t>
  </si>
  <si>
    <t>T8E 2B146</t>
  </si>
  <si>
    <t>T8G 2A147</t>
  </si>
  <si>
    <t>20180344</t>
  </si>
  <si>
    <t>V2N 5W141</t>
  </si>
  <si>
    <t>T2N 3Z142</t>
  </si>
  <si>
    <t>T8E 2B147</t>
  </si>
  <si>
    <t>T8G 2A148</t>
  </si>
  <si>
    <t>20180345</t>
  </si>
  <si>
    <t>V2N 5W142</t>
  </si>
  <si>
    <t>T2N 3Z143</t>
  </si>
  <si>
    <t>T8E 2B148</t>
  </si>
  <si>
    <t>T8G 2A149</t>
  </si>
  <si>
    <t>20180346</t>
  </si>
  <si>
    <t>V2N 5W143</t>
  </si>
  <si>
    <t>T2N 3Z144</t>
  </si>
  <si>
    <t>T8E 2B149</t>
  </si>
  <si>
    <t>T8G 2A150</t>
  </si>
  <si>
    <t>20180347</t>
  </si>
  <si>
    <t>V2N 5W144</t>
  </si>
  <si>
    <t>T2N 3Z145</t>
  </si>
  <si>
    <t>T8E 2B150</t>
  </si>
  <si>
    <t>T8G 2A151</t>
  </si>
  <si>
    <t>20180348</t>
  </si>
  <si>
    <t>V2N 5W145</t>
  </si>
  <si>
    <t>T2N 3Z146</t>
  </si>
  <si>
    <t>T8E 2B151</t>
  </si>
  <si>
    <t>T8G 2A152</t>
  </si>
  <si>
    <t>20180349</t>
  </si>
  <si>
    <t>V2N 5W146</t>
  </si>
  <si>
    <t>T2N 3Z147</t>
  </si>
  <si>
    <t>T8E 2B152</t>
  </si>
  <si>
    <t>T8G 2A153</t>
  </si>
  <si>
    <t>20180350</t>
  </si>
  <si>
    <t>V2N 5W147</t>
  </si>
  <si>
    <t>T2N 3Z148</t>
  </si>
  <si>
    <t>T8E 2B153</t>
  </si>
  <si>
    <t>T8G 2A154</t>
  </si>
  <si>
    <t>20180351</t>
  </si>
  <si>
    <t>V2N 5W148</t>
  </si>
  <si>
    <t>T2N 3Z149</t>
  </si>
  <si>
    <t>T8E 2B154</t>
  </si>
  <si>
    <t>T8G 2A155</t>
  </si>
  <si>
    <t>20180352</t>
  </si>
  <si>
    <t>V2N 5W149</t>
  </si>
  <si>
    <t>T2N 3Z150</t>
  </si>
  <si>
    <t>T8E 2B155</t>
  </si>
  <si>
    <t>T8G 2A156</t>
  </si>
  <si>
    <t>20180353</t>
  </si>
  <si>
    <t>V2N 5W150</t>
  </si>
  <si>
    <t>T2N 3Z151</t>
  </si>
  <si>
    <t>T8E 2B156</t>
  </si>
  <si>
    <t>T8G 2A157</t>
  </si>
  <si>
    <t>20180354</t>
  </si>
  <si>
    <t>V2N 5W151</t>
  </si>
  <si>
    <t>T2N 3Z152</t>
  </si>
  <si>
    <t>T8E 2B157</t>
  </si>
  <si>
    <t>T8G 2A158</t>
  </si>
  <si>
    <t>20180355</t>
  </si>
  <si>
    <t>V2N 5W152</t>
  </si>
  <si>
    <t>T2N 3Z153</t>
  </si>
  <si>
    <t>T8E 2B158</t>
  </si>
  <si>
    <t>T8G 2A159</t>
  </si>
  <si>
    <t>20180356</t>
  </si>
  <si>
    <t>V2N 5W153</t>
  </si>
  <si>
    <t>T2N 3Z154</t>
  </si>
  <si>
    <t>T8E 2B159</t>
  </si>
  <si>
    <t>T8G 2A160</t>
  </si>
  <si>
    <t>20180357</t>
  </si>
  <si>
    <t>V2N 5W154</t>
  </si>
  <si>
    <t>T2N 3Z155</t>
  </si>
  <si>
    <t>T8E 2B160</t>
  </si>
  <si>
    <t>T8G 2A161</t>
  </si>
  <si>
    <t>20180358</t>
  </si>
  <si>
    <t>V2N 5W155</t>
  </si>
  <si>
    <t>T2N 3Z156</t>
  </si>
  <si>
    <t>T8E 2B161</t>
  </si>
  <si>
    <t>T8G 2A162</t>
  </si>
  <si>
    <t>20180359</t>
  </si>
  <si>
    <t>V2N 5W156</t>
  </si>
  <si>
    <t>T2N 3Z157</t>
  </si>
  <si>
    <t>T8E 2B162</t>
  </si>
  <si>
    <t>T8G 2A163</t>
  </si>
  <si>
    <t>20180360</t>
  </si>
  <si>
    <t>V2N 5W157</t>
  </si>
  <si>
    <t>T2N 3Z158</t>
  </si>
  <si>
    <t>T8E 2B163</t>
  </si>
  <si>
    <t>T8G 2A164</t>
  </si>
  <si>
    <t>20180361</t>
  </si>
  <si>
    <t>V2N 5W158</t>
  </si>
  <si>
    <t>T2N 3Z159</t>
  </si>
  <si>
    <t>T8E 2B164</t>
  </si>
  <si>
    <t>T8G 2A165</t>
  </si>
  <si>
    <t>20180362</t>
  </si>
  <si>
    <t>V2N 5W159</t>
  </si>
  <si>
    <t>T2N 3Z160</t>
  </si>
  <si>
    <t>T8E 2B165</t>
  </si>
  <si>
    <t>T8G 2A166</t>
  </si>
  <si>
    <t>20180363</t>
  </si>
  <si>
    <t>V2N 5W160</t>
  </si>
  <si>
    <t>T2N 3Z161</t>
  </si>
  <si>
    <t>T8E 2B166</t>
  </si>
  <si>
    <t>T8G 2A167</t>
  </si>
  <si>
    <t>20180364</t>
  </si>
  <si>
    <t>V2N 5W161</t>
  </si>
  <si>
    <t>T2N 3Z162</t>
  </si>
  <si>
    <t>T8E 2B167</t>
  </si>
  <si>
    <t>T8G 2A168</t>
  </si>
  <si>
    <t>20180365</t>
  </si>
  <si>
    <t>V2N 5W162</t>
  </si>
  <si>
    <t>T2N 3Z163</t>
  </si>
  <si>
    <t>T8E 2B168</t>
  </si>
  <si>
    <t>T8G 2A169</t>
  </si>
  <si>
    <t>20180366</t>
  </si>
  <si>
    <t>V2N 5W163</t>
  </si>
  <si>
    <t>T2N 3Z164</t>
  </si>
  <si>
    <t>T8E 2B169</t>
  </si>
  <si>
    <t>T8G 2A170</t>
  </si>
  <si>
    <t>20180367</t>
  </si>
  <si>
    <t>V2N 5W164</t>
  </si>
  <si>
    <t>T2N 3Z165</t>
  </si>
  <si>
    <t>T8E 2B170</t>
  </si>
  <si>
    <t>T8G 2A171</t>
  </si>
  <si>
    <t>20180368</t>
  </si>
  <si>
    <t>V2N 5W165</t>
  </si>
  <si>
    <t>T2N 3Z166</t>
  </si>
  <si>
    <t>T8E 2B171</t>
  </si>
  <si>
    <t>T8G 2A172</t>
  </si>
  <si>
    <t>20180369</t>
  </si>
  <si>
    <t>V2N 5W166</t>
  </si>
  <si>
    <t>T2N 3Z167</t>
  </si>
  <si>
    <t>T8E 2B172</t>
  </si>
  <si>
    <t>T8G 2A173</t>
  </si>
  <si>
    <t>20180370</t>
  </si>
  <si>
    <t>V2N 5W167</t>
  </si>
  <si>
    <t>T2N 3Z168</t>
  </si>
  <si>
    <t>T8E 2B173</t>
  </si>
  <si>
    <t>T8G 2A174</t>
  </si>
  <si>
    <t>20180371</t>
  </si>
  <si>
    <t>V2N 5W168</t>
  </si>
  <si>
    <t>T2N 3Z169</t>
  </si>
  <si>
    <t>T8E 2B174</t>
  </si>
  <si>
    <t>T8G 2A175</t>
  </si>
  <si>
    <t>20180372</t>
  </si>
  <si>
    <t>V2N 5W169</t>
  </si>
  <si>
    <t>T2N 3Z170</t>
  </si>
  <si>
    <t>T8E 2B175</t>
  </si>
  <si>
    <t>T8G 2A176</t>
  </si>
  <si>
    <t>20180373</t>
  </si>
  <si>
    <t>V2N 5W170</t>
  </si>
  <si>
    <t>T2N 3Z171</t>
  </si>
  <si>
    <t>T8E 2B176</t>
  </si>
  <si>
    <t>T8G 2A177</t>
  </si>
  <si>
    <t>20180374</t>
  </si>
  <si>
    <t>V2N 5W171</t>
  </si>
  <si>
    <t>T2N 3Z172</t>
  </si>
  <si>
    <t>T8E 2B177</t>
  </si>
  <si>
    <t>T8G 2A178</t>
  </si>
  <si>
    <t>20180375</t>
  </si>
  <si>
    <t>V2N 5W172</t>
  </si>
  <si>
    <t>T2N 3Z173</t>
  </si>
  <si>
    <t>T8E 2B178</t>
  </si>
  <si>
    <t>T8G 2A179</t>
  </si>
  <si>
    <t>20180376</t>
  </si>
  <si>
    <t>V2N 5W173</t>
  </si>
  <si>
    <t>T2N 3Z174</t>
  </si>
  <si>
    <t>T8E 2B179</t>
  </si>
  <si>
    <t>T8G 2A180</t>
  </si>
  <si>
    <t>20180377</t>
  </si>
  <si>
    <t>V2N 5W174</t>
  </si>
  <si>
    <t>T2N 3Z175</t>
  </si>
  <si>
    <t>T8E 2B180</t>
  </si>
  <si>
    <t>T8G 2A181</t>
  </si>
  <si>
    <t>20180378</t>
  </si>
  <si>
    <t>V2N 5W175</t>
  </si>
  <si>
    <t>T2N 3Z176</t>
  </si>
  <si>
    <t>T8E 2B181</t>
  </si>
  <si>
    <t>T8G 2A182</t>
  </si>
  <si>
    <t>20180379</t>
  </si>
  <si>
    <t>V2N 5W176</t>
  </si>
  <si>
    <t>T2N 3Z177</t>
  </si>
  <si>
    <t>T8E 2B182</t>
  </si>
  <si>
    <t>T8G 2A183</t>
  </si>
  <si>
    <t>20180380</t>
  </si>
  <si>
    <t>V2N 5W177</t>
  </si>
  <si>
    <t>T2N 3Z178</t>
  </si>
  <si>
    <t>T8E 2B183</t>
  </si>
  <si>
    <t>T8G 2A184</t>
  </si>
  <si>
    <t>20180381</t>
  </si>
  <si>
    <t>V2N 5W178</t>
  </si>
  <si>
    <t>T2N 3Z179</t>
  </si>
  <si>
    <t>T8E 2B184</t>
  </si>
  <si>
    <t>T8G 2A185</t>
  </si>
  <si>
    <t>20180382</t>
  </si>
  <si>
    <t>V2N 5W179</t>
  </si>
  <si>
    <t>T2N 3Z180</t>
  </si>
  <si>
    <t>T8E 2B185</t>
  </si>
  <si>
    <t>T8G 2A186</t>
  </si>
  <si>
    <t>20180383</t>
  </si>
  <si>
    <t>V2N 5W180</t>
  </si>
  <si>
    <t>T2N 3Z181</t>
  </si>
  <si>
    <t>T8E 2B186</t>
  </si>
  <si>
    <t>T8G 2A187</t>
  </si>
  <si>
    <t>20180384</t>
  </si>
  <si>
    <t>V2N 5W181</t>
  </si>
  <si>
    <t>T2N 3Z182</t>
  </si>
  <si>
    <t>T8E 2B187</t>
  </si>
  <si>
    <t>T8G 2A188</t>
  </si>
  <si>
    <t>20180385</t>
  </si>
  <si>
    <t>V2N 5W182</t>
  </si>
  <si>
    <t>T2N 3Z183</t>
  </si>
  <si>
    <t>T8E 2B188</t>
  </si>
  <si>
    <t>T8G 2A189</t>
  </si>
  <si>
    <t>20180386</t>
  </si>
  <si>
    <t>V2N 5W183</t>
  </si>
  <si>
    <t>T2N 3Z184</t>
  </si>
  <si>
    <t>T8E 2B189</t>
  </si>
  <si>
    <t>T8G 2A190</t>
  </si>
  <si>
    <t>20180387</t>
  </si>
  <si>
    <t>V2N 5W184</t>
  </si>
  <si>
    <t>T2N 3Z185</t>
  </si>
  <si>
    <t>T8E 2B190</t>
  </si>
  <si>
    <t>T8G 2A191</t>
  </si>
  <si>
    <t>20180388</t>
  </si>
  <si>
    <t>V2N 5W185</t>
  </si>
  <si>
    <t>T2N 3Z186</t>
  </si>
  <si>
    <t>T8E 2B191</t>
  </si>
  <si>
    <t>T8G 2A192</t>
  </si>
  <si>
    <t>20180389</t>
  </si>
  <si>
    <t>V2N 5W186</t>
  </si>
  <si>
    <t>T2N 3Z187</t>
  </si>
  <si>
    <t>T8E 2B192</t>
  </si>
  <si>
    <t>T8G 2A193</t>
  </si>
  <si>
    <t>20180390</t>
  </si>
  <si>
    <t>V2N 5W187</t>
  </si>
  <si>
    <t>T2N 3Z188</t>
  </si>
  <si>
    <t>T8E 2B193</t>
  </si>
  <si>
    <t>T8G 2A194</t>
  </si>
  <si>
    <t>20180391</t>
  </si>
  <si>
    <t>V2N 5W188</t>
  </si>
  <si>
    <t>T2N 3Z189</t>
  </si>
  <si>
    <t>T8E 2B194</t>
  </si>
  <si>
    <t>T8G 2A195</t>
  </si>
  <si>
    <t>20180392</t>
  </si>
  <si>
    <t>V2N 5W189</t>
  </si>
  <si>
    <t>T2N 3Z190</t>
  </si>
  <si>
    <t>T8E 2B195</t>
  </si>
  <si>
    <t>T8G 2A196</t>
  </si>
  <si>
    <t>20180393</t>
  </si>
  <si>
    <t>V2N 5W190</t>
  </si>
  <si>
    <t>T2N 3Z191</t>
  </si>
  <si>
    <t>T8E 2B196</t>
  </si>
  <si>
    <t>T8G 2A197</t>
  </si>
  <si>
    <t>20180394</t>
  </si>
  <si>
    <t>V2N 5W191</t>
  </si>
  <si>
    <t>T2N 3Z192</t>
  </si>
  <si>
    <t>T8E 2B197</t>
  </si>
  <si>
    <t>T8G 2A198</t>
  </si>
  <si>
    <t>20180395</t>
  </si>
  <si>
    <t>V2N 5W192</t>
  </si>
  <si>
    <t>T2N 3Z193</t>
  </si>
  <si>
    <t>T8E 2B198</t>
  </si>
  <si>
    <t>T8G 2A199</t>
  </si>
  <si>
    <t>20180396</t>
  </si>
  <si>
    <t>V2N 5W193</t>
  </si>
  <si>
    <t>T2N 3Z194</t>
  </si>
  <si>
    <t>T8E 2B199</t>
  </si>
  <si>
    <t>T8G 2A200</t>
  </si>
  <si>
    <t>20180397</t>
  </si>
  <si>
    <t>V2N 5W194</t>
  </si>
  <si>
    <t>T2N 3Z195</t>
  </si>
  <si>
    <t>T8E 2B200</t>
  </si>
  <si>
    <t>T8G 2A201</t>
  </si>
  <si>
    <t>20180398</t>
  </si>
  <si>
    <t>V2N 5W195</t>
  </si>
  <si>
    <t>T2N 3Z196</t>
  </si>
  <si>
    <t>T8E 2B201</t>
  </si>
  <si>
    <t>T8G 2A202</t>
  </si>
  <si>
    <t>20180399</t>
  </si>
  <si>
    <t>V2N 5W196</t>
  </si>
  <si>
    <t>T2N 3Z197</t>
  </si>
  <si>
    <t>T8E 2B202</t>
  </si>
  <si>
    <t>T8G 2A203</t>
  </si>
  <si>
    <t>20180400</t>
  </si>
  <si>
    <t>V2N 5W197</t>
  </si>
  <si>
    <t>T2N 3Z198</t>
  </si>
  <si>
    <t>T8E 2B203</t>
  </si>
  <si>
    <t>T8G 2A204</t>
  </si>
  <si>
    <t>20180401</t>
  </si>
  <si>
    <t>V2N 5W198</t>
  </si>
  <si>
    <t>T2N 3Z199</t>
  </si>
  <si>
    <t>T8E 2B204</t>
  </si>
  <si>
    <t>T8G 2A205</t>
  </si>
  <si>
    <t>20180402</t>
  </si>
  <si>
    <t>V2N 5W199</t>
  </si>
  <si>
    <t>T2N 3Z200</t>
  </si>
  <si>
    <t>T8E 2B205</t>
  </si>
  <si>
    <t>T8G 2A206</t>
  </si>
  <si>
    <t>20180403</t>
  </si>
  <si>
    <t>V2N 5W200</t>
  </si>
  <si>
    <t>T2N 3Z201</t>
  </si>
  <si>
    <t>T8E 2B206</t>
  </si>
  <si>
    <t>T8G 2A207</t>
  </si>
  <si>
    <t>20180404</t>
  </si>
  <si>
    <t>V2N 5W201</t>
  </si>
  <si>
    <t>T2N 3Z202</t>
  </si>
  <si>
    <t>T8E 2B207</t>
  </si>
  <si>
    <t>T8G 2A208</t>
  </si>
  <si>
    <t>20180405</t>
  </si>
  <si>
    <t>V2N 5W202</t>
  </si>
  <si>
    <t>T2N 3Z203</t>
  </si>
  <si>
    <t>T8E 2B208</t>
  </si>
  <si>
    <t>T8G 2A209</t>
  </si>
  <si>
    <t>20180406</t>
  </si>
  <si>
    <t>V2N 5W203</t>
  </si>
  <si>
    <t>T2N 3Z204</t>
  </si>
  <si>
    <t>T8E 2B209</t>
  </si>
  <si>
    <t>T8G 2A210</t>
  </si>
  <si>
    <t>20180407</t>
  </si>
  <si>
    <t>V2N 5W204</t>
  </si>
  <si>
    <t>T2N 3Z205</t>
  </si>
  <si>
    <t>T8E 2B210</t>
  </si>
  <si>
    <t>T8G 2A211</t>
  </si>
  <si>
    <t>20180408</t>
  </si>
  <si>
    <t>V2N 5W205</t>
  </si>
  <si>
    <t>T2N 3Z206</t>
  </si>
  <si>
    <t>T8E 2B211</t>
  </si>
  <si>
    <t>T8G 2A212</t>
  </si>
  <si>
    <t>20180409</t>
  </si>
  <si>
    <t>V2N 5W206</t>
  </si>
  <si>
    <t>T2N 3Z207</t>
  </si>
  <si>
    <t>T8E 2B212</t>
  </si>
  <si>
    <t>T8G 2A213</t>
  </si>
  <si>
    <t>20180410</t>
  </si>
  <si>
    <t>V2N 5W207</t>
  </si>
  <si>
    <t>T2N 3Z208</t>
  </si>
  <si>
    <t>T8E 2B213</t>
  </si>
  <si>
    <t>T8G 2A214</t>
  </si>
  <si>
    <t>20180411</t>
  </si>
  <si>
    <t>V2N 5W208</t>
  </si>
  <si>
    <t>T2N 3Z209</t>
  </si>
  <si>
    <t>T8E 2B214</t>
  </si>
  <si>
    <t>T8G 2A215</t>
  </si>
  <si>
    <t>20180412</t>
  </si>
  <si>
    <t>V2N 5W209</t>
  </si>
  <si>
    <t>T2N 3Z210</t>
  </si>
  <si>
    <t>T8E 2B215</t>
  </si>
  <si>
    <t>T8G 2A216</t>
  </si>
  <si>
    <t>20180413</t>
  </si>
  <si>
    <t>V2N 5W210</t>
  </si>
  <si>
    <t>T2N 3Z211</t>
  </si>
  <si>
    <t>T8E 2B216</t>
  </si>
  <si>
    <t>T8G 2A217</t>
  </si>
  <si>
    <t>20180414</t>
  </si>
  <si>
    <t>V2N 5W211</t>
  </si>
  <si>
    <t>T2N 3Z212</t>
  </si>
  <si>
    <t>T8E 2B217</t>
  </si>
  <si>
    <t>T8G 2A218</t>
  </si>
  <si>
    <t>20180415</t>
  </si>
  <si>
    <t>V2N 5W212</t>
  </si>
  <si>
    <t>T2N 3Z213</t>
  </si>
  <si>
    <t>T8E 2B218</t>
  </si>
  <si>
    <t>T8G 2A219</t>
  </si>
  <si>
    <t>20180416</t>
  </si>
  <si>
    <t>V2N 5W213</t>
  </si>
  <si>
    <t>T2N 3Z214</t>
  </si>
  <si>
    <t>T8E 2B219</t>
  </si>
  <si>
    <t>T8G 2A220</t>
  </si>
  <si>
    <t>20180417</t>
  </si>
  <si>
    <t>V2N 5W214</t>
  </si>
  <si>
    <t>T2N 3Z215</t>
  </si>
  <si>
    <t>T8E 2B220</t>
  </si>
  <si>
    <t>T8G 2A221</t>
  </si>
  <si>
    <t>20180418</t>
  </si>
  <si>
    <t>V2N 5W215</t>
  </si>
  <si>
    <t>T2N 3Z216</t>
  </si>
  <si>
    <t>T8E 2B221</t>
  </si>
  <si>
    <t>T8G 2A222</t>
  </si>
  <si>
    <t>20180419</t>
  </si>
  <si>
    <t>V2N 5W216</t>
  </si>
  <si>
    <t>T2N 3Z217</t>
  </si>
  <si>
    <t>T8E 2B222</t>
  </si>
  <si>
    <t>T8G 2A223</t>
  </si>
  <si>
    <t>20180420</t>
  </si>
  <si>
    <t>V2N 5W217</t>
  </si>
  <si>
    <t>T2N 3Z218</t>
  </si>
  <si>
    <t>T8E 2B223</t>
  </si>
  <si>
    <t>T8G 2A224</t>
  </si>
  <si>
    <t>20180421</t>
  </si>
  <si>
    <t>V2N 5W218</t>
  </si>
  <si>
    <t>T2N 3Z219</t>
  </si>
  <si>
    <t>T8E 2B224</t>
  </si>
  <si>
    <t>T8G 2A225</t>
  </si>
  <si>
    <t>20180422</t>
  </si>
  <si>
    <t>V2N 5W219</t>
  </si>
  <si>
    <t>T2N 3Z220</t>
  </si>
  <si>
    <t>T8E 2B225</t>
  </si>
  <si>
    <t>T8G 2A226</t>
  </si>
  <si>
    <t>20180423</t>
  </si>
  <si>
    <t>V2N 5W220</t>
  </si>
  <si>
    <t>T2N 3Z221</t>
  </si>
  <si>
    <t>T8E 2B226</t>
  </si>
  <si>
    <t>T8G 2A227</t>
  </si>
  <si>
    <t>20180424</t>
  </si>
  <si>
    <t>V2N 5W221</t>
  </si>
  <si>
    <t>T2N 3Z222</t>
  </si>
  <si>
    <t>T8E 2B227</t>
  </si>
  <si>
    <t>T8G 2A228</t>
  </si>
  <si>
    <t>20180425</t>
  </si>
  <si>
    <t>V2N 5W222</t>
  </si>
  <si>
    <t>T2N 3Z223</t>
  </si>
  <si>
    <t>T8E 2B228</t>
  </si>
  <si>
    <t>T8G 2A229</t>
  </si>
  <si>
    <t>20180426</t>
  </si>
  <si>
    <t>V2N 5W223</t>
  </si>
  <si>
    <t>T2N 3Z224</t>
  </si>
  <si>
    <t>T8E 2B229</t>
  </si>
  <si>
    <t>T8G 2A230</t>
  </si>
  <si>
    <t>20180427</t>
  </si>
  <si>
    <t>V2N 5W224</t>
  </si>
  <si>
    <t>T2N 3Z225</t>
  </si>
  <si>
    <t>T8E 2B230</t>
  </si>
  <si>
    <t>T8G 2A231</t>
  </si>
  <si>
    <t>20180428</t>
  </si>
  <si>
    <t>V2N 5W225</t>
  </si>
  <si>
    <t>T2N 3Z226</t>
  </si>
  <si>
    <t>T8E 2B231</t>
  </si>
  <si>
    <t>T8G 2A232</t>
  </si>
  <si>
    <t>20180429</t>
  </si>
  <si>
    <t>V2N 5W226</t>
  </si>
  <si>
    <t>T2N 3Z227</t>
  </si>
  <si>
    <t>T8E 2B232</t>
  </si>
  <si>
    <t>T8G 2A233</t>
  </si>
  <si>
    <t>20180430</t>
  </si>
  <si>
    <t>V2N 5W227</t>
  </si>
  <si>
    <t>T2N 3Z228</t>
  </si>
  <si>
    <t>T8E 2B233</t>
  </si>
  <si>
    <t>T8G 2A234</t>
  </si>
  <si>
    <t>20180431</t>
  </si>
  <si>
    <t>V2N 5W228</t>
  </si>
  <si>
    <t>T2N 3Z229</t>
  </si>
  <si>
    <t>T8E 2B234</t>
  </si>
  <si>
    <t>T8G 2A235</t>
  </si>
  <si>
    <t>20180432</t>
  </si>
  <si>
    <t>V2N 5W229</t>
  </si>
  <si>
    <t>T2N 3Z230</t>
  </si>
  <si>
    <t>T8E 2B235</t>
  </si>
  <si>
    <t>T8G 2A236</t>
  </si>
  <si>
    <t>20180433</t>
  </si>
  <si>
    <t>V2N 5W230</t>
  </si>
  <si>
    <t>T2N 3Z231</t>
  </si>
  <si>
    <t>T8E 2B236</t>
  </si>
  <si>
    <t>T8G 2A237</t>
  </si>
  <si>
    <t>20180434</t>
  </si>
  <si>
    <t>V2N 5W231</t>
  </si>
  <si>
    <t>T2N 3Z232</t>
  </si>
  <si>
    <t>T8E 2B237</t>
  </si>
  <si>
    <t>T8G 2A238</t>
  </si>
  <si>
    <t>20180435</t>
  </si>
  <si>
    <t>V2N 5W232</t>
  </si>
  <si>
    <t>T2N 3Z233</t>
  </si>
  <si>
    <t>T8E 2B238</t>
  </si>
  <si>
    <t>T8G 2A239</t>
  </si>
  <si>
    <t>20180436</t>
  </si>
  <si>
    <t>V2N 5W233</t>
  </si>
  <si>
    <t>T2N 3Z234</t>
  </si>
  <si>
    <t>T8E 2B239</t>
  </si>
  <si>
    <t>T8G 2A240</t>
  </si>
  <si>
    <t>20180437</t>
  </si>
  <si>
    <t>V2N 5W234</t>
  </si>
  <si>
    <t>T2N 3Z235</t>
  </si>
  <si>
    <t>T8E 2B240</t>
  </si>
  <si>
    <t>T8G 2A241</t>
  </si>
  <si>
    <t>20180438</t>
  </si>
  <si>
    <t>V2N 5W235</t>
  </si>
  <si>
    <t>T2N 3Z236</t>
  </si>
  <si>
    <t>T8E 2B241</t>
  </si>
  <si>
    <t>T8G 2A242</t>
  </si>
  <si>
    <t>20180439</t>
  </si>
  <si>
    <t>V2N 5W236</t>
  </si>
  <si>
    <t>T2N 3Z237</t>
  </si>
  <si>
    <t>T8E 2B242</t>
  </si>
  <si>
    <t>T8G 2A243</t>
  </si>
  <si>
    <t>20180440</t>
  </si>
  <si>
    <t>V2N 5W237</t>
  </si>
  <si>
    <t>T2N 3Z238</t>
  </si>
  <si>
    <t>T8E 2B243</t>
  </si>
  <si>
    <t>T8G 2A244</t>
  </si>
  <si>
    <t>20180441</t>
  </si>
  <si>
    <t>V2N 5W238</t>
  </si>
  <si>
    <t>T2N 3Z239</t>
  </si>
  <si>
    <t>T8E 2B244</t>
  </si>
  <si>
    <t>T8G 2A245</t>
  </si>
  <si>
    <t>20180442</t>
  </si>
  <si>
    <t>V2N 5W239</t>
  </si>
  <si>
    <t>T2N 3Z240</t>
  </si>
  <si>
    <t>T8E 2B245</t>
  </si>
  <si>
    <t>T8G 2A246</t>
  </si>
  <si>
    <t>20180443</t>
  </si>
  <si>
    <t>V2N 5W240</t>
  </si>
  <si>
    <t>T2N 3Z241</t>
  </si>
  <si>
    <t>T8E 2B246</t>
  </si>
  <si>
    <t>T8G 2A247</t>
  </si>
  <si>
    <t>20180444</t>
  </si>
  <si>
    <t>V2N 5W241</t>
  </si>
  <si>
    <t>T2N 3Z242</t>
  </si>
  <si>
    <t>T8E 2B247</t>
  </si>
  <si>
    <t>T8G 2A248</t>
  </si>
  <si>
    <t>20180445</t>
  </si>
  <si>
    <t>V2N 5W242</t>
  </si>
  <si>
    <t>T2N 3Z243</t>
  </si>
  <si>
    <t>T8E 2B248</t>
  </si>
  <si>
    <t>T8G 2A249</t>
  </si>
  <si>
    <t>20180446</t>
  </si>
  <si>
    <t>V2N 5W243</t>
  </si>
  <si>
    <t>T2N 3Z244</t>
  </si>
  <si>
    <t>T8E 2B249</t>
  </si>
  <si>
    <t>T8G 2A250</t>
  </si>
  <si>
    <t>20180447</t>
  </si>
  <si>
    <t>V2N 5W244</t>
  </si>
  <si>
    <t>T2N 3Z245</t>
  </si>
  <si>
    <t>T8E 2B250</t>
  </si>
  <si>
    <t>T8G 2A251</t>
  </si>
  <si>
    <t>20180448</t>
  </si>
  <si>
    <t>V2N 5W245</t>
  </si>
  <si>
    <t>T2N 3Z246</t>
  </si>
  <si>
    <t>T8E 2B251</t>
  </si>
  <si>
    <t>T8G 2A252</t>
  </si>
  <si>
    <t>20180449</t>
  </si>
  <si>
    <t>V2N 5W246</t>
  </si>
  <si>
    <t>T2N 3Z247</t>
  </si>
  <si>
    <t>T8E 2B252</t>
  </si>
  <si>
    <t>T8G 2A253</t>
  </si>
  <si>
    <t>20180450</t>
  </si>
  <si>
    <t>V2N 5W247</t>
  </si>
  <si>
    <t>T2N 3Z248</t>
  </si>
  <si>
    <t>T8E 2B253</t>
  </si>
  <si>
    <t>T8G 2A254</t>
  </si>
  <si>
    <t>20180451</t>
  </si>
  <si>
    <t>V2N 5W248</t>
  </si>
  <si>
    <t>T2N 3Z249</t>
  </si>
  <si>
    <t>T8E 2B254</t>
  </si>
  <si>
    <t>T8G 2A255</t>
  </si>
  <si>
    <t>20180452</t>
  </si>
  <si>
    <t>V2N 5W249</t>
  </si>
  <si>
    <t>T2N 3Z250</t>
  </si>
  <si>
    <t>T8E 2B255</t>
  </si>
  <si>
    <t>T8G 2A256</t>
  </si>
  <si>
    <t>20180453</t>
  </si>
  <si>
    <t>V2N 5W250</t>
  </si>
  <si>
    <t>T2N 3Z251</t>
  </si>
  <si>
    <t>T8E 2B256</t>
  </si>
  <si>
    <t>T8G 2A257</t>
  </si>
  <si>
    <t>20180454</t>
  </si>
  <si>
    <t>V2N 5W251</t>
  </si>
  <si>
    <t>T2N 3Z252</t>
  </si>
  <si>
    <t>T8E 2B257</t>
  </si>
  <si>
    <t>T8G 2A258</t>
  </si>
  <si>
    <t>20180455</t>
  </si>
  <si>
    <t>V2N 5W252</t>
  </si>
  <si>
    <t>T2N 3Z253</t>
  </si>
  <si>
    <t>T8E 2B258</t>
  </si>
  <si>
    <t>T8G 2A259</t>
  </si>
  <si>
    <t>20180456</t>
  </si>
  <si>
    <t>V2N 5W253</t>
  </si>
  <si>
    <t>T2N 3Z254</t>
  </si>
  <si>
    <t>T8E 2B259</t>
  </si>
  <si>
    <t>T8G 2A260</t>
  </si>
  <si>
    <t>20180457</t>
  </si>
  <si>
    <t>V2N 5W254</t>
  </si>
  <si>
    <t>T2N 3Z255</t>
  </si>
  <si>
    <t>T8E 2B260</t>
  </si>
  <si>
    <t>T8G 2A261</t>
  </si>
  <si>
    <t>20180458</t>
  </si>
  <si>
    <t>V2N 5W255</t>
  </si>
  <si>
    <t>T2N 3Z256</t>
  </si>
  <si>
    <t>T8E 2B261</t>
  </si>
  <si>
    <t>T8G 2A262</t>
  </si>
  <si>
    <t>20180459</t>
  </si>
  <si>
    <t>V2N 5W256</t>
  </si>
  <si>
    <t>T2N 3Z257</t>
  </si>
  <si>
    <t>T8E 2B262</t>
  </si>
  <si>
    <t>T8G 2A263</t>
  </si>
  <si>
    <t>20180460</t>
  </si>
  <si>
    <t>V2N 5W257</t>
  </si>
  <si>
    <t>T2N 3Z258</t>
  </si>
  <si>
    <t>T8E 2B263</t>
  </si>
  <si>
    <t>T8G 2A264</t>
  </si>
  <si>
    <t>20180461</t>
  </si>
  <si>
    <t>V2N 5W258</t>
  </si>
  <si>
    <t>T2N 3Z259</t>
  </si>
  <si>
    <t>T8E 2B264</t>
  </si>
  <si>
    <t>T8G 2A265</t>
  </si>
  <si>
    <t>20180462</t>
  </si>
  <si>
    <t>V2N 5W259</t>
  </si>
  <si>
    <t>T2N 3Z260</t>
  </si>
  <si>
    <t>T8E 2B265</t>
  </si>
  <si>
    <t>T8G 2A266</t>
  </si>
  <si>
    <t>20180463</t>
  </si>
  <si>
    <t>V2N 5W260</t>
  </si>
  <si>
    <t>T2N 3Z261</t>
  </si>
  <si>
    <t>T8E 2B266</t>
  </si>
  <si>
    <t>T8G 2A267</t>
  </si>
  <si>
    <t>20180464</t>
  </si>
  <si>
    <t>V2N 5W261</t>
  </si>
  <si>
    <t>T2N 3Z262</t>
  </si>
  <si>
    <t>T8E 2B267</t>
  </si>
  <si>
    <t>T8G 2A268</t>
  </si>
  <si>
    <t>20180465</t>
  </si>
  <si>
    <t>V2N 5W262</t>
  </si>
  <si>
    <t>T2N 3Z263</t>
  </si>
  <si>
    <t>T8E 2B268</t>
  </si>
  <si>
    <t>T8G 2A269</t>
  </si>
  <si>
    <t>20180466</t>
  </si>
  <si>
    <t>V2N 5W263</t>
  </si>
  <si>
    <t>T2N 3Z264</t>
  </si>
  <si>
    <t>T8E 2B269</t>
  </si>
  <si>
    <t>T8G 2A270</t>
  </si>
  <si>
    <t>20180467</t>
  </si>
  <si>
    <t>V2N 5W264</t>
  </si>
  <si>
    <t>T2N 3Z265</t>
  </si>
  <si>
    <t>T8E 2B270</t>
  </si>
  <si>
    <t>T8G 2A271</t>
  </si>
  <si>
    <t>20180468</t>
  </si>
  <si>
    <t>V2N 5W265</t>
  </si>
  <si>
    <t>T2N 3Z266</t>
  </si>
  <si>
    <t>T8E 2B271</t>
  </si>
  <si>
    <t>T8G 2A272</t>
  </si>
  <si>
    <t>20180469</t>
  </si>
  <si>
    <t>V2N 5W266</t>
  </si>
  <si>
    <t>T2N 3Z267</t>
  </si>
  <si>
    <t>T8E 2B272</t>
  </si>
  <si>
    <t>T8G 2A273</t>
  </si>
  <si>
    <t>20180470</t>
  </si>
  <si>
    <t>V2N 5W267</t>
  </si>
  <si>
    <t>T2N 3Z268</t>
  </si>
  <si>
    <t>T8E 2B273</t>
  </si>
  <si>
    <t>T8G 2A274</t>
  </si>
  <si>
    <t>20180471</t>
  </si>
  <si>
    <t>V2N 5W268</t>
  </si>
  <si>
    <t>T2N 3Z269</t>
  </si>
  <si>
    <t>T8E 2B274</t>
  </si>
  <si>
    <t>T8G 2A275</t>
  </si>
  <si>
    <t>20180472</t>
  </si>
  <si>
    <t>V2N 5W269</t>
  </si>
  <si>
    <t>T2N 3Z270</t>
  </si>
  <si>
    <t>T8E 2B275</t>
  </si>
  <si>
    <t>T8G 2A276</t>
  </si>
  <si>
    <t>20180473</t>
  </si>
  <si>
    <t>V2N 5W270</t>
  </si>
  <si>
    <t>T2N 3Z271</t>
  </si>
  <si>
    <t>T8E 2B276</t>
  </si>
  <si>
    <t>T8G 2A277</t>
  </si>
  <si>
    <t>20180474</t>
  </si>
  <si>
    <t>V2N 5W271</t>
  </si>
  <si>
    <t>T2N 3Z272</t>
  </si>
  <si>
    <t>T8E 2B277</t>
  </si>
  <si>
    <t>T8G 2A278</t>
  </si>
  <si>
    <t>20180475</t>
  </si>
  <si>
    <t>V2N 5W272</t>
  </si>
  <si>
    <t>T2N 3Z273</t>
  </si>
  <si>
    <t>T8E 2B278</t>
  </si>
  <si>
    <t>T8G 2A279</t>
  </si>
  <si>
    <t>20180476</t>
  </si>
  <si>
    <t>V2N 5W273</t>
  </si>
  <si>
    <t>T2N 3Z274</t>
  </si>
  <si>
    <t>T8E 2B279</t>
  </si>
  <si>
    <t>T8G 2A280</t>
  </si>
  <si>
    <t>20180477</t>
  </si>
  <si>
    <t>V2N 5W274</t>
  </si>
  <si>
    <t>T2N 3Z275</t>
  </si>
  <si>
    <t>T8E 2B280</t>
  </si>
  <si>
    <t>T8G 2A281</t>
  </si>
  <si>
    <t>20180478</t>
  </si>
  <si>
    <t>V2N 5W275</t>
  </si>
  <si>
    <t>T2N 3Z276</t>
  </si>
  <si>
    <t>T8E 2B281</t>
  </si>
  <si>
    <t>T8G 2A282</t>
  </si>
  <si>
    <t>20180479</t>
  </si>
  <si>
    <t>V2N 5W276</t>
  </si>
  <si>
    <t>T2N 3Z277</t>
  </si>
  <si>
    <t>T8E 2B282</t>
  </si>
  <si>
    <t>T8G 2A283</t>
  </si>
  <si>
    <t>20180480</t>
  </si>
  <si>
    <t>V2N 5W277</t>
  </si>
  <si>
    <t>T2N 3Z278</t>
  </si>
  <si>
    <t>T8E 2B283</t>
  </si>
  <si>
    <t>T8G 2A284</t>
  </si>
  <si>
    <t>20180481</t>
  </si>
  <si>
    <t>V2N 5W278</t>
  </si>
  <si>
    <t>T2N 3Z279</t>
  </si>
  <si>
    <t>T8E 2B284</t>
  </si>
  <si>
    <t>T8G 2A285</t>
  </si>
  <si>
    <t>20180482</t>
  </si>
  <si>
    <t>V2N 5W279</t>
  </si>
  <si>
    <t>T2N 3Z280</t>
  </si>
  <si>
    <t>T8E 2B285</t>
  </si>
  <si>
    <t>T8G 2A286</t>
  </si>
  <si>
    <t>20180483</t>
  </si>
  <si>
    <t>V2N 5W280</t>
  </si>
  <si>
    <t>T2N 3Z281</t>
  </si>
  <si>
    <t>T8E 2B286</t>
  </si>
  <si>
    <t>T8G 2A287</t>
  </si>
  <si>
    <t>20180484</t>
  </si>
  <si>
    <t>V2N 5W281</t>
  </si>
  <si>
    <t>T2N 3Z282</t>
  </si>
  <si>
    <t>T8E 2B287</t>
  </si>
  <si>
    <t>T8G 2A288</t>
  </si>
  <si>
    <t>20180485</t>
  </si>
  <si>
    <t>V2N 5W282</t>
  </si>
  <si>
    <t>T2N 3Z283</t>
  </si>
  <si>
    <t>T8E 2B288</t>
  </si>
  <si>
    <t>T8G 2A289</t>
  </si>
  <si>
    <t>20180486</t>
  </si>
  <si>
    <t>V2N 5W283</t>
  </si>
  <si>
    <t>T2N 3Z284</t>
  </si>
  <si>
    <t>T8E 2B289</t>
  </si>
  <si>
    <t>T8G 2A290</t>
  </si>
  <si>
    <t>20180487</t>
  </si>
  <si>
    <t>V2N 5W284</t>
  </si>
  <si>
    <t>T2N 3Z285</t>
  </si>
  <si>
    <t>T8E 2B290</t>
  </si>
  <si>
    <t>T8G 2A291</t>
  </si>
  <si>
    <t>20180488</t>
  </si>
  <si>
    <t>V2N 5W285</t>
  </si>
  <si>
    <t>T2N 3Z286</t>
  </si>
  <si>
    <t>T8E 2B291</t>
  </si>
  <si>
    <t>T8G 2A292</t>
  </si>
  <si>
    <t>20180489</t>
  </si>
  <si>
    <t>V2N 5W286</t>
  </si>
  <si>
    <t>T2N 3Z287</t>
  </si>
  <si>
    <t>T8E 2B292</t>
  </si>
  <si>
    <t>T8G 2A293</t>
  </si>
  <si>
    <t>20180490</t>
  </si>
  <si>
    <t>V2N 5W287</t>
  </si>
  <si>
    <t>T2N 3Z288</t>
  </si>
  <si>
    <t>T8E 2B293</t>
  </si>
  <si>
    <t>T8G 2A294</t>
  </si>
  <si>
    <t>20180491</t>
  </si>
  <si>
    <t>V2N 5W288</t>
  </si>
  <si>
    <t>T2N 3Z289</t>
  </si>
  <si>
    <t>T8E 2B294</t>
  </si>
  <si>
    <t>T8G 2A295</t>
  </si>
  <si>
    <t>20180492</t>
  </si>
  <si>
    <t>V2N 5W289</t>
  </si>
  <si>
    <t>T2N 3Z290</t>
  </si>
  <si>
    <t>T8E 2B295</t>
  </si>
  <si>
    <t>T8G 2A296</t>
  </si>
  <si>
    <t>20180493</t>
  </si>
  <si>
    <t>V2N 5W290</t>
  </si>
  <si>
    <t>T2N 3Z291</t>
  </si>
  <si>
    <t>T8E 2B296</t>
  </si>
  <si>
    <t>T8G 2A297</t>
  </si>
  <si>
    <t>20180494</t>
  </si>
  <si>
    <t>V2N 5W291</t>
  </si>
  <si>
    <t>T2N 3Z292</t>
  </si>
  <si>
    <t>T8E 2B297</t>
  </si>
  <si>
    <t>T8G 2A298</t>
  </si>
  <si>
    <t>20180495</t>
  </si>
  <si>
    <t>V2N 5W292</t>
  </si>
  <si>
    <t>T2N 3Z293</t>
  </si>
  <si>
    <t>T8E 2B298</t>
  </si>
  <si>
    <t>T8G 2A299</t>
  </si>
  <si>
    <t>20180496</t>
  </si>
  <si>
    <t>V2N 5W293</t>
  </si>
  <si>
    <t>T2N 3Z294</t>
  </si>
  <si>
    <t>T8E 2B299</t>
  </si>
  <si>
    <t>T8G 2A300</t>
  </si>
  <si>
    <t>20180497</t>
  </si>
  <si>
    <t>V2N 5W294</t>
  </si>
  <si>
    <t>T2N 3Z295</t>
  </si>
  <si>
    <t>T8E 2B300</t>
  </si>
  <si>
    <t>T8G 2A301</t>
  </si>
  <si>
    <t>20180498</t>
  </si>
  <si>
    <t>V2N 5W295</t>
  </si>
  <si>
    <t>T2N 3Z296</t>
  </si>
  <si>
    <t>T8E 2B301</t>
  </si>
  <si>
    <t>T8G 2A302</t>
  </si>
  <si>
    <t>20180499</t>
  </si>
  <si>
    <t>V2N 5W296</t>
  </si>
  <si>
    <t>T2N 3Z297</t>
  </si>
  <si>
    <t>T8E 2B302</t>
  </si>
  <si>
    <t>T8G 2A303</t>
  </si>
  <si>
    <t>20180500</t>
  </si>
  <si>
    <t>V2N 5W297</t>
  </si>
  <si>
    <t>T2N 3Z298</t>
  </si>
  <si>
    <t>T8E 2B303</t>
  </si>
  <si>
    <t>T8G 2A304</t>
  </si>
  <si>
    <t>20180501</t>
  </si>
  <si>
    <t>V2N 5W298</t>
  </si>
  <si>
    <t>T2N 3Z299</t>
  </si>
  <si>
    <t>T8E 2B304</t>
  </si>
  <si>
    <t>T8G 2A305</t>
  </si>
  <si>
    <t>20180502</t>
  </si>
  <si>
    <t>V2N 5W299</t>
  </si>
  <si>
    <t>T2N 3Z300</t>
  </si>
  <si>
    <t>T8E 2B305</t>
  </si>
  <si>
    <t>T8G 2A306</t>
  </si>
  <si>
    <t>20180503</t>
  </si>
  <si>
    <t>V2N 5W300</t>
  </si>
  <si>
    <t>T2N 3Z301</t>
  </si>
  <si>
    <t>T8E 2B306</t>
  </si>
  <si>
    <t>T8G 2A307</t>
  </si>
  <si>
    <t>20180504</t>
  </si>
  <si>
    <t>V2N 5W301</t>
  </si>
  <si>
    <t>T2N 3Z302</t>
  </si>
  <si>
    <t>T8E 2B307</t>
  </si>
  <si>
    <t>T8G 2A308</t>
  </si>
  <si>
    <t>20180505</t>
  </si>
  <si>
    <t>V2N 5W302</t>
  </si>
  <si>
    <t>T2N 3Z303</t>
  </si>
  <si>
    <t>T8E 2B308</t>
  </si>
  <si>
    <t>T8G 2A309</t>
  </si>
  <si>
    <t>20180506</t>
  </si>
  <si>
    <t>V2N 5W303</t>
  </si>
  <si>
    <t>T2N 3Z304</t>
  </si>
  <si>
    <t>T8E 2B309</t>
  </si>
  <si>
    <t>T8G 2A310</t>
  </si>
  <si>
    <t>20180507</t>
  </si>
  <si>
    <t>V2N 5W304</t>
  </si>
  <si>
    <t>T2N 3Z305</t>
  </si>
  <si>
    <t>T8E 2B310</t>
  </si>
  <si>
    <t>T8G 2A311</t>
  </si>
  <si>
    <t>20180508</t>
  </si>
  <si>
    <t>V2N 5W305</t>
  </si>
  <si>
    <t>T2N 3Z306</t>
  </si>
  <si>
    <t>T8E 2B311</t>
  </si>
  <si>
    <t>T8G 2A312</t>
  </si>
  <si>
    <t>20180509</t>
  </si>
  <si>
    <t>V2N 5W306</t>
  </si>
  <si>
    <t>T2N 3Z307</t>
  </si>
  <si>
    <t>T8E 2B312</t>
  </si>
  <si>
    <t>T8G 2A313</t>
  </si>
  <si>
    <t>20180510</t>
  </si>
  <si>
    <t>V2N 5W307</t>
  </si>
  <si>
    <t>T2N 3Z308</t>
  </si>
  <si>
    <t>T8E 2B313</t>
  </si>
  <si>
    <t>T8G 2A314</t>
  </si>
  <si>
    <t>20180511</t>
  </si>
  <si>
    <t>V2N 5W308</t>
  </si>
  <si>
    <t>T2N 3Z309</t>
  </si>
  <si>
    <t>T8E 2B314</t>
  </si>
  <si>
    <t>T8G 2A315</t>
  </si>
  <si>
    <t>20180512</t>
  </si>
  <si>
    <t>V2N 5W309</t>
  </si>
  <si>
    <t>T2N 3Z310</t>
  </si>
  <si>
    <t>T8E 2B315</t>
  </si>
  <si>
    <t>T8G 2A316</t>
  </si>
  <si>
    <t>20180513</t>
  </si>
  <si>
    <t>V2N 5W310</t>
  </si>
  <si>
    <t>T2N 3Z311</t>
  </si>
  <si>
    <t>T8E 2B316</t>
  </si>
  <si>
    <t>T8G 2A317</t>
  </si>
  <si>
    <t>20180514</t>
  </si>
  <si>
    <t>V2N 5W311</t>
  </si>
  <si>
    <t>T2N 3Z312</t>
  </si>
  <si>
    <t>T8E 2B317</t>
  </si>
  <si>
    <t>T8G 2A318</t>
  </si>
  <si>
    <t>20180515</t>
  </si>
  <si>
    <t>V2N 5W312</t>
  </si>
  <si>
    <t>T2N 3Z313</t>
  </si>
  <si>
    <t>T8E 2B318</t>
  </si>
  <si>
    <t>T8G 2A319</t>
  </si>
  <si>
    <t>20180516</t>
  </si>
  <si>
    <t>V2N 5W313</t>
  </si>
  <si>
    <t>T2N 3Z314</t>
  </si>
  <si>
    <t>T8E 2B319</t>
  </si>
  <si>
    <t>T8G 2A320</t>
  </si>
  <si>
    <t>20180517</t>
  </si>
  <si>
    <t>V2N 5W314</t>
  </si>
  <si>
    <t>T2N 3Z315</t>
  </si>
  <si>
    <t>T8E 2B320</t>
  </si>
  <si>
    <t>T8G 2A321</t>
  </si>
  <si>
    <t>20180518</t>
  </si>
  <si>
    <t>V2N 5W315</t>
  </si>
  <si>
    <t>T2N 3Z316</t>
  </si>
  <si>
    <t>T8E 2B321</t>
  </si>
  <si>
    <t>T8G 2A322</t>
  </si>
  <si>
    <t>20180519</t>
  </si>
  <si>
    <t>V2N 5W316</t>
  </si>
  <si>
    <t>T2N 3Z317</t>
  </si>
  <si>
    <t>T8E 2B322</t>
  </si>
  <si>
    <t>T8G 2A323</t>
  </si>
  <si>
    <t>20180520</t>
  </si>
  <si>
    <t>V2N 5W317</t>
  </si>
  <si>
    <t>T2N 3Z318</t>
  </si>
  <si>
    <t>T8E 2B323</t>
  </si>
  <si>
    <t>T8G 2A324</t>
  </si>
  <si>
    <t>20180521</t>
  </si>
  <si>
    <t>V2N 5W318</t>
  </si>
  <si>
    <t>T2N 3Z319</t>
  </si>
  <si>
    <t>T8E 2B324</t>
  </si>
  <si>
    <t>T8G 2A325</t>
  </si>
  <si>
    <t>20180522</t>
  </si>
  <si>
    <t>V2N 5W319</t>
  </si>
  <si>
    <t>T2N 3Z320</t>
  </si>
  <si>
    <t>T8E 2B325</t>
  </si>
  <si>
    <t>T8G 2A326</t>
  </si>
  <si>
    <t>20180523</t>
  </si>
  <si>
    <t>V2N 5W320</t>
  </si>
  <si>
    <t>T2N 3Z321</t>
  </si>
  <si>
    <t>T8E 2B326</t>
  </si>
  <si>
    <t>T8G 2A327</t>
  </si>
  <si>
    <t>20180524</t>
  </si>
  <si>
    <t>V2N 5W321</t>
  </si>
  <si>
    <t>T2N 3Z322</t>
  </si>
  <si>
    <t>T8E 2B327</t>
  </si>
  <si>
    <t>T8G 2A328</t>
  </si>
  <si>
    <t>20180525</t>
  </si>
  <si>
    <t>V2N 5W322</t>
  </si>
  <si>
    <t>T2N 3Z323</t>
  </si>
  <si>
    <t>T8E 2B328</t>
  </si>
  <si>
    <t>T8G 2A329</t>
  </si>
  <si>
    <t>20180526</t>
  </si>
  <si>
    <t>V2N 5W323</t>
  </si>
  <si>
    <t>T2N 3Z324</t>
  </si>
  <si>
    <t>T8E 2B329</t>
  </si>
  <si>
    <t>T8G 2A330</t>
  </si>
  <si>
    <t>20180527</t>
  </si>
  <si>
    <t>V2N 5W324</t>
  </si>
  <si>
    <t>T2N 3Z325</t>
  </si>
  <si>
    <t>T8E 2B330</t>
  </si>
  <si>
    <t>T8G 2A331</t>
  </si>
  <si>
    <t>20180528</t>
  </si>
  <si>
    <t>V2N 5W325</t>
  </si>
  <si>
    <t>T2N 3Z326</t>
  </si>
  <si>
    <t>T8E 2B331</t>
  </si>
  <si>
    <t>T8G 2A332</t>
  </si>
  <si>
    <t>20180529</t>
  </si>
  <si>
    <t>V2N 5W326</t>
  </si>
  <si>
    <t>T2N 3Z327</t>
  </si>
  <si>
    <t>T8E 2B332</t>
  </si>
  <si>
    <t>T8G 2A333</t>
  </si>
  <si>
    <t>20180530</t>
  </si>
  <si>
    <t>V2N 5W327</t>
  </si>
  <si>
    <t>T2N 3Z328</t>
  </si>
  <si>
    <t>T8E 2B333</t>
  </si>
  <si>
    <t>T8G 2A334</t>
  </si>
  <si>
    <t>20180531</t>
  </si>
  <si>
    <t>V2N 5W328</t>
  </si>
  <si>
    <t>T2N 3Z329</t>
  </si>
  <si>
    <t>T8E 2B334</t>
  </si>
  <si>
    <t>T8G 2A335</t>
  </si>
  <si>
    <t>20180532</t>
  </si>
  <si>
    <t>V2N 5W329</t>
  </si>
  <si>
    <t>T2N 3Z330</t>
  </si>
  <si>
    <t>T8E 2B335</t>
  </si>
  <si>
    <t>T8G 2A336</t>
  </si>
  <si>
    <t>20180533</t>
  </si>
  <si>
    <t>V2N 5W330</t>
  </si>
  <si>
    <t>T2N 3Z331</t>
  </si>
  <si>
    <t>T8E 2B336</t>
  </si>
  <si>
    <t>T8G 2A337</t>
  </si>
  <si>
    <t>20180534</t>
  </si>
  <si>
    <t>V2N 5W331</t>
  </si>
  <si>
    <t>T2N 3Z332</t>
  </si>
  <si>
    <t>T8E 2B337</t>
  </si>
  <si>
    <t>T8G 2A338</t>
  </si>
  <si>
    <t>20180535</t>
  </si>
  <si>
    <t>V2N 5W332</t>
  </si>
  <si>
    <t>T2N 3Z333</t>
  </si>
  <si>
    <t>T8E 2B338</t>
  </si>
  <si>
    <t>T8G 2A339</t>
  </si>
  <si>
    <t>20180536</t>
  </si>
  <si>
    <t>V2N 5W333</t>
  </si>
  <si>
    <t>T2N 3Z334</t>
  </si>
  <si>
    <t>T8E 2B339</t>
  </si>
  <si>
    <t>T8G 2A340</t>
  </si>
  <si>
    <t>20180537</t>
  </si>
  <si>
    <t>V2N 5W334</t>
  </si>
  <si>
    <t>T2N 3Z335</t>
  </si>
  <si>
    <t>T8E 2B340</t>
  </si>
  <si>
    <t>T8G 2A341</t>
  </si>
  <si>
    <t>20180538</t>
  </si>
  <si>
    <t>V2N 5W335</t>
  </si>
  <si>
    <t>T2N 3Z336</t>
  </si>
  <si>
    <t>T8E 2B341</t>
  </si>
  <si>
    <t>T8G 2A342</t>
  </si>
  <si>
    <t>20180539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</si>
  <si>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</si>
  <si>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</si>
  <si>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</si>
  <si>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</si>
  <si>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</si>
  <si>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</si>
  <si>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</si>
  <si>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</si>
  <si>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</si>
  <si>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</si>
  <si>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</si>
  <si>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</si>
  <si>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</si>
  <si>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</si>
  <si>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</si>
  <si>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</si>
  <si>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</si>
  <si>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</si>
  <si>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</si>
  <si>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</si>
  <si>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</si>
  <si>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</si>
  <si>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</si>
  <si>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</si>
  <si>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</si>
  <si>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</si>
  <si>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</si>
  <si>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</si>
  <si>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</si>
  <si>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</si>
  <si>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</si>
  <si>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</si>
  <si>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</si>
  <si>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</si>
  <si>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</si>
  <si>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</si>
  <si>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</si>
  <si>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</si>
  <si>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</si>
  <si>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</si>
  <si>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</si>
  <si>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</si>
  <si>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</si>
  <si>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</si>
  <si>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</si>
  <si>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</si>
  <si>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</si>
  <si>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</si>
  <si>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</si>
  <si>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</si>
  <si>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</si>
  <si>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</si>
  <si>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</si>
  <si>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</si>
  <si>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</si>
  <si>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</si>
  <si>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</si>
  <si>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</si>
  <si>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</si>
  <si>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</si>
  <si>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</si>
  <si>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</si>
  <si>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</si>
  <si>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</si>
  <si>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</si>
  <si>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</si>
  <si>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</si>
  <si>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</si>
  <si>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</si>
  <si>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</si>
  <si>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</si>
  <si>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</si>
  <si>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</si>
  <si>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</si>
  <si>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</si>
  <si>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</si>
  <si>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</si>
  <si>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</si>
  <si>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</si>
  <si>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</si>
  <si>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</si>
  <si>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</si>
  <si>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</si>
  <si>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</si>
  <si>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</si>
  <si>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</si>
  <si>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</si>
  <si>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</si>
  <si>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</si>
  <si>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</si>
  <si>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</si>
  <si>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</si>
  <si>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</si>
  <si>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</si>
  <si>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</si>
  <si>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</si>
  <si>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</si>
  <si>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</si>
  <si>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</si>
  <si>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</si>
  <si>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</si>
  <si>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</si>
  <si>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</si>
  <si>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</si>
  <si>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</si>
  <si>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</si>
  <si>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</si>
  <si>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</si>
  <si>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</si>
  <si>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</si>
  <si>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</si>
  <si>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</si>
  <si>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</si>
  <si>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</si>
  <si>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</si>
  <si>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</si>
  <si>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</si>
  <si>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</si>
  <si>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</si>
  <si>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</si>
  <si>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</si>
  <si>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</si>
  <si>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</si>
  <si>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</si>
  <si>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</si>
  <si>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</si>
  <si>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</si>
  <si>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</si>
  <si>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</si>
  <si>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</si>
  <si>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</si>
  <si>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</si>
  <si>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</si>
  <si>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</si>
  <si>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</si>
  <si>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</si>
  <si>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</si>
  <si>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</si>
  <si>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</si>
  <si>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</si>
  <si>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</si>
  <si>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</si>
  <si>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</si>
  <si>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</si>
  <si>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</si>
  <si>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</si>
  <si>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</si>
  <si>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</si>
  <si>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</si>
  <si>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</si>
  <si>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</si>
  <si>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</si>
  <si>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</si>
  <si>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</si>
  <si>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</si>
  <si>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</si>
  <si>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</si>
  <si>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</si>
  <si>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</si>
  <si>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</si>
  <si>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</si>
  <si>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</si>
  <si>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</si>
  <si>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</si>
  <si>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</si>
  <si>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</si>
  <si>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</si>
  <si>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</si>
  <si>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</si>
  <si>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</si>
  <si>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</si>
  <si>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</si>
  <si>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</si>
  <si>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</si>
  <si>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</si>
  <si>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</si>
  <si>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</si>
  <si>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</si>
  <si>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</si>
  <si>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</si>
  <si>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</si>
  <si>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</si>
  <si>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</si>
  <si>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</si>
  <si>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</si>
  <si>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</si>
  <si>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</si>
  <si>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</si>
  <si>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</si>
  <si>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</si>
  <si>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</si>
  <si>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</si>
  <si>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</si>
  <si>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</si>
  <si>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</si>
  <si>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</si>
  <si>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</si>
  <si>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</si>
  <si>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</si>
  <si>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</si>
  <si>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</si>
  <si>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</si>
  <si>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</si>
  <si>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</si>
  <si>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</si>
  <si>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</si>
  <si>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</si>
  <si>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</si>
  <si>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</si>
  <si>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</si>
  <si>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</si>
  <si>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</si>
  <si>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</si>
  <si>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</si>
  <si>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</si>
  <si>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</si>
  <si>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</si>
  <si>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</si>
  <si>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</si>
  <si>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</si>
  <si>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</si>
  <si>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</si>
  <si>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</si>
  <si>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</si>
  <si>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</si>
  <si>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</si>
  <si>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</si>
  <si>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</si>
  <si>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</si>
  <si>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</si>
  <si>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</si>
  <si>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</si>
  <si>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</si>
  <si>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</si>
  <si>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</si>
  <si>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</si>
  <si>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</si>
  <si>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</si>
  <si>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</si>
  <si>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</si>
  <si>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</si>
  <si>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</si>
  <si>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</si>
  <si>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</si>
  <si>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</si>
  <si>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</si>
  <si>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</si>
  <si>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</si>
  <si>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</si>
  <si>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</si>
  <si>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</si>
  <si>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</si>
  <si>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</si>
  <si>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</si>
  <si>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</si>
  <si>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</si>
  <si>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</si>
  <si>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</si>
  <si>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</si>
  <si>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</si>
  <si>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</si>
  <si>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</si>
  <si>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</si>
  <si>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</si>
  <si>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</si>
  <si>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</si>
  <si>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</si>
  <si>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</si>
  <si>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</si>
  <si>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</si>
  <si>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</si>
  <si>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</si>
  <si>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</si>
  <si>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</si>
  <si>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</si>
  <si>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</si>
  <si>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</si>
  <si>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</si>
  <si>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</si>
  <si>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</si>
  <si>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</si>
  <si>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</si>
  <si>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</si>
  <si>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</si>
  <si>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</si>
  <si>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</si>
  <si>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</si>
  <si>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</si>
  <si>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</si>
  <si>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</si>
  <si>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</si>
  <si>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</si>
  <si>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</si>
  <si>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</si>
  <si>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</si>
  <si>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</si>
  <si>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</si>
  <si>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</si>
  <si>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</si>
  <si>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</si>
  <si>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</si>
  <si>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</si>
  <si>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</si>
  <si>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</si>
  <si>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</si>
  <si>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</si>
  <si>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</si>
  <si>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</si>
  <si>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</si>
  <si>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</si>
  <si>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</si>
  <si>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</si>
  <si>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</si>
  <si>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</si>
  <si>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</si>
  <si>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</si>
  <si>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</si>
  <si>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</si>
  <si>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</si>
  <si>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</si>
  <si>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</si>
  <si>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</si>
  <si>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</si>
  <si>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</si>
  <si>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</si>
  <si>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</si>
  <si>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</si>
  <si>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</si>
  <si>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</si>
  <si>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</si>
  <si>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</si>
  <si>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</si>
  <si>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</si>
  <si>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</si>
  <si>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457 ST</t>
  </si>
  <si>
    <t>10334</t>
  </si>
  <si>
    <t>458 ST</t>
  </si>
  <si>
    <t>10335</t>
  </si>
  <si>
    <t>459 ST</t>
  </si>
  <si>
    <t>10336</t>
  </si>
  <si>
    <t>460 ST</t>
  </si>
  <si>
    <t>10337</t>
  </si>
  <si>
    <t>461 ST</t>
  </si>
  <si>
    <t>10338</t>
  </si>
  <si>
    <t>462 ST</t>
  </si>
  <si>
    <t>10339</t>
  </si>
  <si>
    <t>463 ST</t>
  </si>
  <si>
    <t>10340</t>
  </si>
  <si>
    <t>464 ST</t>
  </si>
  <si>
    <t>10341</t>
  </si>
  <si>
    <t>465 ST</t>
  </si>
  <si>
    <t>10342</t>
  </si>
  <si>
    <t>466 ST</t>
  </si>
  <si>
    <t>10343</t>
  </si>
  <si>
    <t>467 ST</t>
  </si>
  <si>
    <t>10344</t>
  </si>
  <si>
    <t>468 ST</t>
  </si>
  <si>
    <t>10345</t>
  </si>
  <si>
    <t>469 ST</t>
  </si>
  <si>
    <t>10346</t>
  </si>
  <si>
    <t>470 ST</t>
  </si>
  <si>
    <t>10347</t>
  </si>
  <si>
    <t>471 ST</t>
  </si>
  <si>
    <t>10348</t>
  </si>
  <si>
    <t>472 ST</t>
  </si>
  <si>
    <t>10349</t>
  </si>
  <si>
    <t>473 ST</t>
  </si>
  <si>
    <t>10350</t>
  </si>
  <si>
    <t>474 ST</t>
  </si>
  <si>
    <t>10351</t>
  </si>
  <si>
    <t>475 ST</t>
  </si>
  <si>
    <t>10352</t>
  </si>
  <si>
    <t>476 ST</t>
  </si>
  <si>
    <t>10353</t>
  </si>
  <si>
    <t>477 ST</t>
  </si>
  <si>
    <t>10354</t>
  </si>
  <si>
    <t>478 ST</t>
  </si>
  <si>
    <t>10355</t>
  </si>
  <si>
    <t>479 ST</t>
  </si>
  <si>
    <t>10356</t>
  </si>
  <si>
    <t>480 ST</t>
  </si>
  <si>
    <t>10357</t>
  </si>
  <si>
    <t>481 ST</t>
  </si>
  <si>
    <t>10358</t>
  </si>
  <si>
    <t>482 ST</t>
  </si>
  <si>
    <t>10359</t>
  </si>
  <si>
    <t>483 ST</t>
  </si>
  <si>
    <t>10360</t>
  </si>
  <si>
    <t>484 ST</t>
  </si>
  <si>
    <t>10361</t>
  </si>
  <si>
    <t>485 ST</t>
  </si>
  <si>
    <t>10362</t>
  </si>
  <si>
    <t>486 ST</t>
  </si>
  <si>
    <t>10363</t>
  </si>
  <si>
    <t>487 ST</t>
  </si>
  <si>
    <t>10364</t>
  </si>
  <si>
    <t>488 ST</t>
  </si>
  <si>
    <t>10365</t>
  </si>
  <si>
    <t>489 ST</t>
  </si>
  <si>
    <t>10366</t>
  </si>
  <si>
    <t>490 ST</t>
  </si>
  <si>
    <t>10367</t>
  </si>
  <si>
    <t>491 ST</t>
  </si>
  <si>
    <t>10368</t>
  </si>
  <si>
    <t>492 ST</t>
  </si>
  <si>
    <t>10369</t>
  </si>
  <si>
    <t>493 ST</t>
  </si>
  <si>
    <t>10370</t>
  </si>
  <si>
    <t>494 ST</t>
  </si>
  <si>
    <t>10371</t>
  </si>
  <si>
    <t>495 ST</t>
  </si>
  <si>
    <t>10372</t>
  </si>
  <si>
    <t>496 ST</t>
  </si>
  <si>
    <t>10373</t>
  </si>
  <si>
    <t>497 ST</t>
  </si>
  <si>
    <t>10374</t>
  </si>
  <si>
    <t>498 ST</t>
  </si>
  <si>
    <t>10375</t>
  </si>
  <si>
    <t>499 ST</t>
  </si>
  <si>
    <t>10376</t>
  </si>
  <si>
    <t>500 ST</t>
  </si>
  <si>
    <t>10377</t>
  </si>
  <si>
    <t>501 ST</t>
  </si>
  <si>
    <t>10378</t>
  </si>
  <si>
    <t>502 ST</t>
  </si>
  <si>
    <t>10379</t>
  </si>
  <si>
    <t>503 ST</t>
  </si>
  <si>
    <t>10380</t>
  </si>
  <si>
    <t>504 ST</t>
  </si>
  <si>
    <t>10381</t>
  </si>
  <si>
    <t>505 ST</t>
  </si>
  <si>
    <t>10382</t>
  </si>
  <si>
    <t>506 ST</t>
  </si>
  <si>
    <t>10383</t>
  </si>
  <si>
    <t>507 ST</t>
  </si>
  <si>
    <t>10384</t>
  </si>
  <si>
    <t>508 ST</t>
  </si>
  <si>
    <t>10385</t>
  </si>
  <si>
    <t>509 ST</t>
  </si>
  <si>
    <t>10386</t>
  </si>
  <si>
    <t>510 ST</t>
  </si>
  <si>
    <t>10387</t>
  </si>
  <si>
    <t>511 ST</t>
  </si>
  <si>
    <t>10388</t>
  </si>
  <si>
    <t>512 ST</t>
  </si>
  <si>
    <t>10389</t>
  </si>
  <si>
    <t>513 ST</t>
  </si>
  <si>
    <t>10390</t>
  </si>
  <si>
    <t>514 ST</t>
  </si>
  <si>
    <t>10391</t>
  </si>
  <si>
    <t>515 ST</t>
  </si>
  <si>
    <t>10392</t>
  </si>
  <si>
    <t>516 ST</t>
  </si>
  <si>
    <t>10393</t>
  </si>
  <si>
    <t>517 ST</t>
  </si>
  <si>
    <t>10394</t>
  </si>
  <si>
    <t>518 ST</t>
  </si>
  <si>
    <t>10395</t>
  </si>
  <si>
    <t>519 ST</t>
  </si>
  <si>
    <t>10396</t>
  </si>
  <si>
    <t>520 ST</t>
  </si>
  <si>
    <t>10397</t>
  </si>
  <si>
    <t>521 ST</t>
  </si>
  <si>
    <t>10398</t>
  </si>
  <si>
    <t>522 ST</t>
  </si>
  <si>
    <t>10399</t>
  </si>
  <si>
    <t>523 ST</t>
  </si>
  <si>
    <t>10400</t>
  </si>
  <si>
    <t>524 ST</t>
  </si>
  <si>
    <t>10401</t>
  </si>
  <si>
    <t>525 ST</t>
  </si>
  <si>
    <t>10402</t>
  </si>
  <si>
    <t>526 ST</t>
  </si>
  <si>
    <t>10403</t>
  </si>
  <si>
    <t>527 ST</t>
  </si>
  <si>
    <t>10404</t>
  </si>
  <si>
    <t>528 ST</t>
  </si>
  <si>
    <t>10405</t>
  </si>
  <si>
    <t>529 ST</t>
  </si>
  <si>
    <t>10406</t>
  </si>
  <si>
    <t>530 ST</t>
  </si>
  <si>
    <t>10407</t>
  </si>
  <si>
    <t>531 ST</t>
  </si>
  <si>
    <t>10408</t>
  </si>
  <si>
    <t>532 ST</t>
  </si>
  <si>
    <t>10409</t>
  </si>
  <si>
    <t>533 ST</t>
  </si>
  <si>
    <t>10410</t>
  </si>
  <si>
    <t>534 ST</t>
  </si>
  <si>
    <t>10411</t>
  </si>
  <si>
    <t>535 ST</t>
  </si>
  <si>
    <t>10412</t>
  </si>
  <si>
    <t>536 ST</t>
  </si>
  <si>
    <t>10413</t>
  </si>
  <si>
    <t>537 ST</t>
  </si>
  <si>
    <t>10414</t>
  </si>
  <si>
    <t>538 ST</t>
  </si>
  <si>
    <t>10415</t>
  </si>
  <si>
    <t>539 ST</t>
  </si>
  <si>
    <t>10416</t>
  </si>
  <si>
    <t>540 ST</t>
  </si>
  <si>
    <t>10417</t>
  </si>
  <si>
    <t>541 ST</t>
  </si>
  <si>
    <t>10418</t>
  </si>
  <si>
    <t>542 ST</t>
  </si>
  <si>
    <t>10419</t>
  </si>
  <si>
    <t>543 ST</t>
  </si>
  <si>
    <t>10420</t>
  </si>
  <si>
    <t>544 ST</t>
  </si>
  <si>
    <t>10421</t>
  </si>
  <si>
    <t>545 ST</t>
  </si>
  <si>
    <t>10422</t>
  </si>
  <si>
    <t>546 ST</t>
  </si>
  <si>
    <t>10423</t>
  </si>
  <si>
    <t>547 ST</t>
  </si>
  <si>
    <t>10424</t>
  </si>
  <si>
    <t>548 ST</t>
  </si>
  <si>
    <t>10425</t>
  </si>
  <si>
    <t>549 ST</t>
  </si>
  <si>
    <t>10426</t>
  </si>
  <si>
    <t>550 ST</t>
  </si>
  <si>
    <t>10427</t>
  </si>
  <si>
    <t>551 ST</t>
  </si>
  <si>
    <t>10428</t>
  </si>
  <si>
    <t>552 ST</t>
  </si>
  <si>
    <t>10429</t>
  </si>
  <si>
    <t>553 ST</t>
  </si>
  <si>
    <t>10430</t>
  </si>
  <si>
    <t>554 ST</t>
  </si>
  <si>
    <t>10431</t>
  </si>
  <si>
    <t>555 ST</t>
  </si>
  <si>
    <t>10432</t>
  </si>
  <si>
    <t>556 ST</t>
  </si>
  <si>
    <t>10433</t>
  </si>
  <si>
    <t>557 ST</t>
  </si>
  <si>
    <t>10434</t>
  </si>
  <si>
    <t>558 ST</t>
  </si>
  <si>
    <t>10435</t>
  </si>
  <si>
    <t>559 ST</t>
  </si>
  <si>
    <t>10436</t>
  </si>
  <si>
    <t>560 ST</t>
  </si>
  <si>
    <t>10437</t>
  </si>
  <si>
    <t>561 ST</t>
  </si>
  <si>
    <t>10438</t>
  </si>
  <si>
    <t>562 ST</t>
  </si>
  <si>
    <t>10439</t>
  </si>
  <si>
    <t>563 ST</t>
  </si>
  <si>
    <t>10440</t>
  </si>
  <si>
    <t>564 ST</t>
  </si>
  <si>
    <t>10441</t>
  </si>
  <si>
    <t>565 ST</t>
  </si>
  <si>
    <t>10442</t>
  </si>
  <si>
    <t>566 ST</t>
  </si>
  <si>
    <t>10443</t>
  </si>
  <si>
    <t>567 ST</t>
  </si>
  <si>
    <t>10444</t>
  </si>
  <si>
    <t>568 ST</t>
  </si>
  <si>
    <t>10445</t>
  </si>
  <si>
    <t>569 ST</t>
  </si>
  <si>
    <t>10446</t>
  </si>
  <si>
    <t>570 ST</t>
  </si>
  <si>
    <t>10447</t>
  </si>
  <si>
    <t>571 ST</t>
  </si>
  <si>
    <t>10448</t>
  </si>
  <si>
    <t>572 ST</t>
  </si>
  <si>
    <t>10449</t>
  </si>
  <si>
    <t>573 ST</t>
  </si>
  <si>
    <t>10450</t>
  </si>
  <si>
    <t>574 ST</t>
  </si>
  <si>
    <t>10451</t>
  </si>
  <si>
    <t>575 ST</t>
  </si>
  <si>
    <t>10452</t>
  </si>
  <si>
    <t>576 ST</t>
  </si>
  <si>
    <t>10453</t>
  </si>
  <si>
    <t>577 ST</t>
  </si>
  <si>
    <t>10454</t>
  </si>
  <si>
    <t>578 ST</t>
  </si>
  <si>
    <t>10455</t>
  </si>
  <si>
    <t>579 ST</t>
  </si>
  <si>
    <t>10456</t>
  </si>
  <si>
    <t>580 ST</t>
  </si>
  <si>
    <t>10457</t>
  </si>
  <si>
    <t>581 ST</t>
  </si>
  <si>
    <t>10458</t>
  </si>
  <si>
    <t>582 ST</t>
  </si>
  <si>
    <t>10459</t>
  </si>
  <si>
    <t>583 ST</t>
  </si>
  <si>
    <t>10460</t>
  </si>
  <si>
    <t>584 ST</t>
  </si>
  <si>
    <t>10461</t>
  </si>
  <si>
    <t>585 ST</t>
  </si>
  <si>
    <t>10462</t>
  </si>
  <si>
    <t>586 ST</t>
  </si>
  <si>
    <t>10463</t>
  </si>
  <si>
    <t>587 ST</t>
  </si>
  <si>
    <t>10464</t>
  </si>
  <si>
    <t>588 ST</t>
  </si>
  <si>
    <t>10465</t>
  </si>
  <si>
    <t>589 ST</t>
  </si>
  <si>
    <t>10466</t>
  </si>
  <si>
    <t>590 ST</t>
  </si>
  <si>
    <t>10467</t>
  </si>
  <si>
    <t>591 ST</t>
  </si>
  <si>
    <t>10468</t>
  </si>
  <si>
    <t>592 ST</t>
  </si>
  <si>
    <t>10469</t>
  </si>
  <si>
    <t>593 ST</t>
  </si>
  <si>
    <t>10470</t>
  </si>
  <si>
    <t>594 ST</t>
  </si>
  <si>
    <t>10471</t>
  </si>
  <si>
    <t>595 ST</t>
  </si>
  <si>
    <t>10472</t>
  </si>
  <si>
    <t>596 ST</t>
  </si>
  <si>
    <t>10473</t>
  </si>
  <si>
    <t>597 ST</t>
  </si>
  <si>
    <t>10474</t>
  </si>
  <si>
    <t>598 ST</t>
  </si>
  <si>
    <t>10475</t>
  </si>
  <si>
    <t>599 ST</t>
  </si>
  <si>
    <t>10476</t>
  </si>
  <si>
    <t>600 ST</t>
  </si>
  <si>
    <t>10477</t>
  </si>
  <si>
    <t>601 ST</t>
  </si>
  <si>
    <t>10478</t>
  </si>
  <si>
    <t>602 ST</t>
  </si>
  <si>
    <t>10479</t>
  </si>
  <si>
    <t>603 ST</t>
  </si>
  <si>
    <t>10480</t>
  </si>
  <si>
    <t>604 ST</t>
  </si>
  <si>
    <t>10481</t>
  </si>
  <si>
    <t>605 ST</t>
  </si>
  <si>
    <t>10482</t>
  </si>
  <si>
    <t>606 ST</t>
  </si>
  <si>
    <t>10483</t>
  </si>
  <si>
    <t>607 ST</t>
  </si>
  <si>
    <t>10484</t>
  </si>
  <si>
    <t>608 ST</t>
  </si>
  <si>
    <t>10485</t>
  </si>
  <si>
    <t>609 ST</t>
  </si>
  <si>
    <t>10486</t>
  </si>
  <si>
    <t>610 ST</t>
  </si>
  <si>
    <t>10487</t>
  </si>
  <si>
    <t>611 ST</t>
  </si>
  <si>
    <t>10488</t>
  </si>
  <si>
    <t>612 ST</t>
  </si>
  <si>
    <t>10489</t>
  </si>
  <si>
    <t>613 ST</t>
  </si>
  <si>
    <t>10490</t>
  </si>
  <si>
    <t>614 ST</t>
  </si>
  <si>
    <t>10491</t>
  </si>
  <si>
    <t>615 ST</t>
  </si>
  <si>
    <t>10492</t>
  </si>
  <si>
    <t>616 ST</t>
  </si>
  <si>
    <t>10493</t>
  </si>
  <si>
    <t>617 ST</t>
  </si>
  <si>
    <t>10494</t>
  </si>
  <si>
    <t>618 ST</t>
  </si>
  <si>
    <t>10495</t>
  </si>
  <si>
    <t>619 ST</t>
  </si>
  <si>
    <t>10496</t>
  </si>
  <si>
    <t>620 ST</t>
  </si>
  <si>
    <t>10497</t>
  </si>
  <si>
    <t>621 ST</t>
  </si>
  <si>
    <t>10498</t>
  </si>
  <si>
    <t>622 ST</t>
  </si>
  <si>
    <t>10499</t>
  </si>
  <si>
    <t>623 ST</t>
  </si>
  <si>
    <t>10500</t>
  </si>
  <si>
    <t>624 ST</t>
  </si>
  <si>
    <t>10501</t>
  </si>
  <si>
    <t>625 ST</t>
  </si>
  <si>
    <t>10502</t>
  </si>
  <si>
    <t>626 ST</t>
  </si>
  <si>
    <t>10503</t>
  </si>
  <si>
    <t>627 ST</t>
  </si>
  <si>
    <t>10504</t>
  </si>
  <si>
    <t>628 ST</t>
  </si>
  <si>
    <t>10505</t>
  </si>
  <si>
    <t>629 ST</t>
  </si>
  <si>
    <t>10506</t>
  </si>
  <si>
    <t>630 ST</t>
  </si>
  <si>
    <t>10507</t>
  </si>
  <si>
    <t>631 ST</t>
  </si>
  <si>
    <t>10508</t>
  </si>
  <si>
    <t>632 ST</t>
  </si>
  <si>
    <t>10509</t>
  </si>
  <si>
    <t>633 ST</t>
  </si>
  <si>
    <t>10510</t>
  </si>
  <si>
    <t>634 ST</t>
  </si>
  <si>
    <t>10511</t>
  </si>
  <si>
    <t>635 ST</t>
  </si>
  <si>
    <t>10512</t>
  </si>
  <si>
    <t>636 ST</t>
  </si>
  <si>
    <t>10513</t>
  </si>
  <si>
    <t>637 ST</t>
  </si>
  <si>
    <t>10514</t>
  </si>
  <si>
    <t>638 ST</t>
  </si>
  <si>
    <t>10515</t>
  </si>
  <si>
    <t>639 ST</t>
  </si>
  <si>
    <t>10516</t>
  </si>
  <si>
    <t>640 ST</t>
  </si>
  <si>
    <t>10517</t>
  </si>
  <si>
    <t>641 ST</t>
  </si>
  <si>
    <t>10518</t>
  </si>
  <si>
    <t>642 ST</t>
  </si>
  <si>
    <t>10519</t>
  </si>
  <si>
    <t>643 ST</t>
  </si>
  <si>
    <t>10520</t>
  </si>
  <si>
    <t>644 ST</t>
  </si>
  <si>
    <t>10521</t>
  </si>
  <si>
    <t>645 ST</t>
  </si>
  <si>
    <t>10522</t>
  </si>
  <si>
    <t>646 ST</t>
  </si>
  <si>
    <t>10523</t>
  </si>
  <si>
    <t>647 ST</t>
  </si>
  <si>
    <t>10524</t>
  </si>
  <si>
    <t>648 ST</t>
  </si>
  <si>
    <t>10525</t>
  </si>
  <si>
    <t>649 ST</t>
  </si>
  <si>
    <t>10526</t>
  </si>
  <si>
    <t>650 ST</t>
  </si>
  <si>
    <t>10527</t>
  </si>
  <si>
    <t>651 ST</t>
  </si>
  <si>
    <t>10528</t>
  </si>
  <si>
    <t>652 ST</t>
  </si>
  <si>
    <t>10529</t>
  </si>
  <si>
    <t>653 ST</t>
  </si>
  <si>
    <t>10530</t>
  </si>
  <si>
    <t>654 ST</t>
  </si>
  <si>
    <t>10531</t>
  </si>
  <si>
    <t>655 ST</t>
  </si>
  <si>
    <t>10532</t>
  </si>
  <si>
    <t>656 ST</t>
  </si>
  <si>
    <t>10533</t>
  </si>
  <si>
    <t>657 ST</t>
  </si>
  <si>
    <t>10534</t>
  </si>
  <si>
    <t>658 ST</t>
  </si>
  <si>
    <t>10535</t>
  </si>
  <si>
    <t>659 ST</t>
  </si>
  <si>
    <t>10536</t>
  </si>
  <si>
    <t>660 ST</t>
  </si>
  <si>
    <t>10537</t>
  </si>
  <si>
    <t>661 ST</t>
  </si>
  <si>
    <t>10538</t>
  </si>
  <si>
    <t>662 ST</t>
  </si>
  <si>
    <t>10539</t>
  </si>
  <si>
    <t>663 ST</t>
  </si>
  <si>
    <t>10540</t>
  </si>
  <si>
    <t>664 ST</t>
  </si>
  <si>
    <t>10541</t>
  </si>
  <si>
    <t>665 ST</t>
  </si>
  <si>
    <t>10542</t>
  </si>
  <si>
    <t>666 ST</t>
  </si>
  <si>
    <t>10543</t>
  </si>
  <si>
    <t>667 ST</t>
  </si>
  <si>
    <t>10544</t>
  </si>
  <si>
    <t>668 ST</t>
  </si>
  <si>
    <t>10545</t>
  </si>
  <si>
    <t>669 ST</t>
  </si>
  <si>
    <t>10546</t>
  </si>
  <si>
    <t>670 ST</t>
  </si>
  <si>
    <t>10547</t>
  </si>
  <si>
    <t>671 ST</t>
  </si>
  <si>
    <t>10548</t>
  </si>
  <si>
    <t>672 ST</t>
  </si>
  <si>
    <t>10549</t>
  </si>
  <si>
    <t>673 ST</t>
  </si>
  <si>
    <t>10550</t>
  </si>
  <si>
    <t>674 ST</t>
  </si>
  <si>
    <t>10551</t>
  </si>
  <si>
    <t>675 ST</t>
  </si>
  <si>
    <t>10552</t>
  </si>
  <si>
    <t>676 ST</t>
  </si>
  <si>
    <t>10553</t>
  </si>
  <si>
    <t>677 ST</t>
  </si>
  <si>
    <t>10554</t>
  </si>
  <si>
    <t>678 ST</t>
  </si>
  <si>
    <t>10555</t>
  </si>
  <si>
    <t>679 ST</t>
  </si>
  <si>
    <t>10556</t>
  </si>
  <si>
    <t>680 ST</t>
  </si>
  <si>
    <t>10557</t>
  </si>
  <si>
    <t>681 ST</t>
  </si>
  <si>
    <t>10558</t>
  </si>
  <si>
    <t>682 ST</t>
  </si>
  <si>
    <t>10559</t>
  </si>
  <si>
    <t>683 ST</t>
  </si>
  <si>
    <t>10560</t>
  </si>
  <si>
    <t>684 ST</t>
  </si>
  <si>
    <t>10561</t>
  </si>
  <si>
    <t>685 ST</t>
  </si>
  <si>
    <t>10562</t>
  </si>
  <si>
    <t>686 ST</t>
  </si>
  <si>
    <t>10563</t>
  </si>
  <si>
    <t>687 ST</t>
  </si>
  <si>
    <t>10564</t>
  </si>
  <si>
    <t>688 ST</t>
  </si>
  <si>
    <t>10565</t>
  </si>
  <si>
    <t>689 ST</t>
  </si>
  <si>
    <t>10566</t>
  </si>
  <si>
    <t>690 ST</t>
  </si>
  <si>
    <t>10567</t>
  </si>
  <si>
    <t>691 ST</t>
  </si>
  <si>
    <t>10568</t>
  </si>
  <si>
    <t>692 ST</t>
  </si>
  <si>
    <t>10569</t>
  </si>
  <si>
    <t>693 ST</t>
  </si>
  <si>
    <t>10570</t>
  </si>
  <si>
    <t>694 ST</t>
  </si>
  <si>
    <t>10571</t>
  </si>
  <si>
    <t>695 ST</t>
  </si>
  <si>
    <t>10572</t>
  </si>
  <si>
    <t>696 ST</t>
  </si>
  <si>
    <t>10573</t>
  </si>
  <si>
    <t>697 ST</t>
  </si>
  <si>
    <t>10574</t>
  </si>
  <si>
    <t>698 ST</t>
  </si>
  <si>
    <t>10575</t>
  </si>
  <si>
    <t>699 ST</t>
  </si>
  <si>
    <t>10576</t>
  </si>
  <si>
    <t>700 ST</t>
  </si>
  <si>
    <t>10577</t>
  </si>
  <si>
    <t>701 ST</t>
  </si>
  <si>
    <t>10578</t>
  </si>
  <si>
    <t>702 ST</t>
  </si>
  <si>
    <t>10579</t>
  </si>
  <si>
    <t>703 ST</t>
  </si>
  <si>
    <t>10580</t>
  </si>
  <si>
    <t>704 ST</t>
  </si>
  <si>
    <t>10581</t>
  </si>
  <si>
    <t>705 ST</t>
  </si>
  <si>
    <t>10582</t>
  </si>
  <si>
    <t>706 ST</t>
  </si>
  <si>
    <t>10583</t>
  </si>
  <si>
    <t>707 ST</t>
  </si>
  <si>
    <t>10584</t>
  </si>
  <si>
    <t>708 ST</t>
  </si>
  <si>
    <t>10585</t>
  </si>
  <si>
    <t>709 ST</t>
  </si>
  <si>
    <t>10586</t>
  </si>
  <si>
    <t>710 ST</t>
  </si>
  <si>
    <t>10587</t>
  </si>
  <si>
    <t>711 ST</t>
  </si>
  <si>
    <t>10588</t>
  </si>
  <si>
    <t>712 ST</t>
  </si>
  <si>
    <t>10589</t>
  </si>
  <si>
    <t>713 ST</t>
  </si>
  <si>
    <t>10590</t>
  </si>
  <si>
    <t>714 ST</t>
  </si>
  <si>
    <t>10591</t>
  </si>
  <si>
    <t>715 ST</t>
  </si>
  <si>
    <t>10592</t>
  </si>
  <si>
    <t>716 ST</t>
  </si>
  <si>
    <t>10593</t>
  </si>
  <si>
    <t>717 ST</t>
  </si>
  <si>
    <t>10594</t>
  </si>
  <si>
    <t>718 ST</t>
  </si>
  <si>
    <t>10595</t>
  </si>
  <si>
    <t>719 ST</t>
  </si>
  <si>
    <t>10596</t>
  </si>
  <si>
    <t>720 ST</t>
  </si>
  <si>
    <t>10597</t>
  </si>
  <si>
    <t>721 ST</t>
  </si>
  <si>
    <t>10598</t>
  </si>
  <si>
    <t>722 ST</t>
  </si>
  <si>
    <t>10599</t>
  </si>
  <si>
    <t>723 ST</t>
  </si>
  <si>
    <t>10600</t>
  </si>
  <si>
    <t>724 ST</t>
  </si>
  <si>
    <t>10601</t>
  </si>
  <si>
    <t>725 ST</t>
  </si>
  <si>
    <t>10602</t>
  </si>
  <si>
    <t>726 ST</t>
  </si>
  <si>
    <t>10603</t>
  </si>
  <si>
    <t>727 ST</t>
  </si>
  <si>
    <t>10604</t>
  </si>
  <si>
    <t>728 ST</t>
  </si>
  <si>
    <t>10605</t>
  </si>
  <si>
    <t>729 ST</t>
  </si>
  <si>
    <t>10606</t>
  </si>
  <si>
    <t>730 ST</t>
  </si>
  <si>
    <t>10607</t>
  </si>
  <si>
    <t>731 ST</t>
  </si>
  <si>
    <t>10608</t>
  </si>
  <si>
    <t>732 ST</t>
  </si>
  <si>
    <t>10609</t>
  </si>
  <si>
    <t>733 ST</t>
  </si>
  <si>
    <t>10610</t>
  </si>
  <si>
    <t>734 ST</t>
  </si>
  <si>
    <t>10611</t>
  </si>
  <si>
    <t>735 ST</t>
  </si>
  <si>
    <t>10612</t>
  </si>
  <si>
    <t>736 ST</t>
  </si>
  <si>
    <t>10613</t>
  </si>
  <si>
    <t>737 ST</t>
  </si>
  <si>
    <t>10614</t>
  </si>
  <si>
    <t>738 ST</t>
  </si>
  <si>
    <t>10615</t>
  </si>
  <si>
    <t>739 ST</t>
  </si>
  <si>
    <t>10616</t>
  </si>
  <si>
    <t>740 ST</t>
  </si>
  <si>
    <t>10617</t>
  </si>
  <si>
    <t>741 ST</t>
  </si>
  <si>
    <t>10618</t>
  </si>
  <si>
    <t>742 ST</t>
  </si>
  <si>
    <t>10619</t>
  </si>
  <si>
    <t>743 ST</t>
  </si>
  <si>
    <t>10620</t>
  </si>
  <si>
    <t>744 ST</t>
  </si>
  <si>
    <t>10621</t>
  </si>
  <si>
    <t>745 ST</t>
  </si>
  <si>
    <t>10622</t>
  </si>
  <si>
    <t>746 ST</t>
  </si>
  <si>
    <t>10623</t>
  </si>
  <si>
    <t>747 ST</t>
  </si>
  <si>
    <t>10624</t>
  </si>
  <si>
    <t>748 ST</t>
  </si>
  <si>
    <t>10625</t>
  </si>
  <si>
    <t>749 ST</t>
  </si>
  <si>
    <t>10626</t>
  </si>
  <si>
    <t>750 ST</t>
  </si>
  <si>
    <t>10627</t>
  </si>
  <si>
    <t>751 ST</t>
  </si>
  <si>
    <t>10628</t>
  </si>
  <si>
    <t>752 ST</t>
  </si>
  <si>
    <t>10629</t>
  </si>
  <si>
    <t>753 ST</t>
  </si>
  <si>
    <t>10630</t>
  </si>
  <si>
    <t>754 ST</t>
  </si>
  <si>
    <t>10631</t>
  </si>
  <si>
    <t>755 ST</t>
  </si>
  <si>
    <t>10632</t>
  </si>
  <si>
    <t>756 ST</t>
  </si>
  <si>
    <t>10633</t>
  </si>
  <si>
    <t>757 ST</t>
  </si>
  <si>
    <t>10634</t>
  </si>
  <si>
    <t>758 ST</t>
  </si>
  <si>
    <t>10635</t>
  </si>
  <si>
    <t>759 ST</t>
  </si>
  <si>
    <t>10636</t>
  </si>
  <si>
    <t>760 ST</t>
  </si>
  <si>
    <t>10637</t>
  </si>
  <si>
    <t>761 ST</t>
  </si>
  <si>
    <t>10638</t>
  </si>
  <si>
    <t>762 ST</t>
  </si>
  <si>
    <t>10639</t>
  </si>
  <si>
    <t>763 ST</t>
  </si>
  <si>
    <t>10640</t>
  </si>
  <si>
    <t>764 ST</t>
  </si>
  <si>
    <t>10641</t>
  </si>
  <si>
    <t>765 ST</t>
  </si>
  <si>
    <t>10642</t>
  </si>
  <si>
    <t>766 ST</t>
  </si>
  <si>
    <t>10643</t>
  </si>
  <si>
    <t>767 ST</t>
  </si>
  <si>
    <t>10644</t>
  </si>
  <si>
    <t>768 ST</t>
  </si>
  <si>
    <t>10645</t>
  </si>
  <si>
    <t>769 ST</t>
  </si>
  <si>
    <t>10646</t>
  </si>
  <si>
    <t>770 ST</t>
  </si>
  <si>
    <t>10647</t>
  </si>
  <si>
    <t>771 ST</t>
  </si>
  <si>
    <t>10648</t>
  </si>
  <si>
    <t>772 ST</t>
  </si>
  <si>
    <t>10649</t>
  </si>
  <si>
    <t>773 ST</t>
  </si>
  <si>
    <t>10650</t>
  </si>
  <si>
    <t>774 ST</t>
  </si>
  <si>
    <t>10651</t>
  </si>
  <si>
    <t>775 ST</t>
  </si>
  <si>
    <t>10652</t>
  </si>
  <si>
    <t>776 ST</t>
  </si>
  <si>
    <t>10653</t>
  </si>
  <si>
    <t>777 ST</t>
  </si>
  <si>
    <t>10654</t>
  </si>
  <si>
    <t>778 ST</t>
  </si>
  <si>
    <t>10655</t>
  </si>
  <si>
    <t>779 ST</t>
  </si>
  <si>
    <t>10656</t>
  </si>
  <si>
    <t>780 ST</t>
  </si>
  <si>
    <t>10657</t>
  </si>
  <si>
    <t>781 ST</t>
  </si>
  <si>
    <t>10658</t>
  </si>
  <si>
    <t>782 ST</t>
  </si>
  <si>
    <t>10659</t>
  </si>
  <si>
    <t>783 ST</t>
  </si>
  <si>
    <t>10660</t>
  </si>
  <si>
    <t>784 ST</t>
  </si>
  <si>
    <t>10661</t>
  </si>
  <si>
    <t>785 ST</t>
  </si>
  <si>
    <t>10662</t>
  </si>
  <si>
    <t>786 ST</t>
  </si>
  <si>
    <t>10663</t>
  </si>
  <si>
    <t>787 ST</t>
  </si>
  <si>
    <t>10664</t>
  </si>
  <si>
    <t>788 ST</t>
  </si>
  <si>
    <t>10665</t>
  </si>
  <si>
    <t>789 ST</t>
  </si>
  <si>
    <t>10666</t>
  </si>
  <si>
    <t>790 ST</t>
  </si>
  <si>
    <t>10667</t>
  </si>
  <si>
    <t>791 ST</t>
  </si>
  <si>
    <t>10668</t>
  </si>
  <si>
    <t>792 ST</t>
  </si>
  <si>
    <t>10669</t>
  </si>
  <si>
    <t>793 ST</t>
  </si>
  <si>
    <t>10670</t>
  </si>
  <si>
    <t>794 ST</t>
  </si>
  <si>
    <t>10671</t>
  </si>
  <si>
    <t>795 ST</t>
  </si>
  <si>
    <t>10672</t>
  </si>
  <si>
    <t>796 ST</t>
  </si>
  <si>
    <t>10673</t>
  </si>
  <si>
    <t>797 ST</t>
  </si>
  <si>
    <t>10674</t>
  </si>
  <si>
    <t>798 ST</t>
  </si>
  <si>
    <t>10675</t>
  </si>
  <si>
    <t>799 ST</t>
  </si>
  <si>
    <t>10676</t>
  </si>
  <si>
    <t>800 ST</t>
  </si>
  <si>
    <t>10677</t>
  </si>
  <si>
    <t>801 ST</t>
  </si>
  <si>
    <t>10678</t>
  </si>
  <si>
    <t>802 ST</t>
  </si>
  <si>
    <t>10679</t>
  </si>
  <si>
    <t>803 ST</t>
  </si>
  <si>
    <t>10680</t>
  </si>
  <si>
    <t>804 ST</t>
  </si>
  <si>
    <t>10681</t>
  </si>
  <si>
    <t>805 ST</t>
  </si>
  <si>
    <t>10682</t>
  </si>
  <si>
    <t>806 ST</t>
  </si>
  <si>
    <t>10683</t>
  </si>
  <si>
    <t>807 ST</t>
  </si>
  <si>
    <t>10684</t>
  </si>
  <si>
    <t>808 ST</t>
  </si>
  <si>
    <t>10685</t>
  </si>
  <si>
    <t>809 ST</t>
  </si>
  <si>
    <t>10686</t>
  </si>
  <si>
    <t>810 ST</t>
  </si>
  <si>
    <t>10687</t>
  </si>
  <si>
    <t>811 ST</t>
  </si>
  <si>
    <t>10688</t>
  </si>
  <si>
    <t>812 ST</t>
  </si>
  <si>
    <t>10689</t>
  </si>
  <si>
    <t>813 ST</t>
  </si>
  <si>
    <t>10690</t>
  </si>
  <si>
    <t>814 ST</t>
  </si>
  <si>
    <t>10691</t>
  </si>
  <si>
    <t>815 ST</t>
  </si>
  <si>
    <t>10692</t>
  </si>
  <si>
    <t>816 ST</t>
  </si>
  <si>
    <t>10693</t>
  </si>
  <si>
    <t>817 ST</t>
  </si>
  <si>
    <t>10694</t>
  </si>
  <si>
    <t>818 ST</t>
  </si>
  <si>
    <t>10695</t>
  </si>
  <si>
    <t>819 ST</t>
  </si>
  <si>
    <t>10696</t>
  </si>
  <si>
    <t>820 ST</t>
  </si>
  <si>
    <t>10697</t>
  </si>
  <si>
    <t>821 ST</t>
  </si>
  <si>
    <t>10698</t>
  </si>
  <si>
    <t>822 ST</t>
  </si>
  <si>
    <t>10699</t>
  </si>
  <si>
    <t>823 ST</t>
  </si>
  <si>
    <t>10700</t>
  </si>
  <si>
    <t>824 ST</t>
  </si>
  <si>
    <t>10701</t>
  </si>
  <si>
    <t>825 ST</t>
  </si>
  <si>
    <t>10702</t>
  </si>
  <si>
    <t>826 ST</t>
  </si>
  <si>
    <t>10703</t>
  </si>
  <si>
    <t>827 ST</t>
  </si>
  <si>
    <t>10704</t>
  </si>
  <si>
    <t>828 ST</t>
  </si>
  <si>
    <t>10705</t>
  </si>
  <si>
    <t>829 ST</t>
  </si>
  <si>
    <t>10706</t>
  </si>
  <si>
    <t>830 ST</t>
  </si>
  <si>
    <t>10707</t>
  </si>
  <si>
    <t>831 ST</t>
  </si>
  <si>
    <t>10708</t>
  </si>
  <si>
    <t>832 ST</t>
  </si>
  <si>
    <t>10709</t>
  </si>
  <si>
    <t>833 ST</t>
  </si>
  <si>
    <t>10710</t>
  </si>
  <si>
    <t>834 ST</t>
  </si>
  <si>
    <t>10711</t>
  </si>
  <si>
    <t>835 ST</t>
  </si>
  <si>
    <t>10712</t>
  </si>
  <si>
    <t>836 ST</t>
  </si>
  <si>
    <t>10713</t>
  </si>
  <si>
    <t>837 ST</t>
  </si>
  <si>
    <t>10714</t>
  </si>
  <si>
    <t>838 ST</t>
  </si>
  <si>
    <t>10715</t>
  </si>
  <si>
    <t>839 ST</t>
  </si>
  <si>
    <t>10716</t>
  </si>
  <si>
    <t>840 ST</t>
  </si>
  <si>
    <t>10717</t>
  </si>
  <si>
    <t>841 ST</t>
  </si>
  <si>
    <t>10718</t>
  </si>
  <si>
    <t>842 ST</t>
  </si>
  <si>
    <t>10719</t>
  </si>
  <si>
    <t>843 ST</t>
  </si>
  <si>
    <t>10720</t>
  </si>
  <si>
    <t>844 ST</t>
  </si>
  <si>
    <t>10721</t>
  </si>
  <si>
    <t>845 ST</t>
  </si>
  <si>
    <t>10722</t>
  </si>
  <si>
    <t>846 ST</t>
  </si>
  <si>
    <t>10723</t>
  </si>
  <si>
    <t>847 ST</t>
  </si>
  <si>
    <t>10724</t>
  </si>
  <si>
    <t>848 ST</t>
  </si>
  <si>
    <t>10725</t>
  </si>
  <si>
    <t>849 ST</t>
  </si>
  <si>
    <t>10726</t>
  </si>
  <si>
    <t>850 ST</t>
  </si>
  <si>
    <t>10727</t>
  </si>
  <si>
    <t>851 ST</t>
  </si>
  <si>
    <t>10728</t>
  </si>
  <si>
    <t>852 ST</t>
  </si>
  <si>
    <t>10729</t>
  </si>
  <si>
    <t>853 ST</t>
  </si>
  <si>
    <t>10730</t>
  </si>
  <si>
    <t>854 ST</t>
  </si>
  <si>
    <t>10731</t>
  </si>
  <si>
    <t>855 ST</t>
  </si>
  <si>
    <t>10732</t>
  </si>
  <si>
    <t>856 ST</t>
  </si>
  <si>
    <t>10733</t>
  </si>
  <si>
    <t>857 ST</t>
  </si>
  <si>
    <t>10734</t>
  </si>
  <si>
    <t>858 ST</t>
  </si>
  <si>
    <t>10735</t>
  </si>
  <si>
    <t>859 ST</t>
  </si>
  <si>
    <t>10736</t>
  </si>
  <si>
    <t>860 ST</t>
  </si>
  <si>
    <t>10737</t>
  </si>
  <si>
    <t>861 ST</t>
  </si>
  <si>
    <t>10738</t>
  </si>
  <si>
    <t>862 ST</t>
  </si>
  <si>
    <t>10739</t>
  </si>
  <si>
    <t>863 ST</t>
  </si>
  <si>
    <t>10740</t>
  </si>
  <si>
    <t>864 ST</t>
  </si>
  <si>
    <t>10741</t>
  </si>
  <si>
    <t>865 ST</t>
  </si>
  <si>
    <t>10742</t>
  </si>
  <si>
    <t>866 ST</t>
  </si>
  <si>
    <t>10743</t>
  </si>
  <si>
    <t>867 ST</t>
  </si>
  <si>
    <t>10744</t>
  </si>
  <si>
    <t>868 ST</t>
  </si>
  <si>
    <t>10745</t>
  </si>
  <si>
    <t>869 ST</t>
  </si>
  <si>
    <t>10746</t>
  </si>
  <si>
    <t>870 ST</t>
  </si>
  <si>
    <t>10747</t>
  </si>
  <si>
    <t>871 ST</t>
  </si>
  <si>
    <t>10748</t>
  </si>
  <si>
    <t>872 ST</t>
  </si>
  <si>
    <t>10749</t>
  </si>
  <si>
    <t>873 ST</t>
  </si>
  <si>
    <t>10750</t>
  </si>
  <si>
    <t>874 ST</t>
  </si>
  <si>
    <t>10751</t>
  </si>
  <si>
    <t>875 ST</t>
  </si>
  <si>
    <t>10752</t>
  </si>
  <si>
    <t>876 ST</t>
  </si>
  <si>
    <t>10753</t>
  </si>
  <si>
    <t>877 ST</t>
  </si>
  <si>
    <t>10754</t>
  </si>
  <si>
    <t>878 ST</t>
  </si>
  <si>
    <t>10755</t>
  </si>
  <si>
    <t>879 ST</t>
  </si>
  <si>
    <t>10756</t>
  </si>
  <si>
    <t>880 ST</t>
  </si>
  <si>
    <t>10757</t>
  </si>
  <si>
    <t>881 ST</t>
  </si>
  <si>
    <t>10758</t>
  </si>
  <si>
    <t>882 ST</t>
  </si>
  <si>
    <t>10759</t>
  </si>
  <si>
    <t>883 ST</t>
  </si>
  <si>
    <t>10760</t>
  </si>
  <si>
    <t>884 ST</t>
  </si>
  <si>
    <t>10761</t>
  </si>
  <si>
    <t>885 ST</t>
  </si>
  <si>
    <t>10762</t>
  </si>
  <si>
    <t>886 ST</t>
  </si>
  <si>
    <t>10763</t>
  </si>
  <si>
    <t>887 ST</t>
  </si>
  <si>
    <t>10764</t>
  </si>
  <si>
    <t>888 ST</t>
  </si>
  <si>
    <t>10765</t>
  </si>
  <si>
    <t>889 ST</t>
  </si>
  <si>
    <t>10766</t>
  </si>
  <si>
    <t>890 ST</t>
  </si>
  <si>
    <t>10767</t>
  </si>
  <si>
    <t>891 ST</t>
  </si>
  <si>
    <t>10768</t>
  </si>
  <si>
    <t>892 ST</t>
  </si>
  <si>
    <t>10769</t>
  </si>
  <si>
    <t>893 ST</t>
  </si>
  <si>
    <t>10770</t>
  </si>
  <si>
    <t>894 ST</t>
  </si>
  <si>
    <t>10771</t>
  </si>
  <si>
    <t>895 ST</t>
  </si>
  <si>
    <t>10772</t>
  </si>
  <si>
    <t>896 ST</t>
  </si>
  <si>
    <t>10773</t>
  </si>
  <si>
    <t>897 ST</t>
  </si>
  <si>
    <t>10774</t>
  </si>
  <si>
    <t>898 ST</t>
  </si>
  <si>
    <t>10775</t>
  </si>
  <si>
    <t>899 ST</t>
  </si>
  <si>
    <t>10776</t>
  </si>
  <si>
    <t>900 ST</t>
  </si>
  <si>
    <t>10777</t>
  </si>
  <si>
    <t>901 ST</t>
  </si>
  <si>
    <t>10778</t>
  </si>
  <si>
    <t>902 ST</t>
  </si>
  <si>
    <t>10779</t>
  </si>
  <si>
    <t>903 ST</t>
  </si>
  <si>
    <t>10780</t>
  </si>
  <si>
    <t>904 ST</t>
  </si>
  <si>
    <t>10781</t>
  </si>
  <si>
    <t>905 ST</t>
  </si>
  <si>
    <t>10782</t>
  </si>
  <si>
    <t>906 ST</t>
  </si>
  <si>
    <t>10783</t>
  </si>
  <si>
    <t>907 ST</t>
  </si>
  <si>
    <t>10784</t>
  </si>
  <si>
    <t>908 ST</t>
  </si>
  <si>
    <t>10785</t>
  </si>
  <si>
    <t>909 ST</t>
  </si>
  <si>
    <t>10786</t>
  </si>
  <si>
    <t>910 ST</t>
  </si>
  <si>
    <t>10787</t>
  </si>
  <si>
    <t>911 ST</t>
  </si>
  <si>
    <t>10788</t>
  </si>
  <si>
    <t>912 ST</t>
  </si>
  <si>
    <t>10789</t>
  </si>
  <si>
    <t>913 ST</t>
  </si>
  <si>
    <t>10790</t>
  </si>
  <si>
    <t>914 ST</t>
  </si>
  <si>
    <t>10791</t>
  </si>
  <si>
    <t>915 ST</t>
  </si>
  <si>
    <t>10792</t>
  </si>
  <si>
    <t>916 ST</t>
  </si>
  <si>
    <t>10793</t>
  </si>
  <si>
    <t>917 ST</t>
  </si>
  <si>
    <t>10794</t>
  </si>
  <si>
    <t>918 ST</t>
  </si>
  <si>
    <t>10795</t>
  </si>
  <si>
    <t>919 ST</t>
  </si>
  <si>
    <t>10796</t>
  </si>
  <si>
    <t>920 ST</t>
  </si>
  <si>
    <t>10797</t>
  </si>
  <si>
    <t>921 ST</t>
  </si>
  <si>
    <t>10798</t>
  </si>
  <si>
    <t>922 ST</t>
  </si>
  <si>
    <t>10799</t>
  </si>
  <si>
    <t>923 ST</t>
  </si>
  <si>
    <t>10800</t>
  </si>
  <si>
    <t>924 ST</t>
  </si>
  <si>
    <t>10801</t>
  </si>
  <si>
    <t>925 ST</t>
  </si>
  <si>
    <t>10802</t>
  </si>
  <si>
    <t>926 ST</t>
  </si>
  <si>
    <t>10803</t>
  </si>
  <si>
    <t>927 ST</t>
  </si>
  <si>
    <t>10804</t>
  </si>
  <si>
    <t>928 ST</t>
  </si>
  <si>
    <t>10805</t>
  </si>
  <si>
    <t>929 ST</t>
  </si>
  <si>
    <t>10806</t>
  </si>
  <si>
    <t>930 ST</t>
  </si>
  <si>
    <t>10807</t>
  </si>
  <si>
    <t>931 ST</t>
  </si>
  <si>
    <t>10808</t>
  </si>
  <si>
    <t>932 ST</t>
  </si>
  <si>
    <t>10809</t>
  </si>
  <si>
    <t>933 ST</t>
  </si>
  <si>
    <t>10810</t>
  </si>
  <si>
    <t>934 ST</t>
  </si>
  <si>
    <t>10811</t>
  </si>
  <si>
    <t>935 ST</t>
  </si>
  <si>
    <t>10812</t>
  </si>
  <si>
    <t>936 ST</t>
  </si>
  <si>
    <t>10813</t>
  </si>
  <si>
    <t>937 ST</t>
  </si>
  <si>
    <t>10814</t>
  </si>
  <si>
    <t>938 ST</t>
  </si>
  <si>
    <t>10815</t>
  </si>
  <si>
    <t>939 ST</t>
  </si>
  <si>
    <t>10816</t>
  </si>
  <si>
    <t>940 ST</t>
  </si>
  <si>
    <t>10817</t>
  </si>
  <si>
    <t>941 ST</t>
  </si>
  <si>
    <t>10818</t>
  </si>
  <si>
    <t>942 ST</t>
  </si>
  <si>
    <t>10819</t>
  </si>
  <si>
    <t>943 ST</t>
  </si>
  <si>
    <t>10820</t>
  </si>
  <si>
    <t>944 ST</t>
  </si>
  <si>
    <t>10821</t>
  </si>
  <si>
    <t>945 ST</t>
  </si>
  <si>
    <t>10822</t>
  </si>
  <si>
    <t>946 ST</t>
  </si>
  <si>
    <t>10823</t>
  </si>
  <si>
    <t>947 ST</t>
  </si>
  <si>
    <t>10824</t>
  </si>
  <si>
    <t>948 ST</t>
  </si>
  <si>
    <t>10825</t>
  </si>
  <si>
    <t>949 ST</t>
  </si>
  <si>
    <t>10826</t>
  </si>
  <si>
    <t>950 ST</t>
  </si>
  <si>
    <t>10827</t>
  </si>
  <si>
    <t>951 ST</t>
  </si>
  <si>
    <t>10828</t>
  </si>
  <si>
    <t>952 ST</t>
  </si>
  <si>
    <t>10829</t>
  </si>
  <si>
    <t>953 ST</t>
  </si>
  <si>
    <t>10830</t>
  </si>
  <si>
    <t>954 ST</t>
  </si>
  <si>
    <t>10831</t>
  </si>
  <si>
    <t>955 ST</t>
  </si>
  <si>
    <t>10832</t>
  </si>
  <si>
    <t>956 ST</t>
  </si>
  <si>
    <t>10833</t>
  </si>
  <si>
    <t>957 ST</t>
  </si>
  <si>
    <t>10834</t>
  </si>
  <si>
    <t>958 ST</t>
  </si>
  <si>
    <t>10835</t>
  </si>
  <si>
    <t>959 ST</t>
  </si>
  <si>
    <t>10836</t>
  </si>
  <si>
    <t>960 ST</t>
  </si>
  <si>
    <t>10837</t>
  </si>
  <si>
    <t>961 ST</t>
  </si>
  <si>
    <t>10838</t>
  </si>
  <si>
    <t>962 ST</t>
  </si>
  <si>
    <t>10839</t>
  </si>
  <si>
    <t>963 ST</t>
  </si>
  <si>
    <t>10840</t>
  </si>
  <si>
    <t>964 ST</t>
  </si>
  <si>
    <t>10841</t>
  </si>
  <si>
    <t>965 ST</t>
  </si>
  <si>
    <t>10842</t>
  </si>
  <si>
    <t>966 ST</t>
  </si>
  <si>
    <t>10843</t>
  </si>
  <si>
    <t>967 ST</t>
  </si>
  <si>
    <t>10844</t>
  </si>
  <si>
    <t>968 ST</t>
  </si>
  <si>
    <t>10845</t>
  </si>
  <si>
    <t>969 ST</t>
  </si>
  <si>
    <t>10846</t>
  </si>
  <si>
    <t>970 ST</t>
  </si>
  <si>
    <t>10847</t>
  </si>
  <si>
    <t>971 ST</t>
  </si>
  <si>
    <t>10848</t>
  </si>
  <si>
    <t>972 ST</t>
  </si>
  <si>
    <t>10849</t>
  </si>
  <si>
    <t>973 ST</t>
  </si>
  <si>
    <t>10850</t>
  </si>
  <si>
    <t>974 ST</t>
  </si>
  <si>
    <t>10851</t>
  </si>
  <si>
    <t>975 ST</t>
  </si>
  <si>
    <t>10852</t>
  </si>
  <si>
    <t>976 ST</t>
  </si>
  <si>
    <t>10853</t>
  </si>
  <si>
    <t>977 ST</t>
  </si>
  <si>
    <t>10854</t>
  </si>
  <si>
    <t>978 ST</t>
  </si>
  <si>
    <t>10855</t>
  </si>
  <si>
    <t>979 ST</t>
  </si>
  <si>
    <t>10856</t>
  </si>
  <si>
    <t>980 ST</t>
  </si>
  <si>
    <t>10857</t>
  </si>
  <si>
    <t>981 ST</t>
  </si>
  <si>
    <t>10858</t>
  </si>
  <si>
    <t>982 ST</t>
  </si>
  <si>
    <t>10859</t>
  </si>
  <si>
    <t>983 ST</t>
  </si>
  <si>
    <t>10860</t>
  </si>
  <si>
    <t>984 ST</t>
  </si>
  <si>
    <t>10861</t>
  </si>
  <si>
    <t>985 ST</t>
  </si>
  <si>
    <t>10862</t>
  </si>
  <si>
    <t>986 ST</t>
  </si>
  <si>
    <t>10863</t>
  </si>
  <si>
    <t>10864</t>
  </si>
  <si>
    <t>988 ST</t>
  </si>
  <si>
    <t>10865</t>
  </si>
  <si>
    <t>989 ST</t>
  </si>
  <si>
    <t>10866</t>
  </si>
  <si>
    <t>990 ST</t>
  </si>
  <si>
    <t>10867</t>
  </si>
  <si>
    <t>991 ST</t>
  </si>
  <si>
    <t>10868</t>
  </si>
  <si>
    <t>992 ST</t>
  </si>
  <si>
    <t>10869</t>
  </si>
  <si>
    <t>993 ST</t>
  </si>
  <si>
    <t>10870</t>
  </si>
  <si>
    <t>994 ST</t>
  </si>
  <si>
    <t>10871</t>
  </si>
  <si>
    <t>995 ST</t>
  </si>
  <si>
    <t>10872</t>
  </si>
  <si>
    <t>996 ST</t>
  </si>
  <si>
    <t>10873</t>
  </si>
  <si>
    <t>997 ST</t>
  </si>
  <si>
    <t>10874</t>
  </si>
  <si>
    <t>998 ST</t>
  </si>
  <si>
    <t>10875</t>
  </si>
  <si>
    <t>999 ST</t>
  </si>
  <si>
    <t>10876</t>
  </si>
  <si>
    <t>1000 ST</t>
  </si>
  <si>
    <t>10877</t>
  </si>
  <si>
    <t>1001 ST</t>
  </si>
  <si>
    <t>10878</t>
  </si>
  <si>
    <t>1002 ST</t>
  </si>
  <si>
    <t>10879</t>
  </si>
  <si>
    <t>1003 ST</t>
  </si>
  <si>
    <t>10880</t>
  </si>
  <si>
    <t>1004 ST</t>
  </si>
  <si>
    <t>10881</t>
  </si>
  <si>
    <t>1005 ST</t>
  </si>
  <si>
    <t>10882</t>
  </si>
  <si>
    <t>1006 ST</t>
  </si>
  <si>
    <t>10883</t>
  </si>
  <si>
    <t>1007 ST</t>
  </si>
  <si>
    <t>10884</t>
  </si>
  <si>
    <t>1008 ST</t>
  </si>
  <si>
    <t>10885</t>
  </si>
  <si>
    <t>1009 ST</t>
  </si>
  <si>
    <t>10886</t>
  </si>
  <si>
    <t>1010 ST</t>
  </si>
  <si>
    <t>10887</t>
  </si>
  <si>
    <t>1011 ST</t>
  </si>
  <si>
    <t>10888</t>
  </si>
  <si>
    <t>1012 ST</t>
  </si>
  <si>
    <t>10889</t>
  </si>
  <si>
    <t>1013 ST</t>
  </si>
  <si>
    <t>10890</t>
  </si>
  <si>
    <t>1014 ST</t>
  </si>
  <si>
    <t>10891</t>
  </si>
  <si>
    <t>1015 ST</t>
  </si>
  <si>
    <t>10892</t>
  </si>
  <si>
    <t>1016 ST</t>
  </si>
  <si>
    <t>10893</t>
  </si>
  <si>
    <t>1017 ST</t>
  </si>
  <si>
    <t>10894</t>
  </si>
  <si>
    <t>1018 ST</t>
  </si>
  <si>
    <t>10895</t>
  </si>
  <si>
    <t>1019 ST</t>
  </si>
  <si>
    <t>10896</t>
  </si>
  <si>
    <t>1020 ST</t>
  </si>
  <si>
    <t>10897</t>
  </si>
  <si>
    <t>1021 ST</t>
  </si>
  <si>
    <t>10898</t>
  </si>
  <si>
    <t>1022 ST</t>
  </si>
  <si>
    <t>10899</t>
  </si>
  <si>
    <t>1023 ST</t>
  </si>
  <si>
    <t>10900</t>
  </si>
  <si>
    <t>1024 ST</t>
  </si>
  <si>
    <t>10901</t>
  </si>
  <si>
    <t>1025 ST</t>
  </si>
  <si>
    <t>10902</t>
  </si>
  <si>
    <t>1026 ST</t>
  </si>
  <si>
    <t>10903</t>
  </si>
  <si>
    <t>1027 ST</t>
  </si>
  <si>
    <t>10904</t>
  </si>
  <si>
    <t>1028 ST</t>
  </si>
  <si>
    <t>10905</t>
  </si>
  <si>
    <t>1029 ST</t>
  </si>
  <si>
    <t>10906</t>
  </si>
  <si>
    <t>1030 ST</t>
  </si>
  <si>
    <t>10907</t>
  </si>
  <si>
    <t>1031 ST</t>
  </si>
  <si>
    <t>10908</t>
  </si>
  <si>
    <t>1032 ST</t>
  </si>
  <si>
    <t>10909</t>
  </si>
  <si>
    <t>1033 ST</t>
  </si>
  <si>
    <t>10910</t>
  </si>
  <si>
    <t>1034 ST</t>
  </si>
  <si>
    <t>10911</t>
  </si>
  <si>
    <t>1035 ST</t>
  </si>
  <si>
    <t>10912</t>
  </si>
  <si>
    <t>1036 ST</t>
  </si>
  <si>
    <t>10913</t>
  </si>
  <si>
    <t>1037 ST</t>
  </si>
  <si>
    <t>10914</t>
  </si>
  <si>
    <t>1038 ST</t>
  </si>
  <si>
    <t>10915</t>
  </si>
  <si>
    <t>1039 ST</t>
  </si>
  <si>
    <t>10916</t>
  </si>
  <si>
    <t>1040 ST</t>
  </si>
  <si>
    <t>10917</t>
  </si>
  <si>
    <t>1041 ST</t>
  </si>
  <si>
    <t>10918</t>
  </si>
  <si>
    <t>1042 ST</t>
  </si>
  <si>
    <t>10919</t>
  </si>
  <si>
    <t>1043 ST</t>
  </si>
  <si>
    <t>10920</t>
  </si>
  <si>
    <t>1044 ST</t>
  </si>
  <si>
    <t>10921</t>
  </si>
  <si>
    <t>1045 ST</t>
  </si>
  <si>
    <t>10922</t>
  </si>
  <si>
    <t>1046 ST</t>
  </si>
  <si>
    <t>10923</t>
  </si>
  <si>
    <t>1047 ST</t>
  </si>
  <si>
    <t>10924</t>
  </si>
  <si>
    <t>1048 ST</t>
  </si>
  <si>
    <t>10925</t>
  </si>
  <si>
    <t>1049 ST</t>
  </si>
  <si>
    <t>10926</t>
  </si>
  <si>
    <t>1050 ST</t>
  </si>
  <si>
    <t>10927</t>
  </si>
  <si>
    <t>1051 ST</t>
  </si>
  <si>
    <t>10928</t>
  </si>
  <si>
    <t>1052 ST</t>
  </si>
  <si>
    <t>10929</t>
  </si>
  <si>
    <t>1053 ST</t>
  </si>
  <si>
    <t>10930</t>
  </si>
  <si>
    <t>1054 ST</t>
  </si>
  <si>
    <t>10931</t>
  </si>
  <si>
    <t>1055 ST</t>
  </si>
  <si>
    <t>10932</t>
  </si>
  <si>
    <t>1056 ST</t>
  </si>
  <si>
    <t>10933</t>
  </si>
  <si>
    <t>1057 ST</t>
  </si>
  <si>
    <t>10934</t>
  </si>
  <si>
    <t>1058 ST</t>
  </si>
  <si>
    <t>10935</t>
  </si>
  <si>
    <t>1059 ST</t>
  </si>
  <si>
    <t>10936</t>
  </si>
  <si>
    <t>1060 ST</t>
  </si>
  <si>
    <t>10937</t>
  </si>
  <si>
    <t>1061 ST</t>
  </si>
  <si>
    <t>10938</t>
  </si>
  <si>
    <t>1062 ST</t>
  </si>
  <si>
    <t>10939</t>
  </si>
  <si>
    <t>1063 ST</t>
  </si>
  <si>
    <t>10940</t>
  </si>
  <si>
    <t>1064 ST</t>
  </si>
  <si>
    <t>10941</t>
  </si>
  <si>
    <t>1065 ST</t>
  </si>
  <si>
    <t>10942</t>
  </si>
  <si>
    <t>1066 ST</t>
  </si>
  <si>
    <t>10943</t>
  </si>
  <si>
    <t>1067 ST</t>
  </si>
  <si>
    <t>10944</t>
  </si>
  <si>
    <t>1068 ST</t>
  </si>
  <si>
    <t>10945</t>
  </si>
  <si>
    <t>1069 ST</t>
  </si>
  <si>
    <t>10946</t>
  </si>
  <si>
    <t>1070 ST</t>
  </si>
  <si>
    <t>10947</t>
  </si>
  <si>
    <t>1071 ST</t>
  </si>
  <si>
    <t>10948</t>
  </si>
  <si>
    <t>1072 ST</t>
  </si>
  <si>
    <t>10949</t>
  </si>
  <si>
    <t>1073 ST</t>
  </si>
  <si>
    <t>10950</t>
  </si>
  <si>
    <t>1074 ST</t>
  </si>
  <si>
    <t>10951</t>
  </si>
  <si>
    <t>1075 ST</t>
  </si>
  <si>
    <t>10952</t>
  </si>
  <si>
    <t>1076 ST</t>
  </si>
  <si>
    <t>10953</t>
  </si>
  <si>
    <t>1077 ST</t>
  </si>
  <si>
    <t>10954</t>
  </si>
  <si>
    <t>1078 ST</t>
  </si>
  <si>
    <t>10955</t>
  </si>
  <si>
    <t>1079 ST</t>
  </si>
  <si>
    <t>10956</t>
  </si>
  <si>
    <t>1080 ST</t>
  </si>
  <si>
    <t>10957</t>
  </si>
  <si>
    <t>1081 ST</t>
  </si>
  <si>
    <t>10958</t>
  </si>
  <si>
    <t>1082 ST</t>
  </si>
  <si>
    <t>10959</t>
  </si>
  <si>
    <t>1083 ST</t>
  </si>
  <si>
    <t>10960</t>
  </si>
  <si>
    <t>1084 ST</t>
  </si>
  <si>
    <t>10961</t>
  </si>
  <si>
    <t>1085 ST</t>
  </si>
  <si>
    <t>10962</t>
  </si>
  <si>
    <t>1086 ST</t>
  </si>
  <si>
    <t>10963</t>
  </si>
  <si>
    <t>1087 ST</t>
  </si>
  <si>
    <t>10964</t>
  </si>
  <si>
    <t>1088 ST</t>
  </si>
  <si>
    <t>10965</t>
  </si>
  <si>
    <t>1089 ST</t>
  </si>
  <si>
    <t>10966</t>
  </si>
  <si>
    <t>1090 ST</t>
  </si>
  <si>
    <t>10967</t>
  </si>
  <si>
    <t>1091 ST</t>
  </si>
  <si>
    <t>10968</t>
  </si>
  <si>
    <t>1092 ST</t>
  </si>
  <si>
    <t>10969</t>
  </si>
  <si>
    <t>1093 ST</t>
  </si>
  <si>
    <t>10970</t>
  </si>
  <si>
    <t>1094 ST</t>
  </si>
  <si>
    <t>10971</t>
  </si>
  <si>
    <t>1095 ST</t>
  </si>
  <si>
    <t>10972</t>
  </si>
  <si>
    <t>1096 ST</t>
  </si>
  <si>
    <t>10973</t>
  </si>
  <si>
    <t>1097 ST</t>
  </si>
  <si>
    <t>10974</t>
  </si>
  <si>
    <t>1098 ST</t>
  </si>
  <si>
    <t>10975</t>
  </si>
  <si>
    <t>1099 ST</t>
  </si>
  <si>
    <t>10976</t>
  </si>
  <si>
    <t>1100 ST</t>
  </si>
  <si>
    <t>10977</t>
  </si>
  <si>
    <t>1101 ST</t>
  </si>
  <si>
    <t>10978</t>
  </si>
  <si>
    <t>1102 ST</t>
  </si>
  <si>
    <t>10979</t>
  </si>
  <si>
    <t>1103 ST</t>
  </si>
  <si>
    <t>10980</t>
  </si>
  <si>
    <t>1104 ST</t>
  </si>
  <si>
    <t>10981</t>
  </si>
  <si>
    <t>1105 ST</t>
  </si>
  <si>
    <t>10982</t>
  </si>
  <si>
    <t>1106 ST</t>
  </si>
  <si>
    <t>10983</t>
  </si>
  <si>
    <t>1107 ST</t>
  </si>
  <si>
    <t>10984</t>
  </si>
  <si>
    <t>1108 ST</t>
  </si>
  <si>
    <t>10985</t>
  </si>
  <si>
    <t>1109 ST</t>
  </si>
  <si>
    <t>10986</t>
  </si>
  <si>
    <t>1110 ST</t>
  </si>
  <si>
    <t>10987</t>
  </si>
  <si>
    <t>1111 ST</t>
  </si>
  <si>
    <t>10988</t>
  </si>
  <si>
    <t>1112 ST</t>
  </si>
  <si>
    <t>10989</t>
  </si>
  <si>
    <t>1113 ST</t>
  </si>
  <si>
    <t>10990</t>
  </si>
  <si>
    <t>1114 ST</t>
  </si>
  <si>
    <t>10991</t>
  </si>
  <si>
    <t>1115 ST</t>
  </si>
  <si>
    <t>10992</t>
  </si>
  <si>
    <t>1116 ST</t>
  </si>
  <si>
    <t>10993</t>
  </si>
  <si>
    <t>1117 ST</t>
  </si>
  <si>
    <t>10994</t>
  </si>
  <si>
    <t>1118 ST</t>
  </si>
  <si>
    <t>10995</t>
  </si>
  <si>
    <t>1119 ST</t>
  </si>
  <si>
    <t>3016 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</si>
</sst>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(&quot;$&quot;* #,##0.00_);_(&quot;$&quot;* \(#,##0.00\);_(&quot;$&quot;* &quot;-&quot;??_);_(@_)"/>
    <numFmt numFmtId="165" formatCode="[$-F800]dddd\,\ mmmm\ dd\,\ yyyy"/>
  </numFmts>
  <fonts count="51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9"/>
      <color rgb="FFFFFFFF"/>
      <name val="Trebuchet MS"/>
      <family val="2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FFFFFF"/>
      <name val="Trebuchet MS"/>
      <family val="2"/>
    </font>
    <font>
      <sz val="10"/>
      <name val="MS Sans Serif"/>
      <family val="2"/>
    </font>
    <font>
      <u/>
      <sz val="10"/>
      <color rgb="FF800080"/>
      <name val="Arial"/>
      <family val="2"/>
    </font>
    <font>
      <u/>
      <sz val="10"/>
      <color rgb="FF0000FF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Arial"/>
      <family val="2"/>
    </font>
    <font>
      <b/>
      <sz val="14"/>
      <color theme="8" tint="-0.499984740745262"/>
      <name val="Arial"/>
      <family val="2"/>
    </font>
    <font>
      <b/>
      <sz val="9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FFFFFF"/>
      <name val="Trebuchet MS"/>
      <family val="2"/>
    </font>
    <font>
      <sz val="8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808474"/>
        <bgColor indexed="64"/>
      </patternFill>
    </fill>
    <fill>
      <patternFill patternType="solid">
        <fgColor rgb="FF5AB7B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DEEEB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1"/>
        <bgColor theme="1"/>
      </patternFill>
    </fill>
    <fill>
      <patternFill patternType="solid">
        <fgColor theme="6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5FFDF"/>
        <bgColor indexed="64"/>
      </patternFill>
    </fill>
    <fill>
      <patternFill patternType="solid">
        <fgColor rgb="FFD1F3FF"/>
        <bgColor indexed="64"/>
      </patternFill>
    </fill>
    <fill>
      <patternFill patternType="solid">
        <fgColor rgb="FFFFD9E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89E0FF"/>
        <bgColor indexed="64"/>
      </patternFill>
    </fill>
    <fill>
      <patternFill patternType="solid">
        <fgColor rgb="FFFFFF8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8905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E1C2A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8" tint="-0.24994659260841701"/>
        <bgColor theme="1"/>
      </patternFill>
    </fill>
    <fill>
      <patternFill patternType="solid">
        <fgColor rgb="FF75DDEB"/>
        <bgColor indexed="64"/>
      </patternFill>
    </fill>
  </fills>
  <borders count="51">
    <border>
      <left/>
      <right/>
      <top/>
      <bottom/>
      <diagonal/>
    </border>
    <border>
      <left/>
      <right/>
      <top style="medium">
        <color rgb="FF4C4C4C"/>
      </top>
      <bottom style="medium">
        <color rgb="FF4C4C4C"/>
      </bottom>
      <diagonal/>
    </border>
    <border>
      <left/>
      <right/>
      <top/>
      <bottom style="medium">
        <color rgb="FF4C4C4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4C4C4C"/>
      </top>
      <bottom/>
      <diagonal/>
    </border>
    <border>
      <left/>
      <right/>
      <top style="thin">
        <color theme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DashDot">
        <color theme="4"/>
      </left>
      <right/>
      <top style="thin">
        <color auto="1"/>
      </top>
      <bottom/>
      <diagonal/>
    </border>
    <border>
      <left style="mediumDashDot">
        <color theme="6"/>
      </left>
      <right/>
      <top style="thin">
        <color auto="1"/>
      </top>
      <bottom/>
      <diagonal/>
    </border>
    <border>
      <left style="mediumDashDot">
        <color theme="1" tint="0.499984740745262"/>
      </left>
      <right/>
      <top style="thin">
        <color auto="1"/>
      </top>
      <bottom/>
      <diagonal/>
    </border>
    <border>
      <left style="mediumDashDot">
        <color theme="1" tint="0.499984740745262"/>
      </left>
      <right/>
      <top style="thin">
        <color theme="1"/>
      </top>
      <bottom/>
      <diagonal/>
    </border>
    <border>
      <left style="mediumDashDot">
        <color theme="2" tint="-0.499984740745262"/>
      </left>
      <right/>
      <top style="thin">
        <color auto="1"/>
      </top>
      <bottom/>
      <diagonal/>
    </border>
    <border>
      <left style="mediumDashDot">
        <color theme="9"/>
      </left>
      <right/>
      <top style="thin">
        <color auto="1"/>
      </top>
      <bottom/>
      <diagonal/>
    </border>
    <border>
      <left style="mediumDashDot">
        <color theme="4"/>
      </left>
      <right/>
      <top style="thin">
        <color auto="1"/>
      </top>
      <bottom style="thin">
        <color auto="1"/>
      </bottom>
      <diagonal/>
    </border>
    <border>
      <left/>
      <right style="mediumDashDot">
        <color rgb="FF92D050"/>
      </right>
      <top style="thin">
        <color theme="1"/>
      </top>
      <bottom/>
      <diagonal/>
    </border>
    <border>
      <left style="mediumDashDot">
        <color theme="6"/>
      </left>
      <right style="mediumDashDot">
        <color theme="0" tint="-0.499984740745262"/>
      </right>
      <top style="thin">
        <color auto="1"/>
      </top>
      <bottom style="thin">
        <color indexed="64"/>
      </bottom>
      <diagonal/>
    </border>
    <border>
      <left style="mediumDashDot">
        <color theme="0" tint="-0.499984740745262"/>
      </left>
      <right style="mediumDashDot">
        <color theme="1" tint="0.499984740745262"/>
      </right>
      <top style="thin">
        <color auto="1"/>
      </top>
      <bottom style="thin">
        <color theme="1"/>
      </bottom>
      <diagonal/>
    </border>
    <border>
      <left/>
      <right style="mediumDashDot">
        <color theme="1" tint="0.499984740745262"/>
      </right>
      <top style="thin">
        <color auto="1"/>
      </top>
      <bottom style="thin">
        <color theme="1"/>
      </bottom>
      <diagonal/>
    </border>
    <border>
      <left style="mediumDashDot">
        <color theme="0" tint="-0.499984740745262"/>
      </left>
      <right style="mediumDashDot">
        <color theme="0" tint="-0.499984740745262"/>
      </right>
      <top style="thin">
        <color auto="1"/>
      </top>
      <bottom style="thin">
        <color auto="1"/>
      </bottom>
      <diagonal/>
    </border>
    <border>
      <left style="mediumDashDot">
        <color theme="2" tint="-0.499984740745262"/>
      </left>
      <right style="mediumDashDot">
        <color theme="2" tint="-0.499984740745262"/>
      </right>
      <top style="thin">
        <color theme="1"/>
      </top>
      <bottom style="thin">
        <color theme="1"/>
      </bottom>
      <diagonal/>
    </border>
    <border>
      <left style="mediumDashDot">
        <color theme="2" tint="-0.499984740745262"/>
      </left>
      <right/>
      <top style="thin">
        <color theme="1"/>
      </top>
      <bottom/>
      <diagonal/>
    </border>
    <border>
      <left style="mediumDashDot">
        <color theme="8"/>
      </left>
      <right style="mediumDashDot">
        <color theme="8"/>
      </right>
      <top style="thin">
        <color theme="1"/>
      </top>
      <bottom style="thin">
        <color theme="1"/>
      </bottom>
      <diagonal/>
    </border>
    <border>
      <left style="mediumDashDot">
        <color theme="9"/>
      </left>
      <right style="mediumDashDot">
        <color theme="9"/>
      </right>
      <top style="thin">
        <color auto="1"/>
      </top>
      <bottom style="thin">
        <color auto="1"/>
      </bottom>
      <diagonal/>
    </border>
    <border>
      <left style="mediumDashDot">
        <color theme="1" tint="0.499984740745262"/>
      </left>
      <right style="mediumDashDot">
        <color theme="0" tint="-0.499984740745262"/>
      </right>
      <top style="thin">
        <color auto="1"/>
      </top>
      <bottom/>
      <diagonal/>
    </border>
    <border>
      <left style="mediumDashDot">
        <color theme="9"/>
      </left>
      <right style="mediumDashDot">
        <color theme="9"/>
      </right>
      <top/>
      <bottom/>
      <diagonal/>
    </border>
    <border>
      <left style="mediumDashDot">
        <color theme="4"/>
      </left>
      <right style="mediumDashDot">
        <color theme="4"/>
      </right>
      <top style="thin">
        <color theme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mediumDashed">
        <color theme="4"/>
      </left>
      <right style="mediumDashed">
        <color theme="4"/>
      </right>
      <top style="thin">
        <color auto="1"/>
      </top>
      <bottom style="thin">
        <color auto="1"/>
      </bottom>
      <diagonal/>
    </border>
    <border>
      <left/>
      <right/>
      <top style="thin">
        <color theme="1"/>
      </top>
      <bottom style="thin">
        <color auto="1"/>
      </bottom>
      <diagonal/>
    </border>
    <border>
      <left style="mediumDashDot">
        <color theme="4"/>
      </left>
      <right/>
      <top style="thin">
        <color theme="1"/>
      </top>
      <bottom style="thin">
        <color auto="1"/>
      </bottom>
      <diagonal/>
    </border>
    <border>
      <left/>
      <right style="mediumDashDot">
        <color theme="1" tint="0.499984740745262"/>
      </right>
      <top style="medium">
        <color auto="1"/>
      </top>
      <bottom style="thin">
        <color auto="1"/>
      </bottom>
      <diagonal/>
    </border>
    <border>
      <left/>
      <right style="mediumDashDot">
        <color theme="2" tint="-0.499984740745262"/>
      </right>
      <top style="thin">
        <color theme="1"/>
      </top>
      <bottom style="thin">
        <color auto="1"/>
      </bottom>
      <diagonal/>
    </border>
    <border>
      <left style="mediumDashDot">
        <color theme="9" tint="-0.24994659260841701"/>
      </left>
      <right style="mediumDashDot">
        <color theme="9" tint="-0.24994659260841701"/>
      </right>
      <top style="thin">
        <color auto="1"/>
      </top>
      <bottom style="thin">
        <color auto="1"/>
      </bottom>
      <diagonal/>
    </border>
    <border>
      <left/>
      <right style="mediumDashed">
        <color theme="4"/>
      </right>
      <top/>
      <bottom style="thin">
        <color indexed="64"/>
      </bottom>
      <diagonal/>
    </border>
    <border>
      <left/>
      <right style="mediumDashDot">
        <color theme="4" tint="-0.24994659260841701"/>
      </right>
      <top/>
      <bottom/>
      <diagonal/>
    </border>
    <border>
      <left style="mediumDashDot">
        <color theme="4" tint="-0.24994659260841701"/>
      </left>
      <right style="mediumDashDot">
        <color theme="4" tint="-0.24994659260841701"/>
      </right>
      <top/>
      <bottom/>
      <diagonal/>
    </border>
    <border>
      <left style="mediumDashDot">
        <color theme="4" tint="-0.24994659260841701"/>
      </left>
      <right style="mediumDashed">
        <color theme="8"/>
      </right>
      <top style="thin">
        <color auto="1"/>
      </top>
      <bottom style="thin">
        <color auto="1"/>
      </bottom>
      <diagonal/>
    </border>
    <border>
      <left/>
      <right style="mediumDashDot">
        <color theme="6"/>
      </right>
      <top style="thin">
        <color theme="1"/>
      </top>
      <bottom/>
      <diagonal/>
    </border>
    <border>
      <left style="mediumDashDot">
        <color theme="6"/>
      </left>
      <right style="mediumDashDot">
        <color theme="6"/>
      </right>
      <top style="thin">
        <color auto="1"/>
      </top>
      <bottom style="thin">
        <color auto="1"/>
      </bottom>
      <diagonal/>
    </border>
    <border>
      <left style="mediumDashDot">
        <color theme="6"/>
      </left>
      <right/>
      <top style="thin">
        <color auto="1"/>
      </top>
      <bottom style="thin">
        <color theme="1"/>
      </bottom>
      <diagonal/>
    </border>
    <border>
      <left style="mediumDashDot">
        <color theme="2" tint="-0.499984740745262"/>
      </left>
      <right/>
      <top style="thin">
        <color theme="1"/>
      </top>
      <bottom style="thin">
        <color theme="1"/>
      </bottom>
      <diagonal/>
    </border>
  </borders>
  <cellStyleXfs count="11204">
    <xf numFmtId="0" fontId="0" fillId="0" borderId="0"/>
    <xf numFmtId="9" fontId="30" fillId="0" borderId="0" applyFont="0" applyFill="0" applyBorder="0" applyAlignment="0" applyProtection="0"/>
    <xf numFmtId="0" fontId="29" fillId="0" borderId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1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21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2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4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37" fillId="0" borderId="0" applyFont="0" applyFill="0" applyBorder="0" applyAlignment="0" applyProtection="0"/>
    <xf numFmtId="0" fontId="35" fillId="9" borderId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0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0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7" fillId="0" borderId="0"/>
    <xf numFmtId="0" fontId="3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0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0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0" fillId="0" borderId="0"/>
    <xf numFmtId="0" fontId="30" fillId="0" borderId="0"/>
    <xf numFmtId="0" fontId="30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0" fontId="29" fillId="10" borderId="3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5" fillId="0" borderId="0"/>
  </cellStyleXfs>
  <cellXfs count="217">
    <xf numFmtId="0" fontId="0" fillId="0" borderId="0" xfId="0"/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0" fontId="31" fillId="3" borderId="1" xfId="0" applyFont="1" applyFill="1" applyBorder="1" applyAlignment="1">
      <alignment horizontal="center" vertical="center"/>
    </xf>
    <xf numFmtId="0" fontId="33" fillId="4" borderId="2" xfId="0" applyFont="1" applyFill="1" applyBorder="1" applyAlignment="1">
      <alignment vertical="center"/>
    </xf>
    <xf numFmtId="0" fontId="34" fillId="5" borderId="2" xfId="0" applyFont="1" applyFill="1" applyBorder="1" applyAlignment="1">
      <alignment horizontal="center" vertical="center"/>
    </xf>
    <xf numFmtId="0" fontId="34" fillId="6" borderId="2" xfId="0" applyFont="1" applyFill="1" applyBorder="1" applyAlignment="1">
      <alignment horizontal="center" vertical="center"/>
    </xf>
    <xf numFmtId="0" fontId="31" fillId="6" borderId="2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10" fontId="34" fillId="5" borderId="2" xfId="1" applyNumberFormat="1" applyFont="1" applyFill="1" applyBorder="1" applyAlignment="1">
      <alignment horizontal="center" vertical="center"/>
    </xf>
    <xf numFmtId="10" fontId="34" fillId="8" borderId="2" xfId="1" applyNumberFormat="1" applyFont="1" applyFill="1" applyBorder="1" applyAlignment="1">
      <alignment horizontal="center" vertical="center"/>
    </xf>
    <xf numFmtId="0" fontId="31" fillId="3" borderId="1" xfId="0" applyFont="1" applyFill="1" applyBorder="1" applyAlignment="1">
      <alignment vertical="center"/>
    </xf>
    <xf numFmtId="10" fontId="34" fillId="2" borderId="2" xfId="1" applyNumberFormat="1" applyFont="1" applyFill="1" applyBorder="1" applyAlignment="1">
      <alignment horizontal="center" vertical="center"/>
    </xf>
    <xf numFmtId="0" fontId="32" fillId="3" borderId="1" xfId="0" applyFont="1" applyFill="1" applyBorder="1" applyAlignment="1">
      <alignment horizontal="center" vertical="center" wrapText="1"/>
    </xf>
    <xf numFmtId="4" fontId="32" fillId="3" borderId="1" xfId="0" applyNumberFormat="1" applyFont="1" applyFill="1" applyBorder="1" applyAlignment="1">
      <alignment horizontal="center" wrapText="1"/>
    </xf>
    <xf numFmtId="0" fontId="31" fillId="3" borderId="4" xfId="0" applyFont="1" applyFill="1" applyBorder="1" applyAlignment="1"/>
    <xf numFmtId="0" fontId="36" fillId="3" borderId="4" xfId="0" applyFont="1" applyFill="1" applyBorder="1" applyAlignment="1">
      <alignment horizontal="center" vertical="center" wrapText="1"/>
    </xf>
    <xf numFmtId="4" fontId="32" fillId="3" borderId="1" xfId="0" applyNumberFormat="1" applyFont="1" applyFill="1" applyBorder="1" applyAlignment="1">
      <alignment horizontal="center" vertical="center" wrapText="1"/>
    </xf>
    <xf numFmtId="10" fontId="34" fillId="7" borderId="1" xfId="1" applyNumberFormat="1" applyFont="1" applyFill="1" applyBorder="1" applyAlignment="1">
      <alignment horizontal="center" vertical="center"/>
    </xf>
    <xf numFmtId="0" fontId="44" fillId="0" borderId="0" xfId="0" applyFont="1"/>
    <xf numFmtId="0" fontId="45" fillId="0" borderId="0" xfId="0" applyFont="1"/>
    <xf numFmtId="0" fontId="41" fillId="29" borderId="11" xfId="9038" applyNumberFormat="1" applyFont="1" applyFill="1" applyBorder="1" applyAlignment="1">
      <alignment textRotation="45" wrapText="1"/>
    </xf>
    <xf numFmtId="0" fontId="41" fillId="29" borderId="13" xfId="9038" applyNumberFormat="1" applyFont="1" applyFill="1" applyBorder="1" applyAlignment="1">
      <alignment textRotation="45" wrapText="1"/>
    </xf>
    <xf numFmtId="0" fontId="46" fillId="4" borderId="2" xfId="0" applyFont="1" applyFill="1" applyBorder="1" applyAlignment="1">
      <alignment vertical="center"/>
    </xf>
    <xf numFmtId="0" fontId="0" fillId="0" borderId="0" xfId="0" applyBorder="1"/>
    <xf numFmtId="0" fontId="44" fillId="0" borderId="0" xfId="0" applyFont="1" applyAlignment="1">
      <alignment textRotation="90"/>
    </xf>
    <xf numFmtId="0" fontId="41" fillId="28" borderId="20" xfId="9038" applyNumberFormat="1" applyFont="1" applyFill="1" applyBorder="1" applyAlignment="1">
      <alignment wrapText="1"/>
    </xf>
    <xf numFmtId="0" fontId="41" fillId="28" borderId="5" xfId="9038" applyNumberFormat="1" applyFont="1" applyFill="1" applyBorder="1" applyAlignment="1">
      <alignment wrapText="1"/>
    </xf>
    <xf numFmtId="0" fontId="41" fillId="28" borderId="0" xfId="9038" applyNumberFormat="1" applyFont="1" applyFill="1" applyBorder="1" applyAlignment="1">
      <alignment wrapText="1"/>
    </xf>
    <xf numFmtId="0" fontId="41" fillId="29" borderId="20" xfId="9038" applyNumberFormat="1" applyFont="1" applyFill="1" applyBorder="1" applyAlignment="1">
      <alignment wrapText="1"/>
    </xf>
    <xf numFmtId="0" fontId="41" fillId="29" borderId="5" xfId="9038" applyNumberFormat="1" applyFont="1" applyFill="1" applyBorder="1" applyAlignment="1">
      <alignment wrapText="1"/>
    </xf>
    <xf numFmtId="0" fontId="41" fillId="29" borderId="0" xfId="9038" applyNumberFormat="1" applyFont="1" applyFill="1" applyBorder="1" applyAlignment="1">
      <alignment wrapText="1"/>
    </xf>
    <xf numFmtId="0" fontId="48" fillId="53" borderId="5" xfId="9038" applyNumberFormat="1" applyFont="1" applyFill="1" applyBorder="1" applyAlignment="1">
      <alignment wrapText="1"/>
    </xf>
    <xf numFmtId="0" fontId="41" fillId="27" borderId="5" xfId="9038" applyNumberFormat="1" applyFont="1" applyFill="1" applyBorder="1" applyAlignment="1">
      <alignment wrapText="1"/>
    </xf>
    <xf numFmtId="0" fontId="41" fillId="31" borderId="34" xfId="9038" applyFont="1" applyFill="1" applyBorder="1" applyAlignment="1" applyProtection="1">
      <alignment horizontal="left" wrapText="1"/>
      <protection locked="0"/>
    </xf>
    <xf numFmtId="0" fontId="41" fillId="31" borderId="0" xfId="9038" applyFont="1" applyFill="1" applyBorder="1" applyAlignment="1" applyProtection="1">
      <alignment horizontal="left" wrapText="1"/>
      <protection locked="0"/>
    </xf>
    <xf numFmtId="0" fontId="41" fillId="29" borderId="41" xfId="9038" applyNumberFormat="1" applyFont="1" applyFill="1" applyBorder="1" applyAlignment="1">
      <alignment wrapText="1"/>
    </xf>
    <xf numFmtId="0" fontId="41" fillId="29" borderId="0" xfId="9038" applyFont="1" applyFill="1" applyBorder="1" applyAlignment="1" applyProtection="1">
      <alignment wrapText="1"/>
      <protection locked="0"/>
    </xf>
    <xf numFmtId="0" fontId="49" fillId="3" borderId="1" xfId="0" applyFont="1" applyFill="1" applyBorder="1" applyAlignment="1">
      <alignment horizontal="center" vertical="center" textRotation="90" wrapText="1"/>
    </xf>
    <xf numFmtId="0" fontId="30" fillId="0" borderId="0" xfId="11201" applyFont="1"/>
    <xf numFmtId="0" fontId="30" fillId="0" borderId="0" xfId="9039" applyFont="1"/>
    <xf numFmtId="0" fontId="0" fillId="0" borderId="0" xfId="9039" applyFont="1"/>
    <xf numFmtId="0" fontId="48" fillId="53" borderId="0" xfId="11203" applyFont="1" applyFill="1" applyAlignment="1">
      <alignment wrapText="1"/>
    </xf>
    <xf numFmtId="49" fontId="48" fillId="53" borderId="0" xfId="11203" applyNumberFormat="1" applyFont="1" applyFill="1" applyAlignment="1">
      <alignment wrapText="1"/>
    </xf>
    <xf numFmtId="14" fontId="48" fillId="53" borderId="0" xfId="11203" applyNumberFormat="1" applyFont="1" applyFill="1" applyAlignment="1">
      <alignment wrapText="1"/>
    </xf>
    <xf numFmtId="0" fontId="48" fillId="53" borderId="0" xfId="11203" applyNumberFormat="1" applyFont="1" applyFill="1" applyAlignment="1">
      <alignment wrapText="1"/>
    </xf>
    <xf numFmtId="0" fontId="41" fillId="25" borderId="5" xfId="11203" applyFont="1" applyFill="1" applyBorder="1" applyAlignment="1">
      <alignment wrapText="1"/>
    </xf>
    <xf numFmtId="0" fontId="41" fillId="26" borderId="17" xfId="11203" applyFont="1" applyFill="1" applyBorder="1" applyAlignment="1">
      <alignment wrapText="1"/>
    </xf>
    <xf numFmtId="0" fontId="41" fillId="26" borderId="10" xfId="11203" applyFont="1" applyFill="1" applyBorder="1" applyAlignment="1">
      <alignment wrapText="1"/>
    </xf>
    <xf numFmtId="0" fontId="41" fillId="26" borderId="0" xfId="11203" applyFont="1" applyFill="1" applyBorder="1" applyAlignment="1">
      <alignment wrapText="1"/>
    </xf>
    <xf numFmtId="49" fontId="41" fillId="24" borderId="18" xfId="11203" applyNumberFormat="1" applyFont="1" applyFill="1" applyBorder="1" applyAlignment="1">
      <alignment wrapText="1"/>
    </xf>
    <xf numFmtId="0" fontId="41" fillId="24" borderId="18" xfId="11203" applyFont="1" applyFill="1" applyBorder="1" applyAlignment="1">
      <alignment wrapText="1"/>
    </xf>
    <xf numFmtId="0" fontId="41" fillId="24" borderId="10" xfId="11203" applyFont="1" applyFill="1" applyBorder="1" applyAlignment="1">
      <alignment wrapText="1"/>
    </xf>
    <xf numFmtId="0" fontId="41" fillId="24" borderId="10" xfId="11203" applyFont="1" applyFill="1" applyBorder="1" applyAlignment="1">
      <alignment horizontal="right" wrapText="1"/>
    </xf>
    <xf numFmtId="0" fontId="41" fillId="24" borderId="10" xfId="11203" applyNumberFormat="1" applyFont="1" applyFill="1" applyBorder="1" applyAlignment="1">
      <alignment horizontal="right" wrapText="1"/>
    </xf>
    <xf numFmtId="49" fontId="41" fillId="34" borderId="18" xfId="11203" applyNumberFormat="1" applyFont="1" applyFill="1" applyBorder="1" applyAlignment="1">
      <alignment wrapText="1"/>
    </xf>
    <xf numFmtId="0" fontId="41" fillId="34" borderId="10" xfId="11203" applyFont="1" applyFill="1" applyBorder="1" applyAlignment="1">
      <alignment wrapText="1"/>
    </xf>
    <xf numFmtId="0" fontId="41" fillId="27" borderId="19" xfId="11203" applyFont="1" applyFill="1" applyBorder="1" applyAlignment="1">
      <alignment wrapText="1"/>
    </xf>
    <xf numFmtId="0" fontId="41" fillId="27" borderId="10" xfId="11203" applyFont="1" applyFill="1" applyBorder="1" applyAlignment="1">
      <alignment wrapText="1"/>
    </xf>
    <xf numFmtId="0" fontId="41" fillId="27" borderId="0" xfId="11203" applyFont="1" applyFill="1" applyBorder="1" applyAlignment="1">
      <alignment wrapText="1"/>
    </xf>
    <xf numFmtId="0" fontId="41" fillId="30" borderId="21" xfId="11203" applyFont="1" applyFill="1" applyBorder="1" applyAlignment="1">
      <alignment wrapText="1"/>
    </xf>
    <xf numFmtId="0" fontId="41" fillId="30" borderId="0" xfId="11203" applyFont="1" applyFill="1" applyBorder="1" applyAlignment="1">
      <alignment wrapText="1"/>
    </xf>
    <xf numFmtId="0" fontId="41" fillId="54" borderId="22" xfId="11203" applyFont="1" applyFill="1" applyBorder="1" applyAlignment="1">
      <alignment wrapText="1"/>
    </xf>
    <xf numFmtId="0" fontId="41" fillId="54" borderId="10" xfId="11203" applyFont="1" applyFill="1" applyBorder="1" applyAlignment="1">
      <alignment wrapText="1"/>
    </xf>
    <xf numFmtId="0" fontId="40" fillId="55" borderId="10" xfId="11203" applyFont="1" applyFill="1" applyBorder="1" applyAlignment="1">
      <alignment wrapText="1"/>
    </xf>
    <xf numFmtId="2" fontId="48" fillId="53" borderId="0" xfId="11203" applyNumberFormat="1" applyFont="1" applyFill="1" applyAlignment="1">
      <alignment wrapText="1"/>
    </xf>
    <xf numFmtId="0" fontId="40" fillId="23" borderId="5" xfId="11203" applyFont="1" applyFill="1" applyBorder="1" applyAlignment="1">
      <alignment wrapText="1"/>
    </xf>
    <xf numFmtId="0" fontId="41" fillId="26" borderId="7" xfId="11203" applyNumberFormat="1" applyFont="1" applyFill="1" applyBorder="1" applyAlignment="1" applyProtection="1">
      <alignment textRotation="45" wrapText="1"/>
      <protection locked="0"/>
    </xf>
    <xf numFmtId="0" fontId="41" fillId="24" borderId="7" xfId="11203" applyNumberFormat="1" applyFont="1" applyFill="1" applyBorder="1" applyAlignment="1" applyProtection="1">
      <alignment horizontal="left" textRotation="45" wrapText="1"/>
      <protection locked="0"/>
    </xf>
    <xf numFmtId="0" fontId="41" fillId="34" borderId="7" xfId="11203" applyNumberFormat="1" applyFont="1" applyFill="1" applyBorder="1" applyAlignment="1" applyProtection="1">
      <alignment textRotation="45" wrapText="1"/>
      <protection locked="0"/>
    </xf>
    <xf numFmtId="0" fontId="41" fillId="27" borderId="7" xfId="11203" applyNumberFormat="1" applyFont="1" applyFill="1" applyBorder="1" applyAlignment="1" applyProtection="1">
      <alignment textRotation="45" wrapText="1"/>
      <protection locked="0"/>
    </xf>
    <xf numFmtId="0" fontId="41" fillId="28" borderId="7" xfId="11203" applyNumberFormat="1" applyFont="1" applyFill="1" applyBorder="1" applyAlignment="1" applyProtection="1">
      <alignment textRotation="45" wrapText="1"/>
      <protection locked="0"/>
    </xf>
    <xf numFmtId="0" fontId="41" fillId="29" borderId="7" xfId="11203" applyNumberFormat="1" applyFont="1" applyFill="1" applyBorder="1" applyAlignment="1" applyProtection="1">
      <alignment textRotation="45" wrapText="1"/>
      <protection locked="0"/>
    </xf>
    <xf numFmtId="0" fontId="41" fillId="30" borderId="7" xfId="11203" applyNumberFormat="1" applyFont="1" applyFill="1" applyBorder="1" applyAlignment="1" applyProtection="1">
      <alignment textRotation="45" wrapText="1"/>
      <protection locked="0"/>
    </xf>
    <xf numFmtId="0" fontId="41" fillId="54" borderId="7" xfId="11203" applyFont="1" applyFill="1" applyBorder="1" applyAlignment="1" applyProtection="1">
      <alignment textRotation="45" wrapText="1"/>
      <protection locked="0"/>
    </xf>
    <xf numFmtId="0" fontId="40" fillId="55" borderId="7" xfId="11203" applyFont="1" applyFill="1" applyBorder="1" applyAlignment="1" applyProtection="1">
      <alignment textRotation="45" wrapText="1"/>
      <protection locked="0"/>
    </xf>
    <xf numFmtId="14" fontId="43" fillId="46" borderId="7" xfId="11203" applyNumberFormat="1" applyFont="1" applyFill="1" applyBorder="1" applyAlignment="1" applyProtection="1">
      <alignment textRotation="45" wrapText="1"/>
      <protection locked="0"/>
    </xf>
    <xf numFmtId="165" fontId="43" fillId="46" borderId="7" xfId="11203" applyNumberFormat="1" applyFont="1" applyFill="1" applyBorder="1" applyAlignment="1" applyProtection="1">
      <alignment textRotation="45" wrapText="1"/>
      <protection locked="0"/>
    </xf>
    <xf numFmtId="14" fontId="43" fillId="47" borderId="7" xfId="11203" applyNumberFormat="1" applyFont="1" applyFill="1" applyBorder="1" applyAlignment="1" applyProtection="1">
      <alignment textRotation="45" wrapText="1"/>
      <protection locked="0"/>
    </xf>
    <xf numFmtId="14" fontId="43" fillId="48" borderId="7" xfId="11203" applyNumberFormat="1" applyFont="1" applyFill="1" applyBorder="1" applyAlignment="1" applyProtection="1">
      <alignment textRotation="45" wrapText="1"/>
      <protection locked="0"/>
    </xf>
    <xf numFmtId="14" fontId="43" fillId="0" borderId="7" xfId="11203" applyNumberFormat="1" applyFont="1" applyFill="1" applyBorder="1" applyAlignment="1" applyProtection="1">
      <alignment textRotation="45" wrapText="1"/>
      <protection locked="0"/>
    </xf>
    <xf numFmtId="14" fontId="43" fillId="0" borderId="0" xfId="11203" applyNumberFormat="1" applyFont="1" applyFill="1" applyBorder="1" applyAlignment="1" applyProtection="1">
      <alignment textRotation="45" wrapText="1"/>
      <protection locked="0"/>
    </xf>
    <xf numFmtId="0" fontId="5" fillId="0" borderId="0" xfId="11203" applyAlignment="1">
      <alignment wrapText="1"/>
    </xf>
    <xf numFmtId="49" fontId="5" fillId="0" borderId="0" xfId="11203" applyNumberFormat="1" applyFill="1" applyAlignment="1">
      <alignment wrapText="1"/>
    </xf>
    <xf numFmtId="14" fontId="5" fillId="0" borderId="0" xfId="11203" applyNumberFormat="1" applyAlignment="1">
      <alignment wrapText="1"/>
    </xf>
    <xf numFmtId="0" fontId="42" fillId="36" borderId="17" xfId="11203" applyFont="1" applyFill="1" applyBorder="1" applyAlignment="1">
      <alignment wrapText="1"/>
    </xf>
    <xf numFmtId="0" fontId="42" fillId="36" borderId="10" xfId="11203" applyFont="1" applyFill="1" applyBorder="1" applyAlignment="1">
      <alignment wrapText="1"/>
    </xf>
    <xf numFmtId="0" fontId="42" fillId="36" borderId="23" xfId="11203" applyFont="1" applyFill="1" applyBorder="1" applyAlignment="1">
      <alignment wrapText="1"/>
    </xf>
    <xf numFmtId="49" fontId="47" fillId="35" borderId="18" xfId="11203" applyNumberFormat="1" applyFont="1" applyFill="1" applyBorder="1" applyAlignment="1">
      <alignment wrapText="1"/>
    </xf>
    <xf numFmtId="1" fontId="47" fillId="35" borderId="18" xfId="11203" applyNumberFormat="1" applyFont="1" applyFill="1" applyBorder="1" applyAlignment="1">
      <alignment horizontal="left" wrapText="1"/>
    </xf>
    <xf numFmtId="49" fontId="42" fillId="35" borderId="18" xfId="11203" applyNumberFormat="1" applyFont="1" applyFill="1" applyBorder="1" applyAlignment="1">
      <alignment wrapText="1"/>
    </xf>
    <xf numFmtId="49" fontId="42" fillId="35" borderId="10" xfId="11203" applyNumberFormat="1" applyFont="1" applyFill="1" applyBorder="1" applyAlignment="1">
      <alignment wrapText="1"/>
    </xf>
    <xf numFmtId="49" fontId="5" fillId="35" borderId="5" xfId="11203" applyNumberFormat="1" applyFont="1" applyFill="1" applyBorder="1" applyAlignment="1">
      <alignment wrapText="1"/>
    </xf>
    <xf numFmtId="0" fontId="42" fillId="35" borderId="10" xfId="11203" applyNumberFormat="1" applyFont="1" applyFill="1" applyBorder="1" applyAlignment="1">
      <alignment horizontal="left" wrapText="1"/>
    </xf>
    <xf numFmtId="0" fontId="5" fillId="35" borderId="5" xfId="11203" applyNumberFormat="1" applyFont="1" applyFill="1" applyBorder="1" applyAlignment="1">
      <alignment wrapText="1"/>
    </xf>
    <xf numFmtId="49" fontId="5" fillId="35" borderId="24" xfId="11203" applyNumberFormat="1" applyFont="1" applyFill="1" applyBorder="1" applyAlignment="1">
      <alignment wrapText="1"/>
    </xf>
    <xf numFmtId="49" fontId="42" fillId="35" borderId="10" xfId="11203" applyNumberFormat="1" applyFont="1" applyFill="1" applyBorder="1" applyAlignment="1">
      <alignment horizontal="left" wrapText="1"/>
    </xf>
    <xf numFmtId="1" fontId="5" fillId="35" borderId="5" xfId="11203" applyNumberFormat="1" applyFont="1" applyFill="1" applyBorder="1" applyAlignment="1">
      <alignment wrapText="1"/>
    </xf>
    <xf numFmtId="0" fontId="42" fillId="35" borderId="25" xfId="11203" applyFont="1" applyFill="1" applyBorder="1" applyAlignment="1">
      <alignment wrapText="1"/>
    </xf>
    <xf numFmtId="49" fontId="42" fillId="56" borderId="26" xfId="11203" applyNumberFormat="1" applyFont="1" applyFill="1" applyBorder="1" applyAlignment="1">
      <alignment wrapText="1"/>
    </xf>
    <xf numFmtId="0" fontId="42" fillId="56" borderId="27" xfId="11203" applyNumberFormat="1" applyFont="1" applyFill="1" applyBorder="1" applyAlignment="1">
      <alignment wrapText="1"/>
    </xf>
    <xf numFmtId="0" fontId="42" fillId="56" borderId="10" xfId="11203" applyNumberFormat="1" applyFont="1" applyFill="1" applyBorder="1" applyAlignment="1">
      <alignment wrapText="1"/>
    </xf>
    <xf numFmtId="0" fontId="42" fillId="57" borderId="19" xfId="11203" applyFont="1" applyFill="1" applyBorder="1" applyAlignment="1">
      <alignment horizontal="left" wrapText="1"/>
    </xf>
    <xf numFmtId="0" fontId="42" fillId="57" borderId="5" xfId="11203" applyFont="1" applyFill="1" applyBorder="1" applyAlignment="1">
      <alignment wrapText="1"/>
    </xf>
    <xf numFmtId="0" fontId="42" fillId="57" borderId="28" xfId="11203" applyFont="1" applyFill="1" applyBorder="1" applyAlignment="1">
      <alignment wrapText="1"/>
    </xf>
    <xf numFmtId="0" fontId="42" fillId="37" borderId="19" xfId="11203" applyFont="1" applyFill="1" applyBorder="1" applyAlignment="1">
      <alignment wrapText="1"/>
    </xf>
    <xf numFmtId="0" fontId="42" fillId="37" borderId="28" xfId="11203" applyFont="1" applyFill="1" applyBorder="1" applyAlignment="1">
      <alignment wrapText="1"/>
    </xf>
    <xf numFmtId="0" fontId="42" fillId="58" borderId="20" xfId="11203" applyFont="1" applyFill="1" applyBorder="1" applyAlignment="1">
      <alignment wrapText="1"/>
    </xf>
    <xf numFmtId="0" fontId="42" fillId="58" borderId="29" xfId="11203" applyFont="1" applyFill="1" applyBorder="1" applyAlignment="1">
      <alignment wrapText="1"/>
    </xf>
    <xf numFmtId="0" fontId="42" fillId="39" borderId="30" xfId="11203" applyFont="1" applyFill="1" applyBorder="1" applyAlignment="1">
      <alignment wrapText="1"/>
    </xf>
    <xf numFmtId="0" fontId="42" fillId="39" borderId="31" xfId="11203" applyFont="1" applyFill="1" applyBorder="1" applyAlignment="1">
      <alignment wrapText="1"/>
    </xf>
    <xf numFmtId="0" fontId="42" fillId="0" borderId="5" xfId="11203" applyFont="1" applyFill="1" applyBorder="1" applyAlignment="1">
      <alignment wrapText="1"/>
    </xf>
    <xf numFmtId="0" fontId="42" fillId="44" borderId="22" xfId="11203" applyFont="1" applyFill="1" applyBorder="1" applyAlignment="1">
      <alignment wrapText="1"/>
    </xf>
    <xf numFmtId="0" fontId="42" fillId="44" borderId="10" xfId="11203" applyFont="1" applyFill="1" applyBorder="1" applyAlignment="1">
      <alignment wrapText="1"/>
    </xf>
    <xf numFmtId="0" fontId="42" fillId="52" borderId="10" xfId="11203" applyFont="1" applyFill="1" applyBorder="1" applyAlignment="1">
      <alignment wrapText="1"/>
    </xf>
    <xf numFmtId="0" fontId="42" fillId="52" borderId="32" xfId="11203" applyFont="1" applyFill="1" applyBorder="1" applyAlignment="1">
      <alignment wrapText="1"/>
    </xf>
    <xf numFmtId="0" fontId="42" fillId="0" borderId="10" xfId="11203" applyFont="1" applyFill="1" applyBorder="1" applyAlignment="1">
      <alignment wrapText="1"/>
    </xf>
    <xf numFmtId="0" fontId="42" fillId="36" borderId="7" xfId="11203" applyFont="1" applyFill="1" applyBorder="1" applyAlignment="1" applyProtection="1">
      <alignment horizontal="center" vertical="center" wrapText="1"/>
      <protection locked="0"/>
    </xf>
    <xf numFmtId="0" fontId="42" fillId="35" borderId="7" xfId="11203" applyFont="1" applyFill="1" applyBorder="1" applyAlignment="1" applyProtection="1">
      <alignment horizontal="center" vertical="center" wrapText="1"/>
      <protection locked="0"/>
    </xf>
    <xf numFmtId="0" fontId="42" fillId="43" borderId="7" xfId="11203" applyFont="1" applyFill="1" applyBorder="1" applyAlignment="1" applyProtection="1">
      <alignment horizontal="center" vertical="center" wrapText="1"/>
      <protection locked="0"/>
    </xf>
    <xf numFmtId="0" fontId="42" fillId="38" borderId="7" xfId="11203" applyFont="1" applyFill="1" applyBorder="1" applyAlignment="1" applyProtection="1">
      <alignment horizontal="center" vertical="center" wrapText="1"/>
      <protection locked="0"/>
    </xf>
    <xf numFmtId="0" fontId="42" fillId="37" borderId="7" xfId="11203" applyFont="1" applyFill="1" applyBorder="1" applyAlignment="1" applyProtection="1">
      <alignment horizontal="center" vertical="center" wrapText="1"/>
      <protection locked="0"/>
    </xf>
    <xf numFmtId="0" fontId="42" fillId="44" borderId="7" xfId="11203" applyFont="1" applyFill="1" applyBorder="1" applyAlignment="1" applyProtection="1">
      <alignment horizontal="center" vertical="center" wrapText="1"/>
      <protection locked="0"/>
    </xf>
    <xf numFmtId="0" fontId="42" fillId="39" borderId="7" xfId="11203" applyFont="1" applyFill="1" applyBorder="1" applyAlignment="1" applyProtection="1">
      <alignment horizontal="center" vertical="center" wrapText="1"/>
      <protection locked="0"/>
    </xf>
    <xf numFmtId="0" fontId="42" fillId="52" borderId="7" xfId="11203" applyFont="1" applyFill="1" applyBorder="1" applyAlignment="1" applyProtection="1">
      <alignment horizontal="center" vertical="center" wrapText="1"/>
      <protection locked="0"/>
    </xf>
    <xf numFmtId="0" fontId="5" fillId="44" borderId="7" xfId="11203" applyFont="1" applyFill="1" applyBorder="1" applyAlignment="1" applyProtection="1">
      <alignment wrapText="1"/>
      <protection locked="0"/>
    </xf>
    <xf numFmtId="0" fontId="5" fillId="44" borderId="7" xfId="11203" applyFill="1" applyBorder="1" applyAlignment="1" applyProtection="1">
      <alignment wrapText="1"/>
      <protection locked="0"/>
    </xf>
    <xf numFmtId="0" fontId="5" fillId="49" borderId="7" xfId="11203" applyFill="1" applyBorder="1" applyAlignment="1">
      <alignment wrapText="1"/>
    </xf>
    <xf numFmtId="16" fontId="5" fillId="49" borderId="7" xfId="11203" applyNumberFormat="1" applyFill="1" applyBorder="1" applyAlignment="1">
      <alignment wrapText="1"/>
    </xf>
    <xf numFmtId="0" fontId="5" fillId="50" borderId="7" xfId="11203" applyFill="1" applyBorder="1" applyAlignment="1">
      <alignment wrapText="1"/>
    </xf>
    <xf numFmtId="16" fontId="5" fillId="50" borderId="7" xfId="11203" applyNumberFormat="1" applyFill="1" applyBorder="1" applyAlignment="1">
      <alignment wrapText="1"/>
    </xf>
    <xf numFmtId="0" fontId="5" fillId="51" borderId="7" xfId="11203" applyFill="1" applyBorder="1" applyAlignment="1">
      <alignment wrapText="1"/>
    </xf>
    <xf numFmtId="0" fontId="5" fillId="0" borderId="7" xfId="11203" applyBorder="1" applyAlignment="1">
      <alignment wrapText="1"/>
    </xf>
    <xf numFmtId="0" fontId="5" fillId="0" borderId="0" xfId="11203"/>
    <xf numFmtId="14" fontId="5" fillId="49" borderId="7" xfId="11203" applyNumberFormat="1" applyFill="1" applyBorder="1" applyAlignment="1">
      <alignment wrapText="1"/>
    </xf>
    <xf numFmtId="0" fontId="5" fillId="0" borderId="0" xfId="11203" applyFill="1"/>
    <xf numFmtId="49" fontId="5" fillId="0" borderId="0" xfId="11203" applyNumberFormat="1" applyFill="1"/>
    <xf numFmtId="1" fontId="5" fillId="0" borderId="0" xfId="11203" applyNumberFormat="1" applyFill="1"/>
    <xf numFmtId="0" fontId="41" fillId="24" borderId="7" xfId="11203" applyFont="1" applyFill="1" applyBorder="1" applyAlignment="1" applyProtection="1">
      <alignment textRotation="45" wrapText="1"/>
      <protection locked="0"/>
    </xf>
    <xf numFmtId="0" fontId="41" fillId="27" borderId="7" xfId="11203" applyFont="1" applyFill="1" applyBorder="1" applyAlignment="1" applyProtection="1">
      <alignment textRotation="45" wrapText="1"/>
      <protection locked="0"/>
    </xf>
    <xf numFmtId="0" fontId="41" fillId="31" borderId="7" xfId="11203" applyFont="1" applyFill="1" applyBorder="1" applyAlignment="1" applyProtection="1">
      <alignment textRotation="45" wrapText="1"/>
      <protection locked="0"/>
    </xf>
    <xf numFmtId="0" fontId="41" fillId="32" borderId="7" xfId="11203" applyFont="1" applyFill="1" applyBorder="1" applyAlignment="1" applyProtection="1">
      <alignment textRotation="45" wrapText="1"/>
      <protection locked="0"/>
    </xf>
    <xf numFmtId="0" fontId="41" fillId="33" borderId="7" xfId="11203" applyFont="1" applyFill="1" applyBorder="1" applyAlignment="1" applyProtection="1">
      <alignment textRotation="45" wrapText="1"/>
      <protection locked="0"/>
    </xf>
    <xf numFmtId="0" fontId="41" fillId="34" borderId="7" xfId="11203" applyFont="1" applyFill="1" applyBorder="1" applyAlignment="1" applyProtection="1">
      <alignment textRotation="45" wrapText="1"/>
      <protection locked="0"/>
    </xf>
    <xf numFmtId="0" fontId="42" fillId="35" borderId="18" xfId="11203" applyFont="1" applyFill="1" applyBorder="1" applyAlignment="1">
      <alignment wrapText="1"/>
    </xf>
    <xf numFmtId="0" fontId="42" fillId="38" borderId="19" xfId="11203" applyFont="1" applyFill="1" applyBorder="1" applyAlignment="1">
      <alignment wrapText="1"/>
    </xf>
    <xf numFmtId="0" fontId="42" fillId="38" borderId="33" xfId="11203" applyFont="1" applyFill="1" applyBorder="1" applyAlignment="1">
      <alignment wrapText="1"/>
    </xf>
    <xf numFmtId="0" fontId="42" fillId="40" borderId="7" xfId="11203" applyFont="1" applyFill="1" applyBorder="1" applyAlignment="1" applyProtection="1">
      <alignment horizontal="center" vertical="center" wrapText="1"/>
      <protection locked="0"/>
    </xf>
    <xf numFmtId="0" fontId="42" fillId="41" borderId="7" xfId="11203" applyFont="1" applyFill="1" applyBorder="1" applyAlignment="1" applyProtection="1">
      <alignment horizontal="center" vertical="center" wrapText="1"/>
      <protection locked="0"/>
    </xf>
    <xf numFmtId="0" fontId="42" fillId="42" borderId="7" xfId="11203" applyFont="1" applyFill="1" applyBorder="1" applyAlignment="1" applyProtection="1">
      <alignment horizontal="center" vertical="center" wrapText="1"/>
      <protection locked="0"/>
    </xf>
    <xf numFmtId="0" fontId="48" fillId="53" borderId="0" xfId="11203" applyFont="1" applyFill="1" applyBorder="1" applyAlignment="1">
      <alignment horizontal="left" wrapText="1"/>
    </xf>
    <xf numFmtId="0" fontId="48" fillId="29" borderId="0" xfId="11203" applyFont="1" applyFill="1" applyAlignment="1">
      <alignment horizontal="left" wrapText="1"/>
    </xf>
    <xf numFmtId="0" fontId="40" fillId="59" borderId="35" xfId="11203" applyFont="1" applyFill="1" applyBorder="1" applyAlignment="1">
      <alignment horizontal="left" wrapText="1"/>
    </xf>
    <xf numFmtId="0" fontId="40" fillId="59" borderId="36" xfId="11203" applyFont="1" applyFill="1" applyBorder="1" applyAlignment="1">
      <alignment horizontal="left" wrapText="1"/>
    </xf>
    <xf numFmtId="0" fontId="40" fillId="59" borderId="37" xfId="11203" applyFont="1" applyFill="1" applyBorder="1" applyAlignment="1">
      <alignment horizontal="left" wrapText="1"/>
    </xf>
    <xf numFmtId="0" fontId="40" fillId="59" borderId="38" xfId="11203" applyFont="1" applyFill="1" applyBorder="1" applyAlignment="1">
      <alignment horizontal="left" wrapText="1"/>
    </xf>
    <xf numFmtId="0" fontId="40" fillId="59" borderId="39" xfId="11203" applyFont="1" applyFill="1" applyBorder="1" applyAlignment="1">
      <alignment horizontal="left" wrapText="1"/>
    </xf>
    <xf numFmtId="0" fontId="40" fillId="59" borderId="0" xfId="11203" applyFont="1" applyFill="1" applyBorder="1" applyAlignment="1">
      <alignment horizontal="left" wrapText="1"/>
    </xf>
    <xf numFmtId="0" fontId="41" fillId="25" borderId="5" xfId="11203" applyFont="1" applyFill="1" applyBorder="1" applyAlignment="1">
      <alignment horizontal="left" wrapText="1"/>
    </xf>
    <xf numFmtId="0" fontId="41" fillId="26" borderId="17" xfId="11203" applyFont="1" applyFill="1" applyBorder="1" applyAlignment="1">
      <alignment horizontal="left" wrapText="1"/>
    </xf>
    <xf numFmtId="0" fontId="41" fillId="26" borderId="10" xfId="11203" applyFont="1" applyFill="1" applyBorder="1" applyAlignment="1">
      <alignment horizontal="left" wrapText="1"/>
    </xf>
    <xf numFmtId="49" fontId="41" fillId="24" borderId="18" xfId="11203" applyNumberFormat="1" applyFont="1" applyFill="1" applyBorder="1" applyAlignment="1">
      <alignment horizontal="left" wrapText="1"/>
    </xf>
    <xf numFmtId="0" fontId="41" fillId="24" borderId="18" xfId="11203" applyFont="1" applyFill="1" applyBorder="1" applyAlignment="1">
      <alignment horizontal="left" wrapText="1"/>
    </xf>
    <xf numFmtId="0" fontId="41" fillId="24" borderId="10" xfId="11203" applyFont="1" applyFill="1" applyBorder="1" applyAlignment="1">
      <alignment horizontal="left" wrapText="1"/>
    </xf>
    <xf numFmtId="0" fontId="41" fillId="24" borderId="0" xfId="11203" applyFont="1" applyFill="1" applyBorder="1" applyAlignment="1">
      <alignment horizontal="left" wrapText="1"/>
    </xf>
    <xf numFmtId="0" fontId="41" fillId="34" borderId="12" xfId="11203" applyNumberFormat="1" applyFont="1" applyFill="1" applyBorder="1" applyAlignment="1">
      <alignment wrapText="1"/>
    </xf>
    <xf numFmtId="49" fontId="41" fillId="34" borderId="40" xfId="11203" applyNumberFormat="1" applyFont="1" applyFill="1" applyBorder="1" applyAlignment="1" applyProtection="1">
      <alignment horizontal="left" wrapText="1"/>
      <protection locked="0"/>
    </xf>
    <xf numFmtId="49" fontId="41" fillId="34" borderId="0" xfId="11203" applyNumberFormat="1" applyFont="1" applyFill="1" applyBorder="1" applyAlignment="1" applyProtection="1">
      <alignment horizontal="left" wrapText="1"/>
      <protection locked="0"/>
    </xf>
    <xf numFmtId="0" fontId="40" fillId="23" borderId="5" xfId="11203" applyNumberFormat="1" applyFont="1" applyFill="1" applyBorder="1" applyAlignment="1">
      <alignment wrapText="1"/>
    </xf>
    <xf numFmtId="22" fontId="48" fillId="53" borderId="0" xfId="11203" applyNumberFormat="1" applyFont="1" applyFill="1" applyAlignment="1">
      <alignment wrapText="1"/>
    </xf>
    <xf numFmtId="0" fontId="41" fillId="31" borderId="14" xfId="11203" applyFont="1" applyFill="1" applyBorder="1" applyAlignment="1">
      <alignment textRotation="45" wrapText="1"/>
    </xf>
    <xf numFmtId="0" fontId="41" fillId="30" borderId="11" xfId="11203" applyFont="1" applyFill="1" applyBorder="1" applyAlignment="1">
      <alignment textRotation="45" wrapText="1"/>
    </xf>
    <xf numFmtId="0" fontId="41" fillId="26" borderId="11" xfId="11203" applyFont="1" applyFill="1" applyBorder="1" applyAlignment="1">
      <alignment textRotation="45" wrapText="1"/>
    </xf>
    <xf numFmtId="0" fontId="41" fillId="24" borderId="9" xfId="11203" applyFont="1" applyFill="1" applyBorder="1" applyAlignment="1" applyProtection="1">
      <alignment textRotation="45" wrapText="1"/>
      <protection locked="0"/>
    </xf>
    <xf numFmtId="0" fontId="41" fillId="34" borderId="11" xfId="11203" applyFont="1" applyFill="1" applyBorder="1" applyAlignment="1">
      <alignment textRotation="45" wrapText="1"/>
    </xf>
    <xf numFmtId="0" fontId="41" fillId="27" borderId="11" xfId="11203" applyFont="1" applyFill="1" applyBorder="1" applyAlignment="1">
      <alignment textRotation="45" wrapText="1"/>
    </xf>
    <xf numFmtId="0" fontId="41" fillId="28" borderId="11" xfId="11203" applyFont="1" applyFill="1" applyBorder="1" applyAlignment="1">
      <alignment textRotation="45" wrapText="1"/>
    </xf>
    <xf numFmtId="14" fontId="43" fillId="47" borderId="8" xfId="11203" applyNumberFormat="1" applyFont="1" applyFill="1" applyBorder="1" applyAlignment="1" applyProtection="1">
      <alignment textRotation="45" wrapText="1"/>
      <protection locked="0"/>
    </xf>
    <xf numFmtId="165" fontId="43" fillId="47" borderId="8" xfId="11203" applyNumberFormat="1" applyFont="1" applyFill="1" applyBorder="1" applyAlignment="1" applyProtection="1">
      <alignment textRotation="45" wrapText="1"/>
      <protection locked="0"/>
    </xf>
    <xf numFmtId="14" fontId="43" fillId="48" borderId="15" xfId="11203" applyNumberFormat="1" applyFont="1" applyFill="1" applyBorder="1" applyAlignment="1" applyProtection="1">
      <alignment textRotation="45" wrapText="1"/>
      <protection locked="0"/>
    </xf>
    <xf numFmtId="14" fontId="43" fillId="0" borderId="15" xfId="11203" applyNumberFormat="1" applyFont="1" applyBorder="1" applyAlignment="1" applyProtection="1">
      <alignment textRotation="45" wrapText="1"/>
      <protection locked="0"/>
    </xf>
    <xf numFmtId="14" fontId="43" fillId="0" borderId="15" xfId="11203" applyNumberFormat="1" applyFont="1" applyFill="1" applyBorder="1" applyAlignment="1" applyProtection="1">
      <alignment textRotation="45" wrapText="1"/>
      <protection locked="0"/>
    </xf>
    <xf numFmtId="14" fontId="43" fillId="0" borderId="0" xfId="11203" applyNumberFormat="1" applyFont="1" applyFill="1" applyBorder="1" applyAlignment="1" applyProtection="1">
      <alignment textRotation="45"/>
      <protection locked="0"/>
    </xf>
    <xf numFmtId="14" fontId="42" fillId="40" borderId="42" xfId="11203" applyNumberFormat="1" applyFont="1" applyFill="1" applyBorder="1" applyAlignment="1">
      <alignment wrapText="1"/>
    </xf>
    <xf numFmtId="14" fontId="5" fillId="44" borderId="43" xfId="11203" applyNumberFormat="1" applyFill="1" applyBorder="1" applyAlignment="1">
      <alignment wrapText="1"/>
    </xf>
    <xf numFmtId="0" fontId="5" fillId="39" borderId="37" xfId="11203" applyFont="1" applyFill="1" applyBorder="1" applyAlignment="1">
      <alignment wrapText="1"/>
    </xf>
    <xf numFmtId="0" fontId="5" fillId="60" borderId="44" xfId="11203" applyFont="1" applyFill="1" applyBorder="1" applyAlignment="1">
      <alignment wrapText="1"/>
    </xf>
    <xf numFmtId="0" fontId="5" fillId="60" borderId="45" xfId="11203" applyFont="1" applyFill="1" applyBorder="1" applyAlignment="1">
      <alignment wrapText="1"/>
    </xf>
    <xf numFmtId="0" fontId="5" fillId="60" borderId="45" xfId="11203" applyFill="1" applyBorder="1" applyAlignment="1">
      <alignment wrapText="1"/>
    </xf>
    <xf numFmtId="0" fontId="5" fillId="60" borderId="46" xfId="11203" applyFill="1" applyBorder="1" applyAlignment="1">
      <alignment wrapText="1"/>
    </xf>
    <xf numFmtId="0" fontId="42" fillId="36" borderId="6" xfId="11203" applyFont="1" applyFill="1" applyBorder="1" applyAlignment="1">
      <alignment wrapText="1"/>
    </xf>
    <xf numFmtId="0" fontId="42" fillId="35" borderId="10" xfId="11203" applyFont="1" applyFill="1" applyBorder="1" applyAlignment="1">
      <alignment wrapText="1"/>
    </xf>
    <xf numFmtId="49" fontId="5" fillId="35" borderId="47" xfId="11203" applyNumberFormat="1" applyFont="1" applyFill="1" applyBorder="1" applyAlignment="1">
      <alignment wrapText="1"/>
    </xf>
    <xf numFmtId="49" fontId="5" fillId="35" borderId="48" xfId="11203" applyNumberFormat="1" applyFont="1" applyFill="1" applyBorder="1" applyAlignment="1">
      <alignment wrapText="1"/>
    </xf>
    <xf numFmtId="49" fontId="42" fillId="56" borderId="49" xfId="11203" applyNumberFormat="1" applyFont="1" applyFill="1" applyBorder="1" applyAlignment="1">
      <alignment wrapText="1"/>
    </xf>
    <xf numFmtId="0" fontId="42" fillId="57" borderId="19" xfId="11203" applyFont="1" applyFill="1" applyBorder="1" applyAlignment="1">
      <alignment wrapText="1"/>
    </xf>
    <xf numFmtId="0" fontId="42" fillId="37" borderId="10" xfId="11203" applyFont="1" applyFill="1" applyBorder="1" applyAlignment="1">
      <alignment wrapText="1"/>
    </xf>
    <xf numFmtId="0" fontId="43" fillId="58" borderId="50" xfId="11203" applyFont="1" applyFill="1" applyBorder="1" applyAlignment="1">
      <alignment wrapText="1"/>
    </xf>
    <xf numFmtId="0" fontId="43" fillId="58" borderId="29" xfId="11203" applyFont="1" applyFill="1" applyBorder="1" applyAlignment="1">
      <alignment wrapText="1"/>
    </xf>
    <xf numFmtId="0" fontId="42" fillId="45" borderId="7" xfId="11203" applyFont="1" applyFill="1" applyBorder="1" applyAlignment="1" applyProtection="1">
      <alignment horizontal="center" vertical="center" wrapText="1"/>
      <protection locked="0"/>
    </xf>
    <xf numFmtId="0" fontId="42" fillId="44" borderId="8" xfId="11203" applyFont="1" applyFill="1" applyBorder="1" applyAlignment="1" applyProtection="1">
      <alignment horizontal="center" vertical="center" wrapText="1"/>
      <protection locked="0"/>
    </xf>
    <xf numFmtId="0" fontId="5" fillId="50" borderId="7" xfId="11203" applyFill="1" applyBorder="1" applyAlignment="1">
      <alignment vertical="top" wrapText="1"/>
    </xf>
    <xf numFmtId="0" fontId="5" fillId="51" borderId="7" xfId="11203" applyFill="1" applyBorder="1" applyAlignment="1">
      <alignment vertical="top" wrapText="1"/>
    </xf>
    <xf numFmtId="0" fontId="5" fillId="51" borderId="16" xfId="11203" applyFill="1" applyBorder="1" applyAlignment="1">
      <alignment vertical="top" wrapText="1"/>
    </xf>
    <xf numFmtId="0" fontId="5" fillId="0" borderId="7" xfId="11203" applyBorder="1" applyAlignment="1">
      <alignment vertical="top" wrapText="1"/>
    </xf>
    <xf numFmtId="0" fontId="5" fillId="0" borderId="0" xfId="11203" applyFill="1" applyAlignment="1">
      <alignment wrapText="1"/>
    </xf>
    <xf numFmtId="49" fontId="4" fillId="0" borderId="0" xfId="11203" applyNumberFormat="1" applyFont="1" applyAlignment="1">
      <alignment wrapText="1"/>
    </xf>
    <xf numFmtId="0" fontId="4" fillId="0" borderId="0" xfId="11203" applyFont="1" applyAlignment="1">
      <alignment wrapText="1"/>
    </xf>
    <xf numFmtId="49" fontId="4" fillId="0" borderId="0" xfId="11203" applyNumberFormat="1" applyFont="1" applyFill="1" applyAlignment="1">
      <alignment wrapText="1"/>
    </xf>
    <xf numFmtId="49" fontId="4" fillId="35" borderId="5" xfId="11203" applyNumberFormat="1" applyFont="1" applyFill="1" applyBorder="1" applyAlignment="1">
      <alignment wrapText="1"/>
    </xf>
    <xf numFmtId="0" fontId="3" fillId="0" borderId="0" xfId="11203" applyFont="1" applyAlignment="1">
      <alignment wrapText="1"/>
    </xf>
    <xf numFmtId="49" fontId="2" fillId="0" borderId="0" xfId="11203" applyNumberFormat="1" applyFont="1" applyFill="1" applyAlignment="1">
      <alignment wrapText="1"/>
    </xf>
    <xf numFmtId="14" fontId="0" fillId="0" borderId="0" xfId="0" applyNumberFormat="1"/>
    <xf numFmtId="1" fontId="0" fillId="0" borderId="0" xfId="0" applyNumberFormat="1"/>
    <xf numFmtId="0" fontId="1" fillId="0" borderId="0" xfId="11203" applyFont="1" applyFill="1"/>
    <xf numFmtId="2" fontId="5" fillId="0" borderId="0" xfId="11203" applyNumberFormat="1" applyFill="1"/>
  </cellXfs>
  <cellStyles count="11204">
    <cellStyle name="20% - Accent1 10" xfId="3" xr:uid="{00000000-0005-0000-0000-000000000000}"/>
    <cellStyle name="20% - Accent1 10 2" xfId="4" xr:uid="{00000000-0005-0000-0000-000001000000}"/>
    <cellStyle name="20% - Accent1 10 2 2" xfId="5" xr:uid="{00000000-0005-0000-0000-000002000000}"/>
    <cellStyle name="20% - Accent1 10 3" xfId="6" xr:uid="{00000000-0005-0000-0000-000003000000}"/>
    <cellStyle name="20% - Accent1 11" xfId="7" xr:uid="{00000000-0005-0000-0000-000004000000}"/>
    <cellStyle name="20% - Accent1 11 2" xfId="8" xr:uid="{00000000-0005-0000-0000-000005000000}"/>
    <cellStyle name="20% - Accent1 11 2 2" xfId="9" xr:uid="{00000000-0005-0000-0000-000006000000}"/>
    <cellStyle name="20% - Accent1 11 3" xfId="10" xr:uid="{00000000-0005-0000-0000-000007000000}"/>
    <cellStyle name="20% - Accent1 11 4" xfId="11" xr:uid="{00000000-0005-0000-0000-000008000000}"/>
    <cellStyle name="20% - Accent1 12" xfId="12" xr:uid="{00000000-0005-0000-0000-000009000000}"/>
    <cellStyle name="20% - Accent1 12 2" xfId="13" xr:uid="{00000000-0005-0000-0000-00000A000000}"/>
    <cellStyle name="20% - Accent1 12 2 2" xfId="14" xr:uid="{00000000-0005-0000-0000-00000B000000}"/>
    <cellStyle name="20% - Accent1 12 3" xfId="15" xr:uid="{00000000-0005-0000-0000-00000C000000}"/>
    <cellStyle name="20% - Accent1 12 4" xfId="16" xr:uid="{00000000-0005-0000-0000-00000D000000}"/>
    <cellStyle name="20% - Accent1 13" xfId="17" xr:uid="{00000000-0005-0000-0000-00000E000000}"/>
    <cellStyle name="20% - Accent1 13 2" xfId="18" xr:uid="{00000000-0005-0000-0000-00000F000000}"/>
    <cellStyle name="20% - Accent1 13 2 2" xfId="19" xr:uid="{00000000-0005-0000-0000-000010000000}"/>
    <cellStyle name="20% - Accent1 13 3" xfId="20" xr:uid="{00000000-0005-0000-0000-000011000000}"/>
    <cellStyle name="20% - Accent1 13 4" xfId="21" xr:uid="{00000000-0005-0000-0000-000012000000}"/>
    <cellStyle name="20% - Accent1 14" xfId="22" xr:uid="{00000000-0005-0000-0000-000013000000}"/>
    <cellStyle name="20% - Accent1 14 2" xfId="23" xr:uid="{00000000-0005-0000-0000-000014000000}"/>
    <cellStyle name="20% - Accent1 15" xfId="24" xr:uid="{00000000-0005-0000-0000-000015000000}"/>
    <cellStyle name="20% - Accent1 15 2" xfId="25" xr:uid="{00000000-0005-0000-0000-000016000000}"/>
    <cellStyle name="20% - Accent1 16" xfId="26" xr:uid="{00000000-0005-0000-0000-000017000000}"/>
    <cellStyle name="20% - Accent1 17" xfId="27" xr:uid="{00000000-0005-0000-0000-000018000000}"/>
    <cellStyle name="20% - Accent1 2" xfId="28" xr:uid="{00000000-0005-0000-0000-000019000000}"/>
    <cellStyle name="20% - Accent1 2 10" xfId="29" xr:uid="{00000000-0005-0000-0000-00001A000000}"/>
    <cellStyle name="20% - Accent1 2 10 2" xfId="30" xr:uid="{00000000-0005-0000-0000-00001B000000}"/>
    <cellStyle name="20% - Accent1 2 10 2 2" xfId="31" xr:uid="{00000000-0005-0000-0000-00001C000000}"/>
    <cellStyle name="20% - Accent1 2 10 3" xfId="32" xr:uid="{00000000-0005-0000-0000-00001D000000}"/>
    <cellStyle name="20% - Accent1 2 10 4" xfId="33" xr:uid="{00000000-0005-0000-0000-00001E000000}"/>
    <cellStyle name="20% - Accent1 2 11" xfId="34" xr:uid="{00000000-0005-0000-0000-00001F000000}"/>
    <cellStyle name="20% - Accent1 2 11 2" xfId="35" xr:uid="{00000000-0005-0000-0000-000020000000}"/>
    <cellStyle name="20% - Accent1 2 11 2 2" xfId="36" xr:uid="{00000000-0005-0000-0000-000021000000}"/>
    <cellStyle name="20% - Accent1 2 11 3" xfId="37" xr:uid="{00000000-0005-0000-0000-000022000000}"/>
    <cellStyle name="20% - Accent1 2 11 4" xfId="38" xr:uid="{00000000-0005-0000-0000-000023000000}"/>
    <cellStyle name="20% - Accent1 2 12" xfId="39" xr:uid="{00000000-0005-0000-0000-000024000000}"/>
    <cellStyle name="20% - Accent1 2 12 2" xfId="40" xr:uid="{00000000-0005-0000-0000-000025000000}"/>
    <cellStyle name="20% - Accent1 2 12 2 2" xfId="41" xr:uid="{00000000-0005-0000-0000-000026000000}"/>
    <cellStyle name="20% - Accent1 2 12 3" xfId="42" xr:uid="{00000000-0005-0000-0000-000027000000}"/>
    <cellStyle name="20% - Accent1 2 12 4" xfId="43" xr:uid="{00000000-0005-0000-0000-000028000000}"/>
    <cellStyle name="20% - Accent1 2 13" xfId="44" xr:uid="{00000000-0005-0000-0000-000029000000}"/>
    <cellStyle name="20% - Accent1 2 13 2" xfId="45" xr:uid="{00000000-0005-0000-0000-00002A000000}"/>
    <cellStyle name="20% - Accent1 2 14" xfId="46" xr:uid="{00000000-0005-0000-0000-00002B000000}"/>
    <cellStyle name="20% - Accent1 2 15" xfId="47" xr:uid="{00000000-0005-0000-0000-00002C000000}"/>
    <cellStyle name="20% - Accent1 2 2" xfId="48" xr:uid="{00000000-0005-0000-0000-00002D000000}"/>
    <cellStyle name="20% - Accent1 2 2 10" xfId="49" xr:uid="{00000000-0005-0000-0000-00002E000000}"/>
    <cellStyle name="20% - Accent1 2 2 10 2" xfId="50" xr:uid="{00000000-0005-0000-0000-00002F000000}"/>
    <cellStyle name="20% - Accent1 2 2 10 2 2" xfId="51" xr:uid="{00000000-0005-0000-0000-000030000000}"/>
    <cellStyle name="20% - Accent1 2 2 10 3" xfId="52" xr:uid="{00000000-0005-0000-0000-000031000000}"/>
    <cellStyle name="20% - Accent1 2 2 10 4" xfId="53" xr:uid="{00000000-0005-0000-0000-000032000000}"/>
    <cellStyle name="20% - Accent1 2 2 11" xfId="54" xr:uid="{00000000-0005-0000-0000-000033000000}"/>
    <cellStyle name="20% - Accent1 2 2 11 2" xfId="55" xr:uid="{00000000-0005-0000-0000-000034000000}"/>
    <cellStyle name="20% - Accent1 2 2 12" xfId="56" xr:uid="{00000000-0005-0000-0000-000035000000}"/>
    <cellStyle name="20% - Accent1 2 2 13" xfId="57" xr:uid="{00000000-0005-0000-0000-000036000000}"/>
    <cellStyle name="20% - Accent1 2 2 2" xfId="58" xr:uid="{00000000-0005-0000-0000-000037000000}"/>
    <cellStyle name="20% - Accent1 2 2 2 10" xfId="59" xr:uid="{00000000-0005-0000-0000-000038000000}"/>
    <cellStyle name="20% - Accent1 2 2 2 10 2" xfId="60" xr:uid="{00000000-0005-0000-0000-000039000000}"/>
    <cellStyle name="20% - Accent1 2 2 2 11" xfId="61" xr:uid="{00000000-0005-0000-0000-00003A000000}"/>
    <cellStyle name="20% - Accent1 2 2 2 12" xfId="62" xr:uid="{00000000-0005-0000-0000-00003B000000}"/>
    <cellStyle name="20% - Accent1 2 2 2 2" xfId="63" xr:uid="{00000000-0005-0000-0000-00003C000000}"/>
    <cellStyle name="20% - Accent1 2 2 2 2 10" xfId="64" xr:uid="{00000000-0005-0000-0000-00003D000000}"/>
    <cellStyle name="20% - Accent1 2 2 2 2 2" xfId="65" xr:uid="{00000000-0005-0000-0000-00003E000000}"/>
    <cellStyle name="20% - Accent1 2 2 2 2 2 2" xfId="66" xr:uid="{00000000-0005-0000-0000-00003F000000}"/>
    <cellStyle name="20% - Accent1 2 2 2 2 2 2 2" xfId="67" xr:uid="{00000000-0005-0000-0000-000040000000}"/>
    <cellStyle name="20% - Accent1 2 2 2 2 2 2 2 2" xfId="68" xr:uid="{00000000-0005-0000-0000-000041000000}"/>
    <cellStyle name="20% - Accent1 2 2 2 2 2 2 3" xfId="69" xr:uid="{00000000-0005-0000-0000-000042000000}"/>
    <cellStyle name="20% - Accent1 2 2 2 2 2 2 4" xfId="70" xr:uid="{00000000-0005-0000-0000-000043000000}"/>
    <cellStyle name="20% - Accent1 2 2 2 2 2 3" xfId="71" xr:uid="{00000000-0005-0000-0000-000044000000}"/>
    <cellStyle name="20% - Accent1 2 2 2 2 2 3 2" xfId="72" xr:uid="{00000000-0005-0000-0000-000045000000}"/>
    <cellStyle name="20% - Accent1 2 2 2 2 2 4" xfId="73" xr:uid="{00000000-0005-0000-0000-000046000000}"/>
    <cellStyle name="20% - Accent1 2 2 2 2 2 5" xfId="74" xr:uid="{00000000-0005-0000-0000-000047000000}"/>
    <cellStyle name="20% - Accent1 2 2 2 2 3" xfId="75" xr:uid="{00000000-0005-0000-0000-000048000000}"/>
    <cellStyle name="20% - Accent1 2 2 2 2 3 2" xfId="76" xr:uid="{00000000-0005-0000-0000-000049000000}"/>
    <cellStyle name="20% - Accent1 2 2 2 2 3 2 2" xfId="77" xr:uid="{00000000-0005-0000-0000-00004A000000}"/>
    <cellStyle name="20% - Accent1 2 2 2 2 3 3" xfId="78" xr:uid="{00000000-0005-0000-0000-00004B000000}"/>
    <cellStyle name="20% - Accent1 2 2 2 2 3 4" xfId="79" xr:uid="{00000000-0005-0000-0000-00004C000000}"/>
    <cellStyle name="20% - Accent1 2 2 2 2 4" xfId="80" xr:uid="{00000000-0005-0000-0000-00004D000000}"/>
    <cellStyle name="20% - Accent1 2 2 2 2 4 2" xfId="81" xr:uid="{00000000-0005-0000-0000-00004E000000}"/>
    <cellStyle name="20% - Accent1 2 2 2 2 4 2 2" xfId="82" xr:uid="{00000000-0005-0000-0000-00004F000000}"/>
    <cellStyle name="20% - Accent1 2 2 2 2 4 3" xfId="83" xr:uid="{00000000-0005-0000-0000-000050000000}"/>
    <cellStyle name="20% - Accent1 2 2 2 2 5" xfId="84" xr:uid="{00000000-0005-0000-0000-000051000000}"/>
    <cellStyle name="20% - Accent1 2 2 2 2 5 2" xfId="85" xr:uid="{00000000-0005-0000-0000-000052000000}"/>
    <cellStyle name="20% - Accent1 2 2 2 2 5 2 2" xfId="86" xr:uid="{00000000-0005-0000-0000-000053000000}"/>
    <cellStyle name="20% - Accent1 2 2 2 2 5 3" xfId="87" xr:uid="{00000000-0005-0000-0000-000054000000}"/>
    <cellStyle name="20% - Accent1 2 2 2 2 5 4" xfId="88" xr:uid="{00000000-0005-0000-0000-000055000000}"/>
    <cellStyle name="20% - Accent1 2 2 2 2 6" xfId="89" xr:uid="{00000000-0005-0000-0000-000056000000}"/>
    <cellStyle name="20% - Accent1 2 2 2 2 6 2" xfId="90" xr:uid="{00000000-0005-0000-0000-000057000000}"/>
    <cellStyle name="20% - Accent1 2 2 2 2 6 2 2" xfId="91" xr:uid="{00000000-0005-0000-0000-000058000000}"/>
    <cellStyle name="20% - Accent1 2 2 2 2 6 3" xfId="92" xr:uid="{00000000-0005-0000-0000-000059000000}"/>
    <cellStyle name="20% - Accent1 2 2 2 2 6 4" xfId="93" xr:uid="{00000000-0005-0000-0000-00005A000000}"/>
    <cellStyle name="20% - Accent1 2 2 2 2 7" xfId="94" xr:uid="{00000000-0005-0000-0000-00005B000000}"/>
    <cellStyle name="20% - Accent1 2 2 2 2 7 2" xfId="95" xr:uid="{00000000-0005-0000-0000-00005C000000}"/>
    <cellStyle name="20% - Accent1 2 2 2 2 7 2 2" xfId="96" xr:uid="{00000000-0005-0000-0000-00005D000000}"/>
    <cellStyle name="20% - Accent1 2 2 2 2 7 3" xfId="97" xr:uid="{00000000-0005-0000-0000-00005E000000}"/>
    <cellStyle name="20% - Accent1 2 2 2 2 7 4" xfId="98" xr:uid="{00000000-0005-0000-0000-00005F000000}"/>
    <cellStyle name="20% - Accent1 2 2 2 2 8" xfId="99" xr:uid="{00000000-0005-0000-0000-000060000000}"/>
    <cellStyle name="20% - Accent1 2 2 2 2 8 2" xfId="100" xr:uid="{00000000-0005-0000-0000-000061000000}"/>
    <cellStyle name="20% - Accent1 2 2 2 2 9" xfId="101" xr:uid="{00000000-0005-0000-0000-000062000000}"/>
    <cellStyle name="20% - Accent1 2 2 2 3" xfId="102" xr:uid="{00000000-0005-0000-0000-000063000000}"/>
    <cellStyle name="20% - Accent1 2 2 2 3 2" xfId="103" xr:uid="{00000000-0005-0000-0000-000064000000}"/>
    <cellStyle name="20% - Accent1 2 2 2 3 2 2" xfId="104" xr:uid="{00000000-0005-0000-0000-000065000000}"/>
    <cellStyle name="20% - Accent1 2 2 2 3 2 2 2" xfId="105" xr:uid="{00000000-0005-0000-0000-000066000000}"/>
    <cellStyle name="20% - Accent1 2 2 2 3 2 3" xfId="106" xr:uid="{00000000-0005-0000-0000-000067000000}"/>
    <cellStyle name="20% - Accent1 2 2 2 3 2 4" xfId="107" xr:uid="{00000000-0005-0000-0000-000068000000}"/>
    <cellStyle name="20% - Accent1 2 2 2 3 3" xfId="108" xr:uid="{00000000-0005-0000-0000-000069000000}"/>
    <cellStyle name="20% - Accent1 2 2 2 3 3 2" xfId="109" xr:uid="{00000000-0005-0000-0000-00006A000000}"/>
    <cellStyle name="20% - Accent1 2 2 2 3 4" xfId="110" xr:uid="{00000000-0005-0000-0000-00006B000000}"/>
    <cellStyle name="20% - Accent1 2 2 2 3 5" xfId="111" xr:uid="{00000000-0005-0000-0000-00006C000000}"/>
    <cellStyle name="20% - Accent1 2 2 2 4" xfId="112" xr:uid="{00000000-0005-0000-0000-00006D000000}"/>
    <cellStyle name="20% - Accent1 2 2 2 4 2" xfId="113" xr:uid="{00000000-0005-0000-0000-00006E000000}"/>
    <cellStyle name="20% - Accent1 2 2 2 4 2 2" xfId="114" xr:uid="{00000000-0005-0000-0000-00006F000000}"/>
    <cellStyle name="20% - Accent1 2 2 2 4 2 2 2" xfId="115" xr:uid="{00000000-0005-0000-0000-000070000000}"/>
    <cellStyle name="20% - Accent1 2 2 2 4 2 3" xfId="116" xr:uid="{00000000-0005-0000-0000-000071000000}"/>
    <cellStyle name="20% - Accent1 2 2 2 4 2 4" xfId="117" xr:uid="{00000000-0005-0000-0000-000072000000}"/>
    <cellStyle name="20% - Accent1 2 2 2 4 3" xfId="118" xr:uid="{00000000-0005-0000-0000-000073000000}"/>
    <cellStyle name="20% - Accent1 2 2 2 4 3 2" xfId="119" xr:uid="{00000000-0005-0000-0000-000074000000}"/>
    <cellStyle name="20% - Accent1 2 2 2 4 4" xfId="120" xr:uid="{00000000-0005-0000-0000-000075000000}"/>
    <cellStyle name="20% - Accent1 2 2 2 4 5" xfId="121" xr:uid="{00000000-0005-0000-0000-000076000000}"/>
    <cellStyle name="20% - Accent1 2 2 2 5" xfId="122" xr:uid="{00000000-0005-0000-0000-000077000000}"/>
    <cellStyle name="20% - Accent1 2 2 2 5 2" xfId="123" xr:uid="{00000000-0005-0000-0000-000078000000}"/>
    <cellStyle name="20% - Accent1 2 2 2 5 2 2" xfId="124" xr:uid="{00000000-0005-0000-0000-000079000000}"/>
    <cellStyle name="20% - Accent1 2 2 2 5 3" xfId="125" xr:uid="{00000000-0005-0000-0000-00007A000000}"/>
    <cellStyle name="20% - Accent1 2 2 2 5 4" xfId="126" xr:uid="{00000000-0005-0000-0000-00007B000000}"/>
    <cellStyle name="20% - Accent1 2 2 2 6" xfId="127" xr:uid="{00000000-0005-0000-0000-00007C000000}"/>
    <cellStyle name="20% - Accent1 2 2 2 6 2" xfId="128" xr:uid="{00000000-0005-0000-0000-00007D000000}"/>
    <cellStyle name="20% - Accent1 2 2 2 6 2 2" xfId="129" xr:uid="{00000000-0005-0000-0000-00007E000000}"/>
    <cellStyle name="20% - Accent1 2 2 2 6 3" xfId="130" xr:uid="{00000000-0005-0000-0000-00007F000000}"/>
    <cellStyle name="20% - Accent1 2 2 2 6 4" xfId="131" xr:uid="{00000000-0005-0000-0000-000080000000}"/>
    <cellStyle name="20% - Accent1 2 2 2 7" xfId="132" xr:uid="{00000000-0005-0000-0000-000081000000}"/>
    <cellStyle name="20% - Accent1 2 2 2 7 2" xfId="133" xr:uid="{00000000-0005-0000-0000-000082000000}"/>
    <cellStyle name="20% - Accent1 2 2 2 7 2 2" xfId="134" xr:uid="{00000000-0005-0000-0000-000083000000}"/>
    <cellStyle name="20% - Accent1 2 2 2 7 3" xfId="135" xr:uid="{00000000-0005-0000-0000-000084000000}"/>
    <cellStyle name="20% - Accent1 2 2 2 8" xfId="136" xr:uid="{00000000-0005-0000-0000-000085000000}"/>
    <cellStyle name="20% - Accent1 2 2 2 8 2" xfId="137" xr:uid="{00000000-0005-0000-0000-000086000000}"/>
    <cellStyle name="20% - Accent1 2 2 2 8 2 2" xfId="138" xr:uid="{00000000-0005-0000-0000-000087000000}"/>
    <cellStyle name="20% - Accent1 2 2 2 8 3" xfId="139" xr:uid="{00000000-0005-0000-0000-000088000000}"/>
    <cellStyle name="20% - Accent1 2 2 2 8 4" xfId="140" xr:uid="{00000000-0005-0000-0000-000089000000}"/>
    <cellStyle name="20% - Accent1 2 2 2 9" xfId="141" xr:uid="{00000000-0005-0000-0000-00008A000000}"/>
    <cellStyle name="20% - Accent1 2 2 2 9 2" xfId="142" xr:uid="{00000000-0005-0000-0000-00008B000000}"/>
    <cellStyle name="20% - Accent1 2 2 2 9 2 2" xfId="143" xr:uid="{00000000-0005-0000-0000-00008C000000}"/>
    <cellStyle name="20% - Accent1 2 2 2 9 3" xfId="144" xr:uid="{00000000-0005-0000-0000-00008D000000}"/>
    <cellStyle name="20% - Accent1 2 2 2 9 4" xfId="145" xr:uid="{00000000-0005-0000-0000-00008E000000}"/>
    <cellStyle name="20% - Accent1 2 2 3" xfId="146" xr:uid="{00000000-0005-0000-0000-00008F000000}"/>
    <cellStyle name="20% - Accent1 2 2 3 10" xfId="147" xr:uid="{00000000-0005-0000-0000-000090000000}"/>
    <cellStyle name="20% - Accent1 2 2 3 2" xfId="148" xr:uid="{00000000-0005-0000-0000-000091000000}"/>
    <cellStyle name="20% - Accent1 2 2 3 2 2" xfId="149" xr:uid="{00000000-0005-0000-0000-000092000000}"/>
    <cellStyle name="20% - Accent1 2 2 3 2 2 2" xfId="150" xr:uid="{00000000-0005-0000-0000-000093000000}"/>
    <cellStyle name="20% - Accent1 2 2 3 2 2 2 2" xfId="151" xr:uid="{00000000-0005-0000-0000-000094000000}"/>
    <cellStyle name="20% - Accent1 2 2 3 2 2 3" xfId="152" xr:uid="{00000000-0005-0000-0000-000095000000}"/>
    <cellStyle name="20% - Accent1 2 2 3 2 2 4" xfId="153" xr:uid="{00000000-0005-0000-0000-000096000000}"/>
    <cellStyle name="20% - Accent1 2 2 3 2 3" xfId="154" xr:uid="{00000000-0005-0000-0000-000097000000}"/>
    <cellStyle name="20% - Accent1 2 2 3 2 3 2" xfId="155" xr:uid="{00000000-0005-0000-0000-000098000000}"/>
    <cellStyle name="20% - Accent1 2 2 3 2 4" xfId="156" xr:uid="{00000000-0005-0000-0000-000099000000}"/>
    <cellStyle name="20% - Accent1 2 2 3 2 5" xfId="157" xr:uid="{00000000-0005-0000-0000-00009A000000}"/>
    <cellStyle name="20% - Accent1 2 2 3 3" xfId="158" xr:uid="{00000000-0005-0000-0000-00009B000000}"/>
    <cellStyle name="20% - Accent1 2 2 3 3 2" xfId="159" xr:uid="{00000000-0005-0000-0000-00009C000000}"/>
    <cellStyle name="20% - Accent1 2 2 3 3 2 2" xfId="160" xr:uid="{00000000-0005-0000-0000-00009D000000}"/>
    <cellStyle name="20% - Accent1 2 2 3 3 3" xfId="161" xr:uid="{00000000-0005-0000-0000-00009E000000}"/>
    <cellStyle name="20% - Accent1 2 2 3 3 4" xfId="162" xr:uid="{00000000-0005-0000-0000-00009F000000}"/>
    <cellStyle name="20% - Accent1 2 2 3 4" xfId="163" xr:uid="{00000000-0005-0000-0000-0000A0000000}"/>
    <cellStyle name="20% - Accent1 2 2 3 4 2" xfId="164" xr:uid="{00000000-0005-0000-0000-0000A1000000}"/>
    <cellStyle name="20% - Accent1 2 2 3 4 2 2" xfId="165" xr:uid="{00000000-0005-0000-0000-0000A2000000}"/>
    <cellStyle name="20% - Accent1 2 2 3 4 3" xfId="166" xr:uid="{00000000-0005-0000-0000-0000A3000000}"/>
    <cellStyle name="20% - Accent1 2 2 3 4 4" xfId="167" xr:uid="{00000000-0005-0000-0000-0000A4000000}"/>
    <cellStyle name="20% - Accent1 2 2 3 5" xfId="168" xr:uid="{00000000-0005-0000-0000-0000A5000000}"/>
    <cellStyle name="20% - Accent1 2 2 3 5 2" xfId="169" xr:uid="{00000000-0005-0000-0000-0000A6000000}"/>
    <cellStyle name="20% - Accent1 2 2 3 5 2 2" xfId="170" xr:uid="{00000000-0005-0000-0000-0000A7000000}"/>
    <cellStyle name="20% - Accent1 2 2 3 5 3" xfId="171" xr:uid="{00000000-0005-0000-0000-0000A8000000}"/>
    <cellStyle name="20% - Accent1 2 2 3 5 4" xfId="172" xr:uid="{00000000-0005-0000-0000-0000A9000000}"/>
    <cellStyle name="20% - Accent1 2 2 3 6" xfId="173" xr:uid="{00000000-0005-0000-0000-0000AA000000}"/>
    <cellStyle name="20% - Accent1 2 2 3 6 2" xfId="174" xr:uid="{00000000-0005-0000-0000-0000AB000000}"/>
    <cellStyle name="20% - Accent1 2 2 3 6 2 2" xfId="175" xr:uid="{00000000-0005-0000-0000-0000AC000000}"/>
    <cellStyle name="20% - Accent1 2 2 3 6 3" xfId="176" xr:uid="{00000000-0005-0000-0000-0000AD000000}"/>
    <cellStyle name="20% - Accent1 2 2 3 6 4" xfId="177" xr:uid="{00000000-0005-0000-0000-0000AE000000}"/>
    <cellStyle name="20% - Accent1 2 2 3 7" xfId="178" xr:uid="{00000000-0005-0000-0000-0000AF000000}"/>
    <cellStyle name="20% - Accent1 2 2 3 7 2" xfId="179" xr:uid="{00000000-0005-0000-0000-0000B0000000}"/>
    <cellStyle name="20% - Accent1 2 2 3 7 2 2" xfId="180" xr:uid="{00000000-0005-0000-0000-0000B1000000}"/>
    <cellStyle name="20% - Accent1 2 2 3 7 3" xfId="181" xr:uid="{00000000-0005-0000-0000-0000B2000000}"/>
    <cellStyle name="20% - Accent1 2 2 3 7 4" xfId="182" xr:uid="{00000000-0005-0000-0000-0000B3000000}"/>
    <cellStyle name="20% - Accent1 2 2 3 8" xfId="183" xr:uid="{00000000-0005-0000-0000-0000B4000000}"/>
    <cellStyle name="20% - Accent1 2 2 3 8 2" xfId="184" xr:uid="{00000000-0005-0000-0000-0000B5000000}"/>
    <cellStyle name="20% - Accent1 2 2 3 9" xfId="185" xr:uid="{00000000-0005-0000-0000-0000B6000000}"/>
    <cellStyle name="20% - Accent1 2 2 4" xfId="186" xr:uid="{00000000-0005-0000-0000-0000B7000000}"/>
    <cellStyle name="20% - Accent1 2 2 4 2" xfId="187" xr:uid="{00000000-0005-0000-0000-0000B8000000}"/>
    <cellStyle name="20% - Accent1 2 2 4 2 2" xfId="188" xr:uid="{00000000-0005-0000-0000-0000B9000000}"/>
    <cellStyle name="20% - Accent1 2 2 4 2 2 2" xfId="189" xr:uid="{00000000-0005-0000-0000-0000BA000000}"/>
    <cellStyle name="20% - Accent1 2 2 4 2 3" xfId="190" xr:uid="{00000000-0005-0000-0000-0000BB000000}"/>
    <cellStyle name="20% - Accent1 2 2 4 2 4" xfId="191" xr:uid="{00000000-0005-0000-0000-0000BC000000}"/>
    <cellStyle name="20% - Accent1 2 2 4 3" xfId="192" xr:uid="{00000000-0005-0000-0000-0000BD000000}"/>
    <cellStyle name="20% - Accent1 2 2 4 3 2" xfId="193" xr:uid="{00000000-0005-0000-0000-0000BE000000}"/>
    <cellStyle name="20% - Accent1 2 2 4 4" xfId="194" xr:uid="{00000000-0005-0000-0000-0000BF000000}"/>
    <cellStyle name="20% - Accent1 2 2 4 5" xfId="195" xr:uid="{00000000-0005-0000-0000-0000C0000000}"/>
    <cellStyle name="20% - Accent1 2 2 5" xfId="196" xr:uid="{00000000-0005-0000-0000-0000C1000000}"/>
    <cellStyle name="20% - Accent1 2 2 5 2" xfId="197" xr:uid="{00000000-0005-0000-0000-0000C2000000}"/>
    <cellStyle name="20% - Accent1 2 2 5 2 2" xfId="198" xr:uid="{00000000-0005-0000-0000-0000C3000000}"/>
    <cellStyle name="20% - Accent1 2 2 5 2 2 2" xfId="199" xr:uid="{00000000-0005-0000-0000-0000C4000000}"/>
    <cellStyle name="20% - Accent1 2 2 5 2 3" xfId="200" xr:uid="{00000000-0005-0000-0000-0000C5000000}"/>
    <cellStyle name="20% - Accent1 2 2 5 2 4" xfId="201" xr:uid="{00000000-0005-0000-0000-0000C6000000}"/>
    <cellStyle name="20% - Accent1 2 2 5 3" xfId="202" xr:uid="{00000000-0005-0000-0000-0000C7000000}"/>
    <cellStyle name="20% - Accent1 2 2 5 3 2" xfId="203" xr:uid="{00000000-0005-0000-0000-0000C8000000}"/>
    <cellStyle name="20% - Accent1 2 2 5 4" xfId="204" xr:uid="{00000000-0005-0000-0000-0000C9000000}"/>
    <cellStyle name="20% - Accent1 2 2 5 5" xfId="205" xr:uid="{00000000-0005-0000-0000-0000CA000000}"/>
    <cellStyle name="20% - Accent1 2 2 6" xfId="206" xr:uid="{00000000-0005-0000-0000-0000CB000000}"/>
    <cellStyle name="20% - Accent1 2 2 6 2" xfId="207" xr:uid="{00000000-0005-0000-0000-0000CC000000}"/>
    <cellStyle name="20% - Accent1 2 2 6 2 2" xfId="208" xr:uid="{00000000-0005-0000-0000-0000CD000000}"/>
    <cellStyle name="20% - Accent1 2 2 6 3" xfId="209" xr:uid="{00000000-0005-0000-0000-0000CE000000}"/>
    <cellStyle name="20% - Accent1 2 2 6 4" xfId="210" xr:uid="{00000000-0005-0000-0000-0000CF000000}"/>
    <cellStyle name="20% - Accent1 2 2 7" xfId="211" xr:uid="{00000000-0005-0000-0000-0000D0000000}"/>
    <cellStyle name="20% - Accent1 2 2 7 2" xfId="212" xr:uid="{00000000-0005-0000-0000-0000D1000000}"/>
    <cellStyle name="20% - Accent1 2 2 7 2 2" xfId="213" xr:uid="{00000000-0005-0000-0000-0000D2000000}"/>
    <cellStyle name="20% - Accent1 2 2 7 3" xfId="214" xr:uid="{00000000-0005-0000-0000-0000D3000000}"/>
    <cellStyle name="20% - Accent1 2 2 7 4" xfId="215" xr:uid="{00000000-0005-0000-0000-0000D4000000}"/>
    <cellStyle name="20% - Accent1 2 2 8" xfId="216" xr:uid="{00000000-0005-0000-0000-0000D5000000}"/>
    <cellStyle name="20% - Accent1 2 2 8 2" xfId="217" xr:uid="{00000000-0005-0000-0000-0000D6000000}"/>
    <cellStyle name="20% - Accent1 2 2 8 2 2" xfId="218" xr:uid="{00000000-0005-0000-0000-0000D7000000}"/>
    <cellStyle name="20% - Accent1 2 2 8 3" xfId="219" xr:uid="{00000000-0005-0000-0000-0000D8000000}"/>
    <cellStyle name="20% - Accent1 2 2 8 4" xfId="220" xr:uid="{00000000-0005-0000-0000-0000D9000000}"/>
    <cellStyle name="20% - Accent1 2 2 9" xfId="221" xr:uid="{00000000-0005-0000-0000-0000DA000000}"/>
    <cellStyle name="20% - Accent1 2 2 9 2" xfId="222" xr:uid="{00000000-0005-0000-0000-0000DB000000}"/>
    <cellStyle name="20% - Accent1 2 2 9 2 2" xfId="223" xr:uid="{00000000-0005-0000-0000-0000DC000000}"/>
    <cellStyle name="20% - Accent1 2 2 9 3" xfId="224" xr:uid="{00000000-0005-0000-0000-0000DD000000}"/>
    <cellStyle name="20% - Accent1 2 2 9 4" xfId="225" xr:uid="{00000000-0005-0000-0000-0000DE000000}"/>
    <cellStyle name="20% - Accent1 2 3" xfId="226" xr:uid="{00000000-0005-0000-0000-0000DF000000}"/>
    <cellStyle name="20% - Accent1 2 3 10" xfId="227" xr:uid="{00000000-0005-0000-0000-0000E0000000}"/>
    <cellStyle name="20% - Accent1 2 3 10 2" xfId="228" xr:uid="{00000000-0005-0000-0000-0000E1000000}"/>
    <cellStyle name="20% - Accent1 2 3 11" xfId="229" xr:uid="{00000000-0005-0000-0000-0000E2000000}"/>
    <cellStyle name="20% - Accent1 2 3 12" xfId="230" xr:uid="{00000000-0005-0000-0000-0000E3000000}"/>
    <cellStyle name="20% - Accent1 2 3 2" xfId="231" xr:uid="{00000000-0005-0000-0000-0000E4000000}"/>
    <cellStyle name="20% - Accent1 2 3 2 10" xfId="232" xr:uid="{00000000-0005-0000-0000-0000E5000000}"/>
    <cellStyle name="20% - Accent1 2 3 2 2" xfId="233" xr:uid="{00000000-0005-0000-0000-0000E6000000}"/>
    <cellStyle name="20% - Accent1 2 3 2 2 2" xfId="234" xr:uid="{00000000-0005-0000-0000-0000E7000000}"/>
    <cellStyle name="20% - Accent1 2 3 2 2 2 2" xfId="235" xr:uid="{00000000-0005-0000-0000-0000E8000000}"/>
    <cellStyle name="20% - Accent1 2 3 2 2 2 2 2" xfId="236" xr:uid="{00000000-0005-0000-0000-0000E9000000}"/>
    <cellStyle name="20% - Accent1 2 3 2 2 2 3" xfId="237" xr:uid="{00000000-0005-0000-0000-0000EA000000}"/>
    <cellStyle name="20% - Accent1 2 3 2 2 2 4" xfId="238" xr:uid="{00000000-0005-0000-0000-0000EB000000}"/>
    <cellStyle name="20% - Accent1 2 3 2 2 3" xfId="239" xr:uid="{00000000-0005-0000-0000-0000EC000000}"/>
    <cellStyle name="20% - Accent1 2 3 2 2 3 2" xfId="240" xr:uid="{00000000-0005-0000-0000-0000ED000000}"/>
    <cellStyle name="20% - Accent1 2 3 2 2 4" xfId="241" xr:uid="{00000000-0005-0000-0000-0000EE000000}"/>
    <cellStyle name="20% - Accent1 2 3 2 2 5" xfId="242" xr:uid="{00000000-0005-0000-0000-0000EF000000}"/>
    <cellStyle name="20% - Accent1 2 3 2 3" xfId="243" xr:uid="{00000000-0005-0000-0000-0000F0000000}"/>
    <cellStyle name="20% - Accent1 2 3 2 3 2" xfId="244" xr:uid="{00000000-0005-0000-0000-0000F1000000}"/>
    <cellStyle name="20% - Accent1 2 3 2 3 2 2" xfId="245" xr:uid="{00000000-0005-0000-0000-0000F2000000}"/>
    <cellStyle name="20% - Accent1 2 3 2 3 3" xfId="246" xr:uid="{00000000-0005-0000-0000-0000F3000000}"/>
    <cellStyle name="20% - Accent1 2 3 2 3 4" xfId="247" xr:uid="{00000000-0005-0000-0000-0000F4000000}"/>
    <cellStyle name="20% - Accent1 2 3 2 4" xfId="248" xr:uid="{00000000-0005-0000-0000-0000F5000000}"/>
    <cellStyle name="20% - Accent1 2 3 2 4 2" xfId="249" xr:uid="{00000000-0005-0000-0000-0000F6000000}"/>
    <cellStyle name="20% - Accent1 2 3 2 4 2 2" xfId="250" xr:uid="{00000000-0005-0000-0000-0000F7000000}"/>
    <cellStyle name="20% - Accent1 2 3 2 4 3" xfId="251" xr:uid="{00000000-0005-0000-0000-0000F8000000}"/>
    <cellStyle name="20% - Accent1 2 3 2 4 4" xfId="252" xr:uid="{00000000-0005-0000-0000-0000F9000000}"/>
    <cellStyle name="20% - Accent1 2 3 2 5" xfId="253" xr:uid="{00000000-0005-0000-0000-0000FA000000}"/>
    <cellStyle name="20% - Accent1 2 3 2 5 2" xfId="254" xr:uid="{00000000-0005-0000-0000-0000FB000000}"/>
    <cellStyle name="20% - Accent1 2 3 2 5 2 2" xfId="255" xr:uid="{00000000-0005-0000-0000-0000FC000000}"/>
    <cellStyle name="20% - Accent1 2 3 2 5 3" xfId="256" xr:uid="{00000000-0005-0000-0000-0000FD000000}"/>
    <cellStyle name="20% - Accent1 2 3 2 5 4" xfId="257" xr:uid="{00000000-0005-0000-0000-0000FE000000}"/>
    <cellStyle name="20% - Accent1 2 3 2 6" xfId="258" xr:uid="{00000000-0005-0000-0000-0000FF000000}"/>
    <cellStyle name="20% - Accent1 2 3 2 6 2" xfId="259" xr:uid="{00000000-0005-0000-0000-000000010000}"/>
    <cellStyle name="20% - Accent1 2 3 2 6 2 2" xfId="260" xr:uid="{00000000-0005-0000-0000-000001010000}"/>
    <cellStyle name="20% - Accent1 2 3 2 6 3" xfId="261" xr:uid="{00000000-0005-0000-0000-000002010000}"/>
    <cellStyle name="20% - Accent1 2 3 2 6 4" xfId="262" xr:uid="{00000000-0005-0000-0000-000003010000}"/>
    <cellStyle name="20% - Accent1 2 3 2 7" xfId="263" xr:uid="{00000000-0005-0000-0000-000004010000}"/>
    <cellStyle name="20% - Accent1 2 3 2 7 2" xfId="264" xr:uid="{00000000-0005-0000-0000-000005010000}"/>
    <cellStyle name="20% - Accent1 2 3 2 7 2 2" xfId="265" xr:uid="{00000000-0005-0000-0000-000006010000}"/>
    <cellStyle name="20% - Accent1 2 3 2 7 3" xfId="266" xr:uid="{00000000-0005-0000-0000-000007010000}"/>
    <cellStyle name="20% - Accent1 2 3 2 7 4" xfId="267" xr:uid="{00000000-0005-0000-0000-000008010000}"/>
    <cellStyle name="20% - Accent1 2 3 2 8" xfId="268" xr:uid="{00000000-0005-0000-0000-000009010000}"/>
    <cellStyle name="20% - Accent1 2 3 2 8 2" xfId="269" xr:uid="{00000000-0005-0000-0000-00000A010000}"/>
    <cellStyle name="20% - Accent1 2 3 2 9" xfId="270" xr:uid="{00000000-0005-0000-0000-00000B010000}"/>
    <cellStyle name="20% - Accent1 2 3 3" xfId="271" xr:uid="{00000000-0005-0000-0000-00000C010000}"/>
    <cellStyle name="20% - Accent1 2 3 3 2" xfId="272" xr:uid="{00000000-0005-0000-0000-00000D010000}"/>
    <cellStyle name="20% - Accent1 2 3 3 2 2" xfId="273" xr:uid="{00000000-0005-0000-0000-00000E010000}"/>
    <cellStyle name="20% - Accent1 2 3 3 2 2 2" xfId="274" xr:uid="{00000000-0005-0000-0000-00000F010000}"/>
    <cellStyle name="20% - Accent1 2 3 3 2 3" xfId="275" xr:uid="{00000000-0005-0000-0000-000010010000}"/>
    <cellStyle name="20% - Accent1 2 3 3 2 4" xfId="276" xr:uid="{00000000-0005-0000-0000-000011010000}"/>
    <cellStyle name="20% - Accent1 2 3 3 3" xfId="277" xr:uid="{00000000-0005-0000-0000-000012010000}"/>
    <cellStyle name="20% - Accent1 2 3 3 3 2" xfId="278" xr:uid="{00000000-0005-0000-0000-000013010000}"/>
    <cellStyle name="20% - Accent1 2 3 3 4" xfId="279" xr:uid="{00000000-0005-0000-0000-000014010000}"/>
    <cellStyle name="20% - Accent1 2 3 3 5" xfId="280" xr:uid="{00000000-0005-0000-0000-000015010000}"/>
    <cellStyle name="20% - Accent1 2 3 4" xfId="281" xr:uid="{00000000-0005-0000-0000-000016010000}"/>
    <cellStyle name="20% - Accent1 2 3 4 2" xfId="282" xr:uid="{00000000-0005-0000-0000-000017010000}"/>
    <cellStyle name="20% - Accent1 2 3 4 2 2" xfId="283" xr:uid="{00000000-0005-0000-0000-000018010000}"/>
    <cellStyle name="20% - Accent1 2 3 4 2 2 2" xfId="284" xr:uid="{00000000-0005-0000-0000-000019010000}"/>
    <cellStyle name="20% - Accent1 2 3 4 2 3" xfId="285" xr:uid="{00000000-0005-0000-0000-00001A010000}"/>
    <cellStyle name="20% - Accent1 2 3 4 2 4" xfId="286" xr:uid="{00000000-0005-0000-0000-00001B010000}"/>
    <cellStyle name="20% - Accent1 2 3 4 3" xfId="287" xr:uid="{00000000-0005-0000-0000-00001C010000}"/>
    <cellStyle name="20% - Accent1 2 3 4 3 2" xfId="288" xr:uid="{00000000-0005-0000-0000-00001D010000}"/>
    <cellStyle name="20% - Accent1 2 3 4 4" xfId="289" xr:uid="{00000000-0005-0000-0000-00001E010000}"/>
    <cellStyle name="20% - Accent1 2 3 4 5" xfId="290" xr:uid="{00000000-0005-0000-0000-00001F010000}"/>
    <cellStyle name="20% - Accent1 2 3 5" xfId="291" xr:uid="{00000000-0005-0000-0000-000020010000}"/>
    <cellStyle name="20% - Accent1 2 3 5 2" xfId="292" xr:uid="{00000000-0005-0000-0000-000021010000}"/>
    <cellStyle name="20% - Accent1 2 3 5 2 2" xfId="293" xr:uid="{00000000-0005-0000-0000-000022010000}"/>
    <cellStyle name="20% - Accent1 2 3 5 3" xfId="294" xr:uid="{00000000-0005-0000-0000-000023010000}"/>
    <cellStyle name="20% - Accent1 2 3 5 4" xfId="295" xr:uid="{00000000-0005-0000-0000-000024010000}"/>
    <cellStyle name="20% - Accent1 2 3 6" xfId="296" xr:uid="{00000000-0005-0000-0000-000025010000}"/>
    <cellStyle name="20% - Accent1 2 3 6 2" xfId="297" xr:uid="{00000000-0005-0000-0000-000026010000}"/>
    <cellStyle name="20% - Accent1 2 3 6 2 2" xfId="298" xr:uid="{00000000-0005-0000-0000-000027010000}"/>
    <cellStyle name="20% - Accent1 2 3 6 3" xfId="299" xr:uid="{00000000-0005-0000-0000-000028010000}"/>
    <cellStyle name="20% - Accent1 2 3 6 4" xfId="300" xr:uid="{00000000-0005-0000-0000-000029010000}"/>
    <cellStyle name="20% - Accent1 2 3 7" xfId="301" xr:uid="{00000000-0005-0000-0000-00002A010000}"/>
    <cellStyle name="20% - Accent1 2 3 7 2" xfId="302" xr:uid="{00000000-0005-0000-0000-00002B010000}"/>
    <cellStyle name="20% - Accent1 2 3 7 2 2" xfId="303" xr:uid="{00000000-0005-0000-0000-00002C010000}"/>
    <cellStyle name="20% - Accent1 2 3 7 3" xfId="304" xr:uid="{00000000-0005-0000-0000-00002D010000}"/>
    <cellStyle name="20% - Accent1 2 3 7 4" xfId="305" xr:uid="{00000000-0005-0000-0000-00002E010000}"/>
    <cellStyle name="20% - Accent1 2 3 8" xfId="306" xr:uid="{00000000-0005-0000-0000-00002F010000}"/>
    <cellStyle name="20% - Accent1 2 3 8 2" xfId="307" xr:uid="{00000000-0005-0000-0000-000030010000}"/>
    <cellStyle name="20% - Accent1 2 3 8 2 2" xfId="308" xr:uid="{00000000-0005-0000-0000-000031010000}"/>
    <cellStyle name="20% - Accent1 2 3 8 3" xfId="309" xr:uid="{00000000-0005-0000-0000-000032010000}"/>
    <cellStyle name="20% - Accent1 2 3 8 4" xfId="310" xr:uid="{00000000-0005-0000-0000-000033010000}"/>
    <cellStyle name="20% - Accent1 2 3 9" xfId="311" xr:uid="{00000000-0005-0000-0000-000034010000}"/>
    <cellStyle name="20% - Accent1 2 3 9 2" xfId="312" xr:uid="{00000000-0005-0000-0000-000035010000}"/>
    <cellStyle name="20% - Accent1 2 3 9 2 2" xfId="313" xr:uid="{00000000-0005-0000-0000-000036010000}"/>
    <cellStyle name="20% - Accent1 2 3 9 3" xfId="314" xr:uid="{00000000-0005-0000-0000-000037010000}"/>
    <cellStyle name="20% - Accent1 2 3 9 4" xfId="315" xr:uid="{00000000-0005-0000-0000-000038010000}"/>
    <cellStyle name="20% - Accent1 2 4" xfId="316" xr:uid="{00000000-0005-0000-0000-000039010000}"/>
    <cellStyle name="20% - Accent1 2 4 10" xfId="317" xr:uid="{00000000-0005-0000-0000-00003A010000}"/>
    <cellStyle name="20% - Accent1 2 4 2" xfId="318" xr:uid="{00000000-0005-0000-0000-00003B010000}"/>
    <cellStyle name="20% - Accent1 2 4 2 2" xfId="319" xr:uid="{00000000-0005-0000-0000-00003C010000}"/>
    <cellStyle name="20% - Accent1 2 4 2 2 2" xfId="320" xr:uid="{00000000-0005-0000-0000-00003D010000}"/>
    <cellStyle name="20% - Accent1 2 4 2 2 2 2" xfId="321" xr:uid="{00000000-0005-0000-0000-00003E010000}"/>
    <cellStyle name="20% - Accent1 2 4 2 2 3" xfId="322" xr:uid="{00000000-0005-0000-0000-00003F010000}"/>
    <cellStyle name="20% - Accent1 2 4 2 2 4" xfId="323" xr:uid="{00000000-0005-0000-0000-000040010000}"/>
    <cellStyle name="20% - Accent1 2 4 2 3" xfId="324" xr:uid="{00000000-0005-0000-0000-000041010000}"/>
    <cellStyle name="20% - Accent1 2 4 2 3 2" xfId="325" xr:uid="{00000000-0005-0000-0000-000042010000}"/>
    <cellStyle name="20% - Accent1 2 4 2 4" xfId="326" xr:uid="{00000000-0005-0000-0000-000043010000}"/>
    <cellStyle name="20% - Accent1 2 4 2 5" xfId="327" xr:uid="{00000000-0005-0000-0000-000044010000}"/>
    <cellStyle name="20% - Accent1 2 4 3" xfId="328" xr:uid="{00000000-0005-0000-0000-000045010000}"/>
    <cellStyle name="20% - Accent1 2 4 3 2" xfId="329" xr:uid="{00000000-0005-0000-0000-000046010000}"/>
    <cellStyle name="20% - Accent1 2 4 3 2 2" xfId="330" xr:uid="{00000000-0005-0000-0000-000047010000}"/>
    <cellStyle name="20% - Accent1 2 4 3 2 2 2" xfId="331" xr:uid="{00000000-0005-0000-0000-000048010000}"/>
    <cellStyle name="20% - Accent1 2 4 3 2 3" xfId="332" xr:uid="{00000000-0005-0000-0000-000049010000}"/>
    <cellStyle name="20% - Accent1 2 4 3 2 4" xfId="333" xr:uid="{00000000-0005-0000-0000-00004A010000}"/>
    <cellStyle name="20% - Accent1 2 4 3 3" xfId="334" xr:uid="{00000000-0005-0000-0000-00004B010000}"/>
    <cellStyle name="20% - Accent1 2 4 3 3 2" xfId="335" xr:uid="{00000000-0005-0000-0000-00004C010000}"/>
    <cellStyle name="20% - Accent1 2 4 3 4" xfId="336" xr:uid="{00000000-0005-0000-0000-00004D010000}"/>
    <cellStyle name="20% - Accent1 2 4 3 5" xfId="337" xr:uid="{00000000-0005-0000-0000-00004E010000}"/>
    <cellStyle name="20% - Accent1 2 4 4" xfId="338" xr:uid="{00000000-0005-0000-0000-00004F010000}"/>
    <cellStyle name="20% - Accent1 2 4 4 2" xfId="339" xr:uid="{00000000-0005-0000-0000-000050010000}"/>
    <cellStyle name="20% - Accent1 2 4 4 2 2" xfId="340" xr:uid="{00000000-0005-0000-0000-000051010000}"/>
    <cellStyle name="20% - Accent1 2 4 4 3" xfId="341" xr:uid="{00000000-0005-0000-0000-000052010000}"/>
    <cellStyle name="20% - Accent1 2 4 4 4" xfId="342" xr:uid="{00000000-0005-0000-0000-000053010000}"/>
    <cellStyle name="20% - Accent1 2 4 5" xfId="343" xr:uid="{00000000-0005-0000-0000-000054010000}"/>
    <cellStyle name="20% - Accent1 2 4 5 2" xfId="344" xr:uid="{00000000-0005-0000-0000-000055010000}"/>
    <cellStyle name="20% - Accent1 2 4 5 2 2" xfId="345" xr:uid="{00000000-0005-0000-0000-000056010000}"/>
    <cellStyle name="20% - Accent1 2 4 5 3" xfId="346" xr:uid="{00000000-0005-0000-0000-000057010000}"/>
    <cellStyle name="20% - Accent1 2 4 5 4" xfId="347" xr:uid="{00000000-0005-0000-0000-000058010000}"/>
    <cellStyle name="20% - Accent1 2 4 6" xfId="348" xr:uid="{00000000-0005-0000-0000-000059010000}"/>
    <cellStyle name="20% - Accent1 2 4 6 2" xfId="349" xr:uid="{00000000-0005-0000-0000-00005A010000}"/>
    <cellStyle name="20% - Accent1 2 4 6 2 2" xfId="350" xr:uid="{00000000-0005-0000-0000-00005B010000}"/>
    <cellStyle name="20% - Accent1 2 4 6 3" xfId="351" xr:uid="{00000000-0005-0000-0000-00005C010000}"/>
    <cellStyle name="20% - Accent1 2 4 6 4" xfId="352" xr:uid="{00000000-0005-0000-0000-00005D010000}"/>
    <cellStyle name="20% - Accent1 2 4 7" xfId="353" xr:uid="{00000000-0005-0000-0000-00005E010000}"/>
    <cellStyle name="20% - Accent1 2 4 7 2" xfId="354" xr:uid="{00000000-0005-0000-0000-00005F010000}"/>
    <cellStyle name="20% - Accent1 2 4 7 2 2" xfId="355" xr:uid="{00000000-0005-0000-0000-000060010000}"/>
    <cellStyle name="20% - Accent1 2 4 7 3" xfId="356" xr:uid="{00000000-0005-0000-0000-000061010000}"/>
    <cellStyle name="20% - Accent1 2 4 7 4" xfId="357" xr:uid="{00000000-0005-0000-0000-000062010000}"/>
    <cellStyle name="20% - Accent1 2 4 8" xfId="358" xr:uid="{00000000-0005-0000-0000-000063010000}"/>
    <cellStyle name="20% - Accent1 2 4 8 2" xfId="359" xr:uid="{00000000-0005-0000-0000-000064010000}"/>
    <cellStyle name="20% - Accent1 2 4 9" xfId="360" xr:uid="{00000000-0005-0000-0000-000065010000}"/>
    <cellStyle name="20% - Accent1 2 5" xfId="361" xr:uid="{00000000-0005-0000-0000-000066010000}"/>
    <cellStyle name="20% - Accent1 2 5 2" xfId="362" xr:uid="{00000000-0005-0000-0000-000067010000}"/>
    <cellStyle name="20% - Accent1 2 5 2 2" xfId="363" xr:uid="{00000000-0005-0000-0000-000068010000}"/>
    <cellStyle name="20% - Accent1 2 5 2 2 2" xfId="364" xr:uid="{00000000-0005-0000-0000-000069010000}"/>
    <cellStyle name="20% - Accent1 2 5 2 3" xfId="365" xr:uid="{00000000-0005-0000-0000-00006A010000}"/>
    <cellStyle name="20% - Accent1 2 5 2 4" xfId="366" xr:uid="{00000000-0005-0000-0000-00006B010000}"/>
    <cellStyle name="20% - Accent1 2 5 3" xfId="367" xr:uid="{00000000-0005-0000-0000-00006C010000}"/>
    <cellStyle name="20% - Accent1 2 5 3 2" xfId="368" xr:uid="{00000000-0005-0000-0000-00006D010000}"/>
    <cellStyle name="20% - Accent1 2 5 4" xfId="369" xr:uid="{00000000-0005-0000-0000-00006E010000}"/>
    <cellStyle name="20% - Accent1 2 5 5" xfId="370" xr:uid="{00000000-0005-0000-0000-00006F010000}"/>
    <cellStyle name="20% - Accent1 2 6" xfId="371" xr:uid="{00000000-0005-0000-0000-000070010000}"/>
    <cellStyle name="20% - Accent1 2 6 2" xfId="372" xr:uid="{00000000-0005-0000-0000-000071010000}"/>
    <cellStyle name="20% - Accent1 2 6 2 2" xfId="373" xr:uid="{00000000-0005-0000-0000-000072010000}"/>
    <cellStyle name="20% - Accent1 2 6 2 2 2" xfId="374" xr:uid="{00000000-0005-0000-0000-000073010000}"/>
    <cellStyle name="20% - Accent1 2 6 2 3" xfId="375" xr:uid="{00000000-0005-0000-0000-000074010000}"/>
    <cellStyle name="20% - Accent1 2 6 2 4" xfId="376" xr:uid="{00000000-0005-0000-0000-000075010000}"/>
    <cellStyle name="20% - Accent1 2 6 3" xfId="377" xr:uid="{00000000-0005-0000-0000-000076010000}"/>
    <cellStyle name="20% - Accent1 2 6 3 2" xfId="378" xr:uid="{00000000-0005-0000-0000-000077010000}"/>
    <cellStyle name="20% - Accent1 2 6 4" xfId="379" xr:uid="{00000000-0005-0000-0000-000078010000}"/>
    <cellStyle name="20% - Accent1 2 6 5" xfId="380" xr:uid="{00000000-0005-0000-0000-000079010000}"/>
    <cellStyle name="20% - Accent1 2 7" xfId="381" xr:uid="{00000000-0005-0000-0000-00007A010000}"/>
    <cellStyle name="20% - Accent1 2 7 2" xfId="382" xr:uid="{00000000-0005-0000-0000-00007B010000}"/>
    <cellStyle name="20% - Accent1 2 7 2 2" xfId="383" xr:uid="{00000000-0005-0000-0000-00007C010000}"/>
    <cellStyle name="20% - Accent1 2 7 3" xfId="384" xr:uid="{00000000-0005-0000-0000-00007D010000}"/>
    <cellStyle name="20% - Accent1 2 7 4" xfId="385" xr:uid="{00000000-0005-0000-0000-00007E010000}"/>
    <cellStyle name="20% - Accent1 2 8" xfId="386" xr:uid="{00000000-0005-0000-0000-00007F010000}"/>
    <cellStyle name="20% - Accent1 2 8 2" xfId="387" xr:uid="{00000000-0005-0000-0000-000080010000}"/>
    <cellStyle name="20% - Accent1 2 8 2 2" xfId="388" xr:uid="{00000000-0005-0000-0000-000081010000}"/>
    <cellStyle name="20% - Accent1 2 8 3" xfId="389" xr:uid="{00000000-0005-0000-0000-000082010000}"/>
    <cellStyle name="20% - Accent1 2 8 4" xfId="390" xr:uid="{00000000-0005-0000-0000-000083010000}"/>
    <cellStyle name="20% - Accent1 2 9" xfId="391" xr:uid="{00000000-0005-0000-0000-000084010000}"/>
    <cellStyle name="20% - Accent1 2 9 2" xfId="392" xr:uid="{00000000-0005-0000-0000-000085010000}"/>
    <cellStyle name="20% - Accent1 2 9 2 2" xfId="393" xr:uid="{00000000-0005-0000-0000-000086010000}"/>
    <cellStyle name="20% - Accent1 2 9 3" xfId="394" xr:uid="{00000000-0005-0000-0000-000087010000}"/>
    <cellStyle name="20% - Accent1 2 9 4" xfId="395" xr:uid="{00000000-0005-0000-0000-000088010000}"/>
    <cellStyle name="20% - Accent1 3" xfId="396" xr:uid="{00000000-0005-0000-0000-000089010000}"/>
    <cellStyle name="20% - Accent1 3 10" xfId="397" xr:uid="{00000000-0005-0000-0000-00008A010000}"/>
    <cellStyle name="20% - Accent1 3 10 2" xfId="398" xr:uid="{00000000-0005-0000-0000-00008B010000}"/>
    <cellStyle name="20% - Accent1 3 10 2 2" xfId="399" xr:uid="{00000000-0005-0000-0000-00008C010000}"/>
    <cellStyle name="20% - Accent1 3 10 3" xfId="400" xr:uid="{00000000-0005-0000-0000-00008D010000}"/>
    <cellStyle name="20% - Accent1 3 10 4" xfId="401" xr:uid="{00000000-0005-0000-0000-00008E010000}"/>
    <cellStyle name="20% - Accent1 3 11" xfId="402" xr:uid="{00000000-0005-0000-0000-00008F010000}"/>
    <cellStyle name="20% - Accent1 3 11 2" xfId="403" xr:uid="{00000000-0005-0000-0000-000090010000}"/>
    <cellStyle name="20% - Accent1 3 11 2 2" xfId="404" xr:uid="{00000000-0005-0000-0000-000091010000}"/>
    <cellStyle name="20% - Accent1 3 11 3" xfId="405" xr:uid="{00000000-0005-0000-0000-000092010000}"/>
    <cellStyle name="20% - Accent1 3 11 4" xfId="406" xr:uid="{00000000-0005-0000-0000-000093010000}"/>
    <cellStyle name="20% - Accent1 3 12" xfId="407" xr:uid="{00000000-0005-0000-0000-000094010000}"/>
    <cellStyle name="20% - Accent1 3 12 2" xfId="408" xr:uid="{00000000-0005-0000-0000-000095010000}"/>
    <cellStyle name="20% - Accent1 3 13" xfId="409" xr:uid="{00000000-0005-0000-0000-000096010000}"/>
    <cellStyle name="20% - Accent1 3 14" xfId="410" xr:uid="{00000000-0005-0000-0000-000097010000}"/>
    <cellStyle name="20% - Accent1 3 2" xfId="411" xr:uid="{00000000-0005-0000-0000-000098010000}"/>
    <cellStyle name="20% - Accent1 3 2 10" xfId="412" xr:uid="{00000000-0005-0000-0000-000099010000}"/>
    <cellStyle name="20% - Accent1 3 2 10 2" xfId="413" xr:uid="{00000000-0005-0000-0000-00009A010000}"/>
    <cellStyle name="20% - Accent1 3 2 11" xfId="414" xr:uid="{00000000-0005-0000-0000-00009B010000}"/>
    <cellStyle name="20% - Accent1 3 2 12" xfId="415" xr:uid="{00000000-0005-0000-0000-00009C010000}"/>
    <cellStyle name="20% - Accent1 3 2 2" xfId="416" xr:uid="{00000000-0005-0000-0000-00009D010000}"/>
    <cellStyle name="20% - Accent1 3 2 2 10" xfId="417" xr:uid="{00000000-0005-0000-0000-00009E010000}"/>
    <cellStyle name="20% - Accent1 3 2 2 2" xfId="418" xr:uid="{00000000-0005-0000-0000-00009F010000}"/>
    <cellStyle name="20% - Accent1 3 2 2 2 2" xfId="419" xr:uid="{00000000-0005-0000-0000-0000A0010000}"/>
    <cellStyle name="20% - Accent1 3 2 2 2 2 2" xfId="420" xr:uid="{00000000-0005-0000-0000-0000A1010000}"/>
    <cellStyle name="20% - Accent1 3 2 2 2 2 2 2" xfId="421" xr:uid="{00000000-0005-0000-0000-0000A2010000}"/>
    <cellStyle name="20% - Accent1 3 2 2 2 2 3" xfId="422" xr:uid="{00000000-0005-0000-0000-0000A3010000}"/>
    <cellStyle name="20% - Accent1 3 2 2 2 2 4" xfId="423" xr:uid="{00000000-0005-0000-0000-0000A4010000}"/>
    <cellStyle name="20% - Accent1 3 2 2 2 3" xfId="424" xr:uid="{00000000-0005-0000-0000-0000A5010000}"/>
    <cellStyle name="20% - Accent1 3 2 2 2 3 2" xfId="425" xr:uid="{00000000-0005-0000-0000-0000A6010000}"/>
    <cellStyle name="20% - Accent1 3 2 2 2 4" xfId="426" xr:uid="{00000000-0005-0000-0000-0000A7010000}"/>
    <cellStyle name="20% - Accent1 3 2 2 2 5" xfId="427" xr:uid="{00000000-0005-0000-0000-0000A8010000}"/>
    <cellStyle name="20% - Accent1 3 2 2 3" xfId="428" xr:uid="{00000000-0005-0000-0000-0000A9010000}"/>
    <cellStyle name="20% - Accent1 3 2 2 3 2" xfId="429" xr:uid="{00000000-0005-0000-0000-0000AA010000}"/>
    <cellStyle name="20% - Accent1 3 2 2 3 2 2" xfId="430" xr:uid="{00000000-0005-0000-0000-0000AB010000}"/>
    <cellStyle name="20% - Accent1 3 2 2 3 3" xfId="431" xr:uid="{00000000-0005-0000-0000-0000AC010000}"/>
    <cellStyle name="20% - Accent1 3 2 2 3 4" xfId="432" xr:uid="{00000000-0005-0000-0000-0000AD010000}"/>
    <cellStyle name="20% - Accent1 3 2 2 4" xfId="433" xr:uid="{00000000-0005-0000-0000-0000AE010000}"/>
    <cellStyle name="20% - Accent1 3 2 2 4 2" xfId="434" xr:uid="{00000000-0005-0000-0000-0000AF010000}"/>
    <cellStyle name="20% - Accent1 3 2 2 4 2 2" xfId="435" xr:uid="{00000000-0005-0000-0000-0000B0010000}"/>
    <cellStyle name="20% - Accent1 3 2 2 4 3" xfId="436" xr:uid="{00000000-0005-0000-0000-0000B1010000}"/>
    <cellStyle name="20% - Accent1 3 2 2 4 4" xfId="437" xr:uid="{00000000-0005-0000-0000-0000B2010000}"/>
    <cellStyle name="20% - Accent1 3 2 2 5" xfId="438" xr:uid="{00000000-0005-0000-0000-0000B3010000}"/>
    <cellStyle name="20% - Accent1 3 2 2 5 2" xfId="439" xr:uid="{00000000-0005-0000-0000-0000B4010000}"/>
    <cellStyle name="20% - Accent1 3 2 2 5 2 2" xfId="440" xr:uid="{00000000-0005-0000-0000-0000B5010000}"/>
    <cellStyle name="20% - Accent1 3 2 2 5 3" xfId="441" xr:uid="{00000000-0005-0000-0000-0000B6010000}"/>
    <cellStyle name="20% - Accent1 3 2 2 5 4" xfId="442" xr:uid="{00000000-0005-0000-0000-0000B7010000}"/>
    <cellStyle name="20% - Accent1 3 2 2 6" xfId="443" xr:uid="{00000000-0005-0000-0000-0000B8010000}"/>
    <cellStyle name="20% - Accent1 3 2 2 6 2" xfId="444" xr:uid="{00000000-0005-0000-0000-0000B9010000}"/>
    <cellStyle name="20% - Accent1 3 2 2 6 2 2" xfId="445" xr:uid="{00000000-0005-0000-0000-0000BA010000}"/>
    <cellStyle name="20% - Accent1 3 2 2 6 3" xfId="446" xr:uid="{00000000-0005-0000-0000-0000BB010000}"/>
    <cellStyle name="20% - Accent1 3 2 2 6 4" xfId="447" xr:uid="{00000000-0005-0000-0000-0000BC010000}"/>
    <cellStyle name="20% - Accent1 3 2 2 7" xfId="448" xr:uid="{00000000-0005-0000-0000-0000BD010000}"/>
    <cellStyle name="20% - Accent1 3 2 2 7 2" xfId="449" xr:uid="{00000000-0005-0000-0000-0000BE010000}"/>
    <cellStyle name="20% - Accent1 3 2 2 7 2 2" xfId="450" xr:uid="{00000000-0005-0000-0000-0000BF010000}"/>
    <cellStyle name="20% - Accent1 3 2 2 7 3" xfId="451" xr:uid="{00000000-0005-0000-0000-0000C0010000}"/>
    <cellStyle name="20% - Accent1 3 2 2 7 4" xfId="452" xr:uid="{00000000-0005-0000-0000-0000C1010000}"/>
    <cellStyle name="20% - Accent1 3 2 2 8" xfId="453" xr:uid="{00000000-0005-0000-0000-0000C2010000}"/>
    <cellStyle name="20% - Accent1 3 2 2 8 2" xfId="454" xr:uid="{00000000-0005-0000-0000-0000C3010000}"/>
    <cellStyle name="20% - Accent1 3 2 2 9" xfId="455" xr:uid="{00000000-0005-0000-0000-0000C4010000}"/>
    <cellStyle name="20% - Accent1 3 2 3" xfId="456" xr:uid="{00000000-0005-0000-0000-0000C5010000}"/>
    <cellStyle name="20% - Accent1 3 2 3 2" xfId="457" xr:uid="{00000000-0005-0000-0000-0000C6010000}"/>
    <cellStyle name="20% - Accent1 3 2 3 2 2" xfId="458" xr:uid="{00000000-0005-0000-0000-0000C7010000}"/>
    <cellStyle name="20% - Accent1 3 2 3 2 2 2" xfId="459" xr:uid="{00000000-0005-0000-0000-0000C8010000}"/>
    <cellStyle name="20% - Accent1 3 2 3 2 3" xfId="460" xr:uid="{00000000-0005-0000-0000-0000C9010000}"/>
    <cellStyle name="20% - Accent1 3 2 3 2 4" xfId="461" xr:uid="{00000000-0005-0000-0000-0000CA010000}"/>
    <cellStyle name="20% - Accent1 3 2 3 3" xfId="462" xr:uid="{00000000-0005-0000-0000-0000CB010000}"/>
    <cellStyle name="20% - Accent1 3 2 3 3 2" xfId="463" xr:uid="{00000000-0005-0000-0000-0000CC010000}"/>
    <cellStyle name="20% - Accent1 3 2 3 4" xfId="464" xr:uid="{00000000-0005-0000-0000-0000CD010000}"/>
    <cellStyle name="20% - Accent1 3 2 3 5" xfId="465" xr:uid="{00000000-0005-0000-0000-0000CE010000}"/>
    <cellStyle name="20% - Accent1 3 2 4" xfId="466" xr:uid="{00000000-0005-0000-0000-0000CF010000}"/>
    <cellStyle name="20% - Accent1 3 2 4 2" xfId="467" xr:uid="{00000000-0005-0000-0000-0000D0010000}"/>
    <cellStyle name="20% - Accent1 3 2 4 2 2" xfId="468" xr:uid="{00000000-0005-0000-0000-0000D1010000}"/>
    <cellStyle name="20% - Accent1 3 2 4 2 2 2" xfId="469" xr:uid="{00000000-0005-0000-0000-0000D2010000}"/>
    <cellStyle name="20% - Accent1 3 2 4 2 3" xfId="470" xr:uid="{00000000-0005-0000-0000-0000D3010000}"/>
    <cellStyle name="20% - Accent1 3 2 4 2 4" xfId="471" xr:uid="{00000000-0005-0000-0000-0000D4010000}"/>
    <cellStyle name="20% - Accent1 3 2 4 3" xfId="472" xr:uid="{00000000-0005-0000-0000-0000D5010000}"/>
    <cellStyle name="20% - Accent1 3 2 4 3 2" xfId="473" xr:uid="{00000000-0005-0000-0000-0000D6010000}"/>
    <cellStyle name="20% - Accent1 3 2 4 4" xfId="474" xr:uid="{00000000-0005-0000-0000-0000D7010000}"/>
    <cellStyle name="20% - Accent1 3 2 4 5" xfId="475" xr:uid="{00000000-0005-0000-0000-0000D8010000}"/>
    <cellStyle name="20% - Accent1 3 2 5" xfId="476" xr:uid="{00000000-0005-0000-0000-0000D9010000}"/>
    <cellStyle name="20% - Accent1 3 2 5 2" xfId="477" xr:uid="{00000000-0005-0000-0000-0000DA010000}"/>
    <cellStyle name="20% - Accent1 3 2 5 2 2" xfId="478" xr:uid="{00000000-0005-0000-0000-0000DB010000}"/>
    <cellStyle name="20% - Accent1 3 2 5 3" xfId="479" xr:uid="{00000000-0005-0000-0000-0000DC010000}"/>
    <cellStyle name="20% - Accent1 3 2 5 4" xfId="480" xr:uid="{00000000-0005-0000-0000-0000DD010000}"/>
    <cellStyle name="20% - Accent1 3 2 6" xfId="481" xr:uid="{00000000-0005-0000-0000-0000DE010000}"/>
    <cellStyle name="20% - Accent1 3 2 6 2" xfId="482" xr:uid="{00000000-0005-0000-0000-0000DF010000}"/>
    <cellStyle name="20% - Accent1 3 2 6 2 2" xfId="483" xr:uid="{00000000-0005-0000-0000-0000E0010000}"/>
    <cellStyle name="20% - Accent1 3 2 6 3" xfId="484" xr:uid="{00000000-0005-0000-0000-0000E1010000}"/>
    <cellStyle name="20% - Accent1 3 2 6 4" xfId="485" xr:uid="{00000000-0005-0000-0000-0000E2010000}"/>
    <cellStyle name="20% - Accent1 3 2 7" xfId="486" xr:uid="{00000000-0005-0000-0000-0000E3010000}"/>
    <cellStyle name="20% - Accent1 3 2 7 2" xfId="487" xr:uid="{00000000-0005-0000-0000-0000E4010000}"/>
    <cellStyle name="20% - Accent1 3 2 7 2 2" xfId="488" xr:uid="{00000000-0005-0000-0000-0000E5010000}"/>
    <cellStyle name="20% - Accent1 3 2 7 3" xfId="489" xr:uid="{00000000-0005-0000-0000-0000E6010000}"/>
    <cellStyle name="20% - Accent1 3 2 7 4" xfId="490" xr:uid="{00000000-0005-0000-0000-0000E7010000}"/>
    <cellStyle name="20% - Accent1 3 2 8" xfId="491" xr:uid="{00000000-0005-0000-0000-0000E8010000}"/>
    <cellStyle name="20% - Accent1 3 2 8 2" xfId="492" xr:uid="{00000000-0005-0000-0000-0000E9010000}"/>
    <cellStyle name="20% - Accent1 3 2 8 2 2" xfId="493" xr:uid="{00000000-0005-0000-0000-0000EA010000}"/>
    <cellStyle name="20% - Accent1 3 2 8 3" xfId="494" xr:uid="{00000000-0005-0000-0000-0000EB010000}"/>
    <cellStyle name="20% - Accent1 3 2 8 4" xfId="495" xr:uid="{00000000-0005-0000-0000-0000EC010000}"/>
    <cellStyle name="20% - Accent1 3 2 9" xfId="496" xr:uid="{00000000-0005-0000-0000-0000ED010000}"/>
    <cellStyle name="20% - Accent1 3 2 9 2" xfId="497" xr:uid="{00000000-0005-0000-0000-0000EE010000}"/>
    <cellStyle name="20% - Accent1 3 2 9 2 2" xfId="498" xr:uid="{00000000-0005-0000-0000-0000EF010000}"/>
    <cellStyle name="20% - Accent1 3 2 9 3" xfId="499" xr:uid="{00000000-0005-0000-0000-0000F0010000}"/>
    <cellStyle name="20% - Accent1 3 2 9 4" xfId="500" xr:uid="{00000000-0005-0000-0000-0000F1010000}"/>
    <cellStyle name="20% - Accent1 3 3" xfId="501" xr:uid="{00000000-0005-0000-0000-0000F2010000}"/>
    <cellStyle name="20% - Accent1 3 3 10" xfId="502" xr:uid="{00000000-0005-0000-0000-0000F3010000}"/>
    <cellStyle name="20% - Accent1 3 3 2" xfId="503" xr:uid="{00000000-0005-0000-0000-0000F4010000}"/>
    <cellStyle name="20% - Accent1 3 3 2 2" xfId="504" xr:uid="{00000000-0005-0000-0000-0000F5010000}"/>
    <cellStyle name="20% - Accent1 3 3 2 2 2" xfId="505" xr:uid="{00000000-0005-0000-0000-0000F6010000}"/>
    <cellStyle name="20% - Accent1 3 3 2 2 2 2" xfId="506" xr:uid="{00000000-0005-0000-0000-0000F7010000}"/>
    <cellStyle name="20% - Accent1 3 3 2 2 3" xfId="507" xr:uid="{00000000-0005-0000-0000-0000F8010000}"/>
    <cellStyle name="20% - Accent1 3 3 2 2 4" xfId="508" xr:uid="{00000000-0005-0000-0000-0000F9010000}"/>
    <cellStyle name="20% - Accent1 3 3 2 3" xfId="509" xr:uid="{00000000-0005-0000-0000-0000FA010000}"/>
    <cellStyle name="20% - Accent1 3 3 2 3 2" xfId="510" xr:uid="{00000000-0005-0000-0000-0000FB010000}"/>
    <cellStyle name="20% - Accent1 3 3 2 4" xfId="511" xr:uid="{00000000-0005-0000-0000-0000FC010000}"/>
    <cellStyle name="20% - Accent1 3 3 2 5" xfId="512" xr:uid="{00000000-0005-0000-0000-0000FD010000}"/>
    <cellStyle name="20% - Accent1 3 3 3" xfId="513" xr:uid="{00000000-0005-0000-0000-0000FE010000}"/>
    <cellStyle name="20% - Accent1 3 3 3 2" xfId="514" xr:uid="{00000000-0005-0000-0000-0000FF010000}"/>
    <cellStyle name="20% - Accent1 3 3 3 2 2" xfId="515" xr:uid="{00000000-0005-0000-0000-000000020000}"/>
    <cellStyle name="20% - Accent1 3 3 3 3" xfId="516" xr:uid="{00000000-0005-0000-0000-000001020000}"/>
    <cellStyle name="20% - Accent1 3 3 3 4" xfId="517" xr:uid="{00000000-0005-0000-0000-000002020000}"/>
    <cellStyle name="20% - Accent1 3 3 4" xfId="518" xr:uid="{00000000-0005-0000-0000-000003020000}"/>
    <cellStyle name="20% - Accent1 3 3 4 2" xfId="519" xr:uid="{00000000-0005-0000-0000-000004020000}"/>
    <cellStyle name="20% - Accent1 3 3 4 2 2" xfId="520" xr:uid="{00000000-0005-0000-0000-000005020000}"/>
    <cellStyle name="20% - Accent1 3 3 4 3" xfId="521" xr:uid="{00000000-0005-0000-0000-000006020000}"/>
    <cellStyle name="20% - Accent1 3 3 4 4" xfId="522" xr:uid="{00000000-0005-0000-0000-000007020000}"/>
    <cellStyle name="20% - Accent1 3 3 5" xfId="523" xr:uid="{00000000-0005-0000-0000-000008020000}"/>
    <cellStyle name="20% - Accent1 3 3 5 2" xfId="524" xr:uid="{00000000-0005-0000-0000-000009020000}"/>
    <cellStyle name="20% - Accent1 3 3 5 2 2" xfId="525" xr:uid="{00000000-0005-0000-0000-00000A020000}"/>
    <cellStyle name="20% - Accent1 3 3 5 3" xfId="526" xr:uid="{00000000-0005-0000-0000-00000B020000}"/>
    <cellStyle name="20% - Accent1 3 3 5 4" xfId="527" xr:uid="{00000000-0005-0000-0000-00000C020000}"/>
    <cellStyle name="20% - Accent1 3 3 6" xfId="528" xr:uid="{00000000-0005-0000-0000-00000D020000}"/>
    <cellStyle name="20% - Accent1 3 3 6 2" xfId="529" xr:uid="{00000000-0005-0000-0000-00000E020000}"/>
    <cellStyle name="20% - Accent1 3 3 6 2 2" xfId="530" xr:uid="{00000000-0005-0000-0000-00000F020000}"/>
    <cellStyle name="20% - Accent1 3 3 6 3" xfId="531" xr:uid="{00000000-0005-0000-0000-000010020000}"/>
    <cellStyle name="20% - Accent1 3 3 6 4" xfId="532" xr:uid="{00000000-0005-0000-0000-000011020000}"/>
    <cellStyle name="20% - Accent1 3 3 7" xfId="533" xr:uid="{00000000-0005-0000-0000-000012020000}"/>
    <cellStyle name="20% - Accent1 3 3 7 2" xfId="534" xr:uid="{00000000-0005-0000-0000-000013020000}"/>
    <cellStyle name="20% - Accent1 3 3 7 2 2" xfId="535" xr:uid="{00000000-0005-0000-0000-000014020000}"/>
    <cellStyle name="20% - Accent1 3 3 7 3" xfId="536" xr:uid="{00000000-0005-0000-0000-000015020000}"/>
    <cellStyle name="20% - Accent1 3 3 7 4" xfId="537" xr:uid="{00000000-0005-0000-0000-000016020000}"/>
    <cellStyle name="20% - Accent1 3 3 8" xfId="538" xr:uid="{00000000-0005-0000-0000-000017020000}"/>
    <cellStyle name="20% - Accent1 3 3 8 2" xfId="539" xr:uid="{00000000-0005-0000-0000-000018020000}"/>
    <cellStyle name="20% - Accent1 3 3 9" xfId="540" xr:uid="{00000000-0005-0000-0000-000019020000}"/>
    <cellStyle name="20% - Accent1 3 4" xfId="541" xr:uid="{00000000-0005-0000-0000-00001A020000}"/>
    <cellStyle name="20% - Accent1 3 4 2" xfId="542" xr:uid="{00000000-0005-0000-0000-00001B020000}"/>
    <cellStyle name="20% - Accent1 3 4 2 2" xfId="543" xr:uid="{00000000-0005-0000-0000-00001C020000}"/>
    <cellStyle name="20% - Accent1 3 4 2 2 2" xfId="544" xr:uid="{00000000-0005-0000-0000-00001D020000}"/>
    <cellStyle name="20% - Accent1 3 4 2 3" xfId="545" xr:uid="{00000000-0005-0000-0000-00001E020000}"/>
    <cellStyle name="20% - Accent1 3 4 2 4" xfId="546" xr:uid="{00000000-0005-0000-0000-00001F020000}"/>
    <cellStyle name="20% - Accent1 3 4 3" xfId="547" xr:uid="{00000000-0005-0000-0000-000020020000}"/>
    <cellStyle name="20% - Accent1 3 4 3 2" xfId="548" xr:uid="{00000000-0005-0000-0000-000021020000}"/>
    <cellStyle name="20% - Accent1 3 4 4" xfId="549" xr:uid="{00000000-0005-0000-0000-000022020000}"/>
    <cellStyle name="20% - Accent1 3 4 5" xfId="550" xr:uid="{00000000-0005-0000-0000-000023020000}"/>
    <cellStyle name="20% - Accent1 3 5" xfId="551" xr:uid="{00000000-0005-0000-0000-000024020000}"/>
    <cellStyle name="20% - Accent1 3 5 2" xfId="552" xr:uid="{00000000-0005-0000-0000-000025020000}"/>
    <cellStyle name="20% - Accent1 3 5 2 2" xfId="553" xr:uid="{00000000-0005-0000-0000-000026020000}"/>
    <cellStyle name="20% - Accent1 3 5 2 2 2" xfId="554" xr:uid="{00000000-0005-0000-0000-000027020000}"/>
    <cellStyle name="20% - Accent1 3 5 2 3" xfId="555" xr:uid="{00000000-0005-0000-0000-000028020000}"/>
    <cellStyle name="20% - Accent1 3 5 2 4" xfId="556" xr:uid="{00000000-0005-0000-0000-000029020000}"/>
    <cellStyle name="20% - Accent1 3 5 3" xfId="557" xr:uid="{00000000-0005-0000-0000-00002A020000}"/>
    <cellStyle name="20% - Accent1 3 5 3 2" xfId="558" xr:uid="{00000000-0005-0000-0000-00002B020000}"/>
    <cellStyle name="20% - Accent1 3 5 4" xfId="559" xr:uid="{00000000-0005-0000-0000-00002C020000}"/>
    <cellStyle name="20% - Accent1 3 5 5" xfId="560" xr:uid="{00000000-0005-0000-0000-00002D020000}"/>
    <cellStyle name="20% - Accent1 3 6" xfId="561" xr:uid="{00000000-0005-0000-0000-00002E020000}"/>
    <cellStyle name="20% - Accent1 3 6 2" xfId="562" xr:uid="{00000000-0005-0000-0000-00002F020000}"/>
    <cellStyle name="20% - Accent1 3 6 2 2" xfId="563" xr:uid="{00000000-0005-0000-0000-000030020000}"/>
    <cellStyle name="20% - Accent1 3 6 3" xfId="564" xr:uid="{00000000-0005-0000-0000-000031020000}"/>
    <cellStyle name="20% - Accent1 3 6 4" xfId="565" xr:uid="{00000000-0005-0000-0000-000032020000}"/>
    <cellStyle name="20% - Accent1 3 7" xfId="566" xr:uid="{00000000-0005-0000-0000-000033020000}"/>
    <cellStyle name="20% - Accent1 3 7 2" xfId="567" xr:uid="{00000000-0005-0000-0000-000034020000}"/>
    <cellStyle name="20% - Accent1 3 7 2 2" xfId="568" xr:uid="{00000000-0005-0000-0000-000035020000}"/>
    <cellStyle name="20% - Accent1 3 7 3" xfId="569" xr:uid="{00000000-0005-0000-0000-000036020000}"/>
    <cellStyle name="20% - Accent1 3 7 4" xfId="570" xr:uid="{00000000-0005-0000-0000-000037020000}"/>
    <cellStyle name="20% - Accent1 3 8" xfId="571" xr:uid="{00000000-0005-0000-0000-000038020000}"/>
    <cellStyle name="20% - Accent1 3 8 2" xfId="572" xr:uid="{00000000-0005-0000-0000-000039020000}"/>
    <cellStyle name="20% - Accent1 3 8 2 2" xfId="573" xr:uid="{00000000-0005-0000-0000-00003A020000}"/>
    <cellStyle name="20% - Accent1 3 8 3" xfId="574" xr:uid="{00000000-0005-0000-0000-00003B020000}"/>
    <cellStyle name="20% - Accent1 3 8 4" xfId="575" xr:uid="{00000000-0005-0000-0000-00003C020000}"/>
    <cellStyle name="20% - Accent1 3 9" xfId="576" xr:uid="{00000000-0005-0000-0000-00003D020000}"/>
    <cellStyle name="20% - Accent1 3 9 2" xfId="577" xr:uid="{00000000-0005-0000-0000-00003E020000}"/>
    <cellStyle name="20% - Accent1 3 9 2 2" xfId="578" xr:uid="{00000000-0005-0000-0000-00003F020000}"/>
    <cellStyle name="20% - Accent1 3 9 3" xfId="579" xr:uid="{00000000-0005-0000-0000-000040020000}"/>
    <cellStyle name="20% - Accent1 3 9 4" xfId="580" xr:uid="{00000000-0005-0000-0000-000041020000}"/>
    <cellStyle name="20% - Accent1 4" xfId="581" xr:uid="{00000000-0005-0000-0000-000042020000}"/>
    <cellStyle name="20% - Accent1 4 10" xfId="582" xr:uid="{00000000-0005-0000-0000-000043020000}"/>
    <cellStyle name="20% - Accent1 4 10 2" xfId="583" xr:uid="{00000000-0005-0000-0000-000044020000}"/>
    <cellStyle name="20% - Accent1 4 11" xfId="584" xr:uid="{00000000-0005-0000-0000-000045020000}"/>
    <cellStyle name="20% - Accent1 4 12" xfId="585" xr:uid="{00000000-0005-0000-0000-000046020000}"/>
    <cellStyle name="20% - Accent1 4 2" xfId="586" xr:uid="{00000000-0005-0000-0000-000047020000}"/>
    <cellStyle name="20% - Accent1 4 2 10" xfId="587" xr:uid="{00000000-0005-0000-0000-000048020000}"/>
    <cellStyle name="20% - Accent1 4 2 2" xfId="588" xr:uid="{00000000-0005-0000-0000-000049020000}"/>
    <cellStyle name="20% - Accent1 4 2 2 2" xfId="589" xr:uid="{00000000-0005-0000-0000-00004A020000}"/>
    <cellStyle name="20% - Accent1 4 2 2 2 2" xfId="590" xr:uid="{00000000-0005-0000-0000-00004B020000}"/>
    <cellStyle name="20% - Accent1 4 2 2 2 2 2" xfId="591" xr:uid="{00000000-0005-0000-0000-00004C020000}"/>
    <cellStyle name="20% - Accent1 4 2 2 2 3" xfId="592" xr:uid="{00000000-0005-0000-0000-00004D020000}"/>
    <cellStyle name="20% - Accent1 4 2 2 2 4" xfId="593" xr:uid="{00000000-0005-0000-0000-00004E020000}"/>
    <cellStyle name="20% - Accent1 4 2 2 3" xfId="594" xr:uid="{00000000-0005-0000-0000-00004F020000}"/>
    <cellStyle name="20% - Accent1 4 2 2 3 2" xfId="595" xr:uid="{00000000-0005-0000-0000-000050020000}"/>
    <cellStyle name="20% - Accent1 4 2 2 4" xfId="596" xr:uid="{00000000-0005-0000-0000-000051020000}"/>
    <cellStyle name="20% - Accent1 4 2 2 5" xfId="597" xr:uid="{00000000-0005-0000-0000-000052020000}"/>
    <cellStyle name="20% - Accent1 4 2 3" xfId="598" xr:uid="{00000000-0005-0000-0000-000053020000}"/>
    <cellStyle name="20% - Accent1 4 2 3 2" xfId="599" xr:uid="{00000000-0005-0000-0000-000054020000}"/>
    <cellStyle name="20% - Accent1 4 2 3 2 2" xfId="600" xr:uid="{00000000-0005-0000-0000-000055020000}"/>
    <cellStyle name="20% - Accent1 4 2 3 3" xfId="601" xr:uid="{00000000-0005-0000-0000-000056020000}"/>
    <cellStyle name="20% - Accent1 4 2 3 4" xfId="602" xr:uid="{00000000-0005-0000-0000-000057020000}"/>
    <cellStyle name="20% - Accent1 4 2 4" xfId="603" xr:uid="{00000000-0005-0000-0000-000058020000}"/>
    <cellStyle name="20% - Accent1 4 2 4 2" xfId="604" xr:uid="{00000000-0005-0000-0000-000059020000}"/>
    <cellStyle name="20% - Accent1 4 2 4 2 2" xfId="605" xr:uid="{00000000-0005-0000-0000-00005A020000}"/>
    <cellStyle name="20% - Accent1 4 2 4 3" xfId="606" xr:uid="{00000000-0005-0000-0000-00005B020000}"/>
    <cellStyle name="20% - Accent1 4 2 4 4" xfId="607" xr:uid="{00000000-0005-0000-0000-00005C020000}"/>
    <cellStyle name="20% - Accent1 4 2 5" xfId="608" xr:uid="{00000000-0005-0000-0000-00005D020000}"/>
    <cellStyle name="20% - Accent1 4 2 5 2" xfId="609" xr:uid="{00000000-0005-0000-0000-00005E020000}"/>
    <cellStyle name="20% - Accent1 4 2 5 2 2" xfId="610" xr:uid="{00000000-0005-0000-0000-00005F020000}"/>
    <cellStyle name="20% - Accent1 4 2 5 3" xfId="611" xr:uid="{00000000-0005-0000-0000-000060020000}"/>
    <cellStyle name="20% - Accent1 4 2 5 4" xfId="612" xr:uid="{00000000-0005-0000-0000-000061020000}"/>
    <cellStyle name="20% - Accent1 4 2 6" xfId="613" xr:uid="{00000000-0005-0000-0000-000062020000}"/>
    <cellStyle name="20% - Accent1 4 2 6 2" xfId="614" xr:uid="{00000000-0005-0000-0000-000063020000}"/>
    <cellStyle name="20% - Accent1 4 2 6 2 2" xfId="615" xr:uid="{00000000-0005-0000-0000-000064020000}"/>
    <cellStyle name="20% - Accent1 4 2 6 3" xfId="616" xr:uid="{00000000-0005-0000-0000-000065020000}"/>
    <cellStyle name="20% - Accent1 4 2 6 4" xfId="617" xr:uid="{00000000-0005-0000-0000-000066020000}"/>
    <cellStyle name="20% - Accent1 4 2 7" xfId="618" xr:uid="{00000000-0005-0000-0000-000067020000}"/>
    <cellStyle name="20% - Accent1 4 2 7 2" xfId="619" xr:uid="{00000000-0005-0000-0000-000068020000}"/>
    <cellStyle name="20% - Accent1 4 2 7 2 2" xfId="620" xr:uid="{00000000-0005-0000-0000-000069020000}"/>
    <cellStyle name="20% - Accent1 4 2 7 3" xfId="621" xr:uid="{00000000-0005-0000-0000-00006A020000}"/>
    <cellStyle name="20% - Accent1 4 2 7 4" xfId="622" xr:uid="{00000000-0005-0000-0000-00006B020000}"/>
    <cellStyle name="20% - Accent1 4 2 8" xfId="623" xr:uid="{00000000-0005-0000-0000-00006C020000}"/>
    <cellStyle name="20% - Accent1 4 2 8 2" xfId="624" xr:uid="{00000000-0005-0000-0000-00006D020000}"/>
    <cellStyle name="20% - Accent1 4 2 9" xfId="625" xr:uid="{00000000-0005-0000-0000-00006E020000}"/>
    <cellStyle name="20% - Accent1 4 3" xfId="626" xr:uid="{00000000-0005-0000-0000-00006F020000}"/>
    <cellStyle name="20% - Accent1 4 3 2" xfId="627" xr:uid="{00000000-0005-0000-0000-000070020000}"/>
    <cellStyle name="20% - Accent1 4 3 2 2" xfId="628" xr:uid="{00000000-0005-0000-0000-000071020000}"/>
    <cellStyle name="20% - Accent1 4 3 2 2 2" xfId="629" xr:uid="{00000000-0005-0000-0000-000072020000}"/>
    <cellStyle name="20% - Accent1 4 3 2 3" xfId="630" xr:uid="{00000000-0005-0000-0000-000073020000}"/>
    <cellStyle name="20% - Accent1 4 3 2 4" xfId="631" xr:uid="{00000000-0005-0000-0000-000074020000}"/>
    <cellStyle name="20% - Accent1 4 3 3" xfId="632" xr:uid="{00000000-0005-0000-0000-000075020000}"/>
    <cellStyle name="20% - Accent1 4 3 3 2" xfId="633" xr:uid="{00000000-0005-0000-0000-000076020000}"/>
    <cellStyle name="20% - Accent1 4 3 4" xfId="634" xr:uid="{00000000-0005-0000-0000-000077020000}"/>
    <cellStyle name="20% - Accent1 4 3 5" xfId="635" xr:uid="{00000000-0005-0000-0000-000078020000}"/>
    <cellStyle name="20% - Accent1 4 4" xfId="636" xr:uid="{00000000-0005-0000-0000-000079020000}"/>
    <cellStyle name="20% - Accent1 4 4 2" xfId="637" xr:uid="{00000000-0005-0000-0000-00007A020000}"/>
    <cellStyle name="20% - Accent1 4 4 2 2" xfId="638" xr:uid="{00000000-0005-0000-0000-00007B020000}"/>
    <cellStyle name="20% - Accent1 4 4 2 2 2" xfId="639" xr:uid="{00000000-0005-0000-0000-00007C020000}"/>
    <cellStyle name="20% - Accent1 4 4 2 3" xfId="640" xr:uid="{00000000-0005-0000-0000-00007D020000}"/>
    <cellStyle name="20% - Accent1 4 4 2 4" xfId="641" xr:uid="{00000000-0005-0000-0000-00007E020000}"/>
    <cellStyle name="20% - Accent1 4 4 3" xfId="642" xr:uid="{00000000-0005-0000-0000-00007F020000}"/>
    <cellStyle name="20% - Accent1 4 4 3 2" xfId="643" xr:uid="{00000000-0005-0000-0000-000080020000}"/>
    <cellStyle name="20% - Accent1 4 4 4" xfId="644" xr:uid="{00000000-0005-0000-0000-000081020000}"/>
    <cellStyle name="20% - Accent1 4 4 5" xfId="645" xr:uid="{00000000-0005-0000-0000-000082020000}"/>
    <cellStyle name="20% - Accent1 4 5" xfId="646" xr:uid="{00000000-0005-0000-0000-000083020000}"/>
    <cellStyle name="20% - Accent1 4 5 2" xfId="647" xr:uid="{00000000-0005-0000-0000-000084020000}"/>
    <cellStyle name="20% - Accent1 4 5 2 2" xfId="648" xr:uid="{00000000-0005-0000-0000-000085020000}"/>
    <cellStyle name="20% - Accent1 4 5 3" xfId="649" xr:uid="{00000000-0005-0000-0000-000086020000}"/>
    <cellStyle name="20% - Accent1 4 5 4" xfId="650" xr:uid="{00000000-0005-0000-0000-000087020000}"/>
    <cellStyle name="20% - Accent1 4 6" xfId="651" xr:uid="{00000000-0005-0000-0000-000088020000}"/>
    <cellStyle name="20% - Accent1 4 6 2" xfId="652" xr:uid="{00000000-0005-0000-0000-000089020000}"/>
    <cellStyle name="20% - Accent1 4 6 2 2" xfId="653" xr:uid="{00000000-0005-0000-0000-00008A020000}"/>
    <cellStyle name="20% - Accent1 4 6 3" xfId="654" xr:uid="{00000000-0005-0000-0000-00008B020000}"/>
    <cellStyle name="20% - Accent1 4 6 4" xfId="655" xr:uid="{00000000-0005-0000-0000-00008C020000}"/>
    <cellStyle name="20% - Accent1 4 7" xfId="656" xr:uid="{00000000-0005-0000-0000-00008D020000}"/>
    <cellStyle name="20% - Accent1 4 7 2" xfId="657" xr:uid="{00000000-0005-0000-0000-00008E020000}"/>
    <cellStyle name="20% - Accent1 4 7 2 2" xfId="658" xr:uid="{00000000-0005-0000-0000-00008F020000}"/>
    <cellStyle name="20% - Accent1 4 7 3" xfId="659" xr:uid="{00000000-0005-0000-0000-000090020000}"/>
    <cellStyle name="20% - Accent1 4 7 4" xfId="660" xr:uid="{00000000-0005-0000-0000-000091020000}"/>
    <cellStyle name="20% - Accent1 4 8" xfId="661" xr:uid="{00000000-0005-0000-0000-000092020000}"/>
    <cellStyle name="20% - Accent1 4 8 2" xfId="662" xr:uid="{00000000-0005-0000-0000-000093020000}"/>
    <cellStyle name="20% - Accent1 4 8 2 2" xfId="663" xr:uid="{00000000-0005-0000-0000-000094020000}"/>
    <cellStyle name="20% - Accent1 4 8 3" xfId="664" xr:uid="{00000000-0005-0000-0000-000095020000}"/>
    <cellStyle name="20% - Accent1 4 8 4" xfId="665" xr:uid="{00000000-0005-0000-0000-000096020000}"/>
    <cellStyle name="20% - Accent1 4 9" xfId="666" xr:uid="{00000000-0005-0000-0000-000097020000}"/>
    <cellStyle name="20% - Accent1 4 9 2" xfId="667" xr:uid="{00000000-0005-0000-0000-000098020000}"/>
    <cellStyle name="20% - Accent1 4 9 2 2" xfId="668" xr:uid="{00000000-0005-0000-0000-000099020000}"/>
    <cellStyle name="20% - Accent1 4 9 3" xfId="669" xr:uid="{00000000-0005-0000-0000-00009A020000}"/>
    <cellStyle name="20% - Accent1 4 9 4" xfId="670" xr:uid="{00000000-0005-0000-0000-00009B020000}"/>
    <cellStyle name="20% - Accent1 5" xfId="671" xr:uid="{00000000-0005-0000-0000-00009C020000}"/>
    <cellStyle name="20% - Accent1 5 10" xfId="672" xr:uid="{00000000-0005-0000-0000-00009D020000}"/>
    <cellStyle name="20% - Accent1 5 11" xfId="673" xr:uid="{00000000-0005-0000-0000-00009E020000}"/>
    <cellStyle name="20% - Accent1 5 2" xfId="674" xr:uid="{00000000-0005-0000-0000-00009F020000}"/>
    <cellStyle name="20% - Accent1 5 2 2" xfId="675" xr:uid="{00000000-0005-0000-0000-0000A0020000}"/>
    <cellStyle name="20% - Accent1 5 2 2 2" xfId="676" xr:uid="{00000000-0005-0000-0000-0000A1020000}"/>
    <cellStyle name="20% - Accent1 5 2 2 2 2" xfId="677" xr:uid="{00000000-0005-0000-0000-0000A2020000}"/>
    <cellStyle name="20% - Accent1 5 2 2 3" xfId="678" xr:uid="{00000000-0005-0000-0000-0000A3020000}"/>
    <cellStyle name="20% - Accent1 5 2 2 4" xfId="679" xr:uid="{00000000-0005-0000-0000-0000A4020000}"/>
    <cellStyle name="20% - Accent1 5 2 3" xfId="680" xr:uid="{00000000-0005-0000-0000-0000A5020000}"/>
    <cellStyle name="20% - Accent1 5 2 3 2" xfId="681" xr:uid="{00000000-0005-0000-0000-0000A6020000}"/>
    <cellStyle name="20% - Accent1 5 2 4" xfId="682" xr:uid="{00000000-0005-0000-0000-0000A7020000}"/>
    <cellStyle name="20% - Accent1 5 2 5" xfId="683" xr:uid="{00000000-0005-0000-0000-0000A8020000}"/>
    <cellStyle name="20% - Accent1 5 3" xfId="684" xr:uid="{00000000-0005-0000-0000-0000A9020000}"/>
    <cellStyle name="20% - Accent1 5 3 2" xfId="685" xr:uid="{00000000-0005-0000-0000-0000AA020000}"/>
    <cellStyle name="20% - Accent1 5 3 2 2" xfId="686" xr:uid="{00000000-0005-0000-0000-0000AB020000}"/>
    <cellStyle name="20% - Accent1 5 3 2 2 2" xfId="687" xr:uid="{00000000-0005-0000-0000-0000AC020000}"/>
    <cellStyle name="20% - Accent1 5 3 2 3" xfId="688" xr:uid="{00000000-0005-0000-0000-0000AD020000}"/>
    <cellStyle name="20% - Accent1 5 3 2 4" xfId="689" xr:uid="{00000000-0005-0000-0000-0000AE020000}"/>
    <cellStyle name="20% - Accent1 5 3 3" xfId="690" xr:uid="{00000000-0005-0000-0000-0000AF020000}"/>
    <cellStyle name="20% - Accent1 5 3 3 2" xfId="691" xr:uid="{00000000-0005-0000-0000-0000B0020000}"/>
    <cellStyle name="20% - Accent1 5 3 4" xfId="692" xr:uid="{00000000-0005-0000-0000-0000B1020000}"/>
    <cellStyle name="20% - Accent1 5 3 5" xfId="693" xr:uid="{00000000-0005-0000-0000-0000B2020000}"/>
    <cellStyle name="20% - Accent1 5 4" xfId="694" xr:uid="{00000000-0005-0000-0000-0000B3020000}"/>
    <cellStyle name="20% - Accent1 5 4 2" xfId="695" xr:uid="{00000000-0005-0000-0000-0000B4020000}"/>
    <cellStyle name="20% - Accent1 5 4 2 2" xfId="696" xr:uid="{00000000-0005-0000-0000-0000B5020000}"/>
    <cellStyle name="20% - Accent1 5 4 3" xfId="697" xr:uid="{00000000-0005-0000-0000-0000B6020000}"/>
    <cellStyle name="20% - Accent1 5 4 4" xfId="698" xr:uid="{00000000-0005-0000-0000-0000B7020000}"/>
    <cellStyle name="20% - Accent1 5 5" xfId="699" xr:uid="{00000000-0005-0000-0000-0000B8020000}"/>
    <cellStyle name="20% - Accent1 5 5 2" xfId="700" xr:uid="{00000000-0005-0000-0000-0000B9020000}"/>
    <cellStyle name="20% - Accent1 5 5 2 2" xfId="701" xr:uid="{00000000-0005-0000-0000-0000BA020000}"/>
    <cellStyle name="20% - Accent1 5 5 3" xfId="702" xr:uid="{00000000-0005-0000-0000-0000BB020000}"/>
    <cellStyle name="20% - Accent1 5 5 4" xfId="703" xr:uid="{00000000-0005-0000-0000-0000BC020000}"/>
    <cellStyle name="20% - Accent1 5 6" xfId="704" xr:uid="{00000000-0005-0000-0000-0000BD020000}"/>
    <cellStyle name="20% - Accent1 5 6 2" xfId="705" xr:uid="{00000000-0005-0000-0000-0000BE020000}"/>
    <cellStyle name="20% - Accent1 5 6 2 2" xfId="706" xr:uid="{00000000-0005-0000-0000-0000BF020000}"/>
    <cellStyle name="20% - Accent1 5 6 3" xfId="707" xr:uid="{00000000-0005-0000-0000-0000C0020000}"/>
    <cellStyle name="20% - Accent1 5 6 4" xfId="708" xr:uid="{00000000-0005-0000-0000-0000C1020000}"/>
    <cellStyle name="20% - Accent1 5 7" xfId="709" xr:uid="{00000000-0005-0000-0000-0000C2020000}"/>
    <cellStyle name="20% - Accent1 5 7 2" xfId="710" xr:uid="{00000000-0005-0000-0000-0000C3020000}"/>
    <cellStyle name="20% - Accent1 5 7 2 2" xfId="711" xr:uid="{00000000-0005-0000-0000-0000C4020000}"/>
    <cellStyle name="20% - Accent1 5 7 3" xfId="712" xr:uid="{00000000-0005-0000-0000-0000C5020000}"/>
    <cellStyle name="20% - Accent1 5 7 4" xfId="713" xr:uid="{00000000-0005-0000-0000-0000C6020000}"/>
    <cellStyle name="20% - Accent1 5 8" xfId="714" xr:uid="{00000000-0005-0000-0000-0000C7020000}"/>
    <cellStyle name="20% - Accent1 5 8 2" xfId="715" xr:uid="{00000000-0005-0000-0000-0000C8020000}"/>
    <cellStyle name="20% - Accent1 5 8 2 2" xfId="716" xr:uid="{00000000-0005-0000-0000-0000C9020000}"/>
    <cellStyle name="20% - Accent1 5 8 3" xfId="717" xr:uid="{00000000-0005-0000-0000-0000CA020000}"/>
    <cellStyle name="20% - Accent1 5 8 4" xfId="718" xr:uid="{00000000-0005-0000-0000-0000CB020000}"/>
    <cellStyle name="20% - Accent1 5 9" xfId="719" xr:uid="{00000000-0005-0000-0000-0000CC020000}"/>
    <cellStyle name="20% - Accent1 5 9 2" xfId="720" xr:uid="{00000000-0005-0000-0000-0000CD020000}"/>
    <cellStyle name="20% - Accent1 6" xfId="721" xr:uid="{00000000-0005-0000-0000-0000CE020000}"/>
    <cellStyle name="20% - Accent1 6 2" xfId="722" xr:uid="{00000000-0005-0000-0000-0000CF020000}"/>
    <cellStyle name="20% - Accent1 6 2 2" xfId="723" xr:uid="{00000000-0005-0000-0000-0000D0020000}"/>
    <cellStyle name="20% - Accent1 6 2 2 2" xfId="724" xr:uid="{00000000-0005-0000-0000-0000D1020000}"/>
    <cellStyle name="20% - Accent1 6 2 3" xfId="725" xr:uid="{00000000-0005-0000-0000-0000D2020000}"/>
    <cellStyle name="20% - Accent1 6 2 4" xfId="726" xr:uid="{00000000-0005-0000-0000-0000D3020000}"/>
    <cellStyle name="20% - Accent1 6 3" xfId="727" xr:uid="{00000000-0005-0000-0000-0000D4020000}"/>
    <cellStyle name="20% - Accent1 6 3 2" xfId="728" xr:uid="{00000000-0005-0000-0000-0000D5020000}"/>
    <cellStyle name="20% - Accent1 6 4" xfId="729" xr:uid="{00000000-0005-0000-0000-0000D6020000}"/>
    <cellStyle name="20% - Accent1 6 5" xfId="730" xr:uid="{00000000-0005-0000-0000-0000D7020000}"/>
    <cellStyle name="20% - Accent1 7" xfId="731" xr:uid="{00000000-0005-0000-0000-0000D8020000}"/>
    <cellStyle name="20% - Accent1 7 2" xfId="732" xr:uid="{00000000-0005-0000-0000-0000D9020000}"/>
    <cellStyle name="20% - Accent1 7 2 2" xfId="733" xr:uid="{00000000-0005-0000-0000-0000DA020000}"/>
    <cellStyle name="20% - Accent1 7 2 2 2" xfId="734" xr:uid="{00000000-0005-0000-0000-0000DB020000}"/>
    <cellStyle name="20% - Accent1 7 2 3" xfId="735" xr:uid="{00000000-0005-0000-0000-0000DC020000}"/>
    <cellStyle name="20% - Accent1 7 2 4" xfId="736" xr:uid="{00000000-0005-0000-0000-0000DD020000}"/>
    <cellStyle name="20% - Accent1 7 3" xfId="737" xr:uid="{00000000-0005-0000-0000-0000DE020000}"/>
    <cellStyle name="20% - Accent1 7 3 2" xfId="738" xr:uid="{00000000-0005-0000-0000-0000DF020000}"/>
    <cellStyle name="20% - Accent1 7 4" xfId="739" xr:uid="{00000000-0005-0000-0000-0000E0020000}"/>
    <cellStyle name="20% - Accent1 7 5" xfId="740" xr:uid="{00000000-0005-0000-0000-0000E1020000}"/>
    <cellStyle name="20% - Accent1 8" xfId="741" xr:uid="{00000000-0005-0000-0000-0000E2020000}"/>
    <cellStyle name="20% - Accent1 8 2" xfId="742" xr:uid="{00000000-0005-0000-0000-0000E3020000}"/>
    <cellStyle name="20% - Accent1 8 2 2" xfId="743" xr:uid="{00000000-0005-0000-0000-0000E4020000}"/>
    <cellStyle name="20% - Accent1 8 3" xfId="744" xr:uid="{00000000-0005-0000-0000-0000E5020000}"/>
    <cellStyle name="20% - Accent1 8 4" xfId="745" xr:uid="{00000000-0005-0000-0000-0000E6020000}"/>
    <cellStyle name="20% - Accent1 9" xfId="746" xr:uid="{00000000-0005-0000-0000-0000E7020000}"/>
    <cellStyle name="20% - Accent1 9 2" xfId="747" xr:uid="{00000000-0005-0000-0000-0000E8020000}"/>
    <cellStyle name="20% - Accent1 9 2 2" xfId="748" xr:uid="{00000000-0005-0000-0000-0000E9020000}"/>
    <cellStyle name="20% - Accent1 9 3" xfId="749" xr:uid="{00000000-0005-0000-0000-0000EA020000}"/>
    <cellStyle name="20% - Accent1 9 4" xfId="750" xr:uid="{00000000-0005-0000-0000-0000EB020000}"/>
    <cellStyle name="20% - Accent2 10" xfId="751" xr:uid="{00000000-0005-0000-0000-0000EC020000}"/>
    <cellStyle name="20% - Accent2 10 2" xfId="752" xr:uid="{00000000-0005-0000-0000-0000ED020000}"/>
    <cellStyle name="20% - Accent2 10 2 2" xfId="753" xr:uid="{00000000-0005-0000-0000-0000EE020000}"/>
    <cellStyle name="20% - Accent2 10 3" xfId="754" xr:uid="{00000000-0005-0000-0000-0000EF020000}"/>
    <cellStyle name="20% - Accent2 10 4" xfId="755" xr:uid="{00000000-0005-0000-0000-0000F0020000}"/>
    <cellStyle name="20% - Accent2 11" xfId="756" xr:uid="{00000000-0005-0000-0000-0000F1020000}"/>
    <cellStyle name="20% - Accent2 11 2" xfId="757" xr:uid="{00000000-0005-0000-0000-0000F2020000}"/>
    <cellStyle name="20% - Accent2 11 2 2" xfId="758" xr:uid="{00000000-0005-0000-0000-0000F3020000}"/>
    <cellStyle name="20% - Accent2 11 3" xfId="759" xr:uid="{00000000-0005-0000-0000-0000F4020000}"/>
    <cellStyle name="20% - Accent2 11 4" xfId="760" xr:uid="{00000000-0005-0000-0000-0000F5020000}"/>
    <cellStyle name="20% - Accent2 12" xfId="761" xr:uid="{00000000-0005-0000-0000-0000F6020000}"/>
    <cellStyle name="20% - Accent2 12 2" xfId="762" xr:uid="{00000000-0005-0000-0000-0000F7020000}"/>
    <cellStyle name="20% - Accent2 12 2 2" xfId="763" xr:uid="{00000000-0005-0000-0000-0000F8020000}"/>
    <cellStyle name="20% - Accent2 12 3" xfId="764" xr:uid="{00000000-0005-0000-0000-0000F9020000}"/>
    <cellStyle name="20% - Accent2 12 4" xfId="765" xr:uid="{00000000-0005-0000-0000-0000FA020000}"/>
    <cellStyle name="20% - Accent2 13" xfId="766" xr:uid="{00000000-0005-0000-0000-0000FB020000}"/>
    <cellStyle name="20% - Accent2 13 2" xfId="767" xr:uid="{00000000-0005-0000-0000-0000FC020000}"/>
    <cellStyle name="20% - Accent2 13 2 2" xfId="768" xr:uid="{00000000-0005-0000-0000-0000FD020000}"/>
    <cellStyle name="20% - Accent2 13 3" xfId="769" xr:uid="{00000000-0005-0000-0000-0000FE020000}"/>
    <cellStyle name="20% - Accent2 13 4" xfId="770" xr:uid="{00000000-0005-0000-0000-0000FF020000}"/>
    <cellStyle name="20% - Accent2 14" xfId="771" xr:uid="{00000000-0005-0000-0000-000000030000}"/>
    <cellStyle name="20% - Accent2 14 2" xfId="772" xr:uid="{00000000-0005-0000-0000-000001030000}"/>
    <cellStyle name="20% - Accent2 15" xfId="773" xr:uid="{00000000-0005-0000-0000-000002030000}"/>
    <cellStyle name="20% - Accent2 15 2" xfId="774" xr:uid="{00000000-0005-0000-0000-000003030000}"/>
    <cellStyle name="20% - Accent2 16" xfId="775" xr:uid="{00000000-0005-0000-0000-000004030000}"/>
    <cellStyle name="20% - Accent2 17" xfId="776" xr:uid="{00000000-0005-0000-0000-000005030000}"/>
    <cellStyle name="20% - Accent2 2" xfId="777" xr:uid="{00000000-0005-0000-0000-000006030000}"/>
    <cellStyle name="20% - Accent2 2 10" xfId="778" xr:uid="{00000000-0005-0000-0000-000007030000}"/>
    <cellStyle name="20% - Accent2 2 10 2" xfId="779" xr:uid="{00000000-0005-0000-0000-000008030000}"/>
    <cellStyle name="20% - Accent2 2 10 2 2" xfId="780" xr:uid="{00000000-0005-0000-0000-000009030000}"/>
    <cellStyle name="20% - Accent2 2 10 3" xfId="781" xr:uid="{00000000-0005-0000-0000-00000A030000}"/>
    <cellStyle name="20% - Accent2 2 10 4" xfId="782" xr:uid="{00000000-0005-0000-0000-00000B030000}"/>
    <cellStyle name="20% - Accent2 2 11" xfId="783" xr:uid="{00000000-0005-0000-0000-00000C030000}"/>
    <cellStyle name="20% - Accent2 2 11 2" xfId="784" xr:uid="{00000000-0005-0000-0000-00000D030000}"/>
    <cellStyle name="20% - Accent2 2 11 2 2" xfId="785" xr:uid="{00000000-0005-0000-0000-00000E030000}"/>
    <cellStyle name="20% - Accent2 2 11 3" xfId="786" xr:uid="{00000000-0005-0000-0000-00000F030000}"/>
    <cellStyle name="20% - Accent2 2 11 4" xfId="787" xr:uid="{00000000-0005-0000-0000-000010030000}"/>
    <cellStyle name="20% - Accent2 2 12" xfId="788" xr:uid="{00000000-0005-0000-0000-000011030000}"/>
    <cellStyle name="20% - Accent2 2 12 2" xfId="789" xr:uid="{00000000-0005-0000-0000-000012030000}"/>
    <cellStyle name="20% - Accent2 2 12 2 2" xfId="790" xr:uid="{00000000-0005-0000-0000-000013030000}"/>
    <cellStyle name="20% - Accent2 2 12 3" xfId="791" xr:uid="{00000000-0005-0000-0000-000014030000}"/>
    <cellStyle name="20% - Accent2 2 12 4" xfId="792" xr:uid="{00000000-0005-0000-0000-000015030000}"/>
    <cellStyle name="20% - Accent2 2 13" xfId="793" xr:uid="{00000000-0005-0000-0000-000016030000}"/>
    <cellStyle name="20% - Accent2 2 13 2" xfId="794" xr:uid="{00000000-0005-0000-0000-000017030000}"/>
    <cellStyle name="20% - Accent2 2 14" xfId="795" xr:uid="{00000000-0005-0000-0000-000018030000}"/>
    <cellStyle name="20% - Accent2 2 15" xfId="796" xr:uid="{00000000-0005-0000-0000-000019030000}"/>
    <cellStyle name="20% - Accent2 2 2" xfId="797" xr:uid="{00000000-0005-0000-0000-00001A030000}"/>
    <cellStyle name="20% - Accent2 2 2 10" xfId="798" xr:uid="{00000000-0005-0000-0000-00001B030000}"/>
    <cellStyle name="20% - Accent2 2 2 10 2" xfId="799" xr:uid="{00000000-0005-0000-0000-00001C030000}"/>
    <cellStyle name="20% - Accent2 2 2 10 2 2" xfId="800" xr:uid="{00000000-0005-0000-0000-00001D030000}"/>
    <cellStyle name="20% - Accent2 2 2 10 3" xfId="801" xr:uid="{00000000-0005-0000-0000-00001E030000}"/>
    <cellStyle name="20% - Accent2 2 2 10 4" xfId="802" xr:uid="{00000000-0005-0000-0000-00001F030000}"/>
    <cellStyle name="20% - Accent2 2 2 11" xfId="803" xr:uid="{00000000-0005-0000-0000-000020030000}"/>
    <cellStyle name="20% - Accent2 2 2 11 2" xfId="804" xr:uid="{00000000-0005-0000-0000-000021030000}"/>
    <cellStyle name="20% - Accent2 2 2 12" xfId="805" xr:uid="{00000000-0005-0000-0000-000022030000}"/>
    <cellStyle name="20% - Accent2 2 2 13" xfId="806" xr:uid="{00000000-0005-0000-0000-000023030000}"/>
    <cellStyle name="20% - Accent2 2 2 2" xfId="807" xr:uid="{00000000-0005-0000-0000-000024030000}"/>
    <cellStyle name="20% - Accent2 2 2 2 10" xfId="808" xr:uid="{00000000-0005-0000-0000-000025030000}"/>
    <cellStyle name="20% - Accent2 2 2 2 10 2" xfId="809" xr:uid="{00000000-0005-0000-0000-000026030000}"/>
    <cellStyle name="20% - Accent2 2 2 2 11" xfId="810" xr:uid="{00000000-0005-0000-0000-000027030000}"/>
    <cellStyle name="20% - Accent2 2 2 2 12" xfId="811" xr:uid="{00000000-0005-0000-0000-000028030000}"/>
    <cellStyle name="20% - Accent2 2 2 2 2" xfId="812" xr:uid="{00000000-0005-0000-0000-000029030000}"/>
    <cellStyle name="20% - Accent2 2 2 2 2 10" xfId="813" xr:uid="{00000000-0005-0000-0000-00002A030000}"/>
    <cellStyle name="20% - Accent2 2 2 2 2 2" xfId="814" xr:uid="{00000000-0005-0000-0000-00002B030000}"/>
    <cellStyle name="20% - Accent2 2 2 2 2 2 2" xfId="815" xr:uid="{00000000-0005-0000-0000-00002C030000}"/>
    <cellStyle name="20% - Accent2 2 2 2 2 2 2 2" xfId="816" xr:uid="{00000000-0005-0000-0000-00002D030000}"/>
    <cellStyle name="20% - Accent2 2 2 2 2 2 2 2 2" xfId="817" xr:uid="{00000000-0005-0000-0000-00002E030000}"/>
    <cellStyle name="20% - Accent2 2 2 2 2 2 2 3" xfId="818" xr:uid="{00000000-0005-0000-0000-00002F030000}"/>
    <cellStyle name="20% - Accent2 2 2 2 2 2 2 4" xfId="819" xr:uid="{00000000-0005-0000-0000-000030030000}"/>
    <cellStyle name="20% - Accent2 2 2 2 2 2 3" xfId="820" xr:uid="{00000000-0005-0000-0000-000031030000}"/>
    <cellStyle name="20% - Accent2 2 2 2 2 2 3 2" xfId="821" xr:uid="{00000000-0005-0000-0000-000032030000}"/>
    <cellStyle name="20% - Accent2 2 2 2 2 2 4" xfId="822" xr:uid="{00000000-0005-0000-0000-000033030000}"/>
    <cellStyle name="20% - Accent2 2 2 2 2 2 5" xfId="823" xr:uid="{00000000-0005-0000-0000-000034030000}"/>
    <cellStyle name="20% - Accent2 2 2 2 2 3" xfId="824" xr:uid="{00000000-0005-0000-0000-000035030000}"/>
    <cellStyle name="20% - Accent2 2 2 2 2 3 2" xfId="825" xr:uid="{00000000-0005-0000-0000-000036030000}"/>
    <cellStyle name="20% - Accent2 2 2 2 2 3 2 2" xfId="826" xr:uid="{00000000-0005-0000-0000-000037030000}"/>
    <cellStyle name="20% - Accent2 2 2 2 2 3 3" xfId="827" xr:uid="{00000000-0005-0000-0000-000038030000}"/>
    <cellStyle name="20% - Accent2 2 2 2 2 3 4" xfId="828" xr:uid="{00000000-0005-0000-0000-000039030000}"/>
    <cellStyle name="20% - Accent2 2 2 2 2 4" xfId="829" xr:uid="{00000000-0005-0000-0000-00003A030000}"/>
    <cellStyle name="20% - Accent2 2 2 2 2 4 2" xfId="830" xr:uid="{00000000-0005-0000-0000-00003B030000}"/>
    <cellStyle name="20% - Accent2 2 2 2 2 4 2 2" xfId="831" xr:uid="{00000000-0005-0000-0000-00003C030000}"/>
    <cellStyle name="20% - Accent2 2 2 2 2 4 3" xfId="832" xr:uid="{00000000-0005-0000-0000-00003D030000}"/>
    <cellStyle name="20% - Accent2 2 2 2 2 4 4" xfId="833" xr:uid="{00000000-0005-0000-0000-00003E030000}"/>
    <cellStyle name="20% - Accent2 2 2 2 2 5" xfId="834" xr:uid="{00000000-0005-0000-0000-00003F030000}"/>
    <cellStyle name="20% - Accent2 2 2 2 2 5 2" xfId="835" xr:uid="{00000000-0005-0000-0000-000040030000}"/>
    <cellStyle name="20% - Accent2 2 2 2 2 5 2 2" xfId="836" xr:uid="{00000000-0005-0000-0000-000041030000}"/>
    <cellStyle name="20% - Accent2 2 2 2 2 5 3" xfId="837" xr:uid="{00000000-0005-0000-0000-000042030000}"/>
    <cellStyle name="20% - Accent2 2 2 2 2 5 4" xfId="838" xr:uid="{00000000-0005-0000-0000-000043030000}"/>
    <cellStyle name="20% - Accent2 2 2 2 2 6" xfId="839" xr:uid="{00000000-0005-0000-0000-000044030000}"/>
    <cellStyle name="20% - Accent2 2 2 2 2 6 2" xfId="840" xr:uid="{00000000-0005-0000-0000-000045030000}"/>
    <cellStyle name="20% - Accent2 2 2 2 2 6 2 2" xfId="841" xr:uid="{00000000-0005-0000-0000-000046030000}"/>
    <cellStyle name="20% - Accent2 2 2 2 2 6 3" xfId="842" xr:uid="{00000000-0005-0000-0000-000047030000}"/>
    <cellStyle name="20% - Accent2 2 2 2 2 6 4" xfId="843" xr:uid="{00000000-0005-0000-0000-000048030000}"/>
    <cellStyle name="20% - Accent2 2 2 2 2 7" xfId="844" xr:uid="{00000000-0005-0000-0000-000049030000}"/>
    <cellStyle name="20% - Accent2 2 2 2 2 7 2" xfId="845" xr:uid="{00000000-0005-0000-0000-00004A030000}"/>
    <cellStyle name="20% - Accent2 2 2 2 2 7 2 2" xfId="846" xr:uid="{00000000-0005-0000-0000-00004B030000}"/>
    <cellStyle name="20% - Accent2 2 2 2 2 7 3" xfId="847" xr:uid="{00000000-0005-0000-0000-00004C030000}"/>
    <cellStyle name="20% - Accent2 2 2 2 2 7 4" xfId="848" xr:uid="{00000000-0005-0000-0000-00004D030000}"/>
    <cellStyle name="20% - Accent2 2 2 2 2 8" xfId="849" xr:uid="{00000000-0005-0000-0000-00004E030000}"/>
    <cellStyle name="20% - Accent2 2 2 2 2 8 2" xfId="850" xr:uid="{00000000-0005-0000-0000-00004F030000}"/>
    <cellStyle name="20% - Accent2 2 2 2 2 9" xfId="851" xr:uid="{00000000-0005-0000-0000-000050030000}"/>
    <cellStyle name="20% - Accent2 2 2 2 3" xfId="852" xr:uid="{00000000-0005-0000-0000-000051030000}"/>
    <cellStyle name="20% - Accent2 2 2 2 3 2" xfId="853" xr:uid="{00000000-0005-0000-0000-000052030000}"/>
    <cellStyle name="20% - Accent2 2 2 2 3 2 2" xfId="854" xr:uid="{00000000-0005-0000-0000-000053030000}"/>
    <cellStyle name="20% - Accent2 2 2 2 3 2 2 2" xfId="855" xr:uid="{00000000-0005-0000-0000-000054030000}"/>
    <cellStyle name="20% - Accent2 2 2 2 3 2 3" xfId="856" xr:uid="{00000000-0005-0000-0000-000055030000}"/>
    <cellStyle name="20% - Accent2 2 2 2 3 2 4" xfId="857" xr:uid="{00000000-0005-0000-0000-000056030000}"/>
    <cellStyle name="20% - Accent2 2 2 2 3 3" xfId="858" xr:uid="{00000000-0005-0000-0000-000057030000}"/>
    <cellStyle name="20% - Accent2 2 2 2 3 3 2" xfId="859" xr:uid="{00000000-0005-0000-0000-000058030000}"/>
    <cellStyle name="20% - Accent2 2 2 2 3 4" xfId="860" xr:uid="{00000000-0005-0000-0000-000059030000}"/>
    <cellStyle name="20% - Accent2 2 2 2 3 5" xfId="861" xr:uid="{00000000-0005-0000-0000-00005A030000}"/>
    <cellStyle name="20% - Accent2 2 2 2 4" xfId="862" xr:uid="{00000000-0005-0000-0000-00005B030000}"/>
    <cellStyle name="20% - Accent2 2 2 2 4 2" xfId="863" xr:uid="{00000000-0005-0000-0000-00005C030000}"/>
    <cellStyle name="20% - Accent2 2 2 2 4 2 2" xfId="864" xr:uid="{00000000-0005-0000-0000-00005D030000}"/>
    <cellStyle name="20% - Accent2 2 2 2 4 2 2 2" xfId="865" xr:uid="{00000000-0005-0000-0000-00005E030000}"/>
    <cellStyle name="20% - Accent2 2 2 2 4 2 3" xfId="866" xr:uid="{00000000-0005-0000-0000-00005F030000}"/>
    <cellStyle name="20% - Accent2 2 2 2 4 2 4" xfId="867" xr:uid="{00000000-0005-0000-0000-000060030000}"/>
    <cellStyle name="20% - Accent2 2 2 2 4 3" xfId="868" xr:uid="{00000000-0005-0000-0000-000061030000}"/>
    <cellStyle name="20% - Accent2 2 2 2 4 3 2" xfId="869" xr:uid="{00000000-0005-0000-0000-000062030000}"/>
    <cellStyle name="20% - Accent2 2 2 2 4 4" xfId="870" xr:uid="{00000000-0005-0000-0000-000063030000}"/>
    <cellStyle name="20% - Accent2 2 2 2 4 5" xfId="871" xr:uid="{00000000-0005-0000-0000-000064030000}"/>
    <cellStyle name="20% - Accent2 2 2 2 5" xfId="872" xr:uid="{00000000-0005-0000-0000-000065030000}"/>
    <cellStyle name="20% - Accent2 2 2 2 5 2" xfId="873" xr:uid="{00000000-0005-0000-0000-000066030000}"/>
    <cellStyle name="20% - Accent2 2 2 2 5 2 2" xfId="874" xr:uid="{00000000-0005-0000-0000-000067030000}"/>
    <cellStyle name="20% - Accent2 2 2 2 5 3" xfId="875" xr:uid="{00000000-0005-0000-0000-000068030000}"/>
    <cellStyle name="20% - Accent2 2 2 2 5 4" xfId="876" xr:uid="{00000000-0005-0000-0000-000069030000}"/>
    <cellStyle name="20% - Accent2 2 2 2 6" xfId="877" xr:uid="{00000000-0005-0000-0000-00006A030000}"/>
    <cellStyle name="20% - Accent2 2 2 2 6 2" xfId="878" xr:uid="{00000000-0005-0000-0000-00006B030000}"/>
    <cellStyle name="20% - Accent2 2 2 2 6 2 2" xfId="879" xr:uid="{00000000-0005-0000-0000-00006C030000}"/>
    <cellStyle name="20% - Accent2 2 2 2 6 3" xfId="880" xr:uid="{00000000-0005-0000-0000-00006D030000}"/>
    <cellStyle name="20% - Accent2 2 2 2 6 4" xfId="881" xr:uid="{00000000-0005-0000-0000-00006E030000}"/>
    <cellStyle name="20% - Accent2 2 2 2 7" xfId="882" xr:uid="{00000000-0005-0000-0000-00006F030000}"/>
    <cellStyle name="20% - Accent2 2 2 2 7 2" xfId="883" xr:uid="{00000000-0005-0000-0000-000070030000}"/>
    <cellStyle name="20% - Accent2 2 2 2 7 2 2" xfId="884" xr:uid="{00000000-0005-0000-0000-000071030000}"/>
    <cellStyle name="20% - Accent2 2 2 2 7 3" xfId="885" xr:uid="{00000000-0005-0000-0000-000072030000}"/>
    <cellStyle name="20% - Accent2 2 2 2 7 4" xfId="886" xr:uid="{00000000-0005-0000-0000-000073030000}"/>
    <cellStyle name="20% - Accent2 2 2 2 8" xfId="887" xr:uid="{00000000-0005-0000-0000-000074030000}"/>
    <cellStyle name="20% - Accent2 2 2 2 8 2" xfId="888" xr:uid="{00000000-0005-0000-0000-000075030000}"/>
    <cellStyle name="20% - Accent2 2 2 2 8 2 2" xfId="889" xr:uid="{00000000-0005-0000-0000-000076030000}"/>
    <cellStyle name="20% - Accent2 2 2 2 8 3" xfId="890" xr:uid="{00000000-0005-0000-0000-000077030000}"/>
    <cellStyle name="20% - Accent2 2 2 2 8 4" xfId="891" xr:uid="{00000000-0005-0000-0000-000078030000}"/>
    <cellStyle name="20% - Accent2 2 2 2 9" xfId="892" xr:uid="{00000000-0005-0000-0000-000079030000}"/>
    <cellStyle name="20% - Accent2 2 2 2 9 2" xfId="893" xr:uid="{00000000-0005-0000-0000-00007A030000}"/>
    <cellStyle name="20% - Accent2 2 2 2 9 2 2" xfId="894" xr:uid="{00000000-0005-0000-0000-00007B030000}"/>
    <cellStyle name="20% - Accent2 2 2 2 9 3" xfId="895" xr:uid="{00000000-0005-0000-0000-00007C030000}"/>
    <cellStyle name="20% - Accent2 2 2 2 9 4" xfId="896" xr:uid="{00000000-0005-0000-0000-00007D030000}"/>
    <cellStyle name="20% - Accent2 2 2 3" xfId="897" xr:uid="{00000000-0005-0000-0000-00007E030000}"/>
    <cellStyle name="20% - Accent2 2 2 3 10" xfId="898" xr:uid="{00000000-0005-0000-0000-00007F030000}"/>
    <cellStyle name="20% - Accent2 2 2 3 2" xfId="899" xr:uid="{00000000-0005-0000-0000-000080030000}"/>
    <cellStyle name="20% - Accent2 2 2 3 2 2" xfId="900" xr:uid="{00000000-0005-0000-0000-000081030000}"/>
    <cellStyle name="20% - Accent2 2 2 3 2 2 2" xfId="901" xr:uid="{00000000-0005-0000-0000-000082030000}"/>
    <cellStyle name="20% - Accent2 2 2 3 2 2 2 2" xfId="902" xr:uid="{00000000-0005-0000-0000-000083030000}"/>
    <cellStyle name="20% - Accent2 2 2 3 2 2 3" xfId="903" xr:uid="{00000000-0005-0000-0000-000084030000}"/>
    <cellStyle name="20% - Accent2 2 2 3 2 2 4" xfId="904" xr:uid="{00000000-0005-0000-0000-000085030000}"/>
    <cellStyle name="20% - Accent2 2 2 3 2 3" xfId="905" xr:uid="{00000000-0005-0000-0000-000086030000}"/>
    <cellStyle name="20% - Accent2 2 2 3 2 3 2" xfId="906" xr:uid="{00000000-0005-0000-0000-000087030000}"/>
    <cellStyle name="20% - Accent2 2 2 3 2 4" xfId="907" xr:uid="{00000000-0005-0000-0000-000088030000}"/>
    <cellStyle name="20% - Accent2 2 2 3 2 5" xfId="908" xr:uid="{00000000-0005-0000-0000-000089030000}"/>
    <cellStyle name="20% - Accent2 2 2 3 3" xfId="909" xr:uid="{00000000-0005-0000-0000-00008A030000}"/>
    <cellStyle name="20% - Accent2 2 2 3 3 2" xfId="910" xr:uid="{00000000-0005-0000-0000-00008B030000}"/>
    <cellStyle name="20% - Accent2 2 2 3 3 2 2" xfId="911" xr:uid="{00000000-0005-0000-0000-00008C030000}"/>
    <cellStyle name="20% - Accent2 2 2 3 3 3" xfId="912" xr:uid="{00000000-0005-0000-0000-00008D030000}"/>
    <cellStyle name="20% - Accent2 2 2 3 3 4" xfId="913" xr:uid="{00000000-0005-0000-0000-00008E030000}"/>
    <cellStyle name="20% - Accent2 2 2 3 4" xfId="914" xr:uid="{00000000-0005-0000-0000-00008F030000}"/>
    <cellStyle name="20% - Accent2 2 2 3 4 2" xfId="915" xr:uid="{00000000-0005-0000-0000-000090030000}"/>
    <cellStyle name="20% - Accent2 2 2 3 4 2 2" xfId="916" xr:uid="{00000000-0005-0000-0000-000091030000}"/>
    <cellStyle name="20% - Accent2 2 2 3 4 3" xfId="917" xr:uid="{00000000-0005-0000-0000-000092030000}"/>
    <cellStyle name="20% - Accent2 2 2 3 4 4" xfId="918" xr:uid="{00000000-0005-0000-0000-000093030000}"/>
    <cellStyle name="20% - Accent2 2 2 3 5" xfId="919" xr:uid="{00000000-0005-0000-0000-000094030000}"/>
    <cellStyle name="20% - Accent2 2 2 3 5 2" xfId="920" xr:uid="{00000000-0005-0000-0000-000095030000}"/>
    <cellStyle name="20% - Accent2 2 2 3 5 2 2" xfId="921" xr:uid="{00000000-0005-0000-0000-000096030000}"/>
    <cellStyle name="20% - Accent2 2 2 3 5 3" xfId="922" xr:uid="{00000000-0005-0000-0000-000097030000}"/>
    <cellStyle name="20% - Accent2 2 2 3 5 4" xfId="923" xr:uid="{00000000-0005-0000-0000-000098030000}"/>
    <cellStyle name="20% - Accent2 2 2 3 6" xfId="924" xr:uid="{00000000-0005-0000-0000-000099030000}"/>
    <cellStyle name="20% - Accent2 2 2 3 6 2" xfId="925" xr:uid="{00000000-0005-0000-0000-00009A030000}"/>
    <cellStyle name="20% - Accent2 2 2 3 6 2 2" xfId="926" xr:uid="{00000000-0005-0000-0000-00009B030000}"/>
    <cellStyle name="20% - Accent2 2 2 3 6 3" xfId="927" xr:uid="{00000000-0005-0000-0000-00009C030000}"/>
    <cellStyle name="20% - Accent2 2 2 3 6 4" xfId="928" xr:uid="{00000000-0005-0000-0000-00009D030000}"/>
    <cellStyle name="20% - Accent2 2 2 3 7" xfId="929" xr:uid="{00000000-0005-0000-0000-00009E030000}"/>
    <cellStyle name="20% - Accent2 2 2 3 7 2" xfId="930" xr:uid="{00000000-0005-0000-0000-00009F030000}"/>
    <cellStyle name="20% - Accent2 2 2 3 7 2 2" xfId="931" xr:uid="{00000000-0005-0000-0000-0000A0030000}"/>
    <cellStyle name="20% - Accent2 2 2 3 7 3" xfId="932" xr:uid="{00000000-0005-0000-0000-0000A1030000}"/>
    <cellStyle name="20% - Accent2 2 2 3 7 4" xfId="933" xr:uid="{00000000-0005-0000-0000-0000A2030000}"/>
    <cellStyle name="20% - Accent2 2 2 3 8" xfId="934" xr:uid="{00000000-0005-0000-0000-0000A3030000}"/>
    <cellStyle name="20% - Accent2 2 2 3 8 2" xfId="935" xr:uid="{00000000-0005-0000-0000-0000A4030000}"/>
    <cellStyle name="20% - Accent2 2 2 3 9" xfId="936" xr:uid="{00000000-0005-0000-0000-0000A5030000}"/>
    <cellStyle name="20% - Accent2 2 2 4" xfId="937" xr:uid="{00000000-0005-0000-0000-0000A6030000}"/>
    <cellStyle name="20% - Accent2 2 2 4 2" xfId="938" xr:uid="{00000000-0005-0000-0000-0000A7030000}"/>
    <cellStyle name="20% - Accent2 2 2 4 2 2" xfId="939" xr:uid="{00000000-0005-0000-0000-0000A8030000}"/>
    <cellStyle name="20% - Accent2 2 2 4 2 2 2" xfId="940" xr:uid="{00000000-0005-0000-0000-0000A9030000}"/>
    <cellStyle name="20% - Accent2 2 2 4 2 3" xfId="941" xr:uid="{00000000-0005-0000-0000-0000AA030000}"/>
    <cellStyle name="20% - Accent2 2 2 4 2 4" xfId="942" xr:uid="{00000000-0005-0000-0000-0000AB030000}"/>
    <cellStyle name="20% - Accent2 2 2 4 3" xfId="943" xr:uid="{00000000-0005-0000-0000-0000AC030000}"/>
    <cellStyle name="20% - Accent2 2 2 4 3 2" xfId="944" xr:uid="{00000000-0005-0000-0000-0000AD030000}"/>
    <cellStyle name="20% - Accent2 2 2 4 4" xfId="945" xr:uid="{00000000-0005-0000-0000-0000AE030000}"/>
    <cellStyle name="20% - Accent2 2 2 4 5" xfId="946" xr:uid="{00000000-0005-0000-0000-0000AF030000}"/>
    <cellStyle name="20% - Accent2 2 2 5" xfId="947" xr:uid="{00000000-0005-0000-0000-0000B0030000}"/>
    <cellStyle name="20% - Accent2 2 2 5 2" xfId="948" xr:uid="{00000000-0005-0000-0000-0000B1030000}"/>
    <cellStyle name="20% - Accent2 2 2 5 2 2" xfId="949" xr:uid="{00000000-0005-0000-0000-0000B2030000}"/>
    <cellStyle name="20% - Accent2 2 2 5 2 2 2" xfId="950" xr:uid="{00000000-0005-0000-0000-0000B3030000}"/>
    <cellStyle name="20% - Accent2 2 2 5 2 3" xfId="951" xr:uid="{00000000-0005-0000-0000-0000B4030000}"/>
    <cellStyle name="20% - Accent2 2 2 5 2 4" xfId="952" xr:uid="{00000000-0005-0000-0000-0000B5030000}"/>
    <cellStyle name="20% - Accent2 2 2 5 3" xfId="953" xr:uid="{00000000-0005-0000-0000-0000B6030000}"/>
    <cellStyle name="20% - Accent2 2 2 5 3 2" xfId="954" xr:uid="{00000000-0005-0000-0000-0000B7030000}"/>
    <cellStyle name="20% - Accent2 2 2 5 4" xfId="955" xr:uid="{00000000-0005-0000-0000-0000B8030000}"/>
    <cellStyle name="20% - Accent2 2 2 5 5" xfId="956" xr:uid="{00000000-0005-0000-0000-0000B9030000}"/>
    <cellStyle name="20% - Accent2 2 2 6" xfId="957" xr:uid="{00000000-0005-0000-0000-0000BA030000}"/>
    <cellStyle name="20% - Accent2 2 2 6 2" xfId="958" xr:uid="{00000000-0005-0000-0000-0000BB030000}"/>
    <cellStyle name="20% - Accent2 2 2 6 2 2" xfId="959" xr:uid="{00000000-0005-0000-0000-0000BC030000}"/>
    <cellStyle name="20% - Accent2 2 2 6 3" xfId="960" xr:uid="{00000000-0005-0000-0000-0000BD030000}"/>
    <cellStyle name="20% - Accent2 2 2 6 4" xfId="961" xr:uid="{00000000-0005-0000-0000-0000BE030000}"/>
    <cellStyle name="20% - Accent2 2 2 7" xfId="962" xr:uid="{00000000-0005-0000-0000-0000BF030000}"/>
    <cellStyle name="20% - Accent2 2 2 7 2" xfId="963" xr:uid="{00000000-0005-0000-0000-0000C0030000}"/>
    <cellStyle name="20% - Accent2 2 2 7 2 2" xfId="964" xr:uid="{00000000-0005-0000-0000-0000C1030000}"/>
    <cellStyle name="20% - Accent2 2 2 7 3" xfId="965" xr:uid="{00000000-0005-0000-0000-0000C2030000}"/>
    <cellStyle name="20% - Accent2 2 2 7 4" xfId="966" xr:uid="{00000000-0005-0000-0000-0000C3030000}"/>
    <cellStyle name="20% - Accent2 2 2 8" xfId="967" xr:uid="{00000000-0005-0000-0000-0000C4030000}"/>
    <cellStyle name="20% - Accent2 2 2 8 2" xfId="968" xr:uid="{00000000-0005-0000-0000-0000C5030000}"/>
    <cellStyle name="20% - Accent2 2 2 8 2 2" xfId="969" xr:uid="{00000000-0005-0000-0000-0000C6030000}"/>
    <cellStyle name="20% - Accent2 2 2 8 3" xfId="970" xr:uid="{00000000-0005-0000-0000-0000C7030000}"/>
    <cellStyle name="20% - Accent2 2 2 8 4" xfId="971" xr:uid="{00000000-0005-0000-0000-0000C8030000}"/>
    <cellStyle name="20% - Accent2 2 2 9" xfId="972" xr:uid="{00000000-0005-0000-0000-0000C9030000}"/>
    <cellStyle name="20% - Accent2 2 2 9 2" xfId="973" xr:uid="{00000000-0005-0000-0000-0000CA030000}"/>
    <cellStyle name="20% - Accent2 2 2 9 2 2" xfId="974" xr:uid="{00000000-0005-0000-0000-0000CB030000}"/>
    <cellStyle name="20% - Accent2 2 2 9 3" xfId="975" xr:uid="{00000000-0005-0000-0000-0000CC030000}"/>
    <cellStyle name="20% - Accent2 2 2 9 4" xfId="976" xr:uid="{00000000-0005-0000-0000-0000CD030000}"/>
    <cellStyle name="20% - Accent2 2 3" xfId="977" xr:uid="{00000000-0005-0000-0000-0000CE030000}"/>
    <cellStyle name="20% - Accent2 2 3 10" xfId="978" xr:uid="{00000000-0005-0000-0000-0000CF030000}"/>
    <cellStyle name="20% - Accent2 2 3 10 2" xfId="979" xr:uid="{00000000-0005-0000-0000-0000D0030000}"/>
    <cellStyle name="20% - Accent2 2 3 11" xfId="980" xr:uid="{00000000-0005-0000-0000-0000D1030000}"/>
    <cellStyle name="20% - Accent2 2 3 12" xfId="981" xr:uid="{00000000-0005-0000-0000-0000D2030000}"/>
    <cellStyle name="20% - Accent2 2 3 2" xfId="982" xr:uid="{00000000-0005-0000-0000-0000D3030000}"/>
    <cellStyle name="20% - Accent2 2 3 2 10" xfId="983" xr:uid="{00000000-0005-0000-0000-0000D4030000}"/>
    <cellStyle name="20% - Accent2 2 3 2 2" xfId="984" xr:uid="{00000000-0005-0000-0000-0000D5030000}"/>
    <cellStyle name="20% - Accent2 2 3 2 2 2" xfId="985" xr:uid="{00000000-0005-0000-0000-0000D6030000}"/>
    <cellStyle name="20% - Accent2 2 3 2 2 2 2" xfId="986" xr:uid="{00000000-0005-0000-0000-0000D7030000}"/>
    <cellStyle name="20% - Accent2 2 3 2 2 2 2 2" xfId="987" xr:uid="{00000000-0005-0000-0000-0000D8030000}"/>
    <cellStyle name="20% - Accent2 2 3 2 2 2 3" xfId="988" xr:uid="{00000000-0005-0000-0000-0000D9030000}"/>
    <cellStyle name="20% - Accent2 2 3 2 2 2 4" xfId="989" xr:uid="{00000000-0005-0000-0000-0000DA030000}"/>
    <cellStyle name="20% - Accent2 2 3 2 2 3" xfId="990" xr:uid="{00000000-0005-0000-0000-0000DB030000}"/>
    <cellStyle name="20% - Accent2 2 3 2 2 3 2" xfId="991" xr:uid="{00000000-0005-0000-0000-0000DC030000}"/>
    <cellStyle name="20% - Accent2 2 3 2 2 4" xfId="992" xr:uid="{00000000-0005-0000-0000-0000DD030000}"/>
    <cellStyle name="20% - Accent2 2 3 2 2 5" xfId="993" xr:uid="{00000000-0005-0000-0000-0000DE030000}"/>
    <cellStyle name="20% - Accent2 2 3 2 3" xfId="994" xr:uid="{00000000-0005-0000-0000-0000DF030000}"/>
    <cellStyle name="20% - Accent2 2 3 2 3 2" xfId="995" xr:uid="{00000000-0005-0000-0000-0000E0030000}"/>
    <cellStyle name="20% - Accent2 2 3 2 3 2 2" xfId="996" xr:uid="{00000000-0005-0000-0000-0000E1030000}"/>
    <cellStyle name="20% - Accent2 2 3 2 3 3" xfId="997" xr:uid="{00000000-0005-0000-0000-0000E2030000}"/>
    <cellStyle name="20% - Accent2 2 3 2 3 4" xfId="998" xr:uid="{00000000-0005-0000-0000-0000E3030000}"/>
    <cellStyle name="20% - Accent2 2 3 2 4" xfId="999" xr:uid="{00000000-0005-0000-0000-0000E4030000}"/>
    <cellStyle name="20% - Accent2 2 3 2 4 2" xfId="1000" xr:uid="{00000000-0005-0000-0000-0000E5030000}"/>
    <cellStyle name="20% - Accent2 2 3 2 4 2 2" xfId="1001" xr:uid="{00000000-0005-0000-0000-0000E6030000}"/>
    <cellStyle name="20% - Accent2 2 3 2 4 3" xfId="1002" xr:uid="{00000000-0005-0000-0000-0000E7030000}"/>
    <cellStyle name="20% - Accent2 2 3 2 4 4" xfId="1003" xr:uid="{00000000-0005-0000-0000-0000E8030000}"/>
    <cellStyle name="20% - Accent2 2 3 2 5" xfId="1004" xr:uid="{00000000-0005-0000-0000-0000E9030000}"/>
    <cellStyle name="20% - Accent2 2 3 2 5 2" xfId="1005" xr:uid="{00000000-0005-0000-0000-0000EA030000}"/>
    <cellStyle name="20% - Accent2 2 3 2 5 2 2" xfId="1006" xr:uid="{00000000-0005-0000-0000-0000EB030000}"/>
    <cellStyle name="20% - Accent2 2 3 2 5 3" xfId="1007" xr:uid="{00000000-0005-0000-0000-0000EC030000}"/>
    <cellStyle name="20% - Accent2 2 3 2 5 4" xfId="1008" xr:uid="{00000000-0005-0000-0000-0000ED030000}"/>
    <cellStyle name="20% - Accent2 2 3 2 6" xfId="1009" xr:uid="{00000000-0005-0000-0000-0000EE030000}"/>
    <cellStyle name="20% - Accent2 2 3 2 6 2" xfId="1010" xr:uid="{00000000-0005-0000-0000-0000EF030000}"/>
    <cellStyle name="20% - Accent2 2 3 2 6 2 2" xfId="1011" xr:uid="{00000000-0005-0000-0000-0000F0030000}"/>
    <cellStyle name="20% - Accent2 2 3 2 6 3" xfId="1012" xr:uid="{00000000-0005-0000-0000-0000F1030000}"/>
    <cellStyle name="20% - Accent2 2 3 2 6 4" xfId="1013" xr:uid="{00000000-0005-0000-0000-0000F2030000}"/>
    <cellStyle name="20% - Accent2 2 3 2 7" xfId="1014" xr:uid="{00000000-0005-0000-0000-0000F3030000}"/>
    <cellStyle name="20% - Accent2 2 3 2 7 2" xfId="1015" xr:uid="{00000000-0005-0000-0000-0000F4030000}"/>
    <cellStyle name="20% - Accent2 2 3 2 7 2 2" xfId="1016" xr:uid="{00000000-0005-0000-0000-0000F5030000}"/>
    <cellStyle name="20% - Accent2 2 3 2 7 3" xfId="1017" xr:uid="{00000000-0005-0000-0000-0000F6030000}"/>
    <cellStyle name="20% - Accent2 2 3 2 7 4" xfId="1018" xr:uid="{00000000-0005-0000-0000-0000F7030000}"/>
    <cellStyle name="20% - Accent2 2 3 2 8" xfId="1019" xr:uid="{00000000-0005-0000-0000-0000F8030000}"/>
    <cellStyle name="20% - Accent2 2 3 2 8 2" xfId="1020" xr:uid="{00000000-0005-0000-0000-0000F9030000}"/>
    <cellStyle name="20% - Accent2 2 3 2 9" xfId="1021" xr:uid="{00000000-0005-0000-0000-0000FA030000}"/>
    <cellStyle name="20% - Accent2 2 3 3" xfId="1022" xr:uid="{00000000-0005-0000-0000-0000FB030000}"/>
    <cellStyle name="20% - Accent2 2 3 3 2" xfId="1023" xr:uid="{00000000-0005-0000-0000-0000FC030000}"/>
    <cellStyle name="20% - Accent2 2 3 3 2 2" xfId="1024" xr:uid="{00000000-0005-0000-0000-0000FD030000}"/>
    <cellStyle name="20% - Accent2 2 3 3 2 2 2" xfId="1025" xr:uid="{00000000-0005-0000-0000-0000FE030000}"/>
    <cellStyle name="20% - Accent2 2 3 3 2 3" xfId="1026" xr:uid="{00000000-0005-0000-0000-0000FF030000}"/>
    <cellStyle name="20% - Accent2 2 3 3 2 4" xfId="1027" xr:uid="{00000000-0005-0000-0000-000000040000}"/>
    <cellStyle name="20% - Accent2 2 3 3 3" xfId="1028" xr:uid="{00000000-0005-0000-0000-000001040000}"/>
    <cellStyle name="20% - Accent2 2 3 3 3 2" xfId="1029" xr:uid="{00000000-0005-0000-0000-000002040000}"/>
    <cellStyle name="20% - Accent2 2 3 3 4" xfId="1030" xr:uid="{00000000-0005-0000-0000-000003040000}"/>
    <cellStyle name="20% - Accent2 2 3 3 5" xfId="1031" xr:uid="{00000000-0005-0000-0000-000004040000}"/>
    <cellStyle name="20% - Accent2 2 3 4" xfId="1032" xr:uid="{00000000-0005-0000-0000-000005040000}"/>
    <cellStyle name="20% - Accent2 2 3 4 2" xfId="1033" xr:uid="{00000000-0005-0000-0000-000006040000}"/>
    <cellStyle name="20% - Accent2 2 3 4 2 2" xfId="1034" xr:uid="{00000000-0005-0000-0000-000007040000}"/>
    <cellStyle name="20% - Accent2 2 3 4 2 2 2" xfId="1035" xr:uid="{00000000-0005-0000-0000-000008040000}"/>
    <cellStyle name="20% - Accent2 2 3 4 2 3" xfId="1036" xr:uid="{00000000-0005-0000-0000-000009040000}"/>
    <cellStyle name="20% - Accent2 2 3 4 2 4" xfId="1037" xr:uid="{00000000-0005-0000-0000-00000A040000}"/>
    <cellStyle name="20% - Accent2 2 3 4 3" xfId="1038" xr:uid="{00000000-0005-0000-0000-00000B040000}"/>
    <cellStyle name="20% - Accent2 2 3 4 3 2" xfId="1039" xr:uid="{00000000-0005-0000-0000-00000C040000}"/>
    <cellStyle name="20% - Accent2 2 3 4 4" xfId="1040" xr:uid="{00000000-0005-0000-0000-00000D040000}"/>
    <cellStyle name="20% - Accent2 2 3 4 5" xfId="1041" xr:uid="{00000000-0005-0000-0000-00000E040000}"/>
    <cellStyle name="20% - Accent2 2 3 5" xfId="1042" xr:uid="{00000000-0005-0000-0000-00000F040000}"/>
    <cellStyle name="20% - Accent2 2 3 5 2" xfId="1043" xr:uid="{00000000-0005-0000-0000-000010040000}"/>
    <cellStyle name="20% - Accent2 2 3 5 2 2" xfId="1044" xr:uid="{00000000-0005-0000-0000-000011040000}"/>
    <cellStyle name="20% - Accent2 2 3 5 3" xfId="1045" xr:uid="{00000000-0005-0000-0000-000012040000}"/>
    <cellStyle name="20% - Accent2 2 3 5 4" xfId="1046" xr:uid="{00000000-0005-0000-0000-000013040000}"/>
    <cellStyle name="20% - Accent2 2 3 6" xfId="1047" xr:uid="{00000000-0005-0000-0000-000014040000}"/>
    <cellStyle name="20% - Accent2 2 3 6 2" xfId="1048" xr:uid="{00000000-0005-0000-0000-000015040000}"/>
    <cellStyle name="20% - Accent2 2 3 6 2 2" xfId="1049" xr:uid="{00000000-0005-0000-0000-000016040000}"/>
    <cellStyle name="20% - Accent2 2 3 6 3" xfId="1050" xr:uid="{00000000-0005-0000-0000-000017040000}"/>
    <cellStyle name="20% - Accent2 2 3 6 4" xfId="1051" xr:uid="{00000000-0005-0000-0000-000018040000}"/>
    <cellStyle name="20% - Accent2 2 3 7" xfId="1052" xr:uid="{00000000-0005-0000-0000-000019040000}"/>
    <cellStyle name="20% - Accent2 2 3 7 2" xfId="1053" xr:uid="{00000000-0005-0000-0000-00001A040000}"/>
    <cellStyle name="20% - Accent2 2 3 7 2 2" xfId="1054" xr:uid="{00000000-0005-0000-0000-00001B040000}"/>
    <cellStyle name="20% - Accent2 2 3 7 3" xfId="1055" xr:uid="{00000000-0005-0000-0000-00001C040000}"/>
    <cellStyle name="20% - Accent2 2 3 7 4" xfId="1056" xr:uid="{00000000-0005-0000-0000-00001D040000}"/>
    <cellStyle name="20% - Accent2 2 3 8" xfId="1057" xr:uid="{00000000-0005-0000-0000-00001E040000}"/>
    <cellStyle name="20% - Accent2 2 3 8 2" xfId="1058" xr:uid="{00000000-0005-0000-0000-00001F040000}"/>
    <cellStyle name="20% - Accent2 2 3 8 2 2" xfId="1059" xr:uid="{00000000-0005-0000-0000-000020040000}"/>
    <cellStyle name="20% - Accent2 2 3 8 3" xfId="1060" xr:uid="{00000000-0005-0000-0000-000021040000}"/>
    <cellStyle name="20% - Accent2 2 3 8 4" xfId="1061" xr:uid="{00000000-0005-0000-0000-000022040000}"/>
    <cellStyle name="20% - Accent2 2 3 9" xfId="1062" xr:uid="{00000000-0005-0000-0000-000023040000}"/>
    <cellStyle name="20% - Accent2 2 3 9 2" xfId="1063" xr:uid="{00000000-0005-0000-0000-000024040000}"/>
    <cellStyle name="20% - Accent2 2 3 9 2 2" xfId="1064" xr:uid="{00000000-0005-0000-0000-000025040000}"/>
    <cellStyle name="20% - Accent2 2 3 9 3" xfId="1065" xr:uid="{00000000-0005-0000-0000-000026040000}"/>
    <cellStyle name="20% - Accent2 2 3 9 4" xfId="1066" xr:uid="{00000000-0005-0000-0000-000027040000}"/>
    <cellStyle name="20% - Accent2 2 4" xfId="1067" xr:uid="{00000000-0005-0000-0000-000028040000}"/>
    <cellStyle name="20% - Accent2 2 4 10" xfId="1068" xr:uid="{00000000-0005-0000-0000-000029040000}"/>
    <cellStyle name="20% - Accent2 2 4 2" xfId="1069" xr:uid="{00000000-0005-0000-0000-00002A040000}"/>
    <cellStyle name="20% - Accent2 2 4 2 2" xfId="1070" xr:uid="{00000000-0005-0000-0000-00002B040000}"/>
    <cellStyle name="20% - Accent2 2 4 2 2 2" xfId="1071" xr:uid="{00000000-0005-0000-0000-00002C040000}"/>
    <cellStyle name="20% - Accent2 2 4 2 2 2 2" xfId="1072" xr:uid="{00000000-0005-0000-0000-00002D040000}"/>
    <cellStyle name="20% - Accent2 2 4 2 2 3" xfId="1073" xr:uid="{00000000-0005-0000-0000-00002E040000}"/>
    <cellStyle name="20% - Accent2 2 4 2 2 4" xfId="1074" xr:uid="{00000000-0005-0000-0000-00002F040000}"/>
    <cellStyle name="20% - Accent2 2 4 2 3" xfId="1075" xr:uid="{00000000-0005-0000-0000-000030040000}"/>
    <cellStyle name="20% - Accent2 2 4 2 3 2" xfId="1076" xr:uid="{00000000-0005-0000-0000-000031040000}"/>
    <cellStyle name="20% - Accent2 2 4 2 4" xfId="1077" xr:uid="{00000000-0005-0000-0000-000032040000}"/>
    <cellStyle name="20% - Accent2 2 4 2 5" xfId="1078" xr:uid="{00000000-0005-0000-0000-000033040000}"/>
    <cellStyle name="20% - Accent2 2 4 3" xfId="1079" xr:uid="{00000000-0005-0000-0000-000034040000}"/>
    <cellStyle name="20% - Accent2 2 4 3 2" xfId="1080" xr:uid="{00000000-0005-0000-0000-000035040000}"/>
    <cellStyle name="20% - Accent2 2 4 3 2 2" xfId="1081" xr:uid="{00000000-0005-0000-0000-000036040000}"/>
    <cellStyle name="20% - Accent2 2 4 3 2 2 2" xfId="1082" xr:uid="{00000000-0005-0000-0000-000037040000}"/>
    <cellStyle name="20% - Accent2 2 4 3 2 3" xfId="1083" xr:uid="{00000000-0005-0000-0000-000038040000}"/>
    <cellStyle name="20% - Accent2 2 4 3 2 4" xfId="1084" xr:uid="{00000000-0005-0000-0000-000039040000}"/>
    <cellStyle name="20% - Accent2 2 4 3 3" xfId="1085" xr:uid="{00000000-0005-0000-0000-00003A040000}"/>
    <cellStyle name="20% - Accent2 2 4 3 3 2" xfId="1086" xr:uid="{00000000-0005-0000-0000-00003B040000}"/>
    <cellStyle name="20% - Accent2 2 4 3 4" xfId="1087" xr:uid="{00000000-0005-0000-0000-00003C040000}"/>
    <cellStyle name="20% - Accent2 2 4 3 5" xfId="1088" xr:uid="{00000000-0005-0000-0000-00003D040000}"/>
    <cellStyle name="20% - Accent2 2 4 4" xfId="1089" xr:uid="{00000000-0005-0000-0000-00003E040000}"/>
    <cellStyle name="20% - Accent2 2 4 4 2" xfId="1090" xr:uid="{00000000-0005-0000-0000-00003F040000}"/>
    <cellStyle name="20% - Accent2 2 4 4 2 2" xfId="1091" xr:uid="{00000000-0005-0000-0000-000040040000}"/>
    <cellStyle name="20% - Accent2 2 4 4 3" xfId="1092" xr:uid="{00000000-0005-0000-0000-000041040000}"/>
    <cellStyle name="20% - Accent2 2 4 4 4" xfId="1093" xr:uid="{00000000-0005-0000-0000-000042040000}"/>
    <cellStyle name="20% - Accent2 2 4 5" xfId="1094" xr:uid="{00000000-0005-0000-0000-000043040000}"/>
    <cellStyle name="20% - Accent2 2 4 5 2" xfId="1095" xr:uid="{00000000-0005-0000-0000-000044040000}"/>
    <cellStyle name="20% - Accent2 2 4 5 2 2" xfId="1096" xr:uid="{00000000-0005-0000-0000-000045040000}"/>
    <cellStyle name="20% - Accent2 2 4 5 3" xfId="1097" xr:uid="{00000000-0005-0000-0000-000046040000}"/>
    <cellStyle name="20% - Accent2 2 4 5 4" xfId="1098" xr:uid="{00000000-0005-0000-0000-000047040000}"/>
    <cellStyle name="20% - Accent2 2 4 6" xfId="1099" xr:uid="{00000000-0005-0000-0000-000048040000}"/>
    <cellStyle name="20% - Accent2 2 4 6 2" xfId="1100" xr:uid="{00000000-0005-0000-0000-000049040000}"/>
    <cellStyle name="20% - Accent2 2 4 6 2 2" xfId="1101" xr:uid="{00000000-0005-0000-0000-00004A040000}"/>
    <cellStyle name="20% - Accent2 2 4 6 3" xfId="1102" xr:uid="{00000000-0005-0000-0000-00004B040000}"/>
    <cellStyle name="20% - Accent2 2 4 6 4" xfId="1103" xr:uid="{00000000-0005-0000-0000-00004C040000}"/>
    <cellStyle name="20% - Accent2 2 4 7" xfId="1104" xr:uid="{00000000-0005-0000-0000-00004D040000}"/>
    <cellStyle name="20% - Accent2 2 4 7 2" xfId="1105" xr:uid="{00000000-0005-0000-0000-00004E040000}"/>
    <cellStyle name="20% - Accent2 2 4 7 2 2" xfId="1106" xr:uid="{00000000-0005-0000-0000-00004F040000}"/>
    <cellStyle name="20% - Accent2 2 4 7 3" xfId="1107" xr:uid="{00000000-0005-0000-0000-000050040000}"/>
    <cellStyle name="20% - Accent2 2 4 7 4" xfId="1108" xr:uid="{00000000-0005-0000-0000-000051040000}"/>
    <cellStyle name="20% - Accent2 2 4 8" xfId="1109" xr:uid="{00000000-0005-0000-0000-000052040000}"/>
    <cellStyle name="20% - Accent2 2 4 8 2" xfId="1110" xr:uid="{00000000-0005-0000-0000-000053040000}"/>
    <cellStyle name="20% - Accent2 2 4 9" xfId="1111" xr:uid="{00000000-0005-0000-0000-000054040000}"/>
    <cellStyle name="20% - Accent2 2 5" xfId="1112" xr:uid="{00000000-0005-0000-0000-000055040000}"/>
    <cellStyle name="20% - Accent2 2 5 2" xfId="1113" xr:uid="{00000000-0005-0000-0000-000056040000}"/>
    <cellStyle name="20% - Accent2 2 5 2 2" xfId="1114" xr:uid="{00000000-0005-0000-0000-000057040000}"/>
    <cellStyle name="20% - Accent2 2 5 2 2 2" xfId="1115" xr:uid="{00000000-0005-0000-0000-000058040000}"/>
    <cellStyle name="20% - Accent2 2 5 2 3" xfId="1116" xr:uid="{00000000-0005-0000-0000-000059040000}"/>
    <cellStyle name="20% - Accent2 2 5 2 4" xfId="1117" xr:uid="{00000000-0005-0000-0000-00005A040000}"/>
    <cellStyle name="20% - Accent2 2 5 3" xfId="1118" xr:uid="{00000000-0005-0000-0000-00005B040000}"/>
    <cellStyle name="20% - Accent2 2 5 3 2" xfId="1119" xr:uid="{00000000-0005-0000-0000-00005C040000}"/>
    <cellStyle name="20% - Accent2 2 5 4" xfId="1120" xr:uid="{00000000-0005-0000-0000-00005D040000}"/>
    <cellStyle name="20% - Accent2 2 5 5" xfId="1121" xr:uid="{00000000-0005-0000-0000-00005E040000}"/>
    <cellStyle name="20% - Accent2 2 6" xfId="1122" xr:uid="{00000000-0005-0000-0000-00005F040000}"/>
    <cellStyle name="20% - Accent2 2 6 2" xfId="1123" xr:uid="{00000000-0005-0000-0000-000060040000}"/>
    <cellStyle name="20% - Accent2 2 6 2 2" xfId="1124" xr:uid="{00000000-0005-0000-0000-000061040000}"/>
    <cellStyle name="20% - Accent2 2 6 2 2 2" xfId="1125" xr:uid="{00000000-0005-0000-0000-000062040000}"/>
    <cellStyle name="20% - Accent2 2 6 2 3" xfId="1126" xr:uid="{00000000-0005-0000-0000-000063040000}"/>
    <cellStyle name="20% - Accent2 2 6 2 4" xfId="1127" xr:uid="{00000000-0005-0000-0000-000064040000}"/>
    <cellStyle name="20% - Accent2 2 6 3" xfId="1128" xr:uid="{00000000-0005-0000-0000-000065040000}"/>
    <cellStyle name="20% - Accent2 2 6 3 2" xfId="1129" xr:uid="{00000000-0005-0000-0000-000066040000}"/>
    <cellStyle name="20% - Accent2 2 6 4" xfId="1130" xr:uid="{00000000-0005-0000-0000-000067040000}"/>
    <cellStyle name="20% - Accent2 2 6 5" xfId="1131" xr:uid="{00000000-0005-0000-0000-000068040000}"/>
    <cellStyle name="20% - Accent2 2 7" xfId="1132" xr:uid="{00000000-0005-0000-0000-000069040000}"/>
    <cellStyle name="20% - Accent2 2 7 2" xfId="1133" xr:uid="{00000000-0005-0000-0000-00006A040000}"/>
    <cellStyle name="20% - Accent2 2 7 2 2" xfId="1134" xr:uid="{00000000-0005-0000-0000-00006B040000}"/>
    <cellStyle name="20% - Accent2 2 7 3" xfId="1135" xr:uid="{00000000-0005-0000-0000-00006C040000}"/>
    <cellStyle name="20% - Accent2 2 7 4" xfId="1136" xr:uid="{00000000-0005-0000-0000-00006D040000}"/>
    <cellStyle name="20% - Accent2 2 8" xfId="1137" xr:uid="{00000000-0005-0000-0000-00006E040000}"/>
    <cellStyle name="20% - Accent2 2 8 2" xfId="1138" xr:uid="{00000000-0005-0000-0000-00006F040000}"/>
    <cellStyle name="20% - Accent2 2 8 2 2" xfId="1139" xr:uid="{00000000-0005-0000-0000-000070040000}"/>
    <cellStyle name="20% - Accent2 2 8 3" xfId="1140" xr:uid="{00000000-0005-0000-0000-000071040000}"/>
    <cellStyle name="20% - Accent2 2 8 4" xfId="1141" xr:uid="{00000000-0005-0000-0000-000072040000}"/>
    <cellStyle name="20% - Accent2 2 9" xfId="1142" xr:uid="{00000000-0005-0000-0000-000073040000}"/>
    <cellStyle name="20% - Accent2 2 9 2" xfId="1143" xr:uid="{00000000-0005-0000-0000-000074040000}"/>
    <cellStyle name="20% - Accent2 2 9 2 2" xfId="1144" xr:uid="{00000000-0005-0000-0000-000075040000}"/>
    <cellStyle name="20% - Accent2 2 9 3" xfId="1145" xr:uid="{00000000-0005-0000-0000-000076040000}"/>
    <cellStyle name="20% - Accent2 2 9 4" xfId="1146" xr:uid="{00000000-0005-0000-0000-000077040000}"/>
    <cellStyle name="20% - Accent2 3" xfId="1147" xr:uid="{00000000-0005-0000-0000-000078040000}"/>
    <cellStyle name="20% - Accent2 3 10" xfId="1148" xr:uid="{00000000-0005-0000-0000-000079040000}"/>
    <cellStyle name="20% - Accent2 3 10 2" xfId="1149" xr:uid="{00000000-0005-0000-0000-00007A040000}"/>
    <cellStyle name="20% - Accent2 3 10 2 2" xfId="1150" xr:uid="{00000000-0005-0000-0000-00007B040000}"/>
    <cellStyle name="20% - Accent2 3 10 3" xfId="1151" xr:uid="{00000000-0005-0000-0000-00007C040000}"/>
    <cellStyle name="20% - Accent2 3 10 4" xfId="1152" xr:uid="{00000000-0005-0000-0000-00007D040000}"/>
    <cellStyle name="20% - Accent2 3 11" xfId="1153" xr:uid="{00000000-0005-0000-0000-00007E040000}"/>
    <cellStyle name="20% - Accent2 3 11 2" xfId="1154" xr:uid="{00000000-0005-0000-0000-00007F040000}"/>
    <cellStyle name="20% - Accent2 3 11 2 2" xfId="1155" xr:uid="{00000000-0005-0000-0000-000080040000}"/>
    <cellStyle name="20% - Accent2 3 11 3" xfId="1156" xr:uid="{00000000-0005-0000-0000-000081040000}"/>
    <cellStyle name="20% - Accent2 3 11 4" xfId="1157" xr:uid="{00000000-0005-0000-0000-000082040000}"/>
    <cellStyle name="20% - Accent2 3 12" xfId="1158" xr:uid="{00000000-0005-0000-0000-000083040000}"/>
    <cellStyle name="20% - Accent2 3 12 2" xfId="1159" xr:uid="{00000000-0005-0000-0000-000084040000}"/>
    <cellStyle name="20% - Accent2 3 13" xfId="1160" xr:uid="{00000000-0005-0000-0000-000085040000}"/>
    <cellStyle name="20% - Accent2 3 14" xfId="1161" xr:uid="{00000000-0005-0000-0000-000086040000}"/>
    <cellStyle name="20% - Accent2 3 2" xfId="1162" xr:uid="{00000000-0005-0000-0000-000087040000}"/>
    <cellStyle name="20% - Accent2 3 2 10" xfId="1163" xr:uid="{00000000-0005-0000-0000-000088040000}"/>
    <cellStyle name="20% - Accent2 3 2 10 2" xfId="1164" xr:uid="{00000000-0005-0000-0000-000089040000}"/>
    <cellStyle name="20% - Accent2 3 2 11" xfId="1165" xr:uid="{00000000-0005-0000-0000-00008A040000}"/>
    <cellStyle name="20% - Accent2 3 2 12" xfId="1166" xr:uid="{00000000-0005-0000-0000-00008B040000}"/>
    <cellStyle name="20% - Accent2 3 2 2" xfId="1167" xr:uid="{00000000-0005-0000-0000-00008C040000}"/>
    <cellStyle name="20% - Accent2 3 2 2 10" xfId="1168" xr:uid="{00000000-0005-0000-0000-00008D040000}"/>
    <cellStyle name="20% - Accent2 3 2 2 2" xfId="1169" xr:uid="{00000000-0005-0000-0000-00008E040000}"/>
    <cellStyle name="20% - Accent2 3 2 2 2 2" xfId="1170" xr:uid="{00000000-0005-0000-0000-00008F040000}"/>
    <cellStyle name="20% - Accent2 3 2 2 2 2 2" xfId="1171" xr:uid="{00000000-0005-0000-0000-000090040000}"/>
    <cellStyle name="20% - Accent2 3 2 2 2 2 2 2" xfId="1172" xr:uid="{00000000-0005-0000-0000-000091040000}"/>
    <cellStyle name="20% - Accent2 3 2 2 2 2 3" xfId="1173" xr:uid="{00000000-0005-0000-0000-000092040000}"/>
    <cellStyle name="20% - Accent2 3 2 2 2 2 4" xfId="1174" xr:uid="{00000000-0005-0000-0000-000093040000}"/>
    <cellStyle name="20% - Accent2 3 2 2 2 3" xfId="1175" xr:uid="{00000000-0005-0000-0000-000094040000}"/>
    <cellStyle name="20% - Accent2 3 2 2 2 3 2" xfId="1176" xr:uid="{00000000-0005-0000-0000-000095040000}"/>
    <cellStyle name="20% - Accent2 3 2 2 2 4" xfId="1177" xr:uid="{00000000-0005-0000-0000-000096040000}"/>
    <cellStyle name="20% - Accent2 3 2 2 2 5" xfId="1178" xr:uid="{00000000-0005-0000-0000-000097040000}"/>
    <cellStyle name="20% - Accent2 3 2 2 3" xfId="1179" xr:uid="{00000000-0005-0000-0000-000098040000}"/>
    <cellStyle name="20% - Accent2 3 2 2 3 2" xfId="1180" xr:uid="{00000000-0005-0000-0000-000099040000}"/>
    <cellStyle name="20% - Accent2 3 2 2 3 2 2" xfId="1181" xr:uid="{00000000-0005-0000-0000-00009A040000}"/>
    <cellStyle name="20% - Accent2 3 2 2 3 3" xfId="1182" xr:uid="{00000000-0005-0000-0000-00009B040000}"/>
    <cellStyle name="20% - Accent2 3 2 2 3 4" xfId="1183" xr:uid="{00000000-0005-0000-0000-00009C040000}"/>
    <cellStyle name="20% - Accent2 3 2 2 4" xfId="1184" xr:uid="{00000000-0005-0000-0000-00009D040000}"/>
    <cellStyle name="20% - Accent2 3 2 2 4 2" xfId="1185" xr:uid="{00000000-0005-0000-0000-00009E040000}"/>
    <cellStyle name="20% - Accent2 3 2 2 4 2 2" xfId="1186" xr:uid="{00000000-0005-0000-0000-00009F040000}"/>
    <cellStyle name="20% - Accent2 3 2 2 4 3" xfId="1187" xr:uid="{00000000-0005-0000-0000-0000A0040000}"/>
    <cellStyle name="20% - Accent2 3 2 2 4 4" xfId="1188" xr:uid="{00000000-0005-0000-0000-0000A1040000}"/>
    <cellStyle name="20% - Accent2 3 2 2 5" xfId="1189" xr:uid="{00000000-0005-0000-0000-0000A2040000}"/>
    <cellStyle name="20% - Accent2 3 2 2 5 2" xfId="1190" xr:uid="{00000000-0005-0000-0000-0000A3040000}"/>
    <cellStyle name="20% - Accent2 3 2 2 5 2 2" xfId="1191" xr:uid="{00000000-0005-0000-0000-0000A4040000}"/>
    <cellStyle name="20% - Accent2 3 2 2 5 3" xfId="1192" xr:uid="{00000000-0005-0000-0000-0000A5040000}"/>
    <cellStyle name="20% - Accent2 3 2 2 5 4" xfId="1193" xr:uid="{00000000-0005-0000-0000-0000A6040000}"/>
    <cellStyle name="20% - Accent2 3 2 2 6" xfId="1194" xr:uid="{00000000-0005-0000-0000-0000A7040000}"/>
    <cellStyle name="20% - Accent2 3 2 2 6 2" xfId="1195" xr:uid="{00000000-0005-0000-0000-0000A8040000}"/>
    <cellStyle name="20% - Accent2 3 2 2 6 2 2" xfId="1196" xr:uid="{00000000-0005-0000-0000-0000A9040000}"/>
    <cellStyle name="20% - Accent2 3 2 2 6 3" xfId="1197" xr:uid="{00000000-0005-0000-0000-0000AA040000}"/>
    <cellStyle name="20% - Accent2 3 2 2 6 4" xfId="1198" xr:uid="{00000000-0005-0000-0000-0000AB040000}"/>
    <cellStyle name="20% - Accent2 3 2 2 7" xfId="1199" xr:uid="{00000000-0005-0000-0000-0000AC040000}"/>
    <cellStyle name="20% - Accent2 3 2 2 7 2" xfId="1200" xr:uid="{00000000-0005-0000-0000-0000AD040000}"/>
    <cellStyle name="20% - Accent2 3 2 2 7 2 2" xfId="1201" xr:uid="{00000000-0005-0000-0000-0000AE040000}"/>
    <cellStyle name="20% - Accent2 3 2 2 7 3" xfId="1202" xr:uid="{00000000-0005-0000-0000-0000AF040000}"/>
    <cellStyle name="20% - Accent2 3 2 2 7 4" xfId="1203" xr:uid="{00000000-0005-0000-0000-0000B0040000}"/>
    <cellStyle name="20% - Accent2 3 2 2 8" xfId="1204" xr:uid="{00000000-0005-0000-0000-0000B1040000}"/>
    <cellStyle name="20% - Accent2 3 2 2 8 2" xfId="1205" xr:uid="{00000000-0005-0000-0000-0000B2040000}"/>
    <cellStyle name="20% - Accent2 3 2 2 9" xfId="1206" xr:uid="{00000000-0005-0000-0000-0000B3040000}"/>
    <cellStyle name="20% - Accent2 3 2 3" xfId="1207" xr:uid="{00000000-0005-0000-0000-0000B4040000}"/>
    <cellStyle name="20% - Accent2 3 2 3 2" xfId="1208" xr:uid="{00000000-0005-0000-0000-0000B5040000}"/>
    <cellStyle name="20% - Accent2 3 2 3 2 2" xfId="1209" xr:uid="{00000000-0005-0000-0000-0000B6040000}"/>
    <cellStyle name="20% - Accent2 3 2 3 2 2 2" xfId="1210" xr:uid="{00000000-0005-0000-0000-0000B7040000}"/>
    <cellStyle name="20% - Accent2 3 2 3 2 3" xfId="1211" xr:uid="{00000000-0005-0000-0000-0000B8040000}"/>
    <cellStyle name="20% - Accent2 3 2 3 2 4" xfId="1212" xr:uid="{00000000-0005-0000-0000-0000B9040000}"/>
    <cellStyle name="20% - Accent2 3 2 3 3" xfId="1213" xr:uid="{00000000-0005-0000-0000-0000BA040000}"/>
    <cellStyle name="20% - Accent2 3 2 3 3 2" xfId="1214" xr:uid="{00000000-0005-0000-0000-0000BB040000}"/>
    <cellStyle name="20% - Accent2 3 2 3 4" xfId="1215" xr:uid="{00000000-0005-0000-0000-0000BC040000}"/>
    <cellStyle name="20% - Accent2 3 2 3 5" xfId="1216" xr:uid="{00000000-0005-0000-0000-0000BD040000}"/>
    <cellStyle name="20% - Accent2 3 2 4" xfId="1217" xr:uid="{00000000-0005-0000-0000-0000BE040000}"/>
    <cellStyle name="20% - Accent2 3 2 4 2" xfId="1218" xr:uid="{00000000-0005-0000-0000-0000BF040000}"/>
    <cellStyle name="20% - Accent2 3 2 4 2 2" xfId="1219" xr:uid="{00000000-0005-0000-0000-0000C0040000}"/>
    <cellStyle name="20% - Accent2 3 2 4 2 2 2" xfId="1220" xr:uid="{00000000-0005-0000-0000-0000C1040000}"/>
    <cellStyle name="20% - Accent2 3 2 4 2 3" xfId="1221" xr:uid="{00000000-0005-0000-0000-0000C2040000}"/>
    <cellStyle name="20% - Accent2 3 2 4 2 4" xfId="1222" xr:uid="{00000000-0005-0000-0000-0000C3040000}"/>
    <cellStyle name="20% - Accent2 3 2 4 3" xfId="1223" xr:uid="{00000000-0005-0000-0000-0000C4040000}"/>
    <cellStyle name="20% - Accent2 3 2 4 3 2" xfId="1224" xr:uid="{00000000-0005-0000-0000-0000C5040000}"/>
    <cellStyle name="20% - Accent2 3 2 4 4" xfId="1225" xr:uid="{00000000-0005-0000-0000-0000C6040000}"/>
    <cellStyle name="20% - Accent2 3 2 4 5" xfId="1226" xr:uid="{00000000-0005-0000-0000-0000C7040000}"/>
    <cellStyle name="20% - Accent2 3 2 5" xfId="1227" xr:uid="{00000000-0005-0000-0000-0000C8040000}"/>
    <cellStyle name="20% - Accent2 3 2 5 2" xfId="1228" xr:uid="{00000000-0005-0000-0000-0000C9040000}"/>
    <cellStyle name="20% - Accent2 3 2 5 2 2" xfId="1229" xr:uid="{00000000-0005-0000-0000-0000CA040000}"/>
    <cellStyle name="20% - Accent2 3 2 5 3" xfId="1230" xr:uid="{00000000-0005-0000-0000-0000CB040000}"/>
    <cellStyle name="20% - Accent2 3 2 5 4" xfId="1231" xr:uid="{00000000-0005-0000-0000-0000CC040000}"/>
    <cellStyle name="20% - Accent2 3 2 6" xfId="1232" xr:uid="{00000000-0005-0000-0000-0000CD040000}"/>
    <cellStyle name="20% - Accent2 3 2 6 2" xfId="1233" xr:uid="{00000000-0005-0000-0000-0000CE040000}"/>
    <cellStyle name="20% - Accent2 3 2 6 2 2" xfId="1234" xr:uid="{00000000-0005-0000-0000-0000CF040000}"/>
    <cellStyle name="20% - Accent2 3 2 6 3" xfId="1235" xr:uid="{00000000-0005-0000-0000-0000D0040000}"/>
    <cellStyle name="20% - Accent2 3 2 6 4" xfId="1236" xr:uid="{00000000-0005-0000-0000-0000D1040000}"/>
    <cellStyle name="20% - Accent2 3 2 7" xfId="1237" xr:uid="{00000000-0005-0000-0000-0000D2040000}"/>
    <cellStyle name="20% - Accent2 3 2 7 2" xfId="1238" xr:uid="{00000000-0005-0000-0000-0000D3040000}"/>
    <cellStyle name="20% - Accent2 3 2 7 2 2" xfId="1239" xr:uid="{00000000-0005-0000-0000-0000D4040000}"/>
    <cellStyle name="20% - Accent2 3 2 7 3" xfId="1240" xr:uid="{00000000-0005-0000-0000-0000D5040000}"/>
    <cellStyle name="20% - Accent2 3 2 7 4" xfId="1241" xr:uid="{00000000-0005-0000-0000-0000D6040000}"/>
    <cellStyle name="20% - Accent2 3 2 8" xfId="1242" xr:uid="{00000000-0005-0000-0000-0000D7040000}"/>
    <cellStyle name="20% - Accent2 3 2 8 2" xfId="1243" xr:uid="{00000000-0005-0000-0000-0000D8040000}"/>
    <cellStyle name="20% - Accent2 3 2 8 2 2" xfId="1244" xr:uid="{00000000-0005-0000-0000-0000D9040000}"/>
    <cellStyle name="20% - Accent2 3 2 8 3" xfId="1245" xr:uid="{00000000-0005-0000-0000-0000DA040000}"/>
    <cellStyle name="20% - Accent2 3 2 8 4" xfId="1246" xr:uid="{00000000-0005-0000-0000-0000DB040000}"/>
    <cellStyle name="20% - Accent2 3 2 9" xfId="1247" xr:uid="{00000000-0005-0000-0000-0000DC040000}"/>
    <cellStyle name="20% - Accent2 3 2 9 2" xfId="1248" xr:uid="{00000000-0005-0000-0000-0000DD040000}"/>
    <cellStyle name="20% - Accent2 3 2 9 2 2" xfId="1249" xr:uid="{00000000-0005-0000-0000-0000DE040000}"/>
    <cellStyle name="20% - Accent2 3 2 9 3" xfId="1250" xr:uid="{00000000-0005-0000-0000-0000DF040000}"/>
    <cellStyle name="20% - Accent2 3 2 9 4" xfId="1251" xr:uid="{00000000-0005-0000-0000-0000E0040000}"/>
    <cellStyle name="20% - Accent2 3 3" xfId="1252" xr:uid="{00000000-0005-0000-0000-0000E1040000}"/>
    <cellStyle name="20% - Accent2 3 3 10" xfId="1253" xr:uid="{00000000-0005-0000-0000-0000E2040000}"/>
    <cellStyle name="20% - Accent2 3 3 2" xfId="1254" xr:uid="{00000000-0005-0000-0000-0000E3040000}"/>
    <cellStyle name="20% - Accent2 3 3 2 2" xfId="1255" xr:uid="{00000000-0005-0000-0000-0000E4040000}"/>
    <cellStyle name="20% - Accent2 3 3 2 2 2" xfId="1256" xr:uid="{00000000-0005-0000-0000-0000E5040000}"/>
    <cellStyle name="20% - Accent2 3 3 2 2 2 2" xfId="1257" xr:uid="{00000000-0005-0000-0000-0000E6040000}"/>
    <cellStyle name="20% - Accent2 3 3 2 2 3" xfId="1258" xr:uid="{00000000-0005-0000-0000-0000E7040000}"/>
    <cellStyle name="20% - Accent2 3 3 2 2 4" xfId="1259" xr:uid="{00000000-0005-0000-0000-0000E8040000}"/>
    <cellStyle name="20% - Accent2 3 3 2 3" xfId="1260" xr:uid="{00000000-0005-0000-0000-0000E9040000}"/>
    <cellStyle name="20% - Accent2 3 3 2 3 2" xfId="1261" xr:uid="{00000000-0005-0000-0000-0000EA040000}"/>
    <cellStyle name="20% - Accent2 3 3 2 4" xfId="1262" xr:uid="{00000000-0005-0000-0000-0000EB040000}"/>
    <cellStyle name="20% - Accent2 3 3 2 5" xfId="1263" xr:uid="{00000000-0005-0000-0000-0000EC040000}"/>
    <cellStyle name="20% - Accent2 3 3 3" xfId="1264" xr:uid="{00000000-0005-0000-0000-0000ED040000}"/>
    <cellStyle name="20% - Accent2 3 3 3 2" xfId="1265" xr:uid="{00000000-0005-0000-0000-0000EE040000}"/>
    <cellStyle name="20% - Accent2 3 3 3 2 2" xfId="1266" xr:uid="{00000000-0005-0000-0000-0000EF040000}"/>
    <cellStyle name="20% - Accent2 3 3 3 3" xfId="1267" xr:uid="{00000000-0005-0000-0000-0000F0040000}"/>
    <cellStyle name="20% - Accent2 3 3 3 4" xfId="1268" xr:uid="{00000000-0005-0000-0000-0000F1040000}"/>
    <cellStyle name="20% - Accent2 3 3 4" xfId="1269" xr:uid="{00000000-0005-0000-0000-0000F2040000}"/>
    <cellStyle name="20% - Accent2 3 3 4 2" xfId="1270" xr:uid="{00000000-0005-0000-0000-0000F3040000}"/>
    <cellStyle name="20% - Accent2 3 3 4 2 2" xfId="1271" xr:uid="{00000000-0005-0000-0000-0000F4040000}"/>
    <cellStyle name="20% - Accent2 3 3 4 3" xfId="1272" xr:uid="{00000000-0005-0000-0000-0000F5040000}"/>
    <cellStyle name="20% - Accent2 3 3 4 4" xfId="1273" xr:uid="{00000000-0005-0000-0000-0000F6040000}"/>
    <cellStyle name="20% - Accent2 3 3 5" xfId="1274" xr:uid="{00000000-0005-0000-0000-0000F7040000}"/>
    <cellStyle name="20% - Accent2 3 3 5 2" xfId="1275" xr:uid="{00000000-0005-0000-0000-0000F8040000}"/>
    <cellStyle name="20% - Accent2 3 3 5 2 2" xfId="1276" xr:uid="{00000000-0005-0000-0000-0000F9040000}"/>
    <cellStyle name="20% - Accent2 3 3 5 3" xfId="1277" xr:uid="{00000000-0005-0000-0000-0000FA040000}"/>
    <cellStyle name="20% - Accent2 3 3 5 4" xfId="1278" xr:uid="{00000000-0005-0000-0000-0000FB040000}"/>
    <cellStyle name="20% - Accent2 3 3 6" xfId="1279" xr:uid="{00000000-0005-0000-0000-0000FC040000}"/>
    <cellStyle name="20% - Accent2 3 3 6 2" xfId="1280" xr:uid="{00000000-0005-0000-0000-0000FD040000}"/>
    <cellStyle name="20% - Accent2 3 3 6 2 2" xfId="1281" xr:uid="{00000000-0005-0000-0000-0000FE040000}"/>
    <cellStyle name="20% - Accent2 3 3 6 3" xfId="1282" xr:uid="{00000000-0005-0000-0000-0000FF040000}"/>
    <cellStyle name="20% - Accent2 3 3 6 4" xfId="1283" xr:uid="{00000000-0005-0000-0000-000000050000}"/>
    <cellStyle name="20% - Accent2 3 3 7" xfId="1284" xr:uid="{00000000-0005-0000-0000-000001050000}"/>
    <cellStyle name="20% - Accent2 3 3 7 2" xfId="1285" xr:uid="{00000000-0005-0000-0000-000002050000}"/>
    <cellStyle name="20% - Accent2 3 3 7 2 2" xfId="1286" xr:uid="{00000000-0005-0000-0000-000003050000}"/>
    <cellStyle name="20% - Accent2 3 3 7 3" xfId="1287" xr:uid="{00000000-0005-0000-0000-000004050000}"/>
    <cellStyle name="20% - Accent2 3 3 7 4" xfId="1288" xr:uid="{00000000-0005-0000-0000-000005050000}"/>
    <cellStyle name="20% - Accent2 3 3 8" xfId="1289" xr:uid="{00000000-0005-0000-0000-000006050000}"/>
    <cellStyle name="20% - Accent2 3 3 8 2" xfId="1290" xr:uid="{00000000-0005-0000-0000-000007050000}"/>
    <cellStyle name="20% - Accent2 3 3 9" xfId="1291" xr:uid="{00000000-0005-0000-0000-000008050000}"/>
    <cellStyle name="20% - Accent2 3 4" xfId="1292" xr:uid="{00000000-0005-0000-0000-000009050000}"/>
    <cellStyle name="20% - Accent2 3 4 2" xfId="1293" xr:uid="{00000000-0005-0000-0000-00000A050000}"/>
    <cellStyle name="20% - Accent2 3 4 2 2" xfId="1294" xr:uid="{00000000-0005-0000-0000-00000B050000}"/>
    <cellStyle name="20% - Accent2 3 4 2 2 2" xfId="1295" xr:uid="{00000000-0005-0000-0000-00000C050000}"/>
    <cellStyle name="20% - Accent2 3 4 2 3" xfId="1296" xr:uid="{00000000-0005-0000-0000-00000D050000}"/>
    <cellStyle name="20% - Accent2 3 4 2 4" xfId="1297" xr:uid="{00000000-0005-0000-0000-00000E050000}"/>
    <cellStyle name="20% - Accent2 3 4 3" xfId="1298" xr:uid="{00000000-0005-0000-0000-00000F050000}"/>
    <cellStyle name="20% - Accent2 3 4 3 2" xfId="1299" xr:uid="{00000000-0005-0000-0000-000010050000}"/>
    <cellStyle name="20% - Accent2 3 4 4" xfId="1300" xr:uid="{00000000-0005-0000-0000-000011050000}"/>
    <cellStyle name="20% - Accent2 3 4 5" xfId="1301" xr:uid="{00000000-0005-0000-0000-000012050000}"/>
    <cellStyle name="20% - Accent2 3 5" xfId="1302" xr:uid="{00000000-0005-0000-0000-000013050000}"/>
    <cellStyle name="20% - Accent2 3 5 2" xfId="1303" xr:uid="{00000000-0005-0000-0000-000014050000}"/>
    <cellStyle name="20% - Accent2 3 5 2 2" xfId="1304" xr:uid="{00000000-0005-0000-0000-000015050000}"/>
    <cellStyle name="20% - Accent2 3 5 2 2 2" xfId="1305" xr:uid="{00000000-0005-0000-0000-000016050000}"/>
    <cellStyle name="20% - Accent2 3 5 2 3" xfId="1306" xr:uid="{00000000-0005-0000-0000-000017050000}"/>
    <cellStyle name="20% - Accent2 3 5 2 4" xfId="1307" xr:uid="{00000000-0005-0000-0000-000018050000}"/>
    <cellStyle name="20% - Accent2 3 5 3" xfId="1308" xr:uid="{00000000-0005-0000-0000-000019050000}"/>
    <cellStyle name="20% - Accent2 3 5 3 2" xfId="1309" xr:uid="{00000000-0005-0000-0000-00001A050000}"/>
    <cellStyle name="20% - Accent2 3 5 4" xfId="1310" xr:uid="{00000000-0005-0000-0000-00001B050000}"/>
    <cellStyle name="20% - Accent2 3 5 5" xfId="1311" xr:uid="{00000000-0005-0000-0000-00001C050000}"/>
    <cellStyle name="20% - Accent2 3 6" xfId="1312" xr:uid="{00000000-0005-0000-0000-00001D050000}"/>
    <cellStyle name="20% - Accent2 3 6 2" xfId="1313" xr:uid="{00000000-0005-0000-0000-00001E050000}"/>
    <cellStyle name="20% - Accent2 3 6 2 2" xfId="1314" xr:uid="{00000000-0005-0000-0000-00001F050000}"/>
    <cellStyle name="20% - Accent2 3 6 3" xfId="1315" xr:uid="{00000000-0005-0000-0000-000020050000}"/>
    <cellStyle name="20% - Accent2 3 6 4" xfId="1316" xr:uid="{00000000-0005-0000-0000-000021050000}"/>
    <cellStyle name="20% - Accent2 3 7" xfId="1317" xr:uid="{00000000-0005-0000-0000-000022050000}"/>
    <cellStyle name="20% - Accent2 3 7 2" xfId="1318" xr:uid="{00000000-0005-0000-0000-000023050000}"/>
    <cellStyle name="20% - Accent2 3 7 2 2" xfId="1319" xr:uid="{00000000-0005-0000-0000-000024050000}"/>
    <cellStyle name="20% - Accent2 3 7 3" xfId="1320" xr:uid="{00000000-0005-0000-0000-000025050000}"/>
    <cellStyle name="20% - Accent2 3 7 4" xfId="1321" xr:uid="{00000000-0005-0000-0000-000026050000}"/>
    <cellStyle name="20% - Accent2 3 8" xfId="1322" xr:uid="{00000000-0005-0000-0000-000027050000}"/>
    <cellStyle name="20% - Accent2 3 8 2" xfId="1323" xr:uid="{00000000-0005-0000-0000-000028050000}"/>
    <cellStyle name="20% - Accent2 3 8 2 2" xfId="1324" xr:uid="{00000000-0005-0000-0000-000029050000}"/>
    <cellStyle name="20% - Accent2 3 8 3" xfId="1325" xr:uid="{00000000-0005-0000-0000-00002A050000}"/>
    <cellStyle name="20% - Accent2 3 8 4" xfId="1326" xr:uid="{00000000-0005-0000-0000-00002B050000}"/>
    <cellStyle name="20% - Accent2 3 9" xfId="1327" xr:uid="{00000000-0005-0000-0000-00002C050000}"/>
    <cellStyle name="20% - Accent2 3 9 2" xfId="1328" xr:uid="{00000000-0005-0000-0000-00002D050000}"/>
    <cellStyle name="20% - Accent2 3 9 2 2" xfId="1329" xr:uid="{00000000-0005-0000-0000-00002E050000}"/>
    <cellStyle name="20% - Accent2 3 9 3" xfId="1330" xr:uid="{00000000-0005-0000-0000-00002F050000}"/>
    <cellStyle name="20% - Accent2 3 9 4" xfId="1331" xr:uid="{00000000-0005-0000-0000-000030050000}"/>
    <cellStyle name="20% - Accent2 4" xfId="1332" xr:uid="{00000000-0005-0000-0000-000031050000}"/>
    <cellStyle name="20% - Accent2 4 10" xfId="1333" xr:uid="{00000000-0005-0000-0000-000032050000}"/>
    <cellStyle name="20% - Accent2 4 10 2" xfId="1334" xr:uid="{00000000-0005-0000-0000-000033050000}"/>
    <cellStyle name="20% - Accent2 4 11" xfId="1335" xr:uid="{00000000-0005-0000-0000-000034050000}"/>
    <cellStyle name="20% - Accent2 4 12" xfId="1336" xr:uid="{00000000-0005-0000-0000-000035050000}"/>
    <cellStyle name="20% - Accent2 4 2" xfId="1337" xr:uid="{00000000-0005-0000-0000-000036050000}"/>
    <cellStyle name="20% - Accent2 4 2 10" xfId="1338" xr:uid="{00000000-0005-0000-0000-000037050000}"/>
    <cellStyle name="20% - Accent2 4 2 2" xfId="1339" xr:uid="{00000000-0005-0000-0000-000038050000}"/>
    <cellStyle name="20% - Accent2 4 2 2 2" xfId="1340" xr:uid="{00000000-0005-0000-0000-000039050000}"/>
    <cellStyle name="20% - Accent2 4 2 2 2 2" xfId="1341" xr:uid="{00000000-0005-0000-0000-00003A050000}"/>
    <cellStyle name="20% - Accent2 4 2 2 2 2 2" xfId="1342" xr:uid="{00000000-0005-0000-0000-00003B050000}"/>
    <cellStyle name="20% - Accent2 4 2 2 2 3" xfId="1343" xr:uid="{00000000-0005-0000-0000-00003C050000}"/>
    <cellStyle name="20% - Accent2 4 2 2 2 4" xfId="1344" xr:uid="{00000000-0005-0000-0000-00003D050000}"/>
    <cellStyle name="20% - Accent2 4 2 2 3" xfId="1345" xr:uid="{00000000-0005-0000-0000-00003E050000}"/>
    <cellStyle name="20% - Accent2 4 2 2 3 2" xfId="1346" xr:uid="{00000000-0005-0000-0000-00003F050000}"/>
    <cellStyle name="20% - Accent2 4 2 2 4" xfId="1347" xr:uid="{00000000-0005-0000-0000-000040050000}"/>
    <cellStyle name="20% - Accent2 4 2 2 5" xfId="1348" xr:uid="{00000000-0005-0000-0000-000041050000}"/>
    <cellStyle name="20% - Accent2 4 2 3" xfId="1349" xr:uid="{00000000-0005-0000-0000-000042050000}"/>
    <cellStyle name="20% - Accent2 4 2 3 2" xfId="1350" xr:uid="{00000000-0005-0000-0000-000043050000}"/>
    <cellStyle name="20% - Accent2 4 2 3 2 2" xfId="1351" xr:uid="{00000000-0005-0000-0000-000044050000}"/>
    <cellStyle name="20% - Accent2 4 2 3 3" xfId="1352" xr:uid="{00000000-0005-0000-0000-000045050000}"/>
    <cellStyle name="20% - Accent2 4 2 3 4" xfId="1353" xr:uid="{00000000-0005-0000-0000-000046050000}"/>
    <cellStyle name="20% - Accent2 4 2 4" xfId="1354" xr:uid="{00000000-0005-0000-0000-000047050000}"/>
    <cellStyle name="20% - Accent2 4 2 4 2" xfId="1355" xr:uid="{00000000-0005-0000-0000-000048050000}"/>
    <cellStyle name="20% - Accent2 4 2 4 2 2" xfId="1356" xr:uid="{00000000-0005-0000-0000-000049050000}"/>
    <cellStyle name="20% - Accent2 4 2 4 3" xfId="1357" xr:uid="{00000000-0005-0000-0000-00004A050000}"/>
    <cellStyle name="20% - Accent2 4 2 4 4" xfId="1358" xr:uid="{00000000-0005-0000-0000-00004B050000}"/>
    <cellStyle name="20% - Accent2 4 2 5" xfId="1359" xr:uid="{00000000-0005-0000-0000-00004C050000}"/>
    <cellStyle name="20% - Accent2 4 2 5 2" xfId="1360" xr:uid="{00000000-0005-0000-0000-00004D050000}"/>
    <cellStyle name="20% - Accent2 4 2 5 2 2" xfId="1361" xr:uid="{00000000-0005-0000-0000-00004E050000}"/>
    <cellStyle name="20% - Accent2 4 2 5 3" xfId="1362" xr:uid="{00000000-0005-0000-0000-00004F050000}"/>
    <cellStyle name="20% - Accent2 4 2 5 4" xfId="1363" xr:uid="{00000000-0005-0000-0000-000050050000}"/>
    <cellStyle name="20% - Accent2 4 2 6" xfId="1364" xr:uid="{00000000-0005-0000-0000-000051050000}"/>
    <cellStyle name="20% - Accent2 4 2 6 2" xfId="1365" xr:uid="{00000000-0005-0000-0000-000052050000}"/>
    <cellStyle name="20% - Accent2 4 2 6 2 2" xfId="1366" xr:uid="{00000000-0005-0000-0000-000053050000}"/>
    <cellStyle name="20% - Accent2 4 2 6 3" xfId="1367" xr:uid="{00000000-0005-0000-0000-000054050000}"/>
    <cellStyle name="20% - Accent2 4 2 6 4" xfId="1368" xr:uid="{00000000-0005-0000-0000-000055050000}"/>
    <cellStyle name="20% - Accent2 4 2 7" xfId="1369" xr:uid="{00000000-0005-0000-0000-000056050000}"/>
    <cellStyle name="20% - Accent2 4 2 7 2" xfId="1370" xr:uid="{00000000-0005-0000-0000-000057050000}"/>
    <cellStyle name="20% - Accent2 4 2 7 2 2" xfId="1371" xr:uid="{00000000-0005-0000-0000-000058050000}"/>
    <cellStyle name="20% - Accent2 4 2 7 3" xfId="1372" xr:uid="{00000000-0005-0000-0000-000059050000}"/>
    <cellStyle name="20% - Accent2 4 2 7 4" xfId="1373" xr:uid="{00000000-0005-0000-0000-00005A050000}"/>
    <cellStyle name="20% - Accent2 4 2 8" xfId="1374" xr:uid="{00000000-0005-0000-0000-00005B050000}"/>
    <cellStyle name="20% - Accent2 4 2 8 2" xfId="1375" xr:uid="{00000000-0005-0000-0000-00005C050000}"/>
    <cellStyle name="20% - Accent2 4 2 9" xfId="1376" xr:uid="{00000000-0005-0000-0000-00005D050000}"/>
    <cellStyle name="20% - Accent2 4 3" xfId="1377" xr:uid="{00000000-0005-0000-0000-00005E050000}"/>
    <cellStyle name="20% - Accent2 4 3 2" xfId="1378" xr:uid="{00000000-0005-0000-0000-00005F050000}"/>
    <cellStyle name="20% - Accent2 4 3 2 2" xfId="1379" xr:uid="{00000000-0005-0000-0000-000060050000}"/>
    <cellStyle name="20% - Accent2 4 3 2 2 2" xfId="1380" xr:uid="{00000000-0005-0000-0000-000061050000}"/>
    <cellStyle name="20% - Accent2 4 3 2 3" xfId="1381" xr:uid="{00000000-0005-0000-0000-000062050000}"/>
    <cellStyle name="20% - Accent2 4 3 2 4" xfId="1382" xr:uid="{00000000-0005-0000-0000-000063050000}"/>
    <cellStyle name="20% - Accent2 4 3 3" xfId="1383" xr:uid="{00000000-0005-0000-0000-000064050000}"/>
    <cellStyle name="20% - Accent2 4 3 3 2" xfId="1384" xr:uid="{00000000-0005-0000-0000-000065050000}"/>
    <cellStyle name="20% - Accent2 4 3 4" xfId="1385" xr:uid="{00000000-0005-0000-0000-000066050000}"/>
    <cellStyle name="20% - Accent2 4 3 5" xfId="1386" xr:uid="{00000000-0005-0000-0000-000067050000}"/>
    <cellStyle name="20% - Accent2 4 4" xfId="1387" xr:uid="{00000000-0005-0000-0000-000068050000}"/>
    <cellStyle name="20% - Accent2 4 4 2" xfId="1388" xr:uid="{00000000-0005-0000-0000-000069050000}"/>
    <cellStyle name="20% - Accent2 4 4 2 2" xfId="1389" xr:uid="{00000000-0005-0000-0000-00006A050000}"/>
    <cellStyle name="20% - Accent2 4 4 2 2 2" xfId="1390" xr:uid="{00000000-0005-0000-0000-00006B050000}"/>
    <cellStyle name="20% - Accent2 4 4 2 3" xfId="1391" xr:uid="{00000000-0005-0000-0000-00006C050000}"/>
    <cellStyle name="20% - Accent2 4 4 2 4" xfId="1392" xr:uid="{00000000-0005-0000-0000-00006D050000}"/>
    <cellStyle name="20% - Accent2 4 4 3" xfId="1393" xr:uid="{00000000-0005-0000-0000-00006E050000}"/>
    <cellStyle name="20% - Accent2 4 4 3 2" xfId="1394" xr:uid="{00000000-0005-0000-0000-00006F050000}"/>
    <cellStyle name="20% - Accent2 4 4 4" xfId="1395" xr:uid="{00000000-0005-0000-0000-000070050000}"/>
    <cellStyle name="20% - Accent2 4 4 5" xfId="1396" xr:uid="{00000000-0005-0000-0000-000071050000}"/>
    <cellStyle name="20% - Accent2 4 5" xfId="1397" xr:uid="{00000000-0005-0000-0000-000072050000}"/>
    <cellStyle name="20% - Accent2 4 5 2" xfId="1398" xr:uid="{00000000-0005-0000-0000-000073050000}"/>
    <cellStyle name="20% - Accent2 4 5 2 2" xfId="1399" xr:uid="{00000000-0005-0000-0000-000074050000}"/>
    <cellStyle name="20% - Accent2 4 5 3" xfId="1400" xr:uid="{00000000-0005-0000-0000-000075050000}"/>
    <cellStyle name="20% - Accent2 4 5 4" xfId="1401" xr:uid="{00000000-0005-0000-0000-000076050000}"/>
    <cellStyle name="20% - Accent2 4 6" xfId="1402" xr:uid="{00000000-0005-0000-0000-000077050000}"/>
    <cellStyle name="20% - Accent2 4 6 2" xfId="1403" xr:uid="{00000000-0005-0000-0000-000078050000}"/>
    <cellStyle name="20% - Accent2 4 6 2 2" xfId="1404" xr:uid="{00000000-0005-0000-0000-000079050000}"/>
    <cellStyle name="20% - Accent2 4 6 3" xfId="1405" xr:uid="{00000000-0005-0000-0000-00007A050000}"/>
    <cellStyle name="20% - Accent2 4 6 4" xfId="1406" xr:uid="{00000000-0005-0000-0000-00007B050000}"/>
    <cellStyle name="20% - Accent2 4 7" xfId="1407" xr:uid="{00000000-0005-0000-0000-00007C050000}"/>
    <cellStyle name="20% - Accent2 4 7 2" xfId="1408" xr:uid="{00000000-0005-0000-0000-00007D050000}"/>
    <cellStyle name="20% - Accent2 4 7 2 2" xfId="1409" xr:uid="{00000000-0005-0000-0000-00007E050000}"/>
    <cellStyle name="20% - Accent2 4 7 3" xfId="1410" xr:uid="{00000000-0005-0000-0000-00007F050000}"/>
    <cellStyle name="20% - Accent2 4 7 4" xfId="1411" xr:uid="{00000000-0005-0000-0000-000080050000}"/>
    <cellStyle name="20% - Accent2 4 8" xfId="1412" xr:uid="{00000000-0005-0000-0000-000081050000}"/>
    <cellStyle name="20% - Accent2 4 8 2" xfId="1413" xr:uid="{00000000-0005-0000-0000-000082050000}"/>
    <cellStyle name="20% - Accent2 4 8 2 2" xfId="1414" xr:uid="{00000000-0005-0000-0000-000083050000}"/>
    <cellStyle name="20% - Accent2 4 8 3" xfId="1415" xr:uid="{00000000-0005-0000-0000-000084050000}"/>
    <cellStyle name="20% - Accent2 4 8 4" xfId="1416" xr:uid="{00000000-0005-0000-0000-000085050000}"/>
    <cellStyle name="20% - Accent2 4 9" xfId="1417" xr:uid="{00000000-0005-0000-0000-000086050000}"/>
    <cellStyle name="20% - Accent2 4 9 2" xfId="1418" xr:uid="{00000000-0005-0000-0000-000087050000}"/>
    <cellStyle name="20% - Accent2 4 9 2 2" xfId="1419" xr:uid="{00000000-0005-0000-0000-000088050000}"/>
    <cellStyle name="20% - Accent2 4 9 3" xfId="1420" xr:uid="{00000000-0005-0000-0000-000089050000}"/>
    <cellStyle name="20% - Accent2 4 9 4" xfId="1421" xr:uid="{00000000-0005-0000-0000-00008A050000}"/>
    <cellStyle name="20% - Accent2 5" xfId="1422" xr:uid="{00000000-0005-0000-0000-00008B050000}"/>
    <cellStyle name="20% - Accent2 5 10" xfId="1423" xr:uid="{00000000-0005-0000-0000-00008C050000}"/>
    <cellStyle name="20% - Accent2 5 11" xfId="1424" xr:uid="{00000000-0005-0000-0000-00008D050000}"/>
    <cellStyle name="20% - Accent2 5 2" xfId="1425" xr:uid="{00000000-0005-0000-0000-00008E050000}"/>
    <cellStyle name="20% - Accent2 5 2 2" xfId="1426" xr:uid="{00000000-0005-0000-0000-00008F050000}"/>
    <cellStyle name="20% - Accent2 5 2 2 2" xfId="1427" xr:uid="{00000000-0005-0000-0000-000090050000}"/>
    <cellStyle name="20% - Accent2 5 2 2 2 2" xfId="1428" xr:uid="{00000000-0005-0000-0000-000091050000}"/>
    <cellStyle name="20% - Accent2 5 2 2 3" xfId="1429" xr:uid="{00000000-0005-0000-0000-000092050000}"/>
    <cellStyle name="20% - Accent2 5 2 2 4" xfId="1430" xr:uid="{00000000-0005-0000-0000-000093050000}"/>
    <cellStyle name="20% - Accent2 5 2 3" xfId="1431" xr:uid="{00000000-0005-0000-0000-000094050000}"/>
    <cellStyle name="20% - Accent2 5 2 3 2" xfId="1432" xr:uid="{00000000-0005-0000-0000-000095050000}"/>
    <cellStyle name="20% - Accent2 5 2 4" xfId="1433" xr:uid="{00000000-0005-0000-0000-000096050000}"/>
    <cellStyle name="20% - Accent2 5 2 5" xfId="1434" xr:uid="{00000000-0005-0000-0000-000097050000}"/>
    <cellStyle name="20% - Accent2 5 3" xfId="1435" xr:uid="{00000000-0005-0000-0000-000098050000}"/>
    <cellStyle name="20% - Accent2 5 3 2" xfId="1436" xr:uid="{00000000-0005-0000-0000-000099050000}"/>
    <cellStyle name="20% - Accent2 5 3 2 2" xfId="1437" xr:uid="{00000000-0005-0000-0000-00009A050000}"/>
    <cellStyle name="20% - Accent2 5 3 2 2 2" xfId="1438" xr:uid="{00000000-0005-0000-0000-00009B050000}"/>
    <cellStyle name="20% - Accent2 5 3 2 3" xfId="1439" xr:uid="{00000000-0005-0000-0000-00009C050000}"/>
    <cellStyle name="20% - Accent2 5 3 2 4" xfId="1440" xr:uid="{00000000-0005-0000-0000-00009D050000}"/>
    <cellStyle name="20% - Accent2 5 3 3" xfId="1441" xr:uid="{00000000-0005-0000-0000-00009E050000}"/>
    <cellStyle name="20% - Accent2 5 3 3 2" xfId="1442" xr:uid="{00000000-0005-0000-0000-00009F050000}"/>
    <cellStyle name="20% - Accent2 5 3 4" xfId="1443" xr:uid="{00000000-0005-0000-0000-0000A0050000}"/>
    <cellStyle name="20% - Accent2 5 3 5" xfId="1444" xr:uid="{00000000-0005-0000-0000-0000A1050000}"/>
    <cellStyle name="20% - Accent2 5 4" xfId="1445" xr:uid="{00000000-0005-0000-0000-0000A2050000}"/>
    <cellStyle name="20% - Accent2 5 4 2" xfId="1446" xr:uid="{00000000-0005-0000-0000-0000A3050000}"/>
    <cellStyle name="20% - Accent2 5 4 2 2" xfId="1447" xr:uid="{00000000-0005-0000-0000-0000A4050000}"/>
    <cellStyle name="20% - Accent2 5 4 3" xfId="1448" xr:uid="{00000000-0005-0000-0000-0000A5050000}"/>
    <cellStyle name="20% - Accent2 5 4 4" xfId="1449" xr:uid="{00000000-0005-0000-0000-0000A6050000}"/>
    <cellStyle name="20% - Accent2 5 5" xfId="1450" xr:uid="{00000000-0005-0000-0000-0000A7050000}"/>
    <cellStyle name="20% - Accent2 5 5 2" xfId="1451" xr:uid="{00000000-0005-0000-0000-0000A8050000}"/>
    <cellStyle name="20% - Accent2 5 5 2 2" xfId="1452" xr:uid="{00000000-0005-0000-0000-0000A9050000}"/>
    <cellStyle name="20% - Accent2 5 5 3" xfId="1453" xr:uid="{00000000-0005-0000-0000-0000AA050000}"/>
    <cellStyle name="20% - Accent2 5 5 4" xfId="1454" xr:uid="{00000000-0005-0000-0000-0000AB050000}"/>
    <cellStyle name="20% - Accent2 5 6" xfId="1455" xr:uid="{00000000-0005-0000-0000-0000AC050000}"/>
    <cellStyle name="20% - Accent2 5 6 2" xfId="1456" xr:uid="{00000000-0005-0000-0000-0000AD050000}"/>
    <cellStyle name="20% - Accent2 5 6 2 2" xfId="1457" xr:uid="{00000000-0005-0000-0000-0000AE050000}"/>
    <cellStyle name="20% - Accent2 5 6 3" xfId="1458" xr:uid="{00000000-0005-0000-0000-0000AF050000}"/>
    <cellStyle name="20% - Accent2 5 6 4" xfId="1459" xr:uid="{00000000-0005-0000-0000-0000B0050000}"/>
    <cellStyle name="20% - Accent2 5 7" xfId="1460" xr:uid="{00000000-0005-0000-0000-0000B1050000}"/>
    <cellStyle name="20% - Accent2 5 7 2" xfId="1461" xr:uid="{00000000-0005-0000-0000-0000B2050000}"/>
    <cellStyle name="20% - Accent2 5 7 2 2" xfId="1462" xr:uid="{00000000-0005-0000-0000-0000B3050000}"/>
    <cellStyle name="20% - Accent2 5 7 3" xfId="1463" xr:uid="{00000000-0005-0000-0000-0000B4050000}"/>
    <cellStyle name="20% - Accent2 5 7 4" xfId="1464" xr:uid="{00000000-0005-0000-0000-0000B5050000}"/>
    <cellStyle name="20% - Accent2 5 8" xfId="1465" xr:uid="{00000000-0005-0000-0000-0000B6050000}"/>
    <cellStyle name="20% - Accent2 5 8 2" xfId="1466" xr:uid="{00000000-0005-0000-0000-0000B7050000}"/>
    <cellStyle name="20% - Accent2 5 8 2 2" xfId="1467" xr:uid="{00000000-0005-0000-0000-0000B8050000}"/>
    <cellStyle name="20% - Accent2 5 8 3" xfId="1468" xr:uid="{00000000-0005-0000-0000-0000B9050000}"/>
    <cellStyle name="20% - Accent2 5 8 4" xfId="1469" xr:uid="{00000000-0005-0000-0000-0000BA050000}"/>
    <cellStyle name="20% - Accent2 5 9" xfId="1470" xr:uid="{00000000-0005-0000-0000-0000BB050000}"/>
    <cellStyle name="20% - Accent2 5 9 2" xfId="1471" xr:uid="{00000000-0005-0000-0000-0000BC050000}"/>
    <cellStyle name="20% - Accent2 6" xfId="1472" xr:uid="{00000000-0005-0000-0000-0000BD050000}"/>
    <cellStyle name="20% - Accent2 6 2" xfId="1473" xr:uid="{00000000-0005-0000-0000-0000BE050000}"/>
    <cellStyle name="20% - Accent2 6 2 2" xfId="1474" xr:uid="{00000000-0005-0000-0000-0000BF050000}"/>
    <cellStyle name="20% - Accent2 6 2 2 2" xfId="1475" xr:uid="{00000000-0005-0000-0000-0000C0050000}"/>
    <cellStyle name="20% - Accent2 6 2 3" xfId="1476" xr:uid="{00000000-0005-0000-0000-0000C1050000}"/>
    <cellStyle name="20% - Accent2 6 2 4" xfId="1477" xr:uid="{00000000-0005-0000-0000-0000C2050000}"/>
    <cellStyle name="20% - Accent2 6 3" xfId="1478" xr:uid="{00000000-0005-0000-0000-0000C3050000}"/>
    <cellStyle name="20% - Accent2 6 3 2" xfId="1479" xr:uid="{00000000-0005-0000-0000-0000C4050000}"/>
    <cellStyle name="20% - Accent2 6 4" xfId="1480" xr:uid="{00000000-0005-0000-0000-0000C5050000}"/>
    <cellStyle name="20% - Accent2 6 5" xfId="1481" xr:uid="{00000000-0005-0000-0000-0000C6050000}"/>
    <cellStyle name="20% - Accent2 7" xfId="1482" xr:uid="{00000000-0005-0000-0000-0000C7050000}"/>
    <cellStyle name="20% - Accent2 7 2" xfId="1483" xr:uid="{00000000-0005-0000-0000-0000C8050000}"/>
    <cellStyle name="20% - Accent2 7 2 2" xfId="1484" xr:uid="{00000000-0005-0000-0000-0000C9050000}"/>
    <cellStyle name="20% - Accent2 7 2 2 2" xfId="1485" xr:uid="{00000000-0005-0000-0000-0000CA050000}"/>
    <cellStyle name="20% - Accent2 7 2 3" xfId="1486" xr:uid="{00000000-0005-0000-0000-0000CB050000}"/>
    <cellStyle name="20% - Accent2 7 2 4" xfId="1487" xr:uid="{00000000-0005-0000-0000-0000CC050000}"/>
    <cellStyle name="20% - Accent2 7 3" xfId="1488" xr:uid="{00000000-0005-0000-0000-0000CD050000}"/>
    <cellStyle name="20% - Accent2 7 3 2" xfId="1489" xr:uid="{00000000-0005-0000-0000-0000CE050000}"/>
    <cellStyle name="20% - Accent2 7 4" xfId="1490" xr:uid="{00000000-0005-0000-0000-0000CF050000}"/>
    <cellStyle name="20% - Accent2 7 5" xfId="1491" xr:uid="{00000000-0005-0000-0000-0000D0050000}"/>
    <cellStyle name="20% - Accent2 8" xfId="1492" xr:uid="{00000000-0005-0000-0000-0000D1050000}"/>
    <cellStyle name="20% - Accent2 8 2" xfId="1493" xr:uid="{00000000-0005-0000-0000-0000D2050000}"/>
    <cellStyle name="20% - Accent2 8 2 2" xfId="1494" xr:uid="{00000000-0005-0000-0000-0000D3050000}"/>
    <cellStyle name="20% - Accent2 8 3" xfId="1495" xr:uid="{00000000-0005-0000-0000-0000D4050000}"/>
    <cellStyle name="20% - Accent2 8 4" xfId="1496" xr:uid="{00000000-0005-0000-0000-0000D5050000}"/>
    <cellStyle name="20% - Accent2 9" xfId="1497" xr:uid="{00000000-0005-0000-0000-0000D6050000}"/>
    <cellStyle name="20% - Accent2 9 2" xfId="1498" xr:uid="{00000000-0005-0000-0000-0000D7050000}"/>
    <cellStyle name="20% - Accent2 9 2 2" xfId="1499" xr:uid="{00000000-0005-0000-0000-0000D8050000}"/>
    <cellStyle name="20% - Accent2 9 3" xfId="1500" xr:uid="{00000000-0005-0000-0000-0000D9050000}"/>
    <cellStyle name="20% - Accent2 9 4" xfId="1501" xr:uid="{00000000-0005-0000-0000-0000DA050000}"/>
    <cellStyle name="20% - Accent3 10" xfId="1502" xr:uid="{00000000-0005-0000-0000-0000DB050000}"/>
    <cellStyle name="20% - Accent3 10 2" xfId="1503" xr:uid="{00000000-0005-0000-0000-0000DC050000}"/>
    <cellStyle name="20% - Accent3 10 2 2" xfId="1504" xr:uid="{00000000-0005-0000-0000-0000DD050000}"/>
    <cellStyle name="20% - Accent3 10 3" xfId="1505" xr:uid="{00000000-0005-0000-0000-0000DE050000}"/>
    <cellStyle name="20% - Accent3 10 4" xfId="1506" xr:uid="{00000000-0005-0000-0000-0000DF050000}"/>
    <cellStyle name="20% - Accent3 11" xfId="1507" xr:uid="{00000000-0005-0000-0000-0000E0050000}"/>
    <cellStyle name="20% - Accent3 11 2" xfId="1508" xr:uid="{00000000-0005-0000-0000-0000E1050000}"/>
    <cellStyle name="20% - Accent3 11 2 2" xfId="1509" xr:uid="{00000000-0005-0000-0000-0000E2050000}"/>
    <cellStyle name="20% - Accent3 11 3" xfId="1510" xr:uid="{00000000-0005-0000-0000-0000E3050000}"/>
    <cellStyle name="20% - Accent3 11 4" xfId="1511" xr:uid="{00000000-0005-0000-0000-0000E4050000}"/>
    <cellStyle name="20% - Accent3 12" xfId="1512" xr:uid="{00000000-0005-0000-0000-0000E5050000}"/>
    <cellStyle name="20% - Accent3 12 2" xfId="1513" xr:uid="{00000000-0005-0000-0000-0000E6050000}"/>
    <cellStyle name="20% - Accent3 12 2 2" xfId="1514" xr:uid="{00000000-0005-0000-0000-0000E7050000}"/>
    <cellStyle name="20% - Accent3 12 3" xfId="1515" xr:uid="{00000000-0005-0000-0000-0000E8050000}"/>
    <cellStyle name="20% - Accent3 12 4" xfId="1516" xr:uid="{00000000-0005-0000-0000-0000E9050000}"/>
    <cellStyle name="20% - Accent3 13" xfId="1517" xr:uid="{00000000-0005-0000-0000-0000EA050000}"/>
    <cellStyle name="20% - Accent3 13 2" xfId="1518" xr:uid="{00000000-0005-0000-0000-0000EB050000}"/>
    <cellStyle name="20% - Accent3 13 2 2" xfId="1519" xr:uid="{00000000-0005-0000-0000-0000EC050000}"/>
    <cellStyle name="20% - Accent3 13 3" xfId="1520" xr:uid="{00000000-0005-0000-0000-0000ED050000}"/>
    <cellStyle name="20% - Accent3 13 4" xfId="1521" xr:uid="{00000000-0005-0000-0000-0000EE050000}"/>
    <cellStyle name="20% - Accent3 14" xfId="1522" xr:uid="{00000000-0005-0000-0000-0000EF050000}"/>
    <cellStyle name="20% - Accent3 14 2" xfId="1523" xr:uid="{00000000-0005-0000-0000-0000F0050000}"/>
    <cellStyle name="20% - Accent3 15" xfId="1524" xr:uid="{00000000-0005-0000-0000-0000F1050000}"/>
    <cellStyle name="20% - Accent3 15 2" xfId="1525" xr:uid="{00000000-0005-0000-0000-0000F2050000}"/>
    <cellStyle name="20% - Accent3 16" xfId="1526" xr:uid="{00000000-0005-0000-0000-0000F3050000}"/>
    <cellStyle name="20% - Accent3 17" xfId="1527" xr:uid="{00000000-0005-0000-0000-0000F4050000}"/>
    <cellStyle name="20% - Accent3 2" xfId="1528" xr:uid="{00000000-0005-0000-0000-0000F5050000}"/>
    <cellStyle name="20% - Accent3 2 10" xfId="1529" xr:uid="{00000000-0005-0000-0000-0000F6050000}"/>
    <cellStyle name="20% - Accent3 2 10 2" xfId="1530" xr:uid="{00000000-0005-0000-0000-0000F7050000}"/>
    <cellStyle name="20% - Accent3 2 10 2 2" xfId="1531" xr:uid="{00000000-0005-0000-0000-0000F8050000}"/>
    <cellStyle name="20% - Accent3 2 10 3" xfId="1532" xr:uid="{00000000-0005-0000-0000-0000F9050000}"/>
    <cellStyle name="20% - Accent3 2 10 4" xfId="1533" xr:uid="{00000000-0005-0000-0000-0000FA050000}"/>
    <cellStyle name="20% - Accent3 2 11" xfId="1534" xr:uid="{00000000-0005-0000-0000-0000FB050000}"/>
    <cellStyle name="20% - Accent3 2 11 2" xfId="1535" xr:uid="{00000000-0005-0000-0000-0000FC050000}"/>
    <cellStyle name="20% - Accent3 2 11 2 2" xfId="1536" xr:uid="{00000000-0005-0000-0000-0000FD050000}"/>
    <cellStyle name="20% - Accent3 2 11 3" xfId="1537" xr:uid="{00000000-0005-0000-0000-0000FE050000}"/>
    <cellStyle name="20% - Accent3 2 11 4" xfId="1538" xr:uid="{00000000-0005-0000-0000-0000FF050000}"/>
    <cellStyle name="20% - Accent3 2 12" xfId="1539" xr:uid="{00000000-0005-0000-0000-000000060000}"/>
    <cellStyle name="20% - Accent3 2 12 2" xfId="1540" xr:uid="{00000000-0005-0000-0000-000001060000}"/>
    <cellStyle name="20% - Accent3 2 12 2 2" xfId="1541" xr:uid="{00000000-0005-0000-0000-000002060000}"/>
    <cellStyle name="20% - Accent3 2 12 3" xfId="1542" xr:uid="{00000000-0005-0000-0000-000003060000}"/>
    <cellStyle name="20% - Accent3 2 12 4" xfId="1543" xr:uid="{00000000-0005-0000-0000-000004060000}"/>
    <cellStyle name="20% - Accent3 2 13" xfId="1544" xr:uid="{00000000-0005-0000-0000-000005060000}"/>
    <cellStyle name="20% - Accent3 2 13 2" xfId="1545" xr:uid="{00000000-0005-0000-0000-000006060000}"/>
    <cellStyle name="20% - Accent3 2 14" xfId="1546" xr:uid="{00000000-0005-0000-0000-000007060000}"/>
    <cellStyle name="20% - Accent3 2 15" xfId="1547" xr:uid="{00000000-0005-0000-0000-000008060000}"/>
    <cellStyle name="20% - Accent3 2 2" xfId="1548" xr:uid="{00000000-0005-0000-0000-000009060000}"/>
    <cellStyle name="20% - Accent3 2 2 10" xfId="1549" xr:uid="{00000000-0005-0000-0000-00000A060000}"/>
    <cellStyle name="20% - Accent3 2 2 10 2" xfId="1550" xr:uid="{00000000-0005-0000-0000-00000B060000}"/>
    <cellStyle name="20% - Accent3 2 2 10 2 2" xfId="1551" xr:uid="{00000000-0005-0000-0000-00000C060000}"/>
    <cellStyle name="20% - Accent3 2 2 10 3" xfId="1552" xr:uid="{00000000-0005-0000-0000-00000D060000}"/>
    <cellStyle name="20% - Accent3 2 2 10 4" xfId="1553" xr:uid="{00000000-0005-0000-0000-00000E060000}"/>
    <cellStyle name="20% - Accent3 2 2 11" xfId="1554" xr:uid="{00000000-0005-0000-0000-00000F060000}"/>
    <cellStyle name="20% - Accent3 2 2 11 2" xfId="1555" xr:uid="{00000000-0005-0000-0000-000010060000}"/>
    <cellStyle name="20% - Accent3 2 2 12" xfId="1556" xr:uid="{00000000-0005-0000-0000-000011060000}"/>
    <cellStyle name="20% - Accent3 2 2 13" xfId="1557" xr:uid="{00000000-0005-0000-0000-000012060000}"/>
    <cellStyle name="20% - Accent3 2 2 2" xfId="1558" xr:uid="{00000000-0005-0000-0000-000013060000}"/>
    <cellStyle name="20% - Accent3 2 2 2 10" xfId="1559" xr:uid="{00000000-0005-0000-0000-000014060000}"/>
    <cellStyle name="20% - Accent3 2 2 2 10 2" xfId="1560" xr:uid="{00000000-0005-0000-0000-000015060000}"/>
    <cellStyle name="20% - Accent3 2 2 2 11" xfId="1561" xr:uid="{00000000-0005-0000-0000-000016060000}"/>
    <cellStyle name="20% - Accent3 2 2 2 12" xfId="1562" xr:uid="{00000000-0005-0000-0000-000017060000}"/>
    <cellStyle name="20% - Accent3 2 2 2 2" xfId="1563" xr:uid="{00000000-0005-0000-0000-000018060000}"/>
    <cellStyle name="20% - Accent3 2 2 2 2 10" xfId="1564" xr:uid="{00000000-0005-0000-0000-000019060000}"/>
    <cellStyle name="20% - Accent3 2 2 2 2 2" xfId="1565" xr:uid="{00000000-0005-0000-0000-00001A060000}"/>
    <cellStyle name="20% - Accent3 2 2 2 2 2 2" xfId="1566" xr:uid="{00000000-0005-0000-0000-00001B060000}"/>
    <cellStyle name="20% - Accent3 2 2 2 2 2 2 2" xfId="1567" xr:uid="{00000000-0005-0000-0000-00001C060000}"/>
    <cellStyle name="20% - Accent3 2 2 2 2 2 2 2 2" xfId="1568" xr:uid="{00000000-0005-0000-0000-00001D060000}"/>
    <cellStyle name="20% - Accent3 2 2 2 2 2 2 3" xfId="1569" xr:uid="{00000000-0005-0000-0000-00001E060000}"/>
    <cellStyle name="20% - Accent3 2 2 2 2 2 2 4" xfId="1570" xr:uid="{00000000-0005-0000-0000-00001F060000}"/>
    <cellStyle name="20% - Accent3 2 2 2 2 2 3" xfId="1571" xr:uid="{00000000-0005-0000-0000-000020060000}"/>
    <cellStyle name="20% - Accent3 2 2 2 2 2 3 2" xfId="1572" xr:uid="{00000000-0005-0000-0000-000021060000}"/>
    <cellStyle name="20% - Accent3 2 2 2 2 2 4" xfId="1573" xr:uid="{00000000-0005-0000-0000-000022060000}"/>
    <cellStyle name="20% - Accent3 2 2 2 2 2 5" xfId="1574" xr:uid="{00000000-0005-0000-0000-000023060000}"/>
    <cellStyle name="20% - Accent3 2 2 2 2 3" xfId="1575" xr:uid="{00000000-0005-0000-0000-000024060000}"/>
    <cellStyle name="20% - Accent3 2 2 2 2 3 2" xfId="1576" xr:uid="{00000000-0005-0000-0000-000025060000}"/>
    <cellStyle name="20% - Accent3 2 2 2 2 3 2 2" xfId="1577" xr:uid="{00000000-0005-0000-0000-000026060000}"/>
    <cellStyle name="20% - Accent3 2 2 2 2 3 3" xfId="1578" xr:uid="{00000000-0005-0000-0000-000027060000}"/>
    <cellStyle name="20% - Accent3 2 2 2 2 3 4" xfId="1579" xr:uid="{00000000-0005-0000-0000-000028060000}"/>
    <cellStyle name="20% - Accent3 2 2 2 2 4" xfId="1580" xr:uid="{00000000-0005-0000-0000-000029060000}"/>
    <cellStyle name="20% - Accent3 2 2 2 2 4 2" xfId="1581" xr:uid="{00000000-0005-0000-0000-00002A060000}"/>
    <cellStyle name="20% - Accent3 2 2 2 2 4 2 2" xfId="1582" xr:uid="{00000000-0005-0000-0000-00002B060000}"/>
    <cellStyle name="20% - Accent3 2 2 2 2 4 3" xfId="1583" xr:uid="{00000000-0005-0000-0000-00002C060000}"/>
    <cellStyle name="20% - Accent3 2 2 2 2 4 4" xfId="1584" xr:uid="{00000000-0005-0000-0000-00002D060000}"/>
    <cellStyle name="20% - Accent3 2 2 2 2 5" xfId="1585" xr:uid="{00000000-0005-0000-0000-00002E060000}"/>
    <cellStyle name="20% - Accent3 2 2 2 2 5 2" xfId="1586" xr:uid="{00000000-0005-0000-0000-00002F060000}"/>
    <cellStyle name="20% - Accent3 2 2 2 2 5 2 2" xfId="1587" xr:uid="{00000000-0005-0000-0000-000030060000}"/>
    <cellStyle name="20% - Accent3 2 2 2 2 5 3" xfId="1588" xr:uid="{00000000-0005-0000-0000-000031060000}"/>
    <cellStyle name="20% - Accent3 2 2 2 2 5 4" xfId="1589" xr:uid="{00000000-0005-0000-0000-000032060000}"/>
    <cellStyle name="20% - Accent3 2 2 2 2 6" xfId="1590" xr:uid="{00000000-0005-0000-0000-000033060000}"/>
    <cellStyle name="20% - Accent3 2 2 2 2 6 2" xfId="1591" xr:uid="{00000000-0005-0000-0000-000034060000}"/>
    <cellStyle name="20% - Accent3 2 2 2 2 6 2 2" xfId="1592" xr:uid="{00000000-0005-0000-0000-000035060000}"/>
    <cellStyle name="20% - Accent3 2 2 2 2 6 3" xfId="1593" xr:uid="{00000000-0005-0000-0000-000036060000}"/>
    <cellStyle name="20% - Accent3 2 2 2 2 6 4" xfId="1594" xr:uid="{00000000-0005-0000-0000-000037060000}"/>
    <cellStyle name="20% - Accent3 2 2 2 2 7" xfId="1595" xr:uid="{00000000-0005-0000-0000-000038060000}"/>
    <cellStyle name="20% - Accent3 2 2 2 2 7 2" xfId="1596" xr:uid="{00000000-0005-0000-0000-000039060000}"/>
    <cellStyle name="20% - Accent3 2 2 2 2 7 2 2" xfId="1597" xr:uid="{00000000-0005-0000-0000-00003A060000}"/>
    <cellStyle name="20% - Accent3 2 2 2 2 7 3" xfId="1598" xr:uid="{00000000-0005-0000-0000-00003B060000}"/>
    <cellStyle name="20% - Accent3 2 2 2 2 7 4" xfId="1599" xr:uid="{00000000-0005-0000-0000-00003C060000}"/>
    <cellStyle name="20% - Accent3 2 2 2 2 8" xfId="1600" xr:uid="{00000000-0005-0000-0000-00003D060000}"/>
    <cellStyle name="20% - Accent3 2 2 2 2 8 2" xfId="1601" xr:uid="{00000000-0005-0000-0000-00003E060000}"/>
    <cellStyle name="20% - Accent3 2 2 2 2 9" xfId="1602" xr:uid="{00000000-0005-0000-0000-00003F060000}"/>
    <cellStyle name="20% - Accent3 2 2 2 3" xfId="1603" xr:uid="{00000000-0005-0000-0000-000040060000}"/>
    <cellStyle name="20% - Accent3 2 2 2 3 2" xfId="1604" xr:uid="{00000000-0005-0000-0000-000041060000}"/>
    <cellStyle name="20% - Accent3 2 2 2 3 2 2" xfId="1605" xr:uid="{00000000-0005-0000-0000-000042060000}"/>
    <cellStyle name="20% - Accent3 2 2 2 3 2 2 2" xfId="1606" xr:uid="{00000000-0005-0000-0000-000043060000}"/>
    <cellStyle name="20% - Accent3 2 2 2 3 2 3" xfId="1607" xr:uid="{00000000-0005-0000-0000-000044060000}"/>
    <cellStyle name="20% - Accent3 2 2 2 3 2 4" xfId="1608" xr:uid="{00000000-0005-0000-0000-000045060000}"/>
    <cellStyle name="20% - Accent3 2 2 2 3 3" xfId="1609" xr:uid="{00000000-0005-0000-0000-000046060000}"/>
    <cellStyle name="20% - Accent3 2 2 2 3 3 2" xfId="1610" xr:uid="{00000000-0005-0000-0000-000047060000}"/>
    <cellStyle name="20% - Accent3 2 2 2 3 4" xfId="1611" xr:uid="{00000000-0005-0000-0000-000048060000}"/>
    <cellStyle name="20% - Accent3 2 2 2 3 5" xfId="1612" xr:uid="{00000000-0005-0000-0000-000049060000}"/>
    <cellStyle name="20% - Accent3 2 2 2 4" xfId="1613" xr:uid="{00000000-0005-0000-0000-00004A060000}"/>
    <cellStyle name="20% - Accent3 2 2 2 4 2" xfId="1614" xr:uid="{00000000-0005-0000-0000-00004B060000}"/>
    <cellStyle name="20% - Accent3 2 2 2 4 2 2" xfId="1615" xr:uid="{00000000-0005-0000-0000-00004C060000}"/>
    <cellStyle name="20% - Accent3 2 2 2 4 2 2 2" xfId="1616" xr:uid="{00000000-0005-0000-0000-00004D060000}"/>
    <cellStyle name="20% - Accent3 2 2 2 4 2 3" xfId="1617" xr:uid="{00000000-0005-0000-0000-00004E060000}"/>
    <cellStyle name="20% - Accent3 2 2 2 4 2 4" xfId="1618" xr:uid="{00000000-0005-0000-0000-00004F060000}"/>
    <cellStyle name="20% - Accent3 2 2 2 4 3" xfId="1619" xr:uid="{00000000-0005-0000-0000-000050060000}"/>
    <cellStyle name="20% - Accent3 2 2 2 4 3 2" xfId="1620" xr:uid="{00000000-0005-0000-0000-000051060000}"/>
    <cellStyle name="20% - Accent3 2 2 2 4 4" xfId="1621" xr:uid="{00000000-0005-0000-0000-000052060000}"/>
    <cellStyle name="20% - Accent3 2 2 2 4 5" xfId="1622" xr:uid="{00000000-0005-0000-0000-000053060000}"/>
    <cellStyle name="20% - Accent3 2 2 2 5" xfId="1623" xr:uid="{00000000-0005-0000-0000-000054060000}"/>
    <cellStyle name="20% - Accent3 2 2 2 5 2" xfId="1624" xr:uid="{00000000-0005-0000-0000-000055060000}"/>
    <cellStyle name="20% - Accent3 2 2 2 5 2 2" xfId="1625" xr:uid="{00000000-0005-0000-0000-000056060000}"/>
    <cellStyle name="20% - Accent3 2 2 2 5 3" xfId="1626" xr:uid="{00000000-0005-0000-0000-000057060000}"/>
    <cellStyle name="20% - Accent3 2 2 2 5 4" xfId="1627" xr:uid="{00000000-0005-0000-0000-000058060000}"/>
    <cellStyle name="20% - Accent3 2 2 2 6" xfId="1628" xr:uid="{00000000-0005-0000-0000-000059060000}"/>
    <cellStyle name="20% - Accent3 2 2 2 6 2" xfId="1629" xr:uid="{00000000-0005-0000-0000-00005A060000}"/>
    <cellStyle name="20% - Accent3 2 2 2 6 2 2" xfId="1630" xr:uid="{00000000-0005-0000-0000-00005B060000}"/>
    <cellStyle name="20% - Accent3 2 2 2 6 3" xfId="1631" xr:uid="{00000000-0005-0000-0000-00005C060000}"/>
    <cellStyle name="20% - Accent3 2 2 2 6 4" xfId="1632" xr:uid="{00000000-0005-0000-0000-00005D060000}"/>
    <cellStyle name="20% - Accent3 2 2 2 7" xfId="1633" xr:uid="{00000000-0005-0000-0000-00005E060000}"/>
    <cellStyle name="20% - Accent3 2 2 2 7 2" xfId="1634" xr:uid="{00000000-0005-0000-0000-00005F060000}"/>
    <cellStyle name="20% - Accent3 2 2 2 7 2 2" xfId="1635" xr:uid="{00000000-0005-0000-0000-000060060000}"/>
    <cellStyle name="20% - Accent3 2 2 2 7 3" xfId="1636" xr:uid="{00000000-0005-0000-0000-000061060000}"/>
    <cellStyle name="20% - Accent3 2 2 2 7 4" xfId="1637" xr:uid="{00000000-0005-0000-0000-000062060000}"/>
    <cellStyle name="20% - Accent3 2 2 2 8" xfId="1638" xr:uid="{00000000-0005-0000-0000-000063060000}"/>
    <cellStyle name="20% - Accent3 2 2 2 8 2" xfId="1639" xr:uid="{00000000-0005-0000-0000-000064060000}"/>
    <cellStyle name="20% - Accent3 2 2 2 8 2 2" xfId="1640" xr:uid="{00000000-0005-0000-0000-000065060000}"/>
    <cellStyle name="20% - Accent3 2 2 2 8 3" xfId="1641" xr:uid="{00000000-0005-0000-0000-000066060000}"/>
    <cellStyle name="20% - Accent3 2 2 2 8 4" xfId="1642" xr:uid="{00000000-0005-0000-0000-000067060000}"/>
    <cellStyle name="20% - Accent3 2 2 2 9" xfId="1643" xr:uid="{00000000-0005-0000-0000-000068060000}"/>
    <cellStyle name="20% - Accent3 2 2 2 9 2" xfId="1644" xr:uid="{00000000-0005-0000-0000-000069060000}"/>
    <cellStyle name="20% - Accent3 2 2 2 9 2 2" xfId="1645" xr:uid="{00000000-0005-0000-0000-00006A060000}"/>
    <cellStyle name="20% - Accent3 2 2 2 9 3" xfId="1646" xr:uid="{00000000-0005-0000-0000-00006B060000}"/>
    <cellStyle name="20% - Accent3 2 2 2 9 4" xfId="1647" xr:uid="{00000000-0005-0000-0000-00006C060000}"/>
    <cellStyle name="20% - Accent3 2 2 3" xfId="1648" xr:uid="{00000000-0005-0000-0000-00006D060000}"/>
    <cellStyle name="20% - Accent3 2 2 3 10" xfId="1649" xr:uid="{00000000-0005-0000-0000-00006E060000}"/>
    <cellStyle name="20% - Accent3 2 2 3 2" xfId="1650" xr:uid="{00000000-0005-0000-0000-00006F060000}"/>
    <cellStyle name="20% - Accent3 2 2 3 2 2" xfId="1651" xr:uid="{00000000-0005-0000-0000-000070060000}"/>
    <cellStyle name="20% - Accent3 2 2 3 2 2 2" xfId="1652" xr:uid="{00000000-0005-0000-0000-000071060000}"/>
    <cellStyle name="20% - Accent3 2 2 3 2 2 2 2" xfId="1653" xr:uid="{00000000-0005-0000-0000-000072060000}"/>
    <cellStyle name="20% - Accent3 2 2 3 2 2 3" xfId="1654" xr:uid="{00000000-0005-0000-0000-000073060000}"/>
    <cellStyle name="20% - Accent3 2 2 3 2 2 4" xfId="1655" xr:uid="{00000000-0005-0000-0000-000074060000}"/>
    <cellStyle name="20% - Accent3 2 2 3 2 3" xfId="1656" xr:uid="{00000000-0005-0000-0000-000075060000}"/>
    <cellStyle name="20% - Accent3 2 2 3 2 3 2" xfId="1657" xr:uid="{00000000-0005-0000-0000-000076060000}"/>
    <cellStyle name="20% - Accent3 2 2 3 2 4" xfId="1658" xr:uid="{00000000-0005-0000-0000-000077060000}"/>
    <cellStyle name="20% - Accent3 2 2 3 2 5" xfId="1659" xr:uid="{00000000-0005-0000-0000-000078060000}"/>
    <cellStyle name="20% - Accent3 2 2 3 3" xfId="1660" xr:uid="{00000000-0005-0000-0000-000079060000}"/>
    <cellStyle name="20% - Accent3 2 2 3 3 2" xfId="1661" xr:uid="{00000000-0005-0000-0000-00007A060000}"/>
    <cellStyle name="20% - Accent3 2 2 3 3 2 2" xfId="1662" xr:uid="{00000000-0005-0000-0000-00007B060000}"/>
    <cellStyle name="20% - Accent3 2 2 3 3 3" xfId="1663" xr:uid="{00000000-0005-0000-0000-00007C060000}"/>
    <cellStyle name="20% - Accent3 2 2 3 3 4" xfId="1664" xr:uid="{00000000-0005-0000-0000-00007D060000}"/>
    <cellStyle name="20% - Accent3 2 2 3 4" xfId="1665" xr:uid="{00000000-0005-0000-0000-00007E060000}"/>
    <cellStyle name="20% - Accent3 2 2 3 5" xfId="1666" xr:uid="{00000000-0005-0000-0000-00007F060000}"/>
    <cellStyle name="20% - Accent3 2 2 3 5 2" xfId="1667" xr:uid="{00000000-0005-0000-0000-000080060000}"/>
    <cellStyle name="20% - Accent3 2 2 3 5 2 2" xfId="1668" xr:uid="{00000000-0005-0000-0000-000081060000}"/>
    <cellStyle name="20% - Accent3 2 2 3 5 3" xfId="1669" xr:uid="{00000000-0005-0000-0000-000082060000}"/>
    <cellStyle name="20% - Accent3 2 2 3 6" xfId="1670" xr:uid="{00000000-0005-0000-0000-000083060000}"/>
    <cellStyle name="20% - Accent3 2 2 3 6 2" xfId="1671" xr:uid="{00000000-0005-0000-0000-000084060000}"/>
    <cellStyle name="20% - Accent3 2 2 3 6 2 2" xfId="1672" xr:uid="{00000000-0005-0000-0000-000085060000}"/>
    <cellStyle name="20% - Accent3 2 2 3 6 3" xfId="1673" xr:uid="{00000000-0005-0000-0000-000086060000}"/>
    <cellStyle name="20% - Accent3 2 2 3 6 4" xfId="1674" xr:uid="{00000000-0005-0000-0000-000087060000}"/>
    <cellStyle name="20% - Accent3 2 2 3 7" xfId="1675" xr:uid="{00000000-0005-0000-0000-000088060000}"/>
    <cellStyle name="20% - Accent3 2 2 3 7 2" xfId="1676" xr:uid="{00000000-0005-0000-0000-000089060000}"/>
    <cellStyle name="20% - Accent3 2 2 3 7 2 2" xfId="1677" xr:uid="{00000000-0005-0000-0000-00008A060000}"/>
    <cellStyle name="20% - Accent3 2 2 3 7 3" xfId="1678" xr:uid="{00000000-0005-0000-0000-00008B060000}"/>
    <cellStyle name="20% - Accent3 2 2 3 7 4" xfId="1679" xr:uid="{00000000-0005-0000-0000-00008C060000}"/>
    <cellStyle name="20% - Accent3 2 2 3 8" xfId="1680" xr:uid="{00000000-0005-0000-0000-00008D060000}"/>
    <cellStyle name="20% - Accent3 2 2 3 8 2" xfId="1681" xr:uid="{00000000-0005-0000-0000-00008E060000}"/>
    <cellStyle name="20% - Accent3 2 2 3 9" xfId="1682" xr:uid="{00000000-0005-0000-0000-00008F060000}"/>
    <cellStyle name="20% - Accent3 2 2 4" xfId="1683" xr:uid="{00000000-0005-0000-0000-000090060000}"/>
    <cellStyle name="20% - Accent3 2 2 4 2" xfId="1684" xr:uid="{00000000-0005-0000-0000-000091060000}"/>
    <cellStyle name="20% - Accent3 2 2 4 2 2" xfId="1685" xr:uid="{00000000-0005-0000-0000-000092060000}"/>
    <cellStyle name="20% - Accent3 2 2 4 2 2 2" xfId="1686" xr:uid="{00000000-0005-0000-0000-000093060000}"/>
    <cellStyle name="20% - Accent3 2 2 4 2 3" xfId="1687" xr:uid="{00000000-0005-0000-0000-000094060000}"/>
    <cellStyle name="20% - Accent3 2 2 4 2 4" xfId="1688" xr:uid="{00000000-0005-0000-0000-000095060000}"/>
    <cellStyle name="20% - Accent3 2 2 4 3" xfId="1689" xr:uid="{00000000-0005-0000-0000-000096060000}"/>
    <cellStyle name="20% - Accent3 2 2 4 3 2" xfId="1690" xr:uid="{00000000-0005-0000-0000-000097060000}"/>
    <cellStyle name="20% - Accent3 2 2 4 4" xfId="1691" xr:uid="{00000000-0005-0000-0000-000098060000}"/>
    <cellStyle name="20% - Accent3 2 2 4 5" xfId="1692" xr:uid="{00000000-0005-0000-0000-000099060000}"/>
    <cellStyle name="20% - Accent3 2 2 5" xfId="1693" xr:uid="{00000000-0005-0000-0000-00009A060000}"/>
    <cellStyle name="20% - Accent3 2 2 5 2" xfId="1694" xr:uid="{00000000-0005-0000-0000-00009B060000}"/>
    <cellStyle name="20% - Accent3 2 2 5 2 2" xfId="1695" xr:uid="{00000000-0005-0000-0000-00009C060000}"/>
    <cellStyle name="20% - Accent3 2 2 5 2 2 2" xfId="1696" xr:uid="{00000000-0005-0000-0000-00009D060000}"/>
    <cellStyle name="20% - Accent3 2 2 5 2 3" xfId="1697" xr:uid="{00000000-0005-0000-0000-00009E060000}"/>
    <cellStyle name="20% - Accent3 2 2 5 2 4" xfId="1698" xr:uid="{00000000-0005-0000-0000-00009F060000}"/>
    <cellStyle name="20% - Accent3 2 2 5 3" xfId="1699" xr:uid="{00000000-0005-0000-0000-0000A0060000}"/>
    <cellStyle name="20% - Accent3 2 2 5 3 2" xfId="1700" xr:uid="{00000000-0005-0000-0000-0000A1060000}"/>
    <cellStyle name="20% - Accent3 2 2 5 4" xfId="1701" xr:uid="{00000000-0005-0000-0000-0000A2060000}"/>
    <cellStyle name="20% - Accent3 2 2 5 5" xfId="1702" xr:uid="{00000000-0005-0000-0000-0000A3060000}"/>
    <cellStyle name="20% - Accent3 2 2 6" xfId="1703" xr:uid="{00000000-0005-0000-0000-0000A4060000}"/>
    <cellStyle name="20% - Accent3 2 2 6 2" xfId="1704" xr:uid="{00000000-0005-0000-0000-0000A5060000}"/>
    <cellStyle name="20% - Accent3 2 2 6 2 2" xfId="1705" xr:uid="{00000000-0005-0000-0000-0000A6060000}"/>
    <cellStyle name="20% - Accent3 2 2 6 3" xfId="1706" xr:uid="{00000000-0005-0000-0000-0000A7060000}"/>
    <cellStyle name="20% - Accent3 2 2 6 4" xfId="1707" xr:uid="{00000000-0005-0000-0000-0000A8060000}"/>
    <cellStyle name="20% - Accent3 2 2 7" xfId="1708" xr:uid="{00000000-0005-0000-0000-0000A9060000}"/>
    <cellStyle name="20% - Accent3 2 2 7 2" xfId="1709" xr:uid="{00000000-0005-0000-0000-0000AA060000}"/>
    <cellStyle name="20% - Accent3 2 2 7 2 2" xfId="1710" xr:uid="{00000000-0005-0000-0000-0000AB060000}"/>
    <cellStyle name="20% - Accent3 2 2 7 3" xfId="1711" xr:uid="{00000000-0005-0000-0000-0000AC060000}"/>
    <cellStyle name="20% - Accent3 2 2 7 4" xfId="1712" xr:uid="{00000000-0005-0000-0000-0000AD060000}"/>
    <cellStyle name="20% - Accent3 2 2 8" xfId="1713" xr:uid="{00000000-0005-0000-0000-0000AE060000}"/>
    <cellStyle name="20% - Accent3 2 2 8 2" xfId="1714" xr:uid="{00000000-0005-0000-0000-0000AF060000}"/>
    <cellStyle name="20% - Accent3 2 2 8 2 2" xfId="1715" xr:uid="{00000000-0005-0000-0000-0000B0060000}"/>
    <cellStyle name="20% - Accent3 2 2 8 3" xfId="1716" xr:uid="{00000000-0005-0000-0000-0000B1060000}"/>
    <cellStyle name="20% - Accent3 2 2 8 4" xfId="1717" xr:uid="{00000000-0005-0000-0000-0000B2060000}"/>
    <cellStyle name="20% - Accent3 2 2 9" xfId="1718" xr:uid="{00000000-0005-0000-0000-0000B3060000}"/>
    <cellStyle name="20% - Accent3 2 2 9 2" xfId="1719" xr:uid="{00000000-0005-0000-0000-0000B4060000}"/>
    <cellStyle name="20% - Accent3 2 2 9 2 2" xfId="1720" xr:uid="{00000000-0005-0000-0000-0000B5060000}"/>
    <cellStyle name="20% - Accent3 2 2 9 3" xfId="1721" xr:uid="{00000000-0005-0000-0000-0000B6060000}"/>
    <cellStyle name="20% - Accent3 2 2 9 4" xfId="1722" xr:uid="{00000000-0005-0000-0000-0000B7060000}"/>
    <cellStyle name="20% - Accent3 2 3" xfId="1723" xr:uid="{00000000-0005-0000-0000-0000B8060000}"/>
    <cellStyle name="20% - Accent3 2 3 10" xfId="1724" xr:uid="{00000000-0005-0000-0000-0000B9060000}"/>
    <cellStyle name="20% - Accent3 2 3 10 2" xfId="1725" xr:uid="{00000000-0005-0000-0000-0000BA060000}"/>
    <cellStyle name="20% - Accent3 2 3 11" xfId="1726" xr:uid="{00000000-0005-0000-0000-0000BB060000}"/>
    <cellStyle name="20% - Accent3 2 3 12" xfId="1727" xr:uid="{00000000-0005-0000-0000-0000BC060000}"/>
    <cellStyle name="20% - Accent3 2 3 2" xfId="1728" xr:uid="{00000000-0005-0000-0000-0000BD060000}"/>
    <cellStyle name="20% - Accent3 2 3 2 10" xfId="1729" xr:uid="{00000000-0005-0000-0000-0000BE060000}"/>
    <cellStyle name="20% - Accent3 2 3 2 2" xfId="1730" xr:uid="{00000000-0005-0000-0000-0000BF060000}"/>
    <cellStyle name="20% - Accent3 2 3 2 2 2" xfId="1731" xr:uid="{00000000-0005-0000-0000-0000C0060000}"/>
    <cellStyle name="20% - Accent3 2 3 2 2 2 2" xfId="1732" xr:uid="{00000000-0005-0000-0000-0000C1060000}"/>
    <cellStyle name="20% - Accent3 2 3 2 2 2 2 2" xfId="1733" xr:uid="{00000000-0005-0000-0000-0000C2060000}"/>
    <cellStyle name="20% - Accent3 2 3 2 2 2 3" xfId="1734" xr:uid="{00000000-0005-0000-0000-0000C3060000}"/>
    <cellStyle name="20% - Accent3 2 3 2 2 2 4" xfId="1735" xr:uid="{00000000-0005-0000-0000-0000C4060000}"/>
    <cellStyle name="20% - Accent3 2 3 2 2 3" xfId="1736" xr:uid="{00000000-0005-0000-0000-0000C5060000}"/>
    <cellStyle name="20% - Accent3 2 3 2 2 3 2" xfId="1737" xr:uid="{00000000-0005-0000-0000-0000C6060000}"/>
    <cellStyle name="20% - Accent3 2 3 2 2 4" xfId="1738" xr:uid="{00000000-0005-0000-0000-0000C7060000}"/>
    <cellStyle name="20% - Accent3 2 3 2 2 5" xfId="1739" xr:uid="{00000000-0005-0000-0000-0000C8060000}"/>
    <cellStyle name="20% - Accent3 2 3 2 3" xfId="1740" xr:uid="{00000000-0005-0000-0000-0000C9060000}"/>
    <cellStyle name="20% - Accent3 2 3 2 3 2" xfId="1741" xr:uid="{00000000-0005-0000-0000-0000CA060000}"/>
    <cellStyle name="20% - Accent3 2 3 2 3 2 2" xfId="1742" xr:uid="{00000000-0005-0000-0000-0000CB060000}"/>
    <cellStyle name="20% - Accent3 2 3 2 3 3" xfId="1743" xr:uid="{00000000-0005-0000-0000-0000CC060000}"/>
    <cellStyle name="20% - Accent3 2 3 2 3 4" xfId="1744" xr:uid="{00000000-0005-0000-0000-0000CD060000}"/>
    <cellStyle name="20% - Accent3 2 3 2 4" xfId="1745" xr:uid="{00000000-0005-0000-0000-0000CE060000}"/>
    <cellStyle name="20% - Accent3 2 3 2 4 2" xfId="1746" xr:uid="{00000000-0005-0000-0000-0000CF060000}"/>
    <cellStyle name="20% - Accent3 2 3 2 4 2 2" xfId="1747" xr:uid="{00000000-0005-0000-0000-0000D0060000}"/>
    <cellStyle name="20% - Accent3 2 3 2 4 3" xfId="1748" xr:uid="{00000000-0005-0000-0000-0000D1060000}"/>
    <cellStyle name="20% - Accent3 2 3 2 4 4" xfId="1749" xr:uid="{00000000-0005-0000-0000-0000D2060000}"/>
    <cellStyle name="20% - Accent3 2 3 2 5" xfId="1750" xr:uid="{00000000-0005-0000-0000-0000D3060000}"/>
    <cellStyle name="20% - Accent3 2 3 2 5 2" xfId="1751" xr:uid="{00000000-0005-0000-0000-0000D4060000}"/>
    <cellStyle name="20% - Accent3 2 3 2 5 2 2" xfId="1752" xr:uid="{00000000-0005-0000-0000-0000D5060000}"/>
    <cellStyle name="20% - Accent3 2 3 2 5 3" xfId="1753" xr:uid="{00000000-0005-0000-0000-0000D6060000}"/>
    <cellStyle name="20% - Accent3 2 3 2 5 4" xfId="1754" xr:uid="{00000000-0005-0000-0000-0000D7060000}"/>
    <cellStyle name="20% - Accent3 2 3 2 6" xfId="1755" xr:uid="{00000000-0005-0000-0000-0000D8060000}"/>
    <cellStyle name="20% - Accent3 2 3 2 6 2" xfId="1756" xr:uid="{00000000-0005-0000-0000-0000D9060000}"/>
    <cellStyle name="20% - Accent3 2 3 2 6 2 2" xfId="1757" xr:uid="{00000000-0005-0000-0000-0000DA060000}"/>
    <cellStyle name="20% - Accent3 2 3 2 6 3" xfId="1758" xr:uid="{00000000-0005-0000-0000-0000DB060000}"/>
    <cellStyle name="20% - Accent3 2 3 2 6 4" xfId="1759" xr:uid="{00000000-0005-0000-0000-0000DC060000}"/>
    <cellStyle name="20% - Accent3 2 3 2 7" xfId="1760" xr:uid="{00000000-0005-0000-0000-0000DD060000}"/>
    <cellStyle name="20% - Accent3 2 3 2 7 2" xfId="1761" xr:uid="{00000000-0005-0000-0000-0000DE060000}"/>
    <cellStyle name="20% - Accent3 2 3 2 7 2 2" xfId="1762" xr:uid="{00000000-0005-0000-0000-0000DF060000}"/>
    <cellStyle name="20% - Accent3 2 3 2 7 3" xfId="1763" xr:uid="{00000000-0005-0000-0000-0000E0060000}"/>
    <cellStyle name="20% - Accent3 2 3 2 7 4" xfId="1764" xr:uid="{00000000-0005-0000-0000-0000E1060000}"/>
    <cellStyle name="20% - Accent3 2 3 2 8" xfId="1765" xr:uid="{00000000-0005-0000-0000-0000E2060000}"/>
    <cellStyle name="20% - Accent3 2 3 2 8 2" xfId="1766" xr:uid="{00000000-0005-0000-0000-0000E3060000}"/>
    <cellStyle name="20% - Accent3 2 3 2 9" xfId="1767" xr:uid="{00000000-0005-0000-0000-0000E4060000}"/>
    <cellStyle name="20% - Accent3 2 3 3" xfId="1768" xr:uid="{00000000-0005-0000-0000-0000E5060000}"/>
    <cellStyle name="20% - Accent3 2 3 3 2" xfId="1769" xr:uid="{00000000-0005-0000-0000-0000E6060000}"/>
    <cellStyle name="20% - Accent3 2 3 3 2 2" xfId="1770" xr:uid="{00000000-0005-0000-0000-0000E7060000}"/>
    <cellStyle name="20% - Accent3 2 3 3 2 2 2" xfId="1771" xr:uid="{00000000-0005-0000-0000-0000E8060000}"/>
    <cellStyle name="20% - Accent3 2 3 3 2 3" xfId="1772" xr:uid="{00000000-0005-0000-0000-0000E9060000}"/>
    <cellStyle name="20% - Accent3 2 3 3 2 4" xfId="1773" xr:uid="{00000000-0005-0000-0000-0000EA060000}"/>
    <cellStyle name="20% - Accent3 2 3 3 3" xfId="1774" xr:uid="{00000000-0005-0000-0000-0000EB060000}"/>
    <cellStyle name="20% - Accent3 2 3 3 3 2" xfId="1775" xr:uid="{00000000-0005-0000-0000-0000EC060000}"/>
    <cellStyle name="20% - Accent3 2 3 3 4" xfId="1776" xr:uid="{00000000-0005-0000-0000-0000ED060000}"/>
    <cellStyle name="20% - Accent3 2 3 3 5" xfId="1777" xr:uid="{00000000-0005-0000-0000-0000EE060000}"/>
    <cellStyle name="20% - Accent3 2 3 4" xfId="1778" xr:uid="{00000000-0005-0000-0000-0000EF060000}"/>
    <cellStyle name="20% - Accent3 2 3 4 2" xfId="1779" xr:uid="{00000000-0005-0000-0000-0000F0060000}"/>
    <cellStyle name="20% - Accent3 2 3 4 2 2" xfId="1780" xr:uid="{00000000-0005-0000-0000-0000F1060000}"/>
    <cellStyle name="20% - Accent3 2 3 4 2 2 2" xfId="1781" xr:uid="{00000000-0005-0000-0000-0000F2060000}"/>
    <cellStyle name="20% - Accent3 2 3 4 2 3" xfId="1782" xr:uid="{00000000-0005-0000-0000-0000F3060000}"/>
    <cellStyle name="20% - Accent3 2 3 4 2 4" xfId="1783" xr:uid="{00000000-0005-0000-0000-0000F4060000}"/>
    <cellStyle name="20% - Accent3 2 3 4 3" xfId="1784" xr:uid="{00000000-0005-0000-0000-0000F5060000}"/>
    <cellStyle name="20% - Accent3 2 3 4 3 2" xfId="1785" xr:uid="{00000000-0005-0000-0000-0000F6060000}"/>
    <cellStyle name="20% - Accent3 2 3 4 4" xfId="1786" xr:uid="{00000000-0005-0000-0000-0000F7060000}"/>
    <cellStyle name="20% - Accent3 2 3 4 5" xfId="1787" xr:uid="{00000000-0005-0000-0000-0000F8060000}"/>
    <cellStyle name="20% - Accent3 2 3 5" xfId="1788" xr:uid="{00000000-0005-0000-0000-0000F9060000}"/>
    <cellStyle name="20% - Accent3 2 3 5 2" xfId="1789" xr:uid="{00000000-0005-0000-0000-0000FA060000}"/>
    <cellStyle name="20% - Accent3 2 3 5 2 2" xfId="1790" xr:uid="{00000000-0005-0000-0000-0000FB060000}"/>
    <cellStyle name="20% - Accent3 2 3 5 3" xfId="1791" xr:uid="{00000000-0005-0000-0000-0000FC060000}"/>
    <cellStyle name="20% - Accent3 2 3 5 4" xfId="1792" xr:uid="{00000000-0005-0000-0000-0000FD060000}"/>
    <cellStyle name="20% - Accent3 2 3 6" xfId="1793" xr:uid="{00000000-0005-0000-0000-0000FE060000}"/>
    <cellStyle name="20% - Accent3 2 3 6 2" xfId="1794" xr:uid="{00000000-0005-0000-0000-0000FF060000}"/>
    <cellStyle name="20% - Accent3 2 3 6 2 2" xfId="1795" xr:uid="{00000000-0005-0000-0000-000000070000}"/>
    <cellStyle name="20% - Accent3 2 3 6 3" xfId="1796" xr:uid="{00000000-0005-0000-0000-000001070000}"/>
    <cellStyle name="20% - Accent3 2 3 6 4" xfId="1797" xr:uid="{00000000-0005-0000-0000-000002070000}"/>
    <cellStyle name="20% - Accent3 2 3 7" xfId="1798" xr:uid="{00000000-0005-0000-0000-000003070000}"/>
    <cellStyle name="20% - Accent3 2 3 7 2" xfId="1799" xr:uid="{00000000-0005-0000-0000-000004070000}"/>
    <cellStyle name="20% - Accent3 2 3 7 2 2" xfId="1800" xr:uid="{00000000-0005-0000-0000-000005070000}"/>
    <cellStyle name="20% - Accent3 2 3 7 3" xfId="1801" xr:uid="{00000000-0005-0000-0000-000006070000}"/>
    <cellStyle name="20% - Accent3 2 3 7 4" xfId="1802" xr:uid="{00000000-0005-0000-0000-000007070000}"/>
    <cellStyle name="20% - Accent3 2 3 8" xfId="1803" xr:uid="{00000000-0005-0000-0000-000008070000}"/>
    <cellStyle name="20% - Accent3 2 3 8 2" xfId="1804" xr:uid="{00000000-0005-0000-0000-000009070000}"/>
    <cellStyle name="20% - Accent3 2 3 8 2 2" xfId="1805" xr:uid="{00000000-0005-0000-0000-00000A070000}"/>
    <cellStyle name="20% - Accent3 2 3 8 3" xfId="1806" xr:uid="{00000000-0005-0000-0000-00000B070000}"/>
    <cellStyle name="20% - Accent3 2 3 8 4" xfId="1807" xr:uid="{00000000-0005-0000-0000-00000C070000}"/>
    <cellStyle name="20% - Accent3 2 3 9" xfId="1808" xr:uid="{00000000-0005-0000-0000-00000D070000}"/>
    <cellStyle name="20% - Accent3 2 3 9 2" xfId="1809" xr:uid="{00000000-0005-0000-0000-00000E070000}"/>
    <cellStyle name="20% - Accent3 2 3 9 2 2" xfId="1810" xr:uid="{00000000-0005-0000-0000-00000F070000}"/>
    <cellStyle name="20% - Accent3 2 3 9 3" xfId="1811" xr:uid="{00000000-0005-0000-0000-000010070000}"/>
    <cellStyle name="20% - Accent3 2 3 9 4" xfId="1812" xr:uid="{00000000-0005-0000-0000-000011070000}"/>
    <cellStyle name="20% - Accent3 2 4" xfId="1813" xr:uid="{00000000-0005-0000-0000-000012070000}"/>
    <cellStyle name="20% - Accent3 2 4 10" xfId="1814" xr:uid="{00000000-0005-0000-0000-000013070000}"/>
    <cellStyle name="20% - Accent3 2 4 2" xfId="1815" xr:uid="{00000000-0005-0000-0000-000014070000}"/>
    <cellStyle name="20% - Accent3 2 4 2 2" xfId="1816" xr:uid="{00000000-0005-0000-0000-000015070000}"/>
    <cellStyle name="20% - Accent3 2 4 2 2 2" xfId="1817" xr:uid="{00000000-0005-0000-0000-000016070000}"/>
    <cellStyle name="20% - Accent3 2 4 2 2 2 2" xfId="1818" xr:uid="{00000000-0005-0000-0000-000017070000}"/>
    <cellStyle name="20% - Accent3 2 4 2 2 3" xfId="1819" xr:uid="{00000000-0005-0000-0000-000018070000}"/>
    <cellStyle name="20% - Accent3 2 4 2 2 4" xfId="1820" xr:uid="{00000000-0005-0000-0000-000019070000}"/>
    <cellStyle name="20% - Accent3 2 4 2 3" xfId="1821" xr:uid="{00000000-0005-0000-0000-00001A070000}"/>
    <cellStyle name="20% - Accent3 2 4 2 3 2" xfId="1822" xr:uid="{00000000-0005-0000-0000-00001B070000}"/>
    <cellStyle name="20% - Accent3 2 4 2 4" xfId="1823" xr:uid="{00000000-0005-0000-0000-00001C070000}"/>
    <cellStyle name="20% - Accent3 2 4 2 5" xfId="1824" xr:uid="{00000000-0005-0000-0000-00001D070000}"/>
    <cellStyle name="20% - Accent3 2 4 3" xfId="1825" xr:uid="{00000000-0005-0000-0000-00001E070000}"/>
    <cellStyle name="20% - Accent3 2 4 3 2" xfId="1826" xr:uid="{00000000-0005-0000-0000-00001F070000}"/>
    <cellStyle name="20% - Accent3 2 4 3 2 2" xfId="1827" xr:uid="{00000000-0005-0000-0000-000020070000}"/>
    <cellStyle name="20% - Accent3 2 4 3 2 2 2" xfId="1828" xr:uid="{00000000-0005-0000-0000-000021070000}"/>
    <cellStyle name="20% - Accent3 2 4 3 2 3" xfId="1829" xr:uid="{00000000-0005-0000-0000-000022070000}"/>
    <cellStyle name="20% - Accent3 2 4 3 2 4" xfId="1830" xr:uid="{00000000-0005-0000-0000-000023070000}"/>
    <cellStyle name="20% - Accent3 2 4 3 3" xfId="1831" xr:uid="{00000000-0005-0000-0000-000024070000}"/>
    <cellStyle name="20% - Accent3 2 4 3 3 2" xfId="1832" xr:uid="{00000000-0005-0000-0000-000025070000}"/>
    <cellStyle name="20% - Accent3 2 4 3 4" xfId="1833" xr:uid="{00000000-0005-0000-0000-000026070000}"/>
    <cellStyle name="20% - Accent3 2 4 3 5" xfId="1834" xr:uid="{00000000-0005-0000-0000-000027070000}"/>
    <cellStyle name="20% - Accent3 2 4 4" xfId="1835" xr:uid="{00000000-0005-0000-0000-000028070000}"/>
    <cellStyle name="20% - Accent3 2 4 4 2" xfId="1836" xr:uid="{00000000-0005-0000-0000-000029070000}"/>
    <cellStyle name="20% - Accent3 2 4 4 2 2" xfId="1837" xr:uid="{00000000-0005-0000-0000-00002A070000}"/>
    <cellStyle name="20% - Accent3 2 4 4 3" xfId="1838" xr:uid="{00000000-0005-0000-0000-00002B070000}"/>
    <cellStyle name="20% - Accent3 2 4 4 4" xfId="1839" xr:uid="{00000000-0005-0000-0000-00002C070000}"/>
    <cellStyle name="20% - Accent3 2 4 5" xfId="1840" xr:uid="{00000000-0005-0000-0000-00002D070000}"/>
    <cellStyle name="20% - Accent3 2 4 5 2" xfId="1841" xr:uid="{00000000-0005-0000-0000-00002E070000}"/>
    <cellStyle name="20% - Accent3 2 4 5 2 2" xfId="1842" xr:uid="{00000000-0005-0000-0000-00002F070000}"/>
    <cellStyle name="20% - Accent3 2 4 5 3" xfId="1843" xr:uid="{00000000-0005-0000-0000-000030070000}"/>
    <cellStyle name="20% - Accent3 2 4 5 4" xfId="1844" xr:uid="{00000000-0005-0000-0000-000031070000}"/>
    <cellStyle name="20% - Accent3 2 4 6" xfId="1845" xr:uid="{00000000-0005-0000-0000-000032070000}"/>
    <cellStyle name="20% - Accent3 2 4 6 2" xfId="1846" xr:uid="{00000000-0005-0000-0000-000033070000}"/>
    <cellStyle name="20% - Accent3 2 4 6 2 2" xfId="1847" xr:uid="{00000000-0005-0000-0000-000034070000}"/>
    <cellStyle name="20% - Accent3 2 4 6 3" xfId="1848" xr:uid="{00000000-0005-0000-0000-000035070000}"/>
    <cellStyle name="20% - Accent3 2 4 6 4" xfId="1849" xr:uid="{00000000-0005-0000-0000-000036070000}"/>
    <cellStyle name="20% - Accent3 2 4 7" xfId="1850" xr:uid="{00000000-0005-0000-0000-000037070000}"/>
    <cellStyle name="20% - Accent3 2 4 7 2" xfId="1851" xr:uid="{00000000-0005-0000-0000-000038070000}"/>
    <cellStyle name="20% - Accent3 2 4 7 2 2" xfId="1852" xr:uid="{00000000-0005-0000-0000-000039070000}"/>
    <cellStyle name="20% - Accent3 2 4 7 3" xfId="1853" xr:uid="{00000000-0005-0000-0000-00003A070000}"/>
    <cellStyle name="20% - Accent3 2 4 7 4" xfId="1854" xr:uid="{00000000-0005-0000-0000-00003B070000}"/>
    <cellStyle name="20% - Accent3 2 4 8" xfId="1855" xr:uid="{00000000-0005-0000-0000-00003C070000}"/>
    <cellStyle name="20% - Accent3 2 4 8 2" xfId="1856" xr:uid="{00000000-0005-0000-0000-00003D070000}"/>
    <cellStyle name="20% - Accent3 2 4 9" xfId="1857" xr:uid="{00000000-0005-0000-0000-00003E070000}"/>
    <cellStyle name="20% - Accent3 2 5" xfId="1858" xr:uid="{00000000-0005-0000-0000-00003F070000}"/>
    <cellStyle name="20% - Accent3 2 5 2" xfId="1859" xr:uid="{00000000-0005-0000-0000-000040070000}"/>
    <cellStyle name="20% - Accent3 2 5 2 2" xfId="1860" xr:uid="{00000000-0005-0000-0000-000041070000}"/>
    <cellStyle name="20% - Accent3 2 5 2 2 2" xfId="1861" xr:uid="{00000000-0005-0000-0000-000042070000}"/>
    <cellStyle name="20% - Accent3 2 5 2 3" xfId="1862" xr:uid="{00000000-0005-0000-0000-000043070000}"/>
    <cellStyle name="20% - Accent3 2 5 2 4" xfId="1863" xr:uid="{00000000-0005-0000-0000-000044070000}"/>
    <cellStyle name="20% - Accent3 2 5 3" xfId="1864" xr:uid="{00000000-0005-0000-0000-000045070000}"/>
    <cellStyle name="20% - Accent3 2 5 3 2" xfId="1865" xr:uid="{00000000-0005-0000-0000-000046070000}"/>
    <cellStyle name="20% - Accent3 2 5 4" xfId="1866" xr:uid="{00000000-0005-0000-0000-000047070000}"/>
    <cellStyle name="20% - Accent3 2 5 5" xfId="1867" xr:uid="{00000000-0005-0000-0000-000048070000}"/>
    <cellStyle name="20% - Accent3 2 6" xfId="1868" xr:uid="{00000000-0005-0000-0000-000049070000}"/>
    <cellStyle name="20% - Accent3 2 6 2" xfId="1869" xr:uid="{00000000-0005-0000-0000-00004A070000}"/>
    <cellStyle name="20% - Accent3 2 6 2 2" xfId="1870" xr:uid="{00000000-0005-0000-0000-00004B070000}"/>
    <cellStyle name="20% - Accent3 2 6 2 2 2" xfId="1871" xr:uid="{00000000-0005-0000-0000-00004C070000}"/>
    <cellStyle name="20% - Accent3 2 6 2 3" xfId="1872" xr:uid="{00000000-0005-0000-0000-00004D070000}"/>
    <cellStyle name="20% - Accent3 2 6 2 4" xfId="1873" xr:uid="{00000000-0005-0000-0000-00004E070000}"/>
    <cellStyle name="20% - Accent3 2 6 3" xfId="1874" xr:uid="{00000000-0005-0000-0000-00004F070000}"/>
    <cellStyle name="20% - Accent3 2 6 3 2" xfId="1875" xr:uid="{00000000-0005-0000-0000-000050070000}"/>
    <cellStyle name="20% - Accent3 2 6 4" xfId="1876" xr:uid="{00000000-0005-0000-0000-000051070000}"/>
    <cellStyle name="20% - Accent3 2 6 5" xfId="1877" xr:uid="{00000000-0005-0000-0000-000052070000}"/>
    <cellStyle name="20% - Accent3 2 7" xfId="1878" xr:uid="{00000000-0005-0000-0000-000053070000}"/>
    <cellStyle name="20% - Accent3 2 7 2" xfId="1879" xr:uid="{00000000-0005-0000-0000-000054070000}"/>
    <cellStyle name="20% - Accent3 2 7 2 2" xfId="1880" xr:uid="{00000000-0005-0000-0000-000055070000}"/>
    <cellStyle name="20% - Accent3 2 7 3" xfId="1881" xr:uid="{00000000-0005-0000-0000-000056070000}"/>
    <cellStyle name="20% - Accent3 2 7 4" xfId="1882" xr:uid="{00000000-0005-0000-0000-000057070000}"/>
    <cellStyle name="20% - Accent3 2 8" xfId="1883" xr:uid="{00000000-0005-0000-0000-000058070000}"/>
    <cellStyle name="20% - Accent3 2 8 2" xfId="1884" xr:uid="{00000000-0005-0000-0000-000059070000}"/>
    <cellStyle name="20% - Accent3 2 8 2 2" xfId="1885" xr:uid="{00000000-0005-0000-0000-00005A070000}"/>
    <cellStyle name="20% - Accent3 2 8 3" xfId="1886" xr:uid="{00000000-0005-0000-0000-00005B070000}"/>
    <cellStyle name="20% - Accent3 2 8 4" xfId="1887" xr:uid="{00000000-0005-0000-0000-00005C070000}"/>
    <cellStyle name="20% - Accent3 2 9" xfId="1888" xr:uid="{00000000-0005-0000-0000-00005D070000}"/>
    <cellStyle name="20% - Accent3 2 9 2" xfId="1889" xr:uid="{00000000-0005-0000-0000-00005E070000}"/>
    <cellStyle name="20% - Accent3 2 9 2 2" xfId="1890" xr:uid="{00000000-0005-0000-0000-00005F070000}"/>
    <cellStyle name="20% - Accent3 2 9 3" xfId="1891" xr:uid="{00000000-0005-0000-0000-000060070000}"/>
    <cellStyle name="20% - Accent3 2 9 4" xfId="1892" xr:uid="{00000000-0005-0000-0000-000061070000}"/>
    <cellStyle name="20% - Accent3 3" xfId="1893" xr:uid="{00000000-0005-0000-0000-000062070000}"/>
    <cellStyle name="20% - Accent3 3 10" xfId="1894" xr:uid="{00000000-0005-0000-0000-000063070000}"/>
    <cellStyle name="20% - Accent3 3 10 2" xfId="1895" xr:uid="{00000000-0005-0000-0000-000064070000}"/>
    <cellStyle name="20% - Accent3 3 10 2 2" xfId="1896" xr:uid="{00000000-0005-0000-0000-000065070000}"/>
    <cellStyle name="20% - Accent3 3 10 3" xfId="1897" xr:uid="{00000000-0005-0000-0000-000066070000}"/>
    <cellStyle name="20% - Accent3 3 10 4" xfId="1898" xr:uid="{00000000-0005-0000-0000-000067070000}"/>
    <cellStyle name="20% - Accent3 3 11" xfId="1899" xr:uid="{00000000-0005-0000-0000-000068070000}"/>
    <cellStyle name="20% - Accent3 3 11 2" xfId="1900" xr:uid="{00000000-0005-0000-0000-000069070000}"/>
    <cellStyle name="20% - Accent3 3 11 2 2" xfId="1901" xr:uid="{00000000-0005-0000-0000-00006A070000}"/>
    <cellStyle name="20% - Accent3 3 11 3" xfId="1902" xr:uid="{00000000-0005-0000-0000-00006B070000}"/>
    <cellStyle name="20% - Accent3 3 11 4" xfId="1903" xr:uid="{00000000-0005-0000-0000-00006C070000}"/>
    <cellStyle name="20% - Accent3 3 12" xfId="1904" xr:uid="{00000000-0005-0000-0000-00006D070000}"/>
    <cellStyle name="20% - Accent3 3 12 2" xfId="1905" xr:uid="{00000000-0005-0000-0000-00006E070000}"/>
    <cellStyle name="20% - Accent3 3 13" xfId="1906" xr:uid="{00000000-0005-0000-0000-00006F070000}"/>
    <cellStyle name="20% - Accent3 3 14" xfId="1907" xr:uid="{00000000-0005-0000-0000-000070070000}"/>
    <cellStyle name="20% - Accent3 3 2" xfId="1908" xr:uid="{00000000-0005-0000-0000-000071070000}"/>
    <cellStyle name="20% - Accent3 3 2 10" xfId="1909" xr:uid="{00000000-0005-0000-0000-000072070000}"/>
    <cellStyle name="20% - Accent3 3 2 10 2" xfId="1910" xr:uid="{00000000-0005-0000-0000-000073070000}"/>
    <cellStyle name="20% - Accent3 3 2 11" xfId="1911" xr:uid="{00000000-0005-0000-0000-000074070000}"/>
    <cellStyle name="20% - Accent3 3 2 12" xfId="1912" xr:uid="{00000000-0005-0000-0000-000075070000}"/>
    <cellStyle name="20% - Accent3 3 2 2" xfId="1913" xr:uid="{00000000-0005-0000-0000-000076070000}"/>
    <cellStyle name="20% - Accent3 3 2 2 10" xfId="1914" xr:uid="{00000000-0005-0000-0000-000077070000}"/>
    <cellStyle name="20% - Accent3 3 2 2 2" xfId="1915" xr:uid="{00000000-0005-0000-0000-000078070000}"/>
    <cellStyle name="20% - Accent3 3 2 2 2 2" xfId="1916" xr:uid="{00000000-0005-0000-0000-000079070000}"/>
    <cellStyle name="20% - Accent3 3 2 2 2 2 2" xfId="1917" xr:uid="{00000000-0005-0000-0000-00007A070000}"/>
    <cellStyle name="20% - Accent3 3 2 2 2 2 2 2" xfId="1918" xr:uid="{00000000-0005-0000-0000-00007B070000}"/>
    <cellStyle name="20% - Accent3 3 2 2 2 2 3" xfId="1919" xr:uid="{00000000-0005-0000-0000-00007C070000}"/>
    <cellStyle name="20% - Accent3 3 2 2 2 2 4" xfId="1920" xr:uid="{00000000-0005-0000-0000-00007D070000}"/>
    <cellStyle name="20% - Accent3 3 2 2 2 3" xfId="1921" xr:uid="{00000000-0005-0000-0000-00007E070000}"/>
    <cellStyle name="20% - Accent3 3 2 2 2 3 2" xfId="1922" xr:uid="{00000000-0005-0000-0000-00007F070000}"/>
    <cellStyle name="20% - Accent3 3 2 2 2 4" xfId="1923" xr:uid="{00000000-0005-0000-0000-000080070000}"/>
    <cellStyle name="20% - Accent3 3 2 2 2 5" xfId="1924" xr:uid="{00000000-0005-0000-0000-000081070000}"/>
    <cellStyle name="20% - Accent3 3 2 2 3" xfId="1925" xr:uid="{00000000-0005-0000-0000-000082070000}"/>
    <cellStyle name="20% - Accent3 3 2 2 3 2" xfId="1926" xr:uid="{00000000-0005-0000-0000-000083070000}"/>
    <cellStyle name="20% - Accent3 3 2 2 3 2 2" xfId="1927" xr:uid="{00000000-0005-0000-0000-000084070000}"/>
    <cellStyle name="20% - Accent3 3 2 2 3 3" xfId="1928" xr:uid="{00000000-0005-0000-0000-000085070000}"/>
    <cellStyle name="20% - Accent3 3 2 2 3 4" xfId="1929" xr:uid="{00000000-0005-0000-0000-000086070000}"/>
    <cellStyle name="20% - Accent3 3 2 2 4" xfId="1930" xr:uid="{00000000-0005-0000-0000-000087070000}"/>
    <cellStyle name="20% - Accent3 3 2 2 4 2" xfId="1931" xr:uid="{00000000-0005-0000-0000-000088070000}"/>
    <cellStyle name="20% - Accent3 3 2 2 4 2 2" xfId="1932" xr:uid="{00000000-0005-0000-0000-000089070000}"/>
    <cellStyle name="20% - Accent3 3 2 2 4 3" xfId="1933" xr:uid="{00000000-0005-0000-0000-00008A070000}"/>
    <cellStyle name="20% - Accent3 3 2 2 4 4" xfId="1934" xr:uid="{00000000-0005-0000-0000-00008B070000}"/>
    <cellStyle name="20% - Accent3 3 2 2 5" xfId="1935" xr:uid="{00000000-0005-0000-0000-00008C070000}"/>
    <cellStyle name="20% - Accent3 3 2 2 5 2" xfId="1936" xr:uid="{00000000-0005-0000-0000-00008D070000}"/>
    <cellStyle name="20% - Accent3 3 2 2 5 2 2" xfId="1937" xr:uid="{00000000-0005-0000-0000-00008E070000}"/>
    <cellStyle name="20% - Accent3 3 2 2 5 3" xfId="1938" xr:uid="{00000000-0005-0000-0000-00008F070000}"/>
    <cellStyle name="20% - Accent3 3 2 2 5 4" xfId="1939" xr:uid="{00000000-0005-0000-0000-000090070000}"/>
    <cellStyle name="20% - Accent3 3 2 2 6" xfId="1940" xr:uid="{00000000-0005-0000-0000-000091070000}"/>
    <cellStyle name="20% - Accent3 3 2 2 6 2" xfId="1941" xr:uid="{00000000-0005-0000-0000-000092070000}"/>
    <cellStyle name="20% - Accent3 3 2 2 6 2 2" xfId="1942" xr:uid="{00000000-0005-0000-0000-000093070000}"/>
    <cellStyle name="20% - Accent3 3 2 2 6 3" xfId="1943" xr:uid="{00000000-0005-0000-0000-000094070000}"/>
    <cellStyle name="20% - Accent3 3 2 2 6 4" xfId="1944" xr:uid="{00000000-0005-0000-0000-000095070000}"/>
    <cellStyle name="20% - Accent3 3 2 2 7" xfId="1945" xr:uid="{00000000-0005-0000-0000-000096070000}"/>
    <cellStyle name="20% - Accent3 3 2 2 7 2" xfId="1946" xr:uid="{00000000-0005-0000-0000-000097070000}"/>
    <cellStyle name="20% - Accent3 3 2 2 7 2 2" xfId="1947" xr:uid="{00000000-0005-0000-0000-000098070000}"/>
    <cellStyle name="20% - Accent3 3 2 2 7 3" xfId="1948" xr:uid="{00000000-0005-0000-0000-000099070000}"/>
    <cellStyle name="20% - Accent3 3 2 2 7 4" xfId="1949" xr:uid="{00000000-0005-0000-0000-00009A070000}"/>
    <cellStyle name="20% - Accent3 3 2 2 8" xfId="1950" xr:uid="{00000000-0005-0000-0000-00009B070000}"/>
    <cellStyle name="20% - Accent3 3 2 2 8 2" xfId="1951" xr:uid="{00000000-0005-0000-0000-00009C070000}"/>
    <cellStyle name="20% - Accent3 3 2 2 9" xfId="1952" xr:uid="{00000000-0005-0000-0000-00009D070000}"/>
    <cellStyle name="20% - Accent3 3 2 3" xfId="1953" xr:uid="{00000000-0005-0000-0000-00009E070000}"/>
    <cellStyle name="20% - Accent3 3 2 3 2" xfId="1954" xr:uid="{00000000-0005-0000-0000-00009F070000}"/>
    <cellStyle name="20% - Accent3 3 2 3 2 2" xfId="1955" xr:uid="{00000000-0005-0000-0000-0000A0070000}"/>
    <cellStyle name="20% - Accent3 3 2 3 2 2 2" xfId="1956" xr:uid="{00000000-0005-0000-0000-0000A1070000}"/>
    <cellStyle name="20% - Accent3 3 2 3 2 3" xfId="1957" xr:uid="{00000000-0005-0000-0000-0000A2070000}"/>
    <cellStyle name="20% - Accent3 3 2 3 2 4" xfId="1958" xr:uid="{00000000-0005-0000-0000-0000A3070000}"/>
    <cellStyle name="20% - Accent3 3 2 3 3" xfId="1959" xr:uid="{00000000-0005-0000-0000-0000A4070000}"/>
    <cellStyle name="20% - Accent3 3 2 3 3 2" xfId="1960" xr:uid="{00000000-0005-0000-0000-0000A5070000}"/>
    <cellStyle name="20% - Accent3 3 2 3 4" xfId="1961" xr:uid="{00000000-0005-0000-0000-0000A6070000}"/>
    <cellStyle name="20% - Accent3 3 2 3 5" xfId="1962" xr:uid="{00000000-0005-0000-0000-0000A7070000}"/>
    <cellStyle name="20% - Accent3 3 2 4" xfId="1963" xr:uid="{00000000-0005-0000-0000-0000A8070000}"/>
    <cellStyle name="20% - Accent3 3 2 4 2" xfId="1964" xr:uid="{00000000-0005-0000-0000-0000A9070000}"/>
    <cellStyle name="20% - Accent3 3 2 4 2 2" xfId="1965" xr:uid="{00000000-0005-0000-0000-0000AA070000}"/>
    <cellStyle name="20% - Accent3 3 2 4 2 2 2" xfId="1966" xr:uid="{00000000-0005-0000-0000-0000AB070000}"/>
    <cellStyle name="20% - Accent3 3 2 4 2 3" xfId="1967" xr:uid="{00000000-0005-0000-0000-0000AC070000}"/>
    <cellStyle name="20% - Accent3 3 2 4 2 4" xfId="1968" xr:uid="{00000000-0005-0000-0000-0000AD070000}"/>
    <cellStyle name="20% - Accent3 3 2 4 3" xfId="1969" xr:uid="{00000000-0005-0000-0000-0000AE070000}"/>
    <cellStyle name="20% - Accent3 3 2 4 3 2" xfId="1970" xr:uid="{00000000-0005-0000-0000-0000AF070000}"/>
    <cellStyle name="20% - Accent3 3 2 4 4" xfId="1971" xr:uid="{00000000-0005-0000-0000-0000B0070000}"/>
    <cellStyle name="20% - Accent3 3 2 4 5" xfId="1972" xr:uid="{00000000-0005-0000-0000-0000B1070000}"/>
    <cellStyle name="20% - Accent3 3 2 5" xfId="1973" xr:uid="{00000000-0005-0000-0000-0000B2070000}"/>
    <cellStyle name="20% - Accent3 3 2 5 2" xfId="1974" xr:uid="{00000000-0005-0000-0000-0000B3070000}"/>
    <cellStyle name="20% - Accent3 3 2 5 2 2" xfId="1975" xr:uid="{00000000-0005-0000-0000-0000B4070000}"/>
    <cellStyle name="20% - Accent3 3 2 5 3" xfId="1976" xr:uid="{00000000-0005-0000-0000-0000B5070000}"/>
    <cellStyle name="20% - Accent3 3 2 5 4" xfId="1977" xr:uid="{00000000-0005-0000-0000-0000B6070000}"/>
    <cellStyle name="20% - Accent3 3 2 6" xfId="1978" xr:uid="{00000000-0005-0000-0000-0000B7070000}"/>
    <cellStyle name="20% - Accent3 3 2 6 2" xfId="1979" xr:uid="{00000000-0005-0000-0000-0000B8070000}"/>
    <cellStyle name="20% - Accent3 3 2 6 2 2" xfId="1980" xr:uid="{00000000-0005-0000-0000-0000B9070000}"/>
    <cellStyle name="20% - Accent3 3 2 6 3" xfId="1981" xr:uid="{00000000-0005-0000-0000-0000BA070000}"/>
    <cellStyle name="20% - Accent3 3 2 6 4" xfId="1982" xr:uid="{00000000-0005-0000-0000-0000BB070000}"/>
    <cellStyle name="20% - Accent3 3 2 7" xfId="1983" xr:uid="{00000000-0005-0000-0000-0000BC070000}"/>
    <cellStyle name="20% - Accent3 3 2 7 2" xfId="1984" xr:uid="{00000000-0005-0000-0000-0000BD070000}"/>
    <cellStyle name="20% - Accent3 3 2 7 2 2" xfId="1985" xr:uid="{00000000-0005-0000-0000-0000BE070000}"/>
    <cellStyle name="20% - Accent3 3 2 7 3" xfId="1986" xr:uid="{00000000-0005-0000-0000-0000BF070000}"/>
    <cellStyle name="20% - Accent3 3 2 7 4" xfId="1987" xr:uid="{00000000-0005-0000-0000-0000C0070000}"/>
    <cellStyle name="20% - Accent3 3 2 8" xfId="1988" xr:uid="{00000000-0005-0000-0000-0000C1070000}"/>
    <cellStyle name="20% - Accent3 3 2 8 2" xfId="1989" xr:uid="{00000000-0005-0000-0000-0000C2070000}"/>
    <cellStyle name="20% - Accent3 3 2 8 2 2" xfId="1990" xr:uid="{00000000-0005-0000-0000-0000C3070000}"/>
    <cellStyle name="20% - Accent3 3 2 8 3" xfId="1991" xr:uid="{00000000-0005-0000-0000-0000C4070000}"/>
    <cellStyle name="20% - Accent3 3 2 8 4" xfId="1992" xr:uid="{00000000-0005-0000-0000-0000C5070000}"/>
    <cellStyle name="20% - Accent3 3 2 9" xfId="1993" xr:uid="{00000000-0005-0000-0000-0000C6070000}"/>
    <cellStyle name="20% - Accent3 3 2 9 2" xfId="1994" xr:uid="{00000000-0005-0000-0000-0000C7070000}"/>
    <cellStyle name="20% - Accent3 3 2 9 2 2" xfId="1995" xr:uid="{00000000-0005-0000-0000-0000C8070000}"/>
    <cellStyle name="20% - Accent3 3 2 9 3" xfId="1996" xr:uid="{00000000-0005-0000-0000-0000C9070000}"/>
    <cellStyle name="20% - Accent3 3 2 9 4" xfId="1997" xr:uid="{00000000-0005-0000-0000-0000CA070000}"/>
    <cellStyle name="20% - Accent3 3 3" xfId="1998" xr:uid="{00000000-0005-0000-0000-0000CB070000}"/>
    <cellStyle name="20% - Accent3 3 3 10" xfId="1999" xr:uid="{00000000-0005-0000-0000-0000CC070000}"/>
    <cellStyle name="20% - Accent3 3 3 2" xfId="2000" xr:uid="{00000000-0005-0000-0000-0000CD070000}"/>
    <cellStyle name="20% - Accent3 3 3 2 2" xfId="2001" xr:uid="{00000000-0005-0000-0000-0000CE070000}"/>
    <cellStyle name="20% - Accent3 3 3 2 2 2" xfId="2002" xr:uid="{00000000-0005-0000-0000-0000CF070000}"/>
    <cellStyle name="20% - Accent3 3 3 2 2 2 2" xfId="2003" xr:uid="{00000000-0005-0000-0000-0000D0070000}"/>
    <cellStyle name="20% - Accent3 3 3 2 2 3" xfId="2004" xr:uid="{00000000-0005-0000-0000-0000D1070000}"/>
    <cellStyle name="20% - Accent3 3 3 2 2 4" xfId="2005" xr:uid="{00000000-0005-0000-0000-0000D2070000}"/>
    <cellStyle name="20% - Accent3 3 3 2 3" xfId="2006" xr:uid="{00000000-0005-0000-0000-0000D3070000}"/>
    <cellStyle name="20% - Accent3 3 3 2 3 2" xfId="2007" xr:uid="{00000000-0005-0000-0000-0000D4070000}"/>
    <cellStyle name="20% - Accent3 3 3 2 4" xfId="2008" xr:uid="{00000000-0005-0000-0000-0000D5070000}"/>
    <cellStyle name="20% - Accent3 3 3 2 5" xfId="2009" xr:uid="{00000000-0005-0000-0000-0000D6070000}"/>
    <cellStyle name="20% - Accent3 3 3 3" xfId="2010" xr:uid="{00000000-0005-0000-0000-0000D7070000}"/>
    <cellStyle name="20% - Accent3 3 3 3 2" xfId="2011" xr:uid="{00000000-0005-0000-0000-0000D8070000}"/>
    <cellStyle name="20% - Accent3 3 3 3 2 2" xfId="2012" xr:uid="{00000000-0005-0000-0000-0000D9070000}"/>
    <cellStyle name="20% - Accent3 3 3 3 3" xfId="2013" xr:uid="{00000000-0005-0000-0000-0000DA070000}"/>
    <cellStyle name="20% - Accent3 3 3 3 4" xfId="2014" xr:uid="{00000000-0005-0000-0000-0000DB070000}"/>
    <cellStyle name="20% - Accent3 3 3 4" xfId="2015" xr:uid="{00000000-0005-0000-0000-0000DC070000}"/>
    <cellStyle name="20% - Accent3 3 3 4 2" xfId="2016" xr:uid="{00000000-0005-0000-0000-0000DD070000}"/>
    <cellStyle name="20% - Accent3 3 3 4 2 2" xfId="2017" xr:uid="{00000000-0005-0000-0000-0000DE070000}"/>
    <cellStyle name="20% - Accent3 3 3 4 3" xfId="2018" xr:uid="{00000000-0005-0000-0000-0000DF070000}"/>
    <cellStyle name="20% - Accent3 3 3 4 4" xfId="2019" xr:uid="{00000000-0005-0000-0000-0000E0070000}"/>
    <cellStyle name="20% - Accent3 3 3 5" xfId="2020" xr:uid="{00000000-0005-0000-0000-0000E1070000}"/>
    <cellStyle name="20% - Accent3 3 3 5 2" xfId="2021" xr:uid="{00000000-0005-0000-0000-0000E2070000}"/>
    <cellStyle name="20% - Accent3 3 3 5 2 2" xfId="2022" xr:uid="{00000000-0005-0000-0000-0000E3070000}"/>
    <cellStyle name="20% - Accent3 3 3 5 3" xfId="2023" xr:uid="{00000000-0005-0000-0000-0000E4070000}"/>
    <cellStyle name="20% - Accent3 3 3 5 4" xfId="2024" xr:uid="{00000000-0005-0000-0000-0000E5070000}"/>
    <cellStyle name="20% - Accent3 3 3 6" xfId="2025" xr:uid="{00000000-0005-0000-0000-0000E6070000}"/>
    <cellStyle name="20% - Accent3 3 3 6 2" xfId="2026" xr:uid="{00000000-0005-0000-0000-0000E7070000}"/>
    <cellStyle name="20% - Accent3 3 3 6 2 2" xfId="2027" xr:uid="{00000000-0005-0000-0000-0000E8070000}"/>
    <cellStyle name="20% - Accent3 3 3 6 3" xfId="2028" xr:uid="{00000000-0005-0000-0000-0000E9070000}"/>
    <cellStyle name="20% - Accent3 3 3 6 4" xfId="2029" xr:uid="{00000000-0005-0000-0000-0000EA070000}"/>
    <cellStyle name="20% - Accent3 3 3 7" xfId="2030" xr:uid="{00000000-0005-0000-0000-0000EB070000}"/>
    <cellStyle name="20% - Accent3 3 3 7 2" xfId="2031" xr:uid="{00000000-0005-0000-0000-0000EC070000}"/>
    <cellStyle name="20% - Accent3 3 3 7 2 2" xfId="2032" xr:uid="{00000000-0005-0000-0000-0000ED070000}"/>
    <cellStyle name="20% - Accent3 3 3 7 3" xfId="2033" xr:uid="{00000000-0005-0000-0000-0000EE070000}"/>
    <cellStyle name="20% - Accent3 3 3 7 4" xfId="2034" xr:uid="{00000000-0005-0000-0000-0000EF070000}"/>
    <cellStyle name="20% - Accent3 3 3 8" xfId="2035" xr:uid="{00000000-0005-0000-0000-0000F0070000}"/>
    <cellStyle name="20% - Accent3 3 3 8 2" xfId="2036" xr:uid="{00000000-0005-0000-0000-0000F1070000}"/>
    <cellStyle name="20% - Accent3 3 3 9" xfId="2037" xr:uid="{00000000-0005-0000-0000-0000F2070000}"/>
    <cellStyle name="20% - Accent3 3 4" xfId="2038" xr:uid="{00000000-0005-0000-0000-0000F3070000}"/>
    <cellStyle name="20% - Accent3 3 4 2" xfId="2039" xr:uid="{00000000-0005-0000-0000-0000F4070000}"/>
    <cellStyle name="20% - Accent3 3 4 2 2" xfId="2040" xr:uid="{00000000-0005-0000-0000-0000F5070000}"/>
    <cellStyle name="20% - Accent3 3 4 2 2 2" xfId="2041" xr:uid="{00000000-0005-0000-0000-0000F6070000}"/>
    <cellStyle name="20% - Accent3 3 4 2 3" xfId="2042" xr:uid="{00000000-0005-0000-0000-0000F7070000}"/>
    <cellStyle name="20% - Accent3 3 4 2 4" xfId="2043" xr:uid="{00000000-0005-0000-0000-0000F8070000}"/>
    <cellStyle name="20% - Accent3 3 4 3" xfId="2044" xr:uid="{00000000-0005-0000-0000-0000F9070000}"/>
    <cellStyle name="20% - Accent3 3 4 3 2" xfId="2045" xr:uid="{00000000-0005-0000-0000-0000FA070000}"/>
    <cellStyle name="20% - Accent3 3 4 4" xfId="2046" xr:uid="{00000000-0005-0000-0000-0000FB070000}"/>
    <cellStyle name="20% - Accent3 3 4 5" xfId="2047" xr:uid="{00000000-0005-0000-0000-0000FC070000}"/>
    <cellStyle name="20% - Accent3 3 5" xfId="2048" xr:uid="{00000000-0005-0000-0000-0000FD070000}"/>
    <cellStyle name="20% - Accent3 3 5 2" xfId="2049" xr:uid="{00000000-0005-0000-0000-0000FE070000}"/>
    <cellStyle name="20% - Accent3 3 5 2 2" xfId="2050" xr:uid="{00000000-0005-0000-0000-0000FF070000}"/>
    <cellStyle name="20% - Accent3 3 5 2 2 2" xfId="2051" xr:uid="{00000000-0005-0000-0000-000000080000}"/>
    <cellStyle name="20% - Accent3 3 5 2 3" xfId="2052" xr:uid="{00000000-0005-0000-0000-000001080000}"/>
    <cellStyle name="20% - Accent3 3 5 2 4" xfId="2053" xr:uid="{00000000-0005-0000-0000-000002080000}"/>
    <cellStyle name="20% - Accent3 3 5 3" xfId="2054" xr:uid="{00000000-0005-0000-0000-000003080000}"/>
    <cellStyle name="20% - Accent3 3 5 3 2" xfId="2055" xr:uid="{00000000-0005-0000-0000-000004080000}"/>
    <cellStyle name="20% - Accent3 3 5 4" xfId="2056" xr:uid="{00000000-0005-0000-0000-000005080000}"/>
    <cellStyle name="20% - Accent3 3 5 5" xfId="2057" xr:uid="{00000000-0005-0000-0000-000006080000}"/>
    <cellStyle name="20% - Accent3 3 6" xfId="2058" xr:uid="{00000000-0005-0000-0000-000007080000}"/>
    <cellStyle name="20% - Accent3 3 6 2" xfId="2059" xr:uid="{00000000-0005-0000-0000-000008080000}"/>
    <cellStyle name="20% - Accent3 3 6 2 2" xfId="2060" xr:uid="{00000000-0005-0000-0000-000009080000}"/>
    <cellStyle name="20% - Accent3 3 6 3" xfId="2061" xr:uid="{00000000-0005-0000-0000-00000A080000}"/>
    <cellStyle name="20% - Accent3 3 6 4" xfId="2062" xr:uid="{00000000-0005-0000-0000-00000B080000}"/>
    <cellStyle name="20% - Accent3 3 7" xfId="2063" xr:uid="{00000000-0005-0000-0000-00000C080000}"/>
    <cellStyle name="20% - Accent3 3 7 2" xfId="2064" xr:uid="{00000000-0005-0000-0000-00000D080000}"/>
    <cellStyle name="20% - Accent3 3 7 2 2" xfId="2065" xr:uid="{00000000-0005-0000-0000-00000E080000}"/>
    <cellStyle name="20% - Accent3 3 7 3" xfId="2066" xr:uid="{00000000-0005-0000-0000-00000F080000}"/>
    <cellStyle name="20% - Accent3 3 7 4" xfId="2067" xr:uid="{00000000-0005-0000-0000-000010080000}"/>
    <cellStyle name="20% - Accent3 3 8" xfId="2068" xr:uid="{00000000-0005-0000-0000-000011080000}"/>
    <cellStyle name="20% - Accent3 3 8 2" xfId="2069" xr:uid="{00000000-0005-0000-0000-000012080000}"/>
    <cellStyle name="20% - Accent3 3 8 2 2" xfId="2070" xr:uid="{00000000-0005-0000-0000-000013080000}"/>
    <cellStyle name="20% - Accent3 3 8 3" xfId="2071" xr:uid="{00000000-0005-0000-0000-000014080000}"/>
    <cellStyle name="20% - Accent3 3 8 4" xfId="2072" xr:uid="{00000000-0005-0000-0000-000015080000}"/>
    <cellStyle name="20% - Accent3 3 9" xfId="2073" xr:uid="{00000000-0005-0000-0000-000016080000}"/>
    <cellStyle name="20% - Accent3 3 9 2" xfId="2074" xr:uid="{00000000-0005-0000-0000-000017080000}"/>
    <cellStyle name="20% - Accent3 3 9 2 2" xfId="2075" xr:uid="{00000000-0005-0000-0000-000018080000}"/>
    <cellStyle name="20% - Accent3 3 9 3" xfId="2076" xr:uid="{00000000-0005-0000-0000-000019080000}"/>
    <cellStyle name="20% - Accent3 3 9 4" xfId="2077" xr:uid="{00000000-0005-0000-0000-00001A080000}"/>
    <cellStyle name="20% - Accent3 4" xfId="2078" xr:uid="{00000000-0005-0000-0000-00001B080000}"/>
    <cellStyle name="20% - Accent3 4 10" xfId="2079" xr:uid="{00000000-0005-0000-0000-00001C080000}"/>
    <cellStyle name="20% - Accent3 4 10 2" xfId="2080" xr:uid="{00000000-0005-0000-0000-00001D080000}"/>
    <cellStyle name="20% - Accent3 4 11" xfId="2081" xr:uid="{00000000-0005-0000-0000-00001E080000}"/>
    <cellStyle name="20% - Accent3 4 12" xfId="2082" xr:uid="{00000000-0005-0000-0000-00001F080000}"/>
    <cellStyle name="20% - Accent3 4 2" xfId="2083" xr:uid="{00000000-0005-0000-0000-000020080000}"/>
    <cellStyle name="20% - Accent3 4 2 10" xfId="2084" xr:uid="{00000000-0005-0000-0000-000021080000}"/>
    <cellStyle name="20% - Accent3 4 2 2" xfId="2085" xr:uid="{00000000-0005-0000-0000-000022080000}"/>
    <cellStyle name="20% - Accent3 4 2 2 2" xfId="2086" xr:uid="{00000000-0005-0000-0000-000023080000}"/>
    <cellStyle name="20% - Accent3 4 2 2 2 2" xfId="2087" xr:uid="{00000000-0005-0000-0000-000024080000}"/>
    <cellStyle name="20% - Accent3 4 2 2 2 2 2" xfId="2088" xr:uid="{00000000-0005-0000-0000-000025080000}"/>
    <cellStyle name="20% - Accent3 4 2 2 2 3" xfId="2089" xr:uid="{00000000-0005-0000-0000-000026080000}"/>
    <cellStyle name="20% - Accent3 4 2 2 2 4" xfId="2090" xr:uid="{00000000-0005-0000-0000-000027080000}"/>
    <cellStyle name="20% - Accent3 4 2 2 3" xfId="2091" xr:uid="{00000000-0005-0000-0000-000028080000}"/>
    <cellStyle name="20% - Accent3 4 2 2 3 2" xfId="2092" xr:uid="{00000000-0005-0000-0000-000029080000}"/>
    <cellStyle name="20% - Accent3 4 2 2 4" xfId="2093" xr:uid="{00000000-0005-0000-0000-00002A080000}"/>
    <cellStyle name="20% - Accent3 4 2 2 5" xfId="2094" xr:uid="{00000000-0005-0000-0000-00002B080000}"/>
    <cellStyle name="20% - Accent3 4 2 3" xfId="2095" xr:uid="{00000000-0005-0000-0000-00002C080000}"/>
    <cellStyle name="20% - Accent3 4 2 3 2" xfId="2096" xr:uid="{00000000-0005-0000-0000-00002D080000}"/>
    <cellStyle name="20% - Accent3 4 2 3 2 2" xfId="2097" xr:uid="{00000000-0005-0000-0000-00002E080000}"/>
    <cellStyle name="20% - Accent3 4 2 3 3" xfId="2098" xr:uid="{00000000-0005-0000-0000-00002F080000}"/>
    <cellStyle name="20% - Accent3 4 2 3 4" xfId="2099" xr:uid="{00000000-0005-0000-0000-000030080000}"/>
    <cellStyle name="20% - Accent3 4 2 4" xfId="2100" xr:uid="{00000000-0005-0000-0000-000031080000}"/>
    <cellStyle name="20% - Accent3 4 2 4 2" xfId="2101" xr:uid="{00000000-0005-0000-0000-000032080000}"/>
    <cellStyle name="20% - Accent3 4 2 4 2 2" xfId="2102" xr:uid="{00000000-0005-0000-0000-000033080000}"/>
    <cellStyle name="20% - Accent3 4 2 4 3" xfId="2103" xr:uid="{00000000-0005-0000-0000-000034080000}"/>
    <cellStyle name="20% - Accent3 4 2 4 4" xfId="2104" xr:uid="{00000000-0005-0000-0000-000035080000}"/>
    <cellStyle name="20% - Accent3 4 2 5" xfId="2105" xr:uid="{00000000-0005-0000-0000-000036080000}"/>
    <cellStyle name="20% - Accent3 4 2 5 2" xfId="2106" xr:uid="{00000000-0005-0000-0000-000037080000}"/>
    <cellStyle name="20% - Accent3 4 2 5 2 2" xfId="2107" xr:uid="{00000000-0005-0000-0000-000038080000}"/>
    <cellStyle name="20% - Accent3 4 2 5 3" xfId="2108" xr:uid="{00000000-0005-0000-0000-000039080000}"/>
    <cellStyle name="20% - Accent3 4 2 5 4" xfId="2109" xr:uid="{00000000-0005-0000-0000-00003A080000}"/>
    <cellStyle name="20% - Accent3 4 2 6" xfId="2110" xr:uid="{00000000-0005-0000-0000-00003B080000}"/>
    <cellStyle name="20% - Accent3 4 2 6 2" xfId="2111" xr:uid="{00000000-0005-0000-0000-00003C080000}"/>
    <cellStyle name="20% - Accent3 4 2 6 2 2" xfId="2112" xr:uid="{00000000-0005-0000-0000-00003D080000}"/>
    <cellStyle name="20% - Accent3 4 2 6 3" xfId="2113" xr:uid="{00000000-0005-0000-0000-00003E080000}"/>
    <cellStyle name="20% - Accent3 4 2 6 4" xfId="2114" xr:uid="{00000000-0005-0000-0000-00003F080000}"/>
    <cellStyle name="20% - Accent3 4 2 7" xfId="2115" xr:uid="{00000000-0005-0000-0000-000040080000}"/>
    <cellStyle name="20% - Accent3 4 2 7 2" xfId="2116" xr:uid="{00000000-0005-0000-0000-000041080000}"/>
    <cellStyle name="20% - Accent3 4 2 7 2 2" xfId="2117" xr:uid="{00000000-0005-0000-0000-000042080000}"/>
    <cellStyle name="20% - Accent3 4 2 7 3" xfId="2118" xr:uid="{00000000-0005-0000-0000-000043080000}"/>
    <cellStyle name="20% - Accent3 4 2 7 4" xfId="2119" xr:uid="{00000000-0005-0000-0000-000044080000}"/>
    <cellStyle name="20% - Accent3 4 2 8" xfId="2120" xr:uid="{00000000-0005-0000-0000-000045080000}"/>
    <cellStyle name="20% - Accent3 4 2 8 2" xfId="2121" xr:uid="{00000000-0005-0000-0000-000046080000}"/>
    <cellStyle name="20% - Accent3 4 2 9" xfId="2122" xr:uid="{00000000-0005-0000-0000-000047080000}"/>
    <cellStyle name="20% - Accent3 4 3" xfId="2123" xr:uid="{00000000-0005-0000-0000-000048080000}"/>
    <cellStyle name="20% - Accent3 4 3 2" xfId="2124" xr:uid="{00000000-0005-0000-0000-000049080000}"/>
    <cellStyle name="20% - Accent3 4 3 2 2" xfId="2125" xr:uid="{00000000-0005-0000-0000-00004A080000}"/>
    <cellStyle name="20% - Accent3 4 3 2 2 2" xfId="2126" xr:uid="{00000000-0005-0000-0000-00004B080000}"/>
    <cellStyle name="20% - Accent3 4 3 2 3" xfId="2127" xr:uid="{00000000-0005-0000-0000-00004C080000}"/>
    <cellStyle name="20% - Accent3 4 3 2 4" xfId="2128" xr:uid="{00000000-0005-0000-0000-00004D080000}"/>
    <cellStyle name="20% - Accent3 4 3 3" xfId="2129" xr:uid="{00000000-0005-0000-0000-00004E080000}"/>
    <cellStyle name="20% - Accent3 4 3 3 2" xfId="2130" xr:uid="{00000000-0005-0000-0000-00004F080000}"/>
    <cellStyle name="20% - Accent3 4 3 4" xfId="2131" xr:uid="{00000000-0005-0000-0000-000050080000}"/>
    <cellStyle name="20% - Accent3 4 3 5" xfId="2132" xr:uid="{00000000-0005-0000-0000-000051080000}"/>
    <cellStyle name="20% - Accent3 4 4" xfId="2133" xr:uid="{00000000-0005-0000-0000-000052080000}"/>
    <cellStyle name="20% - Accent3 4 4 2" xfId="2134" xr:uid="{00000000-0005-0000-0000-000053080000}"/>
    <cellStyle name="20% - Accent3 4 4 2 2" xfId="2135" xr:uid="{00000000-0005-0000-0000-000054080000}"/>
    <cellStyle name="20% - Accent3 4 4 2 2 2" xfId="2136" xr:uid="{00000000-0005-0000-0000-000055080000}"/>
    <cellStyle name="20% - Accent3 4 4 2 3" xfId="2137" xr:uid="{00000000-0005-0000-0000-000056080000}"/>
    <cellStyle name="20% - Accent3 4 4 2 4" xfId="2138" xr:uid="{00000000-0005-0000-0000-000057080000}"/>
    <cellStyle name="20% - Accent3 4 4 3" xfId="2139" xr:uid="{00000000-0005-0000-0000-000058080000}"/>
    <cellStyle name="20% - Accent3 4 4 3 2" xfId="2140" xr:uid="{00000000-0005-0000-0000-000059080000}"/>
    <cellStyle name="20% - Accent3 4 4 4" xfId="2141" xr:uid="{00000000-0005-0000-0000-00005A080000}"/>
    <cellStyle name="20% - Accent3 4 4 5" xfId="2142" xr:uid="{00000000-0005-0000-0000-00005B080000}"/>
    <cellStyle name="20% - Accent3 4 5" xfId="2143" xr:uid="{00000000-0005-0000-0000-00005C080000}"/>
    <cellStyle name="20% - Accent3 4 5 2" xfId="2144" xr:uid="{00000000-0005-0000-0000-00005D080000}"/>
    <cellStyle name="20% - Accent3 4 5 2 2" xfId="2145" xr:uid="{00000000-0005-0000-0000-00005E080000}"/>
    <cellStyle name="20% - Accent3 4 5 3" xfId="2146" xr:uid="{00000000-0005-0000-0000-00005F080000}"/>
    <cellStyle name="20% - Accent3 4 5 4" xfId="2147" xr:uid="{00000000-0005-0000-0000-000060080000}"/>
    <cellStyle name="20% - Accent3 4 6" xfId="2148" xr:uid="{00000000-0005-0000-0000-000061080000}"/>
    <cellStyle name="20% - Accent3 4 6 2" xfId="2149" xr:uid="{00000000-0005-0000-0000-000062080000}"/>
    <cellStyle name="20% - Accent3 4 6 2 2" xfId="2150" xr:uid="{00000000-0005-0000-0000-000063080000}"/>
    <cellStyle name="20% - Accent3 4 6 3" xfId="2151" xr:uid="{00000000-0005-0000-0000-000064080000}"/>
    <cellStyle name="20% - Accent3 4 6 4" xfId="2152" xr:uid="{00000000-0005-0000-0000-000065080000}"/>
    <cellStyle name="20% - Accent3 4 7" xfId="2153" xr:uid="{00000000-0005-0000-0000-000066080000}"/>
    <cellStyle name="20% - Accent3 4 7 2" xfId="2154" xr:uid="{00000000-0005-0000-0000-000067080000}"/>
    <cellStyle name="20% - Accent3 4 7 2 2" xfId="2155" xr:uid="{00000000-0005-0000-0000-000068080000}"/>
    <cellStyle name="20% - Accent3 4 7 3" xfId="2156" xr:uid="{00000000-0005-0000-0000-000069080000}"/>
    <cellStyle name="20% - Accent3 4 7 4" xfId="2157" xr:uid="{00000000-0005-0000-0000-00006A080000}"/>
    <cellStyle name="20% - Accent3 4 8" xfId="2158" xr:uid="{00000000-0005-0000-0000-00006B080000}"/>
    <cellStyle name="20% - Accent3 4 8 2" xfId="2159" xr:uid="{00000000-0005-0000-0000-00006C080000}"/>
    <cellStyle name="20% - Accent3 4 8 2 2" xfId="2160" xr:uid="{00000000-0005-0000-0000-00006D080000}"/>
    <cellStyle name="20% - Accent3 4 8 3" xfId="2161" xr:uid="{00000000-0005-0000-0000-00006E080000}"/>
    <cellStyle name="20% - Accent3 4 8 4" xfId="2162" xr:uid="{00000000-0005-0000-0000-00006F080000}"/>
    <cellStyle name="20% - Accent3 4 9" xfId="2163" xr:uid="{00000000-0005-0000-0000-000070080000}"/>
    <cellStyle name="20% - Accent3 4 9 2" xfId="2164" xr:uid="{00000000-0005-0000-0000-000071080000}"/>
    <cellStyle name="20% - Accent3 4 9 2 2" xfId="2165" xr:uid="{00000000-0005-0000-0000-000072080000}"/>
    <cellStyle name="20% - Accent3 4 9 3" xfId="2166" xr:uid="{00000000-0005-0000-0000-000073080000}"/>
    <cellStyle name="20% - Accent3 4 9 4" xfId="2167" xr:uid="{00000000-0005-0000-0000-000074080000}"/>
    <cellStyle name="20% - Accent3 5" xfId="2168" xr:uid="{00000000-0005-0000-0000-000075080000}"/>
    <cellStyle name="20% - Accent3 5 10" xfId="2169" xr:uid="{00000000-0005-0000-0000-000076080000}"/>
    <cellStyle name="20% - Accent3 5 11" xfId="2170" xr:uid="{00000000-0005-0000-0000-000077080000}"/>
    <cellStyle name="20% - Accent3 5 2" xfId="2171" xr:uid="{00000000-0005-0000-0000-000078080000}"/>
    <cellStyle name="20% - Accent3 5 2 2" xfId="2172" xr:uid="{00000000-0005-0000-0000-000079080000}"/>
    <cellStyle name="20% - Accent3 5 2 2 2" xfId="2173" xr:uid="{00000000-0005-0000-0000-00007A080000}"/>
    <cellStyle name="20% - Accent3 5 2 2 2 2" xfId="2174" xr:uid="{00000000-0005-0000-0000-00007B080000}"/>
    <cellStyle name="20% - Accent3 5 2 2 3" xfId="2175" xr:uid="{00000000-0005-0000-0000-00007C080000}"/>
    <cellStyle name="20% - Accent3 5 2 2 4" xfId="2176" xr:uid="{00000000-0005-0000-0000-00007D080000}"/>
    <cellStyle name="20% - Accent3 5 2 3" xfId="2177" xr:uid="{00000000-0005-0000-0000-00007E080000}"/>
    <cellStyle name="20% - Accent3 5 2 3 2" xfId="2178" xr:uid="{00000000-0005-0000-0000-00007F080000}"/>
    <cellStyle name="20% - Accent3 5 2 4" xfId="2179" xr:uid="{00000000-0005-0000-0000-000080080000}"/>
    <cellStyle name="20% - Accent3 5 2 5" xfId="2180" xr:uid="{00000000-0005-0000-0000-000081080000}"/>
    <cellStyle name="20% - Accent3 5 3" xfId="2181" xr:uid="{00000000-0005-0000-0000-000082080000}"/>
    <cellStyle name="20% - Accent3 5 3 2" xfId="2182" xr:uid="{00000000-0005-0000-0000-000083080000}"/>
    <cellStyle name="20% - Accent3 5 3 2 2" xfId="2183" xr:uid="{00000000-0005-0000-0000-000084080000}"/>
    <cellStyle name="20% - Accent3 5 3 2 2 2" xfId="2184" xr:uid="{00000000-0005-0000-0000-000085080000}"/>
    <cellStyle name="20% - Accent3 5 3 2 3" xfId="2185" xr:uid="{00000000-0005-0000-0000-000086080000}"/>
    <cellStyle name="20% - Accent3 5 3 2 4" xfId="2186" xr:uid="{00000000-0005-0000-0000-000087080000}"/>
    <cellStyle name="20% - Accent3 5 3 3" xfId="2187" xr:uid="{00000000-0005-0000-0000-000088080000}"/>
    <cellStyle name="20% - Accent3 5 3 3 2" xfId="2188" xr:uid="{00000000-0005-0000-0000-000089080000}"/>
    <cellStyle name="20% - Accent3 5 3 4" xfId="2189" xr:uid="{00000000-0005-0000-0000-00008A080000}"/>
    <cellStyle name="20% - Accent3 5 3 5" xfId="2190" xr:uid="{00000000-0005-0000-0000-00008B080000}"/>
    <cellStyle name="20% - Accent3 5 4" xfId="2191" xr:uid="{00000000-0005-0000-0000-00008C080000}"/>
    <cellStyle name="20% - Accent3 5 4 2" xfId="2192" xr:uid="{00000000-0005-0000-0000-00008D080000}"/>
    <cellStyle name="20% - Accent3 5 4 2 2" xfId="2193" xr:uid="{00000000-0005-0000-0000-00008E080000}"/>
    <cellStyle name="20% - Accent3 5 4 3" xfId="2194" xr:uid="{00000000-0005-0000-0000-00008F080000}"/>
    <cellStyle name="20% - Accent3 5 4 4" xfId="2195" xr:uid="{00000000-0005-0000-0000-000090080000}"/>
    <cellStyle name="20% - Accent3 5 5" xfId="2196" xr:uid="{00000000-0005-0000-0000-000091080000}"/>
    <cellStyle name="20% - Accent3 5 5 2" xfId="2197" xr:uid="{00000000-0005-0000-0000-000092080000}"/>
    <cellStyle name="20% - Accent3 5 5 2 2" xfId="2198" xr:uid="{00000000-0005-0000-0000-000093080000}"/>
    <cellStyle name="20% - Accent3 5 5 3" xfId="2199" xr:uid="{00000000-0005-0000-0000-000094080000}"/>
    <cellStyle name="20% - Accent3 5 5 4" xfId="2200" xr:uid="{00000000-0005-0000-0000-000095080000}"/>
    <cellStyle name="20% - Accent3 5 6" xfId="2201" xr:uid="{00000000-0005-0000-0000-000096080000}"/>
    <cellStyle name="20% - Accent3 5 6 2" xfId="2202" xr:uid="{00000000-0005-0000-0000-000097080000}"/>
    <cellStyle name="20% - Accent3 5 6 2 2" xfId="2203" xr:uid="{00000000-0005-0000-0000-000098080000}"/>
    <cellStyle name="20% - Accent3 5 6 3" xfId="2204" xr:uid="{00000000-0005-0000-0000-000099080000}"/>
    <cellStyle name="20% - Accent3 5 6 4" xfId="2205" xr:uid="{00000000-0005-0000-0000-00009A080000}"/>
    <cellStyle name="20% - Accent3 5 7" xfId="2206" xr:uid="{00000000-0005-0000-0000-00009B080000}"/>
    <cellStyle name="20% - Accent3 5 7 2" xfId="2207" xr:uid="{00000000-0005-0000-0000-00009C080000}"/>
    <cellStyle name="20% - Accent3 5 7 2 2" xfId="2208" xr:uid="{00000000-0005-0000-0000-00009D080000}"/>
    <cellStyle name="20% - Accent3 5 7 3" xfId="2209" xr:uid="{00000000-0005-0000-0000-00009E080000}"/>
    <cellStyle name="20% - Accent3 5 7 4" xfId="2210" xr:uid="{00000000-0005-0000-0000-00009F080000}"/>
    <cellStyle name="20% - Accent3 5 8" xfId="2211" xr:uid="{00000000-0005-0000-0000-0000A0080000}"/>
    <cellStyle name="20% - Accent3 5 8 2" xfId="2212" xr:uid="{00000000-0005-0000-0000-0000A1080000}"/>
    <cellStyle name="20% - Accent3 5 8 2 2" xfId="2213" xr:uid="{00000000-0005-0000-0000-0000A2080000}"/>
    <cellStyle name="20% - Accent3 5 8 3" xfId="2214" xr:uid="{00000000-0005-0000-0000-0000A3080000}"/>
    <cellStyle name="20% - Accent3 5 8 4" xfId="2215" xr:uid="{00000000-0005-0000-0000-0000A4080000}"/>
    <cellStyle name="20% - Accent3 5 9" xfId="2216" xr:uid="{00000000-0005-0000-0000-0000A5080000}"/>
    <cellStyle name="20% - Accent3 5 9 2" xfId="2217" xr:uid="{00000000-0005-0000-0000-0000A6080000}"/>
    <cellStyle name="20% - Accent3 6" xfId="2218" xr:uid="{00000000-0005-0000-0000-0000A7080000}"/>
    <cellStyle name="20% - Accent3 6 2" xfId="2219" xr:uid="{00000000-0005-0000-0000-0000A8080000}"/>
    <cellStyle name="20% - Accent3 6 2 2" xfId="2220" xr:uid="{00000000-0005-0000-0000-0000A9080000}"/>
    <cellStyle name="20% - Accent3 6 2 2 2" xfId="2221" xr:uid="{00000000-0005-0000-0000-0000AA080000}"/>
    <cellStyle name="20% - Accent3 6 2 3" xfId="2222" xr:uid="{00000000-0005-0000-0000-0000AB080000}"/>
    <cellStyle name="20% - Accent3 6 2 4" xfId="2223" xr:uid="{00000000-0005-0000-0000-0000AC080000}"/>
    <cellStyle name="20% - Accent3 6 3" xfId="2224" xr:uid="{00000000-0005-0000-0000-0000AD080000}"/>
    <cellStyle name="20% - Accent3 6 3 2" xfId="2225" xr:uid="{00000000-0005-0000-0000-0000AE080000}"/>
    <cellStyle name="20% - Accent3 6 4" xfId="2226" xr:uid="{00000000-0005-0000-0000-0000AF080000}"/>
    <cellStyle name="20% - Accent3 6 5" xfId="2227" xr:uid="{00000000-0005-0000-0000-0000B0080000}"/>
    <cellStyle name="20% - Accent3 7" xfId="2228" xr:uid="{00000000-0005-0000-0000-0000B1080000}"/>
    <cellStyle name="20% - Accent3 7 2" xfId="2229" xr:uid="{00000000-0005-0000-0000-0000B2080000}"/>
    <cellStyle name="20% - Accent3 7 2 2" xfId="2230" xr:uid="{00000000-0005-0000-0000-0000B3080000}"/>
    <cellStyle name="20% - Accent3 7 2 2 2" xfId="2231" xr:uid="{00000000-0005-0000-0000-0000B4080000}"/>
    <cellStyle name="20% - Accent3 7 2 3" xfId="2232" xr:uid="{00000000-0005-0000-0000-0000B5080000}"/>
    <cellStyle name="20% - Accent3 7 2 4" xfId="2233" xr:uid="{00000000-0005-0000-0000-0000B6080000}"/>
    <cellStyle name="20% - Accent3 7 3" xfId="2234" xr:uid="{00000000-0005-0000-0000-0000B7080000}"/>
    <cellStyle name="20% - Accent3 7 3 2" xfId="2235" xr:uid="{00000000-0005-0000-0000-0000B8080000}"/>
    <cellStyle name="20% - Accent3 7 4" xfId="2236" xr:uid="{00000000-0005-0000-0000-0000B9080000}"/>
    <cellStyle name="20% - Accent3 7 5" xfId="2237" xr:uid="{00000000-0005-0000-0000-0000BA080000}"/>
    <cellStyle name="20% - Accent3 8" xfId="2238" xr:uid="{00000000-0005-0000-0000-0000BB080000}"/>
    <cellStyle name="20% - Accent3 8 2" xfId="2239" xr:uid="{00000000-0005-0000-0000-0000BC080000}"/>
    <cellStyle name="20% - Accent3 8 2 2" xfId="2240" xr:uid="{00000000-0005-0000-0000-0000BD080000}"/>
    <cellStyle name="20% - Accent3 8 3" xfId="2241" xr:uid="{00000000-0005-0000-0000-0000BE080000}"/>
    <cellStyle name="20% - Accent3 8 4" xfId="2242" xr:uid="{00000000-0005-0000-0000-0000BF080000}"/>
    <cellStyle name="20% - Accent3 9" xfId="2243" xr:uid="{00000000-0005-0000-0000-0000C0080000}"/>
    <cellStyle name="20% - Accent3 9 2" xfId="2244" xr:uid="{00000000-0005-0000-0000-0000C1080000}"/>
    <cellStyle name="20% - Accent3 9 2 2" xfId="2245" xr:uid="{00000000-0005-0000-0000-0000C2080000}"/>
    <cellStyle name="20% - Accent3 9 3" xfId="2246" xr:uid="{00000000-0005-0000-0000-0000C3080000}"/>
    <cellStyle name="20% - Accent3 9 4" xfId="2247" xr:uid="{00000000-0005-0000-0000-0000C4080000}"/>
    <cellStyle name="20% - Accent4 10" xfId="2248" xr:uid="{00000000-0005-0000-0000-0000C5080000}"/>
    <cellStyle name="20% - Accent4 10 2" xfId="2249" xr:uid="{00000000-0005-0000-0000-0000C6080000}"/>
    <cellStyle name="20% - Accent4 10 2 2" xfId="2250" xr:uid="{00000000-0005-0000-0000-0000C7080000}"/>
    <cellStyle name="20% - Accent4 10 3" xfId="2251" xr:uid="{00000000-0005-0000-0000-0000C8080000}"/>
    <cellStyle name="20% - Accent4 10 4" xfId="2252" xr:uid="{00000000-0005-0000-0000-0000C9080000}"/>
    <cellStyle name="20% - Accent4 11" xfId="2253" xr:uid="{00000000-0005-0000-0000-0000CA080000}"/>
    <cellStyle name="20% - Accent4 11 2" xfId="2254" xr:uid="{00000000-0005-0000-0000-0000CB080000}"/>
    <cellStyle name="20% - Accent4 11 2 2" xfId="2255" xr:uid="{00000000-0005-0000-0000-0000CC080000}"/>
    <cellStyle name="20% - Accent4 11 3" xfId="2256" xr:uid="{00000000-0005-0000-0000-0000CD080000}"/>
    <cellStyle name="20% - Accent4 11 4" xfId="2257" xr:uid="{00000000-0005-0000-0000-0000CE080000}"/>
    <cellStyle name="20% - Accent4 12" xfId="2258" xr:uid="{00000000-0005-0000-0000-0000CF080000}"/>
    <cellStyle name="20% - Accent4 12 2" xfId="2259" xr:uid="{00000000-0005-0000-0000-0000D0080000}"/>
    <cellStyle name="20% - Accent4 12 2 2" xfId="2260" xr:uid="{00000000-0005-0000-0000-0000D1080000}"/>
    <cellStyle name="20% - Accent4 12 3" xfId="2261" xr:uid="{00000000-0005-0000-0000-0000D2080000}"/>
    <cellStyle name="20% - Accent4 12 4" xfId="2262" xr:uid="{00000000-0005-0000-0000-0000D3080000}"/>
    <cellStyle name="20% - Accent4 13" xfId="2263" xr:uid="{00000000-0005-0000-0000-0000D4080000}"/>
    <cellStyle name="20% - Accent4 13 2" xfId="2264" xr:uid="{00000000-0005-0000-0000-0000D5080000}"/>
    <cellStyle name="20% - Accent4 13 2 2" xfId="2265" xr:uid="{00000000-0005-0000-0000-0000D6080000}"/>
    <cellStyle name="20% - Accent4 13 3" xfId="2266" xr:uid="{00000000-0005-0000-0000-0000D7080000}"/>
    <cellStyle name="20% - Accent4 13 4" xfId="2267" xr:uid="{00000000-0005-0000-0000-0000D8080000}"/>
    <cellStyle name="20% - Accent4 14" xfId="2268" xr:uid="{00000000-0005-0000-0000-0000D9080000}"/>
    <cellStyle name="20% - Accent4 14 2" xfId="2269" xr:uid="{00000000-0005-0000-0000-0000DA080000}"/>
    <cellStyle name="20% - Accent4 15" xfId="2270" xr:uid="{00000000-0005-0000-0000-0000DB080000}"/>
    <cellStyle name="20% - Accent4 15 2" xfId="2271" xr:uid="{00000000-0005-0000-0000-0000DC080000}"/>
    <cellStyle name="20% - Accent4 16" xfId="2272" xr:uid="{00000000-0005-0000-0000-0000DD080000}"/>
    <cellStyle name="20% - Accent4 17" xfId="2273" xr:uid="{00000000-0005-0000-0000-0000DE080000}"/>
    <cellStyle name="20% - Accent4 2" xfId="2274" xr:uid="{00000000-0005-0000-0000-0000DF080000}"/>
    <cellStyle name="20% - Accent4 2 10" xfId="2275" xr:uid="{00000000-0005-0000-0000-0000E0080000}"/>
    <cellStyle name="20% - Accent4 2 10 2" xfId="2276" xr:uid="{00000000-0005-0000-0000-0000E1080000}"/>
    <cellStyle name="20% - Accent4 2 10 2 2" xfId="2277" xr:uid="{00000000-0005-0000-0000-0000E2080000}"/>
    <cellStyle name="20% - Accent4 2 10 3" xfId="2278" xr:uid="{00000000-0005-0000-0000-0000E3080000}"/>
    <cellStyle name="20% - Accent4 2 10 4" xfId="2279" xr:uid="{00000000-0005-0000-0000-0000E4080000}"/>
    <cellStyle name="20% - Accent4 2 11" xfId="2280" xr:uid="{00000000-0005-0000-0000-0000E5080000}"/>
    <cellStyle name="20% - Accent4 2 11 2" xfId="2281" xr:uid="{00000000-0005-0000-0000-0000E6080000}"/>
    <cellStyle name="20% - Accent4 2 11 2 2" xfId="2282" xr:uid="{00000000-0005-0000-0000-0000E7080000}"/>
    <cellStyle name="20% - Accent4 2 11 3" xfId="2283" xr:uid="{00000000-0005-0000-0000-0000E8080000}"/>
    <cellStyle name="20% - Accent4 2 11 4" xfId="2284" xr:uid="{00000000-0005-0000-0000-0000E9080000}"/>
    <cellStyle name="20% - Accent4 2 12" xfId="2285" xr:uid="{00000000-0005-0000-0000-0000EA080000}"/>
    <cellStyle name="20% - Accent4 2 12 2" xfId="2286" xr:uid="{00000000-0005-0000-0000-0000EB080000}"/>
    <cellStyle name="20% - Accent4 2 12 2 2" xfId="2287" xr:uid="{00000000-0005-0000-0000-0000EC080000}"/>
    <cellStyle name="20% - Accent4 2 12 3" xfId="2288" xr:uid="{00000000-0005-0000-0000-0000ED080000}"/>
    <cellStyle name="20% - Accent4 2 12 4" xfId="2289" xr:uid="{00000000-0005-0000-0000-0000EE080000}"/>
    <cellStyle name="20% - Accent4 2 13" xfId="2290" xr:uid="{00000000-0005-0000-0000-0000EF080000}"/>
    <cellStyle name="20% - Accent4 2 13 2" xfId="2291" xr:uid="{00000000-0005-0000-0000-0000F0080000}"/>
    <cellStyle name="20% - Accent4 2 14" xfId="2292" xr:uid="{00000000-0005-0000-0000-0000F1080000}"/>
    <cellStyle name="20% - Accent4 2 15" xfId="2293" xr:uid="{00000000-0005-0000-0000-0000F2080000}"/>
    <cellStyle name="20% - Accent4 2 2" xfId="2294" xr:uid="{00000000-0005-0000-0000-0000F3080000}"/>
    <cellStyle name="20% - Accent4 2 2 10" xfId="2295" xr:uid="{00000000-0005-0000-0000-0000F4080000}"/>
    <cellStyle name="20% - Accent4 2 2 10 2" xfId="2296" xr:uid="{00000000-0005-0000-0000-0000F5080000}"/>
    <cellStyle name="20% - Accent4 2 2 10 2 2" xfId="2297" xr:uid="{00000000-0005-0000-0000-0000F6080000}"/>
    <cellStyle name="20% - Accent4 2 2 10 3" xfId="2298" xr:uid="{00000000-0005-0000-0000-0000F7080000}"/>
    <cellStyle name="20% - Accent4 2 2 10 4" xfId="2299" xr:uid="{00000000-0005-0000-0000-0000F8080000}"/>
    <cellStyle name="20% - Accent4 2 2 11" xfId="2300" xr:uid="{00000000-0005-0000-0000-0000F9080000}"/>
    <cellStyle name="20% - Accent4 2 2 11 2" xfId="2301" xr:uid="{00000000-0005-0000-0000-0000FA080000}"/>
    <cellStyle name="20% - Accent4 2 2 12" xfId="2302" xr:uid="{00000000-0005-0000-0000-0000FB080000}"/>
    <cellStyle name="20% - Accent4 2 2 13" xfId="2303" xr:uid="{00000000-0005-0000-0000-0000FC080000}"/>
    <cellStyle name="20% - Accent4 2 2 2" xfId="2304" xr:uid="{00000000-0005-0000-0000-0000FD080000}"/>
    <cellStyle name="20% - Accent4 2 2 2 10" xfId="2305" xr:uid="{00000000-0005-0000-0000-0000FE080000}"/>
    <cellStyle name="20% - Accent4 2 2 2 10 2" xfId="2306" xr:uid="{00000000-0005-0000-0000-0000FF080000}"/>
    <cellStyle name="20% - Accent4 2 2 2 11" xfId="2307" xr:uid="{00000000-0005-0000-0000-000000090000}"/>
    <cellStyle name="20% - Accent4 2 2 2 12" xfId="2308" xr:uid="{00000000-0005-0000-0000-000001090000}"/>
    <cellStyle name="20% - Accent4 2 2 2 2" xfId="2309" xr:uid="{00000000-0005-0000-0000-000002090000}"/>
    <cellStyle name="20% - Accent4 2 2 2 2 10" xfId="2310" xr:uid="{00000000-0005-0000-0000-000003090000}"/>
    <cellStyle name="20% - Accent4 2 2 2 2 2" xfId="2311" xr:uid="{00000000-0005-0000-0000-000004090000}"/>
    <cellStyle name="20% - Accent4 2 2 2 2 2 2" xfId="2312" xr:uid="{00000000-0005-0000-0000-000005090000}"/>
    <cellStyle name="20% - Accent4 2 2 2 2 2 2 2" xfId="2313" xr:uid="{00000000-0005-0000-0000-000006090000}"/>
    <cellStyle name="20% - Accent4 2 2 2 2 2 2 2 2" xfId="2314" xr:uid="{00000000-0005-0000-0000-000007090000}"/>
    <cellStyle name="20% - Accent4 2 2 2 2 2 2 3" xfId="2315" xr:uid="{00000000-0005-0000-0000-000008090000}"/>
    <cellStyle name="20% - Accent4 2 2 2 2 2 2 4" xfId="2316" xr:uid="{00000000-0005-0000-0000-000009090000}"/>
    <cellStyle name="20% - Accent4 2 2 2 2 2 3" xfId="2317" xr:uid="{00000000-0005-0000-0000-00000A090000}"/>
    <cellStyle name="20% - Accent4 2 2 2 2 2 3 2" xfId="2318" xr:uid="{00000000-0005-0000-0000-00000B090000}"/>
    <cellStyle name="20% - Accent4 2 2 2 2 2 4" xfId="2319" xr:uid="{00000000-0005-0000-0000-00000C090000}"/>
    <cellStyle name="20% - Accent4 2 2 2 2 2 5" xfId="2320" xr:uid="{00000000-0005-0000-0000-00000D090000}"/>
    <cellStyle name="20% - Accent4 2 2 2 2 3" xfId="2321" xr:uid="{00000000-0005-0000-0000-00000E090000}"/>
    <cellStyle name="20% - Accent4 2 2 2 2 3 2" xfId="2322" xr:uid="{00000000-0005-0000-0000-00000F090000}"/>
    <cellStyle name="20% - Accent4 2 2 2 2 3 2 2" xfId="2323" xr:uid="{00000000-0005-0000-0000-000010090000}"/>
    <cellStyle name="20% - Accent4 2 2 2 2 3 3" xfId="2324" xr:uid="{00000000-0005-0000-0000-000011090000}"/>
    <cellStyle name="20% - Accent4 2 2 2 2 3 4" xfId="2325" xr:uid="{00000000-0005-0000-0000-000012090000}"/>
    <cellStyle name="20% - Accent4 2 2 2 2 4" xfId="2326" xr:uid="{00000000-0005-0000-0000-000013090000}"/>
    <cellStyle name="20% - Accent4 2 2 2 2 4 2" xfId="2327" xr:uid="{00000000-0005-0000-0000-000014090000}"/>
    <cellStyle name="20% - Accent4 2 2 2 2 4 2 2" xfId="2328" xr:uid="{00000000-0005-0000-0000-000015090000}"/>
    <cellStyle name="20% - Accent4 2 2 2 2 4 3" xfId="2329" xr:uid="{00000000-0005-0000-0000-000016090000}"/>
    <cellStyle name="20% - Accent4 2 2 2 2 4 4" xfId="2330" xr:uid="{00000000-0005-0000-0000-000017090000}"/>
    <cellStyle name="20% - Accent4 2 2 2 2 5" xfId="2331" xr:uid="{00000000-0005-0000-0000-000018090000}"/>
    <cellStyle name="20% - Accent4 2 2 2 2 5 2" xfId="2332" xr:uid="{00000000-0005-0000-0000-000019090000}"/>
    <cellStyle name="20% - Accent4 2 2 2 2 5 2 2" xfId="2333" xr:uid="{00000000-0005-0000-0000-00001A090000}"/>
    <cellStyle name="20% - Accent4 2 2 2 2 5 3" xfId="2334" xr:uid="{00000000-0005-0000-0000-00001B090000}"/>
    <cellStyle name="20% - Accent4 2 2 2 2 5 4" xfId="2335" xr:uid="{00000000-0005-0000-0000-00001C090000}"/>
    <cellStyle name="20% - Accent4 2 2 2 2 6" xfId="2336" xr:uid="{00000000-0005-0000-0000-00001D090000}"/>
    <cellStyle name="20% - Accent4 2 2 2 2 6 2" xfId="2337" xr:uid="{00000000-0005-0000-0000-00001E090000}"/>
    <cellStyle name="20% - Accent4 2 2 2 2 6 2 2" xfId="2338" xr:uid="{00000000-0005-0000-0000-00001F090000}"/>
    <cellStyle name="20% - Accent4 2 2 2 2 6 3" xfId="2339" xr:uid="{00000000-0005-0000-0000-000020090000}"/>
    <cellStyle name="20% - Accent4 2 2 2 2 6 4" xfId="2340" xr:uid="{00000000-0005-0000-0000-000021090000}"/>
    <cellStyle name="20% - Accent4 2 2 2 2 7" xfId="2341" xr:uid="{00000000-0005-0000-0000-000022090000}"/>
    <cellStyle name="20% - Accent4 2 2 2 2 7 2" xfId="2342" xr:uid="{00000000-0005-0000-0000-000023090000}"/>
    <cellStyle name="20% - Accent4 2 2 2 2 7 2 2" xfId="2343" xr:uid="{00000000-0005-0000-0000-000024090000}"/>
    <cellStyle name="20% - Accent4 2 2 2 2 7 3" xfId="2344" xr:uid="{00000000-0005-0000-0000-000025090000}"/>
    <cellStyle name="20% - Accent4 2 2 2 2 7 4" xfId="2345" xr:uid="{00000000-0005-0000-0000-000026090000}"/>
    <cellStyle name="20% - Accent4 2 2 2 2 8" xfId="2346" xr:uid="{00000000-0005-0000-0000-000027090000}"/>
    <cellStyle name="20% - Accent4 2 2 2 2 8 2" xfId="2347" xr:uid="{00000000-0005-0000-0000-000028090000}"/>
    <cellStyle name="20% - Accent4 2 2 2 2 9" xfId="2348" xr:uid="{00000000-0005-0000-0000-000029090000}"/>
    <cellStyle name="20% - Accent4 2 2 2 3" xfId="2349" xr:uid="{00000000-0005-0000-0000-00002A090000}"/>
    <cellStyle name="20% - Accent4 2 2 2 3 2" xfId="2350" xr:uid="{00000000-0005-0000-0000-00002B090000}"/>
    <cellStyle name="20% - Accent4 2 2 2 3 2 2" xfId="2351" xr:uid="{00000000-0005-0000-0000-00002C090000}"/>
    <cellStyle name="20% - Accent4 2 2 2 3 2 2 2" xfId="2352" xr:uid="{00000000-0005-0000-0000-00002D090000}"/>
    <cellStyle name="20% - Accent4 2 2 2 3 2 3" xfId="2353" xr:uid="{00000000-0005-0000-0000-00002E090000}"/>
    <cellStyle name="20% - Accent4 2 2 2 3 2 4" xfId="2354" xr:uid="{00000000-0005-0000-0000-00002F090000}"/>
    <cellStyle name="20% - Accent4 2 2 2 3 3" xfId="2355" xr:uid="{00000000-0005-0000-0000-000030090000}"/>
    <cellStyle name="20% - Accent4 2 2 2 3 3 2" xfId="2356" xr:uid="{00000000-0005-0000-0000-000031090000}"/>
    <cellStyle name="20% - Accent4 2 2 2 3 4" xfId="2357" xr:uid="{00000000-0005-0000-0000-000032090000}"/>
    <cellStyle name="20% - Accent4 2 2 2 3 5" xfId="2358" xr:uid="{00000000-0005-0000-0000-000033090000}"/>
    <cellStyle name="20% - Accent4 2 2 2 4" xfId="2359" xr:uid="{00000000-0005-0000-0000-000034090000}"/>
    <cellStyle name="20% - Accent4 2 2 2 4 2" xfId="2360" xr:uid="{00000000-0005-0000-0000-000035090000}"/>
    <cellStyle name="20% - Accent4 2 2 2 4 2 2" xfId="2361" xr:uid="{00000000-0005-0000-0000-000036090000}"/>
    <cellStyle name="20% - Accent4 2 2 2 4 2 2 2" xfId="2362" xr:uid="{00000000-0005-0000-0000-000037090000}"/>
    <cellStyle name="20% - Accent4 2 2 2 4 2 3" xfId="2363" xr:uid="{00000000-0005-0000-0000-000038090000}"/>
    <cellStyle name="20% - Accent4 2 2 2 4 2 4" xfId="2364" xr:uid="{00000000-0005-0000-0000-000039090000}"/>
    <cellStyle name="20% - Accent4 2 2 2 4 3" xfId="2365" xr:uid="{00000000-0005-0000-0000-00003A090000}"/>
    <cellStyle name="20% - Accent4 2 2 2 4 3 2" xfId="2366" xr:uid="{00000000-0005-0000-0000-00003B090000}"/>
    <cellStyle name="20% - Accent4 2 2 2 4 4" xfId="2367" xr:uid="{00000000-0005-0000-0000-00003C090000}"/>
    <cellStyle name="20% - Accent4 2 2 2 4 5" xfId="2368" xr:uid="{00000000-0005-0000-0000-00003D090000}"/>
    <cellStyle name="20% - Accent4 2 2 2 5" xfId="2369" xr:uid="{00000000-0005-0000-0000-00003E090000}"/>
    <cellStyle name="20% - Accent4 2 2 2 5 2" xfId="2370" xr:uid="{00000000-0005-0000-0000-00003F090000}"/>
    <cellStyle name="20% - Accent4 2 2 2 5 2 2" xfId="2371" xr:uid="{00000000-0005-0000-0000-000040090000}"/>
    <cellStyle name="20% - Accent4 2 2 2 5 3" xfId="2372" xr:uid="{00000000-0005-0000-0000-000041090000}"/>
    <cellStyle name="20% - Accent4 2 2 2 5 4" xfId="2373" xr:uid="{00000000-0005-0000-0000-000042090000}"/>
    <cellStyle name="20% - Accent4 2 2 2 6" xfId="2374" xr:uid="{00000000-0005-0000-0000-000043090000}"/>
    <cellStyle name="20% - Accent4 2 2 2 6 2" xfId="2375" xr:uid="{00000000-0005-0000-0000-000044090000}"/>
    <cellStyle name="20% - Accent4 2 2 2 6 2 2" xfId="2376" xr:uid="{00000000-0005-0000-0000-000045090000}"/>
    <cellStyle name="20% - Accent4 2 2 2 6 3" xfId="2377" xr:uid="{00000000-0005-0000-0000-000046090000}"/>
    <cellStyle name="20% - Accent4 2 2 2 6 4" xfId="2378" xr:uid="{00000000-0005-0000-0000-000047090000}"/>
    <cellStyle name="20% - Accent4 2 2 2 7" xfId="2379" xr:uid="{00000000-0005-0000-0000-000048090000}"/>
    <cellStyle name="20% - Accent4 2 2 2 7 2" xfId="2380" xr:uid="{00000000-0005-0000-0000-000049090000}"/>
    <cellStyle name="20% - Accent4 2 2 2 7 2 2" xfId="2381" xr:uid="{00000000-0005-0000-0000-00004A090000}"/>
    <cellStyle name="20% - Accent4 2 2 2 7 3" xfId="2382" xr:uid="{00000000-0005-0000-0000-00004B090000}"/>
    <cellStyle name="20% - Accent4 2 2 2 7 4" xfId="2383" xr:uid="{00000000-0005-0000-0000-00004C090000}"/>
    <cellStyle name="20% - Accent4 2 2 2 8" xfId="2384" xr:uid="{00000000-0005-0000-0000-00004D090000}"/>
    <cellStyle name="20% - Accent4 2 2 2 8 2" xfId="2385" xr:uid="{00000000-0005-0000-0000-00004E090000}"/>
    <cellStyle name="20% - Accent4 2 2 2 8 2 2" xfId="2386" xr:uid="{00000000-0005-0000-0000-00004F090000}"/>
    <cellStyle name="20% - Accent4 2 2 2 8 3" xfId="2387" xr:uid="{00000000-0005-0000-0000-000050090000}"/>
    <cellStyle name="20% - Accent4 2 2 2 8 4" xfId="2388" xr:uid="{00000000-0005-0000-0000-000051090000}"/>
    <cellStyle name="20% - Accent4 2 2 2 9" xfId="2389" xr:uid="{00000000-0005-0000-0000-000052090000}"/>
    <cellStyle name="20% - Accent4 2 2 2 9 2" xfId="2390" xr:uid="{00000000-0005-0000-0000-000053090000}"/>
    <cellStyle name="20% - Accent4 2 2 2 9 2 2" xfId="2391" xr:uid="{00000000-0005-0000-0000-000054090000}"/>
    <cellStyle name="20% - Accent4 2 2 2 9 3" xfId="2392" xr:uid="{00000000-0005-0000-0000-000055090000}"/>
    <cellStyle name="20% - Accent4 2 2 2 9 4" xfId="2393" xr:uid="{00000000-0005-0000-0000-000056090000}"/>
    <cellStyle name="20% - Accent4 2 2 3" xfId="2394" xr:uid="{00000000-0005-0000-0000-000057090000}"/>
    <cellStyle name="20% - Accent4 2 2 3 10" xfId="2395" xr:uid="{00000000-0005-0000-0000-000058090000}"/>
    <cellStyle name="20% - Accent4 2 2 3 2" xfId="2396" xr:uid="{00000000-0005-0000-0000-000059090000}"/>
    <cellStyle name="20% - Accent4 2 2 3 2 2" xfId="2397" xr:uid="{00000000-0005-0000-0000-00005A090000}"/>
    <cellStyle name="20% - Accent4 2 2 3 2 2 2" xfId="2398" xr:uid="{00000000-0005-0000-0000-00005B090000}"/>
    <cellStyle name="20% - Accent4 2 2 3 2 2 2 2" xfId="2399" xr:uid="{00000000-0005-0000-0000-00005C090000}"/>
    <cellStyle name="20% - Accent4 2 2 3 2 2 3" xfId="2400" xr:uid="{00000000-0005-0000-0000-00005D090000}"/>
    <cellStyle name="20% - Accent4 2 2 3 2 2 4" xfId="2401" xr:uid="{00000000-0005-0000-0000-00005E090000}"/>
    <cellStyle name="20% - Accent4 2 2 3 2 3" xfId="2402" xr:uid="{00000000-0005-0000-0000-00005F090000}"/>
    <cellStyle name="20% - Accent4 2 2 3 2 3 2" xfId="2403" xr:uid="{00000000-0005-0000-0000-000060090000}"/>
    <cellStyle name="20% - Accent4 2 2 3 2 4" xfId="2404" xr:uid="{00000000-0005-0000-0000-000061090000}"/>
    <cellStyle name="20% - Accent4 2 2 3 2 5" xfId="2405" xr:uid="{00000000-0005-0000-0000-000062090000}"/>
    <cellStyle name="20% - Accent4 2 2 3 3" xfId="2406" xr:uid="{00000000-0005-0000-0000-000063090000}"/>
    <cellStyle name="20% - Accent4 2 2 3 3 2" xfId="2407" xr:uid="{00000000-0005-0000-0000-000064090000}"/>
    <cellStyle name="20% - Accent4 2 2 3 3 2 2" xfId="2408" xr:uid="{00000000-0005-0000-0000-000065090000}"/>
    <cellStyle name="20% - Accent4 2 2 3 3 3" xfId="2409" xr:uid="{00000000-0005-0000-0000-000066090000}"/>
    <cellStyle name="20% - Accent4 2 2 3 3 4" xfId="2410" xr:uid="{00000000-0005-0000-0000-000067090000}"/>
    <cellStyle name="20% - Accent4 2 2 3 4" xfId="2411" xr:uid="{00000000-0005-0000-0000-000068090000}"/>
    <cellStyle name="20% - Accent4 2 2 3 4 2" xfId="2412" xr:uid="{00000000-0005-0000-0000-000069090000}"/>
    <cellStyle name="20% - Accent4 2 2 3 4 2 2" xfId="2413" xr:uid="{00000000-0005-0000-0000-00006A090000}"/>
    <cellStyle name="20% - Accent4 2 2 3 4 3" xfId="2414" xr:uid="{00000000-0005-0000-0000-00006B090000}"/>
    <cellStyle name="20% - Accent4 2 2 3 4 4" xfId="2415" xr:uid="{00000000-0005-0000-0000-00006C090000}"/>
    <cellStyle name="20% - Accent4 2 2 3 5" xfId="2416" xr:uid="{00000000-0005-0000-0000-00006D090000}"/>
    <cellStyle name="20% - Accent4 2 2 3 5 2" xfId="2417" xr:uid="{00000000-0005-0000-0000-00006E090000}"/>
    <cellStyle name="20% - Accent4 2 2 3 5 2 2" xfId="2418" xr:uid="{00000000-0005-0000-0000-00006F090000}"/>
    <cellStyle name="20% - Accent4 2 2 3 5 3" xfId="2419" xr:uid="{00000000-0005-0000-0000-000070090000}"/>
    <cellStyle name="20% - Accent4 2 2 3 5 4" xfId="2420" xr:uid="{00000000-0005-0000-0000-000071090000}"/>
    <cellStyle name="20% - Accent4 2 2 3 6" xfId="2421" xr:uid="{00000000-0005-0000-0000-000072090000}"/>
    <cellStyle name="20% - Accent4 2 2 3 6 2" xfId="2422" xr:uid="{00000000-0005-0000-0000-000073090000}"/>
    <cellStyle name="20% - Accent4 2 2 3 6 2 2" xfId="2423" xr:uid="{00000000-0005-0000-0000-000074090000}"/>
    <cellStyle name="20% - Accent4 2 2 3 6 3" xfId="2424" xr:uid="{00000000-0005-0000-0000-000075090000}"/>
    <cellStyle name="20% - Accent4 2 2 3 6 4" xfId="2425" xr:uid="{00000000-0005-0000-0000-000076090000}"/>
    <cellStyle name="20% - Accent4 2 2 3 7" xfId="2426" xr:uid="{00000000-0005-0000-0000-000077090000}"/>
    <cellStyle name="20% - Accent4 2 2 3 7 2" xfId="2427" xr:uid="{00000000-0005-0000-0000-000078090000}"/>
    <cellStyle name="20% - Accent4 2 2 3 7 2 2" xfId="2428" xr:uid="{00000000-0005-0000-0000-000079090000}"/>
    <cellStyle name="20% - Accent4 2 2 3 7 3" xfId="2429" xr:uid="{00000000-0005-0000-0000-00007A090000}"/>
    <cellStyle name="20% - Accent4 2 2 3 7 4" xfId="2430" xr:uid="{00000000-0005-0000-0000-00007B090000}"/>
    <cellStyle name="20% - Accent4 2 2 3 8" xfId="2431" xr:uid="{00000000-0005-0000-0000-00007C090000}"/>
    <cellStyle name="20% - Accent4 2 2 3 8 2" xfId="2432" xr:uid="{00000000-0005-0000-0000-00007D090000}"/>
    <cellStyle name="20% - Accent4 2 2 3 9" xfId="2433" xr:uid="{00000000-0005-0000-0000-00007E090000}"/>
    <cellStyle name="20% - Accent4 2 2 4" xfId="2434" xr:uid="{00000000-0005-0000-0000-00007F090000}"/>
    <cellStyle name="20% - Accent4 2 2 4 2" xfId="2435" xr:uid="{00000000-0005-0000-0000-000080090000}"/>
    <cellStyle name="20% - Accent4 2 2 4 2 2" xfId="2436" xr:uid="{00000000-0005-0000-0000-000081090000}"/>
    <cellStyle name="20% - Accent4 2 2 4 2 2 2" xfId="2437" xr:uid="{00000000-0005-0000-0000-000082090000}"/>
    <cellStyle name="20% - Accent4 2 2 4 2 3" xfId="2438" xr:uid="{00000000-0005-0000-0000-000083090000}"/>
    <cellStyle name="20% - Accent4 2 2 4 2 4" xfId="2439" xr:uid="{00000000-0005-0000-0000-000084090000}"/>
    <cellStyle name="20% - Accent4 2 2 4 3" xfId="2440" xr:uid="{00000000-0005-0000-0000-000085090000}"/>
    <cellStyle name="20% - Accent4 2 2 4 3 2" xfId="2441" xr:uid="{00000000-0005-0000-0000-000086090000}"/>
    <cellStyle name="20% - Accent4 2 2 4 4" xfId="2442" xr:uid="{00000000-0005-0000-0000-000087090000}"/>
    <cellStyle name="20% - Accent4 2 2 4 5" xfId="2443" xr:uid="{00000000-0005-0000-0000-000088090000}"/>
    <cellStyle name="20% - Accent4 2 2 5" xfId="2444" xr:uid="{00000000-0005-0000-0000-000089090000}"/>
    <cellStyle name="20% - Accent4 2 2 5 2" xfId="2445" xr:uid="{00000000-0005-0000-0000-00008A090000}"/>
    <cellStyle name="20% - Accent4 2 2 5 2 2" xfId="2446" xr:uid="{00000000-0005-0000-0000-00008B090000}"/>
    <cellStyle name="20% - Accent4 2 2 5 2 2 2" xfId="2447" xr:uid="{00000000-0005-0000-0000-00008C090000}"/>
    <cellStyle name="20% - Accent4 2 2 5 2 3" xfId="2448" xr:uid="{00000000-0005-0000-0000-00008D090000}"/>
    <cellStyle name="20% - Accent4 2 2 5 2 4" xfId="2449" xr:uid="{00000000-0005-0000-0000-00008E090000}"/>
    <cellStyle name="20% - Accent4 2 2 5 3" xfId="2450" xr:uid="{00000000-0005-0000-0000-00008F090000}"/>
    <cellStyle name="20% - Accent4 2 2 5 3 2" xfId="2451" xr:uid="{00000000-0005-0000-0000-000090090000}"/>
    <cellStyle name="20% - Accent4 2 2 5 4" xfId="2452" xr:uid="{00000000-0005-0000-0000-000091090000}"/>
    <cellStyle name="20% - Accent4 2 2 5 5" xfId="2453" xr:uid="{00000000-0005-0000-0000-000092090000}"/>
    <cellStyle name="20% - Accent4 2 2 6" xfId="2454" xr:uid="{00000000-0005-0000-0000-000093090000}"/>
    <cellStyle name="20% - Accent4 2 2 6 2" xfId="2455" xr:uid="{00000000-0005-0000-0000-000094090000}"/>
    <cellStyle name="20% - Accent4 2 2 6 2 2" xfId="2456" xr:uid="{00000000-0005-0000-0000-000095090000}"/>
    <cellStyle name="20% - Accent4 2 2 6 3" xfId="2457" xr:uid="{00000000-0005-0000-0000-000096090000}"/>
    <cellStyle name="20% - Accent4 2 2 6 4" xfId="2458" xr:uid="{00000000-0005-0000-0000-000097090000}"/>
    <cellStyle name="20% - Accent4 2 2 7" xfId="2459" xr:uid="{00000000-0005-0000-0000-000098090000}"/>
    <cellStyle name="20% - Accent4 2 2 7 2" xfId="2460" xr:uid="{00000000-0005-0000-0000-000099090000}"/>
    <cellStyle name="20% - Accent4 2 2 7 2 2" xfId="2461" xr:uid="{00000000-0005-0000-0000-00009A090000}"/>
    <cellStyle name="20% - Accent4 2 2 7 3" xfId="2462" xr:uid="{00000000-0005-0000-0000-00009B090000}"/>
    <cellStyle name="20% - Accent4 2 2 7 4" xfId="2463" xr:uid="{00000000-0005-0000-0000-00009C090000}"/>
    <cellStyle name="20% - Accent4 2 2 8" xfId="2464" xr:uid="{00000000-0005-0000-0000-00009D090000}"/>
    <cellStyle name="20% - Accent4 2 2 8 2" xfId="2465" xr:uid="{00000000-0005-0000-0000-00009E090000}"/>
    <cellStyle name="20% - Accent4 2 2 8 2 2" xfId="2466" xr:uid="{00000000-0005-0000-0000-00009F090000}"/>
    <cellStyle name="20% - Accent4 2 2 8 3" xfId="2467" xr:uid="{00000000-0005-0000-0000-0000A0090000}"/>
    <cellStyle name="20% - Accent4 2 2 8 4" xfId="2468" xr:uid="{00000000-0005-0000-0000-0000A1090000}"/>
    <cellStyle name="20% - Accent4 2 2 9" xfId="2469" xr:uid="{00000000-0005-0000-0000-0000A2090000}"/>
    <cellStyle name="20% - Accent4 2 2 9 2" xfId="2470" xr:uid="{00000000-0005-0000-0000-0000A3090000}"/>
    <cellStyle name="20% - Accent4 2 2 9 2 2" xfId="2471" xr:uid="{00000000-0005-0000-0000-0000A4090000}"/>
    <cellStyle name="20% - Accent4 2 2 9 3" xfId="2472" xr:uid="{00000000-0005-0000-0000-0000A5090000}"/>
    <cellStyle name="20% - Accent4 2 2 9 4" xfId="2473" xr:uid="{00000000-0005-0000-0000-0000A6090000}"/>
    <cellStyle name="20% - Accent4 2 3" xfId="2474" xr:uid="{00000000-0005-0000-0000-0000A7090000}"/>
    <cellStyle name="20% - Accent4 2 3 10" xfId="2475" xr:uid="{00000000-0005-0000-0000-0000A8090000}"/>
    <cellStyle name="20% - Accent4 2 3 10 2" xfId="2476" xr:uid="{00000000-0005-0000-0000-0000A9090000}"/>
    <cellStyle name="20% - Accent4 2 3 11" xfId="2477" xr:uid="{00000000-0005-0000-0000-0000AA090000}"/>
    <cellStyle name="20% - Accent4 2 3 12" xfId="2478" xr:uid="{00000000-0005-0000-0000-0000AB090000}"/>
    <cellStyle name="20% - Accent4 2 3 2" xfId="2479" xr:uid="{00000000-0005-0000-0000-0000AC090000}"/>
    <cellStyle name="20% - Accent4 2 3 2 10" xfId="2480" xr:uid="{00000000-0005-0000-0000-0000AD090000}"/>
    <cellStyle name="20% - Accent4 2 3 2 2" xfId="2481" xr:uid="{00000000-0005-0000-0000-0000AE090000}"/>
    <cellStyle name="20% - Accent4 2 3 2 2 2" xfId="2482" xr:uid="{00000000-0005-0000-0000-0000AF090000}"/>
    <cellStyle name="20% - Accent4 2 3 2 2 2 2" xfId="2483" xr:uid="{00000000-0005-0000-0000-0000B0090000}"/>
    <cellStyle name="20% - Accent4 2 3 2 2 2 2 2" xfId="2484" xr:uid="{00000000-0005-0000-0000-0000B1090000}"/>
    <cellStyle name="20% - Accent4 2 3 2 2 2 3" xfId="2485" xr:uid="{00000000-0005-0000-0000-0000B2090000}"/>
    <cellStyle name="20% - Accent4 2 3 2 2 2 4" xfId="2486" xr:uid="{00000000-0005-0000-0000-0000B3090000}"/>
    <cellStyle name="20% - Accent4 2 3 2 2 3" xfId="2487" xr:uid="{00000000-0005-0000-0000-0000B4090000}"/>
    <cellStyle name="20% - Accent4 2 3 2 2 3 2" xfId="2488" xr:uid="{00000000-0005-0000-0000-0000B5090000}"/>
    <cellStyle name="20% - Accent4 2 3 2 2 4" xfId="2489" xr:uid="{00000000-0005-0000-0000-0000B6090000}"/>
    <cellStyle name="20% - Accent4 2 3 2 2 5" xfId="2490" xr:uid="{00000000-0005-0000-0000-0000B7090000}"/>
    <cellStyle name="20% - Accent4 2 3 2 3" xfId="2491" xr:uid="{00000000-0005-0000-0000-0000B8090000}"/>
    <cellStyle name="20% - Accent4 2 3 2 3 2" xfId="2492" xr:uid="{00000000-0005-0000-0000-0000B9090000}"/>
    <cellStyle name="20% - Accent4 2 3 2 3 2 2" xfId="2493" xr:uid="{00000000-0005-0000-0000-0000BA090000}"/>
    <cellStyle name="20% - Accent4 2 3 2 3 3" xfId="2494" xr:uid="{00000000-0005-0000-0000-0000BB090000}"/>
    <cellStyle name="20% - Accent4 2 3 2 3 4" xfId="2495" xr:uid="{00000000-0005-0000-0000-0000BC090000}"/>
    <cellStyle name="20% - Accent4 2 3 2 4" xfId="2496" xr:uid="{00000000-0005-0000-0000-0000BD090000}"/>
    <cellStyle name="20% - Accent4 2 3 2 4 2" xfId="2497" xr:uid="{00000000-0005-0000-0000-0000BE090000}"/>
    <cellStyle name="20% - Accent4 2 3 2 4 2 2" xfId="2498" xr:uid="{00000000-0005-0000-0000-0000BF090000}"/>
    <cellStyle name="20% - Accent4 2 3 2 4 3" xfId="2499" xr:uid="{00000000-0005-0000-0000-0000C0090000}"/>
    <cellStyle name="20% - Accent4 2 3 2 4 4" xfId="2500" xr:uid="{00000000-0005-0000-0000-0000C1090000}"/>
    <cellStyle name="20% - Accent4 2 3 2 5" xfId="2501" xr:uid="{00000000-0005-0000-0000-0000C2090000}"/>
    <cellStyle name="20% - Accent4 2 3 2 5 2" xfId="2502" xr:uid="{00000000-0005-0000-0000-0000C3090000}"/>
    <cellStyle name="20% - Accent4 2 3 2 5 2 2" xfId="2503" xr:uid="{00000000-0005-0000-0000-0000C4090000}"/>
    <cellStyle name="20% - Accent4 2 3 2 5 3" xfId="2504" xr:uid="{00000000-0005-0000-0000-0000C5090000}"/>
    <cellStyle name="20% - Accent4 2 3 2 5 4" xfId="2505" xr:uid="{00000000-0005-0000-0000-0000C6090000}"/>
    <cellStyle name="20% - Accent4 2 3 2 6" xfId="2506" xr:uid="{00000000-0005-0000-0000-0000C7090000}"/>
    <cellStyle name="20% - Accent4 2 3 2 6 2" xfId="2507" xr:uid="{00000000-0005-0000-0000-0000C8090000}"/>
    <cellStyle name="20% - Accent4 2 3 2 6 2 2" xfId="2508" xr:uid="{00000000-0005-0000-0000-0000C9090000}"/>
    <cellStyle name="20% - Accent4 2 3 2 6 3" xfId="2509" xr:uid="{00000000-0005-0000-0000-0000CA090000}"/>
    <cellStyle name="20% - Accent4 2 3 2 6 4" xfId="2510" xr:uid="{00000000-0005-0000-0000-0000CB090000}"/>
    <cellStyle name="20% - Accent4 2 3 2 7" xfId="2511" xr:uid="{00000000-0005-0000-0000-0000CC090000}"/>
    <cellStyle name="20% - Accent4 2 3 2 7 2" xfId="2512" xr:uid="{00000000-0005-0000-0000-0000CD090000}"/>
    <cellStyle name="20% - Accent4 2 3 2 7 2 2" xfId="2513" xr:uid="{00000000-0005-0000-0000-0000CE090000}"/>
    <cellStyle name="20% - Accent4 2 3 2 7 3" xfId="2514" xr:uid="{00000000-0005-0000-0000-0000CF090000}"/>
    <cellStyle name="20% - Accent4 2 3 2 7 4" xfId="2515" xr:uid="{00000000-0005-0000-0000-0000D0090000}"/>
    <cellStyle name="20% - Accent4 2 3 2 8" xfId="2516" xr:uid="{00000000-0005-0000-0000-0000D1090000}"/>
    <cellStyle name="20% - Accent4 2 3 2 8 2" xfId="2517" xr:uid="{00000000-0005-0000-0000-0000D2090000}"/>
    <cellStyle name="20% - Accent4 2 3 2 9" xfId="2518" xr:uid="{00000000-0005-0000-0000-0000D3090000}"/>
    <cellStyle name="20% - Accent4 2 3 3" xfId="2519" xr:uid="{00000000-0005-0000-0000-0000D4090000}"/>
    <cellStyle name="20% - Accent4 2 3 3 2" xfId="2520" xr:uid="{00000000-0005-0000-0000-0000D5090000}"/>
    <cellStyle name="20% - Accent4 2 3 3 2 2" xfId="2521" xr:uid="{00000000-0005-0000-0000-0000D6090000}"/>
    <cellStyle name="20% - Accent4 2 3 3 2 2 2" xfId="2522" xr:uid="{00000000-0005-0000-0000-0000D7090000}"/>
    <cellStyle name="20% - Accent4 2 3 3 2 3" xfId="2523" xr:uid="{00000000-0005-0000-0000-0000D8090000}"/>
    <cellStyle name="20% - Accent4 2 3 3 2 4" xfId="2524" xr:uid="{00000000-0005-0000-0000-0000D9090000}"/>
    <cellStyle name="20% - Accent4 2 3 3 3" xfId="2525" xr:uid="{00000000-0005-0000-0000-0000DA090000}"/>
    <cellStyle name="20% - Accent4 2 3 3 3 2" xfId="2526" xr:uid="{00000000-0005-0000-0000-0000DB090000}"/>
    <cellStyle name="20% - Accent4 2 3 3 4" xfId="2527" xr:uid="{00000000-0005-0000-0000-0000DC090000}"/>
    <cellStyle name="20% - Accent4 2 3 3 5" xfId="2528" xr:uid="{00000000-0005-0000-0000-0000DD090000}"/>
    <cellStyle name="20% - Accent4 2 3 4" xfId="2529" xr:uid="{00000000-0005-0000-0000-0000DE090000}"/>
    <cellStyle name="20% - Accent4 2 3 4 2" xfId="2530" xr:uid="{00000000-0005-0000-0000-0000DF090000}"/>
    <cellStyle name="20% - Accent4 2 3 4 2 2" xfId="2531" xr:uid="{00000000-0005-0000-0000-0000E0090000}"/>
    <cellStyle name="20% - Accent4 2 3 4 2 2 2" xfId="2532" xr:uid="{00000000-0005-0000-0000-0000E1090000}"/>
    <cellStyle name="20% - Accent4 2 3 4 2 3" xfId="2533" xr:uid="{00000000-0005-0000-0000-0000E2090000}"/>
    <cellStyle name="20% - Accent4 2 3 4 2 4" xfId="2534" xr:uid="{00000000-0005-0000-0000-0000E3090000}"/>
    <cellStyle name="20% - Accent4 2 3 4 3" xfId="2535" xr:uid="{00000000-0005-0000-0000-0000E4090000}"/>
    <cellStyle name="20% - Accent4 2 3 4 3 2" xfId="2536" xr:uid="{00000000-0005-0000-0000-0000E5090000}"/>
    <cellStyle name="20% - Accent4 2 3 4 4" xfId="2537" xr:uid="{00000000-0005-0000-0000-0000E6090000}"/>
    <cellStyle name="20% - Accent4 2 3 4 5" xfId="2538" xr:uid="{00000000-0005-0000-0000-0000E7090000}"/>
    <cellStyle name="20% - Accent4 2 3 5" xfId="2539" xr:uid="{00000000-0005-0000-0000-0000E8090000}"/>
    <cellStyle name="20% - Accent4 2 3 5 2" xfId="2540" xr:uid="{00000000-0005-0000-0000-0000E9090000}"/>
    <cellStyle name="20% - Accent4 2 3 5 2 2" xfId="2541" xr:uid="{00000000-0005-0000-0000-0000EA090000}"/>
    <cellStyle name="20% - Accent4 2 3 5 3" xfId="2542" xr:uid="{00000000-0005-0000-0000-0000EB090000}"/>
    <cellStyle name="20% - Accent4 2 3 5 4" xfId="2543" xr:uid="{00000000-0005-0000-0000-0000EC090000}"/>
    <cellStyle name="20% - Accent4 2 3 6" xfId="2544" xr:uid="{00000000-0005-0000-0000-0000ED090000}"/>
    <cellStyle name="20% - Accent4 2 3 6 2" xfId="2545" xr:uid="{00000000-0005-0000-0000-0000EE090000}"/>
    <cellStyle name="20% - Accent4 2 3 6 2 2" xfId="2546" xr:uid="{00000000-0005-0000-0000-0000EF090000}"/>
    <cellStyle name="20% - Accent4 2 3 6 3" xfId="2547" xr:uid="{00000000-0005-0000-0000-0000F0090000}"/>
    <cellStyle name="20% - Accent4 2 3 6 4" xfId="2548" xr:uid="{00000000-0005-0000-0000-0000F1090000}"/>
    <cellStyle name="20% - Accent4 2 3 7" xfId="2549" xr:uid="{00000000-0005-0000-0000-0000F2090000}"/>
    <cellStyle name="20% - Accent4 2 3 7 2" xfId="2550" xr:uid="{00000000-0005-0000-0000-0000F3090000}"/>
    <cellStyle name="20% - Accent4 2 3 7 2 2" xfId="2551" xr:uid="{00000000-0005-0000-0000-0000F4090000}"/>
    <cellStyle name="20% - Accent4 2 3 7 3" xfId="2552" xr:uid="{00000000-0005-0000-0000-0000F5090000}"/>
    <cellStyle name="20% - Accent4 2 3 7 4" xfId="2553" xr:uid="{00000000-0005-0000-0000-0000F6090000}"/>
    <cellStyle name="20% - Accent4 2 3 8" xfId="2554" xr:uid="{00000000-0005-0000-0000-0000F7090000}"/>
    <cellStyle name="20% - Accent4 2 3 8 2" xfId="2555" xr:uid="{00000000-0005-0000-0000-0000F8090000}"/>
    <cellStyle name="20% - Accent4 2 3 8 2 2" xfId="2556" xr:uid="{00000000-0005-0000-0000-0000F9090000}"/>
    <cellStyle name="20% - Accent4 2 3 8 3" xfId="2557" xr:uid="{00000000-0005-0000-0000-0000FA090000}"/>
    <cellStyle name="20% - Accent4 2 3 8 4" xfId="2558" xr:uid="{00000000-0005-0000-0000-0000FB090000}"/>
    <cellStyle name="20% - Accent4 2 3 9" xfId="2559" xr:uid="{00000000-0005-0000-0000-0000FC090000}"/>
    <cellStyle name="20% - Accent4 2 3 9 2" xfId="2560" xr:uid="{00000000-0005-0000-0000-0000FD090000}"/>
    <cellStyle name="20% - Accent4 2 3 9 2 2" xfId="2561" xr:uid="{00000000-0005-0000-0000-0000FE090000}"/>
    <cellStyle name="20% - Accent4 2 3 9 3" xfId="2562" xr:uid="{00000000-0005-0000-0000-0000FF090000}"/>
    <cellStyle name="20% - Accent4 2 3 9 4" xfId="2563" xr:uid="{00000000-0005-0000-0000-0000000A0000}"/>
    <cellStyle name="20% - Accent4 2 4" xfId="2564" xr:uid="{00000000-0005-0000-0000-0000010A0000}"/>
    <cellStyle name="20% - Accent4 2 4 10" xfId="2565" xr:uid="{00000000-0005-0000-0000-0000020A0000}"/>
    <cellStyle name="20% - Accent4 2 4 2" xfId="2566" xr:uid="{00000000-0005-0000-0000-0000030A0000}"/>
    <cellStyle name="20% - Accent4 2 4 2 2" xfId="2567" xr:uid="{00000000-0005-0000-0000-0000040A0000}"/>
    <cellStyle name="20% - Accent4 2 4 2 2 2" xfId="2568" xr:uid="{00000000-0005-0000-0000-0000050A0000}"/>
    <cellStyle name="20% - Accent4 2 4 2 2 2 2" xfId="2569" xr:uid="{00000000-0005-0000-0000-0000060A0000}"/>
    <cellStyle name="20% - Accent4 2 4 2 2 3" xfId="2570" xr:uid="{00000000-0005-0000-0000-0000070A0000}"/>
    <cellStyle name="20% - Accent4 2 4 2 2 4" xfId="2571" xr:uid="{00000000-0005-0000-0000-0000080A0000}"/>
    <cellStyle name="20% - Accent4 2 4 2 3" xfId="2572" xr:uid="{00000000-0005-0000-0000-0000090A0000}"/>
    <cellStyle name="20% - Accent4 2 4 2 3 2" xfId="2573" xr:uid="{00000000-0005-0000-0000-00000A0A0000}"/>
    <cellStyle name="20% - Accent4 2 4 2 4" xfId="2574" xr:uid="{00000000-0005-0000-0000-00000B0A0000}"/>
    <cellStyle name="20% - Accent4 2 4 2 5" xfId="2575" xr:uid="{00000000-0005-0000-0000-00000C0A0000}"/>
    <cellStyle name="20% - Accent4 2 4 3" xfId="2576" xr:uid="{00000000-0005-0000-0000-00000D0A0000}"/>
    <cellStyle name="20% - Accent4 2 4 3 2" xfId="2577" xr:uid="{00000000-0005-0000-0000-00000E0A0000}"/>
    <cellStyle name="20% - Accent4 2 4 3 2 2" xfId="2578" xr:uid="{00000000-0005-0000-0000-00000F0A0000}"/>
    <cellStyle name="20% - Accent4 2 4 3 2 2 2" xfId="2579" xr:uid="{00000000-0005-0000-0000-0000100A0000}"/>
    <cellStyle name="20% - Accent4 2 4 3 2 3" xfId="2580" xr:uid="{00000000-0005-0000-0000-0000110A0000}"/>
    <cellStyle name="20% - Accent4 2 4 3 2 4" xfId="2581" xr:uid="{00000000-0005-0000-0000-0000120A0000}"/>
    <cellStyle name="20% - Accent4 2 4 3 3" xfId="2582" xr:uid="{00000000-0005-0000-0000-0000130A0000}"/>
    <cellStyle name="20% - Accent4 2 4 3 3 2" xfId="2583" xr:uid="{00000000-0005-0000-0000-0000140A0000}"/>
    <cellStyle name="20% - Accent4 2 4 3 4" xfId="2584" xr:uid="{00000000-0005-0000-0000-0000150A0000}"/>
    <cellStyle name="20% - Accent4 2 4 3 5" xfId="2585" xr:uid="{00000000-0005-0000-0000-0000160A0000}"/>
    <cellStyle name="20% - Accent4 2 4 4" xfId="2586" xr:uid="{00000000-0005-0000-0000-0000170A0000}"/>
    <cellStyle name="20% - Accent4 2 4 4 2" xfId="2587" xr:uid="{00000000-0005-0000-0000-0000180A0000}"/>
    <cellStyle name="20% - Accent4 2 4 4 2 2" xfId="2588" xr:uid="{00000000-0005-0000-0000-0000190A0000}"/>
    <cellStyle name="20% - Accent4 2 4 4 3" xfId="2589" xr:uid="{00000000-0005-0000-0000-00001A0A0000}"/>
    <cellStyle name="20% - Accent4 2 4 4 4" xfId="2590" xr:uid="{00000000-0005-0000-0000-00001B0A0000}"/>
    <cellStyle name="20% - Accent4 2 4 5" xfId="2591" xr:uid="{00000000-0005-0000-0000-00001C0A0000}"/>
    <cellStyle name="20% - Accent4 2 4 5 2" xfId="2592" xr:uid="{00000000-0005-0000-0000-00001D0A0000}"/>
    <cellStyle name="20% - Accent4 2 4 5 2 2" xfId="2593" xr:uid="{00000000-0005-0000-0000-00001E0A0000}"/>
    <cellStyle name="20% - Accent4 2 4 5 3" xfId="2594" xr:uid="{00000000-0005-0000-0000-00001F0A0000}"/>
    <cellStyle name="20% - Accent4 2 4 5 4" xfId="2595" xr:uid="{00000000-0005-0000-0000-0000200A0000}"/>
    <cellStyle name="20% - Accent4 2 4 6" xfId="2596" xr:uid="{00000000-0005-0000-0000-0000210A0000}"/>
    <cellStyle name="20% - Accent4 2 4 6 2" xfId="2597" xr:uid="{00000000-0005-0000-0000-0000220A0000}"/>
    <cellStyle name="20% - Accent4 2 4 6 2 2" xfId="2598" xr:uid="{00000000-0005-0000-0000-0000230A0000}"/>
    <cellStyle name="20% - Accent4 2 4 6 3" xfId="2599" xr:uid="{00000000-0005-0000-0000-0000240A0000}"/>
    <cellStyle name="20% - Accent4 2 4 6 4" xfId="2600" xr:uid="{00000000-0005-0000-0000-0000250A0000}"/>
    <cellStyle name="20% - Accent4 2 4 7" xfId="2601" xr:uid="{00000000-0005-0000-0000-0000260A0000}"/>
    <cellStyle name="20% - Accent4 2 4 7 2" xfId="2602" xr:uid="{00000000-0005-0000-0000-0000270A0000}"/>
    <cellStyle name="20% - Accent4 2 4 7 2 2" xfId="2603" xr:uid="{00000000-0005-0000-0000-0000280A0000}"/>
    <cellStyle name="20% - Accent4 2 4 7 3" xfId="2604" xr:uid="{00000000-0005-0000-0000-0000290A0000}"/>
    <cellStyle name="20% - Accent4 2 4 7 4" xfId="2605" xr:uid="{00000000-0005-0000-0000-00002A0A0000}"/>
    <cellStyle name="20% - Accent4 2 4 8" xfId="2606" xr:uid="{00000000-0005-0000-0000-00002B0A0000}"/>
    <cellStyle name="20% - Accent4 2 4 8 2" xfId="2607" xr:uid="{00000000-0005-0000-0000-00002C0A0000}"/>
    <cellStyle name="20% - Accent4 2 4 9" xfId="2608" xr:uid="{00000000-0005-0000-0000-00002D0A0000}"/>
    <cellStyle name="20% - Accent4 2 5" xfId="2609" xr:uid="{00000000-0005-0000-0000-00002E0A0000}"/>
    <cellStyle name="20% - Accent4 2 5 2" xfId="2610" xr:uid="{00000000-0005-0000-0000-00002F0A0000}"/>
    <cellStyle name="20% - Accent4 2 5 2 2" xfId="2611" xr:uid="{00000000-0005-0000-0000-0000300A0000}"/>
    <cellStyle name="20% - Accent4 2 5 2 2 2" xfId="2612" xr:uid="{00000000-0005-0000-0000-0000310A0000}"/>
    <cellStyle name="20% - Accent4 2 5 2 3" xfId="2613" xr:uid="{00000000-0005-0000-0000-0000320A0000}"/>
    <cellStyle name="20% - Accent4 2 5 2 4" xfId="2614" xr:uid="{00000000-0005-0000-0000-0000330A0000}"/>
    <cellStyle name="20% - Accent4 2 5 3" xfId="2615" xr:uid="{00000000-0005-0000-0000-0000340A0000}"/>
    <cellStyle name="20% - Accent4 2 5 3 2" xfId="2616" xr:uid="{00000000-0005-0000-0000-0000350A0000}"/>
    <cellStyle name="20% - Accent4 2 5 4" xfId="2617" xr:uid="{00000000-0005-0000-0000-0000360A0000}"/>
    <cellStyle name="20% - Accent4 2 5 5" xfId="2618" xr:uid="{00000000-0005-0000-0000-0000370A0000}"/>
    <cellStyle name="20% - Accent4 2 6" xfId="2619" xr:uid="{00000000-0005-0000-0000-0000380A0000}"/>
    <cellStyle name="20% - Accent4 2 6 2" xfId="2620" xr:uid="{00000000-0005-0000-0000-0000390A0000}"/>
    <cellStyle name="20% - Accent4 2 6 2 2" xfId="2621" xr:uid="{00000000-0005-0000-0000-00003A0A0000}"/>
    <cellStyle name="20% - Accent4 2 6 2 2 2" xfId="2622" xr:uid="{00000000-0005-0000-0000-00003B0A0000}"/>
    <cellStyle name="20% - Accent4 2 6 2 3" xfId="2623" xr:uid="{00000000-0005-0000-0000-00003C0A0000}"/>
    <cellStyle name="20% - Accent4 2 6 2 4" xfId="2624" xr:uid="{00000000-0005-0000-0000-00003D0A0000}"/>
    <cellStyle name="20% - Accent4 2 6 3" xfId="2625" xr:uid="{00000000-0005-0000-0000-00003E0A0000}"/>
    <cellStyle name="20% - Accent4 2 6 3 2" xfId="2626" xr:uid="{00000000-0005-0000-0000-00003F0A0000}"/>
    <cellStyle name="20% - Accent4 2 6 4" xfId="2627" xr:uid="{00000000-0005-0000-0000-0000400A0000}"/>
    <cellStyle name="20% - Accent4 2 6 5" xfId="2628" xr:uid="{00000000-0005-0000-0000-0000410A0000}"/>
    <cellStyle name="20% - Accent4 2 7" xfId="2629" xr:uid="{00000000-0005-0000-0000-0000420A0000}"/>
    <cellStyle name="20% - Accent4 2 7 2" xfId="2630" xr:uid="{00000000-0005-0000-0000-0000430A0000}"/>
    <cellStyle name="20% - Accent4 2 7 2 2" xfId="2631" xr:uid="{00000000-0005-0000-0000-0000440A0000}"/>
    <cellStyle name="20% - Accent4 2 7 3" xfId="2632" xr:uid="{00000000-0005-0000-0000-0000450A0000}"/>
    <cellStyle name="20% - Accent4 2 7 4" xfId="2633" xr:uid="{00000000-0005-0000-0000-0000460A0000}"/>
    <cellStyle name="20% - Accent4 2 8" xfId="2634" xr:uid="{00000000-0005-0000-0000-0000470A0000}"/>
    <cellStyle name="20% - Accent4 2 8 2" xfId="2635" xr:uid="{00000000-0005-0000-0000-0000480A0000}"/>
    <cellStyle name="20% - Accent4 2 8 2 2" xfId="2636" xr:uid="{00000000-0005-0000-0000-0000490A0000}"/>
    <cellStyle name="20% - Accent4 2 8 3" xfId="2637" xr:uid="{00000000-0005-0000-0000-00004A0A0000}"/>
    <cellStyle name="20% - Accent4 2 8 4" xfId="2638" xr:uid="{00000000-0005-0000-0000-00004B0A0000}"/>
    <cellStyle name="20% - Accent4 2 9" xfId="2639" xr:uid="{00000000-0005-0000-0000-00004C0A0000}"/>
    <cellStyle name="20% - Accent4 2 9 2" xfId="2640" xr:uid="{00000000-0005-0000-0000-00004D0A0000}"/>
    <cellStyle name="20% - Accent4 2 9 2 2" xfId="2641" xr:uid="{00000000-0005-0000-0000-00004E0A0000}"/>
    <cellStyle name="20% - Accent4 2 9 3" xfId="2642" xr:uid="{00000000-0005-0000-0000-00004F0A0000}"/>
    <cellStyle name="20% - Accent4 2 9 4" xfId="2643" xr:uid="{00000000-0005-0000-0000-0000500A0000}"/>
    <cellStyle name="20% - Accent4 3" xfId="2644" xr:uid="{00000000-0005-0000-0000-0000510A0000}"/>
    <cellStyle name="20% - Accent4 3 10" xfId="2645" xr:uid="{00000000-0005-0000-0000-0000520A0000}"/>
    <cellStyle name="20% - Accent4 3 10 2" xfId="2646" xr:uid="{00000000-0005-0000-0000-0000530A0000}"/>
    <cellStyle name="20% - Accent4 3 10 2 2" xfId="2647" xr:uid="{00000000-0005-0000-0000-0000540A0000}"/>
    <cellStyle name="20% - Accent4 3 10 3" xfId="2648" xr:uid="{00000000-0005-0000-0000-0000550A0000}"/>
    <cellStyle name="20% - Accent4 3 10 4" xfId="2649" xr:uid="{00000000-0005-0000-0000-0000560A0000}"/>
    <cellStyle name="20% - Accent4 3 11" xfId="2650" xr:uid="{00000000-0005-0000-0000-0000570A0000}"/>
    <cellStyle name="20% - Accent4 3 11 2" xfId="2651" xr:uid="{00000000-0005-0000-0000-0000580A0000}"/>
    <cellStyle name="20% - Accent4 3 11 2 2" xfId="2652" xr:uid="{00000000-0005-0000-0000-0000590A0000}"/>
    <cellStyle name="20% - Accent4 3 11 3" xfId="2653" xr:uid="{00000000-0005-0000-0000-00005A0A0000}"/>
    <cellStyle name="20% - Accent4 3 11 4" xfId="2654" xr:uid="{00000000-0005-0000-0000-00005B0A0000}"/>
    <cellStyle name="20% - Accent4 3 12" xfId="2655" xr:uid="{00000000-0005-0000-0000-00005C0A0000}"/>
    <cellStyle name="20% - Accent4 3 12 2" xfId="2656" xr:uid="{00000000-0005-0000-0000-00005D0A0000}"/>
    <cellStyle name="20% - Accent4 3 13" xfId="2657" xr:uid="{00000000-0005-0000-0000-00005E0A0000}"/>
    <cellStyle name="20% - Accent4 3 14" xfId="2658" xr:uid="{00000000-0005-0000-0000-00005F0A0000}"/>
    <cellStyle name="20% - Accent4 3 2" xfId="2659" xr:uid="{00000000-0005-0000-0000-0000600A0000}"/>
    <cellStyle name="20% - Accent4 3 2 10" xfId="2660" xr:uid="{00000000-0005-0000-0000-0000610A0000}"/>
    <cellStyle name="20% - Accent4 3 2 10 2" xfId="2661" xr:uid="{00000000-0005-0000-0000-0000620A0000}"/>
    <cellStyle name="20% - Accent4 3 2 11" xfId="2662" xr:uid="{00000000-0005-0000-0000-0000630A0000}"/>
    <cellStyle name="20% - Accent4 3 2 12" xfId="2663" xr:uid="{00000000-0005-0000-0000-0000640A0000}"/>
    <cellStyle name="20% - Accent4 3 2 2" xfId="2664" xr:uid="{00000000-0005-0000-0000-0000650A0000}"/>
    <cellStyle name="20% - Accent4 3 2 2 10" xfId="2665" xr:uid="{00000000-0005-0000-0000-0000660A0000}"/>
    <cellStyle name="20% - Accent4 3 2 2 2" xfId="2666" xr:uid="{00000000-0005-0000-0000-0000670A0000}"/>
    <cellStyle name="20% - Accent4 3 2 2 2 2" xfId="2667" xr:uid="{00000000-0005-0000-0000-0000680A0000}"/>
    <cellStyle name="20% - Accent4 3 2 2 2 2 2" xfId="2668" xr:uid="{00000000-0005-0000-0000-0000690A0000}"/>
    <cellStyle name="20% - Accent4 3 2 2 2 2 2 2" xfId="2669" xr:uid="{00000000-0005-0000-0000-00006A0A0000}"/>
    <cellStyle name="20% - Accent4 3 2 2 2 2 3" xfId="2670" xr:uid="{00000000-0005-0000-0000-00006B0A0000}"/>
    <cellStyle name="20% - Accent4 3 2 2 2 2 4" xfId="2671" xr:uid="{00000000-0005-0000-0000-00006C0A0000}"/>
    <cellStyle name="20% - Accent4 3 2 2 2 3" xfId="2672" xr:uid="{00000000-0005-0000-0000-00006D0A0000}"/>
    <cellStyle name="20% - Accent4 3 2 2 2 3 2" xfId="2673" xr:uid="{00000000-0005-0000-0000-00006E0A0000}"/>
    <cellStyle name="20% - Accent4 3 2 2 2 4" xfId="2674" xr:uid="{00000000-0005-0000-0000-00006F0A0000}"/>
    <cellStyle name="20% - Accent4 3 2 2 2 5" xfId="2675" xr:uid="{00000000-0005-0000-0000-0000700A0000}"/>
    <cellStyle name="20% - Accent4 3 2 2 3" xfId="2676" xr:uid="{00000000-0005-0000-0000-0000710A0000}"/>
    <cellStyle name="20% - Accent4 3 2 2 3 2" xfId="2677" xr:uid="{00000000-0005-0000-0000-0000720A0000}"/>
    <cellStyle name="20% - Accent4 3 2 2 3 2 2" xfId="2678" xr:uid="{00000000-0005-0000-0000-0000730A0000}"/>
    <cellStyle name="20% - Accent4 3 2 2 3 3" xfId="2679" xr:uid="{00000000-0005-0000-0000-0000740A0000}"/>
    <cellStyle name="20% - Accent4 3 2 2 3 4" xfId="2680" xr:uid="{00000000-0005-0000-0000-0000750A0000}"/>
    <cellStyle name="20% - Accent4 3 2 2 4" xfId="2681" xr:uid="{00000000-0005-0000-0000-0000760A0000}"/>
    <cellStyle name="20% - Accent4 3 2 2 4 2" xfId="2682" xr:uid="{00000000-0005-0000-0000-0000770A0000}"/>
    <cellStyle name="20% - Accent4 3 2 2 4 2 2" xfId="2683" xr:uid="{00000000-0005-0000-0000-0000780A0000}"/>
    <cellStyle name="20% - Accent4 3 2 2 4 3" xfId="2684" xr:uid="{00000000-0005-0000-0000-0000790A0000}"/>
    <cellStyle name="20% - Accent4 3 2 2 4 4" xfId="2685" xr:uid="{00000000-0005-0000-0000-00007A0A0000}"/>
    <cellStyle name="20% - Accent4 3 2 2 5" xfId="2686" xr:uid="{00000000-0005-0000-0000-00007B0A0000}"/>
    <cellStyle name="20% - Accent4 3 2 2 5 2" xfId="2687" xr:uid="{00000000-0005-0000-0000-00007C0A0000}"/>
    <cellStyle name="20% - Accent4 3 2 2 5 2 2" xfId="2688" xr:uid="{00000000-0005-0000-0000-00007D0A0000}"/>
    <cellStyle name="20% - Accent4 3 2 2 5 3" xfId="2689" xr:uid="{00000000-0005-0000-0000-00007E0A0000}"/>
    <cellStyle name="20% - Accent4 3 2 2 5 4" xfId="2690" xr:uid="{00000000-0005-0000-0000-00007F0A0000}"/>
    <cellStyle name="20% - Accent4 3 2 2 6" xfId="2691" xr:uid="{00000000-0005-0000-0000-0000800A0000}"/>
    <cellStyle name="20% - Accent4 3 2 2 6 2" xfId="2692" xr:uid="{00000000-0005-0000-0000-0000810A0000}"/>
    <cellStyle name="20% - Accent4 3 2 2 6 2 2" xfId="2693" xr:uid="{00000000-0005-0000-0000-0000820A0000}"/>
    <cellStyle name="20% - Accent4 3 2 2 6 3" xfId="2694" xr:uid="{00000000-0005-0000-0000-0000830A0000}"/>
    <cellStyle name="20% - Accent4 3 2 2 6 4" xfId="2695" xr:uid="{00000000-0005-0000-0000-0000840A0000}"/>
    <cellStyle name="20% - Accent4 3 2 2 7" xfId="2696" xr:uid="{00000000-0005-0000-0000-0000850A0000}"/>
    <cellStyle name="20% - Accent4 3 2 2 7 2" xfId="2697" xr:uid="{00000000-0005-0000-0000-0000860A0000}"/>
    <cellStyle name="20% - Accent4 3 2 2 7 2 2" xfId="2698" xr:uid="{00000000-0005-0000-0000-0000870A0000}"/>
    <cellStyle name="20% - Accent4 3 2 2 7 3" xfId="2699" xr:uid="{00000000-0005-0000-0000-0000880A0000}"/>
    <cellStyle name="20% - Accent4 3 2 2 7 4" xfId="2700" xr:uid="{00000000-0005-0000-0000-0000890A0000}"/>
    <cellStyle name="20% - Accent4 3 2 2 8" xfId="2701" xr:uid="{00000000-0005-0000-0000-00008A0A0000}"/>
    <cellStyle name="20% - Accent4 3 2 2 8 2" xfId="2702" xr:uid="{00000000-0005-0000-0000-00008B0A0000}"/>
    <cellStyle name="20% - Accent4 3 2 2 9" xfId="2703" xr:uid="{00000000-0005-0000-0000-00008C0A0000}"/>
    <cellStyle name="20% - Accent4 3 2 3" xfId="2704" xr:uid="{00000000-0005-0000-0000-00008D0A0000}"/>
    <cellStyle name="20% - Accent4 3 2 3 2" xfId="2705" xr:uid="{00000000-0005-0000-0000-00008E0A0000}"/>
    <cellStyle name="20% - Accent4 3 2 3 2 2" xfId="2706" xr:uid="{00000000-0005-0000-0000-00008F0A0000}"/>
    <cellStyle name="20% - Accent4 3 2 3 2 2 2" xfId="2707" xr:uid="{00000000-0005-0000-0000-0000900A0000}"/>
    <cellStyle name="20% - Accent4 3 2 3 2 3" xfId="2708" xr:uid="{00000000-0005-0000-0000-0000910A0000}"/>
    <cellStyle name="20% - Accent4 3 2 3 2 4" xfId="2709" xr:uid="{00000000-0005-0000-0000-0000920A0000}"/>
    <cellStyle name="20% - Accent4 3 2 3 3" xfId="2710" xr:uid="{00000000-0005-0000-0000-0000930A0000}"/>
    <cellStyle name="20% - Accent4 3 2 3 3 2" xfId="2711" xr:uid="{00000000-0005-0000-0000-0000940A0000}"/>
    <cellStyle name="20% - Accent4 3 2 3 4" xfId="2712" xr:uid="{00000000-0005-0000-0000-0000950A0000}"/>
    <cellStyle name="20% - Accent4 3 2 3 5" xfId="2713" xr:uid="{00000000-0005-0000-0000-0000960A0000}"/>
    <cellStyle name="20% - Accent4 3 2 4" xfId="2714" xr:uid="{00000000-0005-0000-0000-0000970A0000}"/>
    <cellStyle name="20% - Accent4 3 2 4 2" xfId="2715" xr:uid="{00000000-0005-0000-0000-0000980A0000}"/>
    <cellStyle name="20% - Accent4 3 2 4 2 2" xfId="2716" xr:uid="{00000000-0005-0000-0000-0000990A0000}"/>
    <cellStyle name="20% - Accent4 3 2 4 2 2 2" xfId="2717" xr:uid="{00000000-0005-0000-0000-00009A0A0000}"/>
    <cellStyle name="20% - Accent4 3 2 4 2 3" xfId="2718" xr:uid="{00000000-0005-0000-0000-00009B0A0000}"/>
    <cellStyle name="20% - Accent4 3 2 4 2 4" xfId="2719" xr:uid="{00000000-0005-0000-0000-00009C0A0000}"/>
    <cellStyle name="20% - Accent4 3 2 4 3" xfId="2720" xr:uid="{00000000-0005-0000-0000-00009D0A0000}"/>
    <cellStyle name="20% - Accent4 3 2 4 3 2" xfId="2721" xr:uid="{00000000-0005-0000-0000-00009E0A0000}"/>
    <cellStyle name="20% - Accent4 3 2 4 4" xfId="2722" xr:uid="{00000000-0005-0000-0000-00009F0A0000}"/>
    <cellStyle name="20% - Accent4 3 2 4 5" xfId="2723" xr:uid="{00000000-0005-0000-0000-0000A00A0000}"/>
    <cellStyle name="20% - Accent4 3 2 5" xfId="2724" xr:uid="{00000000-0005-0000-0000-0000A10A0000}"/>
    <cellStyle name="20% - Accent4 3 2 5 2" xfId="2725" xr:uid="{00000000-0005-0000-0000-0000A20A0000}"/>
    <cellStyle name="20% - Accent4 3 2 5 2 2" xfId="2726" xr:uid="{00000000-0005-0000-0000-0000A30A0000}"/>
    <cellStyle name="20% - Accent4 3 2 5 3" xfId="2727" xr:uid="{00000000-0005-0000-0000-0000A40A0000}"/>
    <cellStyle name="20% - Accent4 3 2 5 4" xfId="2728" xr:uid="{00000000-0005-0000-0000-0000A50A0000}"/>
    <cellStyle name="20% - Accent4 3 2 6" xfId="2729" xr:uid="{00000000-0005-0000-0000-0000A60A0000}"/>
    <cellStyle name="20% - Accent4 3 2 6 2" xfId="2730" xr:uid="{00000000-0005-0000-0000-0000A70A0000}"/>
    <cellStyle name="20% - Accent4 3 2 6 2 2" xfId="2731" xr:uid="{00000000-0005-0000-0000-0000A80A0000}"/>
    <cellStyle name="20% - Accent4 3 2 6 3" xfId="2732" xr:uid="{00000000-0005-0000-0000-0000A90A0000}"/>
    <cellStyle name="20% - Accent4 3 2 6 4" xfId="2733" xr:uid="{00000000-0005-0000-0000-0000AA0A0000}"/>
    <cellStyle name="20% - Accent4 3 2 7" xfId="2734" xr:uid="{00000000-0005-0000-0000-0000AB0A0000}"/>
    <cellStyle name="20% - Accent4 3 2 7 2" xfId="2735" xr:uid="{00000000-0005-0000-0000-0000AC0A0000}"/>
    <cellStyle name="20% - Accent4 3 2 7 2 2" xfId="2736" xr:uid="{00000000-0005-0000-0000-0000AD0A0000}"/>
    <cellStyle name="20% - Accent4 3 2 7 3" xfId="2737" xr:uid="{00000000-0005-0000-0000-0000AE0A0000}"/>
    <cellStyle name="20% - Accent4 3 2 7 4" xfId="2738" xr:uid="{00000000-0005-0000-0000-0000AF0A0000}"/>
    <cellStyle name="20% - Accent4 3 2 8" xfId="2739" xr:uid="{00000000-0005-0000-0000-0000B00A0000}"/>
    <cellStyle name="20% - Accent4 3 2 8 2" xfId="2740" xr:uid="{00000000-0005-0000-0000-0000B10A0000}"/>
    <cellStyle name="20% - Accent4 3 2 8 2 2" xfId="2741" xr:uid="{00000000-0005-0000-0000-0000B20A0000}"/>
    <cellStyle name="20% - Accent4 3 2 8 3" xfId="2742" xr:uid="{00000000-0005-0000-0000-0000B30A0000}"/>
    <cellStyle name="20% - Accent4 3 2 8 4" xfId="2743" xr:uid="{00000000-0005-0000-0000-0000B40A0000}"/>
    <cellStyle name="20% - Accent4 3 2 9" xfId="2744" xr:uid="{00000000-0005-0000-0000-0000B50A0000}"/>
    <cellStyle name="20% - Accent4 3 2 9 2" xfId="2745" xr:uid="{00000000-0005-0000-0000-0000B60A0000}"/>
    <cellStyle name="20% - Accent4 3 2 9 2 2" xfId="2746" xr:uid="{00000000-0005-0000-0000-0000B70A0000}"/>
    <cellStyle name="20% - Accent4 3 2 9 3" xfId="2747" xr:uid="{00000000-0005-0000-0000-0000B80A0000}"/>
    <cellStyle name="20% - Accent4 3 2 9 4" xfId="2748" xr:uid="{00000000-0005-0000-0000-0000B90A0000}"/>
    <cellStyle name="20% - Accent4 3 3" xfId="2749" xr:uid="{00000000-0005-0000-0000-0000BA0A0000}"/>
    <cellStyle name="20% - Accent4 3 3 10" xfId="2750" xr:uid="{00000000-0005-0000-0000-0000BB0A0000}"/>
    <cellStyle name="20% - Accent4 3 3 2" xfId="2751" xr:uid="{00000000-0005-0000-0000-0000BC0A0000}"/>
    <cellStyle name="20% - Accent4 3 3 2 2" xfId="2752" xr:uid="{00000000-0005-0000-0000-0000BD0A0000}"/>
    <cellStyle name="20% - Accent4 3 3 2 2 2" xfId="2753" xr:uid="{00000000-0005-0000-0000-0000BE0A0000}"/>
    <cellStyle name="20% - Accent4 3 3 2 2 2 2" xfId="2754" xr:uid="{00000000-0005-0000-0000-0000BF0A0000}"/>
    <cellStyle name="20% - Accent4 3 3 2 2 3" xfId="2755" xr:uid="{00000000-0005-0000-0000-0000C00A0000}"/>
    <cellStyle name="20% - Accent4 3 3 2 2 4" xfId="2756" xr:uid="{00000000-0005-0000-0000-0000C10A0000}"/>
    <cellStyle name="20% - Accent4 3 3 2 3" xfId="2757" xr:uid="{00000000-0005-0000-0000-0000C20A0000}"/>
    <cellStyle name="20% - Accent4 3 3 2 3 2" xfId="2758" xr:uid="{00000000-0005-0000-0000-0000C30A0000}"/>
    <cellStyle name="20% - Accent4 3 3 2 4" xfId="2759" xr:uid="{00000000-0005-0000-0000-0000C40A0000}"/>
    <cellStyle name="20% - Accent4 3 3 2 5" xfId="2760" xr:uid="{00000000-0005-0000-0000-0000C50A0000}"/>
    <cellStyle name="20% - Accent4 3 3 3" xfId="2761" xr:uid="{00000000-0005-0000-0000-0000C60A0000}"/>
    <cellStyle name="20% - Accent4 3 3 3 2" xfId="2762" xr:uid="{00000000-0005-0000-0000-0000C70A0000}"/>
    <cellStyle name="20% - Accent4 3 3 3 2 2" xfId="2763" xr:uid="{00000000-0005-0000-0000-0000C80A0000}"/>
    <cellStyle name="20% - Accent4 3 3 3 3" xfId="2764" xr:uid="{00000000-0005-0000-0000-0000C90A0000}"/>
    <cellStyle name="20% - Accent4 3 3 3 4" xfId="2765" xr:uid="{00000000-0005-0000-0000-0000CA0A0000}"/>
    <cellStyle name="20% - Accent4 3 3 4" xfId="2766" xr:uid="{00000000-0005-0000-0000-0000CB0A0000}"/>
    <cellStyle name="20% - Accent4 3 3 4 2" xfId="2767" xr:uid="{00000000-0005-0000-0000-0000CC0A0000}"/>
    <cellStyle name="20% - Accent4 3 3 4 2 2" xfId="2768" xr:uid="{00000000-0005-0000-0000-0000CD0A0000}"/>
    <cellStyle name="20% - Accent4 3 3 4 3" xfId="2769" xr:uid="{00000000-0005-0000-0000-0000CE0A0000}"/>
    <cellStyle name="20% - Accent4 3 3 4 4" xfId="2770" xr:uid="{00000000-0005-0000-0000-0000CF0A0000}"/>
    <cellStyle name="20% - Accent4 3 3 5" xfId="2771" xr:uid="{00000000-0005-0000-0000-0000D00A0000}"/>
    <cellStyle name="20% - Accent4 3 3 5 2" xfId="2772" xr:uid="{00000000-0005-0000-0000-0000D10A0000}"/>
    <cellStyle name="20% - Accent4 3 3 5 2 2" xfId="2773" xr:uid="{00000000-0005-0000-0000-0000D20A0000}"/>
    <cellStyle name="20% - Accent4 3 3 5 3" xfId="2774" xr:uid="{00000000-0005-0000-0000-0000D30A0000}"/>
    <cellStyle name="20% - Accent4 3 3 5 4" xfId="2775" xr:uid="{00000000-0005-0000-0000-0000D40A0000}"/>
    <cellStyle name="20% - Accent4 3 3 6" xfId="2776" xr:uid="{00000000-0005-0000-0000-0000D50A0000}"/>
    <cellStyle name="20% - Accent4 3 3 6 2" xfId="2777" xr:uid="{00000000-0005-0000-0000-0000D60A0000}"/>
    <cellStyle name="20% - Accent4 3 3 6 2 2" xfId="2778" xr:uid="{00000000-0005-0000-0000-0000D70A0000}"/>
    <cellStyle name="20% - Accent4 3 3 6 3" xfId="2779" xr:uid="{00000000-0005-0000-0000-0000D80A0000}"/>
    <cellStyle name="20% - Accent4 3 3 6 4" xfId="2780" xr:uid="{00000000-0005-0000-0000-0000D90A0000}"/>
    <cellStyle name="20% - Accent4 3 3 7" xfId="2781" xr:uid="{00000000-0005-0000-0000-0000DA0A0000}"/>
    <cellStyle name="20% - Accent4 3 3 7 2" xfId="2782" xr:uid="{00000000-0005-0000-0000-0000DB0A0000}"/>
    <cellStyle name="20% - Accent4 3 3 7 2 2" xfId="2783" xr:uid="{00000000-0005-0000-0000-0000DC0A0000}"/>
    <cellStyle name="20% - Accent4 3 3 7 3" xfId="2784" xr:uid="{00000000-0005-0000-0000-0000DD0A0000}"/>
    <cellStyle name="20% - Accent4 3 3 7 4" xfId="2785" xr:uid="{00000000-0005-0000-0000-0000DE0A0000}"/>
    <cellStyle name="20% - Accent4 3 3 8" xfId="2786" xr:uid="{00000000-0005-0000-0000-0000DF0A0000}"/>
    <cellStyle name="20% - Accent4 3 3 8 2" xfId="2787" xr:uid="{00000000-0005-0000-0000-0000E00A0000}"/>
    <cellStyle name="20% - Accent4 3 3 9" xfId="2788" xr:uid="{00000000-0005-0000-0000-0000E10A0000}"/>
    <cellStyle name="20% - Accent4 3 4" xfId="2789" xr:uid="{00000000-0005-0000-0000-0000E20A0000}"/>
    <cellStyle name="20% - Accent4 3 4 2" xfId="2790" xr:uid="{00000000-0005-0000-0000-0000E30A0000}"/>
    <cellStyle name="20% - Accent4 3 4 2 2" xfId="2791" xr:uid="{00000000-0005-0000-0000-0000E40A0000}"/>
    <cellStyle name="20% - Accent4 3 4 2 2 2" xfId="2792" xr:uid="{00000000-0005-0000-0000-0000E50A0000}"/>
    <cellStyle name="20% - Accent4 3 4 2 3" xfId="2793" xr:uid="{00000000-0005-0000-0000-0000E60A0000}"/>
    <cellStyle name="20% - Accent4 3 4 2 4" xfId="2794" xr:uid="{00000000-0005-0000-0000-0000E70A0000}"/>
    <cellStyle name="20% - Accent4 3 4 3" xfId="2795" xr:uid="{00000000-0005-0000-0000-0000E80A0000}"/>
    <cellStyle name="20% - Accent4 3 4 3 2" xfId="2796" xr:uid="{00000000-0005-0000-0000-0000E90A0000}"/>
    <cellStyle name="20% - Accent4 3 4 4" xfId="2797" xr:uid="{00000000-0005-0000-0000-0000EA0A0000}"/>
    <cellStyle name="20% - Accent4 3 4 5" xfId="2798" xr:uid="{00000000-0005-0000-0000-0000EB0A0000}"/>
    <cellStyle name="20% - Accent4 3 5" xfId="2799" xr:uid="{00000000-0005-0000-0000-0000EC0A0000}"/>
    <cellStyle name="20% - Accent4 3 5 2" xfId="2800" xr:uid="{00000000-0005-0000-0000-0000ED0A0000}"/>
    <cellStyle name="20% - Accent4 3 5 2 2" xfId="2801" xr:uid="{00000000-0005-0000-0000-0000EE0A0000}"/>
    <cellStyle name="20% - Accent4 3 5 2 2 2" xfId="2802" xr:uid="{00000000-0005-0000-0000-0000EF0A0000}"/>
    <cellStyle name="20% - Accent4 3 5 2 3" xfId="2803" xr:uid="{00000000-0005-0000-0000-0000F00A0000}"/>
    <cellStyle name="20% - Accent4 3 5 2 4" xfId="2804" xr:uid="{00000000-0005-0000-0000-0000F10A0000}"/>
    <cellStyle name="20% - Accent4 3 5 3" xfId="2805" xr:uid="{00000000-0005-0000-0000-0000F20A0000}"/>
    <cellStyle name="20% - Accent4 3 5 3 2" xfId="2806" xr:uid="{00000000-0005-0000-0000-0000F30A0000}"/>
    <cellStyle name="20% - Accent4 3 5 4" xfId="2807" xr:uid="{00000000-0005-0000-0000-0000F40A0000}"/>
    <cellStyle name="20% - Accent4 3 5 5" xfId="2808" xr:uid="{00000000-0005-0000-0000-0000F50A0000}"/>
    <cellStyle name="20% - Accent4 3 6" xfId="2809" xr:uid="{00000000-0005-0000-0000-0000F60A0000}"/>
    <cellStyle name="20% - Accent4 3 6 2" xfId="2810" xr:uid="{00000000-0005-0000-0000-0000F70A0000}"/>
    <cellStyle name="20% - Accent4 3 6 2 2" xfId="2811" xr:uid="{00000000-0005-0000-0000-0000F80A0000}"/>
    <cellStyle name="20% - Accent4 3 6 3" xfId="2812" xr:uid="{00000000-0005-0000-0000-0000F90A0000}"/>
    <cellStyle name="20% - Accent4 3 6 4" xfId="2813" xr:uid="{00000000-0005-0000-0000-0000FA0A0000}"/>
    <cellStyle name="20% - Accent4 3 7" xfId="2814" xr:uid="{00000000-0005-0000-0000-0000FB0A0000}"/>
    <cellStyle name="20% - Accent4 3 7 2" xfId="2815" xr:uid="{00000000-0005-0000-0000-0000FC0A0000}"/>
    <cellStyle name="20% - Accent4 3 7 2 2" xfId="2816" xr:uid="{00000000-0005-0000-0000-0000FD0A0000}"/>
    <cellStyle name="20% - Accent4 3 7 3" xfId="2817" xr:uid="{00000000-0005-0000-0000-0000FE0A0000}"/>
    <cellStyle name="20% - Accent4 3 7 4" xfId="2818" xr:uid="{00000000-0005-0000-0000-0000FF0A0000}"/>
    <cellStyle name="20% - Accent4 3 8" xfId="2819" xr:uid="{00000000-0005-0000-0000-0000000B0000}"/>
    <cellStyle name="20% - Accent4 3 8 2" xfId="2820" xr:uid="{00000000-0005-0000-0000-0000010B0000}"/>
    <cellStyle name="20% - Accent4 3 8 2 2" xfId="2821" xr:uid="{00000000-0005-0000-0000-0000020B0000}"/>
    <cellStyle name="20% - Accent4 3 8 3" xfId="2822" xr:uid="{00000000-0005-0000-0000-0000030B0000}"/>
    <cellStyle name="20% - Accent4 3 8 4" xfId="2823" xr:uid="{00000000-0005-0000-0000-0000040B0000}"/>
    <cellStyle name="20% - Accent4 3 9" xfId="2824" xr:uid="{00000000-0005-0000-0000-0000050B0000}"/>
    <cellStyle name="20% - Accent4 3 9 2" xfId="2825" xr:uid="{00000000-0005-0000-0000-0000060B0000}"/>
    <cellStyle name="20% - Accent4 3 9 2 2" xfId="2826" xr:uid="{00000000-0005-0000-0000-0000070B0000}"/>
    <cellStyle name="20% - Accent4 3 9 3" xfId="2827" xr:uid="{00000000-0005-0000-0000-0000080B0000}"/>
    <cellStyle name="20% - Accent4 3 9 4" xfId="2828" xr:uid="{00000000-0005-0000-0000-0000090B0000}"/>
    <cellStyle name="20% - Accent4 4" xfId="2829" xr:uid="{00000000-0005-0000-0000-00000A0B0000}"/>
    <cellStyle name="20% - Accent4 4 10" xfId="2830" xr:uid="{00000000-0005-0000-0000-00000B0B0000}"/>
    <cellStyle name="20% - Accent4 4 10 2" xfId="2831" xr:uid="{00000000-0005-0000-0000-00000C0B0000}"/>
    <cellStyle name="20% - Accent4 4 11" xfId="2832" xr:uid="{00000000-0005-0000-0000-00000D0B0000}"/>
    <cellStyle name="20% - Accent4 4 12" xfId="2833" xr:uid="{00000000-0005-0000-0000-00000E0B0000}"/>
    <cellStyle name="20% - Accent4 4 2" xfId="2834" xr:uid="{00000000-0005-0000-0000-00000F0B0000}"/>
    <cellStyle name="20% - Accent4 4 2 10" xfId="2835" xr:uid="{00000000-0005-0000-0000-0000100B0000}"/>
    <cellStyle name="20% - Accent4 4 2 2" xfId="2836" xr:uid="{00000000-0005-0000-0000-0000110B0000}"/>
    <cellStyle name="20% - Accent4 4 2 2 2" xfId="2837" xr:uid="{00000000-0005-0000-0000-0000120B0000}"/>
    <cellStyle name="20% - Accent4 4 2 2 2 2" xfId="2838" xr:uid="{00000000-0005-0000-0000-0000130B0000}"/>
    <cellStyle name="20% - Accent4 4 2 2 2 2 2" xfId="2839" xr:uid="{00000000-0005-0000-0000-0000140B0000}"/>
    <cellStyle name="20% - Accent4 4 2 2 2 3" xfId="2840" xr:uid="{00000000-0005-0000-0000-0000150B0000}"/>
    <cellStyle name="20% - Accent4 4 2 2 2 4" xfId="2841" xr:uid="{00000000-0005-0000-0000-0000160B0000}"/>
    <cellStyle name="20% - Accent4 4 2 2 3" xfId="2842" xr:uid="{00000000-0005-0000-0000-0000170B0000}"/>
    <cellStyle name="20% - Accent4 4 2 2 3 2" xfId="2843" xr:uid="{00000000-0005-0000-0000-0000180B0000}"/>
    <cellStyle name="20% - Accent4 4 2 2 4" xfId="2844" xr:uid="{00000000-0005-0000-0000-0000190B0000}"/>
    <cellStyle name="20% - Accent4 4 2 2 5" xfId="2845" xr:uid="{00000000-0005-0000-0000-00001A0B0000}"/>
    <cellStyle name="20% - Accent4 4 2 3" xfId="2846" xr:uid="{00000000-0005-0000-0000-00001B0B0000}"/>
    <cellStyle name="20% - Accent4 4 2 3 2" xfId="2847" xr:uid="{00000000-0005-0000-0000-00001C0B0000}"/>
    <cellStyle name="20% - Accent4 4 2 3 2 2" xfId="2848" xr:uid="{00000000-0005-0000-0000-00001D0B0000}"/>
    <cellStyle name="20% - Accent4 4 2 3 3" xfId="2849" xr:uid="{00000000-0005-0000-0000-00001E0B0000}"/>
    <cellStyle name="20% - Accent4 4 2 3 4" xfId="2850" xr:uid="{00000000-0005-0000-0000-00001F0B0000}"/>
    <cellStyle name="20% - Accent4 4 2 4" xfId="2851" xr:uid="{00000000-0005-0000-0000-0000200B0000}"/>
    <cellStyle name="20% - Accent4 4 2 4 2" xfId="2852" xr:uid="{00000000-0005-0000-0000-0000210B0000}"/>
    <cellStyle name="20% - Accent4 4 2 4 2 2" xfId="2853" xr:uid="{00000000-0005-0000-0000-0000220B0000}"/>
    <cellStyle name="20% - Accent4 4 2 4 3" xfId="2854" xr:uid="{00000000-0005-0000-0000-0000230B0000}"/>
    <cellStyle name="20% - Accent4 4 2 4 4" xfId="2855" xr:uid="{00000000-0005-0000-0000-0000240B0000}"/>
    <cellStyle name="20% - Accent4 4 2 5" xfId="2856" xr:uid="{00000000-0005-0000-0000-0000250B0000}"/>
    <cellStyle name="20% - Accent4 4 2 5 2" xfId="2857" xr:uid="{00000000-0005-0000-0000-0000260B0000}"/>
    <cellStyle name="20% - Accent4 4 2 5 2 2" xfId="2858" xr:uid="{00000000-0005-0000-0000-0000270B0000}"/>
    <cellStyle name="20% - Accent4 4 2 5 3" xfId="2859" xr:uid="{00000000-0005-0000-0000-0000280B0000}"/>
    <cellStyle name="20% - Accent4 4 2 5 4" xfId="2860" xr:uid="{00000000-0005-0000-0000-0000290B0000}"/>
    <cellStyle name="20% - Accent4 4 2 6" xfId="2861" xr:uid="{00000000-0005-0000-0000-00002A0B0000}"/>
    <cellStyle name="20% - Accent4 4 2 6 2" xfId="2862" xr:uid="{00000000-0005-0000-0000-00002B0B0000}"/>
    <cellStyle name="20% - Accent4 4 2 6 2 2" xfId="2863" xr:uid="{00000000-0005-0000-0000-00002C0B0000}"/>
    <cellStyle name="20% - Accent4 4 2 6 3" xfId="2864" xr:uid="{00000000-0005-0000-0000-00002D0B0000}"/>
    <cellStyle name="20% - Accent4 4 2 6 4" xfId="2865" xr:uid="{00000000-0005-0000-0000-00002E0B0000}"/>
    <cellStyle name="20% - Accent4 4 2 7" xfId="2866" xr:uid="{00000000-0005-0000-0000-00002F0B0000}"/>
    <cellStyle name="20% - Accent4 4 2 7 2" xfId="2867" xr:uid="{00000000-0005-0000-0000-0000300B0000}"/>
    <cellStyle name="20% - Accent4 4 2 7 2 2" xfId="2868" xr:uid="{00000000-0005-0000-0000-0000310B0000}"/>
    <cellStyle name="20% - Accent4 4 2 7 3" xfId="2869" xr:uid="{00000000-0005-0000-0000-0000320B0000}"/>
    <cellStyle name="20% - Accent4 4 2 7 4" xfId="2870" xr:uid="{00000000-0005-0000-0000-0000330B0000}"/>
    <cellStyle name="20% - Accent4 4 2 8" xfId="2871" xr:uid="{00000000-0005-0000-0000-0000340B0000}"/>
    <cellStyle name="20% - Accent4 4 2 8 2" xfId="2872" xr:uid="{00000000-0005-0000-0000-0000350B0000}"/>
    <cellStyle name="20% - Accent4 4 2 9" xfId="2873" xr:uid="{00000000-0005-0000-0000-0000360B0000}"/>
    <cellStyle name="20% - Accent4 4 3" xfId="2874" xr:uid="{00000000-0005-0000-0000-0000370B0000}"/>
    <cellStyle name="20% - Accent4 4 3 2" xfId="2875" xr:uid="{00000000-0005-0000-0000-0000380B0000}"/>
    <cellStyle name="20% - Accent4 4 3 2 2" xfId="2876" xr:uid="{00000000-0005-0000-0000-0000390B0000}"/>
    <cellStyle name="20% - Accent4 4 3 2 2 2" xfId="2877" xr:uid="{00000000-0005-0000-0000-00003A0B0000}"/>
    <cellStyle name="20% - Accent4 4 3 2 3" xfId="2878" xr:uid="{00000000-0005-0000-0000-00003B0B0000}"/>
    <cellStyle name="20% - Accent4 4 3 2 4" xfId="2879" xr:uid="{00000000-0005-0000-0000-00003C0B0000}"/>
    <cellStyle name="20% - Accent4 4 3 3" xfId="2880" xr:uid="{00000000-0005-0000-0000-00003D0B0000}"/>
    <cellStyle name="20% - Accent4 4 3 3 2" xfId="2881" xr:uid="{00000000-0005-0000-0000-00003E0B0000}"/>
    <cellStyle name="20% - Accent4 4 3 4" xfId="2882" xr:uid="{00000000-0005-0000-0000-00003F0B0000}"/>
    <cellStyle name="20% - Accent4 4 3 5" xfId="2883" xr:uid="{00000000-0005-0000-0000-0000400B0000}"/>
    <cellStyle name="20% - Accent4 4 4" xfId="2884" xr:uid="{00000000-0005-0000-0000-0000410B0000}"/>
    <cellStyle name="20% - Accent4 4 4 2" xfId="2885" xr:uid="{00000000-0005-0000-0000-0000420B0000}"/>
    <cellStyle name="20% - Accent4 4 4 2 2" xfId="2886" xr:uid="{00000000-0005-0000-0000-0000430B0000}"/>
    <cellStyle name="20% - Accent4 4 4 2 2 2" xfId="2887" xr:uid="{00000000-0005-0000-0000-0000440B0000}"/>
    <cellStyle name="20% - Accent4 4 4 2 3" xfId="2888" xr:uid="{00000000-0005-0000-0000-0000450B0000}"/>
    <cellStyle name="20% - Accent4 4 4 2 4" xfId="2889" xr:uid="{00000000-0005-0000-0000-0000460B0000}"/>
    <cellStyle name="20% - Accent4 4 4 3" xfId="2890" xr:uid="{00000000-0005-0000-0000-0000470B0000}"/>
    <cellStyle name="20% - Accent4 4 4 3 2" xfId="2891" xr:uid="{00000000-0005-0000-0000-0000480B0000}"/>
    <cellStyle name="20% - Accent4 4 4 4" xfId="2892" xr:uid="{00000000-0005-0000-0000-0000490B0000}"/>
    <cellStyle name="20% - Accent4 4 4 5" xfId="2893" xr:uid="{00000000-0005-0000-0000-00004A0B0000}"/>
    <cellStyle name="20% - Accent4 4 5" xfId="2894" xr:uid="{00000000-0005-0000-0000-00004B0B0000}"/>
    <cellStyle name="20% - Accent4 4 5 2" xfId="2895" xr:uid="{00000000-0005-0000-0000-00004C0B0000}"/>
    <cellStyle name="20% - Accent4 4 5 2 2" xfId="2896" xr:uid="{00000000-0005-0000-0000-00004D0B0000}"/>
    <cellStyle name="20% - Accent4 4 5 3" xfId="2897" xr:uid="{00000000-0005-0000-0000-00004E0B0000}"/>
    <cellStyle name="20% - Accent4 4 5 4" xfId="2898" xr:uid="{00000000-0005-0000-0000-00004F0B0000}"/>
    <cellStyle name="20% - Accent4 4 6" xfId="2899" xr:uid="{00000000-0005-0000-0000-0000500B0000}"/>
    <cellStyle name="20% - Accent4 4 6 2" xfId="2900" xr:uid="{00000000-0005-0000-0000-0000510B0000}"/>
    <cellStyle name="20% - Accent4 4 6 2 2" xfId="2901" xr:uid="{00000000-0005-0000-0000-0000520B0000}"/>
    <cellStyle name="20% - Accent4 4 6 3" xfId="2902" xr:uid="{00000000-0005-0000-0000-0000530B0000}"/>
    <cellStyle name="20% - Accent4 4 6 4" xfId="2903" xr:uid="{00000000-0005-0000-0000-0000540B0000}"/>
    <cellStyle name="20% - Accent4 4 7" xfId="2904" xr:uid="{00000000-0005-0000-0000-0000550B0000}"/>
    <cellStyle name="20% - Accent4 4 7 2" xfId="2905" xr:uid="{00000000-0005-0000-0000-0000560B0000}"/>
    <cellStyle name="20% - Accent4 4 7 2 2" xfId="2906" xr:uid="{00000000-0005-0000-0000-0000570B0000}"/>
    <cellStyle name="20% - Accent4 4 7 3" xfId="2907" xr:uid="{00000000-0005-0000-0000-0000580B0000}"/>
    <cellStyle name="20% - Accent4 4 7 4" xfId="2908" xr:uid="{00000000-0005-0000-0000-0000590B0000}"/>
    <cellStyle name="20% - Accent4 4 8" xfId="2909" xr:uid="{00000000-0005-0000-0000-00005A0B0000}"/>
    <cellStyle name="20% - Accent4 4 8 2" xfId="2910" xr:uid="{00000000-0005-0000-0000-00005B0B0000}"/>
    <cellStyle name="20% - Accent4 4 8 2 2" xfId="2911" xr:uid="{00000000-0005-0000-0000-00005C0B0000}"/>
    <cellStyle name="20% - Accent4 4 8 3" xfId="2912" xr:uid="{00000000-0005-0000-0000-00005D0B0000}"/>
    <cellStyle name="20% - Accent4 4 8 4" xfId="2913" xr:uid="{00000000-0005-0000-0000-00005E0B0000}"/>
    <cellStyle name="20% - Accent4 4 9" xfId="2914" xr:uid="{00000000-0005-0000-0000-00005F0B0000}"/>
    <cellStyle name="20% - Accent4 4 9 2" xfId="2915" xr:uid="{00000000-0005-0000-0000-0000600B0000}"/>
    <cellStyle name="20% - Accent4 4 9 2 2" xfId="2916" xr:uid="{00000000-0005-0000-0000-0000610B0000}"/>
    <cellStyle name="20% - Accent4 4 9 3" xfId="2917" xr:uid="{00000000-0005-0000-0000-0000620B0000}"/>
    <cellStyle name="20% - Accent4 4 9 4" xfId="2918" xr:uid="{00000000-0005-0000-0000-0000630B0000}"/>
    <cellStyle name="20% - Accent4 5" xfId="2919" xr:uid="{00000000-0005-0000-0000-0000640B0000}"/>
    <cellStyle name="20% - Accent4 5 10" xfId="2920" xr:uid="{00000000-0005-0000-0000-0000650B0000}"/>
    <cellStyle name="20% - Accent4 5 11" xfId="2921" xr:uid="{00000000-0005-0000-0000-0000660B0000}"/>
    <cellStyle name="20% - Accent4 5 2" xfId="2922" xr:uid="{00000000-0005-0000-0000-0000670B0000}"/>
    <cellStyle name="20% - Accent4 5 2 2" xfId="2923" xr:uid="{00000000-0005-0000-0000-0000680B0000}"/>
    <cellStyle name="20% - Accent4 5 2 2 2" xfId="2924" xr:uid="{00000000-0005-0000-0000-0000690B0000}"/>
    <cellStyle name="20% - Accent4 5 2 2 2 2" xfId="2925" xr:uid="{00000000-0005-0000-0000-00006A0B0000}"/>
    <cellStyle name="20% - Accent4 5 2 2 3" xfId="2926" xr:uid="{00000000-0005-0000-0000-00006B0B0000}"/>
    <cellStyle name="20% - Accent4 5 2 2 4" xfId="2927" xr:uid="{00000000-0005-0000-0000-00006C0B0000}"/>
    <cellStyle name="20% - Accent4 5 2 3" xfId="2928" xr:uid="{00000000-0005-0000-0000-00006D0B0000}"/>
    <cellStyle name="20% - Accent4 5 2 3 2" xfId="2929" xr:uid="{00000000-0005-0000-0000-00006E0B0000}"/>
    <cellStyle name="20% - Accent4 5 2 4" xfId="2930" xr:uid="{00000000-0005-0000-0000-00006F0B0000}"/>
    <cellStyle name="20% - Accent4 5 2 5" xfId="2931" xr:uid="{00000000-0005-0000-0000-0000700B0000}"/>
    <cellStyle name="20% - Accent4 5 3" xfId="2932" xr:uid="{00000000-0005-0000-0000-0000710B0000}"/>
    <cellStyle name="20% - Accent4 5 3 2" xfId="2933" xr:uid="{00000000-0005-0000-0000-0000720B0000}"/>
    <cellStyle name="20% - Accent4 5 3 2 2" xfId="2934" xr:uid="{00000000-0005-0000-0000-0000730B0000}"/>
    <cellStyle name="20% - Accent4 5 3 2 2 2" xfId="2935" xr:uid="{00000000-0005-0000-0000-0000740B0000}"/>
    <cellStyle name="20% - Accent4 5 3 2 3" xfId="2936" xr:uid="{00000000-0005-0000-0000-0000750B0000}"/>
    <cellStyle name="20% - Accent4 5 3 2 4" xfId="2937" xr:uid="{00000000-0005-0000-0000-0000760B0000}"/>
    <cellStyle name="20% - Accent4 5 3 3" xfId="2938" xr:uid="{00000000-0005-0000-0000-0000770B0000}"/>
    <cellStyle name="20% - Accent4 5 3 3 2" xfId="2939" xr:uid="{00000000-0005-0000-0000-0000780B0000}"/>
    <cellStyle name="20% - Accent4 5 3 4" xfId="2940" xr:uid="{00000000-0005-0000-0000-0000790B0000}"/>
    <cellStyle name="20% - Accent4 5 3 5" xfId="2941" xr:uid="{00000000-0005-0000-0000-00007A0B0000}"/>
    <cellStyle name="20% - Accent4 5 4" xfId="2942" xr:uid="{00000000-0005-0000-0000-00007B0B0000}"/>
    <cellStyle name="20% - Accent4 5 4 2" xfId="2943" xr:uid="{00000000-0005-0000-0000-00007C0B0000}"/>
    <cellStyle name="20% - Accent4 5 4 2 2" xfId="2944" xr:uid="{00000000-0005-0000-0000-00007D0B0000}"/>
    <cellStyle name="20% - Accent4 5 4 3" xfId="2945" xr:uid="{00000000-0005-0000-0000-00007E0B0000}"/>
    <cellStyle name="20% - Accent4 5 4 4" xfId="2946" xr:uid="{00000000-0005-0000-0000-00007F0B0000}"/>
    <cellStyle name="20% - Accent4 5 5" xfId="2947" xr:uid="{00000000-0005-0000-0000-0000800B0000}"/>
    <cellStyle name="20% - Accent4 5 5 2" xfId="2948" xr:uid="{00000000-0005-0000-0000-0000810B0000}"/>
    <cellStyle name="20% - Accent4 5 5 2 2" xfId="2949" xr:uid="{00000000-0005-0000-0000-0000820B0000}"/>
    <cellStyle name="20% - Accent4 5 5 3" xfId="2950" xr:uid="{00000000-0005-0000-0000-0000830B0000}"/>
    <cellStyle name="20% - Accent4 5 5 4" xfId="2951" xr:uid="{00000000-0005-0000-0000-0000840B0000}"/>
    <cellStyle name="20% - Accent4 5 6" xfId="2952" xr:uid="{00000000-0005-0000-0000-0000850B0000}"/>
    <cellStyle name="20% - Accent4 5 6 2" xfId="2953" xr:uid="{00000000-0005-0000-0000-0000860B0000}"/>
    <cellStyle name="20% - Accent4 5 6 2 2" xfId="2954" xr:uid="{00000000-0005-0000-0000-0000870B0000}"/>
    <cellStyle name="20% - Accent4 5 6 3" xfId="2955" xr:uid="{00000000-0005-0000-0000-0000880B0000}"/>
    <cellStyle name="20% - Accent4 5 6 4" xfId="2956" xr:uid="{00000000-0005-0000-0000-0000890B0000}"/>
    <cellStyle name="20% - Accent4 5 7" xfId="2957" xr:uid="{00000000-0005-0000-0000-00008A0B0000}"/>
    <cellStyle name="20% - Accent4 5 7 2" xfId="2958" xr:uid="{00000000-0005-0000-0000-00008B0B0000}"/>
    <cellStyle name="20% - Accent4 5 7 2 2" xfId="2959" xr:uid="{00000000-0005-0000-0000-00008C0B0000}"/>
    <cellStyle name="20% - Accent4 5 7 3" xfId="2960" xr:uid="{00000000-0005-0000-0000-00008D0B0000}"/>
    <cellStyle name="20% - Accent4 5 7 4" xfId="2961" xr:uid="{00000000-0005-0000-0000-00008E0B0000}"/>
    <cellStyle name="20% - Accent4 5 8" xfId="2962" xr:uid="{00000000-0005-0000-0000-00008F0B0000}"/>
    <cellStyle name="20% - Accent4 5 8 2" xfId="2963" xr:uid="{00000000-0005-0000-0000-0000900B0000}"/>
    <cellStyle name="20% - Accent4 5 8 2 2" xfId="2964" xr:uid="{00000000-0005-0000-0000-0000910B0000}"/>
    <cellStyle name="20% - Accent4 5 8 3" xfId="2965" xr:uid="{00000000-0005-0000-0000-0000920B0000}"/>
    <cellStyle name="20% - Accent4 5 8 4" xfId="2966" xr:uid="{00000000-0005-0000-0000-0000930B0000}"/>
    <cellStyle name="20% - Accent4 5 9" xfId="2967" xr:uid="{00000000-0005-0000-0000-0000940B0000}"/>
    <cellStyle name="20% - Accent4 5 9 2" xfId="2968" xr:uid="{00000000-0005-0000-0000-0000950B0000}"/>
    <cellStyle name="20% - Accent4 6" xfId="2969" xr:uid="{00000000-0005-0000-0000-0000960B0000}"/>
    <cellStyle name="20% - Accent4 6 2" xfId="2970" xr:uid="{00000000-0005-0000-0000-0000970B0000}"/>
    <cellStyle name="20% - Accent4 6 2 2" xfId="2971" xr:uid="{00000000-0005-0000-0000-0000980B0000}"/>
    <cellStyle name="20% - Accent4 6 2 2 2" xfId="2972" xr:uid="{00000000-0005-0000-0000-0000990B0000}"/>
    <cellStyle name="20% - Accent4 6 2 3" xfId="2973" xr:uid="{00000000-0005-0000-0000-00009A0B0000}"/>
    <cellStyle name="20% - Accent4 6 2 4" xfId="2974" xr:uid="{00000000-0005-0000-0000-00009B0B0000}"/>
    <cellStyle name="20% - Accent4 6 3" xfId="2975" xr:uid="{00000000-0005-0000-0000-00009C0B0000}"/>
    <cellStyle name="20% - Accent4 6 3 2" xfId="2976" xr:uid="{00000000-0005-0000-0000-00009D0B0000}"/>
    <cellStyle name="20% - Accent4 6 4" xfId="2977" xr:uid="{00000000-0005-0000-0000-00009E0B0000}"/>
    <cellStyle name="20% - Accent4 6 5" xfId="2978" xr:uid="{00000000-0005-0000-0000-00009F0B0000}"/>
    <cellStyle name="20% - Accent4 7" xfId="2979" xr:uid="{00000000-0005-0000-0000-0000A00B0000}"/>
    <cellStyle name="20% - Accent4 7 2" xfId="2980" xr:uid="{00000000-0005-0000-0000-0000A10B0000}"/>
    <cellStyle name="20% - Accent4 7 2 2" xfId="2981" xr:uid="{00000000-0005-0000-0000-0000A20B0000}"/>
    <cellStyle name="20% - Accent4 7 2 2 2" xfId="2982" xr:uid="{00000000-0005-0000-0000-0000A30B0000}"/>
    <cellStyle name="20% - Accent4 7 2 3" xfId="2983" xr:uid="{00000000-0005-0000-0000-0000A40B0000}"/>
    <cellStyle name="20% - Accent4 7 2 4" xfId="2984" xr:uid="{00000000-0005-0000-0000-0000A50B0000}"/>
    <cellStyle name="20% - Accent4 7 3" xfId="2985" xr:uid="{00000000-0005-0000-0000-0000A60B0000}"/>
    <cellStyle name="20% - Accent4 7 3 2" xfId="2986" xr:uid="{00000000-0005-0000-0000-0000A70B0000}"/>
    <cellStyle name="20% - Accent4 7 4" xfId="2987" xr:uid="{00000000-0005-0000-0000-0000A80B0000}"/>
    <cellStyle name="20% - Accent4 7 5" xfId="2988" xr:uid="{00000000-0005-0000-0000-0000A90B0000}"/>
    <cellStyle name="20% - Accent4 8" xfId="2989" xr:uid="{00000000-0005-0000-0000-0000AA0B0000}"/>
    <cellStyle name="20% - Accent4 8 2" xfId="2990" xr:uid="{00000000-0005-0000-0000-0000AB0B0000}"/>
    <cellStyle name="20% - Accent4 8 2 2" xfId="2991" xr:uid="{00000000-0005-0000-0000-0000AC0B0000}"/>
    <cellStyle name="20% - Accent4 8 3" xfId="2992" xr:uid="{00000000-0005-0000-0000-0000AD0B0000}"/>
    <cellStyle name="20% - Accent4 8 4" xfId="2993" xr:uid="{00000000-0005-0000-0000-0000AE0B0000}"/>
    <cellStyle name="20% - Accent4 9" xfId="2994" xr:uid="{00000000-0005-0000-0000-0000AF0B0000}"/>
    <cellStyle name="20% - Accent4 9 2" xfId="2995" xr:uid="{00000000-0005-0000-0000-0000B00B0000}"/>
    <cellStyle name="20% - Accent4 9 2 2" xfId="2996" xr:uid="{00000000-0005-0000-0000-0000B10B0000}"/>
    <cellStyle name="20% - Accent4 9 3" xfId="2997" xr:uid="{00000000-0005-0000-0000-0000B20B0000}"/>
    <cellStyle name="20% - Accent4 9 4" xfId="2998" xr:uid="{00000000-0005-0000-0000-0000B30B0000}"/>
    <cellStyle name="20% - Accent5 10" xfId="2999" xr:uid="{00000000-0005-0000-0000-0000B40B0000}"/>
    <cellStyle name="20% - Accent5 10 2" xfId="3000" xr:uid="{00000000-0005-0000-0000-0000B50B0000}"/>
    <cellStyle name="20% - Accent5 10 2 2" xfId="3001" xr:uid="{00000000-0005-0000-0000-0000B60B0000}"/>
    <cellStyle name="20% - Accent5 10 3" xfId="3002" xr:uid="{00000000-0005-0000-0000-0000B70B0000}"/>
    <cellStyle name="20% - Accent5 10 4" xfId="3003" xr:uid="{00000000-0005-0000-0000-0000B80B0000}"/>
    <cellStyle name="20% - Accent5 11" xfId="3004" xr:uid="{00000000-0005-0000-0000-0000B90B0000}"/>
    <cellStyle name="20% - Accent5 11 2" xfId="3005" xr:uid="{00000000-0005-0000-0000-0000BA0B0000}"/>
    <cellStyle name="20% - Accent5 11 2 2" xfId="3006" xr:uid="{00000000-0005-0000-0000-0000BB0B0000}"/>
    <cellStyle name="20% - Accent5 11 3" xfId="3007" xr:uid="{00000000-0005-0000-0000-0000BC0B0000}"/>
    <cellStyle name="20% - Accent5 11 4" xfId="3008" xr:uid="{00000000-0005-0000-0000-0000BD0B0000}"/>
    <cellStyle name="20% - Accent5 12" xfId="3009" xr:uid="{00000000-0005-0000-0000-0000BE0B0000}"/>
    <cellStyle name="20% - Accent5 12 2" xfId="3010" xr:uid="{00000000-0005-0000-0000-0000BF0B0000}"/>
    <cellStyle name="20% - Accent5 12 2 2" xfId="3011" xr:uid="{00000000-0005-0000-0000-0000C00B0000}"/>
    <cellStyle name="20% - Accent5 12 3" xfId="3012" xr:uid="{00000000-0005-0000-0000-0000C10B0000}"/>
    <cellStyle name="20% - Accent5 12 4" xfId="3013" xr:uid="{00000000-0005-0000-0000-0000C20B0000}"/>
    <cellStyle name="20% - Accent5 13" xfId="3014" xr:uid="{00000000-0005-0000-0000-0000C30B0000}"/>
    <cellStyle name="20% - Accent5 13 2" xfId="3015" xr:uid="{00000000-0005-0000-0000-0000C40B0000}"/>
    <cellStyle name="20% - Accent5 13 2 2" xfId="3016" xr:uid="{00000000-0005-0000-0000-0000C50B0000}"/>
    <cellStyle name="20% - Accent5 13 3" xfId="3017" xr:uid="{00000000-0005-0000-0000-0000C60B0000}"/>
    <cellStyle name="20% - Accent5 13 4" xfId="3018" xr:uid="{00000000-0005-0000-0000-0000C70B0000}"/>
    <cellStyle name="20% - Accent5 14" xfId="3019" xr:uid="{00000000-0005-0000-0000-0000C80B0000}"/>
    <cellStyle name="20% - Accent5 14 2" xfId="3020" xr:uid="{00000000-0005-0000-0000-0000C90B0000}"/>
    <cellStyle name="20% - Accent5 15" xfId="3021" xr:uid="{00000000-0005-0000-0000-0000CA0B0000}"/>
    <cellStyle name="20% - Accent5 15 2" xfId="3022" xr:uid="{00000000-0005-0000-0000-0000CB0B0000}"/>
    <cellStyle name="20% - Accent5 16" xfId="3023" xr:uid="{00000000-0005-0000-0000-0000CC0B0000}"/>
    <cellStyle name="20% - Accent5 17" xfId="3024" xr:uid="{00000000-0005-0000-0000-0000CD0B0000}"/>
    <cellStyle name="20% - Accent5 2" xfId="3025" xr:uid="{00000000-0005-0000-0000-0000CE0B0000}"/>
    <cellStyle name="20% - Accent5 2 10" xfId="3026" xr:uid="{00000000-0005-0000-0000-0000CF0B0000}"/>
    <cellStyle name="20% - Accent5 2 10 2" xfId="3027" xr:uid="{00000000-0005-0000-0000-0000D00B0000}"/>
    <cellStyle name="20% - Accent5 2 10 2 2" xfId="3028" xr:uid="{00000000-0005-0000-0000-0000D10B0000}"/>
    <cellStyle name="20% - Accent5 2 10 3" xfId="3029" xr:uid="{00000000-0005-0000-0000-0000D20B0000}"/>
    <cellStyle name="20% - Accent5 2 10 4" xfId="3030" xr:uid="{00000000-0005-0000-0000-0000D30B0000}"/>
    <cellStyle name="20% - Accent5 2 11" xfId="3031" xr:uid="{00000000-0005-0000-0000-0000D40B0000}"/>
    <cellStyle name="20% - Accent5 2 11 2" xfId="3032" xr:uid="{00000000-0005-0000-0000-0000D50B0000}"/>
    <cellStyle name="20% - Accent5 2 11 2 2" xfId="3033" xr:uid="{00000000-0005-0000-0000-0000D60B0000}"/>
    <cellStyle name="20% - Accent5 2 11 3" xfId="3034" xr:uid="{00000000-0005-0000-0000-0000D70B0000}"/>
    <cellStyle name="20% - Accent5 2 11 4" xfId="3035" xr:uid="{00000000-0005-0000-0000-0000D80B0000}"/>
    <cellStyle name="20% - Accent5 2 12" xfId="3036" xr:uid="{00000000-0005-0000-0000-0000D90B0000}"/>
    <cellStyle name="20% - Accent5 2 12 2" xfId="3037" xr:uid="{00000000-0005-0000-0000-0000DA0B0000}"/>
    <cellStyle name="20% - Accent5 2 12 2 2" xfId="3038" xr:uid="{00000000-0005-0000-0000-0000DB0B0000}"/>
    <cellStyle name="20% - Accent5 2 12 3" xfId="3039" xr:uid="{00000000-0005-0000-0000-0000DC0B0000}"/>
    <cellStyle name="20% - Accent5 2 12 4" xfId="3040" xr:uid="{00000000-0005-0000-0000-0000DD0B0000}"/>
    <cellStyle name="20% - Accent5 2 13" xfId="3041" xr:uid="{00000000-0005-0000-0000-0000DE0B0000}"/>
    <cellStyle name="20% - Accent5 2 13 2" xfId="3042" xr:uid="{00000000-0005-0000-0000-0000DF0B0000}"/>
    <cellStyle name="20% - Accent5 2 14" xfId="3043" xr:uid="{00000000-0005-0000-0000-0000E00B0000}"/>
    <cellStyle name="20% - Accent5 2 15" xfId="3044" xr:uid="{00000000-0005-0000-0000-0000E10B0000}"/>
    <cellStyle name="20% - Accent5 2 2" xfId="3045" xr:uid="{00000000-0005-0000-0000-0000E20B0000}"/>
    <cellStyle name="20% - Accent5 2 2 10" xfId="3046" xr:uid="{00000000-0005-0000-0000-0000E30B0000}"/>
    <cellStyle name="20% - Accent5 2 2 10 2" xfId="3047" xr:uid="{00000000-0005-0000-0000-0000E40B0000}"/>
    <cellStyle name="20% - Accent5 2 2 10 2 2" xfId="3048" xr:uid="{00000000-0005-0000-0000-0000E50B0000}"/>
    <cellStyle name="20% - Accent5 2 2 10 3" xfId="3049" xr:uid="{00000000-0005-0000-0000-0000E60B0000}"/>
    <cellStyle name="20% - Accent5 2 2 10 4" xfId="3050" xr:uid="{00000000-0005-0000-0000-0000E70B0000}"/>
    <cellStyle name="20% - Accent5 2 2 11" xfId="3051" xr:uid="{00000000-0005-0000-0000-0000E80B0000}"/>
    <cellStyle name="20% - Accent5 2 2 11 2" xfId="3052" xr:uid="{00000000-0005-0000-0000-0000E90B0000}"/>
    <cellStyle name="20% - Accent5 2 2 12" xfId="3053" xr:uid="{00000000-0005-0000-0000-0000EA0B0000}"/>
    <cellStyle name="20% - Accent5 2 2 13" xfId="3054" xr:uid="{00000000-0005-0000-0000-0000EB0B0000}"/>
    <cellStyle name="20% - Accent5 2 2 2" xfId="3055" xr:uid="{00000000-0005-0000-0000-0000EC0B0000}"/>
    <cellStyle name="20% - Accent5 2 2 2 10" xfId="3056" xr:uid="{00000000-0005-0000-0000-0000ED0B0000}"/>
    <cellStyle name="20% - Accent5 2 2 2 10 2" xfId="3057" xr:uid="{00000000-0005-0000-0000-0000EE0B0000}"/>
    <cellStyle name="20% - Accent5 2 2 2 11" xfId="3058" xr:uid="{00000000-0005-0000-0000-0000EF0B0000}"/>
    <cellStyle name="20% - Accent5 2 2 2 12" xfId="3059" xr:uid="{00000000-0005-0000-0000-0000F00B0000}"/>
    <cellStyle name="20% - Accent5 2 2 2 2" xfId="3060" xr:uid="{00000000-0005-0000-0000-0000F10B0000}"/>
    <cellStyle name="20% - Accent5 2 2 2 2 10" xfId="3061" xr:uid="{00000000-0005-0000-0000-0000F20B0000}"/>
    <cellStyle name="20% - Accent5 2 2 2 2 2" xfId="3062" xr:uid="{00000000-0005-0000-0000-0000F30B0000}"/>
    <cellStyle name="20% - Accent5 2 2 2 2 2 2" xfId="3063" xr:uid="{00000000-0005-0000-0000-0000F40B0000}"/>
    <cellStyle name="20% - Accent5 2 2 2 2 2 2 2" xfId="3064" xr:uid="{00000000-0005-0000-0000-0000F50B0000}"/>
    <cellStyle name="20% - Accent5 2 2 2 2 2 2 2 2" xfId="3065" xr:uid="{00000000-0005-0000-0000-0000F60B0000}"/>
    <cellStyle name="20% - Accent5 2 2 2 2 2 2 3" xfId="3066" xr:uid="{00000000-0005-0000-0000-0000F70B0000}"/>
    <cellStyle name="20% - Accent5 2 2 2 2 2 2 4" xfId="3067" xr:uid="{00000000-0005-0000-0000-0000F80B0000}"/>
    <cellStyle name="20% - Accent5 2 2 2 2 2 3" xfId="3068" xr:uid="{00000000-0005-0000-0000-0000F90B0000}"/>
    <cellStyle name="20% - Accent5 2 2 2 2 2 3 2" xfId="3069" xr:uid="{00000000-0005-0000-0000-0000FA0B0000}"/>
    <cellStyle name="20% - Accent5 2 2 2 2 2 4" xfId="3070" xr:uid="{00000000-0005-0000-0000-0000FB0B0000}"/>
    <cellStyle name="20% - Accent5 2 2 2 2 2 5" xfId="3071" xr:uid="{00000000-0005-0000-0000-0000FC0B0000}"/>
    <cellStyle name="20% - Accent5 2 2 2 2 3" xfId="3072" xr:uid="{00000000-0005-0000-0000-0000FD0B0000}"/>
    <cellStyle name="20% - Accent5 2 2 2 2 3 2" xfId="3073" xr:uid="{00000000-0005-0000-0000-0000FE0B0000}"/>
    <cellStyle name="20% - Accent5 2 2 2 2 3 2 2" xfId="3074" xr:uid="{00000000-0005-0000-0000-0000FF0B0000}"/>
    <cellStyle name="20% - Accent5 2 2 2 2 3 3" xfId="3075" xr:uid="{00000000-0005-0000-0000-0000000C0000}"/>
    <cellStyle name="20% - Accent5 2 2 2 2 3 4" xfId="3076" xr:uid="{00000000-0005-0000-0000-0000010C0000}"/>
    <cellStyle name="20% - Accent5 2 2 2 2 4" xfId="3077" xr:uid="{00000000-0005-0000-0000-0000020C0000}"/>
    <cellStyle name="20% - Accent5 2 2 2 2 4 2" xfId="3078" xr:uid="{00000000-0005-0000-0000-0000030C0000}"/>
    <cellStyle name="20% - Accent5 2 2 2 2 4 2 2" xfId="3079" xr:uid="{00000000-0005-0000-0000-0000040C0000}"/>
    <cellStyle name="20% - Accent5 2 2 2 2 4 3" xfId="3080" xr:uid="{00000000-0005-0000-0000-0000050C0000}"/>
    <cellStyle name="20% - Accent5 2 2 2 2 4 4" xfId="3081" xr:uid="{00000000-0005-0000-0000-0000060C0000}"/>
    <cellStyle name="20% - Accent5 2 2 2 2 5" xfId="3082" xr:uid="{00000000-0005-0000-0000-0000070C0000}"/>
    <cellStyle name="20% - Accent5 2 2 2 2 5 2" xfId="3083" xr:uid="{00000000-0005-0000-0000-0000080C0000}"/>
    <cellStyle name="20% - Accent5 2 2 2 2 5 2 2" xfId="3084" xr:uid="{00000000-0005-0000-0000-0000090C0000}"/>
    <cellStyle name="20% - Accent5 2 2 2 2 5 3" xfId="3085" xr:uid="{00000000-0005-0000-0000-00000A0C0000}"/>
    <cellStyle name="20% - Accent5 2 2 2 2 5 4" xfId="3086" xr:uid="{00000000-0005-0000-0000-00000B0C0000}"/>
    <cellStyle name="20% - Accent5 2 2 2 2 6" xfId="3087" xr:uid="{00000000-0005-0000-0000-00000C0C0000}"/>
    <cellStyle name="20% - Accent5 2 2 2 2 6 2" xfId="3088" xr:uid="{00000000-0005-0000-0000-00000D0C0000}"/>
    <cellStyle name="20% - Accent5 2 2 2 2 6 2 2" xfId="3089" xr:uid="{00000000-0005-0000-0000-00000E0C0000}"/>
    <cellStyle name="20% - Accent5 2 2 2 2 6 3" xfId="3090" xr:uid="{00000000-0005-0000-0000-00000F0C0000}"/>
    <cellStyle name="20% - Accent5 2 2 2 2 6 4" xfId="3091" xr:uid="{00000000-0005-0000-0000-0000100C0000}"/>
    <cellStyle name="20% - Accent5 2 2 2 2 7" xfId="3092" xr:uid="{00000000-0005-0000-0000-0000110C0000}"/>
    <cellStyle name="20% - Accent5 2 2 2 2 7 2" xfId="3093" xr:uid="{00000000-0005-0000-0000-0000120C0000}"/>
    <cellStyle name="20% - Accent5 2 2 2 2 7 2 2" xfId="3094" xr:uid="{00000000-0005-0000-0000-0000130C0000}"/>
    <cellStyle name="20% - Accent5 2 2 2 2 7 3" xfId="3095" xr:uid="{00000000-0005-0000-0000-0000140C0000}"/>
    <cellStyle name="20% - Accent5 2 2 2 2 7 4" xfId="3096" xr:uid="{00000000-0005-0000-0000-0000150C0000}"/>
    <cellStyle name="20% - Accent5 2 2 2 2 8" xfId="3097" xr:uid="{00000000-0005-0000-0000-0000160C0000}"/>
    <cellStyle name="20% - Accent5 2 2 2 2 8 2" xfId="3098" xr:uid="{00000000-0005-0000-0000-0000170C0000}"/>
    <cellStyle name="20% - Accent5 2 2 2 2 9" xfId="3099" xr:uid="{00000000-0005-0000-0000-0000180C0000}"/>
    <cellStyle name="20% - Accent5 2 2 2 3" xfId="3100" xr:uid="{00000000-0005-0000-0000-0000190C0000}"/>
    <cellStyle name="20% - Accent5 2 2 2 3 2" xfId="3101" xr:uid="{00000000-0005-0000-0000-00001A0C0000}"/>
    <cellStyle name="20% - Accent5 2 2 2 3 2 2" xfId="3102" xr:uid="{00000000-0005-0000-0000-00001B0C0000}"/>
    <cellStyle name="20% - Accent5 2 2 2 3 2 2 2" xfId="3103" xr:uid="{00000000-0005-0000-0000-00001C0C0000}"/>
    <cellStyle name="20% - Accent5 2 2 2 3 2 3" xfId="3104" xr:uid="{00000000-0005-0000-0000-00001D0C0000}"/>
    <cellStyle name="20% - Accent5 2 2 2 3 2 4" xfId="3105" xr:uid="{00000000-0005-0000-0000-00001E0C0000}"/>
    <cellStyle name="20% - Accent5 2 2 2 3 3" xfId="3106" xr:uid="{00000000-0005-0000-0000-00001F0C0000}"/>
    <cellStyle name="20% - Accent5 2 2 2 3 3 2" xfId="3107" xr:uid="{00000000-0005-0000-0000-0000200C0000}"/>
    <cellStyle name="20% - Accent5 2 2 2 3 4" xfId="3108" xr:uid="{00000000-0005-0000-0000-0000210C0000}"/>
    <cellStyle name="20% - Accent5 2 2 2 3 5" xfId="3109" xr:uid="{00000000-0005-0000-0000-0000220C0000}"/>
    <cellStyle name="20% - Accent5 2 2 2 4" xfId="3110" xr:uid="{00000000-0005-0000-0000-0000230C0000}"/>
    <cellStyle name="20% - Accent5 2 2 2 4 2" xfId="3111" xr:uid="{00000000-0005-0000-0000-0000240C0000}"/>
    <cellStyle name="20% - Accent5 2 2 2 4 2 2" xfId="3112" xr:uid="{00000000-0005-0000-0000-0000250C0000}"/>
    <cellStyle name="20% - Accent5 2 2 2 4 2 2 2" xfId="3113" xr:uid="{00000000-0005-0000-0000-0000260C0000}"/>
    <cellStyle name="20% - Accent5 2 2 2 4 2 3" xfId="3114" xr:uid="{00000000-0005-0000-0000-0000270C0000}"/>
    <cellStyle name="20% - Accent5 2 2 2 4 2 4" xfId="3115" xr:uid="{00000000-0005-0000-0000-0000280C0000}"/>
    <cellStyle name="20% - Accent5 2 2 2 4 3" xfId="3116" xr:uid="{00000000-0005-0000-0000-0000290C0000}"/>
    <cellStyle name="20% - Accent5 2 2 2 4 3 2" xfId="3117" xr:uid="{00000000-0005-0000-0000-00002A0C0000}"/>
    <cellStyle name="20% - Accent5 2 2 2 4 4" xfId="3118" xr:uid="{00000000-0005-0000-0000-00002B0C0000}"/>
    <cellStyle name="20% - Accent5 2 2 2 4 5" xfId="3119" xr:uid="{00000000-0005-0000-0000-00002C0C0000}"/>
    <cellStyle name="20% - Accent5 2 2 2 5" xfId="3120" xr:uid="{00000000-0005-0000-0000-00002D0C0000}"/>
    <cellStyle name="20% - Accent5 2 2 2 5 2" xfId="3121" xr:uid="{00000000-0005-0000-0000-00002E0C0000}"/>
    <cellStyle name="20% - Accent5 2 2 2 5 2 2" xfId="3122" xr:uid="{00000000-0005-0000-0000-00002F0C0000}"/>
    <cellStyle name="20% - Accent5 2 2 2 5 3" xfId="3123" xr:uid="{00000000-0005-0000-0000-0000300C0000}"/>
    <cellStyle name="20% - Accent5 2 2 2 5 4" xfId="3124" xr:uid="{00000000-0005-0000-0000-0000310C0000}"/>
    <cellStyle name="20% - Accent5 2 2 2 6" xfId="3125" xr:uid="{00000000-0005-0000-0000-0000320C0000}"/>
    <cellStyle name="20% - Accent5 2 2 2 6 2" xfId="3126" xr:uid="{00000000-0005-0000-0000-0000330C0000}"/>
    <cellStyle name="20% - Accent5 2 2 2 6 2 2" xfId="3127" xr:uid="{00000000-0005-0000-0000-0000340C0000}"/>
    <cellStyle name="20% - Accent5 2 2 2 6 3" xfId="3128" xr:uid="{00000000-0005-0000-0000-0000350C0000}"/>
    <cellStyle name="20% - Accent5 2 2 2 6 4" xfId="3129" xr:uid="{00000000-0005-0000-0000-0000360C0000}"/>
    <cellStyle name="20% - Accent5 2 2 2 7" xfId="3130" xr:uid="{00000000-0005-0000-0000-0000370C0000}"/>
    <cellStyle name="20% - Accent5 2 2 2 7 2" xfId="3131" xr:uid="{00000000-0005-0000-0000-0000380C0000}"/>
    <cellStyle name="20% - Accent5 2 2 2 7 2 2" xfId="3132" xr:uid="{00000000-0005-0000-0000-0000390C0000}"/>
    <cellStyle name="20% - Accent5 2 2 2 7 3" xfId="3133" xr:uid="{00000000-0005-0000-0000-00003A0C0000}"/>
    <cellStyle name="20% - Accent5 2 2 2 7 4" xfId="3134" xr:uid="{00000000-0005-0000-0000-00003B0C0000}"/>
    <cellStyle name="20% - Accent5 2 2 2 8" xfId="3135" xr:uid="{00000000-0005-0000-0000-00003C0C0000}"/>
    <cellStyle name="20% - Accent5 2 2 2 8 2" xfId="3136" xr:uid="{00000000-0005-0000-0000-00003D0C0000}"/>
    <cellStyle name="20% - Accent5 2 2 2 8 2 2" xfId="3137" xr:uid="{00000000-0005-0000-0000-00003E0C0000}"/>
    <cellStyle name="20% - Accent5 2 2 2 8 3" xfId="3138" xr:uid="{00000000-0005-0000-0000-00003F0C0000}"/>
    <cellStyle name="20% - Accent5 2 2 2 8 4" xfId="3139" xr:uid="{00000000-0005-0000-0000-0000400C0000}"/>
    <cellStyle name="20% - Accent5 2 2 2 9" xfId="3140" xr:uid="{00000000-0005-0000-0000-0000410C0000}"/>
    <cellStyle name="20% - Accent5 2 2 2 9 2" xfId="3141" xr:uid="{00000000-0005-0000-0000-0000420C0000}"/>
    <cellStyle name="20% - Accent5 2 2 2 9 2 2" xfId="3142" xr:uid="{00000000-0005-0000-0000-0000430C0000}"/>
    <cellStyle name="20% - Accent5 2 2 2 9 3" xfId="3143" xr:uid="{00000000-0005-0000-0000-0000440C0000}"/>
    <cellStyle name="20% - Accent5 2 2 2 9 4" xfId="3144" xr:uid="{00000000-0005-0000-0000-0000450C0000}"/>
    <cellStyle name="20% - Accent5 2 2 3" xfId="3145" xr:uid="{00000000-0005-0000-0000-0000460C0000}"/>
    <cellStyle name="20% - Accent5 2 2 3 10" xfId="3146" xr:uid="{00000000-0005-0000-0000-0000470C0000}"/>
    <cellStyle name="20% - Accent5 2 2 3 2" xfId="3147" xr:uid="{00000000-0005-0000-0000-0000480C0000}"/>
    <cellStyle name="20% - Accent5 2 2 3 2 2" xfId="3148" xr:uid="{00000000-0005-0000-0000-0000490C0000}"/>
    <cellStyle name="20% - Accent5 2 2 3 2 2 2" xfId="3149" xr:uid="{00000000-0005-0000-0000-00004A0C0000}"/>
    <cellStyle name="20% - Accent5 2 2 3 2 2 2 2" xfId="3150" xr:uid="{00000000-0005-0000-0000-00004B0C0000}"/>
    <cellStyle name="20% - Accent5 2 2 3 2 2 3" xfId="3151" xr:uid="{00000000-0005-0000-0000-00004C0C0000}"/>
    <cellStyle name="20% - Accent5 2 2 3 2 2 4" xfId="3152" xr:uid="{00000000-0005-0000-0000-00004D0C0000}"/>
    <cellStyle name="20% - Accent5 2 2 3 2 3" xfId="3153" xr:uid="{00000000-0005-0000-0000-00004E0C0000}"/>
    <cellStyle name="20% - Accent5 2 2 3 2 3 2" xfId="3154" xr:uid="{00000000-0005-0000-0000-00004F0C0000}"/>
    <cellStyle name="20% - Accent5 2 2 3 2 4" xfId="3155" xr:uid="{00000000-0005-0000-0000-0000500C0000}"/>
    <cellStyle name="20% - Accent5 2 2 3 2 5" xfId="3156" xr:uid="{00000000-0005-0000-0000-0000510C0000}"/>
    <cellStyle name="20% - Accent5 2 2 3 3" xfId="3157" xr:uid="{00000000-0005-0000-0000-0000520C0000}"/>
    <cellStyle name="20% - Accent5 2 2 3 3 2" xfId="3158" xr:uid="{00000000-0005-0000-0000-0000530C0000}"/>
    <cellStyle name="20% - Accent5 2 2 3 3 2 2" xfId="3159" xr:uid="{00000000-0005-0000-0000-0000540C0000}"/>
    <cellStyle name="20% - Accent5 2 2 3 3 3" xfId="3160" xr:uid="{00000000-0005-0000-0000-0000550C0000}"/>
    <cellStyle name="20% - Accent5 2 2 3 3 4" xfId="3161" xr:uid="{00000000-0005-0000-0000-0000560C0000}"/>
    <cellStyle name="20% - Accent5 2 2 3 4" xfId="3162" xr:uid="{00000000-0005-0000-0000-0000570C0000}"/>
    <cellStyle name="20% - Accent5 2 2 3 4 2" xfId="3163" xr:uid="{00000000-0005-0000-0000-0000580C0000}"/>
    <cellStyle name="20% - Accent5 2 2 3 4 2 2" xfId="3164" xr:uid="{00000000-0005-0000-0000-0000590C0000}"/>
    <cellStyle name="20% - Accent5 2 2 3 4 3" xfId="3165" xr:uid="{00000000-0005-0000-0000-00005A0C0000}"/>
    <cellStyle name="20% - Accent5 2 2 3 4 4" xfId="3166" xr:uid="{00000000-0005-0000-0000-00005B0C0000}"/>
    <cellStyle name="20% - Accent5 2 2 3 5" xfId="3167" xr:uid="{00000000-0005-0000-0000-00005C0C0000}"/>
    <cellStyle name="20% - Accent5 2 2 3 5 2" xfId="3168" xr:uid="{00000000-0005-0000-0000-00005D0C0000}"/>
    <cellStyle name="20% - Accent5 2 2 3 5 2 2" xfId="3169" xr:uid="{00000000-0005-0000-0000-00005E0C0000}"/>
    <cellStyle name="20% - Accent5 2 2 3 5 3" xfId="3170" xr:uid="{00000000-0005-0000-0000-00005F0C0000}"/>
    <cellStyle name="20% - Accent5 2 2 3 5 4" xfId="3171" xr:uid="{00000000-0005-0000-0000-0000600C0000}"/>
    <cellStyle name="20% - Accent5 2 2 3 6" xfId="3172" xr:uid="{00000000-0005-0000-0000-0000610C0000}"/>
    <cellStyle name="20% - Accent5 2 2 3 6 2" xfId="3173" xr:uid="{00000000-0005-0000-0000-0000620C0000}"/>
    <cellStyle name="20% - Accent5 2 2 3 6 2 2" xfId="3174" xr:uid="{00000000-0005-0000-0000-0000630C0000}"/>
    <cellStyle name="20% - Accent5 2 2 3 6 3" xfId="3175" xr:uid="{00000000-0005-0000-0000-0000640C0000}"/>
    <cellStyle name="20% - Accent5 2 2 3 6 4" xfId="3176" xr:uid="{00000000-0005-0000-0000-0000650C0000}"/>
    <cellStyle name="20% - Accent5 2 2 3 7" xfId="3177" xr:uid="{00000000-0005-0000-0000-0000660C0000}"/>
    <cellStyle name="20% - Accent5 2 2 3 7 2" xfId="3178" xr:uid="{00000000-0005-0000-0000-0000670C0000}"/>
    <cellStyle name="20% - Accent5 2 2 3 7 2 2" xfId="3179" xr:uid="{00000000-0005-0000-0000-0000680C0000}"/>
    <cellStyle name="20% - Accent5 2 2 3 7 3" xfId="3180" xr:uid="{00000000-0005-0000-0000-0000690C0000}"/>
    <cellStyle name="20% - Accent5 2 2 3 7 4" xfId="3181" xr:uid="{00000000-0005-0000-0000-00006A0C0000}"/>
    <cellStyle name="20% - Accent5 2 2 3 8" xfId="3182" xr:uid="{00000000-0005-0000-0000-00006B0C0000}"/>
    <cellStyle name="20% - Accent5 2 2 3 8 2" xfId="3183" xr:uid="{00000000-0005-0000-0000-00006C0C0000}"/>
    <cellStyle name="20% - Accent5 2 2 3 9" xfId="3184" xr:uid="{00000000-0005-0000-0000-00006D0C0000}"/>
    <cellStyle name="20% - Accent5 2 2 4" xfId="3185" xr:uid="{00000000-0005-0000-0000-00006E0C0000}"/>
    <cellStyle name="20% - Accent5 2 2 4 2" xfId="3186" xr:uid="{00000000-0005-0000-0000-00006F0C0000}"/>
    <cellStyle name="20% - Accent5 2 2 4 2 2" xfId="3187" xr:uid="{00000000-0005-0000-0000-0000700C0000}"/>
    <cellStyle name="20% - Accent5 2 2 4 2 2 2" xfId="3188" xr:uid="{00000000-0005-0000-0000-0000710C0000}"/>
    <cellStyle name="20% - Accent5 2 2 4 2 3" xfId="3189" xr:uid="{00000000-0005-0000-0000-0000720C0000}"/>
    <cellStyle name="20% - Accent5 2 2 4 2 4" xfId="3190" xr:uid="{00000000-0005-0000-0000-0000730C0000}"/>
    <cellStyle name="20% - Accent5 2 2 4 3" xfId="3191" xr:uid="{00000000-0005-0000-0000-0000740C0000}"/>
    <cellStyle name="20% - Accent5 2 2 4 3 2" xfId="3192" xr:uid="{00000000-0005-0000-0000-0000750C0000}"/>
    <cellStyle name="20% - Accent5 2 2 4 4" xfId="3193" xr:uid="{00000000-0005-0000-0000-0000760C0000}"/>
    <cellStyle name="20% - Accent5 2 2 4 5" xfId="3194" xr:uid="{00000000-0005-0000-0000-0000770C0000}"/>
    <cellStyle name="20% - Accent5 2 2 5" xfId="3195" xr:uid="{00000000-0005-0000-0000-0000780C0000}"/>
    <cellStyle name="20% - Accent5 2 2 5 2" xfId="3196" xr:uid="{00000000-0005-0000-0000-0000790C0000}"/>
    <cellStyle name="20% - Accent5 2 2 5 2 2" xfId="3197" xr:uid="{00000000-0005-0000-0000-00007A0C0000}"/>
    <cellStyle name="20% - Accent5 2 2 5 2 2 2" xfId="3198" xr:uid="{00000000-0005-0000-0000-00007B0C0000}"/>
    <cellStyle name="20% - Accent5 2 2 5 2 3" xfId="3199" xr:uid="{00000000-0005-0000-0000-00007C0C0000}"/>
    <cellStyle name="20% - Accent5 2 2 5 2 4" xfId="3200" xr:uid="{00000000-0005-0000-0000-00007D0C0000}"/>
    <cellStyle name="20% - Accent5 2 2 5 3" xfId="3201" xr:uid="{00000000-0005-0000-0000-00007E0C0000}"/>
    <cellStyle name="20% - Accent5 2 2 5 3 2" xfId="3202" xr:uid="{00000000-0005-0000-0000-00007F0C0000}"/>
    <cellStyle name="20% - Accent5 2 2 5 4" xfId="3203" xr:uid="{00000000-0005-0000-0000-0000800C0000}"/>
    <cellStyle name="20% - Accent5 2 2 5 5" xfId="3204" xr:uid="{00000000-0005-0000-0000-0000810C0000}"/>
    <cellStyle name="20% - Accent5 2 2 6" xfId="3205" xr:uid="{00000000-0005-0000-0000-0000820C0000}"/>
    <cellStyle name="20% - Accent5 2 2 6 2" xfId="3206" xr:uid="{00000000-0005-0000-0000-0000830C0000}"/>
    <cellStyle name="20% - Accent5 2 2 6 2 2" xfId="3207" xr:uid="{00000000-0005-0000-0000-0000840C0000}"/>
    <cellStyle name="20% - Accent5 2 2 6 3" xfId="3208" xr:uid="{00000000-0005-0000-0000-0000850C0000}"/>
    <cellStyle name="20% - Accent5 2 2 6 4" xfId="3209" xr:uid="{00000000-0005-0000-0000-0000860C0000}"/>
    <cellStyle name="20% - Accent5 2 2 7" xfId="3210" xr:uid="{00000000-0005-0000-0000-0000870C0000}"/>
    <cellStyle name="20% - Accent5 2 2 7 2" xfId="3211" xr:uid="{00000000-0005-0000-0000-0000880C0000}"/>
    <cellStyle name="20% - Accent5 2 2 7 2 2" xfId="3212" xr:uid="{00000000-0005-0000-0000-0000890C0000}"/>
    <cellStyle name="20% - Accent5 2 2 7 3" xfId="3213" xr:uid="{00000000-0005-0000-0000-00008A0C0000}"/>
    <cellStyle name="20% - Accent5 2 2 7 4" xfId="3214" xr:uid="{00000000-0005-0000-0000-00008B0C0000}"/>
    <cellStyle name="20% - Accent5 2 2 8" xfId="3215" xr:uid="{00000000-0005-0000-0000-00008C0C0000}"/>
    <cellStyle name="20% - Accent5 2 2 8 2" xfId="3216" xr:uid="{00000000-0005-0000-0000-00008D0C0000}"/>
    <cellStyle name="20% - Accent5 2 2 8 2 2" xfId="3217" xr:uid="{00000000-0005-0000-0000-00008E0C0000}"/>
    <cellStyle name="20% - Accent5 2 2 8 3" xfId="3218" xr:uid="{00000000-0005-0000-0000-00008F0C0000}"/>
    <cellStyle name="20% - Accent5 2 2 8 4" xfId="3219" xr:uid="{00000000-0005-0000-0000-0000900C0000}"/>
    <cellStyle name="20% - Accent5 2 2 9" xfId="3220" xr:uid="{00000000-0005-0000-0000-0000910C0000}"/>
    <cellStyle name="20% - Accent5 2 2 9 2" xfId="3221" xr:uid="{00000000-0005-0000-0000-0000920C0000}"/>
    <cellStyle name="20% - Accent5 2 2 9 2 2" xfId="3222" xr:uid="{00000000-0005-0000-0000-0000930C0000}"/>
    <cellStyle name="20% - Accent5 2 2 9 3" xfId="3223" xr:uid="{00000000-0005-0000-0000-0000940C0000}"/>
    <cellStyle name="20% - Accent5 2 2 9 4" xfId="3224" xr:uid="{00000000-0005-0000-0000-0000950C0000}"/>
    <cellStyle name="20% - Accent5 2 3" xfId="3225" xr:uid="{00000000-0005-0000-0000-0000960C0000}"/>
    <cellStyle name="20% - Accent5 2 3 10" xfId="3226" xr:uid="{00000000-0005-0000-0000-0000970C0000}"/>
    <cellStyle name="20% - Accent5 2 3 10 2" xfId="3227" xr:uid="{00000000-0005-0000-0000-0000980C0000}"/>
    <cellStyle name="20% - Accent5 2 3 11" xfId="3228" xr:uid="{00000000-0005-0000-0000-0000990C0000}"/>
    <cellStyle name="20% - Accent5 2 3 12" xfId="3229" xr:uid="{00000000-0005-0000-0000-00009A0C0000}"/>
    <cellStyle name="20% - Accent5 2 3 2" xfId="3230" xr:uid="{00000000-0005-0000-0000-00009B0C0000}"/>
    <cellStyle name="20% - Accent5 2 3 2 10" xfId="3231" xr:uid="{00000000-0005-0000-0000-00009C0C0000}"/>
    <cellStyle name="20% - Accent5 2 3 2 2" xfId="3232" xr:uid="{00000000-0005-0000-0000-00009D0C0000}"/>
    <cellStyle name="20% - Accent5 2 3 2 2 2" xfId="3233" xr:uid="{00000000-0005-0000-0000-00009E0C0000}"/>
    <cellStyle name="20% - Accent5 2 3 2 2 2 2" xfId="3234" xr:uid="{00000000-0005-0000-0000-00009F0C0000}"/>
    <cellStyle name="20% - Accent5 2 3 2 2 2 2 2" xfId="3235" xr:uid="{00000000-0005-0000-0000-0000A00C0000}"/>
    <cellStyle name="20% - Accent5 2 3 2 2 2 3" xfId="3236" xr:uid="{00000000-0005-0000-0000-0000A10C0000}"/>
    <cellStyle name="20% - Accent5 2 3 2 2 2 4" xfId="3237" xr:uid="{00000000-0005-0000-0000-0000A20C0000}"/>
    <cellStyle name="20% - Accent5 2 3 2 2 3" xfId="3238" xr:uid="{00000000-0005-0000-0000-0000A30C0000}"/>
    <cellStyle name="20% - Accent5 2 3 2 2 3 2" xfId="3239" xr:uid="{00000000-0005-0000-0000-0000A40C0000}"/>
    <cellStyle name="20% - Accent5 2 3 2 2 4" xfId="3240" xr:uid="{00000000-0005-0000-0000-0000A50C0000}"/>
    <cellStyle name="20% - Accent5 2 3 2 2 5" xfId="3241" xr:uid="{00000000-0005-0000-0000-0000A60C0000}"/>
    <cellStyle name="20% - Accent5 2 3 2 3" xfId="3242" xr:uid="{00000000-0005-0000-0000-0000A70C0000}"/>
    <cellStyle name="20% - Accent5 2 3 2 3 2" xfId="3243" xr:uid="{00000000-0005-0000-0000-0000A80C0000}"/>
    <cellStyle name="20% - Accent5 2 3 2 3 2 2" xfId="3244" xr:uid="{00000000-0005-0000-0000-0000A90C0000}"/>
    <cellStyle name="20% - Accent5 2 3 2 3 3" xfId="3245" xr:uid="{00000000-0005-0000-0000-0000AA0C0000}"/>
    <cellStyle name="20% - Accent5 2 3 2 3 4" xfId="3246" xr:uid="{00000000-0005-0000-0000-0000AB0C0000}"/>
    <cellStyle name="20% - Accent5 2 3 2 4" xfId="3247" xr:uid="{00000000-0005-0000-0000-0000AC0C0000}"/>
    <cellStyle name="20% - Accent5 2 3 2 4 2" xfId="3248" xr:uid="{00000000-0005-0000-0000-0000AD0C0000}"/>
    <cellStyle name="20% - Accent5 2 3 2 4 2 2" xfId="3249" xr:uid="{00000000-0005-0000-0000-0000AE0C0000}"/>
    <cellStyle name="20% - Accent5 2 3 2 4 3" xfId="3250" xr:uid="{00000000-0005-0000-0000-0000AF0C0000}"/>
    <cellStyle name="20% - Accent5 2 3 2 4 4" xfId="3251" xr:uid="{00000000-0005-0000-0000-0000B00C0000}"/>
    <cellStyle name="20% - Accent5 2 3 2 5" xfId="3252" xr:uid="{00000000-0005-0000-0000-0000B10C0000}"/>
    <cellStyle name="20% - Accent5 2 3 2 5 2" xfId="3253" xr:uid="{00000000-0005-0000-0000-0000B20C0000}"/>
    <cellStyle name="20% - Accent5 2 3 2 5 2 2" xfId="3254" xr:uid="{00000000-0005-0000-0000-0000B30C0000}"/>
    <cellStyle name="20% - Accent5 2 3 2 5 3" xfId="3255" xr:uid="{00000000-0005-0000-0000-0000B40C0000}"/>
    <cellStyle name="20% - Accent5 2 3 2 5 4" xfId="3256" xr:uid="{00000000-0005-0000-0000-0000B50C0000}"/>
    <cellStyle name="20% - Accent5 2 3 2 6" xfId="3257" xr:uid="{00000000-0005-0000-0000-0000B60C0000}"/>
    <cellStyle name="20% - Accent5 2 3 2 6 2" xfId="3258" xr:uid="{00000000-0005-0000-0000-0000B70C0000}"/>
    <cellStyle name="20% - Accent5 2 3 2 6 2 2" xfId="3259" xr:uid="{00000000-0005-0000-0000-0000B80C0000}"/>
    <cellStyle name="20% - Accent5 2 3 2 6 3" xfId="3260" xr:uid="{00000000-0005-0000-0000-0000B90C0000}"/>
    <cellStyle name="20% - Accent5 2 3 2 6 4" xfId="3261" xr:uid="{00000000-0005-0000-0000-0000BA0C0000}"/>
    <cellStyle name="20% - Accent5 2 3 2 7" xfId="3262" xr:uid="{00000000-0005-0000-0000-0000BB0C0000}"/>
    <cellStyle name="20% - Accent5 2 3 2 7 2" xfId="3263" xr:uid="{00000000-0005-0000-0000-0000BC0C0000}"/>
    <cellStyle name="20% - Accent5 2 3 2 7 2 2" xfId="3264" xr:uid="{00000000-0005-0000-0000-0000BD0C0000}"/>
    <cellStyle name="20% - Accent5 2 3 2 7 3" xfId="3265" xr:uid="{00000000-0005-0000-0000-0000BE0C0000}"/>
    <cellStyle name="20% - Accent5 2 3 2 7 4" xfId="3266" xr:uid="{00000000-0005-0000-0000-0000BF0C0000}"/>
    <cellStyle name="20% - Accent5 2 3 2 8" xfId="3267" xr:uid="{00000000-0005-0000-0000-0000C00C0000}"/>
    <cellStyle name="20% - Accent5 2 3 2 8 2" xfId="3268" xr:uid="{00000000-0005-0000-0000-0000C10C0000}"/>
    <cellStyle name="20% - Accent5 2 3 2 9" xfId="3269" xr:uid="{00000000-0005-0000-0000-0000C20C0000}"/>
    <cellStyle name="20% - Accent5 2 3 3" xfId="3270" xr:uid="{00000000-0005-0000-0000-0000C30C0000}"/>
    <cellStyle name="20% - Accent5 2 3 3 2" xfId="3271" xr:uid="{00000000-0005-0000-0000-0000C40C0000}"/>
    <cellStyle name="20% - Accent5 2 3 3 2 2" xfId="3272" xr:uid="{00000000-0005-0000-0000-0000C50C0000}"/>
    <cellStyle name="20% - Accent5 2 3 3 2 2 2" xfId="3273" xr:uid="{00000000-0005-0000-0000-0000C60C0000}"/>
    <cellStyle name="20% - Accent5 2 3 3 2 3" xfId="3274" xr:uid="{00000000-0005-0000-0000-0000C70C0000}"/>
    <cellStyle name="20% - Accent5 2 3 3 2 4" xfId="3275" xr:uid="{00000000-0005-0000-0000-0000C80C0000}"/>
    <cellStyle name="20% - Accent5 2 3 3 3" xfId="3276" xr:uid="{00000000-0005-0000-0000-0000C90C0000}"/>
    <cellStyle name="20% - Accent5 2 3 3 3 2" xfId="3277" xr:uid="{00000000-0005-0000-0000-0000CA0C0000}"/>
    <cellStyle name="20% - Accent5 2 3 3 4" xfId="3278" xr:uid="{00000000-0005-0000-0000-0000CB0C0000}"/>
    <cellStyle name="20% - Accent5 2 3 3 5" xfId="3279" xr:uid="{00000000-0005-0000-0000-0000CC0C0000}"/>
    <cellStyle name="20% - Accent5 2 3 4" xfId="3280" xr:uid="{00000000-0005-0000-0000-0000CD0C0000}"/>
    <cellStyle name="20% - Accent5 2 3 4 2" xfId="3281" xr:uid="{00000000-0005-0000-0000-0000CE0C0000}"/>
    <cellStyle name="20% - Accent5 2 3 4 2 2" xfId="3282" xr:uid="{00000000-0005-0000-0000-0000CF0C0000}"/>
    <cellStyle name="20% - Accent5 2 3 4 2 2 2" xfId="3283" xr:uid="{00000000-0005-0000-0000-0000D00C0000}"/>
    <cellStyle name="20% - Accent5 2 3 4 2 3" xfId="3284" xr:uid="{00000000-0005-0000-0000-0000D10C0000}"/>
    <cellStyle name="20% - Accent5 2 3 4 2 4" xfId="3285" xr:uid="{00000000-0005-0000-0000-0000D20C0000}"/>
    <cellStyle name="20% - Accent5 2 3 4 3" xfId="3286" xr:uid="{00000000-0005-0000-0000-0000D30C0000}"/>
    <cellStyle name="20% - Accent5 2 3 4 3 2" xfId="3287" xr:uid="{00000000-0005-0000-0000-0000D40C0000}"/>
    <cellStyle name="20% - Accent5 2 3 4 4" xfId="3288" xr:uid="{00000000-0005-0000-0000-0000D50C0000}"/>
    <cellStyle name="20% - Accent5 2 3 4 5" xfId="3289" xr:uid="{00000000-0005-0000-0000-0000D60C0000}"/>
    <cellStyle name="20% - Accent5 2 3 5" xfId="3290" xr:uid="{00000000-0005-0000-0000-0000D70C0000}"/>
    <cellStyle name="20% - Accent5 2 3 5 2" xfId="3291" xr:uid="{00000000-0005-0000-0000-0000D80C0000}"/>
    <cellStyle name="20% - Accent5 2 3 5 2 2" xfId="3292" xr:uid="{00000000-0005-0000-0000-0000D90C0000}"/>
    <cellStyle name="20% - Accent5 2 3 5 3" xfId="3293" xr:uid="{00000000-0005-0000-0000-0000DA0C0000}"/>
    <cellStyle name="20% - Accent5 2 3 5 4" xfId="3294" xr:uid="{00000000-0005-0000-0000-0000DB0C0000}"/>
    <cellStyle name="20% - Accent5 2 3 6" xfId="3295" xr:uid="{00000000-0005-0000-0000-0000DC0C0000}"/>
    <cellStyle name="20% - Accent5 2 3 6 2" xfId="3296" xr:uid="{00000000-0005-0000-0000-0000DD0C0000}"/>
    <cellStyle name="20% - Accent5 2 3 6 2 2" xfId="3297" xr:uid="{00000000-0005-0000-0000-0000DE0C0000}"/>
    <cellStyle name="20% - Accent5 2 3 6 3" xfId="3298" xr:uid="{00000000-0005-0000-0000-0000DF0C0000}"/>
    <cellStyle name="20% - Accent5 2 3 6 4" xfId="3299" xr:uid="{00000000-0005-0000-0000-0000E00C0000}"/>
    <cellStyle name="20% - Accent5 2 3 7" xfId="3300" xr:uid="{00000000-0005-0000-0000-0000E10C0000}"/>
    <cellStyle name="20% - Accent5 2 3 7 2" xfId="3301" xr:uid="{00000000-0005-0000-0000-0000E20C0000}"/>
    <cellStyle name="20% - Accent5 2 3 7 2 2" xfId="3302" xr:uid="{00000000-0005-0000-0000-0000E30C0000}"/>
    <cellStyle name="20% - Accent5 2 3 7 3" xfId="3303" xr:uid="{00000000-0005-0000-0000-0000E40C0000}"/>
    <cellStyle name="20% - Accent5 2 3 7 4" xfId="3304" xr:uid="{00000000-0005-0000-0000-0000E50C0000}"/>
    <cellStyle name="20% - Accent5 2 3 8" xfId="3305" xr:uid="{00000000-0005-0000-0000-0000E60C0000}"/>
    <cellStyle name="20% - Accent5 2 3 8 2" xfId="3306" xr:uid="{00000000-0005-0000-0000-0000E70C0000}"/>
    <cellStyle name="20% - Accent5 2 3 8 2 2" xfId="3307" xr:uid="{00000000-0005-0000-0000-0000E80C0000}"/>
    <cellStyle name="20% - Accent5 2 3 8 3" xfId="3308" xr:uid="{00000000-0005-0000-0000-0000E90C0000}"/>
    <cellStyle name="20% - Accent5 2 3 8 4" xfId="3309" xr:uid="{00000000-0005-0000-0000-0000EA0C0000}"/>
    <cellStyle name="20% - Accent5 2 3 9" xfId="3310" xr:uid="{00000000-0005-0000-0000-0000EB0C0000}"/>
    <cellStyle name="20% - Accent5 2 3 9 2" xfId="3311" xr:uid="{00000000-0005-0000-0000-0000EC0C0000}"/>
    <cellStyle name="20% - Accent5 2 3 9 2 2" xfId="3312" xr:uid="{00000000-0005-0000-0000-0000ED0C0000}"/>
    <cellStyle name="20% - Accent5 2 3 9 3" xfId="3313" xr:uid="{00000000-0005-0000-0000-0000EE0C0000}"/>
    <cellStyle name="20% - Accent5 2 3 9 4" xfId="3314" xr:uid="{00000000-0005-0000-0000-0000EF0C0000}"/>
    <cellStyle name="20% - Accent5 2 4" xfId="3315" xr:uid="{00000000-0005-0000-0000-0000F00C0000}"/>
    <cellStyle name="20% - Accent5 2 4 10" xfId="3316" xr:uid="{00000000-0005-0000-0000-0000F10C0000}"/>
    <cellStyle name="20% - Accent5 2 4 2" xfId="3317" xr:uid="{00000000-0005-0000-0000-0000F20C0000}"/>
    <cellStyle name="20% - Accent5 2 4 2 2" xfId="3318" xr:uid="{00000000-0005-0000-0000-0000F30C0000}"/>
    <cellStyle name="20% - Accent5 2 4 2 2 2" xfId="3319" xr:uid="{00000000-0005-0000-0000-0000F40C0000}"/>
    <cellStyle name="20% - Accent5 2 4 2 2 2 2" xfId="3320" xr:uid="{00000000-0005-0000-0000-0000F50C0000}"/>
    <cellStyle name="20% - Accent5 2 4 2 2 3" xfId="3321" xr:uid="{00000000-0005-0000-0000-0000F60C0000}"/>
    <cellStyle name="20% - Accent5 2 4 2 2 4" xfId="3322" xr:uid="{00000000-0005-0000-0000-0000F70C0000}"/>
    <cellStyle name="20% - Accent5 2 4 2 3" xfId="3323" xr:uid="{00000000-0005-0000-0000-0000F80C0000}"/>
    <cellStyle name="20% - Accent5 2 4 2 3 2" xfId="3324" xr:uid="{00000000-0005-0000-0000-0000F90C0000}"/>
    <cellStyle name="20% - Accent5 2 4 2 4" xfId="3325" xr:uid="{00000000-0005-0000-0000-0000FA0C0000}"/>
    <cellStyle name="20% - Accent5 2 4 2 5" xfId="3326" xr:uid="{00000000-0005-0000-0000-0000FB0C0000}"/>
    <cellStyle name="20% - Accent5 2 4 3" xfId="3327" xr:uid="{00000000-0005-0000-0000-0000FC0C0000}"/>
    <cellStyle name="20% - Accent5 2 4 3 2" xfId="3328" xr:uid="{00000000-0005-0000-0000-0000FD0C0000}"/>
    <cellStyle name="20% - Accent5 2 4 3 2 2" xfId="3329" xr:uid="{00000000-0005-0000-0000-0000FE0C0000}"/>
    <cellStyle name="20% - Accent5 2 4 3 2 2 2" xfId="3330" xr:uid="{00000000-0005-0000-0000-0000FF0C0000}"/>
    <cellStyle name="20% - Accent5 2 4 3 2 3" xfId="3331" xr:uid="{00000000-0005-0000-0000-0000000D0000}"/>
    <cellStyle name="20% - Accent5 2 4 3 2 4" xfId="3332" xr:uid="{00000000-0005-0000-0000-0000010D0000}"/>
    <cellStyle name="20% - Accent5 2 4 3 3" xfId="3333" xr:uid="{00000000-0005-0000-0000-0000020D0000}"/>
    <cellStyle name="20% - Accent5 2 4 3 3 2" xfId="3334" xr:uid="{00000000-0005-0000-0000-0000030D0000}"/>
    <cellStyle name="20% - Accent5 2 4 3 4" xfId="3335" xr:uid="{00000000-0005-0000-0000-0000040D0000}"/>
    <cellStyle name="20% - Accent5 2 4 3 5" xfId="3336" xr:uid="{00000000-0005-0000-0000-0000050D0000}"/>
    <cellStyle name="20% - Accent5 2 4 4" xfId="3337" xr:uid="{00000000-0005-0000-0000-0000060D0000}"/>
    <cellStyle name="20% - Accent5 2 4 4 2" xfId="3338" xr:uid="{00000000-0005-0000-0000-0000070D0000}"/>
    <cellStyle name="20% - Accent5 2 4 4 2 2" xfId="3339" xr:uid="{00000000-0005-0000-0000-0000080D0000}"/>
    <cellStyle name="20% - Accent5 2 4 4 3" xfId="3340" xr:uid="{00000000-0005-0000-0000-0000090D0000}"/>
    <cellStyle name="20% - Accent5 2 4 4 4" xfId="3341" xr:uid="{00000000-0005-0000-0000-00000A0D0000}"/>
    <cellStyle name="20% - Accent5 2 4 5" xfId="3342" xr:uid="{00000000-0005-0000-0000-00000B0D0000}"/>
    <cellStyle name="20% - Accent5 2 4 5 2" xfId="3343" xr:uid="{00000000-0005-0000-0000-00000C0D0000}"/>
    <cellStyle name="20% - Accent5 2 4 5 2 2" xfId="3344" xr:uid="{00000000-0005-0000-0000-00000D0D0000}"/>
    <cellStyle name="20% - Accent5 2 4 5 3" xfId="3345" xr:uid="{00000000-0005-0000-0000-00000E0D0000}"/>
    <cellStyle name="20% - Accent5 2 4 5 4" xfId="3346" xr:uid="{00000000-0005-0000-0000-00000F0D0000}"/>
    <cellStyle name="20% - Accent5 2 4 6" xfId="3347" xr:uid="{00000000-0005-0000-0000-0000100D0000}"/>
    <cellStyle name="20% - Accent5 2 4 6 2" xfId="3348" xr:uid="{00000000-0005-0000-0000-0000110D0000}"/>
    <cellStyle name="20% - Accent5 2 4 6 2 2" xfId="3349" xr:uid="{00000000-0005-0000-0000-0000120D0000}"/>
    <cellStyle name="20% - Accent5 2 4 6 3" xfId="3350" xr:uid="{00000000-0005-0000-0000-0000130D0000}"/>
    <cellStyle name="20% - Accent5 2 4 6 4" xfId="3351" xr:uid="{00000000-0005-0000-0000-0000140D0000}"/>
    <cellStyle name="20% - Accent5 2 4 7" xfId="3352" xr:uid="{00000000-0005-0000-0000-0000150D0000}"/>
    <cellStyle name="20% - Accent5 2 4 7 2" xfId="3353" xr:uid="{00000000-0005-0000-0000-0000160D0000}"/>
    <cellStyle name="20% - Accent5 2 4 7 2 2" xfId="3354" xr:uid="{00000000-0005-0000-0000-0000170D0000}"/>
    <cellStyle name="20% - Accent5 2 4 7 3" xfId="3355" xr:uid="{00000000-0005-0000-0000-0000180D0000}"/>
    <cellStyle name="20% - Accent5 2 4 7 4" xfId="3356" xr:uid="{00000000-0005-0000-0000-0000190D0000}"/>
    <cellStyle name="20% - Accent5 2 4 8" xfId="3357" xr:uid="{00000000-0005-0000-0000-00001A0D0000}"/>
    <cellStyle name="20% - Accent5 2 4 8 2" xfId="3358" xr:uid="{00000000-0005-0000-0000-00001B0D0000}"/>
    <cellStyle name="20% - Accent5 2 4 9" xfId="3359" xr:uid="{00000000-0005-0000-0000-00001C0D0000}"/>
    <cellStyle name="20% - Accent5 2 5" xfId="3360" xr:uid="{00000000-0005-0000-0000-00001D0D0000}"/>
    <cellStyle name="20% - Accent5 2 5 2" xfId="3361" xr:uid="{00000000-0005-0000-0000-00001E0D0000}"/>
    <cellStyle name="20% - Accent5 2 5 2 2" xfId="3362" xr:uid="{00000000-0005-0000-0000-00001F0D0000}"/>
    <cellStyle name="20% - Accent5 2 5 2 2 2" xfId="3363" xr:uid="{00000000-0005-0000-0000-0000200D0000}"/>
    <cellStyle name="20% - Accent5 2 5 2 3" xfId="3364" xr:uid="{00000000-0005-0000-0000-0000210D0000}"/>
    <cellStyle name="20% - Accent5 2 5 2 4" xfId="3365" xr:uid="{00000000-0005-0000-0000-0000220D0000}"/>
    <cellStyle name="20% - Accent5 2 5 3" xfId="3366" xr:uid="{00000000-0005-0000-0000-0000230D0000}"/>
    <cellStyle name="20% - Accent5 2 5 3 2" xfId="3367" xr:uid="{00000000-0005-0000-0000-0000240D0000}"/>
    <cellStyle name="20% - Accent5 2 5 4" xfId="3368" xr:uid="{00000000-0005-0000-0000-0000250D0000}"/>
    <cellStyle name="20% - Accent5 2 5 5" xfId="3369" xr:uid="{00000000-0005-0000-0000-0000260D0000}"/>
    <cellStyle name="20% - Accent5 2 6" xfId="3370" xr:uid="{00000000-0005-0000-0000-0000270D0000}"/>
    <cellStyle name="20% - Accent5 2 6 2" xfId="3371" xr:uid="{00000000-0005-0000-0000-0000280D0000}"/>
    <cellStyle name="20% - Accent5 2 6 2 2" xfId="3372" xr:uid="{00000000-0005-0000-0000-0000290D0000}"/>
    <cellStyle name="20% - Accent5 2 6 2 2 2" xfId="3373" xr:uid="{00000000-0005-0000-0000-00002A0D0000}"/>
    <cellStyle name="20% - Accent5 2 6 2 3" xfId="3374" xr:uid="{00000000-0005-0000-0000-00002B0D0000}"/>
    <cellStyle name="20% - Accent5 2 6 2 4" xfId="3375" xr:uid="{00000000-0005-0000-0000-00002C0D0000}"/>
    <cellStyle name="20% - Accent5 2 6 3" xfId="3376" xr:uid="{00000000-0005-0000-0000-00002D0D0000}"/>
    <cellStyle name="20% - Accent5 2 6 3 2" xfId="3377" xr:uid="{00000000-0005-0000-0000-00002E0D0000}"/>
    <cellStyle name="20% - Accent5 2 6 4" xfId="3378" xr:uid="{00000000-0005-0000-0000-00002F0D0000}"/>
    <cellStyle name="20% - Accent5 2 6 5" xfId="3379" xr:uid="{00000000-0005-0000-0000-0000300D0000}"/>
    <cellStyle name="20% - Accent5 2 7" xfId="3380" xr:uid="{00000000-0005-0000-0000-0000310D0000}"/>
    <cellStyle name="20% - Accent5 2 7 2" xfId="3381" xr:uid="{00000000-0005-0000-0000-0000320D0000}"/>
    <cellStyle name="20% - Accent5 2 7 2 2" xfId="3382" xr:uid="{00000000-0005-0000-0000-0000330D0000}"/>
    <cellStyle name="20% - Accent5 2 7 3" xfId="3383" xr:uid="{00000000-0005-0000-0000-0000340D0000}"/>
    <cellStyle name="20% - Accent5 2 7 4" xfId="3384" xr:uid="{00000000-0005-0000-0000-0000350D0000}"/>
    <cellStyle name="20% - Accent5 2 8" xfId="3385" xr:uid="{00000000-0005-0000-0000-0000360D0000}"/>
    <cellStyle name="20% - Accent5 2 8 2" xfId="3386" xr:uid="{00000000-0005-0000-0000-0000370D0000}"/>
    <cellStyle name="20% - Accent5 2 8 2 2" xfId="3387" xr:uid="{00000000-0005-0000-0000-0000380D0000}"/>
    <cellStyle name="20% - Accent5 2 8 3" xfId="3388" xr:uid="{00000000-0005-0000-0000-0000390D0000}"/>
    <cellStyle name="20% - Accent5 2 8 4" xfId="3389" xr:uid="{00000000-0005-0000-0000-00003A0D0000}"/>
    <cellStyle name="20% - Accent5 2 9" xfId="3390" xr:uid="{00000000-0005-0000-0000-00003B0D0000}"/>
    <cellStyle name="20% - Accent5 2 9 2" xfId="3391" xr:uid="{00000000-0005-0000-0000-00003C0D0000}"/>
    <cellStyle name="20% - Accent5 2 9 2 2" xfId="3392" xr:uid="{00000000-0005-0000-0000-00003D0D0000}"/>
    <cellStyle name="20% - Accent5 2 9 3" xfId="3393" xr:uid="{00000000-0005-0000-0000-00003E0D0000}"/>
    <cellStyle name="20% - Accent5 2 9 4" xfId="3394" xr:uid="{00000000-0005-0000-0000-00003F0D0000}"/>
    <cellStyle name="20% - Accent5 3" xfId="3395" xr:uid="{00000000-0005-0000-0000-0000400D0000}"/>
    <cellStyle name="20% - Accent5 3 10" xfId="3396" xr:uid="{00000000-0005-0000-0000-0000410D0000}"/>
    <cellStyle name="20% - Accent5 3 10 2" xfId="3397" xr:uid="{00000000-0005-0000-0000-0000420D0000}"/>
    <cellStyle name="20% - Accent5 3 10 2 2" xfId="3398" xr:uid="{00000000-0005-0000-0000-0000430D0000}"/>
    <cellStyle name="20% - Accent5 3 10 3" xfId="3399" xr:uid="{00000000-0005-0000-0000-0000440D0000}"/>
    <cellStyle name="20% - Accent5 3 10 4" xfId="3400" xr:uid="{00000000-0005-0000-0000-0000450D0000}"/>
    <cellStyle name="20% - Accent5 3 11" xfId="3401" xr:uid="{00000000-0005-0000-0000-0000460D0000}"/>
    <cellStyle name="20% - Accent5 3 11 2" xfId="3402" xr:uid="{00000000-0005-0000-0000-0000470D0000}"/>
    <cellStyle name="20% - Accent5 3 11 2 2" xfId="3403" xr:uid="{00000000-0005-0000-0000-0000480D0000}"/>
    <cellStyle name="20% - Accent5 3 11 3" xfId="3404" xr:uid="{00000000-0005-0000-0000-0000490D0000}"/>
    <cellStyle name="20% - Accent5 3 11 4" xfId="3405" xr:uid="{00000000-0005-0000-0000-00004A0D0000}"/>
    <cellStyle name="20% - Accent5 3 12" xfId="3406" xr:uid="{00000000-0005-0000-0000-00004B0D0000}"/>
    <cellStyle name="20% - Accent5 3 12 2" xfId="3407" xr:uid="{00000000-0005-0000-0000-00004C0D0000}"/>
    <cellStyle name="20% - Accent5 3 13" xfId="3408" xr:uid="{00000000-0005-0000-0000-00004D0D0000}"/>
    <cellStyle name="20% - Accent5 3 14" xfId="3409" xr:uid="{00000000-0005-0000-0000-00004E0D0000}"/>
    <cellStyle name="20% - Accent5 3 2" xfId="3410" xr:uid="{00000000-0005-0000-0000-00004F0D0000}"/>
    <cellStyle name="20% - Accent5 3 2 10" xfId="3411" xr:uid="{00000000-0005-0000-0000-0000500D0000}"/>
    <cellStyle name="20% - Accent5 3 2 10 2" xfId="3412" xr:uid="{00000000-0005-0000-0000-0000510D0000}"/>
    <cellStyle name="20% - Accent5 3 2 11" xfId="3413" xr:uid="{00000000-0005-0000-0000-0000520D0000}"/>
    <cellStyle name="20% - Accent5 3 2 12" xfId="3414" xr:uid="{00000000-0005-0000-0000-0000530D0000}"/>
    <cellStyle name="20% - Accent5 3 2 2" xfId="3415" xr:uid="{00000000-0005-0000-0000-0000540D0000}"/>
    <cellStyle name="20% - Accent5 3 2 2 10" xfId="3416" xr:uid="{00000000-0005-0000-0000-0000550D0000}"/>
    <cellStyle name="20% - Accent5 3 2 2 2" xfId="3417" xr:uid="{00000000-0005-0000-0000-0000560D0000}"/>
    <cellStyle name="20% - Accent5 3 2 2 2 2" xfId="3418" xr:uid="{00000000-0005-0000-0000-0000570D0000}"/>
    <cellStyle name="20% - Accent5 3 2 2 2 2 2" xfId="3419" xr:uid="{00000000-0005-0000-0000-0000580D0000}"/>
    <cellStyle name="20% - Accent5 3 2 2 2 2 2 2" xfId="3420" xr:uid="{00000000-0005-0000-0000-0000590D0000}"/>
    <cellStyle name="20% - Accent5 3 2 2 2 2 3" xfId="3421" xr:uid="{00000000-0005-0000-0000-00005A0D0000}"/>
    <cellStyle name="20% - Accent5 3 2 2 2 2 4" xfId="3422" xr:uid="{00000000-0005-0000-0000-00005B0D0000}"/>
    <cellStyle name="20% - Accent5 3 2 2 2 3" xfId="3423" xr:uid="{00000000-0005-0000-0000-00005C0D0000}"/>
    <cellStyle name="20% - Accent5 3 2 2 2 3 2" xfId="3424" xr:uid="{00000000-0005-0000-0000-00005D0D0000}"/>
    <cellStyle name="20% - Accent5 3 2 2 2 4" xfId="3425" xr:uid="{00000000-0005-0000-0000-00005E0D0000}"/>
    <cellStyle name="20% - Accent5 3 2 2 2 5" xfId="3426" xr:uid="{00000000-0005-0000-0000-00005F0D0000}"/>
    <cellStyle name="20% - Accent5 3 2 2 3" xfId="3427" xr:uid="{00000000-0005-0000-0000-0000600D0000}"/>
    <cellStyle name="20% - Accent5 3 2 2 3 2" xfId="3428" xr:uid="{00000000-0005-0000-0000-0000610D0000}"/>
    <cellStyle name="20% - Accent5 3 2 2 3 2 2" xfId="3429" xr:uid="{00000000-0005-0000-0000-0000620D0000}"/>
    <cellStyle name="20% - Accent5 3 2 2 3 3" xfId="3430" xr:uid="{00000000-0005-0000-0000-0000630D0000}"/>
    <cellStyle name="20% - Accent5 3 2 2 3 4" xfId="3431" xr:uid="{00000000-0005-0000-0000-0000640D0000}"/>
    <cellStyle name="20% - Accent5 3 2 2 4" xfId="3432" xr:uid="{00000000-0005-0000-0000-0000650D0000}"/>
    <cellStyle name="20% - Accent5 3 2 2 4 2" xfId="3433" xr:uid="{00000000-0005-0000-0000-0000660D0000}"/>
    <cellStyle name="20% - Accent5 3 2 2 4 2 2" xfId="3434" xr:uid="{00000000-0005-0000-0000-0000670D0000}"/>
    <cellStyle name="20% - Accent5 3 2 2 4 3" xfId="3435" xr:uid="{00000000-0005-0000-0000-0000680D0000}"/>
    <cellStyle name="20% - Accent5 3 2 2 4 4" xfId="3436" xr:uid="{00000000-0005-0000-0000-0000690D0000}"/>
    <cellStyle name="20% - Accent5 3 2 2 5" xfId="3437" xr:uid="{00000000-0005-0000-0000-00006A0D0000}"/>
    <cellStyle name="20% - Accent5 3 2 2 5 2" xfId="3438" xr:uid="{00000000-0005-0000-0000-00006B0D0000}"/>
    <cellStyle name="20% - Accent5 3 2 2 5 2 2" xfId="3439" xr:uid="{00000000-0005-0000-0000-00006C0D0000}"/>
    <cellStyle name="20% - Accent5 3 2 2 5 3" xfId="3440" xr:uid="{00000000-0005-0000-0000-00006D0D0000}"/>
    <cellStyle name="20% - Accent5 3 2 2 5 4" xfId="3441" xr:uid="{00000000-0005-0000-0000-00006E0D0000}"/>
    <cellStyle name="20% - Accent5 3 2 2 6" xfId="3442" xr:uid="{00000000-0005-0000-0000-00006F0D0000}"/>
    <cellStyle name="20% - Accent5 3 2 2 6 2" xfId="3443" xr:uid="{00000000-0005-0000-0000-0000700D0000}"/>
    <cellStyle name="20% - Accent5 3 2 2 6 2 2" xfId="3444" xr:uid="{00000000-0005-0000-0000-0000710D0000}"/>
    <cellStyle name="20% - Accent5 3 2 2 6 3" xfId="3445" xr:uid="{00000000-0005-0000-0000-0000720D0000}"/>
    <cellStyle name="20% - Accent5 3 2 2 6 4" xfId="3446" xr:uid="{00000000-0005-0000-0000-0000730D0000}"/>
    <cellStyle name="20% - Accent5 3 2 2 7" xfId="3447" xr:uid="{00000000-0005-0000-0000-0000740D0000}"/>
    <cellStyle name="20% - Accent5 3 2 2 7 2" xfId="3448" xr:uid="{00000000-0005-0000-0000-0000750D0000}"/>
    <cellStyle name="20% - Accent5 3 2 2 7 2 2" xfId="3449" xr:uid="{00000000-0005-0000-0000-0000760D0000}"/>
    <cellStyle name="20% - Accent5 3 2 2 7 3" xfId="3450" xr:uid="{00000000-0005-0000-0000-0000770D0000}"/>
    <cellStyle name="20% - Accent5 3 2 2 7 4" xfId="3451" xr:uid="{00000000-0005-0000-0000-0000780D0000}"/>
    <cellStyle name="20% - Accent5 3 2 2 8" xfId="3452" xr:uid="{00000000-0005-0000-0000-0000790D0000}"/>
    <cellStyle name="20% - Accent5 3 2 2 8 2" xfId="3453" xr:uid="{00000000-0005-0000-0000-00007A0D0000}"/>
    <cellStyle name="20% - Accent5 3 2 2 9" xfId="3454" xr:uid="{00000000-0005-0000-0000-00007B0D0000}"/>
    <cellStyle name="20% - Accent5 3 2 3" xfId="3455" xr:uid="{00000000-0005-0000-0000-00007C0D0000}"/>
    <cellStyle name="20% - Accent5 3 2 3 2" xfId="3456" xr:uid="{00000000-0005-0000-0000-00007D0D0000}"/>
    <cellStyle name="20% - Accent5 3 2 3 2 2" xfId="3457" xr:uid="{00000000-0005-0000-0000-00007E0D0000}"/>
    <cellStyle name="20% - Accent5 3 2 3 2 2 2" xfId="3458" xr:uid="{00000000-0005-0000-0000-00007F0D0000}"/>
    <cellStyle name="20% - Accent5 3 2 3 2 3" xfId="3459" xr:uid="{00000000-0005-0000-0000-0000800D0000}"/>
    <cellStyle name="20% - Accent5 3 2 3 2 4" xfId="3460" xr:uid="{00000000-0005-0000-0000-0000810D0000}"/>
    <cellStyle name="20% - Accent5 3 2 3 3" xfId="3461" xr:uid="{00000000-0005-0000-0000-0000820D0000}"/>
    <cellStyle name="20% - Accent5 3 2 3 3 2" xfId="3462" xr:uid="{00000000-0005-0000-0000-0000830D0000}"/>
    <cellStyle name="20% - Accent5 3 2 3 4" xfId="3463" xr:uid="{00000000-0005-0000-0000-0000840D0000}"/>
    <cellStyle name="20% - Accent5 3 2 3 5" xfId="3464" xr:uid="{00000000-0005-0000-0000-0000850D0000}"/>
    <cellStyle name="20% - Accent5 3 2 4" xfId="3465" xr:uid="{00000000-0005-0000-0000-0000860D0000}"/>
    <cellStyle name="20% - Accent5 3 2 4 2" xfId="3466" xr:uid="{00000000-0005-0000-0000-0000870D0000}"/>
    <cellStyle name="20% - Accent5 3 2 4 2 2" xfId="3467" xr:uid="{00000000-0005-0000-0000-0000880D0000}"/>
    <cellStyle name="20% - Accent5 3 2 4 2 2 2" xfId="3468" xr:uid="{00000000-0005-0000-0000-0000890D0000}"/>
    <cellStyle name="20% - Accent5 3 2 4 2 3" xfId="3469" xr:uid="{00000000-0005-0000-0000-00008A0D0000}"/>
    <cellStyle name="20% - Accent5 3 2 4 2 4" xfId="3470" xr:uid="{00000000-0005-0000-0000-00008B0D0000}"/>
    <cellStyle name="20% - Accent5 3 2 4 3" xfId="3471" xr:uid="{00000000-0005-0000-0000-00008C0D0000}"/>
    <cellStyle name="20% - Accent5 3 2 4 3 2" xfId="3472" xr:uid="{00000000-0005-0000-0000-00008D0D0000}"/>
    <cellStyle name="20% - Accent5 3 2 4 4" xfId="3473" xr:uid="{00000000-0005-0000-0000-00008E0D0000}"/>
    <cellStyle name="20% - Accent5 3 2 4 5" xfId="3474" xr:uid="{00000000-0005-0000-0000-00008F0D0000}"/>
    <cellStyle name="20% - Accent5 3 2 5" xfId="3475" xr:uid="{00000000-0005-0000-0000-0000900D0000}"/>
    <cellStyle name="20% - Accent5 3 2 5 2" xfId="3476" xr:uid="{00000000-0005-0000-0000-0000910D0000}"/>
    <cellStyle name="20% - Accent5 3 2 5 2 2" xfId="3477" xr:uid="{00000000-0005-0000-0000-0000920D0000}"/>
    <cellStyle name="20% - Accent5 3 2 5 3" xfId="3478" xr:uid="{00000000-0005-0000-0000-0000930D0000}"/>
    <cellStyle name="20% - Accent5 3 2 5 4" xfId="3479" xr:uid="{00000000-0005-0000-0000-0000940D0000}"/>
    <cellStyle name="20% - Accent5 3 2 6" xfId="3480" xr:uid="{00000000-0005-0000-0000-0000950D0000}"/>
    <cellStyle name="20% - Accent5 3 2 6 2" xfId="3481" xr:uid="{00000000-0005-0000-0000-0000960D0000}"/>
    <cellStyle name="20% - Accent5 3 2 6 2 2" xfId="3482" xr:uid="{00000000-0005-0000-0000-0000970D0000}"/>
    <cellStyle name="20% - Accent5 3 2 6 3" xfId="3483" xr:uid="{00000000-0005-0000-0000-0000980D0000}"/>
    <cellStyle name="20% - Accent5 3 2 6 4" xfId="3484" xr:uid="{00000000-0005-0000-0000-0000990D0000}"/>
    <cellStyle name="20% - Accent5 3 2 7" xfId="3485" xr:uid="{00000000-0005-0000-0000-00009A0D0000}"/>
    <cellStyle name="20% - Accent5 3 2 7 2" xfId="3486" xr:uid="{00000000-0005-0000-0000-00009B0D0000}"/>
    <cellStyle name="20% - Accent5 3 2 7 2 2" xfId="3487" xr:uid="{00000000-0005-0000-0000-00009C0D0000}"/>
    <cellStyle name="20% - Accent5 3 2 7 3" xfId="3488" xr:uid="{00000000-0005-0000-0000-00009D0D0000}"/>
    <cellStyle name="20% - Accent5 3 2 7 4" xfId="3489" xr:uid="{00000000-0005-0000-0000-00009E0D0000}"/>
    <cellStyle name="20% - Accent5 3 2 8" xfId="3490" xr:uid="{00000000-0005-0000-0000-00009F0D0000}"/>
    <cellStyle name="20% - Accent5 3 2 8 2" xfId="3491" xr:uid="{00000000-0005-0000-0000-0000A00D0000}"/>
    <cellStyle name="20% - Accent5 3 2 8 2 2" xfId="3492" xr:uid="{00000000-0005-0000-0000-0000A10D0000}"/>
    <cellStyle name="20% - Accent5 3 2 8 3" xfId="3493" xr:uid="{00000000-0005-0000-0000-0000A20D0000}"/>
    <cellStyle name="20% - Accent5 3 2 8 4" xfId="3494" xr:uid="{00000000-0005-0000-0000-0000A30D0000}"/>
    <cellStyle name="20% - Accent5 3 2 9" xfId="3495" xr:uid="{00000000-0005-0000-0000-0000A40D0000}"/>
    <cellStyle name="20% - Accent5 3 2 9 2" xfId="3496" xr:uid="{00000000-0005-0000-0000-0000A50D0000}"/>
    <cellStyle name="20% - Accent5 3 2 9 2 2" xfId="3497" xr:uid="{00000000-0005-0000-0000-0000A60D0000}"/>
    <cellStyle name="20% - Accent5 3 2 9 3" xfId="3498" xr:uid="{00000000-0005-0000-0000-0000A70D0000}"/>
    <cellStyle name="20% - Accent5 3 2 9 4" xfId="3499" xr:uid="{00000000-0005-0000-0000-0000A80D0000}"/>
    <cellStyle name="20% - Accent5 3 3" xfId="3500" xr:uid="{00000000-0005-0000-0000-0000A90D0000}"/>
    <cellStyle name="20% - Accent5 3 3 10" xfId="3501" xr:uid="{00000000-0005-0000-0000-0000AA0D0000}"/>
    <cellStyle name="20% - Accent5 3 3 2" xfId="3502" xr:uid="{00000000-0005-0000-0000-0000AB0D0000}"/>
    <cellStyle name="20% - Accent5 3 3 2 2" xfId="3503" xr:uid="{00000000-0005-0000-0000-0000AC0D0000}"/>
    <cellStyle name="20% - Accent5 3 3 2 2 2" xfId="3504" xr:uid="{00000000-0005-0000-0000-0000AD0D0000}"/>
    <cellStyle name="20% - Accent5 3 3 2 2 2 2" xfId="3505" xr:uid="{00000000-0005-0000-0000-0000AE0D0000}"/>
    <cellStyle name="20% - Accent5 3 3 2 2 3" xfId="3506" xr:uid="{00000000-0005-0000-0000-0000AF0D0000}"/>
    <cellStyle name="20% - Accent5 3 3 2 2 4" xfId="3507" xr:uid="{00000000-0005-0000-0000-0000B00D0000}"/>
    <cellStyle name="20% - Accent5 3 3 2 3" xfId="3508" xr:uid="{00000000-0005-0000-0000-0000B10D0000}"/>
    <cellStyle name="20% - Accent5 3 3 2 3 2" xfId="3509" xr:uid="{00000000-0005-0000-0000-0000B20D0000}"/>
    <cellStyle name="20% - Accent5 3 3 2 4" xfId="3510" xr:uid="{00000000-0005-0000-0000-0000B30D0000}"/>
    <cellStyle name="20% - Accent5 3 3 2 5" xfId="3511" xr:uid="{00000000-0005-0000-0000-0000B40D0000}"/>
    <cellStyle name="20% - Accent5 3 3 3" xfId="3512" xr:uid="{00000000-0005-0000-0000-0000B50D0000}"/>
    <cellStyle name="20% - Accent5 3 3 3 2" xfId="3513" xr:uid="{00000000-0005-0000-0000-0000B60D0000}"/>
    <cellStyle name="20% - Accent5 3 3 3 2 2" xfId="3514" xr:uid="{00000000-0005-0000-0000-0000B70D0000}"/>
    <cellStyle name="20% - Accent5 3 3 3 3" xfId="3515" xr:uid="{00000000-0005-0000-0000-0000B80D0000}"/>
    <cellStyle name="20% - Accent5 3 3 3 4" xfId="3516" xr:uid="{00000000-0005-0000-0000-0000B90D0000}"/>
    <cellStyle name="20% - Accent5 3 3 4" xfId="3517" xr:uid="{00000000-0005-0000-0000-0000BA0D0000}"/>
    <cellStyle name="20% - Accent5 3 3 4 2" xfId="3518" xr:uid="{00000000-0005-0000-0000-0000BB0D0000}"/>
    <cellStyle name="20% - Accent5 3 3 4 2 2" xfId="3519" xr:uid="{00000000-0005-0000-0000-0000BC0D0000}"/>
    <cellStyle name="20% - Accent5 3 3 4 3" xfId="3520" xr:uid="{00000000-0005-0000-0000-0000BD0D0000}"/>
    <cellStyle name="20% - Accent5 3 3 4 4" xfId="3521" xr:uid="{00000000-0005-0000-0000-0000BE0D0000}"/>
    <cellStyle name="20% - Accent5 3 3 5" xfId="3522" xr:uid="{00000000-0005-0000-0000-0000BF0D0000}"/>
    <cellStyle name="20% - Accent5 3 3 5 2" xfId="3523" xr:uid="{00000000-0005-0000-0000-0000C00D0000}"/>
    <cellStyle name="20% - Accent5 3 3 5 2 2" xfId="3524" xr:uid="{00000000-0005-0000-0000-0000C10D0000}"/>
    <cellStyle name="20% - Accent5 3 3 5 3" xfId="3525" xr:uid="{00000000-0005-0000-0000-0000C20D0000}"/>
    <cellStyle name="20% - Accent5 3 3 5 4" xfId="3526" xr:uid="{00000000-0005-0000-0000-0000C30D0000}"/>
    <cellStyle name="20% - Accent5 3 3 6" xfId="3527" xr:uid="{00000000-0005-0000-0000-0000C40D0000}"/>
    <cellStyle name="20% - Accent5 3 3 6 2" xfId="3528" xr:uid="{00000000-0005-0000-0000-0000C50D0000}"/>
    <cellStyle name="20% - Accent5 3 3 6 2 2" xfId="3529" xr:uid="{00000000-0005-0000-0000-0000C60D0000}"/>
    <cellStyle name="20% - Accent5 3 3 6 3" xfId="3530" xr:uid="{00000000-0005-0000-0000-0000C70D0000}"/>
    <cellStyle name="20% - Accent5 3 3 6 4" xfId="3531" xr:uid="{00000000-0005-0000-0000-0000C80D0000}"/>
    <cellStyle name="20% - Accent5 3 3 7" xfId="3532" xr:uid="{00000000-0005-0000-0000-0000C90D0000}"/>
    <cellStyle name="20% - Accent5 3 3 7 2" xfId="3533" xr:uid="{00000000-0005-0000-0000-0000CA0D0000}"/>
    <cellStyle name="20% - Accent5 3 3 7 2 2" xfId="3534" xr:uid="{00000000-0005-0000-0000-0000CB0D0000}"/>
    <cellStyle name="20% - Accent5 3 3 7 3" xfId="3535" xr:uid="{00000000-0005-0000-0000-0000CC0D0000}"/>
    <cellStyle name="20% - Accent5 3 3 7 4" xfId="3536" xr:uid="{00000000-0005-0000-0000-0000CD0D0000}"/>
    <cellStyle name="20% - Accent5 3 3 8" xfId="3537" xr:uid="{00000000-0005-0000-0000-0000CE0D0000}"/>
    <cellStyle name="20% - Accent5 3 3 8 2" xfId="3538" xr:uid="{00000000-0005-0000-0000-0000CF0D0000}"/>
    <cellStyle name="20% - Accent5 3 3 9" xfId="3539" xr:uid="{00000000-0005-0000-0000-0000D00D0000}"/>
    <cellStyle name="20% - Accent5 3 4" xfId="3540" xr:uid="{00000000-0005-0000-0000-0000D10D0000}"/>
    <cellStyle name="20% - Accent5 3 4 2" xfId="3541" xr:uid="{00000000-0005-0000-0000-0000D20D0000}"/>
    <cellStyle name="20% - Accent5 3 4 2 2" xfId="3542" xr:uid="{00000000-0005-0000-0000-0000D30D0000}"/>
    <cellStyle name="20% - Accent5 3 4 2 2 2" xfId="3543" xr:uid="{00000000-0005-0000-0000-0000D40D0000}"/>
    <cellStyle name="20% - Accent5 3 4 2 3" xfId="3544" xr:uid="{00000000-0005-0000-0000-0000D50D0000}"/>
    <cellStyle name="20% - Accent5 3 4 2 4" xfId="3545" xr:uid="{00000000-0005-0000-0000-0000D60D0000}"/>
    <cellStyle name="20% - Accent5 3 4 3" xfId="3546" xr:uid="{00000000-0005-0000-0000-0000D70D0000}"/>
    <cellStyle name="20% - Accent5 3 4 3 2" xfId="3547" xr:uid="{00000000-0005-0000-0000-0000D80D0000}"/>
    <cellStyle name="20% - Accent5 3 4 4" xfId="3548" xr:uid="{00000000-0005-0000-0000-0000D90D0000}"/>
    <cellStyle name="20% - Accent5 3 4 5" xfId="3549" xr:uid="{00000000-0005-0000-0000-0000DA0D0000}"/>
    <cellStyle name="20% - Accent5 3 5" xfId="3550" xr:uid="{00000000-0005-0000-0000-0000DB0D0000}"/>
    <cellStyle name="20% - Accent5 3 5 2" xfId="3551" xr:uid="{00000000-0005-0000-0000-0000DC0D0000}"/>
    <cellStyle name="20% - Accent5 3 5 2 2" xfId="3552" xr:uid="{00000000-0005-0000-0000-0000DD0D0000}"/>
    <cellStyle name="20% - Accent5 3 5 2 2 2" xfId="3553" xr:uid="{00000000-0005-0000-0000-0000DE0D0000}"/>
    <cellStyle name="20% - Accent5 3 5 2 3" xfId="3554" xr:uid="{00000000-0005-0000-0000-0000DF0D0000}"/>
    <cellStyle name="20% - Accent5 3 5 2 4" xfId="3555" xr:uid="{00000000-0005-0000-0000-0000E00D0000}"/>
    <cellStyle name="20% - Accent5 3 5 3" xfId="3556" xr:uid="{00000000-0005-0000-0000-0000E10D0000}"/>
    <cellStyle name="20% - Accent5 3 5 3 2" xfId="3557" xr:uid="{00000000-0005-0000-0000-0000E20D0000}"/>
    <cellStyle name="20% - Accent5 3 5 4" xfId="3558" xr:uid="{00000000-0005-0000-0000-0000E30D0000}"/>
    <cellStyle name="20% - Accent5 3 5 5" xfId="3559" xr:uid="{00000000-0005-0000-0000-0000E40D0000}"/>
    <cellStyle name="20% - Accent5 3 6" xfId="3560" xr:uid="{00000000-0005-0000-0000-0000E50D0000}"/>
    <cellStyle name="20% - Accent5 3 6 2" xfId="3561" xr:uid="{00000000-0005-0000-0000-0000E60D0000}"/>
    <cellStyle name="20% - Accent5 3 6 2 2" xfId="3562" xr:uid="{00000000-0005-0000-0000-0000E70D0000}"/>
    <cellStyle name="20% - Accent5 3 6 3" xfId="3563" xr:uid="{00000000-0005-0000-0000-0000E80D0000}"/>
    <cellStyle name="20% - Accent5 3 6 4" xfId="3564" xr:uid="{00000000-0005-0000-0000-0000E90D0000}"/>
    <cellStyle name="20% - Accent5 3 7" xfId="3565" xr:uid="{00000000-0005-0000-0000-0000EA0D0000}"/>
    <cellStyle name="20% - Accent5 3 7 2" xfId="3566" xr:uid="{00000000-0005-0000-0000-0000EB0D0000}"/>
    <cellStyle name="20% - Accent5 3 7 2 2" xfId="3567" xr:uid="{00000000-0005-0000-0000-0000EC0D0000}"/>
    <cellStyle name="20% - Accent5 3 7 3" xfId="3568" xr:uid="{00000000-0005-0000-0000-0000ED0D0000}"/>
    <cellStyle name="20% - Accent5 3 7 4" xfId="3569" xr:uid="{00000000-0005-0000-0000-0000EE0D0000}"/>
    <cellStyle name="20% - Accent5 3 8" xfId="3570" xr:uid="{00000000-0005-0000-0000-0000EF0D0000}"/>
    <cellStyle name="20% - Accent5 3 8 2" xfId="3571" xr:uid="{00000000-0005-0000-0000-0000F00D0000}"/>
    <cellStyle name="20% - Accent5 3 8 2 2" xfId="3572" xr:uid="{00000000-0005-0000-0000-0000F10D0000}"/>
    <cellStyle name="20% - Accent5 3 8 3" xfId="3573" xr:uid="{00000000-0005-0000-0000-0000F20D0000}"/>
    <cellStyle name="20% - Accent5 3 8 4" xfId="3574" xr:uid="{00000000-0005-0000-0000-0000F30D0000}"/>
    <cellStyle name="20% - Accent5 3 9" xfId="3575" xr:uid="{00000000-0005-0000-0000-0000F40D0000}"/>
    <cellStyle name="20% - Accent5 3 9 2" xfId="3576" xr:uid="{00000000-0005-0000-0000-0000F50D0000}"/>
    <cellStyle name="20% - Accent5 3 9 2 2" xfId="3577" xr:uid="{00000000-0005-0000-0000-0000F60D0000}"/>
    <cellStyle name="20% - Accent5 3 9 3" xfId="3578" xr:uid="{00000000-0005-0000-0000-0000F70D0000}"/>
    <cellStyle name="20% - Accent5 3 9 4" xfId="3579" xr:uid="{00000000-0005-0000-0000-0000F80D0000}"/>
    <cellStyle name="20% - Accent5 4" xfId="3580" xr:uid="{00000000-0005-0000-0000-0000F90D0000}"/>
    <cellStyle name="20% - Accent5 4 10" xfId="3581" xr:uid="{00000000-0005-0000-0000-0000FA0D0000}"/>
    <cellStyle name="20% - Accent5 4 10 2" xfId="3582" xr:uid="{00000000-0005-0000-0000-0000FB0D0000}"/>
    <cellStyle name="20% - Accent5 4 11" xfId="3583" xr:uid="{00000000-0005-0000-0000-0000FC0D0000}"/>
    <cellStyle name="20% - Accent5 4 12" xfId="3584" xr:uid="{00000000-0005-0000-0000-0000FD0D0000}"/>
    <cellStyle name="20% - Accent5 4 2" xfId="3585" xr:uid="{00000000-0005-0000-0000-0000FE0D0000}"/>
    <cellStyle name="20% - Accent5 4 2 10" xfId="3586" xr:uid="{00000000-0005-0000-0000-0000FF0D0000}"/>
    <cellStyle name="20% - Accent5 4 2 2" xfId="3587" xr:uid="{00000000-0005-0000-0000-0000000E0000}"/>
    <cellStyle name="20% - Accent5 4 2 2 2" xfId="3588" xr:uid="{00000000-0005-0000-0000-0000010E0000}"/>
    <cellStyle name="20% - Accent5 4 2 2 2 2" xfId="3589" xr:uid="{00000000-0005-0000-0000-0000020E0000}"/>
    <cellStyle name="20% - Accent5 4 2 2 2 2 2" xfId="3590" xr:uid="{00000000-0005-0000-0000-0000030E0000}"/>
    <cellStyle name="20% - Accent5 4 2 2 2 3" xfId="3591" xr:uid="{00000000-0005-0000-0000-0000040E0000}"/>
    <cellStyle name="20% - Accent5 4 2 2 2 4" xfId="3592" xr:uid="{00000000-0005-0000-0000-0000050E0000}"/>
    <cellStyle name="20% - Accent5 4 2 2 3" xfId="3593" xr:uid="{00000000-0005-0000-0000-0000060E0000}"/>
    <cellStyle name="20% - Accent5 4 2 2 3 2" xfId="3594" xr:uid="{00000000-0005-0000-0000-0000070E0000}"/>
    <cellStyle name="20% - Accent5 4 2 2 4" xfId="3595" xr:uid="{00000000-0005-0000-0000-0000080E0000}"/>
    <cellStyle name="20% - Accent5 4 2 2 5" xfId="3596" xr:uid="{00000000-0005-0000-0000-0000090E0000}"/>
    <cellStyle name="20% - Accent5 4 2 3" xfId="3597" xr:uid="{00000000-0005-0000-0000-00000A0E0000}"/>
    <cellStyle name="20% - Accent5 4 2 3 2" xfId="3598" xr:uid="{00000000-0005-0000-0000-00000B0E0000}"/>
    <cellStyle name="20% - Accent5 4 2 3 2 2" xfId="3599" xr:uid="{00000000-0005-0000-0000-00000C0E0000}"/>
    <cellStyle name="20% - Accent5 4 2 3 3" xfId="3600" xr:uid="{00000000-0005-0000-0000-00000D0E0000}"/>
    <cellStyle name="20% - Accent5 4 2 3 4" xfId="3601" xr:uid="{00000000-0005-0000-0000-00000E0E0000}"/>
    <cellStyle name="20% - Accent5 4 2 4" xfId="3602" xr:uid="{00000000-0005-0000-0000-00000F0E0000}"/>
    <cellStyle name="20% - Accent5 4 2 4 2" xfId="3603" xr:uid="{00000000-0005-0000-0000-0000100E0000}"/>
    <cellStyle name="20% - Accent5 4 2 4 2 2" xfId="3604" xr:uid="{00000000-0005-0000-0000-0000110E0000}"/>
    <cellStyle name="20% - Accent5 4 2 4 3" xfId="3605" xr:uid="{00000000-0005-0000-0000-0000120E0000}"/>
    <cellStyle name="20% - Accent5 4 2 4 4" xfId="3606" xr:uid="{00000000-0005-0000-0000-0000130E0000}"/>
    <cellStyle name="20% - Accent5 4 2 5" xfId="3607" xr:uid="{00000000-0005-0000-0000-0000140E0000}"/>
    <cellStyle name="20% - Accent5 4 2 5 2" xfId="3608" xr:uid="{00000000-0005-0000-0000-0000150E0000}"/>
    <cellStyle name="20% - Accent5 4 2 5 2 2" xfId="3609" xr:uid="{00000000-0005-0000-0000-0000160E0000}"/>
    <cellStyle name="20% - Accent5 4 2 5 3" xfId="3610" xr:uid="{00000000-0005-0000-0000-0000170E0000}"/>
    <cellStyle name="20% - Accent5 4 2 5 4" xfId="3611" xr:uid="{00000000-0005-0000-0000-0000180E0000}"/>
    <cellStyle name="20% - Accent5 4 2 6" xfId="3612" xr:uid="{00000000-0005-0000-0000-0000190E0000}"/>
    <cellStyle name="20% - Accent5 4 2 6 2" xfId="3613" xr:uid="{00000000-0005-0000-0000-00001A0E0000}"/>
    <cellStyle name="20% - Accent5 4 2 6 2 2" xfId="3614" xr:uid="{00000000-0005-0000-0000-00001B0E0000}"/>
    <cellStyle name="20% - Accent5 4 2 6 3" xfId="3615" xr:uid="{00000000-0005-0000-0000-00001C0E0000}"/>
    <cellStyle name="20% - Accent5 4 2 6 4" xfId="3616" xr:uid="{00000000-0005-0000-0000-00001D0E0000}"/>
    <cellStyle name="20% - Accent5 4 2 7" xfId="3617" xr:uid="{00000000-0005-0000-0000-00001E0E0000}"/>
    <cellStyle name="20% - Accent5 4 2 7 2" xfId="3618" xr:uid="{00000000-0005-0000-0000-00001F0E0000}"/>
    <cellStyle name="20% - Accent5 4 2 7 2 2" xfId="3619" xr:uid="{00000000-0005-0000-0000-0000200E0000}"/>
    <cellStyle name="20% - Accent5 4 2 7 3" xfId="3620" xr:uid="{00000000-0005-0000-0000-0000210E0000}"/>
    <cellStyle name="20% - Accent5 4 2 7 4" xfId="3621" xr:uid="{00000000-0005-0000-0000-0000220E0000}"/>
    <cellStyle name="20% - Accent5 4 2 8" xfId="3622" xr:uid="{00000000-0005-0000-0000-0000230E0000}"/>
    <cellStyle name="20% - Accent5 4 2 8 2" xfId="3623" xr:uid="{00000000-0005-0000-0000-0000240E0000}"/>
    <cellStyle name="20% - Accent5 4 2 9" xfId="3624" xr:uid="{00000000-0005-0000-0000-0000250E0000}"/>
    <cellStyle name="20% - Accent5 4 3" xfId="3625" xr:uid="{00000000-0005-0000-0000-0000260E0000}"/>
    <cellStyle name="20% - Accent5 4 3 2" xfId="3626" xr:uid="{00000000-0005-0000-0000-0000270E0000}"/>
    <cellStyle name="20% - Accent5 4 3 2 2" xfId="3627" xr:uid="{00000000-0005-0000-0000-0000280E0000}"/>
    <cellStyle name="20% - Accent5 4 3 2 2 2" xfId="3628" xr:uid="{00000000-0005-0000-0000-0000290E0000}"/>
    <cellStyle name="20% - Accent5 4 3 2 3" xfId="3629" xr:uid="{00000000-0005-0000-0000-00002A0E0000}"/>
    <cellStyle name="20% - Accent5 4 3 2 4" xfId="3630" xr:uid="{00000000-0005-0000-0000-00002B0E0000}"/>
    <cellStyle name="20% - Accent5 4 3 3" xfId="3631" xr:uid="{00000000-0005-0000-0000-00002C0E0000}"/>
    <cellStyle name="20% - Accent5 4 3 3 2" xfId="3632" xr:uid="{00000000-0005-0000-0000-00002D0E0000}"/>
    <cellStyle name="20% - Accent5 4 3 4" xfId="3633" xr:uid="{00000000-0005-0000-0000-00002E0E0000}"/>
    <cellStyle name="20% - Accent5 4 3 5" xfId="3634" xr:uid="{00000000-0005-0000-0000-00002F0E0000}"/>
    <cellStyle name="20% - Accent5 4 4" xfId="3635" xr:uid="{00000000-0005-0000-0000-0000300E0000}"/>
    <cellStyle name="20% - Accent5 4 4 2" xfId="3636" xr:uid="{00000000-0005-0000-0000-0000310E0000}"/>
    <cellStyle name="20% - Accent5 4 4 2 2" xfId="3637" xr:uid="{00000000-0005-0000-0000-0000320E0000}"/>
    <cellStyle name="20% - Accent5 4 4 2 2 2" xfId="3638" xr:uid="{00000000-0005-0000-0000-0000330E0000}"/>
    <cellStyle name="20% - Accent5 4 4 2 3" xfId="3639" xr:uid="{00000000-0005-0000-0000-0000340E0000}"/>
    <cellStyle name="20% - Accent5 4 4 2 4" xfId="3640" xr:uid="{00000000-0005-0000-0000-0000350E0000}"/>
    <cellStyle name="20% - Accent5 4 4 3" xfId="3641" xr:uid="{00000000-0005-0000-0000-0000360E0000}"/>
    <cellStyle name="20% - Accent5 4 4 3 2" xfId="3642" xr:uid="{00000000-0005-0000-0000-0000370E0000}"/>
    <cellStyle name="20% - Accent5 4 4 4" xfId="3643" xr:uid="{00000000-0005-0000-0000-0000380E0000}"/>
    <cellStyle name="20% - Accent5 4 4 5" xfId="3644" xr:uid="{00000000-0005-0000-0000-0000390E0000}"/>
    <cellStyle name="20% - Accent5 4 5" xfId="3645" xr:uid="{00000000-0005-0000-0000-00003A0E0000}"/>
    <cellStyle name="20% - Accent5 4 5 2" xfId="3646" xr:uid="{00000000-0005-0000-0000-00003B0E0000}"/>
    <cellStyle name="20% - Accent5 4 5 2 2" xfId="3647" xr:uid="{00000000-0005-0000-0000-00003C0E0000}"/>
    <cellStyle name="20% - Accent5 4 5 3" xfId="3648" xr:uid="{00000000-0005-0000-0000-00003D0E0000}"/>
    <cellStyle name="20% - Accent5 4 5 4" xfId="3649" xr:uid="{00000000-0005-0000-0000-00003E0E0000}"/>
    <cellStyle name="20% - Accent5 4 6" xfId="3650" xr:uid="{00000000-0005-0000-0000-00003F0E0000}"/>
    <cellStyle name="20% - Accent5 4 6 2" xfId="3651" xr:uid="{00000000-0005-0000-0000-0000400E0000}"/>
    <cellStyle name="20% - Accent5 4 6 2 2" xfId="3652" xr:uid="{00000000-0005-0000-0000-0000410E0000}"/>
    <cellStyle name="20% - Accent5 4 6 3" xfId="3653" xr:uid="{00000000-0005-0000-0000-0000420E0000}"/>
    <cellStyle name="20% - Accent5 4 6 4" xfId="3654" xr:uid="{00000000-0005-0000-0000-0000430E0000}"/>
    <cellStyle name="20% - Accent5 4 7" xfId="3655" xr:uid="{00000000-0005-0000-0000-0000440E0000}"/>
    <cellStyle name="20% - Accent5 4 7 2" xfId="3656" xr:uid="{00000000-0005-0000-0000-0000450E0000}"/>
    <cellStyle name="20% - Accent5 4 7 2 2" xfId="3657" xr:uid="{00000000-0005-0000-0000-0000460E0000}"/>
    <cellStyle name="20% - Accent5 4 7 3" xfId="3658" xr:uid="{00000000-0005-0000-0000-0000470E0000}"/>
    <cellStyle name="20% - Accent5 4 7 4" xfId="3659" xr:uid="{00000000-0005-0000-0000-0000480E0000}"/>
    <cellStyle name="20% - Accent5 4 8" xfId="3660" xr:uid="{00000000-0005-0000-0000-0000490E0000}"/>
    <cellStyle name="20% - Accent5 4 8 2" xfId="3661" xr:uid="{00000000-0005-0000-0000-00004A0E0000}"/>
    <cellStyle name="20% - Accent5 4 8 2 2" xfId="3662" xr:uid="{00000000-0005-0000-0000-00004B0E0000}"/>
    <cellStyle name="20% - Accent5 4 8 3" xfId="3663" xr:uid="{00000000-0005-0000-0000-00004C0E0000}"/>
    <cellStyle name="20% - Accent5 4 8 4" xfId="3664" xr:uid="{00000000-0005-0000-0000-00004D0E0000}"/>
    <cellStyle name="20% - Accent5 4 9" xfId="3665" xr:uid="{00000000-0005-0000-0000-00004E0E0000}"/>
    <cellStyle name="20% - Accent5 4 9 2" xfId="3666" xr:uid="{00000000-0005-0000-0000-00004F0E0000}"/>
    <cellStyle name="20% - Accent5 4 9 2 2" xfId="3667" xr:uid="{00000000-0005-0000-0000-0000500E0000}"/>
    <cellStyle name="20% - Accent5 4 9 3" xfId="3668" xr:uid="{00000000-0005-0000-0000-0000510E0000}"/>
    <cellStyle name="20% - Accent5 4 9 4" xfId="3669" xr:uid="{00000000-0005-0000-0000-0000520E0000}"/>
    <cellStyle name="20% - Accent5 5" xfId="3670" xr:uid="{00000000-0005-0000-0000-0000530E0000}"/>
    <cellStyle name="20% - Accent5 5 10" xfId="3671" xr:uid="{00000000-0005-0000-0000-0000540E0000}"/>
    <cellStyle name="20% - Accent5 5 11" xfId="3672" xr:uid="{00000000-0005-0000-0000-0000550E0000}"/>
    <cellStyle name="20% - Accent5 5 2" xfId="3673" xr:uid="{00000000-0005-0000-0000-0000560E0000}"/>
    <cellStyle name="20% - Accent5 5 2 2" xfId="3674" xr:uid="{00000000-0005-0000-0000-0000570E0000}"/>
    <cellStyle name="20% - Accent5 5 2 2 2" xfId="3675" xr:uid="{00000000-0005-0000-0000-0000580E0000}"/>
    <cellStyle name="20% - Accent5 5 2 2 2 2" xfId="3676" xr:uid="{00000000-0005-0000-0000-0000590E0000}"/>
    <cellStyle name="20% - Accent5 5 2 2 3" xfId="3677" xr:uid="{00000000-0005-0000-0000-00005A0E0000}"/>
    <cellStyle name="20% - Accent5 5 2 2 4" xfId="3678" xr:uid="{00000000-0005-0000-0000-00005B0E0000}"/>
    <cellStyle name="20% - Accent5 5 2 3" xfId="3679" xr:uid="{00000000-0005-0000-0000-00005C0E0000}"/>
    <cellStyle name="20% - Accent5 5 2 3 2" xfId="3680" xr:uid="{00000000-0005-0000-0000-00005D0E0000}"/>
    <cellStyle name="20% - Accent5 5 2 4" xfId="3681" xr:uid="{00000000-0005-0000-0000-00005E0E0000}"/>
    <cellStyle name="20% - Accent5 5 2 5" xfId="3682" xr:uid="{00000000-0005-0000-0000-00005F0E0000}"/>
    <cellStyle name="20% - Accent5 5 3" xfId="3683" xr:uid="{00000000-0005-0000-0000-0000600E0000}"/>
    <cellStyle name="20% - Accent5 5 3 2" xfId="3684" xr:uid="{00000000-0005-0000-0000-0000610E0000}"/>
    <cellStyle name="20% - Accent5 5 3 2 2" xfId="3685" xr:uid="{00000000-0005-0000-0000-0000620E0000}"/>
    <cellStyle name="20% - Accent5 5 3 2 2 2" xfId="3686" xr:uid="{00000000-0005-0000-0000-0000630E0000}"/>
    <cellStyle name="20% - Accent5 5 3 2 3" xfId="3687" xr:uid="{00000000-0005-0000-0000-0000640E0000}"/>
    <cellStyle name="20% - Accent5 5 3 2 4" xfId="3688" xr:uid="{00000000-0005-0000-0000-0000650E0000}"/>
    <cellStyle name="20% - Accent5 5 3 3" xfId="3689" xr:uid="{00000000-0005-0000-0000-0000660E0000}"/>
    <cellStyle name="20% - Accent5 5 3 3 2" xfId="3690" xr:uid="{00000000-0005-0000-0000-0000670E0000}"/>
    <cellStyle name="20% - Accent5 5 3 4" xfId="3691" xr:uid="{00000000-0005-0000-0000-0000680E0000}"/>
    <cellStyle name="20% - Accent5 5 3 5" xfId="3692" xr:uid="{00000000-0005-0000-0000-0000690E0000}"/>
    <cellStyle name="20% - Accent5 5 4" xfId="3693" xr:uid="{00000000-0005-0000-0000-00006A0E0000}"/>
    <cellStyle name="20% - Accent5 5 4 2" xfId="3694" xr:uid="{00000000-0005-0000-0000-00006B0E0000}"/>
    <cellStyle name="20% - Accent5 5 4 2 2" xfId="3695" xr:uid="{00000000-0005-0000-0000-00006C0E0000}"/>
    <cellStyle name="20% - Accent5 5 4 3" xfId="3696" xr:uid="{00000000-0005-0000-0000-00006D0E0000}"/>
    <cellStyle name="20% - Accent5 5 4 4" xfId="3697" xr:uid="{00000000-0005-0000-0000-00006E0E0000}"/>
    <cellStyle name="20% - Accent5 5 5" xfId="3698" xr:uid="{00000000-0005-0000-0000-00006F0E0000}"/>
    <cellStyle name="20% - Accent5 5 5 2" xfId="3699" xr:uid="{00000000-0005-0000-0000-0000700E0000}"/>
    <cellStyle name="20% - Accent5 5 5 2 2" xfId="3700" xr:uid="{00000000-0005-0000-0000-0000710E0000}"/>
    <cellStyle name="20% - Accent5 5 5 3" xfId="3701" xr:uid="{00000000-0005-0000-0000-0000720E0000}"/>
    <cellStyle name="20% - Accent5 5 5 4" xfId="3702" xr:uid="{00000000-0005-0000-0000-0000730E0000}"/>
    <cellStyle name="20% - Accent5 5 6" xfId="3703" xr:uid="{00000000-0005-0000-0000-0000740E0000}"/>
    <cellStyle name="20% - Accent5 5 6 2" xfId="3704" xr:uid="{00000000-0005-0000-0000-0000750E0000}"/>
    <cellStyle name="20% - Accent5 5 6 2 2" xfId="3705" xr:uid="{00000000-0005-0000-0000-0000760E0000}"/>
    <cellStyle name="20% - Accent5 5 6 3" xfId="3706" xr:uid="{00000000-0005-0000-0000-0000770E0000}"/>
    <cellStyle name="20% - Accent5 5 6 4" xfId="3707" xr:uid="{00000000-0005-0000-0000-0000780E0000}"/>
    <cellStyle name="20% - Accent5 5 7" xfId="3708" xr:uid="{00000000-0005-0000-0000-0000790E0000}"/>
    <cellStyle name="20% - Accent5 5 7 2" xfId="3709" xr:uid="{00000000-0005-0000-0000-00007A0E0000}"/>
    <cellStyle name="20% - Accent5 5 7 2 2" xfId="3710" xr:uid="{00000000-0005-0000-0000-00007B0E0000}"/>
    <cellStyle name="20% - Accent5 5 7 3" xfId="3711" xr:uid="{00000000-0005-0000-0000-00007C0E0000}"/>
    <cellStyle name="20% - Accent5 5 7 4" xfId="3712" xr:uid="{00000000-0005-0000-0000-00007D0E0000}"/>
    <cellStyle name="20% - Accent5 5 8" xfId="3713" xr:uid="{00000000-0005-0000-0000-00007E0E0000}"/>
    <cellStyle name="20% - Accent5 5 8 2" xfId="3714" xr:uid="{00000000-0005-0000-0000-00007F0E0000}"/>
    <cellStyle name="20% - Accent5 5 8 2 2" xfId="3715" xr:uid="{00000000-0005-0000-0000-0000800E0000}"/>
    <cellStyle name="20% - Accent5 5 8 3" xfId="3716" xr:uid="{00000000-0005-0000-0000-0000810E0000}"/>
    <cellStyle name="20% - Accent5 5 8 4" xfId="3717" xr:uid="{00000000-0005-0000-0000-0000820E0000}"/>
    <cellStyle name="20% - Accent5 5 9" xfId="3718" xr:uid="{00000000-0005-0000-0000-0000830E0000}"/>
    <cellStyle name="20% - Accent5 5 9 2" xfId="3719" xr:uid="{00000000-0005-0000-0000-0000840E0000}"/>
    <cellStyle name="20% - Accent5 6" xfId="3720" xr:uid="{00000000-0005-0000-0000-0000850E0000}"/>
    <cellStyle name="20% - Accent5 6 2" xfId="3721" xr:uid="{00000000-0005-0000-0000-0000860E0000}"/>
    <cellStyle name="20% - Accent5 6 2 2" xfId="3722" xr:uid="{00000000-0005-0000-0000-0000870E0000}"/>
    <cellStyle name="20% - Accent5 6 2 2 2" xfId="3723" xr:uid="{00000000-0005-0000-0000-0000880E0000}"/>
    <cellStyle name="20% - Accent5 6 2 3" xfId="3724" xr:uid="{00000000-0005-0000-0000-0000890E0000}"/>
    <cellStyle name="20% - Accent5 6 2 4" xfId="3725" xr:uid="{00000000-0005-0000-0000-00008A0E0000}"/>
    <cellStyle name="20% - Accent5 6 3" xfId="3726" xr:uid="{00000000-0005-0000-0000-00008B0E0000}"/>
    <cellStyle name="20% - Accent5 6 3 2" xfId="3727" xr:uid="{00000000-0005-0000-0000-00008C0E0000}"/>
    <cellStyle name="20% - Accent5 6 4" xfId="3728" xr:uid="{00000000-0005-0000-0000-00008D0E0000}"/>
    <cellStyle name="20% - Accent5 6 5" xfId="3729" xr:uid="{00000000-0005-0000-0000-00008E0E0000}"/>
    <cellStyle name="20% - Accent5 7" xfId="3730" xr:uid="{00000000-0005-0000-0000-00008F0E0000}"/>
    <cellStyle name="20% - Accent5 7 2" xfId="3731" xr:uid="{00000000-0005-0000-0000-0000900E0000}"/>
    <cellStyle name="20% - Accent5 7 2 2" xfId="3732" xr:uid="{00000000-0005-0000-0000-0000910E0000}"/>
    <cellStyle name="20% - Accent5 7 2 2 2" xfId="3733" xr:uid="{00000000-0005-0000-0000-0000920E0000}"/>
    <cellStyle name="20% - Accent5 7 2 3" xfId="3734" xr:uid="{00000000-0005-0000-0000-0000930E0000}"/>
    <cellStyle name="20% - Accent5 7 2 4" xfId="3735" xr:uid="{00000000-0005-0000-0000-0000940E0000}"/>
    <cellStyle name="20% - Accent5 7 3" xfId="3736" xr:uid="{00000000-0005-0000-0000-0000950E0000}"/>
    <cellStyle name="20% - Accent5 7 3 2" xfId="3737" xr:uid="{00000000-0005-0000-0000-0000960E0000}"/>
    <cellStyle name="20% - Accent5 7 4" xfId="3738" xr:uid="{00000000-0005-0000-0000-0000970E0000}"/>
    <cellStyle name="20% - Accent5 7 5" xfId="3739" xr:uid="{00000000-0005-0000-0000-0000980E0000}"/>
    <cellStyle name="20% - Accent5 8" xfId="3740" xr:uid="{00000000-0005-0000-0000-0000990E0000}"/>
    <cellStyle name="20% - Accent5 8 2" xfId="3741" xr:uid="{00000000-0005-0000-0000-00009A0E0000}"/>
    <cellStyle name="20% - Accent5 8 2 2" xfId="3742" xr:uid="{00000000-0005-0000-0000-00009B0E0000}"/>
    <cellStyle name="20% - Accent5 8 3" xfId="3743" xr:uid="{00000000-0005-0000-0000-00009C0E0000}"/>
    <cellStyle name="20% - Accent5 8 4" xfId="3744" xr:uid="{00000000-0005-0000-0000-00009D0E0000}"/>
    <cellStyle name="20% - Accent5 9" xfId="3745" xr:uid="{00000000-0005-0000-0000-00009E0E0000}"/>
    <cellStyle name="20% - Accent5 9 2" xfId="3746" xr:uid="{00000000-0005-0000-0000-00009F0E0000}"/>
    <cellStyle name="20% - Accent5 9 2 2" xfId="3747" xr:uid="{00000000-0005-0000-0000-0000A00E0000}"/>
    <cellStyle name="20% - Accent5 9 3" xfId="3748" xr:uid="{00000000-0005-0000-0000-0000A10E0000}"/>
    <cellStyle name="20% - Accent5 9 4" xfId="3749" xr:uid="{00000000-0005-0000-0000-0000A20E0000}"/>
    <cellStyle name="20% - Accent6 10" xfId="3750" xr:uid="{00000000-0005-0000-0000-0000A30E0000}"/>
    <cellStyle name="20% - Accent6 10 2" xfId="3751" xr:uid="{00000000-0005-0000-0000-0000A40E0000}"/>
    <cellStyle name="20% - Accent6 10 2 2" xfId="3752" xr:uid="{00000000-0005-0000-0000-0000A50E0000}"/>
    <cellStyle name="20% - Accent6 10 3" xfId="3753" xr:uid="{00000000-0005-0000-0000-0000A60E0000}"/>
    <cellStyle name="20% - Accent6 10 4" xfId="3754" xr:uid="{00000000-0005-0000-0000-0000A70E0000}"/>
    <cellStyle name="20% - Accent6 11" xfId="3755" xr:uid="{00000000-0005-0000-0000-0000A80E0000}"/>
    <cellStyle name="20% - Accent6 11 2" xfId="3756" xr:uid="{00000000-0005-0000-0000-0000A90E0000}"/>
    <cellStyle name="20% - Accent6 11 2 2" xfId="3757" xr:uid="{00000000-0005-0000-0000-0000AA0E0000}"/>
    <cellStyle name="20% - Accent6 11 3" xfId="3758" xr:uid="{00000000-0005-0000-0000-0000AB0E0000}"/>
    <cellStyle name="20% - Accent6 11 4" xfId="3759" xr:uid="{00000000-0005-0000-0000-0000AC0E0000}"/>
    <cellStyle name="20% - Accent6 12" xfId="3760" xr:uid="{00000000-0005-0000-0000-0000AD0E0000}"/>
    <cellStyle name="20% - Accent6 12 2" xfId="3761" xr:uid="{00000000-0005-0000-0000-0000AE0E0000}"/>
    <cellStyle name="20% - Accent6 12 2 2" xfId="3762" xr:uid="{00000000-0005-0000-0000-0000AF0E0000}"/>
    <cellStyle name="20% - Accent6 12 3" xfId="3763" xr:uid="{00000000-0005-0000-0000-0000B00E0000}"/>
    <cellStyle name="20% - Accent6 12 4" xfId="3764" xr:uid="{00000000-0005-0000-0000-0000B10E0000}"/>
    <cellStyle name="20% - Accent6 13" xfId="3765" xr:uid="{00000000-0005-0000-0000-0000B20E0000}"/>
    <cellStyle name="20% - Accent6 13 2" xfId="3766" xr:uid="{00000000-0005-0000-0000-0000B30E0000}"/>
    <cellStyle name="20% - Accent6 13 2 2" xfId="3767" xr:uid="{00000000-0005-0000-0000-0000B40E0000}"/>
    <cellStyle name="20% - Accent6 13 3" xfId="3768" xr:uid="{00000000-0005-0000-0000-0000B50E0000}"/>
    <cellStyle name="20% - Accent6 13 4" xfId="3769" xr:uid="{00000000-0005-0000-0000-0000B60E0000}"/>
    <cellStyle name="20% - Accent6 14" xfId="3770" xr:uid="{00000000-0005-0000-0000-0000B70E0000}"/>
    <cellStyle name="20% - Accent6 14 2" xfId="3771" xr:uid="{00000000-0005-0000-0000-0000B80E0000}"/>
    <cellStyle name="20% - Accent6 15" xfId="3772" xr:uid="{00000000-0005-0000-0000-0000B90E0000}"/>
    <cellStyle name="20% - Accent6 15 2" xfId="3773" xr:uid="{00000000-0005-0000-0000-0000BA0E0000}"/>
    <cellStyle name="20% - Accent6 16" xfId="3774" xr:uid="{00000000-0005-0000-0000-0000BB0E0000}"/>
    <cellStyle name="20% - Accent6 17" xfId="3775" xr:uid="{00000000-0005-0000-0000-0000BC0E0000}"/>
    <cellStyle name="20% - Accent6 2" xfId="3776" xr:uid="{00000000-0005-0000-0000-0000BD0E0000}"/>
    <cellStyle name="20% - Accent6 2 10" xfId="3777" xr:uid="{00000000-0005-0000-0000-0000BE0E0000}"/>
    <cellStyle name="20% - Accent6 2 10 2" xfId="3778" xr:uid="{00000000-0005-0000-0000-0000BF0E0000}"/>
    <cellStyle name="20% - Accent6 2 10 2 2" xfId="3779" xr:uid="{00000000-0005-0000-0000-0000C00E0000}"/>
    <cellStyle name="20% - Accent6 2 10 3" xfId="3780" xr:uid="{00000000-0005-0000-0000-0000C10E0000}"/>
    <cellStyle name="20% - Accent6 2 10 4" xfId="3781" xr:uid="{00000000-0005-0000-0000-0000C20E0000}"/>
    <cellStyle name="20% - Accent6 2 11" xfId="3782" xr:uid="{00000000-0005-0000-0000-0000C30E0000}"/>
    <cellStyle name="20% - Accent6 2 11 2" xfId="3783" xr:uid="{00000000-0005-0000-0000-0000C40E0000}"/>
    <cellStyle name="20% - Accent6 2 11 2 2" xfId="3784" xr:uid="{00000000-0005-0000-0000-0000C50E0000}"/>
    <cellStyle name="20% - Accent6 2 11 3" xfId="3785" xr:uid="{00000000-0005-0000-0000-0000C60E0000}"/>
    <cellStyle name="20% - Accent6 2 11 4" xfId="3786" xr:uid="{00000000-0005-0000-0000-0000C70E0000}"/>
    <cellStyle name="20% - Accent6 2 12" xfId="3787" xr:uid="{00000000-0005-0000-0000-0000C80E0000}"/>
    <cellStyle name="20% - Accent6 2 12 2" xfId="3788" xr:uid="{00000000-0005-0000-0000-0000C90E0000}"/>
    <cellStyle name="20% - Accent6 2 12 2 2" xfId="3789" xr:uid="{00000000-0005-0000-0000-0000CA0E0000}"/>
    <cellStyle name="20% - Accent6 2 12 3" xfId="3790" xr:uid="{00000000-0005-0000-0000-0000CB0E0000}"/>
    <cellStyle name="20% - Accent6 2 12 4" xfId="3791" xr:uid="{00000000-0005-0000-0000-0000CC0E0000}"/>
    <cellStyle name="20% - Accent6 2 13" xfId="3792" xr:uid="{00000000-0005-0000-0000-0000CD0E0000}"/>
    <cellStyle name="20% - Accent6 2 13 2" xfId="3793" xr:uid="{00000000-0005-0000-0000-0000CE0E0000}"/>
    <cellStyle name="20% - Accent6 2 14" xfId="3794" xr:uid="{00000000-0005-0000-0000-0000CF0E0000}"/>
    <cellStyle name="20% - Accent6 2 15" xfId="3795" xr:uid="{00000000-0005-0000-0000-0000D00E0000}"/>
    <cellStyle name="20% - Accent6 2 2" xfId="3796" xr:uid="{00000000-0005-0000-0000-0000D10E0000}"/>
    <cellStyle name="20% - Accent6 2 2 10" xfId="3797" xr:uid="{00000000-0005-0000-0000-0000D20E0000}"/>
    <cellStyle name="20% - Accent6 2 2 10 2" xfId="3798" xr:uid="{00000000-0005-0000-0000-0000D30E0000}"/>
    <cellStyle name="20% - Accent6 2 2 10 2 2" xfId="3799" xr:uid="{00000000-0005-0000-0000-0000D40E0000}"/>
    <cellStyle name="20% - Accent6 2 2 10 3" xfId="3800" xr:uid="{00000000-0005-0000-0000-0000D50E0000}"/>
    <cellStyle name="20% - Accent6 2 2 10 4" xfId="3801" xr:uid="{00000000-0005-0000-0000-0000D60E0000}"/>
    <cellStyle name="20% - Accent6 2 2 11" xfId="3802" xr:uid="{00000000-0005-0000-0000-0000D70E0000}"/>
    <cellStyle name="20% - Accent6 2 2 11 2" xfId="3803" xr:uid="{00000000-0005-0000-0000-0000D80E0000}"/>
    <cellStyle name="20% - Accent6 2 2 12" xfId="3804" xr:uid="{00000000-0005-0000-0000-0000D90E0000}"/>
    <cellStyle name="20% - Accent6 2 2 13" xfId="3805" xr:uid="{00000000-0005-0000-0000-0000DA0E0000}"/>
    <cellStyle name="20% - Accent6 2 2 2" xfId="3806" xr:uid="{00000000-0005-0000-0000-0000DB0E0000}"/>
    <cellStyle name="20% - Accent6 2 2 2 10" xfId="3807" xr:uid="{00000000-0005-0000-0000-0000DC0E0000}"/>
    <cellStyle name="20% - Accent6 2 2 2 10 2" xfId="3808" xr:uid="{00000000-0005-0000-0000-0000DD0E0000}"/>
    <cellStyle name="20% - Accent6 2 2 2 11" xfId="3809" xr:uid="{00000000-0005-0000-0000-0000DE0E0000}"/>
    <cellStyle name="20% - Accent6 2 2 2 12" xfId="3810" xr:uid="{00000000-0005-0000-0000-0000DF0E0000}"/>
    <cellStyle name="20% - Accent6 2 2 2 2" xfId="3811" xr:uid="{00000000-0005-0000-0000-0000E00E0000}"/>
    <cellStyle name="20% - Accent6 2 2 2 2 10" xfId="3812" xr:uid="{00000000-0005-0000-0000-0000E10E0000}"/>
    <cellStyle name="20% - Accent6 2 2 2 2 2" xfId="3813" xr:uid="{00000000-0005-0000-0000-0000E20E0000}"/>
    <cellStyle name="20% - Accent6 2 2 2 2 2 2" xfId="3814" xr:uid="{00000000-0005-0000-0000-0000E30E0000}"/>
    <cellStyle name="20% - Accent6 2 2 2 2 2 2 2" xfId="3815" xr:uid="{00000000-0005-0000-0000-0000E40E0000}"/>
    <cellStyle name="20% - Accent6 2 2 2 2 2 2 2 2" xfId="3816" xr:uid="{00000000-0005-0000-0000-0000E50E0000}"/>
    <cellStyle name="20% - Accent6 2 2 2 2 2 2 3" xfId="3817" xr:uid="{00000000-0005-0000-0000-0000E60E0000}"/>
    <cellStyle name="20% - Accent6 2 2 2 2 2 2 4" xfId="3818" xr:uid="{00000000-0005-0000-0000-0000E70E0000}"/>
    <cellStyle name="20% - Accent6 2 2 2 2 2 3" xfId="3819" xr:uid="{00000000-0005-0000-0000-0000E80E0000}"/>
    <cellStyle name="20% - Accent6 2 2 2 2 2 3 2" xfId="3820" xr:uid="{00000000-0005-0000-0000-0000E90E0000}"/>
    <cellStyle name="20% - Accent6 2 2 2 2 2 4" xfId="3821" xr:uid="{00000000-0005-0000-0000-0000EA0E0000}"/>
    <cellStyle name="20% - Accent6 2 2 2 2 2 5" xfId="3822" xr:uid="{00000000-0005-0000-0000-0000EB0E0000}"/>
    <cellStyle name="20% - Accent6 2 2 2 2 3" xfId="3823" xr:uid="{00000000-0005-0000-0000-0000EC0E0000}"/>
    <cellStyle name="20% - Accent6 2 2 2 2 3 2" xfId="3824" xr:uid="{00000000-0005-0000-0000-0000ED0E0000}"/>
    <cellStyle name="20% - Accent6 2 2 2 2 3 2 2" xfId="3825" xr:uid="{00000000-0005-0000-0000-0000EE0E0000}"/>
    <cellStyle name="20% - Accent6 2 2 2 2 3 3" xfId="3826" xr:uid="{00000000-0005-0000-0000-0000EF0E0000}"/>
    <cellStyle name="20% - Accent6 2 2 2 2 3 4" xfId="3827" xr:uid="{00000000-0005-0000-0000-0000F00E0000}"/>
    <cellStyle name="20% - Accent6 2 2 2 2 4" xfId="3828" xr:uid="{00000000-0005-0000-0000-0000F10E0000}"/>
    <cellStyle name="20% - Accent6 2 2 2 2 4 2" xfId="3829" xr:uid="{00000000-0005-0000-0000-0000F20E0000}"/>
    <cellStyle name="20% - Accent6 2 2 2 2 4 2 2" xfId="3830" xr:uid="{00000000-0005-0000-0000-0000F30E0000}"/>
    <cellStyle name="20% - Accent6 2 2 2 2 4 3" xfId="3831" xr:uid="{00000000-0005-0000-0000-0000F40E0000}"/>
    <cellStyle name="20% - Accent6 2 2 2 2 4 4" xfId="3832" xr:uid="{00000000-0005-0000-0000-0000F50E0000}"/>
    <cellStyle name="20% - Accent6 2 2 2 2 5" xfId="3833" xr:uid="{00000000-0005-0000-0000-0000F60E0000}"/>
    <cellStyle name="20% - Accent6 2 2 2 2 5 2" xfId="3834" xr:uid="{00000000-0005-0000-0000-0000F70E0000}"/>
    <cellStyle name="20% - Accent6 2 2 2 2 5 2 2" xfId="3835" xr:uid="{00000000-0005-0000-0000-0000F80E0000}"/>
    <cellStyle name="20% - Accent6 2 2 2 2 5 3" xfId="3836" xr:uid="{00000000-0005-0000-0000-0000F90E0000}"/>
    <cellStyle name="20% - Accent6 2 2 2 2 5 4" xfId="3837" xr:uid="{00000000-0005-0000-0000-0000FA0E0000}"/>
    <cellStyle name="20% - Accent6 2 2 2 2 6" xfId="3838" xr:uid="{00000000-0005-0000-0000-0000FB0E0000}"/>
    <cellStyle name="20% - Accent6 2 2 2 2 6 2" xfId="3839" xr:uid="{00000000-0005-0000-0000-0000FC0E0000}"/>
    <cellStyle name="20% - Accent6 2 2 2 2 6 2 2" xfId="3840" xr:uid="{00000000-0005-0000-0000-0000FD0E0000}"/>
    <cellStyle name="20% - Accent6 2 2 2 2 6 3" xfId="3841" xr:uid="{00000000-0005-0000-0000-0000FE0E0000}"/>
    <cellStyle name="20% - Accent6 2 2 2 2 6 4" xfId="3842" xr:uid="{00000000-0005-0000-0000-0000FF0E0000}"/>
    <cellStyle name="20% - Accent6 2 2 2 2 7" xfId="3843" xr:uid="{00000000-0005-0000-0000-0000000F0000}"/>
    <cellStyle name="20% - Accent6 2 2 2 2 7 2" xfId="3844" xr:uid="{00000000-0005-0000-0000-0000010F0000}"/>
    <cellStyle name="20% - Accent6 2 2 2 2 7 2 2" xfId="3845" xr:uid="{00000000-0005-0000-0000-0000020F0000}"/>
    <cellStyle name="20% - Accent6 2 2 2 2 7 3" xfId="3846" xr:uid="{00000000-0005-0000-0000-0000030F0000}"/>
    <cellStyle name="20% - Accent6 2 2 2 2 7 4" xfId="3847" xr:uid="{00000000-0005-0000-0000-0000040F0000}"/>
    <cellStyle name="20% - Accent6 2 2 2 2 8" xfId="3848" xr:uid="{00000000-0005-0000-0000-0000050F0000}"/>
    <cellStyle name="20% - Accent6 2 2 2 2 8 2" xfId="3849" xr:uid="{00000000-0005-0000-0000-0000060F0000}"/>
    <cellStyle name="20% - Accent6 2 2 2 2 9" xfId="3850" xr:uid="{00000000-0005-0000-0000-0000070F0000}"/>
    <cellStyle name="20% - Accent6 2 2 2 3" xfId="3851" xr:uid="{00000000-0005-0000-0000-0000080F0000}"/>
    <cellStyle name="20% - Accent6 2 2 2 3 2" xfId="3852" xr:uid="{00000000-0005-0000-0000-0000090F0000}"/>
    <cellStyle name="20% - Accent6 2 2 2 3 2 2" xfId="3853" xr:uid="{00000000-0005-0000-0000-00000A0F0000}"/>
    <cellStyle name="20% - Accent6 2 2 2 3 2 2 2" xfId="3854" xr:uid="{00000000-0005-0000-0000-00000B0F0000}"/>
    <cellStyle name="20% - Accent6 2 2 2 3 2 3" xfId="3855" xr:uid="{00000000-0005-0000-0000-00000C0F0000}"/>
    <cellStyle name="20% - Accent6 2 2 2 3 2 4" xfId="3856" xr:uid="{00000000-0005-0000-0000-00000D0F0000}"/>
    <cellStyle name="20% - Accent6 2 2 2 3 3" xfId="3857" xr:uid="{00000000-0005-0000-0000-00000E0F0000}"/>
    <cellStyle name="20% - Accent6 2 2 2 3 3 2" xfId="3858" xr:uid="{00000000-0005-0000-0000-00000F0F0000}"/>
    <cellStyle name="20% - Accent6 2 2 2 3 4" xfId="3859" xr:uid="{00000000-0005-0000-0000-0000100F0000}"/>
    <cellStyle name="20% - Accent6 2 2 2 3 5" xfId="3860" xr:uid="{00000000-0005-0000-0000-0000110F0000}"/>
    <cellStyle name="20% - Accent6 2 2 2 4" xfId="3861" xr:uid="{00000000-0005-0000-0000-0000120F0000}"/>
    <cellStyle name="20% - Accent6 2 2 2 4 2" xfId="3862" xr:uid="{00000000-0005-0000-0000-0000130F0000}"/>
    <cellStyle name="20% - Accent6 2 2 2 4 2 2" xfId="3863" xr:uid="{00000000-0005-0000-0000-0000140F0000}"/>
    <cellStyle name="20% - Accent6 2 2 2 4 2 2 2" xfId="3864" xr:uid="{00000000-0005-0000-0000-0000150F0000}"/>
    <cellStyle name="20% - Accent6 2 2 2 4 2 3" xfId="3865" xr:uid="{00000000-0005-0000-0000-0000160F0000}"/>
    <cellStyle name="20% - Accent6 2 2 2 4 2 4" xfId="3866" xr:uid="{00000000-0005-0000-0000-0000170F0000}"/>
    <cellStyle name="20% - Accent6 2 2 2 4 3" xfId="3867" xr:uid="{00000000-0005-0000-0000-0000180F0000}"/>
    <cellStyle name="20% - Accent6 2 2 2 4 3 2" xfId="3868" xr:uid="{00000000-0005-0000-0000-0000190F0000}"/>
    <cellStyle name="20% - Accent6 2 2 2 4 4" xfId="3869" xr:uid="{00000000-0005-0000-0000-00001A0F0000}"/>
    <cellStyle name="20% - Accent6 2 2 2 4 5" xfId="3870" xr:uid="{00000000-0005-0000-0000-00001B0F0000}"/>
    <cellStyle name="20% - Accent6 2 2 2 5" xfId="3871" xr:uid="{00000000-0005-0000-0000-00001C0F0000}"/>
    <cellStyle name="20% - Accent6 2 2 2 5 2" xfId="3872" xr:uid="{00000000-0005-0000-0000-00001D0F0000}"/>
    <cellStyle name="20% - Accent6 2 2 2 5 2 2" xfId="3873" xr:uid="{00000000-0005-0000-0000-00001E0F0000}"/>
    <cellStyle name="20% - Accent6 2 2 2 5 3" xfId="3874" xr:uid="{00000000-0005-0000-0000-00001F0F0000}"/>
    <cellStyle name="20% - Accent6 2 2 2 5 4" xfId="3875" xr:uid="{00000000-0005-0000-0000-0000200F0000}"/>
    <cellStyle name="20% - Accent6 2 2 2 6" xfId="3876" xr:uid="{00000000-0005-0000-0000-0000210F0000}"/>
    <cellStyle name="20% - Accent6 2 2 2 6 2" xfId="3877" xr:uid="{00000000-0005-0000-0000-0000220F0000}"/>
    <cellStyle name="20% - Accent6 2 2 2 6 2 2" xfId="3878" xr:uid="{00000000-0005-0000-0000-0000230F0000}"/>
    <cellStyle name="20% - Accent6 2 2 2 6 3" xfId="3879" xr:uid="{00000000-0005-0000-0000-0000240F0000}"/>
    <cellStyle name="20% - Accent6 2 2 2 6 4" xfId="3880" xr:uid="{00000000-0005-0000-0000-0000250F0000}"/>
    <cellStyle name="20% - Accent6 2 2 2 7" xfId="3881" xr:uid="{00000000-0005-0000-0000-0000260F0000}"/>
    <cellStyle name="20% - Accent6 2 2 2 7 2" xfId="3882" xr:uid="{00000000-0005-0000-0000-0000270F0000}"/>
    <cellStyle name="20% - Accent6 2 2 2 7 2 2" xfId="3883" xr:uid="{00000000-0005-0000-0000-0000280F0000}"/>
    <cellStyle name="20% - Accent6 2 2 2 7 3" xfId="3884" xr:uid="{00000000-0005-0000-0000-0000290F0000}"/>
    <cellStyle name="20% - Accent6 2 2 2 7 4" xfId="3885" xr:uid="{00000000-0005-0000-0000-00002A0F0000}"/>
    <cellStyle name="20% - Accent6 2 2 2 8" xfId="3886" xr:uid="{00000000-0005-0000-0000-00002B0F0000}"/>
    <cellStyle name="20% - Accent6 2 2 2 8 2" xfId="3887" xr:uid="{00000000-0005-0000-0000-00002C0F0000}"/>
    <cellStyle name="20% - Accent6 2 2 2 8 2 2" xfId="3888" xr:uid="{00000000-0005-0000-0000-00002D0F0000}"/>
    <cellStyle name="20% - Accent6 2 2 2 8 3" xfId="3889" xr:uid="{00000000-0005-0000-0000-00002E0F0000}"/>
    <cellStyle name="20% - Accent6 2 2 2 8 4" xfId="3890" xr:uid="{00000000-0005-0000-0000-00002F0F0000}"/>
    <cellStyle name="20% - Accent6 2 2 2 9" xfId="3891" xr:uid="{00000000-0005-0000-0000-0000300F0000}"/>
    <cellStyle name="20% - Accent6 2 2 2 9 2" xfId="3892" xr:uid="{00000000-0005-0000-0000-0000310F0000}"/>
    <cellStyle name="20% - Accent6 2 2 2 9 2 2" xfId="3893" xr:uid="{00000000-0005-0000-0000-0000320F0000}"/>
    <cellStyle name="20% - Accent6 2 2 2 9 3" xfId="3894" xr:uid="{00000000-0005-0000-0000-0000330F0000}"/>
    <cellStyle name="20% - Accent6 2 2 2 9 4" xfId="3895" xr:uid="{00000000-0005-0000-0000-0000340F0000}"/>
    <cellStyle name="20% - Accent6 2 2 3" xfId="3896" xr:uid="{00000000-0005-0000-0000-0000350F0000}"/>
    <cellStyle name="20% - Accent6 2 2 3 10" xfId="3897" xr:uid="{00000000-0005-0000-0000-0000360F0000}"/>
    <cellStyle name="20% - Accent6 2 2 3 2" xfId="3898" xr:uid="{00000000-0005-0000-0000-0000370F0000}"/>
    <cellStyle name="20% - Accent6 2 2 3 2 2" xfId="3899" xr:uid="{00000000-0005-0000-0000-0000380F0000}"/>
    <cellStyle name="20% - Accent6 2 2 3 2 2 2" xfId="3900" xr:uid="{00000000-0005-0000-0000-0000390F0000}"/>
    <cellStyle name="20% - Accent6 2 2 3 2 2 2 2" xfId="3901" xr:uid="{00000000-0005-0000-0000-00003A0F0000}"/>
    <cellStyle name="20% - Accent6 2 2 3 2 2 3" xfId="3902" xr:uid="{00000000-0005-0000-0000-00003B0F0000}"/>
    <cellStyle name="20% - Accent6 2 2 3 2 2 4" xfId="3903" xr:uid="{00000000-0005-0000-0000-00003C0F0000}"/>
    <cellStyle name="20% - Accent6 2 2 3 2 3" xfId="3904" xr:uid="{00000000-0005-0000-0000-00003D0F0000}"/>
    <cellStyle name="20% - Accent6 2 2 3 2 3 2" xfId="3905" xr:uid="{00000000-0005-0000-0000-00003E0F0000}"/>
    <cellStyle name="20% - Accent6 2 2 3 2 4" xfId="3906" xr:uid="{00000000-0005-0000-0000-00003F0F0000}"/>
    <cellStyle name="20% - Accent6 2 2 3 2 5" xfId="3907" xr:uid="{00000000-0005-0000-0000-0000400F0000}"/>
    <cellStyle name="20% - Accent6 2 2 3 3" xfId="3908" xr:uid="{00000000-0005-0000-0000-0000410F0000}"/>
    <cellStyle name="20% - Accent6 2 2 3 3 2" xfId="3909" xr:uid="{00000000-0005-0000-0000-0000420F0000}"/>
    <cellStyle name="20% - Accent6 2 2 3 3 2 2" xfId="3910" xr:uid="{00000000-0005-0000-0000-0000430F0000}"/>
    <cellStyle name="20% - Accent6 2 2 3 3 3" xfId="3911" xr:uid="{00000000-0005-0000-0000-0000440F0000}"/>
    <cellStyle name="20% - Accent6 2 2 3 3 4" xfId="3912" xr:uid="{00000000-0005-0000-0000-0000450F0000}"/>
    <cellStyle name="20% - Accent6 2 2 3 4" xfId="3913" xr:uid="{00000000-0005-0000-0000-0000460F0000}"/>
    <cellStyle name="20% - Accent6 2 2 3 4 2" xfId="3914" xr:uid="{00000000-0005-0000-0000-0000470F0000}"/>
    <cellStyle name="20% - Accent6 2 2 3 4 2 2" xfId="3915" xr:uid="{00000000-0005-0000-0000-0000480F0000}"/>
    <cellStyle name="20% - Accent6 2 2 3 4 3" xfId="3916" xr:uid="{00000000-0005-0000-0000-0000490F0000}"/>
    <cellStyle name="20% - Accent6 2 2 3 4 4" xfId="3917" xr:uid="{00000000-0005-0000-0000-00004A0F0000}"/>
    <cellStyle name="20% - Accent6 2 2 3 5" xfId="3918" xr:uid="{00000000-0005-0000-0000-00004B0F0000}"/>
    <cellStyle name="20% - Accent6 2 2 3 5 2" xfId="3919" xr:uid="{00000000-0005-0000-0000-00004C0F0000}"/>
    <cellStyle name="20% - Accent6 2 2 3 5 2 2" xfId="3920" xr:uid="{00000000-0005-0000-0000-00004D0F0000}"/>
    <cellStyle name="20% - Accent6 2 2 3 5 3" xfId="3921" xr:uid="{00000000-0005-0000-0000-00004E0F0000}"/>
    <cellStyle name="20% - Accent6 2 2 3 5 4" xfId="3922" xr:uid="{00000000-0005-0000-0000-00004F0F0000}"/>
    <cellStyle name="20% - Accent6 2 2 3 6" xfId="3923" xr:uid="{00000000-0005-0000-0000-0000500F0000}"/>
    <cellStyle name="20% - Accent6 2 2 3 6 2" xfId="3924" xr:uid="{00000000-0005-0000-0000-0000510F0000}"/>
    <cellStyle name="20% - Accent6 2 2 3 6 2 2" xfId="3925" xr:uid="{00000000-0005-0000-0000-0000520F0000}"/>
    <cellStyle name="20% - Accent6 2 2 3 6 3" xfId="3926" xr:uid="{00000000-0005-0000-0000-0000530F0000}"/>
    <cellStyle name="20% - Accent6 2 2 3 6 4" xfId="3927" xr:uid="{00000000-0005-0000-0000-0000540F0000}"/>
    <cellStyle name="20% - Accent6 2 2 3 7" xfId="3928" xr:uid="{00000000-0005-0000-0000-0000550F0000}"/>
    <cellStyle name="20% - Accent6 2 2 3 7 2" xfId="3929" xr:uid="{00000000-0005-0000-0000-0000560F0000}"/>
    <cellStyle name="20% - Accent6 2 2 3 7 2 2" xfId="3930" xr:uid="{00000000-0005-0000-0000-0000570F0000}"/>
    <cellStyle name="20% - Accent6 2 2 3 7 3" xfId="3931" xr:uid="{00000000-0005-0000-0000-0000580F0000}"/>
    <cellStyle name="20% - Accent6 2 2 3 7 4" xfId="3932" xr:uid="{00000000-0005-0000-0000-0000590F0000}"/>
    <cellStyle name="20% - Accent6 2 2 3 8" xfId="3933" xr:uid="{00000000-0005-0000-0000-00005A0F0000}"/>
    <cellStyle name="20% - Accent6 2 2 3 8 2" xfId="3934" xr:uid="{00000000-0005-0000-0000-00005B0F0000}"/>
    <cellStyle name="20% - Accent6 2 2 3 9" xfId="3935" xr:uid="{00000000-0005-0000-0000-00005C0F0000}"/>
    <cellStyle name="20% - Accent6 2 2 4" xfId="3936" xr:uid="{00000000-0005-0000-0000-00005D0F0000}"/>
    <cellStyle name="20% - Accent6 2 2 4 2" xfId="3937" xr:uid="{00000000-0005-0000-0000-00005E0F0000}"/>
    <cellStyle name="20% - Accent6 2 2 4 2 2" xfId="3938" xr:uid="{00000000-0005-0000-0000-00005F0F0000}"/>
    <cellStyle name="20% - Accent6 2 2 4 2 2 2" xfId="3939" xr:uid="{00000000-0005-0000-0000-0000600F0000}"/>
    <cellStyle name="20% - Accent6 2 2 4 2 3" xfId="3940" xr:uid="{00000000-0005-0000-0000-0000610F0000}"/>
    <cellStyle name="20% - Accent6 2 2 4 2 4" xfId="3941" xr:uid="{00000000-0005-0000-0000-0000620F0000}"/>
    <cellStyle name="20% - Accent6 2 2 4 3" xfId="3942" xr:uid="{00000000-0005-0000-0000-0000630F0000}"/>
    <cellStyle name="20% - Accent6 2 2 4 3 2" xfId="3943" xr:uid="{00000000-0005-0000-0000-0000640F0000}"/>
    <cellStyle name="20% - Accent6 2 2 4 4" xfId="3944" xr:uid="{00000000-0005-0000-0000-0000650F0000}"/>
    <cellStyle name="20% - Accent6 2 2 4 5" xfId="3945" xr:uid="{00000000-0005-0000-0000-0000660F0000}"/>
    <cellStyle name="20% - Accent6 2 2 5" xfId="3946" xr:uid="{00000000-0005-0000-0000-0000670F0000}"/>
    <cellStyle name="20% - Accent6 2 2 5 2" xfId="3947" xr:uid="{00000000-0005-0000-0000-0000680F0000}"/>
    <cellStyle name="20% - Accent6 2 2 5 2 2" xfId="3948" xr:uid="{00000000-0005-0000-0000-0000690F0000}"/>
    <cellStyle name="20% - Accent6 2 2 5 2 2 2" xfId="3949" xr:uid="{00000000-0005-0000-0000-00006A0F0000}"/>
    <cellStyle name="20% - Accent6 2 2 5 2 3" xfId="3950" xr:uid="{00000000-0005-0000-0000-00006B0F0000}"/>
    <cellStyle name="20% - Accent6 2 2 5 2 4" xfId="3951" xr:uid="{00000000-0005-0000-0000-00006C0F0000}"/>
    <cellStyle name="20% - Accent6 2 2 5 3" xfId="3952" xr:uid="{00000000-0005-0000-0000-00006D0F0000}"/>
    <cellStyle name="20% - Accent6 2 2 5 3 2" xfId="3953" xr:uid="{00000000-0005-0000-0000-00006E0F0000}"/>
    <cellStyle name="20% - Accent6 2 2 5 4" xfId="3954" xr:uid="{00000000-0005-0000-0000-00006F0F0000}"/>
    <cellStyle name="20% - Accent6 2 2 5 5" xfId="3955" xr:uid="{00000000-0005-0000-0000-0000700F0000}"/>
    <cellStyle name="20% - Accent6 2 2 6" xfId="3956" xr:uid="{00000000-0005-0000-0000-0000710F0000}"/>
    <cellStyle name="20% - Accent6 2 2 6 2" xfId="3957" xr:uid="{00000000-0005-0000-0000-0000720F0000}"/>
    <cellStyle name="20% - Accent6 2 2 6 2 2" xfId="3958" xr:uid="{00000000-0005-0000-0000-0000730F0000}"/>
    <cellStyle name="20% - Accent6 2 2 6 3" xfId="3959" xr:uid="{00000000-0005-0000-0000-0000740F0000}"/>
    <cellStyle name="20% - Accent6 2 2 6 4" xfId="3960" xr:uid="{00000000-0005-0000-0000-0000750F0000}"/>
    <cellStyle name="20% - Accent6 2 2 7" xfId="3961" xr:uid="{00000000-0005-0000-0000-0000760F0000}"/>
    <cellStyle name="20% - Accent6 2 2 7 2" xfId="3962" xr:uid="{00000000-0005-0000-0000-0000770F0000}"/>
    <cellStyle name="20% - Accent6 2 2 7 2 2" xfId="3963" xr:uid="{00000000-0005-0000-0000-0000780F0000}"/>
    <cellStyle name="20% - Accent6 2 2 7 3" xfId="3964" xr:uid="{00000000-0005-0000-0000-0000790F0000}"/>
    <cellStyle name="20% - Accent6 2 2 7 4" xfId="3965" xr:uid="{00000000-0005-0000-0000-00007A0F0000}"/>
    <cellStyle name="20% - Accent6 2 2 8" xfId="3966" xr:uid="{00000000-0005-0000-0000-00007B0F0000}"/>
    <cellStyle name="20% - Accent6 2 2 8 2" xfId="3967" xr:uid="{00000000-0005-0000-0000-00007C0F0000}"/>
    <cellStyle name="20% - Accent6 2 2 8 2 2" xfId="3968" xr:uid="{00000000-0005-0000-0000-00007D0F0000}"/>
    <cellStyle name="20% - Accent6 2 2 8 3" xfId="3969" xr:uid="{00000000-0005-0000-0000-00007E0F0000}"/>
    <cellStyle name="20% - Accent6 2 2 8 4" xfId="3970" xr:uid="{00000000-0005-0000-0000-00007F0F0000}"/>
    <cellStyle name="20% - Accent6 2 2 9" xfId="3971" xr:uid="{00000000-0005-0000-0000-0000800F0000}"/>
    <cellStyle name="20% - Accent6 2 2 9 2" xfId="3972" xr:uid="{00000000-0005-0000-0000-0000810F0000}"/>
    <cellStyle name="20% - Accent6 2 2 9 2 2" xfId="3973" xr:uid="{00000000-0005-0000-0000-0000820F0000}"/>
    <cellStyle name="20% - Accent6 2 2 9 3" xfId="3974" xr:uid="{00000000-0005-0000-0000-0000830F0000}"/>
    <cellStyle name="20% - Accent6 2 2 9 4" xfId="3975" xr:uid="{00000000-0005-0000-0000-0000840F0000}"/>
    <cellStyle name="20% - Accent6 2 3" xfId="3976" xr:uid="{00000000-0005-0000-0000-0000850F0000}"/>
    <cellStyle name="20% - Accent6 2 3 10" xfId="3977" xr:uid="{00000000-0005-0000-0000-0000860F0000}"/>
    <cellStyle name="20% - Accent6 2 3 10 2" xfId="3978" xr:uid="{00000000-0005-0000-0000-0000870F0000}"/>
    <cellStyle name="20% - Accent6 2 3 11" xfId="3979" xr:uid="{00000000-0005-0000-0000-0000880F0000}"/>
    <cellStyle name="20% - Accent6 2 3 12" xfId="3980" xr:uid="{00000000-0005-0000-0000-0000890F0000}"/>
    <cellStyle name="20% - Accent6 2 3 2" xfId="3981" xr:uid="{00000000-0005-0000-0000-00008A0F0000}"/>
    <cellStyle name="20% - Accent6 2 3 2 10" xfId="3982" xr:uid="{00000000-0005-0000-0000-00008B0F0000}"/>
    <cellStyle name="20% - Accent6 2 3 2 2" xfId="3983" xr:uid="{00000000-0005-0000-0000-00008C0F0000}"/>
    <cellStyle name="20% - Accent6 2 3 2 2 2" xfId="3984" xr:uid="{00000000-0005-0000-0000-00008D0F0000}"/>
    <cellStyle name="20% - Accent6 2 3 2 2 2 2" xfId="3985" xr:uid="{00000000-0005-0000-0000-00008E0F0000}"/>
    <cellStyle name="20% - Accent6 2 3 2 2 2 2 2" xfId="3986" xr:uid="{00000000-0005-0000-0000-00008F0F0000}"/>
    <cellStyle name="20% - Accent6 2 3 2 2 2 3" xfId="3987" xr:uid="{00000000-0005-0000-0000-0000900F0000}"/>
    <cellStyle name="20% - Accent6 2 3 2 2 2 4" xfId="3988" xr:uid="{00000000-0005-0000-0000-0000910F0000}"/>
    <cellStyle name="20% - Accent6 2 3 2 2 3" xfId="3989" xr:uid="{00000000-0005-0000-0000-0000920F0000}"/>
    <cellStyle name="20% - Accent6 2 3 2 2 3 2" xfId="3990" xr:uid="{00000000-0005-0000-0000-0000930F0000}"/>
    <cellStyle name="20% - Accent6 2 3 2 2 4" xfId="3991" xr:uid="{00000000-0005-0000-0000-0000940F0000}"/>
    <cellStyle name="20% - Accent6 2 3 2 2 5" xfId="3992" xr:uid="{00000000-0005-0000-0000-0000950F0000}"/>
    <cellStyle name="20% - Accent6 2 3 2 3" xfId="3993" xr:uid="{00000000-0005-0000-0000-0000960F0000}"/>
    <cellStyle name="20% - Accent6 2 3 2 3 2" xfId="3994" xr:uid="{00000000-0005-0000-0000-0000970F0000}"/>
    <cellStyle name="20% - Accent6 2 3 2 3 2 2" xfId="3995" xr:uid="{00000000-0005-0000-0000-0000980F0000}"/>
    <cellStyle name="20% - Accent6 2 3 2 3 3" xfId="3996" xr:uid="{00000000-0005-0000-0000-0000990F0000}"/>
    <cellStyle name="20% - Accent6 2 3 2 3 4" xfId="3997" xr:uid="{00000000-0005-0000-0000-00009A0F0000}"/>
    <cellStyle name="20% - Accent6 2 3 2 4" xfId="3998" xr:uid="{00000000-0005-0000-0000-00009B0F0000}"/>
    <cellStyle name="20% - Accent6 2 3 2 4 2" xfId="3999" xr:uid="{00000000-0005-0000-0000-00009C0F0000}"/>
    <cellStyle name="20% - Accent6 2 3 2 4 2 2" xfId="4000" xr:uid="{00000000-0005-0000-0000-00009D0F0000}"/>
    <cellStyle name="20% - Accent6 2 3 2 4 3" xfId="4001" xr:uid="{00000000-0005-0000-0000-00009E0F0000}"/>
    <cellStyle name="20% - Accent6 2 3 2 4 4" xfId="4002" xr:uid="{00000000-0005-0000-0000-00009F0F0000}"/>
    <cellStyle name="20% - Accent6 2 3 2 5" xfId="4003" xr:uid="{00000000-0005-0000-0000-0000A00F0000}"/>
    <cellStyle name="20% - Accent6 2 3 2 5 2" xfId="4004" xr:uid="{00000000-0005-0000-0000-0000A10F0000}"/>
    <cellStyle name="20% - Accent6 2 3 2 5 2 2" xfId="4005" xr:uid="{00000000-0005-0000-0000-0000A20F0000}"/>
    <cellStyle name="20% - Accent6 2 3 2 5 3" xfId="4006" xr:uid="{00000000-0005-0000-0000-0000A30F0000}"/>
    <cellStyle name="20% - Accent6 2 3 2 5 4" xfId="4007" xr:uid="{00000000-0005-0000-0000-0000A40F0000}"/>
    <cellStyle name="20% - Accent6 2 3 2 6" xfId="4008" xr:uid="{00000000-0005-0000-0000-0000A50F0000}"/>
    <cellStyle name="20% - Accent6 2 3 2 6 2" xfId="4009" xr:uid="{00000000-0005-0000-0000-0000A60F0000}"/>
    <cellStyle name="20% - Accent6 2 3 2 6 2 2" xfId="4010" xr:uid="{00000000-0005-0000-0000-0000A70F0000}"/>
    <cellStyle name="20% - Accent6 2 3 2 6 3" xfId="4011" xr:uid="{00000000-0005-0000-0000-0000A80F0000}"/>
    <cellStyle name="20% - Accent6 2 3 2 6 4" xfId="4012" xr:uid="{00000000-0005-0000-0000-0000A90F0000}"/>
    <cellStyle name="20% - Accent6 2 3 2 7" xfId="4013" xr:uid="{00000000-0005-0000-0000-0000AA0F0000}"/>
    <cellStyle name="20% - Accent6 2 3 2 7 2" xfId="4014" xr:uid="{00000000-0005-0000-0000-0000AB0F0000}"/>
    <cellStyle name="20% - Accent6 2 3 2 7 2 2" xfId="4015" xr:uid="{00000000-0005-0000-0000-0000AC0F0000}"/>
    <cellStyle name="20% - Accent6 2 3 2 7 3" xfId="4016" xr:uid="{00000000-0005-0000-0000-0000AD0F0000}"/>
    <cellStyle name="20% - Accent6 2 3 2 7 4" xfId="4017" xr:uid="{00000000-0005-0000-0000-0000AE0F0000}"/>
    <cellStyle name="20% - Accent6 2 3 2 8" xfId="4018" xr:uid="{00000000-0005-0000-0000-0000AF0F0000}"/>
    <cellStyle name="20% - Accent6 2 3 2 8 2" xfId="4019" xr:uid="{00000000-0005-0000-0000-0000B00F0000}"/>
    <cellStyle name="20% - Accent6 2 3 2 9" xfId="4020" xr:uid="{00000000-0005-0000-0000-0000B10F0000}"/>
    <cellStyle name="20% - Accent6 2 3 3" xfId="4021" xr:uid="{00000000-0005-0000-0000-0000B20F0000}"/>
    <cellStyle name="20% - Accent6 2 3 3 2" xfId="4022" xr:uid="{00000000-0005-0000-0000-0000B30F0000}"/>
    <cellStyle name="20% - Accent6 2 3 3 2 2" xfId="4023" xr:uid="{00000000-0005-0000-0000-0000B40F0000}"/>
    <cellStyle name="20% - Accent6 2 3 3 2 2 2" xfId="4024" xr:uid="{00000000-0005-0000-0000-0000B50F0000}"/>
    <cellStyle name="20% - Accent6 2 3 3 2 3" xfId="4025" xr:uid="{00000000-0005-0000-0000-0000B60F0000}"/>
    <cellStyle name="20% - Accent6 2 3 3 2 4" xfId="4026" xr:uid="{00000000-0005-0000-0000-0000B70F0000}"/>
    <cellStyle name="20% - Accent6 2 3 3 3" xfId="4027" xr:uid="{00000000-0005-0000-0000-0000B80F0000}"/>
    <cellStyle name="20% - Accent6 2 3 3 3 2" xfId="4028" xr:uid="{00000000-0005-0000-0000-0000B90F0000}"/>
    <cellStyle name="20% - Accent6 2 3 3 4" xfId="4029" xr:uid="{00000000-0005-0000-0000-0000BA0F0000}"/>
    <cellStyle name="20% - Accent6 2 3 3 5" xfId="4030" xr:uid="{00000000-0005-0000-0000-0000BB0F0000}"/>
    <cellStyle name="20% - Accent6 2 3 4" xfId="4031" xr:uid="{00000000-0005-0000-0000-0000BC0F0000}"/>
    <cellStyle name="20% - Accent6 2 3 4 2" xfId="4032" xr:uid="{00000000-0005-0000-0000-0000BD0F0000}"/>
    <cellStyle name="20% - Accent6 2 3 4 2 2" xfId="4033" xr:uid="{00000000-0005-0000-0000-0000BE0F0000}"/>
    <cellStyle name="20% - Accent6 2 3 4 2 2 2" xfId="4034" xr:uid="{00000000-0005-0000-0000-0000BF0F0000}"/>
    <cellStyle name="20% - Accent6 2 3 4 2 3" xfId="4035" xr:uid="{00000000-0005-0000-0000-0000C00F0000}"/>
    <cellStyle name="20% - Accent6 2 3 4 2 4" xfId="4036" xr:uid="{00000000-0005-0000-0000-0000C10F0000}"/>
    <cellStyle name="20% - Accent6 2 3 4 3" xfId="4037" xr:uid="{00000000-0005-0000-0000-0000C20F0000}"/>
    <cellStyle name="20% - Accent6 2 3 4 3 2" xfId="4038" xr:uid="{00000000-0005-0000-0000-0000C30F0000}"/>
    <cellStyle name="20% - Accent6 2 3 4 4" xfId="4039" xr:uid="{00000000-0005-0000-0000-0000C40F0000}"/>
    <cellStyle name="20% - Accent6 2 3 4 5" xfId="4040" xr:uid="{00000000-0005-0000-0000-0000C50F0000}"/>
    <cellStyle name="20% - Accent6 2 3 5" xfId="4041" xr:uid="{00000000-0005-0000-0000-0000C60F0000}"/>
    <cellStyle name="20% - Accent6 2 3 5 2" xfId="4042" xr:uid="{00000000-0005-0000-0000-0000C70F0000}"/>
    <cellStyle name="20% - Accent6 2 3 5 2 2" xfId="4043" xr:uid="{00000000-0005-0000-0000-0000C80F0000}"/>
    <cellStyle name="20% - Accent6 2 3 5 3" xfId="4044" xr:uid="{00000000-0005-0000-0000-0000C90F0000}"/>
    <cellStyle name="20% - Accent6 2 3 5 4" xfId="4045" xr:uid="{00000000-0005-0000-0000-0000CA0F0000}"/>
    <cellStyle name="20% - Accent6 2 3 6" xfId="4046" xr:uid="{00000000-0005-0000-0000-0000CB0F0000}"/>
    <cellStyle name="20% - Accent6 2 3 6 2" xfId="4047" xr:uid="{00000000-0005-0000-0000-0000CC0F0000}"/>
    <cellStyle name="20% - Accent6 2 3 6 2 2" xfId="4048" xr:uid="{00000000-0005-0000-0000-0000CD0F0000}"/>
    <cellStyle name="20% - Accent6 2 3 6 3" xfId="4049" xr:uid="{00000000-0005-0000-0000-0000CE0F0000}"/>
    <cellStyle name="20% - Accent6 2 3 6 4" xfId="4050" xr:uid="{00000000-0005-0000-0000-0000CF0F0000}"/>
    <cellStyle name="20% - Accent6 2 3 7" xfId="4051" xr:uid="{00000000-0005-0000-0000-0000D00F0000}"/>
    <cellStyle name="20% - Accent6 2 3 7 2" xfId="4052" xr:uid="{00000000-0005-0000-0000-0000D10F0000}"/>
    <cellStyle name="20% - Accent6 2 3 7 2 2" xfId="4053" xr:uid="{00000000-0005-0000-0000-0000D20F0000}"/>
    <cellStyle name="20% - Accent6 2 3 7 3" xfId="4054" xr:uid="{00000000-0005-0000-0000-0000D30F0000}"/>
    <cellStyle name="20% - Accent6 2 3 7 4" xfId="4055" xr:uid="{00000000-0005-0000-0000-0000D40F0000}"/>
    <cellStyle name="20% - Accent6 2 3 8" xfId="4056" xr:uid="{00000000-0005-0000-0000-0000D50F0000}"/>
    <cellStyle name="20% - Accent6 2 3 8 2" xfId="4057" xr:uid="{00000000-0005-0000-0000-0000D60F0000}"/>
    <cellStyle name="20% - Accent6 2 3 8 2 2" xfId="4058" xr:uid="{00000000-0005-0000-0000-0000D70F0000}"/>
    <cellStyle name="20% - Accent6 2 3 8 3" xfId="4059" xr:uid="{00000000-0005-0000-0000-0000D80F0000}"/>
    <cellStyle name="20% - Accent6 2 3 8 4" xfId="4060" xr:uid="{00000000-0005-0000-0000-0000D90F0000}"/>
    <cellStyle name="20% - Accent6 2 3 9" xfId="4061" xr:uid="{00000000-0005-0000-0000-0000DA0F0000}"/>
    <cellStyle name="20% - Accent6 2 3 9 2" xfId="4062" xr:uid="{00000000-0005-0000-0000-0000DB0F0000}"/>
    <cellStyle name="20% - Accent6 2 3 9 2 2" xfId="4063" xr:uid="{00000000-0005-0000-0000-0000DC0F0000}"/>
    <cellStyle name="20% - Accent6 2 3 9 3" xfId="4064" xr:uid="{00000000-0005-0000-0000-0000DD0F0000}"/>
    <cellStyle name="20% - Accent6 2 3 9 4" xfId="4065" xr:uid="{00000000-0005-0000-0000-0000DE0F0000}"/>
    <cellStyle name="20% - Accent6 2 4" xfId="4066" xr:uid="{00000000-0005-0000-0000-0000DF0F0000}"/>
    <cellStyle name="20% - Accent6 2 4 10" xfId="4067" xr:uid="{00000000-0005-0000-0000-0000E00F0000}"/>
    <cellStyle name="20% - Accent6 2 4 2" xfId="4068" xr:uid="{00000000-0005-0000-0000-0000E10F0000}"/>
    <cellStyle name="20% - Accent6 2 4 2 2" xfId="4069" xr:uid="{00000000-0005-0000-0000-0000E20F0000}"/>
    <cellStyle name="20% - Accent6 2 4 2 2 2" xfId="4070" xr:uid="{00000000-0005-0000-0000-0000E30F0000}"/>
    <cellStyle name="20% - Accent6 2 4 2 2 2 2" xfId="4071" xr:uid="{00000000-0005-0000-0000-0000E40F0000}"/>
    <cellStyle name="20% - Accent6 2 4 2 2 3" xfId="4072" xr:uid="{00000000-0005-0000-0000-0000E50F0000}"/>
    <cellStyle name="20% - Accent6 2 4 2 2 4" xfId="4073" xr:uid="{00000000-0005-0000-0000-0000E60F0000}"/>
    <cellStyle name="20% - Accent6 2 4 2 3" xfId="4074" xr:uid="{00000000-0005-0000-0000-0000E70F0000}"/>
    <cellStyle name="20% - Accent6 2 4 2 3 2" xfId="4075" xr:uid="{00000000-0005-0000-0000-0000E80F0000}"/>
    <cellStyle name="20% - Accent6 2 4 2 4" xfId="4076" xr:uid="{00000000-0005-0000-0000-0000E90F0000}"/>
    <cellStyle name="20% - Accent6 2 4 2 5" xfId="4077" xr:uid="{00000000-0005-0000-0000-0000EA0F0000}"/>
    <cellStyle name="20% - Accent6 2 4 3" xfId="4078" xr:uid="{00000000-0005-0000-0000-0000EB0F0000}"/>
    <cellStyle name="20% - Accent6 2 4 3 2" xfId="4079" xr:uid="{00000000-0005-0000-0000-0000EC0F0000}"/>
    <cellStyle name="20% - Accent6 2 4 3 2 2" xfId="4080" xr:uid="{00000000-0005-0000-0000-0000ED0F0000}"/>
    <cellStyle name="20% - Accent6 2 4 3 2 2 2" xfId="4081" xr:uid="{00000000-0005-0000-0000-0000EE0F0000}"/>
    <cellStyle name="20% - Accent6 2 4 3 2 3" xfId="4082" xr:uid="{00000000-0005-0000-0000-0000EF0F0000}"/>
    <cellStyle name="20% - Accent6 2 4 3 2 4" xfId="4083" xr:uid="{00000000-0005-0000-0000-0000F00F0000}"/>
    <cellStyle name="20% - Accent6 2 4 3 3" xfId="4084" xr:uid="{00000000-0005-0000-0000-0000F10F0000}"/>
    <cellStyle name="20% - Accent6 2 4 3 3 2" xfId="4085" xr:uid="{00000000-0005-0000-0000-0000F20F0000}"/>
    <cellStyle name="20% - Accent6 2 4 3 4" xfId="4086" xr:uid="{00000000-0005-0000-0000-0000F30F0000}"/>
    <cellStyle name="20% - Accent6 2 4 3 5" xfId="4087" xr:uid="{00000000-0005-0000-0000-0000F40F0000}"/>
    <cellStyle name="20% - Accent6 2 4 4" xfId="4088" xr:uid="{00000000-0005-0000-0000-0000F50F0000}"/>
    <cellStyle name="20% - Accent6 2 4 4 2" xfId="4089" xr:uid="{00000000-0005-0000-0000-0000F60F0000}"/>
    <cellStyle name="20% - Accent6 2 4 4 2 2" xfId="4090" xr:uid="{00000000-0005-0000-0000-0000F70F0000}"/>
    <cellStyle name="20% - Accent6 2 4 4 3" xfId="4091" xr:uid="{00000000-0005-0000-0000-0000F80F0000}"/>
    <cellStyle name="20% - Accent6 2 4 4 4" xfId="4092" xr:uid="{00000000-0005-0000-0000-0000F90F0000}"/>
    <cellStyle name="20% - Accent6 2 4 5" xfId="4093" xr:uid="{00000000-0005-0000-0000-0000FA0F0000}"/>
    <cellStyle name="20% - Accent6 2 4 5 2" xfId="4094" xr:uid="{00000000-0005-0000-0000-0000FB0F0000}"/>
    <cellStyle name="20% - Accent6 2 4 5 2 2" xfId="4095" xr:uid="{00000000-0005-0000-0000-0000FC0F0000}"/>
    <cellStyle name="20% - Accent6 2 4 5 3" xfId="4096" xr:uid="{00000000-0005-0000-0000-0000FD0F0000}"/>
    <cellStyle name="20% - Accent6 2 4 5 4" xfId="4097" xr:uid="{00000000-0005-0000-0000-0000FE0F0000}"/>
    <cellStyle name="20% - Accent6 2 4 6" xfId="4098" xr:uid="{00000000-0005-0000-0000-0000FF0F0000}"/>
    <cellStyle name="20% - Accent6 2 4 6 2" xfId="4099" xr:uid="{00000000-0005-0000-0000-000000100000}"/>
    <cellStyle name="20% - Accent6 2 4 6 2 2" xfId="4100" xr:uid="{00000000-0005-0000-0000-000001100000}"/>
    <cellStyle name="20% - Accent6 2 4 6 3" xfId="4101" xr:uid="{00000000-0005-0000-0000-000002100000}"/>
    <cellStyle name="20% - Accent6 2 4 6 4" xfId="4102" xr:uid="{00000000-0005-0000-0000-000003100000}"/>
    <cellStyle name="20% - Accent6 2 4 7" xfId="4103" xr:uid="{00000000-0005-0000-0000-000004100000}"/>
    <cellStyle name="20% - Accent6 2 4 7 2" xfId="4104" xr:uid="{00000000-0005-0000-0000-000005100000}"/>
    <cellStyle name="20% - Accent6 2 4 7 2 2" xfId="4105" xr:uid="{00000000-0005-0000-0000-000006100000}"/>
    <cellStyle name="20% - Accent6 2 4 7 3" xfId="4106" xr:uid="{00000000-0005-0000-0000-000007100000}"/>
    <cellStyle name="20% - Accent6 2 4 7 4" xfId="4107" xr:uid="{00000000-0005-0000-0000-000008100000}"/>
    <cellStyle name="20% - Accent6 2 4 8" xfId="4108" xr:uid="{00000000-0005-0000-0000-000009100000}"/>
    <cellStyle name="20% - Accent6 2 4 8 2" xfId="4109" xr:uid="{00000000-0005-0000-0000-00000A100000}"/>
    <cellStyle name="20% - Accent6 2 4 9" xfId="4110" xr:uid="{00000000-0005-0000-0000-00000B100000}"/>
    <cellStyle name="20% - Accent6 2 5" xfId="4111" xr:uid="{00000000-0005-0000-0000-00000C100000}"/>
    <cellStyle name="20% - Accent6 2 5 2" xfId="4112" xr:uid="{00000000-0005-0000-0000-00000D100000}"/>
    <cellStyle name="20% - Accent6 2 5 2 2" xfId="4113" xr:uid="{00000000-0005-0000-0000-00000E100000}"/>
    <cellStyle name="20% - Accent6 2 5 2 2 2" xfId="4114" xr:uid="{00000000-0005-0000-0000-00000F100000}"/>
    <cellStyle name="20% - Accent6 2 5 2 3" xfId="4115" xr:uid="{00000000-0005-0000-0000-000010100000}"/>
    <cellStyle name="20% - Accent6 2 5 2 4" xfId="4116" xr:uid="{00000000-0005-0000-0000-000011100000}"/>
    <cellStyle name="20% - Accent6 2 5 3" xfId="4117" xr:uid="{00000000-0005-0000-0000-000012100000}"/>
    <cellStyle name="20% - Accent6 2 5 3 2" xfId="4118" xr:uid="{00000000-0005-0000-0000-000013100000}"/>
    <cellStyle name="20% - Accent6 2 5 4" xfId="4119" xr:uid="{00000000-0005-0000-0000-000014100000}"/>
    <cellStyle name="20% - Accent6 2 5 5" xfId="4120" xr:uid="{00000000-0005-0000-0000-000015100000}"/>
    <cellStyle name="20% - Accent6 2 6" xfId="4121" xr:uid="{00000000-0005-0000-0000-000016100000}"/>
    <cellStyle name="20% - Accent6 2 6 2" xfId="4122" xr:uid="{00000000-0005-0000-0000-000017100000}"/>
    <cellStyle name="20% - Accent6 2 6 2 2" xfId="4123" xr:uid="{00000000-0005-0000-0000-000018100000}"/>
    <cellStyle name="20% - Accent6 2 6 2 2 2" xfId="4124" xr:uid="{00000000-0005-0000-0000-000019100000}"/>
    <cellStyle name="20% - Accent6 2 6 2 3" xfId="4125" xr:uid="{00000000-0005-0000-0000-00001A100000}"/>
    <cellStyle name="20% - Accent6 2 6 2 4" xfId="4126" xr:uid="{00000000-0005-0000-0000-00001B100000}"/>
    <cellStyle name="20% - Accent6 2 6 3" xfId="4127" xr:uid="{00000000-0005-0000-0000-00001C100000}"/>
    <cellStyle name="20% - Accent6 2 6 3 2" xfId="4128" xr:uid="{00000000-0005-0000-0000-00001D100000}"/>
    <cellStyle name="20% - Accent6 2 6 4" xfId="4129" xr:uid="{00000000-0005-0000-0000-00001E100000}"/>
    <cellStyle name="20% - Accent6 2 6 5" xfId="4130" xr:uid="{00000000-0005-0000-0000-00001F100000}"/>
    <cellStyle name="20% - Accent6 2 7" xfId="4131" xr:uid="{00000000-0005-0000-0000-000020100000}"/>
    <cellStyle name="20% - Accent6 2 7 2" xfId="4132" xr:uid="{00000000-0005-0000-0000-000021100000}"/>
    <cellStyle name="20% - Accent6 2 7 2 2" xfId="4133" xr:uid="{00000000-0005-0000-0000-000022100000}"/>
    <cellStyle name="20% - Accent6 2 7 3" xfId="4134" xr:uid="{00000000-0005-0000-0000-000023100000}"/>
    <cellStyle name="20% - Accent6 2 7 4" xfId="4135" xr:uid="{00000000-0005-0000-0000-000024100000}"/>
    <cellStyle name="20% - Accent6 2 8" xfId="4136" xr:uid="{00000000-0005-0000-0000-000025100000}"/>
    <cellStyle name="20% - Accent6 2 8 2" xfId="4137" xr:uid="{00000000-0005-0000-0000-000026100000}"/>
    <cellStyle name="20% - Accent6 2 8 2 2" xfId="4138" xr:uid="{00000000-0005-0000-0000-000027100000}"/>
    <cellStyle name="20% - Accent6 2 8 3" xfId="4139" xr:uid="{00000000-0005-0000-0000-000028100000}"/>
    <cellStyle name="20% - Accent6 2 8 4" xfId="4140" xr:uid="{00000000-0005-0000-0000-000029100000}"/>
    <cellStyle name="20% - Accent6 2 9" xfId="4141" xr:uid="{00000000-0005-0000-0000-00002A100000}"/>
    <cellStyle name="20% - Accent6 2 9 2" xfId="4142" xr:uid="{00000000-0005-0000-0000-00002B100000}"/>
    <cellStyle name="20% - Accent6 2 9 2 2" xfId="4143" xr:uid="{00000000-0005-0000-0000-00002C100000}"/>
    <cellStyle name="20% - Accent6 2 9 3" xfId="4144" xr:uid="{00000000-0005-0000-0000-00002D100000}"/>
    <cellStyle name="20% - Accent6 2 9 4" xfId="4145" xr:uid="{00000000-0005-0000-0000-00002E100000}"/>
    <cellStyle name="20% - Accent6 3" xfId="4146" xr:uid="{00000000-0005-0000-0000-00002F100000}"/>
    <cellStyle name="20% - Accent6 3 10" xfId="4147" xr:uid="{00000000-0005-0000-0000-000030100000}"/>
    <cellStyle name="20% - Accent6 3 10 2" xfId="4148" xr:uid="{00000000-0005-0000-0000-000031100000}"/>
    <cellStyle name="20% - Accent6 3 10 2 2" xfId="4149" xr:uid="{00000000-0005-0000-0000-000032100000}"/>
    <cellStyle name="20% - Accent6 3 10 3" xfId="4150" xr:uid="{00000000-0005-0000-0000-000033100000}"/>
    <cellStyle name="20% - Accent6 3 10 4" xfId="4151" xr:uid="{00000000-0005-0000-0000-000034100000}"/>
    <cellStyle name="20% - Accent6 3 11" xfId="4152" xr:uid="{00000000-0005-0000-0000-000035100000}"/>
    <cellStyle name="20% - Accent6 3 11 2" xfId="4153" xr:uid="{00000000-0005-0000-0000-000036100000}"/>
    <cellStyle name="20% - Accent6 3 11 2 2" xfId="4154" xr:uid="{00000000-0005-0000-0000-000037100000}"/>
    <cellStyle name="20% - Accent6 3 11 3" xfId="4155" xr:uid="{00000000-0005-0000-0000-000038100000}"/>
    <cellStyle name="20% - Accent6 3 11 4" xfId="4156" xr:uid="{00000000-0005-0000-0000-000039100000}"/>
    <cellStyle name="20% - Accent6 3 12" xfId="4157" xr:uid="{00000000-0005-0000-0000-00003A100000}"/>
    <cellStyle name="20% - Accent6 3 12 2" xfId="4158" xr:uid="{00000000-0005-0000-0000-00003B100000}"/>
    <cellStyle name="20% - Accent6 3 13" xfId="4159" xr:uid="{00000000-0005-0000-0000-00003C100000}"/>
    <cellStyle name="20% - Accent6 3 14" xfId="4160" xr:uid="{00000000-0005-0000-0000-00003D100000}"/>
    <cellStyle name="20% - Accent6 3 2" xfId="4161" xr:uid="{00000000-0005-0000-0000-00003E100000}"/>
    <cellStyle name="20% - Accent6 3 2 10" xfId="4162" xr:uid="{00000000-0005-0000-0000-00003F100000}"/>
    <cellStyle name="20% - Accent6 3 2 10 2" xfId="4163" xr:uid="{00000000-0005-0000-0000-000040100000}"/>
    <cellStyle name="20% - Accent6 3 2 11" xfId="4164" xr:uid="{00000000-0005-0000-0000-000041100000}"/>
    <cellStyle name="20% - Accent6 3 2 12" xfId="4165" xr:uid="{00000000-0005-0000-0000-000042100000}"/>
    <cellStyle name="20% - Accent6 3 2 2" xfId="4166" xr:uid="{00000000-0005-0000-0000-000043100000}"/>
    <cellStyle name="20% - Accent6 3 2 2 10" xfId="4167" xr:uid="{00000000-0005-0000-0000-000044100000}"/>
    <cellStyle name="20% - Accent6 3 2 2 2" xfId="4168" xr:uid="{00000000-0005-0000-0000-000045100000}"/>
    <cellStyle name="20% - Accent6 3 2 2 2 2" xfId="4169" xr:uid="{00000000-0005-0000-0000-000046100000}"/>
    <cellStyle name="20% - Accent6 3 2 2 2 2 2" xfId="4170" xr:uid="{00000000-0005-0000-0000-000047100000}"/>
    <cellStyle name="20% - Accent6 3 2 2 2 2 2 2" xfId="4171" xr:uid="{00000000-0005-0000-0000-000048100000}"/>
    <cellStyle name="20% - Accent6 3 2 2 2 2 3" xfId="4172" xr:uid="{00000000-0005-0000-0000-000049100000}"/>
    <cellStyle name="20% - Accent6 3 2 2 2 2 4" xfId="4173" xr:uid="{00000000-0005-0000-0000-00004A100000}"/>
    <cellStyle name="20% - Accent6 3 2 2 2 3" xfId="4174" xr:uid="{00000000-0005-0000-0000-00004B100000}"/>
    <cellStyle name="20% - Accent6 3 2 2 2 3 2" xfId="4175" xr:uid="{00000000-0005-0000-0000-00004C100000}"/>
    <cellStyle name="20% - Accent6 3 2 2 2 4" xfId="4176" xr:uid="{00000000-0005-0000-0000-00004D100000}"/>
    <cellStyle name="20% - Accent6 3 2 2 2 5" xfId="4177" xr:uid="{00000000-0005-0000-0000-00004E100000}"/>
    <cellStyle name="20% - Accent6 3 2 2 3" xfId="4178" xr:uid="{00000000-0005-0000-0000-00004F100000}"/>
    <cellStyle name="20% - Accent6 3 2 2 3 2" xfId="4179" xr:uid="{00000000-0005-0000-0000-000050100000}"/>
    <cellStyle name="20% - Accent6 3 2 2 3 2 2" xfId="4180" xr:uid="{00000000-0005-0000-0000-000051100000}"/>
    <cellStyle name="20% - Accent6 3 2 2 3 3" xfId="4181" xr:uid="{00000000-0005-0000-0000-000052100000}"/>
    <cellStyle name="20% - Accent6 3 2 2 3 4" xfId="4182" xr:uid="{00000000-0005-0000-0000-000053100000}"/>
    <cellStyle name="20% - Accent6 3 2 2 4" xfId="4183" xr:uid="{00000000-0005-0000-0000-000054100000}"/>
    <cellStyle name="20% - Accent6 3 2 2 4 2" xfId="4184" xr:uid="{00000000-0005-0000-0000-000055100000}"/>
    <cellStyle name="20% - Accent6 3 2 2 4 2 2" xfId="4185" xr:uid="{00000000-0005-0000-0000-000056100000}"/>
    <cellStyle name="20% - Accent6 3 2 2 4 3" xfId="4186" xr:uid="{00000000-0005-0000-0000-000057100000}"/>
    <cellStyle name="20% - Accent6 3 2 2 4 4" xfId="4187" xr:uid="{00000000-0005-0000-0000-000058100000}"/>
    <cellStyle name="20% - Accent6 3 2 2 5" xfId="4188" xr:uid="{00000000-0005-0000-0000-000059100000}"/>
    <cellStyle name="20% - Accent6 3 2 2 5 2" xfId="4189" xr:uid="{00000000-0005-0000-0000-00005A100000}"/>
    <cellStyle name="20% - Accent6 3 2 2 5 2 2" xfId="4190" xr:uid="{00000000-0005-0000-0000-00005B100000}"/>
    <cellStyle name="20% - Accent6 3 2 2 5 3" xfId="4191" xr:uid="{00000000-0005-0000-0000-00005C100000}"/>
    <cellStyle name="20% - Accent6 3 2 2 5 4" xfId="4192" xr:uid="{00000000-0005-0000-0000-00005D100000}"/>
    <cellStyle name="20% - Accent6 3 2 2 6" xfId="4193" xr:uid="{00000000-0005-0000-0000-00005E100000}"/>
    <cellStyle name="20% - Accent6 3 2 2 6 2" xfId="4194" xr:uid="{00000000-0005-0000-0000-00005F100000}"/>
    <cellStyle name="20% - Accent6 3 2 2 6 2 2" xfId="4195" xr:uid="{00000000-0005-0000-0000-000060100000}"/>
    <cellStyle name="20% - Accent6 3 2 2 6 3" xfId="4196" xr:uid="{00000000-0005-0000-0000-000061100000}"/>
    <cellStyle name="20% - Accent6 3 2 2 6 4" xfId="4197" xr:uid="{00000000-0005-0000-0000-000062100000}"/>
    <cellStyle name="20% - Accent6 3 2 2 7" xfId="4198" xr:uid="{00000000-0005-0000-0000-000063100000}"/>
    <cellStyle name="20% - Accent6 3 2 2 7 2" xfId="4199" xr:uid="{00000000-0005-0000-0000-000064100000}"/>
    <cellStyle name="20% - Accent6 3 2 2 7 2 2" xfId="4200" xr:uid="{00000000-0005-0000-0000-000065100000}"/>
    <cellStyle name="20% - Accent6 3 2 2 7 3" xfId="4201" xr:uid="{00000000-0005-0000-0000-000066100000}"/>
    <cellStyle name="20% - Accent6 3 2 2 7 4" xfId="4202" xr:uid="{00000000-0005-0000-0000-000067100000}"/>
    <cellStyle name="20% - Accent6 3 2 2 8" xfId="4203" xr:uid="{00000000-0005-0000-0000-000068100000}"/>
    <cellStyle name="20% - Accent6 3 2 2 8 2" xfId="4204" xr:uid="{00000000-0005-0000-0000-000069100000}"/>
    <cellStyle name="20% - Accent6 3 2 2 9" xfId="4205" xr:uid="{00000000-0005-0000-0000-00006A100000}"/>
    <cellStyle name="20% - Accent6 3 2 3" xfId="4206" xr:uid="{00000000-0005-0000-0000-00006B100000}"/>
    <cellStyle name="20% - Accent6 3 2 3 2" xfId="4207" xr:uid="{00000000-0005-0000-0000-00006C100000}"/>
    <cellStyle name="20% - Accent6 3 2 3 2 2" xfId="4208" xr:uid="{00000000-0005-0000-0000-00006D100000}"/>
    <cellStyle name="20% - Accent6 3 2 3 2 2 2" xfId="4209" xr:uid="{00000000-0005-0000-0000-00006E100000}"/>
    <cellStyle name="20% - Accent6 3 2 3 2 3" xfId="4210" xr:uid="{00000000-0005-0000-0000-00006F100000}"/>
    <cellStyle name="20% - Accent6 3 2 3 2 4" xfId="4211" xr:uid="{00000000-0005-0000-0000-000070100000}"/>
    <cellStyle name="20% - Accent6 3 2 3 3" xfId="4212" xr:uid="{00000000-0005-0000-0000-000071100000}"/>
    <cellStyle name="20% - Accent6 3 2 3 3 2" xfId="4213" xr:uid="{00000000-0005-0000-0000-000072100000}"/>
    <cellStyle name="20% - Accent6 3 2 3 4" xfId="4214" xr:uid="{00000000-0005-0000-0000-000073100000}"/>
    <cellStyle name="20% - Accent6 3 2 3 5" xfId="4215" xr:uid="{00000000-0005-0000-0000-000074100000}"/>
    <cellStyle name="20% - Accent6 3 2 4" xfId="4216" xr:uid="{00000000-0005-0000-0000-000075100000}"/>
    <cellStyle name="20% - Accent6 3 2 4 2" xfId="4217" xr:uid="{00000000-0005-0000-0000-000076100000}"/>
    <cellStyle name="20% - Accent6 3 2 4 2 2" xfId="4218" xr:uid="{00000000-0005-0000-0000-000077100000}"/>
    <cellStyle name="20% - Accent6 3 2 4 2 2 2" xfId="4219" xr:uid="{00000000-0005-0000-0000-000078100000}"/>
    <cellStyle name="20% - Accent6 3 2 4 2 3" xfId="4220" xr:uid="{00000000-0005-0000-0000-000079100000}"/>
    <cellStyle name="20% - Accent6 3 2 4 2 4" xfId="4221" xr:uid="{00000000-0005-0000-0000-00007A100000}"/>
    <cellStyle name="20% - Accent6 3 2 4 3" xfId="4222" xr:uid="{00000000-0005-0000-0000-00007B100000}"/>
    <cellStyle name="20% - Accent6 3 2 4 3 2" xfId="4223" xr:uid="{00000000-0005-0000-0000-00007C100000}"/>
    <cellStyle name="20% - Accent6 3 2 4 4" xfId="4224" xr:uid="{00000000-0005-0000-0000-00007D100000}"/>
    <cellStyle name="20% - Accent6 3 2 4 5" xfId="4225" xr:uid="{00000000-0005-0000-0000-00007E100000}"/>
    <cellStyle name="20% - Accent6 3 2 5" xfId="4226" xr:uid="{00000000-0005-0000-0000-00007F100000}"/>
    <cellStyle name="20% - Accent6 3 2 5 2" xfId="4227" xr:uid="{00000000-0005-0000-0000-000080100000}"/>
    <cellStyle name="20% - Accent6 3 2 5 2 2" xfId="4228" xr:uid="{00000000-0005-0000-0000-000081100000}"/>
    <cellStyle name="20% - Accent6 3 2 5 3" xfId="4229" xr:uid="{00000000-0005-0000-0000-000082100000}"/>
    <cellStyle name="20% - Accent6 3 2 5 4" xfId="4230" xr:uid="{00000000-0005-0000-0000-000083100000}"/>
    <cellStyle name="20% - Accent6 3 2 6" xfId="4231" xr:uid="{00000000-0005-0000-0000-000084100000}"/>
    <cellStyle name="20% - Accent6 3 2 6 2" xfId="4232" xr:uid="{00000000-0005-0000-0000-000085100000}"/>
    <cellStyle name="20% - Accent6 3 2 6 2 2" xfId="4233" xr:uid="{00000000-0005-0000-0000-000086100000}"/>
    <cellStyle name="20% - Accent6 3 2 6 3" xfId="4234" xr:uid="{00000000-0005-0000-0000-000087100000}"/>
    <cellStyle name="20% - Accent6 3 2 6 4" xfId="4235" xr:uid="{00000000-0005-0000-0000-000088100000}"/>
    <cellStyle name="20% - Accent6 3 2 7" xfId="4236" xr:uid="{00000000-0005-0000-0000-000089100000}"/>
    <cellStyle name="20% - Accent6 3 2 7 2" xfId="4237" xr:uid="{00000000-0005-0000-0000-00008A100000}"/>
    <cellStyle name="20% - Accent6 3 2 7 2 2" xfId="4238" xr:uid="{00000000-0005-0000-0000-00008B100000}"/>
    <cellStyle name="20% - Accent6 3 2 7 3" xfId="4239" xr:uid="{00000000-0005-0000-0000-00008C100000}"/>
    <cellStyle name="20% - Accent6 3 2 7 4" xfId="4240" xr:uid="{00000000-0005-0000-0000-00008D100000}"/>
    <cellStyle name="20% - Accent6 3 2 8" xfId="4241" xr:uid="{00000000-0005-0000-0000-00008E100000}"/>
    <cellStyle name="20% - Accent6 3 2 8 2" xfId="4242" xr:uid="{00000000-0005-0000-0000-00008F100000}"/>
    <cellStyle name="20% - Accent6 3 2 8 2 2" xfId="4243" xr:uid="{00000000-0005-0000-0000-000090100000}"/>
    <cellStyle name="20% - Accent6 3 2 8 3" xfId="4244" xr:uid="{00000000-0005-0000-0000-000091100000}"/>
    <cellStyle name="20% - Accent6 3 2 8 4" xfId="4245" xr:uid="{00000000-0005-0000-0000-000092100000}"/>
    <cellStyle name="20% - Accent6 3 2 9" xfId="4246" xr:uid="{00000000-0005-0000-0000-000093100000}"/>
    <cellStyle name="20% - Accent6 3 2 9 2" xfId="4247" xr:uid="{00000000-0005-0000-0000-000094100000}"/>
    <cellStyle name="20% - Accent6 3 2 9 2 2" xfId="4248" xr:uid="{00000000-0005-0000-0000-000095100000}"/>
    <cellStyle name="20% - Accent6 3 2 9 3" xfId="4249" xr:uid="{00000000-0005-0000-0000-000096100000}"/>
    <cellStyle name="20% - Accent6 3 2 9 4" xfId="4250" xr:uid="{00000000-0005-0000-0000-000097100000}"/>
    <cellStyle name="20% - Accent6 3 3" xfId="4251" xr:uid="{00000000-0005-0000-0000-000098100000}"/>
    <cellStyle name="20% - Accent6 3 3 10" xfId="4252" xr:uid="{00000000-0005-0000-0000-000099100000}"/>
    <cellStyle name="20% - Accent6 3 3 2" xfId="4253" xr:uid="{00000000-0005-0000-0000-00009A100000}"/>
    <cellStyle name="20% - Accent6 3 3 2 2" xfId="4254" xr:uid="{00000000-0005-0000-0000-00009B100000}"/>
    <cellStyle name="20% - Accent6 3 3 2 2 2" xfId="4255" xr:uid="{00000000-0005-0000-0000-00009C100000}"/>
    <cellStyle name="20% - Accent6 3 3 2 2 2 2" xfId="4256" xr:uid="{00000000-0005-0000-0000-00009D100000}"/>
    <cellStyle name="20% - Accent6 3 3 2 2 3" xfId="4257" xr:uid="{00000000-0005-0000-0000-00009E100000}"/>
    <cellStyle name="20% - Accent6 3 3 2 2 4" xfId="4258" xr:uid="{00000000-0005-0000-0000-00009F100000}"/>
    <cellStyle name="20% - Accent6 3 3 2 3" xfId="4259" xr:uid="{00000000-0005-0000-0000-0000A0100000}"/>
    <cellStyle name="20% - Accent6 3 3 2 3 2" xfId="4260" xr:uid="{00000000-0005-0000-0000-0000A1100000}"/>
    <cellStyle name="20% - Accent6 3 3 2 4" xfId="4261" xr:uid="{00000000-0005-0000-0000-0000A2100000}"/>
    <cellStyle name="20% - Accent6 3 3 2 5" xfId="4262" xr:uid="{00000000-0005-0000-0000-0000A3100000}"/>
    <cellStyle name="20% - Accent6 3 3 3" xfId="4263" xr:uid="{00000000-0005-0000-0000-0000A4100000}"/>
    <cellStyle name="20% - Accent6 3 3 3 2" xfId="4264" xr:uid="{00000000-0005-0000-0000-0000A5100000}"/>
    <cellStyle name="20% - Accent6 3 3 3 2 2" xfId="4265" xr:uid="{00000000-0005-0000-0000-0000A6100000}"/>
    <cellStyle name="20% - Accent6 3 3 3 3" xfId="4266" xr:uid="{00000000-0005-0000-0000-0000A7100000}"/>
    <cellStyle name="20% - Accent6 3 3 3 4" xfId="4267" xr:uid="{00000000-0005-0000-0000-0000A8100000}"/>
    <cellStyle name="20% - Accent6 3 3 4" xfId="4268" xr:uid="{00000000-0005-0000-0000-0000A9100000}"/>
    <cellStyle name="20% - Accent6 3 3 4 2" xfId="4269" xr:uid="{00000000-0005-0000-0000-0000AA100000}"/>
    <cellStyle name="20% - Accent6 3 3 4 2 2" xfId="4270" xr:uid="{00000000-0005-0000-0000-0000AB100000}"/>
    <cellStyle name="20% - Accent6 3 3 4 3" xfId="4271" xr:uid="{00000000-0005-0000-0000-0000AC100000}"/>
    <cellStyle name="20% - Accent6 3 3 4 4" xfId="4272" xr:uid="{00000000-0005-0000-0000-0000AD100000}"/>
    <cellStyle name="20% - Accent6 3 3 5" xfId="4273" xr:uid="{00000000-0005-0000-0000-0000AE100000}"/>
    <cellStyle name="20% - Accent6 3 3 5 2" xfId="4274" xr:uid="{00000000-0005-0000-0000-0000AF100000}"/>
    <cellStyle name="20% - Accent6 3 3 5 2 2" xfId="4275" xr:uid="{00000000-0005-0000-0000-0000B0100000}"/>
    <cellStyle name="20% - Accent6 3 3 5 3" xfId="4276" xr:uid="{00000000-0005-0000-0000-0000B1100000}"/>
    <cellStyle name="20% - Accent6 3 3 5 4" xfId="4277" xr:uid="{00000000-0005-0000-0000-0000B2100000}"/>
    <cellStyle name="20% - Accent6 3 3 6" xfId="4278" xr:uid="{00000000-0005-0000-0000-0000B3100000}"/>
    <cellStyle name="20% - Accent6 3 3 6 2" xfId="4279" xr:uid="{00000000-0005-0000-0000-0000B4100000}"/>
    <cellStyle name="20% - Accent6 3 3 6 2 2" xfId="4280" xr:uid="{00000000-0005-0000-0000-0000B5100000}"/>
    <cellStyle name="20% - Accent6 3 3 6 3" xfId="4281" xr:uid="{00000000-0005-0000-0000-0000B6100000}"/>
    <cellStyle name="20% - Accent6 3 3 6 4" xfId="4282" xr:uid="{00000000-0005-0000-0000-0000B7100000}"/>
    <cellStyle name="20% - Accent6 3 3 7" xfId="4283" xr:uid="{00000000-0005-0000-0000-0000B8100000}"/>
    <cellStyle name="20% - Accent6 3 3 7 2" xfId="4284" xr:uid="{00000000-0005-0000-0000-0000B9100000}"/>
    <cellStyle name="20% - Accent6 3 3 7 2 2" xfId="4285" xr:uid="{00000000-0005-0000-0000-0000BA100000}"/>
    <cellStyle name="20% - Accent6 3 3 7 3" xfId="4286" xr:uid="{00000000-0005-0000-0000-0000BB100000}"/>
    <cellStyle name="20% - Accent6 3 3 7 4" xfId="4287" xr:uid="{00000000-0005-0000-0000-0000BC100000}"/>
    <cellStyle name="20% - Accent6 3 3 8" xfId="4288" xr:uid="{00000000-0005-0000-0000-0000BD100000}"/>
    <cellStyle name="20% - Accent6 3 3 8 2" xfId="4289" xr:uid="{00000000-0005-0000-0000-0000BE100000}"/>
    <cellStyle name="20% - Accent6 3 3 9" xfId="4290" xr:uid="{00000000-0005-0000-0000-0000BF100000}"/>
    <cellStyle name="20% - Accent6 3 4" xfId="4291" xr:uid="{00000000-0005-0000-0000-0000C0100000}"/>
    <cellStyle name="20% - Accent6 3 4 2" xfId="4292" xr:uid="{00000000-0005-0000-0000-0000C1100000}"/>
    <cellStyle name="20% - Accent6 3 4 2 2" xfId="4293" xr:uid="{00000000-0005-0000-0000-0000C2100000}"/>
    <cellStyle name="20% - Accent6 3 4 2 2 2" xfId="4294" xr:uid="{00000000-0005-0000-0000-0000C3100000}"/>
    <cellStyle name="20% - Accent6 3 4 2 3" xfId="4295" xr:uid="{00000000-0005-0000-0000-0000C4100000}"/>
    <cellStyle name="20% - Accent6 3 4 2 4" xfId="4296" xr:uid="{00000000-0005-0000-0000-0000C5100000}"/>
    <cellStyle name="20% - Accent6 3 4 3" xfId="4297" xr:uid="{00000000-0005-0000-0000-0000C6100000}"/>
    <cellStyle name="20% - Accent6 3 4 3 2" xfId="4298" xr:uid="{00000000-0005-0000-0000-0000C7100000}"/>
    <cellStyle name="20% - Accent6 3 4 4" xfId="4299" xr:uid="{00000000-0005-0000-0000-0000C8100000}"/>
    <cellStyle name="20% - Accent6 3 4 5" xfId="4300" xr:uid="{00000000-0005-0000-0000-0000C9100000}"/>
    <cellStyle name="20% - Accent6 3 5" xfId="4301" xr:uid="{00000000-0005-0000-0000-0000CA100000}"/>
    <cellStyle name="20% - Accent6 3 5 2" xfId="4302" xr:uid="{00000000-0005-0000-0000-0000CB100000}"/>
    <cellStyle name="20% - Accent6 3 5 2 2" xfId="4303" xr:uid="{00000000-0005-0000-0000-0000CC100000}"/>
    <cellStyle name="20% - Accent6 3 5 2 2 2" xfId="4304" xr:uid="{00000000-0005-0000-0000-0000CD100000}"/>
    <cellStyle name="20% - Accent6 3 5 2 3" xfId="4305" xr:uid="{00000000-0005-0000-0000-0000CE100000}"/>
    <cellStyle name="20% - Accent6 3 5 2 4" xfId="4306" xr:uid="{00000000-0005-0000-0000-0000CF100000}"/>
    <cellStyle name="20% - Accent6 3 5 3" xfId="4307" xr:uid="{00000000-0005-0000-0000-0000D0100000}"/>
    <cellStyle name="20% - Accent6 3 5 3 2" xfId="4308" xr:uid="{00000000-0005-0000-0000-0000D1100000}"/>
    <cellStyle name="20% - Accent6 3 5 4" xfId="4309" xr:uid="{00000000-0005-0000-0000-0000D2100000}"/>
    <cellStyle name="20% - Accent6 3 5 5" xfId="4310" xr:uid="{00000000-0005-0000-0000-0000D3100000}"/>
    <cellStyle name="20% - Accent6 3 6" xfId="4311" xr:uid="{00000000-0005-0000-0000-0000D4100000}"/>
    <cellStyle name="20% - Accent6 3 6 2" xfId="4312" xr:uid="{00000000-0005-0000-0000-0000D5100000}"/>
    <cellStyle name="20% - Accent6 3 6 2 2" xfId="4313" xr:uid="{00000000-0005-0000-0000-0000D6100000}"/>
    <cellStyle name="20% - Accent6 3 6 3" xfId="4314" xr:uid="{00000000-0005-0000-0000-0000D7100000}"/>
    <cellStyle name="20% - Accent6 3 6 4" xfId="4315" xr:uid="{00000000-0005-0000-0000-0000D8100000}"/>
    <cellStyle name="20% - Accent6 3 7" xfId="4316" xr:uid="{00000000-0005-0000-0000-0000D9100000}"/>
    <cellStyle name="20% - Accent6 3 7 2" xfId="4317" xr:uid="{00000000-0005-0000-0000-0000DA100000}"/>
    <cellStyle name="20% - Accent6 3 7 2 2" xfId="4318" xr:uid="{00000000-0005-0000-0000-0000DB100000}"/>
    <cellStyle name="20% - Accent6 3 7 3" xfId="4319" xr:uid="{00000000-0005-0000-0000-0000DC100000}"/>
    <cellStyle name="20% - Accent6 3 7 4" xfId="4320" xr:uid="{00000000-0005-0000-0000-0000DD100000}"/>
    <cellStyle name="20% - Accent6 3 8" xfId="4321" xr:uid="{00000000-0005-0000-0000-0000DE100000}"/>
    <cellStyle name="20% - Accent6 3 8 2" xfId="4322" xr:uid="{00000000-0005-0000-0000-0000DF100000}"/>
    <cellStyle name="20% - Accent6 3 8 2 2" xfId="4323" xr:uid="{00000000-0005-0000-0000-0000E0100000}"/>
    <cellStyle name="20% - Accent6 3 8 3" xfId="4324" xr:uid="{00000000-0005-0000-0000-0000E1100000}"/>
    <cellStyle name="20% - Accent6 3 8 4" xfId="4325" xr:uid="{00000000-0005-0000-0000-0000E2100000}"/>
    <cellStyle name="20% - Accent6 3 9" xfId="4326" xr:uid="{00000000-0005-0000-0000-0000E3100000}"/>
    <cellStyle name="20% - Accent6 3 9 2" xfId="4327" xr:uid="{00000000-0005-0000-0000-0000E4100000}"/>
    <cellStyle name="20% - Accent6 3 9 2 2" xfId="4328" xr:uid="{00000000-0005-0000-0000-0000E5100000}"/>
    <cellStyle name="20% - Accent6 3 9 3" xfId="4329" xr:uid="{00000000-0005-0000-0000-0000E6100000}"/>
    <cellStyle name="20% - Accent6 3 9 4" xfId="4330" xr:uid="{00000000-0005-0000-0000-0000E7100000}"/>
    <cellStyle name="20% - Accent6 4" xfId="4331" xr:uid="{00000000-0005-0000-0000-0000E8100000}"/>
    <cellStyle name="20% - Accent6 4 10" xfId="4332" xr:uid="{00000000-0005-0000-0000-0000E9100000}"/>
    <cellStyle name="20% - Accent6 4 10 2" xfId="4333" xr:uid="{00000000-0005-0000-0000-0000EA100000}"/>
    <cellStyle name="20% - Accent6 4 11" xfId="4334" xr:uid="{00000000-0005-0000-0000-0000EB100000}"/>
    <cellStyle name="20% - Accent6 4 12" xfId="4335" xr:uid="{00000000-0005-0000-0000-0000EC100000}"/>
    <cellStyle name="20% - Accent6 4 2" xfId="4336" xr:uid="{00000000-0005-0000-0000-0000ED100000}"/>
    <cellStyle name="20% - Accent6 4 2 10" xfId="4337" xr:uid="{00000000-0005-0000-0000-0000EE100000}"/>
    <cellStyle name="20% - Accent6 4 2 2" xfId="4338" xr:uid="{00000000-0005-0000-0000-0000EF100000}"/>
    <cellStyle name="20% - Accent6 4 2 2 2" xfId="4339" xr:uid="{00000000-0005-0000-0000-0000F0100000}"/>
    <cellStyle name="20% - Accent6 4 2 2 2 2" xfId="4340" xr:uid="{00000000-0005-0000-0000-0000F1100000}"/>
    <cellStyle name="20% - Accent6 4 2 2 2 2 2" xfId="4341" xr:uid="{00000000-0005-0000-0000-0000F2100000}"/>
    <cellStyle name="20% - Accent6 4 2 2 2 3" xfId="4342" xr:uid="{00000000-0005-0000-0000-0000F3100000}"/>
    <cellStyle name="20% - Accent6 4 2 2 2 4" xfId="4343" xr:uid="{00000000-0005-0000-0000-0000F4100000}"/>
    <cellStyle name="20% - Accent6 4 2 2 3" xfId="4344" xr:uid="{00000000-0005-0000-0000-0000F5100000}"/>
    <cellStyle name="20% - Accent6 4 2 2 3 2" xfId="4345" xr:uid="{00000000-0005-0000-0000-0000F6100000}"/>
    <cellStyle name="20% - Accent6 4 2 2 4" xfId="4346" xr:uid="{00000000-0005-0000-0000-0000F7100000}"/>
    <cellStyle name="20% - Accent6 4 2 2 5" xfId="4347" xr:uid="{00000000-0005-0000-0000-0000F8100000}"/>
    <cellStyle name="20% - Accent6 4 2 3" xfId="4348" xr:uid="{00000000-0005-0000-0000-0000F9100000}"/>
    <cellStyle name="20% - Accent6 4 2 3 2" xfId="4349" xr:uid="{00000000-0005-0000-0000-0000FA100000}"/>
    <cellStyle name="20% - Accent6 4 2 3 2 2" xfId="4350" xr:uid="{00000000-0005-0000-0000-0000FB100000}"/>
    <cellStyle name="20% - Accent6 4 2 3 3" xfId="4351" xr:uid="{00000000-0005-0000-0000-0000FC100000}"/>
    <cellStyle name="20% - Accent6 4 2 3 4" xfId="4352" xr:uid="{00000000-0005-0000-0000-0000FD100000}"/>
    <cellStyle name="20% - Accent6 4 2 4" xfId="4353" xr:uid="{00000000-0005-0000-0000-0000FE100000}"/>
    <cellStyle name="20% - Accent6 4 2 4 2" xfId="4354" xr:uid="{00000000-0005-0000-0000-0000FF100000}"/>
    <cellStyle name="20% - Accent6 4 2 4 2 2" xfId="4355" xr:uid="{00000000-0005-0000-0000-000000110000}"/>
    <cellStyle name="20% - Accent6 4 2 4 3" xfId="4356" xr:uid="{00000000-0005-0000-0000-000001110000}"/>
    <cellStyle name="20% - Accent6 4 2 4 4" xfId="4357" xr:uid="{00000000-0005-0000-0000-000002110000}"/>
    <cellStyle name="20% - Accent6 4 2 5" xfId="4358" xr:uid="{00000000-0005-0000-0000-000003110000}"/>
    <cellStyle name="20% - Accent6 4 2 5 2" xfId="4359" xr:uid="{00000000-0005-0000-0000-000004110000}"/>
    <cellStyle name="20% - Accent6 4 2 5 2 2" xfId="4360" xr:uid="{00000000-0005-0000-0000-000005110000}"/>
    <cellStyle name="20% - Accent6 4 2 5 3" xfId="4361" xr:uid="{00000000-0005-0000-0000-000006110000}"/>
    <cellStyle name="20% - Accent6 4 2 5 4" xfId="4362" xr:uid="{00000000-0005-0000-0000-000007110000}"/>
    <cellStyle name="20% - Accent6 4 2 6" xfId="4363" xr:uid="{00000000-0005-0000-0000-000008110000}"/>
    <cellStyle name="20% - Accent6 4 2 6 2" xfId="4364" xr:uid="{00000000-0005-0000-0000-000009110000}"/>
    <cellStyle name="20% - Accent6 4 2 6 2 2" xfId="4365" xr:uid="{00000000-0005-0000-0000-00000A110000}"/>
    <cellStyle name="20% - Accent6 4 2 6 3" xfId="4366" xr:uid="{00000000-0005-0000-0000-00000B110000}"/>
    <cellStyle name="20% - Accent6 4 2 6 4" xfId="4367" xr:uid="{00000000-0005-0000-0000-00000C110000}"/>
    <cellStyle name="20% - Accent6 4 2 7" xfId="4368" xr:uid="{00000000-0005-0000-0000-00000D110000}"/>
    <cellStyle name="20% - Accent6 4 2 7 2" xfId="4369" xr:uid="{00000000-0005-0000-0000-00000E110000}"/>
    <cellStyle name="20% - Accent6 4 2 7 2 2" xfId="4370" xr:uid="{00000000-0005-0000-0000-00000F110000}"/>
    <cellStyle name="20% - Accent6 4 2 7 3" xfId="4371" xr:uid="{00000000-0005-0000-0000-000010110000}"/>
    <cellStyle name="20% - Accent6 4 2 7 4" xfId="4372" xr:uid="{00000000-0005-0000-0000-000011110000}"/>
    <cellStyle name="20% - Accent6 4 2 8" xfId="4373" xr:uid="{00000000-0005-0000-0000-000012110000}"/>
    <cellStyle name="20% - Accent6 4 2 8 2" xfId="4374" xr:uid="{00000000-0005-0000-0000-000013110000}"/>
    <cellStyle name="20% - Accent6 4 2 9" xfId="4375" xr:uid="{00000000-0005-0000-0000-000014110000}"/>
    <cellStyle name="20% - Accent6 4 3" xfId="4376" xr:uid="{00000000-0005-0000-0000-000015110000}"/>
    <cellStyle name="20% - Accent6 4 3 2" xfId="4377" xr:uid="{00000000-0005-0000-0000-000016110000}"/>
    <cellStyle name="20% - Accent6 4 3 2 2" xfId="4378" xr:uid="{00000000-0005-0000-0000-000017110000}"/>
    <cellStyle name="20% - Accent6 4 3 2 2 2" xfId="4379" xr:uid="{00000000-0005-0000-0000-000018110000}"/>
    <cellStyle name="20% - Accent6 4 3 2 3" xfId="4380" xr:uid="{00000000-0005-0000-0000-000019110000}"/>
    <cellStyle name="20% - Accent6 4 3 2 4" xfId="4381" xr:uid="{00000000-0005-0000-0000-00001A110000}"/>
    <cellStyle name="20% - Accent6 4 3 3" xfId="4382" xr:uid="{00000000-0005-0000-0000-00001B110000}"/>
    <cellStyle name="20% - Accent6 4 3 3 2" xfId="4383" xr:uid="{00000000-0005-0000-0000-00001C110000}"/>
    <cellStyle name="20% - Accent6 4 3 4" xfId="4384" xr:uid="{00000000-0005-0000-0000-00001D110000}"/>
    <cellStyle name="20% - Accent6 4 3 5" xfId="4385" xr:uid="{00000000-0005-0000-0000-00001E110000}"/>
    <cellStyle name="20% - Accent6 4 4" xfId="4386" xr:uid="{00000000-0005-0000-0000-00001F110000}"/>
    <cellStyle name="20% - Accent6 4 4 2" xfId="4387" xr:uid="{00000000-0005-0000-0000-000020110000}"/>
    <cellStyle name="20% - Accent6 4 4 2 2" xfId="4388" xr:uid="{00000000-0005-0000-0000-000021110000}"/>
    <cellStyle name="20% - Accent6 4 4 2 2 2" xfId="4389" xr:uid="{00000000-0005-0000-0000-000022110000}"/>
    <cellStyle name="20% - Accent6 4 4 2 3" xfId="4390" xr:uid="{00000000-0005-0000-0000-000023110000}"/>
    <cellStyle name="20% - Accent6 4 4 2 4" xfId="4391" xr:uid="{00000000-0005-0000-0000-000024110000}"/>
    <cellStyle name="20% - Accent6 4 4 3" xfId="4392" xr:uid="{00000000-0005-0000-0000-000025110000}"/>
    <cellStyle name="20% - Accent6 4 4 3 2" xfId="4393" xr:uid="{00000000-0005-0000-0000-000026110000}"/>
    <cellStyle name="20% - Accent6 4 4 4" xfId="4394" xr:uid="{00000000-0005-0000-0000-000027110000}"/>
    <cellStyle name="20% - Accent6 4 4 5" xfId="4395" xr:uid="{00000000-0005-0000-0000-000028110000}"/>
    <cellStyle name="20% - Accent6 4 5" xfId="4396" xr:uid="{00000000-0005-0000-0000-000029110000}"/>
    <cellStyle name="20% - Accent6 4 5 2" xfId="4397" xr:uid="{00000000-0005-0000-0000-00002A110000}"/>
    <cellStyle name="20% - Accent6 4 5 2 2" xfId="4398" xr:uid="{00000000-0005-0000-0000-00002B110000}"/>
    <cellStyle name="20% - Accent6 4 5 3" xfId="4399" xr:uid="{00000000-0005-0000-0000-00002C110000}"/>
    <cellStyle name="20% - Accent6 4 5 4" xfId="4400" xr:uid="{00000000-0005-0000-0000-00002D110000}"/>
    <cellStyle name="20% - Accent6 4 6" xfId="4401" xr:uid="{00000000-0005-0000-0000-00002E110000}"/>
    <cellStyle name="20% - Accent6 4 6 2" xfId="4402" xr:uid="{00000000-0005-0000-0000-00002F110000}"/>
    <cellStyle name="20% - Accent6 4 6 2 2" xfId="4403" xr:uid="{00000000-0005-0000-0000-000030110000}"/>
    <cellStyle name="20% - Accent6 4 6 3" xfId="4404" xr:uid="{00000000-0005-0000-0000-000031110000}"/>
    <cellStyle name="20% - Accent6 4 6 4" xfId="4405" xr:uid="{00000000-0005-0000-0000-000032110000}"/>
    <cellStyle name="20% - Accent6 4 7" xfId="4406" xr:uid="{00000000-0005-0000-0000-000033110000}"/>
    <cellStyle name="20% - Accent6 4 7 2" xfId="4407" xr:uid="{00000000-0005-0000-0000-000034110000}"/>
    <cellStyle name="20% - Accent6 4 7 2 2" xfId="4408" xr:uid="{00000000-0005-0000-0000-000035110000}"/>
    <cellStyle name="20% - Accent6 4 7 3" xfId="4409" xr:uid="{00000000-0005-0000-0000-000036110000}"/>
    <cellStyle name="20% - Accent6 4 7 4" xfId="4410" xr:uid="{00000000-0005-0000-0000-000037110000}"/>
    <cellStyle name="20% - Accent6 4 8" xfId="4411" xr:uid="{00000000-0005-0000-0000-000038110000}"/>
    <cellStyle name="20% - Accent6 4 8 2" xfId="4412" xr:uid="{00000000-0005-0000-0000-000039110000}"/>
    <cellStyle name="20% - Accent6 4 8 2 2" xfId="4413" xr:uid="{00000000-0005-0000-0000-00003A110000}"/>
    <cellStyle name="20% - Accent6 4 8 3" xfId="4414" xr:uid="{00000000-0005-0000-0000-00003B110000}"/>
    <cellStyle name="20% - Accent6 4 8 4" xfId="4415" xr:uid="{00000000-0005-0000-0000-00003C110000}"/>
    <cellStyle name="20% - Accent6 4 9" xfId="4416" xr:uid="{00000000-0005-0000-0000-00003D110000}"/>
    <cellStyle name="20% - Accent6 4 9 2" xfId="4417" xr:uid="{00000000-0005-0000-0000-00003E110000}"/>
    <cellStyle name="20% - Accent6 4 9 2 2" xfId="4418" xr:uid="{00000000-0005-0000-0000-00003F110000}"/>
    <cellStyle name="20% - Accent6 4 9 3" xfId="4419" xr:uid="{00000000-0005-0000-0000-000040110000}"/>
    <cellStyle name="20% - Accent6 4 9 4" xfId="4420" xr:uid="{00000000-0005-0000-0000-000041110000}"/>
    <cellStyle name="20% - Accent6 5" xfId="4421" xr:uid="{00000000-0005-0000-0000-000042110000}"/>
    <cellStyle name="20% - Accent6 5 10" xfId="4422" xr:uid="{00000000-0005-0000-0000-000043110000}"/>
    <cellStyle name="20% - Accent6 5 11" xfId="4423" xr:uid="{00000000-0005-0000-0000-000044110000}"/>
    <cellStyle name="20% - Accent6 5 2" xfId="4424" xr:uid="{00000000-0005-0000-0000-000045110000}"/>
    <cellStyle name="20% - Accent6 5 2 2" xfId="4425" xr:uid="{00000000-0005-0000-0000-000046110000}"/>
    <cellStyle name="20% - Accent6 5 2 2 2" xfId="4426" xr:uid="{00000000-0005-0000-0000-000047110000}"/>
    <cellStyle name="20% - Accent6 5 2 2 2 2" xfId="4427" xr:uid="{00000000-0005-0000-0000-000048110000}"/>
    <cellStyle name="20% - Accent6 5 2 2 3" xfId="4428" xr:uid="{00000000-0005-0000-0000-000049110000}"/>
    <cellStyle name="20% - Accent6 5 2 2 4" xfId="4429" xr:uid="{00000000-0005-0000-0000-00004A110000}"/>
    <cellStyle name="20% - Accent6 5 2 3" xfId="4430" xr:uid="{00000000-0005-0000-0000-00004B110000}"/>
    <cellStyle name="20% - Accent6 5 2 3 2" xfId="4431" xr:uid="{00000000-0005-0000-0000-00004C110000}"/>
    <cellStyle name="20% - Accent6 5 2 4" xfId="4432" xr:uid="{00000000-0005-0000-0000-00004D110000}"/>
    <cellStyle name="20% - Accent6 5 2 5" xfId="4433" xr:uid="{00000000-0005-0000-0000-00004E110000}"/>
    <cellStyle name="20% - Accent6 5 3" xfId="4434" xr:uid="{00000000-0005-0000-0000-00004F110000}"/>
    <cellStyle name="20% - Accent6 5 3 2" xfId="4435" xr:uid="{00000000-0005-0000-0000-000050110000}"/>
    <cellStyle name="20% - Accent6 5 3 2 2" xfId="4436" xr:uid="{00000000-0005-0000-0000-000051110000}"/>
    <cellStyle name="20% - Accent6 5 3 2 2 2" xfId="4437" xr:uid="{00000000-0005-0000-0000-000052110000}"/>
    <cellStyle name="20% - Accent6 5 3 2 3" xfId="4438" xr:uid="{00000000-0005-0000-0000-000053110000}"/>
    <cellStyle name="20% - Accent6 5 3 2 4" xfId="4439" xr:uid="{00000000-0005-0000-0000-000054110000}"/>
    <cellStyle name="20% - Accent6 5 3 3" xfId="4440" xr:uid="{00000000-0005-0000-0000-000055110000}"/>
    <cellStyle name="20% - Accent6 5 3 3 2" xfId="4441" xr:uid="{00000000-0005-0000-0000-000056110000}"/>
    <cellStyle name="20% - Accent6 5 3 4" xfId="4442" xr:uid="{00000000-0005-0000-0000-000057110000}"/>
    <cellStyle name="20% - Accent6 5 3 5" xfId="4443" xr:uid="{00000000-0005-0000-0000-000058110000}"/>
    <cellStyle name="20% - Accent6 5 4" xfId="4444" xr:uid="{00000000-0005-0000-0000-000059110000}"/>
    <cellStyle name="20% - Accent6 5 4 2" xfId="4445" xr:uid="{00000000-0005-0000-0000-00005A110000}"/>
    <cellStyle name="20% - Accent6 5 4 2 2" xfId="4446" xr:uid="{00000000-0005-0000-0000-00005B110000}"/>
    <cellStyle name="20% - Accent6 5 4 3" xfId="4447" xr:uid="{00000000-0005-0000-0000-00005C110000}"/>
    <cellStyle name="20% - Accent6 5 4 4" xfId="4448" xr:uid="{00000000-0005-0000-0000-00005D110000}"/>
    <cellStyle name="20% - Accent6 5 5" xfId="4449" xr:uid="{00000000-0005-0000-0000-00005E110000}"/>
    <cellStyle name="20% - Accent6 5 5 2" xfId="4450" xr:uid="{00000000-0005-0000-0000-00005F110000}"/>
    <cellStyle name="20% - Accent6 5 5 2 2" xfId="4451" xr:uid="{00000000-0005-0000-0000-000060110000}"/>
    <cellStyle name="20% - Accent6 5 5 3" xfId="4452" xr:uid="{00000000-0005-0000-0000-000061110000}"/>
    <cellStyle name="20% - Accent6 5 5 4" xfId="4453" xr:uid="{00000000-0005-0000-0000-000062110000}"/>
    <cellStyle name="20% - Accent6 5 6" xfId="4454" xr:uid="{00000000-0005-0000-0000-000063110000}"/>
    <cellStyle name="20% - Accent6 5 6 2" xfId="4455" xr:uid="{00000000-0005-0000-0000-000064110000}"/>
    <cellStyle name="20% - Accent6 5 6 2 2" xfId="4456" xr:uid="{00000000-0005-0000-0000-000065110000}"/>
    <cellStyle name="20% - Accent6 5 6 3" xfId="4457" xr:uid="{00000000-0005-0000-0000-000066110000}"/>
    <cellStyle name="20% - Accent6 5 6 4" xfId="4458" xr:uid="{00000000-0005-0000-0000-000067110000}"/>
    <cellStyle name="20% - Accent6 5 7" xfId="4459" xr:uid="{00000000-0005-0000-0000-000068110000}"/>
    <cellStyle name="20% - Accent6 5 7 2" xfId="4460" xr:uid="{00000000-0005-0000-0000-000069110000}"/>
    <cellStyle name="20% - Accent6 5 7 2 2" xfId="4461" xr:uid="{00000000-0005-0000-0000-00006A110000}"/>
    <cellStyle name="20% - Accent6 5 7 3" xfId="4462" xr:uid="{00000000-0005-0000-0000-00006B110000}"/>
    <cellStyle name="20% - Accent6 5 7 4" xfId="4463" xr:uid="{00000000-0005-0000-0000-00006C110000}"/>
    <cellStyle name="20% - Accent6 5 8" xfId="4464" xr:uid="{00000000-0005-0000-0000-00006D110000}"/>
    <cellStyle name="20% - Accent6 5 8 2" xfId="4465" xr:uid="{00000000-0005-0000-0000-00006E110000}"/>
    <cellStyle name="20% - Accent6 5 8 2 2" xfId="4466" xr:uid="{00000000-0005-0000-0000-00006F110000}"/>
    <cellStyle name="20% - Accent6 5 8 3" xfId="4467" xr:uid="{00000000-0005-0000-0000-000070110000}"/>
    <cellStyle name="20% - Accent6 5 8 4" xfId="4468" xr:uid="{00000000-0005-0000-0000-000071110000}"/>
    <cellStyle name="20% - Accent6 5 9" xfId="4469" xr:uid="{00000000-0005-0000-0000-000072110000}"/>
    <cellStyle name="20% - Accent6 5 9 2" xfId="4470" xr:uid="{00000000-0005-0000-0000-000073110000}"/>
    <cellStyle name="20% - Accent6 6" xfId="4471" xr:uid="{00000000-0005-0000-0000-000074110000}"/>
    <cellStyle name="20% - Accent6 6 2" xfId="4472" xr:uid="{00000000-0005-0000-0000-000075110000}"/>
    <cellStyle name="20% - Accent6 6 2 2" xfId="4473" xr:uid="{00000000-0005-0000-0000-000076110000}"/>
    <cellStyle name="20% - Accent6 6 2 2 2" xfId="4474" xr:uid="{00000000-0005-0000-0000-000077110000}"/>
    <cellStyle name="20% - Accent6 6 2 3" xfId="4475" xr:uid="{00000000-0005-0000-0000-000078110000}"/>
    <cellStyle name="20% - Accent6 6 2 4" xfId="4476" xr:uid="{00000000-0005-0000-0000-000079110000}"/>
    <cellStyle name="20% - Accent6 6 3" xfId="4477" xr:uid="{00000000-0005-0000-0000-00007A110000}"/>
    <cellStyle name="20% - Accent6 6 3 2" xfId="4478" xr:uid="{00000000-0005-0000-0000-00007B110000}"/>
    <cellStyle name="20% - Accent6 6 4" xfId="4479" xr:uid="{00000000-0005-0000-0000-00007C110000}"/>
    <cellStyle name="20% - Accent6 6 5" xfId="4480" xr:uid="{00000000-0005-0000-0000-00007D110000}"/>
    <cellStyle name="20% - Accent6 7" xfId="4481" xr:uid="{00000000-0005-0000-0000-00007E110000}"/>
    <cellStyle name="20% - Accent6 7 2" xfId="4482" xr:uid="{00000000-0005-0000-0000-00007F110000}"/>
    <cellStyle name="20% - Accent6 7 2 2" xfId="4483" xr:uid="{00000000-0005-0000-0000-000080110000}"/>
    <cellStyle name="20% - Accent6 7 2 2 2" xfId="4484" xr:uid="{00000000-0005-0000-0000-000081110000}"/>
    <cellStyle name="20% - Accent6 7 2 3" xfId="4485" xr:uid="{00000000-0005-0000-0000-000082110000}"/>
    <cellStyle name="20% - Accent6 7 2 4" xfId="4486" xr:uid="{00000000-0005-0000-0000-000083110000}"/>
    <cellStyle name="20% - Accent6 7 3" xfId="4487" xr:uid="{00000000-0005-0000-0000-000084110000}"/>
    <cellStyle name="20% - Accent6 7 3 2" xfId="4488" xr:uid="{00000000-0005-0000-0000-000085110000}"/>
    <cellStyle name="20% - Accent6 7 4" xfId="4489" xr:uid="{00000000-0005-0000-0000-000086110000}"/>
    <cellStyle name="20% - Accent6 7 5" xfId="4490" xr:uid="{00000000-0005-0000-0000-000087110000}"/>
    <cellStyle name="20% - Accent6 8" xfId="4491" xr:uid="{00000000-0005-0000-0000-000088110000}"/>
    <cellStyle name="20% - Accent6 8 2" xfId="4492" xr:uid="{00000000-0005-0000-0000-000089110000}"/>
    <cellStyle name="20% - Accent6 8 2 2" xfId="4493" xr:uid="{00000000-0005-0000-0000-00008A110000}"/>
    <cellStyle name="20% - Accent6 8 3" xfId="4494" xr:uid="{00000000-0005-0000-0000-00008B110000}"/>
    <cellStyle name="20% - Accent6 8 4" xfId="4495" xr:uid="{00000000-0005-0000-0000-00008C110000}"/>
    <cellStyle name="20% - Accent6 9" xfId="4496" xr:uid="{00000000-0005-0000-0000-00008D110000}"/>
    <cellStyle name="20% - Accent6 9 2" xfId="4497" xr:uid="{00000000-0005-0000-0000-00008E110000}"/>
    <cellStyle name="20% - Accent6 9 2 2" xfId="4498" xr:uid="{00000000-0005-0000-0000-00008F110000}"/>
    <cellStyle name="20% - Accent6 9 3" xfId="4499" xr:uid="{00000000-0005-0000-0000-000090110000}"/>
    <cellStyle name="20% - Accent6 9 4" xfId="4500" xr:uid="{00000000-0005-0000-0000-000091110000}"/>
    <cellStyle name="40% - Accent1 10" xfId="4501" xr:uid="{00000000-0005-0000-0000-000092110000}"/>
    <cellStyle name="40% - Accent1 10 2" xfId="4502" xr:uid="{00000000-0005-0000-0000-000093110000}"/>
    <cellStyle name="40% - Accent1 10 2 2" xfId="4503" xr:uid="{00000000-0005-0000-0000-000094110000}"/>
    <cellStyle name="40% - Accent1 10 3" xfId="4504" xr:uid="{00000000-0005-0000-0000-000095110000}"/>
    <cellStyle name="40% - Accent1 10 4" xfId="4505" xr:uid="{00000000-0005-0000-0000-000096110000}"/>
    <cellStyle name="40% - Accent1 11" xfId="4506" xr:uid="{00000000-0005-0000-0000-000097110000}"/>
    <cellStyle name="40% - Accent1 11 2" xfId="4507" xr:uid="{00000000-0005-0000-0000-000098110000}"/>
    <cellStyle name="40% - Accent1 11 2 2" xfId="4508" xr:uid="{00000000-0005-0000-0000-000099110000}"/>
    <cellStyle name="40% - Accent1 11 3" xfId="4509" xr:uid="{00000000-0005-0000-0000-00009A110000}"/>
    <cellStyle name="40% - Accent1 11 4" xfId="4510" xr:uid="{00000000-0005-0000-0000-00009B110000}"/>
    <cellStyle name="40% - Accent1 12" xfId="4511" xr:uid="{00000000-0005-0000-0000-00009C110000}"/>
    <cellStyle name="40% - Accent1 12 2" xfId="4512" xr:uid="{00000000-0005-0000-0000-00009D110000}"/>
    <cellStyle name="40% - Accent1 12 2 2" xfId="4513" xr:uid="{00000000-0005-0000-0000-00009E110000}"/>
    <cellStyle name="40% - Accent1 12 3" xfId="4514" xr:uid="{00000000-0005-0000-0000-00009F110000}"/>
    <cellStyle name="40% - Accent1 12 4" xfId="4515" xr:uid="{00000000-0005-0000-0000-0000A0110000}"/>
    <cellStyle name="40% - Accent1 13" xfId="4516" xr:uid="{00000000-0005-0000-0000-0000A1110000}"/>
    <cellStyle name="40% - Accent1 13 2" xfId="4517" xr:uid="{00000000-0005-0000-0000-0000A2110000}"/>
    <cellStyle name="40% - Accent1 13 2 2" xfId="4518" xr:uid="{00000000-0005-0000-0000-0000A3110000}"/>
    <cellStyle name="40% - Accent1 13 3" xfId="4519" xr:uid="{00000000-0005-0000-0000-0000A4110000}"/>
    <cellStyle name="40% - Accent1 13 4" xfId="4520" xr:uid="{00000000-0005-0000-0000-0000A5110000}"/>
    <cellStyle name="40% - Accent1 14" xfId="4521" xr:uid="{00000000-0005-0000-0000-0000A6110000}"/>
    <cellStyle name="40% - Accent1 14 2" xfId="4522" xr:uid="{00000000-0005-0000-0000-0000A7110000}"/>
    <cellStyle name="40% - Accent1 15" xfId="4523" xr:uid="{00000000-0005-0000-0000-0000A8110000}"/>
    <cellStyle name="40% - Accent1 15 2" xfId="4524" xr:uid="{00000000-0005-0000-0000-0000A9110000}"/>
    <cellStyle name="40% - Accent1 16" xfId="4525" xr:uid="{00000000-0005-0000-0000-0000AA110000}"/>
    <cellStyle name="40% - Accent1 17" xfId="4526" xr:uid="{00000000-0005-0000-0000-0000AB110000}"/>
    <cellStyle name="40% - Accent1 2" xfId="4527" xr:uid="{00000000-0005-0000-0000-0000AC110000}"/>
    <cellStyle name="40% - Accent1 2 10" xfId="4528" xr:uid="{00000000-0005-0000-0000-0000AD110000}"/>
    <cellStyle name="40% - Accent1 2 10 2" xfId="4529" xr:uid="{00000000-0005-0000-0000-0000AE110000}"/>
    <cellStyle name="40% - Accent1 2 10 2 2" xfId="4530" xr:uid="{00000000-0005-0000-0000-0000AF110000}"/>
    <cellStyle name="40% - Accent1 2 10 3" xfId="4531" xr:uid="{00000000-0005-0000-0000-0000B0110000}"/>
    <cellStyle name="40% - Accent1 2 10 4" xfId="4532" xr:uid="{00000000-0005-0000-0000-0000B1110000}"/>
    <cellStyle name="40% - Accent1 2 11" xfId="4533" xr:uid="{00000000-0005-0000-0000-0000B2110000}"/>
    <cellStyle name="40% - Accent1 2 11 2" xfId="4534" xr:uid="{00000000-0005-0000-0000-0000B3110000}"/>
    <cellStyle name="40% - Accent1 2 11 2 2" xfId="4535" xr:uid="{00000000-0005-0000-0000-0000B4110000}"/>
    <cellStyle name="40% - Accent1 2 11 3" xfId="4536" xr:uid="{00000000-0005-0000-0000-0000B5110000}"/>
    <cellStyle name="40% - Accent1 2 11 4" xfId="4537" xr:uid="{00000000-0005-0000-0000-0000B6110000}"/>
    <cellStyle name="40% - Accent1 2 12" xfId="4538" xr:uid="{00000000-0005-0000-0000-0000B7110000}"/>
    <cellStyle name="40% - Accent1 2 12 2" xfId="4539" xr:uid="{00000000-0005-0000-0000-0000B8110000}"/>
    <cellStyle name="40% - Accent1 2 12 2 2" xfId="4540" xr:uid="{00000000-0005-0000-0000-0000B9110000}"/>
    <cellStyle name="40% - Accent1 2 12 3" xfId="4541" xr:uid="{00000000-0005-0000-0000-0000BA110000}"/>
    <cellStyle name="40% - Accent1 2 12 4" xfId="4542" xr:uid="{00000000-0005-0000-0000-0000BB110000}"/>
    <cellStyle name="40% - Accent1 2 13" xfId="4543" xr:uid="{00000000-0005-0000-0000-0000BC110000}"/>
    <cellStyle name="40% - Accent1 2 13 2" xfId="4544" xr:uid="{00000000-0005-0000-0000-0000BD110000}"/>
    <cellStyle name="40% - Accent1 2 14" xfId="4545" xr:uid="{00000000-0005-0000-0000-0000BE110000}"/>
    <cellStyle name="40% - Accent1 2 15" xfId="4546" xr:uid="{00000000-0005-0000-0000-0000BF110000}"/>
    <cellStyle name="40% - Accent1 2 2" xfId="4547" xr:uid="{00000000-0005-0000-0000-0000C0110000}"/>
    <cellStyle name="40% - Accent1 2 2 10" xfId="4548" xr:uid="{00000000-0005-0000-0000-0000C1110000}"/>
    <cellStyle name="40% - Accent1 2 2 10 2" xfId="4549" xr:uid="{00000000-0005-0000-0000-0000C2110000}"/>
    <cellStyle name="40% - Accent1 2 2 10 2 2" xfId="4550" xr:uid="{00000000-0005-0000-0000-0000C3110000}"/>
    <cellStyle name="40% - Accent1 2 2 10 3" xfId="4551" xr:uid="{00000000-0005-0000-0000-0000C4110000}"/>
    <cellStyle name="40% - Accent1 2 2 10 4" xfId="4552" xr:uid="{00000000-0005-0000-0000-0000C5110000}"/>
    <cellStyle name="40% - Accent1 2 2 11" xfId="4553" xr:uid="{00000000-0005-0000-0000-0000C6110000}"/>
    <cellStyle name="40% - Accent1 2 2 11 2" xfId="4554" xr:uid="{00000000-0005-0000-0000-0000C7110000}"/>
    <cellStyle name="40% - Accent1 2 2 12" xfId="4555" xr:uid="{00000000-0005-0000-0000-0000C8110000}"/>
    <cellStyle name="40% - Accent1 2 2 13" xfId="4556" xr:uid="{00000000-0005-0000-0000-0000C9110000}"/>
    <cellStyle name="40% - Accent1 2 2 2" xfId="4557" xr:uid="{00000000-0005-0000-0000-0000CA110000}"/>
    <cellStyle name="40% - Accent1 2 2 2 10" xfId="4558" xr:uid="{00000000-0005-0000-0000-0000CB110000}"/>
    <cellStyle name="40% - Accent1 2 2 2 10 2" xfId="4559" xr:uid="{00000000-0005-0000-0000-0000CC110000}"/>
    <cellStyle name="40% - Accent1 2 2 2 11" xfId="4560" xr:uid="{00000000-0005-0000-0000-0000CD110000}"/>
    <cellStyle name="40% - Accent1 2 2 2 12" xfId="4561" xr:uid="{00000000-0005-0000-0000-0000CE110000}"/>
    <cellStyle name="40% - Accent1 2 2 2 2" xfId="4562" xr:uid="{00000000-0005-0000-0000-0000CF110000}"/>
    <cellStyle name="40% - Accent1 2 2 2 2 10" xfId="4563" xr:uid="{00000000-0005-0000-0000-0000D0110000}"/>
    <cellStyle name="40% - Accent1 2 2 2 2 2" xfId="4564" xr:uid="{00000000-0005-0000-0000-0000D1110000}"/>
    <cellStyle name="40% - Accent1 2 2 2 2 2 2" xfId="4565" xr:uid="{00000000-0005-0000-0000-0000D2110000}"/>
    <cellStyle name="40% - Accent1 2 2 2 2 2 2 2" xfId="4566" xr:uid="{00000000-0005-0000-0000-0000D3110000}"/>
    <cellStyle name="40% - Accent1 2 2 2 2 2 2 2 2" xfId="4567" xr:uid="{00000000-0005-0000-0000-0000D4110000}"/>
    <cellStyle name="40% - Accent1 2 2 2 2 2 2 3" xfId="4568" xr:uid="{00000000-0005-0000-0000-0000D5110000}"/>
    <cellStyle name="40% - Accent1 2 2 2 2 2 2 4" xfId="4569" xr:uid="{00000000-0005-0000-0000-0000D6110000}"/>
    <cellStyle name="40% - Accent1 2 2 2 2 2 3" xfId="4570" xr:uid="{00000000-0005-0000-0000-0000D7110000}"/>
    <cellStyle name="40% - Accent1 2 2 2 2 2 3 2" xfId="4571" xr:uid="{00000000-0005-0000-0000-0000D8110000}"/>
    <cellStyle name="40% - Accent1 2 2 2 2 2 4" xfId="4572" xr:uid="{00000000-0005-0000-0000-0000D9110000}"/>
    <cellStyle name="40% - Accent1 2 2 2 2 2 5" xfId="4573" xr:uid="{00000000-0005-0000-0000-0000DA110000}"/>
    <cellStyle name="40% - Accent1 2 2 2 2 3" xfId="4574" xr:uid="{00000000-0005-0000-0000-0000DB110000}"/>
    <cellStyle name="40% - Accent1 2 2 2 2 3 2" xfId="4575" xr:uid="{00000000-0005-0000-0000-0000DC110000}"/>
    <cellStyle name="40% - Accent1 2 2 2 2 3 2 2" xfId="4576" xr:uid="{00000000-0005-0000-0000-0000DD110000}"/>
    <cellStyle name="40% - Accent1 2 2 2 2 3 3" xfId="4577" xr:uid="{00000000-0005-0000-0000-0000DE110000}"/>
    <cellStyle name="40% - Accent1 2 2 2 2 3 4" xfId="4578" xr:uid="{00000000-0005-0000-0000-0000DF110000}"/>
    <cellStyle name="40% - Accent1 2 2 2 2 4" xfId="4579" xr:uid="{00000000-0005-0000-0000-0000E0110000}"/>
    <cellStyle name="40% - Accent1 2 2 2 2 4 2" xfId="4580" xr:uid="{00000000-0005-0000-0000-0000E1110000}"/>
    <cellStyle name="40% - Accent1 2 2 2 2 4 2 2" xfId="4581" xr:uid="{00000000-0005-0000-0000-0000E2110000}"/>
    <cellStyle name="40% - Accent1 2 2 2 2 4 3" xfId="4582" xr:uid="{00000000-0005-0000-0000-0000E3110000}"/>
    <cellStyle name="40% - Accent1 2 2 2 2 4 4" xfId="4583" xr:uid="{00000000-0005-0000-0000-0000E4110000}"/>
    <cellStyle name="40% - Accent1 2 2 2 2 5" xfId="4584" xr:uid="{00000000-0005-0000-0000-0000E5110000}"/>
    <cellStyle name="40% - Accent1 2 2 2 2 5 2" xfId="4585" xr:uid="{00000000-0005-0000-0000-0000E6110000}"/>
    <cellStyle name="40% - Accent1 2 2 2 2 5 2 2" xfId="4586" xr:uid="{00000000-0005-0000-0000-0000E7110000}"/>
    <cellStyle name="40% - Accent1 2 2 2 2 5 3" xfId="4587" xr:uid="{00000000-0005-0000-0000-0000E8110000}"/>
    <cellStyle name="40% - Accent1 2 2 2 2 5 4" xfId="4588" xr:uid="{00000000-0005-0000-0000-0000E9110000}"/>
    <cellStyle name="40% - Accent1 2 2 2 2 6" xfId="4589" xr:uid="{00000000-0005-0000-0000-0000EA110000}"/>
    <cellStyle name="40% - Accent1 2 2 2 2 6 2" xfId="4590" xr:uid="{00000000-0005-0000-0000-0000EB110000}"/>
    <cellStyle name="40% - Accent1 2 2 2 2 6 2 2" xfId="4591" xr:uid="{00000000-0005-0000-0000-0000EC110000}"/>
    <cellStyle name="40% - Accent1 2 2 2 2 6 3" xfId="4592" xr:uid="{00000000-0005-0000-0000-0000ED110000}"/>
    <cellStyle name="40% - Accent1 2 2 2 2 6 4" xfId="4593" xr:uid="{00000000-0005-0000-0000-0000EE110000}"/>
    <cellStyle name="40% - Accent1 2 2 2 2 7" xfId="4594" xr:uid="{00000000-0005-0000-0000-0000EF110000}"/>
    <cellStyle name="40% - Accent1 2 2 2 2 7 2" xfId="4595" xr:uid="{00000000-0005-0000-0000-0000F0110000}"/>
    <cellStyle name="40% - Accent1 2 2 2 2 7 2 2" xfId="4596" xr:uid="{00000000-0005-0000-0000-0000F1110000}"/>
    <cellStyle name="40% - Accent1 2 2 2 2 7 3" xfId="4597" xr:uid="{00000000-0005-0000-0000-0000F2110000}"/>
    <cellStyle name="40% - Accent1 2 2 2 2 7 4" xfId="4598" xr:uid="{00000000-0005-0000-0000-0000F3110000}"/>
    <cellStyle name="40% - Accent1 2 2 2 2 8" xfId="4599" xr:uid="{00000000-0005-0000-0000-0000F4110000}"/>
    <cellStyle name="40% - Accent1 2 2 2 2 8 2" xfId="4600" xr:uid="{00000000-0005-0000-0000-0000F5110000}"/>
    <cellStyle name="40% - Accent1 2 2 2 2 9" xfId="4601" xr:uid="{00000000-0005-0000-0000-0000F6110000}"/>
    <cellStyle name="40% - Accent1 2 2 2 3" xfId="4602" xr:uid="{00000000-0005-0000-0000-0000F7110000}"/>
    <cellStyle name="40% - Accent1 2 2 2 3 2" xfId="4603" xr:uid="{00000000-0005-0000-0000-0000F8110000}"/>
    <cellStyle name="40% - Accent1 2 2 2 3 2 2" xfId="4604" xr:uid="{00000000-0005-0000-0000-0000F9110000}"/>
    <cellStyle name="40% - Accent1 2 2 2 3 2 2 2" xfId="4605" xr:uid="{00000000-0005-0000-0000-0000FA110000}"/>
    <cellStyle name="40% - Accent1 2 2 2 3 2 3" xfId="4606" xr:uid="{00000000-0005-0000-0000-0000FB110000}"/>
    <cellStyle name="40% - Accent1 2 2 2 3 2 4" xfId="4607" xr:uid="{00000000-0005-0000-0000-0000FC110000}"/>
    <cellStyle name="40% - Accent1 2 2 2 3 3" xfId="4608" xr:uid="{00000000-0005-0000-0000-0000FD110000}"/>
    <cellStyle name="40% - Accent1 2 2 2 3 3 2" xfId="4609" xr:uid="{00000000-0005-0000-0000-0000FE110000}"/>
    <cellStyle name="40% - Accent1 2 2 2 3 4" xfId="4610" xr:uid="{00000000-0005-0000-0000-0000FF110000}"/>
    <cellStyle name="40% - Accent1 2 2 2 3 5" xfId="4611" xr:uid="{00000000-0005-0000-0000-000000120000}"/>
    <cellStyle name="40% - Accent1 2 2 2 4" xfId="4612" xr:uid="{00000000-0005-0000-0000-000001120000}"/>
    <cellStyle name="40% - Accent1 2 2 2 4 2" xfId="4613" xr:uid="{00000000-0005-0000-0000-000002120000}"/>
    <cellStyle name="40% - Accent1 2 2 2 4 2 2" xfId="4614" xr:uid="{00000000-0005-0000-0000-000003120000}"/>
    <cellStyle name="40% - Accent1 2 2 2 4 2 2 2" xfId="4615" xr:uid="{00000000-0005-0000-0000-000004120000}"/>
    <cellStyle name="40% - Accent1 2 2 2 4 2 3" xfId="4616" xr:uid="{00000000-0005-0000-0000-000005120000}"/>
    <cellStyle name="40% - Accent1 2 2 2 4 2 4" xfId="4617" xr:uid="{00000000-0005-0000-0000-000006120000}"/>
    <cellStyle name="40% - Accent1 2 2 2 4 3" xfId="4618" xr:uid="{00000000-0005-0000-0000-000007120000}"/>
    <cellStyle name="40% - Accent1 2 2 2 4 3 2" xfId="4619" xr:uid="{00000000-0005-0000-0000-000008120000}"/>
    <cellStyle name="40% - Accent1 2 2 2 4 4" xfId="4620" xr:uid="{00000000-0005-0000-0000-000009120000}"/>
    <cellStyle name="40% - Accent1 2 2 2 4 5" xfId="4621" xr:uid="{00000000-0005-0000-0000-00000A120000}"/>
    <cellStyle name="40% - Accent1 2 2 2 5" xfId="4622" xr:uid="{00000000-0005-0000-0000-00000B120000}"/>
    <cellStyle name="40% - Accent1 2 2 2 5 2" xfId="4623" xr:uid="{00000000-0005-0000-0000-00000C120000}"/>
    <cellStyle name="40% - Accent1 2 2 2 5 2 2" xfId="4624" xr:uid="{00000000-0005-0000-0000-00000D120000}"/>
    <cellStyle name="40% - Accent1 2 2 2 5 3" xfId="4625" xr:uid="{00000000-0005-0000-0000-00000E120000}"/>
    <cellStyle name="40% - Accent1 2 2 2 5 4" xfId="4626" xr:uid="{00000000-0005-0000-0000-00000F120000}"/>
    <cellStyle name="40% - Accent1 2 2 2 6" xfId="4627" xr:uid="{00000000-0005-0000-0000-000010120000}"/>
    <cellStyle name="40% - Accent1 2 2 2 6 2" xfId="4628" xr:uid="{00000000-0005-0000-0000-000011120000}"/>
    <cellStyle name="40% - Accent1 2 2 2 6 2 2" xfId="4629" xr:uid="{00000000-0005-0000-0000-000012120000}"/>
    <cellStyle name="40% - Accent1 2 2 2 6 3" xfId="4630" xr:uid="{00000000-0005-0000-0000-000013120000}"/>
    <cellStyle name="40% - Accent1 2 2 2 6 4" xfId="4631" xr:uid="{00000000-0005-0000-0000-000014120000}"/>
    <cellStyle name="40% - Accent1 2 2 2 7" xfId="4632" xr:uid="{00000000-0005-0000-0000-000015120000}"/>
    <cellStyle name="40% - Accent1 2 2 2 7 2" xfId="4633" xr:uid="{00000000-0005-0000-0000-000016120000}"/>
    <cellStyle name="40% - Accent1 2 2 2 7 2 2" xfId="4634" xr:uid="{00000000-0005-0000-0000-000017120000}"/>
    <cellStyle name="40% - Accent1 2 2 2 7 3" xfId="4635" xr:uid="{00000000-0005-0000-0000-000018120000}"/>
    <cellStyle name="40% - Accent1 2 2 2 7 4" xfId="4636" xr:uid="{00000000-0005-0000-0000-000019120000}"/>
    <cellStyle name="40% - Accent1 2 2 2 8" xfId="4637" xr:uid="{00000000-0005-0000-0000-00001A120000}"/>
    <cellStyle name="40% - Accent1 2 2 2 8 2" xfId="4638" xr:uid="{00000000-0005-0000-0000-00001B120000}"/>
    <cellStyle name="40% - Accent1 2 2 2 8 2 2" xfId="4639" xr:uid="{00000000-0005-0000-0000-00001C120000}"/>
    <cellStyle name="40% - Accent1 2 2 2 8 3" xfId="4640" xr:uid="{00000000-0005-0000-0000-00001D120000}"/>
    <cellStyle name="40% - Accent1 2 2 2 8 4" xfId="4641" xr:uid="{00000000-0005-0000-0000-00001E120000}"/>
    <cellStyle name="40% - Accent1 2 2 2 9" xfId="4642" xr:uid="{00000000-0005-0000-0000-00001F120000}"/>
    <cellStyle name="40% - Accent1 2 2 2 9 2" xfId="4643" xr:uid="{00000000-0005-0000-0000-000020120000}"/>
    <cellStyle name="40% - Accent1 2 2 2 9 2 2" xfId="4644" xr:uid="{00000000-0005-0000-0000-000021120000}"/>
    <cellStyle name="40% - Accent1 2 2 2 9 3" xfId="4645" xr:uid="{00000000-0005-0000-0000-000022120000}"/>
    <cellStyle name="40% - Accent1 2 2 2 9 4" xfId="4646" xr:uid="{00000000-0005-0000-0000-000023120000}"/>
    <cellStyle name="40% - Accent1 2 2 3" xfId="4647" xr:uid="{00000000-0005-0000-0000-000024120000}"/>
    <cellStyle name="40% - Accent1 2 2 3 10" xfId="4648" xr:uid="{00000000-0005-0000-0000-000025120000}"/>
    <cellStyle name="40% - Accent1 2 2 3 2" xfId="4649" xr:uid="{00000000-0005-0000-0000-000026120000}"/>
    <cellStyle name="40% - Accent1 2 2 3 2 2" xfId="4650" xr:uid="{00000000-0005-0000-0000-000027120000}"/>
    <cellStyle name="40% - Accent1 2 2 3 2 2 2" xfId="4651" xr:uid="{00000000-0005-0000-0000-000028120000}"/>
    <cellStyle name="40% - Accent1 2 2 3 2 2 2 2" xfId="4652" xr:uid="{00000000-0005-0000-0000-000029120000}"/>
    <cellStyle name="40% - Accent1 2 2 3 2 2 3" xfId="4653" xr:uid="{00000000-0005-0000-0000-00002A120000}"/>
    <cellStyle name="40% - Accent1 2 2 3 2 2 4" xfId="4654" xr:uid="{00000000-0005-0000-0000-00002B120000}"/>
    <cellStyle name="40% - Accent1 2 2 3 2 3" xfId="4655" xr:uid="{00000000-0005-0000-0000-00002C120000}"/>
    <cellStyle name="40% - Accent1 2 2 3 2 3 2" xfId="4656" xr:uid="{00000000-0005-0000-0000-00002D120000}"/>
    <cellStyle name="40% - Accent1 2 2 3 2 4" xfId="4657" xr:uid="{00000000-0005-0000-0000-00002E120000}"/>
    <cellStyle name="40% - Accent1 2 2 3 2 5" xfId="4658" xr:uid="{00000000-0005-0000-0000-00002F120000}"/>
    <cellStyle name="40% - Accent1 2 2 3 3" xfId="4659" xr:uid="{00000000-0005-0000-0000-000030120000}"/>
    <cellStyle name="40% - Accent1 2 2 3 3 2" xfId="4660" xr:uid="{00000000-0005-0000-0000-000031120000}"/>
    <cellStyle name="40% - Accent1 2 2 3 3 2 2" xfId="4661" xr:uid="{00000000-0005-0000-0000-000032120000}"/>
    <cellStyle name="40% - Accent1 2 2 3 3 3" xfId="4662" xr:uid="{00000000-0005-0000-0000-000033120000}"/>
    <cellStyle name="40% - Accent1 2 2 3 3 4" xfId="4663" xr:uid="{00000000-0005-0000-0000-000034120000}"/>
    <cellStyle name="40% - Accent1 2 2 3 4" xfId="4664" xr:uid="{00000000-0005-0000-0000-000035120000}"/>
    <cellStyle name="40% - Accent1 2 2 3 4 2" xfId="4665" xr:uid="{00000000-0005-0000-0000-000036120000}"/>
    <cellStyle name="40% - Accent1 2 2 3 4 2 2" xfId="4666" xr:uid="{00000000-0005-0000-0000-000037120000}"/>
    <cellStyle name="40% - Accent1 2 2 3 4 3" xfId="4667" xr:uid="{00000000-0005-0000-0000-000038120000}"/>
    <cellStyle name="40% - Accent1 2 2 3 4 4" xfId="4668" xr:uid="{00000000-0005-0000-0000-000039120000}"/>
    <cellStyle name="40% - Accent1 2 2 3 5" xfId="4669" xr:uid="{00000000-0005-0000-0000-00003A120000}"/>
    <cellStyle name="40% - Accent1 2 2 3 5 2" xfId="4670" xr:uid="{00000000-0005-0000-0000-00003B120000}"/>
    <cellStyle name="40% - Accent1 2 2 3 5 2 2" xfId="4671" xr:uid="{00000000-0005-0000-0000-00003C120000}"/>
    <cellStyle name="40% - Accent1 2 2 3 5 3" xfId="4672" xr:uid="{00000000-0005-0000-0000-00003D120000}"/>
    <cellStyle name="40% - Accent1 2 2 3 5 4" xfId="4673" xr:uid="{00000000-0005-0000-0000-00003E120000}"/>
    <cellStyle name="40% - Accent1 2 2 3 6" xfId="4674" xr:uid="{00000000-0005-0000-0000-00003F120000}"/>
    <cellStyle name="40% - Accent1 2 2 3 6 2" xfId="4675" xr:uid="{00000000-0005-0000-0000-000040120000}"/>
    <cellStyle name="40% - Accent1 2 2 3 6 2 2" xfId="4676" xr:uid="{00000000-0005-0000-0000-000041120000}"/>
    <cellStyle name="40% - Accent1 2 2 3 6 3" xfId="4677" xr:uid="{00000000-0005-0000-0000-000042120000}"/>
    <cellStyle name="40% - Accent1 2 2 3 6 4" xfId="4678" xr:uid="{00000000-0005-0000-0000-000043120000}"/>
    <cellStyle name="40% - Accent1 2 2 3 7" xfId="4679" xr:uid="{00000000-0005-0000-0000-000044120000}"/>
    <cellStyle name="40% - Accent1 2 2 3 7 2" xfId="4680" xr:uid="{00000000-0005-0000-0000-000045120000}"/>
    <cellStyle name="40% - Accent1 2 2 3 7 2 2" xfId="4681" xr:uid="{00000000-0005-0000-0000-000046120000}"/>
    <cellStyle name="40% - Accent1 2 2 3 7 3" xfId="4682" xr:uid="{00000000-0005-0000-0000-000047120000}"/>
    <cellStyle name="40% - Accent1 2 2 3 7 4" xfId="4683" xr:uid="{00000000-0005-0000-0000-000048120000}"/>
    <cellStyle name="40% - Accent1 2 2 3 8" xfId="4684" xr:uid="{00000000-0005-0000-0000-000049120000}"/>
    <cellStyle name="40% - Accent1 2 2 3 8 2" xfId="4685" xr:uid="{00000000-0005-0000-0000-00004A120000}"/>
    <cellStyle name="40% - Accent1 2 2 3 9" xfId="4686" xr:uid="{00000000-0005-0000-0000-00004B120000}"/>
    <cellStyle name="40% - Accent1 2 2 4" xfId="4687" xr:uid="{00000000-0005-0000-0000-00004C120000}"/>
    <cellStyle name="40% - Accent1 2 2 4 2" xfId="4688" xr:uid="{00000000-0005-0000-0000-00004D120000}"/>
    <cellStyle name="40% - Accent1 2 2 4 2 2" xfId="4689" xr:uid="{00000000-0005-0000-0000-00004E120000}"/>
    <cellStyle name="40% - Accent1 2 2 4 2 2 2" xfId="4690" xr:uid="{00000000-0005-0000-0000-00004F120000}"/>
    <cellStyle name="40% - Accent1 2 2 4 2 3" xfId="4691" xr:uid="{00000000-0005-0000-0000-000050120000}"/>
    <cellStyle name="40% - Accent1 2 2 4 2 4" xfId="4692" xr:uid="{00000000-0005-0000-0000-000051120000}"/>
    <cellStyle name="40% - Accent1 2 2 4 3" xfId="4693" xr:uid="{00000000-0005-0000-0000-000052120000}"/>
    <cellStyle name="40% - Accent1 2 2 4 3 2" xfId="4694" xr:uid="{00000000-0005-0000-0000-000053120000}"/>
    <cellStyle name="40% - Accent1 2 2 4 4" xfId="4695" xr:uid="{00000000-0005-0000-0000-000054120000}"/>
    <cellStyle name="40% - Accent1 2 2 4 5" xfId="4696" xr:uid="{00000000-0005-0000-0000-000055120000}"/>
    <cellStyle name="40% - Accent1 2 2 5" xfId="4697" xr:uid="{00000000-0005-0000-0000-000056120000}"/>
    <cellStyle name="40% - Accent1 2 2 5 2" xfId="4698" xr:uid="{00000000-0005-0000-0000-000057120000}"/>
    <cellStyle name="40% - Accent1 2 2 5 2 2" xfId="4699" xr:uid="{00000000-0005-0000-0000-000058120000}"/>
    <cellStyle name="40% - Accent1 2 2 5 2 2 2" xfId="4700" xr:uid="{00000000-0005-0000-0000-000059120000}"/>
    <cellStyle name="40% - Accent1 2 2 5 2 3" xfId="4701" xr:uid="{00000000-0005-0000-0000-00005A120000}"/>
    <cellStyle name="40% - Accent1 2 2 5 2 4" xfId="4702" xr:uid="{00000000-0005-0000-0000-00005B120000}"/>
    <cellStyle name="40% - Accent1 2 2 5 3" xfId="4703" xr:uid="{00000000-0005-0000-0000-00005C120000}"/>
    <cellStyle name="40% - Accent1 2 2 5 3 2" xfId="4704" xr:uid="{00000000-0005-0000-0000-00005D120000}"/>
    <cellStyle name="40% - Accent1 2 2 5 4" xfId="4705" xr:uid="{00000000-0005-0000-0000-00005E120000}"/>
    <cellStyle name="40% - Accent1 2 2 5 5" xfId="4706" xr:uid="{00000000-0005-0000-0000-00005F120000}"/>
    <cellStyle name="40% - Accent1 2 2 6" xfId="4707" xr:uid="{00000000-0005-0000-0000-000060120000}"/>
    <cellStyle name="40% - Accent1 2 2 6 2" xfId="4708" xr:uid="{00000000-0005-0000-0000-000061120000}"/>
    <cellStyle name="40% - Accent1 2 2 6 2 2" xfId="4709" xr:uid="{00000000-0005-0000-0000-000062120000}"/>
    <cellStyle name="40% - Accent1 2 2 6 3" xfId="4710" xr:uid="{00000000-0005-0000-0000-000063120000}"/>
    <cellStyle name="40% - Accent1 2 2 6 4" xfId="4711" xr:uid="{00000000-0005-0000-0000-000064120000}"/>
    <cellStyle name="40% - Accent1 2 2 7" xfId="4712" xr:uid="{00000000-0005-0000-0000-000065120000}"/>
    <cellStyle name="40% - Accent1 2 2 7 2" xfId="4713" xr:uid="{00000000-0005-0000-0000-000066120000}"/>
    <cellStyle name="40% - Accent1 2 2 7 2 2" xfId="4714" xr:uid="{00000000-0005-0000-0000-000067120000}"/>
    <cellStyle name="40% - Accent1 2 2 7 3" xfId="4715" xr:uid="{00000000-0005-0000-0000-000068120000}"/>
    <cellStyle name="40% - Accent1 2 2 7 4" xfId="4716" xr:uid="{00000000-0005-0000-0000-000069120000}"/>
    <cellStyle name="40% - Accent1 2 2 8" xfId="4717" xr:uid="{00000000-0005-0000-0000-00006A120000}"/>
    <cellStyle name="40% - Accent1 2 2 8 2" xfId="4718" xr:uid="{00000000-0005-0000-0000-00006B120000}"/>
    <cellStyle name="40% - Accent1 2 2 8 2 2" xfId="4719" xr:uid="{00000000-0005-0000-0000-00006C120000}"/>
    <cellStyle name="40% - Accent1 2 2 8 3" xfId="4720" xr:uid="{00000000-0005-0000-0000-00006D120000}"/>
    <cellStyle name="40% - Accent1 2 2 8 4" xfId="4721" xr:uid="{00000000-0005-0000-0000-00006E120000}"/>
    <cellStyle name="40% - Accent1 2 2 9" xfId="4722" xr:uid="{00000000-0005-0000-0000-00006F120000}"/>
    <cellStyle name="40% - Accent1 2 2 9 2" xfId="4723" xr:uid="{00000000-0005-0000-0000-000070120000}"/>
    <cellStyle name="40% - Accent1 2 2 9 2 2" xfId="4724" xr:uid="{00000000-0005-0000-0000-000071120000}"/>
    <cellStyle name="40% - Accent1 2 2 9 3" xfId="4725" xr:uid="{00000000-0005-0000-0000-000072120000}"/>
    <cellStyle name="40% - Accent1 2 2 9 4" xfId="4726" xr:uid="{00000000-0005-0000-0000-000073120000}"/>
    <cellStyle name="40% - Accent1 2 3" xfId="4727" xr:uid="{00000000-0005-0000-0000-000074120000}"/>
    <cellStyle name="40% - Accent1 2 3 10" xfId="4728" xr:uid="{00000000-0005-0000-0000-000075120000}"/>
    <cellStyle name="40% - Accent1 2 3 10 2" xfId="4729" xr:uid="{00000000-0005-0000-0000-000076120000}"/>
    <cellStyle name="40% - Accent1 2 3 11" xfId="4730" xr:uid="{00000000-0005-0000-0000-000077120000}"/>
    <cellStyle name="40% - Accent1 2 3 12" xfId="4731" xr:uid="{00000000-0005-0000-0000-000078120000}"/>
    <cellStyle name="40% - Accent1 2 3 2" xfId="4732" xr:uid="{00000000-0005-0000-0000-000079120000}"/>
    <cellStyle name="40% - Accent1 2 3 2 10" xfId="4733" xr:uid="{00000000-0005-0000-0000-00007A120000}"/>
    <cellStyle name="40% - Accent1 2 3 2 2" xfId="4734" xr:uid="{00000000-0005-0000-0000-00007B120000}"/>
    <cellStyle name="40% - Accent1 2 3 2 2 2" xfId="4735" xr:uid="{00000000-0005-0000-0000-00007C120000}"/>
    <cellStyle name="40% - Accent1 2 3 2 2 2 2" xfId="4736" xr:uid="{00000000-0005-0000-0000-00007D120000}"/>
    <cellStyle name="40% - Accent1 2 3 2 2 2 2 2" xfId="4737" xr:uid="{00000000-0005-0000-0000-00007E120000}"/>
    <cellStyle name="40% - Accent1 2 3 2 2 2 3" xfId="4738" xr:uid="{00000000-0005-0000-0000-00007F120000}"/>
    <cellStyle name="40% - Accent1 2 3 2 2 2 4" xfId="4739" xr:uid="{00000000-0005-0000-0000-000080120000}"/>
    <cellStyle name="40% - Accent1 2 3 2 2 3" xfId="4740" xr:uid="{00000000-0005-0000-0000-000081120000}"/>
    <cellStyle name="40% - Accent1 2 3 2 2 3 2" xfId="4741" xr:uid="{00000000-0005-0000-0000-000082120000}"/>
    <cellStyle name="40% - Accent1 2 3 2 2 4" xfId="4742" xr:uid="{00000000-0005-0000-0000-000083120000}"/>
    <cellStyle name="40% - Accent1 2 3 2 2 5" xfId="4743" xr:uid="{00000000-0005-0000-0000-000084120000}"/>
    <cellStyle name="40% - Accent1 2 3 2 3" xfId="4744" xr:uid="{00000000-0005-0000-0000-000085120000}"/>
    <cellStyle name="40% - Accent1 2 3 2 3 2" xfId="4745" xr:uid="{00000000-0005-0000-0000-000086120000}"/>
    <cellStyle name="40% - Accent1 2 3 2 3 2 2" xfId="4746" xr:uid="{00000000-0005-0000-0000-000087120000}"/>
    <cellStyle name="40% - Accent1 2 3 2 3 3" xfId="4747" xr:uid="{00000000-0005-0000-0000-000088120000}"/>
    <cellStyle name="40% - Accent1 2 3 2 3 4" xfId="4748" xr:uid="{00000000-0005-0000-0000-000089120000}"/>
    <cellStyle name="40% - Accent1 2 3 2 4" xfId="4749" xr:uid="{00000000-0005-0000-0000-00008A120000}"/>
    <cellStyle name="40% - Accent1 2 3 2 4 2" xfId="4750" xr:uid="{00000000-0005-0000-0000-00008B120000}"/>
    <cellStyle name="40% - Accent1 2 3 2 4 2 2" xfId="4751" xr:uid="{00000000-0005-0000-0000-00008C120000}"/>
    <cellStyle name="40% - Accent1 2 3 2 4 3" xfId="4752" xr:uid="{00000000-0005-0000-0000-00008D120000}"/>
    <cellStyle name="40% - Accent1 2 3 2 4 4" xfId="4753" xr:uid="{00000000-0005-0000-0000-00008E120000}"/>
    <cellStyle name="40% - Accent1 2 3 2 5" xfId="4754" xr:uid="{00000000-0005-0000-0000-00008F120000}"/>
    <cellStyle name="40% - Accent1 2 3 2 5 2" xfId="4755" xr:uid="{00000000-0005-0000-0000-000090120000}"/>
    <cellStyle name="40% - Accent1 2 3 2 5 2 2" xfId="4756" xr:uid="{00000000-0005-0000-0000-000091120000}"/>
    <cellStyle name="40% - Accent1 2 3 2 5 3" xfId="4757" xr:uid="{00000000-0005-0000-0000-000092120000}"/>
    <cellStyle name="40% - Accent1 2 3 2 5 4" xfId="4758" xr:uid="{00000000-0005-0000-0000-000093120000}"/>
    <cellStyle name="40% - Accent1 2 3 2 6" xfId="4759" xr:uid="{00000000-0005-0000-0000-000094120000}"/>
    <cellStyle name="40% - Accent1 2 3 2 6 2" xfId="4760" xr:uid="{00000000-0005-0000-0000-000095120000}"/>
    <cellStyle name="40% - Accent1 2 3 2 6 2 2" xfId="4761" xr:uid="{00000000-0005-0000-0000-000096120000}"/>
    <cellStyle name="40% - Accent1 2 3 2 6 3" xfId="4762" xr:uid="{00000000-0005-0000-0000-000097120000}"/>
    <cellStyle name="40% - Accent1 2 3 2 6 4" xfId="4763" xr:uid="{00000000-0005-0000-0000-000098120000}"/>
    <cellStyle name="40% - Accent1 2 3 2 7" xfId="4764" xr:uid="{00000000-0005-0000-0000-000099120000}"/>
    <cellStyle name="40% - Accent1 2 3 2 7 2" xfId="4765" xr:uid="{00000000-0005-0000-0000-00009A120000}"/>
    <cellStyle name="40% - Accent1 2 3 2 7 2 2" xfId="4766" xr:uid="{00000000-0005-0000-0000-00009B120000}"/>
    <cellStyle name="40% - Accent1 2 3 2 7 3" xfId="4767" xr:uid="{00000000-0005-0000-0000-00009C120000}"/>
    <cellStyle name="40% - Accent1 2 3 2 7 4" xfId="4768" xr:uid="{00000000-0005-0000-0000-00009D120000}"/>
    <cellStyle name="40% - Accent1 2 3 2 8" xfId="4769" xr:uid="{00000000-0005-0000-0000-00009E120000}"/>
    <cellStyle name="40% - Accent1 2 3 2 8 2" xfId="4770" xr:uid="{00000000-0005-0000-0000-00009F120000}"/>
    <cellStyle name="40% - Accent1 2 3 2 9" xfId="4771" xr:uid="{00000000-0005-0000-0000-0000A0120000}"/>
    <cellStyle name="40% - Accent1 2 3 3" xfId="4772" xr:uid="{00000000-0005-0000-0000-0000A1120000}"/>
    <cellStyle name="40% - Accent1 2 3 3 2" xfId="4773" xr:uid="{00000000-0005-0000-0000-0000A2120000}"/>
    <cellStyle name="40% - Accent1 2 3 3 2 2" xfId="4774" xr:uid="{00000000-0005-0000-0000-0000A3120000}"/>
    <cellStyle name="40% - Accent1 2 3 3 2 2 2" xfId="4775" xr:uid="{00000000-0005-0000-0000-0000A4120000}"/>
    <cellStyle name="40% - Accent1 2 3 3 2 3" xfId="4776" xr:uid="{00000000-0005-0000-0000-0000A5120000}"/>
    <cellStyle name="40% - Accent1 2 3 3 2 4" xfId="4777" xr:uid="{00000000-0005-0000-0000-0000A6120000}"/>
    <cellStyle name="40% - Accent1 2 3 3 3" xfId="4778" xr:uid="{00000000-0005-0000-0000-0000A7120000}"/>
    <cellStyle name="40% - Accent1 2 3 3 3 2" xfId="4779" xr:uid="{00000000-0005-0000-0000-0000A8120000}"/>
    <cellStyle name="40% - Accent1 2 3 3 4" xfId="4780" xr:uid="{00000000-0005-0000-0000-0000A9120000}"/>
    <cellStyle name="40% - Accent1 2 3 3 5" xfId="4781" xr:uid="{00000000-0005-0000-0000-0000AA120000}"/>
    <cellStyle name="40% - Accent1 2 3 4" xfId="4782" xr:uid="{00000000-0005-0000-0000-0000AB120000}"/>
    <cellStyle name="40% - Accent1 2 3 4 2" xfId="4783" xr:uid="{00000000-0005-0000-0000-0000AC120000}"/>
    <cellStyle name="40% - Accent1 2 3 4 2 2" xfId="4784" xr:uid="{00000000-0005-0000-0000-0000AD120000}"/>
    <cellStyle name="40% - Accent1 2 3 4 2 2 2" xfId="4785" xr:uid="{00000000-0005-0000-0000-0000AE120000}"/>
    <cellStyle name="40% - Accent1 2 3 4 2 3" xfId="4786" xr:uid="{00000000-0005-0000-0000-0000AF120000}"/>
    <cellStyle name="40% - Accent1 2 3 4 2 4" xfId="4787" xr:uid="{00000000-0005-0000-0000-0000B0120000}"/>
    <cellStyle name="40% - Accent1 2 3 4 3" xfId="4788" xr:uid="{00000000-0005-0000-0000-0000B1120000}"/>
    <cellStyle name="40% - Accent1 2 3 4 3 2" xfId="4789" xr:uid="{00000000-0005-0000-0000-0000B2120000}"/>
    <cellStyle name="40% - Accent1 2 3 4 4" xfId="4790" xr:uid="{00000000-0005-0000-0000-0000B3120000}"/>
    <cellStyle name="40% - Accent1 2 3 4 5" xfId="4791" xr:uid="{00000000-0005-0000-0000-0000B4120000}"/>
    <cellStyle name="40% - Accent1 2 3 5" xfId="4792" xr:uid="{00000000-0005-0000-0000-0000B5120000}"/>
    <cellStyle name="40% - Accent1 2 3 5 2" xfId="4793" xr:uid="{00000000-0005-0000-0000-0000B6120000}"/>
    <cellStyle name="40% - Accent1 2 3 5 2 2" xfId="4794" xr:uid="{00000000-0005-0000-0000-0000B7120000}"/>
    <cellStyle name="40% - Accent1 2 3 5 3" xfId="4795" xr:uid="{00000000-0005-0000-0000-0000B8120000}"/>
    <cellStyle name="40% - Accent1 2 3 5 4" xfId="4796" xr:uid="{00000000-0005-0000-0000-0000B9120000}"/>
    <cellStyle name="40% - Accent1 2 3 6" xfId="4797" xr:uid="{00000000-0005-0000-0000-0000BA120000}"/>
    <cellStyle name="40% - Accent1 2 3 6 2" xfId="4798" xr:uid="{00000000-0005-0000-0000-0000BB120000}"/>
    <cellStyle name="40% - Accent1 2 3 6 2 2" xfId="4799" xr:uid="{00000000-0005-0000-0000-0000BC120000}"/>
    <cellStyle name="40% - Accent1 2 3 6 3" xfId="4800" xr:uid="{00000000-0005-0000-0000-0000BD120000}"/>
    <cellStyle name="40% - Accent1 2 3 6 4" xfId="4801" xr:uid="{00000000-0005-0000-0000-0000BE120000}"/>
    <cellStyle name="40% - Accent1 2 3 7" xfId="4802" xr:uid="{00000000-0005-0000-0000-0000BF120000}"/>
    <cellStyle name="40% - Accent1 2 3 7 2" xfId="4803" xr:uid="{00000000-0005-0000-0000-0000C0120000}"/>
    <cellStyle name="40% - Accent1 2 3 7 2 2" xfId="4804" xr:uid="{00000000-0005-0000-0000-0000C1120000}"/>
    <cellStyle name="40% - Accent1 2 3 7 3" xfId="4805" xr:uid="{00000000-0005-0000-0000-0000C2120000}"/>
    <cellStyle name="40% - Accent1 2 3 7 4" xfId="4806" xr:uid="{00000000-0005-0000-0000-0000C3120000}"/>
    <cellStyle name="40% - Accent1 2 3 8" xfId="4807" xr:uid="{00000000-0005-0000-0000-0000C4120000}"/>
    <cellStyle name="40% - Accent1 2 3 8 2" xfId="4808" xr:uid="{00000000-0005-0000-0000-0000C5120000}"/>
    <cellStyle name="40% - Accent1 2 3 8 2 2" xfId="4809" xr:uid="{00000000-0005-0000-0000-0000C6120000}"/>
    <cellStyle name="40% - Accent1 2 3 8 3" xfId="4810" xr:uid="{00000000-0005-0000-0000-0000C7120000}"/>
    <cellStyle name="40% - Accent1 2 3 8 4" xfId="4811" xr:uid="{00000000-0005-0000-0000-0000C8120000}"/>
    <cellStyle name="40% - Accent1 2 3 9" xfId="4812" xr:uid="{00000000-0005-0000-0000-0000C9120000}"/>
    <cellStyle name="40% - Accent1 2 3 9 2" xfId="4813" xr:uid="{00000000-0005-0000-0000-0000CA120000}"/>
    <cellStyle name="40% - Accent1 2 3 9 2 2" xfId="4814" xr:uid="{00000000-0005-0000-0000-0000CB120000}"/>
    <cellStyle name="40% - Accent1 2 3 9 3" xfId="4815" xr:uid="{00000000-0005-0000-0000-0000CC120000}"/>
    <cellStyle name="40% - Accent1 2 3 9 4" xfId="4816" xr:uid="{00000000-0005-0000-0000-0000CD120000}"/>
    <cellStyle name="40% - Accent1 2 4" xfId="4817" xr:uid="{00000000-0005-0000-0000-0000CE120000}"/>
    <cellStyle name="40% - Accent1 2 4 10" xfId="4818" xr:uid="{00000000-0005-0000-0000-0000CF120000}"/>
    <cellStyle name="40% - Accent1 2 4 2" xfId="4819" xr:uid="{00000000-0005-0000-0000-0000D0120000}"/>
    <cellStyle name="40% - Accent1 2 4 2 2" xfId="4820" xr:uid="{00000000-0005-0000-0000-0000D1120000}"/>
    <cellStyle name="40% - Accent1 2 4 2 2 2" xfId="4821" xr:uid="{00000000-0005-0000-0000-0000D2120000}"/>
    <cellStyle name="40% - Accent1 2 4 2 2 2 2" xfId="4822" xr:uid="{00000000-0005-0000-0000-0000D3120000}"/>
    <cellStyle name="40% - Accent1 2 4 2 2 3" xfId="4823" xr:uid="{00000000-0005-0000-0000-0000D4120000}"/>
    <cellStyle name="40% - Accent1 2 4 2 2 4" xfId="4824" xr:uid="{00000000-0005-0000-0000-0000D5120000}"/>
    <cellStyle name="40% - Accent1 2 4 2 3" xfId="4825" xr:uid="{00000000-0005-0000-0000-0000D6120000}"/>
    <cellStyle name="40% - Accent1 2 4 2 3 2" xfId="4826" xr:uid="{00000000-0005-0000-0000-0000D7120000}"/>
    <cellStyle name="40% - Accent1 2 4 2 4" xfId="4827" xr:uid="{00000000-0005-0000-0000-0000D8120000}"/>
    <cellStyle name="40% - Accent1 2 4 2 5" xfId="4828" xr:uid="{00000000-0005-0000-0000-0000D9120000}"/>
    <cellStyle name="40% - Accent1 2 4 3" xfId="4829" xr:uid="{00000000-0005-0000-0000-0000DA120000}"/>
    <cellStyle name="40% - Accent1 2 4 3 2" xfId="4830" xr:uid="{00000000-0005-0000-0000-0000DB120000}"/>
    <cellStyle name="40% - Accent1 2 4 3 2 2" xfId="4831" xr:uid="{00000000-0005-0000-0000-0000DC120000}"/>
    <cellStyle name="40% - Accent1 2 4 3 2 2 2" xfId="4832" xr:uid="{00000000-0005-0000-0000-0000DD120000}"/>
    <cellStyle name="40% - Accent1 2 4 3 2 3" xfId="4833" xr:uid="{00000000-0005-0000-0000-0000DE120000}"/>
    <cellStyle name="40% - Accent1 2 4 3 2 4" xfId="4834" xr:uid="{00000000-0005-0000-0000-0000DF120000}"/>
    <cellStyle name="40% - Accent1 2 4 3 3" xfId="4835" xr:uid="{00000000-0005-0000-0000-0000E0120000}"/>
    <cellStyle name="40% - Accent1 2 4 3 3 2" xfId="4836" xr:uid="{00000000-0005-0000-0000-0000E1120000}"/>
    <cellStyle name="40% - Accent1 2 4 3 4" xfId="4837" xr:uid="{00000000-0005-0000-0000-0000E2120000}"/>
    <cellStyle name="40% - Accent1 2 4 3 5" xfId="4838" xr:uid="{00000000-0005-0000-0000-0000E3120000}"/>
    <cellStyle name="40% - Accent1 2 4 4" xfId="4839" xr:uid="{00000000-0005-0000-0000-0000E4120000}"/>
    <cellStyle name="40% - Accent1 2 4 4 2" xfId="4840" xr:uid="{00000000-0005-0000-0000-0000E5120000}"/>
    <cellStyle name="40% - Accent1 2 4 4 2 2" xfId="4841" xr:uid="{00000000-0005-0000-0000-0000E6120000}"/>
    <cellStyle name="40% - Accent1 2 4 4 3" xfId="4842" xr:uid="{00000000-0005-0000-0000-0000E7120000}"/>
    <cellStyle name="40% - Accent1 2 4 4 4" xfId="4843" xr:uid="{00000000-0005-0000-0000-0000E8120000}"/>
    <cellStyle name="40% - Accent1 2 4 5" xfId="4844" xr:uid="{00000000-0005-0000-0000-0000E9120000}"/>
    <cellStyle name="40% - Accent1 2 4 5 2" xfId="4845" xr:uid="{00000000-0005-0000-0000-0000EA120000}"/>
    <cellStyle name="40% - Accent1 2 4 5 2 2" xfId="4846" xr:uid="{00000000-0005-0000-0000-0000EB120000}"/>
    <cellStyle name="40% - Accent1 2 4 5 3" xfId="4847" xr:uid="{00000000-0005-0000-0000-0000EC120000}"/>
    <cellStyle name="40% - Accent1 2 4 5 4" xfId="4848" xr:uid="{00000000-0005-0000-0000-0000ED120000}"/>
    <cellStyle name="40% - Accent1 2 4 6" xfId="4849" xr:uid="{00000000-0005-0000-0000-0000EE120000}"/>
    <cellStyle name="40% - Accent1 2 4 6 2" xfId="4850" xr:uid="{00000000-0005-0000-0000-0000EF120000}"/>
    <cellStyle name="40% - Accent1 2 4 6 2 2" xfId="4851" xr:uid="{00000000-0005-0000-0000-0000F0120000}"/>
    <cellStyle name="40% - Accent1 2 4 6 3" xfId="4852" xr:uid="{00000000-0005-0000-0000-0000F1120000}"/>
    <cellStyle name="40% - Accent1 2 4 6 4" xfId="4853" xr:uid="{00000000-0005-0000-0000-0000F2120000}"/>
    <cellStyle name="40% - Accent1 2 4 7" xfId="4854" xr:uid="{00000000-0005-0000-0000-0000F3120000}"/>
    <cellStyle name="40% - Accent1 2 4 7 2" xfId="4855" xr:uid="{00000000-0005-0000-0000-0000F4120000}"/>
    <cellStyle name="40% - Accent1 2 4 7 2 2" xfId="4856" xr:uid="{00000000-0005-0000-0000-0000F5120000}"/>
    <cellStyle name="40% - Accent1 2 4 7 3" xfId="4857" xr:uid="{00000000-0005-0000-0000-0000F6120000}"/>
    <cellStyle name="40% - Accent1 2 4 7 4" xfId="4858" xr:uid="{00000000-0005-0000-0000-0000F7120000}"/>
    <cellStyle name="40% - Accent1 2 4 8" xfId="4859" xr:uid="{00000000-0005-0000-0000-0000F8120000}"/>
    <cellStyle name="40% - Accent1 2 4 8 2" xfId="4860" xr:uid="{00000000-0005-0000-0000-0000F9120000}"/>
    <cellStyle name="40% - Accent1 2 4 9" xfId="4861" xr:uid="{00000000-0005-0000-0000-0000FA120000}"/>
    <cellStyle name="40% - Accent1 2 5" xfId="4862" xr:uid="{00000000-0005-0000-0000-0000FB120000}"/>
    <cellStyle name="40% - Accent1 2 5 2" xfId="4863" xr:uid="{00000000-0005-0000-0000-0000FC120000}"/>
    <cellStyle name="40% - Accent1 2 5 2 2" xfId="4864" xr:uid="{00000000-0005-0000-0000-0000FD120000}"/>
    <cellStyle name="40% - Accent1 2 5 2 2 2" xfId="4865" xr:uid="{00000000-0005-0000-0000-0000FE120000}"/>
    <cellStyle name="40% - Accent1 2 5 2 3" xfId="4866" xr:uid="{00000000-0005-0000-0000-0000FF120000}"/>
    <cellStyle name="40% - Accent1 2 5 2 4" xfId="4867" xr:uid="{00000000-0005-0000-0000-000000130000}"/>
    <cellStyle name="40% - Accent1 2 5 3" xfId="4868" xr:uid="{00000000-0005-0000-0000-000001130000}"/>
    <cellStyle name="40% - Accent1 2 5 3 2" xfId="4869" xr:uid="{00000000-0005-0000-0000-000002130000}"/>
    <cellStyle name="40% - Accent1 2 5 4" xfId="4870" xr:uid="{00000000-0005-0000-0000-000003130000}"/>
    <cellStyle name="40% - Accent1 2 5 5" xfId="4871" xr:uid="{00000000-0005-0000-0000-000004130000}"/>
    <cellStyle name="40% - Accent1 2 6" xfId="4872" xr:uid="{00000000-0005-0000-0000-000005130000}"/>
    <cellStyle name="40% - Accent1 2 6 2" xfId="4873" xr:uid="{00000000-0005-0000-0000-000006130000}"/>
    <cellStyle name="40% - Accent1 2 6 2 2" xfId="4874" xr:uid="{00000000-0005-0000-0000-000007130000}"/>
    <cellStyle name="40% - Accent1 2 6 2 2 2" xfId="4875" xr:uid="{00000000-0005-0000-0000-000008130000}"/>
    <cellStyle name="40% - Accent1 2 6 2 3" xfId="4876" xr:uid="{00000000-0005-0000-0000-000009130000}"/>
    <cellStyle name="40% - Accent1 2 6 2 4" xfId="4877" xr:uid="{00000000-0005-0000-0000-00000A130000}"/>
    <cellStyle name="40% - Accent1 2 6 3" xfId="4878" xr:uid="{00000000-0005-0000-0000-00000B130000}"/>
    <cellStyle name="40% - Accent1 2 6 3 2" xfId="4879" xr:uid="{00000000-0005-0000-0000-00000C130000}"/>
    <cellStyle name="40% - Accent1 2 6 4" xfId="4880" xr:uid="{00000000-0005-0000-0000-00000D130000}"/>
    <cellStyle name="40% - Accent1 2 6 5" xfId="4881" xr:uid="{00000000-0005-0000-0000-00000E130000}"/>
    <cellStyle name="40% - Accent1 2 7" xfId="4882" xr:uid="{00000000-0005-0000-0000-00000F130000}"/>
    <cellStyle name="40% - Accent1 2 7 2" xfId="4883" xr:uid="{00000000-0005-0000-0000-000010130000}"/>
    <cellStyle name="40% - Accent1 2 7 2 2" xfId="4884" xr:uid="{00000000-0005-0000-0000-000011130000}"/>
    <cellStyle name="40% - Accent1 2 7 3" xfId="4885" xr:uid="{00000000-0005-0000-0000-000012130000}"/>
    <cellStyle name="40% - Accent1 2 7 4" xfId="4886" xr:uid="{00000000-0005-0000-0000-000013130000}"/>
    <cellStyle name="40% - Accent1 2 8" xfId="4887" xr:uid="{00000000-0005-0000-0000-000014130000}"/>
    <cellStyle name="40% - Accent1 2 8 2" xfId="4888" xr:uid="{00000000-0005-0000-0000-000015130000}"/>
    <cellStyle name="40% - Accent1 2 8 2 2" xfId="4889" xr:uid="{00000000-0005-0000-0000-000016130000}"/>
    <cellStyle name="40% - Accent1 2 8 3" xfId="4890" xr:uid="{00000000-0005-0000-0000-000017130000}"/>
    <cellStyle name="40% - Accent1 2 8 4" xfId="4891" xr:uid="{00000000-0005-0000-0000-000018130000}"/>
    <cellStyle name="40% - Accent1 2 9" xfId="4892" xr:uid="{00000000-0005-0000-0000-000019130000}"/>
    <cellStyle name="40% - Accent1 2 9 2" xfId="4893" xr:uid="{00000000-0005-0000-0000-00001A130000}"/>
    <cellStyle name="40% - Accent1 2 9 2 2" xfId="4894" xr:uid="{00000000-0005-0000-0000-00001B130000}"/>
    <cellStyle name="40% - Accent1 2 9 3" xfId="4895" xr:uid="{00000000-0005-0000-0000-00001C130000}"/>
    <cellStyle name="40% - Accent1 2 9 4" xfId="4896" xr:uid="{00000000-0005-0000-0000-00001D130000}"/>
    <cellStyle name="40% - Accent1 3" xfId="4897" xr:uid="{00000000-0005-0000-0000-00001E130000}"/>
    <cellStyle name="40% - Accent1 3 10" xfId="4898" xr:uid="{00000000-0005-0000-0000-00001F130000}"/>
    <cellStyle name="40% - Accent1 3 10 2" xfId="4899" xr:uid="{00000000-0005-0000-0000-000020130000}"/>
    <cellStyle name="40% - Accent1 3 10 2 2" xfId="4900" xr:uid="{00000000-0005-0000-0000-000021130000}"/>
    <cellStyle name="40% - Accent1 3 10 3" xfId="4901" xr:uid="{00000000-0005-0000-0000-000022130000}"/>
    <cellStyle name="40% - Accent1 3 10 4" xfId="4902" xr:uid="{00000000-0005-0000-0000-000023130000}"/>
    <cellStyle name="40% - Accent1 3 11" xfId="4903" xr:uid="{00000000-0005-0000-0000-000024130000}"/>
    <cellStyle name="40% - Accent1 3 11 2" xfId="4904" xr:uid="{00000000-0005-0000-0000-000025130000}"/>
    <cellStyle name="40% - Accent1 3 11 2 2" xfId="4905" xr:uid="{00000000-0005-0000-0000-000026130000}"/>
    <cellStyle name="40% - Accent1 3 11 3" xfId="4906" xr:uid="{00000000-0005-0000-0000-000027130000}"/>
    <cellStyle name="40% - Accent1 3 11 4" xfId="4907" xr:uid="{00000000-0005-0000-0000-000028130000}"/>
    <cellStyle name="40% - Accent1 3 12" xfId="4908" xr:uid="{00000000-0005-0000-0000-000029130000}"/>
    <cellStyle name="40% - Accent1 3 12 2" xfId="4909" xr:uid="{00000000-0005-0000-0000-00002A130000}"/>
    <cellStyle name="40% - Accent1 3 13" xfId="4910" xr:uid="{00000000-0005-0000-0000-00002B130000}"/>
    <cellStyle name="40% - Accent1 3 14" xfId="4911" xr:uid="{00000000-0005-0000-0000-00002C130000}"/>
    <cellStyle name="40% - Accent1 3 2" xfId="4912" xr:uid="{00000000-0005-0000-0000-00002D130000}"/>
    <cellStyle name="40% - Accent1 3 2 10" xfId="4913" xr:uid="{00000000-0005-0000-0000-00002E130000}"/>
    <cellStyle name="40% - Accent1 3 2 10 2" xfId="4914" xr:uid="{00000000-0005-0000-0000-00002F130000}"/>
    <cellStyle name="40% - Accent1 3 2 11" xfId="4915" xr:uid="{00000000-0005-0000-0000-000030130000}"/>
    <cellStyle name="40% - Accent1 3 2 12" xfId="4916" xr:uid="{00000000-0005-0000-0000-000031130000}"/>
    <cellStyle name="40% - Accent1 3 2 2" xfId="4917" xr:uid="{00000000-0005-0000-0000-000032130000}"/>
    <cellStyle name="40% - Accent1 3 2 2 10" xfId="4918" xr:uid="{00000000-0005-0000-0000-000033130000}"/>
    <cellStyle name="40% - Accent1 3 2 2 2" xfId="4919" xr:uid="{00000000-0005-0000-0000-000034130000}"/>
    <cellStyle name="40% - Accent1 3 2 2 2 2" xfId="4920" xr:uid="{00000000-0005-0000-0000-000035130000}"/>
    <cellStyle name="40% - Accent1 3 2 2 2 2 2" xfId="4921" xr:uid="{00000000-0005-0000-0000-000036130000}"/>
    <cellStyle name="40% - Accent1 3 2 2 2 2 2 2" xfId="4922" xr:uid="{00000000-0005-0000-0000-000037130000}"/>
    <cellStyle name="40% - Accent1 3 2 2 2 2 3" xfId="4923" xr:uid="{00000000-0005-0000-0000-000038130000}"/>
    <cellStyle name="40% - Accent1 3 2 2 2 2 4" xfId="4924" xr:uid="{00000000-0005-0000-0000-000039130000}"/>
    <cellStyle name="40% - Accent1 3 2 2 2 3" xfId="4925" xr:uid="{00000000-0005-0000-0000-00003A130000}"/>
    <cellStyle name="40% - Accent1 3 2 2 2 3 2" xfId="4926" xr:uid="{00000000-0005-0000-0000-00003B130000}"/>
    <cellStyle name="40% - Accent1 3 2 2 2 4" xfId="4927" xr:uid="{00000000-0005-0000-0000-00003C130000}"/>
    <cellStyle name="40% - Accent1 3 2 2 2 5" xfId="4928" xr:uid="{00000000-0005-0000-0000-00003D130000}"/>
    <cellStyle name="40% - Accent1 3 2 2 3" xfId="4929" xr:uid="{00000000-0005-0000-0000-00003E130000}"/>
    <cellStyle name="40% - Accent1 3 2 2 3 2" xfId="4930" xr:uid="{00000000-0005-0000-0000-00003F130000}"/>
    <cellStyle name="40% - Accent1 3 2 2 3 2 2" xfId="4931" xr:uid="{00000000-0005-0000-0000-000040130000}"/>
    <cellStyle name="40% - Accent1 3 2 2 3 3" xfId="4932" xr:uid="{00000000-0005-0000-0000-000041130000}"/>
    <cellStyle name="40% - Accent1 3 2 2 3 4" xfId="4933" xr:uid="{00000000-0005-0000-0000-000042130000}"/>
    <cellStyle name="40% - Accent1 3 2 2 4" xfId="4934" xr:uid="{00000000-0005-0000-0000-000043130000}"/>
    <cellStyle name="40% - Accent1 3 2 2 4 2" xfId="4935" xr:uid="{00000000-0005-0000-0000-000044130000}"/>
    <cellStyle name="40% - Accent1 3 2 2 4 2 2" xfId="4936" xr:uid="{00000000-0005-0000-0000-000045130000}"/>
    <cellStyle name="40% - Accent1 3 2 2 4 3" xfId="4937" xr:uid="{00000000-0005-0000-0000-000046130000}"/>
    <cellStyle name="40% - Accent1 3 2 2 4 4" xfId="4938" xr:uid="{00000000-0005-0000-0000-000047130000}"/>
    <cellStyle name="40% - Accent1 3 2 2 5" xfId="4939" xr:uid="{00000000-0005-0000-0000-000048130000}"/>
    <cellStyle name="40% - Accent1 3 2 2 5 2" xfId="4940" xr:uid="{00000000-0005-0000-0000-000049130000}"/>
    <cellStyle name="40% - Accent1 3 2 2 5 2 2" xfId="4941" xr:uid="{00000000-0005-0000-0000-00004A130000}"/>
    <cellStyle name="40% - Accent1 3 2 2 5 3" xfId="4942" xr:uid="{00000000-0005-0000-0000-00004B130000}"/>
    <cellStyle name="40% - Accent1 3 2 2 5 4" xfId="4943" xr:uid="{00000000-0005-0000-0000-00004C130000}"/>
    <cellStyle name="40% - Accent1 3 2 2 6" xfId="4944" xr:uid="{00000000-0005-0000-0000-00004D130000}"/>
    <cellStyle name="40% - Accent1 3 2 2 6 2" xfId="4945" xr:uid="{00000000-0005-0000-0000-00004E130000}"/>
    <cellStyle name="40% - Accent1 3 2 2 6 2 2" xfId="4946" xr:uid="{00000000-0005-0000-0000-00004F130000}"/>
    <cellStyle name="40% - Accent1 3 2 2 6 3" xfId="4947" xr:uid="{00000000-0005-0000-0000-000050130000}"/>
    <cellStyle name="40% - Accent1 3 2 2 6 4" xfId="4948" xr:uid="{00000000-0005-0000-0000-000051130000}"/>
    <cellStyle name="40% - Accent1 3 2 2 7" xfId="4949" xr:uid="{00000000-0005-0000-0000-000052130000}"/>
    <cellStyle name="40% - Accent1 3 2 2 7 2" xfId="4950" xr:uid="{00000000-0005-0000-0000-000053130000}"/>
    <cellStyle name="40% - Accent1 3 2 2 7 2 2" xfId="4951" xr:uid="{00000000-0005-0000-0000-000054130000}"/>
    <cellStyle name="40% - Accent1 3 2 2 7 3" xfId="4952" xr:uid="{00000000-0005-0000-0000-000055130000}"/>
    <cellStyle name="40% - Accent1 3 2 2 7 4" xfId="4953" xr:uid="{00000000-0005-0000-0000-000056130000}"/>
    <cellStyle name="40% - Accent1 3 2 2 8" xfId="4954" xr:uid="{00000000-0005-0000-0000-000057130000}"/>
    <cellStyle name="40% - Accent1 3 2 2 8 2" xfId="4955" xr:uid="{00000000-0005-0000-0000-000058130000}"/>
    <cellStyle name="40% - Accent1 3 2 2 9" xfId="4956" xr:uid="{00000000-0005-0000-0000-000059130000}"/>
    <cellStyle name="40% - Accent1 3 2 3" xfId="4957" xr:uid="{00000000-0005-0000-0000-00005A130000}"/>
    <cellStyle name="40% - Accent1 3 2 3 2" xfId="4958" xr:uid="{00000000-0005-0000-0000-00005B130000}"/>
    <cellStyle name="40% - Accent1 3 2 3 2 2" xfId="4959" xr:uid="{00000000-0005-0000-0000-00005C130000}"/>
    <cellStyle name="40% - Accent1 3 2 3 2 2 2" xfId="4960" xr:uid="{00000000-0005-0000-0000-00005D130000}"/>
    <cellStyle name="40% - Accent1 3 2 3 2 3" xfId="4961" xr:uid="{00000000-0005-0000-0000-00005E130000}"/>
    <cellStyle name="40% - Accent1 3 2 3 2 4" xfId="4962" xr:uid="{00000000-0005-0000-0000-00005F130000}"/>
    <cellStyle name="40% - Accent1 3 2 3 3" xfId="4963" xr:uid="{00000000-0005-0000-0000-000060130000}"/>
    <cellStyle name="40% - Accent1 3 2 3 3 2" xfId="4964" xr:uid="{00000000-0005-0000-0000-000061130000}"/>
    <cellStyle name="40% - Accent1 3 2 3 4" xfId="4965" xr:uid="{00000000-0005-0000-0000-000062130000}"/>
    <cellStyle name="40% - Accent1 3 2 3 5" xfId="4966" xr:uid="{00000000-0005-0000-0000-000063130000}"/>
    <cellStyle name="40% - Accent1 3 2 4" xfId="4967" xr:uid="{00000000-0005-0000-0000-000064130000}"/>
    <cellStyle name="40% - Accent1 3 2 4 2" xfId="4968" xr:uid="{00000000-0005-0000-0000-000065130000}"/>
    <cellStyle name="40% - Accent1 3 2 4 2 2" xfId="4969" xr:uid="{00000000-0005-0000-0000-000066130000}"/>
    <cellStyle name="40% - Accent1 3 2 4 2 2 2" xfId="4970" xr:uid="{00000000-0005-0000-0000-000067130000}"/>
    <cellStyle name="40% - Accent1 3 2 4 2 3" xfId="4971" xr:uid="{00000000-0005-0000-0000-000068130000}"/>
    <cellStyle name="40% - Accent1 3 2 4 2 4" xfId="4972" xr:uid="{00000000-0005-0000-0000-000069130000}"/>
    <cellStyle name="40% - Accent1 3 2 4 3" xfId="4973" xr:uid="{00000000-0005-0000-0000-00006A130000}"/>
    <cellStyle name="40% - Accent1 3 2 4 3 2" xfId="4974" xr:uid="{00000000-0005-0000-0000-00006B130000}"/>
    <cellStyle name="40% - Accent1 3 2 4 4" xfId="4975" xr:uid="{00000000-0005-0000-0000-00006C130000}"/>
    <cellStyle name="40% - Accent1 3 2 4 5" xfId="4976" xr:uid="{00000000-0005-0000-0000-00006D130000}"/>
    <cellStyle name="40% - Accent1 3 2 5" xfId="4977" xr:uid="{00000000-0005-0000-0000-00006E130000}"/>
    <cellStyle name="40% - Accent1 3 2 5 2" xfId="4978" xr:uid="{00000000-0005-0000-0000-00006F130000}"/>
    <cellStyle name="40% - Accent1 3 2 5 2 2" xfId="4979" xr:uid="{00000000-0005-0000-0000-000070130000}"/>
    <cellStyle name="40% - Accent1 3 2 5 3" xfId="4980" xr:uid="{00000000-0005-0000-0000-000071130000}"/>
    <cellStyle name="40% - Accent1 3 2 5 4" xfId="4981" xr:uid="{00000000-0005-0000-0000-000072130000}"/>
    <cellStyle name="40% - Accent1 3 2 6" xfId="4982" xr:uid="{00000000-0005-0000-0000-000073130000}"/>
    <cellStyle name="40% - Accent1 3 2 6 2" xfId="4983" xr:uid="{00000000-0005-0000-0000-000074130000}"/>
    <cellStyle name="40% - Accent1 3 2 6 2 2" xfId="4984" xr:uid="{00000000-0005-0000-0000-000075130000}"/>
    <cellStyle name="40% - Accent1 3 2 6 3" xfId="4985" xr:uid="{00000000-0005-0000-0000-000076130000}"/>
    <cellStyle name="40% - Accent1 3 2 6 4" xfId="4986" xr:uid="{00000000-0005-0000-0000-000077130000}"/>
    <cellStyle name="40% - Accent1 3 2 7" xfId="4987" xr:uid="{00000000-0005-0000-0000-000078130000}"/>
    <cellStyle name="40% - Accent1 3 2 7 2" xfId="4988" xr:uid="{00000000-0005-0000-0000-000079130000}"/>
    <cellStyle name="40% - Accent1 3 2 7 2 2" xfId="4989" xr:uid="{00000000-0005-0000-0000-00007A130000}"/>
    <cellStyle name="40% - Accent1 3 2 7 3" xfId="4990" xr:uid="{00000000-0005-0000-0000-00007B130000}"/>
    <cellStyle name="40% - Accent1 3 2 7 4" xfId="4991" xr:uid="{00000000-0005-0000-0000-00007C130000}"/>
    <cellStyle name="40% - Accent1 3 2 8" xfId="4992" xr:uid="{00000000-0005-0000-0000-00007D130000}"/>
    <cellStyle name="40% - Accent1 3 2 8 2" xfId="4993" xr:uid="{00000000-0005-0000-0000-00007E130000}"/>
    <cellStyle name="40% - Accent1 3 2 8 2 2" xfId="4994" xr:uid="{00000000-0005-0000-0000-00007F130000}"/>
    <cellStyle name="40% - Accent1 3 2 8 3" xfId="4995" xr:uid="{00000000-0005-0000-0000-000080130000}"/>
    <cellStyle name="40% - Accent1 3 2 8 4" xfId="4996" xr:uid="{00000000-0005-0000-0000-000081130000}"/>
    <cellStyle name="40% - Accent1 3 2 9" xfId="4997" xr:uid="{00000000-0005-0000-0000-000082130000}"/>
    <cellStyle name="40% - Accent1 3 2 9 2" xfId="4998" xr:uid="{00000000-0005-0000-0000-000083130000}"/>
    <cellStyle name="40% - Accent1 3 2 9 2 2" xfId="4999" xr:uid="{00000000-0005-0000-0000-000084130000}"/>
    <cellStyle name="40% - Accent1 3 2 9 3" xfId="5000" xr:uid="{00000000-0005-0000-0000-000085130000}"/>
    <cellStyle name="40% - Accent1 3 2 9 4" xfId="5001" xr:uid="{00000000-0005-0000-0000-000086130000}"/>
    <cellStyle name="40% - Accent1 3 3" xfId="5002" xr:uid="{00000000-0005-0000-0000-000087130000}"/>
    <cellStyle name="40% - Accent1 3 3 10" xfId="5003" xr:uid="{00000000-0005-0000-0000-000088130000}"/>
    <cellStyle name="40% - Accent1 3 3 2" xfId="5004" xr:uid="{00000000-0005-0000-0000-000089130000}"/>
    <cellStyle name="40% - Accent1 3 3 2 2" xfId="5005" xr:uid="{00000000-0005-0000-0000-00008A130000}"/>
    <cellStyle name="40% - Accent1 3 3 2 2 2" xfId="5006" xr:uid="{00000000-0005-0000-0000-00008B130000}"/>
    <cellStyle name="40% - Accent1 3 3 2 2 2 2" xfId="5007" xr:uid="{00000000-0005-0000-0000-00008C130000}"/>
    <cellStyle name="40% - Accent1 3 3 2 2 3" xfId="5008" xr:uid="{00000000-0005-0000-0000-00008D130000}"/>
    <cellStyle name="40% - Accent1 3 3 2 2 4" xfId="5009" xr:uid="{00000000-0005-0000-0000-00008E130000}"/>
    <cellStyle name="40% - Accent1 3 3 2 3" xfId="5010" xr:uid="{00000000-0005-0000-0000-00008F130000}"/>
    <cellStyle name="40% - Accent1 3 3 2 3 2" xfId="5011" xr:uid="{00000000-0005-0000-0000-000090130000}"/>
    <cellStyle name="40% - Accent1 3 3 2 4" xfId="5012" xr:uid="{00000000-0005-0000-0000-000091130000}"/>
    <cellStyle name="40% - Accent1 3 3 2 5" xfId="5013" xr:uid="{00000000-0005-0000-0000-000092130000}"/>
    <cellStyle name="40% - Accent1 3 3 3" xfId="5014" xr:uid="{00000000-0005-0000-0000-000093130000}"/>
    <cellStyle name="40% - Accent1 3 3 3 2" xfId="5015" xr:uid="{00000000-0005-0000-0000-000094130000}"/>
    <cellStyle name="40% - Accent1 3 3 3 2 2" xfId="5016" xr:uid="{00000000-0005-0000-0000-000095130000}"/>
    <cellStyle name="40% - Accent1 3 3 3 3" xfId="5017" xr:uid="{00000000-0005-0000-0000-000096130000}"/>
    <cellStyle name="40% - Accent1 3 3 3 4" xfId="5018" xr:uid="{00000000-0005-0000-0000-000097130000}"/>
    <cellStyle name="40% - Accent1 3 3 4" xfId="5019" xr:uid="{00000000-0005-0000-0000-000098130000}"/>
    <cellStyle name="40% - Accent1 3 3 4 2" xfId="5020" xr:uid="{00000000-0005-0000-0000-000099130000}"/>
    <cellStyle name="40% - Accent1 3 3 4 2 2" xfId="5021" xr:uid="{00000000-0005-0000-0000-00009A130000}"/>
    <cellStyle name="40% - Accent1 3 3 4 3" xfId="5022" xr:uid="{00000000-0005-0000-0000-00009B130000}"/>
    <cellStyle name="40% - Accent1 3 3 4 4" xfId="5023" xr:uid="{00000000-0005-0000-0000-00009C130000}"/>
    <cellStyle name="40% - Accent1 3 3 5" xfId="5024" xr:uid="{00000000-0005-0000-0000-00009D130000}"/>
    <cellStyle name="40% - Accent1 3 3 5 2" xfId="5025" xr:uid="{00000000-0005-0000-0000-00009E130000}"/>
    <cellStyle name="40% - Accent1 3 3 5 2 2" xfId="5026" xr:uid="{00000000-0005-0000-0000-00009F130000}"/>
    <cellStyle name="40% - Accent1 3 3 5 3" xfId="5027" xr:uid="{00000000-0005-0000-0000-0000A0130000}"/>
    <cellStyle name="40% - Accent1 3 3 5 4" xfId="5028" xr:uid="{00000000-0005-0000-0000-0000A1130000}"/>
    <cellStyle name="40% - Accent1 3 3 6" xfId="5029" xr:uid="{00000000-0005-0000-0000-0000A2130000}"/>
    <cellStyle name="40% - Accent1 3 3 6 2" xfId="5030" xr:uid="{00000000-0005-0000-0000-0000A3130000}"/>
    <cellStyle name="40% - Accent1 3 3 6 2 2" xfId="5031" xr:uid="{00000000-0005-0000-0000-0000A4130000}"/>
    <cellStyle name="40% - Accent1 3 3 6 3" xfId="5032" xr:uid="{00000000-0005-0000-0000-0000A5130000}"/>
    <cellStyle name="40% - Accent1 3 3 6 4" xfId="5033" xr:uid="{00000000-0005-0000-0000-0000A6130000}"/>
    <cellStyle name="40% - Accent1 3 3 7" xfId="5034" xr:uid="{00000000-0005-0000-0000-0000A7130000}"/>
    <cellStyle name="40% - Accent1 3 3 7 2" xfId="5035" xr:uid="{00000000-0005-0000-0000-0000A8130000}"/>
    <cellStyle name="40% - Accent1 3 3 7 2 2" xfId="5036" xr:uid="{00000000-0005-0000-0000-0000A9130000}"/>
    <cellStyle name="40% - Accent1 3 3 7 3" xfId="5037" xr:uid="{00000000-0005-0000-0000-0000AA130000}"/>
    <cellStyle name="40% - Accent1 3 3 7 4" xfId="5038" xr:uid="{00000000-0005-0000-0000-0000AB130000}"/>
    <cellStyle name="40% - Accent1 3 3 8" xfId="5039" xr:uid="{00000000-0005-0000-0000-0000AC130000}"/>
    <cellStyle name="40% - Accent1 3 3 8 2" xfId="5040" xr:uid="{00000000-0005-0000-0000-0000AD130000}"/>
    <cellStyle name="40% - Accent1 3 3 9" xfId="5041" xr:uid="{00000000-0005-0000-0000-0000AE130000}"/>
    <cellStyle name="40% - Accent1 3 4" xfId="5042" xr:uid="{00000000-0005-0000-0000-0000AF130000}"/>
    <cellStyle name="40% - Accent1 3 4 2" xfId="5043" xr:uid="{00000000-0005-0000-0000-0000B0130000}"/>
    <cellStyle name="40% - Accent1 3 4 2 2" xfId="5044" xr:uid="{00000000-0005-0000-0000-0000B1130000}"/>
    <cellStyle name="40% - Accent1 3 4 2 2 2" xfId="5045" xr:uid="{00000000-0005-0000-0000-0000B2130000}"/>
    <cellStyle name="40% - Accent1 3 4 2 3" xfId="5046" xr:uid="{00000000-0005-0000-0000-0000B3130000}"/>
    <cellStyle name="40% - Accent1 3 4 2 4" xfId="5047" xr:uid="{00000000-0005-0000-0000-0000B4130000}"/>
    <cellStyle name="40% - Accent1 3 4 3" xfId="5048" xr:uid="{00000000-0005-0000-0000-0000B5130000}"/>
    <cellStyle name="40% - Accent1 3 4 3 2" xfId="5049" xr:uid="{00000000-0005-0000-0000-0000B6130000}"/>
    <cellStyle name="40% - Accent1 3 4 4" xfId="5050" xr:uid="{00000000-0005-0000-0000-0000B7130000}"/>
    <cellStyle name="40% - Accent1 3 4 5" xfId="5051" xr:uid="{00000000-0005-0000-0000-0000B8130000}"/>
    <cellStyle name="40% - Accent1 3 5" xfId="5052" xr:uid="{00000000-0005-0000-0000-0000B9130000}"/>
    <cellStyle name="40% - Accent1 3 5 2" xfId="5053" xr:uid="{00000000-0005-0000-0000-0000BA130000}"/>
    <cellStyle name="40% - Accent1 3 5 2 2" xfId="5054" xr:uid="{00000000-0005-0000-0000-0000BB130000}"/>
    <cellStyle name="40% - Accent1 3 5 2 2 2" xfId="5055" xr:uid="{00000000-0005-0000-0000-0000BC130000}"/>
    <cellStyle name="40% - Accent1 3 5 2 3" xfId="5056" xr:uid="{00000000-0005-0000-0000-0000BD130000}"/>
    <cellStyle name="40% - Accent1 3 5 2 4" xfId="5057" xr:uid="{00000000-0005-0000-0000-0000BE130000}"/>
    <cellStyle name="40% - Accent1 3 5 3" xfId="5058" xr:uid="{00000000-0005-0000-0000-0000BF130000}"/>
    <cellStyle name="40% - Accent1 3 5 3 2" xfId="5059" xr:uid="{00000000-0005-0000-0000-0000C0130000}"/>
    <cellStyle name="40% - Accent1 3 5 4" xfId="5060" xr:uid="{00000000-0005-0000-0000-0000C1130000}"/>
    <cellStyle name="40% - Accent1 3 5 5" xfId="5061" xr:uid="{00000000-0005-0000-0000-0000C2130000}"/>
    <cellStyle name="40% - Accent1 3 6" xfId="5062" xr:uid="{00000000-0005-0000-0000-0000C3130000}"/>
    <cellStyle name="40% - Accent1 3 6 2" xfId="5063" xr:uid="{00000000-0005-0000-0000-0000C4130000}"/>
    <cellStyle name="40% - Accent1 3 6 2 2" xfId="5064" xr:uid="{00000000-0005-0000-0000-0000C5130000}"/>
    <cellStyle name="40% - Accent1 3 6 3" xfId="5065" xr:uid="{00000000-0005-0000-0000-0000C6130000}"/>
    <cellStyle name="40% - Accent1 3 6 4" xfId="5066" xr:uid="{00000000-0005-0000-0000-0000C7130000}"/>
    <cellStyle name="40% - Accent1 3 7" xfId="5067" xr:uid="{00000000-0005-0000-0000-0000C8130000}"/>
    <cellStyle name="40% - Accent1 3 7 2" xfId="5068" xr:uid="{00000000-0005-0000-0000-0000C9130000}"/>
    <cellStyle name="40% - Accent1 3 7 2 2" xfId="5069" xr:uid="{00000000-0005-0000-0000-0000CA130000}"/>
    <cellStyle name="40% - Accent1 3 7 3" xfId="5070" xr:uid="{00000000-0005-0000-0000-0000CB130000}"/>
    <cellStyle name="40% - Accent1 3 7 4" xfId="5071" xr:uid="{00000000-0005-0000-0000-0000CC130000}"/>
    <cellStyle name="40% - Accent1 3 8" xfId="5072" xr:uid="{00000000-0005-0000-0000-0000CD130000}"/>
    <cellStyle name="40% - Accent1 3 8 2" xfId="5073" xr:uid="{00000000-0005-0000-0000-0000CE130000}"/>
    <cellStyle name="40% - Accent1 3 8 2 2" xfId="5074" xr:uid="{00000000-0005-0000-0000-0000CF130000}"/>
    <cellStyle name="40% - Accent1 3 8 3" xfId="5075" xr:uid="{00000000-0005-0000-0000-0000D0130000}"/>
    <cellStyle name="40% - Accent1 3 8 4" xfId="5076" xr:uid="{00000000-0005-0000-0000-0000D1130000}"/>
    <cellStyle name="40% - Accent1 3 9" xfId="5077" xr:uid="{00000000-0005-0000-0000-0000D2130000}"/>
    <cellStyle name="40% - Accent1 3 9 2" xfId="5078" xr:uid="{00000000-0005-0000-0000-0000D3130000}"/>
    <cellStyle name="40% - Accent1 3 9 2 2" xfId="5079" xr:uid="{00000000-0005-0000-0000-0000D4130000}"/>
    <cellStyle name="40% - Accent1 3 9 3" xfId="5080" xr:uid="{00000000-0005-0000-0000-0000D5130000}"/>
    <cellStyle name="40% - Accent1 3 9 4" xfId="5081" xr:uid="{00000000-0005-0000-0000-0000D6130000}"/>
    <cellStyle name="40% - Accent1 4" xfId="5082" xr:uid="{00000000-0005-0000-0000-0000D7130000}"/>
    <cellStyle name="40% - Accent1 4 10" xfId="5083" xr:uid="{00000000-0005-0000-0000-0000D8130000}"/>
    <cellStyle name="40% - Accent1 4 10 2" xfId="5084" xr:uid="{00000000-0005-0000-0000-0000D9130000}"/>
    <cellStyle name="40% - Accent1 4 11" xfId="5085" xr:uid="{00000000-0005-0000-0000-0000DA130000}"/>
    <cellStyle name="40% - Accent1 4 12" xfId="5086" xr:uid="{00000000-0005-0000-0000-0000DB130000}"/>
    <cellStyle name="40% - Accent1 4 2" xfId="5087" xr:uid="{00000000-0005-0000-0000-0000DC130000}"/>
    <cellStyle name="40% - Accent1 4 2 10" xfId="5088" xr:uid="{00000000-0005-0000-0000-0000DD130000}"/>
    <cellStyle name="40% - Accent1 4 2 2" xfId="5089" xr:uid="{00000000-0005-0000-0000-0000DE130000}"/>
    <cellStyle name="40% - Accent1 4 2 2 2" xfId="5090" xr:uid="{00000000-0005-0000-0000-0000DF130000}"/>
    <cellStyle name="40% - Accent1 4 2 2 2 2" xfId="5091" xr:uid="{00000000-0005-0000-0000-0000E0130000}"/>
    <cellStyle name="40% - Accent1 4 2 2 2 2 2" xfId="5092" xr:uid="{00000000-0005-0000-0000-0000E1130000}"/>
    <cellStyle name="40% - Accent1 4 2 2 2 3" xfId="5093" xr:uid="{00000000-0005-0000-0000-0000E2130000}"/>
    <cellStyle name="40% - Accent1 4 2 2 2 4" xfId="5094" xr:uid="{00000000-0005-0000-0000-0000E3130000}"/>
    <cellStyle name="40% - Accent1 4 2 2 3" xfId="5095" xr:uid="{00000000-0005-0000-0000-0000E4130000}"/>
    <cellStyle name="40% - Accent1 4 2 2 3 2" xfId="5096" xr:uid="{00000000-0005-0000-0000-0000E5130000}"/>
    <cellStyle name="40% - Accent1 4 2 2 4" xfId="5097" xr:uid="{00000000-0005-0000-0000-0000E6130000}"/>
    <cellStyle name="40% - Accent1 4 2 2 5" xfId="5098" xr:uid="{00000000-0005-0000-0000-0000E7130000}"/>
    <cellStyle name="40% - Accent1 4 2 3" xfId="5099" xr:uid="{00000000-0005-0000-0000-0000E8130000}"/>
    <cellStyle name="40% - Accent1 4 2 3 2" xfId="5100" xr:uid="{00000000-0005-0000-0000-0000E9130000}"/>
    <cellStyle name="40% - Accent1 4 2 3 2 2" xfId="5101" xr:uid="{00000000-0005-0000-0000-0000EA130000}"/>
    <cellStyle name="40% - Accent1 4 2 3 3" xfId="5102" xr:uid="{00000000-0005-0000-0000-0000EB130000}"/>
    <cellStyle name="40% - Accent1 4 2 3 4" xfId="5103" xr:uid="{00000000-0005-0000-0000-0000EC130000}"/>
    <cellStyle name="40% - Accent1 4 2 4" xfId="5104" xr:uid="{00000000-0005-0000-0000-0000ED130000}"/>
    <cellStyle name="40% - Accent1 4 2 4 2" xfId="5105" xr:uid="{00000000-0005-0000-0000-0000EE130000}"/>
    <cellStyle name="40% - Accent1 4 2 4 2 2" xfId="5106" xr:uid="{00000000-0005-0000-0000-0000EF130000}"/>
    <cellStyle name="40% - Accent1 4 2 4 3" xfId="5107" xr:uid="{00000000-0005-0000-0000-0000F0130000}"/>
    <cellStyle name="40% - Accent1 4 2 4 4" xfId="5108" xr:uid="{00000000-0005-0000-0000-0000F1130000}"/>
    <cellStyle name="40% - Accent1 4 2 5" xfId="5109" xr:uid="{00000000-0005-0000-0000-0000F2130000}"/>
    <cellStyle name="40% - Accent1 4 2 5 2" xfId="5110" xr:uid="{00000000-0005-0000-0000-0000F3130000}"/>
    <cellStyle name="40% - Accent1 4 2 5 2 2" xfId="5111" xr:uid="{00000000-0005-0000-0000-0000F4130000}"/>
    <cellStyle name="40% - Accent1 4 2 5 3" xfId="5112" xr:uid="{00000000-0005-0000-0000-0000F5130000}"/>
    <cellStyle name="40% - Accent1 4 2 5 4" xfId="5113" xr:uid="{00000000-0005-0000-0000-0000F6130000}"/>
    <cellStyle name="40% - Accent1 4 2 6" xfId="5114" xr:uid="{00000000-0005-0000-0000-0000F7130000}"/>
    <cellStyle name="40% - Accent1 4 2 6 2" xfId="5115" xr:uid="{00000000-0005-0000-0000-0000F8130000}"/>
    <cellStyle name="40% - Accent1 4 2 6 2 2" xfId="5116" xr:uid="{00000000-0005-0000-0000-0000F9130000}"/>
    <cellStyle name="40% - Accent1 4 2 6 3" xfId="5117" xr:uid="{00000000-0005-0000-0000-0000FA130000}"/>
    <cellStyle name="40% - Accent1 4 2 6 4" xfId="5118" xr:uid="{00000000-0005-0000-0000-0000FB130000}"/>
    <cellStyle name="40% - Accent1 4 2 7" xfId="5119" xr:uid="{00000000-0005-0000-0000-0000FC130000}"/>
    <cellStyle name="40% - Accent1 4 2 7 2" xfId="5120" xr:uid="{00000000-0005-0000-0000-0000FD130000}"/>
    <cellStyle name="40% - Accent1 4 2 7 2 2" xfId="5121" xr:uid="{00000000-0005-0000-0000-0000FE130000}"/>
    <cellStyle name="40% - Accent1 4 2 7 3" xfId="5122" xr:uid="{00000000-0005-0000-0000-0000FF130000}"/>
    <cellStyle name="40% - Accent1 4 2 7 4" xfId="5123" xr:uid="{00000000-0005-0000-0000-000000140000}"/>
    <cellStyle name="40% - Accent1 4 2 8" xfId="5124" xr:uid="{00000000-0005-0000-0000-000001140000}"/>
    <cellStyle name="40% - Accent1 4 2 8 2" xfId="5125" xr:uid="{00000000-0005-0000-0000-000002140000}"/>
    <cellStyle name="40% - Accent1 4 2 9" xfId="5126" xr:uid="{00000000-0005-0000-0000-000003140000}"/>
    <cellStyle name="40% - Accent1 4 3" xfId="5127" xr:uid="{00000000-0005-0000-0000-000004140000}"/>
    <cellStyle name="40% - Accent1 4 3 2" xfId="5128" xr:uid="{00000000-0005-0000-0000-000005140000}"/>
    <cellStyle name="40% - Accent1 4 3 2 2" xfId="5129" xr:uid="{00000000-0005-0000-0000-000006140000}"/>
    <cellStyle name="40% - Accent1 4 3 2 2 2" xfId="5130" xr:uid="{00000000-0005-0000-0000-000007140000}"/>
    <cellStyle name="40% - Accent1 4 3 2 3" xfId="5131" xr:uid="{00000000-0005-0000-0000-000008140000}"/>
    <cellStyle name="40% - Accent1 4 3 2 4" xfId="5132" xr:uid="{00000000-0005-0000-0000-000009140000}"/>
    <cellStyle name="40% - Accent1 4 3 3" xfId="5133" xr:uid="{00000000-0005-0000-0000-00000A140000}"/>
    <cellStyle name="40% - Accent1 4 3 3 2" xfId="5134" xr:uid="{00000000-0005-0000-0000-00000B140000}"/>
    <cellStyle name="40% - Accent1 4 3 4" xfId="5135" xr:uid="{00000000-0005-0000-0000-00000C140000}"/>
    <cellStyle name="40% - Accent1 4 3 5" xfId="5136" xr:uid="{00000000-0005-0000-0000-00000D140000}"/>
    <cellStyle name="40% - Accent1 4 4" xfId="5137" xr:uid="{00000000-0005-0000-0000-00000E140000}"/>
    <cellStyle name="40% - Accent1 4 4 2" xfId="5138" xr:uid="{00000000-0005-0000-0000-00000F140000}"/>
    <cellStyle name="40% - Accent1 4 4 2 2" xfId="5139" xr:uid="{00000000-0005-0000-0000-000010140000}"/>
    <cellStyle name="40% - Accent1 4 4 2 2 2" xfId="5140" xr:uid="{00000000-0005-0000-0000-000011140000}"/>
    <cellStyle name="40% - Accent1 4 4 2 3" xfId="5141" xr:uid="{00000000-0005-0000-0000-000012140000}"/>
    <cellStyle name="40% - Accent1 4 4 2 4" xfId="5142" xr:uid="{00000000-0005-0000-0000-000013140000}"/>
    <cellStyle name="40% - Accent1 4 4 3" xfId="5143" xr:uid="{00000000-0005-0000-0000-000014140000}"/>
    <cellStyle name="40% - Accent1 4 4 3 2" xfId="5144" xr:uid="{00000000-0005-0000-0000-000015140000}"/>
    <cellStyle name="40% - Accent1 4 4 4" xfId="5145" xr:uid="{00000000-0005-0000-0000-000016140000}"/>
    <cellStyle name="40% - Accent1 4 4 5" xfId="5146" xr:uid="{00000000-0005-0000-0000-000017140000}"/>
    <cellStyle name="40% - Accent1 4 5" xfId="5147" xr:uid="{00000000-0005-0000-0000-000018140000}"/>
    <cellStyle name="40% - Accent1 4 5 2" xfId="5148" xr:uid="{00000000-0005-0000-0000-000019140000}"/>
    <cellStyle name="40% - Accent1 4 5 2 2" xfId="5149" xr:uid="{00000000-0005-0000-0000-00001A140000}"/>
    <cellStyle name="40% - Accent1 4 5 3" xfId="5150" xr:uid="{00000000-0005-0000-0000-00001B140000}"/>
    <cellStyle name="40% - Accent1 4 5 4" xfId="5151" xr:uid="{00000000-0005-0000-0000-00001C140000}"/>
    <cellStyle name="40% - Accent1 4 6" xfId="5152" xr:uid="{00000000-0005-0000-0000-00001D140000}"/>
    <cellStyle name="40% - Accent1 4 6 2" xfId="5153" xr:uid="{00000000-0005-0000-0000-00001E140000}"/>
    <cellStyle name="40% - Accent1 4 6 2 2" xfId="5154" xr:uid="{00000000-0005-0000-0000-00001F140000}"/>
    <cellStyle name="40% - Accent1 4 6 3" xfId="5155" xr:uid="{00000000-0005-0000-0000-000020140000}"/>
    <cellStyle name="40% - Accent1 4 6 4" xfId="5156" xr:uid="{00000000-0005-0000-0000-000021140000}"/>
    <cellStyle name="40% - Accent1 4 7" xfId="5157" xr:uid="{00000000-0005-0000-0000-000022140000}"/>
    <cellStyle name="40% - Accent1 4 7 2" xfId="5158" xr:uid="{00000000-0005-0000-0000-000023140000}"/>
    <cellStyle name="40% - Accent1 4 7 2 2" xfId="5159" xr:uid="{00000000-0005-0000-0000-000024140000}"/>
    <cellStyle name="40% - Accent1 4 7 3" xfId="5160" xr:uid="{00000000-0005-0000-0000-000025140000}"/>
    <cellStyle name="40% - Accent1 4 7 4" xfId="5161" xr:uid="{00000000-0005-0000-0000-000026140000}"/>
    <cellStyle name="40% - Accent1 4 8" xfId="5162" xr:uid="{00000000-0005-0000-0000-000027140000}"/>
    <cellStyle name="40% - Accent1 4 8 2" xfId="5163" xr:uid="{00000000-0005-0000-0000-000028140000}"/>
    <cellStyle name="40% - Accent1 4 8 2 2" xfId="5164" xr:uid="{00000000-0005-0000-0000-000029140000}"/>
    <cellStyle name="40% - Accent1 4 8 3" xfId="5165" xr:uid="{00000000-0005-0000-0000-00002A140000}"/>
    <cellStyle name="40% - Accent1 4 8 4" xfId="5166" xr:uid="{00000000-0005-0000-0000-00002B140000}"/>
    <cellStyle name="40% - Accent1 4 9" xfId="5167" xr:uid="{00000000-0005-0000-0000-00002C140000}"/>
    <cellStyle name="40% - Accent1 4 9 2" xfId="5168" xr:uid="{00000000-0005-0000-0000-00002D140000}"/>
    <cellStyle name="40% - Accent1 4 9 2 2" xfId="5169" xr:uid="{00000000-0005-0000-0000-00002E140000}"/>
    <cellStyle name="40% - Accent1 4 9 3" xfId="5170" xr:uid="{00000000-0005-0000-0000-00002F140000}"/>
    <cellStyle name="40% - Accent1 4 9 4" xfId="5171" xr:uid="{00000000-0005-0000-0000-000030140000}"/>
    <cellStyle name="40% - Accent1 5" xfId="5172" xr:uid="{00000000-0005-0000-0000-000031140000}"/>
    <cellStyle name="40% - Accent1 5 10" xfId="5173" xr:uid="{00000000-0005-0000-0000-000032140000}"/>
    <cellStyle name="40% - Accent1 5 11" xfId="5174" xr:uid="{00000000-0005-0000-0000-000033140000}"/>
    <cellStyle name="40% - Accent1 5 2" xfId="5175" xr:uid="{00000000-0005-0000-0000-000034140000}"/>
    <cellStyle name="40% - Accent1 5 2 2" xfId="5176" xr:uid="{00000000-0005-0000-0000-000035140000}"/>
    <cellStyle name="40% - Accent1 5 2 2 2" xfId="5177" xr:uid="{00000000-0005-0000-0000-000036140000}"/>
    <cellStyle name="40% - Accent1 5 2 2 2 2" xfId="5178" xr:uid="{00000000-0005-0000-0000-000037140000}"/>
    <cellStyle name="40% - Accent1 5 2 2 3" xfId="5179" xr:uid="{00000000-0005-0000-0000-000038140000}"/>
    <cellStyle name="40% - Accent1 5 2 2 4" xfId="5180" xr:uid="{00000000-0005-0000-0000-000039140000}"/>
    <cellStyle name="40% - Accent1 5 2 3" xfId="5181" xr:uid="{00000000-0005-0000-0000-00003A140000}"/>
    <cellStyle name="40% - Accent1 5 2 3 2" xfId="5182" xr:uid="{00000000-0005-0000-0000-00003B140000}"/>
    <cellStyle name="40% - Accent1 5 2 4" xfId="5183" xr:uid="{00000000-0005-0000-0000-00003C140000}"/>
    <cellStyle name="40% - Accent1 5 2 5" xfId="5184" xr:uid="{00000000-0005-0000-0000-00003D140000}"/>
    <cellStyle name="40% - Accent1 5 3" xfId="5185" xr:uid="{00000000-0005-0000-0000-00003E140000}"/>
    <cellStyle name="40% - Accent1 5 3 2" xfId="5186" xr:uid="{00000000-0005-0000-0000-00003F140000}"/>
    <cellStyle name="40% - Accent1 5 3 2 2" xfId="5187" xr:uid="{00000000-0005-0000-0000-000040140000}"/>
    <cellStyle name="40% - Accent1 5 3 2 2 2" xfId="5188" xr:uid="{00000000-0005-0000-0000-000041140000}"/>
    <cellStyle name="40% - Accent1 5 3 2 3" xfId="5189" xr:uid="{00000000-0005-0000-0000-000042140000}"/>
    <cellStyle name="40% - Accent1 5 3 2 4" xfId="5190" xr:uid="{00000000-0005-0000-0000-000043140000}"/>
    <cellStyle name="40% - Accent1 5 3 3" xfId="5191" xr:uid="{00000000-0005-0000-0000-000044140000}"/>
    <cellStyle name="40% - Accent1 5 3 3 2" xfId="5192" xr:uid="{00000000-0005-0000-0000-000045140000}"/>
    <cellStyle name="40% - Accent1 5 3 4" xfId="5193" xr:uid="{00000000-0005-0000-0000-000046140000}"/>
    <cellStyle name="40% - Accent1 5 3 5" xfId="5194" xr:uid="{00000000-0005-0000-0000-000047140000}"/>
    <cellStyle name="40% - Accent1 5 4" xfId="5195" xr:uid="{00000000-0005-0000-0000-000048140000}"/>
    <cellStyle name="40% - Accent1 5 4 2" xfId="5196" xr:uid="{00000000-0005-0000-0000-000049140000}"/>
    <cellStyle name="40% - Accent1 5 4 2 2" xfId="5197" xr:uid="{00000000-0005-0000-0000-00004A140000}"/>
    <cellStyle name="40% - Accent1 5 4 3" xfId="5198" xr:uid="{00000000-0005-0000-0000-00004B140000}"/>
    <cellStyle name="40% - Accent1 5 4 4" xfId="5199" xr:uid="{00000000-0005-0000-0000-00004C140000}"/>
    <cellStyle name="40% - Accent1 5 5" xfId="5200" xr:uid="{00000000-0005-0000-0000-00004D140000}"/>
    <cellStyle name="40% - Accent1 5 5 2" xfId="5201" xr:uid="{00000000-0005-0000-0000-00004E140000}"/>
    <cellStyle name="40% - Accent1 5 5 2 2" xfId="5202" xr:uid="{00000000-0005-0000-0000-00004F140000}"/>
    <cellStyle name="40% - Accent1 5 5 3" xfId="5203" xr:uid="{00000000-0005-0000-0000-000050140000}"/>
    <cellStyle name="40% - Accent1 5 5 4" xfId="5204" xr:uid="{00000000-0005-0000-0000-000051140000}"/>
    <cellStyle name="40% - Accent1 5 6" xfId="5205" xr:uid="{00000000-0005-0000-0000-000052140000}"/>
    <cellStyle name="40% - Accent1 5 6 2" xfId="5206" xr:uid="{00000000-0005-0000-0000-000053140000}"/>
    <cellStyle name="40% - Accent1 5 6 2 2" xfId="5207" xr:uid="{00000000-0005-0000-0000-000054140000}"/>
    <cellStyle name="40% - Accent1 5 6 3" xfId="5208" xr:uid="{00000000-0005-0000-0000-000055140000}"/>
    <cellStyle name="40% - Accent1 5 6 4" xfId="5209" xr:uid="{00000000-0005-0000-0000-000056140000}"/>
    <cellStyle name="40% - Accent1 5 7" xfId="5210" xr:uid="{00000000-0005-0000-0000-000057140000}"/>
    <cellStyle name="40% - Accent1 5 7 2" xfId="5211" xr:uid="{00000000-0005-0000-0000-000058140000}"/>
    <cellStyle name="40% - Accent1 5 7 2 2" xfId="5212" xr:uid="{00000000-0005-0000-0000-000059140000}"/>
    <cellStyle name="40% - Accent1 5 7 3" xfId="5213" xr:uid="{00000000-0005-0000-0000-00005A140000}"/>
    <cellStyle name="40% - Accent1 5 7 4" xfId="5214" xr:uid="{00000000-0005-0000-0000-00005B140000}"/>
    <cellStyle name="40% - Accent1 5 8" xfId="5215" xr:uid="{00000000-0005-0000-0000-00005C140000}"/>
    <cellStyle name="40% - Accent1 5 8 2" xfId="5216" xr:uid="{00000000-0005-0000-0000-00005D140000}"/>
    <cellStyle name="40% - Accent1 5 8 2 2" xfId="5217" xr:uid="{00000000-0005-0000-0000-00005E140000}"/>
    <cellStyle name="40% - Accent1 5 8 3" xfId="5218" xr:uid="{00000000-0005-0000-0000-00005F140000}"/>
    <cellStyle name="40% - Accent1 5 8 4" xfId="5219" xr:uid="{00000000-0005-0000-0000-000060140000}"/>
    <cellStyle name="40% - Accent1 5 9" xfId="5220" xr:uid="{00000000-0005-0000-0000-000061140000}"/>
    <cellStyle name="40% - Accent1 5 9 2" xfId="5221" xr:uid="{00000000-0005-0000-0000-000062140000}"/>
    <cellStyle name="40% - Accent1 6" xfId="5222" xr:uid="{00000000-0005-0000-0000-000063140000}"/>
    <cellStyle name="40% - Accent1 6 2" xfId="5223" xr:uid="{00000000-0005-0000-0000-000064140000}"/>
    <cellStyle name="40% - Accent1 6 2 2" xfId="5224" xr:uid="{00000000-0005-0000-0000-000065140000}"/>
    <cellStyle name="40% - Accent1 6 2 2 2" xfId="5225" xr:uid="{00000000-0005-0000-0000-000066140000}"/>
    <cellStyle name="40% - Accent1 6 2 3" xfId="5226" xr:uid="{00000000-0005-0000-0000-000067140000}"/>
    <cellStyle name="40% - Accent1 6 2 4" xfId="5227" xr:uid="{00000000-0005-0000-0000-000068140000}"/>
    <cellStyle name="40% - Accent1 6 3" xfId="5228" xr:uid="{00000000-0005-0000-0000-000069140000}"/>
    <cellStyle name="40% - Accent1 6 3 2" xfId="5229" xr:uid="{00000000-0005-0000-0000-00006A140000}"/>
    <cellStyle name="40% - Accent1 6 4" xfId="5230" xr:uid="{00000000-0005-0000-0000-00006B140000}"/>
    <cellStyle name="40% - Accent1 6 5" xfId="5231" xr:uid="{00000000-0005-0000-0000-00006C140000}"/>
    <cellStyle name="40% - Accent1 7" xfId="5232" xr:uid="{00000000-0005-0000-0000-00006D140000}"/>
    <cellStyle name="40% - Accent1 7 2" xfId="5233" xr:uid="{00000000-0005-0000-0000-00006E140000}"/>
    <cellStyle name="40% - Accent1 7 2 2" xfId="5234" xr:uid="{00000000-0005-0000-0000-00006F140000}"/>
    <cellStyle name="40% - Accent1 7 2 2 2" xfId="5235" xr:uid="{00000000-0005-0000-0000-000070140000}"/>
    <cellStyle name="40% - Accent1 7 2 3" xfId="5236" xr:uid="{00000000-0005-0000-0000-000071140000}"/>
    <cellStyle name="40% - Accent1 7 2 4" xfId="5237" xr:uid="{00000000-0005-0000-0000-000072140000}"/>
    <cellStyle name="40% - Accent1 7 3" xfId="5238" xr:uid="{00000000-0005-0000-0000-000073140000}"/>
    <cellStyle name="40% - Accent1 7 3 2" xfId="5239" xr:uid="{00000000-0005-0000-0000-000074140000}"/>
    <cellStyle name="40% - Accent1 7 4" xfId="5240" xr:uid="{00000000-0005-0000-0000-000075140000}"/>
    <cellStyle name="40% - Accent1 7 5" xfId="5241" xr:uid="{00000000-0005-0000-0000-000076140000}"/>
    <cellStyle name="40% - Accent1 8" xfId="5242" xr:uid="{00000000-0005-0000-0000-000077140000}"/>
    <cellStyle name="40% - Accent1 8 2" xfId="5243" xr:uid="{00000000-0005-0000-0000-000078140000}"/>
    <cellStyle name="40% - Accent1 8 2 2" xfId="5244" xr:uid="{00000000-0005-0000-0000-000079140000}"/>
    <cellStyle name="40% - Accent1 8 3" xfId="5245" xr:uid="{00000000-0005-0000-0000-00007A140000}"/>
    <cellStyle name="40% - Accent1 8 4" xfId="5246" xr:uid="{00000000-0005-0000-0000-00007B140000}"/>
    <cellStyle name="40% - Accent1 9" xfId="5247" xr:uid="{00000000-0005-0000-0000-00007C140000}"/>
    <cellStyle name="40% - Accent1 9 2" xfId="5248" xr:uid="{00000000-0005-0000-0000-00007D140000}"/>
    <cellStyle name="40% - Accent1 9 2 2" xfId="5249" xr:uid="{00000000-0005-0000-0000-00007E140000}"/>
    <cellStyle name="40% - Accent1 9 3" xfId="5250" xr:uid="{00000000-0005-0000-0000-00007F140000}"/>
    <cellStyle name="40% - Accent1 9 4" xfId="5251" xr:uid="{00000000-0005-0000-0000-000080140000}"/>
    <cellStyle name="40% - Accent2 10" xfId="5252" xr:uid="{00000000-0005-0000-0000-000081140000}"/>
    <cellStyle name="40% - Accent2 10 2" xfId="5253" xr:uid="{00000000-0005-0000-0000-000082140000}"/>
    <cellStyle name="40% - Accent2 10 2 2" xfId="5254" xr:uid="{00000000-0005-0000-0000-000083140000}"/>
    <cellStyle name="40% - Accent2 10 3" xfId="5255" xr:uid="{00000000-0005-0000-0000-000084140000}"/>
    <cellStyle name="40% - Accent2 10 4" xfId="5256" xr:uid="{00000000-0005-0000-0000-000085140000}"/>
    <cellStyle name="40% - Accent2 11" xfId="5257" xr:uid="{00000000-0005-0000-0000-000086140000}"/>
    <cellStyle name="40% - Accent2 11 2" xfId="5258" xr:uid="{00000000-0005-0000-0000-000087140000}"/>
    <cellStyle name="40% - Accent2 11 2 2" xfId="5259" xr:uid="{00000000-0005-0000-0000-000088140000}"/>
    <cellStyle name="40% - Accent2 11 3" xfId="5260" xr:uid="{00000000-0005-0000-0000-000089140000}"/>
    <cellStyle name="40% - Accent2 11 4" xfId="5261" xr:uid="{00000000-0005-0000-0000-00008A140000}"/>
    <cellStyle name="40% - Accent2 12" xfId="5262" xr:uid="{00000000-0005-0000-0000-00008B140000}"/>
    <cellStyle name="40% - Accent2 12 2" xfId="5263" xr:uid="{00000000-0005-0000-0000-00008C140000}"/>
    <cellStyle name="40% - Accent2 12 2 2" xfId="5264" xr:uid="{00000000-0005-0000-0000-00008D140000}"/>
    <cellStyle name="40% - Accent2 12 3" xfId="5265" xr:uid="{00000000-0005-0000-0000-00008E140000}"/>
    <cellStyle name="40% - Accent2 12 4" xfId="5266" xr:uid="{00000000-0005-0000-0000-00008F140000}"/>
    <cellStyle name="40% - Accent2 13" xfId="5267" xr:uid="{00000000-0005-0000-0000-000090140000}"/>
    <cellStyle name="40% - Accent2 13 2" xfId="5268" xr:uid="{00000000-0005-0000-0000-000091140000}"/>
    <cellStyle name="40% - Accent2 13 2 2" xfId="5269" xr:uid="{00000000-0005-0000-0000-000092140000}"/>
    <cellStyle name="40% - Accent2 13 3" xfId="5270" xr:uid="{00000000-0005-0000-0000-000093140000}"/>
    <cellStyle name="40% - Accent2 13 4" xfId="5271" xr:uid="{00000000-0005-0000-0000-000094140000}"/>
    <cellStyle name="40% - Accent2 14" xfId="5272" xr:uid="{00000000-0005-0000-0000-000095140000}"/>
    <cellStyle name="40% - Accent2 14 2" xfId="5273" xr:uid="{00000000-0005-0000-0000-000096140000}"/>
    <cellStyle name="40% - Accent2 15" xfId="5274" xr:uid="{00000000-0005-0000-0000-000097140000}"/>
    <cellStyle name="40% - Accent2 15 2" xfId="5275" xr:uid="{00000000-0005-0000-0000-000098140000}"/>
    <cellStyle name="40% - Accent2 16" xfId="5276" xr:uid="{00000000-0005-0000-0000-000099140000}"/>
    <cellStyle name="40% - Accent2 17" xfId="5277" xr:uid="{00000000-0005-0000-0000-00009A140000}"/>
    <cellStyle name="40% - Accent2 2" xfId="5278" xr:uid="{00000000-0005-0000-0000-00009B140000}"/>
    <cellStyle name="40% - Accent2 2 10" xfId="5279" xr:uid="{00000000-0005-0000-0000-00009C140000}"/>
    <cellStyle name="40% - Accent2 2 10 2" xfId="5280" xr:uid="{00000000-0005-0000-0000-00009D140000}"/>
    <cellStyle name="40% - Accent2 2 10 2 2" xfId="5281" xr:uid="{00000000-0005-0000-0000-00009E140000}"/>
    <cellStyle name="40% - Accent2 2 10 3" xfId="5282" xr:uid="{00000000-0005-0000-0000-00009F140000}"/>
    <cellStyle name="40% - Accent2 2 10 4" xfId="5283" xr:uid="{00000000-0005-0000-0000-0000A0140000}"/>
    <cellStyle name="40% - Accent2 2 11" xfId="5284" xr:uid="{00000000-0005-0000-0000-0000A1140000}"/>
    <cellStyle name="40% - Accent2 2 11 2" xfId="5285" xr:uid="{00000000-0005-0000-0000-0000A2140000}"/>
    <cellStyle name="40% - Accent2 2 11 2 2" xfId="5286" xr:uid="{00000000-0005-0000-0000-0000A3140000}"/>
    <cellStyle name="40% - Accent2 2 11 3" xfId="5287" xr:uid="{00000000-0005-0000-0000-0000A4140000}"/>
    <cellStyle name="40% - Accent2 2 11 4" xfId="5288" xr:uid="{00000000-0005-0000-0000-0000A5140000}"/>
    <cellStyle name="40% - Accent2 2 12" xfId="5289" xr:uid="{00000000-0005-0000-0000-0000A6140000}"/>
    <cellStyle name="40% - Accent2 2 12 2" xfId="5290" xr:uid="{00000000-0005-0000-0000-0000A7140000}"/>
    <cellStyle name="40% - Accent2 2 12 2 2" xfId="5291" xr:uid="{00000000-0005-0000-0000-0000A8140000}"/>
    <cellStyle name="40% - Accent2 2 12 3" xfId="5292" xr:uid="{00000000-0005-0000-0000-0000A9140000}"/>
    <cellStyle name="40% - Accent2 2 12 4" xfId="5293" xr:uid="{00000000-0005-0000-0000-0000AA140000}"/>
    <cellStyle name="40% - Accent2 2 13" xfId="5294" xr:uid="{00000000-0005-0000-0000-0000AB140000}"/>
    <cellStyle name="40% - Accent2 2 13 2" xfId="5295" xr:uid="{00000000-0005-0000-0000-0000AC140000}"/>
    <cellStyle name="40% - Accent2 2 14" xfId="5296" xr:uid="{00000000-0005-0000-0000-0000AD140000}"/>
    <cellStyle name="40% - Accent2 2 15" xfId="5297" xr:uid="{00000000-0005-0000-0000-0000AE140000}"/>
    <cellStyle name="40% - Accent2 2 2" xfId="5298" xr:uid="{00000000-0005-0000-0000-0000AF140000}"/>
    <cellStyle name="40% - Accent2 2 2 10" xfId="5299" xr:uid="{00000000-0005-0000-0000-0000B0140000}"/>
    <cellStyle name="40% - Accent2 2 2 10 2" xfId="5300" xr:uid="{00000000-0005-0000-0000-0000B1140000}"/>
    <cellStyle name="40% - Accent2 2 2 10 2 2" xfId="5301" xr:uid="{00000000-0005-0000-0000-0000B2140000}"/>
    <cellStyle name="40% - Accent2 2 2 10 3" xfId="5302" xr:uid="{00000000-0005-0000-0000-0000B3140000}"/>
    <cellStyle name="40% - Accent2 2 2 10 4" xfId="5303" xr:uid="{00000000-0005-0000-0000-0000B4140000}"/>
    <cellStyle name="40% - Accent2 2 2 11" xfId="5304" xr:uid="{00000000-0005-0000-0000-0000B5140000}"/>
    <cellStyle name="40% - Accent2 2 2 11 2" xfId="5305" xr:uid="{00000000-0005-0000-0000-0000B6140000}"/>
    <cellStyle name="40% - Accent2 2 2 12" xfId="5306" xr:uid="{00000000-0005-0000-0000-0000B7140000}"/>
    <cellStyle name="40% - Accent2 2 2 13" xfId="5307" xr:uid="{00000000-0005-0000-0000-0000B8140000}"/>
    <cellStyle name="40% - Accent2 2 2 2" xfId="5308" xr:uid="{00000000-0005-0000-0000-0000B9140000}"/>
    <cellStyle name="40% - Accent2 2 2 2 10" xfId="5309" xr:uid="{00000000-0005-0000-0000-0000BA140000}"/>
    <cellStyle name="40% - Accent2 2 2 2 10 2" xfId="5310" xr:uid="{00000000-0005-0000-0000-0000BB140000}"/>
    <cellStyle name="40% - Accent2 2 2 2 11" xfId="5311" xr:uid="{00000000-0005-0000-0000-0000BC140000}"/>
    <cellStyle name="40% - Accent2 2 2 2 12" xfId="5312" xr:uid="{00000000-0005-0000-0000-0000BD140000}"/>
    <cellStyle name="40% - Accent2 2 2 2 2" xfId="5313" xr:uid="{00000000-0005-0000-0000-0000BE140000}"/>
    <cellStyle name="40% - Accent2 2 2 2 2 10" xfId="5314" xr:uid="{00000000-0005-0000-0000-0000BF140000}"/>
    <cellStyle name="40% - Accent2 2 2 2 2 2" xfId="5315" xr:uid="{00000000-0005-0000-0000-0000C0140000}"/>
    <cellStyle name="40% - Accent2 2 2 2 2 2 2" xfId="5316" xr:uid="{00000000-0005-0000-0000-0000C1140000}"/>
    <cellStyle name="40% - Accent2 2 2 2 2 2 2 2" xfId="5317" xr:uid="{00000000-0005-0000-0000-0000C2140000}"/>
    <cellStyle name="40% - Accent2 2 2 2 2 2 2 2 2" xfId="5318" xr:uid="{00000000-0005-0000-0000-0000C3140000}"/>
    <cellStyle name="40% - Accent2 2 2 2 2 2 2 3" xfId="5319" xr:uid="{00000000-0005-0000-0000-0000C4140000}"/>
    <cellStyle name="40% - Accent2 2 2 2 2 2 2 4" xfId="5320" xr:uid="{00000000-0005-0000-0000-0000C5140000}"/>
    <cellStyle name="40% - Accent2 2 2 2 2 2 3" xfId="5321" xr:uid="{00000000-0005-0000-0000-0000C6140000}"/>
    <cellStyle name="40% - Accent2 2 2 2 2 2 3 2" xfId="5322" xr:uid="{00000000-0005-0000-0000-0000C7140000}"/>
    <cellStyle name="40% - Accent2 2 2 2 2 2 4" xfId="5323" xr:uid="{00000000-0005-0000-0000-0000C8140000}"/>
    <cellStyle name="40% - Accent2 2 2 2 2 2 5" xfId="5324" xr:uid="{00000000-0005-0000-0000-0000C9140000}"/>
    <cellStyle name="40% - Accent2 2 2 2 2 3" xfId="5325" xr:uid="{00000000-0005-0000-0000-0000CA140000}"/>
    <cellStyle name="40% - Accent2 2 2 2 2 3 2" xfId="5326" xr:uid="{00000000-0005-0000-0000-0000CB140000}"/>
    <cellStyle name="40% - Accent2 2 2 2 2 3 2 2" xfId="5327" xr:uid="{00000000-0005-0000-0000-0000CC140000}"/>
    <cellStyle name="40% - Accent2 2 2 2 2 3 3" xfId="5328" xr:uid="{00000000-0005-0000-0000-0000CD140000}"/>
    <cellStyle name="40% - Accent2 2 2 2 2 3 4" xfId="5329" xr:uid="{00000000-0005-0000-0000-0000CE140000}"/>
    <cellStyle name="40% - Accent2 2 2 2 2 4" xfId="5330" xr:uid="{00000000-0005-0000-0000-0000CF140000}"/>
    <cellStyle name="40% - Accent2 2 2 2 2 4 2" xfId="5331" xr:uid="{00000000-0005-0000-0000-0000D0140000}"/>
    <cellStyle name="40% - Accent2 2 2 2 2 4 2 2" xfId="5332" xr:uid="{00000000-0005-0000-0000-0000D1140000}"/>
    <cellStyle name="40% - Accent2 2 2 2 2 4 3" xfId="5333" xr:uid="{00000000-0005-0000-0000-0000D2140000}"/>
    <cellStyle name="40% - Accent2 2 2 2 2 4 4" xfId="5334" xr:uid="{00000000-0005-0000-0000-0000D3140000}"/>
    <cellStyle name="40% - Accent2 2 2 2 2 5" xfId="5335" xr:uid="{00000000-0005-0000-0000-0000D4140000}"/>
    <cellStyle name="40% - Accent2 2 2 2 2 5 2" xfId="5336" xr:uid="{00000000-0005-0000-0000-0000D5140000}"/>
    <cellStyle name="40% - Accent2 2 2 2 2 5 2 2" xfId="5337" xr:uid="{00000000-0005-0000-0000-0000D6140000}"/>
    <cellStyle name="40% - Accent2 2 2 2 2 5 3" xfId="5338" xr:uid="{00000000-0005-0000-0000-0000D7140000}"/>
    <cellStyle name="40% - Accent2 2 2 2 2 5 4" xfId="5339" xr:uid="{00000000-0005-0000-0000-0000D8140000}"/>
    <cellStyle name="40% - Accent2 2 2 2 2 6" xfId="5340" xr:uid="{00000000-0005-0000-0000-0000D9140000}"/>
    <cellStyle name="40% - Accent2 2 2 2 2 6 2" xfId="5341" xr:uid="{00000000-0005-0000-0000-0000DA140000}"/>
    <cellStyle name="40% - Accent2 2 2 2 2 6 2 2" xfId="5342" xr:uid="{00000000-0005-0000-0000-0000DB140000}"/>
    <cellStyle name="40% - Accent2 2 2 2 2 6 3" xfId="5343" xr:uid="{00000000-0005-0000-0000-0000DC140000}"/>
    <cellStyle name="40% - Accent2 2 2 2 2 6 4" xfId="5344" xr:uid="{00000000-0005-0000-0000-0000DD140000}"/>
    <cellStyle name="40% - Accent2 2 2 2 2 7" xfId="5345" xr:uid="{00000000-0005-0000-0000-0000DE140000}"/>
    <cellStyle name="40% - Accent2 2 2 2 2 7 2" xfId="5346" xr:uid="{00000000-0005-0000-0000-0000DF140000}"/>
    <cellStyle name="40% - Accent2 2 2 2 2 7 2 2" xfId="5347" xr:uid="{00000000-0005-0000-0000-0000E0140000}"/>
    <cellStyle name="40% - Accent2 2 2 2 2 7 3" xfId="5348" xr:uid="{00000000-0005-0000-0000-0000E1140000}"/>
    <cellStyle name="40% - Accent2 2 2 2 2 7 4" xfId="5349" xr:uid="{00000000-0005-0000-0000-0000E2140000}"/>
    <cellStyle name="40% - Accent2 2 2 2 2 8" xfId="5350" xr:uid="{00000000-0005-0000-0000-0000E3140000}"/>
    <cellStyle name="40% - Accent2 2 2 2 2 8 2" xfId="5351" xr:uid="{00000000-0005-0000-0000-0000E4140000}"/>
    <cellStyle name="40% - Accent2 2 2 2 2 9" xfId="5352" xr:uid="{00000000-0005-0000-0000-0000E5140000}"/>
    <cellStyle name="40% - Accent2 2 2 2 3" xfId="5353" xr:uid="{00000000-0005-0000-0000-0000E6140000}"/>
    <cellStyle name="40% - Accent2 2 2 2 3 2" xfId="5354" xr:uid="{00000000-0005-0000-0000-0000E7140000}"/>
    <cellStyle name="40% - Accent2 2 2 2 3 2 2" xfId="5355" xr:uid="{00000000-0005-0000-0000-0000E8140000}"/>
    <cellStyle name="40% - Accent2 2 2 2 3 2 2 2" xfId="5356" xr:uid="{00000000-0005-0000-0000-0000E9140000}"/>
    <cellStyle name="40% - Accent2 2 2 2 3 2 3" xfId="5357" xr:uid="{00000000-0005-0000-0000-0000EA140000}"/>
    <cellStyle name="40% - Accent2 2 2 2 3 2 4" xfId="5358" xr:uid="{00000000-0005-0000-0000-0000EB140000}"/>
    <cellStyle name="40% - Accent2 2 2 2 3 3" xfId="5359" xr:uid="{00000000-0005-0000-0000-0000EC140000}"/>
    <cellStyle name="40% - Accent2 2 2 2 3 3 2" xfId="5360" xr:uid="{00000000-0005-0000-0000-0000ED140000}"/>
    <cellStyle name="40% - Accent2 2 2 2 3 4" xfId="5361" xr:uid="{00000000-0005-0000-0000-0000EE140000}"/>
    <cellStyle name="40% - Accent2 2 2 2 3 5" xfId="5362" xr:uid="{00000000-0005-0000-0000-0000EF140000}"/>
    <cellStyle name="40% - Accent2 2 2 2 4" xfId="5363" xr:uid="{00000000-0005-0000-0000-0000F0140000}"/>
    <cellStyle name="40% - Accent2 2 2 2 4 2" xfId="5364" xr:uid="{00000000-0005-0000-0000-0000F1140000}"/>
    <cellStyle name="40% - Accent2 2 2 2 4 2 2" xfId="5365" xr:uid="{00000000-0005-0000-0000-0000F2140000}"/>
    <cellStyle name="40% - Accent2 2 2 2 4 2 2 2" xfId="5366" xr:uid="{00000000-0005-0000-0000-0000F3140000}"/>
    <cellStyle name="40% - Accent2 2 2 2 4 2 3" xfId="5367" xr:uid="{00000000-0005-0000-0000-0000F4140000}"/>
    <cellStyle name="40% - Accent2 2 2 2 4 2 4" xfId="5368" xr:uid="{00000000-0005-0000-0000-0000F5140000}"/>
    <cellStyle name="40% - Accent2 2 2 2 4 3" xfId="5369" xr:uid="{00000000-0005-0000-0000-0000F6140000}"/>
    <cellStyle name="40% - Accent2 2 2 2 4 3 2" xfId="5370" xr:uid="{00000000-0005-0000-0000-0000F7140000}"/>
    <cellStyle name="40% - Accent2 2 2 2 4 4" xfId="5371" xr:uid="{00000000-0005-0000-0000-0000F8140000}"/>
    <cellStyle name="40% - Accent2 2 2 2 4 5" xfId="5372" xr:uid="{00000000-0005-0000-0000-0000F9140000}"/>
    <cellStyle name="40% - Accent2 2 2 2 5" xfId="5373" xr:uid="{00000000-0005-0000-0000-0000FA140000}"/>
    <cellStyle name="40% - Accent2 2 2 2 5 2" xfId="5374" xr:uid="{00000000-0005-0000-0000-0000FB140000}"/>
    <cellStyle name="40% - Accent2 2 2 2 5 2 2" xfId="5375" xr:uid="{00000000-0005-0000-0000-0000FC140000}"/>
    <cellStyle name="40% - Accent2 2 2 2 5 3" xfId="5376" xr:uid="{00000000-0005-0000-0000-0000FD140000}"/>
    <cellStyle name="40% - Accent2 2 2 2 5 4" xfId="5377" xr:uid="{00000000-0005-0000-0000-0000FE140000}"/>
    <cellStyle name="40% - Accent2 2 2 2 6" xfId="5378" xr:uid="{00000000-0005-0000-0000-0000FF140000}"/>
    <cellStyle name="40% - Accent2 2 2 2 6 2" xfId="5379" xr:uid="{00000000-0005-0000-0000-000000150000}"/>
    <cellStyle name="40% - Accent2 2 2 2 6 2 2" xfId="5380" xr:uid="{00000000-0005-0000-0000-000001150000}"/>
    <cellStyle name="40% - Accent2 2 2 2 6 3" xfId="5381" xr:uid="{00000000-0005-0000-0000-000002150000}"/>
    <cellStyle name="40% - Accent2 2 2 2 6 4" xfId="5382" xr:uid="{00000000-0005-0000-0000-000003150000}"/>
    <cellStyle name="40% - Accent2 2 2 2 7" xfId="5383" xr:uid="{00000000-0005-0000-0000-000004150000}"/>
    <cellStyle name="40% - Accent2 2 2 2 7 2" xfId="5384" xr:uid="{00000000-0005-0000-0000-000005150000}"/>
    <cellStyle name="40% - Accent2 2 2 2 7 2 2" xfId="5385" xr:uid="{00000000-0005-0000-0000-000006150000}"/>
    <cellStyle name="40% - Accent2 2 2 2 7 3" xfId="5386" xr:uid="{00000000-0005-0000-0000-000007150000}"/>
    <cellStyle name="40% - Accent2 2 2 2 7 4" xfId="5387" xr:uid="{00000000-0005-0000-0000-000008150000}"/>
    <cellStyle name="40% - Accent2 2 2 2 8" xfId="5388" xr:uid="{00000000-0005-0000-0000-000009150000}"/>
    <cellStyle name="40% - Accent2 2 2 2 8 2" xfId="5389" xr:uid="{00000000-0005-0000-0000-00000A150000}"/>
    <cellStyle name="40% - Accent2 2 2 2 8 2 2" xfId="5390" xr:uid="{00000000-0005-0000-0000-00000B150000}"/>
    <cellStyle name="40% - Accent2 2 2 2 8 3" xfId="5391" xr:uid="{00000000-0005-0000-0000-00000C150000}"/>
    <cellStyle name="40% - Accent2 2 2 2 8 4" xfId="5392" xr:uid="{00000000-0005-0000-0000-00000D150000}"/>
    <cellStyle name="40% - Accent2 2 2 2 9" xfId="5393" xr:uid="{00000000-0005-0000-0000-00000E150000}"/>
    <cellStyle name="40% - Accent2 2 2 2 9 2" xfId="5394" xr:uid="{00000000-0005-0000-0000-00000F150000}"/>
    <cellStyle name="40% - Accent2 2 2 2 9 2 2" xfId="5395" xr:uid="{00000000-0005-0000-0000-000010150000}"/>
    <cellStyle name="40% - Accent2 2 2 2 9 3" xfId="5396" xr:uid="{00000000-0005-0000-0000-000011150000}"/>
    <cellStyle name="40% - Accent2 2 2 2 9 4" xfId="5397" xr:uid="{00000000-0005-0000-0000-000012150000}"/>
    <cellStyle name="40% - Accent2 2 2 3" xfId="5398" xr:uid="{00000000-0005-0000-0000-000013150000}"/>
    <cellStyle name="40% - Accent2 2 2 3 10" xfId="5399" xr:uid="{00000000-0005-0000-0000-000014150000}"/>
    <cellStyle name="40% - Accent2 2 2 3 2" xfId="5400" xr:uid="{00000000-0005-0000-0000-000015150000}"/>
    <cellStyle name="40% - Accent2 2 2 3 2 2" xfId="5401" xr:uid="{00000000-0005-0000-0000-000016150000}"/>
    <cellStyle name="40% - Accent2 2 2 3 2 2 2" xfId="5402" xr:uid="{00000000-0005-0000-0000-000017150000}"/>
    <cellStyle name="40% - Accent2 2 2 3 2 2 2 2" xfId="5403" xr:uid="{00000000-0005-0000-0000-000018150000}"/>
    <cellStyle name="40% - Accent2 2 2 3 2 2 3" xfId="5404" xr:uid="{00000000-0005-0000-0000-000019150000}"/>
    <cellStyle name="40% - Accent2 2 2 3 2 2 4" xfId="5405" xr:uid="{00000000-0005-0000-0000-00001A150000}"/>
    <cellStyle name="40% - Accent2 2 2 3 2 3" xfId="5406" xr:uid="{00000000-0005-0000-0000-00001B150000}"/>
    <cellStyle name="40% - Accent2 2 2 3 2 3 2" xfId="5407" xr:uid="{00000000-0005-0000-0000-00001C150000}"/>
    <cellStyle name="40% - Accent2 2 2 3 2 4" xfId="5408" xr:uid="{00000000-0005-0000-0000-00001D150000}"/>
    <cellStyle name="40% - Accent2 2 2 3 2 5" xfId="5409" xr:uid="{00000000-0005-0000-0000-00001E150000}"/>
    <cellStyle name="40% - Accent2 2 2 3 3" xfId="5410" xr:uid="{00000000-0005-0000-0000-00001F150000}"/>
    <cellStyle name="40% - Accent2 2 2 3 3 2" xfId="5411" xr:uid="{00000000-0005-0000-0000-000020150000}"/>
    <cellStyle name="40% - Accent2 2 2 3 3 2 2" xfId="5412" xr:uid="{00000000-0005-0000-0000-000021150000}"/>
    <cellStyle name="40% - Accent2 2 2 3 3 3" xfId="5413" xr:uid="{00000000-0005-0000-0000-000022150000}"/>
    <cellStyle name="40% - Accent2 2 2 3 3 4" xfId="5414" xr:uid="{00000000-0005-0000-0000-000023150000}"/>
    <cellStyle name="40% - Accent2 2 2 3 4" xfId="5415" xr:uid="{00000000-0005-0000-0000-000024150000}"/>
    <cellStyle name="40% - Accent2 2 2 3 4 2" xfId="5416" xr:uid="{00000000-0005-0000-0000-000025150000}"/>
    <cellStyle name="40% - Accent2 2 2 3 4 2 2" xfId="5417" xr:uid="{00000000-0005-0000-0000-000026150000}"/>
    <cellStyle name="40% - Accent2 2 2 3 4 3" xfId="5418" xr:uid="{00000000-0005-0000-0000-000027150000}"/>
    <cellStyle name="40% - Accent2 2 2 3 4 4" xfId="5419" xr:uid="{00000000-0005-0000-0000-000028150000}"/>
    <cellStyle name="40% - Accent2 2 2 3 5" xfId="5420" xr:uid="{00000000-0005-0000-0000-000029150000}"/>
    <cellStyle name="40% - Accent2 2 2 3 5 2" xfId="5421" xr:uid="{00000000-0005-0000-0000-00002A150000}"/>
    <cellStyle name="40% - Accent2 2 2 3 5 2 2" xfId="5422" xr:uid="{00000000-0005-0000-0000-00002B150000}"/>
    <cellStyle name="40% - Accent2 2 2 3 5 3" xfId="5423" xr:uid="{00000000-0005-0000-0000-00002C150000}"/>
    <cellStyle name="40% - Accent2 2 2 3 5 4" xfId="5424" xr:uid="{00000000-0005-0000-0000-00002D150000}"/>
    <cellStyle name="40% - Accent2 2 2 3 6" xfId="5425" xr:uid="{00000000-0005-0000-0000-00002E150000}"/>
    <cellStyle name="40% - Accent2 2 2 3 6 2" xfId="5426" xr:uid="{00000000-0005-0000-0000-00002F150000}"/>
    <cellStyle name="40% - Accent2 2 2 3 6 2 2" xfId="5427" xr:uid="{00000000-0005-0000-0000-000030150000}"/>
    <cellStyle name="40% - Accent2 2 2 3 6 3" xfId="5428" xr:uid="{00000000-0005-0000-0000-000031150000}"/>
    <cellStyle name="40% - Accent2 2 2 3 6 4" xfId="5429" xr:uid="{00000000-0005-0000-0000-000032150000}"/>
    <cellStyle name="40% - Accent2 2 2 3 7" xfId="5430" xr:uid="{00000000-0005-0000-0000-000033150000}"/>
    <cellStyle name="40% - Accent2 2 2 3 7 2" xfId="5431" xr:uid="{00000000-0005-0000-0000-000034150000}"/>
    <cellStyle name="40% - Accent2 2 2 3 7 2 2" xfId="5432" xr:uid="{00000000-0005-0000-0000-000035150000}"/>
    <cellStyle name="40% - Accent2 2 2 3 7 3" xfId="5433" xr:uid="{00000000-0005-0000-0000-000036150000}"/>
    <cellStyle name="40% - Accent2 2 2 3 7 4" xfId="5434" xr:uid="{00000000-0005-0000-0000-000037150000}"/>
    <cellStyle name="40% - Accent2 2 2 3 8" xfId="5435" xr:uid="{00000000-0005-0000-0000-000038150000}"/>
    <cellStyle name="40% - Accent2 2 2 3 8 2" xfId="5436" xr:uid="{00000000-0005-0000-0000-000039150000}"/>
    <cellStyle name="40% - Accent2 2 2 3 9" xfId="5437" xr:uid="{00000000-0005-0000-0000-00003A150000}"/>
    <cellStyle name="40% - Accent2 2 2 4" xfId="5438" xr:uid="{00000000-0005-0000-0000-00003B150000}"/>
    <cellStyle name="40% - Accent2 2 2 4 2" xfId="5439" xr:uid="{00000000-0005-0000-0000-00003C150000}"/>
    <cellStyle name="40% - Accent2 2 2 4 2 2" xfId="5440" xr:uid="{00000000-0005-0000-0000-00003D150000}"/>
    <cellStyle name="40% - Accent2 2 2 4 2 2 2" xfId="5441" xr:uid="{00000000-0005-0000-0000-00003E150000}"/>
    <cellStyle name="40% - Accent2 2 2 4 2 3" xfId="5442" xr:uid="{00000000-0005-0000-0000-00003F150000}"/>
    <cellStyle name="40% - Accent2 2 2 4 2 4" xfId="5443" xr:uid="{00000000-0005-0000-0000-000040150000}"/>
    <cellStyle name="40% - Accent2 2 2 4 3" xfId="5444" xr:uid="{00000000-0005-0000-0000-000041150000}"/>
    <cellStyle name="40% - Accent2 2 2 4 3 2" xfId="5445" xr:uid="{00000000-0005-0000-0000-000042150000}"/>
    <cellStyle name="40% - Accent2 2 2 4 4" xfId="5446" xr:uid="{00000000-0005-0000-0000-000043150000}"/>
    <cellStyle name="40% - Accent2 2 2 4 5" xfId="5447" xr:uid="{00000000-0005-0000-0000-000044150000}"/>
    <cellStyle name="40% - Accent2 2 2 5" xfId="5448" xr:uid="{00000000-0005-0000-0000-000045150000}"/>
    <cellStyle name="40% - Accent2 2 2 5 2" xfId="5449" xr:uid="{00000000-0005-0000-0000-000046150000}"/>
    <cellStyle name="40% - Accent2 2 2 5 2 2" xfId="5450" xr:uid="{00000000-0005-0000-0000-000047150000}"/>
    <cellStyle name="40% - Accent2 2 2 5 2 2 2" xfId="5451" xr:uid="{00000000-0005-0000-0000-000048150000}"/>
    <cellStyle name="40% - Accent2 2 2 5 2 3" xfId="5452" xr:uid="{00000000-0005-0000-0000-000049150000}"/>
    <cellStyle name="40% - Accent2 2 2 5 2 4" xfId="5453" xr:uid="{00000000-0005-0000-0000-00004A150000}"/>
    <cellStyle name="40% - Accent2 2 2 5 3" xfId="5454" xr:uid="{00000000-0005-0000-0000-00004B150000}"/>
    <cellStyle name="40% - Accent2 2 2 5 3 2" xfId="5455" xr:uid="{00000000-0005-0000-0000-00004C150000}"/>
    <cellStyle name="40% - Accent2 2 2 5 4" xfId="5456" xr:uid="{00000000-0005-0000-0000-00004D150000}"/>
    <cellStyle name="40% - Accent2 2 2 5 5" xfId="5457" xr:uid="{00000000-0005-0000-0000-00004E150000}"/>
    <cellStyle name="40% - Accent2 2 2 6" xfId="5458" xr:uid="{00000000-0005-0000-0000-00004F150000}"/>
    <cellStyle name="40% - Accent2 2 2 6 2" xfId="5459" xr:uid="{00000000-0005-0000-0000-000050150000}"/>
    <cellStyle name="40% - Accent2 2 2 6 2 2" xfId="5460" xr:uid="{00000000-0005-0000-0000-000051150000}"/>
    <cellStyle name="40% - Accent2 2 2 6 3" xfId="5461" xr:uid="{00000000-0005-0000-0000-000052150000}"/>
    <cellStyle name="40% - Accent2 2 2 6 4" xfId="5462" xr:uid="{00000000-0005-0000-0000-000053150000}"/>
    <cellStyle name="40% - Accent2 2 2 7" xfId="5463" xr:uid="{00000000-0005-0000-0000-000054150000}"/>
    <cellStyle name="40% - Accent2 2 2 7 2" xfId="5464" xr:uid="{00000000-0005-0000-0000-000055150000}"/>
    <cellStyle name="40% - Accent2 2 2 7 2 2" xfId="5465" xr:uid="{00000000-0005-0000-0000-000056150000}"/>
    <cellStyle name="40% - Accent2 2 2 7 3" xfId="5466" xr:uid="{00000000-0005-0000-0000-000057150000}"/>
    <cellStyle name="40% - Accent2 2 2 7 4" xfId="5467" xr:uid="{00000000-0005-0000-0000-000058150000}"/>
    <cellStyle name="40% - Accent2 2 2 8" xfId="5468" xr:uid="{00000000-0005-0000-0000-000059150000}"/>
    <cellStyle name="40% - Accent2 2 2 8 2" xfId="5469" xr:uid="{00000000-0005-0000-0000-00005A150000}"/>
    <cellStyle name="40% - Accent2 2 2 8 2 2" xfId="5470" xr:uid="{00000000-0005-0000-0000-00005B150000}"/>
    <cellStyle name="40% - Accent2 2 2 8 3" xfId="5471" xr:uid="{00000000-0005-0000-0000-00005C150000}"/>
    <cellStyle name="40% - Accent2 2 2 8 4" xfId="5472" xr:uid="{00000000-0005-0000-0000-00005D150000}"/>
    <cellStyle name="40% - Accent2 2 2 9" xfId="5473" xr:uid="{00000000-0005-0000-0000-00005E150000}"/>
    <cellStyle name="40% - Accent2 2 2 9 2" xfId="5474" xr:uid="{00000000-0005-0000-0000-00005F150000}"/>
    <cellStyle name="40% - Accent2 2 2 9 2 2" xfId="5475" xr:uid="{00000000-0005-0000-0000-000060150000}"/>
    <cellStyle name="40% - Accent2 2 2 9 3" xfId="5476" xr:uid="{00000000-0005-0000-0000-000061150000}"/>
    <cellStyle name="40% - Accent2 2 2 9 4" xfId="5477" xr:uid="{00000000-0005-0000-0000-000062150000}"/>
    <cellStyle name="40% - Accent2 2 3" xfId="5478" xr:uid="{00000000-0005-0000-0000-000063150000}"/>
    <cellStyle name="40% - Accent2 2 3 10" xfId="5479" xr:uid="{00000000-0005-0000-0000-000064150000}"/>
    <cellStyle name="40% - Accent2 2 3 10 2" xfId="5480" xr:uid="{00000000-0005-0000-0000-000065150000}"/>
    <cellStyle name="40% - Accent2 2 3 11" xfId="5481" xr:uid="{00000000-0005-0000-0000-000066150000}"/>
    <cellStyle name="40% - Accent2 2 3 12" xfId="5482" xr:uid="{00000000-0005-0000-0000-000067150000}"/>
    <cellStyle name="40% - Accent2 2 3 2" xfId="5483" xr:uid="{00000000-0005-0000-0000-000068150000}"/>
    <cellStyle name="40% - Accent2 2 3 2 10" xfId="5484" xr:uid="{00000000-0005-0000-0000-000069150000}"/>
    <cellStyle name="40% - Accent2 2 3 2 2" xfId="5485" xr:uid="{00000000-0005-0000-0000-00006A150000}"/>
    <cellStyle name="40% - Accent2 2 3 2 2 2" xfId="5486" xr:uid="{00000000-0005-0000-0000-00006B150000}"/>
    <cellStyle name="40% - Accent2 2 3 2 2 2 2" xfId="5487" xr:uid="{00000000-0005-0000-0000-00006C150000}"/>
    <cellStyle name="40% - Accent2 2 3 2 2 2 2 2" xfId="5488" xr:uid="{00000000-0005-0000-0000-00006D150000}"/>
    <cellStyle name="40% - Accent2 2 3 2 2 2 3" xfId="5489" xr:uid="{00000000-0005-0000-0000-00006E150000}"/>
    <cellStyle name="40% - Accent2 2 3 2 2 2 4" xfId="5490" xr:uid="{00000000-0005-0000-0000-00006F150000}"/>
    <cellStyle name="40% - Accent2 2 3 2 2 3" xfId="5491" xr:uid="{00000000-0005-0000-0000-000070150000}"/>
    <cellStyle name="40% - Accent2 2 3 2 2 3 2" xfId="5492" xr:uid="{00000000-0005-0000-0000-000071150000}"/>
    <cellStyle name="40% - Accent2 2 3 2 2 4" xfId="5493" xr:uid="{00000000-0005-0000-0000-000072150000}"/>
    <cellStyle name="40% - Accent2 2 3 2 2 5" xfId="5494" xr:uid="{00000000-0005-0000-0000-000073150000}"/>
    <cellStyle name="40% - Accent2 2 3 2 3" xfId="5495" xr:uid="{00000000-0005-0000-0000-000074150000}"/>
    <cellStyle name="40% - Accent2 2 3 2 3 2" xfId="5496" xr:uid="{00000000-0005-0000-0000-000075150000}"/>
    <cellStyle name="40% - Accent2 2 3 2 3 2 2" xfId="5497" xr:uid="{00000000-0005-0000-0000-000076150000}"/>
    <cellStyle name="40% - Accent2 2 3 2 3 3" xfId="5498" xr:uid="{00000000-0005-0000-0000-000077150000}"/>
    <cellStyle name="40% - Accent2 2 3 2 3 4" xfId="5499" xr:uid="{00000000-0005-0000-0000-000078150000}"/>
    <cellStyle name="40% - Accent2 2 3 2 4" xfId="5500" xr:uid="{00000000-0005-0000-0000-000079150000}"/>
    <cellStyle name="40% - Accent2 2 3 2 4 2" xfId="5501" xr:uid="{00000000-0005-0000-0000-00007A150000}"/>
    <cellStyle name="40% - Accent2 2 3 2 4 2 2" xfId="5502" xr:uid="{00000000-0005-0000-0000-00007B150000}"/>
    <cellStyle name="40% - Accent2 2 3 2 4 3" xfId="5503" xr:uid="{00000000-0005-0000-0000-00007C150000}"/>
    <cellStyle name="40% - Accent2 2 3 2 4 4" xfId="5504" xr:uid="{00000000-0005-0000-0000-00007D150000}"/>
    <cellStyle name="40% - Accent2 2 3 2 5" xfId="5505" xr:uid="{00000000-0005-0000-0000-00007E150000}"/>
    <cellStyle name="40% - Accent2 2 3 2 5 2" xfId="5506" xr:uid="{00000000-0005-0000-0000-00007F150000}"/>
    <cellStyle name="40% - Accent2 2 3 2 5 2 2" xfId="5507" xr:uid="{00000000-0005-0000-0000-000080150000}"/>
    <cellStyle name="40% - Accent2 2 3 2 5 3" xfId="5508" xr:uid="{00000000-0005-0000-0000-000081150000}"/>
    <cellStyle name="40% - Accent2 2 3 2 5 4" xfId="5509" xr:uid="{00000000-0005-0000-0000-000082150000}"/>
    <cellStyle name="40% - Accent2 2 3 2 6" xfId="5510" xr:uid="{00000000-0005-0000-0000-000083150000}"/>
    <cellStyle name="40% - Accent2 2 3 2 6 2" xfId="5511" xr:uid="{00000000-0005-0000-0000-000084150000}"/>
    <cellStyle name="40% - Accent2 2 3 2 6 2 2" xfId="5512" xr:uid="{00000000-0005-0000-0000-000085150000}"/>
    <cellStyle name="40% - Accent2 2 3 2 6 3" xfId="5513" xr:uid="{00000000-0005-0000-0000-000086150000}"/>
    <cellStyle name="40% - Accent2 2 3 2 6 4" xfId="5514" xr:uid="{00000000-0005-0000-0000-000087150000}"/>
    <cellStyle name="40% - Accent2 2 3 2 7" xfId="5515" xr:uid="{00000000-0005-0000-0000-000088150000}"/>
    <cellStyle name="40% - Accent2 2 3 2 7 2" xfId="5516" xr:uid="{00000000-0005-0000-0000-000089150000}"/>
    <cellStyle name="40% - Accent2 2 3 2 7 2 2" xfId="5517" xr:uid="{00000000-0005-0000-0000-00008A150000}"/>
    <cellStyle name="40% - Accent2 2 3 2 7 3" xfId="5518" xr:uid="{00000000-0005-0000-0000-00008B150000}"/>
    <cellStyle name="40% - Accent2 2 3 2 7 4" xfId="5519" xr:uid="{00000000-0005-0000-0000-00008C150000}"/>
    <cellStyle name="40% - Accent2 2 3 2 8" xfId="5520" xr:uid="{00000000-0005-0000-0000-00008D150000}"/>
    <cellStyle name="40% - Accent2 2 3 2 8 2" xfId="5521" xr:uid="{00000000-0005-0000-0000-00008E150000}"/>
    <cellStyle name="40% - Accent2 2 3 2 9" xfId="5522" xr:uid="{00000000-0005-0000-0000-00008F150000}"/>
    <cellStyle name="40% - Accent2 2 3 3" xfId="5523" xr:uid="{00000000-0005-0000-0000-000090150000}"/>
    <cellStyle name="40% - Accent2 2 3 3 2" xfId="5524" xr:uid="{00000000-0005-0000-0000-000091150000}"/>
    <cellStyle name="40% - Accent2 2 3 3 2 2" xfId="5525" xr:uid="{00000000-0005-0000-0000-000092150000}"/>
    <cellStyle name="40% - Accent2 2 3 3 2 2 2" xfId="5526" xr:uid="{00000000-0005-0000-0000-000093150000}"/>
    <cellStyle name="40% - Accent2 2 3 3 2 3" xfId="5527" xr:uid="{00000000-0005-0000-0000-000094150000}"/>
    <cellStyle name="40% - Accent2 2 3 3 2 4" xfId="5528" xr:uid="{00000000-0005-0000-0000-000095150000}"/>
    <cellStyle name="40% - Accent2 2 3 3 3" xfId="5529" xr:uid="{00000000-0005-0000-0000-000096150000}"/>
    <cellStyle name="40% - Accent2 2 3 3 3 2" xfId="5530" xr:uid="{00000000-0005-0000-0000-000097150000}"/>
    <cellStyle name="40% - Accent2 2 3 3 4" xfId="5531" xr:uid="{00000000-0005-0000-0000-000098150000}"/>
    <cellStyle name="40% - Accent2 2 3 3 5" xfId="5532" xr:uid="{00000000-0005-0000-0000-000099150000}"/>
    <cellStyle name="40% - Accent2 2 3 4" xfId="5533" xr:uid="{00000000-0005-0000-0000-00009A150000}"/>
    <cellStyle name="40% - Accent2 2 3 4 2" xfId="5534" xr:uid="{00000000-0005-0000-0000-00009B150000}"/>
    <cellStyle name="40% - Accent2 2 3 4 2 2" xfId="5535" xr:uid="{00000000-0005-0000-0000-00009C150000}"/>
    <cellStyle name="40% - Accent2 2 3 4 2 2 2" xfId="5536" xr:uid="{00000000-0005-0000-0000-00009D150000}"/>
    <cellStyle name="40% - Accent2 2 3 4 2 3" xfId="5537" xr:uid="{00000000-0005-0000-0000-00009E150000}"/>
    <cellStyle name="40% - Accent2 2 3 4 2 4" xfId="5538" xr:uid="{00000000-0005-0000-0000-00009F150000}"/>
    <cellStyle name="40% - Accent2 2 3 4 3" xfId="5539" xr:uid="{00000000-0005-0000-0000-0000A0150000}"/>
    <cellStyle name="40% - Accent2 2 3 4 3 2" xfId="5540" xr:uid="{00000000-0005-0000-0000-0000A1150000}"/>
    <cellStyle name="40% - Accent2 2 3 4 4" xfId="5541" xr:uid="{00000000-0005-0000-0000-0000A2150000}"/>
    <cellStyle name="40% - Accent2 2 3 4 5" xfId="5542" xr:uid="{00000000-0005-0000-0000-0000A3150000}"/>
    <cellStyle name="40% - Accent2 2 3 5" xfId="5543" xr:uid="{00000000-0005-0000-0000-0000A4150000}"/>
    <cellStyle name="40% - Accent2 2 3 5 2" xfId="5544" xr:uid="{00000000-0005-0000-0000-0000A5150000}"/>
    <cellStyle name="40% - Accent2 2 3 5 2 2" xfId="5545" xr:uid="{00000000-0005-0000-0000-0000A6150000}"/>
    <cellStyle name="40% - Accent2 2 3 5 3" xfId="5546" xr:uid="{00000000-0005-0000-0000-0000A7150000}"/>
    <cellStyle name="40% - Accent2 2 3 5 4" xfId="5547" xr:uid="{00000000-0005-0000-0000-0000A8150000}"/>
    <cellStyle name="40% - Accent2 2 3 6" xfId="5548" xr:uid="{00000000-0005-0000-0000-0000A9150000}"/>
    <cellStyle name="40% - Accent2 2 3 6 2" xfId="5549" xr:uid="{00000000-0005-0000-0000-0000AA150000}"/>
    <cellStyle name="40% - Accent2 2 3 6 2 2" xfId="5550" xr:uid="{00000000-0005-0000-0000-0000AB150000}"/>
    <cellStyle name="40% - Accent2 2 3 6 3" xfId="5551" xr:uid="{00000000-0005-0000-0000-0000AC150000}"/>
    <cellStyle name="40% - Accent2 2 3 6 4" xfId="5552" xr:uid="{00000000-0005-0000-0000-0000AD150000}"/>
    <cellStyle name="40% - Accent2 2 3 7" xfId="5553" xr:uid="{00000000-0005-0000-0000-0000AE150000}"/>
    <cellStyle name="40% - Accent2 2 3 7 2" xfId="5554" xr:uid="{00000000-0005-0000-0000-0000AF150000}"/>
    <cellStyle name="40% - Accent2 2 3 7 2 2" xfId="5555" xr:uid="{00000000-0005-0000-0000-0000B0150000}"/>
    <cellStyle name="40% - Accent2 2 3 7 3" xfId="5556" xr:uid="{00000000-0005-0000-0000-0000B1150000}"/>
    <cellStyle name="40% - Accent2 2 3 7 4" xfId="5557" xr:uid="{00000000-0005-0000-0000-0000B2150000}"/>
    <cellStyle name="40% - Accent2 2 3 8" xfId="5558" xr:uid="{00000000-0005-0000-0000-0000B3150000}"/>
    <cellStyle name="40% - Accent2 2 3 8 2" xfId="5559" xr:uid="{00000000-0005-0000-0000-0000B4150000}"/>
    <cellStyle name="40% - Accent2 2 3 8 2 2" xfId="5560" xr:uid="{00000000-0005-0000-0000-0000B5150000}"/>
    <cellStyle name="40% - Accent2 2 3 8 3" xfId="5561" xr:uid="{00000000-0005-0000-0000-0000B6150000}"/>
    <cellStyle name="40% - Accent2 2 3 8 4" xfId="5562" xr:uid="{00000000-0005-0000-0000-0000B7150000}"/>
    <cellStyle name="40% - Accent2 2 3 9" xfId="5563" xr:uid="{00000000-0005-0000-0000-0000B8150000}"/>
    <cellStyle name="40% - Accent2 2 3 9 2" xfId="5564" xr:uid="{00000000-0005-0000-0000-0000B9150000}"/>
    <cellStyle name="40% - Accent2 2 3 9 2 2" xfId="5565" xr:uid="{00000000-0005-0000-0000-0000BA150000}"/>
    <cellStyle name="40% - Accent2 2 3 9 3" xfId="5566" xr:uid="{00000000-0005-0000-0000-0000BB150000}"/>
    <cellStyle name="40% - Accent2 2 3 9 4" xfId="5567" xr:uid="{00000000-0005-0000-0000-0000BC150000}"/>
    <cellStyle name="40% - Accent2 2 4" xfId="5568" xr:uid="{00000000-0005-0000-0000-0000BD150000}"/>
    <cellStyle name="40% - Accent2 2 4 10" xfId="5569" xr:uid="{00000000-0005-0000-0000-0000BE150000}"/>
    <cellStyle name="40% - Accent2 2 4 2" xfId="5570" xr:uid="{00000000-0005-0000-0000-0000BF150000}"/>
    <cellStyle name="40% - Accent2 2 4 2 2" xfId="5571" xr:uid="{00000000-0005-0000-0000-0000C0150000}"/>
    <cellStyle name="40% - Accent2 2 4 2 2 2" xfId="5572" xr:uid="{00000000-0005-0000-0000-0000C1150000}"/>
    <cellStyle name="40% - Accent2 2 4 2 2 2 2" xfId="5573" xr:uid="{00000000-0005-0000-0000-0000C2150000}"/>
    <cellStyle name="40% - Accent2 2 4 2 2 3" xfId="5574" xr:uid="{00000000-0005-0000-0000-0000C3150000}"/>
    <cellStyle name="40% - Accent2 2 4 2 2 4" xfId="5575" xr:uid="{00000000-0005-0000-0000-0000C4150000}"/>
    <cellStyle name="40% - Accent2 2 4 2 3" xfId="5576" xr:uid="{00000000-0005-0000-0000-0000C5150000}"/>
    <cellStyle name="40% - Accent2 2 4 2 3 2" xfId="5577" xr:uid="{00000000-0005-0000-0000-0000C6150000}"/>
    <cellStyle name="40% - Accent2 2 4 2 4" xfId="5578" xr:uid="{00000000-0005-0000-0000-0000C7150000}"/>
    <cellStyle name="40% - Accent2 2 4 2 5" xfId="5579" xr:uid="{00000000-0005-0000-0000-0000C8150000}"/>
    <cellStyle name="40% - Accent2 2 4 3" xfId="5580" xr:uid="{00000000-0005-0000-0000-0000C9150000}"/>
    <cellStyle name="40% - Accent2 2 4 3 2" xfId="5581" xr:uid="{00000000-0005-0000-0000-0000CA150000}"/>
    <cellStyle name="40% - Accent2 2 4 3 2 2" xfId="5582" xr:uid="{00000000-0005-0000-0000-0000CB150000}"/>
    <cellStyle name="40% - Accent2 2 4 3 2 2 2" xfId="5583" xr:uid="{00000000-0005-0000-0000-0000CC150000}"/>
    <cellStyle name="40% - Accent2 2 4 3 2 3" xfId="5584" xr:uid="{00000000-0005-0000-0000-0000CD150000}"/>
    <cellStyle name="40% - Accent2 2 4 3 2 4" xfId="5585" xr:uid="{00000000-0005-0000-0000-0000CE150000}"/>
    <cellStyle name="40% - Accent2 2 4 3 3" xfId="5586" xr:uid="{00000000-0005-0000-0000-0000CF150000}"/>
    <cellStyle name="40% - Accent2 2 4 3 3 2" xfId="5587" xr:uid="{00000000-0005-0000-0000-0000D0150000}"/>
    <cellStyle name="40% - Accent2 2 4 3 4" xfId="5588" xr:uid="{00000000-0005-0000-0000-0000D1150000}"/>
    <cellStyle name="40% - Accent2 2 4 3 5" xfId="5589" xr:uid="{00000000-0005-0000-0000-0000D2150000}"/>
    <cellStyle name="40% - Accent2 2 4 4" xfId="5590" xr:uid="{00000000-0005-0000-0000-0000D3150000}"/>
    <cellStyle name="40% - Accent2 2 4 4 2" xfId="5591" xr:uid="{00000000-0005-0000-0000-0000D4150000}"/>
    <cellStyle name="40% - Accent2 2 4 4 2 2" xfId="5592" xr:uid="{00000000-0005-0000-0000-0000D5150000}"/>
    <cellStyle name="40% - Accent2 2 4 4 3" xfId="5593" xr:uid="{00000000-0005-0000-0000-0000D6150000}"/>
    <cellStyle name="40% - Accent2 2 4 4 4" xfId="5594" xr:uid="{00000000-0005-0000-0000-0000D7150000}"/>
    <cellStyle name="40% - Accent2 2 4 5" xfId="5595" xr:uid="{00000000-0005-0000-0000-0000D8150000}"/>
    <cellStyle name="40% - Accent2 2 4 5 2" xfId="5596" xr:uid="{00000000-0005-0000-0000-0000D9150000}"/>
    <cellStyle name="40% - Accent2 2 4 5 2 2" xfId="5597" xr:uid="{00000000-0005-0000-0000-0000DA150000}"/>
    <cellStyle name="40% - Accent2 2 4 5 3" xfId="5598" xr:uid="{00000000-0005-0000-0000-0000DB150000}"/>
    <cellStyle name="40% - Accent2 2 4 5 4" xfId="5599" xr:uid="{00000000-0005-0000-0000-0000DC150000}"/>
    <cellStyle name="40% - Accent2 2 4 6" xfId="5600" xr:uid="{00000000-0005-0000-0000-0000DD150000}"/>
    <cellStyle name="40% - Accent2 2 4 6 2" xfId="5601" xr:uid="{00000000-0005-0000-0000-0000DE150000}"/>
    <cellStyle name="40% - Accent2 2 4 6 2 2" xfId="5602" xr:uid="{00000000-0005-0000-0000-0000DF150000}"/>
    <cellStyle name="40% - Accent2 2 4 6 3" xfId="5603" xr:uid="{00000000-0005-0000-0000-0000E0150000}"/>
    <cellStyle name="40% - Accent2 2 4 6 4" xfId="5604" xr:uid="{00000000-0005-0000-0000-0000E1150000}"/>
    <cellStyle name="40% - Accent2 2 4 7" xfId="5605" xr:uid="{00000000-0005-0000-0000-0000E2150000}"/>
    <cellStyle name="40% - Accent2 2 4 7 2" xfId="5606" xr:uid="{00000000-0005-0000-0000-0000E3150000}"/>
    <cellStyle name="40% - Accent2 2 4 7 2 2" xfId="5607" xr:uid="{00000000-0005-0000-0000-0000E4150000}"/>
    <cellStyle name="40% - Accent2 2 4 7 3" xfId="5608" xr:uid="{00000000-0005-0000-0000-0000E5150000}"/>
    <cellStyle name="40% - Accent2 2 4 7 4" xfId="5609" xr:uid="{00000000-0005-0000-0000-0000E6150000}"/>
    <cellStyle name="40% - Accent2 2 4 8" xfId="5610" xr:uid="{00000000-0005-0000-0000-0000E7150000}"/>
    <cellStyle name="40% - Accent2 2 4 8 2" xfId="5611" xr:uid="{00000000-0005-0000-0000-0000E8150000}"/>
    <cellStyle name="40% - Accent2 2 4 9" xfId="5612" xr:uid="{00000000-0005-0000-0000-0000E9150000}"/>
    <cellStyle name="40% - Accent2 2 5" xfId="5613" xr:uid="{00000000-0005-0000-0000-0000EA150000}"/>
    <cellStyle name="40% - Accent2 2 5 2" xfId="5614" xr:uid="{00000000-0005-0000-0000-0000EB150000}"/>
    <cellStyle name="40% - Accent2 2 5 2 2" xfId="5615" xr:uid="{00000000-0005-0000-0000-0000EC150000}"/>
    <cellStyle name="40% - Accent2 2 5 2 2 2" xfId="5616" xr:uid="{00000000-0005-0000-0000-0000ED150000}"/>
    <cellStyle name="40% - Accent2 2 5 2 3" xfId="5617" xr:uid="{00000000-0005-0000-0000-0000EE150000}"/>
    <cellStyle name="40% - Accent2 2 5 2 4" xfId="5618" xr:uid="{00000000-0005-0000-0000-0000EF150000}"/>
    <cellStyle name="40% - Accent2 2 5 3" xfId="5619" xr:uid="{00000000-0005-0000-0000-0000F0150000}"/>
    <cellStyle name="40% - Accent2 2 5 3 2" xfId="5620" xr:uid="{00000000-0005-0000-0000-0000F1150000}"/>
    <cellStyle name="40% - Accent2 2 5 4" xfId="5621" xr:uid="{00000000-0005-0000-0000-0000F2150000}"/>
    <cellStyle name="40% - Accent2 2 5 5" xfId="5622" xr:uid="{00000000-0005-0000-0000-0000F3150000}"/>
    <cellStyle name="40% - Accent2 2 6" xfId="5623" xr:uid="{00000000-0005-0000-0000-0000F4150000}"/>
    <cellStyle name="40% - Accent2 2 6 2" xfId="5624" xr:uid="{00000000-0005-0000-0000-0000F5150000}"/>
    <cellStyle name="40% - Accent2 2 6 2 2" xfId="5625" xr:uid="{00000000-0005-0000-0000-0000F6150000}"/>
    <cellStyle name="40% - Accent2 2 6 2 2 2" xfId="5626" xr:uid="{00000000-0005-0000-0000-0000F7150000}"/>
    <cellStyle name="40% - Accent2 2 6 2 3" xfId="5627" xr:uid="{00000000-0005-0000-0000-0000F8150000}"/>
    <cellStyle name="40% - Accent2 2 6 2 4" xfId="5628" xr:uid="{00000000-0005-0000-0000-0000F9150000}"/>
    <cellStyle name="40% - Accent2 2 6 3" xfId="5629" xr:uid="{00000000-0005-0000-0000-0000FA150000}"/>
    <cellStyle name="40% - Accent2 2 6 3 2" xfId="5630" xr:uid="{00000000-0005-0000-0000-0000FB150000}"/>
    <cellStyle name="40% - Accent2 2 6 4" xfId="5631" xr:uid="{00000000-0005-0000-0000-0000FC150000}"/>
    <cellStyle name="40% - Accent2 2 6 5" xfId="5632" xr:uid="{00000000-0005-0000-0000-0000FD150000}"/>
    <cellStyle name="40% - Accent2 2 7" xfId="5633" xr:uid="{00000000-0005-0000-0000-0000FE150000}"/>
    <cellStyle name="40% - Accent2 2 7 2" xfId="5634" xr:uid="{00000000-0005-0000-0000-0000FF150000}"/>
    <cellStyle name="40% - Accent2 2 7 2 2" xfId="5635" xr:uid="{00000000-0005-0000-0000-000000160000}"/>
    <cellStyle name="40% - Accent2 2 7 3" xfId="5636" xr:uid="{00000000-0005-0000-0000-000001160000}"/>
    <cellStyle name="40% - Accent2 2 7 4" xfId="5637" xr:uid="{00000000-0005-0000-0000-000002160000}"/>
    <cellStyle name="40% - Accent2 2 8" xfId="5638" xr:uid="{00000000-0005-0000-0000-000003160000}"/>
    <cellStyle name="40% - Accent2 2 8 2" xfId="5639" xr:uid="{00000000-0005-0000-0000-000004160000}"/>
    <cellStyle name="40% - Accent2 2 8 2 2" xfId="5640" xr:uid="{00000000-0005-0000-0000-000005160000}"/>
    <cellStyle name="40% - Accent2 2 8 3" xfId="5641" xr:uid="{00000000-0005-0000-0000-000006160000}"/>
    <cellStyle name="40% - Accent2 2 8 4" xfId="5642" xr:uid="{00000000-0005-0000-0000-000007160000}"/>
    <cellStyle name="40% - Accent2 2 9" xfId="5643" xr:uid="{00000000-0005-0000-0000-000008160000}"/>
    <cellStyle name="40% - Accent2 2 9 2" xfId="5644" xr:uid="{00000000-0005-0000-0000-000009160000}"/>
    <cellStyle name="40% - Accent2 2 9 2 2" xfId="5645" xr:uid="{00000000-0005-0000-0000-00000A160000}"/>
    <cellStyle name="40% - Accent2 2 9 3" xfId="5646" xr:uid="{00000000-0005-0000-0000-00000B160000}"/>
    <cellStyle name="40% - Accent2 2 9 4" xfId="5647" xr:uid="{00000000-0005-0000-0000-00000C160000}"/>
    <cellStyle name="40% - Accent2 3" xfId="5648" xr:uid="{00000000-0005-0000-0000-00000D160000}"/>
    <cellStyle name="40% - Accent2 3 10" xfId="5649" xr:uid="{00000000-0005-0000-0000-00000E160000}"/>
    <cellStyle name="40% - Accent2 3 10 2" xfId="5650" xr:uid="{00000000-0005-0000-0000-00000F160000}"/>
    <cellStyle name="40% - Accent2 3 10 2 2" xfId="5651" xr:uid="{00000000-0005-0000-0000-000010160000}"/>
    <cellStyle name="40% - Accent2 3 10 3" xfId="5652" xr:uid="{00000000-0005-0000-0000-000011160000}"/>
    <cellStyle name="40% - Accent2 3 10 4" xfId="5653" xr:uid="{00000000-0005-0000-0000-000012160000}"/>
    <cellStyle name="40% - Accent2 3 11" xfId="5654" xr:uid="{00000000-0005-0000-0000-000013160000}"/>
    <cellStyle name="40% - Accent2 3 11 2" xfId="5655" xr:uid="{00000000-0005-0000-0000-000014160000}"/>
    <cellStyle name="40% - Accent2 3 11 2 2" xfId="5656" xr:uid="{00000000-0005-0000-0000-000015160000}"/>
    <cellStyle name="40% - Accent2 3 11 3" xfId="5657" xr:uid="{00000000-0005-0000-0000-000016160000}"/>
    <cellStyle name="40% - Accent2 3 11 4" xfId="5658" xr:uid="{00000000-0005-0000-0000-000017160000}"/>
    <cellStyle name="40% - Accent2 3 12" xfId="5659" xr:uid="{00000000-0005-0000-0000-000018160000}"/>
    <cellStyle name="40% - Accent2 3 12 2" xfId="5660" xr:uid="{00000000-0005-0000-0000-000019160000}"/>
    <cellStyle name="40% - Accent2 3 13" xfId="5661" xr:uid="{00000000-0005-0000-0000-00001A160000}"/>
    <cellStyle name="40% - Accent2 3 14" xfId="5662" xr:uid="{00000000-0005-0000-0000-00001B160000}"/>
    <cellStyle name="40% - Accent2 3 2" xfId="5663" xr:uid="{00000000-0005-0000-0000-00001C160000}"/>
    <cellStyle name="40% - Accent2 3 2 10" xfId="5664" xr:uid="{00000000-0005-0000-0000-00001D160000}"/>
    <cellStyle name="40% - Accent2 3 2 10 2" xfId="5665" xr:uid="{00000000-0005-0000-0000-00001E160000}"/>
    <cellStyle name="40% - Accent2 3 2 11" xfId="5666" xr:uid="{00000000-0005-0000-0000-00001F160000}"/>
    <cellStyle name="40% - Accent2 3 2 12" xfId="5667" xr:uid="{00000000-0005-0000-0000-000020160000}"/>
    <cellStyle name="40% - Accent2 3 2 2" xfId="5668" xr:uid="{00000000-0005-0000-0000-000021160000}"/>
    <cellStyle name="40% - Accent2 3 2 2 10" xfId="5669" xr:uid="{00000000-0005-0000-0000-000022160000}"/>
    <cellStyle name="40% - Accent2 3 2 2 2" xfId="5670" xr:uid="{00000000-0005-0000-0000-000023160000}"/>
    <cellStyle name="40% - Accent2 3 2 2 2 2" xfId="5671" xr:uid="{00000000-0005-0000-0000-000024160000}"/>
    <cellStyle name="40% - Accent2 3 2 2 2 2 2" xfId="5672" xr:uid="{00000000-0005-0000-0000-000025160000}"/>
    <cellStyle name="40% - Accent2 3 2 2 2 2 2 2" xfId="5673" xr:uid="{00000000-0005-0000-0000-000026160000}"/>
    <cellStyle name="40% - Accent2 3 2 2 2 2 3" xfId="5674" xr:uid="{00000000-0005-0000-0000-000027160000}"/>
    <cellStyle name="40% - Accent2 3 2 2 2 2 4" xfId="5675" xr:uid="{00000000-0005-0000-0000-000028160000}"/>
    <cellStyle name="40% - Accent2 3 2 2 2 3" xfId="5676" xr:uid="{00000000-0005-0000-0000-000029160000}"/>
    <cellStyle name="40% - Accent2 3 2 2 2 3 2" xfId="5677" xr:uid="{00000000-0005-0000-0000-00002A160000}"/>
    <cellStyle name="40% - Accent2 3 2 2 2 4" xfId="5678" xr:uid="{00000000-0005-0000-0000-00002B160000}"/>
    <cellStyle name="40% - Accent2 3 2 2 2 5" xfId="5679" xr:uid="{00000000-0005-0000-0000-00002C160000}"/>
    <cellStyle name="40% - Accent2 3 2 2 3" xfId="5680" xr:uid="{00000000-0005-0000-0000-00002D160000}"/>
    <cellStyle name="40% - Accent2 3 2 2 3 2" xfId="5681" xr:uid="{00000000-0005-0000-0000-00002E160000}"/>
    <cellStyle name="40% - Accent2 3 2 2 3 2 2" xfId="5682" xr:uid="{00000000-0005-0000-0000-00002F160000}"/>
    <cellStyle name="40% - Accent2 3 2 2 3 3" xfId="5683" xr:uid="{00000000-0005-0000-0000-000030160000}"/>
    <cellStyle name="40% - Accent2 3 2 2 3 4" xfId="5684" xr:uid="{00000000-0005-0000-0000-000031160000}"/>
    <cellStyle name="40% - Accent2 3 2 2 4" xfId="5685" xr:uid="{00000000-0005-0000-0000-000032160000}"/>
    <cellStyle name="40% - Accent2 3 2 2 4 2" xfId="5686" xr:uid="{00000000-0005-0000-0000-000033160000}"/>
    <cellStyle name="40% - Accent2 3 2 2 4 2 2" xfId="5687" xr:uid="{00000000-0005-0000-0000-000034160000}"/>
    <cellStyle name="40% - Accent2 3 2 2 4 3" xfId="5688" xr:uid="{00000000-0005-0000-0000-000035160000}"/>
    <cellStyle name="40% - Accent2 3 2 2 4 4" xfId="5689" xr:uid="{00000000-0005-0000-0000-000036160000}"/>
    <cellStyle name="40% - Accent2 3 2 2 5" xfId="5690" xr:uid="{00000000-0005-0000-0000-000037160000}"/>
    <cellStyle name="40% - Accent2 3 2 2 5 2" xfId="5691" xr:uid="{00000000-0005-0000-0000-000038160000}"/>
    <cellStyle name="40% - Accent2 3 2 2 5 2 2" xfId="5692" xr:uid="{00000000-0005-0000-0000-000039160000}"/>
    <cellStyle name="40% - Accent2 3 2 2 5 3" xfId="5693" xr:uid="{00000000-0005-0000-0000-00003A160000}"/>
    <cellStyle name="40% - Accent2 3 2 2 5 4" xfId="5694" xr:uid="{00000000-0005-0000-0000-00003B160000}"/>
    <cellStyle name="40% - Accent2 3 2 2 6" xfId="5695" xr:uid="{00000000-0005-0000-0000-00003C160000}"/>
    <cellStyle name="40% - Accent2 3 2 2 6 2" xfId="5696" xr:uid="{00000000-0005-0000-0000-00003D160000}"/>
    <cellStyle name="40% - Accent2 3 2 2 6 2 2" xfId="5697" xr:uid="{00000000-0005-0000-0000-00003E160000}"/>
    <cellStyle name="40% - Accent2 3 2 2 6 3" xfId="5698" xr:uid="{00000000-0005-0000-0000-00003F160000}"/>
    <cellStyle name="40% - Accent2 3 2 2 6 4" xfId="5699" xr:uid="{00000000-0005-0000-0000-000040160000}"/>
    <cellStyle name="40% - Accent2 3 2 2 7" xfId="5700" xr:uid="{00000000-0005-0000-0000-000041160000}"/>
    <cellStyle name="40% - Accent2 3 2 2 7 2" xfId="5701" xr:uid="{00000000-0005-0000-0000-000042160000}"/>
    <cellStyle name="40% - Accent2 3 2 2 7 2 2" xfId="5702" xr:uid="{00000000-0005-0000-0000-000043160000}"/>
    <cellStyle name="40% - Accent2 3 2 2 7 3" xfId="5703" xr:uid="{00000000-0005-0000-0000-000044160000}"/>
    <cellStyle name="40% - Accent2 3 2 2 7 4" xfId="5704" xr:uid="{00000000-0005-0000-0000-000045160000}"/>
    <cellStyle name="40% - Accent2 3 2 2 8" xfId="5705" xr:uid="{00000000-0005-0000-0000-000046160000}"/>
    <cellStyle name="40% - Accent2 3 2 2 8 2" xfId="5706" xr:uid="{00000000-0005-0000-0000-000047160000}"/>
    <cellStyle name="40% - Accent2 3 2 2 9" xfId="5707" xr:uid="{00000000-0005-0000-0000-000048160000}"/>
    <cellStyle name="40% - Accent2 3 2 3" xfId="5708" xr:uid="{00000000-0005-0000-0000-000049160000}"/>
    <cellStyle name="40% - Accent2 3 2 3 2" xfId="5709" xr:uid="{00000000-0005-0000-0000-00004A160000}"/>
    <cellStyle name="40% - Accent2 3 2 3 2 2" xfId="5710" xr:uid="{00000000-0005-0000-0000-00004B160000}"/>
    <cellStyle name="40% - Accent2 3 2 3 2 2 2" xfId="5711" xr:uid="{00000000-0005-0000-0000-00004C160000}"/>
    <cellStyle name="40% - Accent2 3 2 3 2 3" xfId="5712" xr:uid="{00000000-0005-0000-0000-00004D160000}"/>
    <cellStyle name="40% - Accent2 3 2 3 2 4" xfId="5713" xr:uid="{00000000-0005-0000-0000-00004E160000}"/>
    <cellStyle name="40% - Accent2 3 2 3 3" xfId="5714" xr:uid="{00000000-0005-0000-0000-00004F160000}"/>
    <cellStyle name="40% - Accent2 3 2 3 3 2" xfId="5715" xr:uid="{00000000-0005-0000-0000-000050160000}"/>
    <cellStyle name="40% - Accent2 3 2 3 4" xfId="5716" xr:uid="{00000000-0005-0000-0000-000051160000}"/>
    <cellStyle name="40% - Accent2 3 2 3 5" xfId="5717" xr:uid="{00000000-0005-0000-0000-000052160000}"/>
    <cellStyle name="40% - Accent2 3 2 4" xfId="5718" xr:uid="{00000000-0005-0000-0000-000053160000}"/>
    <cellStyle name="40% - Accent2 3 2 4 2" xfId="5719" xr:uid="{00000000-0005-0000-0000-000054160000}"/>
    <cellStyle name="40% - Accent2 3 2 4 2 2" xfId="5720" xr:uid="{00000000-0005-0000-0000-000055160000}"/>
    <cellStyle name="40% - Accent2 3 2 4 2 2 2" xfId="5721" xr:uid="{00000000-0005-0000-0000-000056160000}"/>
    <cellStyle name="40% - Accent2 3 2 4 2 3" xfId="5722" xr:uid="{00000000-0005-0000-0000-000057160000}"/>
    <cellStyle name="40% - Accent2 3 2 4 2 4" xfId="5723" xr:uid="{00000000-0005-0000-0000-000058160000}"/>
    <cellStyle name="40% - Accent2 3 2 4 3" xfId="5724" xr:uid="{00000000-0005-0000-0000-000059160000}"/>
    <cellStyle name="40% - Accent2 3 2 4 3 2" xfId="5725" xr:uid="{00000000-0005-0000-0000-00005A160000}"/>
    <cellStyle name="40% - Accent2 3 2 4 4" xfId="5726" xr:uid="{00000000-0005-0000-0000-00005B160000}"/>
    <cellStyle name="40% - Accent2 3 2 4 5" xfId="5727" xr:uid="{00000000-0005-0000-0000-00005C160000}"/>
    <cellStyle name="40% - Accent2 3 2 5" xfId="5728" xr:uid="{00000000-0005-0000-0000-00005D160000}"/>
    <cellStyle name="40% - Accent2 3 2 5 2" xfId="5729" xr:uid="{00000000-0005-0000-0000-00005E160000}"/>
    <cellStyle name="40% - Accent2 3 2 5 2 2" xfId="5730" xr:uid="{00000000-0005-0000-0000-00005F160000}"/>
    <cellStyle name="40% - Accent2 3 2 5 3" xfId="5731" xr:uid="{00000000-0005-0000-0000-000060160000}"/>
    <cellStyle name="40% - Accent2 3 2 5 4" xfId="5732" xr:uid="{00000000-0005-0000-0000-000061160000}"/>
    <cellStyle name="40% - Accent2 3 2 6" xfId="5733" xr:uid="{00000000-0005-0000-0000-000062160000}"/>
    <cellStyle name="40% - Accent2 3 2 6 2" xfId="5734" xr:uid="{00000000-0005-0000-0000-000063160000}"/>
    <cellStyle name="40% - Accent2 3 2 6 2 2" xfId="5735" xr:uid="{00000000-0005-0000-0000-000064160000}"/>
    <cellStyle name="40% - Accent2 3 2 6 3" xfId="5736" xr:uid="{00000000-0005-0000-0000-000065160000}"/>
    <cellStyle name="40% - Accent2 3 2 6 4" xfId="5737" xr:uid="{00000000-0005-0000-0000-000066160000}"/>
    <cellStyle name="40% - Accent2 3 2 7" xfId="5738" xr:uid="{00000000-0005-0000-0000-000067160000}"/>
    <cellStyle name="40% - Accent2 3 2 7 2" xfId="5739" xr:uid="{00000000-0005-0000-0000-000068160000}"/>
    <cellStyle name="40% - Accent2 3 2 7 2 2" xfId="5740" xr:uid="{00000000-0005-0000-0000-000069160000}"/>
    <cellStyle name="40% - Accent2 3 2 7 3" xfId="5741" xr:uid="{00000000-0005-0000-0000-00006A160000}"/>
    <cellStyle name="40% - Accent2 3 2 7 4" xfId="5742" xr:uid="{00000000-0005-0000-0000-00006B160000}"/>
    <cellStyle name="40% - Accent2 3 2 8" xfId="5743" xr:uid="{00000000-0005-0000-0000-00006C160000}"/>
    <cellStyle name="40% - Accent2 3 2 8 2" xfId="5744" xr:uid="{00000000-0005-0000-0000-00006D160000}"/>
    <cellStyle name="40% - Accent2 3 2 8 2 2" xfId="5745" xr:uid="{00000000-0005-0000-0000-00006E160000}"/>
    <cellStyle name="40% - Accent2 3 2 8 3" xfId="5746" xr:uid="{00000000-0005-0000-0000-00006F160000}"/>
    <cellStyle name="40% - Accent2 3 2 8 4" xfId="5747" xr:uid="{00000000-0005-0000-0000-000070160000}"/>
    <cellStyle name="40% - Accent2 3 2 9" xfId="5748" xr:uid="{00000000-0005-0000-0000-000071160000}"/>
    <cellStyle name="40% - Accent2 3 2 9 2" xfId="5749" xr:uid="{00000000-0005-0000-0000-000072160000}"/>
    <cellStyle name="40% - Accent2 3 2 9 2 2" xfId="5750" xr:uid="{00000000-0005-0000-0000-000073160000}"/>
    <cellStyle name="40% - Accent2 3 2 9 3" xfId="5751" xr:uid="{00000000-0005-0000-0000-000074160000}"/>
    <cellStyle name="40% - Accent2 3 2 9 4" xfId="5752" xr:uid="{00000000-0005-0000-0000-000075160000}"/>
    <cellStyle name="40% - Accent2 3 3" xfId="5753" xr:uid="{00000000-0005-0000-0000-000076160000}"/>
    <cellStyle name="40% - Accent2 3 3 10" xfId="5754" xr:uid="{00000000-0005-0000-0000-000077160000}"/>
    <cellStyle name="40% - Accent2 3 3 2" xfId="5755" xr:uid="{00000000-0005-0000-0000-000078160000}"/>
    <cellStyle name="40% - Accent2 3 3 2 2" xfId="5756" xr:uid="{00000000-0005-0000-0000-000079160000}"/>
    <cellStyle name="40% - Accent2 3 3 2 2 2" xfId="5757" xr:uid="{00000000-0005-0000-0000-00007A160000}"/>
    <cellStyle name="40% - Accent2 3 3 2 2 2 2" xfId="5758" xr:uid="{00000000-0005-0000-0000-00007B160000}"/>
    <cellStyle name="40% - Accent2 3 3 2 2 3" xfId="5759" xr:uid="{00000000-0005-0000-0000-00007C160000}"/>
    <cellStyle name="40% - Accent2 3 3 2 2 4" xfId="5760" xr:uid="{00000000-0005-0000-0000-00007D160000}"/>
    <cellStyle name="40% - Accent2 3 3 2 3" xfId="5761" xr:uid="{00000000-0005-0000-0000-00007E160000}"/>
    <cellStyle name="40% - Accent2 3 3 2 3 2" xfId="5762" xr:uid="{00000000-0005-0000-0000-00007F160000}"/>
    <cellStyle name="40% - Accent2 3 3 2 4" xfId="5763" xr:uid="{00000000-0005-0000-0000-000080160000}"/>
    <cellStyle name="40% - Accent2 3 3 2 5" xfId="5764" xr:uid="{00000000-0005-0000-0000-000081160000}"/>
    <cellStyle name="40% - Accent2 3 3 3" xfId="5765" xr:uid="{00000000-0005-0000-0000-000082160000}"/>
    <cellStyle name="40% - Accent2 3 3 3 2" xfId="5766" xr:uid="{00000000-0005-0000-0000-000083160000}"/>
    <cellStyle name="40% - Accent2 3 3 3 2 2" xfId="5767" xr:uid="{00000000-0005-0000-0000-000084160000}"/>
    <cellStyle name="40% - Accent2 3 3 3 3" xfId="5768" xr:uid="{00000000-0005-0000-0000-000085160000}"/>
    <cellStyle name="40% - Accent2 3 3 3 4" xfId="5769" xr:uid="{00000000-0005-0000-0000-000086160000}"/>
    <cellStyle name="40% - Accent2 3 3 4" xfId="5770" xr:uid="{00000000-0005-0000-0000-000087160000}"/>
    <cellStyle name="40% - Accent2 3 3 4 2" xfId="5771" xr:uid="{00000000-0005-0000-0000-000088160000}"/>
    <cellStyle name="40% - Accent2 3 3 4 2 2" xfId="5772" xr:uid="{00000000-0005-0000-0000-000089160000}"/>
    <cellStyle name="40% - Accent2 3 3 4 3" xfId="5773" xr:uid="{00000000-0005-0000-0000-00008A160000}"/>
    <cellStyle name="40% - Accent2 3 3 4 4" xfId="5774" xr:uid="{00000000-0005-0000-0000-00008B160000}"/>
    <cellStyle name="40% - Accent2 3 3 5" xfId="5775" xr:uid="{00000000-0005-0000-0000-00008C160000}"/>
    <cellStyle name="40% - Accent2 3 3 5 2" xfId="5776" xr:uid="{00000000-0005-0000-0000-00008D160000}"/>
    <cellStyle name="40% - Accent2 3 3 5 2 2" xfId="5777" xr:uid="{00000000-0005-0000-0000-00008E160000}"/>
    <cellStyle name="40% - Accent2 3 3 5 3" xfId="5778" xr:uid="{00000000-0005-0000-0000-00008F160000}"/>
    <cellStyle name="40% - Accent2 3 3 5 4" xfId="5779" xr:uid="{00000000-0005-0000-0000-000090160000}"/>
    <cellStyle name="40% - Accent2 3 3 6" xfId="5780" xr:uid="{00000000-0005-0000-0000-000091160000}"/>
    <cellStyle name="40% - Accent2 3 3 6 2" xfId="5781" xr:uid="{00000000-0005-0000-0000-000092160000}"/>
    <cellStyle name="40% - Accent2 3 3 6 2 2" xfId="5782" xr:uid="{00000000-0005-0000-0000-000093160000}"/>
    <cellStyle name="40% - Accent2 3 3 6 3" xfId="5783" xr:uid="{00000000-0005-0000-0000-000094160000}"/>
    <cellStyle name="40% - Accent2 3 3 6 4" xfId="5784" xr:uid="{00000000-0005-0000-0000-000095160000}"/>
    <cellStyle name="40% - Accent2 3 3 7" xfId="5785" xr:uid="{00000000-0005-0000-0000-000096160000}"/>
    <cellStyle name="40% - Accent2 3 3 7 2" xfId="5786" xr:uid="{00000000-0005-0000-0000-000097160000}"/>
    <cellStyle name="40% - Accent2 3 3 7 2 2" xfId="5787" xr:uid="{00000000-0005-0000-0000-000098160000}"/>
    <cellStyle name="40% - Accent2 3 3 7 3" xfId="5788" xr:uid="{00000000-0005-0000-0000-000099160000}"/>
    <cellStyle name="40% - Accent2 3 3 7 4" xfId="5789" xr:uid="{00000000-0005-0000-0000-00009A160000}"/>
    <cellStyle name="40% - Accent2 3 3 8" xfId="5790" xr:uid="{00000000-0005-0000-0000-00009B160000}"/>
    <cellStyle name="40% - Accent2 3 3 8 2" xfId="5791" xr:uid="{00000000-0005-0000-0000-00009C160000}"/>
    <cellStyle name="40% - Accent2 3 3 9" xfId="5792" xr:uid="{00000000-0005-0000-0000-00009D160000}"/>
    <cellStyle name="40% - Accent2 3 4" xfId="5793" xr:uid="{00000000-0005-0000-0000-00009E160000}"/>
    <cellStyle name="40% - Accent2 3 4 2" xfId="5794" xr:uid="{00000000-0005-0000-0000-00009F160000}"/>
    <cellStyle name="40% - Accent2 3 4 2 2" xfId="5795" xr:uid="{00000000-0005-0000-0000-0000A0160000}"/>
    <cellStyle name="40% - Accent2 3 4 2 2 2" xfId="5796" xr:uid="{00000000-0005-0000-0000-0000A1160000}"/>
    <cellStyle name="40% - Accent2 3 4 2 3" xfId="5797" xr:uid="{00000000-0005-0000-0000-0000A2160000}"/>
    <cellStyle name="40% - Accent2 3 4 2 4" xfId="5798" xr:uid="{00000000-0005-0000-0000-0000A3160000}"/>
    <cellStyle name="40% - Accent2 3 4 3" xfId="5799" xr:uid="{00000000-0005-0000-0000-0000A4160000}"/>
    <cellStyle name="40% - Accent2 3 4 3 2" xfId="5800" xr:uid="{00000000-0005-0000-0000-0000A5160000}"/>
    <cellStyle name="40% - Accent2 3 4 4" xfId="5801" xr:uid="{00000000-0005-0000-0000-0000A6160000}"/>
    <cellStyle name="40% - Accent2 3 4 5" xfId="5802" xr:uid="{00000000-0005-0000-0000-0000A7160000}"/>
    <cellStyle name="40% - Accent2 3 5" xfId="5803" xr:uid="{00000000-0005-0000-0000-0000A8160000}"/>
    <cellStyle name="40% - Accent2 3 5 2" xfId="5804" xr:uid="{00000000-0005-0000-0000-0000A9160000}"/>
    <cellStyle name="40% - Accent2 3 5 2 2" xfId="5805" xr:uid="{00000000-0005-0000-0000-0000AA160000}"/>
    <cellStyle name="40% - Accent2 3 5 2 2 2" xfId="5806" xr:uid="{00000000-0005-0000-0000-0000AB160000}"/>
    <cellStyle name="40% - Accent2 3 5 2 3" xfId="5807" xr:uid="{00000000-0005-0000-0000-0000AC160000}"/>
    <cellStyle name="40% - Accent2 3 5 2 4" xfId="5808" xr:uid="{00000000-0005-0000-0000-0000AD160000}"/>
    <cellStyle name="40% - Accent2 3 5 3" xfId="5809" xr:uid="{00000000-0005-0000-0000-0000AE160000}"/>
    <cellStyle name="40% - Accent2 3 5 3 2" xfId="5810" xr:uid="{00000000-0005-0000-0000-0000AF160000}"/>
    <cellStyle name="40% - Accent2 3 5 4" xfId="5811" xr:uid="{00000000-0005-0000-0000-0000B0160000}"/>
    <cellStyle name="40% - Accent2 3 5 5" xfId="5812" xr:uid="{00000000-0005-0000-0000-0000B1160000}"/>
    <cellStyle name="40% - Accent2 3 6" xfId="5813" xr:uid="{00000000-0005-0000-0000-0000B2160000}"/>
    <cellStyle name="40% - Accent2 3 6 2" xfId="5814" xr:uid="{00000000-0005-0000-0000-0000B3160000}"/>
    <cellStyle name="40% - Accent2 3 6 2 2" xfId="5815" xr:uid="{00000000-0005-0000-0000-0000B4160000}"/>
    <cellStyle name="40% - Accent2 3 6 3" xfId="5816" xr:uid="{00000000-0005-0000-0000-0000B5160000}"/>
    <cellStyle name="40% - Accent2 3 6 4" xfId="5817" xr:uid="{00000000-0005-0000-0000-0000B6160000}"/>
    <cellStyle name="40% - Accent2 3 7" xfId="5818" xr:uid="{00000000-0005-0000-0000-0000B7160000}"/>
    <cellStyle name="40% - Accent2 3 7 2" xfId="5819" xr:uid="{00000000-0005-0000-0000-0000B8160000}"/>
    <cellStyle name="40% - Accent2 3 7 2 2" xfId="5820" xr:uid="{00000000-0005-0000-0000-0000B9160000}"/>
    <cellStyle name="40% - Accent2 3 7 3" xfId="5821" xr:uid="{00000000-0005-0000-0000-0000BA160000}"/>
    <cellStyle name="40% - Accent2 3 7 4" xfId="5822" xr:uid="{00000000-0005-0000-0000-0000BB160000}"/>
    <cellStyle name="40% - Accent2 3 8" xfId="5823" xr:uid="{00000000-0005-0000-0000-0000BC160000}"/>
    <cellStyle name="40% - Accent2 3 8 2" xfId="5824" xr:uid="{00000000-0005-0000-0000-0000BD160000}"/>
    <cellStyle name="40% - Accent2 3 8 2 2" xfId="5825" xr:uid="{00000000-0005-0000-0000-0000BE160000}"/>
    <cellStyle name="40% - Accent2 3 8 3" xfId="5826" xr:uid="{00000000-0005-0000-0000-0000BF160000}"/>
    <cellStyle name="40% - Accent2 3 8 4" xfId="5827" xr:uid="{00000000-0005-0000-0000-0000C0160000}"/>
    <cellStyle name="40% - Accent2 3 9" xfId="5828" xr:uid="{00000000-0005-0000-0000-0000C1160000}"/>
    <cellStyle name="40% - Accent2 3 9 2" xfId="5829" xr:uid="{00000000-0005-0000-0000-0000C2160000}"/>
    <cellStyle name="40% - Accent2 3 9 2 2" xfId="5830" xr:uid="{00000000-0005-0000-0000-0000C3160000}"/>
    <cellStyle name="40% - Accent2 3 9 3" xfId="5831" xr:uid="{00000000-0005-0000-0000-0000C4160000}"/>
    <cellStyle name="40% - Accent2 3 9 4" xfId="5832" xr:uid="{00000000-0005-0000-0000-0000C5160000}"/>
    <cellStyle name="40% - Accent2 4" xfId="5833" xr:uid="{00000000-0005-0000-0000-0000C6160000}"/>
    <cellStyle name="40% - Accent2 4 10" xfId="5834" xr:uid="{00000000-0005-0000-0000-0000C7160000}"/>
    <cellStyle name="40% - Accent2 4 10 2" xfId="5835" xr:uid="{00000000-0005-0000-0000-0000C8160000}"/>
    <cellStyle name="40% - Accent2 4 11" xfId="5836" xr:uid="{00000000-0005-0000-0000-0000C9160000}"/>
    <cellStyle name="40% - Accent2 4 12" xfId="5837" xr:uid="{00000000-0005-0000-0000-0000CA160000}"/>
    <cellStyle name="40% - Accent2 4 2" xfId="5838" xr:uid="{00000000-0005-0000-0000-0000CB160000}"/>
    <cellStyle name="40% - Accent2 4 2 10" xfId="5839" xr:uid="{00000000-0005-0000-0000-0000CC160000}"/>
    <cellStyle name="40% - Accent2 4 2 2" xfId="5840" xr:uid="{00000000-0005-0000-0000-0000CD160000}"/>
    <cellStyle name="40% - Accent2 4 2 2 2" xfId="5841" xr:uid="{00000000-0005-0000-0000-0000CE160000}"/>
    <cellStyle name="40% - Accent2 4 2 2 2 2" xfId="5842" xr:uid="{00000000-0005-0000-0000-0000CF160000}"/>
    <cellStyle name="40% - Accent2 4 2 2 2 2 2" xfId="5843" xr:uid="{00000000-0005-0000-0000-0000D0160000}"/>
    <cellStyle name="40% - Accent2 4 2 2 2 3" xfId="5844" xr:uid="{00000000-0005-0000-0000-0000D1160000}"/>
    <cellStyle name="40% - Accent2 4 2 2 2 4" xfId="5845" xr:uid="{00000000-0005-0000-0000-0000D2160000}"/>
    <cellStyle name="40% - Accent2 4 2 2 3" xfId="5846" xr:uid="{00000000-0005-0000-0000-0000D3160000}"/>
    <cellStyle name="40% - Accent2 4 2 2 3 2" xfId="5847" xr:uid="{00000000-0005-0000-0000-0000D4160000}"/>
    <cellStyle name="40% - Accent2 4 2 2 4" xfId="5848" xr:uid="{00000000-0005-0000-0000-0000D5160000}"/>
    <cellStyle name="40% - Accent2 4 2 2 5" xfId="5849" xr:uid="{00000000-0005-0000-0000-0000D6160000}"/>
    <cellStyle name="40% - Accent2 4 2 3" xfId="5850" xr:uid="{00000000-0005-0000-0000-0000D7160000}"/>
    <cellStyle name="40% - Accent2 4 2 3 2" xfId="5851" xr:uid="{00000000-0005-0000-0000-0000D8160000}"/>
    <cellStyle name="40% - Accent2 4 2 3 2 2" xfId="5852" xr:uid="{00000000-0005-0000-0000-0000D9160000}"/>
    <cellStyle name="40% - Accent2 4 2 3 3" xfId="5853" xr:uid="{00000000-0005-0000-0000-0000DA160000}"/>
    <cellStyle name="40% - Accent2 4 2 3 4" xfId="5854" xr:uid="{00000000-0005-0000-0000-0000DB160000}"/>
    <cellStyle name="40% - Accent2 4 2 4" xfId="5855" xr:uid="{00000000-0005-0000-0000-0000DC160000}"/>
    <cellStyle name="40% - Accent2 4 2 4 2" xfId="5856" xr:uid="{00000000-0005-0000-0000-0000DD160000}"/>
    <cellStyle name="40% - Accent2 4 2 4 2 2" xfId="5857" xr:uid="{00000000-0005-0000-0000-0000DE160000}"/>
    <cellStyle name="40% - Accent2 4 2 4 3" xfId="5858" xr:uid="{00000000-0005-0000-0000-0000DF160000}"/>
    <cellStyle name="40% - Accent2 4 2 4 4" xfId="5859" xr:uid="{00000000-0005-0000-0000-0000E0160000}"/>
    <cellStyle name="40% - Accent2 4 2 5" xfId="5860" xr:uid="{00000000-0005-0000-0000-0000E1160000}"/>
    <cellStyle name="40% - Accent2 4 2 5 2" xfId="5861" xr:uid="{00000000-0005-0000-0000-0000E2160000}"/>
    <cellStyle name="40% - Accent2 4 2 5 2 2" xfId="5862" xr:uid="{00000000-0005-0000-0000-0000E3160000}"/>
    <cellStyle name="40% - Accent2 4 2 5 3" xfId="5863" xr:uid="{00000000-0005-0000-0000-0000E4160000}"/>
    <cellStyle name="40% - Accent2 4 2 5 4" xfId="5864" xr:uid="{00000000-0005-0000-0000-0000E5160000}"/>
    <cellStyle name="40% - Accent2 4 2 6" xfId="5865" xr:uid="{00000000-0005-0000-0000-0000E6160000}"/>
    <cellStyle name="40% - Accent2 4 2 6 2" xfId="5866" xr:uid="{00000000-0005-0000-0000-0000E7160000}"/>
    <cellStyle name="40% - Accent2 4 2 6 2 2" xfId="5867" xr:uid="{00000000-0005-0000-0000-0000E8160000}"/>
    <cellStyle name="40% - Accent2 4 2 6 3" xfId="5868" xr:uid="{00000000-0005-0000-0000-0000E9160000}"/>
    <cellStyle name="40% - Accent2 4 2 6 4" xfId="5869" xr:uid="{00000000-0005-0000-0000-0000EA160000}"/>
    <cellStyle name="40% - Accent2 4 2 7" xfId="5870" xr:uid="{00000000-0005-0000-0000-0000EB160000}"/>
    <cellStyle name="40% - Accent2 4 2 7 2" xfId="5871" xr:uid="{00000000-0005-0000-0000-0000EC160000}"/>
    <cellStyle name="40% - Accent2 4 2 7 2 2" xfId="5872" xr:uid="{00000000-0005-0000-0000-0000ED160000}"/>
    <cellStyle name="40% - Accent2 4 2 7 3" xfId="5873" xr:uid="{00000000-0005-0000-0000-0000EE160000}"/>
    <cellStyle name="40% - Accent2 4 2 7 4" xfId="5874" xr:uid="{00000000-0005-0000-0000-0000EF160000}"/>
    <cellStyle name="40% - Accent2 4 2 8" xfId="5875" xr:uid="{00000000-0005-0000-0000-0000F0160000}"/>
    <cellStyle name="40% - Accent2 4 2 8 2" xfId="5876" xr:uid="{00000000-0005-0000-0000-0000F1160000}"/>
    <cellStyle name="40% - Accent2 4 2 9" xfId="5877" xr:uid="{00000000-0005-0000-0000-0000F2160000}"/>
    <cellStyle name="40% - Accent2 4 3" xfId="5878" xr:uid="{00000000-0005-0000-0000-0000F3160000}"/>
    <cellStyle name="40% - Accent2 4 3 2" xfId="5879" xr:uid="{00000000-0005-0000-0000-0000F4160000}"/>
    <cellStyle name="40% - Accent2 4 3 2 2" xfId="5880" xr:uid="{00000000-0005-0000-0000-0000F5160000}"/>
    <cellStyle name="40% - Accent2 4 3 2 2 2" xfId="5881" xr:uid="{00000000-0005-0000-0000-0000F6160000}"/>
    <cellStyle name="40% - Accent2 4 3 2 3" xfId="5882" xr:uid="{00000000-0005-0000-0000-0000F7160000}"/>
    <cellStyle name="40% - Accent2 4 3 2 4" xfId="5883" xr:uid="{00000000-0005-0000-0000-0000F8160000}"/>
    <cellStyle name="40% - Accent2 4 3 3" xfId="5884" xr:uid="{00000000-0005-0000-0000-0000F9160000}"/>
    <cellStyle name="40% - Accent2 4 3 3 2" xfId="5885" xr:uid="{00000000-0005-0000-0000-0000FA160000}"/>
    <cellStyle name="40% - Accent2 4 3 4" xfId="5886" xr:uid="{00000000-0005-0000-0000-0000FB160000}"/>
    <cellStyle name="40% - Accent2 4 3 5" xfId="5887" xr:uid="{00000000-0005-0000-0000-0000FC160000}"/>
    <cellStyle name="40% - Accent2 4 4" xfId="5888" xr:uid="{00000000-0005-0000-0000-0000FD160000}"/>
    <cellStyle name="40% - Accent2 4 4 2" xfId="5889" xr:uid="{00000000-0005-0000-0000-0000FE160000}"/>
    <cellStyle name="40% - Accent2 4 4 2 2" xfId="5890" xr:uid="{00000000-0005-0000-0000-0000FF160000}"/>
    <cellStyle name="40% - Accent2 4 4 2 2 2" xfId="5891" xr:uid="{00000000-0005-0000-0000-000000170000}"/>
    <cellStyle name="40% - Accent2 4 4 2 3" xfId="5892" xr:uid="{00000000-0005-0000-0000-000001170000}"/>
    <cellStyle name="40% - Accent2 4 4 2 4" xfId="5893" xr:uid="{00000000-0005-0000-0000-000002170000}"/>
    <cellStyle name="40% - Accent2 4 4 3" xfId="5894" xr:uid="{00000000-0005-0000-0000-000003170000}"/>
    <cellStyle name="40% - Accent2 4 4 3 2" xfId="5895" xr:uid="{00000000-0005-0000-0000-000004170000}"/>
    <cellStyle name="40% - Accent2 4 4 4" xfId="5896" xr:uid="{00000000-0005-0000-0000-000005170000}"/>
    <cellStyle name="40% - Accent2 4 4 5" xfId="5897" xr:uid="{00000000-0005-0000-0000-000006170000}"/>
    <cellStyle name="40% - Accent2 4 5" xfId="5898" xr:uid="{00000000-0005-0000-0000-000007170000}"/>
    <cellStyle name="40% - Accent2 4 5 2" xfId="5899" xr:uid="{00000000-0005-0000-0000-000008170000}"/>
    <cellStyle name="40% - Accent2 4 5 2 2" xfId="5900" xr:uid="{00000000-0005-0000-0000-000009170000}"/>
    <cellStyle name="40% - Accent2 4 5 3" xfId="5901" xr:uid="{00000000-0005-0000-0000-00000A170000}"/>
    <cellStyle name="40% - Accent2 4 5 4" xfId="5902" xr:uid="{00000000-0005-0000-0000-00000B170000}"/>
    <cellStyle name="40% - Accent2 4 6" xfId="5903" xr:uid="{00000000-0005-0000-0000-00000C170000}"/>
    <cellStyle name="40% - Accent2 4 6 2" xfId="5904" xr:uid="{00000000-0005-0000-0000-00000D170000}"/>
    <cellStyle name="40% - Accent2 4 6 2 2" xfId="5905" xr:uid="{00000000-0005-0000-0000-00000E170000}"/>
    <cellStyle name="40% - Accent2 4 6 3" xfId="5906" xr:uid="{00000000-0005-0000-0000-00000F170000}"/>
    <cellStyle name="40% - Accent2 4 6 4" xfId="5907" xr:uid="{00000000-0005-0000-0000-000010170000}"/>
    <cellStyle name="40% - Accent2 4 7" xfId="5908" xr:uid="{00000000-0005-0000-0000-000011170000}"/>
    <cellStyle name="40% - Accent2 4 7 2" xfId="5909" xr:uid="{00000000-0005-0000-0000-000012170000}"/>
    <cellStyle name="40% - Accent2 4 7 2 2" xfId="5910" xr:uid="{00000000-0005-0000-0000-000013170000}"/>
    <cellStyle name="40% - Accent2 4 7 3" xfId="5911" xr:uid="{00000000-0005-0000-0000-000014170000}"/>
    <cellStyle name="40% - Accent2 4 7 4" xfId="5912" xr:uid="{00000000-0005-0000-0000-000015170000}"/>
    <cellStyle name="40% - Accent2 4 8" xfId="5913" xr:uid="{00000000-0005-0000-0000-000016170000}"/>
    <cellStyle name="40% - Accent2 4 8 2" xfId="5914" xr:uid="{00000000-0005-0000-0000-000017170000}"/>
    <cellStyle name="40% - Accent2 4 8 2 2" xfId="5915" xr:uid="{00000000-0005-0000-0000-000018170000}"/>
    <cellStyle name="40% - Accent2 4 8 3" xfId="5916" xr:uid="{00000000-0005-0000-0000-000019170000}"/>
    <cellStyle name="40% - Accent2 4 8 4" xfId="5917" xr:uid="{00000000-0005-0000-0000-00001A170000}"/>
    <cellStyle name="40% - Accent2 4 9" xfId="5918" xr:uid="{00000000-0005-0000-0000-00001B170000}"/>
    <cellStyle name="40% - Accent2 4 9 2" xfId="5919" xr:uid="{00000000-0005-0000-0000-00001C170000}"/>
    <cellStyle name="40% - Accent2 4 9 2 2" xfId="5920" xr:uid="{00000000-0005-0000-0000-00001D170000}"/>
    <cellStyle name="40% - Accent2 4 9 3" xfId="5921" xr:uid="{00000000-0005-0000-0000-00001E170000}"/>
    <cellStyle name="40% - Accent2 4 9 4" xfId="5922" xr:uid="{00000000-0005-0000-0000-00001F170000}"/>
    <cellStyle name="40% - Accent2 5" xfId="5923" xr:uid="{00000000-0005-0000-0000-000020170000}"/>
    <cellStyle name="40% - Accent2 5 10" xfId="5924" xr:uid="{00000000-0005-0000-0000-000021170000}"/>
    <cellStyle name="40% - Accent2 5 11" xfId="5925" xr:uid="{00000000-0005-0000-0000-000022170000}"/>
    <cellStyle name="40% - Accent2 5 2" xfId="5926" xr:uid="{00000000-0005-0000-0000-000023170000}"/>
    <cellStyle name="40% - Accent2 5 2 2" xfId="5927" xr:uid="{00000000-0005-0000-0000-000024170000}"/>
    <cellStyle name="40% - Accent2 5 2 2 2" xfId="5928" xr:uid="{00000000-0005-0000-0000-000025170000}"/>
    <cellStyle name="40% - Accent2 5 2 2 2 2" xfId="5929" xr:uid="{00000000-0005-0000-0000-000026170000}"/>
    <cellStyle name="40% - Accent2 5 2 2 3" xfId="5930" xr:uid="{00000000-0005-0000-0000-000027170000}"/>
    <cellStyle name="40% - Accent2 5 2 2 4" xfId="5931" xr:uid="{00000000-0005-0000-0000-000028170000}"/>
    <cellStyle name="40% - Accent2 5 2 3" xfId="5932" xr:uid="{00000000-0005-0000-0000-000029170000}"/>
    <cellStyle name="40% - Accent2 5 2 3 2" xfId="5933" xr:uid="{00000000-0005-0000-0000-00002A170000}"/>
    <cellStyle name="40% - Accent2 5 2 4" xfId="5934" xr:uid="{00000000-0005-0000-0000-00002B170000}"/>
    <cellStyle name="40% - Accent2 5 2 5" xfId="5935" xr:uid="{00000000-0005-0000-0000-00002C170000}"/>
    <cellStyle name="40% - Accent2 5 3" xfId="5936" xr:uid="{00000000-0005-0000-0000-00002D170000}"/>
    <cellStyle name="40% - Accent2 5 3 2" xfId="5937" xr:uid="{00000000-0005-0000-0000-00002E170000}"/>
    <cellStyle name="40% - Accent2 5 3 2 2" xfId="5938" xr:uid="{00000000-0005-0000-0000-00002F170000}"/>
    <cellStyle name="40% - Accent2 5 3 2 2 2" xfId="5939" xr:uid="{00000000-0005-0000-0000-000030170000}"/>
    <cellStyle name="40% - Accent2 5 3 2 3" xfId="5940" xr:uid="{00000000-0005-0000-0000-000031170000}"/>
    <cellStyle name="40% - Accent2 5 3 2 4" xfId="5941" xr:uid="{00000000-0005-0000-0000-000032170000}"/>
    <cellStyle name="40% - Accent2 5 3 3" xfId="5942" xr:uid="{00000000-0005-0000-0000-000033170000}"/>
    <cellStyle name="40% - Accent2 5 3 3 2" xfId="5943" xr:uid="{00000000-0005-0000-0000-000034170000}"/>
    <cellStyle name="40% - Accent2 5 3 4" xfId="5944" xr:uid="{00000000-0005-0000-0000-000035170000}"/>
    <cellStyle name="40% - Accent2 5 3 5" xfId="5945" xr:uid="{00000000-0005-0000-0000-000036170000}"/>
    <cellStyle name="40% - Accent2 5 4" xfId="5946" xr:uid="{00000000-0005-0000-0000-000037170000}"/>
    <cellStyle name="40% - Accent2 5 4 2" xfId="5947" xr:uid="{00000000-0005-0000-0000-000038170000}"/>
    <cellStyle name="40% - Accent2 5 4 2 2" xfId="5948" xr:uid="{00000000-0005-0000-0000-000039170000}"/>
    <cellStyle name="40% - Accent2 5 4 3" xfId="5949" xr:uid="{00000000-0005-0000-0000-00003A170000}"/>
    <cellStyle name="40% - Accent2 5 4 4" xfId="5950" xr:uid="{00000000-0005-0000-0000-00003B170000}"/>
    <cellStyle name="40% - Accent2 5 5" xfId="5951" xr:uid="{00000000-0005-0000-0000-00003C170000}"/>
    <cellStyle name="40% - Accent2 5 5 2" xfId="5952" xr:uid="{00000000-0005-0000-0000-00003D170000}"/>
    <cellStyle name="40% - Accent2 5 5 2 2" xfId="5953" xr:uid="{00000000-0005-0000-0000-00003E170000}"/>
    <cellStyle name="40% - Accent2 5 5 3" xfId="5954" xr:uid="{00000000-0005-0000-0000-00003F170000}"/>
    <cellStyle name="40% - Accent2 5 5 4" xfId="5955" xr:uid="{00000000-0005-0000-0000-000040170000}"/>
    <cellStyle name="40% - Accent2 5 6" xfId="5956" xr:uid="{00000000-0005-0000-0000-000041170000}"/>
    <cellStyle name="40% - Accent2 5 6 2" xfId="5957" xr:uid="{00000000-0005-0000-0000-000042170000}"/>
    <cellStyle name="40% - Accent2 5 6 2 2" xfId="5958" xr:uid="{00000000-0005-0000-0000-000043170000}"/>
    <cellStyle name="40% - Accent2 5 6 3" xfId="5959" xr:uid="{00000000-0005-0000-0000-000044170000}"/>
    <cellStyle name="40% - Accent2 5 6 4" xfId="5960" xr:uid="{00000000-0005-0000-0000-000045170000}"/>
    <cellStyle name="40% - Accent2 5 7" xfId="5961" xr:uid="{00000000-0005-0000-0000-000046170000}"/>
    <cellStyle name="40% - Accent2 5 7 2" xfId="5962" xr:uid="{00000000-0005-0000-0000-000047170000}"/>
    <cellStyle name="40% - Accent2 5 7 2 2" xfId="5963" xr:uid="{00000000-0005-0000-0000-000048170000}"/>
    <cellStyle name="40% - Accent2 5 7 3" xfId="5964" xr:uid="{00000000-0005-0000-0000-000049170000}"/>
    <cellStyle name="40% - Accent2 5 7 4" xfId="5965" xr:uid="{00000000-0005-0000-0000-00004A170000}"/>
    <cellStyle name="40% - Accent2 5 8" xfId="5966" xr:uid="{00000000-0005-0000-0000-00004B170000}"/>
    <cellStyle name="40% - Accent2 5 8 2" xfId="5967" xr:uid="{00000000-0005-0000-0000-00004C170000}"/>
    <cellStyle name="40% - Accent2 5 8 2 2" xfId="5968" xr:uid="{00000000-0005-0000-0000-00004D170000}"/>
    <cellStyle name="40% - Accent2 5 8 3" xfId="5969" xr:uid="{00000000-0005-0000-0000-00004E170000}"/>
    <cellStyle name="40% - Accent2 5 8 4" xfId="5970" xr:uid="{00000000-0005-0000-0000-00004F170000}"/>
    <cellStyle name="40% - Accent2 5 9" xfId="5971" xr:uid="{00000000-0005-0000-0000-000050170000}"/>
    <cellStyle name="40% - Accent2 5 9 2" xfId="5972" xr:uid="{00000000-0005-0000-0000-000051170000}"/>
    <cellStyle name="40% - Accent2 6" xfId="5973" xr:uid="{00000000-0005-0000-0000-000052170000}"/>
    <cellStyle name="40% - Accent2 6 2" xfId="5974" xr:uid="{00000000-0005-0000-0000-000053170000}"/>
    <cellStyle name="40% - Accent2 6 2 2" xfId="5975" xr:uid="{00000000-0005-0000-0000-000054170000}"/>
    <cellStyle name="40% - Accent2 6 2 2 2" xfId="5976" xr:uid="{00000000-0005-0000-0000-000055170000}"/>
    <cellStyle name="40% - Accent2 6 2 3" xfId="5977" xr:uid="{00000000-0005-0000-0000-000056170000}"/>
    <cellStyle name="40% - Accent2 6 2 4" xfId="5978" xr:uid="{00000000-0005-0000-0000-000057170000}"/>
    <cellStyle name="40% - Accent2 6 3" xfId="5979" xr:uid="{00000000-0005-0000-0000-000058170000}"/>
    <cellStyle name="40% - Accent2 6 3 2" xfId="5980" xr:uid="{00000000-0005-0000-0000-000059170000}"/>
    <cellStyle name="40% - Accent2 6 4" xfId="5981" xr:uid="{00000000-0005-0000-0000-00005A170000}"/>
    <cellStyle name="40% - Accent2 6 5" xfId="5982" xr:uid="{00000000-0005-0000-0000-00005B170000}"/>
    <cellStyle name="40% - Accent2 7" xfId="5983" xr:uid="{00000000-0005-0000-0000-00005C170000}"/>
    <cellStyle name="40% - Accent2 7 2" xfId="5984" xr:uid="{00000000-0005-0000-0000-00005D170000}"/>
    <cellStyle name="40% - Accent2 7 2 2" xfId="5985" xr:uid="{00000000-0005-0000-0000-00005E170000}"/>
    <cellStyle name="40% - Accent2 7 2 2 2" xfId="5986" xr:uid="{00000000-0005-0000-0000-00005F170000}"/>
    <cellStyle name="40% - Accent2 7 2 3" xfId="5987" xr:uid="{00000000-0005-0000-0000-000060170000}"/>
    <cellStyle name="40% - Accent2 7 2 4" xfId="5988" xr:uid="{00000000-0005-0000-0000-000061170000}"/>
    <cellStyle name="40% - Accent2 7 3" xfId="5989" xr:uid="{00000000-0005-0000-0000-000062170000}"/>
    <cellStyle name="40% - Accent2 7 3 2" xfId="5990" xr:uid="{00000000-0005-0000-0000-000063170000}"/>
    <cellStyle name="40% - Accent2 7 4" xfId="5991" xr:uid="{00000000-0005-0000-0000-000064170000}"/>
    <cellStyle name="40% - Accent2 7 5" xfId="5992" xr:uid="{00000000-0005-0000-0000-000065170000}"/>
    <cellStyle name="40% - Accent2 8" xfId="5993" xr:uid="{00000000-0005-0000-0000-000066170000}"/>
    <cellStyle name="40% - Accent2 8 2" xfId="5994" xr:uid="{00000000-0005-0000-0000-000067170000}"/>
    <cellStyle name="40% - Accent2 8 2 2" xfId="5995" xr:uid="{00000000-0005-0000-0000-000068170000}"/>
    <cellStyle name="40% - Accent2 8 3" xfId="5996" xr:uid="{00000000-0005-0000-0000-000069170000}"/>
    <cellStyle name="40% - Accent2 8 4" xfId="5997" xr:uid="{00000000-0005-0000-0000-00006A170000}"/>
    <cellStyle name="40% - Accent2 9" xfId="5998" xr:uid="{00000000-0005-0000-0000-00006B170000}"/>
    <cellStyle name="40% - Accent2 9 2" xfId="5999" xr:uid="{00000000-0005-0000-0000-00006C170000}"/>
    <cellStyle name="40% - Accent2 9 2 2" xfId="6000" xr:uid="{00000000-0005-0000-0000-00006D170000}"/>
    <cellStyle name="40% - Accent2 9 3" xfId="6001" xr:uid="{00000000-0005-0000-0000-00006E170000}"/>
    <cellStyle name="40% - Accent2 9 4" xfId="6002" xr:uid="{00000000-0005-0000-0000-00006F170000}"/>
    <cellStyle name="40% - Accent3 10" xfId="6003" xr:uid="{00000000-0005-0000-0000-000070170000}"/>
    <cellStyle name="40% - Accent3 10 2" xfId="6004" xr:uid="{00000000-0005-0000-0000-000071170000}"/>
    <cellStyle name="40% - Accent3 10 2 2" xfId="6005" xr:uid="{00000000-0005-0000-0000-000072170000}"/>
    <cellStyle name="40% - Accent3 10 3" xfId="6006" xr:uid="{00000000-0005-0000-0000-000073170000}"/>
    <cellStyle name="40% - Accent3 10 4" xfId="6007" xr:uid="{00000000-0005-0000-0000-000074170000}"/>
    <cellStyle name="40% - Accent3 11" xfId="6008" xr:uid="{00000000-0005-0000-0000-000075170000}"/>
    <cellStyle name="40% - Accent3 11 2" xfId="6009" xr:uid="{00000000-0005-0000-0000-000076170000}"/>
    <cellStyle name="40% - Accent3 11 2 2" xfId="6010" xr:uid="{00000000-0005-0000-0000-000077170000}"/>
    <cellStyle name="40% - Accent3 11 3" xfId="6011" xr:uid="{00000000-0005-0000-0000-000078170000}"/>
    <cellStyle name="40% - Accent3 11 4" xfId="6012" xr:uid="{00000000-0005-0000-0000-000079170000}"/>
    <cellStyle name="40% - Accent3 12" xfId="6013" xr:uid="{00000000-0005-0000-0000-00007A170000}"/>
    <cellStyle name="40% - Accent3 12 2" xfId="6014" xr:uid="{00000000-0005-0000-0000-00007B170000}"/>
    <cellStyle name="40% - Accent3 12 2 2" xfId="6015" xr:uid="{00000000-0005-0000-0000-00007C170000}"/>
    <cellStyle name="40% - Accent3 12 3" xfId="6016" xr:uid="{00000000-0005-0000-0000-00007D170000}"/>
    <cellStyle name="40% - Accent3 12 4" xfId="6017" xr:uid="{00000000-0005-0000-0000-00007E170000}"/>
    <cellStyle name="40% - Accent3 13" xfId="6018" xr:uid="{00000000-0005-0000-0000-00007F170000}"/>
    <cellStyle name="40% - Accent3 13 2" xfId="6019" xr:uid="{00000000-0005-0000-0000-000080170000}"/>
    <cellStyle name="40% - Accent3 13 2 2" xfId="6020" xr:uid="{00000000-0005-0000-0000-000081170000}"/>
    <cellStyle name="40% - Accent3 13 3" xfId="6021" xr:uid="{00000000-0005-0000-0000-000082170000}"/>
    <cellStyle name="40% - Accent3 13 4" xfId="6022" xr:uid="{00000000-0005-0000-0000-000083170000}"/>
    <cellStyle name="40% - Accent3 14" xfId="6023" xr:uid="{00000000-0005-0000-0000-000084170000}"/>
    <cellStyle name="40% - Accent3 14 2" xfId="6024" xr:uid="{00000000-0005-0000-0000-000085170000}"/>
    <cellStyle name="40% - Accent3 15" xfId="6025" xr:uid="{00000000-0005-0000-0000-000086170000}"/>
    <cellStyle name="40% - Accent3 15 2" xfId="6026" xr:uid="{00000000-0005-0000-0000-000087170000}"/>
    <cellStyle name="40% - Accent3 16" xfId="6027" xr:uid="{00000000-0005-0000-0000-000088170000}"/>
    <cellStyle name="40% - Accent3 17" xfId="6028" xr:uid="{00000000-0005-0000-0000-000089170000}"/>
    <cellStyle name="40% - Accent3 2" xfId="6029" xr:uid="{00000000-0005-0000-0000-00008A170000}"/>
    <cellStyle name="40% - Accent3 2 10" xfId="6030" xr:uid="{00000000-0005-0000-0000-00008B170000}"/>
    <cellStyle name="40% - Accent3 2 10 2" xfId="6031" xr:uid="{00000000-0005-0000-0000-00008C170000}"/>
    <cellStyle name="40% - Accent3 2 10 2 2" xfId="6032" xr:uid="{00000000-0005-0000-0000-00008D170000}"/>
    <cellStyle name="40% - Accent3 2 10 3" xfId="6033" xr:uid="{00000000-0005-0000-0000-00008E170000}"/>
    <cellStyle name="40% - Accent3 2 10 4" xfId="6034" xr:uid="{00000000-0005-0000-0000-00008F170000}"/>
    <cellStyle name="40% - Accent3 2 11" xfId="6035" xr:uid="{00000000-0005-0000-0000-000090170000}"/>
    <cellStyle name="40% - Accent3 2 11 2" xfId="6036" xr:uid="{00000000-0005-0000-0000-000091170000}"/>
    <cellStyle name="40% - Accent3 2 11 2 2" xfId="6037" xr:uid="{00000000-0005-0000-0000-000092170000}"/>
    <cellStyle name="40% - Accent3 2 11 3" xfId="6038" xr:uid="{00000000-0005-0000-0000-000093170000}"/>
    <cellStyle name="40% - Accent3 2 11 4" xfId="6039" xr:uid="{00000000-0005-0000-0000-000094170000}"/>
    <cellStyle name="40% - Accent3 2 12" xfId="6040" xr:uid="{00000000-0005-0000-0000-000095170000}"/>
    <cellStyle name="40% - Accent3 2 12 2" xfId="6041" xr:uid="{00000000-0005-0000-0000-000096170000}"/>
    <cellStyle name="40% - Accent3 2 12 2 2" xfId="6042" xr:uid="{00000000-0005-0000-0000-000097170000}"/>
    <cellStyle name="40% - Accent3 2 12 3" xfId="6043" xr:uid="{00000000-0005-0000-0000-000098170000}"/>
    <cellStyle name="40% - Accent3 2 12 4" xfId="6044" xr:uid="{00000000-0005-0000-0000-000099170000}"/>
    <cellStyle name="40% - Accent3 2 13" xfId="6045" xr:uid="{00000000-0005-0000-0000-00009A170000}"/>
    <cellStyle name="40% - Accent3 2 13 2" xfId="6046" xr:uid="{00000000-0005-0000-0000-00009B170000}"/>
    <cellStyle name="40% - Accent3 2 14" xfId="6047" xr:uid="{00000000-0005-0000-0000-00009C170000}"/>
    <cellStyle name="40% - Accent3 2 15" xfId="6048" xr:uid="{00000000-0005-0000-0000-00009D170000}"/>
    <cellStyle name="40% - Accent3 2 2" xfId="6049" xr:uid="{00000000-0005-0000-0000-00009E170000}"/>
    <cellStyle name="40% - Accent3 2 2 10" xfId="6050" xr:uid="{00000000-0005-0000-0000-00009F170000}"/>
    <cellStyle name="40% - Accent3 2 2 10 2" xfId="6051" xr:uid="{00000000-0005-0000-0000-0000A0170000}"/>
    <cellStyle name="40% - Accent3 2 2 10 2 2" xfId="6052" xr:uid="{00000000-0005-0000-0000-0000A1170000}"/>
    <cellStyle name="40% - Accent3 2 2 10 3" xfId="6053" xr:uid="{00000000-0005-0000-0000-0000A2170000}"/>
    <cellStyle name="40% - Accent3 2 2 10 4" xfId="6054" xr:uid="{00000000-0005-0000-0000-0000A3170000}"/>
    <cellStyle name="40% - Accent3 2 2 11" xfId="6055" xr:uid="{00000000-0005-0000-0000-0000A4170000}"/>
    <cellStyle name="40% - Accent3 2 2 11 2" xfId="6056" xr:uid="{00000000-0005-0000-0000-0000A5170000}"/>
    <cellStyle name="40% - Accent3 2 2 12" xfId="6057" xr:uid="{00000000-0005-0000-0000-0000A6170000}"/>
    <cellStyle name="40% - Accent3 2 2 13" xfId="6058" xr:uid="{00000000-0005-0000-0000-0000A7170000}"/>
    <cellStyle name="40% - Accent3 2 2 2" xfId="6059" xr:uid="{00000000-0005-0000-0000-0000A8170000}"/>
    <cellStyle name="40% - Accent3 2 2 2 10" xfId="6060" xr:uid="{00000000-0005-0000-0000-0000A9170000}"/>
    <cellStyle name="40% - Accent3 2 2 2 10 2" xfId="6061" xr:uid="{00000000-0005-0000-0000-0000AA170000}"/>
    <cellStyle name="40% - Accent3 2 2 2 11" xfId="6062" xr:uid="{00000000-0005-0000-0000-0000AB170000}"/>
    <cellStyle name="40% - Accent3 2 2 2 12" xfId="6063" xr:uid="{00000000-0005-0000-0000-0000AC170000}"/>
    <cellStyle name="40% - Accent3 2 2 2 2" xfId="6064" xr:uid="{00000000-0005-0000-0000-0000AD170000}"/>
    <cellStyle name="40% - Accent3 2 2 2 2 10" xfId="6065" xr:uid="{00000000-0005-0000-0000-0000AE170000}"/>
    <cellStyle name="40% - Accent3 2 2 2 2 2" xfId="6066" xr:uid="{00000000-0005-0000-0000-0000AF170000}"/>
    <cellStyle name="40% - Accent3 2 2 2 2 2 2" xfId="6067" xr:uid="{00000000-0005-0000-0000-0000B0170000}"/>
    <cellStyle name="40% - Accent3 2 2 2 2 2 2 2" xfId="6068" xr:uid="{00000000-0005-0000-0000-0000B1170000}"/>
    <cellStyle name="40% - Accent3 2 2 2 2 2 2 2 2" xfId="6069" xr:uid="{00000000-0005-0000-0000-0000B2170000}"/>
    <cellStyle name="40% - Accent3 2 2 2 2 2 2 3" xfId="6070" xr:uid="{00000000-0005-0000-0000-0000B3170000}"/>
    <cellStyle name="40% - Accent3 2 2 2 2 2 2 4" xfId="6071" xr:uid="{00000000-0005-0000-0000-0000B4170000}"/>
    <cellStyle name="40% - Accent3 2 2 2 2 2 3" xfId="6072" xr:uid="{00000000-0005-0000-0000-0000B5170000}"/>
    <cellStyle name="40% - Accent3 2 2 2 2 2 3 2" xfId="6073" xr:uid="{00000000-0005-0000-0000-0000B6170000}"/>
    <cellStyle name="40% - Accent3 2 2 2 2 2 4" xfId="6074" xr:uid="{00000000-0005-0000-0000-0000B7170000}"/>
    <cellStyle name="40% - Accent3 2 2 2 2 2 5" xfId="6075" xr:uid="{00000000-0005-0000-0000-0000B8170000}"/>
    <cellStyle name="40% - Accent3 2 2 2 2 3" xfId="6076" xr:uid="{00000000-0005-0000-0000-0000B9170000}"/>
    <cellStyle name="40% - Accent3 2 2 2 2 3 2" xfId="6077" xr:uid="{00000000-0005-0000-0000-0000BA170000}"/>
    <cellStyle name="40% - Accent3 2 2 2 2 3 2 2" xfId="6078" xr:uid="{00000000-0005-0000-0000-0000BB170000}"/>
    <cellStyle name="40% - Accent3 2 2 2 2 3 3" xfId="6079" xr:uid="{00000000-0005-0000-0000-0000BC170000}"/>
    <cellStyle name="40% - Accent3 2 2 2 2 3 4" xfId="6080" xr:uid="{00000000-0005-0000-0000-0000BD170000}"/>
    <cellStyle name="40% - Accent3 2 2 2 2 4" xfId="6081" xr:uid="{00000000-0005-0000-0000-0000BE170000}"/>
    <cellStyle name="40% - Accent3 2 2 2 2 4 2" xfId="6082" xr:uid="{00000000-0005-0000-0000-0000BF170000}"/>
    <cellStyle name="40% - Accent3 2 2 2 2 4 2 2" xfId="6083" xr:uid="{00000000-0005-0000-0000-0000C0170000}"/>
    <cellStyle name="40% - Accent3 2 2 2 2 4 3" xfId="6084" xr:uid="{00000000-0005-0000-0000-0000C1170000}"/>
    <cellStyle name="40% - Accent3 2 2 2 2 4 4" xfId="6085" xr:uid="{00000000-0005-0000-0000-0000C2170000}"/>
    <cellStyle name="40% - Accent3 2 2 2 2 5" xfId="6086" xr:uid="{00000000-0005-0000-0000-0000C3170000}"/>
    <cellStyle name="40% - Accent3 2 2 2 2 5 2" xfId="6087" xr:uid="{00000000-0005-0000-0000-0000C4170000}"/>
    <cellStyle name="40% - Accent3 2 2 2 2 5 2 2" xfId="6088" xr:uid="{00000000-0005-0000-0000-0000C5170000}"/>
    <cellStyle name="40% - Accent3 2 2 2 2 5 3" xfId="6089" xr:uid="{00000000-0005-0000-0000-0000C6170000}"/>
    <cellStyle name="40% - Accent3 2 2 2 2 5 4" xfId="6090" xr:uid="{00000000-0005-0000-0000-0000C7170000}"/>
    <cellStyle name="40% - Accent3 2 2 2 2 6" xfId="6091" xr:uid="{00000000-0005-0000-0000-0000C8170000}"/>
    <cellStyle name="40% - Accent3 2 2 2 2 6 2" xfId="6092" xr:uid="{00000000-0005-0000-0000-0000C9170000}"/>
    <cellStyle name="40% - Accent3 2 2 2 2 6 2 2" xfId="6093" xr:uid="{00000000-0005-0000-0000-0000CA170000}"/>
    <cellStyle name="40% - Accent3 2 2 2 2 6 3" xfId="6094" xr:uid="{00000000-0005-0000-0000-0000CB170000}"/>
    <cellStyle name="40% - Accent3 2 2 2 2 6 4" xfId="6095" xr:uid="{00000000-0005-0000-0000-0000CC170000}"/>
    <cellStyle name="40% - Accent3 2 2 2 2 7" xfId="6096" xr:uid="{00000000-0005-0000-0000-0000CD170000}"/>
    <cellStyle name="40% - Accent3 2 2 2 2 7 2" xfId="6097" xr:uid="{00000000-0005-0000-0000-0000CE170000}"/>
    <cellStyle name="40% - Accent3 2 2 2 2 7 2 2" xfId="6098" xr:uid="{00000000-0005-0000-0000-0000CF170000}"/>
    <cellStyle name="40% - Accent3 2 2 2 2 7 3" xfId="6099" xr:uid="{00000000-0005-0000-0000-0000D0170000}"/>
    <cellStyle name="40% - Accent3 2 2 2 2 7 4" xfId="6100" xr:uid="{00000000-0005-0000-0000-0000D1170000}"/>
    <cellStyle name="40% - Accent3 2 2 2 2 8" xfId="6101" xr:uid="{00000000-0005-0000-0000-0000D2170000}"/>
    <cellStyle name="40% - Accent3 2 2 2 2 8 2" xfId="6102" xr:uid="{00000000-0005-0000-0000-0000D3170000}"/>
    <cellStyle name="40% - Accent3 2 2 2 2 9" xfId="6103" xr:uid="{00000000-0005-0000-0000-0000D4170000}"/>
    <cellStyle name="40% - Accent3 2 2 2 3" xfId="6104" xr:uid="{00000000-0005-0000-0000-0000D5170000}"/>
    <cellStyle name="40% - Accent3 2 2 2 3 2" xfId="6105" xr:uid="{00000000-0005-0000-0000-0000D6170000}"/>
    <cellStyle name="40% - Accent3 2 2 2 3 2 2" xfId="6106" xr:uid="{00000000-0005-0000-0000-0000D7170000}"/>
    <cellStyle name="40% - Accent3 2 2 2 3 2 2 2" xfId="6107" xr:uid="{00000000-0005-0000-0000-0000D8170000}"/>
    <cellStyle name="40% - Accent3 2 2 2 3 2 3" xfId="6108" xr:uid="{00000000-0005-0000-0000-0000D9170000}"/>
    <cellStyle name="40% - Accent3 2 2 2 3 2 4" xfId="6109" xr:uid="{00000000-0005-0000-0000-0000DA170000}"/>
    <cellStyle name="40% - Accent3 2 2 2 3 3" xfId="6110" xr:uid="{00000000-0005-0000-0000-0000DB170000}"/>
    <cellStyle name="40% - Accent3 2 2 2 3 3 2" xfId="6111" xr:uid="{00000000-0005-0000-0000-0000DC170000}"/>
    <cellStyle name="40% - Accent3 2 2 2 3 4" xfId="6112" xr:uid="{00000000-0005-0000-0000-0000DD170000}"/>
    <cellStyle name="40% - Accent3 2 2 2 3 5" xfId="6113" xr:uid="{00000000-0005-0000-0000-0000DE170000}"/>
    <cellStyle name="40% - Accent3 2 2 2 4" xfId="6114" xr:uid="{00000000-0005-0000-0000-0000DF170000}"/>
    <cellStyle name="40% - Accent3 2 2 2 4 2" xfId="6115" xr:uid="{00000000-0005-0000-0000-0000E0170000}"/>
    <cellStyle name="40% - Accent3 2 2 2 4 2 2" xfId="6116" xr:uid="{00000000-0005-0000-0000-0000E1170000}"/>
    <cellStyle name="40% - Accent3 2 2 2 4 2 2 2" xfId="6117" xr:uid="{00000000-0005-0000-0000-0000E2170000}"/>
    <cellStyle name="40% - Accent3 2 2 2 4 2 3" xfId="6118" xr:uid="{00000000-0005-0000-0000-0000E3170000}"/>
    <cellStyle name="40% - Accent3 2 2 2 4 2 4" xfId="6119" xr:uid="{00000000-0005-0000-0000-0000E4170000}"/>
    <cellStyle name="40% - Accent3 2 2 2 4 3" xfId="6120" xr:uid="{00000000-0005-0000-0000-0000E5170000}"/>
    <cellStyle name="40% - Accent3 2 2 2 4 3 2" xfId="6121" xr:uid="{00000000-0005-0000-0000-0000E6170000}"/>
    <cellStyle name="40% - Accent3 2 2 2 4 4" xfId="6122" xr:uid="{00000000-0005-0000-0000-0000E7170000}"/>
    <cellStyle name="40% - Accent3 2 2 2 4 5" xfId="6123" xr:uid="{00000000-0005-0000-0000-0000E8170000}"/>
    <cellStyle name="40% - Accent3 2 2 2 5" xfId="6124" xr:uid="{00000000-0005-0000-0000-0000E9170000}"/>
    <cellStyle name="40% - Accent3 2 2 2 5 2" xfId="6125" xr:uid="{00000000-0005-0000-0000-0000EA170000}"/>
    <cellStyle name="40% - Accent3 2 2 2 5 2 2" xfId="6126" xr:uid="{00000000-0005-0000-0000-0000EB170000}"/>
    <cellStyle name="40% - Accent3 2 2 2 5 3" xfId="6127" xr:uid="{00000000-0005-0000-0000-0000EC170000}"/>
    <cellStyle name="40% - Accent3 2 2 2 5 4" xfId="6128" xr:uid="{00000000-0005-0000-0000-0000ED170000}"/>
    <cellStyle name="40% - Accent3 2 2 2 6" xfId="6129" xr:uid="{00000000-0005-0000-0000-0000EE170000}"/>
    <cellStyle name="40% - Accent3 2 2 2 6 2" xfId="6130" xr:uid="{00000000-0005-0000-0000-0000EF170000}"/>
    <cellStyle name="40% - Accent3 2 2 2 6 2 2" xfId="6131" xr:uid="{00000000-0005-0000-0000-0000F0170000}"/>
    <cellStyle name="40% - Accent3 2 2 2 6 3" xfId="6132" xr:uid="{00000000-0005-0000-0000-0000F1170000}"/>
    <cellStyle name="40% - Accent3 2 2 2 6 4" xfId="6133" xr:uid="{00000000-0005-0000-0000-0000F2170000}"/>
    <cellStyle name="40% - Accent3 2 2 2 7" xfId="6134" xr:uid="{00000000-0005-0000-0000-0000F3170000}"/>
    <cellStyle name="40% - Accent3 2 2 2 7 2" xfId="6135" xr:uid="{00000000-0005-0000-0000-0000F4170000}"/>
    <cellStyle name="40% - Accent3 2 2 2 7 2 2" xfId="6136" xr:uid="{00000000-0005-0000-0000-0000F5170000}"/>
    <cellStyle name="40% - Accent3 2 2 2 7 3" xfId="6137" xr:uid="{00000000-0005-0000-0000-0000F6170000}"/>
    <cellStyle name="40% - Accent3 2 2 2 7 4" xfId="6138" xr:uid="{00000000-0005-0000-0000-0000F7170000}"/>
    <cellStyle name="40% - Accent3 2 2 2 8" xfId="6139" xr:uid="{00000000-0005-0000-0000-0000F8170000}"/>
    <cellStyle name="40% - Accent3 2 2 2 8 2" xfId="6140" xr:uid="{00000000-0005-0000-0000-0000F9170000}"/>
    <cellStyle name="40% - Accent3 2 2 2 8 2 2" xfId="6141" xr:uid="{00000000-0005-0000-0000-0000FA170000}"/>
    <cellStyle name="40% - Accent3 2 2 2 8 3" xfId="6142" xr:uid="{00000000-0005-0000-0000-0000FB170000}"/>
    <cellStyle name="40% - Accent3 2 2 2 8 4" xfId="6143" xr:uid="{00000000-0005-0000-0000-0000FC170000}"/>
    <cellStyle name="40% - Accent3 2 2 2 9" xfId="6144" xr:uid="{00000000-0005-0000-0000-0000FD170000}"/>
    <cellStyle name="40% - Accent3 2 2 2 9 2" xfId="6145" xr:uid="{00000000-0005-0000-0000-0000FE170000}"/>
    <cellStyle name="40% - Accent3 2 2 2 9 2 2" xfId="6146" xr:uid="{00000000-0005-0000-0000-0000FF170000}"/>
    <cellStyle name="40% - Accent3 2 2 2 9 3" xfId="6147" xr:uid="{00000000-0005-0000-0000-000000180000}"/>
    <cellStyle name="40% - Accent3 2 2 2 9 4" xfId="6148" xr:uid="{00000000-0005-0000-0000-000001180000}"/>
    <cellStyle name="40% - Accent3 2 2 3" xfId="6149" xr:uid="{00000000-0005-0000-0000-000002180000}"/>
    <cellStyle name="40% - Accent3 2 2 3 10" xfId="6150" xr:uid="{00000000-0005-0000-0000-000003180000}"/>
    <cellStyle name="40% - Accent3 2 2 3 2" xfId="6151" xr:uid="{00000000-0005-0000-0000-000004180000}"/>
    <cellStyle name="40% - Accent3 2 2 3 2 2" xfId="6152" xr:uid="{00000000-0005-0000-0000-000005180000}"/>
    <cellStyle name="40% - Accent3 2 2 3 2 2 2" xfId="6153" xr:uid="{00000000-0005-0000-0000-000006180000}"/>
    <cellStyle name="40% - Accent3 2 2 3 2 2 2 2" xfId="6154" xr:uid="{00000000-0005-0000-0000-000007180000}"/>
    <cellStyle name="40% - Accent3 2 2 3 2 2 3" xfId="6155" xr:uid="{00000000-0005-0000-0000-000008180000}"/>
    <cellStyle name="40% - Accent3 2 2 3 2 2 4" xfId="6156" xr:uid="{00000000-0005-0000-0000-000009180000}"/>
    <cellStyle name="40% - Accent3 2 2 3 2 3" xfId="6157" xr:uid="{00000000-0005-0000-0000-00000A180000}"/>
    <cellStyle name="40% - Accent3 2 2 3 2 3 2" xfId="6158" xr:uid="{00000000-0005-0000-0000-00000B180000}"/>
    <cellStyle name="40% - Accent3 2 2 3 2 4" xfId="6159" xr:uid="{00000000-0005-0000-0000-00000C180000}"/>
    <cellStyle name="40% - Accent3 2 2 3 2 5" xfId="6160" xr:uid="{00000000-0005-0000-0000-00000D180000}"/>
    <cellStyle name="40% - Accent3 2 2 3 3" xfId="6161" xr:uid="{00000000-0005-0000-0000-00000E180000}"/>
    <cellStyle name="40% - Accent3 2 2 3 3 2" xfId="6162" xr:uid="{00000000-0005-0000-0000-00000F180000}"/>
    <cellStyle name="40% - Accent3 2 2 3 3 2 2" xfId="6163" xr:uid="{00000000-0005-0000-0000-000010180000}"/>
    <cellStyle name="40% - Accent3 2 2 3 3 3" xfId="6164" xr:uid="{00000000-0005-0000-0000-000011180000}"/>
    <cellStyle name="40% - Accent3 2 2 3 3 4" xfId="6165" xr:uid="{00000000-0005-0000-0000-000012180000}"/>
    <cellStyle name="40% - Accent3 2 2 3 4" xfId="6166" xr:uid="{00000000-0005-0000-0000-000013180000}"/>
    <cellStyle name="40% - Accent3 2 2 3 4 2" xfId="6167" xr:uid="{00000000-0005-0000-0000-000014180000}"/>
    <cellStyle name="40% - Accent3 2 2 3 4 2 2" xfId="6168" xr:uid="{00000000-0005-0000-0000-000015180000}"/>
    <cellStyle name="40% - Accent3 2 2 3 4 3" xfId="6169" xr:uid="{00000000-0005-0000-0000-000016180000}"/>
    <cellStyle name="40% - Accent3 2 2 3 4 4" xfId="6170" xr:uid="{00000000-0005-0000-0000-000017180000}"/>
    <cellStyle name="40% - Accent3 2 2 3 5" xfId="6171" xr:uid="{00000000-0005-0000-0000-000018180000}"/>
    <cellStyle name="40% - Accent3 2 2 3 5 2" xfId="6172" xr:uid="{00000000-0005-0000-0000-000019180000}"/>
    <cellStyle name="40% - Accent3 2 2 3 5 2 2" xfId="6173" xr:uid="{00000000-0005-0000-0000-00001A180000}"/>
    <cellStyle name="40% - Accent3 2 2 3 5 3" xfId="6174" xr:uid="{00000000-0005-0000-0000-00001B180000}"/>
    <cellStyle name="40% - Accent3 2 2 3 5 4" xfId="6175" xr:uid="{00000000-0005-0000-0000-00001C180000}"/>
    <cellStyle name="40% - Accent3 2 2 3 6" xfId="6176" xr:uid="{00000000-0005-0000-0000-00001D180000}"/>
    <cellStyle name="40% - Accent3 2 2 3 6 2" xfId="6177" xr:uid="{00000000-0005-0000-0000-00001E180000}"/>
    <cellStyle name="40% - Accent3 2 2 3 6 2 2" xfId="6178" xr:uid="{00000000-0005-0000-0000-00001F180000}"/>
    <cellStyle name="40% - Accent3 2 2 3 6 3" xfId="6179" xr:uid="{00000000-0005-0000-0000-000020180000}"/>
    <cellStyle name="40% - Accent3 2 2 3 6 4" xfId="6180" xr:uid="{00000000-0005-0000-0000-000021180000}"/>
    <cellStyle name="40% - Accent3 2 2 3 7" xfId="6181" xr:uid="{00000000-0005-0000-0000-000022180000}"/>
    <cellStyle name="40% - Accent3 2 2 3 7 2" xfId="6182" xr:uid="{00000000-0005-0000-0000-000023180000}"/>
    <cellStyle name="40% - Accent3 2 2 3 7 2 2" xfId="6183" xr:uid="{00000000-0005-0000-0000-000024180000}"/>
    <cellStyle name="40% - Accent3 2 2 3 7 3" xfId="6184" xr:uid="{00000000-0005-0000-0000-000025180000}"/>
    <cellStyle name="40% - Accent3 2 2 3 7 4" xfId="6185" xr:uid="{00000000-0005-0000-0000-000026180000}"/>
    <cellStyle name="40% - Accent3 2 2 3 8" xfId="6186" xr:uid="{00000000-0005-0000-0000-000027180000}"/>
    <cellStyle name="40% - Accent3 2 2 3 8 2" xfId="6187" xr:uid="{00000000-0005-0000-0000-000028180000}"/>
    <cellStyle name="40% - Accent3 2 2 3 9" xfId="6188" xr:uid="{00000000-0005-0000-0000-000029180000}"/>
    <cellStyle name="40% - Accent3 2 2 4" xfId="6189" xr:uid="{00000000-0005-0000-0000-00002A180000}"/>
    <cellStyle name="40% - Accent3 2 2 4 2" xfId="6190" xr:uid="{00000000-0005-0000-0000-00002B180000}"/>
    <cellStyle name="40% - Accent3 2 2 4 2 2" xfId="6191" xr:uid="{00000000-0005-0000-0000-00002C180000}"/>
    <cellStyle name="40% - Accent3 2 2 4 2 2 2" xfId="6192" xr:uid="{00000000-0005-0000-0000-00002D180000}"/>
    <cellStyle name="40% - Accent3 2 2 4 2 3" xfId="6193" xr:uid="{00000000-0005-0000-0000-00002E180000}"/>
    <cellStyle name="40% - Accent3 2 2 4 2 4" xfId="6194" xr:uid="{00000000-0005-0000-0000-00002F180000}"/>
    <cellStyle name="40% - Accent3 2 2 4 3" xfId="6195" xr:uid="{00000000-0005-0000-0000-000030180000}"/>
    <cellStyle name="40% - Accent3 2 2 4 3 2" xfId="6196" xr:uid="{00000000-0005-0000-0000-000031180000}"/>
    <cellStyle name="40% - Accent3 2 2 4 4" xfId="6197" xr:uid="{00000000-0005-0000-0000-000032180000}"/>
    <cellStyle name="40% - Accent3 2 2 4 5" xfId="6198" xr:uid="{00000000-0005-0000-0000-000033180000}"/>
    <cellStyle name="40% - Accent3 2 2 5" xfId="6199" xr:uid="{00000000-0005-0000-0000-000034180000}"/>
    <cellStyle name="40% - Accent3 2 2 5 2" xfId="6200" xr:uid="{00000000-0005-0000-0000-000035180000}"/>
    <cellStyle name="40% - Accent3 2 2 5 2 2" xfId="6201" xr:uid="{00000000-0005-0000-0000-000036180000}"/>
    <cellStyle name="40% - Accent3 2 2 5 2 2 2" xfId="6202" xr:uid="{00000000-0005-0000-0000-000037180000}"/>
    <cellStyle name="40% - Accent3 2 2 5 2 3" xfId="6203" xr:uid="{00000000-0005-0000-0000-000038180000}"/>
    <cellStyle name="40% - Accent3 2 2 5 2 4" xfId="6204" xr:uid="{00000000-0005-0000-0000-000039180000}"/>
    <cellStyle name="40% - Accent3 2 2 5 3" xfId="6205" xr:uid="{00000000-0005-0000-0000-00003A180000}"/>
    <cellStyle name="40% - Accent3 2 2 5 3 2" xfId="6206" xr:uid="{00000000-0005-0000-0000-00003B180000}"/>
    <cellStyle name="40% - Accent3 2 2 5 4" xfId="6207" xr:uid="{00000000-0005-0000-0000-00003C180000}"/>
    <cellStyle name="40% - Accent3 2 2 5 5" xfId="6208" xr:uid="{00000000-0005-0000-0000-00003D180000}"/>
    <cellStyle name="40% - Accent3 2 2 6" xfId="6209" xr:uid="{00000000-0005-0000-0000-00003E180000}"/>
    <cellStyle name="40% - Accent3 2 2 6 2" xfId="6210" xr:uid="{00000000-0005-0000-0000-00003F180000}"/>
    <cellStyle name="40% - Accent3 2 2 6 2 2" xfId="6211" xr:uid="{00000000-0005-0000-0000-000040180000}"/>
    <cellStyle name="40% - Accent3 2 2 6 3" xfId="6212" xr:uid="{00000000-0005-0000-0000-000041180000}"/>
    <cellStyle name="40% - Accent3 2 2 6 4" xfId="6213" xr:uid="{00000000-0005-0000-0000-000042180000}"/>
    <cellStyle name="40% - Accent3 2 2 7" xfId="6214" xr:uid="{00000000-0005-0000-0000-000043180000}"/>
    <cellStyle name="40% - Accent3 2 2 7 2" xfId="6215" xr:uid="{00000000-0005-0000-0000-000044180000}"/>
    <cellStyle name="40% - Accent3 2 2 7 2 2" xfId="6216" xr:uid="{00000000-0005-0000-0000-000045180000}"/>
    <cellStyle name="40% - Accent3 2 2 7 3" xfId="6217" xr:uid="{00000000-0005-0000-0000-000046180000}"/>
    <cellStyle name="40% - Accent3 2 2 7 4" xfId="6218" xr:uid="{00000000-0005-0000-0000-000047180000}"/>
    <cellStyle name="40% - Accent3 2 2 8" xfId="6219" xr:uid="{00000000-0005-0000-0000-000048180000}"/>
    <cellStyle name="40% - Accent3 2 2 8 2" xfId="6220" xr:uid="{00000000-0005-0000-0000-000049180000}"/>
    <cellStyle name="40% - Accent3 2 2 8 2 2" xfId="6221" xr:uid="{00000000-0005-0000-0000-00004A180000}"/>
    <cellStyle name="40% - Accent3 2 2 8 3" xfId="6222" xr:uid="{00000000-0005-0000-0000-00004B180000}"/>
    <cellStyle name="40% - Accent3 2 2 8 4" xfId="6223" xr:uid="{00000000-0005-0000-0000-00004C180000}"/>
    <cellStyle name="40% - Accent3 2 2 9" xfId="6224" xr:uid="{00000000-0005-0000-0000-00004D180000}"/>
    <cellStyle name="40% - Accent3 2 2 9 2" xfId="6225" xr:uid="{00000000-0005-0000-0000-00004E180000}"/>
    <cellStyle name="40% - Accent3 2 2 9 2 2" xfId="6226" xr:uid="{00000000-0005-0000-0000-00004F180000}"/>
    <cellStyle name="40% - Accent3 2 2 9 3" xfId="6227" xr:uid="{00000000-0005-0000-0000-000050180000}"/>
    <cellStyle name="40% - Accent3 2 2 9 4" xfId="6228" xr:uid="{00000000-0005-0000-0000-000051180000}"/>
    <cellStyle name="40% - Accent3 2 3" xfId="6229" xr:uid="{00000000-0005-0000-0000-000052180000}"/>
    <cellStyle name="40% - Accent3 2 3 10" xfId="6230" xr:uid="{00000000-0005-0000-0000-000053180000}"/>
    <cellStyle name="40% - Accent3 2 3 10 2" xfId="6231" xr:uid="{00000000-0005-0000-0000-000054180000}"/>
    <cellStyle name="40% - Accent3 2 3 11" xfId="6232" xr:uid="{00000000-0005-0000-0000-000055180000}"/>
    <cellStyle name="40% - Accent3 2 3 12" xfId="6233" xr:uid="{00000000-0005-0000-0000-000056180000}"/>
    <cellStyle name="40% - Accent3 2 3 2" xfId="6234" xr:uid="{00000000-0005-0000-0000-000057180000}"/>
    <cellStyle name="40% - Accent3 2 3 2 10" xfId="6235" xr:uid="{00000000-0005-0000-0000-000058180000}"/>
    <cellStyle name="40% - Accent3 2 3 2 2" xfId="6236" xr:uid="{00000000-0005-0000-0000-000059180000}"/>
    <cellStyle name="40% - Accent3 2 3 2 2 2" xfId="6237" xr:uid="{00000000-0005-0000-0000-00005A180000}"/>
    <cellStyle name="40% - Accent3 2 3 2 2 2 2" xfId="6238" xr:uid="{00000000-0005-0000-0000-00005B180000}"/>
    <cellStyle name="40% - Accent3 2 3 2 2 2 2 2" xfId="6239" xr:uid="{00000000-0005-0000-0000-00005C180000}"/>
    <cellStyle name="40% - Accent3 2 3 2 2 2 3" xfId="6240" xr:uid="{00000000-0005-0000-0000-00005D180000}"/>
    <cellStyle name="40% - Accent3 2 3 2 2 2 4" xfId="6241" xr:uid="{00000000-0005-0000-0000-00005E180000}"/>
    <cellStyle name="40% - Accent3 2 3 2 2 3" xfId="6242" xr:uid="{00000000-0005-0000-0000-00005F180000}"/>
    <cellStyle name="40% - Accent3 2 3 2 2 3 2" xfId="6243" xr:uid="{00000000-0005-0000-0000-000060180000}"/>
    <cellStyle name="40% - Accent3 2 3 2 2 4" xfId="6244" xr:uid="{00000000-0005-0000-0000-000061180000}"/>
    <cellStyle name="40% - Accent3 2 3 2 2 5" xfId="6245" xr:uid="{00000000-0005-0000-0000-000062180000}"/>
    <cellStyle name="40% - Accent3 2 3 2 3" xfId="6246" xr:uid="{00000000-0005-0000-0000-000063180000}"/>
    <cellStyle name="40% - Accent3 2 3 2 3 2" xfId="6247" xr:uid="{00000000-0005-0000-0000-000064180000}"/>
    <cellStyle name="40% - Accent3 2 3 2 3 2 2" xfId="6248" xr:uid="{00000000-0005-0000-0000-000065180000}"/>
    <cellStyle name="40% - Accent3 2 3 2 3 3" xfId="6249" xr:uid="{00000000-0005-0000-0000-000066180000}"/>
    <cellStyle name="40% - Accent3 2 3 2 3 4" xfId="6250" xr:uid="{00000000-0005-0000-0000-000067180000}"/>
    <cellStyle name="40% - Accent3 2 3 2 4" xfId="6251" xr:uid="{00000000-0005-0000-0000-000068180000}"/>
    <cellStyle name="40% - Accent3 2 3 2 4 2" xfId="6252" xr:uid="{00000000-0005-0000-0000-000069180000}"/>
    <cellStyle name="40% - Accent3 2 3 2 4 2 2" xfId="6253" xr:uid="{00000000-0005-0000-0000-00006A180000}"/>
    <cellStyle name="40% - Accent3 2 3 2 4 3" xfId="6254" xr:uid="{00000000-0005-0000-0000-00006B180000}"/>
    <cellStyle name="40% - Accent3 2 3 2 4 4" xfId="6255" xr:uid="{00000000-0005-0000-0000-00006C180000}"/>
    <cellStyle name="40% - Accent3 2 3 2 5" xfId="6256" xr:uid="{00000000-0005-0000-0000-00006D180000}"/>
    <cellStyle name="40% - Accent3 2 3 2 5 2" xfId="6257" xr:uid="{00000000-0005-0000-0000-00006E180000}"/>
    <cellStyle name="40% - Accent3 2 3 2 5 2 2" xfId="6258" xr:uid="{00000000-0005-0000-0000-00006F180000}"/>
    <cellStyle name="40% - Accent3 2 3 2 5 3" xfId="6259" xr:uid="{00000000-0005-0000-0000-000070180000}"/>
    <cellStyle name="40% - Accent3 2 3 2 5 4" xfId="6260" xr:uid="{00000000-0005-0000-0000-000071180000}"/>
    <cellStyle name="40% - Accent3 2 3 2 6" xfId="6261" xr:uid="{00000000-0005-0000-0000-000072180000}"/>
    <cellStyle name="40% - Accent3 2 3 2 6 2" xfId="6262" xr:uid="{00000000-0005-0000-0000-000073180000}"/>
    <cellStyle name="40% - Accent3 2 3 2 6 2 2" xfId="6263" xr:uid="{00000000-0005-0000-0000-000074180000}"/>
    <cellStyle name="40% - Accent3 2 3 2 6 3" xfId="6264" xr:uid="{00000000-0005-0000-0000-000075180000}"/>
    <cellStyle name="40% - Accent3 2 3 2 6 4" xfId="6265" xr:uid="{00000000-0005-0000-0000-000076180000}"/>
    <cellStyle name="40% - Accent3 2 3 2 7" xfId="6266" xr:uid="{00000000-0005-0000-0000-000077180000}"/>
    <cellStyle name="40% - Accent3 2 3 2 7 2" xfId="6267" xr:uid="{00000000-0005-0000-0000-000078180000}"/>
    <cellStyle name="40% - Accent3 2 3 2 7 2 2" xfId="6268" xr:uid="{00000000-0005-0000-0000-000079180000}"/>
    <cellStyle name="40% - Accent3 2 3 2 7 3" xfId="6269" xr:uid="{00000000-0005-0000-0000-00007A180000}"/>
    <cellStyle name="40% - Accent3 2 3 2 7 4" xfId="6270" xr:uid="{00000000-0005-0000-0000-00007B180000}"/>
    <cellStyle name="40% - Accent3 2 3 2 8" xfId="6271" xr:uid="{00000000-0005-0000-0000-00007C180000}"/>
    <cellStyle name="40% - Accent3 2 3 2 8 2" xfId="6272" xr:uid="{00000000-0005-0000-0000-00007D180000}"/>
    <cellStyle name="40% - Accent3 2 3 2 9" xfId="6273" xr:uid="{00000000-0005-0000-0000-00007E180000}"/>
    <cellStyle name="40% - Accent3 2 3 3" xfId="6274" xr:uid="{00000000-0005-0000-0000-00007F180000}"/>
    <cellStyle name="40% - Accent3 2 3 3 2" xfId="6275" xr:uid="{00000000-0005-0000-0000-000080180000}"/>
    <cellStyle name="40% - Accent3 2 3 3 2 2" xfId="6276" xr:uid="{00000000-0005-0000-0000-000081180000}"/>
    <cellStyle name="40% - Accent3 2 3 3 2 2 2" xfId="6277" xr:uid="{00000000-0005-0000-0000-000082180000}"/>
    <cellStyle name="40% - Accent3 2 3 3 2 3" xfId="6278" xr:uid="{00000000-0005-0000-0000-000083180000}"/>
    <cellStyle name="40% - Accent3 2 3 3 2 4" xfId="6279" xr:uid="{00000000-0005-0000-0000-000084180000}"/>
    <cellStyle name="40% - Accent3 2 3 3 3" xfId="6280" xr:uid="{00000000-0005-0000-0000-000085180000}"/>
    <cellStyle name="40% - Accent3 2 3 3 3 2" xfId="6281" xr:uid="{00000000-0005-0000-0000-000086180000}"/>
    <cellStyle name="40% - Accent3 2 3 3 4" xfId="6282" xr:uid="{00000000-0005-0000-0000-000087180000}"/>
    <cellStyle name="40% - Accent3 2 3 3 5" xfId="6283" xr:uid="{00000000-0005-0000-0000-000088180000}"/>
    <cellStyle name="40% - Accent3 2 3 4" xfId="6284" xr:uid="{00000000-0005-0000-0000-000089180000}"/>
    <cellStyle name="40% - Accent3 2 3 4 2" xfId="6285" xr:uid="{00000000-0005-0000-0000-00008A180000}"/>
    <cellStyle name="40% - Accent3 2 3 4 2 2" xfId="6286" xr:uid="{00000000-0005-0000-0000-00008B180000}"/>
    <cellStyle name="40% - Accent3 2 3 4 2 2 2" xfId="6287" xr:uid="{00000000-0005-0000-0000-00008C180000}"/>
    <cellStyle name="40% - Accent3 2 3 4 2 3" xfId="6288" xr:uid="{00000000-0005-0000-0000-00008D180000}"/>
    <cellStyle name="40% - Accent3 2 3 4 2 4" xfId="6289" xr:uid="{00000000-0005-0000-0000-00008E180000}"/>
    <cellStyle name="40% - Accent3 2 3 4 3" xfId="6290" xr:uid="{00000000-0005-0000-0000-00008F180000}"/>
    <cellStyle name="40% - Accent3 2 3 4 3 2" xfId="6291" xr:uid="{00000000-0005-0000-0000-000090180000}"/>
    <cellStyle name="40% - Accent3 2 3 4 4" xfId="6292" xr:uid="{00000000-0005-0000-0000-000091180000}"/>
    <cellStyle name="40% - Accent3 2 3 4 5" xfId="6293" xr:uid="{00000000-0005-0000-0000-000092180000}"/>
    <cellStyle name="40% - Accent3 2 3 5" xfId="6294" xr:uid="{00000000-0005-0000-0000-000093180000}"/>
    <cellStyle name="40% - Accent3 2 3 5 2" xfId="6295" xr:uid="{00000000-0005-0000-0000-000094180000}"/>
    <cellStyle name="40% - Accent3 2 3 5 2 2" xfId="6296" xr:uid="{00000000-0005-0000-0000-000095180000}"/>
    <cellStyle name="40% - Accent3 2 3 5 3" xfId="6297" xr:uid="{00000000-0005-0000-0000-000096180000}"/>
    <cellStyle name="40% - Accent3 2 3 5 4" xfId="6298" xr:uid="{00000000-0005-0000-0000-000097180000}"/>
    <cellStyle name="40% - Accent3 2 3 6" xfId="6299" xr:uid="{00000000-0005-0000-0000-000098180000}"/>
    <cellStyle name="40% - Accent3 2 3 6 2" xfId="6300" xr:uid="{00000000-0005-0000-0000-000099180000}"/>
    <cellStyle name="40% - Accent3 2 3 6 2 2" xfId="6301" xr:uid="{00000000-0005-0000-0000-00009A180000}"/>
    <cellStyle name="40% - Accent3 2 3 6 3" xfId="6302" xr:uid="{00000000-0005-0000-0000-00009B180000}"/>
    <cellStyle name="40% - Accent3 2 3 6 4" xfId="6303" xr:uid="{00000000-0005-0000-0000-00009C180000}"/>
    <cellStyle name="40% - Accent3 2 3 7" xfId="6304" xr:uid="{00000000-0005-0000-0000-00009D180000}"/>
    <cellStyle name="40% - Accent3 2 3 7 2" xfId="6305" xr:uid="{00000000-0005-0000-0000-00009E180000}"/>
    <cellStyle name="40% - Accent3 2 3 7 2 2" xfId="6306" xr:uid="{00000000-0005-0000-0000-00009F180000}"/>
    <cellStyle name="40% - Accent3 2 3 7 3" xfId="6307" xr:uid="{00000000-0005-0000-0000-0000A0180000}"/>
    <cellStyle name="40% - Accent3 2 3 7 4" xfId="6308" xr:uid="{00000000-0005-0000-0000-0000A1180000}"/>
    <cellStyle name="40% - Accent3 2 3 8" xfId="6309" xr:uid="{00000000-0005-0000-0000-0000A2180000}"/>
    <cellStyle name="40% - Accent3 2 3 8 2" xfId="6310" xr:uid="{00000000-0005-0000-0000-0000A3180000}"/>
    <cellStyle name="40% - Accent3 2 3 8 2 2" xfId="6311" xr:uid="{00000000-0005-0000-0000-0000A4180000}"/>
    <cellStyle name="40% - Accent3 2 3 8 3" xfId="6312" xr:uid="{00000000-0005-0000-0000-0000A5180000}"/>
    <cellStyle name="40% - Accent3 2 3 8 4" xfId="6313" xr:uid="{00000000-0005-0000-0000-0000A6180000}"/>
    <cellStyle name="40% - Accent3 2 3 9" xfId="6314" xr:uid="{00000000-0005-0000-0000-0000A7180000}"/>
    <cellStyle name="40% - Accent3 2 3 9 2" xfId="6315" xr:uid="{00000000-0005-0000-0000-0000A8180000}"/>
    <cellStyle name="40% - Accent3 2 3 9 2 2" xfId="6316" xr:uid="{00000000-0005-0000-0000-0000A9180000}"/>
    <cellStyle name="40% - Accent3 2 3 9 3" xfId="6317" xr:uid="{00000000-0005-0000-0000-0000AA180000}"/>
    <cellStyle name="40% - Accent3 2 3 9 4" xfId="6318" xr:uid="{00000000-0005-0000-0000-0000AB180000}"/>
    <cellStyle name="40% - Accent3 2 4" xfId="6319" xr:uid="{00000000-0005-0000-0000-0000AC180000}"/>
    <cellStyle name="40% - Accent3 2 4 10" xfId="6320" xr:uid="{00000000-0005-0000-0000-0000AD180000}"/>
    <cellStyle name="40% - Accent3 2 4 2" xfId="6321" xr:uid="{00000000-0005-0000-0000-0000AE180000}"/>
    <cellStyle name="40% - Accent3 2 4 2 2" xfId="6322" xr:uid="{00000000-0005-0000-0000-0000AF180000}"/>
    <cellStyle name="40% - Accent3 2 4 2 2 2" xfId="6323" xr:uid="{00000000-0005-0000-0000-0000B0180000}"/>
    <cellStyle name="40% - Accent3 2 4 2 2 2 2" xfId="6324" xr:uid="{00000000-0005-0000-0000-0000B1180000}"/>
    <cellStyle name="40% - Accent3 2 4 2 2 3" xfId="6325" xr:uid="{00000000-0005-0000-0000-0000B2180000}"/>
    <cellStyle name="40% - Accent3 2 4 2 2 4" xfId="6326" xr:uid="{00000000-0005-0000-0000-0000B3180000}"/>
    <cellStyle name="40% - Accent3 2 4 2 3" xfId="6327" xr:uid="{00000000-0005-0000-0000-0000B4180000}"/>
    <cellStyle name="40% - Accent3 2 4 2 3 2" xfId="6328" xr:uid="{00000000-0005-0000-0000-0000B5180000}"/>
    <cellStyle name="40% - Accent3 2 4 2 4" xfId="6329" xr:uid="{00000000-0005-0000-0000-0000B6180000}"/>
    <cellStyle name="40% - Accent3 2 4 2 5" xfId="6330" xr:uid="{00000000-0005-0000-0000-0000B7180000}"/>
    <cellStyle name="40% - Accent3 2 4 3" xfId="6331" xr:uid="{00000000-0005-0000-0000-0000B8180000}"/>
    <cellStyle name="40% - Accent3 2 4 3 2" xfId="6332" xr:uid="{00000000-0005-0000-0000-0000B9180000}"/>
    <cellStyle name="40% - Accent3 2 4 3 2 2" xfId="6333" xr:uid="{00000000-0005-0000-0000-0000BA180000}"/>
    <cellStyle name="40% - Accent3 2 4 3 2 2 2" xfId="6334" xr:uid="{00000000-0005-0000-0000-0000BB180000}"/>
    <cellStyle name="40% - Accent3 2 4 3 2 3" xfId="6335" xr:uid="{00000000-0005-0000-0000-0000BC180000}"/>
    <cellStyle name="40% - Accent3 2 4 3 2 4" xfId="6336" xr:uid="{00000000-0005-0000-0000-0000BD180000}"/>
    <cellStyle name="40% - Accent3 2 4 3 3" xfId="6337" xr:uid="{00000000-0005-0000-0000-0000BE180000}"/>
    <cellStyle name="40% - Accent3 2 4 3 3 2" xfId="6338" xr:uid="{00000000-0005-0000-0000-0000BF180000}"/>
    <cellStyle name="40% - Accent3 2 4 3 4" xfId="6339" xr:uid="{00000000-0005-0000-0000-0000C0180000}"/>
    <cellStyle name="40% - Accent3 2 4 3 5" xfId="6340" xr:uid="{00000000-0005-0000-0000-0000C1180000}"/>
    <cellStyle name="40% - Accent3 2 4 4" xfId="6341" xr:uid="{00000000-0005-0000-0000-0000C2180000}"/>
    <cellStyle name="40% - Accent3 2 4 4 2" xfId="6342" xr:uid="{00000000-0005-0000-0000-0000C3180000}"/>
    <cellStyle name="40% - Accent3 2 4 4 2 2" xfId="6343" xr:uid="{00000000-0005-0000-0000-0000C4180000}"/>
    <cellStyle name="40% - Accent3 2 4 4 3" xfId="6344" xr:uid="{00000000-0005-0000-0000-0000C5180000}"/>
    <cellStyle name="40% - Accent3 2 4 4 4" xfId="6345" xr:uid="{00000000-0005-0000-0000-0000C6180000}"/>
    <cellStyle name="40% - Accent3 2 4 5" xfId="6346" xr:uid="{00000000-0005-0000-0000-0000C7180000}"/>
    <cellStyle name="40% - Accent3 2 4 5 2" xfId="6347" xr:uid="{00000000-0005-0000-0000-0000C8180000}"/>
    <cellStyle name="40% - Accent3 2 4 5 2 2" xfId="6348" xr:uid="{00000000-0005-0000-0000-0000C9180000}"/>
    <cellStyle name="40% - Accent3 2 4 5 3" xfId="6349" xr:uid="{00000000-0005-0000-0000-0000CA180000}"/>
    <cellStyle name="40% - Accent3 2 4 5 4" xfId="6350" xr:uid="{00000000-0005-0000-0000-0000CB180000}"/>
    <cellStyle name="40% - Accent3 2 4 6" xfId="6351" xr:uid="{00000000-0005-0000-0000-0000CC180000}"/>
    <cellStyle name="40% - Accent3 2 4 6 2" xfId="6352" xr:uid="{00000000-0005-0000-0000-0000CD180000}"/>
    <cellStyle name="40% - Accent3 2 4 6 2 2" xfId="6353" xr:uid="{00000000-0005-0000-0000-0000CE180000}"/>
    <cellStyle name="40% - Accent3 2 4 6 3" xfId="6354" xr:uid="{00000000-0005-0000-0000-0000CF180000}"/>
    <cellStyle name="40% - Accent3 2 4 6 4" xfId="6355" xr:uid="{00000000-0005-0000-0000-0000D0180000}"/>
    <cellStyle name="40% - Accent3 2 4 7" xfId="6356" xr:uid="{00000000-0005-0000-0000-0000D1180000}"/>
    <cellStyle name="40% - Accent3 2 4 7 2" xfId="6357" xr:uid="{00000000-0005-0000-0000-0000D2180000}"/>
    <cellStyle name="40% - Accent3 2 4 7 2 2" xfId="6358" xr:uid="{00000000-0005-0000-0000-0000D3180000}"/>
    <cellStyle name="40% - Accent3 2 4 7 3" xfId="6359" xr:uid="{00000000-0005-0000-0000-0000D4180000}"/>
    <cellStyle name="40% - Accent3 2 4 7 4" xfId="6360" xr:uid="{00000000-0005-0000-0000-0000D5180000}"/>
    <cellStyle name="40% - Accent3 2 4 8" xfId="6361" xr:uid="{00000000-0005-0000-0000-0000D6180000}"/>
    <cellStyle name="40% - Accent3 2 4 8 2" xfId="6362" xr:uid="{00000000-0005-0000-0000-0000D7180000}"/>
    <cellStyle name="40% - Accent3 2 4 9" xfId="6363" xr:uid="{00000000-0005-0000-0000-0000D8180000}"/>
    <cellStyle name="40% - Accent3 2 5" xfId="6364" xr:uid="{00000000-0005-0000-0000-0000D9180000}"/>
    <cellStyle name="40% - Accent3 2 5 2" xfId="6365" xr:uid="{00000000-0005-0000-0000-0000DA180000}"/>
    <cellStyle name="40% - Accent3 2 5 2 2" xfId="6366" xr:uid="{00000000-0005-0000-0000-0000DB180000}"/>
    <cellStyle name="40% - Accent3 2 5 2 2 2" xfId="6367" xr:uid="{00000000-0005-0000-0000-0000DC180000}"/>
    <cellStyle name="40% - Accent3 2 5 2 3" xfId="6368" xr:uid="{00000000-0005-0000-0000-0000DD180000}"/>
    <cellStyle name="40% - Accent3 2 5 2 4" xfId="6369" xr:uid="{00000000-0005-0000-0000-0000DE180000}"/>
    <cellStyle name="40% - Accent3 2 5 3" xfId="6370" xr:uid="{00000000-0005-0000-0000-0000DF180000}"/>
    <cellStyle name="40% - Accent3 2 5 3 2" xfId="6371" xr:uid="{00000000-0005-0000-0000-0000E0180000}"/>
    <cellStyle name="40% - Accent3 2 5 4" xfId="6372" xr:uid="{00000000-0005-0000-0000-0000E1180000}"/>
    <cellStyle name="40% - Accent3 2 5 5" xfId="6373" xr:uid="{00000000-0005-0000-0000-0000E2180000}"/>
    <cellStyle name="40% - Accent3 2 6" xfId="6374" xr:uid="{00000000-0005-0000-0000-0000E3180000}"/>
    <cellStyle name="40% - Accent3 2 6 2" xfId="6375" xr:uid="{00000000-0005-0000-0000-0000E4180000}"/>
    <cellStyle name="40% - Accent3 2 6 2 2" xfId="6376" xr:uid="{00000000-0005-0000-0000-0000E5180000}"/>
    <cellStyle name="40% - Accent3 2 6 2 2 2" xfId="6377" xr:uid="{00000000-0005-0000-0000-0000E6180000}"/>
    <cellStyle name="40% - Accent3 2 6 2 3" xfId="6378" xr:uid="{00000000-0005-0000-0000-0000E7180000}"/>
    <cellStyle name="40% - Accent3 2 6 2 4" xfId="6379" xr:uid="{00000000-0005-0000-0000-0000E8180000}"/>
    <cellStyle name="40% - Accent3 2 6 3" xfId="6380" xr:uid="{00000000-0005-0000-0000-0000E9180000}"/>
    <cellStyle name="40% - Accent3 2 6 3 2" xfId="6381" xr:uid="{00000000-0005-0000-0000-0000EA180000}"/>
    <cellStyle name="40% - Accent3 2 6 4" xfId="6382" xr:uid="{00000000-0005-0000-0000-0000EB180000}"/>
    <cellStyle name="40% - Accent3 2 6 5" xfId="6383" xr:uid="{00000000-0005-0000-0000-0000EC180000}"/>
    <cellStyle name="40% - Accent3 2 7" xfId="6384" xr:uid="{00000000-0005-0000-0000-0000ED180000}"/>
    <cellStyle name="40% - Accent3 2 7 2" xfId="6385" xr:uid="{00000000-0005-0000-0000-0000EE180000}"/>
    <cellStyle name="40% - Accent3 2 7 2 2" xfId="6386" xr:uid="{00000000-0005-0000-0000-0000EF180000}"/>
    <cellStyle name="40% - Accent3 2 7 3" xfId="6387" xr:uid="{00000000-0005-0000-0000-0000F0180000}"/>
    <cellStyle name="40% - Accent3 2 7 4" xfId="6388" xr:uid="{00000000-0005-0000-0000-0000F1180000}"/>
    <cellStyle name="40% - Accent3 2 8" xfId="6389" xr:uid="{00000000-0005-0000-0000-0000F2180000}"/>
    <cellStyle name="40% - Accent3 2 8 2" xfId="6390" xr:uid="{00000000-0005-0000-0000-0000F3180000}"/>
    <cellStyle name="40% - Accent3 2 8 2 2" xfId="6391" xr:uid="{00000000-0005-0000-0000-0000F4180000}"/>
    <cellStyle name="40% - Accent3 2 8 3" xfId="6392" xr:uid="{00000000-0005-0000-0000-0000F5180000}"/>
    <cellStyle name="40% - Accent3 2 8 4" xfId="6393" xr:uid="{00000000-0005-0000-0000-0000F6180000}"/>
    <cellStyle name="40% - Accent3 2 9" xfId="6394" xr:uid="{00000000-0005-0000-0000-0000F7180000}"/>
    <cellStyle name="40% - Accent3 2 9 2" xfId="6395" xr:uid="{00000000-0005-0000-0000-0000F8180000}"/>
    <cellStyle name="40% - Accent3 2 9 2 2" xfId="6396" xr:uid="{00000000-0005-0000-0000-0000F9180000}"/>
    <cellStyle name="40% - Accent3 2 9 3" xfId="6397" xr:uid="{00000000-0005-0000-0000-0000FA180000}"/>
    <cellStyle name="40% - Accent3 2 9 4" xfId="6398" xr:uid="{00000000-0005-0000-0000-0000FB180000}"/>
    <cellStyle name="40% - Accent3 3" xfId="6399" xr:uid="{00000000-0005-0000-0000-0000FC180000}"/>
    <cellStyle name="40% - Accent3 3 10" xfId="6400" xr:uid="{00000000-0005-0000-0000-0000FD180000}"/>
    <cellStyle name="40% - Accent3 3 10 2" xfId="6401" xr:uid="{00000000-0005-0000-0000-0000FE180000}"/>
    <cellStyle name="40% - Accent3 3 10 2 2" xfId="6402" xr:uid="{00000000-0005-0000-0000-0000FF180000}"/>
    <cellStyle name="40% - Accent3 3 10 3" xfId="6403" xr:uid="{00000000-0005-0000-0000-000000190000}"/>
    <cellStyle name="40% - Accent3 3 10 4" xfId="6404" xr:uid="{00000000-0005-0000-0000-000001190000}"/>
    <cellStyle name="40% - Accent3 3 11" xfId="6405" xr:uid="{00000000-0005-0000-0000-000002190000}"/>
    <cellStyle name="40% - Accent3 3 11 2" xfId="6406" xr:uid="{00000000-0005-0000-0000-000003190000}"/>
    <cellStyle name="40% - Accent3 3 11 2 2" xfId="6407" xr:uid="{00000000-0005-0000-0000-000004190000}"/>
    <cellStyle name="40% - Accent3 3 11 3" xfId="6408" xr:uid="{00000000-0005-0000-0000-000005190000}"/>
    <cellStyle name="40% - Accent3 3 11 4" xfId="6409" xr:uid="{00000000-0005-0000-0000-000006190000}"/>
    <cellStyle name="40% - Accent3 3 12" xfId="6410" xr:uid="{00000000-0005-0000-0000-000007190000}"/>
    <cellStyle name="40% - Accent3 3 12 2" xfId="6411" xr:uid="{00000000-0005-0000-0000-000008190000}"/>
    <cellStyle name="40% - Accent3 3 13" xfId="6412" xr:uid="{00000000-0005-0000-0000-000009190000}"/>
    <cellStyle name="40% - Accent3 3 14" xfId="6413" xr:uid="{00000000-0005-0000-0000-00000A190000}"/>
    <cellStyle name="40% - Accent3 3 2" xfId="6414" xr:uid="{00000000-0005-0000-0000-00000B190000}"/>
    <cellStyle name="40% - Accent3 3 2 10" xfId="6415" xr:uid="{00000000-0005-0000-0000-00000C190000}"/>
    <cellStyle name="40% - Accent3 3 2 10 2" xfId="6416" xr:uid="{00000000-0005-0000-0000-00000D190000}"/>
    <cellStyle name="40% - Accent3 3 2 11" xfId="6417" xr:uid="{00000000-0005-0000-0000-00000E190000}"/>
    <cellStyle name="40% - Accent3 3 2 12" xfId="6418" xr:uid="{00000000-0005-0000-0000-00000F190000}"/>
    <cellStyle name="40% - Accent3 3 2 2" xfId="6419" xr:uid="{00000000-0005-0000-0000-000010190000}"/>
    <cellStyle name="40% - Accent3 3 2 2 10" xfId="6420" xr:uid="{00000000-0005-0000-0000-000011190000}"/>
    <cellStyle name="40% - Accent3 3 2 2 2" xfId="6421" xr:uid="{00000000-0005-0000-0000-000012190000}"/>
    <cellStyle name="40% - Accent3 3 2 2 2 2" xfId="6422" xr:uid="{00000000-0005-0000-0000-000013190000}"/>
    <cellStyle name="40% - Accent3 3 2 2 2 2 2" xfId="6423" xr:uid="{00000000-0005-0000-0000-000014190000}"/>
    <cellStyle name="40% - Accent3 3 2 2 2 2 2 2" xfId="6424" xr:uid="{00000000-0005-0000-0000-000015190000}"/>
    <cellStyle name="40% - Accent3 3 2 2 2 2 3" xfId="6425" xr:uid="{00000000-0005-0000-0000-000016190000}"/>
    <cellStyle name="40% - Accent3 3 2 2 2 2 4" xfId="6426" xr:uid="{00000000-0005-0000-0000-000017190000}"/>
    <cellStyle name="40% - Accent3 3 2 2 2 3" xfId="6427" xr:uid="{00000000-0005-0000-0000-000018190000}"/>
    <cellStyle name="40% - Accent3 3 2 2 2 3 2" xfId="6428" xr:uid="{00000000-0005-0000-0000-000019190000}"/>
    <cellStyle name="40% - Accent3 3 2 2 2 4" xfId="6429" xr:uid="{00000000-0005-0000-0000-00001A190000}"/>
    <cellStyle name="40% - Accent3 3 2 2 2 5" xfId="6430" xr:uid="{00000000-0005-0000-0000-00001B190000}"/>
    <cellStyle name="40% - Accent3 3 2 2 3" xfId="6431" xr:uid="{00000000-0005-0000-0000-00001C190000}"/>
    <cellStyle name="40% - Accent3 3 2 2 3 2" xfId="6432" xr:uid="{00000000-0005-0000-0000-00001D190000}"/>
    <cellStyle name="40% - Accent3 3 2 2 3 2 2" xfId="6433" xr:uid="{00000000-0005-0000-0000-00001E190000}"/>
    <cellStyle name="40% - Accent3 3 2 2 3 3" xfId="6434" xr:uid="{00000000-0005-0000-0000-00001F190000}"/>
    <cellStyle name="40% - Accent3 3 2 2 3 4" xfId="6435" xr:uid="{00000000-0005-0000-0000-000020190000}"/>
    <cellStyle name="40% - Accent3 3 2 2 4" xfId="6436" xr:uid="{00000000-0005-0000-0000-000021190000}"/>
    <cellStyle name="40% - Accent3 3 2 2 4 2" xfId="6437" xr:uid="{00000000-0005-0000-0000-000022190000}"/>
    <cellStyle name="40% - Accent3 3 2 2 4 2 2" xfId="6438" xr:uid="{00000000-0005-0000-0000-000023190000}"/>
    <cellStyle name="40% - Accent3 3 2 2 4 3" xfId="6439" xr:uid="{00000000-0005-0000-0000-000024190000}"/>
    <cellStyle name="40% - Accent3 3 2 2 4 4" xfId="6440" xr:uid="{00000000-0005-0000-0000-000025190000}"/>
    <cellStyle name="40% - Accent3 3 2 2 5" xfId="6441" xr:uid="{00000000-0005-0000-0000-000026190000}"/>
    <cellStyle name="40% - Accent3 3 2 2 5 2" xfId="6442" xr:uid="{00000000-0005-0000-0000-000027190000}"/>
    <cellStyle name="40% - Accent3 3 2 2 5 2 2" xfId="6443" xr:uid="{00000000-0005-0000-0000-000028190000}"/>
    <cellStyle name="40% - Accent3 3 2 2 5 3" xfId="6444" xr:uid="{00000000-0005-0000-0000-000029190000}"/>
    <cellStyle name="40% - Accent3 3 2 2 5 4" xfId="6445" xr:uid="{00000000-0005-0000-0000-00002A190000}"/>
    <cellStyle name="40% - Accent3 3 2 2 6" xfId="6446" xr:uid="{00000000-0005-0000-0000-00002B190000}"/>
    <cellStyle name="40% - Accent3 3 2 2 6 2" xfId="6447" xr:uid="{00000000-0005-0000-0000-00002C190000}"/>
    <cellStyle name="40% - Accent3 3 2 2 6 2 2" xfId="6448" xr:uid="{00000000-0005-0000-0000-00002D190000}"/>
    <cellStyle name="40% - Accent3 3 2 2 6 3" xfId="6449" xr:uid="{00000000-0005-0000-0000-00002E190000}"/>
    <cellStyle name="40% - Accent3 3 2 2 6 4" xfId="6450" xr:uid="{00000000-0005-0000-0000-00002F190000}"/>
    <cellStyle name="40% - Accent3 3 2 2 7" xfId="6451" xr:uid="{00000000-0005-0000-0000-000030190000}"/>
    <cellStyle name="40% - Accent3 3 2 2 7 2" xfId="6452" xr:uid="{00000000-0005-0000-0000-000031190000}"/>
    <cellStyle name="40% - Accent3 3 2 2 7 2 2" xfId="6453" xr:uid="{00000000-0005-0000-0000-000032190000}"/>
    <cellStyle name="40% - Accent3 3 2 2 7 3" xfId="6454" xr:uid="{00000000-0005-0000-0000-000033190000}"/>
    <cellStyle name="40% - Accent3 3 2 2 7 4" xfId="6455" xr:uid="{00000000-0005-0000-0000-000034190000}"/>
    <cellStyle name="40% - Accent3 3 2 2 8" xfId="6456" xr:uid="{00000000-0005-0000-0000-000035190000}"/>
    <cellStyle name="40% - Accent3 3 2 2 8 2" xfId="6457" xr:uid="{00000000-0005-0000-0000-000036190000}"/>
    <cellStyle name="40% - Accent3 3 2 2 9" xfId="6458" xr:uid="{00000000-0005-0000-0000-000037190000}"/>
    <cellStyle name="40% - Accent3 3 2 3" xfId="6459" xr:uid="{00000000-0005-0000-0000-000038190000}"/>
    <cellStyle name="40% - Accent3 3 2 3 2" xfId="6460" xr:uid="{00000000-0005-0000-0000-000039190000}"/>
    <cellStyle name="40% - Accent3 3 2 3 2 2" xfId="6461" xr:uid="{00000000-0005-0000-0000-00003A190000}"/>
    <cellStyle name="40% - Accent3 3 2 3 2 2 2" xfId="6462" xr:uid="{00000000-0005-0000-0000-00003B190000}"/>
    <cellStyle name="40% - Accent3 3 2 3 2 3" xfId="6463" xr:uid="{00000000-0005-0000-0000-00003C190000}"/>
    <cellStyle name="40% - Accent3 3 2 3 2 4" xfId="6464" xr:uid="{00000000-0005-0000-0000-00003D190000}"/>
    <cellStyle name="40% - Accent3 3 2 3 3" xfId="6465" xr:uid="{00000000-0005-0000-0000-00003E190000}"/>
    <cellStyle name="40% - Accent3 3 2 3 3 2" xfId="6466" xr:uid="{00000000-0005-0000-0000-00003F190000}"/>
    <cellStyle name="40% - Accent3 3 2 3 4" xfId="6467" xr:uid="{00000000-0005-0000-0000-000040190000}"/>
    <cellStyle name="40% - Accent3 3 2 3 5" xfId="6468" xr:uid="{00000000-0005-0000-0000-000041190000}"/>
    <cellStyle name="40% - Accent3 3 2 4" xfId="6469" xr:uid="{00000000-0005-0000-0000-000042190000}"/>
    <cellStyle name="40% - Accent3 3 2 4 2" xfId="6470" xr:uid="{00000000-0005-0000-0000-000043190000}"/>
    <cellStyle name="40% - Accent3 3 2 4 2 2" xfId="6471" xr:uid="{00000000-0005-0000-0000-000044190000}"/>
    <cellStyle name="40% - Accent3 3 2 4 2 2 2" xfId="6472" xr:uid="{00000000-0005-0000-0000-000045190000}"/>
    <cellStyle name="40% - Accent3 3 2 4 2 3" xfId="6473" xr:uid="{00000000-0005-0000-0000-000046190000}"/>
    <cellStyle name="40% - Accent3 3 2 4 2 4" xfId="6474" xr:uid="{00000000-0005-0000-0000-000047190000}"/>
    <cellStyle name="40% - Accent3 3 2 4 3" xfId="6475" xr:uid="{00000000-0005-0000-0000-000048190000}"/>
    <cellStyle name="40% - Accent3 3 2 4 3 2" xfId="6476" xr:uid="{00000000-0005-0000-0000-000049190000}"/>
    <cellStyle name="40% - Accent3 3 2 4 4" xfId="6477" xr:uid="{00000000-0005-0000-0000-00004A190000}"/>
    <cellStyle name="40% - Accent3 3 2 4 5" xfId="6478" xr:uid="{00000000-0005-0000-0000-00004B190000}"/>
    <cellStyle name="40% - Accent3 3 2 5" xfId="6479" xr:uid="{00000000-0005-0000-0000-00004C190000}"/>
    <cellStyle name="40% - Accent3 3 2 5 2" xfId="6480" xr:uid="{00000000-0005-0000-0000-00004D190000}"/>
    <cellStyle name="40% - Accent3 3 2 5 2 2" xfId="6481" xr:uid="{00000000-0005-0000-0000-00004E190000}"/>
    <cellStyle name="40% - Accent3 3 2 5 3" xfId="6482" xr:uid="{00000000-0005-0000-0000-00004F190000}"/>
    <cellStyle name="40% - Accent3 3 2 5 4" xfId="6483" xr:uid="{00000000-0005-0000-0000-000050190000}"/>
    <cellStyle name="40% - Accent3 3 2 6" xfId="6484" xr:uid="{00000000-0005-0000-0000-000051190000}"/>
    <cellStyle name="40% - Accent3 3 2 6 2" xfId="6485" xr:uid="{00000000-0005-0000-0000-000052190000}"/>
    <cellStyle name="40% - Accent3 3 2 6 2 2" xfId="6486" xr:uid="{00000000-0005-0000-0000-000053190000}"/>
    <cellStyle name="40% - Accent3 3 2 6 3" xfId="6487" xr:uid="{00000000-0005-0000-0000-000054190000}"/>
    <cellStyle name="40% - Accent3 3 2 6 4" xfId="6488" xr:uid="{00000000-0005-0000-0000-000055190000}"/>
    <cellStyle name="40% - Accent3 3 2 7" xfId="6489" xr:uid="{00000000-0005-0000-0000-000056190000}"/>
    <cellStyle name="40% - Accent3 3 2 7 2" xfId="6490" xr:uid="{00000000-0005-0000-0000-000057190000}"/>
    <cellStyle name="40% - Accent3 3 2 7 2 2" xfId="6491" xr:uid="{00000000-0005-0000-0000-000058190000}"/>
    <cellStyle name="40% - Accent3 3 2 7 3" xfId="6492" xr:uid="{00000000-0005-0000-0000-000059190000}"/>
    <cellStyle name="40% - Accent3 3 2 7 4" xfId="6493" xr:uid="{00000000-0005-0000-0000-00005A190000}"/>
    <cellStyle name="40% - Accent3 3 2 8" xfId="6494" xr:uid="{00000000-0005-0000-0000-00005B190000}"/>
    <cellStyle name="40% - Accent3 3 2 8 2" xfId="6495" xr:uid="{00000000-0005-0000-0000-00005C190000}"/>
    <cellStyle name="40% - Accent3 3 2 8 2 2" xfId="6496" xr:uid="{00000000-0005-0000-0000-00005D190000}"/>
    <cellStyle name="40% - Accent3 3 2 8 3" xfId="6497" xr:uid="{00000000-0005-0000-0000-00005E190000}"/>
    <cellStyle name="40% - Accent3 3 2 8 4" xfId="6498" xr:uid="{00000000-0005-0000-0000-00005F190000}"/>
    <cellStyle name="40% - Accent3 3 2 9" xfId="6499" xr:uid="{00000000-0005-0000-0000-000060190000}"/>
    <cellStyle name="40% - Accent3 3 2 9 2" xfId="6500" xr:uid="{00000000-0005-0000-0000-000061190000}"/>
    <cellStyle name="40% - Accent3 3 2 9 2 2" xfId="6501" xr:uid="{00000000-0005-0000-0000-000062190000}"/>
    <cellStyle name="40% - Accent3 3 2 9 3" xfId="6502" xr:uid="{00000000-0005-0000-0000-000063190000}"/>
    <cellStyle name="40% - Accent3 3 2 9 4" xfId="6503" xr:uid="{00000000-0005-0000-0000-000064190000}"/>
    <cellStyle name="40% - Accent3 3 3" xfId="6504" xr:uid="{00000000-0005-0000-0000-000065190000}"/>
    <cellStyle name="40% - Accent3 3 3 10" xfId="6505" xr:uid="{00000000-0005-0000-0000-000066190000}"/>
    <cellStyle name="40% - Accent3 3 3 2" xfId="6506" xr:uid="{00000000-0005-0000-0000-000067190000}"/>
    <cellStyle name="40% - Accent3 3 3 2 2" xfId="6507" xr:uid="{00000000-0005-0000-0000-000068190000}"/>
    <cellStyle name="40% - Accent3 3 3 2 2 2" xfId="6508" xr:uid="{00000000-0005-0000-0000-000069190000}"/>
    <cellStyle name="40% - Accent3 3 3 2 2 2 2" xfId="6509" xr:uid="{00000000-0005-0000-0000-00006A190000}"/>
    <cellStyle name="40% - Accent3 3 3 2 2 3" xfId="6510" xr:uid="{00000000-0005-0000-0000-00006B190000}"/>
    <cellStyle name="40% - Accent3 3 3 2 2 4" xfId="6511" xr:uid="{00000000-0005-0000-0000-00006C190000}"/>
    <cellStyle name="40% - Accent3 3 3 2 3" xfId="6512" xr:uid="{00000000-0005-0000-0000-00006D190000}"/>
    <cellStyle name="40% - Accent3 3 3 2 3 2" xfId="6513" xr:uid="{00000000-0005-0000-0000-00006E190000}"/>
    <cellStyle name="40% - Accent3 3 3 2 4" xfId="6514" xr:uid="{00000000-0005-0000-0000-00006F190000}"/>
    <cellStyle name="40% - Accent3 3 3 2 5" xfId="6515" xr:uid="{00000000-0005-0000-0000-000070190000}"/>
    <cellStyle name="40% - Accent3 3 3 3" xfId="6516" xr:uid="{00000000-0005-0000-0000-000071190000}"/>
    <cellStyle name="40% - Accent3 3 3 3 2" xfId="6517" xr:uid="{00000000-0005-0000-0000-000072190000}"/>
    <cellStyle name="40% - Accent3 3 3 3 2 2" xfId="6518" xr:uid="{00000000-0005-0000-0000-000073190000}"/>
    <cellStyle name="40% - Accent3 3 3 3 3" xfId="6519" xr:uid="{00000000-0005-0000-0000-000074190000}"/>
    <cellStyle name="40% - Accent3 3 3 3 4" xfId="6520" xr:uid="{00000000-0005-0000-0000-000075190000}"/>
    <cellStyle name="40% - Accent3 3 3 4" xfId="6521" xr:uid="{00000000-0005-0000-0000-000076190000}"/>
    <cellStyle name="40% - Accent3 3 3 4 2" xfId="6522" xr:uid="{00000000-0005-0000-0000-000077190000}"/>
    <cellStyle name="40% - Accent3 3 3 4 2 2" xfId="6523" xr:uid="{00000000-0005-0000-0000-000078190000}"/>
    <cellStyle name="40% - Accent3 3 3 4 3" xfId="6524" xr:uid="{00000000-0005-0000-0000-000079190000}"/>
    <cellStyle name="40% - Accent3 3 3 4 4" xfId="6525" xr:uid="{00000000-0005-0000-0000-00007A190000}"/>
    <cellStyle name="40% - Accent3 3 3 5" xfId="6526" xr:uid="{00000000-0005-0000-0000-00007B190000}"/>
    <cellStyle name="40% - Accent3 3 3 5 2" xfId="6527" xr:uid="{00000000-0005-0000-0000-00007C190000}"/>
    <cellStyle name="40% - Accent3 3 3 5 2 2" xfId="6528" xr:uid="{00000000-0005-0000-0000-00007D190000}"/>
    <cellStyle name="40% - Accent3 3 3 5 3" xfId="6529" xr:uid="{00000000-0005-0000-0000-00007E190000}"/>
    <cellStyle name="40% - Accent3 3 3 5 4" xfId="6530" xr:uid="{00000000-0005-0000-0000-00007F190000}"/>
    <cellStyle name="40% - Accent3 3 3 6" xfId="6531" xr:uid="{00000000-0005-0000-0000-000080190000}"/>
    <cellStyle name="40% - Accent3 3 3 6 2" xfId="6532" xr:uid="{00000000-0005-0000-0000-000081190000}"/>
    <cellStyle name="40% - Accent3 3 3 6 2 2" xfId="6533" xr:uid="{00000000-0005-0000-0000-000082190000}"/>
    <cellStyle name="40% - Accent3 3 3 6 3" xfId="6534" xr:uid="{00000000-0005-0000-0000-000083190000}"/>
    <cellStyle name="40% - Accent3 3 3 6 4" xfId="6535" xr:uid="{00000000-0005-0000-0000-000084190000}"/>
    <cellStyle name="40% - Accent3 3 3 7" xfId="6536" xr:uid="{00000000-0005-0000-0000-000085190000}"/>
    <cellStyle name="40% - Accent3 3 3 7 2" xfId="6537" xr:uid="{00000000-0005-0000-0000-000086190000}"/>
    <cellStyle name="40% - Accent3 3 3 7 2 2" xfId="6538" xr:uid="{00000000-0005-0000-0000-000087190000}"/>
    <cellStyle name="40% - Accent3 3 3 7 3" xfId="6539" xr:uid="{00000000-0005-0000-0000-000088190000}"/>
    <cellStyle name="40% - Accent3 3 3 7 4" xfId="6540" xr:uid="{00000000-0005-0000-0000-000089190000}"/>
    <cellStyle name="40% - Accent3 3 3 8" xfId="6541" xr:uid="{00000000-0005-0000-0000-00008A190000}"/>
    <cellStyle name="40% - Accent3 3 3 8 2" xfId="6542" xr:uid="{00000000-0005-0000-0000-00008B190000}"/>
    <cellStyle name="40% - Accent3 3 3 9" xfId="6543" xr:uid="{00000000-0005-0000-0000-00008C190000}"/>
    <cellStyle name="40% - Accent3 3 4" xfId="6544" xr:uid="{00000000-0005-0000-0000-00008D190000}"/>
    <cellStyle name="40% - Accent3 3 4 2" xfId="6545" xr:uid="{00000000-0005-0000-0000-00008E190000}"/>
    <cellStyle name="40% - Accent3 3 4 2 2" xfId="6546" xr:uid="{00000000-0005-0000-0000-00008F190000}"/>
    <cellStyle name="40% - Accent3 3 4 2 2 2" xfId="6547" xr:uid="{00000000-0005-0000-0000-000090190000}"/>
    <cellStyle name="40% - Accent3 3 4 2 3" xfId="6548" xr:uid="{00000000-0005-0000-0000-000091190000}"/>
    <cellStyle name="40% - Accent3 3 4 2 4" xfId="6549" xr:uid="{00000000-0005-0000-0000-000092190000}"/>
    <cellStyle name="40% - Accent3 3 4 3" xfId="6550" xr:uid="{00000000-0005-0000-0000-000093190000}"/>
    <cellStyle name="40% - Accent3 3 4 3 2" xfId="6551" xr:uid="{00000000-0005-0000-0000-000094190000}"/>
    <cellStyle name="40% - Accent3 3 4 4" xfId="6552" xr:uid="{00000000-0005-0000-0000-000095190000}"/>
    <cellStyle name="40% - Accent3 3 4 5" xfId="6553" xr:uid="{00000000-0005-0000-0000-000096190000}"/>
    <cellStyle name="40% - Accent3 3 5" xfId="6554" xr:uid="{00000000-0005-0000-0000-000097190000}"/>
    <cellStyle name="40% - Accent3 3 5 2" xfId="6555" xr:uid="{00000000-0005-0000-0000-000098190000}"/>
    <cellStyle name="40% - Accent3 3 5 2 2" xfId="6556" xr:uid="{00000000-0005-0000-0000-000099190000}"/>
    <cellStyle name="40% - Accent3 3 5 2 2 2" xfId="6557" xr:uid="{00000000-0005-0000-0000-00009A190000}"/>
    <cellStyle name="40% - Accent3 3 5 2 3" xfId="6558" xr:uid="{00000000-0005-0000-0000-00009B190000}"/>
    <cellStyle name="40% - Accent3 3 5 2 4" xfId="6559" xr:uid="{00000000-0005-0000-0000-00009C190000}"/>
    <cellStyle name="40% - Accent3 3 5 3" xfId="6560" xr:uid="{00000000-0005-0000-0000-00009D190000}"/>
    <cellStyle name="40% - Accent3 3 5 3 2" xfId="6561" xr:uid="{00000000-0005-0000-0000-00009E190000}"/>
    <cellStyle name="40% - Accent3 3 5 4" xfId="6562" xr:uid="{00000000-0005-0000-0000-00009F190000}"/>
    <cellStyle name="40% - Accent3 3 5 5" xfId="6563" xr:uid="{00000000-0005-0000-0000-0000A0190000}"/>
    <cellStyle name="40% - Accent3 3 6" xfId="6564" xr:uid="{00000000-0005-0000-0000-0000A1190000}"/>
    <cellStyle name="40% - Accent3 3 6 2" xfId="6565" xr:uid="{00000000-0005-0000-0000-0000A2190000}"/>
    <cellStyle name="40% - Accent3 3 6 2 2" xfId="6566" xr:uid="{00000000-0005-0000-0000-0000A3190000}"/>
    <cellStyle name="40% - Accent3 3 6 3" xfId="6567" xr:uid="{00000000-0005-0000-0000-0000A4190000}"/>
    <cellStyle name="40% - Accent3 3 6 4" xfId="6568" xr:uid="{00000000-0005-0000-0000-0000A5190000}"/>
    <cellStyle name="40% - Accent3 3 7" xfId="6569" xr:uid="{00000000-0005-0000-0000-0000A6190000}"/>
    <cellStyle name="40% - Accent3 3 7 2" xfId="6570" xr:uid="{00000000-0005-0000-0000-0000A7190000}"/>
    <cellStyle name="40% - Accent3 3 7 2 2" xfId="6571" xr:uid="{00000000-0005-0000-0000-0000A8190000}"/>
    <cellStyle name="40% - Accent3 3 7 3" xfId="6572" xr:uid="{00000000-0005-0000-0000-0000A9190000}"/>
    <cellStyle name="40% - Accent3 3 7 4" xfId="6573" xr:uid="{00000000-0005-0000-0000-0000AA190000}"/>
    <cellStyle name="40% - Accent3 3 8" xfId="6574" xr:uid="{00000000-0005-0000-0000-0000AB190000}"/>
    <cellStyle name="40% - Accent3 3 8 2" xfId="6575" xr:uid="{00000000-0005-0000-0000-0000AC190000}"/>
    <cellStyle name="40% - Accent3 3 8 2 2" xfId="6576" xr:uid="{00000000-0005-0000-0000-0000AD190000}"/>
    <cellStyle name="40% - Accent3 3 8 3" xfId="6577" xr:uid="{00000000-0005-0000-0000-0000AE190000}"/>
    <cellStyle name="40% - Accent3 3 8 4" xfId="6578" xr:uid="{00000000-0005-0000-0000-0000AF190000}"/>
    <cellStyle name="40% - Accent3 3 9" xfId="6579" xr:uid="{00000000-0005-0000-0000-0000B0190000}"/>
    <cellStyle name="40% - Accent3 3 9 2" xfId="6580" xr:uid="{00000000-0005-0000-0000-0000B1190000}"/>
    <cellStyle name="40% - Accent3 3 9 2 2" xfId="6581" xr:uid="{00000000-0005-0000-0000-0000B2190000}"/>
    <cellStyle name="40% - Accent3 3 9 3" xfId="6582" xr:uid="{00000000-0005-0000-0000-0000B3190000}"/>
    <cellStyle name="40% - Accent3 3 9 4" xfId="6583" xr:uid="{00000000-0005-0000-0000-0000B4190000}"/>
    <cellStyle name="40% - Accent3 4" xfId="6584" xr:uid="{00000000-0005-0000-0000-0000B5190000}"/>
    <cellStyle name="40% - Accent3 4 10" xfId="6585" xr:uid="{00000000-0005-0000-0000-0000B6190000}"/>
    <cellStyle name="40% - Accent3 4 10 2" xfId="6586" xr:uid="{00000000-0005-0000-0000-0000B7190000}"/>
    <cellStyle name="40% - Accent3 4 11" xfId="6587" xr:uid="{00000000-0005-0000-0000-0000B8190000}"/>
    <cellStyle name="40% - Accent3 4 12" xfId="6588" xr:uid="{00000000-0005-0000-0000-0000B9190000}"/>
    <cellStyle name="40% - Accent3 4 2" xfId="6589" xr:uid="{00000000-0005-0000-0000-0000BA190000}"/>
    <cellStyle name="40% - Accent3 4 2 10" xfId="6590" xr:uid="{00000000-0005-0000-0000-0000BB190000}"/>
    <cellStyle name="40% - Accent3 4 2 2" xfId="6591" xr:uid="{00000000-0005-0000-0000-0000BC190000}"/>
    <cellStyle name="40% - Accent3 4 2 2 2" xfId="6592" xr:uid="{00000000-0005-0000-0000-0000BD190000}"/>
    <cellStyle name="40% - Accent3 4 2 2 2 2" xfId="6593" xr:uid="{00000000-0005-0000-0000-0000BE190000}"/>
    <cellStyle name="40% - Accent3 4 2 2 2 2 2" xfId="6594" xr:uid="{00000000-0005-0000-0000-0000BF190000}"/>
    <cellStyle name="40% - Accent3 4 2 2 2 3" xfId="6595" xr:uid="{00000000-0005-0000-0000-0000C0190000}"/>
    <cellStyle name="40% - Accent3 4 2 2 2 4" xfId="6596" xr:uid="{00000000-0005-0000-0000-0000C1190000}"/>
    <cellStyle name="40% - Accent3 4 2 2 3" xfId="6597" xr:uid="{00000000-0005-0000-0000-0000C2190000}"/>
    <cellStyle name="40% - Accent3 4 2 2 3 2" xfId="6598" xr:uid="{00000000-0005-0000-0000-0000C3190000}"/>
    <cellStyle name="40% - Accent3 4 2 2 4" xfId="6599" xr:uid="{00000000-0005-0000-0000-0000C4190000}"/>
    <cellStyle name="40% - Accent3 4 2 2 5" xfId="6600" xr:uid="{00000000-0005-0000-0000-0000C5190000}"/>
    <cellStyle name="40% - Accent3 4 2 3" xfId="6601" xr:uid="{00000000-0005-0000-0000-0000C6190000}"/>
    <cellStyle name="40% - Accent3 4 2 3 2" xfId="6602" xr:uid="{00000000-0005-0000-0000-0000C7190000}"/>
    <cellStyle name="40% - Accent3 4 2 3 2 2" xfId="6603" xr:uid="{00000000-0005-0000-0000-0000C8190000}"/>
    <cellStyle name="40% - Accent3 4 2 3 3" xfId="6604" xr:uid="{00000000-0005-0000-0000-0000C9190000}"/>
    <cellStyle name="40% - Accent3 4 2 3 4" xfId="6605" xr:uid="{00000000-0005-0000-0000-0000CA190000}"/>
    <cellStyle name="40% - Accent3 4 2 4" xfId="6606" xr:uid="{00000000-0005-0000-0000-0000CB190000}"/>
    <cellStyle name="40% - Accent3 4 2 4 2" xfId="6607" xr:uid="{00000000-0005-0000-0000-0000CC190000}"/>
    <cellStyle name="40% - Accent3 4 2 4 2 2" xfId="6608" xr:uid="{00000000-0005-0000-0000-0000CD190000}"/>
    <cellStyle name="40% - Accent3 4 2 4 3" xfId="6609" xr:uid="{00000000-0005-0000-0000-0000CE190000}"/>
    <cellStyle name="40% - Accent3 4 2 4 4" xfId="6610" xr:uid="{00000000-0005-0000-0000-0000CF190000}"/>
    <cellStyle name="40% - Accent3 4 2 5" xfId="6611" xr:uid="{00000000-0005-0000-0000-0000D0190000}"/>
    <cellStyle name="40% - Accent3 4 2 5 2" xfId="6612" xr:uid="{00000000-0005-0000-0000-0000D1190000}"/>
    <cellStyle name="40% - Accent3 4 2 5 2 2" xfId="6613" xr:uid="{00000000-0005-0000-0000-0000D2190000}"/>
    <cellStyle name="40% - Accent3 4 2 5 3" xfId="6614" xr:uid="{00000000-0005-0000-0000-0000D3190000}"/>
    <cellStyle name="40% - Accent3 4 2 5 4" xfId="6615" xr:uid="{00000000-0005-0000-0000-0000D4190000}"/>
    <cellStyle name="40% - Accent3 4 2 6" xfId="6616" xr:uid="{00000000-0005-0000-0000-0000D5190000}"/>
    <cellStyle name="40% - Accent3 4 2 6 2" xfId="6617" xr:uid="{00000000-0005-0000-0000-0000D6190000}"/>
    <cellStyle name="40% - Accent3 4 2 6 2 2" xfId="6618" xr:uid="{00000000-0005-0000-0000-0000D7190000}"/>
    <cellStyle name="40% - Accent3 4 2 6 3" xfId="6619" xr:uid="{00000000-0005-0000-0000-0000D8190000}"/>
    <cellStyle name="40% - Accent3 4 2 6 4" xfId="6620" xr:uid="{00000000-0005-0000-0000-0000D9190000}"/>
    <cellStyle name="40% - Accent3 4 2 7" xfId="6621" xr:uid="{00000000-0005-0000-0000-0000DA190000}"/>
    <cellStyle name="40% - Accent3 4 2 7 2" xfId="6622" xr:uid="{00000000-0005-0000-0000-0000DB190000}"/>
    <cellStyle name="40% - Accent3 4 2 7 2 2" xfId="6623" xr:uid="{00000000-0005-0000-0000-0000DC190000}"/>
    <cellStyle name="40% - Accent3 4 2 7 3" xfId="6624" xr:uid="{00000000-0005-0000-0000-0000DD190000}"/>
    <cellStyle name="40% - Accent3 4 2 7 4" xfId="6625" xr:uid="{00000000-0005-0000-0000-0000DE190000}"/>
    <cellStyle name="40% - Accent3 4 2 8" xfId="6626" xr:uid="{00000000-0005-0000-0000-0000DF190000}"/>
    <cellStyle name="40% - Accent3 4 2 8 2" xfId="6627" xr:uid="{00000000-0005-0000-0000-0000E0190000}"/>
    <cellStyle name="40% - Accent3 4 2 9" xfId="6628" xr:uid="{00000000-0005-0000-0000-0000E1190000}"/>
    <cellStyle name="40% - Accent3 4 3" xfId="6629" xr:uid="{00000000-0005-0000-0000-0000E2190000}"/>
    <cellStyle name="40% - Accent3 4 3 2" xfId="6630" xr:uid="{00000000-0005-0000-0000-0000E3190000}"/>
    <cellStyle name="40% - Accent3 4 3 2 2" xfId="6631" xr:uid="{00000000-0005-0000-0000-0000E4190000}"/>
    <cellStyle name="40% - Accent3 4 3 2 2 2" xfId="6632" xr:uid="{00000000-0005-0000-0000-0000E5190000}"/>
    <cellStyle name="40% - Accent3 4 3 2 3" xfId="6633" xr:uid="{00000000-0005-0000-0000-0000E6190000}"/>
    <cellStyle name="40% - Accent3 4 3 2 4" xfId="6634" xr:uid="{00000000-0005-0000-0000-0000E7190000}"/>
    <cellStyle name="40% - Accent3 4 3 3" xfId="6635" xr:uid="{00000000-0005-0000-0000-0000E8190000}"/>
    <cellStyle name="40% - Accent3 4 3 3 2" xfId="6636" xr:uid="{00000000-0005-0000-0000-0000E9190000}"/>
    <cellStyle name="40% - Accent3 4 3 4" xfId="6637" xr:uid="{00000000-0005-0000-0000-0000EA190000}"/>
    <cellStyle name="40% - Accent3 4 3 5" xfId="6638" xr:uid="{00000000-0005-0000-0000-0000EB190000}"/>
    <cellStyle name="40% - Accent3 4 4" xfId="6639" xr:uid="{00000000-0005-0000-0000-0000EC190000}"/>
    <cellStyle name="40% - Accent3 4 4 2" xfId="6640" xr:uid="{00000000-0005-0000-0000-0000ED190000}"/>
    <cellStyle name="40% - Accent3 4 4 2 2" xfId="6641" xr:uid="{00000000-0005-0000-0000-0000EE190000}"/>
    <cellStyle name="40% - Accent3 4 4 2 2 2" xfId="6642" xr:uid="{00000000-0005-0000-0000-0000EF190000}"/>
    <cellStyle name="40% - Accent3 4 4 2 3" xfId="6643" xr:uid="{00000000-0005-0000-0000-0000F0190000}"/>
    <cellStyle name="40% - Accent3 4 4 2 4" xfId="6644" xr:uid="{00000000-0005-0000-0000-0000F1190000}"/>
    <cellStyle name="40% - Accent3 4 4 3" xfId="6645" xr:uid="{00000000-0005-0000-0000-0000F2190000}"/>
    <cellStyle name="40% - Accent3 4 4 3 2" xfId="6646" xr:uid="{00000000-0005-0000-0000-0000F3190000}"/>
    <cellStyle name="40% - Accent3 4 4 4" xfId="6647" xr:uid="{00000000-0005-0000-0000-0000F4190000}"/>
    <cellStyle name="40% - Accent3 4 4 5" xfId="6648" xr:uid="{00000000-0005-0000-0000-0000F5190000}"/>
    <cellStyle name="40% - Accent3 4 5" xfId="6649" xr:uid="{00000000-0005-0000-0000-0000F6190000}"/>
    <cellStyle name="40% - Accent3 4 5 2" xfId="6650" xr:uid="{00000000-0005-0000-0000-0000F7190000}"/>
    <cellStyle name="40% - Accent3 4 5 2 2" xfId="6651" xr:uid="{00000000-0005-0000-0000-0000F8190000}"/>
    <cellStyle name="40% - Accent3 4 5 3" xfId="6652" xr:uid="{00000000-0005-0000-0000-0000F9190000}"/>
    <cellStyle name="40% - Accent3 4 5 4" xfId="6653" xr:uid="{00000000-0005-0000-0000-0000FA190000}"/>
    <cellStyle name="40% - Accent3 4 6" xfId="6654" xr:uid="{00000000-0005-0000-0000-0000FB190000}"/>
    <cellStyle name="40% - Accent3 4 6 2" xfId="6655" xr:uid="{00000000-0005-0000-0000-0000FC190000}"/>
    <cellStyle name="40% - Accent3 4 6 2 2" xfId="6656" xr:uid="{00000000-0005-0000-0000-0000FD190000}"/>
    <cellStyle name="40% - Accent3 4 6 3" xfId="6657" xr:uid="{00000000-0005-0000-0000-0000FE190000}"/>
    <cellStyle name="40% - Accent3 4 6 4" xfId="6658" xr:uid="{00000000-0005-0000-0000-0000FF190000}"/>
    <cellStyle name="40% - Accent3 4 7" xfId="6659" xr:uid="{00000000-0005-0000-0000-0000001A0000}"/>
    <cellStyle name="40% - Accent3 4 7 2" xfId="6660" xr:uid="{00000000-0005-0000-0000-0000011A0000}"/>
    <cellStyle name="40% - Accent3 4 7 2 2" xfId="6661" xr:uid="{00000000-0005-0000-0000-0000021A0000}"/>
    <cellStyle name="40% - Accent3 4 7 3" xfId="6662" xr:uid="{00000000-0005-0000-0000-0000031A0000}"/>
    <cellStyle name="40% - Accent3 4 7 4" xfId="6663" xr:uid="{00000000-0005-0000-0000-0000041A0000}"/>
    <cellStyle name="40% - Accent3 4 8" xfId="6664" xr:uid="{00000000-0005-0000-0000-0000051A0000}"/>
    <cellStyle name="40% - Accent3 4 8 2" xfId="6665" xr:uid="{00000000-0005-0000-0000-0000061A0000}"/>
    <cellStyle name="40% - Accent3 4 8 2 2" xfId="6666" xr:uid="{00000000-0005-0000-0000-0000071A0000}"/>
    <cellStyle name="40% - Accent3 4 8 3" xfId="6667" xr:uid="{00000000-0005-0000-0000-0000081A0000}"/>
    <cellStyle name="40% - Accent3 4 8 4" xfId="6668" xr:uid="{00000000-0005-0000-0000-0000091A0000}"/>
    <cellStyle name="40% - Accent3 4 9" xfId="6669" xr:uid="{00000000-0005-0000-0000-00000A1A0000}"/>
    <cellStyle name="40% - Accent3 4 9 2" xfId="6670" xr:uid="{00000000-0005-0000-0000-00000B1A0000}"/>
    <cellStyle name="40% - Accent3 4 9 2 2" xfId="6671" xr:uid="{00000000-0005-0000-0000-00000C1A0000}"/>
    <cellStyle name="40% - Accent3 4 9 3" xfId="6672" xr:uid="{00000000-0005-0000-0000-00000D1A0000}"/>
    <cellStyle name="40% - Accent3 4 9 4" xfId="6673" xr:uid="{00000000-0005-0000-0000-00000E1A0000}"/>
    <cellStyle name="40% - Accent3 5" xfId="6674" xr:uid="{00000000-0005-0000-0000-00000F1A0000}"/>
    <cellStyle name="40% - Accent3 5 10" xfId="6675" xr:uid="{00000000-0005-0000-0000-0000101A0000}"/>
    <cellStyle name="40% - Accent3 5 11" xfId="6676" xr:uid="{00000000-0005-0000-0000-0000111A0000}"/>
    <cellStyle name="40% - Accent3 5 2" xfId="6677" xr:uid="{00000000-0005-0000-0000-0000121A0000}"/>
    <cellStyle name="40% - Accent3 5 2 2" xfId="6678" xr:uid="{00000000-0005-0000-0000-0000131A0000}"/>
    <cellStyle name="40% - Accent3 5 2 2 2" xfId="6679" xr:uid="{00000000-0005-0000-0000-0000141A0000}"/>
    <cellStyle name="40% - Accent3 5 2 2 2 2" xfId="6680" xr:uid="{00000000-0005-0000-0000-0000151A0000}"/>
    <cellStyle name="40% - Accent3 5 2 2 3" xfId="6681" xr:uid="{00000000-0005-0000-0000-0000161A0000}"/>
    <cellStyle name="40% - Accent3 5 2 2 4" xfId="6682" xr:uid="{00000000-0005-0000-0000-0000171A0000}"/>
    <cellStyle name="40% - Accent3 5 2 3" xfId="6683" xr:uid="{00000000-0005-0000-0000-0000181A0000}"/>
    <cellStyle name="40% - Accent3 5 2 3 2" xfId="6684" xr:uid="{00000000-0005-0000-0000-0000191A0000}"/>
    <cellStyle name="40% - Accent3 5 2 4" xfId="6685" xr:uid="{00000000-0005-0000-0000-00001A1A0000}"/>
    <cellStyle name="40% - Accent3 5 2 5" xfId="6686" xr:uid="{00000000-0005-0000-0000-00001B1A0000}"/>
    <cellStyle name="40% - Accent3 5 3" xfId="6687" xr:uid="{00000000-0005-0000-0000-00001C1A0000}"/>
    <cellStyle name="40% - Accent3 5 3 2" xfId="6688" xr:uid="{00000000-0005-0000-0000-00001D1A0000}"/>
    <cellStyle name="40% - Accent3 5 3 2 2" xfId="6689" xr:uid="{00000000-0005-0000-0000-00001E1A0000}"/>
    <cellStyle name="40% - Accent3 5 3 2 2 2" xfId="6690" xr:uid="{00000000-0005-0000-0000-00001F1A0000}"/>
    <cellStyle name="40% - Accent3 5 3 2 3" xfId="6691" xr:uid="{00000000-0005-0000-0000-0000201A0000}"/>
    <cellStyle name="40% - Accent3 5 3 2 4" xfId="6692" xr:uid="{00000000-0005-0000-0000-0000211A0000}"/>
    <cellStyle name="40% - Accent3 5 3 3" xfId="6693" xr:uid="{00000000-0005-0000-0000-0000221A0000}"/>
    <cellStyle name="40% - Accent3 5 3 3 2" xfId="6694" xr:uid="{00000000-0005-0000-0000-0000231A0000}"/>
    <cellStyle name="40% - Accent3 5 3 4" xfId="6695" xr:uid="{00000000-0005-0000-0000-0000241A0000}"/>
    <cellStyle name="40% - Accent3 5 3 5" xfId="6696" xr:uid="{00000000-0005-0000-0000-0000251A0000}"/>
    <cellStyle name="40% - Accent3 5 4" xfId="6697" xr:uid="{00000000-0005-0000-0000-0000261A0000}"/>
    <cellStyle name="40% - Accent3 5 4 2" xfId="6698" xr:uid="{00000000-0005-0000-0000-0000271A0000}"/>
    <cellStyle name="40% - Accent3 5 4 2 2" xfId="6699" xr:uid="{00000000-0005-0000-0000-0000281A0000}"/>
    <cellStyle name="40% - Accent3 5 4 3" xfId="6700" xr:uid="{00000000-0005-0000-0000-0000291A0000}"/>
    <cellStyle name="40% - Accent3 5 4 4" xfId="6701" xr:uid="{00000000-0005-0000-0000-00002A1A0000}"/>
    <cellStyle name="40% - Accent3 5 5" xfId="6702" xr:uid="{00000000-0005-0000-0000-00002B1A0000}"/>
    <cellStyle name="40% - Accent3 5 5 2" xfId="6703" xr:uid="{00000000-0005-0000-0000-00002C1A0000}"/>
    <cellStyle name="40% - Accent3 5 5 2 2" xfId="6704" xr:uid="{00000000-0005-0000-0000-00002D1A0000}"/>
    <cellStyle name="40% - Accent3 5 5 3" xfId="6705" xr:uid="{00000000-0005-0000-0000-00002E1A0000}"/>
    <cellStyle name="40% - Accent3 5 5 4" xfId="6706" xr:uid="{00000000-0005-0000-0000-00002F1A0000}"/>
    <cellStyle name="40% - Accent3 5 6" xfId="6707" xr:uid="{00000000-0005-0000-0000-0000301A0000}"/>
    <cellStyle name="40% - Accent3 5 6 2" xfId="6708" xr:uid="{00000000-0005-0000-0000-0000311A0000}"/>
    <cellStyle name="40% - Accent3 5 6 2 2" xfId="6709" xr:uid="{00000000-0005-0000-0000-0000321A0000}"/>
    <cellStyle name="40% - Accent3 5 6 3" xfId="6710" xr:uid="{00000000-0005-0000-0000-0000331A0000}"/>
    <cellStyle name="40% - Accent3 5 6 4" xfId="6711" xr:uid="{00000000-0005-0000-0000-0000341A0000}"/>
    <cellStyle name="40% - Accent3 5 7" xfId="6712" xr:uid="{00000000-0005-0000-0000-0000351A0000}"/>
    <cellStyle name="40% - Accent3 5 7 2" xfId="6713" xr:uid="{00000000-0005-0000-0000-0000361A0000}"/>
    <cellStyle name="40% - Accent3 5 7 2 2" xfId="6714" xr:uid="{00000000-0005-0000-0000-0000371A0000}"/>
    <cellStyle name="40% - Accent3 5 7 3" xfId="6715" xr:uid="{00000000-0005-0000-0000-0000381A0000}"/>
    <cellStyle name="40% - Accent3 5 7 4" xfId="6716" xr:uid="{00000000-0005-0000-0000-0000391A0000}"/>
    <cellStyle name="40% - Accent3 5 8" xfId="6717" xr:uid="{00000000-0005-0000-0000-00003A1A0000}"/>
    <cellStyle name="40% - Accent3 5 8 2" xfId="6718" xr:uid="{00000000-0005-0000-0000-00003B1A0000}"/>
    <cellStyle name="40% - Accent3 5 8 2 2" xfId="6719" xr:uid="{00000000-0005-0000-0000-00003C1A0000}"/>
    <cellStyle name="40% - Accent3 5 8 3" xfId="6720" xr:uid="{00000000-0005-0000-0000-00003D1A0000}"/>
    <cellStyle name="40% - Accent3 5 8 4" xfId="6721" xr:uid="{00000000-0005-0000-0000-00003E1A0000}"/>
    <cellStyle name="40% - Accent3 5 9" xfId="6722" xr:uid="{00000000-0005-0000-0000-00003F1A0000}"/>
    <cellStyle name="40% - Accent3 5 9 2" xfId="6723" xr:uid="{00000000-0005-0000-0000-0000401A0000}"/>
    <cellStyle name="40% - Accent3 6" xfId="6724" xr:uid="{00000000-0005-0000-0000-0000411A0000}"/>
    <cellStyle name="40% - Accent3 6 2" xfId="6725" xr:uid="{00000000-0005-0000-0000-0000421A0000}"/>
    <cellStyle name="40% - Accent3 6 2 2" xfId="6726" xr:uid="{00000000-0005-0000-0000-0000431A0000}"/>
    <cellStyle name="40% - Accent3 6 2 2 2" xfId="6727" xr:uid="{00000000-0005-0000-0000-0000441A0000}"/>
    <cellStyle name="40% - Accent3 6 2 3" xfId="6728" xr:uid="{00000000-0005-0000-0000-0000451A0000}"/>
    <cellStyle name="40% - Accent3 6 2 4" xfId="6729" xr:uid="{00000000-0005-0000-0000-0000461A0000}"/>
    <cellStyle name="40% - Accent3 6 3" xfId="6730" xr:uid="{00000000-0005-0000-0000-0000471A0000}"/>
    <cellStyle name="40% - Accent3 6 3 2" xfId="6731" xr:uid="{00000000-0005-0000-0000-0000481A0000}"/>
    <cellStyle name="40% - Accent3 6 4" xfId="6732" xr:uid="{00000000-0005-0000-0000-0000491A0000}"/>
    <cellStyle name="40% - Accent3 6 5" xfId="6733" xr:uid="{00000000-0005-0000-0000-00004A1A0000}"/>
    <cellStyle name="40% - Accent3 7" xfId="6734" xr:uid="{00000000-0005-0000-0000-00004B1A0000}"/>
    <cellStyle name="40% - Accent3 7 2" xfId="6735" xr:uid="{00000000-0005-0000-0000-00004C1A0000}"/>
    <cellStyle name="40% - Accent3 7 2 2" xfId="6736" xr:uid="{00000000-0005-0000-0000-00004D1A0000}"/>
    <cellStyle name="40% - Accent3 7 2 2 2" xfId="6737" xr:uid="{00000000-0005-0000-0000-00004E1A0000}"/>
    <cellStyle name="40% - Accent3 7 2 3" xfId="6738" xr:uid="{00000000-0005-0000-0000-00004F1A0000}"/>
    <cellStyle name="40% - Accent3 7 2 4" xfId="6739" xr:uid="{00000000-0005-0000-0000-0000501A0000}"/>
    <cellStyle name="40% - Accent3 7 3" xfId="6740" xr:uid="{00000000-0005-0000-0000-0000511A0000}"/>
    <cellStyle name="40% - Accent3 7 3 2" xfId="6741" xr:uid="{00000000-0005-0000-0000-0000521A0000}"/>
    <cellStyle name="40% - Accent3 7 4" xfId="6742" xr:uid="{00000000-0005-0000-0000-0000531A0000}"/>
    <cellStyle name="40% - Accent3 7 5" xfId="6743" xr:uid="{00000000-0005-0000-0000-0000541A0000}"/>
    <cellStyle name="40% - Accent3 8" xfId="6744" xr:uid="{00000000-0005-0000-0000-0000551A0000}"/>
    <cellStyle name="40% - Accent3 8 2" xfId="6745" xr:uid="{00000000-0005-0000-0000-0000561A0000}"/>
    <cellStyle name="40% - Accent3 8 2 2" xfId="6746" xr:uid="{00000000-0005-0000-0000-0000571A0000}"/>
    <cellStyle name="40% - Accent3 8 3" xfId="6747" xr:uid="{00000000-0005-0000-0000-0000581A0000}"/>
    <cellStyle name="40% - Accent3 8 4" xfId="6748" xr:uid="{00000000-0005-0000-0000-0000591A0000}"/>
    <cellStyle name="40% - Accent3 9" xfId="6749" xr:uid="{00000000-0005-0000-0000-00005A1A0000}"/>
    <cellStyle name="40% - Accent3 9 2" xfId="6750" xr:uid="{00000000-0005-0000-0000-00005B1A0000}"/>
    <cellStyle name="40% - Accent3 9 2 2" xfId="6751" xr:uid="{00000000-0005-0000-0000-00005C1A0000}"/>
    <cellStyle name="40% - Accent3 9 3" xfId="6752" xr:uid="{00000000-0005-0000-0000-00005D1A0000}"/>
    <cellStyle name="40% - Accent3 9 4" xfId="6753" xr:uid="{00000000-0005-0000-0000-00005E1A0000}"/>
    <cellStyle name="40% - Accent4 10" xfId="6754" xr:uid="{00000000-0005-0000-0000-00005F1A0000}"/>
    <cellStyle name="40% - Accent4 10 2" xfId="6755" xr:uid="{00000000-0005-0000-0000-0000601A0000}"/>
    <cellStyle name="40% - Accent4 10 2 2" xfId="6756" xr:uid="{00000000-0005-0000-0000-0000611A0000}"/>
    <cellStyle name="40% - Accent4 10 3" xfId="6757" xr:uid="{00000000-0005-0000-0000-0000621A0000}"/>
    <cellStyle name="40% - Accent4 10 4" xfId="6758" xr:uid="{00000000-0005-0000-0000-0000631A0000}"/>
    <cellStyle name="40% - Accent4 11" xfId="6759" xr:uid="{00000000-0005-0000-0000-0000641A0000}"/>
    <cellStyle name="40% - Accent4 11 2" xfId="6760" xr:uid="{00000000-0005-0000-0000-0000651A0000}"/>
    <cellStyle name="40% - Accent4 11 2 2" xfId="6761" xr:uid="{00000000-0005-0000-0000-0000661A0000}"/>
    <cellStyle name="40% - Accent4 11 3" xfId="6762" xr:uid="{00000000-0005-0000-0000-0000671A0000}"/>
    <cellStyle name="40% - Accent4 11 4" xfId="6763" xr:uid="{00000000-0005-0000-0000-0000681A0000}"/>
    <cellStyle name="40% - Accent4 12" xfId="6764" xr:uid="{00000000-0005-0000-0000-0000691A0000}"/>
    <cellStyle name="40% - Accent4 12 2" xfId="6765" xr:uid="{00000000-0005-0000-0000-00006A1A0000}"/>
    <cellStyle name="40% - Accent4 12 2 2" xfId="6766" xr:uid="{00000000-0005-0000-0000-00006B1A0000}"/>
    <cellStyle name="40% - Accent4 12 3" xfId="6767" xr:uid="{00000000-0005-0000-0000-00006C1A0000}"/>
    <cellStyle name="40% - Accent4 12 4" xfId="6768" xr:uid="{00000000-0005-0000-0000-00006D1A0000}"/>
    <cellStyle name="40% - Accent4 13" xfId="6769" xr:uid="{00000000-0005-0000-0000-00006E1A0000}"/>
    <cellStyle name="40% - Accent4 13 2" xfId="6770" xr:uid="{00000000-0005-0000-0000-00006F1A0000}"/>
    <cellStyle name="40% - Accent4 13 2 2" xfId="6771" xr:uid="{00000000-0005-0000-0000-0000701A0000}"/>
    <cellStyle name="40% - Accent4 13 3" xfId="6772" xr:uid="{00000000-0005-0000-0000-0000711A0000}"/>
    <cellStyle name="40% - Accent4 13 4" xfId="6773" xr:uid="{00000000-0005-0000-0000-0000721A0000}"/>
    <cellStyle name="40% - Accent4 14" xfId="6774" xr:uid="{00000000-0005-0000-0000-0000731A0000}"/>
    <cellStyle name="40% - Accent4 14 2" xfId="6775" xr:uid="{00000000-0005-0000-0000-0000741A0000}"/>
    <cellStyle name="40% - Accent4 15" xfId="6776" xr:uid="{00000000-0005-0000-0000-0000751A0000}"/>
    <cellStyle name="40% - Accent4 15 2" xfId="6777" xr:uid="{00000000-0005-0000-0000-0000761A0000}"/>
    <cellStyle name="40% - Accent4 16" xfId="6778" xr:uid="{00000000-0005-0000-0000-0000771A0000}"/>
    <cellStyle name="40% - Accent4 17" xfId="6779" xr:uid="{00000000-0005-0000-0000-0000781A0000}"/>
    <cellStyle name="40% - Accent4 2" xfId="6780" xr:uid="{00000000-0005-0000-0000-0000791A0000}"/>
    <cellStyle name="40% - Accent4 2 10" xfId="6781" xr:uid="{00000000-0005-0000-0000-00007A1A0000}"/>
    <cellStyle name="40% - Accent4 2 10 2" xfId="6782" xr:uid="{00000000-0005-0000-0000-00007B1A0000}"/>
    <cellStyle name="40% - Accent4 2 10 2 2" xfId="6783" xr:uid="{00000000-0005-0000-0000-00007C1A0000}"/>
    <cellStyle name="40% - Accent4 2 10 3" xfId="6784" xr:uid="{00000000-0005-0000-0000-00007D1A0000}"/>
    <cellStyle name="40% - Accent4 2 10 4" xfId="6785" xr:uid="{00000000-0005-0000-0000-00007E1A0000}"/>
    <cellStyle name="40% - Accent4 2 11" xfId="6786" xr:uid="{00000000-0005-0000-0000-00007F1A0000}"/>
    <cellStyle name="40% - Accent4 2 11 2" xfId="6787" xr:uid="{00000000-0005-0000-0000-0000801A0000}"/>
    <cellStyle name="40% - Accent4 2 11 2 2" xfId="6788" xr:uid="{00000000-0005-0000-0000-0000811A0000}"/>
    <cellStyle name="40% - Accent4 2 11 3" xfId="6789" xr:uid="{00000000-0005-0000-0000-0000821A0000}"/>
    <cellStyle name="40% - Accent4 2 11 4" xfId="6790" xr:uid="{00000000-0005-0000-0000-0000831A0000}"/>
    <cellStyle name="40% - Accent4 2 12" xfId="6791" xr:uid="{00000000-0005-0000-0000-0000841A0000}"/>
    <cellStyle name="40% - Accent4 2 12 2" xfId="6792" xr:uid="{00000000-0005-0000-0000-0000851A0000}"/>
    <cellStyle name="40% - Accent4 2 12 2 2" xfId="6793" xr:uid="{00000000-0005-0000-0000-0000861A0000}"/>
    <cellStyle name="40% - Accent4 2 12 3" xfId="6794" xr:uid="{00000000-0005-0000-0000-0000871A0000}"/>
    <cellStyle name="40% - Accent4 2 12 4" xfId="6795" xr:uid="{00000000-0005-0000-0000-0000881A0000}"/>
    <cellStyle name="40% - Accent4 2 13" xfId="6796" xr:uid="{00000000-0005-0000-0000-0000891A0000}"/>
    <cellStyle name="40% - Accent4 2 13 2" xfId="6797" xr:uid="{00000000-0005-0000-0000-00008A1A0000}"/>
    <cellStyle name="40% - Accent4 2 14" xfId="6798" xr:uid="{00000000-0005-0000-0000-00008B1A0000}"/>
    <cellStyle name="40% - Accent4 2 15" xfId="6799" xr:uid="{00000000-0005-0000-0000-00008C1A0000}"/>
    <cellStyle name="40% - Accent4 2 2" xfId="6800" xr:uid="{00000000-0005-0000-0000-00008D1A0000}"/>
    <cellStyle name="40% - Accent4 2 2 10" xfId="6801" xr:uid="{00000000-0005-0000-0000-00008E1A0000}"/>
    <cellStyle name="40% - Accent4 2 2 10 2" xfId="6802" xr:uid="{00000000-0005-0000-0000-00008F1A0000}"/>
    <cellStyle name="40% - Accent4 2 2 10 2 2" xfId="6803" xr:uid="{00000000-0005-0000-0000-0000901A0000}"/>
    <cellStyle name="40% - Accent4 2 2 10 3" xfId="6804" xr:uid="{00000000-0005-0000-0000-0000911A0000}"/>
    <cellStyle name="40% - Accent4 2 2 10 4" xfId="6805" xr:uid="{00000000-0005-0000-0000-0000921A0000}"/>
    <cellStyle name="40% - Accent4 2 2 11" xfId="6806" xr:uid="{00000000-0005-0000-0000-0000931A0000}"/>
    <cellStyle name="40% - Accent4 2 2 11 2" xfId="6807" xr:uid="{00000000-0005-0000-0000-0000941A0000}"/>
    <cellStyle name="40% - Accent4 2 2 12" xfId="6808" xr:uid="{00000000-0005-0000-0000-0000951A0000}"/>
    <cellStyle name="40% - Accent4 2 2 13" xfId="6809" xr:uid="{00000000-0005-0000-0000-0000961A0000}"/>
    <cellStyle name="40% - Accent4 2 2 2" xfId="6810" xr:uid="{00000000-0005-0000-0000-0000971A0000}"/>
    <cellStyle name="40% - Accent4 2 2 2 10" xfId="6811" xr:uid="{00000000-0005-0000-0000-0000981A0000}"/>
    <cellStyle name="40% - Accent4 2 2 2 10 2" xfId="6812" xr:uid="{00000000-0005-0000-0000-0000991A0000}"/>
    <cellStyle name="40% - Accent4 2 2 2 11" xfId="6813" xr:uid="{00000000-0005-0000-0000-00009A1A0000}"/>
    <cellStyle name="40% - Accent4 2 2 2 12" xfId="6814" xr:uid="{00000000-0005-0000-0000-00009B1A0000}"/>
    <cellStyle name="40% - Accent4 2 2 2 2" xfId="6815" xr:uid="{00000000-0005-0000-0000-00009C1A0000}"/>
    <cellStyle name="40% - Accent4 2 2 2 2 10" xfId="6816" xr:uid="{00000000-0005-0000-0000-00009D1A0000}"/>
    <cellStyle name="40% - Accent4 2 2 2 2 2" xfId="6817" xr:uid="{00000000-0005-0000-0000-00009E1A0000}"/>
    <cellStyle name="40% - Accent4 2 2 2 2 2 2" xfId="6818" xr:uid="{00000000-0005-0000-0000-00009F1A0000}"/>
    <cellStyle name="40% - Accent4 2 2 2 2 2 2 2" xfId="6819" xr:uid="{00000000-0005-0000-0000-0000A01A0000}"/>
    <cellStyle name="40% - Accent4 2 2 2 2 2 2 2 2" xfId="6820" xr:uid="{00000000-0005-0000-0000-0000A11A0000}"/>
    <cellStyle name="40% - Accent4 2 2 2 2 2 2 3" xfId="6821" xr:uid="{00000000-0005-0000-0000-0000A21A0000}"/>
    <cellStyle name="40% - Accent4 2 2 2 2 2 2 4" xfId="6822" xr:uid="{00000000-0005-0000-0000-0000A31A0000}"/>
    <cellStyle name="40% - Accent4 2 2 2 2 2 3" xfId="6823" xr:uid="{00000000-0005-0000-0000-0000A41A0000}"/>
    <cellStyle name="40% - Accent4 2 2 2 2 2 3 2" xfId="6824" xr:uid="{00000000-0005-0000-0000-0000A51A0000}"/>
    <cellStyle name="40% - Accent4 2 2 2 2 2 4" xfId="6825" xr:uid="{00000000-0005-0000-0000-0000A61A0000}"/>
    <cellStyle name="40% - Accent4 2 2 2 2 2 5" xfId="6826" xr:uid="{00000000-0005-0000-0000-0000A71A0000}"/>
    <cellStyle name="40% - Accent4 2 2 2 2 3" xfId="6827" xr:uid="{00000000-0005-0000-0000-0000A81A0000}"/>
    <cellStyle name="40% - Accent4 2 2 2 2 3 2" xfId="6828" xr:uid="{00000000-0005-0000-0000-0000A91A0000}"/>
    <cellStyle name="40% - Accent4 2 2 2 2 3 2 2" xfId="6829" xr:uid="{00000000-0005-0000-0000-0000AA1A0000}"/>
    <cellStyle name="40% - Accent4 2 2 2 2 3 3" xfId="6830" xr:uid="{00000000-0005-0000-0000-0000AB1A0000}"/>
    <cellStyle name="40% - Accent4 2 2 2 2 3 4" xfId="6831" xr:uid="{00000000-0005-0000-0000-0000AC1A0000}"/>
    <cellStyle name="40% - Accent4 2 2 2 2 4" xfId="6832" xr:uid="{00000000-0005-0000-0000-0000AD1A0000}"/>
    <cellStyle name="40% - Accent4 2 2 2 2 4 2" xfId="6833" xr:uid="{00000000-0005-0000-0000-0000AE1A0000}"/>
    <cellStyle name="40% - Accent4 2 2 2 2 4 2 2" xfId="6834" xr:uid="{00000000-0005-0000-0000-0000AF1A0000}"/>
    <cellStyle name="40% - Accent4 2 2 2 2 4 3" xfId="6835" xr:uid="{00000000-0005-0000-0000-0000B01A0000}"/>
    <cellStyle name="40% - Accent4 2 2 2 2 4 4" xfId="6836" xr:uid="{00000000-0005-0000-0000-0000B11A0000}"/>
    <cellStyle name="40% - Accent4 2 2 2 2 5" xfId="6837" xr:uid="{00000000-0005-0000-0000-0000B21A0000}"/>
    <cellStyle name="40% - Accent4 2 2 2 2 5 2" xfId="6838" xr:uid="{00000000-0005-0000-0000-0000B31A0000}"/>
    <cellStyle name="40% - Accent4 2 2 2 2 5 2 2" xfId="6839" xr:uid="{00000000-0005-0000-0000-0000B41A0000}"/>
    <cellStyle name="40% - Accent4 2 2 2 2 5 3" xfId="6840" xr:uid="{00000000-0005-0000-0000-0000B51A0000}"/>
    <cellStyle name="40% - Accent4 2 2 2 2 5 4" xfId="6841" xr:uid="{00000000-0005-0000-0000-0000B61A0000}"/>
    <cellStyle name="40% - Accent4 2 2 2 2 6" xfId="6842" xr:uid="{00000000-0005-0000-0000-0000B71A0000}"/>
    <cellStyle name="40% - Accent4 2 2 2 2 6 2" xfId="6843" xr:uid="{00000000-0005-0000-0000-0000B81A0000}"/>
    <cellStyle name="40% - Accent4 2 2 2 2 6 2 2" xfId="6844" xr:uid="{00000000-0005-0000-0000-0000B91A0000}"/>
    <cellStyle name="40% - Accent4 2 2 2 2 6 3" xfId="6845" xr:uid="{00000000-0005-0000-0000-0000BA1A0000}"/>
    <cellStyle name="40% - Accent4 2 2 2 2 6 4" xfId="6846" xr:uid="{00000000-0005-0000-0000-0000BB1A0000}"/>
    <cellStyle name="40% - Accent4 2 2 2 2 7" xfId="6847" xr:uid="{00000000-0005-0000-0000-0000BC1A0000}"/>
    <cellStyle name="40% - Accent4 2 2 2 2 7 2" xfId="6848" xr:uid="{00000000-0005-0000-0000-0000BD1A0000}"/>
    <cellStyle name="40% - Accent4 2 2 2 2 7 2 2" xfId="6849" xr:uid="{00000000-0005-0000-0000-0000BE1A0000}"/>
    <cellStyle name="40% - Accent4 2 2 2 2 7 3" xfId="6850" xr:uid="{00000000-0005-0000-0000-0000BF1A0000}"/>
    <cellStyle name="40% - Accent4 2 2 2 2 7 4" xfId="6851" xr:uid="{00000000-0005-0000-0000-0000C01A0000}"/>
    <cellStyle name="40% - Accent4 2 2 2 2 8" xfId="6852" xr:uid="{00000000-0005-0000-0000-0000C11A0000}"/>
    <cellStyle name="40% - Accent4 2 2 2 2 8 2" xfId="6853" xr:uid="{00000000-0005-0000-0000-0000C21A0000}"/>
    <cellStyle name="40% - Accent4 2 2 2 2 9" xfId="6854" xr:uid="{00000000-0005-0000-0000-0000C31A0000}"/>
    <cellStyle name="40% - Accent4 2 2 2 3" xfId="6855" xr:uid="{00000000-0005-0000-0000-0000C41A0000}"/>
    <cellStyle name="40% - Accent4 2 2 2 3 2" xfId="6856" xr:uid="{00000000-0005-0000-0000-0000C51A0000}"/>
    <cellStyle name="40% - Accent4 2 2 2 3 2 2" xfId="6857" xr:uid="{00000000-0005-0000-0000-0000C61A0000}"/>
    <cellStyle name="40% - Accent4 2 2 2 3 2 2 2" xfId="6858" xr:uid="{00000000-0005-0000-0000-0000C71A0000}"/>
    <cellStyle name="40% - Accent4 2 2 2 3 2 3" xfId="6859" xr:uid="{00000000-0005-0000-0000-0000C81A0000}"/>
    <cellStyle name="40% - Accent4 2 2 2 3 2 4" xfId="6860" xr:uid="{00000000-0005-0000-0000-0000C91A0000}"/>
    <cellStyle name="40% - Accent4 2 2 2 3 3" xfId="6861" xr:uid="{00000000-0005-0000-0000-0000CA1A0000}"/>
    <cellStyle name="40% - Accent4 2 2 2 3 3 2" xfId="6862" xr:uid="{00000000-0005-0000-0000-0000CB1A0000}"/>
    <cellStyle name="40% - Accent4 2 2 2 3 4" xfId="6863" xr:uid="{00000000-0005-0000-0000-0000CC1A0000}"/>
    <cellStyle name="40% - Accent4 2 2 2 3 5" xfId="6864" xr:uid="{00000000-0005-0000-0000-0000CD1A0000}"/>
    <cellStyle name="40% - Accent4 2 2 2 4" xfId="6865" xr:uid="{00000000-0005-0000-0000-0000CE1A0000}"/>
    <cellStyle name="40% - Accent4 2 2 2 4 2" xfId="6866" xr:uid="{00000000-0005-0000-0000-0000CF1A0000}"/>
    <cellStyle name="40% - Accent4 2 2 2 4 2 2" xfId="6867" xr:uid="{00000000-0005-0000-0000-0000D01A0000}"/>
    <cellStyle name="40% - Accent4 2 2 2 4 2 2 2" xfId="6868" xr:uid="{00000000-0005-0000-0000-0000D11A0000}"/>
    <cellStyle name="40% - Accent4 2 2 2 4 2 3" xfId="6869" xr:uid="{00000000-0005-0000-0000-0000D21A0000}"/>
    <cellStyle name="40% - Accent4 2 2 2 4 2 4" xfId="6870" xr:uid="{00000000-0005-0000-0000-0000D31A0000}"/>
    <cellStyle name="40% - Accent4 2 2 2 4 3" xfId="6871" xr:uid="{00000000-0005-0000-0000-0000D41A0000}"/>
    <cellStyle name="40% - Accent4 2 2 2 4 3 2" xfId="6872" xr:uid="{00000000-0005-0000-0000-0000D51A0000}"/>
    <cellStyle name="40% - Accent4 2 2 2 4 4" xfId="6873" xr:uid="{00000000-0005-0000-0000-0000D61A0000}"/>
    <cellStyle name="40% - Accent4 2 2 2 4 5" xfId="6874" xr:uid="{00000000-0005-0000-0000-0000D71A0000}"/>
    <cellStyle name="40% - Accent4 2 2 2 5" xfId="6875" xr:uid="{00000000-0005-0000-0000-0000D81A0000}"/>
    <cellStyle name="40% - Accent4 2 2 2 5 2" xfId="6876" xr:uid="{00000000-0005-0000-0000-0000D91A0000}"/>
    <cellStyle name="40% - Accent4 2 2 2 5 2 2" xfId="6877" xr:uid="{00000000-0005-0000-0000-0000DA1A0000}"/>
    <cellStyle name="40% - Accent4 2 2 2 5 3" xfId="6878" xr:uid="{00000000-0005-0000-0000-0000DB1A0000}"/>
    <cellStyle name="40% - Accent4 2 2 2 5 4" xfId="6879" xr:uid="{00000000-0005-0000-0000-0000DC1A0000}"/>
    <cellStyle name="40% - Accent4 2 2 2 6" xfId="6880" xr:uid="{00000000-0005-0000-0000-0000DD1A0000}"/>
    <cellStyle name="40% - Accent4 2 2 2 6 2" xfId="6881" xr:uid="{00000000-0005-0000-0000-0000DE1A0000}"/>
    <cellStyle name="40% - Accent4 2 2 2 6 2 2" xfId="6882" xr:uid="{00000000-0005-0000-0000-0000DF1A0000}"/>
    <cellStyle name="40% - Accent4 2 2 2 6 3" xfId="6883" xr:uid="{00000000-0005-0000-0000-0000E01A0000}"/>
    <cellStyle name="40% - Accent4 2 2 2 6 4" xfId="6884" xr:uid="{00000000-0005-0000-0000-0000E11A0000}"/>
    <cellStyle name="40% - Accent4 2 2 2 7" xfId="6885" xr:uid="{00000000-0005-0000-0000-0000E21A0000}"/>
    <cellStyle name="40% - Accent4 2 2 2 7 2" xfId="6886" xr:uid="{00000000-0005-0000-0000-0000E31A0000}"/>
    <cellStyle name="40% - Accent4 2 2 2 7 2 2" xfId="6887" xr:uid="{00000000-0005-0000-0000-0000E41A0000}"/>
    <cellStyle name="40% - Accent4 2 2 2 7 3" xfId="6888" xr:uid="{00000000-0005-0000-0000-0000E51A0000}"/>
    <cellStyle name="40% - Accent4 2 2 2 7 4" xfId="6889" xr:uid="{00000000-0005-0000-0000-0000E61A0000}"/>
    <cellStyle name="40% - Accent4 2 2 2 8" xfId="6890" xr:uid="{00000000-0005-0000-0000-0000E71A0000}"/>
    <cellStyle name="40% - Accent4 2 2 2 8 2" xfId="6891" xr:uid="{00000000-0005-0000-0000-0000E81A0000}"/>
    <cellStyle name="40% - Accent4 2 2 2 8 2 2" xfId="6892" xr:uid="{00000000-0005-0000-0000-0000E91A0000}"/>
    <cellStyle name="40% - Accent4 2 2 2 8 3" xfId="6893" xr:uid="{00000000-0005-0000-0000-0000EA1A0000}"/>
    <cellStyle name="40% - Accent4 2 2 2 8 4" xfId="6894" xr:uid="{00000000-0005-0000-0000-0000EB1A0000}"/>
    <cellStyle name="40% - Accent4 2 2 2 9" xfId="6895" xr:uid="{00000000-0005-0000-0000-0000EC1A0000}"/>
    <cellStyle name="40% - Accent4 2 2 2 9 2" xfId="6896" xr:uid="{00000000-0005-0000-0000-0000ED1A0000}"/>
    <cellStyle name="40% - Accent4 2 2 2 9 2 2" xfId="6897" xr:uid="{00000000-0005-0000-0000-0000EE1A0000}"/>
    <cellStyle name="40% - Accent4 2 2 2 9 3" xfId="6898" xr:uid="{00000000-0005-0000-0000-0000EF1A0000}"/>
    <cellStyle name="40% - Accent4 2 2 2 9 4" xfId="6899" xr:uid="{00000000-0005-0000-0000-0000F01A0000}"/>
    <cellStyle name="40% - Accent4 2 2 3" xfId="6900" xr:uid="{00000000-0005-0000-0000-0000F11A0000}"/>
    <cellStyle name="40% - Accent4 2 2 3 10" xfId="6901" xr:uid="{00000000-0005-0000-0000-0000F21A0000}"/>
    <cellStyle name="40% - Accent4 2 2 3 2" xfId="6902" xr:uid="{00000000-0005-0000-0000-0000F31A0000}"/>
    <cellStyle name="40% - Accent4 2 2 3 2 2" xfId="6903" xr:uid="{00000000-0005-0000-0000-0000F41A0000}"/>
    <cellStyle name="40% - Accent4 2 2 3 2 2 2" xfId="6904" xr:uid="{00000000-0005-0000-0000-0000F51A0000}"/>
    <cellStyle name="40% - Accent4 2 2 3 2 2 2 2" xfId="6905" xr:uid="{00000000-0005-0000-0000-0000F61A0000}"/>
    <cellStyle name="40% - Accent4 2 2 3 2 2 3" xfId="6906" xr:uid="{00000000-0005-0000-0000-0000F71A0000}"/>
    <cellStyle name="40% - Accent4 2 2 3 2 2 4" xfId="6907" xr:uid="{00000000-0005-0000-0000-0000F81A0000}"/>
    <cellStyle name="40% - Accent4 2 2 3 2 3" xfId="6908" xr:uid="{00000000-0005-0000-0000-0000F91A0000}"/>
    <cellStyle name="40% - Accent4 2 2 3 2 3 2" xfId="6909" xr:uid="{00000000-0005-0000-0000-0000FA1A0000}"/>
    <cellStyle name="40% - Accent4 2 2 3 2 4" xfId="6910" xr:uid="{00000000-0005-0000-0000-0000FB1A0000}"/>
    <cellStyle name="40% - Accent4 2 2 3 2 5" xfId="6911" xr:uid="{00000000-0005-0000-0000-0000FC1A0000}"/>
    <cellStyle name="40% - Accent4 2 2 3 3" xfId="6912" xr:uid="{00000000-0005-0000-0000-0000FD1A0000}"/>
    <cellStyle name="40% - Accent4 2 2 3 3 2" xfId="6913" xr:uid="{00000000-0005-0000-0000-0000FE1A0000}"/>
    <cellStyle name="40% - Accent4 2 2 3 3 2 2" xfId="6914" xr:uid="{00000000-0005-0000-0000-0000FF1A0000}"/>
    <cellStyle name="40% - Accent4 2 2 3 3 3" xfId="6915" xr:uid="{00000000-0005-0000-0000-0000001B0000}"/>
    <cellStyle name="40% - Accent4 2 2 3 3 4" xfId="6916" xr:uid="{00000000-0005-0000-0000-0000011B0000}"/>
    <cellStyle name="40% - Accent4 2 2 3 4" xfId="6917" xr:uid="{00000000-0005-0000-0000-0000021B0000}"/>
    <cellStyle name="40% - Accent4 2 2 3 4 2" xfId="6918" xr:uid="{00000000-0005-0000-0000-0000031B0000}"/>
    <cellStyle name="40% - Accent4 2 2 3 4 2 2" xfId="6919" xr:uid="{00000000-0005-0000-0000-0000041B0000}"/>
    <cellStyle name="40% - Accent4 2 2 3 4 3" xfId="6920" xr:uid="{00000000-0005-0000-0000-0000051B0000}"/>
    <cellStyle name="40% - Accent4 2 2 3 4 4" xfId="6921" xr:uid="{00000000-0005-0000-0000-0000061B0000}"/>
    <cellStyle name="40% - Accent4 2 2 3 5" xfId="6922" xr:uid="{00000000-0005-0000-0000-0000071B0000}"/>
    <cellStyle name="40% - Accent4 2 2 3 5 2" xfId="6923" xr:uid="{00000000-0005-0000-0000-0000081B0000}"/>
    <cellStyle name="40% - Accent4 2 2 3 5 2 2" xfId="6924" xr:uid="{00000000-0005-0000-0000-0000091B0000}"/>
    <cellStyle name="40% - Accent4 2 2 3 5 3" xfId="6925" xr:uid="{00000000-0005-0000-0000-00000A1B0000}"/>
    <cellStyle name="40% - Accent4 2 2 3 5 4" xfId="6926" xr:uid="{00000000-0005-0000-0000-00000B1B0000}"/>
    <cellStyle name="40% - Accent4 2 2 3 6" xfId="6927" xr:uid="{00000000-0005-0000-0000-00000C1B0000}"/>
    <cellStyle name="40% - Accent4 2 2 3 6 2" xfId="6928" xr:uid="{00000000-0005-0000-0000-00000D1B0000}"/>
    <cellStyle name="40% - Accent4 2 2 3 6 2 2" xfId="6929" xr:uid="{00000000-0005-0000-0000-00000E1B0000}"/>
    <cellStyle name="40% - Accent4 2 2 3 6 3" xfId="6930" xr:uid="{00000000-0005-0000-0000-00000F1B0000}"/>
    <cellStyle name="40% - Accent4 2 2 3 6 4" xfId="6931" xr:uid="{00000000-0005-0000-0000-0000101B0000}"/>
    <cellStyle name="40% - Accent4 2 2 3 7" xfId="6932" xr:uid="{00000000-0005-0000-0000-0000111B0000}"/>
    <cellStyle name="40% - Accent4 2 2 3 7 2" xfId="6933" xr:uid="{00000000-0005-0000-0000-0000121B0000}"/>
    <cellStyle name="40% - Accent4 2 2 3 7 2 2" xfId="6934" xr:uid="{00000000-0005-0000-0000-0000131B0000}"/>
    <cellStyle name="40% - Accent4 2 2 3 7 3" xfId="6935" xr:uid="{00000000-0005-0000-0000-0000141B0000}"/>
    <cellStyle name="40% - Accent4 2 2 3 7 4" xfId="6936" xr:uid="{00000000-0005-0000-0000-0000151B0000}"/>
    <cellStyle name="40% - Accent4 2 2 3 8" xfId="6937" xr:uid="{00000000-0005-0000-0000-0000161B0000}"/>
    <cellStyle name="40% - Accent4 2 2 3 8 2" xfId="6938" xr:uid="{00000000-0005-0000-0000-0000171B0000}"/>
    <cellStyle name="40% - Accent4 2 2 3 9" xfId="6939" xr:uid="{00000000-0005-0000-0000-0000181B0000}"/>
    <cellStyle name="40% - Accent4 2 2 4" xfId="6940" xr:uid="{00000000-0005-0000-0000-0000191B0000}"/>
    <cellStyle name="40% - Accent4 2 2 4 2" xfId="6941" xr:uid="{00000000-0005-0000-0000-00001A1B0000}"/>
    <cellStyle name="40% - Accent4 2 2 4 2 2" xfId="6942" xr:uid="{00000000-0005-0000-0000-00001B1B0000}"/>
    <cellStyle name="40% - Accent4 2 2 4 2 2 2" xfId="6943" xr:uid="{00000000-0005-0000-0000-00001C1B0000}"/>
    <cellStyle name="40% - Accent4 2 2 4 2 3" xfId="6944" xr:uid="{00000000-0005-0000-0000-00001D1B0000}"/>
    <cellStyle name="40% - Accent4 2 2 4 2 4" xfId="6945" xr:uid="{00000000-0005-0000-0000-00001E1B0000}"/>
    <cellStyle name="40% - Accent4 2 2 4 3" xfId="6946" xr:uid="{00000000-0005-0000-0000-00001F1B0000}"/>
    <cellStyle name="40% - Accent4 2 2 4 3 2" xfId="6947" xr:uid="{00000000-0005-0000-0000-0000201B0000}"/>
    <cellStyle name="40% - Accent4 2 2 4 4" xfId="6948" xr:uid="{00000000-0005-0000-0000-0000211B0000}"/>
    <cellStyle name="40% - Accent4 2 2 4 5" xfId="6949" xr:uid="{00000000-0005-0000-0000-0000221B0000}"/>
    <cellStyle name="40% - Accent4 2 2 5" xfId="6950" xr:uid="{00000000-0005-0000-0000-0000231B0000}"/>
    <cellStyle name="40% - Accent4 2 2 5 2" xfId="6951" xr:uid="{00000000-0005-0000-0000-0000241B0000}"/>
    <cellStyle name="40% - Accent4 2 2 5 2 2" xfId="6952" xr:uid="{00000000-0005-0000-0000-0000251B0000}"/>
    <cellStyle name="40% - Accent4 2 2 5 2 2 2" xfId="6953" xr:uid="{00000000-0005-0000-0000-0000261B0000}"/>
    <cellStyle name="40% - Accent4 2 2 5 2 3" xfId="6954" xr:uid="{00000000-0005-0000-0000-0000271B0000}"/>
    <cellStyle name="40% - Accent4 2 2 5 2 4" xfId="6955" xr:uid="{00000000-0005-0000-0000-0000281B0000}"/>
    <cellStyle name="40% - Accent4 2 2 5 3" xfId="6956" xr:uid="{00000000-0005-0000-0000-0000291B0000}"/>
    <cellStyle name="40% - Accent4 2 2 5 3 2" xfId="6957" xr:uid="{00000000-0005-0000-0000-00002A1B0000}"/>
    <cellStyle name="40% - Accent4 2 2 5 4" xfId="6958" xr:uid="{00000000-0005-0000-0000-00002B1B0000}"/>
    <cellStyle name="40% - Accent4 2 2 5 5" xfId="6959" xr:uid="{00000000-0005-0000-0000-00002C1B0000}"/>
    <cellStyle name="40% - Accent4 2 2 6" xfId="6960" xr:uid="{00000000-0005-0000-0000-00002D1B0000}"/>
    <cellStyle name="40% - Accent4 2 2 6 2" xfId="6961" xr:uid="{00000000-0005-0000-0000-00002E1B0000}"/>
    <cellStyle name="40% - Accent4 2 2 6 2 2" xfId="6962" xr:uid="{00000000-0005-0000-0000-00002F1B0000}"/>
    <cellStyle name="40% - Accent4 2 2 6 3" xfId="6963" xr:uid="{00000000-0005-0000-0000-0000301B0000}"/>
    <cellStyle name="40% - Accent4 2 2 6 4" xfId="6964" xr:uid="{00000000-0005-0000-0000-0000311B0000}"/>
    <cellStyle name="40% - Accent4 2 2 7" xfId="6965" xr:uid="{00000000-0005-0000-0000-0000321B0000}"/>
    <cellStyle name="40% - Accent4 2 2 7 2" xfId="6966" xr:uid="{00000000-0005-0000-0000-0000331B0000}"/>
    <cellStyle name="40% - Accent4 2 2 7 2 2" xfId="6967" xr:uid="{00000000-0005-0000-0000-0000341B0000}"/>
    <cellStyle name="40% - Accent4 2 2 7 3" xfId="6968" xr:uid="{00000000-0005-0000-0000-0000351B0000}"/>
    <cellStyle name="40% - Accent4 2 2 7 4" xfId="6969" xr:uid="{00000000-0005-0000-0000-0000361B0000}"/>
    <cellStyle name="40% - Accent4 2 2 8" xfId="6970" xr:uid="{00000000-0005-0000-0000-0000371B0000}"/>
    <cellStyle name="40% - Accent4 2 2 8 2" xfId="6971" xr:uid="{00000000-0005-0000-0000-0000381B0000}"/>
    <cellStyle name="40% - Accent4 2 2 8 2 2" xfId="6972" xr:uid="{00000000-0005-0000-0000-0000391B0000}"/>
    <cellStyle name="40% - Accent4 2 2 8 3" xfId="6973" xr:uid="{00000000-0005-0000-0000-00003A1B0000}"/>
    <cellStyle name="40% - Accent4 2 2 8 4" xfId="6974" xr:uid="{00000000-0005-0000-0000-00003B1B0000}"/>
    <cellStyle name="40% - Accent4 2 2 9" xfId="6975" xr:uid="{00000000-0005-0000-0000-00003C1B0000}"/>
    <cellStyle name="40% - Accent4 2 2 9 2" xfId="6976" xr:uid="{00000000-0005-0000-0000-00003D1B0000}"/>
    <cellStyle name="40% - Accent4 2 2 9 2 2" xfId="6977" xr:uid="{00000000-0005-0000-0000-00003E1B0000}"/>
    <cellStyle name="40% - Accent4 2 2 9 3" xfId="6978" xr:uid="{00000000-0005-0000-0000-00003F1B0000}"/>
    <cellStyle name="40% - Accent4 2 2 9 4" xfId="6979" xr:uid="{00000000-0005-0000-0000-0000401B0000}"/>
    <cellStyle name="40% - Accent4 2 3" xfId="6980" xr:uid="{00000000-0005-0000-0000-0000411B0000}"/>
    <cellStyle name="40% - Accent4 2 3 10" xfId="6981" xr:uid="{00000000-0005-0000-0000-0000421B0000}"/>
    <cellStyle name="40% - Accent4 2 3 10 2" xfId="6982" xr:uid="{00000000-0005-0000-0000-0000431B0000}"/>
    <cellStyle name="40% - Accent4 2 3 11" xfId="6983" xr:uid="{00000000-0005-0000-0000-0000441B0000}"/>
    <cellStyle name="40% - Accent4 2 3 12" xfId="6984" xr:uid="{00000000-0005-0000-0000-0000451B0000}"/>
    <cellStyle name="40% - Accent4 2 3 2" xfId="6985" xr:uid="{00000000-0005-0000-0000-0000461B0000}"/>
    <cellStyle name="40% - Accent4 2 3 2 10" xfId="6986" xr:uid="{00000000-0005-0000-0000-0000471B0000}"/>
    <cellStyle name="40% - Accent4 2 3 2 2" xfId="6987" xr:uid="{00000000-0005-0000-0000-0000481B0000}"/>
    <cellStyle name="40% - Accent4 2 3 2 2 2" xfId="6988" xr:uid="{00000000-0005-0000-0000-0000491B0000}"/>
    <cellStyle name="40% - Accent4 2 3 2 2 2 2" xfId="6989" xr:uid="{00000000-0005-0000-0000-00004A1B0000}"/>
    <cellStyle name="40% - Accent4 2 3 2 2 2 2 2" xfId="6990" xr:uid="{00000000-0005-0000-0000-00004B1B0000}"/>
    <cellStyle name="40% - Accent4 2 3 2 2 2 3" xfId="6991" xr:uid="{00000000-0005-0000-0000-00004C1B0000}"/>
    <cellStyle name="40% - Accent4 2 3 2 2 2 4" xfId="6992" xr:uid="{00000000-0005-0000-0000-00004D1B0000}"/>
    <cellStyle name="40% - Accent4 2 3 2 2 3" xfId="6993" xr:uid="{00000000-0005-0000-0000-00004E1B0000}"/>
    <cellStyle name="40% - Accent4 2 3 2 2 3 2" xfId="6994" xr:uid="{00000000-0005-0000-0000-00004F1B0000}"/>
    <cellStyle name="40% - Accent4 2 3 2 2 4" xfId="6995" xr:uid="{00000000-0005-0000-0000-0000501B0000}"/>
    <cellStyle name="40% - Accent4 2 3 2 2 5" xfId="6996" xr:uid="{00000000-0005-0000-0000-0000511B0000}"/>
    <cellStyle name="40% - Accent4 2 3 2 3" xfId="6997" xr:uid="{00000000-0005-0000-0000-0000521B0000}"/>
    <cellStyle name="40% - Accent4 2 3 2 3 2" xfId="6998" xr:uid="{00000000-0005-0000-0000-0000531B0000}"/>
    <cellStyle name="40% - Accent4 2 3 2 3 2 2" xfId="6999" xr:uid="{00000000-0005-0000-0000-0000541B0000}"/>
    <cellStyle name="40% - Accent4 2 3 2 3 3" xfId="7000" xr:uid="{00000000-0005-0000-0000-0000551B0000}"/>
    <cellStyle name="40% - Accent4 2 3 2 3 4" xfId="7001" xr:uid="{00000000-0005-0000-0000-0000561B0000}"/>
    <cellStyle name="40% - Accent4 2 3 2 4" xfId="7002" xr:uid="{00000000-0005-0000-0000-0000571B0000}"/>
    <cellStyle name="40% - Accent4 2 3 2 4 2" xfId="7003" xr:uid="{00000000-0005-0000-0000-0000581B0000}"/>
    <cellStyle name="40% - Accent4 2 3 2 4 2 2" xfId="7004" xr:uid="{00000000-0005-0000-0000-0000591B0000}"/>
    <cellStyle name="40% - Accent4 2 3 2 4 3" xfId="7005" xr:uid="{00000000-0005-0000-0000-00005A1B0000}"/>
    <cellStyle name="40% - Accent4 2 3 2 4 4" xfId="7006" xr:uid="{00000000-0005-0000-0000-00005B1B0000}"/>
    <cellStyle name="40% - Accent4 2 3 2 5" xfId="7007" xr:uid="{00000000-0005-0000-0000-00005C1B0000}"/>
    <cellStyle name="40% - Accent4 2 3 2 5 2" xfId="7008" xr:uid="{00000000-0005-0000-0000-00005D1B0000}"/>
    <cellStyle name="40% - Accent4 2 3 2 5 2 2" xfId="7009" xr:uid="{00000000-0005-0000-0000-00005E1B0000}"/>
    <cellStyle name="40% - Accent4 2 3 2 5 3" xfId="7010" xr:uid="{00000000-0005-0000-0000-00005F1B0000}"/>
    <cellStyle name="40% - Accent4 2 3 2 5 4" xfId="7011" xr:uid="{00000000-0005-0000-0000-0000601B0000}"/>
    <cellStyle name="40% - Accent4 2 3 2 6" xfId="7012" xr:uid="{00000000-0005-0000-0000-0000611B0000}"/>
    <cellStyle name="40% - Accent4 2 3 2 6 2" xfId="7013" xr:uid="{00000000-0005-0000-0000-0000621B0000}"/>
    <cellStyle name="40% - Accent4 2 3 2 6 2 2" xfId="7014" xr:uid="{00000000-0005-0000-0000-0000631B0000}"/>
    <cellStyle name="40% - Accent4 2 3 2 6 3" xfId="7015" xr:uid="{00000000-0005-0000-0000-0000641B0000}"/>
    <cellStyle name="40% - Accent4 2 3 2 6 4" xfId="7016" xr:uid="{00000000-0005-0000-0000-0000651B0000}"/>
    <cellStyle name="40% - Accent4 2 3 2 7" xfId="7017" xr:uid="{00000000-0005-0000-0000-0000661B0000}"/>
    <cellStyle name="40% - Accent4 2 3 2 7 2" xfId="7018" xr:uid="{00000000-0005-0000-0000-0000671B0000}"/>
    <cellStyle name="40% - Accent4 2 3 2 7 2 2" xfId="7019" xr:uid="{00000000-0005-0000-0000-0000681B0000}"/>
    <cellStyle name="40% - Accent4 2 3 2 7 3" xfId="7020" xr:uid="{00000000-0005-0000-0000-0000691B0000}"/>
    <cellStyle name="40% - Accent4 2 3 2 7 4" xfId="7021" xr:uid="{00000000-0005-0000-0000-00006A1B0000}"/>
    <cellStyle name="40% - Accent4 2 3 2 8" xfId="7022" xr:uid="{00000000-0005-0000-0000-00006B1B0000}"/>
    <cellStyle name="40% - Accent4 2 3 2 8 2" xfId="7023" xr:uid="{00000000-0005-0000-0000-00006C1B0000}"/>
    <cellStyle name="40% - Accent4 2 3 2 9" xfId="7024" xr:uid="{00000000-0005-0000-0000-00006D1B0000}"/>
    <cellStyle name="40% - Accent4 2 3 3" xfId="7025" xr:uid="{00000000-0005-0000-0000-00006E1B0000}"/>
    <cellStyle name="40% - Accent4 2 3 3 2" xfId="7026" xr:uid="{00000000-0005-0000-0000-00006F1B0000}"/>
    <cellStyle name="40% - Accent4 2 3 3 2 2" xfId="7027" xr:uid="{00000000-0005-0000-0000-0000701B0000}"/>
    <cellStyle name="40% - Accent4 2 3 3 2 2 2" xfId="7028" xr:uid="{00000000-0005-0000-0000-0000711B0000}"/>
    <cellStyle name="40% - Accent4 2 3 3 2 3" xfId="7029" xr:uid="{00000000-0005-0000-0000-0000721B0000}"/>
    <cellStyle name="40% - Accent4 2 3 3 2 4" xfId="7030" xr:uid="{00000000-0005-0000-0000-0000731B0000}"/>
    <cellStyle name="40% - Accent4 2 3 3 3" xfId="7031" xr:uid="{00000000-0005-0000-0000-0000741B0000}"/>
    <cellStyle name="40% - Accent4 2 3 3 3 2" xfId="7032" xr:uid="{00000000-0005-0000-0000-0000751B0000}"/>
    <cellStyle name="40% - Accent4 2 3 3 4" xfId="7033" xr:uid="{00000000-0005-0000-0000-0000761B0000}"/>
    <cellStyle name="40% - Accent4 2 3 3 5" xfId="7034" xr:uid="{00000000-0005-0000-0000-0000771B0000}"/>
    <cellStyle name="40% - Accent4 2 3 4" xfId="7035" xr:uid="{00000000-0005-0000-0000-0000781B0000}"/>
    <cellStyle name="40% - Accent4 2 3 4 2" xfId="7036" xr:uid="{00000000-0005-0000-0000-0000791B0000}"/>
    <cellStyle name="40% - Accent4 2 3 4 2 2" xfId="7037" xr:uid="{00000000-0005-0000-0000-00007A1B0000}"/>
    <cellStyle name="40% - Accent4 2 3 4 2 2 2" xfId="7038" xr:uid="{00000000-0005-0000-0000-00007B1B0000}"/>
    <cellStyle name="40% - Accent4 2 3 4 2 3" xfId="7039" xr:uid="{00000000-0005-0000-0000-00007C1B0000}"/>
    <cellStyle name="40% - Accent4 2 3 4 2 4" xfId="7040" xr:uid="{00000000-0005-0000-0000-00007D1B0000}"/>
    <cellStyle name="40% - Accent4 2 3 4 3" xfId="7041" xr:uid="{00000000-0005-0000-0000-00007E1B0000}"/>
    <cellStyle name="40% - Accent4 2 3 4 3 2" xfId="7042" xr:uid="{00000000-0005-0000-0000-00007F1B0000}"/>
    <cellStyle name="40% - Accent4 2 3 4 4" xfId="7043" xr:uid="{00000000-0005-0000-0000-0000801B0000}"/>
    <cellStyle name="40% - Accent4 2 3 4 5" xfId="7044" xr:uid="{00000000-0005-0000-0000-0000811B0000}"/>
    <cellStyle name="40% - Accent4 2 3 5" xfId="7045" xr:uid="{00000000-0005-0000-0000-0000821B0000}"/>
    <cellStyle name="40% - Accent4 2 3 5 2" xfId="7046" xr:uid="{00000000-0005-0000-0000-0000831B0000}"/>
    <cellStyle name="40% - Accent4 2 3 5 2 2" xfId="7047" xr:uid="{00000000-0005-0000-0000-0000841B0000}"/>
    <cellStyle name="40% - Accent4 2 3 5 3" xfId="7048" xr:uid="{00000000-0005-0000-0000-0000851B0000}"/>
    <cellStyle name="40% - Accent4 2 3 5 4" xfId="7049" xr:uid="{00000000-0005-0000-0000-0000861B0000}"/>
    <cellStyle name="40% - Accent4 2 3 6" xfId="7050" xr:uid="{00000000-0005-0000-0000-0000871B0000}"/>
    <cellStyle name="40% - Accent4 2 3 6 2" xfId="7051" xr:uid="{00000000-0005-0000-0000-0000881B0000}"/>
    <cellStyle name="40% - Accent4 2 3 6 2 2" xfId="7052" xr:uid="{00000000-0005-0000-0000-0000891B0000}"/>
    <cellStyle name="40% - Accent4 2 3 6 3" xfId="7053" xr:uid="{00000000-0005-0000-0000-00008A1B0000}"/>
    <cellStyle name="40% - Accent4 2 3 6 4" xfId="7054" xr:uid="{00000000-0005-0000-0000-00008B1B0000}"/>
    <cellStyle name="40% - Accent4 2 3 7" xfId="7055" xr:uid="{00000000-0005-0000-0000-00008C1B0000}"/>
    <cellStyle name="40% - Accent4 2 3 7 2" xfId="7056" xr:uid="{00000000-0005-0000-0000-00008D1B0000}"/>
    <cellStyle name="40% - Accent4 2 3 7 2 2" xfId="7057" xr:uid="{00000000-0005-0000-0000-00008E1B0000}"/>
    <cellStyle name="40% - Accent4 2 3 7 3" xfId="7058" xr:uid="{00000000-0005-0000-0000-00008F1B0000}"/>
    <cellStyle name="40% - Accent4 2 3 7 4" xfId="7059" xr:uid="{00000000-0005-0000-0000-0000901B0000}"/>
    <cellStyle name="40% - Accent4 2 3 8" xfId="7060" xr:uid="{00000000-0005-0000-0000-0000911B0000}"/>
    <cellStyle name="40% - Accent4 2 3 8 2" xfId="7061" xr:uid="{00000000-0005-0000-0000-0000921B0000}"/>
    <cellStyle name="40% - Accent4 2 3 8 2 2" xfId="7062" xr:uid="{00000000-0005-0000-0000-0000931B0000}"/>
    <cellStyle name="40% - Accent4 2 3 8 3" xfId="7063" xr:uid="{00000000-0005-0000-0000-0000941B0000}"/>
    <cellStyle name="40% - Accent4 2 3 8 4" xfId="7064" xr:uid="{00000000-0005-0000-0000-0000951B0000}"/>
    <cellStyle name="40% - Accent4 2 3 9" xfId="7065" xr:uid="{00000000-0005-0000-0000-0000961B0000}"/>
    <cellStyle name="40% - Accent4 2 3 9 2" xfId="7066" xr:uid="{00000000-0005-0000-0000-0000971B0000}"/>
    <cellStyle name="40% - Accent4 2 3 9 2 2" xfId="7067" xr:uid="{00000000-0005-0000-0000-0000981B0000}"/>
    <cellStyle name="40% - Accent4 2 3 9 3" xfId="7068" xr:uid="{00000000-0005-0000-0000-0000991B0000}"/>
    <cellStyle name="40% - Accent4 2 3 9 4" xfId="7069" xr:uid="{00000000-0005-0000-0000-00009A1B0000}"/>
    <cellStyle name="40% - Accent4 2 4" xfId="7070" xr:uid="{00000000-0005-0000-0000-00009B1B0000}"/>
    <cellStyle name="40% - Accent4 2 4 10" xfId="7071" xr:uid="{00000000-0005-0000-0000-00009C1B0000}"/>
    <cellStyle name="40% - Accent4 2 4 2" xfId="7072" xr:uid="{00000000-0005-0000-0000-00009D1B0000}"/>
    <cellStyle name="40% - Accent4 2 4 2 2" xfId="7073" xr:uid="{00000000-0005-0000-0000-00009E1B0000}"/>
    <cellStyle name="40% - Accent4 2 4 2 2 2" xfId="7074" xr:uid="{00000000-0005-0000-0000-00009F1B0000}"/>
    <cellStyle name="40% - Accent4 2 4 2 2 2 2" xfId="7075" xr:uid="{00000000-0005-0000-0000-0000A01B0000}"/>
    <cellStyle name="40% - Accent4 2 4 2 2 3" xfId="7076" xr:uid="{00000000-0005-0000-0000-0000A11B0000}"/>
    <cellStyle name="40% - Accent4 2 4 2 2 4" xfId="7077" xr:uid="{00000000-0005-0000-0000-0000A21B0000}"/>
    <cellStyle name="40% - Accent4 2 4 2 3" xfId="7078" xr:uid="{00000000-0005-0000-0000-0000A31B0000}"/>
    <cellStyle name="40% - Accent4 2 4 2 3 2" xfId="7079" xr:uid="{00000000-0005-0000-0000-0000A41B0000}"/>
    <cellStyle name="40% - Accent4 2 4 2 4" xfId="7080" xr:uid="{00000000-0005-0000-0000-0000A51B0000}"/>
    <cellStyle name="40% - Accent4 2 4 2 5" xfId="7081" xr:uid="{00000000-0005-0000-0000-0000A61B0000}"/>
    <cellStyle name="40% - Accent4 2 4 3" xfId="7082" xr:uid="{00000000-0005-0000-0000-0000A71B0000}"/>
    <cellStyle name="40% - Accent4 2 4 3 2" xfId="7083" xr:uid="{00000000-0005-0000-0000-0000A81B0000}"/>
    <cellStyle name="40% - Accent4 2 4 3 2 2" xfId="7084" xr:uid="{00000000-0005-0000-0000-0000A91B0000}"/>
    <cellStyle name="40% - Accent4 2 4 3 2 2 2" xfId="7085" xr:uid="{00000000-0005-0000-0000-0000AA1B0000}"/>
    <cellStyle name="40% - Accent4 2 4 3 2 3" xfId="7086" xr:uid="{00000000-0005-0000-0000-0000AB1B0000}"/>
    <cellStyle name="40% - Accent4 2 4 3 2 4" xfId="7087" xr:uid="{00000000-0005-0000-0000-0000AC1B0000}"/>
    <cellStyle name="40% - Accent4 2 4 3 3" xfId="7088" xr:uid="{00000000-0005-0000-0000-0000AD1B0000}"/>
    <cellStyle name="40% - Accent4 2 4 3 3 2" xfId="7089" xr:uid="{00000000-0005-0000-0000-0000AE1B0000}"/>
    <cellStyle name="40% - Accent4 2 4 3 4" xfId="7090" xr:uid="{00000000-0005-0000-0000-0000AF1B0000}"/>
    <cellStyle name="40% - Accent4 2 4 3 5" xfId="7091" xr:uid="{00000000-0005-0000-0000-0000B01B0000}"/>
    <cellStyle name="40% - Accent4 2 4 4" xfId="7092" xr:uid="{00000000-0005-0000-0000-0000B11B0000}"/>
    <cellStyle name="40% - Accent4 2 4 4 2" xfId="7093" xr:uid="{00000000-0005-0000-0000-0000B21B0000}"/>
    <cellStyle name="40% - Accent4 2 4 4 2 2" xfId="7094" xr:uid="{00000000-0005-0000-0000-0000B31B0000}"/>
    <cellStyle name="40% - Accent4 2 4 4 3" xfId="7095" xr:uid="{00000000-0005-0000-0000-0000B41B0000}"/>
    <cellStyle name="40% - Accent4 2 4 4 4" xfId="7096" xr:uid="{00000000-0005-0000-0000-0000B51B0000}"/>
    <cellStyle name="40% - Accent4 2 4 5" xfId="7097" xr:uid="{00000000-0005-0000-0000-0000B61B0000}"/>
    <cellStyle name="40% - Accent4 2 4 5 2" xfId="7098" xr:uid="{00000000-0005-0000-0000-0000B71B0000}"/>
    <cellStyle name="40% - Accent4 2 4 5 2 2" xfId="7099" xr:uid="{00000000-0005-0000-0000-0000B81B0000}"/>
    <cellStyle name="40% - Accent4 2 4 5 3" xfId="7100" xr:uid="{00000000-0005-0000-0000-0000B91B0000}"/>
    <cellStyle name="40% - Accent4 2 4 5 4" xfId="7101" xr:uid="{00000000-0005-0000-0000-0000BA1B0000}"/>
    <cellStyle name="40% - Accent4 2 4 6" xfId="7102" xr:uid="{00000000-0005-0000-0000-0000BB1B0000}"/>
    <cellStyle name="40% - Accent4 2 4 6 2" xfId="7103" xr:uid="{00000000-0005-0000-0000-0000BC1B0000}"/>
    <cellStyle name="40% - Accent4 2 4 6 2 2" xfId="7104" xr:uid="{00000000-0005-0000-0000-0000BD1B0000}"/>
    <cellStyle name="40% - Accent4 2 4 6 3" xfId="7105" xr:uid="{00000000-0005-0000-0000-0000BE1B0000}"/>
    <cellStyle name="40% - Accent4 2 4 6 4" xfId="7106" xr:uid="{00000000-0005-0000-0000-0000BF1B0000}"/>
    <cellStyle name="40% - Accent4 2 4 7" xfId="7107" xr:uid="{00000000-0005-0000-0000-0000C01B0000}"/>
    <cellStyle name="40% - Accent4 2 4 7 2" xfId="7108" xr:uid="{00000000-0005-0000-0000-0000C11B0000}"/>
    <cellStyle name="40% - Accent4 2 4 7 2 2" xfId="7109" xr:uid="{00000000-0005-0000-0000-0000C21B0000}"/>
    <cellStyle name="40% - Accent4 2 4 7 3" xfId="7110" xr:uid="{00000000-0005-0000-0000-0000C31B0000}"/>
    <cellStyle name="40% - Accent4 2 4 7 4" xfId="7111" xr:uid="{00000000-0005-0000-0000-0000C41B0000}"/>
    <cellStyle name="40% - Accent4 2 4 8" xfId="7112" xr:uid="{00000000-0005-0000-0000-0000C51B0000}"/>
    <cellStyle name="40% - Accent4 2 4 8 2" xfId="7113" xr:uid="{00000000-0005-0000-0000-0000C61B0000}"/>
    <cellStyle name="40% - Accent4 2 4 9" xfId="7114" xr:uid="{00000000-0005-0000-0000-0000C71B0000}"/>
    <cellStyle name="40% - Accent4 2 5" xfId="7115" xr:uid="{00000000-0005-0000-0000-0000C81B0000}"/>
    <cellStyle name="40% - Accent4 2 5 2" xfId="7116" xr:uid="{00000000-0005-0000-0000-0000C91B0000}"/>
    <cellStyle name="40% - Accent4 2 5 2 2" xfId="7117" xr:uid="{00000000-0005-0000-0000-0000CA1B0000}"/>
    <cellStyle name="40% - Accent4 2 5 2 2 2" xfId="7118" xr:uid="{00000000-0005-0000-0000-0000CB1B0000}"/>
    <cellStyle name="40% - Accent4 2 5 2 3" xfId="7119" xr:uid="{00000000-0005-0000-0000-0000CC1B0000}"/>
    <cellStyle name="40% - Accent4 2 5 2 4" xfId="7120" xr:uid="{00000000-0005-0000-0000-0000CD1B0000}"/>
    <cellStyle name="40% - Accent4 2 5 3" xfId="7121" xr:uid="{00000000-0005-0000-0000-0000CE1B0000}"/>
    <cellStyle name="40% - Accent4 2 5 3 2" xfId="7122" xr:uid="{00000000-0005-0000-0000-0000CF1B0000}"/>
    <cellStyle name="40% - Accent4 2 5 4" xfId="7123" xr:uid="{00000000-0005-0000-0000-0000D01B0000}"/>
    <cellStyle name="40% - Accent4 2 5 5" xfId="7124" xr:uid="{00000000-0005-0000-0000-0000D11B0000}"/>
    <cellStyle name="40% - Accent4 2 6" xfId="7125" xr:uid="{00000000-0005-0000-0000-0000D21B0000}"/>
    <cellStyle name="40% - Accent4 2 6 2" xfId="7126" xr:uid="{00000000-0005-0000-0000-0000D31B0000}"/>
    <cellStyle name="40% - Accent4 2 6 2 2" xfId="7127" xr:uid="{00000000-0005-0000-0000-0000D41B0000}"/>
    <cellStyle name="40% - Accent4 2 6 2 2 2" xfId="7128" xr:uid="{00000000-0005-0000-0000-0000D51B0000}"/>
    <cellStyle name="40% - Accent4 2 6 2 3" xfId="7129" xr:uid="{00000000-0005-0000-0000-0000D61B0000}"/>
    <cellStyle name="40% - Accent4 2 6 2 4" xfId="7130" xr:uid="{00000000-0005-0000-0000-0000D71B0000}"/>
    <cellStyle name="40% - Accent4 2 6 3" xfId="7131" xr:uid="{00000000-0005-0000-0000-0000D81B0000}"/>
    <cellStyle name="40% - Accent4 2 6 3 2" xfId="7132" xr:uid="{00000000-0005-0000-0000-0000D91B0000}"/>
    <cellStyle name="40% - Accent4 2 6 4" xfId="7133" xr:uid="{00000000-0005-0000-0000-0000DA1B0000}"/>
    <cellStyle name="40% - Accent4 2 6 5" xfId="7134" xr:uid="{00000000-0005-0000-0000-0000DB1B0000}"/>
    <cellStyle name="40% - Accent4 2 7" xfId="7135" xr:uid="{00000000-0005-0000-0000-0000DC1B0000}"/>
    <cellStyle name="40% - Accent4 2 7 2" xfId="7136" xr:uid="{00000000-0005-0000-0000-0000DD1B0000}"/>
    <cellStyle name="40% - Accent4 2 7 2 2" xfId="7137" xr:uid="{00000000-0005-0000-0000-0000DE1B0000}"/>
    <cellStyle name="40% - Accent4 2 7 3" xfId="7138" xr:uid="{00000000-0005-0000-0000-0000DF1B0000}"/>
    <cellStyle name="40% - Accent4 2 7 4" xfId="7139" xr:uid="{00000000-0005-0000-0000-0000E01B0000}"/>
    <cellStyle name="40% - Accent4 2 8" xfId="7140" xr:uid="{00000000-0005-0000-0000-0000E11B0000}"/>
    <cellStyle name="40% - Accent4 2 8 2" xfId="7141" xr:uid="{00000000-0005-0000-0000-0000E21B0000}"/>
    <cellStyle name="40% - Accent4 2 8 2 2" xfId="7142" xr:uid="{00000000-0005-0000-0000-0000E31B0000}"/>
    <cellStyle name="40% - Accent4 2 8 3" xfId="7143" xr:uid="{00000000-0005-0000-0000-0000E41B0000}"/>
    <cellStyle name="40% - Accent4 2 8 4" xfId="7144" xr:uid="{00000000-0005-0000-0000-0000E51B0000}"/>
    <cellStyle name="40% - Accent4 2 9" xfId="7145" xr:uid="{00000000-0005-0000-0000-0000E61B0000}"/>
    <cellStyle name="40% - Accent4 2 9 2" xfId="7146" xr:uid="{00000000-0005-0000-0000-0000E71B0000}"/>
    <cellStyle name="40% - Accent4 2 9 2 2" xfId="7147" xr:uid="{00000000-0005-0000-0000-0000E81B0000}"/>
    <cellStyle name="40% - Accent4 2 9 3" xfId="7148" xr:uid="{00000000-0005-0000-0000-0000E91B0000}"/>
    <cellStyle name="40% - Accent4 2 9 4" xfId="7149" xr:uid="{00000000-0005-0000-0000-0000EA1B0000}"/>
    <cellStyle name="40% - Accent4 3" xfId="7150" xr:uid="{00000000-0005-0000-0000-0000EB1B0000}"/>
    <cellStyle name="40% - Accent4 3 10" xfId="7151" xr:uid="{00000000-0005-0000-0000-0000EC1B0000}"/>
    <cellStyle name="40% - Accent4 3 10 2" xfId="7152" xr:uid="{00000000-0005-0000-0000-0000ED1B0000}"/>
    <cellStyle name="40% - Accent4 3 10 2 2" xfId="7153" xr:uid="{00000000-0005-0000-0000-0000EE1B0000}"/>
    <cellStyle name="40% - Accent4 3 10 3" xfId="7154" xr:uid="{00000000-0005-0000-0000-0000EF1B0000}"/>
    <cellStyle name="40% - Accent4 3 10 4" xfId="7155" xr:uid="{00000000-0005-0000-0000-0000F01B0000}"/>
    <cellStyle name="40% - Accent4 3 11" xfId="7156" xr:uid="{00000000-0005-0000-0000-0000F11B0000}"/>
    <cellStyle name="40% - Accent4 3 11 2" xfId="7157" xr:uid="{00000000-0005-0000-0000-0000F21B0000}"/>
    <cellStyle name="40% - Accent4 3 11 2 2" xfId="7158" xr:uid="{00000000-0005-0000-0000-0000F31B0000}"/>
    <cellStyle name="40% - Accent4 3 11 3" xfId="7159" xr:uid="{00000000-0005-0000-0000-0000F41B0000}"/>
    <cellStyle name="40% - Accent4 3 11 4" xfId="7160" xr:uid="{00000000-0005-0000-0000-0000F51B0000}"/>
    <cellStyle name="40% - Accent4 3 12" xfId="7161" xr:uid="{00000000-0005-0000-0000-0000F61B0000}"/>
    <cellStyle name="40% - Accent4 3 12 2" xfId="7162" xr:uid="{00000000-0005-0000-0000-0000F71B0000}"/>
    <cellStyle name="40% - Accent4 3 13" xfId="7163" xr:uid="{00000000-0005-0000-0000-0000F81B0000}"/>
    <cellStyle name="40% - Accent4 3 14" xfId="7164" xr:uid="{00000000-0005-0000-0000-0000F91B0000}"/>
    <cellStyle name="40% - Accent4 3 2" xfId="7165" xr:uid="{00000000-0005-0000-0000-0000FA1B0000}"/>
    <cellStyle name="40% - Accent4 3 2 10" xfId="7166" xr:uid="{00000000-0005-0000-0000-0000FB1B0000}"/>
    <cellStyle name="40% - Accent4 3 2 10 2" xfId="7167" xr:uid="{00000000-0005-0000-0000-0000FC1B0000}"/>
    <cellStyle name="40% - Accent4 3 2 11" xfId="7168" xr:uid="{00000000-0005-0000-0000-0000FD1B0000}"/>
    <cellStyle name="40% - Accent4 3 2 12" xfId="7169" xr:uid="{00000000-0005-0000-0000-0000FE1B0000}"/>
    <cellStyle name="40% - Accent4 3 2 2" xfId="7170" xr:uid="{00000000-0005-0000-0000-0000FF1B0000}"/>
    <cellStyle name="40% - Accent4 3 2 2 10" xfId="7171" xr:uid="{00000000-0005-0000-0000-0000001C0000}"/>
    <cellStyle name="40% - Accent4 3 2 2 2" xfId="7172" xr:uid="{00000000-0005-0000-0000-0000011C0000}"/>
    <cellStyle name="40% - Accent4 3 2 2 2 2" xfId="7173" xr:uid="{00000000-0005-0000-0000-0000021C0000}"/>
    <cellStyle name="40% - Accent4 3 2 2 2 2 2" xfId="7174" xr:uid="{00000000-0005-0000-0000-0000031C0000}"/>
    <cellStyle name="40% - Accent4 3 2 2 2 2 2 2" xfId="7175" xr:uid="{00000000-0005-0000-0000-0000041C0000}"/>
    <cellStyle name="40% - Accent4 3 2 2 2 2 3" xfId="7176" xr:uid="{00000000-0005-0000-0000-0000051C0000}"/>
    <cellStyle name="40% - Accent4 3 2 2 2 2 4" xfId="7177" xr:uid="{00000000-0005-0000-0000-0000061C0000}"/>
    <cellStyle name="40% - Accent4 3 2 2 2 3" xfId="7178" xr:uid="{00000000-0005-0000-0000-0000071C0000}"/>
    <cellStyle name="40% - Accent4 3 2 2 2 3 2" xfId="7179" xr:uid="{00000000-0005-0000-0000-0000081C0000}"/>
    <cellStyle name="40% - Accent4 3 2 2 2 4" xfId="7180" xr:uid="{00000000-0005-0000-0000-0000091C0000}"/>
    <cellStyle name="40% - Accent4 3 2 2 2 5" xfId="7181" xr:uid="{00000000-0005-0000-0000-00000A1C0000}"/>
    <cellStyle name="40% - Accent4 3 2 2 3" xfId="7182" xr:uid="{00000000-0005-0000-0000-00000B1C0000}"/>
    <cellStyle name="40% - Accent4 3 2 2 3 2" xfId="7183" xr:uid="{00000000-0005-0000-0000-00000C1C0000}"/>
    <cellStyle name="40% - Accent4 3 2 2 3 2 2" xfId="7184" xr:uid="{00000000-0005-0000-0000-00000D1C0000}"/>
    <cellStyle name="40% - Accent4 3 2 2 3 3" xfId="7185" xr:uid="{00000000-0005-0000-0000-00000E1C0000}"/>
    <cellStyle name="40% - Accent4 3 2 2 3 4" xfId="7186" xr:uid="{00000000-0005-0000-0000-00000F1C0000}"/>
    <cellStyle name="40% - Accent4 3 2 2 4" xfId="7187" xr:uid="{00000000-0005-0000-0000-0000101C0000}"/>
    <cellStyle name="40% - Accent4 3 2 2 4 2" xfId="7188" xr:uid="{00000000-0005-0000-0000-0000111C0000}"/>
    <cellStyle name="40% - Accent4 3 2 2 4 2 2" xfId="7189" xr:uid="{00000000-0005-0000-0000-0000121C0000}"/>
    <cellStyle name="40% - Accent4 3 2 2 4 3" xfId="7190" xr:uid="{00000000-0005-0000-0000-0000131C0000}"/>
    <cellStyle name="40% - Accent4 3 2 2 4 4" xfId="7191" xr:uid="{00000000-0005-0000-0000-0000141C0000}"/>
    <cellStyle name="40% - Accent4 3 2 2 5" xfId="7192" xr:uid="{00000000-0005-0000-0000-0000151C0000}"/>
    <cellStyle name="40% - Accent4 3 2 2 5 2" xfId="7193" xr:uid="{00000000-0005-0000-0000-0000161C0000}"/>
    <cellStyle name="40% - Accent4 3 2 2 5 2 2" xfId="7194" xr:uid="{00000000-0005-0000-0000-0000171C0000}"/>
    <cellStyle name="40% - Accent4 3 2 2 5 3" xfId="7195" xr:uid="{00000000-0005-0000-0000-0000181C0000}"/>
    <cellStyle name="40% - Accent4 3 2 2 5 4" xfId="7196" xr:uid="{00000000-0005-0000-0000-0000191C0000}"/>
    <cellStyle name="40% - Accent4 3 2 2 6" xfId="7197" xr:uid="{00000000-0005-0000-0000-00001A1C0000}"/>
    <cellStyle name="40% - Accent4 3 2 2 6 2" xfId="7198" xr:uid="{00000000-0005-0000-0000-00001B1C0000}"/>
    <cellStyle name="40% - Accent4 3 2 2 6 2 2" xfId="7199" xr:uid="{00000000-0005-0000-0000-00001C1C0000}"/>
    <cellStyle name="40% - Accent4 3 2 2 6 3" xfId="7200" xr:uid="{00000000-0005-0000-0000-00001D1C0000}"/>
    <cellStyle name="40% - Accent4 3 2 2 6 4" xfId="7201" xr:uid="{00000000-0005-0000-0000-00001E1C0000}"/>
    <cellStyle name="40% - Accent4 3 2 2 7" xfId="7202" xr:uid="{00000000-0005-0000-0000-00001F1C0000}"/>
    <cellStyle name="40% - Accent4 3 2 2 7 2" xfId="7203" xr:uid="{00000000-0005-0000-0000-0000201C0000}"/>
    <cellStyle name="40% - Accent4 3 2 2 7 2 2" xfId="7204" xr:uid="{00000000-0005-0000-0000-0000211C0000}"/>
    <cellStyle name="40% - Accent4 3 2 2 7 3" xfId="7205" xr:uid="{00000000-0005-0000-0000-0000221C0000}"/>
    <cellStyle name="40% - Accent4 3 2 2 7 4" xfId="7206" xr:uid="{00000000-0005-0000-0000-0000231C0000}"/>
    <cellStyle name="40% - Accent4 3 2 2 8" xfId="7207" xr:uid="{00000000-0005-0000-0000-0000241C0000}"/>
    <cellStyle name="40% - Accent4 3 2 2 8 2" xfId="7208" xr:uid="{00000000-0005-0000-0000-0000251C0000}"/>
    <cellStyle name="40% - Accent4 3 2 2 9" xfId="7209" xr:uid="{00000000-0005-0000-0000-0000261C0000}"/>
    <cellStyle name="40% - Accent4 3 2 3" xfId="7210" xr:uid="{00000000-0005-0000-0000-0000271C0000}"/>
    <cellStyle name="40% - Accent4 3 2 3 2" xfId="7211" xr:uid="{00000000-0005-0000-0000-0000281C0000}"/>
    <cellStyle name="40% - Accent4 3 2 3 2 2" xfId="7212" xr:uid="{00000000-0005-0000-0000-0000291C0000}"/>
    <cellStyle name="40% - Accent4 3 2 3 2 2 2" xfId="7213" xr:uid="{00000000-0005-0000-0000-00002A1C0000}"/>
    <cellStyle name="40% - Accent4 3 2 3 2 3" xfId="7214" xr:uid="{00000000-0005-0000-0000-00002B1C0000}"/>
    <cellStyle name="40% - Accent4 3 2 3 2 4" xfId="7215" xr:uid="{00000000-0005-0000-0000-00002C1C0000}"/>
    <cellStyle name="40% - Accent4 3 2 3 3" xfId="7216" xr:uid="{00000000-0005-0000-0000-00002D1C0000}"/>
    <cellStyle name="40% - Accent4 3 2 3 3 2" xfId="7217" xr:uid="{00000000-0005-0000-0000-00002E1C0000}"/>
    <cellStyle name="40% - Accent4 3 2 3 4" xfId="7218" xr:uid="{00000000-0005-0000-0000-00002F1C0000}"/>
    <cellStyle name="40% - Accent4 3 2 3 5" xfId="7219" xr:uid="{00000000-0005-0000-0000-0000301C0000}"/>
    <cellStyle name="40% - Accent4 3 2 4" xfId="7220" xr:uid="{00000000-0005-0000-0000-0000311C0000}"/>
    <cellStyle name="40% - Accent4 3 2 4 2" xfId="7221" xr:uid="{00000000-0005-0000-0000-0000321C0000}"/>
    <cellStyle name="40% - Accent4 3 2 4 2 2" xfId="7222" xr:uid="{00000000-0005-0000-0000-0000331C0000}"/>
    <cellStyle name="40% - Accent4 3 2 4 2 2 2" xfId="7223" xr:uid="{00000000-0005-0000-0000-0000341C0000}"/>
    <cellStyle name="40% - Accent4 3 2 4 2 3" xfId="7224" xr:uid="{00000000-0005-0000-0000-0000351C0000}"/>
    <cellStyle name="40% - Accent4 3 2 4 2 4" xfId="7225" xr:uid="{00000000-0005-0000-0000-0000361C0000}"/>
    <cellStyle name="40% - Accent4 3 2 4 3" xfId="7226" xr:uid="{00000000-0005-0000-0000-0000371C0000}"/>
    <cellStyle name="40% - Accent4 3 2 4 3 2" xfId="7227" xr:uid="{00000000-0005-0000-0000-0000381C0000}"/>
    <cellStyle name="40% - Accent4 3 2 4 4" xfId="7228" xr:uid="{00000000-0005-0000-0000-0000391C0000}"/>
    <cellStyle name="40% - Accent4 3 2 4 5" xfId="7229" xr:uid="{00000000-0005-0000-0000-00003A1C0000}"/>
    <cellStyle name="40% - Accent4 3 2 5" xfId="7230" xr:uid="{00000000-0005-0000-0000-00003B1C0000}"/>
    <cellStyle name="40% - Accent4 3 2 5 2" xfId="7231" xr:uid="{00000000-0005-0000-0000-00003C1C0000}"/>
    <cellStyle name="40% - Accent4 3 2 5 2 2" xfId="7232" xr:uid="{00000000-0005-0000-0000-00003D1C0000}"/>
    <cellStyle name="40% - Accent4 3 2 5 3" xfId="7233" xr:uid="{00000000-0005-0000-0000-00003E1C0000}"/>
    <cellStyle name="40% - Accent4 3 2 5 4" xfId="7234" xr:uid="{00000000-0005-0000-0000-00003F1C0000}"/>
    <cellStyle name="40% - Accent4 3 2 6" xfId="7235" xr:uid="{00000000-0005-0000-0000-0000401C0000}"/>
    <cellStyle name="40% - Accent4 3 2 6 2" xfId="7236" xr:uid="{00000000-0005-0000-0000-0000411C0000}"/>
    <cellStyle name="40% - Accent4 3 2 6 2 2" xfId="7237" xr:uid="{00000000-0005-0000-0000-0000421C0000}"/>
    <cellStyle name="40% - Accent4 3 2 6 3" xfId="7238" xr:uid="{00000000-0005-0000-0000-0000431C0000}"/>
    <cellStyle name="40% - Accent4 3 2 6 4" xfId="7239" xr:uid="{00000000-0005-0000-0000-0000441C0000}"/>
    <cellStyle name="40% - Accent4 3 2 7" xfId="7240" xr:uid="{00000000-0005-0000-0000-0000451C0000}"/>
    <cellStyle name="40% - Accent4 3 2 7 2" xfId="7241" xr:uid="{00000000-0005-0000-0000-0000461C0000}"/>
    <cellStyle name="40% - Accent4 3 2 7 2 2" xfId="7242" xr:uid="{00000000-0005-0000-0000-0000471C0000}"/>
    <cellStyle name="40% - Accent4 3 2 7 3" xfId="7243" xr:uid="{00000000-0005-0000-0000-0000481C0000}"/>
    <cellStyle name="40% - Accent4 3 2 7 4" xfId="7244" xr:uid="{00000000-0005-0000-0000-0000491C0000}"/>
    <cellStyle name="40% - Accent4 3 2 8" xfId="7245" xr:uid="{00000000-0005-0000-0000-00004A1C0000}"/>
    <cellStyle name="40% - Accent4 3 2 8 2" xfId="7246" xr:uid="{00000000-0005-0000-0000-00004B1C0000}"/>
    <cellStyle name="40% - Accent4 3 2 8 2 2" xfId="7247" xr:uid="{00000000-0005-0000-0000-00004C1C0000}"/>
    <cellStyle name="40% - Accent4 3 2 8 3" xfId="7248" xr:uid="{00000000-0005-0000-0000-00004D1C0000}"/>
    <cellStyle name="40% - Accent4 3 2 8 4" xfId="7249" xr:uid="{00000000-0005-0000-0000-00004E1C0000}"/>
    <cellStyle name="40% - Accent4 3 2 9" xfId="7250" xr:uid="{00000000-0005-0000-0000-00004F1C0000}"/>
    <cellStyle name="40% - Accent4 3 2 9 2" xfId="7251" xr:uid="{00000000-0005-0000-0000-0000501C0000}"/>
    <cellStyle name="40% - Accent4 3 2 9 2 2" xfId="7252" xr:uid="{00000000-0005-0000-0000-0000511C0000}"/>
    <cellStyle name="40% - Accent4 3 2 9 3" xfId="7253" xr:uid="{00000000-0005-0000-0000-0000521C0000}"/>
    <cellStyle name="40% - Accent4 3 2 9 4" xfId="7254" xr:uid="{00000000-0005-0000-0000-0000531C0000}"/>
    <cellStyle name="40% - Accent4 3 3" xfId="7255" xr:uid="{00000000-0005-0000-0000-0000541C0000}"/>
    <cellStyle name="40% - Accent4 3 3 10" xfId="7256" xr:uid="{00000000-0005-0000-0000-0000551C0000}"/>
    <cellStyle name="40% - Accent4 3 3 2" xfId="7257" xr:uid="{00000000-0005-0000-0000-0000561C0000}"/>
    <cellStyle name="40% - Accent4 3 3 2 2" xfId="7258" xr:uid="{00000000-0005-0000-0000-0000571C0000}"/>
    <cellStyle name="40% - Accent4 3 3 2 2 2" xfId="7259" xr:uid="{00000000-0005-0000-0000-0000581C0000}"/>
    <cellStyle name="40% - Accent4 3 3 2 2 2 2" xfId="7260" xr:uid="{00000000-0005-0000-0000-0000591C0000}"/>
    <cellStyle name="40% - Accent4 3 3 2 2 3" xfId="7261" xr:uid="{00000000-0005-0000-0000-00005A1C0000}"/>
    <cellStyle name="40% - Accent4 3 3 2 2 4" xfId="7262" xr:uid="{00000000-0005-0000-0000-00005B1C0000}"/>
    <cellStyle name="40% - Accent4 3 3 2 3" xfId="7263" xr:uid="{00000000-0005-0000-0000-00005C1C0000}"/>
    <cellStyle name="40% - Accent4 3 3 2 3 2" xfId="7264" xr:uid="{00000000-0005-0000-0000-00005D1C0000}"/>
    <cellStyle name="40% - Accent4 3 3 2 4" xfId="7265" xr:uid="{00000000-0005-0000-0000-00005E1C0000}"/>
    <cellStyle name="40% - Accent4 3 3 2 5" xfId="7266" xr:uid="{00000000-0005-0000-0000-00005F1C0000}"/>
    <cellStyle name="40% - Accent4 3 3 3" xfId="7267" xr:uid="{00000000-0005-0000-0000-0000601C0000}"/>
    <cellStyle name="40% - Accent4 3 3 3 2" xfId="7268" xr:uid="{00000000-0005-0000-0000-0000611C0000}"/>
    <cellStyle name="40% - Accent4 3 3 3 2 2" xfId="7269" xr:uid="{00000000-0005-0000-0000-0000621C0000}"/>
    <cellStyle name="40% - Accent4 3 3 3 3" xfId="7270" xr:uid="{00000000-0005-0000-0000-0000631C0000}"/>
    <cellStyle name="40% - Accent4 3 3 3 4" xfId="7271" xr:uid="{00000000-0005-0000-0000-0000641C0000}"/>
    <cellStyle name="40% - Accent4 3 3 4" xfId="7272" xr:uid="{00000000-0005-0000-0000-0000651C0000}"/>
    <cellStyle name="40% - Accent4 3 3 4 2" xfId="7273" xr:uid="{00000000-0005-0000-0000-0000661C0000}"/>
    <cellStyle name="40% - Accent4 3 3 4 2 2" xfId="7274" xr:uid="{00000000-0005-0000-0000-0000671C0000}"/>
    <cellStyle name="40% - Accent4 3 3 4 3" xfId="7275" xr:uid="{00000000-0005-0000-0000-0000681C0000}"/>
    <cellStyle name="40% - Accent4 3 3 4 4" xfId="7276" xr:uid="{00000000-0005-0000-0000-0000691C0000}"/>
    <cellStyle name="40% - Accent4 3 3 5" xfId="7277" xr:uid="{00000000-0005-0000-0000-00006A1C0000}"/>
    <cellStyle name="40% - Accent4 3 3 5 2" xfId="7278" xr:uid="{00000000-0005-0000-0000-00006B1C0000}"/>
    <cellStyle name="40% - Accent4 3 3 5 2 2" xfId="7279" xr:uid="{00000000-0005-0000-0000-00006C1C0000}"/>
    <cellStyle name="40% - Accent4 3 3 5 3" xfId="7280" xr:uid="{00000000-0005-0000-0000-00006D1C0000}"/>
    <cellStyle name="40% - Accent4 3 3 5 4" xfId="7281" xr:uid="{00000000-0005-0000-0000-00006E1C0000}"/>
    <cellStyle name="40% - Accent4 3 3 6" xfId="7282" xr:uid="{00000000-0005-0000-0000-00006F1C0000}"/>
    <cellStyle name="40% - Accent4 3 3 6 2" xfId="7283" xr:uid="{00000000-0005-0000-0000-0000701C0000}"/>
    <cellStyle name="40% - Accent4 3 3 6 2 2" xfId="7284" xr:uid="{00000000-0005-0000-0000-0000711C0000}"/>
    <cellStyle name="40% - Accent4 3 3 6 3" xfId="7285" xr:uid="{00000000-0005-0000-0000-0000721C0000}"/>
    <cellStyle name="40% - Accent4 3 3 6 4" xfId="7286" xr:uid="{00000000-0005-0000-0000-0000731C0000}"/>
    <cellStyle name="40% - Accent4 3 3 7" xfId="7287" xr:uid="{00000000-0005-0000-0000-0000741C0000}"/>
    <cellStyle name="40% - Accent4 3 3 7 2" xfId="7288" xr:uid="{00000000-0005-0000-0000-0000751C0000}"/>
    <cellStyle name="40% - Accent4 3 3 7 2 2" xfId="7289" xr:uid="{00000000-0005-0000-0000-0000761C0000}"/>
    <cellStyle name="40% - Accent4 3 3 7 3" xfId="7290" xr:uid="{00000000-0005-0000-0000-0000771C0000}"/>
    <cellStyle name="40% - Accent4 3 3 7 4" xfId="7291" xr:uid="{00000000-0005-0000-0000-0000781C0000}"/>
    <cellStyle name="40% - Accent4 3 3 8" xfId="7292" xr:uid="{00000000-0005-0000-0000-0000791C0000}"/>
    <cellStyle name="40% - Accent4 3 3 8 2" xfId="7293" xr:uid="{00000000-0005-0000-0000-00007A1C0000}"/>
    <cellStyle name="40% - Accent4 3 3 9" xfId="7294" xr:uid="{00000000-0005-0000-0000-00007B1C0000}"/>
    <cellStyle name="40% - Accent4 3 4" xfId="7295" xr:uid="{00000000-0005-0000-0000-00007C1C0000}"/>
    <cellStyle name="40% - Accent4 3 4 2" xfId="7296" xr:uid="{00000000-0005-0000-0000-00007D1C0000}"/>
    <cellStyle name="40% - Accent4 3 4 2 2" xfId="7297" xr:uid="{00000000-0005-0000-0000-00007E1C0000}"/>
    <cellStyle name="40% - Accent4 3 4 2 2 2" xfId="7298" xr:uid="{00000000-0005-0000-0000-00007F1C0000}"/>
    <cellStyle name="40% - Accent4 3 4 2 3" xfId="7299" xr:uid="{00000000-0005-0000-0000-0000801C0000}"/>
    <cellStyle name="40% - Accent4 3 4 2 4" xfId="7300" xr:uid="{00000000-0005-0000-0000-0000811C0000}"/>
    <cellStyle name="40% - Accent4 3 4 3" xfId="7301" xr:uid="{00000000-0005-0000-0000-0000821C0000}"/>
    <cellStyle name="40% - Accent4 3 4 3 2" xfId="7302" xr:uid="{00000000-0005-0000-0000-0000831C0000}"/>
    <cellStyle name="40% - Accent4 3 4 4" xfId="7303" xr:uid="{00000000-0005-0000-0000-0000841C0000}"/>
    <cellStyle name="40% - Accent4 3 4 5" xfId="7304" xr:uid="{00000000-0005-0000-0000-0000851C0000}"/>
    <cellStyle name="40% - Accent4 3 5" xfId="7305" xr:uid="{00000000-0005-0000-0000-0000861C0000}"/>
    <cellStyle name="40% - Accent4 3 5 2" xfId="7306" xr:uid="{00000000-0005-0000-0000-0000871C0000}"/>
    <cellStyle name="40% - Accent4 3 5 2 2" xfId="7307" xr:uid="{00000000-0005-0000-0000-0000881C0000}"/>
    <cellStyle name="40% - Accent4 3 5 2 2 2" xfId="7308" xr:uid="{00000000-0005-0000-0000-0000891C0000}"/>
    <cellStyle name="40% - Accent4 3 5 2 3" xfId="7309" xr:uid="{00000000-0005-0000-0000-00008A1C0000}"/>
    <cellStyle name="40% - Accent4 3 5 2 4" xfId="7310" xr:uid="{00000000-0005-0000-0000-00008B1C0000}"/>
    <cellStyle name="40% - Accent4 3 5 3" xfId="7311" xr:uid="{00000000-0005-0000-0000-00008C1C0000}"/>
    <cellStyle name="40% - Accent4 3 5 3 2" xfId="7312" xr:uid="{00000000-0005-0000-0000-00008D1C0000}"/>
    <cellStyle name="40% - Accent4 3 5 4" xfId="7313" xr:uid="{00000000-0005-0000-0000-00008E1C0000}"/>
    <cellStyle name="40% - Accent4 3 5 5" xfId="7314" xr:uid="{00000000-0005-0000-0000-00008F1C0000}"/>
    <cellStyle name="40% - Accent4 3 6" xfId="7315" xr:uid="{00000000-0005-0000-0000-0000901C0000}"/>
    <cellStyle name="40% - Accent4 3 6 2" xfId="7316" xr:uid="{00000000-0005-0000-0000-0000911C0000}"/>
    <cellStyle name="40% - Accent4 3 6 2 2" xfId="7317" xr:uid="{00000000-0005-0000-0000-0000921C0000}"/>
    <cellStyle name="40% - Accent4 3 6 3" xfId="7318" xr:uid="{00000000-0005-0000-0000-0000931C0000}"/>
    <cellStyle name="40% - Accent4 3 6 4" xfId="7319" xr:uid="{00000000-0005-0000-0000-0000941C0000}"/>
    <cellStyle name="40% - Accent4 3 7" xfId="7320" xr:uid="{00000000-0005-0000-0000-0000951C0000}"/>
    <cellStyle name="40% - Accent4 3 7 2" xfId="7321" xr:uid="{00000000-0005-0000-0000-0000961C0000}"/>
    <cellStyle name="40% - Accent4 3 7 2 2" xfId="7322" xr:uid="{00000000-0005-0000-0000-0000971C0000}"/>
    <cellStyle name="40% - Accent4 3 7 3" xfId="7323" xr:uid="{00000000-0005-0000-0000-0000981C0000}"/>
    <cellStyle name="40% - Accent4 3 7 4" xfId="7324" xr:uid="{00000000-0005-0000-0000-0000991C0000}"/>
    <cellStyle name="40% - Accent4 3 8" xfId="7325" xr:uid="{00000000-0005-0000-0000-00009A1C0000}"/>
    <cellStyle name="40% - Accent4 3 8 2" xfId="7326" xr:uid="{00000000-0005-0000-0000-00009B1C0000}"/>
    <cellStyle name="40% - Accent4 3 8 2 2" xfId="7327" xr:uid="{00000000-0005-0000-0000-00009C1C0000}"/>
    <cellStyle name="40% - Accent4 3 8 3" xfId="7328" xr:uid="{00000000-0005-0000-0000-00009D1C0000}"/>
    <cellStyle name="40% - Accent4 3 8 4" xfId="7329" xr:uid="{00000000-0005-0000-0000-00009E1C0000}"/>
    <cellStyle name="40% - Accent4 3 9" xfId="7330" xr:uid="{00000000-0005-0000-0000-00009F1C0000}"/>
    <cellStyle name="40% - Accent4 3 9 2" xfId="7331" xr:uid="{00000000-0005-0000-0000-0000A01C0000}"/>
    <cellStyle name="40% - Accent4 3 9 2 2" xfId="7332" xr:uid="{00000000-0005-0000-0000-0000A11C0000}"/>
    <cellStyle name="40% - Accent4 3 9 3" xfId="7333" xr:uid="{00000000-0005-0000-0000-0000A21C0000}"/>
    <cellStyle name="40% - Accent4 3 9 4" xfId="7334" xr:uid="{00000000-0005-0000-0000-0000A31C0000}"/>
    <cellStyle name="40% - Accent4 4" xfId="7335" xr:uid="{00000000-0005-0000-0000-0000A41C0000}"/>
    <cellStyle name="40% - Accent4 4 10" xfId="7336" xr:uid="{00000000-0005-0000-0000-0000A51C0000}"/>
    <cellStyle name="40% - Accent4 4 10 2" xfId="7337" xr:uid="{00000000-0005-0000-0000-0000A61C0000}"/>
    <cellStyle name="40% - Accent4 4 11" xfId="7338" xr:uid="{00000000-0005-0000-0000-0000A71C0000}"/>
    <cellStyle name="40% - Accent4 4 12" xfId="7339" xr:uid="{00000000-0005-0000-0000-0000A81C0000}"/>
    <cellStyle name="40% - Accent4 4 2" xfId="7340" xr:uid="{00000000-0005-0000-0000-0000A91C0000}"/>
    <cellStyle name="40% - Accent4 4 2 10" xfId="7341" xr:uid="{00000000-0005-0000-0000-0000AA1C0000}"/>
    <cellStyle name="40% - Accent4 4 2 2" xfId="7342" xr:uid="{00000000-0005-0000-0000-0000AB1C0000}"/>
    <cellStyle name="40% - Accent4 4 2 2 2" xfId="7343" xr:uid="{00000000-0005-0000-0000-0000AC1C0000}"/>
    <cellStyle name="40% - Accent4 4 2 2 2 2" xfId="7344" xr:uid="{00000000-0005-0000-0000-0000AD1C0000}"/>
    <cellStyle name="40% - Accent4 4 2 2 2 2 2" xfId="7345" xr:uid="{00000000-0005-0000-0000-0000AE1C0000}"/>
    <cellStyle name="40% - Accent4 4 2 2 2 3" xfId="7346" xr:uid="{00000000-0005-0000-0000-0000AF1C0000}"/>
    <cellStyle name="40% - Accent4 4 2 2 2 4" xfId="7347" xr:uid="{00000000-0005-0000-0000-0000B01C0000}"/>
    <cellStyle name="40% - Accent4 4 2 2 3" xfId="7348" xr:uid="{00000000-0005-0000-0000-0000B11C0000}"/>
    <cellStyle name="40% - Accent4 4 2 2 3 2" xfId="7349" xr:uid="{00000000-0005-0000-0000-0000B21C0000}"/>
    <cellStyle name="40% - Accent4 4 2 2 4" xfId="7350" xr:uid="{00000000-0005-0000-0000-0000B31C0000}"/>
    <cellStyle name="40% - Accent4 4 2 2 5" xfId="7351" xr:uid="{00000000-0005-0000-0000-0000B41C0000}"/>
    <cellStyle name="40% - Accent4 4 2 3" xfId="7352" xr:uid="{00000000-0005-0000-0000-0000B51C0000}"/>
    <cellStyle name="40% - Accent4 4 2 3 2" xfId="7353" xr:uid="{00000000-0005-0000-0000-0000B61C0000}"/>
    <cellStyle name="40% - Accent4 4 2 3 2 2" xfId="7354" xr:uid="{00000000-0005-0000-0000-0000B71C0000}"/>
    <cellStyle name="40% - Accent4 4 2 3 3" xfId="7355" xr:uid="{00000000-0005-0000-0000-0000B81C0000}"/>
    <cellStyle name="40% - Accent4 4 2 3 4" xfId="7356" xr:uid="{00000000-0005-0000-0000-0000B91C0000}"/>
    <cellStyle name="40% - Accent4 4 2 4" xfId="7357" xr:uid="{00000000-0005-0000-0000-0000BA1C0000}"/>
    <cellStyle name="40% - Accent4 4 2 4 2" xfId="7358" xr:uid="{00000000-0005-0000-0000-0000BB1C0000}"/>
    <cellStyle name="40% - Accent4 4 2 4 2 2" xfId="7359" xr:uid="{00000000-0005-0000-0000-0000BC1C0000}"/>
    <cellStyle name="40% - Accent4 4 2 4 3" xfId="7360" xr:uid="{00000000-0005-0000-0000-0000BD1C0000}"/>
    <cellStyle name="40% - Accent4 4 2 4 4" xfId="7361" xr:uid="{00000000-0005-0000-0000-0000BE1C0000}"/>
    <cellStyle name="40% - Accent4 4 2 5" xfId="7362" xr:uid="{00000000-0005-0000-0000-0000BF1C0000}"/>
    <cellStyle name="40% - Accent4 4 2 5 2" xfId="7363" xr:uid="{00000000-0005-0000-0000-0000C01C0000}"/>
    <cellStyle name="40% - Accent4 4 2 5 2 2" xfId="7364" xr:uid="{00000000-0005-0000-0000-0000C11C0000}"/>
    <cellStyle name="40% - Accent4 4 2 5 3" xfId="7365" xr:uid="{00000000-0005-0000-0000-0000C21C0000}"/>
    <cellStyle name="40% - Accent4 4 2 5 4" xfId="7366" xr:uid="{00000000-0005-0000-0000-0000C31C0000}"/>
    <cellStyle name="40% - Accent4 4 2 6" xfId="7367" xr:uid="{00000000-0005-0000-0000-0000C41C0000}"/>
    <cellStyle name="40% - Accent4 4 2 6 2" xfId="7368" xr:uid="{00000000-0005-0000-0000-0000C51C0000}"/>
    <cellStyle name="40% - Accent4 4 2 6 2 2" xfId="7369" xr:uid="{00000000-0005-0000-0000-0000C61C0000}"/>
    <cellStyle name="40% - Accent4 4 2 6 3" xfId="7370" xr:uid="{00000000-0005-0000-0000-0000C71C0000}"/>
    <cellStyle name="40% - Accent4 4 2 6 4" xfId="7371" xr:uid="{00000000-0005-0000-0000-0000C81C0000}"/>
    <cellStyle name="40% - Accent4 4 2 7" xfId="7372" xr:uid="{00000000-0005-0000-0000-0000C91C0000}"/>
    <cellStyle name="40% - Accent4 4 2 7 2" xfId="7373" xr:uid="{00000000-0005-0000-0000-0000CA1C0000}"/>
    <cellStyle name="40% - Accent4 4 2 7 2 2" xfId="7374" xr:uid="{00000000-0005-0000-0000-0000CB1C0000}"/>
    <cellStyle name="40% - Accent4 4 2 7 3" xfId="7375" xr:uid="{00000000-0005-0000-0000-0000CC1C0000}"/>
    <cellStyle name="40% - Accent4 4 2 7 4" xfId="7376" xr:uid="{00000000-0005-0000-0000-0000CD1C0000}"/>
    <cellStyle name="40% - Accent4 4 2 8" xfId="7377" xr:uid="{00000000-0005-0000-0000-0000CE1C0000}"/>
    <cellStyle name="40% - Accent4 4 2 8 2" xfId="7378" xr:uid="{00000000-0005-0000-0000-0000CF1C0000}"/>
    <cellStyle name="40% - Accent4 4 2 9" xfId="7379" xr:uid="{00000000-0005-0000-0000-0000D01C0000}"/>
    <cellStyle name="40% - Accent4 4 3" xfId="7380" xr:uid="{00000000-0005-0000-0000-0000D11C0000}"/>
    <cellStyle name="40% - Accent4 4 3 2" xfId="7381" xr:uid="{00000000-0005-0000-0000-0000D21C0000}"/>
    <cellStyle name="40% - Accent4 4 3 2 2" xfId="7382" xr:uid="{00000000-0005-0000-0000-0000D31C0000}"/>
    <cellStyle name="40% - Accent4 4 3 2 2 2" xfId="7383" xr:uid="{00000000-0005-0000-0000-0000D41C0000}"/>
    <cellStyle name="40% - Accent4 4 3 2 3" xfId="7384" xr:uid="{00000000-0005-0000-0000-0000D51C0000}"/>
    <cellStyle name="40% - Accent4 4 3 2 4" xfId="7385" xr:uid="{00000000-0005-0000-0000-0000D61C0000}"/>
    <cellStyle name="40% - Accent4 4 3 3" xfId="7386" xr:uid="{00000000-0005-0000-0000-0000D71C0000}"/>
    <cellStyle name="40% - Accent4 4 3 3 2" xfId="7387" xr:uid="{00000000-0005-0000-0000-0000D81C0000}"/>
    <cellStyle name="40% - Accent4 4 3 4" xfId="7388" xr:uid="{00000000-0005-0000-0000-0000D91C0000}"/>
    <cellStyle name="40% - Accent4 4 3 5" xfId="7389" xr:uid="{00000000-0005-0000-0000-0000DA1C0000}"/>
    <cellStyle name="40% - Accent4 4 4" xfId="7390" xr:uid="{00000000-0005-0000-0000-0000DB1C0000}"/>
    <cellStyle name="40% - Accent4 4 4 2" xfId="7391" xr:uid="{00000000-0005-0000-0000-0000DC1C0000}"/>
    <cellStyle name="40% - Accent4 4 4 2 2" xfId="7392" xr:uid="{00000000-0005-0000-0000-0000DD1C0000}"/>
    <cellStyle name="40% - Accent4 4 4 2 2 2" xfId="7393" xr:uid="{00000000-0005-0000-0000-0000DE1C0000}"/>
    <cellStyle name="40% - Accent4 4 4 2 3" xfId="7394" xr:uid="{00000000-0005-0000-0000-0000DF1C0000}"/>
    <cellStyle name="40% - Accent4 4 4 2 4" xfId="7395" xr:uid="{00000000-0005-0000-0000-0000E01C0000}"/>
    <cellStyle name="40% - Accent4 4 4 3" xfId="7396" xr:uid="{00000000-0005-0000-0000-0000E11C0000}"/>
    <cellStyle name="40% - Accent4 4 4 3 2" xfId="7397" xr:uid="{00000000-0005-0000-0000-0000E21C0000}"/>
    <cellStyle name="40% - Accent4 4 4 4" xfId="7398" xr:uid="{00000000-0005-0000-0000-0000E31C0000}"/>
    <cellStyle name="40% - Accent4 4 4 5" xfId="7399" xr:uid="{00000000-0005-0000-0000-0000E41C0000}"/>
    <cellStyle name="40% - Accent4 4 5" xfId="7400" xr:uid="{00000000-0005-0000-0000-0000E51C0000}"/>
    <cellStyle name="40% - Accent4 4 5 2" xfId="7401" xr:uid="{00000000-0005-0000-0000-0000E61C0000}"/>
    <cellStyle name="40% - Accent4 4 5 2 2" xfId="7402" xr:uid="{00000000-0005-0000-0000-0000E71C0000}"/>
    <cellStyle name="40% - Accent4 4 5 3" xfId="7403" xr:uid="{00000000-0005-0000-0000-0000E81C0000}"/>
    <cellStyle name="40% - Accent4 4 5 4" xfId="7404" xr:uid="{00000000-0005-0000-0000-0000E91C0000}"/>
    <cellStyle name="40% - Accent4 4 6" xfId="7405" xr:uid="{00000000-0005-0000-0000-0000EA1C0000}"/>
    <cellStyle name="40% - Accent4 4 6 2" xfId="7406" xr:uid="{00000000-0005-0000-0000-0000EB1C0000}"/>
    <cellStyle name="40% - Accent4 4 6 2 2" xfId="7407" xr:uid="{00000000-0005-0000-0000-0000EC1C0000}"/>
    <cellStyle name="40% - Accent4 4 6 3" xfId="7408" xr:uid="{00000000-0005-0000-0000-0000ED1C0000}"/>
    <cellStyle name="40% - Accent4 4 6 4" xfId="7409" xr:uid="{00000000-0005-0000-0000-0000EE1C0000}"/>
    <cellStyle name="40% - Accent4 4 7" xfId="7410" xr:uid="{00000000-0005-0000-0000-0000EF1C0000}"/>
    <cellStyle name="40% - Accent4 4 7 2" xfId="7411" xr:uid="{00000000-0005-0000-0000-0000F01C0000}"/>
    <cellStyle name="40% - Accent4 4 7 2 2" xfId="7412" xr:uid="{00000000-0005-0000-0000-0000F11C0000}"/>
    <cellStyle name="40% - Accent4 4 7 3" xfId="7413" xr:uid="{00000000-0005-0000-0000-0000F21C0000}"/>
    <cellStyle name="40% - Accent4 4 7 4" xfId="7414" xr:uid="{00000000-0005-0000-0000-0000F31C0000}"/>
    <cellStyle name="40% - Accent4 4 8" xfId="7415" xr:uid="{00000000-0005-0000-0000-0000F41C0000}"/>
    <cellStyle name="40% - Accent4 4 8 2" xfId="7416" xr:uid="{00000000-0005-0000-0000-0000F51C0000}"/>
    <cellStyle name="40% - Accent4 4 8 2 2" xfId="7417" xr:uid="{00000000-0005-0000-0000-0000F61C0000}"/>
    <cellStyle name="40% - Accent4 4 8 3" xfId="7418" xr:uid="{00000000-0005-0000-0000-0000F71C0000}"/>
    <cellStyle name="40% - Accent4 4 8 4" xfId="7419" xr:uid="{00000000-0005-0000-0000-0000F81C0000}"/>
    <cellStyle name="40% - Accent4 4 9" xfId="7420" xr:uid="{00000000-0005-0000-0000-0000F91C0000}"/>
    <cellStyle name="40% - Accent4 4 9 2" xfId="7421" xr:uid="{00000000-0005-0000-0000-0000FA1C0000}"/>
    <cellStyle name="40% - Accent4 4 9 2 2" xfId="7422" xr:uid="{00000000-0005-0000-0000-0000FB1C0000}"/>
    <cellStyle name="40% - Accent4 4 9 3" xfId="7423" xr:uid="{00000000-0005-0000-0000-0000FC1C0000}"/>
    <cellStyle name="40% - Accent4 4 9 4" xfId="7424" xr:uid="{00000000-0005-0000-0000-0000FD1C0000}"/>
    <cellStyle name="40% - Accent4 5" xfId="7425" xr:uid="{00000000-0005-0000-0000-0000FE1C0000}"/>
    <cellStyle name="40% - Accent4 5 10" xfId="7426" xr:uid="{00000000-0005-0000-0000-0000FF1C0000}"/>
    <cellStyle name="40% - Accent4 5 11" xfId="7427" xr:uid="{00000000-0005-0000-0000-0000001D0000}"/>
    <cellStyle name="40% - Accent4 5 2" xfId="7428" xr:uid="{00000000-0005-0000-0000-0000011D0000}"/>
    <cellStyle name="40% - Accent4 5 2 2" xfId="7429" xr:uid="{00000000-0005-0000-0000-0000021D0000}"/>
    <cellStyle name="40% - Accent4 5 2 2 2" xfId="7430" xr:uid="{00000000-0005-0000-0000-0000031D0000}"/>
    <cellStyle name="40% - Accent4 5 2 2 2 2" xfId="7431" xr:uid="{00000000-0005-0000-0000-0000041D0000}"/>
    <cellStyle name="40% - Accent4 5 2 2 3" xfId="7432" xr:uid="{00000000-0005-0000-0000-0000051D0000}"/>
    <cellStyle name="40% - Accent4 5 2 2 4" xfId="7433" xr:uid="{00000000-0005-0000-0000-0000061D0000}"/>
    <cellStyle name="40% - Accent4 5 2 3" xfId="7434" xr:uid="{00000000-0005-0000-0000-0000071D0000}"/>
    <cellStyle name="40% - Accent4 5 2 3 2" xfId="7435" xr:uid="{00000000-0005-0000-0000-0000081D0000}"/>
    <cellStyle name="40% - Accent4 5 2 4" xfId="7436" xr:uid="{00000000-0005-0000-0000-0000091D0000}"/>
    <cellStyle name="40% - Accent4 5 2 5" xfId="7437" xr:uid="{00000000-0005-0000-0000-00000A1D0000}"/>
    <cellStyle name="40% - Accent4 5 3" xfId="7438" xr:uid="{00000000-0005-0000-0000-00000B1D0000}"/>
    <cellStyle name="40% - Accent4 5 3 2" xfId="7439" xr:uid="{00000000-0005-0000-0000-00000C1D0000}"/>
    <cellStyle name="40% - Accent4 5 3 2 2" xfId="7440" xr:uid="{00000000-0005-0000-0000-00000D1D0000}"/>
    <cellStyle name="40% - Accent4 5 3 2 2 2" xfId="7441" xr:uid="{00000000-0005-0000-0000-00000E1D0000}"/>
    <cellStyle name="40% - Accent4 5 3 2 3" xfId="7442" xr:uid="{00000000-0005-0000-0000-00000F1D0000}"/>
    <cellStyle name="40% - Accent4 5 3 2 4" xfId="7443" xr:uid="{00000000-0005-0000-0000-0000101D0000}"/>
    <cellStyle name="40% - Accent4 5 3 3" xfId="7444" xr:uid="{00000000-0005-0000-0000-0000111D0000}"/>
    <cellStyle name="40% - Accent4 5 3 3 2" xfId="7445" xr:uid="{00000000-0005-0000-0000-0000121D0000}"/>
    <cellStyle name="40% - Accent4 5 3 4" xfId="7446" xr:uid="{00000000-0005-0000-0000-0000131D0000}"/>
    <cellStyle name="40% - Accent4 5 3 5" xfId="7447" xr:uid="{00000000-0005-0000-0000-0000141D0000}"/>
    <cellStyle name="40% - Accent4 5 4" xfId="7448" xr:uid="{00000000-0005-0000-0000-0000151D0000}"/>
    <cellStyle name="40% - Accent4 5 4 2" xfId="7449" xr:uid="{00000000-0005-0000-0000-0000161D0000}"/>
    <cellStyle name="40% - Accent4 5 4 2 2" xfId="7450" xr:uid="{00000000-0005-0000-0000-0000171D0000}"/>
    <cellStyle name="40% - Accent4 5 4 3" xfId="7451" xr:uid="{00000000-0005-0000-0000-0000181D0000}"/>
    <cellStyle name="40% - Accent4 5 4 4" xfId="7452" xr:uid="{00000000-0005-0000-0000-0000191D0000}"/>
    <cellStyle name="40% - Accent4 5 5" xfId="7453" xr:uid="{00000000-0005-0000-0000-00001A1D0000}"/>
    <cellStyle name="40% - Accent4 5 5 2" xfId="7454" xr:uid="{00000000-0005-0000-0000-00001B1D0000}"/>
    <cellStyle name="40% - Accent4 5 5 2 2" xfId="7455" xr:uid="{00000000-0005-0000-0000-00001C1D0000}"/>
    <cellStyle name="40% - Accent4 5 5 3" xfId="7456" xr:uid="{00000000-0005-0000-0000-00001D1D0000}"/>
    <cellStyle name="40% - Accent4 5 5 4" xfId="7457" xr:uid="{00000000-0005-0000-0000-00001E1D0000}"/>
    <cellStyle name="40% - Accent4 5 6" xfId="7458" xr:uid="{00000000-0005-0000-0000-00001F1D0000}"/>
    <cellStyle name="40% - Accent4 5 6 2" xfId="7459" xr:uid="{00000000-0005-0000-0000-0000201D0000}"/>
    <cellStyle name="40% - Accent4 5 6 2 2" xfId="7460" xr:uid="{00000000-0005-0000-0000-0000211D0000}"/>
    <cellStyle name="40% - Accent4 5 6 3" xfId="7461" xr:uid="{00000000-0005-0000-0000-0000221D0000}"/>
    <cellStyle name="40% - Accent4 5 6 4" xfId="7462" xr:uid="{00000000-0005-0000-0000-0000231D0000}"/>
    <cellStyle name="40% - Accent4 5 7" xfId="7463" xr:uid="{00000000-0005-0000-0000-0000241D0000}"/>
    <cellStyle name="40% - Accent4 5 7 2" xfId="7464" xr:uid="{00000000-0005-0000-0000-0000251D0000}"/>
    <cellStyle name="40% - Accent4 5 7 2 2" xfId="7465" xr:uid="{00000000-0005-0000-0000-0000261D0000}"/>
    <cellStyle name="40% - Accent4 5 7 3" xfId="7466" xr:uid="{00000000-0005-0000-0000-0000271D0000}"/>
    <cellStyle name="40% - Accent4 5 7 4" xfId="7467" xr:uid="{00000000-0005-0000-0000-0000281D0000}"/>
    <cellStyle name="40% - Accent4 5 8" xfId="7468" xr:uid="{00000000-0005-0000-0000-0000291D0000}"/>
    <cellStyle name="40% - Accent4 5 8 2" xfId="7469" xr:uid="{00000000-0005-0000-0000-00002A1D0000}"/>
    <cellStyle name="40% - Accent4 5 8 2 2" xfId="7470" xr:uid="{00000000-0005-0000-0000-00002B1D0000}"/>
    <cellStyle name="40% - Accent4 5 8 3" xfId="7471" xr:uid="{00000000-0005-0000-0000-00002C1D0000}"/>
    <cellStyle name="40% - Accent4 5 8 4" xfId="7472" xr:uid="{00000000-0005-0000-0000-00002D1D0000}"/>
    <cellStyle name="40% - Accent4 5 9" xfId="7473" xr:uid="{00000000-0005-0000-0000-00002E1D0000}"/>
    <cellStyle name="40% - Accent4 5 9 2" xfId="7474" xr:uid="{00000000-0005-0000-0000-00002F1D0000}"/>
    <cellStyle name="40% - Accent4 6" xfId="7475" xr:uid="{00000000-0005-0000-0000-0000301D0000}"/>
    <cellStyle name="40% - Accent4 6 2" xfId="7476" xr:uid="{00000000-0005-0000-0000-0000311D0000}"/>
    <cellStyle name="40% - Accent4 6 2 2" xfId="7477" xr:uid="{00000000-0005-0000-0000-0000321D0000}"/>
    <cellStyle name="40% - Accent4 6 2 2 2" xfId="7478" xr:uid="{00000000-0005-0000-0000-0000331D0000}"/>
    <cellStyle name="40% - Accent4 6 2 3" xfId="7479" xr:uid="{00000000-0005-0000-0000-0000341D0000}"/>
    <cellStyle name="40% - Accent4 6 2 4" xfId="7480" xr:uid="{00000000-0005-0000-0000-0000351D0000}"/>
    <cellStyle name="40% - Accent4 6 3" xfId="7481" xr:uid="{00000000-0005-0000-0000-0000361D0000}"/>
    <cellStyle name="40% - Accent4 6 3 2" xfId="7482" xr:uid="{00000000-0005-0000-0000-0000371D0000}"/>
    <cellStyle name="40% - Accent4 6 4" xfId="7483" xr:uid="{00000000-0005-0000-0000-0000381D0000}"/>
    <cellStyle name="40% - Accent4 6 5" xfId="7484" xr:uid="{00000000-0005-0000-0000-0000391D0000}"/>
    <cellStyle name="40% - Accent4 7" xfId="7485" xr:uid="{00000000-0005-0000-0000-00003A1D0000}"/>
    <cellStyle name="40% - Accent4 7 2" xfId="7486" xr:uid="{00000000-0005-0000-0000-00003B1D0000}"/>
    <cellStyle name="40% - Accent4 7 2 2" xfId="7487" xr:uid="{00000000-0005-0000-0000-00003C1D0000}"/>
    <cellStyle name="40% - Accent4 7 2 2 2" xfId="7488" xr:uid="{00000000-0005-0000-0000-00003D1D0000}"/>
    <cellStyle name="40% - Accent4 7 2 3" xfId="7489" xr:uid="{00000000-0005-0000-0000-00003E1D0000}"/>
    <cellStyle name="40% - Accent4 7 2 4" xfId="7490" xr:uid="{00000000-0005-0000-0000-00003F1D0000}"/>
    <cellStyle name="40% - Accent4 7 3" xfId="7491" xr:uid="{00000000-0005-0000-0000-0000401D0000}"/>
    <cellStyle name="40% - Accent4 7 3 2" xfId="7492" xr:uid="{00000000-0005-0000-0000-0000411D0000}"/>
    <cellStyle name="40% - Accent4 7 4" xfId="7493" xr:uid="{00000000-0005-0000-0000-0000421D0000}"/>
    <cellStyle name="40% - Accent4 7 5" xfId="7494" xr:uid="{00000000-0005-0000-0000-0000431D0000}"/>
    <cellStyle name="40% - Accent4 8" xfId="7495" xr:uid="{00000000-0005-0000-0000-0000441D0000}"/>
    <cellStyle name="40% - Accent4 8 2" xfId="7496" xr:uid="{00000000-0005-0000-0000-0000451D0000}"/>
    <cellStyle name="40% - Accent4 8 2 2" xfId="7497" xr:uid="{00000000-0005-0000-0000-0000461D0000}"/>
    <cellStyle name="40% - Accent4 8 3" xfId="7498" xr:uid="{00000000-0005-0000-0000-0000471D0000}"/>
    <cellStyle name="40% - Accent4 8 4" xfId="7499" xr:uid="{00000000-0005-0000-0000-0000481D0000}"/>
    <cellStyle name="40% - Accent4 9" xfId="7500" xr:uid="{00000000-0005-0000-0000-0000491D0000}"/>
    <cellStyle name="40% - Accent4 9 2" xfId="7501" xr:uid="{00000000-0005-0000-0000-00004A1D0000}"/>
    <cellStyle name="40% - Accent4 9 2 2" xfId="7502" xr:uid="{00000000-0005-0000-0000-00004B1D0000}"/>
    <cellStyle name="40% - Accent4 9 3" xfId="7503" xr:uid="{00000000-0005-0000-0000-00004C1D0000}"/>
    <cellStyle name="40% - Accent4 9 4" xfId="7504" xr:uid="{00000000-0005-0000-0000-00004D1D0000}"/>
    <cellStyle name="40% - Accent5 10" xfId="7505" xr:uid="{00000000-0005-0000-0000-00004E1D0000}"/>
    <cellStyle name="40% - Accent5 10 2" xfId="7506" xr:uid="{00000000-0005-0000-0000-00004F1D0000}"/>
    <cellStyle name="40% - Accent5 10 2 2" xfId="7507" xr:uid="{00000000-0005-0000-0000-0000501D0000}"/>
    <cellStyle name="40% - Accent5 10 3" xfId="7508" xr:uid="{00000000-0005-0000-0000-0000511D0000}"/>
    <cellStyle name="40% - Accent5 10 4" xfId="7509" xr:uid="{00000000-0005-0000-0000-0000521D0000}"/>
    <cellStyle name="40% - Accent5 11" xfId="7510" xr:uid="{00000000-0005-0000-0000-0000531D0000}"/>
    <cellStyle name="40% - Accent5 11 2" xfId="7511" xr:uid="{00000000-0005-0000-0000-0000541D0000}"/>
    <cellStyle name="40% - Accent5 11 2 2" xfId="7512" xr:uid="{00000000-0005-0000-0000-0000551D0000}"/>
    <cellStyle name="40% - Accent5 11 3" xfId="7513" xr:uid="{00000000-0005-0000-0000-0000561D0000}"/>
    <cellStyle name="40% - Accent5 11 4" xfId="7514" xr:uid="{00000000-0005-0000-0000-0000571D0000}"/>
    <cellStyle name="40% - Accent5 12" xfId="7515" xr:uid="{00000000-0005-0000-0000-0000581D0000}"/>
    <cellStyle name="40% - Accent5 12 2" xfId="7516" xr:uid="{00000000-0005-0000-0000-0000591D0000}"/>
    <cellStyle name="40% - Accent5 12 2 2" xfId="7517" xr:uid="{00000000-0005-0000-0000-00005A1D0000}"/>
    <cellStyle name="40% - Accent5 12 3" xfId="7518" xr:uid="{00000000-0005-0000-0000-00005B1D0000}"/>
    <cellStyle name="40% - Accent5 12 4" xfId="7519" xr:uid="{00000000-0005-0000-0000-00005C1D0000}"/>
    <cellStyle name="40% - Accent5 13" xfId="7520" xr:uid="{00000000-0005-0000-0000-00005D1D0000}"/>
    <cellStyle name="40% - Accent5 13 2" xfId="7521" xr:uid="{00000000-0005-0000-0000-00005E1D0000}"/>
    <cellStyle name="40% - Accent5 13 2 2" xfId="7522" xr:uid="{00000000-0005-0000-0000-00005F1D0000}"/>
    <cellStyle name="40% - Accent5 13 3" xfId="7523" xr:uid="{00000000-0005-0000-0000-0000601D0000}"/>
    <cellStyle name="40% - Accent5 13 4" xfId="7524" xr:uid="{00000000-0005-0000-0000-0000611D0000}"/>
    <cellStyle name="40% - Accent5 14" xfId="7525" xr:uid="{00000000-0005-0000-0000-0000621D0000}"/>
    <cellStyle name="40% - Accent5 14 2" xfId="7526" xr:uid="{00000000-0005-0000-0000-0000631D0000}"/>
    <cellStyle name="40% - Accent5 15" xfId="7527" xr:uid="{00000000-0005-0000-0000-0000641D0000}"/>
    <cellStyle name="40% - Accent5 15 2" xfId="7528" xr:uid="{00000000-0005-0000-0000-0000651D0000}"/>
    <cellStyle name="40% - Accent5 16" xfId="7529" xr:uid="{00000000-0005-0000-0000-0000661D0000}"/>
    <cellStyle name="40% - Accent5 17" xfId="7530" xr:uid="{00000000-0005-0000-0000-0000671D0000}"/>
    <cellStyle name="40% - Accent5 2" xfId="7531" xr:uid="{00000000-0005-0000-0000-0000681D0000}"/>
    <cellStyle name="40% - Accent5 2 10" xfId="7532" xr:uid="{00000000-0005-0000-0000-0000691D0000}"/>
    <cellStyle name="40% - Accent5 2 10 2" xfId="7533" xr:uid="{00000000-0005-0000-0000-00006A1D0000}"/>
    <cellStyle name="40% - Accent5 2 10 2 2" xfId="7534" xr:uid="{00000000-0005-0000-0000-00006B1D0000}"/>
    <cellStyle name="40% - Accent5 2 10 3" xfId="7535" xr:uid="{00000000-0005-0000-0000-00006C1D0000}"/>
    <cellStyle name="40% - Accent5 2 10 4" xfId="7536" xr:uid="{00000000-0005-0000-0000-00006D1D0000}"/>
    <cellStyle name="40% - Accent5 2 11" xfId="7537" xr:uid="{00000000-0005-0000-0000-00006E1D0000}"/>
    <cellStyle name="40% - Accent5 2 11 2" xfId="7538" xr:uid="{00000000-0005-0000-0000-00006F1D0000}"/>
    <cellStyle name="40% - Accent5 2 11 2 2" xfId="7539" xr:uid="{00000000-0005-0000-0000-0000701D0000}"/>
    <cellStyle name="40% - Accent5 2 11 3" xfId="7540" xr:uid="{00000000-0005-0000-0000-0000711D0000}"/>
    <cellStyle name="40% - Accent5 2 11 4" xfId="7541" xr:uid="{00000000-0005-0000-0000-0000721D0000}"/>
    <cellStyle name="40% - Accent5 2 12" xfId="7542" xr:uid="{00000000-0005-0000-0000-0000731D0000}"/>
    <cellStyle name="40% - Accent5 2 12 2" xfId="7543" xr:uid="{00000000-0005-0000-0000-0000741D0000}"/>
    <cellStyle name="40% - Accent5 2 12 2 2" xfId="7544" xr:uid="{00000000-0005-0000-0000-0000751D0000}"/>
    <cellStyle name="40% - Accent5 2 12 3" xfId="7545" xr:uid="{00000000-0005-0000-0000-0000761D0000}"/>
    <cellStyle name="40% - Accent5 2 12 4" xfId="7546" xr:uid="{00000000-0005-0000-0000-0000771D0000}"/>
    <cellStyle name="40% - Accent5 2 13" xfId="7547" xr:uid="{00000000-0005-0000-0000-0000781D0000}"/>
    <cellStyle name="40% - Accent5 2 13 2" xfId="7548" xr:uid="{00000000-0005-0000-0000-0000791D0000}"/>
    <cellStyle name="40% - Accent5 2 14" xfId="7549" xr:uid="{00000000-0005-0000-0000-00007A1D0000}"/>
    <cellStyle name="40% - Accent5 2 15" xfId="7550" xr:uid="{00000000-0005-0000-0000-00007B1D0000}"/>
    <cellStyle name="40% - Accent5 2 2" xfId="7551" xr:uid="{00000000-0005-0000-0000-00007C1D0000}"/>
    <cellStyle name="40% - Accent5 2 2 10" xfId="7552" xr:uid="{00000000-0005-0000-0000-00007D1D0000}"/>
    <cellStyle name="40% - Accent5 2 2 10 2" xfId="7553" xr:uid="{00000000-0005-0000-0000-00007E1D0000}"/>
    <cellStyle name="40% - Accent5 2 2 10 2 2" xfId="7554" xr:uid="{00000000-0005-0000-0000-00007F1D0000}"/>
    <cellStyle name="40% - Accent5 2 2 10 3" xfId="7555" xr:uid="{00000000-0005-0000-0000-0000801D0000}"/>
    <cellStyle name="40% - Accent5 2 2 10 4" xfId="7556" xr:uid="{00000000-0005-0000-0000-0000811D0000}"/>
    <cellStyle name="40% - Accent5 2 2 11" xfId="7557" xr:uid="{00000000-0005-0000-0000-0000821D0000}"/>
    <cellStyle name="40% - Accent5 2 2 11 2" xfId="7558" xr:uid="{00000000-0005-0000-0000-0000831D0000}"/>
    <cellStyle name="40% - Accent5 2 2 12" xfId="7559" xr:uid="{00000000-0005-0000-0000-0000841D0000}"/>
    <cellStyle name="40% - Accent5 2 2 13" xfId="7560" xr:uid="{00000000-0005-0000-0000-0000851D0000}"/>
    <cellStyle name="40% - Accent5 2 2 2" xfId="7561" xr:uid="{00000000-0005-0000-0000-0000861D0000}"/>
    <cellStyle name="40% - Accent5 2 2 2 10" xfId="7562" xr:uid="{00000000-0005-0000-0000-0000871D0000}"/>
    <cellStyle name="40% - Accent5 2 2 2 10 2" xfId="7563" xr:uid="{00000000-0005-0000-0000-0000881D0000}"/>
    <cellStyle name="40% - Accent5 2 2 2 11" xfId="7564" xr:uid="{00000000-0005-0000-0000-0000891D0000}"/>
    <cellStyle name="40% - Accent5 2 2 2 12" xfId="7565" xr:uid="{00000000-0005-0000-0000-00008A1D0000}"/>
    <cellStyle name="40% - Accent5 2 2 2 2" xfId="7566" xr:uid="{00000000-0005-0000-0000-00008B1D0000}"/>
    <cellStyle name="40% - Accent5 2 2 2 2 10" xfId="7567" xr:uid="{00000000-0005-0000-0000-00008C1D0000}"/>
    <cellStyle name="40% - Accent5 2 2 2 2 2" xfId="7568" xr:uid="{00000000-0005-0000-0000-00008D1D0000}"/>
    <cellStyle name="40% - Accent5 2 2 2 2 2 2" xfId="7569" xr:uid="{00000000-0005-0000-0000-00008E1D0000}"/>
    <cellStyle name="40% - Accent5 2 2 2 2 2 2 2" xfId="7570" xr:uid="{00000000-0005-0000-0000-00008F1D0000}"/>
    <cellStyle name="40% - Accent5 2 2 2 2 2 2 2 2" xfId="7571" xr:uid="{00000000-0005-0000-0000-0000901D0000}"/>
    <cellStyle name="40% - Accent5 2 2 2 2 2 2 3" xfId="7572" xr:uid="{00000000-0005-0000-0000-0000911D0000}"/>
    <cellStyle name="40% - Accent5 2 2 2 2 2 2 4" xfId="7573" xr:uid="{00000000-0005-0000-0000-0000921D0000}"/>
    <cellStyle name="40% - Accent5 2 2 2 2 2 3" xfId="7574" xr:uid="{00000000-0005-0000-0000-0000931D0000}"/>
    <cellStyle name="40% - Accent5 2 2 2 2 2 3 2" xfId="7575" xr:uid="{00000000-0005-0000-0000-0000941D0000}"/>
    <cellStyle name="40% - Accent5 2 2 2 2 2 4" xfId="7576" xr:uid="{00000000-0005-0000-0000-0000951D0000}"/>
    <cellStyle name="40% - Accent5 2 2 2 2 2 5" xfId="7577" xr:uid="{00000000-0005-0000-0000-0000961D0000}"/>
    <cellStyle name="40% - Accent5 2 2 2 2 3" xfId="7578" xr:uid="{00000000-0005-0000-0000-0000971D0000}"/>
    <cellStyle name="40% - Accent5 2 2 2 2 3 2" xfId="7579" xr:uid="{00000000-0005-0000-0000-0000981D0000}"/>
    <cellStyle name="40% - Accent5 2 2 2 2 3 2 2" xfId="7580" xr:uid="{00000000-0005-0000-0000-0000991D0000}"/>
    <cellStyle name="40% - Accent5 2 2 2 2 3 3" xfId="7581" xr:uid="{00000000-0005-0000-0000-00009A1D0000}"/>
    <cellStyle name="40% - Accent5 2 2 2 2 3 4" xfId="7582" xr:uid="{00000000-0005-0000-0000-00009B1D0000}"/>
    <cellStyle name="40% - Accent5 2 2 2 2 4" xfId="7583" xr:uid="{00000000-0005-0000-0000-00009C1D0000}"/>
    <cellStyle name="40% - Accent5 2 2 2 2 4 2" xfId="7584" xr:uid="{00000000-0005-0000-0000-00009D1D0000}"/>
    <cellStyle name="40% - Accent5 2 2 2 2 4 2 2" xfId="7585" xr:uid="{00000000-0005-0000-0000-00009E1D0000}"/>
    <cellStyle name="40% - Accent5 2 2 2 2 4 3" xfId="7586" xr:uid="{00000000-0005-0000-0000-00009F1D0000}"/>
    <cellStyle name="40% - Accent5 2 2 2 2 4 4" xfId="7587" xr:uid="{00000000-0005-0000-0000-0000A01D0000}"/>
    <cellStyle name="40% - Accent5 2 2 2 2 5" xfId="7588" xr:uid="{00000000-0005-0000-0000-0000A11D0000}"/>
    <cellStyle name="40% - Accent5 2 2 2 2 5 2" xfId="7589" xr:uid="{00000000-0005-0000-0000-0000A21D0000}"/>
    <cellStyle name="40% - Accent5 2 2 2 2 5 2 2" xfId="7590" xr:uid="{00000000-0005-0000-0000-0000A31D0000}"/>
    <cellStyle name="40% - Accent5 2 2 2 2 5 3" xfId="7591" xr:uid="{00000000-0005-0000-0000-0000A41D0000}"/>
    <cellStyle name="40% - Accent5 2 2 2 2 5 4" xfId="7592" xr:uid="{00000000-0005-0000-0000-0000A51D0000}"/>
    <cellStyle name="40% - Accent5 2 2 2 2 6" xfId="7593" xr:uid="{00000000-0005-0000-0000-0000A61D0000}"/>
    <cellStyle name="40% - Accent5 2 2 2 2 6 2" xfId="7594" xr:uid="{00000000-0005-0000-0000-0000A71D0000}"/>
    <cellStyle name="40% - Accent5 2 2 2 2 6 2 2" xfId="7595" xr:uid="{00000000-0005-0000-0000-0000A81D0000}"/>
    <cellStyle name="40% - Accent5 2 2 2 2 6 3" xfId="7596" xr:uid="{00000000-0005-0000-0000-0000A91D0000}"/>
    <cellStyle name="40% - Accent5 2 2 2 2 6 4" xfId="7597" xr:uid="{00000000-0005-0000-0000-0000AA1D0000}"/>
    <cellStyle name="40% - Accent5 2 2 2 2 7" xfId="7598" xr:uid="{00000000-0005-0000-0000-0000AB1D0000}"/>
    <cellStyle name="40% - Accent5 2 2 2 2 7 2" xfId="7599" xr:uid="{00000000-0005-0000-0000-0000AC1D0000}"/>
    <cellStyle name="40% - Accent5 2 2 2 2 7 2 2" xfId="7600" xr:uid="{00000000-0005-0000-0000-0000AD1D0000}"/>
    <cellStyle name="40% - Accent5 2 2 2 2 7 3" xfId="7601" xr:uid="{00000000-0005-0000-0000-0000AE1D0000}"/>
    <cellStyle name="40% - Accent5 2 2 2 2 7 4" xfId="7602" xr:uid="{00000000-0005-0000-0000-0000AF1D0000}"/>
    <cellStyle name="40% - Accent5 2 2 2 2 8" xfId="7603" xr:uid="{00000000-0005-0000-0000-0000B01D0000}"/>
    <cellStyle name="40% - Accent5 2 2 2 2 8 2" xfId="7604" xr:uid="{00000000-0005-0000-0000-0000B11D0000}"/>
    <cellStyle name="40% - Accent5 2 2 2 2 9" xfId="7605" xr:uid="{00000000-0005-0000-0000-0000B21D0000}"/>
    <cellStyle name="40% - Accent5 2 2 2 3" xfId="7606" xr:uid="{00000000-0005-0000-0000-0000B31D0000}"/>
    <cellStyle name="40% - Accent5 2 2 2 3 2" xfId="7607" xr:uid="{00000000-0005-0000-0000-0000B41D0000}"/>
    <cellStyle name="40% - Accent5 2 2 2 3 2 2" xfId="7608" xr:uid="{00000000-0005-0000-0000-0000B51D0000}"/>
    <cellStyle name="40% - Accent5 2 2 2 3 2 2 2" xfId="7609" xr:uid="{00000000-0005-0000-0000-0000B61D0000}"/>
    <cellStyle name="40% - Accent5 2 2 2 3 2 3" xfId="7610" xr:uid="{00000000-0005-0000-0000-0000B71D0000}"/>
    <cellStyle name="40% - Accent5 2 2 2 3 2 4" xfId="7611" xr:uid="{00000000-0005-0000-0000-0000B81D0000}"/>
    <cellStyle name="40% - Accent5 2 2 2 3 3" xfId="7612" xr:uid="{00000000-0005-0000-0000-0000B91D0000}"/>
    <cellStyle name="40% - Accent5 2 2 2 3 3 2" xfId="7613" xr:uid="{00000000-0005-0000-0000-0000BA1D0000}"/>
    <cellStyle name="40% - Accent5 2 2 2 3 4" xfId="7614" xr:uid="{00000000-0005-0000-0000-0000BB1D0000}"/>
    <cellStyle name="40% - Accent5 2 2 2 3 5" xfId="7615" xr:uid="{00000000-0005-0000-0000-0000BC1D0000}"/>
    <cellStyle name="40% - Accent5 2 2 2 4" xfId="7616" xr:uid="{00000000-0005-0000-0000-0000BD1D0000}"/>
    <cellStyle name="40% - Accent5 2 2 2 4 2" xfId="7617" xr:uid="{00000000-0005-0000-0000-0000BE1D0000}"/>
    <cellStyle name="40% - Accent5 2 2 2 4 2 2" xfId="7618" xr:uid="{00000000-0005-0000-0000-0000BF1D0000}"/>
    <cellStyle name="40% - Accent5 2 2 2 4 2 2 2" xfId="7619" xr:uid="{00000000-0005-0000-0000-0000C01D0000}"/>
    <cellStyle name="40% - Accent5 2 2 2 4 2 3" xfId="7620" xr:uid="{00000000-0005-0000-0000-0000C11D0000}"/>
    <cellStyle name="40% - Accent5 2 2 2 4 2 4" xfId="7621" xr:uid="{00000000-0005-0000-0000-0000C21D0000}"/>
    <cellStyle name="40% - Accent5 2 2 2 4 3" xfId="7622" xr:uid="{00000000-0005-0000-0000-0000C31D0000}"/>
    <cellStyle name="40% - Accent5 2 2 2 4 3 2" xfId="7623" xr:uid="{00000000-0005-0000-0000-0000C41D0000}"/>
    <cellStyle name="40% - Accent5 2 2 2 4 4" xfId="7624" xr:uid="{00000000-0005-0000-0000-0000C51D0000}"/>
    <cellStyle name="40% - Accent5 2 2 2 4 5" xfId="7625" xr:uid="{00000000-0005-0000-0000-0000C61D0000}"/>
    <cellStyle name="40% - Accent5 2 2 2 5" xfId="7626" xr:uid="{00000000-0005-0000-0000-0000C71D0000}"/>
    <cellStyle name="40% - Accent5 2 2 2 5 2" xfId="7627" xr:uid="{00000000-0005-0000-0000-0000C81D0000}"/>
    <cellStyle name="40% - Accent5 2 2 2 5 2 2" xfId="7628" xr:uid="{00000000-0005-0000-0000-0000C91D0000}"/>
    <cellStyle name="40% - Accent5 2 2 2 5 3" xfId="7629" xr:uid="{00000000-0005-0000-0000-0000CA1D0000}"/>
    <cellStyle name="40% - Accent5 2 2 2 5 4" xfId="7630" xr:uid="{00000000-0005-0000-0000-0000CB1D0000}"/>
    <cellStyle name="40% - Accent5 2 2 2 6" xfId="7631" xr:uid="{00000000-0005-0000-0000-0000CC1D0000}"/>
    <cellStyle name="40% - Accent5 2 2 2 6 2" xfId="7632" xr:uid="{00000000-0005-0000-0000-0000CD1D0000}"/>
    <cellStyle name="40% - Accent5 2 2 2 6 2 2" xfId="7633" xr:uid="{00000000-0005-0000-0000-0000CE1D0000}"/>
    <cellStyle name="40% - Accent5 2 2 2 6 3" xfId="7634" xr:uid="{00000000-0005-0000-0000-0000CF1D0000}"/>
    <cellStyle name="40% - Accent5 2 2 2 6 4" xfId="7635" xr:uid="{00000000-0005-0000-0000-0000D01D0000}"/>
    <cellStyle name="40% - Accent5 2 2 2 7" xfId="7636" xr:uid="{00000000-0005-0000-0000-0000D11D0000}"/>
    <cellStyle name="40% - Accent5 2 2 2 7 2" xfId="7637" xr:uid="{00000000-0005-0000-0000-0000D21D0000}"/>
    <cellStyle name="40% - Accent5 2 2 2 7 2 2" xfId="7638" xr:uid="{00000000-0005-0000-0000-0000D31D0000}"/>
    <cellStyle name="40% - Accent5 2 2 2 7 3" xfId="7639" xr:uid="{00000000-0005-0000-0000-0000D41D0000}"/>
    <cellStyle name="40% - Accent5 2 2 2 7 4" xfId="7640" xr:uid="{00000000-0005-0000-0000-0000D51D0000}"/>
    <cellStyle name="40% - Accent5 2 2 2 8" xfId="7641" xr:uid="{00000000-0005-0000-0000-0000D61D0000}"/>
    <cellStyle name="40% - Accent5 2 2 2 8 2" xfId="7642" xr:uid="{00000000-0005-0000-0000-0000D71D0000}"/>
    <cellStyle name="40% - Accent5 2 2 2 8 2 2" xfId="7643" xr:uid="{00000000-0005-0000-0000-0000D81D0000}"/>
    <cellStyle name="40% - Accent5 2 2 2 8 3" xfId="7644" xr:uid="{00000000-0005-0000-0000-0000D91D0000}"/>
    <cellStyle name="40% - Accent5 2 2 2 8 4" xfId="7645" xr:uid="{00000000-0005-0000-0000-0000DA1D0000}"/>
    <cellStyle name="40% - Accent5 2 2 2 9" xfId="7646" xr:uid="{00000000-0005-0000-0000-0000DB1D0000}"/>
    <cellStyle name="40% - Accent5 2 2 2 9 2" xfId="7647" xr:uid="{00000000-0005-0000-0000-0000DC1D0000}"/>
    <cellStyle name="40% - Accent5 2 2 2 9 2 2" xfId="7648" xr:uid="{00000000-0005-0000-0000-0000DD1D0000}"/>
    <cellStyle name="40% - Accent5 2 2 2 9 3" xfId="7649" xr:uid="{00000000-0005-0000-0000-0000DE1D0000}"/>
    <cellStyle name="40% - Accent5 2 2 2 9 4" xfId="7650" xr:uid="{00000000-0005-0000-0000-0000DF1D0000}"/>
    <cellStyle name="40% - Accent5 2 2 3" xfId="7651" xr:uid="{00000000-0005-0000-0000-0000E01D0000}"/>
    <cellStyle name="40% - Accent5 2 2 3 10" xfId="7652" xr:uid="{00000000-0005-0000-0000-0000E11D0000}"/>
    <cellStyle name="40% - Accent5 2 2 3 2" xfId="7653" xr:uid="{00000000-0005-0000-0000-0000E21D0000}"/>
    <cellStyle name="40% - Accent5 2 2 3 2 2" xfId="7654" xr:uid="{00000000-0005-0000-0000-0000E31D0000}"/>
    <cellStyle name="40% - Accent5 2 2 3 2 2 2" xfId="7655" xr:uid="{00000000-0005-0000-0000-0000E41D0000}"/>
    <cellStyle name="40% - Accent5 2 2 3 2 2 2 2" xfId="7656" xr:uid="{00000000-0005-0000-0000-0000E51D0000}"/>
    <cellStyle name="40% - Accent5 2 2 3 2 2 3" xfId="7657" xr:uid="{00000000-0005-0000-0000-0000E61D0000}"/>
    <cellStyle name="40% - Accent5 2 2 3 2 2 4" xfId="7658" xr:uid="{00000000-0005-0000-0000-0000E71D0000}"/>
    <cellStyle name="40% - Accent5 2 2 3 2 3" xfId="7659" xr:uid="{00000000-0005-0000-0000-0000E81D0000}"/>
    <cellStyle name="40% - Accent5 2 2 3 2 3 2" xfId="7660" xr:uid="{00000000-0005-0000-0000-0000E91D0000}"/>
    <cellStyle name="40% - Accent5 2 2 3 2 4" xfId="7661" xr:uid="{00000000-0005-0000-0000-0000EA1D0000}"/>
    <cellStyle name="40% - Accent5 2 2 3 2 5" xfId="7662" xr:uid="{00000000-0005-0000-0000-0000EB1D0000}"/>
    <cellStyle name="40% - Accent5 2 2 3 3" xfId="7663" xr:uid="{00000000-0005-0000-0000-0000EC1D0000}"/>
    <cellStyle name="40% - Accent5 2 2 3 3 2" xfId="7664" xr:uid="{00000000-0005-0000-0000-0000ED1D0000}"/>
    <cellStyle name="40% - Accent5 2 2 3 3 2 2" xfId="7665" xr:uid="{00000000-0005-0000-0000-0000EE1D0000}"/>
    <cellStyle name="40% - Accent5 2 2 3 3 3" xfId="7666" xr:uid="{00000000-0005-0000-0000-0000EF1D0000}"/>
    <cellStyle name="40% - Accent5 2 2 3 3 4" xfId="7667" xr:uid="{00000000-0005-0000-0000-0000F01D0000}"/>
    <cellStyle name="40% - Accent5 2 2 3 4" xfId="7668" xr:uid="{00000000-0005-0000-0000-0000F11D0000}"/>
    <cellStyle name="40% - Accent5 2 2 3 4 2" xfId="7669" xr:uid="{00000000-0005-0000-0000-0000F21D0000}"/>
    <cellStyle name="40% - Accent5 2 2 3 4 2 2" xfId="7670" xr:uid="{00000000-0005-0000-0000-0000F31D0000}"/>
    <cellStyle name="40% - Accent5 2 2 3 4 3" xfId="7671" xr:uid="{00000000-0005-0000-0000-0000F41D0000}"/>
    <cellStyle name="40% - Accent5 2 2 3 4 4" xfId="7672" xr:uid="{00000000-0005-0000-0000-0000F51D0000}"/>
    <cellStyle name="40% - Accent5 2 2 3 5" xfId="7673" xr:uid="{00000000-0005-0000-0000-0000F61D0000}"/>
    <cellStyle name="40% - Accent5 2 2 3 5 2" xfId="7674" xr:uid="{00000000-0005-0000-0000-0000F71D0000}"/>
    <cellStyle name="40% - Accent5 2 2 3 5 2 2" xfId="7675" xr:uid="{00000000-0005-0000-0000-0000F81D0000}"/>
    <cellStyle name="40% - Accent5 2 2 3 5 3" xfId="7676" xr:uid="{00000000-0005-0000-0000-0000F91D0000}"/>
    <cellStyle name="40% - Accent5 2 2 3 5 4" xfId="7677" xr:uid="{00000000-0005-0000-0000-0000FA1D0000}"/>
    <cellStyle name="40% - Accent5 2 2 3 6" xfId="7678" xr:uid="{00000000-0005-0000-0000-0000FB1D0000}"/>
    <cellStyle name="40% - Accent5 2 2 3 6 2" xfId="7679" xr:uid="{00000000-0005-0000-0000-0000FC1D0000}"/>
    <cellStyle name="40% - Accent5 2 2 3 6 2 2" xfId="7680" xr:uid="{00000000-0005-0000-0000-0000FD1D0000}"/>
    <cellStyle name="40% - Accent5 2 2 3 6 3" xfId="7681" xr:uid="{00000000-0005-0000-0000-0000FE1D0000}"/>
    <cellStyle name="40% - Accent5 2 2 3 6 4" xfId="7682" xr:uid="{00000000-0005-0000-0000-0000FF1D0000}"/>
    <cellStyle name="40% - Accent5 2 2 3 7" xfId="7683" xr:uid="{00000000-0005-0000-0000-0000001E0000}"/>
    <cellStyle name="40% - Accent5 2 2 3 7 2" xfId="7684" xr:uid="{00000000-0005-0000-0000-0000011E0000}"/>
    <cellStyle name="40% - Accent5 2 2 3 7 2 2" xfId="7685" xr:uid="{00000000-0005-0000-0000-0000021E0000}"/>
    <cellStyle name="40% - Accent5 2 2 3 7 3" xfId="7686" xr:uid="{00000000-0005-0000-0000-0000031E0000}"/>
    <cellStyle name="40% - Accent5 2 2 3 7 4" xfId="7687" xr:uid="{00000000-0005-0000-0000-0000041E0000}"/>
    <cellStyle name="40% - Accent5 2 2 3 8" xfId="7688" xr:uid="{00000000-0005-0000-0000-0000051E0000}"/>
    <cellStyle name="40% - Accent5 2 2 3 8 2" xfId="7689" xr:uid="{00000000-0005-0000-0000-0000061E0000}"/>
    <cellStyle name="40% - Accent5 2 2 3 9" xfId="7690" xr:uid="{00000000-0005-0000-0000-0000071E0000}"/>
    <cellStyle name="40% - Accent5 2 2 4" xfId="7691" xr:uid="{00000000-0005-0000-0000-0000081E0000}"/>
    <cellStyle name="40% - Accent5 2 2 4 2" xfId="7692" xr:uid="{00000000-0005-0000-0000-0000091E0000}"/>
    <cellStyle name="40% - Accent5 2 2 4 2 2" xfId="7693" xr:uid="{00000000-0005-0000-0000-00000A1E0000}"/>
    <cellStyle name="40% - Accent5 2 2 4 2 2 2" xfId="7694" xr:uid="{00000000-0005-0000-0000-00000B1E0000}"/>
    <cellStyle name="40% - Accent5 2 2 4 2 3" xfId="7695" xr:uid="{00000000-0005-0000-0000-00000C1E0000}"/>
    <cellStyle name="40% - Accent5 2 2 4 2 4" xfId="7696" xr:uid="{00000000-0005-0000-0000-00000D1E0000}"/>
    <cellStyle name="40% - Accent5 2 2 4 3" xfId="7697" xr:uid="{00000000-0005-0000-0000-00000E1E0000}"/>
    <cellStyle name="40% - Accent5 2 2 4 3 2" xfId="7698" xr:uid="{00000000-0005-0000-0000-00000F1E0000}"/>
    <cellStyle name="40% - Accent5 2 2 4 4" xfId="7699" xr:uid="{00000000-0005-0000-0000-0000101E0000}"/>
    <cellStyle name="40% - Accent5 2 2 4 5" xfId="7700" xr:uid="{00000000-0005-0000-0000-0000111E0000}"/>
    <cellStyle name="40% - Accent5 2 2 5" xfId="7701" xr:uid="{00000000-0005-0000-0000-0000121E0000}"/>
    <cellStyle name="40% - Accent5 2 2 5 2" xfId="7702" xr:uid="{00000000-0005-0000-0000-0000131E0000}"/>
    <cellStyle name="40% - Accent5 2 2 5 2 2" xfId="7703" xr:uid="{00000000-0005-0000-0000-0000141E0000}"/>
    <cellStyle name="40% - Accent5 2 2 5 2 2 2" xfId="7704" xr:uid="{00000000-0005-0000-0000-0000151E0000}"/>
    <cellStyle name="40% - Accent5 2 2 5 2 3" xfId="7705" xr:uid="{00000000-0005-0000-0000-0000161E0000}"/>
    <cellStyle name="40% - Accent5 2 2 5 2 4" xfId="7706" xr:uid="{00000000-0005-0000-0000-0000171E0000}"/>
    <cellStyle name="40% - Accent5 2 2 5 3" xfId="7707" xr:uid="{00000000-0005-0000-0000-0000181E0000}"/>
    <cellStyle name="40% - Accent5 2 2 5 3 2" xfId="7708" xr:uid="{00000000-0005-0000-0000-0000191E0000}"/>
    <cellStyle name="40% - Accent5 2 2 5 4" xfId="7709" xr:uid="{00000000-0005-0000-0000-00001A1E0000}"/>
    <cellStyle name="40% - Accent5 2 2 5 5" xfId="7710" xr:uid="{00000000-0005-0000-0000-00001B1E0000}"/>
    <cellStyle name="40% - Accent5 2 2 6" xfId="7711" xr:uid="{00000000-0005-0000-0000-00001C1E0000}"/>
    <cellStyle name="40% - Accent5 2 2 6 2" xfId="7712" xr:uid="{00000000-0005-0000-0000-00001D1E0000}"/>
    <cellStyle name="40% - Accent5 2 2 6 2 2" xfId="7713" xr:uid="{00000000-0005-0000-0000-00001E1E0000}"/>
    <cellStyle name="40% - Accent5 2 2 6 3" xfId="7714" xr:uid="{00000000-0005-0000-0000-00001F1E0000}"/>
    <cellStyle name="40% - Accent5 2 2 6 4" xfId="7715" xr:uid="{00000000-0005-0000-0000-0000201E0000}"/>
    <cellStyle name="40% - Accent5 2 2 7" xfId="7716" xr:uid="{00000000-0005-0000-0000-0000211E0000}"/>
    <cellStyle name="40% - Accent5 2 2 7 2" xfId="7717" xr:uid="{00000000-0005-0000-0000-0000221E0000}"/>
    <cellStyle name="40% - Accent5 2 2 7 2 2" xfId="7718" xr:uid="{00000000-0005-0000-0000-0000231E0000}"/>
    <cellStyle name="40% - Accent5 2 2 7 3" xfId="7719" xr:uid="{00000000-0005-0000-0000-0000241E0000}"/>
    <cellStyle name="40% - Accent5 2 2 7 4" xfId="7720" xr:uid="{00000000-0005-0000-0000-0000251E0000}"/>
    <cellStyle name="40% - Accent5 2 2 8" xfId="7721" xr:uid="{00000000-0005-0000-0000-0000261E0000}"/>
    <cellStyle name="40% - Accent5 2 2 8 2" xfId="7722" xr:uid="{00000000-0005-0000-0000-0000271E0000}"/>
    <cellStyle name="40% - Accent5 2 2 8 2 2" xfId="7723" xr:uid="{00000000-0005-0000-0000-0000281E0000}"/>
    <cellStyle name="40% - Accent5 2 2 8 3" xfId="7724" xr:uid="{00000000-0005-0000-0000-0000291E0000}"/>
    <cellStyle name="40% - Accent5 2 2 8 4" xfId="7725" xr:uid="{00000000-0005-0000-0000-00002A1E0000}"/>
    <cellStyle name="40% - Accent5 2 2 9" xfId="7726" xr:uid="{00000000-0005-0000-0000-00002B1E0000}"/>
    <cellStyle name="40% - Accent5 2 2 9 2" xfId="7727" xr:uid="{00000000-0005-0000-0000-00002C1E0000}"/>
    <cellStyle name="40% - Accent5 2 2 9 2 2" xfId="7728" xr:uid="{00000000-0005-0000-0000-00002D1E0000}"/>
    <cellStyle name="40% - Accent5 2 2 9 3" xfId="7729" xr:uid="{00000000-0005-0000-0000-00002E1E0000}"/>
    <cellStyle name="40% - Accent5 2 2 9 4" xfId="7730" xr:uid="{00000000-0005-0000-0000-00002F1E0000}"/>
    <cellStyle name="40% - Accent5 2 3" xfId="7731" xr:uid="{00000000-0005-0000-0000-0000301E0000}"/>
    <cellStyle name="40% - Accent5 2 3 10" xfId="7732" xr:uid="{00000000-0005-0000-0000-0000311E0000}"/>
    <cellStyle name="40% - Accent5 2 3 10 2" xfId="7733" xr:uid="{00000000-0005-0000-0000-0000321E0000}"/>
    <cellStyle name="40% - Accent5 2 3 11" xfId="7734" xr:uid="{00000000-0005-0000-0000-0000331E0000}"/>
    <cellStyle name="40% - Accent5 2 3 12" xfId="7735" xr:uid="{00000000-0005-0000-0000-0000341E0000}"/>
    <cellStyle name="40% - Accent5 2 3 2" xfId="7736" xr:uid="{00000000-0005-0000-0000-0000351E0000}"/>
    <cellStyle name="40% - Accent5 2 3 2 10" xfId="7737" xr:uid="{00000000-0005-0000-0000-0000361E0000}"/>
    <cellStyle name="40% - Accent5 2 3 2 2" xfId="7738" xr:uid="{00000000-0005-0000-0000-0000371E0000}"/>
    <cellStyle name="40% - Accent5 2 3 2 2 2" xfId="7739" xr:uid="{00000000-0005-0000-0000-0000381E0000}"/>
    <cellStyle name="40% - Accent5 2 3 2 2 2 2" xfId="7740" xr:uid="{00000000-0005-0000-0000-0000391E0000}"/>
    <cellStyle name="40% - Accent5 2 3 2 2 2 2 2" xfId="7741" xr:uid="{00000000-0005-0000-0000-00003A1E0000}"/>
    <cellStyle name="40% - Accent5 2 3 2 2 2 3" xfId="7742" xr:uid="{00000000-0005-0000-0000-00003B1E0000}"/>
    <cellStyle name="40% - Accent5 2 3 2 2 2 4" xfId="7743" xr:uid="{00000000-0005-0000-0000-00003C1E0000}"/>
    <cellStyle name="40% - Accent5 2 3 2 2 3" xfId="7744" xr:uid="{00000000-0005-0000-0000-00003D1E0000}"/>
    <cellStyle name="40% - Accent5 2 3 2 2 3 2" xfId="7745" xr:uid="{00000000-0005-0000-0000-00003E1E0000}"/>
    <cellStyle name="40% - Accent5 2 3 2 2 4" xfId="7746" xr:uid="{00000000-0005-0000-0000-00003F1E0000}"/>
    <cellStyle name="40% - Accent5 2 3 2 2 5" xfId="7747" xr:uid="{00000000-0005-0000-0000-0000401E0000}"/>
    <cellStyle name="40% - Accent5 2 3 2 3" xfId="7748" xr:uid="{00000000-0005-0000-0000-0000411E0000}"/>
    <cellStyle name="40% - Accent5 2 3 2 3 2" xfId="7749" xr:uid="{00000000-0005-0000-0000-0000421E0000}"/>
    <cellStyle name="40% - Accent5 2 3 2 3 2 2" xfId="7750" xr:uid="{00000000-0005-0000-0000-0000431E0000}"/>
    <cellStyle name="40% - Accent5 2 3 2 3 3" xfId="7751" xr:uid="{00000000-0005-0000-0000-0000441E0000}"/>
    <cellStyle name="40% - Accent5 2 3 2 3 4" xfId="7752" xr:uid="{00000000-0005-0000-0000-0000451E0000}"/>
    <cellStyle name="40% - Accent5 2 3 2 4" xfId="7753" xr:uid="{00000000-0005-0000-0000-0000461E0000}"/>
    <cellStyle name="40% - Accent5 2 3 2 4 2" xfId="7754" xr:uid="{00000000-0005-0000-0000-0000471E0000}"/>
    <cellStyle name="40% - Accent5 2 3 2 4 2 2" xfId="7755" xr:uid="{00000000-0005-0000-0000-0000481E0000}"/>
    <cellStyle name="40% - Accent5 2 3 2 4 3" xfId="7756" xr:uid="{00000000-0005-0000-0000-0000491E0000}"/>
    <cellStyle name="40% - Accent5 2 3 2 4 4" xfId="7757" xr:uid="{00000000-0005-0000-0000-00004A1E0000}"/>
    <cellStyle name="40% - Accent5 2 3 2 5" xfId="7758" xr:uid="{00000000-0005-0000-0000-00004B1E0000}"/>
    <cellStyle name="40% - Accent5 2 3 2 5 2" xfId="7759" xr:uid="{00000000-0005-0000-0000-00004C1E0000}"/>
    <cellStyle name="40% - Accent5 2 3 2 5 2 2" xfId="7760" xr:uid="{00000000-0005-0000-0000-00004D1E0000}"/>
    <cellStyle name="40% - Accent5 2 3 2 5 3" xfId="7761" xr:uid="{00000000-0005-0000-0000-00004E1E0000}"/>
    <cellStyle name="40% - Accent5 2 3 2 5 4" xfId="7762" xr:uid="{00000000-0005-0000-0000-00004F1E0000}"/>
    <cellStyle name="40% - Accent5 2 3 2 6" xfId="7763" xr:uid="{00000000-0005-0000-0000-0000501E0000}"/>
    <cellStyle name="40% - Accent5 2 3 2 6 2" xfId="7764" xr:uid="{00000000-0005-0000-0000-0000511E0000}"/>
    <cellStyle name="40% - Accent5 2 3 2 6 2 2" xfId="7765" xr:uid="{00000000-0005-0000-0000-0000521E0000}"/>
    <cellStyle name="40% - Accent5 2 3 2 6 3" xfId="7766" xr:uid="{00000000-0005-0000-0000-0000531E0000}"/>
    <cellStyle name="40% - Accent5 2 3 2 6 4" xfId="7767" xr:uid="{00000000-0005-0000-0000-0000541E0000}"/>
    <cellStyle name="40% - Accent5 2 3 2 7" xfId="7768" xr:uid="{00000000-0005-0000-0000-0000551E0000}"/>
    <cellStyle name="40% - Accent5 2 3 2 7 2" xfId="7769" xr:uid="{00000000-0005-0000-0000-0000561E0000}"/>
    <cellStyle name="40% - Accent5 2 3 2 7 2 2" xfId="7770" xr:uid="{00000000-0005-0000-0000-0000571E0000}"/>
    <cellStyle name="40% - Accent5 2 3 2 7 3" xfId="7771" xr:uid="{00000000-0005-0000-0000-0000581E0000}"/>
    <cellStyle name="40% - Accent5 2 3 2 7 4" xfId="7772" xr:uid="{00000000-0005-0000-0000-0000591E0000}"/>
    <cellStyle name="40% - Accent5 2 3 2 8" xfId="7773" xr:uid="{00000000-0005-0000-0000-00005A1E0000}"/>
    <cellStyle name="40% - Accent5 2 3 2 8 2" xfId="7774" xr:uid="{00000000-0005-0000-0000-00005B1E0000}"/>
    <cellStyle name="40% - Accent5 2 3 2 9" xfId="7775" xr:uid="{00000000-0005-0000-0000-00005C1E0000}"/>
    <cellStyle name="40% - Accent5 2 3 3" xfId="7776" xr:uid="{00000000-0005-0000-0000-00005D1E0000}"/>
    <cellStyle name="40% - Accent5 2 3 3 2" xfId="7777" xr:uid="{00000000-0005-0000-0000-00005E1E0000}"/>
    <cellStyle name="40% - Accent5 2 3 3 2 2" xfId="7778" xr:uid="{00000000-0005-0000-0000-00005F1E0000}"/>
    <cellStyle name="40% - Accent5 2 3 3 2 2 2" xfId="7779" xr:uid="{00000000-0005-0000-0000-0000601E0000}"/>
    <cellStyle name="40% - Accent5 2 3 3 2 3" xfId="7780" xr:uid="{00000000-0005-0000-0000-0000611E0000}"/>
    <cellStyle name="40% - Accent5 2 3 3 2 4" xfId="7781" xr:uid="{00000000-0005-0000-0000-0000621E0000}"/>
    <cellStyle name="40% - Accent5 2 3 3 3" xfId="7782" xr:uid="{00000000-0005-0000-0000-0000631E0000}"/>
    <cellStyle name="40% - Accent5 2 3 3 3 2" xfId="7783" xr:uid="{00000000-0005-0000-0000-0000641E0000}"/>
    <cellStyle name="40% - Accent5 2 3 3 4" xfId="7784" xr:uid="{00000000-0005-0000-0000-0000651E0000}"/>
    <cellStyle name="40% - Accent5 2 3 3 5" xfId="7785" xr:uid="{00000000-0005-0000-0000-0000661E0000}"/>
    <cellStyle name="40% - Accent5 2 3 4" xfId="7786" xr:uid="{00000000-0005-0000-0000-0000671E0000}"/>
    <cellStyle name="40% - Accent5 2 3 4 2" xfId="7787" xr:uid="{00000000-0005-0000-0000-0000681E0000}"/>
    <cellStyle name="40% - Accent5 2 3 4 2 2" xfId="7788" xr:uid="{00000000-0005-0000-0000-0000691E0000}"/>
    <cellStyle name="40% - Accent5 2 3 4 2 2 2" xfId="7789" xr:uid="{00000000-0005-0000-0000-00006A1E0000}"/>
    <cellStyle name="40% - Accent5 2 3 4 2 3" xfId="7790" xr:uid="{00000000-0005-0000-0000-00006B1E0000}"/>
    <cellStyle name="40% - Accent5 2 3 4 2 4" xfId="7791" xr:uid="{00000000-0005-0000-0000-00006C1E0000}"/>
    <cellStyle name="40% - Accent5 2 3 4 3" xfId="7792" xr:uid="{00000000-0005-0000-0000-00006D1E0000}"/>
    <cellStyle name="40% - Accent5 2 3 4 3 2" xfId="7793" xr:uid="{00000000-0005-0000-0000-00006E1E0000}"/>
    <cellStyle name="40% - Accent5 2 3 4 4" xfId="7794" xr:uid="{00000000-0005-0000-0000-00006F1E0000}"/>
    <cellStyle name="40% - Accent5 2 3 4 5" xfId="7795" xr:uid="{00000000-0005-0000-0000-0000701E0000}"/>
    <cellStyle name="40% - Accent5 2 3 5" xfId="7796" xr:uid="{00000000-0005-0000-0000-0000711E0000}"/>
    <cellStyle name="40% - Accent5 2 3 5 2" xfId="7797" xr:uid="{00000000-0005-0000-0000-0000721E0000}"/>
    <cellStyle name="40% - Accent5 2 3 5 2 2" xfId="7798" xr:uid="{00000000-0005-0000-0000-0000731E0000}"/>
    <cellStyle name="40% - Accent5 2 3 5 3" xfId="7799" xr:uid="{00000000-0005-0000-0000-0000741E0000}"/>
    <cellStyle name="40% - Accent5 2 3 5 4" xfId="7800" xr:uid="{00000000-0005-0000-0000-0000751E0000}"/>
    <cellStyle name="40% - Accent5 2 3 6" xfId="7801" xr:uid="{00000000-0005-0000-0000-0000761E0000}"/>
    <cellStyle name="40% - Accent5 2 3 6 2" xfId="7802" xr:uid="{00000000-0005-0000-0000-0000771E0000}"/>
    <cellStyle name="40% - Accent5 2 3 6 2 2" xfId="7803" xr:uid="{00000000-0005-0000-0000-0000781E0000}"/>
    <cellStyle name="40% - Accent5 2 3 6 3" xfId="7804" xr:uid="{00000000-0005-0000-0000-0000791E0000}"/>
    <cellStyle name="40% - Accent5 2 3 6 4" xfId="7805" xr:uid="{00000000-0005-0000-0000-00007A1E0000}"/>
    <cellStyle name="40% - Accent5 2 3 7" xfId="7806" xr:uid="{00000000-0005-0000-0000-00007B1E0000}"/>
    <cellStyle name="40% - Accent5 2 3 7 2" xfId="7807" xr:uid="{00000000-0005-0000-0000-00007C1E0000}"/>
    <cellStyle name="40% - Accent5 2 3 7 2 2" xfId="7808" xr:uid="{00000000-0005-0000-0000-00007D1E0000}"/>
    <cellStyle name="40% - Accent5 2 3 7 3" xfId="7809" xr:uid="{00000000-0005-0000-0000-00007E1E0000}"/>
    <cellStyle name="40% - Accent5 2 3 7 4" xfId="7810" xr:uid="{00000000-0005-0000-0000-00007F1E0000}"/>
    <cellStyle name="40% - Accent5 2 3 8" xfId="7811" xr:uid="{00000000-0005-0000-0000-0000801E0000}"/>
    <cellStyle name="40% - Accent5 2 3 8 2" xfId="7812" xr:uid="{00000000-0005-0000-0000-0000811E0000}"/>
    <cellStyle name="40% - Accent5 2 3 8 2 2" xfId="7813" xr:uid="{00000000-0005-0000-0000-0000821E0000}"/>
    <cellStyle name="40% - Accent5 2 3 8 3" xfId="7814" xr:uid="{00000000-0005-0000-0000-0000831E0000}"/>
    <cellStyle name="40% - Accent5 2 3 8 4" xfId="7815" xr:uid="{00000000-0005-0000-0000-0000841E0000}"/>
    <cellStyle name="40% - Accent5 2 3 9" xfId="7816" xr:uid="{00000000-0005-0000-0000-0000851E0000}"/>
    <cellStyle name="40% - Accent5 2 3 9 2" xfId="7817" xr:uid="{00000000-0005-0000-0000-0000861E0000}"/>
    <cellStyle name="40% - Accent5 2 3 9 2 2" xfId="7818" xr:uid="{00000000-0005-0000-0000-0000871E0000}"/>
    <cellStyle name="40% - Accent5 2 3 9 3" xfId="7819" xr:uid="{00000000-0005-0000-0000-0000881E0000}"/>
    <cellStyle name="40% - Accent5 2 3 9 4" xfId="7820" xr:uid="{00000000-0005-0000-0000-0000891E0000}"/>
    <cellStyle name="40% - Accent5 2 4" xfId="7821" xr:uid="{00000000-0005-0000-0000-00008A1E0000}"/>
    <cellStyle name="40% - Accent5 2 4 10" xfId="7822" xr:uid="{00000000-0005-0000-0000-00008B1E0000}"/>
    <cellStyle name="40% - Accent5 2 4 2" xfId="7823" xr:uid="{00000000-0005-0000-0000-00008C1E0000}"/>
    <cellStyle name="40% - Accent5 2 4 2 2" xfId="7824" xr:uid="{00000000-0005-0000-0000-00008D1E0000}"/>
    <cellStyle name="40% - Accent5 2 4 2 2 2" xfId="7825" xr:uid="{00000000-0005-0000-0000-00008E1E0000}"/>
    <cellStyle name="40% - Accent5 2 4 2 2 2 2" xfId="7826" xr:uid="{00000000-0005-0000-0000-00008F1E0000}"/>
    <cellStyle name="40% - Accent5 2 4 2 2 3" xfId="7827" xr:uid="{00000000-0005-0000-0000-0000901E0000}"/>
    <cellStyle name="40% - Accent5 2 4 2 2 4" xfId="7828" xr:uid="{00000000-0005-0000-0000-0000911E0000}"/>
    <cellStyle name="40% - Accent5 2 4 2 3" xfId="7829" xr:uid="{00000000-0005-0000-0000-0000921E0000}"/>
    <cellStyle name="40% - Accent5 2 4 2 3 2" xfId="7830" xr:uid="{00000000-0005-0000-0000-0000931E0000}"/>
    <cellStyle name="40% - Accent5 2 4 2 4" xfId="7831" xr:uid="{00000000-0005-0000-0000-0000941E0000}"/>
    <cellStyle name="40% - Accent5 2 4 2 5" xfId="7832" xr:uid="{00000000-0005-0000-0000-0000951E0000}"/>
    <cellStyle name="40% - Accent5 2 4 3" xfId="7833" xr:uid="{00000000-0005-0000-0000-0000961E0000}"/>
    <cellStyle name="40% - Accent5 2 4 3 2" xfId="7834" xr:uid="{00000000-0005-0000-0000-0000971E0000}"/>
    <cellStyle name="40% - Accent5 2 4 3 2 2" xfId="7835" xr:uid="{00000000-0005-0000-0000-0000981E0000}"/>
    <cellStyle name="40% - Accent5 2 4 3 2 2 2" xfId="7836" xr:uid="{00000000-0005-0000-0000-0000991E0000}"/>
    <cellStyle name="40% - Accent5 2 4 3 2 3" xfId="7837" xr:uid="{00000000-0005-0000-0000-00009A1E0000}"/>
    <cellStyle name="40% - Accent5 2 4 3 2 4" xfId="7838" xr:uid="{00000000-0005-0000-0000-00009B1E0000}"/>
    <cellStyle name="40% - Accent5 2 4 3 3" xfId="7839" xr:uid="{00000000-0005-0000-0000-00009C1E0000}"/>
    <cellStyle name="40% - Accent5 2 4 3 3 2" xfId="7840" xr:uid="{00000000-0005-0000-0000-00009D1E0000}"/>
    <cellStyle name="40% - Accent5 2 4 3 4" xfId="7841" xr:uid="{00000000-0005-0000-0000-00009E1E0000}"/>
    <cellStyle name="40% - Accent5 2 4 3 5" xfId="7842" xr:uid="{00000000-0005-0000-0000-00009F1E0000}"/>
    <cellStyle name="40% - Accent5 2 4 4" xfId="7843" xr:uid="{00000000-0005-0000-0000-0000A01E0000}"/>
    <cellStyle name="40% - Accent5 2 4 4 2" xfId="7844" xr:uid="{00000000-0005-0000-0000-0000A11E0000}"/>
    <cellStyle name="40% - Accent5 2 4 4 2 2" xfId="7845" xr:uid="{00000000-0005-0000-0000-0000A21E0000}"/>
    <cellStyle name="40% - Accent5 2 4 4 3" xfId="7846" xr:uid="{00000000-0005-0000-0000-0000A31E0000}"/>
    <cellStyle name="40% - Accent5 2 4 4 4" xfId="7847" xr:uid="{00000000-0005-0000-0000-0000A41E0000}"/>
    <cellStyle name="40% - Accent5 2 4 5" xfId="7848" xr:uid="{00000000-0005-0000-0000-0000A51E0000}"/>
    <cellStyle name="40% - Accent5 2 4 5 2" xfId="7849" xr:uid="{00000000-0005-0000-0000-0000A61E0000}"/>
    <cellStyle name="40% - Accent5 2 4 5 2 2" xfId="7850" xr:uid="{00000000-0005-0000-0000-0000A71E0000}"/>
    <cellStyle name="40% - Accent5 2 4 5 3" xfId="7851" xr:uid="{00000000-0005-0000-0000-0000A81E0000}"/>
    <cellStyle name="40% - Accent5 2 4 5 4" xfId="7852" xr:uid="{00000000-0005-0000-0000-0000A91E0000}"/>
    <cellStyle name="40% - Accent5 2 4 6" xfId="7853" xr:uid="{00000000-0005-0000-0000-0000AA1E0000}"/>
    <cellStyle name="40% - Accent5 2 4 6 2" xfId="7854" xr:uid="{00000000-0005-0000-0000-0000AB1E0000}"/>
    <cellStyle name="40% - Accent5 2 4 6 2 2" xfId="7855" xr:uid="{00000000-0005-0000-0000-0000AC1E0000}"/>
    <cellStyle name="40% - Accent5 2 4 6 3" xfId="7856" xr:uid="{00000000-0005-0000-0000-0000AD1E0000}"/>
    <cellStyle name="40% - Accent5 2 4 6 4" xfId="7857" xr:uid="{00000000-0005-0000-0000-0000AE1E0000}"/>
    <cellStyle name="40% - Accent5 2 4 7" xfId="7858" xr:uid="{00000000-0005-0000-0000-0000AF1E0000}"/>
    <cellStyle name="40% - Accent5 2 4 7 2" xfId="7859" xr:uid="{00000000-0005-0000-0000-0000B01E0000}"/>
    <cellStyle name="40% - Accent5 2 4 7 2 2" xfId="7860" xr:uid="{00000000-0005-0000-0000-0000B11E0000}"/>
    <cellStyle name="40% - Accent5 2 4 7 3" xfId="7861" xr:uid="{00000000-0005-0000-0000-0000B21E0000}"/>
    <cellStyle name="40% - Accent5 2 4 7 4" xfId="7862" xr:uid="{00000000-0005-0000-0000-0000B31E0000}"/>
    <cellStyle name="40% - Accent5 2 4 8" xfId="7863" xr:uid="{00000000-0005-0000-0000-0000B41E0000}"/>
    <cellStyle name="40% - Accent5 2 4 8 2" xfId="7864" xr:uid="{00000000-0005-0000-0000-0000B51E0000}"/>
    <cellStyle name="40% - Accent5 2 4 9" xfId="7865" xr:uid="{00000000-0005-0000-0000-0000B61E0000}"/>
    <cellStyle name="40% - Accent5 2 5" xfId="7866" xr:uid="{00000000-0005-0000-0000-0000B71E0000}"/>
    <cellStyle name="40% - Accent5 2 5 2" xfId="7867" xr:uid="{00000000-0005-0000-0000-0000B81E0000}"/>
    <cellStyle name="40% - Accent5 2 5 2 2" xfId="7868" xr:uid="{00000000-0005-0000-0000-0000B91E0000}"/>
    <cellStyle name="40% - Accent5 2 5 2 2 2" xfId="7869" xr:uid="{00000000-0005-0000-0000-0000BA1E0000}"/>
    <cellStyle name="40% - Accent5 2 5 2 3" xfId="7870" xr:uid="{00000000-0005-0000-0000-0000BB1E0000}"/>
    <cellStyle name="40% - Accent5 2 5 2 4" xfId="7871" xr:uid="{00000000-0005-0000-0000-0000BC1E0000}"/>
    <cellStyle name="40% - Accent5 2 5 3" xfId="7872" xr:uid="{00000000-0005-0000-0000-0000BD1E0000}"/>
    <cellStyle name="40% - Accent5 2 5 3 2" xfId="7873" xr:uid="{00000000-0005-0000-0000-0000BE1E0000}"/>
    <cellStyle name="40% - Accent5 2 5 4" xfId="7874" xr:uid="{00000000-0005-0000-0000-0000BF1E0000}"/>
    <cellStyle name="40% - Accent5 2 5 5" xfId="7875" xr:uid="{00000000-0005-0000-0000-0000C01E0000}"/>
    <cellStyle name="40% - Accent5 2 6" xfId="7876" xr:uid="{00000000-0005-0000-0000-0000C11E0000}"/>
    <cellStyle name="40% - Accent5 2 6 2" xfId="7877" xr:uid="{00000000-0005-0000-0000-0000C21E0000}"/>
    <cellStyle name="40% - Accent5 2 6 2 2" xfId="7878" xr:uid="{00000000-0005-0000-0000-0000C31E0000}"/>
    <cellStyle name="40% - Accent5 2 6 2 2 2" xfId="7879" xr:uid="{00000000-0005-0000-0000-0000C41E0000}"/>
    <cellStyle name="40% - Accent5 2 6 2 3" xfId="7880" xr:uid="{00000000-0005-0000-0000-0000C51E0000}"/>
    <cellStyle name="40% - Accent5 2 6 2 4" xfId="7881" xr:uid="{00000000-0005-0000-0000-0000C61E0000}"/>
    <cellStyle name="40% - Accent5 2 6 3" xfId="7882" xr:uid="{00000000-0005-0000-0000-0000C71E0000}"/>
    <cellStyle name="40% - Accent5 2 6 3 2" xfId="7883" xr:uid="{00000000-0005-0000-0000-0000C81E0000}"/>
    <cellStyle name="40% - Accent5 2 6 4" xfId="7884" xr:uid="{00000000-0005-0000-0000-0000C91E0000}"/>
    <cellStyle name="40% - Accent5 2 6 5" xfId="7885" xr:uid="{00000000-0005-0000-0000-0000CA1E0000}"/>
    <cellStyle name="40% - Accent5 2 7" xfId="7886" xr:uid="{00000000-0005-0000-0000-0000CB1E0000}"/>
    <cellStyle name="40% - Accent5 2 7 2" xfId="7887" xr:uid="{00000000-0005-0000-0000-0000CC1E0000}"/>
    <cellStyle name="40% - Accent5 2 7 2 2" xfId="7888" xr:uid="{00000000-0005-0000-0000-0000CD1E0000}"/>
    <cellStyle name="40% - Accent5 2 7 3" xfId="7889" xr:uid="{00000000-0005-0000-0000-0000CE1E0000}"/>
    <cellStyle name="40% - Accent5 2 7 4" xfId="7890" xr:uid="{00000000-0005-0000-0000-0000CF1E0000}"/>
    <cellStyle name="40% - Accent5 2 8" xfId="7891" xr:uid="{00000000-0005-0000-0000-0000D01E0000}"/>
    <cellStyle name="40% - Accent5 2 8 2" xfId="7892" xr:uid="{00000000-0005-0000-0000-0000D11E0000}"/>
    <cellStyle name="40% - Accent5 2 8 2 2" xfId="7893" xr:uid="{00000000-0005-0000-0000-0000D21E0000}"/>
    <cellStyle name="40% - Accent5 2 8 3" xfId="7894" xr:uid="{00000000-0005-0000-0000-0000D31E0000}"/>
    <cellStyle name="40% - Accent5 2 8 4" xfId="7895" xr:uid="{00000000-0005-0000-0000-0000D41E0000}"/>
    <cellStyle name="40% - Accent5 2 9" xfId="7896" xr:uid="{00000000-0005-0000-0000-0000D51E0000}"/>
    <cellStyle name="40% - Accent5 2 9 2" xfId="7897" xr:uid="{00000000-0005-0000-0000-0000D61E0000}"/>
    <cellStyle name="40% - Accent5 2 9 2 2" xfId="7898" xr:uid="{00000000-0005-0000-0000-0000D71E0000}"/>
    <cellStyle name="40% - Accent5 2 9 3" xfId="7899" xr:uid="{00000000-0005-0000-0000-0000D81E0000}"/>
    <cellStyle name="40% - Accent5 2 9 4" xfId="7900" xr:uid="{00000000-0005-0000-0000-0000D91E0000}"/>
    <cellStyle name="40% - Accent5 3" xfId="7901" xr:uid="{00000000-0005-0000-0000-0000DA1E0000}"/>
    <cellStyle name="40% - Accent5 3 10" xfId="7902" xr:uid="{00000000-0005-0000-0000-0000DB1E0000}"/>
    <cellStyle name="40% - Accent5 3 10 2" xfId="7903" xr:uid="{00000000-0005-0000-0000-0000DC1E0000}"/>
    <cellStyle name="40% - Accent5 3 10 2 2" xfId="7904" xr:uid="{00000000-0005-0000-0000-0000DD1E0000}"/>
    <cellStyle name="40% - Accent5 3 10 3" xfId="7905" xr:uid="{00000000-0005-0000-0000-0000DE1E0000}"/>
    <cellStyle name="40% - Accent5 3 10 4" xfId="7906" xr:uid="{00000000-0005-0000-0000-0000DF1E0000}"/>
    <cellStyle name="40% - Accent5 3 11" xfId="7907" xr:uid="{00000000-0005-0000-0000-0000E01E0000}"/>
    <cellStyle name="40% - Accent5 3 11 2" xfId="7908" xr:uid="{00000000-0005-0000-0000-0000E11E0000}"/>
    <cellStyle name="40% - Accent5 3 11 2 2" xfId="7909" xr:uid="{00000000-0005-0000-0000-0000E21E0000}"/>
    <cellStyle name="40% - Accent5 3 11 3" xfId="7910" xr:uid="{00000000-0005-0000-0000-0000E31E0000}"/>
    <cellStyle name="40% - Accent5 3 11 4" xfId="7911" xr:uid="{00000000-0005-0000-0000-0000E41E0000}"/>
    <cellStyle name="40% - Accent5 3 12" xfId="7912" xr:uid="{00000000-0005-0000-0000-0000E51E0000}"/>
    <cellStyle name="40% - Accent5 3 12 2" xfId="7913" xr:uid="{00000000-0005-0000-0000-0000E61E0000}"/>
    <cellStyle name="40% - Accent5 3 13" xfId="7914" xr:uid="{00000000-0005-0000-0000-0000E71E0000}"/>
    <cellStyle name="40% - Accent5 3 14" xfId="7915" xr:uid="{00000000-0005-0000-0000-0000E81E0000}"/>
    <cellStyle name="40% - Accent5 3 2" xfId="7916" xr:uid="{00000000-0005-0000-0000-0000E91E0000}"/>
    <cellStyle name="40% - Accent5 3 2 10" xfId="7917" xr:uid="{00000000-0005-0000-0000-0000EA1E0000}"/>
    <cellStyle name="40% - Accent5 3 2 10 2" xfId="7918" xr:uid="{00000000-0005-0000-0000-0000EB1E0000}"/>
    <cellStyle name="40% - Accent5 3 2 11" xfId="7919" xr:uid="{00000000-0005-0000-0000-0000EC1E0000}"/>
    <cellStyle name="40% - Accent5 3 2 12" xfId="7920" xr:uid="{00000000-0005-0000-0000-0000ED1E0000}"/>
    <cellStyle name="40% - Accent5 3 2 2" xfId="7921" xr:uid="{00000000-0005-0000-0000-0000EE1E0000}"/>
    <cellStyle name="40% - Accent5 3 2 2 10" xfId="7922" xr:uid="{00000000-0005-0000-0000-0000EF1E0000}"/>
    <cellStyle name="40% - Accent5 3 2 2 2" xfId="7923" xr:uid="{00000000-0005-0000-0000-0000F01E0000}"/>
    <cellStyle name="40% - Accent5 3 2 2 2 2" xfId="7924" xr:uid="{00000000-0005-0000-0000-0000F11E0000}"/>
    <cellStyle name="40% - Accent5 3 2 2 2 2 2" xfId="7925" xr:uid="{00000000-0005-0000-0000-0000F21E0000}"/>
    <cellStyle name="40% - Accent5 3 2 2 2 2 2 2" xfId="7926" xr:uid="{00000000-0005-0000-0000-0000F31E0000}"/>
    <cellStyle name="40% - Accent5 3 2 2 2 2 3" xfId="7927" xr:uid="{00000000-0005-0000-0000-0000F41E0000}"/>
    <cellStyle name="40% - Accent5 3 2 2 2 2 4" xfId="7928" xr:uid="{00000000-0005-0000-0000-0000F51E0000}"/>
    <cellStyle name="40% - Accent5 3 2 2 2 3" xfId="7929" xr:uid="{00000000-0005-0000-0000-0000F61E0000}"/>
    <cellStyle name="40% - Accent5 3 2 2 2 3 2" xfId="7930" xr:uid="{00000000-0005-0000-0000-0000F71E0000}"/>
    <cellStyle name="40% - Accent5 3 2 2 2 4" xfId="7931" xr:uid="{00000000-0005-0000-0000-0000F81E0000}"/>
    <cellStyle name="40% - Accent5 3 2 2 2 5" xfId="7932" xr:uid="{00000000-0005-0000-0000-0000F91E0000}"/>
    <cellStyle name="40% - Accent5 3 2 2 3" xfId="7933" xr:uid="{00000000-0005-0000-0000-0000FA1E0000}"/>
    <cellStyle name="40% - Accent5 3 2 2 3 2" xfId="7934" xr:uid="{00000000-0005-0000-0000-0000FB1E0000}"/>
    <cellStyle name="40% - Accent5 3 2 2 3 2 2" xfId="7935" xr:uid="{00000000-0005-0000-0000-0000FC1E0000}"/>
    <cellStyle name="40% - Accent5 3 2 2 3 3" xfId="7936" xr:uid="{00000000-0005-0000-0000-0000FD1E0000}"/>
    <cellStyle name="40% - Accent5 3 2 2 3 4" xfId="7937" xr:uid="{00000000-0005-0000-0000-0000FE1E0000}"/>
    <cellStyle name="40% - Accent5 3 2 2 4" xfId="7938" xr:uid="{00000000-0005-0000-0000-0000FF1E0000}"/>
    <cellStyle name="40% - Accent5 3 2 2 4 2" xfId="7939" xr:uid="{00000000-0005-0000-0000-0000001F0000}"/>
    <cellStyle name="40% - Accent5 3 2 2 4 2 2" xfId="7940" xr:uid="{00000000-0005-0000-0000-0000011F0000}"/>
    <cellStyle name="40% - Accent5 3 2 2 4 3" xfId="7941" xr:uid="{00000000-0005-0000-0000-0000021F0000}"/>
    <cellStyle name="40% - Accent5 3 2 2 4 4" xfId="7942" xr:uid="{00000000-0005-0000-0000-0000031F0000}"/>
    <cellStyle name="40% - Accent5 3 2 2 5" xfId="7943" xr:uid="{00000000-0005-0000-0000-0000041F0000}"/>
    <cellStyle name="40% - Accent5 3 2 2 5 2" xfId="7944" xr:uid="{00000000-0005-0000-0000-0000051F0000}"/>
    <cellStyle name="40% - Accent5 3 2 2 5 2 2" xfId="7945" xr:uid="{00000000-0005-0000-0000-0000061F0000}"/>
    <cellStyle name="40% - Accent5 3 2 2 5 3" xfId="7946" xr:uid="{00000000-0005-0000-0000-0000071F0000}"/>
    <cellStyle name="40% - Accent5 3 2 2 5 4" xfId="7947" xr:uid="{00000000-0005-0000-0000-0000081F0000}"/>
    <cellStyle name="40% - Accent5 3 2 2 6" xfId="7948" xr:uid="{00000000-0005-0000-0000-0000091F0000}"/>
    <cellStyle name="40% - Accent5 3 2 2 6 2" xfId="7949" xr:uid="{00000000-0005-0000-0000-00000A1F0000}"/>
    <cellStyle name="40% - Accent5 3 2 2 6 2 2" xfId="7950" xr:uid="{00000000-0005-0000-0000-00000B1F0000}"/>
    <cellStyle name="40% - Accent5 3 2 2 6 3" xfId="7951" xr:uid="{00000000-0005-0000-0000-00000C1F0000}"/>
    <cellStyle name="40% - Accent5 3 2 2 6 4" xfId="7952" xr:uid="{00000000-0005-0000-0000-00000D1F0000}"/>
    <cellStyle name="40% - Accent5 3 2 2 7" xfId="7953" xr:uid="{00000000-0005-0000-0000-00000E1F0000}"/>
    <cellStyle name="40% - Accent5 3 2 2 7 2" xfId="7954" xr:uid="{00000000-0005-0000-0000-00000F1F0000}"/>
    <cellStyle name="40% - Accent5 3 2 2 7 2 2" xfId="7955" xr:uid="{00000000-0005-0000-0000-0000101F0000}"/>
    <cellStyle name="40% - Accent5 3 2 2 7 3" xfId="7956" xr:uid="{00000000-0005-0000-0000-0000111F0000}"/>
    <cellStyle name="40% - Accent5 3 2 2 7 4" xfId="7957" xr:uid="{00000000-0005-0000-0000-0000121F0000}"/>
    <cellStyle name="40% - Accent5 3 2 2 8" xfId="7958" xr:uid="{00000000-0005-0000-0000-0000131F0000}"/>
    <cellStyle name="40% - Accent5 3 2 2 8 2" xfId="7959" xr:uid="{00000000-0005-0000-0000-0000141F0000}"/>
    <cellStyle name="40% - Accent5 3 2 2 9" xfId="7960" xr:uid="{00000000-0005-0000-0000-0000151F0000}"/>
    <cellStyle name="40% - Accent5 3 2 3" xfId="7961" xr:uid="{00000000-0005-0000-0000-0000161F0000}"/>
    <cellStyle name="40% - Accent5 3 2 3 2" xfId="7962" xr:uid="{00000000-0005-0000-0000-0000171F0000}"/>
    <cellStyle name="40% - Accent5 3 2 3 2 2" xfId="7963" xr:uid="{00000000-0005-0000-0000-0000181F0000}"/>
    <cellStyle name="40% - Accent5 3 2 3 2 2 2" xfId="7964" xr:uid="{00000000-0005-0000-0000-0000191F0000}"/>
    <cellStyle name="40% - Accent5 3 2 3 2 3" xfId="7965" xr:uid="{00000000-0005-0000-0000-00001A1F0000}"/>
    <cellStyle name="40% - Accent5 3 2 3 2 4" xfId="7966" xr:uid="{00000000-0005-0000-0000-00001B1F0000}"/>
    <cellStyle name="40% - Accent5 3 2 3 3" xfId="7967" xr:uid="{00000000-0005-0000-0000-00001C1F0000}"/>
    <cellStyle name="40% - Accent5 3 2 3 3 2" xfId="7968" xr:uid="{00000000-0005-0000-0000-00001D1F0000}"/>
    <cellStyle name="40% - Accent5 3 2 3 4" xfId="7969" xr:uid="{00000000-0005-0000-0000-00001E1F0000}"/>
    <cellStyle name="40% - Accent5 3 2 3 5" xfId="7970" xr:uid="{00000000-0005-0000-0000-00001F1F0000}"/>
    <cellStyle name="40% - Accent5 3 2 4" xfId="7971" xr:uid="{00000000-0005-0000-0000-0000201F0000}"/>
    <cellStyle name="40% - Accent5 3 2 4 2" xfId="7972" xr:uid="{00000000-0005-0000-0000-0000211F0000}"/>
    <cellStyle name="40% - Accent5 3 2 4 2 2" xfId="7973" xr:uid="{00000000-0005-0000-0000-0000221F0000}"/>
    <cellStyle name="40% - Accent5 3 2 4 2 2 2" xfId="7974" xr:uid="{00000000-0005-0000-0000-0000231F0000}"/>
    <cellStyle name="40% - Accent5 3 2 4 2 3" xfId="7975" xr:uid="{00000000-0005-0000-0000-0000241F0000}"/>
    <cellStyle name="40% - Accent5 3 2 4 2 4" xfId="7976" xr:uid="{00000000-0005-0000-0000-0000251F0000}"/>
    <cellStyle name="40% - Accent5 3 2 4 3" xfId="7977" xr:uid="{00000000-0005-0000-0000-0000261F0000}"/>
    <cellStyle name="40% - Accent5 3 2 4 3 2" xfId="7978" xr:uid="{00000000-0005-0000-0000-0000271F0000}"/>
    <cellStyle name="40% - Accent5 3 2 4 4" xfId="7979" xr:uid="{00000000-0005-0000-0000-0000281F0000}"/>
    <cellStyle name="40% - Accent5 3 2 4 5" xfId="7980" xr:uid="{00000000-0005-0000-0000-0000291F0000}"/>
    <cellStyle name="40% - Accent5 3 2 5" xfId="7981" xr:uid="{00000000-0005-0000-0000-00002A1F0000}"/>
    <cellStyle name="40% - Accent5 3 2 5 2" xfId="7982" xr:uid="{00000000-0005-0000-0000-00002B1F0000}"/>
    <cellStyle name="40% - Accent5 3 2 5 2 2" xfId="7983" xr:uid="{00000000-0005-0000-0000-00002C1F0000}"/>
    <cellStyle name="40% - Accent5 3 2 5 3" xfId="7984" xr:uid="{00000000-0005-0000-0000-00002D1F0000}"/>
    <cellStyle name="40% - Accent5 3 2 5 4" xfId="7985" xr:uid="{00000000-0005-0000-0000-00002E1F0000}"/>
    <cellStyle name="40% - Accent5 3 2 6" xfId="7986" xr:uid="{00000000-0005-0000-0000-00002F1F0000}"/>
    <cellStyle name="40% - Accent5 3 2 6 2" xfId="7987" xr:uid="{00000000-0005-0000-0000-0000301F0000}"/>
    <cellStyle name="40% - Accent5 3 2 6 2 2" xfId="7988" xr:uid="{00000000-0005-0000-0000-0000311F0000}"/>
    <cellStyle name="40% - Accent5 3 2 6 3" xfId="7989" xr:uid="{00000000-0005-0000-0000-0000321F0000}"/>
    <cellStyle name="40% - Accent5 3 2 6 4" xfId="7990" xr:uid="{00000000-0005-0000-0000-0000331F0000}"/>
    <cellStyle name="40% - Accent5 3 2 7" xfId="7991" xr:uid="{00000000-0005-0000-0000-0000341F0000}"/>
    <cellStyle name="40% - Accent5 3 2 7 2" xfId="7992" xr:uid="{00000000-0005-0000-0000-0000351F0000}"/>
    <cellStyle name="40% - Accent5 3 2 7 2 2" xfId="7993" xr:uid="{00000000-0005-0000-0000-0000361F0000}"/>
    <cellStyle name="40% - Accent5 3 2 7 3" xfId="7994" xr:uid="{00000000-0005-0000-0000-0000371F0000}"/>
    <cellStyle name="40% - Accent5 3 2 7 4" xfId="7995" xr:uid="{00000000-0005-0000-0000-0000381F0000}"/>
    <cellStyle name="40% - Accent5 3 2 8" xfId="7996" xr:uid="{00000000-0005-0000-0000-0000391F0000}"/>
    <cellStyle name="40% - Accent5 3 2 8 2" xfId="7997" xr:uid="{00000000-0005-0000-0000-00003A1F0000}"/>
    <cellStyle name="40% - Accent5 3 2 8 2 2" xfId="7998" xr:uid="{00000000-0005-0000-0000-00003B1F0000}"/>
    <cellStyle name="40% - Accent5 3 2 8 3" xfId="7999" xr:uid="{00000000-0005-0000-0000-00003C1F0000}"/>
    <cellStyle name="40% - Accent5 3 2 8 4" xfId="8000" xr:uid="{00000000-0005-0000-0000-00003D1F0000}"/>
    <cellStyle name="40% - Accent5 3 2 9" xfId="8001" xr:uid="{00000000-0005-0000-0000-00003E1F0000}"/>
    <cellStyle name="40% - Accent5 3 2 9 2" xfId="8002" xr:uid="{00000000-0005-0000-0000-00003F1F0000}"/>
    <cellStyle name="40% - Accent5 3 2 9 2 2" xfId="8003" xr:uid="{00000000-0005-0000-0000-0000401F0000}"/>
    <cellStyle name="40% - Accent5 3 2 9 3" xfId="8004" xr:uid="{00000000-0005-0000-0000-0000411F0000}"/>
    <cellStyle name="40% - Accent5 3 2 9 4" xfId="8005" xr:uid="{00000000-0005-0000-0000-0000421F0000}"/>
    <cellStyle name="40% - Accent5 3 3" xfId="8006" xr:uid="{00000000-0005-0000-0000-0000431F0000}"/>
    <cellStyle name="40% - Accent5 3 3 10" xfId="8007" xr:uid="{00000000-0005-0000-0000-0000441F0000}"/>
    <cellStyle name="40% - Accent5 3 3 2" xfId="8008" xr:uid="{00000000-0005-0000-0000-0000451F0000}"/>
    <cellStyle name="40% - Accent5 3 3 2 2" xfId="8009" xr:uid="{00000000-0005-0000-0000-0000461F0000}"/>
    <cellStyle name="40% - Accent5 3 3 2 2 2" xfId="8010" xr:uid="{00000000-0005-0000-0000-0000471F0000}"/>
    <cellStyle name="40% - Accent5 3 3 2 2 2 2" xfId="8011" xr:uid="{00000000-0005-0000-0000-0000481F0000}"/>
    <cellStyle name="40% - Accent5 3 3 2 2 3" xfId="8012" xr:uid="{00000000-0005-0000-0000-0000491F0000}"/>
    <cellStyle name="40% - Accent5 3 3 2 2 4" xfId="8013" xr:uid="{00000000-0005-0000-0000-00004A1F0000}"/>
    <cellStyle name="40% - Accent5 3 3 2 3" xfId="8014" xr:uid="{00000000-0005-0000-0000-00004B1F0000}"/>
    <cellStyle name="40% - Accent5 3 3 2 3 2" xfId="8015" xr:uid="{00000000-0005-0000-0000-00004C1F0000}"/>
    <cellStyle name="40% - Accent5 3 3 2 4" xfId="8016" xr:uid="{00000000-0005-0000-0000-00004D1F0000}"/>
    <cellStyle name="40% - Accent5 3 3 2 5" xfId="8017" xr:uid="{00000000-0005-0000-0000-00004E1F0000}"/>
    <cellStyle name="40% - Accent5 3 3 3" xfId="8018" xr:uid="{00000000-0005-0000-0000-00004F1F0000}"/>
    <cellStyle name="40% - Accent5 3 3 3 2" xfId="8019" xr:uid="{00000000-0005-0000-0000-0000501F0000}"/>
    <cellStyle name="40% - Accent5 3 3 3 2 2" xfId="8020" xr:uid="{00000000-0005-0000-0000-0000511F0000}"/>
    <cellStyle name="40% - Accent5 3 3 3 3" xfId="8021" xr:uid="{00000000-0005-0000-0000-0000521F0000}"/>
    <cellStyle name="40% - Accent5 3 3 3 4" xfId="8022" xr:uid="{00000000-0005-0000-0000-0000531F0000}"/>
    <cellStyle name="40% - Accent5 3 3 4" xfId="8023" xr:uid="{00000000-0005-0000-0000-0000541F0000}"/>
    <cellStyle name="40% - Accent5 3 3 4 2" xfId="8024" xr:uid="{00000000-0005-0000-0000-0000551F0000}"/>
    <cellStyle name="40% - Accent5 3 3 4 2 2" xfId="8025" xr:uid="{00000000-0005-0000-0000-0000561F0000}"/>
    <cellStyle name="40% - Accent5 3 3 4 3" xfId="8026" xr:uid="{00000000-0005-0000-0000-0000571F0000}"/>
    <cellStyle name="40% - Accent5 3 3 4 4" xfId="8027" xr:uid="{00000000-0005-0000-0000-0000581F0000}"/>
    <cellStyle name="40% - Accent5 3 3 5" xfId="8028" xr:uid="{00000000-0005-0000-0000-0000591F0000}"/>
    <cellStyle name="40% - Accent5 3 3 5 2" xfId="8029" xr:uid="{00000000-0005-0000-0000-00005A1F0000}"/>
    <cellStyle name="40% - Accent5 3 3 5 2 2" xfId="8030" xr:uid="{00000000-0005-0000-0000-00005B1F0000}"/>
    <cellStyle name="40% - Accent5 3 3 5 3" xfId="8031" xr:uid="{00000000-0005-0000-0000-00005C1F0000}"/>
    <cellStyle name="40% - Accent5 3 3 5 4" xfId="8032" xr:uid="{00000000-0005-0000-0000-00005D1F0000}"/>
    <cellStyle name="40% - Accent5 3 3 6" xfId="8033" xr:uid="{00000000-0005-0000-0000-00005E1F0000}"/>
    <cellStyle name="40% - Accent5 3 3 6 2" xfId="8034" xr:uid="{00000000-0005-0000-0000-00005F1F0000}"/>
    <cellStyle name="40% - Accent5 3 3 6 2 2" xfId="8035" xr:uid="{00000000-0005-0000-0000-0000601F0000}"/>
    <cellStyle name="40% - Accent5 3 3 6 3" xfId="8036" xr:uid="{00000000-0005-0000-0000-0000611F0000}"/>
    <cellStyle name="40% - Accent5 3 3 6 4" xfId="8037" xr:uid="{00000000-0005-0000-0000-0000621F0000}"/>
    <cellStyle name="40% - Accent5 3 3 7" xfId="8038" xr:uid="{00000000-0005-0000-0000-0000631F0000}"/>
    <cellStyle name="40% - Accent5 3 3 7 2" xfId="8039" xr:uid="{00000000-0005-0000-0000-0000641F0000}"/>
    <cellStyle name="40% - Accent5 3 3 7 2 2" xfId="8040" xr:uid="{00000000-0005-0000-0000-0000651F0000}"/>
    <cellStyle name="40% - Accent5 3 3 7 3" xfId="8041" xr:uid="{00000000-0005-0000-0000-0000661F0000}"/>
    <cellStyle name="40% - Accent5 3 3 7 4" xfId="8042" xr:uid="{00000000-0005-0000-0000-0000671F0000}"/>
    <cellStyle name="40% - Accent5 3 3 8" xfId="8043" xr:uid="{00000000-0005-0000-0000-0000681F0000}"/>
    <cellStyle name="40% - Accent5 3 3 8 2" xfId="8044" xr:uid="{00000000-0005-0000-0000-0000691F0000}"/>
    <cellStyle name="40% - Accent5 3 3 9" xfId="8045" xr:uid="{00000000-0005-0000-0000-00006A1F0000}"/>
    <cellStyle name="40% - Accent5 3 4" xfId="8046" xr:uid="{00000000-0005-0000-0000-00006B1F0000}"/>
    <cellStyle name="40% - Accent5 3 4 2" xfId="8047" xr:uid="{00000000-0005-0000-0000-00006C1F0000}"/>
    <cellStyle name="40% - Accent5 3 4 2 2" xfId="8048" xr:uid="{00000000-0005-0000-0000-00006D1F0000}"/>
    <cellStyle name="40% - Accent5 3 4 2 2 2" xfId="8049" xr:uid="{00000000-0005-0000-0000-00006E1F0000}"/>
    <cellStyle name="40% - Accent5 3 4 2 3" xfId="8050" xr:uid="{00000000-0005-0000-0000-00006F1F0000}"/>
    <cellStyle name="40% - Accent5 3 4 2 4" xfId="8051" xr:uid="{00000000-0005-0000-0000-0000701F0000}"/>
    <cellStyle name="40% - Accent5 3 4 3" xfId="8052" xr:uid="{00000000-0005-0000-0000-0000711F0000}"/>
    <cellStyle name="40% - Accent5 3 4 3 2" xfId="8053" xr:uid="{00000000-0005-0000-0000-0000721F0000}"/>
    <cellStyle name="40% - Accent5 3 4 4" xfId="8054" xr:uid="{00000000-0005-0000-0000-0000731F0000}"/>
    <cellStyle name="40% - Accent5 3 4 5" xfId="8055" xr:uid="{00000000-0005-0000-0000-0000741F0000}"/>
    <cellStyle name="40% - Accent5 3 5" xfId="8056" xr:uid="{00000000-0005-0000-0000-0000751F0000}"/>
    <cellStyle name="40% - Accent5 3 5 2" xfId="8057" xr:uid="{00000000-0005-0000-0000-0000761F0000}"/>
    <cellStyle name="40% - Accent5 3 5 2 2" xfId="8058" xr:uid="{00000000-0005-0000-0000-0000771F0000}"/>
    <cellStyle name="40% - Accent5 3 5 2 2 2" xfId="8059" xr:uid="{00000000-0005-0000-0000-0000781F0000}"/>
    <cellStyle name="40% - Accent5 3 5 2 3" xfId="8060" xr:uid="{00000000-0005-0000-0000-0000791F0000}"/>
    <cellStyle name="40% - Accent5 3 5 2 4" xfId="8061" xr:uid="{00000000-0005-0000-0000-00007A1F0000}"/>
    <cellStyle name="40% - Accent5 3 5 3" xfId="8062" xr:uid="{00000000-0005-0000-0000-00007B1F0000}"/>
    <cellStyle name="40% - Accent5 3 5 3 2" xfId="8063" xr:uid="{00000000-0005-0000-0000-00007C1F0000}"/>
    <cellStyle name="40% - Accent5 3 5 4" xfId="8064" xr:uid="{00000000-0005-0000-0000-00007D1F0000}"/>
    <cellStyle name="40% - Accent5 3 5 5" xfId="8065" xr:uid="{00000000-0005-0000-0000-00007E1F0000}"/>
    <cellStyle name="40% - Accent5 3 6" xfId="8066" xr:uid="{00000000-0005-0000-0000-00007F1F0000}"/>
    <cellStyle name="40% - Accent5 3 6 2" xfId="8067" xr:uid="{00000000-0005-0000-0000-0000801F0000}"/>
    <cellStyle name="40% - Accent5 3 6 2 2" xfId="8068" xr:uid="{00000000-0005-0000-0000-0000811F0000}"/>
    <cellStyle name="40% - Accent5 3 6 3" xfId="8069" xr:uid="{00000000-0005-0000-0000-0000821F0000}"/>
    <cellStyle name="40% - Accent5 3 6 4" xfId="8070" xr:uid="{00000000-0005-0000-0000-0000831F0000}"/>
    <cellStyle name="40% - Accent5 3 7" xfId="8071" xr:uid="{00000000-0005-0000-0000-0000841F0000}"/>
    <cellStyle name="40% - Accent5 3 7 2" xfId="8072" xr:uid="{00000000-0005-0000-0000-0000851F0000}"/>
    <cellStyle name="40% - Accent5 3 7 2 2" xfId="8073" xr:uid="{00000000-0005-0000-0000-0000861F0000}"/>
    <cellStyle name="40% - Accent5 3 7 3" xfId="8074" xr:uid="{00000000-0005-0000-0000-0000871F0000}"/>
    <cellStyle name="40% - Accent5 3 7 4" xfId="8075" xr:uid="{00000000-0005-0000-0000-0000881F0000}"/>
    <cellStyle name="40% - Accent5 3 8" xfId="8076" xr:uid="{00000000-0005-0000-0000-0000891F0000}"/>
    <cellStyle name="40% - Accent5 3 8 2" xfId="8077" xr:uid="{00000000-0005-0000-0000-00008A1F0000}"/>
    <cellStyle name="40% - Accent5 3 8 2 2" xfId="8078" xr:uid="{00000000-0005-0000-0000-00008B1F0000}"/>
    <cellStyle name="40% - Accent5 3 8 3" xfId="8079" xr:uid="{00000000-0005-0000-0000-00008C1F0000}"/>
    <cellStyle name="40% - Accent5 3 8 4" xfId="8080" xr:uid="{00000000-0005-0000-0000-00008D1F0000}"/>
    <cellStyle name="40% - Accent5 3 9" xfId="8081" xr:uid="{00000000-0005-0000-0000-00008E1F0000}"/>
    <cellStyle name="40% - Accent5 3 9 2" xfId="8082" xr:uid="{00000000-0005-0000-0000-00008F1F0000}"/>
    <cellStyle name="40% - Accent5 3 9 2 2" xfId="8083" xr:uid="{00000000-0005-0000-0000-0000901F0000}"/>
    <cellStyle name="40% - Accent5 3 9 3" xfId="8084" xr:uid="{00000000-0005-0000-0000-0000911F0000}"/>
    <cellStyle name="40% - Accent5 3 9 4" xfId="8085" xr:uid="{00000000-0005-0000-0000-0000921F0000}"/>
    <cellStyle name="40% - Accent5 4" xfId="8086" xr:uid="{00000000-0005-0000-0000-0000931F0000}"/>
    <cellStyle name="40% - Accent5 4 10" xfId="8087" xr:uid="{00000000-0005-0000-0000-0000941F0000}"/>
    <cellStyle name="40% - Accent5 4 10 2" xfId="8088" xr:uid="{00000000-0005-0000-0000-0000951F0000}"/>
    <cellStyle name="40% - Accent5 4 11" xfId="8089" xr:uid="{00000000-0005-0000-0000-0000961F0000}"/>
    <cellStyle name="40% - Accent5 4 12" xfId="8090" xr:uid="{00000000-0005-0000-0000-0000971F0000}"/>
    <cellStyle name="40% - Accent5 4 2" xfId="8091" xr:uid="{00000000-0005-0000-0000-0000981F0000}"/>
    <cellStyle name="40% - Accent5 4 2 10" xfId="8092" xr:uid="{00000000-0005-0000-0000-0000991F0000}"/>
    <cellStyle name="40% - Accent5 4 2 2" xfId="8093" xr:uid="{00000000-0005-0000-0000-00009A1F0000}"/>
    <cellStyle name="40% - Accent5 4 2 2 2" xfId="8094" xr:uid="{00000000-0005-0000-0000-00009B1F0000}"/>
    <cellStyle name="40% - Accent5 4 2 2 2 2" xfId="8095" xr:uid="{00000000-0005-0000-0000-00009C1F0000}"/>
    <cellStyle name="40% - Accent5 4 2 2 2 2 2" xfId="8096" xr:uid="{00000000-0005-0000-0000-00009D1F0000}"/>
    <cellStyle name="40% - Accent5 4 2 2 2 3" xfId="8097" xr:uid="{00000000-0005-0000-0000-00009E1F0000}"/>
    <cellStyle name="40% - Accent5 4 2 2 2 4" xfId="8098" xr:uid="{00000000-0005-0000-0000-00009F1F0000}"/>
    <cellStyle name="40% - Accent5 4 2 2 3" xfId="8099" xr:uid="{00000000-0005-0000-0000-0000A01F0000}"/>
    <cellStyle name="40% - Accent5 4 2 2 3 2" xfId="8100" xr:uid="{00000000-0005-0000-0000-0000A11F0000}"/>
    <cellStyle name="40% - Accent5 4 2 2 4" xfId="8101" xr:uid="{00000000-0005-0000-0000-0000A21F0000}"/>
    <cellStyle name="40% - Accent5 4 2 2 5" xfId="8102" xr:uid="{00000000-0005-0000-0000-0000A31F0000}"/>
    <cellStyle name="40% - Accent5 4 2 3" xfId="8103" xr:uid="{00000000-0005-0000-0000-0000A41F0000}"/>
    <cellStyle name="40% - Accent5 4 2 3 2" xfId="8104" xr:uid="{00000000-0005-0000-0000-0000A51F0000}"/>
    <cellStyle name="40% - Accent5 4 2 3 2 2" xfId="8105" xr:uid="{00000000-0005-0000-0000-0000A61F0000}"/>
    <cellStyle name="40% - Accent5 4 2 3 3" xfId="8106" xr:uid="{00000000-0005-0000-0000-0000A71F0000}"/>
    <cellStyle name="40% - Accent5 4 2 3 4" xfId="8107" xr:uid="{00000000-0005-0000-0000-0000A81F0000}"/>
    <cellStyle name="40% - Accent5 4 2 4" xfId="8108" xr:uid="{00000000-0005-0000-0000-0000A91F0000}"/>
    <cellStyle name="40% - Accent5 4 2 4 2" xfId="8109" xr:uid="{00000000-0005-0000-0000-0000AA1F0000}"/>
    <cellStyle name="40% - Accent5 4 2 4 2 2" xfId="8110" xr:uid="{00000000-0005-0000-0000-0000AB1F0000}"/>
    <cellStyle name="40% - Accent5 4 2 4 3" xfId="8111" xr:uid="{00000000-0005-0000-0000-0000AC1F0000}"/>
    <cellStyle name="40% - Accent5 4 2 4 4" xfId="8112" xr:uid="{00000000-0005-0000-0000-0000AD1F0000}"/>
    <cellStyle name="40% - Accent5 4 2 5" xfId="8113" xr:uid="{00000000-0005-0000-0000-0000AE1F0000}"/>
    <cellStyle name="40% - Accent5 4 2 5 2" xfId="8114" xr:uid="{00000000-0005-0000-0000-0000AF1F0000}"/>
    <cellStyle name="40% - Accent5 4 2 5 2 2" xfId="8115" xr:uid="{00000000-0005-0000-0000-0000B01F0000}"/>
    <cellStyle name="40% - Accent5 4 2 5 3" xfId="8116" xr:uid="{00000000-0005-0000-0000-0000B11F0000}"/>
    <cellStyle name="40% - Accent5 4 2 5 4" xfId="8117" xr:uid="{00000000-0005-0000-0000-0000B21F0000}"/>
    <cellStyle name="40% - Accent5 4 2 6" xfId="8118" xr:uid="{00000000-0005-0000-0000-0000B31F0000}"/>
    <cellStyle name="40% - Accent5 4 2 6 2" xfId="8119" xr:uid="{00000000-0005-0000-0000-0000B41F0000}"/>
    <cellStyle name="40% - Accent5 4 2 6 2 2" xfId="8120" xr:uid="{00000000-0005-0000-0000-0000B51F0000}"/>
    <cellStyle name="40% - Accent5 4 2 6 3" xfId="8121" xr:uid="{00000000-0005-0000-0000-0000B61F0000}"/>
    <cellStyle name="40% - Accent5 4 2 6 4" xfId="8122" xr:uid="{00000000-0005-0000-0000-0000B71F0000}"/>
    <cellStyle name="40% - Accent5 4 2 7" xfId="8123" xr:uid="{00000000-0005-0000-0000-0000B81F0000}"/>
    <cellStyle name="40% - Accent5 4 2 7 2" xfId="8124" xr:uid="{00000000-0005-0000-0000-0000B91F0000}"/>
    <cellStyle name="40% - Accent5 4 2 7 2 2" xfId="8125" xr:uid="{00000000-0005-0000-0000-0000BA1F0000}"/>
    <cellStyle name="40% - Accent5 4 2 7 3" xfId="8126" xr:uid="{00000000-0005-0000-0000-0000BB1F0000}"/>
    <cellStyle name="40% - Accent5 4 2 7 4" xfId="8127" xr:uid="{00000000-0005-0000-0000-0000BC1F0000}"/>
    <cellStyle name="40% - Accent5 4 2 8" xfId="8128" xr:uid="{00000000-0005-0000-0000-0000BD1F0000}"/>
    <cellStyle name="40% - Accent5 4 2 8 2" xfId="8129" xr:uid="{00000000-0005-0000-0000-0000BE1F0000}"/>
    <cellStyle name="40% - Accent5 4 2 9" xfId="8130" xr:uid="{00000000-0005-0000-0000-0000BF1F0000}"/>
    <cellStyle name="40% - Accent5 4 3" xfId="8131" xr:uid="{00000000-0005-0000-0000-0000C01F0000}"/>
    <cellStyle name="40% - Accent5 4 3 2" xfId="8132" xr:uid="{00000000-0005-0000-0000-0000C11F0000}"/>
    <cellStyle name="40% - Accent5 4 3 2 2" xfId="8133" xr:uid="{00000000-0005-0000-0000-0000C21F0000}"/>
    <cellStyle name="40% - Accent5 4 3 2 2 2" xfId="8134" xr:uid="{00000000-0005-0000-0000-0000C31F0000}"/>
    <cellStyle name="40% - Accent5 4 3 2 3" xfId="8135" xr:uid="{00000000-0005-0000-0000-0000C41F0000}"/>
    <cellStyle name="40% - Accent5 4 3 2 4" xfId="8136" xr:uid="{00000000-0005-0000-0000-0000C51F0000}"/>
    <cellStyle name="40% - Accent5 4 3 3" xfId="8137" xr:uid="{00000000-0005-0000-0000-0000C61F0000}"/>
    <cellStyle name="40% - Accent5 4 3 3 2" xfId="8138" xr:uid="{00000000-0005-0000-0000-0000C71F0000}"/>
    <cellStyle name="40% - Accent5 4 3 4" xfId="8139" xr:uid="{00000000-0005-0000-0000-0000C81F0000}"/>
    <cellStyle name="40% - Accent5 4 3 5" xfId="8140" xr:uid="{00000000-0005-0000-0000-0000C91F0000}"/>
    <cellStyle name="40% - Accent5 4 4" xfId="8141" xr:uid="{00000000-0005-0000-0000-0000CA1F0000}"/>
    <cellStyle name="40% - Accent5 4 4 2" xfId="8142" xr:uid="{00000000-0005-0000-0000-0000CB1F0000}"/>
    <cellStyle name="40% - Accent5 4 4 2 2" xfId="8143" xr:uid="{00000000-0005-0000-0000-0000CC1F0000}"/>
    <cellStyle name="40% - Accent5 4 4 2 2 2" xfId="8144" xr:uid="{00000000-0005-0000-0000-0000CD1F0000}"/>
    <cellStyle name="40% - Accent5 4 4 2 3" xfId="8145" xr:uid="{00000000-0005-0000-0000-0000CE1F0000}"/>
    <cellStyle name="40% - Accent5 4 4 2 4" xfId="8146" xr:uid="{00000000-0005-0000-0000-0000CF1F0000}"/>
    <cellStyle name="40% - Accent5 4 4 3" xfId="8147" xr:uid="{00000000-0005-0000-0000-0000D01F0000}"/>
    <cellStyle name="40% - Accent5 4 4 3 2" xfId="8148" xr:uid="{00000000-0005-0000-0000-0000D11F0000}"/>
    <cellStyle name="40% - Accent5 4 4 4" xfId="8149" xr:uid="{00000000-0005-0000-0000-0000D21F0000}"/>
    <cellStyle name="40% - Accent5 4 4 5" xfId="8150" xr:uid="{00000000-0005-0000-0000-0000D31F0000}"/>
    <cellStyle name="40% - Accent5 4 5" xfId="8151" xr:uid="{00000000-0005-0000-0000-0000D41F0000}"/>
    <cellStyle name="40% - Accent5 4 5 2" xfId="8152" xr:uid="{00000000-0005-0000-0000-0000D51F0000}"/>
    <cellStyle name="40% - Accent5 4 5 2 2" xfId="8153" xr:uid="{00000000-0005-0000-0000-0000D61F0000}"/>
    <cellStyle name="40% - Accent5 4 5 3" xfId="8154" xr:uid="{00000000-0005-0000-0000-0000D71F0000}"/>
    <cellStyle name="40% - Accent5 4 5 4" xfId="8155" xr:uid="{00000000-0005-0000-0000-0000D81F0000}"/>
    <cellStyle name="40% - Accent5 4 6" xfId="8156" xr:uid="{00000000-0005-0000-0000-0000D91F0000}"/>
    <cellStyle name="40% - Accent5 4 6 2" xfId="8157" xr:uid="{00000000-0005-0000-0000-0000DA1F0000}"/>
    <cellStyle name="40% - Accent5 4 6 2 2" xfId="8158" xr:uid="{00000000-0005-0000-0000-0000DB1F0000}"/>
    <cellStyle name="40% - Accent5 4 6 3" xfId="8159" xr:uid="{00000000-0005-0000-0000-0000DC1F0000}"/>
    <cellStyle name="40% - Accent5 4 6 4" xfId="8160" xr:uid="{00000000-0005-0000-0000-0000DD1F0000}"/>
    <cellStyle name="40% - Accent5 4 7" xfId="8161" xr:uid="{00000000-0005-0000-0000-0000DE1F0000}"/>
    <cellStyle name="40% - Accent5 4 7 2" xfId="8162" xr:uid="{00000000-0005-0000-0000-0000DF1F0000}"/>
    <cellStyle name="40% - Accent5 4 7 2 2" xfId="8163" xr:uid="{00000000-0005-0000-0000-0000E01F0000}"/>
    <cellStyle name="40% - Accent5 4 7 3" xfId="8164" xr:uid="{00000000-0005-0000-0000-0000E11F0000}"/>
    <cellStyle name="40% - Accent5 4 7 4" xfId="8165" xr:uid="{00000000-0005-0000-0000-0000E21F0000}"/>
    <cellStyle name="40% - Accent5 4 8" xfId="8166" xr:uid="{00000000-0005-0000-0000-0000E31F0000}"/>
    <cellStyle name="40% - Accent5 4 8 2" xfId="8167" xr:uid="{00000000-0005-0000-0000-0000E41F0000}"/>
    <cellStyle name="40% - Accent5 4 8 2 2" xfId="8168" xr:uid="{00000000-0005-0000-0000-0000E51F0000}"/>
    <cellStyle name="40% - Accent5 4 8 3" xfId="8169" xr:uid="{00000000-0005-0000-0000-0000E61F0000}"/>
    <cellStyle name="40% - Accent5 4 8 4" xfId="8170" xr:uid="{00000000-0005-0000-0000-0000E71F0000}"/>
    <cellStyle name="40% - Accent5 4 9" xfId="8171" xr:uid="{00000000-0005-0000-0000-0000E81F0000}"/>
    <cellStyle name="40% - Accent5 4 9 2" xfId="8172" xr:uid="{00000000-0005-0000-0000-0000E91F0000}"/>
    <cellStyle name="40% - Accent5 4 9 2 2" xfId="8173" xr:uid="{00000000-0005-0000-0000-0000EA1F0000}"/>
    <cellStyle name="40% - Accent5 4 9 3" xfId="8174" xr:uid="{00000000-0005-0000-0000-0000EB1F0000}"/>
    <cellStyle name="40% - Accent5 4 9 4" xfId="8175" xr:uid="{00000000-0005-0000-0000-0000EC1F0000}"/>
    <cellStyle name="40% - Accent5 5" xfId="8176" xr:uid="{00000000-0005-0000-0000-0000ED1F0000}"/>
    <cellStyle name="40% - Accent5 5 10" xfId="8177" xr:uid="{00000000-0005-0000-0000-0000EE1F0000}"/>
    <cellStyle name="40% - Accent5 5 11" xfId="8178" xr:uid="{00000000-0005-0000-0000-0000EF1F0000}"/>
    <cellStyle name="40% - Accent5 5 2" xfId="8179" xr:uid="{00000000-0005-0000-0000-0000F01F0000}"/>
    <cellStyle name="40% - Accent5 5 2 2" xfId="8180" xr:uid="{00000000-0005-0000-0000-0000F11F0000}"/>
    <cellStyle name="40% - Accent5 5 2 2 2" xfId="8181" xr:uid="{00000000-0005-0000-0000-0000F21F0000}"/>
    <cellStyle name="40% - Accent5 5 2 2 2 2" xfId="8182" xr:uid="{00000000-0005-0000-0000-0000F31F0000}"/>
    <cellStyle name="40% - Accent5 5 2 2 3" xfId="8183" xr:uid="{00000000-0005-0000-0000-0000F41F0000}"/>
    <cellStyle name="40% - Accent5 5 2 2 4" xfId="8184" xr:uid="{00000000-0005-0000-0000-0000F51F0000}"/>
    <cellStyle name="40% - Accent5 5 2 3" xfId="8185" xr:uid="{00000000-0005-0000-0000-0000F61F0000}"/>
    <cellStyle name="40% - Accent5 5 2 3 2" xfId="8186" xr:uid="{00000000-0005-0000-0000-0000F71F0000}"/>
    <cellStyle name="40% - Accent5 5 2 4" xfId="8187" xr:uid="{00000000-0005-0000-0000-0000F81F0000}"/>
    <cellStyle name="40% - Accent5 5 2 5" xfId="8188" xr:uid="{00000000-0005-0000-0000-0000F91F0000}"/>
    <cellStyle name="40% - Accent5 5 3" xfId="8189" xr:uid="{00000000-0005-0000-0000-0000FA1F0000}"/>
    <cellStyle name="40% - Accent5 5 3 2" xfId="8190" xr:uid="{00000000-0005-0000-0000-0000FB1F0000}"/>
    <cellStyle name="40% - Accent5 5 3 2 2" xfId="8191" xr:uid="{00000000-0005-0000-0000-0000FC1F0000}"/>
    <cellStyle name="40% - Accent5 5 3 2 2 2" xfId="8192" xr:uid="{00000000-0005-0000-0000-0000FD1F0000}"/>
    <cellStyle name="40% - Accent5 5 3 2 3" xfId="8193" xr:uid="{00000000-0005-0000-0000-0000FE1F0000}"/>
    <cellStyle name="40% - Accent5 5 3 2 4" xfId="8194" xr:uid="{00000000-0005-0000-0000-0000FF1F0000}"/>
    <cellStyle name="40% - Accent5 5 3 3" xfId="8195" xr:uid="{00000000-0005-0000-0000-000000200000}"/>
    <cellStyle name="40% - Accent5 5 3 3 2" xfId="8196" xr:uid="{00000000-0005-0000-0000-000001200000}"/>
    <cellStyle name="40% - Accent5 5 3 4" xfId="8197" xr:uid="{00000000-0005-0000-0000-000002200000}"/>
    <cellStyle name="40% - Accent5 5 3 5" xfId="8198" xr:uid="{00000000-0005-0000-0000-000003200000}"/>
    <cellStyle name="40% - Accent5 5 4" xfId="8199" xr:uid="{00000000-0005-0000-0000-000004200000}"/>
    <cellStyle name="40% - Accent5 5 4 2" xfId="8200" xr:uid="{00000000-0005-0000-0000-000005200000}"/>
    <cellStyle name="40% - Accent5 5 4 2 2" xfId="8201" xr:uid="{00000000-0005-0000-0000-000006200000}"/>
    <cellStyle name="40% - Accent5 5 4 3" xfId="8202" xr:uid="{00000000-0005-0000-0000-000007200000}"/>
    <cellStyle name="40% - Accent5 5 4 4" xfId="8203" xr:uid="{00000000-0005-0000-0000-000008200000}"/>
    <cellStyle name="40% - Accent5 5 5" xfId="8204" xr:uid="{00000000-0005-0000-0000-000009200000}"/>
    <cellStyle name="40% - Accent5 5 5 2" xfId="8205" xr:uid="{00000000-0005-0000-0000-00000A200000}"/>
    <cellStyle name="40% - Accent5 5 5 2 2" xfId="8206" xr:uid="{00000000-0005-0000-0000-00000B200000}"/>
    <cellStyle name="40% - Accent5 5 5 3" xfId="8207" xr:uid="{00000000-0005-0000-0000-00000C200000}"/>
    <cellStyle name="40% - Accent5 5 5 4" xfId="8208" xr:uid="{00000000-0005-0000-0000-00000D200000}"/>
    <cellStyle name="40% - Accent5 5 6" xfId="8209" xr:uid="{00000000-0005-0000-0000-00000E200000}"/>
    <cellStyle name="40% - Accent5 5 6 2" xfId="8210" xr:uid="{00000000-0005-0000-0000-00000F200000}"/>
    <cellStyle name="40% - Accent5 5 6 2 2" xfId="8211" xr:uid="{00000000-0005-0000-0000-000010200000}"/>
    <cellStyle name="40% - Accent5 5 6 3" xfId="8212" xr:uid="{00000000-0005-0000-0000-000011200000}"/>
    <cellStyle name="40% - Accent5 5 6 4" xfId="8213" xr:uid="{00000000-0005-0000-0000-000012200000}"/>
    <cellStyle name="40% - Accent5 5 7" xfId="8214" xr:uid="{00000000-0005-0000-0000-000013200000}"/>
    <cellStyle name="40% - Accent5 5 7 2" xfId="8215" xr:uid="{00000000-0005-0000-0000-000014200000}"/>
    <cellStyle name="40% - Accent5 5 7 2 2" xfId="8216" xr:uid="{00000000-0005-0000-0000-000015200000}"/>
    <cellStyle name="40% - Accent5 5 7 3" xfId="8217" xr:uid="{00000000-0005-0000-0000-000016200000}"/>
    <cellStyle name="40% - Accent5 5 7 4" xfId="8218" xr:uid="{00000000-0005-0000-0000-000017200000}"/>
    <cellStyle name="40% - Accent5 5 8" xfId="8219" xr:uid="{00000000-0005-0000-0000-000018200000}"/>
    <cellStyle name="40% - Accent5 5 8 2" xfId="8220" xr:uid="{00000000-0005-0000-0000-000019200000}"/>
    <cellStyle name="40% - Accent5 5 8 2 2" xfId="8221" xr:uid="{00000000-0005-0000-0000-00001A200000}"/>
    <cellStyle name="40% - Accent5 5 8 3" xfId="8222" xr:uid="{00000000-0005-0000-0000-00001B200000}"/>
    <cellStyle name="40% - Accent5 5 8 4" xfId="8223" xr:uid="{00000000-0005-0000-0000-00001C200000}"/>
    <cellStyle name="40% - Accent5 5 9" xfId="8224" xr:uid="{00000000-0005-0000-0000-00001D200000}"/>
    <cellStyle name="40% - Accent5 5 9 2" xfId="8225" xr:uid="{00000000-0005-0000-0000-00001E200000}"/>
    <cellStyle name="40% - Accent5 6" xfId="8226" xr:uid="{00000000-0005-0000-0000-00001F200000}"/>
    <cellStyle name="40% - Accent5 6 2" xfId="8227" xr:uid="{00000000-0005-0000-0000-000020200000}"/>
    <cellStyle name="40% - Accent5 6 2 2" xfId="8228" xr:uid="{00000000-0005-0000-0000-000021200000}"/>
    <cellStyle name="40% - Accent5 6 2 2 2" xfId="8229" xr:uid="{00000000-0005-0000-0000-000022200000}"/>
    <cellStyle name="40% - Accent5 6 2 3" xfId="8230" xr:uid="{00000000-0005-0000-0000-000023200000}"/>
    <cellStyle name="40% - Accent5 6 2 4" xfId="8231" xr:uid="{00000000-0005-0000-0000-000024200000}"/>
    <cellStyle name="40% - Accent5 6 3" xfId="8232" xr:uid="{00000000-0005-0000-0000-000025200000}"/>
    <cellStyle name="40% - Accent5 6 3 2" xfId="8233" xr:uid="{00000000-0005-0000-0000-000026200000}"/>
    <cellStyle name="40% - Accent5 6 4" xfId="8234" xr:uid="{00000000-0005-0000-0000-000027200000}"/>
    <cellStyle name="40% - Accent5 6 5" xfId="8235" xr:uid="{00000000-0005-0000-0000-000028200000}"/>
    <cellStyle name="40% - Accent5 7" xfId="8236" xr:uid="{00000000-0005-0000-0000-000029200000}"/>
    <cellStyle name="40% - Accent5 7 2" xfId="8237" xr:uid="{00000000-0005-0000-0000-00002A200000}"/>
    <cellStyle name="40% - Accent5 7 2 2" xfId="8238" xr:uid="{00000000-0005-0000-0000-00002B200000}"/>
    <cellStyle name="40% - Accent5 7 2 2 2" xfId="8239" xr:uid="{00000000-0005-0000-0000-00002C200000}"/>
    <cellStyle name="40% - Accent5 7 2 3" xfId="8240" xr:uid="{00000000-0005-0000-0000-00002D200000}"/>
    <cellStyle name="40% - Accent5 7 2 4" xfId="8241" xr:uid="{00000000-0005-0000-0000-00002E200000}"/>
    <cellStyle name="40% - Accent5 7 3" xfId="8242" xr:uid="{00000000-0005-0000-0000-00002F200000}"/>
    <cellStyle name="40% - Accent5 7 3 2" xfId="8243" xr:uid="{00000000-0005-0000-0000-000030200000}"/>
    <cellStyle name="40% - Accent5 7 4" xfId="8244" xr:uid="{00000000-0005-0000-0000-000031200000}"/>
    <cellStyle name="40% - Accent5 7 5" xfId="8245" xr:uid="{00000000-0005-0000-0000-000032200000}"/>
    <cellStyle name="40% - Accent5 8" xfId="8246" xr:uid="{00000000-0005-0000-0000-000033200000}"/>
    <cellStyle name="40% - Accent5 8 2" xfId="8247" xr:uid="{00000000-0005-0000-0000-000034200000}"/>
    <cellStyle name="40% - Accent5 8 2 2" xfId="8248" xr:uid="{00000000-0005-0000-0000-000035200000}"/>
    <cellStyle name="40% - Accent5 8 3" xfId="8249" xr:uid="{00000000-0005-0000-0000-000036200000}"/>
    <cellStyle name="40% - Accent5 8 4" xfId="8250" xr:uid="{00000000-0005-0000-0000-000037200000}"/>
    <cellStyle name="40% - Accent5 9" xfId="8251" xr:uid="{00000000-0005-0000-0000-000038200000}"/>
    <cellStyle name="40% - Accent5 9 2" xfId="8252" xr:uid="{00000000-0005-0000-0000-000039200000}"/>
    <cellStyle name="40% - Accent5 9 2 2" xfId="8253" xr:uid="{00000000-0005-0000-0000-00003A200000}"/>
    <cellStyle name="40% - Accent5 9 3" xfId="8254" xr:uid="{00000000-0005-0000-0000-00003B200000}"/>
    <cellStyle name="40% - Accent5 9 4" xfId="8255" xr:uid="{00000000-0005-0000-0000-00003C200000}"/>
    <cellStyle name="40% - Accent6 10" xfId="8256" xr:uid="{00000000-0005-0000-0000-00003D200000}"/>
    <cellStyle name="40% - Accent6 10 2" xfId="8257" xr:uid="{00000000-0005-0000-0000-00003E200000}"/>
    <cellStyle name="40% - Accent6 10 2 2" xfId="8258" xr:uid="{00000000-0005-0000-0000-00003F200000}"/>
    <cellStyle name="40% - Accent6 10 3" xfId="8259" xr:uid="{00000000-0005-0000-0000-000040200000}"/>
    <cellStyle name="40% - Accent6 10 4" xfId="8260" xr:uid="{00000000-0005-0000-0000-000041200000}"/>
    <cellStyle name="40% - Accent6 11" xfId="8261" xr:uid="{00000000-0005-0000-0000-000042200000}"/>
    <cellStyle name="40% - Accent6 11 2" xfId="8262" xr:uid="{00000000-0005-0000-0000-000043200000}"/>
    <cellStyle name="40% - Accent6 11 2 2" xfId="8263" xr:uid="{00000000-0005-0000-0000-000044200000}"/>
    <cellStyle name="40% - Accent6 11 3" xfId="8264" xr:uid="{00000000-0005-0000-0000-000045200000}"/>
    <cellStyle name="40% - Accent6 11 4" xfId="8265" xr:uid="{00000000-0005-0000-0000-000046200000}"/>
    <cellStyle name="40% - Accent6 12" xfId="8266" xr:uid="{00000000-0005-0000-0000-000047200000}"/>
    <cellStyle name="40% - Accent6 12 2" xfId="8267" xr:uid="{00000000-0005-0000-0000-000048200000}"/>
    <cellStyle name="40% - Accent6 12 2 2" xfId="8268" xr:uid="{00000000-0005-0000-0000-000049200000}"/>
    <cellStyle name="40% - Accent6 12 3" xfId="8269" xr:uid="{00000000-0005-0000-0000-00004A200000}"/>
    <cellStyle name="40% - Accent6 12 4" xfId="8270" xr:uid="{00000000-0005-0000-0000-00004B200000}"/>
    <cellStyle name="40% - Accent6 13" xfId="8271" xr:uid="{00000000-0005-0000-0000-00004C200000}"/>
    <cellStyle name="40% - Accent6 13 2" xfId="8272" xr:uid="{00000000-0005-0000-0000-00004D200000}"/>
    <cellStyle name="40% - Accent6 13 2 2" xfId="8273" xr:uid="{00000000-0005-0000-0000-00004E200000}"/>
    <cellStyle name="40% - Accent6 13 3" xfId="8274" xr:uid="{00000000-0005-0000-0000-00004F200000}"/>
    <cellStyle name="40% - Accent6 13 4" xfId="8275" xr:uid="{00000000-0005-0000-0000-000050200000}"/>
    <cellStyle name="40% - Accent6 14" xfId="8276" xr:uid="{00000000-0005-0000-0000-000051200000}"/>
    <cellStyle name="40% - Accent6 14 2" xfId="8277" xr:uid="{00000000-0005-0000-0000-000052200000}"/>
    <cellStyle name="40% - Accent6 15" xfId="8278" xr:uid="{00000000-0005-0000-0000-000053200000}"/>
    <cellStyle name="40% - Accent6 15 2" xfId="8279" xr:uid="{00000000-0005-0000-0000-000054200000}"/>
    <cellStyle name="40% - Accent6 16" xfId="8280" xr:uid="{00000000-0005-0000-0000-000055200000}"/>
    <cellStyle name="40% - Accent6 17" xfId="8281" xr:uid="{00000000-0005-0000-0000-000056200000}"/>
    <cellStyle name="40% - Accent6 2" xfId="8282" xr:uid="{00000000-0005-0000-0000-000057200000}"/>
    <cellStyle name="40% - Accent6 2 10" xfId="8283" xr:uid="{00000000-0005-0000-0000-000058200000}"/>
    <cellStyle name="40% - Accent6 2 10 2" xfId="8284" xr:uid="{00000000-0005-0000-0000-000059200000}"/>
    <cellStyle name="40% - Accent6 2 10 2 2" xfId="8285" xr:uid="{00000000-0005-0000-0000-00005A200000}"/>
    <cellStyle name="40% - Accent6 2 10 3" xfId="8286" xr:uid="{00000000-0005-0000-0000-00005B200000}"/>
    <cellStyle name="40% - Accent6 2 10 4" xfId="8287" xr:uid="{00000000-0005-0000-0000-00005C200000}"/>
    <cellStyle name="40% - Accent6 2 11" xfId="8288" xr:uid="{00000000-0005-0000-0000-00005D200000}"/>
    <cellStyle name="40% - Accent6 2 11 2" xfId="8289" xr:uid="{00000000-0005-0000-0000-00005E200000}"/>
    <cellStyle name="40% - Accent6 2 11 2 2" xfId="8290" xr:uid="{00000000-0005-0000-0000-00005F200000}"/>
    <cellStyle name="40% - Accent6 2 11 3" xfId="8291" xr:uid="{00000000-0005-0000-0000-000060200000}"/>
    <cellStyle name="40% - Accent6 2 11 4" xfId="8292" xr:uid="{00000000-0005-0000-0000-000061200000}"/>
    <cellStyle name="40% - Accent6 2 12" xfId="8293" xr:uid="{00000000-0005-0000-0000-000062200000}"/>
    <cellStyle name="40% - Accent6 2 12 2" xfId="8294" xr:uid="{00000000-0005-0000-0000-000063200000}"/>
    <cellStyle name="40% - Accent6 2 12 2 2" xfId="8295" xr:uid="{00000000-0005-0000-0000-000064200000}"/>
    <cellStyle name="40% - Accent6 2 12 3" xfId="8296" xr:uid="{00000000-0005-0000-0000-000065200000}"/>
    <cellStyle name="40% - Accent6 2 12 4" xfId="8297" xr:uid="{00000000-0005-0000-0000-000066200000}"/>
    <cellStyle name="40% - Accent6 2 13" xfId="8298" xr:uid="{00000000-0005-0000-0000-000067200000}"/>
    <cellStyle name="40% - Accent6 2 13 2" xfId="8299" xr:uid="{00000000-0005-0000-0000-000068200000}"/>
    <cellStyle name="40% - Accent6 2 14" xfId="8300" xr:uid="{00000000-0005-0000-0000-000069200000}"/>
    <cellStyle name="40% - Accent6 2 15" xfId="8301" xr:uid="{00000000-0005-0000-0000-00006A200000}"/>
    <cellStyle name="40% - Accent6 2 2" xfId="8302" xr:uid="{00000000-0005-0000-0000-00006B200000}"/>
    <cellStyle name="40% - Accent6 2 2 10" xfId="8303" xr:uid="{00000000-0005-0000-0000-00006C200000}"/>
    <cellStyle name="40% - Accent6 2 2 10 2" xfId="8304" xr:uid="{00000000-0005-0000-0000-00006D200000}"/>
    <cellStyle name="40% - Accent6 2 2 10 2 2" xfId="8305" xr:uid="{00000000-0005-0000-0000-00006E200000}"/>
    <cellStyle name="40% - Accent6 2 2 10 3" xfId="8306" xr:uid="{00000000-0005-0000-0000-00006F200000}"/>
    <cellStyle name="40% - Accent6 2 2 10 4" xfId="8307" xr:uid="{00000000-0005-0000-0000-000070200000}"/>
    <cellStyle name="40% - Accent6 2 2 11" xfId="8308" xr:uid="{00000000-0005-0000-0000-000071200000}"/>
    <cellStyle name="40% - Accent6 2 2 11 2" xfId="8309" xr:uid="{00000000-0005-0000-0000-000072200000}"/>
    <cellStyle name="40% - Accent6 2 2 12" xfId="8310" xr:uid="{00000000-0005-0000-0000-000073200000}"/>
    <cellStyle name="40% - Accent6 2 2 13" xfId="8311" xr:uid="{00000000-0005-0000-0000-000074200000}"/>
    <cellStyle name="40% - Accent6 2 2 2" xfId="8312" xr:uid="{00000000-0005-0000-0000-000075200000}"/>
    <cellStyle name="40% - Accent6 2 2 2 10" xfId="8313" xr:uid="{00000000-0005-0000-0000-000076200000}"/>
    <cellStyle name="40% - Accent6 2 2 2 10 2" xfId="8314" xr:uid="{00000000-0005-0000-0000-000077200000}"/>
    <cellStyle name="40% - Accent6 2 2 2 11" xfId="8315" xr:uid="{00000000-0005-0000-0000-000078200000}"/>
    <cellStyle name="40% - Accent6 2 2 2 12" xfId="8316" xr:uid="{00000000-0005-0000-0000-000079200000}"/>
    <cellStyle name="40% - Accent6 2 2 2 2" xfId="8317" xr:uid="{00000000-0005-0000-0000-00007A200000}"/>
    <cellStyle name="40% - Accent6 2 2 2 2 10" xfId="8318" xr:uid="{00000000-0005-0000-0000-00007B200000}"/>
    <cellStyle name="40% - Accent6 2 2 2 2 2" xfId="8319" xr:uid="{00000000-0005-0000-0000-00007C200000}"/>
    <cellStyle name="40% - Accent6 2 2 2 2 2 2" xfId="8320" xr:uid="{00000000-0005-0000-0000-00007D200000}"/>
    <cellStyle name="40% - Accent6 2 2 2 2 2 2 2" xfId="8321" xr:uid="{00000000-0005-0000-0000-00007E200000}"/>
    <cellStyle name="40% - Accent6 2 2 2 2 2 2 2 2" xfId="8322" xr:uid="{00000000-0005-0000-0000-00007F200000}"/>
    <cellStyle name="40% - Accent6 2 2 2 2 2 2 3" xfId="8323" xr:uid="{00000000-0005-0000-0000-000080200000}"/>
    <cellStyle name="40% - Accent6 2 2 2 2 2 2 4" xfId="8324" xr:uid="{00000000-0005-0000-0000-000081200000}"/>
    <cellStyle name="40% - Accent6 2 2 2 2 2 3" xfId="8325" xr:uid="{00000000-0005-0000-0000-000082200000}"/>
    <cellStyle name="40% - Accent6 2 2 2 2 2 3 2" xfId="8326" xr:uid="{00000000-0005-0000-0000-000083200000}"/>
    <cellStyle name="40% - Accent6 2 2 2 2 2 4" xfId="8327" xr:uid="{00000000-0005-0000-0000-000084200000}"/>
    <cellStyle name="40% - Accent6 2 2 2 2 2 5" xfId="8328" xr:uid="{00000000-0005-0000-0000-000085200000}"/>
    <cellStyle name="40% - Accent6 2 2 2 2 3" xfId="8329" xr:uid="{00000000-0005-0000-0000-000086200000}"/>
    <cellStyle name="40% - Accent6 2 2 2 2 3 2" xfId="8330" xr:uid="{00000000-0005-0000-0000-000087200000}"/>
    <cellStyle name="40% - Accent6 2 2 2 2 3 2 2" xfId="8331" xr:uid="{00000000-0005-0000-0000-000088200000}"/>
    <cellStyle name="40% - Accent6 2 2 2 2 3 3" xfId="8332" xr:uid="{00000000-0005-0000-0000-000089200000}"/>
    <cellStyle name="40% - Accent6 2 2 2 2 3 4" xfId="8333" xr:uid="{00000000-0005-0000-0000-00008A200000}"/>
    <cellStyle name="40% - Accent6 2 2 2 2 4" xfId="8334" xr:uid="{00000000-0005-0000-0000-00008B200000}"/>
    <cellStyle name="40% - Accent6 2 2 2 2 4 2" xfId="8335" xr:uid="{00000000-0005-0000-0000-00008C200000}"/>
    <cellStyle name="40% - Accent6 2 2 2 2 4 2 2" xfId="8336" xr:uid="{00000000-0005-0000-0000-00008D200000}"/>
    <cellStyle name="40% - Accent6 2 2 2 2 4 3" xfId="8337" xr:uid="{00000000-0005-0000-0000-00008E200000}"/>
    <cellStyle name="40% - Accent6 2 2 2 2 4 4" xfId="8338" xr:uid="{00000000-0005-0000-0000-00008F200000}"/>
    <cellStyle name="40% - Accent6 2 2 2 2 5" xfId="8339" xr:uid="{00000000-0005-0000-0000-000090200000}"/>
    <cellStyle name="40% - Accent6 2 2 2 2 5 2" xfId="8340" xr:uid="{00000000-0005-0000-0000-000091200000}"/>
    <cellStyle name="40% - Accent6 2 2 2 2 5 2 2" xfId="8341" xr:uid="{00000000-0005-0000-0000-000092200000}"/>
    <cellStyle name="40% - Accent6 2 2 2 2 5 3" xfId="8342" xr:uid="{00000000-0005-0000-0000-000093200000}"/>
    <cellStyle name="40% - Accent6 2 2 2 2 5 4" xfId="8343" xr:uid="{00000000-0005-0000-0000-000094200000}"/>
    <cellStyle name="40% - Accent6 2 2 2 2 6" xfId="8344" xr:uid="{00000000-0005-0000-0000-000095200000}"/>
    <cellStyle name="40% - Accent6 2 2 2 2 6 2" xfId="8345" xr:uid="{00000000-0005-0000-0000-000096200000}"/>
    <cellStyle name="40% - Accent6 2 2 2 2 6 2 2" xfId="8346" xr:uid="{00000000-0005-0000-0000-000097200000}"/>
    <cellStyle name="40% - Accent6 2 2 2 2 6 3" xfId="8347" xr:uid="{00000000-0005-0000-0000-000098200000}"/>
    <cellStyle name="40% - Accent6 2 2 2 2 6 4" xfId="8348" xr:uid="{00000000-0005-0000-0000-000099200000}"/>
    <cellStyle name="40% - Accent6 2 2 2 2 7" xfId="8349" xr:uid="{00000000-0005-0000-0000-00009A200000}"/>
    <cellStyle name="40% - Accent6 2 2 2 2 7 2" xfId="8350" xr:uid="{00000000-0005-0000-0000-00009B200000}"/>
    <cellStyle name="40% - Accent6 2 2 2 2 7 2 2" xfId="8351" xr:uid="{00000000-0005-0000-0000-00009C200000}"/>
    <cellStyle name="40% - Accent6 2 2 2 2 7 3" xfId="8352" xr:uid="{00000000-0005-0000-0000-00009D200000}"/>
    <cellStyle name="40% - Accent6 2 2 2 2 7 4" xfId="8353" xr:uid="{00000000-0005-0000-0000-00009E200000}"/>
    <cellStyle name="40% - Accent6 2 2 2 2 8" xfId="8354" xr:uid="{00000000-0005-0000-0000-00009F200000}"/>
    <cellStyle name="40% - Accent6 2 2 2 2 8 2" xfId="8355" xr:uid="{00000000-0005-0000-0000-0000A0200000}"/>
    <cellStyle name="40% - Accent6 2 2 2 2 9" xfId="8356" xr:uid="{00000000-0005-0000-0000-0000A1200000}"/>
    <cellStyle name="40% - Accent6 2 2 2 3" xfId="8357" xr:uid="{00000000-0005-0000-0000-0000A2200000}"/>
    <cellStyle name="40% - Accent6 2 2 2 3 2" xfId="8358" xr:uid="{00000000-0005-0000-0000-0000A3200000}"/>
    <cellStyle name="40% - Accent6 2 2 2 3 2 2" xfId="8359" xr:uid="{00000000-0005-0000-0000-0000A4200000}"/>
    <cellStyle name="40% - Accent6 2 2 2 3 2 2 2" xfId="8360" xr:uid="{00000000-0005-0000-0000-0000A5200000}"/>
    <cellStyle name="40% - Accent6 2 2 2 3 2 3" xfId="8361" xr:uid="{00000000-0005-0000-0000-0000A6200000}"/>
    <cellStyle name="40% - Accent6 2 2 2 3 2 4" xfId="8362" xr:uid="{00000000-0005-0000-0000-0000A7200000}"/>
    <cellStyle name="40% - Accent6 2 2 2 3 3" xfId="8363" xr:uid="{00000000-0005-0000-0000-0000A8200000}"/>
    <cellStyle name="40% - Accent6 2 2 2 3 3 2" xfId="8364" xr:uid="{00000000-0005-0000-0000-0000A9200000}"/>
    <cellStyle name="40% - Accent6 2 2 2 3 4" xfId="8365" xr:uid="{00000000-0005-0000-0000-0000AA200000}"/>
    <cellStyle name="40% - Accent6 2 2 2 3 5" xfId="8366" xr:uid="{00000000-0005-0000-0000-0000AB200000}"/>
    <cellStyle name="40% - Accent6 2 2 2 4" xfId="8367" xr:uid="{00000000-0005-0000-0000-0000AC200000}"/>
    <cellStyle name="40% - Accent6 2 2 2 4 2" xfId="8368" xr:uid="{00000000-0005-0000-0000-0000AD200000}"/>
    <cellStyle name="40% - Accent6 2 2 2 4 2 2" xfId="8369" xr:uid="{00000000-0005-0000-0000-0000AE200000}"/>
    <cellStyle name="40% - Accent6 2 2 2 4 2 2 2" xfId="8370" xr:uid="{00000000-0005-0000-0000-0000AF200000}"/>
    <cellStyle name="40% - Accent6 2 2 2 4 2 3" xfId="8371" xr:uid="{00000000-0005-0000-0000-0000B0200000}"/>
    <cellStyle name="40% - Accent6 2 2 2 4 2 4" xfId="8372" xr:uid="{00000000-0005-0000-0000-0000B1200000}"/>
    <cellStyle name="40% - Accent6 2 2 2 4 3" xfId="8373" xr:uid="{00000000-0005-0000-0000-0000B2200000}"/>
    <cellStyle name="40% - Accent6 2 2 2 4 3 2" xfId="8374" xr:uid="{00000000-0005-0000-0000-0000B3200000}"/>
    <cellStyle name="40% - Accent6 2 2 2 4 4" xfId="8375" xr:uid="{00000000-0005-0000-0000-0000B4200000}"/>
    <cellStyle name="40% - Accent6 2 2 2 4 5" xfId="8376" xr:uid="{00000000-0005-0000-0000-0000B5200000}"/>
    <cellStyle name="40% - Accent6 2 2 2 5" xfId="8377" xr:uid="{00000000-0005-0000-0000-0000B6200000}"/>
    <cellStyle name="40% - Accent6 2 2 2 5 2" xfId="8378" xr:uid="{00000000-0005-0000-0000-0000B7200000}"/>
    <cellStyle name="40% - Accent6 2 2 2 5 2 2" xfId="8379" xr:uid="{00000000-0005-0000-0000-0000B8200000}"/>
    <cellStyle name="40% - Accent6 2 2 2 5 3" xfId="8380" xr:uid="{00000000-0005-0000-0000-0000B9200000}"/>
    <cellStyle name="40% - Accent6 2 2 2 5 4" xfId="8381" xr:uid="{00000000-0005-0000-0000-0000BA200000}"/>
    <cellStyle name="40% - Accent6 2 2 2 6" xfId="8382" xr:uid="{00000000-0005-0000-0000-0000BB200000}"/>
    <cellStyle name="40% - Accent6 2 2 2 6 2" xfId="8383" xr:uid="{00000000-0005-0000-0000-0000BC200000}"/>
    <cellStyle name="40% - Accent6 2 2 2 6 2 2" xfId="8384" xr:uid="{00000000-0005-0000-0000-0000BD200000}"/>
    <cellStyle name="40% - Accent6 2 2 2 6 3" xfId="8385" xr:uid="{00000000-0005-0000-0000-0000BE200000}"/>
    <cellStyle name="40% - Accent6 2 2 2 6 4" xfId="8386" xr:uid="{00000000-0005-0000-0000-0000BF200000}"/>
    <cellStyle name="40% - Accent6 2 2 2 7" xfId="8387" xr:uid="{00000000-0005-0000-0000-0000C0200000}"/>
    <cellStyle name="40% - Accent6 2 2 2 7 2" xfId="8388" xr:uid="{00000000-0005-0000-0000-0000C1200000}"/>
    <cellStyle name="40% - Accent6 2 2 2 7 2 2" xfId="8389" xr:uid="{00000000-0005-0000-0000-0000C2200000}"/>
    <cellStyle name="40% - Accent6 2 2 2 7 3" xfId="8390" xr:uid="{00000000-0005-0000-0000-0000C3200000}"/>
    <cellStyle name="40% - Accent6 2 2 2 7 4" xfId="8391" xr:uid="{00000000-0005-0000-0000-0000C4200000}"/>
    <cellStyle name="40% - Accent6 2 2 2 8" xfId="8392" xr:uid="{00000000-0005-0000-0000-0000C5200000}"/>
    <cellStyle name="40% - Accent6 2 2 2 8 2" xfId="8393" xr:uid="{00000000-0005-0000-0000-0000C6200000}"/>
    <cellStyle name="40% - Accent6 2 2 2 8 2 2" xfId="8394" xr:uid="{00000000-0005-0000-0000-0000C7200000}"/>
    <cellStyle name="40% - Accent6 2 2 2 8 3" xfId="8395" xr:uid="{00000000-0005-0000-0000-0000C8200000}"/>
    <cellStyle name="40% - Accent6 2 2 2 8 4" xfId="8396" xr:uid="{00000000-0005-0000-0000-0000C9200000}"/>
    <cellStyle name="40% - Accent6 2 2 2 9" xfId="8397" xr:uid="{00000000-0005-0000-0000-0000CA200000}"/>
    <cellStyle name="40% - Accent6 2 2 2 9 2" xfId="8398" xr:uid="{00000000-0005-0000-0000-0000CB200000}"/>
    <cellStyle name="40% - Accent6 2 2 2 9 2 2" xfId="8399" xr:uid="{00000000-0005-0000-0000-0000CC200000}"/>
    <cellStyle name="40% - Accent6 2 2 2 9 3" xfId="8400" xr:uid="{00000000-0005-0000-0000-0000CD200000}"/>
    <cellStyle name="40% - Accent6 2 2 2 9 4" xfId="8401" xr:uid="{00000000-0005-0000-0000-0000CE200000}"/>
    <cellStyle name="40% - Accent6 2 2 3" xfId="8402" xr:uid="{00000000-0005-0000-0000-0000CF200000}"/>
    <cellStyle name="40% - Accent6 2 2 3 10" xfId="8403" xr:uid="{00000000-0005-0000-0000-0000D0200000}"/>
    <cellStyle name="40% - Accent6 2 2 3 2" xfId="8404" xr:uid="{00000000-0005-0000-0000-0000D1200000}"/>
    <cellStyle name="40% - Accent6 2 2 3 2 2" xfId="8405" xr:uid="{00000000-0005-0000-0000-0000D2200000}"/>
    <cellStyle name="40% - Accent6 2 2 3 2 2 2" xfId="8406" xr:uid="{00000000-0005-0000-0000-0000D3200000}"/>
    <cellStyle name="40% - Accent6 2 2 3 2 2 2 2" xfId="8407" xr:uid="{00000000-0005-0000-0000-0000D4200000}"/>
    <cellStyle name="40% - Accent6 2 2 3 2 2 3" xfId="8408" xr:uid="{00000000-0005-0000-0000-0000D5200000}"/>
    <cellStyle name="40% - Accent6 2 2 3 2 2 4" xfId="8409" xr:uid="{00000000-0005-0000-0000-0000D6200000}"/>
    <cellStyle name="40% - Accent6 2 2 3 2 3" xfId="8410" xr:uid="{00000000-0005-0000-0000-0000D7200000}"/>
    <cellStyle name="40% - Accent6 2 2 3 2 3 2" xfId="8411" xr:uid="{00000000-0005-0000-0000-0000D8200000}"/>
    <cellStyle name="40% - Accent6 2 2 3 2 4" xfId="8412" xr:uid="{00000000-0005-0000-0000-0000D9200000}"/>
    <cellStyle name="40% - Accent6 2 2 3 2 5" xfId="8413" xr:uid="{00000000-0005-0000-0000-0000DA200000}"/>
    <cellStyle name="40% - Accent6 2 2 3 3" xfId="8414" xr:uid="{00000000-0005-0000-0000-0000DB200000}"/>
    <cellStyle name="40% - Accent6 2 2 3 3 2" xfId="8415" xr:uid="{00000000-0005-0000-0000-0000DC200000}"/>
    <cellStyle name="40% - Accent6 2 2 3 3 2 2" xfId="8416" xr:uid="{00000000-0005-0000-0000-0000DD200000}"/>
    <cellStyle name="40% - Accent6 2 2 3 3 3" xfId="8417" xr:uid="{00000000-0005-0000-0000-0000DE200000}"/>
    <cellStyle name="40% - Accent6 2 2 3 3 4" xfId="8418" xr:uid="{00000000-0005-0000-0000-0000DF200000}"/>
    <cellStyle name="40% - Accent6 2 2 3 4" xfId="8419" xr:uid="{00000000-0005-0000-0000-0000E0200000}"/>
    <cellStyle name="40% - Accent6 2 2 3 4 2" xfId="8420" xr:uid="{00000000-0005-0000-0000-0000E1200000}"/>
    <cellStyle name="40% - Accent6 2 2 3 4 2 2" xfId="8421" xr:uid="{00000000-0005-0000-0000-0000E2200000}"/>
    <cellStyle name="40% - Accent6 2 2 3 4 3" xfId="8422" xr:uid="{00000000-0005-0000-0000-0000E3200000}"/>
    <cellStyle name="40% - Accent6 2 2 3 4 4" xfId="8423" xr:uid="{00000000-0005-0000-0000-0000E4200000}"/>
    <cellStyle name="40% - Accent6 2 2 3 5" xfId="8424" xr:uid="{00000000-0005-0000-0000-0000E5200000}"/>
    <cellStyle name="40% - Accent6 2 2 3 5 2" xfId="8425" xr:uid="{00000000-0005-0000-0000-0000E6200000}"/>
    <cellStyle name="40% - Accent6 2 2 3 5 2 2" xfId="8426" xr:uid="{00000000-0005-0000-0000-0000E7200000}"/>
    <cellStyle name="40% - Accent6 2 2 3 5 3" xfId="8427" xr:uid="{00000000-0005-0000-0000-0000E8200000}"/>
    <cellStyle name="40% - Accent6 2 2 3 5 4" xfId="8428" xr:uid="{00000000-0005-0000-0000-0000E9200000}"/>
    <cellStyle name="40% - Accent6 2 2 3 6" xfId="8429" xr:uid="{00000000-0005-0000-0000-0000EA200000}"/>
    <cellStyle name="40% - Accent6 2 2 3 6 2" xfId="8430" xr:uid="{00000000-0005-0000-0000-0000EB200000}"/>
    <cellStyle name="40% - Accent6 2 2 3 6 2 2" xfId="8431" xr:uid="{00000000-0005-0000-0000-0000EC200000}"/>
    <cellStyle name="40% - Accent6 2 2 3 6 3" xfId="8432" xr:uid="{00000000-0005-0000-0000-0000ED200000}"/>
    <cellStyle name="40% - Accent6 2 2 3 6 4" xfId="8433" xr:uid="{00000000-0005-0000-0000-0000EE200000}"/>
    <cellStyle name="40% - Accent6 2 2 3 7" xfId="8434" xr:uid="{00000000-0005-0000-0000-0000EF200000}"/>
    <cellStyle name="40% - Accent6 2 2 3 7 2" xfId="8435" xr:uid="{00000000-0005-0000-0000-0000F0200000}"/>
    <cellStyle name="40% - Accent6 2 2 3 7 2 2" xfId="8436" xr:uid="{00000000-0005-0000-0000-0000F1200000}"/>
    <cellStyle name="40% - Accent6 2 2 3 7 3" xfId="8437" xr:uid="{00000000-0005-0000-0000-0000F2200000}"/>
    <cellStyle name="40% - Accent6 2 2 3 7 4" xfId="8438" xr:uid="{00000000-0005-0000-0000-0000F3200000}"/>
    <cellStyle name="40% - Accent6 2 2 3 8" xfId="8439" xr:uid="{00000000-0005-0000-0000-0000F4200000}"/>
    <cellStyle name="40% - Accent6 2 2 3 8 2" xfId="8440" xr:uid="{00000000-0005-0000-0000-0000F5200000}"/>
    <cellStyle name="40% - Accent6 2 2 3 9" xfId="8441" xr:uid="{00000000-0005-0000-0000-0000F6200000}"/>
    <cellStyle name="40% - Accent6 2 2 4" xfId="8442" xr:uid="{00000000-0005-0000-0000-0000F7200000}"/>
    <cellStyle name="40% - Accent6 2 2 4 2" xfId="8443" xr:uid="{00000000-0005-0000-0000-0000F8200000}"/>
    <cellStyle name="40% - Accent6 2 2 4 2 2" xfId="8444" xr:uid="{00000000-0005-0000-0000-0000F9200000}"/>
    <cellStyle name="40% - Accent6 2 2 4 2 2 2" xfId="8445" xr:uid="{00000000-0005-0000-0000-0000FA200000}"/>
    <cellStyle name="40% - Accent6 2 2 4 2 3" xfId="8446" xr:uid="{00000000-0005-0000-0000-0000FB200000}"/>
    <cellStyle name="40% - Accent6 2 2 4 2 4" xfId="8447" xr:uid="{00000000-0005-0000-0000-0000FC200000}"/>
    <cellStyle name="40% - Accent6 2 2 4 3" xfId="8448" xr:uid="{00000000-0005-0000-0000-0000FD200000}"/>
    <cellStyle name="40% - Accent6 2 2 4 3 2" xfId="8449" xr:uid="{00000000-0005-0000-0000-0000FE200000}"/>
    <cellStyle name="40% - Accent6 2 2 4 4" xfId="8450" xr:uid="{00000000-0005-0000-0000-0000FF200000}"/>
    <cellStyle name="40% - Accent6 2 2 4 5" xfId="8451" xr:uid="{00000000-0005-0000-0000-000000210000}"/>
    <cellStyle name="40% - Accent6 2 2 5" xfId="8452" xr:uid="{00000000-0005-0000-0000-000001210000}"/>
    <cellStyle name="40% - Accent6 2 2 5 2" xfId="8453" xr:uid="{00000000-0005-0000-0000-000002210000}"/>
    <cellStyle name="40% - Accent6 2 2 5 2 2" xfId="8454" xr:uid="{00000000-0005-0000-0000-000003210000}"/>
    <cellStyle name="40% - Accent6 2 2 5 2 2 2" xfId="8455" xr:uid="{00000000-0005-0000-0000-000004210000}"/>
    <cellStyle name="40% - Accent6 2 2 5 2 3" xfId="8456" xr:uid="{00000000-0005-0000-0000-000005210000}"/>
    <cellStyle name="40% - Accent6 2 2 5 2 4" xfId="8457" xr:uid="{00000000-0005-0000-0000-000006210000}"/>
    <cellStyle name="40% - Accent6 2 2 5 3" xfId="8458" xr:uid="{00000000-0005-0000-0000-000007210000}"/>
    <cellStyle name="40% - Accent6 2 2 5 3 2" xfId="8459" xr:uid="{00000000-0005-0000-0000-000008210000}"/>
    <cellStyle name="40% - Accent6 2 2 5 4" xfId="8460" xr:uid="{00000000-0005-0000-0000-000009210000}"/>
    <cellStyle name="40% - Accent6 2 2 5 5" xfId="8461" xr:uid="{00000000-0005-0000-0000-00000A210000}"/>
    <cellStyle name="40% - Accent6 2 2 6" xfId="8462" xr:uid="{00000000-0005-0000-0000-00000B210000}"/>
    <cellStyle name="40% - Accent6 2 2 6 2" xfId="8463" xr:uid="{00000000-0005-0000-0000-00000C210000}"/>
    <cellStyle name="40% - Accent6 2 2 6 2 2" xfId="8464" xr:uid="{00000000-0005-0000-0000-00000D210000}"/>
    <cellStyle name="40% - Accent6 2 2 6 3" xfId="8465" xr:uid="{00000000-0005-0000-0000-00000E210000}"/>
    <cellStyle name="40% - Accent6 2 2 6 4" xfId="8466" xr:uid="{00000000-0005-0000-0000-00000F210000}"/>
    <cellStyle name="40% - Accent6 2 2 7" xfId="8467" xr:uid="{00000000-0005-0000-0000-000010210000}"/>
    <cellStyle name="40% - Accent6 2 2 7 2" xfId="8468" xr:uid="{00000000-0005-0000-0000-000011210000}"/>
    <cellStyle name="40% - Accent6 2 2 7 2 2" xfId="8469" xr:uid="{00000000-0005-0000-0000-000012210000}"/>
    <cellStyle name="40% - Accent6 2 2 7 3" xfId="8470" xr:uid="{00000000-0005-0000-0000-000013210000}"/>
    <cellStyle name="40% - Accent6 2 2 7 4" xfId="8471" xr:uid="{00000000-0005-0000-0000-000014210000}"/>
    <cellStyle name="40% - Accent6 2 2 8" xfId="8472" xr:uid="{00000000-0005-0000-0000-000015210000}"/>
    <cellStyle name="40% - Accent6 2 2 8 2" xfId="8473" xr:uid="{00000000-0005-0000-0000-000016210000}"/>
    <cellStyle name="40% - Accent6 2 2 8 2 2" xfId="8474" xr:uid="{00000000-0005-0000-0000-000017210000}"/>
    <cellStyle name="40% - Accent6 2 2 8 3" xfId="8475" xr:uid="{00000000-0005-0000-0000-000018210000}"/>
    <cellStyle name="40% - Accent6 2 2 8 4" xfId="8476" xr:uid="{00000000-0005-0000-0000-000019210000}"/>
    <cellStyle name="40% - Accent6 2 2 9" xfId="8477" xr:uid="{00000000-0005-0000-0000-00001A210000}"/>
    <cellStyle name="40% - Accent6 2 2 9 2" xfId="8478" xr:uid="{00000000-0005-0000-0000-00001B210000}"/>
    <cellStyle name="40% - Accent6 2 2 9 2 2" xfId="8479" xr:uid="{00000000-0005-0000-0000-00001C210000}"/>
    <cellStyle name="40% - Accent6 2 2 9 3" xfId="8480" xr:uid="{00000000-0005-0000-0000-00001D210000}"/>
    <cellStyle name="40% - Accent6 2 2 9 4" xfId="8481" xr:uid="{00000000-0005-0000-0000-00001E210000}"/>
    <cellStyle name="40% - Accent6 2 3" xfId="8482" xr:uid="{00000000-0005-0000-0000-00001F210000}"/>
    <cellStyle name="40% - Accent6 2 3 10" xfId="8483" xr:uid="{00000000-0005-0000-0000-000020210000}"/>
    <cellStyle name="40% - Accent6 2 3 10 2" xfId="8484" xr:uid="{00000000-0005-0000-0000-000021210000}"/>
    <cellStyle name="40% - Accent6 2 3 11" xfId="8485" xr:uid="{00000000-0005-0000-0000-000022210000}"/>
    <cellStyle name="40% - Accent6 2 3 12" xfId="8486" xr:uid="{00000000-0005-0000-0000-000023210000}"/>
    <cellStyle name="40% - Accent6 2 3 2" xfId="8487" xr:uid="{00000000-0005-0000-0000-000024210000}"/>
    <cellStyle name="40% - Accent6 2 3 2 10" xfId="8488" xr:uid="{00000000-0005-0000-0000-000025210000}"/>
    <cellStyle name="40% - Accent6 2 3 2 2" xfId="8489" xr:uid="{00000000-0005-0000-0000-000026210000}"/>
    <cellStyle name="40% - Accent6 2 3 2 2 2" xfId="8490" xr:uid="{00000000-0005-0000-0000-000027210000}"/>
    <cellStyle name="40% - Accent6 2 3 2 2 2 2" xfId="8491" xr:uid="{00000000-0005-0000-0000-000028210000}"/>
    <cellStyle name="40% - Accent6 2 3 2 2 2 2 2" xfId="8492" xr:uid="{00000000-0005-0000-0000-000029210000}"/>
    <cellStyle name="40% - Accent6 2 3 2 2 2 3" xfId="8493" xr:uid="{00000000-0005-0000-0000-00002A210000}"/>
    <cellStyle name="40% - Accent6 2 3 2 2 2 4" xfId="8494" xr:uid="{00000000-0005-0000-0000-00002B210000}"/>
    <cellStyle name="40% - Accent6 2 3 2 2 3" xfId="8495" xr:uid="{00000000-0005-0000-0000-00002C210000}"/>
    <cellStyle name="40% - Accent6 2 3 2 2 3 2" xfId="8496" xr:uid="{00000000-0005-0000-0000-00002D210000}"/>
    <cellStyle name="40% - Accent6 2 3 2 2 4" xfId="8497" xr:uid="{00000000-0005-0000-0000-00002E210000}"/>
    <cellStyle name="40% - Accent6 2 3 2 2 5" xfId="8498" xr:uid="{00000000-0005-0000-0000-00002F210000}"/>
    <cellStyle name="40% - Accent6 2 3 2 3" xfId="8499" xr:uid="{00000000-0005-0000-0000-000030210000}"/>
    <cellStyle name="40% - Accent6 2 3 2 3 2" xfId="8500" xr:uid="{00000000-0005-0000-0000-000031210000}"/>
    <cellStyle name="40% - Accent6 2 3 2 3 2 2" xfId="8501" xr:uid="{00000000-0005-0000-0000-000032210000}"/>
    <cellStyle name="40% - Accent6 2 3 2 3 3" xfId="8502" xr:uid="{00000000-0005-0000-0000-000033210000}"/>
    <cellStyle name="40% - Accent6 2 3 2 3 4" xfId="8503" xr:uid="{00000000-0005-0000-0000-000034210000}"/>
    <cellStyle name="40% - Accent6 2 3 2 4" xfId="8504" xr:uid="{00000000-0005-0000-0000-000035210000}"/>
    <cellStyle name="40% - Accent6 2 3 2 4 2" xfId="8505" xr:uid="{00000000-0005-0000-0000-000036210000}"/>
    <cellStyle name="40% - Accent6 2 3 2 4 2 2" xfId="8506" xr:uid="{00000000-0005-0000-0000-000037210000}"/>
    <cellStyle name="40% - Accent6 2 3 2 4 3" xfId="8507" xr:uid="{00000000-0005-0000-0000-000038210000}"/>
    <cellStyle name="40% - Accent6 2 3 2 4 4" xfId="8508" xr:uid="{00000000-0005-0000-0000-000039210000}"/>
    <cellStyle name="40% - Accent6 2 3 2 5" xfId="8509" xr:uid="{00000000-0005-0000-0000-00003A210000}"/>
    <cellStyle name="40% - Accent6 2 3 2 5 2" xfId="8510" xr:uid="{00000000-0005-0000-0000-00003B210000}"/>
    <cellStyle name="40% - Accent6 2 3 2 5 2 2" xfId="8511" xr:uid="{00000000-0005-0000-0000-00003C210000}"/>
    <cellStyle name="40% - Accent6 2 3 2 5 3" xfId="8512" xr:uid="{00000000-0005-0000-0000-00003D210000}"/>
    <cellStyle name="40% - Accent6 2 3 2 5 4" xfId="8513" xr:uid="{00000000-0005-0000-0000-00003E210000}"/>
    <cellStyle name="40% - Accent6 2 3 2 6" xfId="8514" xr:uid="{00000000-0005-0000-0000-00003F210000}"/>
    <cellStyle name="40% - Accent6 2 3 2 6 2" xfId="8515" xr:uid="{00000000-0005-0000-0000-000040210000}"/>
    <cellStyle name="40% - Accent6 2 3 2 6 2 2" xfId="8516" xr:uid="{00000000-0005-0000-0000-000041210000}"/>
    <cellStyle name="40% - Accent6 2 3 2 6 3" xfId="8517" xr:uid="{00000000-0005-0000-0000-000042210000}"/>
    <cellStyle name="40% - Accent6 2 3 2 6 4" xfId="8518" xr:uid="{00000000-0005-0000-0000-000043210000}"/>
    <cellStyle name="40% - Accent6 2 3 2 7" xfId="8519" xr:uid="{00000000-0005-0000-0000-000044210000}"/>
    <cellStyle name="40% - Accent6 2 3 2 7 2" xfId="8520" xr:uid="{00000000-0005-0000-0000-000045210000}"/>
    <cellStyle name="40% - Accent6 2 3 2 7 2 2" xfId="8521" xr:uid="{00000000-0005-0000-0000-000046210000}"/>
    <cellStyle name="40% - Accent6 2 3 2 7 3" xfId="8522" xr:uid="{00000000-0005-0000-0000-000047210000}"/>
    <cellStyle name="40% - Accent6 2 3 2 7 4" xfId="8523" xr:uid="{00000000-0005-0000-0000-000048210000}"/>
    <cellStyle name="40% - Accent6 2 3 2 8" xfId="8524" xr:uid="{00000000-0005-0000-0000-000049210000}"/>
    <cellStyle name="40% - Accent6 2 3 2 8 2" xfId="8525" xr:uid="{00000000-0005-0000-0000-00004A210000}"/>
    <cellStyle name="40% - Accent6 2 3 2 9" xfId="8526" xr:uid="{00000000-0005-0000-0000-00004B210000}"/>
    <cellStyle name="40% - Accent6 2 3 3" xfId="8527" xr:uid="{00000000-0005-0000-0000-00004C210000}"/>
    <cellStyle name="40% - Accent6 2 3 3 2" xfId="8528" xr:uid="{00000000-0005-0000-0000-00004D210000}"/>
    <cellStyle name="40% - Accent6 2 3 3 2 2" xfId="8529" xr:uid="{00000000-0005-0000-0000-00004E210000}"/>
    <cellStyle name="40% - Accent6 2 3 3 2 2 2" xfId="8530" xr:uid="{00000000-0005-0000-0000-00004F210000}"/>
    <cellStyle name="40% - Accent6 2 3 3 2 3" xfId="8531" xr:uid="{00000000-0005-0000-0000-000050210000}"/>
    <cellStyle name="40% - Accent6 2 3 3 2 4" xfId="8532" xr:uid="{00000000-0005-0000-0000-000051210000}"/>
    <cellStyle name="40% - Accent6 2 3 3 3" xfId="8533" xr:uid="{00000000-0005-0000-0000-000052210000}"/>
    <cellStyle name="40% - Accent6 2 3 3 3 2" xfId="8534" xr:uid="{00000000-0005-0000-0000-000053210000}"/>
    <cellStyle name="40% - Accent6 2 3 3 4" xfId="8535" xr:uid="{00000000-0005-0000-0000-000054210000}"/>
    <cellStyle name="40% - Accent6 2 3 3 5" xfId="8536" xr:uid="{00000000-0005-0000-0000-000055210000}"/>
    <cellStyle name="40% - Accent6 2 3 4" xfId="8537" xr:uid="{00000000-0005-0000-0000-000056210000}"/>
    <cellStyle name="40% - Accent6 2 3 4 2" xfId="8538" xr:uid="{00000000-0005-0000-0000-000057210000}"/>
    <cellStyle name="40% - Accent6 2 3 4 2 2" xfId="8539" xr:uid="{00000000-0005-0000-0000-000058210000}"/>
    <cellStyle name="40% - Accent6 2 3 4 2 2 2" xfId="8540" xr:uid="{00000000-0005-0000-0000-000059210000}"/>
    <cellStyle name="40% - Accent6 2 3 4 2 3" xfId="8541" xr:uid="{00000000-0005-0000-0000-00005A210000}"/>
    <cellStyle name="40% - Accent6 2 3 4 2 4" xfId="8542" xr:uid="{00000000-0005-0000-0000-00005B210000}"/>
    <cellStyle name="40% - Accent6 2 3 4 3" xfId="8543" xr:uid="{00000000-0005-0000-0000-00005C210000}"/>
    <cellStyle name="40% - Accent6 2 3 4 3 2" xfId="8544" xr:uid="{00000000-0005-0000-0000-00005D210000}"/>
    <cellStyle name="40% - Accent6 2 3 4 4" xfId="8545" xr:uid="{00000000-0005-0000-0000-00005E210000}"/>
    <cellStyle name="40% - Accent6 2 3 4 5" xfId="8546" xr:uid="{00000000-0005-0000-0000-00005F210000}"/>
    <cellStyle name="40% - Accent6 2 3 5" xfId="8547" xr:uid="{00000000-0005-0000-0000-000060210000}"/>
    <cellStyle name="40% - Accent6 2 3 5 2" xfId="8548" xr:uid="{00000000-0005-0000-0000-000061210000}"/>
    <cellStyle name="40% - Accent6 2 3 5 2 2" xfId="8549" xr:uid="{00000000-0005-0000-0000-000062210000}"/>
    <cellStyle name="40% - Accent6 2 3 5 3" xfId="8550" xr:uid="{00000000-0005-0000-0000-000063210000}"/>
    <cellStyle name="40% - Accent6 2 3 5 4" xfId="8551" xr:uid="{00000000-0005-0000-0000-000064210000}"/>
    <cellStyle name="40% - Accent6 2 3 6" xfId="8552" xr:uid="{00000000-0005-0000-0000-000065210000}"/>
    <cellStyle name="40% - Accent6 2 3 6 2" xfId="8553" xr:uid="{00000000-0005-0000-0000-000066210000}"/>
    <cellStyle name="40% - Accent6 2 3 6 2 2" xfId="8554" xr:uid="{00000000-0005-0000-0000-000067210000}"/>
    <cellStyle name="40% - Accent6 2 3 6 3" xfId="8555" xr:uid="{00000000-0005-0000-0000-000068210000}"/>
    <cellStyle name="40% - Accent6 2 3 6 4" xfId="8556" xr:uid="{00000000-0005-0000-0000-000069210000}"/>
    <cellStyle name="40% - Accent6 2 3 7" xfId="8557" xr:uid="{00000000-0005-0000-0000-00006A210000}"/>
    <cellStyle name="40% - Accent6 2 3 7 2" xfId="8558" xr:uid="{00000000-0005-0000-0000-00006B210000}"/>
    <cellStyle name="40% - Accent6 2 3 7 2 2" xfId="8559" xr:uid="{00000000-0005-0000-0000-00006C210000}"/>
    <cellStyle name="40% - Accent6 2 3 7 3" xfId="8560" xr:uid="{00000000-0005-0000-0000-00006D210000}"/>
    <cellStyle name="40% - Accent6 2 3 7 4" xfId="8561" xr:uid="{00000000-0005-0000-0000-00006E210000}"/>
    <cellStyle name="40% - Accent6 2 3 8" xfId="8562" xr:uid="{00000000-0005-0000-0000-00006F210000}"/>
    <cellStyle name="40% - Accent6 2 3 8 2" xfId="8563" xr:uid="{00000000-0005-0000-0000-000070210000}"/>
    <cellStyle name="40% - Accent6 2 3 8 2 2" xfId="8564" xr:uid="{00000000-0005-0000-0000-000071210000}"/>
    <cellStyle name="40% - Accent6 2 3 8 3" xfId="8565" xr:uid="{00000000-0005-0000-0000-000072210000}"/>
    <cellStyle name="40% - Accent6 2 3 8 4" xfId="8566" xr:uid="{00000000-0005-0000-0000-000073210000}"/>
    <cellStyle name="40% - Accent6 2 3 9" xfId="8567" xr:uid="{00000000-0005-0000-0000-000074210000}"/>
    <cellStyle name="40% - Accent6 2 3 9 2" xfId="8568" xr:uid="{00000000-0005-0000-0000-000075210000}"/>
    <cellStyle name="40% - Accent6 2 3 9 2 2" xfId="8569" xr:uid="{00000000-0005-0000-0000-000076210000}"/>
    <cellStyle name="40% - Accent6 2 3 9 3" xfId="8570" xr:uid="{00000000-0005-0000-0000-000077210000}"/>
    <cellStyle name="40% - Accent6 2 3 9 4" xfId="8571" xr:uid="{00000000-0005-0000-0000-000078210000}"/>
    <cellStyle name="40% - Accent6 2 4" xfId="8572" xr:uid="{00000000-0005-0000-0000-000079210000}"/>
    <cellStyle name="40% - Accent6 2 4 10" xfId="8573" xr:uid="{00000000-0005-0000-0000-00007A210000}"/>
    <cellStyle name="40% - Accent6 2 4 2" xfId="8574" xr:uid="{00000000-0005-0000-0000-00007B210000}"/>
    <cellStyle name="40% - Accent6 2 4 2 2" xfId="8575" xr:uid="{00000000-0005-0000-0000-00007C210000}"/>
    <cellStyle name="40% - Accent6 2 4 2 2 2" xfId="8576" xr:uid="{00000000-0005-0000-0000-00007D210000}"/>
    <cellStyle name="40% - Accent6 2 4 2 2 2 2" xfId="8577" xr:uid="{00000000-0005-0000-0000-00007E210000}"/>
    <cellStyle name="40% - Accent6 2 4 2 2 3" xfId="8578" xr:uid="{00000000-0005-0000-0000-00007F210000}"/>
    <cellStyle name="40% - Accent6 2 4 2 2 4" xfId="8579" xr:uid="{00000000-0005-0000-0000-000080210000}"/>
    <cellStyle name="40% - Accent6 2 4 2 3" xfId="8580" xr:uid="{00000000-0005-0000-0000-000081210000}"/>
    <cellStyle name="40% - Accent6 2 4 2 3 2" xfId="8581" xr:uid="{00000000-0005-0000-0000-000082210000}"/>
    <cellStyle name="40% - Accent6 2 4 2 4" xfId="8582" xr:uid="{00000000-0005-0000-0000-000083210000}"/>
    <cellStyle name="40% - Accent6 2 4 2 5" xfId="8583" xr:uid="{00000000-0005-0000-0000-000084210000}"/>
    <cellStyle name="40% - Accent6 2 4 3" xfId="8584" xr:uid="{00000000-0005-0000-0000-000085210000}"/>
    <cellStyle name="40% - Accent6 2 4 3 2" xfId="8585" xr:uid="{00000000-0005-0000-0000-000086210000}"/>
    <cellStyle name="40% - Accent6 2 4 3 2 2" xfId="8586" xr:uid="{00000000-0005-0000-0000-000087210000}"/>
    <cellStyle name="40% - Accent6 2 4 3 2 2 2" xfId="8587" xr:uid="{00000000-0005-0000-0000-000088210000}"/>
    <cellStyle name="40% - Accent6 2 4 3 2 3" xfId="8588" xr:uid="{00000000-0005-0000-0000-000089210000}"/>
    <cellStyle name="40% - Accent6 2 4 3 2 4" xfId="8589" xr:uid="{00000000-0005-0000-0000-00008A210000}"/>
    <cellStyle name="40% - Accent6 2 4 3 3" xfId="8590" xr:uid="{00000000-0005-0000-0000-00008B210000}"/>
    <cellStyle name="40% - Accent6 2 4 3 3 2" xfId="8591" xr:uid="{00000000-0005-0000-0000-00008C210000}"/>
    <cellStyle name="40% - Accent6 2 4 3 4" xfId="8592" xr:uid="{00000000-0005-0000-0000-00008D210000}"/>
    <cellStyle name="40% - Accent6 2 4 3 5" xfId="8593" xr:uid="{00000000-0005-0000-0000-00008E210000}"/>
    <cellStyle name="40% - Accent6 2 4 4" xfId="8594" xr:uid="{00000000-0005-0000-0000-00008F210000}"/>
    <cellStyle name="40% - Accent6 2 4 4 2" xfId="8595" xr:uid="{00000000-0005-0000-0000-000090210000}"/>
    <cellStyle name="40% - Accent6 2 4 4 2 2" xfId="8596" xr:uid="{00000000-0005-0000-0000-000091210000}"/>
    <cellStyle name="40% - Accent6 2 4 4 3" xfId="8597" xr:uid="{00000000-0005-0000-0000-000092210000}"/>
    <cellStyle name="40% - Accent6 2 4 4 4" xfId="8598" xr:uid="{00000000-0005-0000-0000-000093210000}"/>
    <cellStyle name="40% - Accent6 2 4 5" xfId="8599" xr:uid="{00000000-0005-0000-0000-000094210000}"/>
    <cellStyle name="40% - Accent6 2 4 5 2" xfId="8600" xr:uid="{00000000-0005-0000-0000-000095210000}"/>
    <cellStyle name="40% - Accent6 2 4 5 2 2" xfId="8601" xr:uid="{00000000-0005-0000-0000-000096210000}"/>
    <cellStyle name="40% - Accent6 2 4 5 3" xfId="8602" xr:uid="{00000000-0005-0000-0000-000097210000}"/>
    <cellStyle name="40% - Accent6 2 4 5 4" xfId="8603" xr:uid="{00000000-0005-0000-0000-000098210000}"/>
    <cellStyle name="40% - Accent6 2 4 6" xfId="8604" xr:uid="{00000000-0005-0000-0000-000099210000}"/>
    <cellStyle name="40% - Accent6 2 4 6 2" xfId="8605" xr:uid="{00000000-0005-0000-0000-00009A210000}"/>
    <cellStyle name="40% - Accent6 2 4 6 2 2" xfId="8606" xr:uid="{00000000-0005-0000-0000-00009B210000}"/>
    <cellStyle name="40% - Accent6 2 4 6 3" xfId="8607" xr:uid="{00000000-0005-0000-0000-00009C210000}"/>
    <cellStyle name="40% - Accent6 2 4 6 4" xfId="8608" xr:uid="{00000000-0005-0000-0000-00009D210000}"/>
    <cellStyle name="40% - Accent6 2 4 7" xfId="8609" xr:uid="{00000000-0005-0000-0000-00009E210000}"/>
    <cellStyle name="40% - Accent6 2 4 7 2" xfId="8610" xr:uid="{00000000-0005-0000-0000-00009F210000}"/>
    <cellStyle name="40% - Accent6 2 4 7 2 2" xfId="8611" xr:uid="{00000000-0005-0000-0000-0000A0210000}"/>
    <cellStyle name="40% - Accent6 2 4 7 3" xfId="8612" xr:uid="{00000000-0005-0000-0000-0000A1210000}"/>
    <cellStyle name="40% - Accent6 2 4 7 4" xfId="8613" xr:uid="{00000000-0005-0000-0000-0000A2210000}"/>
    <cellStyle name="40% - Accent6 2 4 8" xfId="8614" xr:uid="{00000000-0005-0000-0000-0000A3210000}"/>
    <cellStyle name="40% - Accent6 2 4 8 2" xfId="8615" xr:uid="{00000000-0005-0000-0000-0000A4210000}"/>
    <cellStyle name="40% - Accent6 2 4 9" xfId="8616" xr:uid="{00000000-0005-0000-0000-0000A5210000}"/>
    <cellStyle name="40% - Accent6 2 5" xfId="8617" xr:uid="{00000000-0005-0000-0000-0000A6210000}"/>
    <cellStyle name="40% - Accent6 2 5 2" xfId="8618" xr:uid="{00000000-0005-0000-0000-0000A7210000}"/>
    <cellStyle name="40% - Accent6 2 5 2 2" xfId="8619" xr:uid="{00000000-0005-0000-0000-0000A8210000}"/>
    <cellStyle name="40% - Accent6 2 5 2 2 2" xfId="8620" xr:uid="{00000000-0005-0000-0000-0000A9210000}"/>
    <cellStyle name="40% - Accent6 2 5 2 3" xfId="8621" xr:uid="{00000000-0005-0000-0000-0000AA210000}"/>
    <cellStyle name="40% - Accent6 2 5 2 4" xfId="8622" xr:uid="{00000000-0005-0000-0000-0000AB210000}"/>
    <cellStyle name="40% - Accent6 2 5 3" xfId="8623" xr:uid="{00000000-0005-0000-0000-0000AC210000}"/>
    <cellStyle name="40% - Accent6 2 5 3 2" xfId="8624" xr:uid="{00000000-0005-0000-0000-0000AD210000}"/>
    <cellStyle name="40% - Accent6 2 5 4" xfId="8625" xr:uid="{00000000-0005-0000-0000-0000AE210000}"/>
    <cellStyle name="40% - Accent6 2 5 5" xfId="8626" xr:uid="{00000000-0005-0000-0000-0000AF210000}"/>
    <cellStyle name="40% - Accent6 2 6" xfId="8627" xr:uid="{00000000-0005-0000-0000-0000B0210000}"/>
    <cellStyle name="40% - Accent6 2 6 2" xfId="8628" xr:uid="{00000000-0005-0000-0000-0000B1210000}"/>
    <cellStyle name="40% - Accent6 2 6 2 2" xfId="8629" xr:uid="{00000000-0005-0000-0000-0000B2210000}"/>
    <cellStyle name="40% - Accent6 2 6 2 2 2" xfId="8630" xr:uid="{00000000-0005-0000-0000-0000B3210000}"/>
    <cellStyle name="40% - Accent6 2 6 2 3" xfId="8631" xr:uid="{00000000-0005-0000-0000-0000B4210000}"/>
    <cellStyle name="40% - Accent6 2 6 2 4" xfId="8632" xr:uid="{00000000-0005-0000-0000-0000B5210000}"/>
    <cellStyle name="40% - Accent6 2 6 3" xfId="8633" xr:uid="{00000000-0005-0000-0000-0000B6210000}"/>
    <cellStyle name="40% - Accent6 2 6 3 2" xfId="8634" xr:uid="{00000000-0005-0000-0000-0000B7210000}"/>
    <cellStyle name="40% - Accent6 2 6 4" xfId="8635" xr:uid="{00000000-0005-0000-0000-0000B8210000}"/>
    <cellStyle name="40% - Accent6 2 6 5" xfId="8636" xr:uid="{00000000-0005-0000-0000-0000B9210000}"/>
    <cellStyle name="40% - Accent6 2 7" xfId="8637" xr:uid="{00000000-0005-0000-0000-0000BA210000}"/>
    <cellStyle name="40% - Accent6 2 7 2" xfId="8638" xr:uid="{00000000-0005-0000-0000-0000BB210000}"/>
    <cellStyle name="40% - Accent6 2 7 2 2" xfId="8639" xr:uid="{00000000-0005-0000-0000-0000BC210000}"/>
    <cellStyle name="40% - Accent6 2 7 3" xfId="8640" xr:uid="{00000000-0005-0000-0000-0000BD210000}"/>
    <cellStyle name="40% - Accent6 2 7 4" xfId="8641" xr:uid="{00000000-0005-0000-0000-0000BE210000}"/>
    <cellStyle name="40% - Accent6 2 8" xfId="8642" xr:uid="{00000000-0005-0000-0000-0000BF210000}"/>
    <cellStyle name="40% - Accent6 2 8 2" xfId="8643" xr:uid="{00000000-0005-0000-0000-0000C0210000}"/>
    <cellStyle name="40% - Accent6 2 8 2 2" xfId="8644" xr:uid="{00000000-0005-0000-0000-0000C1210000}"/>
    <cellStyle name="40% - Accent6 2 8 3" xfId="8645" xr:uid="{00000000-0005-0000-0000-0000C2210000}"/>
    <cellStyle name="40% - Accent6 2 8 4" xfId="8646" xr:uid="{00000000-0005-0000-0000-0000C3210000}"/>
    <cellStyle name="40% - Accent6 2 9" xfId="8647" xr:uid="{00000000-0005-0000-0000-0000C4210000}"/>
    <cellStyle name="40% - Accent6 2 9 2" xfId="8648" xr:uid="{00000000-0005-0000-0000-0000C5210000}"/>
    <cellStyle name="40% - Accent6 2 9 2 2" xfId="8649" xr:uid="{00000000-0005-0000-0000-0000C6210000}"/>
    <cellStyle name="40% - Accent6 2 9 3" xfId="8650" xr:uid="{00000000-0005-0000-0000-0000C7210000}"/>
    <cellStyle name="40% - Accent6 2 9 4" xfId="8651" xr:uid="{00000000-0005-0000-0000-0000C8210000}"/>
    <cellStyle name="40% - Accent6 3" xfId="8652" xr:uid="{00000000-0005-0000-0000-0000C9210000}"/>
    <cellStyle name="40% - Accent6 3 10" xfId="8653" xr:uid="{00000000-0005-0000-0000-0000CA210000}"/>
    <cellStyle name="40% - Accent6 3 10 2" xfId="8654" xr:uid="{00000000-0005-0000-0000-0000CB210000}"/>
    <cellStyle name="40% - Accent6 3 10 2 2" xfId="8655" xr:uid="{00000000-0005-0000-0000-0000CC210000}"/>
    <cellStyle name="40% - Accent6 3 10 3" xfId="8656" xr:uid="{00000000-0005-0000-0000-0000CD210000}"/>
    <cellStyle name="40% - Accent6 3 10 4" xfId="8657" xr:uid="{00000000-0005-0000-0000-0000CE210000}"/>
    <cellStyle name="40% - Accent6 3 11" xfId="8658" xr:uid="{00000000-0005-0000-0000-0000CF210000}"/>
    <cellStyle name="40% - Accent6 3 11 2" xfId="8659" xr:uid="{00000000-0005-0000-0000-0000D0210000}"/>
    <cellStyle name="40% - Accent6 3 11 2 2" xfId="8660" xr:uid="{00000000-0005-0000-0000-0000D1210000}"/>
    <cellStyle name="40% - Accent6 3 11 3" xfId="8661" xr:uid="{00000000-0005-0000-0000-0000D2210000}"/>
    <cellStyle name="40% - Accent6 3 11 4" xfId="8662" xr:uid="{00000000-0005-0000-0000-0000D3210000}"/>
    <cellStyle name="40% - Accent6 3 12" xfId="8663" xr:uid="{00000000-0005-0000-0000-0000D4210000}"/>
    <cellStyle name="40% - Accent6 3 12 2" xfId="8664" xr:uid="{00000000-0005-0000-0000-0000D5210000}"/>
    <cellStyle name="40% - Accent6 3 13" xfId="8665" xr:uid="{00000000-0005-0000-0000-0000D6210000}"/>
    <cellStyle name="40% - Accent6 3 14" xfId="8666" xr:uid="{00000000-0005-0000-0000-0000D7210000}"/>
    <cellStyle name="40% - Accent6 3 2" xfId="8667" xr:uid="{00000000-0005-0000-0000-0000D8210000}"/>
    <cellStyle name="40% - Accent6 3 2 10" xfId="8668" xr:uid="{00000000-0005-0000-0000-0000D9210000}"/>
    <cellStyle name="40% - Accent6 3 2 10 2" xfId="8669" xr:uid="{00000000-0005-0000-0000-0000DA210000}"/>
    <cellStyle name="40% - Accent6 3 2 11" xfId="8670" xr:uid="{00000000-0005-0000-0000-0000DB210000}"/>
    <cellStyle name="40% - Accent6 3 2 12" xfId="8671" xr:uid="{00000000-0005-0000-0000-0000DC210000}"/>
    <cellStyle name="40% - Accent6 3 2 2" xfId="8672" xr:uid="{00000000-0005-0000-0000-0000DD210000}"/>
    <cellStyle name="40% - Accent6 3 2 2 10" xfId="8673" xr:uid="{00000000-0005-0000-0000-0000DE210000}"/>
    <cellStyle name="40% - Accent6 3 2 2 2" xfId="8674" xr:uid="{00000000-0005-0000-0000-0000DF210000}"/>
    <cellStyle name="40% - Accent6 3 2 2 2 2" xfId="8675" xr:uid="{00000000-0005-0000-0000-0000E0210000}"/>
    <cellStyle name="40% - Accent6 3 2 2 2 2 2" xfId="8676" xr:uid="{00000000-0005-0000-0000-0000E1210000}"/>
    <cellStyle name="40% - Accent6 3 2 2 2 2 2 2" xfId="8677" xr:uid="{00000000-0005-0000-0000-0000E2210000}"/>
    <cellStyle name="40% - Accent6 3 2 2 2 2 3" xfId="8678" xr:uid="{00000000-0005-0000-0000-0000E3210000}"/>
    <cellStyle name="40% - Accent6 3 2 2 2 2 4" xfId="8679" xr:uid="{00000000-0005-0000-0000-0000E4210000}"/>
    <cellStyle name="40% - Accent6 3 2 2 2 3" xfId="8680" xr:uid="{00000000-0005-0000-0000-0000E5210000}"/>
    <cellStyle name="40% - Accent6 3 2 2 2 3 2" xfId="8681" xr:uid="{00000000-0005-0000-0000-0000E6210000}"/>
    <cellStyle name="40% - Accent6 3 2 2 2 4" xfId="8682" xr:uid="{00000000-0005-0000-0000-0000E7210000}"/>
    <cellStyle name="40% - Accent6 3 2 2 2 5" xfId="8683" xr:uid="{00000000-0005-0000-0000-0000E8210000}"/>
    <cellStyle name="40% - Accent6 3 2 2 3" xfId="8684" xr:uid="{00000000-0005-0000-0000-0000E9210000}"/>
    <cellStyle name="40% - Accent6 3 2 2 3 2" xfId="8685" xr:uid="{00000000-0005-0000-0000-0000EA210000}"/>
    <cellStyle name="40% - Accent6 3 2 2 3 2 2" xfId="8686" xr:uid="{00000000-0005-0000-0000-0000EB210000}"/>
    <cellStyle name="40% - Accent6 3 2 2 3 3" xfId="8687" xr:uid="{00000000-0005-0000-0000-0000EC210000}"/>
    <cellStyle name="40% - Accent6 3 2 2 3 4" xfId="8688" xr:uid="{00000000-0005-0000-0000-0000ED210000}"/>
    <cellStyle name="40% - Accent6 3 2 2 4" xfId="8689" xr:uid="{00000000-0005-0000-0000-0000EE210000}"/>
    <cellStyle name="40% - Accent6 3 2 2 4 2" xfId="8690" xr:uid="{00000000-0005-0000-0000-0000EF210000}"/>
    <cellStyle name="40% - Accent6 3 2 2 4 2 2" xfId="8691" xr:uid="{00000000-0005-0000-0000-0000F0210000}"/>
    <cellStyle name="40% - Accent6 3 2 2 4 3" xfId="8692" xr:uid="{00000000-0005-0000-0000-0000F1210000}"/>
    <cellStyle name="40% - Accent6 3 2 2 4 4" xfId="8693" xr:uid="{00000000-0005-0000-0000-0000F2210000}"/>
    <cellStyle name="40% - Accent6 3 2 2 5" xfId="8694" xr:uid="{00000000-0005-0000-0000-0000F3210000}"/>
    <cellStyle name="40% - Accent6 3 2 2 5 2" xfId="8695" xr:uid="{00000000-0005-0000-0000-0000F4210000}"/>
    <cellStyle name="40% - Accent6 3 2 2 5 2 2" xfId="8696" xr:uid="{00000000-0005-0000-0000-0000F5210000}"/>
    <cellStyle name="40% - Accent6 3 2 2 5 3" xfId="8697" xr:uid="{00000000-0005-0000-0000-0000F6210000}"/>
    <cellStyle name="40% - Accent6 3 2 2 5 4" xfId="8698" xr:uid="{00000000-0005-0000-0000-0000F7210000}"/>
    <cellStyle name="40% - Accent6 3 2 2 6" xfId="8699" xr:uid="{00000000-0005-0000-0000-0000F8210000}"/>
    <cellStyle name="40% - Accent6 3 2 2 6 2" xfId="8700" xr:uid="{00000000-0005-0000-0000-0000F9210000}"/>
    <cellStyle name="40% - Accent6 3 2 2 6 2 2" xfId="8701" xr:uid="{00000000-0005-0000-0000-0000FA210000}"/>
    <cellStyle name="40% - Accent6 3 2 2 6 3" xfId="8702" xr:uid="{00000000-0005-0000-0000-0000FB210000}"/>
    <cellStyle name="40% - Accent6 3 2 2 6 4" xfId="8703" xr:uid="{00000000-0005-0000-0000-0000FC210000}"/>
    <cellStyle name="40% - Accent6 3 2 2 7" xfId="8704" xr:uid="{00000000-0005-0000-0000-0000FD210000}"/>
    <cellStyle name="40% - Accent6 3 2 2 7 2" xfId="8705" xr:uid="{00000000-0005-0000-0000-0000FE210000}"/>
    <cellStyle name="40% - Accent6 3 2 2 7 2 2" xfId="8706" xr:uid="{00000000-0005-0000-0000-0000FF210000}"/>
    <cellStyle name="40% - Accent6 3 2 2 7 3" xfId="8707" xr:uid="{00000000-0005-0000-0000-000000220000}"/>
    <cellStyle name="40% - Accent6 3 2 2 7 4" xfId="8708" xr:uid="{00000000-0005-0000-0000-000001220000}"/>
    <cellStyle name="40% - Accent6 3 2 2 8" xfId="8709" xr:uid="{00000000-0005-0000-0000-000002220000}"/>
    <cellStyle name="40% - Accent6 3 2 2 8 2" xfId="8710" xr:uid="{00000000-0005-0000-0000-000003220000}"/>
    <cellStyle name="40% - Accent6 3 2 2 9" xfId="8711" xr:uid="{00000000-0005-0000-0000-000004220000}"/>
    <cellStyle name="40% - Accent6 3 2 3" xfId="8712" xr:uid="{00000000-0005-0000-0000-000005220000}"/>
    <cellStyle name="40% - Accent6 3 2 3 2" xfId="8713" xr:uid="{00000000-0005-0000-0000-000006220000}"/>
    <cellStyle name="40% - Accent6 3 2 3 2 2" xfId="8714" xr:uid="{00000000-0005-0000-0000-000007220000}"/>
    <cellStyle name="40% - Accent6 3 2 3 2 2 2" xfId="8715" xr:uid="{00000000-0005-0000-0000-000008220000}"/>
    <cellStyle name="40% - Accent6 3 2 3 2 3" xfId="8716" xr:uid="{00000000-0005-0000-0000-000009220000}"/>
    <cellStyle name="40% - Accent6 3 2 3 2 4" xfId="8717" xr:uid="{00000000-0005-0000-0000-00000A220000}"/>
    <cellStyle name="40% - Accent6 3 2 3 3" xfId="8718" xr:uid="{00000000-0005-0000-0000-00000B220000}"/>
    <cellStyle name="40% - Accent6 3 2 3 3 2" xfId="8719" xr:uid="{00000000-0005-0000-0000-00000C220000}"/>
    <cellStyle name="40% - Accent6 3 2 3 4" xfId="8720" xr:uid="{00000000-0005-0000-0000-00000D220000}"/>
    <cellStyle name="40% - Accent6 3 2 3 5" xfId="8721" xr:uid="{00000000-0005-0000-0000-00000E220000}"/>
    <cellStyle name="40% - Accent6 3 2 4" xfId="8722" xr:uid="{00000000-0005-0000-0000-00000F220000}"/>
    <cellStyle name="40% - Accent6 3 2 4 2" xfId="8723" xr:uid="{00000000-0005-0000-0000-000010220000}"/>
    <cellStyle name="40% - Accent6 3 2 4 2 2" xfId="8724" xr:uid="{00000000-0005-0000-0000-000011220000}"/>
    <cellStyle name="40% - Accent6 3 2 4 2 2 2" xfId="8725" xr:uid="{00000000-0005-0000-0000-000012220000}"/>
    <cellStyle name="40% - Accent6 3 2 4 2 3" xfId="8726" xr:uid="{00000000-0005-0000-0000-000013220000}"/>
    <cellStyle name="40% - Accent6 3 2 4 2 4" xfId="8727" xr:uid="{00000000-0005-0000-0000-000014220000}"/>
    <cellStyle name="40% - Accent6 3 2 4 3" xfId="8728" xr:uid="{00000000-0005-0000-0000-000015220000}"/>
    <cellStyle name="40% - Accent6 3 2 4 3 2" xfId="8729" xr:uid="{00000000-0005-0000-0000-000016220000}"/>
    <cellStyle name="40% - Accent6 3 2 4 4" xfId="8730" xr:uid="{00000000-0005-0000-0000-000017220000}"/>
    <cellStyle name="40% - Accent6 3 2 4 5" xfId="8731" xr:uid="{00000000-0005-0000-0000-000018220000}"/>
    <cellStyle name="40% - Accent6 3 2 5" xfId="8732" xr:uid="{00000000-0005-0000-0000-000019220000}"/>
    <cellStyle name="40% - Accent6 3 2 5 2" xfId="8733" xr:uid="{00000000-0005-0000-0000-00001A220000}"/>
    <cellStyle name="40% - Accent6 3 2 5 2 2" xfId="8734" xr:uid="{00000000-0005-0000-0000-00001B220000}"/>
    <cellStyle name="40% - Accent6 3 2 5 3" xfId="8735" xr:uid="{00000000-0005-0000-0000-00001C220000}"/>
    <cellStyle name="40% - Accent6 3 2 5 4" xfId="8736" xr:uid="{00000000-0005-0000-0000-00001D220000}"/>
    <cellStyle name="40% - Accent6 3 2 6" xfId="8737" xr:uid="{00000000-0005-0000-0000-00001E220000}"/>
    <cellStyle name="40% - Accent6 3 2 6 2" xfId="8738" xr:uid="{00000000-0005-0000-0000-00001F220000}"/>
    <cellStyle name="40% - Accent6 3 2 6 2 2" xfId="8739" xr:uid="{00000000-0005-0000-0000-000020220000}"/>
    <cellStyle name="40% - Accent6 3 2 6 3" xfId="8740" xr:uid="{00000000-0005-0000-0000-000021220000}"/>
    <cellStyle name="40% - Accent6 3 2 6 4" xfId="8741" xr:uid="{00000000-0005-0000-0000-000022220000}"/>
    <cellStyle name="40% - Accent6 3 2 7" xfId="8742" xr:uid="{00000000-0005-0000-0000-000023220000}"/>
    <cellStyle name="40% - Accent6 3 2 7 2" xfId="8743" xr:uid="{00000000-0005-0000-0000-000024220000}"/>
    <cellStyle name="40% - Accent6 3 2 7 2 2" xfId="8744" xr:uid="{00000000-0005-0000-0000-000025220000}"/>
    <cellStyle name="40% - Accent6 3 2 7 3" xfId="8745" xr:uid="{00000000-0005-0000-0000-000026220000}"/>
    <cellStyle name="40% - Accent6 3 2 7 4" xfId="8746" xr:uid="{00000000-0005-0000-0000-000027220000}"/>
    <cellStyle name="40% - Accent6 3 2 8" xfId="8747" xr:uid="{00000000-0005-0000-0000-000028220000}"/>
    <cellStyle name="40% - Accent6 3 2 8 2" xfId="8748" xr:uid="{00000000-0005-0000-0000-000029220000}"/>
    <cellStyle name="40% - Accent6 3 2 8 2 2" xfId="8749" xr:uid="{00000000-0005-0000-0000-00002A220000}"/>
    <cellStyle name="40% - Accent6 3 2 8 3" xfId="8750" xr:uid="{00000000-0005-0000-0000-00002B220000}"/>
    <cellStyle name="40% - Accent6 3 2 8 4" xfId="8751" xr:uid="{00000000-0005-0000-0000-00002C220000}"/>
    <cellStyle name="40% - Accent6 3 2 9" xfId="8752" xr:uid="{00000000-0005-0000-0000-00002D220000}"/>
    <cellStyle name="40% - Accent6 3 2 9 2" xfId="8753" xr:uid="{00000000-0005-0000-0000-00002E220000}"/>
    <cellStyle name="40% - Accent6 3 2 9 2 2" xfId="8754" xr:uid="{00000000-0005-0000-0000-00002F220000}"/>
    <cellStyle name="40% - Accent6 3 2 9 3" xfId="8755" xr:uid="{00000000-0005-0000-0000-000030220000}"/>
    <cellStyle name="40% - Accent6 3 2 9 4" xfId="8756" xr:uid="{00000000-0005-0000-0000-000031220000}"/>
    <cellStyle name="40% - Accent6 3 3" xfId="8757" xr:uid="{00000000-0005-0000-0000-000032220000}"/>
    <cellStyle name="40% - Accent6 3 3 10" xfId="8758" xr:uid="{00000000-0005-0000-0000-000033220000}"/>
    <cellStyle name="40% - Accent6 3 3 2" xfId="8759" xr:uid="{00000000-0005-0000-0000-000034220000}"/>
    <cellStyle name="40% - Accent6 3 3 2 2" xfId="8760" xr:uid="{00000000-0005-0000-0000-000035220000}"/>
    <cellStyle name="40% - Accent6 3 3 2 2 2" xfId="8761" xr:uid="{00000000-0005-0000-0000-000036220000}"/>
    <cellStyle name="40% - Accent6 3 3 2 2 2 2" xfId="8762" xr:uid="{00000000-0005-0000-0000-000037220000}"/>
    <cellStyle name="40% - Accent6 3 3 2 2 3" xfId="8763" xr:uid="{00000000-0005-0000-0000-000038220000}"/>
    <cellStyle name="40% - Accent6 3 3 2 2 4" xfId="8764" xr:uid="{00000000-0005-0000-0000-000039220000}"/>
    <cellStyle name="40% - Accent6 3 3 2 3" xfId="8765" xr:uid="{00000000-0005-0000-0000-00003A220000}"/>
    <cellStyle name="40% - Accent6 3 3 2 3 2" xfId="8766" xr:uid="{00000000-0005-0000-0000-00003B220000}"/>
    <cellStyle name="40% - Accent6 3 3 2 4" xfId="8767" xr:uid="{00000000-0005-0000-0000-00003C220000}"/>
    <cellStyle name="40% - Accent6 3 3 2 5" xfId="8768" xr:uid="{00000000-0005-0000-0000-00003D220000}"/>
    <cellStyle name="40% - Accent6 3 3 3" xfId="8769" xr:uid="{00000000-0005-0000-0000-00003E220000}"/>
    <cellStyle name="40% - Accent6 3 3 3 2" xfId="8770" xr:uid="{00000000-0005-0000-0000-00003F220000}"/>
    <cellStyle name="40% - Accent6 3 3 3 2 2" xfId="8771" xr:uid="{00000000-0005-0000-0000-000040220000}"/>
    <cellStyle name="40% - Accent6 3 3 3 3" xfId="8772" xr:uid="{00000000-0005-0000-0000-000041220000}"/>
    <cellStyle name="40% - Accent6 3 3 3 4" xfId="8773" xr:uid="{00000000-0005-0000-0000-000042220000}"/>
    <cellStyle name="40% - Accent6 3 3 4" xfId="8774" xr:uid="{00000000-0005-0000-0000-000043220000}"/>
    <cellStyle name="40% - Accent6 3 3 4 2" xfId="8775" xr:uid="{00000000-0005-0000-0000-000044220000}"/>
    <cellStyle name="40% - Accent6 3 3 4 2 2" xfId="8776" xr:uid="{00000000-0005-0000-0000-000045220000}"/>
    <cellStyle name="40% - Accent6 3 3 4 3" xfId="8777" xr:uid="{00000000-0005-0000-0000-000046220000}"/>
    <cellStyle name="40% - Accent6 3 3 4 4" xfId="8778" xr:uid="{00000000-0005-0000-0000-000047220000}"/>
    <cellStyle name="40% - Accent6 3 3 5" xfId="8779" xr:uid="{00000000-0005-0000-0000-000048220000}"/>
    <cellStyle name="40% - Accent6 3 3 5 2" xfId="8780" xr:uid="{00000000-0005-0000-0000-000049220000}"/>
    <cellStyle name="40% - Accent6 3 3 5 2 2" xfId="8781" xr:uid="{00000000-0005-0000-0000-00004A220000}"/>
    <cellStyle name="40% - Accent6 3 3 5 3" xfId="8782" xr:uid="{00000000-0005-0000-0000-00004B220000}"/>
    <cellStyle name="40% - Accent6 3 3 5 4" xfId="8783" xr:uid="{00000000-0005-0000-0000-00004C220000}"/>
    <cellStyle name="40% - Accent6 3 3 6" xfId="8784" xr:uid="{00000000-0005-0000-0000-00004D220000}"/>
    <cellStyle name="40% - Accent6 3 3 6 2" xfId="8785" xr:uid="{00000000-0005-0000-0000-00004E220000}"/>
    <cellStyle name="40% - Accent6 3 3 6 2 2" xfId="8786" xr:uid="{00000000-0005-0000-0000-00004F220000}"/>
    <cellStyle name="40% - Accent6 3 3 6 3" xfId="8787" xr:uid="{00000000-0005-0000-0000-000050220000}"/>
    <cellStyle name="40% - Accent6 3 3 6 4" xfId="8788" xr:uid="{00000000-0005-0000-0000-000051220000}"/>
    <cellStyle name="40% - Accent6 3 3 7" xfId="8789" xr:uid="{00000000-0005-0000-0000-000052220000}"/>
    <cellStyle name="40% - Accent6 3 3 7 2" xfId="8790" xr:uid="{00000000-0005-0000-0000-000053220000}"/>
    <cellStyle name="40% - Accent6 3 3 7 2 2" xfId="8791" xr:uid="{00000000-0005-0000-0000-000054220000}"/>
    <cellStyle name="40% - Accent6 3 3 7 3" xfId="8792" xr:uid="{00000000-0005-0000-0000-000055220000}"/>
    <cellStyle name="40% - Accent6 3 3 7 4" xfId="8793" xr:uid="{00000000-0005-0000-0000-000056220000}"/>
    <cellStyle name="40% - Accent6 3 3 8" xfId="8794" xr:uid="{00000000-0005-0000-0000-000057220000}"/>
    <cellStyle name="40% - Accent6 3 3 8 2" xfId="8795" xr:uid="{00000000-0005-0000-0000-000058220000}"/>
    <cellStyle name="40% - Accent6 3 3 9" xfId="8796" xr:uid="{00000000-0005-0000-0000-000059220000}"/>
    <cellStyle name="40% - Accent6 3 4" xfId="8797" xr:uid="{00000000-0005-0000-0000-00005A220000}"/>
    <cellStyle name="40% - Accent6 3 4 2" xfId="8798" xr:uid="{00000000-0005-0000-0000-00005B220000}"/>
    <cellStyle name="40% - Accent6 3 4 2 2" xfId="8799" xr:uid="{00000000-0005-0000-0000-00005C220000}"/>
    <cellStyle name="40% - Accent6 3 4 2 2 2" xfId="8800" xr:uid="{00000000-0005-0000-0000-00005D220000}"/>
    <cellStyle name="40% - Accent6 3 4 2 3" xfId="8801" xr:uid="{00000000-0005-0000-0000-00005E220000}"/>
    <cellStyle name="40% - Accent6 3 4 2 4" xfId="8802" xr:uid="{00000000-0005-0000-0000-00005F220000}"/>
    <cellStyle name="40% - Accent6 3 4 3" xfId="8803" xr:uid="{00000000-0005-0000-0000-000060220000}"/>
    <cellStyle name="40% - Accent6 3 4 3 2" xfId="8804" xr:uid="{00000000-0005-0000-0000-000061220000}"/>
    <cellStyle name="40% - Accent6 3 4 4" xfId="8805" xr:uid="{00000000-0005-0000-0000-000062220000}"/>
    <cellStyle name="40% - Accent6 3 4 5" xfId="8806" xr:uid="{00000000-0005-0000-0000-000063220000}"/>
    <cellStyle name="40% - Accent6 3 5" xfId="8807" xr:uid="{00000000-0005-0000-0000-000064220000}"/>
    <cellStyle name="40% - Accent6 3 5 2" xfId="8808" xr:uid="{00000000-0005-0000-0000-000065220000}"/>
    <cellStyle name="40% - Accent6 3 5 2 2" xfId="8809" xr:uid="{00000000-0005-0000-0000-000066220000}"/>
    <cellStyle name="40% - Accent6 3 5 2 2 2" xfId="8810" xr:uid="{00000000-0005-0000-0000-000067220000}"/>
    <cellStyle name="40% - Accent6 3 5 2 3" xfId="8811" xr:uid="{00000000-0005-0000-0000-000068220000}"/>
    <cellStyle name="40% - Accent6 3 5 2 4" xfId="8812" xr:uid="{00000000-0005-0000-0000-000069220000}"/>
    <cellStyle name="40% - Accent6 3 5 3" xfId="8813" xr:uid="{00000000-0005-0000-0000-00006A220000}"/>
    <cellStyle name="40% - Accent6 3 5 3 2" xfId="8814" xr:uid="{00000000-0005-0000-0000-00006B220000}"/>
    <cellStyle name="40% - Accent6 3 5 4" xfId="8815" xr:uid="{00000000-0005-0000-0000-00006C220000}"/>
    <cellStyle name="40% - Accent6 3 5 5" xfId="8816" xr:uid="{00000000-0005-0000-0000-00006D220000}"/>
    <cellStyle name="40% - Accent6 3 6" xfId="8817" xr:uid="{00000000-0005-0000-0000-00006E220000}"/>
    <cellStyle name="40% - Accent6 3 6 2" xfId="8818" xr:uid="{00000000-0005-0000-0000-00006F220000}"/>
    <cellStyle name="40% - Accent6 3 6 2 2" xfId="8819" xr:uid="{00000000-0005-0000-0000-000070220000}"/>
    <cellStyle name="40% - Accent6 3 6 3" xfId="8820" xr:uid="{00000000-0005-0000-0000-000071220000}"/>
    <cellStyle name="40% - Accent6 3 6 4" xfId="8821" xr:uid="{00000000-0005-0000-0000-000072220000}"/>
    <cellStyle name="40% - Accent6 3 7" xfId="8822" xr:uid="{00000000-0005-0000-0000-000073220000}"/>
    <cellStyle name="40% - Accent6 3 7 2" xfId="8823" xr:uid="{00000000-0005-0000-0000-000074220000}"/>
    <cellStyle name="40% - Accent6 3 7 2 2" xfId="8824" xr:uid="{00000000-0005-0000-0000-000075220000}"/>
    <cellStyle name="40% - Accent6 3 7 3" xfId="8825" xr:uid="{00000000-0005-0000-0000-000076220000}"/>
    <cellStyle name="40% - Accent6 3 7 4" xfId="8826" xr:uid="{00000000-0005-0000-0000-000077220000}"/>
    <cellStyle name="40% - Accent6 3 8" xfId="8827" xr:uid="{00000000-0005-0000-0000-000078220000}"/>
    <cellStyle name="40% - Accent6 3 8 2" xfId="8828" xr:uid="{00000000-0005-0000-0000-000079220000}"/>
    <cellStyle name="40% - Accent6 3 8 2 2" xfId="8829" xr:uid="{00000000-0005-0000-0000-00007A220000}"/>
    <cellStyle name="40% - Accent6 3 8 3" xfId="8830" xr:uid="{00000000-0005-0000-0000-00007B220000}"/>
    <cellStyle name="40% - Accent6 3 8 4" xfId="8831" xr:uid="{00000000-0005-0000-0000-00007C220000}"/>
    <cellStyle name="40% - Accent6 3 9" xfId="8832" xr:uid="{00000000-0005-0000-0000-00007D220000}"/>
    <cellStyle name="40% - Accent6 3 9 2" xfId="8833" xr:uid="{00000000-0005-0000-0000-00007E220000}"/>
    <cellStyle name="40% - Accent6 3 9 2 2" xfId="8834" xr:uid="{00000000-0005-0000-0000-00007F220000}"/>
    <cellStyle name="40% - Accent6 3 9 3" xfId="8835" xr:uid="{00000000-0005-0000-0000-000080220000}"/>
    <cellStyle name="40% - Accent6 3 9 4" xfId="8836" xr:uid="{00000000-0005-0000-0000-000081220000}"/>
    <cellStyle name="40% - Accent6 4" xfId="8837" xr:uid="{00000000-0005-0000-0000-000082220000}"/>
    <cellStyle name="40% - Accent6 4 10" xfId="8838" xr:uid="{00000000-0005-0000-0000-000083220000}"/>
    <cellStyle name="40% - Accent6 4 10 2" xfId="8839" xr:uid="{00000000-0005-0000-0000-000084220000}"/>
    <cellStyle name="40% - Accent6 4 11" xfId="8840" xr:uid="{00000000-0005-0000-0000-000085220000}"/>
    <cellStyle name="40% - Accent6 4 12" xfId="8841" xr:uid="{00000000-0005-0000-0000-000086220000}"/>
    <cellStyle name="40% - Accent6 4 2" xfId="8842" xr:uid="{00000000-0005-0000-0000-000087220000}"/>
    <cellStyle name="40% - Accent6 4 2 10" xfId="8843" xr:uid="{00000000-0005-0000-0000-000088220000}"/>
    <cellStyle name="40% - Accent6 4 2 2" xfId="8844" xr:uid="{00000000-0005-0000-0000-000089220000}"/>
    <cellStyle name="40% - Accent6 4 2 2 2" xfId="8845" xr:uid="{00000000-0005-0000-0000-00008A220000}"/>
    <cellStyle name="40% - Accent6 4 2 2 2 2" xfId="8846" xr:uid="{00000000-0005-0000-0000-00008B220000}"/>
    <cellStyle name="40% - Accent6 4 2 2 2 2 2" xfId="8847" xr:uid="{00000000-0005-0000-0000-00008C220000}"/>
    <cellStyle name="40% - Accent6 4 2 2 2 3" xfId="8848" xr:uid="{00000000-0005-0000-0000-00008D220000}"/>
    <cellStyle name="40% - Accent6 4 2 2 2 4" xfId="8849" xr:uid="{00000000-0005-0000-0000-00008E220000}"/>
    <cellStyle name="40% - Accent6 4 2 2 3" xfId="8850" xr:uid="{00000000-0005-0000-0000-00008F220000}"/>
    <cellStyle name="40% - Accent6 4 2 2 3 2" xfId="8851" xr:uid="{00000000-0005-0000-0000-000090220000}"/>
    <cellStyle name="40% - Accent6 4 2 2 4" xfId="8852" xr:uid="{00000000-0005-0000-0000-000091220000}"/>
    <cellStyle name="40% - Accent6 4 2 2 5" xfId="8853" xr:uid="{00000000-0005-0000-0000-000092220000}"/>
    <cellStyle name="40% - Accent6 4 2 3" xfId="8854" xr:uid="{00000000-0005-0000-0000-000093220000}"/>
    <cellStyle name="40% - Accent6 4 2 3 2" xfId="8855" xr:uid="{00000000-0005-0000-0000-000094220000}"/>
    <cellStyle name="40% - Accent6 4 2 3 2 2" xfId="8856" xr:uid="{00000000-0005-0000-0000-000095220000}"/>
    <cellStyle name="40% - Accent6 4 2 3 3" xfId="8857" xr:uid="{00000000-0005-0000-0000-000096220000}"/>
    <cellStyle name="40% - Accent6 4 2 3 4" xfId="8858" xr:uid="{00000000-0005-0000-0000-000097220000}"/>
    <cellStyle name="40% - Accent6 4 2 4" xfId="8859" xr:uid="{00000000-0005-0000-0000-000098220000}"/>
    <cellStyle name="40% - Accent6 4 2 4 2" xfId="8860" xr:uid="{00000000-0005-0000-0000-000099220000}"/>
    <cellStyle name="40% - Accent6 4 2 4 2 2" xfId="8861" xr:uid="{00000000-0005-0000-0000-00009A220000}"/>
    <cellStyle name="40% - Accent6 4 2 4 3" xfId="8862" xr:uid="{00000000-0005-0000-0000-00009B220000}"/>
    <cellStyle name="40% - Accent6 4 2 4 4" xfId="8863" xr:uid="{00000000-0005-0000-0000-00009C220000}"/>
    <cellStyle name="40% - Accent6 4 2 5" xfId="8864" xr:uid="{00000000-0005-0000-0000-00009D220000}"/>
    <cellStyle name="40% - Accent6 4 2 5 2" xfId="8865" xr:uid="{00000000-0005-0000-0000-00009E220000}"/>
    <cellStyle name="40% - Accent6 4 2 5 2 2" xfId="8866" xr:uid="{00000000-0005-0000-0000-00009F220000}"/>
    <cellStyle name="40% - Accent6 4 2 5 3" xfId="8867" xr:uid="{00000000-0005-0000-0000-0000A0220000}"/>
    <cellStyle name="40% - Accent6 4 2 5 4" xfId="8868" xr:uid="{00000000-0005-0000-0000-0000A1220000}"/>
    <cellStyle name="40% - Accent6 4 2 6" xfId="8869" xr:uid="{00000000-0005-0000-0000-0000A2220000}"/>
    <cellStyle name="40% - Accent6 4 2 6 2" xfId="8870" xr:uid="{00000000-0005-0000-0000-0000A3220000}"/>
    <cellStyle name="40% - Accent6 4 2 6 2 2" xfId="8871" xr:uid="{00000000-0005-0000-0000-0000A4220000}"/>
    <cellStyle name="40% - Accent6 4 2 6 3" xfId="8872" xr:uid="{00000000-0005-0000-0000-0000A5220000}"/>
    <cellStyle name="40% - Accent6 4 2 6 4" xfId="8873" xr:uid="{00000000-0005-0000-0000-0000A6220000}"/>
    <cellStyle name="40% - Accent6 4 2 7" xfId="8874" xr:uid="{00000000-0005-0000-0000-0000A7220000}"/>
    <cellStyle name="40% - Accent6 4 2 7 2" xfId="8875" xr:uid="{00000000-0005-0000-0000-0000A8220000}"/>
    <cellStyle name="40% - Accent6 4 2 7 2 2" xfId="8876" xr:uid="{00000000-0005-0000-0000-0000A9220000}"/>
    <cellStyle name="40% - Accent6 4 2 7 3" xfId="8877" xr:uid="{00000000-0005-0000-0000-0000AA220000}"/>
    <cellStyle name="40% - Accent6 4 2 7 4" xfId="8878" xr:uid="{00000000-0005-0000-0000-0000AB220000}"/>
    <cellStyle name="40% - Accent6 4 2 8" xfId="8879" xr:uid="{00000000-0005-0000-0000-0000AC220000}"/>
    <cellStyle name="40% - Accent6 4 2 8 2" xfId="8880" xr:uid="{00000000-0005-0000-0000-0000AD220000}"/>
    <cellStyle name="40% - Accent6 4 2 9" xfId="8881" xr:uid="{00000000-0005-0000-0000-0000AE220000}"/>
    <cellStyle name="40% - Accent6 4 3" xfId="8882" xr:uid="{00000000-0005-0000-0000-0000AF220000}"/>
    <cellStyle name="40% - Accent6 4 3 2" xfId="8883" xr:uid="{00000000-0005-0000-0000-0000B0220000}"/>
    <cellStyle name="40% - Accent6 4 3 2 2" xfId="8884" xr:uid="{00000000-0005-0000-0000-0000B1220000}"/>
    <cellStyle name="40% - Accent6 4 3 2 2 2" xfId="8885" xr:uid="{00000000-0005-0000-0000-0000B2220000}"/>
    <cellStyle name="40% - Accent6 4 3 2 3" xfId="8886" xr:uid="{00000000-0005-0000-0000-0000B3220000}"/>
    <cellStyle name="40% - Accent6 4 3 2 4" xfId="8887" xr:uid="{00000000-0005-0000-0000-0000B4220000}"/>
    <cellStyle name="40% - Accent6 4 3 3" xfId="8888" xr:uid="{00000000-0005-0000-0000-0000B5220000}"/>
    <cellStyle name="40% - Accent6 4 3 3 2" xfId="8889" xr:uid="{00000000-0005-0000-0000-0000B6220000}"/>
    <cellStyle name="40% - Accent6 4 3 4" xfId="8890" xr:uid="{00000000-0005-0000-0000-0000B7220000}"/>
    <cellStyle name="40% - Accent6 4 3 5" xfId="8891" xr:uid="{00000000-0005-0000-0000-0000B8220000}"/>
    <cellStyle name="40% - Accent6 4 4" xfId="8892" xr:uid="{00000000-0005-0000-0000-0000B9220000}"/>
    <cellStyle name="40% - Accent6 4 4 2" xfId="8893" xr:uid="{00000000-0005-0000-0000-0000BA220000}"/>
    <cellStyle name="40% - Accent6 4 4 2 2" xfId="8894" xr:uid="{00000000-0005-0000-0000-0000BB220000}"/>
    <cellStyle name="40% - Accent6 4 4 2 2 2" xfId="8895" xr:uid="{00000000-0005-0000-0000-0000BC220000}"/>
    <cellStyle name="40% - Accent6 4 4 2 3" xfId="8896" xr:uid="{00000000-0005-0000-0000-0000BD220000}"/>
    <cellStyle name="40% - Accent6 4 4 2 4" xfId="8897" xr:uid="{00000000-0005-0000-0000-0000BE220000}"/>
    <cellStyle name="40% - Accent6 4 4 3" xfId="8898" xr:uid="{00000000-0005-0000-0000-0000BF220000}"/>
    <cellStyle name="40% - Accent6 4 4 3 2" xfId="8899" xr:uid="{00000000-0005-0000-0000-0000C0220000}"/>
    <cellStyle name="40% - Accent6 4 4 4" xfId="8900" xr:uid="{00000000-0005-0000-0000-0000C1220000}"/>
    <cellStyle name="40% - Accent6 4 4 5" xfId="8901" xr:uid="{00000000-0005-0000-0000-0000C2220000}"/>
    <cellStyle name="40% - Accent6 4 5" xfId="8902" xr:uid="{00000000-0005-0000-0000-0000C3220000}"/>
    <cellStyle name="40% - Accent6 4 5 2" xfId="8903" xr:uid="{00000000-0005-0000-0000-0000C4220000}"/>
    <cellStyle name="40% - Accent6 4 5 2 2" xfId="8904" xr:uid="{00000000-0005-0000-0000-0000C5220000}"/>
    <cellStyle name="40% - Accent6 4 5 3" xfId="8905" xr:uid="{00000000-0005-0000-0000-0000C6220000}"/>
    <cellStyle name="40% - Accent6 4 5 4" xfId="8906" xr:uid="{00000000-0005-0000-0000-0000C7220000}"/>
    <cellStyle name="40% - Accent6 4 6" xfId="8907" xr:uid="{00000000-0005-0000-0000-0000C8220000}"/>
    <cellStyle name="40% - Accent6 4 6 2" xfId="8908" xr:uid="{00000000-0005-0000-0000-0000C9220000}"/>
    <cellStyle name="40% - Accent6 4 6 2 2" xfId="8909" xr:uid="{00000000-0005-0000-0000-0000CA220000}"/>
    <cellStyle name="40% - Accent6 4 6 3" xfId="8910" xr:uid="{00000000-0005-0000-0000-0000CB220000}"/>
    <cellStyle name="40% - Accent6 4 6 4" xfId="8911" xr:uid="{00000000-0005-0000-0000-0000CC220000}"/>
    <cellStyle name="40% - Accent6 4 7" xfId="8912" xr:uid="{00000000-0005-0000-0000-0000CD220000}"/>
    <cellStyle name="40% - Accent6 4 7 2" xfId="8913" xr:uid="{00000000-0005-0000-0000-0000CE220000}"/>
    <cellStyle name="40% - Accent6 4 7 2 2" xfId="8914" xr:uid="{00000000-0005-0000-0000-0000CF220000}"/>
    <cellStyle name="40% - Accent6 4 7 3" xfId="8915" xr:uid="{00000000-0005-0000-0000-0000D0220000}"/>
    <cellStyle name="40% - Accent6 4 7 4" xfId="8916" xr:uid="{00000000-0005-0000-0000-0000D1220000}"/>
    <cellStyle name="40% - Accent6 4 8" xfId="8917" xr:uid="{00000000-0005-0000-0000-0000D2220000}"/>
    <cellStyle name="40% - Accent6 4 8 2" xfId="8918" xr:uid="{00000000-0005-0000-0000-0000D3220000}"/>
    <cellStyle name="40% - Accent6 4 8 2 2" xfId="8919" xr:uid="{00000000-0005-0000-0000-0000D4220000}"/>
    <cellStyle name="40% - Accent6 4 8 3" xfId="8920" xr:uid="{00000000-0005-0000-0000-0000D5220000}"/>
    <cellStyle name="40% - Accent6 4 8 4" xfId="8921" xr:uid="{00000000-0005-0000-0000-0000D6220000}"/>
    <cellStyle name="40% - Accent6 4 9" xfId="8922" xr:uid="{00000000-0005-0000-0000-0000D7220000}"/>
    <cellStyle name="40% - Accent6 4 9 2" xfId="8923" xr:uid="{00000000-0005-0000-0000-0000D8220000}"/>
    <cellStyle name="40% - Accent6 4 9 2 2" xfId="8924" xr:uid="{00000000-0005-0000-0000-0000D9220000}"/>
    <cellStyle name="40% - Accent6 4 9 3" xfId="8925" xr:uid="{00000000-0005-0000-0000-0000DA220000}"/>
    <cellStyle name="40% - Accent6 4 9 4" xfId="8926" xr:uid="{00000000-0005-0000-0000-0000DB220000}"/>
    <cellStyle name="40% - Accent6 5" xfId="8927" xr:uid="{00000000-0005-0000-0000-0000DC220000}"/>
    <cellStyle name="40% - Accent6 5 10" xfId="8928" xr:uid="{00000000-0005-0000-0000-0000DD220000}"/>
    <cellStyle name="40% - Accent6 5 11" xfId="8929" xr:uid="{00000000-0005-0000-0000-0000DE220000}"/>
    <cellStyle name="40% - Accent6 5 2" xfId="8930" xr:uid="{00000000-0005-0000-0000-0000DF220000}"/>
    <cellStyle name="40% - Accent6 5 2 2" xfId="8931" xr:uid="{00000000-0005-0000-0000-0000E0220000}"/>
    <cellStyle name="40% - Accent6 5 2 2 2" xfId="8932" xr:uid="{00000000-0005-0000-0000-0000E1220000}"/>
    <cellStyle name="40% - Accent6 5 2 2 2 2" xfId="8933" xr:uid="{00000000-0005-0000-0000-0000E2220000}"/>
    <cellStyle name="40% - Accent6 5 2 2 3" xfId="8934" xr:uid="{00000000-0005-0000-0000-0000E3220000}"/>
    <cellStyle name="40% - Accent6 5 2 2 4" xfId="8935" xr:uid="{00000000-0005-0000-0000-0000E4220000}"/>
    <cellStyle name="40% - Accent6 5 2 3" xfId="8936" xr:uid="{00000000-0005-0000-0000-0000E5220000}"/>
    <cellStyle name="40% - Accent6 5 2 3 2" xfId="8937" xr:uid="{00000000-0005-0000-0000-0000E6220000}"/>
    <cellStyle name="40% - Accent6 5 2 4" xfId="8938" xr:uid="{00000000-0005-0000-0000-0000E7220000}"/>
    <cellStyle name="40% - Accent6 5 2 5" xfId="8939" xr:uid="{00000000-0005-0000-0000-0000E8220000}"/>
    <cellStyle name="40% - Accent6 5 3" xfId="8940" xr:uid="{00000000-0005-0000-0000-0000E9220000}"/>
    <cellStyle name="40% - Accent6 5 3 2" xfId="8941" xr:uid="{00000000-0005-0000-0000-0000EA220000}"/>
    <cellStyle name="40% - Accent6 5 3 2 2" xfId="8942" xr:uid="{00000000-0005-0000-0000-0000EB220000}"/>
    <cellStyle name="40% - Accent6 5 3 2 2 2" xfId="8943" xr:uid="{00000000-0005-0000-0000-0000EC220000}"/>
    <cellStyle name="40% - Accent6 5 3 2 3" xfId="8944" xr:uid="{00000000-0005-0000-0000-0000ED220000}"/>
    <cellStyle name="40% - Accent6 5 3 2 4" xfId="8945" xr:uid="{00000000-0005-0000-0000-0000EE220000}"/>
    <cellStyle name="40% - Accent6 5 3 3" xfId="8946" xr:uid="{00000000-0005-0000-0000-0000EF220000}"/>
    <cellStyle name="40% - Accent6 5 3 3 2" xfId="8947" xr:uid="{00000000-0005-0000-0000-0000F0220000}"/>
    <cellStyle name="40% - Accent6 5 3 4" xfId="8948" xr:uid="{00000000-0005-0000-0000-0000F1220000}"/>
    <cellStyle name="40% - Accent6 5 3 5" xfId="8949" xr:uid="{00000000-0005-0000-0000-0000F2220000}"/>
    <cellStyle name="40% - Accent6 5 4" xfId="8950" xr:uid="{00000000-0005-0000-0000-0000F3220000}"/>
    <cellStyle name="40% - Accent6 5 4 2" xfId="8951" xr:uid="{00000000-0005-0000-0000-0000F4220000}"/>
    <cellStyle name="40% - Accent6 5 4 2 2" xfId="8952" xr:uid="{00000000-0005-0000-0000-0000F5220000}"/>
    <cellStyle name="40% - Accent6 5 4 3" xfId="8953" xr:uid="{00000000-0005-0000-0000-0000F6220000}"/>
    <cellStyle name="40% - Accent6 5 4 4" xfId="8954" xr:uid="{00000000-0005-0000-0000-0000F7220000}"/>
    <cellStyle name="40% - Accent6 5 5" xfId="8955" xr:uid="{00000000-0005-0000-0000-0000F8220000}"/>
    <cellStyle name="40% - Accent6 5 5 2" xfId="8956" xr:uid="{00000000-0005-0000-0000-0000F9220000}"/>
    <cellStyle name="40% - Accent6 5 5 2 2" xfId="8957" xr:uid="{00000000-0005-0000-0000-0000FA220000}"/>
    <cellStyle name="40% - Accent6 5 5 3" xfId="8958" xr:uid="{00000000-0005-0000-0000-0000FB220000}"/>
    <cellStyle name="40% - Accent6 5 5 4" xfId="8959" xr:uid="{00000000-0005-0000-0000-0000FC220000}"/>
    <cellStyle name="40% - Accent6 5 6" xfId="8960" xr:uid="{00000000-0005-0000-0000-0000FD220000}"/>
    <cellStyle name="40% - Accent6 5 6 2" xfId="8961" xr:uid="{00000000-0005-0000-0000-0000FE220000}"/>
    <cellStyle name="40% - Accent6 5 6 2 2" xfId="8962" xr:uid="{00000000-0005-0000-0000-0000FF220000}"/>
    <cellStyle name="40% - Accent6 5 6 3" xfId="8963" xr:uid="{00000000-0005-0000-0000-000000230000}"/>
    <cellStyle name="40% - Accent6 5 6 4" xfId="8964" xr:uid="{00000000-0005-0000-0000-000001230000}"/>
    <cellStyle name="40% - Accent6 5 7" xfId="8965" xr:uid="{00000000-0005-0000-0000-000002230000}"/>
    <cellStyle name="40% - Accent6 5 7 2" xfId="8966" xr:uid="{00000000-0005-0000-0000-000003230000}"/>
    <cellStyle name="40% - Accent6 5 7 2 2" xfId="8967" xr:uid="{00000000-0005-0000-0000-000004230000}"/>
    <cellStyle name="40% - Accent6 5 7 3" xfId="8968" xr:uid="{00000000-0005-0000-0000-000005230000}"/>
    <cellStyle name="40% - Accent6 5 7 4" xfId="8969" xr:uid="{00000000-0005-0000-0000-000006230000}"/>
    <cellStyle name="40% - Accent6 5 8" xfId="8970" xr:uid="{00000000-0005-0000-0000-000007230000}"/>
    <cellStyle name="40% - Accent6 5 8 2" xfId="8971" xr:uid="{00000000-0005-0000-0000-000008230000}"/>
    <cellStyle name="40% - Accent6 5 8 2 2" xfId="8972" xr:uid="{00000000-0005-0000-0000-000009230000}"/>
    <cellStyle name="40% - Accent6 5 8 3" xfId="8973" xr:uid="{00000000-0005-0000-0000-00000A230000}"/>
    <cellStyle name="40% - Accent6 5 8 4" xfId="8974" xr:uid="{00000000-0005-0000-0000-00000B230000}"/>
    <cellStyle name="40% - Accent6 5 9" xfId="8975" xr:uid="{00000000-0005-0000-0000-00000C230000}"/>
    <cellStyle name="40% - Accent6 5 9 2" xfId="8976" xr:uid="{00000000-0005-0000-0000-00000D230000}"/>
    <cellStyle name="40% - Accent6 6" xfId="8977" xr:uid="{00000000-0005-0000-0000-00000E230000}"/>
    <cellStyle name="40% - Accent6 6 2" xfId="8978" xr:uid="{00000000-0005-0000-0000-00000F230000}"/>
    <cellStyle name="40% - Accent6 6 2 2" xfId="8979" xr:uid="{00000000-0005-0000-0000-000010230000}"/>
    <cellStyle name="40% - Accent6 6 2 2 2" xfId="8980" xr:uid="{00000000-0005-0000-0000-000011230000}"/>
    <cellStyle name="40% - Accent6 6 2 3" xfId="8981" xr:uid="{00000000-0005-0000-0000-000012230000}"/>
    <cellStyle name="40% - Accent6 6 2 4" xfId="8982" xr:uid="{00000000-0005-0000-0000-000013230000}"/>
    <cellStyle name="40% - Accent6 6 3" xfId="8983" xr:uid="{00000000-0005-0000-0000-000014230000}"/>
    <cellStyle name="40% - Accent6 6 3 2" xfId="8984" xr:uid="{00000000-0005-0000-0000-000015230000}"/>
    <cellStyle name="40% - Accent6 6 4" xfId="8985" xr:uid="{00000000-0005-0000-0000-000016230000}"/>
    <cellStyle name="40% - Accent6 6 5" xfId="8986" xr:uid="{00000000-0005-0000-0000-000017230000}"/>
    <cellStyle name="40% - Accent6 7" xfId="8987" xr:uid="{00000000-0005-0000-0000-000018230000}"/>
    <cellStyle name="40% - Accent6 7 2" xfId="8988" xr:uid="{00000000-0005-0000-0000-000019230000}"/>
    <cellStyle name="40% - Accent6 7 2 2" xfId="8989" xr:uid="{00000000-0005-0000-0000-00001A230000}"/>
    <cellStyle name="40% - Accent6 7 2 2 2" xfId="8990" xr:uid="{00000000-0005-0000-0000-00001B230000}"/>
    <cellStyle name="40% - Accent6 7 2 3" xfId="8991" xr:uid="{00000000-0005-0000-0000-00001C230000}"/>
    <cellStyle name="40% - Accent6 7 2 4" xfId="8992" xr:uid="{00000000-0005-0000-0000-00001D230000}"/>
    <cellStyle name="40% - Accent6 7 3" xfId="8993" xr:uid="{00000000-0005-0000-0000-00001E230000}"/>
    <cellStyle name="40% - Accent6 7 3 2" xfId="8994" xr:uid="{00000000-0005-0000-0000-00001F230000}"/>
    <cellStyle name="40% - Accent6 7 4" xfId="8995" xr:uid="{00000000-0005-0000-0000-000020230000}"/>
    <cellStyle name="40% - Accent6 7 5" xfId="8996" xr:uid="{00000000-0005-0000-0000-000021230000}"/>
    <cellStyle name="40% - Accent6 8" xfId="8997" xr:uid="{00000000-0005-0000-0000-000022230000}"/>
    <cellStyle name="40% - Accent6 8 2" xfId="8998" xr:uid="{00000000-0005-0000-0000-000023230000}"/>
    <cellStyle name="40% - Accent6 8 2 2" xfId="8999" xr:uid="{00000000-0005-0000-0000-000024230000}"/>
    <cellStyle name="40% - Accent6 8 3" xfId="9000" xr:uid="{00000000-0005-0000-0000-000025230000}"/>
    <cellStyle name="40% - Accent6 8 4" xfId="9001" xr:uid="{00000000-0005-0000-0000-000026230000}"/>
    <cellStyle name="40% - Accent6 9" xfId="9002" xr:uid="{00000000-0005-0000-0000-000027230000}"/>
    <cellStyle name="40% - Accent6 9 2" xfId="9003" xr:uid="{00000000-0005-0000-0000-000028230000}"/>
    <cellStyle name="40% - Accent6 9 2 2" xfId="9004" xr:uid="{00000000-0005-0000-0000-000029230000}"/>
    <cellStyle name="40% - Accent6 9 3" xfId="9005" xr:uid="{00000000-0005-0000-0000-00002A230000}"/>
    <cellStyle name="40% - Accent6 9 4" xfId="9006" xr:uid="{00000000-0005-0000-0000-00002B230000}"/>
    <cellStyle name="Currency 2" xfId="9007" xr:uid="{00000000-0005-0000-0000-00002C230000}"/>
    <cellStyle name="Currency 2 2" xfId="9008" xr:uid="{00000000-0005-0000-0000-00002D230000}"/>
    <cellStyle name="Currency 2 3" xfId="9009" xr:uid="{00000000-0005-0000-0000-00002E230000}"/>
    <cellStyle name="Deficient" xfId="9010" xr:uid="{00000000-0005-0000-0000-00002F230000}"/>
    <cellStyle name="Followed Hyperlink 2" xfId="9011" xr:uid="{00000000-0005-0000-0000-000030230000}"/>
    <cellStyle name="Followed Hyperlink 2 2" xfId="9012" xr:uid="{00000000-0005-0000-0000-000031230000}"/>
    <cellStyle name="Followed Hyperlink 2 2 2" xfId="9013" xr:uid="{00000000-0005-0000-0000-000032230000}"/>
    <cellStyle name="Followed Hyperlink 2 3" xfId="9014" xr:uid="{00000000-0005-0000-0000-000033230000}"/>
    <cellStyle name="Followed Hyperlink 3" xfId="9015" xr:uid="{00000000-0005-0000-0000-000034230000}"/>
    <cellStyle name="Followed Hyperlink 3 2" xfId="9016" xr:uid="{00000000-0005-0000-0000-000035230000}"/>
    <cellStyle name="Hyperlink 2" xfId="9017" xr:uid="{00000000-0005-0000-0000-000036230000}"/>
    <cellStyle name="Hyperlink 2 2" xfId="9018" xr:uid="{00000000-0005-0000-0000-000037230000}"/>
    <cellStyle name="Hyperlink 2 2 2" xfId="9019" xr:uid="{00000000-0005-0000-0000-000038230000}"/>
    <cellStyle name="Hyperlink 2 3" xfId="9020" xr:uid="{00000000-0005-0000-0000-000039230000}"/>
    <cellStyle name="Hyperlink 3" xfId="9021" xr:uid="{00000000-0005-0000-0000-00003A230000}"/>
    <cellStyle name="Hyperlink 3 2" xfId="9022" xr:uid="{00000000-0005-0000-0000-00003B230000}"/>
    <cellStyle name="Normal" xfId="0" builtinId="0"/>
    <cellStyle name="Normal 10" xfId="11175" xr:uid="{00000000-0005-0000-0000-00003D230000}"/>
    <cellStyle name="Normal 11" xfId="11176" xr:uid="{00000000-0005-0000-0000-00003E230000}"/>
    <cellStyle name="Normal 12" xfId="11177" xr:uid="{00000000-0005-0000-0000-00003F230000}"/>
    <cellStyle name="Normal 13" xfId="11178" xr:uid="{00000000-0005-0000-0000-000040230000}"/>
    <cellStyle name="Normal 14" xfId="11179" xr:uid="{00000000-0005-0000-0000-000041230000}"/>
    <cellStyle name="Normal 15" xfId="11180" xr:uid="{00000000-0005-0000-0000-000042230000}"/>
    <cellStyle name="Normal 16" xfId="11181" xr:uid="{00000000-0005-0000-0000-000043230000}"/>
    <cellStyle name="Normal 17" xfId="11182" xr:uid="{00000000-0005-0000-0000-000044230000}"/>
    <cellStyle name="Normal 18" xfId="11183" xr:uid="{00000000-0005-0000-0000-000045230000}"/>
    <cellStyle name="Normal 19" xfId="11184" xr:uid="{00000000-0005-0000-0000-000046230000}"/>
    <cellStyle name="Normal 2" xfId="2" xr:uid="{00000000-0005-0000-0000-000047230000}"/>
    <cellStyle name="Normal 2 10" xfId="9023" xr:uid="{00000000-0005-0000-0000-000048230000}"/>
    <cellStyle name="Normal 2 10 2" xfId="9024" xr:uid="{00000000-0005-0000-0000-000049230000}"/>
    <cellStyle name="Normal 2 10 2 2" xfId="9025" xr:uid="{00000000-0005-0000-0000-00004A230000}"/>
    <cellStyle name="Normal 2 10 3" xfId="9026" xr:uid="{00000000-0005-0000-0000-00004B230000}"/>
    <cellStyle name="Normal 2 10 4" xfId="9027" xr:uid="{00000000-0005-0000-0000-00004C230000}"/>
    <cellStyle name="Normal 2 11" xfId="9028" xr:uid="{00000000-0005-0000-0000-00004D230000}"/>
    <cellStyle name="Normal 2 11 2" xfId="9029" xr:uid="{00000000-0005-0000-0000-00004E230000}"/>
    <cellStyle name="Normal 2 11 2 2" xfId="9030" xr:uid="{00000000-0005-0000-0000-00004F230000}"/>
    <cellStyle name="Normal 2 11 3" xfId="9031" xr:uid="{00000000-0005-0000-0000-000050230000}"/>
    <cellStyle name="Normal 2 11 4" xfId="9032" xr:uid="{00000000-0005-0000-0000-000051230000}"/>
    <cellStyle name="Normal 2 12" xfId="9033" xr:uid="{00000000-0005-0000-0000-000052230000}"/>
    <cellStyle name="Normal 2 12 2" xfId="9034" xr:uid="{00000000-0005-0000-0000-000053230000}"/>
    <cellStyle name="Normal 2 12 2 2" xfId="9035" xr:uid="{00000000-0005-0000-0000-000054230000}"/>
    <cellStyle name="Normal 2 12 3" xfId="9036" xr:uid="{00000000-0005-0000-0000-000055230000}"/>
    <cellStyle name="Normal 2 12 4" xfId="9037" xr:uid="{00000000-0005-0000-0000-000056230000}"/>
    <cellStyle name="Normal 2 13" xfId="9038" xr:uid="{00000000-0005-0000-0000-000057230000}"/>
    <cellStyle name="Normal 2 2" xfId="9039" xr:uid="{00000000-0005-0000-0000-000058230000}"/>
    <cellStyle name="Normal 2 2 2" xfId="9040" xr:uid="{00000000-0005-0000-0000-000059230000}"/>
    <cellStyle name="Normal 2 2 2 10" xfId="9041" xr:uid="{00000000-0005-0000-0000-00005A230000}"/>
    <cellStyle name="Normal 2 2 2 10 2" xfId="9042" xr:uid="{00000000-0005-0000-0000-00005B230000}"/>
    <cellStyle name="Normal 2 2 2 10 2 2" xfId="9043" xr:uid="{00000000-0005-0000-0000-00005C230000}"/>
    <cellStyle name="Normal 2 2 2 10 3" xfId="9044" xr:uid="{00000000-0005-0000-0000-00005D230000}"/>
    <cellStyle name="Normal 2 2 2 10 4" xfId="9045" xr:uid="{00000000-0005-0000-0000-00005E230000}"/>
    <cellStyle name="Normal 2 2 2 11" xfId="9046" xr:uid="{00000000-0005-0000-0000-00005F230000}"/>
    <cellStyle name="Normal 2 2 2 11 2" xfId="9047" xr:uid="{00000000-0005-0000-0000-000060230000}"/>
    <cellStyle name="Normal 2 2 2 12" xfId="9048" xr:uid="{00000000-0005-0000-0000-000061230000}"/>
    <cellStyle name="Normal 2 2 2 13" xfId="9049" xr:uid="{00000000-0005-0000-0000-000062230000}"/>
    <cellStyle name="Normal 2 2 2 2" xfId="9050" xr:uid="{00000000-0005-0000-0000-000063230000}"/>
    <cellStyle name="Normal 2 2 2 2 10" xfId="9051" xr:uid="{00000000-0005-0000-0000-000064230000}"/>
    <cellStyle name="Normal 2 2 2 2 10 2" xfId="9052" xr:uid="{00000000-0005-0000-0000-000065230000}"/>
    <cellStyle name="Normal 2 2 2 2 11" xfId="9053" xr:uid="{00000000-0005-0000-0000-000066230000}"/>
    <cellStyle name="Normal 2 2 2 2 12" xfId="9054" xr:uid="{00000000-0005-0000-0000-000067230000}"/>
    <cellStyle name="Normal 2 2 2 2 2" xfId="9055" xr:uid="{00000000-0005-0000-0000-000068230000}"/>
    <cellStyle name="Normal 2 2 2 2 2 10" xfId="9056" xr:uid="{00000000-0005-0000-0000-000069230000}"/>
    <cellStyle name="Normal 2 2 2 2 2 2" xfId="9057" xr:uid="{00000000-0005-0000-0000-00006A230000}"/>
    <cellStyle name="Normal 2 2 2 2 2 2 2" xfId="9058" xr:uid="{00000000-0005-0000-0000-00006B230000}"/>
    <cellStyle name="Normal 2 2 2 2 2 2 2 2" xfId="9059" xr:uid="{00000000-0005-0000-0000-00006C230000}"/>
    <cellStyle name="Normal 2 2 2 2 2 2 2 2 2" xfId="9060" xr:uid="{00000000-0005-0000-0000-00006D230000}"/>
    <cellStyle name="Normal 2 2 2 2 2 2 2 3" xfId="9061" xr:uid="{00000000-0005-0000-0000-00006E230000}"/>
    <cellStyle name="Normal 2 2 2 2 2 2 2 4" xfId="9062" xr:uid="{00000000-0005-0000-0000-00006F230000}"/>
    <cellStyle name="Normal 2 2 2 2 2 2 3" xfId="9063" xr:uid="{00000000-0005-0000-0000-000070230000}"/>
    <cellStyle name="Normal 2 2 2 2 2 2 3 2" xfId="9064" xr:uid="{00000000-0005-0000-0000-000071230000}"/>
    <cellStyle name="Normal 2 2 2 2 2 2 4" xfId="9065" xr:uid="{00000000-0005-0000-0000-000072230000}"/>
    <cellStyle name="Normal 2 2 2 2 2 2 5" xfId="9066" xr:uid="{00000000-0005-0000-0000-000073230000}"/>
    <cellStyle name="Normal 2 2 2 2 2 3" xfId="9067" xr:uid="{00000000-0005-0000-0000-000074230000}"/>
    <cellStyle name="Normal 2 2 2 2 2 3 2" xfId="9068" xr:uid="{00000000-0005-0000-0000-000075230000}"/>
    <cellStyle name="Normal 2 2 2 2 2 3 2 2" xfId="9069" xr:uid="{00000000-0005-0000-0000-000076230000}"/>
    <cellStyle name="Normal 2 2 2 2 2 3 3" xfId="9070" xr:uid="{00000000-0005-0000-0000-000077230000}"/>
    <cellStyle name="Normal 2 2 2 2 2 3 4" xfId="9071" xr:uid="{00000000-0005-0000-0000-000078230000}"/>
    <cellStyle name="Normal 2 2 2 2 2 4" xfId="9072" xr:uid="{00000000-0005-0000-0000-000079230000}"/>
    <cellStyle name="Normal 2 2 2 2 2 4 2" xfId="9073" xr:uid="{00000000-0005-0000-0000-00007A230000}"/>
    <cellStyle name="Normal 2 2 2 2 2 4 2 2" xfId="9074" xr:uid="{00000000-0005-0000-0000-00007B230000}"/>
    <cellStyle name="Normal 2 2 2 2 2 4 3" xfId="9075" xr:uid="{00000000-0005-0000-0000-00007C230000}"/>
    <cellStyle name="Normal 2 2 2 2 2 4 4" xfId="9076" xr:uid="{00000000-0005-0000-0000-00007D230000}"/>
    <cellStyle name="Normal 2 2 2 2 2 5" xfId="9077" xr:uid="{00000000-0005-0000-0000-00007E230000}"/>
    <cellStyle name="Normal 2 2 2 2 2 5 2" xfId="9078" xr:uid="{00000000-0005-0000-0000-00007F230000}"/>
    <cellStyle name="Normal 2 2 2 2 2 5 2 2" xfId="9079" xr:uid="{00000000-0005-0000-0000-000080230000}"/>
    <cellStyle name="Normal 2 2 2 2 2 5 3" xfId="9080" xr:uid="{00000000-0005-0000-0000-000081230000}"/>
    <cellStyle name="Normal 2 2 2 2 2 5 4" xfId="9081" xr:uid="{00000000-0005-0000-0000-000082230000}"/>
    <cellStyle name="Normal 2 2 2 2 2 6" xfId="9082" xr:uid="{00000000-0005-0000-0000-000083230000}"/>
    <cellStyle name="Normal 2 2 2 2 2 6 2" xfId="9083" xr:uid="{00000000-0005-0000-0000-000084230000}"/>
    <cellStyle name="Normal 2 2 2 2 2 6 2 2" xfId="9084" xr:uid="{00000000-0005-0000-0000-000085230000}"/>
    <cellStyle name="Normal 2 2 2 2 2 6 3" xfId="9085" xr:uid="{00000000-0005-0000-0000-000086230000}"/>
    <cellStyle name="Normal 2 2 2 2 2 6 4" xfId="9086" xr:uid="{00000000-0005-0000-0000-000087230000}"/>
    <cellStyle name="Normal 2 2 2 2 2 7" xfId="9087" xr:uid="{00000000-0005-0000-0000-000088230000}"/>
    <cellStyle name="Normal 2 2 2 2 2 7 2" xfId="9088" xr:uid="{00000000-0005-0000-0000-000089230000}"/>
    <cellStyle name="Normal 2 2 2 2 2 7 2 2" xfId="9089" xr:uid="{00000000-0005-0000-0000-00008A230000}"/>
    <cellStyle name="Normal 2 2 2 2 2 7 3" xfId="9090" xr:uid="{00000000-0005-0000-0000-00008B230000}"/>
    <cellStyle name="Normal 2 2 2 2 2 7 4" xfId="9091" xr:uid="{00000000-0005-0000-0000-00008C230000}"/>
    <cellStyle name="Normal 2 2 2 2 2 8" xfId="9092" xr:uid="{00000000-0005-0000-0000-00008D230000}"/>
    <cellStyle name="Normal 2 2 2 2 2 8 2" xfId="9093" xr:uid="{00000000-0005-0000-0000-00008E230000}"/>
    <cellStyle name="Normal 2 2 2 2 2 9" xfId="9094" xr:uid="{00000000-0005-0000-0000-00008F230000}"/>
    <cellStyle name="Normal 2 2 2 2 3" xfId="9095" xr:uid="{00000000-0005-0000-0000-000090230000}"/>
    <cellStyle name="Normal 2 2 2 2 3 2" xfId="9096" xr:uid="{00000000-0005-0000-0000-000091230000}"/>
    <cellStyle name="Normal 2 2 2 2 3 2 2" xfId="9097" xr:uid="{00000000-0005-0000-0000-000092230000}"/>
    <cellStyle name="Normal 2 2 2 2 3 2 2 2" xfId="9098" xr:uid="{00000000-0005-0000-0000-000093230000}"/>
    <cellStyle name="Normal 2 2 2 2 3 2 3" xfId="9099" xr:uid="{00000000-0005-0000-0000-000094230000}"/>
    <cellStyle name="Normal 2 2 2 2 3 2 4" xfId="9100" xr:uid="{00000000-0005-0000-0000-000095230000}"/>
    <cellStyle name="Normal 2 2 2 2 3 3" xfId="9101" xr:uid="{00000000-0005-0000-0000-000096230000}"/>
    <cellStyle name="Normal 2 2 2 2 3 3 2" xfId="9102" xr:uid="{00000000-0005-0000-0000-000097230000}"/>
    <cellStyle name="Normal 2 2 2 2 3 4" xfId="9103" xr:uid="{00000000-0005-0000-0000-000098230000}"/>
    <cellStyle name="Normal 2 2 2 2 3 5" xfId="9104" xr:uid="{00000000-0005-0000-0000-000099230000}"/>
    <cellStyle name="Normal 2 2 2 2 4" xfId="9105" xr:uid="{00000000-0005-0000-0000-00009A230000}"/>
    <cellStyle name="Normal 2 2 2 2 4 2" xfId="9106" xr:uid="{00000000-0005-0000-0000-00009B230000}"/>
    <cellStyle name="Normal 2 2 2 2 4 2 2" xfId="9107" xr:uid="{00000000-0005-0000-0000-00009C230000}"/>
    <cellStyle name="Normal 2 2 2 2 4 2 2 2" xfId="9108" xr:uid="{00000000-0005-0000-0000-00009D230000}"/>
    <cellStyle name="Normal 2 2 2 2 4 2 3" xfId="9109" xr:uid="{00000000-0005-0000-0000-00009E230000}"/>
    <cellStyle name="Normal 2 2 2 2 4 2 4" xfId="9110" xr:uid="{00000000-0005-0000-0000-00009F230000}"/>
    <cellStyle name="Normal 2 2 2 2 4 3" xfId="9111" xr:uid="{00000000-0005-0000-0000-0000A0230000}"/>
    <cellStyle name="Normal 2 2 2 2 4 3 2" xfId="9112" xr:uid="{00000000-0005-0000-0000-0000A1230000}"/>
    <cellStyle name="Normal 2 2 2 2 4 4" xfId="9113" xr:uid="{00000000-0005-0000-0000-0000A2230000}"/>
    <cellStyle name="Normal 2 2 2 2 4 5" xfId="9114" xr:uid="{00000000-0005-0000-0000-0000A3230000}"/>
    <cellStyle name="Normal 2 2 2 2 5" xfId="9115" xr:uid="{00000000-0005-0000-0000-0000A4230000}"/>
    <cellStyle name="Normal 2 2 2 2 5 2" xfId="9116" xr:uid="{00000000-0005-0000-0000-0000A5230000}"/>
    <cellStyle name="Normal 2 2 2 2 5 2 2" xfId="9117" xr:uid="{00000000-0005-0000-0000-0000A6230000}"/>
    <cellStyle name="Normal 2 2 2 2 5 3" xfId="9118" xr:uid="{00000000-0005-0000-0000-0000A7230000}"/>
    <cellStyle name="Normal 2 2 2 2 5 4" xfId="9119" xr:uid="{00000000-0005-0000-0000-0000A8230000}"/>
    <cellStyle name="Normal 2 2 2 2 6" xfId="9120" xr:uid="{00000000-0005-0000-0000-0000A9230000}"/>
    <cellStyle name="Normal 2 2 2 2 6 2" xfId="9121" xr:uid="{00000000-0005-0000-0000-0000AA230000}"/>
    <cellStyle name="Normal 2 2 2 2 6 2 2" xfId="9122" xr:uid="{00000000-0005-0000-0000-0000AB230000}"/>
    <cellStyle name="Normal 2 2 2 2 6 3" xfId="9123" xr:uid="{00000000-0005-0000-0000-0000AC230000}"/>
    <cellStyle name="Normal 2 2 2 2 6 4" xfId="9124" xr:uid="{00000000-0005-0000-0000-0000AD230000}"/>
    <cellStyle name="Normal 2 2 2 2 7" xfId="9125" xr:uid="{00000000-0005-0000-0000-0000AE230000}"/>
    <cellStyle name="Normal 2 2 2 2 7 2" xfId="9126" xr:uid="{00000000-0005-0000-0000-0000AF230000}"/>
    <cellStyle name="Normal 2 2 2 2 7 2 2" xfId="9127" xr:uid="{00000000-0005-0000-0000-0000B0230000}"/>
    <cellStyle name="Normal 2 2 2 2 7 3" xfId="9128" xr:uid="{00000000-0005-0000-0000-0000B1230000}"/>
    <cellStyle name="Normal 2 2 2 2 7 4" xfId="9129" xr:uid="{00000000-0005-0000-0000-0000B2230000}"/>
    <cellStyle name="Normal 2 2 2 2 8" xfId="9130" xr:uid="{00000000-0005-0000-0000-0000B3230000}"/>
    <cellStyle name="Normal 2 2 2 2 8 2" xfId="9131" xr:uid="{00000000-0005-0000-0000-0000B4230000}"/>
    <cellStyle name="Normal 2 2 2 2 8 2 2" xfId="9132" xr:uid="{00000000-0005-0000-0000-0000B5230000}"/>
    <cellStyle name="Normal 2 2 2 2 8 3" xfId="9133" xr:uid="{00000000-0005-0000-0000-0000B6230000}"/>
    <cellStyle name="Normal 2 2 2 2 8 4" xfId="9134" xr:uid="{00000000-0005-0000-0000-0000B7230000}"/>
    <cellStyle name="Normal 2 2 2 2 9" xfId="9135" xr:uid="{00000000-0005-0000-0000-0000B8230000}"/>
    <cellStyle name="Normal 2 2 2 2 9 2" xfId="9136" xr:uid="{00000000-0005-0000-0000-0000B9230000}"/>
    <cellStyle name="Normal 2 2 2 2 9 2 2" xfId="9137" xr:uid="{00000000-0005-0000-0000-0000BA230000}"/>
    <cellStyle name="Normal 2 2 2 2 9 3" xfId="9138" xr:uid="{00000000-0005-0000-0000-0000BB230000}"/>
    <cellStyle name="Normal 2 2 2 2 9 4" xfId="9139" xr:uid="{00000000-0005-0000-0000-0000BC230000}"/>
    <cellStyle name="Normal 2 2 2 3" xfId="9140" xr:uid="{00000000-0005-0000-0000-0000BD230000}"/>
    <cellStyle name="Normal 2 2 2 3 10" xfId="9141" xr:uid="{00000000-0005-0000-0000-0000BE230000}"/>
    <cellStyle name="Normal 2 2 2 3 2" xfId="9142" xr:uid="{00000000-0005-0000-0000-0000BF230000}"/>
    <cellStyle name="Normal 2 2 2 3 2 2" xfId="9143" xr:uid="{00000000-0005-0000-0000-0000C0230000}"/>
    <cellStyle name="Normal 2 2 2 3 2 2 2" xfId="9144" xr:uid="{00000000-0005-0000-0000-0000C1230000}"/>
    <cellStyle name="Normal 2 2 2 3 2 2 2 2" xfId="9145" xr:uid="{00000000-0005-0000-0000-0000C2230000}"/>
    <cellStyle name="Normal 2 2 2 3 2 2 3" xfId="9146" xr:uid="{00000000-0005-0000-0000-0000C3230000}"/>
    <cellStyle name="Normal 2 2 2 3 2 2 4" xfId="9147" xr:uid="{00000000-0005-0000-0000-0000C4230000}"/>
    <cellStyle name="Normal 2 2 2 3 2 3" xfId="9148" xr:uid="{00000000-0005-0000-0000-0000C5230000}"/>
    <cellStyle name="Normal 2 2 2 3 2 3 2" xfId="9149" xr:uid="{00000000-0005-0000-0000-0000C6230000}"/>
    <cellStyle name="Normal 2 2 2 3 2 4" xfId="9150" xr:uid="{00000000-0005-0000-0000-0000C7230000}"/>
    <cellStyle name="Normal 2 2 2 3 2 5" xfId="9151" xr:uid="{00000000-0005-0000-0000-0000C8230000}"/>
    <cellStyle name="Normal 2 2 2 3 3" xfId="9152" xr:uid="{00000000-0005-0000-0000-0000C9230000}"/>
    <cellStyle name="Normal 2 2 2 3 3 2" xfId="9153" xr:uid="{00000000-0005-0000-0000-0000CA230000}"/>
    <cellStyle name="Normal 2 2 2 3 3 2 2" xfId="9154" xr:uid="{00000000-0005-0000-0000-0000CB230000}"/>
    <cellStyle name="Normal 2 2 2 3 3 3" xfId="9155" xr:uid="{00000000-0005-0000-0000-0000CC230000}"/>
    <cellStyle name="Normal 2 2 2 3 3 4" xfId="9156" xr:uid="{00000000-0005-0000-0000-0000CD230000}"/>
    <cellStyle name="Normal 2 2 2 3 4" xfId="9157" xr:uid="{00000000-0005-0000-0000-0000CE230000}"/>
    <cellStyle name="Normal 2 2 2 3 4 2" xfId="9158" xr:uid="{00000000-0005-0000-0000-0000CF230000}"/>
    <cellStyle name="Normal 2 2 2 3 4 2 2" xfId="9159" xr:uid="{00000000-0005-0000-0000-0000D0230000}"/>
    <cellStyle name="Normal 2 2 2 3 4 3" xfId="9160" xr:uid="{00000000-0005-0000-0000-0000D1230000}"/>
    <cellStyle name="Normal 2 2 2 3 4 4" xfId="9161" xr:uid="{00000000-0005-0000-0000-0000D2230000}"/>
    <cellStyle name="Normal 2 2 2 3 5" xfId="9162" xr:uid="{00000000-0005-0000-0000-0000D3230000}"/>
    <cellStyle name="Normal 2 2 2 3 5 2" xfId="9163" xr:uid="{00000000-0005-0000-0000-0000D4230000}"/>
    <cellStyle name="Normal 2 2 2 3 5 2 2" xfId="9164" xr:uid="{00000000-0005-0000-0000-0000D5230000}"/>
    <cellStyle name="Normal 2 2 2 3 5 3" xfId="9165" xr:uid="{00000000-0005-0000-0000-0000D6230000}"/>
    <cellStyle name="Normal 2 2 2 3 5 4" xfId="9166" xr:uid="{00000000-0005-0000-0000-0000D7230000}"/>
    <cellStyle name="Normal 2 2 2 3 6" xfId="9167" xr:uid="{00000000-0005-0000-0000-0000D8230000}"/>
    <cellStyle name="Normal 2 2 2 3 6 2" xfId="9168" xr:uid="{00000000-0005-0000-0000-0000D9230000}"/>
    <cellStyle name="Normal 2 2 2 3 6 2 2" xfId="9169" xr:uid="{00000000-0005-0000-0000-0000DA230000}"/>
    <cellStyle name="Normal 2 2 2 3 6 3" xfId="9170" xr:uid="{00000000-0005-0000-0000-0000DB230000}"/>
    <cellStyle name="Normal 2 2 2 3 6 4" xfId="9171" xr:uid="{00000000-0005-0000-0000-0000DC230000}"/>
    <cellStyle name="Normal 2 2 2 3 7" xfId="9172" xr:uid="{00000000-0005-0000-0000-0000DD230000}"/>
    <cellStyle name="Normal 2 2 2 3 7 2" xfId="9173" xr:uid="{00000000-0005-0000-0000-0000DE230000}"/>
    <cellStyle name="Normal 2 2 2 3 7 2 2" xfId="9174" xr:uid="{00000000-0005-0000-0000-0000DF230000}"/>
    <cellStyle name="Normal 2 2 2 3 7 3" xfId="9175" xr:uid="{00000000-0005-0000-0000-0000E0230000}"/>
    <cellStyle name="Normal 2 2 2 3 7 4" xfId="9176" xr:uid="{00000000-0005-0000-0000-0000E1230000}"/>
    <cellStyle name="Normal 2 2 2 3 8" xfId="9177" xr:uid="{00000000-0005-0000-0000-0000E2230000}"/>
    <cellStyle name="Normal 2 2 2 3 8 2" xfId="9178" xr:uid="{00000000-0005-0000-0000-0000E3230000}"/>
    <cellStyle name="Normal 2 2 2 3 9" xfId="9179" xr:uid="{00000000-0005-0000-0000-0000E4230000}"/>
    <cellStyle name="Normal 2 2 2 4" xfId="9180" xr:uid="{00000000-0005-0000-0000-0000E5230000}"/>
    <cellStyle name="Normal 2 2 2 4 2" xfId="9181" xr:uid="{00000000-0005-0000-0000-0000E6230000}"/>
    <cellStyle name="Normal 2 2 2 4 2 2" xfId="9182" xr:uid="{00000000-0005-0000-0000-0000E7230000}"/>
    <cellStyle name="Normal 2 2 2 4 2 2 2" xfId="9183" xr:uid="{00000000-0005-0000-0000-0000E8230000}"/>
    <cellStyle name="Normal 2 2 2 4 2 3" xfId="9184" xr:uid="{00000000-0005-0000-0000-0000E9230000}"/>
    <cellStyle name="Normal 2 2 2 4 2 4" xfId="9185" xr:uid="{00000000-0005-0000-0000-0000EA230000}"/>
    <cellStyle name="Normal 2 2 2 4 3" xfId="9186" xr:uid="{00000000-0005-0000-0000-0000EB230000}"/>
    <cellStyle name="Normal 2 2 2 4 3 2" xfId="9187" xr:uid="{00000000-0005-0000-0000-0000EC230000}"/>
    <cellStyle name="Normal 2 2 2 4 4" xfId="9188" xr:uid="{00000000-0005-0000-0000-0000ED230000}"/>
    <cellStyle name="Normal 2 2 2 4 5" xfId="9189" xr:uid="{00000000-0005-0000-0000-0000EE230000}"/>
    <cellStyle name="Normal 2 2 2 5" xfId="9190" xr:uid="{00000000-0005-0000-0000-0000EF230000}"/>
    <cellStyle name="Normal 2 2 2 5 2" xfId="9191" xr:uid="{00000000-0005-0000-0000-0000F0230000}"/>
    <cellStyle name="Normal 2 2 2 5 2 2" xfId="9192" xr:uid="{00000000-0005-0000-0000-0000F1230000}"/>
    <cellStyle name="Normal 2 2 2 5 2 2 2" xfId="9193" xr:uid="{00000000-0005-0000-0000-0000F2230000}"/>
    <cellStyle name="Normal 2 2 2 5 2 3" xfId="9194" xr:uid="{00000000-0005-0000-0000-0000F3230000}"/>
    <cellStyle name="Normal 2 2 2 5 2 4" xfId="9195" xr:uid="{00000000-0005-0000-0000-0000F4230000}"/>
    <cellStyle name="Normal 2 2 2 5 3" xfId="9196" xr:uid="{00000000-0005-0000-0000-0000F5230000}"/>
    <cellStyle name="Normal 2 2 2 5 3 2" xfId="9197" xr:uid="{00000000-0005-0000-0000-0000F6230000}"/>
    <cellStyle name="Normal 2 2 2 5 4" xfId="9198" xr:uid="{00000000-0005-0000-0000-0000F7230000}"/>
    <cellStyle name="Normal 2 2 2 5 5" xfId="9199" xr:uid="{00000000-0005-0000-0000-0000F8230000}"/>
    <cellStyle name="Normal 2 2 2 6" xfId="9200" xr:uid="{00000000-0005-0000-0000-0000F9230000}"/>
    <cellStyle name="Normal 2 2 2 6 2" xfId="9201" xr:uid="{00000000-0005-0000-0000-0000FA230000}"/>
    <cellStyle name="Normal 2 2 2 6 2 2" xfId="9202" xr:uid="{00000000-0005-0000-0000-0000FB230000}"/>
    <cellStyle name="Normal 2 2 2 6 3" xfId="9203" xr:uid="{00000000-0005-0000-0000-0000FC230000}"/>
    <cellStyle name="Normal 2 2 2 6 4" xfId="9204" xr:uid="{00000000-0005-0000-0000-0000FD230000}"/>
    <cellStyle name="Normal 2 2 2 7" xfId="9205" xr:uid="{00000000-0005-0000-0000-0000FE230000}"/>
    <cellStyle name="Normal 2 2 2 7 2" xfId="9206" xr:uid="{00000000-0005-0000-0000-0000FF230000}"/>
    <cellStyle name="Normal 2 2 2 7 2 2" xfId="9207" xr:uid="{00000000-0005-0000-0000-000000240000}"/>
    <cellStyle name="Normal 2 2 2 7 3" xfId="9208" xr:uid="{00000000-0005-0000-0000-000001240000}"/>
    <cellStyle name="Normal 2 2 2 7 4" xfId="9209" xr:uid="{00000000-0005-0000-0000-000002240000}"/>
    <cellStyle name="Normal 2 2 2 8" xfId="9210" xr:uid="{00000000-0005-0000-0000-000003240000}"/>
    <cellStyle name="Normal 2 2 2 8 2" xfId="9211" xr:uid="{00000000-0005-0000-0000-000004240000}"/>
    <cellStyle name="Normal 2 2 2 8 2 2" xfId="9212" xr:uid="{00000000-0005-0000-0000-000005240000}"/>
    <cellStyle name="Normal 2 2 2 8 3" xfId="9213" xr:uid="{00000000-0005-0000-0000-000006240000}"/>
    <cellStyle name="Normal 2 2 2 8 4" xfId="9214" xr:uid="{00000000-0005-0000-0000-000007240000}"/>
    <cellStyle name="Normal 2 2 2 9" xfId="9215" xr:uid="{00000000-0005-0000-0000-000008240000}"/>
    <cellStyle name="Normal 2 2 2 9 2" xfId="9216" xr:uid="{00000000-0005-0000-0000-000009240000}"/>
    <cellStyle name="Normal 2 2 2 9 2 2" xfId="9217" xr:uid="{00000000-0005-0000-0000-00000A240000}"/>
    <cellStyle name="Normal 2 2 2 9 3" xfId="9218" xr:uid="{00000000-0005-0000-0000-00000B240000}"/>
    <cellStyle name="Normal 2 2 2 9 4" xfId="9219" xr:uid="{00000000-0005-0000-0000-00000C240000}"/>
    <cellStyle name="Normal 2 2 3" xfId="9220" xr:uid="{00000000-0005-0000-0000-00000D240000}"/>
    <cellStyle name="Normal 2 2 3 2" xfId="9221" xr:uid="{00000000-0005-0000-0000-00000E240000}"/>
    <cellStyle name="Normal 2 2 4" xfId="9222" xr:uid="{00000000-0005-0000-0000-00000F240000}"/>
    <cellStyle name="Normal 2 2 4 10" xfId="9223" xr:uid="{00000000-0005-0000-0000-000010240000}"/>
    <cellStyle name="Normal 2 2 4 2" xfId="9224" xr:uid="{00000000-0005-0000-0000-000011240000}"/>
    <cellStyle name="Normal 2 2 4 2 2" xfId="9225" xr:uid="{00000000-0005-0000-0000-000012240000}"/>
    <cellStyle name="Normal 2 2 4 2 2 2" xfId="9226" xr:uid="{00000000-0005-0000-0000-000013240000}"/>
    <cellStyle name="Normal 2 2 4 2 2 2 2" xfId="9227" xr:uid="{00000000-0005-0000-0000-000014240000}"/>
    <cellStyle name="Normal 2 2 4 2 2 3" xfId="9228" xr:uid="{00000000-0005-0000-0000-000015240000}"/>
    <cellStyle name="Normal 2 2 4 2 2 4" xfId="9229" xr:uid="{00000000-0005-0000-0000-000016240000}"/>
    <cellStyle name="Normal 2 2 4 2 3" xfId="9230" xr:uid="{00000000-0005-0000-0000-000017240000}"/>
    <cellStyle name="Normal 2 2 4 2 3 2" xfId="9231" xr:uid="{00000000-0005-0000-0000-000018240000}"/>
    <cellStyle name="Normal 2 2 4 2 4" xfId="9232" xr:uid="{00000000-0005-0000-0000-000019240000}"/>
    <cellStyle name="Normal 2 2 4 2 5" xfId="9233" xr:uid="{00000000-0005-0000-0000-00001A240000}"/>
    <cellStyle name="Normal 2 2 4 3" xfId="9234" xr:uid="{00000000-0005-0000-0000-00001B240000}"/>
    <cellStyle name="Normal 2 2 4 3 2" xfId="9235" xr:uid="{00000000-0005-0000-0000-00001C240000}"/>
    <cellStyle name="Normal 2 2 4 3 2 2" xfId="9236" xr:uid="{00000000-0005-0000-0000-00001D240000}"/>
    <cellStyle name="Normal 2 2 4 3 3" xfId="9237" xr:uid="{00000000-0005-0000-0000-00001E240000}"/>
    <cellStyle name="Normal 2 2 4 3 4" xfId="9238" xr:uid="{00000000-0005-0000-0000-00001F240000}"/>
    <cellStyle name="Normal 2 2 4 4" xfId="9239" xr:uid="{00000000-0005-0000-0000-000020240000}"/>
    <cellStyle name="Normal 2 2 4 4 2" xfId="9240" xr:uid="{00000000-0005-0000-0000-000021240000}"/>
    <cellStyle name="Normal 2 2 4 4 2 2" xfId="9241" xr:uid="{00000000-0005-0000-0000-000022240000}"/>
    <cellStyle name="Normal 2 2 4 4 3" xfId="9242" xr:uid="{00000000-0005-0000-0000-000023240000}"/>
    <cellStyle name="Normal 2 2 4 4 4" xfId="9243" xr:uid="{00000000-0005-0000-0000-000024240000}"/>
    <cellStyle name="Normal 2 2 4 5" xfId="9244" xr:uid="{00000000-0005-0000-0000-000025240000}"/>
    <cellStyle name="Normal 2 2 4 5 2" xfId="9245" xr:uid="{00000000-0005-0000-0000-000026240000}"/>
    <cellStyle name="Normal 2 2 4 5 2 2" xfId="9246" xr:uid="{00000000-0005-0000-0000-000027240000}"/>
    <cellStyle name="Normal 2 2 4 5 3" xfId="9247" xr:uid="{00000000-0005-0000-0000-000028240000}"/>
    <cellStyle name="Normal 2 2 4 5 4" xfId="9248" xr:uid="{00000000-0005-0000-0000-000029240000}"/>
    <cellStyle name="Normal 2 2 4 6" xfId="9249" xr:uid="{00000000-0005-0000-0000-00002A240000}"/>
    <cellStyle name="Normal 2 2 4 6 2" xfId="9250" xr:uid="{00000000-0005-0000-0000-00002B240000}"/>
    <cellStyle name="Normal 2 2 4 6 2 2" xfId="9251" xr:uid="{00000000-0005-0000-0000-00002C240000}"/>
    <cellStyle name="Normal 2 2 4 6 3" xfId="9252" xr:uid="{00000000-0005-0000-0000-00002D240000}"/>
    <cellStyle name="Normal 2 2 4 6 4" xfId="9253" xr:uid="{00000000-0005-0000-0000-00002E240000}"/>
    <cellStyle name="Normal 2 2 4 7" xfId="9254" xr:uid="{00000000-0005-0000-0000-00002F240000}"/>
    <cellStyle name="Normal 2 2 4 7 2" xfId="9255" xr:uid="{00000000-0005-0000-0000-000030240000}"/>
    <cellStyle name="Normal 2 2 4 7 2 2" xfId="9256" xr:uid="{00000000-0005-0000-0000-000031240000}"/>
    <cellStyle name="Normal 2 2 4 7 3" xfId="9257" xr:uid="{00000000-0005-0000-0000-000032240000}"/>
    <cellStyle name="Normal 2 2 4 7 4" xfId="9258" xr:uid="{00000000-0005-0000-0000-000033240000}"/>
    <cellStyle name="Normal 2 2 4 8" xfId="9259" xr:uid="{00000000-0005-0000-0000-000034240000}"/>
    <cellStyle name="Normal 2 2 4 8 2" xfId="9260" xr:uid="{00000000-0005-0000-0000-000035240000}"/>
    <cellStyle name="Normal 2 2 4 9" xfId="9261" xr:uid="{00000000-0005-0000-0000-000036240000}"/>
    <cellStyle name="Normal 2 2 5" xfId="9262" xr:uid="{00000000-0005-0000-0000-000037240000}"/>
    <cellStyle name="Normal 2 2 6" xfId="11187" xr:uid="{00000000-0005-0000-0000-000038240000}"/>
    <cellStyle name="Normal 2 2 7" xfId="11201" xr:uid="{00000000-0005-0000-0000-000039240000}"/>
    <cellStyle name="Normal 2 3" xfId="9263" xr:uid="{00000000-0005-0000-0000-00003A240000}"/>
    <cellStyle name="Normal 2 3 10" xfId="9264" xr:uid="{00000000-0005-0000-0000-00003B240000}"/>
    <cellStyle name="Normal 2 3 10 2" xfId="9265" xr:uid="{00000000-0005-0000-0000-00003C240000}"/>
    <cellStyle name="Normal 2 3 10 2 2" xfId="9266" xr:uid="{00000000-0005-0000-0000-00003D240000}"/>
    <cellStyle name="Normal 2 3 10 3" xfId="9267" xr:uid="{00000000-0005-0000-0000-00003E240000}"/>
    <cellStyle name="Normal 2 3 10 4" xfId="9268" xr:uid="{00000000-0005-0000-0000-00003F240000}"/>
    <cellStyle name="Normal 2 3 11" xfId="9269" xr:uid="{00000000-0005-0000-0000-000040240000}"/>
    <cellStyle name="Normal 2 3 11 2" xfId="9270" xr:uid="{00000000-0005-0000-0000-000041240000}"/>
    <cellStyle name="Normal 2 3 11 2 2" xfId="9271" xr:uid="{00000000-0005-0000-0000-000042240000}"/>
    <cellStyle name="Normal 2 3 11 3" xfId="9272" xr:uid="{00000000-0005-0000-0000-000043240000}"/>
    <cellStyle name="Normal 2 3 11 4" xfId="9273" xr:uid="{00000000-0005-0000-0000-000044240000}"/>
    <cellStyle name="Normal 2 3 12" xfId="9274" xr:uid="{00000000-0005-0000-0000-000045240000}"/>
    <cellStyle name="Normal 2 3 12 2" xfId="9275" xr:uid="{00000000-0005-0000-0000-000046240000}"/>
    <cellStyle name="Normal 2 3 13" xfId="9276" xr:uid="{00000000-0005-0000-0000-000047240000}"/>
    <cellStyle name="Normal 2 3 14" xfId="9277" xr:uid="{00000000-0005-0000-0000-000048240000}"/>
    <cellStyle name="Normal 2 3 2" xfId="9278" xr:uid="{00000000-0005-0000-0000-000049240000}"/>
    <cellStyle name="Normal 2 3 3" xfId="9279" xr:uid="{00000000-0005-0000-0000-00004A240000}"/>
    <cellStyle name="Normal 2 3 3 10" xfId="9280" xr:uid="{00000000-0005-0000-0000-00004B240000}"/>
    <cellStyle name="Normal 2 3 3 10 2" xfId="9281" xr:uid="{00000000-0005-0000-0000-00004C240000}"/>
    <cellStyle name="Normal 2 3 3 11" xfId="9282" xr:uid="{00000000-0005-0000-0000-00004D240000}"/>
    <cellStyle name="Normal 2 3 3 12" xfId="9283" xr:uid="{00000000-0005-0000-0000-00004E240000}"/>
    <cellStyle name="Normal 2 3 3 2" xfId="9284" xr:uid="{00000000-0005-0000-0000-00004F240000}"/>
    <cellStyle name="Normal 2 3 3 2 10" xfId="9285" xr:uid="{00000000-0005-0000-0000-000050240000}"/>
    <cellStyle name="Normal 2 3 3 2 2" xfId="9286" xr:uid="{00000000-0005-0000-0000-000051240000}"/>
    <cellStyle name="Normal 2 3 3 2 2 2" xfId="9287" xr:uid="{00000000-0005-0000-0000-000052240000}"/>
    <cellStyle name="Normal 2 3 3 2 2 2 2" xfId="9288" xr:uid="{00000000-0005-0000-0000-000053240000}"/>
    <cellStyle name="Normal 2 3 3 2 2 2 2 2" xfId="9289" xr:uid="{00000000-0005-0000-0000-000054240000}"/>
    <cellStyle name="Normal 2 3 3 2 2 2 3" xfId="9290" xr:uid="{00000000-0005-0000-0000-000055240000}"/>
    <cellStyle name="Normal 2 3 3 2 2 2 4" xfId="9291" xr:uid="{00000000-0005-0000-0000-000056240000}"/>
    <cellStyle name="Normal 2 3 3 2 2 3" xfId="9292" xr:uid="{00000000-0005-0000-0000-000057240000}"/>
    <cellStyle name="Normal 2 3 3 2 2 3 2" xfId="9293" xr:uid="{00000000-0005-0000-0000-000058240000}"/>
    <cellStyle name="Normal 2 3 3 2 2 4" xfId="9294" xr:uid="{00000000-0005-0000-0000-000059240000}"/>
    <cellStyle name="Normal 2 3 3 2 2 5" xfId="9295" xr:uid="{00000000-0005-0000-0000-00005A240000}"/>
    <cellStyle name="Normal 2 3 3 2 3" xfId="9296" xr:uid="{00000000-0005-0000-0000-00005B240000}"/>
    <cellStyle name="Normal 2 3 3 2 3 2" xfId="9297" xr:uid="{00000000-0005-0000-0000-00005C240000}"/>
    <cellStyle name="Normal 2 3 3 2 3 2 2" xfId="9298" xr:uid="{00000000-0005-0000-0000-00005D240000}"/>
    <cellStyle name="Normal 2 3 3 2 3 3" xfId="9299" xr:uid="{00000000-0005-0000-0000-00005E240000}"/>
    <cellStyle name="Normal 2 3 3 2 3 4" xfId="9300" xr:uid="{00000000-0005-0000-0000-00005F240000}"/>
    <cellStyle name="Normal 2 3 3 2 4" xfId="9301" xr:uid="{00000000-0005-0000-0000-000060240000}"/>
    <cellStyle name="Normal 2 3 3 2 4 2" xfId="9302" xr:uid="{00000000-0005-0000-0000-000061240000}"/>
    <cellStyle name="Normal 2 3 3 2 4 2 2" xfId="9303" xr:uid="{00000000-0005-0000-0000-000062240000}"/>
    <cellStyle name="Normal 2 3 3 2 4 3" xfId="9304" xr:uid="{00000000-0005-0000-0000-000063240000}"/>
    <cellStyle name="Normal 2 3 3 2 4 4" xfId="9305" xr:uid="{00000000-0005-0000-0000-000064240000}"/>
    <cellStyle name="Normal 2 3 3 2 5" xfId="9306" xr:uid="{00000000-0005-0000-0000-000065240000}"/>
    <cellStyle name="Normal 2 3 3 2 5 2" xfId="9307" xr:uid="{00000000-0005-0000-0000-000066240000}"/>
    <cellStyle name="Normal 2 3 3 2 5 2 2" xfId="9308" xr:uid="{00000000-0005-0000-0000-000067240000}"/>
    <cellStyle name="Normal 2 3 3 2 5 3" xfId="9309" xr:uid="{00000000-0005-0000-0000-000068240000}"/>
    <cellStyle name="Normal 2 3 3 2 5 4" xfId="9310" xr:uid="{00000000-0005-0000-0000-000069240000}"/>
    <cellStyle name="Normal 2 3 3 2 6" xfId="9311" xr:uid="{00000000-0005-0000-0000-00006A240000}"/>
    <cellStyle name="Normal 2 3 3 2 6 2" xfId="9312" xr:uid="{00000000-0005-0000-0000-00006B240000}"/>
    <cellStyle name="Normal 2 3 3 2 6 2 2" xfId="9313" xr:uid="{00000000-0005-0000-0000-00006C240000}"/>
    <cellStyle name="Normal 2 3 3 2 6 3" xfId="9314" xr:uid="{00000000-0005-0000-0000-00006D240000}"/>
    <cellStyle name="Normal 2 3 3 2 6 4" xfId="9315" xr:uid="{00000000-0005-0000-0000-00006E240000}"/>
    <cellStyle name="Normal 2 3 3 2 7" xfId="9316" xr:uid="{00000000-0005-0000-0000-00006F240000}"/>
    <cellStyle name="Normal 2 3 3 2 7 2" xfId="9317" xr:uid="{00000000-0005-0000-0000-000070240000}"/>
    <cellStyle name="Normal 2 3 3 2 7 2 2" xfId="9318" xr:uid="{00000000-0005-0000-0000-000071240000}"/>
    <cellStyle name="Normal 2 3 3 2 7 3" xfId="9319" xr:uid="{00000000-0005-0000-0000-000072240000}"/>
    <cellStyle name="Normal 2 3 3 2 7 4" xfId="9320" xr:uid="{00000000-0005-0000-0000-000073240000}"/>
    <cellStyle name="Normal 2 3 3 2 8" xfId="9321" xr:uid="{00000000-0005-0000-0000-000074240000}"/>
    <cellStyle name="Normal 2 3 3 2 8 2" xfId="9322" xr:uid="{00000000-0005-0000-0000-000075240000}"/>
    <cellStyle name="Normal 2 3 3 2 9" xfId="9323" xr:uid="{00000000-0005-0000-0000-000076240000}"/>
    <cellStyle name="Normal 2 3 3 3" xfId="9324" xr:uid="{00000000-0005-0000-0000-000077240000}"/>
    <cellStyle name="Normal 2 3 3 3 2" xfId="9325" xr:uid="{00000000-0005-0000-0000-000078240000}"/>
    <cellStyle name="Normal 2 3 3 3 2 2" xfId="9326" xr:uid="{00000000-0005-0000-0000-000079240000}"/>
    <cellStyle name="Normal 2 3 3 3 2 2 2" xfId="9327" xr:uid="{00000000-0005-0000-0000-00007A240000}"/>
    <cellStyle name="Normal 2 3 3 3 2 3" xfId="9328" xr:uid="{00000000-0005-0000-0000-00007B240000}"/>
    <cellStyle name="Normal 2 3 3 3 2 4" xfId="9329" xr:uid="{00000000-0005-0000-0000-00007C240000}"/>
    <cellStyle name="Normal 2 3 3 3 3" xfId="9330" xr:uid="{00000000-0005-0000-0000-00007D240000}"/>
    <cellStyle name="Normal 2 3 3 3 3 2" xfId="9331" xr:uid="{00000000-0005-0000-0000-00007E240000}"/>
    <cellStyle name="Normal 2 3 3 3 4" xfId="9332" xr:uid="{00000000-0005-0000-0000-00007F240000}"/>
    <cellStyle name="Normal 2 3 3 3 5" xfId="9333" xr:uid="{00000000-0005-0000-0000-000080240000}"/>
    <cellStyle name="Normal 2 3 3 4" xfId="9334" xr:uid="{00000000-0005-0000-0000-000081240000}"/>
    <cellStyle name="Normal 2 3 3 4 2" xfId="9335" xr:uid="{00000000-0005-0000-0000-000082240000}"/>
    <cellStyle name="Normal 2 3 3 4 2 2" xfId="9336" xr:uid="{00000000-0005-0000-0000-000083240000}"/>
    <cellStyle name="Normal 2 3 3 4 2 2 2" xfId="9337" xr:uid="{00000000-0005-0000-0000-000084240000}"/>
    <cellStyle name="Normal 2 3 3 4 2 3" xfId="9338" xr:uid="{00000000-0005-0000-0000-000085240000}"/>
    <cellStyle name="Normal 2 3 3 4 2 4" xfId="9339" xr:uid="{00000000-0005-0000-0000-000086240000}"/>
    <cellStyle name="Normal 2 3 3 4 3" xfId="9340" xr:uid="{00000000-0005-0000-0000-000087240000}"/>
    <cellStyle name="Normal 2 3 3 4 3 2" xfId="9341" xr:uid="{00000000-0005-0000-0000-000088240000}"/>
    <cellStyle name="Normal 2 3 3 4 4" xfId="9342" xr:uid="{00000000-0005-0000-0000-000089240000}"/>
    <cellStyle name="Normal 2 3 3 4 5" xfId="9343" xr:uid="{00000000-0005-0000-0000-00008A240000}"/>
    <cellStyle name="Normal 2 3 3 5" xfId="9344" xr:uid="{00000000-0005-0000-0000-00008B240000}"/>
    <cellStyle name="Normal 2 3 3 5 2" xfId="9345" xr:uid="{00000000-0005-0000-0000-00008C240000}"/>
    <cellStyle name="Normal 2 3 3 5 2 2" xfId="9346" xr:uid="{00000000-0005-0000-0000-00008D240000}"/>
    <cellStyle name="Normal 2 3 3 5 3" xfId="9347" xr:uid="{00000000-0005-0000-0000-00008E240000}"/>
    <cellStyle name="Normal 2 3 3 5 4" xfId="9348" xr:uid="{00000000-0005-0000-0000-00008F240000}"/>
    <cellStyle name="Normal 2 3 3 6" xfId="9349" xr:uid="{00000000-0005-0000-0000-000090240000}"/>
    <cellStyle name="Normal 2 3 3 6 2" xfId="9350" xr:uid="{00000000-0005-0000-0000-000091240000}"/>
    <cellStyle name="Normal 2 3 3 6 2 2" xfId="9351" xr:uid="{00000000-0005-0000-0000-000092240000}"/>
    <cellStyle name="Normal 2 3 3 6 3" xfId="9352" xr:uid="{00000000-0005-0000-0000-000093240000}"/>
    <cellStyle name="Normal 2 3 3 6 4" xfId="9353" xr:uid="{00000000-0005-0000-0000-000094240000}"/>
    <cellStyle name="Normal 2 3 3 7" xfId="9354" xr:uid="{00000000-0005-0000-0000-000095240000}"/>
    <cellStyle name="Normal 2 3 3 7 2" xfId="9355" xr:uid="{00000000-0005-0000-0000-000096240000}"/>
    <cellStyle name="Normal 2 3 3 7 2 2" xfId="9356" xr:uid="{00000000-0005-0000-0000-000097240000}"/>
    <cellStyle name="Normal 2 3 3 7 3" xfId="9357" xr:uid="{00000000-0005-0000-0000-000098240000}"/>
    <cellStyle name="Normal 2 3 3 7 4" xfId="9358" xr:uid="{00000000-0005-0000-0000-000099240000}"/>
    <cellStyle name="Normal 2 3 3 8" xfId="9359" xr:uid="{00000000-0005-0000-0000-00009A240000}"/>
    <cellStyle name="Normal 2 3 3 8 2" xfId="9360" xr:uid="{00000000-0005-0000-0000-00009B240000}"/>
    <cellStyle name="Normal 2 3 3 8 2 2" xfId="9361" xr:uid="{00000000-0005-0000-0000-00009C240000}"/>
    <cellStyle name="Normal 2 3 3 8 3" xfId="9362" xr:uid="{00000000-0005-0000-0000-00009D240000}"/>
    <cellStyle name="Normal 2 3 3 8 4" xfId="9363" xr:uid="{00000000-0005-0000-0000-00009E240000}"/>
    <cellStyle name="Normal 2 3 3 9" xfId="9364" xr:uid="{00000000-0005-0000-0000-00009F240000}"/>
    <cellStyle name="Normal 2 3 3 9 2" xfId="9365" xr:uid="{00000000-0005-0000-0000-0000A0240000}"/>
    <cellStyle name="Normal 2 3 3 9 2 2" xfId="9366" xr:uid="{00000000-0005-0000-0000-0000A1240000}"/>
    <cellStyle name="Normal 2 3 3 9 3" xfId="9367" xr:uid="{00000000-0005-0000-0000-0000A2240000}"/>
    <cellStyle name="Normal 2 3 3 9 4" xfId="9368" xr:uid="{00000000-0005-0000-0000-0000A3240000}"/>
    <cellStyle name="Normal 2 3 4" xfId="9369" xr:uid="{00000000-0005-0000-0000-0000A4240000}"/>
    <cellStyle name="Normal 2 3 4 10" xfId="9370" xr:uid="{00000000-0005-0000-0000-0000A5240000}"/>
    <cellStyle name="Normal 2 3 4 2" xfId="9371" xr:uid="{00000000-0005-0000-0000-0000A6240000}"/>
    <cellStyle name="Normal 2 3 4 2 2" xfId="9372" xr:uid="{00000000-0005-0000-0000-0000A7240000}"/>
    <cellStyle name="Normal 2 3 4 2 2 2" xfId="9373" xr:uid="{00000000-0005-0000-0000-0000A8240000}"/>
    <cellStyle name="Normal 2 3 4 2 2 2 2" xfId="9374" xr:uid="{00000000-0005-0000-0000-0000A9240000}"/>
    <cellStyle name="Normal 2 3 4 2 2 3" xfId="9375" xr:uid="{00000000-0005-0000-0000-0000AA240000}"/>
    <cellStyle name="Normal 2 3 4 2 2 4" xfId="9376" xr:uid="{00000000-0005-0000-0000-0000AB240000}"/>
    <cellStyle name="Normal 2 3 4 2 3" xfId="9377" xr:uid="{00000000-0005-0000-0000-0000AC240000}"/>
    <cellStyle name="Normal 2 3 4 2 3 2" xfId="9378" xr:uid="{00000000-0005-0000-0000-0000AD240000}"/>
    <cellStyle name="Normal 2 3 4 2 4" xfId="9379" xr:uid="{00000000-0005-0000-0000-0000AE240000}"/>
    <cellStyle name="Normal 2 3 4 2 5" xfId="9380" xr:uid="{00000000-0005-0000-0000-0000AF240000}"/>
    <cellStyle name="Normal 2 3 4 3" xfId="9381" xr:uid="{00000000-0005-0000-0000-0000B0240000}"/>
    <cellStyle name="Normal 2 3 4 3 2" xfId="9382" xr:uid="{00000000-0005-0000-0000-0000B1240000}"/>
    <cellStyle name="Normal 2 3 4 3 2 2" xfId="9383" xr:uid="{00000000-0005-0000-0000-0000B2240000}"/>
    <cellStyle name="Normal 2 3 4 3 3" xfId="9384" xr:uid="{00000000-0005-0000-0000-0000B3240000}"/>
    <cellStyle name="Normal 2 3 4 3 4" xfId="9385" xr:uid="{00000000-0005-0000-0000-0000B4240000}"/>
    <cellStyle name="Normal 2 3 4 4" xfId="9386" xr:uid="{00000000-0005-0000-0000-0000B5240000}"/>
    <cellStyle name="Normal 2 3 4 4 2" xfId="9387" xr:uid="{00000000-0005-0000-0000-0000B6240000}"/>
    <cellStyle name="Normal 2 3 4 4 2 2" xfId="9388" xr:uid="{00000000-0005-0000-0000-0000B7240000}"/>
    <cellStyle name="Normal 2 3 4 4 3" xfId="9389" xr:uid="{00000000-0005-0000-0000-0000B8240000}"/>
    <cellStyle name="Normal 2 3 4 4 4" xfId="9390" xr:uid="{00000000-0005-0000-0000-0000B9240000}"/>
    <cellStyle name="Normal 2 3 4 5" xfId="9391" xr:uid="{00000000-0005-0000-0000-0000BA240000}"/>
    <cellStyle name="Normal 2 3 4 5 2" xfId="9392" xr:uid="{00000000-0005-0000-0000-0000BB240000}"/>
    <cellStyle name="Normal 2 3 4 5 2 2" xfId="9393" xr:uid="{00000000-0005-0000-0000-0000BC240000}"/>
    <cellStyle name="Normal 2 3 4 5 3" xfId="9394" xr:uid="{00000000-0005-0000-0000-0000BD240000}"/>
    <cellStyle name="Normal 2 3 4 5 4" xfId="9395" xr:uid="{00000000-0005-0000-0000-0000BE240000}"/>
    <cellStyle name="Normal 2 3 4 6" xfId="9396" xr:uid="{00000000-0005-0000-0000-0000BF240000}"/>
    <cellStyle name="Normal 2 3 4 6 2" xfId="9397" xr:uid="{00000000-0005-0000-0000-0000C0240000}"/>
    <cellStyle name="Normal 2 3 4 6 2 2" xfId="9398" xr:uid="{00000000-0005-0000-0000-0000C1240000}"/>
    <cellStyle name="Normal 2 3 4 6 3" xfId="9399" xr:uid="{00000000-0005-0000-0000-0000C2240000}"/>
    <cellStyle name="Normal 2 3 4 6 4" xfId="9400" xr:uid="{00000000-0005-0000-0000-0000C3240000}"/>
    <cellStyle name="Normal 2 3 4 7" xfId="9401" xr:uid="{00000000-0005-0000-0000-0000C4240000}"/>
    <cellStyle name="Normal 2 3 4 7 2" xfId="9402" xr:uid="{00000000-0005-0000-0000-0000C5240000}"/>
    <cellStyle name="Normal 2 3 4 7 2 2" xfId="9403" xr:uid="{00000000-0005-0000-0000-0000C6240000}"/>
    <cellStyle name="Normal 2 3 4 7 3" xfId="9404" xr:uid="{00000000-0005-0000-0000-0000C7240000}"/>
    <cellStyle name="Normal 2 3 4 7 4" xfId="9405" xr:uid="{00000000-0005-0000-0000-0000C8240000}"/>
    <cellStyle name="Normal 2 3 4 8" xfId="9406" xr:uid="{00000000-0005-0000-0000-0000C9240000}"/>
    <cellStyle name="Normal 2 3 4 8 2" xfId="9407" xr:uid="{00000000-0005-0000-0000-0000CA240000}"/>
    <cellStyle name="Normal 2 3 4 9" xfId="9408" xr:uid="{00000000-0005-0000-0000-0000CB240000}"/>
    <cellStyle name="Normal 2 3 5" xfId="9409" xr:uid="{00000000-0005-0000-0000-0000CC240000}"/>
    <cellStyle name="Normal 2 3 5 2" xfId="9410" xr:uid="{00000000-0005-0000-0000-0000CD240000}"/>
    <cellStyle name="Normal 2 3 5 2 2" xfId="9411" xr:uid="{00000000-0005-0000-0000-0000CE240000}"/>
    <cellStyle name="Normal 2 3 5 2 2 2" xfId="9412" xr:uid="{00000000-0005-0000-0000-0000CF240000}"/>
    <cellStyle name="Normal 2 3 5 2 3" xfId="9413" xr:uid="{00000000-0005-0000-0000-0000D0240000}"/>
    <cellStyle name="Normal 2 3 5 2 4" xfId="9414" xr:uid="{00000000-0005-0000-0000-0000D1240000}"/>
    <cellStyle name="Normal 2 3 5 3" xfId="9415" xr:uid="{00000000-0005-0000-0000-0000D2240000}"/>
    <cellStyle name="Normal 2 3 5 3 2" xfId="9416" xr:uid="{00000000-0005-0000-0000-0000D3240000}"/>
    <cellStyle name="Normal 2 3 5 4" xfId="9417" xr:uid="{00000000-0005-0000-0000-0000D4240000}"/>
    <cellStyle name="Normal 2 3 5 5" xfId="9418" xr:uid="{00000000-0005-0000-0000-0000D5240000}"/>
    <cellStyle name="Normal 2 3 6" xfId="9419" xr:uid="{00000000-0005-0000-0000-0000D6240000}"/>
    <cellStyle name="Normal 2 3 6 2" xfId="9420" xr:uid="{00000000-0005-0000-0000-0000D7240000}"/>
    <cellStyle name="Normal 2 3 6 2 2" xfId="9421" xr:uid="{00000000-0005-0000-0000-0000D8240000}"/>
    <cellStyle name="Normal 2 3 6 2 2 2" xfId="9422" xr:uid="{00000000-0005-0000-0000-0000D9240000}"/>
    <cellStyle name="Normal 2 3 6 2 3" xfId="9423" xr:uid="{00000000-0005-0000-0000-0000DA240000}"/>
    <cellStyle name="Normal 2 3 6 2 4" xfId="9424" xr:uid="{00000000-0005-0000-0000-0000DB240000}"/>
    <cellStyle name="Normal 2 3 6 3" xfId="9425" xr:uid="{00000000-0005-0000-0000-0000DC240000}"/>
    <cellStyle name="Normal 2 3 6 3 2" xfId="9426" xr:uid="{00000000-0005-0000-0000-0000DD240000}"/>
    <cellStyle name="Normal 2 3 6 4" xfId="9427" xr:uid="{00000000-0005-0000-0000-0000DE240000}"/>
    <cellStyle name="Normal 2 3 6 5" xfId="9428" xr:uid="{00000000-0005-0000-0000-0000DF240000}"/>
    <cellStyle name="Normal 2 3 7" xfId="9429" xr:uid="{00000000-0005-0000-0000-0000E0240000}"/>
    <cellStyle name="Normal 2 3 7 2" xfId="9430" xr:uid="{00000000-0005-0000-0000-0000E1240000}"/>
    <cellStyle name="Normal 2 3 7 2 2" xfId="9431" xr:uid="{00000000-0005-0000-0000-0000E2240000}"/>
    <cellStyle name="Normal 2 3 7 3" xfId="9432" xr:uid="{00000000-0005-0000-0000-0000E3240000}"/>
    <cellStyle name="Normal 2 3 7 4" xfId="9433" xr:uid="{00000000-0005-0000-0000-0000E4240000}"/>
    <cellStyle name="Normal 2 3 8" xfId="9434" xr:uid="{00000000-0005-0000-0000-0000E5240000}"/>
    <cellStyle name="Normal 2 3 8 2" xfId="9435" xr:uid="{00000000-0005-0000-0000-0000E6240000}"/>
    <cellStyle name="Normal 2 3 8 2 2" xfId="9436" xr:uid="{00000000-0005-0000-0000-0000E7240000}"/>
    <cellStyle name="Normal 2 3 8 3" xfId="9437" xr:uid="{00000000-0005-0000-0000-0000E8240000}"/>
    <cellStyle name="Normal 2 3 8 4" xfId="9438" xr:uid="{00000000-0005-0000-0000-0000E9240000}"/>
    <cellStyle name="Normal 2 3 9" xfId="9439" xr:uid="{00000000-0005-0000-0000-0000EA240000}"/>
    <cellStyle name="Normal 2 3 9 2" xfId="9440" xr:uid="{00000000-0005-0000-0000-0000EB240000}"/>
    <cellStyle name="Normal 2 3 9 2 2" xfId="9441" xr:uid="{00000000-0005-0000-0000-0000EC240000}"/>
    <cellStyle name="Normal 2 3 9 3" xfId="9442" xr:uid="{00000000-0005-0000-0000-0000ED240000}"/>
    <cellStyle name="Normal 2 3 9 4" xfId="9443" xr:uid="{00000000-0005-0000-0000-0000EE240000}"/>
    <cellStyle name="Normal 2 4" xfId="9444" xr:uid="{00000000-0005-0000-0000-0000EF240000}"/>
    <cellStyle name="Normal 2 5" xfId="9445" xr:uid="{00000000-0005-0000-0000-0000F0240000}"/>
    <cellStyle name="Normal 2 5 10" xfId="9446" xr:uid="{00000000-0005-0000-0000-0000F1240000}"/>
    <cellStyle name="Normal 2 5 10 2" xfId="9447" xr:uid="{00000000-0005-0000-0000-0000F2240000}"/>
    <cellStyle name="Normal 2 5 11" xfId="9448" xr:uid="{00000000-0005-0000-0000-0000F3240000}"/>
    <cellStyle name="Normal 2 5 12" xfId="9449" xr:uid="{00000000-0005-0000-0000-0000F4240000}"/>
    <cellStyle name="Normal 2 5 2" xfId="9450" xr:uid="{00000000-0005-0000-0000-0000F5240000}"/>
    <cellStyle name="Normal 2 5 2 10" xfId="9451" xr:uid="{00000000-0005-0000-0000-0000F6240000}"/>
    <cellStyle name="Normal 2 5 2 2" xfId="9452" xr:uid="{00000000-0005-0000-0000-0000F7240000}"/>
    <cellStyle name="Normal 2 5 2 2 2" xfId="9453" xr:uid="{00000000-0005-0000-0000-0000F8240000}"/>
    <cellStyle name="Normal 2 5 2 2 2 2" xfId="9454" xr:uid="{00000000-0005-0000-0000-0000F9240000}"/>
    <cellStyle name="Normal 2 5 2 2 2 2 2" xfId="9455" xr:uid="{00000000-0005-0000-0000-0000FA240000}"/>
    <cellStyle name="Normal 2 5 2 2 2 3" xfId="9456" xr:uid="{00000000-0005-0000-0000-0000FB240000}"/>
    <cellStyle name="Normal 2 5 2 2 2 4" xfId="9457" xr:uid="{00000000-0005-0000-0000-0000FC240000}"/>
    <cellStyle name="Normal 2 5 2 2 3" xfId="9458" xr:uid="{00000000-0005-0000-0000-0000FD240000}"/>
    <cellStyle name="Normal 2 5 2 2 3 2" xfId="9459" xr:uid="{00000000-0005-0000-0000-0000FE240000}"/>
    <cellStyle name="Normal 2 5 2 2 4" xfId="9460" xr:uid="{00000000-0005-0000-0000-0000FF240000}"/>
    <cellStyle name="Normal 2 5 2 2 5" xfId="9461" xr:uid="{00000000-0005-0000-0000-000000250000}"/>
    <cellStyle name="Normal 2 5 2 3" xfId="9462" xr:uid="{00000000-0005-0000-0000-000001250000}"/>
    <cellStyle name="Normal 2 5 2 3 2" xfId="9463" xr:uid="{00000000-0005-0000-0000-000002250000}"/>
    <cellStyle name="Normal 2 5 2 3 2 2" xfId="9464" xr:uid="{00000000-0005-0000-0000-000003250000}"/>
    <cellStyle name="Normal 2 5 2 3 3" xfId="9465" xr:uid="{00000000-0005-0000-0000-000004250000}"/>
    <cellStyle name="Normal 2 5 2 3 4" xfId="9466" xr:uid="{00000000-0005-0000-0000-000005250000}"/>
    <cellStyle name="Normal 2 5 2 4" xfId="9467" xr:uid="{00000000-0005-0000-0000-000006250000}"/>
    <cellStyle name="Normal 2 5 2 4 2" xfId="9468" xr:uid="{00000000-0005-0000-0000-000007250000}"/>
    <cellStyle name="Normal 2 5 2 4 2 2" xfId="9469" xr:uid="{00000000-0005-0000-0000-000008250000}"/>
    <cellStyle name="Normal 2 5 2 4 3" xfId="9470" xr:uid="{00000000-0005-0000-0000-000009250000}"/>
    <cellStyle name="Normal 2 5 2 4 4" xfId="9471" xr:uid="{00000000-0005-0000-0000-00000A250000}"/>
    <cellStyle name="Normal 2 5 2 5" xfId="9472" xr:uid="{00000000-0005-0000-0000-00000B250000}"/>
    <cellStyle name="Normal 2 5 2 5 2" xfId="9473" xr:uid="{00000000-0005-0000-0000-00000C250000}"/>
    <cellStyle name="Normal 2 5 2 5 2 2" xfId="9474" xr:uid="{00000000-0005-0000-0000-00000D250000}"/>
    <cellStyle name="Normal 2 5 2 5 3" xfId="9475" xr:uid="{00000000-0005-0000-0000-00000E250000}"/>
    <cellStyle name="Normal 2 5 2 5 4" xfId="9476" xr:uid="{00000000-0005-0000-0000-00000F250000}"/>
    <cellStyle name="Normal 2 5 2 6" xfId="9477" xr:uid="{00000000-0005-0000-0000-000010250000}"/>
    <cellStyle name="Normal 2 5 2 6 2" xfId="9478" xr:uid="{00000000-0005-0000-0000-000011250000}"/>
    <cellStyle name="Normal 2 5 2 6 2 2" xfId="9479" xr:uid="{00000000-0005-0000-0000-000012250000}"/>
    <cellStyle name="Normal 2 5 2 6 3" xfId="9480" xr:uid="{00000000-0005-0000-0000-000013250000}"/>
    <cellStyle name="Normal 2 5 2 6 4" xfId="9481" xr:uid="{00000000-0005-0000-0000-000014250000}"/>
    <cellStyle name="Normal 2 5 2 7" xfId="9482" xr:uid="{00000000-0005-0000-0000-000015250000}"/>
    <cellStyle name="Normal 2 5 2 7 2" xfId="9483" xr:uid="{00000000-0005-0000-0000-000016250000}"/>
    <cellStyle name="Normal 2 5 2 7 2 2" xfId="9484" xr:uid="{00000000-0005-0000-0000-000017250000}"/>
    <cellStyle name="Normal 2 5 2 7 3" xfId="9485" xr:uid="{00000000-0005-0000-0000-000018250000}"/>
    <cellStyle name="Normal 2 5 2 7 4" xfId="9486" xr:uid="{00000000-0005-0000-0000-000019250000}"/>
    <cellStyle name="Normal 2 5 2 8" xfId="9487" xr:uid="{00000000-0005-0000-0000-00001A250000}"/>
    <cellStyle name="Normal 2 5 2 8 2" xfId="9488" xr:uid="{00000000-0005-0000-0000-00001B250000}"/>
    <cellStyle name="Normal 2 5 2 9" xfId="9489" xr:uid="{00000000-0005-0000-0000-00001C250000}"/>
    <cellStyle name="Normal 2 5 3" xfId="9490" xr:uid="{00000000-0005-0000-0000-00001D250000}"/>
    <cellStyle name="Normal 2 5 3 2" xfId="9491" xr:uid="{00000000-0005-0000-0000-00001E250000}"/>
    <cellStyle name="Normal 2 5 3 2 2" xfId="9492" xr:uid="{00000000-0005-0000-0000-00001F250000}"/>
    <cellStyle name="Normal 2 5 3 2 2 2" xfId="9493" xr:uid="{00000000-0005-0000-0000-000020250000}"/>
    <cellStyle name="Normal 2 5 3 2 3" xfId="9494" xr:uid="{00000000-0005-0000-0000-000021250000}"/>
    <cellStyle name="Normal 2 5 3 2 4" xfId="9495" xr:uid="{00000000-0005-0000-0000-000022250000}"/>
    <cellStyle name="Normal 2 5 3 3" xfId="9496" xr:uid="{00000000-0005-0000-0000-000023250000}"/>
    <cellStyle name="Normal 2 5 3 3 2" xfId="9497" xr:uid="{00000000-0005-0000-0000-000024250000}"/>
    <cellStyle name="Normal 2 5 3 4" xfId="9498" xr:uid="{00000000-0005-0000-0000-000025250000}"/>
    <cellStyle name="Normal 2 5 3 5" xfId="9499" xr:uid="{00000000-0005-0000-0000-000026250000}"/>
    <cellStyle name="Normal 2 5 4" xfId="9500" xr:uid="{00000000-0005-0000-0000-000027250000}"/>
    <cellStyle name="Normal 2 5 4 2" xfId="9501" xr:uid="{00000000-0005-0000-0000-000028250000}"/>
    <cellStyle name="Normal 2 5 4 2 2" xfId="9502" xr:uid="{00000000-0005-0000-0000-000029250000}"/>
    <cellStyle name="Normal 2 5 4 2 2 2" xfId="9503" xr:uid="{00000000-0005-0000-0000-00002A250000}"/>
    <cellStyle name="Normal 2 5 4 2 3" xfId="9504" xr:uid="{00000000-0005-0000-0000-00002B250000}"/>
    <cellStyle name="Normal 2 5 4 2 4" xfId="9505" xr:uid="{00000000-0005-0000-0000-00002C250000}"/>
    <cellStyle name="Normal 2 5 4 3" xfId="9506" xr:uid="{00000000-0005-0000-0000-00002D250000}"/>
    <cellStyle name="Normal 2 5 4 3 2" xfId="9507" xr:uid="{00000000-0005-0000-0000-00002E250000}"/>
    <cellStyle name="Normal 2 5 4 4" xfId="9508" xr:uid="{00000000-0005-0000-0000-00002F250000}"/>
    <cellStyle name="Normal 2 5 4 5" xfId="9509" xr:uid="{00000000-0005-0000-0000-000030250000}"/>
    <cellStyle name="Normal 2 5 5" xfId="9510" xr:uid="{00000000-0005-0000-0000-000031250000}"/>
    <cellStyle name="Normal 2 5 5 2" xfId="9511" xr:uid="{00000000-0005-0000-0000-000032250000}"/>
    <cellStyle name="Normal 2 5 5 2 2" xfId="9512" xr:uid="{00000000-0005-0000-0000-000033250000}"/>
    <cellStyle name="Normal 2 5 5 3" xfId="9513" xr:uid="{00000000-0005-0000-0000-000034250000}"/>
    <cellStyle name="Normal 2 5 5 4" xfId="9514" xr:uid="{00000000-0005-0000-0000-000035250000}"/>
    <cellStyle name="Normal 2 5 6" xfId="9515" xr:uid="{00000000-0005-0000-0000-000036250000}"/>
    <cellStyle name="Normal 2 5 6 2" xfId="9516" xr:uid="{00000000-0005-0000-0000-000037250000}"/>
    <cellStyle name="Normal 2 5 6 2 2" xfId="9517" xr:uid="{00000000-0005-0000-0000-000038250000}"/>
    <cellStyle name="Normal 2 5 6 3" xfId="9518" xr:uid="{00000000-0005-0000-0000-000039250000}"/>
    <cellStyle name="Normal 2 5 6 4" xfId="9519" xr:uid="{00000000-0005-0000-0000-00003A250000}"/>
    <cellStyle name="Normal 2 5 7" xfId="9520" xr:uid="{00000000-0005-0000-0000-00003B250000}"/>
    <cellStyle name="Normal 2 5 7 2" xfId="9521" xr:uid="{00000000-0005-0000-0000-00003C250000}"/>
    <cellStyle name="Normal 2 5 7 2 2" xfId="9522" xr:uid="{00000000-0005-0000-0000-00003D250000}"/>
    <cellStyle name="Normal 2 5 7 3" xfId="9523" xr:uid="{00000000-0005-0000-0000-00003E250000}"/>
    <cellStyle name="Normal 2 5 7 4" xfId="9524" xr:uid="{00000000-0005-0000-0000-00003F250000}"/>
    <cellStyle name="Normal 2 5 8" xfId="9525" xr:uid="{00000000-0005-0000-0000-000040250000}"/>
    <cellStyle name="Normal 2 5 8 2" xfId="9526" xr:uid="{00000000-0005-0000-0000-000041250000}"/>
    <cellStyle name="Normal 2 5 8 2 2" xfId="9527" xr:uid="{00000000-0005-0000-0000-000042250000}"/>
    <cellStyle name="Normal 2 5 8 3" xfId="9528" xr:uid="{00000000-0005-0000-0000-000043250000}"/>
    <cellStyle name="Normal 2 5 8 4" xfId="9529" xr:uid="{00000000-0005-0000-0000-000044250000}"/>
    <cellStyle name="Normal 2 5 9" xfId="9530" xr:uid="{00000000-0005-0000-0000-000045250000}"/>
    <cellStyle name="Normal 2 5 9 2" xfId="9531" xr:uid="{00000000-0005-0000-0000-000046250000}"/>
    <cellStyle name="Normal 2 5 9 2 2" xfId="9532" xr:uid="{00000000-0005-0000-0000-000047250000}"/>
    <cellStyle name="Normal 2 5 9 3" xfId="9533" xr:uid="{00000000-0005-0000-0000-000048250000}"/>
    <cellStyle name="Normal 2 5 9 4" xfId="9534" xr:uid="{00000000-0005-0000-0000-000049250000}"/>
    <cellStyle name="Normal 2 6" xfId="9535" xr:uid="{00000000-0005-0000-0000-00004A250000}"/>
    <cellStyle name="Normal 2 6 2" xfId="9536" xr:uid="{00000000-0005-0000-0000-00004B250000}"/>
    <cellStyle name="Normal 2 6 3" xfId="9537" xr:uid="{00000000-0005-0000-0000-00004C250000}"/>
    <cellStyle name="Normal 2 6 3 2" xfId="9538" xr:uid="{00000000-0005-0000-0000-00004D250000}"/>
    <cellStyle name="Normal 2 6 3 2 2" xfId="9539" xr:uid="{00000000-0005-0000-0000-00004E250000}"/>
    <cellStyle name="Normal 2 6 3 3" xfId="9540" xr:uid="{00000000-0005-0000-0000-00004F250000}"/>
    <cellStyle name="Normal 2 6 3 4" xfId="9541" xr:uid="{00000000-0005-0000-0000-000050250000}"/>
    <cellStyle name="Normal 2 6 4" xfId="9542" xr:uid="{00000000-0005-0000-0000-000051250000}"/>
    <cellStyle name="Normal 2 6 4 2" xfId="9543" xr:uid="{00000000-0005-0000-0000-000052250000}"/>
    <cellStyle name="Normal 2 6 5" xfId="9544" xr:uid="{00000000-0005-0000-0000-000053250000}"/>
    <cellStyle name="Normal 2 6 6" xfId="9545" xr:uid="{00000000-0005-0000-0000-000054250000}"/>
    <cellStyle name="Normal 2 7" xfId="9546" xr:uid="{00000000-0005-0000-0000-000055250000}"/>
    <cellStyle name="Normal 2 7 2" xfId="9547" xr:uid="{00000000-0005-0000-0000-000056250000}"/>
    <cellStyle name="Normal 2 7 2 2" xfId="9548" xr:uid="{00000000-0005-0000-0000-000057250000}"/>
    <cellStyle name="Normal 2 7 2 2 2" xfId="9549" xr:uid="{00000000-0005-0000-0000-000058250000}"/>
    <cellStyle name="Normal 2 7 2 3" xfId="9550" xr:uid="{00000000-0005-0000-0000-000059250000}"/>
    <cellStyle name="Normal 2 7 2 4" xfId="9551" xr:uid="{00000000-0005-0000-0000-00005A250000}"/>
    <cellStyle name="Normal 2 7 3" xfId="9552" xr:uid="{00000000-0005-0000-0000-00005B250000}"/>
    <cellStyle name="Normal 2 7 3 2" xfId="9553" xr:uid="{00000000-0005-0000-0000-00005C250000}"/>
    <cellStyle name="Normal 2 7 4" xfId="9554" xr:uid="{00000000-0005-0000-0000-00005D250000}"/>
    <cellStyle name="Normal 2 7 5" xfId="9555" xr:uid="{00000000-0005-0000-0000-00005E250000}"/>
    <cellStyle name="Normal 2 8" xfId="9556" xr:uid="{00000000-0005-0000-0000-00005F250000}"/>
    <cellStyle name="Normal 2 8 2" xfId="9557" xr:uid="{00000000-0005-0000-0000-000060250000}"/>
    <cellStyle name="Normal 2 8 2 2" xfId="9558" xr:uid="{00000000-0005-0000-0000-000061250000}"/>
    <cellStyle name="Normal 2 8 2 2 2" xfId="9559" xr:uid="{00000000-0005-0000-0000-000062250000}"/>
    <cellStyle name="Normal 2 8 2 3" xfId="9560" xr:uid="{00000000-0005-0000-0000-000063250000}"/>
    <cellStyle name="Normal 2 8 2 4" xfId="9561" xr:uid="{00000000-0005-0000-0000-000064250000}"/>
    <cellStyle name="Normal 2 8 3" xfId="9562" xr:uid="{00000000-0005-0000-0000-000065250000}"/>
    <cellStyle name="Normal 2 8 3 2" xfId="9563" xr:uid="{00000000-0005-0000-0000-000066250000}"/>
    <cellStyle name="Normal 2 8 4" xfId="9564" xr:uid="{00000000-0005-0000-0000-000067250000}"/>
    <cellStyle name="Normal 2 8 5" xfId="9565" xr:uid="{00000000-0005-0000-0000-000068250000}"/>
    <cellStyle name="Normal 2 9" xfId="9566" xr:uid="{00000000-0005-0000-0000-000069250000}"/>
    <cellStyle name="Normal 2 9 2" xfId="9567" xr:uid="{00000000-0005-0000-0000-00006A250000}"/>
    <cellStyle name="Normal 2 9 2 2" xfId="9568" xr:uid="{00000000-0005-0000-0000-00006B250000}"/>
    <cellStyle name="Normal 2 9 3" xfId="9569" xr:uid="{00000000-0005-0000-0000-00006C250000}"/>
    <cellStyle name="Normal 2 9 4" xfId="9570" xr:uid="{00000000-0005-0000-0000-00006D250000}"/>
    <cellStyle name="Normal 20" xfId="11185" xr:uid="{00000000-0005-0000-0000-00006E250000}"/>
    <cellStyle name="Normal 21" xfId="11186" xr:uid="{00000000-0005-0000-0000-00006F250000}"/>
    <cellStyle name="Normal 22" xfId="11188" xr:uid="{00000000-0005-0000-0000-000070250000}"/>
    <cellStyle name="Normal 23" xfId="11189" xr:uid="{00000000-0005-0000-0000-000071250000}"/>
    <cellStyle name="Normal 24" xfId="11190" xr:uid="{00000000-0005-0000-0000-000072250000}"/>
    <cellStyle name="Normal 25" xfId="11191" xr:uid="{00000000-0005-0000-0000-000073250000}"/>
    <cellStyle name="Normal 26" xfId="11192" xr:uid="{00000000-0005-0000-0000-000074250000}"/>
    <cellStyle name="Normal 27" xfId="11193" xr:uid="{00000000-0005-0000-0000-000075250000}"/>
    <cellStyle name="Normal 28" xfId="11194" xr:uid="{00000000-0005-0000-0000-000076250000}"/>
    <cellStyle name="Normal 29" xfId="11195" xr:uid="{00000000-0005-0000-0000-000077250000}"/>
    <cellStyle name="Normal 29 2" xfId="11200" xr:uid="{00000000-0005-0000-0000-000078250000}"/>
    <cellStyle name="Normal 3" xfId="9571" xr:uid="{00000000-0005-0000-0000-000079250000}"/>
    <cellStyle name="Normal 3 10" xfId="9572" xr:uid="{00000000-0005-0000-0000-00007A250000}"/>
    <cellStyle name="Normal 3 10 2" xfId="9573" xr:uid="{00000000-0005-0000-0000-00007B250000}"/>
    <cellStyle name="Normal 3 10 2 2" xfId="9574" xr:uid="{00000000-0005-0000-0000-00007C250000}"/>
    <cellStyle name="Normal 3 10 3" xfId="9575" xr:uid="{00000000-0005-0000-0000-00007D250000}"/>
    <cellStyle name="Normal 3 10 4" xfId="9576" xr:uid="{00000000-0005-0000-0000-00007E250000}"/>
    <cellStyle name="Normal 3 11" xfId="9577" xr:uid="{00000000-0005-0000-0000-00007F250000}"/>
    <cellStyle name="Normal 3 11 2" xfId="9578" xr:uid="{00000000-0005-0000-0000-000080250000}"/>
    <cellStyle name="Normal 3 11 2 2" xfId="9579" xr:uid="{00000000-0005-0000-0000-000081250000}"/>
    <cellStyle name="Normal 3 11 3" xfId="9580" xr:uid="{00000000-0005-0000-0000-000082250000}"/>
    <cellStyle name="Normal 3 11 4" xfId="9581" xr:uid="{00000000-0005-0000-0000-000083250000}"/>
    <cellStyle name="Normal 3 12" xfId="9582" xr:uid="{00000000-0005-0000-0000-000084250000}"/>
    <cellStyle name="Normal 3 12 2" xfId="9583" xr:uid="{00000000-0005-0000-0000-000085250000}"/>
    <cellStyle name="Normal 3 12 2 2" xfId="9584" xr:uid="{00000000-0005-0000-0000-000086250000}"/>
    <cellStyle name="Normal 3 12 3" xfId="9585" xr:uid="{00000000-0005-0000-0000-000087250000}"/>
    <cellStyle name="Normal 3 12 4" xfId="9586" xr:uid="{00000000-0005-0000-0000-000088250000}"/>
    <cellStyle name="Normal 3 13" xfId="9587" xr:uid="{00000000-0005-0000-0000-000089250000}"/>
    <cellStyle name="Normal 3 13 2" xfId="9588" xr:uid="{00000000-0005-0000-0000-00008A250000}"/>
    <cellStyle name="Normal 3 13 2 2" xfId="9589" xr:uid="{00000000-0005-0000-0000-00008B250000}"/>
    <cellStyle name="Normal 3 13 3" xfId="9590" xr:uid="{00000000-0005-0000-0000-00008C250000}"/>
    <cellStyle name="Normal 3 13 4" xfId="9591" xr:uid="{00000000-0005-0000-0000-00008D250000}"/>
    <cellStyle name="Normal 3 14" xfId="9592" xr:uid="{00000000-0005-0000-0000-00008E250000}"/>
    <cellStyle name="Normal 3 14 2" xfId="9593" xr:uid="{00000000-0005-0000-0000-00008F250000}"/>
    <cellStyle name="Normal 3 14 2 2" xfId="9594" xr:uid="{00000000-0005-0000-0000-000090250000}"/>
    <cellStyle name="Normal 3 14 3" xfId="9595" xr:uid="{00000000-0005-0000-0000-000091250000}"/>
    <cellStyle name="Normal 3 14 4" xfId="9596" xr:uid="{00000000-0005-0000-0000-000092250000}"/>
    <cellStyle name="Normal 3 15" xfId="9597" xr:uid="{00000000-0005-0000-0000-000093250000}"/>
    <cellStyle name="Normal 3 15 2" xfId="9598" xr:uid="{00000000-0005-0000-0000-000094250000}"/>
    <cellStyle name="Normal 3 15 2 2" xfId="9599" xr:uid="{00000000-0005-0000-0000-000095250000}"/>
    <cellStyle name="Normal 3 15 3" xfId="9600" xr:uid="{00000000-0005-0000-0000-000096250000}"/>
    <cellStyle name="Normal 3 15 4" xfId="9601" xr:uid="{00000000-0005-0000-0000-000097250000}"/>
    <cellStyle name="Normal 3 16" xfId="9602" xr:uid="{00000000-0005-0000-0000-000098250000}"/>
    <cellStyle name="Normal 3 16 2" xfId="9603" xr:uid="{00000000-0005-0000-0000-000099250000}"/>
    <cellStyle name="Normal 3 16 2 2" xfId="9604" xr:uid="{00000000-0005-0000-0000-00009A250000}"/>
    <cellStyle name="Normal 3 16 3" xfId="9605" xr:uid="{00000000-0005-0000-0000-00009B250000}"/>
    <cellStyle name="Normal 3 16 4" xfId="9606" xr:uid="{00000000-0005-0000-0000-00009C250000}"/>
    <cellStyle name="Normal 3 17" xfId="9607" xr:uid="{00000000-0005-0000-0000-00009D250000}"/>
    <cellStyle name="Normal 3 17 2" xfId="9608" xr:uid="{00000000-0005-0000-0000-00009E250000}"/>
    <cellStyle name="Normal 3 18" xfId="9609" xr:uid="{00000000-0005-0000-0000-00009F250000}"/>
    <cellStyle name="Normal 3 19" xfId="9610" xr:uid="{00000000-0005-0000-0000-0000A0250000}"/>
    <cellStyle name="Normal 3 2" xfId="9611" xr:uid="{00000000-0005-0000-0000-0000A1250000}"/>
    <cellStyle name="Normal 3 2 10" xfId="9612" xr:uid="{00000000-0005-0000-0000-0000A2250000}"/>
    <cellStyle name="Normal 3 2 10 2" xfId="9613" xr:uid="{00000000-0005-0000-0000-0000A3250000}"/>
    <cellStyle name="Normal 3 2 10 2 2" xfId="9614" xr:uid="{00000000-0005-0000-0000-0000A4250000}"/>
    <cellStyle name="Normal 3 2 10 3" xfId="9615" xr:uid="{00000000-0005-0000-0000-0000A5250000}"/>
    <cellStyle name="Normal 3 2 10 4" xfId="9616" xr:uid="{00000000-0005-0000-0000-0000A6250000}"/>
    <cellStyle name="Normal 3 2 11" xfId="9617" xr:uid="{00000000-0005-0000-0000-0000A7250000}"/>
    <cellStyle name="Normal 3 2 11 2" xfId="9618" xr:uid="{00000000-0005-0000-0000-0000A8250000}"/>
    <cellStyle name="Normal 3 2 12" xfId="9619" xr:uid="{00000000-0005-0000-0000-0000A9250000}"/>
    <cellStyle name="Normal 3 2 13" xfId="9620" xr:uid="{00000000-0005-0000-0000-0000AA250000}"/>
    <cellStyle name="Normal 3 2 2" xfId="9621" xr:uid="{00000000-0005-0000-0000-0000AB250000}"/>
    <cellStyle name="Normal 3 2 2 10" xfId="9622" xr:uid="{00000000-0005-0000-0000-0000AC250000}"/>
    <cellStyle name="Normal 3 2 2 10 2" xfId="9623" xr:uid="{00000000-0005-0000-0000-0000AD250000}"/>
    <cellStyle name="Normal 3 2 2 11" xfId="9624" xr:uid="{00000000-0005-0000-0000-0000AE250000}"/>
    <cellStyle name="Normal 3 2 2 12" xfId="9625" xr:uid="{00000000-0005-0000-0000-0000AF250000}"/>
    <cellStyle name="Normal 3 2 2 2" xfId="9626" xr:uid="{00000000-0005-0000-0000-0000B0250000}"/>
    <cellStyle name="Normal 3 2 2 2 10" xfId="9627" xr:uid="{00000000-0005-0000-0000-0000B1250000}"/>
    <cellStyle name="Normal 3 2 2 2 2" xfId="9628" xr:uid="{00000000-0005-0000-0000-0000B2250000}"/>
    <cellStyle name="Normal 3 2 2 2 2 2" xfId="9629" xr:uid="{00000000-0005-0000-0000-0000B3250000}"/>
    <cellStyle name="Normal 3 2 2 2 2 2 2" xfId="9630" xr:uid="{00000000-0005-0000-0000-0000B4250000}"/>
    <cellStyle name="Normal 3 2 2 2 2 2 2 2" xfId="9631" xr:uid="{00000000-0005-0000-0000-0000B5250000}"/>
    <cellStyle name="Normal 3 2 2 2 2 2 3" xfId="9632" xr:uid="{00000000-0005-0000-0000-0000B6250000}"/>
    <cellStyle name="Normal 3 2 2 2 2 2 4" xfId="9633" xr:uid="{00000000-0005-0000-0000-0000B7250000}"/>
    <cellStyle name="Normal 3 2 2 2 2 3" xfId="9634" xr:uid="{00000000-0005-0000-0000-0000B8250000}"/>
    <cellStyle name="Normal 3 2 2 2 2 3 2" xfId="9635" xr:uid="{00000000-0005-0000-0000-0000B9250000}"/>
    <cellStyle name="Normal 3 2 2 2 2 4" xfId="9636" xr:uid="{00000000-0005-0000-0000-0000BA250000}"/>
    <cellStyle name="Normal 3 2 2 2 2 5" xfId="9637" xr:uid="{00000000-0005-0000-0000-0000BB250000}"/>
    <cellStyle name="Normal 3 2 2 2 3" xfId="9638" xr:uid="{00000000-0005-0000-0000-0000BC250000}"/>
    <cellStyle name="Normal 3 2 2 2 3 2" xfId="9639" xr:uid="{00000000-0005-0000-0000-0000BD250000}"/>
    <cellStyle name="Normal 3 2 2 2 3 2 2" xfId="9640" xr:uid="{00000000-0005-0000-0000-0000BE250000}"/>
    <cellStyle name="Normal 3 2 2 2 3 3" xfId="9641" xr:uid="{00000000-0005-0000-0000-0000BF250000}"/>
    <cellStyle name="Normal 3 2 2 2 3 4" xfId="9642" xr:uid="{00000000-0005-0000-0000-0000C0250000}"/>
    <cellStyle name="Normal 3 2 2 2 4" xfId="9643" xr:uid="{00000000-0005-0000-0000-0000C1250000}"/>
    <cellStyle name="Normal 3 2 2 2 4 2" xfId="9644" xr:uid="{00000000-0005-0000-0000-0000C2250000}"/>
    <cellStyle name="Normal 3 2 2 2 4 2 2" xfId="9645" xr:uid="{00000000-0005-0000-0000-0000C3250000}"/>
    <cellStyle name="Normal 3 2 2 2 4 3" xfId="9646" xr:uid="{00000000-0005-0000-0000-0000C4250000}"/>
    <cellStyle name="Normal 3 2 2 2 4 4" xfId="9647" xr:uid="{00000000-0005-0000-0000-0000C5250000}"/>
    <cellStyle name="Normal 3 2 2 2 5" xfId="9648" xr:uid="{00000000-0005-0000-0000-0000C6250000}"/>
    <cellStyle name="Normal 3 2 2 2 5 2" xfId="9649" xr:uid="{00000000-0005-0000-0000-0000C7250000}"/>
    <cellStyle name="Normal 3 2 2 2 5 2 2" xfId="9650" xr:uid="{00000000-0005-0000-0000-0000C8250000}"/>
    <cellStyle name="Normal 3 2 2 2 5 3" xfId="9651" xr:uid="{00000000-0005-0000-0000-0000C9250000}"/>
    <cellStyle name="Normal 3 2 2 2 5 4" xfId="9652" xr:uid="{00000000-0005-0000-0000-0000CA250000}"/>
    <cellStyle name="Normal 3 2 2 2 6" xfId="9653" xr:uid="{00000000-0005-0000-0000-0000CB250000}"/>
    <cellStyle name="Normal 3 2 2 2 6 2" xfId="9654" xr:uid="{00000000-0005-0000-0000-0000CC250000}"/>
    <cellStyle name="Normal 3 2 2 2 6 2 2" xfId="9655" xr:uid="{00000000-0005-0000-0000-0000CD250000}"/>
    <cellStyle name="Normal 3 2 2 2 6 3" xfId="9656" xr:uid="{00000000-0005-0000-0000-0000CE250000}"/>
    <cellStyle name="Normal 3 2 2 2 6 4" xfId="9657" xr:uid="{00000000-0005-0000-0000-0000CF250000}"/>
    <cellStyle name="Normal 3 2 2 2 7" xfId="9658" xr:uid="{00000000-0005-0000-0000-0000D0250000}"/>
    <cellStyle name="Normal 3 2 2 2 7 2" xfId="9659" xr:uid="{00000000-0005-0000-0000-0000D1250000}"/>
    <cellStyle name="Normal 3 2 2 2 7 2 2" xfId="9660" xr:uid="{00000000-0005-0000-0000-0000D2250000}"/>
    <cellStyle name="Normal 3 2 2 2 7 3" xfId="9661" xr:uid="{00000000-0005-0000-0000-0000D3250000}"/>
    <cellStyle name="Normal 3 2 2 2 7 4" xfId="9662" xr:uid="{00000000-0005-0000-0000-0000D4250000}"/>
    <cellStyle name="Normal 3 2 2 2 8" xfId="9663" xr:uid="{00000000-0005-0000-0000-0000D5250000}"/>
    <cellStyle name="Normal 3 2 2 2 8 2" xfId="9664" xr:uid="{00000000-0005-0000-0000-0000D6250000}"/>
    <cellStyle name="Normal 3 2 2 2 9" xfId="9665" xr:uid="{00000000-0005-0000-0000-0000D7250000}"/>
    <cellStyle name="Normal 3 2 2 3" xfId="9666" xr:uid="{00000000-0005-0000-0000-0000D8250000}"/>
    <cellStyle name="Normal 3 2 2 3 2" xfId="9667" xr:uid="{00000000-0005-0000-0000-0000D9250000}"/>
    <cellStyle name="Normal 3 2 2 3 2 2" xfId="9668" xr:uid="{00000000-0005-0000-0000-0000DA250000}"/>
    <cellStyle name="Normal 3 2 2 3 2 2 2" xfId="9669" xr:uid="{00000000-0005-0000-0000-0000DB250000}"/>
    <cellStyle name="Normal 3 2 2 3 2 3" xfId="9670" xr:uid="{00000000-0005-0000-0000-0000DC250000}"/>
    <cellStyle name="Normal 3 2 2 3 2 4" xfId="9671" xr:uid="{00000000-0005-0000-0000-0000DD250000}"/>
    <cellStyle name="Normal 3 2 2 3 3" xfId="9672" xr:uid="{00000000-0005-0000-0000-0000DE250000}"/>
    <cellStyle name="Normal 3 2 2 3 3 2" xfId="9673" xr:uid="{00000000-0005-0000-0000-0000DF250000}"/>
    <cellStyle name="Normal 3 2 2 3 4" xfId="9674" xr:uid="{00000000-0005-0000-0000-0000E0250000}"/>
    <cellStyle name="Normal 3 2 2 3 5" xfId="9675" xr:uid="{00000000-0005-0000-0000-0000E1250000}"/>
    <cellStyle name="Normal 3 2 2 4" xfId="9676" xr:uid="{00000000-0005-0000-0000-0000E2250000}"/>
    <cellStyle name="Normal 3 2 2 4 2" xfId="9677" xr:uid="{00000000-0005-0000-0000-0000E3250000}"/>
    <cellStyle name="Normal 3 2 2 4 2 2" xfId="9678" xr:uid="{00000000-0005-0000-0000-0000E4250000}"/>
    <cellStyle name="Normal 3 2 2 4 2 2 2" xfId="9679" xr:uid="{00000000-0005-0000-0000-0000E5250000}"/>
    <cellStyle name="Normal 3 2 2 4 2 3" xfId="9680" xr:uid="{00000000-0005-0000-0000-0000E6250000}"/>
    <cellStyle name="Normal 3 2 2 4 2 4" xfId="9681" xr:uid="{00000000-0005-0000-0000-0000E7250000}"/>
    <cellStyle name="Normal 3 2 2 4 3" xfId="9682" xr:uid="{00000000-0005-0000-0000-0000E8250000}"/>
    <cellStyle name="Normal 3 2 2 4 3 2" xfId="9683" xr:uid="{00000000-0005-0000-0000-0000E9250000}"/>
    <cellStyle name="Normal 3 2 2 4 4" xfId="9684" xr:uid="{00000000-0005-0000-0000-0000EA250000}"/>
    <cellStyle name="Normal 3 2 2 4 5" xfId="9685" xr:uid="{00000000-0005-0000-0000-0000EB250000}"/>
    <cellStyle name="Normal 3 2 2 5" xfId="9686" xr:uid="{00000000-0005-0000-0000-0000EC250000}"/>
    <cellStyle name="Normal 3 2 2 5 2" xfId="9687" xr:uid="{00000000-0005-0000-0000-0000ED250000}"/>
    <cellStyle name="Normal 3 2 2 5 2 2" xfId="9688" xr:uid="{00000000-0005-0000-0000-0000EE250000}"/>
    <cellStyle name="Normal 3 2 2 5 3" xfId="9689" xr:uid="{00000000-0005-0000-0000-0000EF250000}"/>
    <cellStyle name="Normal 3 2 2 5 4" xfId="9690" xr:uid="{00000000-0005-0000-0000-0000F0250000}"/>
    <cellStyle name="Normal 3 2 2 6" xfId="9691" xr:uid="{00000000-0005-0000-0000-0000F1250000}"/>
    <cellStyle name="Normal 3 2 2 6 2" xfId="9692" xr:uid="{00000000-0005-0000-0000-0000F2250000}"/>
    <cellStyle name="Normal 3 2 2 6 2 2" xfId="9693" xr:uid="{00000000-0005-0000-0000-0000F3250000}"/>
    <cellStyle name="Normal 3 2 2 6 3" xfId="9694" xr:uid="{00000000-0005-0000-0000-0000F4250000}"/>
    <cellStyle name="Normal 3 2 2 6 4" xfId="9695" xr:uid="{00000000-0005-0000-0000-0000F5250000}"/>
    <cellStyle name="Normal 3 2 2 7" xfId="9696" xr:uid="{00000000-0005-0000-0000-0000F6250000}"/>
    <cellStyle name="Normal 3 2 2 7 2" xfId="9697" xr:uid="{00000000-0005-0000-0000-0000F7250000}"/>
    <cellStyle name="Normal 3 2 2 7 2 2" xfId="9698" xr:uid="{00000000-0005-0000-0000-0000F8250000}"/>
    <cellStyle name="Normal 3 2 2 7 3" xfId="9699" xr:uid="{00000000-0005-0000-0000-0000F9250000}"/>
    <cellStyle name="Normal 3 2 2 7 4" xfId="9700" xr:uid="{00000000-0005-0000-0000-0000FA250000}"/>
    <cellStyle name="Normal 3 2 2 8" xfId="9701" xr:uid="{00000000-0005-0000-0000-0000FB250000}"/>
    <cellStyle name="Normal 3 2 2 8 2" xfId="9702" xr:uid="{00000000-0005-0000-0000-0000FC250000}"/>
    <cellStyle name="Normal 3 2 2 8 2 2" xfId="9703" xr:uid="{00000000-0005-0000-0000-0000FD250000}"/>
    <cellStyle name="Normal 3 2 2 8 3" xfId="9704" xr:uid="{00000000-0005-0000-0000-0000FE250000}"/>
    <cellStyle name="Normal 3 2 2 8 4" xfId="9705" xr:uid="{00000000-0005-0000-0000-0000FF250000}"/>
    <cellStyle name="Normal 3 2 2 9" xfId="9706" xr:uid="{00000000-0005-0000-0000-000000260000}"/>
    <cellStyle name="Normal 3 2 2 9 2" xfId="9707" xr:uid="{00000000-0005-0000-0000-000001260000}"/>
    <cellStyle name="Normal 3 2 2 9 2 2" xfId="9708" xr:uid="{00000000-0005-0000-0000-000002260000}"/>
    <cellStyle name="Normal 3 2 2 9 3" xfId="9709" xr:uid="{00000000-0005-0000-0000-000003260000}"/>
    <cellStyle name="Normal 3 2 2 9 4" xfId="9710" xr:uid="{00000000-0005-0000-0000-000004260000}"/>
    <cellStyle name="Normal 3 2 3" xfId="9711" xr:uid="{00000000-0005-0000-0000-000005260000}"/>
    <cellStyle name="Normal 3 2 3 10" xfId="9712" xr:uid="{00000000-0005-0000-0000-000006260000}"/>
    <cellStyle name="Normal 3 2 3 2" xfId="9713" xr:uid="{00000000-0005-0000-0000-000007260000}"/>
    <cellStyle name="Normal 3 2 3 2 2" xfId="9714" xr:uid="{00000000-0005-0000-0000-000008260000}"/>
    <cellStyle name="Normal 3 2 3 2 2 2" xfId="9715" xr:uid="{00000000-0005-0000-0000-000009260000}"/>
    <cellStyle name="Normal 3 2 3 2 2 2 2" xfId="9716" xr:uid="{00000000-0005-0000-0000-00000A260000}"/>
    <cellStyle name="Normal 3 2 3 2 2 3" xfId="9717" xr:uid="{00000000-0005-0000-0000-00000B260000}"/>
    <cellStyle name="Normal 3 2 3 2 2 4" xfId="9718" xr:uid="{00000000-0005-0000-0000-00000C260000}"/>
    <cellStyle name="Normal 3 2 3 2 3" xfId="9719" xr:uid="{00000000-0005-0000-0000-00000D260000}"/>
    <cellStyle name="Normal 3 2 3 2 3 2" xfId="9720" xr:uid="{00000000-0005-0000-0000-00000E260000}"/>
    <cellStyle name="Normal 3 2 3 2 4" xfId="9721" xr:uid="{00000000-0005-0000-0000-00000F260000}"/>
    <cellStyle name="Normal 3 2 3 2 5" xfId="9722" xr:uid="{00000000-0005-0000-0000-000010260000}"/>
    <cellStyle name="Normal 3 2 3 3" xfId="9723" xr:uid="{00000000-0005-0000-0000-000011260000}"/>
    <cellStyle name="Normal 3 2 3 3 2" xfId="9724" xr:uid="{00000000-0005-0000-0000-000012260000}"/>
    <cellStyle name="Normal 3 2 3 3 2 2" xfId="9725" xr:uid="{00000000-0005-0000-0000-000013260000}"/>
    <cellStyle name="Normal 3 2 3 3 2 2 2" xfId="9726" xr:uid="{00000000-0005-0000-0000-000014260000}"/>
    <cellStyle name="Normal 3 2 3 3 2 3" xfId="9727" xr:uid="{00000000-0005-0000-0000-000015260000}"/>
    <cellStyle name="Normal 3 2 3 3 2 4" xfId="9728" xr:uid="{00000000-0005-0000-0000-000016260000}"/>
    <cellStyle name="Normal 3 2 3 3 3" xfId="9729" xr:uid="{00000000-0005-0000-0000-000017260000}"/>
    <cellStyle name="Normal 3 2 3 3 3 2" xfId="9730" xr:uid="{00000000-0005-0000-0000-000018260000}"/>
    <cellStyle name="Normal 3 2 3 3 4" xfId="9731" xr:uid="{00000000-0005-0000-0000-000019260000}"/>
    <cellStyle name="Normal 3 2 3 3 5" xfId="9732" xr:uid="{00000000-0005-0000-0000-00001A260000}"/>
    <cellStyle name="Normal 3 2 3 4" xfId="9733" xr:uid="{00000000-0005-0000-0000-00001B260000}"/>
    <cellStyle name="Normal 3 2 3 4 2" xfId="9734" xr:uid="{00000000-0005-0000-0000-00001C260000}"/>
    <cellStyle name="Normal 3 2 3 4 2 2" xfId="9735" xr:uid="{00000000-0005-0000-0000-00001D260000}"/>
    <cellStyle name="Normal 3 2 3 4 3" xfId="9736" xr:uid="{00000000-0005-0000-0000-00001E260000}"/>
    <cellStyle name="Normal 3 2 3 4 4" xfId="9737" xr:uid="{00000000-0005-0000-0000-00001F260000}"/>
    <cellStyle name="Normal 3 2 3 5" xfId="9738" xr:uid="{00000000-0005-0000-0000-000020260000}"/>
    <cellStyle name="Normal 3 2 3 5 2" xfId="9739" xr:uid="{00000000-0005-0000-0000-000021260000}"/>
    <cellStyle name="Normal 3 2 3 5 2 2" xfId="9740" xr:uid="{00000000-0005-0000-0000-000022260000}"/>
    <cellStyle name="Normal 3 2 3 5 3" xfId="9741" xr:uid="{00000000-0005-0000-0000-000023260000}"/>
    <cellStyle name="Normal 3 2 3 5 4" xfId="9742" xr:uid="{00000000-0005-0000-0000-000024260000}"/>
    <cellStyle name="Normal 3 2 3 6" xfId="9743" xr:uid="{00000000-0005-0000-0000-000025260000}"/>
    <cellStyle name="Normal 3 2 3 6 2" xfId="9744" xr:uid="{00000000-0005-0000-0000-000026260000}"/>
    <cellStyle name="Normal 3 2 3 6 2 2" xfId="9745" xr:uid="{00000000-0005-0000-0000-000027260000}"/>
    <cellStyle name="Normal 3 2 3 6 3" xfId="9746" xr:uid="{00000000-0005-0000-0000-000028260000}"/>
    <cellStyle name="Normal 3 2 3 6 4" xfId="9747" xr:uid="{00000000-0005-0000-0000-000029260000}"/>
    <cellStyle name="Normal 3 2 3 7" xfId="9748" xr:uid="{00000000-0005-0000-0000-00002A260000}"/>
    <cellStyle name="Normal 3 2 3 7 2" xfId="9749" xr:uid="{00000000-0005-0000-0000-00002B260000}"/>
    <cellStyle name="Normal 3 2 3 7 2 2" xfId="9750" xr:uid="{00000000-0005-0000-0000-00002C260000}"/>
    <cellStyle name="Normal 3 2 3 7 3" xfId="9751" xr:uid="{00000000-0005-0000-0000-00002D260000}"/>
    <cellStyle name="Normal 3 2 3 7 4" xfId="9752" xr:uid="{00000000-0005-0000-0000-00002E260000}"/>
    <cellStyle name="Normal 3 2 3 8" xfId="9753" xr:uid="{00000000-0005-0000-0000-00002F260000}"/>
    <cellStyle name="Normal 3 2 3 8 2" xfId="9754" xr:uid="{00000000-0005-0000-0000-000030260000}"/>
    <cellStyle name="Normal 3 2 3 9" xfId="9755" xr:uid="{00000000-0005-0000-0000-000031260000}"/>
    <cellStyle name="Normal 3 2 4" xfId="9756" xr:uid="{00000000-0005-0000-0000-000032260000}"/>
    <cellStyle name="Normal 3 2 4 2" xfId="9757" xr:uid="{00000000-0005-0000-0000-000033260000}"/>
    <cellStyle name="Normal 3 2 4 2 2" xfId="9758" xr:uid="{00000000-0005-0000-0000-000034260000}"/>
    <cellStyle name="Normal 3 2 4 2 2 2" xfId="9759" xr:uid="{00000000-0005-0000-0000-000035260000}"/>
    <cellStyle name="Normal 3 2 4 2 3" xfId="9760" xr:uid="{00000000-0005-0000-0000-000036260000}"/>
    <cellStyle name="Normal 3 2 4 2 4" xfId="9761" xr:uid="{00000000-0005-0000-0000-000037260000}"/>
    <cellStyle name="Normal 3 2 4 3" xfId="9762" xr:uid="{00000000-0005-0000-0000-000038260000}"/>
    <cellStyle name="Normal 3 2 4 3 2" xfId="9763" xr:uid="{00000000-0005-0000-0000-000039260000}"/>
    <cellStyle name="Normal 3 2 4 4" xfId="9764" xr:uid="{00000000-0005-0000-0000-00003A260000}"/>
    <cellStyle name="Normal 3 2 4 5" xfId="9765" xr:uid="{00000000-0005-0000-0000-00003B260000}"/>
    <cellStyle name="Normal 3 2 5" xfId="9766" xr:uid="{00000000-0005-0000-0000-00003C260000}"/>
    <cellStyle name="Normal 3 2 5 2" xfId="9767" xr:uid="{00000000-0005-0000-0000-00003D260000}"/>
    <cellStyle name="Normal 3 2 5 2 2" xfId="9768" xr:uid="{00000000-0005-0000-0000-00003E260000}"/>
    <cellStyle name="Normal 3 2 5 2 2 2" xfId="9769" xr:uid="{00000000-0005-0000-0000-00003F260000}"/>
    <cellStyle name="Normal 3 2 5 2 3" xfId="9770" xr:uid="{00000000-0005-0000-0000-000040260000}"/>
    <cellStyle name="Normal 3 2 5 2 4" xfId="9771" xr:uid="{00000000-0005-0000-0000-000041260000}"/>
    <cellStyle name="Normal 3 2 5 3" xfId="9772" xr:uid="{00000000-0005-0000-0000-000042260000}"/>
    <cellStyle name="Normal 3 2 5 3 2" xfId="9773" xr:uid="{00000000-0005-0000-0000-000043260000}"/>
    <cellStyle name="Normal 3 2 5 4" xfId="9774" xr:uid="{00000000-0005-0000-0000-000044260000}"/>
    <cellStyle name="Normal 3 2 5 5" xfId="9775" xr:uid="{00000000-0005-0000-0000-000045260000}"/>
    <cellStyle name="Normal 3 2 6" xfId="9776" xr:uid="{00000000-0005-0000-0000-000046260000}"/>
    <cellStyle name="Normal 3 2 6 2" xfId="9777" xr:uid="{00000000-0005-0000-0000-000047260000}"/>
    <cellStyle name="Normal 3 2 6 2 2" xfId="9778" xr:uid="{00000000-0005-0000-0000-000048260000}"/>
    <cellStyle name="Normal 3 2 6 3" xfId="9779" xr:uid="{00000000-0005-0000-0000-000049260000}"/>
    <cellStyle name="Normal 3 2 6 4" xfId="9780" xr:uid="{00000000-0005-0000-0000-00004A260000}"/>
    <cellStyle name="Normal 3 2 7" xfId="9781" xr:uid="{00000000-0005-0000-0000-00004B260000}"/>
    <cellStyle name="Normal 3 2 7 2" xfId="9782" xr:uid="{00000000-0005-0000-0000-00004C260000}"/>
    <cellStyle name="Normal 3 2 7 2 2" xfId="9783" xr:uid="{00000000-0005-0000-0000-00004D260000}"/>
    <cellStyle name="Normal 3 2 7 3" xfId="9784" xr:uid="{00000000-0005-0000-0000-00004E260000}"/>
    <cellStyle name="Normal 3 2 7 4" xfId="9785" xr:uid="{00000000-0005-0000-0000-00004F260000}"/>
    <cellStyle name="Normal 3 2 8" xfId="9786" xr:uid="{00000000-0005-0000-0000-000050260000}"/>
    <cellStyle name="Normal 3 2 8 2" xfId="9787" xr:uid="{00000000-0005-0000-0000-000051260000}"/>
    <cellStyle name="Normal 3 2 8 2 2" xfId="9788" xr:uid="{00000000-0005-0000-0000-000052260000}"/>
    <cellStyle name="Normal 3 2 8 3" xfId="9789" xr:uid="{00000000-0005-0000-0000-000053260000}"/>
    <cellStyle name="Normal 3 2 8 4" xfId="9790" xr:uid="{00000000-0005-0000-0000-000054260000}"/>
    <cellStyle name="Normal 3 2 9" xfId="9791" xr:uid="{00000000-0005-0000-0000-000055260000}"/>
    <cellStyle name="Normal 3 2 9 2" xfId="9792" xr:uid="{00000000-0005-0000-0000-000056260000}"/>
    <cellStyle name="Normal 3 2 9 2 2" xfId="9793" xr:uid="{00000000-0005-0000-0000-000057260000}"/>
    <cellStyle name="Normal 3 2 9 3" xfId="9794" xr:uid="{00000000-0005-0000-0000-000058260000}"/>
    <cellStyle name="Normal 3 2 9 4" xfId="9795" xr:uid="{00000000-0005-0000-0000-000059260000}"/>
    <cellStyle name="Normal 3 3" xfId="9796" xr:uid="{00000000-0005-0000-0000-00005A260000}"/>
    <cellStyle name="Normal 3 3 2" xfId="9797" xr:uid="{00000000-0005-0000-0000-00005B260000}"/>
    <cellStyle name="Normal 3 4" xfId="9798" xr:uid="{00000000-0005-0000-0000-00005C260000}"/>
    <cellStyle name="Normal 3 4 10" xfId="9799" xr:uid="{00000000-0005-0000-0000-00005D260000}"/>
    <cellStyle name="Normal 3 4 10 2" xfId="9800" xr:uid="{00000000-0005-0000-0000-00005E260000}"/>
    <cellStyle name="Normal 3 4 10 2 2" xfId="9801" xr:uid="{00000000-0005-0000-0000-00005F260000}"/>
    <cellStyle name="Normal 3 4 10 3" xfId="9802" xr:uid="{00000000-0005-0000-0000-000060260000}"/>
    <cellStyle name="Normal 3 4 10 4" xfId="9803" xr:uid="{00000000-0005-0000-0000-000061260000}"/>
    <cellStyle name="Normal 3 4 11" xfId="9804" xr:uid="{00000000-0005-0000-0000-000062260000}"/>
    <cellStyle name="Normal 3 4 11 2" xfId="9805" xr:uid="{00000000-0005-0000-0000-000063260000}"/>
    <cellStyle name="Normal 3 4 12" xfId="9806" xr:uid="{00000000-0005-0000-0000-000064260000}"/>
    <cellStyle name="Normal 3 4 13" xfId="9807" xr:uid="{00000000-0005-0000-0000-000065260000}"/>
    <cellStyle name="Normal 3 4 2" xfId="9808" xr:uid="{00000000-0005-0000-0000-000066260000}"/>
    <cellStyle name="Normal 3 4 2 10" xfId="9809" xr:uid="{00000000-0005-0000-0000-000067260000}"/>
    <cellStyle name="Normal 3 4 2 10 2" xfId="9810" xr:uid="{00000000-0005-0000-0000-000068260000}"/>
    <cellStyle name="Normal 3 4 2 11" xfId="9811" xr:uid="{00000000-0005-0000-0000-000069260000}"/>
    <cellStyle name="Normal 3 4 2 12" xfId="9812" xr:uid="{00000000-0005-0000-0000-00006A260000}"/>
    <cellStyle name="Normal 3 4 2 2" xfId="9813" xr:uid="{00000000-0005-0000-0000-00006B260000}"/>
    <cellStyle name="Normal 3 4 2 2 10" xfId="9814" xr:uid="{00000000-0005-0000-0000-00006C260000}"/>
    <cellStyle name="Normal 3 4 2 2 2" xfId="9815" xr:uid="{00000000-0005-0000-0000-00006D260000}"/>
    <cellStyle name="Normal 3 4 2 2 2 2" xfId="9816" xr:uid="{00000000-0005-0000-0000-00006E260000}"/>
    <cellStyle name="Normal 3 4 2 2 2 2 2" xfId="9817" xr:uid="{00000000-0005-0000-0000-00006F260000}"/>
    <cellStyle name="Normal 3 4 2 2 2 2 2 2" xfId="9818" xr:uid="{00000000-0005-0000-0000-000070260000}"/>
    <cellStyle name="Normal 3 4 2 2 2 2 3" xfId="9819" xr:uid="{00000000-0005-0000-0000-000071260000}"/>
    <cellStyle name="Normal 3 4 2 2 2 2 4" xfId="9820" xr:uid="{00000000-0005-0000-0000-000072260000}"/>
    <cellStyle name="Normal 3 4 2 2 2 3" xfId="9821" xr:uid="{00000000-0005-0000-0000-000073260000}"/>
    <cellStyle name="Normal 3 4 2 2 2 3 2" xfId="9822" xr:uid="{00000000-0005-0000-0000-000074260000}"/>
    <cellStyle name="Normal 3 4 2 2 2 4" xfId="9823" xr:uid="{00000000-0005-0000-0000-000075260000}"/>
    <cellStyle name="Normal 3 4 2 2 2 5" xfId="9824" xr:uid="{00000000-0005-0000-0000-000076260000}"/>
    <cellStyle name="Normal 3 4 2 2 3" xfId="9825" xr:uid="{00000000-0005-0000-0000-000077260000}"/>
    <cellStyle name="Normal 3 4 2 2 3 2" xfId="9826" xr:uid="{00000000-0005-0000-0000-000078260000}"/>
    <cellStyle name="Normal 3 4 2 2 3 2 2" xfId="9827" xr:uid="{00000000-0005-0000-0000-000079260000}"/>
    <cellStyle name="Normal 3 4 2 2 3 3" xfId="9828" xr:uid="{00000000-0005-0000-0000-00007A260000}"/>
    <cellStyle name="Normal 3 4 2 2 3 4" xfId="9829" xr:uid="{00000000-0005-0000-0000-00007B260000}"/>
    <cellStyle name="Normal 3 4 2 2 4" xfId="9830" xr:uid="{00000000-0005-0000-0000-00007C260000}"/>
    <cellStyle name="Normal 3 4 2 2 4 2" xfId="9831" xr:uid="{00000000-0005-0000-0000-00007D260000}"/>
    <cellStyle name="Normal 3 4 2 2 4 2 2" xfId="9832" xr:uid="{00000000-0005-0000-0000-00007E260000}"/>
    <cellStyle name="Normal 3 4 2 2 4 3" xfId="9833" xr:uid="{00000000-0005-0000-0000-00007F260000}"/>
    <cellStyle name="Normal 3 4 2 2 4 4" xfId="9834" xr:uid="{00000000-0005-0000-0000-000080260000}"/>
    <cellStyle name="Normal 3 4 2 2 5" xfId="9835" xr:uid="{00000000-0005-0000-0000-000081260000}"/>
    <cellStyle name="Normal 3 4 2 2 5 2" xfId="9836" xr:uid="{00000000-0005-0000-0000-000082260000}"/>
    <cellStyle name="Normal 3 4 2 2 5 2 2" xfId="9837" xr:uid="{00000000-0005-0000-0000-000083260000}"/>
    <cellStyle name="Normal 3 4 2 2 5 3" xfId="9838" xr:uid="{00000000-0005-0000-0000-000084260000}"/>
    <cellStyle name="Normal 3 4 2 2 5 4" xfId="9839" xr:uid="{00000000-0005-0000-0000-000085260000}"/>
    <cellStyle name="Normal 3 4 2 2 6" xfId="9840" xr:uid="{00000000-0005-0000-0000-000086260000}"/>
    <cellStyle name="Normal 3 4 2 2 6 2" xfId="9841" xr:uid="{00000000-0005-0000-0000-000087260000}"/>
    <cellStyle name="Normal 3 4 2 2 6 2 2" xfId="9842" xr:uid="{00000000-0005-0000-0000-000088260000}"/>
    <cellStyle name="Normal 3 4 2 2 6 3" xfId="9843" xr:uid="{00000000-0005-0000-0000-000089260000}"/>
    <cellStyle name="Normal 3 4 2 2 6 4" xfId="9844" xr:uid="{00000000-0005-0000-0000-00008A260000}"/>
    <cellStyle name="Normal 3 4 2 2 7" xfId="9845" xr:uid="{00000000-0005-0000-0000-00008B260000}"/>
    <cellStyle name="Normal 3 4 2 2 7 2" xfId="9846" xr:uid="{00000000-0005-0000-0000-00008C260000}"/>
    <cellStyle name="Normal 3 4 2 2 7 2 2" xfId="9847" xr:uid="{00000000-0005-0000-0000-00008D260000}"/>
    <cellStyle name="Normal 3 4 2 2 7 3" xfId="9848" xr:uid="{00000000-0005-0000-0000-00008E260000}"/>
    <cellStyle name="Normal 3 4 2 2 7 4" xfId="9849" xr:uid="{00000000-0005-0000-0000-00008F260000}"/>
    <cellStyle name="Normal 3 4 2 2 8" xfId="9850" xr:uid="{00000000-0005-0000-0000-000090260000}"/>
    <cellStyle name="Normal 3 4 2 2 8 2" xfId="9851" xr:uid="{00000000-0005-0000-0000-000091260000}"/>
    <cellStyle name="Normal 3 4 2 2 9" xfId="9852" xr:uid="{00000000-0005-0000-0000-000092260000}"/>
    <cellStyle name="Normal 3 4 2 3" xfId="9853" xr:uid="{00000000-0005-0000-0000-000093260000}"/>
    <cellStyle name="Normal 3 4 2 3 2" xfId="9854" xr:uid="{00000000-0005-0000-0000-000094260000}"/>
    <cellStyle name="Normal 3 4 2 3 2 2" xfId="9855" xr:uid="{00000000-0005-0000-0000-000095260000}"/>
    <cellStyle name="Normal 3 4 2 3 2 2 2" xfId="9856" xr:uid="{00000000-0005-0000-0000-000096260000}"/>
    <cellStyle name="Normal 3 4 2 3 2 3" xfId="9857" xr:uid="{00000000-0005-0000-0000-000097260000}"/>
    <cellStyle name="Normal 3 4 2 3 2 4" xfId="9858" xr:uid="{00000000-0005-0000-0000-000098260000}"/>
    <cellStyle name="Normal 3 4 2 3 3" xfId="9859" xr:uid="{00000000-0005-0000-0000-000099260000}"/>
    <cellStyle name="Normal 3 4 2 3 3 2" xfId="9860" xr:uid="{00000000-0005-0000-0000-00009A260000}"/>
    <cellStyle name="Normal 3 4 2 3 4" xfId="9861" xr:uid="{00000000-0005-0000-0000-00009B260000}"/>
    <cellStyle name="Normal 3 4 2 3 5" xfId="9862" xr:uid="{00000000-0005-0000-0000-00009C260000}"/>
    <cellStyle name="Normal 3 4 2 4" xfId="9863" xr:uid="{00000000-0005-0000-0000-00009D260000}"/>
    <cellStyle name="Normal 3 4 2 4 2" xfId="9864" xr:uid="{00000000-0005-0000-0000-00009E260000}"/>
    <cellStyle name="Normal 3 4 2 4 2 2" xfId="9865" xr:uid="{00000000-0005-0000-0000-00009F260000}"/>
    <cellStyle name="Normal 3 4 2 4 2 2 2" xfId="9866" xr:uid="{00000000-0005-0000-0000-0000A0260000}"/>
    <cellStyle name="Normal 3 4 2 4 2 3" xfId="9867" xr:uid="{00000000-0005-0000-0000-0000A1260000}"/>
    <cellStyle name="Normal 3 4 2 4 2 4" xfId="9868" xr:uid="{00000000-0005-0000-0000-0000A2260000}"/>
    <cellStyle name="Normal 3 4 2 4 3" xfId="9869" xr:uid="{00000000-0005-0000-0000-0000A3260000}"/>
    <cellStyle name="Normal 3 4 2 4 3 2" xfId="9870" xr:uid="{00000000-0005-0000-0000-0000A4260000}"/>
    <cellStyle name="Normal 3 4 2 4 4" xfId="9871" xr:uid="{00000000-0005-0000-0000-0000A5260000}"/>
    <cellStyle name="Normal 3 4 2 4 5" xfId="9872" xr:uid="{00000000-0005-0000-0000-0000A6260000}"/>
    <cellStyle name="Normal 3 4 2 5" xfId="9873" xr:uid="{00000000-0005-0000-0000-0000A7260000}"/>
    <cellStyle name="Normal 3 4 2 5 2" xfId="9874" xr:uid="{00000000-0005-0000-0000-0000A8260000}"/>
    <cellStyle name="Normal 3 4 2 5 2 2" xfId="9875" xr:uid="{00000000-0005-0000-0000-0000A9260000}"/>
    <cellStyle name="Normal 3 4 2 5 3" xfId="9876" xr:uid="{00000000-0005-0000-0000-0000AA260000}"/>
    <cellStyle name="Normal 3 4 2 5 4" xfId="9877" xr:uid="{00000000-0005-0000-0000-0000AB260000}"/>
    <cellStyle name="Normal 3 4 2 6" xfId="9878" xr:uid="{00000000-0005-0000-0000-0000AC260000}"/>
    <cellStyle name="Normal 3 4 2 6 2" xfId="9879" xr:uid="{00000000-0005-0000-0000-0000AD260000}"/>
    <cellStyle name="Normal 3 4 2 6 2 2" xfId="9880" xr:uid="{00000000-0005-0000-0000-0000AE260000}"/>
    <cellStyle name="Normal 3 4 2 6 3" xfId="9881" xr:uid="{00000000-0005-0000-0000-0000AF260000}"/>
    <cellStyle name="Normal 3 4 2 6 4" xfId="9882" xr:uid="{00000000-0005-0000-0000-0000B0260000}"/>
    <cellStyle name="Normal 3 4 2 7" xfId="9883" xr:uid="{00000000-0005-0000-0000-0000B1260000}"/>
    <cellStyle name="Normal 3 4 2 7 2" xfId="9884" xr:uid="{00000000-0005-0000-0000-0000B2260000}"/>
    <cellStyle name="Normal 3 4 2 7 2 2" xfId="9885" xr:uid="{00000000-0005-0000-0000-0000B3260000}"/>
    <cellStyle name="Normal 3 4 2 7 3" xfId="9886" xr:uid="{00000000-0005-0000-0000-0000B4260000}"/>
    <cellStyle name="Normal 3 4 2 7 4" xfId="9887" xr:uid="{00000000-0005-0000-0000-0000B5260000}"/>
    <cellStyle name="Normal 3 4 2 8" xfId="9888" xr:uid="{00000000-0005-0000-0000-0000B6260000}"/>
    <cellStyle name="Normal 3 4 2 8 2" xfId="9889" xr:uid="{00000000-0005-0000-0000-0000B7260000}"/>
    <cellStyle name="Normal 3 4 2 8 2 2" xfId="9890" xr:uid="{00000000-0005-0000-0000-0000B8260000}"/>
    <cellStyle name="Normal 3 4 2 8 3" xfId="9891" xr:uid="{00000000-0005-0000-0000-0000B9260000}"/>
    <cellStyle name="Normal 3 4 2 8 4" xfId="9892" xr:uid="{00000000-0005-0000-0000-0000BA260000}"/>
    <cellStyle name="Normal 3 4 2 9" xfId="9893" xr:uid="{00000000-0005-0000-0000-0000BB260000}"/>
    <cellStyle name="Normal 3 4 2 9 2" xfId="9894" xr:uid="{00000000-0005-0000-0000-0000BC260000}"/>
    <cellStyle name="Normal 3 4 2 9 2 2" xfId="9895" xr:uid="{00000000-0005-0000-0000-0000BD260000}"/>
    <cellStyle name="Normal 3 4 2 9 3" xfId="9896" xr:uid="{00000000-0005-0000-0000-0000BE260000}"/>
    <cellStyle name="Normal 3 4 2 9 4" xfId="9897" xr:uid="{00000000-0005-0000-0000-0000BF260000}"/>
    <cellStyle name="Normal 3 4 3" xfId="9898" xr:uid="{00000000-0005-0000-0000-0000C0260000}"/>
    <cellStyle name="Normal 3 4 3 10" xfId="9899" xr:uid="{00000000-0005-0000-0000-0000C1260000}"/>
    <cellStyle name="Normal 3 4 3 2" xfId="9900" xr:uid="{00000000-0005-0000-0000-0000C2260000}"/>
    <cellStyle name="Normal 3 4 3 2 2" xfId="9901" xr:uid="{00000000-0005-0000-0000-0000C3260000}"/>
    <cellStyle name="Normal 3 4 3 2 2 2" xfId="9902" xr:uid="{00000000-0005-0000-0000-0000C4260000}"/>
    <cellStyle name="Normal 3 4 3 2 2 2 2" xfId="9903" xr:uid="{00000000-0005-0000-0000-0000C5260000}"/>
    <cellStyle name="Normal 3 4 3 2 2 3" xfId="9904" xr:uid="{00000000-0005-0000-0000-0000C6260000}"/>
    <cellStyle name="Normal 3 4 3 2 2 4" xfId="9905" xr:uid="{00000000-0005-0000-0000-0000C7260000}"/>
    <cellStyle name="Normal 3 4 3 2 3" xfId="9906" xr:uid="{00000000-0005-0000-0000-0000C8260000}"/>
    <cellStyle name="Normal 3 4 3 2 3 2" xfId="9907" xr:uid="{00000000-0005-0000-0000-0000C9260000}"/>
    <cellStyle name="Normal 3 4 3 2 4" xfId="9908" xr:uid="{00000000-0005-0000-0000-0000CA260000}"/>
    <cellStyle name="Normal 3 4 3 2 5" xfId="9909" xr:uid="{00000000-0005-0000-0000-0000CB260000}"/>
    <cellStyle name="Normal 3 4 3 3" xfId="9910" xr:uid="{00000000-0005-0000-0000-0000CC260000}"/>
    <cellStyle name="Normal 3 4 3 3 2" xfId="9911" xr:uid="{00000000-0005-0000-0000-0000CD260000}"/>
    <cellStyle name="Normal 3 4 3 3 2 2" xfId="9912" xr:uid="{00000000-0005-0000-0000-0000CE260000}"/>
    <cellStyle name="Normal 3 4 3 3 3" xfId="9913" xr:uid="{00000000-0005-0000-0000-0000CF260000}"/>
    <cellStyle name="Normal 3 4 3 3 4" xfId="9914" xr:uid="{00000000-0005-0000-0000-0000D0260000}"/>
    <cellStyle name="Normal 3 4 3 4" xfId="9915" xr:uid="{00000000-0005-0000-0000-0000D1260000}"/>
    <cellStyle name="Normal 3 4 3 4 2" xfId="9916" xr:uid="{00000000-0005-0000-0000-0000D2260000}"/>
    <cellStyle name="Normal 3 4 3 4 2 2" xfId="9917" xr:uid="{00000000-0005-0000-0000-0000D3260000}"/>
    <cellStyle name="Normal 3 4 3 4 3" xfId="9918" xr:uid="{00000000-0005-0000-0000-0000D4260000}"/>
    <cellStyle name="Normal 3 4 3 4 4" xfId="9919" xr:uid="{00000000-0005-0000-0000-0000D5260000}"/>
    <cellStyle name="Normal 3 4 3 5" xfId="9920" xr:uid="{00000000-0005-0000-0000-0000D6260000}"/>
    <cellStyle name="Normal 3 4 3 5 2" xfId="9921" xr:uid="{00000000-0005-0000-0000-0000D7260000}"/>
    <cellStyle name="Normal 3 4 3 5 2 2" xfId="9922" xr:uid="{00000000-0005-0000-0000-0000D8260000}"/>
    <cellStyle name="Normal 3 4 3 5 3" xfId="9923" xr:uid="{00000000-0005-0000-0000-0000D9260000}"/>
    <cellStyle name="Normal 3 4 3 5 4" xfId="9924" xr:uid="{00000000-0005-0000-0000-0000DA260000}"/>
    <cellStyle name="Normal 3 4 3 6" xfId="9925" xr:uid="{00000000-0005-0000-0000-0000DB260000}"/>
    <cellStyle name="Normal 3 4 3 6 2" xfId="9926" xr:uid="{00000000-0005-0000-0000-0000DC260000}"/>
    <cellStyle name="Normal 3 4 3 6 2 2" xfId="9927" xr:uid="{00000000-0005-0000-0000-0000DD260000}"/>
    <cellStyle name="Normal 3 4 3 6 3" xfId="9928" xr:uid="{00000000-0005-0000-0000-0000DE260000}"/>
    <cellStyle name="Normal 3 4 3 6 4" xfId="9929" xr:uid="{00000000-0005-0000-0000-0000DF260000}"/>
    <cellStyle name="Normal 3 4 3 7" xfId="9930" xr:uid="{00000000-0005-0000-0000-0000E0260000}"/>
    <cellStyle name="Normal 3 4 3 7 2" xfId="9931" xr:uid="{00000000-0005-0000-0000-0000E1260000}"/>
    <cellStyle name="Normal 3 4 3 7 2 2" xfId="9932" xr:uid="{00000000-0005-0000-0000-0000E2260000}"/>
    <cellStyle name="Normal 3 4 3 7 3" xfId="9933" xr:uid="{00000000-0005-0000-0000-0000E3260000}"/>
    <cellStyle name="Normal 3 4 3 7 4" xfId="9934" xr:uid="{00000000-0005-0000-0000-0000E4260000}"/>
    <cellStyle name="Normal 3 4 3 8" xfId="9935" xr:uid="{00000000-0005-0000-0000-0000E5260000}"/>
    <cellStyle name="Normal 3 4 3 8 2" xfId="9936" xr:uid="{00000000-0005-0000-0000-0000E6260000}"/>
    <cellStyle name="Normal 3 4 3 9" xfId="9937" xr:uid="{00000000-0005-0000-0000-0000E7260000}"/>
    <cellStyle name="Normal 3 4 4" xfId="9938" xr:uid="{00000000-0005-0000-0000-0000E8260000}"/>
    <cellStyle name="Normal 3 4 4 2" xfId="9939" xr:uid="{00000000-0005-0000-0000-0000E9260000}"/>
    <cellStyle name="Normal 3 4 4 2 2" xfId="9940" xr:uid="{00000000-0005-0000-0000-0000EA260000}"/>
    <cellStyle name="Normal 3 4 4 2 2 2" xfId="9941" xr:uid="{00000000-0005-0000-0000-0000EB260000}"/>
    <cellStyle name="Normal 3 4 4 2 3" xfId="9942" xr:uid="{00000000-0005-0000-0000-0000EC260000}"/>
    <cellStyle name="Normal 3 4 4 2 4" xfId="9943" xr:uid="{00000000-0005-0000-0000-0000ED260000}"/>
    <cellStyle name="Normal 3 4 4 3" xfId="9944" xr:uid="{00000000-0005-0000-0000-0000EE260000}"/>
    <cellStyle name="Normal 3 4 4 3 2" xfId="9945" xr:uid="{00000000-0005-0000-0000-0000EF260000}"/>
    <cellStyle name="Normal 3 4 4 4" xfId="9946" xr:uid="{00000000-0005-0000-0000-0000F0260000}"/>
    <cellStyle name="Normal 3 4 4 5" xfId="9947" xr:uid="{00000000-0005-0000-0000-0000F1260000}"/>
    <cellStyle name="Normal 3 4 5" xfId="9948" xr:uid="{00000000-0005-0000-0000-0000F2260000}"/>
    <cellStyle name="Normal 3 4 5 2" xfId="9949" xr:uid="{00000000-0005-0000-0000-0000F3260000}"/>
    <cellStyle name="Normal 3 4 5 2 2" xfId="9950" xr:uid="{00000000-0005-0000-0000-0000F4260000}"/>
    <cellStyle name="Normal 3 4 5 2 2 2" xfId="9951" xr:uid="{00000000-0005-0000-0000-0000F5260000}"/>
    <cellStyle name="Normal 3 4 5 2 3" xfId="9952" xr:uid="{00000000-0005-0000-0000-0000F6260000}"/>
    <cellStyle name="Normal 3 4 5 2 4" xfId="9953" xr:uid="{00000000-0005-0000-0000-0000F7260000}"/>
    <cellStyle name="Normal 3 4 5 3" xfId="9954" xr:uid="{00000000-0005-0000-0000-0000F8260000}"/>
    <cellStyle name="Normal 3 4 5 3 2" xfId="9955" xr:uid="{00000000-0005-0000-0000-0000F9260000}"/>
    <cellStyle name="Normal 3 4 5 4" xfId="9956" xr:uid="{00000000-0005-0000-0000-0000FA260000}"/>
    <cellStyle name="Normal 3 4 5 5" xfId="9957" xr:uid="{00000000-0005-0000-0000-0000FB260000}"/>
    <cellStyle name="Normal 3 4 6" xfId="9958" xr:uid="{00000000-0005-0000-0000-0000FC260000}"/>
    <cellStyle name="Normal 3 4 6 2" xfId="9959" xr:uid="{00000000-0005-0000-0000-0000FD260000}"/>
    <cellStyle name="Normal 3 4 6 2 2" xfId="9960" xr:uid="{00000000-0005-0000-0000-0000FE260000}"/>
    <cellStyle name="Normal 3 4 6 3" xfId="9961" xr:uid="{00000000-0005-0000-0000-0000FF260000}"/>
    <cellStyle name="Normal 3 4 6 4" xfId="9962" xr:uid="{00000000-0005-0000-0000-000000270000}"/>
    <cellStyle name="Normal 3 4 7" xfId="9963" xr:uid="{00000000-0005-0000-0000-000001270000}"/>
    <cellStyle name="Normal 3 4 7 2" xfId="9964" xr:uid="{00000000-0005-0000-0000-000002270000}"/>
    <cellStyle name="Normal 3 4 7 2 2" xfId="9965" xr:uid="{00000000-0005-0000-0000-000003270000}"/>
    <cellStyle name="Normal 3 4 7 3" xfId="9966" xr:uid="{00000000-0005-0000-0000-000004270000}"/>
    <cellStyle name="Normal 3 4 7 4" xfId="9967" xr:uid="{00000000-0005-0000-0000-000005270000}"/>
    <cellStyle name="Normal 3 4 8" xfId="9968" xr:uid="{00000000-0005-0000-0000-000006270000}"/>
    <cellStyle name="Normal 3 4 8 2" xfId="9969" xr:uid="{00000000-0005-0000-0000-000007270000}"/>
    <cellStyle name="Normal 3 4 8 2 2" xfId="9970" xr:uid="{00000000-0005-0000-0000-000008270000}"/>
    <cellStyle name="Normal 3 4 8 3" xfId="9971" xr:uid="{00000000-0005-0000-0000-000009270000}"/>
    <cellStyle name="Normal 3 4 8 4" xfId="9972" xr:uid="{00000000-0005-0000-0000-00000A270000}"/>
    <cellStyle name="Normal 3 4 9" xfId="9973" xr:uid="{00000000-0005-0000-0000-00000B270000}"/>
    <cellStyle name="Normal 3 4 9 2" xfId="9974" xr:uid="{00000000-0005-0000-0000-00000C270000}"/>
    <cellStyle name="Normal 3 4 9 2 2" xfId="9975" xr:uid="{00000000-0005-0000-0000-00000D270000}"/>
    <cellStyle name="Normal 3 4 9 3" xfId="9976" xr:uid="{00000000-0005-0000-0000-00000E270000}"/>
    <cellStyle name="Normal 3 4 9 4" xfId="9977" xr:uid="{00000000-0005-0000-0000-00000F270000}"/>
    <cellStyle name="Normal 3 5" xfId="9978" xr:uid="{00000000-0005-0000-0000-000010270000}"/>
    <cellStyle name="Normal 3 6" xfId="9979" xr:uid="{00000000-0005-0000-0000-000011270000}"/>
    <cellStyle name="Normal 3 6 10" xfId="9980" xr:uid="{00000000-0005-0000-0000-000012270000}"/>
    <cellStyle name="Normal 3 6 10 2" xfId="9981" xr:uid="{00000000-0005-0000-0000-000013270000}"/>
    <cellStyle name="Normal 3 6 11" xfId="9982" xr:uid="{00000000-0005-0000-0000-000014270000}"/>
    <cellStyle name="Normal 3 6 12" xfId="9983" xr:uid="{00000000-0005-0000-0000-000015270000}"/>
    <cellStyle name="Normal 3 6 2" xfId="9984" xr:uid="{00000000-0005-0000-0000-000016270000}"/>
    <cellStyle name="Normal 3 6 2 10" xfId="9985" xr:uid="{00000000-0005-0000-0000-000017270000}"/>
    <cellStyle name="Normal 3 6 2 2" xfId="9986" xr:uid="{00000000-0005-0000-0000-000018270000}"/>
    <cellStyle name="Normal 3 6 2 2 2" xfId="9987" xr:uid="{00000000-0005-0000-0000-000019270000}"/>
    <cellStyle name="Normal 3 6 2 2 2 2" xfId="9988" xr:uid="{00000000-0005-0000-0000-00001A270000}"/>
    <cellStyle name="Normal 3 6 2 2 2 2 2" xfId="9989" xr:uid="{00000000-0005-0000-0000-00001B270000}"/>
    <cellStyle name="Normal 3 6 2 2 2 3" xfId="9990" xr:uid="{00000000-0005-0000-0000-00001C270000}"/>
    <cellStyle name="Normal 3 6 2 2 2 4" xfId="9991" xr:uid="{00000000-0005-0000-0000-00001D270000}"/>
    <cellStyle name="Normal 3 6 2 2 3" xfId="9992" xr:uid="{00000000-0005-0000-0000-00001E270000}"/>
    <cellStyle name="Normal 3 6 2 2 3 2" xfId="9993" xr:uid="{00000000-0005-0000-0000-00001F270000}"/>
    <cellStyle name="Normal 3 6 2 2 4" xfId="9994" xr:uid="{00000000-0005-0000-0000-000020270000}"/>
    <cellStyle name="Normal 3 6 2 2 5" xfId="9995" xr:uid="{00000000-0005-0000-0000-000021270000}"/>
    <cellStyle name="Normal 3 6 2 3" xfId="9996" xr:uid="{00000000-0005-0000-0000-000022270000}"/>
    <cellStyle name="Normal 3 6 2 3 2" xfId="9997" xr:uid="{00000000-0005-0000-0000-000023270000}"/>
    <cellStyle name="Normal 3 6 2 3 2 2" xfId="9998" xr:uid="{00000000-0005-0000-0000-000024270000}"/>
    <cellStyle name="Normal 3 6 2 3 3" xfId="9999" xr:uid="{00000000-0005-0000-0000-000025270000}"/>
    <cellStyle name="Normal 3 6 2 3 4" xfId="10000" xr:uid="{00000000-0005-0000-0000-000026270000}"/>
    <cellStyle name="Normal 3 6 2 4" xfId="10001" xr:uid="{00000000-0005-0000-0000-000027270000}"/>
    <cellStyle name="Normal 3 6 2 4 2" xfId="10002" xr:uid="{00000000-0005-0000-0000-000028270000}"/>
    <cellStyle name="Normal 3 6 2 4 2 2" xfId="10003" xr:uid="{00000000-0005-0000-0000-000029270000}"/>
    <cellStyle name="Normal 3 6 2 4 3" xfId="10004" xr:uid="{00000000-0005-0000-0000-00002A270000}"/>
    <cellStyle name="Normal 3 6 2 4 4" xfId="10005" xr:uid="{00000000-0005-0000-0000-00002B270000}"/>
    <cellStyle name="Normal 3 6 2 5" xfId="10006" xr:uid="{00000000-0005-0000-0000-00002C270000}"/>
    <cellStyle name="Normal 3 6 2 5 2" xfId="10007" xr:uid="{00000000-0005-0000-0000-00002D270000}"/>
    <cellStyle name="Normal 3 6 2 5 2 2" xfId="10008" xr:uid="{00000000-0005-0000-0000-00002E270000}"/>
    <cellStyle name="Normal 3 6 2 5 3" xfId="10009" xr:uid="{00000000-0005-0000-0000-00002F270000}"/>
    <cellStyle name="Normal 3 6 2 5 4" xfId="10010" xr:uid="{00000000-0005-0000-0000-000030270000}"/>
    <cellStyle name="Normal 3 6 2 6" xfId="10011" xr:uid="{00000000-0005-0000-0000-000031270000}"/>
    <cellStyle name="Normal 3 6 2 6 2" xfId="10012" xr:uid="{00000000-0005-0000-0000-000032270000}"/>
    <cellStyle name="Normal 3 6 2 6 2 2" xfId="10013" xr:uid="{00000000-0005-0000-0000-000033270000}"/>
    <cellStyle name="Normal 3 6 2 6 3" xfId="10014" xr:uid="{00000000-0005-0000-0000-000034270000}"/>
    <cellStyle name="Normal 3 6 2 6 4" xfId="10015" xr:uid="{00000000-0005-0000-0000-000035270000}"/>
    <cellStyle name="Normal 3 6 2 7" xfId="10016" xr:uid="{00000000-0005-0000-0000-000036270000}"/>
    <cellStyle name="Normal 3 6 2 7 2" xfId="10017" xr:uid="{00000000-0005-0000-0000-000037270000}"/>
    <cellStyle name="Normal 3 6 2 7 2 2" xfId="10018" xr:uid="{00000000-0005-0000-0000-000038270000}"/>
    <cellStyle name="Normal 3 6 2 7 3" xfId="10019" xr:uid="{00000000-0005-0000-0000-000039270000}"/>
    <cellStyle name="Normal 3 6 2 7 4" xfId="10020" xr:uid="{00000000-0005-0000-0000-00003A270000}"/>
    <cellStyle name="Normal 3 6 2 8" xfId="10021" xr:uid="{00000000-0005-0000-0000-00003B270000}"/>
    <cellStyle name="Normal 3 6 2 8 2" xfId="10022" xr:uid="{00000000-0005-0000-0000-00003C270000}"/>
    <cellStyle name="Normal 3 6 2 9" xfId="10023" xr:uid="{00000000-0005-0000-0000-00003D270000}"/>
    <cellStyle name="Normal 3 6 3" xfId="10024" xr:uid="{00000000-0005-0000-0000-00003E270000}"/>
    <cellStyle name="Normal 3 6 3 2" xfId="10025" xr:uid="{00000000-0005-0000-0000-00003F270000}"/>
    <cellStyle name="Normal 3 6 3 2 2" xfId="10026" xr:uid="{00000000-0005-0000-0000-000040270000}"/>
    <cellStyle name="Normal 3 6 3 2 2 2" xfId="10027" xr:uid="{00000000-0005-0000-0000-000041270000}"/>
    <cellStyle name="Normal 3 6 3 2 3" xfId="10028" xr:uid="{00000000-0005-0000-0000-000042270000}"/>
    <cellStyle name="Normal 3 6 3 2 4" xfId="10029" xr:uid="{00000000-0005-0000-0000-000043270000}"/>
    <cellStyle name="Normal 3 6 3 3" xfId="10030" xr:uid="{00000000-0005-0000-0000-000044270000}"/>
    <cellStyle name="Normal 3 6 3 3 2" xfId="10031" xr:uid="{00000000-0005-0000-0000-000045270000}"/>
    <cellStyle name="Normal 3 6 3 4" xfId="10032" xr:uid="{00000000-0005-0000-0000-000046270000}"/>
    <cellStyle name="Normal 3 6 3 5" xfId="10033" xr:uid="{00000000-0005-0000-0000-000047270000}"/>
    <cellStyle name="Normal 3 6 4" xfId="10034" xr:uid="{00000000-0005-0000-0000-000048270000}"/>
    <cellStyle name="Normal 3 6 4 2" xfId="10035" xr:uid="{00000000-0005-0000-0000-000049270000}"/>
    <cellStyle name="Normal 3 6 4 2 2" xfId="10036" xr:uid="{00000000-0005-0000-0000-00004A270000}"/>
    <cellStyle name="Normal 3 6 4 2 2 2" xfId="10037" xr:uid="{00000000-0005-0000-0000-00004B270000}"/>
    <cellStyle name="Normal 3 6 4 2 3" xfId="10038" xr:uid="{00000000-0005-0000-0000-00004C270000}"/>
    <cellStyle name="Normal 3 6 4 2 4" xfId="10039" xr:uid="{00000000-0005-0000-0000-00004D270000}"/>
    <cellStyle name="Normal 3 6 4 3" xfId="10040" xr:uid="{00000000-0005-0000-0000-00004E270000}"/>
    <cellStyle name="Normal 3 6 4 3 2" xfId="10041" xr:uid="{00000000-0005-0000-0000-00004F270000}"/>
    <cellStyle name="Normal 3 6 4 4" xfId="10042" xr:uid="{00000000-0005-0000-0000-000050270000}"/>
    <cellStyle name="Normal 3 6 4 5" xfId="10043" xr:uid="{00000000-0005-0000-0000-000051270000}"/>
    <cellStyle name="Normal 3 6 5" xfId="10044" xr:uid="{00000000-0005-0000-0000-000052270000}"/>
    <cellStyle name="Normal 3 6 5 2" xfId="10045" xr:uid="{00000000-0005-0000-0000-000053270000}"/>
    <cellStyle name="Normal 3 6 5 2 2" xfId="10046" xr:uid="{00000000-0005-0000-0000-000054270000}"/>
    <cellStyle name="Normal 3 6 5 3" xfId="10047" xr:uid="{00000000-0005-0000-0000-000055270000}"/>
    <cellStyle name="Normal 3 6 5 4" xfId="10048" xr:uid="{00000000-0005-0000-0000-000056270000}"/>
    <cellStyle name="Normal 3 6 6" xfId="10049" xr:uid="{00000000-0005-0000-0000-000057270000}"/>
    <cellStyle name="Normal 3 6 6 2" xfId="10050" xr:uid="{00000000-0005-0000-0000-000058270000}"/>
    <cellStyle name="Normal 3 6 6 2 2" xfId="10051" xr:uid="{00000000-0005-0000-0000-000059270000}"/>
    <cellStyle name="Normal 3 6 6 3" xfId="10052" xr:uid="{00000000-0005-0000-0000-00005A270000}"/>
    <cellStyle name="Normal 3 6 6 4" xfId="10053" xr:uid="{00000000-0005-0000-0000-00005B270000}"/>
    <cellStyle name="Normal 3 6 7" xfId="10054" xr:uid="{00000000-0005-0000-0000-00005C270000}"/>
    <cellStyle name="Normal 3 6 7 2" xfId="10055" xr:uid="{00000000-0005-0000-0000-00005D270000}"/>
    <cellStyle name="Normal 3 6 7 2 2" xfId="10056" xr:uid="{00000000-0005-0000-0000-00005E270000}"/>
    <cellStyle name="Normal 3 6 7 3" xfId="10057" xr:uid="{00000000-0005-0000-0000-00005F270000}"/>
    <cellStyle name="Normal 3 6 7 4" xfId="10058" xr:uid="{00000000-0005-0000-0000-000060270000}"/>
    <cellStyle name="Normal 3 6 8" xfId="10059" xr:uid="{00000000-0005-0000-0000-000061270000}"/>
    <cellStyle name="Normal 3 6 8 2" xfId="10060" xr:uid="{00000000-0005-0000-0000-000062270000}"/>
    <cellStyle name="Normal 3 6 8 2 2" xfId="10061" xr:uid="{00000000-0005-0000-0000-000063270000}"/>
    <cellStyle name="Normal 3 6 8 3" xfId="10062" xr:uid="{00000000-0005-0000-0000-000064270000}"/>
    <cellStyle name="Normal 3 6 8 4" xfId="10063" xr:uid="{00000000-0005-0000-0000-000065270000}"/>
    <cellStyle name="Normal 3 6 9" xfId="10064" xr:uid="{00000000-0005-0000-0000-000066270000}"/>
    <cellStyle name="Normal 3 6 9 2" xfId="10065" xr:uid="{00000000-0005-0000-0000-000067270000}"/>
    <cellStyle name="Normal 3 6 9 2 2" xfId="10066" xr:uid="{00000000-0005-0000-0000-000068270000}"/>
    <cellStyle name="Normal 3 6 9 3" xfId="10067" xr:uid="{00000000-0005-0000-0000-000069270000}"/>
    <cellStyle name="Normal 3 6 9 4" xfId="10068" xr:uid="{00000000-0005-0000-0000-00006A270000}"/>
    <cellStyle name="Normal 3 7" xfId="10069" xr:uid="{00000000-0005-0000-0000-00006B270000}"/>
    <cellStyle name="Normal 3 7 10" xfId="10070" xr:uid="{00000000-0005-0000-0000-00006C270000}"/>
    <cellStyle name="Normal 3 7 11" xfId="10071" xr:uid="{00000000-0005-0000-0000-00006D270000}"/>
    <cellStyle name="Normal 3 7 2" xfId="10072" xr:uid="{00000000-0005-0000-0000-00006E270000}"/>
    <cellStyle name="Normal 3 7 2 2" xfId="10073" xr:uid="{00000000-0005-0000-0000-00006F270000}"/>
    <cellStyle name="Normal 3 7 2 2 2" xfId="10074" xr:uid="{00000000-0005-0000-0000-000070270000}"/>
    <cellStyle name="Normal 3 7 2 2 2 2" xfId="10075" xr:uid="{00000000-0005-0000-0000-000071270000}"/>
    <cellStyle name="Normal 3 7 2 2 3" xfId="10076" xr:uid="{00000000-0005-0000-0000-000072270000}"/>
    <cellStyle name="Normal 3 7 2 2 4" xfId="10077" xr:uid="{00000000-0005-0000-0000-000073270000}"/>
    <cellStyle name="Normal 3 7 2 3" xfId="10078" xr:uid="{00000000-0005-0000-0000-000074270000}"/>
    <cellStyle name="Normal 3 7 2 3 2" xfId="10079" xr:uid="{00000000-0005-0000-0000-000075270000}"/>
    <cellStyle name="Normal 3 7 2 4" xfId="10080" xr:uid="{00000000-0005-0000-0000-000076270000}"/>
    <cellStyle name="Normal 3 7 2 5" xfId="10081" xr:uid="{00000000-0005-0000-0000-000077270000}"/>
    <cellStyle name="Normal 3 7 3" xfId="10082" xr:uid="{00000000-0005-0000-0000-000078270000}"/>
    <cellStyle name="Normal 3 7 3 2" xfId="10083" xr:uid="{00000000-0005-0000-0000-000079270000}"/>
    <cellStyle name="Normal 3 7 3 2 2" xfId="10084" xr:uid="{00000000-0005-0000-0000-00007A270000}"/>
    <cellStyle name="Normal 3 7 3 2 2 2" xfId="10085" xr:uid="{00000000-0005-0000-0000-00007B270000}"/>
    <cellStyle name="Normal 3 7 3 2 3" xfId="10086" xr:uid="{00000000-0005-0000-0000-00007C270000}"/>
    <cellStyle name="Normal 3 7 3 2 4" xfId="10087" xr:uid="{00000000-0005-0000-0000-00007D270000}"/>
    <cellStyle name="Normal 3 7 3 3" xfId="10088" xr:uid="{00000000-0005-0000-0000-00007E270000}"/>
    <cellStyle name="Normal 3 7 3 3 2" xfId="10089" xr:uid="{00000000-0005-0000-0000-00007F270000}"/>
    <cellStyle name="Normal 3 7 3 4" xfId="10090" xr:uid="{00000000-0005-0000-0000-000080270000}"/>
    <cellStyle name="Normal 3 7 3 5" xfId="10091" xr:uid="{00000000-0005-0000-0000-000081270000}"/>
    <cellStyle name="Normal 3 7 4" xfId="10092" xr:uid="{00000000-0005-0000-0000-000082270000}"/>
    <cellStyle name="Normal 3 7 4 2" xfId="10093" xr:uid="{00000000-0005-0000-0000-000083270000}"/>
    <cellStyle name="Normal 3 7 4 2 2" xfId="10094" xr:uid="{00000000-0005-0000-0000-000084270000}"/>
    <cellStyle name="Normal 3 7 4 3" xfId="10095" xr:uid="{00000000-0005-0000-0000-000085270000}"/>
    <cellStyle name="Normal 3 7 4 4" xfId="10096" xr:uid="{00000000-0005-0000-0000-000086270000}"/>
    <cellStyle name="Normal 3 7 5" xfId="10097" xr:uid="{00000000-0005-0000-0000-000087270000}"/>
    <cellStyle name="Normal 3 7 5 2" xfId="10098" xr:uid="{00000000-0005-0000-0000-000088270000}"/>
    <cellStyle name="Normal 3 7 5 2 2" xfId="10099" xr:uid="{00000000-0005-0000-0000-000089270000}"/>
    <cellStyle name="Normal 3 7 5 3" xfId="10100" xr:uid="{00000000-0005-0000-0000-00008A270000}"/>
    <cellStyle name="Normal 3 7 5 4" xfId="10101" xr:uid="{00000000-0005-0000-0000-00008B270000}"/>
    <cellStyle name="Normal 3 7 6" xfId="10102" xr:uid="{00000000-0005-0000-0000-00008C270000}"/>
    <cellStyle name="Normal 3 7 6 2" xfId="10103" xr:uid="{00000000-0005-0000-0000-00008D270000}"/>
    <cellStyle name="Normal 3 7 6 2 2" xfId="10104" xr:uid="{00000000-0005-0000-0000-00008E270000}"/>
    <cellStyle name="Normal 3 7 6 3" xfId="10105" xr:uid="{00000000-0005-0000-0000-00008F270000}"/>
    <cellStyle name="Normal 3 7 6 4" xfId="10106" xr:uid="{00000000-0005-0000-0000-000090270000}"/>
    <cellStyle name="Normal 3 7 7" xfId="10107" xr:uid="{00000000-0005-0000-0000-000091270000}"/>
    <cellStyle name="Normal 3 7 7 2" xfId="10108" xr:uid="{00000000-0005-0000-0000-000092270000}"/>
    <cellStyle name="Normal 3 7 7 2 2" xfId="10109" xr:uid="{00000000-0005-0000-0000-000093270000}"/>
    <cellStyle name="Normal 3 7 7 3" xfId="10110" xr:uid="{00000000-0005-0000-0000-000094270000}"/>
    <cellStyle name="Normal 3 7 7 4" xfId="10111" xr:uid="{00000000-0005-0000-0000-000095270000}"/>
    <cellStyle name="Normal 3 7 8" xfId="10112" xr:uid="{00000000-0005-0000-0000-000096270000}"/>
    <cellStyle name="Normal 3 7 8 2" xfId="10113" xr:uid="{00000000-0005-0000-0000-000097270000}"/>
    <cellStyle name="Normal 3 7 8 2 2" xfId="10114" xr:uid="{00000000-0005-0000-0000-000098270000}"/>
    <cellStyle name="Normal 3 7 8 3" xfId="10115" xr:uid="{00000000-0005-0000-0000-000099270000}"/>
    <cellStyle name="Normal 3 7 8 4" xfId="10116" xr:uid="{00000000-0005-0000-0000-00009A270000}"/>
    <cellStyle name="Normal 3 7 9" xfId="10117" xr:uid="{00000000-0005-0000-0000-00009B270000}"/>
    <cellStyle name="Normal 3 7 9 2" xfId="10118" xr:uid="{00000000-0005-0000-0000-00009C270000}"/>
    <cellStyle name="Normal 3 8" xfId="10119" xr:uid="{00000000-0005-0000-0000-00009D270000}"/>
    <cellStyle name="Normal 3 8 2" xfId="10120" xr:uid="{00000000-0005-0000-0000-00009E270000}"/>
    <cellStyle name="Normal 3 8 2 2" xfId="10121" xr:uid="{00000000-0005-0000-0000-00009F270000}"/>
    <cellStyle name="Normal 3 8 2 2 2" xfId="10122" xr:uid="{00000000-0005-0000-0000-0000A0270000}"/>
    <cellStyle name="Normal 3 8 2 3" xfId="10123" xr:uid="{00000000-0005-0000-0000-0000A1270000}"/>
    <cellStyle name="Normal 3 8 2 4" xfId="10124" xr:uid="{00000000-0005-0000-0000-0000A2270000}"/>
    <cellStyle name="Normal 3 8 3" xfId="10125" xr:uid="{00000000-0005-0000-0000-0000A3270000}"/>
    <cellStyle name="Normal 3 8 3 2" xfId="10126" xr:uid="{00000000-0005-0000-0000-0000A4270000}"/>
    <cellStyle name="Normal 3 8 4" xfId="10127" xr:uid="{00000000-0005-0000-0000-0000A5270000}"/>
    <cellStyle name="Normal 3 8 5" xfId="10128" xr:uid="{00000000-0005-0000-0000-0000A6270000}"/>
    <cellStyle name="Normal 3 9" xfId="10129" xr:uid="{00000000-0005-0000-0000-0000A7270000}"/>
    <cellStyle name="Normal 3 9 2" xfId="10130" xr:uid="{00000000-0005-0000-0000-0000A8270000}"/>
    <cellStyle name="Normal 3 9 2 2" xfId="10131" xr:uid="{00000000-0005-0000-0000-0000A9270000}"/>
    <cellStyle name="Normal 3 9 2 2 2" xfId="10132" xr:uid="{00000000-0005-0000-0000-0000AA270000}"/>
    <cellStyle name="Normal 3 9 2 3" xfId="10133" xr:uid="{00000000-0005-0000-0000-0000AB270000}"/>
    <cellStyle name="Normal 3 9 2 4" xfId="10134" xr:uid="{00000000-0005-0000-0000-0000AC270000}"/>
    <cellStyle name="Normal 3 9 3" xfId="10135" xr:uid="{00000000-0005-0000-0000-0000AD270000}"/>
    <cellStyle name="Normal 3 9 3 2" xfId="10136" xr:uid="{00000000-0005-0000-0000-0000AE270000}"/>
    <cellStyle name="Normal 3 9 4" xfId="10137" xr:uid="{00000000-0005-0000-0000-0000AF270000}"/>
    <cellStyle name="Normal 3 9 5" xfId="10138" xr:uid="{00000000-0005-0000-0000-0000B0270000}"/>
    <cellStyle name="Normal 30" xfId="11196" xr:uid="{00000000-0005-0000-0000-0000B1270000}"/>
    <cellStyle name="Normal 30 2" xfId="11199" xr:uid="{00000000-0005-0000-0000-0000B2270000}"/>
    <cellStyle name="Normal 31" xfId="11197" xr:uid="{00000000-0005-0000-0000-0000B3270000}"/>
    <cellStyle name="Normal 32" xfId="11202" xr:uid="{00000000-0005-0000-0000-0000B4270000}"/>
    <cellStyle name="Normal 33" xfId="11203" xr:uid="{00000000-0005-0000-0000-0000B5270000}"/>
    <cellStyle name="Normal 4" xfId="10139" xr:uid="{00000000-0005-0000-0000-0000B6270000}"/>
    <cellStyle name="Normal 4 2" xfId="10140" xr:uid="{00000000-0005-0000-0000-0000B7270000}"/>
    <cellStyle name="Normal 4 2 2" xfId="10141" xr:uid="{00000000-0005-0000-0000-0000B8270000}"/>
    <cellStyle name="Normal 4 3" xfId="10142" xr:uid="{00000000-0005-0000-0000-0000B9270000}"/>
    <cellStyle name="Normal 4 3 2" xfId="10143" xr:uid="{00000000-0005-0000-0000-0000BA270000}"/>
    <cellStyle name="Normal 4 4" xfId="10144" xr:uid="{00000000-0005-0000-0000-0000BB270000}"/>
    <cellStyle name="Normal 4 5" xfId="10145" xr:uid="{00000000-0005-0000-0000-0000BC270000}"/>
    <cellStyle name="Normal 5" xfId="10146" xr:uid="{00000000-0005-0000-0000-0000BD270000}"/>
    <cellStyle name="Normal 5 10" xfId="10147" xr:uid="{00000000-0005-0000-0000-0000BE270000}"/>
    <cellStyle name="Normal 5 10 2" xfId="10148" xr:uid="{00000000-0005-0000-0000-0000BF270000}"/>
    <cellStyle name="Normal 5 10 2 2" xfId="10149" xr:uid="{00000000-0005-0000-0000-0000C0270000}"/>
    <cellStyle name="Normal 5 10 3" xfId="10150" xr:uid="{00000000-0005-0000-0000-0000C1270000}"/>
    <cellStyle name="Normal 5 10 4" xfId="10151" xr:uid="{00000000-0005-0000-0000-0000C2270000}"/>
    <cellStyle name="Normal 5 11" xfId="10152" xr:uid="{00000000-0005-0000-0000-0000C3270000}"/>
    <cellStyle name="Normal 5 11 2" xfId="10153" xr:uid="{00000000-0005-0000-0000-0000C4270000}"/>
    <cellStyle name="Normal 5 11 2 2" xfId="10154" xr:uid="{00000000-0005-0000-0000-0000C5270000}"/>
    <cellStyle name="Normal 5 11 3" xfId="10155" xr:uid="{00000000-0005-0000-0000-0000C6270000}"/>
    <cellStyle name="Normal 5 11 4" xfId="10156" xr:uid="{00000000-0005-0000-0000-0000C7270000}"/>
    <cellStyle name="Normal 5 12" xfId="10157" xr:uid="{00000000-0005-0000-0000-0000C8270000}"/>
    <cellStyle name="Normal 5 12 2" xfId="10158" xr:uid="{00000000-0005-0000-0000-0000C9270000}"/>
    <cellStyle name="Normal 5 12 2 2" xfId="10159" xr:uid="{00000000-0005-0000-0000-0000CA270000}"/>
    <cellStyle name="Normal 5 12 3" xfId="10160" xr:uid="{00000000-0005-0000-0000-0000CB270000}"/>
    <cellStyle name="Normal 5 12 4" xfId="10161" xr:uid="{00000000-0005-0000-0000-0000CC270000}"/>
    <cellStyle name="Normal 5 13" xfId="10162" xr:uid="{00000000-0005-0000-0000-0000CD270000}"/>
    <cellStyle name="Normal 5 13 2" xfId="10163" xr:uid="{00000000-0005-0000-0000-0000CE270000}"/>
    <cellStyle name="Normal 5 13 2 2" xfId="10164" xr:uid="{00000000-0005-0000-0000-0000CF270000}"/>
    <cellStyle name="Normal 5 13 3" xfId="10165" xr:uid="{00000000-0005-0000-0000-0000D0270000}"/>
    <cellStyle name="Normal 5 13 4" xfId="10166" xr:uid="{00000000-0005-0000-0000-0000D1270000}"/>
    <cellStyle name="Normal 5 14" xfId="10167" xr:uid="{00000000-0005-0000-0000-0000D2270000}"/>
    <cellStyle name="Normal 5 14 2" xfId="10168" xr:uid="{00000000-0005-0000-0000-0000D3270000}"/>
    <cellStyle name="Normal 5 15" xfId="10169" xr:uid="{00000000-0005-0000-0000-0000D4270000}"/>
    <cellStyle name="Normal 5 16" xfId="10170" xr:uid="{00000000-0005-0000-0000-0000D5270000}"/>
    <cellStyle name="Normal 5 2" xfId="10171" xr:uid="{00000000-0005-0000-0000-0000D6270000}"/>
    <cellStyle name="Normal 5 2 2" xfId="10172" xr:uid="{00000000-0005-0000-0000-0000D7270000}"/>
    <cellStyle name="Normal 5 3" xfId="10173" xr:uid="{00000000-0005-0000-0000-0000D8270000}"/>
    <cellStyle name="Normal 5 3 2" xfId="10174" xr:uid="{00000000-0005-0000-0000-0000D9270000}"/>
    <cellStyle name="Normal 5 4" xfId="10175" xr:uid="{00000000-0005-0000-0000-0000DA270000}"/>
    <cellStyle name="Normal 5 4 10" xfId="10176" xr:uid="{00000000-0005-0000-0000-0000DB270000}"/>
    <cellStyle name="Normal 5 4 10 2" xfId="10177" xr:uid="{00000000-0005-0000-0000-0000DC270000}"/>
    <cellStyle name="Normal 5 4 11" xfId="10178" xr:uid="{00000000-0005-0000-0000-0000DD270000}"/>
    <cellStyle name="Normal 5 4 12" xfId="10179" xr:uid="{00000000-0005-0000-0000-0000DE270000}"/>
    <cellStyle name="Normal 5 4 2" xfId="10180" xr:uid="{00000000-0005-0000-0000-0000DF270000}"/>
    <cellStyle name="Normal 5 4 2 10" xfId="10181" xr:uid="{00000000-0005-0000-0000-0000E0270000}"/>
    <cellStyle name="Normal 5 4 2 2" xfId="10182" xr:uid="{00000000-0005-0000-0000-0000E1270000}"/>
    <cellStyle name="Normal 5 4 2 2 2" xfId="10183" xr:uid="{00000000-0005-0000-0000-0000E2270000}"/>
    <cellStyle name="Normal 5 4 2 2 2 2" xfId="10184" xr:uid="{00000000-0005-0000-0000-0000E3270000}"/>
    <cellStyle name="Normal 5 4 2 2 2 2 2" xfId="10185" xr:uid="{00000000-0005-0000-0000-0000E4270000}"/>
    <cellStyle name="Normal 5 4 2 2 2 3" xfId="10186" xr:uid="{00000000-0005-0000-0000-0000E5270000}"/>
    <cellStyle name="Normal 5 4 2 2 2 4" xfId="10187" xr:uid="{00000000-0005-0000-0000-0000E6270000}"/>
    <cellStyle name="Normal 5 4 2 2 3" xfId="10188" xr:uid="{00000000-0005-0000-0000-0000E7270000}"/>
    <cellStyle name="Normal 5 4 2 2 3 2" xfId="10189" xr:uid="{00000000-0005-0000-0000-0000E8270000}"/>
    <cellStyle name="Normal 5 4 2 2 4" xfId="10190" xr:uid="{00000000-0005-0000-0000-0000E9270000}"/>
    <cellStyle name="Normal 5 4 2 2 5" xfId="10191" xr:uid="{00000000-0005-0000-0000-0000EA270000}"/>
    <cellStyle name="Normal 5 4 2 3" xfId="10192" xr:uid="{00000000-0005-0000-0000-0000EB270000}"/>
    <cellStyle name="Normal 5 4 2 3 2" xfId="10193" xr:uid="{00000000-0005-0000-0000-0000EC270000}"/>
    <cellStyle name="Normal 5 4 2 3 2 2" xfId="10194" xr:uid="{00000000-0005-0000-0000-0000ED270000}"/>
    <cellStyle name="Normal 5 4 2 3 3" xfId="10195" xr:uid="{00000000-0005-0000-0000-0000EE270000}"/>
    <cellStyle name="Normal 5 4 2 3 4" xfId="10196" xr:uid="{00000000-0005-0000-0000-0000EF270000}"/>
    <cellStyle name="Normal 5 4 2 4" xfId="10197" xr:uid="{00000000-0005-0000-0000-0000F0270000}"/>
    <cellStyle name="Normal 5 4 2 4 2" xfId="10198" xr:uid="{00000000-0005-0000-0000-0000F1270000}"/>
    <cellStyle name="Normal 5 4 2 4 2 2" xfId="10199" xr:uid="{00000000-0005-0000-0000-0000F2270000}"/>
    <cellStyle name="Normal 5 4 2 4 3" xfId="10200" xr:uid="{00000000-0005-0000-0000-0000F3270000}"/>
    <cellStyle name="Normal 5 4 2 4 4" xfId="10201" xr:uid="{00000000-0005-0000-0000-0000F4270000}"/>
    <cellStyle name="Normal 5 4 2 5" xfId="10202" xr:uid="{00000000-0005-0000-0000-0000F5270000}"/>
    <cellStyle name="Normal 5 4 2 5 2" xfId="10203" xr:uid="{00000000-0005-0000-0000-0000F6270000}"/>
    <cellStyle name="Normal 5 4 2 5 2 2" xfId="10204" xr:uid="{00000000-0005-0000-0000-0000F7270000}"/>
    <cellStyle name="Normal 5 4 2 5 3" xfId="10205" xr:uid="{00000000-0005-0000-0000-0000F8270000}"/>
    <cellStyle name="Normal 5 4 2 5 4" xfId="10206" xr:uid="{00000000-0005-0000-0000-0000F9270000}"/>
    <cellStyle name="Normal 5 4 2 6" xfId="10207" xr:uid="{00000000-0005-0000-0000-0000FA270000}"/>
    <cellStyle name="Normal 5 4 2 6 2" xfId="10208" xr:uid="{00000000-0005-0000-0000-0000FB270000}"/>
    <cellStyle name="Normal 5 4 2 6 2 2" xfId="10209" xr:uid="{00000000-0005-0000-0000-0000FC270000}"/>
    <cellStyle name="Normal 5 4 2 6 3" xfId="10210" xr:uid="{00000000-0005-0000-0000-0000FD270000}"/>
    <cellStyle name="Normal 5 4 2 6 4" xfId="10211" xr:uid="{00000000-0005-0000-0000-0000FE270000}"/>
    <cellStyle name="Normal 5 4 2 7" xfId="10212" xr:uid="{00000000-0005-0000-0000-0000FF270000}"/>
    <cellStyle name="Normal 5 4 2 7 2" xfId="10213" xr:uid="{00000000-0005-0000-0000-000000280000}"/>
    <cellStyle name="Normal 5 4 2 7 2 2" xfId="10214" xr:uid="{00000000-0005-0000-0000-000001280000}"/>
    <cellStyle name="Normal 5 4 2 7 3" xfId="10215" xr:uid="{00000000-0005-0000-0000-000002280000}"/>
    <cellStyle name="Normal 5 4 2 7 4" xfId="10216" xr:uid="{00000000-0005-0000-0000-000003280000}"/>
    <cellStyle name="Normal 5 4 2 8" xfId="10217" xr:uid="{00000000-0005-0000-0000-000004280000}"/>
    <cellStyle name="Normal 5 4 2 8 2" xfId="10218" xr:uid="{00000000-0005-0000-0000-000005280000}"/>
    <cellStyle name="Normal 5 4 2 9" xfId="10219" xr:uid="{00000000-0005-0000-0000-000006280000}"/>
    <cellStyle name="Normal 5 4 3" xfId="10220" xr:uid="{00000000-0005-0000-0000-000007280000}"/>
    <cellStyle name="Normal 5 4 3 2" xfId="10221" xr:uid="{00000000-0005-0000-0000-000008280000}"/>
    <cellStyle name="Normal 5 4 3 2 2" xfId="10222" xr:uid="{00000000-0005-0000-0000-000009280000}"/>
    <cellStyle name="Normal 5 4 3 2 2 2" xfId="10223" xr:uid="{00000000-0005-0000-0000-00000A280000}"/>
    <cellStyle name="Normal 5 4 3 2 3" xfId="10224" xr:uid="{00000000-0005-0000-0000-00000B280000}"/>
    <cellStyle name="Normal 5 4 3 2 4" xfId="10225" xr:uid="{00000000-0005-0000-0000-00000C280000}"/>
    <cellStyle name="Normal 5 4 3 3" xfId="10226" xr:uid="{00000000-0005-0000-0000-00000D280000}"/>
    <cellStyle name="Normal 5 4 3 3 2" xfId="10227" xr:uid="{00000000-0005-0000-0000-00000E280000}"/>
    <cellStyle name="Normal 5 4 3 4" xfId="10228" xr:uid="{00000000-0005-0000-0000-00000F280000}"/>
    <cellStyle name="Normal 5 4 3 5" xfId="10229" xr:uid="{00000000-0005-0000-0000-000010280000}"/>
    <cellStyle name="Normal 5 4 4" xfId="10230" xr:uid="{00000000-0005-0000-0000-000011280000}"/>
    <cellStyle name="Normal 5 4 4 2" xfId="10231" xr:uid="{00000000-0005-0000-0000-000012280000}"/>
    <cellStyle name="Normal 5 4 4 2 2" xfId="10232" xr:uid="{00000000-0005-0000-0000-000013280000}"/>
    <cellStyle name="Normal 5 4 4 2 2 2" xfId="10233" xr:uid="{00000000-0005-0000-0000-000014280000}"/>
    <cellStyle name="Normal 5 4 4 2 3" xfId="10234" xr:uid="{00000000-0005-0000-0000-000015280000}"/>
    <cellStyle name="Normal 5 4 4 2 4" xfId="10235" xr:uid="{00000000-0005-0000-0000-000016280000}"/>
    <cellStyle name="Normal 5 4 4 3" xfId="10236" xr:uid="{00000000-0005-0000-0000-000017280000}"/>
    <cellStyle name="Normal 5 4 4 3 2" xfId="10237" xr:uid="{00000000-0005-0000-0000-000018280000}"/>
    <cellStyle name="Normal 5 4 4 4" xfId="10238" xr:uid="{00000000-0005-0000-0000-000019280000}"/>
    <cellStyle name="Normal 5 4 4 5" xfId="10239" xr:uid="{00000000-0005-0000-0000-00001A280000}"/>
    <cellStyle name="Normal 5 4 5" xfId="10240" xr:uid="{00000000-0005-0000-0000-00001B280000}"/>
    <cellStyle name="Normal 5 4 5 2" xfId="10241" xr:uid="{00000000-0005-0000-0000-00001C280000}"/>
    <cellStyle name="Normal 5 4 5 2 2" xfId="10242" xr:uid="{00000000-0005-0000-0000-00001D280000}"/>
    <cellStyle name="Normal 5 4 5 3" xfId="10243" xr:uid="{00000000-0005-0000-0000-00001E280000}"/>
    <cellStyle name="Normal 5 4 5 4" xfId="10244" xr:uid="{00000000-0005-0000-0000-00001F280000}"/>
    <cellStyle name="Normal 5 4 6" xfId="10245" xr:uid="{00000000-0005-0000-0000-000020280000}"/>
    <cellStyle name="Normal 5 4 6 2" xfId="10246" xr:uid="{00000000-0005-0000-0000-000021280000}"/>
    <cellStyle name="Normal 5 4 6 2 2" xfId="10247" xr:uid="{00000000-0005-0000-0000-000022280000}"/>
    <cellStyle name="Normal 5 4 6 3" xfId="10248" xr:uid="{00000000-0005-0000-0000-000023280000}"/>
    <cellStyle name="Normal 5 4 6 4" xfId="10249" xr:uid="{00000000-0005-0000-0000-000024280000}"/>
    <cellStyle name="Normal 5 4 7" xfId="10250" xr:uid="{00000000-0005-0000-0000-000025280000}"/>
    <cellStyle name="Normal 5 4 7 2" xfId="10251" xr:uid="{00000000-0005-0000-0000-000026280000}"/>
    <cellStyle name="Normal 5 4 7 2 2" xfId="10252" xr:uid="{00000000-0005-0000-0000-000027280000}"/>
    <cellStyle name="Normal 5 4 7 3" xfId="10253" xr:uid="{00000000-0005-0000-0000-000028280000}"/>
    <cellStyle name="Normal 5 4 7 4" xfId="10254" xr:uid="{00000000-0005-0000-0000-000029280000}"/>
    <cellStyle name="Normal 5 4 8" xfId="10255" xr:uid="{00000000-0005-0000-0000-00002A280000}"/>
    <cellStyle name="Normal 5 4 8 2" xfId="10256" xr:uid="{00000000-0005-0000-0000-00002B280000}"/>
    <cellStyle name="Normal 5 4 8 2 2" xfId="10257" xr:uid="{00000000-0005-0000-0000-00002C280000}"/>
    <cellStyle name="Normal 5 4 8 3" xfId="10258" xr:uid="{00000000-0005-0000-0000-00002D280000}"/>
    <cellStyle name="Normal 5 4 8 4" xfId="10259" xr:uid="{00000000-0005-0000-0000-00002E280000}"/>
    <cellStyle name="Normal 5 4 9" xfId="10260" xr:uid="{00000000-0005-0000-0000-00002F280000}"/>
    <cellStyle name="Normal 5 4 9 2" xfId="10261" xr:uid="{00000000-0005-0000-0000-000030280000}"/>
    <cellStyle name="Normal 5 4 9 2 2" xfId="10262" xr:uid="{00000000-0005-0000-0000-000031280000}"/>
    <cellStyle name="Normal 5 4 9 3" xfId="10263" xr:uid="{00000000-0005-0000-0000-000032280000}"/>
    <cellStyle name="Normal 5 4 9 4" xfId="10264" xr:uid="{00000000-0005-0000-0000-000033280000}"/>
    <cellStyle name="Normal 5 5" xfId="10265" xr:uid="{00000000-0005-0000-0000-000034280000}"/>
    <cellStyle name="Normal 5 5 10" xfId="10266" xr:uid="{00000000-0005-0000-0000-000035280000}"/>
    <cellStyle name="Normal 5 5 2" xfId="10267" xr:uid="{00000000-0005-0000-0000-000036280000}"/>
    <cellStyle name="Normal 5 5 2 2" xfId="10268" xr:uid="{00000000-0005-0000-0000-000037280000}"/>
    <cellStyle name="Normal 5 5 2 2 2" xfId="10269" xr:uid="{00000000-0005-0000-0000-000038280000}"/>
    <cellStyle name="Normal 5 5 2 2 2 2" xfId="10270" xr:uid="{00000000-0005-0000-0000-000039280000}"/>
    <cellStyle name="Normal 5 5 2 2 3" xfId="10271" xr:uid="{00000000-0005-0000-0000-00003A280000}"/>
    <cellStyle name="Normal 5 5 2 2 4" xfId="10272" xr:uid="{00000000-0005-0000-0000-00003B280000}"/>
    <cellStyle name="Normal 5 5 2 3" xfId="10273" xr:uid="{00000000-0005-0000-0000-00003C280000}"/>
    <cellStyle name="Normal 5 5 2 3 2" xfId="10274" xr:uid="{00000000-0005-0000-0000-00003D280000}"/>
    <cellStyle name="Normal 5 5 2 4" xfId="10275" xr:uid="{00000000-0005-0000-0000-00003E280000}"/>
    <cellStyle name="Normal 5 5 2 5" xfId="10276" xr:uid="{00000000-0005-0000-0000-00003F280000}"/>
    <cellStyle name="Normal 5 5 3" xfId="10277" xr:uid="{00000000-0005-0000-0000-000040280000}"/>
    <cellStyle name="Normal 5 5 3 2" xfId="10278" xr:uid="{00000000-0005-0000-0000-000041280000}"/>
    <cellStyle name="Normal 5 5 3 2 2" xfId="10279" xr:uid="{00000000-0005-0000-0000-000042280000}"/>
    <cellStyle name="Normal 5 5 3 3" xfId="10280" xr:uid="{00000000-0005-0000-0000-000043280000}"/>
    <cellStyle name="Normal 5 5 3 4" xfId="10281" xr:uid="{00000000-0005-0000-0000-000044280000}"/>
    <cellStyle name="Normal 5 5 4" xfId="10282" xr:uid="{00000000-0005-0000-0000-000045280000}"/>
    <cellStyle name="Normal 5 5 4 2" xfId="10283" xr:uid="{00000000-0005-0000-0000-000046280000}"/>
    <cellStyle name="Normal 5 5 4 2 2" xfId="10284" xr:uid="{00000000-0005-0000-0000-000047280000}"/>
    <cellStyle name="Normal 5 5 4 3" xfId="10285" xr:uid="{00000000-0005-0000-0000-000048280000}"/>
    <cellStyle name="Normal 5 5 4 4" xfId="10286" xr:uid="{00000000-0005-0000-0000-000049280000}"/>
    <cellStyle name="Normal 5 5 5" xfId="10287" xr:uid="{00000000-0005-0000-0000-00004A280000}"/>
    <cellStyle name="Normal 5 5 5 2" xfId="10288" xr:uid="{00000000-0005-0000-0000-00004B280000}"/>
    <cellStyle name="Normal 5 5 5 2 2" xfId="10289" xr:uid="{00000000-0005-0000-0000-00004C280000}"/>
    <cellStyle name="Normal 5 5 5 3" xfId="10290" xr:uid="{00000000-0005-0000-0000-00004D280000}"/>
    <cellStyle name="Normal 5 5 5 4" xfId="10291" xr:uid="{00000000-0005-0000-0000-00004E280000}"/>
    <cellStyle name="Normal 5 5 6" xfId="10292" xr:uid="{00000000-0005-0000-0000-00004F280000}"/>
    <cellStyle name="Normal 5 5 6 2" xfId="10293" xr:uid="{00000000-0005-0000-0000-000050280000}"/>
    <cellStyle name="Normal 5 5 6 2 2" xfId="10294" xr:uid="{00000000-0005-0000-0000-000051280000}"/>
    <cellStyle name="Normal 5 5 6 3" xfId="10295" xr:uid="{00000000-0005-0000-0000-000052280000}"/>
    <cellStyle name="Normal 5 5 6 4" xfId="10296" xr:uid="{00000000-0005-0000-0000-000053280000}"/>
    <cellStyle name="Normal 5 5 7" xfId="10297" xr:uid="{00000000-0005-0000-0000-000054280000}"/>
    <cellStyle name="Normal 5 5 7 2" xfId="10298" xr:uid="{00000000-0005-0000-0000-000055280000}"/>
    <cellStyle name="Normal 5 5 7 2 2" xfId="10299" xr:uid="{00000000-0005-0000-0000-000056280000}"/>
    <cellStyle name="Normal 5 5 7 3" xfId="10300" xr:uid="{00000000-0005-0000-0000-000057280000}"/>
    <cellStyle name="Normal 5 5 7 4" xfId="10301" xr:uid="{00000000-0005-0000-0000-000058280000}"/>
    <cellStyle name="Normal 5 5 8" xfId="10302" xr:uid="{00000000-0005-0000-0000-000059280000}"/>
    <cellStyle name="Normal 5 5 8 2" xfId="10303" xr:uid="{00000000-0005-0000-0000-00005A280000}"/>
    <cellStyle name="Normal 5 5 9" xfId="10304" xr:uid="{00000000-0005-0000-0000-00005B280000}"/>
    <cellStyle name="Normal 5 6" xfId="10305" xr:uid="{00000000-0005-0000-0000-00005C280000}"/>
    <cellStyle name="Normal 5 6 2" xfId="10306" xr:uid="{00000000-0005-0000-0000-00005D280000}"/>
    <cellStyle name="Normal 5 7" xfId="10307" xr:uid="{00000000-0005-0000-0000-00005E280000}"/>
    <cellStyle name="Normal 5 7 2" xfId="10308" xr:uid="{00000000-0005-0000-0000-00005F280000}"/>
    <cellStyle name="Normal 5 7 2 2" xfId="10309" xr:uid="{00000000-0005-0000-0000-000060280000}"/>
    <cellStyle name="Normal 5 7 2 2 2" xfId="10310" xr:uid="{00000000-0005-0000-0000-000061280000}"/>
    <cellStyle name="Normal 5 7 2 3" xfId="10311" xr:uid="{00000000-0005-0000-0000-000062280000}"/>
    <cellStyle name="Normal 5 7 2 4" xfId="10312" xr:uid="{00000000-0005-0000-0000-000063280000}"/>
    <cellStyle name="Normal 5 7 3" xfId="10313" xr:uid="{00000000-0005-0000-0000-000064280000}"/>
    <cellStyle name="Normal 5 7 3 2" xfId="10314" xr:uid="{00000000-0005-0000-0000-000065280000}"/>
    <cellStyle name="Normal 5 7 4" xfId="10315" xr:uid="{00000000-0005-0000-0000-000066280000}"/>
    <cellStyle name="Normal 5 7 5" xfId="10316" xr:uid="{00000000-0005-0000-0000-000067280000}"/>
    <cellStyle name="Normal 5 8" xfId="10317" xr:uid="{00000000-0005-0000-0000-000068280000}"/>
    <cellStyle name="Normal 5 8 2" xfId="10318" xr:uid="{00000000-0005-0000-0000-000069280000}"/>
    <cellStyle name="Normal 5 8 2 2" xfId="10319" xr:uid="{00000000-0005-0000-0000-00006A280000}"/>
    <cellStyle name="Normal 5 8 2 2 2" xfId="10320" xr:uid="{00000000-0005-0000-0000-00006B280000}"/>
    <cellStyle name="Normal 5 8 2 3" xfId="10321" xr:uid="{00000000-0005-0000-0000-00006C280000}"/>
    <cellStyle name="Normal 5 8 2 4" xfId="10322" xr:uid="{00000000-0005-0000-0000-00006D280000}"/>
    <cellStyle name="Normal 5 8 3" xfId="10323" xr:uid="{00000000-0005-0000-0000-00006E280000}"/>
    <cellStyle name="Normal 5 8 3 2" xfId="10324" xr:uid="{00000000-0005-0000-0000-00006F280000}"/>
    <cellStyle name="Normal 5 8 4" xfId="10325" xr:uid="{00000000-0005-0000-0000-000070280000}"/>
    <cellStyle name="Normal 5 8 5" xfId="10326" xr:uid="{00000000-0005-0000-0000-000071280000}"/>
    <cellStyle name="Normal 5 9" xfId="10327" xr:uid="{00000000-0005-0000-0000-000072280000}"/>
    <cellStyle name="Normal 5 9 2" xfId="10328" xr:uid="{00000000-0005-0000-0000-000073280000}"/>
    <cellStyle name="Normal 5 9 2 2" xfId="10329" xr:uid="{00000000-0005-0000-0000-000074280000}"/>
    <cellStyle name="Normal 5 9 3" xfId="10330" xr:uid="{00000000-0005-0000-0000-000075280000}"/>
    <cellStyle name="Normal 5 9 4" xfId="10331" xr:uid="{00000000-0005-0000-0000-000076280000}"/>
    <cellStyle name="Normal 6" xfId="10332" xr:uid="{00000000-0005-0000-0000-000077280000}"/>
    <cellStyle name="Normal 6 10" xfId="10333" xr:uid="{00000000-0005-0000-0000-000078280000}"/>
    <cellStyle name="Normal 6 2" xfId="10334" xr:uid="{00000000-0005-0000-0000-000079280000}"/>
    <cellStyle name="Normal 6 2 2" xfId="10335" xr:uid="{00000000-0005-0000-0000-00007A280000}"/>
    <cellStyle name="Normal 6 2 2 2" xfId="10336" xr:uid="{00000000-0005-0000-0000-00007B280000}"/>
    <cellStyle name="Normal 6 2 2 2 2" xfId="10337" xr:uid="{00000000-0005-0000-0000-00007C280000}"/>
    <cellStyle name="Normal 6 2 2 3" xfId="10338" xr:uid="{00000000-0005-0000-0000-00007D280000}"/>
    <cellStyle name="Normal 6 2 2 4" xfId="10339" xr:uid="{00000000-0005-0000-0000-00007E280000}"/>
    <cellStyle name="Normal 6 2 3" xfId="10340" xr:uid="{00000000-0005-0000-0000-00007F280000}"/>
    <cellStyle name="Normal 6 2 3 2" xfId="10341" xr:uid="{00000000-0005-0000-0000-000080280000}"/>
    <cellStyle name="Normal 6 2 4" xfId="10342" xr:uid="{00000000-0005-0000-0000-000081280000}"/>
    <cellStyle name="Normal 6 2 5" xfId="10343" xr:uid="{00000000-0005-0000-0000-000082280000}"/>
    <cellStyle name="Normal 6 3" xfId="10344" xr:uid="{00000000-0005-0000-0000-000083280000}"/>
    <cellStyle name="Normal 6 3 2" xfId="10345" xr:uid="{00000000-0005-0000-0000-000084280000}"/>
    <cellStyle name="Normal 6 3 2 2" xfId="10346" xr:uid="{00000000-0005-0000-0000-000085280000}"/>
    <cellStyle name="Normal 6 3 3" xfId="10347" xr:uid="{00000000-0005-0000-0000-000086280000}"/>
    <cellStyle name="Normal 6 3 4" xfId="10348" xr:uid="{00000000-0005-0000-0000-000087280000}"/>
    <cellStyle name="Normal 6 4" xfId="10349" xr:uid="{00000000-0005-0000-0000-000088280000}"/>
    <cellStyle name="Normal 6 4 2" xfId="10350" xr:uid="{00000000-0005-0000-0000-000089280000}"/>
    <cellStyle name="Normal 6 4 2 2" xfId="10351" xr:uid="{00000000-0005-0000-0000-00008A280000}"/>
    <cellStyle name="Normal 6 4 3" xfId="10352" xr:uid="{00000000-0005-0000-0000-00008B280000}"/>
    <cellStyle name="Normal 6 4 4" xfId="10353" xr:uid="{00000000-0005-0000-0000-00008C280000}"/>
    <cellStyle name="Normal 6 5" xfId="10354" xr:uid="{00000000-0005-0000-0000-00008D280000}"/>
    <cellStyle name="Normal 6 5 2" xfId="10355" xr:uid="{00000000-0005-0000-0000-00008E280000}"/>
    <cellStyle name="Normal 6 5 2 2" xfId="10356" xr:uid="{00000000-0005-0000-0000-00008F280000}"/>
    <cellStyle name="Normal 6 5 3" xfId="10357" xr:uid="{00000000-0005-0000-0000-000090280000}"/>
    <cellStyle name="Normal 6 5 4" xfId="10358" xr:uid="{00000000-0005-0000-0000-000091280000}"/>
    <cellStyle name="Normal 6 6" xfId="10359" xr:uid="{00000000-0005-0000-0000-000092280000}"/>
    <cellStyle name="Normal 6 6 2" xfId="10360" xr:uid="{00000000-0005-0000-0000-000093280000}"/>
    <cellStyle name="Normal 6 6 2 2" xfId="10361" xr:uid="{00000000-0005-0000-0000-000094280000}"/>
    <cellStyle name="Normal 6 6 3" xfId="10362" xr:uid="{00000000-0005-0000-0000-000095280000}"/>
    <cellStyle name="Normal 6 6 4" xfId="10363" xr:uid="{00000000-0005-0000-0000-000096280000}"/>
    <cellStyle name="Normal 6 7" xfId="10364" xr:uid="{00000000-0005-0000-0000-000097280000}"/>
    <cellStyle name="Normal 6 7 2" xfId="10365" xr:uid="{00000000-0005-0000-0000-000098280000}"/>
    <cellStyle name="Normal 6 7 2 2" xfId="10366" xr:uid="{00000000-0005-0000-0000-000099280000}"/>
    <cellStyle name="Normal 6 7 3" xfId="10367" xr:uid="{00000000-0005-0000-0000-00009A280000}"/>
    <cellStyle name="Normal 6 7 4" xfId="10368" xr:uid="{00000000-0005-0000-0000-00009B280000}"/>
    <cellStyle name="Normal 6 8" xfId="10369" xr:uid="{00000000-0005-0000-0000-00009C280000}"/>
    <cellStyle name="Normal 6 8 2" xfId="10370" xr:uid="{00000000-0005-0000-0000-00009D280000}"/>
    <cellStyle name="Normal 6 9" xfId="10371" xr:uid="{00000000-0005-0000-0000-00009E280000}"/>
    <cellStyle name="Normal 7" xfId="10372" xr:uid="{00000000-0005-0000-0000-00009F280000}"/>
    <cellStyle name="Normal 7 2" xfId="10373" xr:uid="{00000000-0005-0000-0000-0000A0280000}"/>
    <cellStyle name="Normal 7 3" xfId="10374" xr:uid="{00000000-0005-0000-0000-0000A1280000}"/>
    <cellStyle name="Normal 8" xfId="10375" xr:uid="{00000000-0005-0000-0000-0000A2280000}"/>
    <cellStyle name="Normal 8 2" xfId="10376" xr:uid="{00000000-0005-0000-0000-0000A3280000}"/>
    <cellStyle name="Normal 8 2 2" xfId="10377" xr:uid="{00000000-0005-0000-0000-0000A4280000}"/>
    <cellStyle name="Normal 8 3" xfId="10378" xr:uid="{00000000-0005-0000-0000-0000A5280000}"/>
    <cellStyle name="Normal 8 4" xfId="10379" xr:uid="{00000000-0005-0000-0000-0000A6280000}"/>
    <cellStyle name="Normal 9" xfId="10380" xr:uid="{00000000-0005-0000-0000-0000A7280000}"/>
    <cellStyle name="Note 10" xfId="10381" xr:uid="{00000000-0005-0000-0000-0000A8280000}"/>
    <cellStyle name="Note 10 2" xfId="10382" xr:uid="{00000000-0005-0000-0000-0000A9280000}"/>
    <cellStyle name="Note 10 2 2" xfId="10383" xr:uid="{00000000-0005-0000-0000-0000AA280000}"/>
    <cellStyle name="Note 10 3" xfId="10384" xr:uid="{00000000-0005-0000-0000-0000AB280000}"/>
    <cellStyle name="Note 10 4" xfId="10385" xr:uid="{00000000-0005-0000-0000-0000AC280000}"/>
    <cellStyle name="Note 11" xfId="10386" xr:uid="{00000000-0005-0000-0000-0000AD280000}"/>
    <cellStyle name="Note 11 2" xfId="10387" xr:uid="{00000000-0005-0000-0000-0000AE280000}"/>
    <cellStyle name="Note 11 2 2" xfId="10388" xr:uid="{00000000-0005-0000-0000-0000AF280000}"/>
    <cellStyle name="Note 11 3" xfId="10389" xr:uid="{00000000-0005-0000-0000-0000B0280000}"/>
    <cellStyle name="Note 11 4" xfId="10390" xr:uid="{00000000-0005-0000-0000-0000B1280000}"/>
    <cellStyle name="Note 12" xfId="10391" xr:uid="{00000000-0005-0000-0000-0000B2280000}"/>
    <cellStyle name="Note 12 2" xfId="10392" xr:uid="{00000000-0005-0000-0000-0000B3280000}"/>
    <cellStyle name="Note 13" xfId="10393" xr:uid="{00000000-0005-0000-0000-0000B4280000}"/>
    <cellStyle name="Note 13 2" xfId="10394" xr:uid="{00000000-0005-0000-0000-0000B5280000}"/>
    <cellStyle name="Note 14" xfId="10395" xr:uid="{00000000-0005-0000-0000-0000B6280000}"/>
    <cellStyle name="Note 15" xfId="10396" xr:uid="{00000000-0005-0000-0000-0000B7280000}"/>
    <cellStyle name="Note 2" xfId="10397" xr:uid="{00000000-0005-0000-0000-0000B8280000}"/>
    <cellStyle name="Note 2 10" xfId="10398" xr:uid="{00000000-0005-0000-0000-0000B9280000}"/>
    <cellStyle name="Note 2 10 2" xfId="10399" xr:uid="{00000000-0005-0000-0000-0000BA280000}"/>
    <cellStyle name="Note 2 10 2 2" xfId="10400" xr:uid="{00000000-0005-0000-0000-0000BB280000}"/>
    <cellStyle name="Note 2 10 3" xfId="10401" xr:uid="{00000000-0005-0000-0000-0000BC280000}"/>
    <cellStyle name="Note 2 10 4" xfId="10402" xr:uid="{00000000-0005-0000-0000-0000BD280000}"/>
    <cellStyle name="Note 2 11" xfId="10403" xr:uid="{00000000-0005-0000-0000-0000BE280000}"/>
    <cellStyle name="Note 2 11 2" xfId="10404" xr:uid="{00000000-0005-0000-0000-0000BF280000}"/>
    <cellStyle name="Note 2 11 2 2" xfId="10405" xr:uid="{00000000-0005-0000-0000-0000C0280000}"/>
    <cellStyle name="Note 2 11 3" xfId="10406" xr:uid="{00000000-0005-0000-0000-0000C1280000}"/>
    <cellStyle name="Note 2 11 4" xfId="10407" xr:uid="{00000000-0005-0000-0000-0000C2280000}"/>
    <cellStyle name="Note 2 12" xfId="10408" xr:uid="{00000000-0005-0000-0000-0000C3280000}"/>
    <cellStyle name="Note 2 12 2" xfId="10409" xr:uid="{00000000-0005-0000-0000-0000C4280000}"/>
    <cellStyle name="Note 2 12 2 2" xfId="10410" xr:uid="{00000000-0005-0000-0000-0000C5280000}"/>
    <cellStyle name="Note 2 12 3" xfId="10411" xr:uid="{00000000-0005-0000-0000-0000C6280000}"/>
    <cellStyle name="Note 2 12 4" xfId="10412" xr:uid="{00000000-0005-0000-0000-0000C7280000}"/>
    <cellStyle name="Note 2 13" xfId="10413" xr:uid="{00000000-0005-0000-0000-0000C8280000}"/>
    <cellStyle name="Note 2 13 2" xfId="10414" xr:uid="{00000000-0005-0000-0000-0000C9280000}"/>
    <cellStyle name="Note 2 14" xfId="10415" xr:uid="{00000000-0005-0000-0000-0000CA280000}"/>
    <cellStyle name="Note 2 15" xfId="10416" xr:uid="{00000000-0005-0000-0000-0000CB280000}"/>
    <cellStyle name="Note 2 2" xfId="10417" xr:uid="{00000000-0005-0000-0000-0000CC280000}"/>
    <cellStyle name="Note 2 2 10" xfId="10418" xr:uid="{00000000-0005-0000-0000-0000CD280000}"/>
    <cellStyle name="Note 2 2 10 2" xfId="10419" xr:uid="{00000000-0005-0000-0000-0000CE280000}"/>
    <cellStyle name="Note 2 2 10 2 2" xfId="10420" xr:uid="{00000000-0005-0000-0000-0000CF280000}"/>
    <cellStyle name="Note 2 2 10 3" xfId="10421" xr:uid="{00000000-0005-0000-0000-0000D0280000}"/>
    <cellStyle name="Note 2 2 10 4" xfId="10422" xr:uid="{00000000-0005-0000-0000-0000D1280000}"/>
    <cellStyle name="Note 2 2 11" xfId="10423" xr:uid="{00000000-0005-0000-0000-0000D2280000}"/>
    <cellStyle name="Note 2 2 11 2" xfId="10424" xr:uid="{00000000-0005-0000-0000-0000D3280000}"/>
    <cellStyle name="Note 2 2 12" xfId="10425" xr:uid="{00000000-0005-0000-0000-0000D4280000}"/>
    <cellStyle name="Note 2 2 13" xfId="10426" xr:uid="{00000000-0005-0000-0000-0000D5280000}"/>
    <cellStyle name="Note 2 2 2" xfId="10427" xr:uid="{00000000-0005-0000-0000-0000D6280000}"/>
    <cellStyle name="Note 2 2 2 10" xfId="10428" xr:uid="{00000000-0005-0000-0000-0000D7280000}"/>
    <cellStyle name="Note 2 2 2 10 2" xfId="10429" xr:uid="{00000000-0005-0000-0000-0000D8280000}"/>
    <cellStyle name="Note 2 2 2 11" xfId="10430" xr:uid="{00000000-0005-0000-0000-0000D9280000}"/>
    <cellStyle name="Note 2 2 2 12" xfId="10431" xr:uid="{00000000-0005-0000-0000-0000DA280000}"/>
    <cellStyle name="Note 2 2 2 2" xfId="10432" xr:uid="{00000000-0005-0000-0000-0000DB280000}"/>
    <cellStyle name="Note 2 2 2 2 10" xfId="10433" xr:uid="{00000000-0005-0000-0000-0000DC280000}"/>
    <cellStyle name="Note 2 2 2 2 2" xfId="10434" xr:uid="{00000000-0005-0000-0000-0000DD280000}"/>
    <cellStyle name="Note 2 2 2 2 2 2" xfId="10435" xr:uid="{00000000-0005-0000-0000-0000DE280000}"/>
    <cellStyle name="Note 2 2 2 2 2 2 2" xfId="10436" xr:uid="{00000000-0005-0000-0000-0000DF280000}"/>
    <cellStyle name="Note 2 2 2 2 2 2 2 2" xfId="10437" xr:uid="{00000000-0005-0000-0000-0000E0280000}"/>
    <cellStyle name="Note 2 2 2 2 2 2 3" xfId="10438" xr:uid="{00000000-0005-0000-0000-0000E1280000}"/>
    <cellStyle name="Note 2 2 2 2 2 2 4" xfId="10439" xr:uid="{00000000-0005-0000-0000-0000E2280000}"/>
    <cellStyle name="Note 2 2 2 2 2 3" xfId="10440" xr:uid="{00000000-0005-0000-0000-0000E3280000}"/>
    <cellStyle name="Note 2 2 2 2 2 3 2" xfId="10441" xr:uid="{00000000-0005-0000-0000-0000E4280000}"/>
    <cellStyle name="Note 2 2 2 2 2 4" xfId="10442" xr:uid="{00000000-0005-0000-0000-0000E5280000}"/>
    <cellStyle name="Note 2 2 2 2 2 5" xfId="10443" xr:uid="{00000000-0005-0000-0000-0000E6280000}"/>
    <cellStyle name="Note 2 2 2 2 3" xfId="10444" xr:uid="{00000000-0005-0000-0000-0000E7280000}"/>
    <cellStyle name="Note 2 2 2 2 3 2" xfId="10445" xr:uid="{00000000-0005-0000-0000-0000E8280000}"/>
    <cellStyle name="Note 2 2 2 2 3 2 2" xfId="10446" xr:uid="{00000000-0005-0000-0000-0000E9280000}"/>
    <cellStyle name="Note 2 2 2 2 3 3" xfId="10447" xr:uid="{00000000-0005-0000-0000-0000EA280000}"/>
    <cellStyle name="Note 2 2 2 2 3 4" xfId="10448" xr:uid="{00000000-0005-0000-0000-0000EB280000}"/>
    <cellStyle name="Note 2 2 2 2 4" xfId="10449" xr:uid="{00000000-0005-0000-0000-0000EC280000}"/>
    <cellStyle name="Note 2 2 2 2 4 2" xfId="10450" xr:uid="{00000000-0005-0000-0000-0000ED280000}"/>
    <cellStyle name="Note 2 2 2 2 4 2 2" xfId="10451" xr:uid="{00000000-0005-0000-0000-0000EE280000}"/>
    <cellStyle name="Note 2 2 2 2 4 3" xfId="10452" xr:uid="{00000000-0005-0000-0000-0000EF280000}"/>
    <cellStyle name="Note 2 2 2 2 4 4" xfId="10453" xr:uid="{00000000-0005-0000-0000-0000F0280000}"/>
    <cellStyle name="Note 2 2 2 2 5" xfId="10454" xr:uid="{00000000-0005-0000-0000-0000F1280000}"/>
    <cellStyle name="Note 2 2 2 2 5 2" xfId="10455" xr:uid="{00000000-0005-0000-0000-0000F2280000}"/>
    <cellStyle name="Note 2 2 2 2 5 2 2" xfId="10456" xr:uid="{00000000-0005-0000-0000-0000F3280000}"/>
    <cellStyle name="Note 2 2 2 2 5 3" xfId="10457" xr:uid="{00000000-0005-0000-0000-0000F4280000}"/>
    <cellStyle name="Note 2 2 2 2 5 4" xfId="10458" xr:uid="{00000000-0005-0000-0000-0000F5280000}"/>
    <cellStyle name="Note 2 2 2 2 6" xfId="10459" xr:uid="{00000000-0005-0000-0000-0000F6280000}"/>
    <cellStyle name="Note 2 2 2 2 6 2" xfId="10460" xr:uid="{00000000-0005-0000-0000-0000F7280000}"/>
    <cellStyle name="Note 2 2 2 2 6 2 2" xfId="10461" xr:uid="{00000000-0005-0000-0000-0000F8280000}"/>
    <cellStyle name="Note 2 2 2 2 6 3" xfId="10462" xr:uid="{00000000-0005-0000-0000-0000F9280000}"/>
    <cellStyle name="Note 2 2 2 2 6 4" xfId="10463" xr:uid="{00000000-0005-0000-0000-0000FA280000}"/>
    <cellStyle name="Note 2 2 2 2 7" xfId="10464" xr:uid="{00000000-0005-0000-0000-0000FB280000}"/>
    <cellStyle name="Note 2 2 2 2 7 2" xfId="10465" xr:uid="{00000000-0005-0000-0000-0000FC280000}"/>
    <cellStyle name="Note 2 2 2 2 7 2 2" xfId="10466" xr:uid="{00000000-0005-0000-0000-0000FD280000}"/>
    <cellStyle name="Note 2 2 2 2 7 3" xfId="10467" xr:uid="{00000000-0005-0000-0000-0000FE280000}"/>
    <cellStyle name="Note 2 2 2 2 7 4" xfId="10468" xr:uid="{00000000-0005-0000-0000-0000FF280000}"/>
    <cellStyle name="Note 2 2 2 2 8" xfId="10469" xr:uid="{00000000-0005-0000-0000-000000290000}"/>
    <cellStyle name="Note 2 2 2 2 8 2" xfId="10470" xr:uid="{00000000-0005-0000-0000-000001290000}"/>
    <cellStyle name="Note 2 2 2 2 9" xfId="10471" xr:uid="{00000000-0005-0000-0000-000002290000}"/>
    <cellStyle name="Note 2 2 2 3" xfId="10472" xr:uid="{00000000-0005-0000-0000-000003290000}"/>
    <cellStyle name="Note 2 2 2 3 2" xfId="10473" xr:uid="{00000000-0005-0000-0000-000004290000}"/>
    <cellStyle name="Note 2 2 2 3 2 2" xfId="10474" xr:uid="{00000000-0005-0000-0000-000005290000}"/>
    <cellStyle name="Note 2 2 2 3 2 2 2" xfId="10475" xr:uid="{00000000-0005-0000-0000-000006290000}"/>
    <cellStyle name="Note 2 2 2 3 2 3" xfId="10476" xr:uid="{00000000-0005-0000-0000-000007290000}"/>
    <cellStyle name="Note 2 2 2 3 2 4" xfId="10477" xr:uid="{00000000-0005-0000-0000-000008290000}"/>
    <cellStyle name="Note 2 2 2 3 3" xfId="10478" xr:uid="{00000000-0005-0000-0000-000009290000}"/>
    <cellStyle name="Note 2 2 2 3 3 2" xfId="10479" xr:uid="{00000000-0005-0000-0000-00000A290000}"/>
    <cellStyle name="Note 2 2 2 3 4" xfId="10480" xr:uid="{00000000-0005-0000-0000-00000B290000}"/>
    <cellStyle name="Note 2 2 2 3 5" xfId="10481" xr:uid="{00000000-0005-0000-0000-00000C290000}"/>
    <cellStyle name="Note 2 2 2 4" xfId="10482" xr:uid="{00000000-0005-0000-0000-00000D290000}"/>
    <cellStyle name="Note 2 2 2 4 2" xfId="10483" xr:uid="{00000000-0005-0000-0000-00000E290000}"/>
    <cellStyle name="Note 2 2 2 4 2 2" xfId="10484" xr:uid="{00000000-0005-0000-0000-00000F290000}"/>
    <cellStyle name="Note 2 2 2 4 2 2 2" xfId="10485" xr:uid="{00000000-0005-0000-0000-000010290000}"/>
    <cellStyle name="Note 2 2 2 4 2 3" xfId="10486" xr:uid="{00000000-0005-0000-0000-000011290000}"/>
    <cellStyle name="Note 2 2 2 4 2 4" xfId="10487" xr:uid="{00000000-0005-0000-0000-000012290000}"/>
    <cellStyle name="Note 2 2 2 4 3" xfId="10488" xr:uid="{00000000-0005-0000-0000-000013290000}"/>
    <cellStyle name="Note 2 2 2 4 3 2" xfId="10489" xr:uid="{00000000-0005-0000-0000-000014290000}"/>
    <cellStyle name="Note 2 2 2 4 4" xfId="10490" xr:uid="{00000000-0005-0000-0000-000015290000}"/>
    <cellStyle name="Note 2 2 2 4 5" xfId="10491" xr:uid="{00000000-0005-0000-0000-000016290000}"/>
    <cellStyle name="Note 2 2 2 5" xfId="10492" xr:uid="{00000000-0005-0000-0000-000017290000}"/>
    <cellStyle name="Note 2 2 2 5 2" xfId="10493" xr:uid="{00000000-0005-0000-0000-000018290000}"/>
    <cellStyle name="Note 2 2 2 5 2 2" xfId="10494" xr:uid="{00000000-0005-0000-0000-000019290000}"/>
    <cellStyle name="Note 2 2 2 5 3" xfId="10495" xr:uid="{00000000-0005-0000-0000-00001A290000}"/>
    <cellStyle name="Note 2 2 2 5 4" xfId="10496" xr:uid="{00000000-0005-0000-0000-00001B290000}"/>
    <cellStyle name="Note 2 2 2 6" xfId="10497" xr:uid="{00000000-0005-0000-0000-00001C290000}"/>
    <cellStyle name="Note 2 2 2 6 2" xfId="10498" xr:uid="{00000000-0005-0000-0000-00001D290000}"/>
    <cellStyle name="Note 2 2 2 6 2 2" xfId="10499" xr:uid="{00000000-0005-0000-0000-00001E290000}"/>
    <cellStyle name="Note 2 2 2 6 3" xfId="10500" xr:uid="{00000000-0005-0000-0000-00001F290000}"/>
    <cellStyle name="Note 2 2 2 6 4" xfId="10501" xr:uid="{00000000-0005-0000-0000-000020290000}"/>
    <cellStyle name="Note 2 2 2 7" xfId="10502" xr:uid="{00000000-0005-0000-0000-000021290000}"/>
    <cellStyle name="Note 2 2 2 7 2" xfId="10503" xr:uid="{00000000-0005-0000-0000-000022290000}"/>
    <cellStyle name="Note 2 2 2 7 2 2" xfId="10504" xr:uid="{00000000-0005-0000-0000-000023290000}"/>
    <cellStyle name="Note 2 2 2 7 3" xfId="10505" xr:uid="{00000000-0005-0000-0000-000024290000}"/>
    <cellStyle name="Note 2 2 2 7 4" xfId="10506" xr:uid="{00000000-0005-0000-0000-000025290000}"/>
    <cellStyle name="Note 2 2 2 8" xfId="10507" xr:uid="{00000000-0005-0000-0000-000026290000}"/>
    <cellStyle name="Note 2 2 2 8 2" xfId="10508" xr:uid="{00000000-0005-0000-0000-000027290000}"/>
    <cellStyle name="Note 2 2 2 8 2 2" xfId="10509" xr:uid="{00000000-0005-0000-0000-000028290000}"/>
    <cellStyle name="Note 2 2 2 8 3" xfId="10510" xr:uid="{00000000-0005-0000-0000-000029290000}"/>
    <cellStyle name="Note 2 2 2 8 4" xfId="10511" xr:uid="{00000000-0005-0000-0000-00002A290000}"/>
    <cellStyle name="Note 2 2 2 9" xfId="10512" xr:uid="{00000000-0005-0000-0000-00002B290000}"/>
    <cellStyle name="Note 2 2 2 9 2" xfId="10513" xr:uid="{00000000-0005-0000-0000-00002C290000}"/>
    <cellStyle name="Note 2 2 2 9 2 2" xfId="10514" xr:uid="{00000000-0005-0000-0000-00002D290000}"/>
    <cellStyle name="Note 2 2 2 9 3" xfId="10515" xr:uid="{00000000-0005-0000-0000-00002E290000}"/>
    <cellStyle name="Note 2 2 2 9 4" xfId="10516" xr:uid="{00000000-0005-0000-0000-00002F290000}"/>
    <cellStyle name="Note 2 2 3" xfId="10517" xr:uid="{00000000-0005-0000-0000-000030290000}"/>
    <cellStyle name="Note 2 2 3 10" xfId="10518" xr:uid="{00000000-0005-0000-0000-000031290000}"/>
    <cellStyle name="Note 2 2 3 2" xfId="10519" xr:uid="{00000000-0005-0000-0000-000032290000}"/>
    <cellStyle name="Note 2 2 3 2 2" xfId="10520" xr:uid="{00000000-0005-0000-0000-000033290000}"/>
    <cellStyle name="Note 2 2 3 2 2 2" xfId="10521" xr:uid="{00000000-0005-0000-0000-000034290000}"/>
    <cellStyle name="Note 2 2 3 2 2 2 2" xfId="10522" xr:uid="{00000000-0005-0000-0000-000035290000}"/>
    <cellStyle name="Note 2 2 3 2 2 3" xfId="10523" xr:uid="{00000000-0005-0000-0000-000036290000}"/>
    <cellStyle name="Note 2 2 3 2 2 4" xfId="10524" xr:uid="{00000000-0005-0000-0000-000037290000}"/>
    <cellStyle name="Note 2 2 3 2 3" xfId="10525" xr:uid="{00000000-0005-0000-0000-000038290000}"/>
    <cellStyle name="Note 2 2 3 2 3 2" xfId="10526" xr:uid="{00000000-0005-0000-0000-000039290000}"/>
    <cellStyle name="Note 2 2 3 2 4" xfId="10527" xr:uid="{00000000-0005-0000-0000-00003A290000}"/>
    <cellStyle name="Note 2 2 3 2 5" xfId="10528" xr:uid="{00000000-0005-0000-0000-00003B290000}"/>
    <cellStyle name="Note 2 2 3 3" xfId="10529" xr:uid="{00000000-0005-0000-0000-00003C290000}"/>
    <cellStyle name="Note 2 2 3 3 2" xfId="10530" xr:uid="{00000000-0005-0000-0000-00003D290000}"/>
    <cellStyle name="Note 2 2 3 3 2 2" xfId="10531" xr:uid="{00000000-0005-0000-0000-00003E290000}"/>
    <cellStyle name="Note 2 2 3 3 2 2 2" xfId="10532" xr:uid="{00000000-0005-0000-0000-00003F290000}"/>
    <cellStyle name="Note 2 2 3 3 2 3" xfId="10533" xr:uid="{00000000-0005-0000-0000-000040290000}"/>
    <cellStyle name="Note 2 2 3 3 2 4" xfId="10534" xr:uid="{00000000-0005-0000-0000-000041290000}"/>
    <cellStyle name="Note 2 2 3 3 3" xfId="10535" xr:uid="{00000000-0005-0000-0000-000042290000}"/>
    <cellStyle name="Note 2 2 3 3 3 2" xfId="10536" xr:uid="{00000000-0005-0000-0000-000043290000}"/>
    <cellStyle name="Note 2 2 3 3 4" xfId="10537" xr:uid="{00000000-0005-0000-0000-000044290000}"/>
    <cellStyle name="Note 2 2 3 3 5" xfId="10538" xr:uid="{00000000-0005-0000-0000-000045290000}"/>
    <cellStyle name="Note 2 2 3 4" xfId="10539" xr:uid="{00000000-0005-0000-0000-000046290000}"/>
    <cellStyle name="Note 2 2 3 4 2" xfId="10540" xr:uid="{00000000-0005-0000-0000-000047290000}"/>
    <cellStyle name="Note 2 2 3 4 2 2" xfId="10541" xr:uid="{00000000-0005-0000-0000-000048290000}"/>
    <cellStyle name="Note 2 2 3 4 3" xfId="10542" xr:uid="{00000000-0005-0000-0000-000049290000}"/>
    <cellStyle name="Note 2 2 3 4 4" xfId="10543" xr:uid="{00000000-0005-0000-0000-00004A290000}"/>
    <cellStyle name="Note 2 2 3 5" xfId="10544" xr:uid="{00000000-0005-0000-0000-00004B290000}"/>
    <cellStyle name="Note 2 2 3 5 2" xfId="10545" xr:uid="{00000000-0005-0000-0000-00004C290000}"/>
    <cellStyle name="Note 2 2 3 5 2 2" xfId="10546" xr:uid="{00000000-0005-0000-0000-00004D290000}"/>
    <cellStyle name="Note 2 2 3 5 3" xfId="10547" xr:uid="{00000000-0005-0000-0000-00004E290000}"/>
    <cellStyle name="Note 2 2 3 5 4" xfId="10548" xr:uid="{00000000-0005-0000-0000-00004F290000}"/>
    <cellStyle name="Note 2 2 3 6" xfId="10549" xr:uid="{00000000-0005-0000-0000-000050290000}"/>
    <cellStyle name="Note 2 2 3 6 2" xfId="10550" xr:uid="{00000000-0005-0000-0000-000051290000}"/>
    <cellStyle name="Note 2 2 3 6 2 2" xfId="10551" xr:uid="{00000000-0005-0000-0000-000052290000}"/>
    <cellStyle name="Note 2 2 3 6 3" xfId="10552" xr:uid="{00000000-0005-0000-0000-000053290000}"/>
    <cellStyle name="Note 2 2 3 6 4" xfId="10553" xr:uid="{00000000-0005-0000-0000-000054290000}"/>
    <cellStyle name="Note 2 2 3 7" xfId="10554" xr:uid="{00000000-0005-0000-0000-000055290000}"/>
    <cellStyle name="Note 2 2 3 7 2" xfId="10555" xr:uid="{00000000-0005-0000-0000-000056290000}"/>
    <cellStyle name="Note 2 2 3 7 2 2" xfId="10556" xr:uid="{00000000-0005-0000-0000-000057290000}"/>
    <cellStyle name="Note 2 2 3 7 3" xfId="10557" xr:uid="{00000000-0005-0000-0000-000058290000}"/>
    <cellStyle name="Note 2 2 3 7 4" xfId="10558" xr:uid="{00000000-0005-0000-0000-000059290000}"/>
    <cellStyle name="Note 2 2 3 8" xfId="10559" xr:uid="{00000000-0005-0000-0000-00005A290000}"/>
    <cellStyle name="Note 2 2 3 8 2" xfId="10560" xr:uid="{00000000-0005-0000-0000-00005B290000}"/>
    <cellStyle name="Note 2 2 3 9" xfId="10561" xr:uid="{00000000-0005-0000-0000-00005C290000}"/>
    <cellStyle name="Note 2 2 4" xfId="10562" xr:uid="{00000000-0005-0000-0000-00005D290000}"/>
    <cellStyle name="Note 2 2 4 2" xfId="10563" xr:uid="{00000000-0005-0000-0000-00005E290000}"/>
    <cellStyle name="Note 2 2 4 2 2" xfId="10564" xr:uid="{00000000-0005-0000-0000-00005F290000}"/>
    <cellStyle name="Note 2 2 4 2 2 2" xfId="10565" xr:uid="{00000000-0005-0000-0000-000060290000}"/>
    <cellStyle name="Note 2 2 4 2 3" xfId="10566" xr:uid="{00000000-0005-0000-0000-000061290000}"/>
    <cellStyle name="Note 2 2 4 2 4" xfId="10567" xr:uid="{00000000-0005-0000-0000-000062290000}"/>
    <cellStyle name="Note 2 2 4 3" xfId="10568" xr:uid="{00000000-0005-0000-0000-000063290000}"/>
    <cellStyle name="Note 2 2 4 3 2" xfId="10569" xr:uid="{00000000-0005-0000-0000-000064290000}"/>
    <cellStyle name="Note 2 2 4 4" xfId="10570" xr:uid="{00000000-0005-0000-0000-000065290000}"/>
    <cellStyle name="Note 2 2 4 5" xfId="10571" xr:uid="{00000000-0005-0000-0000-000066290000}"/>
    <cellStyle name="Note 2 2 5" xfId="10572" xr:uid="{00000000-0005-0000-0000-000067290000}"/>
    <cellStyle name="Note 2 2 5 2" xfId="10573" xr:uid="{00000000-0005-0000-0000-000068290000}"/>
    <cellStyle name="Note 2 2 5 2 2" xfId="10574" xr:uid="{00000000-0005-0000-0000-000069290000}"/>
    <cellStyle name="Note 2 2 5 2 2 2" xfId="10575" xr:uid="{00000000-0005-0000-0000-00006A290000}"/>
    <cellStyle name="Note 2 2 5 2 3" xfId="10576" xr:uid="{00000000-0005-0000-0000-00006B290000}"/>
    <cellStyle name="Note 2 2 5 2 4" xfId="10577" xr:uid="{00000000-0005-0000-0000-00006C290000}"/>
    <cellStyle name="Note 2 2 5 3" xfId="10578" xr:uid="{00000000-0005-0000-0000-00006D290000}"/>
    <cellStyle name="Note 2 2 5 3 2" xfId="10579" xr:uid="{00000000-0005-0000-0000-00006E290000}"/>
    <cellStyle name="Note 2 2 5 4" xfId="10580" xr:uid="{00000000-0005-0000-0000-00006F290000}"/>
    <cellStyle name="Note 2 2 5 5" xfId="10581" xr:uid="{00000000-0005-0000-0000-000070290000}"/>
    <cellStyle name="Note 2 2 6" xfId="10582" xr:uid="{00000000-0005-0000-0000-000071290000}"/>
    <cellStyle name="Note 2 2 6 2" xfId="10583" xr:uid="{00000000-0005-0000-0000-000072290000}"/>
    <cellStyle name="Note 2 2 6 2 2" xfId="10584" xr:uid="{00000000-0005-0000-0000-000073290000}"/>
    <cellStyle name="Note 2 2 6 3" xfId="10585" xr:uid="{00000000-0005-0000-0000-000074290000}"/>
    <cellStyle name="Note 2 2 6 4" xfId="10586" xr:uid="{00000000-0005-0000-0000-000075290000}"/>
    <cellStyle name="Note 2 2 7" xfId="10587" xr:uid="{00000000-0005-0000-0000-000076290000}"/>
    <cellStyle name="Note 2 2 7 2" xfId="10588" xr:uid="{00000000-0005-0000-0000-000077290000}"/>
    <cellStyle name="Note 2 2 7 2 2" xfId="10589" xr:uid="{00000000-0005-0000-0000-000078290000}"/>
    <cellStyle name="Note 2 2 7 3" xfId="10590" xr:uid="{00000000-0005-0000-0000-000079290000}"/>
    <cellStyle name="Note 2 2 7 4" xfId="10591" xr:uid="{00000000-0005-0000-0000-00007A290000}"/>
    <cellStyle name="Note 2 2 8" xfId="10592" xr:uid="{00000000-0005-0000-0000-00007B290000}"/>
    <cellStyle name="Note 2 2 8 2" xfId="10593" xr:uid="{00000000-0005-0000-0000-00007C290000}"/>
    <cellStyle name="Note 2 2 8 2 2" xfId="10594" xr:uid="{00000000-0005-0000-0000-00007D290000}"/>
    <cellStyle name="Note 2 2 8 3" xfId="10595" xr:uid="{00000000-0005-0000-0000-00007E290000}"/>
    <cellStyle name="Note 2 2 8 4" xfId="10596" xr:uid="{00000000-0005-0000-0000-00007F290000}"/>
    <cellStyle name="Note 2 2 9" xfId="10597" xr:uid="{00000000-0005-0000-0000-000080290000}"/>
    <cellStyle name="Note 2 2 9 2" xfId="10598" xr:uid="{00000000-0005-0000-0000-000081290000}"/>
    <cellStyle name="Note 2 2 9 2 2" xfId="10599" xr:uid="{00000000-0005-0000-0000-000082290000}"/>
    <cellStyle name="Note 2 2 9 3" xfId="10600" xr:uid="{00000000-0005-0000-0000-000083290000}"/>
    <cellStyle name="Note 2 2 9 4" xfId="10601" xr:uid="{00000000-0005-0000-0000-000084290000}"/>
    <cellStyle name="Note 2 3" xfId="10602" xr:uid="{00000000-0005-0000-0000-000085290000}"/>
    <cellStyle name="Note 2 3 10" xfId="10603" xr:uid="{00000000-0005-0000-0000-000086290000}"/>
    <cellStyle name="Note 2 3 10 2" xfId="10604" xr:uid="{00000000-0005-0000-0000-000087290000}"/>
    <cellStyle name="Note 2 3 11" xfId="10605" xr:uid="{00000000-0005-0000-0000-000088290000}"/>
    <cellStyle name="Note 2 3 12" xfId="10606" xr:uid="{00000000-0005-0000-0000-000089290000}"/>
    <cellStyle name="Note 2 3 2" xfId="10607" xr:uid="{00000000-0005-0000-0000-00008A290000}"/>
    <cellStyle name="Note 2 3 2 10" xfId="10608" xr:uid="{00000000-0005-0000-0000-00008B290000}"/>
    <cellStyle name="Note 2 3 2 2" xfId="10609" xr:uid="{00000000-0005-0000-0000-00008C290000}"/>
    <cellStyle name="Note 2 3 2 2 2" xfId="10610" xr:uid="{00000000-0005-0000-0000-00008D290000}"/>
    <cellStyle name="Note 2 3 2 2 2 2" xfId="10611" xr:uid="{00000000-0005-0000-0000-00008E290000}"/>
    <cellStyle name="Note 2 3 2 2 2 2 2" xfId="10612" xr:uid="{00000000-0005-0000-0000-00008F290000}"/>
    <cellStyle name="Note 2 3 2 2 2 3" xfId="10613" xr:uid="{00000000-0005-0000-0000-000090290000}"/>
    <cellStyle name="Note 2 3 2 2 2 4" xfId="10614" xr:uid="{00000000-0005-0000-0000-000091290000}"/>
    <cellStyle name="Note 2 3 2 2 3" xfId="10615" xr:uid="{00000000-0005-0000-0000-000092290000}"/>
    <cellStyle name="Note 2 3 2 2 3 2" xfId="10616" xr:uid="{00000000-0005-0000-0000-000093290000}"/>
    <cellStyle name="Note 2 3 2 2 4" xfId="10617" xr:uid="{00000000-0005-0000-0000-000094290000}"/>
    <cellStyle name="Note 2 3 2 2 5" xfId="10618" xr:uid="{00000000-0005-0000-0000-000095290000}"/>
    <cellStyle name="Note 2 3 2 3" xfId="10619" xr:uid="{00000000-0005-0000-0000-000096290000}"/>
    <cellStyle name="Note 2 3 2 3 2" xfId="10620" xr:uid="{00000000-0005-0000-0000-000097290000}"/>
    <cellStyle name="Note 2 3 2 3 2 2" xfId="10621" xr:uid="{00000000-0005-0000-0000-000098290000}"/>
    <cellStyle name="Note 2 3 2 3 3" xfId="10622" xr:uid="{00000000-0005-0000-0000-000099290000}"/>
    <cellStyle name="Note 2 3 2 3 4" xfId="10623" xr:uid="{00000000-0005-0000-0000-00009A290000}"/>
    <cellStyle name="Note 2 3 2 4" xfId="10624" xr:uid="{00000000-0005-0000-0000-00009B290000}"/>
    <cellStyle name="Note 2 3 2 4 2" xfId="10625" xr:uid="{00000000-0005-0000-0000-00009C290000}"/>
    <cellStyle name="Note 2 3 2 4 2 2" xfId="10626" xr:uid="{00000000-0005-0000-0000-00009D290000}"/>
    <cellStyle name="Note 2 3 2 4 3" xfId="10627" xr:uid="{00000000-0005-0000-0000-00009E290000}"/>
    <cellStyle name="Note 2 3 2 4 4" xfId="10628" xr:uid="{00000000-0005-0000-0000-00009F290000}"/>
    <cellStyle name="Note 2 3 2 5" xfId="10629" xr:uid="{00000000-0005-0000-0000-0000A0290000}"/>
    <cellStyle name="Note 2 3 2 5 2" xfId="10630" xr:uid="{00000000-0005-0000-0000-0000A1290000}"/>
    <cellStyle name="Note 2 3 2 5 2 2" xfId="10631" xr:uid="{00000000-0005-0000-0000-0000A2290000}"/>
    <cellStyle name="Note 2 3 2 5 3" xfId="10632" xr:uid="{00000000-0005-0000-0000-0000A3290000}"/>
    <cellStyle name="Note 2 3 2 5 4" xfId="10633" xr:uid="{00000000-0005-0000-0000-0000A4290000}"/>
    <cellStyle name="Note 2 3 2 6" xfId="10634" xr:uid="{00000000-0005-0000-0000-0000A5290000}"/>
    <cellStyle name="Note 2 3 2 6 2" xfId="10635" xr:uid="{00000000-0005-0000-0000-0000A6290000}"/>
    <cellStyle name="Note 2 3 2 6 2 2" xfId="10636" xr:uid="{00000000-0005-0000-0000-0000A7290000}"/>
    <cellStyle name="Note 2 3 2 6 3" xfId="10637" xr:uid="{00000000-0005-0000-0000-0000A8290000}"/>
    <cellStyle name="Note 2 3 2 6 4" xfId="10638" xr:uid="{00000000-0005-0000-0000-0000A9290000}"/>
    <cellStyle name="Note 2 3 2 7" xfId="10639" xr:uid="{00000000-0005-0000-0000-0000AA290000}"/>
    <cellStyle name="Note 2 3 2 7 2" xfId="10640" xr:uid="{00000000-0005-0000-0000-0000AB290000}"/>
    <cellStyle name="Note 2 3 2 7 2 2" xfId="10641" xr:uid="{00000000-0005-0000-0000-0000AC290000}"/>
    <cellStyle name="Note 2 3 2 7 3" xfId="10642" xr:uid="{00000000-0005-0000-0000-0000AD290000}"/>
    <cellStyle name="Note 2 3 2 7 4" xfId="10643" xr:uid="{00000000-0005-0000-0000-0000AE290000}"/>
    <cellStyle name="Note 2 3 2 8" xfId="10644" xr:uid="{00000000-0005-0000-0000-0000AF290000}"/>
    <cellStyle name="Note 2 3 2 8 2" xfId="10645" xr:uid="{00000000-0005-0000-0000-0000B0290000}"/>
    <cellStyle name="Note 2 3 2 9" xfId="10646" xr:uid="{00000000-0005-0000-0000-0000B1290000}"/>
    <cellStyle name="Note 2 3 3" xfId="10647" xr:uid="{00000000-0005-0000-0000-0000B2290000}"/>
    <cellStyle name="Note 2 3 3 2" xfId="10648" xr:uid="{00000000-0005-0000-0000-0000B3290000}"/>
    <cellStyle name="Note 2 3 3 2 2" xfId="10649" xr:uid="{00000000-0005-0000-0000-0000B4290000}"/>
    <cellStyle name="Note 2 3 3 2 2 2" xfId="10650" xr:uid="{00000000-0005-0000-0000-0000B5290000}"/>
    <cellStyle name="Note 2 3 3 2 3" xfId="10651" xr:uid="{00000000-0005-0000-0000-0000B6290000}"/>
    <cellStyle name="Note 2 3 3 2 4" xfId="10652" xr:uid="{00000000-0005-0000-0000-0000B7290000}"/>
    <cellStyle name="Note 2 3 3 3" xfId="10653" xr:uid="{00000000-0005-0000-0000-0000B8290000}"/>
    <cellStyle name="Note 2 3 3 3 2" xfId="10654" xr:uid="{00000000-0005-0000-0000-0000B9290000}"/>
    <cellStyle name="Note 2 3 3 4" xfId="10655" xr:uid="{00000000-0005-0000-0000-0000BA290000}"/>
    <cellStyle name="Note 2 3 3 5" xfId="10656" xr:uid="{00000000-0005-0000-0000-0000BB290000}"/>
    <cellStyle name="Note 2 3 4" xfId="10657" xr:uid="{00000000-0005-0000-0000-0000BC290000}"/>
    <cellStyle name="Note 2 3 4 2" xfId="10658" xr:uid="{00000000-0005-0000-0000-0000BD290000}"/>
    <cellStyle name="Note 2 3 4 2 2" xfId="10659" xr:uid="{00000000-0005-0000-0000-0000BE290000}"/>
    <cellStyle name="Note 2 3 4 2 2 2" xfId="10660" xr:uid="{00000000-0005-0000-0000-0000BF290000}"/>
    <cellStyle name="Note 2 3 4 2 3" xfId="10661" xr:uid="{00000000-0005-0000-0000-0000C0290000}"/>
    <cellStyle name="Note 2 3 4 2 4" xfId="10662" xr:uid="{00000000-0005-0000-0000-0000C1290000}"/>
    <cellStyle name="Note 2 3 4 3" xfId="10663" xr:uid="{00000000-0005-0000-0000-0000C2290000}"/>
    <cellStyle name="Note 2 3 4 3 2" xfId="10664" xr:uid="{00000000-0005-0000-0000-0000C3290000}"/>
    <cellStyle name="Note 2 3 4 4" xfId="10665" xr:uid="{00000000-0005-0000-0000-0000C4290000}"/>
    <cellStyle name="Note 2 3 4 5" xfId="10666" xr:uid="{00000000-0005-0000-0000-0000C5290000}"/>
    <cellStyle name="Note 2 3 5" xfId="10667" xr:uid="{00000000-0005-0000-0000-0000C6290000}"/>
    <cellStyle name="Note 2 3 5 2" xfId="10668" xr:uid="{00000000-0005-0000-0000-0000C7290000}"/>
    <cellStyle name="Note 2 3 5 2 2" xfId="10669" xr:uid="{00000000-0005-0000-0000-0000C8290000}"/>
    <cellStyle name="Note 2 3 5 3" xfId="10670" xr:uid="{00000000-0005-0000-0000-0000C9290000}"/>
    <cellStyle name="Note 2 3 5 4" xfId="10671" xr:uid="{00000000-0005-0000-0000-0000CA290000}"/>
    <cellStyle name="Note 2 3 6" xfId="10672" xr:uid="{00000000-0005-0000-0000-0000CB290000}"/>
    <cellStyle name="Note 2 3 6 2" xfId="10673" xr:uid="{00000000-0005-0000-0000-0000CC290000}"/>
    <cellStyle name="Note 2 3 6 2 2" xfId="10674" xr:uid="{00000000-0005-0000-0000-0000CD290000}"/>
    <cellStyle name="Note 2 3 6 3" xfId="10675" xr:uid="{00000000-0005-0000-0000-0000CE290000}"/>
    <cellStyle name="Note 2 3 6 4" xfId="10676" xr:uid="{00000000-0005-0000-0000-0000CF290000}"/>
    <cellStyle name="Note 2 3 7" xfId="10677" xr:uid="{00000000-0005-0000-0000-0000D0290000}"/>
    <cellStyle name="Note 2 3 7 2" xfId="10678" xr:uid="{00000000-0005-0000-0000-0000D1290000}"/>
    <cellStyle name="Note 2 3 7 2 2" xfId="10679" xr:uid="{00000000-0005-0000-0000-0000D2290000}"/>
    <cellStyle name="Note 2 3 7 3" xfId="10680" xr:uid="{00000000-0005-0000-0000-0000D3290000}"/>
    <cellStyle name="Note 2 3 7 4" xfId="10681" xr:uid="{00000000-0005-0000-0000-0000D4290000}"/>
    <cellStyle name="Note 2 3 8" xfId="10682" xr:uid="{00000000-0005-0000-0000-0000D5290000}"/>
    <cellStyle name="Note 2 3 8 2" xfId="10683" xr:uid="{00000000-0005-0000-0000-0000D6290000}"/>
    <cellStyle name="Note 2 3 8 2 2" xfId="10684" xr:uid="{00000000-0005-0000-0000-0000D7290000}"/>
    <cellStyle name="Note 2 3 8 3" xfId="10685" xr:uid="{00000000-0005-0000-0000-0000D8290000}"/>
    <cellStyle name="Note 2 3 8 4" xfId="10686" xr:uid="{00000000-0005-0000-0000-0000D9290000}"/>
    <cellStyle name="Note 2 3 9" xfId="10687" xr:uid="{00000000-0005-0000-0000-0000DA290000}"/>
    <cellStyle name="Note 2 3 9 2" xfId="10688" xr:uid="{00000000-0005-0000-0000-0000DB290000}"/>
    <cellStyle name="Note 2 3 9 2 2" xfId="10689" xr:uid="{00000000-0005-0000-0000-0000DC290000}"/>
    <cellStyle name="Note 2 3 9 3" xfId="10690" xr:uid="{00000000-0005-0000-0000-0000DD290000}"/>
    <cellStyle name="Note 2 3 9 4" xfId="10691" xr:uid="{00000000-0005-0000-0000-0000DE290000}"/>
    <cellStyle name="Note 2 4" xfId="10692" xr:uid="{00000000-0005-0000-0000-0000DF290000}"/>
    <cellStyle name="Note 2 4 10" xfId="10693" xr:uid="{00000000-0005-0000-0000-0000E0290000}"/>
    <cellStyle name="Note 2 4 11" xfId="10694" xr:uid="{00000000-0005-0000-0000-0000E1290000}"/>
    <cellStyle name="Note 2 4 2" xfId="10695" xr:uid="{00000000-0005-0000-0000-0000E2290000}"/>
    <cellStyle name="Note 2 4 2 2" xfId="10696" xr:uid="{00000000-0005-0000-0000-0000E3290000}"/>
    <cellStyle name="Note 2 4 2 2 2" xfId="10697" xr:uid="{00000000-0005-0000-0000-0000E4290000}"/>
    <cellStyle name="Note 2 4 2 2 2 2" xfId="10698" xr:uid="{00000000-0005-0000-0000-0000E5290000}"/>
    <cellStyle name="Note 2 4 2 2 3" xfId="10699" xr:uid="{00000000-0005-0000-0000-0000E6290000}"/>
    <cellStyle name="Note 2 4 2 2 4" xfId="10700" xr:uid="{00000000-0005-0000-0000-0000E7290000}"/>
    <cellStyle name="Note 2 4 2 3" xfId="10701" xr:uid="{00000000-0005-0000-0000-0000E8290000}"/>
    <cellStyle name="Note 2 4 2 3 2" xfId="10702" xr:uid="{00000000-0005-0000-0000-0000E9290000}"/>
    <cellStyle name="Note 2 4 2 4" xfId="10703" xr:uid="{00000000-0005-0000-0000-0000EA290000}"/>
    <cellStyle name="Note 2 4 2 5" xfId="10704" xr:uid="{00000000-0005-0000-0000-0000EB290000}"/>
    <cellStyle name="Note 2 4 3" xfId="10705" xr:uid="{00000000-0005-0000-0000-0000EC290000}"/>
    <cellStyle name="Note 2 4 3 2" xfId="10706" xr:uid="{00000000-0005-0000-0000-0000ED290000}"/>
    <cellStyle name="Note 2 4 3 2 2" xfId="10707" xr:uid="{00000000-0005-0000-0000-0000EE290000}"/>
    <cellStyle name="Note 2 4 3 2 2 2" xfId="10708" xr:uid="{00000000-0005-0000-0000-0000EF290000}"/>
    <cellStyle name="Note 2 4 3 2 3" xfId="10709" xr:uid="{00000000-0005-0000-0000-0000F0290000}"/>
    <cellStyle name="Note 2 4 3 2 4" xfId="10710" xr:uid="{00000000-0005-0000-0000-0000F1290000}"/>
    <cellStyle name="Note 2 4 3 3" xfId="10711" xr:uid="{00000000-0005-0000-0000-0000F2290000}"/>
    <cellStyle name="Note 2 4 3 3 2" xfId="10712" xr:uid="{00000000-0005-0000-0000-0000F3290000}"/>
    <cellStyle name="Note 2 4 3 4" xfId="10713" xr:uid="{00000000-0005-0000-0000-0000F4290000}"/>
    <cellStyle name="Note 2 4 3 5" xfId="10714" xr:uid="{00000000-0005-0000-0000-0000F5290000}"/>
    <cellStyle name="Note 2 4 4" xfId="10715" xr:uid="{00000000-0005-0000-0000-0000F6290000}"/>
    <cellStyle name="Note 2 4 4 2" xfId="10716" xr:uid="{00000000-0005-0000-0000-0000F7290000}"/>
    <cellStyle name="Note 2 4 4 2 2" xfId="10717" xr:uid="{00000000-0005-0000-0000-0000F8290000}"/>
    <cellStyle name="Note 2 4 4 3" xfId="10718" xr:uid="{00000000-0005-0000-0000-0000F9290000}"/>
    <cellStyle name="Note 2 4 4 4" xfId="10719" xr:uid="{00000000-0005-0000-0000-0000FA290000}"/>
    <cellStyle name="Note 2 4 5" xfId="10720" xr:uid="{00000000-0005-0000-0000-0000FB290000}"/>
    <cellStyle name="Note 2 4 5 2" xfId="10721" xr:uid="{00000000-0005-0000-0000-0000FC290000}"/>
    <cellStyle name="Note 2 4 5 2 2" xfId="10722" xr:uid="{00000000-0005-0000-0000-0000FD290000}"/>
    <cellStyle name="Note 2 4 5 3" xfId="10723" xr:uid="{00000000-0005-0000-0000-0000FE290000}"/>
    <cellStyle name="Note 2 4 5 4" xfId="10724" xr:uid="{00000000-0005-0000-0000-0000FF290000}"/>
    <cellStyle name="Note 2 4 6" xfId="10725" xr:uid="{00000000-0005-0000-0000-0000002A0000}"/>
    <cellStyle name="Note 2 4 6 2" xfId="10726" xr:uid="{00000000-0005-0000-0000-0000012A0000}"/>
    <cellStyle name="Note 2 4 6 2 2" xfId="10727" xr:uid="{00000000-0005-0000-0000-0000022A0000}"/>
    <cellStyle name="Note 2 4 6 3" xfId="10728" xr:uid="{00000000-0005-0000-0000-0000032A0000}"/>
    <cellStyle name="Note 2 4 6 4" xfId="10729" xr:uid="{00000000-0005-0000-0000-0000042A0000}"/>
    <cellStyle name="Note 2 4 7" xfId="10730" xr:uid="{00000000-0005-0000-0000-0000052A0000}"/>
    <cellStyle name="Note 2 4 7 2" xfId="10731" xr:uid="{00000000-0005-0000-0000-0000062A0000}"/>
    <cellStyle name="Note 2 4 7 2 2" xfId="10732" xr:uid="{00000000-0005-0000-0000-0000072A0000}"/>
    <cellStyle name="Note 2 4 7 3" xfId="10733" xr:uid="{00000000-0005-0000-0000-0000082A0000}"/>
    <cellStyle name="Note 2 4 7 4" xfId="10734" xr:uid="{00000000-0005-0000-0000-0000092A0000}"/>
    <cellStyle name="Note 2 4 8" xfId="10735" xr:uid="{00000000-0005-0000-0000-00000A2A0000}"/>
    <cellStyle name="Note 2 4 8 2" xfId="10736" xr:uid="{00000000-0005-0000-0000-00000B2A0000}"/>
    <cellStyle name="Note 2 4 8 2 2" xfId="10737" xr:uid="{00000000-0005-0000-0000-00000C2A0000}"/>
    <cellStyle name="Note 2 4 8 3" xfId="10738" xr:uid="{00000000-0005-0000-0000-00000D2A0000}"/>
    <cellStyle name="Note 2 4 8 4" xfId="10739" xr:uid="{00000000-0005-0000-0000-00000E2A0000}"/>
    <cellStyle name="Note 2 4 9" xfId="10740" xr:uid="{00000000-0005-0000-0000-00000F2A0000}"/>
    <cellStyle name="Note 2 4 9 2" xfId="10741" xr:uid="{00000000-0005-0000-0000-0000102A0000}"/>
    <cellStyle name="Note 2 5" xfId="10742" xr:uid="{00000000-0005-0000-0000-0000112A0000}"/>
    <cellStyle name="Note 2 5 2" xfId="10743" xr:uid="{00000000-0005-0000-0000-0000122A0000}"/>
    <cellStyle name="Note 2 5 2 2" xfId="10744" xr:uid="{00000000-0005-0000-0000-0000132A0000}"/>
    <cellStyle name="Note 2 5 2 2 2" xfId="10745" xr:uid="{00000000-0005-0000-0000-0000142A0000}"/>
    <cellStyle name="Note 2 5 2 3" xfId="10746" xr:uid="{00000000-0005-0000-0000-0000152A0000}"/>
    <cellStyle name="Note 2 5 2 4" xfId="10747" xr:uid="{00000000-0005-0000-0000-0000162A0000}"/>
    <cellStyle name="Note 2 5 3" xfId="10748" xr:uid="{00000000-0005-0000-0000-0000172A0000}"/>
    <cellStyle name="Note 2 5 3 2" xfId="10749" xr:uid="{00000000-0005-0000-0000-0000182A0000}"/>
    <cellStyle name="Note 2 5 4" xfId="10750" xr:uid="{00000000-0005-0000-0000-0000192A0000}"/>
    <cellStyle name="Note 2 5 5" xfId="10751" xr:uid="{00000000-0005-0000-0000-00001A2A0000}"/>
    <cellStyle name="Note 2 6" xfId="10752" xr:uid="{00000000-0005-0000-0000-00001B2A0000}"/>
    <cellStyle name="Note 2 6 2" xfId="10753" xr:uid="{00000000-0005-0000-0000-00001C2A0000}"/>
    <cellStyle name="Note 2 6 2 2" xfId="10754" xr:uid="{00000000-0005-0000-0000-00001D2A0000}"/>
    <cellStyle name="Note 2 6 2 2 2" xfId="10755" xr:uid="{00000000-0005-0000-0000-00001E2A0000}"/>
    <cellStyle name="Note 2 6 2 3" xfId="10756" xr:uid="{00000000-0005-0000-0000-00001F2A0000}"/>
    <cellStyle name="Note 2 6 2 4" xfId="10757" xr:uid="{00000000-0005-0000-0000-0000202A0000}"/>
    <cellStyle name="Note 2 6 3" xfId="10758" xr:uid="{00000000-0005-0000-0000-0000212A0000}"/>
    <cellStyle name="Note 2 6 3 2" xfId="10759" xr:uid="{00000000-0005-0000-0000-0000222A0000}"/>
    <cellStyle name="Note 2 6 4" xfId="10760" xr:uid="{00000000-0005-0000-0000-0000232A0000}"/>
    <cellStyle name="Note 2 6 5" xfId="10761" xr:uid="{00000000-0005-0000-0000-0000242A0000}"/>
    <cellStyle name="Note 2 7" xfId="10762" xr:uid="{00000000-0005-0000-0000-0000252A0000}"/>
    <cellStyle name="Note 2 7 2" xfId="10763" xr:uid="{00000000-0005-0000-0000-0000262A0000}"/>
    <cellStyle name="Note 2 7 2 2" xfId="10764" xr:uid="{00000000-0005-0000-0000-0000272A0000}"/>
    <cellStyle name="Note 2 7 3" xfId="10765" xr:uid="{00000000-0005-0000-0000-0000282A0000}"/>
    <cellStyle name="Note 2 7 4" xfId="10766" xr:uid="{00000000-0005-0000-0000-0000292A0000}"/>
    <cellStyle name="Note 2 8" xfId="10767" xr:uid="{00000000-0005-0000-0000-00002A2A0000}"/>
    <cellStyle name="Note 2 8 2" xfId="10768" xr:uid="{00000000-0005-0000-0000-00002B2A0000}"/>
    <cellStyle name="Note 2 8 2 2" xfId="10769" xr:uid="{00000000-0005-0000-0000-00002C2A0000}"/>
    <cellStyle name="Note 2 8 3" xfId="10770" xr:uid="{00000000-0005-0000-0000-00002D2A0000}"/>
    <cellStyle name="Note 2 8 4" xfId="10771" xr:uid="{00000000-0005-0000-0000-00002E2A0000}"/>
    <cellStyle name="Note 2 9" xfId="10772" xr:uid="{00000000-0005-0000-0000-00002F2A0000}"/>
    <cellStyle name="Note 2 9 2" xfId="10773" xr:uid="{00000000-0005-0000-0000-0000302A0000}"/>
    <cellStyle name="Note 2 9 2 2" xfId="10774" xr:uid="{00000000-0005-0000-0000-0000312A0000}"/>
    <cellStyle name="Note 2 9 3" xfId="10775" xr:uid="{00000000-0005-0000-0000-0000322A0000}"/>
    <cellStyle name="Note 2 9 4" xfId="10776" xr:uid="{00000000-0005-0000-0000-0000332A0000}"/>
    <cellStyle name="Note 3" xfId="10777" xr:uid="{00000000-0005-0000-0000-0000342A0000}"/>
    <cellStyle name="Note 3 10" xfId="10778" xr:uid="{00000000-0005-0000-0000-0000352A0000}"/>
    <cellStyle name="Note 3 10 2" xfId="10779" xr:uid="{00000000-0005-0000-0000-0000362A0000}"/>
    <cellStyle name="Note 3 10 2 2" xfId="10780" xr:uid="{00000000-0005-0000-0000-0000372A0000}"/>
    <cellStyle name="Note 3 10 3" xfId="10781" xr:uid="{00000000-0005-0000-0000-0000382A0000}"/>
    <cellStyle name="Note 3 10 4" xfId="10782" xr:uid="{00000000-0005-0000-0000-0000392A0000}"/>
    <cellStyle name="Note 3 11" xfId="10783" xr:uid="{00000000-0005-0000-0000-00003A2A0000}"/>
    <cellStyle name="Note 3 11 2" xfId="10784" xr:uid="{00000000-0005-0000-0000-00003B2A0000}"/>
    <cellStyle name="Note 3 11 2 2" xfId="10785" xr:uid="{00000000-0005-0000-0000-00003C2A0000}"/>
    <cellStyle name="Note 3 11 3" xfId="10786" xr:uid="{00000000-0005-0000-0000-00003D2A0000}"/>
    <cellStyle name="Note 3 11 4" xfId="10787" xr:uid="{00000000-0005-0000-0000-00003E2A0000}"/>
    <cellStyle name="Note 3 12" xfId="10788" xr:uid="{00000000-0005-0000-0000-00003F2A0000}"/>
    <cellStyle name="Note 3 12 2" xfId="10789" xr:uid="{00000000-0005-0000-0000-0000402A0000}"/>
    <cellStyle name="Note 3 13" xfId="10790" xr:uid="{00000000-0005-0000-0000-0000412A0000}"/>
    <cellStyle name="Note 3 14" xfId="10791" xr:uid="{00000000-0005-0000-0000-0000422A0000}"/>
    <cellStyle name="Note 3 2" xfId="10792" xr:uid="{00000000-0005-0000-0000-0000432A0000}"/>
    <cellStyle name="Note 3 2 10" xfId="10793" xr:uid="{00000000-0005-0000-0000-0000442A0000}"/>
    <cellStyle name="Note 3 2 10 2" xfId="10794" xr:uid="{00000000-0005-0000-0000-0000452A0000}"/>
    <cellStyle name="Note 3 2 11" xfId="10795" xr:uid="{00000000-0005-0000-0000-0000462A0000}"/>
    <cellStyle name="Note 3 2 12" xfId="10796" xr:uid="{00000000-0005-0000-0000-0000472A0000}"/>
    <cellStyle name="Note 3 2 2" xfId="10797" xr:uid="{00000000-0005-0000-0000-0000482A0000}"/>
    <cellStyle name="Note 3 2 2 10" xfId="10798" xr:uid="{00000000-0005-0000-0000-0000492A0000}"/>
    <cellStyle name="Note 3 2 2 2" xfId="10799" xr:uid="{00000000-0005-0000-0000-00004A2A0000}"/>
    <cellStyle name="Note 3 2 2 2 2" xfId="10800" xr:uid="{00000000-0005-0000-0000-00004B2A0000}"/>
    <cellStyle name="Note 3 2 2 2 2 2" xfId="10801" xr:uid="{00000000-0005-0000-0000-00004C2A0000}"/>
    <cellStyle name="Note 3 2 2 2 2 2 2" xfId="10802" xr:uid="{00000000-0005-0000-0000-00004D2A0000}"/>
    <cellStyle name="Note 3 2 2 2 2 3" xfId="10803" xr:uid="{00000000-0005-0000-0000-00004E2A0000}"/>
    <cellStyle name="Note 3 2 2 2 2 4" xfId="10804" xr:uid="{00000000-0005-0000-0000-00004F2A0000}"/>
    <cellStyle name="Note 3 2 2 2 3" xfId="10805" xr:uid="{00000000-0005-0000-0000-0000502A0000}"/>
    <cellStyle name="Note 3 2 2 2 3 2" xfId="10806" xr:uid="{00000000-0005-0000-0000-0000512A0000}"/>
    <cellStyle name="Note 3 2 2 2 4" xfId="10807" xr:uid="{00000000-0005-0000-0000-0000522A0000}"/>
    <cellStyle name="Note 3 2 2 2 5" xfId="10808" xr:uid="{00000000-0005-0000-0000-0000532A0000}"/>
    <cellStyle name="Note 3 2 2 3" xfId="10809" xr:uid="{00000000-0005-0000-0000-0000542A0000}"/>
    <cellStyle name="Note 3 2 2 3 2" xfId="10810" xr:uid="{00000000-0005-0000-0000-0000552A0000}"/>
    <cellStyle name="Note 3 2 2 3 2 2" xfId="10811" xr:uid="{00000000-0005-0000-0000-0000562A0000}"/>
    <cellStyle name="Note 3 2 2 3 3" xfId="10812" xr:uid="{00000000-0005-0000-0000-0000572A0000}"/>
    <cellStyle name="Note 3 2 2 3 4" xfId="10813" xr:uid="{00000000-0005-0000-0000-0000582A0000}"/>
    <cellStyle name="Note 3 2 2 4" xfId="10814" xr:uid="{00000000-0005-0000-0000-0000592A0000}"/>
    <cellStyle name="Note 3 2 2 4 2" xfId="10815" xr:uid="{00000000-0005-0000-0000-00005A2A0000}"/>
    <cellStyle name="Note 3 2 2 4 2 2" xfId="10816" xr:uid="{00000000-0005-0000-0000-00005B2A0000}"/>
    <cellStyle name="Note 3 2 2 4 3" xfId="10817" xr:uid="{00000000-0005-0000-0000-00005C2A0000}"/>
    <cellStyle name="Note 3 2 2 4 4" xfId="10818" xr:uid="{00000000-0005-0000-0000-00005D2A0000}"/>
    <cellStyle name="Note 3 2 2 5" xfId="10819" xr:uid="{00000000-0005-0000-0000-00005E2A0000}"/>
    <cellStyle name="Note 3 2 2 5 2" xfId="10820" xr:uid="{00000000-0005-0000-0000-00005F2A0000}"/>
    <cellStyle name="Note 3 2 2 5 2 2" xfId="10821" xr:uid="{00000000-0005-0000-0000-0000602A0000}"/>
    <cellStyle name="Note 3 2 2 5 3" xfId="10822" xr:uid="{00000000-0005-0000-0000-0000612A0000}"/>
    <cellStyle name="Note 3 2 2 5 4" xfId="10823" xr:uid="{00000000-0005-0000-0000-0000622A0000}"/>
    <cellStyle name="Note 3 2 2 6" xfId="10824" xr:uid="{00000000-0005-0000-0000-0000632A0000}"/>
    <cellStyle name="Note 3 2 2 6 2" xfId="10825" xr:uid="{00000000-0005-0000-0000-0000642A0000}"/>
    <cellStyle name="Note 3 2 2 6 2 2" xfId="10826" xr:uid="{00000000-0005-0000-0000-0000652A0000}"/>
    <cellStyle name="Note 3 2 2 6 3" xfId="10827" xr:uid="{00000000-0005-0000-0000-0000662A0000}"/>
    <cellStyle name="Note 3 2 2 6 4" xfId="10828" xr:uid="{00000000-0005-0000-0000-0000672A0000}"/>
    <cellStyle name="Note 3 2 2 7" xfId="10829" xr:uid="{00000000-0005-0000-0000-0000682A0000}"/>
    <cellStyle name="Note 3 2 2 7 2" xfId="10830" xr:uid="{00000000-0005-0000-0000-0000692A0000}"/>
    <cellStyle name="Note 3 2 2 7 2 2" xfId="10831" xr:uid="{00000000-0005-0000-0000-00006A2A0000}"/>
    <cellStyle name="Note 3 2 2 7 3" xfId="10832" xr:uid="{00000000-0005-0000-0000-00006B2A0000}"/>
    <cellStyle name="Note 3 2 2 7 4" xfId="10833" xr:uid="{00000000-0005-0000-0000-00006C2A0000}"/>
    <cellStyle name="Note 3 2 2 8" xfId="10834" xr:uid="{00000000-0005-0000-0000-00006D2A0000}"/>
    <cellStyle name="Note 3 2 2 8 2" xfId="10835" xr:uid="{00000000-0005-0000-0000-00006E2A0000}"/>
    <cellStyle name="Note 3 2 2 9" xfId="10836" xr:uid="{00000000-0005-0000-0000-00006F2A0000}"/>
    <cellStyle name="Note 3 2 3" xfId="10837" xr:uid="{00000000-0005-0000-0000-0000702A0000}"/>
    <cellStyle name="Note 3 2 3 2" xfId="10838" xr:uid="{00000000-0005-0000-0000-0000712A0000}"/>
    <cellStyle name="Note 3 2 3 2 2" xfId="10839" xr:uid="{00000000-0005-0000-0000-0000722A0000}"/>
    <cellStyle name="Note 3 2 3 2 2 2" xfId="10840" xr:uid="{00000000-0005-0000-0000-0000732A0000}"/>
    <cellStyle name="Note 3 2 3 2 3" xfId="10841" xr:uid="{00000000-0005-0000-0000-0000742A0000}"/>
    <cellStyle name="Note 3 2 3 2 4" xfId="10842" xr:uid="{00000000-0005-0000-0000-0000752A0000}"/>
    <cellStyle name="Note 3 2 3 3" xfId="10843" xr:uid="{00000000-0005-0000-0000-0000762A0000}"/>
    <cellStyle name="Note 3 2 3 3 2" xfId="10844" xr:uid="{00000000-0005-0000-0000-0000772A0000}"/>
    <cellStyle name="Note 3 2 3 4" xfId="10845" xr:uid="{00000000-0005-0000-0000-0000782A0000}"/>
    <cellStyle name="Note 3 2 3 5" xfId="10846" xr:uid="{00000000-0005-0000-0000-0000792A0000}"/>
    <cellStyle name="Note 3 2 4" xfId="10847" xr:uid="{00000000-0005-0000-0000-00007A2A0000}"/>
    <cellStyle name="Note 3 2 4 2" xfId="10848" xr:uid="{00000000-0005-0000-0000-00007B2A0000}"/>
    <cellStyle name="Note 3 2 4 2 2" xfId="10849" xr:uid="{00000000-0005-0000-0000-00007C2A0000}"/>
    <cellStyle name="Note 3 2 4 2 2 2" xfId="10850" xr:uid="{00000000-0005-0000-0000-00007D2A0000}"/>
    <cellStyle name="Note 3 2 4 2 3" xfId="10851" xr:uid="{00000000-0005-0000-0000-00007E2A0000}"/>
    <cellStyle name="Note 3 2 4 2 4" xfId="10852" xr:uid="{00000000-0005-0000-0000-00007F2A0000}"/>
    <cellStyle name="Note 3 2 4 3" xfId="10853" xr:uid="{00000000-0005-0000-0000-0000802A0000}"/>
    <cellStyle name="Note 3 2 4 3 2" xfId="10854" xr:uid="{00000000-0005-0000-0000-0000812A0000}"/>
    <cellStyle name="Note 3 2 4 4" xfId="10855" xr:uid="{00000000-0005-0000-0000-0000822A0000}"/>
    <cellStyle name="Note 3 2 4 5" xfId="10856" xr:uid="{00000000-0005-0000-0000-0000832A0000}"/>
    <cellStyle name="Note 3 2 5" xfId="10857" xr:uid="{00000000-0005-0000-0000-0000842A0000}"/>
    <cellStyle name="Note 3 2 5 2" xfId="10858" xr:uid="{00000000-0005-0000-0000-0000852A0000}"/>
    <cellStyle name="Note 3 2 5 2 2" xfId="10859" xr:uid="{00000000-0005-0000-0000-0000862A0000}"/>
    <cellStyle name="Note 3 2 5 3" xfId="10860" xr:uid="{00000000-0005-0000-0000-0000872A0000}"/>
    <cellStyle name="Note 3 2 5 4" xfId="10861" xr:uid="{00000000-0005-0000-0000-0000882A0000}"/>
    <cellStyle name="Note 3 2 6" xfId="10862" xr:uid="{00000000-0005-0000-0000-0000892A0000}"/>
    <cellStyle name="Note 3 2 6 2" xfId="10863" xr:uid="{00000000-0005-0000-0000-00008A2A0000}"/>
    <cellStyle name="Note 3 2 6 2 2" xfId="10864" xr:uid="{00000000-0005-0000-0000-00008B2A0000}"/>
    <cellStyle name="Note 3 2 6 3" xfId="10865" xr:uid="{00000000-0005-0000-0000-00008C2A0000}"/>
    <cellStyle name="Note 3 2 6 4" xfId="10866" xr:uid="{00000000-0005-0000-0000-00008D2A0000}"/>
    <cellStyle name="Note 3 2 7" xfId="10867" xr:uid="{00000000-0005-0000-0000-00008E2A0000}"/>
    <cellStyle name="Note 3 2 7 2" xfId="10868" xr:uid="{00000000-0005-0000-0000-00008F2A0000}"/>
    <cellStyle name="Note 3 2 7 2 2" xfId="10869" xr:uid="{00000000-0005-0000-0000-0000902A0000}"/>
    <cellStyle name="Note 3 2 7 3" xfId="10870" xr:uid="{00000000-0005-0000-0000-0000912A0000}"/>
    <cellStyle name="Note 3 2 7 4" xfId="10871" xr:uid="{00000000-0005-0000-0000-0000922A0000}"/>
    <cellStyle name="Note 3 2 8" xfId="10872" xr:uid="{00000000-0005-0000-0000-0000932A0000}"/>
    <cellStyle name="Note 3 2 8 2" xfId="10873" xr:uid="{00000000-0005-0000-0000-0000942A0000}"/>
    <cellStyle name="Note 3 2 8 2 2" xfId="10874" xr:uid="{00000000-0005-0000-0000-0000952A0000}"/>
    <cellStyle name="Note 3 2 8 3" xfId="10875" xr:uid="{00000000-0005-0000-0000-0000962A0000}"/>
    <cellStyle name="Note 3 2 8 4" xfId="10876" xr:uid="{00000000-0005-0000-0000-0000972A0000}"/>
    <cellStyle name="Note 3 2 9" xfId="10877" xr:uid="{00000000-0005-0000-0000-0000982A0000}"/>
    <cellStyle name="Note 3 2 9 2" xfId="10878" xr:uid="{00000000-0005-0000-0000-0000992A0000}"/>
    <cellStyle name="Note 3 2 9 2 2" xfId="10879" xr:uid="{00000000-0005-0000-0000-00009A2A0000}"/>
    <cellStyle name="Note 3 2 9 3" xfId="10880" xr:uid="{00000000-0005-0000-0000-00009B2A0000}"/>
    <cellStyle name="Note 3 2 9 4" xfId="10881" xr:uid="{00000000-0005-0000-0000-00009C2A0000}"/>
    <cellStyle name="Note 3 3" xfId="10882" xr:uid="{00000000-0005-0000-0000-00009D2A0000}"/>
    <cellStyle name="Note 3 3 10" xfId="10883" xr:uid="{00000000-0005-0000-0000-00009E2A0000}"/>
    <cellStyle name="Note 3 3 2" xfId="10884" xr:uid="{00000000-0005-0000-0000-00009F2A0000}"/>
    <cellStyle name="Note 3 3 2 2" xfId="10885" xr:uid="{00000000-0005-0000-0000-0000A02A0000}"/>
    <cellStyle name="Note 3 3 2 2 2" xfId="10886" xr:uid="{00000000-0005-0000-0000-0000A12A0000}"/>
    <cellStyle name="Note 3 3 2 2 2 2" xfId="10887" xr:uid="{00000000-0005-0000-0000-0000A22A0000}"/>
    <cellStyle name="Note 3 3 2 2 3" xfId="10888" xr:uid="{00000000-0005-0000-0000-0000A32A0000}"/>
    <cellStyle name="Note 3 3 2 2 4" xfId="10889" xr:uid="{00000000-0005-0000-0000-0000A42A0000}"/>
    <cellStyle name="Note 3 3 2 3" xfId="10890" xr:uid="{00000000-0005-0000-0000-0000A52A0000}"/>
    <cellStyle name="Note 3 3 2 3 2" xfId="10891" xr:uid="{00000000-0005-0000-0000-0000A62A0000}"/>
    <cellStyle name="Note 3 3 2 4" xfId="10892" xr:uid="{00000000-0005-0000-0000-0000A72A0000}"/>
    <cellStyle name="Note 3 3 2 5" xfId="10893" xr:uid="{00000000-0005-0000-0000-0000A82A0000}"/>
    <cellStyle name="Note 3 3 3" xfId="10894" xr:uid="{00000000-0005-0000-0000-0000A92A0000}"/>
    <cellStyle name="Note 3 3 3 2" xfId="10895" xr:uid="{00000000-0005-0000-0000-0000AA2A0000}"/>
    <cellStyle name="Note 3 3 3 2 2" xfId="10896" xr:uid="{00000000-0005-0000-0000-0000AB2A0000}"/>
    <cellStyle name="Note 3 3 3 3" xfId="10897" xr:uid="{00000000-0005-0000-0000-0000AC2A0000}"/>
    <cellStyle name="Note 3 3 3 4" xfId="10898" xr:uid="{00000000-0005-0000-0000-0000AD2A0000}"/>
    <cellStyle name="Note 3 3 4" xfId="10899" xr:uid="{00000000-0005-0000-0000-0000AE2A0000}"/>
    <cellStyle name="Note 3 3 4 2" xfId="10900" xr:uid="{00000000-0005-0000-0000-0000AF2A0000}"/>
    <cellStyle name="Note 3 3 4 2 2" xfId="10901" xr:uid="{00000000-0005-0000-0000-0000B02A0000}"/>
    <cellStyle name="Note 3 3 4 3" xfId="10902" xr:uid="{00000000-0005-0000-0000-0000B12A0000}"/>
    <cellStyle name="Note 3 3 4 4" xfId="10903" xr:uid="{00000000-0005-0000-0000-0000B22A0000}"/>
    <cellStyle name="Note 3 3 5" xfId="10904" xr:uid="{00000000-0005-0000-0000-0000B32A0000}"/>
    <cellStyle name="Note 3 3 5 2" xfId="10905" xr:uid="{00000000-0005-0000-0000-0000B42A0000}"/>
    <cellStyle name="Note 3 3 5 2 2" xfId="10906" xr:uid="{00000000-0005-0000-0000-0000B52A0000}"/>
    <cellStyle name="Note 3 3 5 3" xfId="10907" xr:uid="{00000000-0005-0000-0000-0000B62A0000}"/>
    <cellStyle name="Note 3 3 5 4" xfId="10908" xr:uid="{00000000-0005-0000-0000-0000B72A0000}"/>
    <cellStyle name="Note 3 3 6" xfId="10909" xr:uid="{00000000-0005-0000-0000-0000B82A0000}"/>
    <cellStyle name="Note 3 3 6 2" xfId="10910" xr:uid="{00000000-0005-0000-0000-0000B92A0000}"/>
    <cellStyle name="Note 3 3 6 2 2" xfId="10911" xr:uid="{00000000-0005-0000-0000-0000BA2A0000}"/>
    <cellStyle name="Note 3 3 6 3" xfId="10912" xr:uid="{00000000-0005-0000-0000-0000BB2A0000}"/>
    <cellStyle name="Note 3 3 6 4" xfId="10913" xr:uid="{00000000-0005-0000-0000-0000BC2A0000}"/>
    <cellStyle name="Note 3 3 7" xfId="10914" xr:uid="{00000000-0005-0000-0000-0000BD2A0000}"/>
    <cellStyle name="Note 3 3 7 2" xfId="10915" xr:uid="{00000000-0005-0000-0000-0000BE2A0000}"/>
    <cellStyle name="Note 3 3 7 2 2" xfId="10916" xr:uid="{00000000-0005-0000-0000-0000BF2A0000}"/>
    <cellStyle name="Note 3 3 7 3" xfId="10917" xr:uid="{00000000-0005-0000-0000-0000C02A0000}"/>
    <cellStyle name="Note 3 3 7 4" xfId="10918" xr:uid="{00000000-0005-0000-0000-0000C12A0000}"/>
    <cellStyle name="Note 3 3 8" xfId="10919" xr:uid="{00000000-0005-0000-0000-0000C22A0000}"/>
    <cellStyle name="Note 3 3 8 2" xfId="10920" xr:uid="{00000000-0005-0000-0000-0000C32A0000}"/>
    <cellStyle name="Note 3 3 9" xfId="10921" xr:uid="{00000000-0005-0000-0000-0000C42A0000}"/>
    <cellStyle name="Note 3 4" xfId="10922" xr:uid="{00000000-0005-0000-0000-0000C52A0000}"/>
    <cellStyle name="Note 3 4 2" xfId="10923" xr:uid="{00000000-0005-0000-0000-0000C62A0000}"/>
    <cellStyle name="Note 3 4 2 2" xfId="10924" xr:uid="{00000000-0005-0000-0000-0000C72A0000}"/>
    <cellStyle name="Note 3 4 2 2 2" xfId="10925" xr:uid="{00000000-0005-0000-0000-0000C82A0000}"/>
    <cellStyle name="Note 3 4 2 3" xfId="10926" xr:uid="{00000000-0005-0000-0000-0000C92A0000}"/>
    <cellStyle name="Note 3 4 2 4" xfId="10927" xr:uid="{00000000-0005-0000-0000-0000CA2A0000}"/>
    <cellStyle name="Note 3 4 3" xfId="10928" xr:uid="{00000000-0005-0000-0000-0000CB2A0000}"/>
    <cellStyle name="Note 3 4 3 2" xfId="10929" xr:uid="{00000000-0005-0000-0000-0000CC2A0000}"/>
    <cellStyle name="Note 3 4 4" xfId="10930" xr:uid="{00000000-0005-0000-0000-0000CD2A0000}"/>
    <cellStyle name="Note 3 4 5" xfId="10931" xr:uid="{00000000-0005-0000-0000-0000CE2A0000}"/>
    <cellStyle name="Note 3 5" xfId="10932" xr:uid="{00000000-0005-0000-0000-0000CF2A0000}"/>
    <cellStyle name="Note 3 5 2" xfId="10933" xr:uid="{00000000-0005-0000-0000-0000D02A0000}"/>
    <cellStyle name="Note 3 5 2 2" xfId="10934" xr:uid="{00000000-0005-0000-0000-0000D12A0000}"/>
    <cellStyle name="Note 3 5 2 2 2" xfId="10935" xr:uid="{00000000-0005-0000-0000-0000D22A0000}"/>
    <cellStyle name="Note 3 5 2 3" xfId="10936" xr:uid="{00000000-0005-0000-0000-0000D32A0000}"/>
    <cellStyle name="Note 3 5 2 4" xfId="10937" xr:uid="{00000000-0005-0000-0000-0000D42A0000}"/>
    <cellStyle name="Note 3 5 3" xfId="10938" xr:uid="{00000000-0005-0000-0000-0000D52A0000}"/>
    <cellStyle name="Note 3 5 3 2" xfId="10939" xr:uid="{00000000-0005-0000-0000-0000D62A0000}"/>
    <cellStyle name="Note 3 5 4" xfId="10940" xr:uid="{00000000-0005-0000-0000-0000D72A0000}"/>
    <cellStyle name="Note 3 5 5" xfId="10941" xr:uid="{00000000-0005-0000-0000-0000D82A0000}"/>
    <cellStyle name="Note 3 6" xfId="10942" xr:uid="{00000000-0005-0000-0000-0000D92A0000}"/>
    <cellStyle name="Note 3 6 2" xfId="10943" xr:uid="{00000000-0005-0000-0000-0000DA2A0000}"/>
    <cellStyle name="Note 3 6 2 2" xfId="10944" xr:uid="{00000000-0005-0000-0000-0000DB2A0000}"/>
    <cellStyle name="Note 3 6 3" xfId="10945" xr:uid="{00000000-0005-0000-0000-0000DC2A0000}"/>
    <cellStyle name="Note 3 6 4" xfId="10946" xr:uid="{00000000-0005-0000-0000-0000DD2A0000}"/>
    <cellStyle name="Note 3 7" xfId="10947" xr:uid="{00000000-0005-0000-0000-0000DE2A0000}"/>
    <cellStyle name="Note 3 7 2" xfId="10948" xr:uid="{00000000-0005-0000-0000-0000DF2A0000}"/>
    <cellStyle name="Note 3 7 2 2" xfId="10949" xr:uid="{00000000-0005-0000-0000-0000E02A0000}"/>
    <cellStyle name="Note 3 7 3" xfId="10950" xr:uid="{00000000-0005-0000-0000-0000E12A0000}"/>
    <cellStyle name="Note 3 7 4" xfId="10951" xr:uid="{00000000-0005-0000-0000-0000E22A0000}"/>
    <cellStyle name="Note 3 8" xfId="10952" xr:uid="{00000000-0005-0000-0000-0000E32A0000}"/>
    <cellStyle name="Note 3 8 2" xfId="10953" xr:uid="{00000000-0005-0000-0000-0000E42A0000}"/>
    <cellStyle name="Note 3 8 2 2" xfId="10954" xr:uid="{00000000-0005-0000-0000-0000E52A0000}"/>
    <cellStyle name="Note 3 8 3" xfId="10955" xr:uid="{00000000-0005-0000-0000-0000E62A0000}"/>
    <cellStyle name="Note 3 8 4" xfId="10956" xr:uid="{00000000-0005-0000-0000-0000E72A0000}"/>
    <cellStyle name="Note 3 9" xfId="10957" xr:uid="{00000000-0005-0000-0000-0000E82A0000}"/>
    <cellStyle name="Note 3 9 2" xfId="10958" xr:uid="{00000000-0005-0000-0000-0000E92A0000}"/>
    <cellStyle name="Note 3 9 2 2" xfId="10959" xr:uid="{00000000-0005-0000-0000-0000EA2A0000}"/>
    <cellStyle name="Note 3 9 3" xfId="10960" xr:uid="{00000000-0005-0000-0000-0000EB2A0000}"/>
    <cellStyle name="Note 3 9 4" xfId="10961" xr:uid="{00000000-0005-0000-0000-0000EC2A0000}"/>
    <cellStyle name="Note 4" xfId="10962" xr:uid="{00000000-0005-0000-0000-0000ED2A0000}"/>
    <cellStyle name="Note 4 10" xfId="10963" xr:uid="{00000000-0005-0000-0000-0000EE2A0000}"/>
    <cellStyle name="Note 4 10 2" xfId="10964" xr:uid="{00000000-0005-0000-0000-0000EF2A0000}"/>
    <cellStyle name="Note 4 11" xfId="10965" xr:uid="{00000000-0005-0000-0000-0000F02A0000}"/>
    <cellStyle name="Note 4 12" xfId="10966" xr:uid="{00000000-0005-0000-0000-0000F12A0000}"/>
    <cellStyle name="Note 4 2" xfId="10967" xr:uid="{00000000-0005-0000-0000-0000F22A0000}"/>
    <cellStyle name="Note 4 2 10" xfId="10968" xr:uid="{00000000-0005-0000-0000-0000F32A0000}"/>
    <cellStyle name="Note 4 2 2" xfId="10969" xr:uid="{00000000-0005-0000-0000-0000F42A0000}"/>
    <cellStyle name="Note 4 2 2 2" xfId="10970" xr:uid="{00000000-0005-0000-0000-0000F52A0000}"/>
    <cellStyle name="Note 4 2 2 2 2" xfId="10971" xr:uid="{00000000-0005-0000-0000-0000F62A0000}"/>
    <cellStyle name="Note 4 2 2 2 2 2" xfId="10972" xr:uid="{00000000-0005-0000-0000-0000F72A0000}"/>
    <cellStyle name="Note 4 2 2 2 3" xfId="10973" xr:uid="{00000000-0005-0000-0000-0000F82A0000}"/>
    <cellStyle name="Note 4 2 2 2 4" xfId="10974" xr:uid="{00000000-0005-0000-0000-0000F92A0000}"/>
    <cellStyle name="Note 4 2 2 3" xfId="10975" xr:uid="{00000000-0005-0000-0000-0000FA2A0000}"/>
    <cellStyle name="Note 4 2 2 3 2" xfId="10976" xr:uid="{00000000-0005-0000-0000-0000FB2A0000}"/>
    <cellStyle name="Note 4 2 2 4" xfId="10977" xr:uid="{00000000-0005-0000-0000-0000FC2A0000}"/>
    <cellStyle name="Note 4 2 2 5" xfId="10978" xr:uid="{00000000-0005-0000-0000-0000FD2A0000}"/>
    <cellStyle name="Note 4 2 3" xfId="10979" xr:uid="{00000000-0005-0000-0000-0000FE2A0000}"/>
    <cellStyle name="Note 4 2 3 2" xfId="10980" xr:uid="{00000000-0005-0000-0000-0000FF2A0000}"/>
    <cellStyle name="Note 4 2 3 2 2" xfId="10981" xr:uid="{00000000-0005-0000-0000-0000002B0000}"/>
    <cellStyle name="Note 4 2 3 3" xfId="10982" xr:uid="{00000000-0005-0000-0000-0000012B0000}"/>
    <cellStyle name="Note 4 2 3 4" xfId="10983" xr:uid="{00000000-0005-0000-0000-0000022B0000}"/>
    <cellStyle name="Note 4 2 4" xfId="10984" xr:uid="{00000000-0005-0000-0000-0000032B0000}"/>
    <cellStyle name="Note 4 2 4 2" xfId="10985" xr:uid="{00000000-0005-0000-0000-0000042B0000}"/>
    <cellStyle name="Note 4 2 4 2 2" xfId="10986" xr:uid="{00000000-0005-0000-0000-0000052B0000}"/>
    <cellStyle name="Note 4 2 4 3" xfId="10987" xr:uid="{00000000-0005-0000-0000-0000062B0000}"/>
    <cellStyle name="Note 4 2 4 4" xfId="10988" xr:uid="{00000000-0005-0000-0000-0000072B0000}"/>
    <cellStyle name="Note 4 2 5" xfId="10989" xr:uid="{00000000-0005-0000-0000-0000082B0000}"/>
    <cellStyle name="Note 4 2 5 2" xfId="10990" xr:uid="{00000000-0005-0000-0000-0000092B0000}"/>
    <cellStyle name="Note 4 2 5 2 2" xfId="10991" xr:uid="{00000000-0005-0000-0000-00000A2B0000}"/>
    <cellStyle name="Note 4 2 5 3" xfId="10992" xr:uid="{00000000-0005-0000-0000-00000B2B0000}"/>
    <cellStyle name="Note 4 2 5 4" xfId="10993" xr:uid="{00000000-0005-0000-0000-00000C2B0000}"/>
    <cellStyle name="Note 4 2 6" xfId="10994" xr:uid="{00000000-0005-0000-0000-00000D2B0000}"/>
    <cellStyle name="Note 4 2 6 2" xfId="10995" xr:uid="{00000000-0005-0000-0000-00000E2B0000}"/>
    <cellStyle name="Note 4 2 6 2 2" xfId="10996" xr:uid="{00000000-0005-0000-0000-00000F2B0000}"/>
    <cellStyle name="Note 4 2 6 3" xfId="10997" xr:uid="{00000000-0005-0000-0000-0000102B0000}"/>
    <cellStyle name="Note 4 2 6 4" xfId="10998" xr:uid="{00000000-0005-0000-0000-0000112B0000}"/>
    <cellStyle name="Note 4 2 7" xfId="10999" xr:uid="{00000000-0005-0000-0000-0000122B0000}"/>
    <cellStyle name="Note 4 2 7 2" xfId="11000" xr:uid="{00000000-0005-0000-0000-0000132B0000}"/>
    <cellStyle name="Note 4 2 7 2 2" xfId="11001" xr:uid="{00000000-0005-0000-0000-0000142B0000}"/>
    <cellStyle name="Note 4 2 7 3" xfId="11002" xr:uid="{00000000-0005-0000-0000-0000152B0000}"/>
    <cellStyle name="Note 4 2 7 4" xfId="11003" xr:uid="{00000000-0005-0000-0000-0000162B0000}"/>
    <cellStyle name="Note 4 2 8" xfId="11004" xr:uid="{00000000-0005-0000-0000-0000172B0000}"/>
    <cellStyle name="Note 4 2 8 2" xfId="11005" xr:uid="{00000000-0005-0000-0000-0000182B0000}"/>
    <cellStyle name="Note 4 2 9" xfId="11006" xr:uid="{00000000-0005-0000-0000-0000192B0000}"/>
    <cellStyle name="Note 4 3" xfId="11007" xr:uid="{00000000-0005-0000-0000-00001A2B0000}"/>
    <cellStyle name="Note 4 3 2" xfId="11008" xr:uid="{00000000-0005-0000-0000-00001B2B0000}"/>
    <cellStyle name="Note 4 3 2 2" xfId="11009" xr:uid="{00000000-0005-0000-0000-00001C2B0000}"/>
    <cellStyle name="Note 4 3 2 2 2" xfId="11010" xr:uid="{00000000-0005-0000-0000-00001D2B0000}"/>
    <cellStyle name="Note 4 3 2 3" xfId="11011" xr:uid="{00000000-0005-0000-0000-00001E2B0000}"/>
    <cellStyle name="Note 4 3 2 4" xfId="11012" xr:uid="{00000000-0005-0000-0000-00001F2B0000}"/>
    <cellStyle name="Note 4 3 3" xfId="11013" xr:uid="{00000000-0005-0000-0000-0000202B0000}"/>
    <cellStyle name="Note 4 3 3 2" xfId="11014" xr:uid="{00000000-0005-0000-0000-0000212B0000}"/>
    <cellStyle name="Note 4 3 4" xfId="11015" xr:uid="{00000000-0005-0000-0000-0000222B0000}"/>
    <cellStyle name="Note 4 3 5" xfId="11016" xr:uid="{00000000-0005-0000-0000-0000232B0000}"/>
    <cellStyle name="Note 4 4" xfId="11017" xr:uid="{00000000-0005-0000-0000-0000242B0000}"/>
    <cellStyle name="Note 4 4 2" xfId="11018" xr:uid="{00000000-0005-0000-0000-0000252B0000}"/>
    <cellStyle name="Note 4 4 2 2" xfId="11019" xr:uid="{00000000-0005-0000-0000-0000262B0000}"/>
    <cellStyle name="Note 4 4 2 2 2" xfId="11020" xr:uid="{00000000-0005-0000-0000-0000272B0000}"/>
    <cellStyle name="Note 4 4 2 3" xfId="11021" xr:uid="{00000000-0005-0000-0000-0000282B0000}"/>
    <cellStyle name="Note 4 4 2 4" xfId="11022" xr:uid="{00000000-0005-0000-0000-0000292B0000}"/>
    <cellStyle name="Note 4 4 3" xfId="11023" xr:uid="{00000000-0005-0000-0000-00002A2B0000}"/>
    <cellStyle name="Note 4 4 3 2" xfId="11024" xr:uid="{00000000-0005-0000-0000-00002B2B0000}"/>
    <cellStyle name="Note 4 4 4" xfId="11025" xr:uid="{00000000-0005-0000-0000-00002C2B0000}"/>
    <cellStyle name="Note 4 4 5" xfId="11026" xr:uid="{00000000-0005-0000-0000-00002D2B0000}"/>
    <cellStyle name="Note 4 5" xfId="11027" xr:uid="{00000000-0005-0000-0000-00002E2B0000}"/>
    <cellStyle name="Note 4 5 2" xfId="11028" xr:uid="{00000000-0005-0000-0000-00002F2B0000}"/>
    <cellStyle name="Note 4 5 2 2" xfId="11029" xr:uid="{00000000-0005-0000-0000-0000302B0000}"/>
    <cellStyle name="Note 4 5 3" xfId="11030" xr:uid="{00000000-0005-0000-0000-0000312B0000}"/>
    <cellStyle name="Note 4 5 4" xfId="11031" xr:uid="{00000000-0005-0000-0000-0000322B0000}"/>
    <cellStyle name="Note 4 6" xfId="11032" xr:uid="{00000000-0005-0000-0000-0000332B0000}"/>
    <cellStyle name="Note 4 6 2" xfId="11033" xr:uid="{00000000-0005-0000-0000-0000342B0000}"/>
    <cellStyle name="Note 4 6 2 2" xfId="11034" xr:uid="{00000000-0005-0000-0000-0000352B0000}"/>
    <cellStyle name="Note 4 6 3" xfId="11035" xr:uid="{00000000-0005-0000-0000-0000362B0000}"/>
    <cellStyle name="Note 4 6 4" xfId="11036" xr:uid="{00000000-0005-0000-0000-0000372B0000}"/>
    <cellStyle name="Note 4 7" xfId="11037" xr:uid="{00000000-0005-0000-0000-0000382B0000}"/>
    <cellStyle name="Note 4 7 2" xfId="11038" xr:uid="{00000000-0005-0000-0000-0000392B0000}"/>
    <cellStyle name="Note 4 7 2 2" xfId="11039" xr:uid="{00000000-0005-0000-0000-00003A2B0000}"/>
    <cellStyle name="Note 4 7 3" xfId="11040" xr:uid="{00000000-0005-0000-0000-00003B2B0000}"/>
    <cellStyle name="Note 4 7 4" xfId="11041" xr:uid="{00000000-0005-0000-0000-00003C2B0000}"/>
    <cellStyle name="Note 4 8" xfId="11042" xr:uid="{00000000-0005-0000-0000-00003D2B0000}"/>
    <cellStyle name="Note 4 8 2" xfId="11043" xr:uid="{00000000-0005-0000-0000-00003E2B0000}"/>
    <cellStyle name="Note 4 8 2 2" xfId="11044" xr:uid="{00000000-0005-0000-0000-00003F2B0000}"/>
    <cellStyle name="Note 4 8 3" xfId="11045" xr:uid="{00000000-0005-0000-0000-0000402B0000}"/>
    <cellStyle name="Note 4 8 4" xfId="11046" xr:uid="{00000000-0005-0000-0000-0000412B0000}"/>
    <cellStyle name="Note 4 9" xfId="11047" xr:uid="{00000000-0005-0000-0000-0000422B0000}"/>
    <cellStyle name="Note 4 9 2" xfId="11048" xr:uid="{00000000-0005-0000-0000-0000432B0000}"/>
    <cellStyle name="Note 4 9 2 2" xfId="11049" xr:uid="{00000000-0005-0000-0000-0000442B0000}"/>
    <cellStyle name="Note 4 9 3" xfId="11050" xr:uid="{00000000-0005-0000-0000-0000452B0000}"/>
    <cellStyle name="Note 4 9 4" xfId="11051" xr:uid="{00000000-0005-0000-0000-0000462B0000}"/>
    <cellStyle name="Note 5" xfId="11052" xr:uid="{00000000-0005-0000-0000-0000472B0000}"/>
    <cellStyle name="Note 5 10" xfId="11053" xr:uid="{00000000-0005-0000-0000-0000482B0000}"/>
    <cellStyle name="Note 5 11" xfId="11054" xr:uid="{00000000-0005-0000-0000-0000492B0000}"/>
    <cellStyle name="Note 5 2" xfId="11055" xr:uid="{00000000-0005-0000-0000-00004A2B0000}"/>
    <cellStyle name="Note 5 2 2" xfId="11056" xr:uid="{00000000-0005-0000-0000-00004B2B0000}"/>
    <cellStyle name="Note 5 2 2 2" xfId="11057" xr:uid="{00000000-0005-0000-0000-00004C2B0000}"/>
    <cellStyle name="Note 5 2 2 2 2" xfId="11058" xr:uid="{00000000-0005-0000-0000-00004D2B0000}"/>
    <cellStyle name="Note 5 2 2 3" xfId="11059" xr:uid="{00000000-0005-0000-0000-00004E2B0000}"/>
    <cellStyle name="Note 5 2 2 4" xfId="11060" xr:uid="{00000000-0005-0000-0000-00004F2B0000}"/>
    <cellStyle name="Note 5 2 3" xfId="11061" xr:uid="{00000000-0005-0000-0000-0000502B0000}"/>
    <cellStyle name="Note 5 2 3 2" xfId="11062" xr:uid="{00000000-0005-0000-0000-0000512B0000}"/>
    <cellStyle name="Note 5 2 4" xfId="11063" xr:uid="{00000000-0005-0000-0000-0000522B0000}"/>
    <cellStyle name="Note 5 2 5" xfId="11064" xr:uid="{00000000-0005-0000-0000-0000532B0000}"/>
    <cellStyle name="Note 5 3" xfId="11065" xr:uid="{00000000-0005-0000-0000-0000542B0000}"/>
    <cellStyle name="Note 5 3 2" xfId="11066" xr:uid="{00000000-0005-0000-0000-0000552B0000}"/>
    <cellStyle name="Note 5 3 2 2" xfId="11067" xr:uid="{00000000-0005-0000-0000-0000562B0000}"/>
    <cellStyle name="Note 5 3 2 2 2" xfId="11068" xr:uid="{00000000-0005-0000-0000-0000572B0000}"/>
    <cellStyle name="Note 5 3 2 3" xfId="11069" xr:uid="{00000000-0005-0000-0000-0000582B0000}"/>
    <cellStyle name="Note 5 3 2 4" xfId="11070" xr:uid="{00000000-0005-0000-0000-0000592B0000}"/>
    <cellStyle name="Note 5 3 3" xfId="11071" xr:uid="{00000000-0005-0000-0000-00005A2B0000}"/>
    <cellStyle name="Note 5 3 3 2" xfId="11072" xr:uid="{00000000-0005-0000-0000-00005B2B0000}"/>
    <cellStyle name="Note 5 3 4" xfId="11073" xr:uid="{00000000-0005-0000-0000-00005C2B0000}"/>
    <cellStyle name="Note 5 3 5" xfId="11074" xr:uid="{00000000-0005-0000-0000-00005D2B0000}"/>
    <cellStyle name="Note 5 4" xfId="11075" xr:uid="{00000000-0005-0000-0000-00005E2B0000}"/>
    <cellStyle name="Note 5 4 2" xfId="11076" xr:uid="{00000000-0005-0000-0000-00005F2B0000}"/>
    <cellStyle name="Note 5 4 2 2" xfId="11077" xr:uid="{00000000-0005-0000-0000-0000602B0000}"/>
    <cellStyle name="Note 5 4 3" xfId="11078" xr:uid="{00000000-0005-0000-0000-0000612B0000}"/>
    <cellStyle name="Note 5 4 4" xfId="11079" xr:uid="{00000000-0005-0000-0000-0000622B0000}"/>
    <cellStyle name="Note 5 5" xfId="11080" xr:uid="{00000000-0005-0000-0000-0000632B0000}"/>
    <cellStyle name="Note 5 5 2" xfId="11081" xr:uid="{00000000-0005-0000-0000-0000642B0000}"/>
    <cellStyle name="Note 5 5 2 2" xfId="11082" xr:uid="{00000000-0005-0000-0000-0000652B0000}"/>
    <cellStyle name="Note 5 5 3" xfId="11083" xr:uid="{00000000-0005-0000-0000-0000662B0000}"/>
    <cellStyle name="Note 5 5 4" xfId="11084" xr:uid="{00000000-0005-0000-0000-0000672B0000}"/>
    <cellStyle name="Note 5 6" xfId="11085" xr:uid="{00000000-0005-0000-0000-0000682B0000}"/>
    <cellStyle name="Note 5 6 2" xfId="11086" xr:uid="{00000000-0005-0000-0000-0000692B0000}"/>
    <cellStyle name="Note 5 6 2 2" xfId="11087" xr:uid="{00000000-0005-0000-0000-00006A2B0000}"/>
    <cellStyle name="Note 5 6 3" xfId="11088" xr:uid="{00000000-0005-0000-0000-00006B2B0000}"/>
    <cellStyle name="Note 5 6 4" xfId="11089" xr:uid="{00000000-0005-0000-0000-00006C2B0000}"/>
    <cellStyle name="Note 5 7" xfId="11090" xr:uid="{00000000-0005-0000-0000-00006D2B0000}"/>
    <cellStyle name="Note 5 7 2" xfId="11091" xr:uid="{00000000-0005-0000-0000-00006E2B0000}"/>
    <cellStyle name="Note 5 7 2 2" xfId="11092" xr:uid="{00000000-0005-0000-0000-00006F2B0000}"/>
    <cellStyle name="Note 5 7 3" xfId="11093" xr:uid="{00000000-0005-0000-0000-0000702B0000}"/>
    <cellStyle name="Note 5 7 4" xfId="11094" xr:uid="{00000000-0005-0000-0000-0000712B0000}"/>
    <cellStyle name="Note 5 8" xfId="11095" xr:uid="{00000000-0005-0000-0000-0000722B0000}"/>
    <cellStyle name="Note 5 8 2" xfId="11096" xr:uid="{00000000-0005-0000-0000-0000732B0000}"/>
    <cellStyle name="Note 5 8 2 2" xfId="11097" xr:uid="{00000000-0005-0000-0000-0000742B0000}"/>
    <cellStyle name="Note 5 8 3" xfId="11098" xr:uid="{00000000-0005-0000-0000-0000752B0000}"/>
    <cellStyle name="Note 5 8 4" xfId="11099" xr:uid="{00000000-0005-0000-0000-0000762B0000}"/>
    <cellStyle name="Note 5 9" xfId="11100" xr:uid="{00000000-0005-0000-0000-0000772B0000}"/>
    <cellStyle name="Note 5 9 2" xfId="11101" xr:uid="{00000000-0005-0000-0000-0000782B0000}"/>
    <cellStyle name="Note 6" xfId="11102" xr:uid="{00000000-0005-0000-0000-0000792B0000}"/>
    <cellStyle name="Note 6 2" xfId="11103" xr:uid="{00000000-0005-0000-0000-00007A2B0000}"/>
    <cellStyle name="Note 6 2 2" xfId="11104" xr:uid="{00000000-0005-0000-0000-00007B2B0000}"/>
    <cellStyle name="Note 6 2 2 2" xfId="11105" xr:uid="{00000000-0005-0000-0000-00007C2B0000}"/>
    <cellStyle name="Note 6 2 3" xfId="11106" xr:uid="{00000000-0005-0000-0000-00007D2B0000}"/>
    <cellStyle name="Note 6 2 4" xfId="11107" xr:uid="{00000000-0005-0000-0000-00007E2B0000}"/>
    <cellStyle name="Note 6 3" xfId="11108" xr:uid="{00000000-0005-0000-0000-00007F2B0000}"/>
    <cellStyle name="Note 6 3 2" xfId="11109" xr:uid="{00000000-0005-0000-0000-0000802B0000}"/>
    <cellStyle name="Note 6 4" xfId="11110" xr:uid="{00000000-0005-0000-0000-0000812B0000}"/>
    <cellStyle name="Note 6 5" xfId="11111" xr:uid="{00000000-0005-0000-0000-0000822B0000}"/>
    <cellStyle name="Note 7" xfId="11112" xr:uid="{00000000-0005-0000-0000-0000832B0000}"/>
    <cellStyle name="Note 7 2" xfId="11113" xr:uid="{00000000-0005-0000-0000-0000842B0000}"/>
    <cellStyle name="Note 7 2 2" xfId="11114" xr:uid="{00000000-0005-0000-0000-0000852B0000}"/>
    <cellStyle name="Note 7 2 2 2" xfId="11115" xr:uid="{00000000-0005-0000-0000-0000862B0000}"/>
    <cellStyle name="Note 7 2 3" xfId="11116" xr:uid="{00000000-0005-0000-0000-0000872B0000}"/>
    <cellStyle name="Note 7 2 4" xfId="11117" xr:uid="{00000000-0005-0000-0000-0000882B0000}"/>
    <cellStyle name="Note 7 3" xfId="11118" xr:uid="{00000000-0005-0000-0000-0000892B0000}"/>
    <cellStyle name="Note 7 3 2" xfId="11119" xr:uid="{00000000-0005-0000-0000-00008A2B0000}"/>
    <cellStyle name="Note 7 4" xfId="11120" xr:uid="{00000000-0005-0000-0000-00008B2B0000}"/>
    <cellStyle name="Note 7 5" xfId="11121" xr:uid="{00000000-0005-0000-0000-00008C2B0000}"/>
    <cellStyle name="Note 8" xfId="11122" xr:uid="{00000000-0005-0000-0000-00008D2B0000}"/>
    <cellStyle name="Note 8 2" xfId="11123" xr:uid="{00000000-0005-0000-0000-00008E2B0000}"/>
    <cellStyle name="Note 8 2 2" xfId="11124" xr:uid="{00000000-0005-0000-0000-00008F2B0000}"/>
    <cellStyle name="Note 8 3" xfId="11125" xr:uid="{00000000-0005-0000-0000-0000902B0000}"/>
    <cellStyle name="Note 8 4" xfId="11126" xr:uid="{00000000-0005-0000-0000-0000912B0000}"/>
    <cellStyle name="Note 9" xfId="11127" xr:uid="{00000000-0005-0000-0000-0000922B0000}"/>
    <cellStyle name="Note 9 2" xfId="11128" xr:uid="{00000000-0005-0000-0000-0000932B0000}"/>
    <cellStyle name="Note 9 2 2" xfId="11129" xr:uid="{00000000-0005-0000-0000-0000942B0000}"/>
    <cellStyle name="Note 9 3" xfId="11130" xr:uid="{00000000-0005-0000-0000-0000952B0000}"/>
    <cellStyle name="Note 9 4" xfId="11131" xr:uid="{00000000-0005-0000-0000-0000962B0000}"/>
    <cellStyle name="Percent" xfId="1" builtinId="5"/>
    <cellStyle name="Percent 2" xfId="11132" xr:uid="{00000000-0005-0000-0000-0000982B0000}"/>
    <cellStyle name="Percent 2 2" xfId="11133" xr:uid="{00000000-0005-0000-0000-0000992B0000}"/>
    <cellStyle name="Percent 3" xfId="11134" xr:uid="{00000000-0005-0000-0000-00009A2B0000}"/>
    <cellStyle name="Percent 3 10" xfId="11135" xr:uid="{00000000-0005-0000-0000-00009B2B0000}"/>
    <cellStyle name="Percent 3 2" xfId="11136" xr:uid="{00000000-0005-0000-0000-00009C2B0000}"/>
    <cellStyle name="Percent 3 2 2" xfId="11137" xr:uid="{00000000-0005-0000-0000-00009D2B0000}"/>
    <cellStyle name="Percent 3 2 2 2" xfId="11138" xr:uid="{00000000-0005-0000-0000-00009E2B0000}"/>
    <cellStyle name="Percent 3 2 2 2 2" xfId="11139" xr:uid="{00000000-0005-0000-0000-00009F2B0000}"/>
    <cellStyle name="Percent 3 2 2 3" xfId="11140" xr:uid="{00000000-0005-0000-0000-0000A02B0000}"/>
    <cellStyle name="Percent 3 2 2 4" xfId="11141" xr:uid="{00000000-0005-0000-0000-0000A12B0000}"/>
    <cellStyle name="Percent 3 2 3" xfId="11142" xr:uid="{00000000-0005-0000-0000-0000A22B0000}"/>
    <cellStyle name="Percent 3 2 3 2" xfId="11143" xr:uid="{00000000-0005-0000-0000-0000A32B0000}"/>
    <cellStyle name="Percent 3 2 4" xfId="11144" xr:uid="{00000000-0005-0000-0000-0000A42B0000}"/>
    <cellStyle name="Percent 3 2 5" xfId="11145" xr:uid="{00000000-0005-0000-0000-0000A52B0000}"/>
    <cellStyle name="Percent 3 3" xfId="11146" xr:uid="{00000000-0005-0000-0000-0000A62B0000}"/>
    <cellStyle name="Percent 3 3 2" xfId="11147" xr:uid="{00000000-0005-0000-0000-0000A72B0000}"/>
    <cellStyle name="Percent 3 3 2 2" xfId="11148" xr:uid="{00000000-0005-0000-0000-0000A82B0000}"/>
    <cellStyle name="Percent 3 3 3" xfId="11149" xr:uid="{00000000-0005-0000-0000-0000A92B0000}"/>
    <cellStyle name="Percent 3 3 4" xfId="11150" xr:uid="{00000000-0005-0000-0000-0000AA2B0000}"/>
    <cellStyle name="Percent 3 4" xfId="11151" xr:uid="{00000000-0005-0000-0000-0000AB2B0000}"/>
    <cellStyle name="Percent 3 4 2" xfId="11152" xr:uid="{00000000-0005-0000-0000-0000AC2B0000}"/>
    <cellStyle name="Percent 3 4 2 2" xfId="11153" xr:uid="{00000000-0005-0000-0000-0000AD2B0000}"/>
    <cellStyle name="Percent 3 4 3" xfId="11154" xr:uid="{00000000-0005-0000-0000-0000AE2B0000}"/>
    <cellStyle name="Percent 3 4 4" xfId="11155" xr:uid="{00000000-0005-0000-0000-0000AF2B0000}"/>
    <cellStyle name="Percent 3 5" xfId="11156" xr:uid="{00000000-0005-0000-0000-0000B02B0000}"/>
    <cellStyle name="Percent 3 5 2" xfId="11157" xr:uid="{00000000-0005-0000-0000-0000B12B0000}"/>
    <cellStyle name="Percent 3 5 2 2" xfId="11158" xr:uid="{00000000-0005-0000-0000-0000B22B0000}"/>
    <cellStyle name="Percent 3 5 3" xfId="11159" xr:uid="{00000000-0005-0000-0000-0000B32B0000}"/>
    <cellStyle name="Percent 3 5 4" xfId="11160" xr:uid="{00000000-0005-0000-0000-0000B42B0000}"/>
    <cellStyle name="Percent 3 6" xfId="11161" xr:uid="{00000000-0005-0000-0000-0000B52B0000}"/>
    <cellStyle name="Percent 3 6 2" xfId="11162" xr:uid="{00000000-0005-0000-0000-0000B62B0000}"/>
    <cellStyle name="Percent 3 6 2 2" xfId="11163" xr:uid="{00000000-0005-0000-0000-0000B72B0000}"/>
    <cellStyle name="Percent 3 6 3" xfId="11164" xr:uid="{00000000-0005-0000-0000-0000B82B0000}"/>
    <cellStyle name="Percent 3 6 4" xfId="11165" xr:uid="{00000000-0005-0000-0000-0000B92B0000}"/>
    <cellStyle name="Percent 3 7" xfId="11166" xr:uid="{00000000-0005-0000-0000-0000BA2B0000}"/>
    <cellStyle name="Percent 3 7 2" xfId="11167" xr:uid="{00000000-0005-0000-0000-0000BB2B0000}"/>
    <cellStyle name="Percent 3 7 2 2" xfId="11168" xr:uid="{00000000-0005-0000-0000-0000BC2B0000}"/>
    <cellStyle name="Percent 3 7 3" xfId="11169" xr:uid="{00000000-0005-0000-0000-0000BD2B0000}"/>
    <cellStyle name="Percent 3 7 4" xfId="11170" xr:uid="{00000000-0005-0000-0000-0000BE2B0000}"/>
    <cellStyle name="Percent 3 8" xfId="11171" xr:uid="{00000000-0005-0000-0000-0000BF2B0000}"/>
    <cellStyle name="Percent 3 8 2" xfId="11172" xr:uid="{00000000-0005-0000-0000-0000C02B0000}"/>
    <cellStyle name="Percent 3 9" xfId="11173" xr:uid="{00000000-0005-0000-0000-0000C12B0000}"/>
    <cellStyle name="Percent 4" xfId="11174" xr:uid="{00000000-0005-0000-0000-0000C22B0000}"/>
    <cellStyle name="Percent 5" xfId="11198" xr:uid="{00000000-0005-0000-0000-0000C32B0000}"/>
  </cellStyles>
  <dxfs count="129"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rgb="FFDA9694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rgb="FFDA9694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885"/>
        </patternFill>
      </fill>
    </dxf>
    <dxf>
      <font>
        <b/>
        <i val="0"/>
      </font>
      <fill>
        <patternFill>
          <bgColor rgb="FFFF00FF"/>
        </patternFill>
      </fill>
    </dxf>
    <dxf>
      <font>
        <b/>
        <i val="0"/>
      </font>
      <fill>
        <patternFill>
          <bgColor rgb="FFFF00FF"/>
        </patternFill>
      </fill>
    </dxf>
    <dxf>
      <font>
        <b/>
        <i val="0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885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885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885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rgb="FFDA9694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ill>
        <patternFill>
          <bgColor theme="9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885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rgb="FFDA9694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  <color auto="1"/>
      </font>
      <fill>
        <patternFill>
          <bgColor rgb="FFFFEB97"/>
        </patternFill>
      </fill>
    </dxf>
    <dxf>
      <font>
        <b/>
        <i val="0"/>
        <color auto="1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rgb="FFFFEB97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rgb="FFFF00FF"/>
        </patternFill>
      </fill>
    </dxf>
    <dxf>
      <font>
        <b/>
        <i val="0"/>
      </font>
      <fill>
        <patternFill>
          <bgColor rgb="FFFF00FF"/>
        </patternFill>
      </fill>
    </dxf>
    <dxf>
      <font>
        <b/>
        <i val="0"/>
      </font>
      <fill>
        <patternFill>
          <bgColor rgb="FFFF00FF"/>
        </patternFill>
      </fill>
    </dxf>
    <dxf>
      <font>
        <b/>
        <i val="0"/>
      </font>
      <fill>
        <patternFill>
          <bgColor rgb="FFFFCCFF"/>
        </patternFill>
      </fill>
    </dxf>
    <dxf>
      <font>
        <b/>
        <i val="0"/>
      </font>
      <fill>
        <patternFill>
          <bgColor rgb="FFFFCCFF"/>
        </patternFill>
      </fill>
    </dxf>
    <dxf>
      <font>
        <b/>
        <i val="0"/>
      </font>
      <fill>
        <patternFill>
          <bgColor rgb="FFFFCCFF"/>
        </patternFill>
      </fill>
    </dxf>
    <dxf>
      <border>
        <top style="medium">
          <color rgb="FFFF66CC"/>
        </top>
        <bottom style="medium">
          <color rgb="FFFF66CC"/>
        </bottom>
        <horizontal style="medium">
          <color rgb="FFFF66CC"/>
        </horizontal>
      </border>
    </dxf>
    <dxf>
      <font>
        <b/>
        <i val="0"/>
        <color theme="0"/>
      </font>
      <fill>
        <patternFill>
          <bgColor rgb="FFFF66CC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border>
        <top style="medium">
          <color rgb="FF00B0F0"/>
        </top>
        <bottom style="medium">
          <color rgb="FF00B0F0"/>
        </bottom>
        <horizontal style="medium">
          <color rgb="FF00B0F0"/>
        </horizontal>
      </border>
    </dxf>
    <dxf>
      <font>
        <b/>
        <i val="0"/>
        <color theme="0"/>
      </font>
      <fill>
        <patternFill>
          <bgColor rgb="FF00B0F0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border>
        <top style="medium">
          <color theme="2" tint="-0.499984740745262"/>
        </top>
        <bottom style="medium">
          <color theme="2" tint="-0.499984740745262"/>
        </bottom>
        <horizontal style="medium">
          <color theme="2" tint="-0.499984740745262"/>
        </horizontal>
      </border>
    </dxf>
    <dxf>
      <font>
        <b/>
        <i val="0"/>
        <color theme="0"/>
      </font>
      <fill>
        <patternFill>
          <bgColor theme="2" tint="-0.499984740745262"/>
        </patternFill>
      </fill>
    </dxf>
  </dxfs>
  <tableStyles count="3" defaultTableStyle="TableStyleMedium2" defaultPivotStyle="PivotStyleLight16">
    <tableStyle name="PEP" table="0" count="5" xr9:uid="{00000000-0011-0000-FFFF-FFFF00000000}">
      <tableStyleElement type="headerRow" dxfId="128"/>
      <tableStyleElement type="totalRow" dxfId="127"/>
      <tableStyleElement type="firstSubtotalRow" dxfId="126"/>
      <tableStyleElement type="secondSubtotalRow" dxfId="125"/>
      <tableStyleElement type="thirdSubtotalRow" dxfId="124"/>
    </tableStyle>
    <tableStyle name="PivotTable Style 1" table="0" count="5" xr9:uid="{00000000-0011-0000-FFFF-FFFF01000000}">
      <tableStyleElement type="headerRow" dxfId="123"/>
      <tableStyleElement type="totalRow" dxfId="122"/>
      <tableStyleElement type="firstSubtotalRow" dxfId="121"/>
      <tableStyleElement type="secondSubtotalRow" dxfId="120"/>
      <tableStyleElement type="thirdSubtotalRow" dxfId="119"/>
    </tableStyle>
    <tableStyle name="Signers" table="0" count="5" xr9:uid="{00000000-0011-0000-FFFF-FFFF02000000}">
      <tableStyleElement type="headerRow" dxfId="118"/>
      <tableStyleElement type="totalRow" dxfId="117"/>
      <tableStyleElement type="firstSubtotalRow" dxfId="116"/>
      <tableStyleElement type="secondSubtotalRow" dxfId="115"/>
      <tableStyleElement type="thirdSubtotalRow" dxfId="114"/>
    </tableStyle>
  </tableStyles>
  <colors>
    <mruColors>
      <color rgb="FFFFCC66"/>
      <color rgb="FFFF99CC"/>
      <color rgb="FF29C7FF"/>
      <color rgb="FFFF99FF"/>
      <color rgb="FFEEE358"/>
      <color rgb="FFFFFF00"/>
      <color rgb="FFFFE885"/>
      <color rgb="FFFFEB97"/>
      <color rgb="FFFFD319"/>
      <color rgb="FFC0B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pivotCacheDefinition" Target="pivotCache/pivotCacheDefinition17.xml"/><Relationship Id="rId39" Type="http://schemas.openxmlformats.org/officeDocument/2006/relationships/pivotCacheDefinition" Target="pivotCache/pivotCacheDefinition30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2.xml"/><Relationship Id="rId34" Type="http://schemas.openxmlformats.org/officeDocument/2006/relationships/pivotCacheDefinition" Target="pivotCache/pivotCacheDefinition25.xml"/><Relationship Id="rId42" Type="http://schemas.openxmlformats.org/officeDocument/2006/relationships/pivotCacheDefinition" Target="pivotCache/pivotCacheDefinition33.xml"/><Relationship Id="rId47" Type="http://schemas.openxmlformats.org/officeDocument/2006/relationships/pivotCacheDefinition" Target="pivotCache/pivotCacheDefinition38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pivotCacheDefinition" Target="pivotCache/pivotCacheDefinition16.xml"/><Relationship Id="rId33" Type="http://schemas.openxmlformats.org/officeDocument/2006/relationships/pivotCacheDefinition" Target="pivotCache/pivotCacheDefinition24.xml"/><Relationship Id="rId38" Type="http://schemas.openxmlformats.org/officeDocument/2006/relationships/pivotCacheDefinition" Target="pivotCache/pivotCacheDefinition29.xml"/><Relationship Id="rId46" Type="http://schemas.openxmlformats.org/officeDocument/2006/relationships/pivotCacheDefinition" Target="pivotCache/pivotCacheDefinition3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pivotCacheDefinition" Target="pivotCache/pivotCacheDefinition11.xml"/><Relationship Id="rId29" Type="http://schemas.openxmlformats.org/officeDocument/2006/relationships/pivotCacheDefinition" Target="pivotCache/pivotCacheDefinition20.xml"/><Relationship Id="rId41" Type="http://schemas.openxmlformats.org/officeDocument/2006/relationships/pivotCacheDefinition" Target="pivotCache/pivotCacheDefinition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pivotCacheDefinition" Target="pivotCache/pivotCacheDefinition15.xml"/><Relationship Id="rId32" Type="http://schemas.openxmlformats.org/officeDocument/2006/relationships/pivotCacheDefinition" Target="pivotCache/pivotCacheDefinition23.xml"/><Relationship Id="rId37" Type="http://schemas.openxmlformats.org/officeDocument/2006/relationships/pivotCacheDefinition" Target="pivotCache/pivotCacheDefinition28.xml"/><Relationship Id="rId40" Type="http://schemas.openxmlformats.org/officeDocument/2006/relationships/pivotCacheDefinition" Target="pivotCache/pivotCacheDefinition31.xml"/><Relationship Id="rId45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openxmlformats.org/officeDocument/2006/relationships/pivotCacheDefinition" Target="pivotCache/pivotCacheDefinition19.xml"/><Relationship Id="rId36" Type="http://schemas.openxmlformats.org/officeDocument/2006/relationships/pivotCacheDefinition" Target="pivotCache/pivotCacheDefinition27.xml"/><Relationship Id="rId49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pivotCacheDefinition" Target="pivotCache/pivotCacheDefinition10.xml"/><Relationship Id="rId31" Type="http://schemas.openxmlformats.org/officeDocument/2006/relationships/pivotCacheDefinition" Target="pivotCache/pivotCacheDefinition22.xml"/><Relationship Id="rId44" Type="http://schemas.openxmlformats.org/officeDocument/2006/relationships/pivotCacheDefinition" Target="pivotCache/pivotCacheDefinition3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openxmlformats.org/officeDocument/2006/relationships/pivotCacheDefinition" Target="pivotCache/pivotCacheDefinition18.xml"/><Relationship Id="rId30" Type="http://schemas.openxmlformats.org/officeDocument/2006/relationships/pivotCacheDefinition" Target="pivotCache/pivotCacheDefinition21.xml"/><Relationship Id="rId35" Type="http://schemas.openxmlformats.org/officeDocument/2006/relationships/pivotCacheDefinition" Target="pivotCache/pivotCacheDefinition26.xml"/><Relationship Id="rId43" Type="http://schemas.openxmlformats.org/officeDocument/2006/relationships/pivotCacheDefinition" Target="pivotCache/pivotCacheDefinition34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123266</xdr:colOff>
      <xdr:row>0</xdr:row>
      <xdr:rowOff>112058</xdr:rowOff>
    </xdr:from>
    <xdr:to>
      <xdr:col>0</xdr:col>
      <xdr:colOff>2133600</xdr:colOff>
      <xdr:row>4</xdr:row>
      <xdr:rowOff>56029</xdr:rowOff>
    </xdr:to>
    <xdr:sp macro="[0]!Change_Pivot_Source_Personal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23266" y="112058"/>
          <a:ext cx="2010334" cy="620246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CA" sz="2400"/>
            <a:t>UPDATE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192181</xdr:colOff>
      <xdr:row>0</xdr:row>
      <xdr:rowOff>154080</xdr:rowOff>
    </xdr:from>
    <xdr:to>
      <xdr:col>1</xdr:col>
      <xdr:colOff>647700</xdr:colOff>
      <xdr:row>4</xdr:row>
      <xdr:rowOff>121584</xdr:rowOff>
    </xdr:to>
    <xdr:sp macro="[0]!Change_Pivot_Source_NonPersonal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92181" y="154080"/>
          <a:ext cx="2189069" cy="6152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CA" sz="2400"/>
            <a:t>UPDATE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95251</xdr:colOff>
      <xdr:row>0</xdr:row>
      <xdr:rowOff>85725</xdr:rowOff>
    </xdr:from>
    <xdr:to>
      <xdr:col>0</xdr:col>
      <xdr:colOff>2343151</xdr:colOff>
      <xdr:row>4</xdr:row>
      <xdr:rowOff>53229</xdr:rowOff>
    </xdr:to>
    <xdr:sp macro="[0]!Change_Pivot_Source_Joints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95251" y="85725"/>
          <a:ext cx="2247900" cy="64377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CA" sz="2400"/>
            <a:t>UPDATE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orp/CAP/AML/KYC-Self%20Assessment/WORKING%20DOCUMENTS/2018Q3/May/Self_Assessment_2018_Q3-MAY-JOI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int"/>
      <sheetName val="Role&amp;PEP"/>
      <sheetName val="JOINT Mutiple CIFs"/>
      <sheetName val="JOINT Tracking"/>
    </sheetNames>
    <sheetDataSet>
      <sheetData sheetId="0"/>
      <sheetData sheetId="1"/>
      <sheetData sheetId="2"/>
      <sheetData sheetId="3">
        <row r="3">
          <cell r="A3">
            <v>27544</v>
          </cell>
          <cell r="B3">
            <v>27544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30092592" createdVersion="3" refreshedVersion="6" minRefreshableVersion="3" recordCount="3" xr:uid="{00000000-000A-0000-FFFF-FFFF00000000}">
  <cacheSource type="worksheet">
    <worksheetSource name="Personal_Data"/>
  </cacheSource>
  <cacheFields count="180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49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SemiMixedTypes="0" containsNonDate="0" containsDate="1" containsString="0" minDate="1956-06-15T00:00:00" maxDate="1972-02-13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1994-10-26T00:00:00" maxDate="2008-12-13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3T00:00:00" maxDate="2019-06-27T00:00:00"/>
    </cacheField>
    <cacheField name="CustomerIndustryCode" numFmtId="0">
      <sharedItems containsSemiMixedTypes="0" containsString="0" containsNumber="1" containsInteger="1" minValue="700" maxValue="71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/>
    </cacheField>
    <cacheField name="CanadaPostCity" numFmtId="0">
      <sharedItems/>
    </cacheField>
    <cacheField name="CanadaPostPostalCode" numFmtId="0">
      <sharedItems/>
    </cacheField>
    <cacheField name="CanadaPostProvince" numFmtId="0">
      <sharedItems/>
    </cacheField>
    <cacheField name="CanadaPostCountry" numFmtId="0">
      <sharedItems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fter December 17" numFmtId="49">
      <sharedItems/>
    </cacheField>
    <cacheField name="YOUTH" numFmtId="1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7" maxValue="9"/>
    </cacheField>
    <cacheField name="FACE_TO_FACE1" numFmtId="49">
      <sharedItems/>
    </cacheField>
    <cacheField name="Agent/AffiliateValidation1" numFmtId="49">
      <sharedItems/>
    </cacheField>
    <cacheField name="MatchingCriteria1" numFmtId="49">
      <sharedItems/>
    </cacheField>
    <cacheField name="SourceOfInformation1" numFmtId="49">
      <sharedItems/>
    </cacheField>
    <cacheField name="CustomerIdentification1Number" numFmtId="49">
      <sharedItems/>
    </cacheField>
    <cacheField name="CustomerIdentification1TypeDesc" numFmtId="49">
      <sharedItems/>
    </cacheField>
    <cacheField name="ExpiryDate1" numFmtId="0">
      <sharedItems/>
    </cacheField>
    <cacheField name="CustomerIdentification1CountryOfIssueDesc" numFmtId="49">
      <sharedItems/>
    </cacheField>
    <cacheField name="CustomerIdentification1PlaceOfIssueDesc" numFmtId="0">
      <sharedItems/>
    </cacheField>
    <cacheField name="CWBIdentify1" numFmtId="49">
      <sharedItems/>
    </cacheField>
    <cacheField name="EmployeeVerificationDate1" numFmtId="49">
      <sharedItems/>
    </cacheField>
    <cacheField name="Agent/AffiliateEntity1" numFmtId="49">
      <sharedItems/>
    </cacheField>
    <cacheField name="Agent/AffiliateName1" numFmtId="49">
      <sharedItems/>
    </cacheField>
    <cacheField name="Agent/AffiliateVerificationDate1" numFmtId="49">
      <sharedItems/>
    </cacheField>
    <cacheField name="CountID2Digits" numFmtId="1">
      <sharedItems containsSemiMixedTypes="0" containsString="0" containsNumber="1" containsInteger="1" minValue="9" maxValue="10"/>
    </cacheField>
    <cacheField name="FACE_TO_FACE2" numFmtId="49">
      <sharedItems/>
    </cacheField>
    <cacheField name="Agent/AffiliateValidation2" numFmtId="49">
      <sharedItems/>
    </cacheField>
    <cacheField name="MatchingCriteria2" numFmtId="49">
      <sharedItems/>
    </cacheField>
    <cacheField name="SourceOfInformation2" numFmtId="49">
      <sharedItems/>
    </cacheField>
    <cacheField name="CustomerIdentification2Number" numFmtId="49">
      <sharedItems/>
    </cacheField>
    <cacheField name="CustomerIdentification2TypeDesc" numFmtId="49">
      <sharedItems/>
    </cacheField>
    <cacheField name="ExpiryDate2" numFmtId="49">
      <sharedItems/>
    </cacheField>
    <cacheField name="CustomerIdentification2CountryOfIssueDesc" numFmtId="49">
      <sharedItems/>
    </cacheField>
    <cacheField name="CustomerIdentification2PlaceOfIssueDesc" numFmtId="49">
      <sharedItems/>
    </cacheField>
    <cacheField name="CWBIdentify2" numFmtId="49">
      <sharedItems/>
    </cacheField>
    <cacheField name="EmployeeVerificationDate2" numFmtId="1">
      <sharedItems containsMixedTypes="1" containsNumber="1" containsInteger="1" minValue="20180206" maxValue="20180206"/>
    </cacheField>
    <cacheField name="Agent/AffiliateEntity2" numFmtId="49">
      <sharedItems/>
    </cacheField>
    <cacheField name="Agent/AffiliateName2" numFmtId="49">
      <sharedItems/>
    </cacheField>
    <cacheField name="Agent/AffiliateVerificationDate2" numFmtId="49">
      <sharedItems/>
    </cacheField>
    <cacheField name="ID DEFICIENCY COMMENTS" numFmtId="0">
      <sharedItems/>
    </cacheField>
    <cacheField name="NOCCode" numFmtId="49">
      <sharedItems/>
    </cacheField>
    <cacheField name="NOCDesc" numFmtId="0">
      <sharedItems/>
    </cacheField>
    <cacheField name="NOC DEFICIENCY COMMENTS" numFmtId="0">
      <sharedItems containsBlank="1"/>
    </cacheField>
    <cacheField name="CustomerOccupationDesc" numFmtId="0">
      <sharedItems/>
    </cacheField>
    <cacheField name="CustomerEmploymentStatusDesc" numFmtId="0">
      <sharedItems/>
    </cacheField>
    <cacheField name="Occupation DEFICIENCY COMMENTS" numFmtId="0">
      <sharedItems containsBlank="1"/>
    </cacheField>
    <cacheField name="CustomerEmployerBusiness" numFmtId="0">
      <sharedItems/>
    </cacheField>
    <cacheField name="CustomerEmployerName" numFmtId="0">
      <sharedItems/>
    </cacheField>
    <cacheField name="CustomerEmployerAddress" numFmtId="0">
      <sharedItems/>
    </cacheField>
    <cacheField name="Employer DEFICIENCY COMMENTS" numFmtId="0">
      <sharedItems containsNonDate="0" containsString="0" containsBlank="1"/>
    </cacheField>
    <cacheField name="PEFPFlag" numFmtId="0">
      <sharedItems/>
    </cacheField>
    <cacheField name="PEPFlag" numFmtId="0">
      <sharedItems/>
    </cacheField>
    <cacheField name="PEFP/PEP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710" maxValue="6710"/>
    </cacheField>
    <cacheField name="IntendedUseCode" numFmtId="0">
      <sharedItems containsSemiMixedTypes="0" containsString="0" containsNumber="1" containsInteger="1" minValue="81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603" maxValue="6328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049" maxValue="5146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1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0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1"/>
    </cacheField>
    <cacheField name="TotalAccountCount" numFmtId="0">
      <sharedItems containsSemiMixedTypes="0" containsString="0" containsNumber="1" containsInteger="1" minValue="3" maxValue="13"/>
    </cacheField>
    <cacheField name="TotalDepositCount" numFmtId="0">
      <sharedItems containsSemiMixedTypes="0" containsString="0" containsNumber="1" containsInteger="1" minValue="3" maxValue="13"/>
    </cacheField>
    <cacheField name="TotalDemandAccountCount" numFmtId="0">
      <sharedItems containsSemiMixedTypes="0" containsString="0" containsNumber="1" containsInteger="1" minValue="0" maxValue="3"/>
    </cacheField>
    <cacheField name="TotalLoanCount" numFmtId="0">
      <sharedItems containsSemiMixedTypes="0" containsString="0" containsNumber="1" containsInteger="1" minValue="0" maxValue="0"/>
    </cacheField>
    <cacheField name="TotalTermDepositCount" numFmtId="0">
      <sharedItems containsSemiMixedTypes="0" containsString="0" containsNumber="1" containsInteger="1" minValue="3" maxValue="10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LOAN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1" maxValue="1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POA" numFmtId="0">
      <sharedItems/>
    </cacheField>
    <cacheField name="Address Review" numFmtId="0">
      <sharedItems containsSemiMixedTypes="0" containsString="0" containsNumber="1" containsInteger="1" minValue="1" maxValue="1"/>
    </cacheField>
    <cacheField name="ID Review" numFmtId="0">
      <sharedItems containsSemiMixedTypes="0" containsString="0" containsNumber="1" containsInteger="1" minValue="3" maxValue="3"/>
    </cacheField>
    <cacheField name="NOC Review" numFmtId="0">
      <sharedItems containsSemiMixedTypes="0" containsString="0" containsNumber="1" containsInteger="1" minValue="1" maxValue="2"/>
    </cacheField>
    <cacheField name="Occupation Review" numFmtId="0">
      <sharedItems containsSemiMixedTypes="0" containsString="0" containsNumber="1" containsInteger="1" minValue="1" maxValue="2"/>
    </cacheField>
    <cacheField name="Employer's Name (Loan Only)" numFmtId="0">
      <sharedItems count="1">
        <s v="NO"/>
      </sharedItems>
    </cacheField>
    <cacheField name="Employer's Address (Loan Only)" numFmtId="0">
      <sharedItems/>
    </cacheField>
    <cacheField name="PEFP Review" numFmtId="0">
      <sharedItems containsSemiMixedTypes="0" containsString="0" containsNumber="1" containsInteger="1" minValue="1" maxValue="1"/>
    </cacheField>
    <cacheField name="PEP Review" numFmtId="0">
      <sharedItems containsSemiMixedTypes="0" containsString="0" containsNumber="1" containsInteger="1" minValue="1" maxValue="1"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 containsNonDate="0" containsString="0" containsBlank="1"/>
    </cacheField>
    <cacheField name="Physical File Review" numFmtId="0">
      <sharedItems containsNonDate="0" containsString="0" containsBlank="1"/>
    </cacheField>
    <cacheField name="FILENET/WAVE" numFmtId="0">
      <sharedItems containsNonDate="0" containsString="0" containsBlank="1"/>
    </cacheField>
    <cacheField name="Date Sent" numFmtId="0">
      <sharedItems containsNonDate="0" containsString="0" containsBlank="1"/>
    </cacheField>
    <cacheField name="Date Received" numFmtId="16">
      <sharedItems containsNonDate="0" containsString="0" containsBlank="1"/>
    </cacheField>
    <cacheField name="Br Note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16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30324077" createdVersion="3" refreshedVersion="6" minRefreshableVersion="3" recordCount="3" xr:uid="{00000000-000A-0000-FFFF-FFFF01000000}">
  <cacheSource type="worksheet">
    <worksheetSource name="Personal_Data"/>
  </cacheSource>
  <cacheFields count="180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49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SemiMixedTypes="0" containsNonDate="0" containsDate="1" containsString="0" minDate="1956-06-15T00:00:00" maxDate="1972-02-13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1994-10-26T00:00:00" maxDate="2008-12-13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3T00:00:00" maxDate="2019-06-27T00:00:00"/>
    </cacheField>
    <cacheField name="CustomerIndustryCode" numFmtId="0">
      <sharedItems containsSemiMixedTypes="0" containsString="0" containsNumber="1" containsInteger="1" minValue="700" maxValue="71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/>
    </cacheField>
    <cacheField name="CanadaPostCity" numFmtId="0">
      <sharedItems/>
    </cacheField>
    <cacheField name="CanadaPostPostalCode" numFmtId="0">
      <sharedItems/>
    </cacheField>
    <cacheField name="CanadaPostProvince" numFmtId="0">
      <sharedItems/>
    </cacheField>
    <cacheField name="CanadaPostCountry" numFmtId="0">
      <sharedItems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fter December 17" numFmtId="49">
      <sharedItems/>
    </cacheField>
    <cacheField name="YOUTH" numFmtId="1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7" maxValue="9"/>
    </cacheField>
    <cacheField name="FACE_TO_FACE1" numFmtId="49">
      <sharedItems/>
    </cacheField>
    <cacheField name="Agent/AffiliateValidation1" numFmtId="49">
      <sharedItems/>
    </cacheField>
    <cacheField name="MatchingCriteria1" numFmtId="49">
      <sharedItems/>
    </cacheField>
    <cacheField name="SourceOfInformation1" numFmtId="49">
      <sharedItems/>
    </cacheField>
    <cacheField name="CustomerIdentification1Number" numFmtId="49">
      <sharedItems/>
    </cacheField>
    <cacheField name="CustomerIdentification1TypeDesc" numFmtId="49">
      <sharedItems/>
    </cacheField>
    <cacheField name="ExpiryDate1" numFmtId="0">
      <sharedItems/>
    </cacheField>
    <cacheField name="CustomerIdentification1CountryOfIssueDesc" numFmtId="49">
      <sharedItems/>
    </cacheField>
    <cacheField name="CustomerIdentification1PlaceOfIssueDesc" numFmtId="0">
      <sharedItems/>
    </cacheField>
    <cacheField name="CWBIdentify1" numFmtId="49">
      <sharedItems/>
    </cacheField>
    <cacheField name="EmployeeVerificationDate1" numFmtId="49">
      <sharedItems/>
    </cacheField>
    <cacheField name="Agent/AffiliateEntity1" numFmtId="49">
      <sharedItems/>
    </cacheField>
    <cacheField name="Agent/AffiliateName1" numFmtId="49">
      <sharedItems/>
    </cacheField>
    <cacheField name="Agent/AffiliateVerificationDate1" numFmtId="49">
      <sharedItems/>
    </cacheField>
    <cacheField name="CountID2Digits" numFmtId="1">
      <sharedItems containsSemiMixedTypes="0" containsString="0" containsNumber="1" containsInteger="1" minValue="9" maxValue="10"/>
    </cacheField>
    <cacheField name="FACE_TO_FACE2" numFmtId="49">
      <sharedItems/>
    </cacheField>
    <cacheField name="Agent/AffiliateValidation2" numFmtId="49">
      <sharedItems/>
    </cacheField>
    <cacheField name="MatchingCriteria2" numFmtId="49">
      <sharedItems/>
    </cacheField>
    <cacheField name="SourceOfInformation2" numFmtId="49">
      <sharedItems/>
    </cacheField>
    <cacheField name="CustomerIdentification2Number" numFmtId="49">
      <sharedItems/>
    </cacheField>
    <cacheField name="CustomerIdentification2TypeDesc" numFmtId="49">
      <sharedItems/>
    </cacheField>
    <cacheField name="ExpiryDate2" numFmtId="49">
      <sharedItems/>
    </cacheField>
    <cacheField name="CustomerIdentification2CountryOfIssueDesc" numFmtId="49">
      <sharedItems/>
    </cacheField>
    <cacheField name="CustomerIdentification2PlaceOfIssueDesc" numFmtId="49">
      <sharedItems/>
    </cacheField>
    <cacheField name="CWBIdentify2" numFmtId="49">
      <sharedItems/>
    </cacheField>
    <cacheField name="EmployeeVerificationDate2" numFmtId="1">
      <sharedItems containsMixedTypes="1" containsNumber="1" containsInteger="1" minValue="20180206" maxValue="20180206"/>
    </cacheField>
    <cacheField name="Agent/AffiliateEntity2" numFmtId="49">
      <sharedItems/>
    </cacheField>
    <cacheField name="Agent/AffiliateName2" numFmtId="49">
      <sharedItems/>
    </cacheField>
    <cacheField name="Agent/AffiliateVerificationDate2" numFmtId="49">
      <sharedItems/>
    </cacheField>
    <cacheField name="ID DEFICIENCY COMMENTS" numFmtId="0">
      <sharedItems/>
    </cacheField>
    <cacheField name="NOCCode" numFmtId="49">
      <sharedItems/>
    </cacheField>
    <cacheField name="NOCDesc" numFmtId="0">
      <sharedItems/>
    </cacheField>
    <cacheField name="NOC DEFICIENCY COMMENTS" numFmtId="0">
      <sharedItems containsBlank="1"/>
    </cacheField>
    <cacheField name="CustomerOccupationDesc" numFmtId="0">
      <sharedItems/>
    </cacheField>
    <cacheField name="CustomerEmploymentStatusDesc" numFmtId="0">
      <sharedItems/>
    </cacheField>
    <cacheField name="Occupation DEFICIENCY COMMENTS" numFmtId="0">
      <sharedItems containsBlank="1"/>
    </cacheField>
    <cacheField name="CustomerEmployerBusiness" numFmtId="0">
      <sharedItems/>
    </cacheField>
    <cacheField name="CustomerEmployerName" numFmtId="0">
      <sharedItems/>
    </cacheField>
    <cacheField name="CustomerEmployerAddress" numFmtId="0">
      <sharedItems/>
    </cacheField>
    <cacheField name="Employer DEFICIENCY COMMENTS" numFmtId="0">
      <sharedItems containsNonDate="0" containsString="0" containsBlank="1"/>
    </cacheField>
    <cacheField name="PEFPFlag" numFmtId="0">
      <sharedItems/>
    </cacheField>
    <cacheField name="PEPFlag" numFmtId="0">
      <sharedItems/>
    </cacheField>
    <cacheField name="PEFP/PEP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710" maxValue="6710"/>
    </cacheField>
    <cacheField name="IntendedUseCode" numFmtId="0">
      <sharedItems containsSemiMixedTypes="0" containsString="0" containsNumber="1" containsInteger="1" minValue="81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603" maxValue="6328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049" maxValue="5146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1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0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1"/>
    </cacheField>
    <cacheField name="TotalAccountCount" numFmtId="0">
      <sharedItems containsSemiMixedTypes="0" containsString="0" containsNumber="1" containsInteger="1" minValue="3" maxValue="13"/>
    </cacheField>
    <cacheField name="TotalDepositCount" numFmtId="0">
      <sharedItems containsSemiMixedTypes="0" containsString="0" containsNumber="1" containsInteger="1" minValue="3" maxValue="13"/>
    </cacheField>
    <cacheField name="TotalDemandAccountCount" numFmtId="0">
      <sharedItems containsSemiMixedTypes="0" containsString="0" containsNumber="1" containsInteger="1" minValue="0" maxValue="3"/>
    </cacheField>
    <cacheField name="TotalLoanCount" numFmtId="0">
      <sharedItems containsSemiMixedTypes="0" containsString="0" containsNumber="1" containsInteger="1" minValue="0" maxValue="0"/>
    </cacheField>
    <cacheField name="TotalTermDepositCount" numFmtId="0">
      <sharedItems containsSemiMixedTypes="0" containsString="0" containsNumber="1" containsInteger="1" minValue="3" maxValue="10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LOAN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1" maxValue="1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POA" numFmtId="0">
      <sharedItems/>
    </cacheField>
    <cacheField name="Address Review" numFmtId="0">
      <sharedItems containsSemiMixedTypes="0" containsString="0" containsNumber="1" containsInteger="1" minValue="1" maxValue="1" count="1">
        <n v="1"/>
      </sharedItems>
    </cacheField>
    <cacheField name="ID Review" numFmtId="0">
      <sharedItems containsSemiMixedTypes="0" containsString="0" containsNumber="1" containsInteger="1" minValue="3" maxValue="3"/>
    </cacheField>
    <cacheField name="NOC Review" numFmtId="0">
      <sharedItems containsSemiMixedTypes="0" containsString="0" containsNumber="1" containsInteger="1" minValue="1" maxValue="2"/>
    </cacheField>
    <cacheField name="Occupation Review" numFmtId="0">
      <sharedItems containsSemiMixedTypes="0" containsString="0" containsNumber="1" containsInteger="1" minValue="1" maxValue="2"/>
    </cacheField>
    <cacheField name="Employer's Name (Loan Only)" numFmtId="0">
      <sharedItems/>
    </cacheField>
    <cacheField name="Employer's Address (Loan Only)" numFmtId="0">
      <sharedItems/>
    </cacheField>
    <cacheField name="PEFP Review" numFmtId="0">
      <sharedItems containsSemiMixedTypes="0" containsString="0" containsNumber="1" containsInteger="1" minValue="1" maxValue="1"/>
    </cacheField>
    <cacheField name="PEP Review" numFmtId="0">
      <sharedItems containsSemiMixedTypes="0" containsString="0" containsNumber="1" containsInteger="1" minValue="1" maxValue="1"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 containsNonDate="0" containsString="0" containsBlank="1"/>
    </cacheField>
    <cacheField name="Physical File Review" numFmtId="0">
      <sharedItems containsNonDate="0" containsString="0" containsBlank="1"/>
    </cacheField>
    <cacheField name="FILENET/WAVE" numFmtId="0">
      <sharedItems containsNonDate="0" containsString="0" containsBlank="1"/>
    </cacheField>
    <cacheField name="Date Sent" numFmtId="0">
      <sharedItems containsNonDate="0" containsString="0" containsBlank="1"/>
    </cacheField>
    <cacheField name="Date Received" numFmtId="16">
      <sharedItems containsNonDate="0" containsString="0" containsBlank="1"/>
    </cacheField>
    <cacheField name="Br Note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16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30787039" createdVersion="3" refreshedVersion="6" minRefreshableVersion="3" recordCount="3" xr:uid="{00000000-000A-0000-FFFF-FFFF02000000}">
  <cacheSource type="worksheet">
    <worksheetSource name="Personal_Data"/>
  </cacheSource>
  <cacheFields count="180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49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SemiMixedTypes="0" containsNonDate="0" containsDate="1" containsString="0" minDate="1956-06-15T00:00:00" maxDate="1972-02-13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1994-10-26T00:00:00" maxDate="2008-12-13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3T00:00:00" maxDate="2019-06-27T00:00:00"/>
    </cacheField>
    <cacheField name="CustomerIndustryCode" numFmtId="0">
      <sharedItems containsSemiMixedTypes="0" containsString="0" containsNumber="1" containsInteger="1" minValue="700" maxValue="71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/>
    </cacheField>
    <cacheField name="CanadaPostCity" numFmtId="0">
      <sharedItems/>
    </cacheField>
    <cacheField name="CanadaPostPostalCode" numFmtId="0">
      <sharedItems/>
    </cacheField>
    <cacheField name="CanadaPostProvince" numFmtId="0">
      <sharedItems/>
    </cacheField>
    <cacheField name="CanadaPostCountry" numFmtId="0">
      <sharedItems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fter December 17" numFmtId="49">
      <sharedItems/>
    </cacheField>
    <cacheField name="YOUTH" numFmtId="1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7" maxValue="9"/>
    </cacheField>
    <cacheField name="FACE_TO_FACE1" numFmtId="49">
      <sharedItems/>
    </cacheField>
    <cacheField name="Agent/AffiliateValidation1" numFmtId="49">
      <sharedItems/>
    </cacheField>
    <cacheField name="MatchingCriteria1" numFmtId="49">
      <sharedItems/>
    </cacheField>
    <cacheField name="SourceOfInformation1" numFmtId="49">
      <sharedItems/>
    </cacheField>
    <cacheField name="CustomerIdentification1Number" numFmtId="49">
      <sharedItems/>
    </cacheField>
    <cacheField name="CustomerIdentification1TypeDesc" numFmtId="49">
      <sharedItems/>
    </cacheField>
    <cacheField name="ExpiryDate1" numFmtId="0">
      <sharedItems/>
    </cacheField>
    <cacheField name="CustomerIdentification1CountryOfIssueDesc" numFmtId="49">
      <sharedItems/>
    </cacheField>
    <cacheField name="CustomerIdentification1PlaceOfIssueDesc" numFmtId="0">
      <sharedItems/>
    </cacheField>
    <cacheField name="CWBIdentify1" numFmtId="49">
      <sharedItems/>
    </cacheField>
    <cacheField name="EmployeeVerificationDate1" numFmtId="49">
      <sharedItems/>
    </cacheField>
    <cacheField name="Agent/AffiliateEntity1" numFmtId="49">
      <sharedItems/>
    </cacheField>
    <cacheField name="Agent/AffiliateName1" numFmtId="49">
      <sharedItems/>
    </cacheField>
    <cacheField name="Agent/AffiliateVerificationDate1" numFmtId="49">
      <sharedItems/>
    </cacheField>
    <cacheField name="CountID2Digits" numFmtId="1">
      <sharedItems containsSemiMixedTypes="0" containsString="0" containsNumber="1" containsInteger="1" minValue="9" maxValue="10"/>
    </cacheField>
    <cacheField name="FACE_TO_FACE2" numFmtId="49">
      <sharedItems/>
    </cacheField>
    <cacheField name="Agent/AffiliateValidation2" numFmtId="49">
      <sharedItems/>
    </cacheField>
    <cacheField name="MatchingCriteria2" numFmtId="49">
      <sharedItems/>
    </cacheField>
    <cacheField name="SourceOfInformation2" numFmtId="49">
      <sharedItems/>
    </cacheField>
    <cacheField name="CustomerIdentification2Number" numFmtId="49">
      <sharedItems/>
    </cacheField>
    <cacheField name="CustomerIdentification2TypeDesc" numFmtId="49">
      <sharedItems/>
    </cacheField>
    <cacheField name="ExpiryDate2" numFmtId="49">
      <sharedItems/>
    </cacheField>
    <cacheField name="CustomerIdentification2CountryOfIssueDesc" numFmtId="49">
      <sharedItems/>
    </cacheField>
    <cacheField name="CustomerIdentification2PlaceOfIssueDesc" numFmtId="49">
      <sharedItems/>
    </cacheField>
    <cacheField name="CWBIdentify2" numFmtId="49">
      <sharedItems/>
    </cacheField>
    <cacheField name="EmployeeVerificationDate2" numFmtId="1">
      <sharedItems containsMixedTypes="1" containsNumber="1" containsInteger="1" minValue="20180206" maxValue="20180206"/>
    </cacheField>
    <cacheField name="Agent/AffiliateEntity2" numFmtId="49">
      <sharedItems/>
    </cacheField>
    <cacheField name="Agent/AffiliateName2" numFmtId="49">
      <sharedItems/>
    </cacheField>
    <cacheField name="Agent/AffiliateVerificationDate2" numFmtId="49">
      <sharedItems/>
    </cacheField>
    <cacheField name="ID DEFICIENCY COMMENTS" numFmtId="0">
      <sharedItems/>
    </cacheField>
    <cacheField name="NOCCode" numFmtId="49">
      <sharedItems/>
    </cacheField>
    <cacheField name="NOCDesc" numFmtId="0">
      <sharedItems/>
    </cacheField>
    <cacheField name="NOC DEFICIENCY COMMENTS" numFmtId="0">
      <sharedItems containsBlank="1"/>
    </cacheField>
    <cacheField name="CustomerOccupationDesc" numFmtId="0">
      <sharedItems/>
    </cacheField>
    <cacheField name="CustomerEmploymentStatusDesc" numFmtId="0">
      <sharedItems/>
    </cacheField>
    <cacheField name="Occupation DEFICIENCY COMMENTS" numFmtId="0">
      <sharedItems containsBlank="1"/>
    </cacheField>
    <cacheField name="CustomerEmployerBusiness" numFmtId="0">
      <sharedItems/>
    </cacheField>
    <cacheField name="CustomerEmployerName" numFmtId="0">
      <sharedItems/>
    </cacheField>
    <cacheField name="CustomerEmployerAddress" numFmtId="0">
      <sharedItems/>
    </cacheField>
    <cacheField name="Employer DEFICIENCY COMMENTS" numFmtId="0">
      <sharedItems containsNonDate="0" containsString="0" containsBlank="1"/>
    </cacheField>
    <cacheField name="PEFPFlag" numFmtId="0">
      <sharedItems/>
    </cacheField>
    <cacheField name="PEPFlag" numFmtId="0">
      <sharedItems/>
    </cacheField>
    <cacheField name="PEFP/PEP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710" maxValue="6710"/>
    </cacheField>
    <cacheField name="IntendedUseCode" numFmtId="0">
      <sharedItems containsSemiMixedTypes="0" containsString="0" containsNumber="1" containsInteger="1" minValue="81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603" maxValue="6328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049" maxValue="5146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1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0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1"/>
    </cacheField>
    <cacheField name="TotalAccountCount" numFmtId="0">
      <sharedItems containsSemiMixedTypes="0" containsString="0" containsNumber="1" containsInteger="1" minValue="3" maxValue="13"/>
    </cacheField>
    <cacheField name="TotalDepositCount" numFmtId="0">
      <sharedItems containsSemiMixedTypes="0" containsString="0" containsNumber="1" containsInteger="1" minValue="3" maxValue="13"/>
    </cacheField>
    <cacheField name="TotalDemandAccountCount" numFmtId="0">
      <sharedItems containsSemiMixedTypes="0" containsString="0" containsNumber="1" containsInteger="1" minValue="0" maxValue="3"/>
    </cacheField>
    <cacheField name="TotalLoanCount" numFmtId="0">
      <sharedItems containsSemiMixedTypes="0" containsString="0" containsNumber="1" containsInteger="1" minValue="0" maxValue="0"/>
    </cacheField>
    <cacheField name="TotalTermDepositCount" numFmtId="0">
      <sharedItems containsSemiMixedTypes="0" containsString="0" containsNumber="1" containsInteger="1" minValue="3" maxValue="10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LOAN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1" maxValue="1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POA" numFmtId="0">
      <sharedItems/>
    </cacheField>
    <cacheField name="Address Review" numFmtId="0">
      <sharedItems containsSemiMixedTypes="0" containsString="0" containsNumber="1" containsInteger="1" minValue="1" maxValue="1"/>
    </cacheField>
    <cacheField name="ID Review" numFmtId="0">
      <sharedItems containsSemiMixedTypes="0" containsString="0" containsNumber="1" containsInteger="1" minValue="3" maxValue="3" count="1">
        <n v="3"/>
      </sharedItems>
    </cacheField>
    <cacheField name="NOC Review" numFmtId="0">
      <sharedItems containsSemiMixedTypes="0" containsString="0" containsNumber="1" containsInteger="1" minValue="1" maxValue="2"/>
    </cacheField>
    <cacheField name="Occupation Review" numFmtId="0">
      <sharedItems containsSemiMixedTypes="0" containsString="0" containsNumber="1" containsInteger="1" minValue="1" maxValue="2"/>
    </cacheField>
    <cacheField name="Employer's Name (Loan Only)" numFmtId="0">
      <sharedItems/>
    </cacheField>
    <cacheField name="Employer's Address (Loan Only)" numFmtId="0">
      <sharedItems/>
    </cacheField>
    <cacheField name="PEFP Review" numFmtId="0">
      <sharedItems containsSemiMixedTypes="0" containsString="0" containsNumber="1" containsInteger="1" minValue="1" maxValue="1"/>
    </cacheField>
    <cacheField name="PEP Review" numFmtId="0">
      <sharedItems containsSemiMixedTypes="0" containsString="0" containsNumber="1" containsInteger="1" minValue="1" maxValue="1"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 containsNonDate="0" containsString="0" containsBlank="1"/>
    </cacheField>
    <cacheField name="Physical File Review" numFmtId="0">
      <sharedItems containsNonDate="0" containsString="0" containsBlank="1"/>
    </cacheField>
    <cacheField name="FILENET/WAVE" numFmtId="0">
      <sharedItems containsNonDate="0" containsString="0" containsBlank="1"/>
    </cacheField>
    <cacheField name="Date Sent" numFmtId="0">
      <sharedItems containsNonDate="0" containsString="0" containsBlank="1"/>
    </cacheField>
    <cacheField name="Date Received" numFmtId="16">
      <sharedItems containsNonDate="0" containsString="0" containsBlank="1"/>
    </cacheField>
    <cacheField name="Br Note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16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30902777" createdVersion="3" refreshedVersion="6" minRefreshableVersion="3" recordCount="3" xr:uid="{00000000-000A-0000-FFFF-FFFF03000000}">
  <cacheSource type="worksheet">
    <worksheetSource name="Personal_Data"/>
  </cacheSource>
  <cacheFields count="180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49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SemiMixedTypes="0" containsNonDate="0" containsDate="1" containsString="0" minDate="1956-06-15T00:00:00" maxDate="1972-02-13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1994-10-26T00:00:00" maxDate="2008-12-13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3T00:00:00" maxDate="2019-06-27T00:00:00"/>
    </cacheField>
    <cacheField name="CustomerIndustryCode" numFmtId="0">
      <sharedItems containsSemiMixedTypes="0" containsString="0" containsNumber="1" containsInteger="1" minValue="700" maxValue="71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/>
    </cacheField>
    <cacheField name="CanadaPostCity" numFmtId="0">
      <sharedItems/>
    </cacheField>
    <cacheField name="CanadaPostPostalCode" numFmtId="0">
      <sharedItems/>
    </cacheField>
    <cacheField name="CanadaPostProvince" numFmtId="0">
      <sharedItems/>
    </cacheField>
    <cacheField name="CanadaPostCountry" numFmtId="0">
      <sharedItems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fter December 17" numFmtId="49">
      <sharedItems/>
    </cacheField>
    <cacheField name="YOUTH" numFmtId="1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7" maxValue="9"/>
    </cacheField>
    <cacheField name="FACE_TO_FACE1" numFmtId="49">
      <sharedItems/>
    </cacheField>
    <cacheField name="Agent/AffiliateValidation1" numFmtId="49">
      <sharedItems/>
    </cacheField>
    <cacheField name="MatchingCriteria1" numFmtId="49">
      <sharedItems/>
    </cacheField>
    <cacheField name="SourceOfInformation1" numFmtId="49">
      <sharedItems/>
    </cacheField>
    <cacheField name="CustomerIdentification1Number" numFmtId="49">
      <sharedItems/>
    </cacheField>
    <cacheField name="CustomerIdentification1TypeDesc" numFmtId="49">
      <sharedItems/>
    </cacheField>
    <cacheField name="ExpiryDate1" numFmtId="0">
      <sharedItems/>
    </cacheField>
    <cacheField name="CustomerIdentification1CountryOfIssueDesc" numFmtId="49">
      <sharedItems/>
    </cacheField>
    <cacheField name="CustomerIdentification1PlaceOfIssueDesc" numFmtId="0">
      <sharedItems/>
    </cacheField>
    <cacheField name="CWBIdentify1" numFmtId="49">
      <sharedItems/>
    </cacheField>
    <cacheField name="EmployeeVerificationDate1" numFmtId="49">
      <sharedItems/>
    </cacheField>
    <cacheField name="Agent/AffiliateEntity1" numFmtId="49">
      <sharedItems/>
    </cacheField>
    <cacheField name="Agent/AffiliateName1" numFmtId="49">
      <sharedItems/>
    </cacheField>
    <cacheField name="Agent/AffiliateVerificationDate1" numFmtId="49">
      <sharedItems/>
    </cacheField>
    <cacheField name="CountID2Digits" numFmtId="1">
      <sharedItems containsSemiMixedTypes="0" containsString="0" containsNumber="1" containsInteger="1" minValue="9" maxValue="10"/>
    </cacheField>
    <cacheField name="FACE_TO_FACE2" numFmtId="49">
      <sharedItems/>
    </cacheField>
    <cacheField name="Agent/AffiliateValidation2" numFmtId="49">
      <sharedItems/>
    </cacheField>
    <cacheField name="MatchingCriteria2" numFmtId="49">
      <sharedItems/>
    </cacheField>
    <cacheField name="SourceOfInformation2" numFmtId="49">
      <sharedItems/>
    </cacheField>
    <cacheField name="CustomerIdentification2Number" numFmtId="49">
      <sharedItems/>
    </cacheField>
    <cacheField name="CustomerIdentification2TypeDesc" numFmtId="49">
      <sharedItems/>
    </cacheField>
    <cacheField name="ExpiryDate2" numFmtId="49">
      <sharedItems/>
    </cacheField>
    <cacheField name="CustomerIdentification2CountryOfIssueDesc" numFmtId="49">
      <sharedItems/>
    </cacheField>
    <cacheField name="CustomerIdentification2PlaceOfIssueDesc" numFmtId="49">
      <sharedItems/>
    </cacheField>
    <cacheField name="CWBIdentify2" numFmtId="49">
      <sharedItems/>
    </cacheField>
    <cacheField name="EmployeeVerificationDate2" numFmtId="1">
      <sharedItems containsMixedTypes="1" containsNumber="1" containsInteger="1" minValue="20180206" maxValue="20180206"/>
    </cacheField>
    <cacheField name="Agent/AffiliateEntity2" numFmtId="49">
      <sharedItems/>
    </cacheField>
    <cacheField name="Agent/AffiliateName2" numFmtId="49">
      <sharedItems/>
    </cacheField>
    <cacheField name="Agent/AffiliateVerificationDate2" numFmtId="49">
      <sharedItems/>
    </cacheField>
    <cacheField name="ID DEFICIENCY COMMENTS" numFmtId="0">
      <sharedItems/>
    </cacheField>
    <cacheField name="NOCCode" numFmtId="49">
      <sharedItems/>
    </cacheField>
    <cacheField name="NOCDesc" numFmtId="0">
      <sharedItems/>
    </cacheField>
    <cacheField name="NOC DEFICIENCY COMMENTS" numFmtId="0">
      <sharedItems containsBlank="1"/>
    </cacheField>
    <cacheField name="CustomerOccupationDesc" numFmtId="0">
      <sharedItems/>
    </cacheField>
    <cacheField name="CustomerEmploymentStatusDesc" numFmtId="0">
      <sharedItems/>
    </cacheField>
    <cacheField name="Occupation DEFICIENCY COMMENTS" numFmtId="0">
      <sharedItems containsBlank="1"/>
    </cacheField>
    <cacheField name="CustomerEmployerBusiness" numFmtId="0">
      <sharedItems/>
    </cacheField>
    <cacheField name="CustomerEmployerName" numFmtId="0">
      <sharedItems/>
    </cacheField>
    <cacheField name="CustomerEmployerAddress" numFmtId="0">
      <sharedItems/>
    </cacheField>
    <cacheField name="Employer DEFICIENCY COMMENTS" numFmtId="0">
      <sharedItems containsNonDate="0" containsString="0" containsBlank="1"/>
    </cacheField>
    <cacheField name="PEFPFlag" numFmtId="0">
      <sharedItems/>
    </cacheField>
    <cacheField name="PEPFlag" numFmtId="0">
      <sharedItems/>
    </cacheField>
    <cacheField name="PEFP/PEP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710" maxValue="6710"/>
    </cacheField>
    <cacheField name="IntendedUseCode" numFmtId="0">
      <sharedItems containsSemiMixedTypes="0" containsString="0" containsNumber="1" containsInteger="1" minValue="81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603" maxValue="6328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049" maxValue="5146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1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0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1"/>
    </cacheField>
    <cacheField name="TotalAccountCount" numFmtId="0">
      <sharedItems containsSemiMixedTypes="0" containsString="0" containsNumber="1" containsInteger="1" minValue="3" maxValue="13"/>
    </cacheField>
    <cacheField name="TotalDepositCount" numFmtId="0">
      <sharedItems containsSemiMixedTypes="0" containsString="0" containsNumber="1" containsInteger="1" minValue="3" maxValue="13"/>
    </cacheField>
    <cacheField name="TotalDemandAccountCount" numFmtId="0">
      <sharedItems containsSemiMixedTypes="0" containsString="0" containsNumber="1" containsInteger="1" minValue="0" maxValue="3"/>
    </cacheField>
    <cacheField name="TotalLoanCount" numFmtId="0">
      <sharedItems containsSemiMixedTypes="0" containsString="0" containsNumber="1" containsInteger="1" minValue="0" maxValue="0"/>
    </cacheField>
    <cacheField name="TotalTermDepositCount" numFmtId="0">
      <sharedItems containsSemiMixedTypes="0" containsString="0" containsNumber="1" containsInteger="1" minValue="3" maxValue="10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LOAN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1" maxValue="1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POA" numFmtId="0">
      <sharedItems/>
    </cacheField>
    <cacheField name="Address Review" numFmtId="0">
      <sharedItems containsSemiMixedTypes="0" containsString="0" containsNumber="1" containsInteger="1" minValue="1" maxValue="1"/>
    </cacheField>
    <cacheField name="ID Review" numFmtId="0">
      <sharedItems containsSemiMixedTypes="0" containsString="0" containsNumber="1" containsInteger="1" minValue="3" maxValue="3"/>
    </cacheField>
    <cacheField name="NOC Review" numFmtId="0">
      <sharedItems containsSemiMixedTypes="0" containsString="0" containsNumber="1" containsInteger="1" minValue="1" maxValue="2"/>
    </cacheField>
    <cacheField name="Occupation Review" numFmtId="0">
      <sharedItems containsSemiMixedTypes="0" containsString="0" containsNumber="1" containsInteger="1" minValue="1" maxValue="2"/>
    </cacheField>
    <cacheField name="Employer's Name (Loan Only)" numFmtId="0">
      <sharedItems/>
    </cacheField>
    <cacheField name="Employer's Address (Loan Only)" numFmtId="0">
      <sharedItems/>
    </cacheField>
    <cacheField name="PEFP Review" numFmtId="0">
      <sharedItems containsSemiMixedTypes="0" containsString="0" containsNumber="1" containsInteger="1" minValue="1" maxValue="1"/>
    </cacheField>
    <cacheField name="PEP Review" numFmtId="0">
      <sharedItems containsSemiMixedTypes="0" containsString="0" containsNumber="1" containsInteger="1" minValue="1" maxValue="1"/>
    </cacheField>
    <cacheField name="Third Party" numFmtId="0">
      <sharedItems containsSemiMixedTypes="0" containsString="0" containsNumber="1" containsInteger="1" minValue="1" maxValue="1" count="1">
        <n v="1"/>
      </sharedItems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 containsNonDate="0" containsString="0" containsBlank="1"/>
    </cacheField>
    <cacheField name="Physical File Review" numFmtId="0">
      <sharedItems containsNonDate="0" containsString="0" containsBlank="1"/>
    </cacheField>
    <cacheField name="FILENET/WAVE" numFmtId="0">
      <sharedItems containsNonDate="0" containsString="0" containsBlank="1"/>
    </cacheField>
    <cacheField name="Date Sent" numFmtId="0">
      <sharedItems containsNonDate="0" containsString="0" containsBlank="1"/>
    </cacheField>
    <cacheField name="Date Received" numFmtId="16">
      <sharedItems containsNonDate="0" containsString="0" containsBlank="1"/>
    </cacheField>
    <cacheField name="Br Note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16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31365739" createdVersion="3" refreshedVersion="6" minRefreshableVersion="3" recordCount="3" xr:uid="{00000000-000A-0000-FFFF-FFFF04000000}">
  <cacheSource type="worksheet">
    <worksheetSource name="Personal_Data"/>
  </cacheSource>
  <cacheFields count="180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49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SemiMixedTypes="0" containsNonDate="0" containsDate="1" containsString="0" minDate="1956-06-15T00:00:00" maxDate="1972-02-13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1994-10-26T00:00:00" maxDate="2008-12-13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3T00:00:00" maxDate="2019-06-27T00:00:00"/>
    </cacheField>
    <cacheField name="CustomerIndustryCode" numFmtId="0">
      <sharedItems containsSemiMixedTypes="0" containsString="0" containsNumber="1" containsInteger="1" minValue="700" maxValue="71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/>
    </cacheField>
    <cacheField name="CanadaPostCity" numFmtId="0">
      <sharedItems/>
    </cacheField>
    <cacheField name="CanadaPostPostalCode" numFmtId="0">
      <sharedItems/>
    </cacheField>
    <cacheField name="CanadaPostProvince" numFmtId="0">
      <sharedItems/>
    </cacheField>
    <cacheField name="CanadaPostCountry" numFmtId="0">
      <sharedItems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fter December 17" numFmtId="49">
      <sharedItems/>
    </cacheField>
    <cacheField name="YOUTH" numFmtId="1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7" maxValue="9"/>
    </cacheField>
    <cacheField name="FACE_TO_FACE1" numFmtId="49">
      <sharedItems/>
    </cacheField>
    <cacheField name="Agent/AffiliateValidation1" numFmtId="49">
      <sharedItems/>
    </cacheField>
    <cacheField name="MatchingCriteria1" numFmtId="49">
      <sharedItems/>
    </cacheField>
    <cacheField name="SourceOfInformation1" numFmtId="49">
      <sharedItems/>
    </cacheField>
    <cacheField name="CustomerIdentification1Number" numFmtId="49">
      <sharedItems/>
    </cacheField>
    <cacheField name="CustomerIdentification1TypeDesc" numFmtId="49">
      <sharedItems/>
    </cacheField>
    <cacheField name="ExpiryDate1" numFmtId="0">
      <sharedItems/>
    </cacheField>
    <cacheField name="CustomerIdentification1CountryOfIssueDesc" numFmtId="49">
      <sharedItems/>
    </cacheField>
    <cacheField name="CustomerIdentification1PlaceOfIssueDesc" numFmtId="0">
      <sharedItems/>
    </cacheField>
    <cacheField name="CWBIdentify1" numFmtId="49">
      <sharedItems/>
    </cacheField>
    <cacheField name="EmployeeVerificationDate1" numFmtId="49">
      <sharedItems/>
    </cacheField>
    <cacheField name="Agent/AffiliateEntity1" numFmtId="49">
      <sharedItems/>
    </cacheField>
    <cacheField name="Agent/AffiliateName1" numFmtId="49">
      <sharedItems/>
    </cacheField>
    <cacheField name="Agent/AffiliateVerificationDate1" numFmtId="49">
      <sharedItems/>
    </cacheField>
    <cacheField name="CountID2Digits" numFmtId="1">
      <sharedItems containsSemiMixedTypes="0" containsString="0" containsNumber="1" containsInteger="1" minValue="9" maxValue="10"/>
    </cacheField>
    <cacheField name="FACE_TO_FACE2" numFmtId="49">
      <sharedItems/>
    </cacheField>
    <cacheField name="Agent/AffiliateValidation2" numFmtId="49">
      <sharedItems/>
    </cacheField>
    <cacheField name="MatchingCriteria2" numFmtId="49">
      <sharedItems/>
    </cacheField>
    <cacheField name="SourceOfInformation2" numFmtId="49">
      <sharedItems/>
    </cacheField>
    <cacheField name="CustomerIdentification2Number" numFmtId="49">
      <sharedItems/>
    </cacheField>
    <cacheField name="CustomerIdentification2TypeDesc" numFmtId="49">
      <sharedItems/>
    </cacheField>
    <cacheField name="ExpiryDate2" numFmtId="49">
      <sharedItems/>
    </cacheField>
    <cacheField name="CustomerIdentification2CountryOfIssueDesc" numFmtId="49">
      <sharedItems/>
    </cacheField>
    <cacheField name="CustomerIdentification2PlaceOfIssueDesc" numFmtId="49">
      <sharedItems/>
    </cacheField>
    <cacheField name="CWBIdentify2" numFmtId="49">
      <sharedItems/>
    </cacheField>
    <cacheField name="EmployeeVerificationDate2" numFmtId="1">
      <sharedItems containsMixedTypes="1" containsNumber="1" containsInteger="1" minValue="20180206" maxValue="20180206"/>
    </cacheField>
    <cacheField name="Agent/AffiliateEntity2" numFmtId="49">
      <sharedItems/>
    </cacheField>
    <cacheField name="Agent/AffiliateName2" numFmtId="49">
      <sharedItems/>
    </cacheField>
    <cacheField name="Agent/AffiliateVerificationDate2" numFmtId="49">
      <sharedItems/>
    </cacheField>
    <cacheField name="ID DEFICIENCY COMMENTS" numFmtId="0">
      <sharedItems/>
    </cacheField>
    <cacheField name="NOCCode" numFmtId="49">
      <sharedItems/>
    </cacheField>
    <cacheField name="NOCDesc" numFmtId="0">
      <sharedItems/>
    </cacheField>
    <cacheField name="NOC DEFICIENCY COMMENTS" numFmtId="0">
      <sharedItems containsBlank="1"/>
    </cacheField>
    <cacheField name="CustomerOccupationDesc" numFmtId="0">
      <sharedItems/>
    </cacheField>
    <cacheField name="CustomerEmploymentStatusDesc" numFmtId="0">
      <sharedItems/>
    </cacheField>
    <cacheField name="Occupation DEFICIENCY COMMENTS" numFmtId="0">
      <sharedItems containsBlank="1"/>
    </cacheField>
    <cacheField name="CustomerEmployerBusiness" numFmtId="0">
      <sharedItems/>
    </cacheField>
    <cacheField name="CustomerEmployerName" numFmtId="0">
      <sharedItems/>
    </cacheField>
    <cacheField name="CustomerEmployerAddress" numFmtId="0">
      <sharedItems/>
    </cacheField>
    <cacheField name="Employer DEFICIENCY COMMENTS" numFmtId="0">
      <sharedItems containsNonDate="0" containsString="0" containsBlank="1"/>
    </cacheField>
    <cacheField name="PEFPFlag" numFmtId="0">
      <sharedItems/>
    </cacheField>
    <cacheField name="PEPFlag" numFmtId="0">
      <sharedItems/>
    </cacheField>
    <cacheField name="PEFP/PEP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710" maxValue="6710"/>
    </cacheField>
    <cacheField name="IntendedUseCode" numFmtId="0">
      <sharedItems containsSemiMixedTypes="0" containsString="0" containsNumber="1" containsInteger="1" minValue="81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603" maxValue="6328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049" maxValue="5146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1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0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1"/>
    </cacheField>
    <cacheField name="TotalAccountCount" numFmtId="0">
      <sharedItems containsSemiMixedTypes="0" containsString="0" containsNumber="1" containsInteger="1" minValue="3" maxValue="13"/>
    </cacheField>
    <cacheField name="TotalDepositCount" numFmtId="0">
      <sharedItems containsSemiMixedTypes="0" containsString="0" containsNumber="1" containsInteger="1" minValue="3" maxValue="13"/>
    </cacheField>
    <cacheField name="TotalDemandAccountCount" numFmtId="0">
      <sharedItems containsSemiMixedTypes="0" containsString="0" containsNumber="1" containsInteger="1" minValue="0" maxValue="3"/>
    </cacheField>
    <cacheField name="TotalLoanCount" numFmtId="0">
      <sharedItems containsSemiMixedTypes="0" containsString="0" containsNumber="1" containsInteger="1" minValue="0" maxValue="0"/>
    </cacheField>
    <cacheField name="TotalTermDepositCount" numFmtId="0">
      <sharedItems containsSemiMixedTypes="0" containsString="0" containsNumber="1" containsInteger="1" minValue="3" maxValue="10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LOAN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1" maxValue="1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POA" numFmtId="0">
      <sharedItems/>
    </cacheField>
    <cacheField name="Address Review" numFmtId="0">
      <sharedItems containsSemiMixedTypes="0" containsString="0" containsNumber="1" containsInteger="1" minValue="1" maxValue="1"/>
    </cacheField>
    <cacheField name="ID Review" numFmtId="0">
      <sharedItems containsSemiMixedTypes="0" containsString="0" containsNumber="1" containsInteger="1" minValue="3" maxValue="3"/>
    </cacheField>
    <cacheField name="NOC Review" numFmtId="0">
      <sharedItems containsSemiMixedTypes="0" containsString="0" containsNumber="1" containsInteger="1" minValue="1" maxValue="2"/>
    </cacheField>
    <cacheField name="Occupation Review" numFmtId="0">
      <sharedItems containsSemiMixedTypes="0" containsString="0" containsNumber="1" containsInteger="1" minValue="1" maxValue="2"/>
    </cacheField>
    <cacheField name="Employer's Name (Loan Only)" numFmtId="0">
      <sharedItems/>
    </cacheField>
    <cacheField name="Employer's Address (Loan Only)" numFmtId="0">
      <sharedItems/>
    </cacheField>
    <cacheField name="PEFP Review" numFmtId="0">
      <sharedItems containsSemiMixedTypes="0" containsString="0" containsNumber="1" containsInteger="1" minValue="1" maxValue="1" count="1">
        <n v="1"/>
      </sharedItems>
    </cacheField>
    <cacheField name="PEP Review" numFmtId="0">
      <sharedItems containsSemiMixedTypes="0" containsString="0" containsNumber="1" containsInteger="1" minValue="1" maxValue="1"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 containsNonDate="0" containsString="0" containsBlank="1"/>
    </cacheField>
    <cacheField name="Physical File Review" numFmtId="0">
      <sharedItems containsNonDate="0" containsString="0" containsBlank="1"/>
    </cacheField>
    <cacheField name="FILENET/WAVE" numFmtId="0">
      <sharedItems containsNonDate="0" containsString="0" containsBlank="1"/>
    </cacheField>
    <cacheField name="Date Sent" numFmtId="0">
      <sharedItems containsNonDate="0" containsString="0" containsBlank="1"/>
    </cacheField>
    <cacheField name="Date Received" numFmtId="16">
      <sharedItems containsNonDate="0" containsString="0" containsBlank="1"/>
    </cacheField>
    <cacheField name="Br Note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16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31828701" createdVersion="3" refreshedVersion="6" minRefreshableVersion="3" recordCount="3" xr:uid="{00000000-000A-0000-FFFF-FFFF05000000}">
  <cacheSource type="worksheet">
    <worksheetSource name="Personal_Data"/>
  </cacheSource>
  <cacheFields count="180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49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SemiMixedTypes="0" containsNonDate="0" containsDate="1" containsString="0" minDate="1956-06-15T00:00:00" maxDate="1972-02-13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1994-10-26T00:00:00" maxDate="2008-12-13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3T00:00:00" maxDate="2019-06-27T00:00:00"/>
    </cacheField>
    <cacheField name="CustomerIndustryCode" numFmtId="0">
      <sharedItems containsSemiMixedTypes="0" containsString="0" containsNumber="1" containsInteger="1" minValue="700" maxValue="71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/>
    </cacheField>
    <cacheField name="CanadaPostCity" numFmtId="0">
      <sharedItems/>
    </cacheField>
    <cacheField name="CanadaPostPostalCode" numFmtId="0">
      <sharedItems/>
    </cacheField>
    <cacheField name="CanadaPostProvince" numFmtId="0">
      <sharedItems/>
    </cacheField>
    <cacheField name="CanadaPostCountry" numFmtId="0">
      <sharedItems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fter December 17" numFmtId="49">
      <sharedItems/>
    </cacheField>
    <cacheField name="YOUTH" numFmtId="1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7" maxValue="9"/>
    </cacheField>
    <cacheField name="FACE_TO_FACE1" numFmtId="49">
      <sharedItems/>
    </cacheField>
    <cacheField name="Agent/AffiliateValidation1" numFmtId="49">
      <sharedItems/>
    </cacheField>
    <cacheField name="MatchingCriteria1" numFmtId="49">
      <sharedItems/>
    </cacheField>
    <cacheField name="SourceOfInformation1" numFmtId="49">
      <sharedItems/>
    </cacheField>
    <cacheField name="CustomerIdentification1Number" numFmtId="49">
      <sharedItems/>
    </cacheField>
    <cacheField name="CustomerIdentification1TypeDesc" numFmtId="49">
      <sharedItems/>
    </cacheField>
    <cacheField name="ExpiryDate1" numFmtId="0">
      <sharedItems/>
    </cacheField>
    <cacheField name="CustomerIdentification1CountryOfIssueDesc" numFmtId="49">
      <sharedItems/>
    </cacheField>
    <cacheField name="CustomerIdentification1PlaceOfIssueDesc" numFmtId="0">
      <sharedItems/>
    </cacheField>
    <cacheField name="CWBIdentify1" numFmtId="49">
      <sharedItems/>
    </cacheField>
    <cacheField name="EmployeeVerificationDate1" numFmtId="49">
      <sharedItems/>
    </cacheField>
    <cacheField name="Agent/AffiliateEntity1" numFmtId="49">
      <sharedItems/>
    </cacheField>
    <cacheField name="Agent/AffiliateName1" numFmtId="49">
      <sharedItems/>
    </cacheField>
    <cacheField name="Agent/AffiliateVerificationDate1" numFmtId="49">
      <sharedItems/>
    </cacheField>
    <cacheField name="CountID2Digits" numFmtId="1">
      <sharedItems containsSemiMixedTypes="0" containsString="0" containsNumber="1" containsInteger="1" minValue="9" maxValue="10"/>
    </cacheField>
    <cacheField name="FACE_TO_FACE2" numFmtId="49">
      <sharedItems/>
    </cacheField>
    <cacheField name="Agent/AffiliateValidation2" numFmtId="49">
      <sharedItems/>
    </cacheField>
    <cacheField name="MatchingCriteria2" numFmtId="49">
      <sharedItems/>
    </cacheField>
    <cacheField name="SourceOfInformation2" numFmtId="49">
      <sharedItems/>
    </cacheField>
    <cacheField name="CustomerIdentification2Number" numFmtId="49">
      <sharedItems/>
    </cacheField>
    <cacheField name="CustomerIdentification2TypeDesc" numFmtId="49">
      <sharedItems/>
    </cacheField>
    <cacheField name="ExpiryDate2" numFmtId="49">
      <sharedItems/>
    </cacheField>
    <cacheField name="CustomerIdentification2CountryOfIssueDesc" numFmtId="49">
      <sharedItems/>
    </cacheField>
    <cacheField name="CustomerIdentification2PlaceOfIssueDesc" numFmtId="49">
      <sharedItems/>
    </cacheField>
    <cacheField name="CWBIdentify2" numFmtId="49">
      <sharedItems/>
    </cacheField>
    <cacheField name="EmployeeVerificationDate2" numFmtId="1">
      <sharedItems containsMixedTypes="1" containsNumber="1" containsInteger="1" minValue="20180206" maxValue="20180206"/>
    </cacheField>
    <cacheField name="Agent/AffiliateEntity2" numFmtId="49">
      <sharedItems/>
    </cacheField>
    <cacheField name="Agent/AffiliateName2" numFmtId="49">
      <sharedItems/>
    </cacheField>
    <cacheField name="Agent/AffiliateVerificationDate2" numFmtId="49">
      <sharedItems/>
    </cacheField>
    <cacheField name="ID DEFICIENCY COMMENTS" numFmtId="0">
      <sharedItems/>
    </cacheField>
    <cacheField name="NOCCode" numFmtId="49">
      <sharedItems/>
    </cacheField>
    <cacheField name="NOCDesc" numFmtId="0">
      <sharedItems/>
    </cacheField>
    <cacheField name="NOC DEFICIENCY COMMENTS" numFmtId="0">
      <sharedItems containsBlank="1"/>
    </cacheField>
    <cacheField name="CustomerOccupationDesc" numFmtId="0">
      <sharedItems/>
    </cacheField>
    <cacheField name="CustomerEmploymentStatusDesc" numFmtId="0">
      <sharedItems/>
    </cacheField>
    <cacheField name="Occupation DEFICIENCY COMMENTS" numFmtId="0">
      <sharedItems containsBlank="1"/>
    </cacheField>
    <cacheField name="CustomerEmployerBusiness" numFmtId="0">
      <sharedItems/>
    </cacheField>
    <cacheField name="CustomerEmployerName" numFmtId="0">
      <sharedItems/>
    </cacheField>
    <cacheField name="CustomerEmployerAddress" numFmtId="0">
      <sharedItems/>
    </cacheField>
    <cacheField name="Employer DEFICIENCY COMMENTS" numFmtId="0">
      <sharedItems containsNonDate="0" containsString="0" containsBlank="1"/>
    </cacheField>
    <cacheField name="PEFPFlag" numFmtId="0">
      <sharedItems/>
    </cacheField>
    <cacheField name="PEPFlag" numFmtId="0">
      <sharedItems/>
    </cacheField>
    <cacheField name="PEFP/PEP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710" maxValue="6710"/>
    </cacheField>
    <cacheField name="IntendedUseCode" numFmtId="0">
      <sharedItems containsSemiMixedTypes="0" containsString="0" containsNumber="1" containsInteger="1" minValue="81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603" maxValue="6328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049" maxValue="5146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1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0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1"/>
    </cacheField>
    <cacheField name="TotalAccountCount" numFmtId="0">
      <sharedItems containsSemiMixedTypes="0" containsString="0" containsNumber="1" containsInteger="1" minValue="3" maxValue="13"/>
    </cacheField>
    <cacheField name="TotalDepositCount" numFmtId="0">
      <sharedItems containsSemiMixedTypes="0" containsString="0" containsNumber="1" containsInteger="1" minValue="3" maxValue="13"/>
    </cacheField>
    <cacheField name="TotalDemandAccountCount" numFmtId="0">
      <sharedItems containsSemiMixedTypes="0" containsString="0" containsNumber="1" containsInteger="1" minValue="0" maxValue="3"/>
    </cacheField>
    <cacheField name="TotalLoanCount" numFmtId="0">
      <sharedItems containsSemiMixedTypes="0" containsString="0" containsNumber="1" containsInteger="1" minValue="0" maxValue="0"/>
    </cacheField>
    <cacheField name="TotalTermDepositCount" numFmtId="0">
      <sharedItems containsSemiMixedTypes="0" containsString="0" containsNumber="1" containsInteger="1" minValue="3" maxValue="10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LOAN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1" maxValue="1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POA" numFmtId="0">
      <sharedItems/>
    </cacheField>
    <cacheField name="Address Review" numFmtId="0">
      <sharedItems containsSemiMixedTypes="0" containsString="0" containsNumber="1" containsInteger="1" minValue="1" maxValue="1"/>
    </cacheField>
    <cacheField name="ID Review" numFmtId="0">
      <sharedItems containsSemiMixedTypes="0" containsString="0" containsNumber="1" containsInteger="1" minValue="3" maxValue="3"/>
    </cacheField>
    <cacheField name="NOC Review" numFmtId="0">
      <sharedItems containsSemiMixedTypes="0" containsString="0" containsNumber="1" containsInteger="1" minValue="1" maxValue="2"/>
    </cacheField>
    <cacheField name="Occupation Review" numFmtId="0">
      <sharedItems containsSemiMixedTypes="0" containsString="0" containsNumber="1" containsInteger="1" minValue="1" maxValue="2"/>
    </cacheField>
    <cacheField name="Employer's Name (Loan Only)" numFmtId="0">
      <sharedItems/>
    </cacheField>
    <cacheField name="Employer's Address (Loan Only)" numFmtId="0">
      <sharedItems count="1">
        <s v="NO"/>
      </sharedItems>
    </cacheField>
    <cacheField name="PEFP Review" numFmtId="0">
      <sharedItems containsSemiMixedTypes="0" containsString="0" containsNumber="1" containsInteger="1" minValue="1" maxValue="1"/>
    </cacheField>
    <cacheField name="PEP Review" numFmtId="0">
      <sharedItems containsSemiMixedTypes="0" containsString="0" containsNumber="1" containsInteger="1" minValue="1" maxValue="1"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 containsNonDate="0" containsString="0" containsBlank="1"/>
    </cacheField>
    <cacheField name="Physical File Review" numFmtId="0">
      <sharedItems containsNonDate="0" containsString="0" containsBlank="1"/>
    </cacheField>
    <cacheField name="FILENET/WAVE" numFmtId="0">
      <sharedItems containsNonDate="0" containsString="0" containsBlank="1"/>
    </cacheField>
    <cacheField name="Date Sent" numFmtId="0">
      <sharedItems containsNonDate="0" containsString="0" containsBlank="1"/>
    </cacheField>
    <cacheField name="Date Received" numFmtId="16">
      <sharedItems containsNonDate="0" containsString="0" containsBlank="1"/>
    </cacheField>
    <cacheField name="Br Note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16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32291663" createdVersion="3" refreshedVersion="6" minRefreshableVersion="3" recordCount="3" xr:uid="{00000000-000A-0000-FFFF-FFFF06000000}">
  <cacheSource type="worksheet">
    <worksheetSource name="Personal_Data"/>
  </cacheSource>
  <cacheFields count="180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49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SemiMixedTypes="0" containsNonDate="0" containsDate="1" containsString="0" minDate="1956-06-15T00:00:00" maxDate="1972-02-13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1994-10-26T00:00:00" maxDate="2008-12-13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3T00:00:00" maxDate="2019-06-27T00:00:00"/>
    </cacheField>
    <cacheField name="CustomerIndustryCode" numFmtId="0">
      <sharedItems containsSemiMixedTypes="0" containsString="0" containsNumber="1" containsInteger="1" minValue="700" maxValue="71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/>
    </cacheField>
    <cacheField name="CanadaPostCity" numFmtId="0">
      <sharedItems/>
    </cacheField>
    <cacheField name="CanadaPostPostalCode" numFmtId="0">
      <sharedItems/>
    </cacheField>
    <cacheField name="CanadaPostProvince" numFmtId="0">
      <sharedItems/>
    </cacheField>
    <cacheField name="CanadaPostCountry" numFmtId="0">
      <sharedItems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fter December 17" numFmtId="49">
      <sharedItems/>
    </cacheField>
    <cacheField name="YOUTH" numFmtId="1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7" maxValue="9"/>
    </cacheField>
    <cacheField name="FACE_TO_FACE1" numFmtId="49">
      <sharedItems/>
    </cacheField>
    <cacheField name="Agent/AffiliateValidation1" numFmtId="49">
      <sharedItems/>
    </cacheField>
    <cacheField name="MatchingCriteria1" numFmtId="49">
      <sharedItems/>
    </cacheField>
    <cacheField name="SourceOfInformation1" numFmtId="49">
      <sharedItems/>
    </cacheField>
    <cacheField name="CustomerIdentification1Number" numFmtId="49">
      <sharedItems/>
    </cacheField>
    <cacheField name="CustomerIdentification1TypeDesc" numFmtId="49">
      <sharedItems/>
    </cacheField>
    <cacheField name="ExpiryDate1" numFmtId="0">
      <sharedItems/>
    </cacheField>
    <cacheField name="CustomerIdentification1CountryOfIssueDesc" numFmtId="49">
      <sharedItems/>
    </cacheField>
    <cacheField name="CustomerIdentification1PlaceOfIssueDesc" numFmtId="0">
      <sharedItems/>
    </cacheField>
    <cacheField name="CWBIdentify1" numFmtId="49">
      <sharedItems/>
    </cacheField>
    <cacheField name="EmployeeVerificationDate1" numFmtId="49">
      <sharedItems/>
    </cacheField>
    <cacheField name="Agent/AffiliateEntity1" numFmtId="49">
      <sharedItems/>
    </cacheField>
    <cacheField name="Agent/AffiliateName1" numFmtId="49">
      <sharedItems/>
    </cacheField>
    <cacheField name="Agent/AffiliateVerificationDate1" numFmtId="49">
      <sharedItems/>
    </cacheField>
    <cacheField name="CountID2Digits" numFmtId="1">
      <sharedItems containsSemiMixedTypes="0" containsString="0" containsNumber="1" containsInteger="1" minValue="9" maxValue="10"/>
    </cacheField>
    <cacheField name="FACE_TO_FACE2" numFmtId="49">
      <sharedItems/>
    </cacheField>
    <cacheField name="Agent/AffiliateValidation2" numFmtId="49">
      <sharedItems/>
    </cacheField>
    <cacheField name="MatchingCriteria2" numFmtId="49">
      <sharedItems/>
    </cacheField>
    <cacheField name="SourceOfInformation2" numFmtId="49">
      <sharedItems/>
    </cacheField>
    <cacheField name="CustomerIdentification2Number" numFmtId="49">
      <sharedItems/>
    </cacheField>
    <cacheField name="CustomerIdentification2TypeDesc" numFmtId="49">
      <sharedItems/>
    </cacheField>
    <cacheField name="ExpiryDate2" numFmtId="49">
      <sharedItems/>
    </cacheField>
    <cacheField name="CustomerIdentification2CountryOfIssueDesc" numFmtId="49">
      <sharedItems/>
    </cacheField>
    <cacheField name="CustomerIdentification2PlaceOfIssueDesc" numFmtId="49">
      <sharedItems/>
    </cacheField>
    <cacheField name="CWBIdentify2" numFmtId="49">
      <sharedItems/>
    </cacheField>
    <cacheField name="EmployeeVerificationDate2" numFmtId="1">
      <sharedItems containsMixedTypes="1" containsNumber="1" containsInteger="1" minValue="20180206" maxValue="20180206"/>
    </cacheField>
    <cacheField name="Agent/AffiliateEntity2" numFmtId="49">
      <sharedItems/>
    </cacheField>
    <cacheField name="Agent/AffiliateName2" numFmtId="49">
      <sharedItems/>
    </cacheField>
    <cacheField name="Agent/AffiliateVerificationDate2" numFmtId="49">
      <sharedItems/>
    </cacheField>
    <cacheField name="ID DEFICIENCY COMMENTS" numFmtId="0">
      <sharedItems/>
    </cacheField>
    <cacheField name="NOCCode" numFmtId="49">
      <sharedItems/>
    </cacheField>
    <cacheField name="NOCDesc" numFmtId="0">
      <sharedItems/>
    </cacheField>
    <cacheField name="NOC DEFICIENCY COMMENTS" numFmtId="0">
      <sharedItems containsBlank="1"/>
    </cacheField>
    <cacheField name="CustomerOccupationDesc" numFmtId="0">
      <sharedItems/>
    </cacheField>
    <cacheField name="CustomerEmploymentStatusDesc" numFmtId="0">
      <sharedItems/>
    </cacheField>
    <cacheField name="Occupation DEFICIENCY COMMENTS" numFmtId="0">
      <sharedItems containsBlank="1"/>
    </cacheField>
    <cacheField name="CustomerEmployerBusiness" numFmtId="0">
      <sharedItems/>
    </cacheField>
    <cacheField name="CustomerEmployerName" numFmtId="0">
      <sharedItems/>
    </cacheField>
    <cacheField name="CustomerEmployerAddress" numFmtId="0">
      <sharedItems/>
    </cacheField>
    <cacheField name="Employer DEFICIENCY COMMENTS" numFmtId="0">
      <sharedItems containsNonDate="0" containsString="0" containsBlank="1"/>
    </cacheField>
    <cacheField name="PEFPFlag" numFmtId="0">
      <sharedItems/>
    </cacheField>
    <cacheField name="PEPFlag" numFmtId="0">
      <sharedItems/>
    </cacheField>
    <cacheField name="PEFP/PEP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710" maxValue="6710"/>
    </cacheField>
    <cacheField name="IntendedUseCode" numFmtId="0">
      <sharedItems containsSemiMixedTypes="0" containsString="0" containsNumber="1" containsInteger="1" minValue="81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603" maxValue="6328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049" maxValue="5146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1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0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1"/>
    </cacheField>
    <cacheField name="TotalAccountCount" numFmtId="0">
      <sharedItems containsSemiMixedTypes="0" containsString="0" containsNumber="1" containsInteger="1" minValue="3" maxValue="13"/>
    </cacheField>
    <cacheField name="TotalDepositCount" numFmtId="0">
      <sharedItems containsSemiMixedTypes="0" containsString="0" containsNumber="1" containsInteger="1" minValue="3" maxValue="13"/>
    </cacheField>
    <cacheField name="TotalDemandAccountCount" numFmtId="0">
      <sharedItems containsSemiMixedTypes="0" containsString="0" containsNumber="1" containsInteger="1" minValue="0" maxValue="3"/>
    </cacheField>
    <cacheField name="TotalLoanCount" numFmtId="0">
      <sharedItems containsSemiMixedTypes="0" containsString="0" containsNumber="1" containsInteger="1" minValue="0" maxValue="0"/>
    </cacheField>
    <cacheField name="TotalTermDepositCount" numFmtId="0">
      <sharedItems containsSemiMixedTypes="0" containsString="0" containsNumber="1" containsInteger="1" minValue="3" maxValue="10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LOAN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1" maxValue="1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POA" numFmtId="0">
      <sharedItems/>
    </cacheField>
    <cacheField name="Address Review" numFmtId="0">
      <sharedItems containsSemiMixedTypes="0" containsString="0" containsNumber="1" containsInteger="1" minValue="1" maxValue="1"/>
    </cacheField>
    <cacheField name="ID Review" numFmtId="0">
      <sharedItems containsSemiMixedTypes="0" containsString="0" containsNumber="1" containsInteger="1" minValue="3" maxValue="3"/>
    </cacheField>
    <cacheField name="NOC Review" numFmtId="0">
      <sharedItems containsSemiMixedTypes="0" containsString="0" containsNumber="1" containsInteger="1" minValue="1" maxValue="2"/>
    </cacheField>
    <cacheField name="Occupation Review" numFmtId="0">
      <sharedItems containsSemiMixedTypes="0" containsString="0" containsNumber="1" containsInteger="1" minValue="1" maxValue="2" count="2">
        <n v="1"/>
        <n v="2"/>
      </sharedItems>
    </cacheField>
    <cacheField name="Employer's Name (Loan Only)" numFmtId="0">
      <sharedItems/>
    </cacheField>
    <cacheField name="Employer's Address (Loan Only)" numFmtId="0">
      <sharedItems/>
    </cacheField>
    <cacheField name="PEFP Review" numFmtId="0">
      <sharedItems containsSemiMixedTypes="0" containsString="0" containsNumber="1" containsInteger="1" minValue="1" maxValue="1"/>
    </cacheField>
    <cacheField name="PEP Review" numFmtId="0">
      <sharedItems containsSemiMixedTypes="0" containsString="0" containsNumber="1" containsInteger="1" minValue="1" maxValue="1"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 containsNonDate="0" containsString="0" containsBlank="1"/>
    </cacheField>
    <cacheField name="Physical File Review" numFmtId="0">
      <sharedItems containsNonDate="0" containsString="0" containsBlank="1"/>
    </cacheField>
    <cacheField name="FILENET/WAVE" numFmtId="0">
      <sharedItems containsNonDate="0" containsString="0" containsBlank="1"/>
    </cacheField>
    <cacheField name="Date Sent" numFmtId="0">
      <sharedItems containsNonDate="0" containsString="0" containsBlank="1"/>
    </cacheField>
    <cacheField name="Date Received" numFmtId="16">
      <sharedItems containsNonDate="0" containsString="0" containsBlank="1"/>
    </cacheField>
    <cacheField name="Br Note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16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32638886" createdVersion="3" refreshedVersion="6" minRefreshableVersion="3" recordCount="3" xr:uid="{00000000-000A-0000-FFFF-FFFF07000000}">
  <cacheSource type="worksheet">
    <worksheetSource name="Personal_Data"/>
  </cacheSource>
  <cacheFields count="180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49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SemiMixedTypes="0" containsNonDate="0" containsDate="1" containsString="0" minDate="1956-06-15T00:00:00" maxDate="1972-02-13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1994-10-26T00:00:00" maxDate="2008-12-13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3T00:00:00" maxDate="2019-06-27T00:00:00"/>
    </cacheField>
    <cacheField name="CustomerIndustryCode" numFmtId="0">
      <sharedItems containsSemiMixedTypes="0" containsString="0" containsNumber="1" containsInteger="1" minValue="700" maxValue="71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/>
    </cacheField>
    <cacheField name="CanadaPostCity" numFmtId="0">
      <sharedItems/>
    </cacheField>
    <cacheField name="CanadaPostPostalCode" numFmtId="0">
      <sharedItems/>
    </cacheField>
    <cacheField name="CanadaPostProvince" numFmtId="0">
      <sharedItems/>
    </cacheField>
    <cacheField name="CanadaPostCountry" numFmtId="0">
      <sharedItems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fter December 17" numFmtId="49">
      <sharedItems/>
    </cacheField>
    <cacheField name="YOUTH" numFmtId="1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7" maxValue="9"/>
    </cacheField>
    <cacheField name="FACE_TO_FACE1" numFmtId="49">
      <sharedItems/>
    </cacheField>
    <cacheField name="Agent/AffiliateValidation1" numFmtId="49">
      <sharedItems/>
    </cacheField>
    <cacheField name="MatchingCriteria1" numFmtId="49">
      <sharedItems/>
    </cacheField>
    <cacheField name="SourceOfInformation1" numFmtId="49">
      <sharedItems/>
    </cacheField>
    <cacheField name="CustomerIdentification1Number" numFmtId="49">
      <sharedItems/>
    </cacheField>
    <cacheField name="CustomerIdentification1TypeDesc" numFmtId="49">
      <sharedItems/>
    </cacheField>
    <cacheField name="ExpiryDate1" numFmtId="0">
      <sharedItems/>
    </cacheField>
    <cacheField name="CustomerIdentification1CountryOfIssueDesc" numFmtId="49">
      <sharedItems/>
    </cacheField>
    <cacheField name="CustomerIdentification1PlaceOfIssueDesc" numFmtId="0">
      <sharedItems/>
    </cacheField>
    <cacheField name="CWBIdentify1" numFmtId="49">
      <sharedItems/>
    </cacheField>
    <cacheField name="EmployeeVerificationDate1" numFmtId="49">
      <sharedItems/>
    </cacheField>
    <cacheField name="Agent/AffiliateEntity1" numFmtId="49">
      <sharedItems/>
    </cacheField>
    <cacheField name="Agent/AffiliateName1" numFmtId="49">
      <sharedItems/>
    </cacheField>
    <cacheField name="Agent/AffiliateVerificationDate1" numFmtId="49">
      <sharedItems/>
    </cacheField>
    <cacheField name="CountID2Digits" numFmtId="1">
      <sharedItems containsSemiMixedTypes="0" containsString="0" containsNumber="1" containsInteger="1" minValue="9" maxValue="10"/>
    </cacheField>
    <cacheField name="FACE_TO_FACE2" numFmtId="49">
      <sharedItems/>
    </cacheField>
    <cacheField name="Agent/AffiliateValidation2" numFmtId="49">
      <sharedItems/>
    </cacheField>
    <cacheField name="MatchingCriteria2" numFmtId="49">
      <sharedItems/>
    </cacheField>
    <cacheField name="SourceOfInformation2" numFmtId="49">
      <sharedItems/>
    </cacheField>
    <cacheField name="CustomerIdentification2Number" numFmtId="49">
      <sharedItems/>
    </cacheField>
    <cacheField name="CustomerIdentification2TypeDesc" numFmtId="49">
      <sharedItems/>
    </cacheField>
    <cacheField name="ExpiryDate2" numFmtId="49">
      <sharedItems/>
    </cacheField>
    <cacheField name="CustomerIdentification2CountryOfIssueDesc" numFmtId="49">
      <sharedItems/>
    </cacheField>
    <cacheField name="CustomerIdentification2PlaceOfIssueDesc" numFmtId="49">
      <sharedItems/>
    </cacheField>
    <cacheField name="CWBIdentify2" numFmtId="49">
      <sharedItems/>
    </cacheField>
    <cacheField name="EmployeeVerificationDate2" numFmtId="1">
      <sharedItems containsMixedTypes="1" containsNumber="1" containsInteger="1" minValue="20180206" maxValue="20180206"/>
    </cacheField>
    <cacheField name="Agent/AffiliateEntity2" numFmtId="49">
      <sharedItems/>
    </cacheField>
    <cacheField name="Agent/AffiliateName2" numFmtId="49">
      <sharedItems/>
    </cacheField>
    <cacheField name="Agent/AffiliateVerificationDate2" numFmtId="49">
      <sharedItems/>
    </cacheField>
    <cacheField name="ID DEFICIENCY COMMENTS" numFmtId="0">
      <sharedItems/>
    </cacheField>
    <cacheField name="NOCCode" numFmtId="49">
      <sharedItems/>
    </cacheField>
    <cacheField name="NOCDesc" numFmtId="0">
      <sharedItems/>
    </cacheField>
    <cacheField name="NOC DEFICIENCY COMMENTS" numFmtId="0">
      <sharedItems containsBlank="1"/>
    </cacheField>
    <cacheField name="CustomerOccupationDesc" numFmtId="0">
      <sharedItems/>
    </cacheField>
    <cacheField name="CustomerEmploymentStatusDesc" numFmtId="0">
      <sharedItems/>
    </cacheField>
    <cacheField name="Occupation DEFICIENCY COMMENTS" numFmtId="0">
      <sharedItems containsBlank="1"/>
    </cacheField>
    <cacheField name="CustomerEmployerBusiness" numFmtId="0">
      <sharedItems/>
    </cacheField>
    <cacheField name="CustomerEmployerName" numFmtId="0">
      <sharedItems/>
    </cacheField>
    <cacheField name="CustomerEmployerAddress" numFmtId="0">
      <sharedItems/>
    </cacheField>
    <cacheField name="Employer DEFICIENCY COMMENTS" numFmtId="0">
      <sharedItems containsNonDate="0" containsString="0" containsBlank="1"/>
    </cacheField>
    <cacheField name="PEFPFlag" numFmtId="0">
      <sharedItems/>
    </cacheField>
    <cacheField name="PEPFlag" numFmtId="0">
      <sharedItems/>
    </cacheField>
    <cacheField name="PEFP/PEP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710" maxValue="6710"/>
    </cacheField>
    <cacheField name="IntendedUseCode" numFmtId="0">
      <sharedItems containsSemiMixedTypes="0" containsString="0" containsNumber="1" containsInteger="1" minValue="81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603" maxValue="6328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049" maxValue="5146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1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0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1"/>
    </cacheField>
    <cacheField name="TotalAccountCount" numFmtId="0">
      <sharedItems containsSemiMixedTypes="0" containsString="0" containsNumber="1" containsInteger="1" minValue="3" maxValue="13"/>
    </cacheField>
    <cacheField name="TotalDepositCount" numFmtId="0">
      <sharedItems containsSemiMixedTypes="0" containsString="0" containsNumber="1" containsInteger="1" minValue="3" maxValue="13"/>
    </cacheField>
    <cacheField name="TotalDemandAccountCount" numFmtId="0">
      <sharedItems containsSemiMixedTypes="0" containsString="0" containsNumber="1" containsInteger="1" minValue="0" maxValue="3"/>
    </cacheField>
    <cacheField name="TotalLoanCount" numFmtId="0">
      <sharedItems containsSemiMixedTypes="0" containsString="0" containsNumber="1" containsInteger="1" minValue="0" maxValue="0"/>
    </cacheField>
    <cacheField name="TotalTermDepositCount" numFmtId="0">
      <sharedItems containsSemiMixedTypes="0" containsString="0" containsNumber="1" containsInteger="1" minValue="3" maxValue="10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LOAN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1" maxValue="1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POA" numFmtId="0">
      <sharedItems/>
    </cacheField>
    <cacheField name="Address Review" numFmtId="0">
      <sharedItems containsSemiMixedTypes="0" containsString="0" containsNumber="1" containsInteger="1" minValue="1" maxValue="1"/>
    </cacheField>
    <cacheField name="ID Review" numFmtId="0">
      <sharedItems containsSemiMixedTypes="0" containsString="0" containsNumber="1" containsInteger="1" minValue="3" maxValue="3" count="1">
        <n v="3"/>
      </sharedItems>
    </cacheField>
    <cacheField name="NOC Review" numFmtId="0">
      <sharedItems containsSemiMixedTypes="0" containsString="0" containsNumber="1" containsInteger="1" minValue="1" maxValue="2"/>
    </cacheField>
    <cacheField name="Occupation Review" numFmtId="0">
      <sharedItems containsSemiMixedTypes="0" containsString="0" containsNumber="1" containsInteger="1" minValue="1" maxValue="2"/>
    </cacheField>
    <cacheField name="Employer's Name (Loan Only)" numFmtId="0">
      <sharedItems/>
    </cacheField>
    <cacheField name="Employer's Address (Loan Only)" numFmtId="0">
      <sharedItems/>
    </cacheField>
    <cacheField name="PEFP Review" numFmtId="0">
      <sharedItems containsSemiMixedTypes="0" containsString="0" containsNumber="1" containsInteger="1" minValue="1" maxValue="1"/>
    </cacheField>
    <cacheField name="PEP Review" numFmtId="0">
      <sharedItems containsSemiMixedTypes="0" containsString="0" containsNumber="1" containsInteger="1" minValue="1" maxValue="1"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 containsNonDate="0" containsString="0" containsBlank="1"/>
    </cacheField>
    <cacheField name="Physical File Review" numFmtId="0">
      <sharedItems containsNonDate="0" containsString="0" containsBlank="1" count="1">
        <m/>
      </sharedItems>
    </cacheField>
    <cacheField name="FILENET/WAVE" numFmtId="0">
      <sharedItems containsNonDate="0" containsString="0" containsBlank="1"/>
    </cacheField>
    <cacheField name="Date Sent" numFmtId="0">
      <sharedItems containsNonDate="0" containsString="0" containsBlank="1"/>
    </cacheField>
    <cacheField name="Date Received" numFmtId="16">
      <sharedItems containsNonDate="0" containsString="0" containsBlank="1"/>
    </cacheField>
    <cacheField name="Br Note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16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33101848" createdVersion="3" refreshedVersion="6" minRefreshableVersion="3" recordCount="3" xr:uid="{00000000-000A-0000-FFFF-FFFF08000000}">
  <cacheSource type="worksheet">
    <worksheetSource name="Personal_Data"/>
  </cacheSource>
  <cacheFields count="180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49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SemiMixedTypes="0" containsNonDate="0" containsDate="1" containsString="0" minDate="1956-06-15T00:00:00" maxDate="1972-02-13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1994-10-26T00:00:00" maxDate="2008-12-13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3T00:00:00" maxDate="2019-06-27T00:00:00"/>
    </cacheField>
    <cacheField name="CustomerIndustryCode" numFmtId="0">
      <sharedItems containsSemiMixedTypes="0" containsString="0" containsNumber="1" containsInteger="1" minValue="700" maxValue="71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/>
    </cacheField>
    <cacheField name="CanadaPostCity" numFmtId="0">
      <sharedItems/>
    </cacheField>
    <cacheField name="CanadaPostPostalCode" numFmtId="0">
      <sharedItems/>
    </cacheField>
    <cacheField name="CanadaPostProvince" numFmtId="0">
      <sharedItems/>
    </cacheField>
    <cacheField name="CanadaPostCountry" numFmtId="0">
      <sharedItems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fter December 17" numFmtId="49">
      <sharedItems/>
    </cacheField>
    <cacheField name="YOUTH" numFmtId="1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7" maxValue="9"/>
    </cacheField>
    <cacheField name="FACE_TO_FACE1" numFmtId="49">
      <sharedItems/>
    </cacheField>
    <cacheField name="Agent/AffiliateValidation1" numFmtId="49">
      <sharedItems/>
    </cacheField>
    <cacheField name="MatchingCriteria1" numFmtId="49">
      <sharedItems/>
    </cacheField>
    <cacheField name="SourceOfInformation1" numFmtId="49">
      <sharedItems/>
    </cacheField>
    <cacheField name="CustomerIdentification1Number" numFmtId="49">
      <sharedItems/>
    </cacheField>
    <cacheField name="CustomerIdentification1TypeDesc" numFmtId="49">
      <sharedItems/>
    </cacheField>
    <cacheField name="ExpiryDate1" numFmtId="0">
      <sharedItems/>
    </cacheField>
    <cacheField name="CustomerIdentification1CountryOfIssueDesc" numFmtId="49">
      <sharedItems/>
    </cacheField>
    <cacheField name="CustomerIdentification1PlaceOfIssueDesc" numFmtId="0">
      <sharedItems/>
    </cacheField>
    <cacheField name="CWBIdentify1" numFmtId="49">
      <sharedItems/>
    </cacheField>
    <cacheField name="EmployeeVerificationDate1" numFmtId="49">
      <sharedItems/>
    </cacheField>
    <cacheField name="Agent/AffiliateEntity1" numFmtId="49">
      <sharedItems/>
    </cacheField>
    <cacheField name="Agent/AffiliateName1" numFmtId="49">
      <sharedItems/>
    </cacheField>
    <cacheField name="Agent/AffiliateVerificationDate1" numFmtId="49">
      <sharedItems/>
    </cacheField>
    <cacheField name="CountID2Digits" numFmtId="1">
      <sharedItems containsSemiMixedTypes="0" containsString="0" containsNumber="1" containsInteger="1" minValue="9" maxValue="10"/>
    </cacheField>
    <cacheField name="FACE_TO_FACE2" numFmtId="49">
      <sharedItems/>
    </cacheField>
    <cacheField name="Agent/AffiliateValidation2" numFmtId="49">
      <sharedItems/>
    </cacheField>
    <cacheField name="MatchingCriteria2" numFmtId="49">
      <sharedItems/>
    </cacheField>
    <cacheField name="SourceOfInformation2" numFmtId="49">
      <sharedItems/>
    </cacheField>
    <cacheField name="CustomerIdentification2Number" numFmtId="49">
      <sharedItems/>
    </cacheField>
    <cacheField name="CustomerIdentification2TypeDesc" numFmtId="49">
      <sharedItems/>
    </cacheField>
    <cacheField name="ExpiryDate2" numFmtId="49">
      <sharedItems/>
    </cacheField>
    <cacheField name="CustomerIdentification2CountryOfIssueDesc" numFmtId="49">
      <sharedItems/>
    </cacheField>
    <cacheField name="CustomerIdentification2PlaceOfIssueDesc" numFmtId="49">
      <sharedItems/>
    </cacheField>
    <cacheField name="CWBIdentify2" numFmtId="49">
      <sharedItems/>
    </cacheField>
    <cacheField name="EmployeeVerificationDate2" numFmtId="1">
      <sharedItems containsMixedTypes="1" containsNumber="1" containsInteger="1" minValue="20180206" maxValue="20180206"/>
    </cacheField>
    <cacheField name="Agent/AffiliateEntity2" numFmtId="49">
      <sharedItems/>
    </cacheField>
    <cacheField name="Agent/AffiliateName2" numFmtId="49">
      <sharedItems/>
    </cacheField>
    <cacheField name="Agent/AffiliateVerificationDate2" numFmtId="49">
      <sharedItems/>
    </cacheField>
    <cacheField name="ID DEFICIENCY COMMENTS" numFmtId="0">
      <sharedItems/>
    </cacheField>
    <cacheField name="NOCCode" numFmtId="49">
      <sharedItems/>
    </cacheField>
    <cacheField name="NOCDesc" numFmtId="0">
      <sharedItems/>
    </cacheField>
    <cacheField name="NOC DEFICIENCY COMMENTS" numFmtId="0">
      <sharedItems containsBlank="1"/>
    </cacheField>
    <cacheField name="CustomerOccupationDesc" numFmtId="0">
      <sharedItems/>
    </cacheField>
    <cacheField name="CustomerEmploymentStatusDesc" numFmtId="0">
      <sharedItems/>
    </cacheField>
    <cacheField name="Occupation DEFICIENCY COMMENTS" numFmtId="0">
      <sharedItems containsBlank="1"/>
    </cacheField>
    <cacheField name="CustomerEmployerBusiness" numFmtId="0">
      <sharedItems/>
    </cacheField>
    <cacheField name="CustomerEmployerName" numFmtId="0">
      <sharedItems/>
    </cacheField>
    <cacheField name="CustomerEmployerAddress" numFmtId="0">
      <sharedItems/>
    </cacheField>
    <cacheField name="Employer DEFICIENCY COMMENTS" numFmtId="0">
      <sharedItems containsNonDate="0" containsString="0" containsBlank="1"/>
    </cacheField>
    <cacheField name="PEFPFlag" numFmtId="0">
      <sharedItems/>
    </cacheField>
    <cacheField name="PEPFlag" numFmtId="0">
      <sharedItems/>
    </cacheField>
    <cacheField name="PEFP/PEP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710" maxValue="6710"/>
    </cacheField>
    <cacheField name="IntendedUseCode" numFmtId="0">
      <sharedItems containsSemiMixedTypes="0" containsString="0" containsNumber="1" containsInteger="1" minValue="81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603" maxValue="6328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049" maxValue="5146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1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0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1"/>
    </cacheField>
    <cacheField name="TotalAccountCount" numFmtId="0">
      <sharedItems containsSemiMixedTypes="0" containsString="0" containsNumber="1" containsInteger="1" minValue="3" maxValue="13"/>
    </cacheField>
    <cacheField name="TotalDepositCount" numFmtId="0">
      <sharedItems containsSemiMixedTypes="0" containsString="0" containsNumber="1" containsInteger="1" minValue="3" maxValue="13"/>
    </cacheField>
    <cacheField name="TotalDemandAccountCount" numFmtId="0">
      <sharedItems containsSemiMixedTypes="0" containsString="0" containsNumber="1" containsInteger="1" minValue="0" maxValue="3"/>
    </cacheField>
    <cacheField name="TotalLoanCount" numFmtId="0">
      <sharedItems containsSemiMixedTypes="0" containsString="0" containsNumber="1" containsInteger="1" minValue="0" maxValue="0"/>
    </cacheField>
    <cacheField name="TotalTermDepositCount" numFmtId="0">
      <sharedItems containsSemiMixedTypes="0" containsString="0" containsNumber="1" containsInteger="1" minValue="3" maxValue="10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LOAN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1" maxValue="1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POA" numFmtId="0">
      <sharedItems/>
    </cacheField>
    <cacheField name="Address Review" numFmtId="0">
      <sharedItems containsSemiMixedTypes="0" containsString="0" containsNumber="1" containsInteger="1" minValue="1" maxValue="1"/>
    </cacheField>
    <cacheField name="ID Review" numFmtId="0">
      <sharedItems containsSemiMixedTypes="0" containsString="0" containsNumber="1" containsInteger="1" minValue="3" maxValue="3"/>
    </cacheField>
    <cacheField name="NOC Review" numFmtId="0">
      <sharedItems containsSemiMixedTypes="0" containsString="0" containsNumber="1" containsInteger="1" minValue="1" maxValue="2" count="2">
        <n v="1"/>
        <n v="2"/>
      </sharedItems>
    </cacheField>
    <cacheField name="Occupation Review" numFmtId="0">
      <sharedItems containsSemiMixedTypes="0" containsString="0" containsNumber="1" containsInteger="1" minValue="1" maxValue="2"/>
    </cacheField>
    <cacheField name="Employer's Name (Loan Only)" numFmtId="0">
      <sharedItems/>
    </cacheField>
    <cacheField name="Employer's Address (Loan Only)" numFmtId="0">
      <sharedItems/>
    </cacheField>
    <cacheField name="PEFP Review" numFmtId="0">
      <sharedItems containsSemiMixedTypes="0" containsString="0" containsNumber="1" containsInteger="1" minValue="1" maxValue="1"/>
    </cacheField>
    <cacheField name="PEP Review" numFmtId="0">
      <sharedItems containsSemiMixedTypes="0" containsString="0" containsNumber="1" containsInteger="1" minValue="1" maxValue="1"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 containsNonDate="0" containsString="0" containsBlank="1"/>
    </cacheField>
    <cacheField name="Physical File Review" numFmtId="0">
      <sharedItems containsNonDate="0" containsString="0" containsBlank="1"/>
    </cacheField>
    <cacheField name="FILENET/WAVE" numFmtId="0">
      <sharedItems containsNonDate="0" containsString="0" containsBlank="1"/>
    </cacheField>
    <cacheField name="Date Sent" numFmtId="0">
      <sharedItems containsNonDate="0" containsString="0" containsBlank="1"/>
    </cacheField>
    <cacheField name="Date Received" numFmtId="16">
      <sharedItems containsNonDate="0" containsString="0" containsBlank="1"/>
    </cacheField>
    <cacheField name="Br Note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16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33333333" createdVersion="3" refreshedVersion="6" minRefreshableVersion="3" recordCount="3" xr:uid="{00000000-000A-0000-FFFF-FFFF09000000}">
  <cacheSource type="worksheet">
    <worksheetSource name="Personal_Data"/>
  </cacheSource>
  <cacheFields count="180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49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SemiMixedTypes="0" containsNonDate="0" containsDate="1" containsString="0" minDate="1956-06-15T00:00:00" maxDate="1972-02-13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1994-10-26T00:00:00" maxDate="2008-12-13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3T00:00:00" maxDate="2019-06-27T00:00:00"/>
    </cacheField>
    <cacheField name="CustomerIndustryCode" numFmtId="0">
      <sharedItems containsSemiMixedTypes="0" containsString="0" containsNumber="1" containsInteger="1" minValue="700" maxValue="71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/>
    </cacheField>
    <cacheField name="CanadaPostCity" numFmtId="0">
      <sharedItems/>
    </cacheField>
    <cacheField name="CanadaPostPostalCode" numFmtId="0">
      <sharedItems/>
    </cacheField>
    <cacheField name="CanadaPostProvince" numFmtId="0">
      <sharedItems/>
    </cacheField>
    <cacheField name="CanadaPostCountry" numFmtId="0">
      <sharedItems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fter December 17" numFmtId="49">
      <sharedItems/>
    </cacheField>
    <cacheField name="YOUTH" numFmtId="1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7" maxValue="9"/>
    </cacheField>
    <cacheField name="FACE_TO_FACE1" numFmtId="49">
      <sharedItems/>
    </cacheField>
    <cacheField name="Agent/AffiliateValidation1" numFmtId="49">
      <sharedItems/>
    </cacheField>
    <cacheField name="MatchingCriteria1" numFmtId="49">
      <sharedItems/>
    </cacheField>
    <cacheField name="SourceOfInformation1" numFmtId="49">
      <sharedItems/>
    </cacheField>
    <cacheField name="CustomerIdentification1Number" numFmtId="49">
      <sharedItems/>
    </cacheField>
    <cacheField name="CustomerIdentification1TypeDesc" numFmtId="49">
      <sharedItems/>
    </cacheField>
    <cacheField name="ExpiryDate1" numFmtId="0">
      <sharedItems/>
    </cacheField>
    <cacheField name="CustomerIdentification1CountryOfIssueDesc" numFmtId="49">
      <sharedItems/>
    </cacheField>
    <cacheField name="CustomerIdentification1PlaceOfIssueDesc" numFmtId="0">
      <sharedItems/>
    </cacheField>
    <cacheField name="CWBIdentify1" numFmtId="49">
      <sharedItems/>
    </cacheField>
    <cacheField name="EmployeeVerificationDate1" numFmtId="49">
      <sharedItems/>
    </cacheField>
    <cacheField name="Agent/AffiliateEntity1" numFmtId="49">
      <sharedItems/>
    </cacheField>
    <cacheField name="Agent/AffiliateName1" numFmtId="49">
      <sharedItems/>
    </cacheField>
    <cacheField name="Agent/AffiliateVerificationDate1" numFmtId="49">
      <sharedItems/>
    </cacheField>
    <cacheField name="CountID2Digits" numFmtId="1">
      <sharedItems containsSemiMixedTypes="0" containsString="0" containsNumber="1" containsInteger="1" minValue="9" maxValue="10"/>
    </cacheField>
    <cacheField name="FACE_TO_FACE2" numFmtId="49">
      <sharedItems/>
    </cacheField>
    <cacheField name="Agent/AffiliateValidation2" numFmtId="49">
      <sharedItems/>
    </cacheField>
    <cacheField name="MatchingCriteria2" numFmtId="49">
      <sharedItems/>
    </cacheField>
    <cacheField name="SourceOfInformation2" numFmtId="49">
      <sharedItems/>
    </cacheField>
    <cacheField name="CustomerIdentification2Number" numFmtId="49">
      <sharedItems/>
    </cacheField>
    <cacheField name="CustomerIdentification2TypeDesc" numFmtId="49">
      <sharedItems/>
    </cacheField>
    <cacheField name="ExpiryDate2" numFmtId="49">
      <sharedItems/>
    </cacheField>
    <cacheField name="CustomerIdentification2CountryOfIssueDesc" numFmtId="49">
      <sharedItems/>
    </cacheField>
    <cacheField name="CustomerIdentification2PlaceOfIssueDesc" numFmtId="49">
      <sharedItems/>
    </cacheField>
    <cacheField name="CWBIdentify2" numFmtId="49">
      <sharedItems/>
    </cacheField>
    <cacheField name="EmployeeVerificationDate2" numFmtId="1">
      <sharedItems containsMixedTypes="1" containsNumber="1" containsInteger="1" minValue="20180206" maxValue="20180206"/>
    </cacheField>
    <cacheField name="Agent/AffiliateEntity2" numFmtId="49">
      <sharedItems/>
    </cacheField>
    <cacheField name="Agent/AffiliateName2" numFmtId="49">
      <sharedItems/>
    </cacheField>
    <cacheField name="Agent/AffiliateVerificationDate2" numFmtId="49">
      <sharedItems/>
    </cacheField>
    <cacheField name="ID DEFICIENCY COMMENTS" numFmtId="0">
      <sharedItems/>
    </cacheField>
    <cacheField name="NOCCode" numFmtId="49">
      <sharedItems/>
    </cacheField>
    <cacheField name="NOCDesc" numFmtId="0">
      <sharedItems/>
    </cacheField>
    <cacheField name="NOC DEFICIENCY COMMENTS" numFmtId="0">
      <sharedItems containsBlank="1"/>
    </cacheField>
    <cacheField name="CustomerOccupationDesc" numFmtId="0">
      <sharedItems/>
    </cacheField>
    <cacheField name="CustomerEmploymentStatusDesc" numFmtId="0">
      <sharedItems/>
    </cacheField>
    <cacheField name="Occupation DEFICIENCY COMMENTS" numFmtId="0">
      <sharedItems containsBlank="1"/>
    </cacheField>
    <cacheField name="CustomerEmployerBusiness" numFmtId="0">
      <sharedItems/>
    </cacheField>
    <cacheField name="CustomerEmployerName" numFmtId="0">
      <sharedItems/>
    </cacheField>
    <cacheField name="CustomerEmployerAddress" numFmtId="0">
      <sharedItems/>
    </cacheField>
    <cacheField name="Employer DEFICIENCY COMMENTS" numFmtId="0">
      <sharedItems containsNonDate="0" containsString="0" containsBlank="1"/>
    </cacheField>
    <cacheField name="PEFPFlag" numFmtId="0">
      <sharedItems/>
    </cacheField>
    <cacheField name="PEPFlag" numFmtId="0">
      <sharedItems/>
    </cacheField>
    <cacheField name="PEFP/PEP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710" maxValue="6710"/>
    </cacheField>
    <cacheField name="IntendedUseCode" numFmtId="0">
      <sharedItems containsSemiMixedTypes="0" containsString="0" containsNumber="1" containsInteger="1" minValue="81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603" maxValue="6328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049" maxValue="5146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1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0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1"/>
    </cacheField>
    <cacheField name="TotalAccountCount" numFmtId="0">
      <sharedItems containsSemiMixedTypes="0" containsString="0" containsNumber="1" containsInteger="1" minValue="3" maxValue="13"/>
    </cacheField>
    <cacheField name="TotalDepositCount" numFmtId="0">
      <sharedItems containsSemiMixedTypes="0" containsString="0" containsNumber="1" containsInteger="1" minValue="3" maxValue="13"/>
    </cacheField>
    <cacheField name="TotalDemandAccountCount" numFmtId="0">
      <sharedItems containsSemiMixedTypes="0" containsString="0" containsNumber="1" containsInteger="1" minValue="0" maxValue="3"/>
    </cacheField>
    <cacheField name="TotalLoanCount" numFmtId="0">
      <sharedItems containsSemiMixedTypes="0" containsString="0" containsNumber="1" containsInteger="1" minValue="0" maxValue="0"/>
    </cacheField>
    <cacheField name="TotalTermDepositCount" numFmtId="0">
      <sharedItems containsSemiMixedTypes="0" containsString="0" containsNumber="1" containsInteger="1" minValue="3" maxValue="10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LOAN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1" maxValue="1" count="1">
        <n v="1"/>
      </sharedItems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POA" numFmtId="0">
      <sharedItems/>
    </cacheField>
    <cacheField name="Address Review" numFmtId="0">
      <sharedItems containsSemiMixedTypes="0" containsString="0" containsNumber="1" containsInteger="1" minValue="1" maxValue="1"/>
    </cacheField>
    <cacheField name="ID Review" numFmtId="0">
      <sharedItems containsSemiMixedTypes="0" containsString="0" containsNumber="1" containsInteger="1" minValue="3" maxValue="3"/>
    </cacheField>
    <cacheField name="NOC Review" numFmtId="0">
      <sharedItems containsSemiMixedTypes="0" containsString="0" containsNumber="1" containsInteger="1" minValue="1" maxValue="2"/>
    </cacheField>
    <cacheField name="Occupation Review" numFmtId="0">
      <sharedItems containsSemiMixedTypes="0" containsString="0" containsNumber="1" containsInteger="1" minValue="1" maxValue="2"/>
    </cacheField>
    <cacheField name="Employer's Name (Loan Only)" numFmtId="0">
      <sharedItems/>
    </cacheField>
    <cacheField name="Employer's Address (Loan Only)" numFmtId="0">
      <sharedItems/>
    </cacheField>
    <cacheField name="PEFP Review" numFmtId="0">
      <sharedItems containsSemiMixedTypes="0" containsString="0" containsNumber="1" containsInteger="1" minValue="1" maxValue="1"/>
    </cacheField>
    <cacheField name="PEP Review" numFmtId="0">
      <sharedItems containsSemiMixedTypes="0" containsString="0" containsNumber="1" containsInteger="1" minValue="1" maxValue="1"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 containsNonDate="0" containsString="0" containsBlank="1"/>
    </cacheField>
    <cacheField name="Physical File Review" numFmtId="0">
      <sharedItems containsNonDate="0" containsString="0" containsBlank="1"/>
    </cacheField>
    <cacheField name="FILENET/WAVE" numFmtId="0">
      <sharedItems containsNonDate="0" containsString="0" containsBlank="1"/>
    </cacheField>
    <cacheField name="Date Sent" numFmtId="0">
      <sharedItems containsNonDate="0" containsString="0" containsBlank="1"/>
    </cacheField>
    <cacheField name="Date Received" numFmtId="16">
      <sharedItems containsNonDate="0" containsString="0" containsBlank="1"/>
    </cacheField>
    <cacheField name="Br Note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16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33680556" createdVersion="3" refreshedVersion="6" minRefreshableVersion="3" recordCount="3" xr:uid="{00000000-000A-0000-FFFF-FFFF0A000000}">
  <cacheSource type="worksheet">
    <worksheetSource name="Personal_Data"/>
  </cacheSource>
  <cacheFields count="180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49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SemiMixedTypes="0" containsNonDate="0" containsDate="1" containsString="0" minDate="1956-06-15T00:00:00" maxDate="1972-02-13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1994-10-26T00:00:00" maxDate="2008-12-13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3T00:00:00" maxDate="2019-06-27T00:00:00"/>
    </cacheField>
    <cacheField name="CustomerIndustryCode" numFmtId="0">
      <sharedItems containsSemiMixedTypes="0" containsString="0" containsNumber="1" containsInteger="1" minValue="700" maxValue="71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/>
    </cacheField>
    <cacheField name="CanadaPostCity" numFmtId="0">
      <sharedItems/>
    </cacheField>
    <cacheField name="CanadaPostPostalCode" numFmtId="0">
      <sharedItems/>
    </cacheField>
    <cacheField name="CanadaPostProvince" numFmtId="0">
      <sharedItems/>
    </cacheField>
    <cacheField name="CanadaPostCountry" numFmtId="0">
      <sharedItems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fter December 17" numFmtId="49">
      <sharedItems/>
    </cacheField>
    <cacheField name="YOUTH" numFmtId="1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7" maxValue="9"/>
    </cacheField>
    <cacheField name="FACE_TO_FACE1" numFmtId="49">
      <sharedItems/>
    </cacheField>
    <cacheField name="Agent/AffiliateValidation1" numFmtId="49">
      <sharedItems/>
    </cacheField>
    <cacheField name="MatchingCriteria1" numFmtId="49">
      <sharedItems/>
    </cacheField>
    <cacheField name="SourceOfInformation1" numFmtId="49">
      <sharedItems/>
    </cacheField>
    <cacheField name="CustomerIdentification1Number" numFmtId="49">
      <sharedItems/>
    </cacheField>
    <cacheField name="CustomerIdentification1TypeDesc" numFmtId="49">
      <sharedItems/>
    </cacheField>
    <cacheField name="ExpiryDate1" numFmtId="0">
      <sharedItems/>
    </cacheField>
    <cacheField name="CustomerIdentification1CountryOfIssueDesc" numFmtId="49">
      <sharedItems/>
    </cacheField>
    <cacheField name="CustomerIdentification1PlaceOfIssueDesc" numFmtId="0">
      <sharedItems/>
    </cacheField>
    <cacheField name="CWBIdentify1" numFmtId="49">
      <sharedItems/>
    </cacheField>
    <cacheField name="EmployeeVerificationDate1" numFmtId="49">
      <sharedItems/>
    </cacheField>
    <cacheField name="Agent/AffiliateEntity1" numFmtId="49">
      <sharedItems/>
    </cacheField>
    <cacheField name="Agent/AffiliateName1" numFmtId="49">
      <sharedItems/>
    </cacheField>
    <cacheField name="Agent/AffiliateVerificationDate1" numFmtId="49">
      <sharedItems/>
    </cacheField>
    <cacheField name="CountID2Digits" numFmtId="1">
      <sharedItems containsSemiMixedTypes="0" containsString="0" containsNumber="1" containsInteger="1" minValue="9" maxValue="10"/>
    </cacheField>
    <cacheField name="FACE_TO_FACE2" numFmtId="49">
      <sharedItems/>
    </cacheField>
    <cacheField name="Agent/AffiliateValidation2" numFmtId="49">
      <sharedItems/>
    </cacheField>
    <cacheField name="MatchingCriteria2" numFmtId="49">
      <sharedItems/>
    </cacheField>
    <cacheField name="SourceOfInformation2" numFmtId="49">
      <sharedItems/>
    </cacheField>
    <cacheField name="CustomerIdentification2Number" numFmtId="49">
      <sharedItems/>
    </cacheField>
    <cacheField name="CustomerIdentification2TypeDesc" numFmtId="49">
      <sharedItems/>
    </cacheField>
    <cacheField name="ExpiryDate2" numFmtId="49">
      <sharedItems/>
    </cacheField>
    <cacheField name="CustomerIdentification2CountryOfIssueDesc" numFmtId="49">
      <sharedItems/>
    </cacheField>
    <cacheField name="CustomerIdentification2PlaceOfIssueDesc" numFmtId="49">
      <sharedItems/>
    </cacheField>
    <cacheField name="CWBIdentify2" numFmtId="49">
      <sharedItems/>
    </cacheField>
    <cacheField name="EmployeeVerificationDate2" numFmtId="1">
      <sharedItems containsMixedTypes="1" containsNumber="1" containsInteger="1" minValue="20180206" maxValue="20180206"/>
    </cacheField>
    <cacheField name="Agent/AffiliateEntity2" numFmtId="49">
      <sharedItems/>
    </cacheField>
    <cacheField name="Agent/AffiliateName2" numFmtId="49">
      <sharedItems/>
    </cacheField>
    <cacheField name="Agent/AffiliateVerificationDate2" numFmtId="49">
      <sharedItems/>
    </cacheField>
    <cacheField name="ID DEFICIENCY COMMENTS" numFmtId="0">
      <sharedItems/>
    </cacheField>
    <cacheField name="NOCCode" numFmtId="49">
      <sharedItems/>
    </cacheField>
    <cacheField name="NOCDesc" numFmtId="0">
      <sharedItems/>
    </cacheField>
    <cacheField name="NOC DEFICIENCY COMMENTS" numFmtId="0">
      <sharedItems containsBlank="1"/>
    </cacheField>
    <cacheField name="CustomerOccupationDesc" numFmtId="0">
      <sharedItems/>
    </cacheField>
    <cacheField name="CustomerEmploymentStatusDesc" numFmtId="0">
      <sharedItems/>
    </cacheField>
    <cacheField name="Occupation DEFICIENCY COMMENTS" numFmtId="0">
      <sharedItems containsBlank="1"/>
    </cacheField>
    <cacheField name="CustomerEmployerBusiness" numFmtId="0">
      <sharedItems/>
    </cacheField>
    <cacheField name="CustomerEmployerName" numFmtId="0">
      <sharedItems/>
    </cacheField>
    <cacheField name="CustomerEmployerAddress" numFmtId="0">
      <sharedItems/>
    </cacheField>
    <cacheField name="Employer DEFICIENCY COMMENTS" numFmtId="0">
      <sharedItems containsNonDate="0" containsString="0" containsBlank="1"/>
    </cacheField>
    <cacheField name="PEFPFlag" numFmtId="0">
      <sharedItems/>
    </cacheField>
    <cacheField name="PEPFlag" numFmtId="0">
      <sharedItems/>
    </cacheField>
    <cacheField name="PEFP/PEP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710" maxValue="6710"/>
    </cacheField>
    <cacheField name="IntendedUseCode" numFmtId="0">
      <sharedItems containsSemiMixedTypes="0" containsString="0" containsNumber="1" containsInteger="1" minValue="81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603" maxValue="6328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049" maxValue="5146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1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0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1"/>
    </cacheField>
    <cacheField name="TotalAccountCount" numFmtId="0">
      <sharedItems containsSemiMixedTypes="0" containsString="0" containsNumber="1" containsInteger="1" minValue="3" maxValue="13"/>
    </cacheField>
    <cacheField name="TotalDepositCount" numFmtId="0">
      <sharedItems containsSemiMixedTypes="0" containsString="0" containsNumber="1" containsInteger="1" minValue="3" maxValue="13"/>
    </cacheField>
    <cacheField name="TotalDemandAccountCount" numFmtId="0">
      <sharedItems containsSemiMixedTypes="0" containsString="0" containsNumber="1" containsInteger="1" minValue="0" maxValue="3"/>
    </cacheField>
    <cacheField name="TotalLoanCount" numFmtId="0">
      <sharedItems containsSemiMixedTypes="0" containsString="0" containsNumber="1" containsInteger="1" minValue="0" maxValue="0"/>
    </cacheField>
    <cacheField name="TotalTermDepositCount" numFmtId="0">
      <sharedItems containsSemiMixedTypes="0" containsString="0" containsNumber="1" containsInteger="1" minValue="3" maxValue="10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LOAN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1" maxValue="1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POA" numFmtId="0">
      <sharedItems/>
    </cacheField>
    <cacheField name="Address Review" numFmtId="0">
      <sharedItems containsSemiMixedTypes="0" containsString="0" containsNumber="1" containsInteger="1" minValue="1" maxValue="1"/>
    </cacheField>
    <cacheField name="ID Review" numFmtId="0">
      <sharedItems containsSemiMixedTypes="0" containsString="0" containsNumber="1" containsInteger="1" minValue="3" maxValue="3"/>
    </cacheField>
    <cacheField name="NOC Review" numFmtId="0">
      <sharedItems containsSemiMixedTypes="0" containsString="0" containsNumber="1" containsInteger="1" minValue="1" maxValue="2"/>
    </cacheField>
    <cacheField name="Occupation Review" numFmtId="0">
      <sharedItems containsSemiMixedTypes="0" containsString="0" containsNumber="1" containsInteger="1" minValue="1" maxValue="2"/>
    </cacheField>
    <cacheField name="Employer's Name (Loan Only)" numFmtId="0">
      <sharedItems/>
    </cacheField>
    <cacheField name="Employer's Address (Loan Only)" numFmtId="0">
      <sharedItems/>
    </cacheField>
    <cacheField name="PEFP Review" numFmtId="0">
      <sharedItems containsSemiMixedTypes="0" containsString="0" containsNumber="1" containsInteger="1" minValue="1" maxValue="1"/>
    </cacheField>
    <cacheField name="PEP Review" numFmtId="0">
      <sharedItems containsSemiMixedTypes="0" containsString="0" containsNumber="1" containsInteger="1" minValue="1" maxValue="1" count="1">
        <n v="1"/>
      </sharedItems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 containsNonDate="0" containsString="0" containsBlank="1"/>
    </cacheField>
    <cacheField name="Physical File Review" numFmtId="0">
      <sharedItems containsNonDate="0" containsString="0" containsBlank="1"/>
    </cacheField>
    <cacheField name="FILENET/WAVE" numFmtId="0">
      <sharedItems containsNonDate="0" containsString="0" containsBlank="1"/>
    </cacheField>
    <cacheField name="Date Sent" numFmtId="0">
      <sharedItems containsNonDate="0" containsString="0" containsBlank="1"/>
    </cacheField>
    <cacheField name="Date Received" numFmtId="16">
      <sharedItems containsNonDate="0" containsString="0" containsBlank="1"/>
    </cacheField>
    <cacheField name="Br Note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16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34259257" createdVersion="3" refreshedVersion="6" minRefreshableVersion="3" recordCount="3" xr:uid="{00000000-000A-0000-FFFF-FFFF0B000000}">
  <cacheSource type="worksheet">
    <worksheetSource name="Personal_Data"/>
  </cacheSource>
  <cacheFields count="180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49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SemiMixedTypes="0" containsNonDate="0" containsDate="1" containsString="0" minDate="1956-06-15T00:00:00" maxDate="1972-02-13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1994-10-26T00:00:00" maxDate="2008-12-13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3T00:00:00" maxDate="2019-06-27T00:00:00"/>
    </cacheField>
    <cacheField name="CustomerIndustryCode" numFmtId="0">
      <sharedItems containsSemiMixedTypes="0" containsString="0" containsNumber="1" containsInteger="1" minValue="700" maxValue="71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/>
    </cacheField>
    <cacheField name="CanadaPostCity" numFmtId="0">
      <sharedItems/>
    </cacheField>
    <cacheField name="CanadaPostPostalCode" numFmtId="0">
      <sharedItems/>
    </cacheField>
    <cacheField name="CanadaPostProvince" numFmtId="0">
      <sharedItems/>
    </cacheField>
    <cacheField name="CanadaPostCountry" numFmtId="0">
      <sharedItems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fter December 17" numFmtId="49">
      <sharedItems/>
    </cacheField>
    <cacheField name="YOUTH" numFmtId="1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7" maxValue="9"/>
    </cacheField>
    <cacheField name="FACE_TO_FACE1" numFmtId="49">
      <sharedItems/>
    </cacheField>
    <cacheField name="Agent/AffiliateValidation1" numFmtId="49">
      <sharedItems/>
    </cacheField>
    <cacheField name="MatchingCriteria1" numFmtId="49">
      <sharedItems/>
    </cacheField>
    <cacheField name="SourceOfInformation1" numFmtId="49">
      <sharedItems/>
    </cacheField>
    <cacheField name="CustomerIdentification1Number" numFmtId="49">
      <sharedItems/>
    </cacheField>
    <cacheField name="CustomerIdentification1TypeDesc" numFmtId="49">
      <sharedItems/>
    </cacheField>
    <cacheField name="ExpiryDate1" numFmtId="0">
      <sharedItems/>
    </cacheField>
    <cacheField name="CustomerIdentification1CountryOfIssueDesc" numFmtId="49">
      <sharedItems/>
    </cacheField>
    <cacheField name="CustomerIdentification1PlaceOfIssueDesc" numFmtId="0">
      <sharedItems/>
    </cacheField>
    <cacheField name="CWBIdentify1" numFmtId="49">
      <sharedItems/>
    </cacheField>
    <cacheField name="EmployeeVerificationDate1" numFmtId="49">
      <sharedItems/>
    </cacheField>
    <cacheField name="Agent/AffiliateEntity1" numFmtId="49">
      <sharedItems/>
    </cacheField>
    <cacheField name="Agent/AffiliateName1" numFmtId="49">
      <sharedItems/>
    </cacheField>
    <cacheField name="Agent/AffiliateVerificationDate1" numFmtId="49">
      <sharedItems/>
    </cacheField>
    <cacheField name="CountID2Digits" numFmtId="1">
      <sharedItems containsSemiMixedTypes="0" containsString="0" containsNumber="1" containsInteger="1" minValue="9" maxValue="10"/>
    </cacheField>
    <cacheField name="FACE_TO_FACE2" numFmtId="49">
      <sharedItems/>
    </cacheField>
    <cacheField name="Agent/AffiliateValidation2" numFmtId="49">
      <sharedItems/>
    </cacheField>
    <cacheField name="MatchingCriteria2" numFmtId="49">
      <sharedItems/>
    </cacheField>
    <cacheField name="SourceOfInformation2" numFmtId="49">
      <sharedItems/>
    </cacheField>
    <cacheField name="CustomerIdentification2Number" numFmtId="49">
      <sharedItems/>
    </cacheField>
    <cacheField name="CustomerIdentification2TypeDesc" numFmtId="49">
      <sharedItems/>
    </cacheField>
    <cacheField name="ExpiryDate2" numFmtId="49">
      <sharedItems/>
    </cacheField>
    <cacheField name="CustomerIdentification2CountryOfIssueDesc" numFmtId="49">
      <sharedItems/>
    </cacheField>
    <cacheField name="CustomerIdentification2PlaceOfIssueDesc" numFmtId="49">
      <sharedItems/>
    </cacheField>
    <cacheField name="CWBIdentify2" numFmtId="49">
      <sharedItems/>
    </cacheField>
    <cacheField name="EmployeeVerificationDate2" numFmtId="1">
      <sharedItems containsMixedTypes="1" containsNumber="1" containsInteger="1" minValue="20180206" maxValue="20180206"/>
    </cacheField>
    <cacheField name="Agent/AffiliateEntity2" numFmtId="49">
      <sharedItems/>
    </cacheField>
    <cacheField name="Agent/AffiliateName2" numFmtId="49">
      <sharedItems/>
    </cacheField>
    <cacheField name="Agent/AffiliateVerificationDate2" numFmtId="49">
      <sharedItems/>
    </cacheField>
    <cacheField name="ID DEFICIENCY COMMENTS" numFmtId="0">
      <sharedItems/>
    </cacheField>
    <cacheField name="NOCCode" numFmtId="49">
      <sharedItems/>
    </cacheField>
    <cacheField name="NOCDesc" numFmtId="0">
      <sharedItems/>
    </cacheField>
    <cacheField name="NOC DEFICIENCY COMMENTS" numFmtId="0">
      <sharedItems containsBlank="1"/>
    </cacheField>
    <cacheField name="CustomerOccupationDesc" numFmtId="0">
      <sharedItems/>
    </cacheField>
    <cacheField name="CustomerEmploymentStatusDesc" numFmtId="0">
      <sharedItems/>
    </cacheField>
    <cacheField name="Occupation DEFICIENCY COMMENTS" numFmtId="0">
      <sharedItems containsBlank="1"/>
    </cacheField>
    <cacheField name="CustomerEmployerBusiness" numFmtId="0">
      <sharedItems/>
    </cacheField>
    <cacheField name="CustomerEmployerName" numFmtId="0">
      <sharedItems/>
    </cacheField>
    <cacheField name="CustomerEmployerAddress" numFmtId="0">
      <sharedItems/>
    </cacheField>
    <cacheField name="Employer DEFICIENCY COMMENTS" numFmtId="0">
      <sharedItems containsNonDate="0" containsString="0" containsBlank="1"/>
    </cacheField>
    <cacheField name="PEFPFlag" numFmtId="0">
      <sharedItems/>
    </cacheField>
    <cacheField name="PEPFlag" numFmtId="0">
      <sharedItems/>
    </cacheField>
    <cacheField name="PEFP/PEP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710" maxValue="6710"/>
    </cacheField>
    <cacheField name="IntendedUseCode" numFmtId="0">
      <sharedItems containsSemiMixedTypes="0" containsString="0" containsNumber="1" containsInteger="1" minValue="81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603" maxValue="6328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049" maxValue="5146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1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0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1"/>
    </cacheField>
    <cacheField name="TotalAccountCount" numFmtId="0">
      <sharedItems containsSemiMixedTypes="0" containsString="0" containsNumber="1" containsInteger="1" minValue="3" maxValue="13"/>
    </cacheField>
    <cacheField name="TotalDepositCount" numFmtId="0">
      <sharedItems containsSemiMixedTypes="0" containsString="0" containsNumber="1" containsInteger="1" minValue="3" maxValue="13"/>
    </cacheField>
    <cacheField name="TotalDemandAccountCount" numFmtId="0">
      <sharedItems containsSemiMixedTypes="0" containsString="0" containsNumber="1" containsInteger="1" minValue="0" maxValue="3"/>
    </cacheField>
    <cacheField name="TotalLoanCount" numFmtId="0">
      <sharedItems containsSemiMixedTypes="0" containsString="0" containsNumber="1" containsInteger="1" minValue="0" maxValue="0"/>
    </cacheField>
    <cacheField name="TotalTermDepositCount" numFmtId="0">
      <sharedItems containsSemiMixedTypes="0" containsString="0" containsNumber="1" containsInteger="1" minValue="3" maxValue="10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LOAN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1" maxValue="1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POA" numFmtId="0">
      <sharedItems/>
    </cacheField>
    <cacheField name="Address Review" numFmtId="0">
      <sharedItems containsSemiMixedTypes="0" containsString="0" containsNumber="1" containsInteger="1" minValue="1" maxValue="1"/>
    </cacheField>
    <cacheField name="ID Review" numFmtId="0">
      <sharedItems containsSemiMixedTypes="0" containsString="0" containsNumber="1" containsInteger="1" minValue="3" maxValue="3"/>
    </cacheField>
    <cacheField name="NOC Review" numFmtId="0">
      <sharedItems containsSemiMixedTypes="0" containsString="0" containsNumber="1" containsInteger="1" minValue="1" maxValue="2"/>
    </cacheField>
    <cacheField name="Occupation Review" numFmtId="0">
      <sharedItems containsSemiMixedTypes="0" containsString="0" containsNumber="1" containsInteger="1" minValue="1" maxValue="2"/>
    </cacheField>
    <cacheField name="Employer's Name (Loan Only)" numFmtId="0">
      <sharedItems/>
    </cacheField>
    <cacheField name="Employer's Address (Loan Only)" numFmtId="0">
      <sharedItems/>
    </cacheField>
    <cacheField name="PEFP Review" numFmtId="0">
      <sharedItems containsSemiMixedTypes="0" containsString="0" containsNumber="1" containsInteger="1" minValue="1" maxValue="1"/>
    </cacheField>
    <cacheField name="PEP Review" numFmtId="0">
      <sharedItems containsSemiMixedTypes="0" containsString="0" containsNumber="1" containsInteger="1" minValue="1" maxValue="1"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 count="1">
        <n v="1"/>
      </sharedItems>
    </cacheField>
    <cacheField name="Anticipated Acct Activities" numFmtId="0">
      <sharedItems containsNonDate="0" containsString="0" containsBlank="1"/>
    </cacheField>
    <cacheField name="Physical File Review" numFmtId="0">
      <sharedItems containsNonDate="0" containsString="0" containsBlank="1"/>
    </cacheField>
    <cacheField name="FILENET/WAVE" numFmtId="0">
      <sharedItems containsNonDate="0" containsString="0" containsBlank="1"/>
    </cacheField>
    <cacheField name="Date Sent" numFmtId="0">
      <sharedItems containsNonDate="0" containsString="0" containsBlank="1"/>
    </cacheField>
    <cacheField name="Date Received" numFmtId="16">
      <sharedItems containsNonDate="0" containsString="0" containsBlank="1"/>
    </cacheField>
    <cacheField name="Br Note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16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85763891" createdVersion="3" refreshedVersion="6" minRefreshableVersion="3" recordCount="3" xr:uid="{00000000-000A-0000-FFFF-FFFF0C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 count="2">
        <n v="1"/>
        <m/>
      </sharedItems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86226853" createdVersion="3" refreshedVersion="6" minRefreshableVersion="3" recordCount="3" xr:uid="{00000000-000A-0000-FFFF-FFFF0D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 count="1">
        <n v="1"/>
      </sharedItems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86689814" createdVersion="3" refreshedVersion="6" minRefreshableVersion="3" recordCount="3" xr:uid="{00000000-000A-0000-FFFF-FFFF0E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 count="2">
        <n v="1"/>
        <m/>
      </sharedItems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86805553" createdVersion="3" refreshedVersion="6" minRefreshableVersion="3" recordCount="3" xr:uid="{00000000-000A-0000-FFFF-FFFF0F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 count="2">
        <n v="1"/>
        <m/>
      </sharedItems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87268515" createdVersion="3" refreshedVersion="6" minRefreshableVersion="3" recordCount="3" xr:uid="{00000000-000A-0000-FFFF-FFFF10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 count="2">
        <n v="1"/>
        <m/>
      </sharedItems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87731484" createdVersion="3" refreshedVersion="6" minRefreshableVersion="3" recordCount="3" xr:uid="{00000000-000A-0000-FFFF-FFFF11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 count="2">
        <n v="1"/>
        <m/>
      </sharedItems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88194446" createdVersion="3" refreshedVersion="6" minRefreshableVersion="3" recordCount="3" xr:uid="{00000000-000A-0000-FFFF-FFFF12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 count="2">
        <s v="PHYSICAL REVIEW"/>
        <m/>
      </sharedItems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88657408" createdVersion="3" refreshedVersion="6" minRefreshableVersion="3" recordCount="3" xr:uid="{00000000-000A-0000-FFFF-FFFF13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 count="1">
        <n v="0"/>
      </sharedItems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8912037" createdVersion="3" refreshedVersion="6" minRefreshableVersion="3" recordCount="3" xr:uid="{00000000-000A-0000-FFFF-FFFF14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 count="1">
        <n v="1"/>
      </sharedItems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89351855" createdVersion="3" refreshedVersion="6" minRefreshableVersion="3" recordCount="3" xr:uid="{00000000-000A-0000-FFFF-FFFF15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 count="1">
        <n v="1"/>
      </sharedItems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89699071" createdVersion="3" refreshedVersion="6" minRefreshableVersion="3" recordCount="3" xr:uid="{00000000-000A-0000-FFFF-FFFF16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 count="2">
        <n v="1"/>
        <m/>
      </sharedItems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90046294" createdVersion="3" refreshedVersion="6" minRefreshableVersion="3" recordCount="3" xr:uid="{00000000-000A-0000-FFFF-FFFF17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 count="2">
        <s v="PHYSICAL REVIEW"/>
        <m/>
      </sharedItems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9016204" createdVersion="3" refreshedVersion="6" minRefreshableVersion="3" recordCount="3" xr:uid="{00000000-000A-0000-FFFF-FFFF18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 count="1">
        <n v="1"/>
      </sharedItems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90625002" createdVersion="3" refreshedVersion="6" minRefreshableVersion="3" recordCount="3" xr:uid="{00000000-000A-0000-FFFF-FFFF19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/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 count="1">
        <s v="NO"/>
      </sharedItems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291087964" createdVersion="3" refreshedVersion="6" minRefreshableVersion="3" recordCount="3" xr:uid="{00000000-000A-0000-FFFF-FFFF1A000000}">
  <cacheSource type="worksheet">
    <worksheetSource name="Non_Personal_Data"/>
  </cacheSource>
  <cacheFields count="142">
    <cacheField name="AccountBranchDesc" numFmtId="0">
      <sharedItems/>
    </cacheField>
    <cacheField name="CIFStatusDesc" numFmtId="0">
      <sharedItems/>
    </cacheField>
    <cacheField name="CIF" numFmtId="49">
      <sharedItems/>
    </cacheField>
    <cacheField name="CustomerName" numFmtId="0">
      <sharedItems/>
    </cacheField>
    <cacheField name="AlternateName" numFmtId="0">
      <sharedItems/>
    </cacheField>
    <cacheField name="TradeName" numFmtId="0">
      <sharedItems/>
    </cacheField>
    <cacheField name="CustomerBirthDate" numFmtId="14">
      <sharedItems containsDate="1" containsMixedTypes="1" minDate="2004-11-19T00:00:00" maxDate="2014-08-12T00:00:00"/>
    </cacheField>
    <cacheField name="DeceasedDate" numFmtId="0">
      <sharedItems/>
    </cacheField>
    <cacheField name="CustomerOpenDate" numFmtId="14">
      <sharedItems containsSemiMixedTypes="0" containsNonDate="0" containsDate="1" containsString="0" minDate="2004-12-20T00:00:00" maxDate="2015-11-14T00:00:00"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15T00:00:00"/>
    </cacheField>
    <cacheField name="NAICSCode" numFmtId="0">
      <sharedItems containsSemiMixedTypes="0" containsString="0" containsNumber="1" containsInteger="1" minValue="111140" maxValue="236110"/>
    </cacheField>
    <cacheField name="NAICSName" numFmtId="0">
      <sharedItems/>
    </cacheField>
    <cacheField name="NAICSSectorName" numFmtId="0">
      <sharedItems/>
    </cacheField>
    <cacheField name="NAICSInternalSectorName" numFmtId="0">
      <sharedItems/>
    </cacheField>
    <cacheField name="NAICS Lookup" numFmtId="0">
      <sharedItems/>
    </cacheField>
    <cacheField name="NAICSProhibited" numFmtId="0">
      <sharedItems containsNonDate="0" containsString="0" containsBlank="1"/>
    </cacheField>
    <cacheField name="Name Holding but Not Holding Company" numFmtId="0">
      <sharedItems containsNonDate="0" containsString="0" containsBlank="1"/>
    </cacheField>
    <cacheField name="NAICS DEFICIENCY COMMENTS" numFmtId="0">
      <sharedItems containsNonDate="0" containsString="0" containsBlank="1"/>
    </cacheField>
    <cacheField name="CustomerIndustryCode" numFmtId="0">
      <sharedItems containsSemiMixedTypes="0" containsString="0" containsNumber="1" containsInteger="1" minValue="1100" maxValue="2300"/>
    </cacheField>
    <cacheField name="CustomerIndustryDesc" numFmtId="0">
      <sharedItems/>
    </cacheField>
    <cacheField name="CustomerSectorDesc" numFmtId="0">
      <sharedItems/>
    </cacheField>
    <cacheField name="Line1Address" numFmtId="0">
      <sharedItems/>
    </cacheField>
    <cacheField name="Line2Address" numFmtId="0">
      <sharedItems/>
    </cacheField>
    <cacheField name="Line3Address" numFmtId="0">
      <sharedItems/>
    </cacheField>
    <cacheField name="CustomerCityName" numFmtId="0">
      <sharedItems/>
    </cacheField>
    <cacheField name="PostalCode" numFmtId="0">
      <sharedItems/>
    </cacheField>
    <cacheField name="ProvinceStateCode" numFmtId="0">
      <sharedItems/>
    </cacheField>
    <cacheField name="AddressCountryCode" numFmtId="0">
      <sharedItems/>
    </cacheField>
    <cacheField name="LegalLine1Address" numFmtId="0">
      <sharedItems/>
    </cacheField>
    <cacheField name="LegalLine2Address" numFmtId="0">
      <sharedItems/>
    </cacheField>
    <cacheField name="LegalLine3Address" numFmtId="0">
      <sharedItems/>
    </cacheField>
    <cacheField name="LegalCustomerCityName" numFmtId="0">
      <sharedItems/>
    </cacheField>
    <cacheField name="LegalPostalCode" numFmtId="0">
      <sharedItems/>
    </cacheField>
    <cacheField name="LegalProvinceStateCode" numFmtId="0">
      <sharedItems/>
    </cacheField>
    <cacheField name="LegalAddressCountryCode" numFmtId="0">
      <sharedItems/>
    </cacheField>
    <cacheField name="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NonDate="0" containsString="0" containsBlank="1"/>
    </cacheField>
    <cacheField name="NonResidentFlag" numFmtId="0">
      <sharedItems/>
    </cacheField>
    <cacheField name="AcceptsDonationsFlag" numFmtId="0">
      <sharedItems/>
    </cacheField>
    <cacheField name="RegisteredCharityFlag" numFmtId="0">
      <sharedItems/>
    </cacheField>
    <cacheField name="Charity DEFICIENCY COMMENTS" numFmtId="0">
      <sharedItems containsNonDate="0" containsString="0" containsBlank="1"/>
    </cacheField>
    <cacheField name="ThirdPartyFlag" numFmtId="0">
      <sharedItems/>
    </cacheField>
    <cacheField name="TP DEFICIENCY COMMENTS" numFmtId="0">
      <sharedItems containsNonDate="0" containsString="0" containsBlank="1"/>
    </cacheField>
    <cacheField name="CategoryCode" numFmtId="0">
      <sharedItems containsSemiMixedTypes="0" containsString="0" containsNumber="1" containsInteger="1" minValue="6610" maxValue="28004"/>
    </cacheField>
    <cacheField name="IntendedUseCode" numFmtId="0">
      <sharedItems containsSemiMixedTypes="0" containsString="0" containsNumber="1" containsInteger="1" minValue="12" maxValue="86"/>
    </cacheField>
    <cacheField name="IntendedUseDesc" numFmtId="0">
      <sharedItems/>
    </cacheField>
    <cacheField name="IntendedUseOtherDesc" numFmtId="0">
      <sharedItems/>
    </cacheField>
    <cacheField name="IU DEFICIENCY COMMENTS" numFmtId="0">
      <sharedItems containsNonDate="0" containsString="0" containsBlank="1"/>
    </cacheField>
    <cacheField name="AvgMoCashDep" numFmtId="0">
      <sharedItems/>
    </cacheField>
    <cacheField name="AvgMoChqDep" numFmtId="0">
      <sharedItems/>
    </cacheField>
    <cacheField name="AvgMoIncWire" numFmtId="0">
      <sharedItems/>
    </cacheField>
    <cacheField name="AvgMoOutWire" numFmtId="0">
      <sharedItems/>
    </cacheField>
    <cacheField name="AAA DEFICIENCY COMMENTS" numFmtId="0">
      <sharedItems containsNonDate="0" containsString="0"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0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824" maxValue="5294"/>
    </cacheField>
    <cacheField name="AcctDAOFullName" numFmtId="0">
      <sharedItems/>
    </cacheField>
    <cacheField name="AccountDAOBranchDesc" numFmtId="0">
      <sharedItems/>
    </cacheField>
    <cacheField name="AccountDAODept" numFmtId="0">
      <sharedItems/>
    </cacheField>
    <cacheField name="CustDAONumber" numFmtId="0">
      <sharedItems containsSemiMixedTypes="0" containsString="0" containsNumber="1" containsInteger="1" minValue="1824" maxValue="5294"/>
    </cacheField>
    <cacheField name="CustDAOFullName" numFmtId="0">
      <sharedItems/>
    </cacheField>
    <cacheField name="CustDAOBranchDesc" numFmtId="0">
      <sharedItems/>
    </cacheField>
    <cacheField name="CustDAODept" numFmtId="0">
      <sharedItems/>
    </cacheField>
    <cacheField name="EFG DAO" numFmtId="0">
      <sharedItems containsNonDate="0" containsString="0" containsBlank="1"/>
    </cacheField>
    <cacheField name="JointTotalCount" numFmtId="0">
      <sharedItems containsSemiMixedTypes="0" containsString="0" containsNumber="1" containsInteger="1" minValue="0" maxValue="2"/>
    </cacheField>
    <cacheField name="PrimaryCount" numFmtId="0">
      <sharedItems containsSemiMixedTypes="0" containsString="0" containsNumber="1" containsInteger="1" minValue="1" maxValue="1"/>
    </cacheField>
    <cacheField name="JointJointCount" numFmtId="0">
      <sharedItems containsSemiMixedTypes="0" containsString="0" containsNumber="1" containsInteger="1" minValue="0" maxValue="0"/>
    </cacheField>
    <cacheField name="JointSingerCount" numFmtId="0">
      <sharedItems containsSemiMixedTypes="0" containsString="0" containsNumber="1" containsInteger="1" minValue="0" maxValue="2"/>
    </cacheField>
    <cacheField name="JointPowerOfAttorneyCount" numFmtId="0">
      <sharedItems containsSemiMixedTypes="0" containsString="0" containsNumber="1" containsInteger="1" minValue="0" maxValue="0"/>
    </cacheField>
    <cacheField name="JointExecutorCount" numFmtId="0">
      <sharedItems containsSemiMixedTypes="0" containsString="0" containsNumber="1" containsInteger="1" minValue="0" maxValue="0"/>
    </cacheField>
    <cacheField name="JointTrusteeCount" numFmtId="0">
      <sharedItems containsSemiMixedTypes="0" containsString="0" containsNumber="1" containsInteger="1" minValue="0" maxValue="0"/>
    </cacheField>
    <cacheField name="JointTenantsInCommonCount" numFmtId="0">
      <sharedItems containsSemiMixedTypes="0" containsString="0" containsNumber="1" containsInteger="1" minValue="0" maxValue="0"/>
    </cacheField>
    <cacheField name="JointGuarantorCount" numFmtId="0">
      <sharedItems containsSemiMixedTypes="0" containsString="0" containsNumber="1" containsInteger="1" minValue="0" maxValue="0"/>
    </cacheField>
    <cacheField name="JointThirdPartyCount" numFmtId="0">
      <sharedItems containsSemiMixedTypes="0" containsString="0" containsNumber="1" containsInteger="1" minValue="0" maxValue="0"/>
    </cacheField>
    <cacheField name="JointOtherCount" numFmtId="0">
      <sharedItems containsSemiMixedTypes="0" containsString="0" containsNumber="1" containsInteger="1" minValue="0" maxValue="0"/>
    </cacheField>
    <cacheField name="TotalAccountCount" numFmtId="0">
      <sharedItems containsSemiMixedTypes="0" containsString="0" containsNumber="1" containsInteger="1" minValue="4" maxValue="7"/>
    </cacheField>
    <cacheField name="TotalDepositCount" numFmtId="0">
      <sharedItems containsSemiMixedTypes="0" containsString="0" containsNumber="1" containsInteger="1" minValue="3" maxValue="5"/>
    </cacheField>
    <cacheField name="TotalDemandAccountCount" numFmtId="0">
      <sharedItems containsSemiMixedTypes="0" containsString="0" containsNumber="1" containsInteger="1" minValue="2" maxValue="3"/>
    </cacheField>
    <cacheField name="TotalLoanCount" numFmtId="0">
      <sharedItems containsSemiMixedTypes="0" containsString="0" containsNumber="1" containsInteger="1" minValue="0" maxValue="4"/>
    </cacheField>
    <cacheField name="TotalTermDepositCount" numFmtId="0">
      <sharedItems containsSemiMixedTypes="0" containsString="0" containsNumber="1" containsInteger="1" minValue="0" maxValue="3"/>
    </cacheField>
    <cacheField name="Calendar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CIF Count" numFmtId="0">
      <sharedItems containsSemiMixedTypes="0" containsString="0" containsNumber="1" containsInteger="1" minValue="1" maxValue="1"/>
    </cacheField>
    <cacheField name="EFG CIF Count" numFmtId="0">
      <sharedItems containsSemiMixedTypes="0" containsString="0" containsNumber="1" containsInteger="1" minValue="0" maxValue="0"/>
    </cacheField>
    <cacheField name="CIF ITF Count" numFmtId="0">
      <sharedItems containsSemiMixedTypes="0" containsString="0" containsNumber="1" containsInteger="1" minValue="0" maxValue="0"/>
    </cacheField>
    <cacheField name="Rolling GIC" numFmtId="0">
      <sharedItems/>
    </cacheField>
    <cacheField name="Review Eligible" numFmtId="0">
      <sharedItems/>
    </cacheField>
    <cacheField name="Duplicate CIF but Different Branches" numFmtId="0">
      <sharedItems containsSemiMixedTypes="0" containsString="0" containsNumber="1" containsInteger="1" minValue="0" maxValue="0"/>
    </cacheField>
    <cacheField name="Same Name Different CIF" numFmtId="0">
      <sharedItems containsSemiMixedTypes="0" containsString="0" containsNumber="1" containsInteger="1" minValue="0" maxValue="0"/>
    </cacheField>
    <cacheField name="At least 1" numFmtId="0">
      <sharedItems containsSemiMixedTypes="0" containsString="0" containsNumber="1" containsInteger="1" minValue="0" maxValue="0"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NAICS Review" numFmtId="0">
      <sharedItems containsSemiMixedTypes="0" containsString="0" containsNumber="1" containsInteger="1" minValue="1" maxValue="1"/>
    </cacheField>
    <cacheField name="Address Review" numFmtId="0">
      <sharedItems containsSemiMixedTypes="0" containsString="0" containsNumber="1" containsInteger="1" minValue="1" maxValue="1"/>
    </cacheField>
    <cacheField name="Charity Review" numFmtId="0">
      <sharedItems count="1">
        <s v="NO"/>
      </sharedItems>
    </cacheField>
    <cacheField name="Third Party" numFmtId="0">
      <sharedItems containsSemiMixedTypes="0" containsString="0" containsNumber="1" containsInteger="1" minValue="1" maxValue="1"/>
    </cacheField>
    <cacheField name="Intended Use" numFmtId="0">
      <sharedItems containsSemiMixedTypes="0" containsString="0" containsNumber="1" containsInteger="1" minValue="1" maxValue="1"/>
    </cacheField>
    <cacheField name="Anticipated Acct Activities" numFmtId="0">
      <sharedItems/>
    </cacheField>
    <cacheField name="Ownership Structure" numFmtId="0">
      <sharedItems containsString="0" containsBlank="1" containsNumber="1" containsInteger="1" minValue="1" maxValue="1"/>
    </cacheField>
    <cacheField name="Owners on System" numFmtId="0">
      <sharedItems containsString="0" containsBlank="1" containsNumber="1" containsInteger="1" minValue="1" maxValue="1"/>
    </cacheField>
    <cacheField name="Confirm Existance" numFmtId="0">
      <sharedItems containsString="0" containsBlank="1" containsNumber="1" containsInteger="1" minValue="1" maxValue="1"/>
    </cacheField>
    <cacheField name="Record of Directors" numFmtId="0">
      <sharedItems containsString="0" containsBlank="1" containsNumber="1" containsInteger="1" minValue="1" maxValue="1"/>
    </cacheField>
    <cacheField name="Directors on System" numFmtId="0">
      <sharedItems containsString="0" containsBlank="1" containsNumber="1" containsInteger="1" minValue="1" maxValue="1"/>
    </cacheField>
    <cacheField name="Signers Review" numFmtId="0">
      <sharedItems containsString="0" containsBlank="1" containsNumber="1" containsInteger="1" minValue="1" maxValue="1"/>
    </cacheField>
    <cacheField name="Physical File Review" numFmtId="0">
      <sharedItems containsBlank="1"/>
    </cacheField>
    <cacheField name="FILENET/WAVE" numFmtId="0">
      <sharedItems containsBlank="1"/>
    </cacheField>
    <cacheField name="Date Sent" numFmtId="0">
      <sharedItems containsNonDate="0" containsDate="1" containsString="0" containsBlank="1" minDate="2019-07-05T00:00:00" maxDate="2019-07-06T00:00:00"/>
    </cacheField>
    <cacheField name="Date Received" numFmtId="16">
      <sharedItems containsNonDate="0" containsDate="1" containsString="0" containsBlank="1" minDate="2019-07-10T00:00:00" maxDate="2019-07-11T00:00:00"/>
    </cacheField>
    <cacheField name="Br Note" numFmtId="0">
      <sharedItems containsNonDate="0" containsString="0" containsBlank="1"/>
    </cacheField>
    <cacheField name="Physical Date Reviewed" numFmtId="16">
      <sharedItems containsNonDate="0" containsDate="1" containsString="0" containsBlank="1" minDate="2019-07-16T00:00:00" maxDate="2019-07-17T00:00:00"/>
    </cacheField>
    <cacheField name="Physical Reviewed by" numFmtId="0">
      <sharedItems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NonDate="0" containsString="0" containsBlank="1"/>
    </cacheField>
    <cacheField name="Electronic QA Note" numFmtId="0">
      <sharedItems containsNonDate="0" containsString="0" containsBlank="1"/>
    </cacheField>
    <cacheField name="Electronic QA Rating" numFmtId="0">
      <sharedItems containsNonDate="0" containsString="0" containsBlank="1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322569446" createdVersion="3" refreshedVersion="6" minRefreshableVersion="3" recordCount="3" xr:uid="{00000000-000A-0000-FFFF-FFFF1B000000}">
  <cacheSource type="worksheet">
    <worksheetSource name="Joints_Data"/>
  </cacheSource>
  <cacheFields count="157">
    <cacheField name="AccountBranchDesc" numFmtId="0">
      <sharedItems/>
    </cacheField>
    <cacheField name="PrimaryCIF" numFmtId="0">
      <sharedItems containsSemiMixedTypes="0" containsString="0" containsNumber="1" containsInteger="1" minValue="515084" maxValue="648015"/>
    </cacheField>
    <cacheField name="PrimaryCustomerName" numFmtId="0">
      <sharedItems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28T00:00:00"/>
    </cacheField>
    <cacheField name="JointCustomerStatusDesc" numFmtId="0">
      <sharedItems/>
    </cacheField>
    <cacheField name="JointCIF" numFmtId="49">
      <sharedItems/>
    </cacheField>
    <cacheField name="JointCustomerName" numFmtId="49">
      <sharedItems/>
    </cacheField>
    <cacheField name="JointAlternateName" numFmtId="0">
      <sharedItems/>
    </cacheField>
    <cacheField name="JointTradeName" numFmtId="0">
      <sharedItems/>
    </cacheField>
    <cacheField name="JointCustomerBirthDate" numFmtId="14">
      <sharedItems containsDate="1" containsMixedTypes="1" minDate="1966-09-28T00:00:00" maxDate="1975-03-16T00:00:00"/>
    </cacheField>
    <cacheField name="DOB DEFICIENCY COMMENTS" numFmtId="14">
      <sharedItems containsBlank="1"/>
    </cacheField>
    <cacheField name="JointDeceasedDate" numFmtId="14">
      <sharedItems/>
    </cacheField>
    <cacheField name="JointCustomerOpenDate" numFmtId="14">
      <sharedItems containsSemiMixedTypes="0" containsNonDate="0" containsDate="1" containsString="0" minDate="2016-05-01T00:00:00" maxDate="2017-10-06T00:00:00"/>
    </cacheField>
    <cacheField name="JointTypeDesc" numFmtId="0">
      <sharedItems/>
    </cacheField>
    <cacheField name="Type DEFICIENCY COMMENTS" numFmtId="0">
      <sharedItems containsBlank="1"/>
    </cacheField>
    <cacheField name="Multiple CIFs" numFmtId="0">
      <sharedItems containsNonDate="0" containsString="0" containsBlank="1"/>
    </cacheField>
    <cacheField name="Selected for Role Review" numFmtId="0">
      <sharedItems containsNonDate="0" containsString="0" containsBlank="1"/>
    </cacheField>
    <cacheField name="CIF Relation" numFmtId="0">
      <sharedItems/>
    </cacheField>
    <cacheField name="Personal CIF Role" numFmtId="0">
      <sharedItems/>
    </cacheField>
    <cacheField name="Correct Role" numFmtId="0">
      <sharedItems/>
    </cacheField>
    <cacheField name="Highest AML requirement role" numFmtId="0">
      <sharedItems/>
    </cacheField>
    <cacheField name="Role DEFICIENCY COMMENTS" numFmtId="0">
      <sharedItems containsBlank="1"/>
    </cacheField>
    <cacheField name="JointCustomerIndustryCode" numFmtId="0">
      <sharedItems containsSemiMixedTypes="0" containsString="0" containsNumber="1" containsInteger="1" minValue="700" maxValue="700"/>
    </cacheField>
    <cacheField name="JointCustomerIndustryDesc" numFmtId="0">
      <sharedItems/>
    </cacheField>
    <cacheField name="JointCustomerSectorDesc" numFmtId="0">
      <sharedItems/>
    </cacheField>
    <cacheField name="JointOfficePhone" numFmtId="0">
      <sharedItems/>
    </cacheField>
    <cacheField name="JointLine1Address" numFmtId="0">
      <sharedItems/>
    </cacheField>
    <cacheField name="JointLine2Address" numFmtId="0">
      <sharedItems/>
    </cacheField>
    <cacheField name="JointLine3Address" numFmtId="0">
      <sharedItems/>
    </cacheField>
    <cacheField name="JointCustomerCityName" numFmtId="0">
      <sharedItems/>
    </cacheField>
    <cacheField name="JointPostalCode" numFmtId="0">
      <sharedItems/>
    </cacheField>
    <cacheField name="JointProvinceStateCode" numFmtId="0">
      <sharedItems/>
    </cacheField>
    <cacheField name="JointAddressCountryCode" numFmtId="0">
      <sharedItems/>
    </cacheField>
    <cacheField name="JointLegalLine1Address" numFmtId="0">
      <sharedItems/>
    </cacheField>
    <cacheField name="JointLegalLine2Address" numFmtId="0">
      <sharedItems/>
    </cacheField>
    <cacheField name="JointLegalLine3Address" numFmtId="0">
      <sharedItems/>
    </cacheField>
    <cacheField name="JointLegalCustomerCityName" numFmtId="0">
      <sharedItems/>
    </cacheField>
    <cacheField name="JointLegalPostalCode" numFmtId="0">
      <sharedItems/>
    </cacheField>
    <cacheField name="JointLegalProvinceStateCode" numFmtId="0">
      <sharedItems/>
    </cacheField>
    <cacheField name="JointLegalAddressCountryCode" numFmtId="0">
      <sharedItems/>
    </cacheField>
    <cacheField name="Joint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Blank="1"/>
    </cacheField>
    <cacheField name="After December 17" numFmtId="0">
      <sharedItems/>
    </cacheField>
    <cacheField name="YOUTH" numFmtId="0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0" maxValue="0"/>
    </cacheField>
    <cacheField name="JointFACE_TO_FACE1" numFmtId="49">
      <sharedItems/>
    </cacheField>
    <cacheField name="JointAgent/AffiliateValidation1" numFmtId="49">
      <sharedItems/>
    </cacheField>
    <cacheField name="JointMatchingCriteria1" numFmtId="49">
      <sharedItems/>
    </cacheField>
    <cacheField name="JointSourceOfInformation1" numFmtId="49">
      <sharedItems/>
    </cacheField>
    <cacheField name="JointCustomerIdentification1Number" numFmtId="49">
      <sharedItems/>
    </cacheField>
    <cacheField name="JointCustomerIdentification1TypeDesc" numFmtId="49">
      <sharedItems/>
    </cacheField>
    <cacheField name="JointExpiryDate1" numFmtId="49">
      <sharedItems/>
    </cacheField>
    <cacheField name="JointCustomerIdentification1CountryOfIssueDesc" numFmtId="49">
      <sharedItems/>
    </cacheField>
    <cacheField name="JointCustomerIdentification1PlaceOfIssueDesc" numFmtId="49">
      <sharedItems/>
    </cacheField>
    <cacheField name="JointCWBIdentify1" numFmtId="49">
      <sharedItems/>
    </cacheField>
    <cacheField name="JointEmployeeVerificationDate1" numFmtId="49">
      <sharedItems/>
    </cacheField>
    <cacheField name="JointAgent/AffiliateEntity1" numFmtId="49">
      <sharedItems/>
    </cacheField>
    <cacheField name="JointAgent/AffiliateName1" numFmtId="49">
      <sharedItems/>
    </cacheField>
    <cacheField name="JointAgent/AffiliateVerificationDate1" numFmtId="49">
      <sharedItems/>
    </cacheField>
    <cacheField name="CountID2Digits" numFmtId="1">
      <sharedItems containsSemiMixedTypes="0" containsString="0" containsNumber="1" containsInteger="1" minValue="0" maxValue="0"/>
    </cacheField>
    <cacheField name="Joint_FACE_TO_FACE2" numFmtId="49">
      <sharedItems/>
    </cacheField>
    <cacheField name="JointAgent/AffiliateValidation2" numFmtId="49">
      <sharedItems/>
    </cacheField>
    <cacheField name="JointMatchingCriteria2" numFmtId="49">
      <sharedItems/>
    </cacheField>
    <cacheField name="JointSourceOfInformation2" numFmtId="49">
      <sharedItems/>
    </cacheField>
    <cacheField name="JointCustomerIdentification2Number" numFmtId="49">
      <sharedItems/>
    </cacheField>
    <cacheField name="JointCustomerIdentification2TypeDesc" numFmtId="49">
      <sharedItems/>
    </cacheField>
    <cacheField name="JointExpiryDate2" numFmtId="0">
      <sharedItems/>
    </cacheField>
    <cacheField name="JointCustomerIdentification2CountryOfIssueDesc" numFmtId="49">
      <sharedItems/>
    </cacheField>
    <cacheField name="JointCustomerIdentification2PlaceOfIssueDesc" numFmtId="49">
      <sharedItems/>
    </cacheField>
    <cacheField name="JointCWBIdentify2" numFmtId="49">
      <sharedItems/>
    </cacheField>
    <cacheField name="JointEmployeeVerificationDate2" numFmtId="49">
      <sharedItems/>
    </cacheField>
    <cacheField name="JointAgent/AffiliateEntity2" numFmtId="49">
      <sharedItems/>
    </cacheField>
    <cacheField name="JointAgent/AffiliateName2" numFmtId="49">
      <sharedItems/>
    </cacheField>
    <cacheField name="JointAgent/AffiliateVerificationDate2" numFmtId="49">
      <sharedItems/>
    </cacheField>
    <cacheField name="ID DEFICIENCY COMMENTS" numFmtId="49">
      <sharedItems/>
    </cacheField>
    <cacheField name="JointNOCCode" numFmtId="49">
      <sharedItems/>
    </cacheField>
    <cacheField name="JointNOCDesc" numFmtId="0">
      <sharedItems/>
    </cacheField>
    <cacheField name="NOC DEFICIENCY COMMENTS" numFmtId="0">
      <sharedItems containsBlank="1"/>
    </cacheField>
    <cacheField name="JointCustomerOccupationDesc" numFmtId="0">
      <sharedItems/>
    </cacheField>
    <cacheField name="JointCustomerEmploymentStatusDesc" numFmtId="0">
      <sharedItems/>
    </cacheField>
    <cacheField name="Occupation DEFICIENCY COMMENTS" numFmtId="0">
      <sharedItems containsBlank="1"/>
    </cacheField>
    <cacheField name="EmployerBusiness" numFmtId="0">
      <sharedItems/>
    </cacheField>
    <cacheField name="JointCustomerEmployerName" numFmtId="0">
      <sharedItems/>
    </cacheField>
    <cacheField name="JointCustomerEmployerAddress" numFmtId="0">
      <sharedItems/>
    </cacheField>
    <cacheField name="Employer DEFICIENCY COMMENTS" numFmtId="0">
      <sharedItems containsNonDate="0" containsString="0" containsBlank="1"/>
    </cacheField>
    <cacheField name="JointPEFPFlag" numFmtId="0">
      <sharedItems/>
    </cacheField>
    <cacheField name="JointPEPFlag" numFmtId="0">
      <sharedItems/>
    </cacheField>
    <cacheField name="PEFP/PEP DEFICIENCY COMMENTS" numFmtId="0">
      <sharedItems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4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37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9" maxValue="2658"/>
    </cacheField>
    <cacheField name="AcctDAOFullName" numFmtId="0">
      <sharedItems/>
    </cacheField>
    <cacheField name="AccountDAOBranchDesc" numFmtId="0">
      <sharedItems/>
    </cacheField>
    <cacheField name="Account DAODept" numFmtId="0">
      <sharedItems/>
    </cacheField>
    <cacheField name="JointCustDAONumber" numFmtId="0">
      <sharedItems containsSemiMixedTypes="0" containsString="0" containsNumber="1" containsInteger="1" minValue="1099" maxValue="5770"/>
    </cacheField>
    <cacheField name="JointCustDAOFullName" numFmtId="0">
      <sharedItems/>
    </cacheField>
    <cacheField name="JointCustDAOBranchDesc" numFmtId="0">
      <sharedItems/>
    </cacheField>
    <cacheField name="CustDAODept" numFmtId="0">
      <sharedItems/>
    </cacheField>
    <cacheField name="EFG DAO" numFmtId="0">
      <sharedItems containsBlank="1"/>
    </cacheField>
    <cacheField name="Business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Joint 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Joint CIF Count" numFmtId="0">
      <sharedItems containsSemiMixedTypes="0" containsString="0" containsNumber="1" containsInteger="1" minValue="1" maxValue="1"/>
    </cacheField>
    <cacheField name="Law firm CIF Count" numFmtId="0">
      <sharedItems containsSemiMixedTypes="0" containsString="0" containsNumber="1" containsInteger="1" minValue="1" maxValue="5"/>
    </cacheField>
    <cacheField name="Rolling GIC" numFmtId="0">
      <sharedItems containsNonDate="0" containsString="0" containsBlank="1"/>
    </cacheField>
    <cacheField name="LOAN" numFmtId="0">
      <sharedItems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DOB Review" numFmtId="0">
      <sharedItems containsMixedTypes="1" containsNumber="1" containsInteger="1" minValue="3" maxValue="3"/>
    </cacheField>
    <cacheField name="Incorrect Signing Authority" numFmtId="0">
      <sharedItems containsSemiMixedTypes="0" containsString="0" containsNumber="1" containsInteger="1" minValue="1" maxValue="3"/>
    </cacheField>
    <cacheField name="Role Review" numFmtId="0">
      <sharedItems containsSemiMixedTypes="0" containsString="0" containsNumber="1" containsInteger="1" minValue="1" maxValue="3"/>
    </cacheField>
    <cacheField name="Address Review" numFmtId="0">
      <sharedItems containsMixedTypes="1" containsNumber="1" containsInteger="1" minValue="3" maxValue="3"/>
    </cacheField>
    <cacheField name="ID Review" numFmtId="0">
      <sharedItems containsMixedTypes="1" containsNumber="1" containsInteger="1" minValue="3" maxValue="3"/>
    </cacheField>
    <cacheField name="NOC Review" numFmtId="0">
      <sharedItems containsMixedTypes="1" containsNumber="1" containsInteger="1" minValue="3" maxValue="3"/>
    </cacheField>
    <cacheField name="Occupation Review" numFmtId="0">
      <sharedItems containsMixedTypes="1" containsNumber="1" containsInteger="1" minValue="3" maxValue="3" count="2">
        <s v="NO"/>
        <n v="3"/>
      </sharedItems>
    </cacheField>
    <cacheField name="Employer's Name (Personal Loan Only)" numFmtId="0">
      <sharedItems/>
    </cacheField>
    <cacheField name="Employer's Address (Personal Loan Only)" numFmtId="0">
      <sharedItems/>
    </cacheField>
    <cacheField name="PEFP Review" numFmtId="0">
      <sharedItems containsMixedTypes="1" containsNumber="1" containsInteger="1" minValue="3" maxValue="3"/>
    </cacheField>
    <cacheField name="PEP Review" numFmtId="0">
      <sharedItems containsMixedTypes="1" containsNumber="1" containsInteger="1" minValue="3" maxValue="3"/>
    </cacheField>
    <cacheField name="Optimum Physical IDs" numFmtId="0">
      <sharedItems/>
    </cacheField>
    <cacheField name="Physical Reviewed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0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Blank="1"/>
    </cacheField>
    <cacheField name="Electronic QA Note" numFmtId="0">
      <sharedItems containsBlank="1"/>
    </cacheField>
    <cacheField name="Electronic QA Rating" numFmtId="0">
      <sharedItems containsString="0" containsBlank="1" containsNumber="1" containsInteger="1" minValue="3" maxValue="3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  <cacheField name="Loan Signer" numFmtId="0">
      <sharedItems/>
    </cacheField>
    <cacheField name="Assigned to Different Branch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322916669" createdVersion="3" refreshedVersion="6" minRefreshableVersion="3" recordCount="3" xr:uid="{00000000-000A-0000-FFFF-FFFF1C000000}">
  <cacheSource type="worksheet">
    <worksheetSource name="Joints_Data"/>
  </cacheSource>
  <cacheFields count="157">
    <cacheField name="AccountBranchDesc" numFmtId="0">
      <sharedItems/>
    </cacheField>
    <cacheField name="PrimaryCIF" numFmtId="0">
      <sharedItems containsSemiMixedTypes="0" containsString="0" containsNumber="1" containsInteger="1" minValue="515084" maxValue="648015"/>
    </cacheField>
    <cacheField name="PrimaryCustomerName" numFmtId="0">
      <sharedItems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28T00:00:00"/>
    </cacheField>
    <cacheField name="JointCustomerStatusDesc" numFmtId="0">
      <sharedItems/>
    </cacheField>
    <cacheField name="JointCIF" numFmtId="49">
      <sharedItems/>
    </cacheField>
    <cacheField name="JointCustomerName" numFmtId="49">
      <sharedItems/>
    </cacheField>
    <cacheField name="JointAlternateName" numFmtId="0">
      <sharedItems/>
    </cacheField>
    <cacheField name="JointTradeName" numFmtId="0">
      <sharedItems/>
    </cacheField>
    <cacheField name="JointCustomerBirthDate" numFmtId="14">
      <sharedItems containsDate="1" containsMixedTypes="1" minDate="1966-09-28T00:00:00" maxDate="1975-03-16T00:00:00"/>
    </cacheField>
    <cacheField name="DOB DEFICIENCY COMMENTS" numFmtId="14">
      <sharedItems containsBlank="1"/>
    </cacheField>
    <cacheField name="JointDeceasedDate" numFmtId="14">
      <sharedItems/>
    </cacheField>
    <cacheField name="JointCustomerOpenDate" numFmtId="14">
      <sharedItems containsSemiMixedTypes="0" containsNonDate="0" containsDate="1" containsString="0" minDate="2016-05-01T00:00:00" maxDate="2017-10-06T00:00:00"/>
    </cacheField>
    <cacheField name="JointTypeDesc" numFmtId="0">
      <sharedItems/>
    </cacheField>
    <cacheField name="Type DEFICIENCY COMMENTS" numFmtId="0">
      <sharedItems containsBlank="1"/>
    </cacheField>
    <cacheField name="Multiple CIFs" numFmtId="0">
      <sharedItems containsNonDate="0" containsString="0" containsBlank="1"/>
    </cacheField>
    <cacheField name="Selected for Role Review" numFmtId="0">
      <sharedItems containsNonDate="0" containsString="0" containsBlank="1"/>
    </cacheField>
    <cacheField name="CIF Relation" numFmtId="0">
      <sharedItems/>
    </cacheField>
    <cacheField name="Personal CIF Role" numFmtId="0">
      <sharedItems/>
    </cacheField>
    <cacheField name="Correct Role" numFmtId="0">
      <sharedItems/>
    </cacheField>
    <cacheField name="Highest AML requirement role" numFmtId="0">
      <sharedItems/>
    </cacheField>
    <cacheField name="Role DEFICIENCY COMMENTS" numFmtId="0">
      <sharedItems containsBlank="1"/>
    </cacheField>
    <cacheField name="JointCustomerIndustryCode" numFmtId="0">
      <sharedItems containsSemiMixedTypes="0" containsString="0" containsNumber="1" containsInteger="1" minValue="700" maxValue="700"/>
    </cacheField>
    <cacheField name="JointCustomerIndustryDesc" numFmtId="0">
      <sharedItems/>
    </cacheField>
    <cacheField name="JointCustomerSectorDesc" numFmtId="0">
      <sharedItems/>
    </cacheField>
    <cacheField name="JointOfficePhone" numFmtId="0">
      <sharedItems/>
    </cacheField>
    <cacheField name="JointLine1Address" numFmtId="0">
      <sharedItems/>
    </cacheField>
    <cacheField name="JointLine2Address" numFmtId="0">
      <sharedItems/>
    </cacheField>
    <cacheField name="JointLine3Address" numFmtId="0">
      <sharedItems/>
    </cacheField>
    <cacheField name="JointCustomerCityName" numFmtId="0">
      <sharedItems/>
    </cacheField>
    <cacheField name="JointPostalCode" numFmtId="0">
      <sharedItems/>
    </cacheField>
    <cacheField name="JointProvinceStateCode" numFmtId="0">
      <sharedItems/>
    </cacheField>
    <cacheField name="JointAddressCountryCode" numFmtId="0">
      <sharedItems/>
    </cacheField>
    <cacheField name="JointLegalLine1Address" numFmtId="0">
      <sharedItems/>
    </cacheField>
    <cacheField name="JointLegalLine2Address" numFmtId="0">
      <sharedItems/>
    </cacheField>
    <cacheField name="JointLegalLine3Address" numFmtId="0">
      <sharedItems/>
    </cacheField>
    <cacheField name="JointLegalCustomerCityName" numFmtId="0">
      <sharedItems/>
    </cacheField>
    <cacheField name="JointLegalPostalCode" numFmtId="0">
      <sharedItems/>
    </cacheField>
    <cacheField name="JointLegalProvinceStateCode" numFmtId="0">
      <sharedItems/>
    </cacheField>
    <cacheField name="JointLegalAddressCountryCode" numFmtId="0">
      <sharedItems/>
    </cacheField>
    <cacheField name="Joint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Blank="1"/>
    </cacheField>
    <cacheField name="After December 17" numFmtId="0">
      <sharedItems/>
    </cacheField>
    <cacheField name="YOUTH" numFmtId="0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0" maxValue="0"/>
    </cacheField>
    <cacheField name="JointFACE_TO_FACE1" numFmtId="49">
      <sharedItems/>
    </cacheField>
    <cacheField name="JointAgent/AffiliateValidation1" numFmtId="49">
      <sharedItems/>
    </cacheField>
    <cacheField name="JointMatchingCriteria1" numFmtId="49">
      <sharedItems/>
    </cacheField>
    <cacheField name="JointSourceOfInformation1" numFmtId="49">
      <sharedItems/>
    </cacheField>
    <cacheField name="JointCustomerIdentification1Number" numFmtId="49">
      <sharedItems/>
    </cacheField>
    <cacheField name="JointCustomerIdentification1TypeDesc" numFmtId="49">
      <sharedItems/>
    </cacheField>
    <cacheField name="JointExpiryDate1" numFmtId="49">
      <sharedItems/>
    </cacheField>
    <cacheField name="JointCustomerIdentification1CountryOfIssueDesc" numFmtId="49">
      <sharedItems/>
    </cacheField>
    <cacheField name="JointCustomerIdentification1PlaceOfIssueDesc" numFmtId="49">
      <sharedItems/>
    </cacheField>
    <cacheField name="JointCWBIdentify1" numFmtId="49">
      <sharedItems/>
    </cacheField>
    <cacheField name="JointEmployeeVerificationDate1" numFmtId="49">
      <sharedItems/>
    </cacheField>
    <cacheField name="JointAgent/AffiliateEntity1" numFmtId="49">
      <sharedItems/>
    </cacheField>
    <cacheField name="JointAgent/AffiliateName1" numFmtId="49">
      <sharedItems/>
    </cacheField>
    <cacheField name="JointAgent/AffiliateVerificationDate1" numFmtId="49">
      <sharedItems/>
    </cacheField>
    <cacheField name="CountID2Digits" numFmtId="1">
      <sharedItems containsSemiMixedTypes="0" containsString="0" containsNumber="1" containsInteger="1" minValue="0" maxValue="0"/>
    </cacheField>
    <cacheField name="Joint_FACE_TO_FACE2" numFmtId="49">
      <sharedItems/>
    </cacheField>
    <cacheField name="JointAgent/AffiliateValidation2" numFmtId="49">
      <sharedItems/>
    </cacheField>
    <cacheField name="JointMatchingCriteria2" numFmtId="49">
      <sharedItems/>
    </cacheField>
    <cacheField name="JointSourceOfInformation2" numFmtId="49">
      <sharedItems/>
    </cacheField>
    <cacheField name="JointCustomerIdentification2Number" numFmtId="49">
      <sharedItems/>
    </cacheField>
    <cacheField name="JointCustomerIdentification2TypeDesc" numFmtId="49">
      <sharedItems/>
    </cacheField>
    <cacheField name="JointExpiryDate2" numFmtId="0">
      <sharedItems/>
    </cacheField>
    <cacheField name="JointCustomerIdentification2CountryOfIssueDesc" numFmtId="49">
      <sharedItems/>
    </cacheField>
    <cacheField name="JointCustomerIdentification2PlaceOfIssueDesc" numFmtId="49">
      <sharedItems/>
    </cacheField>
    <cacheField name="JointCWBIdentify2" numFmtId="49">
      <sharedItems/>
    </cacheField>
    <cacheField name="JointEmployeeVerificationDate2" numFmtId="49">
      <sharedItems/>
    </cacheField>
    <cacheField name="JointAgent/AffiliateEntity2" numFmtId="49">
      <sharedItems/>
    </cacheField>
    <cacheField name="JointAgent/AffiliateName2" numFmtId="49">
      <sharedItems/>
    </cacheField>
    <cacheField name="JointAgent/AffiliateVerificationDate2" numFmtId="49">
      <sharedItems/>
    </cacheField>
    <cacheField name="ID DEFICIENCY COMMENTS" numFmtId="49">
      <sharedItems/>
    </cacheField>
    <cacheField name="JointNOCCode" numFmtId="49">
      <sharedItems/>
    </cacheField>
    <cacheField name="JointNOCDesc" numFmtId="0">
      <sharedItems/>
    </cacheField>
    <cacheField name="NOC DEFICIENCY COMMENTS" numFmtId="0">
      <sharedItems containsBlank="1"/>
    </cacheField>
    <cacheField name="JointCustomerOccupationDesc" numFmtId="0">
      <sharedItems/>
    </cacheField>
    <cacheField name="JointCustomerEmploymentStatusDesc" numFmtId="0">
      <sharedItems/>
    </cacheField>
    <cacheField name="Occupation DEFICIENCY COMMENTS" numFmtId="0">
      <sharedItems containsBlank="1"/>
    </cacheField>
    <cacheField name="EmployerBusiness" numFmtId="0">
      <sharedItems/>
    </cacheField>
    <cacheField name="JointCustomerEmployerName" numFmtId="0">
      <sharedItems/>
    </cacheField>
    <cacheField name="JointCustomerEmployerAddress" numFmtId="0">
      <sharedItems/>
    </cacheField>
    <cacheField name="Employer DEFICIENCY COMMENTS" numFmtId="0">
      <sharedItems containsNonDate="0" containsString="0" containsBlank="1"/>
    </cacheField>
    <cacheField name="JointPEFPFlag" numFmtId="0">
      <sharedItems/>
    </cacheField>
    <cacheField name="JointPEPFlag" numFmtId="0">
      <sharedItems/>
    </cacheField>
    <cacheField name="PEFP/PEP DEFICIENCY COMMENTS" numFmtId="0">
      <sharedItems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4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37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9" maxValue="2658"/>
    </cacheField>
    <cacheField name="AcctDAOFullName" numFmtId="0">
      <sharedItems/>
    </cacheField>
    <cacheField name="AccountDAOBranchDesc" numFmtId="0">
      <sharedItems/>
    </cacheField>
    <cacheField name="Account DAODept" numFmtId="0">
      <sharedItems/>
    </cacheField>
    <cacheField name="JointCustDAONumber" numFmtId="0">
      <sharedItems containsSemiMixedTypes="0" containsString="0" containsNumber="1" containsInteger="1" minValue="1099" maxValue="5770"/>
    </cacheField>
    <cacheField name="JointCustDAOFullName" numFmtId="0">
      <sharedItems/>
    </cacheField>
    <cacheField name="JointCustDAOBranchDesc" numFmtId="0">
      <sharedItems/>
    </cacheField>
    <cacheField name="CustDAODept" numFmtId="0">
      <sharedItems/>
    </cacheField>
    <cacheField name="EFG DAO" numFmtId="0">
      <sharedItems containsBlank="1"/>
    </cacheField>
    <cacheField name="Business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Joint 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Joint CIF Count" numFmtId="0">
      <sharedItems containsSemiMixedTypes="0" containsString="0" containsNumber="1" containsInteger="1" minValue="1" maxValue="1"/>
    </cacheField>
    <cacheField name="Law firm CIF Count" numFmtId="0">
      <sharedItems containsSemiMixedTypes="0" containsString="0" containsNumber="1" containsInteger="1" minValue="1" maxValue="5"/>
    </cacheField>
    <cacheField name="Rolling GIC" numFmtId="0">
      <sharedItems containsNonDate="0" containsString="0" containsBlank="1"/>
    </cacheField>
    <cacheField name="LOAN" numFmtId="0">
      <sharedItems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DOB Review" numFmtId="0">
      <sharedItems containsMixedTypes="1" containsNumber="1" containsInteger="1" minValue="3" maxValue="3"/>
    </cacheField>
    <cacheField name="Incorrect Signing Authority" numFmtId="0">
      <sharedItems containsSemiMixedTypes="0" containsString="0" containsNumber="1" containsInteger="1" minValue="1" maxValue="3"/>
    </cacheField>
    <cacheField name="Role Review" numFmtId="0">
      <sharedItems containsSemiMixedTypes="0" containsString="0" containsNumber="1" containsInteger="1" minValue="1" maxValue="3"/>
    </cacheField>
    <cacheField name="Address Review" numFmtId="0">
      <sharedItems containsMixedTypes="1" containsNumber="1" containsInteger="1" minValue="3" maxValue="3" count="2">
        <s v="NO"/>
        <n v="3"/>
      </sharedItems>
    </cacheField>
    <cacheField name="ID Review" numFmtId="0">
      <sharedItems containsMixedTypes="1" containsNumber="1" containsInteger="1" minValue="3" maxValue="3"/>
    </cacheField>
    <cacheField name="NOC Review" numFmtId="0">
      <sharedItems containsMixedTypes="1" containsNumber="1" containsInteger="1" minValue="3" maxValue="3"/>
    </cacheField>
    <cacheField name="Occupation Review" numFmtId="0">
      <sharedItems containsMixedTypes="1" containsNumber="1" containsInteger="1" minValue="3" maxValue="3"/>
    </cacheField>
    <cacheField name="Employer's Name (Personal Loan Only)" numFmtId="0">
      <sharedItems/>
    </cacheField>
    <cacheField name="Employer's Address (Personal Loan Only)" numFmtId="0">
      <sharedItems/>
    </cacheField>
    <cacheField name="PEFP Review" numFmtId="0">
      <sharedItems containsMixedTypes="1" containsNumber="1" containsInteger="1" minValue="3" maxValue="3"/>
    </cacheField>
    <cacheField name="PEP Review" numFmtId="0">
      <sharedItems containsMixedTypes="1" containsNumber="1" containsInteger="1" minValue="3" maxValue="3"/>
    </cacheField>
    <cacheField name="Optimum Physical IDs" numFmtId="0">
      <sharedItems/>
    </cacheField>
    <cacheField name="Physical Reviewed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0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Blank="1"/>
    </cacheField>
    <cacheField name="Electronic QA Note" numFmtId="0">
      <sharedItems containsBlank="1"/>
    </cacheField>
    <cacheField name="Electronic QA Rating" numFmtId="0">
      <sharedItems containsString="0" containsBlank="1" containsNumber="1" containsInteger="1" minValue="3" maxValue="3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  <cacheField name="Loan Signer" numFmtId="0">
      <sharedItems/>
    </cacheField>
    <cacheField name="Assigned to Different Branch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323379631" createdVersion="3" refreshedVersion="6" minRefreshableVersion="3" recordCount="3" xr:uid="{00000000-000A-0000-FFFF-FFFF1D000000}">
  <cacheSource type="worksheet">
    <worksheetSource name="Joints_Data"/>
  </cacheSource>
  <cacheFields count="157">
    <cacheField name="AccountBranchDesc" numFmtId="0">
      <sharedItems/>
    </cacheField>
    <cacheField name="PrimaryCIF" numFmtId="0">
      <sharedItems containsSemiMixedTypes="0" containsString="0" containsNumber="1" containsInteger="1" minValue="515084" maxValue="648015"/>
    </cacheField>
    <cacheField name="PrimaryCustomerName" numFmtId="0">
      <sharedItems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28T00:00:00"/>
    </cacheField>
    <cacheField name="JointCustomerStatusDesc" numFmtId="0">
      <sharedItems/>
    </cacheField>
    <cacheField name="JointCIF" numFmtId="49">
      <sharedItems/>
    </cacheField>
    <cacheField name="JointCustomerName" numFmtId="49">
      <sharedItems/>
    </cacheField>
    <cacheField name="JointAlternateName" numFmtId="0">
      <sharedItems/>
    </cacheField>
    <cacheField name="JointTradeName" numFmtId="0">
      <sharedItems/>
    </cacheField>
    <cacheField name="JointCustomerBirthDate" numFmtId="14">
      <sharedItems containsDate="1" containsMixedTypes="1" minDate="1966-09-28T00:00:00" maxDate="1975-03-16T00:00:00"/>
    </cacheField>
    <cacheField name="DOB DEFICIENCY COMMENTS" numFmtId="14">
      <sharedItems containsBlank="1"/>
    </cacheField>
    <cacheField name="JointDeceasedDate" numFmtId="14">
      <sharedItems/>
    </cacheField>
    <cacheField name="JointCustomerOpenDate" numFmtId="14">
      <sharedItems containsSemiMixedTypes="0" containsNonDate="0" containsDate="1" containsString="0" minDate="2016-05-01T00:00:00" maxDate="2017-10-06T00:00:00"/>
    </cacheField>
    <cacheField name="JointTypeDesc" numFmtId="0">
      <sharedItems/>
    </cacheField>
    <cacheField name="Type DEFICIENCY COMMENTS" numFmtId="0">
      <sharedItems containsBlank="1"/>
    </cacheField>
    <cacheField name="Multiple CIFs" numFmtId="0">
      <sharedItems containsNonDate="0" containsString="0" containsBlank="1"/>
    </cacheField>
    <cacheField name="Selected for Role Review" numFmtId="0">
      <sharedItems containsNonDate="0" containsString="0" containsBlank="1"/>
    </cacheField>
    <cacheField name="CIF Relation" numFmtId="0">
      <sharedItems/>
    </cacheField>
    <cacheField name="Personal CIF Role" numFmtId="0">
      <sharedItems/>
    </cacheField>
    <cacheField name="Correct Role" numFmtId="0">
      <sharedItems/>
    </cacheField>
    <cacheField name="Highest AML requirement role" numFmtId="0">
      <sharedItems/>
    </cacheField>
    <cacheField name="Role DEFICIENCY COMMENTS" numFmtId="0">
      <sharedItems containsBlank="1"/>
    </cacheField>
    <cacheField name="JointCustomerIndustryCode" numFmtId="0">
      <sharedItems containsSemiMixedTypes="0" containsString="0" containsNumber="1" containsInteger="1" minValue="700" maxValue="700"/>
    </cacheField>
    <cacheField name="JointCustomerIndustryDesc" numFmtId="0">
      <sharedItems/>
    </cacheField>
    <cacheField name="JointCustomerSectorDesc" numFmtId="0">
      <sharedItems/>
    </cacheField>
    <cacheField name="JointOfficePhone" numFmtId="0">
      <sharedItems/>
    </cacheField>
    <cacheField name="JointLine1Address" numFmtId="0">
      <sharedItems/>
    </cacheField>
    <cacheField name="JointLine2Address" numFmtId="0">
      <sharedItems/>
    </cacheField>
    <cacheField name="JointLine3Address" numFmtId="0">
      <sharedItems/>
    </cacheField>
    <cacheField name="JointCustomerCityName" numFmtId="0">
      <sharedItems/>
    </cacheField>
    <cacheField name="JointPostalCode" numFmtId="0">
      <sharedItems/>
    </cacheField>
    <cacheField name="JointProvinceStateCode" numFmtId="0">
      <sharedItems/>
    </cacheField>
    <cacheField name="JointAddressCountryCode" numFmtId="0">
      <sharedItems/>
    </cacheField>
    <cacheField name="JointLegalLine1Address" numFmtId="0">
      <sharedItems/>
    </cacheField>
    <cacheField name="JointLegalLine2Address" numFmtId="0">
      <sharedItems/>
    </cacheField>
    <cacheField name="JointLegalLine3Address" numFmtId="0">
      <sharedItems/>
    </cacheField>
    <cacheField name="JointLegalCustomerCityName" numFmtId="0">
      <sharedItems/>
    </cacheField>
    <cacheField name="JointLegalPostalCode" numFmtId="0">
      <sharedItems/>
    </cacheField>
    <cacheField name="JointLegalProvinceStateCode" numFmtId="0">
      <sharedItems/>
    </cacheField>
    <cacheField name="JointLegalAddressCountryCode" numFmtId="0">
      <sharedItems/>
    </cacheField>
    <cacheField name="Joint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Blank="1"/>
    </cacheField>
    <cacheField name="After December 17" numFmtId="0">
      <sharedItems/>
    </cacheField>
    <cacheField name="YOUTH" numFmtId="0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0" maxValue="0"/>
    </cacheField>
    <cacheField name="JointFACE_TO_FACE1" numFmtId="49">
      <sharedItems/>
    </cacheField>
    <cacheField name="JointAgent/AffiliateValidation1" numFmtId="49">
      <sharedItems/>
    </cacheField>
    <cacheField name="JointMatchingCriteria1" numFmtId="49">
      <sharedItems/>
    </cacheField>
    <cacheField name="JointSourceOfInformation1" numFmtId="49">
      <sharedItems/>
    </cacheField>
    <cacheField name="JointCustomerIdentification1Number" numFmtId="49">
      <sharedItems/>
    </cacheField>
    <cacheField name="JointCustomerIdentification1TypeDesc" numFmtId="49">
      <sharedItems/>
    </cacheField>
    <cacheField name="JointExpiryDate1" numFmtId="49">
      <sharedItems/>
    </cacheField>
    <cacheField name="JointCustomerIdentification1CountryOfIssueDesc" numFmtId="49">
      <sharedItems/>
    </cacheField>
    <cacheField name="JointCustomerIdentification1PlaceOfIssueDesc" numFmtId="49">
      <sharedItems/>
    </cacheField>
    <cacheField name="JointCWBIdentify1" numFmtId="49">
      <sharedItems/>
    </cacheField>
    <cacheField name="JointEmployeeVerificationDate1" numFmtId="49">
      <sharedItems/>
    </cacheField>
    <cacheField name="JointAgent/AffiliateEntity1" numFmtId="49">
      <sharedItems/>
    </cacheField>
    <cacheField name="JointAgent/AffiliateName1" numFmtId="49">
      <sharedItems/>
    </cacheField>
    <cacheField name="JointAgent/AffiliateVerificationDate1" numFmtId="49">
      <sharedItems/>
    </cacheField>
    <cacheField name="CountID2Digits" numFmtId="1">
      <sharedItems containsSemiMixedTypes="0" containsString="0" containsNumber="1" containsInteger="1" minValue="0" maxValue="0"/>
    </cacheField>
    <cacheField name="Joint_FACE_TO_FACE2" numFmtId="49">
      <sharedItems/>
    </cacheField>
    <cacheField name="JointAgent/AffiliateValidation2" numFmtId="49">
      <sharedItems/>
    </cacheField>
    <cacheField name="JointMatchingCriteria2" numFmtId="49">
      <sharedItems/>
    </cacheField>
    <cacheField name="JointSourceOfInformation2" numFmtId="49">
      <sharedItems/>
    </cacheField>
    <cacheField name="JointCustomerIdentification2Number" numFmtId="49">
      <sharedItems/>
    </cacheField>
    <cacheField name="JointCustomerIdentification2TypeDesc" numFmtId="49">
      <sharedItems/>
    </cacheField>
    <cacheField name="JointExpiryDate2" numFmtId="0">
      <sharedItems/>
    </cacheField>
    <cacheField name="JointCustomerIdentification2CountryOfIssueDesc" numFmtId="49">
      <sharedItems/>
    </cacheField>
    <cacheField name="JointCustomerIdentification2PlaceOfIssueDesc" numFmtId="49">
      <sharedItems/>
    </cacheField>
    <cacheField name="JointCWBIdentify2" numFmtId="49">
      <sharedItems/>
    </cacheField>
    <cacheField name="JointEmployeeVerificationDate2" numFmtId="49">
      <sharedItems/>
    </cacheField>
    <cacheField name="JointAgent/AffiliateEntity2" numFmtId="49">
      <sharedItems/>
    </cacheField>
    <cacheField name="JointAgent/AffiliateName2" numFmtId="49">
      <sharedItems/>
    </cacheField>
    <cacheField name="JointAgent/AffiliateVerificationDate2" numFmtId="49">
      <sharedItems/>
    </cacheField>
    <cacheField name="ID DEFICIENCY COMMENTS" numFmtId="49">
      <sharedItems/>
    </cacheField>
    <cacheField name="JointNOCCode" numFmtId="49">
      <sharedItems/>
    </cacheField>
    <cacheField name="JointNOCDesc" numFmtId="0">
      <sharedItems/>
    </cacheField>
    <cacheField name="NOC DEFICIENCY COMMENTS" numFmtId="0">
      <sharedItems containsBlank="1"/>
    </cacheField>
    <cacheField name="JointCustomerOccupationDesc" numFmtId="0">
      <sharedItems/>
    </cacheField>
    <cacheField name="JointCustomerEmploymentStatusDesc" numFmtId="0">
      <sharedItems/>
    </cacheField>
    <cacheField name="Occupation DEFICIENCY COMMENTS" numFmtId="0">
      <sharedItems containsBlank="1"/>
    </cacheField>
    <cacheField name="EmployerBusiness" numFmtId="0">
      <sharedItems/>
    </cacheField>
    <cacheField name="JointCustomerEmployerName" numFmtId="0">
      <sharedItems/>
    </cacheField>
    <cacheField name="JointCustomerEmployerAddress" numFmtId="0">
      <sharedItems/>
    </cacheField>
    <cacheField name="Employer DEFICIENCY COMMENTS" numFmtId="0">
      <sharedItems containsNonDate="0" containsString="0" containsBlank="1"/>
    </cacheField>
    <cacheField name="JointPEFPFlag" numFmtId="0">
      <sharedItems/>
    </cacheField>
    <cacheField name="JointPEPFlag" numFmtId="0">
      <sharedItems/>
    </cacheField>
    <cacheField name="PEFP/PEP DEFICIENCY COMMENTS" numFmtId="0">
      <sharedItems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4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37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9" maxValue="2658"/>
    </cacheField>
    <cacheField name="AcctDAOFullName" numFmtId="0">
      <sharedItems/>
    </cacheField>
    <cacheField name="AccountDAOBranchDesc" numFmtId="0">
      <sharedItems/>
    </cacheField>
    <cacheField name="Account DAODept" numFmtId="0">
      <sharedItems/>
    </cacheField>
    <cacheField name="JointCustDAONumber" numFmtId="0">
      <sharedItems containsSemiMixedTypes="0" containsString="0" containsNumber="1" containsInteger="1" minValue="1099" maxValue="5770"/>
    </cacheField>
    <cacheField name="JointCustDAOFullName" numFmtId="0">
      <sharedItems/>
    </cacheField>
    <cacheField name="JointCustDAOBranchDesc" numFmtId="0">
      <sharedItems/>
    </cacheField>
    <cacheField name="CustDAODept" numFmtId="0">
      <sharedItems/>
    </cacheField>
    <cacheField name="EFG DAO" numFmtId="0">
      <sharedItems containsBlank="1"/>
    </cacheField>
    <cacheField name="Business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Joint 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Joint CIF Count" numFmtId="0">
      <sharedItems containsSemiMixedTypes="0" containsString="0" containsNumber="1" containsInteger="1" minValue="1" maxValue="1"/>
    </cacheField>
    <cacheField name="Law firm CIF Count" numFmtId="0">
      <sharedItems containsSemiMixedTypes="0" containsString="0" containsNumber="1" containsInteger="1" minValue="1" maxValue="5"/>
    </cacheField>
    <cacheField name="Rolling GIC" numFmtId="0">
      <sharedItems containsNonDate="0" containsString="0" containsBlank="1"/>
    </cacheField>
    <cacheField name="LOAN" numFmtId="0">
      <sharedItems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DOB Review" numFmtId="0">
      <sharedItems containsMixedTypes="1" containsNumber="1" containsInteger="1" minValue="3" maxValue="3" count="2">
        <s v="NO"/>
        <n v="3"/>
      </sharedItems>
    </cacheField>
    <cacheField name="Incorrect Signing Authority" numFmtId="0">
      <sharedItems containsSemiMixedTypes="0" containsString="0" containsNumber="1" containsInteger="1" minValue="1" maxValue="3"/>
    </cacheField>
    <cacheField name="Role Review" numFmtId="0">
      <sharedItems containsSemiMixedTypes="0" containsString="0" containsNumber="1" containsInteger="1" minValue="1" maxValue="3"/>
    </cacheField>
    <cacheField name="Address Review" numFmtId="0">
      <sharedItems containsMixedTypes="1" containsNumber="1" containsInteger="1" minValue="3" maxValue="3"/>
    </cacheField>
    <cacheField name="ID Review" numFmtId="0">
      <sharedItems containsMixedTypes="1" containsNumber="1" containsInteger="1" minValue="3" maxValue="3"/>
    </cacheField>
    <cacheField name="NOC Review" numFmtId="0">
      <sharedItems containsMixedTypes="1" containsNumber="1" containsInteger="1" minValue="3" maxValue="3"/>
    </cacheField>
    <cacheField name="Occupation Review" numFmtId="0">
      <sharedItems containsMixedTypes="1" containsNumber="1" containsInteger="1" minValue="3" maxValue="3"/>
    </cacheField>
    <cacheField name="Employer's Name (Personal Loan Only)" numFmtId="0">
      <sharedItems/>
    </cacheField>
    <cacheField name="Employer's Address (Personal Loan Only)" numFmtId="0">
      <sharedItems/>
    </cacheField>
    <cacheField name="PEFP Review" numFmtId="0">
      <sharedItems containsMixedTypes="1" containsNumber="1" containsInteger="1" minValue="3" maxValue="3"/>
    </cacheField>
    <cacheField name="PEP Review" numFmtId="0">
      <sharedItems containsMixedTypes="1" containsNumber="1" containsInteger="1" minValue="3" maxValue="3"/>
    </cacheField>
    <cacheField name="Optimum Physical IDs" numFmtId="0">
      <sharedItems/>
    </cacheField>
    <cacheField name="Physical Reviewed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0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Blank="1"/>
    </cacheField>
    <cacheField name="Electronic QA Note" numFmtId="0">
      <sharedItems containsBlank="1"/>
    </cacheField>
    <cacheField name="Electronic QA Rating" numFmtId="0">
      <sharedItems containsString="0" containsBlank="1" containsNumber="1" containsInteger="1" minValue="3" maxValue="3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  <cacheField name="Loan Signer" numFmtId="0">
      <sharedItems/>
    </cacheField>
    <cacheField name="Assigned to Different Branch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32349537" createdVersion="3" refreshedVersion="6" minRefreshableVersion="3" recordCount="3" xr:uid="{00000000-000A-0000-FFFF-FFFF1E000000}">
  <cacheSource type="worksheet">
    <worksheetSource name="Joints_Data"/>
  </cacheSource>
  <cacheFields count="157">
    <cacheField name="AccountBranchDesc" numFmtId="0">
      <sharedItems/>
    </cacheField>
    <cacheField name="PrimaryCIF" numFmtId="0">
      <sharedItems containsSemiMixedTypes="0" containsString="0" containsNumber="1" containsInteger="1" minValue="515084" maxValue="648015"/>
    </cacheField>
    <cacheField name="PrimaryCustomerName" numFmtId="0">
      <sharedItems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28T00:00:00"/>
    </cacheField>
    <cacheField name="JointCustomerStatusDesc" numFmtId="0">
      <sharedItems/>
    </cacheField>
    <cacheField name="JointCIF" numFmtId="49">
      <sharedItems/>
    </cacheField>
    <cacheField name="JointCustomerName" numFmtId="49">
      <sharedItems/>
    </cacheField>
    <cacheField name="JointAlternateName" numFmtId="0">
      <sharedItems/>
    </cacheField>
    <cacheField name="JointTradeName" numFmtId="0">
      <sharedItems/>
    </cacheField>
    <cacheField name="JointCustomerBirthDate" numFmtId="14">
      <sharedItems containsDate="1" containsMixedTypes="1" minDate="1966-09-28T00:00:00" maxDate="1975-03-16T00:00:00"/>
    </cacheField>
    <cacheField name="DOB DEFICIENCY COMMENTS" numFmtId="14">
      <sharedItems containsBlank="1"/>
    </cacheField>
    <cacheField name="JointDeceasedDate" numFmtId="14">
      <sharedItems/>
    </cacheField>
    <cacheField name="JointCustomerOpenDate" numFmtId="14">
      <sharedItems containsSemiMixedTypes="0" containsNonDate="0" containsDate="1" containsString="0" minDate="2016-05-01T00:00:00" maxDate="2017-10-06T00:00:00"/>
    </cacheField>
    <cacheField name="JointTypeDesc" numFmtId="0">
      <sharedItems/>
    </cacheField>
    <cacheField name="Type DEFICIENCY COMMENTS" numFmtId="0">
      <sharedItems containsBlank="1"/>
    </cacheField>
    <cacheField name="Multiple CIFs" numFmtId="0">
      <sharedItems containsNonDate="0" containsString="0" containsBlank="1"/>
    </cacheField>
    <cacheField name="Selected for Role Review" numFmtId="0">
      <sharedItems containsNonDate="0" containsString="0" containsBlank="1"/>
    </cacheField>
    <cacheField name="CIF Relation" numFmtId="0">
      <sharedItems/>
    </cacheField>
    <cacheField name="Personal CIF Role" numFmtId="0">
      <sharedItems/>
    </cacheField>
    <cacheField name="Correct Role" numFmtId="0">
      <sharedItems/>
    </cacheField>
    <cacheField name="Highest AML requirement role" numFmtId="0">
      <sharedItems/>
    </cacheField>
    <cacheField name="Role DEFICIENCY COMMENTS" numFmtId="0">
      <sharedItems containsBlank="1"/>
    </cacheField>
    <cacheField name="JointCustomerIndustryCode" numFmtId="0">
      <sharedItems containsSemiMixedTypes="0" containsString="0" containsNumber="1" containsInteger="1" minValue="700" maxValue="700"/>
    </cacheField>
    <cacheField name="JointCustomerIndustryDesc" numFmtId="0">
      <sharedItems/>
    </cacheField>
    <cacheField name="JointCustomerSectorDesc" numFmtId="0">
      <sharedItems/>
    </cacheField>
    <cacheField name="JointOfficePhone" numFmtId="0">
      <sharedItems/>
    </cacheField>
    <cacheField name="JointLine1Address" numFmtId="0">
      <sharedItems/>
    </cacheField>
    <cacheField name="JointLine2Address" numFmtId="0">
      <sharedItems/>
    </cacheField>
    <cacheField name="JointLine3Address" numFmtId="0">
      <sharedItems/>
    </cacheField>
    <cacheField name="JointCustomerCityName" numFmtId="0">
      <sharedItems/>
    </cacheField>
    <cacheField name="JointPostalCode" numFmtId="0">
      <sharedItems/>
    </cacheField>
    <cacheField name="JointProvinceStateCode" numFmtId="0">
      <sharedItems/>
    </cacheField>
    <cacheField name="JointAddressCountryCode" numFmtId="0">
      <sharedItems/>
    </cacheField>
    <cacheField name="JointLegalLine1Address" numFmtId="0">
      <sharedItems/>
    </cacheField>
    <cacheField name="JointLegalLine2Address" numFmtId="0">
      <sharedItems/>
    </cacheField>
    <cacheField name="JointLegalLine3Address" numFmtId="0">
      <sharedItems/>
    </cacheField>
    <cacheField name="JointLegalCustomerCityName" numFmtId="0">
      <sharedItems/>
    </cacheField>
    <cacheField name="JointLegalPostalCode" numFmtId="0">
      <sharedItems/>
    </cacheField>
    <cacheField name="JointLegalProvinceStateCode" numFmtId="0">
      <sharedItems/>
    </cacheField>
    <cacheField name="JointLegalAddressCountryCode" numFmtId="0">
      <sharedItems/>
    </cacheField>
    <cacheField name="Joint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Blank="1"/>
    </cacheField>
    <cacheField name="After December 17" numFmtId="0">
      <sharedItems/>
    </cacheField>
    <cacheField name="YOUTH" numFmtId="0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0" maxValue="0"/>
    </cacheField>
    <cacheField name="JointFACE_TO_FACE1" numFmtId="49">
      <sharedItems/>
    </cacheField>
    <cacheField name="JointAgent/AffiliateValidation1" numFmtId="49">
      <sharedItems/>
    </cacheField>
    <cacheField name="JointMatchingCriteria1" numFmtId="49">
      <sharedItems/>
    </cacheField>
    <cacheField name="JointSourceOfInformation1" numFmtId="49">
      <sharedItems/>
    </cacheField>
    <cacheField name="JointCustomerIdentification1Number" numFmtId="49">
      <sharedItems/>
    </cacheField>
    <cacheField name="JointCustomerIdentification1TypeDesc" numFmtId="49">
      <sharedItems/>
    </cacheField>
    <cacheField name="JointExpiryDate1" numFmtId="49">
      <sharedItems/>
    </cacheField>
    <cacheField name="JointCustomerIdentification1CountryOfIssueDesc" numFmtId="49">
      <sharedItems/>
    </cacheField>
    <cacheField name="JointCustomerIdentification1PlaceOfIssueDesc" numFmtId="49">
      <sharedItems/>
    </cacheField>
    <cacheField name="JointCWBIdentify1" numFmtId="49">
      <sharedItems/>
    </cacheField>
    <cacheField name="JointEmployeeVerificationDate1" numFmtId="49">
      <sharedItems/>
    </cacheField>
    <cacheField name="JointAgent/AffiliateEntity1" numFmtId="49">
      <sharedItems/>
    </cacheField>
    <cacheField name="JointAgent/AffiliateName1" numFmtId="49">
      <sharedItems/>
    </cacheField>
    <cacheField name="JointAgent/AffiliateVerificationDate1" numFmtId="49">
      <sharedItems/>
    </cacheField>
    <cacheField name="CountID2Digits" numFmtId="1">
      <sharedItems containsSemiMixedTypes="0" containsString="0" containsNumber="1" containsInteger="1" minValue="0" maxValue="0"/>
    </cacheField>
    <cacheField name="Joint_FACE_TO_FACE2" numFmtId="49">
      <sharedItems/>
    </cacheField>
    <cacheField name="JointAgent/AffiliateValidation2" numFmtId="49">
      <sharedItems/>
    </cacheField>
    <cacheField name="JointMatchingCriteria2" numFmtId="49">
      <sharedItems/>
    </cacheField>
    <cacheField name="JointSourceOfInformation2" numFmtId="49">
      <sharedItems/>
    </cacheField>
    <cacheField name="JointCustomerIdentification2Number" numFmtId="49">
      <sharedItems/>
    </cacheField>
    <cacheField name="JointCustomerIdentification2TypeDesc" numFmtId="49">
      <sharedItems/>
    </cacheField>
    <cacheField name="JointExpiryDate2" numFmtId="0">
      <sharedItems/>
    </cacheField>
    <cacheField name="JointCustomerIdentification2CountryOfIssueDesc" numFmtId="49">
      <sharedItems/>
    </cacheField>
    <cacheField name="JointCustomerIdentification2PlaceOfIssueDesc" numFmtId="49">
      <sharedItems/>
    </cacheField>
    <cacheField name="JointCWBIdentify2" numFmtId="49">
      <sharedItems/>
    </cacheField>
    <cacheField name="JointEmployeeVerificationDate2" numFmtId="49">
      <sharedItems/>
    </cacheField>
    <cacheField name="JointAgent/AffiliateEntity2" numFmtId="49">
      <sharedItems/>
    </cacheField>
    <cacheField name="JointAgent/AffiliateName2" numFmtId="49">
      <sharedItems/>
    </cacheField>
    <cacheField name="JointAgent/AffiliateVerificationDate2" numFmtId="49">
      <sharedItems/>
    </cacheField>
    <cacheField name="ID DEFICIENCY COMMENTS" numFmtId="49">
      <sharedItems/>
    </cacheField>
    <cacheField name="JointNOCCode" numFmtId="49">
      <sharedItems/>
    </cacheField>
    <cacheField name="JointNOCDesc" numFmtId="0">
      <sharedItems/>
    </cacheField>
    <cacheField name="NOC DEFICIENCY COMMENTS" numFmtId="0">
      <sharedItems containsBlank="1"/>
    </cacheField>
    <cacheField name="JointCustomerOccupationDesc" numFmtId="0">
      <sharedItems/>
    </cacheField>
    <cacheField name="JointCustomerEmploymentStatusDesc" numFmtId="0">
      <sharedItems/>
    </cacheField>
    <cacheField name="Occupation DEFICIENCY COMMENTS" numFmtId="0">
      <sharedItems containsBlank="1"/>
    </cacheField>
    <cacheField name="EmployerBusiness" numFmtId="0">
      <sharedItems/>
    </cacheField>
    <cacheField name="JointCustomerEmployerName" numFmtId="0">
      <sharedItems/>
    </cacheField>
    <cacheField name="JointCustomerEmployerAddress" numFmtId="0">
      <sharedItems/>
    </cacheField>
    <cacheField name="Employer DEFICIENCY COMMENTS" numFmtId="0">
      <sharedItems containsNonDate="0" containsString="0" containsBlank="1"/>
    </cacheField>
    <cacheField name="JointPEFPFlag" numFmtId="0">
      <sharedItems/>
    </cacheField>
    <cacheField name="JointPEPFlag" numFmtId="0">
      <sharedItems/>
    </cacheField>
    <cacheField name="PEFP/PEP DEFICIENCY COMMENTS" numFmtId="0">
      <sharedItems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4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37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9" maxValue="2658"/>
    </cacheField>
    <cacheField name="AcctDAOFullName" numFmtId="0">
      <sharedItems/>
    </cacheField>
    <cacheField name="AccountDAOBranchDesc" numFmtId="0">
      <sharedItems/>
    </cacheField>
    <cacheField name="Account DAODept" numFmtId="0">
      <sharedItems/>
    </cacheField>
    <cacheField name="JointCustDAONumber" numFmtId="0">
      <sharedItems containsSemiMixedTypes="0" containsString="0" containsNumber="1" containsInteger="1" minValue="1099" maxValue="5770"/>
    </cacheField>
    <cacheField name="JointCustDAOFullName" numFmtId="0">
      <sharedItems/>
    </cacheField>
    <cacheField name="JointCustDAOBranchDesc" numFmtId="0">
      <sharedItems/>
    </cacheField>
    <cacheField name="CustDAODept" numFmtId="0">
      <sharedItems/>
    </cacheField>
    <cacheField name="EFG DAO" numFmtId="0">
      <sharedItems containsBlank="1"/>
    </cacheField>
    <cacheField name="Business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Joint 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Joint CIF Count" numFmtId="0">
      <sharedItems containsSemiMixedTypes="0" containsString="0" containsNumber="1" containsInteger="1" minValue="1" maxValue="1"/>
    </cacheField>
    <cacheField name="Law firm CIF Count" numFmtId="0">
      <sharedItems containsSemiMixedTypes="0" containsString="0" containsNumber="1" containsInteger="1" minValue="1" maxValue="5"/>
    </cacheField>
    <cacheField name="Rolling GIC" numFmtId="0">
      <sharedItems containsNonDate="0" containsString="0" containsBlank="1"/>
    </cacheField>
    <cacheField name="LOAN" numFmtId="0">
      <sharedItems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DOB Review" numFmtId="0">
      <sharedItems containsMixedTypes="1" containsNumber="1" containsInteger="1" minValue="3" maxValue="3"/>
    </cacheField>
    <cacheField name="Incorrect Signing Authority" numFmtId="0">
      <sharedItems containsSemiMixedTypes="0" containsString="0" containsNumber="1" containsInteger="1" minValue="1" maxValue="3"/>
    </cacheField>
    <cacheField name="Role Review" numFmtId="0">
      <sharedItems containsSemiMixedTypes="0" containsString="0" containsNumber="1" containsInteger="1" minValue="1" maxValue="3"/>
    </cacheField>
    <cacheField name="Address Review" numFmtId="0">
      <sharedItems containsMixedTypes="1" containsNumber="1" containsInteger="1" minValue="3" maxValue="3"/>
    </cacheField>
    <cacheField name="ID Review" numFmtId="0">
      <sharedItems containsMixedTypes="1" containsNumber="1" containsInteger="1" minValue="3" maxValue="3"/>
    </cacheField>
    <cacheField name="NOC Review" numFmtId="0">
      <sharedItems containsMixedTypes="1" containsNumber="1" containsInteger="1" minValue="3" maxValue="3"/>
    </cacheField>
    <cacheField name="Occupation Review" numFmtId="0">
      <sharedItems containsMixedTypes="1" containsNumber="1" containsInteger="1" minValue="3" maxValue="3"/>
    </cacheField>
    <cacheField name="Employer's Name (Personal Loan Only)" numFmtId="0">
      <sharedItems/>
    </cacheField>
    <cacheField name="Employer's Address (Personal Loan Only)" numFmtId="0">
      <sharedItems/>
    </cacheField>
    <cacheField name="PEFP Review" numFmtId="0">
      <sharedItems containsMixedTypes="1" containsNumber="1" containsInteger="1" minValue="3" maxValue="3"/>
    </cacheField>
    <cacheField name="PEP Review" numFmtId="0">
      <sharedItems containsMixedTypes="1" containsNumber="1" containsInteger="1" minValue="3" maxValue="3" count="2">
        <s v="NO"/>
        <n v="3"/>
      </sharedItems>
    </cacheField>
    <cacheField name="Optimum Physical IDs" numFmtId="0">
      <sharedItems/>
    </cacheField>
    <cacheField name="Physical Reviewed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0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Blank="1"/>
    </cacheField>
    <cacheField name="Electronic QA Note" numFmtId="0">
      <sharedItems containsBlank="1"/>
    </cacheField>
    <cacheField name="Electronic QA Rating" numFmtId="0">
      <sharedItems containsString="0" containsBlank="1" containsNumber="1" containsInteger="1" minValue="3" maxValue="3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  <cacheField name="Loan Signer" numFmtId="0">
      <sharedItems/>
    </cacheField>
    <cacheField name="Assigned to Different Branch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323958332" createdVersion="3" refreshedVersion="6" minRefreshableVersion="3" recordCount="3" xr:uid="{00000000-000A-0000-FFFF-FFFF1F000000}">
  <cacheSource type="worksheet">
    <worksheetSource name="Joints_Data"/>
  </cacheSource>
  <cacheFields count="157">
    <cacheField name="AccountBranchDesc" numFmtId="0">
      <sharedItems/>
    </cacheField>
    <cacheField name="PrimaryCIF" numFmtId="0">
      <sharedItems containsSemiMixedTypes="0" containsString="0" containsNumber="1" containsInteger="1" minValue="515084" maxValue="648015"/>
    </cacheField>
    <cacheField name="PrimaryCustomerName" numFmtId="0">
      <sharedItems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28T00:00:00"/>
    </cacheField>
    <cacheField name="JointCustomerStatusDesc" numFmtId="0">
      <sharedItems/>
    </cacheField>
    <cacheField name="JointCIF" numFmtId="49">
      <sharedItems/>
    </cacheField>
    <cacheField name="JointCustomerName" numFmtId="49">
      <sharedItems/>
    </cacheField>
    <cacheField name="JointAlternateName" numFmtId="0">
      <sharedItems/>
    </cacheField>
    <cacheField name="JointTradeName" numFmtId="0">
      <sharedItems/>
    </cacheField>
    <cacheField name="JointCustomerBirthDate" numFmtId="14">
      <sharedItems containsDate="1" containsMixedTypes="1" minDate="1966-09-28T00:00:00" maxDate="1975-03-16T00:00:00"/>
    </cacheField>
    <cacheField name="DOB DEFICIENCY COMMENTS" numFmtId="14">
      <sharedItems containsBlank="1"/>
    </cacheField>
    <cacheField name="JointDeceasedDate" numFmtId="14">
      <sharedItems/>
    </cacheField>
    <cacheField name="JointCustomerOpenDate" numFmtId="14">
      <sharedItems containsSemiMixedTypes="0" containsNonDate="0" containsDate="1" containsString="0" minDate="2016-05-01T00:00:00" maxDate="2017-10-06T00:00:00"/>
    </cacheField>
    <cacheField name="JointTypeDesc" numFmtId="0">
      <sharedItems/>
    </cacheField>
    <cacheField name="Type DEFICIENCY COMMENTS" numFmtId="0">
      <sharedItems containsBlank="1"/>
    </cacheField>
    <cacheField name="Multiple CIFs" numFmtId="0">
      <sharedItems containsNonDate="0" containsString="0" containsBlank="1"/>
    </cacheField>
    <cacheField name="Selected for Role Review" numFmtId="0">
      <sharedItems containsNonDate="0" containsString="0" containsBlank="1"/>
    </cacheField>
    <cacheField name="CIF Relation" numFmtId="0">
      <sharedItems/>
    </cacheField>
    <cacheField name="Personal CIF Role" numFmtId="0">
      <sharedItems/>
    </cacheField>
    <cacheField name="Correct Role" numFmtId="0">
      <sharedItems/>
    </cacheField>
    <cacheField name="Highest AML requirement role" numFmtId="0">
      <sharedItems/>
    </cacheField>
    <cacheField name="Role DEFICIENCY COMMENTS" numFmtId="0">
      <sharedItems containsBlank="1"/>
    </cacheField>
    <cacheField name="JointCustomerIndustryCode" numFmtId="0">
      <sharedItems containsSemiMixedTypes="0" containsString="0" containsNumber="1" containsInteger="1" minValue="700" maxValue="700"/>
    </cacheField>
    <cacheField name="JointCustomerIndustryDesc" numFmtId="0">
      <sharedItems/>
    </cacheField>
    <cacheField name="JointCustomerSectorDesc" numFmtId="0">
      <sharedItems/>
    </cacheField>
    <cacheField name="JointOfficePhone" numFmtId="0">
      <sharedItems/>
    </cacheField>
    <cacheField name="JointLine1Address" numFmtId="0">
      <sharedItems/>
    </cacheField>
    <cacheField name="JointLine2Address" numFmtId="0">
      <sharedItems/>
    </cacheField>
    <cacheField name="JointLine3Address" numFmtId="0">
      <sharedItems/>
    </cacheField>
    <cacheField name="JointCustomerCityName" numFmtId="0">
      <sharedItems/>
    </cacheField>
    <cacheField name="JointPostalCode" numFmtId="0">
      <sharedItems/>
    </cacheField>
    <cacheField name="JointProvinceStateCode" numFmtId="0">
      <sharedItems/>
    </cacheField>
    <cacheField name="JointAddressCountryCode" numFmtId="0">
      <sharedItems/>
    </cacheField>
    <cacheField name="JointLegalLine1Address" numFmtId="0">
      <sharedItems/>
    </cacheField>
    <cacheField name="JointLegalLine2Address" numFmtId="0">
      <sharedItems/>
    </cacheField>
    <cacheField name="JointLegalLine3Address" numFmtId="0">
      <sharedItems/>
    </cacheField>
    <cacheField name="JointLegalCustomerCityName" numFmtId="0">
      <sharedItems/>
    </cacheField>
    <cacheField name="JointLegalPostalCode" numFmtId="0">
      <sharedItems/>
    </cacheField>
    <cacheField name="JointLegalProvinceStateCode" numFmtId="0">
      <sharedItems/>
    </cacheField>
    <cacheField name="JointLegalAddressCountryCode" numFmtId="0">
      <sharedItems/>
    </cacheField>
    <cacheField name="Joint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Blank="1"/>
    </cacheField>
    <cacheField name="After December 17" numFmtId="0">
      <sharedItems/>
    </cacheField>
    <cacheField name="YOUTH" numFmtId="0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0" maxValue="0"/>
    </cacheField>
    <cacheField name="JointFACE_TO_FACE1" numFmtId="49">
      <sharedItems/>
    </cacheField>
    <cacheField name="JointAgent/AffiliateValidation1" numFmtId="49">
      <sharedItems/>
    </cacheField>
    <cacheField name="JointMatchingCriteria1" numFmtId="49">
      <sharedItems/>
    </cacheField>
    <cacheField name="JointSourceOfInformation1" numFmtId="49">
      <sharedItems/>
    </cacheField>
    <cacheField name="JointCustomerIdentification1Number" numFmtId="49">
      <sharedItems/>
    </cacheField>
    <cacheField name="JointCustomerIdentification1TypeDesc" numFmtId="49">
      <sharedItems/>
    </cacheField>
    <cacheField name="JointExpiryDate1" numFmtId="49">
      <sharedItems/>
    </cacheField>
    <cacheField name="JointCustomerIdentification1CountryOfIssueDesc" numFmtId="49">
      <sharedItems/>
    </cacheField>
    <cacheField name="JointCustomerIdentification1PlaceOfIssueDesc" numFmtId="49">
      <sharedItems/>
    </cacheField>
    <cacheField name="JointCWBIdentify1" numFmtId="49">
      <sharedItems/>
    </cacheField>
    <cacheField name="JointEmployeeVerificationDate1" numFmtId="49">
      <sharedItems/>
    </cacheField>
    <cacheField name="JointAgent/AffiliateEntity1" numFmtId="49">
      <sharedItems/>
    </cacheField>
    <cacheField name="JointAgent/AffiliateName1" numFmtId="49">
      <sharedItems/>
    </cacheField>
    <cacheField name="JointAgent/AffiliateVerificationDate1" numFmtId="49">
      <sharedItems/>
    </cacheField>
    <cacheField name="CountID2Digits" numFmtId="1">
      <sharedItems containsSemiMixedTypes="0" containsString="0" containsNumber="1" containsInteger="1" minValue="0" maxValue="0"/>
    </cacheField>
    <cacheField name="Joint_FACE_TO_FACE2" numFmtId="49">
      <sharedItems/>
    </cacheField>
    <cacheField name="JointAgent/AffiliateValidation2" numFmtId="49">
      <sharedItems/>
    </cacheField>
    <cacheField name="JointMatchingCriteria2" numFmtId="49">
      <sharedItems/>
    </cacheField>
    <cacheField name="JointSourceOfInformation2" numFmtId="49">
      <sharedItems/>
    </cacheField>
    <cacheField name="JointCustomerIdentification2Number" numFmtId="49">
      <sharedItems/>
    </cacheField>
    <cacheField name="JointCustomerIdentification2TypeDesc" numFmtId="49">
      <sharedItems/>
    </cacheField>
    <cacheField name="JointExpiryDate2" numFmtId="0">
      <sharedItems/>
    </cacheField>
    <cacheField name="JointCustomerIdentification2CountryOfIssueDesc" numFmtId="49">
      <sharedItems/>
    </cacheField>
    <cacheField name="JointCustomerIdentification2PlaceOfIssueDesc" numFmtId="49">
      <sharedItems/>
    </cacheField>
    <cacheField name="JointCWBIdentify2" numFmtId="49">
      <sharedItems/>
    </cacheField>
    <cacheField name="JointEmployeeVerificationDate2" numFmtId="49">
      <sharedItems/>
    </cacheField>
    <cacheField name="JointAgent/AffiliateEntity2" numFmtId="49">
      <sharedItems/>
    </cacheField>
    <cacheField name="JointAgent/AffiliateName2" numFmtId="49">
      <sharedItems/>
    </cacheField>
    <cacheField name="JointAgent/AffiliateVerificationDate2" numFmtId="49">
      <sharedItems/>
    </cacheField>
    <cacheField name="ID DEFICIENCY COMMENTS" numFmtId="49">
      <sharedItems/>
    </cacheField>
    <cacheField name="JointNOCCode" numFmtId="49">
      <sharedItems/>
    </cacheField>
    <cacheField name="JointNOCDesc" numFmtId="0">
      <sharedItems/>
    </cacheField>
    <cacheField name="NOC DEFICIENCY COMMENTS" numFmtId="0">
      <sharedItems containsBlank="1"/>
    </cacheField>
    <cacheField name="JointCustomerOccupationDesc" numFmtId="0">
      <sharedItems/>
    </cacheField>
    <cacheField name="JointCustomerEmploymentStatusDesc" numFmtId="0">
      <sharedItems/>
    </cacheField>
    <cacheField name="Occupation DEFICIENCY COMMENTS" numFmtId="0">
      <sharedItems containsBlank="1"/>
    </cacheField>
    <cacheField name="EmployerBusiness" numFmtId="0">
      <sharedItems/>
    </cacheField>
    <cacheField name="JointCustomerEmployerName" numFmtId="0">
      <sharedItems/>
    </cacheField>
    <cacheField name="JointCustomerEmployerAddress" numFmtId="0">
      <sharedItems/>
    </cacheField>
    <cacheField name="Employer DEFICIENCY COMMENTS" numFmtId="0">
      <sharedItems containsNonDate="0" containsString="0" containsBlank="1"/>
    </cacheField>
    <cacheField name="JointPEFPFlag" numFmtId="0">
      <sharedItems/>
    </cacheField>
    <cacheField name="JointPEPFlag" numFmtId="0">
      <sharedItems/>
    </cacheField>
    <cacheField name="PEFP/PEP DEFICIENCY COMMENTS" numFmtId="0">
      <sharedItems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4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37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9" maxValue="2658"/>
    </cacheField>
    <cacheField name="AcctDAOFullName" numFmtId="0">
      <sharedItems/>
    </cacheField>
    <cacheField name="AccountDAOBranchDesc" numFmtId="0">
      <sharedItems/>
    </cacheField>
    <cacheField name="Account DAODept" numFmtId="0">
      <sharedItems/>
    </cacheField>
    <cacheField name="JointCustDAONumber" numFmtId="0">
      <sharedItems containsSemiMixedTypes="0" containsString="0" containsNumber="1" containsInteger="1" minValue="1099" maxValue="5770"/>
    </cacheField>
    <cacheField name="JointCustDAOFullName" numFmtId="0">
      <sharedItems/>
    </cacheField>
    <cacheField name="JointCustDAOBranchDesc" numFmtId="0">
      <sharedItems/>
    </cacheField>
    <cacheField name="CustDAODept" numFmtId="0">
      <sharedItems/>
    </cacheField>
    <cacheField name="EFG DAO" numFmtId="0">
      <sharedItems containsBlank="1"/>
    </cacheField>
    <cacheField name="Business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Joint 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Joint CIF Count" numFmtId="0">
      <sharedItems containsSemiMixedTypes="0" containsString="0" containsNumber="1" containsInteger="1" minValue="1" maxValue="1"/>
    </cacheField>
    <cacheField name="Law firm CIF Count" numFmtId="0">
      <sharedItems containsSemiMixedTypes="0" containsString="0" containsNumber="1" containsInteger="1" minValue="1" maxValue="5"/>
    </cacheField>
    <cacheField name="Rolling GIC" numFmtId="0">
      <sharedItems containsNonDate="0" containsString="0" containsBlank="1"/>
    </cacheField>
    <cacheField name="LOAN" numFmtId="0">
      <sharedItems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DOB Review" numFmtId="0">
      <sharedItems containsMixedTypes="1" containsNumber="1" containsInteger="1" minValue="3" maxValue="3"/>
    </cacheField>
    <cacheField name="Incorrect Signing Authority" numFmtId="0">
      <sharedItems containsSemiMixedTypes="0" containsString="0" containsNumber="1" containsInteger="1" minValue="1" maxValue="3"/>
    </cacheField>
    <cacheField name="Role Review" numFmtId="0">
      <sharedItems containsSemiMixedTypes="0" containsString="0" containsNumber="1" containsInteger="1" minValue="1" maxValue="3" count="2">
        <n v="1"/>
        <n v="3"/>
      </sharedItems>
    </cacheField>
    <cacheField name="Address Review" numFmtId="0">
      <sharedItems containsMixedTypes="1" containsNumber="1" containsInteger="1" minValue="3" maxValue="3"/>
    </cacheField>
    <cacheField name="ID Review" numFmtId="0">
      <sharedItems containsMixedTypes="1" containsNumber="1" containsInteger="1" minValue="3" maxValue="3"/>
    </cacheField>
    <cacheField name="NOC Review" numFmtId="0">
      <sharedItems containsMixedTypes="1" containsNumber="1" containsInteger="1" minValue="3" maxValue="3"/>
    </cacheField>
    <cacheField name="Occupation Review" numFmtId="0">
      <sharedItems containsMixedTypes="1" containsNumber="1" containsInteger="1" minValue="3" maxValue="3"/>
    </cacheField>
    <cacheField name="Employer's Name (Personal Loan Only)" numFmtId="0">
      <sharedItems/>
    </cacheField>
    <cacheField name="Employer's Address (Personal Loan Only)" numFmtId="0">
      <sharedItems/>
    </cacheField>
    <cacheField name="PEFP Review" numFmtId="0">
      <sharedItems containsMixedTypes="1" containsNumber="1" containsInteger="1" minValue="3" maxValue="3"/>
    </cacheField>
    <cacheField name="PEP Review" numFmtId="0">
      <sharedItems containsMixedTypes="1" containsNumber="1" containsInteger="1" minValue="3" maxValue="3"/>
    </cacheField>
    <cacheField name="Optimum Physical IDs" numFmtId="0">
      <sharedItems/>
    </cacheField>
    <cacheField name="Physical Reviewed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0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Blank="1"/>
    </cacheField>
    <cacheField name="Electronic QA Note" numFmtId="0">
      <sharedItems containsBlank="1"/>
    </cacheField>
    <cacheField name="Electronic QA Rating" numFmtId="0">
      <sharedItems containsString="0" containsBlank="1" containsNumber="1" containsInteger="1" minValue="3" maxValue="3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  <cacheField name="Loan Signer" numFmtId="0">
      <sharedItems/>
    </cacheField>
    <cacheField name="Assigned to Different Branch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324421294" createdVersion="3" refreshedVersion="6" minRefreshableVersion="3" recordCount="3" xr:uid="{00000000-000A-0000-FFFF-FFFF20000000}">
  <cacheSource type="worksheet">
    <worksheetSource name="Joints_Data"/>
  </cacheSource>
  <cacheFields count="157">
    <cacheField name="AccountBranchDesc" numFmtId="0">
      <sharedItems/>
    </cacheField>
    <cacheField name="PrimaryCIF" numFmtId="0">
      <sharedItems containsSemiMixedTypes="0" containsString="0" containsNumber="1" containsInteger="1" minValue="515084" maxValue="648015"/>
    </cacheField>
    <cacheField name="PrimaryCustomerName" numFmtId="0">
      <sharedItems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28T00:00:00"/>
    </cacheField>
    <cacheField name="JointCustomerStatusDesc" numFmtId="0">
      <sharedItems/>
    </cacheField>
    <cacheField name="JointCIF" numFmtId="49">
      <sharedItems/>
    </cacheField>
    <cacheField name="JointCustomerName" numFmtId="49">
      <sharedItems/>
    </cacheField>
    <cacheField name="JointAlternateName" numFmtId="0">
      <sharedItems/>
    </cacheField>
    <cacheField name="JointTradeName" numFmtId="0">
      <sharedItems/>
    </cacheField>
    <cacheField name="JointCustomerBirthDate" numFmtId="14">
      <sharedItems containsDate="1" containsMixedTypes="1" minDate="1966-09-28T00:00:00" maxDate="1975-03-16T00:00:00"/>
    </cacheField>
    <cacheField name="DOB DEFICIENCY COMMENTS" numFmtId="14">
      <sharedItems containsBlank="1"/>
    </cacheField>
    <cacheField name="JointDeceasedDate" numFmtId="14">
      <sharedItems/>
    </cacheField>
    <cacheField name="JointCustomerOpenDate" numFmtId="14">
      <sharedItems containsSemiMixedTypes="0" containsNonDate="0" containsDate="1" containsString="0" minDate="2016-05-01T00:00:00" maxDate="2017-10-06T00:00:00"/>
    </cacheField>
    <cacheField name="JointTypeDesc" numFmtId="0">
      <sharedItems/>
    </cacheField>
    <cacheField name="Type DEFICIENCY COMMENTS" numFmtId="0">
      <sharedItems containsBlank="1"/>
    </cacheField>
    <cacheField name="Multiple CIFs" numFmtId="0">
      <sharedItems containsNonDate="0" containsString="0" containsBlank="1"/>
    </cacheField>
    <cacheField name="Selected for Role Review" numFmtId="0">
      <sharedItems containsNonDate="0" containsString="0" containsBlank="1"/>
    </cacheField>
    <cacheField name="CIF Relation" numFmtId="0">
      <sharedItems/>
    </cacheField>
    <cacheField name="Personal CIF Role" numFmtId="0">
      <sharedItems/>
    </cacheField>
    <cacheField name="Correct Role" numFmtId="0">
      <sharedItems/>
    </cacheField>
    <cacheField name="Highest AML requirement role" numFmtId="0">
      <sharedItems/>
    </cacheField>
    <cacheField name="Role DEFICIENCY COMMENTS" numFmtId="0">
      <sharedItems containsBlank="1"/>
    </cacheField>
    <cacheField name="JointCustomerIndustryCode" numFmtId="0">
      <sharedItems containsSemiMixedTypes="0" containsString="0" containsNumber="1" containsInteger="1" minValue="700" maxValue="700"/>
    </cacheField>
    <cacheField name="JointCustomerIndustryDesc" numFmtId="0">
      <sharedItems/>
    </cacheField>
    <cacheField name="JointCustomerSectorDesc" numFmtId="0">
      <sharedItems/>
    </cacheField>
    <cacheField name="JointOfficePhone" numFmtId="0">
      <sharedItems/>
    </cacheField>
    <cacheField name="JointLine1Address" numFmtId="0">
      <sharedItems/>
    </cacheField>
    <cacheField name="JointLine2Address" numFmtId="0">
      <sharedItems/>
    </cacheField>
    <cacheField name="JointLine3Address" numFmtId="0">
      <sharedItems/>
    </cacheField>
    <cacheField name="JointCustomerCityName" numFmtId="0">
      <sharedItems/>
    </cacheField>
    <cacheField name="JointPostalCode" numFmtId="0">
      <sharedItems/>
    </cacheField>
    <cacheField name="JointProvinceStateCode" numFmtId="0">
      <sharedItems/>
    </cacheField>
    <cacheField name="JointAddressCountryCode" numFmtId="0">
      <sharedItems/>
    </cacheField>
    <cacheField name="JointLegalLine1Address" numFmtId="0">
      <sharedItems/>
    </cacheField>
    <cacheField name="JointLegalLine2Address" numFmtId="0">
      <sharedItems/>
    </cacheField>
    <cacheField name="JointLegalLine3Address" numFmtId="0">
      <sharedItems/>
    </cacheField>
    <cacheField name="JointLegalCustomerCityName" numFmtId="0">
      <sharedItems/>
    </cacheField>
    <cacheField name="JointLegalPostalCode" numFmtId="0">
      <sharedItems/>
    </cacheField>
    <cacheField name="JointLegalProvinceStateCode" numFmtId="0">
      <sharedItems/>
    </cacheField>
    <cacheField name="JointLegalAddressCountryCode" numFmtId="0">
      <sharedItems/>
    </cacheField>
    <cacheField name="Joint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Blank="1"/>
    </cacheField>
    <cacheField name="After December 17" numFmtId="0">
      <sharedItems/>
    </cacheField>
    <cacheField name="YOUTH" numFmtId="0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0" maxValue="0"/>
    </cacheField>
    <cacheField name="JointFACE_TO_FACE1" numFmtId="49">
      <sharedItems/>
    </cacheField>
    <cacheField name="JointAgent/AffiliateValidation1" numFmtId="49">
      <sharedItems/>
    </cacheField>
    <cacheField name="JointMatchingCriteria1" numFmtId="49">
      <sharedItems/>
    </cacheField>
    <cacheField name="JointSourceOfInformation1" numFmtId="49">
      <sharedItems/>
    </cacheField>
    <cacheField name="JointCustomerIdentification1Number" numFmtId="49">
      <sharedItems/>
    </cacheField>
    <cacheField name="JointCustomerIdentification1TypeDesc" numFmtId="49">
      <sharedItems/>
    </cacheField>
    <cacheField name="JointExpiryDate1" numFmtId="49">
      <sharedItems/>
    </cacheField>
    <cacheField name="JointCustomerIdentification1CountryOfIssueDesc" numFmtId="49">
      <sharedItems/>
    </cacheField>
    <cacheField name="JointCustomerIdentification1PlaceOfIssueDesc" numFmtId="49">
      <sharedItems/>
    </cacheField>
    <cacheField name="JointCWBIdentify1" numFmtId="49">
      <sharedItems/>
    </cacheField>
    <cacheField name="JointEmployeeVerificationDate1" numFmtId="49">
      <sharedItems/>
    </cacheField>
    <cacheField name="JointAgent/AffiliateEntity1" numFmtId="49">
      <sharedItems/>
    </cacheField>
    <cacheField name="JointAgent/AffiliateName1" numFmtId="49">
      <sharedItems/>
    </cacheField>
    <cacheField name="JointAgent/AffiliateVerificationDate1" numFmtId="49">
      <sharedItems/>
    </cacheField>
    <cacheField name="CountID2Digits" numFmtId="1">
      <sharedItems containsSemiMixedTypes="0" containsString="0" containsNumber="1" containsInteger="1" minValue="0" maxValue="0"/>
    </cacheField>
    <cacheField name="Joint_FACE_TO_FACE2" numFmtId="49">
      <sharedItems/>
    </cacheField>
    <cacheField name="JointAgent/AffiliateValidation2" numFmtId="49">
      <sharedItems/>
    </cacheField>
    <cacheField name="JointMatchingCriteria2" numFmtId="49">
      <sharedItems/>
    </cacheField>
    <cacheField name="JointSourceOfInformation2" numFmtId="49">
      <sharedItems/>
    </cacheField>
    <cacheField name="JointCustomerIdentification2Number" numFmtId="49">
      <sharedItems/>
    </cacheField>
    <cacheField name="JointCustomerIdentification2TypeDesc" numFmtId="49">
      <sharedItems/>
    </cacheField>
    <cacheField name="JointExpiryDate2" numFmtId="0">
      <sharedItems/>
    </cacheField>
    <cacheField name="JointCustomerIdentification2CountryOfIssueDesc" numFmtId="49">
      <sharedItems/>
    </cacheField>
    <cacheField name="JointCustomerIdentification2PlaceOfIssueDesc" numFmtId="49">
      <sharedItems/>
    </cacheField>
    <cacheField name="JointCWBIdentify2" numFmtId="49">
      <sharedItems/>
    </cacheField>
    <cacheField name="JointEmployeeVerificationDate2" numFmtId="49">
      <sharedItems/>
    </cacheField>
    <cacheField name="JointAgent/AffiliateEntity2" numFmtId="49">
      <sharedItems/>
    </cacheField>
    <cacheField name="JointAgent/AffiliateName2" numFmtId="49">
      <sharedItems/>
    </cacheField>
    <cacheField name="JointAgent/AffiliateVerificationDate2" numFmtId="49">
      <sharedItems/>
    </cacheField>
    <cacheField name="ID DEFICIENCY COMMENTS" numFmtId="49">
      <sharedItems/>
    </cacheField>
    <cacheField name="JointNOCCode" numFmtId="49">
      <sharedItems/>
    </cacheField>
    <cacheField name="JointNOCDesc" numFmtId="0">
      <sharedItems/>
    </cacheField>
    <cacheField name="NOC DEFICIENCY COMMENTS" numFmtId="0">
      <sharedItems containsBlank="1"/>
    </cacheField>
    <cacheField name="JointCustomerOccupationDesc" numFmtId="0">
      <sharedItems/>
    </cacheField>
    <cacheField name="JointCustomerEmploymentStatusDesc" numFmtId="0">
      <sharedItems/>
    </cacheField>
    <cacheField name="Occupation DEFICIENCY COMMENTS" numFmtId="0">
      <sharedItems containsBlank="1"/>
    </cacheField>
    <cacheField name="EmployerBusiness" numFmtId="0">
      <sharedItems/>
    </cacheField>
    <cacheField name="JointCustomerEmployerName" numFmtId="0">
      <sharedItems/>
    </cacheField>
    <cacheField name="JointCustomerEmployerAddress" numFmtId="0">
      <sharedItems/>
    </cacheField>
    <cacheField name="Employer DEFICIENCY COMMENTS" numFmtId="0">
      <sharedItems containsNonDate="0" containsString="0" containsBlank="1"/>
    </cacheField>
    <cacheField name="JointPEFPFlag" numFmtId="0">
      <sharedItems/>
    </cacheField>
    <cacheField name="JointPEPFlag" numFmtId="0">
      <sharedItems/>
    </cacheField>
    <cacheField name="PEFP/PEP DEFICIENCY COMMENTS" numFmtId="0">
      <sharedItems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4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37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9" maxValue="2658"/>
    </cacheField>
    <cacheField name="AcctDAOFullName" numFmtId="0">
      <sharedItems/>
    </cacheField>
    <cacheField name="AccountDAOBranchDesc" numFmtId="0">
      <sharedItems/>
    </cacheField>
    <cacheField name="Account DAODept" numFmtId="0">
      <sharedItems/>
    </cacheField>
    <cacheField name="JointCustDAONumber" numFmtId="0">
      <sharedItems containsSemiMixedTypes="0" containsString="0" containsNumber="1" containsInteger="1" minValue="1099" maxValue="5770"/>
    </cacheField>
    <cacheField name="JointCustDAOFullName" numFmtId="0">
      <sharedItems/>
    </cacheField>
    <cacheField name="JointCustDAOBranchDesc" numFmtId="0">
      <sharedItems/>
    </cacheField>
    <cacheField name="CustDAODept" numFmtId="0">
      <sharedItems/>
    </cacheField>
    <cacheField name="EFG DAO" numFmtId="0">
      <sharedItems containsBlank="1"/>
    </cacheField>
    <cacheField name="Business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Joint 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Joint CIF Count" numFmtId="0">
      <sharedItems containsSemiMixedTypes="0" containsString="0" containsNumber="1" containsInteger="1" minValue="1" maxValue="1"/>
    </cacheField>
    <cacheField name="Law firm CIF Count" numFmtId="0">
      <sharedItems containsSemiMixedTypes="0" containsString="0" containsNumber="1" containsInteger="1" minValue="1" maxValue="5"/>
    </cacheField>
    <cacheField name="Rolling GIC" numFmtId="0">
      <sharedItems containsNonDate="0" containsString="0" containsBlank="1"/>
    </cacheField>
    <cacheField name="LOAN" numFmtId="0">
      <sharedItems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DOB Review" numFmtId="0">
      <sharedItems containsMixedTypes="1" containsNumber="1" containsInteger="1" minValue="3" maxValue="3"/>
    </cacheField>
    <cacheField name="Incorrect Signing Authority" numFmtId="0">
      <sharedItems containsSemiMixedTypes="0" containsString="0" containsNumber="1" containsInteger="1" minValue="1" maxValue="3"/>
    </cacheField>
    <cacheField name="Role Review" numFmtId="0">
      <sharedItems containsSemiMixedTypes="0" containsString="0" containsNumber="1" containsInteger="1" minValue="1" maxValue="3"/>
    </cacheField>
    <cacheField name="Address Review" numFmtId="0">
      <sharedItems containsMixedTypes="1" containsNumber="1" containsInteger="1" minValue="3" maxValue="3"/>
    </cacheField>
    <cacheField name="ID Review" numFmtId="0">
      <sharedItems containsMixedTypes="1" containsNumber="1" containsInteger="1" minValue="3" maxValue="3"/>
    </cacheField>
    <cacheField name="NOC Review" numFmtId="0">
      <sharedItems containsMixedTypes="1" containsNumber="1" containsInteger="1" minValue="3" maxValue="3"/>
    </cacheField>
    <cacheField name="Occupation Review" numFmtId="0">
      <sharedItems containsMixedTypes="1" containsNumber="1" containsInteger="1" minValue="3" maxValue="3"/>
    </cacheField>
    <cacheField name="Employer's Name (Personal Loan Only)" numFmtId="0">
      <sharedItems count="1">
        <s v="NO"/>
      </sharedItems>
    </cacheField>
    <cacheField name="Employer's Address (Personal Loan Only)" numFmtId="0">
      <sharedItems/>
    </cacheField>
    <cacheField name="PEFP Review" numFmtId="0">
      <sharedItems containsMixedTypes="1" containsNumber="1" containsInteger="1" minValue="3" maxValue="3"/>
    </cacheField>
    <cacheField name="PEP Review" numFmtId="0">
      <sharedItems containsMixedTypes="1" containsNumber="1" containsInteger="1" minValue="3" maxValue="3"/>
    </cacheField>
    <cacheField name="Optimum Physical IDs" numFmtId="0">
      <sharedItems/>
    </cacheField>
    <cacheField name="Physical Reviewed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0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Blank="1"/>
    </cacheField>
    <cacheField name="Electronic QA Note" numFmtId="0">
      <sharedItems containsBlank="1"/>
    </cacheField>
    <cacheField name="Electronic QA Rating" numFmtId="0">
      <sharedItems containsString="0" containsBlank="1" containsNumber="1" containsInteger="1" minValue="3" maxValue="3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  <cacheField name="Loan Signer" numFmtId="0">
      <sharedItems/>
    </cacheField>
    <cacheField name="Assigned to Different Branch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324884263" createdVersion="3" refreshedVersion="6" minRefreshableVersion="3" recordCount="3" xr:uid="{00000000-000A-0000-FFFF-FFFF21000000}">
  <cacheSource type="worksheet">
    <worksheetSource name="Joints_Data"/>
  </cacheSource>
  <cacheFields count="157">
    <cacheField name="AccountBranchDesc" numFmtId="0">
      <sharedItems/>
    </cacheField>
    <cacheField name="PrimaryCIF" numFmtId="0">
      <sharedItems containsSemiMixedTypes="0" containsString="0" containsNumber="1" containsInteger="1" minValue="515084" maxValue="648015"/>
    </cacheField>
    <cacheField name="PrimaryCustomerName" numFmtId="0">
      <sharedItems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28T00:00:00"/>
    </cacheField>
    <cacheField name="JointCustomerStatusDesc" numFmtId="0">
      <sharedItems/>
    </cacheField>
    <cacheField name="JointCIF" numFmtId="49">
      <sharedItems/>
    </cacheField>
    <cacheField name="JointCustomerName" numFmtId="49">
      <sharedItems/>
    </cacheField>
    <cacheField name="JointAlternateName" numFmtId="0">
      <sharedItems/>
    </cacheField>
    <cacheField name="JointTradeName" numFmtId="0">
      <sharedItems/>
    </cacheField>
    <cacheField name="JointCustomerBirthDate" numFmtId="14">
      <sharedItems containsDate="1" containsMixedTypes="1" minDate="1966-09-28T00:00:00" maxDate="1975-03-16T00:00:00"/>
    </cacheField>
    <cacheField name="DOB DEFICIENCY COMMENTS" numFmtId="14">
      <sharedItems containsBlank="1"/>
    </cacheField>
    <cacheField name="JointDeceasedDate" numFmtId="14">
      <sharedItems/>
    </cacheField>
    <cacheField name="JointCustomerOpenDate" numFmtId="14">
      <sharedItems containsSemiMixedTypes="0" containsNonDate="0" containsDate="1" containsString="0" minDate="2016-05-01T00:00:00" maxDate="2017-10-06T00:00:00"/>
    </cacheField>
    <cacheField name="JointTypeDesc" numFmtId="0">
      <sharedItems/>
    </cacheField>
    <cacheField name="Type DEFICIENCY COMMENTS" numFmtId="0">
      <sharedItems containsBlank="1"/>
    </cacheField>
    <cacheField name="Multiple CIFs" numFmtId="0">
      <sharedItems containsNonDate="0" containsString="0" containsBlank="1"/>
    </cacheField>
    <cacheField name="Selected for Role Review" numFmtId="0">
      <sharedItems containsNonDate="0" containsString="0" containsBlank="1"/>
    </cacheField>
    <cacheField name="CIF Relation" numFmtId="0">
      <sharedItems/>
    </cacheField>
    <cacheField name="Personal CIF Role" numFmtId="0">
      <sharedItems/>
    </cacheField>
    <cacheField name="Correct Role" numFmtId="0">
      <sharedItems/>
    </cacheField>
    <cacheField name="Highest AML requirement role" numFmtId="0">
      <sharedItems/>
    </cacheField>
    <cacheField name="Role DEFICIENCY COMMENTS" numFmtId="0">
      <sharedItems containsBlank="1"/>
    </cacheField>
    <cacheField name="JointCustomerIndustryCode" numFmtId="0">
      <sharedItems containsSemiMixedTypes="0" containsString="0" containsNumber="1" containsInteger="1" minValue="700" maxValue="700"/>
    </cacheField>
    <cacheField name="JointCustomerIndustryDesc" numFmtId="0">
      <sharedItems/>
    </cacheField>
    <cacheField name="JointCustomerSectorDesc" numFmtId="0">
      <sharedItems/>
    </cacheField>
    <cacheField name="JointOfficePhone" numFmtId="0">
      <sharedItems/>
    </cacheField>
    <cacheField name="JointLine1Address" numFmtId="0">
      <sharedItems/>
    </cacheField>
    <cacheField name="JointLine2Address" numFmtId="0">
      <sharedItems/>
    </cacheField>
    <cacheField name="JointLine3Address" numFmtId="0">
      <sharedItems/>
    </cacheField>
    <cacheField name="JointCustomerCityName" numFmtId="0">
      <sharedItems/>
    </cacheField>
    <cacheField name="JointPostalCode" numFmtId="0">
      <sharedItems/>
    </cacheField>
    <cacheField name="JointProvinceStateCode" numFmtId="0">
      <sharedItems/>
    </cacheField>
    <cacheField name="JointAddressCountryCode" numFmtId="0">
      <sharedItems/>
    </cacheField>
    <cacheField name="JointLegalLine1Address" numFmtId="0">
      <sharedItems/>
    </cacheField>
    <cacheField name="JointLegalLine2Address" numFmtId="0">
      <sharedItems/>
    </cacheField>
    <cacheField name="JointLegalLine3Address" numFmtId="0">
      <sharedItems/>
    </cacheField>
    <cacheField name="JointLegalCustomerCityName" numFmtId="0">
      <sharedItems/>
    </cacheField>
    <cacheField name="JointLegalPostalCode" numFmtId="0">
      <sharedItems/>
    </cacheField>
    <cacheField name="JointLegalProvinceStateCode" numFmtId="0">
      <sharedItems/>
    </cacheField>
    <cacheField name="JointLegalAddressCountryCode" numFmtId="0">
      <sharedItems/>
    </cacheField>
    <cacheField name="Joint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Blank="1"/>
    </cacheField>
    <cacheField name="After December 17" numFmtId="0">
      <sharedItems/>
    </cacheField>
    <cacheField name="YOUTH" numFmtId="0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0" maxValue="0"/>
    </cacheField>
    <cacheField name="JointFACE_TO_FACE1" numFmtId="49">
      <sharedItems/>
    </cacheField>
    <cacheField name="JointAgent/AffiliateValidation1" numFmtId="49">
      <sharedItems/>
    </cacheField>
    <cacheField name="JointMatchingCriteria1" numFmtId="49">
      <sharedItems/>
    </cacheField>
    <cacheField name="JointSourceOfInformation1" numFmtId="49">
      <sharedItems/>
    </cacheField>
    <cacheField name="JointCustomerIdentification1Number" numFmtId="49">
      <sharedItems/>
    </cacheField>
    <cacheField name="JointCustomerIdentification1TypeDesc" numFmtId="49">
      <sharedItems/>
    </cacheField>
    <cacheField name="JointExpiryDate1" numFmtId="49">
      <sharedItems/>
    </cacheField>
    <cacheField name="JointCustomerIdentification1CountryOfIssueDesc" numFmtId="49">
      <sharedItems/>
    </cacheField>
    <cacheField name="JointCustomerIdentification1PlaceOfIssueDesc" numFmtId="49">
      <sharedItems/>
    </cacheField>
    <cacheField name="JointCWBIdentify1" numFmtId="49">
      <sharedItems/>
    </cacheField>
    <cacheField name="JointEmployeeVerificationDate1" numFmtId="49">
      <sharedItems/>
    </cacheField>
    <cacheField name="JointAgent/AffiliateEntity1" numFmtId="49">
      <sharedItems/>
    </cacheField>
    <cacheField name="JointAgent/AffiliateName1" numFmtId="49">
      <sharedItems/>
    </cacheField>
    <cacheField name="JointAgent/AffiliateVerificationDate1" numFmtId="49">
      <sharedItems/>
    </cacheField>
    <cacheField name="CountID2Digits" numFmtId="1">
      <sharedItems containsSemiMixedTypes="0" containsString="0" containsNumber="1" containsInteger="1" minValue="0" maxValue="0"/>
    </cacheField>
    <cacheField name="Joint_FACE_TO_FACE2" numFmtId="49">
      <sharedItems/>
    </cacheField>
    <cacheField name="JointAgent/AffiliateValidation2" numFmtId="49">
      <sharedItems/>
    </cacheField>
    <cacheField name="JointMatchingCriteria2" numFmtId="49">
      <sharedItems/>
    </cacheField>
    <cacheField name="JointSourceOfInformation2" numFmtId="49">
      <sharedItems/>
    </cacheField>
    <cacheField name="JointCustomerIdentification2Number" numFmtId="49">
      <sharedItems/>
    </cacheField>
    <cacheField name="JointCustomerIdentification2TypeDesc" numFmtId="49">
      <sharedItems/>
    </cacheField>
    <cacheField name="JointExpiryDate2" numFmtId="0">
      <sharedItems/>
    </cacheField>
    <cacheField name="JointCustomerIdentification2CountryOfIssueDesc" numFmtId="49">
      <sharedItems/>
    </cacheField>
    <cacheField name="JointCustomerIdentification2PlaceOfIssueDesc" numFmtId="49">
      <sharedItems/>
    </cacheField>
    <cacheField name="JointCWBIdentify2" numFmtId="49">
      <sharedItems/>
    </cacheField>
    <cacheField name="JointEmployeeVerificationDate2" numFmtId="49">
      <sharedItems/>
    </cacheField>
    <cacheField name="JointAgent/AffiliateEntity2" numFmtId="49">
      <sharedItems/>
    </cacheField>
    <cacheField name="JointAgent/AffiliateName2" numFmtId="49">
      <sharedItems/>
    </cacheField>
    <cacheField name="JointAgent/AffiliateVerificationDate2" numFmtId="49">
      <sharedItems/>
    </cacheField>
    <cacheField name="ID DEFICIENCY COMMENTS" numFmtId="49">
      <sharedItems/>
    </cacheField>
    <cacheField name="JointNOCCode" numFmtId="49">
      <sharedItems/>
    </cacheField>
    <cacheField name="JointNOCDesc" numFmtId="0">
      <sharedItems/>
    </cacheField>
    <cacheField name="NOC DEFICIENCY COMMENTS" numFmtId="0">
      <sharedItems containsBlank="1"/>
    </cacheField>
    <cacheField name="JointCustomerOccupationDesc" numFmtId="0">
      <sharedItems/>
    </cacheField>
    <cacheField name="JointCustomerEmploymentStatusDesc" numFmtId="0">
      <sharedItems/>
    </cacheField>
    <cacheField name="Occupation DEFICIENCY COMMENTS" numFmtId="0">
      <sharedItems containsBlank="1"/>
    </cacheField>
    <cacheField name="EmployerBusiness" numFmtId="0">
      <sharedItems/>
    </cacheField>
    <cacheField name="JointCustomerEmployerName" numFmtId="0">
      <sharedItems/>
    </cacheField>
    <cacheField name="JointCustomerEmployerAddress" numFmtId="0">
      <sharedItems/>
    </cacheField>
    <cacheField name="Employer DEFICIENCY COMMENTS" numFmtId="0">
      <sharedItems containsNonDate="0" containsString="0" containsBlank="1"/>
    </cacheField>
    <cacheField name="JointPEFPFlag" numFmtId="0">
      <sharedItems/>
    </cacheField>
    <cacheField name="JointPEPFlag" numFmtId="0">
      <sharedItems/>
    </cacheField>
    <cacheField name="PEFP/PEP DEFICIENCY COMMENTS" numFmtId="0">
      <sharedItems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4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37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9" maxValue="2658"/>
    </cacheField>
    <cacheField name="AcctDAOFullName" numFmtId="0">
      <sharedItems/>
    </cacheField>
    <cacheField name="AccountDAOBranchDesc" numFmtId="0">
      <sharedItems/>
    </cacheField>
    <cacheField name="Account DAODept" numFmtId="0">
      <sharedItems/>
    </cacheField>
    <cacheField name="JointCustDAONumber" numFmtId="0">
      <sharedItems containsSemiMixedTypes="0" containsString="0" containsNumber="1" containsInteger="1" minValue="1099" maxValue="5770"/>
    </cacheField>
    <cacheField name="JointCustDAOFullName" numFmtId="0">
      <sharedItems/>
    </cacheField>
    <cacheField name="JointCustDAOBranchDesc" numFmtId="0">
      <sharedItems/>
    </cacheField>
    <cacheField name="CustDAODept" numFmtId="0">
      <sharedItems/>
    </cacheField>
    <cacheField name="EFG DAO" numFmtId="0">
      <sharedItems containsBlank="1"/>
    </cacheField>
    <cacheField name="Business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Joint 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Joint CIF Count" numFmtId="0">
      <sharedItems containsSemiMixedTypes="0" containsString="0" containsNumber="1" containsInteger="1" minValue="1" maxValue="1"/>
    </cacheField>
    <cacheField name="Law firm CIF Count" numFmtId="0">
      <sharedItems containsSemiMixedTypes="0" containsString="0" containsNumber="1" containsInteger="1" minValue="1" maxValue="5"/>
    </cacheField>
    <cacheField name="Rolling GIC" numFmtId="0">
      <sharedItems containsNonDate="0" containsString="0" containsBlank="1"/>
    </cacheField>
    <cacheField name="LOAN" numFmtId="0">
      <sharedItems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DOB Review" numFmtId="0">
      <sharedItems containsMixedTypes="1" containsNumber="1" containsInteger="1" minValue="3" maxValue="3"/>
    </cacheField>
    <cacheField name="Incorrect Signing Authority" numFmtId="0">
      <sharedItems containsSemiMixedTypes="0" containsString="0" containsNumber="1" containsInteger="1" minValue="1" maxValue="3"/>
    </cacheField>
    <cacheField name="Role Review" numFmtId="0">
      <sharedItems containsSemiMixedTypes="0" containsString="0" containsNumber="1" containsInteger="1" minValue="1" maxValue="3"/>
    </cacheField>
    <cacheField name="Address Review" numFmtId="0">
      <sharedItems containsMixedTypes="1" containsNumber="1" containsInteger="1" minValue="3" maxValue="3"/>
    </cacheField>
    <cacheField name="ID Review" numFmtId="0">
      <sharedItems containsMixedTypes="1" containsNumber="1" containsInteger="1" minValue="3" maxValue="3"/>
    </cacheField>
    <cacheField name="NOC Review" numFmtId="0">
      <sharedItems containsMixedTypes="1" containsNumber="1" containsInteger="1" minValue="3" maxValue="3" count="2">
        <s v="NO"/>
        <n v="3"/>
      </sharedItems>
    </cacheField>
    <cacheField name="Occupation Review" numFmtId="0">
      <sharedItems containsMixedTypes="1" containsNumber="1" containsInteger="1" minValue="3" maxValue="3"/>
    </cacheField>
    <cacheField name="Employer's Name (Personal Loan Only)" numFmtId="0">
      <sharedItems/>
    </cacheField>
    <cacheField name="Employer's Address (Personal Loan Only)" numFmtId="0">
      <sharedItems/>
    </cacheField>
    <cacheField name="PEFP Review" numFmtId="0">
      <sharedItems containsMixedTypes="1" containsNumber="1" containsInteger="1" minValue="3" maxValue="3"/>
    </cacheField>
    <cacheField name="PEP Review" numFmtId="0">
      <sharedItems containsMixedTypes="1" containsNumber="1" containsInteger="1" minValue="3" maxValue="3"/>
    </cacheField>
    <cacheField name="Optimum Physical IDs" numFmtId="0">
      <sharedItems/>
    </cacheField>
    <cacheField name="Physical Reviewed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0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Blank="1"/>
    </cacheField>
    <cacheField name="Electronic QA Note" numFmtId="0">
      <sharedItems containsBlank="1"/>
    </cacheField>
    <cacheField name="Electronic QA Rating" numFmtId="0">
      <sharedItems containsString="0" containsBlank="1" containsNumber="1" containsInteger="1" minValue="3" maxValue="3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  <cacheField name="Loan Signer" numFmtId="0">
      <sharedItems/>
    </cacheField>
    <cacheField name="Assigned to Different Branch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325231479" createdVersion="3" refreshedVersion="6" minRefreshableVersion="3" recordCount="3" xr:uid="{00000000-000A-0000-FFFF-FFFF22000000}">
  <cacheSource type="worksheet">
    <worksheetSource name="Joints_Data"/>
  </cacheSource>
  <cacheFields count="157">
    <cacheField name="AccountBranchDesc" numFmtId="0">
      <sharedItems/>
    </cacheField>
    <cacheField name="PrimaryCIF" numFmtId="0">
      <sharedItems containsSemiMixedTypes="0" containsString="0" containsNumber="1" containsInteger="1" minValue="515084" maxValue="648015"/>
    </cacheField>
    <cacheField name="PrimaryCustomerName" numFmtId="0">
      <sharedItems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28T00:00:00"/>
    </cacheField>
    <cacheField name="JointCustomerStatusDesc" numFmtId="0">
      <sharedItems/>
    </cacheField>
    <cacheField name="JointCIF" numFmtId="49">
      <sharedItems/>
    </cacheField>
    <cacheField name="JointCustomerName" numFmtId="49">
      <sharedItems/>
    </cacheField>
    <cacheField name="JointAlternateName" numFmtId="0">
      <sharedItems/>
    </cacheField>
    <cacheField name="JointTradeName" numFmtId="0">
      <sharedItems/>
    </cacheField>
    <cacheField name="JointCustomerBirthDate" numFmtId="14">
      <sharedItems containsDate="1" containsMixedTypes="1" minDate="1966-09-28T00:00:00" maxDate="1975-03-16T00:00:00"/>
    </cacheField>
    <cacheField name="DOB DEFICIENCY COMMENTS" numFmtId="14">
      <sharedItems containsBlank="1"/>
    </cacheField>
    <cacheField name="JointDeceasedDate" numFmtId="14">
      <sharedItems/>
    </cacheField>
    <cacheField name="JointCustomerOpenDate" numFmtId="14">
      <sharedItems containsSemiMixedTypes="0" containsNonDate="0" containsDate="1" containsString="0" minDate="2016-05-01T00:00:00" maxDate="2017-10-06T00:00:00"/>
    </cacheField>
    <cacheField name="JointTypeDesc" numFmtId="0">
      <sharedItems/>
    </cacheField>
    <cacheField name="Type DEFICIENCY COMMENTS" numFmtId="0">
      <sharedItems containsBlank="1"/>
    </cacheField>
    <cacheField name="Multiple CIFs" numFmtId="0">
      <sharedItems containsNonDate="0" containsString="0" containsBlank="1"/>
    </cacheField>
    <cacheField name="Selected for Role Review" numFmtId="0">
      <sharedItems containsNonDate="0" containsString="0" containsBlank="1"/>
    </cacheField>
    <cacheField name="CIF Relation" numFmtId="0">
      <sharedItems/>
    </cacheField>
    <cacheField name="Personal CIF Role" numFmtId="0">
      <sharedItems/>
    </cacheField>
    <cacheField name="Correct Role" numFmtId="0">
      <sharedItems/>
    </cacheField>
    <cacheField name="Highest AML requirement role" numFmtId="0">
      <sharedItems/>
    </cacheField>
    <cacheField name="Role DEFICIENCY COMMENTS" numFmtId="0">
      <sharedItems containsBlank="1"/>
    </cacheField>
    <cacheField name="JointCustomerIndustryCode" numFmtId="0">
      <sharedItems containsSemiMixedTypes="0" containsString="0" containsNumber="1" containsInteger="1" minValue="700" maxValue="700"/>
    </cacheField>
    <cacheField name="JointCustomerIndustryDesc" numFmtId="0">
      <sharedItems/>
    </cacheField>
    <cacheField name="JointCustomerSectorDesc" numFmtId="0">
      <sharedItems/>
    </cacheField>
    <cacheField name="JointOfficePhone" numFmtId="0">
      <sharedItems/>
    </cacheField>
    <cacheField name="JointLine1Address" numFmtId="0">
      <sharedItems/>
    </cacheField>
    <cacheField name="JointLine2Address" numFmtId="0">
      <sharedItems/>
    </cacheField>
    <cacheField name="JointLine3Address" numFmtId="0">
      <sharedItems/>
    </cacheField>
    <cacheField name="JointCustomerCityName" numFmtId="0">
      <sharedItems/>
    </cacheField>
    <cacheField name="JointPostalCode" numFmtId="0">
      <sharedItems/>
    </cacheField>
    <cacheField name="JointProvinceStateCode" numFmtId="0">
      <sharedItems/>
    </cacheField>
    <cacheField name="JointAddressCountryCode" numFmtId="0">
      <sharedItems/>
    </cacheField>
    <cacheField name="JointLegalLine1Address" numFmtId="0">
      <sharedItems/>
    </cacheField>
    <cacheField name="JointLegalLine2Address" numFmtId="0">
      <sharedItems/>
    </cacheField>
    <cacheField name="JointLegalLine3Address" numFmtId="0">
      <sharedItems/>
    </cacheField>
    <cacheField name="JointLegalCustomerCityName" numFmtId="0">
      <sharedItems/>
    </cacheField>
    <cacheField name="JointLegalPostalCode" numFmtId="0">
      <sharedItems/>
    </cacheField>
    <cacheField name="JointLegalProvinceStateCode" numFmtId="0">
      <sharedItems/>
    </cacheField>
    <cacheField name="JointLegalAddressCountryCode" numFmtId="0">
      <sharedItems/>
    </cacheField>
    <cacheField name="Joint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Blank="1"/>
    </cacheField>
    <cacheField name="After December 17" numFmtId="0">
      <sharedItems/>
    </cacheField>
    <cacheField name="YOUTH" numFmtId="0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0" maxValue="0"/>
    </cacheField>
    <cacheField name="JointFACE_TO_FACE1" numFmtId="49">
      <sharedItems/>
    </cacheField>
    <cacheField name="JointAgent/AffiliateValidation1" numFmtId="49">
      <sharedItems/>
    </cacheField>
    <cacheField name="JointMatchingCriteria1" numFmtId="49">
      <sharedItems/>
    </cacheField>
    <cacheField name="JointSourceOfInformation1" numFmtId="49">
      <sharedItems/>
    </cacheField>
    <cacheField name="JointCustomerIdentification1Number" numFmtId="49">
      <sharedItems/>
    </cacheField>
    <cacheField name="JointCustomerIdentification1TypeDesc" numFmtId="49">
      <sharedItems/>
    </cacheField>
    <cacheField name="JointExpiryDate1" numFmtId="49">
      <sharedItems/>
    </cacheField>
    <cacheField name="JointCustomerIdentification1CountryOfIssueDesc" numFmtId="49">
      <sharedItems/>
    </cacheField>
    <cacheField name="JointCustomerIdentification1PlaceOfIssueDesc" numFmtId="49">
      <sharedItems/>
    </cacheField>
    <cacheField name="JointCWBIdentify1" numFmtId="49">
      <sharedItems/>
    </cacheField>
    <cacheField name="JointEmployeeVerificationDate1" numFmtId="49">
      <sharedItems/>
    </cacheField>
    <cacheField name="JointAgent/AffiliateEntity1" numFmtId="49">
      <sharedItems/>
    </cacheField>
    <cacheField name="JointAgent/AffiliateName1" numFmtId="49">
      <sharedItems/>
    </cacheField>
    <cacheField name="JointAgent/AffiliateVerificationDate1" numFmtId="49">
      <sharedItems/>
    </cacheField>
    <cacheField name="CountID2Digits" numFmtId="1">
      <sharedItems containsSemiMixedTypes="0" containsString="0" containsNumber="1" containsInteger="1" minValue="0" maxValue="0"/>
    </cacheField>
    <cacheField name="Joint_FACE_TO_FACE2" numFmtId="49">
      <sharedItems/>
    </cacheField>
    <cacheField name="JointAgent/AffiliateValidation2" numFmtId="49">
      <sharedItems/>
    </cacheField>
    <cacheField name="JointMatchingCriteria2" numFmtId="49">
      <sharedItems/>
    </cacheField>
    <cacheField name="JointSourceOfInformation2" numFmtId="49">
      <sharedItems/>
    </cacheField>
    <cacheField name="JointCustomerIdentification2Number" numFmtId="49">
      <sharedItems/>
    </cacheField>
    <cacheField name="JointCustomerIdentification2TypeDesc" numFmtId="49">
      <sharedItems/>
    </cacheField>
    <cacheField name="JointExpiryDate2" numFmtId="0">
      <sharedItems/>
    </cacheField>
    <cacheField name="JointCustomerIdentification2CountryOfIssueDesc" numFmtId="49">
      <sharedItems/>
    </cacheField>
    <cacheField name="JointCustomerIdentification2PlaceOfIssueDesc" numFmtId="49">
      <sharedItems/>
    </cacheField>
    <cacheField name="JointCWBIdentify2" numFmtId="49">
      <sharedItems/>
    </cacheField>
    <cacheField name="JointEmployeeVerificationDate2" numFmtId="49">
      <sharedItems/>
    </cacheField>
    <cacheField name="JointAgent/AffiliateEntity2" numFmtId="49">
      <sharedItems/>
    </cacheField>
    <cacheField name="JointAgent/AffiliateName2" numFmtId="49">
      <sharedItems/>
    </cacheField>
    <cacheField name="JointAgent/AffiliateVerificationDate2" numFmtId="49">
      <sharedItems/>
    </cacheField>
    <cacheField name="ID DEFICIENCY COMMENTS" numFmtId="49">
      <sharedItems/>
    </cacheField>
    <cacheField name="JointNOCCode" numFmtId="49">
      <sharedItems/>
    </cacheField>
    <cacheField name="JointNOCDesc" numFmtId="0">
      <sharedItems/>
    </cacheField>
    <cacheField name="NOC DEFICIENCY COMMENTS" numFmtId="0">
      <sharedItems containsBlank="1"/>
    </cacheField>
    <cacheField name="JointCustomerOccupationDesc" numFmtId="0">
      <sharedItems/>
    </cacheField>
    <cacheField name="JointCustomerEmploymentStatusDesc" numFmtId="0">
      <sharedItems/>
    </cacheField>
    <cacheField name="Occupation DEFICIENCY COMMENTS" numFmtId="0">
      <sharedItems containsBlank="1"/>
    </cacheField>
    <cacheField name="EmployerBusiness" numFmtId="0">
      <sharedItems/>
    </cacheField>
    <cacheField name="JointCustomerEmployerName" numFmtId="0">
      <sharedItems/>
    </cacheField>
    <cacheField name="JointCustomerEmployerAddress" numFmtId="0">
      <sharedItems/>
    </cacheField>
    <cacheField name="Employer DEFICIENCY COMMENTS" numFmtId="0">
      <sharedItems containsNonDate="0" containsString="0" containsBlank="1"/>
    </cacheField>
    <cacheField name="JointPEFPFlag" numFmtId="0">
      <sharedItems/>
    </cacheField>
    <cacheField name="JointPEPFlag" numFmtId="0">
      <sharedItems/>
    </cacheField>
    <cacheField name="PEFP/PEP DEFICIENCY COMMENTS" numFmtId="0">
      <sharedItems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4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37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9" maxValue="2658"/>
    </cacheField>
    <cacheField name="AcctDAOFullName" numFmtId="0">
      <sharedItems/>
    </cacheField>
    <cacheField name="AccountDAOBranchDesc" numFmtId="0">
      <sharedItems/>
    </cacheField>
    <cacheField name="Account DAODept" numFmtId="0">
      <sharedItems/>
    </cacheField>
    <cacheField name="JointCustDAONumber" numFmtId="0">
      <sharedItems containsSemiMixedTypes="0" containsString="0" containsNumber="1" containsInteger="1" minValue="1099" maxValue="5770"/>
    </cacheField>
    <cacheField name="JointCustDAOFullName" numFmtId="0">
      <sharedItems/>
    </cacheField>
    <cacheField name="JointCustDAOBranchDesc" numFmtId="0">
      <sharedItems/>
    </cacheField>
    <cacheField name="CustDAODept" numFmtId="0">
      <sharedItems/>
    </cacheField>
    <cacheField name="EFG DAO" numFmtId="0">
      <sharedItems containsBlank="1"/>
    </cacheField>
    <cacheField name="Business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Joint 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Joint CIF Count" numFmtId="0">
      <sharedItems containsSemiMixedTypes="0" containsString="0" containsNumber="1" containsInteger="1" minValue="1" maxValue="1"/>
    </cacheField>
    <cacheField name="Law firm CIF Count" numFmtId="0">
      <sharedItems containsSemiMixedTypes="0" containsString="0" containsNumber="1" containsInteger="1" minValue="1" maxValue="5"/>
    </cacheField>
    <cacheField name="Rolling GIC" numFmtId="0">
      <sharedItems containsNonDate="0" containsString="0" containsBlank="1"/>
    </cacheField>
    <cacheField name="LOAN" numFmtId="0">
      <sharedItems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DOB Review" numFmtId="0">
      <sharedItems containsMixedTypes="1" containsNumber="1" containsInteger="1" minValue="3" maxValue="3"/>
    </cacheField>
    <cacheField name="Incorrect Signing Authority" numFmtId="0">
      <sharedItems containsSemiMixedTypes="0" containsString="0" containsNumber="1" containsInteger="1" minValue="1" maxValue="3"/>
    </cacheField>
    <cacheField name="Role Review" numFmtId="0">
      <sharedItems containsSemiMixedTypes="0" containsString="0" containsNumber="1" containsInteger="1" minValue="1" maxValue="3"/>
    </cacheField>
    <cacheField name="Address Review" numFmtId="0">
      <sharedItems containsMixedTypes="1" containsNumber="1" containsInteger="1" minValue="3" maxValue="3"/>
    </cacheField>
    <cacheField name="ID Review" numFmtId="0">
      <sharedItems containsMixedTypes="1" containsNumber="1" containsInteger="1" minValue="3" maxValue="3" count="2">
        <s v="NO"/>
        <n v="3"/>
      </sharedItems>
    </cacheField>
    <cacheField name="NOC Review" numFmtId="0">
      <sharedItems containsMixedTypes="1" containsNumber="1" containsInteger="1" minValue="3" maxValue="3"/>
    </cacheField>
    <cacheField name="Occupation Review" numFmtId="0">
      <sharedItems containsMixedTypes="1" containsNumber="1" containsInteger="1" minValue="3" maxValue="3"/>
    </cacheField>
    <cacheField name="Employer's Name (Personal Loan Only)" numFmtId="0">
      <sharedItems/>
    </cacheField>
    <cacheField name="Employer's Address (Personal Loan Only)" numFmtId="0">
      <sharedItems/>
    </cacheField>
    <cacheField name="PEFP Review" numFmtId="0">
      <sharedItems containsMixedTypes="1" containsNumber="1" containsInteger="1" minValue="3" maxValue="3"/>
    </cacheField>
    <cacheField name="PEP Review" numFmtId="0">
      <sharedItems containsMixedTypes="1" containsNumber="1" containsInteger="1" minValue="3" maxValue="3"/>
    </cacheField>
    <cacheField name="Optimum Physical IDs" numFmtId="0">
      <sharedItems/>
    </cacheField>
    <cacheField name="Physical Reviewed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0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Blank="1"/>
    </cacheField>
    <cacheField name="Electronic QA Note" numFmtId="0">
      <sharedItems containsBlank="1"/>
    </cacheField>
    <cacheField name="Electronic QA Rating" numFmtId="0">
      <sharedItems containsString="0" containsBlank="1" containsNumber="1" containsInteger="1" minValue="3" maxValue="3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  <cacheField name="Loan Signer" numFmtId="0">
      <sharedItems/>
    </cacheField>
    <cacheField name="Assigned to Different Branch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325694448" createdVersion="3" refreshedVersion="6" minRefreshableVersion="3" recordCount="3" xr:uid="{00000000-000A-0000-FFFF-FFFF23000000}">
  <cacheSource type="worksheet">
    <worksheetSource name="Joints_Data"/>
  </cacheSource>
  <cacheFields count="157">
    <cacheField name="AccountBranchDesc" numFmtId="0">
      <sharedItems/>
    </cacheField>
    <cacheField name="PrimaryCIF" numFmtId="0">
      <sharedItems containsSemiMixedTypes="0" containsString="0" containsNumber="1" containsInteger="1" minValue="515084" maxValue="648015"/>
    </cacheField>
    <cacheField name="PrimaryCustomerName" numFmtId="0">
      <sharedItems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28T00:00:00"/>
    </cacheField>
    <cacheField name="JointCustomerStatusDesc" numFmtId="0">
      <sharedItems/>
    </cacheField>
    <cacheField name="JointCIF" numFmtId="49">
      <sharedItems/>
    </cacheField>
    <cacheField name="JointCustomerName" numFmtId="49">
      <sharedItems/>
    </cacheField>
    <cacheField name="JointAlternateName" numFmtId="0">
      <sharedItems/>
    </cacheField>
    <cacheField name="JointTradeName" numFmtId="0">
      <sharedItems/>
    </cacheField>
    <cacheField name="JointCustomerBirthDate" numFmtId="14">
      <sharedItems containsDate="1" containsMixedTypes="1" minDate="1966-09-28T00:00:00" maxDate="1975-03-16T00:00:00"/>
    </cacheField>
    <cacheField name="DOB DEFICIENCY COMMENTS" numFmtId="14">
      <sharedItems containsBlank="1"/>
    </cacheField>
    <cacheField name="JointDeceasedDate" numFmtId="14">
      <sharedItems/>
    </cacheField>
    <cacheField name="JointCustomerOpenDate" numFmtId="14">
      <sharedItems containsSemiMixedTypes="0" containsNonDate="0" containsDate="1" containsString="0" minDate="2016-05-01T00:00:00" maxDate="2017-10-06T00:00:00"/>
    </cacheField>
    <cacheField name="JointTypeDesc" numFmtId="0">
      <sharedItems/>
    </cacheField>
    <cacheField name="Type DEFICIENCY COMMENTS" numFmtId="0">
      <sharedItems containsBlank="1"/>
    </cacheField>
    <cacheField name="Multiple CIFs" numFmtId="0">
      <sharedItems containsNonDate="0" containsString="0" containsBlank="1"/>
    </cacheField>
    <cacheField name="Selected for Role Review" numFmtId="0">
      <sharedItems containsNonDate="0" containsString="0" containsBlank="1"/>
    </cacheField>
    <cacheField name="CIF Relation" numFmtId="0">
      <sharedItems/>
    </cacheField>
    <cacheField name="Personal CIF Role" numFmtId="0">
      <sharedItems/>
    </cacheField>
    <cacheField name="Correct Role" numFmtId="0">
      <sharedItems/>
    </cacheField>
    <cacheField name="Highest AML requirement role" numFmtId="0">
      <sharedItems/>
    </cacheField>
    <cacheField name="Role DEFICIENCY COMMENTS" numFmtId="0">
      <sharedItems containsBlank="1"/>
    </cacheField>
    <cacheField name="JointCustomerIndustryCode" numFmtId="0">
      <sharedItems containsSemiMixedTypes="0" containsString="0" containsNumber="1" containsInteger="1" minValue="700" maxValue="700"/>
    </cacheField>
    <cacheField name="JointCustomerIndustryDesc" numFmtId="0">
      <sharedItems/>
    </cacheField>
    <cacheField name="JointCustomerSectorDesc" numFmtId="0">
      <sharedItems/>
    </cacheField>
    <cacheField name="JointOfficePhone" numFmtId="0">
      <sharedItems/>
    </cacheField>
    <cacheField name="JointLine1Address" numFmtId="0">
      <sharedItems/>
    </cacheField>
    <cacheField name="JointLine2Address" numFmtId="0">
      <sharedItems/>
    </cacheField>
    <cacheField name="JointLine3Address" numFmtId="0">
      <sharedItems/>
    </cacheField>
    <cacheField name="JointCustomerCityName" numFmtId="0">
      <sharedItems/>
    </cacheField>
    <cacheField name="JointPostalCode" numFmtId="0">
      <sharedItems/>
    </cacheField>
    <cacheField name="JointProvinceStateCode" numFmtId="0">
      <sharedItems/>
    </cacheField>
    <cacheField name="JointAddressCountryCode" numFmtId="0">
      <sharedItems/>
    </cacheField>
    <cacheField name="JointLegalLine1Address" numFmtId="0">
      <sharedItems/>
    </cacheField>
    <cacheField name="JointLegalLine2Address" numFmtId="0">
      <sharedItems/>
    </cacheField>
    <cacheField name="JointLegalLine3Address" numFmtId="0">
      <sharedItems/>
    </cacheField>
    <cacheField name="JointLegalCustomerCityName" numFmtId="0">
      <sharedItems/>
    </cacheField>
    <cacheField name="JointLegalPostalCode" numFmtId="0">
      <sharedItems/>
    </cacheField>
    <cacheField name="JointLegalProvinceStateCode" numFmtId="0">
      <sharedItems/>
    </cacheField>
    <cacheField name="JointLegalAddressCountryCode" numFmtId="0">
      <sharedItems/>
    </cacheField>
    <cacheField name="Joint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Blank="1"/>
    </cacheField>
    <cacheField name="After December 17" numFmtId="0">
      <sharedItems/>
    </cacheField>
    <cacheField name="YOUTH" numFmtId="0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0" maxValue="0"/>
    </cacheField>
    <cacheField name="JointFACE_TO_FACE1" numFmtId="49">
      <sharedItems/>
    </cacheField>
    <cacheField name="JointAgent/AffiliateValidation1" numFmtId="49">
      <sharedItems/>
    </cacheField>
    <cacheField name="JointMatchingCriteria1" numFmtId="49">
      <sharedItems/>
    </cacheField>
    <cacheField name="JointSourceOfInformation1" numFmtId="49">
      <sharedItems/>
    </cacheField>
    <cacheField name="JointCustomerIdentification1Number" numFmtId="49">
      <sharedItems/>
    </cacheField>
    <cacheField name="JointCustomerIdentification1TypeDesc" numFmtId="49">
      <sharedItems/>
    </cacheField>
    <cacheField name="JointExpiryDate1" numFmtId="49">
      <sharedItems/>
    </cacheField>
    <cacheField name="JointCustomerIdentification1CountryOfIssueDesc" numFmtId="49">
      <sharedItems/>
    </cacheField>
    <cacheField name="JointCustomerIdentification1PlaceOfIssueDesc" numFmtId="49">
      <sharedItems/>
    </cacheField>
    <cacheField name="JointCWBIdentify1" numFmtId="49">
      <sharedItems/>
    </cacheField>
    <cacheField name="JointEmployeeVerificationDate1" numFmtId="49">
      <sharedItems/>
    </cacheField>
    <cacheField name="JointAgent/AffiliateEntity1" numFmtId="49">
      <sharedItems/>
    </cacheField>
    <cacheField name="JointAgent/AffiliateName1" numFmtId="49">
      <sharedItems/>
    </cacheField>
    <cacheField name="JointAgent/AffiliateVerificationDate1" numFmtId="49">
      <sharedItems/>
    </cacheField>
    <cacheField name="CountID2Digits" numFmtId="1">
      <sharedItems containsSemiMixedTypes="0" containsString="0" containsNumber="1" containsInteger="1" minValue="0" maxValue="0"/>
    </cacheField>
    <cacheField name="Joint_FACE_TO_FACE2" numFmtId="49">
      <sharedItems/>
    </cacheField>
    <cacheField name="JointAgent/AffiliateValidation2" numFmtId="49">
      <sharedItems/>
    </cacheField>
    <cacheField name="JointMatchingCriteria2" numFmtId="49">
      <sharedItems/>
    </cacheField>
    <cacheField name="JointSourceOfInformation2" numFmtId="49">
      <sharedItems/>
    </cacheField>
    <cacheField name="JointCustomerIdentification2Number" numFmtId="49">
      <sharedItems/>
    </cacheField>
    <cacheField name="JointCustomerIdentification2TypeDesc" numFmtId="49">
      <sharedItems/>
    </cacheField>
    <cacheField name="JointExpiryDate2" numFmtId="0">
      <sharedItems/>
    </cacheField>
    <cacheField name="JointCustomerIdentification2CountryOfIssueDesc" numFmtId="49">
      <sharedItems/>
    </cacheField>
    <cacheField name="JointCustomerIdentification2PlaceOfIssueDesc" numFmtId="49">
      <sharedItems/>
    </cacheField>
    <cacheField name="JointCWBIdentify2" numFmtId="49">
      <sharedItems/>
    </cacheField>
    <cacheField name="JointEmployeeVerificationDate2" numFmtId="49">
      <sharedItems/>
    </cacheField>
    <cacheField name="JointAgent/AffiliateEntity2" numFmtId="49">
      <sharedItems/>
    </cacheField>
    <cacheField name="JointAgent/AffiliateName2" numFmtId="49">
      <sharedItems/>
    </cacheField>
    <cacheField name="JointAgent/AffiliateVerificationDate2" numFmtId="49">
      <sharedItems/>
    </cacheField>
    <cacheField name="ID DEFICIENCY COMMENTS" numFmtId="49">
      <sharedItems/>
    </cacheField>
    <cacheField name="JointNOCCode" numFmtId="49">
      <sharedItems/>
    </cacheField>
    <cacheField name="JointNOCDesc" numFmtId="0">
      <sharedItems/>
    </cacheField>
    <cacheField name="NOC DEFICIENCY COMMENTS" numFmtId="0">
      <sharedItems containsBlank="1"/>
    </cacheField>
    <cacheField name="JointCustomerOccupationDesc" numFmtId="0">
      <sharedItems/>
    </cacheField>
    <cacheField name="JointCustomerEmploymentStatusDesc" numFmtId="0">
      <sharedItems/>
    </cacheField>
    <cacheField name="Occupation DEFICIENCY COMMENTS" numFmtId="0">
      <sharedItems containsBlank="1"/>
    </cacheField>
    <cacheField name="EmployerBusiness" numFmtId="0">
      <sharedItems/>
    </cacheField>
    <cacheField name="JointCustomerEmployerName" numFmtId="0">
      <sharedItems/>
    </cacheField>
    <cacheField name="JointCustomerEmployerAddress" numFmtId="0">
      <sharedItems/>
    </cacheField>
    <cacheField name="Employer DEFICIENCY COMMENTS" numFmtId="0">
      <sharedItems containsNonDate="0" containsString="0" containsBlank="1"/>
    </cacheField>
    <cacheField name="JointPEFPFlag" numFmtId="0">
      <sharedItems/>
    </cacheField>
    <cacheField name="JointPEPFlag" numFmtId="0">
      <sharedItems/>
    </cacheField>
    <cacheField name="PEFP/PEP DEFICIENCY COMMENTS" numFmtId="0">
      <sharedItems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4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37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9" maxValue="2658"/>
    </cacheField>
    <cacheField name="AcctDAOFullName" numFmtId="0">
      <sharedItems/>
    </cacheField>
    <cacheField name="AccountDAOBranchDesc" numFmtId="0">
      <sharedItems/>
    </cacheField>
    <cacheField name="Account DAODept" numFmtId="0">
      <sharedItems/>
    </cacheField>
    <cacheField name="JointCustDAONumber" numFmtId="0">
      <sharedItems containsSemiMixedTypes="0" containsString="0" containsNumber="1" containsInteger="1" minValue="1099" maxValue="5770"/>
    </cacheField>
    <cacheField name="JointCustDAOFullName" numFmtId="0">
      <sharedItems/>
    </cacheField>
    <cacheField name="JointCustDAOBranchDesc" numFmtId="0">
      <sharedItems/>
    </cacheField>
    <cacheField name="CustDAODept" numFmtId="0">
      <sharedItems/>
    </cacheField>
    <cacheField name="EFG DAO" numFmtId="0">
      <sharedItems containsBlank="1"/>
    </cacheField>
    <cacheField name="Business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Joint 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Joint CIF Count" numFmtId="0">
      <sharedItems containsSemiMixedTypes="0" containsString="0" containsNumber="1" containsInteger="1" minValue="1" maxValue="1"/>
    </cacheField>
    <cacheField name="Law firm CIF Count" numFmtId="0">
      <sharedItems containsSemiMixedTypes="0" containsString="0" containsNumber="1" containsInteger="1" minValue="1" maxValue="5"/>
    </cacheField>
    <cacheField name="Rolling GIC" numFmtId="0">
      <sharedItems containsNonDate="0" containsString="0" containsBlank="1"/>
    </cacheField>
    <cacheField name="LOAN" numFmtId="0">
      <sharedItems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DOB Review" numFmtId="0">
      <sharedItems containsMixedTypes="1" containsNumber="1" containsInteger="1" minValue="3" maxValue="3"/>
    </cacheField>
    <cacheField name="Incorrect Signing Authority" numFmtId="0">
      <sharedItems containsSemiMixedTypes="0" containsString="0" containsNumber="1" containsInteger="1" minValue="1" maxValue="3"/>
    </cacheField>
    <cacheField name="Role Review" numFmtId="0">
      <sharedItems containsSemiMixedTypes="0" containsString="0" containsNumber="1" containsInteger="1" minValue="1" maxValue="3"/>
    </cacheField>
    <cacheField name="Address Review" numFmtId="0">
      <sharedItems containsMixedTypes="1" containsNumber="1" containsInteger="1" minValue="3" maxValue="3"/>
    </cacheField>
    <cacheField name="ID Review" numFmtId="0">
      <sharedItems containsMixedTypes="1" containsNumber="1" containsInteger="1" minValue="3" maxValue="3"/>
    </cacheField>
    <cacheField name="NOC Review" numFmtId="0">
      <sharedItems containsMixedTypes="1" containsNumber="1" containsInteger="1" minValue="3" maxValue="3"/>
    </cacheField>
    <cacheField name="Occupation Review" numFmtId="0">
      <sharedItems containsMixedTypes="1" containsNumber="1" containsInteger="1" minValue="3" maxValue="3"/>
    </cacheField>
    <cacheField name="Employer's Name (Personal Loan Only)" numFmtId="0">
      <sharedItems/>
    </cacheField>
    <cacheField name="Employer's Address (Personal Loan Only)" numFmtId="0">
      <sharedItems/>
    </cacheField>
    <cacheField name="PEFP Review" numFmtId="0">
      <sharedItems containsMixedTypes="1" containsNumber="1" containsInteger="1" minValue="3" maxValue="3" count="2">
        <s v="NO"/>
        <n v="3"/>
      </sharedItems>
    </cacheField>
    <cacheField name="PEP Review" numFmtId="0">
      <sharedItems containsMixedTypes="1" containsNumber="1" containsInteger="1" minValue="3" maxValue="3"/>
    </cacheField>
    <cacheField name="Optimum Physical IDs" numFmtId="0">
      <sharedItems/>
    </cacheField>
    <cacheField name="Physical Reviewed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0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Blank="1"/>
    </cacheField>
    <cacheField name="Electronic QA Note" numFmtId="0">
      <sharedItems containsBlank="1"/>
    </cacheField>
    <cacheField name="Electronic QA Rating" numFmtId="0">
      <sharedItems containsString="0" containsBlank="1" containsNumber="1" containsInteger="1" minValue="3" maxValue="3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  <cacheField name="Loan Signer" numFmtId="0">
      <sharedItems/>
    </cacheField>
    <cacheField name="Assigned to Different Branch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325810187" createdVersion="3" refreshedVersion="6" minRefreshableVersion="3" recordCount="3" xr:uid="{00000000-000A-0000-FFFF-FFFF24000000}">
  <cacheSource type="worksheet">
    <worksheetSource name="Joints_Data"/>
  </cacheSource>
  <cacheFields count="157">
    <cacheField name="AccountBranchDesc" numFmtId="0">
      <sharedItems/>
    </cacheField>
    <cacheField name="PrimaryCIF" numFmtId="0">
      <sharedItems containsSemiMixedTypes="0" containsString="0" containsNumber="1" containsInteger="1" minValue="515084" maxValue="648015"/>
    </cacheField>
    <cacheField name="PrimaryCustomerName" numFmtId="0">
      <sharedItems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28T00:00:00"/>
    </cacheField>
    <cacheField name="JointCustomerStatusDesc" numFmtId="0">
      <sharedItems/>
    </cacheField>
    <cacheField name="JointCIF" numFmtId="49">
      <sharedItems/>
    </cacheField>
    <cacheField name="JointCustomerName" numFmtId="49">
      <sharedItems/>
    </cacheField>
    <cacheField name="JointAlternateName" numFmtId="0">
      <sharedItems/>
    </cacheField>
    <cacheField name="JointTradeName" numFmtId="0">
      <sharedItems/>
    </cacheField>
    <cacheField name="JointCustomerBirthDate" numFmtId="14">
      <sharedItems containsDate="1" containsMixedTypes="1" minDate="1966-09-28T00:00:00" maxDate="1975-03-16T00:00:00"/>
    </cacheField>
    <cacheField name="DOB DEFICIENCY COMMENTS" numFmtId="14">
      <sharedItems containsBlank="1"/>
    </cacheField>
    <cacheField name="JointDeceasedDate" numFmtId="14">
      <sharedItems/>
    </cacheField>
    <cacheField name="JointCustomerOpenDate" numFmtId="14">
      <sharedItems containsSemiMixedTypes="0" containsNonDate="0" containsDate="1" containsString="0" minDate="2016-05-01T00:00:00" maxDate="2017-10-06T00:00:00"/>
    </cacheField>
    <cacheField name="JointTypeDesc" numFmtId="0">
      <sharedItems/>
    </cacheField>
    <cacheField name="Type DEFICIENCY COMMENTS" numFmtId="0">
      <sharedItems containsBlank="1"/>
    </cacheField>
    <cacheField name="Multiple CIFs" numFmtId="0">
      <sharedItems containsNonDate="0" containsString="0" containsBlank="1"/>
    </cacheField>
    <cacheField name="Selected for Role Review" numFmtId="0">
      <sharedItems containsNonDate="0" containsString="0" containsBlank="1"/>
    </cacheField>
    <cacheField name="CIF Relation" numFmtId="0">
      <sharedItems/>
    </cacheField>
    <cacheField name="Personal CIF Role" numFmtId="0">
      <sharedItems/>
    </cacheField>
    <cacheField name="Correct Role" numFmtId="0">
      <sharedItems/>
    </cacheField>
    <cacheField name="Highest AML requirement role" numFmtId="0">
      <sharedItems/>
    </cacheField>
    <cacheField name="Role DEFICIENCY COMMENTS" numFmtId="0">
      <sharedItems containsBlank="1"/>
    </cacheField>
    <cacheField name="JointCustomerIndustryCode" numFmtId="0">
      <sharedItems containsSemiMixedTypes="0" containsString="0" containsNumber="1" containsInteger="1" minValue="700" maxValue="700"/>
    </cacheField>
    <cacheField name="JointCustomerIndustryDesc" numFmtId="0">
      <sharedItems/>
    </cacheField>
    <cacheField name="JointCustomerSectorDesc" numFmtId="0">
      <sharedItems/>
    </cacheField>
    <cacheField name="JointOfficePhone" numFmtId="0">
      <sharedItems/>
    </cacheField>
    <cacheField name="JointLine1Address" numFmtId="0">
      <sharedItems/>
    </cacheField>
    <cacheField name="JointLine2Address" numFmtId="0">
      <sharedItems/>
    </cacheField>
    <cacheField name="JointLine3Address" numFmtId="0">
      <sharedItems/>
    </cacheField>
    <cacheField name="JointCustomerCityName" numFmtId="0">
      <sharedItems/>
    </cacheField>
    <cacheField name="JointPostalCode" numFmtId="0">
      <sharedItems/>
    </cacheField>
    <cacheField name="JointProvinceStateCode" numFmtId="0">
      <sharedItems/>
    </cacheField>
    <cacheField name="JointAddressCountryCode" numFmtId="0">
      <sharedItems/>
    </cacheField>
    <cacheField name="JointLegalLine1Address" numFmtId="0">
      <sharedItems/>
    </cacheField>
    <cacheField name="JointLegalLine2Address" numFmtId="0">
      <sharedItems/>
    </cacheField>
    <cacheField name="JointLegalLine3Address" numFmtId="0">
      <sharedItems/>
    </cacheField>
    <cacheField name="JointLegalCustomerCityName" numFmtId="0">
      <sharedItems/>
    </cacheField>
    <cacheField name="JointLegalPostalCode" numFmtId="0">
      <sharedItems/>
    </cacheField>
    <cacheField name="JointLegalProvinceStateCode" numFmtId="0">
      <sharedItems/>
    </cacheField>
    <cacheField name="JointLegalAddressCountryCode" numFmtId="0">
      <sharedItems/>
    </cacheField>
    <cacheField name="Joint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Blank="1"/>
    </cacheField>
    <cacheField name="After December 17" numFmtId="0">
      <sharedItems/>
    </cacheField>
    <cacheField name="YOUTH" numFmtId="0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0" maxValue="0"/>
    </cacheField>
    <cacheField name="JointFACE_TO_FACE1" numFmtId="49">
      <sharedItems/>
    </cacheField>
    <cacheField name="JointAgent/AffiliateValidation1" numFmtId="49">
      <sharedItems/>
    </cacheField>
    <cacheField name="JointMatchingCriteria1" numFmtId="49">
      <sharedItems/>
    </cacheField>
    <cacheField name="JointSourceOfInformation1" numFmtId="49">
      <sharedItems/>
    </cacheField>
    <cacheField name="JointCustomerIdentification1Number" numFmtId="49">
      <sharedItems/>
    </cacheField>
    <cacheField name="JointCustomerIdentification1TypeDesc" numFmtId="49">
      <sharedItems/>
    </cacheField>
    <cacheField name="JointExpiryDate1" numFmtId="49">
      <sharedItems/>
    </cacheField>
    <cacheField name="JointCustomerIdentification1CountryOfIssueDesc" numFmtId="49">
      <sharedItems/>
    </cacheField>
    <cacheField name="JointCustomerIdentification1PlaceOfIssueDesc" numFmtId="49">
      <sharedItems/>
    </cacheField>
    <cacheField name="JointCWBIdentify1" numFmtId="49">
      <sharedItems/>
    </cacheField>
    <cacheField name="JointEmployeeVerificationDate1" numFmtId="49">
      <sharedItems/>
    </cacheField>
    <cacheField name="JointAgent/AffiliateEntity1" numFmtId="49">
      <sharedItems/>
    </cacheField>
    <cacheField name="JointAgent/AffiliateName1" numFmtId="49">
      <sharedItems/>
    </cacheField>
    <cacheField name="JointAgent/AffiliateVerificationDate1" numFmtId="49">
      <sharedItems/>
    </cacheField>
    <cacheField name="CountID2Digits" numFmtId="1">
      <sharedItems containsSemiMixedTypes="0" containsString="0" containsNumber="1" containsInteger="1" minValue="0" maxValue="0"/>
    </cacheField>
    <cacheField name="Joint_FACE_TO_FACE2" numFmtId="49">
      <sharedItems/>
    </cacheField>
    <cacheField name="JointAgent/AffiliateValidation2" numFmtId="49">
      <sharedItems/>
    </cacheField>
    <cacheField name="JointMatchingCriteria2" numFmtId="49">
      <sharedItems/>
    </cacheField>
    <cacheField name="JointSourceOfInformation2" numFmtId="49">
      <sharedItems/>
    </cacheField>
    <cacheField name="JointCustomerIdentification2Number" numFmtId="49">
      <sharedItems/>
    </cacheField>
    <cacheField name="JointCustomerIdentification2TypeDesc" numFmtId="49">
      <sharedItems/>
    </cacheField>
    <cacheField name="JointExpiryDate2" numFmtId="0">
      <sharedItems/>
    </cacheField>
    <cacheField name="JointCustomerIdentification2CountryOfIssueDesc" numFmtId="49">
      <sharedItems/>
    </cacheField>
    <cacheField name="JointCustomerIdentification2PlaceOfIssueDesc" numFmtId="49">
      <sharedItems/>
    </cacheField>
    <cacheField name="JointCWBIdentify2" numFmtId="49">
      <sharedItems/>
    </cacheField>
    <cacheField name="JointEmployeeVerificationDate2" numFmtId="49">
      <sharedItems/>
    </cacheField>
    <cacheField name="JointAgent/AffiliateEntity2" numFmtId="49">
      <sharedItems/>
    </cacheField>
    <cacheField name="JointAgent/AffiliateName2" numFmtId="49">
      <sharedItems/>
    </cacheField>
    <cacheField name="JointAgent/AffiliateVerificationDate2" numFmtId="49">
      <sharedItems/>
    </cacheField>
    <cacheField name="ID DEFICIENCY COMMENTS" numFmtId="49">
      <sharedItems/>
    </cacheField>
    <cacheField name="JointNOCCode" numFmtId="49">
      <sharedItems/>
    </cacheField>
    <cacheField name="JointNOCDesc" numFmtId="0">
      <sharedItems/>
    </cacheField>
    <cacheField name="NOC DEFICIENCY COMMENTS" numFmtId="0">
      <sharedItems containsBlank="1"/>
    </cacheField>
    <cacheField name="JointCustomerOccupationDesc" numFmtId="0">
      <sharedItems/>
    </cacheField>
    <cacheField name="JointCustomerEmploymentStatusDesc" numFmtId="0">
      <sharedItems/>
    </cacheField>
    <cacheField name="Occupation DEFICIENCY COMMENTS" numFmtId="0">
      <sharedItems containsBlank="1"/>
    </cacheField>
    <cacheField name="EmployerBusiness" numFmtId="0">
      <sharedItems/>
    </cacheField>
    <cacheField name="JointCustomerEmployerName" numFmtId="0">
      <sharedItems/>
    </cacheField>
    <cacheField name="JointCustomerEmployerAddress" numFmtId="0">
      <sharedItems/>
    </cacheField>
    <cacheField name="Employer DEFICIENCY COMMENTS" numFmtId="0">
      <sharedItems containsNonDate="0" containsString="0" containsBlank="1"/>
    </cacheField>
    <cacheField name="JointPEFPFlag" numFmtId="0">
      <sharedItems/>
    </cacheField>
    <cacheField name="JointPEPFlag" numFmtId="0">
      <sharedItems/>
    </cacheField>
    <cacheField name="PEFP/PEP DEFICIENCY COMMENTS" numFmtId="0">
      <sharedItems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4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37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9" maxValue="2658"/>
    </cacheField>
    <cacheField name="AcctDAOFullName" numFmtId="0">
      <sharedItems/>
    </cacheField>
    <cacheField name="AccountDAOBranchDesc" numFmtId="0">
      <sharedItems/>
    </cacheField>
    <cacheField name="Account DAODept" numFmtId="0">
      <sharedItems/>
    </cacheField>
    <cacheField name="JointCustDAONumber" numFmtId="0">
      <sharedItems containsSemiMixedTypes="0" containsString="0" containsNumber="1" containsInteger="1" minValue="1099" maxValue="5770"/>
    </cacheField>
    <cacheField name="JointCustDAOFullName" numFmtId="0">
      <sharedItems/>
    </cacheField>
    <cacheField name="JointCustDAOBranchDesc" numFmtId="0">
      <sharedItems/>
    </cacheField>
    <cacheField name="CustDAODept" numFmtId="0">
      <sharedItems/>
    </cacheField>
    <cacheField name="EFG DAO" numFmtId="0">
      <sharedItems containsBlank="1"/>
    </cacheField>
    <cacheField name="Business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Joint 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Joint CIF Count" numFmtId="0">
      <sharedItems containsSemiMixedTypes="0" containsString="0" containsNumber="1" containsInteger="1" minValue="1" maxValue="1"/>
    </cacheField>
    <cacheField name="Law firm CIF Count" numFmtId="0">
      <sharedItems containsSemiMixedTypes="0" containsString="0" containsNumber="1" containsInteger="1" minValue="1" maxValue="5"/>
    </cacheField>
    <cacheField name="Rolling GIC" numFmtId="0">
      <sharedItems containsNonDate="0" containsString="0" containsBlank="1"/>
    </cacheField>
    <cacheField name="LOAN" numFmtId="0">
      <sharedItems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DOB Review" numFmtId="0">
      <sharedItems containsMixedTypes="1" containsNumber="1" containsInteger="1" minValue="3" maxValue="3"/>
    </cacheField>
    <cacheField name="Incorrect Signing Authority" numFmtId="0">
      <sharedItems containsSemiMixedTypes="0" containsString="0" containsNumber="1" containsInteger="1" minValue="1" maxValue="3" count="2">
        <n v="1"/>
        <n v="3"/>
      </sharedItems>
    </cacheField>
    <cacheField name="Role Review" numFmtId="0">
      <sharedItems containsSemiMixedTypes="0" containsString="0" containsNumber="1" containsInteger="1" minValue="1" maxValue="3"/>
    </cacheField>
    <cacheField name="Address Review" numFmtId="0">
      <sharedItems containsMixedTypes="1" containsNumber="1" containsInteger="1" minValue="3" maxValue="3"/>
    </cacheField>
    <cacheField name="ID Review" numFmtId="0">
      <sharedItems containsMixedTypes="1" containsNumber="1" containsInteger="1" minValue="3" maxValue="3"/>
    </cacheField>
    <cacheField name="NOC Review" numFmtId="0">
      <sharedItems containsMixedTypes="1" containsNumber="1" containsInteger="1" minValue="3" maxValue="3"/>
    </cacheField>
    <cacheField name="Occupation Review" numFmtId="0">
      <sharedItems containsMixedTypes="1" containsNumber="1" containsInteger="1" minValue="3" maxValue="3"/>
    </cacheField>
    <cacheField name="Employer's Name (Personal Loan Only)" numFmtId="0">
      <sharedItems/>
    </cacheField>
    <cacheField name="Employer's Address (Personal Loan Only)" numFmtId="0">
      <sharedItems/>
    </cacheField>
    <cacheField name="PEFP Review" numFmtId="0">
      <sharedItems containsMixedTypes="1" containsNumber="1" containsInteger="1" minValue="3" maxValue="3"/>
    </cacheField>
    <cacheField name="PEP Review" numFmtId="0">
      <sharedItems containsMixedTypes="1" containsNumber="1" containsInteger="1" minValue="3" maxValue="3"/>
    </cacheField>
    <cacheField name="Optimum Physical IDs" numFmtId="0">
      <sharedItems/>
    </cacheField>
    <cacheField name="Physical Reviewed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0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Blank="1"/>
    </cacheField>
    <cacheField name="Electronic QA Note" numFmtId="0">
      <sharedItems containsBlank="1"/>
    </cacheField>
    <cacheField name="Electronic QA Rating" numFmtId="0">
      <sharedItems containsString="0" containsBlank="1" containsNumber="1" containsInteger="1" minValue="3" maxValue="3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  <cacheField name="Loan Signer" numFmtId="0">
      <sharedItems/>
    </cacheField>
    <cacheField name="Assigned to Different Branch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talie Kwan" refreshedDate="43699.699326273148" createdVersion="3" refreshedVersion="6" minRefreshableVersion="3" recordCount="3" xr:uid="{00000000-000A-0000-FFFF-FFFF25000000}">
  <cacheSource type="worksheet">
    <worksheetSource name="Joints_Data"/>
  </cacheSource>
  <cacheFields count="157">
    <cacheField name="AccountBranchDesc" numFmtId="0">
      <sharedItems/>
    </cacheField>
    <cacheField name="PrimaryCIF" numFmtId="0">
      <sharedItems containsSemiMixedTypes="0" containsString="0" containsNumber="1" containsInteger="1" minValue="515084" maxValue="648015"/>
    </cacheField>
    <cacheField name="PrimaryCustomerName" numFmtId="0">
      <sharedItems/>
    </cacheField>
    <cacheField name="AccountStatusDesc" numFmtId="0">
      <sharedItems/>
    </cacheField>
    <cacheField name="AccountNumber" numFmtId="49">
      <sharedItems/>
    </cacheField>
    <cacheField name="ProductDesc" numFmtId="0">
      <sharedItems/>
    </cacheField>
    <cacheField name="AccountOpenDate" numFmtId="14">
      <sharedItems containsSemiMixedTypes="0" containsNonDate="0" containsDate="1" containsString="0" minDate="2019-06-04T00:00:00" maxDate="2019-06-28T00:00:00"/>
    </cacheField>
    <cacheField name="JointCustomerStatusDesc" numFmtId="0">
      <sharedItems/>
    </cacheField>
    <cacheField name="JointCIF" numFmtId="49">
      <sharedItems/>
    </cacheField>
    <cacheField name="JointCustomerName" numFmtId="49">
      <sharedItems/>
    </cacheField>
    <cacheField name="JointAlternateName" numFmtId="0">
      <sharedItems/>
    </cacheField>
    <cacheField name="JointTradeName" numFmtId="0">
      <sharedItems/>
    </cacheField>
    <cacheField name="JointCustomerBirthDate" numFmtId="14">
      <sharedItems containsDate="1" containsMixedTypes="1" minDate="1966-09-28T00:00:00" maxDate="1975-03-16T00:00:00"/>
    </cacheField>
    <cacheField name="DOB DEFICIENCY COMMENTS" numFmtId="14">
      <sharedItems containsBlank="1"/>
    </cacheField>
    <cacheField name="JointDeceasedDate" numFmtId="14">
      <sharedItems/>
    </cacheField>
    <cacheField name="JointCustomerOpenDate" numFmtId="14">
      <sharedItems containsSemiMixedTypes="0" containsNonDate="0" containsDate="1" containsString="0" minDate="2016-05-01T00:00:00" maxDate="2017-10-06T00:00:00"/>
    </cacheField>
    <cacheField name="JointTypeDesc" numFmtId="0">
      <sharedItems/>
    </cacheField>
    <cacheField name="Type DEFICIENCY COMMENTS" numFmtId="0">
      <sharedItems containsBlank="1"/>
    </cacheField>
    <cacheField name="Multiple CIFs" numFmtId="0">
      <sharedItems containsNonDate="0" containsString="0" containsBlank="1"/>
    </cacheField>
    <cacheField name="Selected for Role Review" numFmtId="0">
      <sharedItems containsNonDate="0" containsString="0" containsBlank="1"/>
    </cacheField>
    <cacheField name="CIF Relation" numFmtId="0">
      <sharedItems/>
    </cacheField>
    <cacheField name="Personal CIF Role" numFmtId="0">
      <sharedItems/>
    </cacheField>
    <cacheField name="Correct Role" numFmtId="0">
      <sharedItems/>
    </cacheField>
    <cacheField name="Highest AML requirement role" numFmtId="0">
      <sharedItems/>
    </cacheField>
    <cacheField name="Role DEFICIENCY COMMENTS" numFmtId="0">
      <sharedItems containsBlank="1"/>
    </cacheField>
    <cacheField name="JointCustomerIndustryCode" numFmtId="0">
      <sharedItems containsSemiMixedTypes="0" containsString="0" containsNumber="1" containsInteger="1" minValue="700" maxValue="700"/>
    </cacheField>
    <cacheField name="JointCustomerIndustryDesc" numFmtId="0">
      <sharedItems/>
    </cacheField>
    <cacheField name="JointCustomerSectorDesc" numFmtId="0">
      <sharedItems/>
    </cacheField>
    <cacheField name="JointOfficePhone" numFmtId="0">
      <sharedItems/>
    </cacheField>
    <cacheField name="JointLine1Address" numFmtId="0">
      <sharedItems/>
    </cacheField>
    <cacheField name="JointLine2Address" numFmtId="0">
      <sharedItems/>
    </cacheField>
    <cacheField name="JointLine3Address" numFmtId="0">
      <sharedItems/>
    </cacheField>
    <cacheField name="JointCustomerCityName" numFmtId="0">
      <sharedItems/>
    </cacheField>
    <cacheField name="JointPostalCode" numFmtId="0">
      <sharedItems/>
    </cacheField>
    <cacheField name="JointProvinceStateCode" numFmtId="0">
      <sharedItems/>
    </cacheField>
    <cacheField name="JointAddressCountryCode" numFmtId="0">
      <sharedItems/>
    </cacheField>
    <cacheField name="JointLegalLine1Address" numFmtId="0">
      <sharedItems/>
    </cacheField>
    <cacheField name="JointLegalLine2Address" numFmtId="0">
      <sharedItems/>
    </cacheField>
    <cacheField name="JointLegalLine3Address" numFmtId="0">
      <sharedItems/>
    </cacheField>
    <cacheField name="JointLegalCustomerCityName" numFmtId="0">
      <sharedItems/>
    </cacheField>
    <cacheField name="JointLegalPostalCode" numFmtId="0">
      <sharedItems/>
    </cacheField>
    <cacheField name="JointLegalProvinceStateCode" numFmtId="0">
      <sharedItems/>
    </cacheField>
    <cacheField name="JointLegalAddressCountryCode" numFmtId="0">
      <sharedItems/>
    </cacheField>
    <cacheField name="JointCountryOfResidenceDesc" numFmtId="0">
      <sharedItems/>
    </cacheField>
    <cacheField name="CanadaPostAddressLine1" numFmtId="0">
      <sharedItems containsBlank="1"/>
    </cacheField>
    <cacheField name="CanadaPostCity" numFmtId="0">
      <sharedItems containsBlank="1"/>
    </cacheField>
    <cacheField name="CanadaPostPostalCode" numFmtId="0">
      <sharedItems containsBlank="1"/>
    </cacheField>
    <cacheField name="CanadaPostProvince" numFmtId="0">
      <sharedItems containsBlank="1"/>
    </cacheField>
    <cacheField name="CanadaPostCountry" numFmtId="0">
      <sharedItems containsBlank="1"/>
    </cacheField>
    <cacheField name="ADDRESS DEFICIENCY COMMENTS" numFmtId="0">
      <sharedItems containsBlank="1"/>
    </cacheField>
    <cacheField name="After December 17" numFmtId="0">
      <sharedItems/>
    </cacheField>
    <cacheField name="YOUTH" numFmtId="0">
      <sharedItems/>
    </cacheField>
    <cacheField name="SIN" numFmtId="49">
      <sharedItems/>
    </cacheField>
    <cacheField name="CountID1Digits" numFmtId="1">
      <sharedItems containsSemiMixedTypes="0" containsString="0" containsNumber="1" containsInteger="1" minValue="0" maxValue="0"/>
    </cacheField>
    <cacheField name="JointFACE_TO_FACE1" numFmtId="49">
      <sharedItems/>
    </cacheField>
    <cacheField name="JointAgent/AffiliateValidation1" numFmtId="49">
      <sharedItems/>
    </cacheField>
    <cacheField name="JointMatchingCriteria1" numFmtId="49">
      <sharedItems/>
    </cacheField>
    <cacheField name="JointSourceOfInformation1" numFmtId="49">
      <sharedItems/>
    </cacheField>
    <cacheField name="JointCustomerIdentification1Number" numFmtId="49">
      <sharedItems/>
    </cacheField>
    <cacheField name="JointCustomerIdentification1TypeDesc" numFmtId="49">
      <sharedItems/>
    </cacheField>
    <cacheField name="JointExpiryDate1" numFmtId="49">
      <sharedItems/>
    </cacheField>
    <cacheField name="JointCustomerIdentification1CountryOfIssueDesc" numFmtId="49">
      <sharedItems/>
    </cacheField>
    <cacheField name="JointCustomerIdentification1PlaceOfIssueDesc" numFmtId="49">
      <sharedItems/>
    </cacheField>
    <cacheField name="JointCWBIdentify1" numFmtId="49">
      <sharedItems/>
    </cacheField>
    <cacheField name="JointEmployeeVerificationDate1" numFmtId="49">
      <sharedItems/>
    </cacheField>
    <cacheField name="JointAgent/AffiliateEntity1" numFmtId="49">
      <sharedItems/>
    </cacheField>
    <cacheField name="JointAgent/AffiliateName1" numFmtId="49">
      <sharedItems/>
    </cacheField>
    <cacheField name="JointAgent/AffiliateVerificationDate1" numFmtId="49">
      <sharedItems/>
    </cacheField>
    <cacheField name="CountID2Digits" numFmtId="1">
      <sharedItems containsSemiMixedTypes="0" containsString="0" containsNumber="1" containsInteger="1" minValue="0" maxValue="0"/>
    </cacheField>
    <cacheField name="Joint_FACE_TO_FACE2" numFmtId="49">
      <sharedItems/>
    </cacheField>
    <cacheField name="JointAgent/AffiliateValidation2" numFmtId="49">
      <sharedItems/>
    </cacheField>
    <cacheField name="JointMatchingCriteria2" numFmtId="49">
      <sharedItems/>
    </cacheField>
    <cacheField name="JointSourceOfInformation2" numFmtId="49">
      <sharedItems/>
    </cacheField>
    <cacheField name="JointCustomerIdentification2Number" numFmtId="49">
      <sharedItems/>
    </cacheField>
    <cacheField name="JointCustomerIdentification2TypeDesc" numFmtId="49">
      <sharedItems/>
    </cacheField>
    <cacheField name="JointExpiryDate2" numFmtId="0">
      <sharedItems/>
    </cacheField>
    <cacheField name="JointCustomerIdentification2CountryOfIssueDesc" numFmtId="49">
      <sharedItems/>
    </cacheField>
    <cacheField name="JointCustomerIdentification2PlaceOfIssueDesc" numFmtId="49">
      <sharedItems/>
    </cacheField>
    <cacheField name="JointCWBIdentify2" numFmtId="49">
      <sharedItems/>
    </cacheField>
    <cacheField name="JointEmployeeVerificationDate2" numFmtId="49">
      <sharedItems/>
    </cacheField>
    <cacheField name="JointAgent/AffiliateEntity2" numFmtId="49">
      <sharedItems/>
    </cacheField>
    <cacheField name="JointAgent/AffiliateName2" numFmtId="49">
      <sharedItems/>
    </cacheField>
    <cacheField name="JointAgent/AffiliateVerificationDate2" numFmtId="49">
      <sharedItems/>
    </cacheField>
    <cacheField name="ID DEFICIENCY COMMENTS" numFmtId="49">
      <sharedItems/>
    </cacheField>
    <cacheField name="JointNOCCode" numFmtId="49">
      <sharedItems/>
    </cacheField>
    <cacheField name="JointNOCDesc" numFmtId="0">
      <sharedItems/>
    </cacheField>
    <cacheField name="NOC DEFICIENCY COMMENTS" numFmtId="0">
      <sharedItems containsBlank="1"/>
    </cacheField>
    <cacheField name="JointCustomerOccupationDesc" numFmtId="0">
      <sharedItems/>
    </cacheField>
    <cacheField name="JointCustomerEmploymentStatusDesc" numFmtId="0">
      <sharedItems/>
    </cacheField>
    <cacheField name="Occupation DEFICIENCY COMMENTS" numFmtId="0">
      <sharedItems containsBlank="1"/>
    </cacheField>
    <cacheField name="EmployerBusiness" numFmtId="0">
      <sharedItems/>
    </cacheField>
    <cacheField name="JointCustomerEmployerName" numFmtId="0">
      <sharedItems/>
    </cacheField>
    <cacheField name="JointCustomerEmployerAddress" numFmtId="0">
      <sharedItems/>
    </cacheField>
    <cacheField name="Employer DEFICIENCY COMMENTS" numFmtId="0">
      <sharedItems containsNonDate="0" containsString="0" containsBlank="1"/>
    </cacheField>
    <cacheField name="JointPEFPFlag" numFmtId="0">
      <sharedItems/>
    </cacheField>
    <cacheField name="JointPEPFlag" numFmtId="0">
      <sharedItems/>
    </cacheField>
    <cacheField name="PEFP/PEP DEFICIENCY COMMENTS" numFmtId="0">
      <sharedItems containsBlank="1"/>
    </cacheField>
    <cacheField name="BrokerNumber" numFmtId="0">
      <sharedItems/>
    </cacheField>
    <cacheField name="BrokerName" numFmtId="0">
      <sharedItems/>
    </cacheField>
    <cacheField name="LoanDivisionCode" numFmtId="0">
      <sharedItems containsSemiMixedTypes="0" containsString="0" containsNumber="1" containsInteger="1" minValue="40" maxValue="70"/>
    </cacheField>
    <cacheField name="LoanDivisionDesc" numFmtId="0">
      <sharedItems/>
    </cacheField>
    <cacheField name="LendingProgramCode" numFmtId="0">
      <sharedItems containsSemiMixedTypes="0" containsString="0" containsNumber="1" containsInteger="1" minValue="0" maxValue="37"/>
    </cacheField>
    <cacheField name="LendingProgramDesc" numFmtId="0">
      <sharedItems/>
    </cacheField>
    <cacheField name="AcctDAONumber" numFmtId="0">
      <sharedItems containsSemiMixedTypes="0" containsString="0" containsNumber="1" containsInteger="1" minValue="19" maxValue="2658"/>
    </cacheField>
    <cacheField name="AcctDAOFullName" numFmtId="0">
      <sharedItems/>
    </cacheField>
    <cacheField name="AccountDAOBranchDesc" numFmtId="0">
      <sharedItems/>
    </cacheField>
    <cacheField name="Account DAODept" numFmtId="0">
      <sharedItems/>
    </cacheField>
    <cacheField name="JointCustDAONumber" numFmtId="0">
      <sharedItems containsSemiMixedTypes="0" containsString="0" containsNumber="1" containsInteger="1" minValue="1099" maxValue="5770"/>
    </cacheField>
    <cacheField name="JointCustDAOFullName" numFmtId="0">
      <sharedItems/>
    </cacheField>
    <cacheField name="JointCustDAOBranchDesc" numFmtId="0">
      <sharedItems/>
    </cacheField>
    <cacheField name="CustDAODept" numFmtId="0">
      <sharedItems/>
    </cacheField>
    <cacheField name="EFG DAO" numFmtId="0">
      <sharedItems containsBlank="1"/>
    </cacheField>
    <cacheField name="BusinessDate" numFmtId="14">
      <sharedItems containsSemiMixedTypes="0" containsNonDate="0" containsDate="1" containsString="0" minDate="2019-06-30T00:00:00" maxDate="2019-07-01T00:00:00"/>
    </cacheField>
    <cacheField name="Quarter" numFmtId="0">
      <sharedItems/>
    </cacheField>
    <cacheField name="Posting Restriction" numFmtId="0">
      <sharedItems/>
    </cacheField>
    <cacheField name="Joint Account Count" numFmtId="0">
      <sharedItems/>
    </cacheField>
    <cacheField name="ITF Account Count" numFmtId="0">
      <sharedItems containsSemiMixedTypes="0" containsString="0" containsNumber="1" containsInteger="1" minValue="0" maxValue="0"/>
    </cacheField>
    <cacheField name="EFG Flag" numFmtId="0">
      <sharedItems/>
    </cacheField>
    <cacheField name="Joint CIF Count" numFmtId="0">
      <sharedItems containsSemiMixedTypes="0" containsString="0" containsNumber="1" containsInteger="1" minValue="1" maxValue="1"/>
    </cacheField>
    <cacheField name="Law firm CIF Count" numFmtId="0">
      <sharedItems containsSemiMixedTypes="0" containsString="0" containsNumber="1" containsInteger="1" minValue="1" maxValue="5"/>
    </cacheField>
    <cacheField name="Rolling GIC" numFmtId="0">
      <sharedItems containsNonDate="0" containsString="0" containsBlank="1"/>
    </cacheField>
    <cacheField name="LOAN" numFmtId="0">
      <sharedItems/>
    </cacheField>
    <cacheField name="RegionName" numFmtId="0">
      <sharedItems/>
    </cacheField>
    <cacheField name="EXEMPT / DECEASED" numFmtId="0">
      <sharedItems containsNonDate="0" containsString="0" containsBlank="1"/>
    </cacheField>
    <cacheField name="DOB Review" numFmtId="0">
      <sharedItems containsMixedTypes="1" containsNumber="1" containsInteger="1" minValue="3" maxValue="3"/>
    </cacheField>
    <cacheField name="Incorrect Signing Authority" numFmtId="0">
      <sharedItems containsSemiMixedTypes="0" containsString="0" containsNumber="1" containsInteger="1" minValue="1" maxValue="3"/>
    </cacheField>
    <cacheField name="Role Review" numFmtId="0">
      <sharedItems containsSemiMixedTypes="0" containsString="0" containsNumber="1" containsInteger="1" minValue="1" maxValue="3"/>
    </cacheField>
    <cacheField name="Address Review" numFmtId="0">
      <sharedItems containsMixedTypes="1" containsNumber="1" containsInteger="1" minValue="3" maxValue="3"/>
    </cacheField>
    <cacheField name="ID Review" numFmtId="0">
      <sharedItems containsMixedTypes="1" containsNumber="1" containsInteger="1" minValue="3" maxValue="3"/>
    </cacheField>
    <cacheField name="NOC Review" numFmtId="0">
      <sharedItems containsMixedTypes="1" containsNumber="1" containsInteger="1" minValue="3" maxValue="3"/>
    </cacheField>
    <cacheField name="Occupation Review" numFmtId="0">
      <sharedItems containsMixedTypes="1" containsNumber="1" containsInteger="1" minValue="3" maxValue="3"/>
    </cacheField>
    <cacheField name="Employer's Name (Personal Loan Only)" numFmtId="0">
      <sharedItems/>
    </cacheField>
    <cacheField name="Employer's Address (Personal Loan Only)" numFmtId="0">
      <sharedItems count="1">
        <s v="NO"/>
      </sharedItems>
    </cacheField>
    <cacheField name="PEFP Review" numFmtId="0">
      <sharedItems containsMixedTypes="1" containsNumber="1" containsInteger="1" minValue="3" maxValue="3"/>
    </cacheField>
    <cacheField name="PEP Review" numFmtId="0">
      <sharedItems containsMixedTypes="1" containsNumber="1" containsInteger="1" minValue="3" maxValue="3"/>
    </cacheField>
    <cacheField name="Optimum Physical IDs" numFmtId="0">
      <sharedItems/>
    </cacheField>
    <cacheField name="Physical Reviewed" numFmtId="0">
      <sharedItems containsNonDate="0" containsString="0" containsBlank="1"/>
    </cacheField>
    <cacheField name="Physical Deficient" numFmtId="0">
      <sharedItems containsNonDate="0" containsString="0" containsBlank="1"/>
    </cacheField>
    <cacheField name="Physical Date Reviewed" numFmtId="0">
      <sharedItems containsNonDate="0" containsString="0" containsBlank="1"/>
    </cacheField>
    <cacheField name="Physical Reviewed By" numFmtId="0">
      <sharedItems containsNonDate="0" containsString="0" containsBlank="1"/>
    </cacheField>
    <cacheField name="Physical QA By" numFmtId="0">
      <sharedItems containsNonDate="0" containsString="0" containsBlank="1"/>
    </cacheField>
    <cacheField name="Physical QA Note" numFmtId="0">
      <sharedItems containsNonDate="0" containsString="0" containsBlank="1"/>
    </cacheField>
    <cacheField name="Electronic QA by" numFmtId="0">
      <sharedItems containsBlank="1"/>
    </cacheField>
    <cacheField name="Electronic QA Note" numFmtId="0">
      <sharedItems containsBlank="1"/>
    </cacheField>
    <cacheField name="Electronic QA Rating" numFmtId="0">
      <sharedItems containsString="0" containsBlank="1" containsNumber="1" containsInteger="1" minValue="3" maxValue="3"/>
    </cacheField>
    <cacheField name="Done" numFmtId="0">
      <sharedItems containsNonDate="0" containsString="0" containsBlank="1"/>
    </cacheField>
    <cacheField name="Fictitious" numFmtId="0">
      <sharedItems containsNonDate="0" containsString="0" containsBlank="1"/>
    </cacheField>
    <cacheField name="AddressLine1 Check" numFmtId="0">
      <sharedItems/>
    </cacheField>
    <cacheField name="City Check" numFmtId="0">
      <sharedItems/>
    </cacheField>
    <cacheField name="PostalCode Check" numFmtId="0">
      <sharedItems/>
    </cacheField>
    <cacheField name="Province Check" numFmtId="0">
      <sharedItems/>
    </cacheField>
    <cacheField name="Peer Reviewed by" numFmtId="0">
      <sharedItems containsNonDate="0" containsString="0" containsBlank="1"/>
    </cacheField>
    <cacheField name="Peer Reviewed Comment" numFmtId="0">
      <sharedItems containsNonDate="0" containsString="0" containsBlank="1"/>
    </cacheField>
    <cacheField name="Peer Review Correction Done" numFmtId="0">
      <sharedItems containsNonDate="0" containsString="0" containsBlank="1"/>
    </cacheField>
    <cacheField name="Loan only (BI Report)" numFmtId="0">
      <sharedItems/>
    </cacheField>
    <cacheField name="Loan Signer" numFmtId="0">
      <sharedItems/>
    </cacheField>
    <cacheField name="Assigned to Different Branch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9000000}" name="PivotTable7" cacheId="8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59:D62" firstHeaderRow="1" firstDataRow="2" firstDataCol="1"/>
  <pivotFields count="18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axis="axisCol" dataField="1" compact="0" outline="0" showAll="0" defaultSubtotal="0">
      <items count="2">
        <item x="0"/>
        <item x="1"/>
      </items>
    </pivotField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48"/>
  </colFields>
  <colItems count="3">
    <i>
      <x/>
    </i>
    <i>
      <x v="1"/>
    </i>
    <i t="grand">
      <x/>
    </i>
  </colItems>
  <dataFields count="2">
    <dataField name="Count of NOC Review" fld="148" subtotal="count" baseField="0" baseItem="0"/>
    <dataField name="Count of QUARTER" fld="129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5000000}" name="PivotTable3" cacheId="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18:D21" firstHeaderRow="1" firstDataRow="2" firstDataCol="1"/>
  <pivotFields count="18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numFmtId="14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axis="axisCol" dataField="1" compact="0" outline="0" showAll="0">
      <items count="3">
        <item x="0"/>
        <item x="1"/>
        <item t="default"/>
      </items>
    </pivotField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49"/>
  </colFields>
  <colItems count="3">
    <i>
      <x/>
    </i>
    <i>
      <x v="1"/>
    </i>
    <i t="grand">
      <x/>
    </i>
  </colItems>
  <dataFields count="2">
    <dataField name="Count of Occupation Review" fld="149" subtotal="count" baseField="100" baseItem="0"/>
    <dataField name="Count of QUARTER" fld="129" subtotal="count" baseField="103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0" cacheId="5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53:C56" firstHeaderRow="1" firstDataRow="2" firstDataCol="1"/>
  <pivotFields count="18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numFmtId="14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axis="axisCol" dataField="1" compact="0" outline="0" showAll="0" defaultSubtotal="0">
      <items count="1"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51"/>
  </colFields>
  <colItems count="2">
    <i>
      <x/>
    </i>
    <i t="grand">
      <x/>
    </i>
  </colItems>
  <dataFields count="2">
    <dataField name="Count of Employer's Address (Loan Only)" fld="151" subtotal="count" baseField="0" baseItem="0"/>
    <dataField name="Count of QUARTER" fld="129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2" cacheId="2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12:C15" firstHeaderRow="1" firstDataRow="2" firstDataCol="1"/>
  <pivotFields count="18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numFmtId="14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Col" dataField="1" compact="0" outline="0" showAll="0">
      <items count="2">
        <item x="0"/>
        <item t="default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47"/>
  </colFields>
  <colItems count="2">
    <i>
      <x/>
    </i>
    <i t="grand">
      <x/>
    </i>
  </colItems>
  <dataFields count="2">
    <dataField name="Count of ID Review" fld="147" subtotal="count" baseField="100" baseItem="0"/>
    <dataField name="Count of QUARTER" fld="129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A000000}" name="PivotTable8" cacheId="11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42:C45" firstHeaderRow="1" firstDataRow="2" firstDataCol="1"/>
  <pivotFields count="18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numFmtId="14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axis="axisCol" dataField="1" compact="0" outline="0" showAll="0">
      <items count="2">
        <item x="0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55"/>
  </colFields>
  <colItems count="2">
    <i>
      <x/>
    </i>
    <i t="grand">
      <x/>
    </i>
  </colItems>
  <dataFields count="2">
    <dataField name="Count of Intended Use" fld="155" subtotal="count" baseField="100" baseItem="0"/>
    <dataField name="Count of QUARTER" fld="129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B000000}" name="PivotTable9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47:C50" firstHeaderRow="1" firstDataRow="2" firstDataCol="1"/>
  <pivotFields count="18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numFmtId="14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axis="axisCol" dataField="1" compact="0" outline="0" showAll="0" defaultSubtotal="0">
      <items count="1">
        <item x="0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50"/>
  </colFields>
  <colItems count="2">
    <i>
      <x/>
    </i>
    <i t="grand">
      <x/>
    </i>
  </colItems>
  <dataFields count="2">
    <dataField name="Count of Employer's Name (Loan Only)" fld="150" subtotal="count" baseField="0" baseItem="0"/>
    <dataField name="Count of QUARTER" fld="129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6:C9" firstHeaderRow="1" firstDataRow="2" firstDataCol="1"/>
  <pivotFields count="18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numFmtId="14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>
      <items count="2">
        <item x="0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46"/>
  </colFields>
  <colItems count="2">
    <i>
      <x/>
    </i>
    <i t="grand">
      <x/>
    </i>
  </colItems>
  <dataFields count="2">
    <dataField name="Count of Address Review" fld="146" subtotal="count" baseField="100" baseItem="0"/>
    <dataField name="Count of QUARTER" fld="129" subtotal="count" baseField="101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11" cacheId="9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65:C68" firstHeaderRow="1" firstDataRow="2" firstDataCol="1"/>
  <pivotFields count="18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42"/>
  </colFields>
  <colItems count="2">
    <i>
      <x/>
    </i>
    <i t="grand">
      <x/>
    </i>
  </colItems>
  <dataFields count="2">
    <dataField name="Count of At Least 1" fld="142" subtotal="count" baseField="122" baseItem="1"/>
    <dataField name="Count of QUARTER" fld="129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6000000}" name="PivotTable4" cacheId="4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24:C27" firstHeaderRow="1" firstDataRow="2" firstDataCol="1"/>
  <pivotFields count="18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numFmtId="14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axis="axisCol" dataField="1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52"/>
  </colFields>
  <colItems count="2">
    <i>
      <x/>
    </i>
    <i t="grand">
      <x/>
    </i>
  </colItems>
  <dataFields count="2">
    <dataField name="Count of PEFP Review" fld="152" subtotal="count" baseField="100" baseItem="0"/>
    <dataField name="Count of QUARTER" fld="129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7000000}" name="PivotTable5" cacheId="1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30:C33" firstHeaderRow="1" firstDataRow="2" firstDataCol="1"/>
  <pivotFields count="18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numFmtId="14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axis="axisCol" dataField="1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53"/>
  </colFields>
  <colItems count="2">
    <i>
      <x/>
    </i>
    <i t="grand">
      <x/>
    </i>
  </colItems>
  <dataFields count="2">
    <dataField name="Count of PEP Review" fld="153" subtotal="count" baseField="100" baseItem="0"/>
    <dataField name="Count of QUARTER" fld="129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8000000}" name="PivotTable6" cacheId="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36:C39" firstHeaderRow="1" firstDataRow="2" firstDataCol="1"/>
  <pivotFields count="18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numFmtId="14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axis="axisCol" dataField="1" compact="0" outline="0" showAll="0">
      <items count="2">
        <item x="0"/>
        <item t="default"/>
      </items>
    </pivotField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54"/>
  </colFields>
  <colItems count="2">
    <i>
      <x/>
    </i>
    <i t="grand">
      <x/>
    </i>
  </colItems>
  <dataFields count="2">
    <dataField name="Count of Third Party" fld="154" subtotal="count" baseField="100" baseItem="0"/>
    <dataField name="Count of QUARTER" fld="129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12" cacheId="7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71:C75" firstHeaderRow="1" firstDataRow="3" firstDataCol="1"/>
  <pivotFields count="18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Col" compact="0" outline="0" showAll="0">
      <items count="2">
        <item x="0"/>
        <item t="default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axis="axisCol" dataField="1" compact="0" outline="0" multipleItemSelectionAllowed="1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2">
    <field x="157"/>
    <field x="147"/>
  </colFields>
  <colItems count="2">
    <i>
      <x/>
      <x/>
    </i>
    <i t="grand">
      <x/>
    </i>
  </colItems>
  <dataFields count="2">
    <dataField name="Count of Physical File Review" fld="157" subtotal="count" baseField="177" baseItem="0"/>
    <dataField name="Count of QUARTER" fld="129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PivotTable29" cacheId="2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31:C34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ascending">
      <items count="2">
        <item x="0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12"/>
  </colFields>
  <colItems count="2">
    <i>
      <x/>
    </i>
    <i t="grand">
      <x/>
    </i>
  </colItems>
  <dataFields count="2">
    <dataField name="Count of Intended Use" fld="112" subtotal="count" baseField="106" baseItem="0"/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2" cacheId="19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79:C82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05"/>
  </colFields>
  <colItems count="2">
    <i>
      <x/>
    </i>
    <i t="grand">
      <x/>
    </i>
  </colItems>
  <dataFields count="2">
    <dataField name="Count of at least 1" fld="105" subtotal="count" baseField="114" baseItem="0"/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A000000}" name="PivotTable33" cacheId="12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61:C64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axis="axisCol" dataField="1" compact="0" outline="0" showAll="0">
      <items count="3"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17"/>
  </colFields>
  <colItems count="2">
    <i>
      <x/>
    </i>
    <i t="grand">
      <x/>
    </i>
  </colItems>
  <dataFields count="2">
    <dataField name="Count of Record of Directors" fld="117" subtotal="count" baseField="0" baseItem="0"/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9000000}" name="PivotTable32" cacheId="22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55:C58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axis="axisCol" dataField="1" compact="0" outline="0" showAll="0" sortType="ascending" defaultSubtotal="0">
      <items count="2">
        <item x="0"/>
        <item h="1"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16"/>
  </colFields>
  <colItems count="2">
    <i>
      <x/>
    </i>
    <i t="grand">
      <x/>
    </i>
  </colItems>
  <dataFields count="2">
    <dataField name="Count of Confirm Existance" fld="116" subtotal="count" baseField="0" baseItem="0"/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B000000}" name="PivotTable34" cacheId="17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67:C70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axis="axisCol" dataField="1" compact="0" outline="0" showAll="0" sortType="ascending">
      <items count="3">
        <item x="0"/>
        <item h="1" x="1"/>
        <item t="default"/>
      </items>
    </pivotField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18"/>
  </colFields>
  <colItems count="2">
    <i>
      <x/>
    </i>
    <i t="grand">
      <x/>
    </i>
  </colItems>
  <dataFields count="2">
    <dataField name="Count of Directors on System" fld="118" subtotal="count" baseField="0" baseItem="0"/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Table27" cacheId="2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19:C22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axis="axisCol" dataField="1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10"/>
  </colFields>
  <colItems count="2">
    <i>
      <x/>
    </i>
    <i t="grand">
      <x/>
    </i>
  </colItems>
  <dataFields count="2">
    <dataField name="Count of Charity Review" fld="110" subtotal="count" baseField="104" baseItem="0"/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PivotTable28" cacheId="1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25:C28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axis="axisCol" dataField="1" compact="0" outline="0" showAll="0">
      <items count="2">
        <item x="0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11"/>
  </colFields>
  <colItems count="2">
    <i>
      <x/>
    </i>
    <i t="grand">
      <x/>
    </i>
  </colItems>
  <dataFields count="2">
    <dataField name="Count of Third Party" fld="111" subtotal="count" baseField="105" baseItem="0"/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C000000}" name="PivotTable35" cacheId="1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73:C76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axis="axisCol" dataField="1" compact="0" outline="0" showAll="0">
      <items count="3">
        <item x="0"/>
        <item h="1" x="1"/>
        <item t="default"/>
      </items>
    </pivotField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19"/>
  </colFields>
  <colItems count="2">
    <i>
      <x/>
    </i>
    <i t="grand">
      <x/>
    </i>
  </colItems>
  <dataFields count="2">
    <dataField name="Count of Signers Review" fld="119" subtotal="count" baseField="0" baseItem="0"/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8000000}" name="PivotTable31" cacheId="15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49:C52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axis="axisCol" dataField="1" compact="0" outline="0" showAll="0" sortType="ascending">
      <items count="3">
        <item x="0"/>
        <item h="1" x="1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15"/>
  </colFields>
  <colItems count="2">
    <i>
      <x/>
    </i>
    <i t="grand">
      <x/>
    </i>
  </colItems>
  <dataFields count="2">
    <dataField name="Count of Owners on System" fld="115" subtotal="count" baseField="0" baseItem="0"/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25" cacheId="24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7:C10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Col" dataField="1" compact="0" outline="0" showAll="0" sortType="ascending">
      <items count="2"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09"/>
  </colFields>
  <colItems count="2">
    <i>
      <x/>
    </i>
    <i t="grand">
      <x/>
    </i>
  </colItems>
  <dataFields count="2">
    <dataField name="Count of Address Review" fld="109" subtotal="count" baseField="102" baseItem="0"/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E000000}" name="PivotTable9" cacheId="18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85:C88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axis="axisCol" compact="0" outline="0" showAll="0">
      <items count="3">
        <item x="0"/>
        <item h="1" x="1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20"/>
  </colFields>
  <colItems count="2">
    <i>
      <x/>
    </i>
    <i t="grand">
      <x/>
    </i>
  </colItems>
  <dataFields count="2">
    <dataField name="Count of Account Count" fld="95" subtotal="count" baseField="120" baseItem="0"/>
    <dataField name="Count of QUARTER" fld="93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25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37:C40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ascending"/>
    <pivotField axis="axisCol" dataField="1" compact="0" outline="0" showAll="0" sortType="ascending" defaultSubtotal="0">
      <items count="1">
        <item x="0"/>
      </items>
    </pivotField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13"/>
  </colFields>
  <colItems count="2">
    <i>
      <x/>
    </i>
    <i t="grand">
      <x/>
    </i>
  </colItems>
  <dataFields count="2"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  <dataField name="Count of Anticipated Acct Activities" fld="113" subtotal="count" baseField="0" baseItem="0"/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D000000}" name="PivotTable38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93:B95" firstHeaderRow="1" firstDataRow="1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axis="axisRow" dataField="1" compact="0" outline="0" showAll="0">
      <items count="3">
        <item x="0"/>
        <item h="1" x="1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120"/>
  </rowFields>
  <rowItems count="2">
    <i>
      <x/>
    </i>
    <i t="grand">
      <x/>
    </i>
  </rowItems>
  <colItems count="1">
    <i/>
  </colItems>
  <dataFields count="1">
    <dataField name="Count of Physical File Review" fld="120" subtotal="count" showDataAs="percentOfCol" baseField="0" baseItem="0" numFmtId="10"/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7000000}" name="PivotTable30" cacheId="14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43:C46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axis="axisCol" dataField="1" compact="0" outline="0" showAll="0">
      <items count="3">
        <item x="0"/>
        <item h="1" x="1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14"/>
  </colFields>
  <colItems count="2">
    <i>
      <x/>
    </i>
    <i t="grand">
      <x/>
    </i>
  </colItems>
  <dataFields count="2">
    <dataField name="Count of Ownership Structure" fld="114" subtotal="count" baseField="0" baseItem="0"/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26" cacheId="21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13:C16" firstHeaderRow="1" firstDataRow="2" firstDataCol="1"/>
  <pivotFields count="14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sortType="ascending">
      <items count="2"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08"/>
  </colFields>
  <colItems count="2">
    <i>
      <x/>
    </i>
    <i t="grand">
      <x/>
    </i>
  </colItems>
  <dataFields count="2">
    <dataField name="Count of NAICS Review" fld="108" subtotal="count" baseField="103" baseItem="0"/>
    <dataField name="Count of QUARTER" fld="93" subtotal="count" baseField="10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9000000}" name="PivotTable3" cacheId="35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54:C57" firstHeaderRow="1" firstDataRow="2" firstDataCol="1"/>
  <pivotFields count="15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axis="axisCol" dataField="1" compact="0" outline="0" showAll="0" defaultSubtotal="0">
      <items count="2">
        <item x="1"/>
        <item h="1"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33"/>
  </colFields>
  <colItems count="2">
    <i>
      <x/>
    </i>
    <i t="grand">
      <x/>
    </i>
  </colItems>
  <dataFields count="2">
    <dataField name="Count of PEFP Review" fld="133" subtotal="count" baseField="0" baseItem="0"/>
    <dataField name="Count of QUARTER" fld="113" subtotal="count" baseField="78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PivotTable19" cacheId="3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24:D27" firstHeaderRow="1" firstDataRow="2" firstDataCol="1"/>
  <pivotFields count="15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Col" dataField="1" compact="0" outline="0" showAll="0">
      <items count="3">
        <item x="0"/>
        <item x="1"/>
        <item t="default"/>
      </items>
    </pivotField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25"/>
  </colFields>
  <colItems count="3">
    <i>
      <x/>
    </i>
    <i>
      <x v="1"/>
    </i>
    <i t="grand">
      <x/>
    </i>
  </colItems>
  <dataFields count="2">
    <dataField name="Count of Incorrect Signing Authority" fld="125" subtotal="count" baseField="81" baseItem="0"/>
    <dataField name="Count of QUARTER" fld="113" subtotal="count" baseField="78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7000000}" name="PivotTable21" cacheId="32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36:C39" firstHeaderRow="1" firstDataRow="2" firstDataCol="1"/>
  <pivotFields count="15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axis="axisCol" dataField="1" compact="0" outline="0" showAll="0" sortType="ascending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31"/>
  </colFields>
  <colItems count="2">
    <i>
      <x/>
    </i>
    <i t="grand">
      <x/>
    </i>
  </colItems>
  <dataFields count="2">
    <dataField name="Count of Employer's Name (Personal Loan Only)" fld="131" subtotal="count" baseField="0" baseItem="0"/>
    <dataField name="Count of QUARTER" fld="113" subtotal="count" baseField="78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6" cacheId="29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6:C9" firstHeaderRow="1" firstDataRow="2" firstDataCol="1"/>
  <pivotFields count="15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sortType="ascending">
      <items count="3">
        <item x="1"/>
        <item h="1" x="0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24"/>
  </colFields>
  <colItems count="2">
    <i>
      <x/>
    </i>
    <i t="grand">
      <x/>
    </i>
  </colItems>
  <dataFields count="2">
    <dataField name="Count of DOB Review" fld="124" subtotal="count" baseField="77" baseItem="0"/>
    <dataField name="Count of QUARTER" fld="113" subtotal="count" baseField="78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6000000}" name="PivotTable20" cacheId="27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30:C33" firstHeaderRow="1" firstDataRow="2" firstDataCol="1"/>
  <pivotFields count="15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axis="axisCol" dataField="1" compact="0" outline="0" showAll="0">
      <items count="3">
        <item x="1"/>
        <item h="1" x="0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30"/>
  </colFields>
  <colItems count="2">
    <i>
      <x/>
    </i>
    <i t="grand">
      <x/>
    </i>
  </colItems>
  <dataFields count="2">
    <dataField name="Count of Occupation Review" fld="130" subtotal="count" baseField="82" baseItem="0"/>
    <dataField name="Count of QUARTER" fld="113" subtotal="count" baseField="78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8000000}" name="PivotTable22" cacheId="37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42:C45" firstHeaderRow="1" firstDataRow="2" firstDataCol="1"/>
  <pivotFields count="15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axis="axisCol" dataField="1"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32"/>
  </colFields>
  <colItems count="2">
    <i>
      <x/>
    </i>
    <i t="grand">
      <x/>
    </i>
  </colItems>
  <dataFields count="2">
    <dataField name="Count of Employer's Address (Personal Loan Only)" fld="132" subtotal="count" baseField="0" baseItem="0"/>
    <dataField name="Count of QUARTER" fld="113" subtotal="count" baseField="78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A000000}" name="PivotTable4" cacheId="3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60:C63" firstHeaderRow="1" firstDataRow="2" firstDataCol="1"/>
  <pivotFields count="15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2">
        <item x="1"/>
        <item h="1"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34"/>
  </colFields>
  <colItems count="2">
    <i>
      <x/>
    </i>
    <i t="grand">
      <x/>
    </i>
  </colItems>
  <dataFields count="2">
    <dataField name="Count of PEP Review" fld="134" subtotal="count" baseField="0" baseItem="0"/>
    <dataField name="Count of QUARTER" fld="113" subtotal="count" baseField="78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17" cacheId="28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12:C15" firstHeaderRow="1" firstDataRow="2" firstDataCol="1"/>
  <pivotFields count="15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axis="axisCol" dataField="1" compact="0" outline="0" showAll="0">
      <items count="3">
        <item x="1"/>
        <item h="1" x="0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27"/>
  </colFields>
  <colItems count="2">
    <i>
      <x/>
    </i>
    <i t="grand">
      <x/>
    </i>
  </colItems>
  <dataFields count="2">
    <dataField name="Count of Address Review" fld="127" subtotal="count" baseField="79" baseItem="0"/>
    <dataField name="Count of QUARTER" fld="113" subtotal="count" baseField="78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18" cacheId="34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18:C21" firstHeaderRow="1" firstDataRow="2" firstDataCol="1"/>
  <pivotFields count="15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axis="axisCol" dataField="1" compact="0" outline="0" showAll="0">
      <items count="3">
        <item x="1"/>
        <item h="1" x="0"/>
        <item t="default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28"/>
  </colFields>
  <colItems count="2">
    <i>
      <x/>
    </i>
    <i t="grand">
      <x/>
    </i>
  </colItems>
  <dataFields count="2">
    <dataField name="Count of ID Review" fld="128" subtotal="count" baseField="0" baseItem="0"/>
    <dataField name="Count of QUARTER" fld="113" subtotal="count" baseField="78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4" cacheId="31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65:D68" firstHeaderRow="1" firstDataRow="2" firstDataCol="1"/>
  <pivotFields count="15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axis="axisCol" dataField="1" compact="0" outline="0" showAll="0" sortType="ascending" defaultSubtotal="0">
      <items count="2">
        <item x="0"/>
        <item x="1"/>
      </items>
    </pivotField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26"/>
  </colFields>
  <colItems count="3">
    <i>
      <x/>
    </i>
    <i>
      <x v="1"/>
    </i>
    <i t="grand">
      <x/>
    </i>
  </colItems>
  <dataFields count="2">
    <dataField name="Count of Role Review" fld="126" subtotal="count" baseField="0" baseItem="0"/>
    <dataField name="Count of QUARTER" fld="113" subtotal="count" baseField="78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PivotTable2" cacheId="3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compact="0" compactData="0" multipleFieldFilters="0">
  <location ref="A48:C51" firstHeaderRow="1" firstDataRow="2" firstDataCol="1"/>
  <pivotFields count="15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dataField="1"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axis="axisCol" dataField="1" compact="0" outline="0" showAll="0" defaultSubtotal="0">
      <items count="2">
        <item x="1"/>
        <item h="1" x="0"/>
      </items>
    </pivotField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-2"/>
  </rowFields>
  <rowItems count="2">
    <i>
      <x/>
    </i>
    <i i="1">
      <x v="1"/>
    </i>
  </rowItems>
  <colFields count="1">
    <field x="129"/>
  </colFields>
  <colItems count="2">
    <i>
      <x/>
    </i>
    <i t="grand">
      <x/>
    </i>
  </colItems>
  <dataFields count="2">
    <dataField name="Count of NOC Review" fld="129" subtotal="count" baseField="0" baseItem="0"/>
    <dataField name="Count of QUARTER" fld="113" subtotal="count" baseField="78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4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0.xml"/><Relationship Id="rId13" Type="http://schemas.openxmlformats.org/officeDocument/2006/relationships/pivotTable" Target="../pivotTables/pivotTable25.xml"/><Relationship Id="rId3" Type="http://schemas.openxmlformats.org/officeDocument/2006/relationships/pivotTable" Target="../pivotTables/pivotTable15.xml"/><Relationship Id="rId7" Type="http://schemas.openxmlformats.org/officeDocument/2006/relationships/pivotTable" Target="../pivotTables/pivotTable19.xml"/><Relationship Id="rId12" Type="http://schemas.openxmlformats.org/officeDocument/2006/relationships/pivotTable" Target="../pivotTables/pivotTable24.xml"/><Relationship Id="rId2" Type="http://schemas.openxmlformats.org/officeDocument/2006/relationships/pivotTable" Target="../pivotTables/pivotTable14.xml"/><Relationship Id="rId16" Type="http://schemas.openxmlformats.org/officeDocument/2006/relationships/drawing" Target="../drawings/drawing2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11" Type="http://schemas.openxmlformats.org/officeDocument/2006/relationships/pivotTable" Target="../pivotTables/pivotTable23.xml"/><Relationship Id="rId5" Type="http://schemas.openxmlformats.org/officeDocument/2006/relationships/pivotTable" Target="../pivotTables/pivotTable17.xml"/><Relationship Id="rId15" Type="http://schemas.openxmlformats.org/officeDocument/2006/relationships/pivotTable" Target="../pivotTables/pivotTable27.xml"/><Relationship Id="rId10" Type="http://schemas.openxmlformats.org/officeDocument/2006/relationships/pivotTable" Target="../pivotTables/pivotTable22.xml"/><Relationship Id="rId4" Type="http://schemas.openxmlformats.org/officeDocument/2006/relationships/pivotTable" Target="../pivotTables/pivotTable16.xml"/><Relationship Id="rId9" Type="http://schemas.openxmlformats.org/officeDocument/2006/relationships/pivotTable" Target="../pivotTables/pivotTable21.xml"/><Relationship Id="rId14" Type="http://schemas.openxmlformats.org/officeDocument/2006/relationships/pivotTable" Target="../pivotTables/pivotTable26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5.xml"/><Relationship Id="rId3" Type="http://schemas.openxmlformats.org/officeDocument/2006/relationships/pivotTable" Target="../pivotTables/pivotTable30.xml"/><Relationship Id="rId7" Type="http://schemas.openxmlformats.org/officeDocument/2006/relationships/pivotTable" Target="../pivotTables/pivotTable34.xml"/><Relationship Id="rId12" Type="http://schemas.openxmlformats.org/officeDocument/2006/relationships/drawing" Target="../drawings/drawing3.xml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Relationship Id="rId6" Type="http://schemas.openxmlformats.org/officeDocument/2006/relationships/pivotTable" Target="../pivotTables/pivotTable33.xml"/><Relationship Id="rId11" Type="http://schemas.openxmlformats.org/officeDocument/2006/relationships/pivotTable" Target="../pivotTables/pivotTable38.xml"/><Relationship Id="rId5" Type="http://schemas.openxmlformats.org/officeDocument/2006/relationships/pivotTable" Target="../pivotTables/pivotTable32.xml"/><Relationship Id="rId10" Type="http://schemas.openxmlformats.org/officeDocument/2006/relationships/pivotTable" Target="../pivotTables/pivotTable37.xml"/><Relationship Id="rId4" Type="http://schemas.openxmlformats.org/officeDocument/2006/relationships/pivotTable" Target="../pivotTables/pivotTable31.xml"/><Relationship Id="rId9" Type="http://schemas.openxmlformats.org/officeDocument/2006/relationships/pivotTable" Target="../pivotTables/pivotTable3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theme="4"/>
  </sheetPr>
  <dimension ref="A1:FX1001"/>
  <sheetViews>
    <sheetView tabSelected="1" topLeftCell="EA501" zoomScale="70" zoomScaleNormal="70" workbookViewId="0">
      <selection activeCell="EN1" sqref="EN1:EN1048576"/>
    </sheetView>
  </sheetViews>
  <sheetFormatPr defaultColWidth="9.109375" defaultRowHeight="60" customHeight="1" x14ac:dyDescent="0.55000000000000004"/>
  <cols>
    <col min="1" max="1" width="35" customWidth="1"/>
    <col min="2" max="2" width="14.38671875" customWidth="1"/>
    <col min="3" max="3" width="8.71875" customWidth="1"/>
    <col min="4" max="4" width="60.38671875" customWidth="1"/>
    <col min="5" max="5" width="44.38671875" customWidth="1"/>
    <col min="6" max="6" width="40.27734375" customWidth="1"/>
    <col min="7" max="9" width="17.109375" customWidth="1"/>
    <col min="10" max="11" width="18" customWidth="1"/>
    <col min="12" max="12" width="40" customWidth="1"/>
    <col min="13" max="13" width="15.38671875" customWidth="1"/>
    <col min="14" max="14" width="14.88671875" customWidth="1"/>
    <col min="15" max="15" width="34.38671875" customWidth="1"/>
    <col min="16" max="16" width="31.38671875" customWidth="1"/>
    <col min="17" max="17" width="37" customWidth="1"/>
    <col min="18" max="18" width="24" customWidth="1"/>
    <col min="19" max="19" width="18.27734375" customWidth="1"/>
    <col min="20" max="20" width="20.71875" customWidth="1"/>
    <col min="21" max="21" width="11" customWidth="1"/>
    <col min="22" max="22" width="12.88671875" customWidth="1"/>
    <col min="23" max="23" width="20" customWidth="1"/>
    <col min="24" max="24" width="36.38671875" bestFit="1" customWidth="1"/>
    <col min="25" max="25" width="29.38671875" customWidth="1"/>
    <col min="26" max="26" width="16" customWidth="1"/>
    <col min="27" max="27" width="19.609375" customWidth="1"/>
    <col min="28" max="28" width="14.38671875" customWidth="1"/>
    <col min="29" max="30" width="17.109375" customWidth="1"/>
    <col min="31" max="31" width="17.88671875" customWidth="1"/>
    <col min="32" max="37" width="25.88671875" customWidth="1"/>
    <col min="38" max="38" width="16.27734375" customWidth="1"/>
    <col min="39" max="39" width="13" customWidth="1"/>
    <col min="40" max="40" width="13.609375" customWidth="1"/>
    <col min="41" max="41" width="15.27734375" customWidth="1"/>
    <col min="42" max="42" width="8.609375" customWidth="1"/>
    <col min="43" max="44" width="9.88671875" customWidth="1"/>
    <col min="45" max="46" width="14.109375" customWidth="1"/>
    <col min="47" max="47" width="20.71875" customWidth="1"/>
    <col min="48" max="48" width="18.88671875" customWidth="1"/>
    <col min="49" max="49" width="17" customWidth="1"/>
    <col min="50" max="51" width="14.71875" customWidth="1"/>
    <col min="52" max="52" width="11.27734375" customWidth="1"/>
    <col min="53" max="56" width="14.27734375" customWidth="1"/>
    <col min="57" max="57" width="8.71875" customWidth="1"/>
    <col min="58" max="59" width="7.88671875" customWidth="1"/>
    <col min="60" max="61" width="19.109375" customWidth="1"/>
    <col min="62" max="62" width="23.609375" customWidth="1"/>
    <col min="63" max="63" width="22.609375" customWidth="1"/>
    <col min="64" max="64" width="10.88671875" customWidth="1"/>
    <col min="65" max="66" width="13.71875" customWidth="1"/>
    <col min="67" max="67" width="13.38671875" customWidth="1"/>
    <col min="68" max="68" width="12.38671875" customWidth="1"/>
    <col min="69" max="71" width="13.27734375" customWidth="1"/>
    <col min="72" max="72" width="30.71875" customWidth="1"/>
    <col min="73" max="73" width="16" customWidth="1"/>
    <col min="74" max="74" width="15.88671875" customWidth="1"/>
    <col min="75" max="75" width="15.38671875" customWidth="1"/>
    <col min="76" max="76" width="46.71875" customWidth="1"/>
    <col min="77" max="78" width="31.109375" customWidth="1"/>
    <col min="79" max="79" width="41.71875" customWidth="1"/>
    <col min="80" max="80" width="41.88671875" customWidth="1"/>
    <col min="81" max="81" width="76.88671875" customWidth="1"/>
    <col min="82" max="82" width="46.38671875" customWidth="1"/>
    <col min="83" max="84" width="14" customWidth="1"/>
    <col min="85" max="85" width="24.71875" customWidth="1"/>
    <col min="86" max="86" width="15.109375" customWidth="1"/>
    <col min="87" max="87" width="23.609375" customWidth="1"/>
    <col min="88" max="88" width="13.609375" customWidth="1"/>
    <col min="89" max="89" width="13.88671875" customWidth="1"/>
    <col min="90" max="90" width="36.27734375" customWidth="1"/>
    <col min="91" max="91" width="34.109375" customWidth="1"/>
    <col min="92" max="92" width="37.609375" customWidth="1"/>
    <col min="93" max="96" width="27.88671875" customWidth="1"/>
    <col min="97" max="97" width="34.109375" customWidth="1"/>
    <col min="98" max="98" width="14.27734375" customWidth="1"/>
    <col min="99" max="99" width="26.88671875" customWidth="1"/>
    <col min="100" max="100" width="20.88671875" customWidth="1"/>
    <col min="101" max="101" width="27.109375" customWidth="1"/>
    <col min="102" max="104" width="20.88671875" customWidth="1"/>
    <col min="105" max="105" width="33" customWidth="1"/>
    <col min="106" max="106" width="35.609375" customWidth="1"/>
    <col min="107" max="107" width="44.71875" customWidth="1"/>
    <col min="108" max="108" width="16.109375" customWidth="1"/>
    <col min="109" max="109" width="35" customWidth="1"/>
    <col min="110" max="110" width="40.88671875" customWidth="1"/>
    <col min="111" max="112" width="44.71875" customWidth="1"/>
    <col min="113" max="127" width="10.88671875" customWidth="1"/>
    <col min="128" max="128" width="10.27734375" customWidth="1"/>
    <col min="129" max="129" width="13.109375" customWidth="1"/>
    <col min="130" max="130" width="10.71875" customWidth="1"/>
    <col min="131" max="131" width="11.38671875" customWidth="1"/>
    <col min="132" max="140" width="9.109375" customWidth="1"/>
    <col min="141" max="141" width="9.71875" customWidth="1"/>
    <col min="142" max="143" width="9.109375" customWidth="1"/>
    <col min="144" max="144" width="20.88671875" customWidth="1"/>
    <col min="145" max="146" width="9.109375" customWidth="1"/>
    <col min="148" max="156" width="9.109375" customWidth="1"/>
    <col min="157" max="159" width="9.109375" style="136" customWidth="1"/>
    <col min="160" max="160" width="12" style="136" customWidth="1"/>
    <col min="161" max="170" width="9.109375" style="136" customWidth="1"/>
    <col min="171" max="180" width="9.109375" style="136"/>
  </cols>
  <sheetData>
    <row r="1" spans="1:180" ht="201.75" customHeight="1" x14ac:dyDescent="0.55000000000000004">
      <c r="A1" s="43" t="s">
        <v>427</v>
      </c>
      <c r="B1" s="43" t="s">
        <v>212</v>
      </c>
      <c r="C1" s="44" t="s">
        <v>69</v>
      </c>
      <c r="D1" s="43" t="s">
        <v>213</v>
      </c>
      <c r="E1" s="43" t="s">
        <v>76</v>
      </c>
      <c r="F1" s="45" t="s">
        <v>456</v>
      </c>
      <c r="G1" s="45" t="s">
        <v>214</v>
      </c>
      <c r="H1" s="43" t="s">
        <v>301</v>
      </c>
      <c r="I1" s="46" t="s">
        <v>302</v>
      </c>
      <c r="J1" s="43" t="s">
        <v>215</v>
      </c>
      <c r="K1" s="43" t="s">
        <v>216</v>
      </c>
      <c r="L1" s="43" t="s">
        <v>217</v>
      </c>
      <c r="M1" s="45" t="s">
        <v>303</v>
      </c>
      <c r="N1" s="45" t="s">
        <v>71</v>
      </c>
      <c r="O1" s="45" t="s">
        <v>72</v>
      </c>
      <c r="P1" s="45" t="s">
        <v>73</v>
      </c>
      <c r="Q1" s="47" t="s">
        <v>247</v>
      </c>
      <c r="R1" s="47" t="s">
        <v>248</v>
      </c>
      <c r="S1" s="47" t="s">
        <v>249</v>
      </c>
      <c r="T1" s="47" t="s">
        <v>250</v>
      </c>
      <c r="U1" s="47" t="s">
        <v>251</v>
      </c>
      <c r="V1" s="47" t="s">
        <v>252</v>
      </c>
      <c r="W1" s="47" t="s">
        <v>253</v>
      </c>
      <c r="X1" s="48" t="s">
        <v>254</v>
      </c>
      <c r="Y1" s="48" t="s">
        <v>255</v>
      </c>
      <c r="Z1" s="49" t="s">
        <v>256</v>
      </c>
      <c r="AA1" s="49" t="s">
        <v>257</v>
      </c>
      <c r="AB1" s="49" t="s">
        <v>258</v>
      </c>
      <c r="AC1" s="49" t="s">
        <v>259</v>
      </c>
      <c r="AD1" s="49" t="s">
        <v>260</v>
      </c>
      <c r="AE1" s="49" t="s">
        <v>261</v>
      </c>
      <c r="AF1" s="50" t="s">
        <v>457</v>
      </c>
      <c r="AG1" s="50" t="s">
        <v>458</v>
      </c>
      <c r="AH1" s="50" t="s">
        <v>459</v>
      </c>
      <c r="AI1" s="50" t="s">
        <v>460</v>
      </c>
      <c r="AJ1" s="50" t="s">
        <v>461</v>
      </c>
      <c r="AK1" s="50" t="s">
        <v>428</v>
      </c>
      <c r="AL1" s="45" t="s">
        <v>74</v>
      </c>
      <c r="AM1" s="51" t="s">
        <v>407</v>
      </c>
      <c r="AN1" s="51" t="s">
        <v>197</v>
      </c>
      <c r="AO1" s="51" t="s">
        <v>75</v>
      </c>
      <c r="AP1" s="51" t="s">
        <v>350</v>
      </c>
      <c r="AQ1" s="51" t="s">
        <v>351</v>
      </c>
      <c r="AR1" s="51" t="s">
        <v>352</v>
      </c>
      <c r="AS1" s="52" t="s">
        <v>353</v>
      </c>
      <c r="AT1" s="53" t="s">
        <v>354</v>
      </c>
      <c r="AU1" s="53" t="s">
        <v>271</v>
      </c>
      <c r="AV1" s="53" t="s">
        <v>272</v>
      </c>
      <c r="AW1" s="54" t="s">
        <v>355</v>
      </c>
      <c r="AX1" s="54" t="s">
        <v>273</v>
      </c>
      <c r="AY1" s="55" t="s">
        <v>274</v>
      </c>
      <c r="AZ1" s="54" t="s">
        <v>356</v>
      </c>
      <c r="BA1" s="54" t="s">
        <v>357</v>
      </c>
      <c r="BB1" s="54" t="s">
        <v>358</v>
      </c>
      <c r="BC1" s="54" t="s">
        <v>359</v>
      </c>
      <c r="BD1" s="54" t="s">
        <v>360</v>
      </c>
      <c r="BE1" s="54" t="s">
        <v>361</v>
      </c>
      <c r="BF1" s="54" t="s">
        <v>362</v>
      </c>
      <c r="BG1" s="54" t="s">
        <v>363</v>
      </c>
      <c r="BH1" s="54" t="s">
        <v>364</v>
      </c>
      <c r="BI1" s="54" t="s">
        <v>365</v>
      </c>
      <c r="BJ1" s="54" t="s">
        <v>275</v>
      </c>
      <c r="BK1" s="54" t="s">
        <v>276</v>
      </c>
      <c r="BL1" s="54" t="s">
        <v>366</v>
      </c>
      <c r="BM1" s="54" t="s">
        <v>277</v>
      </c>
      <c r="BN1" s="54" t="s">
        <v>278</v>
      </c>
      <c r="BO1" s="54" t="s">
        <v>367</v>
      </c>
      <c r="BP1" s="54" t="s">
        <v>368</v>
      </c>
      <c r="BQ1" s="54" t="s">
        <v>369</v>
      </c>
      <c r="BR1" s="54" t="s">
        <v>370</v>
      </c>
      <c r="BS1" s="54" t="s">
        <v>371</v>
      </c>
      <c r="BT1" s="53" t="s">
        <v>429</v>
      </c>
      <c r="BU1" s="56" t="s">
        <v>279</v>
      </c>
      <c r="BV1" s="57" t="s">
        <v>304</v>
      </c>
      <c r="BW1" s="57" t="s">
        <v>430</v>
      </c>
      <c r="BX1" s="58" t="s">
        <v>280</v>
      </c>
      <c r="BY1" s="59" t="s">
        <v>281</v>
      </c>
      <c r="BZ1" s="60" t="s">
        <v>431</v>
      </c>
      <c r="CA1" s="43" t="s">
        <v>231</v>
      </c>
      <c r="CB1" s="27" t="s">
        <v>282</v>
      </c>
      <c r="CC1" s="28" t="s">
        <v>283</v>
      </c>
      <c r="CD1" s="29" t="s">
        <v>432</v>
      </c>
      <c r="CE1" s="30" t="s">
        <v>262</v>
      </c>
      <c r="CF1" s="31" t="s">
        <v>263</v>
      </c>
      <c r="CG1" s="32" t="s">
        <v>462</v>
      </c>
      <c r="CH1" s="61" t="s">
        <v>286</v>
      </c>
      <c r="CI1" s="62" t="s">
        <v>433</v>
      </c>
      <c r="CJ1" s="33" t="s">
        <v>233</v>
      </c>
      <c r="CK1" s="63" t="s">
        <v>287</v>
      </c>
      <c r="CL1" s="64" t="s">
        <v>288</v>
      </c>
      <c r="CM1" s="64" t="s">
        <v>289</v>
      </c>
      <c r="CN1" s="64" t="s">
        <v>434</v>
      </c>
      <c r="CO1" s="65" t="s">
        <v>440</v>
      </c>
      <c r="CP1" s="65" t="s">
        <v>441</v>
      </c>
      <c r="CQ1" s="65" t="s">
        <v>442</v>
      </c>
      <c r="CR1" s="65" t="s">
        <v>443</v>
      </c>
      <c r="CS1" s="65" t="s">
        <v>445</v>
      </c>
      <c r="CT1" s="43" t="s">
        <v>218</v>
      </c>
      <c r="CU1" s="43" t="s">
        <v>219</v>
      </c>
      <c r="CV1" s="43" t="s">
        <v>92</v>
      </c>
      <c r="CW1" s="43" t="s">
        <v>93</v>
      </c>
      <c r="CX1" s="43" t="s">
        <v>220</v>
      </c>
      <c r="CY1" s="43" t="s">
        <v>221</v>
      </c>
      <c r="CZ1" s="43" t="s">
        <v>222</v>
      </c>
      <c r="DA1" s="43" t="s">
        <v>223</v>
      </c>
      <c r="DB1" s="43" t="s">
        <v>224</v>
      </c>
      <c r="DC1" s="43" t="s">
        <v>463</v>
      </c>
      <c r="DD1" s="43" t="s">
        <v>225</v>
      </c>
      <c r="DE1" s="43" t="s">
        <v>226</v>
      </c>
      <c r="DF1" s="43" t="s">
        <v>373</v>
      </c>
      <c r="DG1" s="43" t="s">
        <v>464</v>
      </c>
      <c r="DH1" s="43" t="s">
        <v>418</v>
      </c>
      <c r="DI1" s="43" t="s">
        <v>77</v>
      </c>
      <c r="DJ1" s="43" t="s">
        <v>78</v>
      </c>
      <c r="DK1" s="43" t="s">
        <v>79</v>
      </c>
      <c r="DL1" s="43" t="s">
        <v>372</v>
      </c>
      <c r="DM1" s="43" t="s">
        <v>80</v>
      </c>
      <c r="DN1" s="43" t="s">
        <v>81</v>
      </c>
      <c r="DO1" s="43" t="s">
        <v>82</v>
      </c>
      <c r="DP1" s="43" t="s">
        <v>83</v>
      </c>
      <c r="DQ1" s="43" t="s">
        <v>84</v>
      </c>
      <c r="DR1" s="43" t="s">
        <v>85</v>
      </c>
      <c r="DS1" s="43" t="s">
        <v>86</v>
      </c>
      <c r="DT1" s="43" t="s">
        <v>87</v>
      </c>
      <c r="DU1" s="43" t="s">
        <v>88</v>
      </c>
      <c r="DV1" s="43" t="s">
        <v>89</v>
      </c>
      <c r="DW1" s="43" t="s">
        <v>90</v>
      </c>
      <c r="DX1" s="43" t="s">
        <v>91</v>
      </c>
      <c r="DY1" s="43" t="s">
        <v>94</v>
      </c>
      <c r="DZ1" s="43" t="s">
        <v>264</v>
      </c>
      <c r="EA1" s="43" t="s">
        <v>465</v>
      </c>
      <c r="EB1" s="66" t="s">
        <v>95</v>
      </c>
      <c r="EC1" s="43" t="s">
        <v>265</v>
      </c>
      <c r="ED1" s="43" t="s">
        <v>408</v>
      </c>
      <c r="EE1" s="67" t="s">
        <v>234</v>
      </c>
      <c r="EF1" s="43" t="s">
        <v>235</v>
      </c>
      <c r="EG1" s="67" t="s">
        <v>236</v>
      </c>
      <c r="EH1" s="43" t="s">
        <v>267</v>
      </c>
      <c r="EI1" s="43" t="s">
        <v>266</v>
      </c>
      <c r="EJ1" s="43" t="s">
        <v>237</v>
      </c>
      <c r="EK1" s="43" t="s">
        <v>466</v>
      </c>
      <c r="EL1" s="43" t="s">
        <v>467</v>
      </c>
      <c r="EM1" s="43" t="s">
        <v>268</v>
      </c>
      <c r="EN1" s="43" t="s">
        <v>305</v>
      </c>
      <c r="EO1" s="43" t="s">
        <v>306</v>
      </c>
      <c r="EP1" s="43" t="s">
        <v>435</v>
      </c>
      <c r="EQ1" s="68" t="s">
        <v>1</v>
      </c>
      <c r="ER1" s="69" t="s">
        <v>2</v>
      </c>
      <c r="ES1" s="70" t="s">
        <v>55</v>
      </c>
      <c r="ET1" s="71" t="s">
        <v>3</v>
      </c>
      <c r="EU1" s="72" t="s">
        <v>65</v>
      </c>
      <c r="EV1" s="72" t="s">
        <v>56</v>
      </c>
      <c r="EW1" s="73" t="s">
        <v>14</v>
      </c>
      <c r="EX1" s="73" t="s">
        <v>15</v>
      </c>
      <c r="EY1" s="74" t="s">
        <v>4</v>
      </c>
      <c r="EZ1" s="75" t="s">
        <v>7</v>
      </c>
      <c r="FA1" s="76" t="s">
        <v>468</v>
      </c>
      <c r="FB1" s="73" t="s">
        <v>12</v>
      </c>
      <c r="FC1" s="73" t="s">
        <v>469</v>
      </c>
      <c r="FD1" s="77" t="s">
        <v>307</v>
      </c>
      <c r="FE1" s="78" t="s">
        <v>308</v>
      </c>
      <c r="FF1" s="77" t="s">
        <v>309</v>
      </c>
      <c r="FG1" s="79" t="s">
        <v>241</v>
      </c>
      <c r="FH1" s="79" t="s">
        <v>374</v>
      </c>
      <c r="FI1" s="79" t="s">
        <v>375</v>
      </c>
      <c r="FJ1" s="79" t="s">
        <v>376</v>
      </c>
      <c r="FK1" s="79" t="s">
        <v>377</v>
      </c>
      <c r="FL1" s="80" t="s">
        <v>378</v>
      </c>
      <c r="FM1" s="80" t="s">
        <v>379</v>
      </c>
      <c r="FN1" s="80" t="s">
        <v>590</v>
      </c>
      <c r="FO1" s="81" t="s">
        <v>300</v>
      </c>
      <c r="FP1" s="81" t="s">
        <v>470</v>
      </c>
      <c r="FQ1" s="82" t="s">
        <v>551</v>
      </c>
      <c r="FR1" s="82" t="s">
        <v>553</v>
      </c>
      <c r="FS1" s="82" t="s">
        <v>552</v>
      </c>
      <c r="FT1" s="82" t="s">
        <v>554</v>
      </c>
      <c r="FU1" s="82" t="s">
        <v>585</v>
      </c>
      <c r="FV1" s="82" t="s">
        <v>586</v>
      </c>
      <c r="FW1" s="82" t="s">
        <v>555</v>
      </c>
      <c r="FX1" s="82" t="s">
        <v>587</v>
      </c>
    </row>
    <row r="2" spans="1:180" ht="60" customHeight="1" x14ac:dyDescent="0.55000000000000004">
      <c r="A2" s="83" t="s">
        <v>169</v>
      </c>
      <c r="B2" s="83" t="s">
        <v>98</v>
      </c>
      <c r="C2" s="209" t="s">
        <v>311</v>
      </c>
      <c r="D2" s="207" t="s">
        <v>627</v>
      </c>
      <c r="E2" s="208" t="s">
        <v>630</v>
      </c>
      <c r="F2" s="83" t="s">
        <v>108</v>
      </c>
      <c r="G2" s="85">
        <v>20621</v>
      </c>
      <c r="H2" s="83" t="s">
        <v>102</v>
      </c>
      <c r="I2" s="85">
        <v>39794</v>
      </c>
      <c r="J2" s="83" t="s">
        <v>228</v>
      </c>
      <c r="K2" s="209" t="s">
        <v>635</v>
      </c>
      <c r="L2" s="83" t="s">
        <v>191</v>
      </c>
      <c r="M2" s="85">
        <v>43631</v>
      </c>
      <c r="N2" s="83">
        <v>710</v>
      </c>
      <c r="O2" s="83" t="s">
        <v>180</v>
      </c>
      <c r="P2" s="83" t="s">
        <v>181</v>
      </c>
      <c r="Q2" s="208" t="s">
        <v>638</v>
      </c>
      <c r="R2" s="83" t="s">
        <v>102</v>
      </c>
      <c r="S2" s="83" t="s">
        <v>102</v>
      </c>
      <c r="T2" s="83" t="s">
        <v>199</v>
      </c>
      <c r="U2" s="83" t="s">
        <v>571</v>
      </c>
      <c r="V2" s="83" t="s">
        <v>104</v>
      </c>
      <c r="W2" s="83" t="s">
        <v>105</v>
      </c>
      <c r="X2" s="86" t="s">
        <v>638</v>
      </c>
      <c r="Y2" s="87" t="s">
        <v>102</v>
      </c>
      <c r="Z2" s="87" t="s">
        <v>102</v>
      </c>
      <c r="AA2" s="87" t="s">
        <v>199</v>
      </c>
      <c r="AB2" s="87" t="s">
        <v>571</v>
      </c>
      <c r="AC2" s="87" t="s">
        <v>104</v>
      </c>
      <c r="AD2" s="87" t="s">
        <v>105</v>
      </c>
      <c r="AE2" s="87" t="s">
        <v>106</v>
      </c>
      <c r="AF2" s="86" t="s">
        <v>638</v>
      </c>
      <c r="AG2" s="87" t="s">
        <v>489</v>
      </c>
      <c r="AH2" s="87" t="s">
        <v>572</v>
      </c>
      <c r="AI2" s="87" t="s">
        <v>104</v>
      </c>
      <c r="AJ2" s="87" t="s">
        <v>204</v>
      </c>
      <c r="AK2" s="88"/>
      <c r="AL2" s="83" t="s">
        <v>107</v>
      </c>
      <c r="AM2" s="89" t="s">
        <v>454</v>
      </c>
      <c r="AN2" s="90" t="s">
        <v>416</v>
      </c>
      <c r="AO2" s="91" t="s">
        <v>641</v>
      </c>
      <c r="AP2" s="90">
        <v>9</v>
      </c>
      <c r="AQ2" s="92" t="s">
        <v>211</v>
      </c>
      <c r="AR2" s="93" t="s">
        <v>102</v>
      </c>
      <c r="AS2" s="93" t="s">
        <v>102</v>
      </c>
      <c r="AT2" s="93" t="s">
        <v>102</v>
      </c>
      <c r="AU2" s="210" t="s">
        <v>641</v>
      </c>
      <c r="AV2" s="93" t="s">
        <v>192</v>
      </c>
      <c r="AW2" s="94" t="s">
        <v>102</v>
      </c>
      <c r="AX2" s="93" t="s">
        <v>105</v>
      </c>
      <c r="AY2" s="95" t="s">
        <v>188</v>
      </c>
      <c r="AZ2" s="93" t="s">
        <v>102</v>
      </c>
      <c r="BA2" s="93" t="s">
        <v>503</v>
      </c>
      <c r="BB2" s="93" t="s">
        <v>102</v>
      </c>
      <c r="BC2" s="93" t="s">
        <v>102</v>
      </c>
      <c r="BD2" s="96" t="s">
        <v>102</v>
      </c>
      <c r="BE2" s="90">
        <v>10</v>
      </c>
      <c r="BF2" s="93" t="s">
        <v>211</v>
      </c>
      <c r="BG2" s="93" t="s">
        <v>102</v>
      </c>
      <c r="BH2" s="93" t="s">
        <v>102</v>
      </c>
      <c r="BI2" s="93" t="s">
        <v>102</v>
      </c>
      <c r="BJ2" s="210" t="s">
        <v>646</v>
      </c>
      <c r="BK2" s="93" t="s">
        <v>182</v>
      </c>
      <c r="BL2" s="97" t="s">
        <v>102</v>
      </c>
      <c r="BM2" s="93" t="s">
        <v>105</v>
      </c>
      <c r="BN2" s="93" t="s">
        <v>104</v>
      </c>
      <c r="BO2" s="93" t="s">
        <v>102</v>
      </c>
      <c r="BP2" s="98">
        <v>20180206</v>
      </c>
      <c r="BQ2" s="93" t="s">
        <v>102</v>
      </c>
      <c r="BR2" s="93" t="s">
        <v>102</v>
      </c>
      <c r="BS2" s="93" t="s">
        <v>102</v>
      </c>
      <c r="BT2" s="99" t="s">
        <v>591</v>
      </c>
      <c r="BU2" s="100" t="s">
        <v>189</v>
      </c>
      <c r="BV2" s="101" t="s">
        <v>471</v>
      </c>
      <c r="BW2" s="102"/>
      <c r="BX2" s="103" t="s">
        <v>186</v>
      </c>
      <c r="BY2" s="104" t="s">
        <v>184</v>
      </c>
      <c r="BZ2" s="105"/>
      <c r="CA2" s="83" t="s">
        <v>186</v>
      </c>
      <c r="CB2" s="106" t="s">
        <v>186</v>
      </c>
      <c r="CC2" s="106" t="s">
        <v>186</v>
      </c>
      <c r="CD2" s="107"/>
      <c r="CE2" s="108" t="s">
        <v>107</v>
      </c>
      <c r="CF2" s="108" t="s">
        <v>107</v>
      </c>
      <c r="CG2" s="109"/>
      <c r="CH2" s="110" t="s">
        <v>107</v>
      </c>
      <c r="CI2" s="111"/>
      <c r="CJ2" s="112">
        <v>6710</v>
      </c>
      <c r="CK2" s="113">
        <v>86</v>
      </c>
      <c r="CL2" s="114" t="s">
        <v>134</v>
      </c>
      <c r="CM2" s="114" t="s">
        <v>108</v>
      </c>
      <c r="CN2" s="114"/>
      <c r="CO2" s="115" t="s">
        <v>102</v>
      </c>
      <c r="CP2" s="115" t="s">
        <v>102</v>
      </c>
      <c r="CQ2" s="115" t="s">
        <v>102</v>
      </c>
      <c r="CR2" s="115" t="s">
        <v>102</v>
      </c>
      <c r="CS2" s="116"/>
      <c r="CT2" s="117" t="s">
        <v>109</v>
      </c>
      <c r="CU2" s="117" t="s">
        <v>109</v>
      </c>
      <c r="CV2" s="83">
        <v>0</v>
      </c>
      <c r="CW2" s="83" t="s">
        <v>108</v>
      </c>
      <c r="CX2" s="83">
        <v>0</v>
      </c>
      <c r="CY2" s="83" t="s">
        <v>108</v>
      </c>
      <c r="CZ2" s="83">
        <v>4924</v>
      </c>
      <c r="DA2" s="83" t="s">
        <v>172</v>
      </c>
      <c r="DB2" s="83" t="s">
        <v>169</v>
      </c>
      <c r="DC2" s="83" t="s">
        <v>499</v>
      </c>
      <c r="DD2" s="83">
        <v>4924</v>
      </c>
      <c r="DE2" s="83" t="s">
        <v>172</v>
      </c>
      <c r="DF2" s="83" t="s">
        <v>169</v>
      </c>
      <c r="DG2" s="83" t="s">
        <v>499</v>
      </c>
      <c r="DH2" s="83"/>
      <c r="DI2" s="83">
        <v>0</v>
      </c>
      <c r="DJ2" s="83">
        <v>1</v>
      </c>
      <c r="DK2" s="83">
        <v>0</v>
      </c>
      <c r="DL2" s="83">
        <v>0</v>
      </c>
      <c r="DM2" s="83">
        <v>0</v>
      </c>
      <c r="DN2" s="83">
        <v>0</v>
      </c>
      <c r="DO2" s="83">
        <v>0</v>
      </c>
      <c r="DP2" s="83">
        <v>0</v>
      </c>
      <c r="DQ2" s="83">
        <v>0</v>
      </c>
      <c r="DR2" s="83">
        <v>0</v>
      </c>
      <c r="DS2" s="83">
        <v>0</v>
      </c>
      <c r="DT2" s="83">
        <v>13</v>
      </c>
      <c r="DU2" s="83">
        <v>13</v>
      </c>
      <c r="DV2" s="83">
        <v>3</v>
      </c>
      <c r="DW2" s="83">
        <v>0</v>
      </c>
      <c r="DX2" s="83">
        <v>10</v>
      </c>
      <c r="DY2" s="85">
        <v>43646</v>
      </c>
      <c r="DZ2" s="83" t="s">
        <v>584</v>
      </c>
      <c r="EA2" s="83" t="s">
        <v>102</v>
      </c>
      <c r="EB2" s="83" t="s">
        <v>482</v>
      </c>
      <c r="EC2" s="83">
        <v>0</v>
      </c>
      <c r="ED2" s="83" t="s">
        <v>483</v>
      </c>
      <c r="EE2" s="83">
        <v>1</v>
      </c>
      <c r="EF2" s="83">
        <v>0</v>
      </c>
      <c r="EG2" s="83">
        <v>0</v>
      </c>
      <c r="EH2" s="83" t="s">
        <v>109</v>
      </c>
      <c r="EI2" s="83" t="s">
        <v>108</v>
      </c>
      <c r="EJ2" s="83" t="s">
        <v>583</v>
      </c>
      <c r="EK2" s="83">
        <v>0</v>
      </c>
      <c r="EL2" s="83">
        <v>0</v>
      </c>
      <c r="EM2" s="83">
        <v>1</v>
      </c>
      <c r="EN2" s="83" t="s">
        <v>495</v>
      </c>
      <c r="EO2" s="83"/>
      <c r="EP2" s="83" t="s">
        <v>436</v>
      </c>
      <c r="EQ2" s="118">
        <v>1</v>
      </c>
      <c r="ER2" s="119">
        <v>3</v>
      </c>
      <c r="ES2" s="120">
        <v>1</v>
      </c>
      <c r="ET2" s="121">
        <v>1</v>
      </c>
      <c r="EU2" s="122" t="s">
        <v>269</v>
      </c>
      <c r="EV2" s="122" t="s">
        <v>269</v>
      </c>
      <c r="EW2" s="123">
        <v>1</v>
      </c>
      <c r="EX2" s="123">
        <v>1</v>
      </c>
      <c r="EY2" s="124">
        <v>1</v>
      </c>
      <c r="EZ2" s="123">
        <v>1</v>
      </c>
      <c r="FA2" s="125"/>
      <c r="FB2" s="126"/>
      <c r="FC2" s="127"/>
      <c r="FD2" s="128"/>
      <c r="FE2" s="129"/>
      <c r="FF2" s="128"/>
      <c r="FG2" s="130"/>
      <c r="FH2" s="131"/>
      <c r="FI2" s="130"/>
      <c r="FJ2" s="130"/>
      <c r="FK2" s="130"/>
      <c r="FL2" s="132"/>
      <c r="FM2" s="132"/>
      <c r="FN2" s="132"/>
      <c r="FO2" s="133"/>
      <c r="FP2" s="133" t="s">
        <v>592</v>
      </c>
      <c r="FQ2" s="134" t="b">
        <f>X2=AF2</f>
        <v>1</v>
      </c>
      <c r="FR2" s="134" t="b">
        <f t="shared" ref="FR2:FT4" si="0">AA2=AG2</f>
        <v>1</v>
      </c>
      <c r="FS2" s="134" t="b">
        <f t="shared" si="0"/>
        <v>0</v>
      </c>
      <c r="FT2" s="134" t="b">
        <f t="shared" si="0"/>
        <v>1</v>
      </c>
      <c r="FU2" s="134"/>
      <c r="FV2" s="134"/>
      <c r="FW2" s="134"/>
      <c r="FX2" s="134" t="str">
        <f>IF(DW2=DT2,"YES","NO")</f>
        <v>NO</v>
      </c>
    </row>
    <row r="3" spans="1:180" ht="60" customHeight="1" x14ac:dyDescent="0.55000000000000004">
      <c r="A3" s="83" t="s">
        <v>128</v>
      </c>
      <c r="B3" s="83" t="s">
        <v>98</v>
      </c>
      <c r="C3" s="209" t="s">
        <v>631</v>
      </c>
      <c r="D3" s="207" t="s">
        <v>628</v>
      </c>
      <c r="E3" s="208" t="s">
        <v>633</v>
      </c>
      <c r="F3" s="83" t="s">
        <v>108</v>
      </c>
      <c r="G3" s="85">
        <v>22744</v>
      </c>
      <c r="H3" s="83" t="s">
        <v>102</v>
      </c>
      <c r="I3" s="85">
        <v>39772</v>
      </c>
      <c r="J3" s="83" t="s">
        <v>228</v>
      </c>
      <c r="K3" s="209" t="s">
        <v>636</v>
      </c>
      <c r="L3" s="83" t="s">
        <v>191</v>
      </c>
      <c r="M3" s="85">
        <v>43619</v>
      </c>
      <c r="N3" s="83">
        <v>700</v>
      </c>
      <c r="O3" s="83" t="s">
        <v>193</v>
      </c>
      <c r="P3" s="83" t="s">
        <v>181</v>
      </c>
      <c r="Q3" s="208" t="s">
        <v>639</v>
      </c>
      <c r="R3" s="83" t="s">
        <v>102</v>
      </c>
      <c r="S3" s="83" t="s">
        <v>102</v>
      </c>
      <c r="T3" s="83" t="s">
        <v>133</v>
      </c>
      <c r="U3" s="83" t="s">
        <v>593</v>
      </c>
      <c r="V3" s="83" t="s">
        <v>111</v>
      </c>
      <c r="W3" s="83" t="s">
        <v>105</v>
      </c>
      <c r="X3" s="86" t="s">
        <v>639</v>
      </c>
      <c r="Y3" s="87" t="s">
        <v>102</v>
      </c>
      <c r="Z3" s="87" t="s">
        <v>102</v>
      </c>
      <c r="AA3" s="87" t="s">
        <v>133</v>
      </c>
      <c r="AB3" s="87" t="s">
        <v>593</v>
      </c>
      <c r="AC3" s="87" t="s">
        <v>111</v>
      </c>
      <c r="AD3" s="87" t="s">
        <v>105</v>
      </c>
      <c r="AE3" s="87" t="s">
        <v>106</v>
      </c>
      <c r="AF3" s="86" t="s">
        <v>639</v>
      </c>
      <c r="AG3" s="87" t="s">
        <v>486</v>
      </c>
      <c r="AH3" s="87" t="s">
        <v>593</v>
      </c>
      <c r="AI3" s="87" t="s">
        <v>111</v>
      </c>
      <c r="AJ3" s="87" t="s">
        <v>204</v>
      </c>
      <c r="AK3" s="88"/>
      <c r="AL3" s="83" t="s">
        <v>107</v>
      </c>
      <c r="AM3" s="89" t="s">
        <v>454</v>
      </c>
      <c r="AN3" s="90" t="s">
        <v>416</v>
      </c>
      <c r="AO3" s="91" t="s">
        <v>642</v>
      </c>
      <c r="AP3" s="90">
        <v>7</v>
      </c>
      <c r="AQ3" s="92" t="s">
        <v>102</v>
      </c>
      <c r="AR3" s="93" t="s">
        <v>102</v>
      </c>
      <c r="AS3" s="93" t="s">
        <v>102</v>
      </c>
      <c r="AT3" s="93" t="s">
        <v>102</v>
      </c>
      <c r="AU3" s="210" t="s">
        <v>644</v>
      </c>
      <c r="AV3" s="93" t="s">
        <v>185</v>
      </c>
      <c r="AW3" s="94" t="s">
        <v>102</v>
      </c>
      <c r="AX3" s="93" t="s">
        <v>183</v>
      </c>
      <c r="AY3" s="95" t="s">
        <v>111</v>
      </c>
      <c r="AZ3" s="93" t="s">
        <v>102</v>
      </c>
      <c r="BA3" s="93" t="s">
        <v>102</v>
      </c>
      <c r="BB3" s="93" t="s">
        <v>102</v>
      </c>
      <c r="BC3" s="93" t="s">
        <v>102</v>
      </c>
      <c r="BD3" s="96" t="s">
        <v>102</v>
      </c>
      <c r="BE3" s="90">
        <v>9</v>
      </c>
      <c r="BF3" s="93" t="s">
        <v>102</v>
      </c>
      <c r="BG3" s="93" t="s">
        <v>102</v>
      </c>
      <c r="BH3" s="93" t="s">
        <v>102</v>
      </c>
      <c r="BI3" s="93" t="s">
        <v>102</v>
      </c>
      <c r="BJ3" s="210" t="s">
        <v>642</v>
      </c>
      <c r="BK3" s="93" t="s">
        <v>192</v>
      </c>
      <c r="BL3" s="97" t="s">
        <v>102</v>
      </c>
      <c r="BM3" s="93" t="s">
        <v>183</v>
      </c>
      <c r="BN3" s="93" t="s">
        <v>106</v>
      </c>
      <c r="BO3" s="93" t="s">
        <v>102</v>
      </c>
      <c r="BP3" s="98" t="s">
        <v>102</v>
      </c>
      <c r="BQ3" s="93" t="s">
        <v>102</v>
      </c>
      <c r="BR3" s="93" t="s">
        <v>102</v>
      </c>
      <c r="BS3" s="93" t="s">
        <v>102</v>
      </c>
      <c r="BT3" s="99" t="s">
        <v>591</v>
      </c>
      <c r="BU3" s="100" t="s">
        <v>189</v>
      </c>
      <c r="BV3" s="101" t="s">
        <v>471</v>
      </c>
      <c r="BW3" s="102"/>
      <c r="BX3" s="103" t="s">
        <v>194</v>
      </c>
      <c r="BY3" s="104" t="s">
        <v>190</v>
      </c>
      <c r="BZ3" s="105" t="s">
        <v>594</v>
      </c>
      <c r="CA3" s="83" t="s">
        <v>564</v>
      </c>
      <c r="CB3" s="106" t="s">
        <v>195</v>
      </c>
      <c r="CC3" s="106" t="s">
        <v>201</v>
      </c>
      <c r="CD3" s="107"/>
      <c r="CE3" s="108" t="s">
        <v>107</v>
      </c>
      <c r="CF3" s="108" t="s">
        <v>107</v>
      </c>
      <c r="CG3" s="109"/>
      <c r="CH3" s="110" t="s">
        <v>107</v>
      </c>
      <c r="CI3" s="111"/>
      <c r="CJ3" s="112">
        <v>6710</v>
      </c>
      <c r="CK3" s="113">
        <v>81</v>
      </c>
      <c r="CL3" s="114" t="s">
        <v>142</v>
      </c>
      <c r="CM3" s="114" t="s">
        <v>108</v>
      </c>
      <c r="CN3" s="114"/>
      <c r="CO3" s="115" t="s">
        <v>102</v>
      </c>
      <c r="CP3" s="115" t="s">
        <v>102</v>
      </c>
      <c r="CQ3" s="115" t="s">
        <v>102</v>
      </c>
      <c r="CR3" s="115" t="s">
        <v>102</v>
      </c>
      <c r="CS3" s="116"/>
      <c r="CT3" s="117" t="s">
        <v>109</v>
      </c>
      <c r="CU3" s="117" t="s">
        <v>109</v>
      </c>
      <c r="CV3" s="83">
        <v>0</v>
      </c>
      <c r="CW3" s="83" t="s">
        <v>108</v>
      </c>
      <c r="CX3" s="83">
        <v>0</v>
      </c>
      <c r="CY3" s="83" t="s">
        <v>108</v>
      </c>
      <c r="CZ3" s="83">
        <v>1603</v>
      </c>
      <c r="DA3" s="83" t="s">
        <v>487</v>
      </c>
      <c r="DB3" s="83" t="s">
        <v>128</v>
      </c>
      <c r="DC3" s="83" t="s">
        <v>499</v>
      </c>
      <c r="DD3" s="83">
        <v>5146</v>
      </c>
      <c r="DE3" s="83" t="s">
        <v>573</v>
      </c>
      <c r="DF3" s="83" t="s">
        <v>128</v>
      </c>
      <c r="DG3" s="83" t="s">
        <v>499</v>
      </c>
      <c r="DH3" s="83"/>
      <c r="DI3" s="83">
        <v>1</v>
      </c>
      <c r="DJ3" s="83">
        <v>1</v>
      </c>
      <c r="DK3" s="83">
        <v>0</v>
      </c>
      <c r="DL3" s="83">
        <v>0</v>
      </c>
      <c r="DM3" s="83">
        <v>0</v>
      </c>
      <c r="DN3" s="83">
        <v>0</v>
      </c>
      <c r="DO3" s="83">
        <v>0</v>
      </c>
      <c r="DP3" s="83">
        <v>0</v>
      </c>
      <c r="DQ3" s="83">
        <v>0</v>
      </c>
      <c r="DR3" s="83">
        <v>0</v>
      </c>
      <c r="DS3" s="83">
        <v>1</v>
      </c>
      <c r="DT3" s="83">
        <v>5</v>
      </c>
      <c r="DU3" s="83">
        <v>5</v>
      </c>
      <c r="DV3" s="83">
        <v>1</v>
      </c>
      <c r="DW3" s="83">
        <v>0</v>
      </c>
      <c r="DX3" s="83">
        <v>4</v>
      </c>
      <c r="DY3" s="85">
        <v>43646</v>
      </c>
      <c r="DZ3" s="83" t="s">
        <v>584</v>
      </c>
      <c r="EA3" s="83" t="s">
        <v>102</v>
      </c>
      <c r="EB3" s="83" t="s">
        <v>482</v>
      </c>
      <c r="EC3" s="83">
        <v>0</v>
      </c>
      <c r="ED3" s="83" t="s">
        <v>483</v>
      </c>
      <c r="EE3" s="83">
        <v>1</v>
      </c>
      <c r="EF3" s="83">
        <v>0</v>
      </c>
      <c r="EG3" s="83">
        <v>0</v>
      </c>
      <c r="EH3" s="83" t="s">
        <v>109</v>
      </c>
      <c r="EI3" s="83" t="s">
        <v>108</v>
      </c>
      <c r="EJ3" s="83" t="s">
        <v>583</v>
      </c>
      <c r="EK3" s="83">
        <v>0</v>
      </c>
      <c r="EL3" s="83">
        <v>0</v>
      </c>
      <c r="EM3" s="83">
        <v>1</v>
      </c>
      <c r="EN3" s="83" t="s">
        <v>498</v>
      </c>
      <c r="EO3" s="83"/>
      <c r="EP3" s="83" t="s">
        <v>436</v>
      </c>
      <c r="EQ3" s="118">
        <v>1</v>
      </c>
      <c r="ER3" s="119">
        <v>3</v>
      </c>
      <c r="ES3" s="120">
        <v>1</v>
      </c>
      <c r="ET3" s="121">
        <v>2</v>
      </c>
      <c r="EU3" s="122" t="s">
        <v>269</v>
      </c>
      <c r="EV3" s="122" t="s">
        <v>269</v>
      </c>
      <c r="EW3" s="123">
        <v>1</v>
      </c>
      <c r="EX3" s="123">
        <v>1</v>
      </c>
      <c r="EY3" s="124">
        <v>1</v>
      </c>
      <c r="EZ3" s="123">
        <v>1</v>
      </c>
      <c r="FA3" s="125"/>
      <c r="FB3" s="126"/>
      <c r="FC3" s="127"/>
      <c r="FD3" s="128"/>
      <c r="FE3" s="129"/>
      <c r="FF3" s="128"/>
      <c r="FG3" s="130"/>
      <c r="FH3" s="131"/>
      <c r="FI3" s="130"/>
      <c r="FJ3" s="130"/>
      <c r="FK3" s="130"/>
      <c r="FL3" s="132"/>
      <c r="FM3" s="132"/>
      <c r="FN3" s="132"/>
      <c r="FO3" s="133"/>
      <c r="FP3" s="133" t="s">
        <v>592</v>
      </c>
      <c r="FQ3" s="134" t="b">
        <f>X3=AF3</f>
        <v>1</v>
      </c>
      <c r="FR3" s="134" t="b">
        <f t="shared" si="0"/>
        <v>1</v>
      </c>
      <c r="FS3" s="134" t="b">
        <f t="shared" si="0"/>
        <v>1</v>
      </c>
      <c r="FT3" s="134" t="b">
        <f t="shared" si="0"/>
        <v>1</v>
      </c>
      <c r="FU3" s="134"/>
      <c r="FV3" s="134"/>
      <c r="FW3" s="134"/>
      <c r="FX3" s="134" t="str">
        <f>IF(DW3=DT3,"YES","NO")</f>
        <v>NO</v>
      </c>
    </row>
    <row r="4" spans="1:180" ht="60" customHeight="1" x14ac:dyDescent="0.55000000000000004">
      <c r="A4" s="83" t="s">
        <v>130</v>
      </c>
      <c r="B4" s="83" t="s">
        <v>98</v>
      </c>
      <c r="C4" s="209" t="s">
        <v>632</v>
      </c>
      <c r="D4" s="207" t="s">
        <v>629</v>
      </c>
      <c r="E4" s="208" t="s">
        <v>634</v>
      </c>
      <c r="F4" s="83" t="s">
        <v>108</v>
      </c>
      <c r="G4" s="85">
        <v>26341</v>
      </c>
      <c r="H4" s="83" t="s">
        <v>102</v>
      </c>
      <c r="I4" s="85">
        <v>34633</v>
      </c>
      <c r="J4" s="83" t="s">
        <v>228</v>
      </c>
      <c r="K4" s="209" t="s">
        <v>637</v>
      </c>
      <c r="L4" s="83" t="s">
        <v>191</v>
      </c>
      <c r="M4" s="85">
        <v>43642</v>
      </c>
      <c r="N4" s="83">
        <v>700</v>
      </c>
      <c r="O4" s="83" t="s">
        <v>193</v>
      </c>
      <c r="P4" s="83" t="s">
        <v>181</v>
      </c>
      <c r="Q4" s="208" t="s">
        <v>640</v>
      </c>
      <c r="R4" s="83" t="s">
        <v>102</v>
      </c>
      <c r="S4" s="83" t="s">
        <v>102</v>
      </c>
      <c r="T4" s="83" t="s">
        <v>131</v>
      </c>
      <c r="U4" s="83" t="s">
        <v>595</v>
      </c>
      <c r="V4" s="83" t="s">
        <v>104</v>
      </c>
      <c r="W4" s="83" t="s">
        <v>105</v>
      </c>
      <c r="X4" s="86" t="s">
        <v>640</v>
      </c>
      <c r="Y4" s="87" t="s">
        <v>102</v>
      </c>
      <c r="Z4" s="87" t="s">
        <v>102</v>
      </c>
      <c r="AA4" s="87" t="s">
        <v>131</v>
      </c>
      <c r="AB4" s="87" t="s">
        <v>595</v>
      </c>
      <c r="AC4" s="87" t="s">
        <v>104</v>
      </c>
      <c r="AD4" s="87" t="s">
        <v>105</v>
      </c>
      <c r="AE4" s="87" t="s">
        <v>106</v>
      </c>
      <c r="AF4" s="86" t="s">
        <v>640</v>
      </c>
      <c r="AG4" s="87" t="s">
        <v>177</v>
      </c>
      <c r="AH4" s="87" t="s">
        <v>595</v>
      </c>
      <c r="AI4" s="87" t="s">
        <v>104</v>
      </c>
      <c r="AJ4" s="87" t="s">
        <v>204</v>
      </c>
      <c r="AK4" s="88"/>
      <c r="AL4" s="83" t="s">
        <v>107</v>
      </c>
      <c r="AM4" s="89" t="s">
        <v>454</v>
      </c>
      <c r="AN4" s="90" t="s">
        <v>416</v>
      </c>
      <c r="AO4" s="91" t="s">
        <v>643</v>
      </c>
      <c r="AP4" s="90">
        <v>9</v>
      </c>
      <c r="AQ4" s="92" t="s">
        <v>102</v>
      </c>
      <c r="AR4" s="93" t="s">
        <v>102</v>
      </c>
      <c r="AS4" s="93" t="s">
        <v>102</v>
      </c>
      <c r="AT4" s="93" t="s">
        <v>102</v>
      </c>
      <c r="AU4" s="210" t="s">
        <v>645</v>
      </c>
      <c r="AV4" s="93" t="s">
        <v>185</v>
      </c>
      <c r="AW4" s="94" t="s">
        <v>102</v>
      </c>
      <c r="AX4" s="93" t="s">
        <v>105</v>
      </c>
      <c r="AY4" s="95" t="s">
        <v>104</v>
      </c>
      <c r="AZ4" s="93" t="s">
        <v>102</v>
      </c>
      <c r="BA4" s="93" t="s">
        <v>102</v>
      </c>
      <c r="BB4" s="93" t="s">
        <v>102</v>
      </c>
      <c r="BC4" s="93" t="s">
        <v>102</v>
      </c>
      <c r="BD4" s="96" t="s">
        <v>102</v>
      </c>
      <c r="BE4" s="90">
        <v>9</v>
      </c>
      <c r="BF4" s="93" t="s">
        <v>102</v>
      </c>
      <c r="BG4" s="93" t="s">
        <v>102</v>
      </c>
      <c r="BH4" s="93" t="s">
        <v>102</v>
      </c>
      <c r="BI4" s="93" t="s">
        <v>102</v>
      </c>
      <c r="BJ4" s="210" t="s">
        <v>643</v>
      </c>
      <c r="BK4" s="93" t="s">
        <v>196</v>
      </c>
      <c r="BL4" s="97" t="s">
        <v>102</v>
      </c>
      <c r="BM4" s="93" t="s">
        <v>105</v>
      </c>
      <c r="BN4" s="93" t="s">
        <v>596</v>
      </c>
      <c r="BO4" s="93" t="s">
        <v>102</v>
      </c>
      <c r="BP4" s="98" t="s">
        <v>102</v>
      </c>
      <c r="BQ4" s="93" t="s">
        <v>102</v>
      </c>
      <c r="BR4" s="93" t="s">
        <v>102</v>
      </c>
      <c r="BS4" s="93" t="s">
        <v>102</v>
      </c>
      <c r="BT4" s="99" t="s">
        <v>591</v>
      </c>
      <c r="BU4" s="100" t="s">
        <v>597</v>
      </c>
      <c r="BV4" s="101" t="e">
        <v>#N/A</v>
      </c>
      <c r="BW4" s="102" t="s">
        <v>598</v>
      </c>
      <c r="BX4" s="103" t="s">
        <v>565</v>
      </c>
      <c r="BY4" s="104" t="s">
        <v>190</v>
      </c>
      <c r="BZ4" s="105"/>
      <c r="CA4" s="83" t="s">
        <v>599</v>
      </c>
      <c r="CB4" s="106" t="s">
        <v>647</v>
      </c>
      <c r="CC4" s="106" t="s">
        <v>638</v>
      </c>
      <c r="CD4" s="107"/>
      <c r="CE4" s="108" t="s">
        <v>107</v>
      </c>
      <c r="CF4" s="108" t="s">
        <v>107</v>
      </c>
      <c r="CG4" s="109"/>
      <c r="CH4" s="110" t="s">
        <v>107</v>
      </c>
      <c r="CI4" s="111"/>
      <c r="CJ4" s="112">
        <v>6710</v>
      </c>
      <c r="CK4" s="113">
        <v>86</v>
      </c>
      <c r="CL4" s="114" t="s">
        <v>134</v>
      </c>
      <c r="CM4" s="114" t="s">
        <v>108</v>
      </c>
      <c r="CN4" s="114"/>
      <c r="CO4" s="115" t="s">
        <v>102</v>
      </c>
      <c r="CP4" s="115" t="s">
        <v>102</v>
      </c>
      <c r="CQ4" s="115" t="s">
        <v>102</v>
      </c>
      <c r="CR4" s="115" t="s">
        <v>102</v>
      </c>
      <c r="CS4" s="116"/>
      <c r="CT4" s="117" t="s">
        <v>109</v>
      </c>
      <c r="CU4" s="117" t="s">
        <v>109</v>
      </c>
      <c r="CV4" s="83">
        <v>0</v>
      </c>
      <c r="CW4" s="83" t="s">
        <v>108</v>
      </c>
      <c r="CX4" s="83">
        <v>0</v>
      </c>
      <c r="CY4" s="83" t="s">
        <v>108</v>
      </c>
      <c r="CZ4" s="83">
        <v>6328</v>
      </c>
      <c r="DA4" s="83" t="s">
        <v>419</v>
      </c>
      <c r="DB4" s="83" t="s">
        <v>130</v>
      </c>
      <c r="DC4" s="83" t="s">
        <v>499</v>
      </c>
      <c r="DD4" s="83">
        <v>1049</v>
      </c>
      <c r="DE4" s="83" t="s">
        <v>444</v>
      </c>
      <c r="DF4" s="83" t="s">
        <v>130</v>
      </c>
      <c r="DG4" s="83" t="s">
        <v>499</v>
      </c>
      <c r="DH4" s="83"/>
      <c r="DI4" s="83">
        <v>0</v>
      </c>
      <c r="DJ4" s="83">
        <v>1</v>
      </c>
      <c r="DK4" s="83">
        <v>0</v>
      </c>
      <c r="DL4" s="83">
        <v>0</v>
      </c>
      <c r="DM4" s="83">
        <v>0</v>
      </c>
      <c r="DN4" s="83">
        <v>0</v>
      </c>
      <c r="DO4" s="83">
        <v>0</v>
      </c>
      <c r="DP4" s="83">
        <v>0</v>
      </c>
      <c r="DQ4" s="83">
        <v>0</v>
      </c>
      <c r="DR4" s="83">
        <v>0</v>
      </c>
      <c r="DS4" s="83">
        <v>0</v>
      </c>
      <c r="DT4" s="83">
        <v>3</v>
      </c>
      <c r="DU4" s="83">
        <v>3</v>
      </c>
      <c r="DV4" s="83">
        <v>0</v>
      </c>
      <c r="DW4" s="83">
        <v>0</v>
      </c>
      <c r="DX4" s="83">
        <v>3</v>
      </c>
      <c r="DY4" s="85">
        <v>43646</v>
      </c>
      <c r="DZ4" s="83" t="s">
        <v>584</v>
      </c>
      <c r="EA4" s="83" t="s">
        <v>102</v>
      </c>
      <c r="EB4" s="83" t="s">
        <v>482</v>
      </c>
      <c r="EC4" s="83">
        <v>0</v>
      </c>
      <c r="ED4" s="83" t="s">
        <v>483</v>
      </c>
      <c r="EE4" s="83">
        <v>1</v>
      </c>
      <c r="EF4" s="83">
        <v>0</v>
      </c>
      <c r="EG4" s="83">
        <v>0</v>
      </c>
      <c r="EH4" s="83" t="s">
        <v>109</v>
      </c>
      <c r="EI4" s="83" t="s">
        <v>108</v>
      </c>
      <c r="EJ4" s="83" t="s">
        <v>583</v>
      </c>
      <c r="EK4" s="83">
        <v>0</v>
      </c>
      <c r="EL4" s="83">
        <v>0</v>
      </c>
      <c r="EM4" s="83">
        <v>1</v>
      </c>
      <c r="EN4" s="83" t="s">
        <v>497</v>
      </c>
      <c r="EO4" s="83"/>
      <c r="EP4" s="83" t="s">
        <v>436</v>
      </c>
      <c r="EQ4" s="118">
        <v>1</v>
      </c>
      <c r="ER4" s="119">
        <v>3</v>
      </c>
      <c r="ES4" s="120">
        <v>2</v>
      </c>
      <c r="ET4" s="121">
        <v>1</v>
      </c>
      <c r="EU4" s="122" t="s">
        <v>269</v>
      </c>
      <c r="EV4" s="122" t="s">
        <v>269</v>
      </c>
      <c r="EW4" s="123">
        <v>1</v>
      </c>
      <c r="EX4" s="123">
        <v>1</v>
      </c>
      <c r="EY4" s="124">
        <v>1</v>
      </c>
      <c r="EZ4" s="123">
        <v>1</v>
      </c>
      <c r="FA4" s="125"/>
      <c r="FB4" s="126"/>
      <c r="FC4" s="127"/>
      <c r="FD4" s="128"/>
      <c r="FE4" s="129"/>
      <c r="FF4" s="128"/>
      <c r="FG4" s="130"/>
      <c r="FH4" s="131"/>
      <c r="FI4" s="130"/>
      <c r="FJ4" s="130"/>
      <c r="FK4" s="130"/>
      <c r="FL4" s="132"/>
      <c r="FM4" s="132"/>
      <c r="FN4" s="132"/>
      <c r="FO4" s="133"/>
      <c r="FP4" s="133" t="s">
        <v>592</v>
      </c>
      <c r="FQ4" s="134" t="b">
        <f>X4=AF4</f>
        <v>1</v>
      </c>
      <c r="FR4" s="134" t="b">
        <f t="shared" si="0"/>
        <v>1</v>
      </c>
      <c r="FS4" s="134" t="b">
        <f t="shared" si="0"/>
        <v>1</v>
      </c>
      <c r="FT4" s="134" t="b">
        <f t="shared" si="0"/>
        <v>1</v>
      </c>
      <c r="FU4" s="134"/>
      <c r="FV4" s="134"/>
      <c r="FW4" s="134"/>
      <c r="FX4" s="134" t="str">
        <f>IF(DW4=DT4,"YES","NO")</f>
        <v>NO</v>
      </c>
    </row>
    <row r="5" spans="1:180" ht="60" customHeight="1" x14ac:dyDescent="0.55000000000000004">
      <c r="A5" s="83" t="s">
        <v>130</v>
      </c>
      <c r="B5" s="83" t="s">
        <v>98</v>
      </c>
      <c r="C5" s="136">
        <v>784445</v>
      </c>
      <c r="D5" s="207" t="s">
        <v>627</v>
      </c>
      <c r="E5" s="208" t="s">
        <v>630</v>
      </c>
      <c r="F5" s="83" t="s">
        <v>108</v>
      </c>
      <c r="G5" s="85">
        <v>20621</v>
      </c>
      <c r="H5" s="83" t="s">
        <v>102</v>
      </c>
      <c r="I5" s="85">
        <v>39794</v>
      </c>
      <c r="J5" s="83" t="s">
        <v>228</v>
      </c>
      <c r="K5" s="216">
        <v>294994720586</v>
      </c>
      <c r="L5" s="83" t="s">
        <v>191</v>
      </c>
      <c r="M5" s="85">
        <v>43631</v>
      </c>
      <c r="N5" s="83">
        <v>693.33333333333303</v>
      </c>
      <c r="O5" s="83" t="s">
        <v>180</v>
      </c>
      <c r="P5" s="83" t="s">
        <v>181</v>
      </c>
      <c r="Q5" s="208" t="s">
        <v>5048</v>
      </c>
      <c r="R5" s="83" t="s">
        <v>102</v>
      </c>
      <c r="S5" s="83" t="s">
        <v>102</v>
      </c>
      <c r="T5" s="83" t="s">
        <v>199</v>
      </c>
      <c r="U5" s="83" t="s">
        <v>9044</v>
      </c>
      <c r="V5" s="83" t="s">
        <v>104</v>
      </c>
      <c r="W5" s="83" t="s">
        <v>105</v>
      </c>
      <c r="X5" s="86" t="s">
        <v>5048</v>
      </c>
      <c r="Y5" s="87" t="s">
        <v>102</v>
      </c>
      <c r="Z5" s="87" t="s">
        <v>102</v>
      </c>
      <c r="AA5" s="87" t="s">
        <v>199</v>
      </c>
      <c r="AB5" s="87" t="s">
        <v>9044</v>
      </c>
      <c r="AC5" s="87" t="s">
        <v>104</v>
      </c>
      <c r="AD5" s="87" t="s">
        <v>105</v>
      </c>
      <c r="AE5" s="87" t="s">
        <v>106</v>
      </c>
      <c r="AF5" s="86" t="s">
        <v>5048</v>
      </c>
      <c r="AG5" s="87" t="s">
        <v>489</v>
      </c>
      <c r="AH5" s="87" t="s">
        <v>9045</v>
      </c>
      <c r="AI5" s="87" t="s">
        <v>104</v>
      </c>
      <c r="AJ5" s="87" t="s">
        <v>204</v>
      </c>
      <c r="AK5" s="88"/>
      <c r="AL5" s="83" t="s">
        <v>107</v>
      </c>
      <c r="AM5" s="89" t="s">
        <v>454</v>
      </c>
      <c r="AN5" s="90" t="s">
        <v>416</v>
      </c>
      <c r="AO5" s="91" t="s">
        <v>641</v>
      </c>
      <c r="AP5" s="90">
        <v>8.3333333333333304</v>
      </c>
      <c r="AQ5" s="92" t="s">
        <v>211</v>
      </c>
      <c r="AR5" s="93" t="s">
        <v>102</v>
      </c>
      <c r="AS5" s="93" t="s">
        <v>102</v>
      </c>
      <c r="AT5" s="93" t="s">
        <v>102</v>
      </c>
      <c r="AU5" s="210" t="s">
        <v>641</v>
      </c>
      <c r="AV5" s="93" t="s">
        <v>192</v>
      </c>
      <c r="AW5" s="94" t="s">
        <v>102</v>
      </c>
      <c r="AX5" s="93" t="s">
        <v>105</v>
      </c>
      <c r="AY5" s="95" t="s">
        <v>188</v>
      </c>
      <c r="AZ5" s="93" t="s">
        <v>102</v>
      </c>
      <c r="BA5" s="93" t="s">
        <v>9046</v>
      </c>
      <c r="BB5" s="93" t="s">
        <v>102</v>
      </c>
      <c r="BC5" s="93" t="s">
        <v>102</v>
      </c>
      <c r="BD5" s="96" t="s">
        <v>102</v>
      </c>
      <c r="BE5" s="90">
        <v>8.3333333333333304</v>
      </c>
      <c r="BF5" s="93" t="s">
        <v>211</v>
      </c>
      <c r="BG5" s="93" t="s">
        <v>102</v>
      </c>
      <c r="BH5" s="93" t="s">
        <v>102</v>
      </c>
      <c r="BI5" s="93" t="s">
        <v>102</v>
      </c>
      <c r="BJ5" s="210" t="s">
        <v>646</v>
      </c>
      <c r="BK5" s="93" t="s">
        <v>182</v>
      </c>
      <c r="BL5" s="97" t="s">
        <v>102</v>
      </c>
      <c r="BM5" s="93" t="s">
        <v>105</v>
      </c>
      <c r="BN5" s="93" t="s">
        <v>104</v>
      </c>
      <c r="BO5" s="93" t="s">
        <v>102</v>
      </c>
      <c r="BP5" s="98">
        <v>20180207</v>
      </c>
      <c r="BQ5" s="93" t="s">
        <v>102</v>
      </c>
      <c r="BR5" s="93" t="s">
        <v>102</v>
      </c>
      <c r="BS5" s="93" t="s">
        <v>102</v>
      </c>
      <c r="BT5" s="99" t="s">
        <v>591</v>
      </c>
      <c r="BU5" s="100" t="s">
        <v>189</v>
      </c>
      <c r="BV5" s="101" t="s">
        <v>471</v>
      </c>
      <c r="BW5" s="136"/>
      <c r="BX5" s="103" t="s">
        <v>565</v>
      </c>
      <c r="BY5" s="104" t="s">
        <v>190</v>
      </c>
      <c r="BZ5" s="136"/>
      <c r="CA5" s="83" t="s">
        <v>599</v>
      </c>
      <c r="CB5" s="106" t="s">
        <v>647</v>
      </c>
      <c r="CC5" s="106" t="s">
        <v>638</v>
      </c>
      <c r="CD5" s="107"/>
      <c r="CE5" s="108" t="s">
        <v>107</v>
      </c>
      <c r="CF5" s="108" t="s">
        <v>107</v>
      </c>
      <c r="CG5" s="109"/>
      <c r="CH5" s="110" t="s">
        <v>107</v>
      </c>
      <c r="CI5" s="111"/>
      <c r="CJ5" s="112">
        <v>6710</v>
      </c>
      <c r="CK5" s="113">
        <v>86</v>
      </c>
      <c r="CL5" s="114" t="s">
        <v>134</v>
      </c>
      <c r="CM5" s="114" t="s">
        <v>108</v>
      </c>
      <c r="CN5" s="114"/>
      <c r="CO5" s="115" t="s">
        <v>102</v>
      </c>
      <c r="CP5" s="115" t="s">
        <v>102</v>
      </c>
      <c r="CQ5" s="115" t="s">
        <v>102</v>
      </c>
      <c r="CR5" s="115" t="s">
        <v>102</v>
      </c>
      <c r="CS5" s="116"/>
      <c r="CT5" s="117" t="s">
        <v>109</v>
      </c>
      <c r="CU5" s="117" t="s">
        <v>109</v>
      </c>
      <c r="CV5" s="83">
        <v>1</v>
      </c>
      <c r="CW5" s="83" t="s">
        <v>108</v>
      </c>
      <c r="CX5" s="83">
        <v>1</v>
      </c>
      <c r="CY5" s="83" t="s">
        <v>108</v>
      </c>
      <c r="CZ5" s="83">
        <v>6329</v>
      </c>
      <c r="DA5" s="83" t="s">
        <v>419</v>
      </c>
      <c r="DB5" s="83" t="s">
        <v>130</v>
      </c>
      <c r="DC5" s="83" t="s">
        <v>499</v>
      </c>
      <c r="DD5" s="83">
        <v>1050</v>
      </c>
      <c r="DE5" s="83" t="s">
        <v>444</v>
      </c>
      <c r="DF5" s="83" t="s">
        <v>130</v>
      </c>
      <c r="DG5" s="83" t="s">
        <v>499</v>
      </c>
      <c r="DH5" s="83"/>
      <c r="DI5" s="83">
        <v>0</v>
      </c>
      <c r="DJ5" s="83">
        <v>1</v>
      </c>
      <c r="DK5" s="83">
        <v>0</v>
      </c>
      <c r="DL5" s="83">
        <v>0</v>
      </c>
      <c r="DM5" s="83">
        <v>0</v>
      </c>
      <c r="DN5" s="83">
        <v>0</v>
      </c>
      <c r="DO5" s="83">
        <v>0</v>
      </c>
      <c r="DP5" s="83">
        <v>0</v>
      </c>
      <c r="DQ5" s="83">
        <v>0</v>
      </c>
      <c r="DR5" s="83">
        <v>0</v>
      </c>
      <c r="DS5" s="83">
        <v>0</v>
      </c>
      <c r="DT5" s="83">
        <v>3</v>
      </c>
      <c r="DU5" s="83">
        <v>3</v>
      </c>
      <c r="DV5" s="83">
        <v>0</v>
      </c>
      <c r="DW5" s="83">
        <v>0</v>
      </c>
      <c r="DX5" s="83">
        <v>3</v>
      </c>
      <c r="DY5" s="85">
        <v>43647</v>
      </c>
      <c r="DZ5" s="83" t="s">
        <v>4052</v>
      </c>
      <c r="EA5" s="83" t="s">
        <v>102</v>
      </c>
      <c r="EB5" s="83" t="s">
        <v>482</v>
      </c>
      <c r="EC5" s="83">
        <v>1</v>
      </c>
      <c r="ED5" s="83" t="s">
        <v>483</v>
      </c>
      <c r="EE5" s="83">
        <v>1</v>
      </c>
      <c r="EF5" s="83">
        <v>0</v>
      </c>
      <c r="EG5" s="83">
        <v>0</v>
      </c>
      <c r="EH5" s="83" t="s">
        <v>109</v>
      </c>
      <c r="EI5" s="83" t="s">
        <v>108</v>
      </c>
      <c r="EJ5" s="83" t="s">
        <v>583</v>
      </c>
      <c r="EK5" s="83">
        <v>0</v>
      </c>
      <c r="EL5" s="83">
        <v>0</v>
      </c>
      <c r="EM5" s="83">
        <v>1</v>
      </c>
      <c r="EN5" s="83" t="s">
        <v>497</v>
      </c>
      <c r="EO5" s="83"/>
      <c r="EP5" s="83" t="s">
        <v>436</v>
      </c>
      <c r="EQ5" s="136">
        <v>1</v>
      </c>
      <c r="ER5" s="136">
        <v>1</v>
      </c>
      <c r="ES5" s="136">
        <v>1</v>
      </c>
      <c r="ET5" s="136">
        <v>1</v>
      </c>
      <c r="EU5" s="215" t="s">
        <v>269</v>
      </c>
      <c r="EV5" s="136">
        <v>1</v>
      </c>
      <c r="EW5" s="136">
        <v>1</v>
      </c>
      <c r="EX5" s="136">
        <v>1</v>
      </c>
      <c r="EY5" s="136">
        <v>1</v>
      </c>
      <c r="EZ5" s="136">
        <v>1</v>
      </c>
      <c r="FP5" s="215" t="s">
        <v>592</v>
      </c>
      <c r="FQ5" s="136" t="b">
        <v>1</v>
      </c>
      <c r="FR5" s="136" t="b">
        <v>1</v>
      </c>
      <c r="FS5" s="136" t="b">
        <v>1</v>
      </c>
      <c r="FT5" s="136" t="b">
        <v>1</v>
      </c>
      <c r="FX5" s="215" t="s">
        <v>269</v>
      </c>
    </row>
    <row r="6" spans="1:180" ht="60" customHeight="1" x14ac:dyDescent="0.55000000000000004">
      <c r="A6" s="83" t="s">
        <v>130</v>
      </c>
      <c r="B6" s="83" t="s">
        <v>98</v>
      </c>
      <c r="C6" s="136">
        <v>289153</v>
      </c>
      <c r="D6" s="207" t="s">
        <v>628</v>
      </c>
      <c r="E6" s="208" t="s">
        <v>633</v>
      </c>
      <c r="F6" s="83" t="s">
        <v>108</v>
      </c>
      <c r="G6" s="85">
        <v>22744</v>
      </c>
      <c r="H6" s="83" t="s">
        <v>102</v>
      </c>
      <c r="I6" s="85">
        <v>39772</v>
      </c>
      <c r="J6" s="83" t="s">
        <v>228</v>
      </c>
      <c r="K6" s="216">
        <v>705445291576</v>
      </c>
      <c r="L6" s="83" t="s">
        <v>191</v>
      </c>
      <c r="M6" s="85">
        <v>43619</v>
      </c>
      <c r="N6" s="83">
        <v>688.33333333333303</v>
      </c>
      <c r="O6" s="83" t="s">
        <v>193</v>
      </c>
      <c r="P6" s="83" t="s">
        <v>181</v>
      </c>
      <c r="Q6" s="208" t="s">
        <v>5052</v>
      </c>
      <c r="R6" s="83" t="s">
        <v>102</v>
      </c>
      <c r="S6" s="83" t="s">
        <v>102</v>
      </c>
      <c r="T6" s="83" t="s">
        <v>133</v>
      </c>
      <c r="U6" s="83" t="s">
        <v>9047</v>
      </c>
      <c r="V6" s="83" t="s">
        <v>111</v>
      </c>
      <c r="W6" s="83" t="s">
        <v>105</v>
      </c>
      <c r="X6" s="86" t="s">
        <v>5052</v>
      </c>
      <c r="Y6" s="87" t="s">
        <v>102</v>
      </c>
      <c r="Z6" s="87" t="s">
        <v>102</v>
      </c>
      <c r="AA6" s="87" t="s">
        <v>133</v>
      </c>
      <c r="AB6" s="87" t="s">
        <v>9047</v>
      </c>
      <c r="AC6" s="87" t="s">
        <v>111</v>
      </c>
      <c r="AD6" s="87" t="s">
        <v>105</v>
      </c>
      <c r="AE6" s="87" t="s">
        <v>106</v>
      </c>
      <c r="AF6" s="86" t="s">
        <v>5052</v>
      </c>
      <c r="AG6" s="87" t="s">
        <v>486</v>
      </c>
      <c r="AH6" s="87" t="s">
        <v>9047</v>
      </c>
      <c r="AI6" s="87" t="s">
        <v>111</v>
      </c>
      <c r="AJ6" s="87" t="s">
        <v>204</v>
      </c>
      <c r="AK6" s="88"/>
      <c r="AL6" s="83" t="s">
        <v>107</v>
      </c>
      <c r="AM6" s="89" t="s">
        <v>454</v>
      </c>
      <c r="AN6" s="90" t="s">
        <v>416</v>
      </c>
      <c r="AO6" s="91" t="s">
        <v>642</v>
      </c>
      <c r="AP6" s="90">
        <v>8.3333333333333304</v>
      </c>
      <c r="AQ6" s="92" t="s">
        <v>102</v>
      </c>
      <c r="AR6" s="93" t="s">
        <v>102</v>
      </c>
      <c r="AS6" s="93" t="s">
        <v>102</v>
      </c>
      <c r="AT6" s="93" t="s">
        <v>102</v>
      </c>
      <c r="AU6" s="210" t="s">
        <v>644</v>
      </c>
      <c r="AV6" s="93" t="s">
        <v>185</v>
      </c>
      <c r="AW6" s="94" t="s">
        <v>102</v>
      </c>
      <c r="AX6" s="93" t="s">
        <v>183</v>
      </c>
      <c r="AY6" s="95" t="s">
        <v>111</v>
      </c>
      <c r="AZ6" s="93" t="s">
        <v>102</v>
      </c>
      <c r="BA6" s="93" t="s">
        <v>102</v>
      </c>
      <c r="BB6" s="93" t="s">
        <v>102</v>
      </c>
      <c r="BC6" s="93" t="s">
        <v>102</v>
      </c>
      <c r="BD6" s="96" t="s">
        <v>102</v>
      </c>
      <c r="BE6" s="90">
        <v>7.8333333333333304</v>
      </c>
      <c r="BF6" s="93" t="s">
        <v>102</v>
      </c>
      <c r="BG6" s="93" t="s">
        <v>102</v>
      </c>
      <c r="BH6" s="93" t="s">
        <v>102</v>
      </c>
      <c r="BI6" s="93" t="s">
        <v>102</v>
      </c>
      <c r="BJ6" s="210" t="s">
        <v>642</v>
      </c>
      <c r="BK6" s="93" t="s">
        <v>192</v>
      </c>
      <c r="BL6" s="97" t="s">
        <v>102</v>
      </c>
      <c r="BM6" s="93" t="s">
        <v>183</v>
      </c>
      <c r="BN6" s="93" t="s">
        <v>106</v>
      </c>
      <c r="BO6" s="93" t="s">
        <v>102</v>
      </c>
      <c r="BP6" s="98" t="s">
        <v>102</v>
      </c>
      <c r="BQ6" s="93" t="s">
        <v>102</v>
      </c>
      <c r="BR6" s="93" t="s">
        <v>102</v>
      </c>
      <c r="BS6" s="93" t="s">
        <v>102</v>
      </c>
      <c r="BT6" s="99" t="s">
        <v>591</v>
      </c>
      <c r="BU6" s="100" t="s">
        <v>10707</v>
      </c>
      <c r="BV6" s="101" t="s">
        <v>471</v>
      </c>
      <c r="BW6" s="136"/>
      <c r="BX6" s="103" t="s">
        <v>565</v>
      </c>
      <c r="BY6" s="104" t="s">
        <v>190</v>
      </c>
      <c r="BZ6" s="136"/>
      <c r="CA6" s="83" t="s">
        <v>599</v>
      </c>
      <c r="CB6" s="106" t="s">
        <v>647</v>
      </c>
      <c r="CC6" s="106" t="s">
        <v>5048</v>
      </c>
      <c r="CD6" s="107"/>
      <c r="CE6" s="108" t="s">
        <v>107</v>
      </c>
      <c r="CF6" s="108" t="s">
        <v>107</v>
      </c>
      <c r="CG6" s="109"/>
      <c r="CH6" s="110" t="s">
        <v>107</v>
      </c>
      <c r="CI6" s="111"/>
      <c r="CJ6" s="112">
        <v>6710</v>
      </c>
      <c r="CK6" s="113">
        <v>86</v>
      </c>
      <c r="CL6" s="114" t="s">
        <v>134</v>
      </c>
      <c r="CM6" s="114" t="s">
        <v>108</v>
      </c>
      <c r="CN6" s="114"/>
      <c r="CO6" s="115" t="s">
        <v>102</v>
      </c>
      <c r="CP6" s="115" t="s">
        <v>102</v>
      </c>
      <c r="CQ6" s="115" t="s">
        <v>102</v>
      </c>
      <c r="CR6" s="115" t="s">
        <v>102</v>
      </c>
      <c r="CS6" s="116"/>
      <c r="CT6" s="117" t="s">
        <v>109</v>
      </c>
      <c r="CU6" s="117" t="s">
        <v>109</v>
      </c>
      <c r="CV6" s="83">
        <v>2</v>
      </c>
      <c r="CW6" s="83" t="s">
        <v>108</v>
      </c>
      <c r="CX6" s="83">
        <v>2</v>
      </c>
      <c r="CY6" s="83" t="s">
        <v>108</v>
      </c>
      <c r="CZ6" s="83">
        <v>6330</v>
      </c>
      <c r="DA6" s="83" t="s">
        <v>419</v>
      </c>
      <c r="DB6" s="83" t="s">
        <v>130</v>
      </c>
      <c r="DC6" s="83" t="s">
        <v>499</v>
      </c>
      <c r="DD6" s="83">
        <v>1051</v>
      </c>
      <c r="DE6" s="83" t="s">
        <v>444</v>
      </c>
      <c r="DF6" s="83" t="s">
        <v>130</v>
      </c>
      <c r="DG6" s="83" t="s">
        <v>499</v>
      </c>
      <c r="DH6" s="83"/>
      <c r="DI6" s="83">
        <v>0</v>
      </c>
      <c r="DJ6" s="83">
        <v>1</v>
      </c>
      <c r="DK6" s="83">
        <v>0</v>
      </c>
      <c r="DL6" s="83">
        <v>0</v>
      </c>
      <c r="DM6" s="83">
        <v>0</v>
      </c>
      <c r="DN6" s="83">
        <v>0</v>
      </c>
      <c r="DO6" s="83">
        <v>0</v>
      </c>
      <c r="DP6" s="83">
        <v>0</v>
      </c>
      <c r="DQ6" s="83">
        <v>0</v>
      </c>
      <c r="DR6" s="83">
        <v>0</v>
      </c>
      <c r="DS6" s="83">
        <v>0</v>
      </c>
      <c r="DT6" s="83">
        <v>3</v>
      </c>
      <c r="DU6" s="83">
        <v>3</v>
      </c>
      <c r="DV6" s="83">
        <v>0</v>
      </c>
      <c r="DW6" s="83">
        <v>0</v>
      </c>
      <c r="DX6" s="83">
        <v>3</v>
      </c>
      <c r="DY6" s="85">
        <v>43648</v>
      </c>
      <c r="DZ6" s="83" t="s">
        <v>4053</v>
      </c>
      <c r="EA6" s="83" t="s">
        <v>102</v>
      </c>
      <c r="EB6" s="83" t="s">
        <v>482</v>
      </c>
      <c r="EC6" s="83">
        <v>2</v>
      </c>
      <c r="ED6" s="83" t="s">
        <v>483</v>
      </c>
      <c r="EE6" s="83">
        <v>1</v>
      </c>
      <c r="EF6" s="83">
        <v>0</v>
      </c>
      <c r="EG6" s="83">
        <v>0</v>
      </c>
      <c r="EH6" s="83" t="s">
        <v>109</v>
      </c>
      <c r="EI6" s="83" t="s">
        <v>108</v>
      </c>
      <c r="EJ6" s="83" t="s">
        <v>583</v>
      </c>
      <c r="EK6" s="83">
        <v>0</v>
      </c>
      <c r="EL6" s="83">
        <v>0</v>
      </c>
      <c r="EM6" s="83">
        <v>1</v>
      </c>
      <c r="EN6" s="83" t="s">
        <v>497</v>
      </c>
      <c r="EO6" s="83"/>
      <c r="EP6" s="83" t="s">
        <v>436</v>
      </c>
      <c r="EQ6" s="136">
        <v>1</v>
      </c>
      <c r="ER6" s="136">
        <v>1</v>
      </c>
      <c r="ES6" s="136">
        <v>1</v>
      </c>
      <c r="ET6" s="136">
        <v>1</v>
      </c>
      <c r="EU6" s="215" t="s">
        <v>269</v>
      </c>
      <c r="EV6" s="136">
        <v>1</v>
      </c>
      <c r="EW6" s="136">
        <v>1</v>
      </c>
      <c r="EX6" s="136">
        <v>1</v>
      </c>
      <c r="EY6" s="136">
        <v>1</v>
      </c>
      <c r="EZ6" s="136">
        <v>1</v>
      </c>
      <c r="FP6" s="215" t="s">
        <v>592</v>
      </c>
      <c r="FQ6" s="136" t="b">
        <v>1</v>
      </c>
      <c r="FR6" s="136" t="b">
        <v>1</v>
      </c>
      <c r="FS6" s="136" t="b">
        <v>1</v>
      </c>
      <c r="FT6" s="136" t="b">
        <v>1</v>
      </c>
      <c r="FX6" s="215" t="s">
        <v>269</v>
      </c>
    </row>
    <row r="7" spans="1:180" ht="60" customHeight="1" x14ac:dyDescent="0.55000000000000004">
      <c r="A7" s="83" t="s">
        <v>130</v>
      </c>
      <c r="B7" s="83" t="s">
        <v>98</v>
      </c>
      <c r="C7" s="136">
        <v>531186</v>
      </c>
      <c r="D7" s="207" t="s">
        <v>629</v>
      </c>
      <c r="E7" s="208" t="s">
        <v>634</v>
      </c>
      <c r="F7" s="83" t="s">
        <v>108</v>
      </c>
      <c r="G7" s="85">
        <v>26341</v>
      </c>
      <c r="H7" s="83" t="s">
        <v>102</v>
      </c>
      <c r="I7" s="85">
        <v>34633</v>
      </c>
      <c r="J7" s="83" t="s">
        <v>228</v>
      </c>
      <c r="K7" s="216">
        <v>516850155492</v>
      </c>
      <c r="L7" s="83" t="s">
        <v>191</v>
      </c>
      <c r="M7" s="85">
        <v>43642</v>
      </c>
      <c r="N7" s="83">
        <v>683.33333333333303</v>
      </c>
      <c r="O7" s="83" t="s">
        <v>193</v>
      </c>
      <c r="P7" s="83" t="s">
        <v>181</v>
      </c>
      <c r="Q7" s="208" t="s">
        <v>5056</v>
      </c>
      <c r="R7" s="83" t="s">
        <v>102</v>
      </c>
      <c r="S7" s="83" t="s">
        <v>102</v>
      </c>
      <c r="T7" s="83" t="s">
        <v>131</v>
      </c>
      <c r="U7" s="83" t="s">
        <v>9048</v>
      </c>
      <c r="V7" s="83" t="s">
        <v>104</v>
      </c>
      <c r="W7" s="83" t="s">
        <v>105</v>
      </c>
      <c r="X7" s="86" t="s">
        <v>5056</v>
      </c>
      <c r="Y7" s="87" t="s">
        <v>102</v>
      </c>
      <c r="Z7" s="87" t="s">
        <v>102</v>
      </c>
      <c r="AA7" s="87" t="s">
        <v>131</v>
      </c>
      <c r="AB7" s="87" t="s">
        <v>9048</v>
      </c>
      <c r="AC7" s="87" t="s">
        <v>104</v>
      </c>
      <c r="AD7" s="87" t="s">
        <v>105</v>
      </c>
      <c r="AE7" s="87" t="s">
        <v>106</v>
      </c>
      <c r="AF7" s="86" t="s">
        <v>5056</v>
      </c>
      <c r="AG7" s="87" t="s">
        <v>177</v>
      </c>
      <c r="AH7" s="87" t="s">
        <v>9048</v>
      </c>
      <c r="AI7" s="87" t="s">
        <v>104</v>
      </c>
      <c r="AJ7" s="87" t="s">
        <v>204</v>
      </c>
      <c r="AK7" s="88"/>
      <c r="AL7" s="83" t="s">
        <v>107</v>
      </c>
      <c r="AM7" s="89" t="s">
        <v>454</v>
      </c>
      <c r="AN7" s="90" t="s">
        <v>416</v>
      </c>
      <c r="AO7" s="91" t="s">
        <v>643</v>
      </c>
      <c r="AP7" s="90">
        <v>8.3333333333333304</v>
      </c>
      <c r="AQ7" s="92" t="s">
        <v>102</v>
      </c>
      <c r="AR7" s="93" t="s">
        <v>102</v>
      </c>
      <c r="AS7" s="93" t="s">
        <v>102</v>
      </c>
      <c r="AT7" s="93" t="s">
        <v>102</v>
      </c>
      <c r="AU7" s="210" t="s">
        <v>645</v>
      </c>
      <c r="AV7" s="93" t="s">
        <v>185</v>
      </c>
      <c r="AW7" s="94" t="s">
        <v>102</v>
      </c>
      <c r="AX7" s="93" t="s">
        <v>105</v>
      </c>
      <c r="AY7" s="95" t="s">
        <v>104</v>
      </c>
      <c r="AZ7" s="93" t="s">
        <v>102</v>
      </c>
      <c r="BA7" s="93" t="s">
        <v>102</v>
      </c>
      <c r="BB7" s="93" t="s">
        <v>102</v>
      </c>
      <c r="BC7" s="93" t="s">
        <v>102</v>
      </c>
      <c r="BD7" s="96" t="s">
        <v>102</v>
      </c>
      <c r="BE7" s="90">
        <v>7.3333333333333304</v>
      </c>
      <c r="BF7" s="93" t="s">
        <v>102</v>
      </c>
      <c r="BG7" s="93" t="s">
        <v>102</v>
      </c>
      <c r="BH7" s="93" t="s">
        <v>102</v>
      </c>
      <c r="BI7" s="93" t="s">
        <v>102</v>
      </c>
      <c r="BJ7" s="210" t="s">
        <v>643</v>
      </c>
      <c r="BK7" s="93" t="s">
        <v>196</v>
      </c>
      <c r="BL7" s="97" t="s">
        <v>102</v>
      </c>
      <c r="BM7" s="93" t="s">
        <v>105</v>
      </c>
      <c r="BN7" s="93" t="s">
        <v>596</v>
      </c>
      <c r="BO7" s="93" t="s">
        <v>102</v>
      </c>
      <c r="BP7" s="98" t="s">
        <v>102</v>
      </c>
      <c r="BQ7" s="93" t="s">
        <v>102</v>
      </c>
      <c r="BR7" s="93" t="s">
        <v>102</v>
      </c>
      <c r="BS7" s="93" t="s">
        <v>102</v>
      </c>
      <c r="BT7" s="99" t="s">
        <v>591</v>
      </c>
      <c r="BU7" s="100" t="s">
        <v>10708</v>
      </c>
      <c r="BV7" s="101" t="s">
        <v>471</v>
      </c>
      <c r="BW7" s="136"/>
      <c r="BX7" s="103" t="s">
        <v>565</v>
      </c>
      <c r="BY7" s="104" t="s">
        <v>190</v>
      </c>
      <c r="BZ7" s="136"/>
      <c r="CA7" s="83" t="s">
        <v>599</v>
      </c>
      <c r="CB7" s="106" t="s">
        <v>647</v>
      </c>
      <c r="CC7" s="106" t="s">
        <v>5060</v>
      </c>
      <c r="CD7" s="107"/>
      <c r="CE7" s="108" t="s">
        <v>107</v>
      </c>
      <c r="CF7" s="108" t="s">
        <v>107</v>
      </c>
      <c r="CG7" s="109"/>
      <c r="CH7" s="110" t="s">
        <v>107</v>
      </c>
      <c r="CI7" s="111"/>
      <c r="CJ7" s="112">
        <v>6710</v>
      </c>
      <c r="CK7" s="113">
        <v>86</v>
      </c>
      <c r="CL7" s="114" t="s">
        <v>134</v>
      </c>
      <c r="CM7" s="114" t="s">
        <v>108</v>
      </c>
      <c r="CN7" s="114"/>
      <c r="CO7" s="115" t="s">
        <v>102</v>
      </c>
      <c r="CP7" s="115" t="s">
        <v>102</v>
      </c>
      <c r="CQ7" s="115" t="s">
        <v>102</v>
      </c>
      <c r="CR7" s="115" t="s">
        <v>102</v>
      </c>
      <c r="CS7" s="116"/>
      <c r="CT7" s="117" t="s">
        <v>109</v>
      </c>
      <c r="CU7" s="117" t="s">
        <v>109</v>
      </c>
      <c r="CV7" s="83">
        <v>3</v>
      </c>
      <c r="CW7" s="83" t="s">
        <v>108</v>
      </c>
      <c r="CX7" s="83">
        <v>3</v>
      </c>
      <c r="CY7" s="83" t="s">
        <v>108</v>
      </c>
      <c r="CZ7" s="83">
        <v>6331</v>
      </c>
      <c r="DA7" s="83" t="s">
        <v>419</v>
      </c>
      <c r="DB7" s="83" t="s">
        <v>130</v>
      </c>
      <c r="DC7" s="83" t="s">
        <v>499</v>
      </c>
      <c r="DD7" s="83">
        <v>1052</v>
      </c>
      <c r="DE7" s="83" t="s">
        <v>444</v>
      </c>
      <c r="DF7" s="83" t="s">
        <v>130</v>
      </c>
      <c r="DG7" s="83" t="s">
        <v>499</v>
      </c>
      <c r="DH7" s="83"/>
      <c r="DI7" s="83">
        <v>0</v>
      </c>
      <c r="DJ7" s="83">
        <v>1</v>
      </c>
      <c r="DK7" s="83">
        <v>0</v>
      </c>
      <c r="DL7" s="83">
        <v>0</v>
      </c>
      <c r="DM7" s="83">
        <v>0</v>
      </c>
      <c r="DN7" s="83">
        <v>0</v>
      </c>
      <c r="DO7" s="83">
        <v>0</v>
      </c>
      <c r="DP7" s="83">
        <v>0</v>
      </c>
      <c r="DQ7" s="83">
        <v>0</v>
      </c>
      <c r="DR7" s="83">
        <v>0</v>
      </c>
      <c r="DS7" s="83">
        <v>0</v>
      </c>
      <c r="DT7" s="83">
        <v>3</v>
      </c>
      <c r="DU7" s="83">
        <v>3</v>
      </c>
      <c r="DV7" s="83">
        <v>0</v>
      </c>
      <c r="DW7" s="83">
        <v>0</v>
      </c>
      <c r="DX7" s="83">
        <v>3</v>
      </c>
      <c r="DY7" s="85">
        <v>43649</v>
      </c>
      <c r="DZ7" s="83" t="s">
        <v>4054</v>
      </c>
      <c r="EA7" s="83" t="s">
        <v>102</v>
      </c>
      <c r="EB7" s="83" t="s">
        <v>482</v>
      </c>
      <c r="EC7" s="83">
        <v>3</v>
      </c>
      <c r="ED7" s="83" t="s">
        <v>483</v>
      </c>
      <c r="EE7" s="83">
        <v>1</v>
      </c>
      <c r="EF7" s="83">
        <v>0</v>
      </c>
      <c r="EG7" s="83">
        <v>0</v>
      </c>
      <c r="EH7" s="83" t="s">
        <v>109</v>
      </c>
      <c r="EI7" s="83" t="s">
        <v>108</v>
      </c>
      <c r="EJ7" s="83" t="s">
        <v>583</v>
      </c>
      <c r="EK7" s="83">
        <v>0</v>
      </c>
      <c r="EL7" s="83">
        <v>0</v>
      </c>
      <c r="EM7" s="83">
        <v>1</v>
      </c>
      <c r="EN7" s="83" t="s">
        <v>497</v>
      </c>
      <c r="EO7" s="83"/>
      <c r="EP7" s="83" t="s">
        <v>436</v>
      </c>
      <c r="EQ7" s="136">
        <v>1</v>
      </c>
      <c r="ER7" s="136">
        <v>1</v>
      </c>
      <c r="ES7" s="136">
        <v>1</v>
      </c>
      <c r="ET7" s="136">
        <v>1</v>
      </c>
      <c r="EU7" s="215" t="s">
        <v>269</v>
      </c>
      <c r="EV7" s="136">
        <v>1</v>
      </c>
      <c r="EW7" s="136">
        <v>1</v>
      </c>
      <c r="EX7" s="136">
        <v>1</v>
      </c>
      <c r="EY7" s="136">
        <v>1</v>
      </c>
      <c r="EZ7" s="136">
        <v>1</v>
      </c>
      <c r="FP7" s="215" t="s">
        <v>592</v>
      </c>
      <c r="FQ7" s="136" t="b">
        <v>1</v>
      </c>
      <c r="FR7" s="136" t="b">
        <v>1</v>
      </c>
      <c r="FS7" s="136" t="b">
        <v>1</v>
      </c>
      <c r="FT7" s="136" t="b">
        <v>1</v>
      </c>
      <c r="FX7" s="215" t="s">
        <v>269</v>
      </c>
    </row>
    <row r="8" spans="1:180" ht="60" customHeight="1" x14ac:dyDescent="0.55000000000000004">
      <c r="A8" s="83" t="s">
        <v>130</v>
      </c>
      <c r="B8" s="83" t="s">
        <v>98</v>
      </c>
      <c r="C8" s="136">
        <v>337393</v>
      </c>
      <c r="D8" s="207" t="s">
        <v>627</v>
      </c>
      <c r="E8" s="208" t="s">
        <v>630</v>
      </c>
      <c r="F8" s="83" t="s">
        <v>108</v>
      </c>
      <c r="G8" s="85">
        <v>20621</v>
      </c>
      <c r="H8" s="83" t="s">
        <v>102</v>
      </c>
      <c r="I8" s="85">
        <v>39794</v>
      </c>
      <c r="J8" s="83" t="s">
        <v>228</v>
      </c>
      <c r="K8" s="216">
        <v>601633778739</v>
      </c>
      <c r="L8" s="83" t="s">
        <v>191</v>
      </c>
      <c r="M8" s="85">
        <v>43631</v>
      </c>
      <c r="N8" s="83">
        <v>678.33333333333303</v>
      </c>
      <c r="O8" s="83" t="s">
        <v>180</v>
      </c>
      <c r="P8" s="83" t="s">
        <v>181</v>
      </c>
      <c r="Q8" s="208" t="s">
        <v>5060</v>
      </c>
      <c r="R8" s="83" t="s">
        <v>102</v>
      </c>
      <c r="S8" s="83" t="s">
        <v>102</v>
      </c>
      <c r="T8" s="83" t="s">
        <v>199</v>
      </c>
      <c r="U8" s="83" t="s">
        <v>9049</v>
      </c>
      <c r="V8" s="83" t="s">
        <v>104</v>
      </c>
      <c r="W8" s="83" t="s">
        <v>105</v>
      </c>
      <c r="X8" s="86" t="s">
        <v>5060</v>
      </c>
      <c r="Y8" s="87" t="s">
        <v>102</v>
      </c>
      <c r="Z8" s="87" t="s">
        <v>102</v>
      </c>
      <c r="AA8" s="87" t="s">
        <v>199</v>
      </c>
      <c r="AB8" s="87" t="s">
        <v>9049</v>
      </c>
      <c r="AC8" s="87" t="s">
        <v>104</v>
      </c>
      <c r="AD8" s="87" t="s">
        <v>105</v>
      </c>
      <c r="AE8" s="87" t="s">
        <v>106</v>
      </c>
      <c r="AF8" s="86" t="s">
        <v>5060</v>
      </c>
      <c r="AG8" s="87" t="s">
        <v>489</v>
      </c>
      <c r="AH8" s="87" t="s">
        <v>9050</v>
      </c>
      <c r="AI8" s="87" t="s">
        <v>104</v>
      </c>
      <c r="AJ8" s="87" t="s">
        <v>204</v>
      </c>
      <c r="AK8" s="88"/>
      <c r="AL8" s="83" t="s">
        <v>107</v>
      </c>
      <c r="AM8" s="89" t="s">
        <v>454</v>
      </c>
      <c r="AN8" s="90" t="s">
        <v>416</v>
      </c>
      <c r="AO8" s="91" t="s">
        <v>641</v>
      </c>
      <c r="AP8" s="90">
        <v>8.3333333333333304</v>
      </c>
      <c r="AQ8" s="92" t="s">
        <v>211</v>
      </c>
      <c r="AR8" s="93" t="s">
        <v>102</v>
      </c>
      <c r="AS8" s="93" t="s">
        <v>102</v>
      </c>
      <c r="AT8" s="93" t="s">
        <v>102</v>
      </c>
      <c r="AU8" s="210" t="s">
        <v>641</v>
      </c>
      <c r="AV8" s="93" t="s">
        <v>192</v>
      </c>
      <c r="AW8" s="94" t="s">
        <v>102</v>
      </c>
      <c r="AX8" s="93" t="s">
        <v>105</v>
      </c>
      <c r="AY8" s="95" t="s">
        <v>188</v>
      </c>
      <c r="AZ8" s="93" t="s">
        <v>102</v>
      </c>
      <c r="BA8" s="93" t="s">
        <v>9051</v>
      </c>
      <c r="BB8" s="93" t="s">
        <v>102</v>
      </c>
      <c r="BC8" s="93" t="s">
        <v>102</v>
      </c>
      <c r="BD8" s="96" t="s">
        <v>102</v>
      </c>
      <c r="BE8" s="90">
        <v>6.8333333333333304</v>
      </c>
      <c r="BF8" s="93" t="s">
        <v>211</v>
      </c>
      <c r="BG8" s="93" t="s">
        <v>102</v>
      </c>
      <c r="BH8" s="93" t="s">
        <v>102</v>
      </c>
      <c r="BI8" s="93" t="s">
        <v>102</v>
      </c>
      <c r="BJ8" s="210" t="s">
        <v>646</v>
      </c>
      <c r="BK8" s="93" t="s">
        <v>182</v>
      </c>
      <c r="BL8" s="97" t="s">
        <v>102</v>
      </c>
      <c r="BM8" s="93" t="s">
        <v>105</v>
      </c>
      <c r="BN8" s="93" t="s">
        <v>104</v>
      </c>
      <c r="BO8" s="93" t="s">
        <v>102</v>
      </c>
      <c r="BP8" s="98">
        <v>20180208</v>
      </c>
      <c r="BQ8" s="93" t="s">
        <v>102</v>
      </c>
      <c r="BR8" s="93" t="s">
        <v>102</v>
      </c>
      <c r="BS8" s="93" t="s">
        <v>102</v>
      </c>
      <c r="BT8" s="99" t="s">
        <v>591</v>
      </c>
      <c r="BU8" s="100" t="s">
        <v>10709</v>
      </c>
      <c r="BV8" s="101" t="s">
        <v>471</v>
      </c>
      <c r="BW8" s="136"/>
      <c r="BX8" s="103" t="s">
        <v>565</v>
      </c>
      <c r="BY8" s="104" t="s">
        <v>190</v>
      </c>
      <c r="BZ8" s="136"/>
      <c r="CA8" s="83" t="s">
        <v>599</v>
      </c>
      <c r="CB8" s="106" t="s">
        <v>647</v>
      </c>
      <c r="CC8" s="106" t="s">
        <v>5072</v>
      </c>
      <c r="CD8" s="107"/>
      <c r="CE8" s="108" t="s">
        <v>107</v>
      </c>
      <c r="CF8" s="108" t="s">
        <v>107</v>
      </c>
      <c r="CG8" s="109"/>
      <c r="CH8" s="110" t="s">
        <v>107</v>
      </c>
      <c r="CI8" s="111"/>
      <c r="CJ8" s="112">
        <v>6710</v>
      </c>
      <c r="CK8" s="113">
        <v>86</v>
      </c>
      <c r="CL8" s="114" t="s">
        <v>134</v>
      </c>
      <c r="CM8" s="114" t="s">
        <v>108</v>
      </c>
      <c r="CN8" s="114"/>
      <c r="CO8" s="115" t="s">
        <v>102</v>
      </c>
      <c r="CP8" s="115" t="s">
        <v>102</v>
      </c>
      <c r="CQ8" s="115" t="s">
        <v>102</v>
      </c>
      <c r="CR8" s="115" t="s">
        <v>102</v>
      </c>
      <c r="CS8" s="116"/>
      <c r="CT8" s="117" t="s">
        <v>109</v>
      </c>
      <c r="CU8" s="117" t="s">
        <v>109</v>
      </c>
      <c r="CV8" s="83">
        <v>4</v>
      </c>
      <c r="CW8" s="83" t="s">
        <v>108</v>
      </c>
      <c r="CX8" s="83">
        <v>4</v>
      </c>
      <c r="CY8" s="83" t="s">
        <v>108</v>
      </c>
      <c r="CZ8" s="83">
        <v>6332</v>
      </c>
      <c r="DA8" s="83" t="s">
        <v>419</v>
      </c>
      <c r="DB8" s="83" t="s">
        <v>130</v>
      </c>
      <c r="DC8" s="83" t="s">
        <v>499</v>
      </c>
      <c r="DD8" s="83">
        <v>1053</v>
      </c>
      <c r="DE8" s="83" t="s">
        <v>444</v>
      </c>
      <c r="DF8" s="83" t="s">
        <v>130</v>
      </c>
      <c r="DG8" s="83" t="s">
        <v>499</v>
      </c>
      <c r="DH8" s="83"/>
      <c r="DI8" s="83">
        <v>0</v>
      </c>
      <c r="DJ8" s="83">
        <v>1</v>
      </c>
      <c r="DK8" s="83">
        <v>0</v>
      </c>
      <c r="DL8" s="83">
        <v>0</v>
      </c>
      <c r="DM8" s="83">
        <v>0</v>
      </c>
      <c r="DN8" s="83">
        <v>0</v>
      </c>
      <c r="DO8" s="83">
        <v>0</v>
      </c>
      <c r="DP8" s="83">
        <v>0</v>
      </c>
      <c r="DQ8" s="83">
        <v>0</v>
      </c>
      <c r="DR8" s="83">
        <v>0</v>
      </c>
      <c r="DS8" s="83">
        <v>0</v>
      </c>
      <c r="DT8" s="83">
        <v>3</v>
      </c>
      <c r="DU8" s="83">
        <v>3</v>
      </c>
      <c r="DV8" s="83">
        <v>0</v>
      </c>
      <c r="DW8" s="83">
        <v>0</v>
      </c>
      <c r="DX8" s="83">
        <v>3</v>
      </c>
      <c r="DY8" s="85">
        <v>43650</v>
      </c>
      <c r="DZ8" s="83" t="s">
        <v>4055</v>
      </c>
      <c r="EA8" s="83" t="s">
        <v>102</v>
      </c>
      <c r="EB8" s="83" t="s">
        <v>482</v>
      </c>
      <c r="EC8" s="83">
        <v>4</v>
      </c>
      <c r="ED8" s="83" t="s">
        <v>483</v>
      </c>
      <c r="EE8" s="83">
        <v>1</v>
      </c>
      <c r="EF8" s="83">
        <v>0</v>
      </c>
      <c r="EG8" s="83">
        <v>0</v>
      </c>
      <c r="EH8" s="83" t="s">
        <v>109</v>
      </c>
      <c r="EI8" s="83" t="s">
        <v>108</v>
      </c>
      <c r="EJ8" s="83" t="s">
        <v>583</v>
      </c>
      <c r="EK8" s="83">
        <v>0</v>
      </c>
      <c r="EL8" s="83">
        <v>0</v>
      </c>
      <c r="EM8" s="83">
        <v>1</v>
      </c>
      <c r="EN8" s="83" t="s">
        <v>497</v>
      </c>
      <c r="EO8" s="83"/>
      <c r="EP8" s="83" t="s">
        <v>436</v>
      </c>
      <c r="EQ8" s="136">
        <v>1</v>
      </c>
      <c r="ER8" s="136">
        <v>1</v>
      </c>
      <c r="ES8" s="136">
        <v>1</v>
      </c>
      <c r="ET8" s="136">
        <v>1</v>
      </c>
      <c r="EU8" s="215" t="s">
        <v>269</v>
      </c>
      <c r="EV8" s="136">
        <v>1</v>
      </c>
      <c r="EW8" s="136">
        <v>1</v>
      </c>
      <c r="EX8" s="136">
        <v>1</v>
      </c>
      <c r="EY8" s="136">
        <v>1</v>
      </c>
      <c r="EZ8" s="136">
        <v>1</v>
      </c>
      <c r="FP8" s="215" t="s">
        <v>592</v>
      </c>
      <c r="FQ8" s="136" t="b">
        <v>1</v>
      </c>
      <c r="FR8" s="136" t="b">
        <v>1</v>
      </c>
      <c r="FS8" s="136" t="b">
        <v>1</v>
      </c>
      <c r="FT8" s="136" t="b">
        <v>1</v>
      </c>
      <c r="FX8" s="215" t="s">
        <v>269</v>
      </c>
    </row>
    <row r="9" spans="1:180" ht="60" customHeight="1" x14ac:dyDescent="0.55000000000000004">
      <c r="A9" s="83" t="s">
        <v>130</v>
      </c>
      <c r="B9" s="83" t="s">
        <v>98</v>
      </c>
      <c r="C9" s="136">
        <v>231463</v>
      </c>
      <c r="D9" s="207" t="s">
        <v>628</v>
      </c>
      <c r="E9" s="208" t="s">
        <v>633</v>
      </c>
      <c r="F9" s="83" t="s">
        <v>108</v>
      </c>
      <c r="G9" s="85">
        <v>22744</v>
      </c>
      <c r="H9" s="83" t="s">
        <v>102</v>
      </c>
      <c r="I9" s="85">
        <v>39772</v>
      </c>
      <c r="J9" s="83" t="s">
        <v>228</v>
      </c>
      <c r="K9" s="216">
        <v>994502983146</v>
      </c>
      <c r="L9" s="83" t="s">
        <v>191</v>
      </c>
      <c r="M9" s="85">
        <v>43619</v>
      </c>
      <c r="N9" s="83">
        <v>673.33333333333303</v>
      </c>
      <c r="O9" s="83" t="s">
        <v>193</v>
      </c>
      <c r="P9" s="83" t="s">
        <v>181</v>
      </c>
      <c r="Q9" s="208" t="s">
        <v>5064</v>
      </c>
      <c r="R9" s="83" t="s">
        <v>102</v>
      </c>
      <c r="S9" s="83" t="s">
        <v>102</v>
      </c>
      <c r="T9" s="83" t="s">
        <v>133</v>
      </c>
      <c r="U9" s="83" t="s">
        <v>9052</v>
      </c>
      <c r="V9" s="83" t="s">
        <v>111</v>
      </c>
      <c r="W9" s="83" t="s">
        <v>105</v>
      </c>
      <c r="X9" s="86" t="s">
        <v>5064</v>
      </c>
      <c r="Y9" s="87" t="s">
        <v>102</v>
      </c>
      <c r="Z9" s="87" t="s">
        <v>102</v>
      </c>
      <c r="AA9" s="87" t="s">
        <v>133</v>
      </c>
      <c r="AB9" s="87" t="s">
        <v>9052</v>
      </c>
      <c r="AC9" s="87" t="s">
        <v>111</v>
      </c>
      <c r="AD9" s="87" t="s">
        <v>105</v>
      </c>
      <c r="AE9" s="87" t="s">
        <v>106</v>
      </c>
      <c r="AF9" s="86" t="s">
        <v>5064</v>
      </c>
      <c r="AG9" s="87" t="s">
        <v>486</v>
      </c>
      <c r="AH9" s="87" t="s">
        <v>9052</v>
      </c>
      <c r="AI9" s="87" t="s">
        <v>111</v>
      </c>
      <c r="AJ9" s="87" t="s">
        <v>204</v>
      </c>
      <c r="AK9" s="88"/>
      <c r="AL9" s="83" t="s">
        <v>107</v>
      </c>
      <c r="AM9" s="89" t="s">
        <v>454</v>
      </c>
      <c r="AN9" s="90" t="s">
        <v>416</v>
      </c>
      <c r="AO9" s="91" t="s">
        <v>642</v>
      </c>
      <c r="AP9" s="90">
        <v>8.3333333333333304</v>
      </c>
      <c r="AQ9" s="92" t="s">
        <v>102</v>
      </c>
      <c r="AR9" s="93" t="s">
        <v>102</v>
      </c>
      <c r="AS9" s="93" t="s">
        <v>102</v>
      </c>
      <c r="AT9" s="93" t="s">
        <v>102</v>
      </c>
      <c r="AU9" s="210" t="s">
        <v>644</v>
      </c>
      <c r="AV9" s="93" t="s">
        <v>185</v>
      </c>
      <c r="AW9" s="94" t="s">
        <v>102</v>
      </c>
      <c r="AX9" s="93" t="s">
        <v>183</v>
      </c>
      <c r="AY9" s="95" t="s">
        <v>111</v>
      </c>
      <c r="AZ9" s="93" t="s">
        <v>102</v>
      </c>
      <c r="BA9" s="93" t="s">
        <v>102</v>
      </c>
      <c r="BB9" s="93" t="s">
        <v>102</v>
      </c>
      <c r="BC9" s="93" t="s">
        <v>102</v>
      </c>
      <c r="BD9" s="96" t="s">
        <v>102</v>
      </c>
      <c r="BE9" s="90">
        <v>6.3333333333333304</v>
      </c>
      <c r="BF9" s="93" t="s">
        <v>102</v>
      </c>
      <c r="BG9" s="93" t="s">
        <v>102</v>
      </c>
      <c r="BH9" s="93" t="s">
        <v>102</v>
      </c>
      <c r="BI9" s="93" t="s">
        <v>102</v>
      </c>
      <c r="BJ9" s="210" t="s">
        <v>642</v>
      </c>
      <c r="BK9" s="93" t="s">
        <v>192</v>
      </c>
      <c r="BL9" s="97" t="s">
        <v>102</v>
      </c>
      <c r="BM9" s="93" t="s">
        <v>183</v>
      </c>
      <c r="BN9" s="93" t="s">
        <v>106</v>
      </c>
      <c r="BO9" s="93" t="s">
        <v>102</v>
      </c>
      <c r="BP9" s="98" t="s">
        <v>102</v>
      </c>
      <c r="BQ9" s="93" t="s">
        <v>102</v>
      </c>
      <c r="BR9" s="93" t="s">
        <v>102</v>
      </c>
      <c r="BS9" s="93" t="s">
        <v>102</v>
      </c>
      <c r="BT9" s="99" t="s">
        <v>591</v>
      </c>
      <c r="BU9" s="100" t="s">
        <v>10710</v>
      </c>
      <c r="BV9" s="101" t="s">
        <v>471</v>
      </c>
      <c r="BW9" s="136"/>
      <c r="BX9" s="103" t="s">
        <v>565</v>
      </c>
      <c r="BY9" s="104" t="s">
        <v>190</v>
      </c>
      <c r="BZ9" s="136"/>
      <c r="CA9" s="83" t="s">
        <v>599</v>
      </c>
      <c r="CB9" s="106" t="s">
        <v>647</v>
      </c>
      <c r="CC9" s="106" t="s">
        <v>5084</v>
      </c>
      <c r="CD9" s="107"/>
      <c r="CE9" s="108" t="s">
        <v>107</v>
      </c>
      <c r="CF9" s="108" t="s">
        <v>107</v>
      </c>
      <c r="CG9" s="109"/>
      <c r="CH9" s="110" t="s">
        <v>107</v>
      </c>
      <c r="CI9" s="111"/>
      <c r="CJ9" s="112">
        <v>6710</v>
      </c>
      <c r="CK9" s="113">
        <v>86</v>
      </c>
      <c r="CL9" s="114" t="s">
        <v>134</v>
      </c>
      <c r="CM9" s="114" t="s">
        <v>108</v>
      </c>
      <c r="CN9" s="114"/>
      <c r="CO9" s="115" t="s">
        <v>102</v>
      </c>
      <c r="CP9" s="115" t="s">
        <v>102</v>
      </c>
      <c r="CQ9" s="115" t="s">
        <v>102</v>
      </c>
      <c r="CR9" s="115" t="s">
        <v>102</v>
      </c>
      <c r="CS9" s="116"/>
      <c r="CT9" s="117" t="s">
        <v>109</v>
      </c>
      <c r="CU9" s="117" t="s">
        <v>109</v>
      </c>
      <c r="CV9" s="83">
        <v>5</v>
      </c>
      <c r="CW9" s="83" t="s">
        <v>108</v>
      </c>
      <c r="CX9" s="83">
        <v>5</v>
      </c>
      <c r="CY9" s="83" t="s">
        <v>108</v>
      </c>
      <c r="CZ9" s="83">
        <v>6333</v>
      </c>
      <c r="DA9" s="83" t="s">
        <v>419</v>
      </c>
      <c r="DB9" s="83" t="s">
        <v>130</v>
      </c>
      <c r="DC9" s="83" t="s">
        <v>499</v>
      </c>
      <c r="DD9" s="83">
        <v>1054</v>
      </c>
      <c r="DE9" s="83" t="s">
        <v>444</v>
      </c>
      <c r="DF9" s="83" t="s">
        <v>130</v>
      </c>
      <c r="DG9" s="83" t="s">
        <v>499</v>
      </c>
      <c r="DH9" s="83"/>
      <c r="DI9" s="83">
        <v>0</v>
      </c>
      <c r="DJ9" s="83">
        <v>1</v>
      </c>
      <c r="DK9" s="83">
        <v>0</v>
      </c>
      <c r="DL9" s="83">
        <v>0</v>
      </c>
      <c r="DM9" s="83">
        <v>0</v>
      </c>
      <c r="DN9" s="83">
        <v>0</v>
      </c>
      <c r="DO9" s="83">
        <v>0</v>
      </c>
      <c r="DP9" s="83">
        <v>0</v>
      </c>
      <c r="DQ9" s="83">
        <v>0</v>
      </c>
      <c r="DR9" s="83">
        <v>0</v>
      </c>
      <c r="DS9" s="83">
        <v>0</v>
      </c>
      <c r="DT9" s="83">
        <v>3</v>
      </c>
      <c r="DU9" s="83">
        <v>3</v>
      </c>
      <c r="DV9" s="83">
        <v>0</v>
      </c>
      <c r="DW9" s="83">
        <v>0</v>
      </c>
      <c r="DX9" s="83">
        <v>3</v>
      </c>
      <c r="DY9" s="85">
        <v>43651</v>
      </c>
      <c r="DZ9" s="83" t="s">
        <v>4056</v>
      </c>
      <c r="EA9" s="83" t="s">
        <v>102</v>
      </c>
      <c r="EB9" s="83" t="s">
        <v>482</v>
      </c>
      <c r="EC9" s="83">
        <v>5</v>
      </c>
      <c r="ED9" s="83" t="s">
        <v>483</v>
      </c>
      <c r="EE9" s="83">
        <v>1</v>
      </c>
      <c r="EF9" s="83">
        <v>0</v>
      </c>
      <c r="EG9" s="83">
        <v>0</v>
      </c>
      <c r="EH9" s="83" t="s">
        <v>109</v>
      </c>
      <c r="EI9" s="83" t="s">
        <v>108</v>
      </c>
      <c r="EJ9" s="83" t="s">
        <v>583</v>
      </c>
      <c r="EK9" s="83">
        <v>0</v>
      </c>
      <c r="EL9" s="83">
        <v>0</v>
      </c>
      <c r="EM9" s="83">
        <v>1</v>
      </c>
      <c r="EN9" s="83" t="s">
        <v>497</v>
      </c>
      <c r="EO9" s="83"/>
      <c r="EP9" s="83" t="s">
        <v>436</v>
      </c>
      <c r="EQ9" s="136">
        <v>1</v>
      </c>
      <c r="ER9" s="136">
        <v>1</v>
      </c>
      <c r="ES9" s="136">
        <v>1</v>
      </c>
      <c r="ET9" s="136">
        <v>1</v>
      </c>
      <c r="EU9" s="215" t="s">
        <v>269</v>
      </c>
      <c r="EV9" s="136">
        <v>1</v>
      </c>
      <c r="EW9" s="136">
        <v>1</v>
      </c>
      <c r="EX9" s="136">
        <v>1</v>
      </c>
      <c r="EY9" s="136">
        <v>1</v>
      </c>
      <c r="EZ9" s="136">
        <v>1</v>
      </c>
      <c r="FP9" s="215" t="s">
        <v>592</v>
      </c>
      <c r="FQ9" s="136" t="b">
        <v>1</v>
      </c>
      <c r="FR9" s="136" t="b">
        <v>1</v>
      </c>
      <c r="FS9" s="136" t="b">
        <v>1</v>
      </c>
      <c r="FT9" s="136" t="b">
        <v>1</v>
      </c>
      <c r="FX9" s="215" t="s">
        <v>269</v>
      </c>
    </row>
    <row r="10" spans="1:180" ht="60" customHeight="1" x14ac:dyDescent="0.55000000000000004">
      <c r="A10" s="83" t="s">
        <v>130</v>
      </c>
      <c r="B10" s="83" t="s">
        <v>98</v>
      </c>
      <c r="C10" s="136">
        <v>297917</v>
      </c>
      <c r="D10" s="207" t="s">
        <v>629</v>
      </c>
      <c r="E10" s="208" t="s">
        <v>634</v>
      </c>
      <c r="F10" s="83" t="s">
        <v>108</v>
      </c>
      <c r="G10" s="85">
        <v>26341</v>
      </c>
      <c r="H10" s="83" t="s">
        <v>102</v>
      </c>
      <c r="I10" s="85">
        <v>34633</v>
      </c>
      <c r="J10" s="83" t="s">
        <v>228</v>
      </c>
      <c r="K10" s="216">
        <v>773759344002</v>
      </c>
      <c r="L10" s="83" t="s">
        <v>191</v>
      </c>
      <c r="M10" s="85">
        <v>43642</v>
      </c>
      <c r="N10" s="83">
        <v>668.33333333333303</v>
      </c>
      <c r="O10" s="83" t="s">
        <v>193</v>
      </c>
      <c r="P10" s="83" t="s">
        <v>181</v>
      </c>
      <c r="Q10" s="208" t="s">
        <v>5068</v>
      </c>
      <c r="R10" s="83" t="s">
        <v>102</v>
      </c>
      <c r="S10" s="83" t="s">
        <v>102</v>
      </c>
      <c r="T10" s="83" t="s">
        <v>131</v>
      </c>
      <c r="U10" s="83" t="s">
        <v>9053</v>
      </c>
      <c r="V10" s="83" t="s">
        <v>104</v>
      </c>
      <c r="W10" s="83" t="s">
        <v>105</v>
      </c>
      <c r="X10" s="86" t="s">
        <v>5068</v>
      </c>
      <c r="Y10" s="87" t="s">
        <v>102</v>
      </c>
      <c r="Z10" s="87" t="s">
        <v>102</v>
      </c>
      <c r="AA10" s="87" t="s">
        <v>131</v>
      </c>
      <c r="AB10" s="87" t="s">
        <v>9053</v>
      </c>
      <c r="AC10" s="87" t="s">
        <v>104</v>
      </c>
      <c r="AD10" s="87" t="s">
        <v>105</v>
      </c>
      <c r="AE10" s="87" t="s">
        <v>106</v>
      </c>
      <c r="AF10" s="86" t="s">
        <v>5068</v>
      </c>
      <c r="AG10" s="87" t="s">
        <v>177</v>
      </c>
      <c r="AH10" s="87" t="s">
        <v>9053</v>
      </c>
      <c r="AI10" s="87" t="s">
        <v>104</v>
      </c>
      <c r="AJ10" s="87" t="s">
        <v>204</v>
      </c>
      <c r="AK10" s="88"/>
      <c r="AL10" s="83" t="s">
        <v>107</v>
      </c>
      <c r="AM10" s="89" t="s">
        <v>454</v>
      </c>
      <c r="AN10" s="90" t="s">
        <v>416</v>
      </c>
      <c r="AO10" s="91" t="s">
        <v>643</v>
      </c>
      <c r="AP10" s="90">
        <v>8.3333333333333304</v>
      </c>
      <c r="AQ10" s="92" t="s">
        <v>102</v>
      </c>
      <c r="AR10" s="93" t="s">
        <v>102</v>
      </c>
      <c r="AS10" s="93" t="s">
        <v>102</v>
      </c>
      <c r="AT10" s="93" t="s">
        <v>102</v>
      </c>
      <c r="AU10" s="210" t="s">
        <v>645</v>
      </c>
      <c r="AV10" s="93" t="s">
        <v>185</v>
      </c>
      <c r="AW10" s="94" t="s">
        <v>102</v>
      </c>
      <c r="AX10" s="93" t="s">
        <v>105</v>
      </c>
      <c r="AY10" s="95" t="s">
        <v>104</v>
      </c>
      <c r="AZ10" s="93" t="s">
        <v>102</v>
      </c>
      <c r="BA10" s="93" t="s">
        <v>102</v>
      </c>
      <c r="BB10" s="93" t="s">
        <v>102</v>
      </c>
      <c r="BC10" s="93" t="s">
        <v>102</v>
      </c>
      <c r="BD10" s="96" t="s">
        <v>102</v>
      </c>
      <c r="BE10" s="90">
        <v>5.8333333333333304</v>
      </c>
      <c r="BF10" s="93" t="s">
        <v>102</v>
      </c>
      <c r="BG10" s="93" t="s">
        <v>102</v>
      </c>
      <c r="BH10" s="93" t="s">
        <v>102</v>
      </c>
      <c r="BI10" s="93" t="s">
        <v>102</v>
      </c>
      <c r="BJ10" s="210" t="s">
        <v>643</v>
      </c>
      <c r="BK10" s="93" t="s">
        <v>196</v>
      </c>
      <c r="BL10" s="97" t="s">
        <v>102</v>
      </c>
      <c r="BM10" s="93" t="s">
        <v>105</v>
      </c>
      <c r="BN10" s="93" t="s">
        <v>596</v>
      </c>
      <c r="BO10" s="93" t="s">
        <v>102</v>
      </c>
      <c r="BP10" s="98" t="s">
        <v>102</v>
      </c>
      <c r="BQ10" s="93" t="s">
        <v>102</v>
      </c>
      <c r="BR10" s="93" t="s">
        <v>102</v>
      </c>
      <c r="BS10" s="93" t="s">
        <v>102</v>
      </c>
      <c r="BT10" s="99" t="s">
        <v>591</v>
      </c>
      <c r="BU10" s="100" t="s">
        <v>10711</v>
      </c>
      <c r="BV10" s="101" t="s">
        <v>471</v>
      </c>
      <c r="BW10" s="136"/>
      <c r="BX10" s="103" t="s">
        <v>565</v>
      </c>
      <c r="BY10" s="104" t="s">
        <v>190</v>
      </c>
      <c r="BZ10" s="136"/>
      <c r="CA10" s="83" t="s">
        <v>599</v>
      </c>
      <c r="CB10" s="106" t="s">
        <v>647</v>
      </c>
      <c r="CC10" s="106" t="s">
        <v>5096</v>
      </c>
      <c r="CD10" s="107"/>
      <c r="CE10" s="108" t="s">
        <v>107</v>
      </c>
      <c r="CF10" s="108" t="s">
        <v>107</v>
      </c>
      <c r="CG10" s="109"/>
      <c r="CH10" s="110" t="s">
        <v>107</v>
      </c>
      <c r="CI10" s="111"/>
      <c r="CJ10" s="112">
        <v>6710</v>
      </c>
      <c r="CK10" s="113">
        <v>86</v>
      </c>
      <c r="CL10" s="114" t="s">
        <v>134</v>
      </c>
      <c r="CM10" s="114" t="s">
        <v>108</v>
      </c>
      <c r="CN10" s="114"/>
      <c r="CO10" s="115" t="s">
        <v>102</v>
      </c>
      <c r="CP10" s="115" t="s">
        <v>102</v>
      </c>
      <c r="CQ10" s="115" t="s">
        <v>102</v>
      </c>
      <c r="CR10" s="115" t="s">
        <v>102</v>
      </c>
      <c r="CS10" s="116"/>
      <c r="CT10" s="117" t="s">
        <v>109</v>
      </c>
      <c r="CU10" s="117" t="s">
        <v>109</v>
      </c>
      <c r="CV10" s="83">
        <v>6</v>
      </c>
      <c r="CW10" s="83" t="s">
        <v>108</v>
      </c>
      <c r="CX10" s="83">
        <v>6</v>
      </c>
      <c r="CY10" s="83" t="s">
        <v>108</v>
      </c>
      <c r="CZ10" s="83">
        <v>6334</v>
      </c>
      <c r="DA10" s="83" t="s">
        <v>419</v>
      </c>
      <c r="DB10" s="83" t="s">
        <v>130</v>
      </c>
      <c r="DC10" s="83" t="s">
        <v>499</v>
      </c>
      <c r="DD10" s="83">
        <v>1055</v>
      </c>
      <c r="DE10" s="83" t="s">
        <v>444</v>
      </c>
      <c r="DF10" s="83" t="s">
        <v>130</v>
      </c>
      <c r="DG10" s="83" t="s">
        <v>499</v>
      </c>
      <c r="DH10" s="83"/>
      <c r="DI10" s="83">
        <v>0</v>
      </c>
      <c r="DJ10" s="83">
        <v>1</v>
      </c>
      <c r="DK10" s="83">
        <v>0</v>
      </c>
      <c r="DL10" s="83">
        <v>0</v>
      </c>
      <c r="DM10" s="83">
        <v>0</v>
      </c>
      <c r="DN10" s="83">
        <v>0</v>
      </c>
      <c r="DO10" s="83">
        <v>0</v>
      </c>
      <c r="DP10" s="83">
        <v>0</v>
      </c>
      <c r="DQ10" s="83">
        <v>0</v>
      </c>
      <c r="DR10" s="83">
        <v>0</v>
      </c>
      <c r="DS10" s="83">
        <v>0</v>
      </c>
      <c r="DT10" s="83">
        <v>3</v>
      </c>
      <c r="DU10" s="83">
        <v>3</v>
      </c>
      <c r="DV10" s="83">
        <v>0</v>
      </c>
      <c r="DW10" s="83">
        <v>0</v>
      </c>
      <c r="DX10" s="83">
        <v>3</v>
      </c>
      <c r="DY10" s="85">
        <v>43652</v>
      </c>
      <c r="DZ10" s="83" t="s">
        <v>4057</v>
      </c>
      <c r="EA10" s="83" t="s">
        <v>102</v>
      </c>
      <c r="EB10" s="83" t="s">
        <v>482</v>
      </c>
      <c r="EC10" s="83">
        <v>6</v>
      </c>
      <c r="ED10" s="83" t="s">
        <v>483</v>
      </c>
      <c r="EE10" s="83">
        <v>1</v>
      </c>
      <c r="EF10" s="83">
        <v>0</v>
      </c>
      <c r="EG10" s="83">
        <v>0</v>
      </c>
      <c r="EH10" s="83" t="s">
        <v>109</v>
      </c>
      <c r="EI10" s="83" t="s">
        <v>108</v>
      </c>
      <c r="EJ10" s="83" t="s">
        <v>583</v>
      </c>
      <c r="EK10" s="83">
        <v>0</v>
      </c>
      <c r="EL10" s="83">
        <v>0</v>
      </c>
      <c r="EM10" s="83">
        <v>1</v>
      </c>
      <c r="EN10" s="83" t="s">
        <v>497</v>
      </c>
      <c r="EO10" s="83"/>
      <c r="EP10" s="83" t="s">
        <v>436</v>
      </c>
      <c r="EQ10" s="136">
        <v>1</v>
      </c>
      <c r="ER10" s="136">
        <v>1</v>
      </c>
      <c r="ES10" s="136">
        <v>1</v>
      </c>
      <c r="ET10" s="136">
        <v>1</v>
      </c>
      <c r="EU10" s="215" t="s">
        <v>269</v>
      </c>
      <c r="EV10" s="136">
        <v>1</v>
      </c>
      <c r="EW10" s="136">
        <v>1</v>
      </c>
      <c r="EX10" s="136">
        <v>1</v>
      </c>
      <c r="EY10" s="136">
        <v>1</v>
      </c>
      <c r="EZ10" s="136">
        <v>1</v>
      </c>
      <c r="FP10" s="215" t="s">
        <v>592</v>
      </c>
      <c r="FQ10" s="136" t="b">
        <v>1</v>
      </c>
      <c r="FR10" s="136" t="b">
        <v>1</v>
      </c>
      <c r="FS10" s="136" t="b">
        <v>1</v>
      </c>
      <c r="FT10" s="136" t="b">
        <v>1</v>
      </c>
      <c r="FX10" s="215" t="s">
        <v>269</v>
      </c>
    </row>
    <row r="11" spans="1:180" ht="60" customHeight="1" x14ac:dyDescent="0.55000000000000004">
      <c r="A11" s="83" t="s">
        <v>130</v>
      </c>
      <c r="B11" s="83" t="s">
        <v>98</v>
      </c>
      <c r="C11" s="136">
        <v>922897</v>
      </c>
      <c r="D11" s="207" t="s">
        <v>627</v>
      </c>
      <c r="E11" s="208" t="s">
        <v>630</v>
      </c>
      <c r="F11" s="83" t="s">
        <v>108</v>
      </c>
      <c r="G11" s="85">
        <v>20621</v>
      </c>
      <c r="H11" s="83" t="s">
        <v>102</v>
      </c>
      <c r="I11" s="85">
        <v>39794</v>
      </c>
      <c r="J11" s="83" t="s">
        <v>228</v>
      </c>
      <c r="K11" s="216">
        <v>588219303869</v>
      </c>
      <c r="L11" s="83" t="s">
        <v>191</v>
      </c>
      <c r="M11" s="85">
        <v>43631</v>
      </c>
      <c r="N11" s="83">
        <v>663.33333333333303</v>
      </c>
      <c r="O11" s="83" t="s">
        <v>180</v>
      </c>
      <c r="P11" s="83" t="s">
        <v>181</v>
      </c>
      <c r="Q11" s="208" t="s">
        <v>5072</v>
      </c>
      <c r="R11" s="83" t="s">
        <v>102</v>
      </c>
      <c r="S11" s="83" t="s">
        <v>102</v>
      </c>
      <c r="T11" s="83" t="s">
        <v>199</v>
      </c>
      <c r="U11" s="83" t="s">
        <v>9054</v>
      </c>
      <c r="V11" s="83" t="s">
        <v>104</v>
      </c>
      <c r="W11" s="83" t="s">
        <v>105</v>
      </c>
      <c r="X11" s="86" t="s">
        <v>5072</v>
      </c>
      <c r="Y11" s="87" t="s">
        <v>102</v>
      </c>
      <c r="Z11" s="87" t="s">
        <v>102</v>
      </c>
      <c r="AA11" s="87" t="s">
        <v>199</v>
      </c>
      <c r="AB11" s="87" t="s">
        <v>9054</v>
      </c>
      <c r="AC11" s="87" t="s">
        <v>104</v>
      </c>
      <c r="AD11" s="87" t="s">
        <v>105</v>
      </c>
      <c r="AE11" s="87" t="s">
        <v>106</v>
      </c>
      <c r="AF11" s="86" t="s">
        <v>5072</v>
      </c>
      <c r="AG11" s="87" t="s">
        <v>489</v>
      </c>
      <c r="AH11" s="87" t="s">
        <v>9055</v>
      </c>
      <c r="AI11" s="87" t="s">
        <v>104</v>
      </c>
      <c r="AJ11" s="87" t="s">
        <v>204</v>
      </c>
      <c r="AK11" s="88"/>
      <c r="AL11" s="83" t="s">
        <v>107</v>
      </c>
      <c r="AM11" s="89" t="s">
        <v>454</v>
      </c>
      <c r="AN11" s="90" t="s">
        <v>416</v>
      </c>
      <c r="AO11" s="91" t="s">
        <v>641</v>
      </c>
      <c r="AP11" s="90">
        <v>8.3333333333333304</v>
      </c>
      <c r="AQ11" s="92" t="s">
        <v>211</v>
      </c>
      <c r="AR11" s="93" t="s">
        <v>102</v>
      </c>
      <c r="AS11" s="93" t="s">
        <v>102</v>
      </c>
      <c r="AT11" s="93" t="s">
        <v>102</v>
      </c>
      <c r="AU11" s="210" t="s">
        <v>641</v>
      </c>
      <c r="AV11" s="93" t="s">
        <v>192</v>
      </c>
      <c r="AW11" s="94" t="s">
        <v>102</v>
      </c>
      <c r="AX11" s="93" t="s">
        <v>105</v>
      </c>
      <c r="AY11" s="95" t="s">
        <v>188</v>
      </c>
      <c r="AZ11" s="93" t="s">
        <v>102</v>
      </c>
      <c r="BA11" s="93" t="s">
        <v>9056</v>
      </c>
      <c r="BB11" s="93" t="s">
        <v>102</v>
      </c>
      <c r="BC11" s="93" t="s">
        <v>102</v>
      </c>
      <c r="BD11" s="96" t="s">
        <v>102</v>
      </c>
      <c r="BE11" s="90">
        <v>5.3333333333333304</v>
      </c>
      <c r="BF11" s="93" t="s">
        <v>211</v>
      </c>
      <c r="BG11" s="93" t="s">
        <v>102</v>
      </c>
      <c r="BH11" s="93" t="s">
        <v>102</v>
      </c>
      <c r="BI11" s="93" t="s">
        <v>102</v>
      </c>
      <c r="BJ11" s="210" t="s">
        <v>646</v>
      </c>
      <c r="BK11" s="93" t="s">
        <v>182</v>
      </c>
      <c r="BL11" s="97" t="s">
        <v>102</v>
      </c>
      <c r="BM11" s="93" t="s">
        <v>105</v>
      </c>
      <c r="BN11" s="93" t="s">
        <v>104</v>
      </c>
      <c r="BO11" s="93" t="s">
        <v>102</v>
      </c>
      <c r="BP11" s="98">
        <v>20180209</v>
      </c>
      <c r="BQ11" s="93" t="s">
        <v>102</v>
      </c>
      <c r="BR11" s="93" t="s">
        <v>102</v>
      </c>
      <c r="BS11" s="93" t="s">
        <v>102</v>
      </c>
      <c r="BT11" s="99" t="s">
        <v>591</v>
      </c>
      <c r="BU11" s="100" t="s">
        <v>10712</v>
      </c>
      <c r="BV11" s="101" t="s">
        <v>471</v>
      </c>
      <c r="BW11" s="136"/>
      <c r="BX11" s="103" t="s">
        <v>565</v>
      </c>
      <c r="BY11" s="104" t="s">
        <v>190</v>
      </c>
      <c r="BZ11" s="136"/>
      <c r="CA11" s="83" t="s">
        <v>599</v>
      </c>
      <c r="CB11" s="106" t="s">
        <v>647</v>
      </c>
      <c r="CC11" s="106" t="s">
        <v>5108</v>
      </c>
      <c r="CD11" s="107"/>
      <c r="CE11" s="108" t="s">
        <v>107</v>
      </c>
      <c r="CF11" s="108" t="s">
        <v>107</v>
      </c>
      <c r="CG11" s="109"/>
      <c r="CH11" s="110" t="s">
        <v>107</v>
      </c>
      <c r="CI11" s="111"/>
      <c r="CJ11" s="112">
        <v>6710</v>
      </c>
      <c r="CK11" s="113">
        <v>86</v>
      </c>
      <c r="CL11" s="114" t="s">
        <v>134</v>
      </c>
      <c r="CM11" s="114" t="s">
        <v>108</v>
      </c>
      <c r="CN11" s="114"/>
      <c r="CO11" s="115" t="s">
        <v>102</v>
      </c>
      <c r="CP11" s="115" t="s">
        <v>102</v>
      </c>
      <c r="CQ11" s="115" t="s">
        <v>102</v>
      </c>
      <c r="CR11" s="115" t="s">
        <v>102</v>
      </c>
      <c r="CS11" s="116"/>
      <c r="CT11" s="117" t="s">
        <v>109</v>
      </c>
      <c r="CU11" s="117" t="s">
        <v>109</v>
      </c>
      <c r="CV11" s="83">
        <v>7</v>
      </c>
      <c r="CW11" s="83" t="s">
        <v>108</v>
      </c>
      <c r="CX11" s="83">
        <v>7</v>
      </c>
      <c r="CY11" s="83" t="s">
        <v>108</v>
      </c>
      <c r="CZ11" s="83">
        <v>6335</v>
      </c>
      <c r="DA11" s="83" t="s">
        <v>419</v>
      </c>
      <c r="DB11" s="83" t="s">
        <v>130</v>
      </c>
      <c r="DC11" s="83" t="s">
        <v>499</v>
      </c>
      <c r="DD11" s="83">
        <v>1056</v>
      </c>
      <c r="DE11" s="83" t="s">
        <v>444</v>
      </c>
      <c r="DF11" s="83" t="s">
        <v>130</v>
      </c>
      <c r="DG11" s="83" t="s">
        <v>499</v>
      </c>
      <c r="DH11" s="83"/>
      <c r="DI11" s="83">
        <v>0</v>
      </c>
      <c r="DJ11" s="83">
        <v>1</v>
      </c>
      <c r="DK11" s="83">
        <v>0</v>
      </c>
      <c r="DL11" s="83">
        <v>0</v>
      </c>
      <c r="DM11" s="83">
        <v>0</v>
      </c>
      <c r="DN11" s="83">
        <v>0</v>
      </c>
      <c r="DO11" s="83">
        <v>0</v>
      </c>
      <c r="DP11" s="83">
        <v>0</v>
      </c>
      <c r="DQ11" s="83">
        <v>0</v>
      </c>
      <c r="DR11" s="83">
        <v>0</v>
      </c>
      <c r="DS11" s="83">
        <v>0</v>
      </c>
      <c r="DT11" s="83">
        <v>3</v>
      </c>
      <c r="DU11" s="83">
        <v>3</v>
      </c>
      <c r="DV11" s="83">
        <v>0</v>
      </c>
      <c r="DW11" s="83">
        <v>0</v>
      </c>
      <c r="DX11" s="83">
        <v>3</v>
      </c>
      <c r="DY11" s="85">
        <v>43653</v>
      </c>
      <c r="DZ11" s="83" t="s">
        <v>4058</v>
      </c>
      <c r="EA11" s="83" t="s">
        <v>102</v>
      </c>
      <c r="EB11" s="83" t="s">
        <v>482</v>
      </c>
      <c r="EC11" s="83">
        <v>7</v>
      </c>
      <c r="ED11" s="83" t="s">
        <v>483</v>
      </c>
      <c r="EE11" s="83">
        <v>1</v>
      </c>
      <c r="EF11" s="83">
        <v>0</v>
      </c>
      <c r="EG11" s="83">
        <v>0</v>
      </c>
      <c r="EH11" s="83" t="s">
        <v>109</v>
      </c>
      <c r="EI11" s="83" t="s">
        <v>108</v>
      </c>
      <c r="EJ11" s="83" t="s">
        <v>583</v>
      </c>
      <c r="EK11" s="83">
        <v>0</v>
      </c>
      <c r="EL11" s="83">
        <v>0</v>
      </c>
      <c r="EM11" s="83">
        <v>1</v>
      </c>
      <c r="EN11" s="83" t="s">
        <v>497</v>
      </c>
      <c r="EO11" s="83"/>
      <c r="EP11" s="83" t="s">
        <v>436</v>
      </c>
      <c r="EQ11" s="136">
        <v>1</v>
      </c>
      <c r="ER11" s="136">
        <v>1</v>
      </c>
      <c r="ES11" s="136">
        <v>1</v>
      </c>
      <c r="ET11" s="136">
        <v>1</v>
      </c>
      <c r="EU11" s="215" t="s">
        <v>269</v>
      </c>
      <c r="EV11" s="136">
        <v>1</v>
      </c>
      <c r="EW11" s="136">
        <v>1</v>
      </c>
      <c r="EX11" s="136">
        <v>1</v>
      </c>
      <c r="EY11" s="136">
        <v>1</v>
      </c>
      <c r="EZ11" s="136">
        <v>1</v>
      </c>
      <c r="FP11" s="215" t="s">
        <v>592</v>
      </c>
      <c r="FQ11" s="136" t="b">
        <v>1</v>
      </c>
      <c r="FR11" s="136" t="b">
        <v>1</v>
      </c>
      <c r="FS11" s="136" t="b">
        <v>1</v>
      </c>
      <c r="FT11" s="136" t="b">
        <v>1</v>
      </c>
      <c r="FX11" s="215" t="s">
        <v>269</v>
      </c>
    </row>
    <row r="12" spans="1:180" ht="60" customHeight="1" x14ac:dyDescent="0.55000000000000004">
      <c r="A12" s="83" t="s">
        <v>130</v>
      </c>
      <c r="B12" s="83" t="s">
        <v>98</v>
      </c>
      <c r="C12" s="136">
        <v>903743</v>
      </c>
      <c r="D12" s="207" t="s">
        <v>628</v>
      </c>
      <c r="E12" s="208" t="s">
        <v>633</v>
      </c>
      <c r="F12" s="83" t="s">
        <v>108</v>
      </c>
      <c r="G12" s="85">
        <v>22744</v>
      </c>
      <c r="H12" s="83" t="s">
        <v>102</v>
      </c>
      <c r="I12" s="85">
        <v>39772</v>
      </c>
      <c r="J12" s="83" t="s">
        <v>228</v>
      </c>
      <c r="K12" s="216">
        <v>455214320066</v>
      </c>
      <c r="L12" s="83" t="s">
        <v>191</v>
      </c>
      <c r="M12" s="85">
        <v>43619</v>
      </c>
      <c r="N12" s="83">
        <v>658.33333333333303</v>
      </c>
      <c r="O12" s="83" t="s">
        <v>193</v>
      </c>
      <c r="P12" s="83" t="s">
        <v>181</v>
      </c>
      <c r="Q12" s="208" t="s">
        <v>5076</v>
      </c>
      <c r="R12" s="83" t="s">
        <v>102</v>
      </c>
      <c r="S12" s="83" t="s">
        <v>102</v>
      </c>
      <c r="T12" s="83" t="s">
        <v>133</v>
      </c>
      <c r="U12" s="83" t="s">
        <v>9057</v>
      </c>
      <c r="V12" s="83" t="s">
        <v>111</v>
      </c>
      <c r="W12" s="83" t="s">
        <v>105</v>
      </c>
      <c r="X12" s="86" t="s">
        <v>5076</v>
      </c>
      <c r="Y12" s="87" t="s">
        <v>102</v>
      </c>
      <c r="Z12" s="87" t="s">
        <v>102</v>
      </c>
      <c r="AA12" s="87" t="s">
        <v>133</v>
      </c>
      <c r="AB12" s="87" t="s">
        <v>9057</v>
      </c>
      <c r="AC12" s="87" t="s">
        <v>111</v>
      </c>
      <c r="AD12" s="87" t="s">
        <v>105</v>
      </c>
      <c r="AE12" s="87" t="s">
        <v>106</v>
      </c>
      <c r="AF12" s="86" t="s">
        <v>5076</v>
      </c>
      <c r="AG12" s="87" t="s">
        <v>486</v>
      </c>
      <c r="AH12" s="87" t="s">
        <v>9057</v>
      </c>
      <c r="AI12" s="87" t="s">
        <v>111</v>
      </c>
      <c r="AJ12" s="87" t="s">
        <v>204</v>
      </c>
      <c r="AK12" s="88"/>
      <c r="AL12" s="83" t="s">
        <v>107</v>
      </c>
      <c r="AM12" s="89" t="s">
        <v>454</v>
      </c>
      <c r="AN12" s="90" t="s">
        <v>416</v>
      </c>
      <c r="AO12" s="91" t="s">
        <v>642</v>
      </c>
      <c r="AP12" s="90">
        <v>8.3333333333333304</v>
      </c>
      <c r="AQ12" s="92" t="s">
        <v>102</v>
      </c>
      <c r="AR12" s="93" t="s">
        <v>102</v>
      </c>
      <c r="AS12" s="93" t="s">
        <v>102</v>
      </c>
      <c r="AT12" s="93" t="s">
        <v>102</v>
      </c>
      <c r="AU12" s="210" t="s">
        <v>644</v>
      </c>
      <c r="AV12" s="93" t="s">
        <v>185</v>
      </c>
      <c r="AW12" s="94" t="s">
        <v>102</v>
      </c>
      <c r="AX12" s="93" t="s">
        <v>183</v>
      </c>
      <c r="AY12" s="95" t="s">
        <v>111</v>
      </c>
      <c r="AZ12" s="93" t="s">
        <v>102</v>
      </c>
      <c r="BA12" s="93" t="s">
        <v>102</v>
      </c>
      <c r="BB12" s="93" t="s">
        <v>102</v>
      </c>
      <c r="BC12" s="93" t="s">
        <v>102</v>
      </c>
      <c r="BD12" s="96" t="s">
        <v>102</v>
      </c>
      <c r="BE12" s="90">
        <v>4.8333333333333304</v>
      </c>
      <c r="BF12" s="93" t="s">
        <v>102</v>
      </c>
      <c r="BG12" s="93" t="s">
        <v>102</v>
      </c>
      <c r="BH12" s="93" t="s">
        <v>102</v>
      </c>
      <c r="BI12" s="93" t="s">
        <v>102</v>
      </c>
      <c r="BJ12" s="210" t="s">
        <v>642</v>
      </c>
      <c r="BK12" s="93" t="s">
        <v>192</v>
      </c>
      <c r="BL12" s="97" t="s">
        <v>102</v>
      </c>
      <c r="BM12" s="93" t="s">
        <v>183</v>
      </c>
      <c r="BN12" s="93" t="s">
        <v>106</v>
      </c>
      <c r="BO12" s="93" t="s">
        <v>102</v>
      </c>
      <c r="BP12" s="98" t="s">
        <v>102</v>
      </c>
      <c r="BQ12" s="93" t="s">
        <v>102</v>
      </c>
      <c r="BR12" s="93" t="s">
        <v>102</v>
      </c>
      <c r="BS12" s="93" t="s">
        <v>102</v>
      </c>
      <c r="BT12" s="99" t="s">
        <v>591</v>
      </c>
      <c r="BU12" s="100" t="s">
        <v>10713</v>
      </c>
      <c r="BV12" s="101" t="s">
        <v>471</v>
      </c>
      <c r="BW12" s="136"/>
      <c r="BX12" s="103" t="s">
        <v>565</v>
      </c>
      <c r="BY12" s="104" t="s">
        <v>190</v>
      </c>
      <c r="BZ12" s="136"/>
      <c r="CA12" s="83" t="s">
        <v>599</v>
      </c>
      <c r="CB12" s="106" t="s">
        <v>647</v>
      </c>
      <c r="CC12" s="106" t="s">
        <v>5120</v>
      </c>
      <c r="CD12" s="107"/>
      <c r="CE12" s="108" t="s">
        <v>107</v>
      </c>
      <c r="CF12" s="108" t="s">
        <v>107</v>
      </c>
      <c r="CG12" s="109"/>
      <c r="CH12" s="110" t="s">
        <v>107</v>
      </c>
      <c r="CI12" s="111"/>
      <c r="CJ12" s="112">
        <v>6710</v>
      </c>
      <c r="CK12" s="113">
        <v>86</v>
      </c>
      <c r="CL12" s="114" t="s">
        <v>134</v>
      </c>
      <c r="CM12" s="114" t="s">
        <v>108</v>
      </c>
      <c r="CN12" s="114"/>
      <c r="CO12" s="115" t="s">
        <v>102</v>
      </c>
      <c r="CP12" s="115" t="s">
        <v>102</v>
      </c>
      <c r="CQ12" s="115" t="s">
        <v>102</v>
      </c>
      <c r="CR12" s="115" t="s">
        <v>102</v>
      </c>
      <c r="CS12" s="116"/>
      <c r="CT12" s="117" t="s">
        <v>109</v>
      </c>
      <c r="CU12" s="117" t="s">
        <v>109</v>
      </c>
      <c r="CV12" s="83">
        <v>8</v>
      </c>
      <c r="CW12" s="83" t="s">
        <v>108</v>
      </c>
      <c r="CX12" s="83">
        <v>8</v>
      </c>
      <c r="CY12" s="83" t="s">
        <v>108</v>
      </c>
      <c r="CZ12" s="83">
        <v>6336</v>
      </c>
      <c r="DA12" s="83" t="s">
        <v>419</v>
      </c>
      <c r="DB12" s="83" t="s">
        <v>130</v>
      </c>
      <c r="DC12" s="83" t="s">
        <v>499</v>
      </c>
      <c r="DD12" s="83">
        <v>1057</v>
      </c>
      <c r="DE12" s="83" t="s">
        <v>444</v>
      </c>
      <c r="DF12" s="83" t="s">
        <v>130</v>
      </c>
      <c r="DG12" s="83" t="s">
        <v>499</v>
      </c>
      <c r="DH12" s="83"/>
      <c r="DI12" s="83">
        <v>0</v>
      </c>
      <c r="DJ12" s="83">
        <v>1</v>
      </c>
      <c r="DK12" s="83">
        <v>0</v>
      </c>
      <c r="DL12" s="83">
        <v>0</v>
      </c>
      <c r="DM12" s="83">
        <v>0</v>
      </c>
      <c r="DN12" s="83">
        <v>0</v>
      </c>
      <c r="DO12" s="83">
        <v>0</v>
      </c>
      <c r="DP12" s="83">
        <v>0</v>
      </c>
      <c r="DQ12" s="83">
        <v>0</v>
      </c>
      <c r="DR12" s="83">
        <v>0</v>
      </c>
      <c r="DS12" s="83">
        <v>0</v>
      </c>
      <c r="DT12" s="83">
        <v>3</v>
      </c>
      <c r="DU12" s="83">
        <v>3</v>
      </c>
      <c r="DV12" s="83">
        <v>0</v>
      </c>
      <c r="DW12" s="83">
        <v>0</v>
      </c>
      <c r="DX12" s="83">
        <v>3</v>
      </c>
      <c r="DY12" s="85">
        <v>43654</v>
      </c>
      <c r="DZ12" s="83" t="s">
        <v>4059</v>
      </c>
      <c r="EA12" s="83" t="s">
        <v>102</v>
      </c>
      <c r="EB12" s="83" t="s">
        <v>482</v>
      </c>
      <c r="EC12" s="83">
        <v>8</v>
      </c>
      <c r="ED12" s="83" t="s">
        <v>483</v>
      </c>
      <c r="EE12" s="83">
        <v>1</v>
      </c>
      <c r="EF12" s="83">
        <v>0</v>
      </c>
      <c r="EG12" s="83">
        <v>0</v>
      </c>
      <c r="EH12" s="83" t="s">
        <v>109</v>
      </c>
      <c r="EI12" s="83" t="s">
        <v>108</v>
      </c>
      <c r="EJ12" s="83" t="s">
        <v>583</v>
      </c>
      <c r="EK12" s="83">
        <v>0</v>
      </c>
      <c r="EL12" s="83">
        <v>0</v>
      </c>
      <c r="EM12" s="83">
        <v>1</v>
      </c>
      <c r="EN12" s="83" t="s">
        <v>497</v>
      </c>
      <c r="EO12" s="83"/>
      <c r="EP12" s="83" t="s">
        <v>436</v>
      </c>
      <c r="EQ12" s="136">
        <v>1</v>
      </c>
      <c r="ER12" s="136">
        <v>1</v>
      </c>
      <c r="ES12" s="136">
        <v>1</v>
      </c>
      <c r="ET12" s="136">
        <v>1</v>
      </c>
      <c r="EU12" s="215" t="s">
        <v>269</v>
      </c>
      <c r="EV12" s="136">
        <v>1</v>
      </c>
      <c r="EW12" s="136">
        <v>1</v>
      </c>
      <c r="EX12" s="136">
        <v>1</v>
      </c>
      <c r="EY12" s="136">
        <v>1</v>
      </c>
      <c r="EZ12" s="136">
        <v>1</v>
      </c>
      <c r="FP12" s="215" t="s">
        <v>592</v>
      </c>
      <c r="FQ12" s="136" t="b">
        <v>1</v>
      </c>
      <c r="FR12" s="136" t="b">
        <v>1</v>
      </c>
      <c r="FS12" s="136" t="b">
        <v>1</v>
      </c>
      <c r="FT12" s="136" t="b">
        <v>1</v>
      </c>
      <c r="FX12" s="215" t="s">
        <v>269</v>
      </c>
    </row>
    <row r="13" spans="1:180" ht="60" customHeight="1" x14ac:dyDescent="0.55000000000000004">
      <c r="A13" s="83" t="s">
        <v>130</v>
      </c>
      <c r="B13" s="83" t="s">
        <v>98</v>
      </c>
      <c r="C13" s="136">
        <v>463088</v>
      </c>
      <c r="D13" s="207" t="s">
        <v>629</v>
      </c>
      <c r="E13" s="208" t="s">
        <v>634</v>
      </c>
      <c r="F13" s="83" t="s">
        <v>108</v>
      </c>
      <c r="G13" s="85">
        <v>26341</v>
      </c>
      <c r="H13" s="83" t="s">
        <v>102</v>
      </c>
      <c r="I13" s="85">
        <v>34633</v>
      </c>
      <c r="J13" s="83" t="s">
        <v>228</v>
      </c>
      <c r="K13" s="216">
        <v>946053760747</v>
      </c>
      <c r="L13" s="83" t="s">
        <v>191</v>
      </c>
      <c r="M13" s="85">
        <v>43642</v>
      </c>
      <c r="N13" s="83">
        <v>653.33333333333303</v>
      </c>
      <c r="O13" s="83" t="s">
        <v>193</v>
      </c>
      <c r="P13" s="83" t="s">
        <v>181</v>
      </c>
      <c r="Q13" s="208" t="s">
        <v>5080</v>
      </c>
      <c r="R13" s="83" t="s">
        <v>102</v>
      </c>
      <c r="S13" s="83" t="s">
        <v>102</v>
      </c>
      <c r="T13" s="83" t="s">
        <v>131</v>
      </c>
      <c r="U13" s="83" t="s">
        <v>9058</v>
      </c>
      <c r="V13" s="83" t="s">
        <v>104</v>
      </c>
      <c r="W13" s="83" t="s">
        <v>105</v>
      </c>
      <c r="X13" s="86" t="s">
        <v>5080</v>
      </c>
      <c r="Y13" s="87" t="s">
        <v>102</v>
      </c>
      <c r="Z13" s="87" t="s">
        <v>102</v>
      </c>
      <c r="AA13" s="87" t="s">
        <v>131</v>
      </c>
      <c r="AB13" s="87" t="s">
        <v>9058</v>
      </c>
      <c r="AC13" s="87" t="s">
        <v>104</v>
      </c>
      <c r="AD13" s="87" t="s">
        <v>105</v>
      </c>
      <c r="AE13" s="87" t="s">
        <v>106</v>
      </c>
      <c r="AF13" s="86" t="s">
        <v>5080</v>
      </c>
      <c r="AG13" s="87" t="s">
        <v>177</v>
      </c>
      <c r="AH13" s="87" t="s">
        <v>9058</v>
      </c>
      <c r="AI13" s="87" t="s">
        <v>104</v>
      </c>
      <c r="AJ13" s="87" t="s">
        <v>204</v>
      </c>
      <c r="AK13" s="88"/>
      <c r="AL13" s="83" t="s">
        <v>107</v>
      </c>
      <c r="AM13" s="89" t="s">
        <v>454</v>
      </c>
      <c r="AN13" s="90" t="s">
        <v>416</v>
      </c>
      <c r="AO13" s="91" t="s">
        <v>643</v>
      </c>
      <c r="AP13" s="90">
        <v>8.3333333333333304</v>
      </c>
      <c r="AQ13" s="92" t="s">
        <v>102</v>
      </c>
      <c r="AR13" s="93" t="s">
        <v>102</v>
      </c>
      <c r="AS13" s="93" t="s">
        <v>102</v>
      </c>
      <c r="AT13" s="93" t="s">
        <v>102</v>
      </c>
      <c r="AU13" s="210" t="s">
        <v>645</v>
      </c>
      <c r="AV13" s="93" t="s">
        <v>185</v>
      </c>
      <c r="AW13" s="94" t="s">
        <v>102</v>
      </c>
      <c r="AX13" s="93" t="s">
        <v>105</v>
      </c>
      <c r="AY13" s="95" t="s">
        <v>104</v>
      </c>
      <c r="AZ13" s="93" t="s">
        <v>102</v>
      </c>
      <c r="BA13" s="93" t="s">
        <v>102</v>
      </c>
      <c r="BB13" s="93" t="s">
        <v>102</v>
      </c>
      <c r="BC13" s="93" t="s">
        <v>102</v>
      </c>
      <c r="BD13" s="96" t="s">
        <v>102</v>
      </c>
      <c r="BE13" s="90">
        <v>4.3333333333333304</v>
      </c>
      <c r="BF13" s="93" t="s">
        <v>102</v>
      </c>
      <c r="BG13" s="93" t="s">
        <v>102</v>
      </c>
      <c r="BH13" s="93" t="s">
        <v>102</v>
      </c>
      <c r="BI13" s="93" t="s">
        <v>102</v>
      </c>
      <c r="BJ13" s="210" t="s">
        <v>643</v>
      </c>
      <c r="BK13" s="93" t="s">
        <v>196</v>
      </c>
      <c r="BL13" s="97" t="s">
        <v>102</v>
      </c>
      <c r="BM13" s="93" t="s">
        <v>105</v>
      </c>
      <c r="BN13" s="93" t="s">
        <v>596</v>
      </c>
      <c r="BO13" s="93" t="s">
        <v>102</v>
      </c>
      <c r="BP13" s="98" t="s">
        <v>102</v>
      </c>
      <c r="BQ13" s="93" t="s">
        <v>102</v>
      </c>
      <c r="BR13" s="93" t="s">
        <v>102</v>
      </c>
      <c r="BS13" s="93" t="s">
        <v>102</v>
      </c>
      <c r="BT13" s="99" t="s">
        <v>591</v>
      </c>
      <c r="BU13" s="100" t="s">
        <v>10714</v>
      </c>
      <c r="BV13" s="101" t="s">
        <v>471</v>
      </c>
      <c r="BW13" s="136"/>
      <c r="BX13" s="103" t="s">
        <v>565</v>
      </c>
      <c r="BY13" s="104" t="s">
        <v>190</v>
      </c>
      <c r="BZ13" s="136"/>
      <c r="CA13" s="83" t="s">
        <v>599</v>
      </c>
      <c r="CB13" s="106" t="s">
        <v>647</v>
      </c>
      <c r="CC13" s="106" t="s">
        <v>5132</v>
      </c>
      <c r="CD13" s="107"/>
      <c r="CE13" s="108" t="s">
        <v>107</v>
      </c>
      <c r="CF13" s="108" t="s">
        <v>107</v>
      </c>
      <c r="CG13" s="109"/>
      <c r="CH13" s="110" t="s">
        <v>107</v>
      </c>
      <c r="CI13" s="111"/>
      <c r="CJ13" s="112">
        <v>6710</v>
      </c>
      <c r="CK13" s="113">
        <v>86</v>
      </c>
      <c r="CL13" s="114" t="s">
        <v>134</v>
      </c>
      <c r="CM13" s="114" t="s">
        <v>108</v>
      </c>
      <c r="CN13" s="114"/>
      <c r="CO13" s="115" t="s">
        <v>102</v>
      </c>
      <c r="CP13" s="115" t="s">
        <v>102</v>
      </c>
      <c r="CQ13" s="115" t="s">
        <v>102</v>
      </c>
      <c r="CR13" s="115" t="s">
        <v>102</v>
      </c>
      <c r="CS13" s="116"/>
      <c r="CT13" s="117" t="s">
        <v>109</v>
      </c>
      <c r="CU13" s="117" t="s">
        <v>109</v>
      </c>
      <c r="CV13" s="83">
        <v>9</v>
      </c>
      <c r="CW13" s="83" t="s">
        <v>108</v>
      </c>
      <c r="CX13" s="83">
        <v>9</v>
      </c>
      <c r="CY13" s="83" t="s">
        <v>108</v>
      </c>
      <c r="CZ13" s="83">
        <v>6337</v>
      </c>
      <c r="DA13" s="83" t="s">
        <v>419</v>
      </c>
      <c r="DB13" s="83" t="s">
        <v>130</v>
      </c>
      <c r="DC13" s="83" t="s">
        <v>499</v>
      </c>
      <c r="DD13" s="83">
        <v>1058</v>
      </c>
      <c r="DE13" s="83" t="s">
        <v>444</v>
      </c>
      <c r="DF13" s="83" t="s">
        <v>130</v>
      </c>
      <c r="DG13" s="83" t="s">
        <v>499</v>
      </c>
      <c r="DH13" s="83"/>
      <c r="DI13" s="83">
        <v>0</v>
      </c>
      <c r="DJ13" s="83">
        <v>1</v>
      </c>
      <c r="DK13" s="83">
        <v>0</v>
      </c>
      <c r="DL13" s="83">
        <v>0</v>
      </c>
      <c r="DM13" s="83">
        <v>0</v>
      </c>
      <c r="DN13" s="83">
        <v>0</v>
      </c>
      <c r="DO13" s="83">
        <v>0</v>
      </c>
      <c r="DP13" s="83">
        <v>0</v>
      </c>
      <c r="DQ13" s="83">
        <v>0</v>
      </c>
      <c r="DR13" s="83">
        <v>0</v>
      </c>
      <c r="DS13" s="83">
        <v>0</v>
      </c>
      <c r="DT13" s="83">
        <v>3</v>
      </c>
      <c r="DU13" s="83">
        <v>3</v>
      </c>
      <c r="DV13" s="83">
        <v>0</v>
      </c>
      <c r="DW13" s="83">
        <v>0</v>
      </c>
      <c r="DX13" s="83">
        <v>3</v>
      </c>
      <c r="DY13" s="85">
        <v>43655</v>
      </c>
      <c r="DZ13" s="83" t="s">
        <v>4060</v>
      </c>
      <c r="EA13" s="83" t="s">
        <v>102</v>
      </c>
      <c r="EB13" s="83" t="s">
        <v>482</v>
      </c>
      <c r="EC13" s="83">
        <v>9</v>
      </c>
      <c r="ED13" s="83" t="s">
        <v>483</v>
      </c>
      <c r="EE13" s="83">
        <v>1</v>
      </c>
      <c r="EF13" s="83">
        <v>0</v>
      </c>
      <c r="EG13" s="83">
        <v>0</v>
      </c>
      <c r="EH13" s="83" t="s">
        <v>109</v>
      </c>
      <c r="EI13" s="83" t="s">
        <v>108</v>
      </c>
      <c r="EJ13" s="83" t="s">
        <v>583</v>
      </c>
      <c r="EK13" s="83">
        <v>0</v>
      </c>
      <c r="EL13" s="83">
        <v>0</v>
      </c>
      <c r="EM13" s="83">
        <v>1</v>
      </c>
      <c r="EN13" s="83" t="s">
        <v>497</v>
      </c>
      <c r="EO13" s="83"/>
      <c r="EP13" s="83" t="s">
        <v>436</v>
      </c>
      <c r="EQ13" s="136">
        <v>1</v>
      </c>
      <c r="ER13" s="136">
        <v>1</v>
      </c>
      <c r="ES13" s="136">
        <v>1</v>
      </c>
      <c r="ET13" s="136">
        <v>1</v>
      </c>
      <c r="EU13" s="215" t="s">
        <v>269</v>
      </c>
      <c r="EV13" s="136">
        <v>1</v>
      </c>
      <c r="EW13" s="136">
        <v>1</v>
      </c>
      <c r="EX13" s="136">
        <v>1</v>
      </c>
      <c r="EY13" s="136">
        <v>1</v>
      </c>
      <c r="EZ13" s="136">
        <v>1</v>
      </c>
      <c r="FP13" s="215" t="s">
        <v>592</v>
      </c>
      <c r="FQ13" s="136" t="b">
        <v>1</v>
      </c>
      <c r="FR13" s="136" t="b">
        <v>1</v>
      </c>
      <c r="FS13" s="136" t="b">
        <v>1</v>
      </c>
      <c r="FT13" s="136" t="b">
        <v>1</v>
      </c>
      <c r="FX13" s="215" t="s">
        <v>269</v>
      </c>
    </row>
    <row r="14" spans="1:180" ht="60" customHeight="1" x14ac:dyDescent="0.55000000000000004">
      <c r="A14" s="83" t="s">
        <v>130</v>
      </c>
      <c r="B14" s="83" t="s">
        <v>98</v>
      </c>
      <c r="C14" s="136">
        <v>522550</v>
      </c>
      <c r="D14" s="207" t="s">
        <v>627</v>
      </c>
      <c r="E14" s="208" t="s">
        <v>630</v>
      </c>
      <c r="F14" s="83" t="s">
        <v>108</v>
      </c>
      <c r="G14" s="85">
        <v>20621</v>
      </c>
      <c r="H14" s="83" t="s">
        <v>102</v>
      </c>
      <c r="I14" s="85">
        <v>39794</v>
      </c>
      <c r="J14" s="83" t="s">
        <v>228</v>
      </c>
      <c r="K14" s="216">
        <v>935762119659</v>
      </c>
      <c r="L14" s="83" t="s">
        <v>191</v>
      </c>
      <c r="M14" s="85">
        <v>43631</v>
      </c>
      <c r="N14" s="83">
        <v>648.33333333333303</v>
      </c>
      <c r="O14" s="83" t="s">
        <v>180</v>
      </c>
      <c r="P14" s="83" t="s">
        <v>181</v>
      </c>
      <c r="Q14" s="208" t="s">
        <v>5084</v>
      </c>
      <c r="R14" s="83" t="s">
        <v>102</v>
      </c>
      <c r="S14" s="83" t="s">
        <v>102</v>
      </c>
      <c r="T14" s="83" t="s">
        <v>199</v>
      </c>
      <c r="U14" s="83" t="s">
        <v>9059</v>
      </c>
      <c r="V14" s="83" t="s">
        <v>104</v>
      </c>
      <c r="W14" s="83" t="s">
        <v>105</v>
      </c>
      <c r="X14" s="86" t="s">
        <v>5084</v>
      </c>
      <c r="Y14" s="87" t="s">
        <v>102</v>
      </c>
      <c r="Z14" s="87" t="s">
        <v>102</v>
      </c>
      <c r="AA14" s="87" t="s">
        <v>199</v>
      </c>
      <c r="AB14" s="87" t="s">
        <v>9059</v>
      </c>
      <c r="AC14" s="87" t="s">
        <v>104</v>
      </c>
      <c r="AD14" s="87" t="s">
        <v>105</v>
      </c>
      <c r="AE14" s="87" t="s">
        <v>106</v>
      </c>
      <c r="AF14" s="86" t="s">
        <v>5084</v>
      </c>
      <c r="AG14" s="87" t="s">
        <v>489</v>
      </c>
      <c r="AH14" s="87" t="s">
        <v>9060</v>
      </c>
      <c r="AI14" s="87" t="s">
        <v>104</v>
      </c>
      <c r="AJ14" s="87" t="s">
        <v>204</v>
      </c>
      <c r="AK14" s="88"/>
      <c r="AL14" s="83" t="s">
        <v>107</v>
      </c>
      <c r="AM14" s="89" t="s">
        <v>454</v>
      </c>
      <c r="AN14" s="90" t="s">
        <v>416</v>
      </c>
      <c r="AO14" s="91" t="s">
        <v>641</v>
      </c>
      <c r="AP14" s="90">
        <v>8.3333333333333304</v>
      </c>
      <c r="AQ14" s="92" t="s">
        <v>211</v>
      </c>
      <c r="AR14" s="93" t="s">
        <v>102</v>
      </c>
      <c r="AS14" s="93" t="s">
        <v>102</v>
      </c>
      <c r="AT14" s="93" t="s">
        <v>102</v>
      </c>
      <c r="AU14" s="210" t="s">
        <v>641</v>
      </c>
      <c r="AV14" s="93" t="s">
        <v>192</v>
      </c>
      <c r="AW14" s="94" t="s">
        <v>102</v>
      </c>
      <c r="AX14" s="93" t="s">
        <v>105</v>
      </c>
      <c r="AY14" s="95" t="s">
        <v>188</v>
      </c>
      <c r="AZ14" s="93" t="s">
        <v>102</v>
      </c>
      <c r="BA14" s="93" t="s">
        <v>9061</v>
      </c>
      <c r="BB14" s="93" t="s">
        <v>102</v>
      </c>
      <c r="BC14" s="93" t="s">
        <v>102</v>
      </c>
      <c r="BD14" s="96" t="s">
        <v>102</v>
      </c>
      <c r="BE14" s="90">
        <v>3.8333333333333299</v>
      </c>
      <c r="BF14" s="93" t="s">
        <v>211</v>
      </c>
      <c r="BG14" s="93" t="s">
        <v>102</v>
      </c>
      <c r="BH14" s="93" t="s">
        <v>102</v>
      </c>
      <c r="BI14" s="93" t="s">
        <v>102</v>
      </c>
      <c r="BJ14" s="210" t="s">
        <v>646</v>
      </c>
      <c r="BK14" s="93" t="s">
        <v>182</v>
      </c>
      <c r="BL14" s="97" t="s">
        <v>102</v>
      </c>
      <c r="BM14" s="93" t="s">
        <v>105</v>
      </c>
      <c r="BN14" s="93" t="s">
        <v>104</v>
      </c>
      <c r="BO14" s="93" t="s">
        <v>102</v>
      </c>
      <c r="BP14" s="98">
        <v>20180210</v>
      </c>
      <c r="BQ14" s="93" t="s">
        <v>102</v>
      </c>
      <c r="BR14" s="93" t="s">
        <v>102</v>
      </c>
      <c r="BS14" s="93" t="s">
        <v>102</v>
      </c>
      <c r="BT14" s="99" t="s">
        <v>591</v>
      </c>
      <c r="BU14" s="100" t="s">
        <v>10715</v>
      </c>
      <c r="BV14" s="101" t="s">
        <v>471</v>
      </c>
      <c r="BW14" s="136"/>
      <c r="BX14" s="103" t="s">
        <v>565</v>
      </c>
      <c r="BY14" s="104" t="s">
        <v>190</v>
      </c>
      <c r="BZ14" s="136"/>
      <c r="CA14" s="83" t="s">
        <v>599</v>
      </c>
      <c r="CB14" s="106" t="s">
        <v>647</v>
      </c>
      <c r="CC14" s="106" t="s">
        <v>5144</v>
      </c>
      <c r="CD14" s="107"/>
      <c r="CE14" s="108" t="s">
        <v>107</v>
      </c>
      <c r="CF14" s="108" t="s">
        <v>107</v>
      </c>
      <c r="CG14" s="109"/>
      <c r="CH14" s="110" t="s">
        <v>107</v>
      </c>
      <c r="CI14" s="111"/>
      <c r="CJ14" s="112">
        <v>6710</v>
      </c>
      <c r="CK14" s="113">
        <v>86</v>
      </c>
      <c r="CL14" s="114" t="s">
        <v>134</v>
      </c>
      <c r="CM14" s="114" t="s">
        <v>108</v>
      </c>
      <c r="CN14" s="114"/>
      <c r="CO14" s="115" t="s">
        <v>102</v>
      </c>
      <c r="CP14" s="115" t="s">
        <v>102</v>
      </c>
      <c r="CQ14" s="115" t="s">
        <v>102</v>
      </c>
      <c r="CR14" s="115" t="s">
        <v>102</v>
      </c>
      <c r="CS14" s="116"/>
      <c r="CT14" s="117" t="s">
        <v>109</v>
      </c>
      <c r="CU14" s="117" t="s">
        <v>109</v>
      </c>
      <c r="CV14" s="83">
        <v>10</v>
      </c>
      <c r="CW14" s="83" t="s">
        <v>108</v>
      </c>
      <c r="CX14" s="83">
        <v>10</v>
      </c>
      <c r="CY14" s="83" t="s">
        <v>108</v>
      </c>
      <c r="CZ14" s="83">
        <v>6338</v>
      </c>
      <c r="DA14" s="83" t="s">
        <v>419</v>
      </c>
      <c r="DB14" s="83" t="s">
        <v>130</v>
      </c>
      <c r="DC14" s="83" t="s">
        <v>499</v>
      </c>
      <c r="DD14" s="83">
        <v>1059</v>
      </c>
      <c r="DE14" s="83" t="s">
        <v>444</v>
      </c>
      <c r="DF14" s="83" t="s">
        <v>130</v>
      </c>
      <c r="DG14" s="83" t="s">
        <v>499</v>
      </c>
      <c r="DH14" s="83"/>
      <c r="DI14" s="83">
        <v>0</v>
      </c>
      <c r="DJ14" s="83">
        <v>1</v>
      </c>
      <c r="DK14" s="83">
        <v>0</v>
      </c>
      <c r="DL14" s="83">
        <v>0</v>
      </c>
      <c r="DM14" s="83">
        <v>0</v>
      </c>
      <c r="DN14" s="83">
        <v>0</v>
      </c>
      <c r="DO14" s="83">
        <v>0</v>
      </c>
      <c r="DP14" s="83">
        <v>0</v>
      </c>
      <c r="DQ14" s="83">
        <v>0</v>
      </c>
      <c r="DR14" s="83">
        <v>0</v>
      </c>
      <c r="DS14" s="83">
        <v>0</v>
      </c>
      <c r="DT14" s="83">
        <v>3</v>
      </c>
      <c r="DU14" s="83">
        <v>3</v>
      </c>
      <c r="DV14" s="83">
        <v>0</v>
      </c>
      <c r="DW14" s="83">
        <v>0</v>
      </c>
      <c r="DX14" s="83">
        <v>3</v>
      </c>
      <c r="DY14" s="85">
        <v>43656</v>
      </c>
      <c r="DZ14" s="83" t="s">
        <v>4061</v>
      </c>
      <c r="EA14" s="83" t="s">
        <v>102</v>
      </c>
      <c r="EB14" s="83" t="s">
        <v>482</v>
      </c>
      <c r="EC14" s="83">
        <v>10</v>
      </c>
      <c r="ED14" s="83" t="s">
        <v>483</v>
      </c>
      <c r="EE14" s="83">
        <v>1</v>
      </c>
      <c r="EF14" s="83">
        <v>0</v>
      </c>
      <c r="EG14" s="83">
        <v>0</v>
      </c>
      <c r="EH14" s="83" t="s">
        <v>109</v>
      </c>
      <c r="EI14" s="83" t="s">
        <v>108</v>
      </c>
      <c r="EJ14" s="83" t="s">
        <v>583</v>
      </c>
      <c r="EK14" s="83">
        <v>0</v>
      </c>
      <c r="EL14" s="83">
        <v>0</v>
      </c>
      <c r="EM14" s="83">
        <v>1</v>
      </c>
      <c r="EN14" s="83" t="s">
        <v>497</v>
      </c>
      <c r="EO14" s="83"/>
      <c r="EP14" s="83" t="s">
        <v>436</v>
      </c>
      <c r="EQ14" s="136">
        <v>1</v>
      </c>
      <c r="ER14" s="136">
        <v>1</v>
      </c>
      <c r="ES14" s="136">
        <v>1</v>
      </c>
      <c r="ET14" s="136">
        <v>1</v>
      </c>
      <c r="EU14" s="215" t="s">
        <v>269</v>
      </c>
      <c r="EV14" s="136">
        <v>1</v>
      </c>
      <c r="EW14" s="136">
        <v>1</v>
      </c>
      <c r="EX14" s="136">
        <v>1</v>
      </c>
      <c r="EY14" s="136">
        <v>1</v>
      </c>
      <c r="EZ14" s="136">
        <v>1</v>
      </c>
      <c r="FP14" s="215" t="s">
        <v>592</v>
      </c>
      <c r="FQ14" s="136" t="b">
        <v>1</v>
      </c>
      <c r="FR14" s="136" t="b">
        <v>1</v>
      </c>
      <c r="FS14" s="136" t="b">
        <v>1</v>
      </c>
      <c r="FT14" s="136" t="b">
        <v>1</v>
      </c>
      <c r="FX14" s="215" t="s">
        <v>269</v>
      </c>
    </row>
    <row r="15" spans="1:180" ht="60" customHeight="1" x14ac:dyDescent="0.55000000000000004">
      <c r="A15" s="83" t="s">
        <v>130</v>
      </c>
      <c r="B15" s="83" t="s">
        <v>98</v>
      </c>
      <c r="C15" s="136">
        <v>211441</v>
      </c>
      <c r="D15" s="207" t="s">
        <v>628</v>
      </c>
      <c r="E15" s="208" t="s">
        <v>633</v>
      </c>
      <c r="F15" s="83" t="s">
        <v>108</v>
      </c>
      <c r="G15" s="85">
        <v>22744</v>
      </c>
      <c r="H15" s="83" t="s">
        <v>102</v>
      </c>
      <c r="I15" s="85">
        <v>39772</v>
      </c>
      <c r="J15" s="83" t="s">
        <v>228</v>
      </c>
      <c r="K15" s="216">
        <v>393495264897</v>
      </c>
      <c r="L15" s="83" t="s">
        <v>191</v>
      </c>
      <c r="M15" s="85">
        <v>43619</v>
      </c>
      <c r="N15" s="83">
        <v>643.33333333333303</v>
      </c>
      <c r="O15" s="83" t="s">
        <v>193</v>
      </c>
      <c r="P15" s="83" t="s">
        <v>181</v>
      </c>
      <c r="Q15" s="208" t="s">
        <v>5088</v>
      </c>
      <c r="R15" s="83" t="s">
        <v>102</v>
      </c>
      <c r="S15" s="83" t="s">
        <v>102</v>
      </c>
      <c r="T15" s="83" t="s">
        <v>133</v>
      </c>
      <c r="U15" s="83" t="s">
        <v>9062</v>
      </c>
      <c r="V15" s="83" t="s">
        <v>111</v>
      </c>
      <c r="W15" s="83" t="s">
        <v>105</v>
      </c>
      <c r="X15" s="86" t="s">
        <v>5088</v>
      </c>
      <c r="Y15" s="87" t="s">
        <v>102</v>
      </c>
      <c r="Z15" s="87" t="s">
        <v>102</v>
      </c>
      <c r="AA15" s="87" t="s">
        <v>133</v>
      </c>
      <c r="AB15" s="87" t="s">
        <v>9062</v>
      </c>
      <c r="AC15" s="87" t="s">
        <v>111</v>
      </c>
      <c r="AD15" s="87" t="s">
        <v>105</v>
      </c>
      <c r="AE15" s="87" t="s">
        <v>106</v>
      </c>
      <c r="AF15" s="86" t="s">
        <v>5088</v>
      </c>
      <c r="AG15" s="87" t="s">
        <v>486</v>
      </c>
      <c r="AH15" s="87" t="s">
        <v>9062</v>
      </c>
      <c r="AI15" s="87" t="s">
        <v>111</v>
      </c>
      <c r="AJ15" s="87" t="s">
        <v>204</v>
      </c>
      <c r="AK15" s="88"/>
      <c r="AL15" s="83" t="s">
        <v>107</v>
      </c>
      <c r="AM15" s="89" t="s">
        <v>454</v>
      </c>
      <c r="AN15" s="90" t="s">
        <v>416</v>
      </c>
      <c r="AO15" s="91" t="s">
        <v>642</v>
      </c>
      <c r="AP15" s="90">
        <v>8.3333333333333304</v>
      </c>
      <c r="AQ15" s="92" t="s">
        <v>102</v>
      </c>
      <c r="AR15" s="93" t="s">
        <v>102</v>
      </c>
      <c r="AS15" s="93" t="s">
        <v>102</v>
      </c>
      <c r="AT15" s="93" t="s">
        <v>102</v>
      </c>
      <c r="AU15" s="210" t="s">
        <v>644</v>
      </c>
      <c r="AV15" s="93" t="s">
        <v>185</v>
      </c>
      <c r="AW15" s="94" t="s">
        <v>102</v>
      </c>
      <c r="AX15" s="93" t="s">
        <v>183</v>
      </c>
      <c r="AY15" s="95" t="s">
        <v>111</v>
      </c>
      <c r="AZ15" s="93" t="s">
        <v>102</v>
      </c>
      <c r="BA15" s="93" t="s">
        <v>102</v>
      </c>
      <c r="BB15" s="93" t="s">
        <v>102</v>
      </c>
      <c r="BC15" s="93" t="s">
        <v>102</v>
      </c>
      <c r="BD15" s="96" t="s">
        <v>102</v>
      </c>
      <c r="BE15" s="90">
        <v>3.3333333333333299</v>
      </c>
      <c r="BF15" s="93" t="s">
        <v>102</v>
      </c>
      <c r="BG15" s="93" t="s">
        <v>102</v>
      </c>
      <c r="BH15" s="93" t="s">
        <v>102</v>
      </c>
      <c r="BI15" s="93" t="s">
        <v>102</v>
      </c>
      <c r="BJ15" s="210" t="s">
        <v>642</v>
      </c>
      <c r="BK15" s="93" t="s">
        <v>192</v>
      </c>
      <c r="BL15" s="97" t="s">
        <v>102</v>
      </c>
      <c r="BM15" s="93" t="s">
        <v>183</v>
      </c>
      <c r="BN15" s="93" t="s">
        <v>106</v>
      </c>
      <c r="BO15" s="93" t="s">
        <v>102</v>
      </c>
      <c r="BP15" s="98" t="s">
        <v>102</v>
      </c>
      <c r="BQ15" s="93" t="s">
        <v>102</v>
      </c>
      <c r="BR15" s="93" t="s">
        <v>102</v>
      </c>
      <c r="BS15" s="93" t="s">
        <v>102</v>
      </c>
      <c r="BT15" s="99" t="s">
        <v>591</v>
      </c>
      <c r="BU15" s="100" t="s">
        <v>10716</v>
      </c>
      <c r="BV15" s="101" t="s">
        <v>471</v>
      </c>
      <c r="BW15" s="136"/>
      <c r="BX15" s="103" t="s">
        <v>565</v>
      </c>
      <c r="BY15" s="104" t="s">
        <v>190</v>
      </c>
      <c r="BZ15" s="136"/>
      <c r="CA15" s="83" t="s">
        <v>599</v>
      </c>
      <c r="CB15" s="106" t="s">
        <v>647</v>
      </c>
      <c r="CC15" s="106" t="s">
        <v>5156</v>
      </c>
      <c r="CD15" s="107"/>
      <c r="CE15" s="108" t="s">
        <v>107</v>
      </c>
      <c r="CF15" s="108" t="s">
        <v>107</v>
      </c>
      <c r="CG15" s="109"/>
      <c r="CH15" s="110" t="s">
        <v>107</v>
      </c>
      <c r="CI15" s="111"/>
      <c r="CJ15" s="112">
        <v>6710</v>
      </c>
      <c r="CK15" s="113">
        <v>86</v>
      </c>
      <c r="CL15" s="114" t="s">
        <v>134</v>
      </c>
      <c r="CM15" s="114" t="s">
        <v>108</v>
      </c>
      <c r="CN15" s="114"/>
      <c r="CO15" s="115" t="s">
        <v>102</v>
      </c>
      <c r="CP15" s="115" t="s">
        <v>102</v>
      </c>
      <c r="CQ15" s="115" t="s">
        <v>102</v>
      </c>
      <c r="CR15" s="115" t="s">
        <v>102</v>
      </c>
      <c r="CS15" s="116"/>
      <c r="CT15" s="117" t="s">
        <v>109</v>
      </c>
      <c r="CU15" s="117" t="s">
        <v>109</v>
      </c>
      <c r="CV15" s="83">
        <v>11</v>
      </c>
      <c r="CW15" s="83" t="s">
        <v>108</v>
      </c>
      <c r="CX15" s="83">
        <v>11</v>
      </c>
      <c r="CY15" s="83" t="s">
        <v>108</v>
      </c>
      <c r="CZ15" s="83">
        <v>6339</v>
      </c>
      <c r="DA15" s="83" t="s">
        <v>419</v>
      </c>
      <c r="DB15" s="83" t="s">
        <v>130</v>
      </c>
      <c r="DC15" s="83" t="s">
        <v>499</v>
      </c>
      <c r="DD15" s="83">
        <v>1060</v>
      </c>
      <c r="DE15" s="83" t="s">
        <v>444</v>
      </c>
      <c r="DF15" s="83" t="s">
        <v>130</v>
      </c>
      <c r="DG15" s="83" t="s">
        <v>499</v>
      </c>
      <c r="DH15" s="83"/>
      <c r="DI15" s="83">
        <v>0</v>
      </c>
      <c r="DJ15" s="83">
        <v>1</v>
      </c>
      <c r="DK15" s="83">
        <v>0</v>
      </c>
      <c r="DL15" s="83">
        <v>0</v>
      </c>
      <c r="DM15" s="83">
        <v>0</v>
      </c>
      <c r="DN15" s="83">
        <v>0</v>
      </c>
      <c r="DO15" s="83">
        <v>0</v>
      </c>
      <c r="DP15" s="83">
        <v>0</v>
      </c>
      <c r="DQ15" s="83">
        <v>0</v>
      </c>
      <c r="DR15" s="83">
        <v>0</v>
      </c>
      <c r="DS15" s="83">
        <v>0</v>
      </c>
      <c r="DT15" s="83">
        <v>3</v>
      </c>
      <c r="DU15" s="83">
        <v>3</v>
      </c>
      <c r="DV15" s="83">
        <v>0</v>
      </c>
      <c r="DW15" s="83">
        <v>0</v>
      </c>
      <c r="DX15" s="83">
        <v>3</v>
      </c>
      <c r="DY15" s="85">
        <v>43657</v>
      </c>
      <c r="DZ15" s="83" t="s">
        <v>4062</v>
      </c>
      <c r="EA15" s="83" t="s">
        <v>102</v>
      </c>
      <c r="EB15" s="83" t="s">
        <v>482</v>
      </c>
      <c r="EC15" s="83">
        <v>11</v>
      </c>
      <c r="ED15" s="83" t="s">
        <v>483</v>
      </c>
      <c r="EE15" s="83">
        <v>1</v>
      </c>
      <c r="EF15" s="83">
        <v>0</v>
      </c>
      <c r="EG15" s="83">
        <v>0</v>
      </c>
      <c r="EH15" s="83" t="s">
        <v>109</v>
      </c>
      <c r="EI15" s="83" t="s">
        <v>108</v>
      </c>
      <c r="EJ15" s="83" t="s">
        <v>583</v>
      </c>
      <c r="EK15" s="83">
        <v>0</v>
      </c>
      <c r="EL15" s="83">
        <v>0</v>
      </c>
      <c r="EM15" s="83">
        <v>1</v>
      </c>
      <c r="EN15" s="83" t="s">
        <v>497</v>
      </c>
      <c r="EO15" s="83"/>
      <c r="EP15" s="83" t="s">
        <v>436</v>
      </c>
      <c r="EQ15" s="136">
        <v>1</v>
      </c>
      <c r="ER15" s="136">
        <v>1</v>
      </c>
      <c r="ES15" s="136">
        <v>1</v>
      </c>
      <c r="ET15" s="136">
        <v>1</v>
      </c>
      <c r="EU15" s="215" t="s">
        <v>269</v>
      </c>
      <c r="EV15" s="136">
        <v>1</v>
      </c>
      <c r="EW15" s="136">
        <v>1</v>
      </c>
      <c r="EX15" s="136">
        <v>1</v>
      </c>
      <c r="EY15" s="136">
        <v>1</v>
      </c>
      <c r="EZ15" s="136">
        <v>1</v>
      </c>
      <c r="FP15" s="215" t="s">
        <v>592</v>
      </c>
      <c r="FQ15" s="136" t="b">
        <v>1</v>
      </c>
      <c r="FR15" s="136" t="b">
        <v>1</v>
      </c>
      <c r="FS15" s="136" t="b">
        <v>1</v>
      </c>
      <c r="FT15" s="136" t="b">
        <v>1</v>
      </c>
      <c r="FX15" s="215" t="s">
        <v>269</v>
      </c>
    </row>
    <row r="16" spans="1:180" ht="60" customHeight="1" x14ac:dyDescent="0.55000000000000004">
      <c r="A16" s="83" t="s">
        <v>130</v>
      </c>
      <c r="B16" s="83" t="s">
        <v>98</v>
      </c>
      <c r="C16" s="136">
        <v>480295</v>
      </c>
      <c r="D16" s="207" t="s">
        <v>629</v>
      </c>
      <c r="E16" s="208" t="s">
        <v>634</v>
      </c>
      <c r="F16" s="83" t="s">
        <v>108</v>
      </c>
      <c r="G16" s="85">
        <v>26341</v>
      </c>
      <c r="H16" s="83" t="s">
        <v>102</v>
      </c>
      <c r="I16" s="85">
        <v>34633</v>
      </c>
      <c r="J16" s="83" t="s">
        <v>228</v>
      </c>
      <c r="K16" s="216">
        <v>907152115413</v>
      </c>
      <c r="L16" s="83" t="s">
        <v>191</v>
      </c>
      <c r="M16" s="85">
        <v>43642</v>
      </c>
      <c r="N16" s="83">
        <v>638.33333333333303</v>
      </c>
      <c r="O16" s="83" t="s">
        <v>193</v>
      </c>
      <c r="P16" s="83" t="s">
        <v>181</v>
      </c>
      <c r="Q16" s="208" t="s">
        <v>5092</v>
      </c>
      <c r="R16" s="83" t="s">
        <v>102</v>
      </c>
      <c r="S16" s="83" t="s">
        <v>102</v>
      </c>
      <c r="T16" s="83" t="s">
        <v>131</v>
      </c>
      <c r="U16" s="83" t="s">
        <v>9063</v>
      </c>
      <c r="V16" s="83" t="s">
        <v>104</v>
      </c>
      <c r="W16" s="83" t="s">
        <v>105</v>
      </c>
      <c r="X16" s="86" t="s">
        <v>5092</v>
      </c>
      <c r="Y16" s="87" t="s">
        <v>102</v>
      </c>
      <c r="Z16" s="87" t="s">
        <v>102</v>
      </c>
      <c r="AA16" s="87" t="s">
        <v>131</v>
      </c>
      <c r="AB16" s="87" t="s">
        <v>9063</v>
      </c>
      <c r="AC16" s="87" t="s">
        <v>104</v>
      </c>
      <c r="AD16" s="87" t="s">
        <v>105</v>
      </c>
      <c r="AE16" s="87" t="s">
        <v>106</v>
      </c>
      <c r="AF16" s="86" t="s">
        <v>5092</v>
      </c>
      <c r="AG16" s="87" t="s">
        <v>177</v>
      </c>
      <c r="AH16" s="87" t="s">
        <v>9063</v>
      </c>
      <c r="AI16" s="87" t="s">
        <v>104</v>
      </c>
      <c r="AJ16" s="87" t="s">
        <v>204</v>
      </c>
      <c r="AK16" s="88"/>
      <c r="AL16" s="83" t="s">
        <v>107</v>
      </c>
      <c r="AM16" s="89" t="s">
        <v>454</v>
      </c>
      <c r="AN16" s="90" t="s">
        <v>416</v>
      </c>
      <c r="AO16" s="91" t="s">
        <v>643</v>
      </c>
      <c r="AP16" s="90">
        <v>8.3333333333333304</v>
      </c>
      <c r="AQ16" s="92" t="s">
        <v>102</v>
      </c>
      <c r="AR16" s="93" t="s">
        <v>102</v>
      </c>
      <c r="AS16" s="93" t="s">
        <v>102</v>
      </c>
      <c r="AT16" s="93" t="s">
        <v>102</v>
      </c>
      <c r="AU16" s="210" t="s">
        <v>645</v>
      </c>
      <c r="AV16" s="93" t="s">
        <v>185</v>
      </c>
      <c r="AW16" s="94" t="s">
        <v>102</v>
      </c>
      <c r="AX16" s="93" t="s">
        <v>105</v>
      </c>
      <c r="AY16" s="95" t="s">
        <v>104</v>
      </c>
      <c r="AZ16" s="93" t="s">
        <v>102</v>
      </c>
      <c r="BA16" s="93" t="s">
        <v>102</v>
      </c>
      <c r="BB16" s="93" t="s">
        <v>102</v>
      </c>
      <c r="BC16" s="93" t="s">
        <v>102</v>
      </c>
      <c r="BD16" s="96" t="s">
        <v>102</v>
      </c>
      <c r="BE16" s="90">
        <v>2.8333333333333299</v>
      </c>
      <c r="BF16" s="93" t="s">
        <v>102</v>
      </c>
      <c r="BG16" s="93" t="s">
        <v>102</v>
      </c>
      <c r="BH16" s="93" t="s">
        <v>102</v>
      </c>
      <c r="BI16" s="93" t="s">
        <v>102</v>
      </c>
      <c r="BJ16" s="210" t="s">
        <v>643</v>
      </c>
      <c r="BK16" s="93" t="s">
        <v>196</v>
      </c>
      <c r="BL16" s="97" t="s">
        <v>102</v>
      </c>
      <c r="BM16" s="93" t="s">
        <v>105</v>
      </c>
      <c r="BN16" s="93" t="s">
        <v>596</v>
      </c>
      <c r="BO16" s="93" t="s">
        <v>102</v>
      </c>
      <c r="BP16" s="98" t="s">
        <v>102</v>
      </c>
      <c r="BQ16" s="93" t="s">
        <v>102</v>
      </c>
      <c r="BR16" s="93" t="s">
        <v>102</v>
      </c>
      <c r="BS16" s="93" t="s">
        <v>102</v>
      </c>
      <c r="BT16" s="99" t="s">
        <v>591</v>
      </c>
      <c r="BU16" s="100" t="s">
        <v>10717</v>
      </c>
      <c r="BV16" s="101" t="s">
        <v>471</v>
      </c>
      <c r="BW16" s="136"/>
      <c r="BX16" s="103" t="s">
        <v>565</v>
      </c>
      <c r="BY16" s="104" t="s">
        <v>190</v>
      </c>
      <c r="BZ16" s="136"/>
      <c r="CA16" s="83" t="s">
        <v>599</v>
      </c>
      <c r="CB16" s="106" t="s">
        <v>647</v>
      </c>
      <c r="CC16" s="106" t="s">
        <v>5168</v>
      </c>
      <c r="CD16" s="107"/>
      <c r="CE16" s="108" t="s">
        <v>107</v>
      </c>
      <c r="CF16" s="108" t="s">
        <v>107</v>
      </c>
      <c r="CG16" s="109"/>
      <c r="CH16" s="110" t="s">
        <v>107</v>
      </c>
      <c r="CI16" s="111"/>
      <c r="CJ16" s="112">
        <v>6710</v>
      </c>
      <c r="CK16" s="113">
        <v>86</v>
      </c>
      <c r="CL16" s="114" t="s">
        <v>134</v>
      </c>
      <c r="CM16" s="114" t="s">
        <v>108</v>
      </c>
      <c r="CN16" s="114"/>
      <c r="CO16" s="115" t="s">
        <v>102</v>
      </c>
      <c r="CP16" s="115" t="s">
        <v>102</v>
      </c>
      <c r="CQ16" s="115" t="s">
        <v>102</v>
      </c>
      <c r="CR16" s="115" t="s">
        <v>102</v>
      </c>
      <c r="CS16" s="116"/>
      <c r="CT16" s="117" t="s">
        <v>109</v>
      </c>
      <c r="CU16" s="117" t="s">
        <v>109</v>
      </c>
      <c r="CV16" s="83">
        <v>12</v>
      </c>
      <c r="CW16" s="83" t="s">
        <v>108</v>
      </c>
      <c r="CX16" s="83">
        <v>12</v>
      </c>
      <c r="CY16" s="83" t="s">
        <v>108</v>
      </c>
      <c r="CZ16" s="83">
        <v>6340</v>
      </c>
      <c r="DA16" s="83" t="s">
        <v>419</v>
      </c>
      <c r="DB16" s="83" t="s">
        <v>130</v>
      </c>
      <c r="DC16" s="83" t="s">
        <v>499</v>
      </c>
      <c r="DD16" s="83">
        <v>1061</v>
      </c>
      <c r="DE16" s="83" t="s">
        <v>444</v>
      </c>
      <c r="DF16" s="83" t="s">
        <v>130</v>
      </c>
      <c r="DG16" s="83" t="s">
        <v>499</v>
      </c>
      <c r="DH16" s="83"/>
      <c r="DI16" s="83">
        <v>0</v>
      </c>
      <c r="DJ16" s="83">
        <v>1</v>
      </c>
      <c r="DK16" s="83">
        <v>0</v>
      </c>
      <c r="DL16" s="83">
        <v>0</v>
      </c>
      <c r="DM16" s="83">
        <v>0</v>
      </c>
      <c r="DN16" s="83">
        <v>0</v>
      </c>
      <c r="DO16" s="83">
        <v>0</v>
      </c>
      <c r="DP16" s="83">
        <v>0</v>
      </c>
      <c r="DQ16" s="83">
        <v>0</v>
      </c>
      <c r="DR16" s="83">
        <v>0</v>
      </c>
      <c r="DS16" s="83">
        <v>0</v>
      </c>
      <c r="DT16" s="83">
        <v>3</v>
      </c>
      <c r="DU16" s="83">
        <v>3</v>
      </c>
      <c r="DV16" s="83">
        <v>0</v>
      </c>
      <c r="DW16" s="83">
        <v>0</v>
      </c>
      <c r="DX16" s="83">
        <v>3</v>
      </c>
      <c r="DY16" s="85">
        <v>43658</v>
      </c>
      <c r="DZ16" s="83" t="s">
        <v>4063</v>
      </c>
      <c r="EA16" s="83" t="s">
        <v>102</v>
      </c>
      <c r="EB16" s="83" t="s">
        <v>482</v>
      </c>
      <c r="EC16" s="83">
        <v>12</v>
      </c>
      <c r="ED16" s="83" t="s">
        <v>483</v>
      </c>
      <c r="EE16" s="83">
        <v>1</v>
      </c>
      <c r="EF16" s="83">
        <v>0</v>
      </c>
      <c r="EG16" s="83">
        <v>0</v>
      </c>
      <c r="EH16" s="83" t="s">
        <v>109</v>
      </c>
      <c r="EI16" s="83" t="s">
        <v>108</v>
      </c>
      <c r="EJ16" s="83" t="s">
        <v>583</v>
      </c>
      <c r="EK16" s="83">
        <v>0</v>
      </c>
      <c r="EL16" s="83">
        <v>0</v>
      </c>
      <c r="EM16" s="83">
        <v>1</v>
      </c>
      <c r="EN16" s="83" t="s">
        <v>497</v>
      </c>
      <c r="EO16" s="83"/>
      <c r="EP16" s="83" t="s">
        <v>436</v>
      </c>
      <c r="EQ16" s="136">
        <v>1</v>
      </c>
      <c r="ER16" s="136">
        <v>1</v>
      </c>
      <c r="ES16" s="136">
        <v>1</v>
      </c>
      <c r="ET16" s="136">
        <v>1</v>
      </c>
      <c r="EU16" s="215" t="s">
        <v>269</v>
      </c>
      <c r="EV16" s="136">
        <v>1</v>
      </c>
      <c r="EW16" s="136">
        <v>1</v>
      </c>
      <c r="EX16" s="136">
        <v>1</v>
      </c>
      <c r="EY16" s="136">
        <v>1</v>
      </c>
      <c r="EZ16" s="136">
        <v>1</v>
      </c>
      <c r="FP16" s="215" t="s">
        <v>592</v>
      </c>
      <c r="FQ16" s="136" t="b">
        <v>1</v>
      </c>
      <c r="FR16" s="136" t="b">
        <v>1</v>
      </c>
      <c r="FS16" s="136" t="b">
        <v>1</v>
      </c>
      <c r="FT16" s="136" t="b">
        <v>1</v>
      </c>
      <c r="FX16" s="215" t="s">
        <v>269</v>
      </c>
    </row>
    <row r="17" spans="1:180" ht="60" customHeight="1" x14ac:dyDescent="0.55000000000000004">
      <c r="A17" s="83" t="s">
        <v>130</v>
      </c>
      <c r="B17" s="83" t="s">
        <v>98</v>
      </c>
      <c r="C17" s="136">
        <v>973953</v>
      </c>
      <c r="D17" s="207" t="s">
        <v>627</v>
      </c>
      <c r="E17" s="208" t="s">
        <v>630</v>
      </c>
      <c r="F17" s="83" t="s">
        <v>108</v>
      </c>
      <c r="G17" s="85">
        <v>20621</v>
      </c>
      <c r="H17" s="83" t="s">
        <v>102</v>
      </c>
      <c r="I17" s="85">
        <v>39794</v>
      </c>
      <c r="J17" s="83" t="s">
        <v>228</v>
      </c>
      <c r="K17" s="216">
        <v>819960404726</v>
      </c>
      <c r="L17" s="83" t="s">
        <v>191</v>
      </c>
      <c r="M17" s="85">
        <v>43631</v>
      </c>
      <c r="N17" s="83">
        <v>633.33333333333303</v>
      </c>
      <c r="O17" s="83" t="s">
        <v>180</v>
      </c>
      <c r="P17" s="83" t="s">
        <v>181</v>
      </c>
      <c r="Q17" s="208" t="s">
        <v>5096</v>
      </c>
      <c r="R17" s="83" t="s">
        <v>102</v>
      </c>
      <c r="S17" s="83" t="s">
        <v>102</v>
      </c>
      <c r="T17" s="83" t="s">
        <v>199</v>
      </c>
      <c r="U17" s="83" t="s">
        <v>9064</v>
      </c>
      <c r="V17" s="83" t="s">
        <v>104</v>
      </c>
      <c r="W17" s="83" t="s">
        <v>105</v>
      </c>
      <c r="X17" s="86" t="s">
        <v>5096</v>
      </c>
      <c r="Y17" s="87" t="s">
        <v>102</v>
      </c>
      <c r="Z17" s="87" t="s">
        <v>102</v>
      </c>
      <c r="AA17" s="87" t="s">
        <v>199</v>
      </c>
      <c r="AB17" s="87" t="s">
        <v>9064</v>
      </c>
      <c r="AC17" s="87" t="s">
        <v>104</v>
      </c>
      <c r="AD17" s="87" t="s">
        <v>105</v>
      </c>
      <c r="AE17" s="87" t="s">
        <v>106</v>
      </c>
      <c r="AF17" s="86" t="s">
        <v>5096</v>
      </c>
      <c r="AG17" s="87" t="s">
        <v>489</v>
      </c>
      <c r="AH17" s="87" t="s">
        <v>9065</v>
      </c>
      <c r="AI17" s="87" t="s">
        <v>104</v>
      </c>
      <c r="AJ17" s="87" t="s">
        <v>204</v>
      </c>
      <c r="AK17" s="88"/>
      <c r="AL17" s="83" t="s">
        <v>107</v>
      </c>
      <c r="AM17" s="89" t="s">
        <v>454</v>
      </c>
      <c r="AN17" s="90" t="s">
        <v>416</v>
      </c>
      <c r="AO17" s="91" t="s">
        <v>641</v>
      </c>
      <c r="AP17" s="90">
        <v>8.3333333333333304</v>
      </c>
      <c r="AQ17" s="92" t="s">
        <v>211</v>
      </c>
      <c r="AR17" s="93" t="s">
        <v>102</v>
      </c>
      <c r="AS17" s="93" t="s">
        <v>102</v>
      </c>
      <c r="AT17" s="93" t="s">
        <v>102</v>
      </c>
      <c r="AU17" s="210" t="s">
        <v>641</v>
      </c>
      <c r="AV17" s="93" t="s">
        <v>192</v>
      </c>
      <c r="AW17" s="94" t="s">
        <v>102</v>
      </c>
      <c r="AX17" s="93" t="s">
        <v>105</v>
      </c>
      <c r="AY17" s="95" t="s">
        <v>188</v>
      </c>
      <c r="AZ17" s="93" t="s">
        <v>102</v>
      </c>
      <c r="BA17" s="93" t="s">
        <v>9066</v>
      </c>
      <c r="BB17" s="93" t="s">
        <v>102</v>
      </c>
      <c r="BC17" s="93" t="s">
        <v>102</v>
      </c>
      <c r="BD17" s="96" t="s">
        <v>102</v>
      </c>
      <c r="BE17" s="90">
        <v>2.3333333333333299</v>
      </c>
      <c r="BF17" s="93" t="s">
        <v>211</v>
      </c>
      <c r="BG17" s="93" t="s">
        <v>102</v>
      </c>
      <c r="BH17" s="93" t="s">
        <v>102</v>
      </c>
      <c r="BI17" s="93" t="s">
        <v>102</v>
      </c>
      <c r="BJ17" s="210" t="s">
        <v>646</v>
      </c>
      <c r="BK17" s="93" t="s">
        <v>182</v>
      </c>
      <c r="BL17" s="97" t="s">
        <v>102</v>
      </c>
      <c r="BM17" s="93" t="s">
        <v>105</v>
      </c>
      <c r="BN17" s="93" t="s">
        <v>104</v>
      </c>
      <c r="BO17" s="93" t="s">
        <v>102</v>
      </c>
      <c r="BP17" s="98">
        <v>20180211</v>
      </c>
      <c r="BQ17" s="93" t="s">
        <v>102</v>
      </c>
      <c r="BR17" s="93" t="s">
        <v>102</v>
      </c>
      <c r="BS17" s="93" t="s">
        <v>102</v>
      </c>
      <c r="BT17" s="99" t="s">
        <v>591</v>
      </c>
      <c r="BU17" s="100" t="s">
        <v>10718</v>
      </c>
      <c r="BV17" s="101" t="s">
        <v>471</v>
      </c>
      <c r="BW17" s="136"/>
      <c r="BX17" s="103" t="s">
        <v>565</v>
      </c>
      <c r="BY17" s="104" t="s">
        <v>190</v>
      </c>
      <c r="BZ17" s="136"/>
      <c r="CA17" s="83" t="s">
        <v>599</v>
      </c>
      <c r="CB17" s="106" t="s">
        <v>647</v>
      </c>
      <c r="CC17" s="106" t="s">
        <v>5180</v>
      </c>
      <c r="CD17" s="107"/>
      <c r="CE17" s="108" t="s">
        <v>107</v>
      </c>
      <c r="CF17" s="108" t="s">
        <v>107</v>
      </c>
      <c r="CG17" s="109"/>
      <c r="CH17" s="110" t="s">
        <v>107</v>
      </c>
      <c r="CI17" s="111"/>
      <c r="CJ17" s="112">
        <v>6710</v>
      </c>
      <c r="CK17" s="113">
        <v>86</v>
      </c>
      <c r="CL17" s="114" t="s">
        <v>134</v>
      </c>
      <c r="CM17" s="114" t="s">
        <v>108</v>
      </c>
      <c r="CN17" s="114"/>
      <c r="CO17" s="115" t="s">
        <v>102</v>
      </c>
      <c r="CP17" s="115" t="s">
        <v>102</v>
      </c>
      <c r="CQ17" s="115" t="s">
        <v>102</v>
      </c>
      <c r="CR17" s="115" t="s">
        <v>102</v>
      </c>
      <c r="CS17" s="116"/>
      <c r="CT17" s="117" t="s">
        <v>109</v>
      </c>
      <c r="CU17" s="117" t="s">
        <v>109</v>
      </c>
      <c r="CV17" s="83">
        <v>13</v>
      </c>
      <c r="CW17" s="83" t="s">
        <v>108</v>
      </c>
      <c r="CX17" s="83">
        <v>13</v>
      </c>
      <c r="CY17" s="83" t="s">
        <v>108</v>
      </c>
      <c r="CZ17" s="83">
        <v>6341</v>
      </c>
      <c r="DA17" s="83" t="s">
        <v>419</v>
      </c>
      <c r="DB17" s="83" t="s">
        <v>130</v>
      </c>
      <c r="DC17" s="83" t="s">
        <v>499</v>
      </c>
      <c r="DD17" s="83">
        <v>1062</v>
      </c>
      <c r="DE17" s="83" t="s">
        <v>444</v>
      </c>
      <c r="DF17" s="83" t="s">
        <v>130</v>
      </c>
      <c r="DG17" s="83" t="s">
        <v>499</v>
      </c>
      <c r="DH17" s="83"/>
      <c r="DI17" s="83">
        <v>0</v>
      </c>
      <c r="DJ17" s="83">
        <v>1</v>
      </c>
      <c r="DK17" s="83">
        <v>0</v>
      </c>
      <c r="DL17" s="83">
        <v>0</v>
      </c>
      <c r="DM17" s="83">
        <v>0</v>
      </c>
      <c r="DN17" s="83">
        <v>0</v>
      </c>
      <c r="DO17" s="83">
        <v>0</v>
      </c>
      <c r="DP17" s="83">
        <v>0</v>
      </c>
      <c r="DQ17" s="83">
        <v>0</v>
      </c>
      <c r="DR17" s="83">
        <v>0</v>
      </c>
      <c r="DS17" s="83">
        <v>0</v>
      </c>
      <c r="DT17" s="83">
        <v>3</v>
      </c>
      <c r="DU17" s="83">
        <v>3</v>
      </c>
      <c r="DV17" s="83">
        <v>0</v>
      </c>
      <c r="DW17" s="83">
        <v>0</v>
      </c>
      <c r="DX17" s="83">
        <v>3</v>
      </c>
      <c r="DY17" s="85">
        <v>43659</v>
      </c>
      <c r="DZ17" s="83" t="s">
        <v>4064</v>
      </c>
      <c r="EA17" s="83" t="s">
        <v>102</v>
      </c>
      <c r="EB17" s="83" t="s">
        <v>482</v>
      </c>
      <c r="EC17" s="83">
        <v>13</v>
      </c>
      <c r="ED17" s="83" t="s">
        <v>483</v>
      </c>
      <c r="EE17" s="83">
        <v>1</v>
      </c>
      <c r="EF17" s="83">
        <v>0</v>
      </c>
      <c r="EG17" s="83">
        <v>0</v>
      </c>
      <c r="EH17" s="83" t="s">
        <v>109</v>
      </c>
      <c r="EI17" s="83" t="s">
        <v>108</v>
      </c>
      <c r="EJ17" s="83" t="s">
        <v>583</v>
      </c>
      <c r="EK17" s="83">
        <v>0</v>
      </c>
      <c r="EL17" s="83">
        <v>0</v>
      </c>
      <c r="EM17" s="83">
        <v>1</v>
      </c>
      <c r="EN17" s="83" t="s">
        <v>497</v>
      </c>
      <c r="EO17" s="83"/>
      <c r="EP17" s="83" t="s">
        <v>436</v>
      </c>
      <c r="EQ17" s="136">
        <v>1</v>
      </c>
      <c r="ER17" s="136">
        <v>1</v>
      </c>
      <c r="ES17" s="136">
        <v>1</v>
      </c>
      <c r="ET17" s="136">
        <v>1</v>
      </c>
      <c r="EU17" s="215" t="s">
        <v>269</v>
      </c>
      <c r="EV17" s="136">
        <v>1</v>
      </c>
      <c r="EW17" s="136">
        <v>1</v>
      </c>
      <c r="EX17" s="136">
        <v>1</v>
      </c>
      <c r="EY17" s="136">
        <v>1</v>
      </c>
      <c r="EZ17" s="136">
        <v>1</v>
      </c>
      <c r="FP17" s="215" t="s">
        <v>592</v>
      </c>
      <c r="FQ17" s="136" t="b">
        <v>1</v>
      </c>
      <c r="FR17" s="136" t="b">
        <v>1</v>
      </c>
      <c r="FS17" s="136" t="b">
        <v>1</v>
      </c>
      <c r="FT17" s="136" t="b">
        <v>1</v>
      </c>
      <c r="FX17" s="215" t="s">
        <v>269</v>
      </c>
    </row>
    <row r="18" spans="1:180" ht="60" customHeight="1" x14ac:dyDescent="0.55000000000000004">
      <c r="A18" s="83" t="s">
        <v>130</v>
      </c>
      <c r="B18" s="83" t="s">
        <v>98</v>
      </c>
      <c r="C18" s="136">
        <v>289907</v>
      </c>
      <c r="D18" s="207" t="s">
        <v>628</v>
      </c>
      <c r="E18" s="208" t="s">
        <v>633</v>
      </c>
      <c r="F18" s="83" t="s">
        <v>108</v>
      </c>
      <c r="G18" s="85">
        <v>22744</v>
      </c>
      <c r="H18" s="83" t="s">
        <v>102</v>
      </c>
      <c r="I18" s="85">
        <v>39772</v>
      </c>
      <c r="J18" s="83" t="s">
        <v>228</v>
      </c>
      <c r="K18" s="216">
        <v>891267530565</v>
      </c>
      <c r="L18" s="83" t="s">
        <v>191</v>
      </c>
      <c r="M18" s="85">
        <v>43619</v>
      </c>
      <c r="N18" s="83">
        <v>628.33333333333303</v>
      </c>
      <c r="O18" s="83" t="s">
        <v>193</v>
      </c>
      <c r="P18" s="83" t="s">
        <v>181</v>
      </c>
      <c r="Q18" s="208" t="s">
        <v>5100</v>
      </c>
      <c r="R18" s="83" t="s">
        <v>102</v>
      </c>
      <c r="S18" s="83" t="s">
        <v>102</v>
      </c>
      <c r="T18" s="83" t="s">
        <v>133</v>
      </c>
      <c r="U18" s="83" t="s">
        <v>9067</v>
      </c>
      <c r="V18" s="83" t="s">
        <v>111</v>
      </c>
      <c r="W18" s="83" t="s">
        <v>105</v>
      </c>
      <c r="X18" s="86" t="s">
        <v>5100</v>
      </c>
      <c r="Y18" s="87" t="s">
        <v>102</v>
      </c>
      <c r="Z18" s="87" t="s">
        <v>102</v>
      </c>
      <c r="AA18" s="87" t="s">
        <v>133</v>
      </c>
      <c r="AB18" s="87" t="s">
        <v>9067</v>
      </c>
      <c r="AC18" s="87" t="s">
        <v>111</v>
      </c>
      <c r="AD18" s="87" t="s">
        <v>105</v>
      </c>
      <c r="AE18" s="87" t="s">
        <v>106</v>
      </c>
      <c r="AF18" s="86" t="s">
        <v>5100</v>
      </c>
      <c r="AG18" s="87" t="s">
        <v>486</v>
      </c>
      <c r="AH18" s="87" t="s">
        <v>9067</v>
      </c>
      <c r="AI18" s="87" t="s">
        <v>111</v>
      </c>
      <c r="AJ18" s="87" t="s">
        <v>204</v>
      </c>
      <c r="AK18" s="88"/>
      <c r="AL18" s="83" t="s">
        <v>107</v>
      </c>
      <c r="AM18" s="89" t="s">
        <v>454</v>
      </c>
      <c r="AN18" s="90" t="s">
        <v>416</v>
      </c>
      <c r="AO18" s="91" t="s">
        <v>642</v>
      </c>
      <c r="AP18" s="90">
        <v>8.3333333333333304</v>
      </c>
      <c r="AQ18" s="92" t="s">
        <v>102</v>
      </c>
      <c r="AR18" s="93" t="s">
        <v>102</v>
      </c>
      <c r="AS18" s="93" t="s">
        <v>102</v>
      </c>
      <c r="AT18" s="93" t="s">
        <v>102</v>
      </c>
      <c r="AU18" s="210" t="s">
        <v>644</v>
      </c>
      <c r="AV18" s="93" t="s">
        <v>185</v>
      </c>
      <c r="AW18" s="94" t="s">
        <v>102</v>
      </c>
      <c r="AX18" s="93" t="s">
        <v>183</v>
      </c>
      <c r="AY18" s="95" t="s">
        <v>111</v>
      </c>
      <c r="AZ18" s="93" t="s">
        <v>102</v>
      </c>
      <c r="BA18" s="93" t="s">
        <v>102</v>
      </c>
      <c r="BB18" s="93" t="s">
        <v>102</v>
      </c>
      <c r="BC18" s="93" t="s">
        <v>102</v>
      </c>
      <c r="BD18" s="96" t="s">
        <v>102</v>
      </c>
      <c r="BE18" s="90">
        <v>1.8333333333333299</v>
      </c>
      <c r="BF18" s="93" t="s">
        <v>102</v>
      </c>
      <c r="BG18" s="93" t="s">
        <v>102</v>
      </c>
      <c r="BH18" s="93" t="s">
        <v>102</v>
      </c>
      <c r="BI18" s="93" t="s">
        <v>102</v>
      </c>
      <c r="BJ18" s="210" t="s">
        <v>642</v>
      </c>
      <c r="BK18" s="93" t="s">
        <v>192</v>
      </c>
      <c r="BL18" s="97" t="s">
        <v>102</v>
      </c>
      <c r="BM18" s="93" t="s">
        <v>183</v>
      </c>
      <c r="BN18" s="93" t="s">
        <v>106</v>
      </c>
      <c r="BO18" s="93" t="s">
        <v>102</v>
      </c>
      <c r="BP18" s="98" t="s">
        <v>102</v>
      </c>
      <c r="BQ18" s="93" t="s">
        <v>102</v>
      </c>
      <c r="BR18" s="93" t="s">
        <v>102</v>
      </c>
      <c r="BS18" s="93" t="s">
        <v>102</v>
      </c>
      <c r="BT18" s="99" t="s">
        <v>591</v>
      </c>
      <c r="BU18" s="100" t="s">
        <v>10719</v>
      </c>
      <c r="BV18" s="101" t="s">
        <v>471</v>
      </c>
      <c r="BW18" s="136"/>
      <c r="BX18" s="103" t="s">
        <v>565</v>
      </c>
      <c r="BY18" s="104" t="s">
        <v>190</v>
      </c>
      <c r="BZ18" s="136"/>
      <c r="CA18" s="83" t="s">
        <v>599</v>
      </c>
      <c r="CB18" s="106" t="s">
        <v>647</v>
      </c>
      <c r="CC18" s="106" t="s">
        <v>5192</v>
      </c>
      <c r="CD18" s="107"/>
      <c r="CE18" s="108" t="s">
        <v>107</v>
      </c>
      <c r="CF18" s="108" t="s">
        <v>107</v>
      </c>
      <c r="CG18" s="109"/>
      <c r="CH18" s="110" t="s">
        <v>107</v>
      </c>
      <c r="CI18" s="111"/>
      <c r="CJ18" s="112">
        <v>6710</v>
      </c>
      <c r="CK18" s="113">
        <v>86</v>
      </c>
      <c r="CL18" s="114" t="s">
        <v>134</v>
      </c>
      <c r="CM18" s="114" t="s">
        <v>108</v>
      </c>
      <c r="CN18" s="114"/>
      <c r="CO18" s="115" t="s">
        <v>102</v>
      </c>
      <c r="CP18" s="115" t="s">
        <v>102</v>
      </c>
      <c r="CQ18" s="115" t="s">
        <v>102</v>
      </c>
      <c r="CR18" s="115" t="s">
        <v>102</v>
      </c>
      <c r="CS18" s="116"/>
      <c r="CT18" s="117" t="s">
        <v>109</v>
      </c>
      <c r="CU18" s="117" t="s">
        <v>109</v>
      </c>
      <c r="CV18" s="83">
        <v>14</v>
      </c>
      <c r="CW18" s="83" t="s">
        <v>108</v>
      </c>
      <c r="CX18" s="83">
        <v>14</v>
      </c>
      <c r="CY18" s="83" t="s">
        <v>108</v>
      </c>
      <c r="CZ18" s="83">
        <v>6342</v>
      </c>
      <c r="DA18" s="83" t="s">
        <v>419</v>
      </c>
      <c r="DB18" s="83" t="s">
        <v>130</v>
      </c>
      <c r="DC18" s="83" t="s">
        <v>499</v>
      </c>
      <c r="DD18" s="83">
        <v>1063</v>
      </c>
      <c r="DE18" s="83" t="s">
        <v>444</v>
      </c>
      <c r="DF18" s="83" t="s">
        <v>130</v>
      </c>
      <c r="DG18" s="83" t="s">
        <v>499</v>
      </c>
      <c r="DH18" s="83"/>
      <c r="DI18" s="83">
        <v>0</v>
      </c>
      <c r="DJ18" s="83">
        <v>1</v>
      </c>
      <c r="DK18" s="83">
        <v>0</v>
      </c>
      <c r="DL18" s="83">
        <v>0</v>
      </c>
      <c r="DM18" s="83">
        <v>0</v>
      </c>
      <c r="DN18" s="83">
        <v>0</v>
      </c>
      <c r="DO18" s="83">
        <v>0</v>
      </c>
      <c r="DP18" s="83">
        <v>0</v>
      </c>
      <c r="DQ18" s="83">
        <v>0</v>
      </c>
      <c r="DR18" s="83">
        <v>0</v>
      </c>
      <c r="DS18" s="83">
        <v>0</v>
      </c>
      <c r="DT18" s="83">
        <v>3</v>
      </c>
      <c r="DU18" s="83">
        <v>3</v>
      </c>
      <c r="DV18" s="83">
        <v>0</v>
      </c>
      <c r="DW18" s="83">
        <v>0</v>
      </c>
      <c r="DX18" s="83">
        <v>3</v>
      </c>
      <c r="DY18" s="85">
        <v>43660</v>
      </c>
      <c r="DZ18" s="83" t="s">
        <v>4065</v>
      </c>
      <c r="EA18" s="83" t="s">
        <v>102</v>
      </c>
      <c r="EB18" s="83" t="s">
        <v>482</v>
      </c>
      <c r="EC18" s="83">
        <v>14</v>
      </c>
      <c r="ED18" s="83" t="s">
        <v>483</v>
      </c>
      <c r="EE18" s="83">
        <v>1</v>
      </c>
      <c r="EF18" s="83">
        <v>0</v>
      </c>
      <c r="EG18" s="83">
        <v>0</v>
      </c>
      <c r="EH18" s="83" t="s">
        <v>109</v>
      </c>
      <c r="EI18" s="83" t="s">
        <v>108</v>
      </c>
      <c r="EJ18" s="83" t="s">
        <v>583</v>
      </c>
      <c r="EK18" s="83">
        <v>0</v>
      </c>
      <c r="EL18" s="83">
        <v>0</v>
      </c>
      <c r="EM18" s="83">
        <v>1</v>
      </c>
      <c r="EN18" s="83" t="s">
        <v>497</v>
      </c>
      <c r="EO18" s="83"/>
      <c r="EP18" s="83" t="s">
        <v>436</v>
      </c>
      <c r="EQ18" s="136">
        <v>1</v>
      </c>
      <c r="ER18" s="136">
        <v>1</v>
      </c>
      <c r="ES18" s="136">
        <v>1</v>
      </c>
      <c r="ET18" s="136">
        <v>1</v>
      </c>
      <c r="EU18" s="215" t="s">
        <v>269</v>
      </c>
      <c r="EV18" s="136">
        <v>1</v>
      </c>
      <c r="EW18" s="136">
        <v>1</v>
      </c>
      <c r="EX18" s="136">
        <v>1</v>
      </c>
      <c r="EY18" s="136">
        <v>1</v>
      </c>
      <c r="EZ18" s="136">
        <v>1</v>
      </c>
      <c r="FP18" s="215" t="s">
        <v>592</v>
      </c>
      <c r="FQ18" s="136" t="b">
        <v>1</v>
      </c>
      <c r="FR18" s="136" t="b">
        <v>1</v>
      </c>
      <c r="FS18" s="136" t="b">
        <v>1</v>
      </c>
      <c r="FT18" s="136" t="b">
        <v>1</v>
      </c>
      <c r="FX18" s="215" t="s">
        <v>269</v>
      </c>
    </row>
    <row r="19" spans="1:180" ht="60" customHeight="1" x14ac:dyDescent="0.55000000000000004">
      <c r="A19" s="83" t="s">
        <v>130</v>
      </c>
      <c r="B19" s="83" t="s">
        <v>98</v>
      </c>
      <c r="C19" s="136">
        <v>850924</v>
      </c>
      <c r="D19" s="207" t="s">
        <v>629</v>
      </c>
      <c r="E19" s="208" t="s">
        <v>634</v>
      </c>
      <c r="F19" s="83" t="s">
        <v>108</v>
      </c>
      <c r="G19" s="85">
        <v>26341</v>
      </c>
      <c r="H19" s="83" t="s">
        <v>102</v>
      </c>
      <c r="I19" s="85">
        <v>34633</v>
      </c>
      <c r="J19" s="83" t="s">
        <v>228</v>
      </c>
      <c r="K19" s="216">
        <v>531860965652</v>
      </c>
      <c r="L19" s="83" t="s">
        <v>191</v>
      </c>
      <c r="M19" s="85">
        <v>43642</v>
      </c>
      <c r="N19" s="83">
        <v>623.33333333333303</v>
      </c>
      <c r="O19" s="83" t="s">
        <v>193</v>
      </c>
      <c r="P19" s="83" t="s">
        <v>181</v>
      </c>
      <c r="Q19" s="208" t="s">
        <v>5104</v>
      </c>
      <c r="R19" s="83" t="s">
        <v>102</v>
      </c>
      <c r="S19" s="83" t="s">
        <v>102</v>
      </c>
      <c r="T19" s="83" t="s">
        <v>131</v>
      </c>
      <c r="U19" s="83" t="s">
        <v>9068</v>
      </c>
      <c r="V19" s="83" t="s">
        <v>104</v>
      </c>
      <c r="W19" s="83" t="s">
        <v>105</v>
      </c>
      <c r="X19" s="86" t="s">
        <v>5104</v>
      </c>
      <c r="Y19" s="87" t="s">
        <v>102</v>
      </c>
      <c r="Z19" s="87" t="s">
        <v>102</v>
      </c>
      <c r="AA19" s="87" t="s">
        <v>131</v>
      </c>
      <c r="AB19" s="87" t="s">
        <v>9068</v>
      </c>
      <c r="AC19" s="87" t="s">
        <v>104</v>
      </c>
      <c r="AD19" s="87" t="s">
        <v>105</v>
      </c>
      <c r="AE19" s="87" t="s">
        <v>106</v>
      </c>
      <c r="AF19" s="86" t="s">
        <v>5104</v>
      </c>
      <c r="AG19" s="87" t="s">
        <v>177</v>
      </c>
      <c r="AH19" s="87" t="s">
        <v>9068</v>
      </c>
      <c r="AI19" s="87" t="s">
        <v>104</v>
      </c>
      <c r="AJ19" s="87" t="s">
        <v>204</v>
      </c>
      <c r="AK19" s="88"/>
      <c r="AL19" s="83" t="s">
        <v>107</v>
      </c>
      <c r="AM19" s="89" t="s">
        <v>454</v>
      </c>
      <c r="AN19" s="90" t="s">
        <v>416</v>
      </c>
      <c r="AO19" s="91" t="s">
        <v>643</v>
      </c>
      <c r="AP19" s="90">
        <v>8.3333333333333304</v>
      </c>
      <c r="AQ19" s="92" t="s">
        <v>102</v>
      </c>
      <c r="AR19" s="93" t="s">
        <v>102</v>
      </c>
      <c r="AS19" s="93" t="s">
        <v>102</v>
      </c>
      <c r="AT19" s="93" t="s">
        <v>102</v>
      </c>
      <c r="AU19" s="210" t="s">
        <v>645</v>
      </c>
      <c r="AV19" s="93" t="s">
        <v>185</v>
      </c>
      <c r="AW19" s="94" t="s">
        <v>102</v>
      </c>
      <c r="AX19" s="93" t="s">
        <v>105</v>
      </c>
      <c r="AY19" s="95" t="s">
        <v>104</v>
      </c>
      <c r="AZ19" s="93" t="s">
        <v>102</v>
      </c>
      <c r="BA19" s="93" t="s">
        <v>102</v>
      </c>
      <c r="BB19" s="93" t="s">
        <v>102</v>
      </c>
      <c r="BC19" s="93" t="s">
        <v>102</v>
      </c>
      <c r="BD19" s="96" t="s">
        <v>102</v>
      </c>
      <c r="BE19" s="90">
        <v>1.3333333333333299</v>
      </c>
      <c r="BF19" s="93" t="s">
        <v>102</v>
      </c>
      <c r="BG19" s="93" t="s">
        <v>102</v>
      </c>
      <c r="BH19" s="93" t="s">
        <v>102</v>
      </c>
      <c r="BI19" s="93" t="s">
        <v>102</v>
      </c>
      <c r="BJ19" s="210" t="s">
        <v>643</v>
      </c>
      <c r="BK19" s="93" t="s">
        <v>196</v>
      </c>
      <c r="BL19" s="97" t="s">
        <v>102</v>
      </c>
      <c r="BM19" s="93" t="s">
        <v>105</v>
      </c>
      <c r="BN19" s="93" t="s">
        <v>596</v>
      </c>
      <c r="BO19" s="93" t="s">
        <v>102</v>
      </c>
      <c r="BP19" s="98" t="s">
        <v>102</v>
      </c>
      <c r="BQ19" s="93" t="s">
        <v>102</v>
      </c>
      <c r="BR19" s="93" t="s">
        <v>102</v>
      </c>
      <c r="BS19" s="93" t="s">
        <v>102</v>
      </c>
      <c r="BT19" s="99" t="s">
        <v>591</v>
      </c>
      <c r="BU19" s="100" t="s">
        <v>10720</v>
      </c>
      <c r="BV19" s="101" t="s">
        <v>471</v>
      </c>
      <c r="BW19" s="136"/>
      <c r="BX19" s="103" t="s">
        <v>565</v>
      </c>
      <c r="BY19" s="104" t="s">
        <v>190</v>
      </c>
      <c r="BZ19" s="136"/>
      <c r="CA19" s="83" t="s">
        <v>599</v>
      </c>
      <c r="CB19" s="106" t="s">
        <v>647</v>
      </c>
      <c r="CC19" s="106" t="s">
        <v>5204</v>
      </c>
      <c r="CD19" s="107"/>
      <c r="CE19" s="108" t="s">
        <v>107</v>
      </c>
      <c r="CF19" s="108" t="s">
        <v>107</v>
      </c>
      <c r="CG19" s="109"/>
      <c r="CH19" s="110" t="s">
        <v>107</v>
      </c>
      <c r="CI19" s="111"/>
      <c r="CJ19" s="112">
        <v>6710</v>
      </c>
      <c r="CK19" s="113">
        <v>86</v>
      </c>
      <c r="CL19" s="114" t="s">
        <v>134</v>
      </c>
      <c r="CM19" s="114" t="s">
        <v>108</v>
      </c>
      <c r="CN19" s="114"/>
      <c r="CO19" s="115" t="s">
        <v>102</v>
      </c>
      <c r="CP19" s="115" t="s">
        <v>102</v>
      </c>
      <c r="CQ19" s="115" t="s">
        <v>102</v>
      </c>
      <c r="CR19" s="115" t="s">
        <v>102</v>
      </c>
      <c r="CS19" s="116"/>
      <c r="CT19" s="117" t="s">
        <v>109</v>
      </c>
      <c r="CU19" s="117" t="s">
        <v>109</v>
      </c>
      <c r="CV19" s="83">
        <v>15</v>
      </c>
      <c r="CW19" s="83" t="s">
        <v>108</v>
      </c>
      <c r="CX19" s="83">
        <v>15</v>
      </c>
      <c r="CY19" s="83" t="s">
        <v>108</v>
      </c>
      <c r="CZ19" s="83">
        <v>6343</v>
      </c>
      <c r="DA19" s="83" t="s">
        <v>419</v>
      </c>
      <c r="DB19" s="83" t="s">
        <v>130</v>
      </c>
      <c r="DC19" s="83" t="s">
        <v>499</v>
      </c>
      <c r="DD19" s="83">
        <v>1064</v>
      </c>
      <c r="DE19" s="83" t="s">
        <v>444</v>
      </c>
      <c r="DF19" s="83" t="s">
        <v>130</v>
      </c>
      <c r="DG19" s="83" t="s">
        <v>499</v>
      </c>
      <c r="DH19" s="83"/>
      <c r="DI19" s="83">
        <v>0</v>
      </c>
      <c r="DJ19" s="83">
        <v>1</v>
      </c>
      <c r="DK19" s="83">
        <v>0</v>
      </c>
      <c r="DL19" s="83">
        <v>0</v>
      </c>
      <c r="DM19" s="83">
        <v>0</v>
      </c>
      <c r="DN19" s="83">
        <v>0</v>
      </c>
      <c r="DO19" s="83">
        <v>0</v>
      </c>
      <c r="DP19" s="83">
        <v>0</v>
      </c>
      <c r="DQ19" s="83">
        <v>0</v>
      </c>
      <c r="DR19" s="83">
        <v>0</v>
      </c>
      <c r="DS19" s="83">
        <v>0</v>
      </c>
      <c r="DT19" s="83">
        <v>3</v>
      </c>
      <c r="DU19" s="83">
        <v>3</v>
      </c>
      <c r="DV19" s="83">
        <v>0</v>
      </c>
      <c r="DW19" s="83">
        <v>0</v>
      </c>
      <c r="DX19" s="83">
        <v>3</v>
      </c>
      <c r="DY19" s="85">
        <v>43661</v>
      </c>
      <c r="DZ19" s="83" t="s">
        <v>4066</v>
      </c>
      <c r="EA19" s="83" t="s">
        <v>102</v>
      </c>
      <c r="EB19" s="83" t="s">
        <v>482</v>
      </c>
      <c r="EC19" s="83">
        <v>15</v>
      </c>
      <c r="ED19" s="83" t="s">
        <v>483</v>
      </c>
      <c r="EE19" s="83">
        <v>1</v>
      </c>
      <c r="EF19" s="83">
        <v>0</v>
      </c>
      <c r="EG19" s="83">
        <v>0</v>
      </c>
      <c r="EH19" s="83" t="s">
        <v>109</v>
      </c>
      <c r="EI19" s="83" t="s">
        <v>108</v>
      </c>
      <c r="EJ19" s="83" t="s">
        <v>583</v>
      </c>
      <c r="EK19" s="83">
        <v>0</v>
      </c>
      <c r="EL19" s="83">
        <v>0</v>
      </c>
      <c r="EM19" s="83">
        <v>1</v>
      </c>
      <c r="EN19" s="83" t="s">
        <v>497</v>
      </c>
      <c r="EO19" s="83"/>
      <c r="EP19" s="83" t="s">
        <v>436</v>
      </c>
      <c r="EQ19" s="136">
        <v>1</v>
      </c>
      <c r="ER19" s="136">
        <v>1</v>
      </c>
      <c r="ES19" s="136">
        <v>1</v>
      </c>
      <c r="ET19" s="136">
        <v>1</v>
      </c>
      <c r="EU19" s="215" t="s">
        <v>269</v>
      </c>
      <c r="EV19" s="136">
        <v>1</v>
      </c>
      <c r="EW19" s="136">
        <v>1</v>
      </c>
      <c r="EX19" s="136">
        <v>1</v>
      </c>
      <c r="EY19" s="136">
        <v>1</v>
      </c>
      <c r="EZ19" s="136">
        <v>1</v>
      </c>
      <c r="FP19" s="215" t="s">
        <v>592</v>
      </c>
      <c r="FQ19" s="136" t="b">
        <v>1</v>
      </c>
      <c r="FR19" s="136" t="b">
        <v>1</v>
      </c>
      <c r="FS19" s="136" t="b">
        <v>1</v>
      </c>
      <c r="FT19" s="136" t="b">
        <v>1</v>
      </c>
      <c r="FX19" s="215" t="s">
        <v>269</v>
      </c>
    </row>
    <row r="20" spans="1:180" ht="60" customHeight="1" x14ac:dyDescent="0.55000000000000004">
      <c r="A20" s="83" t="s">
        <v>130</v>
      </c>
      <c r="B20" s="83" t="s">
        <v>98</v>
      </c>
      <c r="C20" s="136">
        <v>352881</v>
      </c>
      <c r="D20" s="207" t="s">
        <v>627</v>
      </c>
      <c r="E20" s="208" t="s">
        <v>630</v>
      </c>
      <c r="F20" s="83" t="s">
        <v>108</v>
      </c>
      <c r="G20" s="85">
        <v>20621</v>
      </c>
      <c r="H20" s="83" t="s">
        <v>102</v>
      </c>
      <c r="I20" s="85">
        <v>39794</v>
      </c>
      <c r="J20" s="83" t="s">
        <v>228</v>
      </c>
      <c r="K20" s="216">
        <v>679979133509</v>
      </c>
      <c r="L20" s="83" t="s">
        <v>191</v>
      </c>
      <c r="M20" s="85">
        <v>43631</v>
      </c>
      <c r="N20" s="83">
        <v>618.33333333333303</v>
      </c>
      <c r="O20" s="83" t="s">
        <v>180</v>
      </c>
      <c r="P20" s="83" t="s">
        <v>181</v>
      </c>
      <c r="Q20" s="208" t="s">
        <v>5108</v>
      </c>
      <c r="R20" s="83" t="s">
        <v>102</v>
      </c>
      <c r="S20" s="83" t="s">
        <v>102</v>
      </c>
      <c r="T20" s="83" t="s">
        <v>199</v>
      </c>
      <c r="U20" s="83" t="s">
        <v>9069</v>
      </c>
      <c r="V20" s="83" t="s">
        <v>104</v>
      </c>
      <c r="W20" s="83" t="s">
        <v>105</v>
      </c>
      <c r="X20" s="86" t="s">
        <v>5108</v>
      </c>
      <c r="Y20" s="87" t="s">
        <v>102</v>
      </c>
      <c r="Z20" s="87" t="s">
        <v>102</v>
      </c>
      <c r="AA20" s="87" t="s">
        <v>199</v>
      </c>
      <c r="AB20" s="87" t="s">
        <v>9069</v>
      </c>
      <c r="AC20" s="87" t="s">
        <v>104</v>
      </c>
      <c r="AD20" s="87" t="s">
        <v>105</v>
      </c>
      <c r="AE20" s="87" t="s">
        <v>106</v>
      </c>
      <c r="AF20" s="86" t="s">
        <v>5108</v>
      </c>
      <c r="AG20" s="87" t="s">
        <v>489</v>
      </c>
      <c r="AH20" s="87" t="s">
        <v>9070</v>
      </c>
      <c r="AI20" s="87" t="s">
        <v>104</v>
      </c>
      <c r="AJ20" s="87" t="s">
        <v>204</v>
      </c>
      <c r="AK20" s="88"/>
      <c r="AL20" s="83" t="s">
        <v>107</v>
      </c>
      <c r="AM20" s="89" t="s">
        <v>454</v>
      </c>
      <c r="AN20" s="90" t="s">
        <v>416</v>
      </c>
      <c r="AO20" s="91" t="s">
        <v>641</v>
      </c>
      <c r="AP20" s="90">
        <v>8.3333333333333304</v>
      </c>
      <c r="AQ20" s="92" t="s">
        <v>211</v>
      </c>
      <c r="AR20" s="93" t="s">
        <v>102</v>
      </c>
      <c r="AS20" s="93" t="s">
        <v>102</v>
      </c>
      <c r="AT20" s="93" t="s">
        <v>102</v>
      </c>
      <c r="AU20" s="210" t="s">
        <v>641</v>
      </c>
      <c r="AV20" s="93" t="s">
        <v>192</v>
      </c>
      <c r="AW20" s="94" t="s">
        <v>102</v>
      </c>
      <c r="AX20" s="93" t="s">
        <v>105</v>
      </c>
      <c r="AY20" s="95" t="s">
        <v>188</v>
      </c>
      <c r="AZ20" s="93" t="s">
        <v>102</v>
      </c>
      <c r="BA20" s="93" t="s">
        <v>9071</v>
      </c>
      <c r="BB20" s="93" t="s">
        <v>102</v>
      </c>
      <c r="BC20" s="93" t="s">
        <v>102</v>
      </c>
      <c r="BD20" s="96" t="s">
        <v>102</v>
      </c>
      <c r="BE20" s="90">
        <v>0.83333333333333404</v>
      </c>
      <c r="BF20" s="93" t="s">
        <v>211</v>
      </c>
      <c r="BG20" s="93" t="s">
        <v>102</v>
      </c>
      <c r="BH20" s="93" t="s">
        <v>102</v>
      </c>
      <c r="BI20" s="93" t="s">
        <v>102</v>
      </c>
      <c r="BJ20" s="210" t="s">
        <v>646</v>
      </c>
      <c r="BK20" s="93" t="s">
        <v>182</v>
      </c>
      <c r="BL20" s="97" t="s">
        <v>102</v>
      </c>
      <c r="BM20" s="93" t="s">
        <v>105</v>
      </c>
      <c r="BN20" s="93" t="s">
        <v>104</v>
      </c>
      <c r="BO20" s="93" t="s">
        <v>102</v>
      </c>
      <c r="BP20" s="98">
        <v>20180212</v>
      </c>
      <c r="BQ20" s="93" t="s">
        <v>102</v>
      </c>
      <c r="BR20" s="93" t="s">
        <v>102</v>
      </c>
      <c r="BS20" s="93" t="s">
        <v>102</v>
      </c>
      <c r="BT20" s="99" t="s">
        <v>591</v>
      </c>
      <c r="BU20" s="100" t="s">
        <v>10721</v>
      </c>
      <c r="BV20" s="101" t="s">
        <v>471</v>
      </c>
      <c r="BW20" s="136"/>
      <c r="BX20" s="103" t="s">
        <v>565</v>
      </c>
      <c r="BY20" s="104" t="s">
        <v>190</v>
      </c>
      <c r="BZ20" s="136"/>
      <c r="CA20" s="83" t="s">
        <v>599</v>
      </c>
      <c r="CB20" s="106" t="s">
        <v>647</v>
      </c>
      <c r="CC20" s="106" t="s">
        <v>5216</v>
      </c>
      <c r="CD20" s="107"/>
      <c r="CE20" s="108" t="s">
        <v>107</v>
      </c>
      <c r="CF20" s="108" t="s">
        <v>107</v>
      </c>
      <c r="CG20" s="109"/>
      <c r="CH20" s="110" t="s">
        <v>107</v>
      </c>
      <c r="CI20" s="111"/>
      <c r="CJ20" s="112">
        <v>6710</v>
      </c>
      <c r="CK20" s="113">
        <v>86</v>
      </c>
      <c r="CL20" s="114" t="s">
        <v>134</v>
      </c>
      <c r="CM20" s="114" t="s">
        <v>108</v>
      </c>
      <c r="CN20" s="114"/>
      <c r="CO20" s="115" t="s">
        <v>102</v>
      </c>
      <c r="CP20" s="115" t="s">
        <v>102</v>
      </c>
      <c r="CQ20" s="115" t="s">
        <v>102</v>
      </c>
      <c r="CR20" s="115" t="s">
        <v>102</v>
      </c>
      <c r="CS20" s="116"/>
      <c r="CT20" s="117" t="s">
        <v>109</v>
      </c>
      <c r="CU20" s="117" t="s">
        <v>109</v>
      </c>
      <c r="CV20" s="83">
        <v>16</v>
      </c>
      <c r="CW20" s="83" t="s">
        <v>108</v>
      </c>
      <c r="CX20" s="83">
        <v>16</v>
      </c>
      <c r="CY20" s="83" t="s">
        <v>108</v>
      </c>
      <c r="CZ20" s="83">
        <v>6344</v>
      </c>
      <c r="DA20" s="83" t="s">
        <v>419</v>
      </c>
      <c r="DB20" s="83" t="s">
        <v>130</v>
      </c>
      <c r="DC20" s="83" t="s">
        <v>499</v>
      </c>
      <c r="DD20" s="83">
        <v>1065</v>
      </c>
      <c r="DE20" s="83" t="s">
        <v>444</v>
      </c>
      <c r="DF20" s="83" t="s">
        <v>130</v>
      </c>
      <c r="DG20" s="83" t="s">
        <v>499</v>
      </c>
      <c r="DH20" s="83"/>
      <c r="DI20" s="83">
        <v>0</v>
      </c>
      <c r="DJ20" s="83">
        <v>1</v>
      </c>
      <c r="DK20" s="83">
        <v>0</v>
      </c>
      <c r="DL20" s="83">
        <v>0</v>
      </c>
      <c r="DM20" s="83">
        <v>0</v>
      </c>
      <c r="DN20" s="83">
        <v>0</v>
      </c>
      <c r="DO20" s="83">
        <v>0</v>
      </c>
      <c r="DP20" s="83">
        <v>0</v>
      </c>
      <c r="DQ20" s="83">
        <v>0</v>
      </c>
      <c r="DR20" s="83">
        <v>0</v>
      </c>
      <c r="DS20" s="83">
        <v>0</v>
      </c>
      <c r="DT20" s="83">
        <v>3</v>
      </c>
      <c r="DU20" s="83">
        <v>3</v>
      </c>
      <c r="DV20" s="83">
        <v>0</v>
      </c>
      <c r="DW20" s="83">
        <v>0</v>
      </c>
      <c r="DX20" s="83">
        <v>3</v>
      </c>
      <c r="DY20" s="85">
        <v>43662</v>
      </c>
      <c r="DZ20" s="83" t="s">
        <v>4067</v>
      </c>
      <c r="EA20" s="83" t="s">
        <v>102</v>
      </c>
      <c r="EB20" s="83" t="s">
        <v>482</v>
      </c>
      <c r="EC20" s="83">
        <v>16</v>
      </c>
      <c r="ED20" s="83" t="s">
        <v>483</v>
      </c>
      <c r="EE20" s="83">
        <v>1</v>
      </c>
      <c r="EF20" s="83">
        <v>0</v>
      </c>
      <c r="EG20" s="83">
        <v>0</v>
      </c>
      <c r="EH20" s="83" t="s">
        <v>109</v>
      </c>
      <c r="EI20" s="83" t="s">
        <v>108</v>
      </c>
      <c r="EJ20" s="83" t="s">
        <v>583</v>
      </c>
      <c r="EK20" s="83">
        <v>0</v>
      </c>
      <c r="EL20" s="83">
        <v>0</v>
      </c>
      <c r="EM20" s="83">
        <v>1</v>
      </c>
      <c r="EN20" s="83" t="s">
        <v>497</v>
      </c>
      <c r="EO20" s="83"/>
      <c r="EP20" s="83" t="s">
        <v>436</v>
      </c>
      <c r="EQ20" s="136">
        <v>1</v>
      </c>
      <c r="ER20" s="136">
        <v>1</v>
      </c>
      <c r="ES20" s="136">
        <v>1</v>
      </c>
      <c r="ET20" s="136">
        <v>1</v>
      </c>
      <c r="EU20" s="215" t="s">
        <v>269</v>
      </c>
      <c r="EV20" s="136">
        <v>1</v>
      </c>
      <c r="EW20" s="136">
        <v>1</v>
      </c>
      <c r="EX20" s="136">
        <v>1</v>
      </c>
      <c r="EY20" s="136">
        <v>1</v>
      </c>
      <c r="EZ20" s="136">
        <v>1</v>
      </c>
      <c r="FP20" s="215" t="s">
        <v>592</v>
      </c>
      <c r="FQ20" s="136" t="b">
        <v>1</v>
      </c>
      <c r="FR20" s="136" t="b">
        <v>1</v>
      </c>
      <c r="FS20" s="136" t="b">
        <v>1</v>
      </c>
      <c r="FT20" s="136" t="b">
        <v>1</v>
      </c>
      <c r="FX20" s="215" t="s">
        <v>269</v>
      </c>
    </row>
    <row r="21" spans="1:180" ht="60" customHeight="1" x14ac:dyDescent="0.55000000000000004">
      <c r="A21" s="83" t="s">
        <v>130</v>
      </c>
      <c r="B21" s="83" t="s">
        <v>98</v>
      </c>
      <c r="C21" s="136">
        <v>366917</v>
      </c>
      <c r="D21" s="207" t="s">
        <v>628</v>
      </c>
      <c r="E21" s="208" t="s">
        <v>633</v>
      </c>
      <c r="F21" s="83" t="s">
        <v>108</v>
      </c>
      <c r="G21" s="85">
        <v>22744</v>
      </c>
      <c r="H21" s="83" t="s">
        <v>102</v>
      </c>
      <c r="I21" s="85">
        <v>39772</v>
      </c>
      <c r="J21" s="83" t="s">
        <v>228</v>
      </c>
      <c r="K21" s="216">
        <v>101757481535</v>
      </c>
      <c r="L21" s="83" t="s">
        <v>191</v>
      </c>
      <c r="M21" s="85">
        <v>43619</v>
      </c>
      <c r="N21" s="83">
        <v>613.33333333333303</v>
      </c>
      <c r="O21" s="83" t="s">
        <v>193</v>
      </c>
      <c r="P21" s="83" t="s">
        <v>181</v>
      </c>
      <c r="Q21" s="208" t="s">
        <v>5112</v>
      </c>
      <c r="R21" s="83" t="s">
        <v>102</v>
      </c>
      <c r="S21" s="83" t="s">
        <v>102</v>
      </c>
      <c r="T21" s="83" t="s">
        <v>133</v>
      </c>
      <c r="U21" s="83" t="s">
        <v>9072</v>
      </c>
      <c r="V21" s="83" t="s">
        <v>111</v>
      </c>
      <c r="W21" s="83" t="s">
        <v>105</v>
      </c>
      <c r="X21" s="86" t="s">
        <v>5112</v>
      </c>
      <c r="Y21" s="87" t="s">
        <v>102</v>
      </c>
      <c r="Z21" s="87" t="s">
        <v>102</v>
      </c>
      <c r="AA21" s="87" t="s">
        <v>133</v>
      </c>
      <c r="AB21" s="87" t="s">
        <v>9072</v>
      </c>
      <c r="AC21" s="87" t="s">
        <v>111</v>
      </c>
      <c r="AD21" s="87" t="s">
        <v>105</v>
      </c>
      <c r="AE21" s="87" t="s">
        <v>106</v>
      </c>
      <c r="AF21" s="86" t="s">
        <v>5112</v>
      </c>
      <c r="AG21" s="87" t="s">
        <v>486</v>
      </c>
      <c r="AH21" s="87" t="s">
        <v>9072</v>
      </c>
      <c r="AI21" s="87" t="s">
        <v>111</v>
      </c>
      <c r="AJ21" s="87" t="s">
        <v>204</v>
      </c>
      <c r="AK21" s="88"/>
      <c r="AL21" s="83" t="s">
        <v>107</v>
      </c>
      <c r="AM21" s="89" t="s">
        <v>454</v>
      </c>
      <c r="AN21" s="90" t="s">
        <v>416</v>
      </c>
      <c r="AO21" s="91" t="s">
        <v>642</v>
      </c>
      <c r="AP21" s="90">
        <v>8.3333333333333304</v>
      </c>
      <c r="AQ21" s="92" t="s">
        <v>102</v>
      </c>
      <c r="AR21" s="93" t="s">
        <v>102</v>
      </c>
      <c r="AS21" s="93" t="s">
        <v>102</v>
      </c>
      <c r="AT21" s="93" t="s">
        <v>102</v>
      </c>
      <c r="AU21" s="210" t="s">
        <v>644</v>
      </c>
      <c r="AV21" s="93" t="s">
        <v>185</v>
      </c>
      <c r="AW21" s="94" t="s">
        <v>102</v>
      </c>
      <c r="AX21" s="93" t="s">
        <v>183</v>
      </c>
      <c r="AY21" s="95" t="s">
        <v>111</v>
      </c>
      <c r="AZ21" s="93" t="s">
        <v>102</v>
      </c>
      <c r="BA21" s="93" t="s">
        <v>102</v>
      </c>
      <c r="BB21" s="93" t="s">
        <v>102</v>
      </c>
      <c r="BC21" s="93" t="s">
        <v>102</v>
      </c>
      <c r="BD21" s="96" t="s">
        <v>102</v>
      </c>
      <c r="BE21" s="90">
        <v>0.33333333333333398</v>
      </c>
      <c r="BF21" s="93" t="s">
        <v>102</v>
      </c>
      <c r="BG21" s="93" t="s">
        <v>102</v>
      </c>
      <c r="BH21" s="93" t="s">
        <v>102</v>
      </c>
      <c r="BI21" s="93" t="s">
        <v>102</v>
      </c>
      <c r="BJ21" s="210" t="s">
        <v>642</v>
      </c>
      <c r="BK21" s="93" t="s">
        <v>192</v>
      </c>
      <c r="BL21" s="97" t="s">
        <v>102</v>
      </c>
      <c r="BM21" s="93" t="s">
        <v>183</v>
      </c>
      <c r="BN21" s="93" t="s">
        <v>106</v>
      </c>
      <c r="BO21" s="93" t="s">
        <v>102</v>
      </c>
      <c r="BP21" s="98" t="s">
        <v>102</v>
      </c>
      <c r="BQ21" s="93" t="s">
        <v>102</v>
      </c>
      <c r="BR21" s="93" t="s">
        <v>102</v>
      </c>
      <c r="BS21" s="93" t="s">
        <v>102</v>
      </c>
      <c r="BT21" s="99" t="s">
        <v>591</v>
      </c>
      <c r="BU21" s="100" t="s">
        <v>10722</v>
      </c>
      <c r="BV21" s="101" t="s">
        <v>471</v>
      </c>
      <c r="BW21" s="136"/>
      <c r="BX21" s="103" t="s">
        <v>565</v>
      </c>
      <c r="BY21" s="104" t="s">
        <v>190</v>
      </c>
      <c r="BZ21" s="136"/>
      <c r="CA21" s="83" t="s">
        <v>599</v>
      </c>
      <c r="CB21" s="106" t="s">
        <v>647</v>
      </c>
      <c r="CC21" s="106" t="s">
        <v>5228</v>
      </c>
      <c r="CD21" s="107"/>
      <c r="CE21" s="108" t="s">
        <v>107</v>
      </c>
      <c r="CF21" s="108" t="s">
        <v>107</v>
      </c>
      <c r="CG21" s="109"/>
      <c r="CH21" s="110" t="s">
        <v>107</v>
      </c>
      <c r="CI21" s="111"/>
      <c r="CJ21" s="112">
        <v>6710</v>
      </c>
      <c r="CK21" s="113">
        <v>86</v>
      </c>
      <c r="CL21" s="114" t="s">
        <v>134</v>
      </c>
      <c r="CM21" s="114" t="s">
        <v>108</v>
      </c>
      <c r="CN21" s="114"/>
      <c r="CO21" s="115" t="s">
        <v>102</v>
      </c>
      <c r="CP21" s="115" t="s">
        <v>102</v>
      </c>
      <c r="CQ21" s="115" t="s">
        <v>102</v>
      </c>
      <c r="CR21" s="115" t="s">
        <v>102</v>
      </c>
      <c r="CS21" s="116"/>
      <c r="CT21" s="117" t="s">
        <v>109</v>
      </c>
      <c r="CU21" s="117" t="s">
        <v>109</v>
      </c>
      <c r="CV21" s="83">
        <v>17</v>
      </c>
      <c r="CW21" s="83" t="s">
        <v>108</v>
      </c>
      <c r="CX21" s="83">
        <v>17</v>
      </c>
      <c r="CY21" s="83" t="s">
        <v>108</v>
      </c>
      <c r="CZ21" s="83">
        <v>6345</v>
      </c>
      <c r="DA21" s="83" t="s">
        <v>419</v>
      </c>
      <c r="DB21" s="83" t="s">
        <v>130</v>
      </c>
      <c r="DC21" s="83" t="s">
        <v>499</v>
      </c>
      <c r="DD21" s="83">
        <v>1066</v>
      </c>
      <c r="DE21" s="83" t="s">
        <v>444</v>
      </c>
      <c r="DF21" s="83" t="s">
        <v>130</v>
      </c>
      <c r="DG21" s="83" t="s">
        <v>499</v>
      </c>
      <c r="DH21" s="83"/>
      <c r="DI21" s="83">
        <v>0</v>
      </c>
      <c r="DJ21" s="83">
        <v>1</v>
      </c>
      <c r="DK21" s="83">
        <v>0</v>
      </c>
      <c r="DL21" s="83">
        <v>0</v>
      </c>
      <c r="DM21" s="83">
        <v>0</v>
      </c>
      <c r="DN21" s="83">
        <v>0</v>
      </c>
      <c r="DO21" s="83">
        <v>0</v>
      </c>
      <c r="DP21" s="83">
        <v>0</v>
      </c>
      <c r="DQ21" s="83">
        <v>0</v>
      </c>
      <c r="DR21" s="83">
        <v>0</v>
      </c>
      <c r="DS21" s="83">
        <v>0</v>
      </c>
      <c r="DT21" s="83">
        <v>3</v>
      </c>
      <c r="DU21" s="83">
        <v>3</v>
      </c>
      <c r="DV21" s="83">
        <v>0</v>
      </c>
      <c r="DW21" s="83">
        <v>0</v>
      </c>
      <c r="DX21" s="83">
        <v>3</v>
      </c>
      <c r="DY21" s="85">
        <v>43663</v>
      </c>
      <c r="DZ21" s="83" t="s">
        <v>4068</v>
      </c>
      <c r="EA21" s="83" t="s">
        <v>102</v>
      </c>
      <c r="EB21" s="83" t="s">
        <v>482</v>
      </c>
      <c r="EC21" s="83">
        <v>17</v>
      </c>
      <c r="ED21" s="83" t="s">
        <v>483</v>
      </c>
      <c r="EE21" s="83">
        <v>1</v>
      </c>
      <c r="EF21" s="83">
        <v>0</v>
      </c>
      <c r="EG21" s="83">
        <v>0</v>
      </c>
      <c r="EH21" s="83" t="s">
        <v>109</v>
      </c>
      <c r="EI21" s="83" t="s">
        <v>108</v>
      </c>
      <c r="EJ21" s="83" t="s">
        <v>583</v>
      </c>
      <c r="EK21" s="83">
        <v>0</v>
      </c>
      <c r="EL21" s="83">
        <v>0</v>
      </c>
      <c r="EM21" s="83">
        <v>1</v>
      </c>
      <c r="EN21" s="83" t="s">
        <v>497</v>
      </c>
      <c r="EO21" s="83"/>
      <c r="EP21" s="83" t="s">
        <v>436</v>
      </c>
      <c r="EQ21" s="136">
        <v>1</v>
      </c>
      <c r="ER21" s="136">
        <v>1</v>
      </c>
      <c r="ES21" s="136">
        <v>1</v>
      </c>
      <c r="ET21" s="136">
        <v>1</v>
      </c>
      <c r="EU21" s="215" t="s">
        <v>269</v>
      </c>
      <c r="EV21" s="136">
        <v>1</v>
      </c>
      <c r="EW21" s="136">
        <v>1</v>
      </c>
      <c r="EX21" s="136">
        <v>1</v>
      </c>
      <c r="EY21" s="136">
        <v>1</v>
      </c>
      <c r="EZ21" s="136">
        <v>1</v>
      </c>
      <c r="FP21" s="215" t="s">
        <v>592</v>
      </c>
      <c r="FQ21" s="136" t="b">
        <v>1</v>
      </c>
      <c r="FR21" s="136" t="b">
        <v>1</v>
      </c>
      <c r="FS21" s="136" t="b">
        <v>1</v>
      </c>
      <c r="FT21" s="136" t="b">
        <v>1</v>
      </c>
      <c r="FX21" s="215" t="s">
        <v>269</v>
      </c>
    </row>
    <row r="22" spans="1:180" ht="60" customHeight="1" x14ac:dyDescent="0.55000000000000004">
      <c r="A22" s="83" t="s">
        <v>130</v>
      </c>
      <c r="B22" s="83" t="s">
        <v>98</v>
      </c>
      <c r="C22" s="136">
        <v>801388</v>
      </c>
      <c r="D22" s="207" t="s">
        <v>629</v>
      </c>
      <c r="E22" s="208" t="s">
        <v>634</v>
      </c>
      <c r="F22" s="83" t="s">
        <v>108</v>
      </c>
      <c r="G22" s="85">
        <v>26341</v>
      </c>
      <c r="H22" s="83" t="s">
        <v>102</v>
      </c>
      <c r="I22" s="85">
        <v>34633</v>
      </c>
      <c r="J22" s="83" t="s">
        <v>228</v>
      </c>
      <c r="K22" s="216">
        <v>108454632805</v>
      </c>
      <c r="L22" s="83" t="s">
        <v>191</v>
      </c>
      <c r="M22" s="85">
        <v>43642</v>
      </c>
      <c r="N22" s="83">
        <v>608.33333333333303</v>
      </c>
      <c r="O22" s="83" t="s">
        <v>193</v>
      </c>
      <c r="P22" s="83" t="s">
        <v>181</v>
      </c>
      <c r="Q22" s="208" t="s">
        <v>5116</v>
      </c>
      <c r="R22" s="83" t="s">
        <v>102</v>
      </c>
      <c r="S22" s="83" t="s">
        <v>102</v>
      </c>
      <c r="T22" s="83" t="s">
        <v>131</v>
      </c>
      <c r="U22" s="83" t="s">
        <v>9073</v>
      </c>
      <c r="V22" s="83" t="s">
        <v>104</v>
      </c>
      <c r="W22" s="83" t="s">
        <v>105</v>
      </c>
      <c r="X22" s="86" t="s">
        <v>5116</v>
      </c>
      <c r="Y22" s="87" t="s">
        <v>102</v>
      </c>
      <c r="Z22" s="87" t="s">
        <v>102</v>
      </c>
      <c r="AA22" s="87" t="s">
        <v>131</v>
      </c>
      <c r="AB22" s="87" t="s">
        <v>9073</v>
      </c>
      <c r="AC22" s="87" t="s">
        <v>104</v>
      </c>
      <c r="AD22" s="87" t="s">
        <v>105</v>
      </c>
      <c r="AE22" s="87" t="s">
        <v>106</v>
      </c>
      <c r="AF22" s="86" t="s">
        <v>5116</v>
      </c>
      <c r="AG22" s="87" t="s">
        <v>177</v>
      </c>
      <c r="AH22" s="87" t="s">
        <v>9073</v>
      </c>
      <c r="AI22" s="87" t="s">
        <v>104</v>
      </c>
      <c r="AJ22" s="87" t="s">
        <v>204</v>
      </c>
      <c r="AK22" s="88"/>
      <c r="AL22" s="83" t="s">
        <v>107</v>
      </c>
      <c r="AM22" s="89" t="s">
        <v>454</v>
      </c>
      <c r="AN22" s="90" t="s">
        <v>416</v>
      </c>
      <c r="AO22" s="91" t="s">
        <v>643</v>
      </c>
      <c r="AP22" s="90">
        <v>8.3333333333333304</v>
      </c>
      <c r="AQ22" s="92" t="s">
        <v>102</v>
      </c>
      <c r="AR22" s="93" t="s">
        <v>102</v>
      </c>
      <c r="AS22" s="93" t="s">
        <v>102</v>
      </c>
      <c r="AT22" s="93" t="s">
        <v>102</v>
      </c>
      <c r="AU22" s="210" t="s">
        <v>645</v>
      </c>
      <c r="AV22" s="93" t="s">
        <v>185</v>
      </c>
      <c r="AW22" s="94" t="s">
        <v>102</v>
      </c>
      <c r="AX22" s="93" t="s">
        <v>105</v>
      </c>
      <c r="AY22" s="95" t="s">
        <v>104</v>
      </c>
      <c r="AZ22" s="93" t="s">
        <v>102</v>
      </c>
      <c r="BA22" s="93" t="s">
        <v>102</v>
      </c>
      <c r="BB22" s="93" t="s">
        <v>102</v>
      </c>
      <c r="BC22" s="93" t="s">
        <v>102</v>
      </c>
      <c r="BD22" s="96" t="s">
        <v>102</v>
      </c>
      <c r="BE22" s="90">
        <v>-0.16666666666666599</v>
      </c>
      <c r="BF22" s="93" t="s">
        <v>102</v>
      </c>
      <c r="BG22" s="93" t="s">
        <v>102</v>
      </c>
      <c r="BH22" s="93" t="s">
        <v>102</v>
      </c>
      <c r="BI22" s="93" t="s">
        <v>102</v>
      </c>
      <c r="BJ22" s="210" t="s">
        <v>643</v>
      </c>
      <c r="BK22" s="93" t="s">
        <v>196</v>
      </c>
      <c r="BL22" s="97" t="s">
        <v>102</v>
      </c>
      <c r="BM22" s="93" t="s">
        <v>105</v>
      </c>
      <c r="BN22" s="93" t="s">
        <v>596</v>
      </c>
      <c r="BO22" s="93" t="s">
        <v>102</v>
      </c>
      <c r="BP22" s="98" t="s">
        <v>102</v>
      </c>
      <c r="BQ22" s="93" t="s">
        <v>102</v>
      </c>
      <c r="BR22" s="93" t="s">
        <v>102</v>
      </c>
      <c r="BS22" s="93" t="s">
        <v>102</v>
      </c>
      <c r="BT22" s="99" t="s">
        <v>591</v>
      </c>
      <c r="BU22" s="100" t="s">
        <v>10723</v>
      </c>
      <c r="BV22" s="101" t="s">
        <v>471</v>
      </c>
      <c r="BW22" s="136"/>
      <c r="BX22" s="103" t="s">
        <v>565</v>
      </c>
      <c r="BY22" s="104" t="s">
        <v>190</v>
      </c>
      <c r="BZ22" s="136"/>
      <c r="CA22" s="83" t="s">
        <v>599</v>
      </c>
      <c r="CB22" s="106" t="s">
        <v>647</v>
      </c>
      <c r="CC22" s="106" t="s">
        <v>5240</v>
      </c>
      <c r="CD22" s="107"/>
      <c r="CE22" s="108" t="s">
        <v>107</v>
      </c>
      <c r="CF22" s="108" t="s">
        <v>107</v>
      </c>
      <c r="CG22" s="109"/>
      <c r="CH22" s="110" t="s">
        <v>107</v>
      </c>
      <c r="CI22" s="111"/>
      <c r="CJ22" s="112">
        <v>6710</v>
      </c>
      <c r="CK22" s="113">
        <v>86</v>
      </c>
      <c r="CL22" s="114" t="s">
        <v>134</v>
      </c>
      <c r="CM22" s="114" t="s">
        <v>108</v>
      </c>
      <c r="CN22" s="114"/>
      <c r="CO22" s="115" t="s">
        <v>102</v>
      </c>
      <c r="CP22" s="115" t="s">
        <v>102</v>
      </c>
      <c r="CQ22" s="115" t="s">
        <v>102</v>
      </c>
      <c r="CR22" s="115" t="s">
        <v>102</v>
      </c>
      <c r="CS22" s="116"/>
      <c r="CT22" s="117" t="s">
        <v>109</v>
      </c>
      <c r="CU22" s="117" t="s">
        <v>109</v>
      </c>
      <c r="CV22" s="83">
        <v>18</v>
      </c>
      <c r="CW22" s="83" t="s">
        <v>108</v>
      </c>
      <c r="CX22" s="83">
        <v>18</v>
      </c>
      <c r="CY22" s="83" t="s">
        <v>108</v>
      </c>
      <c r="CZ22" s="83">
        <v>6346</v>
      </c>
      <c r="DA22" s="83" t="s">
        <v>419</v>
      </c>
      <c r="DB22" s="83" t="s">
        <v>130</v>
      </c>
      <c r="DC22" s="83" t="s">
        <v>499</v>
      </c>
      <c r="DD22" s="83">
        <v>1067</v>
      </c>
      <c r="DE22" s="83" t="s">
        <v>444</v>
      </c>
      <c r="DF22" s="83" t="s">
        <v>130</v>
      </c>
      <c r="DG22" s="83" t="s">
        <v>499</v>
      </c>
      <c r="DH22" s="83"/>
      <c r="DI22" s="83">
        <v>0</v>
      </c>
      <c r="DJ22" s="83">
        <v>1</v>
      </c>
      <c r="DK22" s="83">
        <v>0</v>
      </c>
      <c r="DL22" s="83">
        <v>0</v>
      </c>
      <c r="DM22" s="83">
        <v>0</v>
      </c>
      <c r="DN22" s="83">
        <v>0</v>
      </c>
      <c r="DO22" s="83">
        <v>0</v>
      </c>
      <c r="DP22" s="83">
        <v>0</v>
      </c>
      <c r="DQ22" s="83">
        <v>0</v>
      </c>
      <c r="DR22" s="83">
        <v>0</v>
      </c>
      <c r="DS22" s="83">
        <v>0</v>
      </c>
      <c r="DT22" s="83">
        <v>3</v>
      </c>
      <c r="DU22" s="83">
        <v>3</v>
      </c>
      <c r="DV22" s="83">
        <v>0</v>
      </c>
      <c r="DW22" s="83">
        <v>0</v>
      </c>
      <c r="DX22" s="83">
        <v>3</v>
      </c>
      <c r="DY22" s="85">
        <v>43664</v>
      </c>
      <c r="DZ22" s="83" t="s">
        <v>4069</v>
      </c>
      <c r="EA22" s="83" t="s">
        <v>102</v>
      </c>
      <c r="EB22" s="83" t="s">
        <v>482</v>
      </c>
      <c r="EC22" s="83">
        <v>18</v>
      </c>
      <c r="ED22" s="83" t="s">
        <v>483</v>
      </c>
      <c r="EE22" s="83">
        <v>1</v>
      </c>
      <c r="EF22" s="83">
        <v>0</v>
      </c>
      <c r="EG22" s="83">
        <v>0</v>
      </c>
      <c r="EH22" s="83" t="s">
        <v>109</v>
      </c>
      <c r="EI22" s="83" t="s">
        <v>108</v>
      </c>
      <c r="EJ22" s="83" t="s">
        <v>583</v>
      </c>
      <c r="EK22" s="83">
        <v>0</v>
      </c>
      <c r="EL22" s="83">
        <v>0</v>
      </c>
      <c r="EM22" s="83">
        <v>1</v>
      </c>
      <c r="EN22" s="83" t="s">
        <v>497</v>
      </c>
      <c r="EO22" s="83"/>
      <c r="EP22" s="83" t="s">
        <v>436</v>
      </c>
      <c r="EQ22" s="136">
        <v>1</v>
      </c>
      <c r="ER22" s="136">
        <v>1</v>
      </c>
      <c r="ES22" s="136">
        <v>1</v>
      </c>
      <c r="ET22" s="136">
        <v>1</v>
      </c>
      <c r="EU22" s="215" t="s">
        <v>269</v>
      </c>
      <c r="EV22" s="136">
        <v>1</v>
      </c>
      <c r="EW22" s="136">
        <v>1</v>
      </c>
      <c r="EX22" s="136">
        <v>1</v>
      </c>
      <c r="EY22" s="136">
        <v>1</v>
      </c>
      <c r="EZ22" s="136">
        <v>1</v>
      </c>
      <c r="FP22" s="215" t="s">
        <v>592</v>
      </c>
      <c r="FQ22" s="136" t="b">
        <v>1</v>
      </c>
      <c r="FR22" s="136" t="b">
        <v>1</v>
      </c>
      <c r="FS22" s="136" t="b">
        <v>1</v>
      </c>
      <c r="FT22" s="136" t="b">
        <v>1</v>
      </c>
      <c r="FX22" s="215" t="s">
        <v>269</v>
      </c>
    </row>
    <row r="23" spans="1:180" ht="60" customHeight="1" x14ac:dyDescent="0.55000000000000004">
      <c r="A23" s="83" t="s">
        <v>130</v>
      </c>
      <c r="B23" s="83" t="s">
        <v>98</v>
      </c>
      <c r="C23" s="136">
        <v>346048</v>
      </c>
      <c r="D23" s="207" t="s">
        <v>627</v>
      </c>
      <c r="E23" s="208" t="s">
        <v>630</v>
      </c>
      <c r="F23" s="83" t="s">
        <v>108</v>
      </c>
      <c r="G23" s="85">
        <v>20621</v>
      </c>
      <c r="H23" s="83" t="s">
        <v>102</v>
      </c>
      <c r="I23" s="85">
        <v>39794</v>
      </c>
      <c r="J23" s="83" t="s">
        <v>228</v>
      </c>
      <c r="K23" s="216">
        <v>599458558779</v>
      </c>
      <c r="L23" s="83" t="s">
        <v>191</v>
      </c>
      <c r="M23" s="85">
        <v>43631</v>
      </c>
      <c r="N23" s="83">
        <v>603.33333333333303</v>
      </c>
      <c r="O23" s="83" t="s">
        <v>180</v>
      </c>
      <c r="P23" s="83" t="s">
        <v>181</v>
      </c>
      <c r="Q23" s="208" t="s">
        <v>5120</v>
      </c>
      <c r="R23" s="83" t="s">
        <v>102</v>
      </c>
      <c r="S23" s="83" t="s">
        <v>102</v>
      </c>
      <c r="T23" s="83" t="s">
        <v>199</v>
      </c>
      <c r="U23" s="83" t="s">
        <v>9074</v>
      </c>
      <c r="V23" s="83" t="s">
        <v>104</v>
      </c>
      <c r="W23" s="83" t="s">
        <v>105</v>
      </c>
      <c r="X23" s="86" t="s">
        <v>5120</v>
      </c>
      <c r="Y23" s="87" t="s">
        <v>102</v>
      </c>
      <c r="Z23" s="87" t="s">
        <v>102</v>
      </c>
      <c r="AA23" s="87" t="s">
        <v>199</v>
      </c>
      <c r="AB23" s="87" t="s">
        <v>9074</v>
      </c>
      <c r="AC23" s="87" t="s">
        <v>104</v>
      </c>
      <c r="AD23" s="87" t="s">
        <v>105</v>
      </c>
      <c r="AE23" s="87" t="s">
        <v>106</v>
      </c>
      <c r="AF23" s="86" t="s">
        <v>5120</v>
      </c>
      <c r="AG23" s="87" t="s">
        <v>489</v>
      </c>
      <c r="AH23" s="87" t="s">
        <v>9075</v>
      </c>
      <c r="AI23" s="87" t="s">
        <v>104</v>
      </c>
      <c r="AJ23" s="87" t="s">
        <v>204</v>
      </c>
      <c r="AK23" s="88"/>
      <c r="AL23" s="83" t="s">
        <v>107</v>
      </c>
      <c r="AM23" s="89" t="s">
        <v>454</v>
      </c>
      <c r="AN23" s="90" t="s">
        <v>416</v>
      </c>
      <c r="AO23" s="91" t="s">
        <v>641</v>
      </c>
      <c r="AP23" s="90">
        <v>8.3333333333333304</v>
      </c>
      <c r="AQ23" s="92" t="s">
        <v>211</v>
      </c>
      <c r="AR23" s="93" t="s">
        <v>102</v>
      </c>
      <c r="AS23" s="93" t="s">
        <v>102</v>
      </c>
      <c r="AT23" s="93" t="s">
        <v>102</v>
      </c>
      <c r="AU23" s="210" t="s">
        <v>641</v>
      </c>
      <c r="AV23" s="93" t="s">
        <v>192</v>
      </c>
      <c r="AW23" s="94" t="s">
        <v>102</v>
      </c>
      <c r="AX23" s="93" t="s">
        <v>105</v>
      </c>
      <c r="AY23" s="95" t="s">
        <v>188</v>
      </c>
      <c r="AZ23" s="93" t="s">
        <v>102</v>
      </c>
      <c r="BA23" s="93" t="s">
        <v>9076</v>
      </c>
      <c r="BB23" s="93" t="s">
        <v>102</v>
      </c>
      <c r="BC23" s="93" t="s">
        <v>102</v>
      </c>
      <c r="BD23" s="96" t="s">
        <v>102</v>
      </c>
      <c r="BE23" s="90">
        <v>-0.66666666666666596</v>
      </c>
      <c r="BF23" s="93" t="s">
        <v>211</v>
      </c>
      <c r="BG23" s="93" t="s">
        <v>102</v>
      </c>
      <c r="BH23" s="93" t="s">
        <v>102</v>
      </c>
      <c r="BI23" s="93" t="s">
        <v>102</v>
      </c>
      <c r="BJ23" s="210" t="s">
        <v>646</v>
      </c>
      <c r="BK23" s="93" t="s">
        <v>182</v>
      </c>
      <c r="BL23" s="97" t="s">
        <v>102</v>
      </c>
      <c r="BM23" s="93" t="s">
        <v>105</v>
      </c>
      <c r="BN23" s="93" t="s">
        <v>104</v>
      </c>
      <c r="BO23" s="93" t="s">
        <v>102</v>
      </c>
      <c r="BP23" s="98">
        <v>20180213</v>
      </c>
      <c r="BQ23" s="93" t="s">
        <v>102</v>
      </c>
      <c r="BR23" s="93" t="s">
        <v>102</v>
      </c>
      <c r="BS23" s="93" t="s">
        <v>102</v>
      </c>
      <c r="BT23" s="99" t="s">
        <v>591</v>
      </c>
      <c r="BU23" s="100" t="s">
        <v>10724</v>
      </c>
      <c r="BV23" s="101" t="s">
        <v>471</v>
      </c>
      <c r="BW23" s="136"/>
      <c r="BX23" s="103" t="s">
        <v>565</v>
      </c>
      <c r="BY23" s="104" t="s">
        <v>190</v>
      </c>
      <c r="BZ23" s="136"/>
      <c r="CA23" s="83" t="s">
        <v>599</v>
      </c>
      <c r="CB23" s="106" t="s">
        <v>647</v>
      </c>
      <c r="CC23" s="106" t="s">
        <v>5252</v>
      </c>
      <c r="CD23" s="107"/>
      <c r="CE23" s="108" t="s">
        <v>107</v>
      </c>
      <c r="CF23" s="108" t="s">
        <v>107</v>
      </c>
      <c r="CG23" s="109"/>
      <c r="CH23" s="110" t="s">
        <v>107</v>
      </c>
      <c r="CI23" s="111"/>
      <c r="CJ23" s="112">
        <v>6710</v>
      </c>
      <c r="CK23" s="113">
        <v>86</v>
      </c>
      <c r="CL23" s="114" t="s">
        <v>134</v>
      </c>
      <c r="CM23" s="114" t="s">
        <v>108</v>
      </c>
      <c r="CN23" s="114"/>
      <c r="CO23" s="115" t="s">
        <v>102</v>
      </c>
      <c r="CP23" s="115" t="s">
        <v>102</v>
      </c>
      <c r="CQ23" s="115" t="s">
        <v>102</v>
      </c>
      <c r="CR23" s="115" t="s">
        <v>102</v>
      </c>
      <c r="CS23" s="116"/>
      <c r="CT23" s="117" t="s">
        <v>109</v>
      </c>
      <c r="CU23" s="117" t="s">
        <v>109</v>
      </c>
      <c r="CV23" s="83">
        <v>19</v>
      </c>
      <c r="CW23" s="83" t="s">
        <v>108</v>
      </c>
      <c r="CX23" s="83">
        <v>19</v>
      </c>
      <c r="CY23" s="83" t="s">
        <v>108</v>
      </c>
      <c r="CZ23" s="83">
        <v>6347</v>
      </c>
      <c r="DA23" s="83" t="s">
        <v>419</v>
      </c>
      <c r="DB23" s="83" t="s">
        <v>130</v>
      </c>
      <c r="DC23" s="83" t="s">
        <v>499</v>
      </c>
      <c r="DD23" s="83">
        <v>1068</v>
      </c>
      <c r="DE23" s="83" t="s">
        <v>444</v>
      </c>
      <c r="DF23" s="83" t="s">
        <v>130</v>
      </c>
      <c r="DG23" s="83" t="s">
        <v>499</v>
      </c>
      <c r="DH23" s="83"/>
      <c r="DI23" s="83">
        <v>0</v>
      </c>
      <c r="DJ23" s="83">
        <v>1</v>
      </c>
      <c r="DK23" s="83">
        <v>0</v>
      </c>
      <c r="DL23" s="83">
        <v>0</v>
      </c>
      <c r="DM23" s="83">
        <v>0</v>
      </c>
      <c r="DN23" s="83">
        <v>0</v>
      </c>
      <c r="DO23" s="83">
        <v>0</v>
      </c>
      <c r="DP23" s="83">
        <v>0</v>
      </c>
      <c r="DQ23" s="83">
        <v>0</v>
      </c>
      <c r="DR23" s="83">
        <v>0</v>
      </c>
      <c r="DS23" s="83">
        <v>0</v>
      </c>
      <c r="DT23" s="83">
        <v>3</v>
      </c>
      <c r="DU23" s="83">
        <v>3</v>
      </c>
      <c r="DV23" s="83">
        <v>0</v>
      </c>
      <c r="DW23" s="83">
        <v>0</v>
      </c>
      <c r="DX23" s="83">
        <v>3</v>
      </c>
      <c r="DY23" s="85">
        <v>43665</v>
      </c>
      <c r="DZ23" s="83" t="s">
        <v>4070</v>
      </c>
      <c r="EA23" s="83" t="s">
        <v>102</v>
      </c>
      <c r="EB23" s="83" t="s">
        <v>482</v>
      </c>
      <c r="EC23" s="83">
        <v>19</v>
      </c>
      <c r="ED23" s="83" t="s">
        <v>483</v>
      </c>
      <c r="EE23" s="83">
        <v>1</v>
      </c>
      <c r="EF23" s="83">
        <v>0</v>
      </c>
      <c r="EG23" s="83">
        <v>0</v>
      </c>
      <c r="EH23" s="83" t="s">
        <v>109</v>
      </c>
      <c r="EI23" s="83" t="s">
        <v>108</v>
      </c>
      <c r="EJ23" s="83" t="s">
        <v>583</v>
      </c>
      <c r="EK23" s="83">
        <v>0</v>
      </c>
      <c r="EL23" s="83">
        <v>0</v>
      </c>
      <c r="EM23" s="83">
        <v>1</v>
      </c>
      <c r="EN23" s="83" t="s">
        <v>497</v>
      </c>
      <c r="EO23" s="83"/>
      <c r="EP23" s="83" t="s">
        <v>436</v>
      </c>
      <c r="EQ23" s="136">
        <v>1</v>
      </c>
      <c r="ER23" s="136">
        <v>1</v>
      </c>
      <c r="ES23" s="136">
        <v>1</v>
      </c>
      <c r="ET23" s="136">
        <v>1</v>
      </c>
      <c r="EU23" s="215" t="s">
        <v>269</v>
      </c>
      <c r="EV23" s="136">
        <v>1</v>
      </c>
      <c r="EW23" s="136">
        <v>1</v>
      </c>
      <c r="EX23" s="136">
        <v>1</v>
      </c>
      <c r="EY23" s="136">
        <v>1</v>
      </c>
      <c r="EZ23" s="136">
        <v>1</v>
      </c>
      <c r="FP23" s="215" t="s">
        <v>592</v>
      </c>
      <c r="FQ23" s="136" t="b">
        <v>1</v>
      </c>
      <c r="FR23" s="136" t="b">
        <v>1</v>
      </c>
      <c r="FS23" s="136" t="b">
        <v>1</v>
      </c>
      <c r="FT23" s="136" t="b">
        <v>1</v>
      </c>
      <c r="FX23" s="215" t="s">
        <v>269</v>
      </c>
    </row>
    <row r="24" spans="1:180" ht="60" customHeight="1" x14ac:dyDescent="0.55000000000000004">
      <c r="A24" s="83" t="s">
        <v>130</v>
      </c>
      <c r="B24" s="83" t="s">
        <v>98</v>
      </c>
      <c r="C24" s="136">
        <v>160019</v>
      </c>
      <c r="D24" s="207" t="s">
        <v>628</v>
      </c>
      <c r="E24" s="208" t="s">
        <v>633</v>
      </c>
      <c r="F24" s="83" t="s">
        <v>108</v>
      </c>
      <c r="G24" s="85">
        <v>22744</v>
      </c>
      <c r="H24" s="83" t="s">
        <v>102</v>
      </c>
      <c r="I24" s="85">
        <v>39772</v>
      </c>
      <c r="J24" s="83" t="s">
        <v>228</v>
      </c>
      <c r="K24" s="216">
        <v>982070169060</v>
      </c>
      <c r="L24" s="83" t="s">
        <v>191</v>
      </c>
      <c r="M24" s="85">
        <v>43619</v>
      </c>
      <c r="N24" s="83">
        <v>598.33333333333303</v>
      </c>
      <c r="O24" s="83" t="s">
        <v>193</v>
      </c>
      <c r="P24" s="83" t="s">
        <v>181</v>
      </c>
      <c r="Q24" s="208" t="s">
        <v>5124</v>
      </c>
      <c r="R24" s="83" t="s">
        <v>102</v>
      </c>
      <c r="S24" s="83" t="s">
        <v>102</v>
      </c>
      <c r="T24" s="83" t="s">
        <v>133</v>
      </c>
      <c r="U24" s="83" t="s">
        <v>9077</v>
      </c>
      <c r="V24" s="83" t="s">
        <v>111</v>
      </c>
      <c r="W24" s="83" t="s">
        <v>105</v>
      </c>
      <c r="X24" s="86" t="s">
        <v>5124</v>
      </c>
      <c r="Y24" s="87" t="s">
        <v>102</v>
      </c>
      <c r="Z24" s="87" t="s">
        <v>102</v>
      </c>
      <c r="AA24" s="87" t="s">
        <v>133</v>
      </c>
      <c r="AB24" s="87" t="s">
        <v>9077</v>
      </c>
      <c r="AC24" s="87" t="s">
        <v>111</v>
      </c>
      <c r="AD24" s="87" t="s">
        <v>105</v>
      </c>
      <c r="AE24" s="87" t="s">
        <v>106</v>
      </c>
      <c r="AF24" s="86" t="s">
        <v>5124</v>
      </c>
      <c r="AG24" s="87" t="s">
        <v>486</v>
      </c>
      <c r="AH24" s="87" t="s">
        <v>9077</v>
      </c>
      <c r="AI24" s="87" t="s">
        <v>111</v>
      </c>
      <c r="AJ24" s="87" t="s">
        <v>204</v>
      </c>
      <c r="AK24" s="88"/>
      <c r="AL24" s="83" t="s">
        <v>107</v>
      </c>
      <c r="AM24" s="89" t="s">
        <v>454</v>
      </c>
      <c r="AN24" s="90" t="s">
        <v>416</v>
      </c>
      <c r="AO24" s="91" t="s">
        <v>642</v>
      </c>
      <c r="AP24" s="90">
        <v>8.3333333333333304</v>
      </c>
      <c r="AQ24" s="92" t="s">
        <v>102</v>
      </c>
      <c r="AR24" s="93" t="s">
        <v>102</v>
      </c>
      <c r="AS24" s="93" t="s">
        <v>102</v>
      </c>
      <c r="AT24" s="93" t="s">
        <v>102</v>
      </c>
      <c r="AU24" s="210" t="s">
        <v>644</v>
      </c>
      <c r="AV24" s="93" t="s">
        <v>185</v>
      </c>
      <c r="AW24" s="94" t="s">
        <v>102</v>
      </c>
      <c r="AX24" s="93" t="s">
        <v>183</v>
      </c>
      <c r="AY24" s="95" t="s">
        <v>111</v>
      </c>
      <c r="AZ24" s="93" t="s">
        <v>102</v>
      </c>
      <c r="BA24" s="93" t="s">
        <v>102</v>
      </c>
      <c r="BB24" s="93" t="s">
        <v>102</v>
      </c>
      <c r="BC24" s="93" t="s">
        <v>102</v>
      </c>
      <c r="BD24" s="96" t="s">
        <v>102</v>
      </c>
      <c r="BE24" s="90">
        <v>-1.1666666666666701</v>
      </c>
      <c r="BF24" s="93" t="s">
        <v>102</v>
      </c>
      <c r="BG24" s="93" t="s">
        <v>102</v>
      </c>
      <c r="BH24" s="93" t="s">
        <v>102</v>
      </c>
      <c r="BI24" s="93" t="s">
        <v>102</v>
      </c>
      <c r="BJ24" s="210" t="s">
        <v>642</v>
      </c>
      <c r="BK24" s="93" t="s">
        <v>192</v>
      </c>
      <c r="BL24" s="97" t="s">
        <v>102</v>
      </c>
      <c r="BM24" s="93" t="s">
        <v>183</v>
      </c>
      <c r="BN24" s="93" t="s">
        <v>106</v>
      </c>
      <c r="BO24" s="93" t="s">
        <v>102</v>
      </c>
      <c r="BP24" s="98" t="s">
        <v>102</v>
      </c>
      <c r="BQ24" s="93" t="s">
        <v>102</v>
      </c>
      <c r="BR24" s="93" t="s">
        <v>102</v>
      </c>
      <c r="BS24" s="93" t="s">
        <v>102</v>
      </c>
      <c r="BT24" s="99" t="s">
        <v>591</v>
      </c>
      <c r="BU24" s="100" t="s">
        <v>10725</v>
      </c>
      <c r="BV24" s="101" t="s">
        <v>471</v>
      </c>
      <c r="BW24" s="136"/>
      <c r="BX24" s="103" t="s">
        <v>565</v>
      </c>
      <c r="BY24" s="104" t="s">
        <v>190</v>
      </c>
      <c r="BZ24" s="136"/>
      <c r="CA24" s="83" t="s">
        <v>599</v>
      </c>
      <c r="CB24" s="106" t="s">
        <v>647</v>
      </c>
      <c r="CC24" s="106" t="s">
        <v>5264</v>
      </c>
      <c r="CD24" s="107"/>
      <c r="CE24" s="108" t="s">
        <v>107</v>
      </c>
      <c r="CF24" s="108" t="s">
        <v>107</v>
      </c>
      <c r="CG24" s="109"/>
      <c r="CH24" s="110" t="s">
        <v>107</v>
      </c>
      <c r="CI24" s="111"/>
      <c r="CJ24" s="112">
        <v>6710</v>
      </c>
      <c r="CK24" s="113">
        <v>86</v>
      </c>
      <c r="CL24" s="114" t="s">
        <v>134</v>
      </c>
      <c r="CM24" s="114" t="s">
        <v>108</v>
      </c>
      <c r="CN24" s="114"/>
      <c r="CO24" s="115" t="s">
        <v>102</v>
      </c>
      <c r="CP24" s="115" t="s">
        <v>102</v>
      </c>
      <c r="CQ24" s="115" t="s">
        <v>102</v>
      </c>
      <c r="CR24" s="115" t="s">
        <v>102</v>
      </c>
      <c r="CS24" s="116"/>
      <c r="CT24" s="117" t="s">
        <v>109</v>
      </c>
      <c r="CU24" s="117" t="s">
        <v>109</v>
      </c>
      <c r="CV24" s="83">
        <v>20</v>
      </c>
      <c r="CW24" s="83" t="s">
        <v>108</v>
      </c>
      <c r="CX24" s="83">
        <v>20</v>
      </c>
      <c r="CY24" s="83" t="s">
        <v>108</v>
      </c>
      <c r="CZ24" s="83">
        <v>6348</v>
      </c>
      <c r="DA24" s="83" t="s">
        <v>419</v>
      </c>
      <c r="DB24" s="83" t="s">
        <v>130</v>
      </c>
      <c r="DC24" s="83" t="s">
        <v>499</v>
      </c>
      <c r="DD24" s="83">
        <v>1069</v>
      </c>
      <c r="DE24" s="83" t="s">
        <v>444</v>
      </c>
      <c r="DF24" s="83" t="s">
        <v>130</v>
      </c>
      <c r="DG24" s="83" t="s">
        <v>499</v>
      </c>
      <c r="DH24" s="83"/>
      <c r="DI24" s="83">
        <v>0</v>
      </c>
      <c r="DJ24" s="83">
        <v>1</v>
      </c>
      <c r="DK24" s="83">
        <v>0</v>
      </c>
      <c r="DL24" s="83">
        <v>0</v>
      </c>
      <c r="DM24" s="83">
        <v>0</v>
      </c>
      <c r="DN24" s="83">
        <v>0</v>
      </c>
      <c r="DO24" s="83">
        <v>0</v>
      </c>
      <c r="DP24" s="83">
        <v>0</v>
      </c>
      <c r="DQ24" s="83">
        <v>0</v>
      </c>
      <c r="DR24" s="83">
        <v>0</v>
      </c>
      <c r="DS24" s="83">
        <v>0</v>
      </c>
      <c r="DT24" s="83">
        <v>3</v>
      </c>
      <c r="DU24" s="83">
        <v>3</v>
      </c>
      <c r="DV24" s="83">
        <v>0</v>
      </c>
      <c r="DW24" s="83">
        <v>0</v>
      </c>
      <c r="DX24" s="83">
        <v>3</v>
      </c>
      <c r="DY24" s="85">
        <v>43666</v>
      </c>
      <c r="DZ24" s="83" t="s">
        <v>4071</v>
      </c>
      <c r="EA24" s="83" t="s">
        <v>102</v>
      </c>
      <c r="EB24" s="83" t="s">
        <v>482</v>
      </c>
      <c r="EC24" s="83">
        <v>20</v>
      </c>
      <c r="ED24" s="83" t="s">
        <v>483</v>
      </c>
      <c r="EE24" s="83">
        <v>1</v>
      </c>
      <c r="EF24" s="83">
        <v>0</v>
      </c>
      <c r="EG24" s="83">
        <v>0</v>
      </c>
      <c r="EH24" s="83" t="s">
        <v>109</v>
      </c>
      <c r="EI24" s="83" t="s">
        <v>108</v>
      </c>
      <c r="EJ24" s="83" t="s">
        <v>583</v>
      </c>
      <c r="EK24" s="83">
        <v>0</v>
      </c>
      <c r="EL24" s="83">
        <v>0</v>
      </c>
      <c r="EM24" s="83">
        <v>1</v>
      </c>
      <c r="EN24" s="83" t="s">
        <v>497</v>
      </c>
      <c r="EO24" s="83"/>
      <c r="EP24" s="83" t="s">
        <v>436</v>
      </c>
      <c r="EQ24" s="136">
        <v>1</v>
      </c>
      <c r="ER24" s="136">
        <v>1</v>
      </c>
      <c r="ES24" s="136">
        <v>1</v>
      </c>
      <c r="ET24" s="136">
        <v>1</v>
      </c>
      <c r="EU24" s="215" t="s">
        <v>269</v>
      </c>
      <c r="EV24" s="136">
        <v>1</v>
      </c>
      <c r="EW24" s="136">
        <v>1</v>
      </c>
      <c r="EX24" s="136">
        <v>1</v>
      </c>
      <c r="EY24" s="136">
        <v>1</v>
      </c>
      <c r="EZ24" s="136">
        <v>1</v>
      </c>
      <c r="FP24" s="215" t="s">
        <v>592</v>
      </c>
      <c r="FQ24" s="136" t="b">
        <v>1</v>
      </c>
      <c r="FR24" s="136" t="b">
        <v>1</v>
      </c>
      <c r="FS24" s="136" t="b">
        <v>1</v>
      </c>
      <c r="FT24" s="136" t="b">
        <v>1</v>
      </c>
      <c r="FX24" s="215" t="s">
        <v>269</v>
      </c>
    </row>
    <row r="25" spans="1:180" ht="60" customHeight="1" x14ac:dyDescent="0.55000000000000004">
      <c r="A25" s="83" t="s">
        <v>130</v>
      </c>
      <c r="B25" s="83" t="s">
        <v>98</v>
      </c>
      <c r="C25" s="136">
        <v>829459</v>
      </c>
      <c r="D25" s="207" t="s">
        <v>629</v>
      </c>
      <c r="E25" s="208" t="s">
        <v>634</v>
      </c>
      <c r="F25" s="83" t="s">
        <v>108</v>
      </c>
      <c r="G25" s="85">
        <v>26341</v>
      </c>
      <c r="H25" s="83" t="s">
        <v>102</v>
      </c>
      <c r="I25" s="85">
        <v>34633</v>
      </c>
      <c r="J25" s="83" t="s">
        <v>228</v>
      </c>
      <c r="K25" s="216">
        <v>753933487754</v>
      </c>
      <c r="L25" s="83" t="s">
        <v>191</v>
      </c>
      <c r="M25" s="85">
        <v>43642</v>
      </c>
      <c r="N25" s="83">
        <v>593.33333333333303</v>
      </c>
      <c r="O25" s="83" t="s">
        <v>193</v>
      </c>
      <c r="P25" s="83" t="s">
        <v>181</v>
      </c>
      <c r="Q25" s="208" t="s">
        <v>5128</v>
      </c>
      <c r="R25" s="83" t="s">
        <v>102</v>
      </c>
      <c r="S25" s="83" t="s">
        <v>102</v>
      </c>
      <c r="T25" s="83" t="s">
        <v>131</v>
      </c>
      <c r="U25" s="83" t="s">
        <v>9078</v>
      </c>
      <c r="V25" s="83" t="s">
        <v>104</v>
      </c>
      <c r="W25" s="83" t="s">
        <v>105</v>
      </c>
      <c r="X25" s="86" t="s">
        <v>5128</v>
      </c>
      <c r="Y25" s="87" t="s">
        <v>102</v>
      </c>
      <c r="Z25" s="87" t="s">
        <v>102</v>
      </c>
      <c r="AA25" s="87" t="s">
        <v>131</v>
      </c>
      <c r="AB25" s="87" t="s">
        <v>9078</v>
      </c>
      <c r="AC25" s="87" t="s">
        <v>104</v>
      </c>
      <c r="AD25" s="87" t="s">
        <v>105</v>
      </c>
      <c r="AE25" s="87" t="s">
        <v>106</v>
      </c>
      <c r="AF25" s="86" t="s">
        <v>5128</v>
      </c>
      <c r="AG25" s="87" t="s">
        <v>177</v>
      </c>
      <c r="AH25" s="87" t="s">
        <v>9078</v>
      </c>
      <c r="AI25" s="87" t="s">
        <v>104</v>
      </c>
      <c r="AJ25" s="87" t="s">
        <v>204</v>
      </c>
      <c r="AK25" s="88"/>
      <c r="AL25" s="83" t="s">
        <v>107</v>
      </c>
      <c r="AM25" s="89" t="s">
        <v>454</v>
      </c>
      <c r="AN25" s="90" t="s">
        <v>416</v>
      </c>
      <c r="AO25" s="91" t="s">
        <v>643</v>
      </c>
      <c r="AP25" s="90">
        <v>8.3333333333333304</v>
      </c>
      <c r="AQ25" s="92" t="s">
        <v>102</v>
      </c>
      <c r="AR25" s="93" t="s">
        <v>102</v>
      </c>
      <c r="AS25" s="93" t="s">
        <v>102</v>
      </c>
      <c r="AT25" s="93" t="s">
        <v>102</v>
      </c>
      <c r="AU25" s="210" t="s">
        <v>645</v>
      </c>
      <c r="AV25" s="93" t="s">
        <v>185</v>
      </c>
      <c r="AW25" s="94" t="s">
        <v>102</v>
      </c>
      <c r="AX25" s="93" t="s">
        <v>105</v>
      </c>
      <c r="AY25" s="95" t="s">
        <v>104</v>
      </c>
      <c r="AZ25" s="93" t="s">
        <v>102</v>
      </c>
      <c r="BA25" s="93" t="s">
        <v>102</v>
      </c>
      <c r="BB25" s="93" t="s">
        <v>102</v>
      </c>
      <c r="BC25" s="93" t="s">
        <v>102</v>
      </c>
      <c r="BD25" s="96" t="s">
        <v>102</v>
      </c>
      <c r="BE25" s="90">
        <v>-1.6666666666666701</v>
      </c>
      <c r="BF25" s="93" t="s">
        <v>102</v>
      </c>
      <c r="BG25" s="93" t="s">
        <v>102</v>
      </c>
      <c r="BH25" s="93" t="s">
        <v>102</v>
      </c>
      <c r="BI25" s="93" t="s">
        <v>102</v>
      </c>
      <c r="BJ25" s="210" t="s">
        <v>643</v>
      </c>
      <c r="BK25" s="93" t="s">
        <v>196</v>
      </c>
      <c r="BL25" s="97" t="s">
        <v>102</v>
      </c>
      <c r="BM25" s="93" t="s">
        <v>105</v>
      </c>
      <c r="BN25" s="93" t="s">
        <v>596</v>
      </c>
      <c r="BO25" s="93" t="s">
        <v>102</v>
      </c>
      <c r="BP25" s="98" t="s">
        <v>102</v>
      </c>
      <c r="BQ25" s="93" t="s">
        <v>102</v>
      </c>
      <c r="BR25" s="93" t="s">
        <v>102</v>
      </c>
      <c r="BS25" s="93" t="s">
        <v>102</v>
      </c>
      <c r="BT25" s="99" t="s">
        <v>591</v>
      </c>
      <c r="BU25" s="100" t="s">
        <v>10726</v>
      </c>
      <c r="BV25" s="101" t="s">
        <v>471</v>
      </c>
      <c r="BW25" s="136"/>
      <c r="BX25" s="103" t="s">
        <v>565</v>
      </c>
      <c r="BY25" s="104" t="s">
        <v>190</v>
      </c>
      <c r="BZ25" s="136"/>
      <c r="CA25" s="83" t="s">
        <v>599</v>
      </c>
      <c r="CB25" s="106" t="s">
        <v>647</v>
      </c>
      <c r="CC25" s="106" t="s">
        <v>5276</v>
      </c>
      <c r="CD25" s="107"/>
      <c r="CE25" s="108" t="s">
        <v>107</v>
      </c>
      <c r="CF25" s="108" t="s">
        <v>107</v>
      </c>
      <c r="CG25" s="109"/>
      <c r="CH25" s="110" t="s">
        <v>107</v>
      </c>
      <c r="CI25" s="111"/>
      <c r="CJ25" s="112">
        <v>6710</v>
      </c>
      <c r="CK25" s="113">
        <v>86</v>
      </c>
      <c r="CL25" s="114" t="s">
        <v>134</v>
      </c>
      <c r="CM25" s="114" t="s">
        <v>108</v>
      </c>
      <c r="CN25" s="114"/>
      <c r="CO25" s="115" t="s">
        <v>102</v>
      </c>
      <c r="CP25" s="115" t="s">
        <v>102</v>
      </c>
      <c r="CQ25" s="115" t="s">
        <v>102</v>
      </c>
      <c r="CR25" s="115" t="s">
        <v>102</v>
      </c>
      <c r="CS25" s="116"/>
      <c r="CT25" s="117" t="s">
        <v>109</v>
      </c>
      <c r="CU25" s="117" t="s">
        <v>109</v>
      </c>
      <c r="CV25" s="83">
        <v>21</v>
      </c>
      <c r="CW25" s="83" t="s">
        <v>108</v>
      </c>
      <c r="CX25" s="83">
        <v>21</v>
      </c>
      <c r="CY25" s="83" t="s">
        <v>108</v>
      </c>
      <c r="CZ25" s="83">
        <v>6349</v>
      </c>
      <c r="DA25" s="83" t="s">
        <v>419</v>
      </c>
      <c r="DB25" s="83" t="s">
        <v>130</v>
      </c>
      <c r="DC25" s="83" t="s">
        <v>499</v>
      </c>
      <c r="DD25" s="83">
        <v>1070</v>
      </c>
      <c r="DE25" s="83" t="s">
        <v>444</v>
      </c>
      <c r="DF25" s="83" t="s">
        <v>130</v>
      </c>
      <c r="DG25" s="83" t="s">
        <v>499</v>
      </c>
      <c r="DH25" s="83"/>
      <c r="DI25" s="83">
        <v>0</v>
      </c>
      <c r="DJ25" s="83">
        <v>1</v>
      </c>
      <c r="DK25" s="83">
        <v>0</v>
      </c>
      <c r="DL25" s="83">
        <v>0</v>
      </c>
      <c r="DM25" s="83">
        <v>0</v>
      </c>
      <c r="DN25" s="83">
        <v>0</v>
      </c>
      <c r="DO25" s="83">
        <v>0</v>
      </c>
      <c r="DP25" s="83">
        <v>0</v>
      </c>
      <c r="DQ25" s="83">
        <v>0</v>
      </c>
      <c r="DR25" s="83">
        <v>0</v>
      </c>
      <c r="DS25" s="83">
        <v>0</v>
      </c>
      <c r="DT25" s="83">
        <v>3</v>
      </c>
      <c r="DU25" s="83">
        <v>3</v>
      </c>
      <c r="DV25" s="83">
        <v>0</v>
      </c>
      <c r="DW25" s="83">
        <v>0</v>
      </c>
      <c r="DX25" s="83">
        <v>3</v>
      </c>
      <c r="DY25" s="85">
        <v>43667</v>
      </c>
      <c r="DZ25" s="83" t="s">
        <v>4072</v>
      </c>
      <c r="EA25" s="83" t="s">
        <v>102</v>
      </c>
      <c r="EB25" s="83" t="s">
        <v>482</v>
      </c>
      <c r="EC25" s="83">
        <v>21</v>
      </c>
      <c r="ED25" s="83" t="s">
        <v>483</v>
      </c>
      <c r="EE25" s="83">
        <v>1</v>
      </c>
      <c r="EF25" s="83">
        <v>0</v>
      </c>
      <c r="EG25" s="83">
        <v>0</v>
      </c>
      <c r="EH25" s="83" t="s">
        <v>109</v>
      </c>
      <c r="EI25" s="83" t="s">
        <v>108</v>
      </c>
      <c r="EJ25" s="83" t="s">
        <v>583</v>
      </c>
      <c r="EK25" s="83">
        <v>0</v>
      </c>
      <c r="EL25" s="83">
        <v>0</v>
      </c>
      <c r="EM25" s="83">
        <v>1</v>
      </c>
      <c r="EN25" s="83" t="s">
        <v>497</v>
      </c>
      <c r="EO25" s="83"/>
      <c r="EP25" s="83" t="s">
        <v>436</v>
      </c>
      <c r="EQ25" s="136">
        <v>1</v>
      </c>
      <c r="ER25" s="136">
        <v>1</v>
      </c>
      <c r="ES25" s="136">
        <v>1</v>
      </c>
      <c r="ET25" s="136">
        <v>1</v>
      </c>
      <c r="EU25" s="215" t="s">
        <v>269</v>
      </c>
      <c r="EV25" s="136">
        <v>1</v>
      </c>
      <c r="EW25" s="136">
        <v>1</v>
      </c>
      <c r="EX25" s="136">
        <v>1</v>
      </c>
      <c r="EY25" s="136">
        <v>1</v>
      </c>
      <c r="EZ25" s="136">
        <v>1</v>
      </c>
      <c r="FP25" s="215" t="s">
        <v>592</v>
      </c>
      <c r="FQ25" s="136" t="b">
        <v>1</v>
      </c>
      <c r="FR25" s="136" t="b">
        <v>1</v>
      </c>
      <c r="FS25" s="136" t="b">
        <v>1</v>
      </c>
      <c r="FT25" s="136" t="b">
        <v>1</v>
      </c>
      <c r="FX25" s="215" t="s">
        <v>269</v>
      </c>
    </row>
    <row r="26" spans="1:180" ht="60" customHeight="1" x14ac:dyDescent="0.55000000000000004">
      <c r="A26" s="83" t="s">
        <v>130</v>
      </c>
      <c r="B26" s="83" t="s">
        <v>98</v>
      </c>
      <c r="C26" s="136">
        <v>368918</v>
      </c>
      <c r="D26" s="207" t="s">
        <v>627</v>
      </c>
      <c r="E26" s="208" t="s">
        <v>630</v>
      </c>
      <c r="F26" s="83" t="s">
        <v>108</v>
      </c>
      <c r="G26" s="85">
        <v>20621</v>
      </c>
      <c r="H26" s="83" t="s">
        <v>102</v>
      </c>
      <c r="I26" s="85">
        <v>39794</v>
      </c>
      <c r="J26" s="83" t="s">
        <v>228</v>
      </c>
      <c r="K26" s="216">
        <v>729411903955</v>
      </c>
      <c r="L26" s="83" t="s">
        <v>191</v>
      </c>
      <c r="M26" s="85">
        <v>43631</v>
      </c>
      <c r="N26" s="83">
        <v>588.33333333333303</v>
      </c>
      <c r="O26" s="83" t="s">
        <v>180</v>
      </c>
      <c r="P26" s="83" t="s">
        <v>181</v>
      </c>
      <c r="Q26" s="208" t="s">
        <v>5132</v>
      </c>
      <c r="R26" s="83" t="s">
        <v>102</v>
      </c>
      <c r="S26" s="83" t="s">
        <v>102</v>
      </c>
      <c r="T26" s="83" t="s">
        <v>199</v>
      </c>
      <c r="U26" s="83" t="s">
        <v>9079</v>
      </c>
      <c r="V26" s="83" t="s">
        <v>104</v>
      </c>
      <c r="W26" s="83" t="s">
        <v>105</v>
      </c>
      <c r="X26" s="86" t="s">
        <v>5132</v>
      </c>
      <c r="Y26" s="87" t="s">
        <v>102</v>
      </c>
      <c r="Z26" s="87" t="s">
        <v>102</v>
      </c>
      <c r="AA26" s="87" t="s">
        <v>199</v>
      </c>
      <c r="AB26" s="87" t="s">
        <v>9079</v>
      </c>
      <c r="AC26" s="87" t="s">
        <v>104</v>
      </c>
      <c r="AD26" s="87" t="s">
        <v>105</v>
      </c>
      <c r="AE26" s="87" t="s">
        <v>106</v>
      </c>
      <c r="AF26" s="86" t="s">
        <v>5132</v>
      </c>
      <c r="AG26" s="87" t="s">
        <v>489</v>
      </c>
      <c r="AH26" s="87" t="s">
        <v>9080</v>
      </c>
      <c r="AI26" s="87" t="s">
        <v>104</v>
      </c>
      <c r="AJ26" s="87" t="s">
        <v>204</v>
      </c>
      <c r="AK26" s="88"/>
      <c r="AL26" s="83" t="s">
        <v>107</v>
      </c>
      <c r="AM26" s="89" t="s">
        <v>454</v>
      </c>
      <c r="AN26" s="90" t="s">
        <v>416</v>
      </c>
      <c r="AO26" s="91" t="s">
        <v>641</v>
      </c>
      <c r="AP26" s="90">
        <v>8.3333333333333304</v>
      </c>
      <c r="AQ26" s="92" t="s">
        <v>211</v>
      </c>
      <c r="AR26" s="93" t="s">
        <v>102</v>
      </c>
      <c r="AS26" s="93" t="s">
        <v>102</v>
      </c>
      <c r="AT26" s="93" t="s">
        <v>102</v>
      </c>
      <c r="AU26" s="210" t="s">
        <v>641</v>
      </c>
      <c r="AV26" s="93" t="s">
        <v>192</v>
      </c>
      <c r="AW26" s="94" t="s">
        <v>102</v>
      </c>
      <c r="AX26" s="93" t="s">
        <v>105</v>
      </c>
      <c r="AY26" s="95" t="s">
        <v>188</v>
      </c>
      <c r="AZ26" s="93" t="s">
        <v>102</v>
      </c>
      <c r="BA26" s="93" t="s">
        <v>9081</v>
      </c>
      <c r="BB26" s="93" t="s">
        <v>102</v>
      </c>
      <c r="BC26" s="93" t="s">
        <v>102</v>
      </c>
      <c r="BD26" s="96" t="s">
        <v>102</v>
      </c>
      <c r="BE26" s="90">
        <v>-2.1666666666666701</v>
      </c>
      <c r="BF26" s="93" t="s">
        <v>211</v>
      </c>
      <c r="BG26" s="93" t="s">
        <v>102</v>
      </c>
      <c r="BH26" s="93" t="s">
        <v>102</v>
      </c>
      <c r="BI26" s="93" t="s">
        <v>102</v>
      </c>
      <c r="BJ26" s="210" t="s">
        <v>646</v>
      </c>
      <c r="BK26" s="93" t="s">
        <v>182</v>
      </c>
      <c r="BL26" s="97" t="s">
        <v>102</v>
      </c>
      <c r="BM26" s="93" t="s">
        <v>105</v>
      </c>
      <c r="BN26" s="93" t="s">
        <v>104</v>
      </c>
      <c r="BO26" s="93" t="s">
        <v>102</v>
      </c>
      <c r="BP26" s="98">
        <v>20180214</v>
      </c>
      <c r="BQ26" s="93" t="s">
        <v>102</v>
      </c>
      <c r="BR26" s="93" t="s">
        <v>102</v>
      </c>
      <c r="BS26" s="93" t="s">
        <v>102</v>
      </c>
      <c r="BT26" s="99" t="s">
        <v>591</v>
      </c>
      <c r="BU26" s="100" t="s">
        <v>10727</v>
      </c>
      <c r="BV26" s="101" t="s">
        <v>471</v>
      </c>
      <c r="BW26" s="136"/>
      <c r="BX26" s="103" t="s">
        <v>565</v>
      </c>
      <c r="BY26" s="104" t="s">
        <v>190</v>
      </c>
      <c r="BZ26" s="136"/>
      <c r="CA26" s="83" t="s">
        <v>599</v>
      </c>
      <c r="CB26" s="106" t="s">
        <v>647</v>
      </c>
      <c r="CC26" s="106" t="s">
        <v>5288</v>
      </c>
      <c r="CD26" s="107"/>
      <c r="CE26" s="108" t="s">
        <v>107</v>
      </c>
      <c r="CF26" s="108" t="s">
        <v>107</v>
      </c>
      <c r="CG26" s="109"/>
      <c r="CH26" s="110" t="s">
        <v>107</v>
      </c>
      <c r="CI26" s="111"/>
      <c r="CJ26" s="112">
        <v>6710</v>
      </c>
      <c r="CK26" s="113">
        <v>86</v>
      </c>
      <c r="CL26" s="114" t="s">
        <v>134</v>
      </c>
      <c r="CM26" s="114" t="s">
        <v>108</v>
      </c>
      <c r="CN26" s="114"/>
      <c r="CO26" s="115" t="s">
        <v>102</v>
      </c>
      <c r="CP26" s="115" t="s">
        <v>102</v>
      </c>
      <c r="CQ26" s="115" t="s">
        <v>102</v>
      </c>
      <c r="CR26" s="115" t="s">
        <v>102</v>
      </c>
      <c r="CS26" s="116"/>
      <c r="CT26" s="117" t="s">
        <v>109</v>
      </c>
      <c r="CU26" s="117" t="s">
        <v>109</v>
      </c>
      <c r="CV26" s="83">
        <v>22</v>
      </c>
      <c r="CW26" s="83" t="s">
        <v>108</v>
      </c>
      <c r="CX26" s="83">
        <v>22</v>
      </c>
      <c r="CY26" s="83" t="s">
        <v>108</v>
      </c>
      <c r="CZ26" s="83">
        <v>6350</v>
      </c>
      <c r="DA26" s="83" t="s">
        <v>419</v>
      </c>
      <c r="DB26" s="83" t="s">
        <v>130</v>
      </c>
      <c r="DC26" s="83" t="s">
        <v>499</v>
      </c>
      <c r="DD26" s="83">
        <v>1071</v>
      </c>
      <c r="DE26" s="83" t="s">
        <v>444</v>
      </c>
      <c r="DF26" s="83" t="s">
        <v>130</v>
      </c>
      <c r="DG26" s="83" t="s">
        <v>499</v>
      </c>
      <c r="DH26" s="83"/>
      <c r="DI26" s="83">
        <v>0</v>
      </c>
      <c r="DJ26" s="83">
        <v>1</v>
      </c>
      <c r="DK26" s="83">
        <v>0</v>
      </c>
      <c r="DL26" s="83">
        <v>0</v>
      </c>
      <c r="DM26" s="83">
        <v>0</v>
      </c>
      <c r="DN26" s="83">
        <v>0</v>
      </c>
      <c r="DO26" s="83">
        <v>0</v>
      </c>
      <c r="DP26" s="83">
        <v>0</v>
      </c>
      <c r="DQ26" s="83">
        <v>0</v>
      </c>
      <c r="DR26" s="83">
        <v>0</v>
      </c>
      <c r="DS26" s="83">
        <v>0</v>
      </c>
      <c r="DT26" s="83">
        <v>3</v>
      </c>
      <c r="DU26" s="83">
        <v>3</v>
      </c>
      <c r="DV26" s="83">
        <v>0</v>
      </c>
      <c r="DW26" s="83">
        <v>0</v>
      </c>
      <c r="DX26" s="83">
        <v>3</v>
      </c>
      <c r="DY26" s="85">
        <v>43668</v>
      </c>
      <c r="DZ26" s="83" t="s">
        <v>4073</v>
      </c>
      <c r="EA26" s="83" t="s">
        <v>102</v>
      </c>
      <c r="EB26" s="83" t="s">
        <v>482</v>
      </c>
      <c r="EC26" s="83">
        <v>22</v>
      </c>
      <c r="ED26" s="83" t="s">
        <v>483</v>
      </c>
      <c r="EE26" s="83">
        <v>1</v>
      </c>
      <c r="EF26" s="83">
        <v>0</v>
      </c>
      <c r="EG26" s="83">
        <v>0</v>
      </c>
      <c r="EH26" s="83" t="s">
        <v>109</v>
      </c>
      <c r="EI26" s="83" t="s">
        <v>108</v>
      </c>
      <c r="EJ26" s="83" t="s">
        <v>583</v>
      </c>
      <c r="EK26" s="83">
        <v>0</v>
      </c>
      <c r="EL26" s="83">
        <v>0</v>
      </c>
      <c r="EM26" s="83">
        <v>1</v>
      </c>
      <c r="EN26" s="83" t="s">
        <v>497</v>
      </c>
      <c r="EO26" s="83"/>
      <c r="EP26" s="83" t="s">
        <v>436</v>
      </c>
      <c r="EQ26" s="136">
        <v>1</v>
      </c>
      <c r="ER26" s="136">
        <v>1</v>
      </c>
      <c r="ES26" s="136">
        <v>1</v>
      </c>
      <c r="ET26" s="136">
        <v>1</v>
      </c>
      <c r="EU26" s="215" t="s">
        <v>269</v>
      </c>
      <c r="EV26" s="136">
        <v>1</v>
      </c>
      <c r="EW26" s="136">
        <v>1</v>
      </c>
      <c r="EX26" s="136">
        <v>1</v>
      </c>
      <c r="EY26" s="136">
        <v>1</v>
      </c>
      <c r="EZ26" s="136">
        <v>1</v>
      </c>
      <c r="FP26" s="215" t="s">
        <v>592</v>
      </c>
      <c r="FQ26" s="136" t="b">
        <v>1</v>
      </c>
      <c r="FR26" s="136" t="b">
        <v>1</v>
      </c>
      <c r="FS26" s="136" t="b">
        <v>1</v>
      </c>
      <c r="FT26" s="136" t="b">
        <v>1</v>
      </c>
      <c r="FX26" s="215" t="s">
        <v>269</v>
      </c>
    </row>
    <row r="27" spans="1:180" ht="60" customHeight="1" x14ac:dyDescent="0.55000000000000004">
      <c r="A27" s="83" t="s">
        <v>130</v>
      </c>
      <c r="B27" s="83" t="s">
        <v>98</v>
      </c>
      <c r="C27" s="136">
        <v>451510</v>
      </c>
      <c r="D27" s="207" t="s">
        <v>628</v>
      </c>
      <c r="E27" s="208" t="s">
        <v>633</v>
      </c>
      <c r="F27" s="83" t="s">
        <v>108</v>
      </c>
      <c r="G27" s="85">
        <v>22744</v>
      </c>
      <c r="H27" s="83" t="s">
        <v>102</v>
      </c>
      <c r="I27" s="85">
        <v>39772</v>
      </c>
      <c r="J27" s="83" t="s">
        <v>228</v>
      </c>
      <c r="K27" s="216">
        <v>133285707015</v>
      </c>
      <c r="L27" s="83" t="s">
        <v>191</v>
      </c>
      <c r="M27" s="85">
        <v>43619</v>
      </c>
      <c r="N27" s="83">
        <v>583.33333333333303</v>
      </c>
      <c r="O27" s="83" t="s">
        <v>193</v>
      </c>
      <c r="P27" s="83" t="s">
        <v>181</v>
      </c>
      <c r="Q27" s="208" t="s">
        <v>5136</v>
      </c>
      <c r="R27" s="83" t="s">
        <v>102</v>
      </c>
      <c r="S27" s="83" t="s">
        <v>102</v>
      </c>
      <c r="T27" s="83" t="s">
        <v>133</v>
      </c>
      <c r="U27" s="83" t="s">
        <v>9082</v>
      </c>
      <c r="V27" s="83" t="s">
        <v>111</v>
      </c>
      <c r="W27" s="83" t="s">
        <v>105</v>
      </c>
      <c r="X27" s="86" t="s">
        <v>5136</v>
      </c>
      <c r="Y27" s="87" t="s">
        <v>102</v>
      </c>
      <c r="Z27" s="87" t="s">
        <v>102</v>
      </c>
      <c r="AA27" s="87" t="s">
        <v>133</v>
      </c>
      <c r="AB27" s="87" t="s">
        <v>9082</v>
      </c>
      <c r="AC27" s="87" t="s">
        <v>111</v>
      </c>
      <c r="AD27" s="87" t="s">
        <v>105</v>
      </c>
      <c r="AE27" s="87" t="s">
        <v>106</v>
      </c>
      <c r="AF27" s="86" t="s">
        <v>5136</v>
      </c>
      <c r="AG27" s="87" t="s">
        <v>486</v>
      </c>
      <c r="AH27" s="87" t="s">
        <v>9082</v>
      </c>
      <c r="AI27" s="87" t="s">
        <v>111</v>
      </c>
      <c r="AJ27" s="87" t="s">
        <v>204</v>
      </c>
      <c r="AK27" s="88"/>
      <c r="AL27" s="83" t="s">
        <v>107</v>
      </c>
      <c r="AM27" s="89" t="s">
        <v>454</v>
      </c>
      <c r="AN27" s="90" t="s">
        <v>416</v>
      </c>
      <c r="AO27" s="91" t="s">
        <v>642</v>
      </c>
      <c r="AP27" s="90">
        <v>8.3333333333333304</v>
      </c>
      <c r="AQ27" s="92" t="s">
        <v>102</v>
      </c>
      <c r="AR27" s="93" t="s">
        <v>102</v>
      </c>
      <c r="AS27" s="93" t="s">
        <v>102</v>
      </c>
      <c r="AT27" s="93" t="s">
        <v>102</v>
      </c>
      <c r="AU27" s="210" t="s">
        <v>644</v>
      </c>
      <c r="AV27" s="93" t="s">
        <v>185</v>
      </c>
      <c r="AW27" s="94" t="s">
        <v>102</v>
      </c>
      <c r="AX27" s="93" t="s">
        <v>183</v>
      </c>
      <c r="AY27" s="95" t="s">
        <v>111</v>
      </c>
      <c r="AZ27" s="93" t="s">
        <v>102</v>
      </c>
      <c r="BA27" s="93" t="s">
        <v>102</v>
      </c>
      <c r="BB27" s="93" t="s">
        <v>102</v>
      </c>
      <c r="BC27" s="93" t="s">
        <v>102</v>
      </c>
      <c r="BD27" s="96" t="s">
        <v>102</v>
      </c>
      <c r="BE27" s="90">
        <v>-2.6666666666666701</v>
      </c>
      <c r="BF27" s="93" t="s">
        <v>102</v>
      </c>
      <c r="BG27" s="93" t="s">
        <v>102</v>
      </c>
      <c r="BH27" s="93" t="s">
        <v>102</v>
      </c>
      <c r="BI27" s="93" t="s">
        <v>102</v>
      </c>
      <c r="BJ27" s="210" t="s">
        <v>642</v>
      </c>
      <c r="BK27" s="93" t="s">
        <v>192</v>
      </c>
      <c r="BL27" s="97" t="s">
        <v>102</v>
      </c>
      <c r="BM27" s="93" t="s">
        <v>183</v>
      </c>
      <c r="BN27" s="93" t="s">
        <v>106</v>
      </c>
      <c r="BO27" s="93" t="s">
        <v>102</v>
      </c>
      <c r="BP27" s="98" t="s">
        <v>102</v>
      </c>
      <c r="BQ27" s="93" t="s">
        <v>102</v>
      </c>
      <c r="BR27" s="93" t="s">
        <v>102</v>
      </c>
      <c r="BS27" s="93" t="s">
        <v>102</v>
      </c>
      <c r="BT27" s="99" t="s">
        <v>591</v>
      </c>
      <c r="BU27" s="100" t="s">
        <v>10728</v>
      </c>
      <c r="BV27" s="101" t="s">
        <v>471</v>
      </c>
      <c r="BW27" s="136"/>
      <c r="BX27" s="103" t="s">
        <v>565</v>
      </c>
      <c r="BY27" s="104" t="s">
        <v>190</v>
      </c>
      <c r="BZ27" s="136"/>
      <c r="CA27" s="83" t="s">
        <v>599</v>
      </c>
      <c r="CB27" s="106" t="s">
        <v>647</v>
      </c>
      <c r="CC27" s="106" t="s">
        <v>5300</v>
      </c>
      <c r="CD27" s="107"/>
      <c r="CE27" s="108" t="s">
        <v>107</v>
      </c>
      <c r="CF27" s="108" t="s">
        <v>107</v>
      </c>
      <c r="CG27" s="109"/>
      <c r="CH27" s="110" t="s">
        <v>107</v>
      </c>
      <c r="CI27" s="111"/>
      <c r="CJ27" s="112">
        <v>6710</v>
      </c>
      <c r="CK27" s="113">
        <v>86</v>
      </c>
      <c r="CL27" s="114" t="s">
        <v>134</v>
      </c>
      <c r="CM27" s="114" t="s">
        <v>108</v>
      </c>
      <c r="CN27" s="114"/>
      <c r="CO27" s="115" t="s">
        <v>102</v>
      </c>
      <c r="CP27" s="115" t="s">
        <v>102</v>
      </c>
      <c r="CQ27" s="115" t="s">
        <v>102</v>
      </c>
      <c r="CR27" s="115" t="s">
        <v>102</v>
      </c>
      <c r="CS27" s="116"/>
      <c r="CT27" s="117" t="s">
        <v>109</v>
      </c>
      <c r="CU27" s="117" t="s">
        <v>109</v>
      </c>
      <c r="CV27" s="83">
        <v>23</v>
      </c>
      <c r="CW27" s="83" t="s">
        <v>108</v>
      </c>
      <c r="CX27" s="83">
        <v>23</v>
      </c>
      <c r="CY27" s="83" t="s">
        <v>108</v>
      </c>
      <c r="CZ27" s="83">
        <v>6351</v>
      </c>
      <c r="DA27" s="83" t="s">
        <v>419</v>
      </c>
      <c r="DB27" s="83" t="s">
        <v>130</v>
      </c>
      <c r="DC27" s="83" t="s">
        <v>499</v>
      </c>
      <c r="DD27" s="83">
        <v>1072</v>
      </c>
      <c r="DE27" s="83" t="s">
        <v>444</v>
      </c>
      <c r="DF27" s="83" t="s">
        <v>130</v>
      </c>
      <c r="DG27" s="83" t="s">
        <v>499</v>
      </c>
      <c r="DH27" s="83"/>
      <c r="DI27" s="83">
        <v>0</v>
      </c>
      <c r="DJ27" s="83">
        <v>1</v>
      </c>
      <c r="DK27" s="83">
        <v>0</v>
      </c>
      <c r="DL27" s="83">
        <v>0</v>
      </c>
      <c r="DM27" s="83">
        <v>0</v>
      </c>
      <c r="DN27" s="83">
        <v>0</v>
      </c>
      <c r="DO27" s="83">
        <v>0</v>
      </c>
      <c r="DP27" s="83">
        <v>0</v>
      </c>
      <c r="DQ27" s="83">
        <v>0</v>
      </c>
      <c r="DR27" s="83">
        <v>0</v>
      </c>
      <c r="DS27" s="83">
        <v>0</v>
      </c>
      <c r="DT27" s="83">
        <v>3</v>
      </c>
      <c r="DU27" s="83">
        <v>3</v>
      </c>
      <c r="DV27" s="83">
        <v>0</v>
      </c>
      <c r="DW27" s="83">
        <v>0</v>
      </c>
      <c r="DX27" s="83">
        <v>3</v>
      </c>
      <c r="DY27" s="85">
        <v>43669</v>
      </c>
      <c r="DZ27" s="83" t="s">
        <v>4074</v>
      </c>
      <c r="EA27" s="83" t="s">
        <v>102</v>
      </c>
      <c r="EB27" s="83" t="s">
        <v>482</v>
      </c>
      <c r="EC27" s="83">
        <v>23</v>
      </c>
      <c r="ED27" s="83" t="s">
        <v>483</v>
      </c>
      <c r="EE27" s="83">
        <v>1</v>
      </c>
      <c r="EF27" s="83">
        <v>0</v>
      </c>
      <c r="EG27" s="83">
        <v>0</v>
      </c>
      <c r="EH27" s="83" t="s">
        <v>109</v>
      </c>
      <c r="EI27" s="83" t="s">
        <v>108</v>
      </c>
      <c r="EJ27" s="83" t="s">
        <v>583</v>
      </c>
      <c r="EK27" s="83">
        <v>0</v>
      </c>
      <c r="EL27" s="83">
        <v>0</v>
      </c>
      <c r="EM27" s="83">
        <v>1</v>
      </c>
      <c r="EN27" s="83" t="s">
        <v>497</v>
      </c>
      <c r="EO27" s="83"/>
      <c r="EP27" s="83" t="s">
        <v>436</v>
      </c>
      <c r="EQ27" s="136">
        <v>1</v>
      </c>
      <c r="ER27" s="136">
        <v>1</v>
      </c>
      <c r="ES27" s="136">
        <v>1</v>
      </c>
      <c r="ET27" s="136">
        <v>1</v>
      </c>
      <c r="EU27" s="215" t="s">
        <v>269</v>
      </c>
      <c r="EV27" s="136">
        <v>1</v>
      </c>
      <c r="EW27" s="136">
        <v>1</v>
      </c>
      <c r="EX27" s="136">
        <v>1</v>
      </c>
      <c r="EY27" s="136">
        <v>1</v>
      </c>
      <c r="EZ27" s="136">
        <v>1</v>
      </c>
      <c r="FP27" s="215" t="s">
        <v>592</v>
      </c>
      <c r="FQ27" s="136" t="b">
        <v>1</v>
      </c>
      <c r="FR27" s="136" t="b">
        <v>1</v>
      </c>
      <c r="FS27" s="136" t="b">
        <v>1</v>
      </c>
      <c r="FT27" s="136" t="b">
        <v>1</v>
      </c>
      <c r="FX27" s="215" t="s">
        <v>269</v>
      </c>
    </row>
    <row r="28" spans="1:180" ht="60" customHeight="1" x14ac:dyDescent="0.55000000000000004">
      <c r="A28" s="83" t="s">
        <v>130</v>
      </c>
      <c r="B28" s="83" t="s">
        <v>98</v>
      </c>
      <c r="C28" s="136">
        <v>133301</v>
      </c>
      <c r="D28" s="207" t="s">
        <v>629</v>
      </c>
      <c r="E28" s="208" t="s">
        <v>634</v>
      </c>
      <c r="F28" s="83" t="s">
        <v>108</v>
      </c>
      <c r="G28" s="85">
        <v>26341</v>
      </c>
      <c r="H28" s="83" t="s">
        <v>102</v>
      </c>
      <c r="I28" s="85">
        <v>34633</v>
      </c>
      <c r="J28" s="83" t="s">
        <v>228</v>
      </c>
      <c r="K28" s="216">
        <v>140237825270</v>
      </c>
      <c r="L28" s="83" t="s">
        <v>191</v>
      </c>
      <c r="M28" s="85">
        <v>43642</v>
      </c>
      <c r="N28" s="83">
        <v>578.33333333333303</v>
      </c>
      <c r="O28" s="83" t="s">
        <v>193</v>
      </c>
      <c r="P28" s="83" t="s">
        <v>181</v>
      </c>
      <c r="Q28" s="208" t="s">
        <v>5140</v>
      </c>
      <c r="R28" s="83" t="s">
        <v>102</v>
      </c>
      <c r="S28" s="83" t="s">
        <v>102</v>
      </c>
      <c r="T28" s="83" t="s">
        <v>131</v>
      </c>
      <c r="U28" s="83" t="s">
        <v>9083</v>
      </c>
      <c r="V28" s="83" t="s">
        <v>104</v>
      </c>
      <c r="W28" s="83" t="s">
        <v>105</v>
      </c>
      <c r="X28" s="86" t="s">
        <v>5140</v>
      </c>
      <c r="Y28" s="87" t="s">
        <v>102</v>
      </c>
      <c r="Z28" s="87" t="s">
        <v>102</v>
      </c>
      <c r="AA28" s="87" t="s">
        <v>131</v>
      </c>
      <c r="AB28" s="87" t="s">
        <v>9083</v>
      </c>
      <c r="AC28" s="87" t="s">
        <v>104</v>
      </c>
      <c r="AD28" s="87" t="s">
        <v>105</v>
      </c>
      <c r="AE28" s="87" t="s">
        <v>106</v>
      </c>
      <c r="AF28" s="86" t="s">
        <v>5140</v>
      </c>
      <c r="AG28" s="87" t="s">
        <v>177</v>
      </c>
      <c r="AH28" s="87" t="s">
        <v>9083</v>
      </c>
      <c r="AI28" s="87" t="s">
        <v>104</v>
      </c>
      <c r="AJ28" s="87" t="s">
        <v>204</v>
      </c>
      <c r="AK28" s="88"/>
      <c r="AL28" s="83" t="s">
        <v>107</v>
      </c>
      <c r="AM28" s="89" t="s">
        <v>454</v>
      </c>
      <c r="AN28" s="90" t="s">
        <v>416</v>
      </c>
      <c r="AO28" s="91" t="s">
        <v>643</v>
      </c>
      <c r="AP28" s="90">
        <v>8.3333333333333304</v>
      </c>
      <c r="AQ28" s="92" t="s">
        <v>102</v>
      </c>
      <c r="AR28" s="93" t="s">
        <v>102</v>
      </c>
      <c r="AS28" s="93" t="s">
        <v>102</v>
      </c>
      <c r="AT28" s="93" t="s">
        <v>102</v>
      </c>
      <c r="AU28" s="210" t="s">
        <v>645</v>
      </c>
      <c r="AV28" s="93" t="s">
        <v>185</v>
      </c>
      <c r="AW28" s="94" t="s">
        <v>102</v>
      </c>
      <c r="AX28" s="93" t="s">
        <v>105</v>
      </c>
      <c r="AY28" s="95" t="s">
        <v>104</v>
      </c>
      <c r="AZ28" s="93" t="s">
        <v>102</v>
      </c>
      <c r="BA28" s="93" t="s">
        <v>102</v>
      </c>
      <c r="BB28" s="93" t="s">
        <v>102</v>
      </c>
      <c r="BC28" s="93" t="s">
        <v>102</v>
      </c>
      <c r="BD28" s="96" t="s">
        <v>102</v>
      </c>
      <c r="BE28" s="90">
        <v>-3.1666666666666701</v>
      </c>
      <c r="BF28" s="93" t="s">
        <v>102</v>
      </c>
      <c r="BG28" s="93" t="s">
        <v>102</v>
      </c>
      <c r="BH28" s="93" t="s">
        <v>102</v>
      </c>
      <c r="BI28" s="93" t="s">
        <v>102</v>
      </c>
      <c r="BJ28" s="210" t="s">
        <v>643</v>
      </c>
      <c r="BK28" s="93" t="s">
        <v>196</v>
      </c>
      <c r="BL28" s="97" t="s">
        <v>102</v>
      </c>
      <c r="BM28" s="93" t="s">
        <v>105</v>
      </c>
      <c r="BN28" s="93" t="s">
        <v>596</v>
      </c>
      <c r="BO28" s="93" t="s">
        <v>102</v>
      </c>
      <c r="BP28" s="98" t="s">
        <v>102</v>
      </c>
      <c r="BQ28" s="93" t="s">
        <v>102</v>
      </c>
      <c r="BR28" s="93" t="s">
        <v>102</v>
      </c>
      <c r="BS28" s="93" t="s">
        <v>102</v>
      </c>
      <c r="BT28" s="99" t="s">
        <v>591</v>
      </c>
      <c r="BU28" s="100" t="s">
        <v>10729</v>
      </c>
      <c r="BV28" s="101" t="s">
        <v>471</v>
      </c>
      <c r="BW28" s="136"/>
      <c r="BX28" s="103" t="s">
        <v>565</v>
      </c>
      <c r="BY28" s="104" t="s">
        <v>190</v>
      </c>
      <c r="BZ28" s="136"/>
      <c r="CA28" s="83" t="s">
        <v>599</v>
      </c>
      <c r="CB28" s="106" t="s">
        <v>647</v>
      </c>
      <c r="CC28" s="106" t="s">
        <v>5312</v>
      </c>
      <c r="CD28" s="107"/>
      <c r="CE28" s="108" t="s">
        <v>107</v>
      </c>
      <c r="CF28" s="108" t="s">
        <v>107</v>
      </c>
      <c r="CG28" s="109"/>
      <c r="CH28" s="110" t="s">
        <v>107</v>
      </c>
      <c r="CI28" s="111"/>
      <c r="CJ28" s="112">
        <v>6710</v>
      </c>
      <c r="CK28" s="113">
        <v>86</v>
      </c>
      <c r="CL28" s="114" t="s">
        <v>134</v>
      </c>
      <c r="CM28" s="114" t="s">
        <v>108</v>
      </c>
      <c r="CN28" s="114"/>
      <c r="CO28" s="115" t="s">
        <v>102</v>
      </c>
      <c r="CP28" s="115" t="s">
        <v>102</v>
      </c>
      <c r="CQ28" s="115" t="s">
        <v>102</v>
      </c>
      <c r="CR28" s="115" t="s">
        <v>102</v>
      </c>
      <c r="CS28" s="116"/>
      <c r="CT28" s="117" t="s">
        <v>109</v>
      </c>
      <c r="CU28" s="117" t="s">
        <v>109</v>
      </c>
      <c r="CV28" s="83">
        <v>24</v>
      </c>
      <c r="CW28" s="83" t="s">
        <v>108</v>
      </c>
      <c r="CX28" s="83">
        <v>24</v>
      </c>
      <c r="CY28" s="83" t="s">
        <v>108</v>
      </c>
      <c r="CZ28" s="83">
        <v>6352</v>
      </c>
      <c r="DA28" s="83" t="s">
        <v>419</v>
      </c>
      <c r="DB28" s="83" t="s">
        <v>130</v>
      </c>
      <c r="DC28" s="83" t="s">
        <v>499</v>
      </c>
      <c r="DD28" s="83">
        <v>1073</v>
      </c>
      <c r="DE28" s="83" t="s">
        <v>444</v>
      </c>
      <c r="DF28" s="83" t="s">
        <v>130</v>
      </c>
      <c r="DG28" s="83" t="s">
        <v>499</v>
      </c>
      <c r="DH28" s="83"/>
      <c r="DI28" s="83">
        <v>0</v>
      </c>
      <c r="DJ28" s="83">
        <v>1</v>
      </c>
      <c r="DK28" s="83">
        <v>0</v>
      </c>
      <c r="DL28" s="83">
        <v>0</v>
      </c>
      <c r="DM28" s="83">
        <v>0</v>
      </c>
      <c r="DN28" s="83">
        <v>0</v>
      </c>
      <c r="DO28" s="83">
        <v>0</v>
      </c>
      <c r="DP28" s="83">
        <v>0</v>
      </c>
      <c r="DQ28" s="83">
        <v>0</v>
      </c>
      <c r="DR28" s="83">
        <v>0</v>
      </c>
      <c r="DS28" s="83">
        <v>0</v>
      </c>
      <c r="DT28" s="83">
        <v>3</v>
      </c>
      <c r="DU28" s="83">
        <v>3</v>
      </c>
      <c r="DV28" s="83">
        <v>0</v>
      </c>
      <c r="DW28" s="83">
        <v>0</v>
      </c>
      <c r="DX28" s="83">
        <v>3</v>
      </c>
      <c r="DY28" s="85">
        <v>43670</v>
      </c>
      <c r="DZ28" s="83" t="s">
        <v>4075</v>
      </c>
      <c r="EA28" s="83" t="s">
        <v>102</v>
      </c>
      <c r="EB28" s="83" t="s">
        <v>482</v>
      </c>
      <c r="EC28" s="83">
        <v>24</v>
      </c>
      <c r="ED28" s="83" t="s">
        <v>483</v>
      </c>
      <c r="EE28" s="83">
        <v>1</v>
      </c>
      <c r="EF28" s="83">
        <v>0</v>
      </c>
      <c r="EG28" s="83">
        <v>0</v>
      </c>
      <c r="EH28" s="83" t="s">
        <v>109</v>
      </c>
      <c r="EI28" s="83" t="s">
        <v>108</v>
      </c>
      <c r="EJ28" s="83" t="s">
        <v>583</v>
      </c>
      <c r="EK28" s="83">
        <v>0</v>
      </c>
      <c r="EL28" s="83">
        <v>0</v>
      </c>
      <c r="EM28" s="83">
        <v>1</v>
      </c>
      <c r="EN28" s="83" t="s">
        <v>497</v>
      </c>
      <c r="EO28" s="83"/>
      <c r="EP28" s="83" t="s">
        <v>436</v>
      </c>
      <c r="EQ28" s="136">
        <v>1</v>
      </c>
      <c r="ER28" s="136">
        <v>1</v>
      </c>
      <c r="ES28" s="136">
        <v>1</v>
      </c>
      <c r="ET28" s="136">
        <v>1</v>
      </c>
      <c r="EU28" s="215" t="s">
        <v>269</v>
      </c>
      <c r="EV28" s="136">
        <v>1</v>
      </c>
      <c r="EW28" s="136">
        <v>1</v>
      </c>
      <c r="EX28" s="136">
        <v>1</v>
      </c>
      <c r="EY28" s="136">
        <v>1</v>
      </c>
      <c r="EZ28" s="136">
        <v>1</v>
      </c>
      <c r="FP28" s="215" t="s">
        <v>592</v>
      </c>
      <c r="FQ28" s="136" t="b">
        <v>1</v>
      </c>
      <c r="FR28" s="136" t="b">
        <v>1</v>
      </c>
      <c r="FS28" s="136" t="b">
        <v>1</v>
      </c>
      <c r="FT28" s="136" t="b">
        <v>1</v>
      </c>
      <c r="FX28" s="215" t="s">
        <v>269</v>
      </c>
    </row>
    <row r="29" spans="1:180" ht="60" customHeight="1" x14ac:dyDescent="0.55000000000000004">
      <c r="A29" s="83" t="s">
        <v>130</v>
      </c>
      <c r="B29" s="83" t="s">
        <v>98</v>
      </c>
      <c r="C29" s="136">
        <v>562171</v>
      </c>
      <c r="D29" s="207" t="s">
        <v>627</v>
      </c>
      <c r="E29" s="208" t="s">
        <v>630</v>
      </c>
      <c r="F29" s="83" t="s">
        <v>108</v>
      </c>
      <c r="G29" s="85">
        <v>20621</v>
      </c>
      <c r="H29" s="83" t="s">
        <v>102</v>
      </c>
      <c r="I29" s="85">
        <v>39794</v>
      </c>
      <c r="J29" s="83" t="s">
        <v>228</v>
      </c>
      <c r="K29" s="216">
        <v>664809340073</v>
      </c>
      <c r="L29" s="83" t="s">
        <v>191</v>
      </c>
      <c r="M29" s="85">
        <v>43631</v>
      </c>
      <c r="N29" s="83">
        <v>573.33333333333303</v>
      </c>
      <c r="O29" s="83" t="s">
        <v>180</v>
      </c>
      <c r="P29" s="83" t="s">
        <v>181</v>
      </c>
      <c r="Q29" s="208" t="s">
        <v>5144</v>
      </c>
      <c r="R29" s="83" t="s">
        <v>102</v>
      </c>
      <c r="S29" s="83" t="s">
        <v>102</v>
      </c>
      <c r="T29" s="83" t="s">
        <v>199</v>
      </c>
      <c r="U29" s="83" t="s">
        <v>9084</v>
      </c>
      <c r="V29" s="83" t="s">
        <v>104</v>
      </c>
      <c r="W29" s="83" t="s">
        <v>105</v>
      </c>
      <c r="X29" s="86" t="s">
        <v>5144</v>
      </c>
      <c r="Y29" s="87" t="s">
        <v>102</v>
      </c>
      <c r="Z29" s="87" t="s">
        <v>102</v>
      </c>
      <c r="AA29" s="87" t="s">
        <v>199</v>
      </c>
      <c r="AB29" s="87" t="s">
        <v>9084</v>
      </c>
      <c r="AC29" s="87" t="s">
        <v>104</v>
      </c>
      <c r="AD29" s="87" t="s">
        <v>105</v>
      </c>
      <c r="AE29" s="87" t="s">
        <v>106</v>
      </c>
      <c r="AF29" s="86" t="s">
        <v>5144</v>
      </c>
      <c r="AG29" s="87" t="s">
        <v>489</v>
      </c>
      <c r="AH29" s="87" t="s">
        <v>9085</v>
      </c>
      <c r="AI29" s="87" t="s">
        <v>104</v>
      </c>
      <c r="AJ29" s="87" t="s">
        <v>204</v>
      </c>
      <c r="AK29" s="88"/>
      <c r="AL29" s="83" t="s">
        <v>107</v>
      </c>
      <c r="AM29" s="89" t="s">
        <v>454</v>
      </c>
      <c r="AN29" s="90" t="s">
        <v>416</v>
      </c>
      <c r="AO29" s="91" t="s">
        <v>641</v>
      </c>
      <c r="AP29" s="90">
        <v>8.3333333333333304</v>
      </c>
      <c r="AQ29" s="92" t="s">
        <v>211</v>
      </c>
      <c r="AR29" s="93" t="s">
        <v>102</v>
      </c>
      <c r="AS29" s="93" t="s">
        <v>102</v>
      </c>
      <c r="AT29" s="93" t="s">
        <v>102</v>
      </c>
      <c r="AU29" s="210" t="s">
        <v>641</v>
      </c>
      <c r="AV29" s="93" t="s">
        <v>192</v>
      </c>
      <c r="AW29" s="94" t="s">
        <v>102</v>
      </c>
      <c r="AX29" s="93" t="s">
        <v>105</v>
      </c>
      <c r="AY29" s="95" t="s">
        <v>188</v>
      </c>
      <c r="AZ29" s="93" t="s">
        <v>102</v>
      </c>
      <c r="BA29" s="93" t="s">
        <v>9086</v>
      </c>
      <c r="BB29" s="93" t="s">
        <v>102</v>
      </c>
      <c r="BC29" s="93" t="s">
        <v>102</v>
      </c>
      <c r="BD29" s="96" t="s">
        <v>102</v>
      </c>
      <c r="BE29" s="90">
        <v>-3.6666666666666701</v>
      </c>
      <c r="BF29" s="93" t="s">
        <v>211</v>
      </c>
      <c r="BG29" s="93" t="s">
        <v>102</v>
      </c>
      <c r="BH29" s="93" t="s">
        <v>102</v>
      </c>
      <c r="BI29" s="93" t="s">
        <v>102</v>
      </c>
      <c r="BJ29" s="210" t="s">
        <v>646</v>
      </c>
      <c r="BK29" s="93" t="s">
        <v>182</v>
      </c>
      <c r="BL29" s="97" t="s">
        <v>102</v>
      </c>
      <c r="BM29" s="93" t="s">
        <v>105</v>
      </c>
      <c r="BN29" s="93" t="s">
        <v>104</v>
      </c>
      <c r="BO29" s="93" t="s">
        <v>102</v>
      </c>
      <c r="BP29" s="98">
        <v>20180215</v>
      </c>
      <c r="BQ29" s="93" t="s">
        <v>102</v>
      </c>
      <c r="BR29" s="93" t="s">
        <v>102</v>
      </c>
      <c r="BS29" s="93" t="s">
        <v>102</v>
      </c>
      <c r="BT29" s="99" t="s">
        <v>591</v>
      </c>
      <c r="BU29" s="100" t="s">
        <v>10730</v>
      </c>
      <c r="BV29" s="101" t="s">
        <v>471</v>
      </c>
      <c r="BW29" s="136"/>
      <c r="BX29" s="103" t="s">
        <v>565</v>
      </c>
      <c r="BY29" s="104" t="s">
        <v>190</v>
      </c>
      <c r="BZ29" s="136"/>
      <c r="CA29" s="83" t="s">
        <v>599</v>
      </c>
      <c r="CB29" s="106" t="s">
        <v>647</v>
      </c>
      <c r="CC29" s="106" t="s">
        <v>5324</v>
      </c>
      <c r="CD29" s="107"/>
      <c r="CE29" s="108" t="s">
        <v>107</v>
      </c>
      <c r="CF29" s="108" t="s">
        <v>107</v>
      </c>
      <c r="CG29" s="109"/>
      <c r="CH29" s="110" t="s">
        <v>107</v>
      </c>
      <c r="CI29" s="111"/>
      <c r="CJ29" s="112">
        <v>6710</v>
      </c>
      <c r="CK29" s="113">
        <v>86</v>
      </c>
      <c r="CL29" s="114" t="s">
        <v>134</v>
      </c>
      <c r="CM29" s="114" t="s">
        <v>108</v>
      </c>
      <c r="CN29" s="114"/>
      <c r="CO29" s="115" t="s">
        <v>102</v>
      </c>
      <c r="CP29" s="115" t="s">
        <v>102</v>
      </c>
      <c r="CQ29" s="115" t="s">
        <v>102</v>
      </c>
      <c r="CR29" s="115" t="s">
        <v>102</v>
      </c>
      <c r="CS29" s="116"/>
      <c r="CT29" s="117" t="s">
        <v>109</v>
      </c>
      <c r="CU29" s="117" t="s">
        <v>109</v>
      </c>
      <c r="CV29" s="83">
        <v>25</v>
      </c>
      <c r="CW29" s="83" t="s">
        <v>108</v>
      </c>
      <c r="CX29" s="83">
        <v>25</v>
      </c>
      <c r="CY29" s="83" t="s">
        <v>108</v>
      </c>
      <c r="CZ29" s="83">
        <v>6353</v>
      </c>
      <c r="DA29" s="83" t="s">
        <v>419</v>
      </c>
      <c r="DB29" s="83" t="s">
        <v>130</v>
      </c>
      <c r="DC29" s="83" t="s">
        <v>499</v>
      </c>
      <c r="DD29" s="83">
        <v>1074</v>
      </c>
      <c r="DE29" s="83" t="s">
        <v>444</v>
      </c>
      <c r="DF29" s="83" t="s">
        <v>130</v>
      </c>
      <c r="DG29" s="83" t="s">
        <v>499</v>
      </c>
      <c r="DH29" s="83"/>
      <c r="DI29" s="83">
        <v>0</v>
      </c>
      <c r="DJ29" s="83">
        <v>1</v>
      </c>
      <c r="DK29" s="83">
        <v>0</v>
      </c>
      <c r="DL29" s="83">
        <v>0</v>
      </c>
      <c r="DM29" s="83">
        <v>0</v>
      </c>
      <c r="DN29" s="83">
        <v>0</v>
      </c>
      <c r="DO29" s="83">
        <v>0</v>
      </c>
      <c r="DP29" s="83">
        <v>0</v>
      </c>
      <c r="DQ29" s="83">
        <v>0</v>
      </c>
      <c r="DR29" s="83">
        <v>0</v>
      </c>
      <c r="DS29" s="83">
        <v>0</v>
      </c>
      <c r="DT29" s="83">
        <v>3</v>
      </c>
      <c r="DU29" s="83">
        <v>3</v>
      </c>
      <c r="DV29" s="83">
        <v>0</v>
      </c>
      <c r="DW29" s="83">
        <v>0</v>
      </c>
      <c r="DX29" s="83">
        <v>3</v>
      </c>
      <c r="DY29" s="85">
        <v>43671</v>
      </c>
      <c r="DZ29" s="83" t="s">
        <v>4076</v>
      </c>
      <c r="EA29" s="83" t="s">
        <v>102</v>
      </c>
      <c r="EB29" s="83" t="s">
        <v>482</v>
      </c>
      <c r="EC29" s="83">
        <v>25</v>
      </c>
      <c r="ED29" s="83" t="s">
        <v>483</v>
      </c>
      <c r="EE29" s="83">
        <v>1</v>
      </c>
      <c r="EF29" s="83">
        <v>0</v>
      </c>
      <c r="EG29" s="83">
        <v>0</v>
      </c>
      <c r="EH29" s="83" t="s">
        <v>109</v>
      </c>
      <c r="EI29" s="83" t="s">
        <v>108</v>
      </c>
      <c r="EJ29" s="83" t="s">
        <v>583</v>
      </c>
      <c r="EK29" s="83">
        <v>0</v>
      </c>
      <c r="EL29" s="83">
        <v>0</v>
      </c>
      <c r="EM29" s="83">
        <v>1</v>
      </c>
      <c r="EN29" s="83" t="s">
        <v>497</v>
      </c>
      <c r="EO29" s="83"/>
      <c r="EP29" s="83" t="s">
        <v>436</v>
      </c>
      <c r="EQ29" s="136">
        <v>1</v>
      </c>
      <c r="ER29" s="136">
        <v>1</v>
      </c>
      <c r="ES29" s="136">
        <v>1</v>
      </c>
      <c r="ET29" s="136">
        <v>1</v>
      </c>
      <c r="EU29" s="215" t="s">
        <v>269</v>
      </c>
      <c r="EV29" s="136">
        <v>1</v>
      </c>
      <c r="EW29" s="136">
        <v>1</v>
      </c>
      <c r="EX29" s="136">
        <v>1</v>
      </c>
      <c r="EY29" s="136">
        <v>1</v>
      </c>
      <c r="EZ29" s="136">
        <v>1</v>
      </c>
      <c r="FP29" s="215" t="s">
        <v>592</v>
      </c>
      <c r="FQ29" s="136" t="b">
        <v>1</v>
      </c>
      <c r="FR29" s="136" t="b">
        <v>1</v>
      </c>
      <c r="FS29" s="136" t="b">
        <v>1</v>
      </c>
      <c r="FT29" s="136" t="b">
        <v>1</v>
      </c>
      <c r="FX29" s="215" t="s">
        <v>269</v>
      </c>
    </row>
    <row r="30" spans="1:180" ht="60" customHeight="1" x14ac:dyDescent="0.55000000000000004">
      <c r="A30" s="83" t="s">
        <v>130</v>
      </c>
      <c r="B30" s="83" t="s">
        <v>98</v>
      </c>
      <c r="C30" s="136">
        <v>383919</v>
      </c>
      <c r="D30" s="207" t="s">
        <v>628</v>
      </c>
      <c r="E30" s="208" t="s">
        <v>633</v>
      </c>
      <c r="F30" s="83" t="s">
        <v>108</v>
      </c>
      <c r="G30" s="85">
        <v>22744</v>
      </c>
      <c r="H30" s="83" t="s">
        <v>102</v>
      </c>
      <c r="I30" s="85">
        <v>39772</v>
      </c>
      <c r="J30" s="83" t="s">
        <v>228</v>
      </c>
      <c r="K30" s="216">
        <v>502846578676</v>
      </c>
      <c r="L30" s="83" t="s">
        <v>191</v>
      </c>
      <c r="M30" s="85">
        <v>43619</v>
      </c>
      <c r="N30" s="83">
        <v>568.33333333333303</v>
      </c>
      <c r="O30" s="83" t="s">
        <v>193</v>
      </c>
      <c r="P30" s="83" t="s">
        <v>181</v>
      </c>
      <c r="Q30" s="208" t="s">
        <v>5148</v>
      </c>
      <c r="R30" s="83" t="s">
        <v>102</v>
      </c>
      <c r="S30" s="83" t="s">
        <v>102</v>
      </c>
      <c r="T30" s="83" t="s">
        <v>133</v>
      </c>
      <c r="U30" s="83" t="s">
        <v>9087</v>
      </c>
      <c r="V30" s="83" t="s">
        <v>111</v>
      </c>
      <c r="W30" s="83" t="s">
        <v>105</v>
      </c>
      <c r="X30" s="86" t="s">
        <v>5148</v>
      </c>
      <c r="Y30" s="87" t="s">
        <v>102</v>
      </c>
      <c r="Z30" s="87" t="s">
        <v>102</v>
      </c>
      <c r="AA30" s="87" t="s">
        <v>133</v>
      </c>
      <c r="AB30" s="87" t="s">
        <v>9087</v>
      </c>
      <c r="AC30" s="87" t="s">
        <v>111</v>
      </c>
      <c r="AD30" s="87" t="s">
        <v>105</v>
      </c>
      <c r="AE30" s="87" t="s">
        <v>106</v>
      </c>
      <c r="AF30" s="86" t="s">
        <v>5148</v>
      </c>
      <c r="AG30" s="87" t="s">
        <v>486</v>
      </c>
      <c r="AH30" s="87" t="s">
        <v>9087</v>
      </c>
      <c r="AI30" s="87" t="s">
        <v>111</v>
      </c>
      <c r="AJ30" s="87" t="s">
        <v>204</v>
      </c>
      <c r="AK30" s="88"/>
      <c r="AL30" s="83" t="s">
        <v>107</v>
      </c>
      <c r="AM30" s="89" t="s">
        <v>454</v>
      </c>
      <c r="AN30" s="90" t="s">
        <v>416</v>
      </c>
      <c r="AO30" s="91" t="s">
        <v>642</v>
      </c>
      <c r="AP30" s="90">
        <v>8.3333333333333304</v>
      </c>
      <c r="AQ30" s="92" t="s">
        <v>102</v>
      </c>
      <c r="AR30" s="93" t="s">
        <v>102</v>
      </c>
      <c r="AS30" s="93" t="s">
        <v>102</v>
      </c>
      <c r="AT30" s="93" t="s">
        <v>102</v>
      </c>
      <c r="AU30" s="210" t="s">
        <v>644</v>
      </c>
      <c r="AV30" s="93" t="s">
        <v>185</v>
      </c>
      <c r="AW30" s="94" t="s">
        <v>102</v>
      </c>
      <c r="AX30" s="93" t="s">
        <v>183</v>
      </c>
      <c r="AY30" s="95" t="s">
        <v>111</v>
      </c>
      <c r="AZ30" s="93" t="s">
        <v>102</v>
      </c>
      <c r="BA30" s="93" t="s">
        <v>102</v>
      </c>
      <c r="BB30" s="93" t="s">
        <v>102</v>
      </c>
      <c r="BC30" s="93" t="s">
        <v>102</v>
      </c>
      <c r="BD30" s="96" t="s">
        <v>102</v>
      </c>
      <c r="BE30" s="90">
        <v>-4.1666666666666696</v>
      </c>
      <c r="BF30" s="93" t="s">
        <v>102</v>
      </c>
      <c r="BG30" s="93" t="s">
        <v>102</v>
      </c>
      <c r="BH30" s="93" t="s">
        <v>102</v>
      </c>
      <c r="BI30" s="93" t="s">
        <v>102</v>
      </c>
      <c r="BJ30" s="210" t="s">
        <v>642</v>
      </c>
      <c r="BK30" s="93" t="s">
        <v>192</v>
      </c>
      <c r="BL30" s="97" t="s">
        <v>102</v>
      </c>
      <c r="BM30" s="93" t="s">
        <v>183</v>
      </c>
      <c r="BN30" s="93" t="s">
        <v>106</v>
      </c>
      <c r="BO30" s="93" t="s">
        <v>102</v>
      </c>
      <c r="BP30" s="98" t="s">
        <v>102</v>
      </c>
      <c r="BQ30" s="93" t="s">
        <v>102</v>
      </c>
      <c r="BR30" s="93" t="s">
        <v>102</v>
      </c>
      <c r="BS30" s="93" t="s">
        <v>102</v>
      </c>
      <c r="BT30" s="99" t="s">
        <v>591</v>
      </c>
      <c r="BU30" s="100" t="s">
        <v>10731</v>
      </c>
      <c r="BV30" s="101" t="s">
        <v>471</v>
      </c>
      <c r="BW30" s="136"/>
      <c r="BX30" s="103" t="s">
        <v>565</v>
      </c>
      <c r="BY30" s="104" t="s">
        <v>190</v>
      </c>
      <c r="BZ30" s="136"/>
      <c r="CA30" s="83" t="s">
        <v>599</v>
      </c>
      <c r="CB30" s="106" t="s">
        <v>647</v>
      </c>
      <c r="CC30" s="106" t="s">
        <v>5336</v>
      </c>
      <c r="CD30" s="107"/>
      <c r="CE30" s="108" t="s">
        <v>107</v>
      </c>
      <c r="CF30" s="108" t="s">
        <v>107</v>
      </c>
      <c r="CG30" s="109"/>
      <c r="CH30" s="110" t="s">
        <v>107</v>
      </c>
      <c r="CI30" s="111"/>
      <c r="CJ30" s="112">
        <v>6710</v>
      </c>
      <c r="CK30" s="113">
        <v>86</v>
      </c>
      <c r="CL30" s="114" t="s">
        <v>134</v>
      </c>
      <c r="CM30" s="114" t="s">
        <v>108</v>
      </c>
      <c r="CN30" s="114"/>
      <c r="CO30" s="115" t="s">
        <v>102</v>
      </c>
      <c r="CP30" s="115" t="s">
        <v>102</v>
      </c>
      <c r="CQ30" s="115" t="s">
        <v>102</v>
      </c>
      <c r="CR30" s="115" t="s">
        <v>102</v>
      </c>
      <c r="CS30" s="116"/>
      <c r="CT30" s="117" t="s">
        <v>109</v>
      </c>
      <c r="CU30" s="117" t="s">
        <v>109</v>
      </c>
      <c r="CV30" s="83">
        <v>26</v>
      </c>
      <c r="CW30" s="83" t="s">
        <v>108</v>
      </c>
      <c r="CX30" s="83">
        <v>26</v>
      </c>
      <c r="CY30" s="83" t="s">
        <v>108</v>
      </c>
      <c r="CZ30" s="83">
        <v>6354</v>
      </c>
      <c r="DA30" s="83" t="s">
        <v>419</v>
      </c>
      <c r="DB30" s="83" t="s">
        <v>130</v>
      </c>
      <c r="DC30" s="83" t="s">
        <v>499</v>
      </c>
      <c r="DD30" s="83">
        <v>1075</v>
      </c>
      <c r="DE30" s="83" t="s">
        <v>444</v>
      </c>
      <c r="DF30" s="83" t="s">
        <v>130</v>
      </c>
      <c r="DG30" s="83" t="s">
        <v>499</v>
      </c>
      <c r="DH30" s="83"/>
      <c r="DI30" s="83">
        <v>0</v>
      </c>
      <c r="DJ30" s="83">
        <v>1</v>
      </c>
      <c r="DK30" s="83">
        <v>0</v>
      </c>
      <c r="DL30" s="83">
        <v>0</v>
      </c>
      <c r="DM30" s="83">
        <v>0</v>
      </c>
      <c r="DN30" s="83">
        <v>0</v>
      </c>
      <c r="DO30" s="83">
        <v>0</v>
      </c>
      <c r="DP30" s="83">
        <v>0</v>
      </c>
      <c r="DQ30" s="83">
        <v>0</v>
      </c>
      <c r="DR30" s="83">
        <v>0</v>
      </c>
      <c r="DS30" s="83">
        <v>0</v>
      </c>
      <c r="DT30" s="83">
        <v>3</v>
      </c>
      <c r="DU30" s="83">
        <v>3</v>
      </c>
      <c r="DV30" s="83">
        <v>0</v>
      </c>
      <c r="DW30" s="83">
        <v>0</v>
      </c>
      <c r="DX30" s="83">
        <v>3</v>
      </c>
      <c r="DY30" s="85">
        <v>43672</v>
      </c>
      <c r="DZ30" s="83" t="s">
        <v>4077</v>
      </c>
      <c r="EA30" s="83" t="s">
        <v>102</v>
      </c>
      <c r="EB30" s="83" t="s">
        <v>482</v>
      </c>
      <c r="EC30" s="83">
        <v>26</v>
      </c>
      <c r="ED30" s="83" t="s">
        <v>483</v>
      </c>
      <c r="EE30" s="83">
        <v>1</v>
      </c>
      <c r="EF30" s="83">
        <v>0</v>
      </c>
      <c r="EG30" s="83">
        <v>0</v>
      </c>
      <c r="EH30" s="83" t="s">
        <v>109</v>
      </c>
      <c r="EI30" s="83" t="s">
        <v>108</v>
      </c>
      <c r="EJ30" s="83" t="s">
        <v>583</v>
      </c>
      <c r="EK30" s="83">
        <v>0</v>
      </c>
      <c r="EL30" s="83">
        <v>0</v>
      </c>
      <c r="EM30" s="83">
        <v>1</v>
      </c>
      <c r="EN30" s="83" t="s">
        <v>497</v>
      </c>
      <c r="EO30" s="83"/>
      <c r="EP30" s="83" t="s">
        <v>436</v>
      </c>
      <c r="EQ30" s="136">
        <v>1</v>
      </c>
      <c r="ER30" s="136">
        <v>1</v>
      </c>
      <c r="ES30" s="136">
        <v>1</v>
      </c>
      <c r="ET30" s="136">
        <v>1</v>
      </c>
      <c r="EU30" s="215" t="s">
        <v>269</v>
      </c>
      <c r="EV30" s="136">
        <v>1</v>
      </c>
      <c r="EW30" s="136">
        <v>1</v>
      </c>
      <c r="EX30" s="136">
        <v>1</v>
      </c>
      <c r="EY30" s="136">
        <v>1</v>
      </c>
      <c r="EZ30" s="136">
        <v>1</v>
      </c>
      <c r="FP30" s="215" t="s">
        <v>592</v>
      </c>
      <c r="FQ30" s="136" t="b">
        <v>1</v>
      </c>
      <c r="FR30" s="136" t="b">
        <v>1</v>
      </c>
      <c r="FS30" s="136" t="b">
        <v>1</v>
      </c>
      <c r="FT30" s="136" t="b">
        <v>1</v>
      </c>
      <c r="FX30" s="215" t="s">
        <v>269</v>
      </c>
    </row>
    <row r="31" spans="1:180" ht="60" customHeight="1" x14ac:dyDescent="0.55000000000000004">
      <c r="A31" s="83" t="s">
        <v>130</v>
      </c>
      <c r="B31" s="83" t="s">
        <v>98</v>
      </c>
      <c r="C31" s="136">
        <v>768724</v>
      </c>
      <c r="D31" s="207" t="s">
        <v>629</v>
      </c>
      <c r="E31" s="208" t="s">
        <v>634</v>
      </c>
      <c r="F31" s="83" t="s">
        <v>108</v>
      </c>
      <c r="G31" s="85">
        <v>26341</v>
      </c>
      <c r="H31" s="83" t="s">
        <v>102</v>
      </c>
      <c r="I31" s="85">
        <v>34633</v>
      </c>
      <c r="J31" s="83" t="s">
        <v>228</v>
      </c>
      <c r="K31" s="216">
        <v>723092116618</v>
      </c>
      <c r="L31" s="83" t="s">
        <v>191</v>
      </c>
      <c r="M31" s="85">
        <v>43642</v>
      </c>
      <c r="N31" s="83">
        <v>563.33333333333303</v>
      </c>
      <c r="O31" s="83" t="s">
        <v>193</v>
      </c>
      <c r="P31" s="83" t="s">
        <v>181</v>
      </c>
      <c r="Q31" s="208" t="s">
        <v>5152</v>
      </c>
      <c r="R31" s="83" t="s">
        <v>102</v>
      </c>
      <c r="S31" s="83" t="s">
        <v>102</v>
      </c>
      <c r="T31" s="83" t="s">
        <v>131</v>
      </c>
      <c r="U31" s="83" t="s">
        <v>9088</v>
      </c>
      <c r="V31" s="83" t="s">
        <v>104</v>
      </c>
      <c r="W31" s="83" t="s">
        <v>105</v>
      </c>
      <c r="X31" s="86" t="s">
        <v>5152</v>
      </c>
      <c r="Y31" s="87" t="s">
        <v>102</v>
      </c>
      <c r="Z31" s="87" t="s">
        <v>102</v>
      </c>
      <c r="AA31" s="87" t="s">
        <v>131</v>
      </c>
      <c r="AB31" s="87" t="s">
        <v>9088</v>
      </c>
      <c r="AC31" s="87" t="s">
        <v>104</v>
      </c>
      <c r="AD31" s="87" t="s">
        <v>105</v>
      </c>
      <c r="AE31" s="87" t="s">
        <v>106</v>
      </c>
      <c r="AF31" s="86" t="s">
        <v>5152</v>
      </c>
      <c r="AG31" s="87" t="s">
        <v>177</v>
      </c>
      <c r="AH31" s="87" t="s">
        <v>9088</v>
      </c>
      <c r="AI31" s="87" t="s">
        <v>104</v>
      </c>
      <c r="AJ31" s="87" t="s">
        <v>204</v>
      </c>
      <c r="AK31" s="88"/>
      <c r="AL31" s="83" t="s">
        <v>107</v>
      </c>
      <c r="AM31" s="89" t="s">
        <v>454</v>
      </c>
      <c r="AN31" s="90" t="s">
        <v>416</v>
      </c>
      <c r="AO31" s="91" t="s">
        <v>643</v>
      </c>
      <c r="AP31" s="90">
        <v>8.3333333333333304</v>
      </c>
      <c r="AQ31" s="92" t="s">
        <v>102</v>
      </c>
      <c r="AR31" s="93" t="s">
        <v>102</v>
      </c>
      <c r="AS31" s="93" t="s">
        <v>102</v>
      </c>
      <c r="AT31" s="93" t="s">
        <v>102</v>
      </c>
      <c r="AU31" s="210" t="s">
        <v>645</v>
      </c>
      <c r="AV31" s="93" t="s">
        <v>185</v>
      </c>
      <c r="AW31" s="94" t="s">
        <v>102</v>
      </c>
      <c r="AX31" s="93" t="s">
        <v>105</v>
      </c>
      <c r="AY31" s="95" t="s">
        <v>104</v>
      </c>
      <c r="AZ31" s="93" t="s">
        <v>102</v>
      </c>
      <c r="BA31" s="93" t="s">
        <v>102</v>
      </c>
      <c r="BB31" s="93" t="s">
        <v>102</v>
      </c>
      <c r="BC31" s="93" t="s">
        <v>102</v>
      </c>
      <c r="BD31" s="96" t="s">
        <v>102</v>
      </c>
      <c r="BE31" s="90">
        <v>-4.6666666666666696</v>
      </c>
      <c r="BF31" s="93" t="s">
        <v>102</v>
      </c>
      <c r="BG31" s="93" t="s">
        <v>102</v>
      </c>
      <c r="BH31" s="93" t="s">
        <v>102</v>
      </c>
      <c r="BI31" s="93" t="s">
        <v>102</v>
      </c>
      <c r="BJ31" s="210" t="s">
        <v>643</v>
      </c>
      <c r="BK31" s="93" t="s">
        <v>196</v>
      </c>
      <c r="BL31" s="97" t="s">
        <v>102</v>
      </c>
      <c r="BM31" s="93" t="s">
        <v>105</v>
      </c>
      <c r="BN31" s="93" t="s">
        <v>596</v>
      </c>
      <c r="BO31" s="93" t="s">
        <v>102</v>
      </c>
      <c r="BP31" s="98" t="s">
        <v>102</v>
      </c>
      <c r="BQ31" s="93" t="s">
        <v>102</v>
      </c>
      <c r="BR31" s="93" t="s">
        <v>102</v>
      </c>
      <c r="BS31" s="93" t="s">
        <v>102</v>
      </c>
      <c r="BT31" s="99" t="s">
        <v>591</v>
      </c>
      <c r="BU31" s="100" t="s">
        <v>10732</v>
      </c>
      <c r="BV31" s="101" t="s">
        <v>471</v>
      </c>
      <c r="BW31" s="136"/>
      <c r="BX31" s="103" t="s">
        <v>565</v>
      </c>
      <c r="BY31" s="104" t="s">
        <v>190</v>
      </c>
      <c r="BZ31" s="136"/>
      <c r="CA31" s="83" t="s">
        <v>599</v>
      </c>
      <c r="CB31" s="106" t="s">
        <v>647</v>
      </c>
      <c r="CC31" s="106" t="s">
        <v>5348</v>
      </c>
      <c r="CD31" s="107"/>
      <c r="CE31" s="108" t="s">
        <v>107</v>
      </c>
      <c r="CF31" s="108" t="s">
        <v>107</v>
      </c>
      <c r="CG31" s="109"/>
      <c r="CH31" s="110" t="s">
        <v>107</v>
      </c>
      <c r="CI31" s="111"/>
      <c r="CJ31" s="112">
        <v>6710</v>
      </c>
      <c r="CK31" s="113">
        <v>86</v>
      </c>
      <c r="CL31" s="114" t="s">
        <v>134</v>
      </c>
      <c r="CM31" s="114" t="s">
        <v>108</v>
      </c>
      <c r="CN31" s="114"/>
      <c r="CO31" s="115" t="s">
        <v>102</v>
      </c>
      <c r="CP31" s="115" t="s">
        <v>102</v>
      </c>
      <c r="CQ31" s="115" t="s">
        <v>102</v>
      </c>
      <c r="CR31" s="115" t="s">
        <v>102</v>
      </c>
      <c r="CS31" s="116"/>
      <c r="CT31" s="117" t="s">
        <v>109</v>
      </c>
      <c r="CU31" s="117" t="s">
        <v>109</v>
      </c>
      <c r="CV31" s="83">
        <v>27</v>
      </c>
      <c r="CW31" s="83" t="s">
        <v>108</v>
      </c>
      <c r="CX31" s="83">
        <v>27</v>
      </c>
      <c r="CY31" s="83" t="s">
        <v>108</v>
      </c>
      <c r="CZ31" s="83">
        <v>6355</v>
      </c>
      <c r="DA31" s="83" t="s">
        <v>419</v>
      </c>
      <c r="DB31" s="83" t="s">
        <v>130</v>
      </c>
      <c r="DC31" s="83" t="s">
        <v>499</v>
      </c>
      <c r="DD31" s="83">
        <v>1076</v>
      </c>
      <c r="DE31" s="83" t="s">
        <v>444</v>
      </c>
      <c r="DF31" s="83" t="s">
        <v>130</v>
      </c>
      <c r="DG31" s="83" t="s">
        <v>499</v>
      </c>
      <c r="DH31" s="83"/>
      <c r="DI31" s="83">
        <v>0</v>
      </c>
      <c r="DJ31" s="83">
        <v>1</v>
      </c>
      <c r="DK31" s="83">
        <v>0</v>
      </c>
      <c r="DL31" s="83">
        <v>0</v>
      </c>
      <c r="DM31" s="83">
        <v>0</v>
      </c>
      <c r="DN31" s="83">
        <v>0</v>
      </c>
      <c r="DO31" s="83">
        <v>0</v>
      </c>
      <c r="DP31" s="83">
        <v>0</v>
      </c>
      <c r="DQ31" s="83">
        <v>0</v>
      </c>
      <c r="DR31" s="83">
        <v>0</v>
      </c>
      <c r="DS31" s="83">
        <v>0</v>
      </c>
      <c r="DT31" s="83">
        <v>3</v>
      </c>
      <c r="DU31" s="83">
        <v>3</v>
      </c>
      <c r="DV31" s="83">
        <v>0</v>
      </c>
      <c r="DW31" s="83">
        <v>0</v>
      </c>
      <c r="DX31" s="83">
        <v>3</v>
      </c>
      <c r="DY31" s="85">
        <v>43673</v>
      </c>
      <c r="DZ31" s="83" t="s">
        <v>4078</v>
      </c>
      <c r="EA31" s="83" t="s">
        <v>102</v>
      </c>
      <c r="EB31" s="83" t="s">
        <v>482</v>
      </c>
      <c r="EC31" s="83">
        <v>27</v>
      </c>
      <c r="ED31" s="83" t="s">
        <v>483</v>
      </c>
      <c r="EE31" s="83">
        <v>1</v>
      </c>
      <c r="EF31" s="83">
        <v>0</v>
      </c>
      <c r="EG31" s="83">
        <v>0</v>
      </c>
      <c r="EH31" s="83" t="s">
        <v>109</v>
      </c>
      <c r="EI31" s="83" t="s">
        <v>108</v>
      </c>
      <c r="EJ31" s="83" t="s">
        <v>583</v>
      </c>
      <c r="EK31" s="83">
        <v>0</v>
      </c>
      <c r="EL31" s="83">
        <v>0</v>
      </c>
      <c r="EM31" s="83">
        <v>1</v>
      </c>
      <c r="EN31" s="83" t="s">
        <v>497</v>
      </c>
      <c r="EO31" s="83"/>
      <c r="EP31" s="83" t="s">
        <v>436</v>
      </c>
      <c r="EQ31" s="136">
        <v>1</v>
      </c>
      <c r="ER31" s="136">
        <v>1</v>
      </c>
      <c r="ES31" s="136">
        <v>1</v>
      </c>
      <c r="ET31" s="136">
        <v>1</v>
      </c>
      <c r="EU31" s="215" t="s">
        <v>269</v>
      </c>
      <c r="EV31" s="136">
        <v>1</v>
      </c>
      <c r="EW31" s="136">
        <v>1</v>
      </c>
      <c r="EX31" s="136">
        <v>1</v>
      </c>
      <c r="EY31" s="136">
        <v>1</v>
      </c>
      <c r="EZ31" s="136">
        <v>1</v>
      </c>
      <c r="FP31" s="215" t="s">
        <v>592</v>
      </c>
      <c r="FQ31" s="136" t="b">
        <v>1</v>
      </c>
      <c r="FR31" s="136" t="b">
        <v>1</v>
      </c>
      <c r="FS31" s="136" t="b">
        <v>1</v>
      </c>
      <c r="FT31" s="136" t="b">
        <v>1</v>
      </c>
      <c r="FX31" s="215" t="s">
        <v>269</v>
      </c>
    </row>
    <row r="32" spans="1:180" ht="60" customHeight="1" x14ac:dyDescent="0.55000000000000004">
      <c r="A32" s="83" t="s">
        <v>130</v>
      </c>
      <c r="B32" s="83" t="s">
        <v>98</v>
      </c>
      <c r="C32" s="136">
        <v>678024</v>
      </c>
      <c r="D32" s="207" t="s">
        <v>627</v>
      </c>
      <c r="E32" s="208" t="s">
        <v>630</v>
      </c>
      <c r="F32" s="83" t="s">
        <v>108</v>
      </c>
      <c r="G32" s="85">
        <v>20621</v>
      </c>
      <c r="H32" s="83" t="s">
        <v>102</v>
      </c>
      <c r="I32" s="85">
        <v>39794</v>
      </c>
      <c r="J32" s="83" t="s">
        <v>228</v>
      </c>
      <c r="K32" s="216">
        <v>640827460262</v>
      </c>
      <c r="L32" s="83" t="s">
        <v>191</v>
      </c>
      <c r="M32" s="85">
        <v>43631</v>
      </c>
      <c r="N32" s="83">
        <v>558.33333333333303</v>
      </c>
      <c r="O32" s="83" t="s">
        <v>180</v>
      </c>
      <c r="P32" s="83" t="s">
        <v>181</v>
      </c>
      <c r="Q32" s="208" t="s">
        <v>5156</v>
      </c>
      <c r="R32" s="83" t="s">
        <v>102</v>
      </c>
      <c r="S32" s="83" t="s">
        <v>102</v>
      </c>
      <c r="T32" s="83" t="s">
        <v>199</v>
      </c>
      <c r="U32" s="83" t="s">
        <v>9089</v>
      </c>
      <c r="V32" s="83" t="s">
        <v>104</v>
      </c>
      <c r="W32" s="83" t="s">
        <v>105</v>
      </c>
      <c r="X32" s="86" t="s">
        <v>5156</v>
      </c>
      <c r="Y32" s="87" t="s">
        <v>102</v>
      </c>
      <c r="Z32" s="87" t="s">
        <v>102</v>
      </c>
      <c r="AA32" s="87" t="s">
        <v>199</v>
      </c>
      <c r="AB32" s="87" t="s">
        <v>9089</v>
      </c>
      <c r="AC32" s="87" t="s">
        <v>104</v>
      </c>
      <c r="AD32" s="87" t="s">
        <v>105</v>
      </c>
      <c r="AE32" s="87" t="s">
        <v>106</v>
      </c>
      <c r="AF32" s="86" t="s">
        <v>5156</v>
      </c>
      <c r="AG32" s="87" t="s">
        <v>489</v>
      </c>
      <c r="AH32" s="87" t="s">
        <v>9090</v>
      </c>
      <c r="AI32" s="87" t="s">
        <v>104</v>
      </c>
      <c r="AJ32" s="87" t="s">
        <v>204</v>
      </c>
      <c r="AK32" s="88"/>
      <c r="AL32" s="83" t="s">
        <v>107</v>
      </c>
      <c r="AM32" s="89" t="s">
        <v>454</v>
      </c>
      <c r="AN32" s="90" t="s">
        <v>416</v>
      </c>
      <c r="AO32" s="91" t="s">
        <v>641</v>
      </c>
      <c r="AP32" s="90">
        <v>8.3333333333333304</v>
      </c>
      <c r="AQ32" s="92" t="s">
        <v>211</v>
      </c>
      <c r="AR32" s="93" t="s">
        <v>102</v>
      </c>
      <c r="AS32" s="93" t="s">
        <v>102</v>
      </c>
      <c r="AT32" s="93" t="s">
        <v>102</v>
      </c>
      <c r="AU32" s="210" t="s">
        <v>641</v>
      </c>
      <c r="AV32" s="93" t="s">
        <v>192</v>
      </c>
      <c r="AW32" s="94" t="s">
        <v>102</v>
      </c>
      <c r="AX32" s="93" t="s">
        <v>105</v>
      </c>
      <c r="AY32" s="95" t="s">
        <v>188</v>
      </c>
      <c r="AZ32" s="93" t="s">
        <v>102</v>
      </c>
      <c r="BA32" s="93" t="s">
        <v>9091</v>
      </c>
      <c r="BB32" s="93" t="s">
        <v>102</v>
      </c>
      <c r="BC32" s="93" t="s">
        <v>102</v>
      </c>
      <c r="BD32" s="96" t="s">
        <v>102</v>
      </c>
      <c r="BE32" s="90">
        <v>-5.1666666666666696</v>
      </c>
      <c r="BF32" s="93" t="s">
        <v>211</v>
      </c>
      <c r="BG32" s="93" t="s">
        <v>102</v>
      </c>
      <c r="BH32" s="93" t="s">
        <v>102</v>
      </c>
      <c r="BI32" s="93" t="s">
        <v>102</v>
      </c>
      <c r="BJ32" s="210" t="s">
        <v>646</v>
      </c>
      <c r="BK32" s="93" t="s">
        <v>182</v>
      </c>
      <c r="BL32" s="97" t="s">
        <v>102</v>
      </c>
      <c r="BM32" s="93" t="s">
        <v>105</v>
      </c>
      <c r="BN32" s="93" t="s">
        <v>104</v>
      </c>
      <c r="BO32" s="93" t="s">
        <v>102</v>
      </c>
      <c r="BP32" s="98">
        <v>20180216</v>
      </c>
      <c r="BQ32" s="93" t="s">
        <v>102</v>
      </c>
      <c r="BR32" s="93" t="s">
        <v>102</v>
      </c>
      <c r="BS32" s="93" t="s">
        <v>102</v>
      </c>
      <c r="BT32" s="99" t="s">
        <v>591</v>
      </c>
      <c r="BU32" s="100" t="s">
        <v>10733</v>
      </c>
      <c r="BV32" s="101" t="s">
        <v>471</v>
      </c>
      <c r="BW32" s="136"/>
      <c r="BX32" s="103" t="s">
        <v>565</v>
      </c>
      <c r="BY32" s="104" t="s">
        <v>190</v>
      </c>
      <c r="BZ32" s="136"/>
      <c r="CA32" s="83" t="s">
        <v>599</v>
      </c>
      <c r="CB32" s="106" t="s">
        <v>647</v>
      </c>
      <c r="CC32" s="106" t="s">
        <v>5360</v>
      </c>
      <c r="CD32" s="107"/>
      <c r="CE32" s="108" t="s">
        <v>107</v>
      </c>
      <c r="CF32" s="108" t="s">
        <v>107</v>
      </c>
      <c r="CG32" s="109"/>
      <c r="CH32" s="110" t="s">
        <v>107</v>
      </c>
      <c r="CI32" s="111"/>
      <c r="CJ32" s="112">
        <v>6710</v>
      </c>
      <c r="CK32" s="113">
        <v>86</v>
      </c>
      <c r="CL32" s="114" t="s">
        <v>134</v>
      </c>
      <c r="CM32" s="114" t="s">
        <v>108</v>
      </c>
      <c r="CN32" s="114"/>
      <c r="CO32" s="115" t="s">
        <v>102</v>
      </c>
      <c r="CP32" s="115" t="s">
        <v>102</v>
      </c>
      <c r="CQ32" s="115" t="s">
        <v>102</v>
      </c>
      <c r="CR32" s="115" t="s">
        <v>102</v>
      </c>
      <c r="CS32" s="116"/>
      <c r="CT32" s="117" t="s">
        <v>109</v>
      </c>
      <c r="CU32" s="117" t="s">
        <v>109</v>
      </c>
      <c r="CV32" s="83">
        <v>28</v>
      </c>
      <c r="CW32" s="83" t="s">
        <v>108</v>
      </c>
      <c r="CX32" s="83">
        <v>28</v>
      </c>
      <c r="CY32" s="83" t="s">
        <v>108</v>
      </c>
      <c r="CZ32" s="83">
        <v>6356</v>
      </c>
      <c r="DA32" s="83" t="s">
        <v>419</v>
      </c>
      <c r="DB32" s="83" t="s">
        <v>130</v>
      </c>
      <c r="DC32" s="83" t="s">
        <v>499</v>
      </c>
      <c r="DD32" s="83">
        <v>1077</v>
      </c>
      <c r="DE32" s="83" t="s">
        <v>444</v>
      </c>
      <c r="DF32" s="83" t="s">
        <v>130</v>
      </c>
      <c r="DG32" s="83" t="s">
        <v>499</v>
      </c>
      <c r="DH32" s="83"/>
      <c r="DI32" s="83">
        <v>0</v>
      </c>
      <c r="DJ32" s="83">
        <v>1</v>
      </c>
      <c r="DK32" s="83">
        <v>0</v>
      </c>
      <c r="DL32" s="83">
        <v>0</v>
      </c>
      <c r="DM32" s="83">
        <v>0</v>
      </c>
      <c r="DN32" s="83">
        <v>0</v>
      </c>
      <c r="DO32" s="83">
        <v>0</v>
      </c>
      <c r="DP32" s="83">
        <v>0</v>
      </c>
      <c r="DQ32" s="83">
        <v>0</v>
      </c>
      <c r="DR32" s="83">
        <v>0</v>
      </c>
      <c r="DS32" s="83">
        <v>0</v>
      </c>
      <c r="DT32" s="83">
        <v>3</v>
      </c>
      <c r="DU32" s="83">
        <v>3</v>
      </c>
      <c r="DV32" s="83">
        <v>0</v>
      </c>
      <c r="DW32" s="83">
        <v>0</v>
      </c>
      <c r="DX32" s="83">
        <v>3</v>
      </c>
      <c r="DY32" s="85">
        <v>43674</v>
      </c>
      <c r="DZ32" s="83" t="s">
        <v>4079</v>
      </c>
      <c r="EA32" s="83" t="s">
        <v>102</v>
      </c>
      <c r="EB32" s="83" t="s">
        <v>482</v>
      </c>
      <c r="EC32" s="83">
        <v>28</v>
      </c>
      <c r="ED32" s="83" t="s">
        <v>483</v>
      </c>
      <c r="EE32" s="83">
        <v>1</v>
      </c>
      <c r="EF32" s="83">
        <v>0</v>
      </c>
      <c r="EG32" s="83">
        <v>0</v>
      </c>
      <c r="EH32" s="83" t="s">
        <v>109</v>
      </c>
      <c r="EI32" s="83" t="s">
        <v>108</v>
      </c>
      <c r="EJ32" s="83" t="s">
        <v>583</v>
      </c>
      <c r="EK32" s="83">
        <v>0</v>
      </c>
      <c r="EL32" s="83">
        <v>0</v>
      </c>
      <c r="EM32" s="83">
        <v>1</v>
      </c>
      <c r="EN32" s="83" t="s">
        <v>497</v>
      </c>
      <c r="EO32" s="83"/>
      <c r="EP32" s="83" t="s">
        <v>436</v>
      </c>
      <c r="EQ32" s="136">
        <v>1</v>
      </c>
      <c r="ER32" s="136">
        <v>1</v>
      </c>
      <c r="ES32" s="136">
        <v>1</v>
      </c>
      <c r="ET32" s="136">
        <v>1</v>
      </c>
      <c r="EU32" s="215" t="s">
        <v>269</v>
      </c>
      <c r="EV32" s="136">
        <v>1</v>
      </c>
      <c r="EW32" s="136">
        <v>1</v>
      </c>
      <c r="EX32" s="136">
        <v>1</v>
      </c>
      <c r="EY32" s="136">
        <v>1</v>
      </c>
      <c r="EZ32" s="136">
        <v>1</v>
      </c>
      <c r="FP32" s="215" t="s">
        <v>592</v>
      </c>
      <c r="FQ32" s="136" t="b">
        <v>1</v>
      </c>
      <c r="FR32" s="136" t="b">
        <v>1</v>
      </c>
      <c r="FS32" s="136" t="b">
        <v>1</v>
      </c>
      <c r="FT32" s="136" t="b">
        <v>1</v>
      </c>
      <c r="FX32" s="215" t="s">
        <v>269</v>
      </c>
    </row>
    <row r="33" spans="1:180" ht="60" customHeight="1" x14ac:dyDescent="0.55000000000000004">
      <c r="A33" s="83" t="s">
        <v>130</v>
      </c>
      <c r="B33" s="83" t="s">
        <v>98</v>
      </c>
      <c r="C33" s="136">
        <v>195961</v>
      </c>
      <c r="D33" s="207" t="s">
        <v>628</v>
      </c>
      <c r="E33" s="208" t="s">
        <v>633</v>
      </c>
      <c r="F33" s="83" t="s">
        <v>108</v>
      </c>
      <c r="G33" s="85">
        <v>22744</v>
      </c>
      <c r="H33" s="83" t="s">
        <v>102</v>
      </c>
      <c r="I33" s="85">
        <v>39772</v>
      </c>
      <c r="J33" s="83" t="s">
        <v>228</v>
      </c>
      <c r="K33" s="216">
        <v>924360478713</v>
      </c>
      <c r="L33" s="83" t="s">
        <v>191</v>
      </c>
      <c r="M33" s="85">
        <v>43619</v>
      </c>
      <c r="N33" s="83">
        <v>553.33333333333303</v>
      </c>
      <c r="O33" s="83" t="s">
        <v>193</v>
      </c>
      <c r="P33" s="83" t="s">
        <v>181</v>
      </c>
      <c r="Q33" s="208" t="s">
        <v>5160</v>
      </c>
      <c r="R33" s="83" t="s">
        <v>102</v>
      </c>
      <c r="S33" s="83" t="s">
        <v>102</v>
      </c>
      <c r="T33" s="83" t="s">
        <v>133</v>
      </c>
      <c r="U33" s="83" t="s">
        <v>9092</v>
      </c>
      <c r="V33" s="83" t="s">
        <v>111</v>
      </c>
      <c r="W33" s="83" t="s">
        <v>105</v>
      </c>
      <c r="X33" s="86" t="s">
        <v>5160</v>
      </c>
      <c r="Y33" s="87" t="s">
        <v>102</v>
      </c>
      <c r="Z33" s="87" t="s">
        <v>102</v>
      </c>
      <c r="AA33" s="87" t="s">
        <v>133</v>
      </c>
      <c r="AB33" s="87" t="s">
        <v>9092</v>
      </c>
      <c r="AC33" s="87" t="s">
        <v>111</v>
      </c>
      <c r="AD33" s="87" t="s">
        <v>105</v>
      </c>
      <c r="AE33" s="87" t="s">
        <v>106</v>
      </c>
      <c r="AF33" s="86" t="s">
        <v>5160</v>
      </c>
      <c r="AG33" s="87" t="s">
        <v>486</v>
      </c>
      <c r="AH33" s="87" t="s">
        <v>9092</v>
      </c>
      <c r="AI33" s="87" t="s">
        <v>111</v>
      </c>
      <c r="AJ33" s="87" t="s">
        <v>204</v>
      </c>
      <c r="AK33" s="88"/>
      <c r="AL33" s="83" t="s">
        <v>107</v>
      </c>
      <c r="AM33" s="89" t="s">
        <v>454</v>
      </c>
      <c r="AN33" s="90" t="s">
        <v>416</v>
      </c>
      <c r="AO33" s="91" t="s">
        <v>642</v>
      </c>
      <c r="AP33" s="90">
        <v>8.3333333333333304</v>
      </c>
      <c r="AQ33" s="92" t="s">
        <v>102</v>
      </c>
      <c r="AR33" s="93" t="s">
        <v>102</v>
      </c>
      <c r="AS33" s="93" t="s">
        <v>102</v>
      </c>
      <c r="AT33" s="93" t="s">
        <v>102</v>
      </c>
      <c r="AU33" s="210" t="s">
        <v>644</v>
      </c>
      <c r="AV33" s="93" t="s">
        <v>185</v>
      </c>
      <c r="AW33" s="94" t="s">
        <v>102</v>
      </c>
      <c r="AX33" s="93" t="s">
        <v>183</v>
      </c>
      <c r="AY33" s="95" t="s">
        <v>111</v>
      </c>
      <c r="AZ33" s="93" t="s">
        <v>102</v>
      </c>
      <c r="BA33" s="93" t="s">
        <v>102</v>
      </c>
      <c r="BB33" s="93" t="s">
        <v>102</v>
      </c>
      <c r="BC33" s="93" t="s">
        <v>102</v>
      </c>
      <c r="BD33" s="96" t="s">
        <v>102</v>
      </c>
      <c r="BE33" s="90">
        <v>-5.6666666666666696</v>
      </c>
      <c r="BF33" s="93" t="s">
        <v>102</v>
      </c>
      <c r="BG33" s="93" t="s">
        <v>102</v>
      </c>
      <c r="BH33" s="93" t="s">
        <v>102</v>
      </c>
      <c r="BI33" s="93" t="s">
        <v>102</v>
      </c>
      <c r="BJ33" s="210" t="s">
        <v>642</v>
      </c>
      <c r="BK33" s="93" t="s">
        <v>192</v>
      </c>
      <c r="BL33" s="97" t="s">
        <v>102</v>
      </c>
      <c r="BM33" s="93" t="s">
        <v>183</v>
      </c>
      <c r="BN33" s="93" t="s">
        <v>106</v>
      </c>
      <c r="BO33" s="93" t="s">
        <v>102</v>
      </c>
      <c r="BP33" s="98" t="s">
        <v>102</v>
      </c>
      <c r="BQ33" s="93" t="s">
        <v>102</v>
      </c>
      <c r="BR33" s="93" t="s">
        <v>102</v>
      </c>
      <c r="BS33" s="93" t="s">
        <v>102</v>
      </c>
      <c r="BT33" s="99" t="s">
        <v>591</v>
      </c>
      <c r="BU33" s="100" t="s">
        <v>10734</v>
      </c>
      <c r="BV33" s="101" t="s">
        <v>471</v>
      </c>
      <c r="BW33" s="136"/>
      <c r="BX33" s="103" t="s">
        <v>565</v>
      </c>
      <c r="BY33" s="104" t="s">
        <v>190</v>
      </c>
      <c r="BZ33" s="136"/>
      <c r="CA33" s="83" t="s">
        <v>599</v>
      </c>
      <c r="CB33" s="106" t="s">
        <v>647</v>
      </c>
      <c r="CC33" s="106" t="s">
        <v>5372</v>
      </c>
      <c r="CD33" s="107"/>
      <c r="CE33" s="108" t="s">
        <v>107</v>
      </c>
      <c r="CF33" s="108" t="s">
        <v>107</v>
      </c>
      <c r="CG33" s="109"/>
      <c r="CH33" s="110" t="s">
        <v>107</v>
      </c>
      <c r="CI33" s="111"/>
      <c r="CJ33" s="112">
        <v>6710</v>
      </c>
      <c r="CK33" s="113">
        <v>86</v>
      </c>
      <c r="CL33" s="114" t="s">
        <v>134</v>
      </c>
      <c r="CM33" s="114" t="s">
        <v>108</v>
      </c>
      <c r="CN33" s="114"/>
      <c r="CO33" s="115" t="s">
        <v>102</v>
      </c>
      <c r="CP33" s="115" t="s">
        <v>102</v>
      </c>
      <c r="CQ33" s="115" t="s">
        <v>102</v>
      </c>
      <c r="CR33" s="115" t="s">
        <v>102</v>
      </c>
      <c r="CS33" s="116"/>
      <c r="CT33" s="117" t="s">
        <v>109</v>
      </c>
      <c r="CU33" s="117" t="s">
        <v>109</v>
      </c>
      <c r="CV33" s="83">
        <v>29</v>
      </c>
      <c r="CW33" s="83" t="s">
        <v>108</v>
      </c>
      <c r="CX33" s="83">
        <v>29</v>
      </c>
      <c r="CY33" s="83" t="s">
        <v>108</v>
      </c>
      <c r="CZ33" s="83">
        <v>6357</v>
      </c>
      <c r="DA33" s="83" t="s">
        <v>419</v>
      </c>
      <c r="DB33" s="83" t="s">
        <v>130</v>
      </c>
      <c r="DC33" s="83" t="s">
        <v>499</v>
      </c>
      <c r="DD33" s="83">
        <v>1078</v>
      </c>
      <c r="DE33" s="83" t="s">
        <v>444</v>
      </c>
      <c r="DF33" s="83" t="s">
        <v>130</v>
      </c>
      <c r="DG33" s="83" t="s">
        <v>499</v>
      </c>
      <c r="DH33" s="83"/>
      <c r="DI33" s="83">
        <v>0</v>
      </c>
      <c r="DJ33" s="83">
        <v>1</v>
      </c>
      <c r="DK33" s="83">
        <v>0</v>
      </c>
      <c r="DL33" s="83">
        <v>0</v>
      </c>
      <c r="DM33" s="83">
        <v>0</v>
      </c>
      <c r="DN33" s="83">
        <v>0</v>
      </c>
      <c r="DO33" s="83">
        <v>0</v>
      </c>
      <c r="DP33" s="83">
        <v>0</v>
      </c>
      <c r="DQ33" s="83">
        <v>0</v>
      </c>
      <c r="DR33" s="83">
        <v>0</v>
      </c>
      <c r="DS33" s="83">
        <v>0</v>
      </c>
      <c r="DT33" s="83">
        <v>3</v>
      </c>
      <c r="DU33" s="83">
        <v>3</v>
      </c>
      <c r="DV33" s="83">
        <v>0</v>
      </c>
      <c r="DW33" s="83">
        <v>0</v>
      </c>
      <c r="DX33" s="83">
        <v>3</v>
      </c>
      <c r="DY33" s="85">
        <v>43675</v>
      </c>
      <c r="DZ33" s="83" t="s">
        <v>4080</v>
      </c>
      <c r="EA33" s="83" t="s">
        <v>102</v>
      </c>
      <c r="EB33" s="83" t="s">
        <v>482</v>
      </c>
      <c r="EC33" s="83">
        <v>29</v>
      </c>
      <c r="ED33" s="83" t="s">
        <v>483</v>
      </c>
      <c r="EE33" s="83">
        <v>1</v>
      </c>
      <c r="EF33" s="83">
        <v>0</v>
      </c>
      <c r="EG33" s="83">
        <v>0</v>
      </c>
      <c r="EH33" s="83" t="s">
        <v>109</v>
      </c>
      <c r="EI33" s="83" t="s">
        <v>108</v>
      </c>
      <c r="EJ33" s="83" t="s">
        <v>583</v>
      </c>
      <c r="EK33" s="83">
        <v>0</v>
      </c>
      <c r="EL33" s="83">
        <v>0</v>
      </c>
      <c r="EM33" s="83">
        <v>1</v>
      </c>
      <c r="EN33" s="83" t="s">
        <v>497</v>
      </c>
      <c r="EO33" s="83"/>
      <c r="EP33" s="83" t="s">
        <v>436</v>
      </c>
      <c r="EQ33" s="136">
        <v>1</v>
      </c>
      <c r="ER33" s="136">
        <v>1</v>
      </c>
      <c r="ES33" s="136">
        <v>1</v>
      </c>
      <c r="ET33" s="136">
        <v>1</v>
      </c>
      <c r="EU33" s="215" t="s">
        <v>269</v>
      </c>
      <c r="EV33" s="136">
        <v>1</v>
      </c>
      <c r="EW33" s="136">
        <v>1</v>
      </c>
      <c r="EX33" s="136">
        <v>1</v>
      </c>
      <c r="EY33" s="136">
        <v>1</v>
      </c>
      <c r="EZ33" s="136">
        <v>1</v>
      </c>
      <c r="FP33" s="215" t="s">
        <v>592</v>
      </c>
      <c r="FQ33" s="136" t="b">
        <v>1</v>
      </c>
      <c r="FR33" s="136" t="b">
        <v>1</v>
      </c>
      <c r="FS33" s="136" t="b">
        <v>1</v>
      </c>
      <c r="FT33" s="136" t="b">
        <v>1</v>
      </c>
      <c r="FX33" s="215" t="s">
        <v>269</v>
      </c>
    </row>
    <row r="34" spans="1:180" ht="60" customHeight="1" x14ac:dyDescent="0.55000000000000004">
      <c r="A34" s="83" t="s">
        <v>130</v>
      </c>
      <c r="B34" s="83" t="s">
        <v>98</v>
      </c>
      <c r="C34" s="136">
        <v>227720</v>
      </c>
      <c r="D34" s="207" t="s">
        <v>629</v>
      </c>
      <c r="E34" s="208" t="s">
        <v>634</v>
      </c>
      <c r="F34" s="83" t="s">
        <v>108</v>
      </c>
      <c r="G34" s="85">
        <v>26341</v>
      </c>
      <c r="H34" s="83" t="s">
        <v>102</v>
      </c>
      <c r="I34" s="85">
        <v>34633</v>
      </c>
      <c r="J34" s="83" t="s">
        <v>228</v>
      </c>
      <c r="K34" s="216">
        <v>782848892820</v>
      </c>
      <c r="L34" s="83" t="s">
        <v>191</v>
      </c>
      <c r="M34" s="85">
        <v>43642</v>
      </c>
      <c r="N34" s="83">
        <v>548.33333333333303</v>
      </c>
      <c r="O34" s="83" t="s">
        <v>193</v>
      </c>
      <c r="P34" s="83" t="s">
        <v>181</v>
      </c>
      <c r="Q34" s="208" t="s">
        <v>5164</v>
      </c>
      <c r="R34" s="83" t="s">
        <v>102</v>
      </c>
      <c r="S34" s="83" t="s">
        <v>102</v>
      </c>
      <c r="T34" s="83" t="s">
        <v>131</v>
      </c>
      <c r="U34" s="83" t="s">
        <v>9093</v>
      </c>
      <c r="V34" s="83" t="s">
        <v>104</v>
      </c>
      <c r="W34" s="83" t="s">
        <v>105</v>
      </c>
      <c r="X34" s="86" t="s">
        <v>5164</v>
      </c>
      <c r="Y34" s="87" t="s">
        <v>102</v>
      </c>
      <c r="Z34" s="87" t="s">
        <v>102</v>
      </c>
      <c r="AA34" s="87" t="s">
        <v>131</v>
      </c>
      <c r="AB34" s="87" t="s">
        <v>9093</v>
      </c>
      <c r="AC34" s="87" t="s">
        <v>104</v>
      </c>
      <c r="AD34" s="87" t="s">
        <v>105</v>
      </c>
      <c r="AE34" s="87" t="s">
        <v>106</v>
      </c>
      <c r="AF34" s="86" t="s">
        <v>5164</v>
      </c>
      <c r="AG34" s="87" t="s">
        <v>177</v>
      </c>
      <c r="AH34" s="87" t="s">
        <v>9093</v>
      </c>
      <c r="AI34" s="87" t="s">
        <v>104</v>
      </c>
      <c r="AJ34" s="87" t="s">
        <v>204</v>
      </c>
      <c r="AK34" s="88"/>
      <c r="AL34" s="83" t="s">
        <v>107</v>
      </c>
      <c r="AM34" s="89" t="s">
        <v>454</v>
      </c>
      <c r="AN34" s="90" t="s">
        <v>416</v>
      </c>
      <c r="AO34" s="91" t="s">
        <v>643</v>
      </c>
      <c r="AP34" s="90">
        <v>8.3333333333333304</v>
      </c>
      <c r="AQ34" s="92" t="s">
        <v>102</v>
      </c>
      <c r="AR34" s="93" t="s">
        <v>102</v>
      </c>
      <c r="AS34" s="93" t="s">
        <v>102</v>
      </c>
      <c r="AT34" s="93" t="s">
        <v>102</v>
      </c>
      <c r="AU34" s="210" t="s">
        <v>645</v>
      </c>
      <c r="AV34" s="93" t="s">
        <v>185</v>
      </c>
      <c r="AW34" s="94" t="s">
        <v>102</v>
      </c>
      <c r="AX34" s="93" t="s">
        <v>105</v>
      </c>
      <c r="AY34" s="95" t="s">
        <v>104</v>
      </c>
      <c r="AZ34" s="93" t="s">
        <v>102</v>
      </c>
      <c r="BA34" s="93" t="s">
        <v>102</v>
      </c>
      <c r="BB34" s="93" t="s">
        <v>102</v>
      </c>
      <c r="BC34" s="93" t="s">
        <v>102</v>
      </c>
      <c r="BD34" s="96" t="s">
        <v>102</v>
      </c>
      <c r="BE34" s="90">
        <v>-6.1666666666666696</v>
      </c>
      <c r="BF34" s="93" t="s">
        <v>102</v>
      </c>
      <c r="BG34" s="93" t="s">
        <v>102</v>
      </c>
      <c r="BH34" s="93" t="s">
        <v>102</v>
      </c>
      <c r="BI34" s="93" t="s">
        <v>102</v>
      </c>
      <c r="BJ34" s="210" t="s">
        <v>643</v>
      </c>
      <c r="BK34" s="93" t="s">
        <v>196</v>
      </c>
      <c r="BL34" s="97" t="s">
        <v>102</v>
      </c>
      <c r="BM34" s="93" t="s">
        <v>105</v>
      </c>
      <c r="BN34" s="93" t="s">
        <v>596</v>
      </c>
      <c r="BO34" s="93" t="s">
        <v>102</v>
      </c>
      <c r="BP34" s="98" t="s">
        <v>102</v>
      </c>
      <c r="BQ34" s="93" t="s">
        <v>102</v>
      </c>
      <c r="BR34" s="93" t="s">
        <v>102</v>
      </c>
      <c r="BS34" s="93" t="s">
        <v>102</v>
      </c>
      <c r="BT34" s="99" t="s">
        <v>591</v>
      </c>
      <c r="BU34" s="100" t="s">
        <v>10735</v>
      </c>
      <c r="BV34" s="101" t="s">
        <v>471</v>
      </c>
      <c r="BW34" s="136"/>
      <c r="BX34" s="103" t="s">
        <v>565</v>
      </c>
      <c r="BY34" s="104" t="s">
        <v>190</v>
      </c>
      <c r="BZ34" s="136"/>
      <c r="CA34" s="83" t="s">
        <v>599</v>
      </c>
      <c r="CB34" s="106" t="s">
        <v>647</v>
      </c>
      <c r="CC34" s="106" t="s">
        <v>5384</v>
      </c>
      <c r="CD34" s="107"/>
      <c r="CE34" s="108" t="s">
        <v>107</v>
      </c>
      <c r="CF34" s="108" t="s">
        <v>107</v>
      </c>
      <c r="CG34" s="109"/>
      <c r="CH34" s="110" t="s">
        <v>107</v>
      </c>
      <c r="CI34" s="111"/>
      <c r="CJ34" s="112">
        <v>6710</v>
      </c>
      <c r="CK34" s="113">
        <v>86</v>
      </c>
      <c r="CL34" s="114" t="s">
        <v>134</v>
      </c>
      <c r="CM34" s="114" t="s">
        <v>108</v>
      </c>
      <c r="CN34" s="114"/>
      <c r="CO34" s="115" t="s">
        <v>102</v>
      </c>
      <c r="CP34" s="115" t="s">
        <v>102</v>
      </c>
      <c r="CQ34" s="115" t="s">
        <v>102</v>
      </c>
      <c r="CR34" s="115" t="s">
        <v>102</v>
      </c>
      <c r="CS34" s="116"/>
      <c r="CT34" s="117" t="s">
        <v>109</v>
      </c>
      <c r="CU34" s="117" t="s">
        <v>109</v>
      </c>
      <c r="CV34" s="83">
        <v>30</v>
      </c>
      <c r="CW34" s="83" t="s">
        <v>108</v>
      </c>
      <c r="CX34" s="83">
        <v>30</v>
      </c>
      <c r="CY34" s="83" t="s">
        <v>108</v>
      </c>
      <c r="CZ34" s="83">
        <v>6358</v>
      </c>
      <c r="DA34" s="83" t="s">
        <v>419</v>
      </c>
      <c r="DB34" s="83" t="s">
        <v>130</v>
      </c>
      <c r="DC34" s="83" t="s">
        <v>499</v>
      </c>
      <c r="DD34" s="83">
        <v>1079</v>
      </c>
      <c r="DE34" s="83" t="s">
        <v>444</v>
      </c>
      <c r="DF34" s="83" t="s">
        <v>130</v>
      </c>
      <c r="DG34" s="83" t="s">
        <v>499</v>
      </c>
      <c r="DH34" s="83"/>
      <c r="DI34" s="83">
        <v>0</v>
      </c>
      <c r="DJ34" s="83">
        <v>1</v>
      </c>
      <c r="DK34" s="83">
        <v>0</v>
      </c>
      <c r="DL34" s="83">
        <v>0</v>
      </c>
      <c r="DM34" s="83">
        <v>0</v>
      </c>
      <c r="DN34" s="83">
        <v>0</v>
      </c>
      <c r="DO34" s="83">
        <v>0</v>
      </c>
      <c r="DP34" s="83">
        <v>0</v>
      </c>
      <c r="DQ34" s="83">
        <v>0</v>
      </c>
      <c r="DR34" s="83">
        <v>0</v>
      </c>
      <c r="DS34" s="83">
        <v>0</v>
      </c>
      <c r="DT34" s="83">
        <v>3</v>
      </c>
      <c r="DU34" s="83">
        <v>3</v>
      </c>
      <c r="DV34" s="83">
        <v>0</v>
      </c>
      <c r="DW34" s="83">
        <v>0</v>
      </c>
      <c r="DX34" s="83">
        <v>3</v>
      </c>
      <c r="DY34" s="85">
        <v>43676</v>
      </c>
      <c r="DZ34" s="83" t="s">
        <v>4081</v>
      </c>
      <c r="EA34" s="83" t="s">
        <v>102</v>
      </c>
      <c r="EB34" s="83" t="s">
        <v>482</v>
      </c>
      <c r="EC34" s="83">
        <v>30</v>
      </c>
      <c r="ED34" s="83" t="s">
        <v>483</v>
      </c>
      <c r="EE34" s="83">
        <v>1</v>
      </c>
      <c r="EF34" s="83">
        <v>0</v>
      </c>
      <c r="EG34" s="83">
        <v>0</v>
      </c>
      <c r="EH34" s="83" t="s">
        <v>109</v>
      </c>
      <c r="EI34" s="83" t="s">
        <v>108</v>
      </c>
      <c r="EJ34" s="83" t="s">
        <v>583</v>
      </c>
      <c r="EK34" s="83">
        <v>0</v>
      </c>
      <c r="EL34" s="83">
        <v>0</v>
      </c>
      <c r="EM34" s="83">
        <v>1</v>
      </c>
      <c r="EN34" s="83" t="s">
        <v>497</v>
      </c>
      <c r="EO34" s="83"/>
      <c r="EP34" s="83" t="s">
        <v>436</v>
      </c>
      <c r="EQ34" s="136">
        <v>1</v>
      </c>
      <c r="ER34" s="136">
        <v>1</v>
      </c>
      <c r="ES34" s="136">
        <v>1</v>
      </c>
      <c r="ET34" s="136">
        <v>1</v>
      </c>
      <c r="EU34" s="215" t="s">
        <v>269</v>
      </c>
      <c r="EV34" s="136">
        <v>1</v>
      </c>
      <c r="EW34" s="136">
        <v>1</v>
      </c>
      <c r="EX34" s="136">
        <v>1</v>
      </c>
      <c r="EY34" s="136">
        <v>1</v>
      </c>
      <c r="EZ34" s="136">
        <v>1</v>
      </c>
      <c r="FP34" s="215" t="s">
        <v>592</v>
      </c>
      <c r="FQ34" s="136" t="b">
        <v>1</v>
      </c>
      <c r="FR34" s="136" t="b">
        <v>1</v>
      </c>
      <c r="FS34" s="136" t="b">
        <v>1</v>
      </c>
      <c r="FT34" s="136" t="b">
        <v>1</v>
      </c>
      <c r="FX34" s="215" t="s">
        <v>269</v>
      </c>
    </row>
    <row r="35" spans="1:180" ht="60" customHeight="1" x14ac:dyDescent="0.55000000000000004">
      <c r="A35" s="83" t="s">
        <v>130</v>
      </c>
      <c r="B35" s="83" t="s">
        <v>98</v>
      </c>
      <c r="C35" s="136">
        <v>216583</v>
      </c>
      <c r="D35" s="207" t="s">
        <v>627</v>
      </c>
      <c r="E35" s="208" t="s">
        <v>630</v>
      </c>
      <c r="F35" s="83" t="s">
        <v>108</v>
      </c>
      <c r="G35" s="85">
        <v>20621</v>
      </c>
      <c r="H35" s="83" t="s">
        <v>102</v>
      </c>
      <c r="I35" s="85">
        <v>39794</v>
      </c>
      <c r="J35" s="83" t="s">
        <v>228</v>
      </c>
      <c r="K35" s="216">
        <v>114216568836</v>
      </c>
      <c r="L35" s="83" t="s">
        <v>191</v>
      </c>
      <c r="M35" s="85">
        <v>43631</v>
      </c>
      <c r="N35" s="83">
        <v>543.33333333333303</v>
      </c>
      <c r="O35" s="83" t="s">
        <v>180</v>
      </c>
      <c r="P35" s="83" t="s">
        <v>181</v>
      </c>
      <c r="Q35" s="208" t="s">
        <v>5168</v>
      </c>
      <c r="R35" s="83" t="s">
        <v>102</v>
      </c>
      <c r="S35" s="83" t="s">
        <v>102</v>
      </c>
      <c r="T35" s="83" t="s">
        <v>199</v>
      </c>
      <c r="U35" s="83" t="s">
        <v>9094</v>
      </c>
      <c r="V35" s="83" t="s">
        <v>104</v>
      </c>
      <c r="W35" s="83" t="s">
        <v>105</v>
      </c>
      <c r="X35" s="86" t="s">
        <v>5168</v>
      </c>
      <c r="Y35" s="87" t="s">
        <v>102</v>
      </c>
      <c r="Z35" s="87" t="s">
        <v>102</v>
      </c>
      <c r="AA35" s="87" t="s">
        <v>199</v>
      </c>
      <c r="AB35" s="87" t="s">
        <v>9094</v>
      </c>
      <c r="AC35" s="87" t="s">
        <v>104</v>
      </c>
      <c r="AD35" s="87" t="s">
        <v>105</v>
      </c>
      <c r="AE35" s="87" t="s">
        <v>106</v>
      </c>
      <c r="AF35" s="86" t="s">
        <v>5168</v>
      </c>
      <c r="AG35" s="87" t="s">
        <v>489</v>
      </c>
      <c r="AH35" s="87" t="s">
        <v>9095</v>
      </c>
      <c r="AI35" s="87" t="s">
        <v>104</v>
      </c>
      <c r="AJ35" s="87" t="s">
        <v>204</v>
      </c>
      <c r="AK35" s="88"/>
      <c r="AL35" s="83" t="s">
        <v>107</v>
      </c>
      <c r="AM35" s="89" t="s">
        <v>454</v>
      </c>
      <c r="AN35" s="90" t="s">
        <v>416</v>
      </c>
      <c r="AO35" s="91" t="s">
        <v>641</v>
      </c>
      <c r="AP35" s="90">
        <v>8.3333333333333304</v>
      </c>
      <c r="AQ35" s="92" t="s">
        <v>211</v>
      </c>
      <c r="AR35" s="93" t="s">
        <v>102</v>
      </c>
      <c r="AS35" s="93" t="s">
        <v>102</v>
      </c>
      <c r="AT35" s="93" t="s">
        <v>102</v>
      </c>
      <c r="AU35" s="210" t="s">
        <v>641</v>
      </c>
      <c r="AV35" s="93" t="s">
        <v>192</v>
      </c>
      <c r="AW35" s="94" t="s">
        <v>102</v>
      </c>
      <c r="AX35" s="93" t="s">
        <v>105</v>
      </c>
      <c r="AY35" s="95" t="s">
        <v>188</v>
      </c>
      <c r="AZ35" s="93" t="s">
        <v>102</v>
      </c>
      <c r="BA35" s="93" t="s">
        <v>9096</v>
      </c>
      <c r="BB35" s="93" t="s">
        <v>102</v>
      </c>
      <c r="BC35" s="93" t="s">
        <v>102</v>
      </c>
      <c r="BD35" s="96" t="s">
        <v>102</v>
      </c>
      <c r="BE35" s="90">
        <v>-6.6666666666666696</v>
      </c>
      <c r="BF35" s="93" t="s">
        <v>211</v>
      </c>
      <c r="BG35" s="93" t="s">
        <v>102</v>
      </c>
      <c r="BH35" s="93" t="s">
        <v>102</v>
      </c>
      <c r="BI35" s="93" t="s">
        <v>102</v>
      </c>
      <c r="BJ35" s="210" t="s">
        <v>646</v>
      </c>
      <c r="BK35" s="93" t="s">
        <v>182</v>
      </c>
      <c r="BL35" s="97" t="s">
        <v>102</v>
      </c>
      <c r="BM35" s="93" t="s">
        <v>105</v>
      </c>
      <c r="BN35" s="93" t="s">
        <v>104</v>
      </c>
      <c r="BO35" s="93" t="s">
        <v>102</v>
      </c>
      <c r="BP35" s="98">
        <v>20180217</v>
      </c>
      <c r="BQ35" s="93" t="s">
        <v>102</v>
      </c>
      <c r="BR35" s="93" t="s">
        <v>102</v>
      </c>
      <c r="BS35" s="93" t="s">
        <v>102</v>
      </c>
      <c r="BT35" s="99" t="s">
        <v>591</v>
      </c>
      <c r="BU35" s="100" t="s">
        <v>10736</v>
      </c>
      <c r="BV35" s="101" t="s">
        <v>471</v>
      </c>
      <c r="BW35" s="136"/>
      <c r="BX35" s="103" t="s">
        <v>565</v>
      </c>
      <c r="BY35" s="104" t="s">
        <v>190</v>
      </c>
      <c r="BZ35" s="136"/>
      <c r="CA35" s="83" t="s">
        <v>599</v>
      </c>
      <c r="CB35" s="106" t="s">
        <v>647</v>
      </c>
      <c r="CC35" s="106" t="s">
        <v>5396</v>
      </c>
      <c r="CD35" s="107"/>
      <c r="CE35" s="108" t="s">
        <v>107</v>
      </c>
      <c r="CF35" s="108" t="s">
        <v>107</v>
      </c>
      <c r="CG35" s="109"/>
      <c r="CH35" s="110" t="s">
        <v>107</v>
      </c>
      <c r="CI35" s="111"/>
      <c r="CJ35" s="112">
        <v>6710</v>
      </c>
      <c r="CK35" s="113">
        <v>86</v>
      </c>
      <c r="CL35" s="114" t="s">
        <v>134</v>
      </c>
      <c r="CM35" s="114" t="s">
        <v>108</v>
      </c>
      <c r="CN35" s="114"/>
      <c r="CO35" s="115" t="s">
        <v>102</v>
      </c>
      <c r="CP35" s="115" t="s">
        <v>102</v>
      </c>
      <c r="CQ35" s="115" t="s">
        <v>102</v>
      </c>
      <c r="CR35" s="115" t="s">
        <v>102</v>
      </c>
      <c r="CS35" s="116"/>
      <c r="CT35" s="117" t="s">
        <v>109</v>
      </c>
      <c r="CU35" s="117" t="s">
        <v>109</v>
      </c>
      <c r="CV35" s="83">
        <v>31</v>
      </c>
      <c r="CW35" s="83" t="s">
        <v>108</v>
      </c>
      <c r="CX35" s="83">
        <v>31</v>
      </c>
      <c r="CY35" s="83" t="s">
        <v>108</v>
      </c>
      <c r="CZ35" s="83">
        <v>6359</v>
      </c>
      <c r="DA35" s="83" t="s">
        <v>419</v>
      </c>
      <c r="DB35" s="83" t="s">
        <v>130</v>
      </c>
      <c r="DC35" s="83" t="s">
        <v>499</v>
      </c>
      <c r="DD35" s="83">
        <v>1080</v>
      </c>
      <c r="DE35" s="83" t="s">
        <v>444</v>
      </c>
      <c r="DF35" s="83" t="s">
        <v>130</v>
      </c>
      <c r="DG35" s="83" t="s">
        <v>499</v>
      </c>
      <c r="DH35" s="83"/>
      <c r="DI35" s="83">
        <v>0</v>
      </c>
      <c r="DJ35" s="83">
        <v>1</v>
      </c>
      <c r="DK35" s="83">
        <v>0</v>
      </c>
      <c r="DL35" s="83">
        <v>0</v>
      </c>
      <c r="DM35" s="83">
        <v>0</v>
      </c>
      <c r="DN35" s="83">
        <v>0</v>
      </c>
      <c r="DO35" s="83">
        <v>0</v>
      </c>
      <c r="DP35" s="83">
        <v>0</v>
      </c>
      <c r="DQ35" s="83">
        <v>0</v>
      </c>
      <c r="DR35" s="83">
        <v>0</v>
      </c>
      <c r="DS35" s="83">
        <v>0</v>
      </c>
      <c r="DT35" s="83">
        <v>3</v>
      </c>
      <c r="DU35" s="83">
        <v>3</v>
      </c>
      <c r="DV35" s="83">
        <v>0</v>
      </c>
      <c r="DW35" s="83">
        <v>0</v>
      </c>
      <c r="DX35" s="83">
        <v>3</v>
      </c>
      <c r="DY35" s="85">
        <v>43677</v>
      </c>
      <c r="DZ35" s="83" t="s">
        <v>4082</v>
      </c>
      <c r="EA35" s="83" t="s">
        <v>102</v>
      </c>
      <c r="EB35" s="83" t="s">
        <v>482</v>
      </c>
      <c r="EC35" s="83">
        <v>31</v>
      </c>
      <c r="ED35" s="83" t="s">
        <v>483</v>
      </c>
      <c r="EE35" s="83">
        <v>1</v>
      </c>
      <c r="EF35" s="83">
        <v>0</v>
      </c>
      <c r="EG35" s="83">
        <v>0</v>
      </c>
      <c r="EH35" s="83" t="s">
        <v>109</v>
      </c>
      <c r="EI35" s="83" t="s">
        <v>108</v>
      </c>
      <c r="EJ35" s="83" t="s">
        <v>583</v>
      </c>
      <c r="EK35" s="83">
        <v>0</v>
      </c>
      <c r="EL35" s="83">
        <v>0</v>
      </c>
      <c r="EM35" s="83">
        <v>1</v>
      </c>
      <c r="EN35" s="83" t="s">
        <v>497</v>
      </c>
      <c r="EO35" s="83"/>
      <c r="EP35" s="83" t="s">
        <v>436</v>
      </c>
      <c r="EQ35" s="136">
        <v>1</v>
      </c>
      <c r="ER35" s="136">
        <v>1</v>
      </c>
      <c r="ES35" s="136">
        <v>1</v>
      </c>
      <c r="ET35" s="136">
        <v>1</v>
      </c>
      <c r="EU35" s="215" t="s">
        <v>269</v>
      </c>
      <c r="EV35" s="136">
        <v>1</v>
      </c>
      <c r="EW35" s="136">
        <v>1</v>
      </c>
      <c r="EX35" s="136">
        <v>1</v>
      </c>
      <c r="EY35" s="136">
        <v>1</v>
      </c>
      <c r="EZ35" s="136">
        <v>1</v>
      </c>
      <c r="FP35" s="215" t="s">
        <v>592</v>
      </c>
      <c r="FQ35" s="136" t="b">
        <v>1</v>
      </c>
      <c r="FR35" s="136" t="b">
        <v>1</v>
      </c>
      <c r="FS35" s="136" t="b">
        <v>1</v>
      </c>
      <c r="FT35" s="136" t="b">
        <v>1</v>
      </c>
      <c r="FX35" s="215" t="s">
        <v>269</v>
      </c>
    </row>
    <row r="36" spans="1:180" ht="60" customHeight="1" x14ac:dyDescent="0.55000000000000004">
      <c r="A36" s="83" t="s">
        <v>130</v>
      </c>
      <c r="B36" s="83" t="s">
        <v>98</v>
      </c>
      <c r="C36" s="136">
        <v>845705</v>
      </c>
      <c r="D36" s="207" t="s">
        <v>628</v>
      </c>
      <c r="E36" s="208" t="s">
        <v>633</v>
      </c>
      <c r="F36" s="83" t="s">
        <v>108</v>
      </c>
      <c r="G36" s="85">
        <v>22744</v>
      </c>
      <c r="H36" s="83" t="s">
        <v>102</v>
      </c>
      <c r="I36" s="85">
        <v>39772</v>
      </c>
      <c r="J36" s="83" t="s">
        <v>228</v>
      </c>
      <c r="K36" s="216">
        <v>114939795997</v>
      </c>
      <c r="L36" s="83" t="s">
        <v>191</v>
      </c>
      <c r="M36" s="85">
        <v>43619</v>
      </c>
      <c r="N36" s="83">
        <v>538.33333333333303</v>
      </c>
      <c r="O36" s="83" t="s">
        <v>193</v>
      </c>
      <c r="P36" s="83" t="s">
        <v>181</v>
      </c>
      <c r="Q36" s="208" t="s">
        <v>5172</v>
      </c>
      <c r="R36" s="83" t="s">
        <v>102</v>
      </c>
      <c r="S36" s="83" t="s">
        <v>102</v>
      </c>
      <c r="T36" s="83" t="s">
        <v>133</v>
      </c>
      <c r="U36" s="83" t="s">
        <v>9097</v>
      </c>
      <c r="V36" s="83" t="s">
        <v>111</v>
      </c>
      <c r="W36" s="83" t="s">
        <v>105</v>
      </c>
      <c r="X36" s="86" t="s">
        <v>5172</v>
      </c>
      <c r="Y36" s="87" t="s">
        <v>102</v>
      </c>
      <c r="Z36" s="87" t="s">
        <v>102</v>
      </c>
      <c r="AA36" s="87" t="s">
        <v>133</v>
      </c>
      <c r="AB36" s="87" t="s">
        <v>9097</v>
      </c>
      <c r="AC36" s="87" t="s">
        <v>111</v>
      </c>
      <c r="AD36" s="87" t="s">
        <v>105</v>
      </c>
      <c r="AE36" s="87" t="s">
        <v>106</v>
      </c>
      <c r="AF36" s="86" t="s">
        <v>5172</v>
      </c>
      <c r="AG36" s="87" t="s">
        <v>486</v>
      </c>
      <c r="AH36" s="87" t="s">
        <v>9097</v>
      </c>
      <c r="AI36" s="87" t="s">
        <v>111</v>
      </c>
      <c r="AJ36" s="87" t="s">
        <v>204</v>
      </c>
      <c r="AK36" s="88"/>
      <c r="AL36" s="83" t="s">
        <v>107</v>
      </c>
      <c r="AM36" s="89" t="s">
        <v>454</v>
      </c>
      <c r="AN36" s="90" t="s">
        <v>416</v>
      </c>
      <c r="AO36" s="91" t="s">
        <v>642</v>
      </c>
      <c r="AP36" s="90">
        <v>8.3333333333333304</v>
      </c>
      <c r="AQ36" s="92" t="s">
        <v>102</v>
      </c>
      <c r="AR36" s="93" t="s">
        <v>102</v>
      </c>
      <c r="AS36" s="93" t="s">
        <v>102</v>
      </c>
      <c r="AT36" s="93" t="s">
        <v>102</v>
      </c>
      <c r="AU36" s="210" t="s">
        <v>644</v>
      </c>
      <c r="AV36" s="93" t="s">
        <v>185</v>
      </c>
      <c r="AW36" s="94" t="s">
        <v>102</v>
      </c>
      <c r="AX36" s="93" t="s">
        <v>183</v>
      </c>
      <c r="AY36" s="95" t="s">
        <v>111</v>
      </c>
      <c r="AZ36" s="93" t="s">
        <v>102</v>
      </c>
      <c r="BA36" s="93" t="s">
        <v>102</v>
      </c>
      <c r="BB36" s="93" t="s">
        <v>102</v>
      </c>
      <c r="BC36" s="93" t="s">
        <v>102</v>
      </c>
      <c r="BD36" s="96" t="s">
        <v>102</v>
      </c>
      <c r="BE36" s="90">
        <v>-7.1666666666666696</v>
      </c>
      <c r="BF36" s="93" t="s">
        <v>102</v>
      </c>
      <c r="BG36" s="93" t="s">
        <v>102</v>
      </c>
      <c r="BH36" s="93" t="s">
        <v>102</v>
      </c>
      <c r="BI36" s="93" t="s">
        <v>102</v>
      </c>
      <c r="BJ36" s="210" t="s">
        <v>642</v>
      </c>
      <c r="BK36" s="93" t="s">
        <v>192</v>
      </c>
      <c r="BL36" s="97" t="s">
        <v>102</v>
      </c>
      <c r="BM36" s="93" t="s">
        <v>183</v>
      </c>
      <c r="BN36" s="93" t="s">
        <v>106</v>
      </c>
      <c r="BO36" s="93" t="s">
        <v>102</v>
      </c>
      <c r="BP36" s="98" t="s">
        <v>102</v>
      </c>
      <c r="BQ36" s="93" t="s">
        <v>102</v>
      </c>
      <c r="BR36" s="93" t="s">
        <v>102</v>
      </c>
      <c r="BS36" s="93" t="s">
        <v>102</v>
      </c>
      <c r="BT36" s="99" t="s">
        <v>591</v>
      </c>
      <c r="BU36" s="100" t="s">
        <v>10737</v>
      </c>
      <c r="BV36" s="101" t="s">
        <v>471</v>
      </c>
      <c r="BW36" s="136"/>
      <c r="BX36" s="103" t="s">
        <v>565</v>
      </c>
      <c r="BY36" s="104" t="s">
        <v>190</v>
      </c>
      <c r="BZ36" s="136"/>
      <c r="CA36" s="83" t="s">
        <v>599</v>
      </c>
      <c r="CB36" s="106" t="s">
        <v>647</v>
      </c>
      <c r="CC36" s="106" t="s">
        <v>5408</v>
      </c>
      <c r="CD36" s="107"/>
      <c r="CE36" s="108" t="s">
        <v>107</v>
      </c>
      <c r="CF36" s="108" t="s">
        <v>107</v>
      </c>
      <c r="CG36" s="109"/>
      <c r="CH36" s="110" t="s">
        <v>107</v>
      </c>
      <c r="CI36" s="111"/>
      <c r="CJ36" s="112">
        <v>6710</v>
      </c>
      <c r="CK36" s="113">
        <v>86</v>
      </c>
      <c r="CL36" s="114" t="s">
        <v>134</v>
      </c>
      <c r="CM36" s="114" t="s">
        <v>108</v>
      </c>
      <c r="CN36" s="114"/>
      <c r="CO36" s="115" t="s">
        <v>102</v>
      </c>
      <c r="CP36" s="115" t="s">
        <v>102</v>
      </c>
      <c r="CQ36" s="115" t="s">
        <v>102</v>
      </c>
      <c r="CR36" s="115" t="s">
        <v>102</v>
      </c>
      <c r="CS36" s="116"/>
      <c r="CT36" s="117" t="s">
        <v>109</v>
      </c>
      <c r="CU36" s="117" t="s">
        <v>109</v>
      </c>
      <c r="CV36" s="83">
        <v>32</v>
      </c>
      <c r="CW36" s="83" t="s">
        <v>108</v>
      </c>
      <c r="CX36" s="83">
        <v>32</v>
      </c>
      <c r="CY36" s="83" t="s">
        <v>108</v>
      </c>
      <c r="CZ36" s="83">
        <v>6360</v>
      </c>
      <c r="DA36" s="83" t="s">
        <v>419</v>
      </c>
      <c r="DB36" s="83" t="s">
        <v>130</v>
      </c>
      <c r="DC36" s="83" t="s">
        <v>499</v>
      </c>
      <c r="DD36" s="83">
        <v>1081</v>
      </c>
      <c r="DE36" s="83" t="s">
        <v>444</v>
      </c>
      <c r="DF36" s="83" t="s">
        <v>130</v>
      </c>
      <c r="DG36" s="83" t="s">
        <v>499</v>
      </c>
      <c r="DH36" s="83"/>
      <c r="DI36" s="83">
        <v>0</v>
      </c>
      <c r="DJ36" s="83">
        <v>1</v>
      </c>
      <c r="DK36" s="83">
        <v>0</v>
      </c>
      <c r="DL36" s="83">
        <v>0</v>
      </c>
      <c r="DM36" s="83">
        <v>0</v>
      </c>
      <c r="DN36" s="83">
        <v>0</v>
      </c>
      <c r="DO36" s="83">
        <v>0</v>
      </c>
      <c r="DP36" s="83">
        <v>0</v>
      </c>
      <c r="DQ36" s="83">
        <v>0</v>
      </c>
      <c r="DR36" s="83">
        <v>0</v>
      </c>
      <c r="DS36" s="83">
        <v>0</v>
      </c>
      <c r="DT36" s="83">
        <v>3</v>
      </c>
      <c r="DU36" s="83">
        <v>3</v>
      </c>
      <c r="DV36" s="83">
        <v>0</v>
      </c>
      <c r="DW36" s="83">
        <v>0</v>
      </c>
      <c r="DX36" s="83">
        <v>3</v>
      </c>
      <c r="DY36" s="85">
        <v>43678</v>
      </c>
      <c r="DZ36" s="83" t="s">
        <v>4083</v>
      </c>
      <c r="EA36" s="83" t="s">
        <v>102</v>
      </c>
      <c r="EB36" s="83" t="s">
        <v>482</v>
      </c>
      <c r="EC36" s="83">
        <v>32</v>
      </c>
      <c r="ED36" s="83" t="s">
        <v>483</v>
      </c>
      <c r="EE36" s="83">
        <v>1</v>
      </c>
      <c r="EF36" s="83">
        <v>0</v>
      </c>
      <c r="EG36" s="83">
        <v>0</v>
      </c>
      <c r="EH36" s="83" t="s">
        <v>109</v>
      </c>
      <c r="EI36" s="83" t="s">
        <v>108</v>
      </c>
      <c r="EJ36" s="83" t="s">
        <v>583</v>
      </c>
      <c r="EK36" s="83">
        <v>0</v>
      </c>
      <c r="EL36" s="83">
        <v>0</v>
      </c>
      <c r="EM36" s="83">
        <v>1</v>
      </c>
      <c r="EN36" s="83" t="s">
        <v>497</v>
      </c>
      <c r="EO36" s="83"/>
      <c r="EP36" s="83" t="s">
        <v>436</v>
      </c>
      <c r="EQ36" s="136">
        <v>1</v>
      </c>
      <c r="ER36" s="136">
        <v>1</v>
      </c>
      <c r="ES36" s="136">
        <v>1</v>
      </c>
      <c r="ET36" s="136">
        <v>1</v>
      </c>
      <c r="EU36" s="215" t="s">
        <v>269</v>
      </c>
      <c r="EV36" s="136">
        <v>1</v>
      </c>
      <c r="EW36" s="136">
        <v>1</v>
      </c>
      <c r="EX36" s="136">
        <v>1</v>
      </c>
      <c r="EY36" s="136">
        <v>1</v>
      </c>
      <c r="EZ36" s="136">
        <v>1</v>
      </c>
      <c r="FP36" s="215" t="s">
        <v>592</v>
      </c>
      <c r="FQ36" s="136" t="b">
        <v>1</v>
      </c>
      <c r="FR36" s="136" t="b">
        <v>1</v>
      </c>
      <c r="FS36" s="136" t="b">
        <v>1</v>
      </c>
      <c r="FT36" s="136" t="b">
        <v>1</v>
      </c>
      <c r="FX36" s="215" t="s">
        <v>269</v>
      </c>
    </row>
    <row r="37" spans="1:180" ht="60" customHeight="1" x14ac:dyDescent="0.55000000000000004">
      <c r="A37" s="83" t="s">
        <v>130</v>
      </c>
      <c r="B37" s="83" t="s">
        <v>98</v>
      </c>
      <c r="C37" s="136">
        <v>648213</v>
      </c>
      <c r="D37" s="207" t="s">
        <v>629</v>
      </c>
      <c r="E37" s="208" t="s">
        <v>634</v>
      </c>
      <c r="F37" s="83" t="s">
        <v>108</v>
      </c>
      <c r="G37" s="85">
        <v>26341</v>
      </c>
      <c r="H37" s="83" t="s">
        <v>102</v>
      </c>
      <c r="I37" s="85">
        <v>34633</v>
      </c>
      <c r="J37" s="83" t="s">
        <v>228</v>
      </c>
      <c r="K37" s="216">
        <v>306615849770</v>
      </c>
      <c r="L37" s="83" t="s">
        <v>191</v>
      </c>
      <c r="M37" s="85">
        <v>43642</v>
      </c>
      <c r="N37" s="83">
        <v>533.33333333333303</v>
      </c>
      <c r="O37" s="83" t="s">
        <v>193</v>
      </c>
      <c r="P37" s="83" t="s">
        <v>181</v>
      </c>
      <c r="Q37" s="208" t="s">
        <v>5176</v>
      </c>
      <c r="R37" s="83" t="s">
        <v>102</v>
      </c>
      <c r="S37" s="83" t="s">
        <v>102</v>
      </c>
      <c r="T37" s="83" t="s">
        <v>131</v>
      </c>
      <c r="U37" s="83" t="s">
        <v>9098</v>
      </c>
      <c r="V37" s="83" t="s">
        <v>104</v>
      </c>
      <c r="W37" s="83" t="s">
        <v>105</v>
      </c>
      <c r="X37" s="86" t="s">
        <v>5176</v>
      </c>
      <c r="Y37" s="87" t="s">
        <v>102</v>
      </c>
      <c r="Z37" s="87" t="s">
        <v>102</v>
      </c>
      <c r="AA37" s="87" t="s">
        <v>131</v>
      </c>
      <c r="AB37" s="87" t="s">
        <v>9098</v>
      </c>
      <c r="AC37" s="87" t="s">
        <v>104</v>
      </c>
      <c r="AD37" s="87" t="s">
        <v>105</v>
      </c>
      <c r="AE37" s="87" t="s">
        <v>106</v>
      </c>
      <c r="AF37" s="86" t="s">
        <v>5176</v>
      </c>
      <c r="AG37" s="87" t="s">
        <v>177</v>
      </c>
      <c r="AH37" s="87" t="s">
        <v>9098</v>
      </c>
      <c r="AI37" s="87" t="s">
        <v>104</v>
      </c>
      <c r="AJ37" s="87" t="s">
        <v>204</v>
      </c>
      <c r="AK37" s="88"/>
      <c r="AL37" s="83" t="s">
        <v>107</v>
      </c>
      <c r="AM37" s="89" t="s">
        <v>454</v>
      </c>
      <c r="AN37" s="90" t="s">
        <v>416</v>
      </c>
      <c r="AO37" s="91" t="s">
        <v>643</v>
      </c>
      <c r="AP37" s="90">
        <v>8.3333333333333304</v>
      </c>
      <c r="AQ37" s="92" t="s">
        <v>102</v>
      </c>
      <c r="AR37" s="93" t="s">
        <v>102</v>
      </c>
      <c r="AS37" s="93" t="s">
        <v>102</v>
      </c>
      <c r="AT37" s="93" t="s">
        <v>102</v>
      </c>
      <c r="AU37" s="210" t="s">
        <v>645</v>
      </c>
      <c r="AV37" s="93" t="s">
        <v>185</v>
      </c>
      <c r="AW37" s="94" t="s">
        <v>102</v>
      </c>
      <c r="AX37" s="93" t="s">
        <v>105</v>
      </c>
      <c r="AY37" s="95" t="s">
        <v>104</v>
      </c>
      <c r="AZ37" s="93" t="s">
        <v>102</v>
      </c>
      <c r="BA37" s="93" t="s">
        <v>102</v>
      </c>
      <c r="BB37" s="93" t="s">
        <v>102</v>
      </c>
      <c r="BC37" s="93" t="s">
        <v>102</v>
      </c>
      <c r="BD37" s="96" t="s">
        <v>102</v>
      </c>
      <c r="BE37" s="90">
        <v>-7.6666666666666696</v>
      </c>
      <c r="BF37" s="93" t="s">
        <v>102</v>
      </c>
      <c r="BG37" s="93" t="s">
        <v>102</v>
      </c>
      <c r="BH37" s="93" t="s">
        <v>102</v>
      </c>
      <c r="BI37" s="93" t="s">
        <v>102</v>
      </c>
      <c r="BJ37" s="210" t="s">
        <v>643</v>
      </c>
      <c r="BK37" s="93" t="s">
        <v>196</v>
      </c>
      <c r="BL37" s="97" t="s">
        <v>102</v>
      </c>
      <c r="BM37" s="93" t="s">
        <v>105</v>
      </c>
      <c r="BN37" s="93" t="s">
        <v>596</v>
      </c>
      <c r="BO37" s="93" t="s">
        <v>102</v>
      </c>
      <c r="BP37" s="98" t="s">
        <v>102</v>
      </c>
      <c r="BQ37" s="93" t="s">
        <v>102</v>
      </c>
      <c r="BR37" s="93" t="s">
        <v>102</v>
      </c>
      <c r="BS37" s="93" t="s">
        <v>102</v>
      </c>
      <c r="BT37" s="99" t="s">
        <v>591</v>
      </c>
      <c r="BU37" s="100" t="s">
        <v>10738</v>
      </c>
      <c r="BV37" s="101" t="s">
        <v>471</v>
      </c>
      <c r="BW37" s="136"/>
      <c r="BX37" s="103" t="s">
        <v>565</v>
      </c>
      <c r="BY37" s="104" t="s">
        <v>190</v>
      </c>
      <c r="BZ37" s="136"/>
      <c r="CA37" s="83" t="s">
        <v>599</v>
      </c>
      <c r="CB37" s="106" t="s">
        <v>647</v>
      </c>
      <c r="CC37" s="106" t="s">
        <v>5420</v>
      </c>
      <c r="CD37" s="107"/>
      <c r="CE37" s="108" t="s">
        <v>107</v>
      </c>
      <c r="CF37" s="108" t="s">
        <v>107</v>
      </c>
      <c r="CG37" s="109"/>
      <c r="CH37" s="110" t="s">
        <v>107</v>
      </c>
      <c r="CI37" s="111"/>
      <c r="CJ37" s="112">
        <v>6710</v>
      </c>
      <c r="CK37" s="113">
        <v>86</v>
      </c>
      <c r="CL37" s="114" t="s">
        <v>134</v>
      </c>
      <c r="CM37" s="114" t="s">
        <v>108</v>
      </c>
      <c r="CN37" s="114"/>
      <c r="CO37" s="115" t="s">
        <v>102</v>
      </c>
      <c r="CP37" s="115" t="s">
        <v>102</v>
      </c>
      <c r="CQ37" s="115" t="s">
        <v>102</v>
      </c>
      <c r="CR37" s="115" t="s">
        <v>102</v>
      </c>
      <c r="CS37" s="116"/>
      <c r="CT37" s="117" t="s">
        <v>109</v>
      </c>
      <c r="CU37" s="117" t="s">
        <v>109</v>
      </c>
      <c r="CV37" s="83">
        <v>33</v>
      </c>
      <c r="CW37" s="83" t="s">
        <v>108</v>
      </c>
      <c r="CX37" s="83">
        <v>33</v>
      </c>
      <c r="CY37" s="83" t="s">
        <v>108</v>
      </c>
      <c r="CZ37" s="83">
        <v>6361</v>
      </c>
      <c r="DA37" s="83" t="s">
        <v>419</v>
      </c>
      <c r="DB37" s="83" t="s">
        <v>130</v>
      </c>
      <c r="DC37" s="83" t="s">
        <v>499</v>
      </c>
      <c r="DD37" s="83">
        <v>1082</v>
      </c>
      <c r="DE37" s="83" t="s">
        <v>444</v>
      </c>
      <c r="DF37" s="83" t="s">
        <v>130</v>
      </c>
      <c r="DG37" s="83" t="s">
        <v>499</v>
      </c>
      <c r="DH37" s="83"/>
      <c r="DI37" s="83">
        <v>0</v>
      </c>
      <c r="DJ37" s="83">
        <v>1</v>
      </c>
      <c r="DK37" s="83">
        <v>0</v>
      </c>
      <c r="DL37" s="83">
        <v>0</v>
      </c>
      <c r="DM37" s="83">
        <v>0</v>
      </c>
      <c r="DN37" s="83">
        <v>0</v>
      </c>
      <c r="DO37" s="83">
        <v>0</v>
      </c>
      <c r="DP37" s="83">
        <v>0</v>
      </c>
      <c r="DQ37" s="83">
        <v>0</v>
      </c>
      <c r="DR37" s="83">
        <v>0</v>
      </c>
      <c r="DS37" s="83">
        <v>0</v>
      </c>
      <c r="DT37" s="83">
        <v>3</v>
      </c>
      <c r="DU37" s="83">
        <v>3</v>
      </c>
      <c r="DV37" s="83">
        <v>0</v>
      </c>
      <c r="DW37" s="83">
        <v>0</v>
      </c>
      <c r="DX37" s="83">
        <v>3</v>
      </c>
      <c r="DY37" s="85">
        <v>43679</v>
      </c>
      <c r="DZ37" s="83" t="s">
        <v>4084</v>
      </c>
      <c r="EA37" s="83" t="s">
        <v>102</v>
      </c>
      <c r="EB37" s="83" t="s">
        <v>482</v>
      </c>
      <c r="EC37" s="83">
        <v>33</v>
      </c>
      <c r="ED37" s="83" t="s">
        <v>483</v>
      </c>
      <c r="EE37" s="83">
        <v>1</v>
      </c>
      <c r="EF37" s="83">
        <v>0</v>
      </c>
      <c r="EG37" s="83">
        <v>0</v>
      </c>
      <c r="EH37" s="83" t="s">
        <v>109</v>
      </c>
      <c r="EI37" s="83" t="s">
        <v>108</v>
      </c>
      <c r="EJ37" s="83" t="s">
        <v>583</v>
      </c>
      <c r="EK37" s="83">
        <v>0</v>
      </c>
      <c r="EL37" s="83">
        <v>0</v>
      </c>
      <c r="EM37" s="83">
        <v>1</v>
      </c>
      <c r="EN37" s="83" t="s">
        <v>497</v>
      </c>
      <c r="EO37" s="83"/>
      <c r="EP37" s="83" t="s">
        <v>436</v>
      </c>
      <c r="EQ37" s="136">
        <v>1</v>
      </c>
      <c r="ER37" s="136">
        <v>1</v>
      </c>
      <c r="ES37" s="136">
        <v>1</v>
      </c>
      <c r="ET37" s="136">
        <v>1</v>
      </c>
      <c r="EU37" s="215" t="s">
        <v>269</v>
      </c>
      <c r="EV37" s="136">
        <v>1</v>
      </c>
      <c r="EW37" s="136">
        <v>1</v>
      </c>
      <c r="EX37" s="136">
        <v>1</v>
      </c>
      <c r="EY37" s="136">
        <v>1</v>
      </c>
      <c r="EZ37" s="136">
        <v>1</v>
      </c>
      <c r="FP37" s="215" t="s">
        <v>592</v>
      </c>
      <c r="FQ37" s="136" t="b">
        <v>1</v>
      </c>
      <c r="FR37" s="136" t="b">
        <v>1</v>
      </c>
      <c r="FS37" s="136" t="b">
        <v>1</v>
      </c>
      <c r="FT37" s="136" t="b">
        <v>1</v>
      </c>
      <c r="FX37" s="215" t="s">
        <v>269</v>
      </c>
    </row>
    <row r="38" spans="1:180" ht="60" customHeight="1" x14ac:dyDescent="0.55000000000000004">
      <c r="A38" s="83" t="s">
        <v>130</v>
      </c>
      <c r="B38" s="83" t="s">
        <v>98</v>
      </c>
      <c r="C38" s="136">
        <v>163468</v>
      </c>
      <c r="D38" s="207" t="s">
        <v>627</v>
      </c>
      <c r="E38" s="208" t="s">
        <v>630</v>
      </c>
      <c r="F38" s="83" t="s">
        <v>108</v>
      </c>
      <c r="G38" s="85">
        <v>20621</v>
      </c>
      <c r="H38" s="83" t="s">
        <v>102</v>
      </c>
      <c r="I38" s="85">
        <v>39794</v>
      </c>
      <c r="J38" s="83" t="s">
        <v>228</v>
      </c>
      <c r="K38" s="216">
        <v>549206964779</v>
      </c>
      <c r="L38" s="83" t="s">
        <v>191</v>
      </c>
      <c r="M38" s="85">
        <v>43631</v>
      </c>
      <c r="N38" s="83">
        <v>528.33333333333303</v>
      </c>
      <c r="O38" s="83" t="s">
        <v>180</v>
      </c>
      <c r="P38" s="83" t="s">
        <v>181</v>
      </c>
      <c r="Q38" s="208" t="s">
        <v>5180</v>
      </c>
      <c r="R38" s="83" t="s">
        <v>102</v>
      </c>
      <c r="S38" s="83" t="s">
        <v>102</v>
      </c>
      <c r="T38" s="83" t="s">
        <v>199</v>
      </c>
      <c r="U38" s="83" t="s">
        <v>9099</v>
      </c>
      <c r="V38" s="83" t="s">
        <v>104</v>
      </c>
      <c r="W38" s="83" t="s">
        <v>105</v>
      </c>
      <c r="X38" s="86" t="s">
        <v>5180</v>
      </c>
      <c r="Y38" s="87" t="s">
        <v>102</v>
      </c>
      <c r="Z38" s="87" t="s">
        <v>102</v>
      </c>
      <c r="AA38" s="87" t="s">
        <v>199</v>
      </c>
      <c r="AB38" s="87" t="s">
        <v>9099</v>
      </c>
      <c r="AC38" s="87" t="s">
        <v>104</v>
      </c>
      <c r="AD38" s="87" t="s">
        <v>105</v>
      </c>
      <c r="AE38" s="87" t="s">
        <v>106</v>
      </c>
      <c r="AF38" s="86" t="s">
        <v>5180</v>
      </c>
      <c r="AG38" s="87" t="s">
        <v>489</v>
      </c>
      <c r="AH38" s="87" t="s">
        <v>9100</v>
      </c>
      <c r="AI38" s="87" t="s">
        <v>104</v>
      </c>
      <c r="AJ38" s="87" t="s">
        <v>204</v>
      </c>
      <c r="AK38" s="88"/>
      <c r="AL38" s="83" t="s">
        <v>107</v>
      </c>
      <c r="AM38" s="89" t="s">
        <v>454</v>
      </c>
      <c r="AN38" s="90" t="s">
        <v>416</v>
      </c>
      <c r="AO38" s="91" t="s">
        <v>641</v>
      </c>
      <c r="AP38" s="90">
        <v>8.3333333333333304</v>
      </c>
      <c r="AQ38" s="92" t="s">
        <v>211</v>
      </c>
      <c r="AR38" s="93" t="s">
        <v>102</v>
      </c>
      <c r="AS38" s="93" t="s">
        <v>102</v>
      </c>
      <c r="AT38" s="93" t="s">
        <v>102</v>
      </c>
      <c r="AU38" s="210" t="s">
        <v>641</v>
      </c>
      <c r="AV38" s="93" t="s">
        <v>192</v>
      </c>
      <c r="AW38" s="94" t="s">
        <v>102</v>
      </c>
      <c r="AX38" s="93" t="s">
        <v>105</v>
      </c>
      <c r="AY38" s="95" t="s">
        <v>188</v>
      </c>
      <c r="AZ38" s="93" t="s">
        <v>102</v>
      </c>
      <c r="BA38" s="93" t="s">
        <v>9101</v>
      </c>
      <c r="BB38" s="93" t="s">
        <v>102</v>
      </c>
      <c r="BC38" s="93" t="s">
        <v>102</v>
      </c>
      <c r="BD38" s="96" t="s">
        <v>102</v>
      </c>
      <c r="BE38" s="90">
        <v>-8.1666666666666696</v>
      </c>
      <c r="BF38" s="93" t="s">
        <v>211</v>
      </c>
      <c r="BG38" s="93" t="s">
        <v>102</v>
      </c>
      <c r="BH38" s="93" t="s">
        <v>102</v>
      </c>
      <c r="BI38" s="93" t="s">
        <v>102</v>
      </c>
      <c r="BJ38" s="210" t="s">
        <v>646</v>
      </c>
      <c r="BK38" s="93" t="s">
        <v>182</v>
      </c>
      <c r="BL38" s="97" t="s">
        <v>102</v>
      </c>
      <c r="BM38" s="93" t="s">
        <v>105</v>
      </c>
      <c r="BN38" s="93" t="s">
        <v>104</v>
      </c>
      <c r="BO38" s="93" t="s">
        <v>102</v>
      </c>
      <c r="BP38" s="98">
        <v>20180218</v>
      </c>
      <c r="BQ38" s="93" t="s">
        <v>102</v>
      </c>
      <c r="BR38" s="93" t="s">
        <v>102</v>
      </c>
      <c r="BS38" s="93" t="s">
        <v>102</v>
      </c>
      <c r="BT38" s="99" t="s">
        <v>591</v>
      </c>
      <c r="BU38" s="100" t="s">
        <v>10739</v>
      </c>
      <c r="BV38" s="101" t="s">
        <v>471</v>
      </c>
      <c r="BW38" s="136"/>
      <c r="BX38" s="103" t="s">
        <v>565</v>
      </c>
      <c r="BY38" s="104" t="s">
        <v>190</v>
      </c>
      <c r="BZ38" s="136"/>
      <c r="CA38" s="83" t="s">
        <v>599</v>
      </c>
      <c r="CB38" s="106" t="s">
        <v>647</v>
      </c>
      <c r="CC38" s="106" t="s">
        <v>5432</v>
      </c>
      <c r="CD38" s="107"/>
      <c r="CE38" s="108" t="s">
        <v>107</v>
      </c>
      <c r="CF38" s="108" t="s">
        <v>107</v>
      </c>
      <c r="CG38" s="109"/>
      <c r="CH38" s="110" t="s">
        <v>107</v>
      </c>
      <c r="CI38" s="111"/>
      <c r="CJ38" s="112">
        <v>6710</v>
      </c>
      <c r="CK38" s="113">
        <v>86</v>
      </c>
      <c r="CL38" s="114" t="s">
        <v>134</v>
      </c>
      <c r="CM38" s="114" t="s">
        <v>108</v>
      </c>
      <c r="CN38" s="114"/>
      <c r="CO38" s="115" t="s">
        <v>102</v>
      </c>
      <c r="CP38" s="115" t="s">
        <v>102</v>
      </c>
      <c r="CQ38" s="115" t="s">
        <v>102</v>
      </c>
      <c r="CR38" s="115" t="s">
        <v>102</v>
      </c>
      <c r="CS38" s="116"/>
      <c r="CT38" s="117" t="s">
        <v>109</v>
      </c>
      <c r="CU38" s="117" t="s">
        <v>109</v>
      </c>
      <c r="CV38" s="83">
        <v>34</v>
      </c>
      <c r="CW38" s="83" t="s">
        <v>108</v>
      </c>
      <c r="CX38" s="83">
        <v>34</v>
      </c>
      <c r="CY38" s="83" t="s">
        <v>108</v>
      </c>
      <c r="CZ38" s="83">
        <v>6362</v>
      </c>
      <c r="DA38" s="83" t="s">
        <v>419</v>
      </c>
      <c r="DB38" s="83" t="s">
        <v>130</v>
      </c>
      <c r="DC38" s="83" t="s">
        <v>499</v>
      </c>
      <c r="DD38" s="83">
        <v>1083</v>
      </c>
      <c r="DE38" s="83" t="s">
        <v>444</v>
      </c>
      <c r="DF38" s="83" t="s">
        <v>130</v>
      </c>
      <c r="DG38" s="83" t="s">
        <v>499</v>
      </c>
      <c r="DH38" s="83"/>
      <c r="DI38" s="83">
        <v>0</v>
      </c>
      <c r="DJ38" s="83">
        <v>1</v>
      </c>
      <c r="DK38" s="83">
        <v>0</v>
      </c>
      <c r="DL38" s="83">
        <v>0</v>
      </c>
      <c r="DM38" s="83">
        <v>0</v>
      </c>
      <c r="DN38" s="83">
        <v>0</v>
      </c>
      <c r="DO38" s="83">
        <v>0</v>
      </c>
      <c r="DP38" s="83">
        <v>0</v>
      </c>
      <c r="DQ38" s="83">
        <v>0</v>
      </c>
      <c r="DR38" s="83">
        <v>0</v>
      </c>
      <c r="DS38" s="83">
        <v>0</v>
      </c>
      <c r="DT38" s="83">
        <v>3</v>
      </c>
      <c r="DU38" s="83">
        <v>3</v>
      </c>
      <c r="DV38" s="83">
        <v>0</v>
      </c>
      <c r="DW38" s="83">
        <v>0</v>
      </c>
      <c r="DX38" s="83">
        <v>3</v>
      </c>
      <c r="DY38" s="85">
        <v>43680</v>
      </c>
      <c r="DZ38" s="83" t="s">
        <v>4085</v>
      </c>
      <c r="EA38" s="83" t="s">
        <v>102</v>
      </c>
      <c r="EB38" s="83" t="s">
        <v>482</v>
      </c>
      <c r="EC38" s="83">
        <v>34</v>
      </c>
      <c r="ED38" s="83" t="s">
        <v>483</v>
      </c>
      <c r="EE38" s="83">
        <v>1</v>
      </c>
      <c r="EF38" s="83">
        <v>0</v>
      </c>
      <c r="EG38" s="83">
        <v>0</v>
      </c>
      <c r="EH38" s="83" t="s">
        <v>109</v>
      </c>
      <c r="EI38" s="83" t="s">
        <v>108</v>
      </c>
      <c r="EJ38" s="83" t="s">
        <v>583</v>
      </c>
      <c r="EK38" s="83">
        <v>0</v>
      </c>
      <c r="EL38" s="83">
        <v>0</v>
      </c>
      <c r="EM38" s="83">
        <v>1</v>
      </c>
      <c r="EN38" s="83" t="s">
        <v>497</v>
      </c>
      <c r="EO38" s="83"/>
      <c r="EP38" s="83" t="s">
        <v>436</v>
      </c>
      <c r="EQ38" s="136">
        <v>1</v>
      </c>
      <c r="ER38" s="136">
        <v>1</v>
      </c>
      <c r="ES38" s="136">
        <v>1</v>
      </c>
      <c r="ET38" s="136">
        <v>1</v>
      </c>
      <c r="EU38" s="215" t="s">
        <v>269</v>
      </c>
      <c r="EV38" s="136">
        <v>1</v>
      </c>
      <c r="EW38" s="136">
        <v>1</v>
      </c>
      <c r="EX38" s="136">
        <v>1</v>
      </c>
      <c r="EY38" s="136">
        <v>1</v>
      </c>
      <c r="EZ38" s="136">
        <v>1</v>
      </c>
      <c r="FP38" s="215" t="s">
        <v>592</v>
      </c>
      <c r="FQ38" s="136" t="b">
        <v>1</v>
      </c>
      <c r="FR38" s="136" t="b">
        <v>1</v>
      </c>
      <c r="FS38" s="136" t="b">
        <v>1</v>
      </c>
      <c r="FT38" s="136" t="b">
        <v>1</v>
      </c>
      <c r="FX38" s="215" t="s">
        <v>269</v>
      </c>
    </row>
    <row r="39" spans="1:180" ht="60" customHeight="1" x14ac:dyDescent="0.55000000000000004">
      <c r="A39" s="83" t="s">
        <v>130</v>
      </c>
      <c r="B39" s="83" t="s">
        <v>98</v>
      </c>
      <c r="C39" s="136">
        <v>942833</v>
      </c>
      <c r="D39" s="207" t="s">
        <v>628</v>
      </c>
      <c r="E39" s="208" t="s">
        <v>633</v>
      </c>
      <c r="F39" s="83" t="s">
        <v>108</v>
      </c>
      <c r="G39" s="85">
        <v>22744</v>
      </c>
      <c r="H39" s="83" t="s">
        <v>102</v>
      </c>
      <c r="I39" s="85">
        <v>39772</v>
      </c>
      <c r="J39" s="83" t="s">
        <v>228</v>
      </c>
      <c r="K39" s="216">
        <v>683311278045</v>
      </c>
      <c r="L39" s="83" t="s">
        <v>191</v>
      </c>
      <c r="M39" s="85">
        <v>43619</v>
      </c>
      <c r="N39" s="83">
        <v>523.33333333333303</v>
      </c>
      <c r="O39" s="83" t="s">
        <v>193</v>
      </c>
      <c r="P39" s="83" t="s">
        <v>181</v>
      </c>
      <c r="Q39" s="208" t="s">
        <v>5184</v>
      </c>
      <c r="R39" s="83" t="s">
        <v>102</v>
      </c>
      <c r="S39" s="83" t="s">
        <v>102</v>
      </c>
      <c r="T39" s="83" t="s">
        <v>133</v>
      </c>
      <c r="U39" s="83" t="s">
        <v>9102</v>
      </c>
      <c r="V39" s="83" t="s">
        <v>111</v>
      </c>
      <c r="W39" s="83" t="s">
        <v>105</v>
      </c>
      <c r="X39" s="86" t="s">
        <v>5184</v>
      </c>
      <c r="Y39" s="87" t="s">
        <v>102</v>
      </c>
      <c r="Z39" s="87" t="s">
        <v>102</v>
      </c>
      <c r="AA39" s="87" t="s">
        <v>133</v>
      </c>
      <c r="AB39" s="87" t="s">
        <v>9102</v>
      </c>
      <c r="AC39" s="87" t="s">
        <v>111</v>
      </c>
      <c r="AD39" s="87" t="s">
        <v>105</v>
      </c>
      <c r="AE39" s="87" t="s">
        <v>106</v>
      </c>
      <c r="AF39" s="86" t="s">
        <v>5184</v>
      </c>
      <c r="AG39" s="87" t="s">
        <v>486</v>
      </c>
      <c r="AH39" s="87" t="s">
        <v>9102</v>
      </c>
      <c r="AI39" s="87" t="s">
        <v>111</v>
      </c>
      <c r="AJ39" s="87" t="s">
        <v>204</v>
      </c>
      <c r="AK39" s="88"/>
      <c r="AL39" s="83" t="s">
        <v>107</v>
      </c>
      <c r="AM39" s="89" t="s">
        <v>454</v>
      </c>
      <c r="AN39" s="90" t="s">
        <v>416</v>
      </c>
      <c r="AO39" s="91" t="s">
        <v>642</v>
      </c>
      <c r="AP39" s="90">
        <v>8.3333333333333304</v>
      </c>
      <c r="AQ39" s="92" t="s">
        <v>102</v>
      </c>
      <c r="AR39" s="93" t="s">
        <v>102</v>
      </c>
      <c r="AS39" s="93" t="s">
        <v>102</v>
      </c>
      <c r="AT39" s="93" t="s">
        <v>102</v>
      </c>
      <c r="AU39" s="210" t="s">
        <v>644</v>
      </c>
      <c r="AV39" s="93" t="s">
        <v>185</v>
      </c>
      <c r="AW39" s="94" t="s">
        <v>102</v>
      </c>
      <c r="AX39" s="93" t="s">
        <v>183</v>
      </c>
      <c r="AY39" s="95" t="s">
        <v>111</v>
      </c>
      <c r="AZ39" s="93" t="s">
        <v>102</v>
      </c>
      <c r="BA39" s="93" t="s">
        <v>102</v>
      </c>
      <c r="BB39" s="93" t="s">
        <v>102</v>
      </c>
      <c r="BC39" s="93" t="s">
        <v>102</v>
      </c>
      <c r="BD39" s="96" t="s">
        <v>102</v>
      </c>
      <c r="BE39" s="90">
        <v>-8.6666666666666696</v>
      </c>
      <c r="BF39" s="93" t="s">
        <v>102</v>
      </c>
      <c r="BG39" s="93" t="s">
        <v>102</v>
      </c>
      <c r="BH39" s="93" t="s">
        <v>102</v>
      </c>
      <c r="BI39" s="93" t="s">
        <v>102</v>
      </c>
      <c r="BJ39" s="210" t="s">
        <v>642</v>
      </c>
      <c r="BK39" s="93" t="s">
        <v>192</v>
      </c>
      <c r="BL39" s="97" t="s">
        <v>102</v>
      </c>
      <c r="BM39" s="93" t="s">
        <v>183</v>
      </c>
      <c r="BN39" s="93" t="s">
        <v>106</v>
      </c>
      <c r="BO39" s="93" t="s">
        <v>102</v>
      </c>
      <c r="BP39" s="98" t="s">
        <v>102</v>
      </c>
      <c r="BQ39" s="93" t="s">
        <v>102</v>
      </c>
      <c r="BR39" s="93" t="s">
        <v>102</v>
      </c>
      <c r="BS39" s="93" t="s">
        <v>102</v>
      </c>
      <c r="BT39" s="99" t="s">
        <v>591</v>
      </c>
      <c r="BU39" s="100" t="s">
        <v>10740</v>
      </c>
      <c r="BV39" s="101" t="s">
        <v>471</v>
      </c>
      <c r="BW39" s="136"/>
      <c r="BX39" s="103" t="s">
        <v>565</v>
      </c>
      <c r="BY39" s="104" t="s">
        <v>190</v>
      </c>
      <c r="BZ39" s="136"/>
      <c r="CA39" s="83" t="s">
        <v>599</v>
      </c>
      <c r="CB39" s="106" t="s">
        <v>647</v>
      </c>
      <c r="CC39" s="106" t="s">
        <v>5444</v>
      </c>
      <c r="CD39" s="107"/>
      <c r="CE39" s="108" t="s">
        <v>107</v>
      </c>
      <c r="CF39" s="108" t="s">
        <v>107</v>
      </c>
      <c r="CG39" s="109"/>
      <c r="CH39" s="110" t="s">
        <v>107</v>
      </c>
      <c r="CI39" s="111"/>
      <c r="CJ39" s="112">
        <v>6710</v>
      </c>
      <c r="CK39" s="113">
        <v>86</v>
      </c>
      <c r="CL39" s="114" t="s">
        <v>134</v>
      </c>
      <c r="CM39" s="114" t="s">
        <v>108</v>
      </c>
      <c r="CN39" s="114"/>
      <c r="CO39" s="115" t="s">
        <v>102</v>
      </c>
      <c r="CP39" s="115" t="s">
        <v>102</v>
      </c>
      <c r="CQ39" s="115" t="s">
        <v>102</v>
      </c>
      <c r="CR39" s="115" t="s">
        <v>102</v>
      </c>
      <c r="CS39" s="116"/>
      <c r="CT39" s="117" t="s">
        <v>109</v>
      </c>
      <c r="CU39" s="117" t="s">
        <v>109</v>
      </c>
      <c r="CV39" s="83">
        <v>35</v>
      </c>
      <c r="CW39" s="83" t="s">
        <v>108</v>
      </c>
      <c r="CX39" s="83">
        <v>35</v>
      </c>
      <c r="CY39" s="83" t="s">
        <v>108</v>
      </c>
      <c r="CZ39" s="83">
        <v>6363</v>
      </c>
      <c r="DA39" s="83" t="s">
        <v>419</v>
      </c>
      <c r="DB39" s="83" t="s">
        <v>130</v>
      </c>
      <c r="DC39" s="83" t="s">
        <v>499</v>
      </c>
      <c r="DD39" s="83">
        <v>1084</v>
      </c>
      <c r="DE39" s="83" t="s">
        <v>444</v>
      </c>
      <c r="DF39" s="83" t="s">
        <v>130</v>
      </c>
      <c r="DG39" s="83" t="s">
        <v>499</v>
      </c>
      <c r="DH39" s="83"/>
      <c r="DI39" s="83">
        <v>0</v>
      </c>
      <c r="DJ39" s="83">
        <v>1</v>
      </c>
      <c r="DK39" s="83">
        <v>0</v>
      </c>
      <c r="DL39" s="83">
        <v>0</v>
      </c>
      <c r="DM39" s="83">
        <v>0</v>
      </c>
      <c r="DN39" s="83">
        <v>0</v>
      </c>
      <c r="DO39" s="83">
        <v>0</v>
      </c>
      <c r="DP39" s="83">
        <v>0</v>
      </c>
      <c r="DQ39" s="83">
        <v>0</v>
      </c>
      <c r="DR39" s="83">
        <v>0</v>
      </c>
      <c r="DS39" s="83">
        <v>0</v>
      </c>
      <c r="DT39" s="83">
        <v>3</v>
      </c>
      <c r="DU39" s="83">
        <v>3</v>
      </c>
      <c r="DV39" s="83">
        <v>0</v>
      </c>
      <c r="DW39" s="83">
        <v>0</v>
      </c>
      <c r="DX39" s="83">
        <v>3</v>
      </c>
      <c r="DY39" s="85">
        <v>43681</v>
      </c>
      <c r="DZ39" s="83" t="s">
        <v>4086</v>
      </c>
      <c r="EA39" s="83" t="s">
        <v>102</v>
      </c>
      <c r="EB39" s="83" t="s">
        <v>482</v>
      </c>
      <c r="EC39" s="83">
        <v>35</v>
      </c>
      <c r="ED39" s="83" t="s">
        <v>483</v>
      </c>
      <c r="EE39" s="83">
        <v>1</v>
      </c>
      <c r="EF39" s="83">
        <v>0</v>
      </c>
      <c r="EG39" s="83">
        <v>0</v>
      </c>
      <c r="EH39" s="83" t="s">
        <v>109</v>
      </c>
      <c r="EI39" s="83" t="s">
        <v>108</v>
      </c>
      <c r="EJ39" s="83" t="s">
        <v>583</v>
      </c>
      <c r="EK39" s="83">
        <v>0</v>
      </c>
      <c r="EL39" s="83">
        <v>0</v>
      </c>
      <c r="EM39" s="83">
        <v>1</v>
      </c>
      <c r="EN39" s="83" t="s">
        <v>497</v>
      </c>
      <c r="EO39" s="83"/>
      <c r="EP39" s="83" t="s">
        <v>436</v>
      </c>
      <c r="EQ39" s="136">
        <v>1</v>
      </c>
      <c r="ER39" s="136">
        <v>1</v>
      </c>
      <c r="ES39" s="136">
        <v>1</v>
      </c>
      <c r="ET39" s="136">
        <v>1</v>
      </c>
      <c r="EU39" s="215" t="s">
        <v>269</v>
      </c>
      <c r="EV39" s="136">
        <v>1</v>
      </c>
      <c r="EW39" s="136">
        <v>1</v>
      </c>
      <c r="EX39" s="136">
        <v>1</v>
      </c>
      <c r="EY39" s="136">
        <v>1</v>
      </c>
      <c r="EZ39" s="136">
        <v>1</v>
      </c>
      <c r="FP39" s="215" t="s">
        <v>592</v>
      </c>
      <c r="FQ39" s="136" t="b">
        <v>1</v>
      </c>
      <c r="FR39" s="136" t="b">
        <v>1</v>
      </c>
      <c r="FS39" s="136" t="b">
        <v>1</v>
      </c>
      <c r="FT39" s="136" t="b">
        <v>1</v>
      </c>
      <c r="FX39" s="215" t="s">
        <v>269</v>
      </c>
    </row>
    <row r="40" spans="1:180" ht="60" customHeight="1" x14ac:dyDescent="0.55000000000000004">
      <c r="A40" s="83" t="s">
        <v>130</v>
      </c>
      <c r="B40" s="83" t="s">
        <v>98</v>
      </c>
      <c r="C40" s="136">
        <v>560051</v>
      </c>
      <c r="D40" s="207" t="s">
        <v>629</v>
      </c>
      <c r="E40" s="208" t="s">
        <v>634</v>
      </c>
      <c r="F40" s="83" t="s">
        <v>108</v>
      </c>
      <c r="G40" s="85">
        <v>26341</v>
      </c>
      <c r="H40" s="83" t="s">
        <v>102</v>
      </c>
      <c r="I40" s="85">
        <v>34633</v>
      </c>
      <c r="J40" s="83" t="s">
        <v>228</v>
      </c>
      <c r="K40" s="216">
        <v>414508913808</v>
      </c>
      <c r="L40" s="83" t="s">
        <v>191</v>
      </c>
      <c r="M40" s="85">
        <v>43642</v>
      </c>
      <c r="N40" s="83">
        <v>518.33333333333303</v>
      </c>
      <c r="O40" s="83" t="s">
        <v>193</v>
      </c>
      <c r="P40" s="83" t="s">
        <v>181</v>
      </c>
      <c r="Q40" s="208" t="s">
        <v>5188</v>
      </c>
      <c r="R40" s="83" t="s">
        <v>102</v>
      </c>
      <c r="S40" s="83" t="s">
        <v>102</v>
      </c>
      <c r="T40" s="83" t="s">
        <v>131</v>
      </c>
      <c r="U40" s="83" t="s">
        <v>9103</v>
      </c>
      <c r="V40" s="83" t="s">
        <v>104</v>
      </c>
      <c r="W40" s="83" t="s">
        <v>105</v>
      </c>
      <c r="X40" s="86" t="s">
        <v>5188</v>
      </c>
      <c r="Y40" s="87" t="s">
        <v>102</v>
      </c>
      <c r="Z40" s="87" t="s">
        <v>102</v>
      </c>
      <c r="AA40" s="87" t="s">
        <v>131</v>
      </c>
      <c r="AB40" s="87" t="s">
        <v>9103</v>
      </c>
      <c r="AC40" s="87" t="s">
        <v>104</v>
      </c>
      <c r="AD40" s="87" t="s">
        <v>105</v>
      </c>
      <c r="AE40" s="87" t="s">
        <v>106</v>
      </c>
      <c r="AF40" s="86" t="s">
        <v>5188</v>
      </c>
      <c r="AG40" s="87" t="s">
        <v>177</v>
      </c>
      <c r="AH40" s="87" t="s">
        <v>9103</v>
      </c>
      <c r="AI40" s="87" t="s">
        <v>104</v>
      </c>
      <c r="AJ40" s="87" t="s">
        <v>204</v>
      </c>
      <c r="AK40" s="88"/>
      <c r="AL40" s="83" t="s">
        <v>107</v>
      </c>
      <c r="AM40" s="89" t="s">
        <v>454</v>
      </c>
      <c r="AN40" s="90" t="s">
        <v>416</v>
      </c>
      <c r="AO40" s="91" t="s">
        <v>643</v>
      </c>
      <c r="AP40" s="90">
        <v>8.3333333333333304</v>
      </c>
      <c r="AQ40" s="92" t="s">
        <v>102</v>
      </c>
      <c r="AR40" s="93" t="s">
        <v>102</v>
      </c>
      <c r="AS40" s="93" t="s">
        <v>102</v>
      </c>
      <c r="AT40" s="93" t="s">
        <v>102</v>
      </c>
      <c r="AU40" s="210" t="s">
        <v>645</v>
      </c>
      <c r="AV40" s="93" t="s">
        <v>185</v>
      </c>
      <c r="AW40" s="94" t="s">
        <v>102</v>
      </c>
      <c r="AX40" s="93" t="s">
        <v>105</v>
      </c>
      <c r="AY40" s="95" t="s">
        <v>104</v>
      </c>
      <c r="AZ40" s="93" t="s">
        <v>102</v>
      </c>
      <c r="BA40" s="93" t="s">
        <v>102</v>
      </c>
      <c r="BB40" s="93" t="s">
        <v>102</v>
      </c>
      <c r="BC40" s="93" t="s">
        <v>102</v>
      </c>
      <c r="BD40" s="96" t="s">
        <v>102</v>
      </c>
      <c r="BE40" s="90">
        <v>-9.1666666666666696</v>
      </c>
      <c r="BF40" s="93" t="s">
        <v>102</v>
      </c>
      <c r="BG40" s="93" t="s">
        <v>102</v>
      </c>
      <c r="BH40" s="93" t="s">
        <v>102</v>
      </c>
      <c r="BI40" s="93" t="s">
        <v>102</v>
      </c>
      <c r="BJ40" s="210" t="s">
        <v>643</v>
      </c>
      <c r="BK40" s="93" t="s">
        <v>196</v>
      </c>
      <c r="BL40" s="97" t="s">
        <v>102</v>
      </c>
      <c r="BM40" s="93" t="s">
        <v>105</v>
      </c>
      <c r="BN40" s="93" t="s">
        <v>596</v>
      </c>
      <c r="BO40" s="93" t="s">
        <v>102</v>
      </c>
      <c r="BP40" s="98" t="s">
        <v>102</v>
      </c>
      <c r="BQ40" s="93" t="s">
        <v>102</v>
      </c>
      <c r="BR40" s="93" t="s">
        <v>102</v>
      </c>
      <c r="BS40" s="93" t="s">
        <v>102</v>
      </c>
      <c r="BT40" s="99" t="s">
        <v>591</v>
      </c>
      <c r="BU40" s="100" t="s">
        <v>10741</v>
      </c>
      <c r="BV40" s="101" t="s">
        <v>471</v>
      </c>
      <c r="BW40" s="136"/>
      <c r="BX40" s="103" t="s">
        <v>565</v>
      </c>
      <c r="BY40" s="104" t="s">
        <v>190</v>
      </c>
      <c r="BZ40" s="136"/>
      <c r="CA40" s="83" t="s">
        <v>599</v>
      </c>
      <c r="CB40" s="106" t="s">
        <v>647</v>
      </c>
      <c r="CC40" s="106" t="s">
        <v>5456</v>
      </c>
      <c r="CD40" s="107"/>
      <c r="CE40" s="108" t="s">
        <v>107</v>
      </c>
      <c r="CF40" s="108" t="s">
        <v>107</v>
      </c>
      <c r="CG40" s="109"/>
      <c r="CH40" s="110" t="s">
        <v>107</v>
      </c>
      <c r="CI40" s="111"/>
      <c r="CJ40" s="112">
        <v>6710</v>
      </c>
      <c r="CK40" s="113">
        <v>86</v>
      </c>
      <c r="CL40" s="114" t="s">
        <v>134</v>
      </c>
      <c r="CM40" s="114" t="s">
        <v>108</v>
      </c>
      <c r="CN40" s="114"/>
      <c r="CO40" s="115" t="s">
        <v>102</v>
      </c>
      <c r="CP40" s="115" t="s">
        <v>102</v>
      </c>
      <c r="CQ40" s="115" t="s">
        <v>102</v>
      </c>
      <c r="CR40" s="115" t="s">
        <v>102</v>
      </c>
      <c r="CS40" s="116"/>
      <c r="CT40" s="117" t="s">
        <v>109</v>
      </c>
      <c r="CU40" s="117" t="s">
        <v>109</v>
      </c>
      <c r="CV40" s="83">
        <v>36</v>
      </c>
      <c r="CW40" s="83" t="s">
        <v>108</v>
      </c>
      <c r="CX40" s="83">
        <v>36</v>
      </c>
      <c r="CY40" s="83" t="s">
        <v>108</v>
      </c>
      <c r="CZ40" s="83">
        <v>6364</v>
      </c>
      <c r="DA40" s="83" t="s">
        <v>419</v>
      </c>
      <c r="DB40" s="83" t="s">
        <v>130</v>
      </c>
      <c r="DC40" s="83" t="s">
        <v>499</v>
      </c>
      <c r="DD40" s="83">
        <v>1085</v>
      </c>
      <c r="DE40" s="83" t="s">
        <v>444</v>
      </c>
      <c r="DF40" s="83" t="s">
        <v>130</v>
      </c>
      <c r="DG40" s="83" t="s">
        <v>499</v>
      </c>
      <c r="DH40" s="83"/>
      <c r="DI40" s="83">
        <v>0</v>
      </c>
      <c r="DJ40" s="83">
        <v>1</v>
      </c>
      <c r="DK40" s="83">
        <v>0</v>
      </c>
      <c r="DL40" s="83">
        <v>0</v>
      </c>
      <c r="DM40" s="83">
        <v>0</v>
      </c>
      <c r="DN40" s="83">
        <v>0</v>
      </c>
      <c r="DO40" s="83">
        <v>0</v>
      </c>
      <c r="DP40" s="83">
        <v>0</v>
      </c>
      <c r="DQ40" s="83">
        <v>0</v>
      </c>
      <c r="DR40" s="83">
        <v>0</v>
      </c>
      <c r="DS40" s="83">
        <v>0</v>
      </c>
      <c r="DT40" s="83">
        <v>3</v>
      </c>
      <c r="DU40" s="83">
        <v>3</v>
      </c>
      <c r="DV40" s="83">
        <v>0</v>
      </c>
      <c r="DW40" s="83">
        <v>0</v>
      </c>
      <c r="DX40" s="83">
        <v>3</v>
      </c>
      <c r="DY40" s="85">
        <v>43682</v>
      </c>
      <c r="DZ40" s="83" t="s">
        <v>4087</v>
      </c>
      <c r="EA40" s="83" t="s">
        <v>102</v>
      </c>
      <c r="EB40" s="83" t="s">
        <v>482</v>
      </c>
      <c r="EC40" s="83">
        <v>36</v>
      </c>
      <c r="ED40" s="83" t="s">
        <v>483</v>
      </c>
      <c r="EE40" s="83">
        <v>1</v>
      </c>
      <c r="EF40" s="83">
        <v>0</v>
      </c>
      <c r="EG40" s="83">
        <v>0</v>
      </c>
      <c r="EH40" s="83" t="s">
        <v>109</v>
      </c>
      <c r="EI40" s="83" t="s">
        <v>108</v>
      </c>
      <c r="EJ40" s="83" t="s">
        <v>583</v>
      </c>
      <c r="EK40" s="83">
        <v>0</v>
      </c>
      <c r="EL40" s="83">
        <v>0</v>
      </c>
      <c r="EM40" s="83">
        <v>1</v>
      </c>
      <c r="EN40" s="83" t="s">
        <v>497</v>
      </c>
      <c r="EO40" s="83"/>
      <c r="EP40" s="83" t="s">
        <v>436</v>
      </c>
      <c r="EQ40" s="136">
        <v>1</v>
      </c>
      <c r="ER40" s="136">
        <v>1</v>
      </c>
      <c r="ES40" s="136">
        <v>1</v>
      </c>
      <c r="ET40" s="136">
        <v>1</v>
      </c>
      <c r="EU40" s="215" t="s">
        <v>269</v>
      </c>
      <c r="EV40" s="136">
        <v>1</v>
      </c>
      <c r="EW40" s="136">
        <v>1</v>
      </c>
      <c r="EX40" s="136">
        <v>1</v>
      </c>
      <c r="EY40" s="136">
        <v>1</v>
      </c>
      <c r="EZ40" s="136">
        <v>1</v>
      </c>
      <c r="FP40" s="215" t="s">
        <v>592</v>
      </c>
      <c r="FQ40" s="136" t="b">
        <v>1</v>
      </c>
      <c r="FR40" s="136" t="b">
        <v>1</v>
      </c>
      <c r="FS40" s="136" t="b">
        <v>1</v>
      </c>
      <c r="FT40" s="136" t="b">
        <v>1</v>
      </c>
      <c r="FX40" s="215" t="s">
        <v>269</v>
      </c>
    </row>
    <row r="41" spans="1:180" ht="60" customHeight="1" x14ac:dyDescent="0.55000000000000004">
      <c r="A41" s="83" t="s">
        <v>130</v>
      </c>
      <c r="B41" s="83" t="s">
        <v>98</v>
      </c>
      <c r="C41" s="136">
        <v>972793</v>
      </c>
      <c r="D41" s="207" t="s">
        <v>627</v>
      </c>
      <c r="E41" s="208" t="s">
        <v>630</v>
      </c>
      <c r="F41" s="83" t="s">
        <v>108</v>
      </c>
      <c r="G41" s="85">
        <v>20621</v>
      </c>
      <c r="H41" s="83" t="s">
        <v>102</v>
      </c>
      <c r="I41" s="85">
        <v>39794</v>
      </c>
      <c r="J41" s="83" t="s">
        <v>228</v>
      </c>
      <c r="K41" s="216">
        <v>192635947986</v>
      </c>
      <c r="L41" s="83" t="s">
        <v>191</v>
      </c>
      <c r="M41" s="85">
        <v>43631</v>
      </c>
      <c r="N41" s="83">
        <v>513.33333333333303</v>
      </c>
      <c r="O41" s="83" t="s">
        <v>180</v>
      </c>
      <c r="P41" s="83" t="s">
        <v>181</v>
      </c>
      <c r="Q41" s="208" t="s">
        <v>5192</v>
      </c>
      <c r="R41" s="83" t="s">
        <v>102</v>
      </c>
      <c r="S41" s="83" t="s">
        <v>102</v>
      </c>
      <c r="T41" s="83" t="s">
        <v>199</v>
      </c>
      <c r="U41" s="83" t="s">
        <v>9104</v>
      </c>
      <c r="V41" s="83" t="s">
        <v>104</v>
      </c>
      <c r="W41" s="83" t="s">
        <v>105</v>
      </c>
      <c r="X41" s="86" t="s">
        <v>5192</v>
      </c>
      <c r="Y41" s="87" t="s">
        <v>102</v>
      </c>
      <c r="Z41" s="87" t="s">
        <v>102</v>
      </c>
      <c r="AA41" s="87" t="s">
        <v>199</v>
      </c>
      <c r="AB41" s="87" t="s">
        <v>9104</v>
      </c>
      <c r="AC41" s="87" t="s">
        <v>104</v>
      </c>
      <c r="AD41" s="87" t="s">
        <v>105</v>
      </c>
      <c r="AE41" s="87" t="s">
        <v>106</v>
      </c>
      <c r="AF41" s="86" t="s">
        <v>5192</v>
      </c>
      <c r="AG41" s="87" t="s">
        <v>489</v>
      </c>
      <c r="AH41" s="87" t="s">
        <v>9105</v>
      </c>
      <c r="AI41" s="87" t="s">
        <v>104</v>
      </c>
      <c r="AJ41" s="87" t="s">
        <v>204</v>
      </c>
      <c r="AK41" s="88"/>
      <c r="AL41" s="83" t="s">
        <v>107</v>
      </c>
      <c r="AM41" s="89" t="s">
        <v>454</v>
      </c>
      <c r="AN41" s="90" t="s">
        <v>416</v>
      </c>
      <c r="AO41" s="91" t="s">
        <v>641</v>
      </c>
      <c r="AP41" s="90">
        <v>8.3333333333333304</v>
      </c>
      <c r="AQ41" s="92" t="s">
        <v>211</v>
      </c>
      <c r="AR41" s="93" t="s">
        <v>102</v>
      </c>
      <c r="AS41" s="93" t="s">
        <v>102</v>
      </c>
      <c r="AT41" s="93" t="s">
        <v>102</v>
      </c>
      <c r="AU41" s="210" t="s">
        <v>641</v>
      </c>
      <c r="AV41" s="93" t="s">
        <v>192</v>
      </c>
      <c r="AW41" s="94" t="s">
        <v>102</v>
      </c>
      <c r="AX41" s="93" t="s">
        <v>105</v>
      </c>
      <c r="AY41" s="95" t="s">
        <v>188</v>
      </c>
      <c r="AZ41" s="93" t="s">
        <v>102</v>
      </c>
      <c r="BA41" s="93" t="s">
        <v>9106</v>
      </c>
      <c r="BB41" s="93" t="s">
        <v>102</v>
      </c>
      <c r="BC41" s="93" t="s">
        <v>102</v>
      </c>
      <c r="BD41" s="96" t="s">
        <v>102</v>
      </c>
      <c r="BE41" s="90">
        <v>-9.6666666666666696</v>
      </c>
      <c r="BF41" s="93" t="s">
        <v>211</v>
      </c>
      <c r="BG41" s="93" t="s">
        <v>102</v>
      </c>
      <c r="BH41" s="93" t="s">
        <v>102</v>
      </c>
      <c r="BI41" s="93" t="s">
        <v>102</v>
      </c>
      <c r="BJ41" s="210" t="s">
        <v>646</v>
      </c>
      <c r="BK41" s="93" t="s">
        <v>182</v>
      </c>
      <c r="BL41" s="97" t="s">
        <v>102</v>
      </c>
      <c r="BM41" s="93" t="s">
        <v>105</v>
      </c>
      <c r="BN41" s="93" t="s">
        <v>104</v>
      </c>
      <c r="BO41" s="93" t="s">
        <v>102</v>
      </c>
      <c r="BP41" s="98">
        <v>20180219</v>
      </c>
      <c r="BQ41" s="93" t="s">
        <v>102</v>
      </c>
      <c r="BR41" s="93" t="s">
        <v>102</v>
      </c>
      <c r="BS41" s="93" t="s">
        <v>102</v>
      </c>
      <c r="BT41" s="99" t="s">
        <v>591</v>
      </c>
      <c r="BU41" s="100" t="s">
        <v>10742</v>
      </c>
      <c r="BV41" s="101" t="s">
        <v>471</v>
      </c>
      <c r="BW41" s="136"/>
      <c r="BX41" s="103" t="s">
        <v>565</v>
      </c>
      <c r="BY41" s="104" t="s">
        <v>190</v>
      </c>
      <c r="BZ41" s="136"/>
      <c r="CA41" s="83" t="s">
        <v>599</v>
      </c>
      <c r="CB41" s="106" t="s">
        <v>647</v>
      </c>
      <c r="CC41" s="106" t="s">
        <v>5468</v>
      </c>
      <c r="CD41" s="107"/>
      <c r="CE41" s="108" t="s">
        <v>107</v>
      </c>
      <c r="CF41" s="108" t="s">
        <v>107</v>
      </c>
      <c r="CG41" s="109"/>
      <c r="CH41" s="110" t="s">
        <v>107</v>
      </c>
      <c r="CI41" s="111"/>
      <c r="CJ41" s="112">
        <v>6710</v>
      </c>
      <c r="CK41" s="113">
        <v>86</v>
      </c>
      <c r="CL41" s="114" t="s">
        <v>134</v>
      </c>
      <c r="CM41" s="114" t="s">
        <v>108</v>
      </c>
      <c r="CN41" s="114"/>
      <c r="CO41" s="115" t="s">
        <v>102</v>
      </c>
      <c r="CP41" s="115" t="s">
        <v>102</v>
      </c>
      <c r="CQ41" s="115" t="s">
        <v>102</v>
      </c>
      <c r="CR41" s="115" t="s">
        <v>102</v>
      </c>
      <c r="CS41" s="116"/>
      <c r="CT41" s="117" t="s">
        <v>109</v>
      </c>
      <c r="CU41" s="117" t="s">
        <v>109</v>
      </c>
      <c r="CV41" s="83">
        <v>37</v>
      </c>
      <c r="CW41" s="83" t="s">
        <v>108</v>
      </c>
      <c r="CX41" s="83">
        <v>37</v>
      </c>
      <c r="CY41" s="83" t="s">
        <v>108</v>
      </c>
      <c r="CZ41" s="83">
        <v>6365</v>
      </c>
      <c r="DA41" s="83" t="s">
        <v>419</v>
      </c>
      <c r="DB41" s="83" t="s">
        <v>130</v>
      </c>
      <c r="DC41" s="83" t="s">
        <v>499</v>
      </c>
      <c r="DD41" s="83">
        <v>1086</v>
      </c>
      <c r="DE41" s="83" t="s">
        <v>444</v>
      </c>
      <c r="DF41" s="83" t="s">
        <v>130</v>
      </c>
      <c r="DG41" s="83" t="s">
        <v>499</v>
      </c>
      <c r="DH41" s="83"/>
      <c r="DI41" s="83">
        <v>0</v>
      </c>
      <c r="DJ41" s="83">
        <v>1</v>
      </c>
      <c r="DK41" s="83">
        <v>0</v>
      </c>
      <c r="DL41" s="83">
        <v>0</v>
      </c>
      <c r="DM41" s="83">
        <v>0</v>
      </c>
      <c r="DN41" s="83">
        <v>0</v>
      </c>
      <c r="DO41" s="83">
        <v>0</v>
      </c>
      <c r="DP41" s="83">
        <v>0</v>
      </c>
      <c r="DQ41" s="83">
        <v>0</v>
      </c>
      <c r="DR41" s="83">
        <v>0</v>
      </c>
      <c r="DS41" s="83">
        <v>0</v>
      </c>
      <c r="DT41" s="83">
        <v>3</v>
      </c>
      <c r="DU41" s="83">
        <v>3</v>
      </c>
      <c r="DV41" s="83">
        <v>0</v>
      </c>
      <c r="DW41" s="83">
        <v>0</v>
      </c>
      <c r="DX41" s="83">
        <v>3</v>
      </c>
      <c r="DY41" s="85">
        <v>43683</v>
      </c>
      <c r="DZ41" s="83" t="s">
        <v>4088</v>
      </c>
      <c r="EA41" s="83" t="s">
        <v>102</v>
      </c>
      <c r="EB41" s="83" t="s">
        <v>482</v>
      </c>
      <c r="EC41" s="83">
        <v>37</v>
      </c>
      <c r="ED41" s="83" t="s">
        <v>483</v>
      </c>
      <c r="EE41" s="83">
        <v>1</v>
      </c>
      <c r="EF41" s="83">
        <v>0</v>
      </c>
      <c r="EG41" s="83">
        <v>0</v>
      </c>
      <c r="EH41" s="83" t="s">
        <v>109</v>
      </c>
      <c r="EI41" s="83" t="s">
        <v>108</v>
      </c>
      <c r="EJ41" s="83" t="s">
        <v>583</v>
      </c>
      <c r="EK41" s="83">
        <v>0</v>
      </c>
      <c r="EL41" s="83">
        <v>0</v>
      </c>
      <c r="EM41" s="83">
        <v>1</v>
      </c>
      <c r="EN41" s="83" t="s">
        <v>497</v>
      </c>
      <c r="EO41" s="83"/>
      <c r="EP41" s="83" t="s">
        <v>436</v>
      </c>
      <c r="EQ41" s="136">
        <v>1</v>
      </c>
      <c r="ER41" s="136">
        <v>1</v>
      </c>
      <c r="ES41" s="136">
        <v>1</v>
      </c>
      <c r="ET41" s="136">
        <v>1</v>
      </c>
      <c r="EU41" s="215" t="s">
        <v>269</v>
      </c>
      <c r="EV41" s="136">
        <v>1</v>
      </c>
      <c r="EW41" s="136">
        <v>1</v>
      </c>
      <c r="EX41" s="136">
        <v>1</v>
      </c>
      <c r="EY41" s="136">
        <v>1</v>
      </c>
      <c r="EZ41" s="136">
        <v>1</v>
      </c>
      <c r="FP41" s="215" t="s">
        <v>592</v>
      </c>
      <c r="FQ41" s="136" t="b">
        <v>1</v>
      </c>
      <c r="FR41" s="136" t="b">
        <v>1</v>
      </c>
      <c r="FS41" s="136" t="b">
        <v>1</v>
      </c>
      <c r="FT41" s="136" t="b">
        <v>1</v>
      </c>
      <c r="FX41" s="215" t="s">
        <v>269</v>
      </c>
    </row>
    <row r="42" spans="1:180" ht="60" customHeight="1" x14ac:dyDescent="0.55000000000000004">
      <c r="A42" s="83" t="s">
        <v>130</v>
      </c>
      <c r="B42" s="83" t="s">
        <v>98</v>
      </c>
      <c r="C42" s="136">
        <v>199846</v>
      </c>
      <c r="D42" s="207" t="s">
        <v>628</v>
      </c>
      <c r="E42" s="208" t="s">
        <v>633</v>
      </c>
      <c r="F42" s="83" t="s">
        <v>108</v>
      </c>
      <c r="G42" s="85">
        <v>22744</v>
      </c>
      <c r="H42" s="83" t="s">
        <v>102</v>
      </c>
      <c r="I42" s="85">
        <v>39772</v>
      </c>
      <c r="J42" s="83" t="s">
        <v>228</v>
      </c>
      <c r="K42" s="216">
        <v>897279175370</v>
      </c>
      <c r="L42" s="83" t="s">
        <v>191</v>
      </c>
      <c r="M42" s="85">
        <v>43619</v>
      </c>
      <c r="N42" s="83">
        <v>508.33333333333297</v>
      </c>
      <c r="O42" s="83" t="s">
        <v>193</v>
      </c>
      <c r="P42" s="83" t="s">
        <v>181</v>
      </c>
      <c r="Q42" s="208" t="s">
        <v>5196</v>
      </c>
      <c r="R42" s="83" t="s">
        <v>102</v>
      </c>
      <c r="S42" s="83" t="s">
        <v>102</v>
      </c>
      <c r="T42" s="83" t="s">
        <v>133</v>
      </c>
      <c r="U42" s="83" t="s">
        <v>9107</v>
      </c>
      <c r="V42" s="83" t="s">
        <v>111</v>
      </c>
      <c r="W42" s="83" t="s">
        <v>105</v>
      </c>
      <c r="X42" s="86" t="s">
        <v>5196</v>
      </c>
      <c r="Y42" s="87" t="s">
        <v>102</v>
      </c>
      <c r="Z42" s="87" t="s">
        <v>102</v>
      </c>
      <c r="AA42" s="87" t="s">
        <v>133</v>
      </c>
      <c r="AB42" s="87" t="s">
        <v>9107</v>
      </c>
      <c r="AC42" s="87" t="s">
        <v>111</v>
      </c>
      <c r="AD42" s="87" t="s">
        <v>105</v>
      </c>
      <c r="AE42" s="87" t="s">
        <v>106</v>
      </c>
      <c r="AF42" s="86" t="s">
        <v>5196</v>
      </c>
      <c r="AG42" s="87" t="s">
        <v>486</v>
      </c>
      <c r="AH42" s="87" t="s">
        <v>9107</v>
      </c>
      <c r="AI42" s="87" t="s">
        <v>111</v>
      </c>
      <c r="AJ42" s="87" t="s">
        <v>204</v>
      </c>
      <c r="AK42" s="88"/>
      <c r="AL42" s="83" t="s">
        <v>107</v>
      </c>
      <c r="AM42" s="89" t="s">
        <v>454</v>
      </c>
      <c r="AN42" s="90" t="s">
        <v>416</v>
      </c>
      <c r="AO42" s="91" t="s">
        <v>642</v>
      </c>
      <c r="AP42" s="90">
        <v>8.3333333333333304</v>
      </c>
      <c r="AQ42" s="92" t="s">
        <v>102</v>
      </c>
      <c r="AR42" s="93" t="s">
        <v>102</v>
      </c>
      <c r="AS42" s="93" t="s">
        <v>102</v>
      </c>
      <c r="AT42" s="93" t="s">
        <v>102</v>
      </c>
      <c r="AU42" s="210" t="s">
        <v>644</v>
      </c>
      <c r="AV42" s="93" t="s">
        <v>185</v>
      </c>
      <c r="AW42" s="94" t="s">
        <v>102</v>
      </c>
      <c r="AX42" s="93" t="s">
        <v>183</v>
      </c>
      <c r="AY42" s="95" t="s">
        <v>111</v>
      </c>
      <c r="AZ42" s="93" t="s">
        <v>102</v>
      </c>
      <c r="BA42" s="93" t="s">
        <v>102</v>
      </c>
      <c r="BB42" s="93" t="s">
        <v>102</v>
      </c>
      <c r="BC42" s="93" t="s">
        <v>102</v>
      </c>
      <c r="BD42" s="96" t="s">
        <v>102</v>
      </c>
      <c r="BE42" s="90">
        <v>-10.1666666666667</v>
      </c>
      <c r="BF42" s="93" t="s">
        <v>102</v>
      </c>
      <c r="BG42" s="93" t="s">
        <v>102</v>
      </c>
      <c r="BH42" s="93" t="s">
        <v>102</v>
      </c>
      <c r="BI42" s="93" t="s">
        <v>102</v>
      </c>
      <c r="BJ42" s="210" t="s">
        <v>642</v>
      </c>
      <c r="BK42" s="93" t="s">
        <v>192</v>
      </c>
      <c r="BL42" s="97" t="s">
        <v>102</v>
      </c>
      <c r="BM42" s="93" t="s">
        <v>183</v>
      </c>
      <c r="BN42" s="93" t="s">
        <v>106</v>
      </c>
      <c r="BO42" s="93" t="s">
        <v>102</v>
      </c>
      <c r="BP42" s="98" t="s">
        <v>102</v>
      </c>
      <c r="BQ42" s="93" t="s">
        <v>102</v>
      </c>
      <c r="BR42" s="93" t="s">
        <v>102</v>
      </c>
      <c r="BS42" s="93" t="s">
        <v>102</v>
      </c>
      <c r="BT42" s="99" t="s">
        <v>591</v>
      </c>
      <c r="BU42" s="100" t="s">
        <v>10743</v>
      </c>
      <c r="BV42" s="101" t="s">
        <v>471</v>
      </c>
      <c r="BW42" s="136"/>
      <c r="BX42" s="103" t="s">
        <v>565</v>
      </c>
      <c r="BY42" s="104" t="s">
        <v>190</v>
      </c>
      <c r="BZ42" s="136"/>
      <c r="CA42" s="83" t="s">
        <v>599</v>
      </c>
      <c r="CB42" s="106" t="s">
        <v>647</v>
      </c>
      <c r="CC42" s="106" t="s">
        <v>5480</v>
      </c>
      <c r="CD42" s="107"/>
      <c r="CE42" s="108" t="s">
        <v>107</v>
      </c>
      <c r="CF42" s="108" t="s">
        <v>107</v>
      </c>
      <c r="CG42" s="109"/>
      <c r="CH42" s="110" t="s">
        <v>107</v>
      </c>
      <c r="CI42" s="111"/>
      <c r="CJ42" s="112">
        <v>6710</v>
      </c>
      <c r="CK42" s="113">
        <v>86</v>
      </c>
      <c r="CL42" s="114" t="s">
        <v>134</v>
      </c>
      <c r="CM42" s="114" t="s">
        <v>108</v>
      </c>
      <c r="CN42" s="114"/>
      <c r="CO42" s="115" t="s">
        <v>102</v>
      </c>
      <c r="CP42" s="115" t="s">
        <v>102</v>
      </c>
      <c r="CQ42" s="115" t="s">
        <v>102</v>
      </c>
      <c r="CR42" s="115" t="s">
        <v>102</v>
      </c>
      <c r="CS42" s="116"/>
      <c r="CT42" s="117" t="s">
        <v>109</v>
      </c>
      <c r="CU42" s="117" t="s">
        <v>109</v>
      </c>
      <c r="CV42" s="83">
        <v>38</v>
      </c>
      <c r="CW42" s="83" t="s">
        <v>108</v>
      </c>
      <c r="CX42" s="83">
        <v>38</v>
      </c>
      <c r="CY42" s="83" t="s">
        <v>108</v>
      </c>
      <c r="CZ42" s="83">
        <v>6366</v>
      </c>
      <c r="DA42" s="83" t="s">
        <v>419</v>
      </c>
      <c r="DB42" s="83" t="s">
        <v>130</v>
      </c>
      <c r="DC42" s="83" t="s">
        <v>499</v>
      </c>
      <c r="DD42" s="83">
        <v>1087</v>
      </c>
      <c r="DE42" s="83" t="s">
        <v>444</v>
      </c>
      <c r="DF42" s="83" t="s">
        <v>130</v>
      </c>
      <c r="DG42" s="83" t="s">
        <v>499</v>
      </c>
      <c r="DH42" s="83"/>
      <c r="DI42" s="83">
        <v>0</v>
      </c>
      <c r="DJ42" s="83">
        <v>1</v>
      </c>
      <c r="DK42" s="83">
        <v>0</v>
      </c>
      <c r="DL42" s="83">
        <v>0</v>
      </c>
      <c r="DM42" s="83">
        <v>0</v>
      </c>
      <c r="DN42" s="83">
        <v>0</v>
      </c>
      <c r="DO42" s="83">
        <v>0</v>
      </c>
      <c r="DP42" s="83">
        <v>0</v>
      </c>
      <c r="DQ42" s="83">
        <v>0</v>
      </c>
      <c r="DR42" s="83">
        <v>0</v>
      </c>
      <c r="DS42" s="83">
        <v>0</v>
      </c>
      <c r="DT42" s="83">
        <v>3</v>
      </c>
      <c r="DU42" s="83">
        <v>3</v>
      </c>
      <c r="DV42" s="83">
        <v>0</v>
      </c>
      <c r="DW42" s="83">
        <v>0</v>
      </c>
      <c r="DX42" s="83">
        <v>3</v>
      </c>
      <c r="DY42" s="85">
        <v>43684</v>
      </c>
      <c r="DZ42" s="83" t="s">
        <v>4089</v>
      </c>
      <c r="EA42" s="83" t="s">
        <v>102</v>
      </c>
      <c r="EB42" s="83" t="s">
        <v>482</v>
      </c>
      <c r="EC42" s="83">
        <v>38</v>
      </c>
      <c r="ED42" s="83" t="s">
        <v>483</v>
      </c>
      <c r="EE42" s="83">
        <v>1</v>
      </c>
      <c r="EF42" s="83">
        <v>0</v>
      </c>
      <c r="EG42" s="83">
        <v>0</v>
      </c>
      <c r="EH42" s="83" t="s">
        <v>109</v>
      </c>
      <c r="EI42" s="83" t="s">
        <v>108</v>
      </c>
      <c r="EJ42" s="83" t="s">
        <v>583</v>
      </c>
      <c r="EK42" s="83">
        <v>0</v>
      </c>
      <c r="EL42" s="83">
        <v>0</v>
      </c>
      <c r="EM42" s="83">
        <v>1</v>
      </c>
      <c r="EN42" s="83" t="s">
        <v>497</v>
      </c>
      <c r="EO42" s="83"/>
      <c r="EP42" s="83" t="s">
        <v>436</v>
      </c>
      <c r="EQ42" s="136">
        <v>1</v>
      </c>
      <c r="ER42" s="136">
        <v>1</v>
      </c>
      <c r="ES42" s="136">
        <v>1</v>
      </c>
      <c r="ET42" s="136">
        <v>1</v>
      </c>
      <c r="EU42" s="215" t="s">
        <v>269</v>
      </c>
      <c r="EV42" s="136">
        <v>1</v>
      </c>
      <c r="EW42" s="136">
        <v>1</v>
      </c>
      <c r="EX42" s="136">
        <v>1</v>
      </c>
      <c r="EY42" s="136">
        <v>1</v>
      </c>
      <c r="EZ42" s="136">
        <v>1</v>
      </c>
      <c r="FP42" s="215" t="s">
        <v>592</v>
      </c>
      <c r="FQ42" s="136" t="b">
        <v>1</v>
      </c>
      <c r="FR42" s="136" t="b">
        <v>1</v>
      </c>
      <c r="FS42" s="136" t="b">
        <v>1</v>
      </c>
      <c r="FT42" s="136" t="b">
        <v>1</v>
      </c>
      <c r="FX42" s="215" t="s">
        <v>269</v>
      </c>
    </row>
    <row r="43" spans="1:180" ht="60" customHeight="1" x14ac:dyDescent="0.55000000000000004">
      <c r="A43" s="83" t="s">
        <v>130</v>
      </c>
      <c r="B43" s="83" t="s">
        <v>98</v>
      </c>
      <c r="C43" s="136">
        <v>297247</v>
      </c>
      <c r="D43" s="207" t="s">
        <v>629</v>
      </c>
      <c r="E43" s="208" t="s">
        <v>634</v>
      </c>
      <c r="F43" s="83" t="s">
        <v>108</v>
      </c>
      <c r="G43" s="85">
        <v>26341</v>
      </c>
      <c r="H43" s="83" t="s">
        <v>102</v>
      </c>
      <c r="I43" s="85">
        <v>34633</v>
      </c>
      <c r="J43" s="83" t="s">
        <v>228</v>
      </c>
      <c r="K43" s="216">
        <v>538669970646</v>
      </c>
      <c r="L43" s="83" t="s">
        <v>191</v>
      </c>
      <c r="M43" s="85">
        <v>43642</v>
      </c>
      <c r="N43" s="83">
        <v>503.33333333333297</v>
      </c>
      <c r="O43" s="83" t="s">
        <v>193</v>
      </c>
      <c r="P43" s="83" t="s">
        <v>181</v>
      </c>
      <c r="Q43" s="208" t="s">
        <v>5200</v>
      </c>
      <c r="R43" s="83" t="s">
        <v>102</v>
      </c>
      <c r="S43" s="83" t="s">
        <v>102</v>
      </c>
      <c r="T43" s="83" t="s">
        <v>131</v>
      </c>
      <c r="U43" s="83" t="s">
        <v>9108</v>
      </c>
      <c r="V43" s="83" t="s">
        <v>104</v>
      </c>
      <c r="W43" s="83" t="s">
        <v>105</v>
      </c>
      <c r="X43" s="86" t="s">
        <v>5200</v>
      </c>
      <c r="Y43" s="87" t="s">
        <v>102</v>
      </c>
      <c r="Z43" s="87" t="s">
        <v>102</v>
      </c>
      <c r="AA43" s="87" t="s">
        <v>131</v>
      </c>
      <c r="AB43" s="87" t="s">
        <v>9108</v>
      </c>
      <c r="AC43" s="87" t="s">
        <v>104</v>
      </c>
      <c r="AD43" s="87" t="s">
        <v>105</v>
      </c>
      <c r="AE43" s="87" t="s">
        <v>106</v>
      </c>
      <c r="AF43" s="86" t="s">
        <v>5200</v>
      </c>
      <c r="AG43" s="87" t="s">
        <v>177</v>
      </c>
      <c r="AH43" s="87" t="s">
        <v>9108</v>
      </c>
      <c r="AI43" s="87" t="s">
        <v>104</v>
      </c>
      <c r="AJ43" s="87" t="s">
        <v>204</v>
      </c>
      <c r="AK43" s="88"/>
      <c r="AL43" s="83" t="s">
        <v>107</v>
      </c>
      <c r="AM43" s="89" t="s">
        <v>454</v>
      </c>
      <c r="AN43" s="90" t="s">
        <v>416</v>
      </c>
      <c r="AO43" s="91" t="s">
        <v>643</v>
      </c>
      <c r="AP43" s="90">
        <v>8.3333333333333304</v>
      </c>
      <c r="AQ43" s="92" t="s">
        <v>102</v>
      </c>
      <c r="AR43" s="93" t="s">
        <v>102</v>
      </c>
      <c r="AS43" s="93" t="s">
        <v>102</v>
      </c>
      <c r="AT43" s="93" t="s">
        <v>102</v>
      </c>
      <c r="AU43" s="210" t="s">
        <v>645</v>
      </c>
      <c r="AV43" s="93" t="s">
        <v>185</v>
      </c>
      <c r="AW43" s="94" t="s">
        <v>102</v>
      </c>
      <c r="AX43" s="93" t="s">
        <v>105</v>
      </c>
      <c r="AY43" s="95" t="s">
        <v>104</v>
      </c>
      <c r="AZ43" s="93" t="s">
        <v>102</v>
      </c>
      <c r="BA43" s="93" t="s">
        <v>102</v>
      </c>
      <c r="BB43" s="93" t="s">
        <v>102</v>
      </c>
      <c r="BC43" s="93" t="s">
        <v>102</v>
      </c>
      <c r="BD43" s="96" t="s">
        <v>102</v>
      </c>
      <c r="BE43" s="90">
        <v>-10.6666666666667</v>
      </c>
      <c r="BF43" s="93" t="s">
        <v>102</v>
      </c>
      <c r="BG43" s="93" t="s">
        <v>102</v>
      </c>
      <c r="BH43" s="93" t="s">
        <v>102</v>
      </c>
      <c r="BI43" s="93" t="s">
        <v>102</v>
      </c>
      <c r="BJ43" s="210" t="s">
        <v>643</v>
      </c>
      <c r="BK43" s="93" t="s">
        <v>196</v>
      </c>
      <c r="BL43" s="97" t="s">
        <v>102</v>
      </c>
      <c r="BM43" s="93" t="s">
        <v>105</v>
      </c>
      <c r="BN43" s="93" t="s">
        <v>596</v>
      </c>
      <c r="BO43" s="93" t="s">
        <v>102</v>
      </c>
      <c r="BP43" s="98" t="s">
        <v>102</v>
      </c>
      <c r="BQ43" s="93" t="s">
        <v>102</v>
      </c>
      <c r="BR43" s="93" t="s">
        <v>102</v>
      </c>
      <c r="BS43" s="93" t="s">
        <v>102</v>
      </c>
      <c r="BT43" s="99" t="s">
        <v>591</v>
      </c>
      <c r="BU43" s="100" t="s">
        <v>10744</v>
      </c>
      <c r="BV43" s="101" t="s">
        <v>471</v>
      </c>
      <c r="BW43" s="136"/>
      <c r="BX43" s="103" t="s">
        <v>565</v>
      </c>
      <c r="BY43" s="104" t="s">
        <v>190</v>
      </c>
      <c r="BZ43" s="136"/>
      <c r="CA43" s="83" t="s">
        <v>599</v>
      </c>
      <c r="CB43" s="106" t="s">
        <v>647</v>
      </c>
      <c r="CC43" s="106" t="s">
        <v>5492</v>
      </c>
      <c r="CD43" s="107"/>
      <c r="CE43" s="108" t="s">
        <v>107</v>
      </c>
      <c r="CF43" s="108" t="s">
        <v>107</v>
      </c>
      <c r="CG43" s="109"/>
      <c r="CH43" s="110" t="s">
        <v>107</v>
      </c>
      <c r="CI43" s="111"/>
      <c r="CJ43" s="112">
        <v>6710</v>
      </c>
      <c r="CK43" s="113">
        <v>86</v>
      </c>
      <c r="CL43" s="114" t="s">
        <v>134</v>
      </c>
      <c r="CM43" s="114" t="s">
        <v>108</v>
      </c>
      <c r="CN43" s="114"/>
      <c r="CO43" s="115" t="s">
        <v>102</v>
      </c>
      <c r="CP43" s="115" t="s">
        <v>102</v>
      </c>
      <c r="CQ43" s="115" t="s">
        <v>102</v>
      </c>
      <c r="CR43" s="115" t="s">
        <v>102</v>
      </c>
      <c r="CS43" s="116"/>
      <c r="CT43" s="117" t="s">
        <v>109</v>
      </c>
      <c r="CU43" s="117" t="s">
        <v>109</v>
      </c>
      <c r="CV43" s="83">
        <v>39</v>
      </c>
      <c r="CW43" s="83" t="s">
        <v>108</v>
      </c>
      <c r="CX43" s="83">
        <v>39</v>
      </c>
      <c r="CY43" s="83" t="s">
        <v>108</v>
      </c>
      <c r="CZ43" s="83">
        <v>6367</v>
      </c>
      <c r="DA43" s="83" t="s">
        <v>419</v>
      </c>
      <c r="DB43" s="83" t="s">
        <v>130</v>
      </c>
      <c r="DC43" s="83" t="s">
        <v>499</v>
      </c>
      <c r="DD43" s="83">
        <v>1088</v>
      </c>
      <c r="DE43" s="83" t="s">
        <v>444</v>
      </c>
      <c r="DF43" s="83" t="s">
        <v>130</v>
      </c>
      <c r="DG43" s="83" t="s">
        <v>499</v>
      </c>
      <c r="DH43" s="83"/>
      <c r="DI43" s="83">
        <v>0</v>
      </c>
      <c r="DJ43" s="83">
        <v>1</v>
      </c>
      <c r="DK43" s="83">
        <v>0</v>
      </c>
      <c r="DL43" s="83">
        <v>0</v>
      </c>
      <c r="DM43" s="83">
        <v>0</v>
      </c>
      <c r="DN43" s="83">
        <v>0</v>
      </c>
      <c r="DO43" s="83">
        <v>0</v>
      </c>
      <c r="DP43" s="83">
        <v>0</v>
      </c>
      <c r="DQ43" s="83">
        <v>0</v>
      </c>
      <c r="DR43" s="83">
        <v>0</v>
      </c>
      <c r="DS43" s="83">
        <v>0</v>
      </c>
      <c r="DT43" s="83">
        <v>3</v>
      </c>
      <c r="DU43" s="83">
        <v>3</v>
      </c>
      <c r="DV43" s="83">
        <v>0</v>
      </c>
      <c r="DW43" s="83">
        <v>0</v>
      </c>
      <c r="DX43" s="83">
        <v>3</v>
      </c>
      <c r="DY43" s="85">
        <v>43685</v>
      </c>
      <c r="DZ43" s="83" t="s">
        <v>4090</v>
      </c>
      <c r="EA43" s="83" t="s">
        <v>102</v>
      </c>
      <c r="EB43" s="83" t="s">
        <v>482</v>
      </c>
      <c r="EC43" s="83">
        <v>39</v>
      </c>
      <c r="ED43" s="83" t="s">
        <v>483</v>
      </c>
      <c r="EE43" s="83">
        <v>1</v>
      </c>
      <c r="EF43" s="83">
        <v>0</v>
      </c>
      <c r="EG43" s="83">
        <v>0</v>
      </c>
      <c r="EH43" s="83" t="s">
        <v>109</v>
      </c>
      <c r="EI43" s="83" t="s">
        <v>108</v>
      </c>
      <c r="EJ43" s="83" t="s">
        <v>583</v>
      </c>
      <c r="EK43" s="83">
        <v>0</v>
      </c>
      <c r="EL43" s="83">
        <v>0</v>
      </c>
      <c r="EM43" s="83">
        <v>1</v>
      </c>
      <c r="EN43" s="83" t="s">
        <v>497</v>
      </c>
      <c r="EO43" s="83"/>
      <c r="EP43" s="83" t="s">
        <v>436</v>
      </c>
      <c r="EQ43" s="136">
        <v>1</v>
      </c>
      <c r="ER43" s="136">
        <v>1</v>
      </c>
      <c r="ES43" s="136">
        <v>1</v>
      </c>
      <c r="ET43" s="136">
        <v>1</v>
      </c>
      <c r="EU43" s="215" t="s">
        <v>269</v>
      </c>
      <c r="EV43" s="136">
        <v>1</v>
      </c>
      <c r="EW43" s="136">
        <v>1</v>
      </c>
      <c r="EX43" s="136">
        <v>1</v>
      </c>
      <c r="EY43" s="136">
        <v>1</v>
      </c>
      <c r="EZ43" s="136">
        <v>1</v>
      </c>
      <c r="FP43" s="215" t="s">
        <v>592</v>
      </c>
      <c r="FQ43" s="136" t="b">
        <v>1</v>
      </c>
      <c r="FR43" s="136" t="b">
        <v>1</v>
      </c>
      <c r="FS43" s="136" t="b">
        <v>1</v>
      </c>
      <c r="FT43" s="136" t="b">
        <v>1</v>
      </c>
      <c r="FX43" s="215" t="s">
        <v>269</v>
      </c>
    </row>
    <row r="44" spans="1:180" ht="60" customHeight="1" x14ac:dyDescent="0.55000000000000004">
      <c r="A44" s="83" t="s">
        <v>130</v>
      </c>
      <c r="B44" s="83" t="s">
        <v>98</v>
      </c>
      <c r="C44" s="136">
        <v>923270</v>
      </c>
      <c r="D44" s="207" t="s">
        <v>627</v>
      </c>
      <c r="E44" s="208" t="s">
        <v>630</v>
      </c>
      <c r="F44" s="83" t="s">
        <v>108</v>
      </c>
      <c r="G44" s="85">
        <v>20621</v>
      </c>
      <c r="H44" s="83" t="s">
        <v>102</v>
      </c>
      <c r="I44" s="85">
        <v>39794</v>
      </c>
      <c r="J44" s="83" t="s">
        <v>228</v>
      </c>
      <c r="K44" s="216">
        <v>378312858259</v>
      </c>
      <c r="L44" s="83" t="s">
        <v>191</v>
      </c>
      <c r="M44" s="85">
        <v>43631</v>
      </c>
      <c r="N44" s="83">
        <v>498.33333333333297</v>
      </c>
      <c r="O44" s="83" t="s">
        <v>180</v>
      </c>
      <c r="P44" s="83" t="s">
        <v>181</v>
      </c>
      <c r="Q44" s="208" t="s">
        <v>5204</v>
      </c>
      <c r="R44" s="83" t="s">
        <v>102</v>
      </c>
      <c r="S44" s="83" t="s">
        <v>102</v>
      </c>
      <c r="T44" s="83" t="s">
        <v>199</v>
      </c>
      <c r="U44" s="83" t="s">
        <v>9109</v>
      </c>
      <c r="V44" s="83" t="s">
        <v>104</v>
      </c>
      <c r="W44" s="83" t="s">
        <v>105</v>
      </c>
      <c r="X44" s="86" t="s">
        <v>5204</v>
      </c>
      <c r="Y44" s="87" t="s">
        <v>102</v>
      </c>
      <c r="Z44" s="87" t="s">
        <v>102</v>
      </c>
      <c r="AA44" s="87" t="s">
        <v>199</v>
      </c>
      <c r="AB44" s="87" t="s">
        <v>9109</v>
      </c>
      <c r="AC44" s="87" t="s">
        <v>104</v>
      </c>
      <c r="AD44" s="87" t="s">
        <v>105</v>
      </c>
      <c r="AE44" s="87" t="s">
        <v>106</v>
      </c>
      <c r="AF44" s="86" t="s">
        <v>5204</v>
      </c>
      <c r="AG44" s="87" t="s">
        <v>489</v>
      </c>
      <c r="AH44" s="87" t="s">
        <v>9110</v>
      </c>
      <c r="AI44" s="87" t="s">
        <v>104</v>
      </c>
      <c r="AJ44" s="87" t="s">
        <v>204</v>
      </c>
      <c r="AK44" s="88"/>
      <c r="AL44" s="83" t="s">
        <v>107</v>
      </c>
      <c r="AM44" s="89" t="s">
        <v>454</v>
      </c>
      <c r="AN44" s="90" t="s">
        <v>416</v>
      </c>
      <c r="AO44" s="91" t="s">
        <v>641</v>
      </c>
      <c r="AP44" s="90">
        <v>8.3333333333333304</v>
      </c>
      <c r="AQ44" s="92" t="s">
        <v>211</v>
      </c>
      <c r="AR44" s="93" t="s">
        <v>102</v>
      </c>
      <c r="AS44" s="93" t="s">
        <v>102</v>
      </c>
      <c r="AT44" s="93" t="s">
        <v>102</v>
      </c>
      <c r="AU44" s="210" t="s">
        <v>641</v>
      </c>
      <c r="AV44" s="93" t="s">
        <v>192</v>
      </c>
      <c r="AW44" s="94" t="s">
        <v>102</v>
      </c>
      <c r="AX44" s="93" t="s">
        <v>105</v>
      </c>
      <c r="AY44" s="95" t="s">
        <v>188</v>
      </c>
      <c r="AZ44" s="93" t="s">
        <v>102</v>
      </c>
      <c r="BA44" s="93" t="s">
        <v>9111</v>
      </c>
      <c r="BB44" s="93" t="s">
        <v>102</v>
      </c>
      <c r="BC44" s="93" t="s">
        <v>102</v>
      </c>
      <c r="BD44" s="96" t="s">
        <v>102</v>
      </c>
      <c r="BE44" s="90">
        <v>-11.1666666666667</v>
      </c>
      <c r="BF44" s="93" t="s">
        <v>211</v>
      </c>
      <c r="BG44" s="93" t="s">
        <v>102</v>
      </c>
      <c r="BH44" s="93" t="s">
        <v>102</v>
      </c>
      <c r="BI44" s="93" t="s">
        <v>102</v>
      </c>
      <c r="BJ44" s="210" t="s">
        <v>646</v>
      </c>
      <c r="BK44" s="93" t="s">
        <v>182</v>
      </c>
      <c r="BL44" s="97" t="s">
        <v>102</v>
      </c>
      <c r="BM44" s="93" t="s">
        <v>105</v>
      </c>
      <c r="BN44" s="93" t="s">
        <v>104</v>
      </c>
      <c r="BO44" s="93" t="s">
        <v>102</v>
      </c>
      <c r="BP44" s="98">
        <v>20180220</v>
      </c>
      <c r="BQ44" s="93" t="s">
        <v>102</v>
      </c>
      <c r="BR44" s="93" t="s">
        <v>102</v>
      </c>
      <c r="BS44" s="93" t="s">
        <v>102</v>
      </c>
      <c r="BT44" s="99" t="s">
        <v>591</v>
      </c>
      <c r="BU44" s="100" t="s">
        <v>10745</v>
      </c>
      <c r="BV44" s="101" t="s">
        <v>471</v>
      </c>
      <c r="BW44" s="136"/>
      <c r="BX44" s="103" t="s">
        <v>565</v>
      </c>
      <c r="BY44" s="104" t="s">
        <v>190</v>
      </c>
      <c r="BZ44" s="136"/>
      <c r="CA44" s="83" t="s">
        <v>599</v>
      </c>
      <c r="CB44" s="106" t="s">
        <v>647</v>
      </c>
      <c r="CC44" s="106" t="s">
        <v>5504</v>
      </c>
      <c r="CD44" s="107"/>
      <c r="CE44" s="108" t="s">
        <v>107</v>
      </c>
      <c r="CF44" s="108" t="s">
        <v>107</v>
      </c>
      <c r="CG44" s="109"/>
      <c r="CH44" s="110" t="s">
        <v>107</v>
      </c>
      <c r="CI44" s="111"/>
      <c r="CJ44" s="112">
        <v>6710</v>
      </c>
      <c r="CK44" s="113">
        <v>86</v>
      </c>
      <c r="CL44" s="114" t="s">
        <v>134</v>
      </c>
      <c r="CM44" s="114" t="s">
        <v>108</v>
      </c>
      <c r="CN44" s="114"/>
      <c r="CO44" s="115" t="s">
        <v>102</v>
      </c>
      <c r="CP44" s="115" t="s">
        <v>102</v>
      </c>
      <c r="CQ44" s="115" t="s">
        <v>102</v>
      </c>
      <c r="CR44" s="115" t="s">
        <v>102</v>
      </c>
      <c r="CS44" s="116"/>
      <c r="CT44" s="117" t="s">
        <v>109</v>
      </c>
      <c r="CU44" s="117" t="s">
        <v>109</v>
      </c>
      <c r="CV44" s="83">
        <v>40</v>
      </c>
      <c r="CW44" s="83" t="s">
        <v>108</v>
      </c>
      <c r="CX44" s="83">
        <v>40</v>
      </c>
      <c r="CY44" s="83" t="s">
        <v>108</v>
      </c>
      <c r="CZ44" s="83">
        <v>6368</v>
      </c>
      <c r="DA44" s="83" t="s">
        <v>419</v>
      </c>
      <c r="DB44" s="83" t="s">
        <v>130</v>
      </c>
      <c r="DC44" s="83" t="s">
        <v>499</v>
      </c>
      <c r="DD44" s="83">
        <v>1089</v>
      </c>
      <c r="DE44" s="83" t="s">
        <v>444</v>
      </c>
      <c r="DF44" s="83" t="s">
        <v>130</v>
      </c>
      <c r="DG44" s="83" t="s">
        <v>499</v>
      </c>
      <c r="DH44" s="83"/>
      <c r="DI44" s="83">
        <v>0</v>
      </c>
      <c r="DJ44" s="83">
        <v>1</v>
      </c>
      <c r="DK44" s="83">
        <v>0</v>
      </c>
      <c r="DL44" s="83">
        <v>0</v>
      </c>
      <c r="DM44" s="83">
        <v>0</v>
      </c>
      <c r="DN44" s="83">
        <v>0</v>
      </c>
      <c r="DO44" s="83">
        <v>0</v>
      </c>
      <c r="DP44" s="83">
        <v>0</v>
      </c>
      <c r="DQ44" s="83">
        <v>0</v>
      </c>
      <c r="DR44" s="83">
        <v>0</v>
      </c>
      <c r="DS44" s="83">
        <v>0</v>
      </c>
      <c r="DT44" s="83">
        <v>3</v>
      </c>
      <c r="DU44" s="83">
        <v>3</v>
      </c>
      <c r="DV44" s="83">
        <v>0</v>
      </c>
      <c r="DW44" s="83">
        <v>0</v>
      </c>
      <c r="DX44" s="83">
        <v>3</v>
      </c>
      <c r="DY44" s="85">
        <v>43686</v>
      </c>
      <c r="DZ44" s="83" t="s">
        <v>4091</v>
      </c>
      <c r="EA44" s="83" t="s">
        <v>102</v>
      </c>
      <c r="EB44" s="83" t="s">
        <v>482</v>
      </c>
      <c r="EC44" s="83">
        <v>40</v>
      </c>
      <c r="ED44" s="83" t="s">
        <v>483</v>
      </c>
      <c r="EE44" s="83">
        <v>1</v>
      </c>
      <c r="EF44" s="83">
        <v>0</v>
      </c>
      <c r="EG44" s="83">
        <v>0</v>
      </c>
      <c r="EH44" s="83" t="s">
        <v>109</v>
      </c>
      <c r="EI44" s="83" t="s">
        <v>108</v>
      </c>
      <c r="EJ44" s="83" t="s">
        <v>583</v>
      </c>
      <c r="EK44" s="83">
        <v>0</v>
      </c>
      <c r="EL44" s="83">
        <v>0</v>
      </c>
      <c r="EM44" s="83">
        <v>1</v>
      </c>
      <c r="EN44" s="83" t="s">
        <v>497</v>
      </c>
      <c r="EO44" s="83"/>
      <c r="EP44" s="83" t="s">
        <v>436</v>
      </c>
      <c r="EQ44" s="136">
        <v>1</v>
      </c>
      <c r="ER44" s="136">
        <v>1</v>
      </c>
      <c r="ES44" s="136">
        <v>1</v>
      </c>
      <c r="ET44" s="136">
        <v>1</v>
      </c>
      <c r="EU44" s="215" t="s">
        <v>269</v>
      </c>
      <c r="EV44" s="136">
        <v>1</v>
      </c>
      <c r="EW44" s="136">
        <v>1</v>
      </c>
      <c r="EX44" s="136">
        <v>1</v>
      </c>
      <c r="EY44" s="136">
        <v>1</v>
      </c>
      <c r="EZ44" s="136">
        <v>1</v>
      </c>
      <c r="FP44" s="215" t="s">
        <v>592</v>
      </c>
      <c r="FQ44" s="136" t="b">
        <v>1</v>
      </c>
      <c r="FR44" s="136" t="b">
        <v>1</v>
      </c>
      <c r="FS44" s="136" t="b">
        <v>1</v>
      </c>
      <c r="FT44" s="136" t="b">
        <v>1</v>
      </c>
      <c r="FX44" s="215" t="s">
        <v>269</v>
      </c>
    </row>
    <row r="45" spans="1:180" ht="60" customHeight="1" x14ac:dyDescent="0.55000000000000004">
      <c r="A45" s="83" t="s">
        <v>130</v>
      </c>
      <c r="B45" s="83" t="s">
        <v>98</v>
      </c>
      <c r="C45" s="136">
        <v>395740</v>
      </c>
      <c r="D45" s="207" t="s">
        <v>628</v>
      </c>
      <c r="E45" s="208" t="s">
        <v>633</v>
      </c>
      <c r="F45" s="83" t="s">
        <v>108</v>
      </c>
      <c r="G45" s="85">
        <v>22744</v>
      </c>
      <c r="H45" s="83" t="s">
        <v>102</v>
      </c>
      <c r="I45" s="85">
        <v>39772</v>
      </c>
      <c r="J45" s="83" t="s">
        <v>228</v>
      </c>
      <c r="K45" s="216">
        <v>710055732733</v>
      </c>
      <c r="L45" s="83" t="s">
        <v>191</v>
      </c>
      <c r="M45" s="85">
        <v>43619</v>
      </c>
      <c r="N45" s="83">
        <v>493.33333333333297</v>
      </c>
      <c r="O45" s="83" t="s">
        <v>193</v>
      </c>
      <c r="P45" s="83" t="s">
        <v>181</v>
      </c>
      <c r="Q45" s="208" t="s">
        <v>5208</v>
      </c>
      <c r="R45" s="83" t="s">
        <v>102</v>
      </c>
      <c r="S45" s="83" t="s">
        <v>102</v>
      </c>
      <c r="T45" s="83" t="s">
        <v>133</v>
      </c>
      <c r="U45" s="83" t="s">
        <v>9112</v>
      </c>
      <c r="V45" s="83" t="s">
        <v>111</v>
      </c>
      <c r="W45" s="83" t="s">
        <v>105</v>
      </c>
      <c r="X45" s="86" t="s">
        <v>5208</v>
      </c>
      <c r="Y45" s="87" t="s">
        <v>102</v>
      </c>
      <c r="Z45" s="87" t="s">
        <v>102</v>
      </c>
      <c r="AA45" s="87" t="s">
        <v>133</v>
      </c>
      <c r="AB45" s="87" t="s">
        <v>9112</v>
      </c>
      <c r="AC45" s="87" t="s">
        <v>111</v>
      </c>
      <c r="AD45" s="87" t="s">
        <v>105</v>
      </c>
      <c r="AE45" s="87" t="s">
        <v>106</v>
      </c>
      <c r="AF45" s="86" t="s">
        <v>5208</v>
      </c>
      <c r="AG45" s="87" t="s">
        <v>486</v>
      </c>
      <c r="AH45" s="87" t="s">
        <v>9112</v>
      </c>
      <c r="AI45" s="87" t="s">
        <v>111</v>
      </c>
      <c r="AJ45" s="87" t="s">
        <v>204</v>
      </c>
      <c r="AK45" s="88"/>
      <c r="AL45" s="83" t="s">
        <v>107</v>
      </c>
      <c r="AM45" s="89" t="s">
        <v>454</v>
      </c>
      <c r="AN45" s="90" t="s">
        <v>416</v>
      </c>
      <c r="AO45" s="91" t="s">
        <v>642</v>
      </c>
      <c r="AP45" s="90">
        <v>8.3333333333333304</v>
      </c>
      <c r="AQ45" s="92" t="s">
        <v>102</v>
      </c>
      <c r="AR45" s="93" t="s">
        <v>102</v>
      </c>
      <c r="AS45" s="93" t="s">
        <v>102</v>
      </c>
      <c r="AT45" s="93" t="s">
        <v>102</v>
      </c>
      <c r="AU45" s="210" t="s">
        <v>644</v>
      </c>
      <c r="AV45" s="93" t="s">
        <v>185</v>
      </c>
      <c r="AW45" s="94" t="s">
        <v>102</v>
      </c>
      <c r="AX45" s="93" t="s">
        <v>183</v>
      </c>
      <c r="AY45" s="95" t="s">
        <v>111</v>
      </c>
      <c r="AZ45" s="93" t="s">
        <v>102</v>
      </c>
      <c r="BA45" s="93" t="s">
        <v>102</v>
      </c>
      <c r="BB45" s="93" t="s">
        <v>102</v>
      </c>
      <c r="BC45" s="93" t="s">
        <v>102</v>
      </c>
      <c r="BD45" s="96" t="s">
        <v>102</v>
      </c>
      <c r="BE45" s="90">
        <v>-11.6666666666667</v>
      </c>
      <c r="BF45" s="93" t="s">
        <v>102</v>
      </c>
      <c r="BG45" s="93" t="s">
        <v>102</v>
      </c>
      <c r="BH45" s="93" t="s">
        <v>102</v>
      </c>
      <c r="BI45" s="93" t="s">
        <v>102</v>
      </c>
      <c r="BJ45" s="210" t="s">
        <v>642</v>
      </c>
      <c r="BK45" s="93" t="s">
        <v>192</v>
      </c>
      <c r="BL45" s="97" t="s">
        <v>102</v>
      </c>
      <c r="BM45" s="93" t="s">
        <v>183</v>
      </c>
      <c r="BN45" s="93" t="s">
        <v>106</v>
      </c>
      <c r="BO45" s="93" t="s">
        <v>102</v>
      </c>
      <c r="BP45" s="98" t="s">
        <v>102</v>
      </c>
      <c r="BQ45" s="93" t="s">
        <v>102</v>
      </c>
      <c r="BR45" s="93" t="s">
        <v>102</v>
      </c>
      <c r="BS45" s="93" t="s">
        <v>102</v>
      </c>
      <c r="BT45" s="99" t="s">
        <v>591</v>
      </c>
      <c r="BU45" s="100" t="s">
        <v>10746</v>
      </c>
      <c r="BV45" s="101" t="s">
        <v>471</v>
      </c>
      <c r="BW45" s="136"/>
      <c r="BX45" s="103" t="s">
        <v>565</v>
      </c>
      <c r="BY45" s="104" t="s">
        <v>190</v>
      </c>
      <c r="BZ45" s="136"/>
      <c r="CA45" s="83" t="s">
        <v>599</v>
      </c>
      <c r="CB45" s="106" t="s">
        <v>647</v>
      </c>
      <c r="CC45" s="106" t="s">
        <v>5516</v>
      </c>
      <c r="CD45" s="107"/>
      <c r="CE45" s="108" t="s">
        <v>107</v>
      </c>
      <c r="CF45" s="108" t="s">
        <v>107</v>
      </c>
      <c r="CG45" s="109"/>
      <c r="CH45" s="110" t="s">
        <v>107</v>
      </c>
      <c r="CI45" s="111"/>
      <c r="CJ45" s="112">
        <v>6710</v>
      </c>
      <c r="CK45" s="113">
        <v>86</v>
      </c>
      <c r="CL45" s="114" t="s">
        <v>134</v>
      </c>
      <c r="CM45" s="114" t="s">
        <v>108</v>
      </c>
      <c r="CN45" s="114"/>
      <c r="CO45" s="115" t="s">
        <v>102</v>
      </c>
      <c r="CP45" s="115" t="s">
        <v>102</v>
      </c>
      <c r="CQ45" s="115" t="s">
        <v>102</v>
      </c>
      <c r="CR45" s="115" t="s">
        <v>102</v>
      </c>
      <c r="CS45" s="116"/>
      <c r="CT45" s="117" t="s">
        <v>109</v>
      </c>
      <c r="CU45" s="117" t="s">
        <v>109</v>
      </c>
      <c r="CV45" s="83">
        <v>41</v>
      </c>
      <c r="CW45" s="83" t="s">
        <v>108</v>
      </c>
      <c r="CX45" s="83">
        <v>41</v>
      </c>
      <c r="CY45" s="83" t="s">
        <v>108</v>
      </c>
      <c r="CZ45" s="83">
        <v>6369</v>
      </c>
      <c r="DA45" s="83" t="s">
        <v>419</v>
      </c>
      <c r="DB45" s="83" t="s">
        <v>130</v>
      </c>
      <c r="DC45" s="83" t="s">
        <v>499</v>
      </c>
      <c r="DD45" s="83">
        <v>1090</v>
      </c>
      <c r="DE45" s="83" t="s">
        <v>444</v>
      </c>
      <c r="DF45" s="83" t="s">
        <v>130</v>
      </c>
      <c r="DG45" s="83" t="s">
        <v>499</v>
      </c>
      <c r="DH45" s="83"/>
      <c r="DI45" s="83">
        <v>0</v>
      </c>
      <c r="DJ45" s="83">
        <v>1</v>
      </c>
      <c r="DK45" s="83">
        <v>0</v>
      </c>
      <c r="DL45" s="83">
        <v>0</v>
      </c>
      <c r="DM45" s="83">
        <v>0</v>
      </c>
      <c r="DN45" s="83">
        <v>0</v>
      </c>
      <c r="DO45" s="83">
        <v>0</v>
      </c>
      <c r="DP45" s="83">
        <v>0</v>
      </c>
      <c r="DQ45" s="83">
        <v>0</v>
      </c>
      <c r="DR45" s="83">
        <v>0</v>
      </c>
      <c r="DS45" s="83">
        <v>0</v>
      </c>
      <c r="DT45" s="83">
        <v>3</v>
      </c>
      <c r="DU45" s="83">
        <v>3</v>
      </c>
      <c r="DV45" s="83">
        <v>0</v>
      </c>
      <c r="DW45" s="83">
        <v>0</v>
      </c>
      <c r="DX45" s="83">
        <v>3</v>
      </c>
      <c r="DY45" s="85">
        <v>43687</v>
      </c>
      <c r="DZ45" s="83" t="s">
        <v>4092</v>
      </c>
      <c r="EA45" s="83" t="s">
        <v>102</v>
      </c>
      <c r="EB45" s="83" t="s">
        <v>482</v>
      </c>
      <c r="EC45" s="83">
        <v>41</v>
      </c>
      <c r="ED45" s="83" t="s">
        <v>483</v>
      </c>
      <c r="EE45" s="83">
        <v>1</v>
      </c>
      <c r="EF45" s="83">
        <v>0</v>
      </c>
      <c r="EG45" s="83">
        <v>0</v>
      </c>
      <c r="EH45" s="83" t="s">
        <v>109</v>
      </c>
      <c r="EI45" s="83" t="s">
        <v>108</v>
      </c>
      <c r="EJ45" s="83" t="s">
        <v>583</v>
      </c>
      <c r="EK45" s="83">
        <v>0</v>
      </c>
      <c r="EL45" s="83">
        <v>0</v>
      </c>
      <c r="EM45" s="83">
        <v>1</v>
      </c>
      <c r="EN45" s="83" t="s">
        <v>497</v>
      </c>
      <c r="EO45" s="83"/>
      <c r="EP45" s="83" t="s">
        <v>436</v>
      </c>
      <c r="EQ45" s="136">
        <v>1</v>
      </c>
      <c r="ER45" s="136">
        <v>1</v>
      </c>
      <c r="ES45" s="136">
        <v>1</v>
      </c>
      <c r="ET45" s="136">
        <v>1</v>
      </c>
      <c r="EU45" s="215" t="s">
        <v>269</v>
      </c>
      <c r="EV45" s="136">
        <v>1</v>
      </c>
      <c r="EW45" s="136">
        <v>1</v>
      </c>
      <c r="EX45" s="136">
        <v>1</v>
      </c>
      <c r="EY45" s="136">
        <v>1</v>
      </c>
      <c r="EZ45" s="136">
        <v>1</v>
      </c>
      <c r="FP45" s="215" t="s">
        <v>592</v>
      </c>
      <c r="FQ45" s="136" t="b">
        <v>1</v>
      </c>
      <c r="FR45" s="136" t="b">
        <v>1</v>
      </c>
      <c r="FS45" s="136" t="b">
        <v>1</v>
      </c>
      <c r="FT45" s="136" t="b">
        <v>1</v>
      </c>
      <c r="FX45" s="215" t="s">
        <v>269</v>
      </c>
    </row>
    <row r="46" spans="1:180" ht="60" customHeight="1" x14ac:dyDescent="0.55000000000000004">
      <c r="A46" s="83" t="s">
        <v>130</v>
      </c>
      <c r="B46" s="83" t="s">
        <v>98</v>
      </c>
      <c r="C46" s="136">
        <v>118210</v>
      </c>
      <c r="D46" s="207" t="s">
        <v>629</v>
      </c>
      <c r="E46" s="208" t="s">
        <v>634</v>
      </c>
      <c r="F46" s="83" t="s">
        <v>108</v>
      </c>
      <c r="G46" s="85">
        <v>26341</v>
      </c>
      <c r="H46" s="83" t="s">
        <v>102</v>
      </c>
      <c r="I46" s="85">
        <v>34633</v>
      </c>
      <c r="J46" s="83" t="s">
        <v>228</v>
      </c>
      <c r="K46" s="216">
        <v>123969331726</v>
      </c>
      <c r="L46" s="83" t="s">
        <v>191</v>
      </c>
      <c r="M46" s="85">
        <v>43642</v>
      </c>
      <c r="N46" s="83">
        <v>488.33333333333297</v>
      </c>
      <c r="O46" s="83" t="s">
        <v>193</v>
      </c>
      <c r="P46" s="83" t="s">
        <v>181</v>
      </c>
      <c r="Q46" s="208" t="s">
        <v>5212</v>
      </c>
      <c r="R46" s="83" t="s">
        <v>102</v>
      </c>
      <c r="S46" s="83" t="s">
        <v>102</v>
      </c>
      <c r="T46" s="83" t="s">
        <v>131</v>
      </c>
      <c r="U46" s="83" t="s">
        <v>9113</v>
      </c>
      <c r="V46" s="83" t="s">
        <v>104</v>
      </c>
      <c r="W46" s="83" t="s">
        <v>105</v>
      </c>
      <c r="X46" s="86" t="s">
        <v>5212</v>
      </c>
      <c r="Y46" s="87" t="s">
        <v>102</v>
      </c>
      <c r="Z46" s="87" t="s">
        <v>102</v>
      </c>
      <c r="AA46" s="87" t="s">
        <v>131</v>
      </c>
      <c r="AB46" s="87" t="s">
        <v>9113</v>
      </c>
      <c r="AC46" s="87" t="s">
        <v>104</v>
      </c>
      <c r="AD46" s="87" t="s">
        <v>105</v>
      </c>
      <c r="AE46" s="87" t="s">
        <v>106</v>
      </c>
      <c r="AF46" s="86" t="s">
        <v>5212</v>
      </c>
      <c r="AG46" s="87" t="s">
        <v>177</v>
      </c>
      <c r="AH46" s="87" t="s">
        <v>9113</v>
      </c>
      <c r="AI46" s="87" t="s">
        <v>104</v>
      </c>
      <c r="AJ46" s="87" t="s">
        <v>204</v>
      </c>
      <c r="AK46" s="88"/>
      <c r="AL46" s="83" t="s">
        <v>107</v>
      </c>
      <c r="AM46" s="89" t="s">
        <v>454</v>
      </c>
      <c r="AN46" s="90" t="s">
        <v>416</v>
      </c>
      <c r="AO46" s="91" t="s">
        <v>643</v>
      </c>
      <c r="AP46" s="90">
        <v>8.3333333333333304</v>
      </c>
      <c r="AQ46" s="92" t="s">
        <v>102</v>
      </c>
      <c r="AR46" s="93" t="s">
        <v>102</v>
      </c>
      <c r="AS46" s="93" t="s">
        <v>102</v>
      </c>
      <c r="AT46" s="93" t="s">
        <v>102</v>
      </c>
      <c r="AU46" s="210" t="s">
        <v>645</v>
      </c>
      <c r="AV46" s="93" t="s">
        <v>185</v>
      </c>
      <c r="AW46" s="94" t="s">
        <v>102</v>
      </c>
      <c r="AX46" s="93" t="s">
        <v>105</v>
      </c>
      <c r="AY46" s="95" t="s">
        <v>104</v>
      </c>
      <c r="AZ46" s="93" t="s">
        <v>102</v>
      </c>
      <c r="BA46" s="93" t="s">
        <v>102</v>
      </c>
      <c r="BB46" s="93" t="s">
        <v>102</v>
      </c>
      <c r="BC46" s="93" t="s">
        <v>102</v>
      </c>
      <c r="BD46" s="96" t="s">
        <v>102</v>
      </c>
      <c r="BE46" s="90">
        <v>-12.1666666666667</v>
      </c>
      <c r="BF46" s="93" t="s">
        <v>102</v>
      </c>
      <c r="BG46" s="93" t="s">
        <v>102</v>
      </c>
      <c r="BH46" s="93" t="s">
        <v>102</v>
      </c>
      <c r="BI46" s="93" t="s">
        <v>102</v>
      </c>
      <c r="BJ46" s="210" t="s">
        <v>643</v>
      </c>
      <c r="BK46" s="93" t="s">
        <v>196</v>
      </c>
      <c r="BL46" s="97" t="s">
        <v>102</v>
      </c>
      <c r="BM46" s="93" t="s">
        <v>105</v>
      </c>
      <c r="BN46" s="93" t="s">
        <v>596</v>
      </c>
      <c r="BO46" s="93" t="s">
        <v>102</v>
      </c>
      <c r="BP46" s="98" t="s">
        <v>102</v>
      </c>
      <c r="BQ46" s="93" t="s">
        <v>102</v>
      </c>
      <c r="BR46" s="93" t="s">
        <v>102</v>
      </c>
      <c r="BS46" s="93" t="s">
        <v>102</v>
      </c>
      <c r="BT46" s="99" t="s">
        <v>591</v>
      </c>
      <c r="BU46" s="100" t="s">
        <v>10747</v>
      </c>
      <c r="BV46" s="101" t="s">
        <v>471</v>
      </c>
      <c r="BW46" s="136"/>
      <c r="BX46" s="103" t="s">
        <v>565</v>
      </c>
      <c r="BY46" s="104" t="s">
        <v>190</v>
      </c>
      <c r="BZ46" s="136"/>
      <c r="CA46" s="83" t="s">
        <v>599</v>
      </c>
      <c r="CB46" s="106" t="s">
        <v>647</v>
      </c>
      <c r="CC46" s="106" t="s">
        <v>5528</v>
      </c>
      <c r="CD46" s="107"/>
      <c r="CE46" s="108" t="s">
        <v>107</v>
      </c>
      <c r="CF46" s="108" t="s">
        <v>107</v>
      </c>
      <c r="CG46" s="109"/>
      <c r="CH46" s="110" t="s">
        <v>107</v>
      </c>
      <c r="CI46" s="111"/>
      <c r="CJ46" s="112">
        <v>6710</v>
      </c>
      <c r="CK46" s="113">
        <v>86</v>
      </c>
      <c r="CL46" s="114" t="s">
        <v>134</v>
      </c>
      <c r="CM46" s="114" t="s">
        <v>108</v>
      </c>
      <c r="CN46" s="114"/>
      <c r="CO46" s="115" t="s">
        <v>102</v>
      </c>
      <c r="CP46" s="115" t="s">
        <v>102</v>
      </c>
      <c r="CQ46" s="115" t="s">
        <v>102</v>
      </c>
      <c r="CR46" s="115" t="s">
        <v>102</v>
      </c>
      <c r="CS46" s="116"/>
      <c r="CT46" s="117" t="s">
        <v>109</v>
      </c>
      <c r="CU46" s="117" t="s">
        <v>109</v>
      </c>
      <c r="CV46" s="83">
        <v>42</v>
      </c>
      <c r="CW46" s="83" t="s">
        <v>108</v>
      </c>
      <c r="CX46" s="83">
        <v>42</v>
      </c>
      <c r="CY46" s="83" t="s">
        <v>108</v>
      </c>
      <c r="CZ46" s="83">
        <v>6370</v>
      </c>
      <c r="DA46" s="83" t="s">
        <v>419</v>
      </c>
      <c r="DB46" s="83" t="s">
        <v>130</v>
      </c>
      <c r="DC46" s="83" t="s">
        <v>499</v>
      </c>
      <c r="DD46" s="83">
        <v>1091</v>
      </c>
      <c r="DE46" s="83" t="s">
        <v>444</v>
      </c>
      <c r="DF46" s="83" t="s">
        <v>130</v>
      </c>
      <c r="DG46" s="83" t="s">
        <v>499</v>
      </c>
      <c r="DH46" s="83"/>
      <c r="DI46" s="83">
        <v>0</v>
      </c>
      <c r="DJ46" s="83">
        <v>1</v>
      </c>
      <c r="DK46" s="83">
        <v>0</v>
      </c>
      <c r="DL46" s="83">
        <v>0</v>
      </c>
      <c r="DM46" s="83">
        <v>0</v>
      </c>
      <c r="DN46" s="83">
        <v>0</v>
      </c>
      <c r="DO46" s="83">
        <v>0</v>
      </c>
      <c r="DP46" s="83">
        <v>0</v>
      </c>
      <c r="DQ46" s="83">
        <v>0</v>
      </c>
      <c r="DR46" s="83">
        <v>0</v>
      </c>
      <c r="DS46" s="83">
        <v>0</v>
      </c>
      <c r="DT46" s="83">
        <v>3</v>
      </c>
      <c r="DU46" s="83">
        <v>3</v>
      </c>
      <c r="DV46" s="83">
        <v>0</v>
      </c>
      <c r="DW46" s="83">
        <v>0</v>
      </c>
      <c r="DX46" s="83">
        <v>3</v>
      </c>
      <c r="DY46" s="85">
        <v>43688</v>
      </c>
      <c r="DZ46" s="83" t="s">
        <v>4093</v>
      </c>
      <c r="EA46" s="83" t="s">
        <v>102</v>
      </c>
      <c r="EB46" s="83" t="s">
        <v>482</v>
      </c>
      <c r="EC46" s="83">
        <v>42</v>
      </c>
      <c r="ED46" s="83" t="s">
        <v>483</v>
      </c>
      <c r="EE46" s="83">
        <v>1</v>
      </c>
      <c r="EF46" s="83">
        <v>0</v>
      </c>
      <c r="EG46" s="83">
        <v>0</v>
      </c>
      <c r="EH46" s="83" t="s">
        <v>109</v>
      </c>
      <c r="EI46" s="83" t="s">
        <v>108</v>
      </c>
      <c r="EJ46" s="83" t="s">
        <v>583</v>
      </c>
      <c r="EK46" s="83">
        <v>0</v>
      </c>
      <c r="EL46" s="83">
        <v>0</v>
      </c>
      <c r="EM46" s="83">
        <v>1</v>
      </c>
      <c r="EN46" s="83" t="s">
        <v>497</v>
      </c>
      <c r="EO46" s="83"/>
      <c r="EP46" s="83" t="s">
        <v>436</v>
      </c>
      <c r="EQ46" s="136">
        <v>1</v>
      </c>
      <c r="ER46" s="136">
        <v>1</v>
      </c>
      <c r="ES46" s="136">
        <v>1</v>
      </c>
      <c r="ET46" s="136">
        <v>1</v>
      </c>
      <c r="EU46" s="215" t="s">
        <v>269</v>
      </c>
      <c r="EV46" s="136">
        <v>1</v>
      </c>
      <c r="EW46" s="136">
        <v>1</v>
      </c>
      <c r="EX46" s="136">
        <v>1</v>
      </c>
      <c r="EY46" s="136">
        <v>1</v>
      </c>
      <c r="EZ46" s="136">
        <v>1</v>
      </c>
      <c r="FP46" s="215" t="s">
        <v>592</v>
      </c>
      <c r="FQ46" s="136" t="b">
        <v>1</v>
      </c>
      <c r="FR46" s="136" t="b">
        <v>1</v>
      </c>
      <c r="FS46" s="136" t="b">
        <v>1</v>
      </c>
      <c r="FT46" s="136" t="b">
        <v>1</v>
      </c>
      <c r="FX46" s="215" t="s">
        <v>269</v>
      </c>
    </row>
    <row r="47" spans="1:180" ht="60" customHeight="1" x14ac:dyDescent="0.55000000000000004">
      <c r="A47" s="83" t="s">
        <v>130</v>
      </c>
      <c r="B47" s="83" t="s">
        <v>98</v>
      </c>
      <c r="C47" s="136">
        <v>780549</v>
      </c>
      <c r="D47" s="207" t="s">
        <v>627</v>
      </c>
      <c r="E47" s="208" t="s">
        <v>630</v>
      </c>
      <c r="F47" s="83" t="s">
        <v>108</v>
      </c>
      <c r="G47" s="85">
        <v>20621</v>
      </c>
      <c r="H47" s="83" t="s">
        <v>102</v>
      </c>
      <c r="I47" s="85">
        <v>39794</v>
      </c>
      <c r="J47" s="83" t="s">
        <v>228</v>
      </c>
      <c r="K47" s="216">
        <v>574260164564</v>
      </c>
      <c r="L47" s="83" t="s">
        <v>191</v>
      </c>
      <c r="M47" s="85">
        <v>43631</v>
      </c>
      <c r="N47" s="83">
        <v>483.33333333333297</v>
      </c>
      <c r="O47" s="83" t="s">
        <v>180</v>
      </c>
      <c r="P47" s="83" t="s">
        <v>181</v>
      </c>
      <c r="Q47" s="208" t="s">
        <v>5216</v>
      </c>
      <c r="R47" s="83" t="s">
        <v>102</v>
      </c>
      <c r="S47" s="83" t="s">
        <v>102</v>
      </c>
      <c r="T47" s="83" t="s">
        <v>199</v>
      </c>
      <c r="U47" s="83" t="s">
        <v>9114</v>
      </c>
      <c r="V47" s="83" t="s">
        <v>104</v>
      </c>
      <c r="W47" s="83" t="s">
        <v>105</v>
      </c>
      <c r="X47" s="86" t="s">
        <v>5216</v>
      </c>
      <c r="Y47" s="87" t="s">
        <v>102</v>
      </c>
      <c r="Z47" s="87" t="s">
        <v>102</v>
      </c>
      <c r="AA47" s="87" t="s">
        <v>199</v>
      </c>
      <c r="AB47" s="87" t="s">
        <v>9114</v>
      </c>
      <c r="AC47" s="87" t="s">
        <v>104</v>
      </c>
      <c r="AD47" s="87" t="s">
        <v>105</v>
      </c>
      <c r="AE47" s="87" t="s">
        <v>106</v>
      </c>
      <c r="AF47" s="86" t="s">
        <v>5216</v>
      </c>
      <c r="AG47" s="87" t="s">
        <v>489</v>
      </c>
      <c r="AH47" s="87" t="s">
        <v>9115</v>
      </c>
      <c r="AI47" s="87" t="s">
        <v>104</v>
      </c>
      <c r="AJ47" s="87" t="s">
        <v>204</v>
      </c>
      <c r="AK47" s="88"/>
      <c r="AL47" s="83" t="s">
        <v>107</v>
      </c>
      <c r="AM47" s="89" t="s">
        <v>454</v>
      </c>
      <c r="AN47" s="90" t="s">
        <v>416</v>
      </c>
      <c r="AO47" s="91" t="s">
        <v>641</v>
      </c>
      <c r="AP47" s="90">
        <v>8.3333333333333304</v>
      </c>
      <c r="AQ47" s="92" t="s">
        <v>211</v>
      </c>
      <c r="AR47" s="93" t="s">
        <v>102</v>
      </c>
      <c r="AS47" s="93" t="s">
        <v>102</v>
      </c>
      <c r="AT47" s="93" t="s">
        <v>102</v>
      </c>
      <c r="AU47" s="210" t="s">
        <v>641</v>
      </c>
      <c r="AV47" s="93" t="s">
        <v>192</v>
      </c>
      <c r="AW47" s="94" t="s">
        <v>102</v>
      </c>
      <c r="AX47" s="93" t="s">
        <v>105</v>
      </c>
      <c r="AY47" s="95" t="s">
        <v>188</v>
      </c>
      <c r="AZ47" s="93" t="s">
        <v>102</v>
      </c>
      <c r="BA47" s="93" t="s">
        <v>9116</v>
      </c>
      <c r="BB47" s="93" t="s">
        <v>102</v>
      </c>
      <c r="BC47" s="93" t="s">
        <v>102</v>
      </c>
      <c r="BD47" s="96" t="s">
        <v>102</v>
      </c>
      <c r="BE47" s="90">
        <v>-12.6666666666667</v>
      </c>
      <c r="BF47" s="93" t="s">
        <v>211</v>
      </c>
      <c r="BG47" s="93" t="s">
        <v>102</v>
      </c>
      <c r="BH47" s="93" t="s">
        <v>102</v>
      </c>
      <c r="BI47" s="93" t="s">
        <v>102</v>
      </c>
      <c r="BJ47" s="210" t="s">
        <v>646</v>
      </c>
      <c r="BK47" s="93" t="s">
        <v>182</v>
      </c>
      <c r="BL47" s="97" t="s">
        <v>102</v>
      </c>
      <c r="BM47" s="93" t="s">
        <v>105</v>
      </c>
      <c r="BN47" s="93" t="s">
        <v>104</v>
      </c>
      <c r="BO47" s="93" t="s">
        <v>102</v>
      </c>
      <c r="BP47" s="98">
        <v>20180221</v>
      </c>
      <c r="BQ47" s="93" t="s">
        <v>102</v>
      </c>
      <c r="BR47" s="93" t="s">
        <v>102</v>
      </c>
      <c r="BS47" s="93" t="s">
        <v>102</v>
      </c>
      <c r="BT47" s="99" t="s">
        <v>591</v>
      </c>
      <c r="BU47" s="100" t="s">
        <v>10748</v>
      </c>
      <c r="BV47" s="101" t="s">
        <v>471</v>
      </c>
      <c r="BW47" s="136"/>
      <c r="BX47" s="103" t="s">
        <v>565</v>
      </c>
      <c r="BY47" s="104" t="s">
        <v>190</v>
      </c>
      <c r="BZ47" s="136"/>
      <c r="CA47" s="83" t="s">
        <v>599</v>
      </c>
      <c r="CB47" s="106" t="s">
        <v>647</v>
      </c>
      <c r="CC47" s="106" t="s">
        <v>5540</v>
      </c>
      <c r="CD47" s="107"/>
      <c r="CE47" s="108" t="s">
        <v>107</v>
      </c>
      <c r="CF47" s="108" t="s">
        <v>107</v>
      </c>
      <c r="CG47" s="109"/>
      <c r="CH47" s="110" t="s">
        <v>107</v>
      </c>
      <c r="CI47" s="111"/>
      <c r="CJ47" s="112">
        <v>6710</v>
      </c>
      <c r="CK47" s="113">
        <v>86</v>
      </c>
      <c r="CL47" s="114" t="s">
        <v>134</v>
      </c>
      <c r="CM47" s="114" t="s">
        <v>108</v>
      </c>
      <c r="CN47" s="114"/>
      <c r="CO47" s="115" t="s">
        <v>102</v>
      </c>
      <c r="CP47" s="115" t="s">
        <v>102</v>
      </c>
      <c r="CQ47" s="115" t="s">
        <v>102</v>
      </c>
      <c r="CR47" s="115" t="s">
        <v>102</v>
      </c>
      <c r="CS47" s="116"/>
      <c r="CT47" s="117" t="s">
        <v>109</v>
      </c>
      <c r="CU47" s="117" t="s">
        <v>109</v>
      </c>
      <c r="CV47" s="83">
        <v>43</v>
      </c>
      <c r="CW47" s="83" t="s">
        <v>108</v>
      </c>
      <c r="CX47" s="83">
        <v>43</v>
      </c>
      <c r="CY47" s="83" t="s">
        <v>108</v>
      </c>
      <c r="CZ47" s="83">
        <v>6371</v>
      </c>
      <c r="DA47" s="83" t="s">
        <v>419</v>
      </c>
      <c r="DB47" s="83" t="s">
        <v>130</v>
      </c>
      <c r="DC47" s="83" t="s">
        <v>499</v>
      </c>
      <c r="DD47" s="83">
        <v>1092</v>
      </c>
      <c r="DE47" s="83" t="s">
        <v>444</v>
      </c>
      <c r="DF47" s="83" t="s">
        <v>130</v>
      </c>
      <c r="DG47" s="83" t="s">
        <v>499</v>
      </c>
      <c r="DH47" s="83"/>
      <c r="DI47" s="83">
        <v>0</v>
      </c>
      <c r="DJ47" s="83">
        <v>1</v>
      </c>
      <c r="DK47" s="83">
        <v>0</v>
      </c>
      <c r="DL47" s="83">
        <v>0</v>
      </c>
      <c r="DM47" s="83">
        <v>0</v>
      </c>
      <c r="DN47" s="83">
        <v>0</v>
      </c>
      <c r="DO47" s="83">
        <v>0</v>
      </c>
      <c r="DP47" s="83">
        <v>0</v>
      </c>
      <c r="DQ47" s="83">
        <v>0</v>
      </c>
      <c r="DR47" s="83">
        <v>0</v>
      </c>
      <c r="DS47" s="83">
        <v>0</v>
      </c>
      <c r="DT47" s="83">
        <v>3</v>
      </c>
      <c r="DU47" s="83">
        <v>3</v>
      </c>
      <c r="DV47" s="83">
        <v>0</v>
      </c>
      <c r="DW47" s="83">
        <v>0</v>
      </c>
      <c r="DX47" s="83">
        <v>3</v>
      </c>
      <c r="DY47" s="85">
        <v>43689</v>
      </c>
      <c r="DZ47" s="83" t="s">
        <v>4094</v>
      </c>
      <c r="EA47" s="83" t="s">
        <v>102</v>
      </c>
      <c r="EB47" s="83" t="s">
        <v>482</v>
      </c>
      <c r="EC47" s="83">
        <v>43</v>
      </c>
      <c r="ED47" s="83" t="s">
        <v>483</v>
      </c>
      <c r="EE47" s="83">
        <v>1</v>
      </c>
      <c r="EF47" s="83">
        <v>0</v>
      </c>
      <c r="EG47" s="83">
        <v>0</v>
      </c>
      <c r="EH47" s="83" t="s">
        <v>109</v>
      </c>
      <c r="EI47" s="83" t="s">
        <v>108</v>
      </c>
      <c r="EJ47" s="83" t="s">
        <v>583</v>
      </c>
      <c r="EK47" s="83">
        <v>0</v>
      </c>
      <c r="EL47" s="83">
        <v>0</v>
      </c>
      <c r="EM47" s="83">
        <v>1</v>
      </c>
      <c r="EN47" s="83" t="s">
        <v>497</v>
      </c>
      <c r="EO47" s="83"/>
      <c r="EP47" s="83" t="s">
        <v>436</v>
      </c>
      <c r="EQ47" s="136">
        <v>1</v>
      </c>
      <c r="ER47" s="136">
        <v>1</v>
      </c>
      <c r="ES47" s="136">
        <v>1</v>
      </c>
      <c r="ET47" s="136">
        <v>1</v>
      </c>
      <c r="EU47" s="215" t="s">
        <v>269</v>
      </c>
      <c r="EV47" s="136">
        <v>1</v>
      </c>
      <c r="EW47" s="136">
        <v>1</v>
      </c>
      <c r="EX47" s="136">
        <v>1</v>
      </c>
      <c r="EY47" s="136">
        <v>1</v>
      </c>
      <c r="EZ47" s="136">
        <v>1</v>
      </c>
      <c r="FP47" s="215" t="s">
        <v>592</v>
      </c>
      <c r="FQ47" s="136" t="b">
        <v>1</v>
      </c>
      <c r="FR47" s="136" t="b">
        <v>1</v>
      </c>
      <c r="FS47" s="136" t="b">
        <v>1</v>
      </c>
      <c r="FT47" s="136" t="b">
        <v>1</v>
      </c>
      <c r="FX47" s="215" t="s">
        <v>269</v>
      </c>
    </row>
    <row r="48" spans="1:180" ht="60" customHeight="1" x14ac:dyDescent="0.55000000000000004">
      <c r="A48" s="83" t="s">
        <v>130</v>
      </c>
      <c r="B48" s="83" t="s">
        <v>98</v>
      </c>
      <c r="C48" s="136">
        <v>718977</v>
      </c>
      <c r="D48" s="207" t="s">
        <v>628</v>
      </c>
      <c r="E48" s="208" t="s">
        <v>633</v>
      </c>
      <c r="F48" s="83" t="s">
        <v>108</v>
      </c>
      <c r="G48" s="85">
        <v>22744</v>
      </c>
      <c r="H48" s="83" t="s">
        <v>102</v>
      </c>
      <c r="I48" s="85">
        <v>39772</v>
      </c>
      <c r="J48" s="83" t="s">
        <v>228</v>
      </c>
      <c r="K48" s="216">
        <v>459713105518</v>
      </c>
      <c r="L48" s="83" t="s">
        <v>191</v>
      </c>
      <c r="M48" s="85">
        <v>43619</v>
      </c>
      <c r="N48" s="83">
        <v>478.33333333333297</v>
      </c>
      <c r="O48" s="83" t="s">
        <v>193</v>
      </c>
      <c r="P48" s="83" t="s">
        <v>181</v>
      </c>
      <c r="Q48" s="208" t="s">
        <v>5220</v>
      </c>
      <c r="R48" s="83" t="s">
        <v>102</v>
      </c>
      <c r="S48" s="83" t="s">
        <v>102</v>
      </c>
      <c r="T48" s="83" t="s">
        <v>133</v>
      </c>
      <c r="U48" s="83" t="s">
        <v>9117</v>
      </c>
      <c r="V48" s="83" t="s">
        <v>111</v>
      </c>
      <c r="W48" s="83" t="s">
        <v>105</v>
      </c>
      <c r="X48" s="86" t="s">
        <v>5220</v>
      </c>
      <c r="Y48" s="87" t="s">
        <v>102</v>
      </c>
      <c r="Z48" s="87" t="s">
        <v>102</v>
      </c>
      <c r="AA48" s="87" t="s">
        <v>133</v>
      </c>
      <c r="AB48" s="87" t="s">
        <v>9117</v>
      </c>
      <c r="AC48" s="87" t="s">
        <v>111</v>
      </c>
      <c r="AD48" s="87" t="s">
        <v>105</v>
      </c>
      <c r="AE48" s="87" t="s">
        <v>106</v>
      </c>
      <c r="AF48" s="86" t="s">
        <v>5220</v>
      </c>
      <c r="AG48" s="87" t="s">
        <v>486</v>
      </c>
      <c r="AH48" s="87" t="s">
        <v>9117</v>
      </c>
      <c r="AI48" s="87" t="s">
        <v>111</v>
      </c>
      <c r="AJ48" s="87" t="s">
        <v>204</v>
      </c>
      <c r="AK48" s="88"/>
      <c r="AL48" s="83" t="s">
        <v>107</v>
      </c>
      <c r="AM48" s="89" t="s">
        <v>454</v>
      </c>
      <c r="AN48" s="90" t="s">
        <v>416</v>
      </c>
      <c r="AO48" s="91" t="s">
        <v>642</v>
      </c>
      <c r="AP48" s="90">
        <v>8.3333333333333304</v>
      </c>
      <c r="AQ48" s="92" t="s">
        <v>102</v>
      </c>
      <c r="AR48" s="93" t="s">
        <v>102</v>
      </c>
      <c r="AS48" s="93" t="s">
        <v>102</v>
      </c>
      <c r="AT48" s="93" t="s">
        <v>102</v>
      </c>
      <c r="AU48" s="210" t="s">
        <v>644</v>
      </c>
      <c r="AV48" s="93" t="s">
        <v>185</v>
      </c>
      <c r="AW48" s="94" t="s">
        <v>102</v>
      </c>
      <c r="AX48" s="93" t="s">
        <v>183</v>
      </c>
      <c r="AY48" s="95" t="s">
        <v>111</v>
      </c>
      <c r="AZ48" s="93" t="s">
        <v>102</v>
      </c>
      <c r="BA48" s="93" t="s">
        <v>102</v>
      </c>
      <c r="BB48" s="93" t="s">
        <v>102</v>
      </c>
      <c r="BC48" s="93" t="s">
        <v>102</v>
      </c>
      <c r="BD48" s="96" t="s">
        <v>102</v>
      </c>
      <c r="BE48" s="90">
        <v>-13.1666666666667</v>
      </c>
      <c r="BF48" s="93" t="s">
        <v>102</v>
      </c>
      <c r="BG48" s="93" t="s">
        <v>102</v>
      </c>
      <c r="BH48" s="93" t="s">
        <v>102</v>
      </c>
      <c r="BI48" s="93" t="s">
        <v>102</v>
      </c>
      <c r="BJ48" s="210" t="s">
        <v>642</v>
      </c>
      <c r="BK48" s="93" t="s">
        <v>192</v>
      </c>
      <c r="BL48" s="97" t="s">
        <v>102</v>
      </c>
      <c r="BM48" s="93" t="s">
        <v>183</v>
      </c>
      <c r="BN48" s="93" t="s">
        <v>106</v>
      </c>
      <c r="BO48" s="93" t="s">
        <v>102</v>
      </c>
      <c r="BP48" s="98" t="s">
        <v>102</v>
      </c>
      <c r="BQ48" s="93" t="s">
        <v>102</v>
      </c>
      <c r="BR48" s="93" t="s">
        <v>102</v>
      </c>
      <c r="BS48" s="93" t="s">
        <v>102</v>
      </c>
      <c r="BT48" s="99" t="s">
        <v>591</v>
      </c>
      <c r="BU48" s="100" t="s">
        <v>10749</v>
      </c>
      <c r="BV48" s="101" t="s">
        <v>471</v>
      </c>
      <c r="BW48" s="136"/>
      <c r="BX48" s="103" t="s">
        <v>565</v>
      </c>
      <c r="BY48" s="104" t="s">
        <v>190</v>
      </c>
      <c r="BZ48" s="136"/>
      <c r="CA48" s="83" t="s">
        <v>599</v>
      </c>
      <c r="CB48" s="106" t="s">
        <v>647</v>
      </c>
      <c r="CC48" s="106" t="s">
        <v>5552</v>
      </c>
      <c r="CD48" s="107"/>
      <c r="CE48" s="108" t="s">
        <v>107</v>
      </c>
      <c r="CF48" s="108" t="s">
        <v>107</v>
      </c>
      <c r="CG48" s="109"/>
      <c r="CH48" s="110" t="s">
        <v>107</v>
      </c>
      <c r="CI48" s="111"/>
      <c r="CJ48" s="112">
        <v>6710</v>
      </c>
      <c r="CK48" s="113">
        <v>86</v>
      </c>
      <c r="CL48" s="114" t="s">
        <v>134</v>
      </c>
      <c r="CM48" s="114" t="s">
        <v>108</v>
      </c>
      <c r="CN48" s="114"/>
      <c r="CO48" s="115" t="s">
        <v>102</v>
      </c>
      <c r="CP48" s="115" t="s">
        <v>102</v>
      </c>
      <c r="CQ48" s="115" t="s">
        <v>102</v>
      </c>
      <c r="CR48" s="115" t="s">
        <v>102</v>
      </c>
      <c r="CS48" s="116"/>
      <c r="CT48" s="117" t="s">
        <v>109</v>
      </c>
      <c r="CU48" s="117" t="s">
        <v>109</v>
      </c>
      <c r="CV48" s="83">
        <v>44</v>
      </c>
      <c r="CW48" s="83" t="s">
        <v>108</v>
      </c>
      <c r="CX48" s="83">
        <v>44</v>
      </c>
      <c r="CY48" s="83" t="s">
        <v>108</v>
      </c>
      <c r="CZ48" s="83">
        <v>6372</v>
      </c>
      <c r="DA48" s="83" t="s">
        <v>419</v>
      </c>
      <c r="DB48" s="83" t="s">
        <v>130</v>
      </c>
      <c r="DC48" s="83" t="s">
        <v>499</v>
      </c>
      <c r="DD48" s="83">
        <v>1093</v>
      </c>
      <c r="DE48" s="83" t="s">
        <v>444</v>
      </c>
      <c r="DF48" s="83" t="s">
        <v>130</v>
      </c>
      <c r="DG48" s="83" t="s">
        <v>499</v>
      </c>
      <c r="DH48" s="83"/>
      <c r="DI48" s="83">
        <v>0</v>
      </c>
      <c r="DJ48" s="83">
        <v>1</v>
      </c>
      <c r="DK48" s="83">
        <v>0</v>
      </c>
      <c r="DL48" s="83">
        <v>0</v>
      </c>
      <c r="DM48" s="83">
        <v>0</v>
      </c>
      <c r="DN48" s="83">
        <v>0</v>
      </c>
      <c r="DO48" s="83">
        <v>0</v>
      </c>
      <c r="DP48" s="83">
        <v>0</v>
      </c>
      <c r="DQ48" s="83">
        <v>0</v>
      </c>
      <c r="DR48" s="83">
        <v>0</v>
      </c>
      <c r="DS48" s="83">
        <v>0</v>
      </c>
      <c r="DT48" s="83">
        <v>3</v>
      </c>
      <c r="DU48" s="83">
        <v>3</v>
      </c>
      <c r="DV48" s="83">
        <v>0</v>
      </c>
      <c r="DW48" s="83">
        <v>0</v>
      </c>
      <c r="DX48" s="83">
        <v>3</v>
      </c>
      <c r="DY48" s="85">
        <v>43690</v>
      </c>
      <c r="DZ48" s="83" t="s">
        <v>4095</v>
      </c>
      <c r="EA48" s="83" t="s">
        <v>102</v>
      </c>
      <c r="EB48" s="83" t="s">
        <v>482</v>
      </c>
      <c r="EC48" s="83">
        <v>44</v>
      </c>
      <c r="ED48" s="83" t="s">
        <v>483</v>
      </c>
      <c r="EE48" s="83">
        <v>1</v>
      </c>
      <c r="EF48" s="83">
        <v>0</v>
      </c>
      <c r="EG48" s="83">
        <v>0</v>
      </c>
      <c r="EH48" s="83" t="s">
        <v>109</v>
      </c>
      <c r="EI48" s="83" t="s">
        <v>108</v>
      </c>
      <c r="EJ48" s="83" t="s">
        <v>583</v>
      </c>
      <c r="EK48" s="83">
        <v>0</v>
      </c>
      <c r="EL48" s="83">
        <v>0</v>
      </c>
      <c r="EM48" s="83">
        <v>1</v>
      </c>
      <c r="EN48" s="83" t="s">
        <v>497</v>
      </c>
      <c r="EO48" s="83"/>
      <c r="EP48" s="83" t="s">
        <v>436</v>
      </c>
      <c r="EQ48" s="136">
        <v>1</v>
      </c>
      <c r="ER48" s="136">
        <v>1</v>
      </c>
      <c r="ES48" s="136">
        <v>1</v>
      </c>
      <c r="ET48" s="136">
        <v>1</v>
      </c>
      <c r="EU48" s="215" t="s">
        <v>269</v>
      </c>
      <c r="EV48" s="136">
        <v>1</v>
      </c>
      <c r="EW48" s="136">
        <v>1</v>
      </c>
      <c r="EX48" s="136">
        <v>1</v>
      </c>
      <c r="EY48" s="136">
        <v>1</v>
      </c>
      <c r="EZ48" s="136">
        <v>1</v>
      </c>
      <c r="FP48" s="215" t="s">
        <v>592</v>
      </c>
      <c r="FQ48" s="136" t="b">
        <v>1</v>
      </c>
      <c r="FR48" s="136" t="b">
        <v>1</v>
      </c>
      <c r="FS48" s="136" t="b">
        <v>1</v>
      </c>
      <c r="FT48" s="136" t="b">
        <v>1</v>
      </c>
      <c r="FX48" s="215" t="s">
        <v>269</v>
      </c>
    </row>
    <row r="49" spans="1:180" ht="60" customHeight="1" x14ac:dyDescent="0.55000000000000004">
      <c r="A49" s="83" t="s">
        <v>130</v>
      </c>
      <c r="B49" s="83" t="s">
        <v>98</v>
      </c>
      <c r="C49" s="136">
        <v>684981</v>
      </c>
      <c r="D49" s="207" t="s">
        <v>629</v>
      </c>
      <c r="E49" s="208" t="s">
        <v>634</v>
      </c>
      <c r="F49" s="83" t="s">
        <v>108</v>
      </c>
      <c r="G49" s="85">
        <v>26341</v>
      </c>
      <c r="H49" s="83" t="s">
        <v>102</v>
      </c>
      <c r="I49" s="85">
        <v>34633</v>
      </c>
      <c r="J49" s="83" t="s">
        <v>228</v>
      </c>
      <c r="K49" s="216">
        <v>680207126794</v>
      </c>
      <c r="L49" s="83" t="s">
        <v>191</v>
      </c>
      <c r="M49" s="85">
        <v>43642</v>
      </c>
      <c r="N49" s="83">
        <v>473.33333333333297</v>
      </c>
      <c r="O49" s="83" t="s">
        <v>193</v>
      </c>
      <c r="P49" s="83" t="s">
        <v>181</v>
      </c>
      <c r="Q49" s="208" t="s">
        <v>5224</v>
      </c>
      <c r="R49" s="83" t="s">
        <v>102</v>
      </c>
      <c r="S49" s="83" t="s">
        <v>102</v>
      </c>
      <c r="T49" s="83" t="s">
        <v>131</v>
      </c>
      <c r="U49" s="83" t="s">
        <v>9118</v>
      </c>
      <c r="V49" s="83" t="s">
        <v>104</v>
      </c>
      <c r="W49" s="83" t="s">
        <v>105</v>
      </c>
      <c r="X49" s="86" t="s">
        <v>5224</v>
      </c>
      <c r="Y49" s="87" t="s">
        <v>102</v>
      </c>
      <c r="Z49" s="87" t="s">
        <v>102</v>
      </c>
      <c r="AA49" s="87" t="s">
        <v>131</v>
      </c>
      <c r="AB49" s="87" t="s">
        <v>9118</v>
      </c>
      <c r="AC49" s="87" t="s">
        <v>104</v>
      </c>
      <c r="AD49" s="87" t="s">
        <v>105</v>
      </c>
      <c r="AE49" s="87" t="s">
        <v>106</v>
      </c>
      <c r="AF49" s="86" t="s">
        <v>5224</v>
      </c>
      <c r="AG49" s="87" t="s">
        <v>177</v>
      </c>
      <c r="AH49" s="87" t="s">
        <v>9118</v>
      </c>
      <c r="AI49" s="87" t="s">
        <v>104</v>
      </c>
      <c r="AJ49" s="87" t="s">
        <v>204</v>
      </c>
      <c r="AK49" s="88"/>
      <c r="AL49" s="83" t="s">
        <v>107</v>
      </c>
      <c r="AM49" s="89" t="s">
        <v>454</v>
      </c>
      <c r="AN49" s="90" t="s">
        <v>416</v>
      </c>
      <c r="AO49" s="91" t="s">
        <v>643</v>
      </c>
      <c r="AP49" s="90">
        <v>8.3333333333333304</v>
      </c>
      <c r="AQ49" s="92" t="s">
        <v>102</v>
      </c>
      <c r="AR49" s="93" t="s">
        <v>102</v>
      </c>
      <c r="AS49" s="93" t="s">
        <v>102</v>
      </c>
      <c r="AT49" s="93" t="s">
        <v>102</v>
      </c>
      <c r="AU49" s="210" t="s">
        <v>645</v>
      </c>
      <c r="AV49" s="93" t="s">
        <v>185</v>
      </c>
      <c r="AW49" s="94" t="s">
        <v>102</v>
      </c>
      <c r="AX49" s="93" t="s">
        <v>105</v>
      </c>
      <c r="AY49" s="95" t="s">
        <v>104</v>
      </c>
      <c r="AZ49" s="93" t="s">
        <v>102</v>
      </c>
      <c r="BA49" s="93" t="s">
        <v>102</v>
      </c>
      <c r="BB49" s="93" t="s">
        <v>102</v>
      </c>
      <c r="BC49" s="93" t="s">
        <v>102</v>
      </c>
      <c r="BD49" s="96" t="s">
        <v>102</v>
      </c>
      <c r="BE49" s="90">
        <v>-13.6666666666667</v>
      </c>
      <c r="BF49" s="93" t="s">
        <v>102</v>
      </c>
      <c r="BG49" s="93" t="s">
        <v>102</v>
      </c>
      <c r="BH49" s="93" t="s">
        <v>102</v>
      </c>
      <c r="BI49" s="93" t="s">
        <v>102</v>
      </c>
      <c r="BJ49" s="210" t="s">
        <v>643</v>
      </c>
      <c r="BK49" s="93" t="s">
        <v>196</v>
      </c>
      <c r="BL49" s="97" t="s">
        <v>102</v>
      </c>
      <c r="BM49" s="93" t="s">
        <v>105</v>
      </c>
      <c r="BN49" s="93" t="s">
        <v>596</v>
      </c>
      <c r="BO49" s="93" t="s">
        <v>102</v>
      </c>
      <c r="BP49" s="98" t="s">
        <v>102</v>
      </c>
      <c r="BQ49" s="93" t="s">
        <v>102</v>
      </c>
      <c r="BR49" s="93" t="s">
        <v>102</v>
      </c>
      <c r="BS49" s="93" t="s">
        <v>102</v>
      </c>
      <c r="BT49" s="99" t="s">
        <v>591</v>
      </c>
      <c r="BU49" s="100" t="s">
        <v>10750</v>
      </c>
      <c r="BV49" s="101" t="s">
        <v>471</v>
      </c>
      <c r="BW49" s="136"/>
      <c r="BX49" s="103" t="s">
        <v>565</v>
      </c>
      <c r="BY49" s="104" t="s">
        <v>190</v>
      </c>
      <c r="BZ49" s="136"/>
      <c r="CA49" s="83" t="s">
        <v>599</v>
      </c>
      <c r="CB49" s="106" t="s">
        <v>647</v>
      </c>
      <c r="CC49" s="106" t="s">
        <v>5564</v>
      </c>
      <c r="CD49" s="107"/>
      <c r="CE49" s="108" t="s">
        <v>107</v>
      </c>
      <c r="CF49" s="108" t="s">
        <v>107</v>
      </c>
      <c r="CG49" s="109"/>
      <c r="CH49" s="110" t="s">
        <v>107</v>
      </c>
      <c r="CI49" s="111"/>
      <c r="CJ49" s="112">
        <v>6710</v>
      </c>
      <c r="CK49" s="113">
        <v>86</v>
      </c>
      <c r="CL49" s="114" t="s">
        <v>134</v>
      </c>
      <c r="CM49" s="114" t="s">
        <v>108</v>
      </c>
      <c r="CN49" s="114"/>
      <c r="CO49" s="115" t="s">
        <v>102</v>
      </c>
      <c r="CP49" s="115" t="s">
        <v>102</v>
      </c>
      <c r="CQ49" s="115" t="s">
        <v>102</v>
      </c>
      <c r="CR49" s="115" t="s">
        <v>102</v>
      </c>
      <c r="CS49" s="116"/>
      <c r="CT49" s="117" t="s">
        <v>109</v>
      </c>
      <c r="CU49" s="117" t="s">
        <v>109</v>
      </c>
      <c r="CV49" s="83">
        <v>45</v>
      </c>
      <c r="CW49" s="83" t="s">
        <v>108</v>
      </c>
      <c r="CX49" s="83">
        <v>45</v>
      </c>
      <c r="CY49" s="83" t="s">
        <v>108</v>
      </c>
      <c r="CZ49" s="83">
        <v>6373</v>
      </c>
      <c r="DA49" s="83" t="s">
        <v>419</v>
      </c>
      <c r="DB49" s="83" t="s">
        <v>130</v>
      </c>
      <c r="DC49" s="83" t="s">
        <v>499</v>
      </c>
      <c r="DD49" s="83">
        <v>1094</v>
      </c>
      <c r="DE49" s="83" t="s">
        <v>444</v>
      </c>
      <c r="DF49" s="83" t="s">
        <v>130</v>
      </c>
      <c r="DG49" s="83" t="s">
        <v>499</v>
      </c>
      <c r="DH49" s="83"/>
      <c r="DI49" s="83">
        <v>0</v>
      </c>
      <c r="DJ49" s="83">
        <v>1</v>
      </c>
      <c r="DK49" s="83">
        <v>0</v>
      </c>
      <c r="DL49" s="83">
        <v>0</v>
      </c>
      <c r="DM49" s="83">
        <v>0</v>
      </c>
      <c r="DN49" s="83">
        <v>0</v>
      </c>
      <c r="DO49" s="83">
        <v>0</v>
      </c>
      <c r="DP49" s="83">
        <v>0</v>
      </c>
      <c r="DQ49" s="83">
        <v>0</v>
      </c>
      <c r="DR49" s="83">
        <v>0</v>
      </c>
      <c r="DS49" s="83">
        <v>0</v>
      </c>
      <c r="DT49" s="83">
        <v>3</v>
      </c>
      <c r="DU49" s="83">
        <v>3</v>
      </c>
      <c r="DV49" s="83">
        <v>0</v>
      </c>
      <c r="DW49" s="83">
        <v>0</v>
      </c>
      <c r="DX49" s="83">
        <v>3</v>
      </c>
      <c r="DY49" s="85">
        <v>43691</v>
      </c>
      <c r="DZ49" s="83" t="s">
        <v>4096</v>
      </c>
      <c r="EA49" s="83" t="s">
        <v>102</v>
      </c>
      <c r="EB49" s="83" t="s">
        <v>482</v>
      </c>
      <c r="EC49" s="83">
        <v>45</v>
      </c>
      <c r="ED49" s="83" t="s">
        <v>483</v>
      </c>
      <c r="EE49" s="83">
        <v>1</v>
      </c>
      <c r="EF49" s="83">
        <v>0</v>
      </c>
      <c r="EG49" s="83">
        <v>0</v>
      </c>
      <c r="EH49" s="83" t="s">
        <v>109</v>
      </c>
      <c r="EI49" s="83" t="s">
        <v>108</v>
      </c>
      <c r="EJ49" s="83" t="s">
        <v>583</v>
      </c>
      <c r="EK49" s="83">
        <v>0</v>
      </c>
      <c r="EL49" s="83">
        <v>0</v>
      </c>
      <c r="EM49" s="83">
        <v>1</v>
      </c>
      <c r="EN49" s="83" t="s">
        <v>497</v>
      </c>
      <c r="EO49" s="83"/>
      <c r="EP49" s="83" t="s">
        <v>436</v>
      </c>
      <c r="EQ49" s="136">
        <v>1</v>
      </c>
      <c r="ER49" s="136">
        <v>1</v>
      </c>
      <c r="ES49" s="136">
        <v>1</v>
      </c>
      <c r="ET49" s="136">
        <v>1</v>
      </c>
      <c r="EU49" s="215" t="s">
        <v>269</v>
      </c>
      <c r="EV49" s="136">
        <v>1</v>
      </c>
      <c r="EW49" s="136">
        <v>1</v>
      </c>
      <c r="EX49" s="136">
        <v>1</v>
      </c>
      <c r="EY49" s="136">
        <v>1</v>
      </c>
      <c r="EZ49" s="136">
        <v>1</v>
      </c>
      <c r="FP49" s="215" t="s">
        <v>592</v>
      </c>
      <c r="FQ49" s="136" t="b">
        <v>1</v>
      </c>
      <c r="FR49" s="136" t="b">
        <v>1</v>
      </c>
      <c r="FS49" s="136" t="b">
        <v>1</v>
      </c>
      <c r="FT49" s="136" t="b">
        <v>1</v>
      </c>
      <c r="FX49" s="215" t="s">
        <v>269</v>
      </c>
    </row>
    <row r="50" spans="1:180" ht="60" customHeight="1" x14ac:dyDescent="0.55000000000000004">
      <c r="A50" s="83" t="s">
        <v>130</v>
      </c>
      <c r="B50" s="83" t="s">
        <v>98</v>
      </c>
      <c r="C50" s="136">
        <v>338206</v>
      </c>
      <c r="D50" s="207" t="s">
        <v>627</v>
      </c>
      <c r="E50" s="208" t="s">
        <v>630</v>
      </c>
      <c r="F50" s="83" t="s">
        <v>108</v>
      </c>
      <c r="G50" s="85">
        <v>20621</v>
      </c>
      <c r="H50" s="83" t="s">
        <v>102</v>
      </c>
      <c r="I50" s="85">
        <v>39794</v>
      </c>
      <c r="J50" s="83" t="s">
        <v>228</v>
      </c>
      <c r="K50" s="216">
        <v>682407333129</v>
      </c>
      <c r="L50" s="83" t="s">
        <v>191</v>
      </c>
      <c r="M50" s="85">
        <v>43631</v>
      </c>
      <c r="N50" s="83">
        <v>468.33333333333297</v>
      </c>
      <c r="O50" s="83" t="s">
        <v>180</v>
      </c>
      <c r="P50" s="83" t="s">
        <v>181</v>
      </c>
      <c r="Q50" s="208" t="s">
        <v>5228</v>
      </c>
      <c r="R50" s="83" t="s">
        <v>102</v>
      </c>
      <c r="S50" s="83" t="s">
        <v>102</v>
      </c>
      <c r="T50" s="83" t="s">
        <v>199</v>
      </c>
      <c r="U50" s="83" t="s">
        <v>9119</v>
      </c>
      <c r="V50" s="83" t="s">
        <v>104</v>
      </c>
      <c r="W50" s="83" t="s">
        <v>105</v>
      </c>
      <c r="X50" s="86" t="s">
        <v>5228</v>
      </c>
      <c r="Y50" s="87" t="s">
        <v>102</v>
      </c>
      <c r="Z50" s="87" t="s">
        <v>102</v>
      </c>
      <c r="AA50" s="87" t="s">
        <v>199</v>
      </c>
      <c r="AB50" s="87" t="s">
        <v>9119</v>
      </c>
      <c r="AC50" s="87" t="s">
        <v>104</v>
      </c>
      <c r="AD50" s="87" t="s">
        <v>105</v>
      </c>
      <c r="AE50" s="87" t="s">
        <v>106</v>
      </c>
      <c r="AF50" s="86" t="s">
        <v>5228</v>
      </c>
      <c r="AG50" s="87" t="s">
        <v>489</v>
      </c>
      <c r="AH50" s="87" t="s">
        <v>9120</v>
      </c>
      <c r="AI50" s="87" t="s">
        <v>104</v>
      </c>
      <c r="AJ50" s="87" t="s">
        <v>204</v>
      </c>
      <c r="AK50" s="88"/>
      <c r="AL50" s="83" t="s">
        <v>107</v>
      </c>
      <c r="AM50" s="89" t="s">
        <v>454</v>
      </c>
      <c r="AN50" s="90" t="s">
        <v>416</v>
      </c>
      <c r="AO50" s="91" t="s">
        <v>641</v>
      </c>
      <c r="AP50" s="90">
        <v>8.3333333333333304</v>
      </c>
      <c r="AQ50" s="92" t="s">
        <v>211</v>
      </c>
      <c r="AR50" s="93" t="s">
        <v>102</v>
      </c>
      <c r="AS50" s="93" t="s">
        <v>102</v>
      </c>
      <c r="AT50" s="93" t="s">
        <v>102</v>
      </c>
      <c r="AU50" s="210" t="s">
        <v>641</v>
      </c>
      <c r="AV50" s="93" t="s">
        <v>192</v>
      </c>
      <c r="AW50" s="94" t="s">
        <v>102</v>
      </c>
      <c r="AX50" s="93" t="s">
        <v>105</v>
      </c>
      <c r="AY50" s="95" t="s">
        <v>188</v>
      </c>
      <c r="AZ50" s="93" t="s">
        <v>102</v>
      </c>
      <c r="BA50" s="93" t="s">
        <v>9121</v>
      </c>
      <c r="BB50" s="93" t="s">
        <v>102</v>
      </c>
      <c r="BC50" s="93" t="s">
        <v>102</v>
      </c>
      <c r="BD50" s="96" t="s">
        <v>102</v>
      </c>
      <c r="BE50" s="90">
        <v>-14.1666666666667</v>
      </c>
      <c r="BF50" s="93" t="s">
        <v>211</v>
      </c>
      <c r="BG50" s="93" t="s">
        <v>102</v>
      </c>
      <c r="BH50" s="93" t="s">
        <v>102</v>
      </c>
      <c r="BI50" s="93" t="s">
        <v>102</v>
      </c>
      <c r="BJ50" s="210" t="s">
        <v>646</v>
      </c>
      <c r="BK50" s="93" t="s">
        <v>182</v>
      </c>
      <c r="BL50" s="97" t="s">
        <v>102</v>
      </c>
      <c r="BM50" s="93" t="s">
        <v>105</v>
      </c>
      <c r="BN50" s="93" t="s">
        <v>104</v>
      </c>
      <c r="BO50" s="93" t="s">
        <v>102</v>
      </c>
      <c r="BP50" s="98">
        <v>20180222</v>
      </c>
      <c r="BQ50" s="93" t="s">
        <v>102</v>
      </c>
      <c r="BR50" s="93" t="s">
        <v>102</v>
      </c>
      <c r="BS50" s="93" t="s">
        <v>102</v>
      </c>
      <c r="BT50" s="99" t="s">
        <v>591</v>
      </c>
      <c r="BU50" s="100" t="s">
        <v>10751</v>
      </c>
      <c r="BV50" s="101" t="s">
        <v>471</v>
      </c>
      <c r="BW50" s="136"/>
      <c r="BX50" s="103" t="s">
        <v>565</v>
      </c>
      <c r="BY50" s="104" t="s">
        <v>190</v>
      </c>
      <c r="BZ50" s="136"/>
      <c r="CA50" s="83" t="s">
        <v>599</v>
      </c>
      <c r="CB50" s="106" t="s">
        <v>647</v>
      </c>
      <c r="CC50" s="106" t="s">
        <v>5576</v>
      </c>
      <c r="CD50" s="107"/>
      <c r="CE50" s="108" t="s">
        <v>107</v>
      </c>
      <c r="CF50" s="108" t="s">
        <v>107</v>
      </c>
      <c r="CG50" s="109"/>
      <c r="CH50" s="110" t="s">
        <v>107</v>
      </c>
      <c r="CI50" s="111"/>
      <c r="CJ50" s="112">
        <v>6710</v>
      </c>
      <c r="CK50" s="113">
        <v>86</v>
      </c>
      <c r="CL50" s="114" t="s">
        <v>134</v>
      </c>
      <c r="CM50" s="114" t="s">
        <v>108</v>
      </c>
      <c r="CN50" s="114"/>
      <c r="CO50" s="115" t="s">
        <v>102</v>
      </c>
      <c r="CP50" s="115" t="s">
        <v>102</v>
      </c>
      <c r="CQ50" s="115" t="s">
        <v>102</v>
      </c>
      <c r="CR50" s="115" t="s">
        <v>102</v>
      </c>
      <c r="CS50" s="116"/>
      <c r="CT50" s="117" t="s">
        <v>109</v>
      </c>
      <c r="CU50" s="117" t="s">
        <v>109</v>
      </c>
      <c r="CV50" s="83">
        <v>46</v>
      </c>
      <c r="CW50" s="83" t="s">
        <v>108</v>
      </c>
      <c r="CX50" s="83">
        <v>46</v>
      </c>
      <c r="CY50" s="83" t="s">
        <v>108</v>
      </c>
      <c r="CZ50" s="83">
        <v>6374</v>
      </c>
      <c r="DA50" s="83" t="s">
        <v>419</v>
      </c>
      <c r="DB50" s="83" t="s">
        <v>130</v>
      </c>
      <c r="DC50" s="83" t="s">
        <v>499</v>
      </c>
      <c r="DD50" s="83">
        <v>1095</v>
      </c>
      <c r="DE50" s="83" t="s">
        <v>444</v>
      </c>
      <c r="DF50" s="83" t="s">
        <v>130</v>
      </c>
      <c r="DG50" s="83" t="s">
        <v>499</v>
      </c>
      <c r="DH50" s="83"/>
      <c r="DI50" s="83">
        <v>0</v>
      </c>
      <c r="DJ50" s="83">
        <v>1</v>
      </c>
      <c r="DK50" s="83">
        <v>0</v>
      </c>
      <c r="DL50" s="83">
        <v>0</v>
      </c>
      <c r="DM50" s="83">
        <v>0</v>
      </c>
      <c r="DN50" s="83">
        <v>0</v>
      </c>
      <c r="DO50" s="83">
        <v>0</v>
      </c>
      <c r="DP50" s="83">
        <v>0</v>
      </c>
      <c r="DQ50" s="83">
        <v>0</v>
      </c>
      <c r="DR50" s="83">
        <v>0</v>
      </c>
      <c r="DS50" s="83">
        <v>0</v>
      </c>
      <c r="DT50" s="83">
        <v>3</v>
      </c>
      <c r="DU50" s="83">
        <v>3</v>
      </c>
      <c r="DV50" s="83">
        <v>0</v>
      </c>
      <c r="DW50" s="83">
        <v>0</v>
      </c>
      <c r="DX50" s="83">
        <v>3</v>
      </c>
      <c r="DY50" s="85">
        <v>43692</v>
      </c>
      <c r="DZ50" s="83" t="s">
        <v>4097</v>
      </c>
      <c r="EA50" s="83" t="s">
        <v>102</v>
      </c>
      <c r="EB50" s="83" t="s">
        <v>482</v>
      </c>
      <c r="EC50" s="83">
        <v>46</v>
      </c>
      <c r="ED50" s="83" t="s">
        <v>483</v>
      </c>
      <c r="EE50" s="83">
        <v>1</v>
      </c>
      <c r="EF50" s="83">
        <v>0</v>
      </c>
      <c r="EG50" s="83">
        <v>0</v>
      </c>
      <c r="EH50" s="83" t="s">
        <v>109</v>
      </c>
      <c r="EI50" s="83" t="s">
        <v>108</v>
      </c>
      <c r="EJ50" s="83" t="s">
        <v>583</v>
      </c>
      <c r="EK50" s="83">
        <v>0</v>
      </c>
      <c r="EL50" s="83">
        <v>0</v>
      </c>
      <c r="EM50" s="83">
        <v>1</v>
      </c>
      <c r="EN50" s="83" t="s">
        <v>497</v>
      </c>
      <c r="EO50" s="83"/>
      <c r="EP50" s="83" t="s">
        <v>436</v>
      </c>
      <c r="EQ50" s="136">
        <v>1</v>
      </c>
      <c r="ER50" s="136">
        <v>1</v>
      </c>
      <c r="ES50" s="136">
        <v>1</v>
      </c>
      <c r="ET50" s="136">
        <v>1</v>
      </c>
      <c r="EU50" s="215" t="s">
        <v>269</v>
      </c>
      <c r="EV50" s="136">
        <v>1</v>
      </c>
      <c r="EW50" s="136">
        <v>1</v>
      </c>
      <c r="EX50" s="136">
        <v>1</v>
      </c>
      <c r="EY50" s="136">
        <v>1</v>
      </c>
      <c r="EZ50" s="136">
        <v>1</v>
      </c>
      <c r="FP50" s="215" t="s">
        <v>592</v>
      </c>
      <c r="FQ50" s="136" t="b">
        <v>1</v>
      </c>
      <c r="FR50" s="136" t="b">
        <v>1</v>
      </c>
      <c r="FS50" s="136" t="b">
        <v>1</v>
      </c>
      <c r="FT50" s="136" t="b">
        <v>1</v>
      </c>
      <c r="FX50" s="215" t="s">
        <v>269</v>
      </c>
    </row>
    <row r="51" spans="1:180" ht="60" customHeight="1" x14ac:dyDescent="0.55000000000000004">
      <c r="A51" s="83" t="s">
        <v>130</v>
      </c>
      <c r="B51" s="83" t="s">
        <v>98</v>
      </c>
      <c r="C51" s="136">
        <v>339974</v>
      </c>
      <c r="D51" s="207" t="s">
        <v>628</v>
      </c>
      <c r="E51" s="208" t="s">
        <v>633</v>
      </c>
      <c r="F51" s="83" t="s">
        <v>108</v>
      </c>
      <c r="G51" s="85">
        <v>22744</v>
      </c>
      <c r="H51" s="83" t="s">
        <v>102</v>
      </c>
      <c r="I51" s="85">
        <v>39772</v>
      </c>
      <c r="J51" s="83" t="s">
        <v>228</v>
      </c>
      <c r="K51" s="216">
        <v>703772628130</v>
      </c>
      <c r="L51" s="83" t="s">
        <v>191</v>
      </c>
      <c r="M51" s="85">
        <v>43619</v>
      </c>
      <c r="N51" s="83">
        <v>463.33333333333297</v>
      </c>
      <c r="O51" s="83" t="s">
        <v>193</v>
      </c>
      <c r="P51" s="83" t="s">
        <v>181</v>
      </c>
      <c r="Q51" s="208" t="s">
        <v>5232</v>
      </c>
      <c r="R51" s="83" t="s">
        <v>102</v>
      </c>
      <c r="S51" s="83" t="s">
        <v>102</v>
      </c>
      <c r="T51" s="83" t="s">
        <v>133</v>
      </c>
      <c r="U51" s="83" t="s">
        <v>9122</v>
      </c>
      <c r="V51" s="83" t="s">
        <v>111</v>
      </c>
      <c r="W51" s="83" t="s">
        <v>105</v>
      </c>
      <c r="X51" s="86" t="s">
        <v>5232</v>
      </c>
      <c r="Y51" s="87" t="s">
        <v>102</v>
      </c>
      <c r="Z51" s="87" t="s">
        <v>102</v>
      </c>
      <c r="AA51" s="87" t="s">
        <v>133</v>
      </c>
      <c r="AB51" s="87" t="s">
        <v>9122</v>
      </c>
      <c r="AC51" s="87" t="s">
        <v>111</v>
      </c>
      <c r="AD51" s="87" t="s">
        <v>105</v>
      </c>
      <c r="AE51" s="87" t="s">
        <v>106</v>
      </c>
      <c r="AF51" s="86" t="s">
        <v>5232</v>
      </c>
      <c r="AG51" s="87" t="s">
        <v>486</v>
      </c>
      <c r="AH51" s="87" t="s">
        <v>9122</v>
      </c>
      <c r="AI51" s="87" t="s">
        <v>111</v>
      </c>
      <c r="AJ51" s="87" t="s">
        <v>204</v>
      </c>
      <c r="AK51" s="88"/>
      <c r="AL51" s="83" t="s">
        <v>107</v>
      </c>
      <c r="AM51" s="89" t="s">
        <v>454</v>
      </c>
      <c r="AN51" s="90" t="s">
        <v>416</v>
      </c>
      <c r="AO51" s="91" t="s">
        <v>642</v>
      </c>
      <c r="AP51" s="90">
        <v>8.3333333333333304</v>
      </c>
      <c r="AQ51" s="92" t="s">
        <v>102</v>
      </c>
      <c r="AR51" s="93" t="s">
        <v>102</v>
      </c>
      <c r="AS51" s="93" t="s">
        <v>102</v>
      </c>
      <c r="AT51" s="93" t="s">
        <v>102</v>
      </c>
      <c r="AU51" s="210" t="s">
        <v>644</v>
      </c>
      <c r="AV51" s="93" t="s">
        <v>185</v>
      </c>
      <c r="AW51" s="94" t="s">
        <v>102</v>
      </c>
      <c r="AX51" s="93" t="s">
        <v>183</v>
      </c>
      <c r="AY51" s="95" t="s">
        <v>111</v>
      </c>
      <c r="AZ51" s="93" t="s">
        <v>102</v>
      </c>
      <c r="BA51" s="93" t="s">
        <v>102</v>
      </c>
      <c r="BB51" s="93" t="s">
        <v>102</v>
      </c>
      <c r="BC51" s="93" t="s">
        <v>102</v>
      </c>
      <c r="BD51" s="96" t="s">
        <v>102</v>
      </c>
      <c r="BE51" s="90">
        <v>-14.6666666666667</v>
      </c>
      <c r="BF51" s="93" t="s">
        <v>102</v>
      </c>
      <c r="BG51" s="93" t="s">
        <v>102</v>
      </c>
      <c r="BH51" s="93" t="s">
        <v>102</v>
      </c>
      <c r="BI51" s="93" t="s">
        <v>102</v>
      </c>
      <c r="BJ51" s="210" t="s">
        <v>642</v>
      </c>
      <c r="BK51" s="93" t="s">
        <v>192</v>
      </c>
      <c r="BL51" s="97" t="s">
        <v>102</v>
      </c>
      <c r="BM51" s="93" t="s">
        <v>183</v>
      </c>
      <c r="BN51" s="93" t="s">
        <v>106</v>
      </c>
      <c r="BO51" s="93" t="s">
        <v>102</v>
      </c>
      <c r="BP51" s="98" t="s">
        <v>102</v>
      </c>
      <c r="BQ51" s="93" t="s">
        <v>102</v>
      </c>
      <c r="BR51" s="93" t="s">
        <v>102</v>
      </c>
      <c r="BS51" s="93" t="s">
        <v>102</v>
      </c>
      <c r="BT51" s="99" t="s">
        <v>591</v>
      </c>
      <c r="BU51" s="100" t="s">
        <v>10752</v>
      </c>
      <c r="BV51" s="101" t="s">
        <v>471</v>
      </c>
      <c r="BW51" s="136"/>
      <c r="BX51" s="103" t="s">
        <v>565</v>
      </c>
      <c r="BY51" s="104" t="s">
        <v>190</v>
      </c>
      <c r="BZ51" s="136"/>
      <c r="CA51" s="83" t="s">
        <v>599</v>
      </c>
      <c r="CB51" s="106" t="s">
        <v>647</v>
      </c>
      <c r="CC51" s="106" t="s">
        <v>5588</v>
      </c>
      <c r="CD51" s="107"/>
      <c r="CE51" s="108" t="s">
        <v>107</v>
      </c>
      <c r="CF51" s="108" t="s">
        <v>107</v>
      </c>
      <c r="CG51" s="109"/>
      <c r="CH51" s="110" t="s">
        <v>107</v>
      </c>
      <c r="CI51" s="111"/>
      <c r="CJ51" s="112">
        <v>6710</v>
      </c>
      <c r="CK51" s="113">
        <v>86</v>
      </c>
      <c r="CL51" s="114" t="s">
        <v>134</v>
      </c>
      <c r="CM51" s="114" t="s">
        <v>108</v>
      </c>
      <c r="CN51" s="114"/>
      <c r="CO51" s="115" t="s">
        <v>102</v>
      </c>
      <c r="CP51" s="115" t="s">
        <v>102</v>
      </c>
      <c r="CQ51" s="115" t="s">
        <v>102</v>
      </c>
      <c r="CR51" s="115" t="s">
        <v>102</v>
      </c>
      <c r="CS51" s="116"/>
      <c r="CT51" s="117" t="s">
        <v>109</v>
      </c>
      <c r="CU51" s="117" t="s">
        <v>109</v>
      </c>
      <c r="CV51" s="83">
        <v>47</v>
      </c>
      <c r="CW51" s="83" t="s">
        <v>108</v>
      </c>
      <c r="CX51" s="83">
        <v>47</v>
      </c>
      <c r="CY51" s="83" t="s">
        <v>108</v>
      </c>
      <c r="CZ51" s="83">
        <v>6375</v>
      </c>
      <c r="DA51" s="83" t="s">
        <v>419</v>
      </c>
      <c r="DB51" s="83" t="s">
        <v>130</v>
      </c>
      <c r="DC51" s="83" t="s">
        <v>499</v>
      </c>
      <c r="DD51" s="83">
        <v>1096</v>
      </c>
      <c r="DE51" s="83" t="s">
        <v>444</v>
      </c>
      <c r="DF51" s="83" t="s">
        <v>130</v>
      </c>
      <c r="DG51" s="83" t="s">
        <v>499</v>
      </c>
      <c r="DH51" s="83"/>
      <c r="DI51" s="83">
        <v>0</v>
      </c>
      <c r="DJ51" s="83">
        <v>1</v>
      </c>
      <c r="DK51" s="83">
        <v>0</v>
      </c>
      <c r="DL51" s="83">
        <v>0</v>
      </c>
      <c r="DM51" s="83">
        <v>0</v>
      </c>
      <c r="DN51" s="83">
        <v>0</v>
      </c>
      <c r="DO51" s="83">
        <v>0</v>
      </c>
      <c r="DP51" s="83">
        <v>0</v>
      </c>
      <c r="DQ51" s="83">
        <v>0</v>
      </c>
      <c r="DR51" s="83">
        <v>0</v>
      </c>
      <c r="DS51" s="83">
        <v>0</v>
      </c>
      <c r="DT51" s="83">
        <v>3</v>
      </c>
      <c r="DU51" s="83">
        <v>3</v>
      </c>
      <c r="DV51" s="83">
        <v>0</v>
      </c>
      <c r="DW51" s="83">
        <v>0</v>
      </c>
      <c r="DX51" s="83">
        <v>3</v>
      </c>
      <c r="DY51" s="85">
        <v>43693</v>
      </c>
      <c r="DZ51" s="83" t="s">
        <v>4098</v>
      </c>
      <c r="EA51" s="83" t="s">
        <v>102</v>
      </c>
      <c r="EB51" s="83" t="s">
        <v>482</v>
      </c>
      <c r="EC51" s="83">
        <v>47</v>
      </c>
      <c r="ED51" s="83" t="s">
        <v>483</v>
      </c>
      <c r="EE51" s="83">
        <v>1</v>
      </c>
      <c r="EF51" s="83">
        <v>0</v>
      </c>
      <c r="EG51" s="83">
        <v>0</v>
      </c>
      <c r="EH51" s="83" t="s">
        <v>109</v>
      </c>
      <c r="EI51" s="83" t="s">
        <v>108</v>
      </c>
      <c r="EJ51" s="83" t="s">
        <v>583</v>
      </c>
      <c r="EK51" s="83">
        <v>0</v>
      </c>
      <c r="EL51" s="83">
        <v>0</v>
      </c>
      <c r="EM51" s="83">
        <v>1</v>
      </c>
      <c r="EN51" s="83" t="s">
        <v>497</v>
      </c>
      <c r="EO51" s="83"/>
      <c r="EP51" s="83" t="s">
        <v>436</v>
      </c>
      <c r="EQ51" s="136">
        <v>1</v>
      </c>
      <c r="ER51" s="136">
        <v>1</v>
      </c>
      <c r="ES51" s="136">
        <v>1</v>
      </c>
      <c r="ET51" s="136">
        <v>1</v>
      </c>
      <c r="EU51" s="215" t="s">
        <v>269</v>
      </c>
      <c r="EV51" s="136">
        <v>1</v>
      </c>
      <c r="EW51" s="136">
        <v>1</v>
      </c>
      <c r="EX51" s="136">
        <v>1</v>
      </c>
      <c r="EY51" s="136">
        <v>1</v>
      </c>
      <c r="EZ51" s="136">
        <v>1</v>
      </c>
      <c r="FP51" s="215" t="s">
        <v>592</v>
      </c>
      <c r="FQ51" s="136" t="b">
        <v>1</v>
      </c>
      <c r="FR51" s="136" t="b">
        <v>1</v>
      </c>
      <c r="FS51" s="136" t="b">
        <v>1</v>
      </c>
      <c r="FT51" s="136" t="b">
        <v>1</v>
      </c>
      <c r="FX51" s="215" t="s">
        <v>269</v>
      </c>
    </row>
    <row r="52" spans="1:180" ht="60" customHeight="1" x14ac:dyDescent="0.55000000000000004">
      <c r="A52" s="83" t="s">
        <v>130</v>
      </c>
      <c r="B52" s="83" t="s">
        <v>98</v>
      </c>
      <c r="C52" s="136">
        <v>114180</v>
      </c>
      <c r="D52" s="207" t="s">
        <v>629</v>
      </c>
      <c r="E52" s="208" t="s">
        <v>634</v>
      </c>
      <c r="F52" s="83" t="s">
        <v>108</v>
      </c>
      <c r="G52" s="85">
        <v>26341</v>
      </c>
      <c r="H52" s="83" t="s">
        <v>102</v>
      </c>
      <c r="I52" s="85">
        <v>34633</v>
      </c>
      <c r="J52" s="83" t="s">
        <v>228</v>
      </c>
      <c r="K52" s="216">
        <v>930403451806</v>
      </c>
      <c r="L52" s="83" t="s">
        <v>191</v>
      </c>
      <c r="M52" s="85">
        <v>43642</v>
      </c>
      <c r="N52" s="83">
        <v>458.33333333333297</v>
      </c>
      <c r="O52" s="83" t="s">
        <v>193</v>
      </c>
      <c r="P52" s="83" t="s">
        <v>181</v>
      </c>
      <c r="Q52" s="208" t="s">
        <v>5236</v>
      </c>
      <c r="R52" s="83" t="s">
        <v>102</v>
      </c>
      <c r="S52" s="83" t="s">
        <v>102</v>
      </c>
      <c r="T52" s="83" t="s">
        <v>131</v>
      </c>
      <c r="U52" s="83" t="s">
        <v>9123</v>
      </c>
      <c r="V52" s="83" t="s">
        <v>104</v>
      </c>
      <c r="W52" s="83" t="s">
        <v>105</v>
      </c>
      <c r="X52" s="86" t="s">
        <v>5236</v>
      </c>
      <c r="Y52" s="87" t="s">
        <v>102</v>
      </c>
      <c r="Z52" s="87" t="s">
        <v>102</v>
      </c>
      <c r="AA52" s="87" t="s">
        <v>131</v>
      </c>
      <c r="AB52" s="87" t="s">
        <v>9123</v>
      </c>
      <c r="AC52" s="87" t="s">
        <v>104</v>
      </c>
      <c r="AD52" s="87" t="s">
        <v>105</v>
      </c>
      <c r="AE52" s="87" t="s">
        <v>106</v>
      </c>
      <c r="AF52" s="86" t="s">
        <v>5236</v>
      </c>
      <c r="AG52" s="87" t="s">
        <v>177</v>
      </c>
      <c r="AH52" s="87" t="s">
        <v>9123</v>
      </c>
      <c r="AI52" s="87" t="s">
        <v>104</v>
      </c>
      <c r="AJ52" s="87" t="s">
        <v>204</v>
      </c>
      <c r="AK52" s="88"/>
      <c r="AL52" s="83" t="s">
        <v>107</v>
      </c>
      <c r="AM52" s="89" t="s">
        <v>454</v>
      </c>
      <c r="AN52" s="90" t="s">
        <v>416</v>
      </c>
      <c r="AO52" s="91" t="s">
        <v>643</v>
      </c>
      <c r="AP52" s="90">
        <v>8.3333333333333304</v>
      </c>
      <c r="AQ52" s="92" t="s">
        <v>102</v>
      </c>
      <c r="AR52" s="93" t="s">
        <v>102</v>
      </c>
      <c r="AS52" s="93" t="s">
        <v>102</v>
      </c>
      <c r="AT52" s="93" t="s">
        <v>102</v>
      </c>
      <c r="AU52" s="210" t="s">
        <v>645</v>
      </c>
      <c r="AV52" s="93" t="s">
        <v>185</v>
      </c>
      <c r="AW52" s="94" t="s">
        <v>102</v>
      </c>
      <c r="AX52" s="93" t="s">
        <v>105</v>
      </c>
      <c r="AY52" s="95" t="s">
        <v>104</v>
      </c>
      <c r="AZ52" s="93" t="s">
        <v>102</v>
      </c>
      <c r="BA52" s="93" t="s">
        <v>102</v>
      </c>
      <c r="BB52" s="93" t="s">
        <v>102</v>
      </c>
      <c r="BC52" s="93" t="s">
        <v>102</v>
      </c>
      <c r="BD52" s="96" t="s">
        <v>102</v>
      </c>
      <c r="BE52" s="90">
        <v>-15.1666666666667</v>
      </c>
      <c r="BF52" s="93" t="s">
        <v>102</v>
      </c>
      <c r="BG52" s="93" t="s">
        <v>102</v>
      </c>
      <c r="BH52" s="93" t="s">
        <v>102</v>
      </c>
      <c r="BI52" s="93" t="s">
        <v>102</v>
      </c>
      <c r="BJ52" s="210" t="s">
        <v>643</v>
      </c>
      <c r="BK52" s="93" t="s">
        <v>196</v>
      </c>
      <c r="BL52" s="97" t="s">
        <v>102</v>
      </c>
      <c r="BM52" s="93" t="s">
        <v>105</v>
      </c>
      <c r="BN52" s="93" t="s">
        <v>596</v>
      </c>
      <c r="BO52" s="93" t="s">
        <v>102</v>
      </c>
      <c r="BP52" s="98" t="s">
        <v>102</v>
      </c>
      <c r="BQ52" s="93" t="s">
        <v>102</v>
      </c>
      <c r="BR52" s="93" t="s">
        <v>102</v>
      </c>
      <c r="BS52" s="93" t="s">
        <v>102</v>
      </c>
      <c r="BT52" s="99" t="s">
        <v>591</v>
      </c>
      <c r="BU52" s="100" t="s">
        <v>10753</v>
      </c>
      <c r="BV52" s="101" t="s">
        <v>471</v>
      </c>
      <c r="BW52" s="136"/>
      <c r="BX52" s="103" t="s">
        <v>565</v>
      </c>
      <c r="BY52" s="104" t="s">
        <v>190</v>
      </c>
      <c r="BZ52" s="136"/>
      <c r="CA52" s="83" t="s">
        <v>599</v>
      </c>
      <c r="CB52" s="106" t="s">
        <v>647</v>
      </c>
      <c r="CC52" s="106" t="s">
        <v>5600</v>
      </c>
      <c r="CD52" s="107"/>
      <c r="CE52" s="108" t="s">
        <v>107</v>
      </c>
      <c r="CF52" s="108" t="s">
        <v>107</v>
      </c>
      <c r="CG52" s="109"/>
      <c r="CH52" s="110" t="s">
        <v>107</v>
      </c>
      <c r="CI52" s="111"/>
      <c r="CJ52" s="112">
        <v>6710</v>
      </c>
      <c r="CK52" s="113">
        <v>86</v>
      </c>
      <c r="CL52" s="114" t="s">
        <v>134</v>
      </c>
      <c r="CM52" s="114" t="s">
        <v>108</v>
      </c>
      <c r="CN52" s="114"/>
      <c r="CO52" s="115" t="s">
        <v>102</v>
      </c>
      <c r="CP52" s="115" t="s">
        <v>102</v>
      </c>
      <c r="CQ52" s="115" t="s">
        <v>102</v>
      </c>
      <c r="CR52" s="115" t="s">
        <v>102</v>
      </c>
      <c r="CS52" s="116"/>
      <c r="CT52" s="117" t="s">
        <v>109</v>
      </c>
      <c r="CU52" s="117" t="s">
        <v>109</v>
      </c>
      <c r="CV52" s="83">
        <v>48</v>
      </c>
      <c r="CW52" s="83" t="s">
        <v>108</v>
      </c>
      <c r="CX52" s="83">
        <v>48</v>
      </c>
      <c r="CY52" s="83" t="s">
        <v>108</v>
      </c>
      <c r="CZ52" s="83">
        <v>6376</v>
      </c>
      <c r="DA52" s="83" t="s">
        <v>419</v>
      </c>
      <c r="DB52" s="83" t="s">
        <v>130</v>
      </c>
      <c r="DC52" s="83" t="s">
        <v>499</v>
      </c>
      <c r="DD52" s="83">
        <v>1097</v>
      </c>
      <c r="DE52" s="83" t="s">
        <v>444</v>
      </c>
      <c r="DF52" s="83" t="s">
        <v>130</v>
      </c>
      <c r="DG52" s="83" t="s">
        <v>499</v>
      </c>
      <c r="DH52" s="83"/>
      <c r="DI52" s="83">
        <v>0</v>
      </c>
      <c r="DJ52" s="83">
        <v>1</v>
      </c>
      <c r="DK52" s="83">
        <v>0</v>
      </c>
      <c r="DL52" s="83">
        <v>0</v>
      </c>
      <c r="DM52" s="83">
        <v>0</v>
      </c>
      <c r="DN52" s="83">
        <v>0</v>
      </c>
      <c r="DO52" s="83">
        <v>0</v>
      </c>
      <c r="DP52" s="83">
        <v>0</v>
      </c>
      <c r="DQ52" s="83">
        <v>0</v>
      </c>
      <c r="DR52" s="83">
        <v>0</v>
      </c>
      <c r="DS52" s="83">
        <v>0</v>
      </c>
      <c r="DT52" s="83">
        <v>3</v>
      </c>
      <c r="DU52" s="83">
        <v>3</v>
      </c>
      <c r="DV52" s="83">
        <v>0</v>
      </c>
      <c r="DW52" s="83">
        <v>0</v>
      </c>
      <c r="DX52" s="83">
        <v>3</v>
      </c>
      <c r="DY52" s="85">
        <v>43694</v>
      </c>
      <c r="DZ52" s="83" t="s">
        <v>4099</v>
      </c>
      <c r="EA52" s="83" t="s">
        <v>102</v>
      </c>
      <c r="EB52" s="83" t="s">
        <v>482</v>
      </c>
      <c r="EC52" s="83">
        <v>48</v>
      </c>
      <c r="ED52" s="83" t="s">
        <v>483</v>
      </c>
      <c r="EE52" s="83">
        <v>1</v>
      </c>
      <c r="EF52" s="83">
        <v>0</v>
      </c>
      <c r="EG52" s="83">
        <v>0</v>
      </c>
      <c r="EH52" s="83" t="s">
        <v>109</v>
      </c>
      <c r="EI52" s="83" t="s">
        <v>108</v>
      </c>
      <c r="EJ52" s="83" t="s">
        <v>583</v>
      </c>
      <c r="EK52" s="83">
        <v>0</v>
      </c>
      <c r="EL52" s="83">
        <v>0</v>
      </c>
      <c r="EM52" s="83">
        <v>1</v>
      </c>
      <c r="EN52" s="83" t="s">
        <v>497</v>
      </c>
      <c r="EO52" s="83"/>
      <c r="EP52" s="83" t="s">
        <v>436</v>
      </c>
      <c r="EQ52" s="136">
        <v>1</v>
      </c>
      <c r="ER52" s="136">
        <v>1</v>
      </c>
      <c r="ES52" s="136">
        <v>1</v>
      </c>
      <c r="ET52" s="136">
        <v>1</v>
      </c>
      <c r="EU52" s="215" t="s">
        <v>269</v>
      </c>
      <c r="EV52" s="136">
        <v>1</v>
      </c>
      <c r="EW52" s="136">
        <v>1</v>
      </c>
      <c r="EX52" s="136">
        <v>1</v>
      </c>
      <c r="EY52" s="136">
        <v>1</v>
      </c>
      <c r="EZ52" s="136">
        <v>1</v>
      </c>
      <c r="FP52" s="215" t="s">
        <v>592</v>
      </c>
      <c r="FQ52" s="136" t="b">
        <v>1</v>
      </c>
      <c r="FR52" s="136" t="b">
        <v>1</v>
      </c>
      <c r="FS52" s="136" t="b">
        <v>1</v>
      </c>
      <c r="FT52" s="136" t="b">
        <v>1</v>
      </c>
      <c r="FX52" s="215" t="s">
        <v>269</v>
      </c>
    </row>
    <row r="53" spans="1:180" ht="60" customHeight="1" x14ac:dyDescent="0.55000000000000004">
      <c r="A53" s="83" t="s">
        <v>130</v>
      </c>
      <c r="B53" s="83" t="s">
        <v>98</v>
      </c>
      <c r="C53" s="136">
        <v>334854</v>
      </c>
      <c r="D53" s="207" t="s">
        <v>627</v>
      </c>
      <c r="E53" s="208" t="s">
        <v>630</v>
      </c>
      <c r="F53" s="83" t="s">
        <v>108</v>
      </c>
      <c r="G53" s="85">
        <v>20621</v>
      </c>
      <c r="H53" s="83" t="s">
        <v>102</v>
      </c>
      <c r="I53" s="85">
        <v>39794</v>
      </c>
      <c r="J53" s="83" t="s">
        <v>228</v>
      </c>
      <c r="K53" s="216">
        <v>881079746548</v>
      </c>
      <c r="L53" s="83" t="s">
        <v>191</v>
      </c>
      <c r="M53" s="85">
        <v>43631</v>
      </c>
      <c r="N53" s="83">
        <v>453.33333333333297</v>
      </c>
      <c r="O53" s="83" t="s">
        <v>180</v>
      </c>
      <c r="P53" s="83" t="s">
        <v>181</v>
      </c>
      <c r="Q53" s="208" t="s">
        <v>5240</v>
      </c>
      <c r="R53" s="83" t="s">
        <v>102</v>
      </c>
      <c r="S53" s="83" t="s">
        <v>102</v>
      </c>
      <c r="T53" s="83" t="s">
        <v>199</v>
      </c>
      <c r="U53" s="83" t="s">
        <v>9124</v>
      </c>
      <c r="V53" s="83" t="s">
        <v>104</v>
      </c>
      <c r="W53" s="83" t="s">
        <v>105</v>
      </c>
      <c r="X53" s="86" t="s">
        <v>5240</v>
      </c>
      <c r="Y53" s="87" t="s">
        <v>102</v>
      </c>
      <c r="Z53" s="87" t="s">
        <v>102</v>
      </c>
      <c r="AA53" s="87" t="s">
        <v>199</v>
      </c>
      <c r="AB53" s="87" t="s">
        <v>9124</v>
      </c>
      <c r="AC53" s="87" t="s">
        <v>104</v>
      </c>
      <c r="AD53" s="87" t="s">
        <v>105</v>
      </c>
      <c r="AE53" s="87" t="s">
        <v>106</v>
      </c>
      <c r="AF53" s="86" t="s">
        <v>5240</v>
      </c>
      <c r="AG53" s="87" t="s">
        <v>489</v>
      </c>
      <c r="AH53" s="87" t="s">
        <v>9125</v>
      </c>
      <c r="AI53" s="87" t="s">
        <v>104</v>
      </c>
      <c r="AJ53" s="87" t="s">
        <v>204</v>
      </c>
      <c r="AK53" s="88"/>
      <c r="AL53" s="83" t="s">
        <v>107</v>
      </c>
      <c r="AM53" s="89" t="s">
        <v>454</v>
      </c>
      <c r="AN53" s="90" t="s">
        <v>416</v>
      </c>
      <c r="AO53" s="91" t="s">
        <v>641</v>
      </c>
      <c r="AP53" s="90">
        <v>8.3333333333333304</v>
      </c>
      <c r="AQ53" s="92" t="s">
        <v>211</v>
      </c>
      <c r="AR53" s="93" t="s">
        <v>102</v>
      </c>
      <c r="AS53" s="93" t="s">
        <v>102</v>
      </c>
      <c r="AT53" s="93" t="s">
        <v>102</v>
      </c>
      <c r="AU53" s="210" t="s">
        <v>641</v>
      </c>
      <c r="AV53" s="93" t="s">
        <v>192</v>
      </c>
      <c r="AW53" s="94" t="s">
        <v>102</v>
      </c>
      <c r="AX53" s="93" t="s">
        <v>105</v>
      </c>
      <c r="AY53" s="95" t="s">
        <v>188</v>
      </c>
      <c r="AZ53" s="93" t="s">
        <v>102</v>
      </c>
      <c r="BA53" s="93" t="s">
        <v>9126</v>
      </c>
      <c r="BB53" s="93" t="s">
        <v>102</v>
      </c>
      <c r="BC53" s="93" t="s">
        <v>102</v>
      </c>
      <c r="BD53" s="96" t="s">
        <v>102</v>
      </c>
      <c r="BE53" s="90">
        <v>-15.6666666666667</v>
      </c>
      <c r="BF53" s="93" t="s">
        <v>211</v>
      </c>
      <c r="BG53" s="93" t="s">
        <v>102</v>
      </c>
      <c r="BH53" s="93" t="s">
        <v>102</v>
      </c>
      <c r="BI53" s="93" t="s">
        <v>102</v>
      </c>
      <c r="BJ53" s="210" t="s">
        <v>646</v>
      </c>
      <c r="BK53" s="93" t="s">
        <v>182</v>
      </c>
      <c r="BL53" s="97" t="s">
        <v>102</v>
      </c>
      <c r="BM53" s="93" t="s">
        <v>105</v>
      </c>
      <c r="BN53" s="93" t="s">
        <v>104</v>
      </c>
      <c r="BO53" s="93" t="s">
        <v>102</v>
      </c>
      <c r="BP53" s="98">
        <v>20180223</v>
      </c>
      <c r="BQ53" s="93" t="s">
        <v>102</v>
      </c>
      <c r="BR53" s="93" t="s">
        <v>102</v>
      </c>
      <c r="BS53" s="93" t="s">
        <v>102</v>
      </c>
      <c r="BT53" s="99" t="s">
        <v>591</v>
      </c>
      <c r="BU53" s="100" t="s">
        <v>10754</v>
      </c>
      <c r="BV53" s="101" t="s">
        <v>471</v>
      </c>
      <c r="BW53" s="136"/>
      <c r="BX53" s="103" t="s">
        <v>565</v>
      </c>
      <c r="BY53" s="104" t="s">
        <v>190</v>
      </c>
      <c r="BZ53" s="136"/>
      <c r="CA53" s="83" t="s">
        <v>599</v>
      </c>
      <c r="CB53" s="106" t="s">
        <v>647</v>
      </c>
      <c r="CC53" s="106" t="s">
        <v>5612</v>
      </c>
      <c r="CD53" s="107"/>
      <c r="CE53" s="108" t="s">
        <v>107</v>
      </c>
      <c r="CF53" s="108" t="s">
        <v>107</v>
      </c>
      <c r="CG53" s="109"/>
      <c r="CH53" s="110" t="s">
        <v>107</v>
      </c>
      <c r="CI53" s="111"/>
      <c r="CJ53" s="112">
        <v>6710</v>
      </c>
      <c r="CK53" s="113">
        <v>86</v>
      </c>
      <c r="CL53" s="114" t="s">
        <v>134</v>
      </c>
      <c r="CM53" s="114" t="s">
        <v>108</v>
      </c>
      <c r="CN53" s="114"/>
      <c r="CO53" s="115" t="s">
        <v>102</v>
      </c>
      <c r="CP53" s="115" t="s">
        <v>102</v>
      </c>
      <c r="CQ53" s="115" t="s">
        <v>102</v>
      </c>
      <c r="CR53" s="115" t="s">
        <v>102</v>
      </c>
      <c r="CS53" s="116"/>
      <c r="CT53" s="117" t="s">
        <v>109</v>
      </c>
      <c r="CU53" s="117" t="s">
        <v>109</v>
      </c>
      <c r="CV53" s="83">
        <v>49</v>
      </c>
      <c r="CW53" s="83" t="s">
        <v>108</v>
      </c>
      <c r="CX53" s="83">
        <v>49</v>
      </c>
      <c r="CY53" s="83" t="s">
        <v>108</v>
      </c>
      <c r="CZ53" s="83">
        <v>6377</v>
      </c>
      <c r="DA53" s="83" t="s">
        <v>419</v>
      </c>
      <c r="DB53" s="83" t="s">
        <v>130</v>
      </c>
      <c r="DC53" s="83" t="s">
        <v>499</v>
      </c>
      <c r="DD53" s="83">
        <v>1098</v>
      </c>
      <c r="DE53" s="83" t="s">
        <v>444</v>
      </c>
      <c r="DF53" s="83" t="s">
        <v>130</v>
      </c>
      <c r="DG53" s="83" t="s">
        <v>499</v>
      </c>
      <c r="DH53" s="83"/>
      <c r="DI53" s="83">
        <v>0</v>
      </c>
      <c r="DJ53" s="83">
        <v>1</v>
      </c>
      <c r="DK53" s="83">
        <v>0</v>
      </c>
      <c r="DL53" s="83">
        <v>0</v>
      </c>
      <c r="DM53" s="83">
        <v>0</v>
      </c>
      <c r="DN53" s="83">
        <v>0</v>
      </c>
      <c r="DO53" s="83">
        <v>0</v>
      </c>
      <c r="DP53" s="83">
        <v>0</v>
      </c>
      <c r="DQ53" s="83">
        <v>0</v>
      </c>
      <c r="DR53" s="83">
        <v>0</v>
      </c>
      <c r="DS53" s="83">
        <v>0</v>
      </c>
      <c r="DT53" s="83">
        <v>3</v>
      </c>
      <c r="DU53" s="83">
        <v>3</v>
      </c>
      <c r="DV53" s="83">
        <v>0</v>
      </c>
      <c r="DW53" s="83">
        <v>0</v>
      </c>
      <c r="DX53" s="83">
        <v>3</v>
      </c>
      <c r="DY53" s="85">
        <v>43695</v>
      </c>
      <c r="DZ53" s="83" t="s">
        <v>4100</v>
      </c>
      <c r="EA53" s="83" t="s">
        <v>102</v>
      </c>
      <c r="EB53" s="83" t="s">
        <v>482</v>
      </c>
      <c r="EC53" s="83">
        <v>49</v>
      </c>
      <c r="ED53" s="83" t="s">
        <v>483</v>
      </c>
      <c r="EE53" s="83">
        <v>1</v>
      </c>
      <c r="EF53" s="83">
        <v>0</v>
      </c>
      <c r="EG53" s="83">
        <v>0</v>
      </c>
      <c r="EH53" s="83" t="s">
        <v>109</v>
      </c>
      <c r="EI53" s="83" t="s">
        <v>108</v>
      </c>
      <c r="EJ53" s="83" t="s">
        <v>583</v>
      </c>
      <c r="EK53" s="83">
        <v>0</v>
      </c>
      <c r="EL53" s="83">
        <v>0</v>
      </c>
      <c r="EM53" s="83">
        <v>1</v>
      </c>
      <c r="EN53" s="83" t="s">
        <v>497</v>
      </c>
      <c r="EO53" s="83"/>
      <c r="EP53" s="83" t="s">
        <v>436</v>
      </c>
      <c r="EQ53" s="136">
        <v>1</v>
      </c>
      <c r="ER53" s="136">
        <v>1</v>
      </c>
      <c r="ES53" s="136">
        <v>1</v>
      </c>
      <c r="ET53" s="136">
        <v>1</v>
      </c>
      <c r="EU53" s="215" t="s">
        <v>269</v>
      </c>
      <c r="EV53" s="136">
        <v>1</v>
      </c>
      <c r="EW53" s="136">
        <v>1</v>
      </c>
      <c r="EX53" s="136">
        <v>1</v>
      </c>
      <c r="EY53" s="136">
        <v>1</v>
      </c>
      <c r="EZ53" s="136">
        <v>1</v>
      </c>
      <c r="FP53" s="215" t="s">
        <v>592</v>
      </c>
      <c r="FQ53" s="136" t="b">
        <v>1</v>
      </c>
      <c r="FR53" s="136" t="b">
        <v>1</v>
      </c>
      <c r="FS53" s="136" t="b">
        <v>1</v>
      </c>
      <c r="FT53" s="136" t="b">
        <v>1</v>
      </c>
      <c r="FX53" s="215" t="s">
        <v>269</v>
      </c>
    </row>
    <row r="54" spans="1:180" ht="60" customHeight="1" x14ac:dyDescent="0.55000000000000004">
      <c r="A54" s="83" t="s">
        <v>130</v>
      </c>
      <c r="B54" s="83" t="s">
        <v>98</v>
      </c>
      <c r="C54" s="136">
        <v>758516</v>
      </c>
      <c r="D54" s="207" t="s">
        <v>628</v>
      </c>
      <c r="E54" s="208" t="s">
        <v>633</v>
      </c>
      <c r="F54" s="83" t="s">
        <v>108</v>
      </c>
      <c r="G54" s="85">
        <v>22744</v>
      </c>
      <c r="H54" s="83" t="s">
        <v>102</v>
      </c>
      <c r="I54" s="85">
        <v>39772</v>
      </c>
      <c r="J54" s="83" t="s">
        <v>228</v>
      </c>
      <c r="K54" s="216">
        <v>309398475996</v>
      </c>
      <c r="L54" s="83" t="s">
        <v>191</v>
      </c>
      <c r="M54" s="85">
        <v>43619</v>
      </c>
      <c r="N54" s="83">
        <v>448.33333333333297</v>
      </c>
      <c r="O54" s="83" t="s">
        <v>193</v>
      </c>
      <c r="P54" s="83" t="s">
        <v>181</v>
      </c>
      <c r="Q54" s="208" t="s">
        <v>5244</v>
      </c>
      <c r="R54" s="83" t="s">
        <v>102</v>
      </c>
      <c r="S54" s="83" t="s">
        <v>102</v>
      </c>
      <c r="T54" s="83" t="s">
        <v>133</v>
      </c>
      <c r="U54" s="83" t="s">
        <v>9127</v>
      </c>
      <c r="V54" s="83" t="s">
        <v>111</v>
      </c>
      <c r="W54" s="83" t="s">
        <v>105</v>
      </c>
      <c r="X54" s="86" t="s">
        <v>5244</v>
      </c>
      <c r="Y54" s="87" t="s">
        <v>102</v>
      </c>
      <c r="Z54" s="87" t="s">
        <v>102</v>
      </c>
      <c r="AA54" s="87" t="s">
        <v>133</v>
      </c>
      <c r="AB54" s="87" t="s">
        <v>9127</v>
      </c>
      <c r="AC54" s="87" t="s">
        <v>111</v>
      </c>
      <c r="AD54" s="87" t="s">
        <v>105</v>
      </c>
      <c r="AE54" s="87" t="s">
        <v>106</v>
      </c>
      <c r="AF54" s="86" t="s">
        <v>5244</v>
      </c>
      <c r="AG54" s="87" t="s">
        <v>486</v>
      </c>
      <c r="AH54" s="87" t="s">
        <v>9127</v>
      </c>
      <c r="AI54" s="87" t="s">
        <v>111</v>
      </c>
      <c r="AJ54" s="87" t="s">
        <v>204</v>
      </c>
      <c r="AK54" s="88"/>
      <c r="AL54" s="83" t="s">
        <v>107</v>
      </c>
      <c r="AM54" s="89" t="s">
        <v>454</v>
      </c>
      <c r="AN54" s="90" t="s">
        <v>416</v>
      </c>
      <c r="AO54" s="91" t="s">
        <v>642</v>
      </c>
      <c r="AP54" s="90">
        <v>8.3333333333333304</v>
      </c>
      <c r="AQ54" s="92" t="s">
        <v>102</v>
      </c>
      <c r="AR54" s="93" t="s">
        <v>102</v>
      </c>
      <c r="AS54" s="93" t="s">
        <v>102</v>
      </c>
      <c r="AT54" s="93" t="s">
        <v>102</v>
      </c>
      <c r="AU54" s="210" t="s">
        <v>644</v>
      </c>
      <c r="AV54" s="93" t="s">
        <v>185</v>
      </c>
      <c r="AW54" s="94" t="s">
        <v>102</v>
      </c>
      <c r="AX54" s="93" t="s">
        <v>183</v>
      </c>
      <c r="AY54" s="95" t="s">
        <v>111</v>
      </c>
      <c r="AZ54" s="93" t="s">
        <v>102</v>
      </c>
      <c r="BA54" s="93" t="s">
        <v>102</v>
      </c>
      <c r="BB54" s="93" t="s">
        <v>102</v>
      </c>
      <c r="BC54" s="93" t="s">
        <v>102</v>
      </c>
      <c r="BD54" s="96" t="s">
        <v>102</v>
      </c>
      <c r="BE54" s="90">
        <v>-16.1666666666667</v>
      </c>
      <c r="BF54" s="93" t="s">
        <v>102</v>
      </c>
      <c r="BG54" s="93" t="s">
        <v>102</v>
      </c>
      <c r="BH54" s="93" t="s">
        <v>102</v>
      </c>
      <c r="BI54" s="93" t="s">
        <v>102</v>
      </c>
      <c r="BJ54" s="210" t="s">
        <v>642</v>
      </c>
      <c r="BK54" s="93" t="s">
        <v>192</v>
      </c>
      <c r="BL54" s="97" t="s">
        <v>102</v>
      </c>
      <c r="BM54" s="93" t="s">
        <v>183</v>
      </c>
      <c r="BN54" s="93" t="s">
        <v>106</v>
      </c>
      <c r="BO54" s="93" t="s">
        <v>102</v>
      </c>
      <c r="BP54" s="98" t="s">
        <v>102</v>
      </c>
      <c r="BQ54" s="93" t="s">
        <v>102</v>
      </c>
      <c r="BR54" s="93" t="s">
        <v>102</v>
      </c>
      <c r="BS54" s="93" t="s">
        <v>102</v>
      </c>
      <c r="BT54" s="99" t="s">
        <v>591</v>
      </c>
      <c r="BU54" s="100" t="s">
        <v>10755</v>
      </c>
      <c r="BV54" s="101" t="s">
        <v>471</v>
      </c>
      <c r="BW54" s="136"/>
      <c r="BX54" s="103" t="s">
        <v>565</v>
      </c>
      <c r="BY54" s="104" t="s">
        <v>190</v>
      </c>
      <c r="BZ54" s="136"/>
      <c r="CA54" s="83" t="s">
        <v>599</v>
      </c>
      <c r="CB54" s="106" t="s">
        <v>647</v>
      </c>
      <c r="CC54" s="106" t="s">
        <v>5624</v>
      </c>
      <c r="CD54" s="107"/>
      <c r="CE54" s="108" t="s">
        <v>107</v>
      </c>
      <c r="CF54" s="108" t="s">
        <v>107</v>
      </c>
      <c r="CG54" s="109"/>
      <c r="CH54" s="110" t="s">
        <v>107</v>
      </c>
      <c r="CI54" s="111"/>
      <c r="CJ54" s="112">
        <v>6710</v>
      </c>
      <c r="CK54" s="113">
        <v>86</v>
      </c>
      <c r="CL54" s="114" t="s">
        <v>134</v>
      </c>
      <c r="CM54" s="114" t="s">
        <v>108</v>
      </c>
      <c r="CN54" s="114"/>
      <c r="CO54" s="115" t="s">
        <v>102</v>
      </c>
      <c r="CP54" s="115" t="s">
        <v>102</v>
      </c>
      <c r="CQ54" s="115" t="s">
        <v>102</v>
      </c>
      <c r="CR54" s="115" t="s">
        <v>102</v>
      </c>
      <c r="CS54" s="116"/>
      <c r="CT54" s="117" t="s">
        <v>109</v>
      </c>
      <c r="CU54" s="117" t="s">
        <v>109</v>
      </c>
      <c r="CV54" s="83">
        <v>50</v>
      </c>
      <c r="CW54" s="83" t="s">
        <v>108</v>
      </c>
      <c r="CX54" s="83">
        <v>50</v>
      </c>
      <c r="CY54" s="83" t="s">
        <v>108</v>
      </c>
      <c r="CZ54" s="83">
        <v>6378</v>
      </c>
      <c r="DA54" s="83" t="s">
        <v>419</v>
      </c>
      <c r="DB54" s="83" t="s">
        <v>130</v>
      </c>
      <c r="DC54" s="83" t="s">
        <v>499</v>
      </c>
      <c r="DD54" s="83">
        <v>1099</v>
      </c>
      <c r="DE54" s="83" t="s">
        <v>444</v>
      </c>
      <c r="DF54" s="83" t="s">
        <v>130</v>
      </c>
      <c r="DG54" s="83" t="s">
        <v>499</v>
      </c>
      <c r="DH54" s="83"/>
      <c r="DI54" s="83">
        <v>0</v>
      </c>
      <c r="DJ54" s="83">
        <v>1</v>
      </c>
      <c r="DK54" s="83">
        <v>0</v>
      </c>
      <c r="DL54" s="83">
        <v>0</v>
      </c>
      <c r="DM54" s="83">
        <v>0</v>
      </c>
      <c r="DN54" s="83">
        <v>0</v>
      </c>
      <c r="DO54" s="83">
        <v>0</v>
      </c>
      <c r="DP54" s="83">
        <v>0</v>
      </c>
      <c r="DQ54" s="83">
        <v>0</v>
      </c>
      <c r="DR54" s="83">
        <v>0</v>
      </c>
      <c r="DS54" s="83">
        <v>0</v>
      </c>
      <c r="DT54" s="83">
        <v>3</v>
      </c>
      <c r="DU54" s="83">
        <v>3</v>
      </c>
      <c r="DV54" s="83">
        <v>0</v>
      </c>
      <c r="DW54" s="83">
        <v>0</v>
      </c>
      <c r="DX54" s="83">
        <v>3</v>
      </c>
      <c r="DY54" s="85">
        <v>43696</v>
      </c>
      <c r="DZ54" s="83" t="s">
        <v>4101</v>
      </c>
      <c r="EA54" s="83" t="s">
        <v>102</v>
      </c>
      <c r="EB54" s="83" t="s">
        <v>482</v>
      </c>
      <c r="EC54" s="83">
        <v>50</v>
      </c>
      <c r="ED54" s="83" t="s">
        <v>483</v>
      </c>
      <c r="EE54" s="83">
        <v>1</v>
      </c>
      <c r="EF54" s="83">
        <v>0</v>
      </c>
      <c r="EG54" s="83">
        <v>0</v>
      </c>
      <c r="EH54" s="83" t="s">
        <v>109</v>
      </c>
      <c r="EI54" s="83" t="s">
        <v>108</v>
      </c>
      <c r="EJ54" s="83" t="s">
        <v>583</v>
      </c>
      <c r="EK54" s="83">
        <v>0</v>
      </c>
      <c r="EL54" s="83">
        <v>0</v>
      </c>
      <c r="EM54" s="83">
        <v>1</v>
      </c>
      <c r="EN54" s="83" t="s">
        <v>497</v>
      </c>
      <c r="EO54" s="83"/>
      <c r="EP54" s="83" t="s">
        <v>436</v>
      </c>
      <c r="EQ54" s="136">
        <v>1</v>
      </c>
      <c r="ER54" s="136">
        <v>1</v>
      </c>
      <c r="ES54" s="136">
        <v>1</v>
      </c>
      <c r="ET54" s="136">
        <v>1</v>
      </c>
      <c r="EU54" s="215" t="s">
        <v>269</v>
      </c>
      <c r="EV54" s="136">
        <v>1</v>
      </c>
      <c r="EW54" s="136">
        <v>1</v>
      </c>
      <c r="EX54" s="136">
        <v>1</v>
      </c>
      <c r="EY54" s="136">
        <v>1</v>
      </c>
      <c r="EZ54" s="136">
        <v>1</v>
      </c>
      <c r="FP54" s="215" t="s">
        <v>592</v>
      </c>
      <c r="FQ54" s="136" t="b">
        <v>1</v>
      </c>
      <c r="FR54" s="136" t="b">
        <v>1</v>
      </c>
      <c r="FS54" s="136" t="b">
        <v>1</v>
      </c>
      <c r="FT54" s="136" t="b">
        <v>1</v>
      </c>
      <c r="FX54" s="215" t="s">
        <v>269</v>
      </c>
    </row>
    <row r="55" spans="1:180" ht="60" customHeight="1" x14ac:dyDescent="0.55000000000000004">
      <c r="A55" s="83" t="s">
        <v>130</v>
      </c>
      <c r="B55" s="83" t="s">
        <v>98</v>
      </c>
      <c r="C55" s="136">
        <v>337120</v>
      </c>
      <c r="D55" s="207" t="s">
        <v>629</v>
      </c>
      <c r="E55" s="208" t="s">
        <v>634</v>
      </c>
      <c r="F55" s="83" t="s">
        <v>108</v>
      </c>
      <c r="G55" s="85">
        <v>26341</v>
      </c>
      <c r="H55" s="83" t="s">
        <v>102</v>
      </c>
      <c r="I55" s="85">
        <v>34633</v>
      </c>
      <c r="J55" s="83" t="s">
        <v>228</v>
      </c>
      <c r="K55" s="216">
        <v>792693239065</v>
      </c>
      <c r="L55" s="83" t="s">
        <v>191</v>
      </c>
      <c r="M55" s="85">
        <v>43642</v>
      </c>
      <c r="N55" s="83">
        <v>443.33333333333297</v>
      </c>
      <c r="O55" s="83" t="s">
        <v>193</v>
      </c>
      <c r="P55" s="83" t="s">
        <v>181</v>
      </c>
      <c r="Q55" s="208" t="s">
        <v>5248</v>
      </c>
      <c r="R55" s="83" t="s">
        <v>102</v>
      </c>
      <c r="S55" s="83" t="s">
        <v>102</v>
      </c>
      <c r="T55" s="83" t="s">
        <v>131</v>
      </c>
      <c r="U55" s="83" t="s">
        <v>9128</v>
      </c>
      <c r="V55" s="83" t="s">
        <v>104</v>
      </c>
      <c r="W55" s="83" t="s">
        <v>105</v>
      </c>
      <c r="X55" s="86" t="s">
        <v>5248</v>
      </c>
      <c r="Y55" s="87" t="s">
        <v>102</v>
      </c>
      <c r="Z55" s="87" t="s">
        <v>102</v>
      </c>
      <c r="AA55" s="87" t="s">
        <v>131</v>
      </c>
      <c r="AB55" s="87" t="s">
        <v>9128</v>
      </c>
      <c r="AC55" s="87" t="s">
        <v>104</v>
      </c>
      <c r="AD55" s="87" t="s">
        <v>105</v>
      </c>
      <c r="AE55" s="87" t="s">
        <v>106</v>
      </c>
      <c r="AF55" s="86" t="s">
        <v>5248</v>
      </c>
      <c r="AG55" s="87" t="s">
        <v>177</v>
      </c>
      <c r="AH55" s="87" t="s">
        <v>9128</v>
      </c>
      <c r="AI55" s="87" t="s">
        <v>104</v>
      </c>
      <c r="AJ55" s="87" t="s">
        <v>204</v>
      </c>
      <c r="AK55" s="88"/>
      <c r="AL55" s="83" t="s">
        <v>107</v>
      </c>
      <c r="AM55" s="89" t="s">
        <v>454</v>
      </c>
      <c r="AN55" s="90" t="s">
        <v>416</v>
      </c>
      <c r="AO55" s="91" t="s">
        <v>643</v>
      </c>
      <c r="AP55" s="90">
        <v>8.3333333333333304</v>
      </c>
      <c r="AQ55" s="92" t="s">
        <v>102</v>
      </c>
      <c r="AR55" s="93" t="s">
        <v>102</v>
      </c>
      <c r="AS55" s="93" t="s">
        <v>102</v>
      </c>
      <c r="AT55" s="93" t="s">
        <v>102</v>
      </c>
      <c r="AU55" s="210" t="s">
        <v>645</v>
      </c>
      <c r="AV55" s="93" t="s">
        <v>185</v>
      </c>
      <c r="AW55" s="94" t="s">
        <v>102</v>
      </c>
      <c r="AX55" s="93" t="s">
        <v>105</v>
      </c>
      <c r="AY55" s="95" t="s">
        <v>104</v>
      </c>
      <c r="AZ55" s="93" t="s">
        <v>102</v>
      </c>
      <c r="BA55" s="93" t="s">
        <v>102</v>
      </c>
      <c r="BB55" s="93" t="s">
        <v>102</v>
      </c>
      <c r="BC55" s="93" t="s">
        <v>102</v>
      </c>
      <c r="BD55" s="96" t="s">
        <v>102</v>
      </c>
      <c r="BE55" s="90">
        <v>-16.6666666666667</v>
      </c>
      <c r="BF55" s="93" t="s">
        <v>102</v>
      </c>
      <c r="BG55" s="93" t="s">
        <v>102</v>
      </c>
      <c r="BH55" s="93" t="s">
        <v>102</v>
      </c>
      <c r="BI55" s="93" t="s">
        <v>102</v>
      </c>
      <c r="BJ55" s="210" t="s">
        <v>643</v>
      </c>
      <c r="BK55" s="93" t="s">
        <v>196</v>
      </c>
      <c r="BL55" s="97" t="s">
        <v>102</v>
      </c>
      <c r="BM55" s="93" t="s">
        <v>105</v>
      </c>
      <c r="BN55" s="93" t="s">
        <v>596</v>
      </c>
      <c r="BO55" s="93" t="s">
        <v>102</v>
      </c>
      <c r="BP55" s="98" t="s">
        <v>102</v>
      </c>
      <c r="BQ55" s="93" t="s">
        <v>102</v>
      </c>
      <c r="BR55" s="93" t="s">
        <v>102</v>
      </c>
      <c r="BS55" s="93" t="s">
        <v>102</v>
      </c>
      <c r="BT55" s="99" t="s">
        <v>591</v>
      </c>
      <c r="BU55" s="100" t="s">
        <v>10756</v>
      </c>
      <c r="BV55" s="101" t="s">
        <v>471</v>
      </c>
      <c r="BW55" s="136"/>
      <c r="BX55" s="103" t="s">
        <v>565</v>
      </c>
      <c r="BY55" s="104" t="s">
        <v>190</v>
      </c>
      <c r="BZ55" s="136"/>
      <c r="CA55" s="83" t="s">
        <v>599</v>
      </c>
      <c r="CB55" s="106" t="s">
        <v>647</v>
      </c>
      <c r="CC55" s="106" t="s">
        <v>5636</v>
      </c>
      <c r="CD55" s="107"/>
      <c r="CE55" s="108" t="s">
        <v>107</v>
      </c>
      <c r="CF55" s="108" t="s">
        <v>107</v>
      </c>
      <c r="CG55" s="109"/>
      <c r="CH55" s="110" t="s">
        <v>107</v>
      </c>
      <c r="CI55" s="111"/>
      <c r="CJ55" s="112">
        <v>6710</v>
      </c>
      <c r="CK55" s="113">
        <v>86</v>
      </c>
      <c r="CL55" s="114" t="s">
        <v>134</v>
      </c>
      <c r="CM55" s="114" t="s">
        <v>108</v>
      </c>
      <c r="CN55" s="114"/>
      <c r="CO55" s="115" t="s">
        <v>102</v>
      </c>
      <c r="CP55" s="115" t="s">
        <v>102</v>
      </c>
      <c r="CQ55" s="115" t="s">
        <v>102</v>
      </c>
      <c r="CR55" s="115" t="s">
        <v>102</v>
      </c>
      <c r="CS55" s="116"/>
      <c r="CT55" s="117" t="s">
        <v>109</v>
      </c>
      <c r="CU55" s="117" t="s">
        <v>109</v>
      </c>
      <c r="CV55" s="83">
        <v>51</v>
      </c>
      <c r="CW55" s="83" t="s">
        <v>108</v>
      </c>
      <c r="CX55" s="83">
        <v>51</v>
      </c>
      <c r="CY55" s="83" t="s">
        <v>108</v>
      </c>
      <c r="CZ55" s="83">
        <v>6379</v>
      </c>
      <c r="DA55" s="83" t="s">
        <v>419</v>
      </c>
      <c r="DB55" s="83" t="s">
        <v>130</v>
      </c>
      <c r="DC55" s="83" t="s">
        <v>499</v>
      </c>
      <c r="DD55" s="83">
        <v>1100</v>
      </c>
      <c r="DE55" s="83" t="s">
        <v>444</v>
      </c>
      <c r="DF55" s="83" t="s">
        <v>130</v>
      </c>
      <c r="DG55" s="83" t="s">
        <v>499</v>
      </c>
      <c r="DH55" s="83"/>
      <c r="DI55" s="83">
        <v>0</v>
      </c>
      <c r="DJ55" s="83">
        <v>1</v>
      </c>
      <c r="DK55" s="83">
        <v>0</v>
      </c>
      <c r="DL55" s="83">
        <v>0</v>
      </c>
      <c r="DM55" s="83">
        <v>0</v>
      </c>
      <c r="DN55" s="83">
        <v>0</v>
      </c>
      <c r="DO55" s="83">
        <v>0</v>
      </c>
      <c r="DP55" s="83">
        <v>0</v>
      </c>
      <c r="DQ55" s="83">
        <v>0</v>
      </c>
      <c r="DR55" s="83">
        <v>0</v>
      </c>
      <c r="DS55" s="83">
        <v>0</v>
      </c>
      <c r="DT55" s="83">
        <v>3</v>
      </c>
      <c r="DU55" s="83">
        <v>3</v>
      </c>
      <c r="DV55" s="83">
        <v>0</v>
      </c>
      <c r="DW55" s="83">
        <v>0</v>
      </c>
      <c r="DX55" s="83">
        <v>3</v>
      </c>
      <c r="DY55" s="85">
        <v>43697</v>
      </c>
      <c r="DZ55" s="83" t="s">
        <v>4102</v>
      </c>
      <c r="EA55" s="83" t="s">
        <v>102</v>
      </c>
      <c r="EB55" s="83" t="s">
        <v>482</v>
      </c>
      <c r="EC55" s="83">
        <v>51</v>
      </c>
      <c r="ED55" s="83" t="s">
        <v>483</v>
      </c>
      <c r="EE55" s="83">
        <v>1</v>
      </c>
      <c r="EF55" s="83">
        <v>0</v>
      </c>
      <c r="EG55" s="83">
        <v>0</v>
      </c>
      <c r="EH55" s="83" t="s">
        <v>109</v>
      </c>
      <c r="EI55" s="83" t="s">
        <v>108</v>
      </c>
      <c r="EJ55" s="83" t="s">
        <v>583</v>
      </c>
      <c r="EK55" s="83">
        <v>0</v>
      </c>
      <c r="EL55" s="83">
        <v>0</v>
      </c>
      <c r="EM55" s="83">
        <v>1</v>
      </c>
      <c r="EN55" s="83" t="s">
        <v>497</v>
      </c>
      <c r="EO55" s="83"/>
      <c r="EP55" s="83" t="s">
        <v>436</v>
      </c>
      <c r="EQ55" s="136">
        <v>1</v>
      </c>
      <c r="ER55" s="136">
        <v>1</v>
      </c>
      <c r="ES55" s="136">
        <v>1</v>
      </c>
      <c r="ET55" s="136">
        <v>1</v>
      </c>
      <c r="EU55" s="215" t="s">
        <v>269</v>
      </c>
      <c r="EV55" s="136">
        <v>1</v>
      </c>
      <c r="EW55" s="136">
        <v>1</v>
      </c>
      <c r="EX55" s="136">
        <v>1</v>
      </c>
      <c r="EY55" s="136">
        <v>1</v>
      </c>
      <c r="EZ55" s="136">
        <v>1</v>
      </c>
      <c r="FP55" s="215" t="s">
        <v>592</v>
      </c>
      <c r="FQ55" s="136" t="b">
        <v>1</v>
      </c>
      <c r="FR55" s="136" t="b">
        <v>1</v>
      </c>
      <c r="FS55" s="136" t="b">
        <v>1</v>
      </c>
      <c r="FT55" s="136" t="b">
        <v>1</v>
      </c>
      <c r="FX55" s="215" t="s">
        <v>269</v>
      </c>
    </row>
    <row r="56" spans="1:180" ht="60" customHeight="1" x14ac:dyDescent="0.55000000000000004">
      <c r="A56" s="83" t="s">
        <v>130</v>
      </c>
      <c r="B56" s="83" t="s">
        <v>98</v>
      </c>
      <c r="C56" s="136">
        <v>396290</v>
      </c>
      <c r="D56" s="207" t="s">
        <v>627</v>
      </c>
      <c r="E56" s="208" t="s">
        <v>630</v>
      </c>
      <c r="F56" s="83" t="s">
        <v>108</v>
      </c>
      <c r="G56" s="85">
        <v>20621</v>
      </c>
      <c r="H56" s="83" t="s">
        <v>102</v>
      </c>
      <c r="I56" s="85">
        <v>39794</v>
      </c>
      <c r="J56" s="83" t="s">
        <v>228</v>
      </c>
      <c r="K56" s="216">
        <v>575225903022</v>
      </c>
      <c r="L56" s="83" t="s">
        <v>191</v>
      </c>
      <c r="M56" s="85">
        <v>43631</v>
      </c>
      <c r="N56" s="83">
        <v>438.33333333333297</v>
      </c>
      <c r="O56" s="83" t="s">
        <v>180</v>
      </c>
      <c r="P56" s="83" t="s">
        <v>181</v>
      </c>
      <c r="Q56" s="208" t="s">
        <v>5252</v>
      </c>
      <c r="R56" s="83" t="s">
        <v>102</v>
      </c>
      <c r="S56" s="83" t="s">
        <v>102</v>
      </c>
      <c r="T56" s="83" t="s">
        <v>199</v>
      </c>
      <c r="U56" s="83" t="s">
        <v>9129</v>
      </c>
      <c r="V56" s="83" t="s">
        <v>104</v>
      </c>
      <c r="W56" s="83" t="s">
        <v>105</v>
      </c>
      <c r="X56" s="86" t="s">
        <v>5252</v>
      </c>
      <c r="Y56" s="87" t="s">
        <v>102</v>
      </c>
      <c r="Z56" s="87" t="s">
        <v>102</v>
      </c>
      <c r="AA56" s="87" t="s">
        <v>199</v>
      </c>
      <c r="AB56" s="87" t="s">
        <v>9129</v>
      </c>
      <c r="AC56" s="87" t="s">
        <v>104</v>
      </c>
      <c r="AD56" s="87" t="s">
        <v>105</v>
      </c>
      <c r="AE56" s="87" t="s">
        <v>106</v>
      </c>
      <c r="AF56" s="86" t="s">
        <v>5252</v>
      </c>
      <c r="AG56" s="87" t="s">
        <v>489</v>
      </c>
      <c r="AH56" s="87" t="s">
        <v>9130</v>
      </c>
      <c r="AI56" s="87" t="s">
        <v>104</v>
      </c>
      <c r="AJ56" s="87" t="s">
        <v>204</v>
      </c>
      <c r="AK56" s="88"/>
      <c r="AL56" s="83" t="s">
        <v>107</v>
      </c>
      <c r="AM56" s="89" t="s">
        <v>454</v>
      </c>
      <c r="AN56" s="90" t="s">
        <v>416</v>
      </c>
      <c r="AO56" s="91" t="s">
        <v>641</v>
      </c>
      <c r="AP56" s="90">
        <v>8.3333333333333304</v>
      </c>
      <c r="AQ56" s="92" t="s">
        <v>211</v>
      </c>
      <c r="AR56" s="93" t="s">
        <v>102</v>
      </c>
      <c r="AS56" s="93" t="s">
        <v>102</v>
      </c>
      <c r="AT56" s="93" t="s">
        <v>102</v>
      </c>
      <c r="AU56" s="210" t="s">
        <v>641</v>
      </c>
      <c r="AV56" s="93" t="s">
        <v>192</v>
      </c>
      <c r="AW56" s="94" t="s">
        <v>102</v>
      </c>
      <c r="AX56" s="93" t="s">
        <v>105</v>
      </c>
      <c r="AY56" s="95" t="s">
        <v>188</v>
      </c>
      <c r="AZ56" s="93" t="s">
        <v>102</v>
      </c>
      <c r="BA56" s="93" t="s">
        <v>9131</v>
      </c>
      <c r="BB56" s="93" t="s">
        <v>102</v>
      </c>
      <c r="BC56" s="93" t="s">
        <v>102</v>
      </c>
      <c r="BD56" s="96" t="s">
        <v>102</v>
      </c>
      <c r="BE56" s="90">
        <v>-17.1666666666667</v>
      </c>
      <c r="BF56" s="93" t="s">
        <v>211</v>
      </c>
      <c r="BG56" s="93" t="s">
        <v>102</v>
      </c>
      <c r="BH56" s="93" t="s">
        <v>102</v>
      </c>
      <c r="BI56" s="93" t="s">
        <v>102</v>
      </c>
      <c r="BJ56" s="210" t="s">
        <v>646</v>
      </c>
      <c r="BK56" s="93" t="s">
        <v>182</v>
      </c>
      <c r="BL56" s="97" t="s">
        <v>102</v>
      </c>
      <c r="BM56" s="93" t="s">
        <v>105</v>
      </c>
      <c r="BN56" s="93" t="s">
        <v>104</v>
      </c>
      <c r="BO56" s="93" t="s">
        <v>102</v>
      </c>
      <c r="BP56" s="98">
        <v>20180224</v>
      </c>
      <c r="BQ56" s="93" t="s">
        <v>102</v>
      </c>
      <c r="BR56" s="93" t="s">
        <v>102</v>
      </c>
      <c r="BS56" s="93" t="s">
        <v>102</v>
      </c>
      <c r="BT56" s="99" t="s">
        <v>591</v>
      </c>
      <c r="BU56" s="100" t="s">
        <v>10757</v>
      </c>
      <c r="BV56" s="101" t="s">
        <v>471</v>
      </c>
      <c r="BW56" s="136"/>
      <c r="BX56" s="103" t="s">
        <v>565</v>
      </c>
      <c r="BY56" s="104" t="s">
        <v>190</v>
      </c>
      <c r="BZ56" s="136"/>
      <c r="CA56" s="83" t="s">
        <v>599</v>
      </c>
      <c r="CB56" s="106" t="s">
        <v>647</v>
      </c>
      <c r="CC56" s="106" t="s">
        <v>5648</v>
      </c>
      <c r="CD56" s="107"/>
      <c r="CE56" s="108" t="s">
        <v>107</v>
      </c>
      <c r="CF56" s="108" t="s">
        <v>107</v>
      </c>
      <c r="CG56" s="109"/>
      <c r="CH56" s="110" t="s">
        <v>107</v>
      </c>
      <c r="CI56" s="111"/>
      <c r="CJ56" s="112">
        <v>6710</v>
      </c>
      <c r="CK56" s="113">
        <v>86</v>
      </c>
      <c r="CL56" s="114" t="s">
        <v>134</v>
      </c>
      <c r="CM56" s="114" t="s">
        <v>108</v>
      </c>
      <c r="CN56" s="114"/>
      <c r="CO56" s="115" t="s">
        <v>102</v>
      </c>
      <c r="CP56" s="115" t="s">
        <v>102</v>
      </c>
      <c r="CQ56" s="115" t="s">
        <v>102</v>
      </c>
      <c r="CR56" s="115" t="s">
        <v>102</v>
      </c>
      <c r="CS56" s="116"/>
      <c r="CT56" s="117" t="s">
        <v>109</v>
      </c>
      <c r="CU56" s="117" t="s">
        <v>109</v>
      </c>
      <c r="CV56" s="83">
        <v>52</v>
      </c>
      <c r="CW56" s="83" t="s">
        <v>108</v>
      </c>
      <c r="CX56" s="83">
        <v>52</v>
      </c>
      <c r="CY56" s="83" t="s">
        <v>108</v>
      </c>
      <c r="CZ56" s="83">
        <v>6380</v>
      </c>
      <c r="DA56" s="83" t="s">
        <v>419</v>
      </c>
      <c r="DB56" s="83" t="s">
        <v>130</v>
      </c>
      <c r="DC56" s="83" t="s">
        <v>499</v>
      </c>
      <c r="DD56" s="83">
        <v>1101</v>
      </c>
      <c r="DE56" s="83" t="s">
        <v>444</v>
      </c>
      <c r="DF56" s="83" t="s">
        <v>130</v>
      </c>
      <c r="DG56" s="83" t="s">
        <v>499</v>
      </c>
      <c r="DH56" s="83"/>
      <c r="DI56" s="83">
        <v>0</v>
      </c>
      <c r="DJ56" s="83">
        <v>1</v>
      </c>
      <c r="DK56" s="83">
        <v>0</v>
      </c>
      <c r="DL56" s="83">
        <v>0</v>
      </c>
      <c r="DM56" s="83">
        <v>0</v>
      </c>
      <c r="DN56" s="83">
        <v>0</v>
      </c>
      <c r="DO56" s="83">
        <v>0</v>
      </c>
      <c r="DP56" s="83">
        <v>0</v>
      </c>
      <c r="DQ56" s="83">
        <v>0</v>
      </c>
      <c r="DR56" s="83">
        <v>0</v>
      </c>
      <c r="DS56" s="83">
        <v>0</v>
      </c>
      <c r="DT56" s="83">
        <v>3</v>
      </c>
      <c r="DU56" s="83">
        <v>3</v>
      </c>
      <c r="DV56" s="83">
        <v>0</v>
      </c>
      <c r="DW56" s="83">
        <v>0</v>
      </c>
      <c r="DX56" s="83">
        <v>3</v>
      </c>
      <c r="DY56" s="85">
        <v>43698</v>
      </c>
      <c r="DZ56" s="83" t="s">
        <v>4103</v>
      </c>
      <c r="EA56" s="83" t="s">
        <v>102</v>
      </c>
      <c r="EB56" s="83" t="s">
        <v>482</v>
      </c>
      <c r="EC56" s="83">
        <v>52</v>
      </c>
      <c r="ED56" s="83" t="s">
        <v>483</v>
      </c>
      <c r="EE56" s="83">
        <v>1</v>
      </c>
      <c r="EF56" s="83">
        <v>0</v>
      </c>
      <c r="EG56" s="83">
        <v>0</v>
      </c>
      <c r="EH56" s="83" t="s">
        <v>109</v>
      </c>
      <c r="EI56" s="83" t="s">
        <v>108</v>
      </c>
      <c r="EJ56" s="83" t="s">
        <v>583</v>
      </c>
      <c r="EK56" s="83">
        <v>0</v>
      </c>
      <c r="EL56" s="83">
        <v>0</v>
      </c>
      <c r="EM56" s="83">
        <v>1</v>
      </c>
      <c r="EN56" s="83" t="s">
        <v>497</v>
      </c>
      <c r="EO56" s="83"/>
      <c r="EP56" s="83" t="s">
        <v>436</v>
      </c>
      <c r="EQ56" s="136">
        <v>1</v>
      </c>
      <c r="ER56" s="136">
        <v>1</v>
      </c>
      <c r="ES56" s="136">
        <v>1</v>
      </c>
      <c r="ET56" s="136">
        <v>1</v>
      </c>
      <c r="EU56" s="215" t="s">
        <v>269</v>
      </c>
      <c r="EV56" s="136">
        <v>1</v>
      </c>
      <c r="EW56" s="136">
        <v>1</v>
      </c>
      <c r="EX56" s="136">
        <v>1</v>
      </c>
      <c r="EY56" s="136">
        <v>1</v>
      </c>
      <c r="EZ56" s="136">
        <v>1</v>
      </c>
      <c r="FP56" s="215" t="s">
        <v>592</v>
      </c>
      <c r="FQ56" s="136" t="b">
        <v>1</v>
      </c>
      <c r="FR56" s="136" t="b">
        <v>1</v>
      </c>
      <c r="FS56" s="136" t="b">
        <v>1</v>
      </c>
      <c r="FT56" s="136" t="b">
        <v>1</v>
      </c>
      <c r="FX56" s="215" t="s">
        <v>269</v>
      </c>
    </row>
    <row r="57" spans="1:180" ht="60" customHeight="1" x14ac:dyDescent="0.55000000000000004">
      <c r="A57" s="83" t="s">
        <v>130</v>
      </c>
      <c r="B57" s="83" t="s">
        <v>98</v>
      </c>
      <c r="C57" s="136">
        <v>694537</v>
      </c>
      <c r="D57" s="207" t="s">
        <v>628</v>
      </c>
      <c r="E57" s="208" t="s">
        <v>633</v>
      </c>
      <c r="F57" s="83" t="s">
        <v>108</v>
      </c>
      <c r="G57" s="85">
        <v>22744</v>
      </c>
      <c r="H57" s="83" t="s">
        <v>102</v>
      </c>
      <c r="I57" s="85">
        <v>39772</v>
      </c>
      <c r="J57" s="83" t="s">
        <v>228</v>
      </c>
      <c r="K57" s="216">
        <v>941529259011</v>
      </c>
      <c r="L57" s="83" t="s">
        <v>191</v>
      </c>
      <c r="M57" s="85">
        <v>43619</v>
      </c>
      <c r="N57" s="83">
        <v>433.33333333333297</v>
      </c>
      <c r="O57" s="83" t="s">
        <v>193</v>
      </c>
      <c r="P57" s="83" t="s">
        <v>181</v>
      </c>
      <c r="Q57" s="208" t="s">
        <v>5256</v>
      </c>
      <c r="R57" s="83" t="s">
        <v>102</v>
      </c>
      <c r="S57" s="83" t="s">
        <v>102</v>
      </c>
      <c r="T57" s="83" t="s">
        <v>133</v>
      </c>
      <c r="U57" s="83" t="s">
        <v>9132</v>
      </c>
      <c r="V57" s="83" t="s">
        <v>111</v>
      </c>
      <c r="W57" s="83" t="s">
        <v>105</v>
      </c>
      <c r="X57" s="86" t="s">
        <v>5256</v>
      </c>
      <c r="Y57" s="87" t="s">
        <v>102</v>
      </c>
      <c r="Z57" s="87" t="s">
        <v>102</v>
      </c>
      <c r="AA57" s="87" t="s">
        <v>133</v>
      </c>
      <c r="AB57" s="87" t="s">
        <v>9132</v>
      </c>
      <c r="AC57" s="87" t="s">
        <v>111</v>
      </c>
      <c r="AD57" s="87" t="s">
        <v>105</v>
      </c>
      <c r="AE57" s="87" t="s">
        <v>106</v>
      </c>
      <c r="AF57" s="86" t="s">
        <v>5256</v>
      </c>
      <c r="AG57" s="87" t="s">
        <v>486</v>
      </c>
      <c r="AH57" s="87" t="s">
        <v>9132</v>
      </c>
      <c r="AI57" s="87" t="s">
        <v>111</v>
      </c>
      <c r="AJ57" s="87" t="s">
        <v>204</v>
      </c>
      <c r="AK57" s="88"/>
      <c r="AL57" s="83" t="s">
        <v>107</v>
      </c>
      <c r="AM57" s="89" t="s">
        <v>454</v>
      </c>
      <c r="AN57" s="90" t="s">
        <v>416</v>
      </c>
      <c r="AO57" s="91" t="s">
        <v>642</v>
      </c>
      <c r="AP57" s="90">
        <v>8.3333333333333304</v>
      </c>
      <c r="AQ57" s="92" t="s">
        <v>102</v>
      </c>
      <c r="AR57" s="93" t="s">
        <v>102</v>
      </c>
      <c r="AS57" s="93" t="s">
        <v>102</v>
      </c>
      <c r="AT57" s="93" t="s">
        <v>102</v>
      </c>
      <c r="AU57" s="210" t="s">
        <v>644</v>
      </c>
      <c r="AV57" s="93" t="s">
        <v>185</v>
      </c>
      <c r="AW57" s="94" t="s">
        <v>102</v>
      </c>
      <c r="AX57" s="93" t="s">
        <v>183</v>
      </c>
      <c r="AY57" s="95" t="s">
        <v>111</v>
      </c>
      <c r="AZ57" s="93" t="s">
        <v>102</v>
      </c>
      <c r="BA57" s="93" t="s">
        <v>102</v>
      </c>
      <c r="BB57" s="93" t="s">
        <v>102</v>
      </c>
      <c r="BC57" s="93" t="s">
        <v>102</v>
      </c>
      <c r="BD57" s="96" t="s">
        <v>102</v>
      </c>
      <c r="BE57" s="90">
        <v>-17.6666666666667</v>
      </c>
      <c r="BF57" s="93" t="s">
        <v>102</v>
      </c>
      <c r="BG57" s="93" t="s">
        <v>102</v>
      </c>
      <c r="BH57" s="93" t="s">
        <v>102</v>
      </c>
      <c r="BI57" s="93" t="s">
        <v>102</v>
      </c>
      <c r="BJ57" s="210" t="s">
        <v>642</v>
      </c>
      <c r="BK57" s="93" t="s">
        <v>192</v>
      </c>
      <c r="BL57" s="97" t="s">
        <v>102</v>
      </c>
      <c r="BM57" s="93" t="s">
        <v>183</v>
      </c>
      <c r="BN57" s="93" t="s">
        <v>106</v>
      </c>
      <c r="BO57" s="93" t="s">
        <v>102</v>
      </c>
      <c r="BP57" s="98" t="s">
        <v>102</v>
      </c>
      <c r="BQ57" s="93" t="s">
        <v>102</v>
      </c>
      <c r="BR57" s="93" t="s">
        <v>102</v>
      </c>
      <c r="BS57" s="93" t="s">
        <v>102</v>
      </c>
      <c r="BT57" s="99" t="s">
        <v>591</v>
      </c>
      <c r="BU57" s="100" t="s">
        <v>10758</v>
      </c>
      <c r="BV57" s="101" t="s">
        <v>471</v>
      </c>
      <c r="BW57" s="136"/>
      <c r="BX57" s="103" t="s">
        <v>565</v>
      </c>
      <c r="BY57" s="104" t="s">
        <v>190</v>
      </c>
      <c r="BZ57" s="136"/>
      <c r="CA57" s="83" t="s">
        <v>599</v>
      </c>
      <c r="CB57" s="106" t="s">
        <v>647</v>
      </c>
      <c r="CC57" s="106" t="s">
        <v>5660</v>
      </c>
      <c r="CD57" s="107"/>
      <c r="CE57" s="108" t="s">
        <v>107</v>
      </c>
      <c r="CF57" s="108" t="s">
        <v>107</v>
      </c>
      <c r="CG57" s="109"/>
      <c r="CH57" s="110" t="s">
        <v>107</v>
      </c>
      <c r="CI57" s="111"/>
      <c r="CJ57" s="112">
        <v>6710</v>
      </c>
      <c r="CK57" s="113">
        <v>86</v>
      </c>
      <c r="CL57" s="114" t="s">
        <v>134</v>
      </c>
      <c r="CM57" s="114" t="s">
        <v>108</v>
      </c>
      <c r="CN57" s="114"/>
      <c r="CO57" s="115" t="s">
        <v>102</v>
      </c>
      <c r="CP57" s="115" t="s">
        <v>102</v>
      </c>
      <c r="CQ57" s="115" t="s">
        <v>102</v>
      </c>
      <c r="CR57" s="115" t="s">
        <v>102</v>
      </c>
      <c r="CS57" s="116"/>
      <c r="CT57" s="117" t="s">
        <v>109</v>
      </c>
      <c r="CU57" s="117" t="s">
        <v>109</v>
      </c>
      <c r="CV57" s="83">
        <v>53</v>
      </c>
      <c r="CW57" s="83" t="s">
        <v>108</v>
      </c>
      <c r="CX57" s="83">
        <v>53</v>
      </c>
      <c r="CY57" s="83" t="s">
        <v>108</v>
      </c>
      <c r="CZ57" s="83">
        <v>6381</v>
      </c>
      <c r="DA57" s="83" t="s">
        <v>419</v>
      </c>
      <c r="DB57" s="83" t="s">
        <v>130</v>
      </c>
      <c r="DC57" s="83" t="s">
        <v>499</v>
      </c>
      <c r="DD57" s="83">
        <v>1102</v>
      </c>
      <c r="DE57" s="83" t="s">
        <v>444</v>
      </c>
      <c r="DF57" s="83" t="s">
        <v>130</v>
      </c>
      <c r="DG57" s="83" t="s">
        <v>499</v>
      </c>
      <c r="DH57" s="83"/>
      <c r="DI57" s="83">
        <v>0</v>
      </c>
      <c r="DJ57" s="83">
        <v>1</v>
      </c>
      <c r="DK57" s="83">
        <v>0</v>
      </c>
      <c r="DL57" s="83">
        <v>0</v>
      </c>
      <c r="DM57" s="83">
        <v>0</v>
      </c>
      <c r="DN57" s="83">
        <v>0</v>
      </c>
      <c r="DO57" s="83">
        <v>0</v>
      </c>
      <c r="DP57" s="83">
        <v>0</v>
      </c>
      <c r="DQ57" s="83">
        <v>0</v>
      </c>
      <c r="DR57" s="83">
        <v>0</v>
      </c>
      <c r="DS57" s="83">
        <v>0</v>
      </c>
      <c r="DT57" s="83">
        <v>3</v>
      </c>
      <c r="DU57" s="83">
        <v>3</v>
      </c>
      <c r="DV57" s="83">
        <v>0</v>
      </c>
      <c r="DW57" s="83">
        <v>0</v>
      </c>
      <c r="DX57" s="83">
        <v>3</v>
      </c>
      <c r="DY57" s="85">
        <v>43699</v>
      </c>
      <c r="DZ57" s="83" t="s">
        <v>4104</v>
      </c>
      <c r="EA57" s="83" t="s">
        <v>102</v>
      </c>
      <c r="EB57" s="83" t="s">
        <v>482</v>
      </c>
      <c r="EC57" s="83">
        <v>53</v>
      </c>
      <c r="ED57" s="83" t="s">
        <v>483</v>
      </c>
      <c r="EE57" s="83">
        <v>1</v>
      </c>
      <c r="EF57" s="83">
        <v>0</v>
      </c>
      <c r="EG57" s="83">
        <v>0</v>
      </c>
      <c r="EH57" s="83" t="s">
        <v>109</v>
      </c>
      <c r="EI57" s="83" t="s">
        <v>108</v>
      </c>
      <c r="EJ57" s="83" t="s">
        <v>583</v>
      </c>
      <c r="EK57" s="83">
        <v>0</v>
      </c>
      <c r="EL57" s="83">
        <v>0</v>
      </c>
      <c r="EM57" s="83">
        <v>1</v>
      </c>
      <c r="EN57" s="83" t="s">
        <v>497</v>
      </c>
      <c r="EO57" s="83"/>
      <c r="EP57" s="83" t="s">
        <v>436</v>
      </c>
      <c r="EQ57" s="136">
        <v>1</v>
      </c>
      <c r="ER57" s="136">
        <v>1</v>
      </c>
      <c r="ES57" s="136">
        <v>1</v>
      </c>
      <c r="ET57" s="136">
        <v>1</v>
      </c>
      <c r="EU57" s="215" t="s">
        <v>269</v>
      </c>
      <c r="EV57" s="136">
        <v>1</v>
      </c>
      <c r="EW57" s="136">
        <v>1</v>
      </c>
      <c r="EX57" s="136">
        <v>1</v>
      </c>
      <c r="EY57" s="136">
        <v>1</v>
      </c>
      <c r="EZ57" s="136">
        <v>1</v>
      </c>
      <c r="FP57" s="215" t="s">
        <v>592</v>
      </c>
      <c r="FQ57" s="136" t="b">
        <v>1</v>
      </c>
      <c r="FR57" s="136" t="b">
        <v>1</v>
      </c>
      <c r="FS57" s="136" t="b">
        <v>1</v>
      </c>
      <c r="FT57" s="136" t="b">
        <v>1</v>
      </c>
      <c r="FX57" s="215" t="s">
        <v>269</v>
      </c>
    </row>
    <row r="58" spans="1:180" ht="60" customHeight="1" x14ac:dyDescent="0.55000000000000004">
      <c r="A58" s="83" t="s">
        <v>130</v>
      </c>
      <c r="B58" s="83" t="s">
        <v>98</v>
      </c>
      <c r="C58" s="136">
        <v>787229</v>
      </c>
      <c r="D58" s="207" t="s">
        <v>629</v>
      </c>
      <c r="E58" s="208" t="s">
        <v>634</v>
      </c>
      <c r="F58" s="83" t="s">
        <v>108</v>
      </c>
      <c r="G58" s="85">
        <v>26341</v>
      </c>
      <c r="H58" s="83" t="s">
        <v>102</v>
      </c>
      <c r="I58" s="85">
        <v>34633</v>
      </c>
      <c r="J58" s="83" t="s">
        <v>228</v>
      </c>
      <c r="K58" s="216">
        <v>423729847157</v>
      </c>
      <c r="L58" s="83" t="s">
        <v>191</v>
      </c>
      <c r="M58" s="85">
        <v>43642</v>
      </c>
      <c r="N58" s="83">
        <v>428.33333333333297</v>
      </c>
      <c r="O58" s="83" t="s">
        <v>193</v>
      </c>
      <c r="P58" s="83" t="s">
        <v>181</v>
      </c>
      <c r="Q58" s="208" t="s">
        <v>5260</v>
      </c>
      <c r="R58" s="83" t="s">
        <v>102</v>
      </c>
      <c r="S58" s="83" t="s">
        <v>102</v>
      </c>
      <c r="T58" s="83" t="s">
        <v>131</v>
      </c>
      <c r="U58" s="83" t="s">
        <v>9133</v>
      </c>
      <c r="V58" s="83" t="s">
        <v>104</v>
      </c>
      <c r="W58" s="83" t="s">
        <v>105</v>
      </c>
      <c r="X58" s="86" t="s">
        <v>5260</v>
      </c>
      <c r="Y58" s="87" t="s">
        <v>102</v>
      </c>
      <c r="Z58" s="87" t="s">
        <v>102</v>
      </c>
      <c r="AA58" s="87" t="s">
        <v>131</v>
      </c>
      <c r="AB58" s="87" t="s">
        <v>9133</v>
      </c>
      <c r="AC58" s="87" t="s">
        <v>104</v>
      </c>
      <c r="AD58" s="87" t="s">
        <v>105</v>
      </c>
      <c r="AE58" s="87" t="s">
        <v>106</v>
      </c>
      <c r="AF58" s="86" t="s">
        <v>5260</v>
      </c>
      <c r="AG58" s="87" t="s">
        <v>177</v>
      </c>
      <c r="AH58" s="87" t="s">
        <v>9133</v>
      </c>
      <c r="AI58" s="87" t="s">
        <v>104</v>
      </c>
      <c r="AJ58" s="87" t="s">
        <v>204</v>
      </c>
      <c r="AK58" s="88"/>
      <c r="AL58" s="83" t="s">
        <v>107</v>
      </c>
      <c r="AM58" s="89" t="s">
        <v>454</v>
      </c>
      <c r="AN58" s="90" t="s">
        <v>416</v>
      </c>
      <c r="AO58" s="91" t="s">
        <v>643</v>
      </c>
      <c r="AP58" s="90">
        <v>8.3333333333333304</v>
      </c>
      <c r="AQ58" s="92" t="s">
        <v>102</v>
      </c>
      <c r="AR58" s="93" t="s">
        <v>102</v>
      </c>
      <c r="AS58" s="93" t="s">
        <v>102</v>
      </c>
      <c r="AT58" s="93" t="s">
        <v>102</v>
      </c>
      <c r="AU58" s="210" t="s">
        <v>645</v>
      </c>
      <c r="AV58" s="93" t="s">
        <v>185</v>
      </c>
      <c r="AW58" s="94" t="s">
        <v>102</v>
      </c>
      <c r="AX58" s="93" t="s">
        <v>105</v>
      </c>
      <c r="AY58" s="95" t="s">
        <v>104</v>
      </c>
      <c r="AZ58" s="93" t="s">
        <v>102</v>
      </c>
      <c r="BA58" s="93" t="s">
        <v>102</v>
      </c>
      <c r="BB58" s="93" t="s">
        <v>102</v>
      </c>
      <c r="BC58" s="93" t="s">
        <v>102</v>
      </c>
      <c r="BD58" s="96" t="s">
        <v>102</v>
      </c>
      <c r="BE58" s="90">
        <v>-18.1666666666667</v>
      </c>
      <c r="BF58" s="93" t="s">
        <v>102</v>
      </c>
      <c r="BG58" s="93" t="s">
        <v>102</v>
      </c>
      <c r="BH58" s="93" t="s">
        <v>102</v>
      </c>
      <c r="BI58" s="93" t="s">
        <v>102</v>
      </c>
      <c r="BJ58" s="210" t="s">
        <v>643</v>
      </c>
      <c r="BK58" s="93" t="s">
        <v>196</v>
      </c>
      <c r="BL58" s="97" t="s">
        <v>102</v>
      </c>
      <c r="BM58" s="93" t="s">
        <v>105</v>
      </c>
      <c r="BN58" s="93" t="s">
        <v>596</v>
      </c>
      <c r="BO58" s="93" t="s">
        <v>102</v>
      </c>
      <c r="BP58" s="98" t="s">
        <v>102</v>
      </c>
      <c r="BQ58" s="93" t="s">
        <v>102</v>
      </c>
      <c r="BR58" s="93" t="s">
        <v>102</v>
      </c>
      <c r="BS58" s="93" t="s">
        <v>102</v>
      </c>
      <c r="BT58" s="99" t="s">
        <v>591</v>
      </c>
      <c r="BU58" s="100" t="s">
        <v>10759</v>
      </c>
      <c r="BV58" s="101" t="s">
        <v>471</v>
      </c>
      <c r="BW58" s="136"/>
      <c r="BX58" s="103" t="s">
        <v>565</v>
      </c>
      <c r="BY58" s="104" t="s">
        <v>190</v>
      </c>
      <c r="BZ58" s="136"/>
      <c r="CA58" s="83" t="s">
        <v>599</v>
      </c>
      <c r="CB58" s="106" t="s">
        <v>647</v>
      </c>
      <c r="CC58" s="106" t="s">
        <v>5672</v>
      </c>
      <c r="CD58" s="107"/>
      <c r="CE58" s="108" t="s">
        <v>107</v>
      </c>
      <c r="CF58" s="108" t="s">
        <v>107</v>
      </c>
      <c r="CG58" s="109"/>
      <c r="CH58" s="110" t="s">
        <v>107</v>
      </c>
      <c r="CI58" s="111"/>
      <c r="CJ58" s="112">
        <v>6710</v>
      </c>
      <c r="CK58" s="113">
        <v>86</v>
      </c>
      <c r="CL58" s="114" t="s">
        <v>134</v>
      </c>
      <c r="CM58" s="114" t="s">
        <v>108</v>
      </c>
      <c r="CN58" s="114"/>
      <c r="CO58" s="115" t="s">
        <v>102</v>
      </c>
      <c r="CP58" s="115" t="s">
        <v>102</v>
      </c>
      <c r="CQ58" s="115" t="s">
        <v>102</v>
      </c>
      <c r="CR58" s="115" t="s">
        <v>102</v>
      </c>
      <c r="CS58" s="116"/>
      <c r="CT58" s="117" t="s">
        <v>109</v>
      </c>
      <c r="CU58" s="117" t="s">
        <v>109</v>
      </c>
      <c r="CV58" s="83">
        <v>54</v>
      </c>
      <c r="CW58" s="83" t="s">
        <v>108</v>
      </c>
      <c r="CX58" s="83">
        <v>54</v>
      </c>
      <c r="CY58" s="83" t="s">
        <v>108</v>
      </c>
      <c r="CZ58" s="83">
        <v>6382</v>
      </c>
      <c r="DA58" s="83" t="s">
        <v>419</v>
      </c>
      <c r="DB58" s="83" t="s">
        <v>130</v>
      </c>
      <c r="DC58" s="83" t="s">
        <v>499</v>
      </c>
      <c r="DD58" s="83">
        <v>1103</v>
      </c>
      <c r="DE58" s="83" t="s">
        <v>444</v>
      </c>
      <c r="DF58" s="83" t="s">
        <v>130</v>
      </c>
      <c r="DG58" s="83" t="s">
        <v>499</v>
      </c>
      <c r="DH58" s="83"/>
      <c r="DI58" s="83">
        <v>0</v>
      </c>
      <c r="DJ58" s="83">
        <v>1</v>
      </c>
      <c r="DK58" s="83">
        <v>0</v>
      </c>
      <c r="DL58" s="83">
        <v>0</v>
      </c>
      <c r="DM58" s="83">
        <v>0</v>
      </c>
      <c r="DN58" s="83">
        <v>0</v>
      </c>
      <c r="DO58" s="83">
        <v>0</v>
      </c>
      <c r="DP58" s="83">
        <v>0</v>
      </c>
      <c r="DQ58" s="83">
        <v>0</v>
      </c>
      <c r="DR58" s="83">
        <v>0</v>
      </c>
      <c r="DS58" s="83">
        <v>0</v>
      </c>
      <c r="DT58" s="83">
        <v>3</v>
      </c>
      <c r="DU58" s="83">
        <v>3</v>
      </c>
      <c r="DV58" s="83">
        <v>0</v>
      </c>
      <c r="DW58" s="83">
        <v>0</v>
      </c>
      <c r="DX58" s="83">
        <v>3</v>
      </c>
      <c r="DY58" s="85">
        <v>43700</v>
      </c>
      <c r="DZ58" s="83" t="s">
        <v>4105</v>
      </c>
      <c r="EA58" s="83" t="s">
        <v>102</v>
      </c>
      <c r="EB58" s="83" t="s">
        <v>482</v>
      </c>
      <c r="EC58" s="83">
        <v>54</v>
      </c>
      <c r="ED58" s="83" t="s">
        <v>483</v>
      </c>
      <c r="EE58" s="83">
        <v>1</v>
      </c>
      <c r="EF58" s="83">
        <v>0</v>
      </c>
      <c r="EG58" s="83">
        <v>0</v>
      </c>
      <c r="EH58" s="83" t="s">
        <v>109</v>
      </c>
      <c r="EI58" s="83" t="s">
        <v>108</v>
      </c>
      <c r="EJ58" s="83" t="s">
        <v>583</v>
      </c>
      <c r="EK58" s="83">
        <v>0</v>
      </c>
      <c r="EL58" s="83">
        <v>0</v>
      </c>
      <c r="EM58" s="83">
        <v>1</v>
      </c>
      <c r="EN58" s="83" t="s">
        <v>497</v>
      </c>
      <c r="EO58" s="83"/>
      <c r="EP58" s="83" t="s">
        <v>436</v>
      </c>
      <c r="EQ58" s="136">
        <v>1</v>
      </c>
      <c r="ER58" s="136">
        <v>1</v>
      </c>
      <c r="ES58" s="136">
        <v>1</v>
      </c>
      <c r="ET58" s="136">
        <v>1</v>
      </c>
      <c r="EU58" s="215" t="s">
        <v>269</v>
      </c>
      <c r="EV58" s="136">
        <v>1</v>
      </c>
      <c r="EW58" s="136">
        <v>1</v>
      </c>
      <c r="EX58" s="136">
        <v>1</v>
      </c>
      <c r="EY58" s="136">
        <v>1</v>
      </c>
      <c r="EZ58" s="136">
        <v>1</v>
      </c>
      <c r="FP58" s="215" t="s">
        <v>592</v>
      </c>
      <c r="FQ58" s="136" t="b">
        <v>1</v>
      </c>
      <c r="FR58" s="136" t="b">
        <v>1</v>
      </c>
      <c r="FS58" s="136" t="b">
        <v>1</v>
      </c>
      <c r="FT58" s="136" t="b">
        <v>1</v>
      </c>
      <c r="FX58" s="215" t="s">
        <v>269</v>
      </c>
    </row>
    <row r="59" spans="1:180" ht="60" customHeight="1" x14ac:dyDescent="0.55000000000000004">
      <c r="A59" s="83" t="s">
        <v>130</v>
      </c>
      <c r="B59" s="83" t="s">
        <v>98</v>
      </c>
      <c r="C59" s="136">
        <v>929188</v>
      </c>
      <c r="D59" s="207" t="s">
        <v>627</v>
      </c>
      <c r="E59" s="208" t="s">
        <v>630</v>
      </c>
      <c r="F59" s="83" t="s">
        <v>108</v>
      </c>
      <c r="G59" s="85">
        <v>20621</v>
      </c>
      <c r="H59" s="83" t="s">
        <v>102</v>
      </c>
      <c r="I59" s="85">
        <v>39794</v>
      </c>
      <c r="J59" s="83" t="s">
        <v>228</v>
      </c>
      <c r="K59" s="216">
        <v>423035344706</v>
      </c>
      <c r="L59" s="83" t="s">
        <v>191</v>
      </c>
      <c r="M59" s="85">
        <v>43631</v>
      </c>
      <c r="N59" s="83">
        <v>423.33333333333297</v>
      </c>
      <c r="O59" s="83" t="s">
        <v>180</v>
      </c>
      <c r="P59" s="83" t="s">
        <v>181</v>
      </c>
      <c r="Q59" s="208" t="s">
        <v>5264</v>
      </c>
      <c r="R59" s="83" t="s">
        <v>102</v>
      </c>
      <c r="S59" s="83" t="s">
        <v>102</v>
      </c>
      <c r="T59" s="83" t="s">
        <v>199</v>
      </c>
      <c r="U59" s="83" t="s">
        <v>9134</v>
      </c>
      <c r="V59" s="83" t="s">
        <v>104</v>
      </c>
      <c r="W59" s="83" t="s">
        <v>105</v>
      </c>
      <c r="X59" s="86" t="s">
        <v>5264</v>
      </c>
      <c r="Y59" s="87" t="s">
        <v>102</v>
      </c>
      <c r="Z59" s="87" t="s">
        <v>102</v>
      </c>
      <c r="AA59" s="87" t="s">
        <v>199</v>
      </c>
      <c r="AB59" s="87" t="s">
        <v>9134</v>
      </c>
      <c r="AC59" s="87" t="s">
        <v>104</v>
      </c>
      <c r="AD59" s="87" t="s">
        <v>105</v>
      </c>
      <c r="AE59" s="87" t="s">
        <v>106</v>
      </c>
      <c r="AF59" s="86" t="s">
        <v>5264</v>
      </c>
      <c r="AG59" s="87" t="s">
        <v>489</v>
      </c>
      <c r="AH59" s="87" t="s">
        <v>9135</v>
      </c>
      <c r="AI59" s="87" t="s">
        <v>104</v>
      </c>
      <c r="AJ59" s="87" t="s">
        <v>204</v>
      </c>
      <c r="AK59" s="88"/>
      <c r="AL59" s="83" t="s">
        <v>107</v>
      </c>
      <c r="AM59" s="89" t="s">
        <v>454</v>
      </c>
      <c r="AN59" s="90" t="s">
        <v>416</v>
      </c>
      <c r="AO59" s="91" t="s">
        <v>641</v>
      </c>
      <c r="AP59" s="90">
        <v>8.3333333333333304</v>
      </c>
      <c r="AQ59" s="92" t="s">
        <v>211</v>
      </c>
      <c r="AR59" s="93" t="s">
        <v>102</v>
      </c>
      <c r="AS59" s="93" t="s">
        <v>102</v>
      </c>
      <c r="AT59" s="93" t="s">
        <v>102</v>
      </c>
      <c r="AU59" s="210" t="s">
        <v>641</v>
      </c>
      <c r="AV59" s="93" t="s">
        <v>192</v>
      </c>
      <c r="AW59" s="94" t="s">
        <v>102</v>
      </c>
      <c r="AX59" s="93" t="s">
        <v>105</v>
      </c>
      <c r="AY59" s="95" t="s">
        <v>188</v>
      </c>
      <c r="AZ59" s="93" t="s">
        <v>102</v>
      </c>
      <c r="BA59" s="93" t="s">
        <v>9136</v>
      </c>
      <c r="BB59" s="93" t="s">
        <v>102</v>
      </c>
      <c r="BC59" s="93" t="s">
        <v>102</v>
      </c>
      <c r="BD59" s="96" t="s">
        <v>102</v>
      </c>
      <c r="BE59" s="90">
        <v>-18.6666666666667</v>
      </c>
      <c r="BF59" s="93" t="s">
        <v>211</v>
      </c>
      <c r="BG59" s="93" t="s">
        <v>102</v>
      </c>
      <c r="BH59" s="93" t="s">
        <v>102</v>
      </c>
      <c r="BI59" s="93" t="s">
        <v>102</v>
      </c>
      <c r="BJ59" s="210" t="s">
        <v>646</v>
      </c>
      <c r="BK59" s="93" t="s">
        <v>182</v>
      </c>
      <c r="BL59" s="97" t="s">
        <v>102</v>
      </c>
      <c r="BM59" s="93" t="s">
        <v>105</v>
      </c>
      <c r="BN59" s="93" t="s">
        <v>104</v>
      </c>
      <c r="BO59" s="93" t="s">
        <v>102</v>
      </c>
      <c r="BP59" s="98">
        <v>20180225</v>
      </c>
      <c r="BQ59" s="93" t="s">
        <v>102</v>
      </c>
      <c r="BR59" s="93" t="s">
        <v>102</v>
      </c>
      <c r="BS59" s="93" t="s">
        <v>102</v>
      </c>
      <c r="BT59" s="99" t="s">
        <v>591</v>
      </c>
      <c r="BU59" s="100" t="s">
        <v>10760</v>
      </c>
      <c r="BV59" s="101" t="s">
        <v>471</v>
      </c>
      <c r="BW59" s="136"/>
      <c r="BX59" s="103" t="s">
        <v>565</v>
      </c>
      <c r="BY59" s="104" t="s">
        <v>190</v>
      </c>
      <c r="BZ59" s="136"/>
      <c r="CA59" s="83" t="s">
        <v>599</v>
      </c>
      <c r="CB59" s="106" t="s">
        <v>647</v>
      </c>
      <c r="CC59" s="106" t="s">
        <v>5684</v>
      </c>
      <c r="CD59" s="107"/>
      <c r="CE59" s="108" t="s">
        <v>107</v>
      </c>
      <c r="CF59" s="108" t="s">
        <v>107</v>
      </c>
      <c r="CG59" s="109"/>
      <c r="CH59" s="110" t="s">
        <v>107</v>
      </c>
      <c r="CI59" s="111"/>
      <c r="CJ59" s="112">
        <v>6710</v>
      </c>
      <c r="CK59" s="113">
        <v>86</v>
      </c>
      <c r="CL59" s="114" t="s">
        <v>134</v>
      </c>
      <c r="CM59" s="114" t="s">
        <v>108</v>
      </c>
      <c r="CN59" s="114"/>
      <c r="CO59" s="115" t="s">
        <v>102</v>
      </c>
      <c r="CP59" s="115" t="s">
        <v>102</v>
      </c>
      <c r="CQ59" s="115" t="s">
        <v>102</v>
      </c>
      <c r="CR59" s="115" t="s">
        <v>102</v>
      </c>
      <c r="CS59" s="116"/>
      <c r="CT59" s="117" t="s">
        <v>109</v>
      </c>
      <c r="CU59" s="117" t="s">
        <v>109</v>
      </c>
      <c r="CV59" s="83">
        <v>55</v>
      </c>
      <c r="CW59" s="83" t="s">
        <v>108</v>
      </c>
      <c r="CX59" s="83">
        <v>55</v>
      </c>
      <c r="CY59" s="83" t="s">
        <v>108</v>
      </c>
      <c r="CZ59" s="83">
        <v>6383</v>
      </c>
      <c r="DA59" s="83" t="s">
        <v>419</v>
      </c>
      <c r="DB59" s="83" t="s">
        <v>130</v>
      </c>
      <c r="DC59" s="83" t="s">
        <v>499</v>
      </c>
      <c r="DD59" s="83">
        <v>1104</v>
      </c>
      <c r="DE59" s="83" t="s">
        <v>444</v>
      </c>
      <c r="DF59" s="83" t="s">
        <v>130</v>
      </c>
      <c r="DG59" s="83" t="s">
        <v>499</v>
      </c>
      <c r="DH59" s="83"/>
      <c r="DI59" s="83">
        <v>0</v>
      </c>
      <c r="DJ59" s="83">
        <v>1</v>
      </c>
      <c r="DK59" s="83">
        <v>0</v>
      </c>
      <c r="DL59" s="83">
        <v>0</v>
      </c>
      <c r="DM59" s="83">
        <v>0</v>
      </c>
      <c r="DN59" s="83">
        <v>0</v>
      </c>
      <c r="DO59" s="83">
        <v>0</v>
      </c>
      <c r="DP59" s="83">
        <v>0</v>
      </c>
      <c r="DQ59" s="83">
        <v>0</v>
      </c>
      <c r="DR59" s="83">
        <v>0</v>
      </c>
      <c r="DS59" s="83">
        <v>0</v>
      </c>
      <c r="DT59" s="83">
        <v>3</v>
      </c>
      <c r="DU59" s="83">
        <v>3</v>
      </c>
      <c r="DV59" s="83">
        <v>0</v>
      </c>
      <c r="DW59" s="83">
        <v>0</v>
      </c>
      <c r="DX59" s="83">
        <v>3</v>
      </c>
      <c r="DY59" s="85">
        <v>43701</v>
      </c>
      <c r="DZ59" s="83" t="s">
        <v>4106</v>
      </c>
      <c r="EA59" s="83" t="s">
        <v>102</v>
      </c>
      <c r="EB59" s="83" t="s">
        <v>482</v>
      </c>
      <c r="EC59" s="83">
        <v>55</v>
      </c>
      <c r="ED59" s="83" t="s">
        <v>483</v>
      </c>
      <c r="EE59" s="83">
        <v>1</v>
      </c>
      <c r="EF59" s="83">
        <v>0</v>
      </c>
      <c r="EG59" s="83">
        <v>0</v>
      </c>
      <c r="EH59" s="83" t="s">
        <v>109</v>
      </c>
      <c r="EI59" s="83" t="s">
        <v>108</v>
      </c>
      <c r="EJ59" s="83" t="s">
        <v>583</v>
      </c>
      <c r="EK59" s="83">
        <v>0</v>
      </c>
      <c r="EL59" s="83">
        <v>0</v>
      </c>
      <c r="EM59" s="83">
        <v>1</v>
      </c>
      <c r="EN59" s="83" t="s">
        <v>497</v>
      </c>
      <c r="EO59" s="83"/>
      <c r="EP59" s="83" t="s">
        <v>436</v>
      </c>
      <c r="EQ59" s="136">
        <v>1</v>
      </c>
      <c r="ER59" s="136">
        <v>1</v>
      </c>
      <c r="ES59" s="136">
        <v>1</v>
      </c>
      <c r="ET59" s="136">
        <v>1</v>
      </c>
      <c r="EU59" s="215" t="s">
        <v>269</v>
      </c>
      <c r="EV59" s="136">
        <v>1</v>
      </c>
      <c r="EW59" s="136">
        <v>1</v>
      </c>
      <c r="EX59" s="136">
        <v>1</v>
      </c>
      <c r="EY59" s="136">
        <v>1</v>
      </c>
      <c r="EZ59" s="136">
        <v>1</v>
      </c>
      <c r="FP59" s="215" t="s">
        <v>592</v>
      </c>
      <c r="FQ59" s="136" t="b">
        <v>1</v>
      </c>
      <c r="FR59" s="136" t="b">
        <v>1</v>
      </c>
      <c r="FS59" s="136" t="b">
        <v>1</v>
      </c>
      <c r="FT59" s="136" t="b">
        <v>1</v>
      </c>
      <c r="FX59" s="215" t="s">
        <v>269</v>
      </c>
    </row>
    <row r="60" spans="1:180" ht="60" customHeight="1" x14ac:dyDescent="0.55000000000000004">
      <c r="A60" s="83" t="s">
        <v>130</v>
      </c>
      <c r="B60" s="83" t="s">
        <v>98</v>
      </c>
      <c r="C60" s="136">
        <v>405069</v>
      </c>
      <c r="D60" s="207" t="s">
        <v>628</v>
      </c>
      <c r="E60" s="208" t="s">
        <v>633</v>
      </c>
      <c r="F60" s="83" t="s">
        <v>108</v>
      </c>
      <c r="G60" s="85">
        <v>22744</v>
      </c>
      <c r="H60" s="83" t="s">
        <v>102</v>
      </c>
      <c r="I60" s="85">
        <v>39772</v>
      </c>
      <c r="J60" s="83" t="s">
        <v>228</v>
      </c>
      <c r="K60" s="216">
        <v>223935382168</v>
      </c>
      <c r="L60" s="83" t="s">
        <v>191</v>
      </c>
      <c r="M60" s="85">
        <v>43619</v>
      </c>
      <c r="N60" s="83">
        <v>418.33333333333297</v>
      </c>
      <c r="O60" s="83" t="s">
        <v>193</v>
      </c>
      <c r="P60" s="83" t="s">
        <v>181</v>
      </c>
      <c r="Q60" s="208" t="s">
        <v>5268</v>
      </c>
      <c r="R60" s="83" t="s">
        <v>102</v>
      </c>
      <c r="S60" s="83" t="s">
        <v>102</v>
      </c>
      <c r="T60" s="83" t="s">
        <v>133</v>
      </c>
      <c r="U60" s="83" t="s">
        <v>9137</v>
      </c>
      <c r="V60" s="83" t="s">
        <v>111</v>
      </c>
      <c r="W60" s="83" t="s">
        <v>105</v>
      </c>
      <c r="X60" s="86" t="s">
        <v>5268</v>
      </c>
      <c r="Y60" s="87" t="s">
        <v>102</v>
      </c>
      <c r="Z60" s="87" t="s">
        <v>102</v>
      </c>
      <c r="AA60" s="87" t="s">
        <v>133</v>
      </c>
      <c r="AB60" s="87" t="s">
        <v>9137</v>
      </c>
      <c r="AC60" s="87" t="s">
        <v>111</v>
      </c>
      <c r="AD60" s="87" t="s">
        <v>105</v>
      </c>
      <c r="AE60" s="87" t="s">
        <v>106</v>
      </c>
      <c r="AF60" s="86" t="s">
        <v>5268</v>
      </c>
      <c r="AG60" s="87" t="s">
        <v>486</v>
      </c>
      <c r="AH60" s="87" t="s">
        <v>9137</v>
      </c>
      <c r="AI60" s="87" t="s">
        <v>111</v>
      </c>
      <c r="AJ60" s="87" t="s">
        <v>204</v>
      </c>
      <c r="AK60" s="88"/>
      <c r="AL60" s="83" t="s">
        <v>107</v>
      </c>
      <c r="AM60" s="89" t="s">
        <v>454</v>
      </c>
      <c r="AN60" s="90" t="s">
        <v>416</v>
      </c>
      <c r="AO60" s="91" t="s">
        <v>642</v>
      </c>
      <c r="AP60" s="90">
        <v>8.3333333333333304</v>
      </c>
      <c r="AQ60" s="92" t="s">
        <v>102</v>
      </c>
      <c r="AR60" s="93" t="s">
        <v>102</v>
      </c>
      <c r="AS60" s="93" t="s">
        <v>102</v>
      </c>
      <c r="AT60" s="93" t="s">
        <v>102</v>
      </c>
      <c r="AU60" s="210" t="s">
        <v>644</v>
      </c>
      <c r="AV60" s="93" t="s">
        <v>185</v>
      </c>
      <c r="AW60" s="94" t="s">
        <v>102</v>
      </c>
      <c r="AX60" s="93" t="s">
        <v>183</v>
      </c>
      <c r="AY60" s="95" t="s">
        <v>111</v>
      </c>
      <c r="AZ60" s="93" t="s">
        <v>102</v>
      </c>
      <c r="BA60" s="93" t="s">
        <v>102</v>
      </c>
      <c r="BB60" s="93" t="s">
        <v>102</v>
      </c>
      <c r="BC60" s="93" t="s">
        <v>102</v>
      </c>
      <c r="BD60" s="96" t="s">
        <v>102</v>
      </c>
      <c r="BE60" s="90">
        <v>-19.1666666666667</v>
      </c>
      <c r="BF60" s="93" t="s">
        <v>102</v>
      </c>
      <c r="BG60" s="93" t="s">
        <v>102</v>
      </c>
      <c r="BH60" s="93" t="s">
        <v>102</v>
      </c>
      <c r="BI60" s="93" t="s">
        <v>102</v>
      </c>
      <c r="BJ60" s="210" t="s">
        <v>642</v>
      </c>
      <c r="BK60" s="93" t="s">
        <v>192</v>
      </c>
      <c r="BL60" s="97" t="s">
        <v>102</v>
      </c>
      <c r="BM60" s="93" t="s">
        <v>183</v>
      </c>
      <c r="BN60" s="93" t="s">
        <v>106</v>
      </c>
      <c r="BO60" s="93" t="s">
        <v>102</v>
      </c>
      <c r="BP60" s="98" t="s">
        <v>102</v>
      </c>
      <c r="BQ60" s="93" t="s">
        <v>102</v>
      </c>
      <c r="BR60" s="93" t="s">
        <v>102</v>
      </c>
      <c r="BS60" s="93" t="s">
        <v>102</v>
      </c>
      <c r="BT60" s="99" t="s">
        <v>591</v>
      </c>
      <c r="BU60" s="100" t="s">
        <v>10761</v>
      </c>
      <c r="BV60" s="101" t="s">
        <v>471</v>
      </c>
      <c r="BW60" s="136"/>
      <c r="BX60" s="103" t="s">
        <v>565</v>
      </c>
      <c r="BY60" s="104" t="s">
        <v>190</v>
      </c>
      <c r="BZ60" s="136"/>
      <c r="CA60" s="83" t="s">
        <v>599</v>
      </c>
      <c r="CB60" s="106" t="s">
        <v>647</v>
      </c>
      <c r="CC60" s="106" t="s">
        <v>5696</v>
      </c>
      <c r="CD60" s="107"/>
      <c r="CE60" s="108" t="s">
        <v>107</v>
      </c>
      <c r="CF60" s="108" t="s">
        <v>107</v>
      </c>
      <c r="CG60" s="109"/>
      <c r="CH60" s="110" t="s">
        <v>107</v>
      </c>
      <c r="CI60" s="111"/>
      <c r="CJ60" s="112">
        <v>6710</v>
      </c>
      <c r="CK60" s="113">
        <v>86</v>
      </c>
      <c r="CL60" s="114" t="s">
        <v>134</v>
      </c>
      <c r="CM60" s="114" t="s">
        <v>108</v>
      </c>
      <c r="CN60" s="114"/>
      <c r="CO60" s="115" t="s">
        <v>102</v>
      </c>
      <c r="CP60" s="115" t="s">
        <v>102</v>
      </c>
      <c r="CQ60" s="115" t="s">
        <v>102</v>
      </c>
      <c r="CR60" s="115" t="s">
        <v>102</v>
      </c>
      <c r="CS60" s="116"/>
      <c r="CT60" s="117" t="s">
        <v>109</v>
      </c>
      <c r="CU60" s="117" t="s">
        <v>109</v>
      </c>
      <c r="CV60" s="83">
        <v>56</v>
      </c>
      <c r="CW60" s="83" t="s">
        <v>108</v>
      </c>
      <c r="CX60" s="83">
        <v>56</v>
      </c>
      <c r="CY60" s="83" t="s">
        <v>108</v>
      </c>
      <c r="CZ60" s="83">
        <v>6384</v>
      </c>
      <c r="DA60" s="83" t="s">
        <v>419</v>
      </c>
      <c r="DB60" s="83" t="s">
        <v>130</v>
      </c>
      <c r="DC60" s="83" t="s">
        <v>499</v>
      </c>
      <c r="DD60" s="83">
        <v>1105</v>
      </c>
      <c r="DE60" s="83" t="s">
        <v>444</v>
      </c>
      <c r="DF60" s="83" t="s">
        <v>130</v>
      </c>
      <c r="DG60" s="83" t="s">
        <v>499</v>
      </c>
      <c r="DH60" s="83"/>
      <c r="DI60" s="83">
        <v>0</v>
      </c>
      <c r="DJ60" s="83">
        <v>1</v>
      </c>
      <c r="DK60" s="83">
        <v>0</v>
      </c>
      <c r="DL60" s="83">
        <v>0</v>
      </c>
      <c r="DM60" s="83">
        <v>0</v>
      </c>
      <c r="DN60" s="83">
        <v>0</v>
      </c>
      <c r="DO60" s="83">
        <v>0</v>
      </c>
      <c r="DP60" s="83">
        <v>0</v>
      </c>
      <c r="DQ60" s="83">
        <v>0</v>
      </c>
      <c r="DR60" s="83">
        <v>0</v>
      </c>
      <c r="DS60" s="83">
        <v>0</v>
      </c>
      <c r="DT60" s="83">
        <v>3</v>
      </c>
      <c r="DU60" s="83">
        <v>3</v>
      </c>
      <c r="DV60" s="83">
        <v>0</v>
      </c>
      <c r="DW60" s="83">
        <v>0</v>
      </c>
      <c r="DX60" s="83">
        <v>3</v>
      </c>
      <c r="DY60" s="85">
        <v>43702</v>
      </c>
      <c r="DZ60" s="83" t="s">
        <v>4107</v>
      </c>
      <c r="EA60" s="83" t="s">
        <v>102</v>
      </c>
      <c r="EB60" s="83" t="s">
        <v>482</v>
      </c>
      <c r="EC60" s="83">
        <v>56</v>
      </c>
      <c r="ED60" s="83" t="s">
        <v>483</v>
      </c>
      <c r="EE60" s="83">
        <v>1</v>
      </c>
      <c r="EF60" s="83">
        <v>0</v>
      </c>
      <c r="EG60" s="83">
        <v>0</v>
      </c>
      <c r="EH60" s="83" t="s">
        <v>109</v>
      </c>
      <c r="EI60" s="83" t="s">
        <v>108</v>
      </c>
      <c r="EJ60" s="83" t="s">
        <v>583</v>
      </c>
      <c r="EK60" s="83">
        <v>0</v>
      </c>
      <c r="EL60" s="83">
        <v>0</v>
      </c>
      <c r="EM60" s="83">
        <v>1</v>
      </c>
      <c r="EN60" s="83" t="s">
        <v>497</v>
      </c>
      <c r="EO60" s="83"/>
      <c r="EP60" s="83" t="s">
        <v>436</v>
      </c>
      <c r="EQ60" s="136">
        <v>1</v>
      </c>
      <c r="ER60" s="136">
        <v>1</v>
      </c>
      <c r="ES60" s="136">
        <v>1</v>
      </c>
      <c r="ET60" s="136">
        <v>1</v>
      </c>
      <c r="EU60" s="215" t="s">
        <v>269</v>
      </c>
      <c r="EV60" s="136">
        <v>1</v>
      </c>
      <c r="EW60" s="136">
        <v>1</v>
      </c>
      <c r="EX60" s="136">
        <v>1</v>
      </c>
      <c r="EY60" s="136">
        <v>1</v>
      </c>
      <c r="EZ60" s="136">
        <v>1</v>
      </c>
      <c r="FP60" s="215" t="s">
        <v>592</v>
      </c>
      <c r="FQ60" s="136" t="b">
        <v>1</v>
      </c>
      <c r="FR60" s="136" t="b">
        <v>1</v>
      </c>
      <c r="FS60" s="136" t="b">
        <v>1</v>
      </c>
      <c r="FT60" s="136" t="b">
        <v>1</v>
      </c>
      <c r="FX60" s="215" t="s">
        <v>269</v>
      </c>
    </row>
    <row r="61" spans="1:180" ht="60" customHeight="1" x14ac:dyDescent="0.55000000000000004">
      <c r="A61" s="83" t="s">
        <v>130</v>
      </c>
      <c r="B61" s="83" t="s">
        <v>98</v>
      </c>
      <c r="C61" s="136">
        <v>909602</v>
      </c>
      <c r="D61" s="207" t="s">
        <v>629</v>
      </c>
      <c r="E61" s="208" t="s">
        <v>634</v>
      </c>
      <c r="F61" s="83" t="s">
        <v>108</v>
      </c>
      <c r="G61" s="85">
        <v>26341</v>
      </c>
      <c r="H61" s="83" t="s">
        <v>102</v>
      </c>
      <c r="I61" s="85">
        <v>34633</v>
      </c>
      <c r="J61" s="83" t="s">
        <v>228</v>
      </c>
      <c r="K61" s="216">
        <v>292634534655</v>
      </c>
      <c r="L61" s="83" t="s">
        <v>191</v>
      </c>
      <c r="M61" s="85">
        <v>43642</v>
      </c>
      <c r="N61" s="83">
        <v>413.33333333333297</v>
      </c>
      <c r="O61" s="83" t="s">
        <v>193</v>
      </c>
      <c r="P61" s="83" t="s">
        <v>181</v>
      </c>
      <c r="Q61" s="208" t="s">
        <v>5272</v>
      </c>
      <c r="R61" s="83" t="s">
        <v>102</v>
      </c>
      <c r="S61" s="83" t="s">
        <v>102</v>
      </c>
      <c r="T61" s="83" t="s">
        <v>131</v>
      </c>
      <c r="U61" s="83" t="s">
        <v>9138</v>
      </c>
      <c r="V61" s="83" t="s">
        <v>104</v>
      </c>
      <c r="W61" s="83" t="s">
        <v>105</v>
      </c>
      <c r="X61" s="86" t="s">
        <v>5272</v>
      </c>
      <c r="Y61" s="87" t="s">
        <v>102</v>
      </c>
      <c r="Z61" s="87" t="s">
        <v>102</v>
      </c>
      <c r="AA61" s="87" t="s">
        <v>131</v>
      </c>
      <c r="AB61" s="87" t="s">
        <v>9138</v>
      </c>
      <c r="AC61" s="87" t="s">
        <v>104</v>
      </c>
      <c r="AD61" s="87" t="s">
        <v>105</v>
      </c>
      <c r="AE61" s="87" t="s">
        <v>106</v>
      </c>
      <c r="AF61" s="86" t="s">
        <v>5272</v>
      </c>
      <c r="AG61" s="87" t="s">
        <v>177</v>
      </c>
      <c r="AH61" s="87" t="s">
        <v>9138</v>
      </c>
      <c r="AI61" s="87" t="s">
        <v>104</v>
      </c>
      <c r="AJ61" s="87" t="s">
        <v>204</v>
      </c>
      <c r="AK61" s="88"/>
      <c r="AL61" s="83" t="s">
        <v>107</v>
      </c>
      <c r="AM61" s="89" t="s">
        <v>454</v>
      </c>
      <c r="AN61" s="90" t="s">
        <v>416</v>
      </c>
      <c r="AO61" s="91" t="s">
        <v>643</v>
      </c>
      <c r="AP61" s="90">
        <v>8.3333333333333304</v>
      </c>
      <c r="AQ61" s="92" t="s">
        <v>102</v>
      </c>
      <c r="AR61" s="93" t="s">
        <v>102</v>
      </c>
      <c r="AS61" s="93" t="s">
        <v>102</v>
      </c>
      <c r="AT61" s="93" t="s">
        <v>102</v>
      </c>
      <c r="AU61" s="210" t="s">
        <v>645</v>
      </c>
      <c r="AV61" s="93" t="s">
        <v>185</v>
      </c>
      <c r="AW61" s="94" t="s">
        <v>102</v>
      </c>
      <c r="AX61" s="93" t="s">
        <v>105</v>
      </c>
      <c r="AY61" s="95" t="s">
        <v>104</v>
      </c>
      <c r="AZ61" s="93" t="s">
        <v>102</v>
      </c>
      <c r="BA61" s="93" t="s">
        <v>102</v>
      </c>
      <c r="BB61" s="93" t="s">
        <v>102</v>
      </c>
      <c r="BC61" s="93" t="s">
        <v>102</v>
      </c>
      <c r="BD61" s="96" t="s">
        <v>102</v>
      </c>
      <c r="BE61" s="90">
        <v>-19.6666666666667</v>
      </c>
      <c r="BF61" s="93" t="s">
        <v>102</v>
      </c>
      <c r="BG61" s="93" t="s">
        <v>102</v>
      </c>
      <c r="BH61" s="93" t="s">
        <v>102</v>
      </c>
      <c r="BI61" s="93" t="s">
        <v>102</v>
      </c>
      <c r="BJ61" s="210" t="s">
        <v>643</v>
      </c>
      <c r="BK61" s="93" t="s">
        <v>196</v>
      </c>
      <c r="BL61" s="97" t="s">
        <v>102</v>
      </c>
      <c r="BM61" s="93" t="s">
        <v>105</v>
      </c>
      <c r="BN61" s="93" t="s">
        <v>596</v>
      </c>
      <c r="BO61" s="93" t="s">
        <v>102</v>
      </c>
      <c r="BP61" s="98" t="s">
        <v>102</v>
      </c>
      <c r="BQ61" s="93" t="s">
        <v>102</v>
      </c>
      <c r="BR61" s="93" t="s">
        <v>102</v>
      </c>
      <c r="BS61" s="93" t="s">
        <v>102</v>
      </c>
      <c r="BT61" s="99" t="s">
        <v>591</v>
      </c>
      <c r="BU61" s="100" t="s">
        <v>10762</v>
      </c>
      <c r="BV61" s="101" t="s">
        <v>471</v>
      </c>
      <c r="BW61" s="136"/>
      <c r="BX61" s="103" t="s">
        <v>565</v>
      </c>
      <c r="BY61" s="104" t="s">
        <v>190</v>
      </c>
      <c r="BZ61" s="136"/>
      <c r="CA61" s="83" t="s">
        <v>599</v>
      </c>
      <c r="CB61" s="106" t="s">
        <v>647</v>
      </c>
      <c r="CC61" s="106" t="s">
        <v>5708</v>
      </c>
      <c r="CD61" s="107"/>
      <c r="CE61" s="108" t="s">
        <v>107</v>
      </c>
      <c r="CF61" s="108" t="s">
        <v>107</v>
      </c>
      <c r="CG61" s="109"/>
      <c r="CH61" s="110" t="s">
        <v>107</v>
      </c>
      <c r="CI61" s="111"/>
      <c r="CJ61" s="112">
        <v>6710</v>
      </c>
      <c r="CK61" s="113">
        <v>86</v>
      </c>
      <c r="CL61" s="114" t="s">
        <v>134</v>
      </c>
      <c r="CM61" s="114" t="s">
        <v>108</v>
      </c>
      <c r="CN61" s="114"/>
      <c r="CO61" s="115" t="s">
        <v>102</v>
      </c>
      <c r="CP61" s="115" t="s">
        <v>102</v>
      </c>
      <c r="CQ61" s="115" t="s">
        <v>102</v>
      </c>
      <c r="CR61" s="115" t="s">
        <v>102</v>
      </c>
      <c r="CS61" s="116"/>
      <c r="CT61" s="117" t="s">
        <v>109</v>
      </c>
      <c r="CU61" s="117" t="s">
        <v>109</v>
      </c>
      <c r="CV61" s="83">
        <v>57</v>
      </c>
      <c r="CW61" s="83" t="s">
        <v>108</v>
      </c>
      <c r="CX61" s="83">
        <v>57</v>
      </c>
      <c r="CY61" s="83" t="s">
        <v>108</v>
      </c>
      <c r="CZ61" s="83">
        <v>6385</v>
      </c>
      <c r="DA61" s="83" t="s">
        <v>419</v>
      </c>
      <c r="DB61" s="83" t="s">
        <v>130</v>
      </c>
      <c r="DC61" s="83" t="s">
        <v>499</v>
      </c>
      <c r="DD61" s="83">
        <v>1106</v>
      </c>
      <c r="DE61" s="83" t="s">
        <v>444</v>
      </c>
      <c r="DF61" s="83" t="s">
        <v>130</v>
      </c>
      <c r="DG61" s="83" t="s">
        <v>499</v>
      </c>
      <c r="DH61" s="83"/>
      <c r="DI61" s="83">
        <v>0</v>
      </c>
      <c r="DJ61" s="83">
        <v>1</v>
      </c>
      <c r="DK61" s="83">
        <v>0</v>
      </c>
      <c r="DL61" s="83">
        <v>0</v>
      </c>
      <c r="DM61" s="83">
        <v>0</v>
      </c>
      <c r="DN61" s="83">
        <v>0</v>
      </c>
      <c r="DO61" s="83">
        <v>0</v>
      </c>
      <c r="DP61" s="83">
        <v>0</v>
      </c>
      <c r="DQ61" s="83">
        <v>0</v>
      </c>
      <c r="DR61" s="83">
        <v>0</v>
      </c>
      <c r="DS61" s="83">
        <v>0</v>
      </c>
      <c r="DT61" s="83">
        <v>3</v>
      </c>
      <c r="DU61" s="83">
        <v>3</v>
      </c>
      <c r="DV61" s="83">
        <v>0</v>
      </c>
      <c r="DW61" s="83">
        <v>0</v>
      </c>
      <c r="DX61" s="83">
        <v>3</v>
      </c>
      <c r="DY61" s="85">
        <v>43703</v>
      </c>
      <c r="DZ61" s="83" t="s">
        <v>4108</v>
      </c>
      <c r="EA61" s="83" t="s">
        <v>102</v>
      </c>
      <c r="EB61" s="83" t="s">
        <v>482</v>
      </c>
      <c r="EC61" s="83">
        <v>57</v>
      </c>
      <c r="ED61" s="83" t="s">
        <v>483</v>
      </c>
      <c r="EE61" s="83">
        <v>1</v>
      </c>
      <c r="EF61" s="83">
        <v>0</v>
      </c>
      <c r="EG61" s="83">
        <v>0</v>
      </c>
      <c r="EH61" s="83" t="s">
        <v>109</v>
      </c>
      <c r="EI61" s="83" t="s">
        <v>108</v>
      </c>
      <c r="EJ61" s="83" t="s">
        <v>583</v>
      </c>
      <c r="EK61" s="83">
        <v>0</v>
      </c>
      <c r="EL61" s="83">
        <v>0</v>
      </c>
      <c r="EM61" s="83">
        <v>1</v>
      </c>
      <c r="EN61" s="83" t="s">
        <v>497</v>
      </c>
      <c r="EO61" s="83"/>
      <c r="EP61" s="83" t="s">
        <v>436</v>
      </c>
      <c r="EQ61" s="136">
        <v>1</v>
      </c>
      <c r="ER61" s="136">
        <v>1</v>
      </c>
      <c r="ES61" s="136">
        <v>1</v>
      </c>
      <c r="ET61" s="136">
        <v>1</v>
      </c>
      <c r="EU61" s="215" t="s">
        <v>269</v>
      </c>
      <c r="EV61" s="136">
        <v>1</v>
      </c>
      <c r="EW61" s="136">
        <v>1</v>
      </c>
      <c r="EX61" s="136">
        <v>1</v>
      </c>
      <c r="EY61" s="136">
        <v>1</v>
      </c>
      <c r="EZ61" s="136">
        <v>1</v>
      </c>
      <c r="FP61" s="215" t="s">
        <v>592</v>
      </c>
      <c r="FQ61" s="136" t="b">
        <v>1</v>
      </c>
      <c r="FR61" s="136" t="b">
        <v>1</v>
      </c>
      <c r="FS61" s="136" t="b">
        <v>1</v>
      </c>
      <c r="FT61" s="136" t="b">
        <v>1</v>
      </c>
      <c r="FX61" s="215" t="s">
        <v>269</v>
      </c>
    </row>
    <row r="62" spans="1:180" ht="60" customHeight="1" x14ac:dyDescent="0.55000000000000004">
      <c r="A62" s="83" t="s">
        <v>130</v>
      </c>
      <c r="B62" s="83" t="s">
        <v>98</v>
      </c>
      <c r="C62" s="136">
        <v>160931</v>
      </c>
      <c r="D62" s="207" t="s">
        <v>627</v>
      </c>
      <c r="E62" s="208" t="s">
        <v>630</v>
      </c>
      <c r="F62" s="83" t="s">
        <v>108</v>
      </c>
      <c r="G62" s="85">
        <v>20621</v>
      </c>
      <c r="H62" s="83" t="s">
        <v>102</v>
      </c>
      <c r="I62" s="85">
        <v>39794</v>
      </c>
      <c r="J62" s="83" t="s">
        <v>228</v>
      </c>
      <c r="K62" s="216">
        <v>866246654265</v>
      </c>
      <c r="L62" s="83" t="s">
        <v>191</v>
      </c>
      <c r="M62" s="85">
        <v>43631</v>
      </c>
      <c r="N62" s="83">
        <v>408.33333333333297</v>
      </c>
      <c r="O62" s="83" t="s">
        <v>180</v>
      </c>
      <c r="P62" s="83" t="s">
        <v>181</v>
      </c>
      <c r="Q62" s="208" t="s">
        <v>5276</v>
      </c>
      <c r="R62" s="83" t="s">
        <v>102</v>
      </c>
      <c r="S62" s="83" t="s">
        <v>102</v>
      </c>
      <c r="T62" s="83" t="s">
        <v>199</v>
      </c>
      <c r="U62" s="83" t="s">
        <v>9139</v>
      </c>
      <c r="V62" s="83" t="s">
        <v>104</v>
      </c>
      <c r="W62" s="83" t="s">
        <v>105</v>
      </c>
      <c r="X62" s="86" t="s">
        <v>5276</v>
      </c>
      <c r="Y62" s="87" t="s">
        <v>102</v>
      </c>
      <c r="Z62" s="87" t="s">
        <v>102</v>
      </c>
      <c r="AA62" s="87" t="s">
        <v>199</v>
      </c>
      <c r="AB62" s="87" t="s">
        <v>9139</v>
      </c>
      <c r="AC62" s="87" t="s">
        <v>104</v>
      </c>
      <c r="AD62" s="87" t="s">
        <v>105</v>
      </c>
      <c r="AE62" s="87" t="s">
        <v>106</v>
      </c>
      <c r="AF62" s="86" t="s">
        <v>5276</v>
      </c>
      <c r="AG62" s="87" t="s">
        <v>489</v>
      </c>
      <c r="AH62" s="87" t="s">
        <v>9140</v>
      </c>
      <c r="AI62" s="87" t="s">
        <v>104</v>
      </c>
      <c r="AJ62" s="87" t="s">
        <v>204</v>
      </c>
      <c r="AK62" s="88"/>
      <c r="AL62" s="83" t="s">
        <v>107</v>
      </c>
      <c r="AM62" s="89" t="s">
        <v>454</v>
      </c>
      <c r="AN62" s="90" t="s">
        <v>416</v>
      </c>
      <c r="AO62" s="91" t="s">
        <v>641</v>
      </c>
      <c r="AP62" s="90">
        <v>8.3333333333333304</v>
      </c>
      <c r="AQ62" s="92" t="s">
        <v>211</v>
      </c>
      <c r="AR62" s="93" t="s">
        <v>102</v>
      </c>
      <c r="AS62" s="93" t="s">
        <v>102</v>
      </c>
      <c r="AT62" s="93" t="s">
        <v>102</v>
      </c>
      <c r="AU62" s="210" t="s">
        <v>641</v>
      </c>
      <c r="AV62" s="93" t="s">
        <v>192</v>
      </c>
      <c r="AW62" s="94" t="s">
        <v>102</v>
      </c>
      <c r="AX62" s="93" t="s">
        <v>105</v>
      </c>
      <c r="AY62" s="95" t="s">
        <v>188</v>
      </c>
      <c r="AZ62" s="93" t="s">
        <v>102</v>
      </c>
      <c r="BA62" s="93" t="s">
        <v>9141</v>
      </c>
      <c r="BB62" s="93" t="s">
        <v>102</v>
      </c>
      <c r="BC62" s="93" t="s">
        <v>102</v>
      </c>
      <c r="BD62" s="96" t="s">
        <v>102</v>
      </c>
      <c r="BE62" s="90">
        <v>-20.1666666666667</v>
      </c>
      <c r="BF62" s="93" t="s">
        <v>211</v>
      </c>
      <c r="BG62" s="93" t="s">
        <v>102</v>
      </c>
      <c r="BH62" s="93" t="s">
        <v>102</v>
      </c>
      <c r="BI62" s="93" t="s">
        <v>102</v>
      </c>
      <c r="BJ62" s="210" t="s">
        <v>646</v>
      </c>
      <c r="BK62" s="93" t="s">
        <v>182</v>
      </c>
      <c r="BL62" s="97" t="s">
        <v>102</v>
      </c>
      <c r="BM62" s="93" t="s">
        <v>105</v>
      </c>
      <c r="BN62" s="93" t="s">
        <v>104</v>
      </c>
      <c r="BO62" s="93" t="s">
        <v>102</v>
      </c>
      <c r="BP62" s="98">
        <v>20180226</v>
      </c>
      <c r="BQ62" s="93" t="s">
        <v>102</v>
      </c>
      <c r="BR62" s="93" t="s">
        <v>102</v>
      </c>
      <c r="BS62" s="93" t="s">
        <v>102</v>
      </c>
      <c r="BT62" s="99" t="s">
        <v>591</v>
      </c>
      <c r="BU62" s="100" t="s">
        <v>10763</v>
      </c>
      <c r="BV62" s="101" t="s">
        <v>471</v>
      </c>
      <c r="BW62" s="136"/>
      <c r="BX62" s="103" t="s">
        <v>565</v>
      </c>
      <c r="BY62" s="104" t="s">
        <v>190</v>
      </c>
      <c r="BZ62" s="136"/>
      <c r="CA62" s="83" t="s">
        <v>599</v>
      </c>
      <c r="CB62" s="106" t="s">
        <v>647</v>
      </c>
      <c r="CC62" s="106" t="s">
        <v>5720</v>
      </c>
      <c r="CD62" s="107"/>
      <c r="CE62" s="108" t="s">
        <v>107</v>
      </c>
      <c r="CF62" s="108" t="s">
        <v>107</v>
      </c>
      <c r="CG62" s="109"/>
      <c r="CH62" s="110" t="s">
        <v>107</v>
      </c>
      <c r="CI62" s="111"/>
      <c r="CJ62" s="112">
        <v>6710</v>
      </c>
      <c r="CK62" s="113">
        <v>86</v>
      </c>
      <c r="CL62" s="114" t="s">
        <v>134</v>
      </c>
      <c r="CM62" s="114" t="s">
        <v>108</v>
      </c>
      <c r="CN62" s="114"/>
      <c r="CO62" s="115" t="s">
        <v>102</v>
      </c>
      <c r="CP62" s="115" t="s">
        <v>102</v>
      </c>
      <c r="CQ62" s="115" t="s">
        <v>102</v>
      </c>
      <c r="CR62" s="115" t="s">
        <v>102</v>
      </c>
      <c r="CS62" s="116"/>
      <c r="CT62" s="117" t="s">
        <v>109</v>
      </c>
      <c r="CU62" s="117" t="s">
        <v>109</v>
      </c>
      <c r="CV62" s="83">
        <v>58</v>
      </c>
      <c r="CW62" s="83" t="s">
        <v>108</v>
      </c>
      <c r="CX62" s="83">
        <v>58</v>
      </c>
      <c r="CY62" s="83" t="s">
        <v>108</v>
      </c>
      <c r="CZ62" s="83">
        <v>6386</v>
      </c>
      <c r="DA62" s="83" t="s">
        <v>419</v>
      </c>
      <c r="DB62" s="83" t="s">
        <v>130</v>
      </c>
      <c r="DC62" s="83" t="s">
        <v>499</v>
      </c>
      <c r="DD62" s="83">
        <v>1107</v>
      </c>
      <c r="DE62" s="83" t="s">
        <v>444</v>
      </c>
      <c r="DF62" s="83" t="s">
        <v>130</v>
      </c>
      <c r="DG62" s="83" t="s">
        <v>499</v>
      </c>
      <c r="DH62" s="83"/>
      <c r="DI62" s="83">
        <v>0</v>
      </c>
      <c r="DJ62" s="83">
        <v>1</v>
      </c>
      <c r="DK62" s="83">
        <v>0</v>
      </c>
      <c r="DL62" s="83">
        <v>0</v>
      </c>
      <c r="DM62" s="83">
        <v>0</v>
      </c>
      <c r="DN62" s="83">
        <v>0</v>
      </c>
      <c r="DO62" s="83">
        <v>0</v>
      </c>
      <c r="DP62" s="83">
        <v>0</v>
      </c>
      <c r="DQ62" s="83">
        <v>0</v>
      </c>
      <c r="DR62" s="83">
        <v>0</v>
      </c>
      <c r="DS62" s="83">
        <v>0</v>
      </c>
      <c r="DT62" s="83">
        <v>3</v>
      </c>
      <c r="DU62" s="83">
        <v>3</v>
      </c>
      <c r="DV62" s="83">
        <v>0</v>
      </c>
      <c r="DW62" s="83">
        <v>0</v>
      </c>
      <c r="DX62" s="83">
        <v>3</v>
      </c>
      <c r="DY62" s="85">
        <v>43704</v>
      </c>
      <c r="DZ62" s="83" t="s">
        <v>4109</v>
      </c>
      <c r="EA62" s="83" t="s">
        <v>102</v>
      </c>
      <c r="EB62" s="83" t="s">
        <v>482</v>
      </c>
      <c r="EC62" s="83">
        <v>58</v>
      </c>
      <c r="ED62" s="83" t="s">
        <v>483</v>
      </c>
      <c r="EE62" s="83">
        <v>1</v>
      </c>
      <c r="EF62" s="83">
        <v>0</v>
      </c>
      <c r="EG62" s="83">
        <v>0</v>
      </c>
      <c r="EH62" s="83" t="s">
        <v>109</v>
      </c>
      <c r="EI62" s="83" t="s">
        <v>108</v>
      </c>
      <c r="EJ62" s="83" t="s">
        <v>583</v>
      </c>
      <c r="EK62" s="83">
        <v>0</v>
      </c>
      <c r="EL62" s="83">
        <v>0</v>
      </c>
      <c r="EM62" s="83">
        <v>1</v>
      </c>
      <c r="EN62" s="83" t="s">
        <v>497</v>
      </c>
      <c r="EO62" s="83"/>
      <c r="EP62" s="83" t="s">
        <v>436</v>
      </c>
      <c r="EQ62" s="136">
        <v>1</v>
      </c>
      <c r="ER62" s="136">
        <v>1</v>
      </c>
      <c r="ES62" s="136">
        <v>1</v>
      </c>
      <c r="ET62" s="136">
        <v>1</v>
      </c>
      <c r="EU62" s="215" t="s">
        <v>269</v>
      </c>
      <c r="EV62" s="136">
        <v>1</v>
      </c>
      <c r="EW62" s="136">
        <v>1</v>
      </c>
      <c r="EX62" s="136">
        <v>1</v>
      </c>
      <c r="EY62" s="136">
        <v>1</v>
      </c>
      <c r="EZ62" s="136">
        <v>1</v>
      </c>
      <c r="FP62" s="215" t="s">
        <v>592</v>
      </c>
      <c r="FQ62" s="136" t="b">
        <v>1</v>
      </c>
      <c r="FR62" s="136" t="b">
        <v>1</v>
      </c>
      <c r="FS62" s="136" t="b">
        <v>1</v>
      </c>
      <c r="FT62" s="136" t="b">
        <v>1</v>
      </c>
      <c r="FX62" s="215" t="s">
        <v>269</v>
      </c>
    </row>
    <row r="63" spans="1:180" ht="60" customHeight="1" x14ac:dyDescent="0.55000000000000004">
      <c r="A63" s="83" t="s">
        <v>130</v>
      </c>
      <c r="B63" s="83" t="s">
        <v>98</v>
      </c>
      <c r="C63" s="136">
        <v>168213</v>
      </c>
      <c r="D63" s="207" t="s">
        <v>628</v>
      </c>
      <c r="E63" s="208" t="s">
        <v>633</v>
      </c>
      <c r="F63" s="83" t="s">
        <v>108</v>
      </c>
      <c r="G63" s="85">
        <v>22744</v>
      </c>
      <c r="H63" s="83" t="s">
        <v>102</v>
      </c>
      <c r="I63" s="85">
        <v>39772</v>
      </c>
      <c r="J63" s="83" t="s">
        <v>228</v>
      </c>
      <c r="K63" s="216">
        <v>998667193049</v>
      </c>
      <c r="L63" s="83" t="s">
        <v>191</v>
      </c>
      <c r="M63" s="85">
        <v>43619</v>
      </c>
      <c r="N63" s="83">
        <v>403.33333333333297</v>
      </c>
      <c r="O63" s="83" t="s">
        <v>193</v>
      </c>
      <c r="P63" s="83" t="s">
        <v>181</v>
      </c>
      <c r="Q63" s="208" t="s">
        <v>5280</v>
      </c>
      <c r="R63" s="83" t="s">
        <v>102</v>
      </c>
      <c r="S63" s="83" t="s">
        <v>102</v>
      </c>
      <c r="T63" s="83" t="s">
        <v>133</v>
      </c>
      <c r="U63" s="83" t="s">
        <v>9142</v>
      </c>
      <c r="V63" s="83" t="s">
        <v>111</v>
      </c>
      <c r="W63" s="83" t="s">
        <v>105</v>
      </c>
      <c r="X63" s="86" t="s">
        <v>5280</v>
      </c>
      <c r="Y63" s="87" t="s">
        <v>102</v>
      </c>
      <c r="Z63" s="87" t="s">
        <v>102</v>
      </c>
      <c r="AA63" s="87" t="s">
        <v>133</v>
      </c>
      <c r="AB63" s="87" t="s">
        <v>9142</v>
      </c>
      <c r="AC63" s="87" t="s">
        <v>111</v>
      </c>
      <c r="AD63" s="87" t="s">
        <v>105</v>
      </c>
      <c r="AE63" s="87" t="s">
        <v>106</v>
      </c>
      <c r="AF63" s="86" t="s">
        <v>5280</v>
      </c>
      <c r="AG63" s="87" t="s">
        <v>486</v>
      </c>
      <c r="AH63" s="87" t="s">
        <v>9142</v>
      </c>
      <c r="AI63" s="87" t="s">
        <v>111</v>
      </c>
      <c r="AJ63" s="87" t="s">
        <v>204</v>
      </c>
      <c r="AK63" s="88"/>
      <c r="AL63" s="83" t="s">
        <v>107</v>
      </c>
      <c r="AM63" s="89" t="s">
        <v>454</v>
      </c>
      <c r="AN63" s="90" t="s">
        <v>416</v>
      </c>
      <c r="AO63" s="91" t="s">
        <v>642</v>
      </c>
      <c r="AP63" s="90">
        <v>8.3333333333333304</v>
      </c>
      <c r="AQ63" s="92" t="s">
        <v>102</v>
      </c>
      <c r="AR63" s="93" t="s">
        <v>102</v>
      </c>
      <c r="AS63" s="93" t="s">
        <v>102</v>
      </c>
      <c r="AT63" s="93" t="s">
        <v>102</v>
      </c>
      <c r="AU63" s="210" t="s">
        <v>644</v>
      </c>
      <c r="AV63" s="93" t="s">
        <v>185</v>
      </c>
      <c r="AW63" s="94" t="s">
        <v>102</v>
      </c>
      <c r="AX63" s="93" t="s">
        <v>183</v>
      </c>
      <c r="AY63" s="95" t="s">
        <v>111</v>
      </c>
      <c r="AZ63" s="93" t="s">
        <v>102</v>
      </c>
      <c r="BA63" s="93" t="s">
        <v>102</v>
      </c>
      <c r="BB63" s="93" t="s">
        <v>102</v>
      </c>
      <c r="BC63" s="93" t="s">
        <v>102</v>
      </c>
      <c r="BD63" s="96" t="s">
        <v>102</v>
      </c>
      <c r="BE63" s="90">
        <v>-20.6666666666667</v>
      </c>
      <c r="BF63" s="93" t="s">
        <v>102</v>
      </c>
      <c r="BG63" s="93" t="s">
        <v>102</v>
      </c>
      <c r="BH63" s="93" t="s">
        <v>102</v>
      </c>
      <c r="BI63" s="93" t="s">
        <v>102</v>
      </c>
      <c r="BJ63" s="210" t="s">
        <v>642</v>
      </c>
      <c r="BK63" s="93" t="s">
        <v>192</v>
      </c>
      <c r="BL63" s="97" t="s">
        <v>102</v>
      </c>
      <c r="BM63" s="93" t="s">
        <v>183</v>
      </c>
      <c r="BN63" s="93" t="s">
        <v>106</v>
      </c>
      <c r="BO63" s="93" t="s">
        <v>102</v>
      </c>
      <c r="BP63" s="98" t="s">
        <v>102</v>
      </c>
      <c r="BQ63" s="93" t="s">
        <v>102</v>
      </c>
      <c r="BR63" s="93" t="s">
        <v>102</v>
      </c>
      <c r="BS63" s="93" t="s">
        <v>102</v>
      </c>
      <c r="BT63" s="99" t="s">
        <v>591</v>
      </c>
      <c r="BU63" s="100" t="s">
        <v>10764</v>
      </c>
      <c r="BV63" s="101" t="s">
        <v>471</v>
      </c>
      <c r="BW63" s="136"/>
      <c r="BX63" s="103" t="s">
        <v>565</v>
      </c>
      <c r="BY63" s="104" t="s">
        <v>190</v>
      </c>
      <c r="BZ63" s="136"/>
      <c r="CA63" s="83" t="s">
        <v>599</v>
      </c>
      <c r="CB63" s="106" t="s">
        <v>647</v>
      </c>
      <c r="CC63" s="106" t="s">
        <v>5732</v>
      </c>
      <c r="CD63" s="107"/>
      <c r="CE63" s="108" t="s">
        <v>107</v>
      </c>
      <c r="CF63" s="108" t="s">
        <v>107</v>
      </c>
      <c r="CG63" s="109"/>
      <c r="CH63" s="110" t="s">
        <v>107</v>
      </c>
      <c r="CI63" s="111"/>
      <c r="CJ63" s="112">
        <v>6710</v>
      </c>
      <c r="CK63" s="113">
        <v>86</v>
      </c>
      <c r="CL63" s="114" t="s">
        <v>134</v>
      </c>
      <c r="CM63" s="114" t="s">
        <v>108</v>
      </c>
      <c r="CN63" s="114"/>
      <c r="CO63" s="115" t="s">
        <v>102</v>
      </c>
      <c r="CP63" s="115" t="s">
        <v>102</v>
      </c>
      <c r="CQ63" s="115" t="s">
        <v>102</v>
      </c>
      <c r="CR63" s="115" t="s">
        <v>102</v>
      </c>
      <c r="CS63" s="116"/>
      <c r="CT63" s="117" t="s">
        <v>109</v>
      </c>
      <c r="CU63" s="117" t="s">
        <v>109</v>
      </c>
      <c r="CV63" s="83">
        <v>59</v>
      </c>
      <c r="CW63" s="83" t="s">
        <v>108</v>
      </c>
      <c r="CX63" s="83">
        <v>59</v>
      </c>
      <c r="CY63" s="83" t="s">
        <v>108</v>
      </c>
      <c r="CZ63" s="83">
        <v>6387</v>
      </c>
      <c r="DA63" s="83" t="s">
        <v>419</v>
      </c>
      <c r="DB63" s="83" t="s">
        <v>130</v>
      </c>
      <c r="DC63" s="83" t="s">
        <v>499</v>
      </c>
      <c r="DD63" s="83">
        <v>1108</v>
      </c>
      <c r="DE63" s="83" t="s">
        <v>444</v>
      </c>
      <c r="DF63" s="83" t="s">
        <v>130</v>
      </c>
      <c r="DG63" s="83" t="s">
        <v>499</v>
      </c>
      <c r="DH63" s="83"/>
      <c r="DI63" s="83">
        <v>0</v>
      </c>
      <c r="DJ63" s="83">
        <v>1</v>
      </c>
      <c r="DK63" s="83">
        <v>0</v>
      </c>
      <c r="DL63" s="83">
        <v>0</v>
      </c>
      <c r="DM63" s="83">
        <v>0</v>
      </c>
      <c r="DN63" s="83">
        <v>0</v>
      </c>
      <c r="DO63" s="83">
        <v>0</v>
      </c>
      <c r="DP63" s="83">
        <v>0</v>
      </c>
      <c r="DQ63" s="83">
        <v>0</v>
      </c>
      <c r="DR63" s="83">
        <v>0</v>
      </c>
      <c r="DS63" s="83">
        <v>0</v>
      </c>
      <c r="DT63" s="83">
        <v>3</v>
      </c>
      <c r="DU63" s="83">
        <v>3</v>
      </c>
      <c r="DV63" s="83">
        <v>0</v>
      </c>
      <c r="DW63" s="83">
        <v>0</v>
      </c>
      <c r="DX63" s="83">
        <v>3</v>
      </c>
      <c r="DY63" s="85">
        <v>43705</v>
      </c>
      <c r="DZ63" s="83" t="s">
        <v>4110</v>
      </c>
      <c r="EA63" s="83" t="s">
        <v>102</v>
      </c>
      <c r="EB63" s="83" t="s">
        <v>482</v>
      </c>
      <c r="EC63" s="83">
        <v>59</v>
      </c>
      <c r="ED63" s="83" t="s">
        <v>483</v>
      </c>
      <c r="EE63" s="83">
        <v>1</v>
      </c>
      <c r="EF63" s="83">
        <v>0</v>
      </c>
      <c r="EG63" s="83">
        <v>0</v>
      </c>
      <c r="EH63" s="83" t="s">
        <v>109</v>
      </c>
      <c r="EI63" s="83" t="s">
        <v>108</v>
      </c>
      <c r="EJ63" s="83" t="s">
        <v>583</v>
      </c>
      <c r="EK63" s="83">
        <v>0</v>
      </c>
      <c r="EL63" s="83">
        <v>0</v>
      </c>
      <c r="EM63" s="83">
        <v>1</v>
      </c>
      <c r="EN63" s="83" t="s">
        <v>497</v>
      </c>
      <c r="EO63" s="83"/>
      <c r="EP63" s="83" t="s">
        <v>436</v>
      </c>
      <c r="EQ63" s="136">
        <v>1</v>
      </c>
      <c r="ER63" s="136">
        <v>1</v>
      </c>
      <c r="ES63" s="136">
        <v>1</v>
      </c>
      <c r="ET63" s="136">
        <v>1</v>
      </c>
      <c r="EU63" s="215" t="s">
        <v>269</v>
      </c>
      <c r="EV63" s="136">
        <v>1</v>
      </c>
      <c r="EW63" s="136">
        <v>1</v>
      </c>
      <c r="EX63" s="136">
        <v>1</v>
      </c>
      <c r="EY63" s="136">
        <v>1</v>
      </c>
      <c r="EZ63" s="136">
        <v>1</v>
      </c>
      <c r="FP63" s="215" t="s">
        <v>592</v>
      </c>
      <c r="FQ63" s="136" t="b">
        <v>1</v>
      </c>
      <c r="FR63" s="136" t="b">
        <v>1</v>
      </c>
      <c r="FS63" s="136" t="b">
        <v>1</v>
      </c>
      <c r="FT63" s="136" t="b">
        <v>1</v>
      </c>
      <c r="FX63" s="215" t="s">
        <v>269</v>
      </c>
    </row>
    <row r="64" spans="1:180" ht="60" customHeight="1" x14ac:dyDescent="0.55000000000000004">
      <c r="A64" s="83" t="s">
        <v>130</v>
      </c>
      <c r="B64" s="83" t="s">
        <v>98</v>
      </c>
      <c r="C64" s="136">
        <v>623334</v>
      </c>
      <c r="D64" s="207" t="s">
        <v>629</v>
      </c>
      <c r="E64" s="208" t="s">
        <v>634</v>
      </c>
      <c r="F64" s="83" t="s">
        <v>108</v>
      </c>
      <c r="G64" s="85">
        <v>26341</v>
      </c>
      <c r="H64" s="83" t="s">
        <v>102</v>
      </c>
      <c r="I64" s="85">
        <v>34633</v>
      </c>
      <c r="J64" s="83" t="s">
        <v>228</v>
      </c>
      <c r="K64" s="216">
        <v>422343529403</v>
      </c>
      <c r="L64" s="83" t="s">
        <v>191</v>
      </c>
      <c r="M64" s="85">
        <v>43642</v>
      </c>
      <c r="N64" s="83">
        <v>398.33333333333297</v>
      </c>
      <c r="O64" s="83" t="s">
        <v>193</v>
      </c>
      <c r="P64" s="83" t="s">
        <v>181</v>
      </c>
      <c r="Q64" s="208" t="s">
        <v>5284</v>
      </c>
      <c r="R64" s="83" t="s">
        <v>102</v>
      </c>
      <c r="S64" s="83" t="s">
        <v>102</v>
      </c>
      <c r="T64" s="83" t="s">
        <v>131</v>
      </c>
      <c r="U64" s="83" t="s">
        <v>9143</v>
      </c>
      <c r="V64" s="83" t="s">
        <v>104</v>
      </c>
      <c r="W64" s="83" t="s">
        <v>105</v>
      </c>
      <c r="X64" s="86" t="s">
        <v>5284</v>
      </c>
      <c r="Y64" s="87" t="s">
        <v>102</v>
      </c>
      <c r="Z64" s="87" t="s">
        <v>102</v>
      </c>
      <c r="AA64" s="87" t="s">
        <v>131</v>
      </c>
      <c r="AB64" s="87" t="s">
        <v>9143</v>
      </c>
      <c r="AC64" s="87" t="s">
        <v>104</v>
      </c>
      <c r="AD64" s="87" t="s">
        <v>105</v>
      </c>
      <c r="AE64" s="87" t="s">
        <v>106</v>
      </c>
      <c r="AF64" s="86" t="s">
        <v>5284</v>
      </c>
      <c r="AG64" s="87" t="s">
        <v>177</v>
      </c>
      <c r="AH64" s="87" t="s">
        <v>9143</v>
      </c>
      <c r="AI64" s="87" t="s">
        <v>104</v>
      </c>
      <c r="AJ64" s="87" t="s">
        <v>204</v>
      </c>
      <c r="AK64" s="88"/>
      <c r="AL64" s="83" t="s">
        <v>107</v>
      </c>
      <c r="AM64" s="89" t="s">
        <v>454</v>
      </c>
      <c r="AN64" s="90" t="s">
        <v>416</v>
      </c>
      <c r="AO64" s="91" t="s">
        <v>643</v>
      </c>
      <c r="AP64" s="90">
        <v>8.3333333333333304</v>
      </c>
      <c r="AQ64" s="92" t="s">
        <v>102</v>
      </c>
      <c r="AR64" s="93" t="s">
        <v>102</v>
      </c>
      <c r="AS64" s="93" t="s">
        <v>102</v>
      </c>
      <c r="AT64" s="93" t="s">
        <v>102</v>
      </c>
      <c r="AU64" s="210" t="s">
        <v>645</v>
      </c>
      <c r="AV64" s="93" t="s">
        <v>185</v>
      </c>
      <c r="AW64" s="94" t="s">
        <v>102</v>
      </c>
      <c r="AX64" s="93" t="s">
        <v>105</v>
      </c>
      <c r="AY64" s="95" t="s">
        <v>104</v>
      </c>
      <c r="AZ64" s="93" t="s">
        <v>102</v>
      </c>
      <c r="BA64" s="93" t="s">
        <v>102</v>
      </c>
      <c r="BB64" s="93" t="s">
        <v>102</v>
      </c>
      <c r="BC64" s="93" t="s">
        <v>102</v>
      </c>
      <c r="BD64" s="96" t="s">
        <v>102</v>
      </c>
      <c r="BE64" s="90">
        <v>-21.1666666666667</v>
      </c>
      <c r="BF64" s="93" t="s">
        <v>102</v>
      </c>
      <c r="BG64" s="93" t="s">
        <v>102</v>
      </c>
      <c r="BH64" s="93" t="s">
        <v>102</v>
      </c>
      <c r="BI64" s="93" t="s">
        <v>102</v>
      </c>
      <c r="BJ64" s="210" t="s">
        <v>643</v>
      </c>
      <c r="BK64" s="93" t="s">
        <v>196</v>
      </c>
      <c r="BL64" s="97" t="s">
        <v>102</v>
      </c>
      <c r="BM64" s="93" t="s">
        <v>105</v>
      </c>
      <c r="BN64" s="93" t="s">
        <v>596</v>
      </c>
      <c r="BO64" s="93" t="s">
        <v>102</v>
      </c>
      <c r="BP64" s="98" t="s">
        <v>102</v>
      </c>
      <c r="BQ64" s="93" t="s">
        <v>102</v>
      </c>
      <c r="BR64" s="93" t="s">
        <v>102</v>
      </c>
      <c r="BS64" s="93" t="s">
        <v>102</v>
      </c>
      <c r="BT64" s="99" t="s">
        <v>591</v>
      </c>
      <c r="BU64" s="100" t="s">
        <v>10765</v>
      </c>
      <c r="BV64" s="101" t="s">
        <v>471</v>
      </c>
      <c r="BW64" s="136"/>
      <c r="BX64" s="103" t="s">
        <v>565</v>
      </c>
      <c r="BY64" s="104" t="s">
        <v>190</v>
      </c>
      <c r="BZ64" s="136"/>
      <c r="CA64" s="83" t="s">
        <v>599</v>
      </c>
      <c r="CB64" s="106" t="s">
        <v>647</v>
      </c>
      <c r="CC64" s="106" t="s">
        <v>5744</v>
      </c>
      <c r="CD64" s="107"/>
      <c r="CE64" s="108" t="s">
        <v>107</v>
      </c>
      <c r="CF64" s="108" t="s">
        <v>107</v>
      </c>
      <c r="CG64" s="109"/>
      <c r="CH64" s="110" t="s">
        <v>107</v>
      </c>
      <c r="CI64" s="111"/>
      <c r="CJ64" s="112">
        <v>6710</v>
      </c>
      <c r="CK64" s="113">
        <v>86</v>
      </c>
      <c r="CL64" s="114" t="s">
        <v>134</v>
      </c>
      <c r="CM64" s="114" t="s">
        <v>108</v>
      </c>
      <c r="CN64" s="114"/>
      <c r="CO64" s="115" t="s">
        <v>102</v>
      </c>
      <c r="CP64" s="115" t="s">
        <v>102</v>
      </c>
      <c r="CQ64" s="115" t="s">
        <v>102</v>
      </c>
      <c r="CR64" s="115" t="s">
        <v>102</v>
      </c>
      <c r="CS64" s="116"/>
      <c r="CT64" s="117" t="s">
        <v>109</v>
      </c>
      <c r="CU64" s="117" t="s">
        <v>109</v>
      </c>
      <c r="CV64" s="83">
        <v>60</v>
      </c>
      <c r="CW64" s="83" t="s">
        <v>108</v>
      </c>
      <c r="CX64" s="83">
        <v>60</v>
      </c>
      <c r="CY64" s="83" t="s">
        <v>108</v>
      </c>
      <c r="CZ64" s="83">
        <v>6388</v>
      </c>
      <c r="DA64" s="83" t="s">
        <v>419</v>
      </c>
      <c r="DB64" s="83" t="s">
        <v>130</v>
      </c>
      <c r="DC64" s="83" t="s">
        <v>499</v>
      </c>
      <c r="DD64" s="83">
        <v>1109</v>
      </c>
      <c r="DE64" s="83" t="s">
        <v>444</v>
      </c>
      <c r="DF64" s="83" t="s">
        <v>130</v>
      </c>
      <c r="DG64" s="83" t="s">
        <v>499</v>
      </c>
      <c r="DH64" s="83"/>
      <c r="DI64" s="83">
        <v>0</v>
      </c>
      <c r="DJ64" s="83">
        <v>1</v>
      </c>
      <c r="DK64" s="83">
        <v>0</v>
      </c>
      <c r="DL64" s="83">
        <v>0</v>
      </c>
      <c r="DM64" s="83">
        <v>0</v>
      </c>
      <c r="DN64" s="83">
        <v>0</v>
      </c>
      <c r="DO64" s="83">
        <v>0</v>
      </c>
      <c r="DP64" s="83">
        <v>0</v>
      </c>
      <c r="DQ64" s="83">
        <v>0</v>
      </c>
      <c r="DR64" s="83">
        <v>0</v>
      </c>
      <c r="DS64" s="83">
        <v>0</v>
      </c>
      <c r="DT64" s="83">
        <v>3</v>
      </c>
      <c r="DU64" s="83">
        <v>3</v>
      </c>
      <c r="DV64" s="83">
        <v>0</v>
      </c>
      <c r="DW64" s="83">
        <v>0</v>
      </c>
      <c r="DX64" s="83">
        <v>3</v>
      </c>
      <c r="DY64" s="85">
        <v>43706</v>
      </c>
      <c r="DZ64" s="83" t="s">
        <v>4111</v>
      </c>
      <c r="EA64" s="83" t="s">
        <v>102</v>
      </c>
      <c r="EB64" s="83" t="s">
        <v>482</v>
      </c>
      <c r="EC64" s="83">
        <v>60</v>
      </c>
      <c r="ED64" s="83" t="s">
        <v>483</v>
      </c>
      <c r="EE64" s="83">
        <v>1</v>
      </c>
      <c r="EF64" s="83">
        <v>0</v>
      </c>
      <c r="EG64" s="83">
        <v>0</v>
      </c>
      <c r="EH64" s="83" t="s">
        <v>109</v>
      </c>
      <c r="EI64" s="83" t="s">
        <v>108</v>
      </c>
      <c r="EJ64" s="83" t="s">
        <v>583</v>
      </c>
      <c r="EK64" s="83">
        <v>0</v>
      </c>
      <c r="EL64" s="83">
        <v>0</v>
      </c>
      <c r="EM64" s="83">
        <v>1</v>
      </c>
      <c r="EN64" s="83" t="s">
        <v>497</v>
      </c>
      <c r="EO64" s="83"/>
      <c r="EP64" s="83" t="s">
        <v>436</v>
      </c>
      <c r="EQ64" s="136">
        <v>1</v>
      </c>
      <c r="ER64" s="136">
        <v>1</v>
      </c>
      <c r="ES64" s="136">
        <v>1</v>
      </c>
      <c r="ET64" s="136">
        <v>1</v>
      </c>
      <c r="EU64" s="215" t="s">
        <v>269</v>
      </c>
      <c r="EV64" s="136">
        <v>1</v>
      </c>
      <c r="EW64" s="136">
        <v>1</v>
      </c>
      <c r="EX64" s="136">
        <v>1</v>
      </c>
      <c r="EY64" s="136">
        <v>1</v>
      </c>
      <c r="EZ64" s="136">
        <v>1</v>
      </c>
      <c r="FP64" s="215" t="s">
        <v>592</v>
      </c>
      <c r="FQ64" s="136" t="b">
        <v>1</v>
      </c>
      <c r="FR64" s="136" t="b">
        <v>1</v>
      </c>
      <c r="FS64" s="136" t="b">
        <v>1</v>
      </c>
      <c r="FT64" s="136" t="b">
        <v>1</v>
      </c>
      <c r="FX64" s="215" t="s">
        <v>269</v>
      </c>
    </row>
    <row r="65" spans="1:180" ht="60" customHeight="1" x14ac:dyDescent="0.55000000000000004">
      <c r="A65" s="83" t="s">
        <v>130</v>
      </c>
      <c r="B65" s="83" t="s">
        <v>98</v>
      </c>
      <c r="C65" s="136">
        <v>226239</v>
      </c>
      <c r="D65" s="207" t="s">
        <v>627</v>
      </c>
      <c r="E65" s="208" t="s">
        <v>630</v>
      </c>
      <c r="F65" s="83" t="s">
        <v>108</v>
      </c>
      <c r="G65" s="85">
        <v>20621</v>
      </c>
      <c r="H65" s="83" t="s">
        <v>102</v>
      </c>
      <c r="I65" s="85">
        <v>39794</v>
      </c>
      <c r="J65" s="83" t="s">
        <v>228</v>
      </c>
      <c r="K65" s="216">
        <v>900469440841</v>
      </c>
      <c r="L65" s="83" t="s">
        <v>191</v>
      </c>
      <c r="M65" s="85">
        <v>43631</v>
      </c>
      <c r="N65" s="83">
        <v>393.33333333333297</v>
      </c>
      <c r="O65" s="83" t="s">
        <v>180</v>
      </c>
      <c r="P65" s="83" t="s">
        <v>181</v>
      </c>
      <c r="Q65" s="208" t="s">
        <v>5288</v>
      </c>
      <c r="R65" s="83" t="s">
        <v>102</v>
      </c>
      <c r="S65" s="83" t="s">
        <v>102</v>
      </c>
      <c r="T65" s="83" t="s">
        <v>199</v>
      </c>
      <c r="U65" s="83" t="s">
        <v>9144</v>
      </c>
      <c r="V65" s="83" t="s">
        <v>104</v>
      </c>
      <c r="W65" s="83" t="s">
        <v>105</v>
      </c>
      <c r="X65" s="86" t="s">
        <v>5288</v>
      </c>
      <c r="Y65" s="87" t="s">
        <v>102</v>
      </c>
      <c r="Z65" s="87" t="s">
        <v>102</v>
      </c>
      <c r="AA65" s="87" t="s">
        <v>199</v>
      </c>
      <c r="AB65" s="87" t="s">
        <v>9144</v>
      </c>
      <c r="AC65" s="87" t="s">
        <v>104</v>
      </c>
      <c r="AD65" s="87" t="s">
        <v>105</v>
      </c>
      <c r="AE65" s="87" t="s">
        <v>106</v>
      </c>
      <c r="AF65" s="86" t="s">
        <v>5288</v>
      </c>
      <c r="AG65" s="87" t="s">
        <v>489</v>
      </c>
      <c r="AH65" s="87" t="s">
        <v>9145</v>
      </c>
      <c r="AI65" s="87" t="s">
        <v>104</v>
      </c>
      <c r="AJ65" s="87" t="s">
        <v>204</v>
      </c>
      <c r="AK65" s="88"/>
      <c r="AL65" s="83" t="s">
        <v>107</v>
      </c>
      <c r="AM65" s="89" t="s">
        <v>454</v>
      </c>
      <c r="AN65" s="90" t="s">
        <v>416</v>
      </c>
      <c r="AO65" s="91" t="s">
        <v>641</v>
      </c>
      <c r="AP65" s="90">
        <v>8.3333333333333197</v>
      </c>
      <c r="AQ65" s="92" t="s">
        <v>211</v>
      </c>
      <c r="AR65" s="93" t="s">
        <v>102</v>
      </c>
      <c r="AS65" s="93" t="s">
        <v>102</v>
      </c>
      <c r="AT65" s="93" t="s">
        <v>102</v>
      </c>
      <c r="AU65" s="210" t="s">
        <v>641</v>
      </c>
      <c r="AV65" s="93" t="s">
        <v>192</v>
      </c>
      <c r="AW65" s="94" t="s">
        <v>102</v>
      </c>
      <c r="AX65" s="93" t="s">
        <v>105</v>
      </c>
      <c r="AY65" s="95" t="s">
        <v>188</v>
      </c>
      <c r="AZ65" s="93" t="s">
        <v>102</v>
      </c>
      <c r="BA65" s="93" t="s">
        <v>9146</v>
      </c>
      <c r="BB65" s="93" t="s">
        <v>102</v>
      </c>
      <c r="BC65" s="93" t="s">
        <v>102</v>
      </c>
      <c r="BD65" s="96" t="s">
        <v>102</v>
      </c>
      <c r="BE65" s="90">
        <v>-21.6666666666667</v>
      </c>
      <c r="BF65" s="93" t="s">
        <v>211</v>
      </c>
      <c r="BG65" s="93" t="s">
        <v>102</v>
      </c>
      <c r="BH65" s="93" t="s">
        <v>102</v>
      </c>
      <c r="BI65" s="93" t="s">
        <v>102</v>
      </c>
      <c r="BJ65" s="210" t="s">
        <v>646</v>
      </c>
      <c r="BK65" s="93" t="s">
        <v>182</v>
      </c>
      <c r="BL65" s="97" t="s">
        <v>102</v>
      </c>
      <c r="BM65" s="93" t="s">
        <v>105</v>
      </c>
      <c r="BN65" s="93" t="s">
        <v>104</v>
      </c>
      <c r="BO65" s="93" t="s">
        <v>102</v>
      </c>
      <c r="BP65" s="98">
        <v>20180227</v>
      </c>
      <c r="BQ65" s="93" t="s">
        <v>102</v>
      </c>
      <c r="BR65" s="93" t="s">
        <v>102</v>
      </c>
      <c r="BS65" s="93" t="s">
        <v>102</v>
      </c>
      <c r="BT65" s="99" t="s">
        <v>591</v>
      </c>
      <c r="BU65" s="100" t="s">
        <v>10766</v>
      </c>
      <c r="BV65" s="101" t="s">
        <v>471</v>
      </c>
      <c r="BW65" s="136"/>
      <c r="BX65" s="103" t="s">
        <v>565</v>
      </c>
      <c r="BY65" s="104" t="s">
        <v>190</v>
      </c>
      <c r="BZ65" s="136"/>
      <c r="CA65" s="83" t="s">
        <v>599</v>
      </c>
      <c r="CB65" s="106" t="s">
        <v>647</v>
      </c>
      <c r="CC65" s="106" t="s">
        <v>5756</v>
      </c>
      <c r="CD65" s="107"/>
      <c r="CE65" s="108" t="s">
        <v>107</v>
      </c>
      <c r="CF65" s="108" t="s">
        <v>107</v>
      </c>
      <c r="CG65" s="109"/>
      <c r="CH65" s="110" t="s">
        <v>107</v>
      </c>
      <c r="CI65" s="111"/>
      <c r="CJ65" s="112">
        <v>6710</v>
      </c>
      <c r="CK65" s="113">
        <v>86</v>
      </c>
      <c r="CL65" s="114" t="s">
        <v>134</v>
      </c>
      <c r="CM65" s="114" t="s">
        <v>108</v>
      </c>
      <c r="CN65" s="114"/>
      <c r="CO65" s="115" t="s">
        <v>102</v>
      </c>
      <c r="CP65" s="115" t="s">
        <v>102</v>
      </c>
      <c r="CQ65" s="115" t="s">
        <v>102</v>
      </c>
      <c r="CR65" s="115" t="s">
        <v>102</v>
      </c>
      <c r="CS65" s="116"/>
      <c r="CT65" s="117" t="s">
        <v>109</v>
      </c>
      <c r="CU65" s="117" t="s">
        <v>109</v>
      </c>
      <c r="CV65" s="83">
        <v>61</v>
      </c>
      <c r="CW65" s="83" t="s">
        <v>108</v>
      </c>
      <c r="CX65" s="83">
        <v>61</v>
      </c>
      <c r="CY65" s="83" t="s">
        <v>108</v>
      </c>
      <c r="CZ65" s="83">
        <v>6389</v>
      </c>
      <c r="DA65" s="83" t="s">
        <v>419</v>
      </c>
      <c r="DB65" s="83" t="s">
        <v>130</v>
      </c>
      <c r="DC65" s="83" t="s">
        <v>499</v>
      </c>
      <c r="DD65" s="83">
        <v>1110</v>
      </c>
      <c r="DE65" s="83" t="s">
        <v>444</v>
      </c>
      <c r="DF65" s="83" t="s">
        <v>130</v>
      </c>
      <c r="DG65" s="83" t="s">
        <v>499</v>
      </c>
      <c r="DH65" s="83"/>
      <c r="DI65" s="83">
        <v>0</v>
      </c>
      <c r="DJ65" s="83">
        <v>1</v>
      </c>
      <c r="DK65" s="83">
        <v>0</v>
      </c>
      <c r="DL65" s="83">
        <v>0</v>
      </c>
      <c r="DM65" s="83">
        <v>0</v>
      </c>
      <c r="DN65" s="83">
        <v>0</v>
      </c>
      <c r="DO65" s="83">
        <v>0</v>
      </c>
      <c r="DP65" s="83">
        <v>0</v>
      </c>
      <c r="DQ65" s="83">
        <v>0</v>
      </c>
      <c r="DR65" s="83">
        <v>0</v>
      </c>
      <c r="DS65" s="83">
        <v>0</v>
      </c>
      <c r="DT65" s="83">
        <v>3</v>
      </c>
      <c r="DU65" s="83">
        <v>3</v>
      </c>
      <c r="DV65" s="83">
        <v>0</v>
      </c>
      <c r="DW65" s="83">
        <v>0</v>
      </c>
      <c r="DX65" s="83">
        <v>3</v>
      </c>
      <c r="DY65" s="85">
        <v>43707</v>
      </c>
      <c r="DZ65" s="83" t="s">
        <v>4112</v>
      </c>
      <c r="EA65" s="83" t="s">
        <v>102</v>
      </c>
      <c r="EB65" s="83" t="s">
        <v>482</v>
      </c>
      <c r="EC65" s="83">
        <v>61</v>
      </c>
      <c r="ED65" s="83" t="s">
        <v>483</v>
      </c>
      <c r="EE65" s="83">
        <v>1</v>
      </c>
      <c r="EF65" s="83">
        <v>0</v>
      </c>
      <c r="EG65" s="83">
        <v>0</v>
      </c>
      <c r="EH65" s="83" t="s">
        <v>109</v>
      </c>
      <c r="EI65" s="83" t="s">
        <v>108</v>
      </c>
      <c r="EJ65" s="83" t="s">
        <v>583</v>
      </c>
      <c r="EK65" s="83">
        <v>0</v>
      </c>
      <c r="EL65" s="83">
        <v>0</v>
      </c>
      <c r="EM65" s="83">
        <v>1</v>
      </c>
      <c r="EN65" s="83" t="s">
        <v>497</v>
      </c>
      <c r="EO65" s="83"/>
      <c r="EP65" s="83" t="s">
        <v>436</v>
      </c>
      <c r="EQ65" s="136">
        <v>1</v>
      </c>
      <c r="ER65" s="136">
        <v>1</v>
      </c>
      <c r="ES65" s="136">
        <v>1</v>
      </c>
      <c r="ET65" s="136">
        <v>1</v>
      </c>
      <c r="EU65" s="215" t="s">
        <v>269</v>
      </c>
      <c r="EV65" s="136">
        <v>1</v>
      </c>
      <c r="EW65" s="136">
        <v>1</v>
      </c>
      <c r="EX65" s="136">
        <v>1</v>
      </c>
      <c r="EY65" s="136">
        <v>1</v>
      </c>
      <c r="EZ65" s="136">
        <v>1</v>
      </c>
      <c r="FP65" s="215" t="s">
        <v>592</v>
      </c>
      <c r="FQ65" s="136" t="b">
        <v>1</v>
      </c>
      <c r="FR65" s="136" t="b">
        <v>1</v>
      </c>
      <c r="FS65" s="136" t="b">
        <v>1</v>
      </c>
      <c r="FT65" s="136" t="b">
        <v>1</v>
      </c>
      <c r="FX65" s="215" t="s">
        <v>269</v>
      </c>
    </row>
    <row r="66" spans="1:180" ht="60" customHeight="1" x14ac:dyDescent="0.55000000000000004">
      <c r="A66" s="83" t="s">
        <v>130</v>
      </c>
      <c r="B66" s="83" t="s">
        <v>98</v>
      </c>
      <c r="C66" s="136">
        <v>943254</v>
      </c>
      <c r="D66" s="207" t="s">
        <v>628</v>
      </c>
      <c r="E66" s="208" t="s">
        <v>633</v>
      </c>
      <c r="F66" s="83" t="s">
        <v>108</v>
      </c>
      <c r="G66" s="85">
        <v>22744</v>
      </c>
      <c r="H66" s="83" t="s">
        <v>102</v>
      </c>
      <c r="I66" s="85">
        <v>39772</v>
      </c>
      <c r="J66" s="83" t="s">
        <v>228</v>
      </c>
      <c r="K66" s="216">
        <v>775890677164</v>
      </c>
      <c r="L66" s="83" t="s">
        <v>191</v>
      </c>
      <c r="M66" s="85">
        <v>43619</v>
      </c>
      <c r="N66" s="83">
        <v>388.33333333333297</v>
      </c>
      <c r="O66" s="83" t="s">
        <v>193</v>
      </c>
      <c r="P66" s="83" t="s">
        <v>181</v>
      </c>
      <c r="Q66" s="208" t="s">
        <v>5292</v>
      </c>
      <c r="R66" s="83" t="s">
        <v>102</v>
      </c>
      <c r="S66" s="83" t="s">
        <v>102</v>
      </c>
      <c r="T66" s="83" t="s">
        <v>133</v>
      </c>
      <c r="U66" s="83" t="s">
        <v>9147</v>
      </c>
      <c r="V66" s="83" t="s">
        <v>111</v>
      </c>
      <c r="W66" s="83" t="s">
        <v>105</v>
      </c>
      <c r="X66" s="86" t="s">
        <v>5292</v>
      </c>
      <c r="Y66" s="87" t="s">
        <v>102</v>
      </c>
      <c r="Z66" s="87" t="s">
        <v>102</v>
      </c>
      <c r="AA66" s="87" t="s">
        <v>133</v>
      </c>
      <c r="AB66" s="87" t="s">
        <v>9147</v>
      </c>
      <c r="AC66" s="87" t="s">
        <v>111</v>
      </c>
      <c r="AD66" s="87" t="s">
        <v>105</v>
      </c>
      <c r="AE66" s="87" t="s">
        <v>106</v>
      </c>
      <c r="AF66" s="86" t="s">
        <v>5292</v>
      </c>
      <c r="AG66" s="87" t="s">
        <v>486</v>
      </c>
      <c r="AH66" s="87" t="s">
        <v>9147</v>
      </c>
      <c r="AI66" s="87" t="s">
        <v>111</v>
      </c>
      <c r="AJ66" s="87" t="s">
        <v>204</v>
      </c>
      <c r="AK66" s="88"/>
      <c r="AL66" s="83" t="s">
        <v>107</v>
      </c>
      <c r="AM66" s="89" t="s">
        <v>454</v>
      </c>
      <c r="AN66" s="90" t="s">
        <v>416</v>
      </c>
      <c r="AO66" s="91" t="s">
        <v>642</v>
      </c>
      <c r="AP66" s="90">
        <v>8.3333333333333197</v>
      </c>
      <c r="AQ66" s="92" t="s">
        <v>102</v>
      </c>
      <c r="AR66" s="93" t="s">
        <v>102</v>
      </c>
      <c r="AS66" s="93" t="s">
        <v>102</v>
      </c>
      <c r="AT66" s="93" t="s">
        <v>102</v>
      </c>
      <c r="AU66" s="210" t="s">
        <v>644</v>
      </c>
      <c r="AV66" s="93" t="s">
        <v>185</v>
      </c>
      <c r="AW66" s="94" t="s">
        <v>102</v>
      </c>
      <c r="AX66" s="93" t="s">
        <v>183</v>
      </c>
      <c r="AY66" s="95" t="s">
        <v>111</v>
      </c>
      <c r="AZ66" s="93" t="s">
        <v>102</v>
      </c>
      <c r="BA66" s="93" t="s">
        <v>102</v>
      </c>
      <c r="BB66" s="93" t="s">
        <v>102</v>
      </c>
      <c r="BC66" s="93" t="s">
        <v>102</v>
      </c>
      <c r="BD66" s="96" t="s">
        <v>102</v>
      </c>
      <c r="BE66" s="90">
        <v>-22.1666666666667</v>
      </c>
      <c r="BF66" s="93" t="s">
        <v>102</v>
      </c>
      <c r="BG66" s="93" t="s">
        <v>102</v>
      </c>
      <c r="BH66" s="93" t="s">
        <v>102</v>
      </c>
      <c r="BI66" s="93" t="s">
        <v>102</v>
      </c>
      <c r="BJ66" s="210" t="s">
        <v>642</v>
      </c>
      <c r="BK66" s="93" t="s">
        <v>192</v>
      </c>
      <c r="BL66" s="97" t="s">
        <v>102</v>
      </c>
      <c r="BM66" s="93" t="s">
        <v>183</v>
      </c>
      <c r="BN66" s="93" t="s">
        <v>106</v>
      </c>
      <c r="BO66" s="93" t="s">
        <v>102</v>
      </c>
      <c r="BP66" s="98" t="s">
        <v>102</v>
      </c>
      <c r="BQ66" s="93" t="s">
        <v>102</v>
      </c>
      <c r="BR66" s="93" t="s">
        <v>102</v>
      </c>
      <c r="BS66" s="93" t="s">
        <v>102</v>
      </c>
      <c r="BT66" s="99" t="s">
        <v>591</v>
      </c>
      <c r="BU66" s="100" t="s">
        <v>10767</v>
      </c>
      <c r="BV66" s="101" t="s">
        <v>471</v>
      </c>
      <c r="BW66" s="136"/>
      <c r="BX66" s="103" t="s">
        <v>565</v>
      </c>
      <c r="BY66" s="104" t="s">
        <v>190</v>
      </c>
      <c r="BZ66" s="136"/>
      <c r="CA66" s="83" t="s">
        <v>599</v>
      </c>
      <c r="CB66" s="106" t="s">
        <v>647</v>
      </c>
      <c r="CC66" s="106" t="s">
        <v>5768</v>
      </c>
      <c r="CD66" s="107"/>
      <c r="CE66" s="108" t="s">
        <v>107</v>
      </c>
      <c r="CF66" s="108" t="s">
        <v>107</v>
      </c>
      <c r="CG66" s="109"/>
      <c r="CH66" s="110" t="s">
        <v>107</v>
      </c>
      <c r="CI66" s="111"/>
      <c r="CJ66" s="112">
        <v>6710</v>
      </c>
      <c r="CK66" s="113">
        <v>86</v>
      </c>
      <c r="CL66" s="114" t="s">
        <v>134</v>
      </c>
      <c r="CM66" s="114" t="s">
        <v>108</v>
      </c>
      <c r="CN66" s="114"/>
      <c r="CO66" s="115" t="s">
        <v>102</v>
      </c>
      <c r="CP66" s="115" t="s">
        <v>102</v>
      </c>
      <c r="CQ66" s="115" t="s">
        <v>102</v>
      </c>
      <c r="CR66" s="115" t="s">
        <v>102</v>
      </c>
      <c r="CS66" s="116"/>
      <c r="CT66" s="117" t="s">
        <v>109</v>
      </c>
      <c r="CU66" s="117" t="s">
        <v>109</v>
      </c>
      <c r="CV66" s="83">
        <v>62</v>
      </c>
      <c r="CW66" s="83" t="s">
        <v>108</v>
      </c>
      <c r="CX66" s="83">
        <v>62</v>
      </c>
      <c r="CY66" s="83" t="s">
        <v>108</v>
      </c>
      <c r="CZ66" s="83">
        <v>6390</v>
      </c>
      <c r="DA66" s="83" t="s">
        <v>419</v>
      </c>
      <c r="DB66" s="83" t="s">
        <v>130</v>
      </c>
      <c r="DC66" s="83" t="s">
        <v>499</v>
      </c>
      <c r="DD66" s="83">
        <v>1111</v>
      </c>
      <c r="DE66" s="83" t="s">
        <v>444</v>
      </c>
      <c r="DF66" s="83" t="s">
        <v>130</v>
      </c>
      <c r="DG66" s="83" t="s">
        <v>499</v>
      </c>
      <c r="DH66" s="83"/>
      <c r="DI66" s="83">
        <v>0</v>
      </c>
      <c r="DJ66" s="83">
        <v>1</v>
      </c>
      <c r="DK66" s="83">
        <v>0</v>
      </c>
      <c r="DL66" s="83">
        <v>0</v>
      </c>
      <c r="DM66" s="83">
        <v>0</v>
      </c>
      <c r="DN66" s="83">
        <v>0</v>
      </c>
      <c r="DO66" s="83">
        <v>0</v>
      </c>
      <c r="DP66" s="83">
        <v>0</v>
      </c>
      <c r="DQ66" s="83">
        <v>0</v>
      </c>
      <c r="DR66" s="83">
        <v>0</v>
      </c>
      <c r="DS66" s="83">
        <v>0</v>
      </c>
      <c r="DT66" s="83">
        <v>3</v>
      </c>
      <c r="DU66" s="83">
        <v>3</v>
      </c>
      <c r="DV66" s="83">
        <v>0</v>
      </c>
      <c r="DW66" s="83">
        <v>0</v>
      </c>
      <c r="DX66" s="83">
        <v>3</v>
      </c>
      <c r="DY66" s="85">
        <v>43708</v>
      </c>
      <c r="DZ66" s="83" t="s">
        <v>4113</v>
      </c>
      <c r="EA66" s="83" t="s">
        <v>102</v>
      </c>
      <c r="EB66" s="83" t="s">
        <v>482</v>
      </c>
      <c r="EC66" s="83">
        <v>62</v>
      </c>
      <c r="ED66" s="83" t="s">
        <v>483</v>
      </c>
      <c r="EE66" s="83">
        <v>1</v>
      </c>
      <c r="EF66" s="83">
        <v>0</v>
      </c>
      <c r="EG66" s="83">
        <v>0</v>
      </c>
      <c r="EH66" s="83" t="s">
        <v>109</v>
      </c>
      <c r="EI66" s="83" t="s">
        <v>108</v>
      </c>
      <c r="EJ66" s="83" t="s">
        <v>583</v>
      </c>
      <c r="EK66" s="83">
        <v>0</v>
      </c>
      <c r="EL66" s="83">
        <v>0</v>
      </c>
      <c r="EM66" s="83">
        <v>1</v>
      </c>
      <c r="EN66" s="83" t="s">
        <v>497</v>
      </c>
      <c r="EO66" s="83"/>
      <c r="EP66" s="83" t="s">
        <v>436</v>
      </c>
      <c r="EQ66" s="136">
        <v>1</v>
      </c>
      <c r="ER66" s="136">
        <v>1</v>
      </c>
      <c r="ES66" s="136">
        <v>1</v>
      </c>
      <c r="ET66" s="136">
        <v>1</v>
      </c>
      <c r="EU66" s="215" t="s">
        <v>269</v>
      </c>
      <c r="EV66" s="136">
        <v>1</v>
      </c>
      <c r="EW66" s="136">
        <v>1</v>
      </c>
      <c r="EX66" s="136">
        <v>1</v>
      </c>
      <c r="EY66" s="136">
        <v>1</v>
      </c>
      <c r="EZ66" s="136">
        <v>1</v>
      </c>
      <c r="FP66" s="215" t="s">
        <v>592</v>
      </c>
      <c r="FQ66" s="136" t="b">
        <v>1</v>
      </c>
      <c r="FR66" s="136" t="b">
        <v>1</v>
      </c>
      <c r="FS66" s="136" t="b">
        <v>1</v>
      </c>
      <c r="FT66" s="136" t="b">
        <v>1</v>
      </c>
      <c r="FX66" s="215" t="s">
        <v>269</v>
      </c>
    </row>
    <row r="67" spans="1:180" ht="60" customHeight="1" x14ac:dyDescent="0.55000000000000004">
      <c r="A67" s="83" t="s">
        <v>130</v>
      </c>
      <c r="B67" s="83" t="s">
        <v>98</v>
      </c>
      <c r="C67" s="136">
        <v>943790</v>
      </c>
      <c r="D67" s="207" t="s">
        <v>629</v>
      </c>
      <c r="E67" s="208" t="s">
        <v>634</v>
      </c>
      <c r="F67" s="83" t="s">
        <v>108</v>
      </c>
      <c r="G67" s="85">
        <v>26341</v>
      </c>
      <c r="H67" s="83" t="s">
        <v>102</v>
      </c>
      <c r="I67" s="85">
        <v>34633</v>
      </c>
      <c r="J67" s="83" t="s">
        <v>228</v>
      </c>
      <c r="K67" s="216">
        <v>197968900758</v>
      </c>
      <c r="L67" s="83" t="s">
        <v>191</v>
      </c>
      <c r="M67" s="85">
        <v>43642</v>
      </c>
      <c r="N67" s="83">
        <v>383.33333333333297</v>
      </c>
      <c r="O67" s="83" t="s">
        <v>193</v>
      </c>
      <c r="P67" s="83" t="s">
        <v>181</v>
      </c>
      <c r="Q67" s="208" t="s">
        <v>5296</v>
      </c>
      <c r="R67" s="83" t="s">
        <v>102</v>
      </c>
      <c r="S67" s="83" t="s">
        <v>102</v>
      </c>
      <c r="T67" s="83" t="s">
        <v>131</v>
      </c>
      <c r="U67" s="83" t="s">
        <v>9148</v>
      </c>
      <c r="V67" s="83" t="s">
        <v>104</v>
      </c>
      <c r="W67" s="83" t="s">
        <v>105</v>
      </c>
      <c r="X67" s="86" t="s">
        <v>5296</v>
      </c>
      <c r="Y67" s="87" t="s">
        <v>102</v>
      </c>
      <c r="Z67" s="87" t="s">
        <v>102</v>
      </c>
      <c r="AA67" s="87" t="s">
        <v>131</v>
      </c>
      <c r="AB67" s="87" t="s">
        <v>9148</v>
      </c>
      <c r="AC67" s="87" t="s">
        <v>104</v>
      </c>
      <c r="AD67" s="87" t="s">
        <v>105</v>
      </c>
      <c r="AE67" s="87" t="s">
        <v>106</v>
      </c>
      <c r="AF67" s="86" t="s">
        <v>5296</v>
      </c>
      <c r="AG67" s="87" t="s">
        <v>177</v>
      </c>
      <c r="AH67" s="87" t="s">
        <v>9148</v>
      </c>
      <c r="AI67" s="87" t="s">
        <v>104</v>
      </c>
      <c r="AJ67" s="87" t="s">
        <v>204</v>
      </c>
      <c r="AK67" s="88"/>
      <c r="AL67" s="83" t="s">
        <v>107</v>
      </c>
      <c r="AM67" s="89" t="s">
        <v>454</v>
      </c>
      <c r="AN67" s="90" t="s">
        <v>416</v>
      </c>
      <c r="AO67" s="91" t="s">
        <v>643</v>
      </c>
      <c r="AP67" s="90">
        <v>8.3333333333333197</v>
      </c>
      <c r="AQ67" s="92" t="s">
        <v>102</v>
      </c>
      <c r="AR67" s="93" t="s">
        <v>102</v>
      </c>
      <c r="AS67" s="93" t="s">
        <v>102</v>
      </c>
      <c r="AT67" s="93" t="s">
        <v>102</v>
      </c>
      <c r="AU67" s="210" t="s">
        <v>645</v>
      </c>
      <c r="AV67" s="93" t="s">
        <v>185</v>
      </c>
      <c r="AW67" s="94" t="s">
        <v>102</v>
      </c>
      <c r="AX67" s="93" t="s">
        <v>105</v>
      </c>
      <c r="AY67" s="95" t="s">
        <v>104</v>
      </c>
      <c r="AZ67" s="93" t="s">
        <v>102</v>
      </c>
      <c r="BA67" s="93" t="s">
        <v>102</v>
      </c>
      <c r="BB67" s="93" t="s">
        <v>102</v>
      </c>
      <c r="BC67" s="93" t="s">
        <v>102</v>
      </c>
      <c r="BD67" s="96" t="s">
        <v>102</v>
      </c>
      <c r="BE67" s="90">
        <v>-22.6666666666667</v>
      </c>
      <c r="BF67" s="93" t="s">
        <v>102</v>
      </c>
      <c r="BG67" s="93" t="s">
        <v>102</v>
      </c>
      <c r="BH67" s="93" t="s">
        <v>102</v>
      </c>
      <c r="BI67" s="93" t="s">
        <v>102</v>
      </c>
      <c r="BJ67" s="210" t="s">
        <v>643</v>
      </c>
      <c r="BK67" s="93" t="s">
        <v>196</v>
      </c>
      <c r="BL67" s="97" t="s">
        <v>102</v>
      </c>
      <c r="BM67" s="93" t="s">
        <v>105</v>
      </c>
      <c r="BN67" s="93" t="s">
        <v>596</v>
      </c>
      <c r="BO67" s="93" t="s">
        <v>102</v>
      </c>
      <c r="BP67" s="98" t="s">
        <v>102</v>
      </c>
      <c r="BQ67" s="93" t="s">
        <v>102</v>
      </c>
      <c r="BR67" s="93" t="s">
        <v>102</v>
      </c>
      <c r="BS67" s="93" t="s">
        <v>102</v>
      </c>
      <c r="BT67" s="99" t="s">
        <v>591</v>
      </c>
      <c r="BU67" s="100" t="s">
        <v>10768</v>
      </c>
      <c r="BV67" s="101" t="s">
        <v>471</v>
      </c>
      <c r="BW67" s="136"/>
      <c r="BX67" s="103" t="s">
        <v>565</v>
      </c>
      <c r="BY67" s="104" t="s">
        <v>190</v>
      </c>
      <c r="BZ67" s="136"/>
      <c r="CA67" s="83" t="s">
        <v>599</v>
      </c>
      <c r="CB67" s="106" t="s">
        <v>647</v>
      </c>
      <c r="CC67" s="106" t="s">
        <v>5780</v>
      </c>
      <c r="CD67" s="107"/>
      <c r="CE67" s="108" t="s">
        <v>107</v>
      </c>
      <c r="CF67" s="108" t="s">
        <v>107</v>
      </c>
      <c r="CG67" s="109"/>
      <c r="CH67" s="110" t="s">
        <v>107</v>
      </c>
      <c r="CI67" s="111"/>
      <c r="CJ67" s="112">
        <v>6710</v>
      </c>
      <c r="CK67" s="113">
        <v>86</v>
      </c>
      <c r="CL67" s="114" t="s">
        <v>134</v>
      </c>
      <c r="CM67" s="114" t="s">
        <v>108</v>
      </c>
      <c r="CN67" s="114"/>
      <c r="CO67" s="115" t="s">
        <v>102</v>
      </c>
      <c r="CP67" s="115" t="s">
        <v>102</v>
      </c>
      <c r="CQ67" s="115" t="s">
        <v>102</v>
      </c>
      <c r="CR67" s="115" t="s">
        <v>102</v>
      </c>
      <c r="CS67" s="116"/>
      <c r="CT67" s="117" t="s">
        <v>109</v>
      </c>
      <c r="CU67" s="117" t="s">
        <v>109</v>
      </c>
      <c r="CV67" s="83">
        <v>63</v>
      </c>
      <c r="CW67" s="83" t="s">
        <v>108</v>
      </c>
      <c r="CX67" s="83">
        <v>63</v>
      </c>
      <c r="CY67" s="83" t="s">
        <v>108</v>
      </c>
      <c r="CZ67" s="83">
        <v>6391</v>
      </c>
      <c r="DA67" s="83" t="s">
        <v>419</v>
      </c>
      <c r="DB67" s="83" t="s">
        <v>130</v>
      </c>
      <c r="DC67" s="83" t="s">
        <v>499</v>
      </c>
      <c r="DD67" s="83">
        <v>1112</v>
      </c>
      <c r="DE67" s="83" t="s">
        <v>444</v>
      </c>
      <c r="DF67" s="83" t="s">
        <v>130</v>
      </c>
      <c r="DG67" s="83" t="s">
        <v>499</v>
      </c>
      <c r="DH67" s="83"/>
      <c r="DI67" s="83">
        <v>0</v>
      </c>
      <c r="DJ67" s="83">
        <v>1</v>
      </c>
      <c r="DK67" s="83">
        <v>0</v>
      </c>
      <c r="DL67" s="83">
        <v>0</v>
      </c>
      <c r="DM67" s="83">
        <v>0</v>
      </c>
      <c r="DN67" s="83">
        <v>0</v>
      </c>
      <c r="DO67" s="83">
        <v>0</v>
      </c>
      <c r="DP67" s="83">
        <v>0</v>
      </c>
      <c r="DQ67" s="83">
        <v>0</v>
      </c>
      <c r="DR67" s="83">
        <v>0</v>
      </c>
      <c r="DS67" s="83">
        <v>0</v>
      </c>
      <c r="DT67" s="83">
        <v>3</v>
      </c>
      <c r="DU67" s="83">
        <v>3</v>
      </c>
      <c r="DV67" s="83">
        <v>0</v>
      </c>
      <c r="DW67" s="83">
        <v>0</v>
      </c>
      <c r="DX67" s="83">
        <v>3</v>
      </c>
      <c r="DY67" s="85">
        <v>43709</v>
      </c>
      <c r="DZ67" s="83" t="s">
        <v>4114</v>
      </c>
      <c r="EA67" s="83" t="s">
        <v>102</v>
      </c>
      <c r="EB67" s="83" t="s">
        <v>482</v>
      </c>
      <c r="EC67" s="83">
        <v>63</v>
      </c>
      <c r="ED67" s="83" t="s">
        <v>483</v>
      </c>
      <c r="EE67" s="83">
        <v>1</v>
      </c>
      <c r="EF67" s="83">
        <v>0</v>
      </c>
      <c r="EG67" s="83">
        <v>0</v>
      </c>
      <c r="EH67" s="83" t="s">
        <v>109</v>
      </c>
      <c r="EI67" s="83" t="s">
        <v>108</v>
      </c>
      <c r="EJ67" s="83" t="s">
        <v>583</v>
      </c>
      <c r="EK67" s="83">
        <v>0</v>
      </c>
      <c r="EL67" s="83">
        <v>0</v>
      </c>
      <c r="EM67" s="83">
        <v>1</v>
      </c>
      <c r="EN67" s="83" t="s">
        <v>497</v>
      </c>
      <c r="EO67" s="83"/>
      <c r="EP67" s="83" t="s">
        <v>436</v>
      </c>
      <c r="EQ67" s="136">
        <v>1</v>
      </c>
      <c r="ER67" s="136">
        <v>1</v>
      </c>
      <c r="ES67" s="136">
        <v>1</v>
      </c>
      <c r="ET67" s="136">
        <v>1</v>
      </c>
      <c r="EU67" s="215" t="s">
        <v>269</v>
      </c>
      <c r="EV67" s="136">
        <v>1</v>
      </c>
      <c r="EW67" s="136">
        <v>1</v>
      </c>
      <c r="EX67" s="136">
        <v>1</v>
      </c>
      <c r="EY67" s="136">
        <v>1</v>
      </c>
      <c r="EZ67" s="136">
        <v>1</v>
      </c>
      <c r="FP67" s="215" t="s">
        <v>592</v>
      </c>
      <c r="FQ67" s="136" t="b">
        <v>1</v>
      </c>
      <c r="FR67" s="136" t="b">
        <v>1</v>
      </c>
      <c r="FS67" s="136" t="b">
        <v>1</v>
      </c>
      <c r="FT67" s="136" t="b">
        <v>1</v>
      </c>
      <c r="FX67" s="215" t="s">
        <v>269</v>
      </c>
    </row>
    <row r="68" spans="1:180" ht="60" customHeight="1" x14ac:dyDescent="0.55000000000000004">
      <c r="A68" s="83" t="s">
        <v>130</v>
      </c>
      <c r="B68" s="83" t="s">
        <v>98</v>
      </c>
      <c r="C68" s="136">
        <v>268370</v>
      </c>
      <c r="D68" s="207" t="s">
        <v>627</v>
      </c>
      <c r="E68" s="208" t="s">
        <v>630</v>
      </c>
      <c r="F68" s="83" t="s">
        <v>108</v>
      </c>
      <c r="G68" s="85">
        <v>20621</v>
      </c>
      <c r="H68" s="83" t="s">
        <v>102</v>
      </c>
      <c r="I68" s="85">
        <v>39794</v>
      </c>
      <c r="J68" s="83" t="s">
        <v>228</v>
      </c>
      <c r="K68" s="216">
        <v>858924349128</v>
      </c>
      <c r="L68" s="83" t="s">
        <v>191</v>
      </c>
      <c r="M68" s="85">
        <v>43631</v>
      </c>
      <c r="N68" s="83">
        <v>378.33333333333297</v>
      </c>
      <c r="O68" s="83" t="s">
        <v>180</v>
      </c>
      <c r="P68" s="83" t="s">
        <v>181</v>
      </c>
      <c r="Q68" s="208" t="s">
        <v>5300</v>
      </c>
      <c r="R68" s="83" t="s">
        <v>102</v>
      </c>
      <c r="S68" s="83" t="s">
        <v>102</v>
      </c>
      <c r="T68" s="83" t="s">
        <v>199</v>
      </c>
      <c r="U68" s="83" t="s">
        <v>9149</v>
      </c>
      <c r="V68" s="83" t="s">
        <v>104</v>
      </c>
      <c r="W68" s="83" t="s">
        <v>105</v>
      </c>
      <c r="X68" s="86" t="s">
        <v>5300</v>
      </c>
      <c r="Y68" s="87" t="s">
        <v>102</v>
      </c>
      <c r="Z68" s="87" t="s">
        <v>102</v>
      </c>
      <c r="AA68" s="87" t="s">
        <v>199</v>
      </c>
      <c r="AB68" s="87" t="s">
        <v>9149</v>
      </c>
      <c r="AC68" s="87" t="s">
        <v>104</v>
      </c>
      <c r="AD68" s="87" t="s">
        <v>105</v>
      </c>
      <c r="AE68" s="87" t="s">
        <v>106</v>
      </c>
      <c r="AF68" s="86" t="s">
        <v>5300</v>
      </c>
      <c r="AG68" s="87" t="s">
        <v>489</v>
      </c>
      <c r="AH68" s="87" t="s">
        <v>9150</v>
      </c>
      <c r="AI68" s="87" t="s">
        <v>104</v>
      </c>
      <c r="AJ68" s="87" t="s">
        <v>204</v>
      </c>
      <c r="AK68" s="88"/>
      <c r="AL68" s="83" t="s">
        <v>107</v>
      </c>
      <c r="AM68" s="89" t="s">
        <v>454</v>
      </c>
      <c r="AN68" s="90" t="s">
        <v>416</v>
      </c>
      <c r="AO68" s="91" t="s">
        <v>641</v>
      </c>
      <c r="AP68" s="90">
        <v>8.3333333333333197</v>
      </c>
      <c r="AQ68" s="92" t="s">
        <v>211</v>
      </c>
      <c r="AR68" s="93" t="s">
        <v>102</v>
      </c>
      <c r="AS68" s="93" t="s">
        <v>102</v>
      </c>
      <c r="AT68" s="93" t="s">
        <v>102</v>
      </c>
      <c r="AU68" s="210" t="s">
        <v>641</v>
      </c>
      <c r="AV68" s="93" t="s">
        <v>192</v>
      </c>
      <c r="AW68" s="94" t="s">
        <v>102</v>
      </c>
      <c r="AX68" s="93" t="s">
        <v>105</v>
      </c>
      <c r="AY68" s="95" t="s">
        <v>188</v>
      </c>
      <c r="AZ68" s="93" t="s">
        <v>102</v>
      </c>
      <c r="BA68" s="93" t="s">
        <v>9151</v>
      </c>
      <c r="BB68" s="93" t="s">
        <v>102</v>
      </c>
      <c r="BC68" s="93" t="s">
        <v>102</v>
      </c>
      <c r="BD68" s="96" t="s">
        <v>102</v>
      </c>
      <c r="BE68" s="90">
        <v>-23.1666666666667</v>
      </c>
      <c r="BF68" s="93" t="s">
        <v>211</v>
      </c>
      <c r="BG68" s="93" t="s">
        <v>102</v>
      </c>
      <c r="BH68" s="93" t="s">
        <v>102</v>
      </c>
      <c r="BI68" s="93" t="s">
        <v>102</v>
      </c>
      <c r="BJ68" s="210" t="s">
        <v>646</v>
      </c>
      <c r="BK68" s="93" t="s">
        <v>182</v>
      </c>
      <c r="BL68" s="97" t="s">
        <v>102</v>
      </c>
      <c r="BM68" s="93" t="s">
        <v>105</v>
      </c>
      <c r="BN68" s="93" t="s">
        <v>104</v>
      </c>
      <c r="BO68" s="93" t="s">
        <v>102</v>
      </c>
      <c r="BP68" s="98">
        <v>20180228</v>
      </c>
      <c r="BQ68" s="93" t="s">
        <v>102</v>
      </c>
      <c r="BR68" s="93" t="s">
        <v>102</v>
      </c>
      <c r="BS68" s="93" t="s">
        <v>102</v>
      </c>
      <c r="BT68" s="99" t="s">
        <v>591</v>
      </c>
      <c r="BU68" s="100" t="s">
        <v>10769</v>
      </c>
      <c r="BV68" s="101" t="s">
        <v>471</v>
      </c>
      <c r="BW68" s="136"/>
      <c r="BX68" s="103" t="s">
        <v>565</v>
      </c>
      <c r="BY68" s="104" t="s">
        <v>190</v>
      </c>
      <c r="BZ68" s="136"/>
      <c r="CA68" s="83" t="s">
        <v>599</v>
      </c>
      <c r="CB68" s="106" t="s">
        <v>647</v>
      </c>
      <c r="CC68" s="106" t="s">
        <v>5792</v>
      </c>
      <c r="CD68" s="107"/>
      <c r="CE68" s="108" t="s">
        <v>107</v>
      </c>
      <c r="CF68" s="108" t="s">
        <v>107</v>
      </c>
      <c r="CG68" s="109"/>
      <c r="CH68" s="110" t="s">
        <v>107</v>
      </c>
      <c r="CI68" s="111"/>
      <c r="CJ68" s="112">
        <v>6710</v>
      </c>
      <c r="CK68" s="113">
        <v>86</v>
      </c>
      <c r="CL68" s="114" t="s">
        <v>134</v>
      </c>
      <c r="CM68" s="114" t="s">
        <v>108</v>
      </c>
      <c r="CN68" s="114"/>
      <c r="CO68" s="115" t="s">
        <v>102</v>
      </c>
      <c r="CP68" s="115" t="s">
        <v>102</v>
      </c>
      <c r="CQ68" s="115" t="s">
        <v>102</v>
      </c>
      <c r="CR68" s="115" t="s">
        <v>102</v>
      </c>
      <c r="CS68" s="116"/>
      <c r="CT68" s="117" t="s">
        <v>109</v>
      </c>
      <c r="CU68" s="117" t="s">
        <v>109</v>
      </c>
      <c r="CV68" s="83">
        <v>64</v>
      </c>
      <c r="CW68" s="83" t="s">
        <v>108</v>
      </c>
      <c r="CX68" s="83">
        <v>64</v>
      </c>
      <c r="CY68" s="83" t="s">
        <v>108</v>
      </c>
      <c r="CZ68" s="83">
        <v>6392</v>
      </c>
      <c r="DA68" s="83" t="s">
        <v>419</v>
      </c>
      <c r="DB68" s="83" t="s">
        <v>130</v>
      </c>
      <c r="DC68" s="83" t="s">
        <v>499</v>
      </c>
      <c r="DD68" s="83">
        <v>1113</v>
      </c>
      <c r="DE68" s="83" t="s">
        <v>444</v>
      </c>
      <c r="DF68" s="83" t="s">
        <v>130</v>
      </c>
      <c r="DG68" s="83" t="s">
        <v>499</v>
      </c>
      <c r="DH68" s="83"/>
      <c r="DI68" s="83">
        <v>0</v>
      </c>
      <c r="DJ68" s="83">
        <v>1</v>
      </c>
      <c r="DK68" s="83">
        <v>0</v>
      </c>
      <c r="DL68" s="83">
        <v>0</v>
      </c>
      <c r="DM68" s="83">
        <v>0</v>
      </c>
      <c r="DN68" s="83">
        <v>0</v>
      </c>
      <c r="DO68" s="83">
        <v>0</v>
      </c>
      <c r="DP68" s="83">
        <v>0</v>
      </c>
      <c r="DQ68" s="83">
        <v>0</v>
      </c>
      <c r="DR68" s="83">
        <v>0</v>
      </c>
      <c r="DS68" s="83">
        <v>0</v>
      </c>
      <c r="DT68" s="83">
        <v>3</v>
      </c>
      <c r="DU68" s="83">
        <v>3</v>
      </c>
      <c r="DV68" s="83">
        <v>0</v>
      </c>
      <c r="DW68" s="83">
        <v>0</v>
      </c>
      <c r="DX68" s="83">
        <v>3</v>
      </c>
      <c r="DY68" s="85">
        <v>43710</v>
      </c>
      <c r="DZ68" s="83" t="s">
        <v>4115</v>
      </c>
      <c r="EA68" s="83" t="s">
        <v>102</v>
      </c>
      <c r="EB68" s="83" t="s">
        <v>482</v>
      </c>
      <c r="EC68" s="83">
        <v>64</v>
      </c>
      <c r="ED68" s="83" t="s">
        <v>483</v>
      </c>
      <c r="EE68" s="83">
        <v>1</v>
      </c>
      <c r="EF68" s="83">
        <v>0</v>
      </c>
      <c r="EG68" s="83">
        <v>0</v>
      </c>
      <c r="EH68" s="83" t="s">
        <v>109</v>
      </c>
      <c r="EI68" s="83" t="s">
        <v>108</v>
      </c>
      <c r="EJ68" s="83" t="s">
        <v>583</v>
      </c>
      <c r="EK68" s="83">
        <v>0</v>
      </c>
      <c r="EL68" s="83">
        <v>0</v>
      </c>
      <c r="EM68" s="83">
        <v>1</v>
      </c>
      <c r="EN68" s="83" t="s">
        <v>497</v>
      </c>
      <c r="EO68" s="83"/>
      <c r="EP68" s="83" t="s">
        <v>436</v>
      </c>
      <c r="EQ68" s="136">
        <v>1</v>
      </c>
      <c r="ER68" s="136">
        <v>1</v>
      </c>
      <c r="ES68" s="136">
        <v>1</v>
      </c>
      <c r="ET68" s="136">
        <v>1</v>
      </c>
      <c r="EU68" s="215" t="s">
        <v>269</v>
      </c>
      <c r="EV68" s="136">
        <v>1</v>
      </c>
      <c r="EW68" s="136">
        <v>1</v>
      </c>
      <c r="EX68" s="136">
        <v>1</v>
      </c>
      <c r="EY68" s="136">
        <v>1</v>
      </c>
      <c r="EZ68" s="136">
        <v>1</v>
      </c>
      <c r="FP68" s="215" t="s">
        <v>592</v>
      </c>
      <c r="FQ68" s="136" t="b">
        <v>1</v>
      </c>
      <c r="FR68" s="136" t="b">
        <v>1</v>
      </c>
      <c r="FS68" s="136" t="b">
        <v>1</v>
      </c>
      <c r="FT68" s="136" t="b">
        <v>1</v>
      </c>
      <c r="FX68" s="215" t="s">
        <v>269</v>
      </c>
    </row>
    <row r="69" spans="1:180" ht="60" customHeight="1" x14ac:dyDescent="0.55000000000000004">
      <c r="A69" s="83" t="s">
        <v>130</v>
      </c>
      <c r="B69" s="83" t="s">
        <v>98</v>
      </c>
      <c r="C69" s="136">
        <v>820591</v>
      </c>
      <c r="D69" s="207" t="s">
        <v>628</v>
      </c>
      <c r="E69" s="208" t="s">
        <v>633</v>
      </c>
      <c r="F69" s="83" t="s">
        <v>108</v>
      </c>
      <c r="G69" s="85">
        <v>22744</v>
      </c>
      <c r="H69" s="83" t="s">
        <v>102</v>
      </c>
      <c r="I69" s="85">
        <v>39772</v>
      </c>
      <c r="J69" s="83" t="s">
        <v>228</v>
      </c>
      <c r="K69" s="216">
        <v>128602479682</v>
      </c>
      <c r="L69" s="83" t="s">
        <v>191</v>
      </c>
      <c r="M69" s="85">
        <v>43619</v>
      </c>
      <c r="N69" s="83">
        <v>373.33333333333297</v>
      </c>
      <c r="O69" s="83" t="s">
        <v>193</v>
      </c>
      <c r="P69" s="83" t="s">
        <v>181</v>
      </c>
      <c r="Q69" s="208" t="s">
        <v>5304</v>
      </c>
      <c r="R69" s="83" t="s">
        <v>102</v>
      </c>
      <c r="S69" s="83" t="s">
        <v>102</v>
      </c>
      <c r="T69" s="83" t="s">
        <v>133</v>
      </c>
      <c r="U69" s="83" t="s">
        <v>9152</v>
      </c>
      <c r="V69" s="83" t="s">
        <v>111</v>
      </c>
      <c r="W69" s="83" t="s">
        <v>105</v>
      </c>
      <c r="X69" s="86" t="s">
        <v>5304</v>
      </c>
      <c r="Y69" s="87" t="s">
        <v>102</v>
      </c>
      <c r="Z69" s="87" t="s">
        <v>102</v>
      </c>
      <c r="AA69" s="87" t="s">
        <v>133</v>
      </c>
      <c r="AB69" s="87" t="s">
        <v>9152</v>
      </c>
      <c r="AC69" s="87" t="s">
        <v>111</v>
      </c>
      <c r="AD69" s="87" t="s">
        <v>105</v>
      </c>
      <c r="AE69" s="87" t="s">
        <v>106</v>
      </c>
      <c r="AF69" s="86" t="s">
        <v>5304</v>
      </c>
      <c r="AG69" s="87" t="s">
        <v>486</v>
      </c>
      <c r="AH69" s="87" t="s">
        <v>9152</v>
      </c>
      <c r="AI69" s="87" t="s">
        <v>111</v>
      </c>
      <c r="AJ69" s="87" t="s">
        <v>204</v>
      </c>
      <c r="AK69" s="88"/>
      <c r="AL69" s="83" t="s">
        <v>107</v>
      </c>
      <c r="AM69" s="89" t="s">
        <v>454</v>
      </c>
      <c r="AN69" s="90" t="s">
        <v>416</v>
      </c>
      <c r="AO69" s="91" t="s">
        <v>642</v>
      </c>
      <c r="AP69" s="90">
        <v>8.3333333333333197</v>
      </c>
      <c r="AQ69" s="92" t="s">
        <v>102</v>
      </c>
      <c r="AR69" s="93" t="s">
        <v>102</v>
      </c>
      <c r="AS69" s="93" t="s">
        <v>102</v>
      </c>
      <c r="AT69" s="93" t="s">
        <v>102</v>
      </c>
      <c r="AU69" s="210" t="s">
        <v>644</v>
      </c>
      <c r="AV69" s="93" t="s">
        <v>185</v>
      </c>
      <c r="AW69" s="94" t="s">
        <v>102</v>
      </c>
      <c r="AX69" s="93" t="s">
        <v>183</v>
      </c>
      <c r="AY69" s="95" t="s">
        <v>111</v>
      </c>
      <c r="AZ69" s="93" t="s">
        <v>102</v>
      </c>
      <c r="BA69" s="93" t="s">
        <v>102</v>
      </c>
      <c r="BB69" s="93" t="s">
        <v>102</v>
      </c>
      <c r="BC69" s="93" t="s">
        <v>102</v>
      </c>
      <c r="BD69" s="96" t="s">
        <v>102</v>
      </c>
      <c r="BE69" s="90">
        <v>-23.6666666666667</v>
      </c>
      <c r="BF69" s="93" t="s">
        <v>102</v>
      </c>
      <c r="BG69" s="93" t="s">
        <v>102</v>
      </c>
      <c r="BH69" s="93" t="s">
        <v>102</v>
      </c>
      <c r="BI69" s="93" t="s">
        <v>102</v>
      </c>
      <c r="BJ69" s="210" t="s">
        <v>642</v>
      </c>
      <c r="BK69" s="93" t="s">
        <v>192</v>
      </c>
      <c r="BL69" s="97" t="s">
        <v>102</v>
      </c>
      <c r="BM69" s="93" t="s">
        <v>183</v>
      </c>
      <c r="BN69" s="93" t="s">
        <v>106</v>
      </c>
      <c r="BO69" s="93" t="s">
        <v>102</v>
      </c>
      <c r="BP69" s="98" t="s">
        <v>102</v>
      </c>
      <c r="BQ69" s="93" t="s">
        <v>102</v>
      </c>
      <c r="BR69" s="93" t="s">
        <v>102</v>
      </c>
      <c r="BS69" s="93" t="s">
        <v>102</v>
      </c>
      <c r="BT69" s="99" t="s">
        <v>591</v>
      </c>
      <c r="BU69" s="100" t="s">
        <v>10770</v>
      </c>
      <c r="BV69" s="101" t="s">
        <v>471</v>
      </c>
      <c r="BW69" s="136"/>
      <c r="BX69" s="103" t="s">
        <v>565</v>
      </c>
      <c r="BY69" s="104" t="s">
        <v>190</v>
      </c>
      <c r="BZ69" s="136"/>
      <c r="CA69" s="83" t="s">
        <v>599</v>
      </c>
      <c r="CB69" s="106" t="s">
        <v>647</v>
      </c>
      <c r="CC69" s="106" t="s">
        <v>5804</v>
      </c>
      <c r="CD69" s="107"/>
      <c r="CE69" s="108" t="s">
        <v>107</v>
      </c>
      <c r="CF69" s="108" t="s">
        <v>107</v>
      </c>
      <c r="CG69" s="109"/>
      <c r="CH69" s="110" t="s">
        <v>107</v>
      </c>
      <c r="CI69" s="111"/>
      <c r="CJ69" s="112">
        <v>6710</v>
      </c>
      <c r="CK69" s="113">
        <v>86</v>
      </c>
      <c r="CL69" s="114" t="s">
        <v>134</v>
      </c>
      <c r="CM69" s="114" t="s">
        <v>108</v>
      </c>
      <c r="CN69" s="114"/>
      <c r="CO69" s="115" t="s">
        <v>102</v>
      </c>
      <c r="CP69" s="115" t="s">
        <v>102</v>
      </c>
      <c r="CQ69" s="115" t="s">
        <v>102</v>
      </c>
      <c r="CR69" s="115" t="s">
        <v>102</v>
      </c>
      <c r="CS69" s="116"/>
      <c r="CT69" s="117" t="s">
        <v>109</v>
      </c>
      <c r="CU69" s="117" t="s">
        <v>109</v>
      </c>
      <c r="CV69" s="83">
        <v>65</v>
      </c>
      <c r="CW69" s="83" t="s">
        <v>108</v>
      </c>
      <c r="CX69" s="83">
        <v>65</v>
      </c>
      <c r="CY69" s="83" t="s">
        <v>108</v>
      </c>
      <c r="CZ69" s="83">
        <v>6393</v>
      </c>
      <c r="DA69" s="83" t="s">
        <v>419</v>
      </c>
      <c r="DB69" s="83" t="s">
        <v>130</v>
      </c>
      <c r="DC69" s="83" t="s">
        <v>499</v>
      </c>
      <c r="DD69" s="83">
        <v>1114</v>
      </c>
      <c r="DE69" s="83" t="s">
        <v>444</v>
      </c>
      <c r="DF69" s="83" t="s">
        <v>130</v>
      </c>
      <c r="DG69" s="83" t="s">
        <v>499</v>
      </c>
      <c r="DH69" s="83"/>
      <c r="DI69" s="83">
        <v>0</v>
      </c>
      <c r="DJ69" s="83">
        <v>1</v>
      </c>
      <c r="DK69" s="83">
        <v>0</v>
      </c>
      <c r="DL69" s="83">
        <v>0</v>
      </c>
      <c r="DM69" s="83">
        <v>0</v>
      </c>
      <c r="DN69" s="83">
        <v>0</v>
      </c>
      <c r="DO69" s="83">
        <v>0</v>
      </c>
      <c r="DP69" s="83">
        <v>0</v>
      </c>
      <c r="DQ69" s="83">
        <v>0</v>
      </c>
      <c r="DR69" s="83">
        <v>0</v>
      </c>
      <c r="DS69" s="83">
        <v>0</v>
      </c>
      <c r="DT69" s="83">
        <v>3</v>
      </c>
      <c r="DU69" s="83">
        <v>3</v>
      </c>
      <c r="DV69" s="83">
        <v>0</v>
      </c>
      <c r="DW69" s="83">
        <v>0</v>
      </c>
      <c r="DX69" s="83">
        <v>3</v>
      </c>
      <c r="DY69" s="85">
        <v>43711</v>
      </c>
      <c r="DZ69" s="83" t="s">
        <v>4116</v>
      </c>
      <c r="EA69" s="83" t="s">
        <v>102</v>
      </c>
      <c r="EB69" s="83" t="s">
        <v>482</v>
      </c>
      <c r="EC69" s="83">
        <v>65</v>
      </c>
      <c r="ED69" s="83" t="s">
        <v>483</v>
      </c>
      <c r="EE69" s="83">
        <v>1</v>
      </c>
      <c r="EF69" s="83">
        <v>0</v>
      </c>
      <c r="EG69" s="83">
        <v>0</v>
      </c>
      <c r="EH69" s="83" t="s">
        <v>109</v>
      </c>
      <c r="EI69" s="83" t="s">
        <v>108</v>
      </c>
      <c r="EJ69" s="83" t="s">
        <v>583</v>
      </c>
      <c r="EK69" s="83">
        <v>0</v>
      </c>
      <c r="EL69" s="83">
        <v>0</v>
      </c>
      <c r="EM69" s="83">
        <v>1</v>
      </c>
      <c r="EN69" s="83" t="s">
        <v>497</v>
      </c>
      <c r="EO69" s="83"/>
      <c r="EP69" s="83" t="s">
        <v>436</v>
      </c>
      <c r="EQ69" s="136">
        <v>1</v>
      </c>
      <c r="ER69" s="136">
        <v>1</v>
      </c>
      <c r="ES69" s="136">
        <v>1</v>
      </c>
      <c r="ET69" s="136">
        <v>1</v>
      </c>
      <c r="EU69" s="215" t="s">
        <v>269</v>
      </c>
      <c r="EV69" s="136">
        <v>1</v>
      </c>
      <c r="EW69" s="136">
        <v>1</v>
      </c>
      <c r="EX69" s="136">
        <v>1</v>
      </c>
      <c r="EY69" s="136">
        <v>1</v>
      </c>
      <c r="EZ69" s="136">
        <v>1</v>
      </c>
      <c r="FP69" s="215" t="s">
        <v>592</v>
      </c>
      <c r="FQ69" s="136" t="b">
        <v>1</v>
      </c>
      <c r="FR69" s="136" t="b">
        <v>1</v>
      </c>
      <c r="FS69" s="136" t="b">
        <v>1</v>
      </c>
      <c r="FT69" s="136" t="b">
        <v>1</v>
      </c>
      <c r="FX69" s="215" t="s">
        <v>269</v>
      </c>
    </row>
    <row r="70" spans="1:180" ht="60" customHeight="1" x14ac:dyDescent="0.55000000000000004">
      <c r="A70" s="83" t="s">
        <v>130</v>
      </c>
      <c r="B70" s="83" t="s">
        <v>98</v>
      </c>
      <c r="C70" s="136">
        <v>257920</v>
      </c>
      <c r="D70" s="207" t="s">
        <v>629</v>
      </c>
      <c r="E70" s="208" t="s">
        <v>634</v>
      </c>
      <c r="F70" s="83" t="s">
        <v>108</v>
      </c>
      <c r="G70" s="85">
        <v>26341</v>
      </c>
      <c r="H70" s="83" t="s">
        <v>102</v>
      </c>
      <c r="I70" s="85">
        <v>34633</v>
      </c>
      <c r="J70" s="83" t="s">
        <v>228</v>
      </c>
      <c r="K70" s="216">
        <v>453019073358</v>
      </c>
      <c r="L70" s="83" t="s">
        <v>191</v>
      </c>
      <c r="M70" s="85">
        <v>43642</v>
      </c>
      <c r="N70" s="83">
        <v>368.33333333333297</v>
      </c>
      <c r="O70" s="83" t="s">
        <v>193</v>
      </c>
      <c r="P70" s="83" t="s">
        <v>181</v>
      </c>
      <c r="Q70" s="208" t="s">
        <v>5308</v>
      </c>
      <c r="R70" s="83" t="s">
        <v>102</v>
      </c>
      <c r="S70" s="83" t="s">
        <v>102</v>
      </c>
      <c r="T70" s="83" t="s">
        <v>131</v>
      </c>
      <c r="U70" s="83" t="s">
        <v>9153</v>
      </c>
      <c r="V70" s="83" t="s">
        <v>104</v>
      </c>
      <c r="W70" s="83" t="s">
        <v>105</v>
      </c>
      <c r="X70" s="86" t="s">
        <v>5308</v>
      </c>
      <c r="Y70" s="87" t="s">
        <v>102</v>
      </c>
      <c r="Z70" s="87" t="s">
        <v>102</v>
      </c>
      <c r="AA70" s="87" t="s">
        <v>131</v>
      </c>
      <c r="AB70" s="87" t="s">
        <v>9153</v>
      </c>
      <c r="AC70" s="87" t="s">
        <v>104</v>
      </c>
      <c r="AD70" s="87" t="s">
        <v>105</v>
      </c>
      <c r="AE70" s="87" t="s">
        <v>106</v>
      </c>
      <c r="AF70" s="86" t="s">
        <v>5308</v>
      </c>
      <c r="AG70" s="87" t="s">
        <v>177</v>
      </c>
      <c r="AH70" s="87" t="s">
        <v>9153</v>
      </c>
      <c r="AI70" s="87" t="s">
        <v>104</v>
      </c>
      <c r="AJ70" s="87" t="s">
        <v>204</v>
      </c>
      <c r="AK70" s="88"/>
      <c r="AL70" s="83" t="s">
        <v>107</v>
      </c>
      <c r="AM70" s="89" t="s">
        <v>454</v>
      </c>
      <c r="AN70" s="90" t="s">
        <v>416</v>
      </c>
      <c r="AO70" s="91" t="s">
        <v>643</v>
      </c>
      <c r="AP70" s="90">
        <v>8.3333333333333197</v>
      </c>
      <c r="AQ70" s="92" t="s">
        <v>102</v>
      </c>
      <c r="AR70" s="93" t="s">
        <v>102</v>
      </c>
      <c r="AS70" s="93" t="s">
        <v>102</v>
      </c>
      <c r="AT70" s="93" t="s">
        <v>102</v>
      </c>
      <c r="AU70" s="210" t="s">
        <v>645</v>
      </c>
      <c r="AV70" s="93" t="s">
        <v>185</v>
      </c>
      <c r="AW70" s="94" t="s">
        <v>102</v>
      </c>
      <c r="AX70" s="93" t="s">
        <v>105</v>
      </c>
      <c r="AY70" s="95" t="s">
        <v>104</v>
      </c>
      <c r="AZ70" s="93" t="s">
        <v>102</v>
      </c>
      <c r="BA70" s="93" t="s">
        <v>102</v>
      </c>
      <c r="BB70" s="93" t="s">
        <v>102</v>
      </c>
      <c r="BC70" s="93" t="s">
        <v>102</v>
      </c>
      <c r="BD70" s="96" t="s">
        <v>102</v>
      </c>
      <c r="BE70" s="90">
        <v>-24.1666666666667</v>
      </c>
      <c r="BF70" s="93" t="s">
        <v>102</v>
      </c>
      <c r="BG70" s="93" t="s">
        <v>102</v>
      </c>
      <c r="BH70" s="93" t="s">
        <v>102</v>
      </c>
      <c r="BI70" s="93" t="s">
        <v>102</v>
      </c>
      <c r="BJ70" s="210" t="s">
        <v>643</v>
      </c>
      <c r="BK70" s="93" t="s">
        <v>196</v>
      </c>
      <c r="BL70" s="97" t="s">
        <v>102</v>
      </c>
      <c r="BM70" s="93" t="s">
        <v>105</v>
      </c>
      <c r="BN70" s="93" t="s">
        <v>596</v>
      </c>
      <c r="BO70" s="93" t="s">
        <v>102</v>
      </c>
      <c r="BP70" s="98" t="s">
        <v>102</v>
      </c>
      <c r="BQ70" s="93" t="s">
        <v>102</v>
      </c>
      <c r="BR70" s="93" t="s">
        <v>102</v>
      </c>
      <c r="BS70" s="93" t="s">
        <v>102</v>
      </c>
      <c r="BT70" s="99" t="s">
        <v>591</v>
      </c>
      <c r="BU70" s="100" t="s">
        <v>10771</v>
      </c>
      <c r="BV70" s="101" t="s">
        <v>471</v>
      </c>
      <c r="BW70" s="136"/>
      <c r="BX70" s="103" t="s">
        <v>565</v>
      </c>
      <c r="BY70" s="104" t="s">
        <v>190</v>
      </c>
      <c r="BZ70" s="136"/>
      <c r="CA70" s="83" t="s">
        <v>599</v>
      </c>
      <c r="CB70" s="106" t="s">
        <v>647</v>
      </c>
      <c r="CC70" s="106" t="s">
        <v>5816</v>
      </c>
      <c r="CD70" s="107"/>
      <c r="CE70" s="108" t="s">
        <v>107</v>
      </c>
      <c r="CF70" s="108" t="s">
        <v>107</v>
      </c>
      <c r="CG70" s="109"/>
      <c r="CH70" s="110" t="s">
        <v>107</v>
      </c>
      <c r="CI70" s="111"/>
      <c r="CJ70" s="112">
        <v>6710</v>
      </c>
      <c r="CK70" s="113">
        <v>86</v>
      </c>
      <c r="CL70" s="114" t="s">
        <v>134</v>
      </c>
      <c r="CM70" s="114" t="s">
        <v>108</v>
      </c>
      <c r="CN70" s="114"/>
      <c r="CO70" s="115" t="s">
        <v>102</v>
      </c>
      <c r="CP70" s="115" t="s">
        <v>102</v>
      </c>
      <c r="CQ70" s="115" t="s">
        <v>102</v>
      </c>
      <c r="CR70" s="115" t="s">
        <v>102</v>
      </c>
      <c r="CS70" s="116"/>
      <c r="CT70" s="117" t="s">
        <v>109</v>
      </c>
      <c r="CU70" s="117" t="s">
        <v>109</v>
      </c>
      <c r="CV70" s="83">
        <v>66</v>
      </c>
      <c r="CW70" s="83" t="s">
        <v>108</v>
      </c>
      <c r="CX70" s="83">
        <v>66</v>
      </c>
      <c r="CY70" s="83" t="s">
        <v>108</v>
      </c>
      <c r="CZ70" s="83">
        <v>6394</v>
      </c>
      <c r="DA70" s="83" t="s">
        <v>419</v>
      </c>
      <c r="DB70" s="83" t="s">
        <v>130</v>
      </c>
      <c r="DC70" s="83" t="s">
        <v>499</v>
      </c>
      <c r="DD70" s="83">
        <v>1115</v>
      </c>
      <c r="DE70" s="83" t="s">
        <v>444</v>
      </c>
      <c r="DF70" s="83" t="s">
        <v>130</v>
      </c>
      <c r="DG70" s="83" t="s">
        <v>499</v>
      </c>
      <c r="DH70" s="83"/>
      <c r="DI70" s="83">
        <v>0</v>
      </c>
      <c r="DJ70" s="83">
        <v>1</v>
      </c>
      <c r="DK70" s="83">
        <v>0</v>
      </c>
      <c r="DL70" s="83">
        <v>0</v>
      </c>
      <c r="DM70" s="83">
        <v>0</v>
      </c>
      <c r="DN70" s="83">
        <v>0</v>
      </c>
      <c r="DO70" s="83">
        <v>0</v>
      </c>
      <c r="DP70" s="83">
        <v>0</v>
      </c>
      <c r="DQ70" s="83">
        <v>0</v>
      </c>
      <c r="DR70" s="83">
        <v>0</v>
      </c>
      <c r="DS70" s="83">
        <v>0</v>
      </c>
      <c r="DT70" s="83">
        <v>3</v>
      </c>
      <c r="DU70" s="83">
        <v>3</v>
      </c>
      <c r="DV70" s="83">
        <v>0</v>
      </c>
      <c r="DW70" s="83">
        <v>0</v>
      </c>
      <c r="DX70" s="83">
        <v>3</v>
      </c>
      <c r="DY70" s="85">
        <v>43712</v>
      </c>
      <c r="DZ70" s="83" t="s">
        <v>4117</v>
      </c>
      <c r="EA70" s="83" t="s">
        <v>102</v>
      </c>
      <c r="EB70" s="83" t="s">
        <v>482</v>
      </c>
      <c r="EC70" s="83">
        <v>66</v>
      </c>
      <c r="ED70" s="83" t="s">
        <v>483</v>
      </c>
      <c r="EE70" s="83">
        <v>1</v>
      </c>
      <c r="EF70" s="83">
        <v>0</v>
      </c>
      <c r="EG70" s="83">
        <v>0</v>
      </c>
      <c r="EH70" s="83" t="s">
        <v>109</v>
      </c>
      <c r="EI70" s="83" t="s">
        <v>108</v>
      </c>
      <c r="EJ70" s="83" t="s">
        <v>583</v>
      </c>
      <c r="EK70" s="83">
        <v>0</v>
      </c>
      <c r="EL70" s="83">
        <v>0</v>
      </c>
      <c r="EM70" s="83">
        <v>1</v>
      </c>
      <c r="EN70" s="83" t="s">
        <v>497</v>
      </c>
      <c r="EO70" s="83"/>
      <c r="EP70" s="83" t="s">
        <v>436</v>
      </c>
      <c r="EQ70" s="136">
        <v>1</v>
      </c>
      <c r="ER70" s="136">
        <v>1</v>
      </c>
      <c r="ES70" s="136">
        <v>1</v>
      </c>
      <c r="ET70" s="136">
        <v>1</v>
      </c>
      <c r="EU70" s="215" t="s">
        <v>269</v>
      </c>
      <c r="EV70" s="136">
        <v>1</v>
      </c>
      <c r="EW70" s="136">
        <v>1</v>
      </c>
      <c r="EX70" s="136">
        <v>1</v>
      </c>
      <c r="EY70" s="136">
        <v>1</v>
      </c>
      <c r="EZ70" s="136">
        <v>1</v>
      </c>
      <c r="FP70" s="215" t="s">
        <v>592</v>
      </c>
      <c r="FQ70" s="136" t="b">
        <v>1</v>
      </c>
      <c r="FR70" s="136" t="b">
        <v>1</v>
      </c>
      <c r="FS70" s="136" t="b">
        <v>1</v>
      </c>
      <c r="FT70" s="136" t="b">
        <v>1</v>
      </c>
      <c r="FX70" s="215" t="s">
        <v>269</v>
      </c>
    </row>
    <row r="71" spans="1:180" ht="60" customHeight="1" x14ac:dyDescent="0.55000000000000004">
      <c r="A71" s="83" t="s">
        <v>130</v>
      </c>
      <c r="B71" s="83" t="s">
        <v>98</v>
      </c>
      <c r="C71" s="136">
        <v>208391</v>
      </c>
      <c r="D71" s="207" t="s">
        <v>627</v>
      </c>
      <c r="E71" s="208" t="s">
        <v>630</v>
      </c>
      <c r="F71" s="83" t="s">
        <v>108</v>
      </c>
      <c r="G71" s="85">
        <v>20621</v>
      </c>
      <c r="H71" s="83" t="s">
        <v>102</v>
      </c>
      <c r="I71" s="85">
        <v>39794</v>
      </c>
      <c r="J71" s="83" t="s">
        <v>228</v>
      </c>
      <c r="K71" s="216">
        <v>351672448214</v>
      </c>
      <c r="L71" s="83" t="s">
        <v>191</v>
      </c>
      <c r="M71" s="85">
        <v>43631</v>
      </c>
      <c r="N71" s="83">
        <v>363.33333333333297</v>
      </c>
      <c r="O71" s="83" t="s">
        <v>180</v>
      </c>
      <c r="P71" s="83" t="s">
        <v>181</v>
      </c>
      <c r="Q71" s="208" t="s">
        <v>5312</v>
      </c>
      <c r="R71" s="83" t="s">
        <v>102</v>
      </c>
      <c r="S71" s="83" t="s">
        <v>102</v>
      </c>
      <c r="T71" s="83" t="s">
        <v>199</v>
      </c>
      <c r="U71" s="83" t="s">
        <v>9154</v>
      </c>
      <c r="V71" s="83" t="s">
        <v>104</v>
      </c>
      <c r="W71" s="83" t="s">
        <v>105</v>
      </c>
      <c r="X71" s="86" t="s">
        <v>5312</v>
      </c>
      <c r="Y71" s="87" t="s">
        <v>102</v>
      </c>
      <c r="Z71" s="87" t="s">
        <v>102</v>
      </c>
      <c r="AA71" s="87" t="s">
        <v>199</v>
      </c>
      <c r="AB71" s="87" t="s">
        <v>9154</v>
      </c>
      <c r="AC71" s="87" t="s">
        <v>104</v>
      </c>
      <c r="AD71" s="87" t="s">
        <v>105</v>
      </c>
      <c r="AE71" s="87" t="s">
        <v>106</v>
      </c>
      <c r="AF71" s="86" t="s">
        <v>5312</v>
      </c>
      <c r="AG71" s="87" t="s">
        <v>489</v>
      </c>
      <c r="AH71" s="87" t="s">
        <v>9155</v>
      </c>
      <c r="AI71" s="87" t="s">
        <v>104</v>
      </c>
      <c r="AJ71" s="87" t="s">
        <v>204</v>
      </c>
      <c r="AK71" s="88"/>
      <c r="AL71" s="83" t="s">
        <v>107</v>
      </c>
      <c r="AM71" s="89" t="s">
        <v>454</v>
      </c>
      <c r="AN71" s="90" t="s">
        <v>416</v>
      </c>
      <c r="AO71" s="91" t="s">
        <v>641</v>
      </c>
      <c r="AP71" s="90">
        <v>8.3333333333333197</v>
      </c>
      <c r="AQ71" s="92" t="s">
        <v>211</v>
      </c>
      <c r="AR71" s="93" t="s">
        <v>102</v>
      </c>
      <c r="AS71" s="93" t="s">
        <v>102</v>
      </c>
      <c r="AT71" s="93" t="s">
        <v>102</v>
      </c>
      <c r="AU71" s="210" t="s">
        <v>641</v>
      </c>
      <c r="AV71" s="93" t="s">
        <v>192</v>
      </c>
      <c r="AW71" s="94" t="s">
        <v>102</v>
      </c>
      <c r="AX71" s="93" t="s">
        <v>105</v>
      </c>
      <c r="AY71" s="95" t="s">
        <v>188</v>
      </c>
      <c r="AZ71" s="93" t="s">
        <v>102</v>
      </c>
      <c r="BA71" s="93" t="s">
        <v>9156</v>
      </c>
      <c r="BB71" s="93" t="s">
        <v>102</v>
      </c>
      <c r="BC71" s="93" t="s">
        <v>102</v>
      </c>
      <c r="BD71" s="96" t="s">
        <v>102</v>
      </c>
      <c r="BE71" s="90">
        <v>-24.6666666666667</v>
      </c>
      <c r="BF71" s="93" t="s">
        <v>211</v>
      </c>
      <c r="BG71" s="93" t="s">
        <v>102</v>
      </c>
      <c r="BH71" s="93" t="s">
        <v>102</v>
      </c>
      <c r="BI71" s="93" t="s">
        <v>102</v>
      </c>
      <c r="BJ71" s="210" t="s">
        <v>646</v>
      </c>
      <c r="BK71" s="93" t="s">
        <v>182</v>
      </c>
      <c r="BL71" s="97" t="s">
        <v>102</v>
      </c>
      <c r="BM71" s="93" t="s">
        <v>105</v>
      </c>
      <c r="BN71" s="93" t="s">
        <v>104</v>
      </c>
      <c r="BO71" s="93" t="s">
        <v>102</v>
      </c>
      <c r="BP71" s="98">
        <v>20180229</v>
      </c>
      <c r="BQ71" s="93" t="s">
        <v>102</v>
      </c>
      <c r="BR71" s="93" t="s">
        <v>102</v>
      </c>
      <c r="BS71" s="93" t="s">
        <v>102</v>
      </c>
      <c r="BT71" s="99" t="s">
        <v>591</v>
      </c>
      <c r="BU71" s="100" t="s">
        <v>10772</v>
      </c>
      <c r="BV71" s="101" t="s">
        <v>471</v>
      </c>
      <c r="BW71" s="136"/>
      <c r="BX71" s="103" t="s">
        <v>565</v>
      </c>
      <c r="BY71" s="104" t="s">
        <v>190</v>
      </c>
      <c r="BZ71" s="136"/>
      <c r="CA71" s="83" t="s">
        <v>599</v>
      </c>
      <c r="CB71" s="106" t="s">
        <v>647</v>
      </c>
      <c r="CC71" s="106" t="s">
        <v>5828</v>
      </c>
      <c r="CD71" s="107"/>
      <c r="CE71" s="108" t="s">
        <v>107</v>
      </c>
      <c r="CF71" s="108" t="s">
        <v>107</v>
      </c>
      <c r="CG71" s="109"/>
      <c r="CH71" s="110" t="s">
        <v>107</v>
      </c>
      <c r="CI71" s="111"/>
      <c r="CJ71" s="112">
        <v>6710</v>
      </c>
      <c r="CK71" s="113">
        <v>86</v>
      </c>
      <c r="CL71" s="114" t="s">
        <v>134</v>
      </c>
      <c r="CM71" s="114" t="s">
        <v>108</v>
      </c>
      <c r="CN71" s="114"/>
      <c r="CO71" s="115" t="s">
        <v>102</v>
      </c>
      <c r="CP71" s="115" t="s">
        <v>102</v>
      </c>
      <c r="CQ71" s="115" t="s">
        <v>102</v>
      </c>
      <c r="CR71" s="115" t="s">
        <v>102</v>
      </c>
      <c r="CS71" s="116"/>
      <c r="CT71" s="117" t="s">
        <v>109</v>
      </c>
      <c r="CU71" s="117" t="s">
        <v>109</v>
      </c>
      <c r="CV71" s="83">
        <v>67</v>
      </c>
      <c r="CW71" s="83" t="s">
        <v>108</v>
      </c>
      <c r="CX71" s="83">
        <v>67</v>
      </c>
      <c r="CY71" s="83" t="s">
        <v>108</v>
      </c>
      <c r="CZ71" s="83">
        <v>6395</v>
      </c>
      <c r="DA71" s="83" t="s">
        <v>419</v>
      </c>
      <c r="DB71" s="83" t="s">
        <v>130</v>
      </c>
      <c r="DC71" s="83" t="s">
        <v>499</v>
      </c>
      <c r="DD71" s="83">
        <v>1116</v>
      </c>
      <c r="DE71" s="83" t="s">
        <v>444</v>
      </c>
      <c r="DF71" s="83" t="s">
        <v>130</v>
      </c>
      <c r="DG71" s="83" t="s">
        <v>499</v>
      </c>
      <c r="DH71" s="83"/>
      <c r="DI71" s="83">
        <v>0</v>
      </c>
      <c r="DJ71" s="83">
        <v>1</v>
      </c>
      <c r="DK71" s="83">
        <v>0</v>
      </c>
      <c r="DL71" s="83">
        <v>0</v>
      </c>
      <c r="DM71" s="83">
        <v>0</v>
      </c>
      <c r="DN71" s="83">
        <v>0</v>
      </c>
      <c r="DO71" s="83">
        <v>0</v>
      </c>
      <c r="DP71" s="83">
        <v>0</v>
      </c>
      <c r="DQ71" s="83">
        <v>0</v>
      </c>
      <c r="DR71" s="83">
        <v>0</v>
      </c>
      <c r="DS71" s="83">
        <v>0</v>
      </c>
      <c r="DT71" s="83">
        <v>3</v>
      </c>
      <c r="DU71" s="83">
        <v>3</v>
      </c>
      <c r="DV71" s="83">
        <v>0</v>
      </c>
      <c r="DW71" s="83">
        <v>0</v>
      </c>
      <c r="DX71" s="83">
        <v>3</v>
      </c>
      <c r="DY71" s="85">
        <v>43713</v>
      </c>
      <c r="DZ71" s="83" t="s">
        <v>4118</v>
      </c>
      <c r="EA71" s="83" t="s">
        <v>102</v>
      </c>
      <c r="EB71" s="83" t="s">
        <v>482</v>
      </c>
      <c r="EC71" s="83">
        <v>67</v>
      </c>
      <c r="ED71" s="83" t="s">
        <v>483</v>
      </c>
      <c r="EE71" s="83">
        <v>1</v>
      </c>
      <c r="EF71" s="83">
        <v>0</v>
      </c>
      <c r="EG71" s="83">
        <v>0</v>
      </c>
      <c r="EH71" s="83" t="s">
        <v>109</v>
      </c>
      <c r="EI71" s="83" t="s">
        <v>108</v>
      </c>
      <c r="EJ71" s="83" t="s">
        <v>583</v>
      </c>
      <c r="EK71" s="83">
        <v>0</v>
      </c>
      <c r="EL71" s="83">
        <v>0</v>
      </c>
      <c r="EM71" s="83">
        <v>1</v>
      </c>
      <c r="EN71" s="83" t="s">
        <v>497</v>
      </c>
      <c r="EO71" s="83"/>
      <c r="EP71" s="83" t="s">
        <v>436</v>
      </c>
      <c r="EQ71" s="136">
        <v>1</v>
      </c>
      <c r="ER71" s="136">
        <v>1</v>
      </c>
      <c r="ES71" s="136">
        <v>1</v>
      </c>
      <c r="ET71" s="136">
        <v>1</v>
      </c>
      <c r="EU71" s="215" t="s">
        <v>269</v>
      </c>
      <c r="EV71" s="136">
        <v>1</v>
      </c>
      <c r="EW71" s="136">
        <v>1</v>
      </c>
      <c r="EX71" s="136">
        <v>1</v>
      </c>
      <c r="EY71" s="136">
        <v>1</v>
      </c>
      <c r="EZ71" s="136">
        <v>1</v>
      </c>
      <c r="FP71" s="215" t="s">
        <v>592</v>
      </c>
      <c r="FQ71" s="136" t="b">
        <v>1</v>
      </c>
      <c r="FR71" s="136" t="b">
        <v>1</v>
      </c>
      <c r="FS71" s="136" t="b">
        <v>1</v>
      </c>
      <c r="FT71" s="136" t="b">
        <v>1</v>
      </c>
      <c r="FX71" s="215" t="s">
        <v>269</v>
      </c>
    </row>
    <row r="72" spans="1:180" ht="60" customHeight="1" x14ac:dyDescent="0.55000000000000004">
      <c r="A72" s="83" t="s">
        <v>130</v>
      </c>
      <c r="B72" s="83" t="s">
        <v>98</v>
      </c>
      <c r="C72" s="136">
        <v>305501</v>
      </c>
      <c r="D72" s="207" t="s">
        <v>628</v>
      </c>
      <c r="E72" s="208" t="s">
        <v>633</v>
      </c>
      <c r="F72" s="83" t="s">
        <v>108</v>
      </c>
      <c r="G72" s="85">
        <v>22744</v>
      </c>
      <c r="H72" s="83" t="s">
        <v>102</v>
      </c>
      <c r="I72" s="85">
        <v>39772</v>
      </c>
      <c r="J72" s="83" t="s">
        <v>228</v>
      </c>
      <c r="K72" s="216">
        <v>649118725787</v>
      </c>
      <c r="L72" s="83" t="s">
        <v>191</v>
      </c>
      <c r="M72" s="85">
        <v>43619</v>
      </c>
      <c r="N72" s="83">
        <v>358.33333333333297</v>
      </c>
      <c r="O72" s="83" t="s">
        <v>193</v>
      </c>
      <c r="P72" s="83" t="s">
        <v>181</v>
      </c>
      <c r="Q72" s="208" t="s">
        <v>5316</v>
      </c>
      <c r="R72" s="83" t="s">
        <v>102</v>
      </c>
      <c r="S72" s="83" t="s">
        <v>102</v>
      </c>
      <c r="T72" s="83" t="s">
        <v>133</v>
      </c>
      <c r="U72" s="83" t="s">
        <v>9157</v>
      </c>
      <c r="V72" s="83" t="s">
        <v>111</v>
      </c>
      <c r="W72" s="83" t="s">
        <v>105</v>
      </c>
      <c r="X72" s="86" t="s">
        <v>5316</v>
      </c>
      <c r="Y72" s="87" t="s">
        <v>102</v>
      </c>
      <c r="Z72" s="87" t="s">
        <v>102</v>
      </c>
      <c r="AA72" s="87" t="s">
        <v>133</v>
      </c>
      <c r="AB72" s="87" t="s">
        <v>9157</v>
      </c>
      <c r="AC72" s="87" t="s">
        <v>111</v>
      </c>
      <c r="AD72" s="87" t="s">
        <v>105</v>
      </c>
      <c r="AE72" s="87" t="s">
        <v>106</v>
      </c>
      <c r="AF72" s="86" t="s">
        <v>5316</v>
      </c>
      <c r="AG72" s="87" t="s">
        <v>486</v>
      </c>
      <c r="AH72" s="87" t="s">
        <v>9157</v>
      </c>
      <c r="AI72" s="87" t="s">
        <v>111</v>
      </c>
      <c r="AJ72" s="87" t="s">
        <v>204</v>
      </c>
      <c r="AK72" s="88"/>
      <c r="AL72" s="83" t="s">
        <v>107</v>
      </c>
      <c r="AM72" s="89" t="s">
        <v>454</v>
      </c>
      <c r="AN72" s="90" t="s">
        <v>416</v>
      </c>
      <c r="AO72" s="91" t="s">
        <v>642</v>
      </c>
      <c r="AP72" s="90">
        <v>8.3333333333333197</v>
      </c>
      <c r="AQ72" s="92" t="s">
        <v>102</v>
      </c>
      <c r="AR72" s="93" t="s">
        <v>102</v>
      </c>
      <c r="AS72" s="93" t="s">
        <v>102</v>
      </c>
      <c r="AT72" s="93" t="s">
        <v>102</v>
      </c>
      <c r="AU72" s="210" t="s">
        <v>644</v>
      </c>
      <c r="AV72" s="93" t="s">
        <v>185</v>
      </c>
      <c r="AW72" s="94" t="s">
        <v>102</v>
      </c>
      <c r="AX72" s="93" t="s">
        <v>183</v>
      </c>
      <c r="AY72" s="95" t="s">
        <v>111</v>
      </c>
      <c r="AZ72" s="93" t="s">
        <v>102</v>
      </c>
      <c r="BA72" s="93" t="s">
        <v>102</v>
      </c>
      <c r="BB72" s="93" t="s">
        <v>102</v>
      </c>
      <c r="BC72" s="93" t="s">
        <v>102</v>
      </c>
      <c r="BD72" s="96" t="s">
        <v>102</v>
      </c>
      <c r="BE72" s="90">
        <v>-25.1666666666667</v>
      </c>
      <c r="BF72" s="93" t="s">
        <v>102</v>
      </c>
      <c r="BG72" s="93" t="s">
        <v>102</v>
      </c>
      <c r="BH72" s="93" t="s">
        <v>102</v>
      </c>
      <c r="BI72" s="93" t="s">
        <v>102</v>
      </c>
      <c r="BJ72" s="210" t="s">
        <v>642</v>
      </c>
      <c r="BK72" s="93" t="s">
        <v>192</v>
      </c>
      <c r="BL72" s="97" t="s">
        <v>102</v>
      </c>
      <c r="BM72" s="93" t="s">
        <v>183</v>
      </c>
      <c r="BN72" s="93" t="s">
        <v>106</v>
      </c>
      <c r="BO72" s="93" t="s">
        <v>102</v>
      </c>
      <c r="BP72" s="98" t="s">
        <v>102</v>
      </c>
      <c r="BQ72" s="93" t="s">
        <v>102</v>
      </c>
      <c r="BR72" s="93" t="s">
        <v>102</v>
      </c>
      <c r="BS72" s="93" t="s">
        <v>102</v>
      </c>
      <c r="BT72" s="99" t="s">
        <v>591</v>
      </c>
      <c r="BU72" s="100" t="s">
        <v>10773</v>
      </c>
      <c r="BV72" s="101" t="s">
        <v>471</v>
      </c>
      <c r="BW72" s="136"/>
      <c r="BX72" s="103" t="s">
        <v>565</v>
      </c>
      <c r="BY72" s="104" t="s">
        <v>190</v>
      </c>
      <c r="BZ72" s="136"/>
      <c r="CA72" s="83" t="s">
        <v>599</v>
      </c>
      <c r="CB72" s="106" t="s">
        <v>647</v>
      </c>
      <c r="CC72" s="106" t="s">
        <v>5840</v>
      </c>
      <c r="CD72" s="107"/>
      <c r="CE72" s="108" t="s">
        <v>107</v>
      </c>
      <c r="CF72" s="108" t="s">
        <v>107</v>
      </c>
      <c r="CG72" s="109"/>
      <c r="CH72" s="110" t="s">
        <v>107</v>
      </c>
      <c r="CI72" s="111"/>
      <c r="CJ72" s="112">
        <v>6710</v>
      </c>
      <c r="CK72" s="113">
        <v>86</v>
      </c>
      <c r="CL72" s="114" t="s">
        <v>134</v>
      </c>
      <c r="CM72" s="114" t="s">
        <v>108</v>
      </c>
      <c r="CN72" s="114"/>
      <c r="CO72" s="115" t="s">
        <v>102</v>
      </c>
      <c r="CP72" s="115" t="s">
        <v>102</v>
      </c>
      <c r="CQ72" s="115" t="s">
        <v>102</v>
      </c>
      <c r="CR72" s="115" t="s">
        <v>102</v>
      </c>
      <c r="CS72" s="116"/>
      <c r="CT72" s="117" t="s">
        <v>109</v>
      </c>
      <c r="CU72" s="117" t="s">
        <v>109</v>
      </c>
      <c r="CV72" s="83">
        <v>68</v>
      </c>
      <c r="CW72" s="83" t="s">
        <v>108</v>
      </c>
      <c r="CX72" s="83">
        <v>68</v>
      </c>
      <c r="CY72" s="83" t="s">
        <v>108</v>
      </c>
      <c r="CZ72" s="83">
        <v>6396</v>
      </c>
      <c r="DA72" s="83" t="s">
        <v>419</v>
      </c>
      <c r="DB72" s="83" t="s">
        <v>130</v>
      </c>
      <c r="DC72" s="83" t="s">
        <v>499</v>
      </c>
      <c r="DD72" s="83">
        <v>1117</v>
      </c>
      <c r="DE72" s="83" t="s">
        <v>444</v>
      </c>
      <c r="DF72" s="83" t="s">
        <v>130</v>
      </c>
      <c r="DG72" s="83" t="s">
        <v>499</v>
      </c>
      <c r="DH72" s="83"/>
      <c r="DI72" s="83">
        <v>0</v>
      </c>
      <c r="DJ72" s="83">
        <v>1</v>
      </c>
      <c r="DK72" s="83">
        <v>0</v>
      </c>
      <c r="DL72" s="83">
        <v>0</v>
      </c>
      <c r="DM72" s="83">
        <v>0</v>
      </c>
      <c r="DN72" s="83">
        <v>0</v>
      </c>
      <c r="DO72" s="83">
        <v>0</v>
      </c>
      <c r="DP72" s="83">
        <v>0</v>
      </c>
      <c r="DQ72" s="83">
        <v>0</v>
      </c>
      <c r="DR72" s="83">
        <v>0</v>
      </c>
      <c r="DS72" s="83">
        <v>0</v>
      </c>
      <c r="DT72" s="83">
        <v>3</v>
      </c>
      <c r="DU72" s="83">
        <v>3</v>
      </c>
      <c r="DV72" s="83">
        <v>0</v>
      </c>
      <c r="DW72" s="83">
        <v>0</v>
      </c>
      <c r="DX72" s="83">
        <v>3</v>
      </c>
      <c r="DY72" s="85">
        <v>43714</v>
      </c>
      <c r="DZ72" s="83" t="s">
        <v>4119</v>
      </c>
      <c r="EA72" s="83" t="s">
        <v>102</v>
      </c>
      <c r="EB72" s="83" t="s">
        <v>482</v>
      </c>
      <c r="EC72" s="83">
        <v>68</v>
      </c>
      <c r="ED72" s="83" t="s">
        <v>483</v>
      </c>
      <c r="EE72" s="83">
        <v>1</v>
      </c>
      <c r="EF72" s="83">
        <v>0</v>
      </c>
      <c r="EG72" s="83">
        <v>0</v>
      </c>
      <c r="EH72" s="83" t="s">
        <v>109</v>
      </c>
      <c r="EI72" s="83" t="s">
        <v>108</v>
      </c>
      <c r="EJ72" s="83" t="s">
        <v>583</v>
      </c>
      <c r="EK72" s="83">
        <v>0</v>
      </c>
      <c r="EL72" s="83">
        <v>0</v>
      </c>
      <c r="EM72" s="83">
        <v>1</v>
      </c>
      <c r="EN72" s="83" t="s">
        <v>497</v>
      </c>
      <c r="EO72" s="83"/>
      <c r="EP72" s="83" t="s">
        <v>436</v>
      </c>
      <c r="EQ72" s="136">
        <v>1</v>
      </c>
      <c r="ER72" s="136">
        <v>1</v>
      </c>
      <c r="ES72" s="136">
        <v>1</v>
      </c>
      <c r="ET72" s="136">
        <v>1</v>
      </c>
      <c r="EU72" s="215" t="s">
        <v>269</v>
      </c>
      <c r="EV72" s="136">
        <v>1</v>
      </c>
      <c r="EW72" s="136">
        <v>1</v>
      </c>
      <c r="EX72" s="136">
        <v>1</v>
      </c>
      <c r="EY72" s="136">
        <v>1</v>
      </c>
      <c r="EZ72" s="136">
        <v>1</v>
      </c>
      <c r="FP72" s="215" t="s">
        <v>592</v>
      </c>
      <c r="FQ72" s="136" t="b">
        <v>1</v>
      </c>
      <c r="FR72" s="136" t="b">
        <v>1</v>
      </c>
      <c r="FS72" s="136" t="b">
        <v>1</v>
      </c>
      <c r="FT72" s="136" t="b">
        <v>1</v>
      </c>
      <c r="FX72" s="215" t="s">
        <v>269</v>
      </c>
    </row>
    <row r="73" spans="1:180" ht="60" customHeight="1" x14ac:dyDescent="0.55000000000000004">
      <c r="A73" s="83" t="s">
        <v>130</v>
      </c>
      <c r="B73" s="83" t="s">
        <v>98</v>
      </c>
      <c r="C73" s="136">
        <v>918273</v>
      </c>
      <c r="D73" s="207" t="s">
        <v>629</v>
      </c>
      <c r="E73" s="208" t="s">
        <v>634</v>
      </c>
      <c r="F73" s="83" t="s">
        <v>108</v>
      </c>
      <c r="G73" s="85">
        <v>26341</v>
      </c>
      <c r="H73" s="83" t="s">
        <v>102</v>
      </c>
      <c r="I73" s="85">
        <v>34633</v>
      </c>
      <c r="J73" s="83" t="s">
        <v>228</v>
      </c>
      <c r="K73" s="216">
        <v>790551953520</v>
      </c>
      <c r="L73" s="83" t="s">
        <v>191</v>
      </c>
      <c r="M73" s="85">
        <v>43642</v>
      </c>
      <c r="N73" s="83">
        <v>353.33333333333297</v>
      </c>
      <c r="O73" s="83" t="s">
        <v>193</v>
      </c>
      <c r="P73" s="83" t="s">
        <v>181</v>
      </c>
      <c r="Q73" s="208" t="s">
        <v>5320</v>
      </c>
      <c r="R73" s="83" t="s">
        <v>102</v>
      </c>
      <c r="S73" s="83" t="s">
        <v>102</v>
      </c>
      <c r="T73" s="83" t="s">
        <v>131</v>
      </c>
      <c r="U73" s="83" t="s">
        <v>9158</v>
      </c>
      <c r="V73" s="83" t="s">
        <v>104</v>
      </c>
      <c r="W73" s="83" t="s">
        <v>105</v>
      </c>
      <c r="X73" s="86" t="s">
        <v>5320</v>
      </c>
      <c r="Y73" s="87" t="s">
        <v>102</v>
      </c>
      <c r="Z73" s="87" t="s">
        <v>102</v>
      </c>
      <c r="AA73" s="87" t="s">
        <v>131</v>
      </c>
      <c r="AB73" s="87" t="s">
        <v>9158</v>
      </c>
      <c r="AC73" s="87" t="s">
        <v>104</v>
      </c>
      <c r="AD73" s="87" t="s">
        <v>105</v>
      </c>
      <c r="AE73" s="87" t="s">
        <v>106</v>
      </c>
      <c r="AF73" s="86" t="s">
        <v>5320</v>
      </c>
      <c r="AG73" s="87" t="s">
        <v>177</v>
      </c>
      <c r="AH73" s="87" t="s">
        <v>9158</v>
      </c>
      <c r="AI73" s="87" t="s">
        <v>104</v>
      </c>
      <c r="AJ73" s="87" t="s">
        <v>204</v>
      </c>
      <c r="AK73" s="88"/>
      <c r="AL73" s="83" t="s">
        <v>107</v>
      </c>
      <c r="AM73" s="89" t="s">
        <v>454</v>
      </c>
      <c r="AN73" s="90" t="s">
        <v>416</v>
      </c>
      <c r="AO73" s="91" t="s">
        <v>643</v>
      </c>
      <c r="AP73" s="90">
        <v>8.3333333333333197</v>
      </c>
      <c r="AQ73" s="92" t="s">
        <v>102</v>
      </c>
      <c r="AR73" s="93" t="s">
        <v>102</v>
      </c>
      <c r="AS73" s="93" t="s">
        <v>102</v>
      </c>
      <c r="AT73" s="93" t="s">
        <v>102</v>
      </c>
      <c r="AU73" s="210" t="s">
        <v>645</v>
      </c>
      <c r="AV73" s="93" t="s">
        <v>185</v>
      </c>
      <c r="AW73" s="94" t="s">
        <v>102</v>
      </c>
      <c r="AX73" s="93" t="s">
        <v>105</v>
      </c>
      <c r="AY73" s="95" t="s">
        <v>104</v>
      </c>
      <c r="AZ73" s="93" t="s">
        <v>102</v>
      </c>
      <c r="BA73" s="93" t="s">
        <v>102</v>
      </c>
      <c r="BB73" s="93" t="s">
        <v>102</v>
      </c>
      <c r="BC73" s="93" t="s">
        <v>102</v>
      </c>
      <c r="BD73" s="96" t="s">
        <v>102</v>
      </c>
      <c r="BE73" s="90">
        <v>-25.6666666666667</v>
      </c>
      <c r="BF73" s="93" t="s">
        <v>102</v>
      </c>
      <c r="BG73" s="93" t="s">
        <v>102</v>
      </c>
      <c r="BH73" s="93" t="s">
        <v>102</v>
      </c>
      <c r="BI73" s="93" t="s">
        <v>102</v>
      </c>
      <c r="BJ73" s="210" t="s">
        <v>643</v>
      </c>
      <c r="BK73" s="93" t="s">
        <v>196</v>
      </c>
      <c r="BL73" s="97" t="s">
        <v>102</v>
      </c>
      <c r="BM73" s="93" t="s">
        <v>105</v>
      </c>
      <c r="BN73" s="93" t="s">
        <v>596</v>
      </c>
      <c r="BO73" s="93" t="s">
        <v>102</v>
      </c>
      <c r="BP73" s="98" t="s">
        <v>102</v>
      </c>
      <c r="BQ73" s="93" t="s">
        <v>102</v>
      </c>
      <c r="BR73" s="93" t="s">
        <v>102</v>
      </c>
      <c r="BS73" s="93" t="s">
        <v>102</v>
      </c>
      <c r="BT73" s="99" t="s">
        <v>591</v>
      </c>
      <c r="BU73" s="100" t="s">
        <v>10774</v>
      </c>
      <c r="BV73" s="101" t="s">
        <v>471</v>
      </c>
      <c r="BW73" s="136"/>
      <c r="BX73" s="103" t="s">
        <v>565</v>
      </c>
      <c r="BY73" s="104" t="s">
        <v>190</v>
      </c>
      <c r="BZ73" s="136"/>
      <c r="CA73" s="83" t="s">
        <v>599</v>
      </c>
      <c r="CB73" s="106" t="s">
        <v>647</v>
      </c>
      <c r="CC73" s="106" t="s">
        <v>5852</v>
      </c>
      <c r="CD73" s="107"/>
      <c r="CE73" s="108" t="s">
        <v>107</v>
      </c>
      <c r="CF73" s="108" t="s">
        <v>107</v>
      </c>
      <c r="CG73" s="109"/>
      <c r="CH73" s="110" t="s">
        <v>107</v>
      </c>
      <c r="CI73" s="111"/>
      <c r="CJ73" s="112">
        <v>6710</v>
      </c>
      <c r="CK73" s="113">
        <v>86</v>
      </c>
      <c r="CL73" s="114" t="s">
        <v>134</v>
      </c>
      <c r="CM73" s="114" t="s">
        <v>108</v>
      </c>
      <c r="CN73" s="114"/>
      <c r="CO73" s="115" t="s">
        <v>102</v>
      </c>
      <c r="CP73" s="115" t="s">
        <v>102</v>
      </c>
      <c r="CQ73" s="115" t="s">
        <v>102</v>
      </c>
      <c r="CR73" s="115" t="s">
        <v>102</v>
      </c>
      <c r="CS73" s="116"/>
      <c r="CT73" s="117" t="s">
        <v>109</v>
      </c>
      <c r="CU73" s="117" t="s">
        <v>109</v>
      </c>
      <c r="CV73" s="83">
        <v>69</v>
      </c>
      <c r="CW73" s="83" t="s">
        <v>108</v>
      </c>
      <c r="CX73" s="83">
        <v>69</v>
      </c>
      <c r="CY73" s="83" t="s">
        <v>108</v>
      </c>
      <c r="CZ73" s="83">
        <v>6397</v>
      </c>
      <c r="DA73" s="83" t="s">
        <v>419</v>
      </c>
      <c r="DB73" s="83" t="s">
        <v>130</v>
      </c>
      <c r="DC73" s="83" t="s">
        <v>499</v>
      </c>
      <c r="DD73" s="83">
        <v>1118</v>
      </c>
      <c r="DE73" s="83" t="s">
        <v>444</v>
      </c>
      <c r="DF73" s="83" t="s">
        <v>130</v>
      </c>
      <c r="DG73" s="83" t="s">
        <v>499</v>
      </c>
      <c r="DH73" s="83"/>
      <c r="DI73" s="83">
        <v>0</v>
      </c>
      <c r="DJ73" s="83">
        <v>1</v>
      </c>
      <c r="DK73" s="83">
        <v>0</v>
      </c>
      <c r="DL73" s="83">
        <v>0</v>
      </c>
      <c r="DM73" s="83">
        <v>0</v>
      </c>
      <c r="DN73" s="83">
        <v>0</v>
      </c>
      <c r="DO73" s="83">
        <v>0</v>
      </c>
      <c r="DP73" s="83">
        <v>0</v>
      </c>
      <c r="DQ73" s="83">
        <v>0</v>
      </c>
      <c r="DR73" s="83">
        <v>0</v>
      </c>
      <c r="DS73" s="83">
        <v>0</v>
      </c>
      <c r="DT73" s="83">
        <v>3</v>
      </c>
      <c r="DU73" s="83">
        <v>3</v>
      </c>
      <c r="DV73" s="83">
        <v>0</v>
      </c>
      <c r="DW73" s="83">
        <v>0</v>
      </c>
      <c r="DX73" s="83">
        <v>3</v>
      </c>
      <c r="DY73" s="85">
        <v>43715</v>
      </c>
      <c r="DZ73" s="83" t="s">
        <v>4120</v>
      </c>
      <c r="EA73" s="83" t="s">
        <v>102</v>
      </c>
      <c r="EB73" s="83" t="s">
        <v>482</v>
      </c>
      <c r="EC73" s="83">
        <v>69</v>
      </c>
      <c r="ED73" s="83" t="s">
        <v>483</v>
      </c>
      <c r="EE73" s="83">
        <v>1</v>
      </c>
      <c r="EF73" s="83">
        <v>0</v>
      </c>
      <c r="EG73" s="83">
        <v>0</v>
      </c>
      <c r="EH73" s="83" t="s">
        <v>109</v>
      </c>
      <c r="EI73" s="83" t="s">
        <v>108</v>
      </c>
      <c r="EJ73" s="83" t="s">
        <v>583</v>
      </c>
      <c r="EK73" s="83">
        <v>0</v>
      </c>
      <c r="EL73" s="83">
        <v>0</v>
      </c>
      <c r="EM73" s="83">
        <v>1</v>
      </c>
      <c r="EN73" s="83" t="s">
        <v>497</v>
      </c>
      <c r="EO73" s="83"/>
      <c r="EP73" s="83" t="s">
        <v>436</v>
      </c>
      <c r="EQ73" s="136">
        <v>1</v>
      </c>
      <c r="ER73" s="136">
        <v>1</v>
      </c>
      <c r="ES73" s="136">
        <v>1</v>
      </c>
      <c r="ET73" s="136">
        <v>1</v>
      </c>
      <c r="EU73" s="215" t="s">
        <v>269</v>
      </c>
      <c r="EV73" s="136">
        <v>1</v>
      </c>
      <c r="EW73" s="136">
        <v>1</v>
      </c>
      <c r="EX73" s="136">
        <v>1</v>
      </c>
      <c r="EY73" s="136">
        <v>1</v>
      </c>
      <c r="EZ73" s="136">
        <v>1</v>
      </c>
      <c r="FP73" s="215" t="s">
        <v>592</v>
      </c>
      <c r="FQ73" s="136" t="b">
        <v>1</v>
      </c>
      <c r="FR73" s="136" t="b">
        <v>1</v>
      </c>
      <c r="FS73" s="136" t="b">
        <v>1</v>
      </c>
      <c r="FT73" s="136" t="b">
        <v>1</v>
      </c>
      <c r="FX73" s="215" t="s">
        <v>269</v>
      </c>
    </row>
    <row r="74" spans="1:180" ht="60" customHeight="1" x14ac:dyDescent="0.55000000000000004">
      <c r="A74" s="83" t="s">
        <v>130</v>
      </c>
      <c r="B74" s="83" t="s">
        <v>98</v>
      </c>
      <c r="C74" s="136">
        <v>951128</v>
      </c>
      <c r="D74" s="207" t="s">
        <v>627</v>
      </c>
      <c r="E74" s="208" t="s">
        <v>630</v>
      </c>
      <c r="F74" s="83" t="s">
        <v>108</v>
      </c>
      <c r="G74" s="85">
        <v>20621</v>
      </c>
      <c r="H74" s="83" t="s">
        <v>102</v>
      </c>
      <c r="I74" s="85">
        <v>39794</v>
      </c>
      <c r="J74" s="83" t="s">
        <v>228</v>
      </c>
      <c r="K74" s="216">
        <v>617889683092</v>
      </c>
      <c r="L74" s="83" t="s">
        <v>191</v>
      </c>
      <c r="M74" s="85">
        <v>43631</v>
      </c>
      <c r="N74" s="83">
        <v>348.33333333333297</v>
      </c>
      <c r="O74" s="83" t="s">
        <v>180</v>
      </c>
      <c r="P74" s="83" t="s">
        <v>181</v>
      </c>
      <c r="Q74" s="208" t="s">
        <v>5324</v>
      </c>
      <c r="R74" s="83" t="s">
        <v>102</v>
      </c>
      <c r="S74" s="83" t="s">
        <v>102</v>
      </c>
      <c r="T74" s="83" t="s">
        <v>199</v>
      </c>
      <c r="U74" s="83" t="s">
        <v>9159</v>
      </c>
      <c r="V74" s="83" t="s">
        <v>104</v>
      </c>
      <c r="W74" s="83" t="s">
        <v>105</v>
      </c>
      <c r="X74" s="86" t="s">
        <v>5324</v>
      </c>
      <c r="Y74" s="87" t="s">
        <v>102</v>
      </c>
      <c r="Z74" s="87" t="s">
        <v>102</v>
      </c>
      <c r="AA74" s="87" t="s">
        <v>199</v>
      </c>
      <c r="AB74" s="87" t="s">
        <v>9159</v>
      </c>
      <c r="AC74" s="87" t="s">
        <v>104</v>
      </c>
      <c r="AD74" s="87" t="s">
        <v>105</v>
      </c>
      <c r="AE74" s="87" t="s">
        <v>106</v>
      </c>
      <c r="AF74" s="86" t="s">
        <v>5324</v>
      </c>
      <c r="AG74" s="87" t="s">
        <v>489</v>
      </c>
      <c r="AH74" s="87" t="s">
        <v>9160</v>
      </c>
      <c r="AI74" s="87" t="s">
        <v>104</v>
      </c>
      <c r="AJ74" s="87" t="s">
        <v>204</v>
      </c>
      <c r="AK74" s="88"/>
      <c r="AL74" s="83" t="s">
        <v>107</v>
      </c>
      <c r="AM74" s="89" t="s">
        <v>454</v>
      </c>
      <c r="AN74" s="90" t="s">
        <v>416</v>
      </c>
      <c r="AO74" s="91" t="s">
        <v>641</v>
      </c>
      <c r="AP74" s="90">
        <v>8.3333333333333197</v>
      </c>
      <c r="AQ74" s="92" t="s">
        <v>211</v>
      </c>
      <c r="AR74" s="93" t="s">
        <v>102</v>
      </c>
      <c r="AS74" s="93" t="s">
        <v>102</v>
      </c>
      <c r="AT74" s="93" t="s">
        <v>102</v>
      </c>
      <c r="AU74" s="210" t="s">
        <v>641</v>
      </c>
      <c r="AV74" s="93" t="s">
        <v>192</v>
      </c>
      <c r="AW74" s="94" t="s">
        <v>102</v>
      </c>
      <c r="AX74" s="93" t="s">
        <v>105</v>
      </c>
      <c r="AY74" s="95" t="s">
        <v>188</v>
      </c>
      <c r="AZ74" s="93" t="s">
        <v>102</v>
      </c>
      <c r="BA74" s="93" t="s">
        <v>9161</v>
      </c>
      <c r="BB74" s="93" t="s">
        <v>102</v>
      </c>
      <c r="BC74" s="93" t="s">
        <v>102</v>
      </c>
      <c r="BD74" s="96" t="s">
        <v>102</v>
      </c>
      <c r="BE74" s="90">
        <v>-26.1666666666667</v>
      </c>
      <c r="BF74" s="93" t="s">
        <v>211</v>
      </c>
      <c r="BG74" s="93" t="s">
        <v>102</v>
      </c>
      <c r="BH74" s="93" t="s">
        <v>102</v>
      </c>
      <c r="BI74" s="93" t="s">
        <v>102</v>
      </c>
      <c r="BJ74" s="210" t="s">
        <v>646</v>
      </c>
      <c r="BK74" s="93" t="s">
        <v>182</v>
      </c>
      <c r="BL74" s="97" t="s">
        <v>102</v>
      </c>
      <c r="BM74" s="93" t="s">
        <v>105</v>
      </c>
      <c r="BN74" s="93" t="s">
        <v>104</v>
      </c>
      <c r="BO74" s="93" t="s">
        <v>102</v>
      </c>
      <c r="BP74" s="98">
        <v>20180230</v>
      </c>
      <c r="BQ74" s="93" t="s">
        <v>102</v>
      </c>
      <c r="BR74" s="93" t="s">
        <v>102</v>
      </c>
      <c r="BS74" s="93" t="s">
        <v>102</v>
      </c>
      <c r="BT74" s="99" t="s">
        <v>591</v>
      </c>
      <c r="BU74" s="100" t="s">
        <v>10775</v>
      </c>
      <c r="BV74" s="101" t="s">
        <v>471</v>
      </c>
      <c r="BW74" s="136"/>
      <c r="BX74" s="103" t="s">
        <v>565</v>
      </c>
      <c r="BY74" s="104" t="s">
        <v>190</v>
      </c>
      <c r="BZ74" s="136"/>
      <c r="CA74" s="83" t="s">
        <v>599</v>
      </c>
      <c r="CB74" s="106" t="s">
        <v>647</v>
      </c>
      <c r="CC74" s="106" t="s">
        <v>5864</v>
      </c>
      <c r="CD74" s="107"/>
      <c r="CE74" s="108" t="s">
        <v>107</v>
      </c>
      <c r="CF74" s="108" t="s">
        <v>107</v>
      </c>
      <c r="CG74" s="109"/>
      <c r="CH74" s="110" t="s">
        <v>107</v>
      </c>
      <c r="CI74" s="111"/>
      <c r="CJ74" s="112">
        <v>6710</v>
      </c>
      <c r="CK74" s="113">
        <v>86</v>
      </c>
      <c r="CL74" s="114" t="s">
        <v>134</v>
      </c>
      <c r="CM74" s="114" t="s">
        <v>108</v>
      </c>
      <c r="CN74" s="114"/>
      <c r="CO74" s="115" t="s">
        <v>102</v>
      </c>
      <c r="CP74" s="115" t="s">
        <v>102</v>
      </c>
      <c r="CQ74" s="115" t="s">
        <v>102</v>
      </c>
      <c r="CR74" s="115" t="s">
        <v>102</v>
      </c>
      <c r="CS74" s="116"/>
      <c r="CT74" s="117" t="s">
        <v>109</v>
      </c>
      <c r="CU74" s="117" t="s">
        <v>109</v>
      </c>
      <c r="CV74" s="83">
        <v>70</v>
      </c>
      <c r="CW74" s="83" t="s">
        <v>108</v>
      </c>
      <c r="CX74" s="83">
        <v>70</v>
      </c>
      <c r="CY74" s="83" t="s">
        <v>108</v>
      </c>
      <c r="CZ74" s="83">
        <v>6398</v>
      </c>
      <c r="DA74" s="83" t="s">
        <v>419</v>
      </c>
      <c r="DB74" s="83" t="s">
        <v>130</v>
      </c>
      <c r="DC74" s="83" t="s">
        <v>499</v>
      </c>
      <c r="DD74" s="83">
        <v>1119</v>
      </c>
      <c r="DE74" s="83" t="s">
        <v>444</v>
      </c>
      <c r="DF74" s="83" t="s">
        <v>130</v>
      </c>
      <c r="DG74" s="83" t="s">
        <v>499</v>
      </c>
      <c r="DH74" s="83"/>
      <c r="DI74" s="83">
        <v>0</v>
      </c>
      <c r="DJ74" s="83">
        <v>1</v>
      </c>
      <c r="DK74" s="83">
        <v>0</v>
      </c>
      <c r="DL74" s="83">
        <v>0</v>
      </c>
      <c r="DM74" s="83">
        <v>0</v>
      </c>
      <c r="DN74" s="83">
        <v>0</v>
      </c>
      <c r="DO74" s="83">
        <v>0</v>
      </c>
      <c r="DP74" s="83">
        <v>0</v>
      </c>
      <c r="DQ74" s="83">
        <v>0</v>
      </c>
      <c r="DR74" s="83">
        <v>0</v>
      </c>
      <c r="DS74" s="83">
        <v>0</v>
      </c>
      <c r="DT74" s="83">
        <v>3</v>
      </c>
      <c r="DU74" s="83">
        <v>3</v>
      </c>
      <c r="DV74" s="83">
        <v>0</v>
      </c>
      <c r="DW74" s="83">
        <v>0</v>
      </c>
      <c r="DX74" s="83">
        <v>3</v>
      </c>
      <c r="DY74" s="85">
        <v>43716</v>
      </c>
      <c r="DZ74" s="83" t="s">
        <v>4121</v>
      </c>
      <c r="EA74" s="83" t="s">
        <v>102</v>
      </c>
      <c r="EB74" s="83" t="s">
        <v>482</v>
      </c>
      <c r="EC74" s="83">
        <v>70</v>
      </c>
      <c r="ED74" s="83" t="s">
        <v>483</v>
      </c>
      <c r="EE74" s="83">
        <v>1</v>
      </c>
      <c r="EF74" s="83">
        <v>0</v>
      </c>
      <c r="EG74" s="83">
        <v>0</v>
      </c>
      <c r="EH74" s="83" t="s">
        <v>109</v>
      </c>
      <c r="EI74" s="83" t="s">
        <v>108</v>
      </c>
      <c r="EJ74" s="83" t="s">
        <v>583</v>
      </c>
      <c r="EK74" s="83">
        <v>0</v>
      </c>
      <c r="EL74" s="83">
        <v>0</v>
      </c>
      <c r="EM74" s="83">
        <v>1</v>
      </c>
      <c r="EN74" s="83" t="s">
        <v>497</v>
      </c>
      <c r="EO74" s="83"/>
      <c r="EP74" s="83" t="s">
        <v>436</v>
      </c>
      <c r="EQ74" s="136">
        <v>1</v>
      </c>
      <c r="ER74" s="136">
        <v>1</v>
      </c>
      <c r="ES74" s="136">
        <v>1</v>
      </c>
      <c r="ET74" s="136">
        <v>1</v>
      </c>
      <c r="EU74" s="215" t="s">
        <v>269</v>
      </c>
      <c r="EV74" s="136">
        <v>1</v>
      </c>
      <c r="EW74" s="136">
        <v>1</v>
      </c>
      <c r="EX74" s="136">
        <v>1</v>
      </c>
      <c r="EY74" s="136">
        <v>1</v>
      </c>
      <c r="EZ74" s="136">
        <v>1</v>
      </c>
      <c r="FP74" s="215" t="s">
        <v>592</v>
      </c>
      <c r="FQ74" s="136" t="b">
        <v>1</v>
      </c>
      <c r="FR74" s="136" t="b">
        <v>1</v>
      </c>
      <c r="FS74" s="136" t="b">
        <v>1</v>
      </c>
      <c r="FT74" s="136" t="b">
        <v>1</v>
      </c>
      <c r="FX74" s="215" t="s">
        <v>269</v>
      </c>
    </row>
    <row r="75" spans="1:180" ht="60" customHeight="1" x14ac:dyDescent="0.55000000000000004">
      <c r="A75" s="83" t="s">
        <v>130</v>
      </c>
      <c r="B75" s="83" t="s">
        <v>98</v>
      </c>
      <c r="C75" s="136">
        <v>288755</v>
      </c>
      <c r="D75" s="207" t="s">
        <v>628</v>
      </c>
      <c r="E75" s="208" t="s">
        <v>633</v>
      </c>
      <c r="F75" s="83" t="s">
        <v>108</v>
      </c>
      <c r="G75" s="85">
        <v>22744</v>
      </c>
      <c r="H75" s="83" t="s">
        <v>102</v>
      </c>
      <c r="I75" s="85">
        <v>39772</v>
      </c>
      <c r="J75" s="83" t="s">
        <v>228</v>
      </c>
      <c r="K75" s="216">
        <v>139855299147</v>
      </c>
      <c r="L75" s="83" t="s">
        <v>191</v>
      </c>
      <c r="M75" s="85">
        <v>43619</v>
      </c>
      <c r="N75" s="83">
        <v>343.33333333333297</v>
      </c>
      <c r="O75" s="83" t="s">
        <v>193</v>
      </c>
      <c r="P75" s="83" t="s">
        <v>181</v>
      </c>
      <c r="Q75" s="208" t="s">
        <v>5328</v>
      </c>
      <c r="R75" s="83" t="s">
        <v>102</v>
      </c>
      <c r="S75" s="83" t="s">
        <v>102</v>
      </c>
      <c r="T75" s="83" t="s">
        <v>133</v>
      </c>
      <c r="U75" s="83" t="s">
        <v>9162</v>
      </c>
      <c r="V75" s="83" t="s">
        <v>111</v>
      </c>
      <c r="W75" s="83" t="s">
        <v>105</v>
      </c>
      <c r="X75" s="86" t="s">
        <v>5328</v>
      </c>
      <c r="Y75" s="87" t="s">
        <v>102</v>
      </c>
      <c r="Z75" s="87" t="s">
        <v>102</v>
      </c>
      <c r="AA75" s="87" t="s">
        <v>133</v>
      </c>
      <c r="AB75" s="87" t="s">
        <v>9162</v>
      </c>
      <c r="AC75" s="87" t="s">
        <v>111</v>
      </c>
      <c r="AD75" s="87" t="s">
        <v>105</v>
      </c>
      <c r="AE75" s="87" t="s">
        <v>106</v>
      </c>
      <c r="AF75" s="86" t="s">
        <v>5328</v>
      </c>
      <c r="AG75" s="87" t="s">
        <v>486</v>
      </c>
      <c r="AH75" s="87" t="s">
        <v>9162</v>
      </c>
      <c r="AI75" s="87" t="s">
        <v>111</v>
      </c>
      <c r="AJ75" s="87" t="s">
        <v>204</v>
      </c>
      <c r="AK75" s="88"/>
      <c r="AL75" s="83" t="s">
        <v>107</v>
      </c>
      <c r="AM75" s="89" t="s">
        <v>454</v>
      </c>
      <c r="AN75" s="90" t="s">
        <v>416</v>
      </c>
      <c r="AO75" s="91" t="s">
        <v>642</v>
      </c>
      <c r="AP75" s="90">
        <v>8.3333333333333197</v>
      </c>
      <c r="AQ75" s="92" t="s">
        <v>102</v>
      </c>
      <c r="AR75" s="93" t="s">
        <v>102</v>
      </c>
      <c r="AS75" s="93" t="s">
        <v>102</v>
      </c>
      <c r="AT75" s="93" t="s">
        <v>102</v>
      </c>
      <c r="AU75" s="210" t="s">
        <v>644</v>
      </c>
      <c r="AV75" s="93" t="s">
        <v>185</v>
      </c>
      <c r="AW75" s="94" t="s">
        <v>102</v>
      </c>
      <c r="AX75" s="93" t="s">
        <v>183</v>
      </c>
      <c r="AY75" s="95" t="s">
        <v>111</v>
      </c>
      <c r="AZ75" s="93" t="s">
        <v>102</v>
      </c>
      <c r="BA75" s="93" t="s">
        <v>102</v>
      </c>
      <c r="BB75" s="93" t="s">
        <v>102</v>
      </c>
      <c r="BC75" s="93" t="s">
        <v>102</v>
      </c>
      <c r="BD75" s="96" t="s">
        <v>102</v>
      </c>
      <c r="BE75" s="90">
        <v>-26.6666666666667</v>
      </c>
      <c r="BF75" s="93" t="s">
        <v>102</v>
      </c>
      <c r="BG75" s="93" t="s">
        <v>102</v>
      </c>
      <c r="BH75" s="93" t="s">
        <v>102</v>
      </c>
      <c r="BI75" s="93" t="s">
        <v>102</v>
      </c>
      <c r="BJ75" s="210" t="s">
        <v>642</v>
      </c>
      <c r="BK75" s="93" t="s">
        <v>192</v>
      </c>
      <c r="BL75" s="97" t="s">
        <v>102</v>
      </c>
      <c r="BM75" s="93" t="s">
        <v>183</v>
      </c>
      <c r="BN75" s="93" t="s">
        <v>106</v>
      </c>
      <c r="BO75" s="93" t="s">
        <v>102</v>
      </c>
      <c r="BP75" s="98" t="s">
        <v>102</v>
      </c>
      <c r="BQ75" s="93" t="s">
        <v>102</v>
      </c>
      <c r="BR75" s="93" t="s">
        <v>102</v>
      </c>
      <c r="BS75" s="93" t="s">
        <v>102</v>
      </c>
      <c r="BT75" s="99" t="s">
        <v>591</v>
      </c>
      <c r="BU75" s="100" t="s">
        <v>10776</v>
      </c>
      <c r="BV75" s="101" t="s">
        <v>471</v>
      </c>
      <c r="BW75" s="136"/>
      <c r="BX75" s="103" t="s">
        <v>565</v>
      </c>
      <c r="BY75" s="104" t="s">
        <v>190</v>
      </c>
      <c r="BZ75" s="136"/>
      <c r="CA75" s="83" t="s">
        <v>599</v>
      </c>
      <c r="CB75" s="106" t="s">
        <v>647</v>
      </c>
      <c r="CC75" s="106" t="s">
        <v>5876</v>
      </c>
      <c r="CD75" s="107"/>
      <c r="CE75" s="108" t="s">
        <v>107</v>
      </c>
      <c r="CF75" s="108" t="s">
        <v>107</v>
      </c>
      <c r="CG75" s="109"/>
      <c r="CH75" s="110" t="s">
        <v>107</v>
      </c>
      <c r="CI75" s="111"/>
      <c r="CJ75" s="112">
        <v>6710</v>
      </c>
      <c r="CK75" s="113">
        <v>86</v>
      </c>
      <c r="CL75" s="114" t="s">
        <v>134</v>
      </c>
      <c r="CM75" s="114" t="s">
        <v>108</v>
      </c>
      <c r="CN75" s="114"/>
      <c r="CO75" s="115" t="s">
        <v>102</v>
      </c>
      <c r="CP75" s="115" t="s">
        <v>102</v>
      </c>
      <c r="CQ75" s="115" t="s">
        <v>102</v>
      </c>
      <c r="CR75" s="115" t="s">
        <v>102</v>
      </c>
      <c r="CS75" s="116"/>
      <c r="CT75" s="117" t="s">
        <v>109</v>
      </c>
      <c r="CU75" s="117" t="s">
        <v>109</v>
      </c>
      <c r="CV75" s="83">
        <v>71</v>
      </c>
      <c r="CW75" s="83" t="s">
        <v>108</v>
      </c>
      <c r="CX75" s="83">
        <v>71</v>
      </c>
      <c r="CY75" s="83" t="s">
        <v>108</v>
      </c>
      <c r="CZ75" s="83">
        <v>6399</v>
      </c>
      <c r="DA75" s="83" t="s">
        <v>419</v>
      </c>
      <c r="DB75" s="83" t="s">
        <v>130</v>
      </c>
      <c r="DC75" s="83" t="s">
        <v>499</v>
      </c>
      <c r="DD75" s="83">
        <v>1120</v>
      </c>
      <c r="DE75" s="83" t="s">
        <v>444</v>
      </c>
      <c r="DF75" s="83" t="s">
        <v>130</v>
      </c>
      <c r="DG75" s="83" t="s">
        <v>499</v>
      </c>
      <c r="DH75" s="83"/>
      <c r="DI75" s="83">
        <v>0</v>
      </c>
      <c r="DJ75" s="83">
        <v>1</v>
      </c>
      <c r="DK75" s="83">
        <v>0</v>
      </c>
      <c r="DL75" s="83">
        <v>0</v>
      </c>
      <c r="DM75" s="83">
        <v>0</v>
      </c>
      <c r="DN75" s="83">
        <v>0</v>
      </c>
      <c r="DO75" s="83">
        <v>0</v>
      </c>
      <c r="DP75" s="83">
        <v>0</v>
      </c>
      <c r="DQ75" s="83">
        <v>0</v>
      </c>
      <c r="DR75" s="83">
        <v>0</v>
      </c>
      <c r="DS75" s="83">
        <v>0</v>
      </c>
      <c r="DT75" s="83">
        <v>3</v>
      </c>
      <c r="DU75" s="83">
        <v>3</v>
      </c>
      <c r="DV75" s="83">
        <v>0</v>
      </c>
      <c r="DW75" s="83">
        <v>0</v>
      </c>
      <c r="DX75" s="83">
        <v>3</v>
      </c>
      <c r="DY75" s="85">
        <v>43717</v>
      </c>
      <c r="DZ75" s="83" t="s">
        <v>4122</v>
      </c>
      <c r="EA75" s="83" t="s">
        <v>102</v>
      </c>
      <c r="EB75" s="83" t="s">
        <v>482</v>
      </c>
      <c r="EC75" s="83">
        <v>71</v>
      </c>
      <c r="ED75" s="83" t="s">
        <v>483</v>
      </c>
      <c r="EE75" s="83">
        <v>1</v>
      </c>
      <c r="EF75" s="83">
        <v>0</v>
      </c>
      <c r="EG75" s="83">
        <v>0</v>
      </c>
      <c r="EH75" s="83" t="s">
        <v>109</v>
      </c>
      <c r="EI75" s="83" t="s">
        <v>108</v>
      </c>
      <c r="EJ75" s="83" t="s">
        <v>583</v>
      </c>
      <c r="EK75" s="83">
        <v>0</v>
      </c>
      <c r="EL75" s="83">
        <v>0</v>
      </c>
      <c r="EM75" s="83">
        <v>1</v>
      </c>
      <c r="EN75" s="83" t="s">
        <v>497</v>
      </c>
      <c r="EO75" s="83"/>
      <c r="EP75" s="83" t="s">
        <v>436</v>
      </c>
      <c r="EQ75" s="136">
        <v>1</v>
      </c>
      <c r="ER75" s="136">
        <v>1</v>
      </c>
      <c r="ES75" s="136">
        <v>1</v>
      </c>
      <c r="ET75" s="136">
        <v>1</v>
      </c>
      <c r="EU75" s="215" t="s">
        <v>269</v>
      </c>
      <c r="EV75" s="136">
        <v>1</v>
      </c>
      <c r="EW75" s="136">
        <v>1</v>
      </c>
      <c r="EX75" s="136">
        <v>1</v>
      </c>
      <c r="EY75" s="136">
        <v>1</v>
      </c>
      <c r="EZ75" s="136">
        <v>1</v>
      </c>
      <c r="FP75" s="215" t="s">
        <v>592</v>
      </c>
      <c r="FQ75" s="136" t="b">
        <v>1</v>
      </c>
      <c r="FR75" s="136" t="b">
        <v>1</v>
      </c>
      <c r="FS75" s="136" t="b">
        <v>1</v>
      </c>
      <c r="FT75" s="136" t="b">
        <v>1</v>
      </c>
      <c r="FX75" s="215" t="s">
        <v>269</v>
      </c>
    </row>
    <row r="76" spans="1:180" ht="60" customHeight="1" x14ac:dyDescent="0.55000000000000004">
      <c r="A76" s="83" t="s">
        <v>130</v>
      </c>
      <c r="B76" s="83" t="s">
        <v>98</v>
      </c>
      <c r="C76" s="136">
        <v>956024</v>
      </c>
      <c r="D76" s="207" t="s">
        <v>629</v>
      </c>
      <c r="E76" s="208" t="s">
        <v>634</v>
      </c>
      <c r="F76" s="83" t="s">
        <v>108</v>
      </c>
      <c r="G76" s="85">
        <v>26341</v>
      </c>
      <c r="H76" s="83" t="s">
        <v>102</v>
      </c>
      <c r="I76" s="85">
        <v>34633</v>
      </c>
      <c r="J76" s="83" t="s">
        <v>228</v>
      </c>
      <c r="K76" s="216">
        <v>311387261866</v>
      </c>
      <c r="L76" s="83" t="s">
        <v>191</v>
      </c>
      <c r="M76" s="85">
        <v>43642</v>
      </c>
      <c r="N76" s="83">
        <v>338.33333333333297</v>
      </c>
      <c r="O76" s="83" t="s">
        <v>193</v>
      </c>
      <c r="P76" s="83" t="s">
        <v>181</v>
      </c>
      <c r="Q76" s="208" t="s">
        <v>5332</v>
      </c>
      <c r="R76" s="83" t="s">
        <v>102</v>
      </c>
      <c r="S76" s="83" t="s">
        <v>102</v>
      </c>
      <c r="T76" s="83" t="s">
        <v>131</v>
      </c>
      <c r="U76" s="83" t="s">
        <v>9163</v>
      </c>
      <c r="V76" s="83" t="s">
        <v>104</v>
      </c>
      <c r="W76" s="83" t="s">
        <v>105</v>
      </c>
      <c r="X76" s="86" t="s">
        <v>5332</v>
      </c>
      <c r="Y76" s="87" t="s">
        <v>102</v>
      </c>
      <c r="Z76" s="87" t="s">
        <v>102</v>
      </c>
      <c r="AA76" s="87" t="s">
        <v>131</v>
      </c>
      <c r="AB76" s="87" t="s">
        <v>9163</v>
      </c>
      <c r="AC76" s="87" t="s">
        <v>104</v>
      </c>
      <c r="AD76" s="87" t="s">
        <v>105</v>
      </c>
      <c r="AE76" s="87" t="s">
        <v>106</v>
      </c>
      <c r="AF76" s="86" t="s">
        <v>5332</v>
      </c>
      <c r="AG76" s="87" t="s">
        <v>177</v>
      </c>
      <c r="AH76" s="87" t="s">
        <v>9163</v>
      </c>
      <c r="AI76" s="87" t="s">
        <v>104</v>
      </c>
      <c r="AJ76" s="87" t="s">
        <v>204</v>
      </c>
      <c r="AK76" s="88"/>
      <c r="AL76" s="83" t="s">
        <v>107</v>
      </c>
      <c r="AM76" s="89" t="s">
        <v>454</v>
      </c>
      <c r="AN76" s="90" t="s">
        <v>416</v>
      </c>
      <c r="AO76" s="91" t="s">
        <v>643</v>
      </c>
      <c r="AP76" s="90">
        <v>8.3333333333333197</v>
      </c>
      <c r="AQ76" s="92" t="s">
        <v>102</v>
      </c>
      <c r="AR76" s="93" t="s">
        <v>102</v>
      </c>
      <c r="AS76" s="93" t="s">
        <v>102</v>
      </c>
      <c r="AT76" s="93" t="s">
        <v>102</v>
      </c>
      <c r="AU76" s="210" t="s">
        <v>645</v>
      </c>
      <c r="AV76" s="93" t="s">
        <v>185</v>
      </c>
      <c r="AW76" s="94" t="s">
        <v>102</v>
      </c>
      <c r="AX76" s="93" t="s">
        <v>105</v>
      </c>
      <c r="AY76" s="95" t="s">
        <v>104</v>
      </c>
      <c r="AZ76" s="93" t="s">
        <v>102</v>
      </c>
      <c r="BA76" s="93" t="s">
        <v>102</v>
      </c>
      <c r="BB76" s="93" t="s">
        <v>102</v>
      </c>
      <c r="BC76" s="93" t="s">
        <v>102</v>
      </c>
      <c r="BD76" s="96" t="s">
        <v>102</v>
      </c>
      <c r="BE76" s="90">
        <v>-27.1666666666667</v>
      </c>
      <c r="BF76" s="93" t="s">
        <v>102</v>
      </c>
      <c r="BG76" s="93" t="s">
        <v>102</v>
      </c>
      <c r="BH76" s="93" t="s">
        <v>102</v>
      </c>
      <c r="BI76" s="93" t="s">
        <v>102</v>
      </c>
      <c r="BJ76" s="210" t="s">
        <v>643</v>
      </c>
      <c r="BK76" s="93" t="s">
        <v>196</v>
      </c>
      <c r="BL76" s="97" t="s">
        <v>102</v>
      </c>
      <c r="BM76" s="93" t="s">
        <v>105</v>
      </c>
      <c r="BN76" s="93" t="s">
        <v>596</v>
      </c>
      <c r="BO76" s="93" t="s">
        <v>102</v>
      </c>
      <c r="BP76" s="98" t="s">
        <v>102</v>
      </c>
      <c r="BQ76" s="93" t="s">
        <v>102</v>
      </c>
      <c r="BR76" s="93" t="s">
        <v>102</v>
      </c>
      <c r="BS76" s="93" t="s">
        <v>102</v>
      </c>
      <c r="BT76" s="99" t="s">
        <v>591</v>
      </c>
      <c r="BU76" s="100" t="s">
        <v>10777</v>
      </c>
      <c r="BV76" s="101" t="s">
        <v>471</v>
      </c>
      <c r="BW76" s="136"/>
      <c r="BX76" s="103" t="s">
        <v>565</v>
      </c>
      <c r="BY76" s="104" t="s">
        <v>190</v>
      </c>
      <c r="BZ76" s="136"/>
      <c r="CA76" s="83" t="s">
        <v>599</v>
      </c>
      <c r="CB76" s="106" t="s">
        <v>647</v>
      </c>
      <c r="CC76" s="106" t="s">
        <v>5888</v>
      </c>
      <c r="CD76" s="107"/>
      <c r="CE76" s="108" t="s">
        <v>107</v>
      </c>
      <c r="CF76" s="108" t="s">
        <v>107</v>
      </c>
      <c r="CG76" s="109"/>
      <c r="CH76" s="110" t="s">
        <v>107</v>
      </c>
      <c r="CI76" s="111"/>
      <c r="CJ76" s="112">
        <v>6710</v>
      </c>
      <c r="CK76" s="113">
        <v>86</v>
      </c>
      <c r="CL76" s="114" t="s">
        <v>134</v>
      </c>
      <c r="CM76" s="114" t="s">
        <v>108</v>
      </c>
      <c r="CN76" s="114"/>
      <c r="CO76" s="115" t="s">
        <v>102</v>
      </c>
      <c r="CP76" s="115" t="s">
        <v>102</v>
      </c>
      <c r="CQ76" s="115" t="s">
        <v>102</v>
      </c>
      <c r="CR76" s="115" t="s">
        <v>102</v>
      </c>
      <c r="CS76" s="116"/>
      <c r="CT76" s="117" t="s">
        <v>109</v>
      </c>
      <c r="CU76" s="117" t="s">
        <v>109</v>
      </c>
      <c r="CV76" s="83">
        <v>72</v>
      </c>
      <c r="CW76" s="83" t="s">
        <v>108</v>
      </c>
      <c r="CX76" s="83">
        <v>72</v>
      </c>
      <c r="CY76" s="83" t="s">
        <v>108</v>
      </c>
      <c r="CZ76" s="83">
        <v>6400</v>
      </c>
      <c r="DA76" s="83" t="s">
        <v>419</v>
      </c>
      <c r="DB76" s="83" t="s">
        <v>130</v>
      </c>
      <c r="DC76" s="83" t="s">
        <v>499</v>
      </c>
      <c r="DD76" s="83">
        <v>1121</v>
      </c>
      <c r="DE76" s="83" t="s">
        <v>444</v>
      </c>
      <c r="DF76" s="83" t="s">
        <v>130</v>
      </c>
      <c r="DG76" s="83" t="s">
        <v>499</v>
      </c>
      <c r="DH76" s="83"/>
      <c r="DI76" s="83">
        <v>0</v>
      </c>
      <c r="DJ76" s="83">
        <v>1</v>
      </c>
      <c r="DK76" s="83">
        <v>0</v>
      </c>
      <c r="DL76" s="83">
        <v>0</v>
      </c>
      <c r="DM76" s="83">
        <v>0</v>
      </c>
      <c r="DN76" s="83">
        <v>0</v>
      </c>
      <c r="DO76" s="83">
        <v>0</v>
      </c>
      <c r="DP76" s="83">
        <v>0</v>
      </c>
      <c r="DQ76" s="83">
        <v>0</v>
      </c>
      <c r="DR76" s="83">
        <v>0</v>
      </c>
      <c r="DS76" s="83">
        <v>0</v>
      </c>
      <c r="DT76" s="83">
        <v>3</v>
      </c>
      <c r="DU76" s="83">
        <v>3</v>
      </c>
      <c r="DV76" s="83">
        <v>0</v>
      </c>
      <c r="DW76" s="83">
        <v>0</v>
      </c>
      <c r="DX76" s="83">
        <v>3</v>
      </c>
      <c r="DY76" s="85">
        <v>43718</v>
      </c>
      <c r="DZ76" s="83" t="s">
        <v>4123</v>
      </c>
      <c r="EA76" s="83" t="s">
        <v>102</v>
      </c>
      <c r="EB76" s="83" t="s">
        <v>482</v>
      </c>
      <c r="EC76" s="83">
        <v>72</v>
      </c>
      <c r="ED76" s="83" t="s">
        <v>483</v>
      </c>
      <c r="EE76" s="83">
        <v>1</v>
      </c>
      <c r="EF76" s="83">
        <v>0</v>
      </c>
      <c r="EG76" s="83">
        <v>0</v>
      </c>
      <c r="EH76" s="83" t="s">
        <v>109</v>
      </c>
      <c r="EI76" s="83" t="s">
        <v>108</v>
      </c>
      <c r="EJ76" s="83" t="s">
        <v>583</v>
      </c>
      <c r="EK76" s="83">
        <v>0</v>
      </c>
      <c r="EL76" s="83">
        <v>0</v>
      </c>
      <c r="EM76" s="83">
        <v>1</v>
      </c>
      <c r="EN76" s="83" t="s">
        <v>497</v>
      </c>
      <c r="EO76" s="83"/>
      <c r="EP76" s="83" t="s">
        <v>436</v>
      </c>
      <c r="EQ76" s="136">
        <v>1</v>
      </c>
      <c r="ER76" s="136">
        <v>1</v>
      </c>
      <c r="ES76" s="136">
        <v>1</v>
      </c>
      <c r="ET76" s="136">
        <v>1</v>
      </c>
      <c r="EU76" s="215" t="s">
        <v>269</v>
      </c>
      <c r="EV76" s="136">
        <v>1</v>
      </c>
      <c r="EW76" s="136">
        <v>1</v>
      </c>
      <c r="EX76" s="136">
        <v>1</v>
      </c>
      <c r="EY76" s="136">
        <v>1</v>
      </c>
      <c r="EZ76" s="136">
        <v>1</v>
      </c>
      <c r="FP76" s="215" t="s">
        <v>592</v>
      </c>
      <c r="FQ76" s="136" t="b">
        <v>1</v>
      </c>
      <c r="FR76" s="136" t="b">
        <v>1</v>
      </c>
      <c r="FS76" s="136" t="b">
        <v>1</v>
      </c>
      <c r="FT76" s="136" t="b">
        <v>1</v>
      </c>
      <c r="FX76" s="215" t="s">
        <v>269</v>
      </c>
    </row>
    <row r="77" spans="1:180" ht="60" customHeight="1" x14ac:dyDescent="0.55000000000000004">
      <c r="A77" s="83" t="s">
        <v>130</v>
      </c>
      <c r="B77" s="83" t="s">
        <v>98</v>
      </c>
      <c r="C77" s="136">
        <v>265007</v>
      </c>
      <c r="D77" s="207" t="s">
        <v>627</v>
      </c>
      <c r="E77" s="208" t="s">
        <v>630</v>
      </c>
      <c r="F77" s="83" t="s">
        <v>108</v>
      </c>
      <c r="G77" s="85">
        <v>20621</v>
      </c>
      <c r="H77" s="83" t="s">
        <v>102</v>
      </c>
      <c r="I77" s="85">
        <v>39794</v>
      </c>
      <c r="J77" s="83" t="s">
        <v>228</v>
      </c>
      <c r="K77" s="216">
        <v>606983604425</v>
      </c>
      <c r="L77" s="83" t="s">
        <v>191</v>
      </c>
      <c r="M77" s="85">
        <v>43631</v>
      </c>
      <c r="N77" s="83">
        <v>333.33333333333297</v>
      </c>
      <c r="O77" s="83" t="s">
        <v>180</v>
      </c>
      <c r="P77" s="83" t="s">
        <v>181</v>
      </c>
      <c r="Q77" s="208" t="s">
        <v>5336</v>
      </c>
      <c r="R77" s="83" t="s">
        <v>102</v>
      </c>
      <c r="S77" s="83" t="s">
        <v>102</v>
      </c>
      <c r="T77" s="83" t="s">
        <v>199</v>
      </c>
      <c r="U77" s="83" t="s">
        <v>9164</v>
      </c>
      <c r="V77" s="83" t="s">
        <v>104</v>
      </c>
      <c r="W77" s="83" t="s">
        <v>105</v>
      </c>
      <c r="X77" s="86" t="s">
        <v>5336</v>
      </c>
      <c r="Y77" s="87" t="s">
        <v>102</v>
      </c>
      <c r="Z77" s="87" t="s">
        <v>102</v>
      </c>
      <c r="AA77" s="87" t="s">
        <v>199</v>
      </c>
      <c r="AB77" s="87" t="s">
        <v>9164</v>
      </c>
      <c r="AC77" s="87" t="s">
        <v>104</v>
      </c>
      <c r="AD77" s="87" t="s">
        <v>105</v>
      </c>
      <c r="AE77" s="87" t="s">
        <v>106</v>
      </c>
      <c r="AF77" s="86" t="s">
        <v>5336</v>
      </c>
      <c r="AG77" s="87" t="s">
        <v>489</v>
      </c>
      <c r="AH77" s="87" t="s">
        <v>9165</v>
      </c>
      <c r="AI77" s="87" t="s">
        <v>104</v>
      </c>
      <c r="AJ77" s="87" t="s">
        <v>204</v>
      </c>
      <c r="AK77" s="88"/>
      <c r="AL77" s="83" t="s">
        <v>107</v>
      </c>
      <c r="AM77" s="89" t="s">
        <v>454</v>
      </c>
      <c r="AN77" s="90" t="s">
        <v>416</v>
      </c>
      <c r="AO77" s="91" t="s">
        <v>641</v>
      </c>
      <c r="AP77" s="90">
        <v>8.3333333333333197</v>
      </c>
      <c r="AQ77" s="92" t="s">
        <v>211</v>
      </c>
      <c r="AR77" s="93" t="s">
        <v>102</v>
      </c>
      <c r="AS77" s="93" t="s">
        <v>102</v>
      </c>
      <c r="AT77" s="93" t="s">
        <v>102</v>
      </c>
      <c r="AU77" s="210" t="s">
        <v>641</v>
      </c>
      <c r="AV77" s="93" t="s">
        <v>192</v>
      </c>
      <c r="AW77" s="94" t="s">
        <v>102</v>
      </c>
      <c r="AX77" s="93" t="s">
        <v>105</v>
      </c>
      <c r="AY77" s="95" t="s">
        <v>188</v>
      </c>
      <c r="AZ77" s="93" t="s">
        <v>102</v>
      </c>
      <c r="BA77" s="93" t="s">
        <v>9166</v>
      </c>
      <c r="BB77" s="93" t="s">
        <v>102</v>
      </c>
      <c r="BC77" s="93" t="s">
        <v>102</v>
      </c>
      <c r="BD77" s="96" t="s">
        <v>102</v>
      </c>
      <c r="BE77" s="90">
        <v>-27.6666666666667</v>
      </c>
      <c r="BF77" s="93" t="s">
        <v>211</v>
      </c>
      <c r="BG77" s="93" t="s">
        <v>102</v>
      </c>
      <c r="BH77" s="93" t="s">
        <v>102</v>
      </c>
      <c r="BI77" s="93" t="s">
        <v>102</v>
      </c>
      <c r="BJ77" s="210" t="s">
        <v>646</v>
      </c>
      <c r="BK77" s="93" t="s">
        <v>182</v>
      </c>
      <c r="BL77" s="97" t="s">
        <v>102</v>
      </c>
      <c r="BM77" s="93" t="s">
        <v>105</v>
      </c>
      <c r="BN77" s="93" t="s">
        <v>104</v>
      </c>
      <c r="BO77" s="93" t="s">
        <v>102</v>
      </c>
      <c r="BP77" s="98">
        <v>20180231</v>
      </c>
      <c r="BQ77" s="93" t="s">
        <v>102</v>
      </c>
      <c r="BR77" s="93" t="s">
        <v>102</v>
      </c>
      <c r="BS77" s="93" t="s">
        <v>102</v>
      </c>
      <c r="BT77" s="99" t="s">
        <v>591</v>
      </c>
      <c r="BU77" s="100" t="s">
        <v>10778</v>
      </c>
      <c r="BV77" s="101" t="s">
        <v>471</v>
      </c>
      <c r="BW77" s="136"/>
      <c r="BX77" s="103" t="s">
        <v>565</v>
      </c>
      <c r="BY77" s="104" t="s">
        <v>190</v>
      </c>
      <c r="BZ77" s="136"/>
      <c r="CA77" s="83" t="s">
        <v>599</v>
      </c>
      <c r="CB77" s="106" t="s">
        <v>647</v>
      </c>
      <c r="CC77" s="106" t="s">
        <v>5900</v>
      </c>
      <c r="CD77" s="107"/>
      <c r="CE77" s="108" t="s">
        <v>107</v>
      </c>
      <c r="CF77" s="108" t="s">
        <v>107</v>
      </c>
      <c r="CG77" s="109"/>
      <c r="CH77" s="110" t="s">
        <v>107</v>
      </c>
      <c r="CI77" s="111"/>
      <c r="CJ77" s="112">
        <v>6710</v>
      </c>
      <c r="CK77" s="113">
        <v>86</v>
      </c>
      <c r="CL77" s="114" t="s">
        <v>134</v>
      </c>
      <c r="CM77" s="114" t="s">
        <v>108</v>
      </c>
      <c r="CN77" s="114"/>
      <c r="CO77" s="115" t="s">
        <v>102</v>
      </c>
      <c r="CP77" s="115" t="s">
        <v>102</v>
      </c>
      <c r="CQ77" s="115" t="s">
        <v>102</v>
      </c>
      <c r="CR77" s="115" t="s">
        <v>102</v>
      </c>
      <c r="CS77" s="116"/>
      <c r="CT77" s="117" t="s">
        <v>109</v>
      </c>
      <c r="CU77" s="117" t="s">
        <v>109</v>
      </c>
      <c r="CV77" s="83">
        <v>73</v>
      </c>
      <c r="CW77" s="83" t="s">
        <v>108</v>
      </c>
      <c r="CX77" s="83">
        <v>73</v>
      </c>
      <c r="CY77" s="83" t="s">
        <v>108</v>
      </c>
      <c r="CZ77" s="83">
        <v>6401</v>
      </c>
      <c r="DA77" s="83" t="s">
        <v>419</v>
      </c>
      <c r="DB77" s="83" t="s">
        <v>130</v>
      </c>
      <c r="DC77" s="83" t="s">
        <v>499</v>
      </c>
      <c r="DD77" s="83">
        <v>1122</v>
      </c>
      <c r="DE77" s="83" t="s">
        <v>444</v>
      </c>
      <c r="DF77" s="83" t="s">
        <v>130</v>
      </c>
      <c r="DG77" s="83" t="s">
        <v>499</v>
      </c>
      <c r="DH77" s="83"/>
      <c r="DI77" s="83">
        <v>0</v>
      </c>
      <c r="DJ77" s="83">
        <v>1</v>
      </c>
      <c r="DK77" s="83">
        <v>0</v>
      </c>
      <c r="DL77" s="83">
        <v>0</v>
      </c>
      <c r="DM77" s="83">
        <v>0</v>
      </c>
      <c r="DN77" s="83">
        <v>0</v>
      </c>
      <c r="DO77" s="83">
        <v>0</v>
      </c>
      <c r="DP77" s="83">
        <v>0</v>
      </c>
      <c r="DQ77" s="83">
        <v>0</v>
      </c>
      <c r="DR77" s="83">
        <v>0</v>
      </c>
      <c r="DS77" s="83">
        <v>0</v>
      </c>
      <c r="DT77" s="83">
        <v>3</v>
      </c>
      <c r="DU77" s="83">
        <v>3</v>
      </c>
      <c r="DV77" s="83">
        <v>0</v>
      </c>
      <c r="DW77" s="83">
        <v>0</v>
      </c>
      <c r="DX77" s="83">
        <v>3</v>
      </c>
      <c r="DY77" s="85">
        <v>43719</v>
      </c>
      <c r="DZ77" s="83" t="s">
        <v>4124</v>
      </c>
      <c r="EA77" s="83" t="s">
        <v>102</v>
      </c>
      <c r="EB77" s="83" t="s">
        <v>482</v>
      </c>
      <c r="EC77" s="83">
        <v>73</v>
      </c>
      <c r="ED77" s="83" t="s">
        <v>483</v>
      </c>
      <c r="EE77" s="83">
        <v>1</v>
      </c>
      <c r="EF77" s="83">
        <v>0</v>
      </c>
      <c r="EG77" s="83">
        <v>0</v>
      </c>
      <c r="EH77" s="83" t="s">
        <v>109</v>
      </c>
      <c r="EI77" s="83" t="s">
        <v>108</v>
      </c>
      <c r="EJ77" s="83" t="s">
        <v>583</v>
      </c>
      <c r="EK77" s="83">
        <v>0</v>
      </c>
      <c r="EL77" s="83">
        <v>0</v>
      </c>
      <c r="EM77" s="83">
        <v>1</v>
      </c>
      <c r="EN77" s="83" t="s">
        <v>497</v>
      </c>
      <c r="EO77" s="83"/>
      <c r="EP77" s="83" t="s">
        <v>436</v>
      </c>
      <c r="EQ77" s="136">
        <v>1</v>
      </c>
      <c r="ER77" s="136">
        <v>1</v>
      </c>
      <c r="ES77" s="136">
        <v>1</v>
      </c>
      <c r="ET77" s="136">
        <v>1</v>
      </c>
      <c r="EU77" s="215" t="s">
        <v>269</v>
      </c>
      <c r="EV77" s="136">
        <v>1</v>
      </c>
      <c r="EW77" s="136">
        <v>1</v>
      </c>
      <c r="EX77" s="136">
        <v>1</v>
      </c>
      <c r="EY77" s="136">
        <v>1</v>
      </c>
      <c r="EZ77" s="136">
        <v>1</v>
      </c>
      <c r="FP77" s="215" t="s">
        <v>592</v>
      </c>
      <c r="FQ77" s="136" t="b">
        <v>1</v>
      </c>
      <c r="FR77" s="136" t="b">
        <v>1</v>
      </c>
      <c r="FS77" s="136" t="b">
        <v>1</v>
      </c>
      <c r="FT77" s="136" t="b">
        <v>1</v>
      </c>
      <c r="FX77" s="215" t="s">
        <v>269</v>
      </c>
    </row>
    <row r="78" spans="1:180" ht="60" customHeight="1" x14ac:dyDescent="0.55000000000000004">
      <c r="A78" s="83" t="s">
        <v>130</v>
      </c>
      <c r="B78" s="83" t="s">
        <v>98</v>
      </c>
      <c r="C78" s="136">
        <v>435115</v>
      </c>
      <c r="D78" s="207" t="s">
        <v>628</v>
      </c>
      <c r="E78" s="208" t="s">
        <v>633</v>
      </c>
      <c r="F78" s="83" t="s">
        <v>108</v>
      </c>
      <c r="G78" s="85">
        <v>22744</v>
      </c>
      <c r="H78" s="83" t="s">
        <v>102</v>
      </c>
      <c r="I78" s="85">
        <v>39772</v>
      </c>
      <c r="J78" s="83" t="s">
        <v>228</v>
      </c>
      <c r="K78" s="216">
        <v>658113553658</v>
      </c>
      <c r="L78" s="83" t="s">
        <v>191</v>
      </c>
      <c r="M78" s="85">
        <v>43619</v>
      </c>
      <c r="N78" s="83">
        <v>328.33333333333297</v>
      </c>
      <c r="O78" s="83" t="s">
        <v>193</v>
      </c>
      <c r="P78" s="83" t="s">
        <v>181</v>
      </c>
      <c r="Q78" s="208" t="s">
        <v>5340</v>
      </c>
      <c r="R78" s="83" t="s">
        <v>102</v>
      </c>
      <c r="S78" s="83" t="s">
        <v>102</v>
      </c>
      <c r="T78" s="83" t="s">
        <v>133</v>
      </c>
      <c r="U78" s="83" t="s">
        <v>9167</v>
      </c>
      <c r="V78" s="83" t="s">
        <v>111</v>
      </c>
      <c r="W78" s="83" t="s">
        <v>105</v>
      </c>
      <c r="X78" s="86" t="s">
        <v>5340</v>
      </c>
      <c r="Y78" s="87" t="s">
        <v>102</v>
      </c>
      <c r="Z78" s="87" t="s">
        <v>102</v>
      </c>
      <c r="AA78" s="87" t="s">
        <v>133</v>
      </c>
      <c r="AB78" s="87" t="s">
        <v>9167</v>
      </c>
      <c r="AC78" s="87" t="s">
        <v>111</v>
      </c>
      <c r="AD78" s="87" t="s">
        <v>105</v>
      </c>
      <c r="AE78" s="87" t="s">
        <v>106</v>
      </c>
      <c r="AF78" s="86" t="s">
        <v>5340</v>
      </c>
      <c r="AG78" s="87" t="s">
        <v>486</v>
      </c>
      <c r="AH78" s="87" t="s">
        <v>9167</v>
      </c>
      <c r="AI78" s="87" t="s">
        <v>111</v>
      </c>
      <c r="AJ78" s="87" t="s">
        <v>204</v>
      </c>
      <c r="AK78" s="88"/>
      <c r="AL78" s="83" t="s">
        <v>107</v>
      </c>
      <c r="AM78" s="89" t="s">
        <v>454</v>
      </c>
      <c r="AN78" s="90" t="s">
        <v>416</v>
      </c>
      <c r="AO78" s="91" t="s">
        <v>642</v>
      </c>
      <c r="AP78" s="90">
        <v>8.3333333333333197</v>
      </c>
      <c r="AQ78" s="92" t="s">
        <v>102</v>
      </c>
      <c r="AR78" s="93" t="s">
        <v>102</v>
      </c>
      <c r="AS78" s="93" t="s">
        <v>102</v>
      </c>
      <c r="AT78" s="93" t="s">
        <v>102</v>
      </c>
      <c r="AU78" s="210" t="s">
        <v>644</v>
      </c>
      <c r="AV78" s="93" t="s">
        <v>185</v>
      </c>
      <c r="AW78" s="94" t="s">
        <v>102</v>
      </c>
      <c r="AX78" s="93" t="s">
        <v>183</v>
      </c>
      <c r="AY78" s="95" t="s">
        <v>111</v>
      </c>
      <c r="AZ78" s="93" t="s">
        <v>102</v>
      </c>
      <c r="BA78" s="93" t="s">
        <v>102</v>
      </c>
      <c r="BB78" s="93" t="s">
        <v>102</v>
      </c>
      <c r="BC78" s="93" t="s">
        <v>102</v>
      </c>
      <c r="BD78" s="96" t="s">
        <v>102</v>
      </c>
      <c r="BE78" s="90">
        <v>-28.1666666666667</v>
      </c>
      <c r="BF78" s="93" t="s">
        <v>102</v>
      </c>
      <c r="BG78" s="93" t="s">
        <v>102</v>
      </c>
      <c r="BH78" s="93" t="s">
        <v>102</v>
      </c>
      <c r="BI78" s="93" t="s">
        <v>102</v>
      </c>
      <c r="BJ78" s="210" t="s">
        <v>642</v>
      </c>
      <c r="BK78" s="93" t="s">
        <v>192</v>
      </c>
      <c r="BL78" s="97" t="s">
        <v>102</v>
      </c>
      <c r="BM78" s="93" t="s">
        <v>183</v>
      </c>
      <c r="BN78" s="93" t="s">
        <v>106</v>
      </c>
      <c r="BO78" s="93" t="s">
        <v>102</v>
      </c>
      <c r="BP78" s="98" t="s">
        <v>102</v>
      </c>
      <c r="BQ78" s="93" t="s">
        <v>102</v>
      </c>
      <c r="BR78" s="93" t="s">
        <v>102</v>
      </c>
      <c r="BS78" s="93" t="s">
        <v>102</v>
      </c>
      <c r="BT78" s="99" t="s">
        <v>591</v>
      </c>
      <c r="BU78" s="100" t="s">
        <v>10779</v>
      </c>
      <c r="BV78" s="101" t="s">
        <v>471</v>
      </c>
      <c r="BW78" s="136"/>
      <c r="BX78" s="103" t="s">
        <v>565</v>
      </c>
      <c r="BY78" s="104" t="s">
        <v>190</v>
      </c>
      <c r="BZ78" s="136"/>
      <c r="CA78" s="83" t="s">
        <v>599</v>
      </c>
      <c r="CB78" s="106" t="s">
        <v>647</v>
      </c>
      <c r="CC78" s="106" t="s">
        <v>5912</v>
      </c>
      <c r="CD78" s="107"/>
      <c r="CE78" s="108" t="s">
        <v>107</v>
      </c>
      <c r="CF78" s="108" t="s">
        <v>107</v>
      </c>
      <c r="CG78" s="109"/>
      <c r="CH78" s="110" t="s">
        <v>107</v>
      </c>
      <c r="CI78" s="111"/>
      <c r="CJ78" s="112">
        <v>6710</v>
      </c>
      <c r="CK78" s="113">
        <v>86</v>
      </c>
      <c r="CL78" s="114" t="s">
        <v>134</v>
      </c>
      <c r="CM78" s="114" t="s">
        <v>108</v>
      </c>
      <c r="CN78" s="114"/>
      <c r="CO78" s="115" t="s">
        <v>102</v>
      </c>
      <c r="CP78" s="115" t="s">
        <v>102</v>
      </c>
      <c r="CQ78" s="115" t="s">
        <v>102</v>
      </c>
      <c r="CR78" s="115" t="s">
        <v>102</v>
      </c>
      <c r="CS78" s="116"/>
      <c r="CT78" s="117" t="s">
        <v>109</v>
      </c>
      <c r="CU78" s="117" t="s">
        <v>109</v>
      </c>
      <c r="CV78" s="83">
        <v>74</v>
      </c>
      <c r="CW78" s="83" t="s">
        <v>108</v>
      </c>
      <c r="CX78" s="83">
        <v>74</v>
      </c>
      <c r="CY78" s="83" t="s">
        <v>108</v>
      </c>
      <c r="CZ78" s="83">
        <v>6402</v>
      </c>
      <c r="DA78" s="83" t="s">
        <v>419</v>
      </c>
      <c r="DB78" s="83" t="s">
        <v>130</v>
      </c>
      <c r="DC78" s="83" t="s">
        <v>499</v>
      </c>
      <c r="DD78" s="83">
        <v>1123</v>
      </c>
      <c r="DE78" s="83" t="s">
        <v>444</v>
      </c>
      <c r="DF78" s="83" t="s">
        <v>130</v>
      </c>
      <c r="DG78" s="83" t="s">
        <v>499</v>
      </c>
      <c r="DH78" s="83"/>
      <c r="DI78" s="83">
        <v>0</v>
      </c>
      <c r="DJ78" s="83">
        <v>1</v>
      </c>
      <c r="DK78" s="83">
        <v>0</v>
      </c>
      <c r="DL78" s="83">
        <v>0</v>
      </c>
      <c r="DM78" s="83">
        <v>0</v>
      </c>
      <c r="DN78" s="83">
        <v>0</v>
      </c>
      <c r="DO78" s="83">
        <v>0</v>
      </c>
      <c r="DP78" s="83">
        <v>0</v>
      </c>
      <c r="DQ78" s="83">
        <v>0</v>
      </c>
      <c r="DR78" s="83">
        <v>0</v>
      </c>
      <c r="DS78" s="83">
        <v>0</v>
      </c>
      <c r="DT78" s="83">
        <v>3</v>
      </c>
      <c r="DU78" s="83">
        <v>3</v>
      </c>
      <c r="DV78" s="83">
        <v>0</v>
      </c>
      <c r="DW78" s="83">
        <v>0</v>
      </c>
      <c r="DX78" s="83">
        <v>3</v>
      </c>
      <c r="DY78" s="85">
        <v>43720</v>
      </c>
      <c r="DZ78" s="83" t="s">
        <v>4125</v>
      </c>
      <c r="EA78" s="83" t="s">
        <v>102</v>
      </c>
      <c r="EB78" s="83" t="s">
        <v>482</v>
      </c>
      <c r="EC78" s="83">
        <v>74</v>
      </c>
      <c r="ED78" s="83" t="s">
        <v>483</v>
      </c>
      <c r="EE78" s="83">
        <v>1</v>
      </c>
      <c r="EF78" s="83">
        <v>0</v>
      </c>
      <c r="EG78" s="83">
        <v>0</v>
      </c>
      <c r="EH78" s="83" t="s">
        <v>109</v>
      </c>
      <c r="EI78" s="83" t="s">
        <v>108</v>
      </c>
      <c r="EJ78" s="83" t="s">
        <v>583</v>
      </c>
      <c r="EK78" s="83">
        <v>0</v>
      </c>
      <c r="EL78" s="83">
        <v>0</v>
      </c>
      <c r="EM78" s="83">
        <v>1</v>
      </c>
      <c r="EN78" s="83" t="s">
        <v>497</v>
      </c>
      <c r="EO78" s="83"/>
      <c r="EP78" s="83" t="s">
        <v>436</v>
      </c>
      <c r="EQ78" s="136">
        <v>1</v>
      </c>
      <c r="ER78" s="136">
        <v>1</v>
      </c>
      <c r="ES78" s="136">
        <v>1</v>
      </c>
      <c r="ET78" s="136">
        <v>1</v>
      </c>
      <c r="EU78" s="215" t="s">
        <v>269</v>
      </c>
      <c r="EV78" s="136">
        <v>1</v>
      </c>
      <c r="EW78" s="136">
        <v>1</v>
      </c>
      <c r="EX78" s="136">
        <v>1</v>
      </c>
      <c r="EY78" s="136">
        <v>1</v>
      </c>
      <c r="EZ78" s="136">
        <v>1</v>
      </c>
      <c r="FP78" s="215" t="s">
        <v>592</v>
      </c>
      <c r="FQ78" s="136" t="b">
        <v>1</v>
      </c>
      <c r="FR78" s="136" t="b">
        <v>1</v>
      </c>
      <c r="FS78" s="136" t="b">
        <v>1</v>
      </c>
      <c r="FT78" s="136" t="b">
        <v>1</v>
      </c>
      <c r="FX78" s="215" t="s">
        <v>269</v>
      </c>
    </row>
    <row r="79" spans="1:180" ht="60" customHeight="1" x14ac:dyDescent="0.55000000000000004">
      <c r="A79" s="83" t="s">
        <v>130</v>
      </c>
      <c r="B79" s="83" t="s">
        <v>98</v>
      </c>
      <c r="C79" s="136">
        <v>407088</v>
      </c>
      <c r="D79" s="207" t="s">
        <v>629</v>
      </c>
      <c r="E79" s="208" t="s">
        <v>634</v>
      </c>
      <c r="F79" s="83" t="s">
        <v>108</v>
      </c>
      <c r="G79" s="85">
        <v>26341</v>
      </c>
      <c r="H79" s="83" t="s">
        <v>102</v>
      </c>
      <c r="I79" s="85">
        <v>34633</v>
      </c>
      <c r="J79" s="83" t="s">
        <v>228</v>
      </c>
      <c r="K79" s="216">
        <v>901697975818</v>
      </c>
      <c r="L79" s="83" t="s">
        <v>191</v>
      </c>
      <c r="M79" s="85">
        <v>43642</v>
      </c>
      <c r="N79" s="83">
        <v>323.33333333333297</v>
      </c>
      <c r="O79" s="83" t="s">
        <v>193</v>
      </c>
      <c r="P79" s="83" t="s">
        <v>181</v>
      </c>
      <c r="Q79" s="208" t="s">
        <v>5344</v>
      </c>
      <c r="R79" s="83" t="s">
        <v>102</v>
      </c>
      <c r="S79" s="83" t="s">
        <v>102</v>
      </c>
      <c r="T79" s="83" t="s">
        <v>131</v>
      </c>
      <c r="U79" s="83" t="s">
        <v>9168</v>
      </c>
      <c r="V79" s="83" t="s">
        <v>104</v>
      </c>
      <c r="W79" s="83" t="s">
        <v>105</v>
      </c>
      <c r="X79" s="86" t="s">
        <v>5344</v>
      </c>
      <c r="Y79" s="87" t="s">
        <v>102</v>
      </c>
      <c r="Z79" s="87" t="s">
        <v>102</v>
      </c>
      <c r="AA79" s="87" t="s">
        <v>131</v>
      </c>
      <c r="AB79" s="87" t="s">
        <v>9168</v>
      </c>
      <c r="AC79" s="87" t="s">
        <v>104</v>
      </c>
      <c r="AD79" s="87" t="s">
        <v>105</v>
      </c>
      <c r="AE79" s="87" t="s">
        <v>106</v>
      </c>
      <c r="AF79" s="86" t="s">
        <v>5344</v>
      </c>
      <c r="AG79" s="87" t="s">
        <v>177</v>
      </c>
      <c r="AH79" s="87" t="s">
        <v>9168</v>
      </c>
      <c r="AI79" s="87" t="s">
        <v>104</v>
      </c>
      <c r="AJ79" s="87" t="s">
        <v>204</v>
      </c>
      <c r="AK79" s="88"/>
      <c r="AL79" s="83" t="s">
        <v>107</v>
      </c>
      <c r="AM79" s="89" t="s">
        <v>454</v>
      </c>
      <c r="AN79" s="90" t="s">
        <v>416</v>
      </c>
      <c r="AO79" s="91" t="s">
        <v>643</v>
      </c>
      <c r="AP79" s="90">
        <v>8.3333333333333197</v>
      </c>
      <c r="AQ79" s="92" t="s">
        <v>102</v>
      </c>
      <c r="AR79" s="93" t="s">
        <v>102</v>
      </c>
      <c r="AS79" s="93" t="s">
        <v>102</v>
      </c>
      <c r="AT79" s="93" t="s">
        <v>102</v>
      </c>
      <c r="AU79" s="210" t="s">
        <v>645</v>
      </c>
      <c r="AV79" s="93" t="s">
        <v>185</v>
      </c>
      <c r="AW79" s="94" t="s">
        <v>102</v>
      </c>
      <c r="AX79" s="93" t="s">
        <v>105</v>
      </c>
      <c r="AY79" s="95" t="s">
        <v>104</v>
      </c>
      <c r="AZ79" s="93" t="s">
        <v>102</v>
      </c>
      <c r="BA79" s="93" t="s">
        <v>102</v>
      </c>
      <c r="BB79" s="93" t="s">
        <v>102</v>
      </c>
      <c r="BC79" s="93" t="s">
        <v>102</v>
      </c>
      <c r="BD79" s="96" t="s">
        <v>102</v>
      </c>
      <c r="BE79" s="90">
        <v>-28.6666666666667</v>
      </c>
      <c r="BF79" s="93" t="s">
        <v>102</v>
      </c>
      <c r="BG79" s="93" t="s">
        <v>102</v>
      </c>
      <c r="BH79" s="93" t="s">
        <v>102</v>
      </c>
      <c r="BI79" s="93" t="s">
        <v>102</v>
      </c>
      <c r="BJ79" s="210" t="s">
        <v>643</v>
      </c>
      <c r="BK79" s="93" t="s">
        <v>196</v>
      </c>
      <c r="BL79" s="97" t="s">
        <v>102</v>
      </c>
      <c r="BM79" s="93" t="s">
        <v>105</v>
      </c>
      <c r="BN79" s="93" t="s">
        <v>596</v>
      </c>
      <c r="BO79" s="93" t="s">
        <v>102</v>
      </c>
      <c r="BP79" s="98" t="s">
        <v>102</v>
      </c>
      <c r="BQ79" s="93" t="s">
        <v>102</v>
      </c>
      <c r="BR79" s="93" t="s">
        <v>102</v>
      </c>
      <c r="BS79" s="93" t="s">
        <v>102</v>
      </c>
      <c r="BT79" s="99" t="s">
        <v>591</v>
      </c>
      <c r="BU79" s="100" t="s">
        <v>10780</v>
      </c>
      <c r="BV79" s="101" t="s">
        <v>471</v>
      </c>
      <c r="BW79" s="136"/>
      <c r="BX79" s="103" t="s">
        <v>565</v>
      </c>
      <c r="BY79" s="104" t="s">
        <v>190</v>
      </c>
      <c r="BZ79" s="136"/>
      <c r="CA79" s="83" t="s">
        <v>599</v>
      </c>
      <c r="CB79" s="106" t="s">
        <v>647</v>
      </c>
      <c r="CC79" s="106" t="s">
        <v>5924</v>
      </c>
      <c r="CD79" s="107"/>
      <c r="CE79" s="108" t="s">
        <v>107</v>
      </c>
      <c r="CF79" s="108" t="s">
        <v>107</v>
      </c>
      <c r="CG79" s="109"/>
      <c r="CH79" s="110" t="s">
        <v>107</v>
      </c>
      <c r="CI79" s="111"/>
      <c r="CJ79" s="112">
        <v>6710</v>
      </c>
      <c r="CK79" s="113">
        <v>86</v>
      </c>
      <c r="CL79" s="114" t="s">
        <v>134</v>
      </c>
      <c r="CM79" s="114" t="s">
        <v>108</v>
      </c>
      <c r="CN79" s="114"/>
      <c r="CO79" s="115" t="s">
        <v>102</v>
      </c>
      <c r="CP79" s="115" t="s">
        <v>102</v>
      </c>
      <c r="CQ79" s="115" t="s">
        <v>102</v>
      </c>
      <c r="CR79" s="115" t="s">
        <v>102</v>
      </c>
      <c r="CS79" s="116"/>
      <c r="CT79" s="117" t="s">
        <v>109</v>
      </c>
      <c r="CU79" s="117" t="s">
        <v>109</v>
      </c>
      <c r="CV79" s="83">
        <v>75</v>
      </c>
      <c r="CW79" s="83" t="s">
        <v>108</v>
      </c>
      <c r="CX79" s="83">
        <v>75</v>
      </c>
      <c r="CY79" s="83" t="s">
        <v>108</v>
      </c>
      <c r="CZ79" s="83">
        <v>6403</v>
      </c>
      <c r="DA79" s="83" t="s">
        <v>419</v>
      </c>
      <c r="DB79" s="83" t="s">
        <v>130</v>
      </c>
      <c r="DC79" s="83" t="s">
        <v>499</v>
      </c>
      <c r="DD79" s="83">
        <v>1124</v>
      </c>
      <c r="DE79" s="83" t="s">
        <v>444</v>
      </c>
      <c r="DF79" s="83" t="s">
        <v>130</v>
      </c>
      <c r="DG79" s="83" t="s">
        <v>499</v>
      </c>
      <c r="DH79" s="83"/>
      <c r="DI79" s="83">
        <v>0</v>
      </c>
      <c r="DJ79" s="83">
        <v>1</v>
      </c>
      <c r="DK79" s="83">
        <v>0</v>
      </c>
      <c r="DL79" s="83">
        <v>0</v>
      </c>
      <c r="DM79" s="83">
        <v>0</v>
      </c>
      <c r="DN79" s="83">
        <v>0</v>
      </c>
      <c r="DO79" s="83">
        <v>0</v>
      </c>
      <c r="DP79" s="83">
        <v>0</v>
      </c>
      <c r="DQ79" s="83">
        <v>0</v>
      </c>
      <c r="DR79" s="83">
        <v>0</v>
      </c>
      <c r="DS79" s="83">
        <v>0</v>
      </c>
      <c r="DT79" s="83">
        <v>3</v>
      </c>
      <c r="DU79" s="83">
        <v>3</v>
      </c>
      <c r="DV79" s="83">
        <v>0</v>
      </c>
      <c r="DW79" s="83">
        <v>0</v>
      </c>
      <c r="DX79" s="83">
        <v>3</v>
      </c>
      <c r="DY79" s="85">
        <v>43721</v>
      </c>
      <c r="DZ79" s="83" t="s">
        <v>4126</v>
      </c>
      <c r="EA79" s="83" t="s">
        <v>102</v>
      </c>
      <c r="EB79" s="83" t="s">
        <v>482</v>
      </c>
      <c r="EC79" s="83">
        <v>75</v>
      </c>
      <c r="ED79" s="83" t="s">
        <v>483</v>
      </c>
      <c r="EE79" s="83">
        <v>1</v>
      </c>
      <c r="EF79" s="83">
        <v>0</v>
      </c>
      <c r="EG79" s="83">
        <v>0</v>
      </c>
      <c r="EH79" s="83" t="s">
        <v>109</v>
      </c>
      <c r="EI79" s="83" t="s">
        <v>108</v>
      </c>
      <c r="EJ79" s="83" t="s">
        <v>583</v>
      </c>
      <c r="EK79" s="83">
        <v>0</v>
      </c>
      <c r="EL79" s="83">
        <v>0</v>
      </c>
      <c r="EM79" s="83">
        <v>1</v>
      </c>
      <c r="EN79" s="83" t="s">
        <v>497</v>
      </c>
      <c r="EO79" s="83"/>
      <c r="EP79" s="83" t="s">
        <v>436</v>
      </c>
      <c r="EQ79" s="136">
        <v>1</v>
      </c>
      <c r="ER79" s="136">
        <v>1</v>
      </c>
      <c r="ES79" s="136">
        <v>1</v>
      </c>
      <c r="ET79" s="136">
        <v>1</v>
      </c>
      <c r="EU79" s="215" t="s">
        <v>269</v>
      </c>
      <c r="EV79" s="136">
        <v>1</v>
      </c>
      <c r="EW79" s="136">
        <v>1</v>
      </c>
      <c r="EX79" s="136">
        <v>1</v>
      </c>
      <c r="EY79" s="136">
        <v>1</v>
      </c>
      <c r="EZ79" s="136">
        <v>1</v>
      </c>
      <c r="FP79" s="215" t="s">
        <v>592</v>
      </c>
      <c r="FQ79" s="136" t="b">
        <v>1</v>
      </c>
      <c r="FR79" s="136" t="b">
        <v>1</v>
      </c>
      <c r="FS79" s="136" t="b">
        <v>1</v>
      </c>
      <c r="FT79" s="136" t="b">
        <v>1</v>
      </c>
      <c r="FX79" s="215" t="s">
        <v>269</v>
      </c>
    </row>
    <row r="80" spans="1:180" ht="60" customHeight="1" x14ac:dyDescent="0.55000000000000004">
      <c r="A80" s="83" t="s">
        <v>130</v>
      </c>
      <c r="B80" s="83" t="s">
        <v>98</v>
      </c>
      <c r="C80" s="136">
        <v>764450</v>
      </c>
      <c r="D80" s="207" t="s">
        <v>627</v>
      </c>
      <c r="E80" s="208" t="s">
        <v>630</v>
      </c>
      <c r="F80" s="83" t="s">
        <v>108</v>
      </c>
      <c r="G80" s="85">
        <v>20621</v>
      </c>
      <c r="H80" s="83" t="s">
        <v>102</v>
      </c>
      <c r="I80" s="85">
        <v>39794</v>
      </c>
      <c r="J80" s="83" t="s">
        <v>228</v>
      </c>
      <c r="K80" s="216">
        <v>877149290757</v>
      </c>
      <c r="L80" s="83" t="s">
        <v>191</v>
      </c>
      <c r="M80" s="85">
        <v>43631</v>
      </c>
      <c r="N80" s="83">
        <v>318.33333333333297</v>
      </c>
      <c r="O80" s="83" t="s">
        <v>180</v>
      </c>
      <c r="P80" s="83" t="s">
        <v>181</v>
      </c>
      <c r="Q80" s="208" t="s">
        <v>5348</v>
      </c>
      <c r="R80" s="83" t="s">
        <v>102</v>
      </c>
      <c r="S80" s="83" t="s">
        <v>102</v>
      </c>
      <c r="T80" s="83" t="s">
        <v>199</v>
      </c>
      <c r="U80" s="83" t="s">
        <v>9169</v>
      </c>
      <c r="V80" s="83" t="s">
        <v>104</v>
      </c>
      <c r="W80" s="83" t="s">
        <v>105</v>
      </c>
      <c r="X80" s="86" t="s">
        <v>5348</v>
      </c>
      <c r="Y80" s="87" t="s">
        <v>102</v>
      </c>
      <c r="Z80" s="87" t="s">
        <v>102</v>
      </c>
      <c r="AA80" s="87" t="s">
        <v>199</v>
      </c>
      <c r="AB80" s="87" t="s">
        <v>9169</v>
      </c>
      <c r="AC80" s="87" t="s">
        <v>104</v>
      </c>
      <c r="AD80" s="87" t="s">
        <v>105</v>
      </c>
      <c r="AE80" s="87" t="s">
        <v>106</v>
      </c>
      <c r="AF80" s="86" t="s">
        <v>5348</v>
      </c>
      <c r="AG80" s="87" t="s">
        <v>489</v>
      </c>
      <c r="AH80" s="87" t="s">
        <v>9170</v>
      </c>
      <c r="AI80" s="87" t="s">
        <v>104</v>
      </c>
      <c r="AJ80" s="87" t="s">
        <v>204</v>
      </c>
      <c r="AK80" s="88"/>
      <c r="AL80" s="83" t="s">
        <v>107</v>
      </c>
      <c r="AM80" s="89" t="s">
        <v>454</v>
      </c>
      <c r="AN80" s="90" t="s">
        <v>416</v>
      </c>
      <c r="AO80" s="91" t="s">
        <v>641</v>
      </c>
      <c r="AP80" s="90">
        <v>8.3333333333333197</v>
      </c>
      <c r="AQ80" s="92" t="s">
        <v>211</v>
      </c>
      <c r="AR80" s="93" t="s">
        <v>102</v>
      </c>
      <c r="AS80" s="93" t="s">
        <v>102</v>
      </c>
      <c r="AT80" s="93" t="s">
        <v>102</v>
      </c>
      <c r="AU80" s="210" t="s">
        <v>641</v>
      </c>
      <c r="AV80" s="93" t="s">
        <v>192</v>
      </c>
      <c r="AW80" s="94" t="s">
        <v>102</v>
      </c>
      <c r="AX80" s="93" t="s">
        <v>105</v>
      </c>
      <c r="AY80" s="95" t="s">
        <v>188</v>
      </c>
      <c r="AZ80" s="93" t="s">
        <v>102</v>
      </c>
      <c r="BA80" s="93" t="s">
        <v>9171</v>
      </c>
      <c r="BB80" s="93" t="s">
        <v>102</v>
      </c>
      <c r="BC80" s="93" t="s">
        <v>102</v>
      </c>
      <c r="BD80" s="96" t="s">
        <v>102</v>
      </c>
      <c r="BE80" s="90">
        <v>-29.1666666666667</v>
      </c>
      <c r="BF80" s="93" t="s">
        <v>211</v>
      </c>
      <c r="BG80" s="93" t="s">
        <v>102</v>
      </c>
      <c r="BH80" s="93" t="s">
        <v>102</v>
      </c>
      <c r="BI80" s="93" t="s">
        <v>102</v>
      </c>
      <c r="BJ80" s="210" t="s">
        <v>646</v>
      </c>
      <c r="BK80" s="93" t="s">
        <v>182</v>
      </c>
      <c r="BL80" s="97" t="s">
        <v>102</v>
      </c>
      <c r="BM80" s="93" t="s">
        <v>105</v>
      </c>
      <c r="BN80" s="93" t="s">
        <v>104</v>
      </c>
      <c r="BO80" s="93" t="s">
        <v>102</v>
      </c>
      <c r="BP80" s="98">
        <v>20180232</v>
      </c>
      <c r="BQ80" s="93" t="s">
        <v>102</v>
      </c>
      <c r="BR80" s="93" t="s">
        <v>102</v>
      </c>
      <c r="BS80" s="93" t="s">
        <v>102</v>
      </c>
      <c r="BT80" s="99" t="s">
        <v>591</v>
      </c>
      <c r="BU80" s="100" t="s">
        <v>10781</v>
      </c>
      <c r="BV80" s="101" t="s">
        <v>471</v>
      </c>
      <c r="BW80" s="136"/>
      <c r="BX80" s="103" t="s">
        <v>565</v>
      </c>
      <c r="BY80" s="104" t="s">
        <v>190</v>
      </c>
      <c r="BZ80" s="136"/>
      <c r="CA80" s="83" t="s">
        <v>599</v>
      </c>
      <c r="CB80" s="106" t="s">
        <v>647</v>
      </c>
      <c r="CC80" s="106" t="s">
        <v>5936</v>
      </c>
      <c r="CD80" s="107"/>
      <c r="CE80" s="108" t="s">
        <v>107</v>
      </c>
      <c r="CF80" s="108" t="s">
        <v>107</v>
      </c>
      <c r="CG80" s="109"/>
      <c r="CH80" s="110" t="s">
        <v>107</v>
      </c>
      <c r="CI80" s="111"/>
      <c r="CJ80" s="112">
        <v>6710</v>
      </c>
      <c r="CK80" s="113">
        <v>86</v>
      </c>
      <c r="CL80" s="114" t="s">
        <v>134</v>
      </c>
      <c r="CM80" s="114" t="s">
        <v>108</v>
      </c>
      <c r="CN80" s="114"/>
      <c r="CO80" s="115" t="s">
        <v>102</v>
      </c>
      <c r="CP80" s="115" t="s">
        <v>102</v>
      </c>
      <c r="CQ80" s="115" t="s">
        <v>102</v>
      </c>
      <c r="CR80" s="115" t="s">
        <v>102</v>
      </c>
      <c r="CS80" s="116"/>
      <c r="CT80" s="117" t="s">
        <v>109</v>
      </c>
      <c r="CU80" s="117" t="s">
        <v>109</v>
      </c>
      <c r="CV80" s="83">
        <v>76</v>
      </c>
      <c r="CW80" s="83" t="s">
        <v>108</v>
      </c>
      <c r="CX80" s="83">
        <v>76</v>
      </c>
      <c r="CY80" s="83" t="s">
        <v>108</v>
      </c>
      <c r="CZ80" s="83">
        <v>6404</v>
      </c>
      <c r="DA80" s="83" t="s">
        <v>419</v>
      </c>
      <c r="DB80" s="83" t="s">
        <v>130</v>
      </c>
      <c r="DC80" s="83" t="s">
        <v>499</v>
      </c>
      <c r="DD80" s="83">
        <v>1125</v>
      </c>
      <c r="DE80" s="83" t="s">
        <v>444</v>
      </c>
      <c r="DF80" s="83" t="s">
        <v>130</v>
      </c>
      <c r="DG80" s="83" t="s">
        <v>499</v>
      </c>
      <c r="DH80" s="83"/>
      <c r="DI80" s="83">
        <v>0</v>
      </c>
      <c r="DJ80" s="83">
        <v>1</v>
      </c>
      <c r="DK80" s="83">
        <v>0</v>
      </c>
      <c r="DL80" s="83">
        <v>0</v>
      </c>
      <c r="DM80" s="83">
        <v>0</v>
      </c>
      <c r="DN80" s="83">
        <v>0</v>
      </c>
      <c r="DO80" s="83">
        <v>0</v>
      </c>
      <c r="DP80" s="83">
        <v>0</v>
      </c>
      <c r="DQ80" s="83">
        <v>0</v>
      </c>
      <c r="DR80" s="83">
        <v>0</v>
      </c>
      <c r="DS80" s="83">
        <v>0</v>
      </c>
      <c r="DT80" s="83">
        <v>3</v>
      </c>
      <c r="DU80" s="83">
        <v>3</v>
      </c>
      <c r="DV80" s="83">
        <v>0</v>
      </c>
      <c r="DW80" s="83">
        <v>0</v>
      </c>
      <c r="DX80" s="83">
        <v>3</v>
      </c>
      <c r="DY80" s="85">
        <v>43722</v>
      </c>
      <c r="DZ80" s="83" t="s">
        <v>4127</v>
      </c>
      <c r="EA80" s="83" t="s">
        <v>102</v>
      </c>
      <c r="EB80" s="83" t="s">
        <v>482</v>
      </c>
      <c r="EC80" s="83">
        <v>76</v>
      </c>
      <c r="ED80" s="83" t="s">
        <v>483</v>
      </c>
      <c r="EE80" s="83">
        <v>1</v>
      </c>
      <c r="EF80" s="83">
        <v>0</v>
      </c>
      <c r="EG80" s="83">
        <v>0</v>
      </c>
      <c r="EH80" s="83" t="s">
        <v>109</v>
      </c>
      <c r="EI80" s="83" t="s">
        <v>108</v>
      </c>
      <c r="EJ80" s="83" t="s">
        <v>583</v>
      </c>
      <c r="EK80" s="83">
        <v>0</v>
      </c>
      <c r="EL80" s="83">
        <v>0</v>
      </c>
      <c r="EM80" s="83">
        <v>1</v>
      </c>
      <c r="EN80" s="83" t="s">
        <v>497</v>
      </c>
      <c r="EO80" s="83"/>
      <c r="EP80" s="83" t="s">
        <v>436</v>
      </c>
      <c r="EQ80" s="136">
        <v>1</v>
      </c>
      <c r="ER80" s="136">
        <v>1</v>
      </c>
      <c r="ES80" s="136">
        <v>1</v>
      </c>
      <c r="ET80" s="136">
        <v>1</v>
      </c>
      <c r="EU80" s="215" t="s">
        <v>269</v>
      </c>
      <c r="EV80" s="136">
        <v>1</v>
      </c>
      <c r="EW80" s="136">
        <v>1</v>
      </c>
      <c r="EX80" s="136">
        <v>1</v>
      </c>
      <c r="EY80" s="136">
        <v>1</v>
      </c>
      <c r="EZ80" s="136">
        <v>1</v>
      </c>
      <c r="FP80" s="215" t="s">
        <v>592</v>
      </c>
      <c r="FQ80" s="136" t="b">
        <v>1</v>
      </c>
      <c r="FR80" s="136" t="b">
        <v>1</v>
      </c>
      <c r="FS80" s="136" t="b">
        <v>1</v>
      </c>
      <c r="FT80" s="136" t="b">
        <v>1</v>
      </c>
      <c r="FX80" s="215" t="s">
        <v>269</v>
      </c>
    </row>
    <row r="81" spans="1:180" ht="60" customHeight="1" x14ac:dyDescent="0.55000000000000004">
      <c r="A81" s="83" t="s">
        <v>130</v>
      </c>
      <c r="B81" s="83" t="s">
        <v>98</v>
      </c>
      <c r="C81" s="136">
        <v>146474</v>
      </c>
      <c r="D81" s="207" t="s">
        <v>628</v>
      </c>
      <c r="E81" s="208" t="s">
        <v>633</v>
      </c>
      <c r="F81" s="83" t="s">
        <v>108</v>
      </c>
      <c r="G81" s="85">
        <v>22744</v>
      </c>
      <c r="H81" s="83" t="s">
        <v>102</v>
      </c>
      <c r="I81" s="85">
        <v>39772</v>
      </c>
      <c r="J81" s="83" t="s">
        <v>228</v>
      </c>
      <c r="K81" s="216">
        <v>547316775583</v>
      </c>
      <c r="L81" s="83" t="s">
        <v>191</v>
      </c>
      <c r="M81" s="85">
        <v>43619</v>
      </c>
      <c r="N81" s="83">
        <v>313.33333333333297</v>
      </c>
      <c r="O81" s="83" t="s">
        <v>193</v>
      </c>
      <c r="P81" s="83" t="s">
        <v>181</v>
      </c>
      <c r="Q81" s="208" t="s">
        <v>5352</v>
      </c>
      <c r="R81" s="83" t="s">
        <v>102</v>
      </c>
      <c r="S81" s="83" t="s">
        <v>102</v>
      </c>
      <c r="T81" s="83" t="s">
        <v>133</v>
      </c>
      <c r="U81" s="83" t="s">
        <v>9172</v>
      </c>
      <c r="V81" s="83" t="s">
        <v>111</v>
      </c>
      <c r="W81" s="83" t="s">
        <v>105</v>
      </c>
      <c r="X81" s="86" t="s">
        <v>5352</v>
      </c>
      <c r="Y81" s="87" t="s">
        <v>102</v>
      </c>
      <c r="Z81" s="87" t="s">
        <v>102</v>
      </c>
      <c r="AA81" s="87" t="s">
        <v>133</v>
      </c>
      <c r="AB81" s="87" t="s">
        <v>9172</v>
      </c>
      <c r="AC81" s="87" t="s">
        <v>111</v>
      </c>
      <c r="AD81" s="87" t="s">
        <v>105</v>
      </c>
      <c r="AE81" s="87" t="s">
        <v>106</v>
      </c>
      <c r="AF81" s="86" t="s">
        <v>5352</v>
      </c>
      <c r="AG81" s="87" t="s">
        <v>486</v>
      </c>
      <c r="AH81" s="87" t="s">
        <v>9172</v>
      </c>
      <c r="AI81" s="87" t="s">
        <v>111</v>
      </c>
      <c r="AJ81" s="87" t="s">
        <v>204</v>
      </c>
      <c r="AK81" s="88"/>
      <c r="AL81" s="83" t="s">
        <v>107</v>
      </c>
      <c r="AM81" s="89" t="s">
        <v>454</v>
      </c>
      <c r="AN81" s="90" t="s">
        <v>416</v>
      </c>
      <c r="AO81" s="91" t="s">
        <v>642</v>
      </c>
      <c r="AP81" s="90">
        <v>8.3333333333333197</v>
      </c>
      <c r="AQ81" s="92" t="s">
        <v>102</v>
      </c>
      <c r="AR81" s="93" t="s">
        <v>102</v>
      </c>
      <c r="AS81" s="93" t="s">
        <v>102</v>
      </c>
      <c r="AT81" s="93" t="s">
        <v>102</v>
      </c>
      <c r="AU81" s="210" t="s">
        <v>644</v>
      </c>
      <c r="AV81" s="93" t="s">
        <v>185</v>
      </c>
      <c r="AW81" s="94" t="s">
        <v>102</v>
      </c>
      <c r="AX81" s="93" t="s">
        <v>183</v>
      </c>
      <c r="AY81" s="95" t="s">
        <v>111</v>
      </c>
      <c r="AZ81" s="93" t="s">
        <v>102</v>
      </c>
      <c r="BA81" s="93" t="s">
        <v>102</v>
      </c>
      <c r="BB81" s="93" t="s">
        <v>102</v>
      </c>
      <c r="BC81" s="93" t="s">
        <v>102</v>
      </c>
      <c r="BD81" s="96" t="s">
        <v>102</v>
      </c>
      <c r="BE81" s="90">
        <v>-29.6666666666667</v>
      </c>
      <c r="BF81" s="93" t="s">
        <v>102</v>
      </c>
      <c r="BG81" s="93" t="s">
        <v>102</v>
      </c>
      <c r="BH81" s="93" t="s">
        <v>102</v>
      </c>
      <c r="BI81" s="93" t="s">
        <v>102</v>
      </c>
      <c r="BJ81" s="210" t="s">
        <v>642</v>
      </c>
      <c r="BK81" s="93" t="s">
        <v>192</v>
      </c>
      <c r="BL81" s="97" t="s">
        <v>102</v>
      </c>
      <c r="BM81" s="93" t="s">
        <v>183</v>
      </c>
      <c r="BN81" s="93" t="s">
        <v>106</v>
      </c>
      <c r="BO81" s="93" t="s">
        <v>102</v>
      </c>
      <c r="BP81" s="98" t="s">
        <v>102</v>
      </c>
      <c r="BQ81" s="93" t="s">
        <v>102</v>
      </c>
      <c r="BR81" s="93" t="s">
        <v>102</v>
      </c>
      <c r="BS81" s="93" t="s">
        <v>102</v>
      </c>
      <c r="BT81" s="99" t="s">
        <v>591</v>
      </c>
      <c r="BU81" s="100" t="s">
        <v>10782</v>
      </c>
      <c r="BV81" s="101" t="s">
        <v>471</v>
      </c>
      <c r="BW81" s="136"/>
      <c r="BX81" s="103" t="s">
        <v>565</v>
      </c>
      <c r="BY81" s="104" t="s">
        <v>190</v>
      </c>
      <c r="BZ81" s="136"/>
      <c r="CA81" s="83" t="s">
        <v>599</v>
      </c>
      <c r="CB81" s="106" t="s">
        <v>647</v>
      </c>
      <c r="CC81" s="106" t="s">
        <v>5948</v>
      </c>
      <c r="CD81" s="107"/>
      <c r="CE81" s="108" t="s">
        <v>107</v>
      </c>
      <c r="CF81" s="108" t="s">
        <v>107</v>
      </c>
      <c r="CG81" s="109"/>
      <c r="CH81" s="110" t="s">
        <v>107</v>
      </c>
      <c r="CI81" s="111"/>
      <c r="CJ81" s="112">
        <v>6710</v>
      </c>
      <c r="CK81" s="113">
        <v>86</v>
      </c>
      <c r="CL81" s="114" t="s">
        <v>134</v>
      </c>
      <c r="CM81" s="114" t="s">
        <v>108</v>
      </c>
      <c r="CN81" s="114"/>
      <c r="CO81" s="115" t="s">
        <v>102</v>
      </c>
      <c r="CP81" s="115" t="s">
        <v>102</v>
      </c>
      <c r="CQ81" s="115" t="s">
        <v>102</v>
      </c>
      <c r="CR81" s="115" t="s">
        <v>102</v>
      </c>
      <c r="CS81" s="116"/>
      <c r="CT81" s="117" t="s">
        <v>109</v>
      </c>
      <c r="CU81" s="117" t="s">
        <v>109</v>
      </c>
      <c r="CV81" s="83">
        <v>77</v>
      </c>
      <c r="CW81" s="83" t="s">
        <v>108</v>
      </c>
      <c r="CX81" s="83">
        <v>77</v>
      </c>
      <c r="CY81" s="83" t="s">
        <v>108</v>
      </c>
      <c r="CZ81" s="83">
        <v>6405</v>
      </c>
      <c r="DA81" s="83" t="s">
        <v>419</v>
      </c>
      <c r="DB81" s="83" t="s">
        <v>130</v>
      </c>
      <c r="DC81" s="83" t="s">
        <v>499</v>
      </c>
      <c r="DD81" s="83">
        <v>1126</v>
      </c>
      <c r="DE81" s="83" t="s">
        <v>444</v>
      </c>
      <c r="DF81" s="83" t="s">
        <v>130</v>
      </c>
      <c r="DG81" s="83" t="s">
        <v>499</v>
      </c>
      <c r="DH81" s="83"/>
      <c r="DI81" s="83">
        <v>0</v>
      </c>
      <c r="DJ81" s="83">
        <v>1</v>
      </c>
      <c r="DK81" s="83">
        <v>0</v>
      </c>
      <c r="DL81" s="83">
        <v>0</v>
      </c>
      <c r="DM81" s="83">
        <v>0</v>
      </c>
      <c r="DN81" s="83">
        <v>0</v>
      </c>
      <c r="DO81" s="83">
        <v>0</v>
      </c>
      <c r="DP81" s="83">
        <v>0</v>
      </c>
      <c r="DQ81" s="83">
        <v>0</v>
      </c>
      <c r="DR81" s="83">
        <v>0</v>
      </c>
      <c r="DS81" s="83">
        <v>0</v>
      </c>
      <c r="DT81" s="83">
        <v>3</v>
      </c>
      <c r="DU81" s="83">
        <v>3</v>
      </c>
      <c r="DV81" s="83">
        <v>0</v>
      </c>
      <c r="DW81" s="83">
        <v>0</v>
      </c>
      <c r="DX81" s="83">
        <v>3</v>
      </c>
      <c r="DY81" s="85">
        <v>43723</v>
      </c>
      <c r="DZ81" s="83" t="s">
        <v>4128</v>
      </c>
      <c r="EA81" s="83" t="s">
        <v>102</v>
      </c>
      <c r="EB81" s="83" t="s">
        <v>482</v>
      </c>
      <c r="EC81" s="83">
        <v>77</v>
      </c>
      <c r="ED81" s="83" t="s">
        <v>483</v>
      </c>
      <c r="EE81" s="83">
        <v>1</v>
      </c>
      <c r="EF81" s="83">
        <v>0</v>
      </c>
      <c r="EG81" s="83">
        <v>0</v>
      </c>
      <c r="EH81" s="83" t="s">
        <v>109</v>
      </c>
      <c r="EI81" s="83" t="s">
        <v>108</v>
      </c>
      <c r="EJ81" s="83" t="s">
        <v>583</v>
      </c>
      <c r="EK81" s="83">
        <v>0</v>
      </c>
      <c r="EL81" s="83">
        <v>0</v>
      </c>
      <c r="EM81" s="83">
        <v>1</v>
      </c>
      <c r="EN81" s="83" t="s">
        <v>497</v>
      </c>
      <c r="EO81" s="83"/>
      <c r="EP81" s="83" t="s">
        <v>436</v>
      </c>
      <c r="EQ81" s="136">
        <v>1</v>
      </c>
      <c r="ER81" s="136">
        <v>1</v>
      </c>
      <c r="ES81" s="136">
        <v>1</v>
      </c>
      <c r="ET81" s="136">
        <v>1</v>
      </c>
      <c r="EU81" s="215" t="s">
        <v>269</v>
      </c>
      <c r="EV81" s="136">
        <v>1</v>
      </c>
      <c r="EW81" s="136">
        <v>1</v>
      </c>
      <c r="EX81" s="136">
        <v>1</v>
      </c>
      <c r="EY81" s="136">
        <v>1</v>
      </c>
      <c r="EZ81" s="136">
        <v>1</v>
      </c>
      <c r="FP81" s="215" t="s">
        <v>592</v>
      </c>
      <c r="FQ81" s="136" t="b">
        <v>1</v>
      </c>
      <c r="FR81" s="136" t="b">
        <v>1</v>
      </c>
      <c r="FS81" s="136" t="b">
        <v>1</v>
      </c>
      <c r="FT81" s="136" t="b">
        <v>1</v>
      </c>
      <c r="FX81" s="215" t="s">
        <v>269</v>
      </c>
    </row>
    <row r="82" spans="1:180" ht="60" customHeight="1" x14ac:dyDescent="0.55000000000000004">
      <c r="A82" s="83" t="s">
        <v>130</v>
      </c>
      <c r="B82" s="83" t="s">
        <v>98</v>
      </c>
      <c r="C82" s="136">
        <v>840206</v>
      </c>
      <c r="D82" s="207" t="s">
        <v>629</v>
      </c>
      <c r="E82" s="208" t="s">
        <v>634</v>
      </c>
      <c r="F82" s="83" t="s">
        <v>108</v>
      </c>
      <c r="G82" s="85">
        <v>26341</v>
      </c>
      <c r="H82" s="83" t="s">
        <v>102</v>
      </c>
      <c r="I82" s="85">
        <v>34633</v>
      </c>
      <c r="J82" s="83" t="s">
        <v>228</v>
      </c>
      <c r="K82" s="216">
        <v>414326255573</v>
      </c>
      <c r="L82" s="83" t="s">
        <v>191</v>
      </c>
      <c r="M82" s="85">
        <v>43642</v>
      </c>
      <c r="N82" s="83">
        <v>308.33333333333297</v>
      </c>
      <c r="O82" s="83" t="s">
        <v>193</v>
      </c>
      <c r="P82" s="83" t="s">
        <v>181</v>
      </c>
      <c r="Q82" s="208" t="s">
        <v>5356</v>
      </c>
      <c r="R82" s="83" t="s">
        <v>102</v>
      </c>
      <c r="S82" s="83" t="s">
        <v>102</v>
      </c>
      <c r="T82" s="83" t="s">
        <v>131</v>
      </c>
      <c r="U82" s="83" t="s">
        <v>9173</v>
      </c>
      <c r="V82" s="83" t="s">
        <v>104</v>
      </c>
      <c r="W82" s="83" t="s">
        <v>105</v>
      </c>
      <c r="X82" s="86" t="s">
        <v>5356</v>
      </c>
      <c r="Y82" s="87" t="s">
        <v>102</v>
      </c>
      <c r="Z82" s="87" t="s">
        <v>102</v>
      </c>
      <c r="AA82" s="87" t="s">
        <v>131</v>
      </c>
      <c r="AB82" s="87" t="s">
        <v>9173</v>
      </c>
      <c r="AC82" s="87" t="s">
        <v>104</v>
      </c>
      <c r="AD82" s="87" t="s">
        <v>105</v>
      </c>
      <c r="AE82" s="87" t="s">
        <v>106</v>
      </c>
      <c r="AF82" s="86" t="s">
        <v>5356</v>
      </c>
      <c r="AG82" s="87" t="s">
        <v>177</v>
      </c>
      <c r="AH82" s="87" t="s">
        <v>9173</v>
      </c>
      <c r="AI82" s="87" t="s">
        <v>104</v>
      </c>
      <c r="AJ82" s="87" t="s">
        <v>204</v>
      </c>
      <c r="AK82" s="88"/>
      <c r="AL82" s="83" t="s">
        <v>107</v>
      </c>
      <c r="AM82" s="89" t="s">
        <v>454</v>
      </c>
      <c r="AN82" s="90" t="s">
        <v>416</v>
      </c>
      <c r="AO82" s="91" t="s">
        <v>643</v>
      </c>
      <c r="AP82" s="90">
        <v>8.3333333333333197</v>
      </c>
      <c r="AQ82" s="92" t="s">
        <v>102</v>
      </c>
      <c r="AR82" s="93" t="s">
        <v>102</v>
      </c>
      <c r="AS82" s="93" t="s">
        <v>102</v>
      </c>
      <c r="AT82" s="93" t="s">
        <v>102</v>
      </c>
      <c r="AU82" s="210" t="s">
        <v>645</v>
      </c>
      <c r="AV82" s="93" t="s">
        <v>185</v>
      </c>
      <c r="AW82" s="94" t="s">
        <v>102</v>
      </c>
      <c r="AX82" s="93" t="s">
        <v>105</v>
      </c>
      <c r="AY82" s="95" t="s">
        <v>104</v>
      </c>
      <c r="AZ82" s="93" t="s">
        <v>102</v>
      </c>
      <c r="BA82" s="93" t="s">
        <v>102</v>
      </c>
      <c r="BB82" s="93" t="s">
        <v>102</v>
      </c>
      <c r="BC82" s="93" t="s">
        <v>102</v>
      </c>
      <c r="BD82" s="96" t="s">
        <v>102</v>
      </c>
      <c r="BE82" s="90">
        <v>-30.1666666666667</v>
      </c>
      <c r="BF82" s="93" t="s">
        <v>102</v>
      </c>
      <c r="BG82" s="93" t="s">
        <v>102</v>
      </c>
      <c r="BH82" s="93" t="s">
        <v>102</v>
      </c>
      <c r="BI82" s="93" t="s">
        <v>102</v>
      </c>
      <c r="BJ82" s="210" t="s">
        <v>643</v>
      </c>
      <c r="BK82" s="93" t="s">
        <v>196</v>
      </c>
      <c r="BL82" s="97" t="s">
        <v>102</v>
      </c>
      <c r="BM82" s="93" t="s">
        <v>105</v>
      </c>
      <c r="BN82" s="93" t="s">
        <v>596</v>
      </c>
      <c r="BO82" s="93" t="s">
        <v>102</v>
      </c>
      <c r="BP82" s="98" t="s">
        <v>102</v>
      </c>
      <c r="BQ82" s="93" t="s">
        <v>102</v>
      </c>
      <c r="BR82" s="93" t="s">
        <v>102</v>
      </c>
      <c r="BS82" s="93" t="s">
        <v>102</v>
      </c>
      <c r="BT82" s="99" t="s">
        <v>591</v>
      </c>
      <c r="BU82" s="100" t="s">
        <v>10783</v>
      </c>
      <c r="BV82" s="101" t="s">
        <v>471</v>
      </c>
      <c r="BW82" s="136"/>
      <c r="BX82" s="103" t="s">
        <v>565</v>
      </c>
      <c r="BY82" s="104" t="s">
        <v>190</v>
      </c>
      <c r="BZ82" s="136"/>
      <c r="CA82" s="83" t="s">
        <v>599</v>
      </c>
      <c r="CB82" s="106" t="s">
        <v>647</v>
      </c>
      <c r="CC82" s="106" t="s">
        <v>5960</v>
      </c>
      <c r="CD82" s="107"/>
      <c r="CE82" s="108" t="s">
        <v>107</v>
      </c>
      <c r="CF82" s="108" t="s">
        <v>107</v>
      </c>
      <c r="CG82" s="109"/>
      <c r="CH82" s="110" t="s">
        <v>107</v>
      </c>
      <c r="CI82" s="111"/>
      <c r="CJ82" s="112">
        <v>6710</v>
      </c>
      <c r="CK82" s="113">
        <v>86</v>
      </c>
      <c r="CL82" s="114" t="s">
        <v>134</v>
      </c>
      <c r="CM82" s="114" t="s">
        <v>108</v>
      </c>
      <c r="CN82" s="114"/>
      <c r="CO82" s="115" t="s">
        <v>102</v>
      </c>
      <c r="CP82" s="115" t="s">
        <v>102</v>
      </c>
      <c r="CQ82" s="115" t="s">
        <v>102</v>
      </c>
      <c r="CR82" s="115" t="s">
        <v>102</v>
      </c>
      <c r="CS82" s="116"/>
      <c r="CT82" s="117" t="s">
        <v>109</v>
      </c>
      <c r="CU82" s="117" t="s">
        <v>109</v>
      </c>
      <c r="CV82" s="83">
        <v>78</v>
      </c>
      <c r="CW82" s="83" t="s">
        <v>108</v>
      </c>
      <c r="CX82" s="83">
        <v>78</v>
      </c>
      <c r="CY82" s="83" t="s">
        <v>108</v>
      </c>
      <c r="CZ82" s="83">
        <v>6406</v>
      </c>
      <c r="DA82" s="83" t="s">
        <v>419</v>
      </c>
      <c r="DB82" s="83" t="s">
        <v>130</v>
      </c>
      <c r="DC82" s="83" t="s">
        <v>499</v>
      </c>
      <c r="DD82" s="83">
        <v>1127</v>
      </c>
      <c r="DE82" s="83" t="s">
        <v>444</v>
      </c>
      <c r="DF82" s="83" t="s">
        <v>130</v>
      </c>
      <c r="DG82" s="83" t="s">
        <v>499</v>
      </c>
      <c r="DH82" s="83"/>
      <c r="DI82" s="83">
        <v>0</v>
      </c>
      <c r="DJ82" s="83">
        <v>1</v>
      </c>
      <c r="DK82" s="83">
        <v>0</v>
      </c>
      <c r="DL82" s="83">
        <v>0</v>
      </c>
      <c r="DM82" s="83">
        <v>0</v>
      </c>
      <c r="DN82" s="83">
        <v>0</v>
      </c>
      <c r="DO82" s="83">
        <v>0</v>
      </c>
      <c r="DP82" s="83">
        <v>0</v>
      </c>
      <c r="DQ82" s="83">
        <v>0</v>
      </c>
      <c r="DR82" s="83">
        <v>0</v>
      </c>
      <c r="DS82" s="83">
        <v>0</v>
      </c>
      <c r="DT82" s="83">
        <v>3</v>
      </c>
      <c r="DU82" s="83">
        <v>3</v>
      </c>
      <c r="DV82" s="83">
        <v>0</v>
      </c>
      <c r="DW82" s="83">
        <v>0</v>
      </c>
      <c r="DX82" s="83">
        <v>3</v>
      </c>
      <c r="DY82" s="85">
        <v>43724</v>
      </c>
      <c r="DZ82" s="83" t="s">
        <v>4129</v>
      </c>
      <c r="EA82" s="83" t="s">
        <v>102</v>
      </c>
      <c r="EB82" s="83" t="s">
        <v>482</v>
      </c>
      <c r="EC82" s="83">
        <v>78</v>
      </c>
      <c r="ED82" s="83" t="s">
        <v>483</v>
      </c>
      <c r="EE82" s="83">
        <v>1</v>
      </c>
      <c r="EF82" s="83">
        <v>0</v>
      </c>
      <c r="EG82" s="83">
        <v>0</v>
      </c>
      <c r="EH82" s="83" t="s">
        <v>109</v>
      </c>
      <c r="EI82" s="83" t="s">
        <v>108</v>
      </c>
      <c r="EJ82" s="83" t="s">
        <v>583</v>
      </c>
      <c r="EK82" s="83">
        <v>0</v>
      </c>
      <c r="EL82" s="83">
        <v>0</v>
      </c>
      <c r="EM82" s="83">
        <v>1</v>
      </c>
      <c r="EN82" s="83" t="s">
        <v>497</v>
      </c>
      <c r="EO82" s="83"/>
      <c r="EP82" s="83" t="s">
        <v>436</v>
      </c>
      <c r="EQ82" s="136">
        <v>1</v>
      </c>
      <c r="ER82" s="136">
        <v>1</v>
      </c>
      <c r="ES82" s="136">
        <v>1</v>
      </c>
      <c r="ET82" s="136">
        <v>1</v>
      </c>
      <c r="EU82" s="215" t="s">
        <v>269</v>
      </c>
      <c r="EV82" s="136">
        <v>1</v>
      </c>
      <c r="EW82" s="136">
        <v>1</v>
      </c>
      <c r="EX82" s="136">
        <v>1</v>
      </c>
      <c r="EY82" s="136">
        <v>1</v>
      </c>
      <c r="EZ82" s="136">
        <v>1</v>
      </c>
      <c r="FP82" s="215" t="s">
        <v>592</v>
      </c>
      <c r="FQ82" s="136" t="b">
        <v>1</v>
      </c>
      <c r="FR82" s="136" t="b">
        <v>1</v>
      </c>
      <c r="FS82" s="136" t="b">
        <v>1</v>
      </c>
      <c r="FT82" s="136" t="b">
        <v>1</v>
      </c>
      <c r="FX82" s="215" t="s">
        <v>269</v>
      </c>
    </row>
    <row r="83" spans="1:180" ht="60" customHeight="1" x14ac:dyDescent="0.55000000000000004">
      <c r="A83" s="83" t="s">
        <v>130</v>
      </c>
      <c r="B83" s="83" t="s">
        <v>98</v>
      </c>
      <c r="C83" s="136">
        <v>625811</v>
      </c>
      <c r="D83" s="207" t="s">
        <v>627</v>
      </c>
      <c r="E83" s="208" t="s">
        <v>630</v>
      </c>
      <c r="F83" s="83" t="s">
        <v>108</v>
      </c>
      <c r="G83" s="85">
        <v>20621</v>
      </c>
      <c r="H83" s="83" t="s">
        <v>102</v>
      </c>
      <c r="I83" s="85">
        <v>39794</v>
      </c>
      <c r="J83" s="83" t="s">
        <v>228</v>
      </c>
      <c r="K83" s="216">
        <v>446301491222</v>
      </c>
      <c r="L83" s="83" t="s">
        <v>191</v>
      </c>
      <c r="M83" s="85">
        <v>43631</v>
      </c>
      <c r="N83" s="83">
        <v>303.33333333333297</v>
      </c>
      <c r="O83" s="83" t="s">
        <v>180</v>
      </c>
      <c r="P83" s="83" t="s">
        <v>181</v>
      </c>
      <c r="Q83" s="208" t="s">
        <v>5360</v>
      </c>
      <c r="R83" s="83" t="s">
        <v>102</v>
      </c>
      <c r="S83" s="83" t="s">
        <v>102</v>
      </c>
      <c r="T83" s="83" t="s">
        <v>199</v>
      </c>
      <c r="U83" s="83" t="s">
        <v>9174</v>
      </c>
      <c r="V83" s="83" t="s">
        <v>104</v>
      </c>
      <c r="W83" s="83" t="s">
        <v>105</v>
      </c>
      <c r="X83" s="86" t="s">
        <v>5360</v>
      </c>
      <c r="Y83" s="87" t="s">
        <v>102</v>
      </c>
      <c r="Z83" s="87" t="s">
        <v>102</v>
      </c>
      <c r="AA83" s="87" t="s">
        <v>199</v>
      </c>
      <c r="AB83" s="87" t="s">
        <v>9174</v>
      </c>
      <c r="AC83" s="87" t="s">
        <v>104</v>
      </c>
      <c r="AD83" s="87" t="s">
        <v>105</v>
      </c>
      <c r="AE83" s="87" t="s">
        <v>106</v>
      </c>
      <c r="AF83" s="86" t="s">
        <v>5360</v>
      </c>
      <c r="AG83" s="87" t="s">
        <v>489</v>
      </c>
      <c r="AH83" s="87" t="s">
        <v>9175</v>
      </c>
      <c r="AI83" s="87" t="s">
        <v>104</v>
      </c>
      <c r="AJ83" s="87" t="s">
        <v>204</v>
      </c>
      <c r="AK83" s="88"/>
      <c r="AL83" s="83" t="s">
        <v>107</v>
      </c>
      <c r="AM83" s="89" t="s">
        <v>454</v>
      </c>
      <c r="AN83" s="90" t="s">
        <v>416</v>
      </c>
      <c r="AO83" s="91" t="s">
        <v>641</v>
      </c>
      <c r="AP83" s="90">
        <v>8.3333333333333197</v>
      </c>
      <c r="AQ83" s="92" t="s">
        <v>211</v>
      </c>
      <c r="AR83" s="93" t="s">
        <v>102</v>
      </c>
      <c r="AS83" s="93" t="s">
        <v>102</v>
      </c>
      <c r="AT83" s="93" t="s">
        <v>102</v>
      </c>
      <c r="AU83" s="210" t="s">
        <v>641</v>
      </c>
      <c r="AV83" s="93" t="s">
        <v>192</v>
      </c>
      <c r="AW83" s="94" t="s">
        <v>102</v>
      </c>
      <c r="AX83" s="93" t="s">
        <v>105</v>
      </c>
      <c r="AY83" s="95" t="s">
        <v>188</v>
      </c>
      <c r="AZ83" s="93" t="s">
        <v>102</v>
      </c>
      <c r="BA83" s="93" t="s">
        <v>9176</v>
      </c>
      <c r="BB83" s="93" t="s">
        <v>102</v>
      </c>
      <c r="BC83" s="93" t="s">
        <v>102</v>
      </c>
      <c r="BD83" s="96" t="s">
        <v>102</v>
      </c>
      <c r="BE83" s="90">
        <v>-30.6666666666667</v>
      </c>
      <c r="BF83" s="93" t="s">
        <v>211</v>
      </c>
      <c r="BG83" s="93" t="s">
        <v>102</v>
      </c>
      <c r="BH83" s="93" t="s">
        <v>102</v>
      </c>
      <c r="BI83" s="93" t="s">
        <v>102</v>
      </c>
      <c r="BJ83" s="210" t="s">
        <v>646</v>
      </c>
      <c r="BK83" s="93" t="s">
        <v>182</v>
      </c>
      <c r="BL83" s="97" t="s">
        <v>102</v>
      </c>
      <c r="BM83" s="93" t="s">
        <v>105</v>
      </c>
      <c r="BN83" s="93" t="s">
        <v>104</v>
      </c>
      <c r="BO83" s="93" t="s">
        <v>102</v>
      </c>
      <c r="BP83" s="98">
        <v>20180233</v>
      </c>
      <c r="BQ83" s="93" t="s">
        <v>102</v>
      </c>
      <c r="BR83" s="93" t="s">
        <v>102</v>
      </c>
      <c r="BS83" s="93" t="s">
        <v>102</v>
      </c>
      <c r="BT83" s="99" t="s">
        <v>591</v>
      </c>
      <c r="BU83" s="100" t="s">
        <v>10784</v>
      </c>
      <c r="BV83" s="101" t="s">
        <v>471</v>
      </c>
      <c r="BW83" s="136"/>
      <c r="BX83" s="103" t="s">
        <v>565</v>
      </c>
      <c r="BY83" s="104" t="s">
        <v>190</v>
      </c>
      <c r="BZ83" s="136"/>
      <c r="CA83" s="83" t="s">
        <v>599</v>
      </c>
      <c r="CB83" s="106" t="s">
        <v>647</v>
      </c>
      <c r="CC83" s="106" t="s">
        <v>5972</v>
      </c>
      <c r="CD83" s="107"/>
      <c r="CE83" s="108" t="s">
        <v>107</v>
      </c>
      <c r="CF83" s="108" t="s">
        <v>107</v>
      </c>
      <c r="CG83" s="109"/>
      <c r="CH83" s="110" t="s">
        <v>107</v>
      </c>
      <c r="CI83" s="111"/>
      <c r="CJ83" s="112">
        <v>6710</v>
      </c>
      <c r="CK83" s="113">
        <v>86</v>
      </c>
      <c r="CL83" s="114" t="s">
        <v>134</v>
      </c>
      <c r="CM83" s="114" t="s">
        <v>108</v>
      </c>
      <c r="CN83" s="114"/>
      <c r="CO83" s="115" t="s">
        <v>102</v>
      </c>
      <c r="CP83" s="115" t="s">
        <v>102</v>
      </c>
      <c r="CQ83" s="115" t="s">
        <v>102</v>
      </c>
      <c r="CR83" s="115" t="s">
        <v>102</v>
      </c>
      <c r="CS83" s="116"/>
      <c r="CT83" s="117" t="s">
        <v>109</v>
      </c>
      <c r="CU83" s="117" t="s">
        <v>109</v>
      </c>
      <c r="CV83" s="83">
        <v>79</v>
      </c>
      <c r="CW83" s="83" t="s">
        <v>108</v>
      </c>
      <c r="CX83" s="83">
        <v>79</v>
      </c>
      <c r="CY83" s="83" t="s">
        <v>108</v>
      </c>
      <c r="CZ83" s="83">
        <v>6407</v>
      </c>
      <c r="DA83" s="83" t="s">
        <v>419</v>
      </c>
      <c r="DB83" s="83" t="s">
        <v>130</v>
      </c>
      <c r="DC83" s="83" t="s">
        <v>499</v>
      </c>
      <c r="DD83" s="83">
        <v>1128</v>
      </c>
      <c r="DE83" s="83" t="s">
        <v>444</v>
      </c>
      <c r="DF83" s="83" t="s">
        <v>130</v>
      </c>
      <c r="DG83" s="83" t="s">
        <v>499</v>
      </c>
      <c r="DH83" s="83"/>
      <c r="DI83" s="83">
        <v>0</v>
      </c>
      <c r="DJ83" s="83">
        <v>1</v>
      </c>
      <c r="DK83" s="83">
        <v>0</v>
      </c>
      <c r="DL83" s="83">
        <v>0</v>
      </c>
      <c r="DM83" s="83">
        <v>0</v>
      </c>
      <c r="DN83" s="83">
        <v>0</v>
      </c>
      <c r="DO83" s="83">
        <v>0</v>
      </c>
      <c r="DP83" s="83">
        <v>0</v>
      </c>
      <c r="DQ83" s="83">
        <v>0</v>
      </c>
      <c r="DR83" s="83">
        <v>0</v>
      </c>
      <c r="DS83" s="83">
        <v>0</v>
      </c>
      <c r="DT83" s="83">
        <v>3</v>
      </c>
      <c r="DU83" s="83">
        <v>3</v>
      </c>
      <c r="DV83" s="83">
        <v>0</v>
      </c>
      <c r="DW83" s="83">
        <v>0</v>
      </c>
      <c r="DX83" s="83">
        <v>3</v>
      </c>
      <c r="DY83" s="85">
        <v>43725</v>
      </c>
      <c r="DZ83" s="83" t="s">
        <v>4130</v>
      </c>
      <c r="EA83" s="83" t="s">
        <v>102</v>
      </c>
      <c r="EB83" s="83" t="s">
        <v>482</v>
      </c>
      <c r="EC83" s="83">
        <v>79</v>
      </c>
      <c r="ED83" s="83" t="s">
        <v>483</v>
      </c>
      <c r="EE83" s="83">
        <v>1</v>
      </c>
      <c r="EF83" s="83">
        <v>0</v>
      </c>
      <c r="EG83" s="83">
        <v>0</v>
      </c>
      <c r="EH83" s="83" t="s">
        <v>109</v>
      </c>
      <c r="EI83" s="83" t="s">
        <v>108</v>
      </c>
      <c r="EJ83" s="83" t="s">
        <v>583</v>
      </c>
      <c r="EK83" s="83">
        <v>0</v>
      </c>
      <c r="EL83" s="83">
        <v>0</v>
      </c>
      <c r="EM83" s="83">
        <v>1</v>
      </c>
      <c r="EN83" s="83" t="s">
        <v>497</v>
      </c>
      <c r="EO83" s="83"/>
      <c r="EP83" s="83" t="s">
        <v>436</v>
      </c>
      <c r="EQ83" s="136">
        <v>1</v>
      </c>
      <c r="ER83" s="136">
        <v>1</v>
      </c>
      <c r="ES83" s="136">
        <v>1</v>
      </c>
      <c r="ET83" s="136">
        <v>1</v>
      </c>
      <c r="EU83" s="215" t="s">
        <v>269</v>
      </c>
      <c r="EV83" s="136">
        <v>1</v>
      </c>
      <c r="EW83" s="136">
        <v>1</v>
      </c>
      <c r="EX83" s="136">
        <v>1</v>
      </c>
      <c r="EY83" s="136">
        <v>1</v>
      </c>
      <c r="EZ83" s="136">
        <v>1</v>
      </c>
      <c r="FP83" s="215" t="s">
        <v>592</v>
      </c>
      <c r="FQ83" s="136" t="b">
        <v>1</v>
      </c>
      <c r="FR83" s="136" t="b">
        <v>1</v>
      </c>
      <c r="FS83" s="136" t="b">
        <v>1</v>
      </c>
      <c r="FT83" s="136" t="b">
        <v>1</v>
      </c>
      <c r="FX83" s="215" t="s">
        <v>269</v>
      </c>
    </row>
    <row r="84" spans="1:180" ht="60" customHeight="1" x14ac:dyDescent="0.55000000000000004">
      <c r="A84" s="83" t="s">
        <v>130</v>
      </c>
      <c r="B84" s="83" t="s">
        <v>98</v>
      </c>
      <c r="C84" s="136">
        <v>395350</v>
      </c>
      <c r="D84" s="207" t="s">
        <v>628</v>
      </c>
      <c r="E84" s="208" t="s">
        <v>633</v>
      </c>
      <c r="F84" s="83" t="s">
        <v>108</v>
      </c>
      <c r="G84" s="85">
        <v>22744</v>
      </c>
      <c r="H84" s="83" t="s">
        <v>102</v>
      </c>
      <c r="I84" s="85">
        <v>39772</v>
      </c>
      <c r="J84" s="83" t="s">
        <v>228</v>
      </c>
      <c r="K84" s="216">
        <v>361680650242</v>
      </c>
      <c r="L84" s="83" t="s">
        <v>191</v>
      </c>
      <c r="M84" s="85">
        <v>43619</v>
      </c>
      <c r="N84" s="83">
        <v>298.33333333333297</v>
      </c>
      <c r="O84" s="83" t="s">
        <v>193</v>
      </c>
      <c r="P84" s="83" t="s">
        <v>181</v>
      </c>
      <c r="Q84" s="208" t="s">
        <v>5364</v>
      </c>
      <c r="R84" s="83" t="s">
        <v>102</v>
      </c>
      <c r="S84" s="83" t="s">
        <v>102</v>
      </c>
      <c r="T84" s="83" t="s">
        <v>133</v>
      </c>
      <c r="U84" s="83" t="s">
        <v>9177</v>
      </c>
      <c r="V84" s="83" t="s">
        <v>111</v>
      </c>
      <c r="W84" s="83" t="s">
        <v>105</v>
      </c>
      <c r="X84" s="86" t="s">
        <v>5364</v>
      </c>
      <c r="Y84" s="87" t="s">
        <v>102</v>
      </c>
      <c r="Z84" s="87" t="s">
        <v>102</v>
      </c>
      <c r="AA84" s="87" t="s">
        <v>133</v>
      </c>
      <c r="AB84" s="87" t="s">
        <v>9177</v>
      </c>
      <c r="AC84" s="87" t="s">
        <v>111</v>
      </c>
      <c r="AD84" s="87" t="s">
        <v>105</v>
      </c>
      <c r="AE84" s="87" t="s">
        <v>106</v>
      </c>
      <c r="AF84" s="86" t="s">
        <v>5364</v>
      </c>
      <c r="AG84" s="87" t="s">
        <v>486</v>
      </c>
      <c r="AH84" s="87" t="s">
        <v>9177</v>
      </c>
      <c r="AI84" s="87" t="s">
        <v>111</v>
      </c>
      <c r="AJ84" s="87" t="s">
        <v>204</v>
      </c>
      <c r="AK84" s="88"/>
      <c r="AL84" s="83" t="s">
        <v>107</v>
      </c>
      <c r="AM84" s="89" t="s">
        <v>454</v>
      </c>
      <c r="AN84" s="90" t="s">
        <v>416</v>
      </c>
      <c r="AO84" s="91" t="s">
        <v>642</v>
      </c>
      <c r="AP84" s="90">
        <v>8.3333333333333197</v>
      </c>
      <c r="AQ84" s="92" t="s">
        <v>102</v>
      </c>
      <c r="AR84" s="93" t="s">
        <v>102</v>
      </c>
      <c r="AS84" s="93" t="s">
        <v>102</v>
      </c>
      <c r="AT84" s="93" t="s">
        <v>102</v>
      </c>
      <c r="AU84" s="210" t="s">
        <v>644</v>
      </c>
      <c r="AV84" s="93" t="s">
        <v>185</v>
      </c>
      <c r="AW84" s="94" t="s">
        <v>102</v>
      </c>
      <c r="AX84" s="93" t="s">
        <v>183</v>
      </c>
      <c r="AY84" s="95" t="s">
        <v>111</v>
      </c>
      <c r="AZ84" s="93" t="s">
        <v>102</v>
      </c>
      <c r="BA84" s="93" t="s">
        <v>102</v>
      </c>
      <c r="BB84" s="93" t="s">
        <v>102</v>
      </c>
      <c r="BC84" s="93" t="s">
        <v>102</v>
      </c>
      <c r="BD84" s="96" t="s">
        <v>102</v>
      </c>
      <c r="BE84" s="90">
        <v>-31.1666666666667</v>
      </c>
      <c r="BF84" s="93" t="s">
        <v>102</v>
      </c>
      <c r="BG84" s="93" t="s">
        <v>102</v>
      </c>
      <c r="BH84" s="93" t="s">
        <v>102</v>
      </c>
      <c r="BI84" s="93" t="s">
        <v>102</v>
      </c>
      <c r="BJ84" s="210" t="s">
        <v>642</v>
      </c>
      <c r="BK84" s="93" t="s">
        <v>192</v>
      </c>
      <c r="BL84" s="97" t="s">
        <v>102</v>
      </c>
      <c r="BM84" s="93" t="s">
        <v>183</v>
      </c>
      <c r="BN84" s="93" t="s">
        <v>106</v>
      </c>
      <c r="BO84" s="93" t="s">
        <v>102</v>
      </c>
      <c r="BP84" s="98" t="s">
        <v>102</v>
      </c>
      <c r="BQ84" s="93" t="s">
        <v>102</v>
      </c>
      <c r="BR84" s="93" t="s">
        <v>102</v>
      </c>
      <c r="BS84" s="93" t="s">
        <v>102</v>
      </c>
      <c r="BT84" s="99" t="s">
        <v>591</v>
      </c>
      <c r="BU84" s="100" t="s">
        <v>10785</v>
      </c>
      <c r="BV84" s="101" t="s">
        <v>471</v>
      </c>
      <c r="BW84" s="136"/>
      <c r="BX84" s="103" t="s">
        <v>565</v>
      </c>
      <c r="BY84" s="104" t="s">
        <v>190</v>
      </c>
      <c r="BZ84" s="136"/>
      <c r="CA84" s="83" t="s">
        <v>599</v>
      </c>
      <c r="CB84" s="106" t="s">
        <v>647</v>
      </c>
      <c r="CC84" s="106" t="s">
        <v>5984</v>
      </c>
      <c r="CD84" s="107"/>
      <c r="CE84" s="108" t="s">
        <v>107</v>
      </c>
      <c r="CF84" s="108" t="s">
        <v>107</v>
      </c>
      <c r="CG84" s="109"/>
      <c r="CH84" s="110" t="s">
        <v>107</v>
      </c>
      <c r="CI84" s="111"/>
      <c r="CJ84" s="112">
        <v>6710</v>
      </c>
      <c r="CK84" s="113">
        <v>86</v>
      </c>
      <c r="CL84" s="114" t="s">
        <v>134</v>
      </c>
      <c r="CM84" s="114" t="s">
        <v>108</v>
      </c>
      <c r="CN84" s="114"/>
      <c r="CO84" s="115" t="s">
        <v>102</v>
      </c>
      <c r="CP84" s="115" t="s">
        <v>102</v>
      </c>
      <c r="CQ84" s="115" t="s">
        <v>102</v>
      </c>
      <c r="CR84" s="115" t="s">
        <v>102</v>
      </c>
      <c r="CS84" s="116"/>
      <c r="CT84" s="117" t="s">
        <v>109</v>
      </c>
      <c r="CU84" s="117" t="s">
        <v>109</v>
      </c>
      <c r="CV84" s="83">
        <v>80</v>
      </c>
      <c r="CW84" s="83" t="s">
        <v>108</v>
      </c>
      <c r="CX84" s="83">
        <v>80</v>
      </c>
      <c r="CY84" s="83" t="s">
        <v>108</v>
      </c>
      <c r="CZ84" s="83">
        <v>6408</v>
      </c>
      <c r="DA84" s="83" t="s">
        <v>419</v>
      </c>
      <c r="DB84" s="83" t="s">
        <v>130</v>
      </c>
      <c r="DC84" s="83" t="s">
        <v>499</v>
      </c>
      <c r="DD84" s="83">
        <v>1129</v>
      </c>
      <c r="DE84" s="83" t="s">
        <v>444</v>
      </c>
      <c r="DF84" s="83" t="s">
        <v>130</v>
      </c>
      <c r="DG84" s="83" t="s">
        <v>499</v>
      </c>
      <c r="DH84" s="83"/>
      <c r="DI84" s="83">
        <v>0</v>
      </c>
      <c r="DJ84" s="83">
        <v>1</v>
      </c>
      <c r="DK84" s="83">
        <v>0</v>
      </c>
      <c r="DL84" s="83">
        <v>0</v>
      </c>
      <c r="DM84" s="83">
        <v>0</v>
      </c>
      <c r="DN84" s="83">
        <v>0</v>
      </c>
      <c r="DO84" s="83">
        <v>0</v>
      </c>
      <c r="DP84" s="83">
        <v>0</v>
      </c>
      <c r="DQ84" s="83">
        <v>0</v>
      </c>
      <c r="DR84" s="83">
        <v>0</v>
      </c>
      <c r="DS84" s="83">
        <v>0</v>
      </c>
      <c r="DT84" s="83">
        <v>3</v>
      </c>
      <c r="DU84" s="83">
        <v>3</v>
      </c>
      <c r="DV84" s="83">
        <v>0</v>
      </c>
      <c r="DW84" s="83">
        <v>0</v>
      </c>
      <c r="DX84" s="83">
        <v>3</v>
      </c>
      <c r="DY84" s="85">
        <v>43726</v>
      </c>
      <c r="DZ84" s="83" t="s">
        <v>4131</v>
      </c>
      <c r="EA84" s="83" t="s">
        <v>102</v>
      </c>
      <c r="EB84" s="83" t="s">
        <v>482</v>
      </c>
      <c r="EC84" s="83">
        <v>80</v>
      </c>
      <c r="ED84" s="83" t="s">
        <v>483</v>
      </c>
      <c r="EE84" s="83">
        <v>1</v>
      </c>
      <c r="EF84" s="83">
        <v>0</v>
      </c>
      <c r="EG84" s="83">
        <v>0</v>
      </c>
      <c r="EH84" s="83" t="s">
        <v>109</v>
      </c>
      <c r="EI84" s="83" t="s">
        <v>108</v>
      </c>
      <c r="EJ84" s="83" t="s">
        <v>583</v>
      </c>
      <c r="EK84" s="83">
        <v>0</v>
      </c>
      <c r="EL84" s="83">
        <v>0</v>
      </c>
      <c r="EM84" s="83">
        <v>1</v>
      </c>
      <c r="EN84" s="83" t="s">
        <v>497</v>
      </c>
      <c r="EO84" s="83"/>
      <c r="EP84" s="83" t="s">
        <v>436</v>
      </c>
      <c r="EQ84" s="136">
        <v>1</v>
      </c>
      <c r="ER84" s="136">
        <v>1</v>
      </c>
      <c r="ES84" s="136">
        <v>1</v>
      </c>
      <c r="ET84" s="136">
        <v>1</v>
      </c>
      <c r="EU84" s="215" t="s">
        <v>269</v>
      </c>
      <c r="EV84" s="136">
        <v>1</v>
      </c>
      <c r="EW84" s="136">
        <v>1</v>
      </c>
      <c r="EX84" s="136">
        <v>1</v>
      </c>
      <c r="EY84" s="136">
        <v>1</v>
      </c>
      <c r="EZ84" s="136">
        <v>1</v>
      </c>
      <c r="FP84" s="215" t="s">
        <v>592</v>
      </c>
      <c r="FQ84" s="136" t="b">
        <v>1</v>
      </c>
      <c r="FR84" s="136" t="b">
        <v>1</v>
      </c>
      <c r="FS84" s="136" t="b">
        <v>1</v>
      </c>
      <c r="FT84" s="136" t="b">
        <v>1</v>
      </c>
      <c r="FX84" s="215" t="s">
        <v>269</v>
      </c>
    </row>
    <row r="85" spans="1:180" ht="60" customHeight="1" x14ac:dyDescent="0.55000000000000004">
      <c r="A85" s="83" t="s">
        <v>130</v>
      </c>
      <c r="B85" s="83" t="s">
        <v>98</v>
      </c>
      <c r="C85" s="136">
        <v>696653</v>
      </c>
      <c r="D85" s="207" t="s">
        <v>629</v>
      </c>
      <c r="E85" s="208" t="s">
        <v>634</v>
      </c>
      <c r="F85" s="83" t="s">
        <v>108</v>
      </c>
      <c r="G85" s="85">
        <v>26341</v>
      </c>
      <c r="H85" s="83" t="s">
        <v>102</v>
      </c>
      <c r="I85" s="85">
        <v>34633</v>
      </c>
      <c r="J85" s="83" t="s">
        <v>228</v>
      </c>
      <c r="K85" s="216">
        <v>662116113313</v>
      </c>
      <c r="L85" s="83" t="s">
        <v>191</v>
      </c>
      <c r="M85" s="85">
        <v>43642</v>
      </c>
      <c r="N85" s="83">
        <v>293.33333333333297</v>
      </c>
      <c r="O85" s="83" t="s">
        <v>193</v>
      </c>
      <c r="P85" s="83" t="s">
        <v>181</v>
      </c>
      <c r="Q85" s="208" t="s">
        <v>5368</v>
      </c>
      <c r="R85" s="83" t="s">
        <v>102</v>
      </c>
      <c r="S85" s="83" t="s">
        <v>102</v>
      </c>
      <c r="T85" s="83" t="s">
        <v>131</v>
      </c>
      <c r="U85" s="83" t="s">
        <v>9178</v>
      </c>
      <c r="V85" s="83" t="s">
        <v>104</v>
      </c>
      <c r="W85" s="83" t="s">
        <v>105</v>
      </c>
      <c r="X85" s="86" t="s">
        <v>5368</v>
      </c>
      <c r="Y85" s="87" t="s">
        <v>102</v>
      </c>
      <c r="Z85" s="87" t="s">
        <v>102</v>
      </c>
      <c r="AA85" s="87" t="s">
        <v>131</v>
      </c>
      <c r="AB85" s="87" t="s">
        <v>9178</v>
      </c>
      <c r="AC85" s="87" t="s">
        <v>104</v>
      </c>
      <c r="AD85" s="87" t="s">
        <v>105</v>
      </c>
      <c r="AE85" s="87" t="s">
        <v>106</v>
      </c>
      <c r="AF85" s="86" t="s">
        <v>5368</v>
      </c>
      <c r="AG85" s="87" t="s">
        <v>177</v>
      </c>
      <c r="AH85" s="87" t="s">
        <v>9178</v>
      </c>
      <c r="AI85" s="87" t="s">
        <v>104</v>
      </c>
      <c r="AJ85" s="87" t="s">
        <v>204</v>
      </c>
      <c r="AK85" s="88"/>
      <c r="AL85" s="83" t="s">
        <v>107</v>
      </c>
      <c r="AM85" s="89" t="s">
        <v>454</v>
      </c>
      <c r="AN85" s="90" t="s">
        <v>416</v>
      </c>
      <c r="AO85" s="91" t="s">
        <v>643</v>
      </c>
      <c r="AP85" s="90">
        <v>8.3333333333333197</v>
      </c>
      <c r="AQ85" s="92" t="s">
        <v>102</v>
      </c>
      <c r="AR85" s="93" t="s">
        <v>102</v>
      </c>
      <c r="AS85" s="93" t="s">
        <v>102</v>
      </c>
      <c r="AT85" s="93" t="s">
        <v>102</v>
      </c>
      <c r="AU85" s="210" t="s">
        <v>645</v>
      </c>
      <c r="AV85" s="93" t="s">
        <v>185</v>
      </c>
      <c r="AW85" s="94" t="s">
        <v>102</v>
      </c>
      <c r="AX85" s="93" t="s">
        <v>105</v>
      </c>
      <c r="AY85" s="95" t="s">
        <v>104</v>
      </c>
      <c r="AZ85" s="93" t="s">
        <v>102</v>
      </c>
      <c r="BA85" s="93" t="s">
        <v>102</v>
      </c>
      <c r="BB85" s="93" t="s">
        <v>102</v>
      </c>
      <c r="BC85" s="93" t="s">
        <v>102</v>
      </c>
      <c r="BD85" s="96" t="s">
        <v>102</v>
      </c>
      <c r="BE85" s="90">
        <v>-31.6666666666667</v>
      </c>
      <c r="BF85" s="93" t="s">
        <v>102</v>
      </c>
      <c r="BG85" s="93" t="s">
        <v>102</v>
      </c>
      <c r="BH85" s="93" t="s">
        <v>102</v>
      </c>
      <c r="BI85" s="93" t="s">
        <v>102</v>
      </c>
      <c r="BJ85" s="210" t="s">
        <v>643</v>
      </c>
      <c r="BK85" s="93" t="s">
        <v>196</v>
      </c>
      <c r="BL85" s="97" t="s">
        <v>102</v>
      </c>
      <c r="BM85" s="93" t="s">
        <v>105</v>
      </c>
      <c r="BN85" s="93" t="s">
        <v>596</v>
      </c>
      <c r="BO85" s="93" t="s">
        <v>102</v>
      </c>
      <c r="BP85" s="98" t="s">
        <v>102</v>
      </c>
      <c r="BQ85" s="93" t="s">
        <v>102</v>
      </c>
      <c r="BR85" s="93" t="s">
        <v>102</v>
      </c>
      <c r="BS85" s="93" t="s">
        <v>102</v>
      </c>
      <c r="BT85" s="99" t="s">
        <v>591</v>
      </c>
      <c r="BU85" s="100" t="s">
        <v>10786</v>
      </c>
      <c r="BV85" s="101" t="s">
        <v>471</v>
      </c>
      <c r="BW85" s="136"/>
      <c r="BX85" s="103" t="s">
        <v>565</v>
      </c>
      <c r="BY85" s="104" t="s">
        <v>190</v>
      </c>
      <c r="BZ85" s="136"/>
      <c r="CA85" s="83" t="s">
        <v>599</v>
      </c>
      <c r="CB85" s="106" t="s">
        <v>647</v>
      </c>
      <c r="CC85" s="106" t="s">
        <v>5996</v>
      </c>
      <c r="CD85" s="107"/>
      <c r="CE85" s="108" t="s">
        <v>107</v>
      </c>
      <c r="CF85" s="108" t="s">
        <v>107</v>
      </c>
      <c r="CG85" s="109"/>
      <c r="CH85" s="110" t="s">
        <v>107</v>
      </c>
      <c r="CI85" s="111"/>
      <c r="CJ85" s="112">
        <v>6710</v>
      </c>
      <c r="CK85" s="113">
        <v>86</v>
      </c>
      <c r="CL85" s="114" t="s">
        <v>134</v>
      </c>
      <c r="CM85" s="114" t="s">
        <v>108</v>
      </c>
      <c r="CN85" s="114"/>
      <c r="CO85" s="115" t="s">
        <v>102</v>
      </c>
      <c r="CP85" s="115" t="s">
        <v>102</v>
      </c>
      <c r="CQ85" s="115" t="s">
        <v>102</v>
      </c>
      <c r="CR85" s="115" t="s">
        <v>102</v>
      </c>
      <c r="CS85" s="116"/>
      <c r="CT85" s="117" t="s">
        <v>109</v>
      </c>
      <c r="CU85" s="117" t="s">
        <v>109</v>
      </c>
      <c r="CV85" s="83">
        <v>81</v>
      </c>
      <c r="CW85" s="83" t="s">
        <v>108</v>
      </c>
      <c r="CX85" s="83">
        <v>81</v>
      </c>
      <c r="CY85" s="83" t="s">
        <v>108</v>
      </c>
      <c r="CZ85" s="83">
        <v>6409</v>
      </c>
      <c r="DA85" s="83" t="s">
        <v>419</v>
      </c>
      <c r="DB85" s="83" t="s">
        <v>130</v>
      </c>
      <c r="DC85" s="83" t="s">
        <v>499</v>
      </c>
      <c r="DD85" s="83">
        <v>1130</v>
      </c>
      <c r="DE85" s="83" t="s">
        <v>444</v>
      </c>
      <c r="DF85" s="83" t="s">
        <v>130</v>
      </c>
      <c r="DG85" s="83" t="s">
        <v>499</v>
      </c>
      <c r="DH85" s="83"/>
      <c r="DI85" s="83">
        <v>0</v>
      </c>
      <c r="DJ85" s="83">
        <v>1</v>
      </c>
      <c r="DK85" s="83">
        <v>0</v>
      </c>
      <c r="DL85" s="83">
        <v>0</v>
      </c>
      <c r="DM85" s="83">
        <v>0</v>
      </c>
      <c r="DN85" s="83">
        <v>0</v>
      </c>
      <c r="DO85" s="83">
        <v>0</v>
      </c>
      <c r="DP85" s="83">
        <v>0</v>
      </c>
      <c r="DQ85" s="83">
        <v>0</v>
      </c>
      <c r="DR85" s="83">
        <v>0</v>
      </c>
      <c r="DS85" s="83">
        <v>0</v>
      </c>
      <c r="DT85" s="83">
        <v>3</v>
      </c>
      <c r="DU85" s="83">
        <v>3</v>
      </c>
      <c r="DV85" s="83">
        <v>0</v>
      </c>
      <c r="DW85" s="83">
        <v>0</v>
      </c>
      <c r="DX85" s="83">
        <v>3</v>
      </c>
      <c r="DY85" s="85">
        <v>43727</v>
      </c>
      <c r="DZ85" s="83" t="s">
        <v>4132</v>
      </c>
      <c r="EA85" s="83" t="s">
        <v>102</v>
      </c>
      <c r="EB85" s="83" t="s">
        <v>482</v>
      </c>
      <c r="EC85" s="83">
        <v>81</v>
      </c>
      <c r="ED85" s="83" t="s">
        <v>483</v>
      </c>
      <c r="EE85" s="83">
        <v>1</v>
      </c>
      <c r="EF85" s="83">
        <v>0</v>
      </c>
      <c r="EG85" s="83">
        <v>0</v>
      </c>
      <c r="EH85" s="83" t="s">
        <v>109</v>
      </c>
      <c r="EI85" s="83" t="s">
        <v>108</v>
      </c>
      <c r="EJ85" s="83" t="s">
        <v>583</v>
      </c>
      <c r="EK85" s="83">
        <v>0</v>
      </c>
      <c r="EL85" s="83">
        <v>0</v>
      </c>
      <c r="EM85" s="83">
        <v>1</v>
      </c>
      <c r="EN85" s="83" t="s">
        <v>497</v>
      </c>
      <c r="EO85" s="83"/>
      <c r="EP85" s="83" t="s">
        <v>436</v>
      </c>
      <c r="EQ85" s="136">
        <v>1</v>
      </c>
      <c r="ER85" s="136">
        <v>1</v>
      </c>
      <c r="ES85" s="136">
        <v>1</v>
      </c>
      <c r="ET85" s="136">
        <v>1</v>
      </c>
      <c r="EU85" s="215" t="s">
        <v>269</v>
      </c>
      <c r="EV85" s="136">
        <v>1</v>
      </c>
      <c r="EW85" s="136">
        <v>1</v>
      </c>
      <c r="EX85" s="136">
        <v>1</v>
      </c>
      <c r="EY85" s="136">
        <v>1</v>
      </c>
      <c r="EZ85" s="136">
        <v>1</v>
      </c>
      <c r="FP85" s="215" t="s">
        <v>592</v>
      </c>
      <c r="FQ85" s="136" t="b">
        <v>1</v>
      </c>
      <c r="FR85" s="136" t="b">
        <v>1</v>
      </c>
      <c r="FS85" s="136" t="b">
        <v>1</v>
      </c>
      <c r="FT85" s="136" t="b">
        <v>1</v>
      </c>
      <c r="FX85" s="215" t="s">
        <v>269</v>
      </c>
    </row>
    <row r="86" spans="1:180" ht="60" customHeight="1" x14ac:dyDescent="0.55000000000000004">
      <c r="A86" s="83" t="s">
        <v>130</v>
      </c>
      <c r="B86" s="83" t="s">
        <v>98</v>
      </c>
      <c r="C86" s="136">
        <v>996797</v>
      </c>
      <c r="D86" s="207" t="s">
        <v>627</v>
      </c>
      <c r="E86" s="208" t="s">
        <v>630</v>
      </c>
      <c r="F86" s="83" t="s">
        <v>108</v>
      </c>
      <c r="G86" s="85">
        <v>20621</v>
      </c>
      <c r="H86" s="83" t="s">
        <v>102</v>
      </c>
      <c r="I86" s="85">
        <v>39794</v>
      </c>
      <c r="J86" s="83" t="s">
        <v>228</v>
      </c>
      <c r="K86" s="216">
        <v>446152326257</v>
      </c>
      <c r="L86" s="83" t="s">
        <v>191</v>
      </c>
      <c r="M86" s="85">
        <v>43631</v>
      </c>
      <c r="N86" s="83">
        <v>288.33333333333297</v>
      </c>
      <c r="O86" s="83" t="s">
        <v>180</v>
      </c>
      <c r="P86" s="83" t="s">
        <v>181</v>
      </c>
      <c r="Q86" s="208" t="s">
        <v>5372</v>
      </c>
      <c r="R86" s="83" t="s">
        <v>102</v>
      </c>
      <c r="S86" s="83" t="s">
        <v>102</v>
      </c>
      <c r="T86" s="83" t="s">
        <v>199</v>
      </c>
      <c r="U86" s="83" t="s">
        <v>9179</v>
      </c>
      <c r="V86" s="83" t="s">
        <v>104</v>
      </c>
      <c r="W86" s="83" t="s">
        <v>105</v>
      </c>
      <c r="X86" s="86" t="s">
        <v>5372</v>
      </c>
      <c r="Y86" s="87" t="s">
        <v>102</v>
      </c>
      <c r="Z86" s="87" t="s">
        <v>102</v>
      </c>
      <c r="AA86" s="87" t="s">
        <v>199</v>
      </c>
      <c r="AB86" s="87" t="s">
        <v>9179</v>
      </c>
      <c r="AC86" s="87" t="s">
        <v>104</v>
      </c>
      <c r="AD86" s="87" t="s">
        <v>105</v>
      </c>
      <c r="AE86" s="87" t="s">
        <v>106</v>
      </c>
      <c r="AF86" s="86" t="s">
        <v>5372</v>
      </c>
      <c r="AG86" s="87" t="s">
        <v>489</v>
      </c>
      <c r="AH86" s="87" t="s">
        <v>9180</v>
      </c>
      <c r="AI86" s="87" t="s">
        <v>104</v>
      </c>
      <c r="AJ86" s="87" t="s">
        <v>204</v>
      </c>
      <c r="AK86" s="88"/>
      <c r="AL86" s="83" t="s">
        <v>107</v>
      </c>
      <c r="AM86" s="89" t="s">
        <v>454</v>
      </c>
      <c r="AN86" s="90" t="s">
        <v>416</v>
      </c>
      <c r="AO86" s="91" t="s">
        <v>641</v>
      </c>
      <c r="AP86" s="90">
        <v>8.3333333333333197</v>
      </c>
      <c r="AQ86" s="92" t="s">
        <v>211</v>
      </c>
      <c r="AR86" s="93" t="s">
        <v>102</v>
      </c>
      <c r="AS86" s="93" t="s">
        <v>102</v>
      </c>
      <c r="AT86" s="93" t="s">
        <v>102</v>
      </c>
      <c r="AU86" s="210" t="s">
        <v>641</v>
      </c>
      <c r="AV86" s="93" t="s">
        <v>192</v>
      </c>
      <c r="AW86" s="94" t="s">
        <v>102</v>
      </c>
      <c r="AX86" s="93" t="s">
        <v>105</v>
      </c>
      <c r="AY86" s="95" t="s">
        <v>188</v>
      </c>
      <c r="AZ86" s="93" t="s">
        <v>102</v>
      </c>
      <c r="BA86" s="93" t="s">
        <v>9181</v>
      </c>
      <c r="BB86" s="93" t="s">
        <v>102</v>
      </c>
      <c r="BC86" s="93" t="s">
        <v>102</v>
      </c>
      <c r="BD86" s="96" t="s">
        <v>102</v>
      </c>
      <c r="BE86" s="90">
        <v>-32.1666666666667</v>
      </c>
      <c r="BF86" s="93" t="s">
        <v>211</v>
      </c>
      <c r="BG86" s="93" t="s">
        <v>102</v>
      </c>
      <c r="BH86" s="93" t="s">
        <v>102</v>
      </c>
      <c r="BI86" s="93" t="s">
        <v>102</v>
      </c>
      <c r="BJ86" s="210" t="s">
        <v>646</v>
      </c>
      <c r="BK86" s="93" t="s">
        <v>182</v>
      </c>
      <c r="BL86" s="97" t="s">
        <v>102</v>
      </c>
      <c r="BM86" s="93" t="s">
        <v>105</v>
      </c>
      <c r="BN86" s="93" t="s">
        <v>104</v>
      </c>
      <c r="BO86" s="93" t="s">
        <v>102</v>
      </c>
      <c r="BP86" s="98">
        <v>20180234</v>
      </c>
      <c r="BQ86" s="93" t="s">
        <v>102</v>
      </c>
      <c r="BR86" s="93" t="s">
        <v>102</v>
      </c>
      <c r="BS86" s="93" t="s">
        <v>102</v>
      </c>
      <c r="BT86" s="99" t="s">
        <v>591</v>
      </c>
      <c r="BU86" s="100" t="s">
        <v>10787</v>
      </c>
      <c r="BV86" s="101" t="s">
        <v>471</v>
      </c>
      <c r="BW86" s="136"/>
      <c r="BX86" s="103" t="s">
        <v>565</v>
      </c>
      <c r="BY86" s="104" t="s">
        <v>190</v>
      </c>
      <c r="BZ86" s="136"/>
      <c r="CA86" s="83" t="s">
        <v>599</v>
      </c>
      <c r="CB86" s="106" t="s">
        <v>647</v>
      </c>
      <c r="CC86" s="106" t="s">
        <v>6008</v>
      </c>
      <c r="CD86" s="107"/>
      <c r="CE86" s="108" t="s">
        <v>107</v>
      </c>
      <c r="CF86" s="108" t="s">
        <v>107</v>
      </c>
      <c r="CG86" s="109"/>
      <c r="CH86" s="110" t="s">
        <v>107</v>
      </c>
      <c r="CI86" s="111"/>
      <c r="CJ86" s="112">
        <v>6710</v>
      </c>
      <c r="CK86" s="113">
        <v>86</v>
      </c>
      <c r="CL86" s="114" t="s">
        <v>134</v>
      </c>
      <c r="CM86" s="114" t="s">
        <v>108</v>
      </c>
      <c r="CN86" s="114"/>
      <c r="CO86" s="115" t="s">
        <v>102</v>
      </c>
      <c r="CP86" s="115" t="s">
        <v>102</v>
      </c>
      <c r="CQ86" s="115" t="s">
        <v>102</v>
      </c>
      <c r="CR86" s="115" t="s">
        <v>102</v>
      </c>
      <c r="CS86" s="116"/>
      <c r="CT86" s="117" t="s">
        <v>109</v>
      </c>
      <c r="CU86" s="117" t="s">
        <v>109</v>
      </c>
      <c r="CV86" s="83">
        <v>82</v>
      </c>
      <c r="CW86" s="83" t="s">
        <v>108</v>
      </c>
      <c r="CX86" s="83">
        <v>82</v>
      </c>
      <c r="CY86" s="83" t="s">
        <v>108</v>
      </c>
      <c r="CZ86" s="83">
        <v>6410</v>
      </c>
      <c r="DA86" s="83" t="s">
        <v>419</v>
      </c>
      <c r="DB86" s="83" t="s">
        <v>130</v>
      </c>
      <c r="DC86" s="83" t="s">
        <v>499</v>
      </c>
      <c r="DD86" s="83">
        <v>1131</v>
      </c>
      <c r="DE86" s="83" t="s">
        <v>444</v>
      </c>
      <c r="DF86" s="83" t="s">
        <v>130</v>
      </c>
      <c r="DG86" s="83" t="s">
        <v>499</v>
      </c>
      <c r="DH86" s="83"/>
      <c r="DI86" s="83">
        <v>0</v>
      </c>
      <c r="DJ86" s="83">
        <v>1</v>
      </c>
      <c r="DK86" s="83">
        <v>0</v>
      </c>
      <c r="DL86" s="83">
        <v>0</v>
      </c>
      <c r="DM86" s="83">
        <v>0</v>
      </c>
      <c r="DN86" s="83">
        <v>0</v>
      </c>
      <c r="DO86" s="83">
        <v>0</v>
      </c>
      <c r="DP86" s="83">
        <v>0</v>
      </c>
      <c r="DQ86" s="83">
        <v>0</v>
      </c>
      <c r="DR86" s="83">
        <v>0</v>
      </c>
      <c r="DS86" s="83">
        <v>0</v>
      </c>
      <c r="DT86" s="83">
        <v>3</v>
      </c>
      <c r="DU86" s="83">
        <v>3</v>
      </c>
      <c r="DV86" s="83">
        <v>0</v>
      </c>
      <c r="DW86" s="83">
        <v>0</v>
      </c>
      <c r="DX86" s="83">
        <v>3</v>
      </c>
      <c r="DY86" s="85">
        <v>43728</v>
      </c>
      <c r="DZ86" s="83" t="s">
        <v>4133</v>
      </c>
      <c r="EA86" s="83" t="s">
        <v>102</v>
      </c>
      <c r="EB86" s="83" t="s">
        <v>482</v>
      </c>
      <c r="EC86" s="83">
        <v>82</v>
      </c>
      <c r="ED86" s="83" t="s">
        <v>483</v>
      </c>
      <c r="EE86" s="83">
        <v>1</v>
      </c>
      <c r="EF86" s="83">
        <v>0</v>
      </c>
      <c r="EG86" s="83">
        <v>0</v>
      </c>
      <c r="EH86" s="83" t="s">
        <v>109</v>
      </c>
      <c r="EI86" s="83" t="s">
        <v>108</v>
      </c>
      <c r="EJ86" s="83" t="s">
        <v>583</v>
      </c>
      <c r="EK86" s="83">
        <v>0</v>
      </c>
      <c r="EL86" s="83">
        <v>0</v>
      </c>
      <c r="EM86" s="83">
        <v>1</v>
      </c>
      <c r="EN86" s="83" t="s">
        <v>497</v>
      </c>
      <c r="EO86" s="83"/>
      <c r="EP86" s="83" t="s">
        <v>436</v>
      </c>
      <c r="EQ86" s="136">
        <v>1</v>
      </c>
      <c r="ER86" s="136">
        <v>1</v>
      </c>
      <c r="ES86" s="136">
        <v>1</v>
      </c>
      <c r="ET86" s="136">
        <v>1</v>
      </c>
      <c r="EU86" s="215" t="s">
        <v>269</v>
      </c>
      <c r="EV86" s="136">
        <v>1</v>
      </c>
      <c r="EW86" s="136">
        <v>1</v>
      </c>
      <c r="EX86" s="136">
        <v>1</v>
      </c>
      <c r="EY86" s="136">
        <v>1</v>
      </c>
      <c r="EZ86" s="136">
        <v>1</v>
      </c>
      <c r="FP86" s="215" t="s">
        <v>592</v>
      </c>
      <c r="FQ86" s="136" t="b">
        <v>1</v>
      </c>
      <c r="FR86" s="136" t="b">
        <v>1</v>
      </c>
      <c r="FS86" s="136" t="b">
        <v>1</v>
      </c>
      <c r="FT86" s="136" t="b">
        <v>1</v>
      </c>
      <c r="FX86" s="215" t="s">
        <v>269</v>
      </c>
    </row>
    <row r="87" spans="1:180" ht="60" customHeight="1" x14ac:dyDescent="0.55000000000000004">
      <c r="A87" s="83" t="s">
        <v>130</v>
      </c>
      <c r="B87" s="83" t="s">
        <v>98</v>
      </c>
      <c r="C87" s="136">
        <v>682731</v>
      </c>
      <c r="D87" s="207" t="s">
        <v>628</v>
      </c>
      <c r="E87" s="208" t="s">
        <v>633</v>
      </c>
      <c r="F87" s="83" t="s">
        <v>108</v>
      </c>
      <c r="G87" s="85">
        <v>22744</v>
      </c>
      <c r="H87" s="83" t="s">
        <v>102</v>
      </c>
      <c r="I87" s="85">
        <v>39772</v>
      </c>
      <c r="J87" s="83" t="s">
        <v>228</v>
      </c>
      <c r="K87" s="216">
        <v>266364387830</v>
      </c>
      <c r="L87" s="83" t="s">
        <v>191</v>
      </c>
      <c r="M87" s="85">
        <v>43619</v>
      </c>
      <c r="N87" s="83">
        <v>283.33333333333297</v>
      </c>
      <c r="O87" s="83" t="s">
        <v>193</v>
      </c>
      <c r="P87" s="83" t="s">
        <v>181</v>
      </c>
      <c r="Q87" s="208" t="s">
        <v>5376</v>
      </c>
      <c r="R87" s="83" t="s">
        <v>102</v>
      </c>
      <c r="S87" s="83" t="s">
        <v>102</v>
      </c>
      <c r="T87" s="83" t="s">
        <v>133</v>
      </c>
      <c r="U87" s="83" t="s">
        <v>9182</v>
      </c>
      <c r="V87" s="83" t="s">
        <v>111</v>
      </c>
      <c r="W87" s="83" t="s">
        <v>105</v>
      </c>
      <c r="X87" s="86" t="s">
        <v>5376</v>
      </c>
      <c r="Y87" s="87" t="s">
        <v>102</v>
      </c>
      <c r="Z87" s="87" t="s">
        <v>102</v>
      </c>
      <c r="AA87" s="87" t="s">
        <v>133</v>
      </c>
      <c r="AB87" s="87" t="s">
        <v>9182</v>
      </c>
      <c r="AC87" s="87" t="s">
        <v>111</v>
      </c>
      <c r="AD87" s="87" t="s">
        <v>105</v>
      </c>
      <c r="AE87" s="87" t="s">
        <v>106</v>
      </c>
      <c r="AF87" s="86" t="s">
        <v>5376</v>
      </c>
      <c r="AG87" s="87" t="s">
        <v>486</v>
      </c>
      <c r="AH87" s="87" t="s">
        <v>9182</v>
      </c>
      <c r="AI87" s="87" t="s">
        <v>111</v>
      </c>
      <c r="AJ87" s="87" t="s">
        <v>204</v>
      </c>
      <c r="AK87" s="88"/>
      <c r="AL87" s="83" t="s">
        <v>107</v>
      </c>
      <c r="AM87" s="89" t="s">
        <v>454</v>
      </c>
      <c r="AN87" s="90" t="s">
        <v>416</v>
      </c>
      <c r="AO87" s="91" t="s">
        <v>642</v>
      </c>
      <c r="AP87" s="90">
        <v>8.3333333333333197</v>
      </c>
      <c r="AQ87" s="92" t="s">
        <v>102</v>
      </c>
      <c r="AR87" s="93" t="s">
        <v>102</v>
      </c>
      <c r="AS87" s="93" t="s">
        <v>102</v>
      </c>
      <c r="AT87" s="93" t="s">
        <v>102</v>
      </c>
      <c r="AU87" s="210" t="s">
        <v>644</v>
      </c>
      <c r="AV87" s="93" t="s">
        <v>185</v>
      </c>
      <c r="AW87" s="94" t="s">
        <v>102</v>
      </c>
      <c r="AX87" s="93" t="s">
        <v>183</v>
      </c>
      <c r="AY87" s="95" t="s">
        <v>111</v>
      </c>
      <c r="AZ87" s="93" t="s">
        <v>102</v>
      </c>
      <c r="BA87" s="93" t="s">
        <v>102</v>
      </c>
      <c r="BB87" s="93" t="s">
        <v>102</v>
      </c>
      <c r="BC87" s="93" t="s">
        <v>102</v>
      </c>
      <c r="BD87" s="96" t="s">
        <v>102</v>
      </c>
      <c r="BE87" s="90">
        <v>-32.6666666666667</v>
      </c>
      <c r="BF87" s="93" t="s">
        <v>102</v>
      </c>
      <c r="BG87" s="93" t="s">
        <v>102</v>
      </c>
      <c r="BH87" s="93" t="s">
        <v>102</v>
      </c>
      <c r="BI87" s="93" t="s">
        <v>102</v>
      </c>
      <c r="BJ87" s="210" t="s">
        <v>642</v>
      </c>
      <c r="BK87" s="93" t="s">
        <v>192</v>
      </c>
      <c r="BL87" s="97" t="s">
        <v>102</v>
      </c>
      <c r="BM87" s="93" t="s">
        <v>183</v>
      </c>
      <c r="BN87" s="93" t="s">
        <v>106</v>
      </c>
      <c r="BO87" s="93" t="s">
        <v>102</v>
      </c>
      <c r="BP87" s="98" t="s">
        <v>102</v>
      </c>
      <c r="BQ87" s="93" t="s">
        <v>102</v>
      </c>
      <c r="BR87" s="93" t="s">
        <v>102</v>
      </c>
      <c r="BS87" s="93" t="s">
        <v>102</v>
      </c>
      <c r="BT87" s="99" t="s">
        <v>591</v>
      </c>
      <c r="BU87" s="100" t="s">
        <v>10788</v>
      </c>
      <c r="BV87" s="101" t="s">
        <v>471</v>
      </c>
      <c r="BW87" s="136"/>
      <c r="BX87" s="103" t="s">
        <v>565</v>
      </c>
      <c r="BY87" s="104" t="s">
        <v>190</v>
      </c>
      <c r="BZ87" s="136"/>
      <c r="CA87" s="83" t="s">
        <v>599</v>
      </c>
      <c r="CB87" s="106" t="s">
        <v>647</v>
      </c>
      <c r="CC87" s="106" t="s">
        <v>6020</v>
      </c>
      <c r="CD87" s="107"/>
      <c r="CE87" s="108" t="s">
        <v>107</v>
      </c>
      <c r="CF87" s="108" t="s">
        <v>107</v>
      </c>
      <c r="CG87" s="109"/>
      <c r="CH87" s="110" t="s">
        <v>107</v>
      </c>
      <c r="CI87" s="111"/>
      <c r="CJ87" s="112">
        <v>6710</v>
      </c>
      <c r="CK87" s="113">
        <v>86</v>
      </c>
      <c r="CL87" s="114" t="s">
        <v>134</v>
      </c>
      <c r="CM87" s="114" t="s">
        <v>108</v>
      </c>
      <c r="CN87" s="114"/>
      <c r="CO87" s="115" t="s">
        <v>102</v>
      </c>
      <c r="CP87" s="115" t="s">
        <v>102</v>
      </c>
      <c r="CQ87" s="115" t="s">
        <v>102</v>
      </c>
      <c r="CR87" s="115" t="s">
        <v>102</v>
      </c>
      <c r="CS87" s="116"/>
      <c r="CT87" s="117" t="s">
        <v>109</v>
      </c>
      <c r="CU87" s="117" t="s">
        <v>109</v>
      </c>
      <c r="CV87" s="83">
        <v>83</v>
      </c>
      <c r="CW87" s="83" t="s">
        <v>108</v>
      </c>
      <c r="CX87" s="83">
        <v>83</v>
      </c>
      <c r="CY87" s="83" t="s">
        <v>108</v>
      </c>
      <c r="CZ87" s="83">
        <v>6411</v>
      </c>
      <c r="DA87" s="83" t="s">
        <v>419</v>
      </c>
      <c r="DB87" s="83" t="s">
        <v>130</v>
      </c>
      <c r="DC87" s="83" t="s">
        <v>499</v>
      </c>
      <c r="DD87" s="83">
        <v>1132</v>
      </c>
      <c r="DE87" s="83" t="s">
        <v>444</v>
      </c>
      <c r="DF87" s="83" t="s">
        <v>130</v>
      </c>
      <c r="DG87" s="83" t="s">
        <v>499</v>
      </c>
      <c r="DH87" s="83"/>
      <c r="DI87" s="83">
        <v>0</v>
      </c>
      <c r="DJ87" s="83">
        <v>1</v>
      </c>
      <c r="DK87" s="83">
        <v>0</v>
      </c>
      <c r="DL87" s="83">
        <v>0</v>
      </c>
      <c r="DM87" s="83">
        <v>0</v>
      </c>
      <c r="DN87" s="83">
        <v>0</v>
      </c>
      <c r="DO87" s="83">
        <v>0</v>
      </c>
      <c r="DP87" s="83">
        <v>0</v>
      </c>
      <c r="DQ87" s="83">
        <v>0</v>
      </c>
      <c r="DR87" s="83">
        <v>0</v>
      </c>
      <c r="DS87" s="83">
        <v>0</v>
      </c>
      <c r="DT87" s="83">
        <v>3</v>
      </c>
      <c r="DU87" s="83">
        <v>3</v>
      </c>
      <c r="DV87" s="83">
        <v>0</v>
      </c>
      <c r="DW87" s="83">
        <v>0</v>
      </c>
      <c r="DX87" s="83">
        <v>3</v>
      </c>
      <c r="DY87" s="85">
        <v>43729</v>
      </c>
      <c r="DZ87" s="83" t="s">
        <v>4134</v>
      </c>
      <c r="EA87" s="83" t="s">
        <v>102</v>
      </c>
      <c r="EB87" s="83" t="s">
        <v>482</v>
      </c>
      <c r="EC87" s="83">
        <v>83</v>
      </c>
      <c r="ED87" s="83" t="s">
        <v>483</v>
      </c>
      <c r="EE87" s="83">
        <v>1</v>
      </c>
      <c r="EF87" s="83">
        <v>0</v>
      </c>
      <c r="EG87" s="83">
        <v>0</v>
      </c>
      <c r="EH87" s="83" t="s">
        <v>109</v>
      </c>
      <c r="EI87" s="83" t="s">
        <v>108</v>
      </c>
      <c r="EJ87" s="83" t="s">
        <v>583</v>
      </c>
      <c r="EK87" s="83">
        <v>0</v>
      </c>
      <c r="EL87" s="83">
        <v>0</v>
      </c>
      <c r="EM87" s="83">
        <v>1</v>
      </c>
      <c r="EN87" s="83" t="s">
        <v>497</v>
      </c>
      <c r="EO87" s="83"/>
      <c r="EP87" s="83" t="s">
        <v>436</v>
      </c>
      <c r="EQ87" s="136">
        <v>1</v>
      </c>
      <c r="ER87" s="136">
        <v>1</v>
      </c>
      <c r="ES87" s="136">
        <v>1</v>
      </c>
      <c r="ET87" s="136">
        <v>1</v>
      </c>
      <c r="EU87" s="215" t="s">
        <v>269</v>
      </c>
      <c r="EV87" s="136">
        <v>1</v>
      </c>
      <c r="EW87" s="136">
        <v>1</v>
      </c>
      <c r="EX87" s="136">
        <v>1</v>
      </c>
      <c r="EY87" s="136">
        <v>1</v>
      </c>
      <c r="EZ87" s="136">
        <v>1</v>
      </c>
      <c r="FP87" s="215" t="s">
        <v>592</v>
      </c>
      <c r="FQ87" s="136" t="b">
        <v>1</v>
      </c>
      <c r="FR87" s="136" t="b">
        <v>1</v>
      </c>
      <c r="FS87" s="136" t="b">
        <v>1</v>
      </c>
      <c r="FT87" s="136" t="b">
        <v>1</v>
      </c>
      <c r="FX87" s="215" t="s">
        <v>269</v>
      </c>
    </row>
    <row r="88" spans="1:180" ht="60" customHeight="1" x14ac:dyDescent="0.55000000000000004">
      <c r="A88" s="83" t="s">
        <v>130</v>
      </c>
      <c r="B88" s="83" t="s">
        <v>98</v>
      </c>
      <c r="C88" s="136">
        <v>927048</v>
      </c>
      <c r="D88" s="207" t="s">
        <v>629</v>
      </c>
      <c r="E88" s="208" t="s">
        <v>634</v>
      </c>
      <c r="F88" s="83" t="s">
        <v>108</v>
      </c>
      <c r="G88" s="85">
        <v>26341</v>
      </c>
      <c r="H88" s="83" t="s">
        <v>102</v>
      </c>
      <c r="I88" s="85">
        <v>34633</v>
      </c>
      <c r="J88" s="83" t="s">
        <v>228</v>
      </c>
      <c r="K88" s="216">
        <v>244437739034</v>
      </c>
      <c r="L88" s="83" t="s">
        <v>191</v>
      </c>
      <c r="M88" s="85">
        <v>43642</v>
      </c>
      <c r="N88" s="83">
        <v>278.33333333333297</v>
      </c>
      <c r="O88" s="83" t="s">
        <v>193</v>
      </c>
      <c r="P88" s="83" t="s">
        <v>181</v>
      </c>
      <c r="Q88" s="208" t="s">
        <v>5380</v>
      </c>
      <c r="R88" s="83" t="s">
        <v>102</v>
      </c>
      <c r="S88" s="83" t="s">
        <v>102</v>
      </c>
      <c r="T88" s="83" t="s">
        <v>131</v>
      </c>
      <c r="U88" s="83" t="s">
        <v>9183</v>
      </c>
      <c r="V88" s="83" t="s">
        <v>104</v>
      </c>
      <c r="W88" s="83" t="s">
        <v>105</v>
      </c>
      <c r="X88" s="86" t="s">
        <v>5380</v>
      </c>
      <c r="Y88" s="87" t="s">
        <v>102</v>
      </c>
      <c r="Z88" s="87" t="s">
        <v>102</v>
      </c>
      <c r="AA88" s="87" t="s">
        <v>131</v>
      </c>
      <c r="AB88" s="87" t="s">
        <v>9183</v>
      </c>
      <c r="AC88" s="87" t="s">
        <v>104</v>
      </c>
      <c r="AD88" s="87" t="s">
        <v>105</v>
      </c>
      <c r="AE88" s="87" t="s">
        <v>106</v>
      </c>
      <c r="AF88" s="86" t="s">
        <v>5380</v>
      </c>
      <c r="AG88" s="87" t="s">
        <v>177</v>
      </c>
      <c r="AH88" s="87" t="s">
        <v>9183</v>
      </c>
      <c r="AI88" s="87" t="s">
        <v>104</v>
      </c>
      <c r="AJ88" s="87" t="s">
        <v>204</v>
      </c>
      <c r="AK88" s="88"/>
      <c r="AL88" s="83" t="s">
        <v>107</v>
      </c>
      <c r="AM88" s="89" t="s">
        <v>454</v>
      </c>
      <c r="AN88" s="90" t="s">
        <v>416</v>
      </c>
      <c r="AO88" s="91" t="s">
        <v>643</v>
      </c>
      <c r="AP88" s="90">
        <v>8.3333333333333197</v>
      </c>
      <c r="AQ88" s="92" t="s">
        <v>102</v>
      </c>
      <c r="AR88" s="93" t="s">
        <v>102</v>
      </c>
      <c r="AS88" s="93" t="s">
        <v>102</v>
      </c>
      <c r="AT88" s="93" t="s">
        <v>102</v>
      </c>
      <c r="AU88" s="210" t="s">
        <v>645</v>
      </c>
      <c r="AV88" s="93" t="s">
        <v>185</v>
      </c>
      <c r="AW88" s="94" t="s">
        <v>102</v>
      </c>
      <c r="AX88" s="93" t="s">
        <v>105</v>
      </c>
      <c r="AY88" s="95" t="s">
        <v>104</v>
      </c>
      <c r="AZ88" s="93" t="s">
        <v>102</v>
      </c>
      <c r="BA88" s="93" t="s">
        <v>102</v>
      </c>
      <c r="BB88" s="93" t="s">
        <v>102</v>
      </c>
      <c r="BC88" s="93" t="s">
        <v>102</v>
      </c>
      <c r="BD88" s="96" t="s">
        <v>102</v>
      </c>
      <c r="BE88" s="90">
        <v>-33.1666666666667</v>
      </c>
      <c r="BF88" s="93" t="s">
        <v>102</v>
      </c>
      <c r="BG88" s="93" t="s">
        <v>102</v>
      </c>
      <c r="BH88" s="93" t="s">
        <v>102</v>
      </c>
      <c r="BI88" s="93" t="s">
        <v>102</v>
      </c>
      <c r="BJ88" s="210" t="s">
        <v>643</v>
      </c>
      <c r="BK88" s="93" t="s">
        <v>196</v>
      </c>
      <c r="BL88" s="97" t="s">
        <v>102</v>
      </c>
      <c r="BM88" s="93" t="s">
        <v>105</v>
      </c>
      <c r="BN88" s="93" t="s">
        <v>596</v>
      </c>
      <c r="BO88" s="93" t="s">
        <v>102</v>
      </c>
      <c r="BP88" s="98" t="s">
        <v>102</v>
      </c>
      <c r="BQ88" s="93" t="s">
        <v>102</v>
      </c>
      <c r="BR88" s="93" t="s">
        <v>102</v>
      </c>
      <c r="BS88" s="93" t="s">
        <v>102</v>
      </c>
      <c r="BT88" s="99" t="s">
        <v>591</v>
      </c>
      <c r="BU88" s="100" t="s">
        <v>10789</v>
      </c>
      <c r="BV88" s="101" t="s">
        <v>471</v>
      </c>
      <c r="BW88" s="136"/>
      <c r="BX88" s="103" t="s">
        <v>565</v>
      </c>
      <c r="BY88" s="104" t="s">
        <v>190</v>
      </c>
      <c r="BZ88" s="136"/>
      <c r="CA88" s="83" t="s">
        <v>599</v>
      </c>
      <c r="CB88" s="106" t="s">
        <v>647</v>
      </c>
      <c r="CC88" s="106" t="s">
        <v>6032</v>
      </c>
      <c r="CD88" s="107"/>
      <c r="CE88" s="108" t="s">
        <v>107</v>
      </c>
      <c r="CF88" s="108" t="s">
        <v>107</v>
      </c>
      <c r="CG88" s="109"/>
      <c r="CH88" s="110" t="s">
        <v>107</v>
      </c>
      <c r="CI88" s="111"/>
      <c r="CJ88" s="112">
        <v>6710</v>
      </c>
      <c r="CK88" s="113">
        <v>86</v>
      </c>
      <c r="CL88" s="114" t="s">
        <v>134</v>
      </c>
      <c r="CM88" s="114" t="s">
        <v>108</v>
      </c>
      <c r="CN88" s="114"/>
      <c r="CO88" s="115" t="s">
        <v>102</v>
      </c>
      <c r="CP88" s="115" t="s">
        <v>102</v>
      </c>
      <c r="CQ88" s="115" t="s">
        <v>102</v>
      </c>
      <c r="CR88" s="115" t="s">
        <v>102</v>
      </c>
      <c r="CS88" s="116"/>
      <c r="CT88" s="117" t="s">
        <v>109</v>
      </c>
      <c r="CU88" s="117" t="s">
        <v>109</v>
      </c>
      <c r="CV88" s="83">
        <v>84</v>
      </c>
      <c r="CW88" s="83" t="s">
        <v>108</v>
      </c>
      <c r="CX88" s="83">
        <v>84</v>
      </c>
      <c r="CY88" s="83" t="s">
        <v>108</v>
      </c>
      <c r="CZ88" s="83">
        <v>6412</v>
      </c>
      <c r="DA88" s="83" t="s">
        <v>419</v>
      </c>
      <c r="DB88" s="83" t="s">
        <v>130</v>
      </c>
      <c r="DC88" s="83" t="s">
        <v>499</v>
      </c>
      <c r="DD88" s="83">
        <v>1133</v>
      </c>
      <c r="DE88" s="83" t="s">
        <v>444</v>
      </c>
      <c r="DF88" s="83" t="s">
        <v>130</v>
      </c>
      <c r="DG88" s="83" t="s">
        <v>499</v>
      </c>
      <c r="DH88" s="83"/>
      <c r="DI88" s="83">
        <v>0</v>
      </c>
      <c r="DJ88" s="83">
        <v>1</v>
      </c>
      <c r="DK88" s="83">
        <v>0</v>
      </c>
      <c r="DL88" s="83">
        <v>0</v>
      </c>
      <c r="DM88" s="83">
        <v>0</v>
      </c>
      <c r="DN88" s="83">
        <v>0</v>
      </c>
      <c r="DO88" s="83">
        <v>0</v>
      </c>
      <c r="DP88" s="83">
        <v>0</v>
      </c>
      <c r="DQ88" s="83">
        <v>0</v>
      </c>
      <c r="DR88" s="83">
        <v>0</v>
      </c>
      <c r="DS88" s="83">
        <v>0</v>
      </c>
      <c r="DT88" s="83">
        <v>3</v>
      </c>
      <c r="DU88" s="83">
        <v>3</v>
      </c>
      <c r="DV88" s="83">
        <v>0</v>
      </c>
      <c r="DW88" s="83">
        <v>0</v>
      </c>
      <c r="DX88" s="83">
        <v>3</v>
      </c>
      <c r="DY88" s="85">
        <v>43730</v>
      </c>
      <c r="DZ88" s="83" t="s">
        <v>4135</v>
      </c>
      <c r="EA88" s="83" t="s">
        <v>102</v>
      </c>
      <c r="EB88" s="83" t="s">
        <v>482</v>
      </c>
      <c r="EC88" s="83">
        <v>84</v>
      </c>
      <c r="ED88" s="83" t="s">
        <v>483</v>
      </c>
      <c r="EE88" s="83">
        <v>1</v>
      </c>
      <c r="EF88" s="83">
        <v>0</v>
      </c>
      <c r="EG88" s="83">
        <v>0</v>
      </c>
      <c r="EH88" s="83" t="s">
        <v>109</v>
      </c>
      <c r="EI88" s="83" t="s">
        <v>108</v>
      </c>
      <c r="EJ88" s="83" t="s">
        <v>583</v>
      </c>
      <c r="EK88" s="83">
        <v>0</v>
      </c>
      <c r="EL88" s="83">
        <v>0</v>
      </c>
      <c r="EM88" s="83">
        <v>1</v>
      </c>
      <c r="EN88" s="83" t="s">
        <v>497</v>
      </c>
      <c r="EO88" s="83"/>
      <c r="EP88" s="83" t="s">
        <v>436</v>
      </c>
      <c r="EQ88" s="136">
        <v>1</v>
      </c>
      <c r="ER88" s="136">
        <v>1</v>
      </c>
      <c r="ES88" s="136">
        <v>1</v>
      </c>
      <c r="ET88" s="136">
        <v>1</v>
      </c>
      <c r="EU88" s="215" t="s">
        <v>269</v>
      </c>
      <c r="EV88" s="136">
        <v>1</v>
      </c>
      <c r="EW88" s="136">
        <v>1</v>
      </c>
      <c r="EX88" s="136">
        <v>1</v>
      </c>
      <c r="EY88" s="136">
        <v>1</v>
      </c>
      <c r="EZ88" s="136">
        <v>1</v>
      </c>
      <c r="FP88" s="215" t="s">
        <v>592</v>
      </c>
      <c r="FQ88" s="136" t="b">
        <v>1</v>
      </c>
      <c r="FR88" s="136" t="b">
        <v>1</v>
      </c>
      <c r="FS88" s="136" t="b">
        <v>1</v>
      </c>
      <c r="FT88" s="136" t="b">
        <v>1</v>
      </c>
      <c r="FX88" s="215" t="s">
        <v>269</v>
      </c>
    </row>
    <row r="89" spans="1:180" ht="60" customHeight="1" x14ac:dyDescent="0.55000000000000004">
      <c r="A89" s="83" t="s">
        <v>130</v>
      </c>
      <c r="B89" s="83" t="s">
        <v>98</v>
      </c>
      <c r="C89" s="136">
        <v>352951</v>
      </c>
      <c r="D89" s="207" t="s">
        <v>627</v>
      </c>
      <c r="E89" s="208" t="s">
        <v>630</v>
      </c>
      <c r="F89" s="83" t="s">
        <v>108</v>
      </c>
      <c r="G89" s="85">
        <v>20621</v>
      </c>
      <c r="H89" s="83" t="s">
        <v>102</v>
      </c>
      <c r="I89" s="85">
        <v>39794</v>
      </c>
      <c r="J89" s="83" t="s">
        <v>228</v>
      </c>
      <c r="K89" s="216">
        <v>542044833714</v>
      </c>
      <c r="L89" s="83" t="s">
        <v>191</v>
      </c>
      <c r="M89" s="85">
        <v>43631</v>
      </c>
      <c r="N89" s="83">
        <v>273.33333333333297</v>
      </c>
      <c r="O89" s="83" t="s">
        <v>180</v>
      </c>
      <c r="P89" s="83" t="s">
        <v>181</v>
      </c>
      <c r="Q89" s="208" t="s">
        <v>5384</v>
      </c>
      <c r="R89" s="83" t="s">
        <v>102</v>
      </c>
      <c r="S89" s="83" t="s">
        <v>102</v>
      </c>
      <c r="T89" s="83" t="s">
        <v>199</v>
      </c>
      <c r="U89" s="83" t="s">
        <v>9184</v>
      </c>
      <c r="V89" s="83" t="s">
        <v>104</v>
      </c>
      <c r="W89" s="83" t="s">
        <v>105</v>
      </c>
      <c r="X89" s="86" t="s">
        <v>5384</v>
      </c>
      <c r="Y89" s="87" t="s">
        <v>102</v>
      </c>
      <c r="Z89" s="87" t="s">
        <v>102</v>
      </c>
      <c r="AA89" s="87" t="s">
        <v>199</v>
      </c>
      <c r="AB89" s="87" t="s">
        <v>9184</v>
      </c>
      <c r="AC89" s="87" t="s">
        <v>104</v>
      </c>
      <c r="AD89" s="87" t="s">
        <v>105</v>
      </c>
      <c r="AE89" s="87" t="s">
        <v>106</v>
      </c>
      <c r="AF89" s="86" t="s">
        <v>5384</v>
      </c>
      <c r="AG89" s="87" t="s">
        <v>489</v>
      </c>
      <c r="AH89" s="87" t="s">
        <v>9185</v>
      </c>
      <c r="AI89" s="87" t="s">
        <v>104</v>
      </c>
      <c r="AJ89" s="87" t="s">
        <v>204</v>
      </c>
      <c r="AK89" s="88"/>
      <c r="AL89" s="83" t="s">
        <v>107</v>
      </c>
      <c r="AM89" s="89" t="s">
        <v>454</v>
      </c>
      <c r="AN89" s="90" t="s">
        <v>416</v>
      </c>
      <c r="AO89" s="91" t="s">
        <v>641</v>
      </c>
      <c r="AP89" s="90">
        <v>8.3333333333333197</v>
      </c>
      <c r="AQ89" s="92" t="s">
        <v>211</v>
      </c>
      <c r="AR89" s="93" t="s">
        <v>102</v>
      </c>
      <c r="AS89" s="93" t="s">
        <v>102</v>
      </c>
      <c r="AT89" s="93" t="s">
        <v>102</v>
      </c>
      <c r="AU89" s="210" t="s">
        <v>641</v>
      </c>
      <c r="AV89" s="93" t="s">
        <v>192</v>
      </c>
      <c r="AW89" s="94" t="s">
        <v>102</v>
      </c>
      <c r="AX89" s="93" t="s">
        <v>105</v>
      </c>
      <c r="AY89" s="95" t="s">
        <v>188</v>
      </c>
      <c r="AZ89" s="93" t="s">
        <v>102</v>
      </c>
      <c r="BA89" s="93" t="s">
        <v>9186</v>
      </c>
      <c r="BB89" s="93" t="s">
        <v>102</v>
      </c>
      <c r="BC89" s="93" t="s">
        <v>102</v>
      </c>
      <c r="BD89" s="96" t="s">
        <v>102</v>
      </c>
      <c r="BE89" s="90">
        <v>-33.6666666666667</v>
      </c>
      <c r="BF89" s="93" t="s">
        <v>211</v>
      </c>
      <c r="BG89" s="93" t="s">
        <v>102</v>
      </c>
      <c r="BH89" s="93" t="s">
        <v>102</v>
      </c>
      <c r="BI89" s="93" t="s">
        <v>102</v>
      </c>
      <c r="BJ89" s="210" t="s">
        <v>646</v>
      </c>
      <c r="BK89" s="93" t="s">
        <v>182</v>
      </c>
      <c r="BL89" s="97" t="s">
        <v>102</v>
      </c>
      <c r="BM89" s="93" t="s">
        <v>105</v>
      </c>
      <c r="BN89" s="93" t="s">
        <v>104</v>
      </c>
      <c r="BO89" s="93" t="s">
        <v>102</v>
      </c>
      <c r="BP89" s="98">
        <v>20180235</v>
      </c>
      <c r="BQ89" s="93" t="s">
        <v>102</v>
      </c>
      <c r="BR89" s="93" t="s">
        <v>102</v>
      </c>
      <c r="BS89" s="93" t="s">
        <v>102</v>
      </c>
      <c r="BT89" s="99" t="s">
        <v>591</v>
      </c>
      <c r="BU89" s="100" t="s">
        <v>10790</v>
      </c>
      <c r="BV89" s="101" t="s">
        <v>471</v>
      </c>
      <c r="BW89" s="136"/>
      <c r="BX89" s="103" t="s">
        <v>565</v>
      </c>
      <c r="BY89" s="104" t="s">
        <v>190</v>
      </c>
      <c r="BZ89" s="136"/>
      <c r="CA89" s="83" t="s">
        <v>599</v>
      </c>
      <c r="CB89" s="106" t="s">
        <v>647</v>
      </c>
      <c r="CC89" s="106" t="s">
        <v>6044</v>
      </c>
      <c r="CD89" s="107"/>
      <c r="CE89" s="108" t="s">
        <v>107</v>
      </c>
      <c r="CF89" s="108" t="s">
        <v>107</v>
      </c>
      <c r="CG89" s="109"/>
      <c r="CH89" s="110" t="s">
        <v>107</v>
      </c>
      <c r="CI89" s="111"/>
      <c r="CJ89" s="112">
        <v>6710</v>
      </c>
      <c r="CK89" s="113">
        <v>86</v>
      </c>
      <c r="CL89" s="114" t="s">
        <v>134</v>
      </c>
      <c r="CM89" s="114" t="s">
        <v>108</v>
      </c>
      <c r="CN89" s="114"/>
      <c r="CO89" s="115" t="s">
        <v>102</v>
      </c>
      <c r="CP89" s="115" t="s">
        <v>102</v>
      </c>
      <c r="CQ89" s="115" t="s">
        <v>102</v>
      </c>
      <c r="CR89" s="115" t="s">
        <v>102</v>
      </c>
      <c r="CS89" s="116"/>
      <c r="CT89" s="117" t="s">
        <v>109</v>
      </c>
      <c r="CU89" s="117" t="s">
        <v>109</v>
      </c>
      <c r="CV89" s="83">
        <v>85</v>
      </c>
      <c r="CW89" s="83" t="s">
        <v>108</v>
      </c>
      <c r="CX89" s="83">
        <v>85</v>
      </c>
      <c r="CY89" s="83" t="s">
        <v>108</v>
      </c>
      <c r="CZ89" s="83">
        <v>6413</v>
      </c>
      <c r="DA89" s="83" t="s">
        <v>419</v>
      </c>
      <c r="DB89" s="83" t="s">
        <v>130</v>
      </c>
      <c r="DC89" s="83" t="s">
        <v>499</v>
      </c>
      <c r="DD89" s="83">
        <v>1134</v>
      </c>
      <c r="DE89" s="83" t="s">
        <v>444</v>
      </c>
      <c r="DF89" s="83" t="s">
        <v>130</v>
      </c>
      <c r="DG89" s="83" t="s">
        <v>499</v>
      </c>
      <c r="DH89" s="83"/>
      <c r="DI89" s="83">
        <v>0</v>
      </c>
      <c r="DJ89" s="83">
        <v>1</v>
      </c>
      <c r="DK89" s="83">
        <v>0</v>
      </c>
      <c r="DL89" s="83">
        <v>0</v>
      </c>
      <c r="DM89" s="83">
        <v>0</v>
      </c>
      <c r="DN89" s="83">
        <v>0</v>
      </c>
      <c r="DO89" s="83">
        <v>0</v>
      </c>
      <c r="DP89" s="83">
        <v>0</v>
      </c>
      <c r="DQ89" s="83">
        <v>0</v>
      </c>
      <c r="DR89" s="83">
        <v>0</v>
      </c>
      <c r="DS89" s="83">
        <v>0</v>
      </c>
      <c r="DT89" s="83">
        <v>3</v>
      </c>
      <c r="DU89" s="83">
        <v>3</v>
      </c>
      <c r="DV89" s="83">
        <v>0</v>
      </c>
      <c r="DW89" s="83">
        <v>0</v>
      </c>
      <c r="DX89" s="83">
        <v>3</v>
      </c>
      <c r="DY89" s="85">
        <v>43731</v>
      </c>
      <c r="DZ89" s="83" t="s">
        <v>4136</v>
      </c>
      <c r="EA89" s="83" t="s">
        <v>102</v>
      </c>
      <c r="EB89" s="83" t="s">
        <v>482</v>
      </c>
      <c r="EC89" s="83">
        <v>85</v>
      </c>
      <c r="ED89" s="83" t="s">
        <v>483</v>
      </c>
      <c r="EE89" s="83">
        <v>1</v>
      </c>
      <c r="EF89" s="83">
        <v>0</v>
      </c>
      <c r="EG89" s="83">
        <v>0</v>
      </c>
      <c r="EH89" s="83" t="s">
        <v>109</v>
      </c>
      <c r="EI89" s="83" t="s">
        <v>108</v>
      </c>
      <c r="EJ89" s="83" t="s">
        <v>583</v>
      </c>
      <c r="EK89" s="83">
        <v>0</v>
      </c>
      <c r="EL89" s="83">
        <v>0</v>
      </c>
      <c r="EM89" s="83">
        <v>1</v>
      </c>
      <c r="EN89" s="83" t="s">
        <v>497</v>
      </c>
      <c r="EO89" s="83"/>
      <c r="EP89" s="83" t="s">
        <v>436</v>
      </c>
      <c r="EQ89" s="136">
        <v>1</v>
      </c>
      <c r="ER89" s="136">
        <v>1</v>
      </c>
      <c r="ES89" s="136">
        <v>1</v>
      </c>
      <c r="ET89" s="136">
        <v>1</v>
      </c>
      <c r="EU89" s="215" t="s">
        <v>269</v>
      </c>
      <c r="EV89" s="136">
        <v>1</v>
      </c>
      <c r="EW89" s="136">
        <v>1</v>
      </c>
      <c r="EX89" s="136">
        <v>1</v>
      </c>
      <c r="EY89" s="136">
        <v>1</v>
      </c>
      <c r="EZ89" s="136">
        <v>1</v>
      </c>
      <c r="FP89" s="215" t="s">
        <v>592</v>
      </c>
      <c r="FQ89" s="136" t="b">
        <v>1</v>
      </c>
      <c r="FR89" s="136" t="b">
        <v>1</v>
      </c>
      <c r="FS89" s="136" t="b">
        <v>1</v>
      </c>
      <c r="FT89" s="136" t="b">
        <v>1</v>
      </c>
      <c r="FX89" s="215" t="s">
        <v>269</v>
      </c>
    </row>
    <row r="90" spans="1:180" ht="60" customHeight="1" x14ac:dyDescent="0.55000000000000004">
      <c r="A90" s="83" t="s">
        <v>130</v>
      </c>
      <c r="B90" s="83" t="s">
        <v>98</v>
      </c>
      <c r="C90" s="136">
        <v>363122</v>
      </c>
      <c r="D90" s="207" t="s">
        <v>628</v>
      </c>
      <c r="E90" s="208" t="s">
        <v>633</v>
      </c>
      <c r="F90" s="83" t="s">
        <v>108</v>
      </c>
      <c r="G90" s="85">
        <v>22744</v>
      </c>
      <c r="H90" s="83" t="s">
        <v>102</v>
      </c>
      <c r="I90" s="85">
        <v>39772</v>
      </c>
      <c r="J90" s="83" t="s">
        <v>228</v>
      </c>
      <c r="K90" s="216">
        <v>979147130164</v>
      </c>
      <c r="L90" s="83" t="s">
        <v>191</v>
      </c>
      <c r="M90" s="85">
        <v>43619</v>
      </c>
      <c r="N90" s="83">
        <v>268.33333333333297</v>
      </c>
      <c r="O90" s="83" t="s">
        <v>193</v>
      </c>
      <c r="P90" s="83" t="s">
        <v>181</v>
      </c>
      <c r="Q90" s="208" t="s">
        <v>5388</v>
      </c>
      <c r="R90" s="83" t="s">
        <v>102</v>
      </c>
      <c r="S90" s="83" t="s">
        <v>102</v>
      </c>
      <c r="T90" s="83" t="s">
        <v>133</v>
      </c>
      <c r="U90" s="83" t="s">
        <v>9187</v>
      </c>
      <c r="V90" s="83" t="s">
        <v>111</v>
      </c>
      <c r="W90" s="83" t="s">
        <v>105</v>
      </c>
      <c r="X90" s="86" t="s">
        <v>5388</v>
      </c>
      <c r="Y90" s="87" t="s">
        <v>102</v>
      </c>
      <c r="Z90" s="87" t="s">
        <v>102</v>
      </c>
      <c r="AA90" s="87" t="s">
        <v>133</v>
      </c>
      <c r="AB90" s="87" t="s">
        <v>9187</v>
      </c>
      <c r="AC90" s="87" t="s">
        <v>111</v>
      </c>
      <c r="AD90" s="87" t="s">
        <v>105</v>
      </c>
      <c r="AE90" s="87" t="s">
        <v>106</v>
      </c>
      <c r="AF90" s="86" t="s">
        <v>5388</v>
      </c>
      <c r="AG90" s="87" t="s">
        <v>486</v>
      </c>
      <c r="AH90" s="87" t="s">
        <v>9187</v>
      </c>
      <c r="AI90" s="87" t="s">
        <v>111</v>
      </c>
      <c r="AJ90" s="87" t="s">
        <v>204</v>
      </c>
      <c r="AK90" s="88"/>
      <c r="AL90" s="83" t="s">
        <v>107</v>
      </c>
      <c r="AM90" s="89" t="s">
        <v>454</v>
      </c>
      <c r="AN90" s="90" t="s">
        <v>416</v>
      </c>
      <c r="AO90" s="91" t="s">
        <v>642</v>
      </c>
      <c r="AP90" s="90">
        <v>8.3333333333333197</v>
      </c>
      <c r="AQ90" s="92" t="s">
        <v>102</v>
      </c>
      <c r="AR90" s="93" t="s">
        <v>102</v>
      </c>
      <c r="AS90" s="93" t="s">
        <v>102</v>
      </c>
      <c r="AT90" s="93" t="s">
        <v>102</v>
      </c>
      <c r="AU90" s="210" t="s">
        <v>644</v>
      </c>
      <c r="AV90" s="93" t="s">
        <v>185</v>
      </c>
      <c r="AW90" s="94" t="s">
        <v>102</v>
      </c>
      <c r="AX90" s="93" t="s">
        <v>183</v>
      </c>
      <c r="AY90" s="95" t="s">
        <v>111</v>
      </c>
      <c r="AZ90" s="93" t="s">
        <v>102</v>
      </c>
      <c r="BA90" s="93" t="s">
        <v>102</v>
      </c>
      <c r="BB90" s="93" t="s">
        <v>102</v>
      </c>
      <c r="BC90" s="93" t="s">
        <v>102</v>
      </c>
      <c r="BD90" s="96" t="s">
        <v>102</v>
      </c>
      <c r="BE90" s="90">
        <v>-34.1666666666667</v>
      </c>
      <c r="BF90" s="93" t="s">
        <v>102</v>
      </c>
      <c r="BG90" s="93" t="s">
        <v>102</v>
      </c>
      <c r="BH90" s="93" t="s">
        <v>102</v>
      </c>
      <c r="BI90" s="93" t="s">
        <v>102</v>
      </c>
      <c r="BJ90" s="210" t="s">
        <v>642</v>
      </c>
      <c r="BK90" s="93" t="s">
        <v>192</v>
      </c>
      <c r="BL90" s="97" t="s">
        <v>102</v>
      </c>
      <c r="BM90" s="93" t="s">
        <v>183</v>
      </c>
      <c r="BN90" s="93" t="s">
        <v>106</v>
      </c>
      <c r="BO90" s="93" t="s">
        <v>102</v>
      </c>
      <c r="BP90" s="98" t="s">
        <v>102</v>
      </c>
      <c r="BQ90" s="93" t="s">
        <v>102</v>
      </c>
      <c r="BR90" s="93" t="s">
        <v>102</v>
      </c>
      <c r="BS90" s="93" t="s">
        <v>102</v>
      </c>
      <c r="BT90" s="99" t="s">
        <v>591</v>
      </c>
      <c r="BU90" s="100" t="s">
        <v>10791</v>
      </c>
      <c r="BV90" s="101" t="s">
        <v>471</v>
      </c>
      <c r="BW90" s="136"/>
      <c r="BX90" s="103" t="s">
        <v>565</v>
      </c>
      <c r="BY90" s="104" t="s">
        <v>190</v>
      </c>
      <c r="BZ90" s="136"/>
      <c r="CA90" s="83" t="s">
        <v>599</v>
      </c>
      <c r="CB90" s="106" t="s">
        <v>647</v>
      </c>
      <c r="CC90" s="106" t="s">
        <v>6056</v>
      </c>
      <c r="CD90" s="107"/>
      <c r="CE90" s="108" t="s">
        <v>107</v>
      </c>
      <c r="CF90" s="108" t="s">
        <v>107</v>
      </c>
      <c r="CG90" s="109"/>
      <c r="CH90" s="110" t="s">
        <v>107</v>
      </c>
      <c r="CI90" s="111"/>
      <c r="CJ90" s="112">
        <v>6710</v>
      </c>
      <c r="CK90" s="113">
        <v>86</v>
      </c>
      <c r="CL90" s="114" t="s">
        <v>134</v>
      </c>
      <c r="CM90" s="114" t="s">
        <v>108</v>
      </c>
      <c r="CN90" s="114"/>
      <c r="CO90" s="115" t="s">
        <v>102</v>
      </c>
      <c r="CP90" s="115" t="s">
        <v>102</v>
      </c>
      <c r="CQ90" s="115" t="s">
        <v>102</v>
      </c>
      <c r="CR90" s="115" t="s">
        <v>102</v>
      </c>
      <c r="CS90" s="116"/>
      <c r="CT90" s="117" t="s">
        <v>109</v>
      </c>
      <c r="CU90" s="117" t="s">
        <v>109</v>
      </c>
      <c r="CV90" s="83">
        <v>86</v>
      </c>
      <c r="CW90" s="83" t="s">
        <v>108</v>
      </c>
      <c r="CX90" s="83">
        <v>86</v>
      </c>
      <c r="CY90" s="83" t="s">
        <v>108</v>
      </c>
      <c r="CZ90" s="83">
        <v>6414</v>
      </c>
      <c r="DA90" s="83" t="s">
        <v>419</v>
      </c>
      <c r="DB90" s="83" t="s">
        <v>130</v>
      </c>
      <c r="DC90" s="83" t="s">
        <v>499</v>
      </c>
      <c r="DD90" s="83">
        <v>1135</v>
      </c>
      <c r="DE90" s="83" t="s">
        <v>444</v>
      </c>
      <c r="DF90" s="83" t="s">
        <v>130</v>
      </c>
      <c r="DG90" s="83" t="s">
        <v>499</v>
      </c>
      <c r="DH90" s="83"/>
      <c r="DI90" s="83">
        <v>0</v>
      </c>
      <c r="DJ90" s="83">
        <v>1</v>
      </c>
      <c r="DK90" s="83">
        <v>0</v>
      </c>
      <c r="DL90" s="83">
        <v>0</v>
      </c>
      <c r="DM90" s="83">
        <v>0</v>
      </c>
      <c r="DN90" s="83">
        <v>0</v>
      </c>
      <c r="DO90" s="83">
        <v>0</v>
      </c>
      <c r="DP90" s="83">
        <v>0</v>
      </c>
      <c r="DQ90" s="83">
        <v>0</v>
      </c>
      <c r="DR90" s="83">
        <v>0</v>
      </c>
      <c r="DS90" s="83">
        <v>0</v>
      </c>
      <c r="DT90" s="83">
        <v>3</v>
      </c>
      <c r="DU90" s="83">
        <v>3</v>
      </c>
      <c r="DV90" s="83">
        <v>0</v>
      </c>
      <c r="DW90" s="83">
        <v>0</v>
      </c>
      <c r="DX90" s="83">
        <v>3</v>
      </c>
      <c r="DY90" s="85">
        <v>43732</v>
      </c>
      <c r="DZ90" s="83" t="s">
        <v>4137</v>
      </c>
      <c r="EA90" s="83" t="s">
        <v>102</v>
      </c>
      <c r="EB90" s="83" t="s">
        <v>482</v>
      </c>
      <c r="EC90" s="83">
        <v>86</v>
      </c>
      <c r="ED90" s="83" t="s">
        <v>483</v>
      </c>
      <c r="EE90" s="83">
        <v>1</v>
      </c>
      <c r="EF90" s="83">
        <v>0</v>
      </c>
      <c r="EG90" s="83">
        <v>0</v>
      </c>
      <c r="EH90" s="83" t="s">
        <v>109</v>
      </c>
      <c r="EI90" s="83" t="s">
        <v>108</v>
      </c>
      <c r="EJ90" s="83" t="s">
        <v>583</v>
      </c>
      <c r="EK90" s="83">
        <v>0</v>
      </c>
      <c r="EL90" s="83">
        <v>0</v>
      </c>
      <c r="EM90" s="83">
        <v>1</v>
      </c>
      <c r="EN90" s="83" t="s">
        <v>497</v>
      </c>
      <c r="EO90" s="83"/>
      <c r="EP90" s="83" t="s">
        <v>436</v>
      </c>
      <c r="EQ90" s="136">
        <v>1</v>
      </c>
      <c r="ER90" s="136">
        <v>1</v>
      </c>
      <c r="ES90" s="136">
        <v>1</v>
      </c>
      <c r="ET90" s="136">
        <v>1</v>
      </c>
      <c r="EU90" s="215" t="s">
        <v>269</v>
      </c>
      <c r="EV90" s="136">
        <v>1</v>
      </c>
      <c r="EW90" s="136">
        <v>1</v>
      </c>
      <c r="EX90" s="136">
        <v>1</v>
      </c>
      <c r="EY90" s="136">
        <v>1</v>
      </c>
      <c r="EZ90" s="136">
        <v>1</v>
      </c>
      <c r="FP90" s="215" t="s">
        <v>592</v>
      </c>
      <c r="FQ90" s="136" t="b">
        <v>1</v>
      </c>
      <c r="FR90" s="136" t="b">
        <v>1</v>
      </c>
      <c r="FS90" s="136" t="b">
        <v>1</v>
      </c>
      <c r="FT90" s="136" t="b">
        <v>1</v>
      </c>
      <c r="FX90" s="215" t="s">
        <v>269</v>
      </c>
    </row>
    <row r="91" spans="1:180" ht="60" customHeight="1" x14ac:dyDescent="0.55000000000000004">
      <c r="A91" s="83" t="s">
        <v>130</v>
      </c>
      <c r="B91" s="83" t="s">
        <v>98</v>
      </c>
      <c r="C91" s="136">
        <v>648383</v>
      </c>
      <c r="D91" s="207" t="s">
        <v>629</v>
      </c>
      <c r="E91" s="208" t="s">
        <v>634</v>
      </c>
      <c r="F91" s="83" t="s">
        <v>108</v>
      </c>
      <c r="G91" s="85">
        <v>26341</v>
      </c>
      <c r="H91" s="83" t="s">
        <v>102</v>
      </c>
      <c r="I91" s="85">
        <v>34633</v>
      </c>
      <c r="J91" s="83" t="s">
        <v>228</v>
      </c>
      <c r="K91" s="216">
        <v>787436432202</v>
      </c>
      <c r="L91" s="83" t="s">
        <v>191</v>
      </c>
      <c r="M91" s="85">
        <v>43642</v>
      </c>
      <c r="N91" s="83">
        <v>263.33333333333297</v>
      </c>
      <c r="O91" s="83" t="s">
        <v>193</v>
      </c>
      <c r="P91" s="83" t="s">
        <v>181</v>
      </c>
      <c r="Q91" s="208" t="s">
        <v>5392</v>
      </c>
      <c r="R91" s="83" t="s">
        <v>102</v>
      </c>
      <c r="S91" s="83" t="s">
        <v>102</v>
      </c>
      <c r="T91" s="83" t="s">
        <v>131</v>
      </c>
      <c r="U91" s="83" t="s">
        <v>9188</v>
      </c>
      <c r="V91" s="83" t="s">
        <v>104</v>
      </c>
      <c r="W91" s="83" t="s">
        <v>105</v>
      </c>
      <c r="X91" s="86" t="s">
        <v>5392</v>
      </c>
      <c r="Y91" s="87" t="s">
        <v>102</v>
      </c>
      <c r="Z91" s="87" t="s">
        <v>102</v>
      </c>
      <c r="AA91" s="87" t="s">
        <v>131</v>
      </c>
      <c r="AB91" s="87" t="s">
        <v>9188</v>
      </c>
      <c r="AC91" s="87" t="s">
        <v>104</v>
      </c>
      <c r="AD91" s="87" t="s">
        <v>105</v>
      </c>
      <c r="AE91" s="87" t="s">
        <v>106</v>
      </c>
      <c r="AF91" s="86" t="s">
        <v>5392</v>
      </c>
      <c r="AG91" s="87" t="s">
        <v>177</v>
      </c>
      <c r="AH91" s="87" t="s">
        <v>9188</v>
      </c>
      <c r="AI91" s="87" t="s">
        <v>104</v>
      </c>
      <c r="AJ91" s="87" t="s">
        <v>204</v>
      </c>
      <c r="AK91" s="88"/>
      <c r="AL91" s="83" t="s">
        <v>107</v>
      </c>
      <c r="AM91" s="89" t="s">
        <v>454</v>
      </c>
      <c r="AN91" s="90" t="s">
        <v>416</v>
      </c>
      <c r="AO91" s="91" t="s">
        <v>643</v>
      </c>
      <c r="AP91" s="90">
        <v>8.3333333333333197</v>
      </c>
      <c r="AQ91" s="92" t="s">
        <v>102</v>
      </c>
      <c r="AR91" s="93" t="s">
        <v>102</v>
      </c>
      <c r="AS91" s="93" t="s">
        <v>102</v>
      </c>
      <c r="AT91" s="93" t="s">
        <v>102</v>
      </c>
      <c r="AU91" s="210" t="s">
        <v>645</v>
      </c>
      <c r="AV91" s="93" t="s">
        <v>185</v>
      </c>
      <c r="AW91" s="94" t="s">
        <v>102</v>
      </c>
      <c r="AX91" s="93" t="s">
        <v>105</v>
      </c>
      <c r="AY91" s="95" t="s">
        <v>104</v>
      </c>
      <c r="AZ91" s="93" t="s">
        <v>102</v>
      </c>
      <c r="BA91" s="93" t="s">
        <v>102</v>
      </c>
      <c r="BB91" s="93" t="s">
        <v>102</v>
      </c>
      <c r="BC91" s="93" t="s">
        <v>102</v>
      </c>
      <c r="BD91" s="96" t="s">
        <v>102</v>
      </c>
      <c r="BE91" s="90">
        <v>-34.6666666666667</v>
      </c>
      <c r="BF91" s="93" t="s">
        <v>102</v>
      </c>
      <c r="BG91" s="93" t="s">
        <v>102</v>
      </c>
      <c r="BH91" s="93" t="s">
        <v>102</v>
      </c>
      <c r="BI91" s="93" t="s">
        <v>102</v>
      </c>
      <c r="BJ91" s="210" t="s">
        <v>643</v>
      </c>
      <c r="BK91" s="93" t="s">
        <v>196</v>
      </c>
      <c r="BL91" s="97" t="s">
        <v>102</v>
      </c>
      <c r="BM91" s="93" t="s">
        <v>105</v>
      </c>
      <c r="BN91" s="93" t="s">
        <v>596</v>
      </c>
      <c r="BO91" s="93" t="s">
        <v>102</v>
      </c>
      <c r="BP91" s="98" t="s">
        <v>102</v>
      </c>
      <c r="BQ91" s="93" t="s">
        <v>102</v>
      </c>
      <c r="BR91" s="93" t="s">
        <v>102</v>
      </c>
      <c r="BS91" s="93" t="s">
        <v>102</v>
      </c>
      <c r="BT91" s="99" t="s">
        <v>591</v>
      </c>
      <c r="BU91" s="100" t="s">
        <v>10792</v>
      </c>
      <c r="BV91" s="101" t="s">
        <v>471</v>
      </c>
      <c r="BW91" s="136"/>
      <c r="BX91" s="103" t="s">
        <v>565</v>
      </c>
      <c r="BY91" s="104" t="s">
        <v>190</v>
      </c>
      <c r="BZ91" s="136"/>
      <c r="CA91" s="83" t="s">
        <v>599</v>
      </c>
      <c r="CB91" s="106" t="s">
        <v>647</v>
      </c>
      <c r="CC91" s="106" t="s">
        <v>6068</v>
      </c>
      <c r="CD91" s="107"/>
      <c r="CE91" s="108" t="s">
        <v>107</v>
      </c>
      <c r="CF91" s="108" t="s">
        <v>107</v>
      </c>
      <c r="CG91" s="109"/>
      <c r="CH91" s="110" t="s">
        <v>107</v>
      </c>
      <c r="CI91" s="111"/>
      <c r="CJ91" s="112">
        <v>6710</v>
      </c>
      <c r="CK91" s="113">
        <v>86</v>
      </c>
      <c r="CL91" s="114" t="s">
        <v>134</v>
      </c>
      <c r="CM91" s="114" t="s">
        <v>108</v>
      </c>
      <c r="CN91" s="114"/>
      <c r="CO91" s="115" t="s">
        <v>102</v>
      </c>
      <c r="CP91" s="115" t="s">
        <v>102</v>
      </c>
      <c r="CQ91" s="115" t="s">
        <v>102</v>
      </c>
      <c r="CR91" s="115" t="s">
        <v>102</v>
      </c>
      <c r="CS91" s="116"/>
      <c r="CT91" s="117" t="s">
        <v>109</v>
      </c>
      <c r="CU91" s="117" t="s">
        <v>109</v>
      </c>
      <c r="CV91" s="83">
        <v>87</v>
      </c>
      <c r="CW91" s="83" t="s">
        <v>108</v>
      </c>
      <c r="CX91" s="83">
        <v>87</v>
      </c>
      <c r="CY91" s="83" t="s">
        <v>108</v>
      </c>
      <c r="CZ91" s="83">
        <v>6415</v>
      </c>
      <c r="DA91" s="83" t="s">
        <v>419</v>
      </c>
      <c r="DB91" s="83" t="s">
        <v>130</v>
      </c>
      <c r="DC91" s="83" t="s">
        <v>499</v>
      </c>
      <c r="DD91" s="83">
        <v>1136</v>
      </c>
      <c r="DE91" s="83" t="s">
        <v>444</v>
      </c>
      <c r="DF91" s="83" t="s">
        <v>130</v>
      </c>
      <c r="DG91" s="83" t="s">
        <v>499</v>
      </c>
      <c r="DH91" s="83"/>
      <c r="DI91" s="83">
        <v>0</v>
      </c>
      <c r="DJ91" s="83">
        <v>1</v>
      </c>
      <c r="DK91" s="83">
        <v>0</v>
      </c>
      <c r="DL91" s="83">
        <v>0</v>
      </c>
      <c r="DM91" s="83">
        <v>0</v>
      </c>
      <c r="DN91" s="83">
        <v>0</v>
      </c>
      <c r="DO91" s="83">
        <v>0</v>
      </c>
      <c r="DP91" s="83">
        <v>0</v>
      </c>
      <c r="DQ91" s="83">
        <v>0</v>
      </c>
      <c r="DR91" s="83">
        <v>0</v>
      </c>
      <c r="DS91" s="83">
        <v>0</v>
      </c>
      <c r="DT91" s="83">
        <v>3</v>
      </c>
      <c r="DU91" s="83">
        <v>3</v>
      </c>
      <c r="DV91" s="83">
        <v>0</v>
      </c>
      <c r="DW91" s="83">
        <v>0</v>
      </c>
      <c r="DX91" s="83">
        <v>3</v>
      </c>
      <c r="DY91" s="85">
        <v>43733</v>
      </c>
      <c r="DZ91" s="83" t="s">
        <v>4138</v>
      </c>
      <c r="EA91" s="83" t="s">
        <v>102</v>
      </c>
      <c r="EB91" s="83" t="s">
        <v>482</v>
      </c>
      <c r="EC91" s="83">
        <v>87</v>
      </c>
      <c r="ED91" s="83" t="s">
        <v>483</v>
      </c>
      <c r="EE91" s="83">
        <v>1</v>
      </c>
      <c r="EF91" s="83">
        <v>0</v>
      </c>
      <c r="EG91" s="83">
        <v>0</v>
      </c>
      <c r="EH91" s="83" t="s">
        <v>109</v>
      </c>
      <c r="EI91" s="83" t="s">
        <v>108</v>
      </c>
      <c r="EJ91" s="83" t="s">
        <v>583</v>
      </c>
      <c r="EK91" s="83">
        <v>0</v>
      </c>
      <c r="EL91" s="83">
        <v>0</v>
      </c>
      <c r="EM91" s="83">
        <v>1</v>
      </c>
      <c r="EN91" s="83" t="s">
        <v>497</v>
      </c>
      <c r="EO91" s="83"/>
      <c r="EP91" s="83" t="s">
        <v>436</v>
      </c>
      <c r="EQ91" s="136">
        <v>1</v>
      </c>
      <c r="ER91" s="136">
        <v>1</v>
      </c>
      <c r="ES91" s="136">
        <v>1</v>
      </c>
      <c r="ET91" s="136">
        <v>1</v>
      </c>
      <c r="EU91" s="215" t="s">
        <v>269</v>
      </c>
      <c r="EV91" s="136">
        <v>1</v>
      </c>
      <c r="EW91" s="136">
        <v>1</v>
      </c>
      <c r="EX91" s="136">
        <v>1</v>
      </c>
      <c r="EY91" s="136">
        <v>1</v>
      </c>
      <c r="EZ91" s="136">
        <v>1</v>
      </c>
      <c r="FP91" s="215" t="s">
        <v>592</v>
      </c>
      <c r="FQ91" s="136" t="b">
        <v>1</v>
      </c>
      <c r="FR91" s="136" t="b">
        <v>1</v>
      </c>
      <c r="FS91" s="136" t="b">
        <v>1</v>
      </c>
      <c r="FT91" s="136" t="b">
        <v>1</v>
      </c>
      <c r="FX91" s="215" t="s">
        <v>269</v>
      </c>
    </row>
    <row r="92" spans="1:180" ht="60" customHeight="1" x14ac:dyDescent="0.55000000000000004">
      <c r="A92" s="83" t="s">
        <v>130</v>
      </c>
      <c r="B92" s="83" t="s">
        <v>98</v>
      </c>
      <c r="C92" s="136">
        <v>182770</v>
      </c>
      <c r="D92" s="207" t="s">
        <v>627</v>
      </c>
      <c r="E92" s="208" t="s">
        <v>630</v>
      </c>
      <c r="F92" s="83" t="s">
        <v>108</v>
      </c>
      <c r="G92" s="85">
        <v>20621</v>
      </c>
      <c r="H92" s="83" t="s">
        <v>102</v>
      </c>
      <c r="I92" s="85">
        <v>39794</v>
      </c>
      <c r="J92" s="83" t="s">
        <v>228</v>
      </c>
      <c r="K92" s="216">
        <v>250223370573</v>
      </c>
      <c r="L92" s="83" t="s">
        <v>191</v>
      </c>
      <c r="M92" s="85">
        <v>43631</v>
      </c>
      <c r="N92" s="83">
        <v>258.33333333333297</v>
      </c>
      <c r="O92" s="83" t="s">
        <v>180</v>
      </c>
      <c r="P92" s="83" t="s">
        <v>181</v>
      </c>
      <c r="Q92" s="208" t="s">
        <v>5396</v>
      </c>
      <c r="R92" s="83" t="s">
        <v>102</v>
      </c>
      <c r="S92" s="83" t="s">
        <v>102</v>
      </c>
      <c r="T92" s="83" t="s">
        <v>199</v>
      </c>
      <c r="U92" s="83" t="s">
        <v>9189</v>
      </c>
      <c r="V92" s="83" t="s">
        <v>104</v>
      </c>
      <c r="W92" s="83" t="s">
        <v>105</v>
      </c>
      <c r="X92" s="86" t="s">
        <v>5396</v>
      </c>
      <c r="Y92" s="87" t="s">
        <v>102</v>
      </c>
      <c r="Z92" s="87" t="s">
        <v>102</v>
      </c>
      <c r="AA92" s="87" t="s">
        <v>199</v>
      </c>
      <c r="AB92" s="87" t="s">
        <v>9189</v>
      </c>
      <c r="AC92" s="87" t="s">
        <v>104</v>
      </c>
      <c r="AD92" s="87" t="s">
        <v>105</v>
      </c>
      <c r="AE92" s="87" t="s">
        <v>106</v>
      </c>
      <c r="AF92" s="86" t="s">
        <v>5396</v>
      </c>
      <c r="AG92" s="87" t="s">
        <v>489</v>
      </c>
      <c r="AH92" s="87" t="s">
        <v>9190</v>
      </c>
      <c r="AI92" s="87" t="s">
        <v>104</v>
      </c>
      <c r="AJ92" s="87" t="s">
        <v>204</v>
      </c>
      <c r="AK92" s="88"/>
      <c r="AL92" s="83" t="s">
        <v>107</v>
      </c>
      <c r="AM92" s="89" t="s">
        <v>454</v>
      </c>
      <c r="AN92" s="90" t="s">
        <v>416</v>
      </c>
      <c r="AO92" s="91" t="s">
        <v>641</v>
      </c>
      <c r="AP92" s="90">
        <v>8.3333333333333197</v>
      </c>
      <c r="AQ92" s="92" t="s">
        <v>211</v>
      </c>
      <c r="AR92" s="93" t="s">
        <v>102</v>
      </c>
      <c r="AS92" s="93" t="s">
        <v>102</v>
      </c>
      <c r="AT92" s="93" t="s">
        <v>102</v>
      </c>
      <c r="AU92" s="210" t="s">
        <v>641</v>
      </c>
      <c r="AV92" s="93" t="s">
        <v>192</v>
      </c>
      <c r="AW92" s="94" t="s">
        <v>102</v>
      </c>
      <c r="AX92" s="93" t="s">
        <v>105</v>
      </c>
      <c r="AY92" s="95" t="s">
        <v>188</v>
      </c>
      <c r="AZ92" s="93" t="s">
        <v>102</v>
      </c>
      <c r="BA92" s="93" t="s">
        <v>9191</v>
      </c>
      <c r="BB92" s="93" t="s">
        <v>102</v>
      </c>
      <c r="BC92" s="93" t="s">
        <v>102</v>
      </c>
      <c r="BD92" s="96" t="s">
        <v>102</v>
      </c>
      <c r="BE92" s="90">
        <v>-35.1666666666667</v>
      </c>
      <c r="BF92" s="93" t="s">
        <v>211</v>
      </c>
      <c r="BG92" s="93" t="s">
        <v>102</v>
      </c>
      <c r="BH92" s="93" t="s">
        <v>102</v>
      </c>
      <c r="BI92" s="93" t="s">
        <v>102</v>
      </c>
      <c r="BJ92" s="210" t="s">
        <v>646</v>
      </c>
      <c r="BK92" s="93" t="s">
        <v>182</v>
      </c>
      <c r="BL92" s="97" t="s">
        <v>102</v>
      </c>
      <c r="BM92" s="93" t="s">
        <v>105</v>
      </c>
      <c r="BN92" s="93" t="s">
        <v>104</v>
      </c>
      <c r="BO92" s="93" t="s">
        <v>102</v>
      </c>
      <c r="BP92" s="98">
        <v>20180236</v>
      </c>
      <c r="BQ92" s="93" t="s">
        <v>102</v>
      </c>
      <c r="BR92" s="93" t="s">
        <v>102</v>
      </c>
      <c r="BS92" s="93" t="s">
        <v>102</v>
      </c>
      <c r="BT92" s="99" t="s">
        <v>591</v>
      </c>
      <c r="BU92" s="100" t="s">
        <v>10793</v>
      </c>
      <c r="BV92" s="101" t="s">
        <v>471</v>
      </c>
      <c r="BW92" s="136"/>
      <c r="BX92" s="103" t="s">
        <v>565</v>
      </c>
      <c r="BY92" s="104" t="s">
        <v>190</v>
      </c>
      <c r="BZ92" s="136"/>
      <c r="CA92" s="83" t="s">
        <v>599</v>
      </c>
      <c r="CB92" s="106" t="s">
        <v>647</v>
      </c>
      <c r="CC92" s="106" t="s">
        <v>6080</v>
      </c>
      <c r="CD92" s="107"/>
      <c r="CE92" s="108" t="s">
        <v>107</v>
      </c>
      <c r="CF92" s="108" t="s">
        <v>107</v>
      </c>
      <c r="CG92" s="109"/>
      <c r="CH92" s="110" t="s">
        <v>107</v>
      </c>
      <c r="CI92" s="111"/>
      <c r="CJ92" s="112">
        <v>6710</v>
      </c>
      <c r="CK92" s="113">
        <v>86</v>
      </c>
      <c r="CL92" s="114" t="s">
        <v>134</v>
      </c>
      <c r="CM92" s="114" t="s">
        <v>108</v>
      </c>
      <c r="CN92" s="114"/>
      <c r="CO92" s="115" t="s">
        <v>102</v>
      </c>
      <c r="CP92" s="115" t="s">
        <v>102</v>
      </c>
      <c r="CQ92" s="115" t="s">
        <v>102</v>
      </c>
      <c r="CR92" s="115" t="s">
        <v>102</v>
      </c>
      <c r="CS92" s="116"/>
      <c r="CT92" s="117" t="s">
        <v>109</v>
      </c>
      <c r="CU92" s="117" t="s">
        <v>109</v>
      </c>
      <c r="CV92" s="83">
        <v>88</v>
      </c>
      <c r="CW92" s="83" t="s">
        <v>108</v>
      </c>
      <c r="CX92" s="83">
        <v>88</v>
      </c>
      <c r="CY92" s="83" t="s">
        <v>108</v>
      </c>
      <c r="CZ92" s="83">
        <v>6416</v>
      </c>
      <c r="DA92" s="83" t="s">
        <v>419</v>
      </c>
      <c r="DB92" s="83" t="s">
        <v>130</v>
      </c>
      <c r="DC92" s="83" t="s">
        <v>499</v>
      </c>
      <c r="DD92" s="83">
        <v>1137</v>
      </c>
      <c r="DE92" s="83" t="s">
        <v>444</v>
      </c>
      <c r="DF92" s="83" t="s">
        <v>130</v>
      </c>
      <c r="DG92" s="83" t="s">
        <v>499</v>
      </c>
      <c r="DH92" s="83"/>
      <c r="DI92" s="83">
        <v>0</v>
      </c>
      <c r="DJ92" s="83">
        <v>1</v>
      </c>
      <c r="DK92" s="83">
        <v>0</v>
      </c>
      <c r="DL92" s="83">
        <v>0</v>
      </c>
      <c r="DM92" s="83">
        <v>0</v>
      </c>
      <c r="DN92" s="83">
        <v>0</v>
      </c>
      <c r="DO92" s="83">
        <v>0</v>
      </c>
      <c r="DP92" s="83">
        <v>0</v>
      </c>
      <c r="DQ92" s="83">
        <v>0</v>
      </c>
      <c r="DR92" s="83">
        <v>0</v>
      </c>
      <c r="DS92" s="83">
        <v>0</v>
      </c>
      <c r="DT92" s="83">
        <v>3</v>
      </c>
      <c r="DU92" s="83">
        <v>3</v>
      </c>
      <c r="DV92" s="83">
        <v>0</v>
      </c>
      <c r="DW92" s="83">
        <v>0</v>
      </c>
      <c r="DX92" s="83">
        <v>3</v>
      </c>
      <c r="DY92" s="85">
        <v>43734</v>
      </c>
      <c r="DZ92" s="83" t="s">
        <v>4139</v>
      </c>
      <c r="EA92" s="83" t="s">
        <v>102</v>
      </c>
      <c r="EB92" s="83" t="s">
        <v>482</v>
      </c>
      <c r="EC92" s="83">
        <v>88</v>
      </c>
      <c r="ED92" s="83" t="s">
        <v>483</v>
      </c>
      <c r="EE92" s="83">
        <v>1</v>
      </c>
      <c r="EF92" s="83">
        <v>0</v>
      </c>
      <c r="EG92" s="83">
        <v>0</v>
      </c>
      <c r="EH92" s="83" t="s">
        <v>109</v>
      </c>
      <c r="EI92" s="83" t="s">
        <v>108</v>
      </c>
      <c r="EJ92" s="83" t="s">
        <v>583</v>
      </c>
      <c r="EK92" s="83">
        <v>0</v>
      </c>
      <c r="EL92" s="83">
        <v>0</v>
      </c>
      <c r="EM92" s="83">
        <v>1</v>
      </c>
      <c r="EN92" s="83" t="s">
        <v>497</v>
      </c>
      <c r="EO92" s="83"/>
      <c r="EP92" s="83" t="s">
        <v>436</v>
      </c>
      <c r="EQ92" s="136">
        <v>1</v>
      </c>
      <c r="ER92" s="136">
        <v>1</v>
      </c>
      <c r="ES92" s="136">
        <v>1</v>
      </c>
      <c r="ET92" s="136">
        <v>1</v>
      </c>
      <c r="EU92" s="215" t="s">
        <v>269</v>
      </c>
      <c r="EV92" s="136">
        <v>1</v>
      </c>
      <c r="EW92" s="136">
        <v>1</v>
      </c>
      <c r="EX92" s="136">
        <v>1</v>
      </c>
      <c r="EY92" s="136">
        <v>1</v>
      </c>
      <c r="EZ92" s="136">
        <v>1</v>
      </c>
      <c r="FP92" s="215" t="s">
        <v>592</v>
      </c>
      <c r="FQ92" s="136" t="b">
        <v>1</v>
      </c>
      <c r="FR92" s="136" t="b">
        <v>1</v>
      </c>
      <c r="FS92" s="136" t="b">
        <v>1</v>
      </c>
      <c r="FT92" s="136" t="b">
        <v>1</v>
      </c>
      <c r="FX92" s="215" t="s">
        <v>269</v>
      </c>
    </row>
    <row r="93" spans="1:180" ht="60" customHeight="1" x14ac:dyDescent="0.55000000000000004">
      <c r="A93" s="83" t="s">
        <v>130</v>
      </c>
      <c r="B93" s="83" t="s">
        <v>98</v>
      </c>
      <c r="C93" s="136">
        <v>872860</v>
      </c>
      <c r="D93" s="207" t="s">
        <v>628</v>
      </c>
      <c r="E93" s="208" t="s">
        <v>633</v>
      </c>
      <c r="F93" s="83" t="s">
        <v>108</v>
      </c>
      <c r="G93" s="85">
        <v>22744</v>
      </c>
      <c r="H93" s="83" t="s">
        <v>102</v>
      </c>
      <c r="I93" s="85">
        <v>39772</v>
      </c>
      <c r="J93" s="83" t="s">
        <v>228</v>
      </c>
      <c r="K93" s="216">
        <v>361379935570</v>
      </c>
      <c r="L93" s="83" t="s">
        <v>191</v>
      </c>
      <c r="M93" s="85">
        <v>43619</v>
      </c>
      <c r="N93" s="83">
        <v>253.333333333333</v>
      </c>
      <c r="O93" s="83" t="s">
        <v>193</v>
      </c>
      <c r="P93" s="83" t="s">
        <v>181</v>
      </c>
      <c r="Q93" s="208" t="s">
        <v>5400</v>
      </c>
      <c r="R93" s="83" t="s">
        <v>102</v>
      </c>
      <c r="S93" s="83" t="s">
        <v>102</v>
      </c>
      <c r="T93" s="83" t="s">
        <v>133</v>
      </c>
      <c r="U93" s="83" t="s">
        <v>9192</v>
      </c>
      <c r="V93" s="83" t="s">
        <v>111</v>
      </c>
      <c r="W93" s="83" t="s">
        <v>105</v>
      </c>
      <c r="X93" s="86" t="s">
        <v>5400</v>
      </c>
      <c r="Y93" s="87" t="s">
        <v>102</v>
      </c>
      <c r="Z93" s="87" t="s">
        <v>102</v>
      </c>
      <c r="AA93" s="87" t="s">
        <v>133</v>
      </c>
      <c r="AB93" s="87" t="s">
        <v>9192</v>
      </c>
      <c r="AC93" s="87" t="s">
        <v>111</v>
      </c>
      <c r="AD93" s="87" t="s">
        <v>105</v>
      </c>
      <c r="AE93" s="87" t="s">
        <v>106</v>
      </c>
      <c r="AF93" s="86" t="s">
        <v>5400</v>
      </c>
      <c r="AG93" s="87" t="s">
        <v>486</v>
      </c>
      <c r="AH93" s="87" t="s">
        <v>9192</v>
      </c>
      <c r="AI93" s="87" t="s">
        <v>111</v>
      </c>
      <c r="AJ93" s="87" t="s">
        <v>204</v>
      </c>
      <c r="AK93" s="88"/>
      <c r="AL93" s="83" t="s">
        <v>107</v>
      </c>
      <c r="AM93" s="89" t="s">
        <v>454</v>
      </c>
      <c r="AN93" s="90" t="s">
        <v>416</v>
      </c>
      <c r="AO93" s="91" t="s">
        <v>642</v>
      </c>
      <c r="AP93" s="90">
        <v>8.3333333333333197</v>
      </c>
      <c r="AQ93" s="92" t="s">
        <v>102</v>
      </c>
      <c r="AR93" s="93" t="s">
        <v>102</v>
      </c>
      <c r="AS93" s="93" t="s">
        <v>102</v>
      </c>
      <c r="AT93" s="93" t="s">
        <v>102</v>
      </c>
      <c r="AU93" s="210" t="s">
        <v>644</v>
      </c>
      <c r="AV93" s="93" t="s">
        <v>185</v>
      </c>
      <c r="AW93" s="94" t="s">
        <v>102</v>
      </c>
      <c r="AX93" s="93" t="s">
        <v>183</v>
      </c>
      <c r="AY93" s="95" t="s">
        <v>111</v>
      </c>
      <c r="AZ93" s="93" t="s">
        <v>102</v>
      </c>
      <c r="BA93" s="93" t="s">
        <v>102</v>
      </c>
      <c r="BB93" s="93" t="s">
        <v>102</v>
      </c>
      <c r="BC93" s="93" t="s">
        <v>102</v>
      </c>
      <c r="BD93" s="96" t="s">
        <v>102</v>
      </c>
      <c r="BE93" s="90">
        <v>-35.6666666666667</v>
      </c>
      <c r="BF93" s="93" t="s">
        <v>102</v>
      </c>
      <c r="BG93" s="93" t="s">
        <v>102</v>
      </c>
      <c r="BH93" s="93" t="s">
        <v>102</v>
      </c>
      <c r="BI93" s="93" t="s">
        <v>102</v>
      </c>
      <c r="BJ93" s="210" t="s">
        <v>642</v>
      </c>
      <c r="BK93" s="93" t="s">
        <v>192</v>
      </c>
      <c r="BL93" s="97" t="s">
        <v>102</v>
      </c>
      <c r="BM93" s="93" t="s">
        <v>183</v>
      </c>
      <c r="BN93" s="93" t="s">
        <v>106</v>
      </c>
      <c r="BO93" s="93" t="s">
        <v>102</v>
      </c>
      <c r="BP93" s="98" t="s">
        <v>102</v>
      </c>
      <c r="BQ93" s="93" t="s">
        <v>102</v>
      </c>
      <c r="BR93" s="93" t="s">
        <v>102</v>
      </c>
      <c r="BS93" s="93" t="s">
        <v>102</v>
      </c>
      <c r="BT93" s="99" t="s">
        <v>591</v>
      </c>
      <c r="BU93" s="100" t="s">
        <v>10794</v>
      </c>
      <c r="BV93" s="101" t="s">
        <v>471</v>
      </c>
      <c r="BW93" s="136"/>
      <c r="BX93" s="103" t="s">
        <v>565</v>
      </c>
      <c r="BY93" s="104" t="s">
        <v>190</v>
      </c>
      <c r="BZ93" s="136"/>
      <c r="CA93" s="83" t="s">
        <v>599</v>
      </c>
      <c r="CB93" s="106" t="s">
        <v>647</v>
      </c>
      <c r="CC93" s="106" t="s">
        <v>6092</v>
      </c>
      <c r="CD93" s="107"/>
      <c r="CE93" s="108" t="s">
        <v>107</v>
      </c>
      <c r="CF93" s="108" t="s">
        <v>107</v>
      </c>
      <c r="CG93" s="109"/>
      <c r="CH93" s="110" t="s">
        <v>107</v>
      </c>
      <c r="CI93" s="111"/>
      <c r="CJ93" s="112">
        <v>6710</v>
      </c>
      <c r="CK93" s="113">
        <v>86</v>
      </c>
      <c r="CL93" s="114" t="s">
        <v>134</v>
      </c>
      <c r="CM93" s="114" t="s">
        <v>108</v>
      </c>
      <c r="CN93" s="114"/>
      <c r="CO93" s="115" t="s">
        <v>102</v>
      </c>
      <c r="CP93" s="115" t="s">
        <v>102</v>
      </c>
      <c r="CQ93" s="115" t="s">
        <v>102</v>
      </c>
      <c r="CR93" s="115" t="s">
        <v>102</v>
      </c>
      <c r="CS93" s="116"/>
      <c r="CT93" s="117" t="s">
        <v>109</v>
      </c>
      <c r="CU93" s="117" t="s">
        <v>109</v>
      </c>
      <c r="CV93" s="83">
        <v>89</v>
      </c>
      <c r="CW93" s="83" t="s">
        <v>108</v>
      </c>
      <c r="CX93" s="83">
        <v>89</v>
      </c>
      <c r="CY93" s="83" t="s">
        <v>108</v>
      </c>
      <c r="CZ93" s="83">
        <v>6417</v>
      </c>
      <c r="DA93" s="83" t="s">
        <v>419</v>
      </c>
      <c r="DB93" s="83" t="s">
        <v>130</v>
      </c>
      <c r="DC93" s="83" t="s">
        <v>499</v>
      </c>
      <c r="DD93" s="83">
        <v>1138</v>
      </c>
      <c r="DE93" s="83" t="s">
        <v>444</v>
      </c>
      <c r="DF93" s="83" t="s">
        <v>130</v>
      </c>
      <c r="DG93" s="83" t="s">
        <v>499</v>
      </c>
      <c r="DH93" s="83"/>
      <c r="DI93" s="83">
        <v>0</v>
      </c>
      <c r="DJ93" s="83">
        <v>1</v>
      </c>
      <c r="DK93" s="83">
        <v>0</v>
      </c>
      <c r="DL93" s="83">
        <v>0</v>
      </c>
      <c r="DM93" s="83">
        <v>0</v>
      </c>
      <c r="DN93" s="83">
        <v>0</v>
      </c>
      <c r="DO93" s="83">
        <v>0</v>
      </c>
      <c r="DP93" s="83">
        <v>0</v>
      </c>
      <c r="DQ93" s="83">
        <v>0</v>
      </c>
      <c r="DR93" s="83">
        <v>0</v>
      </c>
      <c r="DS93" s="83">
        <v>0</v>
      </c>
      <c r="DT93" s="83">
        <v>3</v>
      </c>
      <c r="DU93" s="83">
        <v>3</v>
      </c>
      <c r="DV93" s="83">
        <v>0</v>
      </c>
      <c r="DW93" s="83">
        <v>0</v>
      </c>
      <c r="DX93" s="83">
        <v>3</v>
      </c>
      <c r="DY93" s="85">
        <v>43735</v>
      </c>
      <c r="DZ93" s="83" t="s">
        <v>4140</v>
      </c>
      <c r="EA93" s="83" t="s">
        <v>102</v>
      </c>
      <c r="EB93" s="83" t="s">
        <v>482</v>
      </c>
      <c r="EC93" s="83">
        <v>89</v>
      </c>
      <c r="ED93" s="83" t="s">
        <v>483</v>
      </c>
      <c r="EE93" s="83">
        <v>1</v>
      </c>
      <c r="EF93" s="83">
        <v>0</v>
      </c>
      <c r="EG93" s="83">
        <v>0</v>
      </c>
      <c r="EH93" s="83" t="s">
        <v>109</v>
      </c>
      <c r="EI93" s="83" t="s">
        <v>108</v>
      </c>
      <c r="EJ93" s="83" t="s">
        <v>583</v>
      </c>
      <c r="EK93" s="83">
        <v>0</v>
      </c>
      <c r="EL93" s="83">
        <v>0</v>
      </c>
      <c r="EM93" s="83">
        <v>1</v>
      </c>
      <c r="EN93" s="83" t="s">
        <v>497</v>
      </c>
      <c r="EO93" s="83"/>
      <c r="EP93" s="83" t="s">
        <v>436</v>
      </c>
      <c r="EQ93" s="136">
        <v>1</v>
      </c>
      <c r="ER93" s="136">
        <v>1</v>
      </c>
      <c r="ES93" s="136">
        <v>1</v>
      </c>
      <c r="ET93" s="136">
        <v>1</v>
      </c>
      <c r="EU93" s="215" t="s">
        <v>269</v>
      </c>
      <c r="EV93" s="136">
        <v>1</v>
      </c>
      <c r="EW93" s="136">
        <v>1</v>
      </c>
      <c r="EX93" s="136">
        <v>1</v>
      </c>
      <c r="EY93" s="136">
        <v>1</v>
      </c>
      <c r="EZ93" s="136">
        <v>1</v>
      </c>
      <c r="FP93" s="215" t="s">
        <v>592</v>
      </c>
      <c r="FQ93" s="136" t="b">
        <v>1</v>
      </c>
      <c r="FR93" s="136" t="b">
        <v>1</v>
      </c>
      <c r="FS93" s="136" t="b">
        <v>1</v>
      </c>
      <c r="FT93" s="136" t="b">
        <v>1</v>
      </c>
      <c r="FX93" s="215" t="s">
        <v>269</v>
      </c>
    </row>
    <row r="94" spans="1:180" ht="60" customHeight="1" x14ac:dyDescent="0.55000000000000004">
      <c r="A94" s="83" t="s">
        <v>130</v>
      </c>
      <c r="B94" s="83" t="s">
        <v>98</v>
      </c>
      <c r="C94" s="136">
        <v>502354</v>
      </c>
      <c r="D94" s="207" t="s">
        <v>629</v>
      </c>
      <c r="E94" s="208" t="s">
        <v>634</v>
      </c>
      <c r="F94" s="83" t="s">
        <v>108</v>
      </c>
      <c r="G94" s="85">
        <v>26341</v>
      </c>
      <c r="H94" s="83" t="s">
        <v>102</v>
      </c>
      <c r="I94" s="85">
        <v>34633</v>
      </c>
      <c r="J94" s="83" t="s">
        <v>228</v>
      </c>
      <c r="K94" s="216">
        <v>640151043694</v>
      </c>
      <c r="L94" s="83" t="s">
        <v>191</v>
      </c>
      <c r="M94" s="85">
        <v>43642</v>
      </c>
      <c r="N94" s="83">
        <v>248.333333333333</v>
      </c>
      <c r="O94" s="83" t="s">
        <v>193</v>
      </c>
      <c r="P94" s="83" t="s">
        <v>181</v>
      </c>
      <c r="Q94" s="208" t="s">
        <v>5404</v>
      </c>
      <c r="R94" s="83" t="s">
        <v>102</v>
      </c>
      <c r="S94" s="83" t="s">
        <v>102</v>
      </c>
      <c r="T94" s="83" t="s">
        <v>131</v>
      </c>
      <c r="U94" s="83" t="s">
        <v>9193</v>
      </c>
      <c r="V94" s="83" t="s">
        <v>104</v>
      </c>
      <c r="W94" s="83" t="s">
        <v>105</v>
      </c>
      <c r="X94" s="86" t="s">
        <v>5404</v>
      </c>
      <c r="Y94" s="87" t="s">
        <v>102</v>
      </c>
      <c r="Z94" s="87" t="s">
        <v>102</v>
      </c>
      <c r="AA94" s="87" t="s">
        <v>131</v>
      </c>
      <c r="AB94" s="87" t="s">
        <v>9193</v>
      </c>
      <c r="AC94" s="87" t="s">
        <v>104</v>
      </c>
      <c r="AD94" s="87" t="s">
        <v>105</v>
      </c>
      <c r="AE94" s="87" t="s">
        <v>106</v>
      </c>
      <c r="AF94" s="86" t="s">
        <v>5404</v>
      </c>
      <c r="AG94" s="87" t="s">
        <v>177</v>
      </c>
      <c r="AH94" s="87" t="s">
        <v>9193</v>
      </c>
      <c r="AI94" s="87" t="s">
        <v>104</v>
      </c>
      <c r="AJ94" s="87" t="s">
        <v>204</v>
      </c>
      <c r="AK94" s="88"/>
      <c r="AL94" s="83" t="s">
        <v>107</v>
      </c>
      <c r="AM94" s="89" t="s">
        <v>454</v>
      </c>
      <c r="AN94" s="90" t="s">
        <v>416</v>
      </c>
      <c r="AO94" s="91" t="s">
        <v>643</v>
      </c>
      <c r="AP94" s="90">
        <v>8.3333333333333197</v>
      </c>
      <c r="AQ94" s="92" t="s">
        <v>102</v>
      </c>
      <c r="AR94" s="93" t="s">
        <v>102</v>
      </c>
      <c r="AS94" s="93" t="s">
        <v>102</v>
      </c>
      <c r="AT94" s="93" t="s">
        <v>102</v>
      </c>
      <c r="AU94" s="210" t="s">
        <v>645</v>
      </c>
      <c r="AV94" s="93" t="s">
        <v>185</v>
      </c>
      <c r="AW94" s="94" t="s">
        <v>102</v>
      </c>
      <c r="AX94" s="93" t="s">
        <v>105</v>
      </c>
      <c r="AY94" s="95" t="s">
        <v>104</v>
      </c>
      <c r="AZ94" s="93" t="s">
        <v>102</v>
      </c>
      <c r="BA94" s="93" t="s">
        <v>102</v>
      </c>
      <c r="BB94" s="93" t="s">
        <v>102</v>
      </c>
      <c r="BC94" s="93" t="s">
        <v>102</v>
      </c>
      <c r="BD94" s="96" t="s">
        <v>102</v>
      </c>
      <c r="BE94" s="90">
        <v>-36.1666666666667</v>
      </c>
      <c r="BF94" s="93" t="s">
        <v>102</v>
      </c>
      <c r="BG94" s="93" t="s">
        <v>102</v>
      </c>
      <c r="BH94" s="93" t="s">
        <v>102</v>
      </c>
      <c r="BI94" s="93" t="s">
        <v>102</v>
      </c>
      <c r="BJ94" s="210" t="s">
        <v>643</v>
      </c>
      <c r="BK94" s="93" t="s">
        <v>196</v>
      </c>
      <c r="BL94" s="97" t="s">
        <v>102</v>
      </c>
      <c r="BM94" s="93" t="s">
        <v>105</v>
      </c>
      <c r="BN94" s="93" t="s">
        <v>596</v>
      </c>
      <c r="BO94" s="93" t="s">
        <v>102</v>
      </c>
      <c r="BP94" s="98" t="s">
        <v>102</v>
      </c>
      <c r="BQ94" s="93" t="s">
        <v>102</v>
      </c>
      <c r="BR94" s="93" t="s">
        <v>102</v>
      </c>
      <c r="BS94" s="93" t="s">
        <v>102</v>
      </c>
      <c r="BT94" s="99" t="s">
        <v>591</v>
      </c>
      <c r="BU94" s="100" t="s">
        <v>10795</v>
      </c>
      <c r="BV94" s="101" t="s">
        <v>471</v>
      </c>
      <c r="BW94" s="136"/>
      <c r="BX94" s="103" t="s">
        <v>565</v>
      </c>
      <c r="BY94" s="104" t="s">
        <v>190</v>
      </c>
      <c r="BZ94" s="136"/>
      <c r="CA94" s="83" t="s">
        <v>599</v>
      </c>
      <c r="CB94" s="106" t="s">
        <v>647</v>
      </c>
      <c r="CC94" s="106" t="s">
        <v>6104</v>
      </c>
      <c r="CD94" s="107"/>
      <c r="CE94" s="108" t="s">
        <v>107</v>
      </c>
      <c r="CF94" s="108" t="s">
        <v>107</v>
      </c>
      <c r="CG94" s="109"/>
      <c r="CH94" s="110" t="s">
        <v>107</v>
      </c>
      <c r="CI94" s="111"/>
      <c r="CJ94" s="112">
        <v>6710</v>
      </c>
      <c r="CK94" s="113">
        <v>86</v>
      </c>
      <c r="CL94" s="114" t="s">
        <v>134</v>
      </c>
      <c r="CM94" s="114" t="s">
        <v>108</v>
      </c>
      <c r="CN94" s="114"/>
      <c r="CO94" s="115" t="s">
        <v>102</v>
      </c>
      <c r="CP94" s="115" t="s">
        <v>102</v>
      </c>
      <c r="CQ94" s="115" t="s">
        <v>102</v>
      </c>
      <c r="CR94" s="115" t="s">
        <v>102</v>
      </c>
      <c r="CS94" s="116"/>
      <c r="CT94" s="117" t="s">
        <v>109</v>
      </c>
      <c r="CU94" s="117" t="s">
        <v>109</v>
      </c>
      <c r="CV94" s="83">
        <v>90</v>
      </c>
      <c r="CW94" s="83" t="s">
        <v>108</v>
      </c>
      <c r="CX94" s="83">
        <v>90</v>
      </c>
      <c r="CY94" s="83" t="s">
        <v>108</v>
      </c>
      <c r="CZ94" s="83">
        <v>6418</v>
      </c>
      <c r="DA94" s="83" t="s">
        <v>419</v>
      </c>
      <c r="DB94" s="83" t="s">
        <v>130</v>
      </c>
      <c r="DC94" s="83" t="s">
        <v>499</v>
      </c>
      <c r="DD94" s="83">
        <v>1139</v>
      </c>
      <c r="DE94" s="83" t="s">
        <v>444</v>
      </c>
      <c r="DF94" s="83" t="s">
        <v>130</v>
      </c>
      <c r="DG94" s="83" t="s">
        <v>499</v>
      </c>
      <c r="DH94" s="83"/>
      <c r="DI94" s="83">
        <v>0</v>
      </c>
      <c r="DJ94" s="83">
        <v>1</v>
      </c>
      <c r="DK94" s="83">
        <v>0</v>
      </c>
      <c r="DL94" s="83">
        <v>0</v>
      </c>
      <c r="DM94" s="83">
        <v>0</v>
      </c>
      <c r="DN94" s="83">
        <v>0</v>
      </c>
      <c r="DO94" s="83">
        <v>0</v>
      </c>
      <c r="DP94" s="83">
        <v>0</v>
      </c>
      <c r="DQ94" s="83">
        <v>0</v>
      </c>
      <c r="DR94" s="83">
        <v>0</v>
      </c>
      <c r="DS94" s="83">
        <v>0</v>
      </c>
      <c r="DT94" s="83">
        <v>3</v>
      </c>
      <c r="DU94" s="83">
        <v>3</v>
      </c>
      <c r="DV94" s="83">
        <v>0</v>
      </c>
      <c r="DW94" s="83">
        <v>0</v>
      </c>
      <c r="DX94" s="83">
        <v>3</v>
      </c>
      <c r="DY94" s="85">
        <v>43736</v>
      </c>
      <c r="DZ94" s="83" t="s">
        <v>4141</v>
      </c>
      <c r="EA94" s="83" t="s">
        <v>102</v>
      </c>
      <c r="EB94" s="83" t="s">
        <v>482</v>
      </c>
      <c r="EC94" s="83">
        <v>90</v>
      </c>
      <c r="ED94" s="83" t="s">
        <v>483</v>
      </c>
      <c r="EE94" s="83">
        <v>1</v>
      </c>
      <c r="EF94" s="83">
        <v>0</v>
      </c>
      <c r="EG94" s="83">
        <v>0</v>
      </c>
      <c r="EH94" s="83" t="s">
        <v>109</v>
      </c>
      <c r="EI94" s="83" t="s">
        <v>108</v>
      </c>
      <c r="EJ94" s="83" t="s">
        <v>583</v>
      </c>
      <c r="EK94" s="83">
        <v>0</v>
      </c>
      <c r="EL94" s="83">
        <v>0</v>
      </c>
      <c r="EM94" s="83">
        <v>1</v>
      </c>
      <c r="EN94" s="83" t="s">
        <v>497</v>
      </c>
      <c r="EO94" s="83"/>
      <c r="EP94" s="83" t="s">
        <v>436</v>
      </c>
      <c r="EQ94" s="136">
        <v>1</v>
      </c>
      <c r="ER94" s="136">
        <v>1</v>
      </c>
      <c r="ES94" s="136">
        <v>1</v>
      </c>
      <c r="ET94" s="136">
        <v>1</v>
      </c>
      <c r="EU94" s="215" t="s">
        <v>269</v>
      </c>
      <c r="EV94" s="136">
        <v>1</v>
      </c>
      <c r="EW94" s="136">
        <v>1</v>
      </c>
      <c r="EX94" s="136">
        <v>1</v>
      </c>
      <c r="EY94" s="136">
        <v>1</v>
      </c>
      <c r="EZ94" s="136">
        <v>1</v>
      </c>
      <c r="FP94" s="215" t="s">
        <v>592</v>
      </c>
      <c r="FQ94" s="136" t="b">
        <v>1</v>
      </c>
      <c r="FR94" s="136" t="b">
        <v>1</v>
      </c>
      <c r="FS94" s="136" t="b">
        <v>1</v>
      </c>
      <c r="FT94" s="136" t="b">
        <v>1</v>
      </c>
      <c r="FX94" s="215" t="s">
        <v>269</v>
      </c>
    </row>
    <row r="95" spans="1:180" ht="60" customHeight="1" x14ac:dyDescent="0.55000000000000004">
      <c r="A95" s="83" t="s">
        <v>130</v>
      </c>
      <c r="B95" s="83" t="s">
        <v>98</v>
      </c>
      <c r="C95" s="136">
        <v>336592</v>
      </c>
      <c r="D95" s="207" t="s">
        <v>627</v>
      </c>
      <c r="E95" s="208" t="s">
        <v>630</v>
      </c>
      <c r="F95" s="83" t="s">
        <v>108</v>
      </c>
      <c r="G95" s="85">
        <v>20621</v>
      </c>
      <c r="H95" s="83" t="s">
        <v>102</v>
      </c>
      <c r="I95" s="85">
        <v>39794</v>
      </c>
      <c r="J95" s="83" t="s">
        <v>228</v>
      </c>
      <c r="K95" s="216">
        <v>846749213229</v>
      </c>
      <c r="L95" s="83" t="s">
        <v>191</v>
      </c>
      <c r="M95" s="85">
        <v>43631</v>
      </c>
      <c r="N95" s="83">
        <v>243.333333333333</v>
      </c>
      <c r="O95" s="83" t="s">
        <v>180</v>
      </c>
      <c r="P95" s="83" t="s">
        <v>181</v>
      </c>
      <c r="Q95" s="208" t="s">
        <v>5408</v>
      </c>
      <c r="R95" s="83" t="s">
        <v>102</v>
      </c>
      <c r="S95" s="83" t="s">
        <v>102</v>
      </c>
      <c r="T95" s="83" t="s">
        <v>199</v>
      </c>
      <c r="U95" s="83" t="s">
        <v>9194</v>
      </c>
      <c r="V95" s="83" t="s">
        <v>104</v>
      </c>
      <c r="W95" s="83" t="s">
        <v>105</v>
      </c>
      <c r="X95" s="86" t="s">
        <v>5408</v>
      </c>
      <c r="Y95" s="87" t="s">
        <v>102</v>
      </c>
      <c r="Z95" s="87" t="s">
        <v>102</v>
      </c>
      <c r="AA95" s="87" t="s">
        <v>199</v>
      </c>
      <c r="AB95" s="87" t="s">
        <v>9194</v>
      </c>
      <c r="AC95" s="87" t="s">
        <v>104</v>
      </c>
      <c r="AD95" s="87" t="s">
        <v>105</v>
      </c>
      <c r="AE95" s="87" t="s">
        <v>106</v>
      </c>
      <c r="AF95" s="86" t="s">
        <v>5408</v>
      </c>
      <c r="AG95" s="87" t="s">
        <v>489</v>
      </c>
      <c r="AH95" s="87" t="s">
        <v>9195</v>
      </c>
      <c r="AI95" s="87" t="s">
        <v>104</v>
      </c>
      <c r="AJ95" s="87" t="s">
        <v>204</v>
      </c>
      <c r="AK95" s="88"/>
      <c r="AL95" s="83" t="s">
        <v>107</v>
      </c>
      <c r="AM95" s="89" t="s">
        <v>454</v>
      </c>
      <c r="AN95" s="90" t="s">
        <v>416</v>
      </c>
      <c r="AO95" s="91" t="s">
        <v>641</v>
      </c>
      <c r="AP95" s="90">
        <v>8.3333333333333197</v>
      </c>
      <c r="AQ95" s="92" t="s">
        <v>211</v>
      </c>
      <c r="AR95" s="93" t="s">
        <v>102</v>
      </c>
      <c r="AS95" s="93" t="s">
        <v>102</v>
      </c>
      <c r="AT95" s="93" t="s">
        <v>102</v>
      </c>
      <c r="AU95" s="210" t="s">
        <v>641</v>
      </c>
      <c r="AV95" s="93" t="s">
        <v>192</v>
      </c>
      <c r="AW95" s="94" t="s">
        <v>102</v>
      </c>
      <c r="AX95" s="93" t="s">
        <v>105</v>
      </c>
      <c r="AY95" s="95" t="s">
        <v>188</v>
      </c>
      <c r="AZ95" s="93" t="s">
        <v>102</v>
      </c>
      <c r="BA95" s="93" t="s">
        <v>9196</v>
      </c>
      <c r="BB95" s="93" t="s">
        <v>102</v>
      </c>
      <c r="BC95" s="93" t="s">
        <v>102</v>
      </c>
      <c r="BD95" s="96" t="s">
        <v>102</v>
      </c>
      <c r="BE95" s="90">
        <v>-36.6666666666667</v>
      </c>
      <c r="BF95" s="93" t="s">
        <v>211</v>
      </c>
      <c r="BG95" s="93" t="s">
        <v>102</v>
      </c>
      <c r="BH95" s="93" t="s">
        <v>102</v>
      </c>
      <c r="BI95" s="93" t="s">
        <v>102</v>
      </c>
      <c r="BJ95" s="210" t="s">
        <v>646</v>
      </c>
      <c r="BK95" s="93" t="s">
        <v>182</v>
      </c>
      <c r="BL95" s="97" t="s">
        <v>102</v>
      </c>
      <c r="BM95" s="93" t="s">
        <v>105</v>
      </c>
      <c r="BN95" s="93" t="s">
        <v>104</v>
      </c>
      <c r="BO95" s="93" t="s">
        <v>102</v>
      </c>
      <c r="BP95" s="98">
        <v>20180237</v>
      </c>
      <c r="BQ95" s="93" t="s">
        <v>102</v>
      </c>
      <c r="BR95" s="93" t="s">
        <v>102</v>
      </c>
      <c r="BS95" s="93" t="s">
        <v>102</v>
      </c>
      <c r="BT95" s="99" t="s">
        <v>591</v>
      </c>
      <c r="BU95" s="100" t="s">
        <v>10796</v>
      </c>
      <c r="BV95" s="101" t="s">
        <v>471</v>
      </c>
      <c r="BW95" s="136"/>
      <c r="BX95" s="103" t="s">
        <v>565</v>
      </c>
      <c r="BY95" s="104" t="s">
        <v>190</v>
      </c>
      <c r="BZ95" s="136"/>
      <c r="CA95" s="83" t="s">
        <v>599</v>
      </c>
      <c r="CB95" s="106" t="s">
        <v>647</v>
      </c>
      <c r="CC95" s="106" t="s">
        <v>6116</v>
      </c>
      <c r="CD95" s="107"/>
      <c r="CE95" s="108" t="s">
        <v>107</v>
      </c>
      <c r="CF95" s="108" t="s">
        <v>107</v>
      </c>
      <c r="CG95" s="109"/>
      <c r="CH95" s="110" t="s">
        <v>107</v>
      </c>
      <c r="CI95" s="111"/>
      <c r="CJ95" s="112">
        <v>6710</v>
      </c>
      <c r="CK95" s="113">
        <v>86</v>
      </c>
      <c r="CL95" s="114" t="s">
        <v>134</v>
      </c>
      <c r="CM95" s="114" t="s">
        <v>108</v>
      </c>
      <c r="CN95" s="114"/>
      <c r="CO95" s="115" t="s">
        <v>102</v>
      </c>
      <c r="CP95" s="115" t="s">
        <v>102</v>
      </c>
      <c r="CQ95" s="115" t="s">
        <v>102</v>
      </c>
      <c r="CR95" s="115" t="s">
        <v>102</v>
      </c>
      <c r="CS95" s="116"/>
      <c r="CT95" s="117" t="s">
        <v>109</v>
      </c>
      <c r="CU95" s="117" t="s">
        <v>109</v>
      </c>
      <c r="CV95" s="83">
        <v>91</v>
      </c>
      <c r="CW95" s="83" t="s">
        <v>108</v>
      </c>
      <c r="CX95" s="83">
        <v>91</v>
      </c>
      <c r="CY95" s="83" t="s">
        <v>108</v>
      </c>
      <c r="CZ95" s="83">
        <v>6419</v>
      </c>
      <c r="DA95" s="83" t="s">
        <v>419</v>
      </c>
      <c r="DB95" s="83" t="s">
        <v>130</v>
      </c>
      <c r="DC95" s="83" t="s">
        <v>499</v>
      </c>
      <c r="DD95" s="83">
        <v>1140</v>
      </c>
      <c r="DE95" s="83" t="s">
        <v>444</v>
      </c>
      <c r="DF95" s="83" t="s">
        <v>130</v>
      </c>
      <c r="DG95" s="83" t="s">
        <v>499</v>
      </c>
      <c r="DH95" s="83"/>
      <c r="DI95" s="83">
        <v>0</v>
      </c>
      <c r="DJ95" s="83">
        <v>1</v>
      </c>
      <c r="DK95" s="83">
        <v>0</v>
      </c>
      <c r="DL95" s="83">
        <v>0</v>
      </c>
      <c r="DM95" s="83">
        <v>0</v>
      </c>
      <c r="DN95" s="83">
        <v>0</v>
      </c>
      <c r="DO95" s="83">
        <v>0</v>
      </c>
      <c r="DP95" s="83">
        <v>0</v>
      </c>
      <c r="DQ95" s="83">
        <v>0</v>
      </c>
      <c r="DR95" s="83">
        <v>0</v>
      </c>
      <c r="DS95" s="83">
        <v>0</v>
      </c>
      <c r="DT95" s="83">
        <v>3</v>
      </c>
      <c r="DU95" s="83">
        <v>3</v>
      </c>
      <c r="DV95" s="83">
        <v>0</v>
      </c>
      <c r="DW95" s="83">
        <v>0</v>
      </c>
      <c r="DX95" s="83">
        <v>3</v>
      </c>
      <c r="DY95" s="85">
        <v>43737</v>
      </c>
      <c r="DZ95" s="83" t="s">
        <v>4142</v>
      </c>
      <c r="EA95" s="83" t="s">
        <v>102</v>
      </c>
      <c r="EB95" s="83" t="s">
        <v>482</v>
      </c>
      <c r="EC95" s="83">
        <v>91</v>
      </c>
      <c r="ED95" s="83" t="s">
        <v>483</v>
      </c>
      <c r="EE95" s="83">
        <v>1</v>
      </c>
      <c r="EF95" s="83">
        <v>0</v>
      </c>
      <c r="EG95" s="83">
        <v>0</v>
      </c>
      <c r="EH95" s="83" t="s">
        <v>109</v>
      </c>
      <c r="EI95" s="83" t="s">
        <v>108</v>
      </c>
      <c r="EJ95" s="83" t="s">
        <v>583</v>
      </c>
      <c r="EK95" s="83">
        <v>0</v>
      </c>
      <c r="EL95" s="83">
        <v>0</v>
      </c>
      <c r="EM95" s="83">
        <v>1</v>
      </c>
      <c r="EN95" s="83" t="s">
        <v>497</v>
      </c>
      <c r="EO95" s="83"/>
      <c r="EP95" s="83" t="s">
        <v>436</v>
      </c>
      <c r="EQ95" s="136">
        <v>1</v>
      </c>
      <c r="ER95" s="136">
        <v>1</v>
      </c>
      <c r="ES95" s="136">
        <v>1</v>
      </c>
      <c r="ET95" s="136">
        <v>1</v>
      </c>
      <c r="EU95" s="215" t="s">
        <v>269</v>
      </c>
      <c r="EV95" s="136">
        <v>1</v>
      </c>
      <c r="EW95" s="136">
        <v>1</v>
      </c>
      <c r="EX95" s="136">
        <v>1</v>
      </c>
      <c r="EY95" s="136">
        <v>1</v>
      </c>
      <c r="EZ95" s="136">
        <v>1</v>
      </c>
      <c r="FP95" s="215" t="s">
        <v>592</v>
      </c>
      <c r="FQ95" s="136" t="b">
        <v>1</v>
      </c>
      <c r="FR95" s="136" t="b">
        <v>1</v>
      </c>
      <c r="FS95" s="136" t="b">
        <v>1</v>
      </c>
      <c r="FT95" s="136" t="b">
        <v>1</v>
      </c>
      <c r="FX95" s="215" t="s">
        <v>269</v>
      </c>
    </row>
    <row r="96" spans="1:180" ht="60" customHeight="1" x14ac:dyDescent="0.55000000000000004">
      <c r="A96" s="83" t="s">
        <v>130</v>
      </c>
      <c r="B96" s="83" t="s">
        <v>98</v>
      </c>
      <c r="C96" s="136">
        <v>171951</v>
      </c>
      <c r="D96" s="207" t="s">
        <v>628</v>
      </c>
      <c r="E96" s="208" t="s">
        <v>633</v>
      </c>
      <c r="F96" s="83" t="s">
        <v>108</v>
      </c>
      <c r="G96" s="85">
        <v>22744</v>
      </c>
      <c r="H96" s="83" t="s">
        <v>102</v>
      </c>
      <c r="I96" s="85">
        <v>39772</v>
      </c>
      <c r="J96" s="83" t="s">
        <v>228</v>
      </c>
      <c r="K96" s="216">
        <v>303671748050</v>
      </c>
      <c r="L96" s="83" t="s">
        <v>191</v>
      </c>
      <c r="M96" s="85">
        <v>43619</v>
      </c>
      <c r="N96" s="83">
        <v>238.333333333333</v>
      </c>
      <c r="O96" s="83" t="s">
        <v>193</v>
      </c>
      <c r="P96" s="83" t="s">
        <v>181</v>
      </c>
      <c r="Q96" s="208" t="s">
        <v>5412</v>
      </c>
      <c r="R96" s="83" t="s">
        <v>102</v>
      </c>
      <c r="S96" s="83" t="s">
        <v>102</v>
      </c>
      <c r="T96" s="83" t="s">
        <v>133</v>
      </c>
      <c r="U96" s="83" t="s">
        <v>9197</v>
      </c>
      <c r="V96" s="83" t="s">
        <v>111</v>
      </c>
      <c r="W96" s="83" t="s">
        <v>105</v>
      </c>
      <c r="X96" s="86" t="s">
        <v>5412</v>
      </c>
      <c r="Y96" s="87" t="s">
        <v>102</v>
      </c>
      <c r="Z96" s="87" t="s">
        <v>102</v>
      </c>
      <c r="AA96" s="87" t="s">
        <v>133</v>
      </c>
      <c r="AB96" s="87" t="s">
        <v>9197</v>
      </c>
      <c r="AC96" s="87" t="s">
        <v>111</v>
      </c>
      <c r="AD96" s="87" t="s">
        <v>105</v>
      </c>
      <c r="AE96" s="87" t="s">
        <v>106</v>
      </c>
      <c r="AF96" s="86" t="s">
        <v>5412</v>
      </c>
      <c r="AG96" s="87" t="s">
        <v>486</v>
      </c>
      <c r="AH96" s="87" t="s">
        <v>9197</v>
      </c>
      <c r="AI96" s="87" t="s">
        <v>111</v>
      </c>
      <c r="AJ96" s="87" t="s">
        <v>204</v>
      </c>
      <c r="AK96" s="88"/>
      <c r="AL96" s="83" t="s">
        <v>107</v>
      </c>
      <c r="AM96" s="89" t="s">
        <v>454</v>
      </c>
      <c r="AN96" s="90" t="s">
        <v>416</v>
      </c>
      <c r="AO96" s="91" t="s">
        <v>642</v>
      </c>
      <c r="AP96" s="90">
        <v>8.3333333333333197</v>
      </c>
      <c r="AQ96" s="92" t="s">
        <v>102</v>
      </c>
      <c r="AR96" s="93" t="s">
        <v>102</v>
      </c>
      <c r="AS96" s="93" t="s">
        <v>102</v>
      </c>
      <c r="AT96" s="93" t="s">
        <v>102</v>
      </c>
      <c r="AU96" s="210" t="s">
        <v>644</v>
      </c>
      <c r="AV96" s="93" t="s">
        <v>185</v>
      </c>
      <c r="AW96" s="94" t="s">
        <v>102</v>
      </c>
      <c r="AX96" s="93" t="s">
        <v>183</v>
      </c>
      <c r="AY96" s="95" t="s">
        <v>111</v>
      </c>
      <c r="AZ96" s="93" t="s">
        <v>102</v>
      </c>
      <c r="BA96" s="93" t="s">
        <v>102</v>
      </c>
      <c r="BB96" s="93" t="s">
        <v>102</v>
      </c>
      <c r="BC96" s="93" t="s">
        <v>102</v>
      </c>
      <c r="BD96" s="96" t="s">
        <v>102</v>
      </c>
      <c r="BE96" s="90">
        <v>-37.1666666666667</v>
      </c>
      <c r="BF96" s="93" t="s">
        <v>102</v>
      </c>
      <c r="BG96" s="93" t="s">
        <v>102</v>
      </c>
      <c r="BH96" s="93" t="s">
        <v>102</v>
      </c>
      <c r="BI96" s="93" t="s">
        <v>102</v>
      </c>
      <c r="BJ96" s="210" t="s">
        <v>642</v>
      </c>
      <c r="BK96" s="93" t="s">
        <v>192</v>
      </c>
      <c r="BL96" s="97" t="s">
        <v>102</v>
      </c>
      <c r="BM96" s="93" t="s">
        <v>183</v>
      </c>
      <c r="BN96" s="93" t="s">
        <v>106</v>
      </c>
      <c r="BO96" s="93" t="s">
        <v>102</v>
      </c>
      <c r="BP96" s="98" t="s">
        <v>102</v>
      </c>
      <c r="BQ96" s="93" t="s">
        <v>102</v>
      </c>
      <c r="BR96" s="93" t="s">
        <v>102</v>
      </c>
      <c r="BS96" s="93" t="s">
        <v>102</v>
      </c>
      <c r="BT96" s="99" t="s">
        <v>591</v>
      </c>
      <c r="BU96" s="100" t="s">
        <v>10797</v>
      </c>
      <c r="BV96" s="101" t="s">
        <v>471</v>
      </c>
      <c r="BW96" s="136"/>
      <c r="BX96" s="103" t="s">
        <v>565</v>
      </c>
      <c r="BY96" s="104" t="s">
        <v>190</v>
      </c>
      <c r="BZ96" s="136"/>
      <c r="CA96" s="83" t="s">
        <v>599</v>
      </c>
      <c r="CB96" s="106" t="s">
        <v>647</v>
      </c>
      <c r="CC96" s="106" t="s">
        <v>6128</v>
      </c>
      <c r="CD96" s="107"/>
      <c r="CE96" s="108" t="s">
        <v>107</v>
      </c>
      <c r="CF96" s="108" t="s">
        <v>107</v>
      </c>
      <c r="CG96" s="109"/>
      <c r="CH96" s="110" t="s">
        <v>107</v>
      </c>
      <c r="CI96" s="111"/>
      <c r="CJ96" s="112">
        <v>6710</v>
      </c>
      <c r="CK96" s="113">
        <v>86</v>
      </c>
      <c r="CL96" s="114" t="s">
        <v>134</v>
      </c>
      <c r="CM96" s="114" t="s">
        <v>108</v>
      </c>
      <c r="CN96" s="114"/>
      <c r="CO96" s="115" t="s">
        <v>102</v>
      </c>
      <c r="CP96" s="115" t="s">
        <v>102</v>
      </c>
      <c r="CQ96" s="115" t="s">
        <v>102</v>
      </c>
      <c r="CR96" s="115" t="s">
        <v>102</v>
      </c>
      <c r="CS96" s="116"/>
      <c r="CT96" s="117" t="s">
        <v>109</v>
      </c>
      <c r="CU96" s="117" t="s">
        <v>109</v>
      </c>
      <c r="CV96" s="83">
        <v>92</v>
      </c>
      <c r="CW96" s="83" t="s">
        <v>108</v>
      </c>
      <c r="CX96" s="83">
        <v>92</v>
      </c>
      <c r="CY96" s="83" t="s">
        <v>108</v>
      </c>
      <c r="CZ96" s="83">
        <v>6420</v>
      </c>
      <c r="DA96" s="83" t="s">
        <v>419</v>
      </c>
      <c r="DB96" s="83" t="s">
        <v>130</v>
      </c>
      <c r="DC96" s="83" t="s">
        <v>499</v>
      </c>
      <c r="DD96" s="83">
        <v>1141</v>
      </c>
      <c r="DE96" s="83" t="s">
        <v>444</v>
      </c>
      <c r="DF96" s="83" t="s">
        <v>130</v>
      </c>
      <c r="DG96" s="83" t="s">
        <v>499</v>
      </c>
      <c r="DH96" s="83"/>
      <c r="DI96" s="83">
        <v>0</v>
      </c>
      <c r="DJ96" s="83">
        <v>1</v>
      </c>
      <c r="DK96" s="83">
        <v>0</v>
      </c>
      <c r="DL96" s="83">
        <v>0</v>
      </c>
      <c r="DM96" s="83">
        <v>0</v>
      </c>
      <c r="DN96" s="83">
        <v>0</v>
      </c>
      <c r="DO96" s="83">
        <v>0</v>
      </c>
      <c r="DP96" s="83">
        <v>0</v>
      </c>
      <c r="DQ96" s="83">
        <v>0</v>
      </c>
      <c r="DR96" s="83">
        <v>0</v>
      </c>
      <c r="DS96" s="83">
        <v>0</v>
      </c>
      <c r="DT96" s="83">
        <v>3</v>
      </c>
      <c r="DU96" s="83">
        <v>3</v>
      </c>
      <c r="DV96" s="83">
        <v>0</v>
      </c>
      <c r="DW96" s="83">
        <v>0</v>
      </c>
      <c r="DX96" s="83">
        <v>3</v>
      </c>
      <c r="DY96" s="85">
        <v>43738</v>
      </c>
      <c r="DZ96" s="83" t="s">
        <v>4143</v>
      </c>
      <c r="EA96" s="83" t="s">
        <v>102</v>
      </c>
      <c r="EB96" s="83" t="s">
        <v>482</v>
      </c>
      <c r="EC96" s="83">
        <v>92</v>
      </c>
      <c r="ED96" s="83" t="s">
        <v>483</v>
      </c>
      <c r="EE96" s="83">
        <v>1</v>
      </c>
      <c r="EF96" s="83">
        <v>0</v>
      </c>
      <c r="EG96" s="83">
        <v>0</v>
      </c>
      <c r="EH96" s="83" t="s">
        <v>109</v>
      </c>
      <c r="EI96" s="83" t="s">
        <v>108</v>
      </c>
      <c r="EJ96" s="83" t="s">
        <v>583</v>
      </c>
      <c r="EK96" s="83">
        <v>0</v>
      </c>
      <c r="EL96" s="83">
        <v>0</v>
      </c>
      <c r="EM96" s="83">
        <v>1</v>
      </c>
      <c r="EN96" s="83" t="s">
        <v>497</v>
      </c>
      <c r="EO96" s="83"/>
      <c r="EP96" s="83" t="s">
        <v>436</v>
      </c>
      <c r="EQ96" s="136">
        <v>1</v>
      </c>
      <c r="ER96" s="136">
        <v>1</v>
      </c>
      <c r="ES96" s="136">
        <v>1</v>
      </c>
      <c r="ET96" s="136">
        <v>1</v>
      </c>
      <c r="EU96" s="215" t="s">
        <v>269</v>
      </c>
      <c r="EV96" s="136">
        <v>1</v>
      </c>
      <c r="EW96" s="136">
        <v>1</v>
      </c>
      <c r="EX96" s="136">
        <v>1</v>
      </c>
      <c r="EY96" s="136">
        <v>1</v>
      </c>
      <c r="EZ96" s="136">
        <v>1</v>
      </c>
      <c r="FP96" s="215" t="s">
        <v>592</v>
      </c>
      <c r="FQ96" s="136" t="b">
        <v>1</v>
      </c>
      <c r="FR96" s="136" t="b">
        <v>1</v>
      </c>
      <c r="FS96" s="136" t="b">
        <v>1</v>
      </c>
      <c r="FT96" s="136" t="b">
        <v>1</v>
      </c>
      <c r="FX96" s="215" t="s">
        <v>269</v>
      </c>
    </row>
    <row r="97" spans="1:180" ht="60" customHeight="1" x14ac:dyDescent="0.55000000000000004">
      <c r="A97" s="83" t="s">
        <v>130</v>
      </c>
      <c r="B97" s="83" t="s">
        <v>98</v>
      </c>
      <c r="C97" s="136">
        <v>504993</v>
      </c>
      <c r="D97" s="207" t="s">
        <v>629</v>
      </c>
      <c r="E97" s="208" t="s">
        <v>634</v>
      </c>
      <c r="F97" s="83" t="s">
        <v>108</v>
      </c>
      <c r="G97" s="85">
        <v>26341</v>
      </c>
      <c r="H97" s="83" t="s">
        <v>102</v>
      </c>
      <c r="I97" s="85">
        <v>34633</v>
      </c>
      <c r="J97" s="83" t="s">
        <v>228</v>
      </c>
      <c r="K97" s="216">
        <v>832351892985</v>
      </c>
      <c r="L97" s="83" t="s">
        <v>191</v>
      </c>
      <c r="M97" s="85">
        <v>43642</v>
      </c>
      <c r="N97" s="83">
        <v>233.333333333333</v>
      </c>
      <c r="O97" s="83" t="s">
        <v>193</v>
      </c>
      <c r="P97" s="83" t="s">
        <v>181</v>
      </c>
      <c r="Q97" s="208" t="s">
        <v>5416</v>
      </c>
      <c r="R97" s="83" t="s">
        <v>102</v>
      </c>
      <c r="S97" s="83" t="s">
        <v>102</v>
      </c>
      <c r="T97" s="83" t="s">
        <v>131</v>
      </c>
      <c r="U97" s="83" t="s">
        <v>9198</v>
      </c>
      <c r="V97" s="83" t="s">
        <v>104</v>
      </c>
      <c r="W97" s="83" t="s">
        <v>105</v>
      </c>
      <c r="X97" s="86" t="s">
        <v>5416</v>
      </c>
      <c r="Y97" s="87" t="s">
        <v>102</v>
      </c>
      <c r="Z97" s="87" t="s">
        <v>102</v>
      </c>
      <c r="AA97" s="87" t="s">
        <v>131</v>
      </c>
      <c r="AB97" s="87" t="s">
        <v>9198</v>
      </c>
      <c r="AC97" s="87" t="s">
        <v>104</v>
      </c>
      <c r="AD97" s="87" t="s">
        <v>105</v>
      </c>
      <c r="AE97" s="87" t="s">
        <v>106</v>
      </c>
      <c r="AF97" s="86" t="s">
        <v>5416</v>
      </c>
      <c r="AG97" s="87" t="s">
        <v>177</v>
      </c>
      <c r="AH97" s="87" t="s">
        <v>9198</v>
      </c>
      <c r="AI97" s="87" t="s">
        <v>104</v>
      </c>
      <c r="AJ97" s="87" t="s">
        <v>204</v>
      </c>
      <c r="AK97" s="88"/>
      <c r="AL97" s="83" t="s">
        <v>107</v>
      </c>
      <c r="AM97" s="89" t="s">
        <v>454</v>
      </c>
      <c r="AN97" s="90" t="s">
        <v>416</v>
      </c>
      <c r="AO97" s="91" t="s">
        <v>643</v>
      </c>
      <c r="AP97" s="90">
        <v>8.3333333333333197</v>
      </c>
      <c r="AQ97" s="92" t="s">
        <v>102</v>
      </c>
      <c r="AR97" s="93" t="s">
        <v>102</v>
      </c>
      <c r="AS97" s="93" t="s">
        <v>102</v>
      </c>
      <c r="AT97" s="93" t="s">
        <v>102</v>
      </c>
      <c r="AU97" s="210" t="s">
        <v>645</v>
      </c>
      <c r="AV97" s="93" t="s">
        <v>185</v>
      </c>
      <c r="AW97" s="94" t="s">
        <v>102</v>
      </c>
      <c r="AX97" s="93" t="s">
        <v>105</v>
      </c>
      <c r="AY97" s="95" t="s">
        <v>104</v>
      </c>
      <c r="AZ97" s="93" t="s">
        <v>102</v>
      </c>
      <c r="BA97" s="93" t="s">
        <v>102</v>
      </c>
      <c r="BB97" s="93" t="s">
        <v>102</v>
      </c>
      <c r="BC97" s="93" t="s">
        <v>102</v>
      </c>
      <c r="BD97" s="96" t="s">
        <v>102</v>
      </c>
      <c r="BE97" s="90">
        <v>-37.6666666666667</v>
      </c>
      <c r="BF97" s="93" t="s">
        <v>102</v>
      </c>
      <c r="BG97" s="93" t="s">
        <v>102</v>
      </c>
      <c r="BH97" s="93" t="s">
        <v>102</v>
      </c>
      <c r="BI97" s="93" t="s">
        <v>102</v>
      </c>
      <c r="BJ97" s="210" t="s">
        <v>643</v>
      </c>
      <c r="BK97" s="93" t="s">
        <v>196</v>
      </c>
      <c r="BL97" s="97" t="s">
        <v>102</v>
      </c>
      <c r="BM97" s="93" t="s">
        <v>105</v>
      </c>
      <c r="BN97" s="93" t="s">
        <v>596</v>
      </c>
      <c r="BO97" s="93" t="s">
        <v>102</v>
      </c>
      <c r="BP97" s="98" t="s">
        <v>102</v>
      </c>
      <c r="BQ97" s="93" t="s">
        <v>102</v>
      </c>
      <c r="BR97" s="93" t="s">
        <v>102</v>
      </c>
      <c r="BS97" s="93" t="s">
        <v>102</v>
      </c>
      <c r="BT97" s="99" t="s">
        <v>591</v>
      </c>
      <c r="BU97" s="100" t="s">
        <v>10798</v>
      </c>
      <c r="BV97" s="101" t="s">
        <v>471</v>
      </c>
      <c r="BW97" s="136"/>
      <c r="BX97" s="103" t="s">
        <v>565</v>
      </c>
      <c r="BY97" s="104" t="s">
        <v>190</v>
      </c>
      <c r="BZ97" s="136"/>
      <c r="CA97" s="83" t="s">
        <v>599</v>
      </c>
      <c r="CB97" s="106" t="s">
        <v>647</v>
      </c>
      <c r="CC97" s="106" t="s">
        <v>6140</v>
      </c>
      <c r="CD97" s="107"/>
      <c r="CE97" s="108" t="s">
        <v>107</v>
      </c>
      <c r="CF97" s="108" t="s">
        <v>107</v>
      </c>
      <c r="CG97" s="109"/>
      <c r="CH97" s="110" t="s">
        <v>107</v>
      </c>
      <c r="CI97" s="111"/>
      <c r="CJ97" s="112">
        <v>6710</v>
      </c>
      <c r="CK97" s="113">
        <v>86</v>
      </c>
      <c r="CL97" s="114" t="s">
        <v>134</v>
      </c>
      <c r="CM97" s="114" t="s">
        <v>108</v>
      </c>
      <c r="CN97" s="114"/>
      <c r="CO97" s="115" t="s">
        <v>102</v>
      </c>
      <c r="CP97" s="115" t="s">
        <v>102</v>
      </c>
      <c r="CQ97" s="115" t="s">
        <v>102</v>
      </c>
      <c r="CR97" s="115" t="s">
        <v>102</v>
      </c>
      <c r="CS97" s="116"/>
      <c r="CT97" s="117" t="s">
        <v>109</v>
      </c>
      <c r="CU97" s="117" t="s">
        <v>109</v>
      </c>
      <c r="CV97" s="83">
        <v>93</v>
      </c>
      <c r="CW97" s="83" t="s">
        <v>108</v>
      </c>
      <c r="CX97" s="83">
        <v>93</v>
      </c>
      <c r="CY97" s="83" t="s">
        <v>108</v>
      </c>
      <c r="CZ97" s="83">
        <v>6421</v>
      </c>
      <c r="DA97" s="83" t="s">
        <v>419</v>
      </c>
      <c r="DB97" s="83" t="s">
        <v>130</v>
      </c>
      <c r="DC97" s="83" t="s">
        <v>499</v>
      </c>
      <c r="DD97" s="83">
        <v>1142</v>
      </c>
      <c r="DE97" s="83" t="s">
        <v>444</v>
      </c>
      <c r="DF97" s="83" t="s">
        <v>130</v>
      </c>
      <c r="DG97" s="83" t="s">
        <v>499</v>
      </c>
      <c r="DH97" s="83"/>
      <c r="DI97" s="83">
        <v>0</v>
      </c>
      <c r="DJ97" s="83">
        <v>1</v>
      </c>
      <c r="DK97" s="83">
        <v>0</v>
      </c>
      <c r="DL97" s="83">
        <v>0</v>
      </c>
      <c r="DM97" s="83">
        <v>0</v>
      </c>
      <c r="DN97" s="83">
        <v>0</v>
      </c>
      <c r="DO97" s="83">
        <v>0</v>
      </c>
      <c r="DP97" s="83">
        <v>0</v>
      </c>
      <c r="DQ97" s="83">
        <v>0</v>
      </c>
      <c r="DR97" s="83">
        <v>0</v>
      </c>
      <c r="DS97" s="83">
        <v>0</v>
      </c>
      <c r="DT97" s="83">
        <v>3</v>
      </c>
      <c r="DU97" s="83">
        <v>3</v>
      </c>
      <c r="DV97" s="83">
        <v>0</v>
      </c>
      <c r="DW97" s="83">
        <v>0</v>
      </c>
      <c r="DX97" s="83">
        <v>3</v>
      </c>
      <c r="DY97" s="85">
        <v>43739</v>
      </c>
      <c r="DZ97" s="83" t="s">
        <v>4144</v>
      </c>
      <c r="EA97" s="83" t="s">
        <v>102</v>
      </c>
      <c r="EB97" s="83" t="s">
        <v>482</v>
      </c>
      <c r="EC97" s="83">
        <v>93</v>
      </c>
      <c r="ED97" s="83" t="s">
        <v>483</v>
      </c>
      <c r="EE97" s="83">
        <v>1</v>
      </c>
      <c r="EF97" s="83">
        <v>0</v>
      </c>
      <c r="EG97" s="83">
        <v>0</v>
      </c>
      <c r="EH97" s="83" t="s">
        <v>109</v>
      </c>
      <c r="EI97" s="83" t="s">
        <v>108</v>
      </c>
      <c r="EJ97" s="83" t="s">
        <v>583</v>
      </c>
      <c r="EK97" s="83">
        <v>0</v>
      </c>
      <c r="EL97" s="83">
        <v>0</v>
      </c>
      <c r="EM97" s="83">
        <v>1</v>
      </c>
      <c r="EN97" s="83" t="s">
        <v>497</v>
      </c>
      <c r="EO97" s="83"/>
      <c r="EP97" s="83" t="s">
        <v>436</v>
      </c>
      <c r="EQ97" s="136">
        <v>1</v>
      </c>
      <c r="ER97" s="136">
        <v>1</v>
      </c>
      <c r="ES97" s="136">
        <v>1</v>
      </c>
      <c r="ET97" s="136">
        <v>1</v>
      </c>
      <c r="EU97" s="215" t="s">
        <v>269</v>
      </c>
      <c r="EV97" s="136">
        <v>1</v>
      </c>
      <c r="EW97" s="136">
        <v>1</v>
      </c>
      <c r="EX97" s="136">
        <v>1</v>
      </c>
      <c r="EY97" s="136">
        <v>1</v>
      </c>
      <c r="EZ97" s="136">
        <v>1</v>
      </c>
      <c r="FP97" s="215" t="s">
        <v>592</v>
      </c>
      <c r="FQ97" s="136" t="b">
        <v>1</v>
      </c>
      <c r="FR97" s="136" t="b">
        <v>1</v>
      </c>
      <c r="FS97" s="136" t="b">
        <v>1</v>
      </c>
      <c r="FT97" s="136" t="b">
        <v>1</v>
      </c>
      <c r="FX97" s="215" t="s">
        <v>269</v>
      </c>
    </row>
    <row r="98" spans="1:180" ht="60" customHeight="1" x14ac:dyDescent="0.55000000000000004">
      <c r="A98" s="83" t="s">
        <v>130</v>
      </c>
      <c r="B98" s="83" t="s">
        <v>98</v>
      </c>
      <c r="C98" s="136">
        <v>898904</v>
      </c>
      <c r="D98" s="207" t="s">
        <v>627</v>
      </c>
      <c r="E98" s="208" t="s">
        <v>630</v>
      </c>
      <c r="F98" s="83" t="s">
        <v>108</v>
      </c>
      <c r="G98" s="85">
        <v>20621</v>
      </c>
      <c r="H98" s="83" t="s">
        <v>102</v>
      </c>
      <c r="I98" s="85">
        <v>39794</v>
      </c>
      <c r="J98" s="83" t="s">
        <v>228</v>
      </c>
      <c r="K98" s="216">
        <v>869774237503</v>
      </c>
      <c r="L98" s="83" t="s">
        <v>191</v>
      </c>
      <c r="M98" s="85">
        <v>43631</v>
      </c>
      <c r="N98" s="83">
        <v>228.333333333333</v>
      </c>
      <c r="O98" s="83" t="s">
        <v>180</v>
      </c>
      <c r="P98" s="83" t="s">
        <v>181</v>
      </c>
      <c r="Q98" s="208" t="s">
        <v>5420</v>
      </c>
      <c r="R98" s="83" t="s">
        <v>102</v>
      </c>
      <c r="S98" s="83" t="s">
        <v>102</v>
      </c>
      <c r="T98" s="83" t="s">
        <v>199</v>
      </c>
      <c r="U98" s="83" t="s">
        <v>9199</v>
      </c>
      <c r="V98" s="83" t="s">
        <v>104</v>
      </c>
      <c r="W98" s="83" t="s">
        <v>105</v>
      </c>
      <c r="X98" s="86" t="s">
        <v>5420</v>
      </c>
      <c r="Y98" s="87" t="s">
        <v>102</v>
      </c>
      <c r="Z98" s="87" t="s">
        <v>102</v>
      </c>
      <c r="AA98" s="87" t="s">
        <v>199</v>
      </c>
      <c r="AB98" s="87" t="s">
        <v>9199</v>
      </c>
      <c r="AC98" s="87" t="s">
        <v>104</v>
      </c>
      <c r="AD98" s="87" t="s">
        <v>105</v>
      </c>
      <c r="AE98" s="87" t="s">
        <v>106</v>
      </c>
      <c r="AF98" s="86" t="s">
        <v>5420</v>
      </c>
      <c r="AG98" s="87" t="s">
        <v>489</v>
      </c>
      <c r="AH98" s="87" t="s">
        <v>9200</v>
      </c>
      <c r="AI98" s="87" t="s">
        <v>104</v>
      </c>
      <c r="AJ98" s="87" t="s">
        <v>204</v>
      </c>
      <c r="AK98" s="88"/>
      <c r="AL98" s="83" t="s">
        <v>107</v>
      </c>
      <c r="AM98" s="89" t="s">
        <v>454</v>
      </c>
      <c r="AN98" s="90" t="s">
        <v>416</v>
      </c>
      <c r="AO98" s="91" t="s">
        <v>641</v>
      </c>
      <c r="AP98" s="90">
        <v>8.3333333333333197</v>
      </c>
      <c r="AQ98" s="92" t="s">
        <v>211</v>
      </c>
      <c r="AR98" s="93" t="s">
        <v>102</v>
      </c>
      <c r="AS98" s="93" t="s">
        <v>102</v>
      </c>
      <c r="AT98" s="93" t="s">
        <v>102</v>
      </c>
      <c r="AU98" s="210" t="s">
        <v>641</v>
      </c>
      <c r="AV98" s="93" t="s">
        <v>192</v>
      </c>
      <c r="AW98" s="94" t="s">
        <v>102</v>
      </c>
      <c r="AX98" s="93" t="s">
        <v>105</v>
      </c>
      <c r="AY98" s="95" t="s">
        <v>188</v>
      </c>
      <c r="AZ98" s="93" t="s">
        <v>102</v>
      </c>
      <c r="BA98" s="93" t="s">
        <v>9201</v>
      </c>
      <c r="BB98" s="93" t="s">
        <v>102</v>
      </c>
      <c r="BC98" s="93" t="s">
        <v>102</v>
      </c>
      <c r="BD98" s="96" t="s">
        <v>102</v>
      </c>
      <c r="BE98" s="90">
        <v>-38.1666666666667</v>
      </c>
      <c r="BF98" s="93" t="s">
        <v>211</v>
      </c>
      <c r="BG98" s="93" t="s">
        <v>102</v>
      </c>
      <c r="BH98" s="93" t="s">
        <v>102</v>
      </c>
      <c r="BI98" s="93" t="s">
        <v>102</v>
      </c>
      <c r="BJ98" s="210" t="s">
        <v>646</v>
      </c>
      <c r="BK98" s="93" t="s">
        <v>182</v>
      </c>
      <c r="BL98" s="97" t="s">
        <v>102</v>
      </c>
      <c r="BM98" s="93" t="s">
        <v>105</v>
      </c>
      <c r="BN98" s="93" t="s">
        <v>104</v>
      </c>
      <c r="BO98" s="93" t="s">
        <v>102</v>
      </c>
      <c r="BP98" s="98">
        <v>20180238</v>
      </c>
      <c r="BQ98" s="93" t="s">
        <v>102</v>
      </c>
      <c r="BR98" s="93" t="s">
        <v>102</v>
      </c>
      <c r="BS98" s="93" t="s">
        <v>102</v>
      </c>
      <c r="BT98" s="99" t="s">
        <v>591</v>
      </c>
      <c r="BU98" s="100" t="s">
        <v>10799</v>
      </c>
      <c r="BV98" s="101" t="s">
        <v>471</v>
      </c>
      <c r="BW98" s="136"/>
      <c r="BX98" s="103" t="s">
        <v>565</v>
      </c>
      <c r="BY98" s="104" t="s">
        <v>190</v>
      </c>
      <c r="BZ98" s="136"/>
      <c r="CA98" s="83" t="s">
        <v>599</v>
      </c>
      <c r="CB98" s="106" t="s">
        <v>647</v>
      </c>
      <c r="CC98" s="106" t="s">
        <v>6152</v>
      </c>
      <c r="CD98" s="107"/>
      <c r="CE98" s="108" t="s">
        <v>107</v>
      </c>
      <c r="CF98" s="108" t="s">
        <v>107</v>
      </c>
      <c r="CG98" s="109"/>
      <c r="CH98" s="110" t="s">
        <v>107</v>
      </c>
      <c r="CI98" s="111"/>
      <c r="CJ98" s="112">
        <v>6710</v>
      </c>
      <c r="CK98" s="113">
        <v>86</v>
      </c>
      <c r="CL98" s="114" t="s">
        <v>134</v>
      </c>
      <c r="CM98" s="114" t="s">
        <v>108</v>
      </c>
      <c r="CN98" s="114"/>
      <c r="CO98" s="115" t="s">
        <v>102</v>
      </c>
      <c r="CP98" s="115" t="s">
        <v>102</v>
      </c>
      <c r="CQ98" s="115" t="s">
        <v>102</v>
      </c>
      <c r="CR98" s="115" t="s">
        <v>102</v>
      </c>
      <c r="CS98" s="116"/>
      <c r="CT98" s="117" t="s">
        <v>109</v>
      </c>
      <c r="CU98" s="117" t="s">
        <v>109</v>
      </c>
      <c r="CV98" s="83">
        <v>94</v>
      </c>
      <c r="CW98" s="83" t="s">
        <v>108</v>
      </c>
      <c r="CX98" s="83">
        <v>94</v>
      </c>
      <c r="CY98" s="83" t="s">
        <v>108</v>
      </c>
      <c r="CZ98" s="83">
        <v>6422</v>
      </c>
      <c r="DA98" s="83" t="s">
        <v>419</v>
      </c>
      <c r="DB98" s="83" t="s">
        <v>130</v>
      </c>
      <c r="DC98" s="83" t="s">
        <v>499</v>
      </c>
      <c r="DD98" s="83">
        <v>1143</v>
      </c>
      <c r="DE98" s="83" t="s">
        <v>444</v>
      </c>
      <c r="DF98" s="83" t="s">
        <v>130</v>
      </c>
      <c r="DG98" s="83" t="s">
        <v>499</v>
      </c>
      <c r="DH98" s="83"/>
      <c r="DI98" s="83">
        <v>0</v>
      </c>
      <c r="DJ98" s="83">
        <v>1</v>
      </c>
      <c r="DK98" s="83">
        <v>0</v>
      </c>
      <c r="DL98" s="83">
        <v>0</v>
      </c>
      <c r="DM98" s="83">
        <v>0</v>
      </c>
      <c r="DN98" s="83">
        <v>0</v>
      </c>
      <c r="DO98" s="83">
        <v>0</v>
      </c>
      <c r="DP98" s="83">
        <v>0</v>
      </c>
      <c r="DQ98" s="83">
        <v>0</v>
      </c>
      <c r="DR98" s="83">
        <v>0</v>
      </c>
      <c r="DS98" s="83">
        <v>0</v>
      </c>
      <c r="DT98" s="83">
        <v>3</v>
      </c>
      <c r="DU98" s="83">
        <v>3</v>
      </c>
      <c r="DV98" s="83">
        <v>0</v>
      </c>
      <c r="DW98" s="83">
        <v>0</v>
      </c>
      <c r="DX98" s="83">
        <v>3</v>
      </c>
      <c r="DY98" s="85">
        <v>43740</v>
      </c>
      <c r="DZ98" s="83" t="s">
        <v>4145</v>
      </c>
      <c r="EA98" s="83" t="s">
        <v>102</v>
      </c>
      <c r="EB98" s="83" t="s">
        <v>482</v>
      </c>
      <c r="EC98" s="83">
        <v>94</v>
      </c>
      <c r="ED98" s="83" t="s">
        <v>483</v>
      </c>
      <c r="EE98" s="83">
        <v>1</v>
      </c>
      <c r="EF98" s="83">
        <v>0</v>
      </c>
      <c r="EG98" s="83">
        <v>0</v>
      </c>
      <c r="EH98" s="83" t="s">
        <v>109</v>
      </c>
      <c r="EI98" s="83" t="s">
        <v>108</v>
      </c>
      <c r="EJ98" s="83" t="s">
        <v>583</v>
      </c>
      <c r="EK98" s="83">
        <v>0</v>
      </c>
      <c r="EL98" s="83">
        <v>0</v>
      </c>
      <c r="EM98" s="83">
        <v>1</v>
      </c>
      <c r="EN98" s="83" t="s">
        <v>497</v>
      </c>
      <c r="EO98" s="83"/>
      <c r="EP98" s="83" t="s">
        <v>436</v>
      </c>
      <c r="EQ98" s="136">
        <v>1</v>
      </c>
      <c r="ER98" s="136">
        <v>1</v>
      </c>
      <c r="ES98" s="136">
        <v>1</v>
      </c>
      <c r="ET98" s="136">
        <v>1</v>
      </c>
      <c r="EU98" s="215" t="s">
        <v>269</v>
      </c>
      <c r="EV98" s="136">
        <v>1</v>
      </c>
      <c r="EW98" s="136">
        <v>1</v>
      </c>
      <c r="EX98" s="136">
        <v>1</v>
      </c>
      <c r="EY98" s="136">
        <v>1</v>
      </c>
      <c r="EZ98" s="136">
        <v>1</v>
      </c>
      <c r="FP98" s="215" t="s">
        <v>592</v>
      </c>
      <c r="FQ98" s="136" t="b">
        <v>1</v>
      </c>
      <c r="FR98" s="136" t="b">
        <v>1</v>
      </c>
      <c r="FS98" s="136" t="b">
        <v>1</v>
      </c>
      <c r="FT98" s="136" t="b">
        <v>1</v>
      </c>
      <c r="FX98" s="215" t="s">
        <v>269</v>
      </c>
    </row>
    <row r="99" spans="1:180" ht="60" customHeight="1" x14ac:dyDescent="0.55000000000000004">
      <c r="A99" s="83" t="s">
        <v>130</v>
      </c>
      <c r="B99" s="83" t="s">
        <v>98</v>
      </c>
      <c r="C99" s="136">
        <v>624062</v>
      </c>
      <c r="D99" s="207" t="s">
        <v>628</v>
      </c>
      <c r="E99" s="208" t="s">
        <v>633</v>
      </c>
      <c r="F99" s="83" t="s">
        <v>108</v>
      </c>
      <c r="G99" s="85">
        <v>22744</v>
      </c>
      <c r="H99" s="83" t="s">
        <v>102</v>
      </c>
      <c r="I99" s="85">
        <v>39772</v>
      </c>
      <c r="J99" s="83" t="s">
        <v>228</v>
      </c>
      <c r="K99" s="216">
        <v>420423559943</v>
      </c>
      <c r="L99" s="83" t="s">
        <v>191</v>
      </c>
      <c r="M99" s="85">
        <v>43619</v>
      </c>
      <c r="N99" s="83">
        <v>223.333333333333</v>
      </c>
      <c r="O99" s="83" t="s">
        <v>193</v>
      </c>
      <c r="P99" s="83" t="s">
        <v>181</v>
      </c>
      <c r="Q99" s="208" t="s">
        <v>5424</v>
      </c>
      <c r="R99" s="83" t="s">
        <v>102</v>
      </c>
      <c r="S99" s="83" t="s">
        <v>102</v>
      </c>
      <c r="T99" s="83" t="s">
        <v>133</v>
      </c>
      <c r="U99" s="83" t="s">
        <v>9202</v>
      </c>
      <c r="V99" s="83" t="s">
        <v>111</v>
      </c>
      <c r="W99" s="83" t="s">
        <v>105</v>
      </c>
      <c r="X99" s="86" t="s">
        <v>5424</v>
      </c>
      <c r="Y99" s="87" t="s">
        <v>102</v>
      </c>
      <c r="Z99" s="87" t="s">
        <v>102</v>
      </c>
      <c r="AA99" s="87" t="s">
        <v>133</v>
      </c>
      <c r="AB99" s="87" t="s">
        <v>9202</v>
      </c>
      <c r="AC99" s="87" t="s">
        <v>111</v>
      </c>
      <c r="AD99" s="87" t="s">
        <v>105</v>
      </c>
      <c r="AE99" s="87" t="s">
        <v>106</v>
      </c>
      <c r="AF99" s="86" t="s">
        <v>5424</v>
      </c>
      <c r="AG99" s="87" t="s">
        <v>486</v>
      </c>
      <c r="AH99" s="87" t="s">
        <v>9202</v>
      </c>
      <c r="AI99" s="87" t="s">
        <v>111</v>
      </c>
      <c r="AJ99" s="87" t="s">
        <v>204</v>
      </c>
      <c r="AK99" s="88"/>
      <c r="AL99" s="83" t="s">
        <v>107</v>
      </c>
      <c r="AM99" s="89" t="s">
        <v>454</v>
      </c>
      <c r="AN99" s="90" t="s">
        <v>416</v>
      </c>
      <c r="AO99" s="91" t="s">
        <v>642</v>
      </c>
      <c r="AP99" s="90">
        <v>8.3333333333333197</v>
      </c>
      <c r="AQ99" s="92" t="s">
        <v>102</v>
      </c>
      <c r="AR99" s="93" t="s">
        <v>102</v>
      </c>
      <c r="AS99" s="93" t="s">
        <v>102</v>
      </c>
      <c r="AT99" s="93" t="s">
        <v>102</v>
      </c>
      <c r="AU99" s="210" t="s">
        <v>644</v>
      </c>
      <c r="AV99" s="93" t="s">
        <v>185</v>
      </c>
      <c r="AW99" s="94" t="s">
        <v>102</v>
      </c>
      <c r="AX99" s="93" t="s">
        <v>183</v>
      </c>
      <c r="AY99" s="95" t="s">
        <v>111</v>
      </c>
      <c r="AZ99" s="93" t="s">
        <v>102</v>
      </c>
      <c r="BA99" s="93" t="s">
        <v>102</v>
      </c>
      <c r="BB99" s="93" t="s">
        <v>102</v>
      </c>
      <c r="BC99" s="93" t="s">
        <v>102</v>
      </c>
      <c r="BD99" s="96" t="s">
        <v>102</v>
      </c>
      <c r="BE99" s="90">
        <v>-38.6666666666667</v>
      </c>
      <c r="BF99" s="93" t="s">
        <v>102</v>
      </c>
      <c r="BG99" s="93" t="s">
        <v>102</v>
      </c>
      <c r="BH99" s="93" t="s">
        <v>102</v>
      </c>
      <c r="BI99" s="93" t="s">
        <v>102</v>
      </c>
      <c r="BJ99" s="210" t="s">
        <v>642</v>
      </c>
      <c r="BK99" s="93" t="s">
        <v>192</v>
      </c>
      <c r="BL99" s="97" t="s">
        <v>102</v>
      </c>
      <c r="BM99" s="93" t="s">
        <v>183</v>
      </c>
      <c r="BN99" s="93" t="s">
        <v>106</v>
      </c>
      <c r="BO99" s="93" t="s">
        <v>102</v>
      </c>
      <c r="BP99" s="98" t="s">
        <v>102</v>
      </c>
      <c r="BQ99" s="93" t="s">
        <v>102</v>
      </c>
      <c r="BR99" s="93" t="s">
        <v>102</v>
      </c>
      <c r="BS99" s="93" t="s">
        <v>102</v>
      </c>
      <c r="BT99" s="99" t="s">
        <v>591</v>
      </c>
      <c r="BU99" s="100" t="s">
        <v>10800</v>
      </c>
      <c r="BV99" s="101" t="s">
        <v>471</v>
      </c>
      <c r="BW99" s="136"/>
      <c r="BX99" s="103" t="s">
        <v>565</v>
      </c>
      <c r="BY99" s="104" t="s">
        <v>190</v>
      </c>
      <c r="BZ99" s="136"/>
      <c r="CA99" s="83" t="s">
        <v>599</v>
      </c>
      <c r="CB99" s="106" t="s">
        <v>647</v>
      </c>
      <c r="CC99" s="106" t="s">
        <v>6164</v>
      </c>
      <c r="CD99" s="107"/>
      <c r="CE99" s="108" t="s">
        <v>107</v>
      </c>
      <c r="CF99" s="108" t="s">
        <v>107</v>
      </c>
      <c r="CG99" s="109"/>
      <c r="CH99" s="110" t="s">
        <v>107</v>
      </c>
      <c r="CI99" s="111"/>
      <c r="CJ99" s="112">
        <v>6710</v>
      </c>
      <c r="CK99" s="113">
        <v>86</v>
      </c>
      <c r="CL99" s="114" t="s">
        <v>134</v>
      </c>
      <c r="CM99" s="114" t="s">
        <v>108</v>
      </c>
      <c r="CN99" s="114"/>
      <c r="CO99" s="115" t="s">
        <v>102</v>
      </c>
      <c r="CP99" s="115" t="s">
        <v>102</v>
      </c>
      <c r="CQ99" s="115" t="s">
        <v>102</v>
      </c>
      <c r="CR99" s="115" t="s">
        <v>102</v>
      </c>
      <c r="CS99" s="116"/>
      <c r="CT99" s="117" t="s">
        <v>109</v>
      </c>
      <c r="CU99" s="117" t="s">
        <v>109</v>
      </c>
      <c r="CV99" s="83">
        <v>95</v>
      </c>
      <c r="CW99" s="83" t="s">
        <v>108</v>
      </c>
      <c r="CX99" s="83">
        <v>95</v>
      </c>
      <c r="CY99" s="83" t="s">
        <v>108</v>
      </c>
      <c r="CZ99" s="83">
        <v>6423</v>
      </c>
      <c r="DA99" s="83" t="s">
        <v>419</v>
      </c>
      <c r="DB99" s="83" t="s">
        <v>130</v>
      </c>
      <c r="DC99" s="83" t="s">
        <v>499</v>
      </c>
      <c r="DD99" s="83">
        <v>1144</v>
      </c>
      <c r="DE99" s="83" t="s">
        <v>444</v>
      </c>
      <c r="DF99" s="83" t="s">
        <v>130</v>
      </c>
      <c r="DG99" s="83" t="s">
        <v>499</v>
      </c>
      <c r="DH99" s="83"/>
      <c r="DI99" s="83">
        <v>0</v>
      </c>
      <c r="DJ99" s="83">
        <v>1</v>
      </c>
      <c r="DK99" s="83">
        <v>0</v>
      </c>
      <c r="DL99" s="83">
        <v>0</v>
      </c>
      <c r="DM99" s="83">
        <v>0</v>
      </c>
      <c r="DN99" s="83">
        <v>0</v>
      </c>
      <c r="DO99" s="83">
        <v>0</v>
      </c>
      <c r="DP99" s="83">
        <v>0</v>
      </c>
      <c r="DQ99" s="83">
        <v>0</v>
      </c>
      <c r="DR99" s="83">
        <v>0</v>
      </c>
      <c r="DS99" s="83">
        <v>0</v>
      </c>
      <c r="DT99" s="83">
        <v>3</v>
      </c>
      <c r="DU99" s="83">
        <v>3</v>
      </c>
      <c r="DV99" s="83">
        <v>0</v>
      </c>
      <c r="DW99" s="83">
        <v>0</v>
      </c>
      <c r="DX99" s="83">
        <v>3</v>
      </c>
      <c r="DY99" s="85">
        <v>43741</v>
      </c>
      <c r="DZ99" s="83" t="s">
        <v>4146</v>
      </c>
      <c r="EA99" s="83" t="s">
        <v>102</v>
      </c>
      <c r="EB99" s="83" t="s">
        <v>482</v>
      </c>
      <c r="EC99" s="83">
        <v>95</v>
      </c>
      <c r="ED99" s="83" t="s">
        <v>483</v>
      </c>
      <c r="EE99" s="83">
        <v>1</v>
      </c>
      <c r="EF99" s="83">
        <v>0</v>
      </c>
      <c r="EG99" s="83">
        <v>0</v>
      </c>
      <c r="EH99" s="83" t="s">
        <v>109</v>
      </c>
      <c r="EI99" s="83" t="s">
        <v>108</v>
      </c>
      <c r="EJ99" s="83" t="s">
        <v>583</v>
      </c>
      <c r="EK99" s="83">
        <v>0</v>
      </c>
      <c r="EL99" s="83">
        <v>0</v>
      </c>
      <c r="EM99" s="83">
        <v>1</v>
      </c>
      <c r="EN99" s="83" t="s">
        <v>497</v>
      </c>
      <c r="EO99" s="83"/>
      <c r="EP99" s="83" t="s">
        <v>436</v>
      </c>
      <c r="EQ99" s="136">
        <v>1</v>
      </c>
      <c r="ER99" s="136">
        <v>1</v>
      </c>
      <c r="ES99" s="136">
        <v>1</v>
      </c>
      <c r="ET99" s="136">
        <v>1</v>
      </c>
      <c r="EU99" s="215" t="s">
        <v>269</v>
      </c>
      <c r="EV99" s="136">
        <v>1</v>
      </c>
      <c r="EW99" s="136">
        <v>1</v>
      </c>
      <c r="EX99" s="136">
        <v>1</v>
      </c>
      <c r="EY99" s="136">
        <v>1</v>
      </c>
      <c r="EZ99" s="136">
        <v>1</v>
      </c>
      <c r="FP99" s="215" t="s">
        <v>592</v>
      </c>
      <c r="FQ99" s="136" t="b">
        <v>1</v>
      </c>
      <c r="FR99" s="136" t="b">
        <v>1</v>
      </c>
      <c r="FS99" s="136" t="b">
        <v>1</v>
      </c>
      <c r="FT99" s="136" t="b">
        <v>1</v>
      </c>
      <c r="FX99" s="215" t="s">
        <v>269</v>
      </c>
    </row>
    <row r="100" spans="1:180" ht="60" customHeight="1" x14ac:dyDescent="0.55000000000000004">
      <c r="A100" s="83" t="s">
        <v>130</v>
      </c>
      <c r="B100" s="83" t="s">
        <v>98</v>
      </c>
      <c r="C100" s="136">
        <v>633713</v>
      </c>
      <c r="D100" s="207" t="s">
        <v>629</v>
      </c>
      <c r="E100" s="208" t="s">
        <v>634</v>
      </c>
      <c r="F100" s="83" t="s">
        <v>108</v>
      </c>
      <c r="G100" s="85">
        <v>26341</v>
      </c>
      <c r="H100" s="83" t="s">
        <v>102</v>
      </c>
      <c r="I100" s="85">
        <v>34633</v>
      </c>
      <c r="J100" s="83" t="s">
        <v>228</v>
      </c>
      <c r="K100" s="216">
        <v>275073216639</v>
      </c>
      <c r="L100" s="83" t="s">
        <v>191</v>
      </c>
      <c r="M100" s="85">
        <v>43642</v>
      </c>
      <c r="N100" s="83">
        <v>218.333333333333</v>
      </c>
      <c r="O100" s="83" t="s">
        <v>193</v>
      </c>
      <c r="P100" s="83" t="s">
        <v>181</v>
      </c>
      <c r="Q100" s="208" t="s">
        <v>5428</v>
      </c>
      <c r="R100" s="83" t="s">
        <v>102</v>
      </c>
      <c r="S100" s="83" t="s">
        <v>102</v>
      </c>
      <c r="T100" s="83" t="s">
        <v>131</v>
      </c>
      <c r="U100" s="83" t="s">
        <v>9203</v>
      </c>
      <c r="V100" s="83" t="s">
        <v>104</v>
      </c>
      <c r="W100" s="83" t="s">
        <v>105</v>
      </c>
      <c r="X100" s="86" t="s">
        <v>5428</v>
      </c>
      <c r="Y100" s="87" t="s">
        <v>102</v>
      </c>
      <c r="Z100" s="87" t="s">
        <v>102</v>
      </c>
      <c r="AA100" s="87" t="s">
        <v>131</v>
      </c>
      <c r="AB100" s="87" t="s">
        <v>9203</v>
      </c>
      <c r="AC100" s="87" t="s">
        <v>104</v>
      </c>
      <c r="AD100" s="87" t="s">
        <v>105</v>
      </c>
      <c r="AE100" s="87" t="s">
        <v>106</v>
      </c>
      <c r="AF100" s="86" t="s">
        <v>5428</v>
      </c>
      <c r="AG100" s="87" t="s">
        <v>177</v>
      </c>
      <c r="AH100" s="87" t="s">
        <v>9203</v>
      </c>
      <c r="AI100" s="87" t="s">
        <v>104</v>
      </c>
      <c r="AJ100" s="87" t="s">
        <v>204</v>
      </c>
      <c r="AK100" s="88"/>
      <c r="AL100" s="83" t="s">
        <v>107</v>
      </c>
      <c r="AM100" s="89" t="s">
        <v>454</v>
      </c>
      <c r="AN100" s="90" t="s">
        <v>416</v>
      </c>
      <c r="AO100" s="91" t="s">
        <v>643</v>
      </c>
      <c r="AP100" s="90">
        <v>8.3333333333333197</v>
      </c>
      <c r="AQ100" s="92" t="s">
        <v>102</v>
      </c>
      <c r="AR100" s="93" t="s">
        <v>102</v>
      </c>
      <c r="AS100" s="93" t="s">
        <v>102</v>
      </c>
      <c r="AT100" s="93" t="s">
        <v>102</v>
      </c>
      <c r="AU100" s="210" t="s">
        <v>645</v>
      </c>
      <c r="AV100" s="93" t="s">
        <v>185</v>
      </c>
      <c r="AW100" s="94" t="s">
        <v>102</v>
      </c>
      <c r="AX100" s="93" t="s">
        <v>105</v>
      </c>
      <c r="AY100" s="95" t="s">
        <v>104</v>
      </c>
      <c r="AZ100" s="93" t="s">
        <v>102</v>
      </c>
      <c r="BA100" s="93" t="s">
        <v>102</v>
      </c>
      <c r="BB100" s="93" t="s">
        <v>102</v>
      </c>
      <c r="BC100" s="93" t="s">
        <v>102</v>
      </c>
      <c r="BD100" s="96" t="s">
        <v>102</v>
      </c>
      <c r="BE100" s="90">
        <v>-39.1666666666667</v>
      </c>
      <c r="BF100" s="93" t="s">
        <v>102</v>
      </c>
      <c r="BG100" s="93" t="s">
        <v>102</v>
      </c>
      <c r="BH100" s="93" t="s">
        <v>102</v>
      </c>
      <c r="BI100" s="93" t="s">
        <v>102</v>
      </c>
      <c r="BJ100" s="210" t="s">
        <v>643</v>
      </c>
      <c r="BK100" s="93" t="s">
        <v>196</v>
      </c>
      <c r="BL100" s="97" t="s">
        <v>102</v>
      </c>
      <c r="BM100" s="93" t="s">
        <v>105</v>
      </c>
      <c r="BN100" s="93" t="s">
        <v>596</v>
      </c>
      <c r="BO100" s="93" t="s">
        <v>102</v>
      </c>
      <c r="BP100" s="98" t="s">
        <v>102</v>
      </c>
      <c r="BQ100" s="93" t="s">
        <v>102</v>
      </c>
      <c r="BR100" s="93" t="s">
        <v>102</v>
      </c>
      <c r="BS100" s="93" t="s">
        <v>102</v>
      </c>
      <c r="BT100" s="99" t="s">
        <v>591</v>
      </c>
      <c r="BU100" s="100" t="s">
        <v>10801</v>
      </c>
      <c r="BV100" s="101" t="s">
        <v>471</v>
      </c>
      <c r="BW100" s="136"/>
      <c r="BX100" s="103" t="s">
        <v>565</v>
      </c>
      <c r="BY100" s="104" t="s">
        <v>190</v>
      </c>
      <c r="BZ100" s="136"/>
      <c r="CA100" s="83" t="s">
        <v>599</v>
      </c>
      <c r="CB100" s="106" t="s">
        <v>647</v>
      </c>
      <c r="CC100" s="106" t="s">
        <v>6176</v>
      </c>
      <c r="CD100" s="107"/>
      <c r="CE100" s="108" t="s">
        <v>107</v>
      </c>
      <c r="CF100" s="108" t="s">
        <v>107</v>
      </c>
      <c r="CG100" s="109"/>
      <c r="CH100" s="110" t="s">
        <v>107</v>
      </c>
      <c r="CI100" s="111"/>
      <c r="CJ100" s="112">
        <v>6710</v>
      </c>
      <c r="CK100" s="113">
        <v>86</v>
      </c>
      <c r="CL100" s="114" t="s">
        <v>134</v>
      </c>
      <c r="CM100" s="114" t="s">
        <v>108</v>
      </c>
      <c r="CN100" s="114"/>
      <c r="CO100" s="115" t="s">
        <v>102</v>
      </c>
      <c r="CP100" s="115" t="s">
        <v>102</v>
      </c>
      <c r="CQ100" s="115" t="s">
        <v>102</v>
      </c>
      <c r="CR100" s="115" t="s">
        <v>102</v>
      </c>
      <c r="CS100" s="116"/>
      <c r="CT100" s="117" t="s">
        <v>109</v>
      </c>
      <c r="CU100" s="117" t="s">
        <v>109</v>
      </c>
      <c r="CV100" s="83">
        <v>96</v>
      </c>
      <c r="CW100" s="83" t="s">
        <v>108</v>
      </c>
      <c r="CX100" s="83">
        <v>96</v>
      </c>
      <c r="CY100" s="83" t="s">
        <v>108</v>
      </c>
      <c r="CZ100" s="83">
        <v>6424</v>
      </c>
      <c r="DA100" s="83" t="s">
        <v>419</v>
      </c>
      <c r="DB100" s="83" t="s">
        <v>130</v>
      </c>
      <c r="DC100" s="83" t="s">
        <v>499</v>
      </c>
      <c r="DD100" s="83">
        <v>1145</v>
      </c>
      <c r="DE100" s="83" t="s">
        <v>444</v>
      </c>
      <c r="DF100" s="83" t="s">
        <v>130</v>
      </c>
      <c r="DG100" s="83" t="s">
        <v>499</v>
      </c>
      <c r="DH100" s="83"/>
      <c r="DI100" s="83">
        <v>0</v>
      </c>
      <c r="DJ100" s="83">
        <v>1</v>
      </c>
      <c r="DK100" s="83">
        <v>0</v>
      </c>
      <c r="DL100" s="83">
        <v>0</v>
      </c>
      <c r="DM100" s="83">
        <v>0</v>
      </c>
      <c r="DN100" s="83">
        <v>0</v>
      </c>
      <c r="DO100" s="83">
        <v>0</v>
      </c>
      <c r="DP100" s="83">
        <v>0</v>
      </c>
      <c r="DQ100" s="83">
        <v>0</v>
      </c>
      <c r="DR100" s="83">
        <v>0</v>
      </c>
      <c r="DS100" s="83">
        <v>0</v>
      </c>
      <c r="DT100" s="83">
        <v>3</v>
      </c>
      <c r="DU100" s="83">
        <v>3</v>
      </c>
      <c r="DV100" s="83">
        <v>0</v>
      </c>
      <c r="DW100" s="83">
        <v>0</v>
      </c>
      <c r="DX100" s="83">
        <v>3</v>
      </c>
      <c r="DY100" s="85">
        <v>43742</v>
      </c>
      <c r="DZ100" s="83" t="s">
        <v>4147</v>
      </c>
      <c r="EA100" s="83" t="s">
        <v>102</v>
      </c>
      <c r="EB100" s="83" t="s">
        <v>482</v>
      </c>
      <c r="EC100" s="83">
        <v>96</v>
      </c>
      <c r="ED100" s="83" t="s">
        <v>483</v>
      </c>
      <c r="EE100" s="83">
        <v>1</v>
      </c>
      <c r="EF100" s="83">
        <v>0</v>
      </c>
      <c r="EG100" s="83">
        <v>0</v>
      </c>
      <c r="EH100" s="83" t="s">
        <v>109</v>
      </c>
      <c r="EI100" s="83" t="s">
        <v>108</v>
      </c>
      <c r="EJ100" s="83" t="s">
        <v>583</v>
      </c>
      <c r="EK100" s="83">
        <v>0</v>
      </c>
      <c r="EL100" s="83">
        <v>0</v>
      </c>
      <c r="EM100" s="83">
        <v>1</v>
      </c>
      <c r="EN100" s="83" t="s">
        <v>497</v>
      </c>
      <c r="EO100" s="83"/>
      <c r="EP100" s="83" t="s">
        <v>436</v>
      </c>
      <c r="EQ100" s="136">
        <v>1</v>
      </c>
      <c r="ER100" s="136">
        <v>1</v>
      </c>
      <c r="ES100" s="136">
        <v>1</v>
      </c>
      <c r="ET100" s="136">
        <v>1</v>
      </c>
      <c r="EU100" s="215" t="s">
        <v>269</v>
      </c>
      <c r="EV100" s="136">
        <v>1</v>
      </c>
      <c r="EW100" s="136">
        <v>1</v>
      </c>
      <c r="EX100" s="136">
        <v>1</v>
      </c>
      <c r="EY100" s="136">
        <v>1</v>
      </c>
      <c r="EZ100" s="136">
        <v>1</v>
      </c>
      <c r="FP100" s="215" t="s">
        <v>592</v>
      </c>
      <c r="FQ100" s="136" t="b">
        <v>1</v>
      </c>
      <c r="FR100" s="136" t="b">
        <v>1</v>
      </c>
      <c r="FS100" s="136" t="b">
        <v>1</v>
      </c>
      <c r="FT100" s="136" t="b">
        <v>1</v>
      </c>
      <c r="FX100" s="215" t="s">
        <v>269</v>
      </c>
    </row>
    <row r="101" spans="1:180" ht="60" customHeight="1" x14ac:dyDescent="0.55000000000000004">
      <c r="A101" s="83" t="s">
        <v>130</v>
      </c>
      <c r="B101" s="83" t="s">
        <v>98</v>
      </c>
      <c r="C101" s="136">
        <v>965480</v>
      </c>
      <c r="D101" s="207" t="s">
        <v>627</v>
      </c>
      <c r="E101" s="208" t="s">
        <v>630</v>
      </c>
      <c r="F101" s="83" t="s">
        <v>108</v>
      </c>
      <c r="G101" s="85">
        <v>20621</v>
      </c>
      <c r="H101" s="83" t="s">
        <v>102</v>
      </c>
      <c r="I101" s="85">
        <v>39794</v>
      </c>
      <c r="J101" s="83" t="s">
        <v>228</v>
      </c>
      <c r="K101" s="216">
        <v>400219267656</v>
      </c>
      <c r="L101" s="83" t="s">
        <v>191</v>
      </c>
      <c r="M101" s="85">
        <v>43631</v>
      </c>
      <c r="N101" s="83">
        <v>213.333333333333</v>
      </c>
      <c r="O101" s="83" t="s">
        <v>180</v>
      </c>
      <c r="P101" s="83" t="s">
        <v>181</v>
      </c>
      <c r="Q101" s="208" t="s">
        <v>5432</v>
      </c>
      <c r="R101" s="83" t="s">
        <v>102</v>
      </c>
      <c r="S101" s="83" t="s">
        <v>102</v>
      </c>
      <c r="T101" s="83" t="s">
        <v>199</v>
      </c>
      <c r="U101" s="83" t="s">
        <v>9204</v>
      </c>
      <c r="V101" s="83" t="s">
        <v>104</v>
      </c>
      <c r="W101" s="83" t="s">
        <v>105</v>
      </c>
      <c r="X101" s="86" t="s">
        <v>5432</v>
      </c>
      <c r="Y101" s="87" t="s">
        <v>102</v>
      </c>
      <c r="Z101" s="87" t="s">
        <v>102</v>
      </c>
      <c r="AA101" s="87" t="s">
        <v>199</v>
      </c>
      <c r="AB101" s="87" t="s">
        <v>9204</v>
      </c>
      <c r="AC101" s="87" t="s">
        <v>104</v>
      </c>
      <c r="AD101" s="87" t="s">
        <v>105</v>
      </c>
      <c r="AE101" s="87" t="s">
        <v>106</v>
      </c>
      <c r="AF101" s="86" t="s">
        <v>5432</v>
      </c>
      <c r="AG101" s="87" t="s">
        <v>489</v>
      </c>
      <c r="AH101" s="87" t="s">
        <v>9205</v>
      </c>
      <c r="AI101" s="87" t="s">
        <v>104</v>
      </c>
      <c r="AJ101" s="87" t="s">
        <v>204</v>
      </c>
      <c r="AK101" s="88"/>
      <c r="AL101" s="83" t="s">
        <v>107</v>
      </c>
      <c r="AM101" s="89" t="s">
        <v>454</v>
      </c>
      <c r="AN101" s="90" t="s">
        <v>416</v>
      </c>
      <c r="AO101" s="91" t="s">
        <v>641</v>
      </c>
      <c r="AP101" s="90">
        <v>8.3333333333333197</v>
      </c>
      <c r="AQ101" s="92" t="s">
        <v>211</v>
      </c>
      <c r="AR101" s="93" t="s">
        <v>102</v>
      </c>
      <c r="AS101" s="93" t="s">
        <v>102</v>
      </c>
      <c r="AT101" s="93" t="s">
        <v>102</v>
      </c>
      <c r="AU101" s="210" t="s">
        <v>641</v>
      </c>
      <c r="AV101" s="93" t="s">
        <v>192</v>
      </c>
      <c r="AW101" s="94" t="s">
        <v>102</v>
      </c>
      <c r="AX101" s="93" t="s">
        <v>105</v>
      </c>
      <c r="AY101" s="95" t="s">
        <v>188</v>
      </c>
      <c r="AZ101" s="93" t="s">
        <v>102</v>
      </c>
      <c r="BA101" s="93" t="s">
        <v>9206</v>
      </c>
      <c r="BB101" s="93" t="s">
        <v>102</v>
      </c>
      <c r="BC101" s="93" t="s">
        <v>102</v>
      </c>
      <c r="BD101" s="96" t="s">
        <v>102</v>
      </c>
      <c r="BE101" s="90">
        <v>-39.6666666666667</v>
      </c>
      <c r="BF101" s="93" t="s">
        <v>211</v>
      </c>
      <c r="BG101" s="93" t="s">
        <v>102</v>
      </c>
      <c r="BH101" s="93" t="s">
        <v>102</v>
      </c>
      <c r="BI101" s="93" t="s">
        <v>102</v>
      </c>
      <c r="BJ101" s="210" t="s">
        <v>646</v>
      </c>
      <c r="BK101" s="93" t="s">
        <v>182</v>
      </c>
      <c r="BL101" s="97" t="s">
        <v>102</v>
      </c>
      <c r="BM101" s="93" t="s">
        <v>105</v>
      </c>
      <c r="BN101" s="93" t="s">
        <v>104</v>
      </c>
      <c r="BO101" s="93" t="s">
        <v>102</v>
      </c>
      <c r="BP101" s="98">
        <v>20180239</v>
      </c>
      <c r="BQ101" s="93" t="s">
        <v>102</v>
      </c>
      <c r="BR101" s="93" t="s">
        <v>102</v>
      </c>
      <c r="BS101" s="93" t="s">
        <v>102</v>
      </c>
      <c r="BT101" s="99" t="s">
        <v>591</v>
      </c>
      <c r="BU101" s="100" t="s">
        <v>10802</v>
      </c>
      <c r="BV101" s="101" t="s">
        <v>471</v>
      </c>
      <c r="BW101" s="136"/>
      <c r="BX101" s="103" t="s">
        <v>565</v>
      </c>
      <c r="BY101" s="104" t="s">
        <v>190</v>
      </c>
      <c r="BZ101" s="136"/>
      <c r="CA101" s="83" t="s">
        <v>599</v>
      </c>
      <c r="CB101" s="106" t="s">
        <v>647</v>
      </c>
      <c r="CC101" s="106" t="s">
        <v>6188</v>
      </c>
      <c r="CD101" s="107"/>
      <c r="CE101" s="108" t="s">
        <v>107</v>
      </c>
      <c r="CF101" s="108" t="s">
        <v>107</v>
      </c>
      <c r="CG101" s="109"/>
      <c r="CH101" s="110" t="s">
        <v>107</v>
      </c>
      <c r="CI101" s="111"/>
      <c r="CJ101" s="112">
        <v>6710</v>
      </c>
      <c r="CK101" s="113">
        <v>86</v>
      </c>
      <c r="CL101" s="114" t="s">
        <v>134</v>
      </c>
      <c r="CM101" s="114" t="s">
        <v>108</v>
      </c>
      <c r="CN101" s="114"/>
      <c r="CO101" s="115" t="s">
        <v>102</v>
      </c>
      <c r="CP101" s="115" t="s">
        <v>102</v>
      </c>
      <c r="CQ101" s="115" t="s">
        <v>102</v>
      </c>
      <c r="CR101" s="115" t="s">
        <v>102</v>
      </c>
      <c r="CS101" s="116"/>
      <c r="CT101" s="117" t="s">
        <v>109</v>
      </c>
      <c r="CU101" s="117" t="s">
        <v>109</v>
      </c>
      <c r="CV101" s="83">
        <v>97</v>
      </c>
      <c r="CW101" s="83" t="s">
        <v>108</v>
      </c>
      <c r="CX101" s="83">
        <v>97</v>
      </c>
      <c r="CY101" s="83" t="s">
        <v>108</v>
      </c>
      <c r="CZ101" s="83">
        <v>6425</v>
      </c>
      <c r="DA101" s="83" t="s">
        <v>419</v>
      </c>
      <c r="DB101" s="83" t="s">
        <v>130</v>
      </c>
      <c r="DC101" s="83" t="s">
        <v>499</v>
      </c>
      <c r="DD101" s="83">
        <v>1146</v>
      </c>
      <c r="DE101" s="83" t="s">
        <v>444</v>
      </c>
      <c r="DF101" s="83" t="s">
        <v>130</v>
      </c>
      <c r="DG101" s="83" t="s">
        <v>499</v>
      </c>
      <c r="DH101" s="83"/>
      <c r="DI101" s="83">
        <v>0</v>
      </c>
      <c r="DJ101" s="83">
        <v>1</v>
      </c>
      <c r="DK101" s="83">
        <v>0</v>
      </c>
      <c r="DL101" s="83">
        <v>0</v>
      </c>
      <c r="DM101" s="83">
        <v>0</v>
      </c>
      <c r="DN101" s="83">
        <v>0</v>
      </c>
      <c r="DO101" s="83">
        <v>0</v>
      </c>
      <c r="DP101" s="83">
        <v>0</v>
      </c>
      <c r="DQ101" s="83">
        <v>0</v>
      </c>
      <c r="DR101" s="83">
        <v>0</v>
      </c>
      <c r="DS101" s="83">
        <v>0</v>
      </c>
      <c r="DT101" s="83">
        <v>3</v>
      </c>
      <c r="DU101" s="83">
        <v>3</v>
      </c>
      <c r="DV101" s="83">
        <v>0</v>
      </c>
      <c r="DW101" s="83">
        <v>0</v>
      </c>
      <c r="DX101" s="83">
        <v>3</v>
      </c>
      <c r="DY101" s="85">
        <v>43743</v>
      </c>
      <c r="DZ101" s="83" t="s">
        <v>4148</v>
      </c>
      <c r="EA101" s="83" t="s">
        <v>102</v>
      </c>
      <c r="EB101" s="83" t="s">
        <v>482</v>
      </c>
      <c r="EC101" s="83">
        <v>97</v>
      </c>
      <c r="ED101" s="83" t="s">
        <v>483</v>
      </c>
      <c r="EE101" s="83">
        <v>1</v>
      </c>
      <c r="EF101" s="83">
        <v>0</v>
      </c>
      <c r="EG101" s="83">
        <v>0</v>
      </c>
      <c r="EH101" s="83" t="s">
        <v>109</v>
      </c>
      <c r="EI101" s="83" t="s">
        <v>108</v>
      </c>
      <c r="EJ101" s="83" t="s">
        <v>583</v>
      </c>
      <c r="EK101" s="83">
        <v>0</v>
      </c>
      <c r="EL101" s="83">
        <v>0</v>
      </c>
      <c r="EM101" s="83">
        <v>1</v>
      </c>
      <c r="EN101" s="83" t="s">
        <v>497</v>
      </c>
      <c r="EO101" s="83"/>
      <c r="EP101" s="83" t="s">
        <v>436</v>
      </c>
      <c r="EQ101" s="136">
        <v>1</v>
      </c>
      <c r="ER101" s="136">
        <v>1</v>
      </c>
      <c r="ES101" s="136">
        <v>1</v>
      </c>
      <c r="ET101" s="136">
        <v>1</v>
      </c>
      <c r="EU101" s="215" t="s">
        <v>269</v>
      </c>
      <c r="EV101" s="136">
        <v>1</v>
      </c>
      <c r="EW101" s="136">
        <v>1</v>
      </c>
      <c r="EX101" s="136">
        <v>1</v>
      </c>
      <c r="EY101" s="136">
        <v>1</v>
      </c>
      <c r="EZ101" s="136">
        <v>1</v>
      </c>
      <c r="FP101" s="215" t="s">
        <v>592</v>
      </c>
      <c r="FQ101" s="136" t="b">
        <v>1</v>
      </c>
      <c r="FR101" s="136" t="b">
        <v>1</v>
      </c>
      <c r="FS101" s="136" t="b">
        <v>1</v>
      </c>
      <c r="FT101" s="136" t="b">
        <v>1</v>
      </c>
      <c r="FX101" s="215" t="s">
        <v>269</v>
      </c>
    </row>
    <row r="102" spans="1:180" ht="60" customHeight="1" x14ac:dyDescent="0.55000000000000004">
      <c r="A102" s="83" t="s">
        <v>130</v>
      </c>
      <c r="B102" s="83" t="s">
        <v>98</v>
      </c>
      <c r="C102" s="136">
        <v>562252</v>
      </c>
      <c r="D102" s="207" t="s">
        <v>628</v>
      </c>
      <c r="E102" s="208" t="s">
        <v>633</v>
      </c>
      <c r="F102" s="83" t="s">
        <v>108</v>
      </c>
      <c r="G102" s="85">
        <v>22744</v>
      </c>
      <c r="H102" s="83" t="s">
        <v>102</v>
      </c>
      <c r="I102" s="85">
        <v>39772</v>
      </c>
      <c r="J102" s="83" t="s">
        <v>228</v>
      </c>
      <c r="K102" s="216">
        <v>112488761126</v>
      </c>
      <c r="L102" s="83" t="s">
        <v>191</v>
      </c>
      <c r="M102" s="85">
        <v>43619</v>
      </c>
      <c r="N102" s="83">
        <v>208.333333333333</v>
      </c>
      <c r="O102" s="83" t="s">
        <v>193</v>
      </c>
      <c r="P102" s="83" t="s">
        <v>181</v>
      </c>
      <c r="Q102" s="208" t="s">
        <v>5436</v>
      </c>
      <c r="R102" s="83" t="s">
        <v>102</v>
      </c>
      <c r="S102" s="83" t="s">
        <v>102</v>
      </c>
      <c r="T102" s="83" t="s">
        <v>133</v>
      </c>
      <c r="U102" s="83" t="s">
        <v>9207</v>
      </c>
      <c r="V102" s="83" t="s">
        <v>111</v>
      </c>
      <c r="W102" s="83" t="s">
        <v>105</v>
      </c>
      <c r="X102" s="86" t="s">
        <v>5436</v>
      </c>
      <c r="Y102" s="87" t="s">
        <v>102</v>
      </c>
      <c r="Z102" s="87" t="s">
        <v>102</v>
      </c>
      <c r="AA102" s="87" t="s">
        <v>133</v>
      </c>
      <c r="AB102" s="87" t="s">
        <v>9207</v>
      </c>
      <c r="AC102" s="87" t="s">
        <v>111</v>
      </c>
      <c r="AD102" s="87" t="s">
        <v>105</v>
      </c>
      <c r="AE102" s="87" t="s">
        <v>106</v>
      </c>
      <c r="AF102" s="86" t="s">
        <v>5436</v>
      </c>
      <c r="AG102" s="87" t="s">
        <v>486</v>
      </c>
      <c r="AH102" s="87" t="s">
        <v>9207</v>
      </c>
      <c r="AI102" s="87" t="s">
        <v>111</v>
      </c>
      <c r="AJ102" s="87" t="s">
        <v>204</v>
      </c>
      <c r="AK102" s="88"/>
      <c r="AL102" s="83" t="s">
        <v>107</v>
      </c>
      <c r="AM102" s="89" t="s">
        <v>454</v>
      </c>
      <c r="AN102" s="90" t="s">
        <v>416</v>
      </c>
      <c r="AO102" s="91" t="s">
        <v>642</v>
      </c>
      <c r="AP102" s="90">
        <v>8.3333333333333197</v>
      </c>
      <c r="AQ102" s="92" t="s">
        <v>102</v>
      </c>
      <c r="AR102" s="93" t="s">
        <v>102</v>
      </c>
      <c r="AS102" s="93" t="s">
        <v>102</v>
      </c>
      <c r="AT102" s="93" t="s">
        <v>102</v>
      </c>
      <c r="AU102" s="210" t="s">
        <v>644</v>
      </c>
      <c r="AV102" s="93" t="s">
        <v>185</v>
      </c>
      <c r="AW102" s="94" t="s">
        <v>102</v>
      </c>
      <c r="AX102" s="93" t="s">
        <v>183</v>
      </c>
      <c r="AY102" s="95" t="s">
        <v>111</v>
      </c>
      <c r="AZ102" s="93" t="s">
        <v>102</v>
      </c>
      <c r="BA102" s="93" t="s">
        <v>102</v>
      </c>
      <c r="BB102" s="93" t="s">
        <v>102</v>
      </c>
      <c r="BC102" s="93" t="s">
        <v>102</v>
      </c>
      <c r="BD102" s="96" t="s">
        <v>102</v>
      </c>
      <c r="BE102" s="90">
        <v>-40.1666666666667</v>
      </c>
      <c r="BF102" s="93" t="s">
        <v>102</v>
      </c>
      <c r="BG102" s="93" t="s">
        <v>102</v>
      </c>
      <c r="BH102" s="93" t="s">
        <v>102</v>
      </c>
      <c r="BI102" s="93" t="s">
        <v>102</v>
      </c>
      <c r="BJ102" s="210" t="s">
        <v>642</v>
      </c>
      <c r="BK102" s="93" t="s">
        <v>192</v>
      </c>
      <c r="BL102" s="97" t="s">
        <v>102</v>
      </c>
      <c r="BM102" s="93" t="s">
        <v>183</v>
      </c>
      <c r="BN102" s="93" t="s">
        <v>106</v>
      </c>
      <c r="BO102" s="93" t="s">
        <v>102</v>
      </c>
      <c r="BP102" s="98" t="s">
        <v>102</v>
      </c>
      <c r="BQ102" s="93" t="s">
        <v>102</v>
      </c>
      <c r="BR102" s="93" t="s">
        <v>102</v>
      </c>
      <c r="BS102" s="93" t="s">
        <v>102</v>
      </c>
      <c r="BT102" s="99" t="s">
        <v>591</v>
      </c>
      <c r="BU102" s="100" t="s">
        <v>10803</v>
      </c>
      <c r="BV102" s="101" t="s">
        <v>471</v>
      </c>
      <c r="BW102" s="136"/>
      <c r="BX102" s="103" t="s">
        <v>565</v>
      </c>
      <c r="BY102" s="104" t="s">
        <v>190</v>
      </c>
      <c r="BZ102" s="136"/>
      <c r="CA102" s="83" t="s">
        <v>599</v>
      </c>
      <c r="CB102" s="106" t="s">
        <v>647</v>
      </c>
      <c r="CC102" s="106" t="s">
        <v>6200</v>
      </c>
      <c r="CD102" s="107"/>
      <c r="CE102" s="108" t="s">
        <v>107</v>
      </c>
      <c r="CF102" s="108" t="s">
        <v>107</v>
      </c>
      <c r="CG102" s="109"/>
      <c r="CH102" s="110" t="s">
        <v>107</v>
      </c>
      <c r="CI102" s="111"/>
      <c r="CJ102" s="112">
        <v>6710</v>
      </c>
      <c r="CK102" s="113">
        <v>86</v>
      </c>
      <c r="CL102" s="114" t="s">
        <v>134</v>
      </c>
      <c r="CM102" s="114" t="s">
        <v>108</v>
      </c>
      <c r="CN102" s="114"/>
      <c r="CO102" s="115" t="s">
        <v>102</v>
      </c>
      <c r="CP102" s="115" t="s">
        <v>102</v>
      </c>
      <c r="CQ102" s="115" t="s">
        <v>102</v>
      </c>
      <c r="CR102" s="115" t="s">
        <v>102</v>
      </c>
      <c r="CS102" s="116"/>
      <c r="CT102" s="117" t="s">
        <v>109</v>
      </c>
      <c r="CU102" s="117" t="s">
        <v>109</v>
      </c>
      <c r="CV102" s="83">
        <v>98</v>
      </c>
      <c r="CW102" s="83" t="s">
        <v>108</v>
      </c>
      <c r="CX102" s="83">
        <v>98</v>
      </c>
      <c r="CY102" s="83" t="s">
        <v>108</v>
      </c>
      <c r="CZ102" s="83">
        <v>6426</v>
      </c>
      <c r="DA102" s="83" t="s">
        <v>419</v>
      </c>
      <c r="DB102" s="83" t="s">
        <v>130</v>
      </c>
      <c r="DC102" s="83" t="s">
        <v>499</v>
      </c>
      <c r="DD102" s="83">
        <v>1147</v>
      </c>
      <c r="DE102" s="83" t="s">
        <v>444</v>
      </c>
      <c r="DF102" s="83" t="s">
        <v>130</v>
      </c>
      <c r="DG102" s="83" t="s">
        <v>499</v>
      </c>
      <c r="DH102" s="83"/>
      <c r="DI102" s="83">
        <v>0</v>
      </c>
      <c r="DJ102" s="83">
        <v>1</v>
      </c>
      <c r="DK102" s="83">
        <v>0</v>
      </c>
      <c r="DL102" s="83">
        <v>0</v>
      </c>
      <c r="DM102" s="83">
        <v>0</v>
      </c>
      <c r="DN102" s="83">
        <v>0</v>
      </c>
      <c r="DO102" s="83">
        <v>0</v>
      </c>
      <c r="DP102" s="83">
        <v>0</v>
      </c>
      <c r="DQ102" s="83">
        <v>0</v>
      </c>
      <c r="DR102" s="83">
        <v>0</v>
      </c>
      <c r="DS102" s="83">
        <v>0</v>
      </c>
      <c r="DT102" s="83">
        <v>3</v>
      </c>
      <c r="DU102" s="83">
        <v>3</v>
      </c>
      <c r="DV102" s="83">
        <v>0</v>
      </c>
      <c r="DW102" s="83">
        <v>0</v>
      </c>
      <c r="DX102" s="83">
        <v>3</v>
      </c>
      <c r="DY102" s="85">
        <v>43744</v>
      </c>
      <c r="DZ102" s="83" t="s">
        <v>4149</v>
      </c>
      <c r="EA102" s="83" t="s">
        <v>102</v>
      </c>
      <c r="EB102" s="83" t="s">
        <v>482</v>
      </c>
      <c r="EC102" s="83">
        <v>98</v>
      </c>
      <c r="ED102" s="83" t="s">
        <v>483</v>
      </c>
      <c r="EE102" s="83">
        <v>1</v>
      </c>
      <c r="EF102" s="83">
        <v>0</v>
      </c>
      <c r="EG102" s="83">
        <v>0</v>
      </c>
      <c r="EH102" s="83" t="s">
        <v>109</v>
      </c>
      <c r="EI102" s="83" t="s">
        <v>108</v>
      </c>
      <c r="EJ102" s="83" t="s">
        <v>583</v>
      </c>
      <c r="EK102" s="83">
        <v>0</v>
      </c>
      <c r="EL102" s="83">
        <v>0</v>
      </c>
      <c r="EM102" s="83">
        <v>1</v>
      </c>
      <c r="EN102" s="83" t="s">
        <v>497</v>
      </c>
      <c r="EO102" s="83"/>
      <c r="EP102" s="83" t="s">
        <v>436</v>
      </c>
      <c r="EQ102" s="136">
        <v>1</v>
      </c>
      <c r="ER102" s="136">
        <v>1</v>
      </c>
      <c r="ES102" s="136">
        <v>1</v>
      </c>
      <c r="ET102" s="136">
        <v>1</v>
      </c>
      <c r="EU102" s="215" t="s">
        <v>269</v>
      </c>
      <c r="EV102" s="136">
        <v>1</v>
      </c>
      <c r="EW102" s="136">
        <v>1</v>
      </c>
      <c r="EX102" s="136">
        <v>1</v>
      </c>
      <c r="EY102" s="136">
        <v>1</v>
      </c>
      <c r="EZ102" s="136">
        <v>1</v>
      </c>
      <c r="FP102" s="215" t="s">
        <v>592</v>
      </c>
      <c r="FQ102" s="136" t="b">
        <v>1</v>
      </c>
      <c r="FR102" s="136" t="b">
        <v>1</v>
      </c>
      <c r="FS102" s="136" t="b">
        <v>1</v>
      </c>
      <c r="FT102" s="136" t="b">
        <v>1</v>
      </c>
      <c r="FX102" s="215" t="s">
        <v>269</v>
      </c>
    </row>
    <row r="103" spans="1:180" ht="60" customHeight="1" x14ac:dyDescent="0.55000000000000004">
      <c r="A103" s="83" t="s">
        <v>130</v>
      </c>
      <c r="B103" s="83" t="s">
        <v>98</v>
      </c>
      <c r="C103" s="136">
        <v>563894</v>
      </c>
      <c r="D103" s="207" t="s">
        <v>629</v>
      </c>
      <c r="E103" s="208" t="s">
        <v>634</v>
      </c>
      <c r="F103" s="83" t="s">
        <v>108</v>
      </c>
      <c r="G103" s="85">
        <v>26341</v>
      </c>
      <c r="H103" s="83" t="s">
        <v>102</v>
      </c>
      <c r="I103" s="85">
        <v>34633</v>
      </c>
      <c r="J103" s="83" t="s">
        <v>228</v>
      </c>
      <c r="K103" s="216">
        <v>813638974299</v>
      </c>
      <c r="L103" s="83" t="s">
        <v>191</v>
      </c>
      <c r="M103" s="85">
        <v>43642</v>
      </c>
      <c r="N103" s="83">
        <v>203.333333333333</v>
      </c>
      <c r="O103" s="83" t="s">
        <v>193</v>
      </c>
      <c r="P103" s="83" t="s">
        <v>181</v>
      </c>
      <c r="Q103" s="208" t="s">
        <v>5440</v>
      </c>
      <c r="R103" s="83" t="s">
        <v>102</v>
      </c>
      <c r="S103" s="83" t="s">
        <v>102</v>
      </c>
      <c r="T103" s="83" t="s">
        <v>131</v>
      </c>
      <c r="U103" s="83" t="s">
        <v>9208</v>
      </c>
      <c r="V103" s="83" t="s">
        <v>104</v>
      </c>
      <c r="W103" s="83" t="s">
        <v>105</v>
      </c>
      <c r="X103" s="86" t="s">
        <v>5440</v>
      </c>
      <c r="Y103" s="87" t="s">
        <v>102</v>
      </c>
      <c r="Z103" s="87" t="s">
        <v>102</v>
      </c>
      <c r="AA103" s="87" t="s">
        <v>131</v>
      </c>
      <c r="AB103" s="87" t="s">
        <v>9208</v>
      </c>
      <c r="AC103" s="87" t="s">
        <v>104</v>
      </c>
      <c r="AD103" s="87" t="s">
        <v>105</v>
      </c>
      <c r="AE103" s="87" t="s">
        <v>106</v>
      </c>
      <c r="AF103" s="86" t="s">
        <v>5440</v>
      </c>
      <c r="AG103" s="87" t="s">
        <v>177</v>
      </c>
      <c r="AH103" s="87" t="s">
        <v>9208</v>
      </c>
      <c r="AI103" s="87" t="s">
        <v>104</v>
      </c>
      <c r="AJ103" s="87" t="s">
        <v>204</v>
      </c>
      <c r="AK103" s="88"/>
      <c r="AL103" s="83" t="s">
        <v>107</v>
      </c>
      <c r="AM103" s="89" t="s">
        <v>454</v>
      </c>
      <c r="AN103" s="90" t="s">
        <v>416</v>
      </c>
      <c r="AO103" s="91" t="s">
        <v>643</v>
      </c>
      <c r="AP103" s="90">
        <v>8.3333333333333197</v>
      </c>
      <c r="AQ103" s="92" t="s">
        <v>102</v>
      </c>
      <c r="AR103" s="93" t="s">
        <v>102</v>
      </c>
      <c r="AS103" s="93" t="s">
        <v>102</v>
      </c>
      <c r="AT103" s="93" t="s">
        <v>102</v>
      </c>
      <c r="AU103" s="210" t="s">
        <v>645</v>
      </c>
      <c r="AV103" s="93" t="s">
        <v>185</v>
      </c>
      <c r="AW103" s="94" t="s">
        <v>102</v>
      </c>
      <c r="AX103" s="93" t="s">
        <v>105</v>
      </c>
      <c r="AY103" s="95" t="s">
        <v>104</v>
      </c>
      <c r="AZ103" s="93" t="s">
        <v>102</v>
      </c>
      <c r="BA103" s="93" t="s">
        <v>102</v>
      </c>
      <c r="BB103" s="93" t="s">
        <v>102</v>
      </c>
      <c r="BC103" s="93" t="s">
        <v>102</v>
      </c>
      <c r="BD103" s="96" t="s">
        <v>102</v>
      </c>
      <c r="BE103" s="90">
        <v>-40.6666666666667</v>
      </c>
      <c r="BF103" s="93" t="s">
        <v>102</v>
      </c>
      <c r="BG103" s="93" t="s">
        <v>102</v>
      </c>
      <c r="BH103" s="93" t="s">
        <v>102</v>
      </c>
      <c r="BI103" s="93" t="s">
        <v>102</v>
      </c>
      <c r="BJ103" s="210" t="s">
        <v>643</v>
      </c>
      <c r="BK103" s="93" t="s">
        <v>196</v>
      </c>
      <c r="BL103" s="97" t="s">
        <v>102</v>
      </c>
      <c r="BM103" s="93" t="s">
        <v>105</v>
      </c>
      <c r="BN103" s="93" t="s">
        <v>596</v>
      </c>
      <c r="BO103" s="93" t="s">
        <v>102</v>
      </c>
      <c r="BP103" s="98" t="s">
        <v>102</v>
      </c>
      <c r="BQ103" s="93" t="s">
        <v>102</v>
      </c>
      <c r="BR103" s="93" t="s">
        <v>102</v>
      </c>
      <c r="BS103" s="93" t="s">
        <v>102</v>
      </c>
      <c r="BT103" s="99" t="s">
        <v>591</v>
      </c>
      <c r="BU103" s="100" t="s">
        <v>10804</v>
      </c>
      <c r="BV103" s="101" t="s">
        <v>471</v>
      </c>
      <c r="BW103" s="136"/>
      <c r="BX103" s="103" t="s">
        <v>565</v>
      </c>
      <c r="BY103" s="104" t="s">
        <v>190</v>
      </c>
      <c r="BZ103" s="136"/>
      <c r="CA103" s="83" t="s">
        <v>599</v>
      </c>
      <c r="CB103" s="106" t="s">
        <v>647</v>
      </c>
      <c r="CC103" s="106" t="s">
        <v>6212</v>
      </c>
      <c r="CD103" s="107"/>
      <c r="CE103" s="108" t="s">
        <v>107</v>
      </c>
      <c r="CF103" s="108" t="s">
        <v>107</v>
      </c>
      <c r="CG103" s="109"/>
      <c r="CH103" s="110" t="s">
        <v>107</v>
      </c>
      <c r="CI103" s="111"/>
      <c r="CJ103" s="112">
        <v>6710</v>
      </c>
      <c r="CK103" s="113">
        <v>86</v>
      </c>
      <c r="CL103" s="114" t="s">
        <v>134</v>
      </c>
      <c r="CM103" s="114" t="s">
        <v>108</v>
      </c>
      <c r="CN103" s="114"/>
      <c r="CO103" s="115" t="s">
        <v>102</v>
      </c>
      <c r="CP103" s="115" t="s">
        <v>102</v>
      </c>
      <c r="CQ103" s="115" t="s">
        <v>102</v>
      </c>
      <c r="CR103" s="115" t="s">
        <v>102</v>
      </c>
      <c r="CS103" s="116"/>
      <c r="CT103" s="117" t="s">
        <v>109</v>
      </c>
      <c r="CU103" s="117" t="s">
        <v>109</v>
      </c>
      <c r="CV103" s="83">
        <v>99</v>
      </c>
      <c r="CW103" s="83" t="s">
        <v>108</v>
      </c>
      <c r="CX103" s="83">
        <v>99</v>
      </c>
      <c r="CY103" s="83" t="s">
        <v>108</v>
      </c>
      <c r="CZ103" s="83">
        <v>6427</v>
      </c>
      <c r="DA103" s="83" t="s">
        <v>419</v>
      </c>
      <c r="DB103" s="83" t="s">
        <v>130</v>
      </c>
      <c r="DC103" s="83" t="s">
        <v>499</v>
      </c>
      <c r="DD103" s="83">
        <v>1148</v>
      </c>
      <c r="DE103" s="83" t="s">
        <v>444</v>
      </c>
      <c r="DF103" s="83" t="s">
        <v>130</v>
      </c>
      <c r="DG103" s="83" t="s">
        <v>499</v>
      </c>
      <c r="DH103" s="83"/>
      <c r="DI103" s="83">
        <v>0</v>
      </c>
      <c r="DJ103" s="83">
        <v>1</v>
      </c>
      <c r="DK103" s="83">
        <v>0</v>
      </c>
      <c r="DL103" s="83">
        <v>0</v>
      </c>
      <c r="DM103" s="83">
        <v>0</v>
      </c>
      <c r="DN103" s="83">
        <v>0</v>
      </c>
      <c r="DO103" s="83">
        <v>0</v>
      </c>
      <c r="DP103" s="83">
        <v>0</v>
      </c>
      <c r="DQ103" s="83">
        <v>0</v>
      </c>
      <c r="DR103" s="83">
        <v>0</v>
      </c>
      <c r="DS103" s="83">
        <v>0</v>
      </c>
      <c r="DT103" s="83">
        <v>3</v>
      </c>
      <c r="DU103" s="83">
        <v>3</v>
      </c>
      <c r="DV103" s="83">
        <v>0</v>
      </c>
      <c r="DW103" s="83">
        <v>0</v>
      </c>
      <c r="DX103" s="83">
        <v>3</v>
      </c>
      <c r="DY103" s="85">
        <v>43745</v>
      </c>
      <c r="DZ103" s="83" t="s">
        <v>4150</v>
      </c>
      <c r="EA103" s="83" t="s">
        <v>102</v>
      </c>
      <c r="EB103" s="83" t="s">
        <v>482</v>
      </c>
      <c r="EC103" s="83">
        <v>99</v>
      </c>
      <c r="ED103" s="83" t="s">
        <v>483</v>
      </c>
      <c r="EE103" s="83">
        <v>1</v>
      </c>
      <c r="EF103" s="83">
        <v>0</v>
      </c>
      <c r="EG103" s="83">
        <v>0</v>
      </c>
      <c r="EH103" s="83" t="s">
        <v>109</v>
      </c>
      <c r="EI103" s="83" t="s">
        <v>108</v>
      </c>
      <c r="EJ103" s="83" t="s">
        <v>583</v>
      </c>
      <c r="EK103" s="83">
        <v>0</v>
      </c>
      <c r="EL103" s="83">
        <v>0</v>
      </c>
      <c r="EM103" s="83">
        <v>1</v>
      </c>
      <c r="EN103" s="83" t="s">
        <v>497</v>
      </c>
      <c r="EO103" s="83"/>
      <c r="EP103" s="83" t="s">
        <v>436</v>
      </c>
      <c r="EQ103" s="136">
        <v>1</v>
      </c>
      <c r="ER103" s="136">
        <v>1</v>
      </c>
      <c r="ES103" s="136">
        <v>1</v>
      </c>
      <c r="ET103" s="136">
        <v>1</v>
      </c>
      <c r="EU103" s="215" t="s">
        <v>269</v>
      </c>
      <c r="EV103" s="136">
        <v>1</v>
      </c>
      <c r="EW103" s="136">
        <v>1</v>
      </c>
      <c r="EX103" s="136">
        <v>1</v>
      </c>
      <c r="EY103" s="136">
        <v>1</v>
      </c>
      <c r="EZ103" s="136">
        <v>1</v>
      </c>
      <c r="FP103" s="215" t="s">
        <v>592</v>
      </c>
      <c r="FQ103" s="136" t="b">
        <v>1</v>
      </c>
      <c r="FR103" s="136" t="b">
        <v>1</v>
      </c>
      <c r="FS103" s="136" t="b">
        <v>1</v>
      </c>
      <c r="FT103" s="136" t="b">
        <v>1</v>
      </c>
      <c r="FX103" s="215" t="s">
        <v>269</v>
      </c>
    </row>
    <row r="104" spans="1:180" ht="60" customHeight="1" x14ac:dyDescent="0.55000000000000004">
      <c r="A104" s="83" t="s">
        <v>130</v>
      </c>
      <c r="B104" s="83" t="s">
        <v>98</v>
      </c>
      <c r="C104" s="136">
        <v>547969</v>
      </c>
      <c r="D104" s="207" t="s">
        <v>627</v>
      </c>
      <c r="E104" s="208" t="s">
        <v>630</v>
      </c>
      <c r="F104" s="83" t="s">
        <v>108</v>
      </c>
      <c r="G104" s="85">
        <v>20621</v>
      </c>
      <c r="H104" s="83" t="s">
        <v>102</v>
      </c>
      <c r="I104" s="85">
        <v>39794</v>
      </c>
      <c r="J104" s="83" t="s">
        <v>228</v>
      </c>
      <c r="K104" s="216">
        <v>380197620940</v>
      </c>
      <c r="L104" s="83" t="s">
        <v>191</v>
      </c>
      <c r="M104" s="85">
        <v>43631</v>
      </c>
      <c r="N104" s="83">
        <v>198.333333333333</v>
      </c>
      <c r="O104" s="83" t="s">
        <v>180</v>
      </c>
      <c r="P104" s="83" t="s">
        <v>181</v>
      </c>
      <c r="Q104" s="208" t="s">
        <v>5444</v>
      </c>
      <c r="R104" s="83" t="s">
        <v>102</v>
      </c>
      <c r="S104" s="83" t="s">
        <v>102</v>
      </c>
      <c r="T104" s="83" t="s">
        <v>199</v>
      </c>
      <c r="U104" s="83" t="s">
        <v>9209</v>
      </c>
      <c r="V104" s="83" t="s">
        <v>104</v>
      </c>
      <c r="W104" s="83" t="s">
        <v>105</v>
      </c>
      <c r="X104" s="86" t="s">
        <v>5444</v>
      </c>
      <c r="Y104" s="87" t="s">
        <v>102</v>
      </c>
      <c r="Z104" s="87" t="s">
        <v>102</v>
      </c>
      <c r="AA104" s="87" t="s">
        <v>199</v>
      </c>
      <c r="AB104" s="87" t="s">
        <v>9209</v>
      </c>
      <c r="AC104" s="87" t="s">
        <v>104</v>
      </c>
      <c r="AD104" s="87" t="s">
        <v>105</v>
      </c>
      <c r="AE104" s="87" t="s">
        <v>106</v>
      </c>
      <c r="AF104" s="86" t="s">
        <v>5444</v>
      </c>
      <c r="AG104" s="87" t="s">
        <v>489</v>
      </c>
      <c r="AH104" s="87" t="s">
        <v>9210</v>
      </c>
      <c r="AI104" s="87" t="s">
        <v>104</v>
      </c>
      <c r="AJ104" s="87" t="s">
        <v>204</v>
      </c>
      <c r="AK104" s="88"/>
      <c r="AL104" s="83" t="s">
        <v>107</v>
      </c>
      <c r="AM104" s="89" t="s">
        <v>454</v>
      </c>
      <c r="AN104" s="90" t="s">
        <v>416</v>
      </c>
      <c r="AO104" s="91" t="s">
        <v>641</v>
      </c>
      <c r="AP104" s="90">
        <v>8.3333333333333197</v>
      </c>
      <c r="AQ104" s="92" t="s">
        <v>211</v>
      </c>
      <c r="AR104" s="93" t="s">
        <v>102</v>
      </c>
      <c r="AS104" s="93" t="s">
        <v>102</v>
      </c>
      <c r="AT104" s="93" t="s">
        <v>102</v>
      </c>
      <c r="AU104" s="210" t="s">
        <v>641</v>
      </c>
      <c r="AV104" s="93" t="s">
        <v>192</v>
      </c>
      <c r="AW104" s="94" t="s">
        <v>102</v>
      </c>
      <c r="AX104" s="93" t="s">
        <v>105</v>
      </c>
      <c r="AY104" s="95" t="s">
        <v>188</v>
      </c>
      <c r="AZ104" s="93" t="s">
        <v>102</v>
      </c>
      <c r="BA104" s="93" t="s">
        <v>9211</v>
      </c>
      <c r="BB104" s="93" t="s">
        <v>102</v>
      </c>
      <c r="BC104" s="93" t="s">
        <v>102</v>
      </c>
      <c r="BD104" s="96" t="s">
        <v>102</v>
      </c>
      <c r="BE104" s="90">
        <v>-41.1666666666667</v>
      </c>
      <c r="BF104" s="93" t="s">
        <v>211</v>
      </c>
      <c r="BG104" s="93" t="s">
        <v>102</v>
      </c>
      <c r="BH104" s="93" t="s">
        <v>102</v>
      </c>
      <c r="BI104" s="93" t="s">
        <v>102</v>
      </c>
      <c r="BJ104" s="210" t="s">
        <v>646</v>
      </c>
      <c r="BK104" s="93" t="s">
        <v>182</v>
      </c>
      <c r="BL104" s="97" t="s">
        <v>102</v>
      </c>
      <c r="BM104" s="93" t="s">
        <v>105</v>
      </c>
      <c r="BN104" s="93" t="s">
        <v>104</v>
      </c>
      <c r="BO104" s="93" t="s">
        <v>102</v>
      </c>
      <c r="BP104" s="98">
        <v>20180240</v>
      </c>
      <c r="BQ104" s="93" t="s">
        <v>102</v>
      </c>
      <c r="BR104" s="93" t="s">
        <v>102</v>
      </c>
      <c r="BS104" s="93" t="s">
        <v>102</v>
      </c>
      <c r="BT104" s="99" t="s">
        <v>591</v>
      </c>
      <c r="BU104" s="100" t="s">
        <v>10805</v>
      </c>
      <c r="BV104" s="101" t="s">
        <v>471</v>
      </c>
      <c r="BW104" s="136"/>
      <c r="BX104" s="103" t="s">
        <v>565</v>
      </c>
      <c r="BY104" s="104" t="s">
        <v>190</v>
      </c>
      <c r="BZ104" s="136"/>
      <c r="CA104" s="83" t="s">
        <v>599</v>
      </c>
      <c r="CB104" s="106" t="s">
        <v>647</v>
      </c>
      <c r="CC104" s="106" t="s">
        <v>6224</v>
      </c>
      <c r="CD104" s="107"/>
      <c r="CE104" s="108" t="s">
        <v>107</v>
      </c>
      <c r="CF104" s="108" t="s">
        <v>107</v>
      </c>
      <c r="CG104" s="109"/>
      <c r="CH104" s="110" t="s">
        <v>107</v>
      </c>
      <c r="CI104" s="111"/>
      <c r="CJ104" s="112">
        <v>6710</v>
      </c>
      <c r="CK104" s="113">
        <v>86</v>
      </c>
      <c r="CL104" s="114" t="s">
        <v>134</v>
      </c>
      <c r="CM104" s="114" t="s">
        <v>108</v>
      </c>
      <c r="CN104" s="114"/>
      <c r="CO104" s="115" t="s">
        <v>102</v>
      </c>
      <c r="CP104" s="115" t="s">
        <v>102</v>
      </c>
      <c r="CQ104" s="115" t="s">
        <v>102</v>
      </c>
      <c r="CR104" s="115" t="s">
        <v>102</v>
      </c>
      <c r="CS104" s="116"/>
      <c r="CT104" s="117" t="s">
        <v>109</v>
      </c>
      <c r="CU104" s="117" t="s">
        <v>109</v>
      </c>
      <c r="CV104" s="83">
        <v>100</v>
      </c>
      <c r="CW104" s="83" t="s">
        <v>108</v>
      </c>
      <c r="CX104" s="83">
        <v>100</v>
      </c>
      <c r="CY104" s="83" t="s">
        <v>108</v>
      </c>
      <c r="CZ104" s="83">
        <v>6428</v>
      </c>
      <c r="DA104" s="83" t="s">
        <v>419</v>
      </c>
      <c r="DB104" s="83" t="s">
        <v>130</v>
      </c>
      <c r="DC104" s="83" t="s">
        <v>499</v>
      </c>
      <c r="DD104" s="83">
        <v>1149</v>
      </c>
      <c r="DE104" s="83" t="s">
        <v>444</v>
      </c>
      <c r="DF104" s="83" t="s">
        <v>130</v>
      </c>
      <c r="DG104" s="83" t="s">
        <v>499</v>
      </c>
      <c r="DH104" s="83"/>
      <c r="DI104" s="83">
        <v>0</v>
      </c>
      <c r="DJ104" s="83">
        <v>1</v>
      </c>
      <c r="DK104" s="83">
        <v>0</v>
      </c>
      <c r="DL104" s="83">
        <v>0</v>
      </c>
      <c r="DM104" s="83">
        <v>0</v>
      </c>
      <c r="DN104" s="83">
        <v>0</v>
      </c>
      <c r="DO104" s="83">
        <v>0</v>
      </c>
      <c r="DP104" s="83">
        <v>0</v>
      </c>
      <c r="DQ104" s="83">
        <v>0</v>
      </c>
      <c r="DR104" s="83">
        <v>0</v>
      </c>
      <c r="DS104" s="83">
        <v>0</v>
      </c>
      <c r="DT104" s="83">
        <v>3</v>
      </c>
      <c r="DU104" s="83">
        <v>3</v>
      </c>
      <c r="DV104" s="83">
        <v>0</v>
      </c>
      <c r="DW104" s="83">
        <v>0</v>
      </c>
      <c r="DX104" s="83">
        <v>3</v>
      </c>
      <c r="DY104" s="85">
        <v>43746</v>
      </c>
      <c r="DZ104" s="83" t="s">
        <v>4151</v>
      </c>
      <c r="EA104" s="83" t="s">
        <v>102</v>
      </c>
      <c r="EB104" s="83" t="s">
        <v>482</v>
      </c>
      <c r="EC104" s="83">
        <v>100</v>
      </c>
      <c r="ED104" s="83" t="s">
        <v>483</v>
      </c>
      <c r="EE104" s="83">
        <v>1</v>
      </c>
      <c r="EF104" s="83">
        <v>0</v>
      </c>
      <c r="EG104" s="83">
        <v>0</v>
      </c>
      <c r="EH104" s="83" t="s">
        <v>109</v>
      </c>
      <c r="EI104" s="83" t="s">
        <v>108</v>
      </c>
      <c r="EJ104" s="83" t="s">
        <v>583</v>
      </c>
      <c r="EK104" s="83">
        <v>0</v>
      </c>
      <c r="EL104" s="83">
        <v>0</v>
      </c>
      <c r="EM104" s="83">
        <v>1</v>
      </c>
      <c r="EN104" s="83" t="s">
        <v>497</v>
      </c>
      <c r="EO104" s="83"/>
      <c r="EP104" s="83" t="s">
        <v>436</v>
      </c>
      <c r="EQ104" s="136">
        <v>1</v>
      </c>
      <c r="ER104" s="136">
        <v>1</v>
      </c>
      <c r="ES104" s="136">
        <v>1</v>
      </c>
      <c r="ET104" s="136">
        <v>1</v>
      </c>
      <c r="EU104" s="215" t="s">
        <v>269</v>
      </c>
      <c r="EV104" s="136">
        <v>1</v>
      </c>
      <c r="EW104" s="136">
        <v>1</v>
      </c>
      <c r="EX104" s="136">
        <v>1</v>
      </c>
      <c r="EY104" s="136">
        <v>1</v>
      </c>
      <c r="EZ104" s="136">
        <v>1</v>
      </c>
      <c r="FP104" s="215" t="s">
        <v>592</v>
      </c>
      <c r="FQ104" s="136" t="b">
        <v>1</v>
      </c>
      <c r="FR104" s="136" t="b">
        <v>1</v>
      </c>
      <c r="FS104" s="136" t="b">
        <v>1</v>
      </c>
      <c r="FT104" s="136" t="b">
        <v>1</v>
      </c>
      <c r="FX104" s="215" t="s">
        <v>269</v>
      </c>
    </row>
    <row r="105" spans="1:180" ht="60" customHeight="1" x14ac:dyDescent="0.55000000000000004">
      <c r="A105" s="83" t="s">
        <v>130</v>
      </c>
      <c r="B105" s="83" t="s">
        <v>98</v>
      </c>
      <c r="C105" s="136">
        <v>116453</v>
      </c>
      <c r="D105" s="207" t="s">
        <v>628</v>
      </c>
      <c r="E105" s="208" t="s">
        <v>633</v>
      </c>
      <c r="F105" s="83" t="s">
        <v>108</v>
      </c>
      <c r="G105" s="85">
        <v>22744</v>
      </c>
      <c r="H105" s="83" t="s">
        <v>102</v>
      </c>
      <c r="I105" s="85">
        <v>39772</v>
      </c>
      <c r="J105" s="83" t="s">
        <v>228</v>
      </c>
      <c r="K105" s="216">
        <v>548228091561</v>
      </c>
      <c r="L105" s="83" t="s">
        <v>191</v>
      </c>
      <c r="M105" s="85">
        <v>43619</v>
      </c>
      <c r="N105" s="83">
        <v>193.333333333333</v>
      </c>
      <c r="O105" s="83" t="s">
        <v>193</v>
      </c>
      <c r="P105" s="83" t="s">
        <v>181</v>
      </c>
      <c r="Q105" s="208" t="s">
        <v>5448</v>
      </c>
      <c r="R105" s="83" t="s">
        <v>102</v>
      </c>
      <c r="S105" s="83" t="s">
        <v>102</v>
      </c>
      <c r="T105" s="83" t="s">
        <v>133</v>
      </c>
      <c r="U105" s="83" t="s">
        <v>9212</v>
      </c>
      <c r="V105" s="83" t="s">
        <v>111</v>
      </c>
      <c r="W105" s="83" t="s">
        <v>105</v>
      </c>
      <c r="X105" s="86" t="s">
        <v>5448</v>
      </c>
      <c r="Y105" s="87" t="s">
        <v>102</v>
      </c>
      <c r="Z105" s="87" t="s">
        <v>102</v>
      </c>
      <c r="AA105" s="87" t="s">
        <v>133</v>
      </c>
      <c r="AB105" s="87" t="s">
        <v>9212</v>
      </c>
      <c r="AC105" s="87" t="s">
        <v>111</v>
      </c>
      <c r="AD105" s="87" t="s">
        <v>105</v>
      </c>
      <c r="AE105" s="87" t="s">
        <v>106</v>
      </c>
      <c r="AF105" s="86" t="s">
        <v>5448</v>
      </c>
      <c r="AG105" s="87" t="s">
        <v>486</v>
      </c>
      <c r="AH105" s="87" t="s">
        <v>9212</v>
      </c>
      <c r="AI105" s="87" t="s">
        <v>111</v>
      </c>
      <c r="AJ105" s="87" t="s">
        <v>204</v>
      </c>
      <c r="AK105" s="88"/>
      <c r="AL105" s="83" t="s">
        <v>107</v>
      </c>
      <c r="AM105" s="89" t="s">
        <v>454</v>
      </c>
      <c r="AN105" s="90" t="s">
        <v>416</v>
      </c>
      <c r="AO105" s="91" t="s">
        <v>642</v>
      </c>
      <c r="AP105" s="90">
        <v>8.3333333333333197</v>
      </c>
      <c r="AQ105" s="92" t="s">
        <v>102</v>
      </c>
      <c r="AR105" s="93" t="s">
        <v>102</v>
      </c>
      <c r="AS105" s="93" t="s">
        <v>102</v>
      </c>
      <c r="AT105" s="93" t="s">
        <v>102</v>
      </c>
      <c r="AU105" s="210" t="s">
        <v>644</v>
      </c>
      <c r="AV105" s="93" t="s">
        <v>185</v>
      </c>
      <c r="AW105" s="94" t="s">
        <v>102</v>
      </c>
      <c r="AX105" s="93" t="s">
        <v>183</v>
      </c>
      <c r="AY105" s="95" t="s">
        <v>111</v>
      </c>
      <c r="AZ105" s="93" t="s">
        <v>102</v>
      </c>
      <c r="BA105" s="93" t="s">
        <v>102</v>
      </c>
      <c r="BB105" s="93" t="s">
        <v>102</v>
      </c>
      <c r="BC105" s="93" t="s">
        <v>102</v>
      </c>
      <c r="BD105" s="96" t="s">
        <v>102</v>
      </c>
      <c r="BE105" s="90">
        <v>-41.6666666666667</v>
      </c>
      <c r="BF105" s="93" t="s">
        <v>102</v>
      </c>
      <c r="BG105" s="93" t="s">
        <v>102</v>
      </c>
      <c r="BH105" s="93" t="s">
        <v>102</v>
      </c>
      <c r="BI105" s="93" t="s">
        <v>102</v>
      </c>
      <c r="BJ105" s="210" t="s">
        <v>642</v>
      </c>
      <c r="BK105" s="93" t="s">
        <v>192</v>
      </c>
      <c r="BL105" s="97" t="s">
        <v>102</v>
      </c>
      <c r="BM105" s="93" t="s">
        <v>183</v>
      </c>
      <c r="BN105" s="93" t="s">
        <v>106</v>
      </c>
      <c r="BO105" s="93" t="s">
        <v>102</v>
      </c>
      <c r="BP105" s="98" t="s">
        <v>102</v>
      </c>
      <c r="BQ105" s="93" t="s">
        <v>102</v>
      </c>
      <c r="BR105" s="93" t="s">
        <v>102</v>
      </c>
      <c r="BS105" s="93" t="s">
        <v>102</v>
      </c>
      <c r="BT105" s="99" t="s">
        <v>591</v>
      </c>
      <c r="BU105" s="100" t="s">
        <v>10806</v>
      </c>
      <c r="BV105" s="101" t="s">
        <v>471</v>
      </c>
      <c r="BW105" s="136"/>
      <c r="BX105" s="103" t="s">
        <v>565</v>
      </c>
      <c r="BY105" s="104" t="s">
        <v>190</v>
      </c>
      <c r="BZ105" s="136"/>
      <c r="CA105" s="83" t="s">
        <v>599</v>
      </c>
      <c r="CB105" s="106" t="s">
        <v>647</v>
      </c>
      <c r="CC105" s="106" t="s">
        <v>6236</v>
      </c>
      <c r="CD105" s="107"/>
      <c r="CE105" s="108" t="s">
        <v>107</v>
      </c>
      <c r="CF105" s="108" t="s">
        <v>107</v>
      </c>
      <c r="CG105" s="109"/>
      <c r="CH105" s="110" t="s">
        <v>107</v>
      </c>
      <c r="CI105" s="111"/>
      <c r="CJ105" s="112">
        <v>6710</v>
      </c>
      <c r="CK105" s="113">
        <v>86</v>
      </c>
      <c r="CL105" s="114" t="s">
        <v>134</v>
      </c>
      <c r="CM105" s="114" t="s">
        <v>108</v>
      </c>
      <c r="CN105" s="114"/>
      <c r="CO105" s="115" t="s">
        <v>102</v>
      </c>
      <c r="CP105" s="115" t="s">
        <v>102</v>
      </c>
      <c r="CQ105" s="115" t="s">
        <v>102</v>
      </c>
      <c r="CR105" s="115" t="s">
        <v>102</v>
      </c>
      <c r="CS105" s="116"/>
      <c r="CT105" s="117" t="s">
        <v>109</v>
      </c>
      <c r="CU105" s="117" t="s">
        <v>109</v>
      </c>
      <c r="CV105" s="83">
        <v>101</v>
      </c>
      <c r="CW105" s="83" t="s">
        <v>108</v>
      </c>
      <c r="CX105" s="83">
        <v>101</v>
      </c>
      <c r="CY105" s="83" t="s">
        <v>108</v>
      </c>
      <c r="CZ105" s="83">
        <v>6429</v>
      </c>
      <c r="DA105" s="83" t="s">
        <v>419</v>
      </c>
      <c r="DB105" s="83" t="s">
        <v>130</v>
      </c>
      <c r="DC105" s="83" t="s">
        <v>499</v>
      </c>
      <c r="DD105" s="83">
        <v>1150</v>
      </c>
      <c r="DE105" s="83" t="s">
        <v>444</v>
      </c>
      <c r="DF105" s="83" t="s">
        <v>130</v>
      </c>
      <c r="DG105" s="83" t="s">
        <v>499</v>
      </c>
      <c r="DH105" s="83"/>
      <c r="DI105" s="83">
        <v>0</v>
      </c>
      <c r="DJ105" s="83">
        <v>1</v>
      </c>
      <c r="DK105" s="83">
        <v>0</v>
      </c>
      <c r="DL105" s="83">
        <v>0</v>
      </c>
      <c r="DM105" s="83">
        <v>0</v>
      </c>
      <c r="DN105" s="83">
        <v>0</v>
      </c>
      <c r="DO105" s="83">
        <v>0</v>
      </c>
      <c r="DP105" s="83">
        <v>0</v>
      </c>
      <c r="DQ105" s="83">
        <v>0</v>
      </c>
      <c r="DR105" s="83">
        <v>0</v>
      </c>
      <c r="DS105" s="83">
        <v>0</v>
      </c>
      <c r="DT105" s="83">
        <v>3</v>
      </c>
      <c r="DU105" s="83">
        <v>3</v>
      </c>
      <c r="DV105" s="83">
        <v>0</v>
      </c>
      <c r="DW105" s="83">
        <v>0</v>
      </c>
      <c r="DX105" s="83">
        <v>3</v>
      </c>
      <c r="DY105" s="85">
        <v>43747</v>
      </c>
      <c r="DZ105" s="83" t="s">
        <v>4152</v>
      </c>
      <c r="EA105" s="83" t="s">
        <v>102</v>
      </c>
      <c r="EB105" s="83" t="s">
        <v>482</v>
      </c>
      <c r="EC105" s="83">
        <v>101</v>
      </c>
      <c r="ED105" s="83" t="s">
        <v>483</v>
      </c>
      <c r="EE105" s="83">
        <v>1</v>
      </c>
      <c r="EF105" s="83">
        <v>0</v>
      </c>
      <c r="EG105" s="83">
        <v>0</v>
      </c>
      <c r="EH105" s="83" t="s">
        <v>109</v>
      </c>
      <c r="EI105" s="83" t="s">
        <v>108</v>
      </c>
      <c r="EJ105" s="83" t="s">
        <v>583</v>
      </c>
      <c r="EK105" s="83">
        <v>0</v>
      </c>
      <c r="EL105" s="83">
        <v>0</v>
      </c>
      <c r="EM105" s="83">
        <v>1</v>
      </c>
      <c r="EN105" s="83" t="s">
        <v>497</v>
      </c>
      <c r="EO105" s="83"/>
      <c r="EP105" s="83" t="s">
        <v>436</v>
      </c>
      <c r="EQ105" s="136">
        <v>1</v>
      </c>
      <c r="ER105" s="136">
        <v>1</v>
      </c>
      <c r="ES105" s="136">
        <v>1</v>
      </c>
      <c r="ET105" s="136">
        <v>1</v>
      </c>
      <c r="EU105" s="215" t="s">
        <v>269</v>
      </c>
      <c r="EV105" s="136">
        <v>1</v>
      </c>
      <c r="EW105" s="136">
        <v>1</v>
      </c>
      <c r="EX105" s="136">
        <v>1</v>
      </c>
      <c r="EY105" s="136">
        <v>1</v>
      </c>
      <c r="EZ105" s="136">
        <v>1</v>
      </c>
      <c r="FP105" s="215" t="s">
        <v>592</v>
      </c>
      <c r="FQ105" s="136" t="b">
        <v>1</v>
      </c>
      <c r="FR105" s="136" t="b">
        <v>1</v>
      </c>
      <c r="FS105" s="136" t="b">
        <v>1</v>
      </c>
      <c r="FT105" s="136" t="b">
        <v>1</v>
      </c>
      <c r="FX105" s="215" t="s">
        <v>269</v>
      </c>
    </row>
    <row r="106" spans="1:180" ht="60" customHeight="1" x14ac:dyDescent="0.55000000000000004">
      <c r="A106" s="83" t="s">
        <v>130</v>
      </c>
      <c r="B106" s="83" t="s">
        <v>98</v>
      </c>
      <c r="C106" s="136">
        <v>288228</v>
      </c>
      <c r="D106" s="207" t="s">
        <v>629</v>
      </c>
      <c r="E106" s="208" t="s">
        <v>634</v>
      </c>
      <c r="F106" s="83" t="s">
        <v>108</v>
      </c>
      <c r="G106" s="85">
        <v>26341</v>
      </c>
      <c r="H106" s="83" t="s">
        <v>102</v>
      </c>
      <c r="I106" s="85">
        <v>34633</v>
      </c>
      <c r="J106" s="83" t="s">
        <v>228</v>
      </c>
      <c r="K106" s="216">
        <v>969454699879</v>
      </c>
      <c r="L106" s="83" t="s">
        <v>191</v>
      </c>
      <c r="M106" s="85">
        <v>43642</v>
      </c>
      <c r="N106" s="83">
        <v>188.333333333333</v>
      </c>
      <c r="O106" s="83" t="s">
        <v>193</v>
      </c>
      <c r="P106" s="83" t="s">
        <v>181</v>
      </c>
      <c r="Q106" s="208" t="s">
        <v>5452</v>
      </c>
      <c r="R106" s="83" t="s">
        <v>102</v>
      </c>
      <c r="S106" s="83" t="s">
        <v>102</v>
      </c>
      <c r="T106" s="83" t="s">
        <v>131</v>
      </c>
      <c r="U106" s="83" t="s">
        <v>9213</v>
      </c>
      <c r="V106" s="83" t="s">
        <v>104</v>
      </c>
      <c r="W106" s="83" t="s">
        <v>105</v>
      </c>
      <c r="X106" s="86" t="s">
        <v>5452</v>
      </c>
      <c r="Y106" s="87" t="s">
        <v>102</v>
      </c>
      <c r="Z106" s="87" t="s">
        <v>102</v>
      </c>
      <c r="AA106" s="87" t="s">
        <v>131</v>
      </c>
      <c r="AB106" s="87" t="s">
        <v>9213</v>
      </c>
      <c r="AC106" s="87" t="s">
        <v>104</v>
      </c>
      <c r="AD106" s="87" t="s">
        <v>105</v>
      </c>
      <c r="AE106" s="87" t="s">
        <v>106</v>
      </c>
      <c r="AF106" s="86" t="s">
        <v>5452</v>
      </c>
      <c r="AG106" s="87" t="s">
        <v>177</v>
      </c>
      <c r="AH106" s="87" t="s">
        <v>9213</v>
      </c>
      <c r="AI106" s="87" t="s">
        <v>104</v>
      </c>
      <c r="AJ106" s="87" t="s">
        <v>204</v>
      </c>
      <c r="AK106" s="88"/>
      <c r="AL106" s="83" t="s">
        <v>107</v>
      </c>
      <c r="AM106" s="89" t="s">
        <v>454</v>
      </c>
      <c r="AN106" s="90" t="s">
        <v>416</v>
      </c>
      <c r="AO106" s="91" t="s">
        <v>643</v>
      </c>
      <c r="AP106" s="90">
        <v>8.3333333333333197</v>
      </c>
      <c r="AQ106" s="92" t="s">
        <v>102</v>
      </c>
      <c r="AR106" s="93" t="s">
        <v>102</v>
      </c>
      <c r="AS106" s="93" t="s">
        <v>102</v>
      </c>
      <c r="AT106" s="93" t="s">
        <v>102</v>
      </c>
      <c r="AU106" s="210" t="s">
        <v>645</v>
      </c>
      <c r="AV106" s="93" t="s">
        <v>185</v>
      </c>
      <c r="AW106" s="94" t="s">
        <v>102</v>
      </c>
      <c r="AX106" s="93" t="s">
        <v>105</v>
      </c>
      <c r="AY106" s="95" t="s">
        <v>104</v>
      </c>
      <c r="AZ106" s="93" t="s">
        <v>102</v>
      </c>
      <c r="BA106" s="93" t="s">
        <v>102</v>
      </c>
      <c r="BB106" s="93" t="s">
        <v>102</v>
      </c>
      <c r="BC106" s="93" t="s">
        <v>102</v>
      </c>
      <c r="BD106" s="96" t="s">
        <v>102</v>
      </c>
      <c r="BE106" s="90">
        <v>-42.1666666666667</v>
      </c>
      <c r="BF106" s="93" t="s">
        <v>102</v>
      </c>
      <c r="BG106" s="93" t="s">
        <v>102</v>
      </c>
      <c r="BH106" s="93" t="s">
        <v>102</v>
      </c>
      <c r="BI106" s="93" t="s">
        <v>102</v>
      </c>
      <c r="BJ106" s="210" t="s">
        <v>643</v>
      </c>
      <c r="BK106" s="93" t="s">
        <v>196</v>
      </c>
      <c r="BL106" s="97" t="s">
        <v>102</v>
      </c>
      <c r="BM106" s="93" t="s">
        <v>105</v>
      </c>
      <c r="BN106" s="93" t="s">
        <v>596</v>
      </c>
      <c r="BO106" s="93" t="s">
        <v>102</v>
      </c>
      <c r="BP106" s="98" t="s">
        <v>102</v>
      </c>
      <c r="BQ106" s="93" t="s">
        <v>102</v>
      </c>
      <c r="BR106" s="93" t="s">
        <v>102</v>
      </c>
      <c r="BS106" s="93" t="s">
        <v>102</v>
      </c>
      <c r="BT106" s="99" t="s">
        <v>591</v>
      </c>
      <c r="BU106" s="100" t="s">
        <v>10807</v>
      </c>
      <c r="BV106" s="101" t="s">
        <v>471</v>
      </c>
      <c r="BW106" s="136"/>
      <c r="BX106" s="103" t="s">
        <v>565</v>
      </c>
      <c r="BY106" s="104" t="s">
        <v>190</v>
      </c>
      <c r="BZ106" s="136"/>
      <c r="CA106" s="83" t="s">
        <v>599</v>
      </c>
      <c r="CB106" s="106" t="s">
        <v>647</v>
      </c>
      <c r="CC106" s="106" t="s">
        <v>6248</v>
      </c>
      <c r="CD106" s="107"/>
      <c r="CE106" s="108" t="s">
        <v>107</v>
      </c>
      <c r="CF106" s="108" t="s">
        <v>107</v>
      </c>
      <c r="CG106" s="109"/>
      <c r="CH106" s="110" t="s">
        <v>107</v>
      </c>
      <c r="CI106" s="111"/>
      <c r="CJ106" s="112">
        <v>6710</v>
      </c>
      <c r="CK106" s="113">
        <v>86</v>
      </c>
      <c r="CL106" s="114" t="s">
        <v>134</v>
      </c>
      <c r="CM106" s="114" t="s">
        <v>108</v>
      </c>
      <c r="CN106" s="114"/>
      <c r="CO106" s="115" t="s">
        <v>102</v>
      </c>
      <c r="CP106" s="115" t="s">
        <v>102</v>
      </c>
      <c r="CQ106" s="115" t="s">
        <v>102</v>
      </c>
      <c r="CR106" s="115" t="s">
        <v>102</v>
      </c>
      <c r="CS106" s="116"/>
      <c r="CT106" s="117" t="s">
        <v>109</v>
      </c>
      <c r="CU106" s="117" t="s">
        <v>109</v>
      </c>
      <c r="CV106" s="83">
        <v>102</v>
      </c>
      <c r="CW106" s="83" t="s">
        <v>108</v>
      </c>
      <c r="CX106" s="83">
        <v>102</v>
      </c>
      <c r="CY106" s="83" t="s">
        <v>108</v>
      </c>
      <c r="CZ106" s="83">
        <v>6430</v>
      </c>
      <c r="DA106" s="83" t="s">
        <v>419</v>
      </c>
      <c r="DB106" s="83" t="s">
        <v>130</v>
      </c>
      <c r="DC106" s="83" t="s">
        <v>499</v>
      </c>
      <c r="DD106" s="83">
        <v>1151</v>
      </c>
      <c r="DE106" s="83" t="s">
        <v>444</v>
      </c>
      <c r="DF106" s="83" t="s">
        <v>130</v>
      </c>
      <c r="DG106" s="83" t="s">
        <v>499</v>
      </c>
      <c r="DH106" s="83"/>
      <c r="DI106" s="83">
        <v>0</v>
      </c>
      <c r="DJ106" s="83">
        <v>1</v>
      </c>
      <c r="DK106" s="83">
        <v>0</v>
      </c>
      <c r="DL106" s="83">
        <v>0</v>
      </c>
      <c r="DM106" s="83">
        <v>0</v>
      </c>
      <c r="DN106" s="83">
        <v>0</v>
      </c>
      <c r="DO106" s="83">
        <v>0</v>
      </c>
      <c r="DP106" s="83">
        <v>0</v>
      </c>
      <c r="DQ106" s="83">
        <v>0</v>
      </c>
      <c r="DR106" s="83">
        <v>0</v>
      </c>
      <c r="DS106" s="83">
        <v>0</v>
      </c>
      <c r="DT106" s="83">
        <v>3</v>
      </c>
      <c r="DU106" s="83">
        <v>3</v>
      </c>
      <c r="DV106" s="83">
        <v>0</v>
      </c>
      <c r="DW106" s="83">
        <v>0</v>
      </c>
      <c r="DX106" s="83">
        <v>3</v>
      </c>
      <c r="DY106" s="85">
        <v>43748</v>
      </c>
      <c r="DZ106" s="83" t="s">
        <v>4153</v>
      </c>
      <c r="EA106" s="83" t="s">
        <v>102</v>
      </c>
      <c r="EB106" s="83" t="s">
        <v>482</v>
      </c>
      <c r="EC106" s="83">
        <v>102</v>
      </c>
      <c r="ED106" s="83" t="s">
        <v>483</v>
      </c>
      <c r="EE106" s="83">
        <v>1</v>
      </c>
      <c r="EF106" s="83">
        <v>0</v>
      </c>
      <c r="EG106" s="83">
        <v>0</v>
      </c>
      <c r="EH106" s="83" t="s">
        <v>109</v>
      </c>
      <c r="EI106" s="83" t="s">
        <v>108</v>
      </c>
      <c r="EJ106" s="83" t="s">
        <v>583</v>
      </c>
      <c r="EK106" s="83">
        <v>0</v>
      </c>
      <c r="EL106" s="83">
        <v>0</v>
      </c>
      <c r="EM106" s="83">
        <v>1</v>
      </c>
      <c r="EN106" s="83" t="s">
        <v>497</v>
      </c>
      <c r="EO106" s="83"/>
      <c r="EP106" s="83" t="s">
        <v>436</v>
      </c>
      <c r="EQ106" s="136">
        <v>1</v>
      </c>
      <c r="ER106" s="136">
        <v>1</v>
      </c>
      <c r="ES106" s="136">
        <v>1</v>
      </c>
      <c r="ET106" s="136">
        <v>1</v>
      </c>
      <c r="EU106" s="215" t="s">
        <v>269</v>
      </c>
      <c r="EV106" s="136">
        <v>1</v>
      </c>
      <c r="EW106" s="136">
        <v>1</v>
      </c>
      <c r="EX106" s="136">
        <v>1</v>
      </c>
      <c r="EY106" s="136">
        <v>1</v>
      </c>
      <c r="EZ106" s="136">
        <v>1</v>
      </c>
      <c r="FP106" s="215" t="s">
        <v>592</v>
      </c>
      <c r="FQ106" s="136" t="b">
        <v>1</v>
      </c>
      <c r="FR106" s="136" t="b">
        <v>1</v>
      </c>
      <c r="FS106" s="136" t="b">
        <v>1</v>
      </c>
      <c r="FT106" s="136" t="b">
        <v>1</v>
      </c>
      <c r="FX106" s="215" t="s">
        <v>269</v>
      </c>
    </row>
    <row r="107" spans="1:180" ht="60" customHeight="1" x14ac:dyDescent="0.55000000000000004">
      <c r="A107" s="83" t="s">
        <v>130</v>
      </c>
      <c r="B107" s="83" t="s">
        <v>98</v>
      </c>
      <c r="C107" s="136">
        <v>273443</v>
      </c>
      <c r="D107" s="207" t="s">
        <v>627</v>
      </c>
      <c r="E107" s="208" t="s">
        <v>630</v>
      </c>
      <c r="F107" s="83" t="s">
        <v>108</v>
      </c>
      <c r="G107" s="85">
        <v>20621</v>
      </c>
      <c r="H107" s="83" t="s">
        <v>102</v>
      </c>
      <c r="I107" s="85">
        <v>39794</v>
      </c>
      <c r="J107" s="83" t="s">
        <v>228</v>
      </c>
      <c r="K107" s="216">
        <v>556300854697</v>
      </c>
      <c r="L107" s="83" t="s">
        <v>191</v>
      </c>
      <c r="M107" s="85">
        <v>43631</v>
      </c>
      <c r="N107" s="83">
        <v>183.333333333333</v>
      </c>
      <c r="O107" s="83" t="s">
        <v>180</v>
      </c>
      <c r="P107" s="83" t="s">
        <v>181</v>
      </c>
      <c r="Q107" s="208" t="s">
        <v>5456</v>
      </c>
      <c r="R107" s="83" t="s">
        <v>102</v>
      </c>
      <c r="S107" s="83" t="s">
        <v>102</v>
      </c>
      <c r="T107" s="83" t="s">
        <v>199</v>
      </c>
      <c r="U107" s="83" t="s">
        <v>9214</v>
      </c>
      <c r="V107" s="83" t="s">
        <v>104</v>
      </c>
      <c r="W107" s="83" t="s">
        <v>105</v>
      </c>
      <c r="X107" s="86" t="s">
        <v>5456</v>
      </c>
      <c r="Y107" s="87" t="s">
        <v>102</v>
      </c>
      <c r="Z107" s="87" t="s">
        <v>102</v>
      </c>
      <c r="AA107" s="87" t="s">
        <v>199</v>
      </c>
      <c r="AB107" s="87" t="s">
        <v>9214</v>
      </c>
      <c r="AC107" s="87" t="s">
        <v>104</v>
      </c>
      <c r="AD107" s="87" t="s">
        <v>105</v>
      </c>
      <c r="AE107" s="87" t="s">
        <v>106</v>
      </c>
      <c r="AF107" s="86" t="s">
        <v>5456</v>
      </c>
      <c r="AG107" s="87" t="s">
        <v>489</v>
      </c>
      <c r="AH107" s="87" t="s">
        <v>9215</v>
      </c>
      <c r="AI107" s="87" t="s">
        <v>104</v>
      </c>
      <c r="AJ107" s="87" t="s">
        <v>204</v>
      </c>
      <c r="AK107" s="88"/>
      <c r="AL107" s="83" t="s">
        <v>107</v>
      </c>
      <c r="AM107" s="89" t="s">
        <v>454</v>
      </c>
      <c r="AN107" s="90" t="s">
        <v>416</v>
      </c>
      <c r="AO107" s="91" t="s">
        <v>641</v>
      </c>
      <c r="AP107" s="90">
        <v>8.3333333333333197</v>
      </c>
      <c r="AQ107" s="92" t="s">
        <v>211</v>
      </c>
      <c r="AR107" s="93" t="s">
        <v>102</v>
      </c>
      <c r="AS107" s="93" t="s">
        <v>102</v>
      </c>
      <c r="AT107" s="93" t="s">
        <v>102</v>
      </c>
      <c r="AU107" s="210" t="s">
        <v>641</v>
      </c>
      <c r="AV107" s="93" t="s">
        <v>192</v>
      </c>
      <c r="AW107" s="94" t="s">
        <v>102</v>
      </c>
      <c r="AX107" s="93" t="s">
        <v>105</v>
      </c>
      <c r="AY107" s="95" t="s">
        <v>188</v>
      </c>
      <c r="AZ107" s="93" t="s">
        <v>102</v>
      </c>
      <c r="BA107" s="93" t="s">
        <v>9216</v>
      </c>
      <c r="BB107" s="93" t="s">
        <v>102</v>
      </c>
      <c r="BC107" s="93" t="s">
        <v>102</v>
      </c>
      <c r="BD107" s="96" t="s">
        <v>102</v>
      </c>
      <c r="BE107" s="90">
        <v>-42.6666666666667</v>
      </c>
      <c r="BF107" s="93" t="s">
        <v>211</v>
      </c>
      <c r="BG107" s="93" t="s">
        <v>102</v>
      </c>
      <c r="BH107" s="93" t="s">
        <v>102</v>
      </c>
      <c r="BI107" s="93" t="s">
        <v>102</v>
      </c>
      <c r="BJ107" s="210" t="s">
        <v>646</v>
      </c>
      <c r="BK107" s="93" t="s">
        <v>182</v>
      </c>
      <c r="BL107" s="97" t="s">
        <v>102</v>
      </c>
      <c r="BM107" s="93" t="s">
        <v>105</v>
      </c>
      <c r="BN107" s="93" t="s">
        <v>104</v>
      </c>
      <c r="BO107" s="93" t="s">
        <v>102</v>
      </c>
      <c r="BP107" s="98">
        <v>20180241</v>
      </c>
      <c r="BQ107" s="93" t="s">
        <v>102</v>
      </c>
      <c r="BR107" s="93" t="s">
        <v>102</v>
      </c>
      <c r="BS107" s="93" t="s">
        <v>102</v>
      </c>
      <c r="BT107" s="99" t="s">
        <v>591</v>
      </c>
      <c r="BU107" s="100" t="s">
        <v>10808</v>
      </c>
      <c r="BV107" s="101" t="s">
        <v>471</v>
      </c>
      <c r="BW107" s="136"/>
      <c r="BX107" s="103" t="s">
        <v>565</v>
      </c>
      <c r="BY107" s="104" t="s">
        <v>190</v>
      </c>
      <c r="BZ107" s="136"/>
      <c r="CA107" s="83" t="s">
        <v>599</v>
      </c>
      <c r="CB107" s="106" t="s">
        <v>647</v>
      </c>
      <c r="CC107" s="106" t="s">
        <v>6260</v>
      </c>
      <c r="CD107" s="107"/>
      <c r="CE107" s="108" t="s">
        <v>107</v>
      </c>
      <c r="CF107" s="108" t="s">
        <v>107</v>
      </c>
      <c r="CG107" s="109"/>
      <c r="CH107" s="110" t="s">
        <v>107</v>
      </c>
      <c r="CI107" s="111"/>
      <c r="CJ107" s="112">
        <v>6710</v>
      </c>
      <c r="CK107" s="113">
        <v>86</v>
      </c>
      <c r="CL107" s="114" t="s">
        <v>134</v>
      </c>
      <c r="CM107" s="114" t="s">
        <v>108</v>
      </c>
      <c r="CN107" s="114"/>
      <c r="CO107" s="115" t="s">
        <v>102</v>
      </c>
      <c r="CP107" s="115" t="s">
        <v>102</v>
      </c>
      <c r="CQ107" s="115" t="s">
        <v>102</v>
      </c>
      <c r="CR107" s="115" t="s">
        <v>102</v>
      </c>
      <c r="CS107" s="116"/>
      <c r="CT107" s="117" t="s">
        <v>109</v>
      </c>
      <c r="CU107" s="117" t="s">
        <v>109</v>
      </c>
      <c r="CV107" s="83">
        <v>103</v>
      </c>
      <c r="CW107" s="83" t="s">
        <v>108</v>
      </c>
      <c r="CX107" s="83">
        <v>103</v>
      </c>
      <c r="CY107" s="83" t="s">
        <v>108</v>
      </c>
      <c r="CZ107" s="83">
        <v>6431</v>
      </c>
      <c r="DA107" s="83" t="s">
        <v>419</v>
      </c>
      <c r="DB107" s="83" t="s">
        <v>130</v>
      </c>
      <c r="DC107" s="83" t="s">
        <v>499</v>
      </c>
      <c r="DD107" s="83">
        <v>1152</v>
      </c>
      <c r="DE107" s="83" t="s">
        <v>444</v>
      </c>
      <c r="DF107" s="83" t="s">
        <v>130</v>
      </c>
      <c r="DG107" s="83" t="s">
        <v>499</v>
      </c>
      <c r="DH107" s="83"/>
      <c r="DI107" s="83">
        <v>0</v>
      </c>
      <c r="DJ107" s="83">
        <v>1</v>
      </c>
      <c r="DK107" s="83">
        <v>0</v>
      </c>
      <c r="DL107" s="83">
        <v>0</v>
      </c>
      <c r="DM107" s="83">
        <v>0</v>
      </c>
      <c r="DN107" s="83">
        <v>0</v>
      </c>
      <c r="DO107" s="83">
        <v>0</v>
      </c>
      <c r="DP107" s="83">
        <v>0</v>
      </c>
      <c r="DQ107" s="83">
        <v>0</v>
      </c>
      <c r="DR107" s="83">
        <v>0</v>
      </c>
      <c r="DS107" s="83">
        <v>0</v>
      </c>
      <c r="DT107" s="83">
        <v>3</v>
      </c>
      <c r="DU107" s="83">
        <v>3</v>
      </c>
      <c r="DV107" s="83">
        <v>0</v>
      </c>
      <c r="DW107" s="83">
        <v>0</v>
      </c>
      <c r="DX107" s="83">
        <v>3</v>
      </c>
      <c r="DY107" s="85">
        <v>43749</v>
      </c>
      <c r="DZ107" s="83" t="s">
        <v>4154</v>
      </c>
      <c r="EA107" s="83" t="s">
        <v>102</v>
      </c>
      <c r="EB107" s="83" t="s">
        <v>482</v>
      </c>
      <c r="EC107" s="83">
        <v>103</v>
      </c>
      <c r="ED107" s="83" t="s">
        <v>483</v>
      </c>
      <c r="EE107" s="83">
        <v>1</v>
      </c>
      <c r="EF107" s="83">
        <v>0</v>
      </c>
      <c r="EG107" s="83">
        <v>0</v>
      </c>
      <c r="EH107" s="83" t="s">
        <v>109</v>
      </c>
      <c r="EI107" s="83" t="s">
        <v>108</v>
      </c>
      <c r="EJ107" s="83" t="s">
        <v>583</v>
      </c>
      <c r="EK107" s="83">
        <v>0</v>
      </c>
      <c r="EL107" s="83">
        <v>0</v>
      </c>
      <c r="EM107" s="83">
        <v>1</v>
      </c>
      <c r="EN107" s="83" t="s">
        <v>497</v>
      </c>
      <c r="EO107" s="83"/>
      <c r="EP107" s="83" t="s">
        <v>436</v>
      </c>
      <c r="EQ107" s="136">
        <v>1</v>
      </c>
      <c r="ER107" s="136">
        <v>1</v>
      </c>
      <c r="ES107" s="136">
        <v>1</v>
      </c>
      <c r="ET107" s="136">
        <v>1</v>
      </c>
      <c r="EU107" s="215" t="s">
        <v>269</v>
      </c>
      <c r="EV107" s="136">
        <v>1</v>
      </c>
      <c r="EW107" s="136">
        <v>1</v>
      </c>
      <c r="EX107" s="136">
        <v>1</v>
      </c>
      <c r="EY107" s="136">
        <v>1</v>
      </c>
      <c r="EZ107" s="136">
        <v>1</v>
      </c>
      <c r="FP107" s="215" t="s">
        <v>592</v>
      </c>
      <c r="FQ107" s="136" t="b">
        <v>1</v>
      </c>
      <c r="FR107" s="136" t="b">
        <v>1</v>
      </c>
      <c r="FS107" s="136" t="b">
        <v>1</v>
      </c>
      <c r="FT107" s="136" t="b">
        <v>1</v>
      </c>
      <c r="FX107" s="215" t="s">
        <v>269</v>
      </c>
    </row>
    <row r="108" spans="1:180" ht="60" customHeight="1" x14ac:dyDescent="0.55000000000000004">
      <c r="A108" s="83" t="s">
        <v>130</v>
      </c>
      <c r="B108" s="83" t="s">
        <v>98</v>
      </c>
      <c r="C108" s="136">
        <v>375582</v>
      </c>
      <c r="D108" s="207" t="s">
        <v>628</v>
      </c>
      <c r="E108" s="208" t="s">
        <v>633</v>
      </c>
      <c r="F108" s="83" t="s">
        <v>108</v>
      </c>
      <c r="G108" s="85">
        <v>22744</v>
      </c>
      <c r="H108" s="83" t="s">
        <v>102</v>
      </c>
      <c r="I108" s="85">
        <v>39772</v>
      </c>
      <c r="J108" s="83" t="s">
        <v>228</v>
      </c>
      <c r="K108" s="216">
        <v>142877800061</v>
      </c>
      <c r="L108" s="83" t="s">
        <v>191</v>
      </c>
      <c r="M108" s="85">
        <v>43619</v>
      </c>
      <c r="N108" s="83">
        <v>178.333333333333</v>
      </c>
      <c r="O108" s="83" t="s">
        <v>193</v>
      </c>
      <c r="P108" s="83" t="s">
        <v>181</v>
      </c>
      <c r="Q108" s="208" t="s">
        <v>5460</v>
      </c>
      <c r="R108" s="83" t="s">
        <v>102</v>
      </c>
      <c r="S108" s="83" t="s">
        <v>102</v>
      </c>
      <c r="T108" s="83" t="s">
        <v>133</v>
      </c>
      <c r="U108" s="83" t="s">
        <v>9217</v>
      </c>
      <c r="V108" s="83" t="s">
        <v>111</v>
      </c>
      <c r="W108" s="83" t="s">
        <v>105</v>
      </c>
      <c r="X108" s="86" t="s">
        <v>5460</v>
      </c>
      <c r="Y108" s="87" t="s">
        <v>102</v>
      </c>
      <c r="Z108" s="87" t="s">
        <v>102</v>
      </c>
      <c r="AA108" s="87" t="s">
        <v>133</v>
      </c>
      <c r="AB108" s="87" t="s">
        <v>9217</v>
      </c>
      <c r="AC108" s="87" t="s">
        <v>111</v>
      </c>
      <c r="AD108" s="87" t="s">
        <v>105</v>
      </c>
      <c r="AE108" s="87" t="s">
        <v>106</v>
      </c>
      <c r="AF108" s="86" t="s">
        <v>5460</v>
      </c>
      <c r="AG108" s="87" t="s">
        <v>486</v>
      </c>
      <c r="AH108" s="87" t="s">
        <v>9217</v>
      </c>
      <c r="AI108" s="87" t="s">
        <v>111</v>
      </c>
      <c r="AJ108" s="87" t="s">
        <v>204</v>
      </c>
      <c r="AK108" s="88"/>
      <c r="AL108" s="83" t="s">
        <v>107</v>
      </c>
      <c r="AM108" s="89" t="s">
        <v>454</v>
      </c>
      <c r="AN108" s="90" t="s">
        <v>416</v>
      </c>
      <c r="AO108" s="91" t="s">
        <v>642</v>
      </c>
      <c r="AP108" s="90">
        <v>8.3333333333333197</v>
      </c>
      <c r="AQ108" s="92" t="s">
        <v>102</v>
      </c>
      <c r="AR108" s="93" t="s">
        <v>102</v>
      </c>
      <c r="AS108" s="93" t="s">
        <v>102</v>
      </c>
      <c r="AT108" s="93" t="s">
        <v>102</v>
      </c>
      <c r="AU108" s="210" t="s">
        <v>644</v>
      </c>
      <c r="AV108" s="93" t="s">
        <v>185</v>
      </c>
      <c r="AW108" s="94" t="s">
        <v>102</v>
      </c>
      <c r="AX108" s="93" t="s">
        <v>183</v>
      </c>
      <c r="AY108" s="95" t="s">
        <v>111</v>
      </c>
      <c r="AZ108" s="93" t="s">
        <v>102</v>
      </c>
      <c r="BA108" s="93" t="s">
        <v>102</v>
      </c>
      <c r="BB108" s="93" t="s">
        <v>102</v>
      </c>
      <c r="BC108" s="93" t="s">
        <v>102</v>
      </c>
      <c r="BD108" s="96" t="s">
        <v>102</v>
      </c>
      <c r="BE108" s="90">
        <v>-43.1666666666667</v>
      </c>
      <c r="BF108" s="93" t="s">
        <v>102</v>
      </c>
      <c r="BG108" s="93" t="s">
        <v>102</v>
      </c>
      <c r="BH108" s="93" t="s">
        <v>102</v>
      </c>
      <c r="BI108" s="93" t="s">
        <v>102</v>
      </c>
      <c r="BJ108" s="210" t="s">
        <v>642</v>
      </c>
      <c r="BK108" s="93" t="s">
        <v>192</v>
      </c>
      <c r="BL108" s="97" t="s">
        <v>102</v>
      </c>
      <c r="BM108" s="93" t="s">
        <v>183</v>
      </c>
      <c r="BN108" s="93" t="s">
        <v>106</v>
      </c>
      <c r="BO108" s="93" t="s">
        <v>102</v>
      </c>
      <c r="BP108" s="98" t="s">
        <v>102</v>
      </c>
      <c r="BQ108" s="93" t="s">
        <v>102</v>
      </c>
      <c r="BR108" s="93" t="s">
        <v>102</v>
      </c>
      <c r="BS108" s="93" t="s">
        <v>102</v>
      </c>
      <c r="BT108" s="99" t="s">
        <v>591</v>
      </c>
      <c r="BU108" s="100" t="s">
        <v>10809</v>
      </c>
      <c r="BV108" s="101" t="s">
        <v>471</v>
      </c>
      <c r="BW108" s="136"/>
      <c r="BX108" s="103" t="s">
        <v>565</v>
      </c>
      <c r="BY108" s="104" t="s">
        <v>190</v>
      </c>
      <c r="BZ108" s="136"/>
      <c r="CA108" s="83" t="s">
        <v>599</v>
      </c>
      <c r="CB108" s="106" t="s">
        <v>647</v>
      </c>
      <c r="CC108" s="106" t="s">
        <v>6272</v>
      </c>
      <c r="CD108" s="107"/>
      <c r="CE108" s="108" t="s">
        <v>107</v>
      </c>
      <c r="CF108" s="108" t="s">
        <v>107</v>
      </c>
      <c r="CG108" s="109"/>
      <c r="CH108" s="110" t="s">
        <v>107</v>
      </c>
      <c r="CI108" s="111"/>
      <c r="CJ108" s="112">
        <v>6710</v>
      </c>
      <c r="CK108" s="113">
        <v>86</v>
      </c>
      <c r="CL108" s="114" t="s">
        <v>134</v>
      </c>
      <c r="CM108" s="114" t="s">
        <v>108</v>
      </c>
      <c r="CN108" s="114"/>
      <c r="CO108" s="115" t="s">
        <v>102</v>
      </c>
      <c r="CP108" s="115" t="s">
        <v>102</v>
      </c>
      <c r="CQ108" s="115" t="s">
        <v>102</v>
      </c>
      <c r="CR108" s="115" t="s">
        <v>102</v>
      </c>
      <c r="CS108" s="116"/>
      <c r="CT108" s="117" t="s">
        <v>109</v>
      </c>
      <c r="CU108" s="117" t="s">
        <v>109</v>
      </c>
      <c r="CV108" s="83">
        <v>104</v>
      </c>
      <c r="CW108" s="83" t="s">
        <v>108</v>
      </c>
      <c r="CX108" s="83">
        <v>104</v>
      </c>
      <c r="CY108" s="83" t="s">
        <v>108</v>
      </c>
      <c r="CZ108" s="83">
        <v>6432</v>
      </c>
      <c r="DA108" s="83" t="s">
        <v>419</v>
      </c>
      <c r="DB108" s="83" t="s">
        <v>130</v>
      </c>
      <c r="DC108" s="83" t="s">
        <v>499</v>
      </c>
      <c r="DD108" s="83">
        <v>1153</v>
      </c>
      <c r="DE108" s="83" t="s">
        <v>444</v>
      </c>
      <c r="DF108" s="83" t="s">
        <v>130</v>
      </c>
      <c r="DG108" s="83" t="s">
        <v>499</v>
      </c>
      <c r="DH108" s="83"/>
      <c r="DI108" s="83">
        <v>0</v>
      </c>
      <c r="DJ108" s="83">
        <v>1</v>
      </c>
      <c r="DK108" s="83">
        <v>0</v>
      </c>
      <c r="DL108" s="83">
        <v>0</v>
      </c>
      <c r="DM108" s="83">
        <v>0</v>
      </c>
      <c r="DN108" s="83">
        <v>0</v>
      </c>
      <c r="DO108" s="83">
        <v>0</v>
      </c>
      <c r="DP108" s="83">
        <v>0</v>
      </c>
      <c r="DQ108" s="83">
        <v>0</v>
      </c>
      <c r="DR108" s="83">
        <v>0</v>
      </c>
      <c r="DS108" s="83">
        <v>0</v>
      </c>
      <c r="DT108" s="83">
        <v>3</v>
      </c>
      <c r="DU108" s="83">
        <v>3</v>
      </c>
      <c r="DV108" s="83">
        <v>0</v>
      </c>
      <c r="DW108" s="83">
        <v>0</v>
      </c>
      <c r="DX108" s="83">
        <v>3</v>
      </c>
      <c r="DY108" s="85">
        <v>43750</v>
      </c>
      <c r="DZ108" s="83" t="s">
        <v>4155</v>
      </c>
      <c r="EA108" s="83" t="s">
        <v>102</v>
      </c>
      <c r="EB108" s="83" t="s">
        <v>482</v>
      </c>
      <c r="EC108" s="83">
        <v>104</v>
      </c>
      <c r="ED108" s="83" t="s">
        <v>483</v>
      </c>
      <c r="EE108" s="83">
        <v>1</v>
      </c>
      <c r="EF108" s="83">
        <v>0</v>
      </c>
      <c r="EG108" s="83">
        <v>0</v>
      </c>
      <c r="EH108" s="83" t="s">
        <v>109</v>
      </c>
      <c r="EI108" s="83" t="s">
        <v>108</v>
      </c>
      <c r="EJ108" s="83" t="s">
        <v>583</v>
      </c>
      <c r="EK108" s="83">
        <v>0</v>
      </c>
      <c r="EL108" s="83">
        <v>0</v>
      </c>
      <c r="EM108" s="83">
        <v>1</v>
      </c>
      <c r="EN108" s="83" t="s">
        <v>497</v>
      </c>
      <c r="EO108" s="83"/>
      <c r="EP108" s="83" t="s">
        <v>436</v>
      </c>
      <c r="EQ108" s="136">
        <v>1</v>
      </c>
      <c r="ER108" s="136">
        <v>1</v>
      </c>
      <c r="ES108" s="136">
        <v>1</v>
      </c>
      <c r="ET108" s="136">
        <v>1</v>
      </c>
      <c r="EU108" s="215" t="s">
        <v>269</v>
      </c>
      <c r="EV108" s="136">
        <v>1</v>
      </c>
      <c r="EW108" s="136">
        <v>1</v>
      </c>
      <c r="EX108" s="136">
        <v>1</v>
      </c>
      <c r="EY108" s="136">
        <v>1</v>
      </c>
      <c r="EZ108" s="136">
        <v>1</v>
      </c>
      <c r="FP108" s="215" t="s">
        <v>592</v>
      </c>
      <c r="FQ108" s="136" t="b">
        <v>1</v>
      </c>
      <c r="FR108" s="136" t="b">
        <v>1</v>
      </c>
      <c r="FS108" s="136" t="b">
        <v>1</v>
      </c>
      <c r="FT108" s="136" t="b">
        <v>1</v>
      </c>
      <c r="FX108" s="215" t="s">
        <v>269</v>
      </c>
    </row>
    <row r="109" spans="1:180" ht="60" customHeight="1" x14ac:dyDescent="0.55000000000000004">
      <c r="A109" s="83" t="s">
        <v>130</v>
      </c>
      <c r="B109" s="83" t="s">
        <v>98</v>
      </c>
      <c r="C109" s="136">
        <v>124456</v>
      </c>
      <c r="D109" s="207" t="s">
        <v>629</v>
      </c>
      <c r="E109" s="208" t="s">
        <v>634</v>
      </c>
      <c r="F109" s="83" t="s">
        <v>108</v>
      </c>
      <c r="G109" s="85">
        <v>26341</v>
      </c>
      <c r="H109" s="83" t="s">
        <v>102</v>
      </c>
      <c r="I109" s="85">
        <v>34633</v>
      </c>
      <c r="J109" s="83" t="s">
        <v>228</v>
      </c>
      <c r="K109" s="216">
        <v>550771279910</v>
      </c>
      <c r="L109" s="83" t="s">
        <v>191</v>
      </c>
      <c r="M109" s="85">
        <v>43642</v>
      </c>
      <c r="N109" s="83">
        <v>173.333333333333</v>
      </c>
      <c r="O109" s="83" t="s">
        <v>193</v>
      </c>
      <c r="P109" s="83" t="s">
        <v>181</v>
      </c>
      <c r="Q109" s="208" t="s">
        <v>5464</v>
      </c>
      <c r="R109" s="83" t="s">
        <v>102</v>
      </c>
      <c r="S109" s="83" t="s">
        <v>102</v>
      </c>
      <c r="T109" s="83" t="s">
        <v>131</v>
      </c>
      <c r="U109" s="83" t="s">
        <v>9218</v>
      </c>
      <c r="V109" s="83" t="s">
        <v>104</v>
      </c>
      <c r="W109" s="83" t="s">
        <v>105</v>
      </c>
      <c r="X109" s="86" t="s">
        <v>5464</v>
      </c>
      <c r="Y109" s="87" t="s">
        <v>102</v>
      </c>
      <c r="Z109" s="87" t="s">
        <v>102</v>
      </c>
      <c r="AA109" s="87" t="s">
        <v>131</v>
      </c>
      <c r="AB109" s="87" t="s">
        <v>9218</v>
      </c>
      <c r="AC109" s="87" t="s">
        <v>104</v>
      </c>
      <c r="AD109" s="87" t="s">
        <v>105</v>
      </c>
      <c r="AE109" s="87" t="s">
        <v>106</v>
      </c>
      <c r="AF109" s="86" t="s">
        <v>5464</v>
      </c>
      <c r="AG109" s="87" t="s">
        <v>177</v>
      </c>
      <c r="AH109" s="87" t="s">
        <v>9218</v>
      </c>
      <c r="AI109" s="87" t="s">
        <v>104</v>
      </c>
      <c r="AJ109" s="87" t="s">
        <v>204</v>
      </c>
      <c r="AK109" s="88"/>
      <c r="AL109" s="83" t="s">
        <v>107</v>
      </c>
      <c r="AM109" s="89" t="s">
        <v>454</v>
      </c>
      <c r="AN109" s="90" t="s">
        <v>416</v>
      </c>
      <c r="AO109" s="91" t="s">
        <v>643</v>
      </c>
      <c r="AP109" s="90">
        <v>8.3333333333333197</v>
      </c>
      <c r="AQ109" s="92" t="s">
        <v>102</v>
      </c>
      <c r="AR109" s="93" t="s">
        <v>102</v>
      </c>
      <c r="AS109" s="93" t="s">
        <v>102</v>
      </c>
      <c r="AT109" s="93" t="s">
        <v>102</v>
      </c>
      <c r="AU109" s="210" t="s">
        <v>645</v>
      </c>
      <c r="AV109" s="93" t="s">
        <v>185</v>
      </c>
      <c r="AW109" s="94" t="s">
        <v>102</v>
      </c>
      <c r="AX109" s="93" t="s">
        <v>105</v>
      </c>
      <c r="AY109" s="95" t="s">
        <v>104</v>
      </c>
      <c r="AZ109" s="93" t="s">
        <v>102</v>
      </c>
      <c r="BA109" s="93" t="s">
        <v>102</v>
      </c>
      <c r="BB109" s="93" t="s">
        <v>102</v>
      </c>
      <c r="BC109" s="93" t="s">
        <v>102</v>
      </c>
      <c r="BD109" s="96" t="s">
        <v>102</v>
      </c>
      <c r="BE109" s="90">
        <v>-43.6666666666667</v>
      </c>
      <c r="BF109" s="93" t="s">
        <v>102</v>
      </c>
      <c r="BG109" s="93" t="s">
        <v>102</v>
      </c>
      <c r="BH109" s="93" t="s">
        <v>102</v>
      </c>
      <c r="BI109" s="93" t="s">
        <v>102</v>
      </c>
      <c r="BJ109" s="210" t="s">
        <v>643</v>
      </c>
      <c r="BK109" s="93" t="s">
        <v>196</v>
      </c>
      <c r="BL109" s="97" t="s">
        <v>102</v>
      </c>
      <c r="BM109" s="93" t="s">
        <v>105</v>
      </c>
      <c r="BN109" s="93" t="s">
        <v>596</v>
      </c>
      <c r="BO109" s="93" t="s">
        <v>102</v>
      </c>
      <c r="BP109" s="98" t="s">
        <v>102</v>
      </c>
      <c r="BQ109" s="93" t="s">
        <v>102</v>
      </c>
      <c r="BR109" s="93" t="s">
        <v>102</v>
      </c>
      <c r="BS109" s="93" t="s">
        <v>102</v>
      </c>
      <c r="BT109" s="99" t="s">
        <v>591</v>
      </c>
      <c r="BU109" s="100" t="s">
        <v>10810</v>
      </c>
      <c r="BV109" s="101" t="s">
        <v>471</v>
      </c>
      <c r="BW109" s="136"/>
      <c r="BX109" s="103" t="s">
        <v>565</v>
      </c>
      <c r="BY109" s="104" t="s">
        <v>190</v>
      </c>
      <c r="BZ109" s="136"/>
      <c r="CA109" s="83" t="s">
        <v>599</v>
      </c>
      <c r="CB109" s="106" t="s">
        <v>647</v>
      </c>
      <c r="CC109" s="106" t="s">
        <v>6284</v>
      </c>
      <c r="CD109" s="107"/>
      <c r="CE109" s="108" t="s">
        <v>107</v>
      </c>
      <c r="CF109" s="108" t="s">
        <v>107</v>
      </c>
      <c r="CG109" s="109"/>
      <c r="CH109" s="110" t="s">
        <v>107</v>
      </c>
      <c r="CI109" s="111"/>
      <c r="CJ109" s="112">
        <v>6710</v>
      </c>
      <c r="CK109" s="113">
        <v>86</v>
      </c>
      <c r="CL109" s="114" t="s">
        <v>134</v>
      </c>
      <c r="CM109" s="114" t="s">
        <v>108</v>
      </c>
      <c r="CN109" s="114"/>
      <c r="CO109" s="115" t="s">
        <v>102</v>
      </c>
      <c r="CP109" s="115" t="s">
        <v>102</v>
      </c>
      <c r="CQ109" s="115" t="s">
        <v>102</v>
      </c>
      <c r="CR109" s="115" t="s">
        <v>102</v>
      </c>
      <c r="CS109" s="116"/>
      <c r="CT109" s="117" t="s">
        <v>109</v>
      </c>
      <c r="CU109" s="117" t="s">
        <v>109</v>
      </c>
      <c r="CV109" s="83">
        <v>105</v>
      </c>
      <c r="CW109" s="83" t="s">
        <v>108</v>
      </c>
      <c r="CX109" s="83">
        <v>105</v>
      </c>
      <c r="CY109" s="83" t="s">
        <v>108</v>
      </c>
      <c r="CZ109" s="83">
        <v>6433</v>
      </c>
      <c r="DA109" s="83" t="s">
        <v>419</v>
      </c>
      <c r="DB109" s="83" t="s">
        <v>130</v>
      </c>
      <c r="DC109" s="83" t="s">
        <v>499</v>
      </c>
      <c r="DD109" s="83">
        <v>1154</v>
      </c>
      <c r="DE109" s="83" t="s">
        <v>444</v>
      </c>
      <c r="DF109" s="83" t="s">
        <v>130</v>
      </c>
      <c r="DG109" s="83" t="s">
        <v>499</v>
      </c>
      <c r="DH109" s="83"/>
      <c r="DI109" s="83">
        <v>0</v>
      </c>
      <c r="DJ109" s="83">
        <v>1</v>
      </c>
      <c r="DK109" s="83">
        <v>0</v>
      </c>
      <c r="DL109" s="83">
        <v>0</v>
      </c>
      <c r="DM109" s="83">
        <v>0</v>
      </c>
      <c r="DN109" s="83">
        <v>0</v>
      </c>
      <c r="DO109" s="83">
        <v>0</v>
      </c>
      <c r="DP109" s="83">
        <v>0</v>
      </c>
      <c r="DQ109" s="83">
        <v>0</v>
      </c>
      <c r="DR109" s="83">
        <v>0</v>
      </c>
      <c r="DS109" s="83">
        <v>0</v>
      </c>
      <c r="DT109" s="83">
        <v>3</v>
      </c>
      <c r="DU109" s="83">
        <v>3</v>
      </c>
      <c r="DV109" s="83">
        <v>0</v>
      </c>
      <c r="DW109" s="83">
        <v>0</v>
      </c>
      <c r="DX109" s="83">
        <v>3</v>
      </c>
      <c r="DY109" s="85">
        <v>43751</v>
      </c>
      <c r="DZ109" s="83" t="s">
        <v>4156</v>
      </c>
      <c r="EA109" s="83" t="s">
        <v>102</v>
      </c>
      <c r="EB109" s="83" t="s">
        <v>482</v>
      </c>
      <c r="EC109" s="83">
        <v>105</v>
      </c>
      <c r="ED109" s="83" t="s">
        <v>483</v>
      </c>
      <c r="EE109" s="83">
        <v>1</v>
      </c>
      <c r="EF109" s="83">
        <v>0</v>
      </c>
      <c r="EG109" s="83">
        <v>0</v>
      </c>
      <c r="EH109" s="83" t="s">
        <v>109</v>
      </c>
      <c r="EI109" s="83" t="s">
        <v>108</v>
      </c>
      <c r="EJ109" s="83" t="s">
        <v>583</v>
      </c>
      <c r="EK109" s="83">
        <v>0</v>
      </c>
      <c r="EL109" s="83">
        <v>0</v>
      </c>
      <c r="EM109" s="83">
        <v>1</v>
      </c>
      <c r="EN109" s="83" t="s">
        <v>497</v>
      </c>
      <c r="EO109" s="83"/>
      <c r="EP109" s="83" t="s">
        <v>436</v>
      </c>
      <c r="EQ109" s="136">
        <v>1</v>
      </c>
      <c r="ER109" s="136">
        <v>1</v>
      </c>
      <c r="ES109" s="136">
        <v>1</v>
      </c>
      <c r="ET109" s="136">
        <v>1</v>
      </c>
      <c r="EU109" s="215" t="s">
        <v>269</v>
      </c>
      <c r="EV109" s="136">
        <v>1</v>
      </c>
      <c r="EW109" s="136">
        <v>1</v>
      </c>
      <c r="EX109" s="136">
        <v>1</v>
      </c>
      <c r="EY109" s="136">
        <v>1</v>
      </c>
      <c r="EZ109" s="136">
        <v>1</v>
      </c>
      <c r="FP109" s="215" t="s">
        <v>592</v>
      </c>
      <c r="FQ109" s="136" t="b">
        <v>1</v>
      </c>
      <c r="FR109" s="136" t="b">
        <v>1</v>
      </c>
      <c r="FS109" s="136" t="b">
        <v>1</v>
      </c>
      <c r="FT109" s="136" t="b">
        <v>1</v>
      </c>
      <c r="FX109" s="215" t="s">
        <v>269</v>
      </c>
    </row>
    <row r="110" spans="1:180" ht="60" customHeight="1" x14ac:dyDescent="0.55000000000000004">
      <c r="A110" s="83" t="s">
        <v>130</v>
      </c>
      <c r="B110" s="83" t="s">
        <v>98</v>
      </c>
      <c r="C110" s="136">
        <v>975540</v>
      </c>
      <c r="D110" s="207" t="s">
        <v>627</v>
      </c>
      <c r="E110" s="208" t="s">
        <v>630</v>
      </c>
      <c r="F110" s="83" t="s">
        <v>108</v>
      </c>
      <c r="G110" s="85">
        <v>20621</v>
      </c>
      <c r="H110" s="83" t="s">
        <v>102</v>
      </c>
      <c r="I110" s="85">
        <v>39794</v>
      </c>
      <c r="J110" s="83" t="s">
        <v>228</v>
      </c>
      <c r="K110" s="216">
        <v>202403667894</v>
      </c>
      <c r="L110" s="83" t="s">
        <v>191</v>
      </c>
      <c r="M110" s="85">
        <v>43631</v>
      </c>
      <c r="N110" s="83">
        <v>168.333333333333</v>
      </c>
      <c r="O110" s="83" t="s">
        <v>180</v>
      </c>
      <c r="P110" s="83" t="s">
        <v>181</v>
      </c>
      <c r="Q110" s="208" t="s">
        <v>5468</v>
      </c>
      <c r="R110" s="83" t="s">
        <v>102</v>
      </c>
      <c r="S110" s="83" t="s">
        <v>102</v>
      </c>
      <c r="T110" s="83" t="s">
        <v>199</v>
      </c>
      <c r="U110" s="83" t="s">
        <v>9219</v>
      </c>
      <c r="V110" s="83" t="s">
        <v>104</v>
      </c>
      <c r="W110" s="83" t="s">
        <v>105</v>
      </c>
      <c r="X110" s="86" t="s">
        <v>5468</v>
      </c>
      <c r="Y110" s="87" t="s">
        <v>102</v>
      </c>
      <c r="Z110" s="87" t="s">
        <v>102</v>
      </c>
      <c r="AA110" s="87" t="s">
        <v>199</v>
      </c>
      <c r="AB110" s="87" t="s">
        <v>9219</v>
      </c>
      <c r="AC110" s="87" t="s">
        <v>104</v>
      </c>
      <c r="AD110" s="87" t="s">
        <v>105</v>
      </c>
      <c r="AE110" s="87" t="s">
        <v>106</v>
      </c>
      <c r="AF110" s="86" t="s">
        <v>5468</v>
      </c>
      <c r="AG110" s="87" t="s">
        <v>489</v>
      </c>
      <c r="AH110" s="87" t="s">
        <v>9220</v>
      </c>
      <c r="AI110" s="87" t="s">
        <v>104</v>
      </c>
      <c r="AJ110" s="87" t="s">
        <v>204</v>
      </c>
      <c r="AK110" s="88"/>
      <c r="AL110" s="83" t="s">
        <v>107</v>
      </c>
      <c r="AM110" s="89" t="s">
        <v>454</v>
      </c>
      <c r="AN110" s="90" t="s">
        <v>416</v>
      </c>
      <c r="AO110" s="91" t="s">
        <v>641</v>
      </c>
      <c r="AP110" s="90">
        <v>8.3333333333333197</v>
      </c>
      <c r="AQ110" s="92" t="s">
        <v>211</v>
      </c>
      <c r="AR110" s="93" t="s">
        <v>102</v>
      </c>
      <c r="AS110" s="93" t="s">
        <v>102</v>
      </c>
      <c r="AT110" s="93" t="s">
        <v>102</v>
      </c>
      <c r="AU110" s="210" t="s">
        <v>641</v>
      </c>
      <c r="AV110" s="93" t="s">
        <v>192</v>
      </c>
      <c r="AW110" s="94" t="s">
        <v>102</v>
      </c>
      <c r="AX110" s="93" t="s">
        <v>105</v>
      </c>
      <c r="AY110" s="95" t="s">
        <v>188</v>
      </c>
      <c r="AZ110" s="93" t="s">
        <v>102</v>
      </c>
      <c r="BA110" s="93" t="s">
        <v>9221</v>
      </c>
      <c r="BB110" s="93" t="s">
        <v>102</v>
      </c>
      <c r="BC110" s="93" t="s">
        <v>102</v>
      </c>
      <c r="BD110" s="96" t="s">
        <v>102</v>
      </c>
      <c r="BE110" s="90">
        <v>-44.1666666666667</v>
      </c>
      <c r="BF110" s="93" t="s">
        <v>211</v>
      </c>
      <c r="BG110" s="93" t="s">
        <v>102</v>
      </c>
      <c r="BH110" s="93" t="s">
        <v>102</v>
      </c>
      <c r="BI110" s="93" t="s">
        <v>102</v>
      </c>
      <c r="BJ110" s="210" t="s">
        <v>646</v>
      </c>
      <c r="BK110" s="93" t="s">
        <v>182</v>
      </c>
      <c r="BL110" s="97" t="s">
        <v>102</v>
      </c>
      <c r="BM110" s="93" t="s">
        <v>105</v>
      </c>
      <c r="BN110" s="93" t="s">
        <v>104</v>
      </c>
      <c r="BO110" s="93" t="s">
        <v>102</v>
      </c>
      <c r="BP110" s="98">
        <v>20180242</v>
      </c>
      <c r="BQ110" s="93" t="s">
        <v>102</v>
      </c>
      <c r="BR110" s="93" t="s">
        <v>102</v>
      </c>
      <c r="BS110" s="93" t="s">
        <v>102</v>
      </c>
      <c r="BT110" s="99" t="s">
        <v>591</v>
      </c>
      <c r="BU110" s="100" t="s">
        <v>10811</v>
      </c>
      <c r="BV110" s="101" t="s">
        <v>471</v>
      </c>
      <c r="BW110" s="136"/>
      <c r="BX110" s="103" t="s">
        <v>565</v>
      </c>
      <c r="BY110" s="104" t="s">
        <v>190</v>
      </c>
      <c r="BZ110" s="136"/>
      <c r="CA110" s="83" t="s">
        <v>599</v>
      </c>
      <c r="CB110" s="106" t="s">
        <v>647</v>
      </c>
      <c r="CC110" s="106" t="s">
        <v>6296</v>
      </c>
      <c r="CD110" s="107"/>
      <c r="CE110" s="108" t="s">
        <v>107</v>
      </c>
      <c r="CF110" s="108" t="s">
        <v>107</v>
      </c>
      <c r="CG110" s="109"/>
      <c r="CH110" s="110" t="s">
        <v>107</v>
      </c>
      <c r="CI110" s="111"/>
      <c r="CJ110" s="112">
        <v>6710</v>
      </c>
      <c r="CK110" s="113">
        <v>86</v>
      </c>
      <c r="CL110" s="114" t="s">
        <v>134</v>
      </c>
      <c r="CM110" s="114" t="s">
        <v>108</v>
      </c>
      <c r="CN110" s="114"/>
      <c r="CO110" s="115" t="s">
        <v>102</v>
      </c>
      <c r="CP110" s="115" t="s">
        <v>102</v>
      </c>
      <c r="CQ110" s="115" t="s">
        <v>102</v>
      </c>
      <c r="CR110" s="115" t="s">
        <v>102</v>
      </c>
      <c r="CS110" s="116"/>
      <c r="CT110" s="117" t="s">
        <v>109</v>
      </c>
      <c r="CU110" s="117" t="s">
        <v>109</v>
      </c>
      <c r="CV110" s="83">
        <v>106</v>
      </c>
      <c r="CW110" s="83" t="s">
        <v>108</v>
      </c>
      <c r="CX110" s="83">
        <v>106</v>
      </c>
      <c r="CY110" s="83" t="s">
        <v>108</v>
      </c>
      <c r="CZ110" s="83">
        <v>6434</v>
      </c>
      <c r="DA110" s="83" t="s">
        <v>419</v>
      </c>
      <c r="DB110" s="83" t="s">
        <v>130</v>
      </c>
      <c r="DC110" s="83" t="s">
        <v>499</v>
      </c>
      <c r="DD110" s="83">
        <v>1155</v>
      </c>
      <c r="DE110" s="83" t="s">
        <v>444</v>
      </c>
      <c r="DF110" s="83" t="s">
        <v>130</v>
      </c>
      <c r="DG110" s="83" t="s">
        <v>499</v>
      </c>
      <c r="DH110" s="83"/>
      <c r="DI110" s="83">
        <v>0</v>
      </c>
      <c r="DJ110" s="83">
        <v>1</v>
      </c>
      <c r="DK110" s="83">
        <v>0</v>
      </c>
      <c r="DL110" s="83">
        <v>0</v>
      </c>
      <c r="DM110" s="83">
        <v>0</v>
      </c>
      <c r="DN110" s="83">
        <v>0</v>
      </c>
      <c r="DO110" s="83">
        <v>0</v>
      </c>
      <c r="DP110" s="83">
        <v>0</v>
      </c>
      <c r="DQ110" s="83">
        <v>0</v>
      </c>
      <c r="DR110" s="83">
        <v>0</v>
      </c>
      <c r="DS110" s="83">
        <v>0</v>
      </c>
      <c r="DT110" s="83">
        <v>3</v>
      </c>
      <c r="DU110" s="83">
        <v>3</v>
      </c>
      <c r="DV110" s="83">
        <v>0</v>
      </c>
      <c r="DW110" s="83">
        <v>0</v>
      </c>
      <c r="DX110" s="83">
        <v>3</v>
      </c>
      <c r="DY110" s="85">
        <v>43752</v>
      </c>
      <c r="DZ110" s="83" t="s">
        <v>4157</v>
      </c>
      <c r="EA110" s="83" t="s">
        <v>102</v>
      </c>
      <c r="EB110" s="83" t="s">
        <v>482</v>
      </c>
      <c r="EC110" s="83">
        <v>106</v>
      </c>
      <c r="ED110" s="83" t="s">
        <v>483</v>
      </c>
      <c r="EE110" s="83">
        <v>1</v>
      </c>
      <c r="EF110" s="83">
        <v>0</v>
      </c>
      <c r="EG110" s="83">
        <v>0</v>
      </c>
      <c r="EH110" s="83" t="s">
        <v>109</v>
      </c>
      <c r="EI110" s="83" t="s">
        <v>108</v>
      </c>
      <c r="EJ110" s="83" t="s">
        <v>583</v>
      </c>
      <c r="EK110" s="83">
        <v>0</v>
      </c>
      <c r="EL110" s="83">
        <v>0</v>
      </c>
      <c r="EM110" s="83">
        <v>1</v>
      </c>
      <c r="EN110" s="83" t="s">
        <v>497</v>
      </c>
      <c r="EO110" s="83"/>
      <c r="EP110" s="83" t="s">
        <v>436</v>
      </c>
      <c r="EQ110" s="136">
        <v>1</v>
      </c>
      <c r="ER110" s="136">
        <v>1</v>
      </c>
      <c r="ES110" s="136">
        <v>1</v>
      </c>
      <c r="ET110" s="136">
        <v>1</v>
      </c>
      <c r="EU110" s="215" t="s">
        <v>269</v>
      </c>
      <c r="EV110" s="136">
        <v>1</v>
      </c>
      <c r="EW110" s="136">
        <v>1</v>
      </c>
      <c r="EX110" s="136">
        <v>1</v>
      </c>
      <c r="EY110" s="136">
        <v>1</v>
      </c>
      <c r="EZ110" s="136">
        <v>1</v>
      </c>
      <c r="FP110" s="215" t="s">
        <v>592</v>
      </c>
      <c r="FQ110" s="136" t="b">
        <v>1</v>
      </c>
      <c r="FR110" s="136" t="b">
        <v>1</v>
      </c>
      <c r="FS110" s="136" t="b">
        <v>1</v>
      </c>
      <c r="FT110" s="136" t="b">
        <v>1</v>
      </c>
      <c r="FX110" s="215" t="s">
        <v>269</v>
      </c>
    </row>
    <row r="111" spans="1:180" ht="60" customHeight="1" x14ac:dyDescent="0.55000000000000004">
      <c r="A111" s="83" t="s">
        <v>130</v>
      </c>
      <c r="B111" s="83" t="s">
        <v>98</v>
      </c>
      <c r="C111" s="136">
        <v>147303</v>
      </c>
      <c r="D111" s="207" t="s">
        <v>628</v>
      </c>
      <c r="E111" s="208" t="s">
        <v>633</v>
      </c>
      <c r="F111" s="83" t="s">
        <v>108</v>
      </c>
      <c r="G111" s="85">
        <v>22744</v>
      </c>
      <c r="H111" s="83" t="s">
        <v>102</v>
      </c>
      <c r="I111" s="85">
        <v>39772</v>
      </c>
      <c r="J111" s="83" t="s">
        <v>228</v>
      </c>
      <c r="K111" s="216">
        <v>852724259420</v>
      </c>
      <c r="L111" s="83" t="s">
        <v>191</v>
      </c>
      <c r="M111" s="85">
        <v>43619</v>
      </c>
      <c r="N111" s="83">
        <v>163.333333333333</v>
      </c>
      <c r="O111" s="83" t="s">
        <v>193</v>
      </c>
      <c r="P111" s="83" t="s">
        <v>181</v>
      </c>
      <c r="Q111" s="208" t="s">
        <v>5472</v>
      </c>
      <c r="R111" s="83" t="s">
        <v>102</v>
      </c>
      <c r="S111" s="83" t="s">
        <v>102</v>
      </c>
      <c r="T111" s="83" t="s">
        <v>133</v>
      </c>
      <c r="U111" s="83" t="s">
        <v>9222</v>
      </c>
      <c r="V111" s="83" t="s">
        <v>111</v>
      </c>
      <c r="W111" s="83" t="s">
        <v>105</v>
      </c>
      <c r="X111" s="86" t="s">
        <v>5472</v>
      </c>
      <c r="Y111" s="87" t="s">
        <v>102</v>
      </c>
      <c r="Z111" s="87" t="s">
        <v>102</v>
      </c>
      <c r="AA111" s="87" t="s">
        <v>133</v>
      </c>
      <c r="AB111" s="87" t="s">
        <v>9222</v>
      </c>
      <c r="AC111" s="87" t="s">
        <v>111</v>
      </c>
      <c r="AD111" s="87" t="s">
        <v>105</v>
      </c>
      <c r="AE111" s="87" t="s">
        <v>106</v>
      </c>
      <c r="AF111" s="86" t="s">
        <v>5472</v>
      </c>
      <c r="AG111" s="87" t="s">
        <v>486</v>
      </c>
      <c r="AH111" s="87" t="s">
        <v>9222</v>
      </c>
      <c r="AI111" s="87" t="s">
        <v>111</v>
      </c>
      <c r="AJ111" s="87" t="s">
        <v>204</v>
      </c>
      <c r="AK111" s="88"/>
      <c r="AL111" s="83" t="s">
        <v>107</v>
      </c>
      <c r="AM111" s="89" t="s">
        <v>454</v>
      </c>
      <c r="AN111" s="90" t="s">
        <v>416</v>
      </c>
      <c r="AO111" s="91" t="s">
        <v>642</v>
      </c>
      <c r="AP111" s="90">
        <v>8.3333333333333197</v>
      </c>
      <c r="AQ111" s="92" t="s">
        <v>102</v>
      </c>
      <c r="AR111" s="93" t="s">
        <v>102</v>
      </c>
      <c r="AS111" s="93" t="s">
        <v>102</v>
      </c>
      <c r="AT111" s="93" t="s">
        <v>102</v>
      </c>
      <c r="AU111" s="210" t="s">
        <v>644</v>
      </c>
      <c r="AV111" s="93" t="s">
        <v>185</v>
      </c>
      <c r="AW111" s="94" t="s">
        <v>102</v>
      </c>
      <c r="AX111" s="93" t="s">
        <v>183</v>
      </c>
      <c r="AY111" s="95" t="s">
        <v>111</v>
      </c>
      <c r="AZ111" s="93" t="s">
        <v>102</v>
      </c>
      <c r="BA111" s="93" t="s">
        <v>102</v>
      </c>
      <c r="BB111" s="93" t="s">
        <v>102</v>
      </c>
      <c r="BC111" s="93" t="s">
        <v>102</v>
      </c>
      <c r="BD111" s="96" t="s">
        <v>102</v>
      </c>
      <c r="BE111" s="90">
        <v>-44.6666666666667</v>
      </c>
      <c r="BF111" s="93" t="s">
        <v>102</v>
      </c>
      <c r="BG111" s="93" t="s">
        <v>102</v>
      </c>
      <c r="BH111" s="93" t="s">
        <v>102</v>
      </c>
      <c r="BI111" s="93" t="s">
        <v>102</v>
      </c>
      <c r="BJ111" s="210" t="s">
        <v>642</v>
      </c>
      <c r="BK111" s="93" t="s">
        <v>192</v>
      </c>
      <c r="BL111" s="97" t="s">
        <v>102</v>
      </c>
      <c r="BM111" s="93" t="s">
        <v>183</v>
      </c>
      <c r="BN111" s="93" t="s">
        <v>106</v>
      </c>
      <c r="BO111" s="93" t="s">
        <v>102</v>
      </c>
      <c r="BP111" s="98" t="s">
        <v>102</v>
      </c>
      <c r="BQ111" s="93" t="s">
        <v>102</v>
      </c>
      <c r="BR111" s="93" t="s">
        <v>102</v>
      </c>
      <c r="BS111" s="93" t="s">
        <v>102</v>
      </c>
      <c r="BT111" s="99" t="s">
        <v>591</v>
      </c>
      <c r="BU111" s="100" t="s">
        <v>10812</v>
      </c>
      <c r="BV111" s="101" t="s">
        <v>471</v>
      </c>
      <c r="BW111" s="136"/>
      <c r="BX111" s="103" t="s">
        <v>565</v>
      </c>
      <c r="BY111" s="104" t="s">
        <v>190</v>
      </c>
      <c r="BZ111" s="136"/>
      <c r="CA111" s="83" t="s">
        <v>599</v>
      </c>
      <c r="CB111" s="106" t="s">
        <v>647</v>
      </c>
      <c r="CC111" s="106" t="s">
        <v>6308</v>
      </c>
      <c r="CD111" s="107"/>
      <c r="CE111" s="108" t="s">
        <v>107</v>
      </c>
      <c r="CF111" s="108" t="s">
        <v>107</v>
      </c>
      <c r="CG111" s="109"/>
      <c r="CH111" s="110" t="s">
        <v>107</v>
      </c>
      <c r="CI111" s="111"/>
      <c r="CJ111" s="112">
        <v>6710</v>
      </c>
      <c r="CK111" s="113">
        <v>86</v>
      </c>
      <c r="CL111" s="114" t="s">
        <v>134</v>
      </c>
      <c r="CM111" s="114" t="s">
        <v>108</v>
      </c>
      <c r="CN111" s="114"/>
      <c r="CO111" s="115" t="s">
        <v>102</v>
      </c>
      <c r="CP111" s="115" t="s">
        <v>102</v>
      </c>
      <c r="CQ111" s="115" t="s">
        <v>102</v>
      </c>
      <c r="CR111" s="115" t="s">
        <v>102</v>
      </c>
      <c r="CS111" s="116"/>
      <c r="CT111" s="117" t="s">
        <v>109</v>
      </c>
      <c r="CU111" s="117" t="s">
        <v>109</v>
      </c>
      <c r="CV111" s="83">
        <v>107</v>
      </c>
      <c r="CW111" s="83" t="s">
        <v>108</v>
      </c>
      <c r="CX111" s="83">
        <v>107</v>
      </c>
      <c r="CY111" s="83" t="s">
        <v>108</v>
      </c>
      <c r="CZ111" s="83">
        <v>6435</v>
      </c>
      <c r="DA111" s="83" t="s">
        <v>419</v>
      </c>
      <c r="DB111" s="83" t="s">
        <v>130</v>
      </c>
      <c r="DC111" s="83" t="s">
        <v>499</v>
      </c>
      <c r="DD111" s="83">
        <v>1156</v>
      </c>
      <c r="DE111" s="83" t="s">
        <v>444</v>
      </c>
      <c r="DF111" s="83" t="s">
        <v>130</v>
      </c>
      <c r="DG111" s="83" t="s">
        <v>499</v>
      </c>
      <c r="DH111" s="83"/>
      <c r="DI111" s="83">
        <v>0</v>
      </c>
      <c r="DJ111" s="83">
        <v>1</v>
      </c>
      <c r="DK111" s="83">
        <v>0</v>
      </c>
      <c r="DL111" s="83">
        <v>0</v>
      </c>
      <c r="DM111" s="83">
        <v>0</v>
      </c>
      <c r="DN111" s="83">
        <v>0</v>
      </c>
      <c r="DO111" s="83">
        <v>0</v>
      </c>
      <c r="DP111" s="83">
        <v>0</v>
      </c>
      <c r="DQ111" s="83">
        <v>0</v>
      </c>
      <c r="DR111" s="83">
        <v>0</v>
      </c>
      <c r="DS111" s="83">
        <v>0</v>
      </c>
      <c r="DT111" s="83">
        <v>3</v>
      </c>
      <c r="DU111" s="83">
        <v>3</v>
      </c>
      <c r="DV111" s="83">
        <v>0</v>
      </c>
      <c r="DW111" s="83">
        <v>0</v>
      </c>
      <c r="DX111" s="83">
        <v>3</v>
      </c>
      <c r="DY111" s="85">
        <v>43753</v>
      </c>
      <c r="DZ111" s="83" t="s">
        <v>4158</v>
      </c>
      <c r="EA111" s="83" t="s">
        <v>102</v>
      </c>
      <c r="EB111" s="83" t="s">
        <v>482</v>
      </c>
      <c r="EC111" s="83">
        <v>107</v>
      </c>
      <c r="ED111" s="83" t="s">
        <v>483</v>
      </c>
      <c r="EE111" s="83">
        <v>1</v>
      </c>
      <c r="EF111" s="83">
        <v>0</v>
      </c>
      <c r="EG111" s="83">
        <v>0</v>
      </c>
      <c r="EH111" s="83" t="s">
        <v>109</v>
      </c>
      <c r="EI111" s="83" t="s">
        <v>108</v>
      </c>
      <c r="EJ111" s="83" t="s">
        <v>583</v>
      </c>
      <c r="EK111" s="83">
        <v>0</v>
      </c>
      <c r="EL111" s="83">
        <v>0</v>
      </c>
      <c r="EM111" s="83">
        <v>1</v>
      </c>
      <c r="EN111" s="83" t="s">
        <v>497</v>
      </c>
      <c r="EO111" s="83"/>
      <c r="EP111" s="83" t="s">
        <v>436</v>
      </c>
      <c r="EQ111" s="136">
        <v>1</v>
      </c>
      <c r="ER111" s="136">
        <v>1</v>
      </c>
      <c r="ES111" s="136">
        <v>1</v>
      </c>
      <c r="ET111" s="136">
        <v>1</v>
      </c>
      <c r="EU111" s="215" t="s">
        <v>269</v>
      </c>
      <c r="EV111" s="136">
        <v>1</v>
      </c>
      <c r="EW111" s="136">
        <v>1</v>
      </c>
      <c r="EX111" s="136">
        <v>1</v>
      </c>
      <c r="EY111" s="136">
        <v>1</v>
      </c>
      <c r="EZ111" s="136">
        <v>1</v>
      </c>
      <c r="FP111" s="215" t="s">
        <v>592</v>
      </c>
      <c r="FQ111" s="136" t="b">
        <v>1</v>
      </c>
      <c r="FR111" s="136" t="b">
        <v>1</v>
      </c>
      <c r="FS111" s="136" t="b">
        <v>1</v>
      </c>
      <c r="FT111" s="136" t="b">
        <v>1</v>
      </c>
      <c r="FX111" s="215" t="s">
        <v>269</v>
      </c>
    </row>
    <row r="112" spans="1:180" ht="60" customHeight="1" x14ac:dyDescent="0.55000000000000004">
      <c r="A112" s="83" t="s">
        <v>130</v>
      </c>
      <c r="B112" s="83" t="s">
        <v>98</v>
      </c>
      <c r="C112" s="136">
        <v>578727</v>
      </c>
      <c r="D112" s="207" t="s">
        <v>629</v>
      </c>
      <c r="E112" s="208" t="s">
        <v>634</v>
      </c>
      <c r="F112" s="83" t="s">
        <v>108</v>
      </c>
      <c r="G112" s="85">
        <v>26341</v>
      </c>
      <c r="H112" s="83" t="s">
        <v>102</v>
      </c>
      <c r="I112" s="85">
        <v>34633</v>
      </c>
      <c r="J112" s="83" t="s">
        <v>228</v>
      </c>
      <c r="K112" s="216">
        <v>451965812710</v>
      </c>
      <c r="L112" s="83" t="s">
        <v>191</v>
      </c>
      <c r="M112" s="85">
        <v>43642</v>
      </c>
      <c r="N112" s="83">
        <v>158.333333333333</v>
      </c>
      <c r="O112" s="83" t="s">
        <v>193</v>
      </c>
      <c r="P112" s="83" t="s">
        <v>181</v>
      </c>
      <c r="Q112" s="208" t="s">
        <v>5476</v>
      </c>
      <c r="R112" s="83" t="s">
        <v>102</v>
      </c>
      <c r="S112" s="83" t="s">
        <v>102</v>
      </c>
      <c r="T112" s="83" t="s">
        <v>131</v>
      </c>
      <c r="U112" s="83" t="s">
        <v>9223</v>
      </c>
      <c r="V112" s="83" t="s">
        <v>104</v>
      </c>
      <c r="W112" s="83" t="s">
        <v>105</v>
      </c>
      <c r="X112" s="86" t="s">
        <v>5476</v>
      </c>
      <c r="Y112" s="87" t="s">
        <v>102</v>
      </c>
      <c r="Z112" s="87" t="s">
        <v>102</v>
      </c>
      <c r="AA112" s="87" t="s">
        <v>131</v>
      </c>
      <c r="AB112" s="87" t="s">
        <v>9223</v>
      </c>
      <c r="AC112" s="87" t="s">
        <v>104</v>
      </c>
      <c r="AD112" s="87" t="s">
        <v>105</v>
      </c>
      <c r="AE112" s="87" t="s">
        <v>106</v>
      </c>
      <c r="AF112" s="86" t="s">
        <v>5476</v>
      </c>
      <c r="AG112" s="87" t="s">
        <v>177</v>
      </c>
      <c r="AH112" s="87" t="s">
        <v>9223</v>
      </c>
      <c r="AI112" s="87" t="s">
        <v>104</v>
      </c>
      <c r="AJ112" s="87" t="s">
        <v>204</v>
      </c>
      <c r="AK112" s="88"/>
      <c r="AL112" s="83" t="s">
        <v>107</v>
      </c>
      <c r="AM112" s="89" t="s">
        <v>454</v>
      </c>
      <c r="AN112" s="90" t="s">
        <v>416</v>
      </c>
      <c r="AO112" s="91" t="s">
        <v>643</v>
      </c>
      <c r="AP112" s="90">
        <v>8.3333333333333197</v>
      </c>
      <c r="AQ112" s="92" t="s">
        <v>102</v>
      </c>
      <c r="AR112" s="93" t="s">
        <v>102</v>
      </c>
      <c r="AS112" s="93" t="s">
        <v>102</v>
      </c>
      <c r="AT112" s="93" t="s">
        <v>102</v>
      </c>
      <c r="AU112" s="210" t="s">
        <v>645</v>
      </c>
      <c r="AV112" s="93" t="s">
        <v>185</v>
      </c>
      <c r="AW112" s="94" t="s">
        <v>102</v>
      </c>
      <c r="AX112" s="93" t="s">
        <v>105</v>
      </c>
      <c r="AY112" s="95" t="s">
        <v>104</v>
      </c>
      <c r="AZ112" s="93" t="s">
        <v>102</v>
      </c>
      <c r="BA112" s="93" t="s">
        <v>102</v>
      </c>
      <c r="BB112" s="93" t="s">
        <v>102</v>
      </c>
      <c r="BC112" s="93" t="s">
        <v>102</v>
      </c>
      <c r="BD112" s="96" t="s">
        <v>102</v>
      </c>
      <c r="BE112" s="90">
        <v>-45.1666666666667</v>
      </c>
      <c r="BF112" s="93" t="s">
        <v>102</v>
      </c>
      <c r="BG112" s="93" t="s">
        <v>102</v>
      </c>
      <c r="BH112" s="93" t="s">
        <v>102</v>
      </c>
      <c r="BI112" s="93" t="s">
        <v>102</v>
      </c>
      <c r="BJ112" s="210" t="s">
        <v>643</v>
      </c>
      <c r="BK112" s="93" t="s">
        <v>196</v>
      </c>
      <c r="BL112" s="97" t="s">
        <v>102</v>
      </c>
      <c r="BM112" s="93" t="s">
        <v>105</v>
      </c>
      <c r="BN112" s="93" t="s">
        <v>596</v>
      </c>
      <c r="BO112" s="93" t="s">
        <v>102</v>
      </c>
      <c r="BP112" s="98" t="s">
        <v>102</v>
      </c>
      <c r="BQ112" s="93" t="s">
        <v>102</v>
      </c>
      <c r="BR112" s="93" t="s">
        <v>102</v>
      </c>
      <c r="BS112" s="93" t="s">
        <v>102</v>
      </c>
      <c r="BT112" s="99" t="s">
        <v>591</v>
      </c>
      <c r="BU112" s="100" t="s">
        <v>10813</v>
      </c>
      <c r="BV112" s="101" t="s">
        <v>471</v>
      </c>
      <c r="BW112" s="136"/>
      <c r="BX112" s="103" t="s">
        <v>565</v>
      </c>
      <c r="BY112" s="104" t="s">
        <v>190</v>
      </c>
      <c r="BZ112" s="136"/>
      <c r="CA112" s="83" t="s">
        <v>599</v>
      </c>
      <c r="CB112" s="106" t="s">
        <v>647</v>
      </c>
      <c r="CC112" s="106" t="s">
        <v>6320</v>
      </c>
      <c r="CD112" s="107"/>
      <c r="CE112" s="108" t="s">
        <v>107</v>
      </c>
      <c r="CF112" s="108" t="s">
        <v>107</v>
      </c>
      <c r="CG112" s="109"/>
      <c r="CH112" s="110" t="s">
        <v>107</v>
      </c>
      <c r="CI112" s="111"/>
      <c r="CJ112" s="112">
        <v>6710</v>
      </c>
      <c r="CK112" s="113">
        <v>86</v>
      </c>
      <c r="CL112" s="114" t="s">
        <v>134</v>
      </c>
      <c r="CM112" s="114" t="s">
        <v>108</v>
      </c>
      <c r="CN112" s="114"/>
      <c r="CO112" s="115" t="s">
        <v>102</v>
      </c>
      <c r="CP112" s="115" t="s">
        <v>102</v>
      </c>
      <c r="CQ112" s="115" t="s">
        <v>102</v>
      </c>
      <c r="CR112" s="115" t="s">
        <v>102</v>
      </c>
      <c r="CS112" s="116"/>
      <c r="CT112" s="117" t="s">
        <v>109</v>
      </c>
      <c r="CU112" s="117" t="s">
        <v>109</v>
      </c>
      <c r="CV112" s="83">
        <v>108</v>
      </c>
      <c r="CW112" s="83" t="s">
        <v>108</v>
      </c>
      <c r="CX112" s="83">
        <v>108</v>
      </c>
      <c r="CY112" s="83" t="s">
        <v>108</v>
      </c>
      <c r="CZ112" s="83">
        <v>6436</v>
      </c>
      <c r="DA112" s="83" t="s">
        <v>419</v>
      </c>
      <c r="DB112" s="83" t="s">
        <v>130</v>
      </c>
      <c r="DC112" s="83" t="s">
        <v>499</v>
      </c>
      <c r="DD112" s="83">
        <v>1157</v>
      </c>
      <c r="DE112" s="83" t="s">
        <v>444</v>
      </c>
      <c r="DF112" s="83" t="s">
        <v>130</v>
      </c>
      <c r="DG112" s="83" t="s">
        <v>499</v>
      </c>
      <c r="DH112" s="83"/>
      <c r="DI112" s="83">
        <v>0</v>
      </c>
      <c r="DJ112" s="83">
        <v>1</v>
      </c>
      <c r="DK112" s="83">
        <v>0</v>
      </c>
      <c r="DL112" s="83">
        <v>0</v>
      </c>
      <c r="DM112" s="83">
        <v>0</v>
      </c>
      <c r="DN112" s="83">
        <v>0</v>
      </c>
      <c r="DO112" s="83">
        <v>0</v>
      </c>
      <c r="DP112" s="83">
        <v>0</v>
      </c>
      <c r="DQ112" s="83">
        <v>0</v>
      </c>
      <c r="DR112" s="83">
        <v>0</v>
      </c>
      <c r="DS112" s="83">
        <v>0</v>
      </c>
      <c r="DT112" s="83">
        <v>3</v>
      </c>
      <c r="DU112" s="83">
        <v>3</v>
      </c>
      <c r="DV112" s="83">
        <v>0</v>
      </c>
      <c r="DW112" s="83">
        <v>0</v>
      </c>
      <c r="DX112" s="83">
        <v>3</v>
      </c>
      <c r="DY112" s="85">
        <v>43754</v>
      </c>
      <c r="DZ112" s="83" t="s">
        <v>4159</v>
      </c>
      <c r="EA112" s="83" t="s">
        <v>102</v>
      </c>
      <c r="EB112" s="83" t="s">
        <v>482</v>
      </c>
      <c r="EC112" s="83">
        <v>108</v>
      </c>
      <c r="ED112" s="83" t="s">
        <v>483</v>
      </c>
      <c r="EE112" s="83">
        <v>1</v>
      </c>
      <c r="EF112" s="83">
        <v>0</v>
      </c>
      <c r="EG112" s="83">
        <v>0</v>
      </c>
      <c r="EH112" s="83" t="s">
        <v>109</v>
      </c>
      <c r="EI112" s="83" t="s">
        <v>108</v>
      </c>
      <c r="EJ112" s="83" t="s">
        <v>583</v>
      </c>
      <c r="EK112" s="83">
        <v>0</v>
      </c>
      <c r="EL112" s="83">
        <v>0</v>
      </c>
      <c r="EM112" s="83">
        <v>1</v>
      </c>
      <c r="EN112" s="83" t="s">
        <v>497</v>
      </c>
      <c r="EO112" s="83"/>
      <c r="EP112" s="83" t="s">
        <v>436</v>
      </c>
      <c r="EQ112" s="136">
        <v>1</v>
      </c>
      <c r="ER112" s="136">
        <v>1</v>
      </c>
      <c r="ES112" s="136">
        <v>1</v>
      </c>
      <c r="ET112" s="136">
        <v>1</v>
      </c>
      <c r="EU112" s="215" t="s">
        <v>269</v>
      </c>
      <c r="EV112" s="136">
        <v>1</v>
      </c>
      <c r="EW112" s="136">
        <v>1</v>
      </c>
      <c r="EX112" s="136">
        <v>1</v>
      </c>
      <c r="EY112" s="136">
        <v>1</v>
      </c>
      <c r="EZ112" s="136">
        <v>1</v>
      </c>
      <c r="FP112" s="215" t="s">
        <v>592</v>
      </c>
      <c r="FQ112" s="136" t="b">
        <v>1</v>
      </c>
      <c r="FR112" s="136" t="b">
        <v>1</v>
      </c>
      <c r="FS112" s="136" t="b">
        <v>1</v>
      </c>
      <c r="FT112" s="136" t="b">
        <v>1</v>
      </c>
      <c r="FX112" s="215" t="s">
        <v>269</v>
      </c>
    </row>
    <row r="113" spans="1:180" ht="60" customHeight="1" x14ac:dyDescent="0.55000000000000004">
      <c r="A113" s="83" t="s">
        <v>130</v>
      </c>
      <c r="B113" s="83" t="s">
        <v>98</v>
      </c>
      <c r="C113" s="136">
        <v>249115</v>
      </c>
      <c r="D113" s="207" t="s">
        <v>627</v>
      </c>
      <c r="E113" s="208" t="s">
        <v>630</v>
      </c>
      <c r="F113" s="83" t="s">
        <v>108</v>
      </c>
      <c r="G113" s="85">
        <v>20621</v>
      </c>
      <c r="H113" s="83" t="s">
        <v>102</v>
      </c>
      <c r="I113" s="85">
        <v>39794</v>
      </c>
      <c r="J113" s="83" t="s">
        <v>228</v>
      </c>
      <c r="K113" s="216">
        <v>264390707473</v>
      </c>
      <c r="L113" s="83" t="s">
        <v>191</v>
      </c>
      <c r="M113" s="85">
        <v>43631</v>
      </c>
      <c r="N113" s="83">
        <v>153.333333333333</v>
      </c>
      <c r="O113" s="83" t="s">
        <v>180</v>
      </c>
      <c r="P113" s="83" t="s">
        <v>181</v>
      </c>
      <c r="Q113" s="208" t="s">
        <v>5480</v>
      </c>
      <c r="R113" s="83" t="s">
        <v>102</v>
      </c>
      <c r="S113" s="83" t="s">
        <v>102</v>
      </c>
      <c r="T113" s="83" t="s">
        <v>199</v>
      </c>
      <c r="U113" s="83" t="s">
        <v>9224</v>
      </c>
      <c r="V113" s="83" t="s">
        <v>104</v>
      </c>
      <c r="W113" s="83" t="s">
        <v>105</v>
      </c>
      <c r="X113" s="86" t="s">
        <v>5480</v>
      </c>
      <c r="Y113" s="87" t="s">
        <v>102</v>
      </c>
      <c r="Z113" s="87" t="s">
        <v>102</v>
      </c>
      <c r="AA113" s="87" t="s">
        <v>199</v>
      </c>
      <c r="AB113" s="87" t="s">
        <v>9224</v>
      </c>
      <c r="AC113" s="87" t="s">
        <v>104</v>
      </c>
      <c r="AD113" s="87" t="s">
        <v>105</v>
      </c>
      <c r="AE113" s="87" t="s">
        <v>106</v>
      </c>
      <c r="AF113" s="86" t="s">
        <v>5480</v>
      </c>
      <c r="AG113" s="87" t="s">
        <v>489</v>
      </c>
      <c r="AH113" s="87" t="s">
        <v>9225</v>
      </c>
      <c r="AI113" s="87" t="s">
        <v>104</v>
      </c>
      <c r="AJ113" s="87" t="s">
        <v>204</v>
      </c>
      <c r="AK113" s="88"/>
      <c r="AL113" s="83" t="s">
        <v>107</v>
      </c>
      <c r="AM113" s="89" t="s">
        <v>454</v>
      </c>
      <c r="AN113" s="90" t="s">
        <v>416</v>
      </c>
      <c r="AO113" s="91" t="s">
        <v>641</v>
      </c>
      <c r="AP113" s="90">
        <v>8.3333333333333197</v>
      </c>
      <c r="AQ113" s="92" t="s">
        <v>211</v>
      </c>
      <c r="AR113" s="93" t="s">
        <v>102</v>
      </c>
      <c r="AS113" s="93" t="s">
        <v>102</v>
      </c>
      <c r="AT113" s="93" t="s">
        <v>102</v>
      </c>
      <c r="AU113" s="210" t="s">
        <v>641</v>
      </c>
      <c r="AV113" s="93" t="s">
        <v>192</v>
      </c>
      <c r="AW113" s="94" t="s">
        <v>102</v>
      </c>
      <c r="AX113" s="93" t="s">
        <v>105</v>
      </c>
      <c r="AY113" s="95" t="s">
        <v>188</v>
      </c>
      <c r="AZ113" s="93" t="s">
        <v>102</v>
      </c>
      <c r="BA113" s="93" t="s">
        <v>9226</v>
      </c>
      <c r="BB113" s="93" t="s">
        <v>102</v>
      </c>
      <c r="BC113" s="93" t="s">
        <v>102</v>
      </c>
      <c r="BD113" s="96" t="s">
        <v>102</v>
      </c>
      <c r="BE113" s="90">
        <v>-45.6666666666667</v>
      </c>
      <c r="BF113" s="93" t="s">
        <v>211</v>
      </c>
      <c r="BG113" s="93" t="s">
        <v>102</v>
      </c>
      <c r="BH113" s="93" t="s">
        <v>102</v>
      </c>
      <c r="BI113" s="93" t="s">
        <v>102</v>
      </c>
      <c r="BJ113" s="210" t="s">
        <v>646</v>
      </c>
      <c r="BK113" s="93" t="s">
        <v>182</v>
      </c>
      <c r="BL113" s="97" t="s">
        <v>102</v>
      </c>
      <c r="BM113" s="93" t="s">
        <v>105</v>
      </c>
      <c r="BN113" s="93" t="s">
        <v>104</v>
      </c>
      <c r="BO113" s="93" t="s">
        <v>102</v>
      </c>
      <c r="BP113" s="98">
        <v>20180243</v>
      </c>
      <c r="BQ113" s="93" t="s">
        <v>102</v>
      </c>
      <c r="BR113" s="93" t="s">
        <v>102</v>
      </c>
      <c r="BS113" s="93" t="s">
        <v>102</v>
      </c>
      <c r="BT113" s="99" t="s">
        <v>591</v>
      </c>
      <c r="BU113" s="100" t="s">
        <v>10814</v>
      </c>
      <c r="BV113" s="101" t="s">
        <v>471</v>
      </c>
      <c r="BW113" s="136"/>
      <c r="BX113" s="103" t="s">
        <v>565</v>
      </c>
      <c r="BY113" s="104" t="s">
        <v>190</v>
      </c>
      <c r="BZ113" s="136"/>
      <c r="CA113" s="83" t="s">
        <v>599</v>
      </c>
      <c r="CB113" s="106" t="s">
        <v>647</v>
      </c>
      <c r="CC113" s="106" t="s">
        <v>6332</v>
      </c>
      <c r="CD113" s="107"/>
      <c r="CE113" s="108" t="s">
        <v>107</v>
      </c>
      <c r="CF113" s="108" t="s">
        <v>107</v>
      </c>
      <c r="CG113" s="109"/>
      <c r="CH113" s="110" t="s">
        <v>107</v>
      </c>
      <c r="CI113" s="111"/>
      <c r="CJ113" s="112">
        <v>6710</v>
      </c>
      <c r="CK113" s="113">
        <v>86</v>
      </c>
      <c r="CL113" s="114" t="s">
        <v>134</v>
      </c>
      <c r="CM113" s="114" t="s">
        <v>108</v>
      </c>
      <c r="CN113" s="114"/>
      <c r="CO113" s="115" t="s">
        <v>102</v>
      </c>
      <c r="CP113" s="115" t="s">
        <v>102</v>
      </c>
      <c r="CQ113" s="115" t="s">
        <v>102</v>
      </c>
      <c r="CR113" s="115" t="s">
        <v>102</v>
      </c>
      <c r="CS113" s="116"/>
      <c r="CT113" s="117" t="s">
        <v>109</v>
      </c>
      <c r="CU113" s="117" t="s">
        <v>109</v>
      </c>
      <c r="CV113" s="83">
        <v>109</v>
      </c>
      <c r="CW113" s="83" t="s">
        <v>108</v>
      </c>
      <c r="CX113" s="83">
        <v>109</v>
      </c>
      <c r="CY113" s="83" t="s">
        <v>108</v>
      </c>
      <c r="CZ113" s="83">
        <v>6437</v>
      </c>
      <c r="DA113" s="83" t="s">
        <v>419</v>
      </c>
      <c r="DB113" s="83" t="s">
        <v>130</v>
      </c>
      <c r="DC113" s="83" t="s">
        <v>499</v>
      </c>
      <c r="DD113" s="83">
        <v>1158</v>
      </c>
      <c r="DE113" s="83" t="s">
        <v>444</v>
      </c>
      <c r="DF113" s="83" t="s">
        <v>130</v>
      </c>
      <c r="DG113" s="83" t="s">
        <v>499</v>
      </c>
      <c r="DH113" s="83"/>
      <c r="DI113" s="83">
        <v>0</v>
      </c>
      <c r="DJ113" s="83">
        <v>1</v>
      </c>
      <c r="DK113" s="83">
        <v>0</v>
      </c>
      <c r="DL113" s="83">
        <v>0</v>
      </c>
      <c r="DM113" s="83">
        <v>0</v>
      </c>
      <c r="DN113" s="83">
        <v>0</v>
      </c>
      <c r="DO113" s="83">
        <v>0</v>
      </c>
      <c r="DP113" s="83">
        <v>0</v>
      </c>
      <c r="DQ113" s="83">
        <v>0</v>
      </c>
      <c r="DR113" s="83">
        <v>0</v>
      </c>
      <c r="DS113" s="83">
        <v>0</v>
      </c>
      <c r="DT113" s="83">
        <v>3</v>
      </c>
      <c r="DU113" s="83">
        <v>3</v>
      </c>
      <c r="DV113" s="83">
        <v>0</v>
      </c>
      <c r="DW113" s="83">
        <v>0</v>
      </c>
      <c r="DX113" s="83">
        <v>3</v>
      </c>
      <c r="DY113" s="85">
        <v>43755</v>
      </c>
      <c r="DZ113" s="83" t="s">
        <v>4160</v>
      </c>
      <c r="EA113" s="83" t="s">
        <v>102</v>
      </c>
      <c r="EB113" s="83" t="s">
        <v>482</v>
      </c>
      <c r="EC113" s="83">
        <v>109</v>
      </c>
      <c r="ED113" s="83" t="s">
        <v>483</v>
      </c>
      <c r="EE113" s="83">
        <v>1</v>
      </c>
      <c r="EF113" s="83">
        <v>0</v>
      </c>
      <c r="EG113" s="83">
        <v>0</v>
      </c>
      <c r="EH113" s="83" t="s">
        <v>109</v>
      </c>
      <c r="EI113" s="83" t="s">
        <v>108</v>
      </c>
      <c r="EJ113" s="83" t="s">
        <v>583</v>
      </c>
      <c r="EK113" s="83">
        <v>0</v>
      </c>
      <c r="EL113" s="83">
        <v>0</v>
      </c>
      <c r="EM113" s="83">
        <v>1</v>
      </c>
      <c r="EN113" s="83" t="s">
        <v>497</v>
      </c>
      <c r="EO113" s="83"/>
      <c r="EP113" s="83" t="s">
        <v>436</v>
      </c>
      <c r="EQ113" s="136">
        <v>1</v>
      </c>
      <c r="ER113" s="136">
        <v>1</v>
      </c>
      <c r="ES113" s="136">
        <v>1</v>
      </c>
      <c r="ET113" s="136">
        <v>1</v>
      </c>
      <c r="EU113" s="215" t="s">
        <v>269</v>
      </c>
      <c r="EV113" s="136">
        <v>1</v>
      </c>
      <c r="EW113" s="136">
        <v>1</v>
      </c>
      <c r="EX113" s="136">
        <v>1</v>
      </c>
      <c r="EY113" s="136">
        <v>1</v>
      </c>
      <c r="EZ113" s="136">
        <v>1</v>
      </c>
      <c r="FP113" s="215" t="s">
        <v>592</v>
      </c>
      <c r="FQ113" s="136" t="b">
        <v>1</v>
      </c>
      <c r="FR113" s="136" t="b">
        <v>1</v>
      </c>
      <c r="FS113" s="136" t="b">
        <v>1</v>
      </c>
      <c r="FT113" s="136" t="b">
        <v>1</v>
      </c>
      <c r="FX113" s="215" t="s">
        <v>269</v>
      </c>
    </row>
    <row r="114" spans="1:180" ht="60" customHeight="1" x14ac:dyDescent="0.55000000000000004">
      <c r="A114" s="83" t="s">
        <v>130</v>
      </c>
      <c r="B114" s="83" t="s">
        <v>98</v>
      </c>
      <c r="C114" s="136">
        <v>701180</v>
      </c>
      <c r="D114" s="207" t="s">
        <v>628</v>
      </c>
      <c r="E114" s="208" t="s">
        <v>633</v>
      </c>
      <c r="F114" s="83" t="s">
        <v>108</v>
      </c>
      <c r="G114" s="85">
        <v>22744</v>
      </c>
      <c r="H114" s="83" t="s">
        <v>102</v>
      </c>
      <c r="I114" s="85">
        <v>39772</v>
      </c>
      <c r="J114" s="83" t="s">
        <v>228</v>
      </c>
      <c r="K114" s="216">
        <v>612328395608</v>
      </c>
      <c r="L114" s="83" t="s">
        <v>191</v>
      </c>
      <c r="M114" s="85">
        <v>43619</v>
      </c>
      <c r="N114" s="83">
        <v>148.333333333333</v>
      </c>
      <c r="O114" s="83" t="s">
        <v>193</v>
      </c>
      <c r="P114" s="83" t="s">
        <v>181</v>
      </c>
      <c r="Q114" s="208" t="s">
        <v>5484</v>
      </c>
      <c r="R114" s="83" t="s">
        <v>102</v>
      </c>
      <c r="S114" s="83" t="s">
        <v>102</v>
      </c>
      <c r="T114" s="83" t="s">
        <v>133</v>
      </c>
      <c r="U114" s="83" t="s">
        <v>9227</v>
      </c>
      <c r="V114" s="83" t="s">
        <v>111</v>
      </c>
      <c r="W114" s="83" t="s">
        <v>105</v>
      </c>
      <c r="X114" s="86" t="s">
        <v>5484</v>
      </c>
      <c r="Y114" s="87" t="s">
        <v>102</v>
      </c>
      <c r="Z114" s="87" t="s">
        <v>102</v>
      </c>
      <c r="AA114" s="87" t="s">
        <v>133</v>
      </c>
      <c r="AB114" s="87" t="s">
        <v>9227</v>
      </c>
      <c r="AC114" s="87" t="s">
        <v>111</v>
      </c>
      <c r="AD114" s="87" t="s">
        <v>105</v>
      </c>
      <c r="AE114" s="87" t="s">
        <v>106</v>
      </c>
      <c r="AF114" s="86" t="s">
        <v>5484</v>
      </c>
      <c r="AG114" s="87" t="s">
        <v>486</v>
      </c>
      <c r="AH114" s="87" t="s">
        <v>9227</v>
      </c>
      <c r="AI114" s="87" t="s">
        <v>111</v>
      </c>
      <c r="AJ114" s="87" t="s">
        <v>204</v>
      </c>
      <c r="AK114" s="88"/>
      <c r="AL114" s="83" t="s">
        <v>107</v>
      </c>
      <c r="AM114" s="89" t="s">
        <v>454</v>
      </c>
      <c r="AN114" s="90" t="s">
        <v>416</v>
      </c>
      <c r="AO114" s="91" t="s">
        <v>642</v>
      </c>
      <c r="AP114" s="90">
        <v>8.3333333333333197</v>
      </c>
      <c r="AQ114" s="92" t="s">
        <v>102</v>
      </c>
      <c r="AR114" s="93" t="s">
        <v>102</v>
      </c>
      <c r="AS114" s="93" t="s">
        <v>102</v>
      </c>
      <c r="AT114" s="93" t="s">
        <v>102</v>
      </c>
      <c r="AU114" s="210" t="s">
        <v>644</v>
      </c>
      <c r="AV114" s="93" t="s">
        <v>185</v>
      </c>
      <c r="AW114" s="94" t="s">
        <v>102</v>
      </c>
      <c r="AX114" s="93" t="s">
        <v>183</v>
      </c>
      <c r="AY114" s="95" t="s">
        <v>111</v>
      </c>
      <c r="AZ114" s="93" t="s">
        <v>102</v>
      </c>
      <c r="BA114" s="93" t="s">
        <v>102</v>
      </c>
      <c r="BB114" s="93" t="s">
        <v>102</v>
      </c>
      <c r="BC114" s="93" t="s">
        <v>102</v>
      </c>
      <c r="BD114" s="96" t="s">
        <v>102</v>
      </c>
      <c r="BE114" s="90">
        <v>-46.1666666666667</v>
      </c>
      <c r="BF114" s="93" t="s">
        <v>102</v>
      </c>
      <c r="BG114" s="93" t="s">
        <v>102</v>
      </c>
      <c r="BH114" s="93" t="s">
        <v>102</v>
      </c>
      <c r="BI114" s="93" t="s">
        <v>102</v>
      </c>
      <c r="BJ114" s="210" t="s">
        <v>642</v>
      </c>
      <c r="BK114" s="93" t="s">
        <v>192</v>
      </c>
      <c r="BL114" s="97" t="s">
        <v>102</v>
      </c>
      <c r="BM114" s="93" t="s">
        <v>183</v>
      </c>
      <c r="BN114" s="93" t="s">
        <v>106</v>
      </c>
      <c r="BO114" s="93" t="s">
        <v>102</v>
      </c>
      <c r="BP114" s="98" t="s">
        <v>102</v>
      </c>
      <c r="BQ114" s="93" t="s">
        <v>102</v>
      </c>
      <c r="BR114" s="93" t="s">
        <v>102</v>
      </c>
      <c r="BS114" s="93" t="s">
        <v>102</v>
      </c>
      <c r="BT114" s="99" t="s">
        <v>591</v>
      </c>
      <c r="BU114" s="100" t="s">
        <v>10815</v>
      </c>
      <c r="BV114" s="101" t="s">
        <v>471</v>
      </c>
      <c r="BW114" s="136"/>
      <c r="BX114" s="103" t="s">
        <v>565</v>
      </c>
      <c r="BY114" s="104" t="s">
        <v>190</v>
      </c>
      <c r="BZ114" s="136"/>
      <c r="CA114" s="83" t="s">
        <v>599</v>
      </c>
      <c r="CB114" s="106" t="s">
        <v>647</v>
      </c>
      <c r="CC114" s="106" t="s">
        <v>6344</v>
      </c>
      <c r="CD114" s="107"/>
      <c r="CE114" s="108" t="s">
        <v>107</v>
      </c>
      <c r="CF114" s="108" t="s">
        <v>107</v>
      </c>
      <c r="CG114" s="109"/>
      <c r="CH114" s="110" t="s">
        <v>107</v>
      </c>
      <c r="CI114" s="111"/>
      <c r="CJ114" s="112">
        <v>6710</v>
      </c>
      <c r="CK114" s="113">
        <v>86</v>
      </c>
      <c r="CL114" s="114" t="s">
        <v>134</v>
      </c>
      <c r="CM114" s="114" t="s">
        <v>108</v>
      </c>
      <c r="CN114" s="114"/>
      <c r="CO114" s="115" t="s">
        <v>102</v>
      </c>
      <c r="CP114" s="115" t="s">
        <v>102</v>
      </c>
      <c r="CQ114" s="115" t="s">
        <v>102</v>
      </c>
      <c r="CR114" s="115" t="s">
        <v>102</v>
      </c>
      <c r="CS114" s="116"/>
      <c r="CT114" s="117" t="s">
        <v>109</v>
      </c>
      <c r="CU114" s="117" t="s">
        <v>109</v>
      </c>
      <c r="CV114" s="83">
        <v>110</v>
      </c>
      <c r="CW114" s="83" t="s">
        <v>108</v>
      </c>
      <c r="CX114" s="83">
        <v>110</v>
      </c>
      <c r="CY114" s="83" t="s">
        <v>108</v>
      </c>
      <c r="CZ114" s="83">
        <v>6438</v>
      </c>
      <c r="DA114" s="83" t="s">
        <v>419</v>
      </c>
      <c r="DB114" s="83" t="s">
        <v>130</v>
      </c>
      <c r="DC114" s="83" t="s">
        <v>499</v>
      </c>
      <c r="DD114" s="83">
        <v>1159</v>
      </c>
      <c r="DE114" s="83" t="s">
        <v>444</v>
      </c>
      <c r="DF114" s="83" t="s">
        <v>130</v>
      </c>
      <c r="DG114" s="83" t="s">
        <v>499</v>
      </c>
      <c r="DH114" s="83"/>
      <c r="DI114" s="83">
        <v>0</v>
      </c>
      <c r="DJ114" s="83">
        <v>1</v>
      </c>
      <c r="DK114" s="83">
        <v>0</v>
      </c>
      <c r="DL114" s="83">
        <v>0</v>
      </c>
      <c r="DM114" s="83">
        <v>0</v>
      </c>
      <c r="DN114" s="83">
        <v>0</v>
      </c>
      <c r="DO114" s="83">
        <v>0</v>
      </c>
      <c r="DP114" s="83">
        <v>0</v>
      </c>
      <c r="DQ114" s="83">
        <v>0</v>
      </c>
      <c r="DR114" s="83">
        <v>0</v>
      </c>
      <c r="DS114" s="83">
        <v>0</v>
      </c>
      <c r="DT114" s="83">
        <v>3</v>
      </c>
      <c r="DU114" s="83">
        <v>3</v>
      </c>
      <c r="DV114" s="83">
        <v>0</v>
      </c>
      <c r="DW114" s="83">
        <v>0</v>
      </c>
      <c r="DX114" s="83">
        <v>3</v>
      </c>
      <c r="DY114" s="85">
        <v>43756</v>
      </c>
      <c r="DZ114" s="83" t="s">
        <v>4161</v>
      </c>
      <c r="EA114" s="83" t="s">
        <v>102</v>
      </c>
      <c r="EB114" s="83" t="s">
        <v>482</v>
      </c>
      <c r="EC114" s="83">
        <v>110</v>
      </c>
      <c r="ED114" s="83" t="s">
        <v>483</v>
      </c>
      <c r="EE114" s="83">
        <v>1</v>
      </c>
      <c r="EF114" s="83">
        <v>0</v>
      </c>
      <c r="EG114" s="83">
        <v>0</v>
      </c>
      <c r="EH114" s="83" t="s">
        <v>109</v>
      </c>
      <c r="EI114" s="83" t="s">
        <v>108</v>
      </c>
      <c r="EJ114" s="83" t="s">
        <v>583</v>
      </c>
      <c r="EK114" s="83">
        <v>0</v>
      </c>
      <c r="EL114" s="83">
        <v>0</v>
      </c>
      <c r="EM114" s="83">
        <v>1</v>
      </c>
      <c r="EN114" s="83" t="s">
        <v>497</v>
      </c>
      <c r="EO114" s="83"/>
      <c r="EP114" s="83" t="s">
        <v>436</v>
      </c>
      <c r="EQ114" s="136">
        <v>1</v>
      </c>
      <c r="ER114" s="136">
        <v>1</v>
      </c>
      <c r="ES114" s="136">
        <v>1</v>
      </c>
      <c r="ET114" s="136">
        <v>1</v>
      </c>
      <c r="EU114" s="215" t="s">
        <v>269</v>
      </c>
      <c r="EV114" s="136">
        <v>1</v>
      </c>
      <c r="EW114" s="136">
        <v>1</v>
      </c>
      <c r="EX114" s="136">
        <v>1</v>
      </c>
      <c r="EY114" s="136">
        <v>1</v>
      </c>
      <c r="EZ114" s="136">
        <v>1</v>
      </c>
      <c r="FP114" s="215" t="s">
        <v>592</v>
      </c>
      <c r="FQ114" s="136" t="b">
        <v>1</v>
      </c>
      <c r="FR114" s="136" t="b">
        <v>1</v>
      </c>
      <c r="FS114" s="136" t="b">
        <v>1</v>
      </c>
      <c r="FT114" s="136" t="b">
        <v>1</v>
      </c>
      <c r="FX114" s="215" t="s">
        <v>269</v>
      </c>
    </row>
    <row r="115" spans="1:180" ht="60" customHeight="1" x14ac:dyDescent="0.55000000000000004">
      <c r="A115" s="83" t="s">
        <v>130</v>
      </c>
      <c r="B115" s="83" t="s">
        <v>98</v>
      </c>
      <c r="C115" s="136">
        <v>422255</v>
      </c>
      <c r="D115" s="207" t="s">
        <v>629</v>
      </c>
      <c r="E115" s="208" t="s">
        <v>634</v>
      </c>
      <c r="F115" s="83" t="s">
        <v>108</v>
      </c>
      <c r="G115" s="85">
        <v>26341</v>
      </c>
      <c r="H115" s="83" t="s">
        <v>102</v>
      </c>
      <c r="I115" s="85">
        <v>34633</v>
      </c>
      <c r="J115" s="83" t="s">
        <v>228</v>
      </c>
      <c r="K115" s="216">
        <v>999581844602</v>
      </c>
      <c r="L115" s="83" t="s">
        <v>191</v>
      </c>
      <c r="M115" s="85">
        <v>43642</v>
      </c>
      <c r="N115" s="83">
        <v>143.333333333333</v>
      </c>
      <c r="O115" s="83" t="s">
        <v>193</v>
      </c>
      <c r="P115" s="83" t="s">
        <v>181</v>
      </c>
      <c r="Q115" s="208" t="s">
        <v>5488</v>
      </c>
      <c r="R115" s="83" t="s">
        <v>102</v>
      </c>
      <c r="S115" s="83" t="s">
        <v>102</v>
      </c>
      <c r="T115" s="83" t="s">
        <v>131</v>
      </c>
      <c r="U115" s="83" t="s">
        <v>9228</v>
      </c>
      <c r="V115" s="83" t="s">
        <v>104</v>
      </c>
      <c r="W115" s="83" t="s">
        <v>105</v>
      </c>
      <c r="X115" s="86" t="s">
        <v>5488</v>
      </c>
      <c r="Y115" s="87" t="s">
        <v>102</v>
      </c>
      <c r="Z115" s="87" t="s">
        <v>102</v>
      </c>
      <c r="AA115" s="87" t="s">
        <v>131</v>
      </c>
      <c r="AB115" s="87" t="s">
        <v>9228</v>
      </c>
      <c r="AC115" s="87" t="s">
        <v>104</v>
      </c>
      <c r="AD115" s="87" t="s">
        <v>105</v>
      </c>
      <c r="AE115" s="87" t="s">
        <v>106</v>
      </c>
      <c r="AF115" s="86" t="s">
        <v>5488</v>
      </c>
      <c r="AG115" s="87" t="s">
        <v>177</v>
      </c>
      <c r="AH115" s="87" t="s">
        <v>9228</v>
      </c>
      <c r="AI115" s="87" t="s">
        <v>104</v>
      </c>
      <c r="AJ115" s="87" t="s">
        <v>204</v>
      </c>
      <c r="AK115" s="88"/>
      <c r="AL115" s="83" t="s">
        <v>107</v>
      </c>
      <c r="AM115" s="89" t="s">
        <v>454</v>
      </c>
      <c r="AN115" s="90" t="s">
        <v>416</v>
      </c>
      <c r="AO115" s="91" t="s">
        <v>643</v>
      </c>
      <c r="AP115" s="90">
        <v>8.3333333333333197</v>
      </c>
      <c r="AQ115" s="92" t="s">
        <v>102</v>
      </c>
      <c r="AR115" s="93" t="s">
        <v>102</v>
      </c>
      <c r="AS115" s="93" t="s">
        <v>102</v>
      </c>
      <c r="AT115" s="93" t="s">
        <v>102</v>
      </c>
      <c r="AU115" s="210" t="s">
        <v>645</v>
      </c>
      <c r="AV115" s="93" t="s">
        <v>185</v>
      </c>
      <c r="AW115" s="94" t="s">
        <v>102</v>
      </c>
      <c r="AX115" s="93" t="s">
        <v>105</v>
      </c>
      <c r="AY115" s="95" t="s">
        <v>104</v>
      </c>
      <c r="AZ115" s="93" t="s">
        <v>102</v>
      </c>
      <c r="BA115" s="93" t="s">
        <v>102</v>
      </c>
      <c r="BB115" s="93" t="s">
        <v>102</v>
      </c>
      <c r="BC115" s="93" t="s">
        <v>102</v>
      </c>
      <c r="BD115" s="96" t="s">
        <v>102</v>
      </c>
      <c r="BE115" s="90">
        <v>-46.6666666666667</v>
      </c>
      <c r="BF115" s="93" t="s">
        <v>102</v>
      </c>
      <c r="BG115" s="93" t="s">
        <v>102</v>
      </c>
      <c r="BH115" s="93" t="s">
        <v>102</v>
      </c>
      <c r="BI115" s="93" t="s">
        <v>102</v>
      </c>
      <c r="BJ115" s="210" t="s">
        <v>643</v>
      </c>
      <c r="BK115" s="93" t="s">
        <v>196</v>
      </c>
      <c r="BL115" s="97" t="s">
        <v>102</v>
      </c>
      <c r="BM115" s="93" t="s">
        <v>105</v>
      </c>
      <c r="BN115" s="93" t="s">
        <v>596</v>
      </c>
      <c r="BO115" s="93" t="s">
        <v>102</v>
      </c>
      <c r="BP115" s="98" t="s">
        <v>102</v>
      </c>
      <c r="BQ115" s="93" t="s">
        <v>102</v>
      </c>
      <c r="BR115" s="93" t="s">
        <v>102</v>
      </c>
      <c r="BS115" s="93" t="s">
        <v>102</v>
      </c>
      <c r="BT115" s="99" t="s">
        <v>591</v>
      </c>
      <c r="BU115" s="100" t="s">
        <v>10816</v>
      </c>
      <c r="BV115" s="101" t="s">
        <v>471</v>
      </c>
      <c r="BW115" s="136"/>
      <c r="BX115" s="103" t="s">
        <v>565</v>
      </c>
      <c r="BY115" s="104" t="s">
        <v>190</v>
      </c>
      <c r="BZ115" s="136"/>
      <c r="CA115" s="83" t="s">
        <v>599</v>
      </c>
      <c r="CB115" s="106" t="s">
        <v>647</v>
      </c>
      <c r="CC115" s="106" t="s">
        <v>6356</v>
      </c>
      <c r="CD115" s="107"/>
      <c r="CE115" s="108" t="s">
        <v>107</v>
      </c>
      <c r="CF115" s="108" t="s">
        <v>107</v>
      </c>
      <c r="CG115" s="109"/>
      <c r="CH115" s="110" t="s">
        <v>107</v>
      </c>
      <c r="CI115" s="111"/>
      <c r="CJ115" s="112">
        <v>6710</v>
      </c>
      <c r="CK115" s="113">
        <v>86</v>
      </c>
      <c r="CL115" s="114" t="s">
        <v>134</v>
      </c>
      <c r="CM115" s="114" t="s">
        <v>108</v>
      </c>
      <c r="CN115" s="114"/>
      <c r="CO115" s="115" t="s">
        <v>102</v>
      </c>
      <c r="CP115" s="115" t="s">
        <v>102</v>
      </c>
      <c r="CQ115" s="115" t="s">
        <v>102</v>
      </c>
      <c r="CR115" s="115" t="s">
        <v>102</v>
      </c>
      <c r="CS115" s="116"/>
      <c r="CT115" s="117" t="s">
        <v>109</v>
      </c>
      <c r="CU115" s="117" t="s">
        <v>109</v>
      </c>
      <c r="CV115" s="83">
        <v>111</v>
      </c>
      <c r="CW115" s="83" t="s">
        <v>108</v>
      </c>
      <c r="CX115" s="83">
        <v>111</v>
      </c>
      <c r="CY115" s="83" t="s">
        <v>108</v>
      </c>
      <c r="CZ115" s="83">
        <v>6439</v>
      </c>
      <c r="DA115" s="83" t="s">
        <v>419</v>
      </c>
      <c r="DB115" s="83" t="s">
        <v>130</v>
      </c>
      <c r="DC115" s="83" t="s">
        <v>499</v>
      </c>
      <c r="DD115" s="83">
        <v>1160</v>
      </c>
      <c r="DE115" s="83" t="s">
        <v>444</v>
      </c>
      <c r="DF115" s="83" t="s">
        <v>130</v>
      </c>
      <c r="DG115" s="83" t="s">
        <v>499</v>
      </c>
      <c r="DH115" s="83"/>
      <c r="DI115" s="83">
        <v>0</v>
      </c>
      <c r="DJ115" s="83">
        <v>1</v>
      </c>
      <c r="DK115" s="83">
        <v>0</v>
      </c>
      <c r="DL115" s="83">
        <v>0</v>
      </c>
      <c r="DM115" s="83">
        <v>0</v>
      </c>
      <c r="DN115" s="83">
        <v>0</v>
      </c>
      <c r="DO115" s="83">
        <v>0</v>
      </c>
      <c r="DP115" s="83">
        <v>0</v>
      </c>
      <c r="DQ115" s="83">
        <v>0</v>
      </c>
      <c r="DR115" s="83">
        <v>0</v>
      </c>
      <c r="DS115" s="83">
        <v>0</v>
      </c>
      <c r="DT115" s="83">
        <v>3</v>
      </c>
      <c r="DU115" s="83">
        <v>3</v>
      </c>
      <c r="DV115" s="83">
        <v>0</v>
      </c>
      <c r="DW115" s="83">
        <v>0</v>
      </c>
      <c r="DX115" s="83">
        <v>3</v>
      </c>
      <c r="DY115" s="85">
        <v>43757</v>
      </c>
      <c r="DZ115" s="83" t="s">
        <v>4162</v>
      </c>
      <c r="EA115" s="83" t="s">
        <v>102</v>
      </c>
      <c r="EB115" s="83" t="s">
        <v>482</v>
      </c>
      <c r="EC115" s="83">
        <v>111</v>
      </c>
      <c r="ED115" s="83" t="s">
        <v>483</v>
      </c>
      <c r="EE115" s="83">
        <v>1</v>
      </c>
      <c r="EF115" s="83">
        <v>0</v>
      </c>
      <c r="EG115" s="83">
        <v>0</v>
      </c>
      <c r="EH115" s="83" t="s">
        <v>109</v>
      </c>
      <c r="EI115" s="83" t="s">
        <v>108</v>
      </c>
      <c r="EJ115" s="83" t="s">
        <v>583</v>
      </c>
      <c r="EK115" s="83">
        <v>0</v>
      </c>
      <c r="EL115" s="83">
        <v>0</v>
      </c>
      <c r="EM115" s="83">
        <v>1</v>
      </c>
      <c r="EN115" s="83" t="s">
        <v>497</v>
      </c>
      <c r="EO115" s="83"/>
      <c r="EP115" s="83" t="s">
        <v>436</v>
      </c>
      <c r="EQ115" s="136">
        <v>1</v>
      </c>
      <c r="ER115" s="136">
        <v>1</v>
      </c>
      <c r="ES115" s="136">
        <v>1</v>
      </c>
      <c r="ET115" s="136">
        <v>1</v>
      </c>
      <c r="EU115" s="215" t="s">
        <v>269</v>
      </c>
      <c r="EV115" s="136">
        <v>1</v>
      </c>
      <c r="EW115" s="136">
        <v>1</v>
      </c>
      <c r="EX115" s="136">
        <v>1</v>
      </c>
      <c r="EY115" s="136">
        <v>1</v>
      </c>
      <c r="EZ115" s="136">
        <v>1</v>
      </c>
      <c r="FP115" s="215" t="s">
        <v>592</v>
      </c>
      <c r="FQ115" s="136" t="b">
        <v>1</v>
      </c>
      <c r="FR115" s="136" t="b">
        <v>1</v>
      </c>
      <c r="FS115" s="136" t="b">
        <v>1</v>
      </c>
      <c r="FT115" s="136" t="b">
        <v>1</v>
      </c>
      <c r="FX115" s="215" t="s">
        <v>269</v>
      </c>
    </row>
    <row r="116" spans="1:180" ht="60" customHeight="1" x14ac:dyDescent="0.55000000000000004">
      <c r="A116" s="83" t="s">
        <v>130</v>
      </c>
      <c r="B116" s="83" t="s">
        <v>98</v>
      </c>
      <c r="C116" s="136">
        <v>271452</v>
      </c>
      <c r="D116" s="207" t="s">
        <v>627</v>
      </c>
      <c r="E116" s="208" t="s">
        <v>630</v>
      </c>
      <c r="F116" s="83" t="s">
        <v>108</v>
      </c>
      <c r="G116" s="85">
        <v>20621</v>
      </c>
      <c r="H116" s="83" t="s">
        <v>102</v>
      </c>
      <c r="I116" s="85">
        <v>39794</v>
      </c>
      <c r="J116" s="83" t="s">
        <v>228</v>
      </c>
      <c r="K116" s="216">
        <v>466856213774</v>
      </c>
      <c r="L116" s="83" t="s">
        <v>191</v>
      </c>
      <c r="M116" s="85">
        <v>43631</v>
      </c>
      <c r="N116" s="83">
        <v>138.333333333333</v>
      </c>
      <c r="O116" s="83" t="s">
        <v>180</v>
      </c>
      <c r="P116" s="83" t="s">
        <v>181</v>
      </c>
      <c r="Q116" s="208" t="s">
        <v>5492</v>
      </c>
      <c r="R116" s="83" t="s">
        <v>102</v>
      </c>
      <c r="S116" s="83" t="s">
        <v>102</v>
      </c>
      <c r="T116" s="83" t="s">
        <v>199</v>
      </c>
      <c r="U116" s="83" t="s">
        <v>9229</v>
      </c>
      <c r="V116" s="83" t="s">
        <v>104</v>
      </c>
      <c r="W116" s="83" t="s">
        <v>105</v>
      </c>
      <c r="X116" s="86" t="s">
        <v>5492</v>
      </c>
      <c r="Y116" s="87" t="s">
        <v>102</v>
      </c>
      <c r="Z116" s="87" t="s">
        <v>102</v>
      </c>
      <c r="AA116" s="87" t="s">
        <v>199</v>
      </c>
      <c r="AB116" s="87" t="s">
        <v>9229</v>
      </c>
      <c r="AC116" s="87" t="s">
        <v>104</v>
      </c>
      <c r="AD116" s="87" t="s">
        <v>105</v>
      </c>
      <c r="AE116" s="87" t="s">
        <v>106</v>
      </c>
      <c r="AF116" s="86" t="s">
        <v>5492</v>
      </c>
      <c r="AG116" s="87" t="s">
        <v>489</v>
      </c>
      <c r="AH116" s="87" t="s">
        <v>9230</v>
      </c>
      <c r="AI116" s="87" t="s">
        <v>104</v>
      </c>
      <c r="AJ116" s="87" t="s">
        <v>204</v>
      </c>
      <c r="AK116" s="88"/>
      <c r="AL116" s="83" t="s">
        <v>107</v>
      </c>
      <c r="AM116" s="89" t="s">
        <v>454</v>
      </c>
      <c r="AN116" s="90" t="s">
        <v>416</v>
      </c>
      <c r="AO116" s="91" t="s">
        <v>641</v>
      </c>
      <c r="AP116" s="90">
        <v>8.3333333333333197</v>
      </c>
      <c r="AQ116" s="92" t="s">
        <v>211</v>
      </c>
      <c r="AR116" s="93" t="s">
        <v>102</v>
      </c>
      <c r="AS116" s="93" t="s">
        <v>102</v>
      </c>
      <c r="AT116" s="93" t="s">
        <v>102</v>
      </c>
      <c r="AU116" s="210" t="s">
        <v>641</v>
      </c>
      <c r="AV116" s="93" t="s">
        <v>192</v>
      </c>
      <c r="AW116" s="94" t="s">
        <v>102</v>
      </c>
      <c r="AX116" s="93" t="s">
        <v>105</v>
      </c>
      <c r="AY116" s="95" t="s">
        <v>188</v>
      </c>
      <c r="AZ116" s="93" t="s">
        <v>102</v>
      </c>
      <c r="BA116" s="93" t="s">
        <v>9231</v>
      </c>
      <c r="BB116" s="93" t="s">
        <v>102</v>
      </c>
      <c r="BC116" s="93" t="s">
        <v>102</v>
      </c>
      <c r="BD116" s="96" t="s">
        <v>102</v>
      </c>
      <c r="BE116" s="90">
        <v>-47.1666666666667</v>
      </c>
      <c r="BF116" s="93" t="s">
        <v>211</v>
      </c>
      <c r="BG116" s="93" t="s">
        <v>102</v>
      </c>
      <c r="BH116" s="93" t="s">
        <v>102</v>
      </c>
      <c r="BI116" s="93" t="s">
        <v>102</v>
      </c>
      <c r="BJ116" s="210" t="s">
        <v>646</v>
      </c>
      <c r="BK116" s="93" t="s">
        <v>182</v>
      </c>
      <c r="BL116" s="97" t="s">
        <v>102</v>
      </c>
      <c r="BM116" s="93" t="s">
        <v>105</v>
      </c>
      <c r="BN116" s="93" t="s">
        <v>104</v>
      </c>
      <c r="BO116" s="93" t="s">
        <v>102</v>
      </c>
      <c r="BP116" s="98">
        <v>20180244</v>
      </c>
      <c r="BQ116" s="93" t="s">
        <v>102</v>
      </c>
      <c r="BR116" s="93" t="s">
        <v>102</v>
      </c>
      <c r="BS116" s="93" t="s">
        <v>102</v>
      </c>
      <c r="BT116" s="99" t="s">
        <v>591</v>
      </c>
      <c r="BU116" s="100" t="s">
        <v>10817</v>
      </c>
      <c r="BV116" s="101" t="s">
        <v>471</v>
      </c>
      <c r="BW116" s="136"/>
      <c r="BX116" s="103" t="s">
        <v>565</v>
      </c>
      <c r="BY116" s="104" t="s">
        <v>190</v>
      </c>
      <c r="BZ116" s="136"/>
      <c r="CA116" s="83" t="s">
        <v>599</v>
      </c>
      <c r="CB116" s="106" t="s">
        <v>647</v>
      </c>
      <c r="CC116" s="106" t="s">
        <v>6368</v>
      </c>
      <c r="CD116" s="107"/>
      <c r="CE116" s="108" t="s">
        <v>107</v>
      </c>
      <c r="CF116" s="108" t="s">
        <v>107</v>
      </c>
      <c r="CG116" s="109"/>
      <c r="CH116" s="110" t="s">
        <v>107</v>
      </c>
      <c r="CI116" s="111"/>
      <c r="CJ116" s="112">
        <v>6710</v>
      </c>
      <c r="CK116" s="113">
        <v>86</v>
      </c>
      <c r="CL116" s="114" t="s">
        <v>134</v>
      </c>
      <c r="CM116" s="114" t="s">
        <v>108</v>
      </c>
      <c r="CN116" s="114"/>
      <c r="CO116" s="115" t="s">
        <v>102</v>
      </c>
      <c r="CP116" s="115" t="s">
        <v>102</v>
      </c>
      <c r="CQ116" s="115" t="s">
        <v>102</v>
      </c>
      <c r="CR116" s="115" t="s">
        <v>102</v>
      </c>
      <c r="CS116" s="116"/>
      <c r="CT116" s="117" t="s">
        <v>109</v>
      </c>
      <c r="CU116" s="117" t="s">
        <v>109</v>
      </c>
      <c r="CV116" s="83">
        <v>112</v>
      </c>
      <c r="CW116" s="83" t="s">
        <v>108</v>
      </c>
      <c r="CX116" s="83">
        <v>112</v>
      </c>
      <c r="CY116" s="83" t="s">
        <v>108</v>
      </c>
      <c r="CZ116" s="83">
        <v>6440</v>
      </c>
      <c r="DA116" s="83" t="s">
        <v>419</v>
      </c>
      <c r="DB116" s="83" t="s">
        <v>130</v>
      </c>
      <c r="DC116" s="83" t="s">
        <v>499</v>
      </c>
      <c r="DD116" s="83">
        <v>1161</v>
      </c>
      <c r="DE116" s="83" t="s">
        <v>444</v>
      </c>
      <c r="DF116" s="83" t="s">
        <v>130</v>
      </c>
      <c r="DG116" s="83" t="s">
        <v>499</v>
      </c>
      <c r="DH116" s="83"/>
      <c r="DI116" s="83">
        <v>0</v>
      </c>
      <c r="DJ116" s="83">
        <v>1</v>
      </c>
      <c r="DK116" s="83">
        <v>0</v>
      </c>
      <c r="DL116" s="83">
        <v>0</v>
      </c>
      <c r="DM116" s="83">
        <v>0</v>
      </c>
      <c r="DN116" s="83">
        <v>0</v>
      </c>
      <c r="DO116" s="83">
        <v>0</v>
      </c>
      <c r="DP116" s="83">
        <v>0</v>
      </c>
      <c r="DQ116" s="83">
        <v>0</v>
      </c>
      <c r="DR116" s="83">
        <v>0</v>
      </c>
      <c r="DS116" s="83">
        <v>0</v>
      </c>
      <c r="DT116" s="83">
        <v>3</v>
      </c>
      <c r="DU116" s="83">
        <v>3</v>
      </c>
      <c r="DV116" s="83">
        <v>0</v>
      </c>
      <c r="DW116" s="83">
        <v>0</v>
      </c>
      <c r="DX116" s="83">
        <v>3</v>
      </c>
      <c r="DY116" s="85">
        <v>43758</v>
      </c>
      <c r="DZ116" s="83" t="s">
        <v>4163</v>
      </c>
      <c r="EA116" s="83" t="s">
        <v>102</v>
      </c>
      <c r="EB116" s="83" t="s">
        <v>482</v>
      </c>
      <c r="EC116" s="83">
        <v>112</v>
      </c>
      <c r="ED116" s="83" t="s">
        <v>483</v>
      </c>
      <c r="EE116" s="83">
        <v>1</v>
      </c>
      <c r="EF116" s="83">
        <v>0</v>
      </c>
      <c r="EG116" s="83">
        <v>0</v>
      </c>
      <c r="EH116" s="83" t="s">
        <v>109</v>
      </c>
      <c r="EI116" s="83" t="s">
        <v>108</v>
      </c>
      <c r="EJ116" s="83" t="s">
        <v>583</v>
      </c>
      <c r="EK116" s="83">
        <v>0</v>
      </c>
      <c r="EL116" s="83">
        <v>0</v>
      </c>
      <c r="EM116" s="83">
        <v>1</v>
      </c>
      <c r="EN116" s="83" t="s">
        <v>497</v>
      </c>
      <c r="EO116" s="83"/>
      <c r="EP116" s="83" t="s">
        <v>436</v>
      </c>
      <c r="EQ116" s="136">
        <v>1</v>
      </c>
      <c r="ER116" s="136">
        <v>1</v>
      </c>
      <c r="ES116" s="136">
        <v>1</v>
      </c>
      <c r="ET116" s="136">
        <v>1</v>
      </c>
      <c r="EU116" s="215" t="s">
        <v>269</v>
      </c>
      <c r="EV116" s="136">
        <v>1</v>
      </c>
      <c r="EW116" s="136">
        <v>1</v>
      </c>
      <c r="EX116" s="136">
        <v>1</v>
      </c>
      <c r="EY116" s="136">
        <v>1</v>
      </c>
      <c r="EZ116" s="136">
        <v>1</v>
      </c>
      <c r="FP116" s="215" t="s">
        <v>592</v>
      </c>
      <c r="FQ116" s="136" t="b">
        <v>1</v>
      </c>
      <c r="FR116" s="136" t="b">
        <v>1</v>
      </c>
      <c r="FS116" s="136" t="b">
        <v>1</v>
      </c>
      <c r="FT116" s="136" t="b">
        <v>1</v>
      </c>
      <c r="FX116" s="215" t="s">
        <v>269</v>
      </c>
    </row>
    <row r="117" spans="1:180" ht="60" customHeight="1" x14ac:dyDescent="0.55000000000000004">
      <c r="A117" s="83" t="s">
        <v>130</v>
      </c>
      <c r="B117" s="83" t="s">
        <v>98</v>
      </c>
      <c r="C117" s="136">
        <v>760610</v>
      </c>
      <c r="D117" s="207" t="s">
        <v>628</v>
      </c>
      <c r="E117" s="208" t="s">
        <v>633</v>
      </c>
      <c r="F117" s="83" t="s">
        <v>108</v>
      </c>
      <c r="G117" s="85">
        <v>22744</v>
      </c>
      <c r="H117" s="83" t="s">
        <v>102</v>
      </c>
      <c r="I117" s="85">
        <v>39772</v>
      </c>
      <c r="J117" s="83" t="s">
        <v>228</v>
      </c>
      <c r="K117" s="216">
        <v>584475944871</v>
      </c>
      <c r="L117" s="83" t="s">
        <v>191</v>
      </c>
      <c r="M117" s="85">
        <v>43619</v>
      </c>
      <c r="N117" s="83">
        <v>133.333333333333</v>
      </c>
      <c r="O117" s="83" t="s">
        <v>193</v>
      </c>
      <c r="P117" s="83" t="s">
        <v>181</v>
      </c>
      <c r="Q117" s="208" t="s">
        <v>5496</v>
      </c>
      <c r="R117" s="83" t="s">
        <v>102</v>
      </c>
      <c r="S117" s="83" t="s">
        <v>102</v>
      </c>
      <c r="T117" s="83" t="s">
        <v>133</v>
      </c>
      <c r="U117" s="83" t="s">
        <v>9232</v>
      </c>
      <c r="V117" s="83" t="s">
        <v>111</v>
      </c>
      <c r="W117" s="83" t="s">
        <v>105</v>
      </c>
      <c r="X117" s="86" t="s">
        <v>5496</v>
      </c>
      <c r="Y117" s="87" t="s">
        <v>102</v>
      </c>
      <c r="Z117" s="87" t="s">
        <v>102</v>
      </c>
      <c r="AA117" s="87" t="s">
        <v>133</v>
      </c>
      <c r="AB117" s="87" t="s">
        <v>9232</v>
      </c>
      <c r="AC117" s="87" t="s">
        <v>111</v>
      </c>
      <c r="AD117" s="87" t="s">
        <v>105</v>
      </c>
      <c r="AE117" s="87" t="s">
        <v>106</v>
      </c>
      <c r="AF117" s="86" t="s">
        <v>5496</v>
      </c>
      <c r="AG117" s="87" t="s">
        <v>486</v>
      </c>
      <c r="AH117" s="87" t="s">
        <v>9232</v>
      </c>
      <c r="AI117" s="87" t="s">
        <v>111</v>
      </c>
      <c r="AJ117" s="87" t="s">
        <v>204</v>
      </c>
      <c r="AK117" s="88"/>
      <c r="AL117" s="83" t="s">
        <v>107</v>
      </c>
      <c r="AM117" s="89" t="s">
        <v>454</v>
      </c>
      <c r="AN117" s="90" t="s">
        <v>416</v>
      </c>
      <c r="AO117" s="91" t="s">
        <v>642</v>
      </c>
      <c r="AP117" s="90">
        <v>8.3333333333333197</v>
      </c>
      <c r="AQ117" s="92" t="s">
        <v>102</v>
      </c>
      <c r="AR117" s="93" t="s">
        <v>102</v>
      </c>
      <c r="AS117" s="93" t="s">
        <v>102</v>
      </c>
      <c r="AT117" s="93" t="s">
        <v>102</v>
      </c>
      <c r="AU117" s="210" t="s">
        <v>644</v>
      </c>
      <c r="AV117" s="93" t="s">
        <v>185</v>
      </c>
      <c r="AW117" s="94" t="s">
        <v>102</v>
      </c>
      <c r="AX117" s="93" t="s">
        <v>183</v>
      </c>
      <c r="AY117" s="95" t="s">
        <v>111</v>
      </c>
      <c r="AZ117" s="93" t="s">
        <v>102</v>
      </c>
      <c r="BA117" s="93" t="s">
        <v>102</v>
      </c>
      <c r="BB117" s="93" t="s">
        <v>102</v>
      </c>
      <c r="BC117" s="93" t="s">
        <v>102</v>
      </c>
      <c r="BD117" s="96" t="s">
        <v>102</v>
      </c>
      <c r="BE117" s="90">
        <v>-47.6666666666667</v>
      </c>
      <c r="BF117" s="93" t="s">
        <v>102</v>
      </c>
      <c r="BG117" s="93" t="s">
        <v>102</v>
      </c>
      <c r="BH117" s="93" t="s">
        <v>102</v>
      </c>
      <c r="BI117" s="93" t="s">
        <v>102</v>
      </c>
      <c r="BJ117" s="210" t="s">
        <v>642</v>
      </c>
      <c r="BK117" s="93" t="s">
        <v>192</v>
      </c>
      <c r="BL117" s="97" t="s">
        <v>102</v>
      </c>
      <c r="BM117" s="93" t="s">
        <v>183</v>
      </c>
      <c r="BN117" s="93" t="s">
        <v>106</v>
      </c>
      <c r="BO117" s="93" t="s">
        <v>102</v>
      </c>
      <c r="BP117" s="98" t="s">
        <v>102</v>
      </c>
      <c r="BQ117" s="93" t="s">
        <v>102</v>
      </c>
      <c r="BR117" s="93" t="s">
        <v>102</v>
      </c>
      <c r="BS117" s="93" t="s">
        <v>102</v>
      </c>
      <c r="BT117" s="99" t="s">
        <v>591</v>
      </c>
      <c r="BU117" s="100" t="s">
        <v>10818</v>
      </c>
      <c r="BV117" s="101" t="s">
        <v>471</v>
      </c>
      <c r="BW117" s="136"/>
      <c r="BX117" s="103" t="s">
        <v>565</v>
      </c>
      <c r="BY117" s="104" t="s">
        <v>190</v>
      </c>
      <c r="BZ117" s="136"/>
      <c r="CA117" s="83" t="s">
        <v>599</v>
      </c>
      <c r="CB117" s="106" t="s">
        <v>647</v>
      </c>
      <c r="CC117" s="106" t="s">
        <v>6380</v>
      </c>
      <c r="CD117" s="107"/>
      <c r="CE117" s="108" t="s">
        <v>107</v>
      </c>
      <c r="CF117" s="108" t="s">
        <v>107</v>
      </c>
      <c r="CG117" s="109"/>
      <c r="CH117" s="110" t="s">
        <v>107</v>
      </c>
      <c r="CI117" s="111"/>
      <c r="CJ117" s="112">
        <v>6710</v>
      </c>
      <c r="CK117" s="113">
        <v>86</v>
      </c>
      <c r="CL117" s="114" t="s">
        <v>134</v>
      </c>
      <c r="CM117" s="114" t="s">
        <v>108</v>
      </c>
      <c r="CN117" s="114"/>
      <c r="CO117" s="115" t="s">
        <v>102</v>
      </c>
      <c r="CP117" s="115" t="s">
        <v>102</v>
      </c>
      <c r="CQ117" s="115" t="s">
        <v>102</v>
      </c>
      <c r="CR117" s="115" t="s">
        <v>102</v>
      </c>
      <c r="CS117" s="116"/>
      <c r="CT117" s="117" t="s">
        <v>109</v>
      </c>
      <c r="CU117" s="117" t="s">
        <v>109</v>
      </c>
      <c r="CV117" s="83">
        <v>113</v>
      </c>
      <c r="CW117" s="83" t="s">
        <v>108</v>
      </c>
      <c r="CX117" s="83">
        <v>113</v>
      </c>
      <c r="CY117" s="83" t="s">
        <v>108</v>
      </c>
      <c r="CZ117" s="83">
        <v>6441</v>
      </c>
      <c r="DA117" s="83" t="s">
        <v>419</v>
      </c>
      <c r="DB117" s="83" t="s">
        <v>130</v>
      </c>
      <c r="DC117" s="83" t="s">
        <v>499</v>
      </c>
      <c r="DD117" s="83">
        <v>1162</v>
      </c>
      <c r="DE117" s="83" t="s">
        <v>444</v>
      </c>
      <c r="DF117" s="83" t="s">
        <v>130</v>
      </c>
      <c r="DG117" s="83" t="s">
        <v>499</v>
      </c>
      <c r="DH117" s="83"/>
      <c r="DI117" s="83">
        <v>0</v>
      </c>
      <c r="DJ117" s="83">
        <v>1</v>
      </c>
      <c r="DK117" s="83">
        <v>0</v>
      </c>
      <c r="DL117" s="83">
        <v>0</v>
      </c>
      <c r="DM117" s="83">
        <v>0</v>
      </c>
      <c r="DN117" s="83">
        <v>0</v>
      </c>
      <c r="DO117" s="83">
        <v>0</v>
      </c>
      <c r="DP117" s="83">
        <v>0</v>
      </c>
      <c r="DQ117" s="83">
        <v>0</v>
      </c>
      <c r="DR117" s="83">
        <v>0</v>
      </c>
      <c r="DS117" s="83">
        <v>0</v>
      </c>
      <c r="DT117" s="83">
        <v>3</v>
      </c>
      <c r="DU117" s="83">
        <v>3</v>
      </c>
      <c r="DV117" s="83">
        <v>0</v>
      </c>
      <c r="DW117" s="83">
        <v>0</v>
      </c>
      <c r="DX117" s="83">
        <v>3</v>
      </c>
      <c r="DY117" s="85">
        <v>43759</v>
      </c>
      <c r="DZ117" s="83" t="s">
        <v>4164</v>
      </c>
      <c r="EA117" s="83" t="s">
        <v>102</v>
      </c>
      <c r="EB117" s="83" t="s">
        <v>482</v>
      </c>
      <c r="EC117" s="83">
        <v>113</v>
      </c>
      <c r="ED117" s="83" t="s">
        <v>483</v>
      </c>
      <c r="EE117" s="83">
        <v>1</v>
      </c>
      <c r="EF117" s="83">
        <v>0</v>
      </c>
      <c r="EG117" s="83">
        <v>0</v>
      </c>
      <c r="EH117" s="83" t="s">
        <v>109</v>
      </c>
      <c r="EI117" s="83" t="s">
        <v>108</v>
      </c>
      <c r="EJ117" s="83" t="s">
        <v>583</v>
      </c>
      <c r="EK117" s="83">
        <v>0</v>
      </c>
      <c r="EL117" s="83">
        <v>0</v>
      </c>
      <c r="EM117" s="83">
        <v>1</v>
      </c>
      <c r="EN117" s="83" t="s">
        <v>497</v>
      </c>
      <c r="EO117" s="83"/>
      <c r="EP117" s="83" t="s">
        <v>436</v>
      </c>
      <c r="EQ117" s="136">
        <v>1</v>
      </c>
      <c r="ER117" s="136">
        <v>1</v>
      </c>
      <c r="ES117" s="136">
        <v>1</v>
      </c>
      <c r="ET117" s="136">
        <v>1</v>
      </c>
      <c r="EU117" s="215" t="s">
        <v>269</v>
      </c>
      <c r="EV117" s="136">
        <v>1</v>
      </c>
      <c r="EW117" s="136">
        <v>1</v>
      </c>
      <c r="EX117" s="136">
        <v>1</v>
      </c>
      <c r="EY117" s="136">
        <v>1</v>
      </c>
      <c r="EZ117" s="136">
        <v>1</v>
      </c>
      <c r="FP117" s="215" t="s">
        <v>592</v>
      </c>
      <c r="FQ117" s="136" t="b">
        <v>1</v>
      </c>
      <c r="FR117" s="136" t="b">
        <v>1</v>
      </c>
      <c r="FS117" s="136" t="b">
        <v>1</v>
      </c>
      <c r="FT117" s="136" t="b">
        <v>1</v>
      </c>
      <c r="FX117" s="215" t="s">
        <v>269</v>
      </c>
    </row>
    <row r="118" spans="1:180" ht="60" customHeight="1" x14ac:dyDescent="0.55000000000000004">
      <c r="A118" s="83" t="s">
        <v>130</v>
      </c>
      <c r="B118" s="83" t="s">
        <v>98</v>
      </c>
      <c r="C118" s="136">
        <v>465750</v>
      </c>
      <c r="D118" s="207" t="s">
        <v>629</v>
      </c>
      <c r="E118" s="208" t="s">
        <v>634</v>
      </c>
      <c r="F118" s="83" t="s">
        <v>108</v>
      </c>
      <c r="G118" s="85">
        <v>26341</v>
      </c>
      <c r="H118" s="83" t="s">
        <v>102</v>
      </c>
      <c r="I118" s="85">
        <v>34633</v>
      </c>
      <c r="J118" s="83" t="s">
        <v>228</v>
      </c>
      <c r="K118" s="216">
        <v>383051006322</v>
      </c>
      <c r="L118" s="83" t="s">
        <v>191</v>
      </c>
      <c r="M118" s="85">
        <v>43642</v>
      </c>
      <c r="N118" s="83">
        <v>128.333333333333</v>
      </c>
      <c r="O118" s="83" t="s">
        <v>193</v>
      </c>
      <c r="P118" s="83" t="s">
        <v>181</v>
      </c>
      <c r="Q118" s="208" t="s">
        <v>5500</v>
      </c>
      <c r="R118" s="83" t="s">
        <v>102</v>
      </c>
      <c r="S118" s="83" t="s">
        <v>102</v>
      </c>
      <c r="T118" s="83" t="s">
        <v>131</v>
      </c>
      <c r="U118" s="83" t="s">
        <v>9233</v>
      </c>
      <c r="V118" s="83" t="s">
        <v>104</v>
      </c>
      <c r="W118" s="83" t="s">
        <v>105</v>
      </c>
      <c r="X118" s="86" t="s">
        <v>5500</v>
      </c>
      <c r="Y118" s="87" t="s">
        <v>102</v>
      </c>
      <c r="Z118" s="87" t="s">
        <v>102</v>
      </c>
      <c r="AA118" s="87" t="s">
        <v>131</v>
      </c>
      <c r="AB118" s="87" t="s">
        <v>9233</v>
      </c>
      <c r="AC118" s="87" t="s">
        <v>104</v>
      </c>
      <c r="AD118" s="87" t="s">
        <v>105</v>
      </c>
      <c r="AE118" s="87" t="s">
        <v>106</v>
      </c>
      <c r="AF118" s="86" t="s">
        <v>5500</v>
      </c>
      <c r="AG118" s="87" t="s">
        <v>177</v>
      </c>
      <c r="AH118" s="87" t="s">
        <v>9233</v>
      </c>
      <c r="AI118" s="87" t="s">
        <v>104</v>
      </c>
      <c r="AJ118" s="87" t="s">
        <v>204</v>
      </c>
      <c r="AK118" s="88"/>
      <c r="AL118" s="83" t="s">
        <v>107</v>
      </c>
      <c r="AM118" s="89" t="s">
        <v>454</v>
      </c>
      <c r="AN118" s="90" t="s">
        <v>416</v>
      </c>
      <c r="AO118" s="91" t="s">
        <v>643</v>
      </c>
      <c r="AP118" s="90">
        <v>8.3333333333333197</v>
      </c>
      <c r="AQ118" s="92" t="s">
        <v>102</v>
      </c>
      <c r="AR118" s="93" t="s">
        <v>102</v>
      </c>
      <c r="AS118" s="93" t="s">
        <v>102</v>
      </c>
      <c r="AT118" s="93" t="s">
        <v>102</v>
      </c>
      <c r="AU118" s="210" t="s">
        <v>645</v>
      </c>
      <c r="AV118" s="93" t="s">
        <v>185</v>
      </c>
      <c r="AW118" s="94" t="s">
        <v>102</v>
      </c>
      <c r="AX118" s="93" t="s">
        <v>105</v>
      </c>
      <c r="AY118" s="95" t="s">
        <v>104</v>
      </c>
      <c r="AZ118" s="93" t="s">
        <v>102</v>
      </c>
      <c r="BA118" s="93" t="s">
        <v>102</v>
      </c>
      <c r="BB118" s="93" t="s">
        <v>102</v>
      </c>
      <c r="BC118" s="93" t="s">
        <v>102</v>
      </c>
      <c r="BD118" s="96" t="s">
        <v>102</v>
      </c>
      <c r="BE118" s="90">
        <v>-48.1666666666667</v>
      </c>
      <c r="BF118" s="93" t="s">
        <v>102</v>
      </c>
      <c r="BG118" s="93" t="s">
        <v>102</v>
      </c>
      <c r="BH118" s="93" t="s">
        <v>102</v>
      </c>
      <c r="BI118" s="93" t="s">
        <v>102</v>
      </c>
      <c r="BJ118" s="210" t="s">
        <v>643</v>
      </c>
      <c r="BK118" s="93" t="s">
        <v>196</v>
      </c>
      <c r="BL118" s="97" t="s">
        <v>102</v>
      </c>
      <c r="BM118" s="93" t="s">
        <v>105</v>
      </c>
      <c r="BN118" s="93" t="s">
        <v>596</v>
      </c>
      <c r="BO118" s="93" t="s">
        <v>102</v>
      </c>
      <c r="BP118" s="98" t="s">
        <v>102</v>
      </c>
      <c r="BQ118" s="93" t="s">
        <v>102</v>
      </c>
      <c r="BR118" s="93" t="s">
        <v>102</v>
      </c>
      <c r="BS118" s="93" t="s">
        <v>102</v>
      </c>
      <c r="BT118" s="99" t="s">
        <v>591</v>
      </c>
      <c r="BU118" s="100" t="s">
        <v>10819</v>
      </c>
      <c r="BV118" s="101" t="s">
        <v>471</v>
      </c>
      <c r="BW118" s="136"/>
      <c r="BX118" s="103" t="s">
        <v>565</v>
      </c>
      <c r="BY118" s="104" t="s">
        <v>190</v>
      </c>
      <c r="BZ118" s="136"/>
      <c r="CA118" s="83" t="s">
        <v>599</v>
      </c>
      <c r="CB118" s="106" t="s">
        <v>647</v>
      </c>
      <c r="CC118" s="106" t="s">
        <v>6392</v>
      </c>
      <c r="CD118" s="107"/>
      <c r="CE118" s="108" t="s">
        <v>107</v>
      </c>
      <c r="CF118" s="108" t="s">
        <v>107</v>
      </c>
      <c r="CG118" s="109"/>
      <c r="CH118" s="110" t="s">
        <v>107</v>
      </c>
      <c r="CI118" s="111"/>
      <c r="CJ118" s="112">
        <v>6710</v>
      </c>
      <c r="CK118" s="113">
        <v>86</v>
      </c>
      <c r="CL118" s="114" t="s">
        <v>134</v>
      </c>
      <c r="CM118" s="114" t="s">
        <v>108</v>
      </c>
      <c r="CN118" s="114"/>
      <c r="CO118" s="115" t="s">
        <v>102</v>
      </c>
      <c r="CP118" s="115" t="s">
        <v>102</v>
      </c>
      <c r="CQ118" s="115" t="s">
        <v>102</v>
      </c>
      <c r="CR118" s="115" t="s">
        <v>102</v>
      </c>
      <c r="CS118" s="116"/>
      <c r="CT118" s="117" t="s">
        <v>109</v>
      </c>
      <c r="CU118" s="117" t="s">
        <v>109</v>
      </c>
      <c r="CV118" s="83">
        <v>114</v>
      </c>
      <c r="CW118" s="83" t="s">
        <v>108</v>
      </c>
      <c r="CX118" s="83">
        <v>114</v>
      </c>
      <c r="CY118" s="83" t="s">
        <v>108</v>
      </c>
      <c r="CZ118" s="83">
        <v>6442</v>
      </c>
      <c r="DA118" s="83" t="s">
        <v>419</v>
      </c>
      <c r="DB118" s="83" t="s">
        <v>130</v>
      </c>
      <c r="DC118" s="83" t="s">
        <v>499</v>
      </c>
      <c r="DD118" s="83">
        <v>1163</v>
      </c>
      <c r="DE118" s="83" t="s">
        <v>444</v>
      </c>
      <c r="DF118" s="83" t="s">
        <v>130</v>
      </c>
      <c r="DG118" s="83" t="s">
        <v>499</v>
      </c>
      <c r="DH118" s="83"/>
      <c r="DI118" s="83">
        <v>0</v>
      </c>
      <c r="DJ118" s="83">
        <v>1</v>
      </c>
      <c r="DK118" s="83">
        <v>0</v>
      </c>
      <c r="DL118" s="83">
        <v>0</v>
      </c>
      <c r="DM118" s="83">
        <v>0</v>
      </c>
      <c r="DN118" s="83">
        <v>0</v>
      </c>
      <c r="DO118" s="83">
        <v>0</v>
      </c>
      <c r="DP118" s="83">
        <v>0</v>
      </c>
      <c r="DQ118" s="83">
        <v>0</v>
      </c>
      <c r="DR118" s="83">
        <v>0</v>
      </c>
      <c r="DS118" s="83">
        <v>0</v>
      </c>
      <c r="DT118" s="83">
        <v>3</v>
      </c>
      <c r="DU118" s="83">
        <v>3</v>
      </c>
      <c r="DV118" s="83">
        <v>0</v>
      </c>
      <c r="DW118" s="83">
        <v>0</v>
      </c>
      <c r="DX118" s="83">
        <v>3</v>
      </c>
      <c r="DY118" s="85">
        <v>43760</v>
      </c>
      <c r="DZ118" s="83" t="s">
        <v>4165</v>
      </c>
      <c r="EA118" s="83" t="s">
        <v>102</v>
      </c>
      <c r="EB118" s="83" t="s">
        <v>482</v>
      </c>
      <c r="EC118" s="83">
        <v>114</v>
      </c>
      <c r="ED118" s="83" t="s">
        <v>483</v>
      </c>
      <c r="EE118" s="83">
        <v>1</v>
      </c>
      <c r="EF118" s="83">
        <v>0</v>
      </c>
      <c r="EG118" s="83">
        <v>0</v>
      </c>
      <c r="EH118" s="83" t="s">
        <v>109</v>
      </c>
      <c r="EI118" s="83" t="s">
        <v>108</v>
      </c>
      <c r="EJ118" s="83" t="s">
        <v>583</v>
      </c>
      <c r="EK118" s="83">
        <v>0</v>
      </c>
      <c r="EL118" s="83">
        <v>0</v>
      </c>
      <c r="EM118" s="83">
        <v>1</v>
      </c>
      <c r="EN118" s="83" t="s">
        <v>497</v>
      </c>
      <c r="EO118" s="83"/>
      <c r="EP118" s="83" t="s">
        <v>436</v>
      </c>
      <c r="EQ118" s="136">
        <v>1</v>
      </c>
      <c r="ER118" s="136">
        <v>1</v>
      </c>
      <c r="ES118" s="136">
        <v>1</v>
      </c>
      <c r="ET118" s="136">
        <v>1</v>
      </c>
      <c r="EU118" s="215" t="s">
        <v>269</v>
      </c>
      <c r="EV118" s="136">
        <v>1</v>
      </c>
      <c r="EW118" s="136">
        <v>1</v>
      </c>
      <c r="EX118" s="136">
        <v>1</v>
      </c>
      <c r="EY118" s="136">
        <v>1</v>
      </c>
      <c r="EZ118" s="136">
        <v>1</v>
      </c>
      <c r="FP118" s="215" t="s">
        <v>592</v>
      </c>
      <c r="FQ118" s="136" t="b">
        <v>1</v>
      </c>
      <c r="FR118" s="136" t="b">
        <v>1</v>
      </c>
      <c r="FS118" s="136" t="b">
        <v>1</v>
      </c>
      <c r="FT118" s="136" t="b">
        <v>1</v>
      </c>
      <c r="FX118" s="215" t="s">
        <v>269</v>
      </c>
    </row>
    <row r="119" spans="1:180" ht="60" customHeight="1" x14ac:dyDescent="0.55000000000000004">
      <c r="A119" s="83" t="s">
        <v>130</v>
      </c>
      <c r="B119" s="83" t="s">
        <v>98</v>
      </c>
      <c r="C119" s="136">
        <v>828769</v>
      </c>
      <c r="D119" s="207" t="s">
        <v>627</v>
      </c>
      <c r="E119" s="208" t="s">
        <v>630</v>
      </c>
      <c r="F119" s="83" t="s">
        <v>108</v>
      </c>
      <c r="G119" s="85">
        <v>20621</v>
      </c>
      <c r="H119" s="83" t="s">
        <v>102</v>
      </c>
      <c r="I119" s="85">
        <v>39794</v>
      </c>
      <c r="J119" s="83" t="s">
        <v>228</v>
      </c>
      <c r="K119" s="216">
        <v>303346461197</v>
      </c>
      <c r="L119" s="83" t="s">
        <v>191</v>
      </c>
      <c r="M119" s="85">
        <v>43631</v>
      </c>
      <c r="N119" s="83">
        <v>123.333333333333</v>
      </c>
      <c r="O119" s="83" t="s">
        <v>180</v>
      </c>
      <c r="P119" s="83" t="s">
        <v>181</v>
      </c>
      <c r="Q119" s="208" t="s">
        <v>5504</v>
      </c>
      <c r="R119" s="83" t="s">
        <v>102</v>
      </c>
      <c r="S119" s="83" t="s">
        <v>102</v>
      </c>
      <c r="T119" s="83" t="s">
        <v>199</v>
      </c>
      <c r="U119" s="83" t="s">
        <v>9234</v>
      </c>
      <c r="V119" s="83" t="s">
        <v>104</v>
      </c>
      <c r="W119" s="83" t="s">
        <v>105</v>
      </c>
      <c r="X119" s="86" t="s">
        <v>5504</v>
      </c>
      <c r="Y119" s="87" t="s">
        <v>102</v>
      </c>
      <c r="Z119" s="87" t="s">
        <v>102</v>
      </c>
      <c r="AA119" s="87" t="s">
        <v>199</v>
      </c>
      <c r="AB119" s="87" t="s">
        <v>9234</v>
      </c>
      <c r="AC119" s="87" t="s">
        <v>104</v>
      </c>
      <c r="AD119" s="87" t="s">
        <v>105</v>
      </c>
      <c r="AE119" s="87" t="s">
        <v>106</v>
      </c>
      <c r="AF119" s="86" t="s">
        <v>5504</v>
      </c>
      <c r="AG119" s="87" t="s">
        <v>489</v>
      </c>
      <c r="AH119" s="87" t="s">
        <v>9235</v>
      </c>
      <c r="AI119" s="87" t="s">
        <v>104</v>
      </c>
      <c r="AJ119" s="87" t="s">
        <v>204</v>
      </c>
      <c r="AK119" s="88"/>
      <c r="AL119" s="83" t="s">
        <v>107</v>
      </c>
      <c r="AM119" s="89" t="s">
        <v>454</v>
      </c>
      <c r="AN119" s="90" t="s">
        <v>416</v>
      </c>
      <c r="AO119" s="91" t="s">
        <v>641</v>
      </c>
      <c r="AP119" s="90">
        <v>8.3333333333333197</v>
      </c>
      <c r="AQ119" s="92" t="s">
        <v>211</v>
      </c>
      <c r="AR119" s="93" t="s">
        <v>102</v>
      </c>
      <c r="AS119" s="93" t="s">
        <v>102</v>
      </c>
      <c r="AT119" s="93" t="s">
        <v>102</v>
      </c>
      <c r="AU119" s="210" t="s">
        <v>641</v>
      </c>
      <c r="AV119" s="93" t="s">
        <v>192</v>
      </c>
      <c r="AW119" s="94" t="s">
        <v>102</v>
      </c>
      <c r="AX119" s="93" t="s">
        <v>105</v>
      </c>
      <c r="AY119" s="95" t="s">
        <v>188</v>
      </c>
      <c r="AZ119" s="93" t="s">
        <v>102</v>
      </c>
      <c r="BA119" s="93" t="s">
        <v>9236</v>
      </c>
      <c r="BB119" s="93" t="s">
        <v>102</v>
      </c>
      <c r="BC119" s="93" t="s">
        <v>102</v>
      </c>
      <c r="BD119" s="96" t="s">
        <v>102</v>
      </c>
      <c r="BE119" s="90">
        <v>-48.6666666666667</v>
      </c>
      <c r="BF119" s="93" t="s">
        <v>211</v>
      </c>
      <c r="BG119" s="93" t="s">
        <v>102</v>
      </c>
      <c r="BH119" s="93" t="s">
        <v>102</v>
      </c>
      <c r="BI119" s="93" t="s">
        <v>102</v>
      </c>
      <c r="BJ119" s="210" t="s">
        <v>646</v>
      </c>
      <c r="BK119" s="93" t="s">
        <v>182</v>
      </c>
      <c r="BL119" s="97" t="s">
        <v>102</v>
      </c>
      <c r="BM119" s="93" t="s">
        <v>105</v>
      </c>
      <c r="BN119" s="93" t="s">
        <v>104</v>
      </c>
      <c r="BO119" s="93" t="s">
        <v>102</v>
      </c>
      <c r="BP119" s="98">
        <v>20180245</v>
      </c>
      <c r="BQ119" s="93" t="s">
        <v>102</v>
      </c>
      <c r="BR119" s="93" t="s">
        <v>102</v>
      </c>
      <c r="BS119" s="93" t="s">
        <v>102</v>
      </c>
      <c r="BT119" s="99" t="s">
        <v>591</v>
      </c>
      <c r="BU119" s="100" t="s">
        <v>10820</v>
      </c>
      <c r="BV119" s="101" t="s">
        <v>471</v>
      </c>
      <c r="BW119" s="136"/>
      <c r="BX119" s="103" t="s">
        <v>565</v>
      </c>
      <c r="BY119" s="104" t="s">
        <v>190</v>
      </c>
      <c r="BZ119" s="136"/>
      <c r="CA119" s="83" t="s">
        <v>599</v>
      </c>
      <c r="CB119" s="106" t="s">
        <v>647</v>
      </c>
      <c r="CC119" s="106" t="s">
        <v>6404</v>
      </c>
      <c r="CD119" s="107"/>
      <c r="CE119" s="108" t="s">
        <v>107</v>
      </c>
      <c r="CF119" s="108" t="s">
        <v>107</v>
      </c>
      <c r="CG119" s="109"/>
      <c r="CH119" s="110" t="s">
        <v>107</v>
      </c>
      <c r="CI119" s="111"/>
      <c r="CJ119" s="112">
        <v>6710</v>
      </c>
      <c r="CK119" s="113">
        <v>86</v>
      </c>
      <c r="CL119" s="114" t="s">
        <v>134</v>
      </c>
      <c r="CM119" s="114" t="s">
        <v>108</v>
      </c>
      <c r="CN119" s="114"/>
      <c r="CO119" s="115" t="s">
        <v>102</v>
      </c>
      <c r="CP119" s="115" t="s">
        <v>102</v>
      </c>
      <c r="CQ119" s="115" t="s">
        <v>102</v>
      </c>
      <c r="CR119" s="115" t="s">
        <v>102</v>
      </c>
      <c r="CS119" s="116"/>
      <c r="CT119" s="117" t="s">
        <v>109</v>
      </c>
      <c r="CU119" s="117" t="s">
        <v>109</v>
      </c>
      <c r="CV119" s="83">
        <v>115</v>
      </c>
      <c r="CW119" s="83" t="s">
        <v>108</v>
      </c>
      <c r="CX119" s="83">
        <v>115</v>
      </c>
      <c r="CY119" s="83" t="s">
        <v>108</v>
      </c>
      <c r="CZ119" s="83">
        <v>6443</v>
      </c>
      <c r="DA119" s="83" t="s">
        <v>419</v>
      </c>
      <c r="DB119" s="83" t="s">
        <v>130</v>
      </c>
      <c r="DC119" s="83" t="s">
        <v>499</v>
      </c>
      <c r="DD119" s="83">
        <v>1164</v>
      </c>
      <c r="DE119" s="83" t="s">
        <v>444</v>
      </c>
      <c r="DF119" s="83" t="s">
        <v>130</v>
      </c>
      <c r="DG119" s="83" t="s">
        <v>499</v>
      </c>
      <c r="DH119" s="83"/>
      <c r="DI119" s="83">
        <v>0</v>
      </c>
      <c r="DJ119" s="83">
        <v>1</v>
      </c>
      <c r="DK119" s="83">
        <v>0</v>
      </c>
      <c r="DL119" s="83">
        <v>0</v>
      </c>
      <c r="DM119" s="83">
        <v>0</v>
      </c>
      <c r="DN119" s="83">
        <v>0</v>
      </c>
      <c r="DO119" s="83">
        <v>0</v>
      </c>
      <c r="DP119" s="83">
        <v>0</v>
      </c>
      <c r="DQ119" s="83">
        <v>0</v>
      </c>
      <c r="DR119" s="83">
        <v>0</v>
      </c>
      <c r="DS119" s="83">
        <v>0</v>
      </c>
      <c r="DT119" s="83">
        <v>3</v>
      </c>
      <c r="DU119" s="83">
        <v>3</v>
      </c>
      <c r="DV119" s="83">
        <v>0</v>
      </c>
      <c r="DW119" s="83">
        <v>0</v>
      </c>
      <c r="DX119" s="83">
        <v>3</v>
      </c>
      <c r="DY119" s="85">
        <v>43761</v>
      </c>
      <c r="DZ119" s="83" t="s">
        <v>4166</v>
      </c>
      <c r="EA119" s="83" t="s">
        <v>102</v>
      </c>
      <c r="EB119" s="83" t="s">
        <v>482</v>
      </c>
      <c r="EC119" s="83">
        <v>115</v>
      </c>
      <c r="ED119" s="83" t="s">
        <v>483</v>
      </c>
      <c r="EE119" s="83">
        <v>1</v>
      </c>
      <c r="EF119" s="83">
        <v>0</v>
      </c>
      <c r="EG119" s="83">
        <v>0</v>
      </c>
      <c r="EH119" s="83" t="s">
        <v>109</v>
      </c>
      <c r="EI119" s="83" t="s">
        <v>108</v>
      </c>
      <c r="EJ119" s="83" t="s">
        <v>583</v>
      </c>
      <c r="EK119" s="83">
        <v>0</v>
      </c>
      <c r="EL119" s="83">
        <v>0</v>
      </c>
      <c r="EM119" s="83">
        <v>1</v>
      </c>
      <c r="EN119" s="83" t="s">
        <v>497</v>
      </c>
      <c r="EO119" s="83"/>
      <c r="EP119" s="83" t="s">
        <v>436</v>
      </c>
      <c r="EQ119" s="136">
        <v>1</v>
      </c>
      <c r="ER119" s="136">
        <v>1</v>
      </c>
      <c r="ES119" s="136">
        <v>1</v>
      </c>
      <c r="ET119" s="136">
        <v>1</v>
      </c>
      <c r="EU119" s="215" t="s">
        <v>269</v>
      </c>
      <c r="EV119" s="136">
        <v>1</v>
      </c>
      <c r="EW119" s="136">
        <v>1</v>
      </c>
      <c r="EX119" s="136">
        <v>1</v>
      </c>
      <c r="EY119" s="136">
        <v>1</v>
      </c>
      <c r="EZ119" s="136">
        <v>1</v>
      </c>
      <c r="FP119" s="215" t="s">
        <v>592</v>
      </c>
      <c r="FQ119" s="136" t="b">
        <v>1</v>
      </c>
      <c r="FR119" s="136" t="b">
        <v>1</v>
      </c>
      <c r="FS119" s="136" t="b">
        <v>1</v>
      </c>
      <c r="FT119" s="136" t="b">
        <v>1</v>
      </c>
      <c r="FX119" s="215" t="s">
        <v>269</v>
      </c>
    </row>
    <row r="120" spans="1:180" ht="60" customHeight="1" x14ac:dyDescent="0.55000000000000004">
      <c r="A120" s="83" t="s">
        <v>130</v>
      </c>
      <c r="B120" s="83" t="s">
        <v>98</v>
      </c>
      <c r="C120" s="136">
        <v>737581</v>
      </c>
      <c r="D120" s="207" t="s">
        <v>628</v>
      </c>
      <c r="E120" s="208" t="s">
        <v>633</v>
      </c>
      <c r="F120" s="83" t="s">
        <v>108</v>
      </c>
      <c r="G120" s="85">
        <v>22744</v>
      </c>
      <c r="H120" s="83" t="s">
        <v>102</v>
      </c>
      <c r="I120" s="85">
        <v>39772</v>
      </c>
      <c r="J120" s="83" t="s">
        <v>228</v>
      </c>
      <c r="K120" s="216">
        <v>802571998462</v>
      </c>
      <c r="L120" s="83" t="s">
        <v>191</v>
      </c>
      <c r="M120" s="85">
        <v>43619</v>
      </c>
      <c r="N120" s="83">
        <v>118.333333333333</v>
      </c>
      <c r="O120" s="83" t="s">
        <v>193</v>
      </c>
      <c r="P120" s="83" t="s">
        <v>181</v>
      </c>
      <c r="Q120" s="208" t="s">
        <v>5508</v>
      </c>
      <c r="R120" s="83" t="s">
        <v>102</v>
      </c>
      <c r="S120" s="83" t="s">
        <v>102</v>
      </c>
      <c r="T120" s="83" t="s">
        <v>133</v>
      </c>
      <c r="U120" s="83" t="s">
        <v>9237</v>
      </c>
      <c r="V120" s="83" t="s">
        <v>111</v>
      </c>
      <c r="W120" s="83" t="s">
        <v>105</v>
      </c>
      <c r="X120" s="86" t="s">
        <v>5508</v>
      </c>
      <c r="Y120" s="87" t="s">
        <v>102</v>
      </c>
      <c r="Z120" s="87" t="s">
        <v>102</v>
      </c>
      <c r="AA120" s="87" t="s">
        <v>133</v>
      </c>
      <c r="AB120" s="87" t="s">
        <v>9237</v>
      </c>
      <c r="AC120" s="87" t="s">
        <v>111</v>
      </c>
      <c r="AD120" s="87" t="s">
        <v>105</v>
      </c>
      <c r="AE120" s="87" t="s">
        <v>106</v>
      </c>
      <c r="AF120" s="86" t="s">
        <v>5508</v>
      </c>
      <c r="AG120" s="87" t="s">
        <v>486</v>
      </c>
      <c r="AH120" s="87" t="s">
        <v>9237</v>
      </c>
      <c r="AI120" s="87" t="s">
        <v>111</v>
      </c>
      <c r="AJ120" s="87" t="s">
        <v>204</v>
      </c>
      <c r="AK120" s="88"/>
      <c r="AL120" s="83" t="s">
        <v>107</v>
      </c>
      <c r="AM120" s="89" t="s">
        <v>454</v>
      </c>
      <c r="AN120" s="90" t="s">
        <v>416</v>
      </c>
      <c r="AO120" s="91" t="s">
        <v>642</v>
      </c>
      <c r="AP120" s="90">
        <v>8.3333333333333197</v>
      </c>
      <c r="AQ120" s="92" t="s">
        <v>102</v>
      </c>
      <c r="AR120" s="93" t="s">
        <v>102</v>
      </c>
      <c r="AS120" s="93" t="s">
        <v>102</v>
      </c>
      <c r="AT120" s="93" t="s">
        <v>102</v>
      </c>
      <c r="AU120" s="210" t="s">
        <v>644</v>
      </c>
      <c r="AV120" s="93" t="s">
        <v>185</v>
      </c>
      <c r="AW120" s="94" t="s">
        <v>102</v>
      </c>
      <c r="AX120" s="93" t="s">
        <v>183</v>
      </c>
      <c r="AY120" s="95" t="s">
        <v>111</v>
      </c>
      <c r="AZ120" s="93" t="s">
        <v>102</v>
      </c>
      <c r="BA120" s="93" t="s">
        <v>102</v>
      </c>
      <c r="BB120" s="93" t="s">
        <v>102</v>
      </c>
      <c r="BC120" s="93" t="s">
        <v>102</v>
      </c>
      <c r="BD120" s="96" t="s">
        <v>102</v>
      </c>
      <c r="BE120" s="90">
        <v>-49.1666666666667</v>
      </c>
      <c r="BF120" s="93" t="s">
        <v>102</v>
      </c>
      <c r="BG120" s="93" t="s">
        <v>102</v>
      </c>
      <c r="BH120" s="93" t="s">
        <v>102</v>
      </c>
      <c r="BI120" s="93" t="s">
        <v>102</v>
      </c>
      <c r="BJ120" s="210" t="s">
        <v>642</v>
      </c>
      <c r="BK120" s="93" t="s">
        <v>192</v>
      </c>
      <c r="BL120" s="97" t="s">
        <v>102</v>
      </c>
      <c r="BM120" s="93" t="s">
        <v>183</v>
      </c>
      <c r="BN120" s="93" t="s">
        <v>106</v>
      </c>
      <c r="BO120" s="93" t="s">
        <v>102</v>
      </c>
      <c r="BP120" s="98" t="s">
        <v>102</v>
      </c>
      <c r="BQ120" s="93" t="s">
        <v>102</v>
      </c>
      <c r="BR120" s="93" t="s">
        <v>102</v>
      </c>
      <c r="BS120" s="93" t="s">
        <v>102</v>
      </c>
      <c r="BT120" s="99" t="s">
        <v>591</v>
      </c>
      <c r="BU120" s="100" t="s">
        <v>10821</v>
      </c>
      <c r="BV120" s="101" t="s">
        <v>471</v>
      </c>
      <c r="BW120" s="136"/>
      <c r="BX120" s="103" t="s">
        <v>565</v>
      </c>
      <c r="BY120" s="104" t="s">
        <v>190</v>
      </c>
      <c r="BZ120" s="136"/>
      <c r="CA120" s="83" t="s">
        <v>599</v>
      </c>
      <c r="CB120" s="106" t="s">
        <v>647</v>
      </c>
      <c r="CC120" s="106" t="s">
        <v>6416</v>
      </c>
      <c r="CD120" s="107"/>
      <c r="CE120" s="108" t="s">
        <v>107</v>
      </c>
      <c r="CF120" s="108" t="s">
        <v>107</v>
      </c>
      <c r="CG120" s="109"/>
      <c r="CH120" s="110" t="s">
        <v>107</v>
      </c>
      <c r="CI120" s="111"/>
      <c r="CJ120" s="112">
        <v>6710</v>
      </c>
      <c r="CK120" s="113">
        <v>86</v>
      </c>
      <c r="CL120" s="114" t="s">
        <v>134</v>
      </c>
      <c r="CM120" s="114" t="s">
        <v>108</v>
      </c>
      <c r="CN120" s="114"/>
      <c r="CO120" s="115" t="s">
        <v>102</v>
      </c>
      <c r="CP120" s="115" t="s">
        <v>102</v>
      </c>
      <c r="CQ120" s="115" t="s">
        <v>102</v>
      </c>
      <c r="CR120" s="115" t="s">
        <v>102</v>
      </c>
      <c r="CS120" s="116"/>
      <c r="CT120" s="117" t="s">
        <v>109</v>
      </c>
      <c r="CU120" s="117" t="s">
        <v>109</v>
      </c>
      <c r="CV120" s="83">
        <v>116</v>
      </c>
      <c r="CW120" s="83" t="s">
        <v>108</v>
      </c>
      <c r="CX120" s="83">
        <v>116</v>
      </c>
      <c r="CY120" s="83" t="s">
        <v>108</v>
      </c>
      <c r="CZ120" s="83">
        <v>6444</v>
      </c>
      <c r="DA120" s="83" t="s">
        <v>419</v>
      </c>
      <c r="DB120" s="83" t="s">
        <v>130</v>
      </c>
      <c r="DC120" s="83" t="s">
        <v>499</v>
      </c>
      <c r="DD120" s="83">
        <v>1165</v>
      </c>
      <c r="DE120" s="83" t="s">
        <v>444</v>
      </c>
      <c r="DF120" s="83" t="s">
        <v>130</v>
      </c>
      <c r="DG120" s="83" t="s">
        <v>499</v>
      </c>
      <c r="DH120" s="83"/>
      <c r="DI120" s="83">
        <v>0</v>
      </c>
      <c r="DJ120" s="83">
        <v>1</v>
      </c>
      <c r="DK120" s="83">
        <v>0</v>
      </c>
      <c r="DL120" s="83">
        <v>0</v>
      </c>
      <c r="DM120" s="83">
        <v>0</v>
      </c>
      <c r="DN120" s="83">
        <v>0</v>
      </c>
      <c r="DO120" s="83">
        <v>0</v>
      </c>
      <c r="DP120" s="83">
        <v>0</v>
      </c>
      <c r="DQ120" s="83">
        <v>0</v>
      </c>
      <c r="DR120" s="83">
        <v>0</v>
      </c>
      <c r="DS120" s="83">
        <v>0</v>
      </c>
      <c r="DT120" s="83">
        <v>3</v>
      </c>
      <c r="DU120" s="83">
        <v>3</v>
      </c>
      <c r="DV120" s="83">
        <v>0</v>
      </c>
      <c r="DW120" s="83">
        <v>0</v>
      </c>
      <c r="DX120" s="83">
        <v>3</v>
      </c>
      <c r="DY120" s="85">
        <v>43762</v>
      </c>
      <c r="DZ120" s="83" t="s">
        <v>4167</v>
      </c>
      <c r="EA120" s="83" t="s">
        <v>102</v>
      </c>
      <c r="EB120" s="83" t="s">
        <v>482</v>
      </c>
      <c r="EC120" s="83">
        <v>116</v>
      </c>
      <c r="ED120" s="83" t="s">
        <v>483</v>
      </c>
      <c r="EE120" s="83">
        <v>1</v>
      </c>
      <c r="EF120" s="83">
        <v>0</v>
      </c>
      <c r="EG120" s="83">
        <v>0</v>
      </c>
      <c r="EH120" s="83" t="s">
        <v>109</v>
      </c>
      <c r="EI120" s="83" t="s">
        <v>108</v>
      </c>
      <c r="EJ120" s="83" t="s">
        <v>583</v>
      </c>
      <c r="EK120" s="83">
        <v>0</v>
      </c>
      <c r="EL120" s="83">
        <v>0</v>
      </c>
      <c r="EM120" s="83">
        <v>1</v>
      </c>
      <c r="EN120" s="83" t="s">
        <v>497</v>
      </c>
      <c r="EO120" s="83"/>
      <c r="EP120" s="83" t="s">
        <v>436</v>
      </c>
      <c r="EQ120" s="136">
        <v>1</v>
      </c>
      <c r="ER120" s="136">
        <v>1</v>
      </c>
      <c r="ES120" s="136">
        <v>1</v>
      </c>
      <c r="ET120" s="136">
        <v>1</v>
      </c>
      <c r="EU120" s="215" t="s">
        <v>269</v>
      </c>
      <c r="EV120" s="136">
        <v>1</v>
      </c>
      <c r="EW120" s="136">
        <v>1</v>
      </c>
      <c r="EX120" s="136">
        <v>1</v>
      </c>
      <c r="EY120" s="136">
        <v>1</v>
      </c>
      <c r="EZ120" s="136">
        <v>1</v>
      </c>
      <c r="FP120" s="215" t="s">
        <v>592</v>
      </c>
      <c r="FQ120" s="136" t="b">
        <v>1</v>
      </c>
      <c r="FR120" s="136" t="b">
        <v>1</v>
      </c>
      <c r="FS120" s="136" t="b">
        <v>1</v>
      </c>
      <c r="FT120" s="136" t="b">
        <v>1</v>
      </c>
      <c r="FX120" s="215" t="s">
        <v>269</v>
      </c>
    </row>
    <row r="121" spans="1:180" ht="60" customHeight="1" x14ac:dyDescent="0.55000000000000004">
      <c r="A121" s="83" t="s">
        <v>130</v>
      </c>
      <c r="B121" s="83" t="s">
        <v>98</v>
      </c>
      <c r="C121" s="136">
        <v>560144</v>
      </c>
      <c r="D121" s="207" t="s">
        <v>629</v>
      </c>
      <c r="E121" s="208" t="s">
        <v>634</v>
      </c>
      <c r="F121" s="83" t="s">
        <v>108</v>
      </c>
      <c r="G121" s="85">
        <v>26341</v>
      </c>
      <c r="H121" s="83" t="s">
        <v>102</v>
      </c>
      <c r="I121" s="85">
        <v>34633</v>
      </c>
      <c r="J121" s="83" t="s">
        <v>228</v>
      </c>
      <c r="K121" s="216">
        <v>463235756016</v>
      </c>
      <c r="L121" s="83" t="s">
        <v>191</v>
      </c>
      <c r="M121" s="85">
        <v>43642</v>
      </c>
      <c r="N121" s="83">
        <v>113.333333333333</v>
      </c>
      <c r="O121" s="83" t="s">
        <v>193</v>
      </c>
      <c r="P121" s="83" t="s">
        <v>181</v>
      </c>
      <c r="Q121" s="208" t="s">
        <v>5512</v>
      </c>
      <c r="R121" s="83" t="s">
        <v>102</v>
      </c>
      <c r="S121" s="83" t="s">
        <v>102</v>
      </c>
      <c r="T121" s="83" t="s">
        <v>131</v>
      </c>
      <c r="U121" s="83" t="s">
        <v>9238</v>
      </c>
      <c r="V121" s="83" t="s">
        <v>104</v>
      </c>
      <c r="W121" s="83" t="s">
        <v>105</v>
      </c>
      <c r="X121" s="86" t="s">
        <v>5512</v>
      </c>
      <c r="Y121" s="87" t="s">
        <v>102</v>
      </c>
      <c r="Z121" s="87" t="s">
        <v>102</v>
      </c>
      <c r="AA121" s="87" t="s">
        <v>131</v>
      </c>
      <c r="AB121" s="87" t="s">
        <v>9238</v>
      </c>
      <c r="AC121" s="87" t="s">
        <v>104</v>
      </c>
      <c r="AD121" s="87" t="s">
        <v>105</v>
      </c>
      <c r="AE121" s="87" t="s">
        <v>106</v>
      </c>
      <c r="AF121" s="86" t="s">
        <v>5512</v>
      </c>
      <c r="AG121" s="87" t="s">
        <v>177</v>
      </c>
      <c r="AH121" s="87" t="s">
        <v>9238</v>
      </c>
      <c r="AI121" s="87" t="s">
        <v>104</v>
      </c>
      <c r="AJ121" s="87" t="s">
        <v>204</v>
      </c>
      <c r="AK121" s="88"/>
      <c r="AL121" s="83" t="s">
        <v>107</v>
      </c>
      <c r="AM121" s="89" t="s">
        <v>454</v>
      </c>
      <c r="AN121" s="90" t="s">
        <v>416</v>
      </c>
      <c r="AO121" s="91" t="s">
        <v>643</v>
      </c>
      <c r="AP121" s="90">
        <v>8.3333333333333108</v>
      </c>
      <c r="AQ121" s="92" t="s">
        <v>102</v>
      </c>
      <c r="AR121" s="93" t="s">
        <v>102</v>
      </c>
      <c r="AS121" s="93" t="s">
        <v>102</v>
      </c>
      <c r="AT121" s="93" t="s">
        <v>102</v>
      </c>
      <c r="AU121" s="210" t="s">
        <v>645</v>
      </c>
      <c r="AV121" s="93" t="s">
        <v>185</v>
      </c>
      <c r="AW121" s="94" t="s">
        <v>102</v>
      </c>
      <c r="AX121" s="93" t="s">
        <v>105</v>
      </c>
      <c r="AY121" s="95" t="s">
        <v>104</v>
      </c>
      <c r="AZ121" s="93" t="s">
        <v>102</v>
      </c>
      <c r="BA121" s="93" t="s">
        <v>102</v>
      </c>
      <c r="BB121" s="93" t="s">
        <v>102</v>
      </c>
      <c r="BC121" s="93" t="s">
        <v>102</v>
      </c>
      <c r="BD121" s="96" t="s">
        <v>102</v>
      </c>
      <c r="BE121" s="90">
        <v>-49.6666666666667</v>
      </c>
      <c r="BF121" s="93" t="s">
        <v>102</v>
      </c>
      <c r="BG121" s="93" t="s">
        <v>102</v>
      </c>
      <c r="BH121" s="93" t="s">
        <v>102</v>
      </c>
      <c r="BI121" s="93" t="s">
        <v>102</v>
      </c>
      <c r="BJ121" s="210" t="s">
        <v>643</v>
      </c>
      <c r="BK121" s="93" t="s">
        <v>196</v>
      </c>
      <c r="BL121" s="97" t="s">
        <v>102</v>
      </c>
      <c r="BM121" s="93" t="s">
        <v>105</v>
      </c>
      <c r="BN121" s="93" t="s">
        <v>596</v>
      </c>
      <c r="BO121" s="93" t="s">
        <v>102</v>
      </c>
      <c r="BP121" s="98" t="s">
        <v>102</v>
      </c>
      <c r="BQ121" s="93" t="s">
        <v>102</v>
      </c>
      <c r="BR121" s="93" t="s">
        <v>102</v>
      </c>
      <c r="BS121" s="93" t="s">
        <v>102</v>
      </c>
      <c r="BT121" s="99" t="s">
        <v>591</v>
      </c>
      <c r="BU121" s="100" t="s">
        <v>10822</v>
      </c>
      <c r="BV121" s="101" t="s">
        <v>471</v>
      </c>
      <c r="BW121" s="136"/>
      <c r="BX121" s="103" t="s">
        <v>565</v>
      </c>
      <c r="BY121" s="104" t="s">
        <v>190</v>
      </c>
      <c r="BZ121" s="136"/>
      <c r="CA121" s="83" t="s">
        <v>599</v>
      </c>
      <c r="CB121" s="106" t="s">
        <v>647</v>
      </c>
      <c r="CC121" s="106" t="s">
        <v>6428</v>
      </c>
      <c r="CD121" s="107"/>
      <c r="CE121" s="108" t="s">
        <v>107</v>
      </c>
      <c r="CF121" s="108" t="s">
        <v>107</v>
      </c>
      <c r="CG121" s="109"/>
      <c r="CH121" s="110" t="s">
        <v>107</v>
      </c>
      <c r="CI121" s="111"/>
      <c r="CJ121" s="112">
        <v>6710</v>
      </c>
      <c r="CK121" s="113">
        <v>86</v>
      </c>
      <c r="CL121" s="114" t="s">
        <v>134</v>
      </c>
      <c r="CM121" s="114" t="s">
        <v>108</v>
      </c>
      <c r="CN121" s="114"/>
      <c r="CO121" s="115" t="s">
        <v>102</v>
      </c>
      <c r="CP121" s="115" t="s">
        <v>102</v>
      </c>
      <c r="CQ121" s="115" t="s">
        <v>102</v>
      </c>
      <c r="CR121" s="115" t="s">
        <v>102</v>
      </c>
      <c r="CS121" s="116"/>
      <c r="CT121" s="117" t="s">
        <v>109</v>
      </c>
      <c r="CU121" s="117" t="s">
        <v>109</v>
      </c>
      <c r="CV121" s="83">
        <v>117</v>
      </c>
      <c r="CW121" s="83" t="s">
        <v>108</v>
      </c>
      <c r="CX121" s="83">
        <v>117</v>
      </c>
      <c r="CY121" s="83" t="s">
        <v>108</v>
      </c>
      <c r="CZ121" s="83">
        <v>6445</v>
      </c>
      <c r="DA121" s="83" t="s">
        <v>419</v>
      </c>
      <c r="DB121" s="83" t="s">
        <v>130</v>
      </c>
      <c r="DC121" s="83" t="s">
        <v>499</v>
      </c>
      <c r="DD121" s="83">
        <v>1166</v>
      </c>
      <c r="DE121" s="83" t="s">
        <v>444</v>
      </c>
      <c r="DF121" s="83" t="s">
        <v>130</v>
      </c>
      <c r="DG121" s="83" t="s">
        <v>499</v>
      </c>
      <c r="DH121" s="83"/>
      <c r="DI121" s="83">
        <v>0</v>
      </c>
      <c r="DJ121" s="83">
        <v>1</v>
      </c>
      <c r="DK121" s="83">
        <v>0</v>
      </c>
      <c r="DL121" s="83">
        <v>0</v>
      </c>
      <c r="DM121" s="83">
        <v>0</v>
      </c>
      <c r="DN121" s="83">
        <v>0</v>
      </c>
      <c r="DO121" s="83">
        <v>0</v>
      </c>
      <c r="DP121" s="83">
        <v>0</v>
      </c>
      <c r="DQ121" s="83">
        <v>0</v>
      </c>
      <c r="DR121" s="83">
        <v>0</v>
      </c>
      <c r="DS121" s="83">
        <v>0</v>
      </c>
      <c r="DT121" s="83">
        <v>3</v>
      </c>
      <c r="DU121" s="83">
        <v>3</v>
      </c>
      <c r="DV121" s="83">
        <v>0</v>
      </c>
      <c r="DW121" s="83">
        <v>0</v>
      </c>
      <c r="DX121" s="83">
        <v>3</v>
      </c>
      <c r="DY121" s="85">
        <v>43763</v>
      </c>
      <c r="DZ121" s="83" t="s">
        <v>4168</v>
      </c>
      <c r="EA121" s="83" t="s">
        <v>102</v>
      </c>
      <c r="EB121" s="83" t="s">
        <v>482</v>
      </c>
      <c r="EC121" s="83">
        <v>117</v>
      </c>
      <c r="ED121" s="83" t="s">
        <v>483</v>
      </c>
      <c r="EE121" s="83">
        <v>1</v>
      </c>
      <c r="EF121" s="83">
        <v>0</v>
      </c>
      <c r="EG121" s="83">
        <v>0</v>
      </c>
      <c r="EH121" s="83" t="s">
        <v>109</v>
      </c>
      <c r="EI121" s="83" t="s">
        <v>108</v>
      </c>
      <c r="EJ121" s="83" t="s">
        <v>583</v>
      </c>
      <c r="EK121" s="83">
        <v>0</v>
      </c>
      <c r="EL121" s="83">
        <v>0</v>
      </c>
      <c r="EM121" s="83">
        <v>1</v>
      </c>
      <c r="EN121" s="83" t="s">
        <v>497</v>
      </c>
      <c r="EO121" s="83"/>
      <c r="EP121" s="83" t="s">
        <v>436</v>
      </c>
      <c r="EQ121" s="136">
        <v>1</v>
      </c>
      <c r="ER121" s="136">
        <v>1</v>
      </c>
      <c r="ES121" s="136">
        <v>1</v>
      </c>
      <c r="ET121" s="136">
        <v>1</v>
      </c>
      <c r="EU121" s="215" t="s">
        <v>269</v>
      </c>
      <c r="EV121" s="136">
        <v>1</v>
      </c>
      <c r="EW121" s="136">
        <v>1</v>
      </c>
      <c r="EX121" s="136">
        <v>1</v>
      </c>
      <c r="EY121" s="136">
        <v>1</v>
      </c>
      <c r="EZ121" s="136">
        <v>1</v>
      </c>
      <c r="FP121" s="215" t="s">
        <v>592</v>
      </c>
      <c r="FQ121" s="136" t="b">
        <v>1</v>
      </c>
      <c r="FR121" s="136" t="b">
        <v>1</v>
      </c>
      <c r="FS121" s="136" t="b">
        <v>1</v>
      </c>
      <c r="FT121" s="136" t="b">
        <v>1</v>
      </c>
      <c r="FX121" s="215" t="s">
        <v>269</v>
      </c>
    </row>
    <row r="122" spans="1:180" ht="60" customHeight="1" x14ac:dyDescent="0.55000000000000004">
      <c r="A122" s="83" t="s">
        <v>130</v>
      </c>
      <c r="B122" s="83" t="s">
        <v>98</v>
      </c>
      <c r="C122" s="136">
        <v>145438</v>
      </c>
      <c r="D122" s="207" t="s">
        <v>627</v>
      </c>
      <c r="E122" s="208" t="s">
        <v>630</v>
      </c>
      <c r="F122" s="83" t="s">
        <v>108</v>
      </c>
      <c r="G122" s="85">
        <v>20621</v>
      </c>
      <c r="H122" s="83" t="s">
        <v>102</v>
      </c>
      <c r="I122" s="85">
        <v>39794</v>
      </c>
      <c r="J122" s="83" t="s">
        <v>228</v>
      </c>
      <c r="K122" s="216">
        <v>882852178751</v>
      </c>
      <c r="L122" s="83" t="s">
        <v>191</v>
      </c>
      <c r="M122" s="85">
        <v>43631</v>
      </c>
      <c r="N122" s="83">
        <v>108.333333333333</v>
      </c>
      <c r="O122" s="83" t="s">
        <v>180</v>
      </c>
      <c r="P122" s="83" t="s">
        <v>181</v>
      </c>
      <c r="Q122" s="208" t="s">
        <v>5516</v>
      </c>
      <c r="R122" s="83" t="s">
        <v>102</v>
      </c>
      <c r="S122" s="83" t="s">
        <v>102</v>
      </c>
      <c r="T122" s="83" t="s">
        <v>199</v>
      </c>
      <c r="U122" s="83" t="s">
        <v>9239</v>
      </c>
      <c r="V122" s="83" t="s">
        <v>104</v>
      </c>
      <c r="W122" s="83" t="s">
        <v>105</v>
      </c>
      <c r="X122" s="86" t="s">
        <v>5516</v>
      </c>
      <c r="Y122" s="87" t="s">
        <v>102</v>
      </c>
      <c r="Z122" s="87" t="s">
        <v>102</v>
      </c>
      <c r="AA122" s="87" t="s">
        <v>199</v>
      </c>
      <c r="AB122" s="87" t="s">
        <v>9239</v>
      </c>
      <c r="AC122" s="87" t="s">
        <v>104</v>
      </c>
      <c r="AD122" s="87" t="s">
        <v>105</v>
      </c>
      <c r="AE122" s="87" t="s">
        <v>106</v>
      </c>
      <c r="AF122" s="86" t="s">
        <v>5516</v>
      </c>
      <c r="AG122" s="87" t="s">
        <v>489</v>
      </c>
      <c r="AH122" s="87" t="s">
        <v>9240</v>
      </c>
      <c r="AI122" s="87" t="s">
        <v>104</v>
      </c>
      <c r="AJ122" s="87" t="s">
        <v>204</v>
      </c>
      <c r="AK122" s="88"/>
      <c r="AL122" s="83" t="s">
        <v>107</v>
      </c>
      <c r="AM122" s="89" t="s">
        <v>454</v>
      </c>
      <c r="AN122" s="90" t="s">
        <v>416</v>
      </c>
      <c r="AO122" s="91" t="s">
        <v>641</v>
      </c>
      <c r="AP122" s="90">
        <v>8.3333333333333108</v>
      </c>
      <c r="AQ122" s="92" t="s">
        <v>211</v>
      </c>
      <c r="AR122" s="93" t="s">
        <v>102</v>
      </c>
      <c r="AS122" s="93" t="s">
        <v>102</v>
      </c>
      <c r="AT122" s="93" t="s">
        <v>102</v>
      </c>
      <c r="AU122" s="210" t="s">
        <v>641</v>
      </c>
      <c r="AV122" s="93" t="s">
        <v>192</v>
      </c>
      <c r="AW122" s="94" t="s">
        <v>102</v>
      </c>
      <c r="AX122" s="93" t="s">
        <v>105</v>
      </c>
      <c r="AY122" s="95" t="s">
        <v>188</v>
      </c>
      <c r="AZ122" s="93" t="s">
        <v>102</v>
      </c>
      <c r="BA122" s="93" t="s">
        <v>9241</v>
      </c>
      <c r="BB122" s="93" t="s">
        <v>102</v>
      </c>
      <c r="BC122" s="93" t="s">
        <v>102</v>
      </c>
      <c r="BD122" s="96" t="s">
        <v>102</v>
      </c>
      <c r="BE122" s="90">
        <v>-50.1666666666667</v>
      </c>
      <c r="BF122" s="93" t="s">
        <v>211</v>
      </c>
      <c r="BG122" s="93" t="s">
        <v>102</v>
      </c>
      <c r="BH122" s="93" t="s">
        <v>102</v>
      </c>
      <c r="BI122" s="93" t="s">
        <v>102</v>
      </c>
      <c r="BJ122" s="210" t="s">
        <v>646</v>
      </c>
      <c r="BK122" s="93" t="s">
        <v>182</v>
      </c>
      <c r="BL122" s="97" t="s">
        <v>102</v>
      </c>
      <c r="BM122" s="93" t="s">
        <v>105</v>
      </c>
      <c r="BN122" s="93" t="s">
        <v>104</v>
      </c>
      <c r="BO122" s="93" t="s">
        <v>102</v>
      </c>
      <c r="BP122" s="98">
        <v>20180246</v>
      </c>
      <c r="BQ122" s="93" t="s">
        <v>102</v>
      </c>
      <c r="BR122" s="93" t="s">
        <v>102</v>
      </c>
      <c r="BS122" s="93" t="s">
        <v>102</v>
      </c>
      <c r="BT122" s="99" t="s">
        <v>591</v>
      </c>
      <c r="BU122" s="100" t="s">
        <v>10823</v>
      </c>
      <c r="BV122" s="101" t="s">
        <v>471</v>
      </c>
      <c r="BW122" s="136"/>
      <c r="BX122" s="103" t="s">
        <v>565</v>
      </c>
      <c r="BY122" s="104" t="s">
        <v>190</v>
      </c>
      <c r="BZ122" s="136"/>
      <c r="CA122" s="83" t="s">
        <v>599</v>
      </c>
      <c r="CB122" s="106" t="s">
        <v>647</v>
      </c>
      <c r="CC122" s="106" t="s">
        <v>6440</v>
      </c>
      <c r="CD122" s="107"/>
      <c r="CE122" s="108" t="s">
        <v>107</v>
      </c>
      <c r="CF122" s="108" t="s">
        <v>107</v>
      </c>
      <c r="CG122" s="109"/>
      <c r="CH122" s="110" t="s">
        <v>107</v>
      </c>
      <c r="CI122" s="111"/>
      <c r="CJ122" s="112">
        <v>6710</v>
      </c>
      <c r="CK122" s="113">
        <v>86</v>
      </c>
      <c r="CL122" s="114" t="s">
        <v>134</v>
      </c>
      <c r="CM122" s="114" t="s">
        <v>108</v>
      </c>
      <c r="CN122" s="114"/>
      <c r="CO122" s="115" t="s">
        <v>102</v>
      </c>
      <c r="CP122" s="115" t="s">
        <v>102</v>
      </c>
      <c r="CQ122" s="115" t="s">
        <v>102</v>
      </c>
      <c r="CR122" s="115" t="s">
        <v>102</v>
      </c>
      <c r="CS122" s="116"/>
      <c r="CT122" s="117" t="s">
        <v>109</v>
      </c>
      <c r="CU122" s="117" t="s">
        <v>109</v>
      </c>
      <c r="CV122" s="83">
        <v>118</v>
      </c>
      <c r="CW122" s="83" t="s">
        <v>108</v>
      </c>
      <c r="CX122" s="83">
        <v>118</v>
      </c>
      <c r="CY122" s="83" t="s">
        <v>108</v>
      </c>
      <c r="CZ122" s="83">
        <v>6446</v>
      </c>
      <c r="DA122" s="83" t="s">
        <v>419</v>
      </c>
      <c r="DB122" s="83" t="s">
        <v>130</v>
      </c>
      <c r="DC122" s="83" t="s">
        <v>499</v>
      </c>
      <c r="DD122" s="83">
        <v>1167</v>
      </c>
      <c r="DE122" s="83" t="s">
        <v>444</v>
      </c>
      <c r="DF122" s="83" t="s">
        <v>130</v>
      </c>
      <c r="DG122" s="83" t="s">
        <v>499</v>
      </c>
      <c r="DH122" s="83"/>
      <c r="DI122" s="83">
        <v>0</v>
      </c>
      <c r="DJ122" s="83">
        <v>1</v>
      </c>
      <c r="DK122" s="83">
        <v>0</v>
      </c>
      <c r="DL122" s="83">
        <v>0</v>
      </c>
      <c r="DM122" s="83">
        <v>0</v>
      </c>
      <c r="DN122" s="83">
        <v>0</v>
      </c>
      <c r="DO122" s="83">
        <v>0</v>
      </c>
      <c r="DP122" s="83">
        <v>0</v>
      </c>
      <c r="DQ122" s="83">
        <v>0</v>
      </c>
      <c r="DR122" s="83">
        <v>0</v>
      </c>
      <c r="DS122" s="83">
        <v>0</v>
      </c>
      <c r="DT122" s="83">
        <v>3</v>
      </c>
      <c r="DU122" s="83">
        <v>3</v>
      </c>
      <c r="DV122" s="83">
        <v>0</v>
      </c>
      <c r="DW122" s="83">
        <v>0</v>
      </c>
      <c r="DX122" s="83">
        <v>3</v>
      </c>
      <c r="DY122" s="85">
        <v>43764</v>
      </c>
      <c r="DZ122" s="83" t="s">
        <v>4169</v>
      </c>
      <c r="EA122" s="83" t="s">
        <v>102</v>
      </c>
      <c r="EB122" s="83" t="s">
        <v>482</v>
      </c>
      <c r="EC122" s="83">
        <v>118</v>
      </c>
      <c r="ED122" s="83" t="s">
        <v>483</v>
      </c>
      <c r="EE122" s="83">
        <v>1</v>
      </c>
      <c r="EF122" s="83">
        <v>0</v>
      </c>
      <c r="EG122" s="83">
        <v>0</v>
      </c>
      <c r="EH122" s="83" t="s">
        <v>109</v>
      </c>
      <c r="EI122" s="83" t="s">
        <v>108</v>
      </c>
      <c r="EJ122" s="83" t="s">
        <v>583</v>
      </c>
      <c r="EK122" s="83">
        <v>0</v>
      </c>
      <c r="EL122" s="83">
        <v>0</v>
      </c>
      <c r="EM122" s="83">
        <v>1</v>
      </c>
      <c r="EN122" s="83" t="s">
        <v>497</v>
      </c>
      <c r="EO122" s="83"/>
      <c r="EP122" s="83" t="s">
        <v>436</v>
      </c>
      <c r="EQ122" s="136">
        <v>1</v>
      </c>
      <c r="ER122" s="136">
        <v>1</v>
      </c>
      <c r="ES122" s="136">
        <v>1</v>
      </c>
      <c r="ET122" s="136">
        <v>1</v>
      </c>
      <c r="EU122" s="215" t="s">
        <v>269</v>
      </c>
      <c r="EV122" s="136">
        <v>1</v>
      </c>
      <c r="EW122" s="136">
        <v>1</v>
      </c>
      <c r="EX122" s="136">
        <v>1</v>
      </c>
      <c r="EY122" s="136">
        <v>1</v>
      </c>
      <c r="EZ122" s="136">
        <v>1</v>
      </c>
      <c r="FP122" s="215" t="s">
        <v>592</v>
      </c>
      <c r="FQ122" s="136" t="b">
        <v>1</v>
      </c>
      <c r="FR122" s="136" t="b">
        <v>1</v>
      </c>
      <c r="FS122" s="136" t="b">
        <v>1</v>
      </c>
      <c r="FT122" s="136" t="b">
        <v>1</v>
      </c>
      <c r="FX122" s="215" t="s">
        <v>269</v>
      </c>
    </row>
    <row r="123" spans="1:180" ht="60" customHeight="1" x14ac:dyDescent="0.55000000000000004">
      <c r="A123" s="83" t="s">
        <v>130</v>
      </c>
      <c r="B123" s="83" t="s">
        <v>98</v>
      </c>
      <c r="C123" s="136">
        <v>157522</v>
      </c>
      <c r="D123" s="207" t="s">
        <v>628</v>
      </c>
      <c r="E123" s="208" t="s">
        <v>633</v>
      </c>
      <c r="F123" s="83" t="s">
        <v>108</v>
      </c>
      <c r="G123" s="85">
        <v>22744</v>
      </c>
      <c r="H123" s="83" t="s">
        <v>102</v>
      </c>
      <c r="I123" s="85">
        <v>39772</v>
      </c>
      <c r="J123" s="83" t="s">
        <v>228</v>
      </c>
      <c r="K123" s="216">
        <v>829464344132</v>
      </c>
      <c r="L123" s="83" t="s">
        <v>191</v>
      </c>
      <c r="M123" s="85">
        <v>43619</v>
      </c>
      <c r="N123" s="83">
        <v>103.333333333333</v>
      </c>
      <c r="O123" s="83" t="s">
        <v>193</v>
      </c>
      <c r="P123" s="83" t="s">
        <v>181</v>
      </c>
      <c r="Q123" s="208" t="s">
        <v>5520</v>
      </c>
      <c r="R123" s="83" t="s">
        <v>102</v>
      </c>
      <c r="S123" s="83" t="s">
        <v>102</v>
      </c>
      <c r="T123" s="83" t="s">
        <v>133</v>
      </c>
      <c r="U123" s="83" t="s">
        <v>9242</v>
      </c>
      <c r="V123" s="83" t="s">
        <v>111</v>
      </c>
      <c r="W123" s="83" t="s">
        <v>105</v>
      </c>
      <c r="X123" s="86" t="s">
        <v>5520</v>
      </c>
      <c r="Y123" s="87" t="s">
        <v>102</v>
      </c>
      <c r="Z123" s="87" t="s">
        <v>102</v>
      </c>
      <c r="AA123" s="87" t="s">
        <v>133</v>
      </c>
      <c r="AB123" s="87" t="s">
        <v>9242</v>
      </c>
      <c r="AC123" s="87" t="s">
        <v>111</v>
      </c>
      <c r="AD123" s="87" t="s">
        <v>105</v>
      </c>
      <c r="AE123" s="87" t="s">
        <v>106</v>
      </c>
      <c r="AF123" s="86" t="s">
        <v>5520</v>
      </c>
      <c r="AG123" s="87" t="s">
        <v>486</v>
      </c>
      <c r="AH123" s="87" t="s">
        <v>9242</v>
      </c>
      <c r="AI123" s="87" t="s">
        <v>111</v>
      </c>
      <c r="AJ123" s="87" t="s">
        <v>204</v>
      </c>
      <c r="AK123" s="88"/>
      <c r="AL123" s="83" t="s">
        <v>107</v>
      </c>
      <c r="AM123" s="89" t="s">
        <v>454</v>
      </c>
      <c r="AN123" s="90" t="s">
        <v>416</v>
      </c>
      <c r="AO123" s="91" t="s">
        <v>642</v>
      </c>
      <c r="AP123" s="90">
        <v>8.3333333333333108</v>
      </c>
      <c r="AQ123" s="92" t="s">
        <v>102</v>
      </c>
      <c r="AR123" s="93" t="s">
        <v>102</v>
      </c>
      <c r="AS123" s="93" t="s">
        <v>102</v>
      </c>
      <c r="AT123" s="93" t="s">
        <v>102</v>
      </c>
      <c r="AU123" s="210" t="s">
        <v>644</v>
      </c>
      <c r="AV123" s="93" t="s">
        <v>185</v>
      </c>
      <c r="AW123" s="94" t="s">
        <v>102</v>
      </c>
      <c r="AX123" s="93" t="s">
        <v>183</v>
      </c>
      <c r="AY123" s="95" t="s">
        <v>111</v>
      </c>
      <c r="AZ123" s="93" t="s">
        <v>102</v>
      </c>
      <c r="BA123" s="93" t="s">
        <v>102</v>
      </c>
      <c r="BB123" s="93" t="s">
        <v>102</v>
      </c>
      <c r="BC123" s="93" t="s">
        <v>102</v>
      </c>
      <c r="BD123" s="96" t="s">
        <v>102</v>
      </c>
      <c r="BE123" s="90">
        <v>-50.6666666666667</v>
      </c>
      <c r="BF123" s="93" t="s">
        <v>102</v>
      </c>
      <c r="BG123" s="93" t="s">
        <v>102</v>
      </c>
      <c r="BH123" s="93" t="s">
        <v>102</v>
      </c>
      <c r="BI123" s="93" t="s">
        <v>102</v>
      </c>
      <c r="BJ123" s="210" t="s">
        <v>642</v>
      </c>
      <c r="BK123" s="93" t="s">
        <v>192</v>
      </c>
      <c r="BL123" s="97" t="s">
        <v>102</v>
      </c>
      <c r="BM123" s="93" t="s">
        <v>183</v>
      </c>
      <c r="BN123" s="93" t="s">
        <v>106</v>
      </c>
      <c r="BO123" s="93" t="s">
        <v>102</v>
      </c>
      <c r="BP123" s="98" t="s">
        <v>102</v>
      </c>
      <c r="BQ123" s="93" t="s">
        <v>102</v>
      </c>
      <c r="BR123" s="93" t="s">
        <v>102</v>
      </c>
      <c r="BS123" s="93" t="s">
        <v>102</v>
      </c>
      <c r="BT123" s="99" t="s">
        <v>591</v>
      </c>
      <c r="BU123" s="100" t="s">
        <v>10824</v>
      </c>
      <c r="BV123" s="101" t="s">
        <v>471</v>
      </c>
      <c r="BW123" s="136"/>
      <c r="BX123" s="103" t="s">
        <v>565</v>
      </c>
      <c r="BY123" s="104" t="s">
        <v>190</v>
      </c>
      <c r="BZ123" s="136"/>
      <c r="CA123" s="83" t="s">
        <v>599</v>
      </c>
      <c r="CB123" s="106" t="s">
        <v>647</v>
      </c>
      <c r="CC123" s="106" t="s">
        <v>6452</v>
      </c>
      <c r="CD123" s="107"/>
      <c r="CE123" s="108" t="s">
        <v>107</v>
      </c>
      <c r="CF123" s="108" t="s">
        <v>107</v>
      </c>
      <c r="CG123" s="109"/>
      <c r="CH123" s="110" t="s">
        <v>107</v>
      </c>
      <c r="CI123" s="111"/>
      <c r="CJ123" s="112">
        <v>6710</v>
      </c>
      <c r="CK123" s="113">
        <v>86</v>
      </c>
      <c r="CL123" s="114" t="s">
        <v>134</v>
      </c>
      <c r="CM123" s="114" t="s">
        <v>108</v>
      </c>
      <c r="CN123" s="114"/>
      <c r="CO123" s="115" t="s">
        <v>102</v>
      </c>
      <c r="CP123" s="115" t="s">
        <v>102</v>
      </c>
      <c r="CQ123" s="115" t="s">
        <v>102</v>
      </c>
      <c r="CR123" s="115" t="s">
        <v>102</v>
      </c>
      <c r="CS123" s="116"/>
      <c r="CT123" s="117" t="s">
        <v>109</v>
      </c>
      <c r="CU123" s="117" t="s">
        <v>109</v>
      </c>
      <c r="CV123" s="83">
        <v>119</v>
      </c>
      <c r="CW123" s="83" t="s">
        <v>108</v>
      </c>
      <c r="CX123" s="83">
        <v>119</v>
      </c>
      <c r="CY123" s="83" t="s">
        <v>108</v>
      </c>
      <c r="CZ123" s="83">
        <v>6447</v>
      </c>
      <c r="DA123" s="83" t="s">
        <v>419</v>
      </c>
      <c r="DB123" s="83" t="s">
        <v>130</v>
      </c>
      <c r="DC123" s="83" t="s">
        <v>499</v>
      </c>
      <c r="DD123" s="83">
        <v>1168</v>
      </c>
      <c r="DE123" s="83" t="s">
        <v>444</v>
      </c>
      <c r="DF123" s="83" t="s">
        <v>130</v>
      </c>
      <c r="DG123" s="83" t="s">
        <v>499</v>
      </c>
      <c r="DH123" s="83"/>
      <c r="DI123" s="83">
        <v>0</v>
      </c>
      <c r="DJ123" s="83">
        <v>1</v>
      </c>
      <c r="DK123" s="83">
        <v>0</v>
      </c>
      <c r="DL123" s="83">
        <v>0</v>
      </c>
      <c r="DM123" s="83">
        <v>0</v>
      </c>
      <c r="DN123" s="83">
        <v>0</v>
      </c>
      <c r="DO123" s="83">
        <v>0</v>
      </c>
      <c r="DP123" s="83">
        <v>0</v>
      </c>
      <c r="DQ123" s="83">
        <v>0</v>
      </c>
      <c r="DR123" s="83">
        <v>0</v>
      </c>
      <c r="DS123" s="83">
        <v>0</v>
      </c>
      <c r="DT123" s="83">
        <v>3</v>
      </c>
      <c r="DU123" s="83">
        <v>3</v>
      </c>
      <c r="DV123" s="83">
        <v>0</v>
      </c>
      <c r="DW123" s="83">
        <v>0</v>
      </c>
      <c r="DX123" s="83">
        <v>3</v>
      </c>
      <c r="DY123" s="85">
        <v>43765</v>
      </c>
      <c r="DZ123" s="83" t="s">
        <v>4170</v>
      </c>
      <c r="EA123" s="83" t="s">
        <v>102</v>
      </c>
      <c r="EB123" s="83" t="s">
        <v>482</v>
      </c>
      <c r="EC123" s="83">
        <v>119</v>
      </c>
      <c r="ED123" s="83" t="s">
        <v>483</v>
      </c>
      <c r="EE123" s="83">
        <v>1</v>
      </c>
      <c r="EF123" s="83">
        <v>0</v>
      </c>
      <c r="EG123" s="83">
        <v>0</v>
      </c>
      <c r="EH123" s="83" t="s">
        <v>109</v>
      </c>
      <c r="EI123" s="83" t="s">
        <v>108</v>
      </c>
      <c r="EJ123" s="83" t="s">
        <v>583</v>
      </c>
      <c r="EK123" s="83">
        <v>0</v>
      </c>
      <c r="EL123" s="83">
        <v>0</v>
      </c>
      <c r="EM123" s="83">
        <v>1</v>
      </c>
      <c r="EN123" s="83" t="s">
        <v>497</v>
      </c>
      <c r="EO123" s="83"/>
      <c r="EP123" s="83" t="s">
        <v>436</v>
      </c>
      <c r="EQ123" s="136">
        <v>1</v>
      </c>
      <c r="ER123" s="136">
        <v>1</v>
      </c>
      <c r="ES123" s="136">
        <v>1</v>
      </c>
      <c r="ET123" s="136">
        <v>1</v>
      </c>
      <c r="EU123" s="215" t="s">
        <v>269</v>
      </c>
      <c r="EV123" s="136">
        <v>1</v>
      </c>
      <c r="EW123" s="136">
        <v>1</v>
      </c>
      <c r="EX123" s="136">
        <v>1</v>
      </c>
      <c r="EY123" s="136">
        <v>1</v>
      </c>
      <c r="EZ123" s="136">
        <v>1</v>
      </c>
      <c r="FP123" s="215" t="s">
        <v>592</v>
      </c>
      <c r="FQ123" s="136" t="b">
        <v>1</v>
      </c>
      <c r="FR123" s="136" t="b">
        <v>1</v>
      </c>
      <c r="FS123" s="136" t="b">
        <v>1</v>
      </c>
      <c r="FT123" s="136" t="b">
        <v>1</v>
      </c>
      <c r="FX123" s="215" t="s">
        <v>269</v>
      </c>
    </row>
    <row r="124" spans="1:180" ht="60" customHeight="1" x14ac:dyDescent="0.55000000000000004">
      <c r="A124" s="83" t="s">
        <v>130</v>
      </c>
      <c r="B124" s="83" t="s">
        <v>98</v>
      </c>
      <c r="C124" s="136">
        <v>875385</v>
      </c>
      <c r="D124" s="207" t="s">
        <v>629</v>
      </c>
      <c r="E124" s="208" t="s">
        <v>634</v>
      </c>
      <c r="F124" s="83" t="s">
        <v>108</v>
      </c>
      <c r="G124" s="85">
        <v>26341</v>
      </c>
      <c r="H124" s="83" t="s">
        <v>102</v>
      </c>
      <c r="I124" s="85">
        <v>34633</v>
      </c>
      <c r="J124" s="83" t="s">
        <v>228</v>
      </c>
      <c r="K124" s="216">
        <v>932678293118</v>
      </c>
      <c r="L124" s="83" t="s">
        <v>191</v>
      </c>
      <c r="M124" s="85">
        <v>43642</v>
      </c>
      <c r="N124" s="83">
        <v>98.3333333333334</v>
      </c>
      <c r="O124" s="83" t="s">
        <v>193</v>
      </c>
      <c r="P124" s="83" t="s">
        <v>181</v>
      </c>
      <c r="Q124" s="208" t="s">
        <v>5524</v>
      </c>
      <c r="R124" s="83" t="s">
        <v>102</v>
      </c>
      <c r="S124" s="83" t="s">
        <v>102</v>
      </c>
      <c r="T124" s="83" t="s">
        <v>131</v>
      </c>
      <c r="U124" s="83" t="s">
        <v>9243</v>
      </c>
      <c r="V124" s="83" t="s">
        <v>104</v>
      </c>
      <c r="W124" s="83" t="s">
        <v>105</v>
      </c>
      <c r="X124" s="86" t="s">
        <v>5524</v>
      </c>
      <c r="Y124" s="87" t="s">
        <v>102</v>
      </c>
      <c r="Z124" s="87" t="s">
        <v>102</v>
      </c>
      <c r="AA124" s="87" t="s">
        <v>131</v>
      </c>
      <c r="AB124" s="87" t="s">
        <v>9243</v>
      </c>
      <c r="AC124" s="87" t="s">
        <v>104</v>
      </c>
      <c r="AD124" s="87" t="s">
        <v>105</v>
      </c>
      <c r="AE124" s="87" t="s">
        <v>106</v>
      </c>
      <c r="AF124" s="86" t="s">
        <v>5524</v>
      </c>
      <c r="AG124" s="87" t="s">
        <v>177</v>
      </c>
      <c r="AH124" s="87" t="s">
        <v>9243</v>
      </c>
      <c r="AI124" s="87" t="s">
        <v>104</v>
      </c>
      <c r="AJ124" s="87" t="s">
        <v>204</v>
      </c>
      <c r="AK124" s="88"/>
      <c r="AL124" s="83" t="s">
        <v>107</v>
      </c>
      <c r="AM124" s="89" t="s">
        <v>454</v>
      </c>
      <c r="AN124" s="90" t="s">
        <v>416</v>
      </c>
      <c r="AO124" s="91" t="s">
        <v>643</v>
      </c>
      <c r="AP124" s="90">
        <v>8.3333333333333108</v>
      </c>
      <c r="AQ124" s="92" t="s">
        <v>102</v>
      </c>
      <c r="AR124" s="93" t="s">
        <v>102</v>
      </c>
      <c r="AS124" s="93" t="s">
        <v>102</v>
      </c>
      <c r="AT124" s="93" t="s">
        <v>102</v>
      </c>
      <c r="AU124" s="210" t="s">
        <v>645</v>
      </c>
      <c r="AV124" s="93" t="s">
        <v>185</v>
      </c>
      <c r="AW124" s="94" t="s">
        <v>102</v>
      </c>
      <c r="AX124" s="93" t="s">
        <v>105</v>
      </c>
      <c r="AY124" s="95" t="s">
        <v>104</v>
      </c>
      <c r="AZ124" s="93" t="s">
        <v>102</v>
      </c>
      <c r="BA124" s="93" t="s">
        <v>102</v>
      </c>
      <c r="BB124" s="93" t="s">
        <v>102</v>
      </c>
      <c r="BC124" s="93" t="s">
        <v>102</v>
      </c>
      <c r="BD124" s="96" t="s">
        <v>102</v>
      </c>
      <c r="BE124" s="90">
        <v>-51.1666666666667</v>
      </c>
      <c r="BF124" s="93" t="s">
        <v>102</v>
      </c>
      <c r="BG124" s="93" t="s">
        <v>102</v>
      </c>
      <c r="BH124" s="93" t="s">
        <v>102</v>
      </c>
      <c r="BI124" s="93" t="s">
        <v>102</v>
      </c>
      <c r="BJ124" s="210" t="s">
        <v>643</v>
      </c>
      <c r="BK124" s="93" t="s">
        <v>196</v>
      </c>
      <c r="BL124" s="97" t="s">
        <v>102</v>
      </c>
      <c r="BM124" s="93" t="s">
        <v>105</v>
      </c>
      <c r="BN124" s="93" t="s">
        <v>596</v>
      </c>
      <c r="BO124" s="93" t="s">
        <v>102</v>
      </c>
      <c r="BP124" s="98" t="s">
        <v>102</v>
      </c>
      <c r="BQ124" s="93" t="s">
        <v>102</v>
      </c>
      <c r="BR124" s="93" t="s">
        <v>102</v>
      </c>
      <c r="BS124" s="93" t="s">
        <v>102</v>
      </c>
      <c r="BT124" s="99" t="s">
        <v>591</v>
      </c>
      <c r="BU124" s="100" t="s">
        <v>10825</v>
      </c>
      <c r="BV124" s="101" t="s">
        <v>471</v>
      </c>
      <c r="BW124" s="136"/>
      <c r="BX124" s="103" t="s">
        <v>565</v>
      </c>
      <c r="BY124" s="104" t="s">
        <v>190</v>
      </c>
      <c r="BZ124" s="136"/>
      <c r="CA124" s="83" t="s">
        <v>599</v>
      </c>
      <c r="CB124" s="106" t="s">
        <v>647</v>
      </c>
      <c r="CC124" s="106" t="s">
        <v>6464</v>
      </c>
      <c r="CD124" s="107"/>
      <c r="CE124" s="108" t="s">
        <v>107</v>
      </c>
      <c r="CF124" s="108" t="s">
        <v>107</v>
      </c>
      <c r="CG124" s="109"/>
      <c r="CH124" s="110" t="s">
        <v>107</v>
      </c>
      <c r="CI124" s="111"/>
      <c r="CJ124" s="112">
        <v>6710</v>
      </c>
      <c r="CK124" s="113">
        <v>86</v>
      </c>
      <c r="CL124" s="114" t="s">
        <v>134</v>
      </c>
      <c r="CM124" s="114" t="s">
        <v>108</v>
      </c>
      <c r="CN124" s="114"/>
      <c r="CO124" s="115" t="s">
        <v>102</v>
      </c>
      <c r="CP124" s="115" t="s">
        <v>102</v>
      </c>
      <c r="CQ124" s="115" t="s">
        <v>102</v>
      </c>
      <c r="CR124" s="115" t="s">
        <v>102</v>
      </c>
      <c r="CS124" s="116"/>
      <c r="CT124" s="117" t="s">
        <v>109</v>
      </c>
      <c r="CU124" s="117" t="s">
        <v>109</v>
      </c>
      <c r="CV124" s="83">
        <v>120</v>
      </c>
      <c r="CW124" s="83" t="s">
        <v>108</v>
      </c>
      <c r="CX124" s="83">
        <v>120</v>
      </c>
      <c r="CY124" s="83" t="s">
        <v>108</v>
      </c>
      <c r="CZ124" s="83">
        <v>6448</v>
      </c>
      <c r="DA124" s="83" t="s">
        <v>419</v>
      </c>
      <c r="DB124" s="83" t="s">
        <v>130</v>
      </c>
      <c r="DC124" s="83" t="s">
        <v>499</v>
      </c>
      <c r="DD124" s="83">
        <v>1169</v>
      </c>
      <c r="DE124" s="83" t="s">
        <v>444</v>
      </c>
      <c r="DF124" s="83" t="s">
        <v>130</v>
      </c>
      <c r="DG124" s="83" t="s">
        <v>499</v>
      </c>
      <c r="DH124" s="83"/>
      <c r="DI124" s="83">
        <v>0</v>
      </c>
      <c r="DJ124" s="83">
        <v>1</v>
      </c>
      <c r="DK124" s="83">
        <v>0</v>
      </c>
      <c r="DL124" s="83">
        <v>0</v>
      </c>
      <c r="DM124" s="83">
        <v>0</v>
      </c>
      <c r="DN124" s="83">
        <v>0</v>
      </c>
      <c r="DO124" s="83">
        <v>0</v>
      </c>
      <c r="DP124" s="83">
        <v>0</v>
      </c>
      <c r="DQ124" s="83">
        <v>0</v>
      </c>
      <c r="DR124" s="83">
        <v>0</v>
      </c>
      <c r="DS124" s="83">
        <v>0</v>
      </c>
      <c r="DT124" s="83">
        <v>3</v>
      </c>
      <c r="DU124" s="83">
        <v>3</v>
      </c>
      <c r="DV124" s="83">
        <v>0</v>
      </c>
      <c r="DW124" s="83">
        <v>0</v>
      </c>
      <c r="DX124" s="83">
        <v>3</v>
      </c>
      <c r="DY124" s="85">
        <v>43766</v>
      </c>
      <c r="DZ124" s="83" t="s">
        <v>4171</v>
      </c>
      <c r="EA124" s="83" t="s">
        <v>102</v>
      </c>
      <c r="EB124" s="83" t="s">
        <v>482</v>
      </c>
      <c r="EC124" s="83">
        <v>120</v>
      </c>
      <c r="ED124" s="83" t="s">
        <v>483</v>
      </c>
      <c r="EE124" s="83">
        <v>1</v>
      </c>
      <c r="EF124" s="83">
        <v>0</v>
      </c>
      <c r="EG124" s="83">
        <v>0</v>
      </c>
      <c r="EH124" s="83" t="s">
        <v>109</v>
      </c>
      <c r="EI124" s="83" t="s">
        <v>108</v>
      </c>
      <c r="EJ124" s="83" t="s">
        <v>583</v>
      </c>
      <c r="EK124" s="83">
        <v>0</v>
      </c>
      <c r="EL124" s="83">
        <v>0</v>
      </c>
      <c r="EM124" s="83">
        <v>1</v>
      </c>
      <c r="EN124" s="83" t="s">
        <v>497</v>
      </c>
      <c r="EO124" s="83"/>
      <c r="EP124" s="83" t="s">
        <v>436</v>
      </c>
      <c r="EQ124" s="136">
        <v>1</v>
      </c>
      <c r="ER124" s="136">
        <v>1</v>
      </c>
      <c r="ES124" s="136">
        <v>1</v>
      </c>
      <c r="ET124" s="136">
        <v>1</v>
      </c>
      <c r="EU124" s="215" t="s">
        <v>269</v>
      </c>
      <c r="EV124" s="136">
        <v>1</v>
      </c>
      <c r="EW124" s="136">
        <v>1</v>
      </c>
      <c r="EX124" s="136">
        <v>1</v>
      </c>
      <c r="EY124" s="136">
        <v>1</v>
      </c>
      <c r="EZ124" s="136">
        <v>1</v>
      </c>
      <c r="FP124" s="215" t="s">
        <v>592</v>
      </c>
      <c r="FQ124" s="136" t="b">
        <v>1</v>
      </c>
      <c r="FR124" s="136" t="b">
        <v>1</v>
      </c>
      <c r="FS124" s="136" t="b">
        <v>1</v>
      </c>
      <c r="FT124" s="136" t="b">
        <v>1</v>
      </c>
      <c r="FX124" s="215" t="s">
        <v>269</v>
      </c>
    </row>
    <row r="125" spans="1:180" ht="60" customHeight="1" x14ac:dyDescent="0.55000000000000004">
      <c r="A125" s="83" t="s">
        <v>130</v>
      </c>
      <c r="B125" s="83" t="s">
        <v>98</v>
      </c>
      <c r="C125" s="136">
        <v>989612</v>
      </c>
      <c r="D125" s="207" t="s">
        <v>627</v>
      </c>
      <c r="E125" s="208" t="s">
        <v>630</v>
      </c>
      <c r="F125" s="83" t="s">
        <v>108</v>
      </c>
      <c r="G125" s="85">
        <v>20621</v>
      </c>
      <c r="H125" s="83" t="s">
        <v>102</v>
      </c>
      <c r="I125" s="85">
        <v>39794</v>
      </c>
      <c r="J125" s="83" t="s">
        <v>228</v>
      </c>
      <c r="K125" s="216">
        <v>570585191612</v>
      </c>
      <c r="L125" s="83" t="s">
        <v>191</v>
      </c>
      <c r="M125" s="85">
        <v>43631</v>
      </c>
      <c r="N125" s="83">
        <v>93.3333333333334</v>
      </c>
      <c r="O125" s="83" t="s">
        <v>180</v>
      </c>
      <c r="P125" s="83" t="s">
        <v>181</v>
      </c>
      <c r="Q125" s="208" t="s">
        <v>5528</v>
      </c>
      <c r="R125" s="83" t="s">
        <v>102</v>
      </c>
      <c r="S125" s="83" t="s">
        <v>102</v>
      </c>
      <c r="T125" s="83" t="s">
        <v>199</v>
      </c>
      <c r="U125" s="83" t="s">
        <v>9244</v>
      </c>
      <c r="V125" s="83" t="s">
        <v>104</v>
      </c>
      <c r="W125" s="83" t="s">
        <v>105</v>
      </c>
      <c r="X125" s="86" t="s">
        <v>5528</v>
      </c>
      <c r="Y125" s="87" t="s">
        <v>102</v>
      </c>
      <c r="Z125" s="87" t="s">
        <v>102</v>
      </c>
      <c r="AA125" s="87" t="s">
        <v>199</v>
      </c>
      <c r="AB125" s="87" t="s">
        <v>9244</v>
      </c>
      <c r="AC125" s="87" t="s">
        <v>104</v>
      </c>
      <c r="AD125" s="87" t="s">
        <v>105</v>
      </c>
      <c r="AE125" s="87" t="s">
        <v>106</v>
      </c>
      <c r="AF125" s="86" t="s">
        <v>5528</v>
      </c>
      <c r="AG125" s="87" t="s">
        <v>489</v>
      </c>
      <c r="AH125" s="87" t="s">
        <v>9245</v>
      </c>
      <c r="AI125" s="87" t="s">
        <v>104</v>
      </c>
      <c r="AJ125" s="87" t="s">
        <v>204</v>
      </c>
      <c r="AK125" s="88"/>
      <c r="AL125" s="83" t="s">
        <v>107</v>
      </c>
      <c r="AM125" s="89" t="s">
        <v>454</v>
      </c>
      <c r="AN125" s="90" t="s">
        <v>416</v>
      </c>
      <c r="AO125" s="91" t="s">
        <v>641</v>
      </c>
      <c r="AP125" s="90">
        <v>8.3333333333333108</v>
      </c>
      <c r="AQ125" s="92" t="s">
        <v>211</v>
      </c>
      <c r="AR125" s="93" t="s">
        <v>102</v>
      </c>
      <c r="AS125" s="93" t="s">
        <v>102</v>
      </c>
      <c r="AT125" s="93" t="s">
        <v>102</v>
      </c>
      <c r="AU125" s="210" t="s">
        <v>641</v>
      </c>
      <c r="AV125" s="93" t="s">
        <v>192</v>
      </c>
      <c r="AW125" s="94" t="s">
        <v>102</v>
      </c>
      <c r="AX125" s="93" t="s">
        <v>105</v>
      </c>
      <c r="AY125" s="95" t="s">
        <v>188</v>
      </c>
      <c r="AZ125" s="93" t="s">
        <v>102</v>
      </c>
      <c r="BA125" s="93" t="s">
        <v>9246</v>
      </c>
      <c r="BB125" s="93" t="s">
        <v>102</v>
      </c>
      <c r="BC125" s="93" t="s">
        <v>102</v>
      </c>
      <c r="BD125" s="96" t="s">
        <v>102</v>
      </c>
      <c r="BE125" s="90">
        <v>-51.6666666666667</v>
      </c>
      <c r="BF125" s="93" t="s">
        <v>211</v>
      </c>
      <c r="BG125" s="93" t="s">
        <v>102</v>
      </c>
      <c r="BH125" s="93" t="s">
        <v>102</v>
      </c>
      <c r="BI125" s="93" t="s">
        <v>102</v>
      </c>
      <c r="BJ125" s="210" t="s">
        <v>646</v>
      </c>
      <c r="BK125" s="93" t="s">
        <v>182</v>
      </c>
      <c r="BL125" s="97" t="s">
        <v>102</v>
      </c>
      <c r="BM125" s="93" t="s">
        <v>105</v>
      </c>
      <c r="BN125" s="93" t="s">
        <v>104</v>
      </c>
      <c r="BO125" s="93" t="s">
        <v>102</v>
      </c>
      <c r="BP125" s="98">
        <v>20180247</v>
      </c>
      <c r="BQ125" s="93" t="s">
        <v>102</v>
      </c>
      <c r="BR125" s="93" t="s">
        <v>102</v>
      </c>
      <c r="BS125" s="93" t="s">
        <v>102</v>
      </c>
      <c r="BT125" s="99" t="s">
        <v>591</v>
      </c>
      <c r="BU125" s="100" t="s">
        <v>10826</v>
      </c>
      <c r="BV125" s="101" t="s">
        <v>471</v>
      </c>
      <c r="BW125" s="136"/>
      <c r="BX125" s="103" t="s">
        <v>565</v>
      </c>
      <c r="BY125" s="104" t="s">
        <v>190</v>
      </c>
      <c r="BZ125" s="136"/>
      <c r="CA125" s="83" t="s">
        <v>599</v>
      </c>
      <c r="CB125" s="106" t="s">
        <v>647</v>
      </c>
      <c r="CC125" s="106" t="s">
        <v>6476</v>
      </c>
      <c r="CD125" s="107"/>
      <c r="CE125" s="108" t="s">
        <v>107</v>
      </c>
      <c r="CF125" s="108" t="s">
        <v>107</v>
      </c>
      <c r="CG125" s="109"/>
      <c r="CH125" s="110" t="s">
        <v>107</v>
      </c>
      <c r="CI125" s="111"/>
      <c r="CJ125" s="112">
        <v>6710</v>
      </c>
      <c r="CK125" s="113">
        <v>86</v>
      </c>
      <c r="CL125" s="114" t="s">
        <v>134</v>
      </c>
      <c r="CM125" s="114" t="s">
        <v>108</v>
      </c>
      <c r="CN125" s="114"/>
      <c r="CO125" s="115" t="s">
        <v>102</v>
      </c>
      <c r="CP125" s="115" t="s">
        <v>102</v>
      </c>
      <c r="CQ125" s="115" t="s">
        <v>102</v>
      </c>
      <c r="CR125" s="115" t="s">
        <v>102</v>
      </c>
      <c r="CS125" s="116"/>
      <c r="CT125" s="117" t="s">
        <v>109</v>
      </c>
      <c r="CU125" s="117" t="s">
        <v>109</v>
      </c>
      <c r="CV125" s="83">
        <v>121</v>
      </c>
      <c r="CW125" s="83" t="s">
        <v>108</v>
      </c>
      <c r="CX125" s="83">
        <v>121</v>
      </c>
      <c r="CY125" s="83" t="s">
        <v>108</v>
      </c>
      <c r="CZ125" s="83">
        <v>6449</v>
      </c>
      <c r="DA125" s="83" t="s">
        <v>419</v>
      </c>
      <c r="DB125" s="83" t="s">
        <v>130</v>
      </c>
      <c r="DC125" s="83" t="s">
        <v>499</v>
      </c>
      <c r="DD125" s="83">
        <v>1170</v>
      </c>
      <c r="DE125" s="83" t="s">
        <v>444</v>
      </c>
      <c r="DF125" s="83" t="s">
        <v>130</v>
      </c>
      <c r="DG125" s="83" t="s">
        <v>499</v>
      </c>
      <c r="DH125" s="83"/>
      <c r="DI125" s="83">
        <v>0</v>
      </c>
      <c r="DJ125" s="83">
        <v>1</v>
      </c>
      <c r="DK125" s="83">
        <v>0</v>
      </c>
      <c r="DL125" s="83">
        <v>0</v>
      </c>
      <c r="DM125" s="83">
        <v>0</v>
      </c>
      <c r="DN125" s="83">
        <v>0</v>
      </c>
      <c r="DO125" s="83">
        <v>0</v>
      </c>
      <c r="DP125" s="83">
        <v>0</v>
      </c>
      <c r="DQ125" s="83">
        <v>0</v>
      </c>
      <c r="DR125" s="83">
        <v>0</v>
      </c>
      <c r="DS125" s="83">
        <v>0</v>
      </c>
      <c r="DT125" s="83">
        <v>3</v>
      </c>
      <c r="DU125" s="83">
        <v>3</v>
      </c>
      <c r="DV125" s="83">
        <v>0</v>
      </c>
      <c r="DW125" s="83">
        <v>0</v>
      </c>
      <c r="DX125" s="83">
        <v>3</v>
      </c>
      <c r="DY125" s="85">
        <v>43767</v>
      </c>
      <c r="DZ125" s="83" t="s">
        <v>4172</v>
      </c>
      <c r="EA125" s="83" t="s">
        <v>102</v>
      </c>
      <c r="EB125" s="83" t="s">
        <v>482</v>
      </c>
      <c r="EC125" s="83">
        <v>121</v>
      </c>
      <c r="ED125" s="83" t="s">
        <v>483</v>
      </c>
      <c r="EE125" s="83">
        <v>1</v>
      </c>
      <c r="EF125" s="83">
        <v>0</v>
      </c>
      <c r="EG125" s="83">
        <v>0</v>
      </c>
      <c r="EH125" s="83" t="s">
        <v>109</v>
      </c>
      <c r="EI125" s="83" t="s">
        <v>108</v>
      </c>
      <c r="EJ125" s="83" t="s">
        <v>583</v>
      </c>
      <c r="EK125" s="83">
        <v>0</v>
      </c>
      <c r="EL125" s="83">
        <v>0</v>
      </c>
      <c r="EM125" s="83">
        <v>1</v>
      </c>
      <c r="EN125" s="83" t="s">
        <v>497</v>
      </c>
      <c r="EO125" s="83"/>
      <c r="EP125" s="83" t="s">
        <v>436</v>
      </c>
      <c r="EQ125" s="136">
        <v>1</v>
      </c>
      <c r="ER125" s="136">
        <v>1</v>
      </c>
      <c r="ES125" s="136">
        <v>1</v>
      </c>
      <c r="ET125" s="136">
        <v>1</v>
      </c>
      <c r="EU125" s="215" t="s">
        <v>269</v>
      </c>
      <c r="EV125" s="136">
        <v>1</v>
      </c>
      <c r="EW125" s="136">
        <v>1</v>
      </c>
      <c r="EX125" s="136">
        <v>1</v>
      </c>
      <c r="EY125" s="136">
        <v>1</v>
      </c>
      <c r="EZ125" s="136">
        <v>1</v>
      </c>
      <c r="FP125" s="215" t="s">
        <v>592</v>
      </c>
      <c r="FQ125" s="136" t="b">
        <v>1</v>
      </c>
      <c r="FR125" s="136" t="b">
        <v>1</v>
      </c>
      <c r="FS125" s="136" t="b">
        <v>1</v>
      </c>
      <c r="FT125" s="136" t="b">
        <v>1</v>
      </c>
      <c r="FX125" s="215" t="s">
        <v>269</v>
      </c>
    </row>
    <row r="126" spans="1:180" ht="60" customHeight="1" x14ac:dyDescent="0.55000000000000004">
      <c r="A126" s="83" t="s">
        <v>130</v>
      </c>
      <c r="B126" s="83" t="s">
        <v>98</v>
      </c>
      <c r="C126" s="136">
        <v>810574</v>
      </c>
      <c r="D126" s="207" t="s">
        <v>628</v>
      </c>
      <c r="E126" s="208" t="s">
        <v>633</v>
      </c>
      <c r="F126" s="83" t="s">
        <v>108</v>
      </c>
      <c r="G126" s="85">
        <v>22744</v>
      </c>
      <c r="H126" s="83" t="s">
        <v>102</v>
      </c>
      <c r="I126" s="85">
        <v>39772</v>
      </c>
      <c r="J126" s="83" t="s">
        <v>228</v>
      </c>
      <c r="K126" s="216">
        <v>719602096373</v>
      </c>
      <c r="L126" s="83" t="s">
        <v>191</v>
      </c>
      <c r="M126" s="85">
        <v>43619</v>
      </c>
      <c r="N126" s="83">
        <v>88.3333333333334</v>
      </c>
      <c r="O126" s="83" t="s">
        <v>193</v>
      </c>
      <c r="P126" s="83" t="s">
        <v>181</v>
      </c>
      <c r="Q126" s="208" t="s">
        <v>5532</v>
      </c>
      <c r="R126" s="83" t="s">
        <v>102</v>
      </c>
      <c r="S126" s="83" t="s">
        <v>102</v>
      </c>
      <c r="T126" s="83" t="s">
        <v>133</v>
      </c>
      <c r="U126" s="83" t="s">
        <v>9247</v>
      </c>
      <c r="V126" s="83" t="s">
        <v>111</v>
      </c>
      <c r="W126" s="83" t="s">
        <v>105</v>
      </c>
      <c r="X126" s="86" t="s">
        <v>5532</v>
      </c>
      <c r="Y126" s="87" t="s">
        <v>102</v>
      </c>
      <c r="Z126" s="87" t="s">
        <v>102</v>
      </c>
      <c r="AA126" s="87" t="s">
        <v>133</v>
      </c>
      <c r="AB126" s="87" t="s">
        <v>9247</v>
      </c>
      <c r="AC126" s="87" t="s">
        <v>111</v>
      </c>
      <c r="AD126" s="87" t="s">
        <v>105</v>
      </c>
      <c r="AE126" s="87" t="s">
        <v>106</v>
      </c>
      <c r="AF126" s="86" t="s">
        <v>5532</v>
      </c>
      <c r="AG126" s="87" t="s">
        <v>486</v>
      </c>
      <c r="AH126" s="87" t="s">
        <v>9247</v>
      </c>
      <c r="AI126" s="87" t="s">
        <v>111</v>
      </c>
      <c r="AJ126" s="87" t="s">
        <v>204</v>
      </c>
      <c r="AK126" s="88"/>
      <c r="AL126" s="83" t="s">
        <v>107</v>
      </c>
      <c r="AM126" s="89" t="s">
        <v>454</v>
      </c>
      <c r="AN126" s="90" t="s">
        <v>416</v>
      </c>
      <c r="AO126" s="91" t="s">
        <v>642</v>
      </c>
      <c r="AP126" s="90">
        <v>8.3333333333333108</v>
      </c>
      <c r="AQ126" s="92" t="s">
        <v>102</v>
      </c>
      <c r="AR126" s="93" t="s">
        <v>102</v>
      </c>
      <c r="AS126" s="93" t="s">
        <v>102</v>
      </c>
      <c r="AT126" s="93" t="s">
        <v>102</v>
      </c>
      <c r="AU126" s="210" t="s">
        <v>644</v>
      </c>
      <c r="AV126" s="93" t="s">
        <v>185</v>
      </c>
      <c r="AW126" s="94" t="s">
        <v>102</v>
      </c>
      <c r="AX126" s="93" t="s">
        <v>183</v>
      </c>
      <c r="AY126" s="95" t="s">
        <v>111</v>
      </c>
      <c r="AZ126" s="93" t="s">
        <v>102</v>
      </c>
      <c r="BA126" s="93" t="s">
        <v>102</v>
      </c>
      <c r="BB126" s="93" t="s">
        <v>102</v>
      </c>
      <c r="BC126" s="93" t="s">
        <v>102</v>
      </c>
      <c r="BD126" s="96" t="s">
        <v>102</v>
      </c>
      <c r="BE126" s="90">
        <v>-52.1666666666667</v>
      </c>
      <c r="BF126" s="93" t="s">
        <v>102</v>
      </c>
      <c r="BG126" s="93" t="s">
        <v>102</v>
      </c>
      <c r="BH126" s="93" t="s">
        <v>102</v>
      </c>
      <c r="BI126" s="93" t="s">
        <v>102</v>
      </c>
      <c r="BJ126" s="210" t="s">
        <v>642</v>
      </c>
      <c r="BK126" s="93" t="s">
        <v>192</v>
      </c>
      <c r="BL126" s="97" t="s">
        <v>102</v>
      </c>
      <c r="BM126" s="93" t="s">
        <v>183</v>
      </c>
      <c r="BN126" s="93" t="s">
        <v>106</v>
      </c>
      <c r="BO126" s="93" t="s">
        <v>102</v>
      </c>
      <c r="BP126" s="98" t="s">
        <v>102</v>
      </c>
      <c r="BQ126" s="93" t="s">
        <v>102</v>
      </c>
      <c r="BR126" s="93" t="s">
        <v>102</v>
      </c>
      <c r="BS126" s="93" t="s">
        <v>102</v>
      </c>
      <c r="BT126" s="99" t="s">
        <v>591</v>
      </c>
      <c r="BU126" s="100" t="s">
        <v>10827</v>
      </c>
      <c r="BV126" s="101" t="s">
        <v>471</v>
      </c>
      <c r="BW126" s="136"/>
      <c r="BX126" s="103" t="s">
        <v>565</v>
      </c>
      <c r="BY126" s="104" t="s">
        <v>190</v>
      </c>
      <c r="BZ126" s="136"/>
      <c r="CA126" s="83" t="s">
        <v>599</v>
      </c>
      <c r="CB126" s="106" t="s">
        <v>647</v>
      </c>
      <c r="CC126" s="106" t="s">
        <v>6488</v>
      </c>
      <c r="CD126" s="107"/>
      <c r="CE126" s="108" t="s">
        <v>107</v>
      </c>
      <c r="CF126" s="108" t="s">
        <v>107</v>
      </c>
      <c r="CG126" s="109"/>
      <c r="CH126" s="110" t="s">
        <v>107</v>
      </c>
      <c r="CI126" s="111"/>
      <c r="CJ126" s="112">
        <v>6710</v>
      </c>
      <c r="CK126" s="113">
        <v>86</v>
      </c>
      <c r="CL126" s="114" t="s">
        <v>134</v>
      </c>
      <c r="CM126" s="114" t="s">
        <v>108</v>
      </c>
      <c r="CN126" s="114"/>
      <c r="CO126" s="115" t="s">
        <v>102</v>
      </c>
      <c r="CP126" s="115" t="s">
        <v>102</v>
      </c>
      <c r="CQ126" s="115" t="s">
        <v>102</v>
      </c>
      <c r="CR126" s="115" t="s">
        <v>102</v>
      </c>
      <c r="CS126" s="116"/>
      <c r="CT126" s="117" t="s">
        <v>109</v>
      </c>
      <c r="CU126" s="117" t="s">
        <v>109</v>
      </c>
      <c r="CV126" s="83">
        <v>122</v>
      </c>
      <c r="CW126" s="83" t="s">
        <v>108</v>
      </c>
      <c r="CX126" s="83">
        <v>122</v>
      </c>
      <c r="CY126" s="83" t="s">
        <v>108</v>
      </c>
      <c r="CZ126" s="83">
        <v>6450</v>
      </c>
      <c r="DA126" s="83" t="s">
        <v>419</v>
      </c>
      <c r="DB126" s="83" t="s">
        <v>130</v>
      </c>
      <c r="DC126" s="83" t="s">
        <v>499</v>
      </c>
      <c r="DD126" s="83">
        <v>1171</v>
      </c>
      <c r="DE126" s="83" t="s">
        <v>444</v>
      </c>
      <c r="DF126" s="83" t="s">
        <v>130</v>
      </c>
      <c r="DG126" s="83" t="s">
        <v>499</v>
      </c>
      <c r="DH126" s="83"/>
      <c r="DI126" s="83">
        <v>0</v>
      </c>
      <c r="DJ126" s="83">
        <v>1</v>
      </c>
      <c r="DK126" s="83">
        <v>0</v>
      </c>
      <c r="DL126" s="83">
        <v>0</v>
      </c>
      <c r="DM126" s="83">
        <v>0</v>
      </c>
      <c r="DN126" s="83">
        <v>0</v>
      </c>
      <c r="DO126" s="83">
        <v>0</v>
      </c>
      <c r="DP126" s="83">
        <v>0</v>
      </c>
      <c r="DQ126" s="83">
        <v>0</v>
      </c>
      <c r="DR126" s="83">
        <v>0</v>
      </c>
      <c r="DS126" s="83">
        <v>0</v>
      </c>
      <c r="DT126" s="83">
        <v>3</v>
      </c>
      <c r="DU126" s="83">
        <v>3</v>
      </c>
      <c r="DV126" s="83">
        <v>0</v>
      </c>
      <c r="DW126" s="83">
        <v>0</v>
      </c>
      <c r="DX126" s="83">
        <v>3</v>
      </c>
      <c r="DY126" s="85">
        <v>43768</v>
      </c>
      <c r="DZ126" s="83" t="s">
        <v>4173</v>
      </c>
      <c r="EA126" s="83" t="s">
        <v>102</v>
      </c>
      <c r="EB126" s="83" t="s">
        <v>482</v>
      </c>
      <c r="EC126" s="83">
        <v>122</v>
      </c>
      <c r="ED126" s="83" t="s">
        <v>483</v>
      </c>
      <c r="EE126" s="83">
        <v>1</v>
      </c>
      <c r="EF126" s="83">
        <v>0</v>
      </c>
      <c r="EG126" s="83">
        <v>0</v>
      </c>
      <c r="EH126" s="83" t="s">
        <v>109</v>
      </c>
      <c r="EI126" s="83" t="s">
        <v>108</v>
      </c>
      <c r="EJ126" s="83" t="s">
        <v>583</v>
      </c>
      <c r="EK126" s="83">
        <v>0</v>
      </c>
      <c r="EL126" s="83">
        <v>0</v>
      </c>
      <c r="EM126" s="83">
        <v>1</v>
      </c>
      <c r="EN126" s="83" t="s">
        <v>497</v>
      </c>
      <c r="EO126" s="83"/>
      <c r="EP126" s="83" t="s">
        <v>436</v>
      </c>
      <c r="EQ126" s="136">
        <v>1</v>
      </c>
      <c r="ER126" s="136">
        <v>1</v>
      </c>
      <c r="ES126" s="136">
        <v>1</v>
      </c>
      <c r="ET126" s="136">
        <v>1</v>
      </c>
      <c r="EU126" s="215" t="s">
        <v>269</v>
      </c>
      <c r="EV126" s="136">
        <v>1</v>
      </c>
      <c r="EW126" s="136">
        <v>1</v>
      </c>
      <c r="EX126" s="136">
        <v>1</v>
      </c>
      <c r="EY126" s="136">
        <v>1</v>
      </c>
      <c r="EZ126" s="136">
        <v>1</v>
      </c>
      <c r="FP126" s="215" t="s">
        <v>592</v>
      </c>
      <c r="FQ126" s="136" t="b">
        <v>1</v>
      </c>
      <c r="FR126" s="136" t="b">
        <v>1</v>
      </c>
      <c r="FS126" s="136" t="b">
        <v>1</v>
      </c>
      <c r="FT126" s="136" t="b">
        <v>1</v>
      </c>
      <c r="FX126" s="215" t="s">
        <v>269</v>
      </c>
    </row>
    <row r="127" spans="1:180" ht="60" customHeight="1" x14ac:dyDescent="0.55000000000000004">
      <c r="A127" s="83" t="s">
        <v>130</v>
      </c>
      <c r="B127" s="83" t="s">
        <v>98</v>
      </c>
      <c r="C127" s="136">
        <v>216366</v>
      </c>
      <c r="D127" s="207" t="s">
        <v>629</v>
      </c>
      <c r="E127" s="208" t="s">
        <v>634</v>
      </c>
      <c r="F127" s="83" t="s">
        <v>108</v>
      </c>
      <c r="G127" s="85">
        <v>26341</v>
      </c>
      <c r="H127" s="83" t="s">
        <v>102</v>
      </c>
      <c r="I127" s="85">
        <v>34633</v>
      </c>
      <c r="J127" s="83" t="s">
        <v>228</v>
      </c>
      <c r="K127" s="216">
        <v>531852926996</v>
      </c>
      <c r="L127" s="83" t="s">
        <v>191</v>
      </c>
      <c r="M127" s="85">
        <v>43642</v>
      </c>
      <c r="N127" s="83">
        <v>83.3333333333334</v>
      </c>
      <c r="O127" s="83" t="s">
        <v>193</v>
      </c>
      <c r="P127" s="83" t="s">
        <v>181</v>
      </c>
      <c r="Q127" s="208" t="s">
        <v>5536</v>
      </c>
      <c r="R127" s="83" t="s">
        <v>102</v>
      </c>
      <c r="S127" s="83" t="s">
        <v>102</v>
      </c>
      <c r="T127" s="83" t="s">
        <v>131</v>
      </c>
      <c r="U127" s="83" t="s">
        <v>9248</v>
      </c>
      <c r="V127" s="83" t="s">
        <v>104</v>
      </c>
      <c r="W127" s="83" t="s">
        <v>105</v>
      </c>
      <c r="X127" s="86" t="s">
        <v>5536</v>
      </c>
      <c r="Y127" s="87" t="s">
        <v>102</v>
      </c>
      <c r="Z127" s="87" t="s">
        <v>102</v>
      </c>
      <c r="AA127" s="87" t="s">
        <v>131</v>
      </c>
      <c r="AB127" s="87" t="s">
        <v>9248</v>
      </c>
      <c r="AC127" s="87" t="s">
        <v>104</v>
      </c>
      <c r="AD127" s="87" t="s">
        <v>105</v>
      </c>
      <c r="AE127" s="87" t="s">
        <v>106</v>
      </c>
      <c r="AF127" s="86" t="s">
        <v>5536</v>
      </c>
      <c r="AG127" s="87" t="s">
        <v>177</v>
      </c>
      <c r="AH127" s="87" t="s">
        <v>9248</v>
      </c>
      <c r="AI127" s="87" t="s">
        <v>104</v>
      </c>
      <c r="AJ127" s="87" t="s">
        <v>204</v>
      </c>
      <c r="AK127" s="88"/>
      <c r="AL127" s="83" t="s">
        <v>107</v>
      </c>
      <c r="AM127" s="89" t="s">
        <v>454</v>
      </c>
      <c r="AN127" s="90" t="s">
        <v>416</v>
      </c>
      <c r="AO127" s="91" t="s">
        <v>643</v>
      </c>
      <c r="AP127" s="90">
        <v>8.3333333333333108</v>
      </c>
      <c r="AQ127" s="92" t="s">
        <v>102</v>
      </c>
      <c r="AR127" s="93" t="s">
        <v>102</v>
      </c>
      <c r="AS127" s="93" t="s">
        <v>102</v>
      </c>
      <c r="AT127" s="93" t="s">
        <v>102</v>
      </c>
      <c r="AU127" s="210" t="s">
        <v>645</v>
      </c>
      <c r="AV127" s="93" t="s">
        <v>185</v>
      </c>
      <c r="AW127" s="94" t="s">
        <v>102</v>
      </c>
      <c r="AX127" s="93" t="s">
        <v>105</v>
      </c>
      <c r="AY127" s="95" t="s">
        <v>104</v>
      </c>
      <c r="AZ127" s="93" t="s">
        <v>102</v>
      </c>
      <c r="BA127" s="93" t="s">
        <v>102</v>
      </c>
      <c r="BB127" s="93" t="s">
        <v>102</v>
      </c>
      <c r="BC127" s="93" t="s">
        <v>102</v>
      </c>
      <c r="BD127" s="96" t="s">
        <v>102</v>
      </c>
      <c r="BE127" s="90">
        <v>-52.6666666666667</v>
      </c>
      <c r="BF127" s="93" t="s">
        <v>102</v>
      </c>
      <c r="BG127" s="93" t="s">
        <v>102</v>
      </c>
      <c r="BH127" s="93" t="s">
        <v>102</v>
      </c>
      <c r="BI127" s="93" t="s">
        <v>102</v>
      </c>
      <c r="BJ127" s="210" t="s">
        <v>643</v>
      </c>
      <c r="BK127" s="93" t="s">
        <v>196</v>
      </c>
      <c r="BL127" s="97" t="s">
        <v>102</v>
      </c>
      <c r="BM127" s="93" t="s">
        <v>105</v>
      </c>
      <c r="BN127" s="93" t="s">
        <v>596</v>
      </c>
      <c r="BO127" s="93" t="s">
        <v>102</v>
      </c>
      <c r="BP127" s="98" t="s">
        <v>102</v>
      </c>
      <c r="BQ127" s="93" t="s">
        <v>102</v>
      </c>
      <c r="BR127" s="93" t="s">
        <v>102</v>
      </c>
      <c r="BS127" s="93" t="s">
        <v>102</v>
      </c>
      <c r="BT127" s="99" t="s">
        <v>591</v>
      </c>
      <c r="BU127" s="100" t="s">
        <v>10828</v>
      </c>
      <c r="BV127" s="101" t="s">
        <v>471</v>
      </c>
      <c r="BW127" s="136"/>
      <c r="BX127" s="103" t="s">
        <v>565</v>
      </c>
      <c r="BY127" s="104" t="s">
        <v>190</v>
      </c>
      <c r="BZ127" s="136"/>
      <c r="CA127" s="83" t="s">
        <v>599</v>
      </c>
      <c r="CB127" s="106" t="s">
        <v>647</v>
      </c>
      <c r="CC127" s="106" t="s">
        <v>6500</v>
      </c>
      <c r="CD127" s="107"/>
      <c r="CE127" s="108" t="s">
        <v>107</v>
      </c>
      <c r="CF127" s="108" t="s">
        <v>107</v>
      </c>
      <c r="CG127" s="109"/>
      <c r="CH127" s="110" t="s">
        <v>107</v>
      </c>
      <c r="CI127" s="111"/>
      <c r="CJ127" s="112">
        <v>6710</v>
      </c>
      <c r="CK127" s="113">
        <v>86</v>
      </c>
      <c r="CL127" s="114" t="s">
        <v>134</v>
      </c>
      <c r="CM127" s="114" t="s">
        <v>108</v>
      </c>
      <c r="CN127" s="114"/>
      <c r="CO127" s="115" t="s">
        <v>102</v>
      </c>
      <c r="CP127" s="115" t="s">
        <v>102</v>
      </c>
      <c r="CQ127" s="115" t="s">
        <v>102</v>
      </c>
      <c r="CR127" s="115" t="s">
        <v>102</v>
      </c>
      <c r="CS127" s="116"/>
      <c r="CT127" s="117" t="s">
        <v>109</v>
      </c>
      <c r="CU127" s="117" t="s">
        <v>109</v>
      </c>
      <c r="CV127" s="83">
        <v>123</v>
      </c>
      <c r="CW127" s="83" t="s">
        <v>108</v>
      </c>
      <c r="CX127" s="83">
        <v>123</v>
      </c>
      <c r="CY127" s="83" t="s">
        <v>108</v>
      </c>
      <c r="CZ127" s="83">
        <v>6451</v>
      </c>
      <c r="DA127" s="83" t="s">
        <v>419</v>
      </c>
      <c r="DB127" s="83" t="s">
        <v>130</v>
      </c>
      <c r="DC127" s="83" t="s">
        <v>499</v>
      </c>
      <c r="DD127" s="83">
        <v>1172</v>
      </c>
      <c r="DE127" s="83" t="s">
        <v>444</v>
      </c>
      <c r="DF127" s="83" t="s">
        <v>130</v>
      </c>
      <c r="DG127" s="83" t="s">
        <v>499</v>
      </c>
      <c r="DH127" s="83"/>
      <c r="DI127" s="83">
        <v>0</v>
      </c>
      <c r="DJ127" s="83">
        <v>1</v>
      </c>
      <c r="DK127" s="83">
        <v>0</v>
      </c>
      <c r="DL127" s="83">
        <v>0</v>
      </c>
      <c r="DM127" s="83">
        <v>0</v>
      </c>
      <c r="DN127" s="83">
        <v>0</v>
      </c>
      <c r="DO127" s="83">
        <v>0</v>
      </c>
      <c r="DP127" s="83">
        <v>0</v>
      </c>
      <c r="DQ127" s="83">
        <v>0</v>
      </c>
      <c r="DR127" s="83">
        <v>0</v>
      </c>
      <c r="DS127" s="83">
        <v>0</v>
      </c>
      <c r="DT127" s="83">
        <v>3</v>
      </c>
      <c r="DU127" s="83">
        <v>3</v>
      </c>
      <c r="DV127" s="83">
        <v>0</v>
      </c>
      <c r="DW127" s="83">
        <v>0</v>
      </c>
      <c r="DX127" s="83">
        <v>3</v>
      </c>
      <c r="DY127" s="85">
        <v>43769</v>
      </c>
      <c r="DZ127" s="83" t="s">
        <v>4174</v>
      </c>
      <c r="EA127" s="83" t="s">
        <v>102</v>
      </c>
      <c r="EB127" s="83" t="s">
        <v>482</v>
      </c>
      <c r="EC127" s="83">
        <v>123</v>
      </c>
      <c r="ED127" s="83" t="s">
        <v>483</v>
      </c>
      <c r="EE127" s="83">
        <v>1</v>
      </c>
      <c r="EF127" s="83">
        <v>0</v>
      </c>
      <c r="EG127" s="83">
        <v>0</v>
      </c>
      <c r="EH127" s="83" t="s">
        <v>109</v>
      </c>
      <c r="EI127" s="83" t="s">
        <v>108</v>
      </c>
      <c r="EJ127" s="83" t="s">
        <v>583</v>
      </c>
      <c r="EK127" s="83">
        <v>0</v>
      </c>
      <c r="EL127" s="83">
        <v>0</v>
      </c>
      <c r="EM127" s="83">
        <v>1</v>
      </c>
      <c r="EN127" s="83" t="s">
        <v>497</v>
      </c>
      <c r="EO127" s="83"/>
      <c r="EP127" s="83" t="s">
        <v>436</v>
      </c>
      <c r="EQ127" s="136">
        <v>1</v>
      </c>
      <c r="ER127" s="136">
        <v>1</v>
      </c>
      <c r="ES127" s="136">
        <v>1</v>
      </c>
      <c r="ET127" s="136">
        <v>1</v>
      </c>
      <c r="EU127" s="215" t="s">
        <v>269</v>
      </c>
      <c r="EV127" s="136">
        <v>1</v>
      </c>
      <c r="EW127" s="136">
        <v>1</v>
      </c>
      <c r="EX127" s="136">
        <v>1</v>
      </c>
      <c r="EY127" s="136">
        <v>1</v>
      </c>
      <c r="EZ127" s="136">
        <v>1</v>
      </c>
      <c r="FP127" s="215" t="s">
        <v>592</v>
      </c>
      <c r="FQ127" s="136" t="b">
        <v>1</v>
      </c>
      <c r="FR127" s="136" t="b">
        <v>1</v>
      </c>
      <c r="FS127" s="136" t="b">
        <v>1</v>
      </c>
      <c r="FT127" s="136" t="b">
        <v>1</v>
      </c>
      <c r="FX127" s="215" t="s">
        <v>269</v>
      </c>
    </row>
    <row r="128" spans="1:180" ht="60" customHeight="1" x14ac:dyDescent="0.55000000000000004">
      <c r="A128" s="83" t="s">
        <v>130</v>
      </c>
      <c r="B128" s="83" t="s">
        <v>98</v>
      </c>
      <c r="C128" s="136">
        <v>831271</v>
      </c>
      <c r="D128" s="207" t="s">
        <v>627</v>
      </c>
      <c r="E128" s="208" t="s">
        <v>630</v>
      </c>
      <c r="F128" s="83" t="s">
        <v>108</v>
      </c>
      <c r="G128" s="85">
        <v>20621</v>
      </c>
      <c r="H128" s="83" t="s">
        <v>102</v>
      </c>
      <c r="I128" s="85">
        <v>39794</v>
      </c>
      <c r="J128" s="83" t="s">
        <v>228</v>
      </c>
      <c r="K128" s="216">
        <v>766435961977</v>
      </c>
      <c r="L128" s="83" t="s">
        <v>191</v>
      </c>
      <c r="M128" s="85">
        <v>43631</v>
      </c>
      <c r="N128" s="83">
        <v>78.3333333333334</v>
      </c>
      <c r="O128" s="83" t="s">
        <v>180</v>
      </c>
      <c r="P128" s="83" t="s">
        <v>181</v>
      </c>
      <c r="Q128" s="208" t="s">
        <v>5540</v>
      </c>
      <c r="R128" s="83" t="s">
        <v>102</v>
      </c>
      <c r="S128" s="83" t="s">
        <v>102</v>
      </c>
      <c r="T128" s="83" t="s">
        <v>199</v>
      </c>
      <c r="U128" s="83" t="s">
        <v>9249</v>
      </c>
      <c r="V128" s="83" t="s">
        <v>104</v>
      </c>
      <c r="W128" s="83" t="s">
        <v>105</v>
      </c>
      <c r="X128" s="86" t="s">
        <v>5540</v>
      </c>
      <c r="Y128" s="87" t="s">
        <v>102</v>
      </c>
      <c r="Z128" s="87" t="s">
        <v>102</v>
      </c>
      <c r="AA128" s="87" t="s">
        <v>199</v>
      </c>
      <c r="AB128" s="87" t="s">
        <v>9249</v>
      </c>
      <c r="AC128" s="87" t="s">
        <v>104</v>
      </c>
      <c r="AD128" s="87" t="s">
        <v>105</v>
      </c>
      <c r="AE128" s="87" t="s">
        <v>106</v>
      </c>
      <c r="AF128" s="86" t="s">
        <v>5540</v>
      </c>
      <c r="AG128" s="87" t="s">
        <v>489</v>
      </c>
      <c r="AH128" s="87" t="s">
        <v>9250</v>
      </c>
      <c r="AI128" s="87" t="s">
        <v>104</v>
      </c>
      <c r="AJ128" s="87" t="s">
        <v>204</v>
      </c>
      <c r="AK128" s="88"/>
      <c r="AL128" s="83" t="s">
        <v>107</v>
      </c>
      <c r="AM128" s="89" t="s">
        <v>454</v>
      </c>
      <c r="AN128" s="90" t="s">
        <v>416</v>
      </c>
      <c r="AO128" s="91" t="s">
        <v>641</v>
      </c>
      <c r="AP128" s="90">
        <v>8.3333333333333108</v>
      </c>
      <c r="AQ128" s="92" t="s">
        <v>211</v>
      </c>
      <c r="AR128" s="93" t="s">
        <v>102</v>
      </c>
      <c r="AS128" s="93" t="s">
        <v>102</v>
      </c>
      <c r="AT128" s="93" t="s">
        <v>102</v>
      </c>
      <c r="AU128" s="210" t="s">
        <v>641</v>
      </c>
      <c r="AV128" s="93" t="s">
        <v>192</v>
      </c>
      <c r="AW128" s="94" t="s">
        <v>102</v>
      </c>
      <c r="AX128" s="93" t="s">
        <v>105</v>
      </c>
      <c r="AY128" s="95" t="s">
        <v>188</v>
      </c>
      <c r="AZ128" s="93" t="s">
        <v>102</v>
      </c>
      <c r="BA128" s="93" t="s">
        <v>9251</v>
      </c>
      <c r="BB128" s="93" t="s">
        <v>102</v>
      </c>
      <c r="BC128" s="93" t="s">
        <v>102</v>
      </c>
      <c r="BD128" s="96" t="s">
        <v>102</v>
      </c>
      <c r="BE128" s="90">
        <v>-53.1666666666667</v>
      </c>
      <c r="BF128" s="93" t="s">
        <v>211</v>
      </c>
      <c r="BG128" s="93" t="s">
        <v>102</v>
      </c>
      <c r="BH128" s="93" t="s">
        <v>102</v>
      </c>
      <c r="BI128" s="93" t="s">
        <v>102</v>
      </c>
      <c r="BJ128" s="210" t="s">
        <v>646</v>
      </c>
      <c r="BK128" s="93" t="s">
        <v>182</v>
      </c>
      <c r="BL128" s="97" t="s">
        <v>102</v>
      </c>
      <c r="BM128" s="93" t="s">
        <v>105</v>
      </c>
      <c r="BN128" s="93" t="s">
        <v>104</v>
      </c>
      <c r="BO128" s="93" t="s">
        <v>102</v>
      </c>
      <c r="BP128" s="98">
        <v>20180248</v>
      </c>
      <c r="BQ128" s="93" t="s">
        <v>102</v>
      </c>
      <c r="BR128" s="93" t="s">
        <v>102</v>
      </c>
      <c r="BS128" s="93" t="s">
        <v>102</v>
      </c>
      <c r="BT128" s="99" t="s">
        <v>591</v>
      </c>
      <c r="BU128" s="100" t="s">
        <v>10829</v>
      </c>
      <c r="BV128" s="101" t="s">
        <v>471</v>
      </c>
      <c r="BW128" s="136"/>
      <c r="BX128" s="103" t="s">
        <v>565</v>
      </c>
      <c r="BY128" s="104" t="s">
        <v>190</v>
      </c>
      <c r="BZ128" s="136"/>
      <c r="CA128" s="83" t="s">
        <v>599</v>
      </c>
      <c r="CB128" s="106" t="s">
        <v>647</v>
      </c>
      <c r="CC128" s="106" t="s">
        <v>6512</v>
      </c>
      <c r="CD128" s="107"/>
      <c r="CE128" s="108" t="s">
        <v>107</v>
      </c>
      <c r="CF128" s="108" t="s">
        <v>107</v>
      </c>
      <c r="CG128" s="109"/>
      <c r="CH128" s="110" t="s">
        <v>107</v>
      </c>
      <c r="CI128" s="111"/>
      <c r="CJ128" s="112">
        <v>6710</v>
      </c>
      <c r="CK128" s="113">
        <v>86</v>
      </c>
      <c r="CL128" s="114" t="s">
        <v>134</v>
      </c>
      <c r="CM128" s="114" t="s">
        <v>108</v>
      </c>
      <c r="CN128" s="114"/>
      <c r="CO128" s="115" t="s">
        <v>102</v>
      </c>
      <c r="CP128" s="115" t="s">
        <v>102</v>
      </c>
      <c r="CQ128" s="115" t="s">
        <v>102</v>
      </c>
      <c r="CR128" s="115" t="s">
        <v>102</v>
      </c>
      <c r="CS128" s="116"/>
      <c r="CT128" s="117" t="s">
        <v>109</v>
      </c>
      <c r="CU128" s="117" t="s">
        <v>109</v>
      </c>
      <c r="CV128" s="83">
        <v>124</v>
      </c>
      <c r="CW128" s="83" t="s">
        <v>108</v>
      </c>
      <c r="CX128" s="83">
        <v>124</v>
      </c>
      <c r="CY128" s="83" t="s">
        <v>108</v>
      </c>
      <c r="CZ128" s="83">
        <v>6452</v>
      </c>
      <c r="DA128" s="83" t="s">
        <v>419</v>
      </c>
      <c r="DB128" s="83" t="s">
        <v>130</v>
      </c>
      <c r="DC128" s="83" t="s">
        <v>499</v>
      </c>
      <c r="DD128" s="83">
        <v>1173</v>
      </c>
      <c r="DE128" s="83" t="s">
        <v>444</v>
      </c>
      <c r="DF128" s="83" t="s">
        <v>130</v>
      </c>
      <c r="DG128" s="83" t="s">
        <v>499</v>
      </c>
      <c r="DH128" s="83"/>
      <c r="DI128" s="83">
        <v>0</v>
      </c>
      <c r="DJ128" s="83">
        <v>1</v>
      </c>
      <c r="DK128" s="83">
        <v>0</v>
      </c>
      <c r="DL128" s="83">
        <v>0</v>
      </c>
      <c r="DM128" s="83">
        <v>0</v>
      </c>
      <c r="DN128" s="83">
        <v>0</v>
      </c>
      <c r="DO128" s="83">
        <v>0</v>
      </c>
      <c r="DP128" s="83">
        <v>0</v>
      </c>
      <c r="DQ128" s="83">
        <v>0</v>
      </c>
      <c r="DR128" s="83">
        <v>0</v>
      </c>
      <c r="DS128" s="83">
        <v>0</v>
      </c>
      <c r="DT128" s="83">
        <v>3</v>
      </c>
      <c r="DU128" s="83">
        <v>3</v>
      </c>
      <c r="DV128" s="83">
        <v>0</v>
      </c>
      <c r="DW128" s="83">
        <v>0</v>
      </c>
      <c r="DX128" s="83">
        <v>3</v>
      </c>
      <c r="DY128" s="85">
        <v>43770</v>
      </c>
      <c r="DZ128" s="83" t="s">
        <v>4175</v>
      </c>
      <c r="EA128" s="83" t="s">
        <v>102</v>
      </c>
      <c r="EB128" s="83" t="s">
        <v>482</v>
      </c>
      <c r="EC128" s="83">
        <v>124</v>
      </c>
      <c r="ED128" s="83" t="s">
        <v>483</v>
      </c>
      <c r="EE128" s="83">
        <v>1</v>
      </c>
      <c r="EF128" s="83">
        <v>0</v>
      </c>
      <c r="EG128" s="83">
        <v>0</v>
      </c>
      <c r="EH128" s="83" t="s">
        <v>109</v>
      </c>
      <c r="EI128" s="83" t="s">
        <v>108</v>
      </c>
      <c r="EJ128" s="83" t="s">
        <v>583</v>
      </c>
      <c r="EK128" s="83">
        <v>0</v>
      </c>
      <c r="EL128" s="83">
        <v>0</v>
      </c>
      <c r="EM128" s="83">
        <v>1</v>
      </c>
      <c r="EN128" s="83" t="s">
        <v>497</v>
      </c>
      <c r="EO128" s="83"/>
      <c r="EP128" s="83" t="s">
        <v>436</v>
      </c>
      <c r="EQ128" s="136">
        <v>1</v>
      </c>
      <c r="ER128" s="136">
        <v>1</v>
      </c>
      <c r="ES128" s="136">
        <v>1</v>
      </c>
      <c r="ET128" s="136">
        <v>1</v>
      </c>
      <c r="EU128" s="215" t="s">
        <v>269</v>
      </c>
      <c r="EV128" s="136">
        <v>1</v>
      </c>
      <c r="EW128" s="136">
        <v>1</v>
      </c>
      <c r="EX128" s="136">
        <v>1</v>
      </c>
      <c r="EY128" s="136">
        <v>1</v>
      </c>
      <c r="EZ128" s="136">
        <v>1</v>
      </c>
      <c r="FP128" s="215" t="s">
        <v>592</v>
      </c>
      <c r="FQ128" s="136" t="b">
        <v>1</v>
      </c>
      <c r="FR128" s="136" t="b">
        <v>1</v>
      </c>
      <c r="FS128" s="136" t="b">
        <v>1</v>
      </c>
      <c r="FT128" s="136" t="b">
        <v>1</v>
      </c>
      <c r="FX128" s="215" t="s">
        <v>269</v>
      </c>
    </row>
    <row r="129" spans="1:180" ht="60" customHeight="1" x14ac:dyDescent="0.55000000000000004">
      <c r="A129" s="83" t="s">
        <v>130</v>
      </c>
      <c r="B129" s="83" t="s">
        <v>98</v>
      </c>
      <c r="C129" s="136">
        <v>782979</v>
      </c>
      <c r="D129" s="207" t="s">
        <v>628</v>
      </c>
      <c r="E129" s="208" t="s">
        <v>633</v>
      </c>
      <c r="F129" s="83" t="s">
        <v>108</v>
      </c>
      <c r="G129" s="85">
        <v>22744</v>
      </c>
      <c r="H129" s="83" t="s">
        <v>102</v>
      </c>
      <c r="I129" s="85">
        <v>39772</v>
      </c>
      <c r="J129" s="83" t="s">
        <v>228</v>
      </c>
      <c r="K129" s="216">
        <v>516540699895</v>
      </c>
      <c r="L129" s="83" t="s">
        <v>191</v>
      </c>
      <c r="M129" s="85">
        <v>43619</v>
      </c>
      <c r="N129" s="83">
        <v>73.3333333333334</v>
      </c>
      <c r="O129" s="83" t="s">
        <v>193</v>
      </c>
      <c r="P129" s="83" t="s">
        <v>181</v>
      </c>
      <c r="Q129" s="208" t="s">
        <v>5544</v>
      </c>
      <c r="R129" s="83" t="s">
        <v>102</v>
      </c>
      <c r="S129" s="83" t="s">
        <v>102</v>
      </c>
      <c r="T129" s="83" t="s">
        <v>133</v>
      </c>
      <c r="U129" s="83" t="s">
        <v>9252</v>
      </c>
      <c r="V129" s="83" t="s">
        <v>111</v>
      </c>
      <c r="W129" s="83" t="s">
        <v>105</v>
      </c>
      <c r="X129" s="86" t="s">
        <v>5544</v>
      </c>
      <c r="Y129" s="87" t="s">
        <v>102</v>
      </c>
      <c r="Z129" s="87" t="s">
        <v>102</v>
      </c>
      <c r="AA129" s="87" t="s">
        <v>133</v>
      </c>
      <c r="AB129" s="87" t="s">
        <v>9252</v>
      </c>
      <c r="AC129" s="87" t="s">
        <v>111</v>
      </c>
      <c r="AD129" s="87" t="s">
        <v>105</v>
      </c>
      <c r="AE129" s="87" t="s">
        <v>106</v>
      </c>
      <c r="AF129" s="86" t="s">
        <v>5544</v>
      </c>
      <c r="AG129" s="87" t="s">
        <v>486</v>
      </c>
      <c r="AH129" s="87" t="s">
        <v>9252</v>
      </c>
      <c r="AI129" s="87" t="s">
        <v>111</v>
      </c>
      <c r="AJ129" s="87" t="s">
        <v>204</v>
      </c>
      <c r="AK129" s="88"/>
      <c r="AL129" s="83" t="s">
        <v>107</v>
      </c>
      <c r="AM129" s="89" t="s">
        <v>454</v>
      </c>
      <c r="AN129" s="90" t="s">
        <v>416</v>
      </c>
      <c r="AO129" s="91" t="s">
        <v>642</v>
      </c>
      <c r="AP129" s="90">
        <v>8.3333333333333108</v>
      </c>
      <c r="AQ129" s="92" t="s">
        <v>102</v>
      </c>
      <c r="AR129" s="93" t="s">
        <v>102</v>
      </c>
      <c r="AS129" s="93" t="s">
        <v>102</v>
      </c>
      <c r="AT129" s="93" t="s">
        <v>102</v>
      </c>
      <c r="AU129" s="210" t="s">
        <v>644</v>
      </c>
      <c r="AV129" s="93" t="s">
        <v>185</v>
      </c>
      <c r="AW129" s="94" t="s">
        <v>102</v>
      </c>
      <c r="AX129" s="93" t="s">
        <v>183</v>
      </c>
      <c r="AY129" s="95" t="s">
        <v>111</v>
      </c>
      <c r="AZ129" s="93" t="s">
        <v>102</v>
      </c>
      <c r="BA129" s="93" t="s">
        <v>102</v>
      </c>
      <c r="BB129" s="93" t="s">
        <v>102</v>
      </c>
      <c r="BC129" s="93" t="s">
        <v>102</v>
      </c>
      <c r="BD129" s="96" t="s">
        <v>102</v>
      </c>
      <c r="BE129" s="90">
        <v>-53.6666666666667</v>
      </c>
      <c r="BF129" s="93" t="s">
        <v>102</v>
      </c>
      <c r="BG129" s="93" t="s">
        <v>102</v>
      </c>
      <c r="BH129" s="93" t="s">
        <v>102</v>
      </c>
      <c r="BI129" s="93" t="s">
        <v>102</v>
      </c>
      <c r="BJ129" s="210" t="s">
        <v>642</v>
      </c>
      <c r="BK129" s="93" t="s">
        <v>192</v>
      </c>
      <c r="BL129" s="97" t="s">
        <v>102</v>
      </c>
      <c r="BM129" s="93" t="s">
        <v>183</v>
      </c>
      <c r="BN129" s="93" t="s">
        <v>106</v>
      </c>
      <c r="BO129" s="93" t="s">
        <v>102</v>
      </c>
      <c r="BP129" s="98" t="s">
        <v>102</v>
      </c>
      <c r="BQ129" s="93" t="s">
        <v>102</v>
      </c>
      <c r="BR129" s="93" t="s">
        <v>102</v>
      </c>
      <c r="BS129" s="93" t="s">
        <v>102</v>
      </c>
      <c r="BT129" s="99" t="s">
        <v>591</v>
      </c>
      <c r="BU129" s="100" t="s">
        <v>10830</v>
      </c>
      <c r="BV129" s="101" t="s">
        <v>471</v>
      </c>
      <c r="BW129" s="136"/>
      <c r="BX129" s="103" t="s">
        <v>565</v>
      </c>
      <c r="BY129" s="104" t="s">
        <v>190</v>
      </c>
      <c r="BZ129" s="136"/>
      <c r="CA129" s="83" t="s">
        <v>599</v>
      </c>
      <c r="CB129" s="106" t="s">
        <v>647</v>
      </c>
      <c r="CC129" s="106" t="s">
        <v>6524</v>
      </c>
      <c r="CD129" s="107"/>
      <c r="CE129" s="108" t="s">
        <v>107</v>
      </c>
      <c r="CF129" s="108" t="s">
        <v>107</v>
      </c>
      <c r="CG129" s="109"/>
      <c r="CH129" s="110" t="s">
        <v>107</v>
      </c>
      <c r="CI129" s="111"/>
      <c r="CJ129" s="112">
        <v>6710</v>
      </c>
      <c r="CK129" s="113">
        <v>86</v>
      </c>
      <c r="CL129" s="114" t="s">
        <v>134</v>
      </c>
      <c r="CM129" s="114" t="s">
        <v>108</v>
      </c>
      <c r="CN129" s="114"/>
      <c r="CO129" s="115" t="s">
        <v>102</v>
      </c>
      <c r="CP129" s="115" t="s">
        <v>102</v>
      </c>
      <c r="CQ129" s="115" t="s">
        <v>102</v>
      </c>
      <c r="CR129" s="115" t="s">
        <v>102</v>
      </c>
      <c r="CS129" s="116"/>
      <c r="CT129" s="117" t="s">
        <v>109</v>
      </c>
      <c r="CU129" s="117" t="s">
        <v>109</v>
      </c>
      <c r="CV129" s="83">
        <v>125</v>
      </c>
      <c r="CW129" s="83" t="s">
        <v>108</v>
      </c>
      <c r="CX129" s="83">
        <v>125</v>
      </c>
      <c r="CY129" s="83" t="s">
        <v>108</v>
      </c>
      <c r="CZ129" s="83">
        <v>6453</v>
      </c>
      <c r="DA129" s="83" t="s">
        <v>419</v>
      </c>
      <c r="DB129" s="83" t="s">
        <v>130</v>
      </c>
      <c r="DC129" s="83" t="s">
        <v>499</v>
      </c>
      <c r="DD129" s="83">
        <v>1174</v>
      </c>
      <c r="DE129" s="83" t="s">
        <v>444</v>
      </c>
      <c r="DF129" s="83" t="s">
        <v>130</v>
      </c>
      <c r="DG129" s="83" t="s">
        <v>499</v>
      </c>
      <c r="DH129" s="83"/>
      <c r="DI129" s="83">
        <v>0</v>
      </c>
      <c r="DJ129" s="83">
        <v>1</v>
      </c>
      <c r="DK129" s="83">
        <v>0</v>
      </c>
      <c r="DL129" s="83">
        <v>0</v>
      </c>
      <c r="DM129" s="83">
        <v>0</v>
      </c>
      <c r="DN129" s="83">
        <v>0</v>
      </c>
      <c r="DO129" s="83">
        <v>0</v>
      </c>
      <c r="DP129" s="83">
        <v>0</v>
      </c>
      <c r="DQ129" s="83">
        <v>0</v>
      </c>
      <c r="DR129" s="83">
        <v>0</v>
      </c>
      <c r="DS129" s="83">
        <v>0</v>
      </c>
      <c r="DT129" s="83">
        <v>3</v>
      </c>
      <c r="DU129" s="83">
        <v>3</v>
      </c>
      <c r="DV129" s="83">
        <v>0</v>
      </c>
      <c r="DW129" s="83">
        <v>0</v>
      </c>
      <c r="DX129" s="83">
        <v>3</v>
      </c>
      <c r="DY129" s="85">
        <v>43771</v>
      </c>
      <c r="DZ129" s="83" t="s">
        <v>4176</v>
      </c>
      <c r="EA129" s="83" t="s">
        <v>102</v>
      </c>
      <c r="EB129" s="83" t="s">
        <v>482</v>
      </c>
      <c r="EC129" s="83">
        <v>125</v>
      </c>
      <c r="ED129" s="83" t="s">
        <v>483</v>
      </c>
      <c r="EE129" s="83">
        <v>1</v>
      </c>
      <c r="EF129" s="83">
        <v>0</v>
      </c>
      <c r="EG129" s="83">
        <v>0</v>
      </c>
      <c r="EH129" s="83" t="s">
        <v>109</v>
      </c>
      <c r="EI129" s="83" t="s">
        <v>108</v>
      </c>
      <c r="EJ129" s="83" t="s">
        <v>583</v>
      </c>
      <c r="EK129" s="83">
        <v>0</v>
      </c>
      <c r="EL129" s="83">
        <v>0</v>
      </c>
      <c r="EM129" s="83">
        <v>1</v>
      </c>
      <c r="EN129" s="83" t="s">
        <v>497</v>
      </c>
      <c r="EO129" s="83"/>
      <c r="EP129" s="83" t="s">
        <v>436</v>
      </c>
      <c r="EQ129" s="136">
        <v>1</v>
      </c>
      <c r="ER129" s="136">
        <v>1</v>
      </c>
      <c r="ES129" s="136">
        <v>1</v>
      </c>
      <c r="ET129" s="136">
        <v>1</v>
      </c>
      <c r="EU129" s="215" t="s">
        <v>269</v>
      </c>
      <c r="EV129" s="136">
        <v>1</v>
      </c>
      <c r="EW129" s="136">
        <v>1</v>
      </c>
      <c r="EX129" s="136">
        <v>1</v>
      </c>
      <c r="EY129" s="136">
        <v>1</v>
      </c>
      <c r="EZ129" s="136">
        <v>1</v>
      </c>
      <c r="FP129" s="215" t="s">
        <v>592</v>
      </c>
      <c r="FQ129" s="136" t="b">
        <v>1</v>
      </c>
      <c r="FR129" s="136" t="b">
        <v>1</v>
      </c>
      <c r="FS129" s="136" t="b">
        <v>1</v>
      </c>
      <c r="FT129" s="136" t="b">
        <v>1</v>
      </c>
      <c r="FX129" s="215" t="s">
        <v>269</v>
      </c>
    </row>
    <row r="130" spans="1:180" ht="60" customHeight="1" x14ac:dyDescent="0.55000000000000004">
      <c r="A130" s="83" t="s">
        <v>130</v>
      </c>
      <c r="B130" s="83" t="s">
        <v>98</v>
      </c>
      <c r="C130" s="136">
        <v>138024</v>
      </c>
      <c r="D130" s="207" t="s">
        <v>629</v>
      </c>
      <c r="E130" s="208" t="s">
        <v>634</v>
      </c>
      <c r="F130" s="83" t="s">
        <v>108</v>
      </c>
      <c r="G130" s="85">
        <v>26341</v>
      </c>
      <c r="H130" s="83" t="s">
        <v>102</v>
      </c>
      <c r="I130" s="85">
        <v>34633</v>
      </c>
      <c r="J130" s="83" t="s">
        <v>228</v>
      </c>
      <c r="K130" s="216">
        <v>966007943019</v>
      </c>
      <c r="L130" s="83" t="s">
        <v>191</v>
      </c>
      <c r="M130" s="85">
        <v>43642</v>
      </c>
      <c r="N130" s="83">
        <v>68.3333333333334</v>
      </c>
      <c r="O130" s="83" t="s">
        <v>193</v>
      </c>
      <c r="P130" s="83" t="s">
        <v>181</v>
      </c>
      <c r="Q130" s="208" t="s">
        <v>5548</v>
      </c>
      <c r="R130" s="83" t="s">
        <v>102</v>
      </c>
      <c r="S130" s="83" t="s">
        <v>102</v>
      </c>
      <c r="T130" s="83" t="s">
        <v>131</v>
      </c>
      <c r="U130" s="83" t="s">
        <v>9253</v>
      </c>
      <c r="V130" s="83" t="s">
        <v>104</v>
      </c>
      <c r="W130" s="83" t="s">
        <v>105</v>
      </c>
      <c r="X130" s="86" t="s">
        <v>5548</v>
      </c>
      <c r="Y130" s="87" t="s">
        <v>102</v>
      </c>
      <c r="Z130" s="87" t="s">
        <v>102</v>
      </c>
      <c r="AA130" s="87" t="s">
        <v>131</v>
      </c>
      <c r="AB130" s="87" t="s">
        <v>9253</v>
      </c>
      <c r="AC130" s="87" t="s">
        <v>104</v>
      </c>
      <c r="AD130" s="87" t="s">
        <v>105</v>
      </c>
      <c r="AE130" s="87" t="s">
        <v>106</v>
      </c>
      <c r="AF130" s="86" t="s">
        <v>5548</v>
      </c>
      <c r="AG130" s="87" t="s">
        <v>177</v>
      </c>
      <c r="AH130" s="87" t="s">
        <v>9253</v>
      </c>
      <c r="AI130" s="87" t="s">
        <v>104</v>
      </c>
      <c r="AJ130" s="87" t="s">
        <v>204</v>
      </c>
      <c r="AK130" s="88"/>
      <c r="AL130" s="83" t="s">
        <v>107</v>
      </c>
      <c r="AM130" s="89" t="s">
        <v>454</v>
      </c>
      <c r="AN130" s="90" t="s">
        <v>416</v>
      </c>
      <c r="AO130" s="91" t="s">
        <v>643</v>
      </c>
      <c r="AP130" s="90">
        <v>8.3333333333333108</v>
      </c>
      <c r="AQ130" s="92" t="s">
        <v>102</v>
      </c>
      <c r="AR130" s="93" t="s">
        <v>102</v>
      </c>
      <c r="AS130" s="93" t="s">
        <v>102</v>
      </c>
      <c r="AT130" s="93" t="s">
        <v>102</v>
      </c>
      <c r="AU130" s="210" t="s">
        <v>645</v>
      </c>
      <c r="AV130" s="93" t="s">
        <v>185</v>
      </c>
      <c r="AW130" s="94" t="s">
        <v>102</v>
      </c>
      <c r="AX130" s="93" t="s">
        <v>105</v>
      </c>
      <c r="AY130" s="95" t="s">
        <v>104</v>
      </c>
      <c r="AZ130" s="93" t="s">
        <v>102</v>
      </c>
      <c r="BA130" s="93" t="s">
        <v>102</v>
      </c>
      <c r="BB130" s="93" t="s">
        <v>102</v>
      </c>
      <c r="BC130" s="93" t="s">
        <v>102</v>
      </c>
      <c r="BD130" s="96" t="s">
        <v>102</v>
      </c>
      <c r="BE130" s="90">
        <v>-54.1666666666667</v>
      </c>
      <c r="BF130" s="93" t="s">
        <v>102</v>
      </c>
      <c r="BG130" s="93" t="s">
        <v>102</v>
      </c>
      <c r="BH130" s="93" t="s">
        <v>102</v>
      </c>
      <c r="BI130" s="93" t="s">
        <v>102</v>
      </c>
      <c r="BJ130" s="210" t="s">
        <v>643</v>
      </c>
      <c r="BK130" s="93" t="s">
        <v>196</v>
      </c>
      <c r="BL130" s="97" t="s">
        <v>102</v>
      </c>
      <c r="BM130" s="93" t="s">
        <v>105</v>
      </c>
      <c r="BN130" s="93" t="s">
        <v>596</v>
      </c>
      <c r="BO130" s="93" t="s">
        <v>102</v>
      </c>
      <c r="BP130" s="98" t="s">
        <v>102</v>
      </c>
      <c r="BQ130" s="93" t="s">
        <v>102</v>
      </c>
      <c r="BR130" s="93" t="s">
        <v>102</v>
      </c>
      <c r="BS130" s="93" t="s">
        <v>102</v>
      </c>
      <c r="BT130" s="99" t="s">
        <v>591</v>
      </c>
      <c r="BU130" s="100" t="s">
        <v>10831</v>
      </c>
      <c r="BV130" s="101" t="s">
        <v>471</v>
      </c>
      <c r="BW130" s="136"/>
      <c r="BX130" s="103" t="s">
        <v>565</v>
      </c>
      <c r="BY130" s="104" t="s">
        <v>190</v>
      </c>
      <c r="BZ130" s="136"/>
      <c r="CA130" s="83" t="s">
        <v>599</v>
      </c>
      <c r="CB130" s="106" t="s">
        <v>647</v>
      </c>
      <c r="CC130" s="106" t="s">
        <v>6536</v>
      </c>
      <c r="CD130" s="107"/>
      <c r="CE130" s="108" t="s">
        <v>107</v>
      </c>
      <c r="CF130" s="108" t="s">
        <v>107</v>
      </c>
      <c r="CG130" s="109"/>
      <c r="CH130" s="110" t="s">
        <v>107</v>
      </c>
      <c r="CI130" s="111"/>
      <c r="CJ130" s="112">
        <v>6710</v>
      </c>
      <c r="CK130" s="113">
        <v>86</v>
      </c>
      <c r="CL130" s="114" t="s">
        <v>134</v>
      </c>
      <c r="CM130" s="114" t="s">
        <v>108</v>
      </c>
      <c r="CN130" s="114"/>
      <c r="CO130" s="115" t="s">
        <v>102</v>
      </c>
      <c r="CP130" s="115" t="s">
        <v>102</v>
      </c>
      <c r="CQ130" s="115" t="s">
        <v>102</v>
      </c>
      <c r="CR130" s="115" t="s">
        <v>102</v>
      </c>
      <c r="CS130" s="116"/>
      <c r="CT130" s="117" t="s">
        <v>109</v>
      </c>
      <c r="CU130" s="117" t="s">
        <v>109</v>
      </c>
      <c r="CV130" s="83">
        <v>126</v>
      </c>
      <c r="CW130" s="83" t="s">
        <v>108</v>
      </c>
      <c r="CX130" s="83">
        <v>126</v>
      </c>
      <c r="CY130" s="83" t="s">
        <v>108</v>
      </c>
      <c r="CZ130" s="83">
        <v>6454</v>
      </c>
      <c r="DA130" s="83" t="s">
        <v>419</v>
      </c>
      <c r="DB130" s="83" t="s">
        <v>130</v>
      </c>
      <c r="DC130" s="83" t="s">
        <v>499</v>
      </c>
      <c r="DD130" s="83">
        <v>1175</v>
      </c>
      <c r="DE130" s="83" t="s">
        <v>444</v>
      </c>
      <c r="DF130" s="83" t="s">
        <v>130</v>
      </c>
      <c r="DG130" s="83" t="s">
        <v>499</v>
      </c>
      <c r="DH130" s="83"/>
      <c r="DI130" s="83">
        <v>0</v>
      </c>
      <c r="DJ130" s="83">
        <v>1</v>
      </c>
      <c r="DK130" s="83">
        <v>0</v>
      </c>
      <c r="DL130" s="83">
        <v>0</v>
      </c>
      <c r="DM130" s="83">
        <v>0</v>
      </c>
      <c r="DN130" s="83">
        <v>0</v>
      </c>
      <c r="DO130" s="83">
        <v>0</v>
      </c>
      <c r="DP130" s="83">
        <v>0</v>
      </c>
      <c r="DQ130" s="83">
        <v>0</v>
      </c>
      <c r="DR130" s="83">
        <v>0</v>
      </c>
      <c r="DS130" s="83">
        <v>0</v>
      </c>
      <c r="DT130" s="83">
        <v>3</v>
      </c>
      <c r="DU130" s="83">
        <v>3</v>
      </c>
      <c r="DV130" s="83">
        <v>0</v>
      </c>
      <c r="DW130" s="83">
        <v>0</v>
      </c>
      <c r="DX130" s="83">
        <v>3</v>
      </c>
      <c r="DY130" s="85">
        <v>43772</v>
      </c>
      <c r="DZ130" s="83" t="s">
        <v>4177</v>
      </c>
      <c r="EA130" s="83" t="s">
        <v>102</v>
      </c>
      <c r="EB130" s="83" t="s">
        <v>482</v>
      </c>
      <c r="EC130" s="83">
        <v>126</v>
      </c>
      <c r="ED130" s="83" t="s">
        <v>483</v>
      </c>
      <c r="EE130" s="83">
        <v>1</v>
      </c>
      <c r="EF130" s="83">
        <v>0</v>
      </c>
      <c r="EG130" s="83">
        <v>0</v>
      </c>
      <c r="EH130" s="83" t="s">
        <v>109</v>
      </c>
      <c r="EI130" s="83" t="s">
        <v>108</v>
      </c>
      <c r="EJ130" s="83" t="s">
        <v>583</v>
      </c>
      <c r="EK130" s="83">
        <v>0</v>
      </c>
      <c r="EL130" s="83">
        <v>0</v>
      </c>
      <c r="EM130" s="83">
        <v>1</v>
      </c>
      <c r="EN130" s="83" t="s">
        <v>497</v>
      </c>
      <c r="EO130" s="83"/>
      <c r="EP130" s="83" t="s">
        <v>436</v>
      </c>
      <c r="EQ130" s="136">
        <v>1</v>
      </c>
      <c r="ER130" s="136">
        <v>1</v>
      </c>
      <c r="ES130" s="136">
        <v>1</v>
      </c>
      <c r="ET130" s="136">
        <v>1</v>
      </c>
      <c r="EU130" s="215" t="s">
        <v>269</v>
      </c>
      <c r="EV130" s="136">
        <v>1</v>
      </c>
      <c r="EW130" s="136">
        <v>1</v>
      </c>
      <c r="EX130" s="136">
        <v>1</v>
      </c>
      <c r="EY130" s="136">
        <v>1</v>
      </c>
      <c r="EZ130" s="136">
        <v>1</v>
      </c>
      <c r="FP130" s="215" t="s">
        <v>592</v>
      </c>
      <c r="FQ130" s="136" t="b">
        <v>1</v>
      </c>
      <c r="FR130" s="136" t="b">
        <v>1</v>
      </c>
      <c r="FS130" s="136" t="b">
        <v>1</v>
      </c>
      <c r="FT130" s="136" t="b">
        <v>1</v>
      </c>
      <c r="FX130" s="215" t="s">
        <v>269</v>
      </c>
    </row>
    <row r="131" spans="1:180" ht="60" customHeight="1" x14ac:dyDescent="0.55000000000000004">
      <c r="A131" s="83" t="s">
        <v>130</v>
      </c>
      <c r="B131" s="83" t="s">
        <v>98</v>
      </c>
      <c r="C131" s="136">
        <v>395556</v>
      </c>
      <c r="D131" s="207" t="s">
        <v>627</v>
      </c>
      <c r="E131" s="208" t="s">
        <v>630</v>
      </c>
      <c r="F131" s="83" t="s">
        <v>108</v>
      </c>
      <c r="G131" s="85">
        <v>20621</v>
      </c>
      <c r="H131" s="83" t="s">
        <v>102</v>
      </c>
      <c r="I131" s="85">
        <v>39794</v>
      </c>
      <c r="J131" s="83" t="s">
        <v>228</v>
      </c>
      <c r="K131" s="216">
        <v>754094660851</v>
      </c>
      <c r="L131" s="83" t="s">
        <v>191</v>
      </c>
      <c r="M131" s="85">
        <v>43631</v>
      </c>
      <c r="N131" s="83">
        <v>63.3333333333334</v>
      </c>
      <c r="O131" s="83" t="s">
        <v>180</v>
      </c>
      <c r="P131" s="83" t="s">
        <v>181</v>
      </c>
      <c r="Q131" s="208" t="s">
        <v>5552</v>
      </c>
      <c r="R131" s="83" t="s">
        <v>102</v>
      </c>
      <c r="S131" s="83" t="s">
        <v>102</v>
      </c>
      <c r="T131" s="83" t="s">
        <v>199</v>
      </c>
      <c r="U131" s="83" t="s">
        <v>9254</v>
      </c>
      <c r="V131" s="83" t="s">
        <v>104</v>
      </c>
      <c r="W131" s="83" t="s">
        <v>105</v>
      </c>
      <c r="X131" s="86" t="s">
        <v>5552</v>
      </c>
      <c r="Y131" s="87" t="s">
        <v>102</v>
      </c>
      <c r="Z131" s="87" t="s">
        <v>102</v>
      </c>
      <c r="AA131" s="87" t="s">
        <v>199</v>
      </c>
      <c r="AB131" s="87" t="s">
        <v>9254</v>
      </c>
      <c r="AC131" s="87" t="s">
        <v>104</v>
      </c>
      <c r="AD131" s="87" t="s">
        <v>105</v>
      </c>
      <c r="AE131" s="87" t="s">
        <v>106</v>
      </c>
      <c r="AF131" s="86" t="s">
        <v>5552</v>
      </c>
      <c r="AG131" s="87" t="s">
        <v>489</v>
      </c>
      <c r="AH131" s="87" t="s">
        <v>9255</v>
      </c>
      <c r="AI131" s="87" t="s">
        <v>104</v>
      </c>
      <c r="AJ131" s="87" t="s">
        <v>204</v>
      </c>
      <c r="AK131" s="88"/>
      <c r="AL131" s="83" t="s">
        <v>107</v>
      </c>
      <c r="AM131" s="89" t="s">
        <v>454</v>
      </c>
      <c r="AN131" s="90" t="s">
        <v>416</v>
      </c>
      <c r="AO131" s="91" t="s">
        <v>641</v>
      </c>
      <c r="AP131" s="90">
        <v>8.3333333333333108</v>
      </c>
      <c r="AQ131" s="92" t="s">
        <v>211</v>
      </c>
      <c r="AR131" s="93" t="s">
        <v>102</v>
      </c>
      <c r="AS131" s="93" t="s">
        <v>102</v>
      </c>
      <c r="AT131" s="93" t="s">
        <v>102</v>
      </c>
      <c r="AU131" s="210" t="s">
        <v>641</v>
      </c>
      <c r="AV131" s="93" t="s">
        <v>192</v>
      </c>
      <c r="AW131" s="94" t="s">
        <v>102</v>
      </c>
      <c r="AX131" s="93" t="s">
        <v>105</v>
      </c>
      <c r="AY131" s="95" t="s">
        <v>188</v>
      </c>
      <c r="AZ131" s="93" t="s">
        <v>102</v>
      </c>
      <c r="BA131" s="93" t="s">
        <v>9256</v>
      </c>
      <c r="BB131" s="93" t="s">
        <v>102</v>
      </c>
      <c r="BC131" s="93" t="s">
        <v>102</v>
      </c>
      <c r="BD131" s="96" t="s">
        <v>102</v>
      </c>
      <c r="BE131" s="90">
        <v>-54.6666666666667</v>
      </c>
      <c r="BF131" s="93" t="s">
        <v>211</v>
      </c>
      <c r="BG131" s="93" t="s">
        <v>102</v>
      </c>
      <c r="BH131" s="93" t="s">
        <v>102</v>
      </c>
      <c r="BI131" s="93" t="s">
        <v>102</v>
      </c>
      <c r="BJ131" s="210" t="s">
        <v>646</v>
      </c>
      <c r="BK131" s="93" t="s">
        <v>182</v>
      </c>
      <c r="BL131" s="97" t="s">
        <v>102</v>
      </c>
      <c r="BM131" s="93" t="s">
        <v>105</v>
      </c>
      <c r="BN131" s="93" t="s">
        <v>104</v>
      </c>
      <c r="BO131" s="93" t="s">
        <v>102</v>
      </c>
      <c r="BP131" s="98">
        <v>20180249</v>
      </c>
      <c r="BQ131" s="93" t="s">
        <v>102</v>
      </c>
      <c r="BR131" s="93" t="s">
        <v>102</v>
      </c>
      <c r="BS131" s="93" t="s">
        <v>102</v>
      </c>
      <c r="BT131" s="99" t="s">
        <v>591</v>
      </c>
      <c r="BU131" s="100" t="s">
        <v>10832</v>
      </c>
      <c r="BV131" s="101" t="s">
        <v>471</v>
      </c>
      <c r="BW131" s="136"/>
      <c r="BX131" s="103" t="s">
        <v>565</v>
      </c>
      <c r="BY131" s="104" t="s">
        <v>190</v>
      </c>
      <c r="BZ131" s="136"/>
      <c r="CA131" s="83" t="s">
        <v>599</v>
      </c>
      <c r="CB131" s="106" t="s">
        <v>647</v>
      </c>
      <c r="CC131" s="106" t="s">
        <v>6548</v>
      </c>
      <c r="CD131" s="107"/>
      <c r="CE131" s="108" t="s">
        <v>107</v>
      </c>
      <c r="CF131" s="108" t="s">
        <v>107</v>
      </c>
      <c r="CG131" s="109"/>
      <c r="CH131" s="110" t="s">
        <v>107</v>
      </c>
      <c r="CI131" s="111"/>
      <c r="CJ131" s="112">
        <v>6710</v>
      </c>
      <c r="CK131" s="113">
        <v>86</v>
      </c>
      <c r="CL131" s="114" t="s">
        <v>134</v>
      </c>
      <c r="CM131" s="114" t="s">
        <v>108</v>
      </c>
      <c r="CN131" s="114"/>
      <c r="CO131" s="115" t="s">
        <v>102</v>
      </c>
      <c r="CP131" s="115" t="s">
        <v>102</v>
      </c>
      <c r="CQ131" s="115" t="s">
        <v>102</v>
      </c>
      <c r="CR131" s="115" t="s">
        <v>102</v>
      </c>
      <c r="CS131" s="116"/>
      <c r="CT131" s="117" t="s">
        <v>109</v>
      </c>
      <c r="CU131" s="117" t="s">
        <v>109</v>
      </c>
      <c r="CV131" s="83">
        <v>127</v>
      </c>
      <c r="CW131" s="83" t="s">
        <v>108</v>
      </c>
      <c r="CX131" s="83">
        <v>127</v>
      </c>
      <c r="CY131" s="83" t="s">
        <v>108</v>
      </c>
      <c r="CZ131" s="83">
        <v>6455</v>
      </c>
      <c r="DA131" s="83" t="s">
        <v>419</v>
      </c>
      <c r="DB131" s="83" t="s">
        <v>130</v>
      </c>
      <c r="DC131" s="83" t="s">
        <v>499</v>
      </c>
      <c r="DD131" s="83">
        <v>1176</v>
      </c>
      <c r="DE131" s="83" t="s">
        <v>444</v>
      </c>
      <c r="DF131" s="83" t="s">
        <v>130</v>
      </c>
      <c r="DG131" s="83" t="s">
        <v>499</v>
      </c>
      <c r="DH131" s="83"/>
      <c r="DI131" s="83">
        <v>0</v>
      </c>
      <c r="DJ131" s="83">
        <v>1</v>
      </c>
      <c r="DK131" s="83">
        <v>0</v>
      </c>
      <c r="DL131" s="83">
        <v>0</v>
      </c>
      <c r="DM131" s="83">
        <v>0</v>
      </c>
      <c r="DN131" s="83">
        <v>0</v>
      </c>
      <c r="DO131" s="83">
        <v>0</v>
      </c>
      <c r="DP131" s="83">
        <v>0</v>
      </c>
      <c r="DQ131" s="83">
        <v>0</v>
      </c>
      <c r="DR131" s="83">
        <v>0</v>
      </c>
      <c r="DS131" s="83">
        <v>0</v>
      </c>
      <c r="DT131" s="83">
        <v>3</v>
      </c>
      <c r="DU131" s="83">
        <v>3</v>
      </c>
      <c r="DV131" s="83">
        <v>0</v>
      </c>
      <c r="DW131" s="83">
        <v>0</v>
      </c>
      <c r="DX131" s="83">
        <v>3</v>
      </c>
      <c r="DY131" s="85">
        <v>43773</v>
      </c>
      <c r="DZ131" s="83" t="s">
        <v>4178</v>
      </c>
      <c r="EA131" s="83" t="s">
        <v>102</v>
      </c>
      <c r="EB131" s="83" t="s">
        <v>482</v>
      </c>
      <c r="EC131" s="83">
        <v>127</v>
      </c>
      <c r="ED131" s="83" t="s">
        <v>483</v>
      </c>
      <c r="EE131" s="83">
        <v>1</v>
      </c>
      <c r="EF131" s="83">
        <v>0</v>
      </c>
      <c r="EG131" s="83">
        <v>0</v>
      </c>
      <c r="EH131" s="83" t="s">
        <v>109</v>
      </c>
      <c r="EI131" s="83" t="s">
        <v>108</v>
      </c>
      <c r="EJ131" s="83" t="s">
        <v>583</v>
      </c>
      <c r="EK131" s="83">
        <v>0</v>
      </c>
      <c r="EL131" s="83">
        <v>0</v>
      </c>
      <c r="EM131" s="83">
        <v>1</v>
      </c>
      <c r="EN131" s="83" t="s">
        <v>497</v>
      </c>
      <c r="EO131" s="83"/>
      <c r="EP131" s="83" t="s">
        <v>436</v>
      </c>
      <c r="EQ131" s="136">
        <v>1</v>
      </c>
      <c r="ER131" s="136">
        <v>1</v>
      </c>
      <c r="ES131" s="136">
        <v>1</v>
      </c>
      <c r="ET131" s="136">
        <v>1</v>
      </c>
      <c r="EU131" s="215" t="s">
        <v>269</v>
      </c>
      <c r="EV131" s="136">
        <v>1</v>
      </c>
      <c r="EW131" s="136">
        <v>1</v>
      </c>
      <c r="EX131" s="136">
        <v>1</v>
      </c>
      <c r="EY131" s="136">
        <v>1</v>
      </c>
      <c r="EZ131" s="136">
        <v>1</v>
      </c>
      <c r="FP131" s="215" t="s">
        <v>592</v>
      </c>
      <c r="FQ131" s="136" t="b">
        <v>1</v>
      </c>
      <c r="FR131" s="136" t="b">
        <v>1</v>
      </c>
      <c r="FS131" s="136" t="b">
        <v>1</v>
      </c>
      <c r="FT131" s="136" t="b">
        <v>1</v>
      </c>
      <c r="FX131" s="215" t="s">
        <v>269</v>
      </c>
    </row>
    <row r="132" spans="1:180" ht="60" customHeight="1" x14ac:dyDescent="0.55000000000000004">
      <c r="A132" s="83" t="s">
        <v>130</v>
      </c>
      <c r="B132" s="83" t="s">
        <v>98</v>
      </c>
      <c r="C132" s="136">
        <v>978319</v>
      </c>
      <c r="D132" s="207" t="s">
        <v>628</v>
      </c>
      <c r="E132" s="208" t="s">
        <v>633</v>
      </c>
      <c r="F132" s="83" t="s">
        <v>108</v>
      </c>
      <c r="G132" s="85">
        <v>22744</v>
      </c>
      <c r="H132" s="83" t="s">
        <v>102</v>
      </c>
      <c r="I132" s="85">
        <v>39772</v>
      </c>
      <c r="J132" s="83" t="s">
        <v>228</v>
      </c>
      <c r="K132" s="216">
        <v>913131079856</v>
      </c>
      <c r="L132" s="83" t="s">
        <v>191</v>
      </c>
      <c r="M132" s="85">
        <v>43619</v>
      </c>
      <c r="N132" s="83">
        <v>58.3333333333334</v>
      </c>
      <c r="O132" s="83" t="s">
        <v>193</v>
      </c>
      <c r="P132" s="83" t="s">
        <v>181</v>
      </c>
      <c r="Q132" s="208" t="s">
        <v>5556</v>
      </c>
      <c r="R132" s="83" t="s">
        <v>102</v>
      </c>
      <c r="S132" s="83" t="s">
        <v>102</v>
      </c>
      <c r="T132" s="83" t="s">
        <v>133</v>
      </c>
      <c r="U132" s="83" t="s">
        <v>9257</v>
      </c>
      <c r="V132" s="83" t="s">
        <v>111</v>
      </c>
      <c r="W132" s="83" t="s">
        <v>105</v>
      </c>
      <c r="X132" s="86" t="s">
        <v>5556</v>
      </c>
      <c r="Y132" s="87" t="s">
        <v>102</v>
      </c>
      <c r="Z132" s="87" t="s">
        <v>102</v>
      </c>
      <c r="AA132" s="87" t="s">
        <v>133</v>
      </c>
      <c r="AB132" s="87" t="s">
        <v>9257</v>
      </c>
      <c r="AC132" s="87" t="s">
        <v>111</v>
      </c>
      <c r="AD132" s="87" t="s">
        <v>105</v>
      </c>
      <c r="AE132" s="87" t="s">
        <v>106</v>
      </c>
      <c r="AF132" s="86" t="s">
        <v>5556</v>
      </c>
      <c r="AG132" s="87" t="s">
        <v>486</v>
      </c>
      <c r="AH132" s="87" t="s">
        <v>9257</v>
      </c>
      <c r="AI132" s="87" t="s">
        <v>111</v>
      </c>
      <c r="AJ132" s="87" t="s">
        <v>204</v>
      </c>
      <c r="AK132" s="88"/>
      <c r="AL132" s="83" t="s">
        <v>107</v>
      </c>
      <c r="AM132" s="89" t="s">
        <v>454</v>
      </c>
      <c r="AN132" s="90" t="s">
        <v>416</v>
      </c>
      <c r="AO132" s="91" t="s">
        <v>642</v>
      </c>
      <c r="AP132" s="90">
        <v>8.3333333333333108</v>
      </c>
      <c r="AQ132" s="92" t="s">
        <v>102</v>
      </c>
      <c r="AR132" s="93" t="s">
        <v>102</v>
      </c>
      <c r="AS132" s="93" t="s">
        <v>102</v>
      </c>
      <c r="AT132" s="93" t="s">
        <v>102</v>
      </c>
      <c r="AU132" s="210" t="s">
        <v>644</v>
      </c>
      <c r="AV132" s="93" t="s">
        <v>185</v>
      </c>
      <c r="AW132" s="94" t="s">
        <v>102</v>
      </c>
      <c r="AX132" s="93" t="s">
        <v>183</v>
      </c>
      <c r="AY132" s="95" t="s">
        <v>111</v>
      </c>
      <c r="AZ132" s="93" t="s">
        <v>102</v>
      </c>
      <c r="BA132" s="93" t="s">
        <v>102</v>
      </c>
      <c r="BB132" s="93" t="s">
        <v>102</v>
      </c>
      <c r="BC132" s="93" t="s">
        <v>102</v>
      </c>
      <c r="BD132" s="96" t="s">
        <v>102</v>
      </c>
      <c r="BE132" s="90">
        <v>-55.1666666666667</v>
      </c>
      <c r="BF132" s="93" t="s">
        <v>102</v>
      </c>
      <c r="BG132" s="93" t="s">
        <v>102</v>
      </c>
      <c r="BH132" s="93" t="s">
        <v>102</v>
      </c>
      <c r="BI132" s="93" t="s">
        <v>102</v>
      </c>
      <c r="BJ132" s="210" t="s">
        <v>642</v>
      </c>
      <c r="BK132" s="93" t="s">
        <v>192</v>
      </c>
      <c r="BL132" s="97" t="s">
        <v>102</v>
      </c>
      <c r="BM132" s="93" t="s">
        <v>183</v>
      </c>
      <c r="BN132" s="93" t="s">
        <v>106</v>
      </c>
      <c r="BO132" s="93" t="s">
        <v>102</v>
      </c>
      <c r="BP132" s="98" t="s">
        <v>102</v>
      </c>
      <c r="BQ132" s="93" t="s">
        <v>102</v>
      </c>
      <c r="BR132" s="93" t="s">
        <v>102</v>
      </c>
      <c r="BS132" s="93" t="s">
        <v>102</v>
      </c>
      <c r="BT132" s="99" t="s">
        <v>591</v>
      </c>
      <c r="BU132" s="100" t="s">
        <v>10833</v>
      </c>
      <c r="BV132" s="101" t="s">
        <v>471</v>
      </c>
      <c r="BW132" s="136"/>
      <c r="BX132" s="103" t="s">
        <v>565</v>
      </c>
      <c r="BY132" s="104" t="s">
        <v>190</v>
      </c>
      <c r="BZ132" s="136"/>
      <c r="CA132" s="83" t="s">
        <v>599</v>
      </c>
      <c r="CB132" s="106" t="s">
        <v>647</v>
      </c>
      <c r="CC132" s="106" t="s">
        <v>6560</v>
      </c>
      <c r="CD132" s="107"/>
      <c r="CE132" s="108" t="s">
        <v>107</v>
      </c>
      <c r="CF132" s="108" t="s">
        <v>107</v>
      </c>
      <c r="CG132" s="109"/>
      <c r="CH132" s="110" t="s">
        <v>107</v>
      </c>
      <c r="CI132" s="111"/>
      <c r="CJ132" s="112">
        <v>6710</v>
      </c>
      <c r="CK132" s="113">
        <v>86</v>
      </c>
      <c r="CL132" s="114" t="s">
        <v>134</v>
      </c>
      <c r="CM132" s="114" t="s">
        <v>108</v>
      </c>
      <c r="CN132" s="114"/>
      <c r="CO132" s="115" t="s">
        <v>102</v>
      </c>
      <c r="CP132" s="115" t="s">
        <v>102</v>
      </c>
      <c r="CQ132" s="115" t="s">
        <v>102</v>
      </c>
      <c r="CR132" s="115" t="s">
        <v>102</v>
      </c>
      <c r="CS132" s="116"/>
      <c r="CT132" s="117" t="s">
        <v>109</v>
      </c>
      <c r="CU132" s="117" t="s">
        <v>109</v>
      </c>
      <c r="CV132" s="83">
        <v>128</v>
      </c>
      <c r="CW132" s="83" t="s">
        <v>108</v>
      </c>
      <c r="CX132" s="83">
        <v>128</v>
      </c>
      <c r="CY132" s="83" t="s">
        <v>108</v>
      </c>
      <c r="CZ132" s="83">
        <v>6456</v>
      </c>
      <c r="DA132" s="83" t="s">
        <v>419</v>
      </c>
      <c r="DB132" s="83" t="s">
        <v>130</v>
      </c>
      <c r="DC132" s="83" t="s">
        <v>499</v>
      </c>
      <c r="DD132" s="83">
        <v>1177</v>
      </c>
      <c r="DE132" s="83" t="s">
        <v>444</v>
      </c>
      <c r="DF132" s="83" t="s">
        <v>130</v>
      </c>
      <c r="DG132" s="83" t="s">
        <v>499</v>
      </c>
      <c r="DH132" s="83"/>
      <c r="DI132" s="83">
        <v>0</v>
      </c>
      <c r="DJ132" s="83">
        <v>1</v>
      </c>
      <c r="DK132" s="83">
        <v>0</v>
      </c>
      <c r="DL132" s="83">
        <v>0</v>
      </c>
      <c r="DM132" s="83">
        <v>0</v>
      </c>
      <c r="DN132" s="83">
        <v>0</v>
      </c>
      <c r="DO132" s="83">
        <v>0</v>
      </c>
      <c r="DP132" s="83">
        <v>0</v>
      </c>
      <c r="DQ132" s="83">
        <v>0</v>
      </c>
      <c r="DR132" s="83">
        <v>0</v>
      </c>
      <c r="DS132" s="83">
        <v>0</v>
      </c>
      <c r="DT132" s="83">
        <v>3</v>
      </c>
      <c r="DU132" s="83">
        <v>3</v>
      </c>
      <c r="DV132" s="83">
        <v>0</v>
      </c>
      <c r="DW132" s="83">
        <v>0</v>
      </c>
      <c r="DX132" s="83">
        <v>3</v>
      </c>
      <c r="DY132" s="85">
        <v>43774</v>
      </c>
      <c r="DZ132" s="83" t="s">
        <v>4179</v>
      </c>
      <c r="EA132" s="83" t="s">
        <v>102</v>
      </c>
      <c r="EB132" s="83" t="s">
        <v>482</v>
      </c>
      <c r="EC132" s="83">
        <v>128</v>
      </c>
      <c r="ED132" s="83" t="s">
        <v>483</v>
      </c>
      <c r="EE132" s="83">
        <v>1</v>
      </c>
      <c r="EF132" s="83">
        <v>0</v>
      </c>
      <c r="EG132" s="83">
        <v>0</v>
      </c>
      <c r="EH132" s="83" t="s">
        <v>109</v>
      </c>
      <c r="EI132" s="83" t="s">
        <v>108</v>
      </c>
      <c r="EJ132" s="83" t="s">
        <v>583</v>
      </c>
      <c r="EK132" s="83">
        <v>0</v>
      </c>
      <c r="EL132" s="83">
        <v>0</v>
      </c>
      <c r="EM132" s="83">
        <v>1</v>
      </c>
      <c r="EN132" s="83" t="s">
        <v>497</v>
      </c>
      <c r="EO132" s="83"/>
      <c r="EP132" s="83" t="s">
        <v>436</v>
      </c>
      <c r="EQ132" s="136">
        <v>1</v>
      </c>
      <c r="ER132" s="136">
        <v>1</v>
      </c>
      <c r="ES132" s="136">
        <v>1</v>
      </c>
      <c r="ET132" s="136">
        <v>1</v>
      </c>
      <c r="EU132" s="215" t="s">
        <v>269</v>
      </c>
      <c r="EV132" s="136">
        <v>1</v>
      </c>
      <c r="EW132" s="136">
        <v>1</v>
      </c>
      <c r="EX132" s="136">
        <v>1</v>
      </c>
      <c r="EY132" s="136">
        <v>1</v>
      </c>
      <c r="EZ132" s="136">
        <v>1</v>
      </c>
      <c r="FP132" s="215" t="s">
        <v>592</v>
      </c>
      <c r="FQ132" s="136" t="b">
        <v>1</v>
      </c>
      <c r="FR132" s="136" t="b">
        <v>1</v>
      </c>
      <c r="FS132" s="136" t="b">
        <v>1</v>
      </c>
      <c r="FT132" s="136" t="b">
        <v>1</v>
      </c>
      <c r="FX132" s="215" t="s">
        <v>269</v>
      </c>
    </row>
    <row r="133" spans="1:180" ht="60" customHeight="1" x14ac:dyDescent="0.55000000000000004">
      <c r="A133" s="83" t="s">
        <v>130</v>
      </c>
      <c r="B133" s="83" t="s">
        <v>98</v>
      </c>
      <c r="C133" s="136">
        <v>572879</v>
      </c>
      <c r="D133" s="207" t="s">
        <v>629</v>
      </c>
      <c r="E133" s="208" t="s">
        <v>634</v>
      </c>
      <c r="F133" s="83" t="s">
        <v>108</v>
      </c>
      <c r="G133" s="85">
        <v>26341</v>
      </c>
      <c r="H133" s="83" t="s">
        <v>102</v>
      </c>
      <c r="I133" s="85">
        <v>34633</v>
      </c>
      <c r="J133" s="83" t="s">
        <v>228</v>
      </c>
      <c r="K133" s="216">
        <v>913617444576</v>
      </c>
      <c r="L133" s="83" t="s">
        <v>191</v>
      </c>
      <c r="M133" s="85">
        <v>43642</v>
      </c>
      <c r="N133" s="83">
        <v>53.3333333333334</v>
      </c>
      <c r="O133" s="83" t="s">
        <v>193</v>
      </c>
      <c r="P133" s="83" t="s">
        <v>181</v>
      </c>
      <c r="Q133" s="208" t="s">
        <v>5560</v>
      </c>
      <c r="R133" s="83" t="s">
        <v>102</v>
      </c>
      <c r="S133" s="83" t="s">
        <v>102</v>
      </c>
      <c r="T133" s="83" t="s">
        <v>131</v>
      </c>
      <c r="U133" s="83" t="s">
        <v>9258</v>
      </c>
      <c r="V133" s="83" t="s">
        <v>104</v>
      </c>
      <c r="W133" s="83" t="s">
        <v>105</v>
      </c>
      <c r="X133" s="86" t="s">
        <v>5560</v>
      </c>
      <c r="Y133" s="87" t="s">
        <v>102</v>
      </c>
      <c r="Z133" s="87" t="s">
        <v>102</v>
      </c>
      <c r="AA133" s="87" t="s">
        <v>131</v>
      </c>
      <c r="AB133" s="87" t="s">
        <v>9258</v>
      </c>
      <c r="AC133" s="87" t="s">
        <v>104</v>
      </c>
      <c r="AD133" s="87" t="s">
        <v>105</v>
      </c>
      <c r="AE133" s="87" t="s">
        <v>106</v>
      </c>
      <c r="AF133" s="86" t="s">
        <v>5560</v>
      </c>
      <c r="AG133" s="87" t="s">
        <v>177</v>
      </c>
      <c r="AH133" s="87" t="s">
        <v>9258</v>
      </c>
      <c r="AI133" s="87" t="s">
        <v>104</v>
      </c>
      <c r="AJ133" s="87" t="s">
        <v>204</v>
      </c>
      <c r="AK133" s="88"/>
      <c r="AL133" s="83" t="s">
        <v>107</v>
      </c>
      <c r="AM133" s="89" t="s">
        <v>454</v>
      </c>
      <c r="AN133" s="90" t="s">
        <v>416</v>
      </c>
      <c r="AO133" s="91" t="s">
        <v>643</v>
      </c>
      <c r="AP133" s="90">
        <v>8.3333333333333108</v>
      </c>
      <c r="AQ133" s="92" t="s">
        <v>102</v>
      </c>
      <c r="AR133" s="93" t="s">
        <v>102</v>
      </c>
      <c r="AS133" s="93" t="s">
        <v>102</v>
      </c>
      <c r="AT133" s="93" t="s">
        <v>102</v>
      </c>
      <c r="AU133" s="210" t="s">
        <v>645</v>
      </c>
      <c r="AV133" s="93" t="s">
        <v>185</v>
      </c>
      <c r="AW133" s="94" t="s">
        <v>102</v>
      </c>
      <c r="AX133" s="93" t="s">
        <v>105</v>
      </c>
      <c r="AY133" s="95" t="s">
        <v>104</v>
      </c>
      <c r="AZ133" s="93" t="s">
        <v>102</v>
      </c>
      <c r="BA133" s="93" t="s">
        <v>102</v>
      </c>
      <c r="BB133" s="93" t="s">
        <v>102</v>
      </c>
      <c r="BC133" s="93" t="s">
        <v>102</v>
      </c>
      <c r="BD133" s="96" t="s">
        <v>102</v>
      </c>
      <c r="BE133" s="90">
        <v>-55.6666666666667</v>
      </c>
      <c r="BF133" s="93" t="s">
        <v>102</v>
      </c>
      <c r="BG133" s="93" t="s">
        <v>102</v>
      </c>
      <c r="BH133" s="93" t="s">
        <v>102</v>
      </c>
      <c r="BI133" s="93" t="s">
        <v>102</v>
      </c>
      <c r="BJ133" s="210" t="s">
        <v>643</v>
      </c>
      <c r="BK133" s="93" t="s">
        <v>196</v>
      </c>
      <c r="BL133" s="97" t="s">
        <v>102</v>
      </c>
      <c r="BM133" s="93" t="s">
        <v>105</v>
      </c>
      <c r="BN133" s="93" t="s">
        <v>596</v>
      </c>
      <c r="BO133" s="93" t="s">
        <v>102</v>
      </c>
      <c r="BP133" s="98" t="s">
        <v>102</v>
      </c>
      <c r="BQ133" s="93" t="s">
        <v>102</v>
      </c>
      <c r="BR133" s="93" t="s">
        <v>102</v>
      </c>
      <c r="BS133" s="93" t="s">
        <v>102</v>
      </c>
      <c r="BT133" s="99" t="s">
        <v>591</v>
      </c>
      <c r="BU133" s="100" t="s">
        <v>10834</v>
      </c>
      <c r="BV133" s="101" t="s">
        <v>471</v>
      </c>
      <c r="BW133" s="136"/>
      <c r="BX133" s="103" t="s">
        <v>565</v>
      </c>
      <c r="BY133" s="104" t="s">
        <v>190</v>
      </c>
      <c r="BZ133" s="136"/>
      <c r="CA133" s="83" t="s">
        <v>599</v>
      </c>
      <c r="CB133" s="106" t="s">
        <v>647</v>
      </c>
      <c r="CC133" s="106" t="s">
        <v>6572</v>
      </c>
      <c r="CD133" s="107"/>
      <c r="CE133" s="108" t="s">
        <v>107</v>
      </c>
      <c r="CF133" s="108" t="s">
        <v>107</v>
      </c>
      <c r="CG133" s="109"/>
      <c r="CH133" s="110" t="s">
        <v>107</v>
      </c>
      <c r="CI133" s="111"/>
      <c r="CJ133" s="112">
        <v>6710</v>
      </c>
      <c r="CK133" s="113">
        <v>86</v>
      </c>
      <c r="CL133" s="114" t="s">
        <v>134</v>
      </c>
      <c r="CM133" s="114" t="s">
        <v>108</v>
      </c>
      <c r="CN133" s="114"/>
      <c r="CO133" s="115" t="s">
        <v>102</v>
      </c>
      <c r="CP133" s="115" t="s">
        <v>102</v>
      </c>
      <c r="CQ133" s="115" t="s">
        <v>102</v>
      </c>
      <c r="CR133" s="115" t="s">
        <v>102</v>
      </c>
      <c r="CS133" s="116"/>
      <c r="CT133" s="117" t="s">
        <v>109</v>
      </c>
      <c r="CU133" s="117" t="s">
        <v>109</v>
      </c>
      <c r="CV133" s="83">
        <v>129</v>
      </c>
      <c r="CW133" s="83" t="s">
        <v>108</v>
      </c>
      <c r="CX133" s="83">
        <v>129</v>
      </c>
      <c r="CY133" s="83" t="s">
        <v>108</v>
      </c>
      <c r="CZ133" s="83">
        <v>6457</v>
      </c>
      <c r="DA133" s="83" t="s">
        <v>419</v>
      </c>
      <c r="DB133" s="83" t="s">
        <v>130</v>
      </c>
      <c r="DC133" s="83" t="s">
        <v>499</v>
      </c>
      <c r="DD133" s="83">
        <v>1178</v>
      </c>
      <c r="DE133" s="83" t="s">
        <v>444</v>
      </c>
      <c r="DF133" s="83" t="s">
        <v>130</v>
      </c>
      <c r="DG133" s="83" t="s">
        <v>499</v>
      </c>
      <c r="DH133" s="83"/>
      <c r="DI133" s="83">
        <v>0</v>
      </c>
      <c r="DJ133" s="83">
        <v>1</v>
      </c>
      <c r="DK133" s="83">
        <v>0</v>
      </c>
      <c r="DL133" s="83">
        <v>0</v>
      </c>
      <c r="DM133" s="83">
        <v>0</v>
      </c>
      <c r="DN133" s="83">
        <v>0</v>
      </c>
      <c r="DO133" s="83">
        <v>0</v>
      </c>
      <c r="DP133" s="83">
        <v>0</v>
      </c>
      <c r="DQ133" s="83">
        <v>0</v>
      </c>
      <c r="DR133" s="83">
        <v>0</v>
      </c>
      <c r="DS133" s="83">
        <v>0</v>
      </c>
      <c r="DT133" s="83">
        <v>3</v>
      </c>
      <c r="DU133" s="83">
        <v>3</v>
      </c>
      <c r="DV133" s="83">
        <v>0</v>
      </c>
      <c r="DW133" s="83">
        <v>0</v>
      </c>
      <c r="DX133" s="83">
        <v>3</v>
      </c>
      <c r="DY133" s="85">
        <v>43775</v>
      </c>
      <c r="DZ133" s="83" t="s">
        <v>4180</v>
      </c>
      <c r="EA133" s="83" t="s">
        <v>102</v>
      </c>
      <c r="EB133" s="83" t="s">
        <v>482</v>
      </c>
      <c r="EC133" s="83">
        <v>129</v>
      </c>
      <c r="ED133" s="83" t="s">
        <v>483</v>
      </c>
      <c r="EE133" s="83">
        <v>1</v>
      </c>
      <c r="EF133" s="83">
        <v>0</v>
      </c>
      <c r="EG133" s="83">
        <v>0</v>
      </c>
      <c r="EH133" s="83" t="s">
        <v>109</v>
      </c>
      <c r="EI133" s="83" t="s">
        <v>108</v>
      </c>
      <c r="EJ133" s="83" t="s">
        <v>583</v>
      </c>
      <c r="EK133" s="83">
        <v>0</v>
      </c>
      <c r="EL133" s="83">
        <v>0</v>
      </c>
      <c r="EM133" s="83">
        <v>1</v>
      </c>
      <c r="EN133" s="83" t="s">
        <v>497</v>
      </c>
      <c r="EO133" s="83"/>
      <c r="EP133" s="83" t="s">
        <v>436</v>
      </c>
      <c r="EQ133" s="136">
        <v>1</v>
      </c>
      <c r="ER133" s="136">
        <v>1</v>
      </c>
      <c r="ES133" s="136">
        <v>1</v>
      </c>
      <c r="ET133" s="136">
        <v>1</v>
      </c>
      <c r="EU133" s="215" t="s">
        <v>269</v>
      </c>
      <c r="EV133" s="136">
        <v>1</v>
      </c>
      <c r="EW133" s="136">
        <v>1</v>
      </c>
      <c r="EX133" s="136">
        <v>1</v>
      </c>
      <c r="EY133" s="136">
        <v>1</v>
      </c>
      <c r="EZ133" s="136">
        <v>1</v>
      </c>
      <c r="FP133" s="215" t="s">
        <v>592</v>
      </c>
      <c r="FQ133" s="136" t="b">
        <v>1</v>
      </c>
      <c r="FR133" s="136" t="b">
        <v>1</v>
      </c>
      <c r="FS133" s="136" t="b">
        <v>1</v>
      </c>
      <c r="FT133" s="136" t="b">
        <v>1</v>
      </c>
      <c r="FX133" s="215" t="s">
        <v>269</v>
      </c>
    </row>
    <row r="134" spans="1:180" ht="60" customHeight="1" x14ac:dyDescent="0.55000000000000004">
      <c r="A134" s="83" t="s">
        <v>130</v>
      </c>
      <c r="B134" s="83" t="s">
        <v>98</v>
      </c>
      <c r="C134" s="136">
        <v>880947</v>
      </c>
      <c r="D134" s="207" t="s">
        <v>627</v>
      </c>
      <c r="E134" s="208" t="s">
        <v>630</v>
      </c>
      <c r="F134" s="83" t="s">
        <v>108</v>
      </c>
      <c r="G134" s="85">
        <v>20621</v>
      </c>
      <c r="H134" s="83" t="s">
        <v>102</v>
      </c>
      <c r="I134" s="85">
        <v>39794</v>
      </c>
      <c r="J134" s="83" t="s">
        <v>228</v>
      </c>
      <c r="K134" s="216">
        <v>427808570009</v>
      </c>
      <c r="L134" s="83" t="s">
        <v>191</v>
      </c>
      <c r="M134" s="85">
        <v>43631</v>
      </c>
      <c r="N134" s="83">
        <v>48.3333333333334</v>
      </c>
      <c r="O134" s="83" t="s">
        <v>180</v>
      </c>
      <c r="P134" s="83" t="s">
        <v>181</v>
      </c>
      <c r="Q134" s="208" t="s">
        <v>5564</v>
      </c>
      <c r="R134" s="83" t="s">
        <v>102</v>
      </c>
      <c r="S134" s="83" t="s">
        <v>102</v>
      </c>
      <c r="T134" s="83" t="s">
        <v>199</v>
      </c>
      <c r="U134" s="83" t="s">
        <v>9259</v>
      </c>
      <c r="V134" s="83" t="s">
        <v>104</v>
      </c>
      <c r="W134" s="83" t="s">
        <v>105</v>
      </c>
      <c r="X134" s="86" t="s">
        <v>5564</v>
      </c>
      <c r="Y134" s="87" t="s">
        <v>102</v>
      </c>
      <c r="Z134" s="87" t="s">
        <v>102</v>
      </c>
      <c r="AA134" s="87" t="s">
        <v>199</v>
      </c>
      <c r="AB134" s="87" t="s">
        <v>9259</v>
      </c>
      <c r="AC134" s="87" t="s">
        <v>104</v>
      </c>
      <c r="AD134" s="87" t="s">
        <v>105</v>
      </c>
      <c r="AE134" s="87" t="s">
        <v>106</v>
      </c>
      <c r="AF134" s="86" t="s">
        <v>5564</v>
      </c>
      <c r="AG134" s="87" t="s">
        <v>489</v>
      </c>
      <c r="AH134" s="87" t="s">
        <v>9260</v>
      </c>
      <c r="AI134" s="87" t="s">
        <v>104</v>
      </c>
      <c r="AJ134" s="87" t="s">
        <v>204</v>
      </c>
      <c r="AK134" s="88"/>
      <c r="AL134" s="83" t="s">
        <v>107</v>
      </c>
      <c r="AM134" s="89" t="s">
        <v>454</v>
      </c>
      <c r="AN134" s="90" t="s">
        <v>416</v>
      </c>
      <c r="AO134" s="91" t="s">
        <v>641</v>
      </c>
      <c r="AP134" s="90">
        <v>8.3333333333333108</v>
      </c>
      <c r="AQ134" s="92" t="s">
        <v>211</v>
      </c>
      <c r="AR134" s="93" t="s">
        <v>102</v>
      </c>
      <c r="AS134" s="93" t="s">
        <v>102</v>
      </c>
      <c r="AT134" s="93" t="s">
        <v>102</v>
      </c>
      <c r="AU134" s="210" t="s">
        <v>641</v>
      </c>
      <c r="AV134" s="93" t="s">
        <v>192</v>
      </c>
      <c r="AW134" s="94" t="s">
        <v>102</v>
      </c>
      <c r="AX134" s="93" t="s">
        <v>105</v>
      </c>
      <c r="AY134" s="95" t="s">
        <v>188</v>
      </c>
      <c r="AZ134" s="93" t="s">
        <v>102</v>
      </c>
      <c r="BA134" s="93" t="s">
        <v>9261</v>
      </c>
      <c r="BB134" s="93" t="s">
        <v>102</v>
      </c>
      <c r="BC134" s="93" t="s">
        <v>102</v>
      </c>
      <c r="BD134" s="96" t="s">
        <v>102</v>
      </c>
      <c r="BE134" s="90">
        <v>-56.1666666666667</v>
      </c>
      <c r="BF134" s="93" t="s">
        <v>211</v>
      </c>
      <c r="BG134" s="93" t="s">
        <v>102</v>
      </c>
      <c r="BH134" s="93" t="s">
        <v>102</v>
      </c>
      <c r="BI134" s="93" t="s">
        <v>102</v>
      </c>
      <c r="BJ134" s="210" t="s">
        <v>646</v>
      </c>
      <c r="BK134" s="93" t="s">
        <v>182</v>
      </c>
      <c r="BL134" s="97" t="s">
        <v>102</v>
      </c>
      <c r="BM134" s="93" t="s">
        <v>105</v>
      </c>
      <c r="BN134" s="93" t="s">
        <v>104</v>
      </c>
      <c r="BO134" s="93" t="s">
        <v>102</v>
      </c>
      <c r="BP134" s="98">
        <v>20180250</v>
      </c>
      <c r="BQ134" s="93" t="s">
        <v>102</v>
      </c>
      <c r="BR134" s="93" t="s">
        <v>102</v>
      </c>
      <c r="BS134" s="93" t="s">
        <v>102</v>
      </c>
      <c r="BT134" s="99" t="s">
        <v>591</v>
      </c>
      <c r="BU134" s="100" t="s">
        <v>10835</v>
      </c>
      <c r="BV134" s="101" t="s">
        <v>471</v>
      </c>
      <c r="BW134" s="136"/>
      <c r="BX134" s="103" t="s">
        <v>565</v>
      </c>
      <c r="BY134" s="104" t="s">
        <v>190</v>
      </c>
      <c r="BZ134" s="136"/>
      <c r="CA134" s="83" t="s">
        <v>599</v>
      </c>
      <c r="CB134" s="106" t="s">
        <v>647</v>
      </c>
      <c r="CC134" s="106" t="s">
        <v>6584</v>
      </c>
      <c r="CD134" s="107"/>
      <c r="CE134" s="108" t="s">
        <v>107</v>
      </c>
      <c r="CF134" s="108" t="s">
        <v>107</v>
      </c>
      <c r="CG134" s="109"/>
      <c r="CH134" s="110" t="s">
        <v>107</v>
      </c>
      <c r="CI134" s="111"/>
      <c r="CJ134" s="112">
        <v>6710</v>
      </c>
      <c r="CK134" s="113">
        <v>86</v>
      </c>
      <c r="CL134" s="114" t="s">
        <v>134</v>
      </c>
      <c r="CM134" s="114" t="s">
        <v>108</v>
      </c>
      <c r="CN134" s="114"/>
      <c r="CO134" s="115" t="s">
        <v>102</v>
      </c>
      <c r="CP134" s="115" t="s">
        <v>102</v>
      </c>
      <c r="CQ134" s="115" t="s">
        <v>102</v>
      </c>
      <c r="CR134" s="115" t="s">
        <v>102</v>
      </c>
      <c r="CS134" s="116"/>
      <c r="CT134" s="117" t="s">
        <v>109</v>
      </c>
      <c r="CU134" s="117" t="s">
        <v>109</v>
      </c>
      <c r="CV134" s="83">
        <v>130</v>
      </c>
      <c r="CW134" s="83" t="s">
        <v>108</v>
      </c>
      <c r="CX134" s="83">
        <v>130</v>
      </c>
      <c r="CY134" s="83" t="s">
        <v>108</v>
      </c>
      <c r="CZ134" s="83">
        <v>6458</v>
      </c>
      <c r="DA134" s="83" t="s">
        <v>419</v>
      </c>
      <c r="DB134" s="83" t="s">
        <v>130</v>
      </c>
      <c r="DC134" s="83" t="s">
        <v>499</v>
      </c>
      <c r="DD134" s="83">
        <v>1179</v>
      </c>
      <c r="DE134" s="83" t="s">
        <v>444</v>
      </c>
      <c r="DF134" s="83" t="s">
        <v>130</v>
      </c>
      <c r="DG134" s="83" t="s">
        <v>499</v>
      </c>
      <c r="DH134" s="83"/>
      <c r="DI134" s="83">
        <v>0</v>
      </c>
      <c r="DJ134" s="83">
        <v>1</v>
      </c>
      <c r="DK134" s="83">
        <v>0</v>
      </c>
      <c r="DL134" s="83">
        <v>0</v>
      </c>
      <c r="DM134" s="83">
        <v>0</v>
      </c>
      <c r="DN134" s="83">
        <v>0</v>
      </c>
      <c r="DO134" s="83">
        <v>0</v>
      </c>
      <c r="DP134" s="83">
        <v>0</v>
      </c>
      <c r="DQ134" s="83">
        <v>0</v>
      </c>
      <c r="DR134" s="83">
        <v>0</v>
      </c>
      <c r="DS134" s="83">
        <v>0</v>
      </c>
      <c r="DT134" s="83">
        <v>3</v>
      </c>
      <c r="DU134" s="83">
        <v>3</v>
      </c>
      <c r="DV134" s="83">
        <v>0</v>
      </c>
      <c r="DW134" s="83">
        <v>0</v>
      </c>
      <c r="DX134" s="83">
        <v>3</v>
      </c>
      <c r="DY134" s="85">
        <v>43776</v>
      </c>
      <c r="DZ134" s="83" t="s">
        <v>4181</v>
      </c>
      <c r="EA134" s="83" t="s">
        <v>102</v>
      </c>
      <c r="EB134" s="83" t="s">
        <v>482</v>
      </c>
      <c r="EC134" s="83">
        <v>130</v>
      </c>
      <c r="ED134" s="83" t="s">
        <v>483</v>
      </c>
      <c r="EE134" s="83">
        <v>1</v>
      </c>
      <c r="EF134" s="83">
        <v>0</v>
      </c>
      <c r="EG134" s="83">
        <v>0</v>
      </c>
      <c r="EH134" s="83" t="s">
        <v>109</v>
      </c>
      <c r="EI134" s="83" t="s">
        <v>108</v>
      </c>
      <c r="EJ134" s="83" t="s">
        <v>583</v>
      </c>
      <c r="EK134" s="83">
        <v>0</v>
      </c>
      <c r="EL134" s="83">
        <v>0</v>
      </c>
      <c r="EM134" s="83">
        <v>1</v>
      </c>
      <c r="EN134" s="83" t="s">
        <v>497</v>
      </c>
      <c r="EO134" s="83"/>
      <c r="EP134" s="83" t="s">
        <v>436</v>
      </c>
      <c r="EQ134" s="136">
        <v>1</v>
      </c>
      <c r="ER134" s="136">
        <v>1</v>
      </c>
      <c r="ES134" s="136">
        <v>1</v>
      </c>
      <c r="ET134" s="136">
        <v>1</v>
      </c>
      <c r="EU134" s="215" t="s">
        <v>269</v>
      </c>
      <c r="EV134" s="136">
        <v>1</v>
      </c>
      <c r="EW134" s="136">
        <v>1</v>
      </c>
      <c r="EX134" s="136">
        <v>1</v>
      </c>
      <c r="EY134" s="136">
        <v>1</v>
      </c>
      <c r="EZ134" s="136">
        <v>1</v>
      </c>
      <c r="FP134" s="215" t="s">
        <v>592</v>
      </c>
      <c r="FQ134" s="136" t="b">
        <v>1</v>
      </c>
      <c r="FR134" s="136" t="b">
        <v>1</v>
      </c>
      <c r="FS134" s="136" t="b">
        <v>1</v>
      </c>
      <c r="FT134" s="136" t="b">
        <v>1</v>
      </c>
      <c r="FX134" s="215" t="s">
        <v>269</v>
      </c>
    </row>
    <row r="135" spans="1:180" ht="60" customHeight="1" x14ac:dyDescent="0.55000000000000004">
      <c r="A135" s="83" t="s">
        <v>130</v>
      </c>
      <c r="B135" s="83" t="s">
        <v>98</v>
      </c>
      <c r="C135" s="136">
        <v>290947</v>
      </c>
      <c r="D135" s="207" t="s">
        <v>628</v>
      </c>
      <c r="E135" s="208" t="s">
        <v>633</v>
      </c>
      <c r="F135" s="83" t="s">
        <v>108</v>
      </c>
      <c r="G135" s="85">
        <v>22744</v>
      </c>
      <c r="H135" s="83" t="s">
        <v>102</v>
      </c>
      <c r="I135" s="85">
        <v>39772</v>
      </c>
      <c r="J135" s="83" t="s">
        <v>228</v>
      </c>
      <c r="K135" s="216">
        <v>446442425064</v>
      </c>
      <c r="L135" s="83" t="s">
        <v>191</v>
      </c>
      <c r="M135" s="85">
        <v>43619</v>
      </c>
      <c r="N135" s="83">
        <v>43.3333333333334</v>
      </c>
      <c r="O135" s="83" t="s">
        <v>193</v>
      </c>
      <c r="P135" s="83" t="s">
        <v>181</v>
      </c>
      <c r="Q135" s="208" t="s">
        <v>5568</v>
      </c>
      <c r="R135" s="83" t="s">
        <v>102</v>
      </c>
      <c r="S135" s="83" t="s">
        <v>102</v>
      </c>
      <c r="T135" s="83" t="s">
        <v>133</v>
      </c>
      <c r="U135" s="83" t="s">
        <v>9262</v>
      </c>
      <c r="V135" s="83" t="s">
        <v>111</v>
      </c>
      <c r="W135" s="83" t="s">
        <v>105</v>
      </c>
      <c r="X135" s="86" t="s">
        <v>5568</v>
      </c>
      <c r="Y135" s="87" t="s">
        <v>102</v>
      </c>
      <c r="Z135" s="87" t="s">
        <v>102</v>
      </c>
      <c r="AA135" s="87" t="s">
        <v>133</v>
      </c>
      <c r="AB135" s="87" t="s">
        <v>9262</v>
      </c>
      <c r="AC135" s="87" t="s">
        <v>111</v>
      </c>
      <c r="AD135" s="87" t="s">
        <v>105</v>
      </c>
      <c r="AE135" s="87" t="s">
        <v>106</v>
      </c>
      <c r="AF135" s="86" t="s">
        <v>5568</v>
      </c>
      <c r="AG135" s="87" t="s">
        <v>486</v>
      </c>
      <c r="AH135" s="87" t="s">
        <v>9262</v>
      </c>
      <c r="AI135" s="87" t="s">
        <v>111</v>
      </c>
      <c r="AJ135" s="87" t="s">
        <v>204</v>
      </c>
      <c r="AK135" s="88"/>
      <c r="AL135" s="83" t="s">
        <v>107</v>
      </c>
      <c r="AM135" s="89" t="s">
        <v>454</v>
      </c>
      <c r="AN135" s="90" t="s">
        <v>416</v>
      </c>
      <c r="AO135" s="91" t="s">
        <v>642</v>
      </c>
      <c r="AP135" s="90">
        <v>8.3333333333333108</v>
      </c>
      <c r="AQ135" s="92" t="s">
        <v>102</v>
      </c>
      <c r="AR135" s="93" t="s">
        <v>102</v>
      </c>
      <c r="AS135" s="93" t="s">
        <v>102</v>
      </c>
      <c r="AT135" s="93" t="s">
        <v>102</v>
      </c>
      <c r="AU135" s="210" t="s">
        <v>644</v>
      </c>
      <c r="AV135" s="93" t="s">
        <v>185</v>
      </c>
      <c r="AW135" s="94" t="s">
        <v>102</v>
      </c>
      <c r="AX135" s="93" t="s">
        <v>183</v>
      </c>
      <c r="AY135" s="95" t="s">
        <v>111</v>
      </c>
      <c r="AZ135" s="93" t="s">
        <v>102</v>
      </c>
      <c r="BA135" s="93" t="s">
        <v>102</v>
      </c>
      <c r="BB135" s="93" t="s">
        <v>102</v>
      </c>
      <c r="BC135" s="93" t="s">
        <v>102</v>
      </c>
      <c r="BD135" s="96" t="s">
        <v>102</v>
      </c>
      <c r="BE135" s="90">
        <v>-56.6666666666667</v>
      </c>
      <c r="BF135" s="93" t="s">
        <v>102</v>
      </c>
      <c r="BG135" s="93" t="s">
        <v>102</v>
      </c>
      <c r="BH135" s="93" t="s">
        <v>102</v>
      </c>
      <c r="BI135" s="93" t="s">
        <v>102</v>
      </c>
      <c r="BJ135" s="210" t="s">
        <v>642</v>
      </c>
      <c r="BK135" s="93" t="s">
        <v>192</v>
      </c>
      <c r="BL135" s="97" t="s">
        <v>102</v>
      </c>
      <c r="BM135" s="93" t="s">
        <v>183</v>
      </c>
      <c r="BN135" s="93" t="s">
        <v>106</v>
      </c>
      <c r="BO135" s="93" t="s">
        <v>102</v>
      </c>
      <c r="BP135" s="98" t="s">
        <v>102</v>
      </c>
      <c r="BQ135" s="93" t="s">
        <v>102</v>
      </c>
      <c r="BR135" s="93" t="s">
        <v>102</v>
      </c>
      <c r="BS135" s="93" t="s">
        <v>102</v>
      </c>
      <c r="BT135" s="99" t="s">
        <v>591</v>
      </c>
      <c r="BU135" s="100" t="s">
        <v>10836</v>
      </c>
      <c r="BV135" s="101" t="s">
        <v>471</v>
      </c>
      <c r="BW135" s="136"/>
      <c r="BX135" s="103" t="s">
        <v>565</v>
      </c>
      <c r="BY135" s="104" t="s">
        <v>190</v>
      </c>
      <c r="BZ135" s="136"/>
      <c r="CA135" s="83" t="s">
        <v>599</v>
      </c>
      <c r="CB135" s="106" t="s">
        <v>647</v>
      </c>
      <c r="CC135" s="106" t="s">
        <v>6596</v>
      </c>
      <c r="CD135" s="107"/>
      <c r="CE135" s="108" t="s">
        <v>107</v>
      </c>
      <c r="CF135" s="108" t="s">
        <v>107</v>
      </c>
      <c r="CG135" s="109"/>
      <c r="CH135" s="110" t="s">
        <v>107</v>
      </c>
      <c r="CI135" s="111"/>
      <c r="CJ135" s="112">
        <v>6710</v>
      </c>
      <c r="CK135" s="113">
        <v>86</v>
      </c>
      <c r="CL135" s="114" t="s">
        <v>134</v>
      </c>
      <c r="CM135" s="114" t="s">
        <v>108</v>
      </c>
      <c r="CN135" s="114"/>
      <c r="CO135" s="115" t="s">
        <v>102</v>
      </c>
      <c r="CP135" s="115" t="s">
        <v>102</v>
      </c>
      <c r="CQ135" s="115" t="s">
        <v>102</v>
      </c>
      <c r="CR135" s="115" t="s">
        <v>102</v>
      </c>
      <c r="CS135" s="116"/>
      <c r="CT135" s="117" t="s">
        <v>109</v>
      </c>
      <c r="CU135" s="117" t="s">
        <v>109</v>
      </c>
      <c r="CV135" s="83">
        <v>131</v>
      </c>
      <c r="CW135" s="83" t="s">
        <v>108</v>
      </c>
      <c r="CX135" s="83">
        <v>131</v>
      </c>
      <c r="CY135" s="83" t="s">
        <v>108</v>
      </c>
      <c r="CZ135" s="83">
        <v>6459</v>
      </c>
      <c r="DA135" s="83" t="s">
        <v>419</v>
      </c>
      <c r="DB135" s="83" t="s">
        <v>130</v>
      </c>
      <c r="DC135" s="83" t="s">
        <v>499</v>
      </c>
      <c r="DD135" s="83">
        <v>1180</v>
      </c>
      <c r="DE135" s="83" t="s">
        <v>444</v>
      </c>
      <c r="DF135" s="83" t="s">
        <v>130</v>
      </c>
      <c r="DG135" s="83" t="s">
        <v>499</v>
      </c>
      <c r="DH135" s="83"/>
      <c r="DI135" s="83">
        <v>0</v>
      </c>
      <c r="DJ135" s="83">
        <v>1</v>
      </c>
      <c r="DK135" s="83">
        <v>0</v>
      </c>
      <c r="DL135" s="83">
        <v>0</v>
      </c>
      <c r="DM135" s="83">
        <v>0</v>
      </c>
      <c r="DN135" s="83">
        <v>0</v>
      </c>
      <c r="DO135" s="83">
        <v>0</v>
      </c>
      <c r="DP135" s="83">
        <v>0</v>
      </c>
      <c r="DQ135" s="83">
        <v>0</v>
      </c>
      <c r="DR135" s="83">
        <v>0</v>
      </c>
      <c r="DS135" s="83">
        <v>0</v>
      </c>
      <c r="DT135" s="83">
        <v>3</v>
      </c>
      <c r="DU135" s="83">
        <v>3</v>
      </c>
      <c r="DV135" s="83">
        <v>0</v>
      </c>
      <c r="DW135" s="83">
        <v>0</v>
      </c>
      <c r="DX135" s="83">
        <v>3</v>
      </c>
      <c r="DY135" s="85">
        <v>43777</v>
      </c>
      <c r="DZ135" s="83" t="s">
        <v>4182</v>
      </c>
      <c r="EA135" s="83" t="s">
        <v>102</v>
      </c>
      <c r="EB135" s="83" t="s">
        <v>482</v>
      </c>
      <c r="EC135" s="83">
        <v>131</v>
      </c>
      <c r="ED135" s="83" t="s">
        <v>483</v>
      </c>
      <c r="EE135" s="83">
        <v>1</v>
      </c>
      <c r="EF135" s="83">
        <v>0</v>
      </c>
      <c r="EG135" s="83">
        <v>0</v>
      </c>
      <c r="EH135" s="83" t="s">
        <v>109</v>
      </c>
      <c r="EI135" s="83" t="s">
        <v>108</v>
      </c>
      <c r="EJ135" s="83" t="s">
        <v>583</v>
      </c>
      <c r="EK135" s="83">
        <v>0</v>
      </c>
      <c r="EL135" s="83">
        <v>0</v>
      </c>
      <c r="EM135" s="83">
        <v>1</v>
      </c>
      <c r="EN135" s="83" t="s">
        <v>497</v>
      </c>
      <c r="EO135" s="83"/>
      <c r="EP135" s="83" t="s">
        <v>436</v>
      </c>
      <c r="EQ135" s="136">
        <v>1</v>
      </c>
      <c r="ER135" s="136">
        <v>1</v>
      </c>
      <c r="ES135" s="136">
        <v>1</v>
      </c>
      <c r="ET135" s="136">
        <v>1</v>
      </c>
      <c r="EU135" s="215" t="s">
        <v>269</v>
      </c>
      <c r="EV135" s="136">
        <v>1</v>
      </c>
      <c r="EW135" s="136">
        <v>1</v>
      </c>
      <c r="EX135" s="136">
        <v>1</v>
      </c>
      <c r="EY135" s="136">
        <v>1</v>
      </c>
      <c r="EZ135" s="136">
        <v>1</v>
      </c>
      <c r="FP135" s="215" t="s">
        <v>592</v>
      </c>
      <c r="FQ135" s="136" t="b">
        <v>1</v>
      </c>
      <c r="FR135" s="136" t="b">
        <v>1</v>
      </c>
      <c r="FS135" s="136" t="b">
        <v>1</v>
      </c>
      <c r="FT135" s="136" t="b">
        <v>1</v>
      </c>
      <c r="FX135" s="215" t="s">
        <v>269</v>
      </c>
    </row>
    <row r="136" spans="1:180" ht="60" customHeight="1" x14ac:dyDescent="0.55000000000000004">
      <c r="A136" s="83" t="s">
        <v>130</v>
      </c>
      <c r="B136" s="83" t="s">
        <v>98</v>
      </c>
      <c r="C136" s="136">
        <v>971103</v>
      </c>
      <c r="D136" s="207" t="s">
        <v>629</v>
      </c>
      <c r="E136" s="208" t="s">
        <v>634</v>
      </c>
      <c r="F136" s="83" t="s">
        <v>108</v>
      </c>
      <c r="G136" s="85">
        <v>26341</v>
      </c>
      <c r="H136" s="83" t="s">
        <v>102</v>
      </c>
      <c r="I136" s="85">
        <v>34633</v>
      </c>
      <c r="J136" s="83" t="s">
        <v>228</v>
      </c>
      <c r="K136" s="216">
        <v>793219981135</v>
      </c>
      <c r="L136" s="83" t="s">
        <v>191</v>
      </c>
      <c r="M136" s="85">
        <v>43642</v>
      </c>
      <c r="N136" s="83">
        <v>38.3333333333334</v>
      </c>
      <c r="O136" s="83" t="s">
        <v>193</v>
      </c>
      <c r="P136" s="83" t="s">
        <v>181</v>
      </c>
      <c r="Q136" s="208" t="s">
        <v>5572</v>
      </c>
      <c r="R136" s="83" t="s">
        <v>102</v>
      </c>
      <c r="S136" s="83" t="s">
        <v>102</v>
      </c>
      <c r="T136" s="83" t="s">
        <v>131</v>
      </c>
      <c r="U136" s="83" t="s">
        <v>9263</v>
      </c>
      <c r="V136" s="83" t="s">
        <v>104</v>
      </c>
      <c r="W136" s="83" t="s">
        <v>105</v>
      </c>
      <c r="X136" s="86" t="s">
        <v>5572</v>
      </c>
      <c r="Y136" s="87" t="s">
        <v>102</v>
      </c>
      <c r="Z136" s="87" t="s">
        <v>102</v>
      </c>
      <c r="AA136" s="87" t="s">
        <v>131</v>
      </c>
      <c r="AB136" s="87" t="s">
        <v>9263</v>
      </c>
      <c r="AC136" s="87" t="s">
        <v>104</v>
      </c>
      <c r="AD136" s="87" t="s">
        <v>105</v>
      </c>
      <c r="AE136" s="87" t="s">
        <v>106</v>
      </c>
      <c r="AF136" s="86" t="s">
        <v>5572</v>
      </c>
      <c r="AG136" s="87" t="s">
        <v>177</v>
      </c>
      <c r="AH136" s="87" t="s">
        <v>9263</v>
      </c>
      <c r="AI136" s="87" t="s">
        <v>104</v>
      </c>
      <c r="AJ136" s="87" t="s">
        <v>204</v>
      </c>
      <c r="AK136" s="88"/>
      <c r="AL136" s="83" t="s">
        <v>107</v>
      </c>
      <c r="AM136" s="89" t="s">
        <v>454</v>
      </c>
      <c r="AN136" s="90" t="s">
        <v>416</v>
      </c>
      <c r="AO136" s="91" t="s">
        <v>643</v>
      </c>
      <c r="AP136" s="90">
        <v>8.3333333333333108</v>
      </c>
      <c r="AQ136" s="92" t="s">
        <v>102</v>
      </c>
      <c r="AR136" s="93" t="s">
        <v>102</v>
      </c>
      <c r="AS136" s="93" t="s">
        <v>102</v>
      </c>
      <c r="AT136" s="93" t="s">
        <v>102</v>
      </c>
      <c r="AU136" s="210" t="s">
        <v>645</v>
      </c>
      <c r="AV136" s="93" t="s">
        <v>185</v>
      </c>
      <c r="AW136" s="94" t="s">
        <v>102</v>
      </c>
      <c r="AX136" s="93" t="s">
        <v>105</v>
      </c>
      <c r="AY136" s="95" t="s">
        <v>104</v>
      </c>
      <c r="AZ136" s="93" t="s">
        <v>102</v>
      </c>
      <c r="BA136" s="93" t="s">
        <v>102</v>
      </c>
      <c r="BB136" s="93" t="s">
        <v>102</v>
      </c>
      <c r="BC136" s="93" t="s">
        <v>102</v>
      </c>
      <c r="BD136" s="96" t="s">
        <v>102</v>
      </c>
      <c r="BE136" s="90">
        <v>-57.1666666666667</v>
      </c>
      <c r="BF136" s="93" t="s">
        <v>102</v>
      </c>
      <c r="BG136" s="93" t="s">
        <v>102</v>
      </c>
      <c r="BH136" s="93" t="s">
        <v>102</v>
      </c>
      <c r="BI136" s="93" t="s">
        <v>102</v>
      </c>
      <c r="BJ136" s="210" t="s">
        <v>643</v>
      </c>
      <c r="BK136" s="93" t="s">
        <v>196</v>
      </c>
      <c r="BL136" s="97" t="s">
        <v>102</v>
      </c>
      <c r="BM136" s="93" t="s">
        <v>105</v>
      </c>
      <c r="BN136" s="93" t="s">
        <v>596</v>
      </c>
      <c r="BO136" s="93" t="s">
        <v>102</v>
      </c>
      <c r="BP136" s="98" t="s">
        <v>102</v>
      </c>
      <c r="BQ136" s="93" t="s">
        <v>102</v>
      </c>
      <c r="BR136" s="93" t="s">
        <v>102</v>
      </c>
      <c r="BS136" s="93" t="s">
        <v>102</v>
      </c>
      <c r="BT136" s="99" t="s">
        <v>591</v>
      </c>
      <c r="BU136" s="100" t="s">
        <v>10837</v>
      </c>
      <c r="BV136" s="101" t="s">
        <v>471</v>
      </c>
      <c r="BW136" s="136"/>
      <c r="BX136" s="103" t="s">
        <v>565</v>
      </c>
      <c r="BY136" s="104" t="s">
        <v>190</v>
      </c>
      <c r="BZ136" s="136"/>
      <c r="CA136" s="83" t="s">
        <v>599</v>
      </c>
      <c r="CB136" s="106" t="s">
        <v>647</v>
      </c>
      <c r="CC136" s="106" t="s">
        <v>6608</v>
      </c>
      <c r="CD136" s="107"/>
      <c r="CE136" s="108" t="s">
        <v>107</v>
      </c>
      <c r="CF136" s="108" t="s">
        <v>107</v>
      </c>
      <c r="CG136" s="109"/>
      <c r="CH136" s="110" t="s">
        <v>107</v>
      </c>
      <c r="CI136" s="111"/>
      <c r="CJ136" s="112">
        <v>6710</v>
      </c>
      <c r="CK136" s="113">
        <v>86</v>
      </c>
      <c r="CL136" s="114" t="s">
        <v>134</v>
      </c>
      <c r="CM136" s="114" t="s">
        <v>108</v>
      </c>
      <c r="CN136" s="114"/>
      <c r="CO136" s="115" t="s">
        <v>102</v>
      </c>
      <c r="CP136" s="115" t="s">
        <v>102</v>
      </c>
      <c r="CQ136" s="115" t="s">
        <v>102</v>
      </c>
      <c r="CR136" s="115" t="s">
        <v>102</v>
      </c>
      <c r="CS136" s="116"/>
      <c r="CT136" s="117" t="s">
        <v>109</v>
      </c>
      <c r="CU136" s="117" t="s">
        <v>109</v>
      </c>
      <c r="CV136" s="83">
        <v>132</v>
      </c>
      <c r="CW136" s="83" t="s">
        <v>108</v>
      </c>
      <c r="CX136" s="83">
        <v>132</v>
      </c>
      <c r="CY136" s="83" t="s">
        <v>108</v>
      </c>
      <c r="CZ136" s="83">
        <v>6460</v>
      </c>
      <c r="DA136" s="83" t="s">
        <v>419</v>
      </c>
      <c r="DB136" s="83" t="s">
        <v>130</v>
      </c>
      <c r="DC136" s="83" t="s">
        <v>499</v>
      </c>
      <c r="DD136" s="83">
        <v>1181</v>
      </c>
      <c r="DE136" s="83" t="s">
        <v>444</v>
      </c>
      <c r="DF136" s="83" t="s">
        <v>130</v>
      </c>
      <c r="DG136" s="83" t="s">
        <v>499</v>
      </c>
      <c r="DH136" s="83"/>
      <c r="DI136" s="83">
        <v>0</v>
      </c>
      <c r="DJ136" s="83">
        <v>1</v>
      </c>
      <c r="DK136" s="83">
        <v>0</v>
      </c>
      <c r="DL136" s="83">
        <v>0</v>
      </c>
      <c r="DM136" s="83">
        <v>0</v>
      </c>
      <c r="DN136" s="83">
        <v>0</v>
      </c>
      <c r="DO136" s="83">
        <v>0</v>
      </c>
      <c r="DP136" s="83">
        <v>0</v>
      </c>
      <c r="DQ136" s="83">
        <v>0</v>
      </c>
      <c r="DR136" s="83">
        <v>0</v>
      </c>
      <c r="DS136" s="83">
        <v>0</v>
      </c>
      <c r="DT136" s="83">
        <v>3</v>
      </c>
      <c r="DU136" s="83">
        <v>3</v>
      </c>
      <c r="DV136" s="83">
        <v>0</v>
      </c>
      <c r="DW136" s="83">
        <v>0</v>
      </c>
      <c r="DX136" s="83">
        <v>3</v>
      </c>
      <c r="DY136" s="85">
        <v>43778</v>
      </c>
      <c r="DZ136" s="83" t="s">
        <v>4183</v>
      </c>
      <c r="EA136" s="83" t="s">
        <v>102</v>
      </c>
      <c r="EB136" s="83" t="s">
        <v>482</v>
      </c>
      <c r="EC136" s="83">
        <v>132</v>
      </c>
      <c r="ED136" s="83" t="s">
        <v>483</v>
      </c>
      <c r="EE136" s="83">
        <v>1</v>
      </c>
      <c r="EF136" s="83">
        <v>0</v>
      </c>
      <c r="EG136" s="83">
        <v>0</v>
      </c>
      <c r="EH136" s="83" t="s">
        <v>109</v>
      </c>
      <c r="EI136" s="83" t="s">
        <v>108</v>
      </c>
      <c r="EJ136" s="83" t="s">
        <v>583</v>
      </c>
      <c r="EK136" s="83">
        <v>0</v>
      </c>
      <c r="EL136" s="83">
        <v>0</v>
      </c>
      <c r="EM136" s="83">
        <v>1</v>
      </c>
      <c r="EN136" s="83" t="s">
        <v>497</v>
      </c>
      <c r="EO136" s="83"/>
      <c r="EP136" s="83" t="s">
        <v>436</v>
      </c>
      <c r="EQ136" s="136">
        <v>1</v>
      </c>
      <c r="ER136" s="136">
        <v>1</v>
      </c>
      <c r="ES136" s="136">
        <v>1</v>
      </c>
      <c r="ET136" s="136">
        <v>1</v>
      </c>
      <c r="EU136" s="215" t="s">
        <v>269</v>
      </c>
      <c r="EV136" s="136">
        <v>1</v>
      </c>
      <c r="EW136" s="136">
        <v>1</v>
      </c>
      <c r="EX136" s="136">
        <v>1</v>
      </c>
      <c r="EY136" s="136">
        <v>1</v>
      </c>
      <c r="EZ136" s="136">
        <v>1</v>
      </c>
      <c r="FP136" s="215" t="s">
        <v>592</v>
      </c>
      <c r="FQ136" s="136" t="b">
        <v>1</v>
      </c>
      <c r="FR136" s="136" t="b">
        <v>1</v>
      </c>
      <c r="FS136" s="136" t="b">
        <v>1</v>
      </c>
      <c r="FT136" s="136" t="b">
        <v>1</v>
      </c>
      <c r="FX136" s="215" t="s">
        <v>269</v>
      </c>
    </row>
    <row r="137" spans="1:180" ht="60" customHeight="1" x14ac:dyDescent="0.55000000000000004">
      <c r="A137" s="83" t="s">
        <v>130</v>
      </c>
      <c r="B137" s="83" t="s">
        <v>98</v>
      </c>
      <c r="C137" s="136">
        <v>666507</v>
      </c>
      <c r="D137" s="207" t="s">
        <v>627</v>
      </c>
      <c r="E137" s="208" t="s">
        <v>630</v>
      </c>
      <c r="F137" s="83" t="s">
        <v>108</v>
      </c>
      <c r="G137" s="85">
        <v>20621</v>
      </c>
      <c r="H137" s="83" t="s">
        <v>102</v>
      </c>
      <c r="I137" s="85">
        <v>39794</v>
      </c>
      <c r="J137" s="83" t="s">
        <v>228</v>
      </c>
      <c r="K137" s="216">
        <v>472173665582</v>
      </c>
      <c r="L137" s="83" t="s">
        <v>191</v>
      </c>
      <c r="M137" s="85">
        <v>43631</v>
      </c>
      <c r="N137" s="83">
        <v>33.3333333333334</v>
      </c>
      <c r="O137" s="83" t="s">
        <v>180</v>
      </c>
      <c r="P137" s="83" t="s">
        <v>181</v>
      </c>
      <c r="Q137" s="208" t="s">
        <v>5576</v>
      </c>
      <c r="R137" s="83" t="s">
        <v>102</v>
      </c>
      <c r="S137" s="83" t="s">
        <v>102</v>
      </c>
      <c r="T137" s="83" t="s">
        <v>199</v>
      </c>
      <c r="U137" s="83" t="s">
        <v>9264</v>
      </c>
      <c r="V137" s="83" t="s">
        <v>104</v>
      </c>
      <c r="W137" s="83" t="s">
        <v>105</v>
      </c>
      <c r="X137" s="86" t="s">
        <v>5576</v>
      </c>
      <c r="Y137" s="87" t="s">
        <v>102</v>
      </c>
      <c r="Z137" s="87" t="s">
        <v>102</v>
      </c>
      <c r="AA137" s="87" t="s">
        <v>199</v>
      </c>
      <c r="AB137" s="87" t="s">
        <v>9264</v>
      </c>
      <c r="AC137" s="87" t="s">
        <v>104</v>
      </c>
      <c r="AD137" s="87" t="s">
        <v>105</v>
      </c>
      <c r="AE137" s="87" t="s">
        <v>106</v>
      </c>
      <c r="AF137" s="86" t="s">
        <v>5576</v>
      </c>
      <c r="AG137" s="87" t="s">
        <v>489</v>
      </c>
      <c r="AH137" s="87" t="s">
        <v>9265</v>
      </c>
      <c r="AI137" s="87" t="s">
        <v>104</v>
      </c>
      <c r="AJ137" s="87" t="s">
        <v>204</v>
      </c>
      <c r="AK137" s="88"/>
      <c r="AL137" s="83" t="s">
        <v>107</v>
      </c>
      <c r="AM137" s="89" t="s">
        <v>454</v>
      </c>
      <c r="AN137" s="90" t="s">
        <v>416</v>
      </c>
      <c r="AO137" s="91" t="s">
        <v>641</v>
      </c>
      <c r="AP137" s="90">
        <v>8.3333333333333108</v>
      </c>
      <c r="AQ137" s="92" t="s">
        <v>211</v>
      </c>
      <c r="AR137" s="93" t="s">
        <v>102</v>
      </c>
      <c r="AS137" s="93" t="s">
        <v>102</v>
      </c>
      <c r="AT137" s="93" t="s">
        <v>102</v>
      </c>
      <c r="AU137" s="210" t="s">
        <v>641</v>
      </c>
      <c r="AV137" s="93" t="s">
        <v>192</v>
      </c>
      <c r="AW137" s="94" t="s">
        <v>102</v>
      </c>
      <c r="AX137" s="93" t="s">
        <v>105</v>
      </c>
      <c r="AY137" s="95" t="s">
        <v>188</v>
      </c>
      <c r="AZ137" s="93" t="s">
        <v>102</v>
      </c>
      <c r="BA137" s="93" t="s">
        <v>9266</v>
      </c>
      <c r="BB137" s="93" t="s">
        <v>102</v>
      </c>
      <c r="BC137" s="93" t="s">
        <v>102</v>
      </c>
      <c r="BD137" s="96" t="s">
        <v>102</v>
      </c>
      <c r="BE137" s="90">
        <v>-57.6666666666667</v>
      </c>
      <c r="BF137" s="93" t="s">
        <v>211</v>
      </c>
      <c r="BG137" s="93" t="s">
        <v>102</v>
      </c>
      <c r="BH137" s="93" t="s">
        <v>102</v>
      </c>
      <c r="BI137" s="93" t="s">
        <v>102</v>
      </c>
      <c r="BJ137" s="210" t="s">
        <v>646</v>
      </c>
      <c r="BK137" s="93" t="s">
        <v>182</v>
      </c>
      <c r="BL137" s="97" t="s">
        <v>102</v>
      </c>
      <c r="BM137" s="93" t="s">
        <v>105</v>
      </c>
      <c r="BN137" s="93" t="s">
        <v>104</v>
      </c>
      <c r="BO137" s="93" t="s">
        <v>102</v>
      </c>
      <c r="BP137" s="98">
        <v>20180251</v>
      </c>
      <c r="BQ137" s="93" t="s">
        <v>102</v>
      </c>
      <c r="BR137" s="93" t="s">
        <v>102</v>
      </c>
      <c r="BS137" s="93" t="s">
        <v>102</v>
      </c>
      <c r="BT137" s="99" t="s">
        <v>591</v>
      </c>
      <c r="BU137" s="100" t="s">
        <v>10838</v>
      </c>
      <c r="BV137" s="101" t="s">
        <v>471</v>
      </c>
      <c r="BW137" s="136"/>
      <c r="BX137" s="103" t="s">
        <v>565</v>
      </c>
      <c r="BY137" s="104" t="s">
        <v>190</v>
      </c>
      <c r="BZ137" s="136"/>
      <c r="CA137" s="83" t="s">
        <v>599</v>
      </c>
      <c r="CB137" s="106" t="s">
        <v>647</v>
      </c>
      <c r="CC137" s="106" t="s">
        <v>6620</v>
      </c>
      <c r="CD137" s="107"/>
      <c r="CE137" s="108" t="s">
        <v>107</v>
      </c>
      <c r="CF137" s="108" t="s">
        <v>107</v>
      </c>
      <c r="CG137" s="109"/>
      <c r="CH137" s="110" t="s">
        <v>107</v>
      </c>
      <c r="CI137" s="111"/>
      <c r="CJ137" s="112">
        <v>6710</v>
      </c>
      <c r="CK137" s="113">
        <v>86</v>
      </c>
      <c r="CL137" s="114" t="s">
        <v>134</v>
      </c>
      <c r="CM137" s="114" t="s">
        <v>108</v>
      </c>
      <c r="CN137" s="114"/>
      <c r="CO137" s="115" t="s">
        <v>102</v>
      </c>
      <c r="CP137" s="115" t="s">
        <v>102</v>
      </c>
      <c r="CQ137" s="115" t="s">
        <v>102</v>
      </c>
      <c r="CR137" s="115" t="s">
        <v>102</v>
      </c>
      <c r="CS137" s="116"/>
      <c r="CT137" s="117" t="s">
        <v>109</v>
      </c>
      <c r="CU137" s="117" t="s">
        <v>109</v>
      </c>
      <c r="CV137" s="83">
        <v>133</v>
      </c>
      <c r="CW137" s="83" t="s">
        <v>108</v>
      </c>
      <c r="CX137" s="83">
        <v>133</v>
      </c>
      <c r="CY137" s="83" t="s">
        <v>108</v>
      </c>
      <c r="CZ137" s="83">
        <v>6461</v>
      </c>
      <c r="DA137" s="83" t="s">
        <v>419</v>
      </c>
      <c r="DB137" s="83" t="s">
        <v>130</v>
      </c>
      <c r="DC137" s="83" t="s">
        <v>499</v>
      </c>
      <c r="DD137" s="83">
        <v>1182</v>
      </c>
      <c r="DE137" s="83" t="s">
        <v>444</v>
      </c>
      <c r="DF137" s="83" t="s">
        <v>130</v>
      </c>
      <c r="DG137" s="83" t="s">
        <v>499</v>
      </c>
      <c r="DH137" s="83"/>
      <c r="DI137" s="83">
        <v>0</v>
      </c>
      <c r="DJ137" s="83">
        <v>1</v>
      </c>
      <c r="DK137" s="83">
        <v>0</v>
      </c>
      <c r="DL137" s="83">
        <v>0</v>
      </c>
      <c r="DM137" s="83">
        <v>0</v>
      </c>
      <c r="DN137" s="83">
        <v>0</v>
      </c>
      <c r="DO137" s="83">
        <v>0</v>
      </c>
      <c r="DP137" s="83">
        <v>0</v>
      </c>
      <c r="DQ137" s="83">
        <v>0</v>
      </c>
      <c r="DR137" s="83">
        <v>0</v>
      </c>
      <c r="DS137" s="83">
        <v>0</v>
      </c>
      <c r="DT137" s="83">
        <v>3</v>
      </c>
      <c r="DU137" s="83">
        <v>3</v>
      </c>
      <c r="DV137" s="83">
        <v>0</v>
      </c>
      <c r="DW137" s="83">
        <v>0</v>
      </c>
      <c r="DX137" s="83">
        <v>3</v>
      </c>
      <c r="DY137" s="85">
        <v>43779</v>
      </c>
      <c r="DZ137" s="83" t="s">
        <v>4184</v>
      </c>
      <c r="EA137" s="83" t="s">
        <v>102</v>
      </c>
      <c r="EB137" s="83" t="s">
        <v>482</v>
      </c>
      <c r="EC137" s="83">
        <v>133</v>
      </c>
      <c r="ED137" s="83" t="s">
        <v>483</v>
      </c>
      <c r="EE137" s="83">
        <v>1</v>
      </c>
      <c r="EF137" s="83">
        <v>0</v>
      </c>
      <c r="EG137" s="83">
        <v>0</v>
      </c>
      <c r="EH137" s="83" t="s">
        <v>109</v>
      </c>
      <c r="EI137" s="83" t="s">
        <v>108</v>
      </c>
      <c r="EJ137" s="83" t="s">
        <v>583</v>
      </c>
      <c r="EK137" s="83">
        <v>0</v>
      </c>
      <c r="EL137" s="83">
        <v>0</v>
      </c>
      <c r="EM137" s="83">
        <v>1</v>
      </c>
      <c r="EN137" s="83" t="s">
        <v>497</v>
      </c>
      <c r="EO137" s="83"/>
      <c r="EP137" s="83" t="s">
        <v>436</v>
      </c>
      <c r="EQ137" s="136">
        <v>1</v>
      </c>
      <c r="ER137" s="136">
        <v>1</v>
      </c>
      <c r="ES137" s="136">
        <v>1</v>
      </c>
      <c r="ET137" s="136">
        <v>1</v>
      </c>
      <c r="EU137" s="215" t="s">
        <v>269</v>
      </c>
      <c r="EV137" s="136">
        <v>1</v>
      </c>
      <c r="EW137" s="136">
        <v>1</v>
      </c>
      <c r="EX137" s="136">
        <v>1</v>
      </c>
      <c r="EY137" s="136">
        <v>1</v>
      </c>
      <c r="EZ137" s="136">
        <v>1</v>
      </c>
      <c r="FP137" s="215" t="s">
        <v>592</v>
      </c>
      <c r="FQ137" s="136" t="b">
        <v>1</v>
      </c>
      <c r="FR137" s="136" t="b">
        <v>1</v>
      </c>
      <c r="FS137" s="136" t="b">
        <v>1</v>
      </c>
      <c r="FT137" s="136" t="b">
        <v>1</v>
      </c>
      <c r="FX137" s="215" t="s">
        <v>269</v>
      </c>
    </row>
    <row r="138" spans="1:180" ht="60" customHeight="1" x14ac:dyDescent="0.55000000000000004">
      <c r="A138" s="83" t="s">
        <v>130</v>
      </c>
      <c r="B138" s="83" t="s">
        <v>98</v>
      </c>
      <c r="C138" s="136">
        <v>149373</v>
      </c>
      <c r="D138" s="207" t="s">
        <v>628</v>
      </c>
      <c r="E138" s="208" t="s">
        <v>633</v>
      </c>
      <c r="F138" s="83" t="s">
        <v>108</v>
      </c>
      <c r="G138" s="85">
        <v>22744</v>
      </c>
      <c r="H138" s="83" t="s">
        <v>102</v>
      </c>
      <c r="I138" s="85">
        <v>39772</v>
      </c>
      <c r="J138" s="83" t="s">
        <v>228</v>
      </c>
      <c r="K138" s="216">
        <v>127834479218</v>
      </c>
      <c r="L138" s="83" t="s">
        <v>191</v>
      </c>
      <c r="M138" s="85">
        <v>43619</v>
      </c>
      <c r="N138" s="83">
        <v>28.3333333333334</v>
      </c>
      <c r="O138" s="83" t="s">
        <v>193</v>
      </c>
      <c r="P138" s="83" t="s">
        <v>181</v>
      </c>
      <c r="Q138" s="208" t="s">
        <v>5580</v>
      </c>
      <c r="R138" s="83" t="s">
        <v>102</v>
      </c>
      <c r="S138" s="83" t="s">
        <v>102</v>
      </c>
      <c r="T138" s="83" t="s">
        <v>133</v>
      </c>
      <c r="U138" s="83" t="s">
        <v>9267</v>
      </c>
      <c r="V138" s="83" t="s">
        <v>111</v>
      </c>
      <c r="W138" s="83" t="s">
        <v>105</v>
      </c>
      <c r="X138" s="86" t="s">
        <v>5580</v>
      </c>
      <c r="Y138" s="87" t="s">
        <v>102</v>
      </c>
      <c r="Z138" s="87" t="s">
        <v>102</v>
      </c>
      <c r="AA138" s="87" t="s">
        <v>133</v>
      </c>
      <c r="AB138" s="87" t="s">
        <v>9267</v>
      </c>
      <c r="AC138" s="87" t="s">
        <v>111</v>
      </c>
      <c r="AD138" s="87" t="s">
        <v>105</v>
      </c>
      <c r="AE138" s="87" t="s">
        <v>106</v>
      </c>
      <c r="AF138" s="86" t="s">
        <v>5580</v>
      </c>
      <c r="AG138" s="87" t="s">
        <v>486</v>
      </c>
      <c r="AH138" s="87" t="s">
        <v>9267</v>
      </c>
      <c r="AI138" s="87" t="s">
        <v>111</v>
      </c>
      <c r="AJ138" s="87" t="s">
        <v>204</v>
      </c>
      <c r="AK138" s="88"/>
      <c r="AL138" s="83" t="s">
        <v>107</v>
      </c>
      <c r="AM138" s="89" t="s">
        <v>454</v>
      </c>
      <c r="AN138" s="90" t="s">
        <v>416</v>
      </c>
      <c r="AO138" s="91" t="s">
        <v>642</v>
      </c>
      <c r="AP138" s="90">
        <v>8.3333333333333108</v>
      </c>
      <c r="AQ138" s="92" t="s">
        <v>102</v>
      </c>
      <c r="AR138" s="93" t="s">
        <v>102</v>
      </c>
      <c r="AS138" s="93" t="s">
        <v>102</v>
      </c>
      <c r="AT138" s="93" t="s">
        <v>102</v>
      </c>
      <c r="AU138" s="210" t="s">
        <v>644</v>
      </c>
      <c r="AV138" s="93" t="s">
        <v>185</v>
      </c>
      <c r="AW138" s="94" t="s">
        <v>102</v>
      </c>
      <c r="AX138" s="93" t="s">
        <v>183</v>
      </c>
      <c r="AY138" s="95" t="s">
        <v>111</v>
      </c>
      <c r="AZ138" s="93" t="s">
        <v>102</v>
      </c>
      <c r="BA138" s="93" t="s">
        <v>102</v>
      </c>
      <c r="BB138" s="93" t="s">
        <v>102</v>
      </c>
      <c r="BC138" s="93" t="s">
        <v>102</v>
      </c>
      <c r="BD138" s="96" t="s">
        <v>102</v>
      </c>
      <c r="BE138" s="90">
        <v>-58.1666666666667</v>
      </c>
      <c r="BF138" s="93" t="s">
        <v>102</v>
      </c>
      <c r="BG138" s="93" t="s">
        <v>102</v>
      </c>
      <c r="BH138" s="93" t="s">
        <v>102</v>
      </c>
      <c r="BI138" s="93" t="s">
        <v>102</v>
      </c>
      <c r="BJ138" s="210" t="s">
        <v>642</v>
      </c>
      <c r="BK138" s="93" t="s">
        <v>192</v>
      </c>
      <c r="BL138" s="97" t="s">
        <v>102</v>
      </c>
      <c r="BM138" s="93" t="s">
        <v>183</v>
      </c>
      <c r="BN138" s="93" t="s">
        <v>106</v>
      </c>
      <c r="BO138" s="93" t="s">
        <v>102</v>
      </c>
      <c r="BP138" s="98" t="s">
        <v>102</v>
      </c>
      <c r="BQ138" s="93" t="s">
        <v>102</v>
      </c>
      <c r="BR138" s="93" t="s">
        <v>102</v>
      </c>
      <c r="BS138" s="93" t="s">
        <v>102</v>
      </c>
      <c r="BT138" s="99" t="s">
        <v>591</v>
      </c>
      <c r="BU138" s="100" t="s">
        <v>10839</v>
      </c>
      <c r="BV138" s="101" t="s">
        <v>471</v>
      </c>
      <c r="BW138" s="136"/>
      <c r="BX138" s="103" t="s">
        <v>565</v>
      </c>
      <c r="BY138" s="104" t="s">
        <v>190</v>
      </c>
      <c r="BZ138" s="136"/>
      <c r="CA138" s="83" t="s">
        <v>599</v>
      </c>
      <c r="CB138" s="106" t="s">
        <v>647</v>
      </c>
      <c r="CC138" s="106" t="s">
        <v>6632</v>
      </c>
      <c r="CD138" s="107"/>
      <c r="CE138" s="108" t="s">
        <v>107</v>
      </c>
      <c r="CF138" s="108" t="s">
        <v>107</v>
      </c>
      <c r="CG138" s="109"/>
      <c r="CH138" s="110" t="s">
        <v>107</v>
      </c>
      <c r="CI138" s="111"/>
      <c r="CJ138" s="112">
        <v>6710</v>
      </c>
      <c r="CK138" s="113">
        <v>86</v>
      </c>
      <c r="CL138" s="114" t="s">
        <v>134</v>
      </c>
      <c r="CM138" s="114" t="s">
        <v>108</v>
      </c>
      <c r="CN138" s="114"/>
      <c r="CO138" s="115" t="s">
        <v>102</v>
      </c>
      <c r="CP138" s="115" t="s">
        <v>102</v>
      </c>
      <c r="CQ138" s="115" t="s">
        <v>102</v>
      </c>
      <c r="CR138" s="115" t="s">
        <v>102</v>
      </c>
      <c r="CS138" s="116"/>
      <c r="CT138" s="117" t="s">
        <v>109</v>
      </c>
      <c r="CU138" s="117" t="s">
        <v>109</v>
      </c>
      <c r="CV138" s="83">
        <v>134</v>
      </c>
      <c r="CW138" s="83" t="s">
        <v>108</v>
      </c>
      <c r="CX138" s="83">
        <v>134</v>
      </c>
      <c r="CY138" s="83" t="s">
        <v>108</v>
      </c>
      <c r="CZ138" s="83">
        <v>6462</v>
      </c>
      <c r="DA138" s="83" t="s">
        <v>419</v>
      </c>
      <c r="DB138" s="83" t="s">
        <v>130</v>
      </c>
      <c r="DC138" s="83" t="s">
        <v>499</v>
      </c>
      <c r="DD138" s="83">
        <v>1183</v>
      </c>
      <c r="DE138" s="83" t="s">
        <v>444</v>
      </c>
      <c r="DF138" s="83" t="s">
        <v>130</v>
      </c>
      <c r="DG138" s="83" t="s">
        <v>499</v>
      </c>
      <c r="DH138" s="83"/>
      <c r="DI138" s="83">
        <v>0</v>
      </c>
      <c r="DJ138" s="83">
        <v>1</v>
      </c>
      <c r="DK138" s="83">
        <v>0</v>
      </c>
      <c r="DL138" s="83">
        <v>0</v>
      </c>
      <c r="DM138" s="83">
        <v>0</v>
      </c>
      <c r="DN138" s="83">
        <v>0</v>
      </c>
      <c r="DO138" s="83">
        <v>0</v>
      </c>
      <c r="DP138" s="83">
        <v>0</v>
      </c>
      <c r="DQ138" s="83">
        <v>0</v>
      </c>
      <c r="DR138" s="83">
        <v>0</v>
      </c>
      <c r="DS138" s="83">
        <v>0</v>
      </c>
      <c r="DT138" s="83">
        <v>3</v>
      </c>
      <c r="DU138" s="83">
        <v>3</v>
      </c>
      <c r="DV138" s="83">
        <v>0</v>
      </c>
      <c r="DW138" s="83">
        <v>0</v>
      </c>
      <c r="DX138" s="83">
        <v>3</v>
      </c>
      <c r="DY138" s="85">
        <v>43780</v>
      </c>
      <c r="DZ138" s="83" t="s">
        <v>4185</v>
      </c>
      <c r="EA138" s="83" t="s">
        <v>102</v>
      </c>
      <c r="EB138" s="83" t="s">
        <v>482</v>
      </c>
      <c r="EC138" s="83">
        <v>134</v>
      </c>
      <c r="ED138" s="83" t="s">
        <v>483</v>
      </c>
      <c r="EE138" s="83">
        <v>1</v>
      </c>
      <c r="EF138" s="83">
        <v>0</v>
      </c>
      <c r="EG138" s="83">
        <v>0</v>
      </c>
      <c r="EH138" s="83" t="s">
        <v>109</v>
      </c>
      <c r="EI138" s="83" t="s">
        <v>108</v>
      </c>
      <c r="EJ138" s="83" t="s">
        <v>583</v>
      </c>
      <c r="EK138" s="83">
        <v>0</v>
      </c>
      <c r="EL138" s="83">
        <v>0</v>
      </c>
      <c r="EM138" s="83">
        <v>1</v>
      </c>
      <c r="EN138" s="83" t="s">
        <v>497</v>
      </c>
      <c r="EO138" s="83"/>
      <c r="EP138" s="83" t="s">
        <v>436</v>
      </c>
      <c r="EQ138" s="136">
        <v>1</v>
      </c>
      <c r="ER138" s="136">
        <v>1</v>
      </c>
      <c r="ES138" s="136">
        <v>1</v>
      </c>
      <c r="ET138" s="136">
        <v>1</v>
      </c>
      <c r="EU138" s="215" t="s">
        <v>269</v>
      </c>
      <c r="EV138" s="136">
        <v>1</v>
      </c>
      <c r="EW138" s="136">
        <v>1</v>
      </c>
      <c r="EX138" s="136">
        <v>1</v>
      </c>
      <c r="EY138" s="136">
        <v>1</v>
      </c>
      <c r="EZ138" s="136">
        <v>1</v>
      </c>
      <c r="FP138" s="215" t="s">
        <v>592</v>
      </c>
      <c r="FQ138" s="136" t="b">
        <v>1</v>
      </c>
      <c r="FR138" s="136" t="b">
        <v>1</v>
      </c>
      <c r="FS138" s="136" t="b">
        <v>1</v>
      </c>
      <c r="FT138" s="136" t="b">
        <v>1</v>
      </c>
      <c r="FX138" s="215" t="s">
        <v>269</v>
      </c>
    </row>
    <row r="139" spans="1:180" ht="60" customHeight="1" x14ac:dyDescent="0.55000000000000004">
      <c r="A139" s="83" t="s">
        <v>130</v>
      </c>
      <c r="B139" s="83" t="s">
        <v>98</v>
      </c>
      <c r="C139" s="136">
        <v>366834</v>
      </c>
      <c r="D139" s="207" t="s">
        <v>629</v>
      </c>
      <c r="E139" s="208" t="s">
        <v>634</v>
      </c>
      <c r="F139" s="83" t="s">
        <v>108</v>
      </c>
      <c r="G139" s="85">
        <v>26341</v>
      </c>
      <c r="H139" s="83" t="s">
        <v>102</v>
      </c>
      <c r="I139" s="85">
        <v>34633</v>
      </c>
      <c r="J139" s="83" t="s">
        <v>228</v>
      </c>
      <c r="K139" s="216">
        <v>464112510158</v>
      </c>
      <c r="L139" s="83" t="s">
        <v>191</v>
      </c>
      <c r="M139" s="85">
        <v>43642</v>
      </c>
      <c r="N139" s="83">
        <v>23.3333333333334</v>
      </c>
      <c r="O139" s="83" t="s">
        <v>193</v>
      </c>
      <c r="P139" s="83" t="s">
        <v>181</v>
      </c>
      <c r="Q139" s="208" t="s">
        <v>5584</v>
      </c>
      <c r="R139" s="83" t="s">
        <v>102</v>
      </c>
      <c r="S139" s="83" t="s">
        <v>102</v>
      </c>
      <c r="T139" s="83" t="s">
        <v>131</v>
      </c>
      <c r="U139" s="83" t="s">
        <v>9268</v>
      </c>
      <c r="V139" s="83" t="s">
        <v>104</v>
      </c>
      <c r="W139" s="83" t="s">
        <v>105</v>
      </c>
      <c r="X139" s="86" t="s">
        <v>5584</v>
      </c>
      <c r="Y139" s="87" t="s">
        <v>102</v>
      </c>
      <c r="Z139" s="87" t="s">
        <v>102</v>
      </c>
      <c r="AA139" s="87" t="s">
        <v>131</v>
      </c>
      <c r="AB139" s="87" t="s">
        <v>9268</v>
      </c>
      <c r="AC139" s="87" t="s">
        <v>104</v>
      </c>
      <c r="AD139" s="87" t="s">
        <v>105</v>
      </c>
      <c r="AE139" s="87" t="s">
        <v>106</v>
      </c>
      <c r="AF139" s="86" t="s">
        <v>5584</v>
      </c>
      <c r="AG139" s="87" t="s">
        <v>177</v>
      </c>
      <c r="AH139" s="87" t="s">
        <v>9268</v>
      </c>
      <c r="AI139" s="87" t="s">
        <v>104</v>
      </c>
      <c r="AJ139" s="87" t="s">
        <v>204</v>
      </c>
      <c r="AK139" s="88"/>
      <c r="AL139" s="83" t="s">
        <v>107</v>
      </c>
      <c r="AM139" s="89" t="s">
        <v>454</v>
      </c>
      <c r="AN139" s="90" t="s">
        <v>416</v>
      </c>
      <c r="AO139" s="91" t="s">
        <v>643</v>
      </c>
      <c r="AP139" s="90">
        <v>8.3333333333333108</v>
      </c>
      <c r="AQ139" s="92" t="s">
        <v>102</v>
      </c>
      <c r="AR139" s="93" t="s">
        <v>102</v>
      </c>
      <c r="AS139" s="93" t="s">
        <v>102</v>
      </c>
      <c r="AT139" s="93" t="s">
        <v>102</v>
      </c>
      <c r="AU139" s="210" t="s">
        <v>645</v>
      </c>
      <c r="AV139" s="93" t="s">
        <v>185</v>
      </c>
      <c r="AW139" s="94" t="s">
        <v>102</v>
      </c>
      <c r="AX139" s="93" t="s">
        <v>105</v>
      </c>
      <c r="AY139" s="95" t="s">
        <v>104</v>
      </c>
      <c r="AZ139" s="93" t="s">
        <v>102</v>
      </c>
      <c r="BA139" s="93" t="s">
        <v>102</v>
      </c>
      <c r="BB139" s="93" t="s">
        <v>102</v>
      </c>
      <c r="BC139" s="93" t="s">
        <v>102</v>
      </c>
      <c r="BD139" s="96" t="s">
        <v>102</v>
      </c>
      <c r="BE139" s="90">
        <v>-58.6666666666667</v>
      </c>
      <c r="BF139" s="93" t="s">
        <v>102</v>
      </c>
      <c r="BG139" s="93" t="s">
        <v>102</v>
      </c>
      <c r="BH139" s="93" t="s">
        <v>102</v>
      </c>
      <c r="BI139" s="93" t="s">
        <v>102</v>
      </c>
      <c r="BJ139" s="210" t="s">
        <v>643</v>
      </c>
      <c r="BK139" s="93" t="s">
        <v>196</v>
      </c>
      <c r="BL139" s="97" t="s">
        <v>102</v>
      </c>
      <c r="BM139" s="93" t="s">
        <v>105</v>
      </c>
      <c r="BN139" s="93" t="s">
        <v>596</v>
      </c>
      <c r="BO139" s="93" t="s">
        <v>102</v>
      </c>
      <c r="BP139" s="98" t="s">
        <v>102</v>
      </c>
      <c r="BQ139" s="93" t="s">
        <v>102</v>
      </c>
      <c r="BR139" s="93" t="s">
        <v>102</v>
      </c>
      <c r="BS139" s="93" t="s">
        <v>102</v>
      </c>
      <c r="BT139" s="99" t="s">
        <v>591</v>
      </c>
      <c r="BU139" s="100" t="s">
        <v>10840</v>
      </c>
      <c r="BV139" s="101" t="s">
        <v>471</v>
      </c>
      <c r="BW139" s="136"/>
      <c r="BX139" s="103" t="s">
        <v>565</v>
      </c>
      <c r="BY139" s="104" t="s">
        <v>190</v>
      </c>
      <c r="BZ139" s="136"/>
      <c r="CA139" s="83" t="s">
        <v>599</v>
      </c>
      <c r="CB139" s="106" t="s">
        <v>647</v>
      </c>
      <c r="CC139" s="106" t="s">
        <v>6644</v>
      </c>
      <c r="CD139" s="107"/>
      <c r="CE139" s="108" t="s">
        <v>107</v>
      </c>
      <c r="CF139" s="108" t="s">
        <v>107</v>
      </c>
      <c r="CG139" s="109"/>
      <c r="CH139" s="110" t="s">
        <v>107</v>
      </c>
      <c r="CI139" s="111"/>
      <c r="CJ139" s="112">
        <v>6710</v>
      </c>
      <c r="CK139" s="113">
        <v>86</v>
      </c>
      <c r="CL139" s="114" t="s">
        <v>134</v>
      </c>
      <c r="CM139" s="114" t="s">
        <v>108</v>
      </c>
      <c r="CN139" s="114"/>
      <c r="CO139" s="115" t="s">
        <v>102</v>
      </c>
      <c r="CP139" s="115" t="s">
        <v>102</v>
      </c>
      <c r="CQ139" s="115" t="s">
        <v>102</v>
      </c>
      <c r="CR139" s="115" t="s">
        <v>102</v>
      </c>
      <c r="CS139" s="116"/>
      <c r="CT139" s="117" t="s">
        <v>109</v>
      </c>
      <c r="CU139" s="117" t="s">
        <v>109</v>
      </c>
      <c r="CV139" s="83">
        <v>135</v>
      </c>
      <c r="CW139" s="83" t="s">
        <v>108</v>
      </c>
      <c r="CX139" s="83">
        <v>135</v>
      </c>
      <c r="CY139" s="83" t="s">
        <v>108</v>
      </c>
      <c r="CZ139" s="83">
        <v>6463</v>
      </c>
      <c r="DA139" s="83" t="s">
        <v>419</v>
      </c>
      <c r="DB139" s="83" t="s">
        <v>130</v>
      </c>
      <c r="DC139" s="83" t="s">
        <v>499</v>
      </c>
      <c r="DD139" s="83">
        <v>1184</v>
      </c>
      <c r="DE139" s="83" t="s">
        <v>444</v>
      </c>
      <c r="DF139" s="83" t="s">
        <v>130</v>
      </c>
      <c r="DG139" s="83" t="s">
        <v>499</v>
      </c>
      <c r="DH139" s="83"/>
      <c r="DI139" s="83">
        <v>0</v>
      </c>
      <c r="DJ139" s="83">
        <v>1</v>
      </c>
      <c r="DK139" s="83">
        <v>0</v>
      </c>
      <c r="DL139" s="83">
        <v>0</v>
      </c>
      <c r="DM139" s="83">
        <v>0</v>
      </c>
      <c r="DN139" s="83">
        <v>0</v>
      </c>
      <c r="DO139" s="83">
        <v>0</v>
      </c>
      <c r="DP139" s="83">
        <v>0</v>
      </c>
      <c r="DQ139" s="83">
        <v>0</v>
      </c>
      <c r="DR139" s="83">
        <v>0</v>
      </c>
      <c r="DS139" s="83">
        <v>0</v>
      </c>
      <c r="DT139" s="83">
        <v>3</v>
      </c>
      <c r="DU139" s="83">
        <v>3</v>
      </c>
      <c r="DV139" s="83">
        <v>0</v>
      </c>
      <c r="DW139" s="83">
        <v>0</v>
      </c>
      <c r="DX139" s="83">
        <v>3</v>
      </c>
      <c r="DY139" s="85">
        <v>43781</v>
      </c>
      <c r="DZ139" s="83" t="s">
        <v>4186</v>
      </c>
      <c r="EA139" s="83" t="s">
        <v>102</v>
      </c>
      <c r="EB139" s="83" t="s">
        <v>482</v>
      </c>
      <c r="EC139" s="83">
        <v>135</v>
      </c>
      <c r="ED139" s="83" t="s">
        <v>483</v>
      </c>
      <c r="EE139" s="83">
        <v>1</v>
      </c>
      <c r="EF139" s="83">
        <v>0</v>
      </c>
      <c r="EG139" s="83">
        <v>0</v>
      </c>
      <c r="EH139" s="83" t="s">
        <v>109</v>
      </c>
      <c r="EI139" s="83" t="s">
        <v>108</v>
      </c>
      <c r="EJ139" s="83" t="s">
        <v>583</v>
      </c>
      <c r="EK139" s="83">
        <v>0</v>
      </c>
      <c r="EL139" s="83">
        <v>0</v>
      </c>
      <c r="EM139" s="83">
        <v>1</v>
      </c>
      <c r="EN139" s="83" t="s">
        <v>497</v>
      </c>
      <c r="EO139" s="83"/>
      <c r="EP139" s="83" t="s">
        <v>436</v>
      </c>
      <c r="EQ139" s="136">
        <v>1</v>
      </c>
      <c r="ER139" s="136">
        <v>1</v>
      </c>
      <c r="ES139" s="136">
        <v>1</v>
      </c>
      <c r="ET139" s="136">
        <v>1</v>
      </c>
      <c r="EU139" s="215" t="s">
        <v>269</v>
      </c>
      <c r="EV139" s="136">
        <v>1</v>
      </c>
      <c r="EW139" s="136">
        <v>1</v>
      </c>
      <c r="EX139" s="136">
        <v>1</v>
      </c>
      <c r="EY139" s="136">
        <v>1</v>
      </c>
      <c r="EZ139" s="136">
        <v>1</v>
      </c>
      <c r="FP139" s="215" t="s">
        <v>592</v>
      </c>
      <c r="FQ139" s="136" t="b">
        <v>1</v>
      </c>
      <c r="FR139" s="136" t="b">
        <v>1</v>
      </c>
      <c r="FS139" s="136" t="b">
        <v>1</v>
      </c>
      <c r="FT139" s="136" t="b">
        <v>1</v>
      </c>
      <c r="FX139" s="215" t="s">
        <v>269</v>
      </c>
    </row>
    <row r="140" spans="1:180" ht="60" customHeight="1" x14ac:dyDescent="0.55000000000000004">
      <c r="A140" s="83" t="s">
        <v>130</v>
      </c>
      <c r="B140" s="83" t="s">
        <v>98</v>
      </c>
      <c r="C140" s="136">
        <v>734452</v>
      </c>
      <c r="D140" s="207" t="s">
        <v>627</v>
      </c>
      <c r="E140" s="208" t="s">
        <v>630</v>
      </c>
      <c r="F140" s="83" t="s">
        <v>108</v>
      </c>
      <c r="G140" s="85">
        <v>20621</v>
      </c>
      <c r="H140" s="83" t="s">
        <v>102</v>
      </c>
      <c r="I140" s="85">
        <v>39794</v>
      </c>
      <c r="J140" s="83" t="s">
        <v>228</v>
      </c>
      <c r="K140" s="216">
        <v>785368128991</v>
      </c>
      <c r="L140" s="83" t="s">
        <v>191</v>
      </c>
      <c r="M140" s="85">
        <v>43631</v>
      </c>
      <c r="N140" s="83">
        <v>18.3333333333334</v>
      </c>
      <c r="O140" s="83" t="s">
        <v>180</v>
      </c>
      <c r="P140" s="83" t="s">
        <v>181</v>
      </c>
      <c r="Q140" s="208" t="s">
        <v>5588</v>
      </c>
      <c r="R140" s="83" t="s">
        <v>102</v>
      </c>
      <c r="S140" s="83" t="s">
        <v>102</v>
      </c>
      <c r="T140" s="83" t="s">
        <v>199</v>
      </c>
      <c r="U140" s="83" t="s">
        <v>9269</v>
      </c>
      <c r="V140" s="83" t="s">
        <v>104</v>
      </c>
      <c r="W140" s="83" t="s">
        <v>105</v>
      </c>
      <c r="X140" s="86" t="s">
        <v>5588</v>
      </c>
      <c r="Y140" s="87" t="s">
        <v>102</v>
      </c>
      <c r="Z140" s="87" t="s">
        <v>102</v>
      </c>
      <c r="AA140" s="87" t="s">
        <v>199</v>
      </c>
      <c r="AB140" s="87" t="s">
        <v>9269</v>
      </c>
      <c r="AC140" s="87" t="s">
        <v>104</v>
      </c>
      <c r="AD140" s="87" t="s">
        <v>105</v>
      </c>
      <c r="AE140" s="87" t="s">
        <v>106</v>
      </c>
      <c r="AF140" s="86" t="s">
        <v>5588</v>
      </c>
      <c r="AG140" s="87" t="s">
        <v>489</v>
      </c>
      <c r="AH140" s="87" t="s">
        <v>9270</v>
      </c>
      <c r="AI140" s="87" t="s">
        <v>104</v>
      </c>
      <c r="AJ140" s="87" t="s">
        <v>204</v>
      </c>
      <c r="AK140" s="88"/>
      <c r="AL140" s="83" t="s">
        <v>107</v>
      </c>
      <c r="AM140" s="89" t="s">
        <v>454</v>
      </c>
      <c r="AN140" s="90" t="s">
        <v>416</v>
      </c>
      <c r="AO140" s="91" t="s">
        <v>641</v>
      </c>
      <c r="AP140" s="90">
        <v>8.3333333333333108</v>
      </c>
      <c r="AQ140" s="92" t="s">
        <v>211</v>
      </c>
      <c r="AR140" s="93" t="s">
        <v>102</v>
      </c>
      <c r="AS140" s="93" t="s">
        <v>102</v>
      </c>
      <c r="AT140" s="93" t="s">
        <v>102</v>
      </c>
      <c r="AU140" s="210" t="s">
        <v>641</v>
      </c>
      <c r="AV140" s="93" t="s">
        <v>192</v>
      </c>
      <c r="AW140" s="94" t="s">
        <v>102</v>
      </c>
      <c r="AX140" s="93" t="s">
        <v>105</v>
      </c>
      <c r="AY140" s="95" t="s">
        <v>188</v>
      </c>
      <c r="AZ140" s="93" t="s">
        <v>102</v>
      </c>
      <c r="BA140" s="93" t="s">
        <v>9271</v>
      </c>
      <c r="BB140" s="93" t="s">
        <v>102</v>
      </c>
      <c r="BC140" s="93" t="s">
        <v>102</v>
      </c>
      <c r="BD140" s="96" t="s">
        <v>102</v>
      </c>
      <c r="BE140" s="90">
        <v>-59.1666666666667</v>
      </c>
      <c r="BF140" s="93" t="s">
        <v>211</v>
      </c>
      <c r="BG140" s="93" t="s">
        <v>102</v>
      </c>
      <c r="BH140" s="93" t="s">
        <v>102</v>
      </c>
      <c r="BI140" s="93" t="s">
        <v>102</v>
      </c>
      <c r="BJ140" s="210" t="s">
        <v>646</v>
      </c>
      <c r="BK140" s="93" t="s">
        <v>182</v>
      </c>
      <c r="BL140" s="97" t="s">
        <v>102</v>
      </c>
      <c r="BM140" s="93" t="s">
        <v>105</v>
      </c>
      <c r="BN140" s="93" t="s">
        <v>104</v>
      </c>
      <c r="BO140" s="93" t="s">
        <v>102</v>
      </c>
      <c r="BP140" s="98">
        <v>20180252</v>
      </c>
      <c r="BQ140" s="93" t="s">
        <v>102</v>
      </c>
      <c r="BR140" s="93" t="s">
        <v>102</v>
      </c>
      <c r="BS140" s="93" t="s">
        <v>102</v>
      </c>
      <c r="BT140" s="99" t="s">
        <v>591</v>
      </c>
      <c r="BU140" s="100" t="s">
        <v>10841</v>
      </c>
      <c r="BV140" s="101" t="s">
        <v>471</v>
      </c>
      <c r="BW140" s="136"/>
      <c r="BX140" s="103" t="s">
        <v>565</v>
      </c>
      <c r="BY140" s="104" t="s">
        <v>190</v>
      </c>
      <c r="BZ140" s="136"/>
      <c r="CA140" s="83" t="s">
        <v>599</v>
      </c>
      <c r="CB140" s="106" t="s">
        <v>647</v>
      </c>
      <c r="CC140" s="106" t="s">
        <v>6656</v>
      </c>
      <c r="CD140" s="107"/>
      <c r="CE140" s="108" t="s">
        <v>107</v>
      </c>
      <c r="CF140" s="108" t="s">
        <v>107</v>
      </c>
      <c r="CG140" s="109"/>
      <c r="CH140" s="110" t="s">
        <v>107</v>
      </c>
      <c r="CI140" s="111"/>
      <c r="CJ140" s="112">
        <v>6710</v>
      </c>
      <c r="CK140" s="113">
        <v>86</v>
      </c>
      <c r="CL140" s="114" t="s">
        <v>134</v>
      </c>
      <c r="CM140" s="114" t="s">
        <v>108</v>
      </c>
      <c r="CN140" s="114"/>
      <c r="CO140" s="115" t="s">
        <v>102</v>
      </c>
      <c r="CP140" s="115" t="s">
        <v>102</v>
      </c>
      <c r="CQ140" s="115" t="s">
        <v>102</v>
      </c>
      <c r="CR140" s="115" t="s">
        <v>102</v>
      </c>
      <c r="CS140" s="116"/>
      <c r="CT140" s="117" t="s">
        <v>109</v>
      </c>
      <c r="CU140" s="117" t="s">
        <v>109</v>
      </c>
      <c r="CV140" s="83">
        <v>136</v>
      </c>
      <c r="CW140" s="83" t="s">
        <v>108</v>
      </c>
      <c r="CX140" s="83">
        <v>136</v>
      </c>
      <c r="CY140" s="83" t="s">
        <v>108</v>
      </c>
      <c r="CZ140" s="83">
        <v>6464</v>
      </c>
      <c r="DA140" s="83" t="s">
        <v>419</v>
      </c>
      <c r="DB140" s="83" t="s">
        <v>130</v>
      </c>
      <c r="DC140" s="83" t="s">
        <v>499</v>
      </c>
      <c r="DD140" s="83">
        <v>1185</v>
      </c>
      <c r="DE140" s="83" t="s">
        <v>444</v>
      </c>
      <c r="DF140" s="83" t="s">
        <v>130</v>
      </c>
      <c r="DG140" s="83" t="s">
        <v>499</v>
      </c>
      <c r="DH140" s="83"/>
      <c r="DI140" s="83">
        <v>0</v>
      </c>
      <c r="DJ140" s="83">
        <v>1</v>
      </c>
      <c r="DK140" s="83">
        <v>0</v>
      </c>
      <c r="DL140" s="83">
        <v>0</v>
      </c>
      <c r="DM140" s="83">
        <v>0</v>
      </c>
      <c r="DN140" s="83">
        <v>0</v>
      </c>
      <c r="DO140" s="83">
        <v>0</v>
      </c>
      <c r="DP140" s="83">
        <v>0</v>
      </c>
      <c r="DQ140" s="83">
        <v>0</v>
      </c>
      <c r="DR140" s="83">
        <v>0</v>
      </c>
      <c r="DS140" s="83">
        <v>0</v>
      </c>
      <c r="DT140" s="83">
        <v>3</v>
      </c>
      <c r="DU140" s="83">
        <v>3</v>
      </c>
      <c r="DV140" s="83">
        <v>0</v>
      </c>
      <c r="DW140" s="83">
        <v>0</v>
      </c>
      <c r="DX140" s="83">
        <v>3</v>
      </c>
      <c r="DY140" s="85">
        <v>43782</v>
      </c>
      <c r="DZ140" s="83" t="s">
        <v>4187</v>
      </c>
      <c r="EA140" s="83" t="s">
        <v>102</v>
      </c>
      <c r="EB140" s="83" t="s">
        <v>482</v>
      </c>
      <c r="EC140" s="83">
        <v>136</v>
      </c>
      <c r="ED140" s="83" t="s">
        <v>483</v>
      </c>
      <c r="EE140" s="83">
        <v>1</v>
      </c>
      <c r="EF140" s="83">
        <v>0</v>
      </c>
      <c r="EG140" s="83">
        <v>0</v>
      </c>
      <c r="EH140" s="83" t="s">
        <v>109</v>
      </c>
      <c r="EI140" s="83" t="s">
        <v>108</v>
      </c>
      <c r="EJ140" s="83" t="s">
        <v>583</v>
      </c>
      <c r="EK140" s="83">
        <v>0</v>
      </c>
      <c r="EL140" s="83">
        <v>0</v>
      </c>
      <c r="EM140" s="83">
        <v>1</v>
      </c>
      <c r="EN140" s="83" t="s">
        <v>497</v>
      </c>
      <c r="EO140" s="83"/>
      <c r="EP140" s="83" t="s">
        <v>436</v>
      </c>
      <c r="EQ140" s="136">
        <v>1</v>
      </c>
      <c r="ER140" s="136">
        <v>1</v>
      </c>
      <c r="ES140" s="136">
        <v>1</v>
      </c>
      <c r="ET140" s="136">
        <v>1</v>
      </c>
      <c r="EU140" s="215" t="s">
        <v>269</v>
      </c>
      <c r="EV140" s="136">
        <v>1</v>
      </c>
      <c r="EW140" s="136">
        <v>1</v>
      </c>
      <c r="EX140" s="136">
        <v>1</v>
      </c>
      <c r="EY140" s="136">
        <v>1</v>
      </c>
      <c r="EZ140" s="136">
        <v>1</v>
      </c>
      <c r="FP140" s="215" t="s">
        <v>592</v>
      </c>
      <c r="FQ140" s="136" t="b">
        <v>1</v>
      </c>
      <c r="FR140" s="136" t="b">
        <v>1</v>
      </c>
      <c r="FS140" s="136" t="b">
        <v>1</v>
      </c>
      <c r="FT140" s="136" t="b">
        <v>1</v>
      </c>
      <c r="FX140" s="215" t="s">
        <v>269</v>
      </c>
    </row>
    <row r="141" spans="1:180" ht="60" customHeight="1" x14ac:dyDescent="0.55000000000000004">
      <c r="A141" s="83" t="s">
        <v>130</v>
      </c>
      <c r="B141" s="83" t="s">
        <v>98</v>
      </c>
      <c r="C141" s="136">
        <v>522455</v>
      </c>
      <c r="D141" s="207" t="s">
        <v>628</v>
      </c>
      <c r="E141" s="208" t="s">
        <v>633</v>
      </c>
      <c r="F141" s="83" t="s">
        <v>108</v>
      </c>
      <c r="G141" s="85">
        <v>22744</v>
      </c>
      <c r="H141" s="83" t="s">
        <v>102</v>
      </c>
      <c r="I141" s="85">
        <v>39772</v>
      </c>
      <c r="J141" s="83" t="s">
        <v>228</v>
      </c>
      <c r="K141" s="216">
        <v>836019954366</v>
      </c>
      <c r="L141" s="83" t="s">
        <v>191</v>
      </c>
      <c r="M141" s="85">
        <v>43619</v>
      </c>
      <c r="N141" s="83">
        <v>13.3333333333334</v>
      </c>
      <c r="O141" s="83" t="s">
        <v>193</v>
      </c>
      <c r="P141" s="83" t="s">
        <v>181</v>
      </c>
      <c r="Q141" s="208" t="s">
        <v>5592</v>
      </c>
      <c r="R141" s="83" t="s">
        <v>102</v>
      </c>
      <c r="S141" s="83" t="s">
        <v>102</v>
      </c>
      <c r="T141" s="83" t="s">
        <v>133</v>
      </c>
      <c r="U141" s="83" t="s">
        <v>9272</v>
      </c>
      <c r="V141" s="83" t="s">
        <v>111</v>
      </c>
      <c r="W141" s="83" t="s">
        <v>105</v>
      </c>
      <c r="X141" s="86" t="s">
        <v>5592</v>
      </c>
      <c r="Y141" s="87" t="s">
        <v>102</v>
      </c>
      <c r="Z141" s="87" t="s">
        <v>102</v>
      </c>
      <c r="AA141" s="87" t="s">
        <v>133</v>
      </c>
      <c r="AB141" s="87" t="s">
        <v>9272</v>
      </c>
      <c r="AC141" s="87" t="s">
        <v>111</v>
      </c>
      <c r="AD141" s="87" t="s">
        <v>105</v>
      </c>
      <c r="AE141" s="87" t="s">
        <v>106</v>
      </c>
      <c r="AF141" s="86" t="s">
        <v>5592</v>
      </c>
      <c r="AG141" s="87" t="s">
        <v>486</v>
      </c>
      <c r="AH141" s="87" t="s">
        <v>9272</v>
      </c>
      <c r="AI141" s="87" t="s">
        <v>111</v>
      </c>
      <c r="AJ141" s="87" t="s">
        <v>204</v>
      </c>
      <c r="AK141" s="88"/>
      <c r="AL141" s="83" t="s">
        <v>107</v>
      </c>
      <c r="AM141" s="89" t="s">
        <v>454</v>
      </c>
      <c r="AN141" s="90" t="s">
        <v>416</v>
      </c>
      <c r="AO141" s="91" t="s">
        <v>642</v>
      </c>
      <c r="AP141" s="90">
        <v>8.3333333333333108</v>
      </c>
      <c r="AQ141" s="92" t="s">
        <v>102</v>
      </c>
      <c r="AR141" s="93" t="s">
        <v>102</v>
      </c>
      <c r="AS141" s="93" t="s">
        <v>102</v>
      </c>
      <c r="AT141" s="93" t="s">
        <v>102</v>
      </c>
      <c r="AU141" s="210" t="s">
        <v>644</v>
      </c>
      <c r="AV141" s="93" t="s">
        <v>185</v>
      </c>
      <c r="AW141" s="94" t="s">
        <v>102</v>
      </c>
      <c r="AX141" s="93" t="s">
        <v>183</v>
      </c>
      <c r="AY141" s="95" t="s">
        <v>111</v>
      </c>
      <c r="AZ141" s="93" t="s">
        <v>102</v>
      </c>
      <c r="BA141" s="93" t="s">
        <v>102</v>
      </c>
      <c r="BB141" s="93" t="s">
        <v>102</v>
      </c>
      <c r="BC141" s="93" t="s">
        <v>102</v>
      </c>
      <c r="BD141" s="96" t="s">
        <v>102</v>
      </c>
      <c r="BE141" s="90">
        <v>-59.6666666666667</v>
      </c>
      <c r="BF141" s="93" t="s">
        <v>102</v>
      </c>
      <c r="BG141" s="93" t="s">
        <v>102</v>
      </c>
      <c r="BH141" s="93" t="s">
        <v>102</v>
      </c>
      <c r="BI141" s="93" t="s">
        <v>102</v>
      </c>
      <c r="BJ141" s="210" t="s">
        <v>642</v>
      </c>
      <c r="BK141" s="93" t="s">
        <v>192</v>
      </c>
      <c r="BL141" s="97" t="s">
        <v>102</v>
      </c>
      <c r="BM141" s="93" t="s">
        <v>183</v>
      </c>
      <c r="BN141" s="93" t="s">
        <v>106</v>
      </c>
      <c r="BO141" s="93" t="s">
        <v>102</v>
      </c>
      <c r="BP141" s="98" t="s">
        <v>102</v>
      </c>
      <c r="BQ141" s="93" t="s">
        <v>102</v>
      </c>
      <c r="BR141" s="93" t="s">
        <v>102</v>
      </c>
      <c r="BS141" s="93" t="s">
        <v>102</v>
      </c>
      <c r="BT141" s="99" t="s">
        <v>591</v>
      </c>
      <c r="BU141" s="100" t="s">
        <v>10842</v>
      </c>
      <c r="BV141" s="101" t="s">
        <v>471</v>
      </c>
      <c r="BW141" s="136"/>
      <c r="BX141" s="103" t="s">
        <v>565</v>
      </c>
      <c r="BY141" s="104" t="s">
        <v>190</v>
      </c>
      <c r="BZ141" s="136"/>
      <c r="CA141" s="83" t="s">
        <v>599</v>
      </c>
      <c r="CB141" s="106" t="s">
        <v>647</v>
      </c>
      <c r="CC141" s="106" t="s">
        <v>6668</v>
      </c>
      <c r="CD141" s="107"/>
      <c r="CE141" s="108" t="s">
        <v>107</v>
      </c>
      <c r="CF141" s="108" t="s">
        <v>107</v>
      </c>
      <c r="CG141" s="109"/>
      <c r="CH141" s="110" t="s">
        <v>107</v>
      </c>
      <c r="CI141" s="111"/>
      <c r="CJ141" s="112">
        <v>6710</v>
      </c>
      <c r="CK141" s="113">
        <v>86</v>
      </c>
      <c r="CL141" s="114" t="s">
        <v>134</v>
      </c>
      <c r="CM141" s="114" t="s">
        <v>108</v>
      </c>
      <c r="CN141" s="114"/>
      <c r="CO141" s="115" t="s">
        <v>102</v>
      </c>
      <c r="CP141" s="115" t="s">
        <v>102</v>
      </c>
      <c r="CQ141" s="115" t="s">
        <v>102</v>
      </c>
      <c r="CR141" s="115" t="s">
        <v>102</v>
      </c>
      <c r="CS141" s="116"/>
      <c r="CT141" s="117" t="s">
        <v>109</v>
      </c>
      <c r="CU141" s="117" t="s">
        <v>109</v>
      </c>
      <c r="CV141" s="83">
        <v>137</v>
      </c>
      <c r="CW141" s="83" t="s">
        <v>108</v>
      </c>
      <c r="CX141" s="83">
        <v>137</v>
      </c>
      <c r="CY141" s="83" t="s">
        <v>108</v>
      </c>
      <c r="CZ141" s="83">
        <v>6465</v>
      </c>
      <c r="DA141" s="83" t="s">
        <v>419</v>
      </c>
      <c r="DB141" s="83" t="s">
        <v>130</v>
      </c>
      <c r="DC141" s="83" t="s">
        <v>499</v>
      </c>
      <c r="DD141" s="83">
        <v>1186</v>
      </c>
      <c r="DE141" s="83" t="s">
        <v>444</v>
      </c>
      <c r="DF141" s="83" t="s">
        <v>130</v>
      </c>
      <c r="DG141" s="83" t="s">
        <v>499</v>
      </c>
      <c r="DH141" s="83"/>
      <c r="DI141" s="83">
        <v>0</v>
      </c>
      <c r="DJ141" s="83">
        <v>1</v>
      </c>
      <c r="DK141" s="83">
        <v>0</v>
      </c>
      <c r="DL141" s="83">
        <v>0</v>
      </c>
      <c r="DM141" s="83">
        <v>0</v>
      </c>
      <c r="DN141" s="83">
        <v>0</v>
      </c>
      <c r="DO141" s="83">
        <v>0</v>
      </c>
      <c r="DP141" s="83">
        <v>0</v>
      </c>
      <c r="DQ141" s="83">
        <v>0</v>
      </c>
      <c r="DR141" s="83">
        <v>0</v>
      </c>
      <c r="DS141" s="83">
        <v>0</v>
      </c>
      <c r="DT141" s="83">
        <v>3</v>
      </c>
      <c r="DU141" s="83">
        <v>3</v>
      </c>
      <c r="DV141" s="83">
        <v>0</v>
      </c>
      <c r="DW141" s="83">
        <v>0</v>
      </c>
      <c r="DX141" s="83">
        <v>3</v>
      </c>
      <c r="DY141" s="85">
        <v>43783</v>
      </c>
      <c r="DZ141" s="83" t="s">
        <v>4188</v>
      </c>
      <c r="EA141" s="83" t="s">
        <v>102</v>
      </c>
      <c r="EB141" s="83" t="s">
        <v>482</v>
      </c>
      <c r="EC141" s="83">
        <v>137</v>
      </c>
      <c r="ED141" s="83" t="s">
        <v>483</v>
      </c>
      <c r="EE141" s="83">
        <v>1</v>
      </c>
      <c r="EF141" s="83">
        <v>0</v>
      </c>
      <c r="EG141" s="83">
        <v>0</v>
      </c>
      <c r="EH141" s="83" t="s">
        <v>109</v>
      </c>
      <c r="EI141" s="83" t="s">
        <v>108</v>
      </c>
      <c r="EJ141" s="83" t="s">
        <v>583</v>
      </c>
      <c r="EK141" s="83">
        <v>0</v>
      </c>
      <c r="EL141" s="83">
        <v>0</v>
      </c>
      <c r="EM141" s="83">
        <v>1</v>
      </c>
      <c r="EN141" s="83" t="s">
        <v>497</v>
      </c>
      <c r="EO141" s="83"/>
      <c r="EP141" s="83" t="s">
        <v>436</v>
      </c>
      <c r="EQ141" s="136">
        <v>1</v>
      </c>
      <c r="ER141" s="136">
        <v>1</v>
      </c>
      <c r="ES141" s="136">
        <v>1</v>
      </c>
      <c r="ET141" s="136">
        <v>1</v>
      </c>
      <c r="EU141" s="215" t="s">
        <v>269</v>
      </c>
      <c r="EV141" s="136">
        <v>1</v>
      </c>
      <c r="EW141" s="136">
        <v>1</v>
      </c>
      <c r="EX141" s="136">
        <v>1</v>
      </c>
      <c r="EY141" s="136">
        <v>1</v>
      </c>
      <c r="EZ141" s="136">
        <v>1</v>
      </c>
      <c r="FP141" s="215" t="s">
        <v>592</v>
      </c>
      <c r="FQ141" s="136" t="b">
        <v>1</v>
      </c>
      <c r="FR141" s="136" t="b">
        <v>1</v>
      </c>
      <c r="FS141" s="136" t="b">
        <v>1</v>
      </c>
      <c r="FT141" s="136" t="b">
        <v>1</v>
      </c>
      <c r="FX141" s="215" t="s">
        <v>269</v>
      </c>
    </row>
    <row r="142" spans="1:180" ht="60" customHeight="1" x14ac:dyDescent="0.55000000000000004">
      <c r="A142" s="83" t="s">
        <v>130</v>
      </c>
      <c r="B142" s="83" t="s">
        <v>98</v>
      </c>
      <c r="C142" s="136">
        <v>819117</v>
      </c>
      <c r="D142" s="207" t="s">
        <v>629</v>
      </c>
      <c r="E142" s="208" t="s">
        <v>634</v>
      </c>
      <c r="F142" s="83" t="s">
        <v>108</v>
      </c>
      <c r="G142" s="85">
        <v>26341</v>
      </c>
      <c r="H142" s="83" t="s">
        <v>102</v>
      </c>
      <c r="I142" s="85">
        <v>34633</v>
      </c>
      <c r="J142" s="83" t="s">
        <v>228</v>
      </c>
      <c r="K142" s="216">
        <v>974699992518</v>
      </c>
      <c r="L142" s="83" t="s">
        <v>191</v>
      </c>
      <c r="M142" s="85">
        <v>43642</v>
      </c>
      <c r="N142" s="83">
        <v>8.3333333333333695</v>
      </c>
      <c r="O142" s="83" t="s">
        <v>193</v>
      </c>
      <c r="P142" s="83" t="s">
        <v>181</v>
      </c>
      <c r="Q142" s="208" t="s">
        <v>5596</v>
      </c>
      <c r="R142" s="83" t="s">
        <v>102</v>
      </c>
      <c r="S142" s="83" t="s">
        <v>102</v>
      </c>
      <c r="T142" s="83" t="s">
        <v>131</v>
      </c>
      <c r="U142" s="83" t="s">
        <v>9273</v>
      </c>
      <c r="V142" s="83" t="s">
        <v>104</v>
      </c>
      <c r="W142" s="83" t="s">
        <v>105</v>
      </c>
      <c r="X142" s="86" t="s">
        <v>5596</v>
      </c>
      <c r="Y142" s="87" t="s">
        <v>102</v>
      </c>
      <c r="Z142" s="87" t="s">
        <v>102</v>
      </c>
      <c r="AA142" s="87" t="s">
        <v>131</v>
      </c>
      <c r="AB142" s="87" t="s">
        <v>9273</v>
      </c>
      <c r="AC142" s="87" t="s">
        <v>104</v>
      </c>
      <c r="AD142" s="87" t="s">
        <v>105</v>
      </c>
      <c r="AE142" s="87" t="s">
        <v>106</v>
      </c>
      <c r="AF142" s="86" t="s">
        <v>5596</v>
      </c>
      <c r="AG142" s="87" t="s">
        <v>177</v>
      </c>
      <c r="AH142" s="87" t="s">
        <v>9273</v>
      </c>
      <c r="AI142" s="87" t="s">
        <v>104</v>
      </c>
      <c r="AJ142" s="87" t="s">
        <v>204</v>
      </c>
      <c r="AK142" s="88"/>
      <c r="AL142" s="83" t="s">
        <v>107</v>
      </c>
      <c r="AM142" s="89" t="s">
        <v>454</v>
      </c>
      <c r="AN142" s="90" t="s">
        <v>416</v>
      </c>
      <c r="AO142" s="91" t="s">
        <v>643</v>
      </c>
      <c r="AP142" s="90">
        <v>8.3333333333333108</v>
      </c>
      <c r="AQ142" s="92" t="s">
        <v>102</v>
      </c>
      <c r="AR142" s="93" t="s">
        <v>102</v>
      </c>
      <c r="AS142" s="93" t="s">
        <v>102</v>
      </c>
      <c r="AT142" s="93" t="s">
        <v>102</v>
      </c>
      <c r="AU142" s="210" t="s">
        <v>645</v>
      </c>
      <c r="AV142" s="93" t="s">
        <v>185</v>
      </c>
      <c r="AW142" s="94" t="s">
        <v>102</v>
      </c>
      <c r="AX142" s="93" t="s">
        <v>105</v>
      </c>
      <c r="AY142" s="95" t="s">
        <v>104</v>
      </c>
      <c r="AZ142" s="93" t="s">
        <v>102</v>
      </c>
      <c r="BA142" s="93" t="s">
        <v>102</v>
      </c>
      <c r="BB142" s="93" t="s">
        <v>102</v>
      </c>
      <c r="BC142" s="93" t="s">
        <v>102</v>
      </c>
      <c r="BD142" s="96" t="s">
        <v>102</v>
      </c>
      <c r="BE142" s="90">
        <v>-60.1666666666667</v>
      </c>
      <c r="BF142" s="93" t="s">
        <v>102</v>
      </c>
      <c r="BG142" s="93" t="s">
        <v>102</v>
      </c>
      <c r="BH142" s="93" t="s">
        <v>102</v>
      </c>
      <c r="BI142" s="93" t="s">
        <v>102</v>
      </c>
      <c r="BJ142" s="210" t="s">
        <v>643</v>
      </c>
      <c r="BK142" s="93" t="s">
        <v>196</v>
      </c>
      <c r="BL142" s="97" t="s">
        <v>102</v>
      </c>
      <c r="BM142" s="93" t="s">
        <v>105</v>
      </c>
      <c r="BN142" s="93" t="s">
        <v>596</v>
      </c>
      <c r="BO142" s="93" t="s">
        <v>102</v>
      </c>
      <c r="BP142" s="98" t="s">
        <v>102</v>
      </c>
      <c r="BQ142" s="93" t="s">
        <v>102</v>
      </c>
      <c r="BR142" s="93" t="s">
        <v>102</v>
      </c>
      <c r="BS142" s="93" t="s">
        <v>102</v>
      </c>
      <c r="BT142" s="99" t="s">
        <v>591</v>
      </c>
      <c r="BU142" s="100" t="s">
        <v>10843</v>
      </c>
      <c r="BV142" s="101" t="s">
        <v>471</v>
      </c>
      <c r="BW142" s="136"/>
      <c r="BX142" s="103" t="s">
        <v>565</v>
      </c>
      <c r="BY142" s="104" t="s">
        <v>190</v>
      </c>
      <c r="BZ142" s="136"/>
      <c r="CA142" s="83" t="s">
        <v>599</v>
      </c>
      <c r="CB142" s="106" t="s">
        <v>647</v>
      </c>
      <c r="CC142" s="106" t="s">
        <v>6680</v>
      </c>
      <c r="CD142" s="107"/>
      <c r="CE142" s="108" t="s">
        <v>107</v>
      </c>
      <c r="CF142" s="108" t="s">
        <v>107</v>
      </c>
      <c r="CG142" s="109"/>
      <c r="CH142" s="110" t="s">
        <v>107</v>
      </c>
      <c r="CI142" s="111"/>
      <c r="CJ142" s="112">
        <v>6710</v>
      </c>
      <c r="CK142" s="113">
        <v>86</v>
      </c>
      <c r="CL142" s="114" t="s">
        <v>134</v>
      </c>
      <c r="CM142" s="114" t="s">
        <v>108</v>
      </c>
      <c r="CN142" s="114"/>
      <c r="CO142" s="115" t="s">
        <v>102</v>
      </c>
      <c r="CP142" s="115" t="s">
        <v>102</v>
      </c>
      <c r="CQ142" s="115" t="s">
        <v>102</v>
      </c>
      <c r="CR142" s="115" t="s">
        <v>102</v>
      </c>
      <c r="CS142" s="116"/>
      <c r="CT142" s="117" t="s">
        <v>109</v>
      </c>
      <c r="CU142" s="117" t="s">
        <v>109</v>
      </c>
      <c r="CV142" s="83">
        <v>138</v>
      </c>
      <c r="CW142" s="83" t="s">
        <v>108</v>
      </c>
      <c r="CX142" s="83">
        <v>138</v>
      </c>
      <c r="CY142" s="83" t="s">
        <v>108</v>
      </c>
      <c r="CZ142" s="83">
        <v>6466</v>
      </c>
      <c r="DA142" s="83" t="s">
        <v>419</v>
      </c>
      <c r="DB142" s="83" t="s">
        <v>130</v>
      </c>
      <c r="DC142" s="83" t="s">
        <v>499</v>
      </c>
      <c r="DD142" s="83">
        <v>1187</v>
      </c>
      <c r="DE142" s="83" t="s">
        <v>444</v>
      </c>
      <c r="DF142" s="83" t="s">
        <v>130</v>
      </c>
      <c r="DG142" s="83" t="s">
        <v>499</v>
      </c>
      <c r="DH142" s="83"/>
      <c r="DI142" s="83">
        <v>0</v>
      </c>
      <c r="DJ142" s="83">
        <v>1</v>
      </c>
      <c r="DK142" s="83">
        <v>0</v>
      </c>
      <c r="DL142" s="83">
        <v>0</v>
      </c>
      <c r="DM142" s="83">
        <v>0</v>
      </c>
      <c r="DN142" s="83">
        <v>0</v>
      </c>
      <c r="DO142" s="83">
        <v>0</v>
      </c>
      <c r="DP142" s="83">
        <v>0</v>
      </c>
      <c r="DQ142" s="83">
        <v>0</v>
      </c>
      <c r="DR142" s="83">
        <v>0</v>
      </c>
      <c r="DS142" s="83">
        <v>0</v>
      </c>
      <c r="DT142" s="83">
        <v>3</v>
      </c>
      <c r="DU142" s="83">
        <v>3</v>
      </c>
      <c r="DV142" s="83">
        <v>0</v>
      </c>
      <c r="DW142" s="83">
        <v>0</v>
      </c>
      <c r="DX142" s="83">
        <v>3</v>
      </c>
      <c r="DY142" s="85">
        <v>43784</v>
      </c>
      <c r="DZ142" s="83" t="s">
        <v>4189</v>
      </c>
      <c r="EA142" s="83" t="s">
        <v>102</v>
      </c>
      <c r="EB142" s="83" t="s">
        <v>482</v>
      </c>
      <c r="EC142" s="83">
        <v>138</v>
      </c>
      <c r="ED142" s="83" t="s">
        <v>483</v>
      </c>
      <c r="EE142" s="83">
        <v>1</v>
      </c>
      <c r="EF142" s="83">
        <v>0</v>
      </c>
      <c r="EG142" s="83">
        <v>0</v>
      </c>
      <c r="EH142" s="83" t="s">
        <v>109</v>
      </c>
      <c r="EI142" s="83" t="s">
        <v>108</v>
      </c>
      <c r="EJ142" s="83" t="s">
        <v>583</v>
      </c>
      <c r="EK142" s="83">
        <v>0</v>
      </c>
      <c r="EL142" s="83">
        <v>0</v>
      </c>
      <c r="EM142" s="83">
        <v>1</v>
      </c>
      <c r="EN142" s="83" t="s">
        <v>497</v>
      </c>
      <c r="EO142" s="83"/>
      <c r="EP142" s="83" t="s">
        <v>436</v>
      </c>
      <c r="EQ142" s="136">
        <v>1</v>
      </c>
      <c r="ER142" s="136">
        <v>1</v>
      </c>
      <c r="ES142" s="136">
        <v>1</v>
      </c>
      <c r="ET142" s="136">
        <v>1</v>
      </c>
      <c r="EU142" s="215" t="s">
        <v>269</v>
      </c>
      <c r="EV142" s="136">
        <v>1</v>
      </c>
      <c r="EW142" s="136">
        <v>1</v>
      </c>
      <c r="EX142" s="136">
        <v>1</v>
      </c>
      <c r="EY142" s="136">
        <v>1</v>
      </c>
      <c r="EZ142" s="136">
        <v>1</v>
      </c>
      <c r="FP142" s="215" t="s">
        <v>592</v>
      </c>
      <c r="FQ142" s="136" t="b">
        <v>1</v>
      </c>
      <c r="FR142" s="136" t="b">
        <v>1</v>
      </c>
      <c r="FS142" s="136" t="b">
        <v>1</v>
      </c>
      <c r="FT142" s="136" t="b">
        <v>1</v>
      </c>
      <c r="FX142" s="215" t="s">
        <v>269</v>
      </c>
    </row>
    <row r="143" spans="1:180" ht="60" customHeight="1" x14ac:dyDescent="0.55000000000000004">
      <c r="A143" s="83" t="s">
        <v>130</v>
      </c>
      <c r="B143" s="83" t="s">
        <v>98</v>
      </c>
      <c r="C143" s="136">
        <v>529973</v>
      </c>
      <c r="D143" s="207" t="s">
        <v>627</v>
      </c>
      <c r="E143" s="208" t="s">
        <v>630</v>
      </c>
      <c r="F143" s="83" t="s">
        <v>108</v>
      </c>
      <c r="G143" s="85">
        <v>20621</v>
      </c>
      <c r="H143" s="83" t="s">
        <v>102</v>
      </c>
      <c r="I143" s="85">
        <v>39794</v>
      </c>
      <c r="J143" s="83" t="s">
        <v>228</v>
      </c>
      <c r="K143" s="216">
        <v>122188688549</v>
      </c>
      <c r="L143" s="83" t="s">
        <v>191</v>
      </c>
      <c r="M143" s="85">
        <v>43631</v>
      </c>
      <c r="N143" s="83">
        <v>3.3333333333333699</v>
      </c>
      <c r="O143" s="83" t="s">
        <v>180</v>
      </c>
      <c r="P143" s="83" t="s">
        <v>181</v>
      </c>
      <c r="Q143" s="208" t="s">
        <v>5600</v>
      </c>
      <c r="R143" s="83" t="s">
        <v>102</v>
      </c>
      <c r="S143" s="83" t="s">
        <v>102</v>
      </c>
      <c r="T143" s="83" t="s">
        <v>199</v>
      </c>
      <c r="U143" s="83" t="s">
        <v>9274</v>
      </c>
      <c r="V143" s="83" t="s">
        <v>104</v>
      </c>
      <c r="W143" s="83" t="s">
        <v>105</v>
      </c>
      <c r="X143" s="86" t="s">
        <v>5600</v>
      </c>
      <c r="Y143" s="87" t="s">
        <v>102</v>
      </c>
      <c r="Z143" s="87" t="s">
        <v>102</v>
      </c>
      <c r="AA143" s="87" t="s">
        <v>199</v>
      </c>
      <c r="AB143" s="87" t="s">
        <v>9274</v>
      </c>
      <c r="AC143" s="87" t="s">
        <v>104</v>
      </c>
      <c r="AD143" s="87" t="s">
        <v>105</v>
      </c>
      <c r="AE143" s="87" t="s">
        <v>106</v>
      </c>
      <c r="AF143" s="86" t="s">
        <v>5600</v>
      </c>
      <c r="AG143" s="87" t="s">
        <v>489</v>
      </c>
      <c r="AH143" s="87" t="s">
        <v>9275</v>
      </c>
      <c r="AI143" s="87" t="s">
        <v>104</v>
      </c>
      <c r="AJ143" s="87" t="s">
        <v>204</v>
      </c>
      <c r="AK143" s="88"/>
      <c r="AL143" s="83" t="s">
        <v>107</v>
      </c>
      <c r="AM143" s="89" t="s">
        <v>454</v>
      </c>
      <c r="AN143" s="90" t="s">
        <v>416</v>
      </c>
      <c r="AO143" s="91" t="s">
        <v>641</v>
      </c>
      <c r="AP143" s="90">
        <v>8.3333333333333108</v>
      </c>
      <c r="AQ143" s="92" t="s">
        <v>211</v>
      </c>
      <c r="AR143" s="93" t="s">
        <v>102</v>
      </c>
      <c r="AS143" s="93" t="s">
        <v>102</v>
      </c>
      <c r="AT143" s="93" t="s">
        <v>102</v>
      </c>
      <c r="AU143" s="210" t="s">
        <v>641</v>
      </c>
      <c r="AV143" s="93" t="s">
        <v>192</v>
      </c>
      <c r="AW143" s="94" t="s">
        <v>102</v>
      </c>
      <c r="AX143" s="93" t="s">
        <v>105</v>
      </c>
      <c r="AY143" s="95" t="s">
        <v>188</v>
      </c>
      <c r="AZ143" s="93" t="s">
        <v>102</v>
      </c>
      <c r="BA143" s="93" t="s">
        <v>9276</v>
      </c>
      <c r="BB143" s="93" t="s">
        <v>102</v>
      </c>
      <c r="BC143" s="93" t="s">
        <v>102</v>
      </c>
      <c r="BD143" s="96" t="s">
        <v>102</v>
      </c>
      <c r="BE143" s="90">
        <v>-60.6666666666667</v>
      </c>
      <c r="BF143" s="93" t="s">
        <v>211</v>
      </c>
      <c r="BG143" s="93" t="s">
        <v>102</v>
      </c>
      <c r="BH143" s="93" t="s">
        <v>102</v>
      </c>
      <c r="BI143" s="93" t="s">
        <v>102</v>
      </c>
      <c r="BJ143" s="210" t="s">
        <v>646</v>
      </c>
      <c r="BK143" s="93" t="s">
        <v>182</v>
      </c>
      <c r="BL143" s="97" t="s">
        <v>102</v>
      </c>
      <c r="BM143" s="93" t="s">
        <v>105</v>
      </c>
      <c r="BN143" s="93" t="s">
        <v>104</v>
      </c>
      <c r="BO143" s="93" t="s">
        <v>102</v>
      </c>
      <c r="BP143" s="98">
        <v>20180253</v>
      </c>
      <c r="BQ143" s="93" t="s">
        <v>102</v>
      </c>
      <c r="BR143" s="93" t="s">
        <v>102</v>
      </c>
      <c r="BS143" s="93" t="s">
        <v>102</v>
      </c>
      <c r="BT143" s="99" t="s">
        <v>591</v>
      </c>
      <c r="BU143" s="100" t="s">
        <v>10844</v>
      </c>
      <c r="BV143" s="101" t="s">
        <v>471</v>
      </c>
      <c r="BW143" s="136"/>
      <c r="BX143" s="103" t="s">
        <v>565</v>
      </c>
      <c r="BY143" s="104" t="s">
        <v>190</v>
      </c>
      <c r="BZ143" s="136"/>
      <c r="CA143" s="83" t="s">
        <v>599</v>
      </c>
      <c r="CB143" s="106" t="s">
        <v>647</v>
      </c>
      <c r="CC143" s="106" t="s">
        <v>6692</v>
      </c>
      <c r="CD143" s="107"/>
      <c r="CE143" s="108" t="s">
        <v>107</v>
      </c>
      <c r="CF143" s="108" t="s">
        <v>107</v>
      </c>
      <c r="CG143" s="109"/>
      <c r="CH143" s="110" t="s">
        <v>107</v>
      </c>
      <c r="CI143" s="111"/>
      <c r="CJ143" s="112">
        <v>6710</v>
      </c>
      <c r="CK143" s="113">
        <v>86</v>
      </c>
      <c r="CL143" s="114" t="s">
        <v>134</v>
      </c>
      <c r="CM143" s="114" t="s">
        <v>108</v>
      </c>
      <c r="CN143" s="114"/>
      <c r="CO143" s="115" t="s">
        <v>102</v>
      </c>
      <c r="CP143" s="115" t="s">
        <v>102</v>
      </c>
      <c r="CQ143" s="115" t="s">
        <v>102</v>
      </c>
      <c r="CR143" s="115" t="s">
        <v>102</v>
      </c>
      <c r="CS143" s="116"/>
      <c r="CT143" s="117" t="s">
        <v>109</v>
      </c>
      <c r="CU143" s="117" t="s">
        <v>109</v>
      </c>
      <c r="CV143" s="83">
        <v>139</v>
      </c>
      <c r="CW143" s="83" t="s">
        <v>108</v>
      </c>
      <c r="CX143" s="83">
        <v>139</v>
      </c>
      <c r="CY143" s="83" t="s">
        <v>108</v>
      </c>
      <c r="CZ143" s="83">
        <v>6467</v>
      </c>
      <c r="DA143" s="83" t="s">
        <v>419</v>
      </c>
      <c r="DB143" s="83" t="s">
        <v>130</v>
      </c>
      <c r="DC143" s="83" t="s">
        <v>499</v>
      </c>
      <c r="DD143" s="83">
        <v>1188</v>
      </c>
      <c r="DE143" s="83" t="s">
        <v>444</v>
      </c>
      <c r="DF143" s="83" t="s">
        <v>130</v>
      </c>
      <c r="DG143" s="83" t="s">
        <v>499</v>
      </c>
      <c r="DH143" s="83"/>
      <c r="DI143" s="83">
        <v>0</v>
      </c>
      <c r="DJ143" s="83">
        <v>1</v>
      </c>
      <c r="DK143" s="83">
        <v>0</v>
      </c>
      <c r="DL143" s="83">
        <v>0</v>
      </c>
      <c r="DM143" s="83">
        <v>0</v>
      </c>
      <c r="DN143" s="83">
        <v>0</v>
      </c>
      <c r="DO143" s="83">
        <v>0</v>
      </c>
      <c r="DP143" s="83">
        <v>0</v>
      </c>
      <c r="DQ143" s="83">
        <v>0</v>
      </c>
      <c r="DR143" s="83">
        <v>0</v>
      </c>
      <c r="DS143" s="83">
        <v>0</v>
      </c>
      <c r="DT143" s="83">
        <v>3</v>
      </c>
      <c r="DU143" s="83">
        <v>3</v>
      </c>
      <c r="DV143" s="83">
        <v>0</v>
      </c>
      <c r="DW143" s="83">
        <v>0</v>
      </c>
      <c r="DX143" s="83">
        <v>3</v>
      </c>
      <c r="DY143" s="85">
        <v>43785</v>
      </c>
      <c r="DZ143" s="83" t="s">
        <v>4190</v>
      </c>
      <c r="EA143" s="83" t="s">
        <v>102</v>
      </c>
      <c r="EB143" s="83" t="s">
        <v>482</v>
      </c>
      <c r="EC143" s="83">
        <v>139</v>
      </c>
      <c r="ED143" s="83" t="s">
        <v>483</v>
      </c>
      <c r="EE143" s="83">
        <v>1</v>
      </c>
      <c r="EF143" s="83">
        <v>0</v>
      </c>
      <c r="EG143" s="83">
        <v>0</v>
      </c>
      <c r="EH143" s="83" t="s">
        <v>109</v>
      </c>
      <c r="EI143" s="83" t="s">
        <v>108</v>
      </c>
      <c r="EJ143" s="83" t="s">
        <v>583</v>
      </c>
      <c r="EK143" s="83">
        <v>0</v>
      </c>
      <c r="EL143" s="83">
        <v>0</v>
      </c>
      <c r="EM143" s="83">
        <v>1</v>
      </c>
      <c r="EN143" s="83" t="s">
        <v>497</v>
      </c>
      <c r="EO143" s="83"/>
      <c r="EP143" s="83" t="s">
        <v>436</v>
      </c>
      <c r="EQ143" s="136">
        <v>1</v>
      </c>
      <c r="ER143" s="136">
        <v>1</v>
      </c>
      <c r="ES143" s="136">
        <v>1</v>
      </c>
      <c r="ET143" s="136">
        <v>1</v>
      </c>
      <c r="EU143" s="215" t="s">
        <v>269</v>
      </c>
      <c r="EV143" s="136">
        <v>1</v>
      </c>
      <c r="EW143" s="136">
        <v>1</v>
      </c>
      <c r="EX143" s="136">
        <v>1</v>
      </c>
      <c r="EY143" s="136">
        <v>1</v>
      </c>
      <c r="EZ143" s="136">
        <v>1</v>
      </c>
      <c r="FP143" s="215" t="s">
        <v>592</v>
      </c>
      <c r="FQ143" s="136" t="b">
        <v>1</v>
      </c>
      <c r="FR143" s="136" t="b">
        <v>1</v>
      </c>
      <c r="FS143" s="136" t="b">
        <v>1</v>
      </c>
      <c r="FT143" s="136" t="b">
        <v>1</v>
      </c>
      <c r="FX143" s="215" t="s">
        <v>269</v>
      </c>
    </row>
    <row r="144" spans="1:180" ht="60" customHeight="1" x14ac:dyDescent="0.55000000000000004">
      <c r="A144" s="83" t="s">
        <v>130</v>
      </c>
      <c r="B144" s="83" t="s">
        <v>98</v>
      </c>
      <c r="C144" s="136">
        <v>749133</v>
      </c>
      <c r="D144" s="207" t="s">
        <v>628</v>
      </c>
      <c r="E144" s="208" t="s">
        <v>633</v>
      </c>
      <c r="F144" s="83" t="s">
        <v>108</v>
      </c>
      <c r="G144" s="85">
        <v>22744</v>
      </c>
      <c r="H144" s="83" t="s">
        <v>102</v>
      </c>
      <c r="I144" s="85">
        <v>39772</v>
      </c>
      <c r="J144" s="83" t="s">
        <v>228</v>
      </c>
      <c r="K144" s="216">
        <v>791379806994</v>
      </c>
      <c r="L144" s="83" t="s">
        <v>191</v>
      </c>
      <c r="M144" s="85">
        <v>43619</v>
      </c>
      <c r="N144" s="83">
        <v>-1.6666666666666301</v>
      </c>
      <c r="O144" s="83" t="s">
        <v>193</v>
      </c>
      <c r="P144" s="83" t="s">
        <v>181</v>
      </c>
      <c r="Q144" s="208" t="s">
        <v>5604</v>
      </c>
      <c r="R144" s="83" t="s">
        <v>102</v>
      </c>
      <c r="S144" s="83" t="s">
        <v>102</v>
      </c>
      <c r="T144" s="83" t="s">
        <v>133</v>
      </c>
      <c r="U144" s="83" t="s">
        <v>9277</v>
      </c>
      <c r="V144" s="83" t="s">
        <v>111</v>
      </c>
      <c r="W144" s="83" t="s">
        <v>105</v>
      </c>
      <c r="X144" s="86" t="s">
        <v>5604</v>
      </c>
      <c r="Y144" s="87" t="s">
        <v>102</v>
      </c>
      <c r="Z144" s="87" t="s">
        <v>102</v>
      </c>
      <c r="AA144" s="87" t="s">
        <v>133</v>
      </c>
      <c r="AB144" s="87" t="s">
        <v>9277</v>
      </c>
      <c r="AC144" s="87" t="s">
        <v>111</v>
      </c>
      <c r="AD144" s="87" t="s">
        <v>105</v>
      </c>
      <c r="AE144" s="87" t="s">
        <v>106</v>
      </c>
      <c r="AF144" s="86" t="s">
        <v>5604</v>
      </c>
      <c r="AG144" s="87" t="s">
        <v>486</v>
      </c>
      <c r="AH144" s="87" t="s">
        <v>9277</v>
      </c>
      <c r="AI144" s="87" t="s">
        <v>111</v>
      </c>
      <c r="AJ144" s="87" t="s">
        <v>204</v>
      </c>
      <c r="AK144" s="88"/>
      <c r="AL144" s="83" t="s">
        <v>107</v>
      </c>
      <c r="AM144" s="89" t="s">
        <v>454</v>
      </c>
      <c r="AN144" s="90" t="s">
        <v>416</v>
      </c>
      <c r="AO144" s="91" t="s">
        <v>642</v>
      </c>
      <c r="AP144" s="90">
        <v>8.3333333333333108</v>
      </c>
      <c r="AQ144" s="92" t="s">
        <v>102</v>
      </c>
      <c r="AR144" s="93" t="s">
        <v>102</v>
      </c>
      <c r="AS144" s="93" t="s">
        <v>102</v>
      </c>
      <c r="AT144" s="93" t="s">
        <v>102</v>
      </c>
      <c r="AU144" s="210" t="s">
        <v>644</v>
      </c>
      <c r="AV144" s="93" t="s">
        <v>185</v>
      </c>
      <c r="AW144" s="94" t="s">
        <v>102</v>
      </c>
      <c r="AX144" s="93" t="s">
        <v>183</v>
      </c>
      <c r="AY144" s="95" t="s">
        <v>111</v>
      </c>
      <c r="AZ144" s="93" t="s">
        <v>102</v>
      </c>
      <c r="BA144" s="93" t="s">
        <v>102</v>
      </c>
      <c r="BB144" s="93" t="s">
        <v>102</v>
      </c>
      <c r="BC144" s="93" t="s">
        <v>102</v>
      </c>
      <c r="BD144" s="96" t="s">
        <v>102</v>
      </c>
      <c r="BE144" s="90">
        <v>-61.1666666666667</v>
      </c>
      <c r="BF144" s="93" t="s">
        <v>102</v>
      </c>
      <c r="BG144" s="93" t="s">
        <v>102</v>
      </c>
      <c r="BH144" s="93" t="s">
        <v>102</v>
      </c>
      <c r="BI144" s="93" t="s">
        <v>102</v>
      </c>
      <c r="BJ144" s="210" t="s">
        <v>642</v>
      </c>
      <c r="BK144" s="93" t="s">
        <v>192</v>
      </c>
      <c r="BL144" s="97" t="s">
        <v>102</v>
      </c>
      <c r="BM144" s="93" t="s">
        <v>183</v>
      </c>
      <c r="BN144" s="93" t="s">
        <v>106</v>
      </c>
      <c r="BO144" s="93" t="s">
        <v>102</v>
      </c>
      <c r="BP144" s="98" t="s">
        <v>102</v>
      </c>
      <c r="BQ144" s="93" t="s">
        <v>102</v>
      </c>
      <c r="BR144" s="93" t="s">
        <v>102</v>
      </c>
      <c r="BS144" s="93" t="s">
        <v>102</v>
      </c>
      <c r="BT144" s="99" t="s">
        <v>591</v>
      </c>
      <c r="BU144" s="100" t="s">
        <v>10845</v>
      </c>
      <c r="BV144" s="101" t="s">
        <v>471</v>
      </c>
      <c r="BW144" s="136"/>
      <c r="BX144" s="103" t="s">
        <v>565</v>
      </c>
      <c r="BY144" s="104" t="s">
        <v>190</v>
      </c>
      <c r="BZ144" s="136"/>
      <c r="CA144" s="83" t="s">
        <v>599</v>
      </c>
      <c r="CB144" s="106" t="s">
        <v>647</v>
      </c>
      <c r="CC144" s="106" t="s">
        <v>6704</v>
      </c>
      <c r="CD144" s="107"/>
      <c r="CE144" s="108" t="s">
        <v>107</v>
      </c>
      <c r="CF144" s="108" t="s">
        <v>107</v>
      </c>
      <c r="CG144" s="109"/>
      <c r="CH144" s="110" t="s">
        <v>107</v>
      </c>
      <c r="CI144" s="111"/>
      <c r="CJ144" s="112">
        <v>6710</v>
      </c>
      <c r="CK144" s="113">
        <v>86</v>
      </c>
      <c r="CL144" s="114" t="s">
        <v>134</v>
      </c>
      <c r="CM144" s="114" t="s">
        <v>108</v>
      </c>
      <c r="CN144" s="114"/>
      <c r="CO144" s="115" t="s">
        <v>102</v>
      </c>
      <c r="CP144" s="115" t="s">
        <v>102</v>
      </c>
      <c r="CQ144" s="115" t="s">
        <v>102</v>
      </c>
      <c r="CR144" s="115" t="s">
        <v>102</v>
      </c>
      <c r="CS144" s="116"/>
      <c r="CT144" s="117" t="s">
        <v>109</v>
      </c>
      <c r="CU144" s="117" t="s">
        <v>109</v>
      </c>
      <c r="CV144" s="83">
        <v>140</v>
      </c>
      <c r="CW144" s="83" t="s">
        <v>108</v>
      </c>
      <c r="CX144" s="83">
        <v>140</v>
      </c>
      <c r="CY144" s="83" t="s">
        <v>108</v>
      </c>
      <c r="CZ144" s="83">
        <v>6468</v>
      </c>
      <c r="DA144" s="83" t="s">
        <v>419</v>
      </c>
      <c r="DB144" s="83" t="s">
        <v>130</v>
      </c>
      <c r="DC144" s="83" t="s">
        <v>499</v>
      </c>
      <c r="DD144" s="83">
        <v>1189</v>
      </c>
      <c r="DE144" s="83" t="s">
        <v>444</v>
      </c>
      <c r="DF144" s="83" t="s">
        <v>130</v>
      </c>
      <c r="DG144" s="83" t="s">
        <v>499</v>
      </c>
      <c r="DH144" s="83"/>
      <c r="DI144" s="83">
        <v>0</v>
      </c>
      <c r="DJ144" s="83">
        <v>1</v>
      </c>
      <c r="DK144" s="83">
        <v>0</v>
      </c>
      <c r="DL144" s="83">
        <v>0</v>
      </c>
      <c r="DM144" s="83">
        <v>0</v>
      </c>
      <c r="DN144" s="83">
        <v>0</v>
      </c>
      <c r="DO144" s="83">
        <v>0</v>
      </c>
      <c r="DP144" s="83">
        <v>0</v>
      </c>
      <c r="DQ144" s="83">
        <v>0</v>
      </c>
      <c r="DR144" s="83">
        <v>0</v>
      </c>
      <c r="DS144" s="83">
        <v>0</v>
      </c>
      <c r="DT144" s="83">
        <v>3</v>
      </c>
      <c r="DU144" s="83">
        <v>3</v>
      </c>
      <c r="DV144" s="83">
        <v>0</v>
      </c>
      <c r="DW144" s="83">
        <v>0</v>
      </c>
      <c r="DX144" s="83">
        <v>3</v>
      </c>
      <c r="DY144" s="85">
        <v>43786</v>
      </c>
      <c r="DZ144" s="83" t="s">
        <v>4191</v>
      </c>
      <c r="EA144" s="83" t="s">
        <v>102</v>
      </c>
      <c r="EB144" s="83" t="s">
        <v>482</v>
      </c>
      <c r="EC144" s="83">
        <v>140</v>
      </c>
      <c r="ED144" s="83" t="s">
        <v>483</v>
      </c>
      <c r="EE144" s="83">
        <v>1</v>
      </c>
      <c r="EF144" s="83">
        <v>0</v>
      </c>
      <c r="EG144" s="83">
        <v>0</v>
      </c>
      <c r="EH144" s="83" t="s">
        <v>109</v>
      </c>
      <c r="EI144" s="83" t="s">
        <v>108</v>
      </c>
      <c r="EJ144" s="83" t="s">
        <v>583</v>
      </c>
      <c r="EK144" s="83">
        <v>0</v>
      </c>
      <c r="EL144" s="83">
        <v>0</v>
      </c>
      <c r="EM144" s="83">
        <v>1</v>
      </c>
      <c r="EN144" s="83" t="s">
        <v>497</v>
      </c>
      <c r="EO144" s="83"/>
      <c r="EP144" s="83" t="s">
        <v>436</v>
      </c>
      <c r="EQ144" s="136">
        <v>1</v>
      </c>
      <c r="ER144" s="136">
        <v>1</v>
      </c>
      <c r="ES144" s="136">
        <v>1</v>
      </c>
      <c r="ET144" s="136">
        <v>1</v>
      </c>
      <c r="EU144" s="215" t="s">
        <v>269</v>
      </c>
      <c r="EV144" s="136">
        <v>1</v>
      </c>
      <c r="EW144" s="136">
        <v>1</v>
      </c>
      <c r="EX144" s="136">
        <v>1</v>
      </c>
      <c r="EY144" s="136">
        <v>1</v>
      </c>
      <c r="EZ144" s="136">
        <v>1</v>
      </c>
      <c r="FP144" s="215" t="s">
        <v>592</v>
      </c>
      <c r="FQ144" s="136" t="b">
        <v>1</v>
      </c>
      <c r="FR144" s="136" t="b">
        <v>1</v>
      </c>
      <c r="FS144" s="136" t="b">
        <v>1</v>
      </c>
      <c r="FT144" s="136" t="b">
        <v>1</v>
      </c>
      <c r="FX144" s="215" t="s">
        <v>269</v>
      </c>
    </row>
    <row r="145" spans="1:180" ht="60" customHeight="1" x14ac:dyDescent="0.55000000000000004">
      <c r="A145" s="83" t="s">
        <v>130</v>
      </c>
      <c r="B145" s="83" t="s">
        <v>98</v>
      </c>
      <c r="C145" s="136">
        <v>685453</v>
      </c>
      <c r="D145" s="207" t="s">
        <v>629</v>
      </c>
      <c r="E145" s="208" t="s">
        <v>634</v>
      </c>
      <c r="F145" s="83" t="s">
        <v>108</v>
      </c>
      <c r="G145" s="85">
        <v>26341</v>
      </c>
      <c r="H145" s="83" t="s">
        <v>102</v>
      </c>
      <c r="I145" s="85">
        <v>34633</v>
      </c>
      <c r="J145" s="83" t="s">
        <v>228</v>
      </c>
      <c r="K145" s="216">
        <v>278846364852</v>
      </c>
      <c r="L145" s="83" t="s">
        <v>191</v>
      </c>
      <c r="M145" s="85">
        <v>43642</v>
      </c>
      <c r="N145" s="83">
        <v>-6.6666666666666297</v>
      </c>
      <c r="O145" s="83" t="s">
        <v>193</v>
      </c>
      <c r="P145" s="83" t="s">
        <v>181</v>
      </c>
      <c r="Q145" s="208" t="s">
        <v>5608</v>
      </c>
      <c r="R145" s="83" t="s">
        <v>102</v>
      </c>
      <c r="S145" s="83" t="s">
        <v>102</v>
      </c>
      <c r="T145" s="83" t="s">
        <v>131</v>
      </c>
      <c r="U145" s="83" t="s">
        <v>9278</v>
      </c>
      <c r="V145" s="83" t="s">
        <v>104</v>
      </c>
      <c r="W145" s="83" t="s">
        <v>105</v>
      </c>
      <c r="X145" s="86" t="s">
        <v>5608</v>
      </c>
      <c r="Y145" s="87" t="s">
        <v>102</v>
      </c>
      <c r="Z145" s="87" t="s">
        <v>102</v>
      </c>
      <c r="AA145" s="87" t="s">
        <v>131</v>
      </c>
      <c r="AB145" s="87" t="s">
        <v>9278</v>
      </c>
      <c r="AC145" s="87" t="s">
        <v>104</v>
      </c>
      <c r="AD145" s="87" t="s">
        <v>105</v>
      </c>
      <c r="AE145" s="87" t="s">
        <v>106</v>
      </c>
      <c r="AF145" s="86" t="s">
        <v>5608</v>
      </c>
      <c r="AG145" s="87" t="s">
        <v>177</v>
      </c>
      <c r="AH145" s="87" t="s">
        <v>9278</v>
      </c>
      <c r="AI145" s="87" t="s">
        <v>104</v>
      </c>
      <c r="AJ145" s="87" t="s">
        <v>204</v>
      </c>
      <c r="AK145" s="88"/>
      <c r="AL145" s="83" t="s">
        <v>107</v>
      </c>
      <c r="AM145" s="89" t="s">
        <v>454</v>
      </c>
      <c r="AN145" s="90" t="s">
        <v>416</v>
      </c>
      <c r="AO145" s="91" t="s">
        <v>643</v>
      </c>
      <c r="AP145" s="90">
        <v>8.3333333333333108</v>
      </c>
      <c r="AQ145" s="92" t="s">
        <v>102</v>
      </c>
      <c r="AR145" s="93" t="s">
        <v>102</v>
      </c>
      <c r="AS145" s="93" t="s">
        <v>102</v>
      </c>
      <c r="AT145" s="93" t="s">
        <v>102</v>
      </c>
      <c r="AU145" s="210" t="s">
        <v>645</v>
      </c>
      <c r="AV145" s="93" t="s">
        <v>185</v>
      </c>
      <c r="AW145" s="94" t="s">
        <v>102</v>
      </c>
      <c r="AX145" s="93" t="s">
        <v>105</v>
      </c>
      <c r="AY145" s="95" t="s">
        <v>104</v>
      </c>
      <c r="AZ145" s="93" t="s">
        <v>102</v>
      </c>
      <c r="BA145" s="93" t="s">
        <v>102</v>
      </c>
      <c r="BB145" s="93" t="s">
        <v>102</v>
      </c>
      <c r="BC145" s="93" t="s">
        <v>102</v>
      </c>
      <c r="BD145" s="96" t="s">
        <v>102</v>
      </c>
      <c r="BE145" s="90">
        <v>-61.6666666666667</v>
      </c>
      <c r="BF145" s="93" t="s">
        <v>102</v>
      </c>
      <c r="BG145" s="93" t="s">
        <v>102</v>
      </c>
      <c r="BH145" s="93" t="s">
        <v>102</v>
      </c>
      <c r="BI145" s="93" t="s">
        <v>102</v>
      </c>
      <c r="BJ145" s="210" t="s">
        <v>643</v>
      </c>
      <c r="BK145" s="93" t="s">
        <v>196</v>
      </c>
      <c r="BL145" s="97" t="s">
        <v>102</v>
      </c>
      <c r="BM145" s="93" t="s">
        <v>105</v>
      </c>
      <c r="BN145" s="93" t="s">
        <v>596</v>
      </c>
      <c r="BO145" s="93" t="s">
        <v>102</v>
      </c>
      <c r="BP145" s="98" t="s">
        <v>102</v>
      </c>
      <c r="BQ145" s="93" t="s">
        <v>102</v>
      </c>
      <c r="BR145" s="93" t="s">
        <v>102</v>
      </c>
      <c r="BS145" s="93" t="s">
        <v>102</v>
      </c>
      <c r="BT145" s="99" t="s">
        <v>591</v>
      </c>
      <c r="BU145" s="100" t="s">
        <v>10846</v>
      </c>
      <c r="BV145" s="101" t="s">
        <v>471</v>
      </c>
      <c r="BW145" s="136"/>
      <c r="BX145" s="103" t="s">
        <v>565</v>
      </c>
      <c r="BY145" s="104" t="s">
        <v>190</v>
      </c>
      <c r="BZ145" s="136"/>
      <c r="CA145" s="83" t="s">
        <v>599</v>
      </c>
      <c r="CB145" s="106" t="s">
        <v>647</v>
      </c>
      <c r="CC145" s="106" t="s">
        <v>6716</v>
      </c>
      <c r="CD145" s="107"/>
      <c r="CE145" s="108" t="s">
        <v>107</v>
      </c>
      <c r="CF145" s="108" t="s">
        <v>107</v>
      </c>
      <c r="CG145" s="109"/>
      <c r="CH145" s="110" t="s">
        <v>107</v>
      </c>
      <c r="CI145" s="111"/>
      <c r="CJ145" s="112">
        <v>6710</v>
      </c>
      <c r="CK145" s="113">
        <v>86</v>
      </c>
      <c r="CL145" s="114" t="s">
        <v>134</v>
      </c>
      <c r="CM145" s="114" t="s">
        <v>108</v>
      </c>
      <c r="CN145" s="114"/>
      <c r="CO145" s="115" t="s">
        <v>102</v>
      </c>
      <c r="CP145" s="115" t="s">
        <v>102</v>
      </c>
      <c r="CQ145" s="115" t="s">
        <v>102</v>
      </c>
      <c r="CR145" s="115" t="s">
        <v>102</v>
      </c>
      <c r="CS145" s="116"/>
      <c r="CT145" s="117" t="s">
        <v>109</v>
      </c>
      <c r="CU145" s="117" t="s">
        <v>109</v>
      </c>
      <c r="CV145" s="83">
        <v>141</v>
      </c>
      <c r="CW145" s="83" t="s">
        <v>108</v>
      </c>
      <c r="CX145" s="83">
        <v>141</v>
      </c>
      <c r="CY145" s="83" t="s">
        <v>108</v>
      </c>
      <c r="CZ145" s="83">
        <v>6469</v>
      </c>
      <c r="DA145" s="83" t="s">
        <v>419</v>
      </c>
      <c r="DB145" s="83" t="s">
        <v>130</v>
      </c>
      <c r="DC145" s="83" t="s">
        <v>499</v>
      </c>
      <c r="DD145" s="83">
        <v>1190</v>
      </c>
      <c r="DE145" s="83" t="s">
        <v>444</v>
      </c>
      <c r="DF145" s="83" t="s">
        <v>130</v>
      </c>
      <c r="DG145" s="83" t="s">
        <v>499</v>
      </c>
      <c r="DH145" s="83"/>
      <c r="DI145" s="83">
        <v>0</v>
      </c>
      <c r="DJ145" s="83">
        <v>1</v>
      </c>
      <c r="DK145" s="83">
        <v>0</v>
      </c>
      <c r="DL145" s="83">
        <v>0</v>
      </c>
      <c r="DM145" s="83">
        <v>0</v>
      </c>
      <c r="DN145" s="83">
        <v>0</v>
      </c>
      <c r="DO145" s="83">
        <v>0</v>
      </c>
      <c r="DP145" s="83">
        <v>0</v>
      </c>
      <c r="DQ145" s="83">
        <v>0</v>
      </c>
      <c r="DR145" s="83">
        <v>0</v>
      </c>
      <c r="DS145" s="83">
        <v>0</v>
      </c>
      <c r="DT145" s="83">
        <v>3</v>
      </c>
      <c r="DU145" s="83">
        <v>3</v>
      </c>
      <c r="DV145" s="83">
        <v>0</v>
      </c>
      <c r="DW145" s="83">
        <v>0</v>
      </c>
      <c r="DX145" s="83">
        <v>3</v>
      </c>
      <c r="DY145" s="85">
        <v>43787</v>
      </c>
      <c r="DZ145" s="83" t="s">
        <v>4192</v>
      </c>
      <c r="EA145" s="83" t="s">
        <v>102</v>
      </c>
      <c r="EB145" s="83" t="s">
        <v>482</v>
      </c>
      <c r="EC145" s="83">
        <v>141</v>
      </c>
      <c r="ED145" s="83" t="s">
        <v>483</v>
      </c>
      <c r="EE145" s="83">
        <v>1</v>
      </c>
      <c r="EF145" s="83">
        <v>0</v>
      </c>
      <c r="EG145" s="83">
        <v>0</v>
      </c>
      <c r="EH145" s="83" t="s">
        <v>109</v>
      </c>
      <c r="EI145" s="83" t="s">
        <v>108</v>
      </c>
      <c r="EJ145" s="83" t="s">
        <v>583</v>
      </c>
      <c r="EK145" s="83">
        <v>0</v>
      </c>
      <c r="EL145" s="83">
        <v>0</v>
      </c>
      <c r="EM145" s="83">
        <v>1</v>
      </c>
      <c r="EN145" s="83" t="s">
        <v>497</v>
      </c>
      <c r="EO145" s="83"/>
      <c r="EP145" s="83" t="s">
        <v>436</v>
      </c>
      <c r="EQ145" s="136">
        <v>1</v>
      </c>
      <c r="ER145" s="136">
        <v>1</v>
      </c>
      <c r="ES145" s="136">
        <v>1</v>
      </c>
      <c r="ET145" s="136">
        <v>1</v>
      </c>
      <c r="EU145" s="215" t="s">
        <v>269</v>
      </c>
      <c r="EV145" s="136">
        <v>1</v>
      </c>
      <c r="EW145" s="136">
        <v>1</v>
      </c>
      <c r="EX145" s="136">
        <v>1</v>
      </c>
      <c r="EY145" s="136">
        <v>1</v>
      </c>
      <c r="EZ145" s="136">
        <v>1</v>
      </c>
      <c r="FP145" s="215" t="s">
        <v>592</v>
      </c>
      <c r="FQ145" s="136" t="b">
        <v>1</v>
      </c>
      <c r="FR145" s="136" t="b">
        <v>1</v>
      </c>
      <c r="FS145" s="136" t="b">
        <v>1</v>
      </c>
      <c r="FT145" s="136" t="b">
        <v>1</v>
      </c>
      <c r="FX145" s="215" t="s">
        <v>269</v>
      </c>
    </row>
    <row r="146" spans="1:180" ht="60" customHeight="1" x14ac:dyDescent="0.55000000000000004">
      <c r="A146" s="83" t="s">
        <v>130</v>
      </c>
      <c r="B146" s="83" t="s">
        <v>98</v>
      </c>
      <c r="C146" s="136">
        <v>264244</v>
      </c>
      <c r="D146" s="207" t="s">
        <v>627</v>
      </c>
      <c r="E146" s="208" t="s">
        <v>630</v>
      </c>
      <c r="F146" s="83" t="s">
        <v>108</v>
      </c>
      <c r="G146" s="85">
        <v>20621</v>
      </c>
      <c r="H146" s="83" t="s">
        <v>102</v>
      </c>
      <c r="I146" s="85">
        <v>39794</v>
      </c>
      <c r="J146" s="83" t="s">
        <v>228</v>
      </c>
      <c r="K146" s="216">
        <v>394285340707</v>
      </c>
      <c r="L146" s="83" t="s">
        <v>191</v>
      </c>
      <c r="M146" s="85">
        <v>43631</v>
      </c>
      <c r="N146" s="83">
        <v>-11.6666666666666</v>
      </c>
      <c r="O146" s="83" t="s">
        <v>180</v>
      </c>
      <c r="P146" s="83" t="s">
        <v>181</v>
      </c>
      <c r="Q146" s="208" t="s">
        <v>5612</v>
      </c>
      <c r="R146" s="83" t="s">
        <v>102</v>
      </c>
      <c r="S146" s="83" t="s">
        <v>102</v>
      </c>
      <c r="T146" s="83" t="s">
        <v>199</v>
      </c>
      <c r="U146" s="83" t="s">
        <v>9279</v>
      </c>
      <c r="V146" s="83" t="s">
        <v>104</v>
      </c>
      <c r="W146" s="83" t="s">
        <v>105</v>
      </c>
      <c r="X146" s="86" t="s">
        <v>5612</v>
      </c>
      <c r="Y146" s="87" t="s">
        <v>102</v>
      </c>
      <c r="Z146" s="87" t="s">
        <v>102</v>
      </c>
      <c r="AA146" s="87" t="s">
        <v>199</v>
      </c>
      <c r="AB146" s="87" t="s">
        <v>9279</v>
      </c>
      <c r="AC146" s="87" t="s">
        <v>104</v>
      </c>
      <c r="AD146" s="87" t="s">
        <v>105</v>
      </c>
      <c r="AE146" s="87" t="s">
        <v>106</v>
      </c>
      <c r="AF146" s="86" t="s">
        <v>5612</v>
      </c>
      <c r="AG146" s="87" t="s">
        <v>489</v>
      </c>
      <c r="AH146" s="87" t="s">
        <v>9280</v>
      </c>
      <c r="AI146" s="87" t="s">
        <v>104</v>
      </c>
      <c r="AJ146" s="87" t="s">
        <v>204</v>
      </c>
      <c r="AK146" s="88"/>
      <c r="AL146" s="83" t="s">
        <v>107</v>
      </c>
      <c r="AM146" s="89" t="s">
        <v>454</v>
      </c>
      <c r="AN146" s="90" t="s">
        <v>416</v>
      </c>
      <c r="AO146" s="91" t="s">
        <v>641</v>
      </c>
      <c r="AP146" s="90">
        <v>8.3333333333333108</v>
      </c>
      <c r="AQ146" s="92" t="s">
        <v>211</v>
      </c>
      <c r="AR146" s="93" t="s">
        <v>102</v>
      </c>
      <c r="AS146" s="93" t="s">
        <v>102</v>
      </c>
      <c r="AT146" s="93" t="s">
        <v>102</v>
      </c>
      <c r="AU146" s="210" t="s">
        <v>641</v>
      </c>
      <c r="AV146" s="93" t="s">
        <v>192</v>
      </c>
      <c r="AW146" s="94" t="s">
        <v>102</v>
      </c>
      <c r="AX146" s="93" t="s">
        <v>105</v>
      </c>
      <c r="AY146" s="95" t="s">
        <v>188</v>
      </c>
      <c r="AZ146" s="93" t="s">
        <v>102</v>
      </c>
      <c r="BA146" s="93" t="s">
        <v>9281</v>
      </c>
      <c r="BB146" s="93" t="s">
        <v>102</v>
      </c>
      <c r="BC146" s="93" t="s">
        <v>102</v>
      </c>
      <c r="BD146" s="96" t="s">
        <v>102</v>
      </c>
      <c r="BE146" s="90">
        <v>-62.1666666666667</v>
      </c>
      <c r="BF146" s="93" t="s">
        <v>211</v>
      </c>
      <c r="BG146" s="93" t="s">
        <v>102</v>
      </c>
      <c r="BH146" s="93" t="s">
        <v>102</v>
      </c>
      <c r="BI146" s="93" t="s">
        <v>102</v>
      </c>
      <c r="BJ146" s="210" t="s">
        <v>646</v>
      </c>
      <c r="BK146" s="93" t="s">
        <v>182</v>
      </c>
      <c r="BL146" s="97" t="s">
        <v>102</v>
      </c>
      <c r="BM146" s="93" t="s">
        <v>105</v>
      </c>
      <c r="BN146" s="93" t="s">
        <v>104</v>
      </c>
      <c r="BO146" s="93" t="s">
        <v>102</v>
      </c>
      <c r="BP146" s="98">
        <v>20180254</v>
      </c>
      <c r="BQ146" s="93" t="s">
        <v>102</v>
      </c>
      <c r="BR146" s="93" t="s">
        <v>102</v>
      </c>
      <c r="BS146" s="93" t="s">
        <v>102</v>
      </c>
      <c r="BT146" s="99" t="s">
        <v>591</v>
      </c>
      <c r="BU146" s="100" t="s">
        <v>10847</v>
      </c>
      <c r="BV146" s="101" t="s">
        <v>471</v>
      </c>
      <c r="BW146" s="136"/>
      <c r="BX146" s="103" t="s">
        <v>565</v>
      </c>
      <c r="BY146" s="104" t="s">
        <v>190</v>
      </c>
      <c r="BZ146" s="136"/>
      <c r="CA146" s="83" t="s">
        <v>599</v>
      </c>
      <c r="CB146" s="106" t="s">
        <v>647</v>
      </c>
      <c r="CC146" s="106" t="s">
        <v>6728</v>
      </c>
      <c r="CD146" s="107"/>
      <c r="CE146" s="108" t="s">
        <v>107</v>
      </c>
      <c r="CF146" s="108" t="s">
        <v>107</v>
      </c>
      <c r="CG146" s="109"/>
      <c r="CH146" s="110" t="s">
        <v>107</v>
      </c>
      <c r="CI146" s="111"/>
      <c r="CJ146" s="112">
        <v>6710</v>
      </c>
      <c r="CK146" s="113">
        <v>86</v>
      </c>
      <c r="CL146" s="114" t="s">
        <v>134</v>
      </c>
      <c r="CM146" s="114" t="s">
        <v>108</v>
      </c>
      <c r="CN146" s="114"/>
      <c r="CO146" s="115" t="s">
        <v>102</v>
      </c>
      <c r="CP146" s="115" t="s">
        <v>102</v>
      </c>
      <c r="CQ146" s="115" t="s">
        <v>102</v>
      </c>
      <c r="CR146" s="115" t="s">
        <v>102</v>
      </c>
      <c r="CS146" s="116"/>
      <c r="CT146" s="117" t="s">
        <v>109</v>
      </c>
      <c r="CU146" s="117" t="s">
        <v>109</v>
      </c>
      <c r="CV146" s="83">
        <v>142</v>
      </c>
      <c r="CW146" s="83" t="s">
        <v>108</v>
      </c>
      <c r="CX146" s="83">
        <v>142</v>
      </c>
      <c r="CY146" s="83" t="s">
        <v>108</v>
      </c>
      <c r="CZ146" s="83">
        <v>6470</v>
      </c>
      <c r="DA146" s="83" t="s">
        <v>419</v>
      </c>
      <c r="DB146" s="83" t="s">
        <v>130</v>
      </c>
      <c r="DC146" s="83" t="s">
        <v>499</v>
      </c>
      <c r="DD146" s="83">
        <v>1191</v>
      </c>
      <c r="DE146" s="83" t="s">
        <v>444</v>
      </c>
      <c r="DF146" s="83" t="s">
        <v>130</v>
      </c>
      <c r="DG146" s="83" t="s">
        <v>499</v>
      </c>
      <c r="DH146" s="83"/>
      <c r="DI146" s="83">
        <v>0</v>
      </c>
      <c r="DJ146" s="83">
        <v>1</v>
      </c>
      <c r="DK146" s="83">
        <v>0</v>
      </c>
      <c r="DL146" s="83">
        <v>0</v>
      </c>
      <c r="DM146" s="83">
        <v>0</v>
      </c>
      <c r="DN146" s="83">
        <v>0</v>
      </c>
      <c r="DO146" s="83">
        <v>0</v>
      </c>
      <c r="DP146" s="83">
        <v>0</v>
      </c>
      <c r="DQ146" s="83">
        <v>0</v>
      </c>
      <c r="DR146" s="83">
        <v>0</v>
      </c>
      <c r="DS146" s="83">
        <v>0</v>
      </c>
      <c r="DT146" s="83">
        <v>3</v>
      </c>
      <c r="DU146" s="83">
        <v>3</v>
      </c>
      <c r="DV146" s="83">
        <v>0</v>
      </c>
      <c r="DW146" s="83">
        <v>0</v>
      </c>
      <c r="DX146" s="83">
        <v>3</v>
      </c>
      <c r="DY146" s="85">
        <v>43788</v>
      </c>
      <c r="DZ146" s="83" t="s">
        <v>4193</v>
      </c>
      <c r="EA146" s="83" t="s">
        <v>102</v>
      </c>
      <c r="EB146" s="83" t="s">
        <v>482</v>
      </c>
      <c r="EC146" s="83">
        <v>142</v>
      </c>
      <c r="ED146" s="83" t="s">
        <v>483</v>
      </c>
      <c r="EE146" s="83">
        <v>1</v>
      </c>
      <c r="EF146" s="83">
        <v>0</v>
      </c>
      <c r="EG146" s="83">
        <v>0</v>
      </c>
      <c r="EH146" s="83" t="s">
        <v>109</v>
      </c>
      <c r="EI146" s="83" t="s">
        <v>108</v>
      </c>
      <c r="EJ146" s="83" t="s">
        <v>583</v>
      </c>
      <c r="EK146" s="83">
        <v>0</v>
      </c>
      <c r="EL146" s="83">
        <v>0</v>
      </c>
      <c r="EM146" s="83">
        <v>1</v>
      </c>
      <c r="EN146" s="83" t="s">
        <v>497</v>
      </c>
      <c r="EO146" s="83"/>
      <c r="EP146" s="83" t="s">
        <v>436</v>
      </c>
      <c r="EQ146" s="136">
        <v>1</v>
      </c>
      <c r="ER146" s="136">
        <v>1</v>
      </c>
      <c r="ES146" s="136">
        <v>1</v>
      </c>
      <c r="ET146" s="136">
        <v>1</v>
      </c>
      <c r="EU146" s="215" t="s">
        <v>269</v>
      </c>
      <c r="EV146" s="136">
        <v>1</v>
      </c>
      <c r="EW146" s="136">
        <v>1</v>
      </c>
      <c r="EX146" s="136">
        <v>1</v>
      </c>
      <c r="EY146" s="136">
        <v>1</v>
      </c>
      <c r="EZ146" s="136">
        <v>1</v>
      </c>
      <c r="FP146" s="215" t="s">
        <v>592</v>
      </c>
      <c r="FQ146" s="136" t="b">
        <v>1</v>
      </c>
      <c r="FR146" s="136" t="b">
        <v>1</v>
      </c>
      <c r="FS146" s="136" t="b">
        <v>1</v>
      </c>
      <c r="FT146" s="136" t="b">
        <v>1</v>
      </c>
      <c r="FX146" s="215" t="s">
        <v>269</v>
      </c>
    </row>
    <row r="147" spans="1:180" ht="60" customHeight="1" x14ac:dyDescent="0.55000000000000004">
      <c r="A147" s="83" t="s">
        <v>130</v>
      </c>
      <c r="B147" s="83" t="s">
        <v>98</v>
      </c>
      <c r="C147" s="136">
        <v>488908</v>
      </c>
      <c r="D147" s="207" t="s">
        <v>628</v>
      </c>
      <c r="E147" s="208" t="s">
        <v>633</v>
      </c>
      <c r="F147" s="83" t="s">
        <v>108</v>
      </c>
      <c r="G147" s="85">
        <v>22744</v>
      </c>
      <c r="H147" s="83" t="s">
        <v>102</v>
      </c>
      <c r="I147" s="85">
        <v>39772</v>
      </c>
      <c r="J147" s="83" t="s">
        <v>228</v>
      </c>
      <c r="K147" s="216">
        <v>692740151950</v>
      </c>
      <c r="L147" s="83" t="s">
        <v>191</v>
      </c>
      <c r="M147" s="85">
        <v>43619</v>
      </c>
      <c r="N147" s="83">
        <v>-16.6666666666666</v>
      </c>
      <c r="O147" s="83" t="s">
        <v>193</v>
      </c>
      <c r="P147" s="83" t="s">
        <v>181</v>
      </c>
      <c r="Q147" s="208" t="s">
        <v>5616</v>
      </c>
      <c r="R147" s="83" t="s">
        <v>102</v>
      </c>
      <c r="S147" s="83" t="s">
        <v>102</v>
      </c>
      <c r="T147" s="83" t="s">
        <v>133</v>
      </c>
      <c r="U147" s="83" t="s">
        <v>9282</v>
      </c>
      <c r="V147" s="83" t="s">
        <v>111</v>
      </c>
      <c r="W147" s="83" t="s">
        <v>105</v>
      </c>
      <c r="X147" s="86" t="s">
        <v>5616</v>
      </c>
      <c r="Y147" s="87" t="s">
        <v>102</v>
      </c>
      <c r="Z147" s="87" t="s">
        <v>102</v>
      </c>
      <c r="AA147" s="87" t="s">
        <v>133</v>
      </c>
      <c r="AB147" s="87" t="s">
        <v>9282</v>
      </c>
      <c r="AC147" s="87" t="s">
        <v>111</v>
      </c>
      <c r="AD147" s="87" t="s">
        <v>105</v>
      </c>
      <c r="AE147" s="87" t="s">
        <v>106</v>
      </c>
      <c r="AF147" s="86" t="s">
        <v>5616</v>
      </c>
      <c r="AG147" s="87" t="s">
        <v>486</v>
      </c>
      <c r="AH147" s="87" t="s">
        <v>9282</v>
      </c>
      <c r="AI147" s="87" t="s">
        <v>111</v>
      </c>
      <c r="AJ147" s="87" t="s">
        <v>204</v>
      </c>
      <c r="AK147" s="88"/>
      <c r="AL147" s="83" t="s">
        <v>107</v>
      </c>
      <c r="AM147" s="89" t="s">
        <v>454</v>
      </c>
      <c r="AN147" s="90" t="s">
        <v>416</v>
      </c>
      <c r="AO147" s="91" t="s">
        <v>642</v>
      </c>
      <c r="AP147" s="90">
        <v>8.3333333333333108</v>
      </c>
      <c r="AQ147" s="92" t="s">
        <v>102</v>
      </c>
      <c r="AR147" s="93" t="s">
        <v>102</v>
      </c>
      <c r="AS147" s="93" t="s">
        <v>102</v>
      </c>
      <c r="AT147" s="93" t="s">
        <v>102</v>
      </c>
      <c r="AU147" s="210" t="s">
        <v>644</v>
      </c>
      <c r="AV147" s="93" t="s">
        <v>185</v>
      </c>
      <c r="AW147" s="94" t="s">
        <v>102</v>
      </c>
      <c r="AX147" s="93" t="s">
        <v>183</v>
      </c>
      <c r="AY147" s="95" t="s">
        <v>111</v>
      </c>
      <c r="AZ147" s="93" t="s">
        <v>102</v>
      </c>
      <c r="BA147" s="93" t="s">
        <v>102</v>
      </c>
      <c r="BB147" s="93" t="s">
        <v>102</v>
      </c>
      <c r="BC147" s="93" t="s">
        <v>102</v>
      </c>
      <c r="BD147" s="96" t="s">
        <v>102</v>
      </c>
      <c r="BE147" s="90">
        <v>-62.6666666666667</v>
      </c>
      <c r="BF147" s="93" t="s">
        <v>102</v>
      </c>
      <c r="BG147" s="93" t="s">
        <v>102</v>
      </c>
      <c r="BH147" s="93" t="s">
        <v>102</v>
      </c>
      <c r="BI147" s="93" t="s">
        <v>102</v>
      </c>
      <c r="BJ147" s="210" t="s">
        <v>642</v>
      </c>
      <c r="BK147" s="93" t="s">
        <v>192</v>
      </c>
      <c r="BL147" s="97" t="s">
        <v>102</v>
      </c>
      <c r="BM147" s="93" t="s">
        <v>183</v>
      </c>
      <c r="BN147" s="93" t="s">
        <v>106</v>
      </c>
      <c r="BO147" s="93" t="s">
        <v>102</v>
      </c>
      <c r="BP147" s="98" t="s">
        <v>102</v>
      </c>
      <c r="BQ147" s="93" t="s">
        <v>102</v>
      </c>
      <c r="BR147" s="93" t="s">
        <v>102</v>
      </c>
      <c r="BS147" s="93" t="s">
        <v>102</v>
      </c>
      <c r="BT147" s="99" t="s">
        <v>591</v>
      </c>
      <c r="BU147" s="100" t="s">
        <v>10848</v>
      </c>
      <c r="BV147" s="101" t="s">
        <v>471</v>
      </c>
      <c r="BW147" s="136"/>
      <c r="BX147" s="103" t="s">
        <v>565</v>
      </c>
      <c r="BY147" s="104" t="s">
        <v>190</v>
      </c>
      <c r="BZ147" s="136"/>
      <c r="CA147" s="83" t="s">
        <v>599</v>
      </c>
      <c r="CB147" s="106" t="s">
        <v>647</v>
      </c>
      <c r="CC147" s="106" t="s">
        <v>6740</v>
      </c>
      <c r="CD147" s="107"/>
      <c r="CE147" s="108" t="s">
        <v>107</v>
      </c>
      <c r="CF147" s="108" t="s">
        <v>107</v>
      </c>
      <c r="CG147" s="109"/>
      <c r="CH147" s="110" t="s">
        <v>107</v>
      </c>
      <c r="CI147" s="111"/>
      <c r="CJ147" s="112">
        <v>6710</v>
      </c>
      <c r="CK147" s="113">
        <v>86</v>
      </c>
      <c r="CL147" s="114" t="s">
        <v>134</v>
      </c>
      <c r="CM147" s="114" t="s">
        <v>108</v>
      </c>
      <c r="CN147" s="114"/>
      <c r="CO147" s="115" t="s">
        <v>102</v>
      </c>
      <c r="CP147" s="115" t="s">
        <v>102</v>
      </c>
      <c r="CQ147" s="115" t="s">
        <v>102</v>
      </c>
      <c r="CR147" s="115" t="s">
        <v>102</v>
      </c>
      <c r="CS147" s="116"/>
      <c r="CT147" s="117" t="s">
        <v>109</v>
      </c>
      <c r="CU147" s="117" t="s">
        <v>109</v>
      </c>
      <c r="CV147" s="83">
        <v>143</v>
      </c>
      <c r="CW147" s="83" t="s">
        <v>108</v>
      </c>
      <c r="CX147" s="83">
        <v>143</v>
      </c>
      <c r="CY147" s="83" t="s">
        <v>108</v>
      </c>
      <c r="CZ147" s="83">
        <v>6471</v>
      </c>
      <c r="DA147" s="83" t="s">
        <v>419</v>
      </c>
      <c r="DB147" s="83" t="s">
        <v>130</v>
      </c>
      <c r="DC147" s="83" t="s">
        <v>499</v>
      </c>
      <c r="DD147" s="83">
        <v>1192</v>
      </c>
      <c r="DE147" s="83" t="s">
        <v>444</v>
      </c>
      <c r="DF147" s="83" t="s">
        <v>130</v>
      </c>
      <c r="DG147" s="83" t="s">
        <v>499</v>
      </c>
      <c r="DH147" s="83"/>
      <c r="DI147" s="83">
        <v>0</v>
      </c>
      <c r="DJ147" s="83">
        <v>1</v>
      </c>
      <c r="DK147" s="83">
        <v>0</v>
      </c>
      <c r="DL147" s="83">
        <v>0</v>
      </c>
      <c r="DM147" s="83">
        <v>0</v>
      </c>
      <c r="DN147" s="83">
        <v>0</v>
      </c>
      <c r="DO147" s="83">
        <v>0</v>
      </c>
      <c r="DP147" s="83">
        <v>0</v>
      </c>
      <c r="DQ147" s="83">
        <v>0</v>
      </c>
      <c r="DR147" s="83">
        <v>0</v>
      </c>
      <c r="DS147" s="83">
        <v>0</v>
      </c>
      <c r="DT147" s="83">
        <v>3</v>
      </c>
      <c r="DU147" s="83">
        <v>3</v>
      </c>
      <c r="DV147" s="83">
        <v>0</v>
      </c>
      <c r="DW147" s="83">
        <v>0</v>
      </c>
      <c r="DX147" s="83">
        <v>3</v>
      </c>
      <c r="DY147" s="85">
        <v>43789</v>
      </c>
      <c r="DZ147" s="83" t="s">
        <v>4194</v>
      </c>
      <c r="EA147" s="83" t="s">
        <v>102</v>
      </c>
      <c r="EB147" s="83" t="s">
        <v>482</v>
      </c>
      <c r="EC147" s="83">
        <v>143</v>
      </c>
      <c r="ED147" s="83" t="s">
        <v>483</v>
      </c>
      <c r="EE147" s="83">
        <v>1</v>
      </c>
      <c r="EF147" s="83">
        <v>0</v>
      </c>
      <c r="EG147" s="83">
        <v>0</v>
      </c>
      <c r="EH147" s="83" t="s">
        <v>109</v>
      </c>
      <c r="EI147" s="83" t="s">
        <v>108</v>
      </c>
      <c r="EJ147" s="83" t="s">
        <v>583</v>
      </c>
      <c r="EK147" s="83">
        <v>0</v>
      </c>
      <c r="EL147" s="83">
        <v>0</v>
      </c>
      <c r="EM147" s="83">
        <v>1</v>
      </c>
      <c r="EN147" s="83" t="s">
        <v>497</v>
      </c>
      <c r="EO147" s="83"/>
      <c r="EP147" s="83" t="s">
        <v>436</v>
      </c>
      <c r="EQ147" s="136">
        <v>1</v>
      </c>
      <c r="ER147" s="136">
        <v>1</v>
      </c>
      <c r="ES147" s="136">
        <v>1</v>
      </c>
      <c r="ET147" s="136">
        <v>1</v>
      </c>
      <c r="EU147" s="215" t="s">
        <v>269</v>
      </c>
      <c r="EV147" s="136">
        <v>1</v>
      </c>
      <c r="EW147" s="136">
        <v>1</v>
      </c>
      <c r="EX147" s="136">
        <v>1</v>
      </c>
      <c r="EY147" s="136">
        <v>1</v>
      </c>
      <c r="EZ147" s="136">
        <v>1</v>
      </c>
      <c r="FP147" s="215" t="s">
        <v>592</v>
      </c>
      <c r="FQ147" s="136" t="b">
        <v>1</v>
      </c>
      <c r="FR147" s="136" t="b">
        <v>1</v>
      </c>
      <c r="FS147" s="136" t="b">
        <v>1</v>
      </c>
      <c r="FT147" s="136" t="b">
        <v>1</v>
      </c>
      <c r="FX147" s="215" t="s">
        <v>269</v>
      </c>
    </row>
    <row r="148" spans="1:180" ht="60" customHeight="1" x14ac:dyDescent="0.55000000000000004">
      <c r="A148" s="83" t="s">
        <v>130</v>
      </c>
      <c r="B148" s="83" t="s">
        <v>98</v>
      </c>
      <c r="C148" s="136">
        <v>936257</v>
      </c>
      <c r="D148" s="207" t="s">
        <v>629</v>
      </c>
      <c r="E148" s="208" t="s">
        <v>634</v>
      </c>
      <c r="F148" s="83" t="s">
        <v>108</v>
      </c>
      <c r="G148" s="85">
        <v>26341</v>
      </c>
      <c r="H148" s="83" t="s">
        <v>102</v>
      </c>
      <c r="I148" s="85">
        <v>34633</v>
      </c>
      <c r="J148" s="83" t="s">
        <v>228</v>
      </c>
      <c r="K148" s="216">
        <v>839971315893</v>
      </c>
      <c r="L148" s="83" t="s">
        <v>191</v>
      </c>
      <c r="M148" s="85">
        <v>43642</v>
      </c>
      <c r="N148" s="83">
        <v>-21.6666666666666</v>
      </c>
      <c r="O148" s="83" t="s">
        <v>193</v>
      </c>
      <c r="P148" s="83" t="s">
        <v>181</v>
      </c>
      <c r="Q148" s="208" t="s">
        <v>5620</v>
      </c>
      <c r="R148" s="83" t="s">
        <v>102</v>
      </c>
      <c r="S148" s="83" t="s">
        <v>102</v>
      </c>
      <c r="T148" s="83" t="s">
        <v>131</v>
      </c>
      <c r="U148" s="83" t="s">
        <v>9283</v>
      </c>
      <c r="V148" s="83" t="s">
        <v>104</v>
      </c>
      <c r="W148" s="83" t="s">
        <v>105</v>
      </c>
      <c r="X148" s="86" t="s">
        <v>5620</v>
      </c>
      <c r="Y148" s="87" t="s">
        <v>102</v>
      </c>
      <c r="Z148" s="87" t="s">
        <v>102</v>
      </c>
      <c r="AA148" s="87" t="s">
        <v>131</v>
      </c>
      <c r="AB148" s="87" t="s">
        <v>9283</v>
      </c>
      <c r="AC148" s="87" t="s">
        <v>104</v>
      </c>
      <c r="AD148" s="87" t="s">
        <v>105</v>
      </c>
      <c r="AE148" s="87" t="s">
        <v>106</v>
      </c>
      <c r="AF148" s="86" t="s">
        <v>5620</v>
      </c>
      <c r="AG148" s="87" t="s">
        <v>177</v>
      </c>
      <c r="AH148" s="87" t="s">
        <v>9283</v>
      </c>
      <c r="AI148" s="87" t="s">
        <v>104</v>
      </c>
      <c r="AJ148" s="87" t="s">
        <v>204</v>
      </c>
      <c r="AK148" s="88"/>
      <c r="AL148" s="83" t="s">
        <v>107</v>
      </c>
      <c r="AM148" s="89" t="s">
        <v>454</v>
      </c>
      <c r="AN148" s="90" t="s">
        <v>416</v>
      </c>
      <c r="AO148" s="91" t="s">
        <v>643</v>
      </c>
      <c r="AP148" s="90">
        <v>8.3333333333333108</v>
      </c>
      <c r="AQ148" s="92" t="s">
        <v>102</v>
      </c>
      <c r="AR148" s="93" t="s">
        <v>102</v>
      </c>
      <c r="AS148" s="93" t="s">
        <v>102</v>
      </c>
      <c r="AT148" s="93" t="s">
        <v>102</v>
      </c>
      <c r="AU148" s="210" t="s">
        <v>645</v>
      </c>
      <c r="AV148" s="93" t="s">
        <v>185</v>
      </c>
      <c r="AW148" s="94" t="s">
        <v>102</v>
      </c>
      <c r="AX148" s="93" t="s">
        <v>105</v>
      </c>
      <c r="AY148" s="95" t="s">
        <v>104</v>
      </c>
      <c r="AZ148" s="93" t="s">
        <v>102</v>
      </c>
      <c r="BA148" s="93" t="s">
        <v>102</v>
      </c>
      <c r="BB148" s="93" t="s">
        <v>102</v>
      </c>
      <c r="BC148" s="93" t="s">
        <v>102</v>
      </c>
      <c r="BD148" s="96" t="s">
        <v>102</v>
      </c>
      <c r="BE148" s="90">
        <v>-63.1666666666667</v>
      </c>
      <c r="BF148" s="93" t="s">
        <v>102</v>
      </c>
      <c r="BG148" s="93" t="s">
        <v>102</v>
      </c>
      <c r="BH148" s="93" t="s">
        <v>102</v>
      </c>
      <c r="BI148" s="93" t="s">
        <v>102</v>
      </c>
      <c r="BJ148" s="210" t="s">
        <v>643</v>
      </c>
      <c r="BK148" s="93" t="s">
        <v>196</v>
      </c>
      <c r="BL148" s="97" t="s">
        <v>102</v>
      </c>
      <c r="BM148" s="93" t="s">
        <v>105</v>
      </c>
      <c r="BN148" s="93" t="s">
        <v>596</v>
      </c>
      <c r="BO148" s="93" t="s">
        <v>102</v>
      </c>
      <c r="BP148" s="98" t="s">
        <v>102</v>
      </c>
      <c r="BQ148" s="93" t="s">
        <v>102</v>
      </c>
      <c r="BR148" s="93" t="s">
        <v>102</v>
      </c>
      <c r="BS148" s="93" t="s">
        <v>102</v>
      </c>
      <c r="BT148" s="99" t="s">
        <v>591</v>
      </c>
      <c r="BU148" s="100" t="s">
        <v>10849</v>
      </c>
      <c r="BV148" s="101" t="s">
        <v>471</v>
      </c>
      <c r="BW148" s="136"/>
      <c r="BX148" s="103" t="s">
        <v>565</v>
      </c>
      <c r="BY148" s="104" t="s">
        <v>190</v>
      </c>
      <c r="BZ148" s="136"/>
      <c r="CA148" s="83" t="s">
        <v>599</v>
      </c>
      <c r="CB148" s="106" t="s">
        <v>647</v>
      </c>
      <c r="CC148" s="106" t="s">
        <v>6752</v>
      </c>
      <c r="CD148" s="107"/>
      <c r="CE148" s="108" t="s">
        <v>107</v>
      </c>
      <c r="CF148" s="108" t="s">
        <v>107</v>
      </c>
      <c r="CG148" s="109"/>
      <c r="CH148" s="110" t="s">
        <v>107</v>
      </c>
      <c r="CI148" s="111"/>
      <c r="CJ148" s="112">
        <v>6710</v>
      </c>
      <c r="CK148" s="113">
        <v>86</v>
      </c>
      <c r="CL148" s="114" t="s">
        <v>134</v>
      </c>
      <c r="CM148" s="114" t="s">
        <v>108</v>
      </c>
      <c r="CN148" s="114"/>
      <c r="CO148" s="115" t="s">
        <v>102</v>
      </c>
      <c r="CP148" s="115" t="s">
        <v>102</v>
      </c>
      <c r="CQ148" s="115" t="s">
        <v>102</v>
      </c>
      <c r="CR148" s="115" t="s">
        <v>102</v>
      </c>
      <c r="CS148" s="116"/>
      <c r="CT148" s="117" t="s">
        <v>109</v>
      </c>
      <c r="CU148" s="117" t="s">
        <v>109</v>
      </c>
      <c r="CV148" s="83">
        <v>144</v>
      </c>
      <c r="CW148" s="83" t="s">
        <v>108</v>
      </c>
      <c r="CX148" s="83">
        <v>144</v>
      </c>
      <c r="CY148" s="83" t="s">
        <v>108</v>
      </c>
      <c r="CZ148" s="83">
        <v>6472</v>
      </c>
      <c r="DA148" s="83" t="s">
        <v>419</v>
      </c>
      <c r="DB148" s="83" t="s">
        <v>130</v>
      </c>
      <c r="DC148" s="83" t="s">
        <v>499</v>
      </c>
      <c r="DD148" s="83">
        <v>1193</v>
      </c>
      <c r="DE148" s="83" t="s">
        <v>444</v>
      </c>
      <c r="DF148" s="83" t="s">
        <v>130</v>
      </c>
      <c r="DG148" s="83" t="s">
        <v>499</v>
      </c>
      <c r="DH148" s="83"/>
      <c r="DI148" s="83">
        <v>0</v>
      </c>
      <c r="DJ148" s="83">
        <v>1</v>
      </c>
      <c r="DK148" s="83">
        <v>0</v>
      </c>
      <c r="DL148" s="83">
        <v>0</v>
      </c>
      <c r="DM148" s="83">
        <v>0</v>
      </c>
      <c r="DN148" s="83">
        <v>0</v>
      </c>
      <c r="DO148" s="83">
        <v>0</v>
      </c>
      <c r="DP148" s="83">
        <v>0</v>
      </c>
      <c r="DQ148" s="83">
        <v>0</v>
      </c>
      <c r="DR148" s="83">
        <v>0</v>
      </c>
      <c r="DS148" s="83">
        <v>0</v>
      </c>
      <c r="DT148" s="83">
        <v>3</v>
      </c>
      <c r="DU148" s="83">
        <v>3</v>
      </c>
      <c r="DV148" s="83">
        <v>0</v>
      </c>
      <c r="DW148" s="83">
        <v>0</v>
      </c>
      <c r="DX148" s="83">
        <v>3</v>
      </c>
      <c r="DY148" s="85">
        <v>43790</v>
      </c>
      <c r="DZ148" s="83" t="s">
        <v>4195</v>
      </c>
      <c r="EA148" s="83" t="s">
        <v>102</v>
      </c>
      <c r="EB148" s="83" t="s">
        <v>482</v>
      </c>
      <c r="EC148" s="83">
        <v>144</v>
      </c>
      <c r="ED148" s="83" t="s">
        <v>483</v>
      </c>
      <c r="EE148" s="83">
        <v>1</v>
      </c>
      <c r="EF148" s="83">
        <v>0</v>
      </c>
      <c r="EG148" s="83">
        <v>0</v>
      </c>
      <c r="EH148" s="83" t="s">
        <v>109</v>
      </c>
      <c r="EI148" s="83" t="s">
        <v>108</v>
      </c>
      <c r="EJ148" s="83" t="s">
        <v>583</v>
      </c>
      <c r="EK148" s="83">
        <v>0</v>
      </c>
      <c r="EL148" s="83">
        <v>0</v>
      </c>
      <c r="EM148" s="83">
        <v>1</v>
      </c>
      <c r="EN148" s="83" t="s">
        <v>497</v>
      </c>
      <c r="EO148" s="83"/>
      <c r="EP148" s="83" t="s">
        <v>436</v>
      </c>
      <c r="EQ148" s="136">
        <v>1</v>
      </c>
      <c r="ER148" s="136">
        <v>1</v>
      </c>
      <c r="ES148" s="136">
        <v>1</v>
      </c>
      <c r="ET148" s="136">
        <v>1</v>
      </c>
      <c r="EU148" s="215" t="s">
        <v>269</v>
      </c>
      <c r="EV148" s="136">
        <v>1</v>
      </c>
      <c r="EW148" s="136">
        <v>1</v>
      </c>
      <c r="EX148" s="136">
        <v>1</v>
      </c>
      <c r="EY148" s="136">
        <v>1</v>
      </c>
      <c r="EZ148" s="136">
        <v>1</v>
      </c>
      <c r="FP148" s="215" t="s">
        <v>592</v>
      </c>
      <c r="FQ148" s="136" t="b">
        <v>1</v>
      </c>
      <c r="FR148" s="136" t="b">
        <v>1</v>
      </c>
      <c r="FS148" s="136" t="b">
        <v>1</v>
      </c>
      <c r="FT148" s="136" t="b">
        <v>1</v>
      </c>
      <c r="FX148" s="215" t="s">
        <v>269</v>
      </c>
    </row>
    <row r="149" spans="1:180" ht="60" customHeight="1" x14ac:dyDescent="0.55000000000000004">
      <c r="A149" s="83" t="s">
        <v>130</v>
      </c>
      <c r="B149" s="83" t="s">
        <v>98</v>
      </c>
      <c r="C149" s="136">
        <v>665741</v>
      </c>
      <c r="D149" s="207" t="s">
        <v>627</v>
      </c>
      <c r="E149" s="208" t="s">
        <v>630</v>
      </c>
      <c r="F149" s="83" t="s">
        <v>108</v>
      </c>
      <c r="G149" s="85">
        <v>20621</v>
      </c>
      <c r="H149" s="83" t="s">
        <v>102</v>
      </c>
      <c r="I149" s="85">
        <v>39794</v>
      </c>
      <c r="J149" s="83" t="s">
        <v>228</v>
      </c>
      <c r="K149" s="216">
        <v>700474954812</v>
      </c>
      <c r="L149" s="83" t="s">
        <v>191</v>
      </c>
      <c r="M149" s="85">
        <v>43631</v>
      </c>
      <c r="N149" s="83">
        <v>-26.6666666666666</v>
      </c>
      <c r="O149" s="83" t="s">
        <v>180</v>
      </c>
      <c r="P149" s="83" t="s">
        <v>181</v>
      </c>
      <c r="Q149" s="208" t="s">
        <v>5624</v>
      </c>
      <c r="R149" s="83" t="s">
        <v>102</v>
      </c>
      <c r="S149" s="83" t="s">
        <v>102</v>
      </c>
      <c r="T149" s="83" t="s">
        <v>199</v>
      </c>
      <c r="U149" s="83" t="s">
        <v>9284</v>
      </c>
      <c r="V149" s="83" t="s">
        <v>104</v>
      </c>
      <c r="W149" s="83" t="s">
        <v>105</v>
      </c>
      <c r="X149" s="86" t="s">
        <v>5624</v>
      </c>
      <c r="Y149" s="87" t="s">
        <v>102</v>
      </c>
      <c r="Z149" s="87" t="s">
        <v>102</v>
      </c>
      <c r="AA149" s="87" t="s">
        <v>199</v>
      </c>
      <c r="AB149" s="87" t="s">
        <v>9284</v>
      </c>
      <c r="AC149" s="87" t="s">
        <v>104</v>
      </c>
      <c r="AD149" s="87" t="s">
        <v>105</v>
      </c>
      <c r="AE149" s="87" t="s">
        <v>106</v>
      </c>
      <c r="AF149" s="86" t="s">
        <v>5624</v>
      </c>
      <c r="AG149" s="87" t="s">
        <v>489</v>
      </c>
      <c r="AH149" s="87" t="s">
        <v>9285</v>
      </c>
      <c r="AI149" s="87" t="s">
        <v>104</v>
      </c>
      <c r="AJ149" s="87" t="s">
        <v>204</v>
      </c>
      <c r="AK149" s="88"/>
      <c r="AL149" s="83" t="s">
        <v>107</v>
      </c>
      <c r="AM149" s="89" t="s">
        <v>454</v>
      </c>
      <c r="AN149" s="90" t="s">
        <v>416</v>
      </c>
      <c r="AO149" s="91" t="s">
        <v>641</v>
      </c>
      <c r="AP149" s="90">
        <v>8.3333333333333108</v>
      </c>
      <c r="AQ149" s="92" t="s">
        <v>211</v>
      </c>
      <c r="AR149" s="93" t="s">
        <v>102</v>
      </c>
      <c r="AS149" s="93" t="s">
        <v>102</v>
      </c>
      <c r="AT149" s="93" t="s">
        <v>102</v>
      </c>
      <c r="AU149" s="210" t="s">
        <v>641</v>
      </c>
      <c r="AV149" s="93" t="s">
        <v>192</v>
      </c>
      <c r="AW149" s="94" t="s">
        <v>102</v>
      </c>
      <c r="AX149" s="93" t="s">
        <v>105</v>
      </c>
      <c r="AY149" s="95" t="s">
        <v>188</v>
      </c>
      <c r="AZ149" s="93" t="s">
        <v>102</v>
      </c>
      <c r="BA149" s="93" t="s">
        <v>9286</v>
      </c>
      <c r="BB149" s="93" t="s">
        <v>102</v>
      </c>
      <c r="BC149" s="93" t="s">
        <v>102</v>
      </c>
      <c r="BD149" s="96" t="s">
        <v>102</v>
      </c>
      <c r="BE149" s="90">
        <v>-63.6666666666667</v>
      </c>
      <c r="BF149" s="93" t="s">
        <v>211</v>
      </c>
      <c r="BG149" s="93" t="s">
        <v>102</v>
      </c>
      <c r="BH149" s="93" t="s">
        <v>102</v>
      </c>
      <c r="BI149" s="93" t="s">
        <v>102</v>
      </c>
      <c r="BJ149" s="210" t="s">
        <v>646</v>
      </c>
      <c r="BK149" s="93" t="s">
        <v>182</v>
      </c>
      <c r="BL149" s="97" t="s">
        <v>102</v>
      </c>
      <c r="BM149" s="93" t="s">
        <v>105</v>
      </c>
      <c r="BN149" s="93" t="s">
        <v>104</v>
      </c>
      <c r="BO149" s="93" t="s">
        <v>102</v>
      </c>
      <c r="BP149" s="98">
        <v>20180255</v>
      </c>
      <c r="BQ149" s="93" t="s">
        <v>102</v>
      </c>
      <c r="BR149" s="93" t="s">
        <v>102</v>
      </c>
      <c r="BS149" s="93" t="s">
        <v>102</v>
      </c>
      <c r="BT149" s="99" t="s">
        <v>591</v>
      </c>
      <c r="BU149" s="100" t="s">
        <v>10850</v>
      </c>
      <c r="BV149" s="101" t="s">
        <v>471</v>
      </c>
      <c r="BW149" s="136"/>
      <c r="BX149" s="103" t="s">
        <v>565</v>
      </c>
      <c r="BY149" s="104" t="s">
        <v>190</v>
      </c>
      <c r="BZ149" s="136"/>
      <c r="CA149" s="83" t="s">
        <v>599</v>
      </c>
      <c r="CB149" s="106" t="s">
        <v>647</v>
      </c>
      <c r="CC149" s="106" t="s">
        <v>6764</v>
      </c>
      <c r="CD149" s="107"/>
      <c r="CE149" s="108" t="s">
        <v>107</v>
      </c>
      <c r="CF149" s="108" t="s">
        <v>107</v>
      </c>
      <c r="CG149" s="109"/>
      <c r="CH149" s="110" t="s">
        <v>107</v>
      </c>
      <c r="CI149" s="111"/>
      <c r="CJ149" s="112">
        <v>6710</v>
      </c>
      <c r="CK149" s="113">
        <v>86</v>
      </c>
      <c r="CL149" s="114" t="s">
        <v>134</v>
      </c>
      <c r="CM149" s="114" t="s">
        <v>108</v>
      </c>
      <c r="CN149" s="114"/>
      <c r="CO149" s="115" t="s">
        <v>102</v>
      </c>
      <c r="CP149" s="115" t="s">
        <v>102</v>
      </c>
      <c r="CQ149" s="115" t="s">
        <v>102</v>
      </c>
      <c r="CR149" s="115" t="s">
        <v>102</v>
      </c>
      <c r="CS149" s="116"/>
      <c r="CT149" s="117" t="s">
        <v>109</v>
      </c>
      <c r="CU149" s="117" t="s">
        <v>109</v>
      </c>
      <c r="CV149" s="83">
        <v>145</v>
      </c>
      <c r="CW149" s="83" t="s">
        <v>108</v>
      </c>
      <c r="CX149" s="83">
        <v>145</v>
      </c>
      <c r="CY149" s="83" t="s">
        <v>108</v>
      </c>
      <c r="CZ149" s="83">
        <v>6473</v>
      </c>
      <c r="DA149" s="83" t="s">
        <v>419</v>
      </c>
      <c r="DB149" s="83" t="s">
        <v>130</v>
      </c>
      <c r="DC149" s="83" t="s">
        <v>499</v>
      </c>
      <c r="DD149" s="83">
        <v>1194</v>
      </c>
      <c r="DE149" s="83" t="s">
        <v>444</v>
      </c>
      <c r="DF149" s="83" t="s">
        <v>130</v>
      </c>
      <c r="DG149" s="83" t="s">
        <v>499</v>
      </c>
      <c r="DH149" s="83"/>
      <c r="DI149" s="83">
        <v>0</v>
      </c>
      <c r="DJ149" s="83">
        <v>1</v>
      </c>
      <c r="DK149" s="83">
        <v>0</v>
      </c>
      <c r="DL149" s="83">
        <v>0</v>
      </c>
      <c r="DM149" s="83">
        <v>0</v>
      </c>
      <c r="DN149" s="83">
        <v>0</v>
      </c>
      <c r="DO149" s="83">
        <v>0</v>
      </c>
      <c r="DP149" s="83">
        <v>0</v>
      </c>
      <c r="DQ149" s="83">
        <v>0</v>
      </c>
      <c r="DR149" s="83">
        <v>0</v>
      </c>
      <c r="DS149" s="83">
        <v>0</v>
      </c>
      <c r="DT149" s="83">
        <v>3</v>
      </c>
      <c r="DU149" s="83">
        <v>3</v>
      </c>
      <c r="DV149" s="83">
        <v>0</v>
      </c>
      <c r="DW149" s="83">
        <v>0</v>
      </c>
      <c r="DX149" s="83">
        <v>3</v>
      </c>
      <c r="DY149" s="85">
        <v>43791</v>
      </c>
      <c r="DZ149" s="83" t="s">
        <v>4196</v>
      </c>
      <c r="EA149" s="83" t="s">
        <v>102</v>
      </c>
      <c r="EB149" s="83" t="s">
        <v>482</v>
      </c>
      <c r="EC149" s="83">
        <v>145</v>
      </c>
      <c r="ED149" s="83" t="s">
        <v>483</v>
      </c>
      <c r="EE149" s="83">
        <v>1</v>
      </c>
      <c r="EF149" s="83">
        <v>0</v>
      </c>
      <c r="EG149" s="83">
        <v>0</v>
      </c>
      <c r="EH149" s="83" t="s">
        <v>109</v>
      </c>
      <c r="EI149" s="83" t="s">
        <v>108</v>
      </c>
      <c r="EJ149" s="83" t="s">
        <v>583</v>
      </c>
      <c r="EK149" s="83">
        <v>0</v>
      </c>
      <c r="EL149" s="83">
        <v>0</v>
      </c>
      <c r="EM149" s="83">
        <v>1</v>
      </c>
      <c r="EN149" s="83" t="s">
        <v>497</v>
      </c>
      <c r="EO149" s="83"/>
      <c r="EP149" s="83" t="s">
        <v>436</v>
      </c>
      <c r="EQ149" s="136">
        <v>1</v>
      </c>
      <c r="ER149" s="136">
        <v>1</v>
      </c>
      <c r="ES149" s="136">
        <v>1</v>
      </c>
      <c r="ET149" s="136">
        <v>1</v>
      </c>
      <c r="EU149" s="215" t="s">
        <v>269</v>
      </c>
      <c r="EV149" s="136">
        <v>1</v>
      </c>
      <c r="EW149" s="136">
        <v>1</v>
      </c>
      <c r="EX149" s="136">
        <v>1</v>
      </c>
      <c r="EY149" s="136">
        <v>1</v>
      </c>
      <c r="EZ149" s="136">
        <v>1</v>
      </c>
      <c r="FP149" s="215" t="s">
        <v>592</v>
      </c>
      <c r="FQ149" s="136" t="b">
        <v>1</v>
      </c>
      <c r="FR149" s="136" t="b">
        <v>1</v>
      </c>
      <c r="FS149" s="136" t="b">
        <v>1</v>
      </c>
      <c r="FT149" s="136" t="b">
        <v>1</v>
      </c>
      <c r="FX149" s="215" t="s">
        <v>269</v>
      </c>
    </row>
    <row r="150" spans="1:180" ht="60" customHeight="1" x14ac:dyDescent="0.55000000000000004">
      <c r="A150" s="83" t="s">
        <v>130</v>
      </c>
      <c r="B150" s="83" t="s">
        <v>98</v>
      </c>
      <c r="C150" s="136">
        <v>912500</v>
      </c>
      <c r="D150" s="207" t="s">
        <v>628</v>
      </c>
      <c r="E150" s="208" t="s">
        <v>633</v>
      </c>
      <c r="F150" s="83" t="s">
        <v>108</v>
      </c>
      <c r="G150" s="85">
        <v>22744</v>
      </c>
      <c r="H150" s="83" t="s">
        <v>102</v>
      </c>
      <c r="I150" s="85">
        <v>39772</v>
      </c>
      <c r="J150" s="83" t="s">
        <v>228</v>
      </c>
      <c r="K150" s="216">
        <v>558537801333</v>
      </c>
      <c r="L150" s="83" t="s">
        <v>191</v>
      </c>
      <c r="M150" s="85">
        <v>43619</v>
      </c>
      <c r="N150" s="83">
        <v>-31.6666666666666</v>
      </c>
      <c r="O150" s="83" t="s">
        <v>193</v>
      </c>
      <c r="P150" s="83" t="s">
        <v>181</v>
      </c>
      <c r="Q150" s="208" t="s">
        <v>5628</v>
      </c>
      <c r="R150" s="83" t="s">
        <v>102</v>
      </c>
      <c r="S150" s="83" t="s">
        <v>102</v>
      </c>
      <c r="T150" s="83" t="s">
        <v>133</v>
      </c>
      <c r="U150" s="83" t="s">
        <v>9287</v>
      </c>
      <c r="V150" s="83" t="s">
        <v>111</v>
      </c>
      <c r="W150" s="83" t="s">
        <v>105</v>
      </c>
      <c r="X150" s="86" t="s">
        <v>5628</v>
      </c>
      <c r="Y150" s="87" t="s">
        <v>102</v>
      </c>
      <c r="Z150" s="87" t="s">
        <v>102</v>
      </c>
      <c r="AA150" s="87" t="s">
        <v>133</v>
      </c>
      <c r="AB150" s="87" t="s">
        <v>9287</v>
      </c>
      <c r="AC150" s="87" t="s">
        <v>111</v>
      </c>
      <c r="AD150" s="87" t="s">
        <v>105</v>
      </c>
      <c r="AE150" s="87" t="s">
        <v>106</v>
      </c>
      <c r="AF150" s="86" t="s">
        <v>5628</v>
      </c>
      <c r="AG150" s="87" t="s">
        <v>486</v>
      </c>
      <c r="AH150" s="87" t="s">
        <v>9287</v>
      </c>
      <c r="AI150" s="87" t="s">
        <v>111</v>
      </c>
      <c r="AJ150" s="87" t="s">
        <v>204</v>
      </c>
      <c r="AK150" s="88"/>
      <c r="AL150" s="83" t="s">
        <v>107</v>
      </c>
      <c r="AM150" s="89" t="s">
        <v>454</v>
      </c>
      <c r="AN150" s="90" t="s">
        <v>416</v>
      </c>
      <c r="AO150" s="91" t="s">
        <v>642</v>
      </c>
      <c r="AP150" s="90">
        <v>8.3333333333333108</v>
      </c>
      <c r="AQ150" s="92" t="s">
        <v>102</v>
      </c>
      <c r="AR150" s="93" t="s">
        <v>102</v>
      </c>
      <c r="AS150" s="93" t="s">
        <v>102</v>
      </c>
      <c r="AT150" s="93" t="s">
        <v>102</v>
      </c>
      <c r="AU150" s="210" t="s">
        <v>644</v>
      </c>
      <c r="AV150" s="93" t="s">
        <v>185</v>
      </c>
      <c r="AW150" s="94" t="s">
        <v>102</v>
      </c>
      <c r="AX150" s="93" t="s">
        <v>183</v>
      </c>
      <c r="AY150" s="95" t="s">
        <v>111</v>
      </c>
      <c r="AZ150" s="93" t="s">
        <v>102</v>
      </c>
      <c r="BA150" s="93" t="s">
        <v>102</v>
      </c>
      <c r="BB150" s="93" t="s">
        <v>102</v>
      </c>
      <c r="BC150" s="93" t="s">
        <v>102</v>
      </c>
      <c r="BD150" s="96" t="s">
        <v>102</v>
      </c>
      <c r="BE150" s="90">
        <v>-64.1666666666667</v>
      </c>
      <c r="BF150" s="93" t="s">
        <v>102</v>
      </c>
      <c r="BG150" s="93" t="s">
        <v>102</v>
      </c>
      <c r="BH150" s="93" t="s">
        <v>102</v>
      </c>
      <c r="BI150" s="93" t="s">
        <v>102</v>
      </c>
      <c r="BJ150" s="210" t="s">
        <v>642</v>
      </c>
      <c r="BK150" s="93" t="s">
        <v>192</v>
      </c>
      <c r="BL150" s="97" t="s">
        <v>102</v>
      </c>
      <c r="BM150" s="93" t="s">
        <v>183</v>
      </c>
      <c r="BN150" s="93" t="s">
        <v>106</v>
      </c>
      <c r="BO150" s="93" t="s">
        <v>102</v>
      </c>
      <c r="BP150" s="98" t="s">
        <v>102</v>
      </c>
      <c r="BQ150" s="93" t="s">
        <v>102</v>
      </c>
      <c r="BR150" s="93" t="s">
        <v>102</v>
      </c>
      <c r="BS150" s="93" t="s">
        <v>102</v>
      </c>
      <c r="BT150" s="99" t="s">
        <v>591</v>
      </c>
      <c r="BU150" s="100" t="s">
        <v>10851</v>
      </c>
      <c r="BV150" s="101" t="s">
        <v>471</v>
      </c>
      <c r="BW150" s="136"/>
      <c r="BX150" s="103" t="s">
        <v>565</v>
      </c>
      <c r="BY150" s="104" t="s">
        <v>190</v>
      </c>
      <c r="BZ150" s="136"/>
      <c r="CA150" s="83" t="s">
        <v>599</v>
      </c>
      <c r="CB150" s="106" t="s">
        <v>647</v>
      </c>
      <c r="CC150" s="106" t="s">
        <v>6776</v>
      </c>
      <c r="CD150" s="107"/>
      <c r="CE150" s="108" t="s">
        <v>107</v>
      </c>
      <c r="CF150" s="108" t="s">
        <v>107</v>
      </c>
      <c r="CG150" s="109"/>
      <c r="CH150" s="110" t="s">
        <v>107</v>
      </c>
      <c r="CI150" s="111"/>
      <c r="CJ150" s="112">
        <v>6710</v>
      </c>
      <c r="CK150" s="113">
        <v>86</v>
      </c>
      <c r="CL150" s="114" t="s">
        <v>134</v>
      </c>
      <c r="CM150" s="114" t="s">
        <v>108</v>
      </c>
      <c r="CN150" s="114"/>
      <c r="CO150" s="115" t="s">
        <v>102</v>
      </c>
      <c r="CP150" s="115" t="s">
        <v>102</v>
      </c>
      <c r="CQ150" s="115" t="s">
        <v>102</v>
      </c>
      <c r="CR150" s="115" t="s">
        <v>102</v>
      </c>
      <c r="CS150" s="116"/>
      <c r="CT150" s="117" t="s">
        <v>109</v>
      </c>
      <c r="CU150" s="117" t="s">
        <v>109</v>
      </c>
      <c r="CV150" s="83">
        <v>146</v>
      </c>
      <c r="CW150" s="83" t="s">
        <v>108</v>
      </c>
      <c r="CX150" s="83">
        <v>146</v>
      </c>
      <c r="CY150" s="83" t="s">
        <v>108</v>
      </c>
      <c r="CZ150" s="83">
        <v>6474</v>
      </c>
      <c r="DA150" s="83" t="s">
        <v>419</v>
      </c>
      <c r="DB150" s="83" t="s">
        <v>130</v>
      </c>
      <c r="DC150" s="83" t="s">
        <v>499</v>
      </c>
      <c r="DD150" s="83">
        <v>1195</v>
      </c>
      <c r="DE150" s="83" t="s">
        <v>444</v>
      </c>
      <c r="DF150" s="83" t="s">
        <v>130</v>
      </c>
      <c r="DG150" s="83" t="s">
        <v>499</v>
      </c>
      <c r="DH150" s="83"/>
      <c r="DI150" s="83">
        <v>0</v>
      </c>
      <c r="DJ150" s="83">
        <v>1</v>
      </c>
      <c r="DK150" s="83">
        <v>0</v>
      </c>
      <c r="DL150" s="83">
        <v>0</v>
      </c>
      <c r="DM150" s="83">
        <v>0</v>
      </c>
      <c r="DN150" s="83">
        <v>0</v>
      </c>
      <c r="DO150" s="83">
        <v>0</v>
      </c>
      <c r="DP150" s="83">
        <v>0</v>
      </c>
      <c r="DQ150" s="83">
        <v>0</v>
      </c>
      <c r="DR150" s="83">
        <v>0</v>
      </c>
      <c r="DS150" s="83">
        <v>0</v>
      </c>
      <c r="DT150" s="83">
        <v>3</v>
      </c>
      <c r="DU150" s="83">
        <v>3</v>
      </c>
      <c r="DV150" s="83">
        <v>0</v>
      </c>
      <c r="DW150" s="83">
        <v>0</v>
      </c>
      <c r="DX150" s="83">
        <v>3</v>
      </c>
      <c r="DY150" s="85">
        <v>43792</v>
      </c>
      <c r="DZ150" s="83" t="s">
        <v>4197</v>
      </c>
      <c r="EA150" s="83" t="s">
        <v>102</v>
      </c>
      <c r="EB150" s="83" t="s">
        <v>482</v>
      </c>
      <c r="EC150" s="83">
        <v>146</v>
      </c>
      <c r="ED150" s="83" t="s">
        <v>483</v>
      </c>
      <c r="EE150" s="83">
        <v>1</v>
      </c>
      <c r="EF150" s="83">
        <v>0</v>
      </c>
      <c r="EG150" s="83">
        <v>0</v>
      </c>
      <c r="EH150" s="83" t="s">
        <v>109</v>
      </c>
      <c r="EI150" s="83" t="s">
        <v>108</v>
      </c>
      <c r="EJ150" s="83" t="s">
        <v>583</v>
      </c>
      <c r="EK150" s="83">
        <v>0</v>
      </c>
      <c r="EL150" s="83">
        <v>0</v>
      </c>
      <c r="EM150" s="83">
        <v>1</v>
      </c>
      <c r="EN150" s="83" t="s">
        <v>497</v>
      </c>
      <c r="EO150" s="83"/>
      <c r="EP150" s="83" t="s">
        <v>436</v>
      </c>
      <c r="EQ150" s="136">
        <v>1</v>
      </c>
      <c r="ER150" s="136">
        <v>1</v>
      </c>
      <c r="ES150" s="136">
        <v>1</v>
      </c>
      <c r="ET150" s="136">
        <v>1</v>
      </c>
      <c r="EU150" s="215" t="s">
        <v>269</v>
      </c>
      <c r="EV150" s="136">
        <v>1</v>
      </c>
      <c r="EW150" s="136">
        <v>1</v>
      </c>
      <c r="EX150" s="136">
        <v>1</v>
      </c>
      <c r="EY150" s="136">
        <v>1</v>
      </c>
      <c r="EZ150" s="136">
        <v>1</v>
      </c>
      <c r="FP150" s="215" t="s">
        <v>592</v>
      </c>
      <c r="FQ150" s="136" t="b">
        <v>1</v>
      </c>
      <c r="FR150" s="136" t="b">
        <v>1</v>
      </c>
      <c r="FS150" s="136" t="b">
        <v>1</v>
      </c>
      <c r="FT150" s="136" t="b">
        <v>1</v>
      </c>
      <c r="FX150" s="215" t="s">
        <v>269</v>
      </c>
    </row>
    <row r="151" spans="1:180" ht="60" customHeight="1" x14ac:dyDescent="0.55000000000000004">
      <c r="A151" s="83" t="s">
        <v>130</v>
      </c>
      <c r="B151" s="83" t="s">
        <v>98</v>
      </c>
      <c r="C151" s="136">
        <v>484432</v>
      </c>
      <c r="D151" s="207" t="s">
        <v>629</v>
      </c>
      <c r="E151" s="208" t="s">
        <v>634</v>
      </c>
      <c r="F151" s="83" t="s">
        <v>108</v>
      </c>
      <c r="G151" s="85">
        <v>26341</v>
      </c>
      <c r="H151" s="83" t="s">
        <v>102</v>
      </c>
      <c r="I151" s="85">
        <v>34633</v>
      </c>
      <c r="J151" s="83" t="s">
        <v>228</v>
      </c>
      <c r="K151" s="216">
        <v>855285499644</v>
      </c>
      <c r="L151" s="83" t="s">
        <v>191</v>
      </c>
      <c r="M151" s="85">
        <v>43642</v>
      </c>
      <c r="N151" s="83">
        <v>-36.6666666666666</v>
      </c>
      <c r="O151" s="83" t="s">
        <v>193</v>
      </c>
      <c r="P151" s="83" t="s">
        <v>181</v>
      </c>
      <c r="Q151" s="208" t="s">
        <v>5632</v>
      </c>
      <c r="R151" s="83" t="s">
        <v>102</v>
      </c>
      <c r="S151" s="83" t="s">
        <v>102</v>
      </c>
      <c r="T151" s="83" t="s">
        <v>131</v>
      </c>
      <c r="U151" s="83" t="s">
        <v>9288</v>
      </c>
      <c r="V151" s="83" t="s">
        <v>104</v>
      </c>
      <c r="W151" s="83" t="s">
        <v>105</v>
      </c>
      <c r="X151" s="86" t="s">
        <v>5632</v>
      </c>
      <c r="Y151" s="87" t="s">
        <v>102</v>
      </c>
      <c r="Z151" s="87" t="s">
        <v>102</v>
      </c>
      <c r="AA151" s="87" t="s">
        <v>131</v>
      </c>
      <c r="AB151" s="87" t="s">
        <v>9288</v>
      </c>
      <c r="AC151" s="87" t="s">
        <v>104</v>
      </c>
      <c r="AD151" s="87" t="s">
        <v>105</v>
      </c>
      <c r="AE151" s="87" t="s">
        <v>106</v>
      </c>
      <c r="AF151" s="86" t="s">
        <v>5632</v>
      </c>
      <c r="AG151" s="87" t="s">
        <v>177</v>
      </c>
      <c r="AH151" s="87" t="s">
        <v>9288</v>
      </c>
      <c r="AI151" s="87" t="s">
        <v>104</v>
      </c>
      <c r="AJ151" s="87" t="s">
        <v>204</v>
      </c>
      <c r="AK151" s="88"/>
      <c r="AL151" s="83" t="s">
        <v>107</v>
      </c>
      <c r="AM151" s="89" t="s">
        <v>454</v>
      </c>
      <c r="AN151" s="90" t="s">
        <v>416</v>
      </c>
      <c r="AO151" s="91" t="s">
        <v>643</v>
      </c>
      <c r="AP151" s="90">
        <v>8.3333333333333108</v>
      </c>
      <c r="AQ151" s="92" t="s">
        <v>102</v>
      </c>
      <c r="AR151" s="93" t="s">
        <v>102</v>
      </c>
      <c r="AS151" s="93" t="s">
        <v>102</v>
      </c>
      <c r="AT151" s="93" t="s">
        <v>102</v>
      </c>
      <c r="AU151" s="210" t="s">
        <v>645</v>
      </c>
      <c r="AV151" s="93" t="s">
        <v>185</v>
      </c>
      <c r="AW151" s="94" t="s">
        <v>102</v>
      </c>
      <c r="AX151" s="93" t="s">
        <v>105</v>
      </c>
      <c r="AY151" s="95" t="s">
        <v>104</v>
      </c>
      <c r="AZ151" s="93" t="s">
        <v>102</v>
      </c>
      <c r="BA151" s="93" t="s">
        <v>102</v>
      </c>
      <c r="BB151" s="93" t="s">
        <v>102</v>
      </c>
      <c r="BC151" s="93" t="s">
        <v>102</v>
      </c>
      <c r="BD151" s="96" t="s">
        <v>102</v>
      </c>
      <c r="BE151" s="90">
        <v>-64.6666666666667</v>
      </c>
      <c r="BF151" s="93" t="s">
        <v>102</v>
      </c>
      <c r="BG151" s="93" t="s">
        <v>102</v>
      </c>
      <c r="BH151" s="93" t="s">
        <v>102</v>
      </c>
      <c r="BI151" s="93" t="s">
        <v>102</v>
      </c>
      <c r="BJ151" s="210" t="s">
        <v>643</v>
      </c>
      <c r="BK151" s="93" t="s">
        <v>196</v>
      </c>
      <c r="BL151" s="97" t="s">
        <v>102</v>
      </c>
      <c r="BM151" s="93" t="s">
        <v>105</v>
      </c>
      <c r="BN151" s="93" t="s">
        <v>596</v>
      </c>
      <c r="BO151" s="93" t="s">
        <v>102</v>
      </c>
      <c r="BP151" s="98" t="s">
        <v>102</v>
      </c>
      <c r="BQ151" s="93" t="s">
        <v>102</v>
      </c>
      <c r="BR151" s="93" t="s">
        <v>102</v>
      </c>
      <c r="BS151" s="93" t="s">
        <v>102</v>
      </c>
      <c r="BT151" s="99" t="s">
        <v>591</v>
      </c>
      <c r="BU151" s="100" t="s">
        <v>10852</v>
      </c>
      <c r="BV151" s="101" t="s">
        <v>471</v>
      </c>
      <c r="BW151" s="136"/>
      <c r="BX151" s="103" t="s">
        <v>565</v>
      </c>
      <c r="BY151" s="104" t="s">
        <v>190</v>
      </c>
      <c r="BZ151" s="136"/>
      <c r="CA151" s="83" t="s">
        <v>599</v>
      </c>
      <c r="CB151" s="106" t="s">
        <v>647</v>
      </c>
      <c r="CC151" s="106" t="s">
        <v>6788</v>
      </c>
      <c r="CD151" s="107"/>
      <c r="CE151" s="108" t="s">
        <v>107</v>
      </c>
      <c r="CF151" s="108" t="s">
        <v>107</v>
      </c>
      <c r="CG151" s="109"/>
      <c r="CH151" s="110" t="s">
        <v>107</v>
      </c>
      <c r="CI151" s="111"/>
      <c r="CJ151" s="112">
        <v>6710</v>
      </c>
      <c r="CK151" s="113">
        <v>86</v>
      </c>
      <c r="CL151" s="114" t="s">
        <v>134</v>
      </c>
      <c r="CM151" s="114" t="s">
        <v>108</v>
      </c>
      <c r="CN151" s="114"/>
      <c r="CO151" s="115" t="s">
        <v>102</v>
      </c>
      <c r="CP151" s="115" t="s">
        <v>102</v>
      </c>
      <c r="CQ151" s="115" t="s">
        <v>102</v>
      </c>
      <c r="CR151" s="115" t="s">
        <v>102</v>
      </c>
      <c r="CS151" s="116"/>
      <c r="CT151" s="117" t="s">
        <v>109</v>
      </c>
      <c r="CU151" s="117" t="s">
        <v>109</v>
      </c>
      <c r="CV151" s="83">
        <v>147</v>
      </c>
      <c r="CW151" s="83" t="s">
        <v>108</v>
      </c>
      <c r="CX151" s="83">
        <v>147</v>
      </c>
      <c r="CY151" s="83" t="s">
        <v>108</v>
      </c>
      <c r="CZ151" s="83">
        <v>6475</v>
      </c>
      <c r="DA151" s="83" t="s">
        <v>419</v>
      </c>
      <c r="DB151" s="83" t="s">
        <v>130</v>
      </c>
      <c r="DC151" s="83" t="s">
        <v>499</v>
      </c>
      <c r="DD151" s="83">
        <v>1196</v>
      </c>
      <c r="DE151" s="83" t="s">
        <v>444</v>
      </c>
      <c r="DF151" s="83" t="s">
        <v>130</v>
      </c>
      <c r="DG151" s="83" t="s">
        <v>499</v>
      </c>
      <c r="DH151" s="83"/>
      <c r="DI151" s="83">
        <v>0</v>
      </c>
      <c r="DJ151" s="83">
        <v>1</v>
      </c>
      <c r="DK151" s="83">
        <v>0</v>
      </c>
      <c r="DL151" s="83">
        <v>0</v>
      </c>
      <c r="DM151" s="83">
        <v>0</v>
      </c>
      <c r="DN151" s="83">
        <v>0</v>
      </c>
      <c r="DO151" s="83">
        <v>0</v>
      </c>
      <c r="DP151" s="83">
        <v>0</v>
      </c>
      <c r="DQ151" s="83">
        <v>0</v>
      </c>
      <c r="DR151" s="83">
        <v>0</v>
      </c>
      <c r="DS151" s="83">
        <v>0</v>
      </c>
      <c r="DT151" s="83">
        <v>3</v>
      </c>
      <c r="DU151" s="83">
        <v>3</v>
      </c>
      <c r="DV151" s="83">
        <v>0</v>
      </c>
      <c r="DW151" s="83">
        <v>0</v>
      </c>
      <c r="DX151" s="83">
        <v>3</v>
      </c>
      <c r="DY151" s="85">
        <v>43793</v>
      </c>
      <c r="DZ151" s="83" t="s">
        <v>4198</v>
      </c>
      <c r="EA151" s="83" t="s">
        <v>102</v>
      </c>
      <c r="EB151" s="83" t="s">
        <v>482</v>
      </c>
      <c r="EC151" s="83">
        <v>147</v>
      </c>
      <c r="ED151" s="83" t="s">
        <v>483</v>
      </c>
      <c r="EE151" s="83">
        <v>1</v>
      </c>
      <c r="EF151" s="83">
        <v>0</v>
      </c>
      <c r="EG151" s="83">
        <v>0</v>
      </c>
      <c r="EH151" s="83" t="s">
        <v>109</v>
      </c>
      <c r="EI151" s="83" t="s">
        <v>108</v>
      </c>
      <c r="EJ151" s="83" t="s">
        <v>583</v>
      </c>
      <c r="EK151" s="83">
        <v>0</v>
      </c>
      <c r="EL151" s="83">
        <v>0</v>
      </c>
      <c r="EM151" s="83">
        <v>1</v>
      </c>
      <c r="EN151" s="83" t="s">
        <v>497</v>
      </c>
      <c r="EO151" s="83"/>
      <c r="EP151" s="83" t="s">
        <v>436</v>
      </c>
      <c r="EQ151" s="136">
        <v>1</v>
      </c>
      <c r="ER151" s="136">
        <v>1</v>
      </c>
      <c r="ES151" s="136">
        <v>1</v>
      </c>
      <c r="ET151" s="136">
        <v>1</v>
      </c>
      <c r="EU151" s="215" t="s">
        <v>269</v>
      </c>
      <c r="EV151" s="136">
        <v>1</v>
      </c>
      <c r="EW151" s="136">
        <v>1</v>
      </c>
      <c r="EX151" s="136">
        <v>1</v>
      </c>
      <c r="EY151" s="136">
        <v>1</v>
      </c>
      <c r="EZ151" s="136">
        <v>1</v>
      </c>
      <c r="FP151" s="215" t="s">
        <v>592</v>
      </c>
      <c r="FQ151" s="136" t="b">
        <v>1</v>
      </c>
      <c r="FR151" s="136" t="b">
        <v>1</v>
      </c>
      <c r="FS151" s="136" t="b">
        <v>1</v>
      </c>
      <c r="FT151" s="136" t="b">
        <v>1</v>
      </c>
      <c r="FX151" s="215" t="s">
        <v>269</v>
      </c>
    </row>
    <row r="152" spans="1:180" ht="60" customHeight="1" x14ac:dyDescent="0.55000000000000004">
      <c r="A152" s="83" t="s">
        <v>130</v>
      </c>
      <c r="B152" s="83" t="s">
        <v>98</v>
      </c>
      <c r="C152" s="136">
        <v>887520</v>
      </c>
      <c r="D152" s="207" t="s">
        <v>627</v>
      </c>
      <c r="E152" s="208" t="s">
        <v>630</v>
      </c>
      <c r="F152" s="83" t="s">
        <v>108</v>
      </c>
      <c r="G152" s="85">
        <v>20621</v>
      </c>
      <c r="H152" s="83" t="s">
        <v>102</v>
      </c>
      <c r="I152" s="85">
        <v>39794</v>
      </c>
      <c r="J152" s="83" t="s">
        <v>228</v>
      </c>
      <c r="K152" s="216">
        <v>676853775380</v>
      </c>
      <c r="L152" s="83" t="s">
        <v>191</v>
      </c>
      <c r="M152" s="85">
        <v>43631</v>
      </c>
      <c r="N152" s="83">
        <v>-41.6666666666666</v>
      </c>
      <c r="O152" s="83" t="s">
        <v>180</v>
      </c>
      <c r="P152" s="83" t="s">
        <v>181</v>
      </c>
      <c r="Q152" s="208" t="s">
        <v>5636</v>
      </c>
      <c r="R152" s="83" t="s">
        <v>102</v>
      </c>
      <c r="S152" s="83" t="s">
        <v>102</v>
      </c>
      <c r="T152" s="83" t="s">
        <v>199</v>
      </c>
      <c r="U152" s="83" t="s">
        <v>9289</v>
      </c>
      <c r="V152" s="83" t="s">
        <v>104</v>
      </c>
      <c r="W152" s="83" t="s">
        <v>105</v>
      </c>
      <c r="X152" s="86" t="s">
        <v>5636</v>
      </c>
      <c r="Y152" s="87" t="s">
        <v>102</v>
      </c>
      <c r="Z152" s="87" t="s">
        <v>102</v>
      </c>
      <c r="AA152" s="87" t="s">
        <v>199</v>
      </c>
      <c r="AB152" s="87" t="s">
        <v>9289</v>
      </c>
      <c r="AC152" s="87" t="s">
        <v>104</v>
      </c>
      <c r="AD152" s="87" t="s">
        <v>105</v>
      </c>
      <c r="AE152" s="87" t="s">
        <v>106</v>
      </c>
      <c r="AF152" s="86" t="s">
        <v>5636</v>
      </c>
      <c r="AG152" s="87" t="s">
        <v>489</v>
      </c>
      <c r="AH152" s="87" t="s">
        <v>9290</v>
      </c>
      <c r="AI152" s="87" t="s">
        <v>104</v>
      </c>
      <c r="AJ152" s="87" t="s">
        <v>204</v>
      </c>
      <c r="AK152" s="88"/>
      <c r="AL152" s="83" t="s">
        <v>107</v>
      </c>
      <c r="AM152" s="89" t="s">
        <v>454</v>
      </c>
      <c r="AN152" s="90" t="s">
        <v>416</v>
      </c>
      <c r="AO152" s="91" t="s">
        <v>641</v>
      </c>
      <c r="AP152" s="90">
        <v>8.3333333333333108</v>
      </c>
      <c r="AQ152" s="92" t="s">
        <v>211</v>
      </c>
      <c r="AR152" s="93" t="s">
        <v>102</v>
      </c>
      <c r="AS152" s="93" t="s">
        <v>102</v>
      </c>
      <c r="AT152" s="93" t="s">
        <v>102</v>
      </c>
      <c r="AU152" s="210" t="s">
        <v>641</v>
      </c>
      <c r="AV152" s="93" t="s">
        <v>192</v>
      </c>
      <c r="AW152" s="94" t="s">
        <v>102</v>
      </c>
      <c r="AX152" s="93" t="s">
        <v>105</v>
      </c>
      <c r="AY152" s="95" t="s">
        <v>188</v>
      </c>
      <c r="AZ152" s="93" t="s">
        <v>102</v>
      </c>
      <c r="BA152" s="93" t="s">
        <v>9291</v>
      </c>
      <c r="BB152" s="93" t="s">
        <v>102</v>
      </c>
      <c r="BC152" s="93" t="s">
        <v>102</v>
      </c>
      <c r="BD152" s="96" t="s">
        <v>102</v>
      </c>
      <c r="BE152" s="90">
        <v>-65.1666666666667</v>
      </c>
      <c r="BF152" s="93" t="s">
        <v>211</v>
      </c>
      <c r="BG152" s="93" t="s">
        <v>102</v>
      </c>
      <c r="BH152" s="93" t="s">
        <v>102</v>
      </c>
      <c r="BI152" s="93" t="s">
        <v>102</v>
      </c>
      <c r="BJ152" s="210" t="s">
        <v>646</v>
      </c>
      <c r="BK152" s="93" t="s">
        <v>182</v>
      </c>
      <c r="BL152" s="97" t="s">
        <v>102</v>
      </c>
      <c r="BM152" s="93" t="s">
        <v>105</v>
      </c>
      <c r="BN152" s="93" t="s">
        <v>104</v>
      </c>
      <c r="BO152" s="93" t="s">
        <v>102</v>
      </c>
      <c r="BP152" s="98">
        <v>20180256</v>
      </c>
      <c r="BQ152" s="93" t="s">
        <v>102</v>
      </c>
      <c r="BR152" s="93" t="s">
        <v>102</v>
      </c>
      <c r="BS152" s="93" t="s">
        <v>102</v>
      </c>
      <c r="BT152" s="99" t="s">
        <v>591</v>
      </c>
      <c r="BU152" s="100" t="s">
        <v>10853</v>
      </c>
      <c r="BV152" s="101" t="s">
        <v>471</v>
      </c>
      <c r="BW152" s="136"/>
      <c r="BX152" s="103" t="s">
        <v>565</v>
      </c>
      <c r="BY152" s="104" t="s">
        <v>190</v>
      </c>
      <c r="BZ152" s="136"/>
      <c r="CA152" s="83" t="s">
        <v>599</v>
      </c>
      <c r="CB152" s="106" t="s">
        <v>647</v>
      </c>
      <c r="CC152" s="106" t="s">
        <v>6800</v>
      </c>
      <c r="CD152" s="107"/>
      <c r="CE152" s="108" t="s">
        <v>107</v>
      </c>
      <c r="CF152" s="108" t="s">
        <v>107</v>
      </c>
      <c r="CG152" s="109"/>
      <c r="CH152" s="110" t="s">
        <v>107</v>
      </c>
      <c r="CI152" s="111"/>
      <c r="CJ152" s="112">
        <v>6710</v>
      </c>
      <c r="CK152" s="113">
        <v>86</v>
      </c>
      <c r="CL152" s="114" t="s">
        <v>134</v>
      </c>
      <c r="CM152" s="114" t="s">
        <v>108</v>
      </c>
      <c r="CN152" s="114"/>
      <c r="CO152" s="115" t="s">
        <v>102</v>
      </c>
      <c r="CP152" s="115" t="s">
        <v>102</v>
      </c>
      <c r="CQ152" s="115" t="s">
        <v>102</v>
      </c>
      <c r="CR152" s="115" t="s">
        <v>102</v>
      </c>
      <c r="CS152" s="116"/>
      <c r="CT152" s="117" t="s">
        <v>109</v>
      </c>
      <c r="CU152" s="117" t="s">
        <v>109</v>
      </c>
      <c r="CV152" s="83">
        <v>148</v>
      </c>
      <c r="CW152" s="83" t="s">
        <v>108</v>
      </c>
      <c r="CX152" s="83">
        <v>148</v>
      </c>
      <c r="CY152" s="83" t="s">
        <v>108</v>
      </c>
      <c r="CZ152" s="83">
        <v>6476</v>
      </c>
      <c r="DA152" s="83" t="s">
        <v>419</v>
      </c>
      <c r="DB152" s="83" t="s">
        <v>130</v>
      </c>
      <c r="DC152" s="83" t="s">
        <v>499</v>
      </c>
      <c r="DD152" s="83">
        <v>1197</v>
      </c>
      <c r="DE152" s="83" t="s">
        <v>444</v>
      </c>
      <c r="DF152" s="83" t="s">
        <v>130</v>
      </c>
      <c r="DG152" s="83" t="s">
        <v>499</v>
      </c>
      <c r="DH152" s="83"/>
      <c r="DI152" s="83">
        <v>0</v>
      </c>
      <c r="DJ152" s="83">
        <v>1</v>
      </c>
      <c r="DK152" s="83">
        <v>0</v>
      </c>
      <c r="DL152" s="83">
        <v>0</v>
      </c>
      <c r="DM152" s="83">
        <v>0</v>
      </c>
      <c r="DN152" s="83">
        <v>0</v>
      </c>
      <c r="DO152" s="83">
        <v>0</v>
      </c>
      <c r="DP152" s="83">
        <v>0</v>
      </c>
      <c r="DQ152" s="83">
        <v>0</v>
      </c>
      <c r="DR152" s="83">
        <v>0</v>
      </c>
      <c r="DS152" s="83">
        <v>0</v>
      </c>
      <c r="DT152" s="83">
        <v>3</v>
      </c>
      <c r="DU152" s="83">
        <v>3</v>
      </c>
      <c r="DV152" s="83">
        <v>0</v>
      </c>
      <c r="DW152" s="83">
        <v>0</v>
      </c>
      <c r="DX152" s="83">
        <v>3</v>
      </c>
      <c r="DY152" s="85">
        <v>43794</v>
      </c>
      <c r="DZ152" s="83" t="s">
        <v>4199</v>
      </c>
      <c r="EA152" s="83" t="s">
        <v>102</v>
      </c>
      <c r="EB152" s="83" t="s">
        <v>482</v>
      </c>
      <c r="EC152" s="83">
        <v>148</v>
      </c>
      <c r="ED152" s="83" t="s">
        <v>483</v>
      </c>
      <c r="EE152" s="83">
        <v>1</v>
      </c>
      <c r="EF152" s="83">
        <v>0</v>
      </c>
      <c r="EG152" s="83">
        <v>0</v>
      </c>
      <c r="EH152" s="83" t="s">
        <v>109</v>
      </c>
      <c r="EI152" s="83" t="s">
        <v>108</v>
      </c>
      <c r="EJ152" s="83" t="s">
        <v>583</v>
      </c>
      <c r="EK152" s="83">
        <v>0</v>
      </c>
      <c r="EL152" s="83">
        <v>0</v>
      </c>
      <c r="EM152" s="83">
        <v>1</v>
      </c>
      <c r="EN152" s="83" t="s">
        <v>497</v>
      </c>
      <c r="EO152" s="83"/>
      <c r="EP152" s="83" t="s">
        <v>436</v>
      </c>
      <c r="EQ152" s="136">
        <v>1</v>
      </c>
      <c r="ER152" s="136">
        <v>1</v>
      </c>
      <c r="ES152" s="136">
        <v>1</v>
      </c>
      <c r="ET152" s="136">
        <v>1</v>
      </c>
      <c r="EU152" s="215" t="s">
        <v>269</v>
      </c>
      <c r="EV152" s="136">
        <v>1</v>
      </c>
      <c r="EW152" s="136">
        <v>1</v>
      </c>
      <c r="EX152" s="136">
        <v>1</v>
      </c>
      <c r="EY152" s="136">
        <v>1</v>
      </c>
      <c r="EZ152" s="136">
        <v>1</v>
      </c>
      <c r="FP152" s="215" t="s">
        <v>592</v>
      </c>
      <c r="FQ152" s="136" t="b">
        <v>1</v>
      </c>
      <c r="FR152" s="136" t="b">
        <v>1</v>
      </c>
      <c r="FS152" s="136" t="b">
        <v>1</v>
      </c>
      <c r="FT152" s="136" t="b">
        <v>1</v>
      </c>
      <c r="FX152" s="215" t="s">
        <v>269</v>
      </c>
    </row>
    <row r="153" spans="1:180" ht="60" customHeight="1" x14ac:dyDescent="0.55000000000000004">
      <c r="A153" s="83" t="s">
        <v>130</v>
      </c>
      <c r="B153" s="83" t="s">
        <v>98</v>
      </c>
      <c r="C153" s="136">
        <v>690730</v>
      </c>
      <c r="D153" s="207" t="s">
        <v>628</v>
      </c>
      <c r="E153" s="208" t="s">
        <v>633</v>
      </c>
      <c r="F153" s="83" t="s">
        <v>108</v>
      </c>
      <c r="G153" s="85">
        <v>22744</v>
      </c>
      <c r="H153" s="83" t="s">
        <v>102</v>
      </c>
      <c r="I153" s="85">
        <v>39772</v>
      </c>
      <c r="J153" s="83" t="s">
        <v>228</v>
      </c>
      <c r="K153" s="216">
        <v>125429347327</v>
      </c>
      <c r="L153" s="83" t="s">
        <v>191</v>
      </c>
      <c r="M153" s="85">
        <v>43619</v>
      </c>
      <c r="N153" s="83">
        <v>-46.6666666666666</v>
      </c>
      <c r="O153" s="83" t="s">
        <v>193</v>
      </c>
      <c r="P153" s="83" t="s">
        <v>181</v>
      </c>
      <c r="Q153" s="208" t="s">
        <v>5640</v>
      </c>
      <c r="R153" s="83" t="s">
        <v>102</v>
      </c>
      <c r="S153" s="83" t="s">
        <v>102</v>
      </c>
      <c r="T153" s="83" t="s">
        <v>133</v>
      </c>
      <c r="U153" s="83" t="s">
        <v>9292</v>
      </c>
      <c r="V153" s="83" t="s">
        <v>111</v>
      </c>
      <c r="W153" s="83" t="s">
        <v>105</v>
      </c>
      <c r="X153" s="86" t="s">
        <v>5640</v>
      </c>
      <c r="Y153" s="87" t="s">
        <v>102</v>
      </c>
      <c r="Z153" s="87" t="s">
        <v>102</v>
      </c>
      <c r="AA153" s="87" t="s">
        <v>133</v>
      </c>
      <c r="AB153" s="87" t="s">
        <v>9292</v>
      </c>
      <c r="AC153" s="87" t="s">
        <v>111</v>
      </c>
      <c r="AD153" s="87" t="s">
        <v>105</v>
      </c>
      <c r="AE153" s="87" t="s">
        <v>106</v>
      </c>
      <c r="AF153" s="86" t="s">
        <v>5640</v>
      </c>
      <c r="AG153" s="87" t="s">
        <v>486</v>
      </c>
      <c r="AH153" s="87" t="s">
        <v>9292</v>
      </c>
      <c r="AI153" s="87" t="s">
        <v>111</v>
      </c>
      <c r="AJ153" s="87" t="s">
        <v>204</v>
      </c>
      <c r="AK153" s="88"/>
      <c r="AL153" s="83" t="s">
        <v>107</v>
      </c>
      <c r="AM153" s="89" t="s">
        <v>454</v>
      </c>
      <c r="AN153" s="90" t="s">
        <v>416</v>
      </c>
      <c r="AO153" s="91" t="s">
        <v>642</v>
      </c>
      <c r="AP153" s="90">
        <v>8.3333333333333108</v>
      </c>
      <c r="AQ153" s="92" t="s">
        <v>102</v>
      </c>
      <c r="AR153" s="93" t="s">
        <v>102</v>
      </c>
      <c r="AS153" s="93" t="s">
        <v>102</v>
      </c>
      <c r="AT153" s="93" t="s">
        <v>102</v>
      </c>
      <c r="AU153" s="210" t="s">
        <v>644</v>
      </c>
      <c r="AV153" s="93" t="s">
        <v>185</v>
      </c>
      <c r="AW153" s="94" t="s">
        <v>102</v>
      </c>
      <c r="AX153" s="93" t="s">
        <v>183</v>
      </c>
      <c r="AY153" s="95" t="s">
        <v>111</v>
      </c>
      <c r="AZ153" s="93" t="s">
        <v>102</v>
      </c>
      <c r="BA153" s="93" t="s">
        <v>102</v>
      </c>
      <c r="BB153" s="93" t="s">
        <v>102</v>
      </c>
      <c r="BC153" s="93" t="s">
        <v>102</v>
      </c>
      <c r="BD153" s="96" t="s">
        <v>102</v>
      </c>
      <c r="BE153" s="90">
        <v>-65.6666666666667</v>
      </c>
      <c r="BF153" s="93" t="s">
        <v>102</v>
      </c>
      <c r="BG153" s="93" t="s">
        <v>102</v>
      </c>
      <c r="BH153" s="93" t="s">
        <v>102</v>
      </c>
      <c r="BI153" s="93" t="s">
        <v>102</v>
      </c>
      <c r="BJ153" s="210" t="s">
        <v>642</v>
      </c>
      <c r="BK153" s="93" t="s">
        <v>192</v>
      </c>
      <c r="BL153" s="97" t="s">
        <v>102</v>
      </c>
      <c r="BM153" s="93" t="s">
        <v>183</v>
      </c>
      <c r="BN153" s="93" t="s">
        <v>106</v>
      </c>
      <c r="BO153" s="93" t="s">
        <v>102</v>
      </c>
      <c r="BP153" s="98" t="s">
        <v>102</v>
      </c>
      <c r="BQ153" s="93" t="s">
        <v>102</v>
      </c>
      <c r="BR153" s="93" t="s">
        <v>102</v>
      </c>
      <c r="BS153" s="93" t="s">
        <v>102</v>
      </c>
      <c r="BT153" s="99" t="s">
        <v>591</v>
      </c>
      <c r="BU153" s="100" t="s">
        <v>10854</v>
      </c>
      <c r="BV153" s="101" t="s">
        <v>471</v>
      </c>
      <c r="BW153" s="136"/>
      <c r="BX153" s="103" t="s">
        <v>565</v>
      </c>
      <c r="BY153" s="104" t="s">
        <v>190</v>
      </c>
      <c r="BZ153" s="136"/>
      <c r="CA153" s="83" t="s">
        <v>599</v>
      </c>
      <c r="CB153" s="106" t="s">
        <v>647</v>
      </c>
      <c r="CC153" s="106" t="s">
        <v>6812</v>
      </c>
      <c r="CD153" s="107"/>
      <c r="CE153" s="108" t="s">
        <v>107</v>
      </c>
      <c r="CF153" s="108" t="s">
        <v>107</v>
      </c>
      <c r="CG153" s="109"/>
      <c r="CH153" s="110" t="s">
        <v>107</v>
      </c>
      <c r="CI153" s="111"/>
      <c r="CJ153" s="112">
        <v>6710</v>
      </c>
      <c r="CK153" s="113">
        <v>86</v>
      </c>
      <c r="CL153" s="114" t="s">
        <v>134</v>
      </c>
      <c r="CM153" s="114" t="s">
        <v>108</v>
      </c>
      <c r="CN153" s="114"/>
      <c r="CO153" s="115" t="s">
        <v>102</v>
      </c>
      <c r="CP153" s="115" t="s">
        <v>102</v>
      </c>
      <c r="CQ153" s="115" t="s">
        <v>102</v>
      </c>
      <c r="CR153" s="115" t="s">
        <v>102</v>
      </c>
      <c r="CS153" s="116"/>
      <c r="CT153" s="117" t="s">
        <v>109</v>
      </c>
      <c r="CU153" s="117" t="s">
        <v>109</v>
      </c>
      <c r="CV153" s="83">
        <v>149</v>
      </c>
      <c r="CW153" s="83" t="s">
        <v>108</v>
      </c>
      <c r="CX153" s="83">
        <v>149</v>
      </c>
      <c r="CY153" s="83" t="s">
        <v>108</v>
      </c>
      <c r="CZ153" s="83">
        <v>6477</v>
      </c>
      <c r="DA153" s="83" t="s">
        <v>419</v>
      </c>
      <c r="DB153" s="83" t="s">
        <v>130</v>
      </c>
      <c r="DC153" s="83" t="s">
        <v>499</v>
      </c>
      <c r="DD153" s="83">
        <v>1198</v>
      </c>
      <c r="DE153" s="83" t="s">
        <v>444</v>
      </c>
      <c r="DF153" s="83" t="s">
        <v>130</v>
      </c>
      <c r="DG153" s="83" t="s">
        <v>499</v>
      </c>
      <c r="DH153" s="83"/>
      <c r="DI153" s="83">
        <v>0</v>
      </c>
      <c r="DJ153" s="83">
        <v>1</v>
      </c>
      <c r="DK153" s="83">
        <v>0</v>
      </c>
      <c r="DL153" s="83">
        <v>0</v>
      </c>
      <c r="DM153" s="83">
        <v>0</v>
      </c>
      <c r="DN153" s="83">
        <v>0</v>
      </c>
      <c r="DO153" s="83">
        <v>0</v>
      </c>
      <c r="DP153" s="83">
        <v>0</v>
      </c>
      <c r="DQ153" s="83">
        <v>0</v>
      </c>
      <c r="DR153" s="83">
        <v>0</v>
      </c>
      <c r="DS153" s="83">
        <v>0</v>
      </c>
      <c r="DT153" s="83">
        <v>3</v>
      </c>
      <c r="DU153" s="83">
        <v>3</v>
      </c>
      <c r="DV153" s="83">
        <v>0</v>
      </c>
      <c r="DW153" s="83">
        <v>0</v>
      </c>
      <c r="DX153" s="83">
        <v>3</v>
      </c>
      <c r="DY153" s="85">
        <v>43795</v>
      </c>
      <c r="DZ153" s="83" t="s">
        <v>4200</v>
      </c>
      <c r="EA153" s="83" t="s">
        <v>102</v>
      </c>
      <c r="EB153" s="83" t="s">
        <v>482</v>
      </c>
      <c r="EC153" s="83">
        <v>149</v>
      </c>
      <c r="ED153" s="83" t="s">
        <v>483</v>
      </c>
      <c r="EE153" s="83">
        <v>1</v>
      </c>
      <c r="EF153" s="83">
        <v>0</v>
      </c>
      <c r="EG153" s="83">
        <v>0</v>
      </c>
      <c r="EH153" s="83" t="s">
        <v>109</v>
      </c>
      <c r="EI153" s="83" t="s">
        <v>108</v>
      </c>
      <c r="EJ153" s="83" t="s">
        <v>583</v>
      </c>
      <c r="EK153" s="83">
        <v>0</v>
      </c>
      <c r="EL153" s="83">
        <v>0</v>
      </c>
      <c r="EM153" s="83">
        <v>1</v>
      </c>
      <c r="EN153" s="83" t="s">
        <v>497</v>
      </c>
      <c r="EO153" s="83"/>
      <c r="EP153" s="83" t="s">
        <v>436</v>
      </c>
      <c r="EQ153" s="136">
        <v>1</v>
      </c>
      <c r="ER153" s="136">
        <v>1</v>
      </c>
      <c r="ES153" s="136">
        <v>1</v>
      </c>
      <c r="ET153" s="136">
        <v>1</v>
      </c>
      <c r="EU153" s="215" t="s">
        <v>269</v>
      </c>
      <c r="EV153" s="136">
        <v>1</v>
      </c>
      <c r="EW153" s="136">
        <v>1</v>
      </c>
      <c r="EX153" s="136">
        <v>1</v>
      </c>
      <c r="EY153" s="136">
        <v>1</v>
      </c>
      <c r="EZ153" s="136">
        <v>1</v>
      </c>
      <c r="FP153" s="215" t="s">
        <v>592</v>
      </c>
      <c r="FQ153" s="136" t="b">
        <v>1</v>
      </c>
      <c r="FR153" s="136" t="b">
        <v>1</v>
      </c>
      <c r="FS153" s="136" t="b">
        <v>1</v>
      </c>
      <c r="FT153" s="136" t="b">
        <v>1</v>
      </c>
      <c r="FX153" s="215" t="s">
        <v>269</v>
      </c>
    </row>
    <row r="154" spans="1:180" ht="60" customHeight="1" x14ac:dyDescent="0.55000000000000004">
      <c r="A154" s="83" t="s">
        <v>130</v>
      </c>
      <c r="B154" s="83" t="s">
        <v>98</v>
      </c>
      <c r="C154" s="136">
        <v>357484</v>
      </c>
      <c r="D154" s="207" t="s">
        <v>629</v>
      </c>
      <c r="E154" s="208" t="s">
        <v>634</v>
      </c>
      <c r="F154" s="83" t="s">
        <v>108</v>
      </c>
      <c r="G154" s="85">
        <v>26341</v>
      </c>
      <c r="H154" s="83" t="s">
        <v>102</v>
      </c>
      <c r="I154" s="85">
        <v>34633</v>
      </c>
      <c r="J154" s="83" t="s">
        <v>228</v>
      </c>
      <c r="K154" s="216">
        <v>208387288385</v>
      </c>
      <c r="L154" s="83" t="s">
        <v>191</v>
      </c>
      <c r="M154" s="85">
        <v>43642</v>
      </c>
      <c r="N154" s="83">
        <v>-51.6666666666666</v>
      </c>
      <c r="O154" s="83" t="s">
        <v>193</v>
      </c>
      <c r="P154" s="83" t="s">
        <v>181</v>
      </c>
      <c r="Q154" s="208" t="s">
        <v>5644</v>
      </c>
      <c r="R154" s="83" t="s">
        <v>102</v>
      </c>
      <c r="S154" s="83" t="s">
        <v>102</v>
      </c>
      <c r="T154" s="83" t="s">
        <v>131</v>
      </c>
      <c r="U154" s="83" t="s">
        <v>9293</v>
      </c>
      <c r="V154" s="83" t="s">
        <v>104</v>
      </c>
      <c r="W154" s="83" t="s">
        <v>105</v>
      </c>
      <c r="X154" s="86" t="s">
        <v>5644</v>
      </c>
      <c r="Y154" s="87" t="s">
        <v>102</v>
      </c>
      <c r="Z154" s="87" t="s">
        <v>102</v>
      </c>
      <c r="AA154" s="87" t="s">
        <v>131</v>
      </c>
      <c r="AB154" s="87" t="s">
        <v>9293</v>
      </c>
      <c r="AC154" s="87" t="s">
        <v>104</v>
      </c>
      <c r="AD154" s="87" t="s">
        <v>105</v>
      </c>
      <c r="AE154" s="87" t="s">
        <v>106</v>
      </c>
      <c r="AF154" s="86" t="s">
        <v>5644</v>
      </c>
      <c r="AG154" s="87" t="s">
        <v>177</v>
      </c>
      <c r="AH154" s="87" t="s">
        <v>9293</v>
      </c>
      <c r="AI154" s="87" t="s">
        <v>104</v>
      </c>
      <c r="AJ154" s="87" t="s">
        <v>204</v>
      </c>
      <c r="AK154" s="88"/>
      <c r="AL154" s="83" t="s">
        <v>107</v>
      </c>
      <c r="AM154" s="89" t="s">
        <v>454</v>
      </c>
      <c r="AN154" s="90" t="s">
        <v>416</v>
      </c>
      <c r="AO154" s="91" t="s">
        <v>643</v>
      </c>
      <c r="AP154" s="90">
        <v>8.3333333333333108</v>
      </c>
      <c r="AQ154" s="92" t="s">
        <v>102</v>
      </c>
      <c r="AR154" s="93" t="s">
        <v>102</v>
      </c>
      <c r="AS154" s="93" t="s">
        <v>102</v>
      </c>
      <c r="AT154" s="93" t="s">
        <v>102</v>
      </c>
      <c r="AU154" s="210" t="s">
        <v>645</v>
      </c>
      <c r="AV154" s="93" t="s">
        <v>185</v>
      </c>
      <c r="AW154" s="94" t="s">
        <v>102</v>
      </c>
      <c r="AX154" s="93" t="s">
        <v>105</v>
      </c>
      <c r="AY154" s="95" t="s">
        <v>104</v>
      </c>
      <c r="AZ154" s="93" t="s">
        <v>102</v>
      </c>
      <c r="BA154" s="93" t="s">
        <v>102</v>
      </c>
      <c r="BB154" s="93" t="s">
        <v>102</v>
      </c>
      <c r="BC154" s="93" t="s">
        <v>102</v>
      </c>
      <c r="BD154" s="96" t="s">
        <v>102</v>
      </c>
      <c r="BE154" s="90">
        <v>-66.1666666666667</v>
      </c>
      <c r="BF154" s="93" t="s">
        <v>102</v>
      </c>
      <c r="BG154" s="93" t="s">
        <v>102</v>
      </c>
      <c r="BH154" s="93" t="s">
        <v>102</v>
      </c>
      <c r="BI154" s="93" t="s">
        <v>102</v>
      </c>
      <c r="BJ154" s="210" t="s">
        <v>643</v>
      </c>
      <c r="BK154" s="93" t="s">
        <v>196</v>
      </c>
      <c r="BL154" s="97" t="s">
        <v>102</v>
      </c>
      <c r="BM154" s="93" t="s">
        <v>105</v>
      </c>
      <c r="BN154" s="93" t="s">
        <v>596</v>
      </c>
      <c r="BO154" s="93" t="s">
        <v>102</v>
      </c>
      <c r="BP154" s="98" t="s">
        <v>102</v>
      </c>
      <c r="BQ154" s="93" t="s">
        <v>102</v>
      </c>
      <c r="BR154" s="93" t="s">
        <v>102</v>
      </c>
      <c r="BS154" s="93" t="s">
        <v>102</v>
      </c>
      <c r="BT154" s="99" t="s">
        <v>591</v>
      </c>
      <c r="BU154" s="100" t="s">
        <v>10855</v>
      </c>
      <c r="BV154" s="101" t="s">
        <v>471</v>
      </c>
      <c r="BW154" s="136"/>
      <c r="BX154" s="103" t="s">
        <v>565</v>
      </c>
      <c r="BY154" s="104" t="s">
        <v>190</v>
      </c>
      <c r="BZ154" s="136"/>
      <c r="CA154" s="83" t="s">
        <v>599</v>
      </c>
      <c r="CB154" s="106" t="s">
        <v>647</v>
      </c>
      <c r="CC154" s="106" t="s">
        <v>6824</v>
      </c>
      <c r="CD154" s="107"/>
      <c r="CE154" s="108" t="s">
        <v>107</v>
      </c>
      <c r="CF154" s="108" t="s">
        <v>107</v>
      </c>
      <c r="CG154" s="109"/>
      <c r="CH154" s="110" t="s">
        <v>107</v>
      </c>
      <c r="CI154" s="111"/>
      <c r="CJ154" s="112">
        <v>6710</v>
      </c>
      <c r="CK154" s="113">
        <v>86</v>
      </c>
      <c r="CL154" s="114" t="s">
        <v>134</v>
      </c>
      <c r="CM154" s="114" t="s">
        <v>108</v>
      </c>
      <c r="CN154" s="114"/>
      <c r="CO154" s="115" t="s">
        <v>102</v>
      </c>
      <c r="CP154" s="115" t="s">
        <v>102</v>
      </c>
      <c r="CQ154" s="115" t="s">
        <v>102</v>
      </c>
      <c r="CR154" s="115" t="s">
        <v>102</v>
      </c>
      <c r="CS154" s="116"/>
      <c r="CT154" s="117" t="s">
        <v>109</v>
      </c>
      <c r="CU154" s="117" t="s">
        <v>109</v>
      </c>
      <c r="CV154" s="83">
        <v>150</v>
      </c>
      <c r="CW154" s="83" t="s">
        <v>108</v>
      </c>
      <c r="CX154" s="83">
        <v>150</v>
      </c>
      <c r="CY154" s="83" t="s">
        <v>108</v>
      </c>
      <c r="CZ154" s="83">
        <v>6478</v>
      </c>
      <c r="DA154" s="83" t="s">
        <v>419</v>
      </c>
      <c r="DB154" s="83" t="s">
        <v>130</v>
      </c>
      <c r="DC154" s="83" t="s">
        <v>499</v>
      </c>
      <c r="DD154" s="83">
        <v>1199</v>
      </c>
      <c r="DE154" s="83" t="s">
        <v>444</v>
      </c>
      <c r="DF154" s="83" t="s">
        <v>130</v>
      </c>
      <c r="DG154" s="83" t="s">
        <v>499</v>
      </c>
      <c r="DH154" s="83"/>
      <c r="DI154" s="83">
        <v>0</v>
      </c>
      <c r="DJ154" s="83">
        <v>1</v>
      </c>
      <c r="DK154" s="83">
        <v>0</v>
      </c>
      <c r="DL154" s="83">
        <v>0</v>
      </c>
      <c r="DM154" s="83">
        <v>0</v>
      </c>
      <c r="DN154" s="83">
        <v>0</v>
      </c>
      <c r="DO154" s="83">
        <v>0</v>
      </c>
      <c r="DP154" s="83">
        <v>0</v>
      </c>
      <c r="DQ154" s="83">
        <v>0</v>
      </c>
      <c r="DR154" s="83">
        <v>0</v>
      </c>
      <c r="DS154" s="83">
        <v>0</v>
      </c>
      <c r="DT154" s="83">
        <v>3</v>
      </c>
      <c r="DU154" s="83">
        <v>3</v>
      </c>
      <c r="DV154" s="83">
        <v>0</v>
      </c>
      <c r="DW154" s="83">
        <v>0</v>
      </c>
      <c r="DX154" s="83">
        <v>3</v>
      </c>
      <c r="DY154" s="85">
        <v>43796</v>
      </c>
      <c r="DZ154" s="83" t="s">
        <v>4201</v>
      </c>
      <c r="EA154" s="83" t="s">
        <v>102</v>
      </c>
      <c r="EB154" s="83" t="s">
        <v>482</v>
      </c>
      <c r="EC154" s="83">
        <v>150</v>
      </c>
      <c r="ED154" s="83" t="s">
        <v>483</v>
      </c>
      <c r="EE154" s="83">
        <v>1</v>
      </c>
      <c r="EF154" s="83">
        <v>0</v>
      </c>
      <c r="EG154" s="83">
        <v>0</v>
      </c>
      <c r="EH154" s="83" t="s">
        <v>109</v>
      </c>
      <c r="EI154" s="83" t="s">
        <v>108</v>
      </c>
      <c r="EJ154" s="83" t="s">
        <v>583</v>
      </c>
      <c r="EK154" s="83">
        <v>0</v>
      </c>
      <c r="EL154" s="83">
        <v>0</v>
      </c>
      <c r="EM154" s="83">
        <v>1</v>
      </c>
      <c r="EN154" s="83" t="s">
        <v>497</v>
      </c>
      <c r="EO154" s="83"/>
      <c r="EP154" s="83" t="s">
        <v>436</v>
      </c>
      <c r="EQ154" s="136">
        <v>1</v>
      </c>
      <c r="ER154" s="136">
        <v>1</v>
      </c>
      <c r="ES154" s="136">
        <v>1</v>
      </c>
      <c r="ET154" s="136">
        <v>1</v>
      </c>
      <c r="EU154" s="215" t="s">
        <v>269</v>
      </c>
      <c r="EV154" s="136">
        <v>1</v>
      </c>
      <c r="EW154" s="136">
        <v>1</v>
      </c>
      <c r="EX154" s="136">
        <v>1</v>
      </c>
      <c r="EY154" s="136">
        <v>1</v>
      </c>
      <c r="EZ154" s="136">
        <v>1</v>
      </c>
      <c r="FP154" s="215" t="s">
        <v>592</v>
      </c>
      <c r="FQ154" s="136" t="b">
        <v>1</v>
      </c>
      <c r="FR154" s="136" t="b">
        <v>1</v>
      </c>
      <c r="FS154" s="136" t="b">
        <v>1</v>
      </c>
      <c r="FT154" s="136" t="b">
        <v>1</v>
      </c>
      <c r="FX154" s="215" t="s">
        <v>269</v>
      </c>
    </row>
    <row r="155" spans="1:180" ht="60" customHeight="1" x14ac:dyDescent="0.55000000000000004">
      <c r="A155" s="83" t="s">
        <v>130</v>
      </c>
      <c r="B155" s="83" t="s">
        <v>98</v>
      </c>
      <c r="C155" s="136">
        <v>227017</v>
      </c>
      <c r="D155" s="207" t="s">
        <v>627</v>
      </c>
      <c r="E155" s="208" t="s">
        <v>630</v>
      </c>
      <c r="F155" s="83" t="s">
        <v>108</v>
      </c>
      <c r="G155" s="85">
        <v>20621</v>
      </c>
      <c r="H155" s="83" t="s">
        <v>102</v>
      </c>
      <c r="I155" s="85">
        <v>39794</v>
      </c>
      <c r="J155" s="83" t="s">
        <v>228</v>
      </c>
      <c r="K155" s="216">
        <v>564357311760</v>
      </c>
      <c r="L155" s="83" t="s">
        <v>191</v>
      </c>
      <c r="M155" s="85">
        <v>43631</v>
      </c>
      <c r="N155" s="83">
        <v>-56.6666666666666</v>
      </c>
      <c r="O155" s="83" t="s">
        <v>180</v>
      </c>
      <c r="P155" s="83" t="s">
        <v>181</v>
      </c>
      <c r="Q155" s="208" t="s">
        <v>5648</v>
      </c>
      <c r="R155" s="83" t="s">
        <v>102</v>
      </c>
      <c r="S155" s="83" t="s">
        <v>102</v>
      </c>
      <c r="T155" s="83" t="s">
        <v>199</v>
      </c>
      <c r="U155" s="83" t="s">
        <v>9294</v>
      </c>
      <c r="V155" s="83" t="s">
        <v>104</v>
      </c>
      <c r="W155" s="83" t="s">
        <v>105</v>
      </c>
      <c r="X155" s="86" t="s">
        <v>5648</v>
      </c>
      <c r="Y155" s="87" t="s">
        <v>102</v>
      </c>
      <c r="Z155" s="87" t="s">
        <v>102</v>
      </c>
      <c r="AA155" s="87" t="s">
        <v>199</v>
      </c>
      <c r="AB155" s="87" t="s">
        <v>9294</v>
      </c>
      <c r="AC155" s="87" t="s">
        <v>104</v>
      </c>
      <c r="AD155" s="87" t="s">
        <v>105</v>
      </c>
      <c r="AE155" s="87" t="s">
        <v>106</v>
      </c>
      <c r="AF155" s="86" t="s">
        <v>5648</v>
      </c>
      <c r="AG155" s="87" t="s">
        <v>489</v>
      </c>
      <c r="AH155" s="87" t="s">
        <v>9295</v>
      </c>
      <c r="AI155" s="87" t="s">
        <v>104</v>
      </c>
      <c r="AJ155" s="87" t="s">
        <v>204</v>
      </c>
      <c r="AK155" s="88"/>
      <c r="AL155" s="83" t="s">
        <v>107</v>
      </c>
      <c r="AM155" s="89" t="s">
        <v>454</v>
      </c>
      <c r="AN155" s="90" t="s">
        <v>416</v>
      </c>
      <c r="AO155" s="91" t="s">
        <v>641</v>
      </c>
      <c r="AP155" s="90">
        <v>8.3333333333333108</v>
      </c>
      <c r="AQ155" s="92" t="s">
        <v>211</v>
      </c>
      <c r="AR155" s="93" t="s">
        <v>102</v>
      </c>
      <c r="AS155" s="93" t="s">
        <v>102</v>
      </c>
      <c r="AT155" s="93" t="s">
        <v>102</v>
      </c>
      <c r="AU155" s="210" t="s">
        <v>641</v>
      </c>
      <c r="AV155" s="93" t="s">
        <v>192</v>
      </c>
      <c r="AW155" s="94" t="s">
        <v>102</v>
      </c>
      <c r="AX155" s="93" t="s">
        <v>105</v>
      </c>
      <c r="AY155" s="95" t="s">
        <v>188</v>
      </c>
      <c r="AZ155" s="93" t="s">
        <v>102</v>
      </c>
      <c r="BA155" s="93" t="s">
        <v>9296</v>
      </c>
      <c r="BB155" s="93" t="s">
        <v>102</v>
      </c>
      <c r="BC155" s="93" t="s">
        <v>102</v>
      </c>
      <c r="BD155" s="96" t="s">
        <v>102</v>
      </c>
      <c r="BE155" s="90">
        <v>-66.6666666666667</v>
      </c>
      <c r="BF155" s="93" t="s">
        <v>211</v>
      </c>
      <c r="BG155" s="93" t="s">
        <v>102</v>
      </c>
      <c r="BH155" s="93" t="s">
        <v>102</v>
      </c>
      <c r="BI155" s="93" t="s">
        <v>102</v>
      </c>
      <c r="BJ155" s="210" t="s">
        <v>646</v>
      </c>
      <c r="BK155" s="93" t="s">
        <v>182</v>
      </c>
      <c r="BL155" s="97" t="s">
        <v>102</v>
      </c>
      <c r="BM155" s="93" t="s">
        <v>105</v>
      </c>
      <c r="BN155" s="93" t="s">
        <v>104</v>
      </c>
      <c r="BO155" s="93" t="s">
        <v>102</v>
      </c>
      <c r="BP155" s="98">
        <v>20180257</v>
      </c>
      <c r="BQ155" s="93" t="s">
        <v>102</v>
      </c>
      <c r="BR155" s="93" t="s">
        <v>102</v>
      </c>
      <c r="BS155" s="93" t="s">
        <v>102</v>
      </c>
      <c r="BT155" s="99" t="s">
        <v>591</v>
      </c>
      <c r="BU155" s="100" t="s">
        <v>10856</v>
      </c>
      <c r="BV155" s="101" t="s">
        <v>471</v>
      </c>
      <c r="BW155" s="136"/>
      <c r="BX155" s="103" t="s">
        <v>565</v>
      </c>
      <c r="BY155" s="104" t="s">
        <v>190</v>
      </c>
      <c r="BZ155" s="136"/>
      <c r="CA155" s="83" t="s">
        <v>599</v>
      </c>
      <c r="CB155" s="106" t="s">
        <v>647</v>
      </c>
      <c r="CC155" s="106" t="s">
        <v>6836</v>
      </c>
      <c r="CD155" s="107"/>
      <c r="CE155" s="108" t="s">
        <v>107</v>
      </c>
      <c r="CF155" s="108" t="s">
        <v>107</v>
      </c>
      <c r="CG155" s="109"/>
      <c r="CH155" s="110" t="s">
        <v>107</v>
      </c>
      <c r="CI155" s="111"/>
      <c r="CJ155" s="112">
        <v>6710</v>
      </c>
      <c r="CK155" s="113">
        <v>86</v>
      </c>
      <c r="CL155" s="114" t="s">
        <v>134</v>
      </c>
      <c r="CM155" s="114" t="s">
        <v>108</v>
      </c>
      <c r="CN155" s="114"/>
      <c r="CO155" s="115" t="s">
        <v>102</v>
      </c>
      <c r="CP155" s="115" t="s">
        <v>102</v>
      </c>
      <c r="CQ155" s="115" t="s">
        <v>102</v>
      </c>
      <c r="CR155" s="115" t="s">
        <v>102</v>
      </c>
      <c r="CS155" s="116"/>
      <c r="CT155" s="117" t="s">
        <v>109</v>
      </c>
      <c r="CU155" s="117" t="s">
        <v>109</v>
      </c>
      <c r="CV155" s="83">
        <v>151</v>
      </c>
      <c r="CW155" s="83" t="s">
        <v>108</v>
      </c>
      <c r="CX155" s="83">
        <v>151</v>
      </c>
      <c r="CY155" s="83" t="s">
        <v>108</v>
      </c>
      <c r="CZ155" s="83">
        <v>6479</v>
      </c>
      <c r="DA155" s="83" t="s">
        <v>419</v>
      </c>
      <c r="DB155" s="83" t="s">
        <v>130</v>
      </c>
      <c r="DC155" s="83" t="s">
        <v>499</v>
      </c>
      <c r="DD155" s="83">
        <v>1200</v>
      </c>
      <c r="DE155" s="83" t="s">
        <v>444</v>
      </c>
      <c r="DF155" s="83" t="s">
        <v>130</v>
      </c>
      <c r="DG155" s="83" t="s">
        <v>499</v>
      </c>
      <c r="DH155" s="83"/>
      <c r="DI155" s="83">
        <v>0</v>
      </c>
      <c r="DJ155" s="83">
        <v>1</v>
      </c>
      <c r="DK155" s="83">
        <v>0</v>
      </c>
      <c r="DL155" s="83">
        <v>0</v>
      </c>
      <c r="DM155" s="83">
        <v>0</v>
      </c>
      <c r="DN155" s="83">
        <v>0</v>
      </c>
      <c r="DO155" s="83">
        <v>0</v>
      </c>
      <c r="DP155" s="83">
        <v>0</v>
      </c>
      <c r="DQ155" s="83">
        <v>0</v>
      </c>
      <c r="DR155" s="83">
        <v>0</v>
      </c>
      <c r="DS155" s="83">
        <v>0</v>
      </c>
      <c r="DT155" s="83">
        <v>3</v>
      </c>
      <c r="DU155" s="83">
        <v>3</v>
      </c>
      <c r="DV155" s="83">
        <v>0</v>
      </c>
      <c r="DW155" s="83">
        <v>0</v>
      </c>
      <c r="DX155" s="83">
        <v>3</v>
      </c>
      <c r="DY155" s="85">
        <v>43797</v>
      </c>
      <c r="DZ155" s="83" t="s">
        <v>4202</v>
      </c>
      <c r="EA155" s="83" t="s">
        <v>102</v>
      </c>
      <c r="EB155" s="83" t="s">
        <v>482</v>
      </c>
      <c r="EC155" s="83">
        <v>151</v>
      </c>
      <c r="ED155" s="83" t="s">
        <v>483</v>
      </c>
      <c r="EE155" s="83">
        <v>1</v>
      </c>
      <c r="EF155" s="83">
        <v>0</v>
      </c>
      <c r="EG155" s="83">
        <v>0</v>
      </c>
      <c r="EH155" s="83" t="s">
        <v>109</v>
      </c>
      <c r="EI155" s="83" t="s">
        <v>108</v>
      </c>
      <c r="EJ155" s="83" t="s">
        <v>583</v>
      </c>
      <c r="EK155" s="83">
        <v>0</v>
      </c>
      <c r="EL155" s="83">
        <v>0</v>
      </c>
      <c r="EM155" s="83">
        <v>1</v>
      </c>
      <c r="EN155" s="83" t="s">
        <v>497</v>
      </c>
      <c r="EO155" s="83"/>
      <c r="EP155" s="83" t="s">
        <v>436</v>
      </c>
      <c r="EQ155" s="136">
        <v>1</v>
      </c>
      <c r="ER155" s="136">
        <v>1</v>
      </c>
      <c r="ES155" s="136">
        <v>1</v>
      </c>
      <c r="ET155" s="136">
        <v>1</v>
      </c>
      <c r="EU155" s="215" t="s">
        <v>269</v>
      </c>
      <c r="EV155" s="136">
        <v>1</v>
      </c>
      <c r="EW155" s="136">
        <v>1</v>
      </c>
      <c r="EX155" s="136">
        <v>1</v>
      </c>
      <c r="EY155" s="136">
        <v>1</v>
      </c>
      <c r="EZ155" s="136">
        <v>1</v>
      </c>
      <c r="FP155" s="215" t="s">
        <v>592</v>
      </c>
      <c r="FQ155" s="136" t="b">
        <v>1</v>
      </c>
      <c r="FR155" s="136" t="b">
        <v>1</v>
      </c>
      <c r="FS155" s="136" t="b">
        <v>1</v>
      </c>
      <c r="FT155" s="136" t="b">
        <v>1</v>
      </c>
      <c r="FX155" s="215" t="s">
        <v>269</v>
      </c>
    </row>
    <row r="156" spans="1:180" ht="60" customHeight="1" x14ac:dyDescent="0.55000000000000004">
      <c r="A156" s="83" t="s">
        <v>130</v>
      </c>
      <c r="B156" s="83" t="s">
        <v>98</v>
      </c>
      <c r="C156" s="136">
        <v>880723</v>
      </c>
      <c r="D156" s="207" t="s">
        <v>628</v>
      </c>
      <c r="E156" s="208" t="s">
        <v>633</v>
      </c>
      <c r="F156" s="83" t="s">
        <v>108</v>
      </c>
      <c r="G156" s="85">
        <v>22744</v>
      </c>
      <c r="H156" s="83" t="s">
        <v>102</v>
      </c>
      <c r="I156" s="85">
        <v>39772</v>
      </c>
      <c r="J156" s="83" t="s">
        <v>228</v>
      </c>
      <c r="K156" s="216">
        <v>359767899674</v>
      </c>
      <c r="L156" s="83" t="s">
        <v>191</v>
      </c>
      <c r="M156" s="85">
        <v>43619</v>
      </c>
      <c r="N156" s="83">
        <v>-61.6666666666666</v>
      </c>
      <c r="O156" s="83" t="s">
        <v>193</v>
      </c>
      <c r="P156" s="83" t="s">
        <v>181</v>
      </c>
      <c r="Q156" s="208" t="s">
        <v>5652</v>
      </c>
      <c r="R156" s="83" t="s">
        <v>102</v>
      </c>
      <c r="S156" s="83" t="s">
        <v>102</v>
      </c>
      <c r="T156" s="83" t="s">
        <v>133</v>
      </c>
      <c r="U156" s="83" t="s">
        <v>9297</v>
      </c>
      <c r="V156" s="83" t="s">
        <v>111</v>
      </c>
      <c r="W156" s="83" t="s">
        <v>105</v>
      </c>
      <c r="X156" s="86" t="s">
        <v>5652</v>
      </c>
      <c r="Y156" s="87" t="s">
        <v>102</v>
      </c>
      <c r="Z156" s="87" t="s">
        <v>102</v>
      </c>
      <c r="AA156" s="87" t="s">
        <v>133</v>
      </c>
      <c r="AB156" s="87" t="s">
        <v>9297</v>
      </c>
      <c r="AC156" s="87" t="s">
        <v>111</v>
      </c>
      <c r="AD156" s="87" t="s">
        <v>105</v>
      </c>
      <c r="AE156" s="87" t="s">
        <v>106</v>
      </c>
      <c r="AF156" s="86" t="s">
        <v>5652</v>
      </c>
      <c r="AG156" s="87" t="s">
        <v>486</v>
      </c>
      <c r="AH156" s="87" t="s">
        <v>9297</v>
      </c>
      <c r="AI156" s="87" t="s">
        <v>111</v>
      </c>
      <c r="AJ156" s="87" t="s">
        <v>204</v>
      </c>
      <c r="AK156" s="88"/>
      <c r="AL156" s="83" t="s">
        <v>107</v>
      </c>
      <c r="AM156" s="89" t="s">
        <v>454</v>
      </c>
      <c r="AN156" s="90" t="s">
        <v>416</v>
      </c>
      <c r="AO156" s="91" t="s">
        <v>642</v>
      </c>
      <c r="AP156" s="90">
        <v>8.3333333333333108</v>
      </c>
      <c r="AQ156" s="92" t="s">
        <v>102</v>
      </c>
      <c r="AR156" s="93" t="s">
        <v>102</v>
      </c>
      <c r="AS156" s="93" t="s">
        <v>102</v>
      </c>
      <c r="AT156" s="93" t="s">
        <v>102</v>
      </c>
      <c r="AU156" s="210" t="s">
        <v>644</v>
      </c>
      <c r="AV156" s="93" t="s">
        <v>185</v>
      </c>
      <c r="AW156" s="94" t="s">
        <v>102</v>
      </c>
      <c r="AX156" s="93" t="s">
        <v>183</v>
      </c>
      <c r="AY156" s="95" t="s">
        <v>111</v>
      </c>
      <c r="AZ156" s="93" t="s">
        <v>102</v>
      </c>
      <c r="BA156" s="93" t="s">
        <v>102</v>
      </c>
      <c r="BB156" s="93" t="s">
        <v>102</v>
      </c>
      <c r="BC156" s="93" t="s">
        <v>102</v>
      </c>
      <c r="BD156" s="96" t="s">
        <v>102</v>
      </c>
      <c r="BE156" s="90">
        <v>-67.1666666666667</v>
      </c>
      <c r="BF156" s="93" t="s">
        <v>102</v>
      </c>
      <c r="BG156" s="93" t="s">
        <v>102</v>
      </c>
      <c r="BH156" s="93" t="s">
        <v>102</v>
      </c>
      <c r="BI156" s="93" t="s">
        <v>102</v>
      </c>
      <c r="BJ156" s="210" t="s">
        <v>642</v>
      </c>
      <c r="BK156" s="93" t="s">
        <v>192</v>
      </c>
      <c r="BL156" s="97" t="s">
        <v>102</v>
      </c>
      <c r="BM156" s="93" t="s">
        <v>183</v>
      </c>
      <c r="BN156" s="93" t="s">
        <v>106</v>
      </c>
      <c r="BO156" s="93" t="s">
        <v>102</v>
      </c>
      <c r="BP156" s="98" t="s">
        <v>102</v>
      </c>
      <c r="BQ156" s="93" t="s">
        <v>102</v>
      </c>
      <c r="BR156" s="93" t="s">
        <v>102</v>
      </c>
      <c r="BS156" s="93" t="s">
        <v>102</v>
      </c>
      <c r="BT156" s="99" t="s">
        <v>591</v>
      </c>
      <c r="BU156" s="100" t="s">
        <v>10857</v>
      </c>
      <c r="BV156" s="101" t="s">
        <v>471</v>
      </c>
      <c r="BW156" s="136"/>
      <c r="BX156" s="103" t="s">
        <v>565</v>
      </c>
      <c r="BY156" s="104" t="s">
        <v>190</v>
      </c>
      <c r="BZ156" s="136"/>
      <c r="CA156" s="83" t="s">
        <v>599</v>
      </c>
      <c r="CB156" s="106" t="s">
        <v>647</v>
      </c>
      <c r="CC156" s="106" t="s">
        <v>6848</v>
      </c>
      <c r="CD156" s="107"/>
      <c r="CE156" s="108" t="s">
        <v>107</v>
      </c>
      <c r="CF156" s="108" t="s">
        <v>107</v>
      </c>
      <c r="CG156" s="109"/>
      <c r="CH156" s="110" t="s">
        <v>107</v>
      </c>
      <c r="CI156" s="111"/>
      <c r="CJ156" s="112">
        <v>6710</v>
      </c>
      <c r="CK156" s="113">
        <v>86</v>
      </c>
      <c r="CL156" s="114" t="s">
        <v>134</v>
      </c>
      <c r="CM156" s="114" t="s">
        <v>108</v>
      </c>
      <c r="CN156" s="114"/>
      <c r="CO156" s="115" t="s">
        <v>102</v>
      </c>
      <c r="CP156" s="115" t="s">
        <v>102</v>
      </c>
      <c r="CQ156" s="115" t="s">
        <v>102</v>
      </c>
      <c r="CR156" s="115" t="s">
        <v>102</v>
      </c>
      <c r="CS156" s="116"/>
      <c r="CT156" s="117" t="s">
        <v>109</v>
      </c>
      <c r="CU156" s="117" t="s">
        <v>109</v>
      </c>
      <c r="CV156" s="83">
        <v>152</v>
      </c>
      <c r="CW156" s="83" t="s">
        <v>108</v>
      </c>
      <c r="CX156" s="83">
        <v>152</v>
      </c>
      <c r="CY156" s="83" t="s">
        <v>108</v>
      </c>
      <c r="CZ156" s="83">
        <v>6480</v>
      </c>
      <c r="DA156" s="83" t="s">
        <v>419</v>
      </c>
      <c r="DB156" s="83" t="s">
        <v>130</v>
      </c>
      <c r="DC156" s="83" t="s">
        <v>499</v>
      </c>
      <c r="DD156" s="83">
        <v>1201</v>
      </c>
      <c r="DE156" s="83" t="s">
        <v>444</v>
      </c>
      <c r="DF156" s="83" t="s">
        <v>130</v>
      </c>
      <c r="DG156" s="83" t="s">
        <v>499</v>
      </c>
      <c r="DH156" s="83"/>
      <c r="DI156" s="83">
        <v>0</v>
      </c>
      <c r="DJ156" s="83">
        <v>1</v>
      </c>
      <c r="DK156" s="83">
        <v>0</v>
      </c>
      <c r="DL156" s="83">
        <v>0</v>
      </c>
      <c r="DM156" s="83">
        <v>0</v>
      </c>
      <c r="DN156" s="83">
        <v>0</v>
      </c>
      <c r="DO156" s="83">
        <v>0</v>
      </c>
      <c r="DP156" s="83">
        <v>0</v>
      </c>
      <c r="DQ156" s="83">
        <v>0</v>
      </c>
      <c r="DR156" s="83">
        <v>0</v>
      </c>
      <c r="DS156" s="83">
        <v>0</v>
      </c>
      <c r="DT156" s="83">
        <v>3</v>
      </c>
      <c r="DU156" s="83">
        <v>3</v>
      </c>
      <c r="DV156" s="83">
        <v>0</v>
      </c>
      <c r="DW156" s="83">
        <v>0</v>
      </c>
      <c r="DX156" s="83">
        <v>3</v>
      </c>
      <c r="DY156" s="85">
        <v>43798</v>
      </c>
      <c r="DZ156" s="83" t="s">
        <v>4203</v>
      </c>
      <c r="EA156" s="83" t="s">
        <v>102</v>
      </c>
      <c r="EB156" s="83" t="s">
        <v>482</v>
      </c>
      <c r="EC156" s="83">
        <v>152</v>
      </c>
      <c r="ED156" s="83" t="s">
        <v>483</v>
      </c>
      <c r="EE156" s="83">
        <v>1</v>
      </c>
      <c r="EF156" s="83">
        <v>0</v>
      </c>
      <c r="EG156" s="83">
        <v>0</v>
      </c>
      <c r="EH156" s="83" t="s">
        <v>109</v>
      </c>
      <c r="EI156" s="83" t="s">
        <v>108</v>
      </c>
      <c r="EJ156" s="83" t="s">
        <v>583</v>
      </c>
      <c r="EK156" s="83">
        <v>0</v>
      </c>
      <c r="EL156" s="83">
        <v>0</v>
      </c>
      <c r="EM156" s="83">
        <v>1</v>
      </c>
      <c r="EN156" s="83" t="s">
        <v>497</v>
      </c>
      <c r="EO156" s="83"/>
      <c r="EP156" s="83" t="s">
        <v>436</v>
      </c>
      <c r="EQ156" s="136">
        <v>1</v>
      </c>
      <c r="ER156" s="136">
        <v>1</v>
      </c>
      <c r="ES156" s="136">
        <v>1</v>
      </c>
      <c r="ET156" s="136">
        <v>1</v>
      </c>
      <c r="EU156" s="215" t="s">
        <v>269</v>
      </c>
      <c r="EV156" s="136">
        <v>1</v>
      </c>
      <c r="EW156" s="136">
        <v>1</v>
      </c>
      <c r="EX156" s="136">
        <v>1</v>
      </c>
      <c r="EY156" s="136">
        <v>1</v>
      </c>
      <c r="EZ156" s="136">
        <v>1</v>
      </c>
      <c r="FP156" s="215" t="s">
        <v>592</v>
      </c>
      <c r="FQ156" s="136" t="b">
        <v>1</v>
      </c>
      <c r="FR156" s="136" t="b">
        <v>1</v>
      </c>
      <c r="FS156" s="136" t="b">
        <v>1</v>
      </c>
      <c r="FT156" s="136" t="b">
        <v>1</v>
      </c>
      <c r="FX156" s="215" t="s">
        <v>269</v>
      </c>
    </row>
    <row r="157" spans="1:180" ht="60" customHeight="1" x14ac:dyDescent="0.55000000000000004">
      <c r="A157" s="83" t="s">
        <v>130</v>
      </c>
      <c r="B157" s="83" t="s">
        <v>98</v>
      </c>
      <c r="C157" s="136">
        <v>697592</v>
      </c>
      <c r="D157" s="207" t="s">
        <v>629</v>
      </c>
      <c r="E157" s="208" t="s">
        <v>634</v>
      </c>
      <c r="F157" s="83" t="s">
        <v>108</v>
      </c>
      <c r="G157" s="85">
        <v>26341</v>
      </c>
      <c r="H157" s="83" t="s">
        <v>102</v>
      </c>
      <c r="I157" s="85">
        <v>34633</v>
      </c>
      <c r="J157" s="83" t="s">
        <v>228</v>
      </c>
      <c r="K157" s="216">
        <v>185168123975</v>
      </c>
      <c r="L157" s="83" t="s">
        <v>191</v>
      </c>
      <c r="M157" s="85">
        <v>43642</v>
      </c>
      <c r="N157" s="83">
        <v>-66.6666666666666</v>
      </c>
      <c r="O157" s="83" t="s">
        <v>193</v>
      </c>
      <c r="P157" s="83" t="s">
        <v>181</v>
      </c>
      <c r="Q157" s="208" t="s">
        <v>5656</v>
      </c>
      <c r="R157" s="83" t="s">
        <v>102</v>
      </c>
      <c r="S157" s="83" t="s">
        <v>102</v>
      </c>
      <c r="T157" s="83" t="s">
        <v>131</v>
      </c>
      <c r="U157" s="83" t="s">
        <v>9298</v>
      </c>
      <c r="V157" s="83" t="s">
        <v>104</v>
      </c>
      <c r="W157" s="83" t="s">
        <v>105</v>
      </c>
      <c r="X157" s="86" t="s">
        <v>5656</v>
      </c>
      <c r="Y157" s="87" t="s">
        <v>102</v>
      </c>
      <c r="Z157" s="87" t="s">
        <v>102</v>
      </c>
      <c r="AA157" s="87" t="s">
        <v>131</v>
      </c>
      <c r="AB157" s="87" t="s">
        <v>9298</v>
      </c>
      <c r="AC157" s="87" t="s">
        <v>104</v>
      </c>
      <c r="AD157" s="87" t="s">
        <v>105</v>
      </c>
      <c r="AE157" s="87" t="s">
        <v>106</v>
      </c>
      <c r="AF157" s="86" t="s">
        <v>5656</v>
      </c>
      <c r="AG157" s="87" t="s">
        <v>177</v>
      </c>
      <c r="AH157" s="87" t="s">
        <v>9298</v>
      </c>
      <c r="AI157" s="87" t="s">
        <v>104</v>
      </c>
      <c r="AJ157" s="87" t="s">
        <v>204</v>
      </c>
      <c r="AK157" s="88"/>
      <c r="AL157" s="83" t="s">
        <v>107</v>
      </c>
      <c r="AM157" s="89" t="s">
        <v>454</v>
      </c>
      <c r="AN157" s="90" t="s">
        <v>416</v>
      </c>
      <c r="AO157" s="91" t="s">
        <v>643</v>
      </c>
      <c r="AP157" s="90">
        <v>8.3333333333333108</v>
      </c>
      <c r="AQ157" s="92" t="s">
        <v>102</v>
      </c>
      <c r="AR157" s="93" t="s">
        <v>102</v>
      </c>
      <c r="AS157" s="93" t="s">
        <v>102</v>
      </c>
      <c r="AT157" s="93" t="s">
        <v>102</v>
      </c>
      <c r="AU157" s="210" t="s">
        <v>645</v>
      </c>
      <c r="AV157" s="93" t="s">
        <v>185</v>
      </c>
      <c r="AW157" s="94" t="s">
        <v>102</v>
      </c>
      <c r="AX157" s="93" t="s">
        <v>105</v>
      </c>
      <c r="AY157" s="95" t="s">
        <v>104</v>
      </c>
      <c r="AZ157" s="93" t="s">
        <v>102</v>
      </c>
      <c r="BA157" s="93" t="s">
        <v>102</v>
      </c>
      <c r="BB157" s="93" t="s">
        <v>102</v>
      </c>
      <c r="BC157" s="93" t="s">
        <v>102</v>
      </c>
      <c r="BD157" s="96" t="s">
        <v>102</v>
      </c>
      <c r="BE157" s="90">
        <v>-67.6666666666667</v>
      </c>
      <c r="BF157" s="93" t="s">
        <v>102</v>
      </c>
      <c r="BG157" s="93" t="s">
        <v>102</v>
      </c>
      <c r="BH157" s="93" t="s">
        <v>102</v>
      </c>
      <c r="BI157" s="93" t="s">
        <v>102</v>
      </c>
      <c r="BJ157" s="210" t="s">
        <v>643</v>
      </c>
      <c r="BK157" s="93" t="s">
        <v>196</v>
      </c>
      <c r="BL157" s="97" t="s">
        <v>102</v>
      </c>
      <c r="BM157" s="93" t="s">
        <v>105</v>
      </c>
      <c r="BN157" s="93" t="s">
        <v>596</v>
      </c>
      <c r="BO157" s="93" t="s">
        <v>102</v>
      </c>
      <c r="BP157" s="98" t="s">
        <v>102</v>
      </c>
      <c r="BQ157" s="93" t="s">
        <v>102</v>
      </c>
      <c r="BR157" s="93" t="s">
        <v>102</v>
      </c>
      <c r="BS157" s="93" t="s">
        <v>102</v>
      </c>
      <c r="BT157" s="99" t="s">
        <v>591</v>
      </c>
      <c r="BU157" s="100" t="s">
        <v>10858</v>
      </c>
      <c r="BV157" s="101" t="s">
        <v>471</v>
      </c>
      <c r="BW157" s="136"/>
      <c r="BX157" s="103" t="s">
        <v>565</v>
      </c>
      <c r="BY157" s="104" t="s">
        <v>190</v>
      </c>
      <c r="BZ157" s="136"/>
      <c r="CA157" s="83" t="s">
        <v>599</v>
      </c>
      <c r="CB157" s="106" t="s">
        <v>647</v>
      </c>
      <c r="CC157" s="106" t="s">
        <v>6860</v>
      </c>
      <c r="CD157" s="107"/>
      <c r="CE157" s="108" t="s">
        <v>107</v>
      </c>
      <c r="CF157" s="108" t="s">
        <v>107</v>
      </c>
      <c r="CG157" s="109"/>
      <c r="CH157" s="110" t="s">
        <v>107</v>
      </c>
      <c r="CI157" s="111"/>
      <c r="CJ157" s="112">
        <v>6710</v>
      </c>
      <c r="CK157" s="113">
        <v>86</v>
      </c>
      <c r="CL157" s="114" t="s">
        <v>134</v>
      </c>
      <c r="CM157" s="114" t="s">
        <v>108</v>
      </c>
      <c r="CN157" s="114"/>
      <c r="CO157" s="115" t="s">
        <v>102</v>
      </c>
      <c r="CP157" s="115" t="s">
        <v>102</v>
      </c>
      <c r="CQ157" s="115" t="s">
        <v>102</v>
      </c>
      <c r="CR157" s="115" t="s">
        <v>102</v>
      </c>
      <c r="CS157" s="116"/>
      <c r="CT157" s="117" t="s">
        <v>109</v>
      </c>
      <c r="CU157" s="117" t="s">
        <v>109</v>
      </c>
      <c r="CV157" s="83">
        <v>153</v>
      </c>
      <c r="CW157" s="83" t="s">
        <v>108</v>
      </c>
      <c r="CX157" s="83">
        <v>153</v>
      </c>
      <c r="CY157" s="83" t="s">
        <v>108</v>
      </c>
      <c r="CZ157" s="83">
        <v>6481</v>
      </c>
      <c r="DA157" s="83" t="s">
        <v>419</v>
      </c>
      <c r="DB157" s="83" t="s">
        <v>130</v>
      </c>
      <c r="DC157" s="83" t="s">
        <v>499</v>
      </c>
      <c r="DD157" s="83">
        <v>1202</v>
      </c>
      <c r="DE157" s="83" t="s">
        <v>444</v>
      </c>
      <c r="DF157" s="83" t="s">
        <v>130</v>
      </c>
      <c r="DG157" s="83" t="s">
        <v>499</v>
      </c>
      <c r="DH157" s="83"/>
      <c r="DI157" s="83">
        <v>0</v>
      </c>
      <c r="DJ157" s="83">
        <v>1</v>
      </c>
      <c r="DK157" s="83">
        <v>0</v>
      </c>
      <c r="DL157" s="83">
        <v>0</v>
      </c>
      <c r="DM157" s="83">
        <v>0</v>
      </c>
      <c r="DN157" s="83">
        <v>0</v>
      </c>
      <c r="DO157" s="83">
        <v>0</v>
      </c>
      <c r="DP157" s="83">
        <v>0</v>
      </c>
      <c r="DQ157" s="83">
        <v>0</v>
      </c>
      <c r="DR157" s="83">
        <v>0</v>
      </c>
      <c r="DS157" s="83">
        <v>0</v>
      </c>
      <c r="DT157" s="83">
        <v>3</v>
      </c>
      <c r="DU157" s="83">
        <v>3</v>
      </c>
      <c r="DV157" s="83">
        <v>0</v>
      </c>
      <c r="DW157" s="83">
        <v>0</v>
      </c>
      <c r="DX157" s="83">
        <v>3</v>
      </c>
      <c r="DY157" s="85">
        <v>43799</v>
      </c>
      <c r="DZ157" s="83" t="s">
        <v>4204</v>
      </c>
      <c r="EA157" s="83" t="s">
        <v>102</v>
      </c>
      <c r="EB157" s="83" t="s">
        <v>482</v>
      </c>
      <c r="EC157" s="83">
        <v>153</v>
      </c>
      <c r="ED157" s="83" t="s">
        <v>483</v>
      </c>
      <c r="EE157" s="83">
        <v>1</v>
      </c>
      <c r="EF157" s="83">
        <v>0</v>
      </c>
      <c r="EG157" s="83">
        <v>0</v>
      </c>
      <c r="EH157" s="83" t="s">
        <v>109</v>
      </c>
      <c r="EI157" s="83" t="s">
        <v>108</v>
      </c>
      <c r="EJ157" s="83" t="s">
        <v>583</v>
      </c>
      <c r="EK157" s="83">
        <v>0</v>
      </c>
      <c r="EL157" s="83">
        <v>0</v>
      </c>
      <c r="EM157" s="83">
        <v>1</v>
      </c>
      <c r="EN157" s="83" t="s">
        <v>497</v>
      </c>
      <c r="EO157" s="83"/>
      <c r="EP157" s="83" t="s">
        <v>436</v>
      </c>
      <c r="EQ157" s="136">
        <v>1</v>
      </c>
      <c r="ER157" s="136">
        <v>1</v>
      </c>
      <c r="ES157" s="136">
        <v>1</v>
      </c>
      <c r="ET157" s="136">
        <v>1</v>
      </c>
      <c r="EU157" s="215" t="s">
        <v>269</v>
      </c>
      <c r="EV157" s="136">
        <v>1</v>
      </c>
      <c r="EW157" s="136">
        <v>1</v>
      </c>
      <c r="EX157" s="136">
        <v>1</v>
      </c>
      <c r="EY157" s="136">
        <v>1</v>
      </c>
      <c r="EZ157" s="136">
        <v>1</v>
      </c>
      <c r="FP157" s="215" t="s">
        <v>592</v>
      </c>
      <c r="FQ157" s="136" t="b">
        <v>1</v>
      </c>
      <c r="FR157" s="136" t="b">
        <v>1</v>
      </c>
      <c r="FS157" s="136" t="b">
        <v>1</v>
      </c>
      <c r="FT157" s="136" t="b">
        <v>1</v>
      </c>
      <c r="FX157" s="215" t="s">
        <v>269</v>
      </c>
    </row>
    <row r="158" spans="1:180" ht="60" customHeight="1" x14ac:dyDescent="0.55000000000000004">
      <c r="A158" s="83" t="s">
        <v>130</v>
      </c>
      <c r="B158" s="83" t="s">
        <v>98</v>
      </c>
      <c r="C158" s="136">
        <v>683396</v>
      </c>
      <c r="D158" s="207" t="s">
        <v>627</v>
      </c>
      <c r="E158" s="208" t="s">
        <v>630</v>
      </c>
      <c r="F158" s="83" t="s">
        <v>108</v>
      </c>
      <c r="G158" s="85">
        <v>20621</v>
      </c>
      <c r="H158" s="83" t="s">
        <v>102</v>
      </c>
      <c r="I158" s="85">
        <v>39794</v>
      </c>
      <c r="J158" s="83" t="s">
        <v>228</v>
      </c>
      <c r="K158" s="216">
        <v>514323481315</v>
      </c>
      <c r="L158" s="83" t="s">
        <v>191</v>
      </c>
      <c r="M158" s="85">
        <v>43631</v>
      </c>
      <c r="N158" s="83">
        <v>-71.6666666666666</v>
      </c>
      <c r="O158" s="83" t="s">
        <v>180</v>
      </c>
      <c r="P158" s="83" t="s">
        <v>181</v>
      </c>
      <c r="Q158" s="208" t="s">
        <v>5660</v>
      </c>
      <c r="R158" s="83" t="s">
        <v>102</v>
      </c>
      <c r="S158" s="83" t="s">
        <v>102</v>
      </c>
      <c r="T158" s="83" t="s">
        <v>199</v>
      </c>
      <c r="U158" s="83" t="s">
        <v>9299</v>
      </c>
      <c r="V158" s="83" t="s">
        <v>104</v>
      </c>
      <c r="W158" s="83" t="s">
        <v>105</v>
      </c>
      <c r="X158" s="86" t="s">
        <v>5660</v>
      </c>
      <c r="Y158" s="87" t="s">
        <v>102</v>
      </c>
      <c r="Z158" s="87" t="s">
        <v>102</v>
      </c>
      <c r="AA158" s="87" t="s">
        <v>199</v>
      </c>
      <c r="AB158" s="87" t="s">
        <v>9299</v>
      </c>
      <c r="AC158" s="87" t="s">
        <v>104</v>
      </c>
      <c r="AD158" s="87" t="s">
        <v>105</v>
      </c>
      <c r="AE158" s="87" t="s">
        <v>106</v>
      </c>
      <c r="AF158" s="86" t="s">
        <v>5660</v>
      </c>
      <c r="AG158" s="87" t="s">
        <v>489</v>
      </c>
      <c r="AH158" s="87" t="s">
        <v>9300</v>
      </c>
      <c r="AI158" s="87" t="s">
        <v>104</v>
      </c>
      <c r="AJ158" s="87" t="s">
        <v>204</v>
      </c>
      <c r="AK158" s="88"/>
      <c r="AL158" s="83" t="s">
        <v>107</v>
      </c>
      <c r="AM158" s="89" t="s">
        <v>454</v>
      </c>
      <c r="AN158" s="90" t="s">
        <v>416</v>
      </c>
      <c r="AO158" s="91" t="s">
        <v>641</v>
      </c>
      <c r="AP158" s="90">
        <v>8.3333333333333108</v>
      </c>
      <c r="AQ158" s="92" t="s">
        <v>211</v>
      </c>
      <c r="AR158" s="93" t="s">
        <v>102</v>
      </c>
      <c r="AS158" s="93" t="s">
        <v>102</v>
      </c>
      <c r="AT158" s="93" t="s">
        <v>102</v>
      </c>
      <c r="AU158" s="210" t="s">
        <v>641</v>
      </c>
      <c r="AV158" s="93" t="s">
        <v>192</v>
      </c>
      <c r="AW158" s="94" t="s">
        <v>102</v>
      </c>
      <c r="AX158" s="93" t="s">
        <v>105</v>
      </c>
      <c r="AY158" s="95" t="s">
        <v>188</v>
      </c>
      <c r="AZ158" s="93" t="s">
        <v>102</v>
      </c>
      <c r="BA158" s="93" t="s">
        <v>9301</v>
      </c>
      <c r="BB158" s="93" t="s">
        <v>102</v>
      </c>
      <c r="BC158" s="93" t="s">
        <v>102</v>
      </c>
      <c r="BD158" s="96" t="s">
        <v>102</v>
      </c>
      <c r="BE158" s="90">
        <v>-68.1666666666667</v>
      </c>
      <c r="BF158" s="93" t="s">
        <v>211</v>
      </c>
      <c r="BG158" s="93" t="s">
        <v>102</v>
      </c>
      <c r="BH158" s="93" t="s">
        <v>102</v>
      </c>
      <c r="BI158" s="93" t="s">
        <v>102</v>
      </c>
      <c r="BJ158" s="210" t="s">
        <v>646</v>
      </c>
      <c r="BK158" s="93" t="s">
        <v>182</v>
      </c>
      <c r="BL158" s="97" t="s">
        <v>102</v>
      </c>
      <c r="BM158" s="93" t="s">
        <v>105</v>
      </c>
      <c r="BN158" s="93" t="s">
        <v>104</v>
      </c>
      <c r="BO158" s="93" t="s">
        <v>102</v>
      </c>
      <c r="BP158" s="98">
        <v>20180258</v>
      </c>
      <c r="BQ158" s="93" t="s">
        <v>102</v>
      </c>
      <c r="BR158" s="93" t="s">
        <v>102</v>
      </c>
      <c r="BS158" s="93" t="s">
        <v>102</v>
      </c>
      <c r="BT158" s="99" t="s">
        <v>591</v>
      </c>
      <c r="BU158" s="100" t="s">
        <v>10859</v>
      </c>
      <c r="BV158" s="101" t="s">
        <v>471</v>
      </c>
      <c r="BW158" s="136"/>
      <c r="BX158" s="103" t="s">
        <v>565</v>
      </c>
      <c r="BY158" s="104" t="s">
        <v>190</v>
      </c>
      <c r="BZ158" s="136"/>
      <c r="CA158" s="83" t="s">
        <v>599</v>
      </c>
      <c r="CB158" s="106" t="s">
        <v>647</v>
      </c>
      <c r="CC158" s="106" t="s">
        <v>6872</v>
      </c>
      <c r="CD158" s="107"/>
      <c r="CE158" s="108" t="s">
        <v>107</v>
      </c>
      <c r="CF158" s="108" t="s">
        <v>107</v>
      </c>
      <c r="CG158" s="109"/>
      <c r="CH158" s="110" t="s">
        <v>107</v>
      </c>
      <c r="CI158" s="111"/>
      <c r="CJ158" s="112">
        <v>6710</v>
      </c>
      <c r="CK158" s="113">
        <v>86</v>
      </c>
      <c r="CL158" s="114" t="s">
        <v>134</v>
      </c>
      <c r="CM158" s="114" t="s">
        <v>108</v>
      </c>
      <c r="CN158" s="114"/>
      <c r="CO158" s="115" t="s">
        <v>102</v>
      </c>
      <c r="CP158" s="115" t="s">
        <v>102</v>
      </c>
      <c r="CQ158" s="115" t="s">
        <v>102</v>
      </c>
      <c r="CR158" s="115" t="s">
        <v>102</v>
      </c>
      <c r="CS158" s="116"/>
      <c r="CT158" s="117" t="s">
        <v>109</v>
      </c>
      <c r="CU158" s="117" t="s">
        <v>109</v>
      </c>
      <c r="CV158" s="83">
        <v>154</v>
      </c>
      <c r="CW158" s="83" t="s">
        <v>108</v>
      </c>
      <c r="CX158" s="83">
        <v>154</v>
      </c>
      <c r="CY158" s="83" t="s">
        <v>108</v>
      </c>
      <c r="CZ158" s="83">
        <v>6482</v>
      </c>
      <c r="DA158" s="83" t="s">
        <v>419</v>
      </c>
      <c r="DB158" s="83" t="s">
        <v>130</v>
      </c>
      <c r="DC158" s="83" t="s">
        <v>499</v>
      </c>
      <c r="DD158" s="83">
        <v>1203</v>
      </c>
      <c r="DE158" s="83" t="s">
        <v>444</v>
      </c>
      <c r="DF158" s="83" t="s">
        <v>130</v>
      </c>
      <c r="DG158" s="83" t="s">
        <v>499</v>
      </c>
      <c r="DH158" s="83"/>
      <c r="DI158" s="83">
        <v>0</v>
      </c>
      <c r="DJ158" s="83">
        <v>1</v>
      </c>
      <c r="DK158" s="83">
        <v>0</v>
      </c>
      <c r="DL158" s="83">
        <v>0</v>
      </c>
      <c r="DM158" s="83">
        <v>0</v>
      </c>
      <c r="DN158" s="83">
        <v>0</v>
      </c>
      <c r="DO158" s="83">
        <v>0</v>
      </c>
      <c r="DP158" s="83">
        <v>0</v>
      </c>
      <c r="DQ158" s="83">
        <v>0</v>
      </c>
      <c r="DR158" s="83">
        <v>0</v>
      </c>
      <c r="DS158" s="83">
        <v>0</v>
      </c>
      <c r="DT158" s="83">
        <v>3</v>
      </c>
      <c r="DU158" s="83">
        <v>3</v>
      </c>
      <c r="DV158" s="83">
        <v>0</v>
      </c>
      <c r="DW158" s="83">
        <v>0</v>
      </c>
      <c r="DX158" s="83">
        <v>3</v>
      </c>
      <c r="DY158" s="85">
        <v>43800</v>
      </c>
      <c r="DZ158" s="83" t="s">
        <v>4205</v>
      </c>
      <c r="EA158" s="83" t="s">
        <v>102</v>
      </c>
      <c r="EB158" s="83" t="s">
        <v>482</v>
      </c>
      <c r="EC158" s="83">
        <v>154</v>
      </c>
      <c r="ED158" s="83" t="s">
        <v>483</v>
      </c>
      <c r="EE158" s="83">
        <v>1</v>
      </c>
      <c r="EF158" s="83">
        <v>0</v>
      </c>
      <c r="EG158" s="83">
        <v>0</v>
      </c>
      <c r="EH158" s="83" t="s">
        <v>109</v>
      </c>
      <c r="EI158" s="83" t="s">
        <v>108</v>
      </c>
      <c r="EJ158" s="83" t="s">
        <v>583</v>
      </c>
      <c r="EK158" s="83">
        <v>0</v>
      </c>
      <c r="EL158" s="83">
        <v>0</v>
      </c>
      <c r="EM158" s="83">
        <v>1</v>
      </c>
      <c r="EN158" s="83" t="s">
        <v>497</v>
      </c>
      <c r="EO158" s="83"/>
      <c r="EP158" s="83" t="s">
        <v>436</v>
      </c>
      <c r="EQ158" s="136">
        <v>1</v>
      </c>
      <c r="ER158" s="136">
        <v>1</v>
      </c>
      <c r="ES158" s="136">
        <v>1</v>
      </c>
      <c r="ET158" s="136">
        <v>1</v>
      </c>
      <c r="EU158" s="215" t="s">
        <v>269</v>
      </c>
      <c r="EV158" s="136">
        <v>1</v>
      </c>
      <c r="EW158" s="136">
        <v>1</v>
      </c>
      <c r="EX158" s="136">
        <v>1</v>
      </c>
      <c r="EY158" s="136">
        <v>1</v>
      </c>
      <c r="EZ158" s="136">
        <v>1</v>
      </c>
      <c r="FP158" s="215" t="s">
        <v>592</v>
      </c>
      <c r="FQ158" s="136" t="b">
        <v>1</v>
      </c>
      <c r="FR158" s="136" t="b">
        <v>1</v>
      </c>
      <c r="FS158" s="136" t="b">
        <v>1</v>
      </c>
      <c r="FT158" s="136" t="b">
        <v>1</v>
      </c>
      <c r="FX158" s="215" t="s">
        <v>269</v>
      </c>
    </row>
    <row r="159" spans="1:180" ht="60" customHeight="1" x14ac:dyDescent="0.55000000000000004">
      <c r="A159" s="83" t="s">
        <v>130</v>
      </c>
      <c r="B159" s="83" t="s">
        <v>98</v>
      </c>
      <c r="C159" s="136">
        <v>677862</v>
      </c>
      <c r="D159" s="207" t="s">
        <v>628</v>
      </c>
      <c r="E159" s="208" t="s">
        <v>633</v>
      </c>
      <c r="F159" s="83" t="s">
        <v>108</v>
      </c>
      <c r="G159" s="85">
        <v>22744</v>
      </c>
      <c r="H159" s="83" t="s">
        <v>102</v>
      </c>
      <c r="I159" s="85">
        <v>39772</v>
      </c>
      <c r="J159" s="83" t="s">
        <v>228</v>
      </c>
      <c r="K159" s="216">
        <v>875539248387</v>
      </c>
      <c r="L159" s="83" t="s">
        <v>191</v>
      </c>
      <c r="M159" s="85">
        <v>43619</v>
      </c>
      <c r="N159" s="83">
        <v>-76.6666666666666</v>
      </c>
      <c r="O159" s="83" t="s">
        <v>193</v>
      </c>
      <c r="P159" s="83" t="s">
        <v>181</v>
      </c>
      <c r="Q159" s="208" t="s">
        <v>5664</v>
      </c>
      <c r="R159" s="83" t="s">
        <v>102</v>
      </c>
      <c r="S159" s="83" t="s">
        <v>102</v>
      </c>
      <c r="T159" s="83" t="s">
        <v>133</v>
      </c>
      <c r="U159" s="83" t="s">
        <v>9302</v>
      </c>
      <c r="V159" s="83" t="s">
        <v>111</v>
      </c>
      <c r="W159" s="83" t="s">
        <v>105</v>
      </c>
      <c r="X159" s="86" t="s">
        <v>5664</v>
      </c>
      <c r="Y159" s="87" t="s">
        <v>102</v>
      </c>
      <c r="Z159" s="87" t="s">
        <v>102</v>
      </c>
      <c r="AA159" s="87" t="s">
        <v>133</v>
      </c>
      <c r="AB159" s="87" t="s">
        <v>9302</v>
      </c>
      <c r="AC159" s="87" t="s">
        <v>111</v>
      </c>
      <c r="AD159" s="87" t="s">
        <v>105</v>
      </c>
      <c r="AE159" s="87" t="s">
        <v>106</v>
      </c>
      <c r="AF159" s="86" t="s">
        <v>5664</v>
      </c>
      <c r="AG159" s="87" t="s">
        <v>486</v>
      </c>
      <c r="AH159" s="87" t="s">
        <v>9302</v>
      </c>
      <c r="AI159" s="87" t="s">
        <v>111</v>
      </c>
      <c r="AJ159" s="87" t="s">
        <v>204</v>
      </c>
      <c r="AK159" s="88"/>
      <c r="AL159" s="83" t="s">
        <v>107</v>
      </c>
      <c r="AM159" s="89" t="s">
        <v>454</v>
      </c>
      <c r="AN159" s="90" t="s">
        <v>416</v>
      </c>
      <c r="AO159" s="91" t="s">
        <v>642</v>
      </c>
      <c r="AP159" s="90">
        <v>8.3333333333333108</v>
      </c>
      <c r="AQ159" s="92" t="s">
        <v>102</v>
      </c>
      <c r="AR159" s="93" t="s">
        <v>102</v>
      </c>
      <c r="AS159" s="93" t="s">
        <v>102</v>
      </c>
      <c r="AT159" s="93" t="s">
        <v>102</v>
      </c>
      <c r="AU159" s="210" t="s">
        <v>644</v>
      </c>
      <c r="AV159" s="93" t="s">
        <v>185</v>
      </c>
      <c r="AW159" s="94" t="s">
        <v>102</v>
      </c>
      <c r="AX159" s="93" t="s">
        <v>183</v>
      </c>
      <c r="AY159" s="95" t="s">
        <v>111</v>
      </c>
      <c r="AZ159" s="93" t="s">
        <v>102</v>
      </c>
      <c r="BA159" s="93" t="s">
        <v>102</v>
      </c>
      <c r="BB159" s="93" t="s">
        <v>102</v>
      </c>
      <c r="BC159" s="93" t="s">
        <v>102</v>
      </c>
      <c r="BD159" s="96" t="s">
        <v>102</v>
      </c>
      <c r="BE159" s="90">
        <v>-68.6666666666667</v>
      </c>
      <c r="BF159" s="93" t="s">
        <v>102</v>
      </c>
      <c r="BG159" s="93" t="s">
        <v>102</v>
      </c>
      <c r="BH159" s="93" t="s">
        <v>102</v>
      </c>
      <c r="BI159" s="93" t="s">
        <v>102</v>
      </c>
      <c r="BJ159" s="210" t="s">
        <v>642</v>
      </c>
      <c r="BK159" s="93" t="s">
        <v>192</v>
      </c>
      <c r="BL159" s="97" t="s">
        <v>102</v>
      </c>
      <c r="BM159" s="93" t="s">
        <v>183</v>
      </c>
      <c r="BN159" s="93" t="s">
        <v>106</v>
      </c>
      <c r="BO159" s="93" t="s">
        <v>102</v>
      </c>
      <c r="BP159" s="98" t="s">
        <v>102</v>
      </c>
      <c r="BQ159" s="93" t="s">
        <v>102</v>
      </c>
      <c r="BR159" s="93" t="s">
        <v>102</v>
      </c>
      <c r="BS159" s="93" t="s">
        <v>102</v>
      </c>
      <c r="BT159" s="99" t="s">
        <v>591</v>
      </c>
      <c r="BU159" s="100" t="s">
        <v>10860</v>
      </c>
      <c r="BV159" s="101" t="s">
        <v>471</v>
      </c>
      <c r="BW159" s="136"/>
      <c r="BX159" s="103" t="s">
        <v>565</v>
      </c>
      <c r="BY159" s="104" t="s">
        <v>190</v>
      </c>
      <c r="BZ159" s="136"/>
      <c r="CA159" s="83" t="s">
        <v>599</v>
      </c>
      <c r="CB159" s="106" t="s">
        <v>647</v>
      </c>
      <c r="CC159" s="106" t="s">
        <v>6884</v>
      </c>
      <c r="CD159" s="107"/>
      <c r="CE159" s="108" t="s">
        <v>107</v>
      </c>
      <c r="CF159" s="108" t="s">
        <v>107</v>
      </c>
      <c r="CG159" s="109"/>
      <c r="CH159" s="110" t="s">
        <v>107</v>
      </c>
      <c r="CI159" s="111"/>
      <c r="CJ159" s="112">
        <v>6710</v>
      </c>
      <c r="CK159" s="113">
        <v>86</v>
      </c>
      <c r="CL159" s="114" t="s">
        <v>134</v>
      </c>
      <c r="CM159" s="114" t="s">
        <v>108</v>
      </c>
      <c r="CN159" s="114"/>
      <c r="CO159" s="115" t="s">
        <v>102</v>
      </c>
      <c r="CP159" s="115" t="s">
        <v>102</v>
      </c>
      <c r="CQ159" s="115" t="s">
        <v>102</v>
      </c>
      <c r="CR159" s="115" t="s">
        <v>102</v>
      </c>
      <c r="CS159" s="116"/>
      <c r="CT159" s="117" t="s">
        <v>109</v>
      </c>
      <c r="CU159" s="117" t="s">
        <v>109</v>
      </c>
      <c r="CV159" s="83">
        <v>155</v>
      </c>
      <c r="CW159" s="83" t="s">
        <v>108</v>
      </c>
      <c r="CX159" s="83">
        <v>155</v>
      </c>
      <c r="CY159" s="83" t="s">
        <v>108</v>
      </c>
      <c r="CZ159" s="83">
        <v>6483</v>
      </c>
      <c r="DA159" s="83" t="s">
        <v>419</v>
      </c>
      <c r="DB159" s="83" t="s">
        <v>130</v>
      </c>
      <c r="DC159" s="83" t="s">
        <v>499</v>
      </c>
      <c r="DD159" s="83">
        <v>1204</v>
      </c>
      <c r="DE159" s="83" t="s">
        <v>444</v>
      </c>
      <c r="DF159" s="83" t="s">
        <v>130</v>
      </c>
      <c r="DG159" s="83" t="s">
        <v>499</v>
      </c>
      <c r="DH159" s="83"/>
      <c r="DI159" s="83">
        <v>0</v>
      </c>
      <c r="DJ159" s="83">
        <v>1</v>
      </c>
      <c r="DK159" s="83">
        <v>0</v>
      </c>
      <c r="DL159" s="83">
        <v>0</v>
      </c>
      <c r="DM159" s="83">
        <v>0</v>
      </c>
      <c r="DN159" s="83">
        <v>0</v>
      </c>
      <c r="DO159" s="83">
        <v>0</v>
      </c>
      <c r="DP159" s="83">
        <v>0</v>
      </c>
      <c r="DQ159" s="83">
        <v>0</v>
      </c>
      <c r="DR159" s="83">
        <v>0</v>
      </c>
      <c r="DS159" s="83">
        <v>0</v>
      </c>
      <c r="DT159" s="83">
        <v>3</v>
      </c>
      <c r="DU159" s="83">
        <v>3</v>
      </c>
      <c r="DV159" s="83">
        <v>0</v>
      </c>
      <c r="DW159" s="83">
        <v>0</v>
      </c>
      <c r="DX159" s="83">
        <v>3</v>
      </c>
      <c r="DY159" s="85">
        <v>43801</v>
      </c>
      <c r="DZ159" s="83" t="s">
        <v>4206</v>
      </c>
      <c r="EA159" s="83" t="s">
        <v>102</v>
      </c>
      <c r="EB159" s="83" t="s">
        <v>482</v>
      </c>
      <c r="EC159" s="83">
        <v>155</v>
      </c>
      <c r="ED159" s="83" t="s">
        <v>483</v>
      </c>
      <c r="EE159" s="83">
        <v>1</v>
      </c>
      <c r="EF159" s="83">
        <v>0</v>
      </c>
      <c r="EG159" s="83">
        <v>0</v>
      </c>
      <c r="EH159" s="83" t="s">
        <v>109</v>
      </c>
      <c r="EI159" s="83" t="s">
        <v>108</v>
      </c>
      <c r="EJ159" s="83" t="s">
        <v>583</v>
      </c>
      <c r="EK159" s="83">
        <v>0</v>
      </c>
      <c r="EL159" s="83">
        <v>0</v>
      </c>
      <c r="EM159" s="83">
        <v>1</v>
      </c>
      <c r="EN159" s="83" t="s">
        <v>497</v>
      </c>
      <c r="EO159" s="83"/>
      <c r="EP159" s="83" t="s">
        <v>436</v>
      </c>
      <c r="EQ159" s="136">
        <v>1</v>
      </c>
      <c r="ER159" s="136">
        <v>1</v>
      </c>
      <c r="ES159" s="136">
        <v>1</v>
      </c>
      <c r="ET159" s="136">
        <v>1</v>
      </c>
      <c r="EU159" s="215" t="s">
        <v>269</v>
      </c>
      <c r="EV159" s="136">
        <v>1</v>
      </c>
      <c r="EW159" s="136">
        <v>1</v>
      </c>
      <c r="EX159" s="136">
        <v>1</v>
      </c>
      <c r="EY159" s="136">
        <v>1</v>
      </c>
      <c r="EZ159" s="136">
        <v>1</v>
      </c>
      <c r="FP159" s="215" t="s">
        <v>592</v>
      </c>
      <c r="FQ159" s="136" t="b">
        <v>1</v>
      </c>
      <c r="FR159" s="136" t="b">
        <v>1</v>
      </c>
      <c r="FS159" s="136" t="b">
        <v>1</v>
      </c>
      <c r="FT159" s="136" t="b">
        <v>1</v>
      </c>
      <c r="FX159" s="215" t="s">
        <v>269</v>
      </c>
    </row>
    <row r="160" spans="1:180" ht="60" customHeight="1" x14ac:dyDescent="0.55000000000000004">
      <c r="A160" s="83" t="s">
        <v>130</v>
      </c>
      <c r="B160" s="83" t="s">
        <v>98</v>
      </c>
      <c r="C160" s="136">
        <v>651933</v>
      </c>
      <c r="D160" s="207" t="s">
        <v>629</v>
      </c>
      <c r="E160" s="208" t="s">
        <v>634</v>
      </c>
      <c r="F160" s="83" t="s">
        <v>108</v>
      </c>
      <c r="G160" s="85">
        <v>26341</v>
      </c>
      <c r="H160" s="83" t="s">
        <v>102</v>
      </c>
      <c r="I160" s="85">
        <v>34633</v>
      </c>
      <c r="J160" s="83" t="s">
        <v>228</v>
      </c>
      <c r="K160" s="216">
        <v>768515295777</v>
      </c>
      <c r="L160" s="83" t="s">
        <v>191</v>
      </c>
      <c r="M160" s="85">
        <v>43642</v>
      </c>
      <c r="N160" s="83">
        <v>-81.6666666666666</v>
      </c>
      <c r="O160" s="83" t="s">
        <v>193</v>
      </c>
      <c r="P160" s="83" t="s">
        <v>181</v>
      </c>
      <c r="Q160" s="208" t="s">
        <v>5668</v>
      </c>
      <c r="R160" s="83" t="s">
        <v>102</v>
      </c>
      <c r="S160" s="83" t="s">
        <v>102</v>
      </c>
      <c r="T160" s="83" t="s">
        <v>131</v>
      </c>
      <c r="U160" s="83" t="s">
        <v>9303</v>
      </c>
      <c r="V160" s="83" t="s">
        <v>104</v>
      </c>
      <c r="W160" s="83" t="s">
        <v>105</v>
      </c>
      <c r="X160" s="86" t="s">
        <v>5668</v>
      </c>
      <c r="Y160" s="87" t="s">
        <v>102</v>
      </c>
      <c r="Z160" s="87" t="s">
        <v>102</v>
      </c>
      <c r="AA160" s="87" t="s">
        <v>131</v>
      </c>
      <c r="AB160" s="87" t="s">
        <v>9303</v>
      </c>
      <c r="AC160" s="87" t="s">
        <v>104</v>
      </c>
      <c r="AD160" s="87" t="s">
        <v>105</v>
      </c>
      <c r="AE160" s="87" t="s">
        <v>106</v>
      </c>
      <c r="AF160" s="86" t="s">
        <v>5668</v>
      </c>
      <c r="AG160" s="87" t="s">
        <v>177</v>
      </c>
      <c r="AH160" s="87" t="s">
        <v>9303</v>
      </c>
      <c r="AI160" s="87" t="s">
        <v>104</v>
      </c>
      <c r="AJ160" s="87" t="s">
        <v>204</v>
      </c>
      <c r="AK160" s="88"/>
      <c r="AL160" s="83" t="s">
        <v>107</v>
      </c>
      <c r="AM160" s="89" t="s">
        <v>454</v>
      </c>
      <c r="AN160" s="90" t="s">
        <v>416</v>
      </c>
      <c r="AO160" s="91" t="s">
        <v>643</v>
      </c>
      <c r="AP160" s="90">
        <v>8.3333333333333108</v>
      </c>
      <c r="AQ160" s="92" t="s">
        <v>102</v>
      </c>
      <c r="AR160" s="93" t="s">
        <v>102</v>
      </c>
      <c r="AS160" s="93" t="s">
        <v>102</v>
      </c>
      <c r="AT160" s="93" t="s">
        <v>102</v>
      </c>
      <c r="AU160" s="210" t="s">
        <v>645</v>
      </c>
      <c r="AV160" s="93" t="s">
        <v>185</v>
      </c>
      <c r="AW160" s="94" t="s">
        <v>102</v>
      </c>
      <c r="AX160" s="93" t="s">
        <v>105</v>
      </c>
      <c r="AY160" s="95" t="s">
        <v>104</v>
      </c>
      <c r="AZ160" s="93" t="s">
        <v>102</v>
      </c>
      <c r="BA160" s="93" t="s">
        <v>102</v>
      </c>
      <c r="BB160" s="93" t="s">
        <v>102</v>
      </c>
      <c r="BC160" s="93" t="s">
        <v>102</v>
      </c>
      <c r="BD160" s="96" t="s">
        <v>102</v>
      </c>
      <c r="BE160" s="90">
        <v>-69.1666666666667</v>
      </c>
      <c r="BF160" s="93" t="s">
        <v>102</v>
      </c>
      <c r="BG160" s="93" t="s">
        <v>102</v>
      </c>
      <c r="BH160" s="93" t="s">
        <v>102</v>
      </c>
      <c r="BI160" s="93" t="s">
        <v>102</v>
      </c>
      <c r="BJ160" s="210" t="s">
        <v>643</v>
      </c>
      <c r="BK160" s="93" t="s">
        <v>196</v>
      </c>
      <c r="BL160" s="97" t="s">
        <v>102</v>
      </c>
      <c r="BM160" s="93" t="s">
        <v>105</v>
      </c>
      <c r="BN160" s="93" t="s">
        <v>596</v>
      </c>
      <c r="BO160" s="93" t="s">
        <v>102</v>
      </c>
      <c r="BP160" s="98" t="s">
        <v>102</v>
      </c>
      <c r="BQ160" s="93" t="s">
        <v>102</v>
      </c>
      <c r="BR160" s="93" t="s">
        <v>102</v>
      </c>
      <c r="BS160" s="93" t="s">
        <v>102</v>
      </c>
      <c r="BT160" s="99" t="s">
        <v>591</v>
      </c>
      <c r="BU160" s="100" t="s">
        <v>10861</v>
      </c>
      <c r="BV160" s="101" t="s">
        <v>471</v>
      </c>
      <c r="BW160" s="136"/>
      <c r="BX160" s="103" t="s">
        <v>565</v>
      </c>
      <c r="BY160" s="104" t="s">
        <v>190</v>
      </c>
      <c r="BZ160" s="136"/>
      <c r="CA160" s="83" t="s">
        <v>599</v>
      </c>
      <c r="CB160" s="106" t="s">
        <v>647</v>
      </c>
      <c r="CC160" s="106" t="s">
        <v>6896</v>
      </c>
      <c r="CD160" s="107"/>
      <c r="CE160" s="108" t="s">
        <v>107</v>
      </c>
      <c r="CF160" s="108" t="s">
        <v>107</v>
      </c>
      <c r="CG160" s="109"/>
      <c r="CH160" s="110" t="s">
        <v>107</v>
      </c>
      <c r="CI160" s="111"/>
      <c r="CJ160" s="112">
        <v>6710</v>
      </c>
      <c r="CK160" s="113">
        <v>86</v>
      </c>
      <c r="CL160" s="114" t="s">
        <v>134</v>
      </c>
      <c r="CM160" s="114" t="s">
        <v>108</v>
      </c>
      <c r="CN160" s="114"/>
      <c r="CO160" s="115" t="s">
        <v>102</v>
      </c>
      <c r="CP160" s="115" t="s">
        <v>102</v>
      </c>
      <c r="CQ160" s="115" t="s">
        <v>102</v>
      </c>
      <c r="CR160" s="115" t="s">
        <v>102</v>
      </c>
      <c r="CS160" s="116"/>
      <c r="CT160" s="117" t="s">
        <v>109</v>
      </c>
      <c r="CU160" s="117" t="s">
        <v>109</v>
      </c>
      <c r="CV160" s="83">
        <v>156</v>
      </c>
      <c r="CW160" s="83" t="s">
        <v>108</v>
      </c>
      <c r="CX160" s="83">
        <v>156</v>
      </c>
      <c r="CY160" s="83" t="s">
        <v>108</v>
      </c>
      <c r="CZ160" s="83">
        <v>6484</v>
      </c>
      <c r="DA160" s="83" t="s">
        <v>419</v>
      </c>
      <c r="DB160" s="83" t="s">
        <v>130</v>
      </c>
      <c r="DC160" s="83" t="s">
        <v>499</v>
      </c>
      <c r="DD160" s="83">
        <v>1205</v>
      </c>
      <c r="DE160" s="83" t="s">
        <v>444</v>
      </c>
      <c r="DF160" s="83" t="s">
        <v>130</v>
      </c>
      <c r="DG160" s="83" t="s">
        <v>499</v>
      </c>
      <c r="DH160" s="83"/>
      <c r="DI160" s="83">
        <v>0</v>
      </c>
      <c r="DJ160" s="83">
        <v>1</v>
      </c>
      <c r="DK160" s="83">
        <v>0</v>
      </c>
      <c r="DL160" s="83">
        <v>0</v>
      </c>
      <c r="DM160" s="83">
        <v>0</v>
      </c>
      <c r="DN160" s="83">
        <v>0</v>
      </c>
      <c r="DO160" s="83">
        <v>0</v>
      </c>
      <c r="DP160" s="83">
        <v>0</v>
      </c>
      <c r="DQ160" s="83">
        <v>0</v>
      </c>
      <c r="DR160" s="83">
        <v>0</v>
      </c>
      <c r="DS160" s="83">
        <v>0</v>
      </c>
      <c r="DT160" s="83">
        <v>3</v>
      </c>
      <c r="DU160" s="83">
        <v>3</v>
      </c>
      <c r="DV160" s="83">
        <v>0</v>
      </c>
      <c r="DW160" s="83">
        <v>0</v>
      </c>
      <c r="DX160" s="83">
        <v>3</v>
      </c>
      <c r="DY160" s="85">
        <v>43802</v>
      </c>
      <c r="DZ160" s="83" t="s">
        <v>4207</v>
      </c>
      <c r="EA160" s="83" t="s">
        <v>102</v>
      </c>
      <c r="EB160" s="83" t="s">
        <v>482</v>
      </c>
      <c r="EC160" s="83">
        <v>156</v>
      </c>
      <c r="ED160" s="83" t="s">
        <v>483</v>
      </c>
      <c r="EE160" s="83">
        <v>1</v>
      </c>
      <c r="EF160" s="83">
        <v>0</v>
      </c>
      <c r="EG160" s="83">
        <v>0</v>
      </c>
      <c r="EH160" s="83" t="s">
        <v>109</v>
      </c>
      <c r="EI160" s="83" t="s">
        <v>108</v>
      </c>
      <c r="EJ160" s="83" t="s">
        <v>583</v>
      </c>
      <c r="EK160" s="83">
        <v>0</v>
      </c>
      <c r="EL160" s="83">
        <v>0</v>
      </c>
      <c r="EM160" s="83">
        <v>1</v>
      </c>
      <c r="EN160" s="83" t="s">
        <v>497</v>
      </c>
      <c r="EO160" s="83"/>
      <c r="EP160" s="83" t="s">
        <v>436</v>
      </c>
      <c r="EQ160" s="136">
        <v>1</v>
      </c>
      <c r="ER160" s="136">
        <v>1</v>
      </c>
      <c r="ES160" s="136">
        <v>1</v>
      </c>
      <c r="ET160" s="136">
        <v>1</v>
      </c>
      <c r="EU160" s="215" t="s">
        <v>269</v>
      </c>
      <c r="EV160" s="136">
        <v>1</v>
      </c>
      <c r="EW160" s="136">
        <v>1</v>
      </c>
      <c r="EX160" s="136">
        <v>1</v>
      </c>
      <c r="EY160" s="136">
        <v>1</v>
      </c>
      <c r="EZ160" s="136">
        <v>1</v>
      </c>
      <c r="FP160" s="215" t="s">
        <v>592</v>
      </c>
      <c r="FQ160" s="136" t="b">
        <v>1</v>
      </c>
      <c r="FR160" s="136" t="b">
        <v>1</v>
      </c>
      <c r="FS160" s="136" t="b">
        <v>1</v>
      </c>
      <c r="FT160" s="136" t="b">
        <v>1</v>
      </c>
      <c r="FX160" s="215" t="s">
        <v>269</v>
      </c>
    </row>
    <row r="161" spans="1:180" ht="60" customHeight="1" x14ac:dyDescent="0.55000000000000004">
      <c r="A161" s="83" t="s">
        <v>130</v>
      </c>
      <c r="B161" s="83" t="s">
        <v>98</v>
      </c>
      <c r="C161" s="136">
        <v>820151</v>
      </c>
      <c r="D161" s="207" t="s">
        <v>627</v>
      </c>
      <c r="E161" s="208" t="s">
        <v>630</v>
      </c>
      <c r="F161" s="83" t="s">
        <v>108</v>
      </c>
      <c r="G161" s="85">
        <v>20621</v>
      </c>
      <c r="H161" s="83" t="s">
        <v>102</v>
      </c>
      <c r="I161" s="85">
        <v>39794</v>
      </c>
      <c r="J161" s="83" t="s">
        <v>228</v>
      </c>
      <c r="K161" s="216">
        <v>184900337525</v>
      </c>
      <c r="L161" s="83" t="s">
        <v>191</v>
      </c>
      <c r="M161" s="85">
        <v>43631</v>
      </c>
      <c r="N161" s="83">
        <v>-86.6666666666666</v>
      </c>
      <c r="O161" s="83" t="s">
        <v>180</v>
      </c>
      <c r="P161" s="83" t="s">
        <v>181</v>
      </c>
      <c r="Q161" s="208" t="s">
        <v>5672</v>
      </c>
      <c r="R161" s="83" t="s">
        <v>102</v>
      </c>
      <c r="S161" s="83" t="s">
        <v>102</v>
      </c>
      <c r="T161" s="83" t="s">
        <v>199</v>
      </c>
      <c r="U161" s="83" t="s">
        <v>9304</v>
      </c>
      <c r="V161" s="83" t="s">
        <v>104</v>
      </c>
      <c r="W161" s="83" t="s">
        <v>105</v>
      </c>
      <c r="X161" s="86" t="s">
        <v>5672</v>
      </c>
      <c r="Y161" s="87" t="s">
        <v>102</v>
      </c>
      <c r="Z161" s="87" t="s">
        <v>102</v>
      </c>
      <c r="AA161" s="87" t="s">
        <v>199</v>
      </c>
      <c r="AB161" s="87" t="s">
        <v>9304</v>
      </c>
      <c r="AC161" s="87" t="s">
        <v>104</v>
      </c>
      <c r="AD161" s="87" t="s">
        <v>105</v>
      </c>
      <c r="AE161" s="87" t="s">
        <v>106</v>
      </c>
      <c r="AF161" s="86" t="s">
        <v>5672</v>
      </c>
      <c r="AG161" s="87" t="s">
        <v>489</v>
      </c>
      <c r="AH161" s="87" t="s">
        <v>9305</v>
      </c>
      <c r="AI161" s="87" t="s">
        <v>104</v>
      </c>
      <c r="AJ161" s="87" t="s">
        <v>204</v>
      </c>
      <c r="AK161" s="88"/>
      <c r="AL161" s="83" t="s">
        <v>107</v>
      </c>
      <c r="AM161" s="89" t="s">
        <v>454</v>
      </c>
      <c r="AN161" s="90" t="s">
        <v>416</v>
      </c>
      <c r="AO161" s="91" t="s">
        <v>641</v>
      </c>
      <c r="AP161" s="90">
        <v>8.3333333333333108</v>
      </c>
      <c r="AQ161" s="92" t="s">
        <v>211</v>
      </c>
      <c r="AR161" s="93" t="s">
        <v>102</v>
      </c>
      <c r="AS161" s="93" t="s">
        <v>102</v>
      </c>
      <c r="AT161" s="93" t="s">
        <v>102</v>
      </c>
      <c r="AU161" s="210" t="s">
        <v>641</v>
      </c>
      <c r="AV161" s="93" t="s">
        <v>192</v>
      </c>
      <c r="AW161" s="94" t="s">
        <v>102</v>
      </c>
      <c r="AX161" s="93" t="s">
        <v>105</v>
      </c>
      <c r="AY161" s="95" t="s">
        <v>188</v>
      </c>
      <c r="AZ161" s="93" t="s">
        <v>102</v>
      </c>
      <c r="BA161" s="93" t="s">
        <v>9306</v>
      </c>
      <c r="BB161" s="93" t="s">
        <v>102</v>
      </c>
      <c r="BC161" s="93" t="s">
        <v>102</v>
      </c>
      <c r="BD161" s="96" t="s">
        <v>102</v>
      </c>
      <c r="BE161" s="90">
        <v>-69.6666666666667</v>
      </c>
      <c r="BF161" s="93" t="s">
        <v>211</v>
      </c>
      <c r="BG161" s="93" t="s">
        <v>102</v>
      </c>
      <c r="BH161" s="93" t="s">
        <v>102</v>
      </c>
      <c r="BI161" s="93" t="s">
        <v>102</v>
      </c>
      <c r="BJ161" s="210" t="s">
        <v>646</v>
      </c>
      <c r="BK161" s="93" t="s">
        <v>182</v>
      </c>
      <c r="BL161" s="97" t="s">
        <v>102</v>
      </c>
      <c r="BM161" s="93" t="s">
        <v>105</v>
      </c>
      <c r="BN161" s="93" t="s">
        <v>104</v>
      </c>
      <c r="BO161" s="93" t="s">
        <v>102</v>
      </c>
      <c r="BP161" s="98">
        <v>20180259</v>
      </c>
      <c r="BQ161" s="93" t="s">
        <v>102</v>
      </c>
      <c r="BR161" s="93" t="s">
        <v>102</v>
      </c>
      <c r="BS161" s="93" t="s">
        <v>102</v>
      </c>
      <c r="BT161" s="99" t="s">
        <v>591</v>
      </c>
      <c r="BU161" s="100" t="s">
        <v>10862</v>
      </c>
      <c r="BV161" s="101" t="s">
        <v>471</v>
      </c>
      <c r="BW161" s="136"/>
      <c r="BX161" s="103" t="s">
        <v>565</v>
      </c>
      <c r="BY161" s="104" t="s">
        <v>190</v>
      </c>
      <c r="BZ161" s="136"/>
      <c r="CA161" s="83" t="s">
        <v>599</v>
      </c>
      <c r="CB161" s="106" t="s">
        <v>647</v>
      </c>
      <c r="CC161" s="106" t="s">
        <v>6908</v>
      </c>
      <c r="CD161" s="107"/>
      <c r="CE161" s="108" t="s">
        <v>107</v>
      </c>
      <c r="CF161" s="108" t="s">
        <v>107</v>
      </c>
      <c r="CG161" s="109"/>
      <c r="CH161" s="110" t="s">
        <v>107</v>
      </c>
      <c r="CI161" s="111"/>
      <c r="CJ161" s="112">
        <v>6710</v>
      </c>
      <c r="CK161" s="113">
        <v>86</v>
      </c>
      <c r="CL161" s="114" t="s">
        <v>134</v>
      </c>
      <c r="CM161" s="114" t="s">
        <v>108</v>
      </c>
      <c r="CN161" s="114"/>
      <c r="CO161" s="115" t="s">
        <v>102</v>
      </c>
      <c r="CP161" s="115" t="s">
        <v>102</v>
      </c>
      <c r="CQ161" s="115" t="s">
        <v>102</v>
      </c>
      <c r="CR161" s="115" t="s">
        <v>102</v>
      </c>
      <c r="CS161" s="116"/>
      <c r="CT161" s="117" t="s">
        <v>109</v>
      </c>
      <c r="CU161" s="117" t="s">
        <v>109</v>
      </c>
      <c r="CV161" s="83">
        <v>157</v>
      </c>
      <c r="CW161" s="83" t="s">
        <v>108</v>
      </c>
      <c r="CX161" s="83">
        <v>157</v>
      </c>
      <c r="CY161" s="83" t="s">
        <v>108</v>
      </c>
      <c r="CZ161" s="83">
        <v>6485</v>
      </c>
      <c r="DA161" s="83" t="s">
        <v>419</v>
      </c>
      <c r="DB161" s="83" t="s">
        <v>130</v>
      </c>
      <c r="DC161" s="83" t="s">
        <v>499</v>
      </c>
      <c r="DD161" s="83">
        <v>1206</v>
      </c>
      <c r="DE161" s="83" t="s">
        <v>444</v>
      </c>
      <c r="DF161" s="83" t="s">
        <v>130</v>
      </c>
      <c r="DG161" s="83" t="s">
        <v>499</v>
      </c>
      <c r="DH161" s="83"/>
      <c r="DI161" s="83">
        <v>0</v>
      </c>
      <c r="DJ161" s="83">
        <v>1</v>
      </c>
      <c r="DK161" s="83">
        <v>0</v>
      </c>
      <c r="DL161" s="83">
        <v>0</v>
      </c>
      <c r="DM161" s="83">
        <v>0</v>
      </c>
      <c r="DN161" s="83">
        <v>0</v>
      </c>
      <c r="DO161" s="83">
        <v>0</v>
      </c>
      <c r="DP161" s="83">
        <v>0</v>
      </c>
      <c r="DQ161" s="83">
        <v>0</v>
      </c>
      <c r="DR161" s="83">
        <v>0</v>
      </c>
      <c r="DS161" s="83">
        <v>0</v>
      </c>
      <c r="DT161" s="83">
        <v>3</v>
      </c>
      <c r="DU161" s="83">
        <v>3</v>
      </c>
      <c r="DV161" s="83">
        <v>0</v>
      </c>
      <c r="DW161" s="83">
        <v>0</v>
      </c>
      <c r="DX161" s="83">
        <v>3</v>
      </c>
      <c r="DY161" s="85">
        <v>43803</v>
      </c>
      <c r="DZ161" s="83" t="s">
        <v>4208</v>
      </c>
      <c r="EA161" s="83" t="s">
        <v>102</v>
      </c>
      <c r="EB161" s="83" t="s">
        <v>482</v>
      </c>
      <c r="EC161" s="83">
        <v>157</v>
      </c>
      <c r="ED161" s="83" t="s">
        <v>483</v>
      </c>
      <c r="EE161" s="83">
        <v>1</v>
      </c>
      <c r="EF161" s="83">
        <v>0</v>
      </c>
      <c r="EG161" s="83">
        <v>0</v>
      </c>
      <c r="EH161" s="83" t="s">
        <v>109</v>
      </c>
      <c r="EI161" s="83" t="s">
        <v>108</v>
      </c>
      <c r="EJ161" s="83" t="s">
        <v>583</v>
      </c>
      <c r="EK161" s="83">
        <v>0</v>
      </c>
      <c r="EL161" s="83">
        <v>0</v>
      </c>
      <c r="EM161" s="83">
        <v>1</v>
      </c>
      <c r="EN161" s="83" t="s">
        <v>497</v>
      </c>
      <c r="EO161" s="83"/>
      <c r="EP161" s="83" t="s">
        <v>436</v>
      </c>
      <c r="EQ161" s="136">
        <v>1</v>
      </c>
      <c r="ER161" s="136">
        <v>1</v>
      </c>
      <c r="ES161" s="136">
        <v>1</v>
      </c>
      <c r="ET161" s="136">
        <v>1</v>
      </c>
      <c r="EU161" s="215" t="s">
        <v>269</v>
      </c>
      <c r="EV161" s="136">
        <v>1</v>
      </c>
      <c r="EW161" s="136">
        <v>1</v>
      </c>
      <c r="EX161" s="136">
        <v>1</v>
      </c>
      <c r="EY161" s="136">
        <v>1</v>
      </c>
      <c r="EZ161" s="136">
        <v>1</v>
      </c>
      <c r="FP161" s="215" t="s">
        <v>592</v>
      </c>
      <c r="FQ161" s="136" t="b">
        <v>1</v>
      </c>
      <c r="FR161" s="136" t="b">
        <v>1</v>
      </c>
      <c r="FS161" s="136" t="b">
        <v>1</v>
      </c>
      <c r="FT161" s="136" t="b">
        <v>1</v>
      </c>
      <c r="FX161" s="215" t="s">
        <v>269</v>
      </c>
    </row>
    <row r="162" spans="1:180" ht="60" customHeight="1" x14ac:dyDescent="0.55000000000000004">
      <c r="A162" s="83" t="s">
        <v>130</v>
      </c>
      <c r="B162" s="83" t="s">
        <v>98</v>
      </c>
      <c r="C162" s="136">
        <v>675332</v>
      </c>
      <c r="D162" s="207" t="s">
        <v>628</v>
      </c>
      <c r="E162" s="208" t="s">
        <v>633</v>
      </c>
      <c r="F162" s="83" t="s">
        <v>108</v>
      </c>
      <c r="G162" s="85">
        <v>22744</v>
      </c>
      <c r="H162" s="83" t="s">
        <v>102</v>
      </c>
      <c r="I162" s="85">
        <v>39772</v>
      </c>
      <c r="J162" s="83" t="s">
        <v>228</v>
      </c>
      <c r="K162" s="216">
        <v>819759934088</v>
      </c>
      <c r="L162" s="83" t="s">
        <v>191</v>
      </c>
      <c r="M162" s="85">
        <v>43619</v>
      </c>
      <c r="N162" s="83">
        <v>-91.6666666666666</v>
      </c>
      <c r="O162" s="83" t="s">
        <v>193</v>
      </c>
      <c r="P162" s="83" t="s">
        <v>181</v>
      </c>
      <c r="Q162" s="208" t="s">
        <v>5676</v>
      </c>
      <c r="R162" s="83" t="s">
        <v>102</v>
      </c>
      <c r="S162" s="83" t="s">
        <v>102</v>
      </c>
      <c r="T162" s="83" t="s">
        <v>133</v>
      </c>
      <c r="U162" s="83" t="s">
        <v>9307</v>
      </c>
      <c r="V162" s="83" t="s">
        <v>111</v>
      </c>
      <c r="W162" s="83" t="s">
        <v>105</v>
      </c>
      <c r="X162" s="86" t="s">
        <v>5676</v>
      </c>
      <c r="Y162" s="87" t="s">
        <v>102</v>
      </c>
      <c r="Z162" s="87" t="s">
        <v>102</v>
      </c>
      <c r="AA162" s="87" t="s">
        <v>133</v>
      </c>
      <c r="AB162" s="87" t="s">
        <v>9307</v>
      </c>
      <c r="AC162" s="87" t="s">
        <v>111</v>
      </c>
      <c r="AD162" s="87" t="s">
        <v>105</v>
      </c>
      <c r="AE162" s="87" t="s">
        <v>106</v>
      </c>
      <c r="AF162" s="86" t="s">
        <v>5676</v>
      </c>
      <c r="AG162" s="87" t="s">
        <v>486</v>
      </c>
      <c r="AH162" s="87" t="s">
        <v>9307</v>
      </c>
      <c r="AI162" s="87" t="s">
        <v>111</v>
      </c>
      <c r="AJ162" s="87" t="s">
        <v>204</v>
      </c>
      <c r="AK162" s="88"/>
      <c r="AL162" s="83" t="s">
        <v>107</v>
      </c>
      <c r="AM162" s="89" t="s">
        <v>454</v>
      </c>
      <c r="AN162" s="90" t="s">
        <v>416</v>
      </c>
      <c r="AO162" s="91" t="s">
        <v>642</v>
      </c>
      <c r="AP162" s="90">
        <v>8.3333333333333108</v>
      </c>
      <c r="AQ162" s="92" t="s">
        <v>102</v>
      </c>
      <c r="AR162" s="93" t="s">
        <v>102</v>
      </c>
      <c r="AS162" s="93" t="s">
        <v>102</v>
      </c>
      <c r="AT162" s="93" t="s">
        <v>102</v>
      </c>
      <c r="AU162" s="210" t="s">
        <v>644</v>
      </c>
      <c r="AV162" s="93" t="s">
        <v>185</v>
      </c>
      <c r="AW162" s="94" t="s">
        <v>102</v>
      </c>
      <c r="AX162" s="93" t="s">
        <v>183</v>
      </c>
      <c r="AY162" s="95" t="s">
        <v>111</v>
      </c>
      <c r="AZ162" s="93" t="s">
        <v>102</v>
      </c>
      <c r="BA162" s="93" t="s">
        <v>102</v>
      </c>
      <c r="BB162" s="93" t="s">
        <v>102</v>
      </c>
      <c r="BC162" s="93" t="s">
        <v>102</v>
      </c>
      <c r="BD162" s="96" t="s">
        <v>102</v>
      </c>
      <c r="BE162" s="90">
        <v>-70.1666666666667</v>
      </c>
      <c r="BF162" s="93" t="s">
        <v>102</v>
      </c>
      <c r="BG162" s="93" t="s">
        <v>102</v>
      </c>
      <c r="BH162" s="93" t="s">
        <v>102</v>
      </c>
      <c r="BI162" s="93" t="s">
        <v>102</v>
      </c>
      <c r="BJ162" s="210" t="s">
        <v>642</v>
      </c>
      <c r="BK162" s="93" t="s">
        <v>192</v>
      </c>
      <c r="BL162" s="97" t="s">
        <v>102</v>
      </c>
      <c r="BM162" s="93" t="s">
        <v>183</v>
      </c>
      <c r="BN162" s="93" t="s">
        <v>106</v>
      </c>
      <c r="BO162" s="93" t="s">
        <v>102</v>
      </c>
      <c r="BP162" s="98" t="s">
        <v>102</v>
      </c>
      <c r="BQ162" s="93" t="s">
        <v>102</v>
      </c>
      <c r="BR162" s="93" t="s">
        <v>102</v>
      </c>
      <c r="BS162" s="93" t="s">
        <v>102</v>
      </c>
      <c r="BT162" s="99" t="s">
        <v>591</v>
      </c>
      <c r="BU162" s="100" t="s">
        <v>10863</v>
      </c>
      <c r="BV162" s="101" t="s">
        <v>471</v>
      </c>
      <c r="BW162" s="136"/>
      <c r="BX162" s="103" t="s">
        <v>565</v>
      </c>
      <c r="BY162" s="104" t="s">
        <v>190</v>
      </c>
      <c r="BZ162" s="136"/>
      <c r="CA162" s="83" t="s">
        <v>599</v>
      </c>
      <c r="CB162" s="106" t="s">
        <v>647</v>
      </c>
      <c r="CC162" s="106" t="s">
        <v>6920</v>
      </c>
      <c r="CD162" s="107"/>
      <c r="CE162" s="108" t="s">
        <v>107</v>
      </c>
      <c r="CF162" s="108" t="s">
        <v>107</v>
      </c>
      <c r="CG162" s="109"/>
      <c r="CH162" s="110" t="s">
        <v>107</v>
      </c>
      <c r="CI162" s="111"/>
      <c r="CJ162" s="112">
        <v>6710</v>
      </c>
      <c r="CK162" s="113">
        <v>86</v>
      </c>
      <c r="CL162" s="114" t="s">
        <v>134</v>
      </c>
      <c r="CM162" s="114" t="s">
        <v>108</v>
      </c>
      <c r="CN162" s="114"/>
      <c r="CO162" s="115" t="s">
        <v>102</v>
      </c>
      <c r="CP162" s="115" t="s">
        <v>102</v>
      </c>
      <c r="CQ162" s="115" t="s">
        <v>102</v>
      </c>
      <c r="CR162" s="115" t="s">
        <v>102</v>
      </c>
      <c r="CS162" s="116"/>
      <c r="CT162" s="117" t="s">
        <v>109</v>
      </c>
      <c r="CU162" s="117" t="s">
        <v>109</v>
      </c>
      <c r="CV162" s="83">
        <v>158</v>
      </c>
      <c r="CW162" s="83" t="s">
        <v>108</v>
      </c>
      <c r="CX162" s="83">
        <v>158</v>
      </c>
      <c r="CY162" s="83" t="s">
        <v>108</v>
      </c>
      <c r="CZ162" s="83">
        <v>6486</v>
      </c>
      <c r="DA162" s="83" t="s">
        <v>419</v>
      </c>
      <c r="DB162" s="83" t="s">
        <v>130</v>
      </c>
      <c r="DC162" s="83" t="s">
        <v>499</v>
      </c>
      <c r="DD162" s="83">
        <v>1207</v>
      </c>
      <c r="DE162" s="83" t="s">
        <v>444</v>
      </c>
      <c r="DF162" s="83" t="s">
        <v>130</v>
      </c>
      <c r="DG162" s="83" t="s">
        <v>499</v>
      </c>
      <c r="DH162" s="83"/>
      <c r="DI162" s="83">
        <v>0</v>
      </c>
      <c r="DJ162" s="83">
        <v>1</v>
      </c>
      <c r="DK162" s="83">
        <v>0</v>
      </c>
      <c r="DL162" s="83">
        <v>0</v>
      </c>
      <c r="DM162" s="83">
        <v>0</v>
      </c>
      <c r="DN162" s="83">
        <v>0</v>
      </c>
      <c r="DO162" s="83">
        <v>0</v>
      </c>
      <c r="DP162" s="83">
        <v>0</v>
      </c>
      <c r="DQ162" s="83">
        <v>0</v>
      </c>
      <c r="DR162" s="83">
        <v>0</v>
      </c>
      <c r="DS162" s="83">
        <v>0</v>
      </c>
      <c r="DT162" s="83">
        <v>3</v>
      </c>
      <c r="DU162" s="83">
        <v>3</v>
      </c>
      <c r="DV162" s="83">
        <v>0</v>
      </c>
      <c r="DW162" s="83">
        <v>0</v>
      </c>
      <c r="DX162" s="83">
        <v>3</v>
      </c>
      <c r="DY162" s="85">
        <v>43804</v>
      </c>
      <c r="DZ162" s="83" t="s">
        <v>4209</v>
      </c>
      <c r="EA162" s="83" t="s">
        <v>102</v>
      </c>
      <c r="EB162" s="83" t="s">
        <v>482</v>
      </c>
      <c r="EC162" s="83">
        <v>158</v>
      </c>
      <c r="ED162" s="83" t="s">
        <v>483</v>
      </c>
      <c r="EE162" s="83">
        <v>1</v>
      </c>
      <c r="EF162" s="83">
        <v>0</v>
      </c>
      <c r="EG162" s="83">
        <v>0</v>
      </c>
      <c r="EH162" s="83" t="s">
        <v>109</v>
      </c>
      <c r="EI162" s="83" t="s">
        <v>108</v>
      </c>
      <c r="EJ162" s="83" t="s">
        <v>583</v>
      </c>
      <c r="EK162" s="83">
        <v>0</v>
      </c>
      <c r="EL162" s="83">
        <v>0</v>
      </c>
      <c r="EM162" s="83">
        <v>1</v>
      </c>
      <c r="EN162" s="83" t="s">
        <v>497</v>
      </c>
      <c r="EO162" s="83"/>
      <c r="EP162" s="83" t="s">
        <v>436</v>
      </c>
      <c r="EQ162" s="136">
        <v>1</v>
      </c>
      <c r="ER162" s="136">
        <v>1</v>
      </c>
      <c r="ES162" s="136">
        <v>1</v>
      </c>
      <c r="ET162" s="136">
        <v>1</v>
      </c>
      <c r="EU162" s="215" t="s">
        <v>269</v>
      </c>
      <c r="EV162" s="136">
        <v>1</v>
      </c>
      <c r="EW162" s="136">
        <v>1</v>
      </c>
      <c r="EX162" s="136">
        <v>1</v>
      </c>
      <c r="EY162" s="136">
        <v>1</v>
      </c>
      <c r="EZ162" s="136">
        <v>1</v>
      </c>
      <c r="FP162" s="215" t="s">
        <v>592</v>
      </c>
      <c r="FQ162" s="136" t="b">
        <v>1</v>
      </c>
      <c r="FR162" s="136" t="b">
        <v>1</v>
      </c>
      <c r="FS162" s="136" t="b">
        <v>1</v>
      </c>
      <c r="FT162" s="136" t="b">
        <v>1</v>
      </c>
      <c r="FX162" s="215" t="s">
        <v>269</v>
      </c>
    </row>
    <row r="163" spans="1:180" ht="60" customHeight="1" x14ac:dyDescent="0.55000000000000004">
      <c r="A163" s="83" t="s">
        <v>130</v>
      </c>
      <c r="B163" s="83" t="s">
        <v>98</v>
      </c>
      <c r="C163" s="136">
        <v>312949</v>
      </c>
      <c r="D163" s="207" t="s">
        <v>629</v>
      </c>
      <c r="E163" s="208" t="s">
        <v>634</v>
      </c>
      <c r="F163" s="83" t="s">
        <v>108</v>
      </c>
      <c r="G163" s="85">
        <v>26341</v>
      </c>
      <c r="H163" s="83" t="s">
        <v>102</v>
      </c>
      <c r="I163" s="85">
        <v>34633</v>
      </c>
      <c r="J163" s="83" t="s">
        <v>228</v>
      </c>
      <c r="K163" s="216">
        <v>927549254593</v>
      </c>
      <c r="L163" s="83" t="s">
        <v>191</v>
      </c>
      <c r="M163" s="85">
        <v>43642</v>
      </c>
      <c r="N163" s="83">
        <v>-96.6666666666666</v>
      </c>
      <c r="O163" s="83" t="s">
        <v>193</v>
      </c>
      <c r="P163" s="83" t="s">
        <v>181</v>
      </c>
      <c r="Q163" s="208" t="s">
        <v>5680</v>
      </c>
      <c r="R163" s="83" t="s">
        <v>102</v>
      </c>
      <c r="S163" s="83" t="s">
        <v>102</v>
      </c>
      <c r="T163" s="83" t="s">
        <v>131</v>
      </c>
      <c r="U163" s="83" t="s">
        <v>9308</v>
      </c>
      <c r="V163" s="83" t="s">
        <v>104</v>
      </c>
      <c r="W163" s="83" t="s">
        <v>105</v>
      </c>
      <c r="X163" s="86" t="s">
        <v>5680</v>
      </c>
      <c r="Y163" s="87" t="s">
        <v>102</v>
      </c>
      <c r="Z163" s="87" t="s">
        <v>102</v>
      </c>
      <c r="AA163" s="87" t="s">
        <v>131</v>
      </c>
      <c r="AB163" s="87" t="s">
        <v>9308</v>
      </c>
      <c r="AC163" s="87" t="s">
        <v>104</v>
      </c>
      <c r="AD163" s="87" t="s">
        <v>105</v>
      </c>
      <c r="AE163" s="87" t="s">
        <v>106</v>
      </c>
      <c r="AF163" s="86" t="s">
        <v>5680</v>
      </c>
      <c r="AG163" s="87" t="s">
        <v>177</v>
      </c>
      <c r="AH163" s="87" t="s">
        <v>9308</v>
      </c>
      <c r="AI163" s="87" t="s">
        <v>104</v>
      </c>
      <c r="AJ163" s="87" t="s">
        <v>204</v>
      </c>
      <c r="AK163" s="88"/>
      <c r="AL163" s="83" t="s">
        <v>107</v>
      </c>
      <c r="AM163" s="89" t="s">
        <v>454</v>
      </c>
      <c r="AN163" s="90" t="s">
        <v>416</v>
      </c>
      <c r="AO163" s="91" t="s">
        <v>643</v>
      </c>
      <c r="AP163" s="90">
        <v>8.3333333333333108</v>
      </c>
      <c r="AQ163" s="92" t="s">
        <v>102</v>
      </c>
      <c r="AR163" s="93" t="s">
        <v>102</v>
      </c>
      <c r="AS163" s="93" t="s">
        <v>102</v>
      </c>
      <c r="AT163" s="93" t="s">
        <v>102</v>
      </c>
      <c r="AU163" s="210" t="s">
        <v>645</v>
      </c>
      <c r="AV163" s="93" t="s">
        <v>185</v>
      </c>
      <c r="AW163" s="94" t="s">
        <v>102</v>
      </c>
      <c r="AX163" s="93" t="s">
        <v>105</v>
      </c>
      <c r="AY163" s="95" t="s">
        <v>104</v>
      </c>
      <c r="AZ163" s="93" t="s">
        <v>102</v>
      </c>
      <c r="BA163" s="93" t="s">
        <v>102</v>
      </c>
      <c r="BB163" s="93" t="s">
        <v>102</v>
      </c>
      <c r="BC163" s="93" t="s">
        <v>102</v>
      </c>
      <c r="BD163" s="96" t="s">
        <v>102</v>
      </c>
      <c r="BE163" s="90">
        <v>-70.6666666666667</v>
      </c>
      <c r="BF163" s="93" t="s">
        <v>102</v>
      </c>
      <c r="BG163" s="93" t="s">
        <v>102</v>
      </c>
      <c r="BH163" s="93" t="s">
        <v>102</v>
      </c>
      <c r="BI163" s="93" t="s">
        <v>102</v>
      </c>
      <c r="BJ163" s="210" t="s">
        <v>643</v>
      </c>
      <c r="BK163" s="93" t="s">
        <v>196</v>
      </c>
      <c r="BL163" s="97" t="s">
        <v>102</v>
      </c>
      <c r="BM163" s="93" t="s">
        <v>105</v>
      </c>
      <c r="BN163" s="93" t="s">
        <v>596</v>
      </c>
      <c r="BO163" s="93" t="s">
        <v>102</v>
      </c>
      <c r="BP163" s="98" t="s">
        <v>102</v>
      </c>
      <c r="BQ163" s="93" t="s">
        <v>102</v>
      </c>
      <c r="BR163" s="93" t="s">
        <v>102</v>
      </c>
      <c r="BS163" s="93" t="s">
        <v>102</v>
      </c>
      <c r="BT163" s="99" t="s">
        <v>591</v>
      </c>
      <c r="BU163" s="100" t="s">
        <v>10864</v>
      </c>
      <c r="BV163" s="101" t="s">
        <v>471</v>
      </c>
      <c r="BW163" s="136"/>
      <c r="BX163" s="103" t="s">
        <v>565</v>
      </c>
      <c r="BY163" s="104" t="s">
        <v>190</v>
      </c>
      <c r="BZ163" s="136"/>
      <c r="CA163" s="83" t="s">
        <v>599</v>
      </c>
      <c r="CB163" s="106" t="s">
        <v>647</v>
      </c>
      <c r="CC163" s="106" t="s">
        <v>6932</v>
      </c>
      <c r="CD163" s="107"/>
      <c r="CE163" s="108" t="s">
        <v>107</v>
      </c>
      <c r="CF163" s="108" t="s">
        <v>107</v>
      </c>
      <c r="CG163" s="109"/>
      <c r="CH163" s="110" t="s">
        <v>107</v>
      </c>
      <c r="CI163" s="111"/>
      <c r="CJ163" s="112">
        <v>6710</v>
      </c>
      <c r="CK163" s="113">
        <v>86</v>
      </c>
      <c r="CL163" s="114" t="s">
        <v>134</v>
      </c>
      <c r="CM163" s="114" t="s">
        <v>108</v>
      </c>
      <c r="CN163" s="114"/>
      <c r="CO163" s="115" t="s">
        <v>102</v>
      </c>
      <c r="CP163" s="115" t="s">
        <v>102</v>
      </c>
      <c r="CQ163" s="115" t="s">
        <v>102</v>
      </c>
      <c r="CR163" s="115" t="s">
        <v>102</v>
      </c>
      <c r="CS163" s="116"/>
      <c r="CT163" s="117" t="s">
        <v>109</v>
      </c>
      <c r="CU163" s="117" t="s">
        <v>109</v>
      </c>
      <c r="CV163" s="83">
        <v>159</v>
      </c>
      <c r="CW163" s="83" t="s">
        <v>108</v>
      </c>
      <c r="CX163" s="83">
        <v>159</v>
      </c>
      <c r="CY163" s="83" t="s">
        <v>108</v>
      </c>
      <c r="CZ163" s="83">
        <v>6487</v>
      </c>
      <c r="DA163" s="83" t="s">
        <v>419</v>
      </c>
      <c r="DB163" s="83" t="s">
        <v>130</v>
      </c>
      <c r="DC163" s="83" t="s">
        <v>499</v>
      </c>
      <c r="DD163" s="83">
        <v>1208</v>
      </c>
      <c r="DE163" s="83" t="s">
        <v>444</v>
      </c>
      <c r="DF163" s="83" t="s">
        <v>130</v>
      </c>
      <c r="DG163" s="83" t="s">
        <v>499</v>
      </c>
      <c r="DH163" s="83"/>
      <c r="DI163" s="83">
        <v>0</v>
      </c>
      <c r="DJ163" s="83">
        <v>1</v>
      </c>
      <c r="DK163" s="83">
        <v>0</v>
      </c>
      <c r="DL163" s="83">
        <v>0</v>
      </c>
      <c r="DM163" s="83">
        <v>0</v>
      </c>
      <c r="DN163" s="83">
        <v>0</v>
      </c>
      <c r="DO163" s="83">
        <v>0</v>
      </c>
      <c r="DP163" s="83">
        <v>0</v>
      </c>
      <c r="DQ163" s="83">
        <v>0</v>
      </c>
      <c r="DR163" s="83">
        <v>0</v>
      </c>
      <c r="DS163" s="83">
        <v>0</v>
      </c>
      <c r="DT163" s="83">
        <v>3</v>
      </c>
      <c r="DU163" s="83">
        <v>3</v>
      </c>
      <c r="DV163" s="83">
        <v>0</v>
      </c>
      <c r="DW163" s="83">
        <v>0</v>
      </c>
      <c r="DX163" s="83">
        <v>3</v>
      </c>
      <c r="DY163" s="85">
        <v>43805</v>
      </c>
      <c r="DZ163" s="83" t="s">
        <v>4210</v>
      </c>
      <c r="EA163" s="83" t="s">
        <v>102</v>
      </c>
      <c r="EB163" s="83" t="s">
        <v>482</v>
      </c>
      <c r="EC163" s="83">
        <v>159</v>
      </c>
      <c r="ED163" s="83" t="s">
        <v>483</v>
      </c>
      <c r="EE163" s="83">
        <v>1</v>
      </c>
      <c r="EF163" s="83">
        <v>0</v>
      </c>
      <c r="EG163" s="83">
        <v>0</v>
      </c>
      <c r="EH163" s="83" t="s">
        <v>109</v>
      </c>
      <c r="EI163" s="83" t="s">
        <v>108</v>
      </c>
      <c r="EJ163" s="83" t="s">
        <v>583</v>
      </c>
      <c r="EK163" s="83">
        <v>0</v>
      </c>
      <c r="EL163" s="83">
        <v>0</v>
      </c>
      <c r="EM163" s="83">
        <v>1</v>
      </c>
      <c r="EN163" s="83" t="s">
        <v>497</v>
      </c>
      <c r="EO163" s="83"/>
      <c r="EP163" s="83" t="s">
        <v>436</v>
      </c>
      <c r="EQ163" s="136">
        <v>1</v>
      </c>
      <c r="ER163" s="136">
        <v>1</v>
      </c>
      <c r="ES163" s="136">
        <v>1</v>
      </c>
      <c r="ET163" s="136">
        <v>1</v>
      </c>
      <c r="EU163" s="215" t="s">
        <v>269</v>
      </c>
      <c r="EV163" s="136">
        <v>1</v>
      </c>
      <c r="EW163" s="136">
        <v>1</v>
      </c>
      <c r="EX163" s="136">
        <v>1</v>
      </c>
      <c r="EY163" s="136">
        <v>1</v>
      </c>
      <c r="EZ163" s="136">
        <v>1</v>
      </c>
      <c r="FP163" s="215" t="s">
        <v>592</v>
      </c>
      <c r="FQ163" s="136" t="b">
        <v>1</v>
      </c>
      <c r="FR163" s="136" t="b">
        <v>1</v>
      </c>
      <c r="FS163" s="136" t="b">
        <v>1</v>
      </c>
      <c r="FT163" s="136" t="b">
        <v>1</v>
      </c>
      <c r="FX163" s="215" t="s">
        <v>269</v>
      </c>
    </row>
    <row r="164" spans="1:180" ht="60" customHeight="1" x14ac:dyDescent="0.55000000000000004">
      <c r="A164" s="83" t="s">
        <v>130</v>
      </c>
      <c r="B164" s="83" t="s">
        <v>98</v>
      </c>
      <c r="C164" s="136">
        <v>856830</v>
      </c>
      <c r="D164" s="207" t="s">
        <v>627</v>
      </c>
      <c r="E164" s="208" t="s">
        <v>630</v>
      </c>
      <c r="F164" s="83" t="s">
        <v>108</v>
      </c>
      <c r="G164" s="85">
        <v>20621</v>
      </c>
      <c r="H164" s="83" t="s">
        <v>102</v>
      </c>
      <c r="I164" s="85">
        <v>39794</v>
      </c>
      <c r="J164" s="83" t="s">
        <v>228</v>
      </c>
      <c r="K164" s="216">
        <v>846030148694</v>
      </c>
      <c r="L164" s="83" t="s">
        <v>191</v>
      </c>
      <c r="M164" s="85">
        <v>43631</v>
      </c>
      <c r="N164" s="83">
        <v>-101.666666666667</v>
      </c>
      <c r="O164" s="83" t="s">
        <v>180</v>
      </c>
      <c r="P164" s="83" t="s">
        <v>181</v>
      </c>
      <c r="Q164" s="208" t="s">
        <v>5684</v>
      </c>
      <c r="R164" s="83" t="s">
        <v>102</v>
      </c>
      <c r="S164" s="83" t="s">
        <v>102</v>
      </c>
      <c r="T164" s="83" t="s">
        <v>199</v>
      </c>
      <c r="U164" s="83" t="s">
        <v>9309</v>
      </c>
      <c r="V164" s="83" t="s">
        <v>104</v>
      </c>
      <c r="W164" s="83" t="s">
        <v>105</v>
      </c>
      <c r="X164" s="86" t="s">
        <v>5684</v>
      </c>
      <c r="Y164" s="87" t="s">
        <v>102</v>
      </c>
      <c r="Z164" s="87" t="s">
        <v>102</v>
      </c>
      <c r="AA164" s="87" t="s">
        <v>199</v>
      </c>
      <c r="AB164" s="87" t="s">
        <v>9309</v>
      </c>
      <c r="AC164" s="87" t="s">
        <v>104</v>
      </c>
      <c r="AD164" s="87" t="s">
        <v>105</v>
      </c>
      <c r="AE164" s="87" t="s">
        <v>106</v>
      </c>
      <c r="AF164" s="86" t="s">
        <v>5684</v>
      </c>
      <c r="AG164" s="87" t="s">
        <v>489</v>
      </c>
      <c r="AH164" s="87" t="s">
        <v>9310</v>
      </c>
      <c r="AI164" s="87" t="s">
        <v>104</v>
      </c>
      <c r="AJ164" s="87" t="s">
        <v>204</v>
      </c>
      <c r="AK164" s="88"/>
      <c r="AL164" s="83" t="s">
        <v>107</v>
      </c>
      <c r="AM164" s="89" t="s">
        <v>454</v>
      </c>
      <c r="AN164" s="90" t="s">
        <v>416</v>
      </c>
      <c r="AO164" s="91" t="s">
        <v>641</v>
      </c>
      <c r="AP164" s="90">
        <v>8.3333333333333108</v>
      </c>
      <c r="AQ164" s="92" t="s">
        <v>211</v>
      </c>
      <c r="AR164" s="93" t="s">
        <v>102</v>
      </c>
      <c r="AS164" s="93" t="s">
        <v>102</v>
      </c>
      <c r="AT164" s="93" t="s">
        <v>102</v>
      </c>
      <c r="AU164" s="210" t="s">
        <v>641</v>
      </c>
      <c r="AV164" s="93" t="s">
        <v>192</v>
      </c>
      <c r="AW164" s="94" t="s">
        <v>102</v>
      </c>
      <c r="AX164" s="93" t="s">
        <v>105</v>
      </c>
      <c r="AY164" s="95" t="s">
        <v>188</v>
      </c>
      <c r="AZ164" s="93" t="s">
        <v>102</v>
      </c>
      <c r="BA164" s="93" t="s">
        <v>9311</v>
      </c>
      <c r="BB164" s="93" t="s">
        <v>102</v>
      </c>
      <c r="BC164" s="93" t="s">
        <v>102</v>
      </c>
      <c r="BD164" s="96" t="s">
        <v>102</v>
      </c>
      <c r="BE164" s="90">
        <v>-71.1666666666667</v>
      </c>
      <c r="BF164" s="93" t="s">
        <v>211</v>
      </c>
      <c r="BG164" s="93" t="s">
        <v>102</v>
      </c>
      <c r="BH164" s="93" t="s">
        <v>102</v>
      </c>
      <c r="BI164" s="93" t="s">
        <v>102</v>
      </c>
      <c r="BJ164" s="210" t="s">
        <v>646</v>
      </c>
      <c r="BK164" s="93" t="s">
        <v>182</v>
      </c>
      <c r="BL164" s="97" t="s">
        <v>102</v>
      </c>
      <c r="BM164" s="93" t="s">
        <v>105</v>
      </c>
      <c r="BN164" s="93" t="s">
        <v>104</v>
      </c>
      <c r="BO164" s="93" t="s">
        <v>102</v>
      </c>
      <c r="BP164" s="98">
        <v>20180260</v>
      </c>
      <c r="BQ164" s="93" t="s">
        <v>102</v>
      </c>
      <c r="BR164" s="93" t="s">
        <v>102</v>
      </c>
      <c r="BS164" s="93" t="s">
        <v>102</v>
      </c>
      <c r="BT164" s="99" t="s">
        <v>591</v>
      </c>
      <c r="BU164" s="100" t="s">
        <v>10865</v>
      </c>
      <c r="BV164" s="101" t="s">
        <v>471</v>
      </c>
      <c r="BW164" s="136"/>
      <c r="BX164" s="103" t="s">
        <v>565</v>
      </c>
      <c r="BY164" s="104" t="s">
        <v>190</v>
      </c>
      <c r="BZ164" s="136"/>
      <c r="CA164" s="83" t="s">
        <v>599</v>
      </c>
      <c r="CB164" s="106" t="s">
        <v>647</v>
      </c>
      <c r="CC164" s="106" t="s">
        <v>6944</v>
      </c>
      <c r="CD164" s="107"/>
      <c r="CE164" s="108" t="s">
        <v>107</v>
      </c>
      <c r="CF164" s="108" t="s">
        <v>107</v>
      </c>
      <c r="CG164" s="109"/>
      <c r="CH164" s="110" t="s">
        <v>107</v>
      </c>
      <c r="CI164" s="111"/>
      <c r="CJ164" s="112">
        <v>6710</v>
      </c>
      <c r="CK164" s="113">
        <v>86</v>
      </c>
      <c r="CL164" s="114" t="s">
        <v>134</v>
      </c>
      <c r="CM164" s="114" t="s">
        <v>108</v>
      </c>
      <c r="CN164" s="114"/>
      <c r="CO164" s="115" t="s">
        <v>102</v>
      </c>
      <c r="CP164" s="115" t="s">
        <v>102</v>
      </c>
      <c r="CQ164" s="115" t="s">
        <v>102</v>
      </c>
      <c r="CR164" s="115" t="s">
        <v>102</v>
      </c>
      <c r="CS164" s="116"/>
      <c r="CT164" s="117" t="s">
        <v>109</v>
      </c>
      <c r="CU164" s="117" t="s">
        <v>109</v>
      </c>
      <c r="CV164" s="83">
        <v>160</v>
      </c>
      <c r="CW164" s="83" t="s">
        <v>108</v>
      </c>
      <c r="CX164" s="83">
        <v>160</v>
      </c>
      <c r="CY164" s="83" t="s">
        <v>108</v>
      </c>
      <c r="CZ164" s="83">
        <v>6488</v>
      </c>
      <c r="DA164" s="83" t="s">
        <v>419</v>
      </c>
      <c r="DB164" s="83" t="s">
        <v>130</v>
      </c>
      <c r="DC164" s="83" t="s">
        <v>499</v>
      </c>
      <c r="DD164" s="83">
        <v>1209</v>
      </c>
      <c r="DE164" s="83" t="s">
        <v>444</v>
      </c>
      <c r="DF164" s="83" t="s">
        <v>130</v>
      </c>
      <c r="DG164" s="83" t="s">
        <v>499</v>
      </c>
      <c r="DH164" s="83"/>
      <c r="DI164" s="83">
        <v>0</v>
      </c>
      <c r="DJ164" s="83">
        <v>1</v>
      </c>
      <c r="DK164" s="83">
        <v>0</v>
      </c>
      <c r="DL164" s="83">
        <v>0</v>
      </c>
      <c r="DM164" s="83">
        <v>0</v>
      </c>
      <c r="DN164" s="83">
        <v>0</v>
      </c>
      <c r="DO164" s="83">
        <v>0</v>
      </c>
      <c r="DP164" s="83">
        <v>0</v>
      </c>
      <c r="DQ164" s="83">
        <v>0</v>
      </c>
      <c r="DR164" s="83">
        <v>0</v>
      </c>
      <c r="DS164" s="83">
        <v>0</v>
      </c>
      <c r="DT164" s="83">
        <v>3</v>
      </c>
      <c r="DU164" s="83">
        <v>3</v>
      </c>
      <c r="DV164" s="83">
        <v>0</v>
      </c>
      <c r="DW164" s="83">
        <v>0</v>
      </c>
      <c r="DX164" s="83">
        <v>3</v>
      </c>
      <c r="DY164" s="85">
        <v>43806</v>
      </c>
      <c r="DZ164" s="83" t="s">
        <v>4211</v>
      </c>
      <c r="EA164" s="83" t="s">
        <v>102</v>
      </c>
      <c r="EB164" s="83" t="s">
        <v>482</v>
      </c>
      <c r="EC164" s="83">
        <v>160</v>
      </c>
      <c r="ED164" s="83" t="s">
        <v>483</v>
      </c>
      <c r="EE164" s="83">
        <v>1</v>
      </c>
      <c r="EF164" s="83">
        <v>0</v>
      </c>
      <c r="EG164" s="83">
        <v>0</v>
      </c>
      <c r="EH164" s="83" t="s">
        <v>109</v>
      </c>
      <c r="EI164" s="83" t="s">
        <v>108</v>
      </c>
      <c r="EJ164" s="83" t="s">
        <v>583</v>
      </c>
      <c r="EK164" s="83">
        <v>0</v>
      </c>
      <c r="EL164" s="83">
        <v>0</v>
      </c>
      <c r="EM164" s="83">
        <v>1</v>
      </c>
      <c r="EN164" s="83" t="s">
        <v>497</v>
      </c>
      <c r="EO164" s="83"/>
      <c r="EP164" s="83" t="s">
        <v>436</v>
      </c>
      <c r="EQ164" s="136">
        <v>1</v>
      </c>
      <c r="ER164" s="136">
        <v>1</v>
      </c>
      <c r="ES164" s="136">
        <v>1</v>
      </c>
      <c r="ET164" s="136">
        <v>1</v>
      </c>
      <c r="EU164" s="215" t="s">
        <v>269</v>
      </c>
      <c r="EV164" s="136">
        <v>1</v>
      </c>
      <c r="EW164" s="136">
        <v>1</v>
      </c>
      <c r="EX164" s="136">
        <v>1</v>
      </c>
      <c r="EY164" s="136">
        <v>1</v>
      </c>
      <c r="EZ164" s="136">
        <v>1</v>
      </c>
      <c r="FP164" s="215" t="s">
        <v>592</v>
      </c>
      <c r="FQ164" s="136" t="b">
        <v>1</v>
      </c>
      <c r="FR164" s="136" t="b">
        <v>1</v>
      </c>
      <c r="FS164" s="136" t="b">
        <v>1</v>
      </c>
      <c r="FT164" s="136" t="b">
        <v>1</v>
      </c>
      <c r="FX164" s="215" t="s">
        <v>269</v>
      </c>
    </row>
    <row r="165" spans="1:180" ht="60" customHeight="1" x14ac:dyDescent="0.55000000000000004">
      <c r="A165" s="83" t="s">
        <v>130</v>
      </c>
      <c r="B165" s="83" t="s">
        <v>98</v>
      </c>
      <c r="C165" s="136">
        <v>360353</v>
      </c>
      <c r="D165" s="207" t="s">
        <v>628</v>
      </c>
      <c r="E165" s="208" t="s">
        <v>633</v>
      </c>
      <c r="F165" s="83" t="s">
        <v>108</v>
      </c>
      <c r="G165" s="85">
        <v>22744</v>
      </c>
      <c r="H165" s="83" t="s">
        <v>102</v>
      </c>
      <c r="I165" s="85">
        <v>39772</v>
      </c>
      <c r="J165" s="83" t="s">
        <v>228</v>
      </c>
      <c r="K165" s="216">
        <v>858634432713</v>
      </c>
      <c r="L165" s="83" t="s">
        <v>191</v>
      </c>
      <c r="M165" s="85">
        <v>43619</v>
      </c>
      <c r="N165" s="83">
        <v>-106.666666666667</v>
      </c>
      <c r="O165" s="83" t="s">
        <v>193</v>
      </c>
      <c r="P165" s="83" t="s">
        <v>181</v>
      </c>
      <c r="Q165" s="208" t="s">
        <v>5688</v>
      </c>
      <c r="R165" s="83" t="s">
        <v>102</v>
      </c>
      <c r="S165" s="83" t="s">
        <v>102</v>
      </c>
      <c r="T165" s="83" t="s">
        <v>133</v>
      </c>
      <c r="U165" s="83" t="s">
        <v>9312</v>
      </c>
      <c r="V165" s="83" t="s">
        <v>111</v>
      </c>
      <c r="W165" s="83" t="s">
        <v>105</v>
      </c>
      <c r="X165" s="86" t="s">
        <v>5688</v>
      </c>
      <c r="Y165" s="87" t="s">
        <v>102</v>
      </c>
      <c r="Z165" s="87" t="s">
        <v>102</v>
      </c>
      <c r="AA165" s="87" t="s">
        <v>133</v>
      </c>
      <c r="AB165" s="87" t="s">
        <v>9312</v>
      </c>
      <c r="AC165" s="87" t="s">
        <v>111</v>
      </c>
      <c r="AD165" s="87" t="s">
        <v>105</v>
      </c>
      <c r="AE165" s="87" t="s">
        <v>106</v>
      </c>
      <c r="AF165" s="86" t="s">
        <v>5688</v>
      </c>
      <c r="AG165" s="87" t="s">
        <v>486</v>
      </c>
      <c r="AH165" s="87" t="s">
        <v>9312</v>
      </c>
      <c r="AI165" s="87" t="s">
        <v>111</v>
      </c>
      <c r="AJ165" s="87" t="s">
        <v>204</v>
      </c>
      <c r="AK165" s="88"/>
      <c r="AL165" s="83" t="s">
        <v>107</v>
      </c>
      <c r="AM165" s="89" t="s">
        <v>454</v>
      </c>
      <c r="AN165" s="90" t="s">
        <v>416</v>
      </c>
      <c r="AO165" s="91" t="s">
        <v>642</v>
      </c>
      <c r="AP165" s="90">
        <v>8.3333333333333108</v>
      </c>
      <c r="AQ165" s="92" t="s">
        <v>102</v>
      </c>
      <c r="AR165" s="93" t="s">
        <v>102</v>
      </c>
      <c r="AS165" s="93" t="s">
        <v>102</v>
      </c>
      <c r="AT165" s="93" t="s">
        <v>102</v>
      </c>
      <c r="AU165" s="210" t="s">
        <v>644</v>
      </c>
      <c r="AV165" s="93" t="s">
        <v>185</v>
      </c>
      <c r="AW165" s="94" t="s">
        <v>102</v>
      </c>
      <c r="AX165" s="93" t="s">
        <v>183</v>
      </c>
      <c r="AY165" s="95" t="s">
        <v>111</v>
      </c>
      <c r="AZ165" s="93" t="s">
        <v>102</v>
      </c>
      <c r="BA165" s="93" t="s">
        <v>102</v>
      </c>
      <c r="BB165" s="93" t="s">
        <v>102</v>
      </c>
      <c r="BC165" s="93" t="s">
        <v>102</v>
      </c>
      <c r="BD165" s="96" t="s">
        <v>102</v>
      </c>
      <c r="BE165" s="90">
        <v>-71.6666666666667</v>
      </c>
      <c r="BF165" s="93" t="s">
        <v>102</v>
      </c>
      <c r="BG165" s="93" t="s">
        <v>102</v>
      </c>
      <c r="BH165" s="93" t="s">
        <v>102</v>
      </c>
      <c r="BI165" s="93" t="s">
        <v>102</v>
      </c>
      <c r="BJ165" s="210" t="s">
        <v>642</v>
      </c>
      <c r="BK165" s="93" t="s">
        <v>192</v>
      </c>
      <c r="BL165" s="97" t="s">
        <v>102</v>
      </c>
      <c r="BM165" s="93" t="s">
        <v>183</v>
      </c>
      <c r="BN165" s="93" t="s">
        <v>106</v>
      </c>
      <c r="BO165" s="93" t="s">
        <v>102</v>
      </c>
      <c r="BP165" s="98" t="s">
        <v>102</v>
      </c>
      <c r="BQ165" s="93" t="s">
        <v>102</v>
      </c>
      <c r="BR165" s="93" t="s">
        <v>102</v>
      </c>
      <c r="BS165" s="93" t="s">
        <v>102</v>
      </c>
      <c r="BT165" s="99" t="s">
        <v>591</v>
      </c>
      <c r="BU165" s="100" t="s">
        <v>10866</v>
      </c>
      <c r="BV165" s="101" t="s">
        <v>471</v>
      </c>
      <c r="BW165" s="136"/>
      <c r="BX165" s="103" t="s">
        <v>565</v>
      </c>
      <c r="BY165" s="104" t="s">
        <v>190</v>
      </c>
      <c r="BZ165" s="136"/>
      <c r="CA165" s="83" t="s">
        <v>599</v>
      </c>
      <c r="CB165" s="106" t="s">
        <v>647</v>
      </c>
      <c r="CC165" s="106" t="s">
        <v>6956</v>
      </c>
      <c r="CD165" s="107"/>
      <c r="CE165" s="108" t="s">
        <v>107</v>
      </c>
      <c r="CF165" s="108" t="s">
        <v>107</v>
      </c>
      <c r="CG165" s="109"/>
      <c r="CH165" s="110" t="s">
        <v>107</v>
      </c>
      <c r="CI165" s="111"/>
      <c r="CJ165" s="112">
        <v>6710</v>
      </c>
      <c r="CK165" s="113">
        <v>86</v>
      </c>
      <c r="CL165" s="114" t="s">
        <v>134</v>
      </c>
      <c r="CM165" s="114" t="s">
        <v>108</v>
      </c>
      <c r="CN165" s="114"/>
      <c r="CO165" s="115" t="s">
        <v>102</v>
      </c>
      <c r="CP165" s="115" t="s">
        <v>102</v>
      </c>
      <c r="CQ165" s="115" t="s">
        <v>102</v>
      </c>
      <c r="CR165" s="115" t="s">
        <v>102</v>
      </c>
      <c r="CS165" s="116"/>
      <c r="CT165" s="117" t="s">
        <v>109</v>
      </c>
      <c r="CU165" s="117" t="s">
        <v>109</v>
      </c>
      <c r="CV165" s="83">
        <v>161</v>
      </c>
      <c r="CW165" s="83" t="s">
        <v>108</v>
      </c>
      <c r="CX165" s="83">
        <v>161</v>
      </c>
      <c r="CY165" s="83" t="s">
        <v>108</v>
      </c>
      <c r="CZ165" s="83">
        <v>6489</v>
      </c>
      <c r="DA165" s="83" t="s">
        <v>419</v>
      </c>
      <c r="DB165" s="83" t="s">
        <v>130</v>
      </c>
      <c r="DC165" s="83" t="s">
        <v>499</v>
      </c>
      <c r="DD165" s="83">
        <v>1210</v>
      </c>
      <c r="DE165" s="83" t="s">
        <v>444</v>
      </c>
      <c r="DF165" s="83" t="s">
        <v>130</v>
      </c>
      <c r="DG165" s="83" t="s">
        <v>499</v>
      </c>
      <c r="DH165" s="83"/>
      <c r="DI165" s="83">
        <v>0</v>
      </c>
      <c r="DJ165" s="83">
        <v>1</v>
      </c>
      <c r="DK165" s="83">
        <v>0</v>
      </c>
      <c r="DL165" s="83">
        <v>0</v>
      </c>
      <c r="DM165" s="83">
        <v>0</v>
      </c>
      <c r="DN165" s="83">
        <v>0</v>
      </c>
      <c r="DO165" s="83">
        <v>0</v>
      </c>
      <c r="DP165" s="83">
        <v>0</v>
      </c>
      <c r="DQ165" s="83">
        <v>0</v>
      </c>
      <c r="DR165" s="83">
        <v>0</v>
      </c>
      <c r="DS165" s="83">
        <v>0</v>
      </c>
      <c r="DT165" s="83">
        <v>3</v>
      </c>
      <c r="DU165" s="83">
        <v>3</v>
      </c>
      <c r="DV165" s="83">
        <v>0</v>
      </c>
      <c r="DW165" s="83">
        <v>0</v>
      </c>
      <c r="DX165" s="83">
        <v>3</v>
      </c>
      <c r="DY165" s="85">
        <v>43807</v>
      </c>
      <c r="DZ165" s="83" t="s">
        <v>4212</v>
      </c>
      <c r="EA165" s="83" t="s">
        <v>102</v>
      </c>
      <c r="EB165" s="83" t="s">
        <v>482</v>
      </c>
      <c r="EC165" s="83">
        <v>161</v>
      </c>
      <c r="ED165" s="83" t="s">
        <v>483</v>
      </c>
      <c r="EE165" s="83">
        <v>1</v>
      </c>
      <c r="EF165" s="83">
        <v>0</v>
      </c>
      <c r="EG165" s="83">
        <v>0</v>
      </c>
      <c r="EH165" s="83" t="s">
        <v>109</v>
      </c>
      <c r="EI165" s="83" t="s">
        <v>108</v>
      </c>
      <c r="EJ165" s="83" t="s">
        <v>583</v>
      </c>
      <c r="EK165" s="83">
        <v>0</v>
      </c>
      <c r="EL165" s="83">
        <v>0</v>
      </c>
      <c r="EM165" s="83">
        <v>1</v>
      </c>
      <c r="EN165" s="83" t="s">
        <v>497</v>
      </c>
      <c r="EO165" s="83"/>
      <c r="EP165" s="83" t="s">
        <v>436</v>
      </c>
      <c r="EQ165" s="136">
        <v>1</v>
      </c>
      <c r="ER165" s="136">
        <v>1</v>
      </c>
      <c r="ES165" s="136">
        <v>1</v>
      </c>
      <c r="ET165" s="136">
        <v>1</v>
      </c>
      <c r="EU165" s="215" t="s">
        <v>269</v>
      </c>
      <c r="EV165" s="136">
        <v>1</v>
      </c>
      <c r="EW165" s="136">
        <v>1</v>
      </c>
      <c r="EX165" s="136">
        <v>1</v>
      </c>
      <c r="EY165" s="136">
        <v>1</v>
      </c>
      <c r="EZ165" s="136">
        <v>1</v>
      </c>
      <c r="FP165" s="215" t="s">
        <v>592</v>
      </c>
      <c r="FQ165" s="136" t="b">
        <v>1</v>
      </c>
      <c r="FR165" s="136" t="b">
        <v>1</v>
      </c>
      <c r="FS165" s="136" t="b">
        <v>1</v>
      </c>
      <c r="FT165" s="136" t="b">
        <v>1</v>
      </c>
      <c r="FX165" s="215" t="s">
        <v>269</v>
      </c>
    </row>
    <row r="166" spans="1:180" ht="60" customHeight="1" x14ac:dyDescent="0.55000000000000004">
      <c r="A166" s="83" t="s">
        <v>130</v>
      </c>
      <c r="B166" s="83" t="s">
        <v>98</v>
      </c>
      <c r="C166" s="136">
        <v>151698</v>
      </c>
      <c r="D166" s="207" t="s">
        <v>629</v>
      </c>
      <c r="E166" s="208" t="s">
        <v>634</v>
      </c>
      <c r="F166" s="83" t="s">
        <v>108</v>
      </c>
      <c r="G166" s="85">
        <v>26341</v>
      </c>
      <c r="H166" s="83" t="s">
        <v>102</v>
      </c>
      <c r="I166" s="85">
        <v>34633</v>
      </c>
      <c r="J166" s="83" t="s">
        <v>228</v>
      </c>
      <c r="K166" s="216">
        <v>331867754351</v>
      </c>
      <c r="L166" s="83" t="s">
        <v>191</v>
      </c>
      <c r="M166" s="85">
        <v>43642</v>
      </c>
      <c r="N166" s="83">
        <v>-111.666666666667</v>
      </c>
      <c r="O166" s="83" t="s">
        <v>193</v>
      </c>
      <c r="P166" s="83" t="s">
        <v>181</v>
      </c>
      <c r="Q166" s="208" t="s">
        <v>5692</v>
      </c>
      <c r="R166" s="83" t="s">
        <v>102</v>
      </c>
      <c r="S166" s="83" t="s">
        <v>102</v>
      </c>
      <c r="T166" s="83" t="s">
        <v>131</v>
      </c>
      <c r="U166" s="83" t="s">
        <v>9313</v>
      </c>
      <c r="V166" s="83" t="s">
        <v>104</v>
      </c>
      <c r="W166" s="83" t="s">
        <v>105</v>
      </c>
      <c r="X166" s="86" t="s">
        <v>5692</v>
      </c>
      <c r="Y166" s="87" t="s">
        <v>102</v>
      </c>
      <c r="Z166" s="87" t="s">
        <v>102</v>
      </c>
      <c r="AA166" s="87" t="s">
        <v>131</v>
      </c>
      <c r="AB166" s="87" t="s">
        <v>9313</v>
      </c>
      <c r="AC166" s="87" t="s">
        <v>104</v>
      </c>
      <c r="AD166" s="87" t="s">
        <v>105</v>
      </c>
      <c r="AE166" s="87" t="s">
        <v>106</v>
      </c>
      <c r="AF166" s="86" t="s">
        <v>5692</v>
      </c>
      <c r="AG166" s="87" t="s">
        <v>177</v>
      </c>
      <c r="AH166" s="87" t="s">
        <v>9313</v>
      </c>
      <c r="AI166" s="87" t="s">
        <v>104</v>
      </c>
      <c r="AJ166" s="87" t="s">
        <v>204</v>
      </c>
      <c r="AK166" s="88"/>
      <c r="AL166" s="83" t="s">
        <v>107</v>
      </c>
      <c r="AM166" s="89" t="s">
        <v>454</v>
      </c>
      <c r="AN166" s="90" t="s">
        <v>416</v>
      </c>
      <c r="AO166" s="91" t="s">
        <v>643</v>
      </c>
      <c r="AP166" s="90">
        <v>8.3333333333333108</v>
      </c>
      <c r="AQ166" s="92" t="s">
        <v>102</v>
      </c>
      <c r="AR166" s="93" t="s">
        <v>102</v>
      </c>
      <c r="AS166" s="93" t="s">
        <v>102</v>
      </c>
      <c r="AT166" s="93" t="s">
        <v>102</v>
      </c>
      <c r="AU166" s="210" t="s">
        <v>645</v>
      </c>
      <c r="AV166" s="93" t="s">
        <v>185</v>
      </c>
      <c r="AW166" s="94" t="s">
        <v>102</v>
      </c>
      <c r="AX166" s="93" t="s">
        <v>105</v>
      </c>
      <c r="AY166" s="95" t="s">
        <v>104</v>
      </c>
      <c r="AZ166" s="93" t="s">
        <v>102</v>
      </c>
      <c r="BA166" s="93" t="s">
        <v>102</v>
      </c>
      <c r="BB166" s="93" t="s">
        <v>102</v>
      </c>
      <c r="BC166" s="93" t="s">
        <v>102</v>
      </c>
      <c r="BD166" s="96" t="s">
        <v>102</v>
      </c>
      <c r="BE166" s="90">
        <v>-72.1666666666667</v>
      </c>
      <c r="BF166" s="93" t="s">
        <v>102</v>
      </c>
      <c r="BG166" s="93" t="s">
        <v>102</v>
      </c>
      <c r="BH166" s="93" t="s">
        <v>102</v>
      </c>
      <c r="BI166" s="93" t="s">
        <v>102</v>
      </c>
      <c r="BJ166" s="210" t="s">
        <v>643</v>
      </c>
      <c r="BK166" s="93" t="s">
        <v>196</v>
      </c>
      <c r="BL166" s="97" t="s">
        <v>102</v>
      </c>
      <c r="BM166" s="93" t="s">
        <v>105</v>
      </c>
      <c r="BN166" s="93" t="s">
        <v>596</v>
      </c>
      <c r="BO166" s="93" t="s">
        <v>102</v>
      </c>
      <c r="BP166" s="98" t="s">
        <v>102</v>
      </c>
      <c r="BQ166" s="93" t="s">
        <v>102</v>
      </c>
      <c r="BR166" s="93" t="s">
        <v>102</v>
      </c>
      <c r="BS166" s="93" t="s">
        <v>102</v>
      </c>
      <c r="BT166" s="99" t="s">
        <v>591</v>
      </c>
      <c r="BU166" s="100" t="s">
        <v>10867</v>
      </c>
      <c r="BV166" s="101" t="s">
        <v>471</v>
      </c>
      <c r="BW166" s="136"/>
      <c r="BX166" s="103" t="s">
        <v>565</v>
      </c>
      <c r="BY166" s="104" t="s">
        <v>190</v>
      </c>
      <c r="BZ166" s="136"/>
      <c r="CA166" s="83" t="s">
        <v>599</v>
      </c>
      <c r="CB166" s="106" t="s">
        <v>647</v>
      </c>
      <c r="CC166" s="106" t="s">
        <v>6968</v>
      </c>
      <c r="CD166" s="107"/>
      <c r="CE166" s="108" t="s">
        <v>107</v>
      </c>
      <c r="CF166" s="108" t="s">
        <v>107</v>
      </c>
      <c r="CG166" s="109"/>
      <c r="CH166" s="110" t="s">
        <v>107</v>
      </c>
      <c r="CI166" s="111"/>
      <c r="CJ166" s="112">
        <v>6710</v>
      </c>
      <c r="CK166" s="113">
        <v>86</v>
      </c>
      <c r="CL166" s="114" t="s">
        <v>134</v>
      </c>
      <c r="CM166" s="114" t="s">
        <v>108</v>
      </c>
      <c r="CN166" s="114"/>
      <c r="CO166" s="115" t="s">
        <v>102</v>
      </c>
      <c r="CP166" s="115" t="s">
        <v>102</v>
      </c>
      <c r="CQ166" s="115" t="s">
        <v>102</v>
      </c>
      <c r="CR166" s="115" t="s">
        <v>102</v>
      </c>
      <c r="CS166" s="116"/>
      <c r="CT166" s="117" t="s">
        <v>109</v>
      </c>
      <c r="CU166" s="117" t="s">
        <v>109</v>
      </c>
      <c r="CV166" s="83">
        <v>162</v>
      </c>
      <c r="CW166" s="83" t="s">
        <v>108</v>
      </c>
      <c r="CX166" s="83">
        <v>162</v>
      </c>
      <c r="CY166" s="83" t="s">
        <v>108</v>
      </c>
      <c r="CZ166" s="83">
        <v>6490</v>
      </c>
      <c r="DA166" s="83" t="s">
        <v>419</v>
      </c>
      <c r="DB166" s="83" t="s">
        <v>130</v>
      </c>
      <c r="DC166" s="83" t="s">
        <v>499</v>
      </c>
      <c r="DD166" s="83">
        <v>1211</v>
      </c>
      <c r="DE166" s="83" t="s">
        <v>444</v>
      </c>
      <c r="DF166" s="83" t="s">
        <v>130</v>
      </c>
      <c r="DG166" s="83" t="s">
        <v>499</v>
      </c>
      <c r="DH166" s="83"/>
      <c r="DI166" s="83">
        <v>0</v>
      </c>
      <c r="DJ166" s="83">
        <v>1</v>
      </c>
      <c r="DK166" s="83">
        <v>0</v>
      </c>
      <c r="DL166" s="83">
        <v>0</v>
      </c>
      <c r="DM166" s="83">
        <v>0</v>
      </c>
      <c r="DN166" s="83">
        <v>0</v>
      </c>
      <c r="DO166" s="83">
        <v>0</v>
      </c>
      <c r="DP166" s="83">
        <v>0</v>
      </c>
      <c r="DQ166" s="83">
        <v>0</v>
      </c>
      <c r="DR166" s="83">
        <v>0</v>
      </c>
      <c r="DS166" s="83">
        <v>0</v>
      </c>
      <c r="DT166" s="83">
        <v>3</v>
      </c>
      <c r="DU166" s="83">
        <v>3</v>
      </c>
      <c r="DV166" s="83">
        <v>0</v>
      </c>
      <c r="DW166" s="83">
        <v>0</v>
      </c>
      <c r="DX166" s="83">
        <v>3</v>
      </c>
      <c r="DY166" s="85">
        <v>43808</v>
      </c>
      <c r="DZ166" s="83" t="s">
        <v>4213</v>
      </c>
      <c r="EA166" s="83" t="s">
        <v>102</v>
      </c>
      <c r="EB166" s="83" t="s">
        <v>482</v>
      </c>
      <c r="EC166" s="83">
        <v>162</v>
      </c>
      <c r="ED166" s="83" t="s">
        <v>483</v>
      </c>
      <c r="EE166" s="83">
        <v>1</v>
      </c>
      <c r="EF166" s="83">
        <v>0</v>
      </c>
      <c r="EG166" s="83">
        <v>0</v>
      </c>
      <c r="EH166" s="83" t="s">
        <v>109</v>
      </c>
      <c r="EI166" s="83" t="s">
        <v>108</v>
      </c>
      <c r="EJ166" s="83" t="s">
        <v>583</v>
      </c>
      <c r="EK166" s="83">
        <v>0</v>
      </c>
      <c r="EL166" s="83">
        <v>0</v>
      </c>
      <c r="EM166" s="83">
        <v>1</v>
      </c>
      <c r="EN166" s="83" t="s">
        <v>497</v>
      </c>
      <c r="EO166" s="83"/>
      <c r="EP166" s="83" t="s">
        <v>436</v>
      </c>
      <c r="EQ166" s="136">
        <v>1</v>
      </c>
      <c r="ER166" s="136">
        <v>1</v>
      </c>
      <c r="ES166" s="136">
        <v>1</v>
      </c>
      <c r="ET166" s="136">
        <v>1</v>
      </c>
      <c r="EU166" s="215" t="s">
        <v>269</v>
      </c>
      <c r="EV166" s="136">
        <v>1</v>
      </c>
      <c r="EW166" s="136">
        <v>1</v>
      </c>
      <c r="EX166" s="136">
        <v>1</v>
      </c>
      <c r="EY166" s="136">
        <v>1</v>
      </c>
      <c r="EZ166" s="136">
        <v>1</v>
      </c>
      <c r="FP166" s="215" t="s">
        <v>592</v>
      </c>
      <c r="FQ166" s="136" t="b">
        <v>1</v>
      </c>
      <c r="FR166" s="136" t="b">
        <v>1</v>
      </c>
      <c r="FS166" s="136" t="b">
        <v>1</v>
      </c>
      <c r="FT166" s="136" t="b">
        <v>1</v>
      </c>
      <c r="FX166" s="215" t="s">
        <v>269</v>
      </c>
    </row>
    <row r="167" spans="1:180" ht="60" customHeight="1" x14ac:dyDescent="0.55000000000000004">
      <c r="A167" s="83" t="s">
        <v>130</v>
      </c>
      <c r="B167" s="83" t="s">
        <v>98</v>
      </c>
      <c r="C167" s="136">
        <v>421537</v>
      </c>
      <c r="D167" s="207" t="s">
        <v>627</v>
      </c>
      <c r="E167" s="208" t="s">
        <v>630</v>
      </c>
      <c r="F167" s="83" t="s">
        <v>108</v>
      </c>
      <c r="G167" s="85">
        <v>20621</v>
      </c>
      <c r="H167" s="83" t="s">
        <v>102</v>
      </c>
      <c r="I167" s="85">
        <v>39794</v>
      </c>
      <c r="J167" s="83" t="s">
        <v>228</v>
      </c>
      <c r="K167" s="216">
        <v>570085164997</v>
      </c>
      <c r="L167" s="83" t="s">
        <v>191</v>
      </c>
      <c r="M167" s="85">
        <v>43631</v>
      </c>
      <c r="N167" s="83">
        <v>-116.666666666667</v>
      </c>
      <c r="O167" s="83" t="s">
        <v>180</v>
      </c>
      <c r="P167" s="83" t="s">
        <v>181</v>
      </c>
      <c r="Q167" s="208" t="s">
        <v>5696</v>
      </c>
      <c r="R167" s="83" t="s">
        <v>102</v>
      </c>
      <c r="S167" s="83" t="s">
        <v>102</v>
      </c>
      <c r="T167" s="83" t="s">
        <v>199</v>
      </c>
      <c r="U167" s="83" t="s">
        <v>9314</v>
      </c>
      <c r="V167" s="83" t="s">
        <v>104</v>
      </c>
      <c r="W167" s="83" t="s">
        <v>105</v>
      </c>
      <c r="X167" s="86" t="s">
        <v>5696</v>
      </c>
      <c r="Y167" s="87" t="s">
        <v>102</v>
      </c>
      <c r="Z167" s="87" t="s">
        <v>102</v>
      </c>
      <c r="AA167" s="87" t="s">
        <v>199</v>
      </c>
      <c r="AB167" s="87" t="s">
        <v>9314</v>
      </c>
      <c r="AC167" s="87" t="s">
        <v>104</v>
      </c>
      <c r="AD167" s="87" t="s">
        <v>105</v>
      </c>
      <c r="AE167" s="87" t="s">
        <v>106</v>
      </c>
      <c r="AF167" s="86" t="s">
        <v>5696</v>
      </c>
      <c r="AG167" s="87" t="s">
        <v>489</v>
      </c>
      <c r="AH167" s="87" t="s">
        <v>9315</v>
      </c>
      <c r="AI167" s="87" t="s">
        <v>104</v>
      </c>
      <c r="AJ167" s="87" t="s">
        <v>204</v>
      </c>
      <c r="AK167" s="88"/>
      <c r="AL167" s="83" t="s">
        <v>107</v>
      </c>
      <c r="AM167" s="89" t="s">
        <v>454</v>
      </c>
      <c r="AN167" s="90" t="s">
        <v>416</v>
      </c>
      <c r="AO167" s="91" t="s">
        <v>641</v>
      </c>
      <c r="AP167" s="90">
        <v>8.3333333333333108</v>
      </c>
      <c r="AQ167" s="92" t="s">
        <v>211</v>
      </c>
      <c r="AR167" s="93" t="s">
        <v>102</v>
      </c>
      <c r="AS167" s="93" t="s">
        <v>102</v>
      </c>
      <c r="AT167" s="93" t="s">
        <v>102</v>
      </c>
      <c r="AU167" s="210" t="s">
        <v>641</v>
      </c>
      <c r="AV167" s="93" t="s">
        <v>192</v>
      </c>
      <c r="AW167" s="94" t="s">
        <v>102</v>
      </c>
      <c r="AX167" s="93" t="s">
        <v>105</v>
      </c>
      <c r="AY167" s="95" t="s">
        <v>188</v>
      </c>
      <c r="AZ167" s="93" t="s">
        <v>102</v>
      </c>
      <c r="BA167" s="93" t="s">
        <v>9316</v>
      </c>
      <c r="BB167" s="93" t="s">
        <v>102</v>
      </c>
      <c r="BC167" s="93" t="s">
        <v>102</v>
      </c>
      <c r="BD167" s="96" t="s">
        <v>102</v>
      </c>
      <c r="BE167" s="90">
        <v>-72.6666666666667</v>
      </c>
      <c r="BF167" s="93" t="s">
        <v>211</v>
      </c>
      <c r="BG167" s="93" t="s">
        <v>102</v>
      </c>
      <c r="BH167" s="93" t="s">
        <v>102</v>
      </c>
      <c r="BI167" s="93" t="s">
        <v>102</v>
      </c>
      <c r="BJ167" s="210" t="s">
        <v>646</v>
      </c>
      <c r="BK167" s="93" t="s">
        <v>182</v>
      </c>
      <c r="BL167" s="97" t="s">
        <v>102</v>
      </c>
      <c r="BM167" s="93" t="s">
        <v>105</v>
      </c>
      <c r="BN167" s="93" t="s">
        <v>104</v>
      </c>
      <c r="BO167" s="93" t="s">
        <v>102</v>
      </c>
      <c r="BP167" s="98">
        <v>20180261</v>
      </c>
      <c r="BQ167" s="93" t="s">
        <v>102</v>
      </c>
      <c r="BR167" s="93" t="s">
        <v>102</v>
      </c>
      <c r="BS167" s="93" t="s">
        <v>102</v>
      </c>
      <c r="BT167" s="99" t="s">
        <v>591</v>
      </c>
      <c r="BU167" s="100" t="s">
        <v>10868</v>
      </c>
      <c r="BV167" s="101" t="s">
        <v>471</v>
      </c>
      <c r="BW167" s="136"/>
      <c r="BX167" s="103" t="s">
        <v>565</v>
      </c>
      <c r="BY167" s="104" t="s">
        <v>190</v>
      </c>
      <c r="BZ167" s="136"/>
      <c r="CA167" s="83" t="s">
        <v>599</v>
      </c>
      <c r="CB167" s="106" t="s">
        <v>647</v>
      </c>
      <c r="CC167" s="106" t="s">
        <v>6980</v>
      </c>
      <c r="CD167" s="107"/>
      <c r="CE167" s="108" t="s">
        <v>107</v>
      </c>
      <c r="CF167" s="108" t="s">
        <v>107</v>
      </c>
      <c r="CG167" s="109"/>
      <c r="CH167" s="110" t="s">
        <v>107</v>
      </c>
      <c r="CI167" s="111"/>
      <c r="CJ167" s="112">
        <v>6710</v>
      </c>
      <c r="CK167" s="113">
        <v>86</v>
      </c>
      <c r="CL167" s="114" t="s">
        <v>134</v>
      </c>
      <c r="CM167" s="114" t="s">
        <v>108</v>
      </c>
      <c r="CN167" s="114"/>
      <c r="CO167" s="115" t="s">
        <v>102</v>
      </c>
      <c r="CP167" s="115" t="s">
        <v>102</v>
      </c>
      <c r="CQ167" s="115" t="s">
        <v>102</v>
      </c>
      <c r="CR167" s="115" t="s">
        <v>102</v>
      </c>
      <c r="CS167" s="116"/>
      <c r="CT167" s="117" t="s">
        <v>109</v>
      </c>
      <c r="CU167" s="117" t="s">
        <v>109</v>
      </c>
      <c r="CV167" s="83">
        <v>163</v>
      </c>
      <c r="CW167" s="83" t="s">
        <v>108</v>
      </c>
      <c r="CX167" s="83">
        <v>163</v>
      </c>
      <c r="CY167" s="83" t="s">
        <v>108</v>
      </c>
      <c r="CZ167" s="83">
        <v>6491</v>
      </c>
      <c r="DA167" s="83" t="s">
        <v>419</v>
      </c>
      <c r="DB167" s="83" t="s">
        <v>130</v>
      </c>
      <c r="DC167" s="83" t="s">
        <v>499</v>
      </c>
      <c r="DD167" s="83">
        <v>1212</v>
      </c>
      <c r="DE167" s="83" t="s">
        <v>444</v>
      </c>
      <c r="DF167" s="83" t="s">
        <v>130</v>
      </c>
      <c r="DG167" s="83" t="s">
        <v>499</v>
      </c>
      <c r="DH167" s="83"/>
      <c r="DI167" s="83">
        <v>0</v>
      </c>
      <c r="DJ167" s="83">
        <v>1</v>
      </c>
      <c r="DK167" s="83">
        <v>0</v>
      </c>
      <c r="DL167" s="83">
        <v>0</v>
      </c>
      <c r="DM167" s="83">
        <v>0</v>
      </c>
      <c r="DN167" s="83">
        <v>0</v>
      </c>
      <c r="DO167" s="83">
        <v>0</v>
      </c>
      <c r="DP167" s="83">
        <v>0</v>
      </c>
      <c r="DQ167" s="83">
        <v>0</v>
      </c>
      <c r="DR167" s="83">
        <v>0</v>
      </c>
      <c r="DS167" s="83">
        <v>0</v>
      </c>
      <c r="DT167" s="83">
        <v>3</v>
      </c>
      <c r="DU167" s="83">
        <v>3</v>
      </c>
      <c r="DV167" s="83">
        <v>0</v>
      </c>
      <c r="DW167" s="83">
        <v>0</v>
      </c>
      <c r="DX167" s="83">
        <v>3</v>
      </c>
      <c r="DY167" s="85">
        <v>43809</v>
      </c>
      <c r="DZ167" s="83" t="s">
        <v>4214</v>
      </c>
      <c r="EA167" s="83" t="s">
        <v>102</v>
      </c>
      <c r="EB167" s="83" t="s">
        <v>482</v>
      </c>
      <c r="EC167" s="83">
        <v>163</v>
      </c>
      <c r="ED167" s="83" t="s">
        <v>483</v>
      </c>
      <c r="EE167" s="83">
        <v>1</v>
      </c>
      <c r="EF167" s="83">
        <v>0</v>
      </c>
      <c r="EG167" s="83">
        <v>0</v>
      </c>
      <c r="EH167" s="83" t="s">
        <v>109</v>
      </c>
      <c r="EI167" s="83" t="s">
        <v>108</v>
      </c>
      <c r="EJ167" s="83" t="s">
        <v>583</v>
      </c>
      <c r="EK167" s="83">
        <v>0</v>
      </c>
      <c r="EL167" s="83">
        <v>0</v>
      </c>
      <c r="EM167" s="83">
        <v>1</v>
      </c>
      <c r="EN167" s="83" t="s">
        <v>497</v>
      </c>
      <c r="EO167" s="83"/>
      <c r="EP167" s="83" t="s">
        <v>436</v>
      </c>
      <c r="EQ167" s="136">
        <v>1</v>
      </c>
      <c r="ER167" s="136">
        <v>1</v>
      </c>
      <c r="ES167" s="136">
        <v>1</v>
      </c>
      <c r="ET167" s="136">
        <v>1</v>
      </c>
      <c r="EU167" s="215" t="s">
        <v>269</v>
      </c>
      <c r="EV167" s="136">
        <v>1</v>
      </c>
      <c r="EW167" s="136">
        <v>1</v>
      </c>
      <c r="EX167" s="136">
        <v>1</v>
      </c>
      <c r="EY167" s="136">
        <v>1</v>
      </c>
      <c r="EZ167" s="136">
        <v>1</v>
      </c>
      <c r="FP167" s="215" t="s">
        <v>592</v>
      </c>
      <c r="FQ167" s="136" t="b">
        <v>1</v>
      </c>
      <c r="FR167" s="136" t="b">
        <v>1</v>
      </c>
      <c r="FS167" s="136" t="b">
        <v>1</v>
      </c>
      <c r="FT167" s="136" t="b">
        <v>1</v>
      </c>
      <c r="FX167" s="215" t="s">
        <v>269</v>
      </c>
    </row>
    <row r="168" spans="1:180" ht="60" customHeight="1" x14ac:dyDescent="0.55000000000000004">
      <c r="A168" s="83" t="s">
        <v>130</v>
      </c>
      <c r="B168" s="83" t="s">
        <v>98</v>
      </c>
      <c r="C168" s="136">
        <v>346359</v>
      </c>
      <c r="D168" s="207" t="s">
        <v>628</v>
      </c>
      <c r="E168" s="208" t="s">
        <v>633</v>
      </c>
      <c r="F168" s="83" t="s">
        <v>108</v>
      </c>
      <c r="G168" s="85">
        <v>22744</v>
      </c>
      <c r="H168" s="83" t="s">
        <v>102</v>
      </c>
      <c r="I168" s="85">
        <v>39772</v>
      </c>
      <c r="J168" s="83" t="s">
        <v>228</v>
      </c>
      <c r="K168" s="216">
        <v>830039600092</v>
      </c>
      <c r="L168" s="83" t="s">
        <v>191</v>
      </c>
      <c r="M168" s="85">
        <v>43619</v>
      </c>
      <c r="N168" s="83">
        <v>-121.666666666667</v>
      </c>
      <c r="O168" s="83" t="s">
        <v>193</v>
      </c>
      <c r="P168" s="83" t="s">
        <v>181</v>
      </c>
      <c r="Q168" s="208" t="s">
        <v>5700</v>
      </c>
      <c r="R168" s="83" t="s">
        <v>102</v>
      </c>
      <c r="S168" s="83" t="s">
        <v>102</v>
      </c>
      <c r="T168" s="83" t="s">
        <v>133</v>
      </c>
      <c r="U168" s="83" t="s">
        <v>9317</v>
      </c>
      <c r="V168" s="83" t="s">
        <v>111</v>
      </c>
      <c r="W168" s="83" t="s">
        <v>105</v>
      </c>
      <c r="X168" s="86" t="s">
        <v>5700</v>
      </c>
      <c r="Y168" s="87" t="s">
        <v>102</v>
      </c>
      <c r="Z168" s="87" t="s">
        <v>102</v>
      </c>
      <c r="AA168" s="87" t="s">
        <v>133</v>
      </c>
      <c r="AB168" s="87" t="s">
        <v>9317</v>
      </c>
      <c r="AC168" s="87" t="s">
        <v>111</v>
      </c>
      <c r="AD168" s="87" t="s">
        <v>105</v>
      </c>
      <c r="AE168" s="87" t="s">
        <v>106</v>
      </c>
      <c r="AF168" s="86" t="s">
        <v>5700</v>
      </c>
      <c r="AG168" s="87" t="s">
        <v>486</v>
      </c>
      <c r="AH168" s="87" t="s">
        <v>9317</v>
      </c>
      <c r="AI168" s="87" t="s">
        <v>111</v>
      </c>
      <c r="AJ168" s="87" t="s">
        <v>204</v>
      </c>
      <c r="AK168" s="88"/>
      <c r="AL168" s="83" t="s">
        <v>107</v>
      </c>
      <c r="AM168" s="89" t="s">
        <v>454</v>
      </c>
      <c r="AN168" s="90" t="s">
        <v>416</v>
      </c>
      <c r="AO168" s="91" t="s">
        <v>642</v>
      </c>
      <c r="AP168" s="90">
        <v>8.3333333333333108</v>
      </c>
      <c r="AQ168" s="92" t="s">
        <v>102</v>
      </c>
      <c r="AR168" s="93" t="s">
        <v>102</v>
      </c>
      <c r="AS168" s="93" t="s">
        <v>102</v>
      </c>
      <c r="AT168" s="93" t="s">
        <v>102</v>
      </c>
      <c r="AU168" s="210" t="s">
        <v>644</v>
      </c>
      <c r="AV168" s="93" t="s">
        <v>185</v>
      </c>
      <c r="AW168" s="94" t="s">
        <v>102</v>
      </c>
      <c r="AX168" s="93" t="s">
        <v>183</v>
      </c>
      <c r="AY168" s="95" t="s">
        <v>111</v>
      </c>
      <c r="AZ168" s="93" t="s">
        <v>102</v>
      </c>
      <c r="BA168" s="93" t="s">
        <v>102</v>
      </c>
      <c r="BB168" s="93" t="s">
        <v>102</v>
      </c>
      <c r="BC168" s="93" t="s">
        <v>102</v>
      </c>
      <c r="BD168" s="96" t="s">
        <v>102</v>
      </c>
      <c r="BE168" s="90">
        <v>-73.1666666666667</v>
      </c>
      <c r="BF168" s="93" t="s">
        <v>102</v>
      </c>
      <c r="BG168" s="93" t="s">
        <v>102</v>
      </c>
      <c r="BH168" s="93" t="s">
        <v>102</v>
      </c>
      <c r="BI168" s="93" t="s">
        <v>102</v>
      </c>
      <c r="BJ168" s="210" t="s">
        <v>642</v>
      </c>
      <c r="BK168" s="93" t="s">
        <v>192</v>
      </c>
      <c r="BL168" s="97" t="s">
        <v>102</v>
      </c>
      <c r="BM168" s="93" t="s">
        <v>183</v>
      </c>
      <c r="BN168" s="93" t="s">
        <v>106</v>
      </c>
      <c r="BO168" s="93" t="s">
        <v>102</v>
      </c>
      <c r="BP168" s="98" t="s">
        <v>102</v>
      </c>
      <c r="BQ168" s="93" t="s">
        <v>102</v>
      </c>
      <c r="BR168" s="93" t="s">
        <v>102</v>
      </c>
      <c r="BS168" s="93" t="s">
        <v>102</v>
      </c>
      <c r="BT168" s="99" t="s">
        <v>591</v>
      </c>
      <c r="BU168" s="100" t="s">
        <v>10869</v>
      </c>
      <c r="BV168" s="101" t="s">
        <v>471</v>
      </c>
      <c r="BW168" s="136"/>
      <c r="BX168" s="103" t="s">
        <v>565</v>
      </c>
      <c r="BY168" s="104" t="s">
        <v>190</v>
      </c>
      <c r="BZ168" s="136"/>
      <c r="CA168" s="83" t="s">
        <v>599</v>
      </c>
      <c r="CB168" s="106" t="s">
        <v>647</v>
      </c>
      <c r="CC168" s="106" t="s">
        <v>6992</v>
      </c>
      <c r="CD168" s="107"/>
      <c r="CE168" s="108" t="s">
        <v>107</v>
      </c>
      <c r="CF168" s="108" t="s">
        <v>107</v>
      </c>
      <c r="CG168" s="109"/>
      <c r="CH168" s="110" t="s">
        <v>107</v>
      </c>
      <c r="CI168" s="111"/>
      <c r="CJ168" s="112">
        <v>6710</v>
      </c>
      <c r="CK168" s="113">
        <v>86</v>
      </c>
      <c r="CL168" s="114" t="s">
        <v>134</v>
      </c>
      <c r="CM168" s="114" t="s">
        <v>108</v>
      </c>
      <c r="CN168" s="114"/>
      <c r="CO168" s="115" t="s">
        <v>102</v>
      </c>
      <c r="CP168" s="115" t="s">
        <v>102</v>
      </c>
      <c r="CQ168" s="115" t="s">
        <v>102</v>
      </c>
      <c r="CR168" s="115" t="s">
        <v>102</v>
      </c>
      <c r="CS168" s="116"/>
      <c r="CT168" s="117" t="s">
        <v>109</v>
      </c>
      <c r="CU168" s="117" t="s">
        <v>109</v>
      </c>
      <c r="CV168" s="83">
        <v>164</v>
      </c>
      <c r="CW168" s="83" t="s">
        <v>108</v>
      </c>
      <c r="CX168" s="83">
        <v>164</v>
      </c>
      <c r="CY168" s="83" t="s">
        <v>108</v>
      </c>
      <c r="CZ168" s="83">
        <v>6492</v>
      </c>
      <c r="DA168" s="83" t="s">
        <v>419</v>
      </c>
      <c r="DB168" s="83" t="s">
        <v>130</v>
      </c>
      <c r="DC168" s="83" t="s">
        <v>499</v>
      </c>
      <c r="DD168" s="83">
        <v>1213</v>
      </c>
      <c r="DE168" s="83" t="s">
        <v>444</v>
      </c>
      <c r="DF168" s="83" t="s">
        <v>130</v>
      </c>
      <c r="DG168" s="83" t="s">
        <v>499</v>
      </c>
      <c r="DH168" s="83"/>
      <c r="DI168" s="83">
        <v>0</v>
      </c>
      <c r="DJ168" s="83">
        <v>1</v>
      </c>
      <c r="DK168" s="83">
        <v>0</v>
      </c>
      <c r="DL168" s="83">
        <v>0</v>
      </c>
      <c r="DM168" s="83">
        <v>0</v>
      </c>
      <c r="DN168" s="83">
        <v>0</v>
      </c>
      <c r="DO168" s="83">
        <v>0</v>
      </c>
      <c r="DP168" s="83">
        <v>0</v>
      </c>
      <c r="DQ168" s="83">
        <v>0</v>
      </c>
      <c r="DR168" s="83">
        <v>0</v>
      </c>
      <c r="DS168" s="83">
        <v>0</v>
      </c>
      <c r="DT168" s="83">
        <v>3</v>
      </c>
      <c r="DU168" s="83">
        <v>3</v>
      </c>
      <c r="DV168" s="83">
        <v>0</v>
      </c>
      <c r="DW168" s="83">
        <v>0</v>
      </c>
      <c r="DX168" s="83">
        <v>3</v>
      </c>
      <c r="DY168" s="85">
        <v>43810</v>
      </c>
      <c r="DZ168" s="83" t="s">
        <v>4215</v>
      </c>
      <c r="EA168" s="83" t="s">
        <v>102</v>
      </c>
      <c r="EB168" s="83" t="s">
        <v>482</v>
      </c>
      <c r="EC168" s="83">
        <v>164</v>
      </c>
      <c r="ED168" s="83" t="s">
        <v>483</v>
      </c>
      <c r="EE168" s="83">
        <v>1</v>
      </c>
      <c r="EF168" s="83">
        <v>0</v>
      </c>
      <c r="EG168" s="83">
        <v>0</v>
      </c>
      <c r="EH168" s="83" t="s">
        <v>109</v>
      </c>
      <c r="EI168" s="83" t="s">
        <v>108</v>
      </c>
      <c r="EJ168" s="83" t="s">
        <v>583</v>
      </c>
      <c r="EK168" s="83">
        <v>0</v>
      </c>
      <c r="EL168" s="83">
        <v>0</v>
      </c>
      <c r="EM168" s="83">
        <v>1</v>
      </c>
      <c r="EN168" s="83" t="s">
        <v>497</v>
      </c>
      <c r="EO168" s="83"/>
      <c r="EP168" s="83" t="s">
        <v>436</v>
      </c>
      <c r="EQ168" s="136">
        <v>1</v>
      </c>
      <c r="ER168" s="136">
        <v>1</v>
      </c>
      <c r="ES168" s="136">
        <v>1</v>
      </c>
      <c r="ET168" s="136">
        <v>1</v>
      </c>
      <c r="EU168" s="215" t="s">
        <v>269</v>
      </c>
      <c r="EV168" s="136">
        <v>1</v>
      </c>
      <c r="EW168" s="136">
        <v>1</v>
      </c>
      <c r="EX168" s="136">
        <v>1</v>
      </c>
      <c r="EY168" s="136">
        <v>1</v>
      </c>
      <c r="EZ168" s="136">
        <v>1</v>
      </c>
      <c r="FP168" s="215" t="s">
        <v>592</v>
      </c>
      <c r="FQ168" s="136" t="b">
        <v>1</v>
      </c>
      <c r="FR168" s="136" t="b">
        <v>1</v>
      </c>
      <c r="FS168" s="136" t="b">
        <v>1</v>
      </c>
      <c r="FT168" s="136" t="b">
        <v>1</v>
      </c>
      <c r="FX168" s="215" t="s">
        <v>269</v>
      </c>
    </row>
    <row r="169" spans="1:180" ht="60" customHeight="1" x14ac:dyDescent="0.55000000000000004">
      <c r="A169" s="83" t="s">
        <v>130</v>
      </c>
      <c r="B169" s="83" t="s">
        <v>98</v>
      </c>
      <c r="C169" s="136">
        <v>120435</v>
      </c>
      <c r="D169" s="207" t="s">
        <v>629</v>
      </c>
      <c r="E169" s="208" t="s">
        <v>634</v>
      </c>
      <c r="F169" s="83" t="s">
        <v>108</v>
      </c>
      <c r="G169" s="85">
        <v>26341</v>
      </c>
      <c r="H169" s="83" t="s">
        <v>102</v>
      </c>
      <c r="I169" s="85">
        <v>34633</v>
      </c>
      <c r="J169" s="83" t="s">
        <v>228</v>
      </c>
      <c r="K169" s="216">
        <v>910992202870</v>
      </c>
      <c r="L169" s="83" t="s">
        <v>191</v>
      </c>
      <c r="M169" s="85">
        <v>43642</v>
      </c>
      <c r="N169" s="83">
        <v>-126.666666666667</v>
      </c>
      <c r="O169" s="83" t="s">
        <v>193</v>
      </c>
      <c r="P169" s="83" t="s">
        <v>181</v>
      </c>
      <c r="Q169" s="208" t="s">
        <v>5704</v>
      </c>
      <c r="R169" s="83" t="s">
        <v>102</v>
      </c>
      <c r="S169" s="83" t="s">
        <v>102</v>
      </c>
      <c r="T169" s="83" t="s">
        <v>131</v>
      </c>
      <c r="U169" s="83" t="s">
        <v>9318</v>
      </c>
      <c r="V169" s="83" t="s">
        <v>104</v>
      </c>
      <c r="W169" s="83" t="s">
        <v>105</v>
      </c>
      <c r="X169" s="86" t="s">
        <v>5704</v>
      </c>
      <c r="Y169" s="87" t="s">
        <v>102</v>
      </c>
      <c r="Z169" s="87" t="s">
        <v>102</v>
      </c>
      <c r="AA169" s="87" t="s">
        <v>131</v>
      </c>
      <c r="AB169" s="87" t="s">
        <v>9318</v>
      </c>
      <c r="AC169" s="87" t="s">
        <v>104</v>
      </c>
      <c r="AD169" s="87" t="s">
        <v>105</v>
      </c>
      <c r="AE169" s="87" t="s">
        <v>106</v>
      </c>
      <c r="AF169" s="86" t="s">
        <v>5704</v>
      </c>
      <c r="AG169" s="87" t="s">
        <v>177</v>
      </c>
      <c r="AH169" s="87" t="s">
        <v>9318</v>
      </c>
      <c r="AI169" s="87" t="s">
        <v>104</v>
      </c>
      <c r="AJ169" s="87" t="s">
        <v>204</v>
      </c>
      <c r="AK169" s="88"/>
      <c r="AL169" s="83" t="s">
        <v>107</v>
      </c>
      <c r="AM169" s="89" t="s">
        <v>454</v>
      </c>
      <c r="AN169" s="90" t="s">
        <v>416</v>
      </c>
      <c r="AO169" s="91" t="s">
        <v>643</v>
      </c>
      <c r="AP169" s="90">
        <v>8.3333333333333108</v>
      </c>
      <c r="AQ169" s="92" t="s">
        <v>102</v>
      </c>
      <c r="AR169" s="93" t="s">
        <v>102</v>
      </c>
      <c r="AS169" s="93" t="s">
        <v>102</v>
      </c>
      <c r="AT169" s="93" t="s">
        <v>102</v>
      </c>
      <c r="AU169" s="210" t="s">
        <v>645</v>
      </c>
      <c r="AV169" s="93" t="s">
        <v>185</v>
      </c>
      <c r="AW169" s="94" t="s">
        <v>102</v>
      </c>
      <c r="AX169" s="93" t="s">
        <v>105</v>
      </c>
      <c r="AY169" s="95" t="s">
        <v>104</v>
      </c>
      <c r="AZ169" s="93" t="s">
        <v>102</v>
      </c>
      <c r="BA169" s="93" t="s">
        <v>102</v>
      </c>
      <c r="BB169" s="93" t="s">
        <v>102</v>
      </c>
      <c r="BC169" s="93" t="s">
        <v>102</v>
      </c>
      <c r="BD169" s="96" t="s">
        <v>102</v>
      </c>
      <c r="BE169" s="90">
        <v>-73.6666666666667</v>
      </c>
      <c r="BF169" s="93" t="s">
        <v>102</v>
      </c>
      <c r="BG169" s="93" t="s">
        <v>102</v>
      </c>
      <c r="BH169" s="93" t="s">
        <v>102</v>
      </c>
      <c r="BI169" s="93" t="s">
        <v>102</v>
      </c>
      <c r="BJ169" s="210" t="s">
        <v>643</v>
      </c>
      <c r="BK169" s="93" t="s">
        <v>196</v>
      </c>
      <c r="BL169" s="97" t="s">
        <v>102</v>
      </c>
      <c r="BM169" s="93" t="s">
        <v>105</v>
      </c>
      <c r="BN169" s="93" t="s">
        <v>596</v>
      </c>
      <c r="BO169" s="93" t="s">
        <v>102</v>
      </c>
      <c r="BP169" s="98" t="s">
        <v>102</v>
      </c>
      <c r="BQ169" s="93" t="s">
        <v>102</v>
      </c>
      <c r="BR169" s="93" t="s">
        <v>102</v>
      </c>
      <c r="BS169" s="93" t="s">
        <v>102</v>
      </c>
      <c r="BT169" s="99" t="s">
        <v>591</v>
      </c>
      <c r="BU169" s="100" t="s">
        <v>10870</v>
      </c>
      <c r="BV169" s="101" t="s">
        <v>471</v>
      </c>
      <c r="BW169" s="136"/>
      <c r="BX169" s="103" t="s">
        <v>565</v>
      </c>
      <c r="BY169" s="104" t="s">
        <v>190</v>
      </c>
      <c r="BZ169" s="136"/>
      <c r="CA169" s="83" t="s">
        <v>599</v>
      </c>
      <c r="CB169" s="106" t="s">
        <v>647</v>
      </c>
      <c r="CC169" s="106" t="s">
        <v>7004</v>
      </c>
      <c r="CD169" s="107"/>
      <c r="CE169" s="108" t="s">
        <v>107</v>
      </c>
      <c r="CF169" s="108" t="s">
        <v>107</v>
      </c>
      <c r="CG169" s="109"/>
      <c r="CH169" s="110" t="s">
        <v>107</v>
      </c>
      <c r="CI169" s="111"/>
      <c r="CJ169" s="112">
        <v>6710</v>
      </c>
      <c r="CK169" s="113">
        <v>86</v>
      </c>
      <c r="CL169" s="114" t="s">
        <v>134</v>
      </c>
      <c r="CM169" s="114" t="s">
        <v>108</v>
      </c>
      <c r="CN169" s="114"/>
      <c r="CO169" s="115" t="s">
        <v>102</v>
      </c>
      <c r="CP169" s="115" t="s">
        <v>102</v>
      </c>
      <c r="CQ169" s="115" t="s">
        <v>102</v>
      </c>
      <c r="CR169" s="115" t="s">
        <v>102</v>
      </c>
      <c r="CS169" s="116"/>
      <c r="CT169" s="117" t="s">
        <v>109</v>
      </c>
      <c r="CU169" s="117" t="s">
        <v>109</v>
      </c>
      <c r="CV169" s="83">
        <v>165</v>
      </c>
      <c r="CW169" s="83" t="s">
        <v>108</v>
      </c>
      <c r="CX169" s="83">
        <v>165</v>
      </c>
      <c r="CY169" s="83" t="s">
        <v>108</v>
      </c>
      <c r="CZ169" s="83">
        <v>6493</v>
      </c>
      <c r="DA169" s="83" t="s">
        <v>419</v>
      </c>
      <c r="DB169" s="83" t="s">
        <v>130</v>
      </c>
      <c r="DC169" s="83" t="s">
        <v>499</v>
      </c>
      <c r="DD169" s="83">
        <v>1214</v>
      </c>
      <c r="DE169" s="83" t="s">
        <v>444</v>
      </c>
      <c r="DF169" s="83" t="s">
        <v>130</v>
      </c>
      <c r="DG169" s="83" t="s">
        <v>499</v>
      </c>
      <c r="DH169" s="83"/>
      <c r="DI169" s="83">
        <v>0</v>
      </c>
      <c r="DJ169" s="83">
        <v>1</v>
      </c>
      <c r="DK169" s="83">
        <v>0</v>
      </c>
      <c r="DL169" s="83">
        <v>0</v>
      </c>
      <c r="DM169" s="83">
        <v>0</v>
      </c>
      <c r="DN169" s="83">
        <v>0</v>
      </c>
      <c r="DO169" s="83">
        <v>0</v>
      </c>
      <c r="DP169" s="83">
        <v>0</v>
      </c>
      <c r="DQ169" s="83">
        <v>0</v>
      </c>
      <c r="DR169" s="83">
        <v>0</v>
      </c>
      <c r="DS169" s="83">
        <v>0</v>
      </c>
      <c r="DT169" s="83">
        <v>3</v>
      </c>
      <c r="DU169" s="83">
        <v>3</v>
      </c>
      <c r="DV169" s="83">
        <v>0</v>
      </c>
      <c r="DW169" s="83">
        <v>0</v>
      </c>
      <c r="DX169" s="83">
        <v>3</v>
      </c>
      <c r="DY169" s="85">
        <v>43811</v>
      </c>
      <c r="DZ169" s="83" t="s">
        <v>4216</v>
      </c>
      <c r="EA169" s="83" t="s">
        <v>102</v>
      </c>
      <c r="EB169" s="83" t="s">
        <v>482</v>
      </c>
      <c r="EC169" s="83">
        <v>165</v>
      </c>
      <c r="ED169" s="83" t="s">
        <v>483</v>
      </c>
      <c r="EE169" s="83">
        <v>1</v>
      </c>
      <c r="EF169" s="83">
        <v>0</v>
      </c>
      <c r="EG169" s="83">
        <v>0</v>
      </c>
      <c r="EH169" s="83" t="s">
        <v>109</v>
      </c>
      <c r="EI169" s="83" t="s">
        <v>108</v>
      </c>
      <c r="EJ169" s="83" t="s">
        <v>583</v>
      </c>
      <c r="EK169" s="83">
        <v>0</v>
      </c>
      <c r="EL169" s="83">
        <v>0</v>
      </c>
      <c r="EM169" s="83">
        <v>1</v>
      </c>
      <c r="EN169" s="83" t="s">
        <v>497</v>
      </c>
      <c r="EO169" s="83"/>
      <c r="EP169" s="83" t="s">
        <v>436</v>
      </c>
      <c r="EQ169" s="136">
        <v>1</v>
      </c>
      <c r="ER169" s="136">
        <v>1</v>
      </c>
      <c r="ES169" s="136">
        <v>1</v>
      </c>
      <c r="ET169" s="136">
        <v>1</v>
      </c>
      <c r="EU169" s="215" t="s">
        <v>269</v>
      </c>
      <c r="EV169" s="136">
        <v>1</v>
      </c>
      <c r="EW169" s="136">
        <v>1</v>
      </c>
      <c r="EX169" s="136">
        <v>1</v>
      </c>
      <c r="EY169" s="136">
        <v>1</v>
      </c>
      <c r="EZ169" s="136">
        <v>1</v>
      </c>
      <c r="FP169" s="215" t="s">
        <v>592</v>
      </c>
      <c r="FQ169" s="136" t="b">
        <v>1</v>
      </c>
      <c r="FR169" s="136" t="b">
        <v>1</v>
      </c>
      <c r="FS169" s="136" t="b">
        <v>1</v>
      </c>
      <c r="FT169" s="136" t="b">
        <v>1</v>
      </c>
      <c r="FX169" s="215" t="s">
        <v>269</v>
      </c>
    </row>
    <row r="170" spans="1:180" ht="60" customHeight="1" x14ac:dyDescent="0.55000000000000004">
      <c r="A170" s="83" t="s">
        <v>130</v>
      </c>
      <c r="B170" s="83" t="s">
        <v>98</v>
      </c>
      <c r="C170" s="136">
        <v>823282</v>
      </c>
      <c r="D170" s="207" t="s">
        <v>627</v>
      </c>
      <c r="E170" s="208" t="s">
        <v>630</v>
      </c>
      <c r="F170" s="83" t="s">
        <v>108</v>
      </c>
      <c r="G170" s="85">
        <v>20621</v>
      </c>
      <c r="H170" s="83" t="s">
        <v>102</v>
      </c>
      <c r="I170" s="85">
        <v>39794</v>
      </c>
      <c r="J170" s="83" t="s">
        <v>228</v>
      </c>
      <c r="K170" s="216">
        <v>676736142484</v>
      </c>
      <c r="L170" s="83" t="s">
        <v>191</v>
      </c>
      <c r="M170" s="85">
        <v>43631</v>
      </c>
      <c r="N170" s="83">
        <v>-131.666666666667</v>
      </c>
      <c r="O170" s="83" t="s">
        <v>180</v>
      </c>
      <c r="P170" s="83" t="s">
        <v>181</v>
      </c>
      <c r="Q170" s="208" t="s">
        <v>5708</v>
      </c>
      <c r="R170" s="83" t="s">
        <v>102</v>
      </c>
      <c r="S170" s="83" t="s">
        <v>102</v>
      </c>
      <c r="T170" s="83" t="s">
        <v>199</v>
      </c>
      <c r="U170" s="83" t="s">
        <v>9319</v>
      </c>
      <c r="V170" s="83" t="s">
        <v>104</v>
      </c>
      <c r="W170" s="83" t="s">
        <v>105</v>
      </c>
      <c r="X170" s="86" t="s">
        <v>5708</v>
      </c>
      <c r="Y170" s="87" t="s">
        <v>102</v>
      </c>
      <c r="Z170" s="87" t="s">
        <v>102</v>
      </c>
      <c r="AA170" s="87" t="s">
        <v>199</v>
      </c>
      <c r="AB170" s="87" t="s">
        <v>9319</v>
      </c>
      <c r="AC170" s="87" t="s">
        <v>104</v>
      </c>
      <c r="AD170" s="87" t="s">
        <v>105</v>
      </c>
      <c r="AE170" s="87" t="s">
        <v>106</v>
      </c>
      <c r="AF170" s="86" t="s">
        <v>5708</v>
      </c>
      <c r="AG170" s="87" t="s">
        <v>489</v>
      </c>
      <c r="AH170" s="87" t="s">
        <v>9320</v>
      </c>
      <c r="AI170" s="87" t="s">
        <v>104</v>
      </c>
      <c r="AJ170" s="87" t="s">
        <v>204</v>
      </c>
      <c r="AK170" s="88"/>
      <c r="AL170" s="83" t="s">
        <v>107</v>
      </c>
      <c r="AM170" s="89" t="s">
        <v>454</v>
      </c>
      <c r="AN170" s="90" t="s">
        <v>416</v>
      </c>
      <c r="AO170" s="91" t="s">
        <v>641</v>
      </c>
      <c r="AP170" s="90">
        <v>8.3333333333333108</v>
      </c>
      <c r="AQ170" s="92" t="s">
        <v>211</v>
      </c>
      <c r="AR170" s="93" t="s">
        <v>102</v>
      </c>
      <c r="AS170" s="93" t="s">
        <v>102</v>
      </c>
      <c r="AT170" s="93" t="s">
        <v>102</v>
      </c>
      <c r="AU170" s="210" t="s">
        <v>641</v>
      </c>
      <c r="AV170" s="93" t="s">
        <v>192</v>
      </c>
      <c r="AW170" s="94" t="s">
        <v>102</v>
      </c>
      <c r="AX170" s="93" t="s">
        <v>105</v>
      </c>
      <c r="AY170" s="95" t="s">
        <v>188</v>
      </c>
      <c r="AZ170" s="93" t="s">
        <v>102</v>
      </c>
      <c r="BA170" s="93" t="s">
        <v>9321</v>
      </c>
      <c r="BB170" s="93" t="s">
        <v>102</v>
      </c>
      <c r="BC170" s="93" t="s">
        <v>102</v>
      </c>
      <c r="BD170" s="96" t="s">
        <v>102</v>
      </c>
      <c r="BE170" s="90">
        <v>-74.1666666666667</v>
      </c>
      <c r="BF170" s="93" t="s">
        <v>211</v>
      </c>
      <c r="BG170" s="93" t="s">
        <v>102</v>
      </c>
      <c r="BH170" s="93" t="s">
        <v>102</v>
      </c>
      <c r="BI170" s="93" t="s">
        <v>102</v>
      </c>
      <c r="BJ170" s="210" t="s">
        <v>646</v>
      </c>
      <c r="BK170" s="93" t="s">
        <v>182</v>
      </c>
      <c r="BL170" s="97" t="s">
        <v>102</v>
      </c>
      <c r="BM170" s="93" t="s">
        <v>105</v>
      </c>
      <c r="BN170" s="93" t="s">
        <v>104</v>
      </c>
      <c r="BO170" s="93" t="s">
        <v>102</v>
      </c>
      <c r="BP170" s="98">
        <v>20180262</v>
      </c>
      <c r="BQ170" s="93" t="s">
        <v>102</v>
      </c>
      <c r="BR170" s="93" t="s">
        <v>102</v>
      </c>
      <c r="BS170" s="93" t="s">
        <v>102</v>
      </c>
      <c r="BT170" s="99" t="s">
        <v>591</v>
      </c>
      <c r="BU170" s="100" t="s">
        <v>10871</v>
      </c>
      <c r="BV170" s="101" t="s">
        <v>471</v>
      </c>
      <c r="BW170" s="136"/>
      <c r="BX170" s="103" t="s">
        <v>565</v>
      </c>
      <c r="BY170" s="104" t="s">
        <v>190</v>
      </c>
      <c r="BZ170" s="136"/>
      <c r="CA170" s="83" t="s">
        <v>599</v>
      </c>
      <c r="CB170" s="106" t="s">
        <v>647</v>
      </c>
      <c r="CC170" s="106" t="s">
        <v>7016</v>
      </c>
      <c r="CD170" s="107"/>
      <c r="CE170" s="108" t="s">
        <v>107</v>
      </c>
      <c r="CF170" s="108" t="s">
        <v>107</v>
      </c>
      <c r="CG170" s="109"/>
      <c r="CH170" s="110" t="s">
        <v>107</v>
      </c>
      <c r="CI170" s="111"/>
      <c r="CJ170" s="112">
        <v>6710</v>
      </c>
      <c r="CK170" s="113">
        <v>86</v>
      </c>
      <c r="CL170" s="114" t="s">
        <v>134</v>
      </c>
      <c r="CM170" s="114" t="s">
        <v>108</v>
      </c>
      <c r="CN170" s="114"/>
      <c r="CO170" s="115" t="s">
        <v>102</v>
      </c>
      <c r="CP170" s="115" t="s">
        <v>102</v>
      </c>
      <c r="CQ170" s="115" t="s">
        <v>102</v>
      </c>
      <c r="CR170" s="115" t="s">
        <v>102</v>
      </c>
      <c r="CS170" s="116"/>
      <c r="CT170" s="117" t="s">
        <v>109</v>
      </c>
      <c r="CU170" s="117" t="s">
        <v>109</v>
      </c>
      <c r="CV170" s="83">
        <v>166</v>
      </c>
      <c r="CW170" s="83" t="s">
        <v>108</v>
      </c>
      <c r="CX170" s="83">
        <v>166</v>
      </c>
      <c r="CY170" s="83" t="s">
        <v>108</v>
      </c>
      <c r="CZ170" s="83">
        <v>6494</v>
      </c>
      <c r="DA170" s="83" t="s">
        <v>419</v>
      </c>
      <c r="DB170" s="83" t="s">
        <v>130</v>
      </c>
      <c r="DC170" s="83" t="s">
        <v>499</v>
      </c>
      <c r="DD170" s="83">
        <v>1215</v>
      </c>
      <c r="DE170" s="83" t="s">
        <v>444</v>
      </c>
      <c r="DF170" s="83" t="s">
        <v>130</v>
      </c>
      <c r="DG170" s="83" t="s">
        <v>499</v>
      </c>
      <c r="DH170" s="83"/>
      <c r="DI170" s="83">
        <v>0</v>
      </c>
      <c r="DJ170" s="83">
        <v>1</v>
      </c>
      <c r="DK170" s="83">
        <v>0</v>
      </c>
      <c r="DL170" s="83">
        <v>0</v>
      </c>
      <c r="DM170" s="83">
        <v>0</v>
      </c>
      <c r="DN170" s="83">
        <v>0</v>
      </c>
      <c r="DO170" s="83">
        <v>0</v>
      </c>
      <c r="DP170" s="83">
        <v>0</v>
      </c>
      <c r="DQ170" s="83">
        <v>0</v>
      </c>
      <c r="DR170" s="83">
        <v>0</v>
      </c>
      <c r="DS170" s="83">
        <v>0</v>
      </c>
      <c r="DT170" s="83">
        <v>3</v>
      </c>
      <c r="DU170" s="83">
        <v>3</v>
      </c>
      <c r="DV170" s="83">
        <v>0</v>
      </c>
      <c r="DW170" s="83">
        <v>0</v>
      </c>
      <c r="DX170" s="83">
        <v>3</v>
      </c>
      <c r="DY170" s="85">
        <v>43812</v>
      </c>
      <c r="DZ170" s="83" t="s">
        <v>4217</v>
      </c>
      <c r="EA170" s="83" t="s">
        <v>102</v>
      </c>
      <c r="EB170" s="83" t="s">
        <v>482</v>
      </c>
      <c r="EC170" s="83">
        <v>166</v>
      </c>
      <c r="ED170" s="83" t="s">
        <v>483</v>
      </c>
      <c r="EE170" s="83">
        <v>1</v>
      </c>
      <c r="EF170" s="83">
        <v>0</v>
      </c>
      <c r="EG170" s="83">
        <v>0</v>
      </c>
      <c r="EH170" s="83" t="s">
        <v>109</v>
      </c>
      <c r="EI170" s="83" t="s">
        <v>108</v>
      </c>
      <c r="EJ170" s="83" t="s">
        <v>583</v>
      </c>
      <c r="EK170" s="83">
        <v>0</v>
      </c>
      <c r="EL170" s="83">
        <v>0</v>
      </c>
      <c r="EM170" s="83">
        <v>1</v>
      </c>
      <c r="EN170" s="83" t="s">
        <v>497</v>
      </c>
      <c r="EO170" s="83"/>
      <c r="EP170" s="83" t="s">
        <v>436</v>
      </c>
      <c r="EQ170" s="136">
        <v>1</v>
      </c>
      <c r="ER170" s="136">
        <v>1</v>
      </c>
      <c r="ES170" s="136">
        <v>1</v>
      </c>
      <c r="ET170" s="136">
        <v>1</v>
      </c>
      <c r="EU170" s="215" t="s">
        <v>269</v>
      </c>
      <c r="EV170" s="136">
        <v>1</v>
      </c>
      <c r="EW170" s="136">
        <v>1</v>
      </c>
      <c r="EX170" s="136">
        <v>1</v>
      </c>
      <c r="EY170" s="136">
        <v>1</v>
      </c>
      <c r="EZ170" s="136">
        <v>1</v>
      </c>
      <c r="FP170" s="215" t="s">
        <v>592</v>
      </c>
      <c r="FQ170" s="136" t="b">
        <v>1</v>
      </c>
      <c r="FR170" s="136" t="b">
        <v>1</v>
      </c>
      <c r="FS170" s="136" t="b">
        <v>1</v>
      </c>
      <c r="FT170" s="136" t="b">
        <v>1</v>
      </c>
      <c r="FX170" s="215" t="s">
        <v>269</v>
      </c>
    </row>
    <row r="171" spans="1:180" ht="60" customHeight="1" x14ac:dyDescent="0.55000000000000004">
      <c r="A171" s="83" t="s">
        <v>130</v>
      </c>
      <c r="B171" s="83" t="s">
        <v>98</v>
      </c>
      <c r="C171" s="136">
        <v>355704</v>
      </c>
      <c r="D171" s="207" t="s">
        <v>628</v>
      </c>
      <c r="E171" s="208" t="s">
        <v>633</v>
      </c>
      <c r="F171" s="83" t="s">
        <v>108</v>
      </c>
      <c r="G171" s="85">
        <v>22744</v>
      </c>
      <c r="H171" s="83" t="s">
        <v>102</v>
      </c>
      <c r="I171" s="85">
        <v>39772</v>
      </c>
      <c r="J171" s="83" t="s">
        <v>228</v>
      </c>
      <c r="K171" s="216">
        <v>530652335417</v>
      </c>
      <c r="L171" s="83" t="s">
        <v>191</v>
      </c>
      <c r="M171" s="85">
        <v>43619</v>
      </c>
      <c r="N171" s="83">
        <v>-136.666666666667</v>
      </c>
      <c r="O171" s="83" t="s">
        <v>193</v>
      </c>
      <c r="P171" s="83" t="s">
        <v>181</v>
      </c>
      <c r="Q171" s="208" t="s">
        <v>5712</v>
      </c>
      <c r="R171" s="83" t="s">
        <v>102</v>
      </c>
      <c r="S171" s="83" t="s">
        <v>102</v>
      </c>
      <c r="T171" s="83" t="s">
        <v>133</v>
      </c>
      <c r="U171" s="83" t="s">
        <v>9322</v>
      </c>
      <c r="V171" s="83" t="s">
        <v>111</v>
      </c>
      <c r="W171" s="83" t="s">
        <v>105</v>
      </c>
      <c r="X171" s="86" t="s">
        <v>5712</v>
      </c>
      <c r="Y171" s="87" t="s">
        <v>102</v>
      </c>
      <c r="Z171" s="87" t="s">
        <v>102</v>
      </c>
      <c r="AA171" s="87" t="s">
        <v>133</v>
      </c>
      <c r="AB171" s="87" t="s">
        <v>9322</v>
      </c>
      <c r="AC171" s="87" t="s">
        <v>111</v>
      </c>
      <c r="AD171" s="87" t="s">
        <v>105</v>
      </c>
      <c r="AE171" s="87" t="s">
        <v>106</v>
      </c>
      <c r="AF171" s="86" t="s">
        <v>5712</v>
      </c>
      <c r="AG171" s="87" t="s">
        <v>486</v>
      </c>
      <c r="AH171" s="87" t="s">
        <v>9322</v>
      </c>
      <c r="AI171" s="87" t="s">
        <v>111</v>
      </c>
      <c r="AJ171" s="87" t="s">
        <v>204</v>
      </c>
      <c r="AK171" s="88"/>
      <c r="AL171" s="83" t="s">
        <v>107</v>
      </c>
      <c r="AM171" s="89" t="s">
        <v>454</v>
      </c>
      <c r="AN171" s="90" t="s">
        <v>416</v>
      </c>
      <c r="AO171" s="91" t="s">
        <v>642</v>
      </c>
      <c r="AP171" s="90">
        <v>8.3333333333333108</v>
      </c>
      <c r="AQ171" s="92" t="s">
        <v>102</v>
      </c>
      <c r="AR171" s="93" t="s">
        <v>102</v>
      </c>
      <c r="AS171" s="93" t="s">
        <v>102</v>
      </c>
      <c r="AT171" s="93" t="s">
        <v>102</v>
      </c>
      <c r="AU171" s="210" t="s">
        <v>644</v>
      </c>
      <c r="AV171" s="93" t="s">
        <v>185</v>
      </c>
      <c r="AW171" s="94" t="s">
        <v>102</v>
      </c>
      <c r="AX171" s="93" t="s">
        <v>183</v>
      </c>
      <c r="AY171" s="95" t="s">
        <v>111</v>
      </c>
      <c r="AZ171" s="93" t="s">
        <v>102</v>
      </c>
      <c r="BA171" s="93" t="s">
        <v>102</v>
      </c>
      <c r="BB171" s="93" t="s">
        <v>102</v>
      </c>
      <c r="BC171" s="93" t="s">
        <v>102</v>
      </c>
      <c r="BD171" s="96" t="s">
        <v>102</v>
      </c>
      <c r="BE171" s="90">
        <v>-74.6666666666667</v>
      </c>
      <c r="BF171" s="93" t="s">
        <v>102</v>
      </c>
      <c r="BG171" s="93" t="s">
        <v>102</v>
      </c>
      <c r="BH171" s="93" t="s">
        <v>102</v>
      </c>
      <c r="BI171" s="93" t="s">
        <v>102</v>
      </c>
      <c r="BJ171" s="210" t="s">
        <v>642</v>
      </c>
      <c r="BK171" s="93" t="s">
        <v>192</v>
      </c>
      <c r="BL171" s="97" t="s">
        <v>102</v>
      </c>
      <c r="BM171" s="93" t="s">
        <v>183</v>
      </c>
      <c r="BN171" s="93" t="s">
        <v>106</v>
      </c>
      <c r="BO171" s="93" t="s">
        <v>102</v>
      </c>
      <c r="BP171" s="98" t="s">
        <v>102</v>
      </c>
      <c r="BQ171" s="93" t="s">
        <v>102</v>
      </c>
      <c r="BR171" s="93" t="s">
        <v>102</v>
      </c>
      <c r="BS171" s="93" t="s">
        <v>102</v>
      </c>
      <c r="BT171" s="99" t="s">
        <v>591</v>
      </c>
      <c r="BU171" s="100" t="s">
        <v>10872</v>
      </c>
      <c r="BV171" s="101" t="s">
        <v>471</v>
      </c>
      <c r="BW171" s="136"/>
      <c r="BX171" s="103" t="s">
        <v>565</v>
      </c>
      <c r="BY171" s="104" t="s">
        <v>190</v>
      </c>
      <c r="BZ171" s="136"/>
      <c r="CA171" s="83" t="s">
        <v>599</v>
      </c>
      <c r="CB171" s="106" t="s">
        <v>647</v>
      </c>
      <c r="CC171" s="106" t="s">
        <v>7028</v>
      </c>
      <c r="CD171" s="107"/>
      <c r="CE171" s="108" t="s">
        <v>107</v>
      </c>
      <c r="CF171" s="108" t="s">
        <v>107</v>
      </c>
      <c r="CG171" s="109"/>
      <c r="CH171" s="110" t="s">
        <v>107</v>
      </c>
      <c r="CI171" s="111"/>
      <c r="CJ171" s="112">
        <v>6710</v>
      </c>
      <c r="CK171" s="113">
        <v>86</v>
      </c>
      <c r="CL171" s="114" t="s">
        <v>134</v>
      </c>
      <c r="CM171" s="114" t="s">
        <v>108</v>
      </c>
      <c r="CN171" s="114"/>
      <c r="CO171" s="115" t="s">
        <v>102</v>
      </c>
      <c r="CP171" s="115" t="s">
        <v>102</v>
      </c>
      <c r="CQ171" s="115" t="s">
        <v>102</v>
      </c>
      <c r="CR171" s="115" t="s">
        <v>102</v>
      </c>
      <c r="CS171" s="116"/>
      <c r="CT171" s="117" t="s">
        <v>109</v>
      </c>
      <c r="CU171" s="117" t="s">
        <v>109</v>
      </c>
      <c r="CV171" s="83">
        <v>167</v>
      </c>
      <c r="CW171" s="83" t="s">
        <v>108</v>
      </c>
      <c r="CX171" s="83">
        <v>167</v>
      </c>
      <c r="CY171" s="83" t="s">
        <v>108</v>
      </c>
      <c r="CZ171" s="83">
        <v>6495</v>
      </c>
      <c r="DA171" s="83" t="s">
        <v>419</v>
      </c>
      <c r="DB171" s="83" t="s">
        <v>130</v>
      </c>
      <c r="DC171" s="83" t="s">
        <v>499</v>
      </c>
      <c r="DD171" s="83">
        <v>1216</v>
      </c>
      <c r="DE171" s="83" t="s">
        <v>444</v>
      </c>
      <c r="DF171" s="83" t="s">
        <v>130</v>
      </c>
      <c r="DG171" s="83" t="s">
        <v>499</v>
      </c>
      <c r="DH171" s="83"/>
      <c r="DI171" s="83">
        <v>0</v>
      </c>
      <c r="DJ171" s="83">
        <v>1</v>
      </c>
      <c r="DK171" s="83">
        <v>0</v>
      </c>
      <c r="DL171" s="83">
        <v>0</v>
      </c>
      <c r="DM171" s="83">
        <v>0</v>
      </c>
      <c r="DN171" s="83">
        <v>0</v>
      </c>
      <c r="DO171" s="83">
        <v>0</v>
      </c>
      <c r="DP171" s="83">
        <v>0</v>
      </c>
      <c r="DQ171" s="83">
        <v>0</v>
      </c>
      <c r="DR171" s="83">
        <v>0</v>
      </c>
      <c r="DS171" s="83">
        <v>0</v>
      </c>
      <c r="DT171" s="83">
        <v>3</v>
      </c>
      <c r="DU171" s="83">
        <v>3</v>
      </c>
      <c r="DV171" s="83">
        <v>0</v>
      </c>
      <c r="DW171" s="83">
        <v>0</v>
      </c>
      <c r="DX171" s="83">
        <v>3</v>
      </c>
      <c r="DY171" s="85">
        <v>43813</v>
      </c>
      <c r="DZ171" s="83" t="s">
        <v>4218</v>
      </c>
      <c r="EA171" s="83" t="s">
        <v>102</v>
      </c>
      <c r="EB171" s="83" t="s">
        <v>482</v>
      </c>
      <c r="EC171" s="83">
        <v>167</v>
      </c>
      <c r="ED171" s="83" t="s">
        <v>483</v>
      </c>
      <c r="EE171" s="83">
        <v>1</v>
      </c>
      <c r="EF171" s="83">
        <v>0</v>
      </c>
      <c r="EG171" s="83">
        <v>0</v>
      </c>
      <c r="EH171" s="83" t="s">
        <v>109</v>
      </c>
      <c r="EI171" s="83" t="s">
        <v>108</v>
      </c>
      <c r="EJ171" s="83" t="s">
        <v>583</v>
      </c>
      <c r="EK171" s="83">
        <v>0</v>
      </c>
      <c r="EL171" s="83">
        <v>0</v>
      </c>
      <c r="EM171" s="83">
        <v>1</v>
      </c>
      <c r="EN171" s="83" t="s">
        <v>497</v>
      </c>
      <c r="EO171" s="83"/>
      <c r="EP171" s="83" t="s">
        <v>436</v>
      </c>
      <c r="EQ171" s="136">
        <v>1</v>
      </c>
      <c r="ER171" s="136">
        <v>1</v>
      </c>
      <c r="ES171" s="136">
        <v>1</v>
      </c>
      <c r="ET171" s="136">
        <v>1</v>
      </c>
      <c r="EU171" s="215" t="s">
        <v>269</v>
      </c>
      <c r="EV171" s="136">
        <v>1</v>
      </c>
      <c r="EW171" s="136">
        <v>1</v>
      </c>
      <c r="EX171" s="136">
        <v>1</v>
      </c>
      <c r="EY171" s="136">
        <v>1</v>
      </c>
      <c r="EZ171" s="136">
        <v>1</v>
      </c>
      <c r="FP171" s="215" t="s">
        <v>592</v>
      </c>
      <c r="FQ171" s="136" t="b">
        <v>1</v>
      </c>
      <c r="FR171" s="136" t="b">
        <v>1</v>
      </c>
      <c r="FS171" s="136" t="b">
        <v>1</v>
      </c>
      <c r="FT171" s="136" t="b">
        <v>1</v>
      </c>
      <c r="FX171" s="215" t="s">
        <v>269</v>
      </c>
    </row>
    <row r="172" spans="1:180" ht="60" customHeight="1" x14ac:dyDescent="0.55000000000000004">
      <c r="A172" s="83" t="s">
        <v>130</v>
      </c>
      <c r="B172" s="83" t="s">
        <v>98</v>
      </c>
      <c r="C172" s="136">
        <v>258756</v>
      </c>
      <c r="D172" s="207" t="s">
        <v>629</v>
      </c>
      <c r="E172" s="208" t="s">
        <v>634</v>
      </c>
      <c r="F172" s="83" t="s">
        <v>108</v>
      </c>
      <c r="G172" s="85">
        <v>26341</v>
      </c>
      <c r="H172" s="83" t="s">
        <v>102</v>
      </c>
      <c r="I172" s="85">
        <v>34633</v>
      </c>
      <c r="J172" s="83" t="s">
        <v>228</v>
      </c>
      <c r="K172" s="216">
        <v>896965999223</v>
      </c>
      <c r="L172" s="83" t="s">
        <v>191</v>
      </c>
      <c r="M172" s="85">
        <v>43642</v>
      </c>
      <c r="N172" s="83">
        <v>-141.666666666667</v>
      </c>
      <c r="O172" s="83" t="s">
        <v>193</v>
      </c>
      <c r="P172" s="83" t="s">
        <v>181</v>
      </c>
      <c r="Q172" s="208" t="s">
        <v>5716</v>
      </c>
      <c r="R172" s="83" t="s">
        <v>102</v>
      </c>
      <c r="S172" s="83" t="s">
        <v>102</v>
      </c>
      <c r="T172" s="83" t="s">
        <v>131</v>
      </c>
      <c r="U172" s="83" t="s">
        <v>9323</v>
      </c>
      <c r="V172" s="83" t="s">
        <v>104</v>
      </c>
      <c r="W172" s="83" t="s">
        <v>105</v>
      </c>
      <c r="X172" s="86" t="s">
        <v>5716</v>
      </c>
      <c r="Y172" s="87" t="s">
        <v>102</v>
      </c>
      <c r="Z172" s="87" t="s">
        <v>102</v>
      </c>
      <c r="AA172" s="87" t="s">
        <v>131</v>
      </c>
      <c r="AB172" s="87" t="s">
        <v>9323</v>
      </c>
      <c r="AC172" s="87" t="s">
        <v>104</v>
      </c>
      <c r="AD172" s="87" t="s">
        <v>105</v>
      </c>
      <c r="AE172" s="87" t="s">
        <v>106</v>
      </c>
      <c r="AF172" s="86" t="s">
        <v>5716</v>
      </c>
      <c r="AG172" s="87" t="s">
        <v>177</v>
      </c>
      <c r="AH172" s="87" t="s">
        <v>9323</v>
      </c>
      <c r="AI172" s="87" t="s">
        <v>104</v>
      </c>
      <c r="AJ172" s="87" t="s">
        <v>204</v>
      </c>
      <c r="AK172" s="88"/>
      <c r="AL172" s="83" t="s">
        <v>107</v>
      </c>
      <c r="AM172" s="89" t="s">
        <v>454</v>
      </c>
      <c r="AN172" s="90" t="s">
        <v>416</v>
      </c>
      <c r="AO172" s="91" t="s">
        <v>643</v>
      </c>
      <c r="AP172" s="90">
        <v>8.3333333333333108</v>
      </c>
      <c r="AQ172" s="92" t="s">
        <v>102</v>
      </c>
      <c r="AR172" s="93" t="s">
        <v>102</v>
      </c>
      <c r="AS172" s="93" t="s">
        <v>102</v>
      </c>
      <c r="AT172" s="93" t="s">
        <v>102</v>
      </c>
      <c r="AU172" s="210" t="s">
        <v>645</v>
      </c>
      <c r="AV172" s="93" t="s">
        <v>185</v>
      </c>
      <c r="AW172" s="94" t="s">
        <v>102</v>
      </c>
      <c r="AX172" s="93" t="s">
        <v>105</v>
      </c>
      <c r="AY172" s="95" t="s">
        <v>104</v>
      </c>
      <c r="AZ172" s="93" t="s">
        <v>102</v>
      </c>
      <c r="BA172" s="93" t="s">
        <v>102</v>
      </c>
      <c r="BB172" s="93" t="s">
        <v>102</v>
      </c>
      <c r="BC172" s="93" t="s">
        <v>102</v>
      </c>
      <c r="BD172" s="96" t="s">
        <v>102</v>
      </c>
      <c r="BE172" s="90">
        <v>-75.1666666666667</v>
      </c>
      <c r="BF172" s="93" t="s">
        <v>102</v>
      </c>
      <c r="BG172" s="93" t="s">
        <v>102</v>
      </c>
      <c r="BH172" s="93" t="s">
        <v>102</v>
      </c>
      <c r="BI172" s="93" t="s">
        <v>102</v>
      </c>
      <c r="BJ172" s="210" t="s">
        <v>643</v>
      </c>
      <c r="BK172" s="93" t="s">
        <v>196</v>
      </c>
      <c r="BL172" s="97" t="s">
        <v>102</v>
      </c>
      <c r="BM172" s="93" t="s">
        <v>105</v>
      </c>
      <c r="BN172" s="93" t="s">
        <v>596</v>
      </c>
      <c r="BO172" s="93" t="s">
        <v>102</v>
      </c>
      <c r="BP172" s="98" t="s">
        <v>102</v>
      </c>
      <c r="BQ172" s="93" t="s">
        <v>102</v>
      </c>
      <c r="BR172" s="93" t="s">
        <v>102</v>
      </c>
      <c r="BS172" s="93" t="s">
        <v>102</v>
      </c>
      <c r="BT172" s="99" t="s">
        <v>591</v>
      </c>
      <c r="BU172" s="100" t="s">
        <v>10873</v>
      </c>
      <c r="BV172" s="101" t="s">
        <v>471</v>
      </c>
      <c r="BW172" s="136"/>
      <c r="BX172" s="103" t="s">
        <v>565</v>
      </c>
      <c r="BY172" s="104" t="s">
        <v>190</v>
      </c>
      <c r="BZ172" s="136"/>
      <c r="CA172" s="83" t="s">
        <v>599</v>
      </c>
      <c r="CB172" s="106" t="s">
        <v>647</v>
      </c>
      <c r="CC172" s="106" t="s">
        <v>7040</v>
      </c>
      <c r="CD172" s="107"/>
      <c r="CE172" s="108" t="s">
        <v>107</v>
      </c>
      <c r="CF172" s="108" t="s">
        <v>107</v>
      </c>
      <c r="CG172" s="109"/>
      <c r="CH172" s="110" t="s">
        <v>107</v>
      </c>
      <c r="CI172" s="111"/>
      <c r="CJ172" s="112">
        <v>6710</v>
      </c>
      <c r="CK172" s="113">
        <v>86</v>
      </c>
      <c r="CL172" s="114" t="s">
        <v>134</v>
      </c>
      <c r="CM172" s="114" t="s">
        <v>108</v>
      </c>
      <c r="CN172" s="114"/>
      <c r="CO172" s="115" t="s">
        <v>102</v>
      </c>
      <c r="CP172" s="115" t="s">
        <v>102</v>
      </c>
      <c r="CQ172" s="115" t="s">
        <v>102</v>
      </c>
      <c r="CR172" s="115" t="s">
        <v>102</v>
      </c>
      <c r="CS172" s="116"/>
      <c r="CT172" s="117" t="s">
        <v>109</v>
      </c>
      <c r="CU172" s="117" t="s">
        <v>109</v>
      </c>
      <c r="CV172" s="83">
        <v>168</v>
      </c>
      <c r="CW172" s="83" t="s">
        <v>108</v>
      </c>
      <c r="CX172" s="83">
        <v>168</v>
      </c>
      <c r="CY172" s="83" t="s">
        <v>108</v>
      </c>
      <c r="CZ172" s="83">
        <v>6496</v>
      </c>
      <c r="DA172" s="83" t="s">
        <v>419</v>
      </c>
      <c r="DB172" s="83" t="s">
        <v>130</v>
      </c>
      <c r="DC172" s="83" t="s">
        <v>499</v>
      </c>
      <c r="DD172" s="83">
        <v>1217</v>
      </c>
      <c r="DE172" s="83" t="s">
        <v>444</v>
      </c>
      <c r="DF172" s="83" t="s">
        <v>130</v>
      </c>
      <c r="DG172" s="83" t="s">
        <v>499</v>
      </c>
      <c r="DH172" s="83"/>
      <c r="DI172" s="83">
        <v>0</v>
      </c>
      <c r="DJ172" s="83">
        <v>1</v>
      </c>
      <c r="DK172" s="83">
        <v>0</v>
      </c>
      <c r="DL172" s="83">
        <v>0</v>
      </c>
      <c r="DM172" s="83">
        <v>0</v>
      </c>
      <c r="DN172" s="83">
        <v>0</v>
      </c>
      <c r="DO172" s="83">
        <v>0</v>
      </c>
      <c r="DP172" s="83">
        <v>0</v>
      </c>
      <c r="DQ172" s="83">
        <v>0</v>
      </c>
      <c r="DR172" s="83">
        <v>0</v>
      </c>
      <c r="DS172" s="83">
        <v>0</v>
      </c>
      <c r="DT172" s="83">
        <v>3</v>
      </c>
      <c r="DU172" s="83">
        <v>3</v>
      </c>
      <c r="DV172" s="83">
        <v>0</v>
      </c>
      <c r="DW172" s="83">
        <v>0</v>
      </c>
      <c r="DX172" s="83">
        <v>3</v>
      </c>
      <c r="DY172" s="85">
        <v>43814</v>
      </c>
      <c r="DZ172" s="83" t="s">
        <v>4219</v>
      </c>
      <c r="EA172" s="83" t="s">
        <v>102</v>
      </c>
      <c r="EB172" s="83" t="s">
        <v>482</v>
      </c>
      <c r="EC172" s="83">
        <v>168</v>
      </c>
      <c r="ED172" s="83" t="s">
        <v>483</v>
      </c>
      <c r="EE172" s="83">
        <v>1</v>
      </c>
      <c r="EF172" s="83">
        <v>0</v>
      </c>
      <c r="EG172" s="83">
        <v>0</v>
      </c>
      <c r="EH172" s="83" t="s">
        <v>109</v>
      </c>
      <c r="EI172" s="83" t="s">
        <v>108</v>
      </c>
      <c r="EJ172" s="83" t="s">
        <v>583</v>
      </c>
      <c r="EK172" s="83">
        <v>0</v>
      </c>
      <c r="EL172" s="83">
        <v>0</v>
      </c>
      <c r="EM172" s="83">
        <v>1</v>
      </c>
      <c r="EN172" s="83" t="s">
        <v>497</v>
      </c>
      <c r="EO172" s="83"/>
      <c r="EP172" s="83" t="s">
        <v>436</v>
      </c>
      <c r="EQ172" s="136">
        <v>1</v>
      </c>
      <c r="ER172" s="136">
        <v>1</v>
      </c>
      <c r="ES172" s="136">
        <v>1</v>
      </c>
      <c r="ET172" s="136">
        <v>1</v>
      </c>
      <c r="EU172" s="215" t="s">
        <v>269</v>
      </c>
      <c r="EV172" s="136">
        <v>1</v>
      </c>
      <c r="EW172" s="136">
        <v>1</v>
      </c>
      <c r="EX172" s="136">
        <v>1</v>
      </c>
      <c r="EY172" s="136">
        <v>1</v>
      </c>
      <c r="EZ172" s="136">
        <v>1</v>
      </c>
      <c r="FP172" s="215" t="s">
        <v>592</v>
      </c>
      <c r="FQ172" s="136" t="b">
        <v>1</v>
      </c>
      <c r="FR172" s="136" t="b">
        <v>1</v>
      </c>
      <c r="FS172" s="136" t="b">
        <v>1</v>
      </c>
      <c r="FT172" s="136" t="b">
        <v>1</v>
      </c>
      <c r="FX172" s="215" t="s">
        <v>269</v>
      </c>
    </row>
    <row r="173" spans="1:180" ht="60" customHeight="1" x14ac:dyDescent="0.55000000000000004">
      <c r="A173" s="83" t="s">
        <v>130</v>
      </c>
      <c r="B173" s="83" t="s">
        <v>98</v>
      </c>
      <c r="C173" s="136">
        <v>658189</v>
      </c>
      <c r="D173" s="207" t="s">
        <v>627</v>
      </c>
      <c r="E173" s="208" t="s">
        <v>630</v>
      </c>
      <c r="F173" s="83" t="s">
        <v>108</v>
      </c>
      <c r="G173" s="85">
        <v>20621</v>
      </c>
      <c r="H173" s="83" t="s">
        <v>102</v>
      </c>
      <c r="I173" s="85">
        <v>39794</v>
      </c>
      <c r="J173" s="83" t="s">
        <v>228</v>
      </c>
      <c r="K173" s="216">
        <v>840896272626</v>
      </c>
      <c r="L173" s="83" t="s">
        <v>191</v>
      </c>
      <c r="M173" s="85">
        <v>43631</v>
      </c>
      <c r="N173" s="83">
        <v>-146.666666666667</v>
      </c>
      <c r="O173" s="83" t="s">
        <v>180</v>
      </c>
      <c r="P173" s="83" t="s">
        <v>181</v>
      </c>
      <c r="Q173" s="208" t="s">
        <v>5720</v>
      </c>
      <c r="R173" s="83" t="s">
        <v>102</v>
      </c>
      <c r="S173" s="83" t="s">
        <v>102</v>
      </c>
      <c r="T173" s="83" t="s">
        <v>199</v>
      </c>
      <c r="U173" s="83" t="s">
        <v>9324</v>
      </c>
      <c r="V173" s="83" t="s">
        <v>104</v>
      </c>
      <c r="W173" s="83" t="s">
        <v>105</v>
      </c>
      <c r="X173" s="86" t="s">
        <v>5720</v>
      </c>
      <c r="Y173" s="87" t="s">
        <v>102</v>
      </c>
      <c r="Z173" s="87" t="s">
        <v>102</v>
      </c>
      <c r="AA173" s="87" t="s">
        <v>199</v>
      </c>
      <c r="AB173" s="87" t="s">
        <v>9324</v>
      </c>
      <c r="AC173" s="87" t="s">
        <v>104</v>
      </c>
      <c r="AD173" s="87" t="s">
        <v>105</v>
      </c>
      <c r="AE173" s="87" t="s">
        <v>106</v>
      </c>
      <c r="AF173" s="86" t="s">
        <v>5720</v>
      </c>
      <c r="AG173" s="87" t="s">
        <v>489</v>
      </c>
      <c r="AH173" s="87" t="s">
        <v>9325</v>
      </c>
      <c r="AI173" s="87" t="s">
        <v>104</v>
      </c>
      <c r="AJ173" s="87" t="s">
        <v>204</v>
      </c>
      <c r="AK173" s="88"/>
      <c r="AL173" s="83" t="s">
        <v>107</v>
      </c>
      <c r="AM173" s="89" t="s">
        <v>454</v>
      </c>
      <c r="AN173" s="90" t="s">
        <v>416</v>
      </c>
      <c r="AO173" s="91" t="s">
        <v>641</v>
      </c>
      <c r="AP173" s="90">
        <v>8.3333333333333108</v>
      </c>
      <c r="AQ173" s="92" t="s">
        <v>211</v>
      </c>
      <c r="AR173" s="93" t="s">
        <v>102</v>
      </c>
      <c r="AS173" s="93" t="s">
        <v>102</v>
      </c>
      <c r="AT173" s="93" t="s">
        <v>102</v>
      </c>
      <c r="AU173" s="210" t="s">
        <v>641</v>
      </c>
      <c r="AV173" s="93" t="s">
        <v>192</v>
      </c>
      <c r="AW173" s="94" t="s">
        <v>102</v>
      </c>
      <c r="AX173" s="93" t="s">
        <v>105</v>
      </c>
      <c r="AY173" s="95" t="s">
        <v>188</v>
      </c>
      <c r="AZ173" s="93" t="s">
        <v>102</v>
      </c>
      <c r="BA173" s="93" t="s">
        <v>9326</v>
      </c>
      <c r="BB173" s="93" t="s">
        <v>102</v>
      </c>
      <c r="BC173" s="93" t="s">
        <v>102</v>
      </c>
      <c r="BD173" s="96" t="s">
        <v>102</v>
      </c>
      <c r="BE173" s="90">
        <v>-75.6666666666667</v>
      </c>
      <c r="BF173" s="93" t="s">
        <v>211</v>
      </c>
      <c r="BG173" s="93" t="s">
        <v>102</v>
      </c>
      <c r="BH173" s="93" t="s">
        <v>102</v>
      </c>
      <c r="BI173" s="93" t="s">
        <v>102</v>
      </c>
      <c r="BJ173" s="210" t="s">
        <v>646</v>
      </c>
      <c r="BK173" s="93" t="s">
        <v>182</v>
      </c>
      <c r="BL173" s="97" t="s">
        <v>102</v>
      </c>
      <c r="BM173" s="93" t="s">
        <v>105</v>
      </c>
      <c r="BN173" s="93" t="s">
        <v>104</v>
      </c>
      <c r="BO173" s="93" t="s">
        <v>102</v>
      </c>
      <c r="BP173" s="98">
        <v>20180263</v>
      </c>
      <c r="BQ173" s="93" t="s">
        <v>102</v>
      </c>
      <c r="BR173" s="93" t="s">
        <v>102</v>
      </c>
      <c r="BS173" s="93" t="s">
        <v>102</v>
      </c>
      <c r="BT173" s="99" t="s">
        <v>591</v>
      </c>
      <c r="BU173" s="100" t="s">
        <v>10874</v>
      </c>
      <c r="BV173" s="101" t="s">
        <v>471</v>
      </c>
      <c r="BW173" s="136"/>
      <c r="BX173" s="103" t="s">
        <v>565</v>
      </c>
      <c r="BY173" s="104" t="s">
        <v>190</v>
      </c>
      <c r="BZ173" s="136"/>
      <c r="CA173" s="83" t="s">
        <v>599</v>
      </c>
      <c r="CB173" s="106" t="s">
        <v>647</v>
      </c>
      <c r="CC173" s="106" t="s">
        <v>7052</v>
      </c>
      <c r="CD173" s="107"/>
      <c r="CE173" s="108" t="s">
        <v>107</v>
      </c>
      <c r="CF173" s="108" t="s">
        <v>107</v>
      </c>
      <c r="CG173" s="109"/>
      <c r="CH173" s="110" t="s">
        <v>107</v>
      </c>
      <c r="CI173" s="111"/>
      <c r="CJ173" s="112">
        <v>6710</v>
      </c>
      <c r="CK173" s="113">
        <v>86</v>
      </c>
      <c r="CL173" s="114" t="s">
        <v>134</v>
      </c>
      <c r="CM173" s="114" t="s">
        <v>108</v>
      </c>
      <c r="CN173" s="114"/>
      <c r="CO173" s="115" t="s">
        <v>102</v>
      </c>
      <c r="CP173" s="115" t="s">
        <v>102</v>
      </c>
      <c r="CQ173" s="115" t="s">
        <v>102</v>
      </c>
      <c r="CR173" s="115" t="s">
        <v>102</v>
      </c>
      <c r="CS173" s="116"/>
      <c r="CT173" s="117" t="s">
        <v>109</v>
      </c>
      <c r="CU173" s="117" t="s">
        <v>109</v>
      </c>
      <c r="CV173" s="83">
        <v>169</v>
      </c>
      <c r="CW173" s="83" t="s">
        <v>108</v>
      </c>
      <c r="CX173" s="83">
        <v>169</v>
      </c>
      <c r="CY173" s="83" t="s">
        <v>108</v>
      </c>
      <c r="CZ173" s="83">
        <v>6497</v>
      </c>
      <c r="DA173" s="83" t="s">
        <v>419</v>
      </c>
      <c r="DB173" s="83" t="s">
        <v>130</v>
      </c>
      <c r="DC173" s="83" t="s">
        <v>499</v>
      </c>
      <c r="DD173" s="83">
        <v>1218</v>
      </c>
      <c r="DE173" s="83" t="s">
        <v>444</v>
      </c>
      <c r="DF173" s="83" t="s">
        <v>130</v>
      </c>
      <c r="DG173" s="83" t="s">
        <v>499</v>
      </c>
      <c r="DH173" s="83"/>
      <c r="DI173" s="83">
        <v>0</v>
      </c>
      <c r="DJ173" s="83">
        <v>1</v>
      </c>
      <c r="DK173" s="83">
        <v>0</v>
      </c>
      <c r="DL173" s="83">
        <v>0</v>
      </c>
      <c r="DM173" s="83">
        <v>0</v>
      </c>
      <c r="DN173" s="83">
        <v>0</v>
      </c>
      <c r="DO173" s="83">
        <v>0</v>
      </c>
      <c r="DP173" s="83">
        <v>0</v>
      </c>
      <c r="DQ173" s="83">
        <v>0</v>
      </c>
      <c r="DR173" s="83">
        <v>0</v>
      </c>
      <c r="DS173" s="83">
        <v>0</v>
      </c>
      <c r="DT173" s="83">
        <v>3</v>
      </c>
      <c r="DU173" s="83">
        <v>3</v>
      </c>
      <c r="DV173" s="83">
        <v>0</v>
      </c>
      <c r="DW173" s="83">
        <v>0</v>
      </c>
      <c r="DX173" s="83">
        <v>3</v>
      </c>
      <c r="DY173" s="85">
        <v>43815</v>
      </c>
      <c r="DZ173" s="83" t="s">
        <v>4220</v>
      </c>
      <c r="EA173" s="83" t="s">
        <v>102</v>
      </c>
      <c r="EB173" s="83" t="s">
        <v>482</v>
      </c>
      <c r="EC173" s="83">
        <v>169</v>
      </c>
      <c r="ED173" s="83" t="s">
        <v>483</v>
      </c>
      <c r="EE173" s="83">
        <v>1</v>
      </c>
      <c r="EF173" s="83">
        <v>0</v>
      </c>
      <c r="EG173" s="83">
        <v>0</v>
      </c>
      <c r="EH173" s="83" t="s">
        <v>109</v>
      </c>
      <c r="EI173" s="83" t="s">
        <v>108</v>
      </c>
      <c r="EJ173" s="83" t="s">
        <v>583</v>
      </c>
      <c r="EK173" s="83">
        <v>0</v>
      </c>
      <c r="EL173" s="83">
        <v>0</v>
      </c>
      <c r="EM173" s="83">
        <v>1</v>
      </c>
      <c r="EN173" s="83" t="s">
        <v>497</v>
      </c>
      <c r="EO173" s="83"/>
      <c r="EP173" s="83" t="s">
        <v>436</v>
      </c>
      <c r="EQ173" s="136">
        <v>1</v>
      </c>
      <c r="ER173" s="136">
        <v>1</v>
      </c>
      <c r="ES173" s="136">
        <v>1</v>
      </c>
      <c r="ET173" s="136">
        <v>1</v>
      </c>
      <c r="EU173" s="215" t="s">
        <v>269</v>
      </c>
      <c r="EV173" s="136">
        <v>1</v>
      </c>
      <c r="EW173" s="136">
        <v>1</v>
      </c>
      <c r="EX173" s="136">
        <v>1</v>
      </c>
      <c r="EY173" s="136">
        <v>1</v>
      </c>
      <c r="EZ173" s="136">
        <v>1</v>
      </c>
      <c r="FP173" s="215" t="s">
        <v>592</v>
      </c>
      <c r="FQ173" s="136" t="b">
        <v>1</v>
      </c>
      <c r="FR173" s="136" t="b">
        <v>1</v>
      </c>
      <c r="FS173" s="136" t="b">
        <v>1</v>
      </c>
      <c r="FT173" s="136" t="b">
        <v>1</v>
      </c>
      <c r="FX173" s="215" t="s">
        <v>269</v>
      </c>
    </row>
    <row r="174" spans="1:180" ht="60" customHeight="1" x14ac:dyDescent="0.55000000000000004">
      <c r="A174" s="83" t="s">
        <v>130</v>
      </c>
      <c r="B174" s="83" t="s">
        <v>98</v>
      </c>
      <c r="C174" s="136">
        <v>559819</v>
      </c>
      <c r="D174" s="207" t="s">
        <v>628</v>
      </c>
      <c r="E174" s="208" t="s">
        <v>633</v>
      </c>
      <c r="F174" s="83" t="s">
        <v>108</v>
      </c>
      <c r="G174" s="85">
        <v>22744</v>
      </c>
      <c r="H174" s="83" t="s">
        <v>102</v>
      </c>
      <c r="I174" s="85">
        <v>39772</v>
      </c>
      <c r="J174" s="83" t="s">
        <v>228</v>
      </c>
      <c r="K174" s="216">
        <v>761015847554</v>
      </c>
      <c r="L174" s="83" t="s">
        <v>191</v>
      </c>
      <c r="M174" s="85">
        <v>43619</v>
      </c>
      <c r="N174" s="83">
        <v>-151.666666666667</v>
      </c>
      <c r="O174" s="83" t="s">
        <v>193</v>
      </c>
      <c r="P174" s="83" t="s">
        <v>181</v>
      </c>
      <c r="Q174" s="208" t="s">
        <v>5724</v>
      </c>
      <c r="R174" s="83" t="s">
        <v>102</v>
      </c>
      <c r="S174" s="83" t="s">
        <v>102</v>
      </c>
      <c r="T174" s="83" t="s">
        <v>133</v>
      </c>
      <c r="U174" s="83" t="s">
        <v>9327</v>
      </c>
      <c r="V174" s="83" t="s">
        <v>111</v>
      </c>
      <c r="W174" s="83" t="s">
        <v>105</v>
      </c>
      <c r="X174" s="86" t="s">
        <v>5724</v>
      </c>
      <c r="Y174" s="87" t="s">
        <v>102</v>
      </c>
      <c r="Z174" s="87" t="s">
        <v>102</v>
      </c>
      <c r="AA174" s="87" t="s">
        <v>133</v>
      </c>
      <c r="AB174" s="87" t="s">
        <v>9327</v>
      </c>
      <c r="AC174" s="87" t="s">
        <v>111</v>
      </c>
      <c r="AD174" s="87" t="s">
        <v>105</v>
      </c>
      <c r="AE174" s="87" t="s">
        <v>106</v>
      </c>
      <c r="AF174" s="86" t="s">
        <v>5724</v>
      </c>
      <c r="AG174" s="87" t="s">
        <v>486</v>
      </c>
      <c r="AH174" s="87" t="s">
        <v>9327</v>
      </c>
      <c r="AI174" s="87" t="s">
        <v>111</v>
      </c>
      <c r="AJ174" s="87" t="s">
        <v>204</v>
      </c>
      <c r="AK174" s="88"/>
      <c r="AL174" s="83" t="s">
        <v>107</v>
      </c>
      <c r="AM174" s="89" t="s">
        <v>454</v>
      </c>
      <c r="AN174" s="90" t="s">
        <v>416</v>
      </c>
      <c r="AO174" s="91" t="s">
        <v>642</v>
      </c>
      <c r="AP174" s="90">
        <v>8.3333333333333108</v>
      </c>
      <c r="AQ174" s="92" t="s">
        <v>102</v>
      </c>
      <c r="AR174" s="93" t="s">
        <v>102</v>
      </c>
      <c r="AS174" s="93" t="s">
        <v>102</v>
      </c>
      <c r="AT174" s="93" t="s">
        <v>102</v>
      </c>
      <c r="AU174" s="210" t="s">
        <v>644</v>
      </c>
      <c r="AV174" s="93" t="s">
        <v>185</v>
      </c>
      <c r="AW174" s="94" t="s">
        <v>102</v>
      </c>
      <c r="AX174" s="93" t="s">
        <v>183</v>
      </c>
      <c r="AY174" s="95" t="s">
        <v>111</v>
      </c>
      <c r="AZ174" s="93" t="s">
        <v>102</v>
      </c>
      <c r="BA174" s="93" t="s">
        <v>102</v>
      </c>
      <c r="BB174" s="93" t="s">
        <v>102</v>
      </c>
      <c r="BC174" s="93" t="s">
        <v>102</v>
      </c>
      <c r="BD174" s="96" t="s">
        <v>102</v>
      </c>
      <c r="BE174" s="90">
        <v>-76.1666666666667</v>
      </c>
      <c r="BF174" s="93" t="s">
        <v>102</v>
      </c>
      <c r="BG174" s="93" t="s">
        <v>102</v>
      </c>
      <c r="BH174" s="93" t="s">
        <v>102</v>
      </c>
      <c r="BI174" s="93" t="s">
        <v>102</v>
      </c>
      <c r="BJ174" s="210" t="s">
        <v>642</v>
      </c>
      <c r="BK174" s="93" t="s">
        <v>192</v>
      </c>
      <c r="BL174" s="97" t="s">
        <v>102</v>
      </c>
      <c r="BM174" s="93" t="s">
        <v>183</v>
      </c>
      <c r="BN174" s="93" t="s">
        <v>106</v>
      </c>
      <c r="BO174" s="93" t="s">
        <v>102</v>
      </c>
      <c r="BP174" s="98" t="s">
        <v>102</v>
      </c>
      <c r="BQ174" s="93" t="s">
        <v>102</v>
      </c>
      <c r="BR174" s="93" t="s">
        <v>102</v>
      </c>
      <c r="BS174" s="93" t="s">
        <v>102</v>
      </c>
      <c r="BT174" s="99" t="s">
        <v>591</v>
      </c>
      <c r="BU174" s="100" t="s">
        <v>10875</v>
      </c>
      <c r="BV174" s="101" t="s">
        <v>471</v>
      </c>
      <c r="BW174" s="136"/>
      <c r="BX174" s="103" t="s">
        <v>565</v>
      </c>
      <c r="BY174" s="104" t="s">
        <v>190</v>
      </c>
      <c r="BZ174" s="136"/>
      <c r="CA174" s="83" t="s">
        <v>599</v>
      </c>
      <c r="CB174" s="106" t="s">
        <v>647</v>
      </c>
      <c r="CC174" s="106" t="s">
        <v>7064</v>
      </c>
      <c r="CD174" s="107"/>
      <c r="CE174" s="108" t="s">
        <v>107</v>
      </c>
      <c r="CF174" s="108" t="s">
        <v>107</v>
      </c>
      <c r="CG174" s="109"/>
      <c r="CH174" s="110" t="s">
        <v>107</v>
      </c>
      <c r="CI174" s="111"/>
      <c r="CJ174" s="112">
        <v>6710</v>
      </c>
      <c r="CK174" s="113">
        <v>86</v>
      </c>
      <c r="CL174" s="114" t="s">
        <v>134</v>
      </c>
      <c r="CM174" s="114" t="s">
        <v>108</v>
      </c>
      <c r="CN174" s="114"/>
      <c r="CO174" s="115" t="s">
        <v>102</v>
      </c>
      <c r="CP174" s="115" t="s">
        <v>102</v>
      </c>
      <c r="CQ174" s="115" t="s">
        <v>102</v>
      </c>
      <c r="CR174" s="115" t="s">
        <v>102</v>
      </c>
      <c r="CS174" s="116"/>
      <c r="CT174" s="117" t="s">
        <v>109</v>
      </c>
      <c r="CU174" s="117" t="s">
        <v>109</v>
      </c>
      <c r="CV174" s="83">
        <v>170</v>
      </c>
      <c r="CW174" s="83" t="s">
        <v>108</v>
      </c>
      <c r="CX174" s="83">
        <v>170</v>
      </c>
      <c r="CY174" s="83" t="s">
        <v>108</v>
      </c>
      <c r="CZ174" s="83">
        <v>6498</v>
      </c>
      <c r="DA174" s="83" t="s">
        <v>419</v>
      </c>
      <c r="DB174" s="83" t="s">
        <v>130</v>
      </c>
      <c r="DC174" s="83" t="s">
        <v>499</v>
      </c>
      <c r="DD174" s="83">
        <v>1219</v>
      </c>
      <c r="DE174" s="83" t="s">
        <v>444</v>
      </c>
      <c r="DF174" s="83" t="s">
        <v>130</v>
      </c>
      <c r="DG174" s="83" t="s">
        <v>499</v>
      </c>
      <c r="DH174" s="83"/>
      <c r="DI174" s="83">
        <v>0</v>
      </c>
      <c r="DJ174" s="83">
        <v>1</v>
      </c>
      <c r="DK174" s="83">
        <v>0</v>
      </c>
      <c r="DL174" s="83">
        <v>0</v>
      </c>
      <c r="DM174" s="83">
        <v>0</v>
      </c>
      <c r="DN174" s="83">
        <v>0</v>
      </c>
      <c r="DO174" s="83">
        <v>0</v>
      </c>
      <c r="DP174" s="83">
        <v>0</v>
      </c>
      <c r="DQ174" s="83">
        <v>0</v>
      </c>
      <c r="DR174" s="83">
        <v>0</v>
      </c>
      <c r="DS174" s="83">
        <v>0</v>
      </c>
      <c r="DT174" s="83">
        <v>3</v>
      </c>
      <c r="DU174" s="83">
        <v>3</v>
      </c>
      <c r="DV174" s="83">
        <v>0</v>
      </c>
      <c r="DW174" s="83">
        <v>0</v>
      </c>
      <c r="DX174" s="83">
        <v>3</v>
      </c>
      <c r="DY174" s="85">
        <v>43816</v>
      </c>
      <c r="DZ174" s="83" t="s">
        <v>4221</v>
      </c>
      <c r="EA174" s="83" t="s">
        <v>102</v>
      </c>
      <c r="EB174" s="83" t="s">
        <v>482</v>
      </c>
      <c r="EC174" s="83">
        <v>170</v>
      </c>
      <c r="ED174" s="83" t="s">
        <v>483</v>
      </c>
      <c r="EE174" s="83">
        <v>1</v>
      </c>
      <c r="EF174" s="83">
        <v>0</v>
      </c>
      <c r="EG174" s="83">
        <v>0</v>
      </c>
      <c r="EH174" s="83" t="s">
        <v>109</v>
      </c>
      <c r="EI174" s="83" t="s">
        <v>108</v>
      </c>
      <c r="EJ174" s="83" t="s">
        <v>583</v>
      </c>
      <c r="EK174" s="83">
        <v>0</v>
      </c>
      <c r="EL174" s="83">
        <v>0</v>
      </c>
      <c r="EM174" s="83">
        <v>1</v>
      </c>
      <c r="EN174" s="83" t="s">
        <v>497</v>
      </c>
      <c r="EO174" s="83"/>
      <c r="EP174" s="83" t="s">
        <v>436</v>
      </c>
      <c r="EQ174" s="136">
        <v>1</v>
      </c>
      <c r="ER174" s="136">
        <v>1</v>
      </c>
      <c r="ES174" s="136">
        <v>1</v>
      </c>
      <c r="ET174" s="136">
        <v>1</v>
      </c>
      <c r="EU174" s="215" t="s">
        <v>269</v>
      </c>
      <c r="EV174" s="136">
        <v>1</v>
      </c>
      <c r="EW174" s="136">
        <v>1</v>
      </c>
      <c r="EX174" s="136">
        <v>1</v>
      </c>
      <c r="EY174" s="136">
        <v>1</v>
      </c>
      <c r="EZ174" s="136">
        <v>1</v>
      </c>
      <c r="FP174" s="215" t="s">
        <v>592</v>
      </c>
      <c r="FQ174" s="136" t="b">
        <v>1</v>
      </c>
      <c r="FR174" s="136" t="b">
        <v>1</v>
      </c>
      <c r="FS174" s="136" t="b">
        <v>1</v>
      </c>
      <c r="FT174" s="136" t="b">
        <v>1</v>
      </c>
      <c r="FX174" s="215" t="s">
        <v>269</v>
      </c>
    </row>
    <row r="175" spans="1:180" ht="60" customHeight="1" x14ac:dyDescent="0.55000000000000004">
      <c r="A175" s="83" t="s">
        <v>130</v>
      </c>
      <c r="B175" s="83" t="s">
        <v>98</v>
      </c>
      <c r="C175" s="136">
        <v>100889</v>
      </c>
      <c r="D175" s="207" t="s">
        <v>629</v>
      </c>
      <c r="E175" s="208" t="s">
        <v>634</v>
      </c>
      <c r="F175" s="83" t="s">
        <v>108</v>
      </c>
      <c r="G175" s="85">
        <v>26341</v>
      </c>
      <c r="H175" s="83" t="s">
        <v>102</v>
      </c>
      <c r="I175" s="85">
        <v>34633</v>
      </c>
      <c r="J175" s="83" t="s">
        <v>228</v>
      </c>
      <c r="K175" s="216">
        <v>858403371914</v>
      </c>
      <c r="L175" s="83" t="s">
        <v>191</v>
      </c>
      <c r="M175" s="85">
        <v>43642</v>
      </c>
      <c r="N175" s="83">
        <v>-156.666666666667</v>
      </c>
      <c r="O175" s="83" t="s">
        <v>193</v>
      </c>
      <c r="P175" s="83" t="s">
        <v>181</v>
      </c>
      <c r="Q175" s="208" t="s">
        <v>5728</v>
      </c>
      <c r="R175" s="83" t="s">
        <v>102</v>
      </c>
      <c r="S175" s="83" t="s">
        <v>102</v>
      </c>
      <c r="T175" s="83" t="s">
        <v>131</v>
      </c>
      <c r="U175" s="83" t="s">
        <v>9328</v>
      </c>
      <c r="V175" s="83" t="s">
        <v>104</v>
      </c>
      <c r="W175" s="83" t="s">
        <v>105</v>
      </c>
      <c r="X175" s="86" t="s">
        <v>5728</v>
      </c>
      <c r="Y175" s="87" t="s">
        <v>102</v>
      </c>
      <c r="Z175" s="87" t="s">
        <v>102</v>
      </c>
      <c r="AA175" s="87" t="s">
        <v>131</v>
      </c>
      <c r="AB175" s="87" t="s">
        <v>9328</v>
      </c>
      <c r="AC175" s="87" t="s">
        <v>104</v>
      </c>
      <c r="AD175" s="87" t="s">
        <v>105</v>
      </c>
      <c r="AE175" s="87" t="s">
        <v>106</v>
      </c>
      <c r="AF175" s="86" t="s">
        <v>5728</v>
      </c>
      <c r="AG175" s="87" t="s">
        <v>177</v>
      </c>
      <c r="AH175" s="87" t="s">
        <v>9328</v>
      </c>
      <c r="AI175" s="87" t="s">
        <v>104</v>
      </c>
      <c r="AJ175" s="87" t="s">
        <v>204</v>
      </c>
      <c r="AK175" s="88"/>
      <c r="AL175" s="83" t="s">
        <v>107</v>
      </c>
      <c r="AM175" s="89" t="s">
        <v>454</v>
      </c>
      <c r="AN175" s="90" t="s">
        <v>416</v>
      </c>
      <c r="AO175" s="91" t="s">
        <v>643</v>
      </c>
      <c r="AP175" s="90">
        <v>8.3333333333333108</v>
      </c>
      <c r="AQ175" s="92" t="s">
        <v>102</v>
      </c>
      <c r="AR175" s="93" t="s">
        <v>102</v>
      </c>
      <c r="AS175" s="93" t="s">
        <v>102</v>
      </c>
      <c r="AT175" s="93" t="s">
        <v>102</v>
      </c>
      <c r="AU175" s="210" t="s">
        <v>645</v>
      </c>
      <c r="AV175" s="93" t="s">
        <v>185</v>
      </c>
      <c r="AW175" s="94" t="s">
        <v>102</v>
      </c>
      <c r="AX175" s="93" t="s">
        <v>105</v>
      </c>
      <c r="AY175" s="95" t="s">
        <v>104</v>
      </c>
      <c r="AZ175" s="93" t="s">
        <v>102</v>
      </c>
      <c r="BA175" s="93" t="s">
        <v>102</v>
      </c>
      <c r="BB175" s="93" t="s">
        <v>102</v>
      </c>
      <c r="BC175" s="93" t="s">
        <v>102</v>
      </c>
      <c r="BD175" s="96" t="s">
        <v>102</v>
      </c>
      <c r="BE175" s="90">
        <v>-76.6666666666667</v>
      </c>
      <c r="BF175" s="93" t="s">
        <v>102</v>
      </c>
      <c r="BG175" s="93" t="s">
        <v>102</v>
      </c>
      <c r="BH175" s="93" t="s">
        <v>102</v>
      </c>
      <c r="BI175" s="93" t="s">
        <v>102</v>
      </c>
      <c r="BJ175" s="210" t="s">
        <v>643</v>
      </c>
      <c r="BK175" s="93" t="s">
        <v>196</v>
      </c>
      <c r="BL175" s="97" t="s">
        <v>102</v>
      </c>
      <c r="BM175" s="93" t="s">
        <v>105</v>
      </c>
      <c r="BN175" s="93" t="s">
        <v>596</v>
      </c>
      <c r="BO175" s="93" t="s">
        <v>102</v>
      </c>
      <c r="BP175" s="98" t="s">
        <v>102</v>
      </c>
      <c r="BQ175" s="93" t="s">
        <v>102</v>
      </c>
      <c r="BR175" s="93" t="s">
        <v>102</v>
      </c>
      <c r="BS175" s="93" t="s">
        <v>102</v>
      </c>
      <c r="BT175" s="99" t="s">
        <v>591</v>
      </c>
      <c r="BU175" s="100" t="s">
        <v>10876</v>
      </c>
      <c r="BV175" s="101" t="s">
        <v>471</v>
      </c>
      <c r="BW175" s="136"/>
      <c r="BX175" s="103" t="s">
        <v>565</v>
      </c>
      <c r="BY175" s="104" t="s">
        <v>190</v>
      </c>
      <c r="BZ175" s="136"/>
      <c r="CA175" s="83" t="s">
        <v>599</v>
      </c>
      <c r="CB175" s="106" t="s">
        <v>647</v>
      </c>
      <c r="CC175" s="106" t="s">
        <v>7076</v>
      </c>
      <c r="CD175" s="107"/>
      <c r="CE175" s="108" t="s">
        <v>107</v>
      </c>
      <c r="CF175" s="108" t="s">
        <v>107</v>
      </c>
      <c r="CG175" s="109"/>
      <c r="CH175" s="110" t="s">
        <v>107</v>
      </c>
      <c r="CI175" s="111"/>
      <c r="CJ175" s="112">
        <v>6710</v>
      </c>
      <c r="CK175" s="113">
        <v>86</v>
      </c>
      <c r="CL175" s="114" t="s">
        <v>134</v>
      </c>
      <c r="CM175" s="114" t="s">
        <v>108</v>
      </c>
      <c r="CN175" s="114"/>
      <c r="CO175" s="115" t="s">
        <v>102</v>
      </c>
      <c r="CP175" s="115" t="s">
        <v>102</v>
      </c>
      <c r="CQ175" s="115" t="s">
        <v>102</v>
      </c>
      <c r="CR175" s="115" t="s">
        <v>102</v>
      </c>
      <c r="CS175" s="116"/>
      <c r="CT175" s="117" t="s">
        <v>109</v>
      </c>
      <c r="CU175" s="117" t="s">
        <v>109</v>
      </c>
      <c r="CV175" s="83">
        <v>171</v>
      </c>
      <c r="CW175" s="83" t="s">
        <v>108</v>
      </c>
      <c r="CX175" s="83">
        <v>171</v>
      </c>
      <c r="CY175" s="83" t="s">
        <v>108</v>
      </c>
      <c r="CZ175" s="83">
        <v>6499</v>
      </c>
      <c r="DA175" s="83" t="s">
        <v>419</v>
      </c>
      <c r="DB175" s="83" t="s">
        <v>130</v>
      </c>
      <c r="DC175" s="83" t="s">
        <v>499</v>
      </c>
      <c r="DD175" s="83">
        <v>1220</v>
      </c>
      <c r="DE175" s="83" t="s">
        <v>444</v>
      </c>
      <c r="DF175" s="83" t="s">
        <v>130</v>
      </c>
      <c r="DG175" s="83" t="s">
        <v>499</v>
      </c>
      <c r="DH175" s="83"/>
      <c r="DI175" s="83">
        <v>0</v>
      </c>
      <c r="DJ175" s="83">
        <v>1</v>
      </c>
      <c r="DK175" s="83">
        <v>0</v>
      </c>
      <c r="DL175" s="83">
        <v>0</v>
      </c>
      <c r="DM175" s="83">
        <v>0</v>
      </c>
      <c r="DN175" s="83">
        <v>0</v>
      </c>
      <c r="DO175" s="83">
        <v>0</v>
      </c>
      <c r="DP175" s="83">
        <v>0</v>
      </c>
      <c r="DQ175" s="83">
        <v>0</v>
      </c>
      <c r="DR175" s="83">
        <v>0</v>
      </c>
      <c r="DS175" s="83">
        <v>0</v>
      </c>
      <c r="DT175" s="83">
        <v>3</v>
      </c>
      <c r="DU175" s="83">
        <v>3</v>
      </c>
      <c r="DV175" s="83">
        <v>0</v>
      </c>
      <c r="DW175" s="83">
        <v>0</v>
      </c>
      <c r="DX175" s="83">
        <v>3</v>
      </c>
      <c r="DY175" s="85">
        <v>43817</v>
      </c>
      <c r="DZ175" s="83" t="s">
        <v>4222</v>
      </c>
      <c r="EA175" s="83" t="s">
        <v>102</v>
      </c>
      <c r="EB175" s="83" t="s">
        <v>482</v>
      </c>
      <c r="EC175" s="83">
        <v>171</v>
      </c>
      <c r="ED175" s="83" t="s">
        <v>483</v>
      </c>
      <c r="EE175" s="83">
        <v>1</v>
      </c>
      <c r="EF175" s="83">
        <v>0</v>
      </c>
      <c r="EG175" s="83">
        <v>0</v>
      </c>
      <c r="EH175" s="83" t="s">
        <v>109</v>
      </c>
      <c r="EI175" s="83" t="s">
        <v>108</v>
      </c>
      <c r="EJ175" s="83" t="s">
        <v>583</v>
      </c>
      <c r="EK175" s="83">
        <v>0</v>
      </c>
      <c r="EL175" s="83">
        <v>0</v>
      </c>
      <c r="EM175" s="83">
        <v>1</v>
      </c>
      <c r="EN175" s="83" t="s">
        <v>497</v>
      </c>
      <c r="EO175" s="83"/>
      <c r="EP175" s="83" t="s">
        <v>436</v>
      </c>
      <c r="EQ175" s="136">
        <v>1</v>
      </c>
      <c r="ER175" s="136">
        <v>1</v>
      </c>
      <c r="ES175" s="136">
        <v>1</v>
      </c>
      <c r="ET175" s="136">
        <v>1</v>
      </c>
      <c r="EU175" s="215" t="s">
        <v>269</v>
      </c>
      <c r="EV175" s="136">
        <v>1</v>
      </c>
      <c r="EW175" s="136">
        <v>1</v>
      </c>
      <c r="EX175" s="136">
        <v>1</v>
      </c>
      <c r="EY175" s="136">
        <v>1</v>
      </c>
      <c r="EZ175" s="136">
        <v>1</v>
      </c>
      <c r="FP175" s="215" t="s">
        <v>592</v>
      </c>
      <c r="FQ175" s="136" t="b">
        <v>1</v>
      </c>
      <c r="FR175" s="136" t="b">
        <v>1</v>
      </c>
      <c r="FS175" s="136" t="b">
        <v>1</v>
      </c>
      <c r="FT175" s="136" t="b">
        <v>1</v>
      </c>
      <c r="FX175" s="215" t="s">
        <v>269</v>
      </c>
    </row>
    <row r="176" spans="1:180" ht="60" customHeight="1" x14ac:dyDescent="0.55000000000000004">
      <c r="A176" s="83" t="s">
        <v>130</v>
      </c>
      <c r="B176" s="83" t="s">
        <v>98</v>
      </c>
      <c r="C176" s="136">
        <v>155401</v>
      </c>
      <c r="D176" s="207" t="s">
        <v>627</v>
      </c>
      <c r="E176" s="208" t="s">
        <v>630</v>
      </c>
      <c r="F176" s="83" t="s">
        <v>108</v>
      </c>
      <c r="G176" s="85">
        <v>20621</v>
      </c>
      <c r="H176" s="83" t="s">
        <v>102</v>
      </c>
      <c r="I176" s="85">
        <v>39794</v>
      </c>
      <c r="J176" s="83" t="s">
        <v>228</v>
      </c>
      <c r="K176" s="216">
        <v>153880186583</v>
      </c>
      <c r="L176" s="83" t="s">
        <v>191</v>
      </c>
      <c r="M176" s="85">
        <v>43631</v>
      </c>
      <c r="N176" s="83">
        <v>-161.666666666667</v>
      </c>
      <c r="O176" s="83" t="s">
        <v>180</v>
      </c>
      <c r="P176" s="83" t="s">
        <v>181</v>
      </c>
      <c r="Q176" s="208" t="s">
        <v>5732</v>
      </c>
      <c r="R176" s="83" t="s">
        <v>102</v>
      </c>
      <c r="S176" s="83" t="s">
        <v>102</v>
      </c>
      <c r="T176" s="83" t="s">
        <v>199</v>
      </c>
      <c r="U176" s="83" t="s">
        <v>9329</v>
      </c>
      <c r="V176" s="83" t="s">
        <v>104</v>
      </c>
      <c r="W176" s="83" t="s">
        <v>105</v>
      </c>
      <c r="X176" s="86" t="s">
        <v>5732</v>
      </c>
      <c r="Y176" s="87" t="s">
        <v>102</v>
      </c>
      <c r="Z176" s="87" t="s">
        <v>102</v>
      </c>
      <c r="AA176" s="87" t="s">
        <v>199</v>
      </c>
      <c r="AB176" s="87" t="s">
        <v>9329</v>
      </c>
      <c r="AC176" s="87" t="s">
        <v>104</v>
      </c>
      <c r="AD176" s="87" t="s">
        <v>105</v>
      </c>
      <c r="AE176" s="87" t="s">
        <v>106</v>
      </c>
      <c r="AF176" s="86" t="s">
        <v>5732</v>
      </c>
      <c r="AG176" s="87" t="s">
        <v>489</v>
      </c>
      <c r="AH176" s="87" t="s">
        <v>9330</v>
      </c>
      <c r="AI176" s="87" t="s">
        <v>104</v>
      </c>
      <c r="AJ176" s="87" t="s">
        <v>204</v>
      </c>
      <c r="AK176" s="88"/>
      <c r="AL176" s="83" t="s">
        <v>107</v>
      </c>
      <c r="AM176" s="89" t="s">
        <v>454</v>
      </c>
      <c r="AN176" s="90" t="s">
        <v>416</v>
      </c>
      <c r="AO176" s="91" t="s">
        <v>641</v>
      </c>
      <c r="AP176" s="90">
        <v>8.3333333333333108</v>
      </c>
      <c r="AQ176" s="92" t="s">
        <v>211</v>
      </c>
      <c r="AR176" s="93" t="s">
        <v>102</v>
      </c>
      <c r="AS176" s="93" t="s">
        <v>102</v>
      </c>
      <c r="AT176" s="93" t="s">
        <v>102</v>
      </c>
      <c r="AU176" s="210" t="s">
        <v>641</v>
      </c>
      <c r="AV176" s="93" t="s">
        <v>192</v>
      </c>
      <c r="AW176" s="94" t="s">
        <v>102</v>
      </c>
      <c r="AX176" s="93" t="s">
        <v>105</v>
      </c>
      <c r="AY176" s="95" t="s">
        <v>188</v>
      </c>
      <c r="AZ176" s="93" t="s">
        <v>102</v>
      </c>
      <c r="BA176" s="93" t="s">
        <v>9331</v>
      </c>
      <c r="BB176" s="93" t="s">
        <v>102</v>
      </c>
      <c r="BC176" s="93" t="s">
        <v>102</v>
      </c>
      <c r="BD176" s="96" t="s">
        <v>102</v>
      </c>
      <c r="BE176" s="90">
        <v>-77.1666666666667</v>
      </c>
      <c r="BF176" s="93" t="s">
        <v>211</v>
      </c>
      <c r="BG176" s="93" t="s">
        <v>102</v>
      </c>
      <c r="BH176" s="93" t="s">
        <v>102</v>
      </c>
      <c r="BI176" s="93" t="s">
        <v>102</v>
      </c>
      <c r="BJ176" s="210" t="s">
        <v>646</v>
      </c>
      <c r="BK176" s="93" t="s">
        <v>182</v>
      </c>
      <c r="BL176" s="97" t="s">
        <v>102</v>
      </c>
      <c r="BM176" s="93" t="s">
        <v>105</v>
      </c>
      <c r="BN176" s="93" t="s">
        <v>104</v>
      </c>
      <c r="BO176" s="93" t="s">
        <v>102</v>
      </c>
      <c r="BP176" s="98">
        <v>20180264</v>
      </c>
      <c r="BQ176" s="93" t="s">
        <v>102</v>
      </c>
      <c r="BR176" s="93" t="s">
        <v>102</v>
      </c>
      <c r="BS176" s="93" t="s">
        <v>102</v>
      </c>
      <c r="BT176" s="99" t="s">
        <v>591</v>
      </c>
      <c r="BU176" s="100" t="s">
        <v>10877</v>
      </c>
      <c r="BV176" s="101" t="s">
        <v>471</v>
      </c>
      <c r="BW176" s="136"/>
      <c r="BX176" s="103" t="s">
        <v>565</v>
      </c>
      <c r="BY176" s="104" t="s">
        <v>190</v>
      </c>
      <c r="BZ176" s="136"/>
      <c r="CA176" s="83" t="s">
        <v>599</v>
      </c>
      <c r="CB176" s="106" t="s">
        <v>647</v>
      </c>
      <c r="CC176" s="106" t="s">
        <v>7088</v>
      </c>
      <c r="CD176" s="107"/>
      <c r="CE176" s="108" t="s">
        <v>107</v>
      </c>
      <c r="CF176" s="108" t="s">
        <v>107</v>
      </c>
      <c r="CG176" s="109"/>
      <c r="CH176" s="110" t="s">
        <v>107</v>
      </c>
      <c r="CI176" s="111"/>
      <c r="CJ176" s="112">
        <v>6710</v>
      </c>
      <c r="CK176" s="113">
        <v>86</v>
      </c>
      <c r="CL176" s="114" t="s">
        <v>134</v>
      </c>
      <c r="CM176" s="114" t="s">
        <v>108</v>
      </c>
      <c r="CN176" s="114"/>
      <c r="CO176" s="115" t="s">
        <v>102</v>
      </c>
      <c r="CP176" s="115" t="s">
        <v>102</v>
      </c>
      <c r="CQ176" s="115" t="s">
        <v>102</v>
      </c>
      <c r="CR176" s="115" t="s">
        <v>102</v>
      </c>
      <c r="CS176" s="116"/>
      <c r="CT176" s="117" t="s">
        <v>109</v>
      </c>
      <c r="CU176" s="117" t="s">
        <v>109</v>
      </c>
      <c r="CV176" s="83">
        <v>172</v>
      </c>
      <c r="CW176" s="83" t="s">
        <v>108</v>
      </c>
      <c r="CX176" s="83">
        <v>172</v>
      </c>
      <c r="CY176" s="83" t="s">
        <v>108</v>
      </c>
      <c r="CZ176" s="83">
        <v>6500</v>
      </c>
      <c r="DA176" s="83" t="s">
        <v>419</v>
      </c>
      <c r="DB176" s="83" t="s">
        <v>130</v>
      </c>
      <c r="DC176" s="83" t="s">
        <v>499</v>
      </c>
      <c r="DD176" s="83">
        <v>1221</v>
      </c>
      <c r="DE176" s="83" t="s">
        <v>444</v>
      </c>
      <c r="DF176" s="83" t="s">
        <v>130</v>
      </c>
      <c r="DG176" s="83" t="s">
        <v>499</v>
      </c>
      <c r="DH176" s="83"/>
      <c r="DI176" s="83">
        <v>0</v>
      </c>
      <c r="DJ176" s="83">
        <v>1</v>
      </c>
      <c r="DK176" s="83">
        <v>0</v>
      </c>
      <c r="DL176" s="83">
        <v>0</v>
      </c>
      <c r="DM176" s="83">
        <v>0</v>
      </c>
      <c r="DN176" s="83">
        <v>0</v>
      </c>
      <c r="DO176" s="83">
        <v>0</v>
      </c>
      <c r="DP176" s="83">
        <v>0</v>
      </c>
      <c r="DQ176" s="83">
        <v>0</v>
      </c>
      <c r="DR176" s="83">
        <v>0</v>
      </c>
      <c r="DS176" s="83">
        <v>0</v>
      </c>
      <c r="DT176" s="83">
        <v>3</v>
      </c>
      <c r="DU176" s="83">
        <v>3</v>
      </c>
      <c r="DV176" s="83">
        <v>0</v>
      </c>
      <c r="DW176" s="83">
        <v>0</v>
      </c>
      <c r="DX176" s="83">
        <v>3</v>
      </c>
      <c r="DY176" s="85">
        <v>43818</v>
      </c>
      <c r="DZ176" s="83" t="s">
        <v>4223</v>
      </c>
      <c r="EA176" s="83" t="s">
        <v>102</v>
      </c>
      <c r="EB176" s="83" t="s">
        <v>482</v>
      </c>
      <c r="EC176" s="83">
        <v>172</v>
      </c>
      <c r="ED176" s="83" t="s">
        <v>483</v>
      </c>
      <c r="EE176" s="83">
        <v>1</v>
      </c>
      <c r="EF176" s="83">
        <v>0</v>
      </c>
      <c r="EG176" s="83">
        <v>0</v>
      </c>
      <c r="EH176" s="83" t="s">
        <v>109</v>
      </c>
      <c r="EI176" s="83" t="s">
        <v>108</v>
      </c>
      <c r="EJ176" s="83" t="s">
        <v>583</v>
      </c>
      <c r="EK176" s="83">
        <v>0</v>
      </c>
      <c r="EL176" s="83">
        <v>0</v>
      </c>
      <c r="EM176" s="83">
        <v>1</v>
      </c>
      <c r="EN176" s="83" t="s">
        <v>497</v>
      </c>
      <c r="EO176" s="83"/>
      <c r="EP176" s="83" t="s">
        <v>436</v>
      </c>
      <c r="EQ176" s="136">
        <v>1</v>
      </c>
      <c r="ER176" s="136">
        <v>1</v>
      </c>
      <c r="ES176" s="136">
        <v>1</v>
      </c>
      <c r="ET176" s="136">
        <v>1</v>
      </c>
      <c r="EU176" s="215" t="s">
        <v>269</v>
      </c>
      <c r="EV176" s="136">
        <v>1</v>
      </c>
      <c r="EW176" s="136">
        <v>1</v>
      </c>
      <c r="EX176" s="136">
        <v>1</v>
      </c>
      <c r="EY176" s="136">
        <v>1</v>
      </c>
      <c r="EZ176" s="136">
        <v>1</v>
      </c>
      <c r="FP176" s="215" t="s">
        <v>592</v>
      </c>
      <c r="FQ176" s="136" t="b">
        <v>1</v>
      </c>
      <c r="FR176" s="136" t="b">
        <v>1</v>
      </c>
      <c r="FS176" s="136" t="b">
        <v>1</v>
      </c>
      <c r="FT176" s="136" t="b">
        <v>1</v>
      </c>
      <c r="FX176" s="215" t="s">
        <v>269</v>
      </c>
    </row>
    <row r="177" spans="1:180" ht="60" customHeight="1" x14ac:dyDescent="0.55000000000000004">
      <c r="A177" s="83" t="s">
        <v>130</v>
      </c>
      <c r="B177" s="83" t="s">
        <v>98</v>
      </c>
      <c r="C177" s="136">
        <v>163651</v>
      </c>
      <c r="D177" s="207" t="s">
        <v>628</v>
      </c>
      <c r="E177" s="208" t="s">
        <v>633</v>
      </c>
      <c r="F177" s="83" t="s">
        <v>108</v>
      </c>
      <c r="G177" s="85">
        <v>22744</v>
      </c>
      <c r="H177" s="83" t="s">
        <v>102</v>
      </c>
      <c r="I177" s="85">
        <v>39772</v>
      </c>
      <c r="J177" s="83" t="s">
        <v>228</v>
      </c>
      <c r="K177" s="216">
        <v>573861812908</v>
      </c>
      <c r="L177" s="83" t="s">
        <v>191</v>
      </c>
      <c r="M177" s="85">
        <v>43619</v>
      </c>
      <c r="N177" s="83">
        <v>-166.666666666667</v>
      </c>
      <c r="O177" s="83" t="s">
        <v>193</v>
      </c>
      <c r="P177" s="83" t="s">
        <v>181</v>
      </c>
      <c r="Q177" s="208" t="s">
        <v>5736</v>
      </c>
      <c r="R177" s="83" t="s">
        <v>102</v>
      </c>
      <c r="S177" s="83" t="s">
        <v>102</v>
      </c>
      <c r="T177" s="83" t="s">
        <v>133</v>
      </c>
      <c r="U177" s="83" t="s">
        <v>9332</v>
      </c>
      <c r="V177" s="83" t="s">
        <v>111</v>
      </c>
      <c r="W177" s="83" t="s">
        <v>105</v>
      </c>
      <c r="X177" s="86" t="s">
        <v>5736</v>
      </c>
      <c r="Y177" s="87" t="s">
        <v>102</v>
      </c>
      <c r="Z177" s="87" t="s">
        <v>102</v>
      </c>
      <c r="AA177" s="87" t="s">
        <v>133</v>
      </c>
      <c r="AB177" s="87" t="s">
        <v>9332</v>
      </c>
      <c r="AC177" s="87" t="s">
        <v>111</v>
      </c>
      <c r="AD177" s="87" t="s">
        <v>105</v>
      </c>
      <c r="AE177" s="87" t="s">
        <v>106</v>
      </c>
      <c r="AF177" s="86" t="s">
        <v>5736</v>
      </c>
      <c r="AG177" s="87" t="s">
        <v>486</v>
      </c>
      <c r="AH177" s="87" t="s">
        <v>9332</v>
      </c>
      <c r="AI177" s="87" t="s">
        <v>111</v>
      </c>
      <c r="AJ177" s="87" t="s">
        <v>204</v>
      </c>
      <c r="AK177" s="88"/>
      <c r="AL177" s="83" t="s">
        <v>107</v>
      </c>
      <c r="AM177" s="89" t="s">
        <v>454</v>
      </c>
      <c r="AN177" s="90" t="s">
        <v>416</v>
      </c>
      <c r="AO177" s="91" t="s">
        <v>642</v>
      </c>
      <c r="AP177" s="90">
        <v>8.3333333333333108</v>
      </c>
      <c r="AQ177" s="92" t="s">
        <v>102</v>
      </c>
      <c r="AR177" s="93" t="s">
        <v>102</v>
      </c>
      <c r="AS177" s="93" t="s">
        <v>102</v>
      </c>
      <c r="AT177" s="93" t="s">
        <v>102</v>
      </c>
      <c r="AU177" s="210" t="s">
        <v>644</v>
      </c>
      <c r="AV177" s="93" t="s">
        <v>185</v>
      </c>
      <c r="AW177" s="94" t="s">
        <v>102</v>
      </c>
      <c r="AX177" s="93" t="s">
        <v>183</v>
      </c>
      <c r="AY177" s="95" t="s">
        <v>111</v>
      </c>
      <c r="AZ177" s="93" t="s">
        <v>102</v>
      </c>
      <c r="BA177" s="93" t="s">
        <v>102</v>
      </c>
      <c r="BB177" s="93" t="s">
        <v>102</v>
      </c>
      <c r="BC177" s="93" t="s">
        <v>102</v>
      </c>
      <c r="BD177" s="96" t="s">
        <v>102</v>
      </c>
      <c r="BE177" s="90">
        <v>-77.6666666666667</v>
      </c>
      <c r="BF177" s="93" t="s">
        <v>102</v>
      </c>
      <c r="BG177" s="93" t="s">
        <v>102</v>
      </c>
      <c r="BH177" s="93" t="s">
        <v>102</v>
      </c>
      <c r="BI177" s="93" t="s">
        <v>102</v>
      </c>
      <c r="BJ177" s="210" t="s">
        <v>642</v>
      </c>
      <c r="BK177" s="93" t="s">
        <v>192</v>
      </c>
      <c r="BL177" s="97" t="s">
        <v>102</v>
      </c>
      <c r="BM177" s="93" t="s">
        <v>183</v>
      </c>
      <c r="BN177" s="93" t="s">
        <v>106</v>
      </c>
      <c r="BO177" s="93" t="s">
        <v>102</v>
      </c>
      <c r="BP177" s="98" t="s">
        <v>102</v>
      </c>
      <c r="BQ177" s="93" t="s">
        <v>102</v>
      </c>
      <c r="BR177" s="93" t="s">
        <v>102</v>
      </c>
      <c r="BS177" s="93" t="s">
        <v>102</v>
      </c>
      <c r="BT177" s="99" t="s">
        <v>591</v>
      </c>
      <c r="BU177" s="100" t="s">
        <v>10878</v>
      </c>
      <c r="BV177" s="101" t="s">
        <v>471</v>
      </c>
      <c r="BW177" s="136"/>
      <c r="BX177" s="103" t="s">
        <v>565</v>
      </c>
      <c r="BY177" s="104" t="s">
        <v>190</v>
      </c>
      <c r="BZ177" s="136"/>
      <c r="CA177" s="83" t="s">
        <v>599</v>
      </c>
      <c r="CB177" s="106" t="s">
        <v>647</v>
      </c>
      <c r="CC177" s="106" t="s">
        <v>7100</v>
      </c>
      <c r="CD177" s="107"/>
      <c r="CE177" s="108" t="s">
        <v>107</v>
      </c>
      <c r="CF177" s="108" t="s">
        <v>107</v>
      </c>
      <c r="CG177" s="109"/>
      <c r="CH177" s="110" t="s">
        <v>107</v>
      </c>
      <c r="CI177" s="111"/>
      <c r="CJ177" s="112">
        <v>6710</v>
      </c>
      <c r="CK177" s="113">
        <v>86</v>
      </c>
      <c r="CL177" s="114" t="s">
        <v>134</v>
      </c>
      <c r="CM177" s="114" t="s">
        <v>108</v>
      </c>
      <c r="CN177" s="114"/>
      <c r="CO177" s="115" t="s">
        <v>102</v>
      </c>
      <c r="CP177" s="115" t="s">
        <v>102</v>
      </c>
      <c r="CQ177" s="115" t="s">
        <v>102</v>
      </c>
      <c r="CR177" s="115" t="s">
        <v>102</v>
      </c>
      <c r="CS177" s="116"/>
      <c r="CT177" s="117" t="s">
        <v>109</v>
      </c>
      <c r="CU177" s="117" t="s">
        <v>109</v>
      </c>
      <c r="CV177" s="83">
        <v>173</v>
      </c>
      <c r="CW177" s="83" t="s">
        <v>108</v>
      </c>
      <c r="CX177" s="83">
        <v>173</v>
      </c>
      <c r="CY177" s="83" t="s">
        <v>108</v>
      </c>
      <c r="CZ177" s="83">
        <v>6501</v>
      </c>
      <c r="DA177" s="83" t="s">
        <v>419</v>
      </c>
      <c r="DB177" s="83" t="s">
        <v>130</v>
      </c>
      <c r="DC177" s="83" t="s">
        <v>499</v>
      </c>
      <c r="DD177" s="83">
        <v>1222</v>
      </c>
      <c r="DE177" s="83" t="s">
        <v>444</v>
      </c>
      <c r="DF177" s="83" t="s">
        <v>130</v>
      </c>
      <c r="DG177" s="83" t="s">
        <v>499</v>
      </c>
      <c r="DH177" s="83"/>
      <c r="DI177" s="83">
        <v>0</v>
      </c>
      <c r="DJ177" s="83">
        <v>1</v>
      </c>
      <c r="DK177" s="83">
        <v>0</v>
      </c>
      <c r="DL177" s="83">
        <v>0</v>
      </c>
      <c r="DM177" s="83">
        <v>0</v>
      </c>
      <c r="DN177" s="83">
        <v>0</v>
      </c>
      <c r="DO177" s="83">
        <v>0</v>
      </c>
      <c r="DP177" s="83">
        <v>0</v>
      </c>
      <c r="DQ177" s="83">
        <v>0</v>
      </c>
      <c r="DR177" s="83">
        <v>0</v>
      </c>
      <c r="DS177" s="83">
        <v>0</v>
      </c>
      <c r="DT177" s="83">
        <v>3</v>
      </c>
      <c r="DU177" s="83">
        <v>3</v>
      </c>
      <c r="DV177" s="83">
        <v>0</v>
      </c>
      <c r="DW177" s="83">
        <v>0</v>
      </c>
      <c r="DX177" s="83">
        <v>3</v>
      </c>
      <c r="DY177" s="85">
        <v>43819</v>
      </c>
      <c r="DZ177" s="83" t="s">
        <v>4224</v>
      </c>
      <c r="EA177" s="83" t="s">
        <v>102</v>
      </c>
      <c r="EB177" s="83" t="s">
        <v>482</v>
      </c>
      <c r="EC177" s="83">
        <v>173</v>
      </c>
      <c r="ED177" s="83" t="s">
        <v>483</v>
      </c>
      <c r="EE177" s="83">
        <v>1</v>
      </c>
      <c r="EF177" s="83">
        <v>0</v>
      </c>
      <c r="EG177" s="83">
        <v>0</v>
      </c>
      <c r="EH177" s="83" t="s">
        <v>109</v>
      </c>
      <c r="EI177" s="83" t="s">
        <v>108</v>
      </c>
      <c r="EJ177" s="83" t="s">
        <v>583</v>
      </c>
      <c r="EK177" s="83">
        <v>0</v>
      </c>
      <c r="EL177" s="83">
        <v>0</v>
      </c>
      <c r="EM177" s="83">
        <v>1</v>
      </c>
      <c r="EN177" s="83" t="s">
        <v>497</v>
      </c>
      <c r="EO177" s="83"/>
      <c r="EP177" s="83" t="s">
        <v>436</v>
      </c>
      <c r="EQ177" s="136">
        <v>1</v>
      </c>
      <c r="ER177" s="136">
        <v>1</v>
      </c>
      <c r="ES177" s="136">
        <v>1</v>
      </c>
      <c r="ET177" s="136">
        <v>1</v>
      </c>
      <c r="EU177" s="215" t="s">
        <v>269</v>
      </c>
      <c r="EV177" s="136">
        <v>1</v>
      </c>
      <c r="EW177" s="136">
        <v>1</v>
      </c>
      <c r="EX177" s="136">
        <v>1</v>
      </c>
      <c r="EY177" s="136">
        <v>1</v>
      </c>
      <c r="EZ177" s="136">
        <v>1</v>
      </c>
      <c r="FP177" s="215" t="s">
        <v>592</v>
      </c>
      <c r="FQ177" s="136" t="b">
        <v>1</v>
      </c>
      <c r="FR177" s="136" t="b">
        <v>1</v>
      </c>
      <c r="FS177" s="136" t="b">
        <v>1</v>
      </c>
      <c r="FT177" s="136" t="b">
        <v>1</v>
      </c>
      <c r="FX177" s="215" t="s">
        <v>269</v>
      </c>
    </row>
    <row r="178" spans="1:180" ht="60" customHeight="1" x14ac:dyDescent="0.55000000000000004">
      <c r="A178" s="83" t="s">
        <v>130</v>
      </c>
      <c r="B178" s="83" t="s">
        <v>98</v>
      </c>
      <c r="C178" s="136">
        <v>815730</v>
      </c>
      <c r="D178" s="207" t="s">
        <v>629</v>
      </c>
      <c r="E178" s="208" t="s">
        <v>634</v>
      </c>
      <c r="F178" s="83" t="s">
        <v>108</v>
      </c>
      <c r="G178" s="85">
        <v>26341</v>
      </c>
      <c r="H178" s="83" t="s">
        <v>102</v>
      </c>
      <c r="I178" s="85">
        <v>34633</v>
      </c>
      <c r="J178" s="83" t="s">
        <v>228</v>
      </c>
      <c r="K178" s="216">
        <v>694414378536</v>
      </c>
      <c r="L178" s="83" t="s">
        <v>191</v>
      </c>
      <c r="M178" s="85">
        <v>43642</v>
      </c>
      <c r="N178" s="83">
        <v>-171.666666666667</v>
      </c>
      <c r="O178" s="83" t="s">
        <v>193</v>
      </c>
      <c r="P178" s="83" t="s">
        <v>181</v>
      </c>
      <c r="Q178" s="208" t="s">
        <v>5740</v>
      </c>
      <c r="R178" s="83" t="s">
        <v>102</v>
      </c>
      <c r="S178" s="83" t="s">
        <v>102</v>
      </c>
      <c r="T178" s="83" t="s">
        <v>131</v>
      </c>
      <c r="U178" s="83" t="s">
        <v>9333</v>
      </c>
      <c r="V178" s="83" t="s">
        <v>104</v>
      </c>
      <c r="W178" s="83" t="s">
        <v>105</v>
      </c>
      <c r="X178" s="86" t="s">
        <v>5740</v>
      </c>
      <c r="Y178" s="87" t="s">
        <v>102</v>
      </c>
      <c r="Z178" s="87" t="s">
        <v>102</v>
      </c>
      <c r="AA178" s="87" t="s">
        <v>131</v>
      </c>
      <c r="AB178" s="87" t="s">
        <v>9333</v>
      </c>
      <c r="AC178" s="87" t="s">
        <v>104</v>
      </c>
      <c r="AD178" s="87" t="s">
        <v>105</v>
      </c>
      <c r="AE178" s="87" t="s">
        <v>106</v>
      </c>
      <c r="AF178" s="86" t="s">
        <v>5740</v>
      </c>
      <c r="AG178" s="87" t="s">
        <v>177</v>
      </c>
      <c r="AH178" s="87" t="s">
        <v>9333</v>
      </c>
      <c r="AI178" s="87" t="s">
        <v>104</v>
      </c>
      <c r="AJ178" s="87" t="s">
        <v>204</v>
      </c>
      <c r="AK178" s="88"/>
      <c r="AL178" s="83" t="s">
        <v>107</v>
      </c>
      <c r="AM178" s="89" t="s">
        <v>454</v>
      </c>
      <c r="AN178" s="90" t="s">
        <v>416</v>
      </c>
      <c r="AO178" s="91" t="s">
        <v>643</v>
      </c>
      <c r="AP178" s="90">
        <v>8.3333333333333108</v>
      </c>
      <c r="AQ178" s="92" t="s">
        <v>102</v>
      </c>
      <c r="AR178" s="93" t="s">
        <v>102</v>
      </c>
      <c r="AS178" s="93" t="s">
        <v>102</v>
      </c>
      <c r="AT178" s="93" t="s">
        <v>102</v>
      </c>
      <c r="AU178" s="210" t="s">
        <v>645</v>
      </c>
      <c r="AV178" s="93" t="s">
        <v>185</v>
      </c>
      <c r="AW178" s="94" t="s">
        <v>102</v>
      </c>
      <c r="AX178" s="93" t="s">
        <v>105</v>
      </c>
      <c r="AY178" s="95" t="s">
        <v>104</v>
      </c>
      <c r="AZ178" s="93" t="s">
        <v>102</v>
      </c>
      <c r="BA178" s="93" t="s">
        <v>102</v>
      </c>
      <c r="BB178" s="93" t="s">
        <v>102</v>
      </c>
      <c r="BC178" s="93" t="s">
        <v>102</v>
      </c>
      <c r="BD178" s="96" t="s">
        <v>102</v>
      </c>
      <c r="BE178" s="90">
        <v>-78.1666666666667</v>
      </c>
      <c r="BF178" s="93" t="s">
        <v>102</v>
      </c>
      <c r="BG178" s="93" t="s">
        <v>102</v>
      </c>
      <c r="BH178" s="93" t="s">
        <v>102</v>
      </c>
      <c r="BI178" s="93" t="s">
        <v>102</v>
      </c>
      <c r="BJ178" s="210" t="s">
        <v>643</v>
      </c>
      <c r="BK178" s="93" t="s">
        <v>196</v>
      </c>
      <c r="BL178" s="97" t="s">
        <v>102</v>
      </c>
      <c r="BM178" s="93" t="s">
        <v>105</v>
      </c>
      <c r="BN178" s="93" t="s">
        <v>596</v>
      </c>
      <c r="BO178" s="93" t="s">
        <v>102</v>
      </c>
      <c r="BP178" s="98" t="s">
        <v>102</v>
      </c>
      <c r="BQ178" s="93" t="s">
        <v>102</v>
      </c>
      <c r="BR178" s="93" t="s">
        <v>102</v>
      </c>
      <c r="BS178" s="93" t="s">
        <v>102</v>
      </c>
      <c r="BT178" s="99" t="s">
        <v>591</v>
      </c>
      <c r="BU178" s="100" t="s">
        <v>10879</v>
      </c>
      <c r="BV178" s="101" t="s">
        <v>471</v>
      </c>
      <c r="BW178" s="136"/>
      <c r="BX178" s="103" t="s">
        <v>565</v>
      </c>
      <c r="BY178" s="104" t="s">
        <v>190</v>
      </c>
      <c r="BZ178" s="136"/>
      <c r="CA178" s="83" t="s">
        <v>599</v>
      </c>
      <c r="CB178" s="106" t="s">
        <v>647</v>
      </c>
      <c r="CC178" s="106" t="s">
        <v>7112</v>
      </c>
      <c r="CD178" s="107"/>
      <c r="CE178" s="108" t="s">
        <v>107</v>
      </c>
      <c r="CF178" s="108" t="s">
        <v>107</v>
      </c>
      <c r="CG178" s="109"/>
      <c r="CH178" s="110" t="s">
        <v>107</v>
      </c>
      <c r="CI178" s="111"/>
      <c r="CJ178" s="112">
        <v>6710</v>
      </c>
      <c r="CK178" s="113">
        <v>86</v>
      </c>
      <c r="CL178" s="114" t="s">
        <v>134</v>
      </c>
      <c r="CM178" s="114" t="s">
        <v>108</v>
      </c>
      <c r="CN178" s="114"/>
      <c r="CO178" s="115" t="s">
        <v>102</v>
      </c>
      <c r="CP178" s="115" t="s">
        <v>102</v>
      </c>
      <c r="CQ178" s="115" t="s">
        <v>102</v>
      </c>
      <c r="CR178" s="115" t="s">
        <v>102</v>
      </c>
      <c r="CS178" s="116"/>
      <c r="CT178" s="117" t="s">
        <v>109</v>
      </c>
      <c r="CU178" s="117" t="s">
        <v>109</v>
      </c>
      <c r="CV178" s="83">
        <v>174</v>
      </c>
      <c r="CW178" s="83" t="s">
        <v>108</v>
      </c>
      <c r="CX178" s="83">
        <v>174</v>
      </c>
      <c r="CY178" s="83" t="s">
        <v>108</v>
      </c>
      <c r="CZ178" s="83">
        <v>6502</v>
      </c>
      <c r="DA178" s="83" t="s">
        <v>419</v>
      </c>
      <c r="DB178" s="83" t="s">
        <v>130</v>
      </c>
      <c r="DC178" s="83" t="s">
        <v>499</v>
      </c>
      <c r="DD178" s="83">
        <v>1223</v>
      </c>
      <c r="DE178" s="83" t="s">
        <v>444</v>
      </c>
      <c r="DF178" s="83" t="s">
        <v>130</v>
      </c>
      <c r="DG178" s="83" t="s">
        <v>499</v>
      </c>
      <c r="DH178" s="83"/>
      <c r="DI178" s="83">
        <v>0</v>
      </c>
      <c r="DJ178" s="83">
        <v>1</v>
      </c>
      <c r="DK178" s="83">
        <v>0</v>
      </c>
      <c r="DL178" s="83">
        <v>0</v>
      </c>
      <c r="DM178" s="83">
        <v>0</v>
      </c>
      <c r="DN178" s="83">
        <v>0</v>
      </c>
      <c r="DO178" s="83">
        <v>0</v>
      </c>
      <c r="DP178" s="83">
        <v>0</v>
      </c>
      <c r="DQ178" s="83">
        <v>0</v>
      </c>
      <c r="DR178" s="83">
        <v>0</v>
      </c>
      <c r="DS178" s="83">
        <v>0</v>
      </c>
      <c r="DT178" s="83">
        <v>3</v>
      </c>
      <c r="DU178" s="83">
        <v>3</v>
      </c>
      <c r="DV178" s="83">
        <v>0</v>
      </c>
      <c r="DW178" s="83">
        <v>0</v>
      </c>
      <c r="DX178" s="83">
        <v>3</v>
      </c>
      <c r="DY178" s="85">
        <v>43820</v>
      </c>
      <c r="DZ178" s="83" t="s">
        <v>4225</v>
      </c>
      <c r="EA178" s="83" t="s">
        <v>102</v>
      </c>
      <c r="EB178" s="83" t="s">
        <v>482</v>
      </c>
      <c r="EC178" s="83">
        <v>174</v>
      </c>
      <c r="ED178" s="83" t="s">
        <v>483</v>
      </c>
      <c r="EE178" s="83">
        <v>1</v>
      </c>
      <c r="EF178" s="83">
        <v>0</v>
      </c>
      <c r="EG178" s="83">
        <v>0</v>
      </c>
      <c r="EH178" s="83" t="s">
        <v>109</v>
      </c>
      <c r="EI178" s="83" t="s">
        <v>108</v>
      </c>
      <c r="EJ178" s="83" t="s">
        <v>583</v>
      </c>
      <c r="EK178" s="83">
        <v>0</v>
      </c>
      <c r="EL178" s="83">
        <v>0</v>
      </c>
      <c r="EM178" s="83">
        <v>1</v>
      </c>
      <c r="EN178" s="83" t="s">
        <v>497</v>
      </c>
      <c r="EO178" s="83"/>
      <c r="EP178" s="83" t="s">
        <v>436</v>
      </c>
      <c r="EQ178" s="136">
        <v>1</v>
      </c>
      <c r="ER178" s="136">
        <v>1</v>
      </c>
      <c r="ES178" s="136">
        <v>1</v>
      </c>
      <c r="ET178" s="136">
        <v>1</v>
      </c>
      <c r="EU178" s="215" t="s">
        <v>269</v>
      </c>
      <c r="EV178" s="136">
        <v>1</v>
      </c>
      <c r="EW178" s="136">
        <v>1</v>
      </c>
      <c r="EX178" s="136">
        <v>1</v>
      </c>
      <c r="EY178" s="136">
        <v>1</v>
      </c>
      <c r="EZ178" s="136">
        <v>1</v>
      </c>
      <c r="FP178" s="215" t="s">
        <v>592</v>
      </c>
      <c r="FQ178" s="136" t="b">
        <v>1</v>
      </c>
      <c r="FR178" s="136" t="b">
        <v>1</v>
      </c>
      <c r="FS178" s="136" t="b">
        <v>1</v>
      </c>
      <c r="FT178" s="136" t="b">
        <v>1</v>
      </c>
      <c r="FX178" s="215" t="s">
        <v>269</v>
      </c>
    </row>
    <row r="179" spans="1:180" ht="60" customHeight="1" x14ac:dyDescent="0.55000000000000004">
      <c r="A179" s="83" t="s">
        <v>130</v>
      </c>
      <c r="B179" s="83" t="s">
        <v>98</v>
      </c>
      <c r="C179" s="136">
        <v>519776</v>
      </c>
      <c r="D179" s="207" t="s">
        <v>627</v>
      </c>
      <c r="E179" s="208" t="s">
        <v>630</v>
      </c>
      <c r="F179" s="83" t="s">
        <v>108</v>
      </c>
      <c r="G179" s="85">
        <v>20621</v>
      </c>
      <c r="H179" s="83" t="s">
        <v>102</v>
      </c>
      <c r="I179" s="85">
        <v>39794</v>
      </c>
      <c r="J179" s="83" t="s">
        <v>228</v>
      </c>
      <c r="K179" s="216">
        <v>741740938013</v>
      </c>
      <c r="L179" s="83" t="s">
        <v>191</v>
      </c>
      <c r="M179" s="85">
        <v>43631</v>
      </c>
      <c r="N179" s="83">
        <v>-176.666666666667</v>
      </c>
      <c r="O179" s="83" t="s">
        <v>180</v>
      </c>
      <c r="P179" s="83" t="s">
        <v>181</v>
      </c>
      <c r="Q179" s="208" t="s">
        <v>5744</v>
      </c>
      <c r="R179" s="83" t="s">
        <v>102</v>
      </c>
      <c r="S179" s="83" t="s">
        <v>102</v>
      </c>
      <c r="T179" s="83" t="s">
        <v>199</v>
      </c>
      <c r="U179" s="83" t="s">
        <v>9334</v>
      </c>
      <c r="V179" s="83" t="s">
        <v>104</v>
      </c>
      <c r="W179" s="83" t="s">
        <v>105</v>
      </c>
      <c r="X179" s="86" t="s">
        <v>5744</v>
      </c>
      <c r="Y179" s="87" t="s">
        <v>102</v>
      </c>
      <c r="Z179" s="87" t="s">
        <v>102</v>
      </c>
      <c r="AA179" s="87" t="s">
        <v>199</v>
      </c>
      <c r="AB179" s="87" t="s">
        <v>9334</v>
      </c>
      <c r="AC179" s="87" t="s">
        <v>104</v>
      </c>
      <c r="AD179" s="87" t="s">
        <v>105</v>
      </c>
      <c r="AE179" s="87" t="s">
        <v>106</v>
      </c>
      <c r="AF179" s="86" t="s">
        <v>5744</v>
      </c>
      <c r="AG179" s="87" t="s">
        <v>489</v>
      </c>
      <c r="AH179" s="87" t="s">
        <v>9335</v>
      </c>
      <c r="AI179" s="87" t="s">
        <v>104</v>
      </c>
      <c r="AJ179" s="87" t="s">
        <v>204</v>
      </c>
      <c r="AK179" s="88"/>
      <c r="AL179" s="83" t="s">
        <v>107</v>
      </c>
      <c r="AM179" s="89" t="s">
        <v>454</v>
      </c>
      <c r="AN179" s="90" t="s">
        <v>416</v>
      </c>
      <c r="AO179" s="91" t="s">
        <v>641</v>
      </c>
      <c r="AP179" s="90">
        <v>8.3333333333333108</v>
      </c>
      <c r="AQ179" s="92" t="s">
        <v>211</v>
      </c>
      <c r="AR179" s="93" t="s">
        <v>102</v>
      </c>
      <c r="AS179" s="93" t="s">
        <v>102</v>
      </c>
      <c r="AT179" s="93" t="s">
        <v>102</v>
      </c>
      <c r="AU179" s="210" t="s">
        <v>641</v>
      </c>
      <c r="AV179" s="93" t="s">
        <v>192</v>
      </c>
      <c r="AW179" s="94" t="s">
        <v>102</v>
      </c>
      <c r="AX179" s="93" t="s">
        <v>105</v>
      </c>
      <c r="AY179" s="95" t="s">
        <v>188</v>
      </c>
      <c r="AZ179" s="93" t="s">
        <v>102</v>
      </c>
      <c r="BA179" s="93" t="s">
        <v>9336</v>
      </c>
      <c r="BB179" s="93" t="s">
        <v>102</v>
      </c>
      <c r="BC179" s="93" t="s">
        <v>102</v>
      </c>
      <c r="BD179" s="96" t="s">
        <v>102</v>
      </c>
      <c r="BE179" s="90">
        <v>-78.6666666666667</v>
      </c>
      <c r="BF179" s="93" t="s">
        <v>211</v>
      </c>
      <c r="BG179" s="93" t="s">
        <v>102</v>
      </c>
      <c r="BH179" s="93" t="s">
        <v>102</v>
      </c>
      <c r="BI179" s="93" t="s">
        <v>102</v>
      </c>
      <c r="BJ179" s="210" t="s">
        <v>646</v>
      </c>
      <c r="BK179" s="93" t="s">
        <v>182</v>
      </c>
      <c r="BL179" s="97" t="s">
        <v>102</v>
      </c>
      <c r="BM179" s="93" t="s">
        <v>105</v>
      </c>
      <c r="BN179" s="93" t="s">
        <v>104</v>
      </c>
      <c r="BO179" s="93" t="s">
        <v>102</v>
      </c>
      <c r="BP179" s="98">
        <v>20180265</v>
      </c>
      <c r="BQ179" s="93" t="s">
        <v>102</v>
      </c>
      <c r="BR179" s="93" t="s">
        <v>102</v>
      </c>
      <c r="BS179" s="93" t="s">
        <v>102</v>
      </c>
      <c r="BT179" s="99" t="s">
        <v>591</v>
      </c>
      <c r="BU179" s="100" t="s">
        <v>10880</v>
      </c>
      <c r="BV179" s="101" t="s">
        <v>471</v>
      </c>
      <c r="BW179" s="136"/>
      <c r="BX179" s="103" t="s">
        <v>565</v>
      </c>
      <c r="BY179" s="104" t="s">
        <v>190</v>
      </c>
      <c r="BZ179" s="136"/>
      <c r="CA179" s="83" t="s">
        <v>599</v>
      </c>
      <c r="CB179" s="106" t="s">
        <v>647</v>
      </c>
      <c r="CC179" s="106" t="s">
        <v>7124</v>
      </c>
      <c r="CD179" s="107"/>
      <c r="CE179" s="108" t="s">
        <v>107</v>
      </c>
      <c r="CF179" s="108" t="s">
        <v>107</v>
      </c>
      <c r="CG179" s="109"/>
      <c r="CH179" s="110" t="s">
        <v>107</v>
      </c>
      <c r="CI179" s="111"/>
      <c r="CJ179" s="112">
        <v>6710</v>
      </c>
      <c r="CK179" s="113">
        <v>86</v>
      </c>
      <c r="CL179" s="114" t="s">
        <v>134</v>
      </c>
      <c r="CM179" s="114" t="s">
        <v>108</v>
      </c>
      <c r="CN179" s="114"/>
      <c r="CO179" s="115" t="s">
        <v>102</v>
      </c>
      <c r="CP179" s="115" t="s">
        <v>102</v>
      </c>
      <c r="CQ179" s="115" t="s">
        <v>102</v>
      </c>
      <c r="CR179" s="115" t="s">
        <v>102</v>
      </c>
      <c r="CS179" s="116"/>
      <c r="CT179" s="117" t="s">
        <v>109</v>
      </c>
      <c r="CU179" s="117" t="s">
        <v>109</v>
      </c>
      <c r="CV179" s="83">
        <v>175</v>
      </c>
      <c r="CW179" s="83" t="s">
        <v>108</v>
      </c>
      <c r="CX179" s="83">
        <v>175</v>
      </c>
      <c r="CY179" s="83" t="s">
        <v>108</v>
      </c>
      <c r="CZ179" s="83">
        <v>6503</v>
      </c>
      <c r="DA179" s="83" t="s">
        <v>419</v>
      </c>
      <c r="DB179" s="83" t="s">
        <v>130</v>
      </c>
      <c r="DC179" s="83" t="s">
        <v>499</v>
      </c>
      <c r="DD179" s="83">
        <v>1224</v>
      </c>
      <c r="DE179" s="83" t="s">
        <v>444</v>
      </c>
      <c r="DF179" s="83" t="s">
        <v>130</v>
      </c>
      <c r="DG179" s="83" t="s">
        <v>499</v>
      </c>
      <c r="DH179" s="83"/>
      <c r="DI179" s="83">
        <v>0</v>
      </c>
      <c r="DJ179" s="83">
        <v>1</v>
      </c>
      <c r="DK179" s="83">
        <v>0</v>
      </c>
      <c r="DL179" s="83">
        <v>0</v>
      </c>
      <c r="DM179" s="83">
        <v>0</v>
      </c>
      <c r="DN179" s="83">
        <v>0</v>
      </c>
      <c r="DO179" s="83">
        <v>0</v>
      </c>
      <c r="DP179" s="83">
        <v>0</v>
      </c>
      <c r="DQ179" s="83">
        <v>0</v>
      </c>
      <c r="DR179" s="83">
        <v>0</v>
      </c>
      <c r="DS179" s="83">
        <v>0</v>
      </c>
      <c r="DT179" s="83">
        <v>3</v>
      </c>
      <c r="DU179" s="83">
        <v>3</v>
      </c>
      <c r="DV179" s="83">
        <v>0</v>
      </c>
      <c r="DW179" s="83">
        <v>0</v>
      </c>
      <c r="DX179" s="83">
        <v>3</v>
      </c>
      <c r="DY179" s="85">
        <v>43821</v>
      </c>
      <c r="DZ179" s="83" t="s">
        <v>4226</v>
      </c>
      <c r="EA179" s="83" t="s">
        <v>102</v>
      </c>
      <c r="EB179" s="83" t="s">
        <v>482</v>
      </c>
      <c r="EC179" s="83">
        <v>175</v>
      </c>
      <c r="ED179" s="83" t="s">
        <v>483</v>
      </c>
      <c r="EE179" s="83">
        <v>1</v>
      </c>
      <c r="EF179" s="83">
        <v>0</v>
      </c>
      <c r="EG179" s="83">
        <v>0</v>
      </c>
      <c r="EH179" s="83" t="s">
        <v>109</v>
      </c>
      <c r="EI179" s="83" t="s">
        <v>108</v>
      </c>
      <c r="EJ179" s="83" t="s">
        <v>583</v>
      </c>
      <c r="EK179" s="83">
        <v>0</v>
      </c>
      <c r="EL179" s="83">
        <v>0</v>
      </c>
      <c r="EM179" s="83">
        <v>1</v>
      </c>
      <c r="EN179" s="83" t="s">
        <v>497</v>
      </c>
      <c r="EO179" s="83"/>
      <c r="EP179" s="83" t="s">
        <v>436</v>
      </c>
      <c r="EQ179" s="136">
        <v>1</v>
      </c>
      <c r="ER179" s="136">
        <v>1</v>
      </c>
      <c r="ES179" s="136">
        <v>1</v>
      </c>
      <c r="ET179" s="136">
        <v>1</v>
      </c>
      <c r="EU179" s="215" t="s">
        <v>269</v>
      </c>
      <c r="EV179" s="136">
        <v>1</v>
      </c>
      <c r="EW179" s="136">
        <v>1</v>
      </c>
      <c r="EX179" s="136">
        <v>1</v>
      </c>
      <c r="EY179" s="136">
        <v>1</v>
      </c>
      <c r="EZ179" s="136">
        <v>1</v>
      </c>
      <c r="FP179" s="215" t="s">
        <v>592</v>
      </c>
      <c r="FQ179" s="136" t="b">
        <v>1</v>
      </c>
      <c r="FR179" s="136" t="b">
        <v>1</v>
      </c>
      <c r="FS179" s="136" t="b">
        <v>1</v>
      </c>
      <c r="FT179" s="136" t="b">
        <v>1</v>
      </c>
      <c r="FX179" s="215" t="s">
        <v>269</v>
      </c>
    </row>
    <row r="180" spans="1:180" ht="60" customHeight="1" x14ac:dyDescent="0.55000000000000004">
      <c r="A180" s="83" t="s">
        <v>130</v>
      </c>
      <c r="B180" s="83" t="s">
        <v>98</v>
      </c>
      <c r="C180" s="136">
        <v>432547</v>
      </c>
      <c r="D180" s="207" t="s">
        <v>628</v>
      </c>
      <c r="E180" s="208" t="s">
        <v>633</v>
      </c>
      <c r="F180" s="83" t="s">
        <v>108</v>
      </c>
      <c r="G180" s="85">
        <v>22744</v>
      </c>
      <c r="H180" s="83" t="s">
        <v>102</v>
      </c>
      <c r="I180" s="85">
        <v>39772</v>
      </c>
      <c r="J180" s="83" t="s">
        <v>228</v>
      </c>
      <c r="K180" s="216">
        <v>823809390244</v>
      </c>
      <c r="L180" s="83" t="s">
        <v>191</v>
      </c>
      <c r="M180" s="85">
        <v>43619</v>
      </c>
      <c r="N180" s="83">
        <v>-181.666666666667</v>
      </c>
      <c r="O180" s="83" t="s">
        <v>193</v>
      </c>
      <c r="P180" s="83" t="s">
        <v>181</v>
      </c>
      <c r="Q180" s="208" t="s">
        <v>5748</v>
      </c>
      <c r="R180" s="83" t="s">
        <v>102</v>
      </c>
      <c r="S180" s="83" t="s">
        <v>102</v>
      </c>
      <c r="T180" s="83" t="s">
        <v>133</v>
      </c>
      <c r="U180" s="83" t="s">
        <v>9337</v>
      </c>
      <c r="V180" s="83" t="s">
        <v>111</v>
      </c>
      <c r="W180" s="83" t="s">
        <v>105</v>
      </c>
      <c r="X180" s="86" t="s">
        <v>5748</v>
      </c>
      <c r="Y180" s="87" t="s">
        <v>102</v>
      </c>
      <c r="Z180" s="87" t="s">
        <v>102</v>
      </c>
      <c r="AA180" s="87" t="s">
        <v>133</v>
      </c>
      <c r="AB180" s="87" t="s">
        <v>9337</v>
      </c>
      <c r="AC180" s="87" t="s">
        <v>111</v>
      </c>
      <c r="AD180" s="87" t="s">
        <v>105</v>
      </c>
      <c r="AE180" s="87" t="s">
        <v>106</v>
      </c>
      <c r="AF180" s="86" t="s">
        <v>5748</v>
      </c>
      <c r="AG180" s="87" t="s">
        <v>486</v>
      </c>
      <c r="AH180" s="87" t="s">
        <v>9337</v>
      </c>
      <c r="AI180" s="87" t="s">
        <v>111</v>
      </c>
      <c r="AJ180" s="87" t="s">
        <v>204</v>
      </c>
      <c r="AK180" s="88"/>
      <c r="AL180" s="83" t="s">
        <v>107</v>
      </c>
      <c r="AM180" s="89" t="s">
        <v>454</v>
      </c>
      <c r="AN180" s="90" t="s">
        <v>416</v>
      </c>
      <c r="AO180" s="91" t="s">
        <v>642</v>
      </c>
      <c r="AP180" s="90">
        <v>8.3333333333333108</v>
      </c>
      <c r="AQ180" s="92" t="s">
        <v>102</v>
      </c>
      <c r="AR180" s="93" t="s">
        <v>102</v>
      </c>
      <c r="AS180" s="93" t="s">
        <v>102</v>
      </c>
      <c r="AT180" s="93" t="s">
        <v>102</v>
      </c>
      <c r="AU180" s="210" t="s">
        <v>644</v>
      </c>
      <c r="AV180" s="93" t="s">
        <v>185</v>
      </c>
      <c r="AW180" s="94" t="s">
        <v>102</v>
      </c>
      <c r="AX180" s="93" t="s">
        <v>183</v>
      </c>
      <c r="AY180" s="95" t="s">
        <v>111</v>
      </c>
      <c r="AZ180" s="93" t="s">
        <v>102</v>
      </c>
      <c r="BA180" s="93" t="s">
        <v>102</v>
      </c>
      <c r="BB180" s="93" t="s">
        <v>102</v>
      </c>
      <c r="BC180" s="93" t="s">
        <v>102</v>
      </c>
      <c r="BD180" s="96" t="s">
        <v>102</v>
      </c>
      <c r="BE180" s="90">
        <v>-79.1666666666667</v>
      </c>
      <c r="BF180" s="93" t="s">
        <v>102</v>
      </c>
      <c r="BG180" s="93" t="s">
        <v>102</v>
      </c>
      <c r="BH180" s="93" t="s">
        <v>102</v>
      </c>
      <c r="BI180" s="93" t="s">
        <v>102</v>
      </c>
      <c r="BJ180" s="210" t="s">
        <v>642</v>
      </c>
      <c r="BK180" s="93" t="s">
        <v>192</v>
      </c>
      <c r="BL180" s="97" t="s">
        <v>102</v>
      </c>
      <c r="BM180" s="93" t="s">
        <v>183</v>
      </c>
      <c r="BN180" s="93" t="s">
        <v>106</v>
      </c>
      <c r="BO180" s="93" t="s">
        <v>102</v>
      </c>
      <c r="BP180" s="98" t="s">
        <v>102</v>
      </c>
      <c r="BQ180" s="93" t="s">
        <v>102</v>
      </c>
      <c r="BR180" s="93" t="s">
        <v>102</v>
      </c>
      <c r="BS180" s="93" t="s">
        <v>102</v>
      </c>
      <c r="BT180" s="99" t="s">
        <v>591</v>
      </c>
      <c r="BU180" s="100" t="s">
        <v>10881</v>
      </c>
      <c r="BV180" s="101" t="s">
        <v>471</v>
      </c>
      <c r="BW180" s="136"/>
      <c r="BX180" s="103" t="s">
        <v>565</v>
      </c>
      <c r="BY180" s="104" t="s">
        <v>190</v>
      </c>
      <c r="BZ180" s="136"/>
      <c r="CA180" s="83" t="s">
        <v>599</v>
      </c>
      <c r="CB180" s="106" t="s">
        <v>647</v>
      </c>
      <c r="CC180" s="106" t="s">
        <v>7136</v>
      </c>
      <c r="CD180" s="107"/>
      <c r="CE180" s="108" t="s">
        <v>107</v>
      </c>
      <c r="CF180" s="108" t="s">
        <v>107</v>
      </c>
      <c r="CG180" s="109"/>
      <c r="CH180" s="110" t="s">
        <v>107</v>
      </c>
      <c r="CI180" s="111"/>
      <c r="CJ180" s="112">
        <v>6710</v>
      </c>
      <c r="CK180" s="113">
        <v>86</v>
      </c>
      <c r="CL180" s="114" t="s">
        <v>134</v>
      </c>
      <c r="CM180" s="114" t="s">
        <v>108</v>
      </c>
      <c r="CN180" s="114"/>
      <c r="CO180" s="115" t="s">
        <v>102</v>
      </c>
      <c r="CP180" s="115" t="s">
        <v>102</v>
      </c>
      <c r="CQ180" s="115" t="s">
        <v>102</v>
      </c>
      <c r="CR180" s="115" t="s">
        <v>102</v>
      </c>
      <c r="CS180" s="116"/>
      <c r="CT180" s="117" t="s">
        <v>109</v>
      </c>
      <c r="CU180" s="117" t="s">
        <v>109</v>
      </c>
      <c r="CV180" s="83">
        <v>176</v>
      </c>
      <c r="CW180" s="83" t="s">
        <v>108</v>
      </c>
      <c r="CX180" s="83">
        <v>176</v>
      </c>
      <c r="CY180" s="83" t="s">
        <v>108</v>
      </c>
      <c r="CZ180" s="83">
        <v>6504</v>
      </c>
      <c r="DA180" s="83" t="s">
        <v>419</v>
      </c>
      <c r="DB180" s="83" t="s">
        <v>130</v>
      </c>
      <c r="DC180" s="83" t="s">
        <v>499</v>
      </c>
      <c r="DD180" s="83">
        <v>1225</v>
      </c>
      <c r="DE180" s="83" t="s">
        <v>444</v>
      </c>
      <c r="DF180" s="83" t="s">
        <v>130</v>
      </c>
      <c r="DG180" s="83" t="s">
        <v>499</v>
      </c>
      <c r="DH180" s="83"/>
      <c r="DI180" s="83">
        <v>0</v>
      </c>
      <c r="DJ180" s="83">
        <v>1</v>
      </c>
      <c r="DK180" s="83">
        <v>0</v>
      </c>
      <c r="DL180" s="83">
        <v>0</v>
      </c>
      <c r="DM180" s="83">
        <v>0</v>
      </c>
      <c r="DN180" s="83">
        <v>0</v>
      </c>
      <c r="DO180" s="83">
        <v>0</v>
      </c>
      <c r="DP180" s="83">
        <v>0</v>
      </c>
      <c r="DQ180" s="83">
        <v>0</v>
      </c>
      <c r="DR180" s="83">
        <v>0</v>
      </c>
      <c r="DS180" s="83">
        <v>0</v>
      </c>
      <c r="DT180" s="83">
        <v>3</v>
      </c>
      <c r="DU180" s="83">
        <v>3</v>
      </c>
      <c r="DV180" s="83">
        <v>0</v>
      </c>
      <c r="DW180" s="83">
        <v>0</v>
      </c>
      <c r="DX180" s="83">
        <v>3</v>
      </c>
      <c r="DY180" s="85">
        <v>43822</v>
      </c>
      <c r="DZ180" s="83" t="s">
        <v>4227</v>
      </c>
      <c r="EA180" s="83" t="s">
        <v>102</v>
      </c>
      <c r="EB180" s="83" t="s">
        <v>482</v>
      </c>
      <c r="EC180" s="83">
        <v>176</v>
      </c>
      <c r="ED180" s="83" t="s">
        <v>483</v>
      </c>
      <c r="EE180" s="83">
        <v>1</v>
      </c>
      <c r="EF180" s="83">
        <v>0</v>
      </c>
      <c r="EG180" s="83">
        <v>0</v>
      </c>
      <c r="EH180" s="83" t="s">
        <v>109</v>
      </c>
      <c r="EI180" s="83" t="s">
        <v>108</v>
      </c>
      <c r="EJ180" s="83" t="s">
        <v>583</v>
      </c>
      <c r="EK180" s="83">
        <v>0</v>
      </c>
      <c r="EL180" s="83">
        <v>0</v>
      </c>
      <c r="EM180" s="83">
        <v>1</v>
      </c>
      <c r="EN180" s="83" t="s">
        <v>497</v>
      </c>
      <c r="EO180" s="83"/>
      <c r="EP180" s="83" t="s">
        <v>436</v>
      </c>
      <c r="EQ180" s="136">
        <v>1</v>
      </c>
      <c r="ER180" s="136">
        <v>1</v>
      </c>
      <c r="ES180" s="136">
        <v>1</v>
      </c>
      <c r="ET180" s="136">
        <v>1</v>
      </c>
      <c r="EU180" s="215" t="s">
        <v>269</v>
      </c>
      <c r="EV180" s="136">
        <v>1</v>
      </c>
      <c r="EW180" s="136">
        <v>1</v>
      </c>
      <c r="EX180" s="136">
        <v>1</v>
      </c>
      <c r="EY180" s="136">
        <v>1</v>
      </c>
      <c r="EZ180" s="136">
        <v>1</v>
      </c>
      <c r="FP180" s="215" t="s">
        <v>592</v>
      </c>
      <c r="FQ180" s="136" t="b">
        <v>1</v>
      </c>
      <c r="FR180" s="136" t="b">
        <v>1</v>
      </c>
      <c r="FS180" s="136" t="b">
        <v>1</v>
      </c>
      <c r="FT180" s="136" t="b">
        <v>1</v>
      </c>
      <c r="FX180" s="215" t="s">
        <v>269</v>
      </c>
    </row>
    <row r="181" spans="1:180" ht="60" customHeight="1" x14ac:dyDescent="0.55000000000000004">
      <c r="A181" s="83" t="s">
        <v>130</v>
      </c>
      <c r="B181" s="83" t="s">
        <v>98</v>
      </c>
      <c r="C181" s="136">
        <v>400161</v>
      </c>
      <c r="D181" s="207" t="s">
        <v>629</v>
      </c>
      <c r="E181" s="208" t="s">
        <v>634</v>
      </c>
      <c r="F181" s="83" t="s">
        <v>108</v>
      </c>
      <c r="G181" s="85">
        <v>26341</v>
      </c>
      <c r="H181" s="83" t="s">
        <v>102</v>
      </c>
      <c r="I181" s="85">
        <v>34633</v>
      </c>
      <c r="J181" s="83" t="s">
        <v>228</v>
      </c>
      <c r="K181" s="216">
        <v>577951439314</v>
      </c>
      <c r="L181" s="83" t="s">
        <v>191</v>
      </c>
      <c r="M181" s="85">
        <v>43642</v>
      </c>
      <c r="N181" s="83">
        <v>-186.666666666667</v>
      </c>
      <c r="O181" s="83" t="s">
        <v>193</v>
      </c>
      <c r="P181" s="83" t="s">
        <v>181</v>
      </c>
      <c r="Q181" s="208" t="s">
        <v>5752</v>
      </c>
      <c r="R181" s="83" t="s">
        <v>102</v>
      </c>
      <c r="S181" s="83" t="s">
        <v>102</v>
      </c>
      <c r="T181" s="83" t="s">
        <v>131</v>
      </c>
      <c r="U181" s="83" t="s">
        <v>9338</v>
      </c>
      <c r="V181" s="83" t="s">
        <v>104</v>
      </c>
      <c r="W181" s="83" t="s">
        <v>105</v>
      </c>
      <c r="X181" s="86" t="s">
        <v>5752</v>
      </c>
      <c r="Y181" s="87" t="s">
        <v>102</v>
      </c>
      <c r="Z181" s="87" t="s">
        <v>102</v>
      </c>
      <c r="AA181" s="87" t="s">
        <v>131</v>
      </c>
      <c r="AB181" s="87" t="s">
        <v>9338</v>
      </c>
      <c r="AC181" s="87" t="s">
        <v>104</v>
      </c>
      <c r="AD181" s="87" t="s">
        <v>105</v>
      </c>
      <c r="AE181" s="87" t="s">
        <v>106</v>
      </c>
      <c r="AF181" s="86" t="s">
        <v>5752</v>
      </c>
      <c r="AG181" s="87" t="s">
        <v>177</v>
      </c>
      <c r="AH181" s="87" t="s">
        <v>9338</v>
      </c>
      <c r="AI181" s="87" t="s">
        <v>104</v>
      </c>
      <c r="AJ181" s="87" t="s">
        <v>204</v>
      </c>
      <c r="AK181" s="88"/>
      <c r="AL181" s="83" t="s">
        <v>107</v>
      </c>
      <c r="AM181" s="89" t="s">
        <v>454</v>
      </c>
      <c r="AN181" s="90" t="s">
        <v>416</v>
      </c>
      <c r="AO181" s="91" t="s">
        <v>643</v>
      </c>
      <c r="AP181" s="90">
        <v>8.3333333333333108</v>
      </c>
      <c r="AQ181" s="92" t="s">
        <v>102</v>
      </c>
      <c r="AR181" s="93" t="s">
        <v>102</v>
      </c>
      <c r="AS181" s="93" t="s">
        <v>102</v>
      </c>
      <c r="AT181" s="93" t="s">
        <v>102</v>
      </c>
      <c r="AU181" s="210" t="s">
        <v>645</v>
      </c>
      <c r="AV181" s="93" t="s">
        <v>185</v>
      </c>
      <c r="AW181" s="94" t="s">
        <v>102</v>
      </c>
      <c r="AX181" s="93" t="s">
        <v>105</v>
      </c>
      <c r="AY181" s="95" t="s">
        <v>104</v>
      </c>
      <c r="AZ181" s="93" t="s">
        <v>102</v>
      </c>
      <c r="BA181" s="93" t="s">
        <v>102</v>
      </c>
      <c r="BB181" s="93" t="s">
        <v>102</v>
      </c>
      <c r="BC181" s="93" t="s">
        <v>102</v>
      </c>
      <c r="BD181" s="96" t="s">
        <v>102</v>
      </c>
      <c r="BE181" s="90">
        <v>-79.6666666666667</v>
      </c>
      <c r="BF181" s="93" t="s">
        <v>102</v>
      </c>
      <c r="BG181" s="93" t="s">
        <v>102</v>
      </c>
      <c r="BH181" s="93" t="s">
        <v>102</v>
      </c>
      <c r="BI181" s="93" t="s">
        <v>102</v>
      </c>
      <c r="BJ181" s="210" t="s">
        <v>643</v>
      </c>
      <c r="BK181" s="93" t="s">
        <v>196</v>
      </c>
      <c r="BL181" s="97" t="s">
        <v>102</v>
      </c>
      <c r="BM181" s="93" t="s">
        <v>105</v>
      </c>
      <c r="BN181" s="93" t="s">
        <v>596</v>
      </c>
      <c r="BO181" s="93" t="s">
        <v>102</v>
      </c>
      <c r="BP181" s="98" t="s">
        <v>102</v>
      </c>
      <c r="BQ181" s="93" t="s">
        <v>102</v>
      </c>
      <c r="BR181" s="93" t="s">
        <v>102</v>
      </c>
      <c r="BS181" s="93" t="s">
        <v>102</v>
      </c>
      <c r="BT181" s="99" t="s">
        <v>591</v>
      </c>
      <c r="BU181" s="100" t="s">
        <v>10882</v>
      </c>
      <c r="BV181" s="101" t="s">
        <v>471</v>
      </c>
      <c r="BW181" s="136"/>
      <c r="BX181" s="103" t="s">
        <v>565</v>
      </c>
      <c r="BY181" s="104" t="s">
        <v>190</v>
      </c>
      <c r="BZ181" s="136"/>
      <c r="CA181" s="83" t="s">
        <v>599</v>
      </c>
      <c r="CB181" s="106" t="s">
        <v>647</v>
      </c>
      <c r="CC181" s="106" t="s">
        <v>7148</v>
      </c>
      <c r="CD181" s="107"/>
      <c r="CE181" s="108" t="s">
        <v>107</v>
      </c>
      <c r="CF181" s="108" t="s">
        <v>107</v>
      </c>
      <c r="CG181" s="109"/>
      <c r="CH181" s="110" t="s">
        <v>107</v>
      </c>
      <c r="CI181" s="111"/>
      <c r="CJ181" s="112">
        <v>6710</v>
      </c>
      <c r="CK181" s="113">
        <v>86</v>
      </c>
      <c r="CL181" s="114" t="s">
        <v>134</v>
      </c>
      <c r="CM181" s="114" t="s">
        <v>108</v>
      </c>
      <c r="CN181" s="114"/>
      <c r="CO181" s="115" t="s">
        <v>102</v>
      </c>
      <c r="CP181" s="115" t="s">
        <v>102</v>
      </c>
      <c r="CQ181" s="115" t="s">
        <v>102</v>
      </c>
      <c r="CR181" s="115" t="s">
        <v>102</v>
      </c>
      <c r="CS181" s="116"/>
      <c r="CT181" s="117" t="s">
        <v>109</v>
      </c>
      <c r="CU181" s="117" t="s">
        <v>109</v>
      </c>
      <c r="CV181" s="83">
        <v>177</v>
      </c>
      <c r="CW181" s="83" t="s">
        <v>108</v>
      </c>
      <c r="CX181" s="83">
        <v>177</v>
      </c>
      <c r="CY181" s="83" t="s">
        <v>108</v>
      </c>
      <c r="CZ181" s="83">
        <v>6505</v>
      </c>
      <c r="DA181" s="83" t="s">
        <v>419</v>
      </c>
      <c r="DB181" s="83" t="s">
        <v>130</v>
      </c>
      <c r="DC181" s="83" t="s">
        <v>499</v>
      </c>
      <c r="DD181" s="83">
        <v>1226</v>
      </c>
      <c r="DE181" s="83" t="s">
        <v>444</v>
      </c>
      <c r="DF181" s="83" t="s">
        <v>130</v>
      </c>
      <c r="DG181" s="83" t="s">
        <v>499</v>
      </c>
      <c r="DH181" s="83"/>
      <c r="DI181" s="83">
        <v>0</v>
      </c>
      <c r="DJ181" s="83">
        <v>1</v>
      </c>
      <c r="DK181" s="83">
        <v>0</v>
      </c>
      <c r="DL181" s="83">
        <v>0</v>
      </c>
      <c r="DM181" s="83">
        <v>0</v>
      </c>
      <c r="DN181" s="83">
        <v>0</v>
      </c>
      <c r="DO181" s="83">
        <v>0</v>
      </c>
      <c r="DP181" s="83">
        <v>0</v>
      </c>
      <c r="DQ181" s="83">
        <v>0</v>
      </c>
      <c r="DR181" s="83">
        <v>0</v>
      </c>
      <c r="DS181" s="83">
        <v>0</v>
      </c>
      <c r="DT181" s="83">
        <v>3</v>
      </c>
      <c r="DU181" s="83">
        <v>3</v>
      </c>
      <c r="DV181" s="83">
        <v>0</v>
      </c>
      <c r="DW181" s="83">
        <v>0</v>
      </c>
      <c r="DX181" s="83">
        <v>3</v>
      </c>
      <c r="DY181" s="85">
        <v>43823</v>
      </c>
      <c r="DZ181" s="83" t="s">
        <v>4228</v>
      </c>
      <c r="EA181" s="83" t="s">
        <v>102</v>
      </c>
      <c r="EB181" s="83" t="s">
        <v>482</v>
      </c>
      <c r="EC181" s="83">
        <v>177</v>
      </c>
      <c r="ED181" s="83" t="s">
        <v>483</v>
      </c>
      <c r="EE181" s="83">
        <v>1</v>
      </c>
      <c r="EF181" s="83">
        <v>0</v>
      </c>
      <c r="EG181" s="83">
        <v>0</v>
      </c>
      <c r="EH181" s="83" t="s">
        <v>109</v>
      </c>
      <c r="EI181" s="83" t="s">
        <v>108</v>
      </c>
      <c r="EJ181" s="83" t="s">
        <v>583</v>
      </c>
      <c r="EK181" s="83">
        <v>0</v>
      </c>
      <c r="EL181" s="83">
        <v>0</v>
      </c>
      <c r="EM181" s="83">
        <v>1</v>
      </c>
      <c r="EN181" s="83" t="s">
        <v>497</v>
      </c>
      <c r="EO181" s="83"/>
      <c r="EP181" s="83" t="s">
        <v>436</v>
      </c>
      <c r="EQ181" s="136">
        <v>1</v>
      </c>
      <c r="ER181" s="136">
        <v>1</v>
      </c>
      <c r="ES181" s="136">
        <v>1</v>
      </c>
      <c r="ET181" s="136">
        <v>1</v>
      </c>
      <c r="EU181" s="215" t="s">
        <v>269</v>
      </c>
      <c r="EV181" s="136">
        <v>1</v>
      </c>
      <c r="EW181" s="136">
        <v>1</v>
      </c>
      <c r="EX181" s="136">
        <v>1</v>
      </c>
      <c r="EY181" s="136">
        <v>1</v>
      </c>
      <c r="EZ181" s="136">
        <v>1</v>
      </c>
      <c r="FP181" s="215" t="s">
        <v>592</v>
      </c>
      <c r="FQ181" s="136" t="b">
        <v>1</v>
      </c>
      <c r="FR181" s="136" t="b">
        <v>1</v>
      </c>
      <c r="FS181" s="136" t="b">
        <v>1</v>
      </c>
      <c r="FT181" s="136" t="b">
        <v>1</v>
      </c>
      <c r="FX181" s="215" t="s">
        <v>269</v>
      </c>
    </row>
    <row r="182" spans="1:180" ht="60" customHeight="1" x14ac:dyDescent="0.55000000000000004">
      <c r="A182" s="83" t="s">
        <v>130</v>
      </c>
      <c r="B182" s="83" t="s">
        <v>98</v>
      </c>
      <c r="C182" s="136">
        <v>171336</v>
      </c>
      <c r="D182" s="207" t="s">
        <v>627</v>
      </c>
      <c r="E182" s="208" t="s">
        <v>630</v>
      </c>
      <c r="F182" s="83" t="s">
        <v>108</v>
      </c>
      <c r="G182" s="85">
        <v>20621</v>
      </c>
      <c r="H182" s="83" t="s">
        <v>102</v>
      </c>
      <c r="I182" s="85">
        <v>39794</v>
      </c>
      <c r="J182" s="83" t="s">
        <v>228</v>
      </c>
      <c r="K182" s="216">
        <v>294144250519</v>
      </c>
      <c r="L182" s="83" t="s">
        <v>191</v>
      </c>
      <c r="M182" s="85">
        <v>43631</v>
      </c>
      <c r="N182" s="83">
        <v>-191.666666666667</v>
      </c>
      <c r="O182" s="83" t="s">
        <v>180</v>
      </c>
      <c r="P182" s="83" t="s">
        <v>181</v>
      </c>
      <c r="Q182" s="208" t="s">
        <v>5756</v>
      </c>
      <c r="R182" s="83" t="s">
        <v>102</v>
      </c>
      <c r="S182" s="83" t="s">
        <v>102</v>
      </c>
      <c r="T182" s="83" t="s">
        <v>199</v>
      </c>
      <c r="U182" s="83" t="s">
        <v>9339</v>
      </c>
      <c r="V182" s="83" t="s">
        <v>104</v>
      </c>
      <c r="W182" s="83" t="s">
        <v>105</v>
      </c>
      <c r="X182" s="86" t="s">
        <v>5756</v>
      </c>
      <c r="Y182" s="87" t="s">
        <v>102</v>
      </c>
      <c r="Z182" s="87" t="s">
        <v>102</v>
      </c>
      <c r="AA182" s="87" t="s">
        <v>199</v>
      </c>
      <c r="AB182" s="87" t="s">
        <v>9339</v>
      </c>
      <c r="AC182" s="87" t="s">
        <v>104</v>
      </c>
      <c r="AD182" s="87" t="s">
        <v>105</v>
      </c>
      <c r="AE182" s="87" t="s">
        <v>106</v>
      </c>
      <c r="AF182" s="86" t="s">
        <v>5756</v>
      </c>
      <c r="AG182" s="87" t="s">
        <v>489</v>
      </c>
      <c r="AH182" s="87" t="s">
        <v>9340</v>
      </c>
      <c r="AI182" s="87" t="s">
        <v>104</v>
      </c>
      <c r="AJ182" s="87" t="s">
        <v>204</v>
      </c>
      <c r="AK182" s="88"/>
      <c r="AL182" s="83" t="s">
        <v>107</v>
      </c>
      <c r="AM182" s="89" t="s">
        <v>454</v>
      </c>
      <c r="AN182" s="90" t="s">
        <v>416</v>
      </c>
      <c r="AO182" s="91" t="s">
        <v>641</v>
      </c>
      <c r="AP182" s="90">
        <v>8.3333333333333108</v>
      </c>
      <c r="AQ182" s="92" t="s">
        <v>211</v>
      </c>
      <c r="AR182" s="93" t="s">
        <v>102</v>
      </c>
      <c r="AS182" s="93" t="s">
        <v>102</v>
      </c>
      <c r="AT182" s="93" t="s">
        <v>102</v>
      </c>
      <c r="AU182" s="210" t="s">
        <v>641</v>
      </c>
      <c r="AV182" s="93" t="s">
        <v>192</v>
      </c>
      <c r="AW182" s="94" t="s">
        <v>102</v>
      </c>
      <c r="AX182" s="93" t="s">
        <v>105</v>
      </c>
      <c r="AY182" s="95" t="s">
        <v>188</v>
      </c>
      <c r="AZ182" s="93" t="s">
        <v>102</v>
      </c>
      <c r="BA182" s="93" t="s">
        <v>9341</v>
      </c>
      <c r="BB182" s="93" t="s">
        <v>102</v>
      </c>
      <c r="BC182" s="93" t="s">
        <v>102</v>
      </c>
      <c r="BD182" s="96" t="s">
        <v>102</v>
      </c>
      <c r="BE182" s="90">
        <v>-80.1666666666667</v>
      </c>
      <c r="BF182" s="93" t="s">
        <v>211</v>
      </c>
      <c r="BG182" s="93" t="s">
        <v>102</v>
      </c>
      <c r="BH182" s="93" t="s">
        <v>102</v>
      </c>
      <c r="BI182" s="93" t="s">
        <v>102</v>
      </c>
      <c r="BJ182" s="210" t="s">
        <v>646</v>
      </c>
      <c r="BK182" s="93" t="s">
        <v>182</v>
      </c>
      <c r="BL182" s="97" t="s">
        <v>102</v>
      </c>
      <c r="BM182" s="93" t="s">
        <v>105</v>
      </c>
      <c r="BN182" s="93" t="s">
        <v>104</v>
      </c>
      <c r="BO182" s="93" t="s">
        <v>102</v>
      </c>
      <c r="BP182" s="98">
        <v>20180266</v>
      </c>
      <c r="BQ182" s="93" t="s">
        <v>102</v>
      </c>
      <c r="BR182" s="93" t="s">
        <v>102</v>
      </c>
      <c r="BS182" s="93" t="s">
        <v>102</v>
      </c>
      <c r="BT182" s="99" t="s">
        <v>591</v>
      </c>
      <c r="BU182" s="100" t="s">
        <v>10883</v>
      </c>
      <c r="BV182" s="101" t="s">
        <v>471</v>
      </c>
      <c r="BW182" s="136"/>
      <c r="BX182" s="103" t="s">
        <v>565</v>
      </c>
      <c r="BY182" s="104" t="s">
        <v>190</v>
      </c>
      <c r="BZ182" s="136"/>
      <c r="CA182" s="83" t="s">
        <v>599</v>
      </c>
      <c r="CB182" s="106" t="s">
        <v>647</v>
      </c>
      <c r="CC182" s="106" t="s">
        <v>7160</v>
      </c>
      <c r="CD182" s="107"/>
      <c r="CE182" s="108" t="s">
        <v>107</v>
      </c>
      <c r="CF182" s="108" t="s">
        <v>107</v>
      </c>
      <c r="CG182" s="109"/>
      <c r="CH182" s="110" t="s">
        <v>107</v>
      </c>
      <c r="CI182" s="111"/>
      <c r="CJ182" s="112">
        <v>6710</v>
      </c>
      <c r="CK182" s="113">
        <v>86</v>
      </c>
      <c r="CL182" s="114" t="s">
        <v>134</v>
      </c>
      <c r="CM182" s="114" t="s">
        <v>108</v>
      </c>
      <c r="CN182" s="114"/>
      <c r="CO182" s="115" t="s">
        <v>102</v>
      </c>
      <c r="CP182" s="115" t="s">
        <v>102</v>
      </c>
      <c r="CQ182" s="115" t="s">
        <v>102</v>
      </c>
      <c r="CR182" s="115" t="s">
        <v>102</v>
      </c>
      <c r="CS182" s="116"/>
      <c r="CT182" s="117" t="s">
        <v>109</v>
      </c>
      <c r="CU182" s="117" t="s">
        <v>109</v>
      </c>
      <c r="CV182" s="83">
        <v>178</v>
      </c>
      <c r="CW182" s="83" t="s">
        <v>108</v>
      </c>
      <c r="CX182" s="83">
        <v>178</v>
      </c>
      <c r="CY182" s="83" t="s">
        <v>108</v>
      </c>
      <c r="CZ182" s="83">
        <v>6506</v>
      </c>
      <c r="DA182" s="83" t="s">
        <v>419</v>
      </c>
      <c r="DB182" s="83" t="s">
        <v>130</v>
      </c>
      <c r="DC182" s="83" t="s">
        <v>499</v>
      </c>
      <c r="DD182" s="83">
        <v>1227</v>
      </c>
      <c r="DE182" s="83" t="s">
        <v>444</v>
      </c>
      <c r="DF182" s="83" t="s">
        <v>130</v>
      </c>
      <c r="DG182" s="83" t="s">
        <v>499</v>
      </c>
      <c r="DH182" s="83"/>
      <c r="DI182" s="83">
        <v>0</v>
      </c>
      <c r="DJ182" s="83">
        <v>1</v>
      </c>
      <c r="DK182" s="83">
        <v>0</v>
      </c>
      <c r="DL182" s="83">
        <v>0</v>
      </c>
      <c r="DM182" s="83">
        <v>0</v>
      </c>
      <c r="DN182" s="83">
        <v>0</v>
      </c>
      <c r="DO182" s="83">
        <v>0</v>
      </c>
      <c r="DP182" s="83">
        <v>0</v>
      </c>
      <c r="DQ182" s="83">
        <v>0</v>
      </c>
      <c r="DR182" s="83">
        <v>0</v>
      </c>
      <c r="DS182" s="83">
        <v>0</v>
      </c>
      <c r="DT182" s="83">
        <v>3</v>
      </c>
      <c r="DU182" s="83">
        <v>3</v>
      </c>
      <c r="DV182" s="83">
        <v>0</v>
      </c>
      <c r="DW182" s="83">
        <v>0</v>
      </c>
      <c r="DX182" s="83">
        <v>3</v>
      </c>
      <c r="DY182" s="85">
        <v>43824</v>
      </c>
      <c r="DZ182" s="83" t="s">
        <v>4229</v>
      </c>
      <c r="EA182" s="83" t="s">
        <v>102</v>
      </c>
      <c r="EB182" s="83" t="s">
        <v>482</v>
      </c>
      <c r="EC182" s="83">
        <v>178</v>
      </c>
      <c r="ED182" s="83" t="s">
        <v>483</v>
      </c>
      <c r="EE182" s="83">
        <v>1</v>
      </c>
      <c r="EF182" s="83">
        <v>0</v>
      </c>
      <c r="EG182" s="83">
        <v>0</v>
      </c>
      <c r="EH182" s="83" t="s">
        <v>109</v>
      </c>
      <c r="EI182" s="83" t="s">
        <v>108</v>
      </c>
      <c r="EJ182" s="83" t="s">
        <v>583</v>
      </c>
      <c r="EK182" s="83">
        <v>0</v>
      </c>
      <c r="EL182" s="83">
        <v>0</v>
      </c>
      <c r="EM182" s="83">
        <v>1</v>
      </c>
      <c r="EN182" s="83" t="s">
        <v>497</v>
      </c>
      <c r="EO182" s="83"/>
      <c r="EP182" s="83" t="s">
        <v>436</v>
      </c>
      <c r="EQ182" s="136">
        <v>1</v>
      </c>
      <c r="ER182" s="136">
        <v>1</v>
      </c>
      <c r="ES182" s="136">
        <v>1</v>
      </c>
      <c r="ET182" s="136">
        <v>1</v>
      </c>
      <c r="EU182" s="215" t="s">
        <v>269</v>
      </c>
      <c r="EV182" s="136">
        <v>1</v>
      </c>
      <c r="EW182" s="136">
        <v>1</v>
      </c>
      <c r="EX182" s="136">
        <v>1</v>
      </c>
      <c r="EY182" s="136">
        <v>1</v>
      </c>
      <c r="EZ182" s="136">
        <v>1</v>
      </c>
      <c r="FP182" s="215" t="s">
        <v>592</v>
      </c>
      <c r="FQ182" s="136" t="b">
        <v>1</v>
      </c>
      <c r="FR182" s="136" t="b">
        <v>1</v>
      </c>
      <c r="FS182" s="136" t="b">
        <v>1</v>
      </c>
      <c r="FT182" s="136" t="b">
        <v>1</v>
      </c>
      <c r="FX182" s="215" t="s">
        <v>269</v>
      </c>
    </row>
    <row r="183" spans="1:180" ht="60" customHeight="1" x14ac:dyDescent="0.55000000000000004">
      <c r="A183" s="83" t="s">
        <v>130</v>
      </c>
      <c r="B183" s="83" t="s">
        <v>98</v>
      </c>
      <c r="C183" s="136">
        <v>669716</v>
      </c>
      <c r="D183" s="207" t="s">
        <v>628</v>
      </c>
      <c r="E183" s="208" t="s">
        <v>633</v>
      </c>
      <c r="F183" s="83" t="s">
        <v>108</v>
      </c>
      <c r="G183" s="85">
        <v>22744</v>
      </c>
      <c r="H183" s="83" t="s">
        <v>102</v>
      </c>
      <c r="I183" s="85">
        <v>39772</v>
      </c>
      <c r="J183" s="83" t="s">
        <v>228</v>
      </c>
      <c r="K183" s="216">
        <v>373933209238</v>
      </c>
      <c r="L183" s="83" t="s">
        <v>191</v>
      </c>
      <c r="M183" s="85">
        <v>43619</v>
      </c>
      <c r="N183" s="83">
        <v>-196.666666666667</v>
      </c>
      <c r="O183" s="83" t="s">
        <v>193</v>
      </c>
      <c r="P183" s="83" t="s">
        <v>181</v>
      </c>
      <c r="Q183" s="208" t="s">
        <v>5760</v>
      </c>
      <c r="R183" s="83" t="s">
        <v>102</v>
      </c>
      <c r="S183" s="83" t="s">
        <v>102</v>
      </c>
      <c r="T183" s="83" t="s">
        <v>133</v>
      </c>
      <c r="U183" s="83" t="s">
        <v>9342</v>
      </c>
      <c r="V183" s="83" t="s">
        <v>111</v>
      </c>
      <c r="W183" s="83" t="s">
        <v>105</v>
      </c>
      <c r="X183" s="86" t="s">
        <v>5760</v>
      </c>
      <c r="Y183" s="87" t="s">
        <v>102</v>
      </c>
      <c r="Z183" s="87" t="s">
        <v>102</v>
      </c>
      <c r="AA183" s="87" t="s">
        <v>133</v>
      </c>
      <c r="AB183" s="87" t="s">
        <v>9342</v>
      </c>
      <c r="AC183" s="87" t="s">
        <v>111</v>
      </c>
      <c r="AD183" s="87" t="s">
        <v>105</v>
      </c>
      <c r="AE183" s="87" t="s">
        <v>106</v>
      </c>
      <c r="AF183" s="86" t="s">
        <v>5760</v>
      </c>
      <c r="AG183" s="87" t="s">
        <v>486</v>
      </c>
      <c r="AH183" s="87" t="s">
        <v>9342</v>
      </c>
      <c r="AI183" s="87" t="s">
        <v>111</v>
      </c>
      <c r="AJ183" s="87" t="s">
        <v>204</v>
      </c>
      <c r="AK183" s="88"/>
      <c r="AL183" s="83" t="s">
        <v>107</v>
      </c>
      <c r="AM183" s="89" t="s">
        <v>454</v>
      </c>
      <c r="AN183" s="90" t="s">
        <v>416</v>
      </c>
      <c r="AO183" s="91" t="s">
        <v>642</v>
      </c>
      <c r="AP183" s="90">
        <v>8.3333333333333108</v>
      </c>
      <c r="AQ183" s="92" t="s">
        <v>102</v>
      </c>
      <c r="AR183" s="93" t="s">
        <v>102</v>
      </c>
      <c r="AS183" s="93" t="s">
        <v>102</v>
      </c>
      <c r="AT183" s="93" t="s">
        <v>102</v>
      </c>
      <c r="AU183" s="210" t="s">
        <v>644</v>
      </c>
      <c r="AV183" s="93" t="s">
        <v>185</v>
      </c>
      <c r="AW183" s="94" t="s">
        <v>102</v>
      </c>
      <c r="AX183" s="93" t="s">
        <v>183</v>
      </c>
      <c r="AY183" s="95" t="s">
        <v>111</v>
      </c>
      <c r="AZ183" s="93" t="s">
        <v>102</v>
      </c>
      <c r="BA183" s="93" t="s">
        <v>102</v>
      </c>
      <c r="BB183" s="93" t="s">
        <v>102</v>
      </c>
      <c r="BC183" s="93" t="s">
        <v>102</v>
      </c>
      <c r="BD183" s="96" t="s">
        <v>102</v>
      </c>
      <c r="BE183" s="90">
        <v>-80.6666666666667</v>
      </c>
      <c r="BF183" s="93" t="s">
        <v>102</v>
      </c>
      <c r="BG183" s="93" t="s">
        <v>102</v>
      </c>
      <c r="BH183" s="93" t="s">
        <v>102</v>
      </c>
      <c r="BI183" s="93" t="s">
        <v>102</v>
      </c>
      <c r="BJ183" s="210" t="s">
        <v>642</v>
      </c>
      <c r="BK183" s="93" t="s">
        <v>192</v>
      </c>
      <c r="BL183" s="97" t="s">
        <v>102</v>
      </c>
      <c r="BM183" s="93" t="s">
        <v>183</v>
      </c>
      <c r="BN183" s="93" t="s">
        <v>106</v>
      </c>
      <c r="BO183" s="93" t="s">
        <v>102</v>
      </c>
      <c r="BP183" s="98" t="s">
        <v>102</v>
      </c>
      <c r="BQ183" s="93" t="s">
        <v>102</v>
      </c>
      <c r="BR183" s="93" t="s">
        <v>102</v>
      </c>
      <c r="BS183" s="93" t="s">
        <v>102</v>
      </c>
      <c r="BT183" s="99" t="s">
        <v>591</v>
      </c>
      <c r="BU183" s="100" t="s">
        <v>10884</v>
      </c>
      <c r="BV183" s="101" t="s">
        <v>471</v>
      </c>
      <c r="BW183" s="136"/>
      <c r="BX183" s="103" t="s">
        <v>565</v>
      </c>
      <c r="BY183" s="104" t="s">
        <v>190</v>
      </c>
      <c r="BZ183" s="136"/>
      <c r="CA183" s="83" t="s">
        <v>599</v>
      </c>
      <c r="CB183" s="106" t="s">
        <v>647</v>
      </c>
      <c r="CC183" s="106" t="s">
        <v>7172</v>
      </c>
      <c r="CD183" s="107"/>
      <c r="CE183" s="108" t="s">
        <v>107</v>
      </c>
      <c r="CF183" s="108" t="s">
        <v>107</v>
      </c>
      <c r="CG183" s="109"/>
      <c r="CH183" s="110" t="s">
        <v>107</v>
      </c>
      <c r="CI183" s="111"/>
      <c r="CJ183" s="112">
        <v>6710</v>
      </c>
      <c r="CK183" s="113">
        <v>86</v>
      </c>
      <c r="CL183" s="114" t="s">
        <v>134</v>
      </c>
      <c r="CM183" s="114" t="s">
        <v>108</v>
      </c>
      <c r="CN183" s="114"/>
      <c r="CO183" s="115" t="s">
        <v>102</v>
      </c>
      <c r="CP183" s="115" t="s">
        <v>102</v>
      </c>
      <c r="CQ183" s="115" t="s">
        <v>102</v>
      </c>
      <c r="CR183" s="115" t="s">
        <v>102</v>
      </c>
      <c r="CS183" s="116"/>
      <c r="CT183" s="117" t="s">
        <v>109</v>
      </c>
      <c r="CU183" s="117" t="s">
        <v>109</v>
      </c>
      <c r="CV183" s="83">
        <v>179</v>
      </c>
      <c r="CW183" s="83" t="s">
        <v>108</v>
      </c>
      <c r="CX183" s="83">
        <v>179</v>
      </c>
      <c r="CY183" s="83" t="s">
        <v>108</v>
      </c>
      <c r="CZ183" s="83">
        <v>6507</v>
      </c>
      <c r="DA183" s="83" t="s">
        <v>419</v>
      </c>
      <c r="DB183" s="83" t="s">
        <v>130</v>
      </c>
      <c r="DC183" s="83" t="s">
        <v>499</v>
      </c>
      <c r="DD183" s="83">
        <v>1228</v>
      </c>
      <c r="DE183" s="83" t="s">
        <v>444</v>
      </c>
      <c r="DF183" s="83" t="s">
        <v>130</v>
      </c>
      <c r="DG183" s="83" t="s">
        <v>499</v>
      </c>
      <c r="DH183" s="83"/>
      <c r="DI183" s="83">
        <v>0</v>
      </c>
      <c r="DJ183" s="83">
        <v>1</v>
      </c>
      <c r="DK183" s="83">
        <v>0</v>
      </c>
      <c r="DL183" s="83">
        <v>0</v>
      </c>
      <c r="DM183" s="83">
        <v>0</v>
      </c>
      <c r="DN183" s="83">
        <v>0</v>
      </c>
      <c r="DO183" s="83">
        <v>0</v>
      </c>
      <c r="DP183" s="83">
        <v>0</v>
      </c>
      <c r="DQ183" s="83">
        <v>0</v>
      </c>
      <c r="DR183" s="83">
        <v>0</v>
      </c>
      <c r="DS183" s="83">
        <v>0</v>
      </c>
      <c r="DT183" s="83">
        <v>3</v>
      </c>
      <c r="DU183" s="83">
        <v>3</v>
      </c>
      <c r="DV183" s="83">
        <v>0</v>
      </c>
      <c r="DW183" s="83">
        <v>0</v>
      </c>
      <c r="DX183" s="83">
        <v>3</v>
      </c>
      <c r="DY183" s="85">
        <v>43825</v>
      </c>
      <c r="DZ183" s="83" t="s">
        <v>4230</v>
      </c>
      <c r="EA183" s="83" t="s">
        <v>102</v>
      </c>
      <c r="EB183" s="83" t="s">
        <v>482</v>
      </c>
      <c r="EC183" s="83">
        <v>179</v>
      </c>
      <c r="ED183" s="83" t="s">
        <v>483</v>
      </c>
      <c r="EE183" s="83">
        <v>1</v>
      </c>
      <c r="EF183" s="83">
        <v>0</v>
      </c>
      <c r="EG183" s="83">
        <v>0</v>
      </c>
      <c r="EH183" s="83" t="s">
        <v>109</v>
      </c>
      <c r="EI183" s="83" t="s">
        <v>108</v>
      </c>
      <c r="EJ183" s="83" t="s">
        <v>583</v>
      </c>
      <c r="EK183" s="83">
        <v>0</v>
      </c>
      <c r="EL183" s="83">
        <v>0</v>
      </c>
      <c r="EM183" s="83">
        <v>1</v>
      </c>
      <c r="EN183" s="83" t="s">
        <v>497</v>
      </c>
      <c r="EO183" s="83"/>
      <c r="EP183" s="83" t="s">
        <v>436</v>
      </c>
      <c r="EQ183" s="136">
        <v>1</v>
      </c>
      <c r="ER183" s="136">
        <v>1</v>
      </c>
      <c r="ES183" s="136">
        <v>1</v>
      </c>
      <c r="ET183" s="136">
        <v>1</v>
      </c>
      <c r="EU183" s="215" t="s">
        <v>269</v>
      </c>
      <c r="EV183" s="136">
        <v>1</v>
      </c>
      <c r="EW183" s="136">
        <v>1</v>
      </c>
      <c r="EX183" s="136">
        <v>1</v>
      </c>
      <c r="EY183" s="136">
        <v>1</v>
      </c>
      <c r="EZ183" s="136">
        <v>1</v>
      </c>
      <c r="FP183" s="215" t="s">
        <v>592</v>
      </c>
      <c r="FQ183" s="136" t="b">
        <v>1</v>
      </c>
      <c r="FR183" s="136" t="b">
        <v>1</v>
      </c>
      <c r="FS183" s="136" t="b">
        <v>1</v>
      </c>
      <c r="FT183" s="136" t="b">
        <v>1</v>
      </c>
      <c r="FX183" s="215" t="s">
        <v>269</v>
      </c>
    </row>
    <row r="184" spans="1:180" ht="60" customHeight="1" x14ac:dyDescent="0.55000000000000004">
      <c r="A184" s="83" t="s">
        <v>130</v>
      </c>
      <c r="B184" s="83" t="s">
        <v>98</v>
      </c>
      <c r="C184" s="136">
        <v>900769</v>
      </c>
      <c r="D184" s="207" t="s">
        <v>629</v>
      </c>
      <c r="E184" s="208" t="s">
        <v>634</v>
      </c>
      <c r="F184" s="83" t="s">
        <v>108</v>
      </c>
      <c r="G184" s="85">
        <v>26341</v>
      </c>
      <c r="H184" s="83" t="s">
        <v>102</v>
      </c>
      <c r="I184" s="85">
        <v>34633</v>
      </c>
      <c r="J184" s="83" t="s">
        <v>228</v>
      </c>
      <c r="K184" s="216">
        <v>652084615747</v>
      </c>
      <c r="L184" s="83" t="s">
        <v>191</v>
      </c>
      <c r="M184" s="85">
        <v>43642</v>
      </c>
      <c r="N184" s="83">
        <v>-201.666666666667</v>
      </c>
      <c r="O184" s="83" t="s">
        <v>193</v>
      </c>
      <c r="P184" s="83" t="s">
        <v>181</v>
      </c>
      <c r="Q184" s="208" t="s">
        <v>5764</v>
      </c>
      <c r="R184" s="83" t="s">
        <v>102</v>
      </c>
      <c r="S184" s="83" t="s">
        <v>102</v>
      </c>
      <c r="T184" s="83" t="s">
        <v>131</v>
      </c>
      <c r="U184" s="83" t="s">
        <v>9343</v>
      </c>
      <c r="V184" s="83" t="s">
        <v>104</v>
      </c>
      <c r="W184" s="83" t="s">
        <v>105</v>
      </c>
      <c r="X184" s="86" t="s">
        <v>5764</v>
      </c>
      <c r="Y184" s="87" t="s">
        <v>102</v>
      </c>
      <c r="Z184" s="87" t="s">
        <v>102</v>
      </c>
      <c r="AA184" s="87" t="s">
        <v>131</v>
      </c>
      <c r="AB184" s="87" t="s">
        <v>9343</v>
      </c>
      <c r="AC184" s="87" t="s">
        <v>104</v>
      </c>
      <c r="AD184" s="87" t="s">
        <v>105</v>
      </c>
      <c r="AE184" s="87" t="s">
        <v>106</v>
      </c>
      <c r="AF184" s="86" t="s">
        <v>5764</v>
      </c>
      <c r="AG184" s="87" t="s">
        <v>177</v>
      </c>
      <c r="AH184" s="87" t="s">
        <v>9343</v>
      </c>
      <c r="AI184" s="87" t="s">
        <v>104</v>
      </c>
      <c r="AJ184" s="87" t="s">
        <v>204</v>
      </c>
      <c r="AK184" s="88"/>
      <c r="AL184" s="83" t="s">
        <v>107</v>
      </c>
      <c r="AM184" s="89" t="s">
        <v>454</v>
      </c>
      <c r="AN184" s="90" t="s">
        <v>416</v>
      </c>
      <c r="AO184" s="91" t="s">
        <v>643</v>
      </c>
      <c r="AP184" s="90">
        <v>8.3333333333333108</v>
      </c>
      <c r="AQ184" s="92" t="s">
        <v>102</v>
      </c>
      <c r="AR184" s="93" t="s">
        <v>102</v>
      </c>
      <c r="AS184" s="93" t="s">
        <v>102</v>
      </c>
      <c r="AT184" s="93" t="s">
        <v>102</v>
      </c>
      <c r="AU184" s="210" t="s">
        <v>645</v>
      </c>
      <c r="AV184" s="93" t="s">
        <v>185</v>
      </c>
      <c r="AW184" s="94" t="s">
        <v>102</v>
      </c>
      <c r="AX184" s="93" t="s">
        <v>105</v>
      </c>
      <c r="AY184" s="95" t="s">
        <v>104</v>
      </c>
      <c r="AZ184" s="93" t="s">
        <v>102</v>
      </c>
      <c r="BA184" s="93" t="s">
        <v>102</v>
      </c>
      <c r="BB184" s="93" t="s">
        <v>102</v>
      </c>
      <c r="BC184" s="93" t="s">
        <v>102</v>
      </c>
      <c r="BD184" s="96" t="s">
        <v>102</v>
      </c>
      <c r="BE184" s="90">
        <v>-81.1666666666667</v>
      </c>
      <c r="BF184" s="93" t="s">
        <v>102</v>
      </c>
      <c r="BG184" s="93" t="s">
        <v>102</v>
      </c>
      <c r="BH184" s="93" t="s">
        <v>102</v>
      </c>
      <c r="BI184" s="93" t="s">
        <v>102</v>
      </c>
      <c r="BJ184" s="210" t="s">
        <v>643</v>
      </c>
      <c r="BK184" s="93" t="s">
        <v>196</v>
      </c>
      <c r="BL184" s="97" t="s">
        <v>102</v>
      </c>
      <c r="BM184" s="93" t="s">
        <v>105</v>
      </c>
      <c r="BN184" s="93" t="s">
        <v>596</v>
      </c>
      <c r="BO184" s="93" t="s">
        <v>102</v>
      </c>
      <c r="BP184" s="98" t="s">
        <v>102</v>
      </c>
      <c r="BQ184" s="93" t="s">
        <v>102</v>
      </c>
      <c r="BR184" s="93" t="s">
        <v>102</v>
      </c>
      <c r="BS184" s="93" t="s">
        <v>102</v>
      </c>
      <c r="BT184" s="99" t="s">
        <v>591</v>
      </c>
      <c r="BU184" s="100" t="s">
        <v>10885</v>
      </c>
      <c r="BV184" s="101" t="s">
        <v>471</v>
      </c>
      <c r="BW184" s="136"/>
      <c r="BX184" s="103" t="s">
        <v>565</v>
      </c>
      <c r="BY184" s="104" t="s">
        <v>190</v>
      </c>
      <c r="BZ184" s="136"/>
      <c r="CA184" s="83" t="s">
        <v>599</v>
      </c>
      <c r="CB184" s="106" t="s">
        <v>647</v>
      </c>
      <c r="CC184" s="106" t="s">
        <v>7184</v>
      </c>
      <c r="CD184" s="107"/>
      <c r="CE184" s="108" t="s">
        <v>107</v>
      </c>
      <c r="CF184" s="108" t="s">
        <v>107</v>
      </c>
      <c r="CG184" s="109"/>
      <c r="CH184" s="110" t="s">
        <v>107</v>
      </c>
      <c r="CI184" s="111"/>
      <c r="CJ184" s="112">
        <v>6710</v>
      </c>
      <c r="CK184" s="113">
        <v>86</v>
      </c>
      <c r="CL184" s="114" t="s">
        <v>134</v>
      </c>
      <c r="CM184" s="114" t="s">
        <v>108</v>
      </c>
      <c r="CN184" s="114"/>
      <c r="CO184" s="115" t="s">
        <v>102</v>
      </c>
      <c r="CP184" s="115" t="s">
        <v>102</v>
      </c>
      <c r="CQ184" s="115" t="s">
        <v>102</v>
      </c>
      <c r="CR184" s="115" t="s">
        <v>102</v>
      </c>
      <c r="CS184" s="116"/>
      <c r="CT184" s="117" t="s">
        <v>109</v>
      </c>
      <c r="CU184" s="117" t="s">
        <v>109</v>
      </c>
      <c r="CV184" s="83">
        <v>180</v>
      </c>
      <c r="CW184" s="83" t="s">
        <v>108</v>
      </c>
      <c r="CX184" s="83">
        <v>180</v>
      </c>
      <c r="CY184" s="83" t="s">
        <v>108</v>
      </c>
      <c r="CZ184" s="83">
        <v>6508</v>
      </c>
      <c r="DA184" s="83" t="s">
        <v>419</v>
      </c>
      <c r="DB184" s="83" t="s">
        <v>130</v>
      </c>
      <c r="DC184" s="83" t="s">
        <v>499</v>
      </c>
      <c r="DD184" s="83">
        <v>1229</v>
      </c>
      <c r="DE184" s="83" t="s">
        <v>444</v>
      </c>
      <c r="DF184" s="83" t="s">
        <v>130</v>
      </c>
      <c r="DG184" s="83" t="s">
        <v>499</v>
      </c>
      <c r="DH184" s="83"/>
      <c r="DI184" s="83">
        <v>0</v>
      </c>
      <c r="DJ184" s="83">
        <v>1</v>
      </c>
      <c r="DK184" s="83">
        <v>0</v>
      </c>
      <c r="DL184" s="83">
        <v>0</v>
      </c>
      <c r="DM184" s="83">
        <v>0</v>
      </c>
      <c r="DN184" s="83">
        <v>0</v>
      </c>
      <c r="DO184" s="83">
        <v>0</v>
      </c>
      <c r="DP184" s="83">
        <v>0</v>
      </c>
      <c r="DQ184" s="83">
        <v>0</v>
      </c>
      <c r="DR184" s="83">
        <v>0</v>
      </c>
      <c r="DS184" s="83">
        <v>0</v>
      </c>
      <c r="DT184" s="83">
        <v>3</v>
      </c>
      <c r="DU184" s="83">
        <v>3</v>
      </c>
      <c r="DV184" s="83">
        <v>0</v>
      </c>
      <c r="DW184" s="83">
        <v>0</v>
      </c>
      <c r="DX184" s="83">
        <v>3</v>
      </c>
      <c r="DY184" s="85">
        <v>43826</v>
      </c>
      <c r="DZ184" s="83" t="s">
        <v>4231</v>
      </c>
      <c r="EA184" s="83" t="s">
        <v>102</v>
      </c>
      <c r="EB184" s="83" t="s">
        <v>482</v>
      </c>
      <c r="EC184" s="83">
        <v>180</v>
      </c>
      <c r="ED184" s="83" t="s">
        <v>483</v>
      </c>
      <c r="EE184" s="83">
        <v>1</v>
      </c>
      <c r="EF184" s="83">
        <v>0</v>
      </c>
      <c r="EG184" s="83">
        <v>0</v>
      </c>
      <c r="EH184" s="83" t="s">
        <v>109</v>
      </c>
      <c r="EI184" s="83" t="s">
        <v>108</v>
      </c>
      <c r="EJ184" s="83" t="s">
        <v>583</v>
      </c>
      <c r="EK184" s="83">
        <v>0</v>
      </c>
      <c r="EL184" s="83">
        <v>0</v>
      </c>
      <c r="EM184" s="83">
        <v>1</v>
      </c>
      <c r="EN184" s="83" t="s">
        <v>497</v>
      </c>
      <c r="EO184" s="83"/>
      <c r="EP184" s="83" t="s">
        <v>436</v>
      </c>
      <c r="EQ184" s="136">
        <v>1</v>
      </c>
      <c r="ER184" s="136">
        <v>1</v>
      </c>
      <c r="ES184" s="136">
        <v>1</v>
      </c>
      <c r="ET184" s="136">
        <v>1</v>
      </c>
      <c r="EU184" s="215" t="s">
        <v>269</v>
      </c>
      <c r="EV184" s="136">
        <v>1</v>
      </c>
      <c r="EW184" s="136">
        <v>1</v>
      </c>
      <c r="EX184" s="136">
        <v>1</v>
      </c>
      <c r="EY184" s="136">
        <v>1</v>
      </c>
      <c r="EZ184" s="136">
        <v>1</v>
      </c>
      <c r="FP184" s="215" t="s">
        <v>592</v>
      </c>
      <c r="FQ184" s="136" t="b">
        <v>1</v>
      </c>
      <c r="FR184" s="136" t="b">
        <v>1</v>
      </c>
      <c r="FS184" s="136" t="b">
        <v>1</v>
      </c>
      <c r="FT184" s="136" t="b">
        <v>1</v>
      </c>
      <c r="FX184" s="215" t="s">
        <v>269</v>
      </c>
    </row>
    <row r="185" spans="1:180" ht="60" customHeight="1" x14ac:dyDescent="0.55000000000000004">
      <c r="A185" s="83" t="s">
        <v>130</v>
      </c>
      <c r="B185" s="83" t="s">
        <v>98</v>
      </c>
      <c r="C185" s="136">
        <v>545281</v>
      </c>
      <c r="D185" s="207" t="s">
        <v>627</v>
      </c>
      <c r="E185" s="208" t="s">
        <v>630</v>
      </c>
      <c r="F185" s="83" t="s">
        <v>108</v>
      </c>
      <c r="G185" s="85">
        <v>20621</v>
      </c>
      <c r="H185" s="83" t="s">
        <v>102</v>
      </c>
      <c r="I185" s="85">
        <v>39794</v>
      </c>
      <c r="J185" s="83" t="s">
        <v>228</v>
      </c>
      <c r="K185" s="216">
        <v>414194769478</v>
      </c>
      <c r="L185" s="83" t="s">
        <v>191</v>
      </c>
      <c r="M185" s="85">
        <v>43631</v>
      </c>
      <c r="N185" s="83">
        <v>-206.666666666667</v>
      </c>
      <c r="O185" s="83" t="s">
        <v>180</v>
      </c>
      <c r="P185" s="83" t="s">
        <v>181</v>
      </c>
      <c r="Q185" s="208" t="s">
        <v>5768</v>
      </c>
      <c r="R185" s="83" t="s">
        <v>102</v>
      </c>
      <c r="S185" s="83" t="s">
        <v>102</v>
      </c>
      <c r="T185" s="83" t="s">
        <v>199</v>
      </c>
      <c r="U185" s="83" t="s">
        <v>9344</v>
      </c>
      <c r="V185" s="83" t="s">
        <v>104</v>
      </c>
      <c r="W185" s="83" t="s">
        <v>105</v>
      </c>
      <c r="X185" s="86" t="s">
        <v>5768</v>
      </c>
      <c r="Y185" s="87" t="s">
        <v>102</v>
      </c>
      <c r="Z185" s="87" t="s">
        <v>102</v>
      </c>
      <c r="AA185" s="87" t="s">
        <v>199</v>
      </c>
      <c r="AB185" s="87" t="s">
        <v>9344</v>
      </c>
      <c r="AC185" s="87" t="s">
        <v>104</v>
      </c>
      <c r="AD185" s="87" t="s">
        <v>105</v>
      </c>
      <c r="AE185" s="87" t="s">
        <v>106</v>
      </c>
      <c r="AF185" s="86" t="s">
        <v>5768</v>
      </c>
      <c r="AG185" s="87" t="s">
        <v>489</v>
      </c>
      <c r="AH185" s="87" t="s">
        <v>9345</v>
      </c>
      <c r="AI185" s="87" t="s">
        <v>104</v>
      </c>
      <c r="AJ185" s="87" t="s">
        <v>204</v>
      </c>
      <c r="AK185" s="88"/>
      <c r="AL185" s="83" t="s">
        <v>107</v>
      </c>
      <c r="AM185" s="89" t="s">
        <v>454</v>
      </c>
      <c r="AN185" s="90" t="s">
        <v>416</v>
      </c>
      <c r="AO185" s="91" t="s">
        <v>641</v>
      </c>
      <c r="AP185" s="90">
        <v>8.3333333333333108</v>
      </c>
      <c r="AQ185" s="92" t="s">
        <v>211</v>
      </c>
      <c r="AR185" s="93" t="s">
        <v>102</v>
      </c>
      <c r="AS185" s="93" t="s">
        <v>102</v>
      </c>
      <c r="AT185" s="93" t="s">
        <v>102</v>
      </c>
      <c r="AU185" s="210" t="s">
        <v>641</v>
      </c>
      <c r="AV185" s="93" t="s">
        <v>192</v>
      </c>
      <c r="AW185" s="94" t="s">
        <v>102</v>
      </c>
      <c r="AX185" s="93" t="s">
        <v>105</v>
      </c>
      <c r="AY185" s="95" t="s">
        <v>188</v>
      </c>
      <c r="AZ185" s="93" t="s">
        <v>102</v>
      </c>
      <c r="BA185" s="93" t="s">
        <v>9346</v>
      </c>
      <c r="BB185" s="93" t="s">
        <v>102</v>
      </c>
      <c r="BC185" s="93" t="s">
        <v>102</v>
      </c>
      <c r="BD185" s="96" t="s">
        <v>102</v>
      </c>
      <c r="BE185" s="90">
        <v>-81.6666666666667</v>
      </c>
      <c r="BF185" s="93" t="s">
        <v>211</v>
      </c>
      <c r="BG185" s="93" t="s">
        <v>102</v>
      </c>
      <c r="BH185" s="93" t="s">
        <v>102</v>
      </c>
      <c r="BI185" s="93" t="s">
        <v>102</v>
      </c>
      <c r="BJ185" s="210" t="s">
        <v>646</v>
      </c>
      <c r="BK185" s="93" t="s">
        <v>182</v>
      </c>
      <c r="BL185" s="97" t="s">
        <v>102</v>
      </c>
      <c r="BM185" s="93" t="s">
        <v>105</v>
      </c>
      <c r="BN185" s="93" t="s">
        <v>104</v>
      </c>
      <c r="BO185" s="93" t="s">
        <v>102</v>
      </c>
      <c r="BP185" s="98">
        <v>20180267</v>
      </c>
      <c r="BQ185" s="93" t="s">
        <v>102</v>
      </c>
      <c r="BR185" s="93" t="s">
        <v>102</v>
      </c>
      <c r="BS185" s="93" t="s">
        <v>102</v>
      </c>
      <c r="BT185" s="99" t="s">
        <v>591</v>
      </c>
      <c r="BU185" s="100" t="s">
        <v>10886</v>
      </c>
      <c r="BV185" s="101" t="s">
        <v>471</v>
      </c>
      <c r="BW185" s="136"/>
      <c r="BX185" s="103" t="s">
        <v>565</v>
      </c>
      <c r="BY185" s="104" t="s">
        <v>190</v>
      </c>
      <c r="BZ185" s="136"/>
      <c r="CA185" s="83" t="s">
        <v>599</v>
      </c>
      <c r="CB185" s="106" t="s">
        <v>647</v>
      </c>
      <c r="CC185" s="106" t="s">
        <v>7196</v>
      </c>
      <c r="CD185" s="107"/>
      <c r="CE185" s="108" t="s">
        <v>107</v>
      </c>
      <c r="CF185" s="108" t="s">
        <v>107</v>
      </c>
      <c r="CG185" s="109"/>
      <c r="CH185" s="110" t="s">
        <v>107</v>
      </c>
      <c r="CI185" s="111"/>
      <c r="CJ185" s="112">
        <v>6710</v>
      </c>
      <c r="CK185" s="113">
        <v>86</v>
      </c>
      <c r="CL185" s="114" t="s">
        <v>134</v>
      </c>
      <c r="CM185" s="114" t="s">
        <v>108</v>
      </c>
      <c r="CN185" s="114"/>
      <c r="CO185" s="115" t="s">
        <v>102</v>
      </c>
      <c r="CP185" s="115" t="s">
        <v>102</v>
      </c>
      <c r="CQ185" s="115" t="s">
        <v>102</v>
      </c>
      <c r="CR185" s="115" t="s">
        <v>102</v>
      </c>
      <c r="CS185" s="116"/>
      <c r="CT185" s="117" t="s">
        <v>109</v>
      </c>
      <c r="CU185" s="117" t="s">
        <v>109</v>
      </c>
      <c r="CV185" s="83">
        <v>181</v>
      </c>
      <c r="CW185" s="83" t="s">
        <v>108</v>
      </c>
      <c r="CX185" s="83">
        <v>181</v>
      </c>
      <c r="CY185" s="83" t="s">
        <v>108</v>
      </c>
      <c r="CZ185" s="83">
        <v>6509</v>
      </c>
      <c r="DA185" s="83" t="s">
        <v>419</v>
      </c>
      <c r="DB185" s="83" t="s">
        <v>130</v>
      </c>
      <c r="DC185" s="83" t="s">
        <v>499</v>
      </c>
      <c r="DD185" s="83">
        <v>1230</v>
      </c>
      <c r="DE185" s="83" t="s">
        <v>444</v>
      </c>
      <c r="DF185" s="83" t="s">
        <v>130</v>
      </c>
      <c r="DG185" s="83" t="s">
        <v>499</v>
      </c>
      <c r="DH185" s="83"/>
      <c r="DI185" s="83">
        <v>0</v>
      </c>
      <c r="DJ185" s="83">
        <v>1</v>
      </c>
      <c r="DK185" s="83">
        <v>0</v>
      </c>
      <c r="DL185" s="83">
        <v>0</v>
      </c>
      <c r="DM185" s="83">
        <v>0</v>
      </c>
      <c r="DN185" s="83">
        <v>0</v>
      </c>
      <c r="DO185" s="83">
        <v>0</v>
      </c>
      <c r="DP185" s="83">
        <v>0</v>
      </c>
      <c r="DQ185" s="83">
        <v>0</v>
      </c>
      <c r="DR185" s="83">
        <v>0</v>
      </c>
      <c r="DS185" s="83">
        <v>0</v>
      </c>
      <c r="DT185" s="83">
        <v>3</v>
      </c>
      <c r="DU185" s="83">
        <v>3</v>
      </c>
      <c r="DV185" s="83">
        <v>0</v>
      </c>
      <c r="DW185" s="83">
        <v>0</v>
      </c>
      <c r="DX185" s="83">
        <v>3</v>
      </c>
      <c r="DY185" s="85">
        <v>43827</v>
      </c>
      <c r="DZ185" s="83" t="s">
        <v>4232</v>
      </c>
      <c r="EA185" s="83" t="s">
        <v>102</v>
      </c>
      <c r="EB185" s="83" t="s">
        <v>482</v>
      </c>
      <c r="EC185" s="83">
        <v>181</v>
      </c>
      <c r="ED185" s="83" t="s">
        <v>483</v>
      </c>
      <c r="EE185" s="83">
        <v>1</v>
      </c>
      <c r="EF185" s="83">
        <v>0</v>
      </c>
      <c r="EG185" s="83">
        <v>0</v>
      </c>
      <c r="EH185" s="83" t="s">
        <v>109</v>
      </c>
      <c r="EI185" s="83" t="s">
        <v>108</v>
      </c>
      <c r="EJ185" s="83" t="s">
        <v>583</v>
      </c>
      <c r="EK185" s="83">
        <v>0</v>
      </c>
      <c r="EL185" s="83">
        <v>0</v>
      </c>
      <c r="EM185" s="83">
        <v>1</v>
      </c>
      <c r="EN185" s="83" t="s">
        <v>497</v>
      </c>
      <c r="EO185" s="83"/>
      <c r="EP185" s="83" t="s">
        <v>436</v>
      </c>
      <c r="EQ185" s="136">
        <v>1</v>
      </c>
      <c r="ER185" s="136">
        <v>1</v>
      </c>
      <c r="ES185" s="136">
        <v>1</v>
      </c>
      <c r="ET185" s="136">
        <v>1</v>
      </c>
      <c r="EU185" s="215" t="s">
        <v>269</v>
      </c>
      <c r="EV185" s="136">
        <v>1</v>
      </c>
      <c r="EW185" s="136">
        <v>1</v>
      </c>
      <c r="EX185" s="136">
        <v>1</v>
      </c>
      <c r="EY185" s="136">
        <v>1</v>
      </c>
      <c r="EZ185" s="136">
        <v>1</v>
      </c>
      <c r="FP185" s="215" t="s">
        <v>592</v>
      </c>
      <c r="FQ185" s="136" t="b">
        <v>1</v>
      </c>
      <c r="FR185" s="136" t="b">
        <v>1</v>
      </c>
      <c r="FS185" s="136" t="b">
        <v>1</v>
      </c>
      <c r="FT185" s="136" t="b">
        <v>1</v>
      </c>
      <c r="FX185" s="215" t="s">
        <v>269</v>
      </c>
    </row>
    <row r="186" spans="1:180" ht="60" customHeight="1" x14ac:dyDescent="0.55000000000000004">
      <c r="A186" s="83" t="s">
        <v>130</v>
      </c>
      <c r="B186" s="83" t="s">
        <v>98</v>
      </c>
      <c r="C186" s="136">
        <v>428383</v>
      </c>
      <c r="D186" s="207" t="s">
        <v>628</v>
      </c>
      <c r="E186" s="208" t="s">
        <v>633</v>
      </c>
      <c r="F186" s="83" t="s">
        <v>108</v>
      </c>
      <c r="G186" s="85">
        <v>22744</v>
      </c>
      <c r="H186" s="83" t="s">
        <v>102</v>
      </c>
      <c r="I186" s="85">
        <v>39772</v>
      </c>
      <c r="J186" s="83" t="s">
        <v>228</v>
      </c>
      <c r="K186" s="216">
        <v>525396019460</v>
      </c>
      <c r="L186" s="83" t="s">
        <v>191</v>
      </c>
      <c r="M186" s="85">
        <v>43619</v>
      </c>
      <c r="N186" s="83">
        <v>-211.666666666667</v>
      </c>
      <c r="O186" s="83" t="s">
        <v>193</v>
      </c>
      <c r="P186" s="83" t="s">
        <v>181</v>
      </c>
      <c r="Q186" s="208" t="s">
        <v>5772</v>
      </c>
      <c r="R186" s="83" t="s">
        <v>102</v>
      </c>
      <c r="S186" s="83" t="s">
        <v>102</v>
      </c>
      <c r="T186" s="83" t="s">
        <v>133</v>
      </c>
      <c r="U186" s="83" t="s">
        <v>9347</v>
      </c>
      <c r="V186" s="83" t="s">
        <v>111</v>
      </c>
      <c r="W186" s="83" t="s">
        <v>105</v>
      </c>
      <c r="X186" s="86" t="s">
        <v>5772</v>
      </c>
      <c r="Y186" s="87" t="s">
        <v>102</v>
      </c>
      <c r="Z186" s="87" t="s">
        <v>102</v>
      </c>
      <c r="AA186" s="87" t="s">
        <v>133</v>
      </c>
      <c r="AB186" s="87" t="s">
        <v>9347</v>
      </c>
      <c r="AC186" s="87" t="s">
        <v>111</v>
      </c>
      <c r="AD186" s="87" t="s">
        <v>105</v>
      </c>
      <c r="AE186" s="87" t="s">
        <v>106</v>
      </c>
      <c r="AF186" s="86" t="s">
        <v>5772</v>
      </c>
      <c r="AG186" s="87" t="s">
        <v>486</v>
      </c>
      <c r="AH186" s="87" t="s">
        <v>9347</v>
      </c>
      <c r="AI186" s="87" t="s">
        <v>111</v>
      </c>
      <c r="AJ186" s="87" t="s">
        <v>204</v>
      </c>
      <c r="AK186" s="88"/>
      <c r="AL186" s="83" t="s">
        <v>107</v>
      </c>
      <c r="AM186" s="89" t="s">
        <v>454</v>
      </c>
      <c r="AN186" s="90" t="s">
        <v>416</v>
      </c>
      <c r="AO186" s="91" t="s">
        <v>642</v>
      </c>
      <c r="AP186" s="90">
        <v>8.3333333333333108</v>
      </c>
      <c r="AQ186" s="92" t="s">
        <v>102</v>
      </c>
      <c r="AR186" s="93" t="s">
        <v>102</v>
      </c>
      <c r="AS186" s="93" t="s">
        <v>102</v>
      </c>
      <c r="AT186" s="93" t="s">
        <v>102</v>
      </c>
      <c r="AU186" s="210" t="s">
        <v>644</v>
      </c>
      <c r="AV186" s="93" t="s">
        <v>185</v>
      </c>
      <c r="AW186" s="94" t="s">
        <v>102</v>
      </c>
      <c r="AX186" s="93" t="s">
        <v>183</v>
      </c>
      <c r="AY186" s="95" t="s">
        <v>111</v>
      </c>
      <c r="AZ186" s="93" t="s">
        <v>102</v>
      </c>
      <c r="BA186" s="93" t="s">
        <v>102</v>
      </c>
      <c r="BB186" s="93" t="s">
        <v>102</v>
      </c>
      <c r="BC186" s="93" t="s">
        <v>102</v>
      </c>
      <c r="BD186" s="96" t="s">
        <v>102</v>
      </c>
      <c r="BE186" s="90">
        <v>-82.1666666666667</v>
      </c>
      <c r="BF186" s="93" t="s">
        <v>102</v>
      </c>
      <c r="BG186" s="93" t="s">
        <v>102</v>
      </c>
      <c r="BH186" s="93" t="s">
        <v>102</v>
      </c>
      <c r="BI186" s="93" t="s">
        <v>102</v>
      </c>
      <c r="BJ186" s="210" t="s">
        <v>642</v>
      </c>
      <c r="BK186" s="93" t="s">
        <v>192</v>
      </c>
      <c r="BL186" s="97" t="s">
        <v>102</v>
      </c>
      <c r="BM186" s="93" t="s">
        <v>183</v>
      </c>
      <c r="BN186" s="93" t="s">
        <v>106</v>
      </c>
      <c r="BO186" s="93" t="s">
        <v>102</v>
      </c>
      <c r="BP186" s="98" t="s">
        <v>102</v>
      </c>
      <c r="BQ186" s="93" t="s">
        <v>102</v>
      </c>
      <c r="BR186" s="93" t="s">
        <v>102</v>
      </c>
      <c r="BS186" s="93" t="s">
        <v>102</v>
      </c>
      <c r="BT186" s="99" t="s">
        <v>591</v>
      </c>
      <c r="BU186" s="100" t="s">
        <v>10887</v>
      </c>
      <c r="BV186" s="101" t="s">
        <v>471</v>
      </c>
      <c r="BW186" s="136"/>
      <c r="BX186" s="103" t="s">
        <v>565</v>
      </c>
      <c r="BY186" s="104" t="s">
        <v>190</v>
      </c>
      <c r="BZ186" s="136"/>
      <c r="CA186" s="83" t="s">
        <v>599</v>
      </c>
      <c r="CB186" s="106" t="s">
        <v>647</v>
      </c>
      <c r="CC186" s="106" t="s">
        <v>7208</v>
      </c>
      <c r="CD186" s="107"/>
      <c r="CE186" s="108" t="s">
        <v>107</v>
      </c>
      <c r="CF186" s="108" t="s">
        <v>107</v>
      </c>
      <c r="CG186" s="109"/>
      <c r="CH186" s="110" t="s">
        <v>107</v>
      </c>
      <c r="CI186" s="111"/>
      <c r="CJ186" s="112">
        <v>6710</v>
      </c>
      <c r="CK186" s="113">
        <v>86</v>
      </c>
      <c r="CL186" s="114" t="s">
        <v>134</v>
      </c>
      <c r="CM186" s="114" t="s">
        <v>108</v>
      </c>
      <c r="CN186" s="114"/>
      <c r="CO186" s="115" t="s">
        <v>102</v>
      </c>
      <c r="CP186" s="115" t="s">
        <v>102</v>
      </c>
      <c r="CQ186" s="115" t="s">
        <v>102</v>
      </c>
      <c r="CR186" s="115" t="s">
        <v>102</v>
      </c>
      <c r="CS186" s="116"/>
      <c r="CT186" s="117" t="s">
        <v>109</v>
      </c>
      <c r="CU186" s="117" t="s">
        <v>109</v>
      </c>
      <c r="CV186" s="83">
        <v>182</v>
      </c>
      <c r="CW186" s="83" t="s">
        <v>108</v>
      </c>
      <c r="CX186" s="83">
        <v>182</v>
      </c>
      <c r="CY186" s="83" t="s">
        <v>108</v>
      </c>
      <c r="CZ186" s="83">
        <v>6510</v>
      </c>
      <c r="DA186" s="83" t="s">
        <v>419</v>
      </c>
      <c r="DB186" s="83" t="s">
        <v>130</v>
      </c>
      <c r="DC186" s="83" t="s">
        <v>499</v>
      </c>
      <c r="DD186" s="83">
        <v>1231</v>
      </c>
      <c r="DE186" s="83" t="s">
        <v>444</v>
      </c>
      <c r="DF186" s="83" t="s">
        <v>130</v>
      </c>
      <c r="DG186" s="83" t="s">
        <v>499</v>
      </c>
      <c r="DH186" s="83"/>
      <c r="DI186" s="83">
        <v>0</v>
      </c>
      <c r="DJ186" s="83">
        <v>1</v>
      </c>
      <c r="DK186" s="83">
        <v>0</v>
      </c>
      <c r="DL186" s="83">
        <v>0</v>
      </c>
      <c r="DM186" s="83">
        <v>0</v>
      </c>
      <c r="DN186" s="83">
        <v>0</v>
      </c>
      <c r="DO186" s="83">
        <v>0</v>
      </c>
      <c r="DP186" s="83">
        <v>0</v>
      </c>
      <c r="DQ186" s="83">
        <v>0</v>
      </c>
      <c r="DR186" s="83">
        <v>0</v>
      </c>
      <c r="DS186" s="83">
        <v>0</v>
      </c>
      <c r="DT186" s="83">
        <v>3</v>
      </c>
      <c r="DU186" s="83">
        <v>3</v>
      </c>
      <c r="DV186" s="83">
        <v>0</v>
      </c>
      <c r="DW186" s="83">
        <v>0</v>
      </c>
      <c r="DX186" s="83">
        <v>3</v>
      </c>
      <c r="DY186" s="85">
        <v>43828</v>
      </c>
      <c r="DZ186" s="83" t="s">
        <v>4233</v>
      </c>
      <c r="EA186" s="83" t="s">
        <v>102</v>
      </c>
      <c r="EB186" s="83" t="s">
        <v>482</v>
      </c>
      <c r="EC186" s="83">
        <v>182</v>
      </c>
      <c r="ED186" s="83" t="s">
        <v>483</v>
      </c>
      <c r="EE186" s="83">
        <v>1</v>
      </c>
      <c r="EF186" s="83">
        <v>0</v>
      </c>
      <c r="EG186" s="83">
        <v>0</v>
      </c>
      <c r="EH186" s="83" t="s">
        <v>109</v>
      </c>
      <c r="EI186" s="83" t="s">
        <v>108</v>
      </c>
      <c r="EJ186" s="83" t="s">
        <v>583</v>
      </c>
      <c r="EK186" s="83">
        <v>0</v>
      </c>
      <c r="EL186" s="83">
        <v>0</v>
      </c>
      <c r="EM186" s="83">
        <v>1</v>
      </c>
      <c r="EN186" s="83" t="s">
        <v>497</v>
      </c>
      <c r="EO186" s="83"/>
      <c r="EP186" s="83" t="s">
        <v>436</v>
      </c>
      <c r="EQ186" s="136">
        <v>1</v>
      </c>
      <c r="ER186" s="136">
        <v>1</v>
      </c>
      <c r="ES186" s="136">
        <v>1</v>
      </c>
      <c r="ET186" s="136">
        <v>1</v>
      </c>
      <c r="EU186" s="215" t="s">
        <v>269</v>
      </c>
      <c r="EV186" s="136">
        <v>1</v>
      </c>
      <c r="EW186" s="136">
        <v>1</v>
      </c>
      <c r="EX186" s="136">
        <v>1</v>
      </c>
      <c r="EY186" s="136">
        <v>1</v>
      </c>
      <c r="EZ186" s="136">
        <v>1</v>
      </c>
      <c r="FP186" s="215" t="s">
        <v>592</v>
      </c>
      <c r="FQ186" s="136" t="b">
        <v>1</v>
      </c>
      <c r="FR186" s="136" t="b">
        <v>1</v>
      </c>
      <c r="FS186" s="136" t="b">
        <v>1</v>
      </c>
      <c r="FT186" s="136" t="b">
        <v>1</v>
      </c>
      <c r="FX186" s="215" t="s">
        <v>269</v>
      </c>
    </row>
    <row r="187" spans="1:180" ht="60" customHeight="1" x14ac:dyDescent="0.55000000000000004">
      <c r="A187" s="83" t="s">
        <v>130</v>
      </c>
      <c r="B187" s="83" t="s">
        <v>98</v>
      </c>
      <c r="C187" s="136">
        <v>558162</v>
      </c>
      <c r="D187" s="207" t="s">
        <v>629</v>
      </c>
      <c r="E187" s="208" t="s">
        <v>634</v>
      </c>
      <c r="F187" s="83" t="s">
        <v>108</v>
      </c>
      <c r="G187" s="85">
        <v>26341</v>
      </c>
      <c r="H187" s="83" t="s">
        <v>102</v>
      </c>
      <c r="I187" s="85">
        <v>34633</v>
      </c>
      <c r="J187" s="83" t="s">
        <v>228</v>
      </c>
      <c r="K187" s="216">
        <v>470456034627</v>
      </c>
      <c r="L187" s="83" t="s">
        <v>191</v>
      </c>
      <c r="M187" s="85">
        <v>43642</v>
      </c>
      <c r="N187" s="83">
        <v>-216.666666666667</v>
      </c>
      <c r="O187" s="83" t="s">
        <v>193</v>
      </c>
      <c r="P187" s="83" t="s">
        <v>181</v>
      </c>
      <c r="Q187" s="208" t="s">
        <v>5776</v>
      </c>
      <c r="R187" s="83" t="s">
        <v>102</v>
      </c>
      <c r="S187" s="83" t="s">
        <v>102</v>
      </c>
      <c r="T187" s="83" t="s">
        <v>131</v>
      </c>
      <c r="U187" s="83" t="s">
        <v>9348</v>
      </c>
      <c r="V187" s="83" t="s">
        <v>104</v>
      </c>
      <c r="W187" s="83" t="s">
        <v>105</v>
      </c>
      <c r="X187" s="86" t="s">
        <v>5776</v>
      </c>
      <c r="Y187" s="87" t="s">
        <v>102</v>
      </c>
      <c r="Z187" s="87" t="s">
        <v>102</v>
      </c>
      <c r="AA187" s="87" t="s">
        <v>131</v>
      </c>
      <c r="AB187" s="87" t="s">
        <v>9348</v>
      </c>
      <c r="AC187" s="87" t="s">
        <v>104</v>
      </c>
      <c r="AD187" s="87" t="s">
        <v>105</v>
      </c>
      <c r="AE187" s="87" t="s">
        <v>106</v>
      </c>
      <c r="AF187" s="86" t="s">
        <v>5776</v>
      </c>
      <c r="AG187" s="87" t="s">
        <v>177</v>
      </c>
      <c r="AH187" s="87" t="s">
        <v>9348</v>
      </c>
      <c r="AI187" s="87" t="s">
        <v>104</v>
      </c>
      <c r="AJ187" s="87" t="s">
        <v>204</v>
      </c>
      <c r="AK187" s="88"/>
      <c r="AL187" s="83" t="s">
        <v>107</v>
      </c>
      <c r="AM187" s="89" t="s">
        <v>454</v>
      </c>
      <c r="AN187" s="90" t="s">
        <v>416</v>
      </c>
      <c r="AO187" s="91" t="s">
        <v>643</v>
      </c>
      <c r="AP187" s="90">
        <v>8.3333333333333108</v>
      </c>
      <c r="AQ187" s="92" t="s">
        <v>102</v>
      </c>
      <c r="AR187" s="93" t="s">
        <v>102</v>
      </c>
      <c r="AS187" s="93" t="s">
        <v>102</v>
      </c>
      <c r="AT187" s="93" t="s">
        <v>102</v>
      </c>
      <c r="AU187" s="210" t="s">
        <v>645</v>
      </c>
      <c r="AV187" s="93" t="s">
        <v>185</v>
      </c>
      <c r="AW187" s="94" t="s">
        <v>102</v>
      </c>
      <c r="AX187" s="93" t="s">
        <v>105</v>
      </c>
      <c r="AY187" s="95" t="s">
        <v>104</v>
      </c>
      <c r="AZ187" s="93" t="s">
        <v>102</v>
      </c>
      <c r="BA187" s="93" t="s">
        <v>102</v>
      </c>
      <c r="BB187" s="93" t="s">
        <v>102</v>
      </c>
      <c r="BC187" s="93" t="s">
        <v>102</v>
      </c>
      <c r="BD187" s="96" t="s">
        <v>102</v>
      </c>
      <c r="BE187" s="90">
        <v>-82.6666666666667</v>
      </c>
      <c r="BF187" s="93" t="s">
        <v>102</v>
      </c>
      <c r="BG187" s="93" t="s">
        <v>102</v>
      </c>
      <c r="BH187" s="93" t="s">
        <v>102</v>
      </c>
      <c r="BI187" s="93" t="s">
        <v>102</v>
      </c>
      <c r="BJ187" s="210" t="s">
        <v>643</v>
      </c>
      <c r="BK187" s="93" t="s">
        <v>196</v>
      </c>
      <c r="BL187" s="97" t="s">
        <v>102</v>
      </c>
      <c r="BM187" s="93" t="s">
        <v>105</v>
      </c>
      <c r="BN187" s="93" t="s">
        <v>596</v>
      </c>
      <c r="BO187" s="93" t="s">
        <v>102</v>
      </c>
      <c r="BP187" s="98" t="s">
        <v>102</v>
      </c>
      <c r="BQ187" s="93" t="s">
        <v>102</v>
      </c>
      <c r="BR187" s="93" t="s">
        <v>102</v>
      </c>
      <c r="BS187" s="93" t="s">
        <v>102</v>
      </c>
      <c r="BT187" s="99" t="s">
        <v>591</v>
      </c>
      <c r="BU187" s="100" t="s">
        <v>10888</v>
      </c>
      <c r="BV187" s="101" t="s">
        <v>471</v>
      </c>
      <c r="BW187" s="136"/>
      <c r="BX187" s="103" t="s">
        <v>565</v>
      </c>
      <c r="BY187" s="104" t="s">
        <v>190</v>
      </c>
      <c r="BZ187" s="136"/>
      <c r="CA187" s="83" t="s">
        <v>599</v>
      </c>
      <c r="CB187" s="106" t="s">
        <v>647</v>
      </c>
      <c r="CC187" s="106" t="s">
        <v>7220</v>
      </c>
      <c r="CD187" s="107"/>
      <c r="CE187" s="108" t="s">
        <v>107</v>
      </c>
      <c r="CF187" s="108" t="s">
        <v>107</v>
      </c>
      <c r="CG187" s="109"/>
      <c r="CH187" s="110" t="s">
        <v>107</v>
      </c>
      <c r="CI187" s="111"/>
      <c r="CJ187" s="112">
        <v>6710</v>
      </c>
      <c r="CK187" s="113">
        <v>86</v>
      </c>
      <c r="CL187" s="114" t="s">
        <v>134</v>
      </c>
      <c r="CM187" s="114" t="s">
        <v>108</v>
      </c>
      <c r="CN187" s="114"/>
      <c r="CO187" s="115" t="s">
        <v>102</v>
      </c>
      <c r="CP187" s="115" t="s">
        <v>102</v>
      </c>
      <c r="CQ187" s="115" t="s">
        <v>102</v>
      </c>
      <c r="CR187" s="115" t="s">
        <v>102</v>
      </c>
      <c r="CS187" s="116"/>
      <c r="CT187" s="117" t="s">
        <v>109</v>
      </c>
      <c r="CU187" s="117" t="s">
        <v>109</v>
      </c>
      <c r="CV187" s="83">
        <v>183</v>
      </c>
      <c r="CW187" s="83" t="s">
        <v>108</v>
      </c>
      <c r="CX187" s="83">
        <v>183</v>
      </c>
      <c r="CY187" s="83" t="s">
        <v>108</v>
      </c>
      <c r="CZ187" s="83">
        <v>6511</v>
      </c>
      <c r="DA187" s="83" t="s">
        <v>419</v>
      </c>
      <c r="DB187" s="83" t="s">
        <v>130</v>
      </c>
      <c r="DC187" s="83" t="s">
        <v>499</v>
      </c>
      <c r="DD187" s="83">
        <v>1232</v>
      </c>
      <c r="DE187" s="83" t="s">
        <v>444</v>
      </c>
      <c r="DF187" s="83" t="s">
        <v>130</v>
      </c>
      <c r="DG187" s="83" t="s">
        <v>499</v>
      </c>
      <c r="DH187" s="83"/>
      <c r="DI187" s="83">
        <v>0</v>
      </c>
      <c r="DJ187" s="83">
        <v>1</v>
      </c>
      <c r="DK187" s="83">
        <v>0</v>
      </c>
      <c r="DL187" s="83">
        <v>0</v>
      </c>
      <c r="DM187" s="83">
        <v>0</v>
      </c>
      <c r="DN187" s="83">
        <v>0</v>
      </c>
      <c r="DO187" s="83">
        <v>0</v>
      </c>
      <c r="DP187" s="83">
        <v>0</v>
      </c>
      <c r="DQ187" s="83">
        <v>0</v>
      </c>
      <c r="DR187" s="83">
        <v>0</v>
      </c>
      <c r="DS187" s="83">
        <v>0</v>
      </c>
      <c r="DT187" s="83">
        <v>3</v>
      </c>
      <c r="DU187" s="83">
        <v>3</v>
      </c>
      <c r="DV187" s="83">
        <v>0</v>
      </c>
      <c r="DW187" s="83">
        <v>0</v>
      </c>
      <c r="DX187" s="83">
        <v>3</v>
      </c>
      <c r="DY187" s="85">
        <v>43829</v>
      </c>
      <c r="DZ187" s="83" t="s">
        <v>4234</v>
      </c>
      <c r="EA187" s="83" t="s">
        <v>102</v>
      </c>
      <c r="EB187" s="83" t="s">
        <v>482</v>
      </c>
      <c r="EC187" s="83">
        <v>183</v>
      </c>
      <c r="ED187" s="83" t="s">
        <v>483</v>
      </c>
      <c r="EE187" s="83">
        <v>1</v>
      </c>
      <c r="EF187" s="83">
        <v>0</v>
      </c>
      <c r="EG187" s="83">
        <v>0</v>
      </c>
      <c r="EH187" s="83" t="s">
        <v>109</v>
      </c>
      <c r="EI187" s="83" t="s">
        <v>108</v>
      </c>
      <c r="EJ187" s="83" t="s">
        <v>583</v>
      </c>
      <c r="EK187" s="83">
        <v>0</v>
      </c>
      <c r="EL187" s="83">
        <v>0</v>
      </c>
      <c r="EM187" s="83">
        <v>1</v>
      </c>
      <c r="EN187" s="83" t="s">
        <v>497</v>
      </c>
      <c r="EO187" s="83"/>
      <c r="EP187" s="83" t="s">
        <v>436</v>
      </c>
      <c r="EQ187" s="136">
        <v>1</v>
      </c>
      <c r="ER187" s="136">
        <v>1</v>
      </c>
      <c r="ES187" s="136">
        <v>1</v>
      </c>
      <c r="ET187" s="136">
        <v>1</v>
      </c>
      <c r="EU187" s="215" t="s">
        <v>269</v>
      </c>
      <c r="EV187" s="136">
        <v>1</v>
      </c>
      <c r="EW187" s="136">
        <v>1</v>
      </c>
      <c r="EX187" s="136">
        <v>1</v>
      </c>
      <c r="EY187" s="136">
        <v>1</v>
      </c>
      <c r="EZ187" s="136">
        <v>1</v>
      </c>
      <c r="FP187" s="215" t="s">
        <v>592</v>
      </c>
      <c r="FQ187" s="136" t="b">
        <v>1</v>
      </c>
      <c r="FR187" s="136" t="b">
        <v>1</v>
      </c>
      <c r="FS187" s="136" t="b">
        <v>1</v>
      </c>
      <c r="FT187" s="136" t="b">
        <v>1</v>
      </c>
      <c r="FX187" s="215" t="s">
        <v>269</v>
      </c>
    </row>
    <row r="188" spans="1:180" ht="60" customHeight="1" x14ac:dyDescent="0.55000000000000004">
      <c r="A188" s="83" t="s">
        <v>130</v>
      </c>
      <c r="B188" s="83" t="s">
        <v>98</v>
      </c>
      <c r="C188" s="136">
        <v>194256</v>
      </c>
      <c r="D188" s="207" t="s">
        <v>627</v>
      </c>
      <c r="E188" s="208" t="s">
        <v>630</v>
      </c>
      <c r="F188" s="83" t="s">
        <v>108</v>
      </c>
      <c r="G188" s="85">
        <v>20621</v>
      </c>
      <c r="H188" s="83" t="s">
        <v>102</v>
      </c>
      <c r="I188" s="85">
        <v>39794</v>
      </c>
      <c r="J188" s="83" t="s">
        <v>228</v>
      </c>
      <c r="K188" s="216">
        <v>979706005711</v>
      </c>
      <c r="L188" s="83" t="s">
        <v>191</v>
      </c>
      <c r="M188" s="85">
        <v>43631</v>
      </c>
      <c r="N188" s="83">
        <v>-221.666666666667</v>
      </c>
      <c r="O188" s="83" t="s">
        <v>180</v>
      </c>
      <c r="P188" s="83" t="s">
        <v>181</v>
      </c>
      <c r="Q188" s="208" t="s">
        <v>5780</v>
      </c>
      <c r="R188" s="83" t="s">
        <v>102</v>
      </c>
      <c r="S188" s="83" t="s">
        <v>102</v>
      </c>
      <c r="T188" s="83" t="s">
        <v>199</v>
      </c>
      <c r="U188" s="83" t="s">
        <v>9349</v>
      </c>
      <c r="V188" s="83" t="s">
        <v>104</v>
      </c>
      <c r="W188" s="83" t="s">
        <v>105</v>
      </c>
      <c r="X188" s="86" t="s">
        <v>5780</v>
      </c>
      <c r="Y188" s="87" t="s">
        <v>102</v>
      </c>
      <c r="Z188" s="87" t="s">
        <v>102</v>
      </c>
      <c r="AA188" s="87" t="s">
        <v>199</v>
      </c>
      <c r="AB188" s="87" t="s">
        <v>9349</v>
      </c>
      <c r="AC188" s="87" t="s">
        <v>104</v>
      </c>
      <c r="AD188" s="87" t="s">
        <v>105</v>
      </c>
      <c r="AE188" s="87" t="s">
        <v>106</v>
      </c>
      <c r="AF188" s="86" t="s">
        <v>5780</v>
      </c>
      <c r="AG188" s="87" t="s">
        <v>489</v>
      </c>
      <c r="AH188" s="87" t="s">
        <v>9350</v>
      </c>
      <c r="AI188" s="87" t="s">
        <v>104</v>
      </c>
      <c r="AJ188" s="87" t="s">
        <v>204</v>
      </c>
      <c r="AK188" s="88"/>
      <c r="AL188" s="83" t="s">
        <v>107</v>
      </c>
      <c r="AM188" s="89" t="s">
        <v>454</v>
      </c>
      <c r="AN188" s="90" t="s">
        <v>416</v>
      </c>
      <c r="AO188" s="91" t="s">
        <v>641</v>
      </c>
      <c r="AP188" s="90">
        <v>8.3333333333333108</v>
      </c>
      <c r="AQ188" s="92" t="s">
        <v>211</v>
      </c>
      <c r="AR188" s="93" t="s">
        <v>102</v>
      </c>
      <c r="AS188" s="93" t="s">
        <v>102</v>
      </c>
      <c r="AT188" s="93" t="s">
        <v>102</v>
      </c>
      <c r="AU188" s="210" t="s">
        <v>641</v>
      </c>
      <c r="AV188" s="93" t="s">
        <v>192</v>
      </c>
      <c r="AW188" s="94" t="s">
        <v>102</v>
      </c>
      <c r="AX188" s="93" t="s">
        <v>105</v>
      </c>
      <c r="AY188" s="95" t="s">
        <v>188</v>
      </c>
      <c r="AZ188" s="93" t="s">
        <v>102</v>
      </c>
      <c r="BA188" s="93" t="s">
        <v>9351</v>
      </c>
      <c r="BB188" s="93" t="s">
        <v>102</v>
      </c>
      <c r="BC188" s="93" t="s">
        <v>102</v>
      </c>
      <c r="BD188" s="96" t="s">
        <v>102</v>
      </c>
      <c r="BE188" s="90">
        <v>-83.1666666666667</v>
      </c>
      <c r="BF188" s="93" t="s">
        <v>211</v>
      </c>
      <c r="BG188" s="93" t="s">
        <v>102</v>
      </c>
      <c r="BH188" s="93" t="s">
        <v>102</v>
      </c>
      <c r="BI188" s="93" t="s">
        <v>102</v>
      </c>
      <c r="BJ188" s="210" t="s">
        <v>646</v>
      </c>
      <c r="BK188" s="93" t="s">
        <v>182</v>
      </c>
      <c r="BL188" s="97" t="s">
        <v>102</v>
      </c>
      <c r="BM188" s="93" t="s">
        <v>105</v>
      </c>
      <c r="BN188" s="93" t="s">
        <v>104</v>
      </c>
      <c r="BO188" s="93" t="s">
        <v>102</v>
      </c>
      <c r="BP188" s="98">
        <v>20180268</v>
      </c>
      <c r="BQ188" s="93" t="s">
        <v>102</v>
      </c>
      <c r="BR188" s="93" t="s">
        <v>102</v>
      </c>
      <c r="BS188" s="93" t="s">
        <v>102</v>
      </c>
      <c r="BT188" s="99" t="s">
        <v>591</v>
      </c>
      <c r="BU188" s="100" t="s">
        <v>10889</v>
      </c>
      <c r="BV188" s="101" t="s">
        <v>471</v>
      </c>
      <c r="BW188" s="136"/>
      <c r="BX188" s="103" t="s">
        <v>565</v>
      </c>
      <c r="BY188" s="104" t="s">
        <v>190</v>
      </c>
      <c r="BZ188" s="136"/>
      <c r="CA188" s="83" t="s">
        <v>599</v>
      </c>
      <c r="CB188" s="106" t="s">
        <v>647</v>
      </c>
      <c r="CC188" s="106" t="s">
        <v>7232</v>
      </c>
      <c r="CD188" s="107"/>
      <c r="CE188" s="108" t="s">
        <v>107</v>
      </c>
      <c r="CF188" s="108" t="s">
        <v>107</v>
      </c>
      <c r="CG188" s="109"/>
      <c r="CH188" s="110" t="s">
        <v>107</v>
      </c>
      <c r="CI188" s="111"/>
      <c r="CJ188" s="112">
        <v>6710</v>
      </c>
      <c r="CK188" s="113">
        <v>86</v>
      </c>
      <c r="CL188" s="114" t="s">
        <v>134</v>
      </c>
      <c r="CM188" s="114" t="s">
        <v>108</v>
      </c>
      <c r="CN188" s="114"/>
      <c r="CO188" s="115" t="s">
        <v>102</v>
      </c>
      <c r="CP188" s="115" t="s">
        <v>102</v>
      </c>
      <c r="CQ188" s="115" t="s">
        <v>102</v>
      </c>
      <c r="CR188" s="115" t="s">
        <v>102</v>
      </c>
      <c r="CS188" s="116"/>
      <c r="CT188" s="117" t="s">
        <v>109</v>
      </c>
      <c r="CU188" s="117" t="s">
        <v>109</v>
      </c>
      <c r="CV188" s="83">
        <v>184</v>
      </c>
      <c r="CW188" s="83" t="s">
        <v>108</v>
      </c>
      <c r="CX188" s="83">
        <v>184</v>
      </c>
      <c r="CY188" s="83" t="s">
        <v>108</v>
      </c>
      <c r="CZ188" s="83">
        <v>6512</v>
      </c>
      <c r="DA188" s="83" t="s">
        <v>419</v>
      </c>
      <c r="DB188" s="83" t="s">
        <v>130</v>
      </c>
      <c r="DC188" s="83" t="s">
        <v>499</v>
      </c>
      <c r="DD188" s="83">
        <v>1233</v>
      </c>
      <c r="DE188" s="83" t="s">
        <v>444</v>
      </c>
      <c r="DF188" s="83" t="s">
        <v>130</v>
      </c>
      <c r="DG188" s="83" t="s">
        <v>499</v>
      </c>
      <c r="DH188" s="83"/>
      <c r="DI188" s="83">
        <v>0</v>
      </c>
      <c r="DJ188" s="83">
        <v>1</v>
      </c>
      <c r="DK188" s="83">
        <v>0</v>
      </c>
      <c r="DL188" s="83">
        <v>0</v>
      </c>
      <c r="DM188" s="83">
        <v>0</v>
      </c>
      <c r="DN188" s="83">
        <v>0</v>
      </c>
      <c r="DO188" s="83">
        <v>0</v>
      </c>
      <c r="DP188" s="83">
        <v>0</v>
      </c>
      <c r="DQ188" s="83">
        <v>0</v>
      </c>
      <c r="DR188" s="83">
        <v>0</v>
      </c>
      <c r="DS188" s="83">
        <v>0</v>
      </c>
      <c r="DT188" s="83">
        <v>3</v>
      </c>
      <c r="DU188" s="83">
        <v>3</v>
      </c>
      <c r="DV188" s="83">
        <v>0</v>
      </c>
      <c r="DW188" s="83">
        <v>0</v>
      </c>
      <c r="DX188" s="83">
        <v>3</v>
      </c>
      <c r="DY188" s="85">
        <v>43830</v>
      </c>
      <c r="DZ188" s="83" t="s">
        <v>4235</v>
      </c>
      <c r="EA188" s="83" t="s">
        <v>102</v>
      </c>
      <c r="EB188" s="83" t="s">
        <v>482</v>
      </c>
      <c r="EC188" s="83">
        <v>184</v>
      </c>
      <c r="ED188" s="83" t="s">
        <v>483</v>
      </c>
      <c r="EE188" s="83">
        <v>1</v>
      </c>
      <c r="EF188" s="83">
        <v>0</v>
      </c>
      <c r="EG188" s="83">
        <v>0</v>
      </c>
      <c r="EH188" s="83" t="s">
        <v>109</v>
      </c>
      <c r="EI188" s="83" t="s">
        <v>108</v>
      </c>
      <c r="EJ188" s="83" t="s">
        <v>583</v>
      </c>
      <c r="EK188" s="83">
        <v>0</v>
      </c>
      <c r="EL188" s="83">
        <v>0</v>
      </c>
      <c r="EM188" s="83">
        <v>1</v>
      </c>
      <c r="EN188" s="83" t="s">
        <v>497</v>
      </c>
      <c r="EO188" s="83"/>
      <c r="EP188" s="83" t="s">
        <v>436</v>
      </c>
      <c r="EQ188" s="136">
        <v>1</v>
      </c>
      <c r="ER188" s="136">
        <v>1</v>
      </c>
      <c r="ES188" s="136">
        <v>1</v>
      </c>
      <c r="ET188" s="136">
        <v>1</v>
      </c>
      <c r="EU188" s="215" t="s">
        <v>269</v>
      </c>
      <c r="EV188" s="136">
        <v>1</v>
      </c>
      <c r="EW188" s="136">
        <v>1</v>
      </c>
      <c r="EX188" s="136">
        <v>1</v>
      </c>
      <c r="EY188" s="136">
        <v>1</v>
      </c>
      <c r="EZ188" s="136">
        <v>1</v>
      </c>
      <c r="FP188" s="215" t="s">
        <v>592</v>
      </c>
      <c r="FQ188" s="136" t="b">
        <v>1</v>
      </c>
      <c r="FR188" s="136" t="b">
        <v>1</v>
      </c>
      <c r="FS188" s="136" t="b">
        <v>1</v>
      </c>
      <c r="FT188" s="136" t="b">
        <v>1</v>
      </c>
      <c r="FX188" s="215" t="s">
        <v>269</v>
      </c>
    </row>
    <row r="189" spans="1:180" ht="60" customHeight="1" x14ac:dyDescent="0.55000000000000004">
      <c r="A189" s="83" t="s">
        <v>130</v>
      </c>
      <c r="B189" s="83" t="s">
        <v>98</v>
      </c>
      <c r="C189" s="136">
        <v>409430</v>
      </c>
      <c r="D189" s="207" t="s">
        <v>628</v>
      </c>
      <c r="E189" s="208" t="s">
        <v>633</v>
      </c>
      <c r="F189" s="83" t="s">
        <v>108</v>
      </c>
      <c r="G189" s="85">
        <v>22744</v>
      </c>
      <c r="H189" s="83" t="s">
        <v>102</v>
      </c>
      <c r="I189" s="85">
        <v>39772</v>
      </c>
      <c r="J189" s="83" t="s">
        <v>228</v>
      </c>
      <c r="K189" s="216">
        <v>809745755917</v>
      </c>
      <c r="L189" s="83" t="s">
        <v>191</v>
      </c>
      <c r="M189" s="85">
        <v>43619</v>
      </c>
      <c r="N189" s="83">
        <v>-226.666666666667</v>
      </c>
      <c r="O189" s="83" t="s">
        <v>193</v>
      </c>
      <c r="P189" s="83" t="s">
        <v>181</v>
      </c>
      <c r="Q189" s="208" t="s">
        <v>5784</v>
      </c>
      <c r="R189" s="83" t="s">
        <v>102</v>
      </c>
      <c r="S189" s="83" t="s">
        <v>102</v>
      </c>
      <c r="T189" s="83" t="s">
        <v>133</v>
      </c>
      <c r="U189" s="83" t="s">
        <v>9352</v>
      </c>
      <c r="V189" s="83" t="s">
        <v>111</v>
      </c>
      <c r="W189" s="83" t="s">
        <v>105</v>
      </c>
      <c r="X189" s="86" t="s">
        <v>5784</v>
      </c>
      <c r="Y189" s="87" t="s">
        <v>102</v>
      </c>
      <c r="Z189" s="87" t="s">
        <v>102</v>
      </c>
      <c r="AA189" s="87" t="s">
        <v>133</v>
      </c>
      <c r="AB189" s="87" t="s">
        <v>9352</v>
      </c>
      <c r="AC189" s="87" t="s">
        <v>111</v>
      </c>
      <c r="AD189" s="87" t="s">
        <v>105</v>
      </c>
      <c r="AE189" s="87" t="s">
        <v>106</v>
      </c>
      <c r="AF189" s="86" t="s">
        <v>5784</v>
      </c>
      <c r="AG189" s="87" t="s">
        <v>486</v>
      </c>
      <c r="AH189" s="87" t="s">
        <v>9352</v>
      </c>
      <c r="AI189" s="87" t="s">
        <v>111</v>
      </c>
      <c r="AJ189" s="87" t="s">
        <v>204</v>
      </c>
      <c r="AK189" s="88"/>
      <c r="AL189" s="83" t="s">
        <v>107</v>
      </c>
      <c r="AM189" s="89" t="s">
        <v>454</v>
      </c>
      <c r="AN189" s="90" t="s">
        <v>416</v>
      </c>
      <c r="AO189" s="91" t="s">
        <v>642</v>
      </c>
      <c r="AP189" s="90">
        <v>8.3333333333333002</v>
      </c>
      <c r="AQ189" s="92" t="s">
        <v>102</v>
      </c>
      <c r="AR189" s="93" t="s">
        <v>102</v>
      </c>
      <c r="AS189" s="93" t="s">
        <v>102</v>
      </c>
      <c r="AT189" s="93" t="s">
        <v>102</v>
      </c>
      <c r="AU189" s="210" t="s">
        <v>644</v>
      </c>
      <c r="AV189" s="93" t="s">
        <v>185</v>
      </c>
      <c r="AW189" s="94" t="s">
        <v>102</v>
      </c>
      <c r="AX189" s="93" t="s">
        <v>183</v>
      </c>
      <c r="AY189" s="95" t="s">
        <v>111</v>
      </c>
      <c r="AZ189" s="93" t="s">
        <v>102</v>
      </c>
      <c r="BA189" s="93" t="s">
        <v>102</v>
      </c>
      <c r="BB189" s="93" t="s">
        <v>102</v>
      </c>
      <c r="BC189" s="93" t="s">
        <v>102</v>
      </c>
      <c r="BD189" s="96" t="s">
        <v>102</v>
      </c>
      <c r="BE189" s="90">
        <v>-83.6666666666667</v>
      </c>
      <c r="BF189" s="93" t="s">
        <v>102</v>
      </c>
      <c r="BG189" s="93" t="s">
        <v>102</v>
      </c>
      <c r="BH189" s="93" t="s">
        <v>102</v>
      </c>
      <c r="BI189" s="93" t="s">
        <v>102</v>
      </c>
      <c r="BJ189" s="210" t="s">
        <v>642</v>
      </c>
      <c r="BK189" s="93" t="s">
        <v>192</v>
      </c>
      <c r="BL189" s="97" t="s">
        <v>102</v>
      </c>
      <c r="BM189" s="93" t="s">
        <v>183</v>
      </c>
      <c r="BN189" s="93" t="s">
        <v>106</v>
      </c>
      <c r="BO189" s="93" t="s">
        <v>102</v>
      </c>
      <c r="BP189" s="98" t="s">
        <v>102</v>
      </c>
      <c r="BQ189" s="93" t="s">
        <v>102</v>
      </c>
      <c r="BR189" s="93" t="s">
        <v>102</v>
      </c>
      <c r="BS189" s="93" t="s">
        <v>102</v>
      </c>
      <c r="BT189" s="99" t="s">
        <v>591</v>
      </c>
      <c r="BU189" s="100" t="s">
        <v>10890</v>
      </c>
      <c r="BV189" s="101" t="s">
        <v>471</v>
      </c>
      <c r="BW189" s="136"/>
      <c r="BX189" s="103" t="s">
        <v>565</v>
      </c>
      <c r="BY189" s="104" t="s">
        <v>190</v>
      </c>
      <c r="BZ189" s="136"/>
      <c r="CA189" s="83" t="s">
        <v>599</v>
      </c>
      <c r="CB189" s="106" t="s">
        <v>647</v>
      </c>
      <c r="CC189" s="106" t="s">
        <v>7244</v>
      </c>
      <c r="CD189" s="107"/>
      <c r="CE189" s="108" t="s">
        <v>107</v>
      </c>
      <c r="CF189" s="108" t="s">
        <v>107</v>
      </c>
      <c r="CG189" s="109"/>
      <c r="CH189" s="110" t="s">
        <v>107</v>
      </c>
      <c r="CI189" s="111"/>
      <c r="CJ189" s="112">
        <v>6710</v>
      </c>
      <c r="CK189" s="113">
        <v>86</v>
      </c>
      <c r="CL189" s="114" t="s">
        <v>134</v>
      </c>
      <c r="CM189" s="114" t="s">
        <v>108</v>
      </c>
      <c r="CN189" s="114"/>
      <c r="CO189" s="115" t="s">
        <v>102</v>
      </c>
      <c r="CP189" s="115" t="s">
        <v>102</v>
      </c>
      <c r="CQ189" s="115" t="s">
        <v>102</v>
      </c>
      <c r="CR189" s="115" t="s">
        <v>102</v>
      </c>
      <c r="CS189" s="116"/>
      <c r="CT189" s="117" t="s">
        <v>109</v>
      </c>
      <c r="CU189" s="117" t="s">
        <v>109</v>
      </c>
      <c r="CV189" s="83">
        <v>185</v>
      </c>
      <c r="CW189" s="83" t="s">
        <v>108</v>
      </c>
      <c r="CX189" s="83">
        <v>185</v>
      </c>
      <c r="CY189" s="83" t="s">
        <v>108</v>
      </c>
      <c r="CZ189" s="83">
        <v>6513</v>
      </c>
      <c r="DA189" s="83" t="s">
        <v>419</v>
      </c>
      <c r="DB189" s="83" t="s">
        <v>130</v>
      </c>
      <c r="DC189" s="83" t="s">
        <v>499</v>
      </c>
      <c r="DD189" s="83">
        <v>1234</v>
      </c>
      <c r="DE189" s="83" t="s">
        <v>444</v>
      </c>
      <c r="DF189" s="83" t="s">
        <v>130</v>
      </c>
      <c r="DG189" s="83" t="s">
        <v>499</v>
      </c>
      <c r="DH189" s="83"/>
      <c r="DI189" s="83">
        <v>0</v>
      </c>
      <c r="DJ189" s="83">
        <v>1</v>
      </c>
      <c r="DK189" s="83">
        <v>0</v>
      </c>
      <c r="DL189" s="83">
        <v>0</v>
      </c>
      <c r="DM189" s="83">
        <v>0</v>
      </c>
      <c r="DN189" s="83">
        <v>0</v>
      </c>
      <c r="DO189" s="83">
        <v>0</v>
      </c>
      <c r="DP189" s="83">
        <v>0</v>
      </c>
      <c r="DQ189" s="83">
        <v>0</v>
      </c>
      <c r="DR189" s="83">
        <v>0</v>
      </c>
      <c r="DS189" s="83">
        <v>0</v>
      </c>
      <c r="DT189" s="83">
        <v>3</v>
      </c>
      <c r="DU189" s="83">
        <v>3</v>
      </c>
      <c r="DV189" s="83">
        <v>0</v>
      </c>
      <c r="DW189" s="83">
        <v>0</v>
      </c>
      <c r="DX189" s="83">
        <v>3</v>
      </c>
      <c r="DY189" s="85">
        <v>43831</v>
      </c>
      <c r="DZ189" s="83" t="s">
        <v>4236</v>
      </c>
      <c r="EA189" s="83" t="s">
        <v>102</v>
      </c>
      <c r="EB189" s="83" t="s">
        <v>482</v>
      </c>
      <c r="EC189" s="83">
        <v>185</v>
      </c>
      <c r="ED189" s="83" t="s">
        <v>483</v>
      </c>
      <c r="EE189" s="83">
        <v>1</v>
      </c>
      <c r="EF189" s="83">
        <v>0</v>
      </c>
      <c r="EG189" s="83">
        <v>0</v>
      </c>
      <c r="EH189" s="83" t="s">
        <v>109</v>
      </c>
      <c r="EI189" s="83" t="s">
        <v>108</v>
      </c>
      <c r="EJ189" s="83" t="s">
        <v>583</v>
      </c>
      <c r="EK189" s="83">
        <v>0</v>
      </c>
      <c r="EL189" s="83">
        <v>0</v>
      </c>
      <c r="EM189" s="83">
        <v>1</v>
      </c>
      <c r="EN189" s="83" t="s">
        <v>497</v>
      </c>
      <c r="EO189" s="83"/>
      <c r="EP189" s="83" t="s">
        <v>436</v>
      </c>
      <c r="EQ189" s="136">
        <v>1</v>
      </c>
      <c r="ER189" s="136">
        <v>1</v>
      </c>
      <c r="ES189" s="136">
        <v>1</v>
      </c>
      <c r="ET189" s="136">
        <v>1</v>
      </c>
      <c r="EU189" s="215" t="s">
        <v>269</v>
      </c>
      <c r="EV189" s="136">
        <v>1</v>
      </c>
      <c r="EW189" s="136">
        <v>1</v>
      </c>
      <c r="EX189" s="136">
        <v>1</v>
      </c>
      <c r="EY189" s="136">
        <v>1</v>
      </c>
      <c r="EZ189" s="136">
        <v>1</v>
      </c>
      <c r="FP189" s="215" t="s">
        <v>592</v>
      </c>
      <c r="FQ189" s="136" t="b">
        <v>1</v>
      </c>
      <c r="FR189" s="136" t="b">
        <v>1</v>
      </c>
      <c r="FS189" s="136" t="b">
        <v>1</v>
      </c>
      <c r="FT189" s="136" t="b">
        <v>1</v>
      </c>
      <c r="FX189" s="215" t="s">
        <v>269</v>
      </c>
    </row>
    <row r="190" spans="1:180" ht="60" customHeight="1" x14ac:dyDescent="0.55000000000000004">
      <c r="A190" s="83" t="s">
        <v>130</v>
      </c>
      <c r="B190" s="83" t="s">
        <v>98</v>
      </c>
      <c r="C190" s="136">
        <v>371747</v>
      </c>
      <c r="D190" s="207" t="s">
        <v>629</v>
      </c>
      <c r="E190" s="208" t="s">
        <v>634</v>
      </c>
      <c r="F190" s="83" t="s">
        <v>108</v>
      </c>
      <c r="G190" s="85">
        <v>26341</v>
      </c>
      <c r="H190" s="83" t="s">
        <v>102</v>
      </c>
      <c r="I190" s="85">
        <v>34633</v>
      </c>
      <c r="J190" s="83" t="s">
        <v>228</v>
      </c>
      <c r="K190" s="216">
        <v>344879368756</v>
      </c>
      <c r="L190" s="83" t="s">
        <v>191</v>
      </c>
      <c r="M190" s="85">
        <v>43642</v>
      </c>
      <c r="N190" s="83">
        <v>-231.666666666667</v>
      </c>
      <c r="O190" s="83" t="s">
        <v>193</v>
      </c>
      <c r="P190" s="83" t="s">
        <v>181</v>
      </c>
      <c r="Q190" s="208" t="s">
        <v>5788</v>
      </c>
      <c r="R190" s="83" t="s">
        <v>102</v>
      </c>
      <c r="S190" s="83" t="s">
        <v>102</v>
      </c>
      <c r="T190" s="83" t="s">
        <v>131</v>
      </c>
      <c r="U190" s="83" t="s">
        <v>9353</v>
      </c>
      <c r="V190" s="83" t="s">
        <v>104</v>
      </c>
      <c r="W190" s="83" t="s">
        <v>105</v>
      </c>
      <c r="X190" s="86" t="s">
        <v>5788</v>
      </c>
      <c r="Y190" s="87" t="s">
        <v>102</v>
      </c>
      <c r="Z190" s="87" t="s">
        <v>102</v>
      </c>
      <c r="AA190" s="87" t="s">
        <v>131</v>
      </c>
      <c r="AB190" s="87" t="s">
        <v>9353</v>
      </c>
      <c r="AC190" s="87" t="s">
        <v>104</v>
      </c>
      <c r="AD190" s="87" t="s">
        <v>105</v>
      </c>
      <c r="AE190" s="87" t="s">
        <v>106</v>
      </c>
      <c r="AF190" s="86" t="s">
        <v>5788</v>
      </c>
      <c r="AG190" s="87" t="s">
        <v>177</v>
      </c>
      <c r="AH190" s="87" t="s">
        <v>9353</v>
      </c>
      <c r="AI190" s="87" t="s">
        <v>104</v>
      </c>
      <c r="AJ190" s="87" t="s">
        <v>204</v>
      </c>
      <c r="AK190" s="88"/>
      <c r="AL190" s="83" t="s">
        <v>107</v>
      </c>
      <c r="AM190" s="89" t="s">
        <v>454</v>
      </c>
      <c r="AN190" s="90" t="s">
        <v>416</v>
      </c>
      <c r="AO190" s="91" t="s">
        <v>643</v>
      </c>
      <c r="AP190" s="90">
        <v>8.3333333333333002</v>
      </c>
      <c r="AQ190" s="92" t="s">
        <v>102</v>
      </c>
      <c r="AR190" s="93" t="s">
        <v>102</v>
      </c>
      <c r="AS190" s="93" t="s">
        <v>102</v>
      </c>
      <c r="AT190" s="93" t="s">
        <v>102</v>
      </c>
      <c r="AU190" s="210" t="s">
        <v>645</v>
      </c>
      <c r="AV190" s="93" t="s">
        <v>185</v>
      </c>
      <c r="AW190" s="94" t="s">
        <v>102</v>
      </c>
      <c r="AX190" s="93" t="s">
        <v>105</v>
      </c>
      <c r="AY190" s="95" t="s">
        <v>104</v>
      </c>
      <c r="AZ190" s="93" t="s">
        <v>102</v>
      </c>
      <c r="BA190" s="93" t="s">
        <v>102</v>
      </c>
      <c r="BB190" s="93" t="s">
        <v>102</v>
      </c>
      <c r="BC190" s="93" t="s">
        <v>102</v>
      </c>
      <c r="BD190" s="96" t="s">
        <v>102</v>
      </c>
      <c r="BE190" s="90">
        <v>-84.1666666666667</v>
      </c>
      <c r="BF190" s="93" t="s">
        <v>102</v>
      </c>
      <c r="BG190" s="93" t="s">
        <v>102</v>
      </c>
      <c r="BH190" s="93" t="s">
        <v>102</v>
      </c>
      <c r="BI190" s="93" t="s">
        <v>102</v>
      </c>
      <c r="BJ190" s="210" t="s">
        <v>643</v>
      </c>
      <c r="BK190" s="93" t="s">
        <v>196</v>
      </c>
      <c r="BL190" s="97" t="s">
        <v>102</v>
      </c>
      <c r="BM190" s="93" t="s">
        <v>105</v>
      </c>
      <c r="BN190" s="93" t="s">
        <v>596</v>
      </c>
      <c r="BO190" s="93" t="s">
        <v>102</v>
      </c>
      <c r="BP190" s="98" t="s">
        <v>102</v>
      </c>
      <c r="BQ190" s="93" t="s">
        <v>102</v>
      </c>
      <c r="BR190" s="93" t="s">
        <v>102</v>
      </c>
      <c r="BS190" s="93" t="s">
        <v>102</v>
      </c>
      <c r="BT190" s="99" t="s">
        <v>591</v>
      </c>
      <c r="BU190" s="100" t="s">
        <v>10891</v>
      </c>
      <c r="BV190" s="101" t="s">
        <v>471</v>
      </c>
      <c r="BW190" s="136"/>
      <c r="BX190" s="103" t="s">
        <v>565</v>
      </c>
      <c r="BY190" s="104" t="s">
        <v>190</v>
      </c>
      <c r="BZ190" s="136"/>
      <c r="CA190" s="83" t="s">
        <v>599</v>
      </c>
      <c r="CB190" s="106" t="s">
        <v>647</v>
      </c>
      <c r="CC190" s="106" t="s">
        <v>7256</v>
      </c>
      <c r="CD190" s="107"/>
      <c r="CE190" s="108" t="s">
        <v>107</v>
      </c>
      <c r="CF190" s="108" t="s">
        <v>107</v>
      </c>
      <c r="CG190" s="109"/>
      <c r="CH190" s="110" t="s">
        <v>107</v>
      </c>
      <c r="CI190" s="111"/>
      <c r="CJ190" s="112">
        <v>6710</v>
      </c>
      <c r="CK190" s="113">
        <v>86</v>
      </c>
      <c r="CL190" s="114" t="s">
        <v>134</v>
      </c>
      <c r="CM190" s="114" t="s">
        <v>108</v>
      </c>
      <c r="CN190" s="114"/>
      <c r="CO190" s="115" t="s">
        <v>102</v>
      </c>
      <c r="CP190" s="115" t="s">
        <v>102</v>
      </c>
      <c r="CQ190" s="115" t="s">
        <v>102</v>
      </c>
      <c r="CR190" s="115" t="s">
        <v>102</v>
      </c>
      <c r="CS190" s="116"/>
      <c r="CT190" s="117" t="s">
        <v>109</v>
      </c>
      <c r="CU190" s="117" t="s">
        <v>109</v>
      </c>
      <c r="CV190" s="83">
        <v>186</v>
      </c>
      <c r="CW190" s="83" t="s">
        <v>108</v>
      </c>
      <c r="CX190" s="83">
        <v>186</v>
      </c>
      <c r="CY190" s="83" t="s">
        <v>108</v>
      </c>
      <c r="CZ190" s="83">
        <v>6514</v>
      </c>
      <c r="DA190" s="83" t="s">
        <v>419</v>
      </c>
      <c r="DB190" s="83" t="s">
        <v>130</v>
      </c>
      <c r="DC190" s="83" t="s">
        <v>499</v>
      </c>
      <c r="DD190" s="83">
        <v>1235</v>
      </c>
      <c r="DE190" s="83" t="s">
        <v>444</v>
      </c>
      <c r="DF190" s="83" t="s">
        <v>130</v>
      </c>
      <c r="DG190" s="83" t="s">
        <v>499</v>
      </c>
      <c r="DH190" s="83"/>
      <c r="DI190" s="83">
        <v>0</v>
      </c>
      <c r="DJ190" s="83">
        <v>1</v>
      </c>
      <c r="DK190" s="83">
        <v>0</v>
      </c>
      <c r="DL190" s="83">
        <v>0</v>
      </c>
      <c r="DM190" s="83">
        <v>0</v>
      </c>
      <c r="DN190" s="83">
        <v>0</v>
      </c>
      <c r="DO190" s="83">
        <v>0</v>
      </c>
      <c r="DP190" s="83">
        <v>0</v>
      </c>
      <c r="DQ190" s="83">
        <v>0</v>
      </c>
      <c r="DR190" s="83">
        <v>0</v>
      </c>
      <c r="DS190" s="83">
        <v>0</v>
      </c>
      <c r="DT190" s="83">
        <v>3</v>
      </c>
      <c r="DU190" s="83">
        <v>3</v>
      </c>
      <c r="DV190" s="83">
        <v>0</v>
      </c>
      <c r="DW190" s="83">
        <v>0</v>
      </c>
      <c r="DX190" s="83">
        <v>3</v>
      </c>
      <c r="DY190" s="85">
        <v>43832</v>
      </c>
      <c r="DZ190" s="83" t="s">
        <v>4237</v>
      </c>
      <c r="EA190" s="83" t="s">
        <v>102</v>
      </c>
      <c r="EB190" s="83" t="s">
        <v>482</v>
      </c>
      <c r="EC190" s="83">
        <v>186</v>
      </c>
      <c r="ED190" s="83" t="s">
        <v>483</v>
      </c>
      <c r="EE190" s="83">
        <v>1</v>
      </c>
      <c r="EF190" s="83">
        <v>0</v>
      </c>
      <c r="EG190" s="83">
        <v>0</v>
      </c>
      <c r="EH190" s="83" t="s">
        <v>109</v>
      </c>
      <c r="EI190" s="83" t="s">
        <v>108</v>
      </c>
      <c r="EJ190" s="83" t="s">
        <v>583</v>
      </c>
      <c r="EK190" s="83">
        <v>0</v>
      </c>
      <c r="EL190" s="83">
        <v>0</v>
      </c>
      <c r="EM190" s="83">
        <v>1</v>
      </c>
      <c r="EN190" s="83" t="s">
        <v>497</v>
      </c>
      <c r="EO190" s="83"/>
      <c r="EP190" s="83" t="s">
        <v>436</v>
      </c>
      <c r="EQ190" s="136">
        <v>1</v>
      </c>
      <c r="ER190" s="136">
        <v>1</v>
      </c>
      <c r="ES190" s="136">
        <v>1</v>
      </c>
      <c r="ET190" s="136">
        <v>1</v>
      </c>
      <c r="EU190" s="215" t="s">
        <v>269</v>
      </c>
      <c r="EV190" s="136">
        <v>1</v>
      </c>
      <c r="EW190" s="136">
        <v>1</v>
      </c>
      <c r="EX190" s="136">
        <v>1</v>
      </c>
      <c r="EY190" s="136">
        <v>1</v>
      </c>
      <c r="EZ190" s="136">
        <v>1</v>
      </c>
      <c r="FP190" s="215" t="s">
        <v>592</v>
      </c>
      <c r="FQ190" s="136" t="b">
        <v>1</v>
      </c>
      <c r="FR190" s="136" t="b">
        <v>1</v>
      </c>
      <c r="FS190" s="136" t="b">
        <v>1</v>
      </c>
      <c r="FT190" s="136" t="b">
        <v>1</v>
      </c>
      <c r="FX190" s="215" t="s">
        <v>269</v>
      </c>
    </row>
    <row r="191" spans="1:180" ht="60" customHeight="1" x14ac:dyDescent="0.55000000000000004">
      <c r="A191" s="83" t="s">
        <v>130</v>
      </c>
      <c r="B191" s="83" t="s">
        <v>98</v>
      </c>
      <c r="C191" s="136">
        <v>929587</v>
      </c>
      <c r="D191" s="207" t="s">
        <v>627</v>
      </c>
      <c r="E191" s="208" t="s">
        <v>630</v>
      </c>
      <c r="F191" s="83" t="s">
        <v>108</v>
      </c>
      <c r="G191" s="85">
        <v>20621</v>
      </c>
      <c r="H191" s="83" t="s">
        <v>102</v>
      </c>
      <c r="I191" s="85">
        <v>39794</v>
      </c>
      <c r="J191" s="83" t="s">
        <v>228</v>
      </c>
      <c r="K191" s="216">
        <v>283478495726</v>
      </c>
      <c r="L191" s="83" t="s">
        <v>191</v>
      </c>
      <c r="M191" s="85">
        <v>43631</v>
      </c>
      <c r="N191" s="83">
        <v>-236.666666666667</v>
      </c>
      <c r="O191" s="83" t="s">
        <v>180</v>
      </c>
      <c r="P191" s="83" t="s">
        <v>181</v>
      </c>
      <c r="Q191" s="208" t="s">
        <v>5792</v>
      </c>
      <c r="R191" s="83" t="s">
        <v>102</v>
      </c>
      <c r="S191" s="83" t="s">
        <v>102</v>
      </c>
      <c r="T191" s="83" t="s">
        <v>199</v>
      </c>
      <c r="U191" s="83" t="s">
        <v>9354</v>
      </c>
      <c r="V191" s="83" t="s">
        <v>104</v>
      </c>
      <c r="W191" s="83" t="s">
        <v>105</v>
      </c>
      <c r="X191" s="86" t="s">
        <v>5792</v>
      </c>
      <c r="Y191" s="87" t="s">
        <v>102</v>
      </c>
      <c r="Z191" s="87" t="s">
        <v>102</v>
      </c>
      <c r="AA191" s="87" t="s">
        <v>199</v>
      </c>
      <c r="AB191" s="87" t="s">
        <v>9354</v>
      </c>
      <c r="AC191" s="87" t="s">
        <v>104</v>
      </c>
      <c r="AD191" s="87" t="s">
        <v>105</v>
      </c>
      <c r="AE191" s="87" t="s">
        <v>106</v>
      </c>
      <c r="AF191" s="86" t="s">
        <v>5792</v>
      </c>
      <c r="AG191" s="87" t="s">
        <v>489</v>
      </c>
      <c r="AH191" s="87" t="s">
        <v>9355</v>
      </c>
      <c r="AI191" s="87" t="s">
        <v>104</v>
      </c>
      <c r="AJ191" s="87" t="s">
        <v>204</v>
      </c>
      <c r="AK191" s="88"/>
      <c r="AL191" s="83" t="s">
        <v>107</v>
      </c>
      <c r="AM191" s="89" t="s">
        <v>454</v>
      </c>
      <c r="AN191" s="90" t="s">
        <v>416</v>
      </c>
      <c r="AO191" s="91" t="s">
        <v>641</v>
      </c>
      <c r="AP191" s="90">
        <v>8.3333333333333002</v>
      </c>
      <c r="AQ191" s="92" t="s">
        <v>211</v>
      </c>
      <c r="AR191" s="93" t="s">
        <v>102</v>
      </c>
      <c r="AS191" s="93" t="s">
        <v>102</v>
      </c>
      <c r="AT191" s="93" t="s">
        <v>102</v>
      </c>
      <c r="AU191" s="210" t="s">
        <v>641</v>
      </c>
      <c r="AV191" s="93" t="s">
        <v>192</v>
      </c>
      <c r="AW191" s="94" t="s">
        <v>102</v>
      </c>
      <c r="AX191" s="93" t="s">
        <v>105</v>
      </c>
      <c r="AY191" s="95" t="s">
        <v>188</v>
      </c>
      <c r="AZ191" s="93" t="s">
        <v>102</v>
      </c>
      <c r="BA191" s="93" t="s">
        <v>9356</v>
      </c>
      <c r="BB191" s="93" t="s">
        <v>102</v>
      </c>
      <c r="BC191" s="93" t="s">
        <v>102</v>
      </c>
      <c r="BD191" s="96" t="s">
        <v>102</v>
      </c>
      <c r="BE191" s="90">
        <v>-84.6666666666667</v>
      </c>
      <c r="BF191" s="93" t="s">
        <v>211</v>
      </c>
      <c r="BG191" s="93" t="s">
        <v>102</v>
      </c>
      <c r="BH191" s="93" t="s">
        <v>102</v>
      </c>
      <c r="BI191" s="93" t="s">
        <v>102</v>
      </c>
      <c r="BJ191" s="210" t="s">
        <v>646</v>
      </c>
      <c r="BK191" s="93" t="s">
        <v>182</v>
      </c>
      <c r="BL191" s="97" t="s">
        <v>102</v>
      </c>
      <c r="BM191" s="93" t="s">
        <v>105</v>
      </c>
      <c r="BN191" s="93" t="s">
        <v>104</v>
      </c>
      <c r="BO191" s="93" t="s">
        <v>102</v>
      </c>
      <c r="BP191" s="98">
        <v>20180269</v>
      </c>
      <c r="BQ191" s="93" t="s">
        <v>102</v>
      </c>
      <c r="BR191" s="93" t="s">
        <v>102</v>
      </c>
      <c r="BS191" s="93" t="s">
        <v>102</v>
      </c>
      <c r="BT191" s="99" t="s">
        <v>591</v>
      </c>
      <c r="BU191" s="100" t="s">
        <v>10892</v>
      </c>
      <c r="BV191" s="101" t="s">
        <v>471</v>
      </c>
      <c r="BW191" s="136"/>
      <c r="BX191" s="103" t="s">
        <v>565</v>
      </c>
      <c r="BY191" s="104" t="s">
        <v>190</v>
      </c>
      <c r="BZ191" s="136"/>
      <c r="CA191" s="83" t="s">
        <v>599</v>
      </c>
      <c r="CB191" s="106" t="s">
        <v>647</v>
      </c>
      <c r="CC191" s="106" t="s">
        <v>7268</v>
      </c>
      <c r="CD191" s="107"/>
      <c r="CE191" s="108" t="s">
        <v>107</v>
      </c>
      <c r="CF191" s="108" t="s">
        <v>107</v>
      </c>
      <c r="CG191" s="109"/>
      <c r="CH191" s="110" t="s">
        <v>107</v>
      </c>
      <c r="CI191" s="111"/>
      <c r="CJ191" s="112">
        <v>6710</v>
      </c>
      <c r="CK191" s="113">
        <v>86</v>
      </c>
      <c r="CL191" s="114" t="s">
        <v>134</v>
      </c>
      <c r="CM191" s="114" t="s">
        <v>108</v>
      </c>
      <c r="CN191" s="114"/>
      <c r="CO191" s="115" t="s">
        <v>102</v>
      </c>
      <c r="CP191" s="115" t="s">
        <v>102</v>
      </c>
      <c r="CQ191" s="115" t="s">
        <v>102</v>
      </c>
      <c r="CR191" s="115" t="s">
        <v>102</v>
      </c>
      <c r="CS191" s="116"/>
      <c r="CT191" s="117" t="s">
        <v>109</v>
      </c>
      <c r="CU191" s="117" t="s">
        <v>109</v>
      </c>
      <c r="CV191" s="83">
        <v>187</v>
      </c>
      <c r="CW191" s="83" t="s">
        <v>108</v>
      </c>
      <c r="CX191" s="83">
        <v>187</v>
      </c>
      <c r="CY191" s="83" t="s">
        <v>108</v>
      </c>
      <c r="CZ191" s="83">
        <v>6515</v>
      </c>
      <c r="DA191" s="83" t="s">
        <v>419</v>
      </c>
      <c r="DB191" s="83" t="s">
        <v>130</v>
      </c>
      <c r="DC191" s="83" t="s">
        <v>499</v>
      </c>
      <c r="DD191" s="83">
        <v>1236</v>
      </c>
      <c r="DE191" s="83" t="s">
        <v>444</v>
      </c>
      <c r="DF191" s="83" t="s">
        <v>130</v>
      </c>
      <c r="DG191" s="83" t="s">
        <v>499</v>
      </c>
      <c r="DH191" s="83"/>
      <c r="DI191" s="83">
        <v>0</v>
      </c>
      <c r="DJ191" s="83">
        <v>1</v>
      </c>
      <c r="DK191" s="83">
        <v>0</v>
      </c>
      <c r="DL191" s="83">
        <v>0</v>
      </c>
      <c r="DM191" s="83">
        <v>0</v>
      </c>
      <c r="DN191" s="83">
        <v>0</v>
      </c>
      <c r="DO191" s="83">
        <v>0</v>
      </c>
      <c r="DP191" s="83">
        <v>0</v>
      </c>
      <c r="DQ191" s="83">
        <v>0</v>
      </c>
      <c r="DR191" s="83">
        <v>0</v>
      </c>
      <c r="DS191" s="83">
        <v>0</v>
      </c>
      <c r="DT191" s="83">
        <v>3</v>
      </c>
      <c r="DU191" s="83">
        <v>3</v>
      </c>
      <c r="DV191" s="83">
        <v>0</v>
      </c>
      <c r="DW191" s="83">
        <v>0</v>
      </c>
      <c r="DX191" s="83">
        <v>3</v>
      </c>
      <c r="DY191" s="85">
        <v>43833</v>
      </c>
      <c r="DZ191" s="83" t="s">
        <v>4238</v>
      </c>
      <c r="EA191" s="83" t="s">
        <v>102</v>
      </c>
      <c r="EB191" s="83" t="s">
        <v>482</v>
      </c>
      <c r="EC191" s="83">
        <v>187</v>
      </c>
      <c r="ED191" s="83" t="s">
        <v>483</v>
      </c>
      <c r="EE191" s="83">
        <v>1</v>
      </c>
      <c r="EF191" s="83">
        <v>0</v>
      </c>
      <c r="EG191" s="83">
        <v>0</v>
      </c>
      <c r="EH191" s="83" t="s">
        <v>109</v>
      </c>
      <c r="EI191" s="83" t="s">
        <v>108</v>
      </c>
      <c r="EJ191" s="83" t="s">
        <v>583</v>
      </c>
      <c r="EK191" s="83">
        <v>0</v>
      </c>
      <c r="EL191" s="83">
        <v>0</v>
      </c>
      <c r="EM191" s="83">
        <v>1</v>
      </c>
      <c r="EN191" s="83" t="s">
        <v>497</v>
      </c>
      <c r="EO191" s="83"/>
      <c r="EP191" s="83" t="s">
        <v>436</v>
      </c>
      <c r="EQ191" s="136">
        <v>1</v>
      </c>
      <c r="ER191" s="136">
        <v>1</v>
      </c>
      <c r="ES191" s="136">
        <v>1</v>
      </c>
      <c r="ET191" s="136">
        <v>1</v>
      </c>
      <c r="EU191" s="215" t="s">
        <v>269</v>
      </c>
      <c r="EV191" s="136">
        <v>1</v>
      </c>
      <c r="EW191" s="136">
        <v>1</v>
      </c>
      <c r="EX191" s="136">
        <v>1</v>
      </c>
      <c r="EY191" s="136">
        <v>1</v>
      </c>
      <c r="EZ191" s="136">
        <v>1</v>
      </c>
      <c r="FP191" s="215" t="s">
        <v>592</v>
      </c>
      <c r="FQ191" s="136" t="b">
        <v>1</v>
      </c>
      <c r="FR191" s="136" t="b">
        <v>1</v>
      </c>
      <c r="FS191" s="136" t="b">
        <v>1</v>
      </c>
      <c r="FT191" s="136" t="b">
        <v>1</v>
      </c>
      <c r="FX191" s="215" t="s">
        <v>269</v>
      </c>
    </row>
    <row r="192" spans="1:180" ht="60" customHeight="1" x14ac:dyDescent="0.55000000000000004">
      <c r="A192" s="83" t="s">
        <v>130</v>
      </c>
      <c r="B192" s="83" t="s">
        <v>98</v>
      </c>
      <c r="C192" s="136">
        <v>819365</v>
      </c>
      <c r="D192" s="207" t="s">
        <v>628</v>
      </c>
      <c r="E192" s="208" t="s">
        <v>633</v>
      </c>
      <c r="F192" s="83" t="s">
        <v>108</v>
      </c>
      <c r="G192" s="85">
        <v>22744</v>
      </c>
      <c r="H192" s="83" t="s">
        <v>102</v>
      </c>
      <c r="I192" s="85">
        <v>39772</v>
      </c>
      <c r="J192" s="83" t="s">
        <v>228</v>
      </c>
      <c r="K192" s="216">
        <v>794591049955</v>
      </c>
      <c r="L192" s="83" t="s">
        <v>191</v>
      </c>
      <c r="M192" s="85">
        <v>43619</v>
      </c>
      <c r="N192" s="83">
        <v>-241.666666666667</v>
      </c>
      <c r="O192" s="83" t="s">
        <v>193</v>
      </c>
      <c r="P192" s="83" t="s">
        <v>181</v>
      </c>
      <c r="Q192" s="208" t="s">
        <v>5796</v>
      </c>
      <c r="R192" s="83" t="s">
        <v>102</v>
      </c>
      <c r="S192" s="83" t="s">
        <v>102</v>
      </c>
      <c r="T192" s="83" t="s">
        <v>133</v>
      </c>
      <c r="U192" s="83" t="s">
        <v>9357</v>
      </c>
      <c r="V192" s="83" t="s">
        <v>111</v>
      </c>
      <c r="W192" s="83" t="s">
        <v>105</v>
      </c>
      <c r="X192" s="86" t="s">
        <v>5796</v>
      </c>
      <c r="Y192" s="87" t="s">
        <v>102</v>
      </c>
      <c r="Z192" s="87" t="s">
        <v>102</v>
      </c>
      <c r="AA192" s="87" t="s">
        <v>133</v>
      </c>
      <c r="AB192" s="87" t="s">
        <v>9357</v>
      </c>
      <c r="AC192" s="87" t="s">
        <v>111</v>
      </c>
      <c r="AD192" s="87" t="s">
        <v>105</v>
      </c>
      <c r="AE192" s="87" t="s">
        <v>106</v>
      </c>
      <c r="AF192" s="86" t="s">
        <v>5796</v>
      </c>
      <c r="AG192" s="87" t="s">
        <v>486</v>
      </c>
      <c r="AH192" s="87" t="s">
        <v>9357</v>
      </c>
      <c r="AI192" s="87" t="s">
        <v>111</v>
      </c>
      <c r="AJ192" s="87" t="s">
        <v>204</v>
      </c>
      <c r="AK192" s="88"/>
      <c r="AL192" s="83" t="s">
        <v>107</v>
      </c>
      <c r="AM192" s="89" t="s">
        <v>454</v>
      </c>
      <c r="AN192" s="90" t="s">
        <v>416</v>
      </c>
      <c r="AO192" s="91" t="s">
        <v>642</v>
      </c>
      <c r="AP192" s="90">
        <v>8.3333333333333002</v>
      </c>
      <c r="AQ192" s="92" t="s">
        <v>102</v>
      </c>
      <c r="AR192" s="93" t="s">
        <v>102</v>
      </c>
      <c r="AS192" s="93" t="s">
        <v>102</v>
      </c>
      <c r="AT192" s="93" t="s">
        <v>102</v>
      </c>
      <c r="AU192" s="210" t="s">
        <v>644</v>
      </c>
      <c r="AV192" s="93" t="s">
        <v>185</v>
      </c>
      <c r="AW192" s="94" t="s">
        <v>102</v>
      </c>
      <c r="AX192" s="93" t="s">
        <v>183</v>
      </c>
      <c r="AY192" s="95" t="s">
        <v>111</v>
      </c>
      <c r="AZ192" s="93" t="s">
        <v>102</v>
      </c>
      <c r="BA192" s="93" t="s">
        <v>102</v>
      </c>
      <c r="BB192" s="93" t="s">
        <v>102</v>
      </c>
      <c r="BC192" s="93" t="s">
        <v>102</v>
      </c>
      <c r="BD192" s="96" t="s">
        <v>102</v>
      </c>
      <c r="BE192" s="90">
        <v>-85.1666666666667</v>
      </c>
      <c r="BF192" s="93" t="s">
        <v>102</v>
      </c>
      <c r="BG192" s="93" t="s">
        <v>102</v>
      </c>
      <c r="BH192" s="93" t="s">
        <v>102</v>
      </c>
      <c r="BI192" s="93" t="s">
        <v>102</v>
      </c>
      <c r="BJ192" s="210" t="s">
        <v>642</v>
      </c>
      <c r="BK192" s="93" t="s">
        <v>192</v>
      </c>
      <c r="BL192" s="97" t="s">
        <v>102</v>
      </c>
      <c r="BM192" s="93" t="s">
        <v>183</v>
      </c>
      <c r="BN192" s="93" t="s">
        <v>106</v>
      </c>
      <c r="BO192" s="93" t="s">
        <v>102</v>
      </c>
      <c r="BP192" s="98" t="s">
        <v>102</v>
      </c>
      <c r="BQ192" s="93" t="s">
        <v>102</v>
      </c>
      <c r="BR192" s="93" t="s">
        <v>102</v>
      </c>
      <c r="BS192" s="93" t="s">
        <v>102</v>
      </c>
      <c r="BT192" s="99" t="s">
        <v>591</v>
      </c>
      <c r="BU192" s="100" t="s">
        <v>10893</v>
      </c>
      <c r="BV192" s="101" t="s">
        <v>471</v>
      </c>
      <c r="BW192" s="136"/>
      <c r="BX192" s="103" t="s">
        <v>565</v>
      </c>
      <c r="BY192" s="104" t="s">
        <v>190</v>
      </c>
      <c r="BZ192" s="136"/>
      <c r="CA192" s="83" t="s">
        <v>599</v>
      </c>
      <c r="CB192" s="106" t="s">
        <v>647</v>
      </c>
      <c r="CC192" s="106" t="s">
        <v>7280</v>
      </c>
      <c r="CD192" s="107"/>
      <c r="CE192" s="108" t="s">
        <v>107</v>
      </c>
      <c r="CF192" s="108" t="s">
        <v>107</v>
      </c>
      <c r="CG192" s="109"/>
      <c r="CH192" s="110" t="s">
        <v>107</v>
      </c>
      <c r="CI192" s="111"/>
      <c r="CJ192" s="112">
        <v>6710</v>
      </c>
      <c r="CK192" s="113">
        <v>86</v>
      </c>
      <c r="CL192" s="114" t="s">
        <v>134</v>
      </c>
      <c r="CM192" s="114" t="s">
        <v>108</v>
      </c>
      <c r="CN192" s="114"/>
      <c r="CO192" s="115" t="s">
        <v>102</v>
      </c>
      <c r="CP192" s="115" t="s">
        <v>102</v>
      </c>
      <c r="CQ192" s="115" t="s">
        <v>102</v>
      </c>
      <c r="CR192" s="115" t="s">
        <v>102</v>
      </c>
      <c r="CS192" s="116"/>
      <c r="CT192" s="117" t="s">
        <v>109</v>
      </c>
      <c r="CU192" s="117" t="s">
        <v>109</v>
      </c>
      <c r="CV192" s="83">
        <v>188</v>
      </c>
      <c r="CW192" s="83" t="s">
        <v>108</v>
      </c>
      <c r="CX192" s="83">
        <v>188</v>
      </c>
      <c r="CY192" s="83" t="s">
        <v>108</v>
      </c>
      <c r="CZ192" s="83">
        <v>6516</v>
      </c>
      <c r="DA192" s="83" t="s">
        <v>419</v>
      </c>
      <c r="DB192" s="83" t="s">
        <v>130</v>
      </c>
      <c r="DC192" s="83" t="s">
        <v>499</v>
      </c>
      <c r="DD192" s="83">
        <v>1237</v>
      </c>
      <c r="DE192" s="83" t="s">
        <v>444</v>
      </c>
      <c r="DF192" s="83" t="s">
        <v>130</v>
      </c>
      <c r="DG192" s="83" t="s">
        <v>499</v>
      </c>
      <c r="DH192" s="83"/>
      <c r="DI192" s="83">
        <v>0</v>
      </c>
      <c r="DJ192" s="83">
        <v>1</v>
      </c>
      <c r="DK192" s="83">
        <v>0</v>
      </c>
      <c r="DL192" s="83">
        <v>0</v>
      </c>
      <c r="DM192" s="83">
        <v>0</v>
      </c>
      <c r="DN192" s="83">
        <v>0</v>
      </c>
      <c r="DO192" s="83">
        <v>0</v>
      </c>
      <c r="DP192" s="83">
        <v>0</v>
      </c>
      <c r="DQ192" s="83">
        <v>0</v>
      </c>
      <c r="DR192" s="83">
        <v>0</v>
      </c>
      <c r="DS192" s="83">
        <v>0</v>
      </c>
      <c r="DT192" s="83">
        <v>3</v>
      </c>
      <c r="DU192" s="83">
        <v>3</v>
      </c>
      <c r="DV192" s="83">
        <v>0</v>
      </c>
      <c r="DW192" s="83">
        <v>0</v>
      </c>
      <c r="DX192" s="83">
        <v>3</v>
      </c>
      <c r="DY192" s="85">
        <v>43834</v>
      </c>
      <c r="DZ192" s="83" t="s">
        <v>4239</v>
      </c>
      <c r="EA192" s="83" t="s">
        <v>102</v>
      </c>
      <c r="EB192" s="83" t="s">
        <v>482</v>
      </c>
      <c r="EC192" s="83">
        <v>188</v>
      </c>
      <c r="ED192" s="83" t="s">
        <v>483</v>
      </c>
      <c r="EE192" s="83">
        <v>1</v>
      </c>
      <c r="EF192" s="83">
        <v>0</v>
      </c>
      <c r="EG192" s="83">
        <v>0</v>
      </c>
      <c r="EH192" s="83" t="s">
        <v>109</v>
      </c>
      <c r="EI192" s="83" t="s">
        <v>108</v>
      </c>
      <c r="EJ192" s="83" t="s">
        <v>583</v>
      </c>
      <c r="EK192" s="83">
        <v>0</v>
      </c>
      <c r="EL192" s="83">
        <v>0</v>
      </c>
      <c r="EM192" s="83">
        <v>1</v>
      </c>
      <c r="EN192" s="83" t="s">
        <v>497</v>
      </c>
      <c r="EO192" s="83"/>
      <c r="EP192" s="83" t="s">
        <v>436</v>
      </c>
      <c r="EQ192" s="136">
        <v>1</v>
      </c>
      <c r="ER192" s="136">
        <v>1</v>
      </c>
      <c r="ES192" s="136">
        <v>1</v>
      </c>
      <c r="ET192" s="136">
        <v>1</v>
      </c>
      <c r="EU192" s="215" t="s">
        <v>269</v>
      </c>
      <c r="EV192" s="136">
        <v>1</v>
      </c>
      <c r="EW192" s="136">
        <v>1</v>
      </c>
      <c r="EX192" s="136">
        <v>1</v>
      </c>
      <c r="EY192" s="136">
        <v>1</v>
      </c>
      <c r="EZ192" s="136">
        <v>1</v>
      </c>
      <c r="FP192" s="215" t="s">
        <v>592</v>
      </c>
      <c r="FQ192" s="136" t="b">
        <v>1</v>
      </c>
      <c r="FR192" s="136" t="b">
        <v>1</v>
      </c>
      <c r="FS192" s="136" t="b">
        <v>1</v>
      </c>
      <c r="FT192" s="136" t="b">
        <v>1</v>
      </c>
      <c r="FX192" s="215" t="s">
        <v>269</v>
      </c>
    </row>
    <row r="193" spans="1:180" ht="60" customHeight="1" x14ac:dyDescent="0.55000000000000004">
      <c r="A193" s="83" t="s">
        <v>130</v>
      </c>
      <c r="B193" s="83" t="s">
        <v>98</v>
      </c>
      <c r="C193" s="136">
        <v>665001</v>
      </c>
      <c r="D193" s="207" t="s">
        <v>629</v>
      </c>
      <c r="E193" s="208" t="s">
        <v>634</v>
      </c>
      <c r="F193" s="83" t="s">
        <v>108</v>
      </c>
      <c r="G193" s="85">
        <v>26341</v>
      </c>
      <c r="H193" s="83" t="s">
        <v>102</v>
      </c>
      <c r="I193" s="85">
        <v>34633</v>
      </c>
      <c r="J193" s="83" t="s">
        <v>228</v>
      </c>
      <c r="K193" s="216">
        <v>980121980205</v>
      </c>
      <c r="L193" s="83" t="s">
        <v>191</v>
      </c>
      <c r="M193" s="85">
        <v>43642</v>
      </c>
      <c r="N193" s="83">
        <v>-246.666666666667</v>
      </c>
      <c r="O193" s="83" t="s">
        <v>193</v>
      </c>
      <c r="P193" s="83" t="s">
        <v>181</v>
      </c>
      <c r="Q193" s="208" t="s">
        <v>5800</v>
      </c>
      <c r="R193" s="83" t="s">
        <v>102</v>
      </c>
      <c r="S193" s="83" t="s">
        <v>102</v>
      </c>
      <c r="T193" s="83" t="s">
        <v>131</v>
      </c>
      <c r="U193" s="83" t="s">
        <v>9358</v>
      </c>
      <c r="V193" s="83" t="s">
        <v>104</v>
      </c>
      <c r="W193" s="83" t="s">
        <v>105</v>
      </c>
      <c r="X193" s="86" t="s">
        <v>5800</v>
      </c>
      <c r="Y193" s="87" t="s">
        <v>102</v>
      </c>
      <c r="Z193" s="87" t="s">
        <v>102</v>
      </c>
      <c r="AA193" s="87" t="s">
        <v>131</v>
      </c>
      <c r="AB193" s="87" t="s">
        <v>9358</v>
      </c>
      <c r="AC193" s="87" t="s">
        <v>104</v>
      </c>
      <c r="AD193" s="87" t="s">
        <v>105</v>
      </c>
      <c r="AE193" s="87" t="s">
        <v>106</v>
      </c>
      <c r="AF193" s="86" t="s">
        <v>5800</v>
      </c>
      <c r="AG193" s="87" t="s">
        <v>177</v>
      </c>
      <c r="AH193" s="87" t="s">
        <v>9358</v>
      </c>
      <c r="AI193" s="87" t="s">
        <v>104</v>
      </c>
      <c r="AJ193" s="87" t="s">
        <v>204</v>
      </c>
      <c r="AK193" s="88"/>
      <c r="AL193" s="83" t="s">
        <v>107</v>
      </c>
      <c r="AM193" s="89" t="s">
        <v>454</v>
      </c>
      <c r="AN193" s="90" t="s">
        <v>416</v>
      </c>
      <c r="AO193" s="91" t="s">
        <v>643</v>
      </c>
      <c r="AP193" s="90">
        <v>8.3333333333333002</v>
      </c>
      <c r="AQ193" s="92" t="s">
        <v>102</v>
      </c>
      <c r="AR193" s="93" t="s">
        <v>102</v>
      </c>
      <c r="AS193" s="93" t="s">
        <v>102</v>
      </c>
      <c r="AT193" s="93" t="s">
        <v>102</v>
      </c>
      <c r="AU193" s="210" t="s">
        <v>645</v>
      </c>
      <c r="AV193" s="93" t="s">
        <v>185</v>
      </c>
      <c r="AW193" s="94" t="s">
        <v>102</v>
      </c>
      <c r="AX193" s="93" t="s">
        <v>105</v>
      </c>
      <c r="AY193" s="95" t="s">
        <v>104</v>
      </c>
      <c r="AZ193" s="93" t="s">
        <v>102</v>
      </c>
      <c r="BA193" s="93" t="s">
        <v>102</v>
      </c>
      <c r="BB193" s="93" t="s">
        <v>102</v>
      </c>
      <c r="BC193" s="93" t="s">
        <v>102</v>
      </c>
      <c r="BD193" s="96" t="s">
        <v>102</v>
      </c>
      <c r="BE193" s="90">
        <v>-85.6666666666667</v>
      </c>
      <c r="BF193" s="93" t="s">
        <v>102</v>
      </c>
      <c r="BG193" s="93" t="s">
        <v>102</v>
      </c>
      <c r="BH193" s="93" t="s">
        <v>102</v>
      </c>
      <c r="BI193" s="93" t="s">
        <v>102</v>
      </c>
      <c r="BJ193" s="210" t="s">
        <v>643</v>
      </c>
      <c r="BK193" s="93" t="s">
        <v>196</v>
      </c>
      <c r="BL193" s="97" t="s">
        <v>102</v>
      </c>
      <c r="BM193" s="93" t="s">
        <v>105</v>
      </c>
      <c r="BN193" s="93" t="s">
        <v>596</v>
      </c>
      <c r="BO193" s="93" t="s">
        <v>102</v>
      </c>
      <c r="BP193" s="98" t="s">
        <v>102</v>
      </c>
      <c r="BQ193" s="93" t="s">
        <v>102</v>
      </c>
      <c r="BR193" s="93" t="s">
        <v>102</v>
      </c>
      <c r="BS193" s="93" t="s">
        <v>102</v>
      </c>
      <c r="BT193" s="99" t="s">
        <v>591</v>
      </c>
      <c r="BU193" s="100" t="s">
        <v>10894</v>
      </c>
      <c r="BV193" s="101" t="s">
        <v>471</v>
      </c>
      <c r="BW193" s="136"/>
      <c r="BX193" s="103" t="s">
        <v>565</v>
      </c>
      <c r="BY193" s="104" t="s">
        <v>190</v>
      </c>
      <c r="BZ193" s="136"/>
      <c r="CA193" s="83" t="s">
        <v>599</v>
      </c>
      <c r="CB193" s="106" t="s">
        <v>647</v>
      </c>
      <c r="CC193" s="106" t="s">
        <v>7292</v>
      </c>
      <c r="CD193" s="107"/>
      <c r="CE193" s="108" t="s">
        <v>107</v>
      </c>
      <c r="CF193" s="108" t="s">
        <v>107</v>
      </c>
      <c r="CG193" s="109"/>
      <c r="CH193" s="110" t="s">
        <v>107</v>
      </c>
      <c r="CI193" s="111"/>
      <c r="CJ193" s="112">
        <v>6710</v>
      </c>
      <c r="CK193" s="113">
        <v>86</v>
      </c>
      <c r="CL193" s="114" t="s">
        <v>134</v>
      </c>
      <c r="CM193" s="114" t="s">
        <v>108</v>
      </c>
      <c r="CN193" s="114"/>
      <c r="CO193" s="115" t="s">
        <v>102</v>
      </c>
      <c r="CP193" s="115" t="s">
        <v>102</v>
      </c>
      <c r="CQ193" s="115" t="s">
        <v>102</v>
      </c>
      <c r="CR193" s="115" t="s">
        <v>102</v>
      </c>
      <c r="CS193" s="116"/>
      <c r="CT193" s="117" t="s">
        <v>109</v>
      </c>
      <c r="CU193" s="117" t="s">
        <v>109</v>
      </c>
      <c r="CV193" s="83">
        <v>189</v>
      </c>
      <c r="CW193" s="83" t="s">
        <v>108</v>
      </c>
      <c r="CX193" s="83">
        <v>189</v>
      </c>
      <c r="CY193" s="83" t="s">
        <v>108</v>
      </c>
      <c r="CZ193" s="83">
        <v>6517</v>
      </c>
      <c r="DA193" s="83" t="s">
        <v>419</v>
      </c>
      <c r="DB193" s="83" t="s">
        <v>130</v>
      </c>
      <c r="DC193" s="83" t="s">
        <v>499</v>
      </c>
      <c r="DD193" s="83">
        <v>1238</v>
      </c>
      <c r="DE193" s="83" t="s">
        <v>444</v>
      </c>
      <c r="DF193" s="83" t="s">
        <v>130</v>
      </c>
      <c r="DG193" s="83" t="s">
        <v>499</v>
      </c>
      <c r="DH193" s="83"/>
      <c r="DI193" s="83">
        <v>0</v>
      </c>
      <c r="DJ193" s="83">
        <v>1</v>
      </c>
      <c r="DK193" s="83">
        <v>0</v>
      </c>
      <c r="DL193" s="83">
        <v>0</v>
      </c>
      <c r="DM193" s="83">
        <v>0</v>
      </c>
      <c r="DN193" s="83">
        <v>0</v>
      </c>
      <c r="DO193" s="83">
        <v>0</v>
      </c>
      <c r="DP193" s="83">
        <v>0</v>
      </c>
      <c r="DQ193" s="83">
        <v>0</v>
      </c>
      <c r="DR193" s="83">
        <v>0</v>
      </c>
      <c r="DS193" s="83">
        <v>0</v>
      </c>
      <c r="DT193" s="83">
        <v>3</v>
      </c>
      <c r="DU193" s="83">
        <v>3</v>
      </c>
      <c r="DV193" s="83">
        <v>0</v>
      </c>
      <c r="DW193" s="83">
        <v>0</v>
      </c>
      <c r="DX193" s="83">
        <v>3</v>
      </c>
      <c r="DY193" s="85">
        <v>43835</v>
      </c>
      <c r="DZ193" s="83" t="s">
        <v>4240</v>
      </c>
      <c r="EA193" s="83" t="s">
        <v>102</v>
      </c>
      <c r="EB193" s="83" t="s">
        <v>482</v>
      </c>
      <c r="EC193" s="83">
        <v>189</v>
      </c>
      <c r="ED193" s="83" t="s">
        <v>483</v>
      </c>
      <c r="EE193" s="83">
        <v>1</v>
      </c>
      <c r="EF193" s="83">
        <v>0</v>
      </c>
      <c r="EG193" s="83">
        <v>0</v>
      </c>
      <c r="EH193" s="83" t="s">
        <v>109</v>
      </c>
      <c r="EI193" s="83" t="s">
        <v>108</v>
      </c>
      <c r="EJ193" s="83" t="s">
        <v>583</v>
      </c>
      <c r="EK193" s="83">
        <v>0</v>
      </c>
      <c r="EL193" s="83">
        <v>0</v>
      </c>
      <c r="EM193" s="83">
        <v>1</v>
      </c>
      <c r="EN193" s="83" t="s">
        <v>497</v>
      </c>
      <c r="EO193" s="83"/>
      <c r="EP193" s="83" t="s">
        <v>436</v>
      </c>
      <c r="EQ193" s="136">
        <v>1</v>
      </c>
      <c r="ER193" s="136">
        <v>1</v>
      </c>
      <c r="ES193" s="136">
        <v>1</v>
      </c>
      <c r="ET193" s="136">
        <v>1</v>
      </c>
      <c r="EU193" s="215" t="s">
        <v>269</v>
      </c>
      <c r="EV193" s="136">
        <v>1</v>
      </c>
      <c r="EW193" s="136">
        <v>1</v>
      </c>
      <c r="EX193" s="136">
        <v>1</v>
      </c>
      <c r="EY193" s="136">
        <v>1</v>
      </c>
      <c r="EZ193" s="136">
        <v>1</v>
      </c>
      <c r="FP193" s="215" t="s">
        <v>592</v>
      </c>
      <c r="FQ193" s="136" t="b">
        <v>1</v>
      </c>
      <c r="FR193" s="136" t="b">
        <v>1</v>
      </c>
      <c r="FS193" s="136" t="b">
        <v>1</v>
      </c>
      <c r="FT193" s="136" t="b">
        <v>1</v>
      </c>
      <c r="FX193" s="215" t="s">
        <v>269</v>
      </c>
    </row>
    <row r="194" spans="1:180" ht="60" customHeight="1" x14ac:dyDescent="0.55000000000000004">
      <c r="A194" s="83" t="s">
        <v>130</v>
      </c>
      <c r="B194" s="83" t="s">
        <v>98</v>
      </c>
      <c r="C194" s="136">
        <v>945970</v>
      </c>
      <c r="D194" s="207" t="s">
        <v>627</v>
      </c>
      <c r="E194" s="208" t="s">
        <v>630</v>
      </c>
      <c r="F194" s="83" t="s">
        <v>108</v>
      </c>
      <c r="G194" s="85">
        <v>20621</v>
      </c>
      <c r="H194" s="83" t="s">
        <v>102</v>
      </c>
      <c r="I194" s="85">
        <v>39794</v>
      </c>
      <c r="J194" s="83" t="s">
        <v>228</v>
      </c>
      <c r="K194" s="216">
        <v>703227599279</v>
      </c>
      <c r="L194" s="83" t="s">
        <v>191</v>
      </c>
      <c r="M194" s="85">
        <v>43631</v>
      </c>
      <c r="N194" s="83">
        <v>-251.666666666667</v>
      </c>
      <c r="O194" s="83" t="s">
        <v>180</v>
      </c>
      <c r="P194" s="83" t="s">
        <v>181</v>
      </c>
      <c r="Q194" s="208" t="s">
        <v>5804</v>
      </c>
      <c r="R194" s="83" t="s">
        <v>102</v>
      </c>
      <c r="S194" s="83" t="s">
        <v>102</v>
      </c>
      <c r="T194" s="83" t="s">
        <v>199</v>
      </c>
      <c r="U194" s="83" t="s">
        <v>9359</v>
      </c>
      <c r="V194" s="83" t="s">
        <v>104</v>
      </c>
      <c r="W194" s="83" t="s">
        <v>105</v>
      </c>
      <c r="X194" s="86" t="s">
        <v>5804</v>
      </c>
      <c r="Y194" s="87" t="s">
        <v>102</v>
      </c>
      <c r="Z194" s="87" t="s">
        <v>102</v>
      </c>
      <c r="AA194" s="87" t="s">
        <v>199</v>
      </c>
      <c r="AB194" s="87" t="s">
        <v>9359</v>
      </c>
      <c r="AC194" s="87" t="s">
        <v>104</v>
      </c>
      <c r="AD194" s="87" t="s">
        <v>105</v>
      </c>
      <c r="AE194" s="87" t="s">
        <v>106</v>
      </c>
      <c r="AF194" s="86" t="s">
        <v>5804</v>
      </c>
      <c r="AG194" s="87" t="s">
        <v>489</v>
      </c>
      <c r="AH194" s="87" t="s">
        <v>9360</v>
      </c>
      <c r="AI194" s="87" t="s">
        <v>104</v>
      </c>
      <c r="AJ194" s="87" t="s">
        <v>204</v>
      </c>
      <c r="AK194" s="88"/>
      <c r="AL194" s="83" t="s">
        <v>107</v>
      </c>
      <c r="AM194" s="89" t="s">
        <v>454</v>
      </c>
      <c r="AN194" s="90" t="s">
        <v>416</v>
      </c>
      <c r="AO194" s="91" t="s">
        <v>641</v>
      </c>
      <c r="AP194" s="90">
        <v>8.3333333333333002</v>
      </c>
      <c r="AQ194" s="92" t="s">
        <v>211</v>
      </c>
      <c r="AR194" s="93" t="s">
        <v>102</v>
      </c>
      <c r="AS194" s="93" t="s">
        <v>102</v>
      </c>
      <c r="AT194" s="93" t="s">
        <v>102</v>
      </c>
      <c r="AU194" s="210" t="s">
        <v>641</v>
      </c>
      <c r="AV194" s="93" t="s">
        <v>192</v>
      </c>
      <c r="AW194" s="94" t="s">
        <v>102</v>
      </c>
      <c r="AX194" s="93" t="s">
        <v>105</v>
      </c>
      <c r="AY194" s="95" t="s">
        <v>188</v>
      </c>
      <c r="AZ194" s="93" t="s">
        <v>102</v>
      </c>
      <c r="BA194" s="93" t="s">
        <v>9361</v>
      </c>
      <c r="BB194" s="93" t="s">
        <v>102</v>
      </c>
      <c r="BC194" s="93" t="s">
        <v>102</v>
      </c>
      <c r="BD194" s="96" t="s">
        <v>102</v>
      </c>
      <c r="BE194" s="90">
        <v>-86.1666666666667</v>
      </c>
      <c r="BF194" s="93" t="s">
        <v>211</v>
      </c>
      <c r="BG194" s="93" t="s">
        <v>102</v>
      </c>
      <c r="BH194" s="93" t="s">
        <v>102</v>
      </c>
      <c r="BI194" s="93" t="s">
        <v>102</v>
      </c>
      <c r="BJ194" s="210" t="s">
        <v>646</v>
      </c>
      <c r="BK194" s="93" t="s">
        <v>182</v>
      </c>
      <c r="BL194" s="97" t="s">
        <v>102</v>
      </c>
      <c r="BM194" s="93" t="s">
        <v>105</v>
      </c>
      <c r="BN194" s="93" t="s">
        <v>104</v>
      </c>
      <c r="BO194" s="93" t="s">
        <v>102</v>
      </c>
      <c r="BP194" s="98">
        <v>20180270</v>
      </c>
      <c r="BQ194" s="93" t="s">
        <v>102</v>
      </c>
      <c r="BR194" s="93" t="s">
        <v>102</v>
      </c>
      <c r="BS194" s="93" t="s">
        <v>102</v>
      </c>
      <c r="BT194" s="99" t="s">
        <v>591</v>
      </c>
      <c r="BU194" s="100" t="s">
        <v>10895</v>
      </c>
      <c r="BV194" s="101" t="s">
        <v>471</v>
      </c>
      <c r="BW194" s="136"/>
      <c r="BX194" s="103" t="s">
        <v>565</v>
      </c>
      <c r="BY194" s="104" t="s">
        <v>190</v>
      </c>
      <c r="BZ194" s="136"/>
      <c r="CA194" s="83" t="s">
        <v>599</v>
      </c>
      <c r="CB194" s="106" t="s">
        <v>647</v>
      </c>
      <c r="CC194" s="106" t="s">
        <v>7304</v>
      </c>
      <c r="CD194" s="107"/>
      <c r="CE194" s="108" t="s">
        <v>107</v>
      </c>
      <c r="CF194" s="108" t="s">
        <v>107</v>
      </c>
      <c r="CG194" s="109"/>
      <c r="CH194" s="110" t="s">
        <v>107</v>
      </c>
      <c r="CI194" s="111"/>
      <c r="CJ194" s="112">
        <v>6710</v>
      </c>
      <c r="CK194" s="113">
        <v>86</v>
      </c>
      <c r="CL194" s="114" t="s">
        <v>134</v>
      </c>
      <c r="CM194" s="114" t="s">
        <v>108</v>
      </c>
      <c r="CN194" s="114"/>
      <c r="CO194" s="115" t="s">
        <v>102</v>
      </c>
      <c r="CP194" s="115" t="s">
        <v>102</v>
      </c>
      <c r="CQ194" s="115" t="s">
        <v>102</v>
      </c>
      <c r="CR194" s="115" t="s">
        <v>102</v>
      </c>
      <c r="CS194" s="116"/>
      <c r="CT194" s="117" t="s">
        <v>109</v>
      </c>
      <c r="CU194" s="117" t="s">
        <v>109</v>
      </c>
      <c r="CV194" s="83">
        <v>190</v>
      </c>
      <c r="CW194" s="83" t="s">
        <v>108</v>
      </c>
      <c r="CX194" s="83">
        <v>190</v>
      </c>
      <c r="CY194" s="83" t="s">
        <v>108</v>
      </c>
      <c r="CZ194" s="83">
        <v>6518</v>
      </c>
      <c r="DA194" s="83" t="s">
        <v>419</v>
      </c>
      <c r="DB194" s="83" t="s">
        <v>130</v>
      </c>
      <c r="DC194" s="83" t="s">
        <v>499</v>
      </c>
      <c r="DD194" s="83">
        <v>1239</v>
      </c>
      <c r="DE194" s="83" t="s">
        <v>444</v>
      </c>
      <c r="DF194" s="83" t="s">
        <v>130</v>
      </c>
      <c r="DG194" s="83" t="s">
        <v>499</v>
      </c>
      <c r="DH194" s="83"/>
      <c r="DI194" s="83">
        <v>0</v>
      </c>
      <c r="DJ194" s="83">
        <v>1</v>
      </c>
      <c r="DK194" s="83">
        <v>0</v>
      </c>
      <c r="DL194" s="83">
        <v>0</v>
      </c>
      <c r="DM194" s="83">
        <v>0</v>
      </c>
      <c r="DN194" s="83">
        <v>0</v>
      </c>
      <c r="DO194" s="83">
        <v>0</v>
      </c>
      <c r="DP194" s="83">
        <v>0</v>
      </c>
      <c r="DQ194" s="83">
        <v>0</v>
      </c>
      <c r="DR194" s="83">
        <v>0</v>
      </c>
      <c r="DS194" s="83">
        <v>0</v>
      </c>
      <c r="DT194" s="83">
        <v>3</v>
      </c>
      <c r="DU194" s="83">
        <v>3</v>
      </c>
      <c r="DV194" s="83">
        <v>0</v>
      </c>
      <c r="DW194" s="83">
        <v>0</v>
      </c>
      <c r="DX194" s="83">
        <v>3</v>
      </c>
      <c r="DY194" s="85">
        <v>43836</v>
      </c>
      <c r="DZ194" s="83" t="s">
        <v>4241</v>
      </c>
      <c r="EA194" s="83" t="s">
        <v>102</v>
      </c>
      <c r="EB194" s="83" t="s">
        <v>482</v>
      </c>
      <c r="EC194" s="83">
        <v>190</v>
      </c>
      <c r="ED194" s="83" t="s">
        <v>483</v>
      </c>
      <c r="EE194" s="83">
        <v>1</v>
      </c>
      <c r="EF194" s="83">
        <v>0</v>
      </c>
      <c r="EG194" s="83">
        <v>0</v>
      </c>
      <c r="EH194" s="83" t="s">
        <v>109</v>
      </c>
      <c r="EI194" s="83" t="s">
        <v>108</v>
      </c>
      <c r="EJ194" s="83" t="s">
        <v>583</v>
      </c>
      <c r="EK194" s="83">
        <v>0</v>
      </c>
      <c r="EL194" s="83">
        <v>0</v>
      </c>
      <c r="EM194" s="83">
        <v>1</v>
      </c>
      <c r="EN194" s="83" t="s">
        <v>497</v>
      </c>
      <c r="EO194" s="83"/>
      <c r="EP194" s="83" t="s">
        <v>436</v>
      </c>
      <c r="EQ194" s="136">
        <v>1</v>
      </c>
      <c r="ER194" s="136">
        <v>1</v>
      </c>
      <c r="ES194" s="136">
        <v>1</v>
      </c>
      <c r="ET194" s="136">
        <v>1</v>
      </c>
      <c r="EU194" s="215" t="s">
        <v>269</v>
      </c>
      <c r="EV194" s="136">
        <v>1</v>
      </c>
      <c r="EW194" s="136">
        <v>1</v>
      </c>
      <c r="EX194" s="136">
        <v>1</v>
      </c>
      <c r="EY194" s="136">
        <v>1</v>
      </c>
      <c r="EZ194" s="136">
        <v>1</v>
      </c>
      <c r="FP194" s="215" t="s">
        <v>592</v>
      </c>
      <c r="FQ194" s="136" t="b">
        <v>1</v>
      </c>
      <c r="FR194" s="136" t="b">
        <v>1</v>
      </c>
      <c r="FS194" s="136" t="b">
        <v>1</v>
      </c>
      <c r="FT194" s="136" t="b">
        <v>1</v>
      </c>
      <c r="FX194" s="215" t="s">
        <v>269</v>
      </c>
    </row>
    <row r="195" spans="1:180" ht="60" customHeight="1" x14ac:dyDescent="0.55000000000000004">
      <c r="A195" s="83" t="s">
        <v>130</v>
      </c>
      <c r="B195" s="83" t="s">
        <v>98</v>
      </c>
      <c r="C195" s="136">
        <v>611036</v>
      </c>
      <c r="D195" s="207" t="s">
        <v>628</v>
      </c>
      <c r="E195" s="208" t="s">
        <v>633</v>
      </c>
      <c r="F195" s="83" t="s">
        <v>108</v>
      </c>
      <c r="G195" s="85">
        <v>22744</v>
      </c>
      <c r="H195" s="83" t="s">
        <v>102</v>
      </c>
      <c r="I195" s="85">
        <v>39772</v>
      </c>
      <c r="J195" s="83" t="s">
        <v>228</v>
      </c>
      <c r="K195" s="216">
        <v>275803196613</v>
      </c>
      <c r="L195" s="83" t="s">
        <v>191</v>
      </c>
      <c r="M195" s="85">
        <v>43619</v>
      </c>
      <c r="N195" s="83">
        <v>-256.66666666666703</v>
      </c>
      <c r="O195" s="83" t="s">
        <v>193</v>
      </c>
      <c r="P195" s="83" t="s">
        <v>181</v>
      </c>
      <c r="Q195" s="208" t="s">
        <v>5808</v>
      </c>
      <c r="R195" s="83" t="s">
        <v>102</v>
      </c>
      <c r="S195" s="83" t="s">
        <v>102</v>
      </c>
      <c r="T195" s="83" t="s">
        <v>133</v>
      </c>
      <c r="U195" s="83" t="s">
        <v>9362</v>
      </c>
      <c r="V195" s="83" t="s">
        <v>111</v>
      </c>
      <c r="W195" s="83" t="s">
        <v>105</v>
      </c>
      <c r="X195" s="86" t="s">
        <v>5808</v>
      </c>
      <c r="Y195" s="87" t="s">
        <v>102</v>
      </c>
      <c r="Z195" s="87" t="s">
        <v>102</v>
      </c>
      <c r="AA195" s="87" t="s">
        <v>133</v>
      </c>
      <c r="AB195" s="87" t="s">
        <v>9362</v>
      </c>
      <c r="AC195" s="87" t="s">
        <v>111</v>
      </c>
      <c r="AD195" s="87" t="s">
        <v>105</v>
      </c>
      <c r="AE195" s="87" t="s">
        <v>106</v>
      </c>
      <c r="AF195" s="86" t="s">
        <v>5808</v>
      </c>
      <c r="AG195" s="87" t="s">
        <v>486</v>
      </c>
      <c r="AH195" s="87" t="s">
        <v>9362</v>
      </c>
      <c r="AI195" s="87" t="s">
        <v>111</v>
      </c>
      <c r="AJ195" s="87" t="s">
        <v>204</v>
      </c>
      <c r="AK195" s="88"/>
      <c r="AL195" s="83" t="s">
        <v>107</v>
      </c>
      <c r="AM195" s="89" t="s">
        <v>454</v>
      </c>
      <c r="AN195" s="90" t="s">
        <v>416</v>
      </c>
      <c r="AO195" s="91" t="s">
        <v>642</v>
      </c>
      <c r="AP195" s="90">
        <v>8.3333333333333002</v>
      </c>
      <c r="AQ195" s="92" t="s">
        <v>102</v>
      </c>
      <c r="AR195" s="93" t="s">
        <v>102</v>
      </c>
      <c r="AS195" s="93" t="s">
        <v>102</v>
      </c>
      <c r="AT195" s="93" t="s">
        <v>102</v>
      </c>
      <c r="AU195" s="210" t="s">
        <v>644</v>
      </c>
      <c r="AV195" s="93" t="s">
        <v>185</v>
      </c>
      <c r="AW195" s="94" t="s">
        <v>102</v>
      </c>
      <c r="AX195" s="93" t="s">
        <v>183</v>
      </c>
      <c r="AY195" s="95" t="s">
        <v>111</v>
      </c>
      <c r="AZ195" s="93" t="s">
        <v>102</v>
      </c>
      <c r="BA195" s="93" t="s">
        <v>102</v>
      </c>
      <c r="BB195" s="93" t="s">
        <v>102</v>
      </c>
      <c r="BC195" s="93" t="s">
        <v>102</v>
      </c>
      <c r="BD195" s="96" t="s">
        <v>102</v>
      </c>
      <c r="BE195" s="90">
        <v>-86.6666666666667</v>
      </c>
      <c r="BF195" s="93" t="s">
        <v>102</v>
      </c>
      <c r="BG195" s="93" t="s">
        <v>102</v>
      </c>
      <c r="BH195" s="93" t="s">
        <v>102</v>
      </c>
      <c r="BI195" s="93" t="s">
        <v>102</v>
      </c>
      <c r="BJ195" s="210" t="s">
        <v>642</v>
      </c>
      <c r="BK195" s="93" t="s">
        <v>192</v>
      </c>
      <c r="BL195" s="97" t="s">
        <v>102</v>
      </c>
      <c r="BM195" s="93" t="s">
        <v>183</v>
      </c>
      <c r="BN195" s="93" t="s">
        <v>106</v>
      </c>
      <c r="BO195" s="93" t="s">
        <v>102</v>
      </c>
      <c r="BP195" s="98" t="s">
        <v>102</v>
      </c>
      <c r="BQ195" s="93" t="s">
        <v>102</v>
      </c>
      <c r="BR195" s="93" t="s">
        <v>102</v>
      </c>
      <c r="BS195" s="93" t="s">
        <v>102</v>
      </c>
      <c r="BT195" s="99" t="s">
        <v>591</v>
      </c>
      <c r="BU195" s="100" t="s">
        <v>10896</v>
      </c>
      <c r="BV195" s="101" t="s">
        <v>471</v>
      </c>
      <c r="BW195" s="136"/>
      <c r="BX195" s="103" t="s">
        <v>565</v>
      </c>
      <c r="BY195" s="104" t="s">
        <v>190</v>
      </c>
      <c r="BZ195" s="136"/>
      <c r="CA195" s="83" t="s">
        <v>599</v>
      </c>
      <c r="CB195" s="106" t="s">
        <v>647</v>
      </c>
      <c r="CC195" s="106" t="s">
        <v>7316</v>
      </c>
      <c r="CD195" s="107"/>
      <c r="CE195" s="108" t="s">
        <v>107</v>
      </c>
      <c r="CF195" s="108" t="s">
        <v>107</v>
      </c>
      <c r="CG195" s="109"/>
      <c r="CH195" s="110" t="s">
        <v>107</v>
      </c>
      <c r="CI195" s="111"/>
      <c r="CJ195" s="112">
        <v>6710</v>
      </c>
      <c r="CK195" s="113">
        <v>86</v>
      </c>
      <c r="CL195" s="114" t="s">
        <v>134</v>
      </c>
      <c r="CM195" s="114" t="s">
        <v>108</v>
      </c>
      <c r="CN195" s="114"/>
      <c r="CO195" s="115" t="s">
        <v>102</v>
      </c>
      <c r="CP195" s="115" t="s">
        <v>102</v>
      </c>
      <c r="CQ195" s="115" t="s">
        <v>102</v>
      </c>
      <c r="CR195" s="115" t="s">
        <v>102</v>
      </c>
      <c r="CS195" s="116"/>
      <c r="CT195" s="117" t="s">
        <v>109</v>
      </c>
      <c r="CU195" s="117" t="s">
        <v>109</v>
      </c>
      <c r="CV195" s="83">
        <v>191</v>
      </c>
      <c r="CW195" s="83" t="s">
        <v>108</v>
      </c>
      <c r="CX195" s="83">
        <v>191</v>
      </c>
      <c r="CY195" s="83" t="s">
        <v>108</v>
      </c>
      <c r="CZ195" s="83">
        <v>6519</v>
      </c>
      <c r="DA195" s="83" t="s">
        <v>419</v>
      </c>
      <c r="DB195" s="83" t="s">
        <v>130</v>
      </c>
      <c r="DC195" s="83" t="s">
        <v>499</v>
      </c>
      <c r="DD195" s="83">
        <v>1240</v>
      </c>
      <c r="DE195" s="83" t="s">
        <v>444</v>
      </c>
      <c r="DF195" s="83" t="s">
        <v>130</v>
      </c>
      <c r="DG195" s="83" t="s">
        <v>499</v>
      </c>
      <c r="DH195" s="83"/>
      <c r="DI195" s="83">
        <v>0</v>
      </c>
      <c r="DJ195" s="83">
        <v>1</v>
      </c>
      <c r="DK195" s="83">
        <v>0</v>
      </c>
      <c r="DL195" s="83">
        <v>0</v>
      </c>
      <c r="DM195" s="83">
        <v>0</v>
      </c>
      <c r="DN195" s="83">
        <v>0</v>
      </c>
      <c r="DO195" s="83">
        <v>0</v>
      </c>
      <c r="DP195" s="83">
        <v>0</v>
      </c>
      <c r="DQ195" s="83">
        <v>0</v>
      </c>
      <c r="DR195" s="83">
        <v>0</v>
      </c>
      <c r="DS195" s="83">
        <v>0</v>
      </c>
      <c r="DT195" s="83">
        <v>3</v>
      </c>
      <c r="DU195" s="83">
        <v>3</v>
      </c>
      <c r="DV195" s="83">
        <v>0</v>
      </c>
      <c r="DW195" s="83">
        <v>0</v>
      </c>
      <c r="DX195" s="83">
        <v>3</v>
      </c>
      <c r="DY195" s="85">
        <v>43837</v>
      </c>
      <c r="DZ195" s="83" t="s">
        <v>4242</v>
      </c>
      <c r="EA195" s="83" t="s">
        <v>102</v>
      </c>
      <c r="EB195" s="83" t="s">
        <v>482</v>
      </c>
      <c r="EC195" s="83">
        <v>191</v>
      </c>
      <c r="ED195" s="83" t="s">
        <v>483</v>
      </c>
      <c r="EE195" s="83">
        <v>1</v>
      </c>
      <c r="EF195" s="83">
        <v>0</v>
      </c>
      <c r="EG195" s="83">
        <v>0</v>
      </c>
      <c r="EH195" s="83" t="s">
        <v>109</v>
      </c>
      <c r="EI195" s="83" t="s">
        <v>108</v>
      </c>
      <c r="EJ195" s="83" t="s">
        <v>583</v>
      </c>
      <c r="EK195" s="83">
        <v>0</v>
      </c>
      <c r="EL195" s="83">
        <v>0</v>
      </c>
      <c r="EM195" s="83">
        <v>1</v>
      </c>
      <c r="EN195" s="83" t="s">
        <v>497</v>
      </c>
      <c r="EO195" s="83"/>
      <c r="EP195" s="83" t="s">
        <v>436</v>
      </c>
      <c r="EQ195" s="136">
        <v>1</v>
      </c>
      <c r="ER195" s="136">
        <v>1</v>
      </c>
      <c r="ES195" s="136">
        <v>1</v>
      </c>
      <c r="ET195" s="136">
        <v>1</v>
      </c>
      <c r="EU195" s="215" t="s">
        <v>269</v>
      </c>
      <c r="EV195" s="136">
        <v>1</v>
      </c>
      <c r="EW195" s="136">
        <v>1</v>
      </c>
      <c r="EX195" s="136">
        <v>1</v>
      </c>
      <c r="EY195" s="136">
        <v>1</v>
      </c>
      <c r="EZ195" s="136">
        <v>1</v>
      </c>
      <c r="FP195" s="215" t="s">
        <v>592</v>
      </c>
      <c r="FQ195" s="136" t="b">
        <v>1</v>
      </c>
      <c r="FR195" s="136" t="b">
        <v>1</v>
      </c>
      <c r="FS195" s="136" t="b">
        <v>1</v>
      </c>
      <c r="FT195" s="136" t="b">
        <v>1</v>
      </c>
      <c r="FX195" s="215" t="s">
        <v>269</v>
      </c>
    </row>
    <row r="196" spans="1:180" ht="60" customHeight="1" x14ac:dyDescent="0.55000000000000004">
      <c r="A196" s="83" t="s">
        <v>130</v>
      </c>
      <c r="B196" s="83" t="s">
        <v>98</v>
      </c>
      <c r="C196" s="136">
        <v>796791</v>
      </c>
      <c r="D196" s="207" t="s">
        <v>629</v>
      </c>
      <c r="E196" s="208" t="s">
        <v>634</v>
      </c>
      <c r="F196" s="83" t="s">
        <v>108</v>
      </c>
      <c r="G196" s="85">
        <v>26341</v>
      </c>
      <c r="H196" s="83" t="s">
        <v>102</v>
      </c>
      <c r="I196" s="85">
        <v>34633</v>
      </c>
      <c r="J196" s="83" t="s">
        <v>228</v>
      </c>
      <c r="K196" s="216">
        <v>296232367946</v>
      </c>
      <c r="L196" s="83" t="s">
        <v>191</v>
      </c>
      <c r="M196" s="85">
        <v>43642</v>
      </c>
      <c r="N196" s="83">
        <v>-261.66666666666703</v>
      </c>
      <c r="O196" s="83" t="s">
        <v>193</v>
      </c>
      <c r="P196" s="83" t="s">
        <v>181</v>
      </c>
      <c r="Q196" s="208" t="s">
        <v>5812</v>
      </c>
      <c r="R196" s="83" t="s">
        <v>102</v>
      </c>
      <c r="S196" s="83" t="s">
        <v>102</v>
      </c>
      <c r="T196" s="83" t="s">
        <v>131</v>
      </c>
      <c r="U196" s="83" t="s">
        <v>9363</v>
      </c>
      <c r="V196" s="83" t="s">
        <v>104</v>
      </c>
      <c r="W196" s="83" t="s">
        <v>105</v>
      </c>
      <c r="X196" s="86" t="s">
        <v>5812</v>
      </c>
      <c r="Y196" s="87" t="s">
        <v>102</v>
      </c>
      <c r="Z196" s="87" t="s">
        <v>102</v>
      </c>
      <c r="AA196" s="87" t="s">
        <v>131</v>
      </c>
      <c r="AB196" s="87" t="s">
        <v>9363</v>
      </c>
      <c r="AC196" s="87" t="s">
        <v>104</v>
      </c>
      <c r="AD196" s="87" t="s">
        <v>105</v>
      </c>
      <c r="AE196" s="87" t="s">
        <v>106</v>
      </c>
      <c r="AF196" s="86" t="s">
        <v>5812</v>
      </c>
      <c r="AG196" s="87" t="s">
        <v>177</v>
      </c>
      <c r="AH196" s="87" t="s">
        <v>9363</v>
      </c>
      <c r="AI196" s="87" t="s">
        <v>104</v>
      </c>
      <c r="AJ196" s="87" t="s">
        <v>204</v>
      </c>
      <c r="AK196" s="88"/>
      <c r="AL196" s="83" t="s">
        <v>107</v>
      </c>
      <c r="AM196" s="89" t="s">
        <v>454</v>
      </c>
      <c r="AN196" s="90" t="s">
        <v>416</v>
      </c>
      <c r="AO196" s="91" t="s">
        <v>643</v>
      </c>
      <c r="AP196" s="90">
        <v>8.3333333333333002</v>
      </c>
      <c r="AQ196" s="92" t="s">
        <v>102</v>
      </c>
      <c r="AR196" s="93" t="s">
        <v>102</v>
      </c>
      <c r="AS196" s="93" t="s">
        <v>102</v>
      </c>
      <c r="AT196" s="93" t="s">
        <v>102</v>
      </c>
      <c r="AU196" s="210" t="s">
        <v>645</v>
      </c>
      <c r="AV196" s="93" t="s">
        <v>185</v>
      </c>
      <c r="AW196" s="94" t="s">
        <v>102</v>
      </c>
      <c r="AX196" s="93" t="s">
        <v>105</v>
      </c>
      <c r="AY196" s="95" t="s">
        <v>104</v>
      </c>
      <c r="AZ196" s="93" t="s">
        <v>102</v>
      </c>
      <c r="BA196" s="93" t="s">
        <v>102</v>
      </c>
      <c r="BB196" s="93" t="s">
        <v>102</v>
      </c>
      <c r="BC196" s="93" t="s">
        <v>102</v>
      </c>
      <c r="BD196" s="96" t="s">
        <v>102</v>
      </c>
      <c r="BE196" s="90">
        <v>-87.1666666666667</v>
      </c>
      <c r="BF196" s="93" t="s">
        <v>102</v>
      </c>
      <c r="BG196" s="93" t="s">
        <v>102</v>
      </c>
      <c r="BH196" s="93" t="s">
        <v>102</v>
      </c>
      <c r="BI196" s="93" t="s">
        <v>102</v>
      </c>
      <c r="BJ196" s="210" t="s">
        <v>643</v>
      </c>
      <c r="BK196" s="93" t="s">
        <v>196</v>
      </c>
      <c r="BL196" s="97" t="s">
        <v>102</v>
      </c>
      <c r="BM196" s="93" t="s">
        <v>105</v>
      </c>
      <c r="BN196" s="93" t="s">
        <v>596</v>
      </c>
      <c r="BO196" s="93" t="s">
        <v>102</v>
      </c>
      <c r="BP196" s="98" t="s">
        <v>102</v>
      </c>
      <c r="BQ196" s="93" t="s">
        <v>102</v>
      </c>
      <c r="BR196" s="93" t="s">
        <v>102</v>
      </c>
      <c r="BS196" s="93" t="s">
        <v>102</v>
      </c>
      <c r="BT196" s="99" t="s">
        <v>591</v>
      </c>
      <c r="BU196" s="100" t="s">
        <v>10897</v>
      </c>
      <c r="BV196" s="101" t="s">
        <v>471</v>
      </c>
      <c r="BW196" s="136"/>
      <c r="BX196" s="103" t="s">
        <v>565</v>
      </c>
      <c r="BY196" s="104" t="s">
        <v>190</v>
      </c>
      <c r="BZ196" s="136"/>
      <c r="CA196" s="83" t="s">
        <v>599</v>
      </c>
      <c r="CB196" s="106" t="s">
        <v>647</v>
      </c>
      <c r="CC196" s="106" t="s">
        <v>7328</v>
      </c>
      <c r="CD196" s="107"/>
      <c r="CE196" s="108" t="s">
        <v>107</v>
      </c>
      <c r="CF196" s="108" t="s">
        <v>107</v>
      </c>
      <c r="CG196" s="109"/>
      <c r="CH196" s="110" t="s">
        <v>107</v>
      </c>
      <c r="CI196" s="111"/>
      <c r="CJ196" s="112">
        <v>6710</v>
      </c>
      <c r="CK196" s="113">
        <v>86</v>
      </c>
      <c r="CL196" s="114" t="s">
        <v>134</v>
      </c>
      <c r="CM196" s="114" t="s">
        <v>108</v>
      </c>
      <c r="CN196" s="114"/>
      <c r="CO196" s="115" t="s">
        <v>102</v>
      </c>
      <c r="CP196" s="115" t="s">
        <v>102</v>
      </c>
      <c r="CQ196" s="115" t="s">
        <v>102</v>
      </c>
      <c r="CR196" s="115" t="s">
        <v>102</v>
      </c>
      <c r="CS196" s="116"/>
      <c r="CT196" s="117" t="s">
        <v>109</v>
      </c>
      <c r="CU196" s="117" t="s">
        <v>109</v>
      </c>
      <c r="CV196" s="83">
        <v>192</v>
      </c>
      <c r="CW196" s="83" t="s">
        <v>108</v>
      </c>
      <c r="CX196" s="83">
        <v>192</v>
      </c>
      <c r="CY196" s="83" t="s">
        <v>108</v>
      </c>
      <c r="CZ196" s="83">
        <v>6520</v>
      </c>
      <c r="DA196" s="83" t="s">
        <v>419</v>
      </c>
      <c r="DB196" s="83" t="s">
        <v>130</v>
      </c>
      <c r="DC196" s="83" t="s">
        <v>499</v>
      </c>
      <c r="DD196" s="83">
        <v>1241</v>
      </c>
      <c r="DE196" s="83" t="s">
        <v>444</v>
      </c>
      <c r="DF196" s="83" t="s">
        <v>130</v>
      </c>
      <c r="DG196" s="83" t="s">
        <v>499</v>
      </c>
      <c r="DH196" s="83"/>
      <c r="DI196" s="83">
        <v>0</v>
      </c>
      <c r="DJ196" s="83">
        <v>1</v>
      </c>
      <c r="DK196" s="83">
        <v>0</v>
      </c>
      <c r="DL196" s="83">
        <v>0</v>
      </c>
      <c r="DM196" s="83">
        <v>0</v>
      </c>
      <c r="DN196" s="83">
        <v>0</v>
      </c>
      <c r="DO196" s="83">
        <v>0</v>
      </c>
      <c r="DP196" s="83">
        <v>0</v>
      </c>
      <c r="DQ196" s="83">
        <v>0</v>
      </c>
      <c r="DR196" s="83">
        <v>0</v>
      </c>
      <c r="DS196" s="83">
        <v>0</v>
      </c>
      <c r="DT196" s="83">
        <v>3</v>
      </c>
      <c r="DU196" s="83">
        <v>3</v>
      </c>
      <c r="DV196" s="83">
        <v>0</v>
      </c>
      <c r="DW196" s="83">
        <v>0</v>
      </c>
      <c r="DX196" s="83">
        <v>3</v>
      </c>
      <c r="DY196" s="85">
        <v>43838</v>
      </c>
      <c r="DZ196" s="83" t="s">
        <v>4243</v>
      </c>
      <c r="EA196" s="83" t="s">
        <v>102</v>
      </c>
      <c r="EB196" s="83" t="s">
        <v>482</v>
      </c>
      <c r="EC196" s="83">
        <v>192</v>
      </c>
      <c r="ED196" s="83" t="s">
        <v>483</v>
      </c>
      <c r="EE196" s="83">
        <v>1</v>
      </c>
      <c r="EF196" s="83">
        <v>0</v>
      </c>
      <c r="EG196" s="83">
        <v>0</v>
      </c>
      <c r="EH196" s="83" t="s">
        <v>109</v>
      </c>
      <c r="EI196" s="83" t="s">
        <v>108</v>
      </c>
      <c r="EJ196" s="83" t="s">
        <v>583</v>
      </c>
      <c r="EK196" s="83">
        <v>0</v>
      </c>
      <c r="EL196" s="83">
        <v>0</v>
      </c>
      <c r="EM196" s="83">
        <v>1</v>
      </c>
      <c r="EN196" s="83" t="s">
        <v>497</v>
      </c>
      <c r="EO196" s="83"/>
      <c r="EP196" s="83" t="s">
        <v>436</v>
      </c>
      <c r="EQ196" s="136">
        <v>1</v>
      </c>
      <c r="ER196" s="136">
        <v>1</v>
      </c>
      <c r="ES196" s="136">
        <v>1</v>
      </c>
      <c r="ET196" s="136">
        <v>1</v>
      </c>
      <c r="EU196" s="215" t="s">
        <v>269</v>
      </c>
      <c r="EV196" s="136">
        <v>1</v>
      </c>
      <c r="EW196" s="136">
        <v>1</v>
      </c>
      <c r="EX196" s="136">
        <v>1</v>
      </c>
      <c r="EY196" s="136">
        <v>1</v>
      </c>
      <c r="EZ196" s="136">
        <v>1</v>
      </c>
      <c r="FP196" s="215" t="s">
        <v>592</v>
      </c>
      <c r="FQ196" s="136" t="b">
        <v>1</v>
      </c>
      <c r="FR196" s="136" t="b">
        <v>1</v>
      </c>
      <c r="FS196" s="136" t="b">
        <v>1</v>
      </c>
      <c r="FT196" s="136" t="b">
        <v>1</v>
      </c>
      <c r="FX196" s="215" t="s">
        <v>269</v>
      </c>
    </row>
    <row r="197" spans="1:180" ht="60" customHeight="1" x14ac:dyDescent="0.55000000000000004">
      <c r="A197" s="83" t="s">
        <v>130</v>
      </c>
      <c r="B197" s="83" t="s">
        <v>98</v>
      </c>
      <c r="C197" s="136">
        <v>642953</v>
      </c>
      <c r="D197" s="207" t="s">
        <v>627</v>
      </c>
      <c r="E197" s="208" t="s">
        <v>630</v>
      </c>
      <c r="F197" s="83" t="s">
        <v>108</v>
      </c>
      <c r="G197" s="85">
        <v>20621</v>
      </c>
      <c r="H197" s="83" t="s">
        <v>102</v>
      </c>
      <c r="I197" s="85">
        <v>39794</v>
      </c>
      <c r="J197" s="83" t="s">
        <v>228</v>
      </c>
      <c r="K197" s="216">
        <v>587681543088</v>
      </c>
      <c r="L197" s="83" t="s">
        <v>191</v>
      </c>
      <c r="M197" s="85">
        <v>43631</v>
      </c>
      <c r="N197" s="83">
        <v>-266.66666666666703</v>
      </c>
      <c r="O197" s="83" t="s">
        <v>180</v>
      </c>
      <c r="P197" s="83" t="s">
        <v>181</v>
      </c>
      <c r="Q197" s="208" t="s">
        <v>5816</v>
      </c>
      <c r="R197" s="83" t="s">
        <v>102</v>
      </c>
      <c r="S197" s="83" t="s">
        <v>102</v>
      </c>
      <c r="T197" s="83" t="s">
        <v>199</v>
      </c>
      <c r="U197" s="83" t="s">
        <v>9364</v>
      </c>
      <c r="V197" s="83" t="s">
        <v>104</v>
      </c>
      <c r="W197" s="83" t="s">
        <v>105</v>
      </c>
      <c r="X197" s="86" t="s">
        <v>5816</v>
      </c>
      <c r="Y197" s="87" t="s">
        <v>102</v>
      </c>
      <c r="Z197" s="87" t="s">
        <v>102</v>
      </c>
      <c r="AA197" s="87" t="s">
        <v>199</v>
      </c>
      <c r="AB197" s="87" t="s">
        <v>9364</v>
      </c>
      <c r="AC197" s="87" t="s">
        <v>104</v>
      </c>
      <c r="AD197" s="87" t="s">
        <v>105</v>
      </c>
      <c r="AE197" s="87" t="s">
        <v>106</v>
      </c>
      <c r="AF197" s="86" t="s">
        <v>5816</v>
      </c>
      <c r="AG197" s="87" t="s">
        <v>489</v>
      </c>
      <c r="AH197" s="87" t="s">
        <v>9365</v>
      </c>
      <c r="AI197" s="87" t="s">
        <v>104</v>
      </c>
      <c r="AJ197" s="87" t="s">
        <v>204</v>
      </c>
      <c r="AK197" s="88"/>
      <c r="AL197" s="83" t="s">
        <v>107</v>
      </c>
      <c r="AM197" s="89" t="s">
        <v>454</v>
      </c>
      <c r="AN197" s="90" t="s">
        <v>416</v>
      </c>
      <c r="AO197" s="91" t="s">
        <v>641</v>
      </c>
      <c r="AP197" s="90">
        <v>8.3333333333333002</v>
      </c>
      <c r="AQ197" s="92" t="s">
        <v>211</v>
      </c>
      <c r="AR197" s="93" t="s">
        <v>102</v>
      </c>
      <c r="AS197" s="93" t="s">
        <v>102</v>
      </c>
      <c r="AT197" s="93" t="s">
        <v>102</v>
      </c>
      <c r="AU197" s="210" t="s">
        <v>641</v>
      </c>
      <c r="AV197" s="93" t="s">
        <v>192</v>
      </c>
      <c r="AW197" s="94" t="s">
        <v>102</v>
      </c>
      <c r="AX197" s="93" t="s">
        <v>105</v>
      </c>
      <c r="AY197" s="95" t="s">
        <v>188</v>
      </c>
      <c r="AZ197" s="93" t="s">
        <v>102</v>
      </c>
      <c r="BA197" s="93" t="s">
        <v>9366</v>
      </c>
      <c r="BB197" s="93" t="s">
        <v>102</v>
      </c>
      <c r="BC197" s="93" t="s">
        <v>102</v>
      </c>
      <c r="BD197" s="96" t="s">
        <v>102</v>
      </c>
      <c r="BE197" s="90">
        <v>-87.6666666666667</v>
      </c>
      <c r="BF197" s="93" t="s">
        <v>211</v>
      </c>
      <c r="BG197" s="93" t="s">
        <v>102</v>
      </c>
      <c r="BH197" s="93" t="s">
        <v>102</v>
      </c>
      <c r="BI197" s="93" t="s">
        <v>102</v>
      </c>
      <c r="BJ197" s="210" t="s">
        <v>646</v>
      </c>
      <c r="BK197" s="93" t="s">
        <v>182</v>
      </c>
      <c r="BL197" s="97" t="s">
        <v>102</v>
      </c>
      <c r="BM197" s="93" t="s">
        <v>105</v>
      </c>
      <c r="BN197" s="93" t="s">
        <v>104</v>
      </c>
      <c r="BO197" s="93" t="s">
        <v>102</v>
      </c>
      <c r="BP197" s="98">
        <v>20180271</v>
      </c>
      <c r="BQ197" s="93" t="s">
        <v>102</v>
      </c>
      <c r="BR197" s="93" t="s">
        <v>102</v>
      </c>
      <c r="BS197" s="93" t="s">
        <v>102</v>
      </c>
      <c r="BT197" s="99" t="s">
        <v>591</v>
      </c>
      <c r="BU197" s="100" t="s">
        <v>10898</v>
      </c>
      <c r="BV197" s="101" t="s">
        <v>471</v>
      </c>
      <c r="BW197" s="136"/>
      <c r="BX197" s="103" t="s">
        <v>565</v>
      </c>
      <c r="BY197" s="104" t="s">
        <v>190</v>
      </c>
      <c r="BZ197" s="136"/>
      <c r="CA197" s="83" t="s">
        <v>599</v>
      </c>
      <c r="CB197" s="106" t="s">
        <v>647</v>
      </c>
      <c r="CC197" s="106" t="s">
        <v>7340</v>
      </c>
      <c r="CD197" s="107"/>
      <c r="CE197" s="108" t="s">
        <v>107</v>
      </c>
      <c r="CF197" s="108" t="s">
        <v>107</v>
      </c>
      <c r="CG197" s="109"/>
      <c r="CH197" s="110" t="s">
        <v>107</v>
      </c>
      <c r="CI197" s="111"/>
      <c r="CJ197" s="112">
        <v>6710</v>
      </c>
      <c r="CK197" s="113">
        <v>86</v>
      </c>
      <c r="CL197" s="114" t="s">
        <v>134</v>
      </c>
      <c r="CM197" s="114" t="s">
        <v>108</v>
      </c>
      <c r="CN197" s="114"/>
      <c r="CO197" s="115" t="s">
        <v>102</v>
      </c>
      <c r="CP197" s="115" t="s">
        <v>102</v>
      </c>
      <c r="CQ197" s="115" t="s">
        <v>102</v>
      </c>
      <c r="CR197" s="115" t="s">
        <v>102</v>
      </c>
      <c r="CS197" s="116"/>
      <c r="CT197" s="117" t="s">
        <v>109</v>
      </c>
      <c r="CU197" s="117" t="s">
        <v>109</v>
      </c>
      <c r="CV197" s="83">
        <v>193</v>
      </c>
      <c r="CW197" s="83" t="s">
        <v>108</v>
      </c>
      <c r="CX197" s="83">
        <v>193</v>
      </c>
      <c r="CY197" s="83" t="s">
        <v>108</v>
      </c>
      <c r="CZ197" s="83">
        <v>6521</v>
      </c>
      <c r="DA197" s="83" t="s">
        <v>419</v>
      </c>
      <c r="DB197" s="83" t="s">
        <v>130</v>
      </c>
      <c r="DC197" s="83" t="s">
        <v>499</v>
      </c>
      <c r="DD197" s="83">
        <v>1242</v>
      </c>
      <c r="DE197" s="83" t="s">
        <v>444</v>
      </c>
      <c r="DF197" s="83" t="s">
        <v>130</v>
      </c>
      <c r="DG197" s="83" t="s">
        <v>499</v>
      </c>
      <c r="DH197" s="83"/>
      <c r="DI197" s="83">
        <v>0</v>
      </c>
      <c r="DJ197" s="83">
        <v>1</v>
      </c>
      <c r="DK197" s="83">
        <v>0</v>
      </c>
      <c r="DL197" s="83">
        <v>0</v>
      </c>
      <c r="DM197" s="83">
        <v>0</v>
      </c>
      <c r="DN197" s="83">
        <v>0</v>
      </c>
      <c r="DO197" s="83">
        <v>0</v>
      </c>
      <c r="DP197" s="83">
        <v>0</v>
      </c>
      <c r="DQ197" s="83">
        <v>0</v>
      </c>
      <c r="DR197" s="83">
        <v>0</v>
      </c>
      <c r="DS197" s="83">
        <v>0</v>
      </c>
      <c r="DT197" s="83">
        <v>3</v>
      </c>
      <c r="DU197" s="83">
        <v>3</v>
      </c>
      <c r="DV197" s="83">
        <v>0</v>
      </c>
      <c r="DW197" s="83">
        <v>0</v>
      </c>
      <c r="DX197" s="83">
        <v>3</v>
      </c>
      <c r="DY197" s="85">
        <v>43839</v>
      </c>
      <c r="DZ197" s="83" t="s">
        <v>4244</v>
      </c>
      <c r="EA197" s="83" t="s">
        <v>102</v>
      </c>
      <c r="EB197" s="83" t="s">
        <v>482</v>
      </c>
      <c r="EC197" s="83">
        <v>193</v>
      </c>
      <c r="ED197" s="83" t="s">
        <v>483</v>
      </c>
      <c r="EE197" s="83">
        <v>1</v>
      </c>
      <c r="EF197" s="83">
        <v>0</v>
      </c>
      <c r="EG197" s="83">
        <v>0</v>
      </c>
      <c r="EH197" s="83" t="s">
        <v>109</v>
      </c>
      <c r="EI197" s="83" t="s">
        <v>108</v>
      </c>
      <c r="EJ197" s="83" t="s">
        <v>583</v>
      </c>
      <c r="EK197" s="83">
        <v>0</v>
      </c>
      <c r="EL197" s="83">
        <v>0</v>
      </c>
      <c r="EM197" s="83">
        <v>1</v>
      </c>
      <c r="EN197" s="83" t="s">
        <v>497</v>
      </c>
      <c r="EO197" s="83"/>
      <c r="EP197" s="83" t="s">
        <v>436</v>
      </c>
      <c r="EQ197" s="136">
        <v>1</v>
      </c>
      <c r="ER197" s="136">
        <v>1</v>
      </c>
      <c r="ES197" s="136">
        <v>1</v>
      </c>
      <c r="ET197" s="136">
        <v>1</v>
      </c>
      <c r="EU197" s="215" t="s">
        <v>269</v>
      </c>
      <c r="EV197" s="136">
        <v>1</v>
      </c>
      <c r="EW197" s="136">
        <v>1</v>
      </c>
      <c r="EX197" s="136">
        <v>1</v>
      </c>
      <c r="EY197" s="136">
        <v>1</v>
      </c>
      <c r="EZ197" s="136">
        <v>1</v>
      </c>
      <c r="FP197" s="215" t="s">
        <v>592</v>
      </c>
      <c r="FQ197" s="136" t="b">
        <v>1</v>
      </c>
      <c r="FR197" s="136" t="b">
        <v>1</v>
      </c>
      <c r="FS197" s="136" t="b">
        <v>1</v>
      </c>
      <c r="FT197" s="136" t="b">
        <v>1</v>
      </c>
      <c r="FX197" s="215" t="s">
        <v>269</v>
      </c>
    </row>
    <row r="198" spans="1:180" ht="60" customHeight="1" x14ac:dyDescent="0.55000000000000004">
      <c r="A198" s="83" t="s">
        <v>130</v>
      </c>
      <c r="B198" s="83" t="s">
        <v>98</v>
      </c>
      <c r="C198" s="136">
        <v>576149</v>
      </c>
      <c r="D198" s="207" t="s">
        <v>628</v>
      </c>
      <c r="E198" s="208" t="s">
        <v>633</v>
      </c>
      <c r="F198" s="83" t="s">
        <v>108</v>
      </c>
      <c r="G198" s="85">
        <v>22744</v>
      </c>
      <c r="H198" s="83" t="s">
        <v>102</v>
      </c>
      <c r="I198" s="85">
        <v>39772</v>
      </c>
      <c r="J198" s="83" t="s">
        <v>228</v>
      </c>
      <c r="K198" s="216">
        <v>494703316350</v>
      </c>
      <c r="L198" s="83" t="s">
        <v>191</v>
      </c>
      <c r="M198" s="85">
        <v>43619</v>
      </c>
      <c r="N198" s="83">
        <v>-271.66666666666703</v>
      </c>
      <c r="O198" s="83" t="s">
        <v>193</v>
      </c>
      <c r="P198" s="83" t="s">
        <v>181</v>
      </c>
      <c r="Q198" s="208" t="s">
        <v>5820</v>
      </c>
      <c r="R198" s="83" t="s">
        <v>102</v>
      </c>
      <c r="S198" s="83" t="s">
        <v>102</v>
      </c>
      <c r="T198" s="83" t="s">
        <v>133</v>
      </c>
      <c r="U198" s="83" t="s">
        <v>9367</v>
      </c>
      <c r="V198" s="83" t="s">
        <v>111</v>
      </c>
      <c r="W198" s="83" t="s">
        <v>105</v>
      </c>
      <c r="X198" s="86" t="s">
        <v>5820</v>
      </c>
      <c r="Y198" s="87" t="s">
        <v>102</v>
      </c>
      <c r="Z198" s="87" t="s">
        <v>102</v>
      </c>
      <c r="AA198" s="87" t="s">
        <v>133</v>
      </c>
      <c r="AB198" s="87" t="s">
        <v>9367</v>
      </c>
      <c r="AC198" s="87" t="s">
        <v>111</v>
      </c>
      <c r="AD198" s="87" t="s">
        <v>105</v>
      </c>
      <c r="AE198" s="87" t="s">
        <v>106</v>
      </c>
      <c r="AF198" s="86" t="s">
        <v>5820</v>
      </c>
      <c r="AG198" s="87" t="s">
        <v>486</v>
      </c>
      <c r="AH198" s="87" t="s">
        <v>9367</v>
      </c>
      <c r="AI198" s="87" t="s">
        <v>111</v>
      </c>
      <c r="AJ198" s="87" t="s">
        <v>204</v>
      </c>
      <c r="AK198" s="88"/>
      <c r="AL198" s="83" t="s">
        <v>107</v>
      </c>
      <c r="AM198" s="89" t="s">
        <v>454</v>
      </c>
      <c r="AN198" s="90" t="s">
        <v>416</v>
      </c>
      <c r="AO198" s="91" t="s">
        <v>642</v>
      </c>
      <c r="AP198" s="90">
        <v>8.3333333333333002</v>
      </c>
      <c r="AQ198" s="92" t="s">
        <v>102</v>
      </c>
      <c r="AR198" s="93" t="s">
        <v>102</v>
      </c>
      <c r="AS198" s="93" t="s">
        <v>102</v>
      </c>
      <c r="AT198" s="93" t="s">
        <v>102</v>
      </c>
      <c r="AU198" s="210" t="s">
        <v>644</v>
      </c>
      <c r="AV198" s="93" t="s">
        <v>185</v>
      </c>
      <c r="AW198" s="94" t="s">
        <v>102</v>
      </c>
      <c r="AX198" s="93" t="s">
        <v>183</v>
      </c>
      <c r="AY198" s="95" t="s">
        <v>111</v>
      </c>
      <c r="AZ198" s="93" t="s">
        <v>102</v>
      </c>
      <c r="BA198" s="93" t="s">
        <v>102</v>
      </c>
      <c r="BB198" s="93" t="s">
        <v>102</v>
      </c>
      <c r="BC198" s="93" t="s">
        <v>102</v>
      </c>
      <c r="BD198" s="96" t="s">
        <v>102</v>
      </c>
      <c r="BE198" s="90">
        <v>-88.1666666666667</v>
      </c>
      <c r="BF198" s="93" t="s">
        <v>102</v>
      </c>
      <c r="BG198" s="93" t="s">
        <v>102</v>
      </c>
      <c r="BH198" s="93" t="s">
        <v>102</v>
      </c>
      <c r="BI198" s="93" t="s">
        <v>102</v>
      </c>
      <c r="BJ198" s="210" t="s">
        <v>642</v>
      </c>
      <c r="BK198" s="93" t="s">
        <v>192</v>
      </c>
      <c r="BL198" s="97" t="s">
        <v>102</v>
      </c>
      <c r="BM198" s="93" t="s">
        <v>183</v>
      </c>
      <c r="BN198" s="93" t="s">
        <v>106</v>
      </c>
      <c r="BO198" s="93" t="s">
        <v>102</v>
      </c>
      <c r="BP198" s="98" t="s">
        <v>102</v>
      </c>
      <c r="BQ198" s="93" t="s">
        <v>102</v>
      </c>
      <c r="BR198" s="93" t="s">
        <v>102</v>
      </c>
      <c r="BS198" s="93" t="s">
        <v>102</v>
      </c>
      <c r="BT198" s="99" t="s">
        <v>591</v>
      </c>
      <c r="BU198" s="100" t="s">
        <v>10899</v>
      </c>
      <c r="BV198" s="101" t="s">
        <v>471</v>
      </c>
      <c r="BW198" s="136"/>
      <c r="BX198" s="103" t="s">
        <v>565</v>
      </c>
      <c r="BY198" s="104" t="s">
        <v>190</v>
      </c>
      <c r="BZ198" s="136"/>
      <c r="CA198" s="83" t="s">
        <v>599</v>
      </c>
      <c r="CB198" s="106" t="s">
        <v>647</v>
      </c>
      <c r="CC198" s="106" t="s">
        <v>7352</v>
      </c>
      <c r="CD198" s="107"/>
      <c r="CE198" s="108" t="s">
        <v>107</v>
      </c>
      <c r="CF198" s="108" t="s">
        <v>107</v>
      </c>
      <c r="CG198" s="109"/>
      <c r="CH198" s="110" t="s">
        <v>107</v>
      </c>
      <c r="CI198" s="111"/>
      <c r="CJ198" s="112">
        <v>6710</v>
      </c>
      <c r="CK198" s="113">
        <v>86</v>
      </c>
      <c r="CL198" s="114" t="s">
        <v>134</v>
      </c>
      <c r="CM198" s="114" t="s">
        <v>108</v>
      </c>
      <c r="CN198" s="114"/>
      <c r="CO198" s="115" t="s">
        <v>102</v>
      </c>
      <c r="CP198" s="115" t="s">
        <v>102</v>
      </c>
      <c r="CQ198" s="115" t="s">
        <v>102</v>
      </c>
      <c r="CR198" s="115" t="s">
        <v>102</v>
      </c>
      <c r="CS198" s="116"/>
      <c r="CT198" s="117" t="s">
        <v>109</v>
      </c>
      <c r="CU198" s="117" t="s">
        <v>109</v>
      </c>
      <c r="CV198" s="83">
        <v>194</v>
      </c>
      <c r="CW198" s="83" t="s">
        <v>108</v>
      </c>
      <c r="CX198" s="83">
        <v>194</v>
      </c>
      <c r="CY198" s="83" t="s">
        <v>108</v>
      </c>
      <c r="CZ198" s="83">
        <v>6522</v>
      </c>
      <c r="DA198" s="83" t="s">
        <v>419</v>
      </c>
      <c r="DB198" s="83" t="s">
        <v>130</v>
      </c>
      <c r="DC198" s="83" t="s">
        <v>499</v>
      </c>
      <c r="DD198" s="83">
        <v>1243</v>
      </c>
      <c r="DE198" s="83" t="s">
        <v>444</v>
      </c>
      <c r="DF198" s="83" t="s">
        <v>130</v>
      </c>
      <c r="DG198" s="83" t="s">
        <v>499</v>
      </c>
      <c r="DH198" s="83"/>
      <c r="DI198" s="83">
        <v>0</v>
      </c>
      <c r="DJ198" s="83">
        <v>1</v>
      </c>
      <c r="DK198" s="83">
        <v>0</v>
      </c>
      <c r="DL198" s="83">
        <v>0</v>
      </c>
      <c r="DM198" s="83">
        <v>0</v>
      </c>
      <c r="DN198" s="83">
        <v>0</v>
      </c>
      <c r="DO198" s="83">
        <v>0</v>
      </c>
      <c r="DP198" s="83">
        <v>0</v>
      </c>
      <c r="DQ198" s="83">
        <v>0</v>
      </c>
      <c r="DR198" s="83">
        <v>0</v>
      </c>
      <c r="DS198" s="83">
        <v>0</v>
      </c>
      <c r="DT198" s="83">
        <v>3</v>
      </c>
      <c r="DU198" s="83">
        <v>3</v>
      </c>
      <c r="DV198" s="83">
        <v>0</v>
      </c>
      <c r="DW198" s="83">
        <v>0</v>
      </c>
      <c r="DX198" s="83">
        <v>3</v>
      </c>
      <c r="DY198" s="85">
        <v>43840</v>
      </c>
      <c r="DZ198" s="83" t="s">
        <v>4245</v>
      </c>
      <c r="EA198" s="83" t="s">
        <v>102</v>
      </c>
      <c r="EB198" s="83" t="s">
        <v>482</v>
      </c>
      <c r="EC198" s="83">
        <v>194</v>
      </c>
      <c r="ED198" s="83" t="s">
        <v>483</v>
      </c>
      <c r="EE198" s="83">
        <v>1</v>
      </c>
      <c r="EF198" s="83">
        <v>0</v>
      </c>
      <c r="EG198" s="83">
        <v>0</v>
      </c>
      <c r="EH198" s="83" t="s">
        <v>109</v>
      </c>
      <c r="EI198" s="83" t="s">
        <v>108</v>
      </c>
      <c r="EJ198" s="83" t="s">
        <v>583</v>
      </c>
      <c r="EK198" s="83">
        <v>0</v>
      </c>
      <c r="EL198" s="83">
        <v>0</v>
      </c>
      <c r="EM198" s="83">
        <v>1</v>
      </c>
      <c r="EN198" s="83" t="s">
        <v>497</v>
      </c>
      <c r="EO198" s="83"/>
      <c r="EP198" s="83" t="s">
        <v>436</v>
      </c>
      <c r="EQ198" s="136">
        <v>1</v>
      </c>
      <c r="ER198" s="136">
        <v>1</v>
      </c>
      <c r="ES198" s="136">
        <v>1</v>
      </c>
      <c r="ET198" s="136">
        <v>1</v>
      </c>
      <c r="EU198" s="215" t="s">
        <v>269</v>
      </c>
      <c r="EV198" s="136">
        <v>1</v>
      </c>
      <c r="EW198" s="136">
        <v>1</v>
      </c>
      <c r="EX198" s="136">
        <v>1</v>
      </c>
      <c r="EY198" s="136">
        <v>1</v>
      </c>
      <c r="EZ198" s="136">
        <v>1</v>
      </c>
      <c r="FP198" s="215" t="s">
        <v>592</v>
      </c>
      <c r="FQ198" s="136" t="b">
        <v>1</v>
      </c>
      <c r="FR198" s="136" t="b">
        <v>1</v>
      </c>
      <c r="FS198" s="136" t="b">
        <v>1</v>
      </c>
      <c r="FT198" s="136" t="b">
        <v>1</v>
      </c>
      <c r="FX198" s="215" t="s">
        <v>269</v>
      </c>
    </row>
    <row r="199" spans="1:180" ht="60" customHeight="1" x14ac:dyDescent="0.55000000000000004">
      <c r="A199" s="83" t="s">
        <v>130</v>
      </c>
      <c r="B199" s="83" t="s">
        <v>98</v>
      </c>
      <c r="C199" s="136">
        <v>400066</v>
      </c>
      <c r="D199" s="207" t="s">
        <v>629</v>
      </c>
      <c r="E199" s="208" t="s">
        <v>634</v>
      </c>
      <c r="F199" s="83" t="s">
        <v>108</v>
      </c>
      <c r="G199" s="85">
        <v>26341</v>
      </c>
      <c r="H199" s="83" t="s">
        <v>102</v>
      </c>
      <c r="I199" s="85">
        <v>34633</v>
      </c>
      <c r="J199" s="83" t="s">
        <v>228</v>
      </c>
      <c r="K199" s="216">
        <v>308731134932</v>
      </c>
      <c r="L199" s="83" t="s">
        <v>191</v>
      </c>
      <c r="M199" s="85">
        <v>43642</v>
      </c>
      <c r="N199" s="83">
        <v>-276.66666666666703</v>
      </c>
      <c r="O199" s="83" t="s">
        <v>193</v>
      </c>
      <c r="P199" s="83" t="s">
        <v>181</v>
      </c>
      <c r="Q199" s="208" t="s">
        <v>5824</v>
      </c>
      <c r="R199" s="83" t="s">
        <v>102</v>
      </c>
      <c r="S199" s="83" t="s">
        <v>102</v>
      </c>
      <c r="T199" s="83" t="s">
        <v>131</v>
      </c>
      <c r="U199" s="83" t="s">
        <v>9368</v>
      </c>
      <c r="V199" s="83" t="s">
        <v>104</v>
      </c>
      <c r="W199" s="83" t="s">
        <v>105</v>
      </c>
      <c r="X199" s="86" t="s">
        <v>5824</v>
      </c>
      <c r="Y199" s="87" t="s">
        <v>102</v>
      </c>
      <c r="Z199" s="87" t="s">
        <v>102</v>
      </c>
      <c r="AA199" s="87" t="s">
        <v>131</v>
      </c>
      <c r="AB199" s="87" t="s">
        <v>9368</v>
      </c>
      <c r="AC199" s="87" t="s">
        <v>104</v>
      </c>
      <c r="AD199" s="87" t="s">
        <v>105</v>
      </c>
      <c r="AE199" s="87" t="s">
        <v>106</v>
      </c>
      <c r="AF199" s="86" t="s">
        <v>5824</v>
      </c>
      <c r="AG199" s="87" t="s">
        <v>177</v>
      </c>
      <c r="AH199" s="87" t="s">
        <v>9368</v>
      </c>
      <c r="AI199" s="87" t="s">
        <v>104</v>
      </c>
      <c r="AJ199" s="87" t="s">
        <v>204</v>
      </c>
      <c r="AK199" s="88"/>
      <c r="AL199" s="83" t="s">
        <v>107</v>
      </c>
      <c r="AM199" s="89" t="s">
        <v>454</v>
      </c>
      <c r="AN199" s="90" t="s">
        <v>416</v>
      </c>
      <c r="AO199" s="91" t="s">
        <v>643</v>
      </c>
      <c r="AP199" s="90">
        <v>8.3333333333333002</v>
      </c>
      <c r="AQ199" s="92" t="s">
        <v>102</v>
      </c>
      <c r="AR199" s="93" t="s">
        <v>102</v>
      </c>
      <c r="AS199" s="93" t="s">
        <v>102</v>
      </c>
      <c r="AT199" s="93" t="s">
        <v>102</v>
      </c>
      <c r="AU199" s="210" t="s">
        <v>645</v>
      </c>
      <c r="AV199" s="93" t="s">
        <v>185</v>
      </c>
      <c r="AW199" s="94" t="s">
        <v>102</v>
      </c>
      <c r="AX199" s="93" t="s">
        <v>105</v>
      </c>
      <c r="AY199" s="95" t="s">
        <v>104</v>
      </c>
      <c r="AZ199" s="93" t="s">
        <v>102</v>
      </c>
      <c r="BA199" s="93" t="s">
        <v>102</v>
      </c>
      <c r="BB199" s="93" t="s">
        <v>102</v>
      </c>
      <c r="BC199" s="93" t="s">
        <v>102</v>
      </c>
      <c r="BD199" s="96" t="s">
        <v>102</v>
      </c>
      <c r="BE199" s="90">
        <v>-88.6666666666667</v>
      </c>
      <c r="BF199" s="93" t="s">
        <v>102</v>
      </c>
      <c r="BG199" s="93" t="s">
        <v>102</v>
      </c>
      <c r="BH199" s="93" t="s">
        <v>102</v>
      </c>
      <c r="BI199" s="93" t="s">
        <v>102</v>
      </c>
      <c r="BJ199" s="210" t="s">
        <v>643</v>
      </c>
      <c r="BK199" s="93" t="s">
        <v>196</v>
      </c>
      <c r="BL199" s="97" t="s">
        <v>102</v>
      </c>
      <c r="BM199" s="93" t="s">
        <v>105</v>
      </c>
      <c r="BN199" s="93" t="s">
        <v>596</v>
      </c>
      <c r="BO199" s="93" t="s">
        <v>102</v>
      </c>
      <c r="BP199" s="98" t="s">
        <v>102</v>
      </c>
      <c r="BQ199" s="93" t="s">
        <v>102</v>
      </c>
      <c r="BR199" s="93" t="s">
        <v>102</v>
      </c>
      <c r="BS199" s="93" t="s">
        <v>102</v>
      </c>
      <c r="BT199" s="99" t="s">
        <v>591</v>
      </c>
      <c r="BU199" s="100" t="s">
        <v>10900</v>
      </c>
      <c r="BV199" s="101" t="s">
        <v>471</v>
      </c>
      <c r="BW199" s="136"/>
      <c r="BX199" s="103" t="s">
        <v>565</v>
      </c>
      <c r="BY199" s="104" t="s">
        <v>190</v>
      </c>
      <c r="BZ199" s="136"/>
      <c r="CA199" s="83" t="s">
        <v>599</v>
      </c>
      <c r="CB199" s="106" t="s">
        <v>647</v>
      </c>
      <c r="CC199" s="106" t="s">
        <v>7364</v>
      </c>
      <c r="CD199" s="107"/>
      <c r="CE199" s="108" t="s">
        <v>107</v>
      </c>
      <c r="CF199" s="108" t="s">
        <v>107</v>
      </c>
      <c r="CG199" s="109"/>
      <c r="CH199" s="110" t="s">
        <v>107</v>
      </c>
      <c r="CI199" s="111"/>
      <c r="CJ199" s="112">
        <v>6710</v>
      </c>
      <c r="CK199" s="113">
        <v>86</v>
      </c>
      <c r="CL199" s="114" t="s">
        <v>134</v>
      </c>
      <c r="CM199" s="114" t="s">
        <v>108</v>
      </c>
      <c r="CN199" s="114"/>
      <c r="CO199" s="115" t="s">
        <v>102</v>
      </c>
      <c r="CP199" s="115" t="s">
        <v>102</v>
      </c>
      <c r="CQ199" s="115" t="s">
        <v>102</v>
      </c>
      <c r="CR199" s="115" t="s">
        <v>102</v>
      </c>
      <c r="CS199" s="116"/>
      <c r="CT199" s="117" t="s">
        <v>109</v>
      </c>
      <c r="CU199" s="117" t="s">
        <v>109</v>
      </c>
      <c r="CV199" s="83">
        <v>195</v>
      </c>
      <c r="CW199" s="83" t="s">
        <v>108</v>
      </c>
      <c r="CX199" s="83">
        <v>195</v>
      </c>
      <c r="CY199" s="83" t="s">
        <v>108</v>
      </c>
      <c r="CZ199" s="83">
        <v>6523</v>
      </c>
      <c r="DA199" s="83" t="s">
        <v>419</v>
      </c>
      <c r="DB199" s="83" t="s">
        <v>130</v>
      </c>
      <c r="DC199" s="83" t="s">
        <v>499</v>
      </c>
      <c r="DD199" s="83">
        <v>1244</v>
      </c>
      <c r="DE199" s="83" t="s">
        <v>444</v>
      </c>
      <c r="DF199" s="83" t="s">
        <v>130</v>
      </c>
      <c r="DG199" s="83" t="s">
        <v>499</v>
      </c>
      <c r="DH199" s="83"/>
      <c r="DI199" s="83">
        <v>0</v>
      </c>
      <c r="DJ199" s="83">
        <v>1</v>
      </c>
      <c r="DK199" s="83">
        <v>0</v>
      </c>
      <c r="DL199" s="83">
        <v>0</v>
      </c>
      <c r="DM199" s="83">
        <v>0</v>
      </c>
      <c r="DN199" s="83">
        <v>0</v>
      </c>
      <c r="DO199" s="83">
        <v>0</v>
      </c>
      <c r="DP199" s="83">
        <v>0</v>
      </c>
      <c r="DQ199" s="83">
        <v>0</v>
      </c>
      <c r="DR199" s="83">
        <v>0</v>
      </c>
      <c r="DS199" s="83">
        <v>0</v>
      </c>
      <c r="DT199" s="83">
        <v>3</v>
      </c>
      <c r="DU199" s="83">
        <v>3</v>
      </c>
      <c r="DV199" s="83">
        <v>0</v>
      </c>
      <c r="DW199" s="83">
        <v>0</v>
      </c>
      <c r="DX199" s="83">
        <v>3</v>
      </c>
      <c r="DY199" s="85">
        <v>43841</v>
      </c>
      <c r="DZ199" s="83" t="s">
        <v>4246</v>
      </c>
      <c r="EA199" s="83" t="s">
        <v>102</v>
      </c>
      <c r="EB199" s="83" t="s">
        <v>482</v>
      </c>
      <c r="EC199" s="83">
        <v>195</v>
      </c>
      <c r="ED199" s="83" t="s">
        <v>483</v>
      </c>
      <c r="EE199" s="83">
        <v>1</v>
      </c>
      <c r="EF199" s="83">
        <v>0</v>
      </c>
      <c r="EG199" s="83">
        <v>0</v>
      </c>
      <c r="EH199" s="83" t="s">
        <v>109</v>
      </c>
      <c r="EI199" s="83" t="s">
        <v>108</v>
      </c>
      <c r="EJ199" s="83" t="s">
        <v>583</v>
      </c>
      <c r="EK199" s="83">
        <v>0</v>
      </c>
      <c r="EL199" s="83">
        <v>0</v>
      </c>
      <c r="EM199" s="83">
        <v>1</v>
      </c>
      <c r="EN199" s="83" t="s">
        <v>497</v>
      </c>
      <c r="EO199" s="83"/>
      <c r="EP199" s="83" t="s">
        <v>436</v>
      </c>
      <c r="EQ199" s="136">
        <v>1</v>
      </c>
      <c r="ER199" s="136">
        <v>1</v>
      </c>
      <c r="ES199" s="136">
        <v>1</v>
      </c>
      <c r="ET199" s="136">
        <v>1</v>
      </c>
      <c r="EU199" s="215" t="s">
        <v>269</v>
      </c>
      <c r="EV199" s="136">
        <v>1</v>
      </c>
      <c r="EW199" s="136">
        <v>1</v>
      </c>
      <c r="EX199" s="136">
        <v>1</v>
      </c>
      <c r="EY199" s="136">
        <v>1</v>
      </c>
      <c r="EZ199" s="136">
        <v>1</v>
      </c>
      <c r="FP199" s="215" t="s">
        <v>592</v>
      </c>
      <c r="FQ199" s="136" t="b">
        <v>1</v>
      </c>
      <c r="FR199" s="136" t="b">
        <v>1</v>
      </c>
      <c r="FS199" s="136" t="b">
        <v>1</v>
      </c>
      <c r="FT199" s="136" t="b">
        <v>1</v>
      </c>
      <c r="FX199" s="215" t="s">
        <v>269</v>
      </c>
    </row>
    <row r="200" spans="1:180" ht="60" customHeight="1" x14ac:dyDescent="0.55000000000000004">
      <c r="A200" s="83" t="s">
        <v>130</v>
      </c>
      <c r="B200" s="83" t="s">
        <v>98</v>
      </c>
      <c r="C200" s="136">
        <v>779076</v>
      </c>
      <c r="D200" s="207" t="s">
        <v>627</v>
      </c>
      <c r="E200" s="208" t="s">
        <v>630</v>
      </c>
      <c r="F200" s="83" t="s">
        <v>108</v>
      </c>
      <c r="G200" s="85">
        <v>20621</v>
      </c>
      <c r="H200" s="83" t="s">
        <v>102</v>
      </c>
      <c r="I200" s="85">
        <v>39794</v>
      </c>
      <c r="J200" s="83" t="s">
        <v>228</v>
      </c>
      <c r="K200" s="216">
        <v>872907790740</v>
      </c>
      <c r="L200" s="83" t="s">
        <v>191</v>
      </c>
      <c r="M200" s="85">
        <v>43631</v>
      </c>
      <c r="N200" s="83">
        <v>-281.66666666666703</v>
      </c>
      <c r="O200" s="83" t="s">
        <v>180</v>
      </c>
      <c r="P200" s="83" t="s">
        <v>181</v>
      </c>
      <c r="Q200" s="208" t="s">
        <v>5828</v>
      </c>
      <c r="R200" s="83" t="s">
        <v>102</v>
      </c>
      <c r="S200" s="83" t="s">
        <v>102</v>
      </c>
      <c r="T200" s="83" t="s">
        <v>199</v>
      </c>
      <c r="U200" s="83" t="s">
        <v>9369</v>
      </c>
      <c r="V200" s="83" t="s">
        <v>104</v>
      </c>
      <c r="W200" s="83" t="s">
        <v>105</v>
      </c>
      <c r="X200" s="86" t="s">
        <v>5828</v>
      </c>
      <c r="Y200" s="87" t="s">
        <v>102</v>
      </c>
      <c r="Z200" s="87" t="s">
        <v>102</v>
      </c>
      <c r="AA200" s="87" t="s">
        <v>199</v>
      </c>
      <c r="AB200" s="87" t="s">
        <v>9369</v>
      </c>
      <c r="AC200" s="87" t="s">
        <v>104</v>
      </c>
      <c r="AD200" s="87" t="s">
        <v>105</v>
      </c>
      <c r="AE200" s="87" t="s">
        <v>106</v>
      </c>
      <c r="AF200" s="86" t="s">
        <v>5828</v>
      </c>
      <c r="AG200" s="87" t="s">
        <v>489</v>
      </c>
      <c r="AH200" s="87" t="s">
        <v>9370</v>
      </c>
      <c r="AI200" s="87" t="s">
        <v>104</v>
      </c>
      <c r="AJ200" s="87" t="s">
        <v>204</v>
      </c>
      <c r="AK200" s="88"/>
      <c r="AL200" s="83" t="s">
        <v>107</v>
      </c>
      <c r="AM200" s="89" t="s">
        <v>454</v>
      </c>
      <c r="AN200" s="90" t="s">
        <v>416</v>
      </c>
      <c r="AO200" s="91" t="s">
        <v>641</v>
      </c>
      <c r="AP200" s="90">
        <v>8.3333333333333002</v>
      </c>
      <c r="AQ200" s="92" t="s">
        <v>211</v>
      </c>
      <c r="AR200" s="93" t="s">
        <v>102</v>
      </c>
      <c r="AS200" s="93" t="s">
        <v>102</v>
      </c>
      <c r="AT200" s="93" t="s">
        <v>102</v>
      </c>
      <c r="AU200" s="210" t="s">
        <v>641</v>
      </c>
      <c r="AV200" s="93" t="s">
        <v>192</v>
      </c>
      <c r="AW200" s="94" t="s">
        <v>102</v>
      </c>
      <c r="AX200" s="93" t="s">
        <v>105</v>
      </c>
      <c r="AY200" s="95" t="s">
        <v>188</v>
      </c>
      <c r="AZ200" s="93" t="s">
        <v>102</v>
      </c>
      <c r="BA200" s="93" t="s">
        <v>9371</v>
      </c>
      <c r="BB200" s="93" t="s">
        <v>102</v>
      </c>
      <c r="BC200" s="93" t="s">
        <v>102</v>
      </c>
      <c r="BD200" s="96" t="s">
        <v>102</v>
      </c>
      <c r="BE200" s="90">
        <v>-89.1666666666667</v>
      </c>
      <c r="BF200" s="93" t="s">
        <v>211</v>
      </c>
      <c r="BG200" s="93" t="s">
        <v>102</v>
      </c>
      <c r="BH200" s="93" t="s">
        <v>102</v>
      </c>
      <c r="BI200" s="93" t="s">
        <v>102</v>
      </c>
      <c r="BJ200" s="210" t="s">
        <v>646</v>
      </c>
      <c r="BK200" s="93" t="s">
        <v>182</v>
      </c>
      <c r="BL200" s="97" t="s">
        <v>102</v>
      </c>
      <c r="BM200" s="93" t="s">
        <v>105</v>
      </c>
      <c r="BN200" s="93" t="s">
        <v>104</v>
      </c>
      <c r="BO200" s="93" t="s">
        <v>102</v>
      </c>
      <c r="BP200" s="98">
        <v>20180272</v>
      </c>
      <c r="BQ200" s="93" t="s">
        <v>102</v>
      </c>
      <c r="BR200" s="93" t="s">
        <v>102</v>
      </c>
      <c r="BS200" s="93" t="s">
        <v>102</v>
      </c>
      <c r="BT200" s="99" t="s">
        <v>591</v>
      </c>
      <c r="BU200" s="100" t="s">
        <v>10901</v>
      </c>
      <c r="BV200" s="101" t="s">
        <v>471</v>
      </c>
      <c r="BW200" s="136"/>
      <c r="BX200" s="103" t="s">
        <v>565</v>
      </c>
      <c r="BY200" s="104" t="s">
        <v>190</v>
      </c>
      <c r="BZ200" s="136"/>
      <c r="CA200" s="83" t="s">
        <v>599</v>
      </c>
      <c r="CB200" s="106" t="s">
        <v>647</v>
      </c>
      <c r="CC200" s="106" t="s">
        <v>7376</v>
      </c>
      <c r="CD200" s="107"/>
      <c r="CE200" s="108" t="s">
        <v>107</v>
      </c>
      <c r="CF200" s="108" t="s">
        <v>107</v>
      </c>
      <c r="CG200" s="109"/>
      <c r="CH200" s="110" t="s">
        <v>107</v>
      </c>
      <c r="CI200" s="111"/>
      <c r="CJ200" s="112">
        <v>6710</v>
      </c>
      <c r="CK200" s="113">
        <v>86</v>
      </c>
      <c r="CL200" s="114" t="s">
        <v>134</v>
      </c>
      <c r="CM200" s="114" t="s">
        <v>108</v>
      </c>
      <c r="CN200" s="114"/>
      <c r="CO200" s="115" t="s">
        <v>102</v>
      </c>
      <c r="CP200" s="115" t="s">
        <v>102</v>
      </c>
      <c r="CQ200" s="115" t="s">
        <v>102</v>
      </c>
      <c r="CR200" s="115" t="s">
        <v>102</v>
      </c>
      <c r="CS200" s="116"/>
      <c r="CT200" s="117" t="s">
        <v>109</v>
      </c>
      <c r="CU200" s="117" t="s">
        <v>109</v>
      </c>
      <c r="CV200" s="83">
        <v>196</v>
      </c>
      <c r="CW200" s="83" t="s">
        <v>108</v>
      </c>
      <c r="CX200" s="83">
        <v>196</v>
      </c>
      <c r="CY200" s="83" t="s">
        <v>108</v>
      </c>
      <c r="CZ200" s="83">
        <v>6524</v>
      </c>
      <c r="DA200" s="83" t="s">
        <v>419</v>
      </c>
      <c r="DB200" s="83" t="s">
        <v>130</v>
      </c>
      <c r="DC200" s="83" t="s">
        <v>499</v>
      </c>
      <c r="DD200" s="83">
        <v>1245</v>
      </c>
      <c r="DE200" s="83" t="s">
        <v>444</v>
      </c>
      <c r="DF200" s="83" t="s">
        <v>130</v>
      </c>
      <c r="DG200" s="83" t="s">
        <v>499</v>
      </c>
      <c r="DH200" s="83"/>
      <c r="DI200" s="83">
        <v>0</v>
      </c>
      <c r="DJ200" s="83">
        <v>1</v>
      </c>
      <c r="DK200" s="83">
        <v>0</v>
      </c>
      <c r="DL200" s="83">
        <v>0</v>
      </c>
      <c r="DM200" s="83">
        <v>0</v>
      </c>
      <c r="DN200" s="83">
        <v>0</v>
      </c>
      <c r="DO200" s="83">
        <v>0</v>
      </c>
      <c r="DP200" s="83">
        <v>0</v>
      </c>
      <c r="DQ200" s="83">
        <v>0</v>
      </c>
      <c r="DR200" s="83">
        <v>0</v>
      </c>
      <c r="DS200" s="83">
        <v>0</v>
      </c>
      <c r="DT200" s="83">
        <v>3</v>
      </c>
      <c r="DU200" s="83">
        <v>3</v>
      </c>
      <c r="DV200" s="83">
        <v>0</v>
      </c>
      <c r="DW200" s="83">
        <v>0</v>
      </c>
      <c r="DX200" s="83">
        <v>3</v>
      </c>
      <c r="DY200" s="85">
        <v>43842</v>
      </c>
      <c r="DZ200" s="83" t="s">
        <v>4247</v>
      </c>
      <c r="EA200" s="83" t="s">
        <v>102</v>
      </c>
      <c r="EB200" s="83" t="s">
        <v>482</v>
      </c>
      <c r="EC200" s="83">
        <v>196</v>
      </c>
      <c r="ED200" s="83" t="s">
        <v>483</v>
      </c>
      <c r="EE200" s="83">
        <v>1</v>
      </c>
      <c r="EF200" s="83">
        <v>0</v>
      </c>
      <c r="EG200" s="83">
        <v>0</v>
      </c>
      <c r="EH200" s="83" t="s">
        <v>109</v>
      </c>
      <c r="EI200" s="83" t="s">
        <v>108</v>
      </c>
      <c r="EJ200" s="83" t="s">
        <v>583</v>
      </c>
      <c r="EK200" s="83">
        <v>0</v>
      </c>
      <c r="EL200" s="83">
        <v>0</v>
      </c>
      <c r="EM200" s="83">
        <v>1</v>
      </c>
      <c r="EN200" s="83" t="s">
        <v>497</v>
      </c>
      <c r="EO200" s="83"/>
      <c r="EP200" s="83" t="s">
        <v>436</v>
      </c>
      <c r="EQ200" s="136">
        <v>1</v>
      </c>
      <c r="ER200" s="136">
        <v>1</v>
      </c>
      <c r="ES200" s="136">
        <v>1</v>
      </c>
      <c r="ET200" s="136">
        <v>1</v>
      </c>
      <c r="EU200" s="215" t="s">
        <v>269</v>
      </c>
      <c r="EV200" s="136">
        <v>1</v>
      </c>
      <c r="EW200" s="136">
        <v>1</v>
      </c>
      <c r="EX200" s="136">
        <v>1</v>
      </c>
      <c r="EY200" s="136">
        <v>1</v>
      </c>
      <c r="EZ200" s="136">
        <v>1</v>
      </c>
      <c r="FP200" s="215" t="s">
        <v>592</v>
      </c>
      <c r="FQ200" s="136" t="b">
        <v>1</v>
      </c>
      <c r="FR200" s="136" t="b">
        <v>1</v>
      </c>
      <c r="FS200" s="136" t="b">
        <v>1</v>
      </c>
      <c r="FT200" s="136" t="b">
        <v>1</v>
      </c>
      <c r="FX200" s="215" t="s">
        <v>269</v>
      </c>
    </row>
    <row r="201" spans="1:180" ht="60" customHeight="1" x14ac:dyDescent="0.55000000000000004">
      <c r="A201" s="83" t="s">
        <v>130</v>
      </c>
      <c r="B201" s="83" t="s">
        <v>98</v>
      </c>
      <c r="C201" s="136">
        <v>273205</v>
      </c>
      <c r="D201" s="207" t="s">
        <v>628</v>
      </c>
      <c r="E201" s="208" t="s">
        <v>633</v>
      </c>
      <c r="F201" s="83" t="s">
        <v>108</v>
      </c>
      <c r="G201" s="85">
        <v>22744</v>
      </c>
      <c r="H201" s="83" t="s">
        <v>102</v>
      </c>
      <c r="I201" s="85">
        <v>39772</v>
      </c>
      <c r="J201" s="83" t="s">
        <v>228</v>
      </c>
      <c r="K201" s="216">
        <v>301522338196</v>
      </c>
      <c r="L201" s="83" t="s">
        <v>191</v>
      </c>
      <c r="M201" s="85">
        <v>43619</v>
      </c>
      <c r="N201" s="83">
        <v>-286.66666666666703</v>
      </c>
      <c r="O201" s="83" t="s">
        <v>193</v>
      </c>
      <c r="P201" s="83" t="s">
        <v>181</v>
      </c>
      <c r="Q201" s="208" t="s">
        <v>5832</v>
      </c>
      <c r="R201" s="83" t="s">
        <v>102</v>
      </c>
      <c r="S201" s="83" t="s">
        <v>102</v>
      </c>
      <c r="T201" s="83" t="s">
        <v>133</v>
      </c>
      <c r="U201" s="83" t="s">
        <v>9372</v>
      </c>
      <c r="V201" s="83" t="s">
        <v>111</v>
      </c>
      <c r="W201" s="83" t="s">
        <v>105</v>
      </c>
      <c r="X201" s="86" t="s">
        <v>5832</v>
      </c>
      <c r="Y201" s="87" t="s">
        <v>102</v>
      </c>
      <c r="Z201" s="87" t="s">
        <v>102</v>
      </c>
      <c r="AA201" s="87" t="s">
        <v>133</v>
      </c>
      <c r="AB201" s="87" t="s">
        <v>9372</v>
      </c>
      <c r="AC201" s="87" t="s">
        <v>111</v>
      </c>
      <c r="AD201" s="87" t="s">
        <v>105</v>
      </c>
      <c r="AE201" s="87" t="s">
        <v>106</v>
      </c>
      <c r="AF201" s="86" t="s">
        <v>5832</v>
      </c>
      <c r="AG201" s="87" t="s">
        <v>486</v>
      </c>
      <c r="AH201" s="87" t="s">
        <v>9372</v>
      </c>
      <c r="AI201" s="87" t="s">
        <v>111</v>
      </c>
      <c r="AJ201" s="87" t="s">
        <v>204</v>
      </c>
      <c r="AK201" s="88"/>
      <c r="AL201" s="83" t="s">
        <v>107</v>
      </c>
      <c r="AM201" s="89" t="s">
        <v>454</v>
      </c>
      <c r="AN201" s="90" t="s">
        <v>416</v>
      </c>
      <c r="AO201" s="91" t="s">
        <v>642</v>
      </c>
      <c r="AP201" s="90">
        <v>8.3333333333333002</v>
      </c>
      <c r="AQ201" s="92" t="s">
        <v>102</v>
      </c>
      <c r="AR201" s="93" t="s">
        <v>102</v>
      </c>
      <c r="AS201" s="93" t="s">
        <v>102</v>
      </c>
      <c r="AT201" s="93" t="s">
        <v>102</v>
      </c>
      <c r="AU201" s="210" t="s">
        <v>644</v>
      </c>
      <c r="AV201" s="93" t="s">
        <v>185</v>
      </c>
      <c r="AW201" s="94" t="s">
        <v>102</v>
      </c>
      <c r="AX201" s="93" t="s">
        <v>183</v>
      </c>
      <c r="AY201" s="95" t="s">
        <v>111</v>
      </c>
      <c r="AZ201" s="93" t="s">
        <v>102</v>
      </c>
      <c r="BA201" s="93" t="s">
        <v>102</v>
      </c>
      <c r="BB201" s="93" t="s">
        <v>102</v>
      </c>
      <c r="BC201" s="93" t="s">
        <v>102</v>
      </c>
      <c r="BD201" s="96" t="s">
        <v>102</v>
      </c>
      <c r="BE201" s="90">
        <v>-89.6666666666667</v>
      </c>
      <c r="BF201" s="93" t="s">
        <v>102</v>
      </c>
      <c r="BG201" s="93" t="s">
        <v>102</v>
      </c>
      <c r="BH201" s="93" t="s">
        <v>102</v>
      </c>
      <c r="BI201" s="93" t="s">
        <v>102</v>
      </c>
      <c r="BJ201" s="210" t="s">
        <v>642</v>
      </c>
      <c r="BK201" s="93" t="s">
        <v>192</v>
      </c>
      <c r="BL201" s="97" t="s">
        <v>102</v>
      </c>
      <c r="BM201" s="93" t="s">
        <v>183</v>
      </c>
      <c r="BN201" s="93" t="s">
        <v>106</v>
      </c>
      <c r="BO201" s="93" t="s">
        <v>102</v>
      </c>
      <c r="BP201" s="98" t="s">
        <v>102</v>
      </c>
      <c r="BQ201" s="93" t="s">
        <v>102</v>
      </c>
      <c r="BR201" s="93" t="s">
        <v>102</v>
      </c>
      <c r="BS201" s="93" t="s">
        <v>102</v>
      </c>
      <c r="BT201" s="99" t="s">
        <v>591</v>
      </c>
      <c r="BU201" s="100" t="s">
        <v>10902</v>
      </c>
      <c r="BV201" s="101" t="s">
        <v>471</v>
      </c>
      <c r="BW201" s="136"/>
      <c r="BX201" s="103" t="s">
        <v>565</v>
      </c>
      <c r="BY201" s="104" t="s">
        <v>190</v>
      </c>
      <c r="BZ201" s="136"/>
      <c r="CA201" s="83" t="s">
        <v>599</v>
      </c>
      <c r="CB201" s="106" t="s">
        <v>647</v>
      </c>
      <c r="CC201" s="106" t="s">
        <v>7388</v>
      </c>
      <c r="CD201" s="107"/>
      <c r="CE201" s="108" t="s">
        <v>107</v>
      </c>
      <c r="CF201" s="108" t="s">
        <v>107</v>
      </c>
      <c r="CG201" s="109"/>
      <c r="CH201" s="110" t="s">
        <v>107</v>
      </c>
      <c r="CI201" s="111"/>
      <c r="CJ201" s="112">
        <v>6710</v>
      </c>
      <c r="CK201" s="113">
        <v>86</v>
      </c>
      <c r="CL201" s="114" t="s">
        <v>134</v>
      </c>
      <c r="CM201" s="114" t="s">
        <v>108</v>
      </c>
      <c r="CN201" s="114"/>
      <c r="CO201" s="115" t="s">
        <v>102</v>
      </c>
      <c r="CP201" s="115" t="s">
        <v>102</v>
      </c>
      <c r="CQ201" s="115" t="s">
        <v>102</v>
      </c>
      <c r="CR201" s="115" t="s">
        <v>102</v>
      </c>
      <c r="CS201" s="116"/>
      <c r="CT201" s="117" t="s">
        <v>109</v>
      </c>
      <c r="CU201" s="117" t="s">
        <v>109</v>
      </c>
      <c r="CV201" s="83">
        <v>197</v>
      </c>
      <c r="CW201" s="83" t="s">
        <v>108</v>
      </c>
      <c r="CX201" s="83">
        <v>197</v>
      </c>
      <c r="CY201" s="83" t="s">
        <v>108</v>
      </c>
      <c r="CZ201" s="83">
        <v>6525</v>
      </c>
      <c r="DA201" s="83" t="s">
        <v>419</v>
      </c>
      <c r="DB201" s="83" t="s">
        <v>130</v>
      </c>
      <c r="DC201" s="83" t="s">
        <v>499</v>
      </c>
      <c r="DD201" s="83">
        <v>1246</v>
      </c>
      <c r="DE201" s="83" t="s">
        <v>444</v>
      </c>
      <c r="DF201" s="83" t="s">
        <v>130</v>
      </c>
      <c r="DG201" s="83" t="s">
        <v>499</v>
      </c>
      <c r="DH201" s="83"/>
      <c r="DI201" s="83">
        <v>0</v>
      </c>
      <c r="DJ201" s="83">
        <v>1</v>
      </c>
      <c r="DK201" s="83">
        <v>0</v>
      </c>
      <c r="DL201" s="83">
        <v>0</v>
      </c>
      <c r="DM201" s="83">
        <v>0</v>
      </c>
      <c r="DN201" s="83">
        <v>0</v>
      </c>
      <c r="DO201" s="83">
        <v>0</v>
      </c>
      <c r="DP201" s="83">
        <v>0</v>
      </c>
      <c r="DQ201" s="83">
        <v>0</v>
      </c>
      <c r="DR201" s="83">
        <v>0</v>
      </c>
      <c r="DS201" s="83">
        <v>0</v>
      </c>
      <c r="DT201" s="83">
        <v>3</v>
      </c>
      <c r="DU201" s="83">
        <v>3</v>
      </c>
      <c r="DV201" s="83">
        <v>0</v>
      </c>
      <c r="DW201" s="83">
        <v>0</v>
      </c>
      <c r="DX201" s="83">
        <v>3</v>
      </c>
      <c r="DY201" s="85">
        <v>43843</v>
      </c>
      <c r="DZ201" s="83" t="s">
        <v>4248</v>
      </c>
      <c r="EA201" s="83" t="s">
        <v>102</v>
      </c>
      <c r="EB201" s="83" t="s">
        <v>482</v>
      </c>
      <c r="EC201" s="83">
        <v>197</v>
      </c>
      <c r="ED201" s="83" t="s">
        <v>483</v>
      </c>
      <c r="EE201" s="83">
        <v>1</v>
      </c>
      <c r="EF201" s="83">
        <v>0</v>
      </c>
      <c r="EG201" s="83">
        <v>0</v>
      </c>
      <c r="EH201" s="83" t="s">
        <v>109</v>
      </c>
      <c r="EI201" s="83" t="s">
        <v>108</v>
      </c>
      <c r="EJ201" s="83" t="s">
        <v>583</v>
      </c>
      <c r="EK201" s="83">
        <v>0</v>
      </c>
      <c r="EL201" s="83">
        <v>0</v>
      </c>
      <c r="EM201" s="83">
        <v>1</v>
      </c>
      <c r="EN201" s="83" t="s">
        <v>497</v>
      </c>
      <c r="EO201" s="83"/>
      <c r="EP201" s="83" t="s">
        <v>436</v>
      </c>
      <c r="EQ201" s="136">
        <v>1</v>
      </c>
      <c r="ER201" s="136">
        <v>1</v>
      </c>
      <c r="ES201" s="136">
        <v>1</v>
      </c>
      <c r="ET201" s="136">
        <v>1</v>
      </c>
      <c r="EU201" s="215" t="s">
        <v>269</v>
      </c>
      <c r="EV201" s="136">
        <v>1</v>
      </c>
      <c r="EW201" s="136">
        <v>1</v>
      </c>
      <c r="EX201" s="136">
        <v>1</v>
      </c>
      <c r="EY201" s="136">
        <v>1</v>
      </c>
      <c r="EZ201" s="136">
        <v>1</v>
      </c>
      <c r="FP201" s="215" t="s">
        <v>592</v>
      </c>
      <c r="FQ201" s="136" t="b">
        <v>1</v>
      </c>
      <c r="FR201" s="136" t="b">
        <v>1</v>
      </c>
      <c r="FS201" s="136" t="b">
        <v>1</v>
      </c>
      <c r="FT201" s="136" t="b">
        <v>1</v>
      </c>
      <c r="FX201" s="215" t="s">
        <v>269</v>
      </c>
    </row>
    <row r="202" spans="1:180" ht="60" customHeight="1" x14ac:dyDescent="0.55000000000000004">
      <c r="A202" s="83" t="s">
        <v>130</v>
      </c>
      <c r="B202" s="83" t="s">
        <v>98</v>
      </c>
      <c r="C202" s="136">
        <v>428821</v>
      </c>
      <c r="D202" s="207" t="s">
        <v>629</v>
      </c>
      <c r="E202" s="208" t="s">
        <v>634</v>
      </c>
      <c r="F202" s="83" t="s">
        <v>108</v>
      </c>
      <c r="G202" s="85">
        <v>26341</v>
      </c>
      <c r="H202" s="83" t="s">
        <v>102</v>
      </c>
      <c r="I202" s="85">
        <v>34633</v>
      </c>
      <c r="J202" s="83" t="s">
        <v>228</v>
      </c>
      <c r="K202" s="216">
        <v>605303674922</v>
      </c>
      <c r="L202" s="83" t="s">
        <v>191</v>
      </c>
      <c r="M202" s="85">
        <v>43642</v>
      </c>
      <c r="N202" s="83">
        <v>-291.66666666666703</v>
      </c>
      <c r="O202" s="83" t="s">
        <v>193</v>
      </c>
      <c r="P202" s="83" t="s">
        <v>181</v>
      </c>
      <c r="Q202" s="208" t="s">
        <v>5836</v>
      </c>
      <c r="R202" s="83" t="s">
        <v>102</v>
      </c>
      <c r="S202" s="83" t="s">
        <v>102</v>
      </c>
      <c r="T202" s="83" t="s">
        <v>131</v>
      </c>
      <c r="U202" s="83" t="s">
        <v>9373</v>
      </c>
      <c r="V202" s="83" t="s">
        <v>104</v>
      </c>
      <c r="W202" s="83" t="s">
        <v>105</v>
      </c>
      <c r="X202" s="86" t="s">
        <v>5836</v>
      </c>
      <c r="Y202" s="87" t="s">
        <v>102</v>
      </c>
      <c r="Z202" s="87" t="s">
        <v>102</v>
      </c>
      <c r="AA202" s="87" t="s">
        <v>131</v>
      </c>
      <c r="AB202" s="87" t="s">
        <v>9373</v>
      </c>
      <c r="AC202" s="87" t="s">
        <v>104</v>
      </c>
      <c r="AD202" s="87" t="s">
        <v>105</v>
      </c>
      <c r="AE202" s="87" t="s">
        <v>106</v>
      </c>
      <c r="AF202" s="86" t="s">
        <v>5836</v>
      </c>
      <c r="AG202" s="87" t="s">
        <v>177</v>
      </c>
      <c r="AH202" s="87" t="s">
        <v>9373</v>
      </c>
      <c r="AI202" s="87" t="s">
        <v>104</v>
      </c>
      <c r="AJ202" s="87" t="s">
        <v>204</v>
      </c>
      <c r="AK202" s="88"/>
      <c r="AL202" s="83" t="s">
        <v>107</v>
      </c>
      <c r="AM202" s="89" t="s">
        <v>454</v>
      </c>
      <c r="AN202" s="90" t="s">
        <v>416</v>
      </c>
      <c r="AO202" s="91" t="s">
        <v>643</v>
      </c>
      <c r="AP202" s="90">
        <v>8.3333333333333002</v>
      </c>
      <c r="AQ202" s="92" t="s">
        <v>102</v>
      </c>
      <c r="AR202" s="93" t="s">
        <v>102</v>
      </c>
      <c r="AS202" s="93" t="s">
        <v>102</v>
      </c>
      <c r="AT202" s="93" t="s">
        <v>102</v>
      </c>
      <c r="AU202" s="210" t="s">
        <v>645</v>
      </c>
      <c r="AV202" s="93" t="s">
        <v>185</v>
      </c>
      <c r="AW202" s="94" t="s">
        <v>102</v>
      </c>
      <c r="AX202" s="93" t="s">
        <v>105</v>
      </c>
      <c r="AY202" s="95" t="s">
        <v>104</v>
      </c>
      <c r="AZ202" s="93" t="s">
        <v>102</v>
      </c>
      <c r="BA202" s="93" t="s">
        <v>102</v>
      </c>
      <c r="BB202" s="93" t="s">
        <v>102</v>
      </c>
      <c r="BC202" s="93" t="s">
        <v>102</v>
      </c>
      <c r="BD202" s="96" t="s">
        <v>102</v>
      </c>
      <c r="BE202" s="90">
        <v>-90.1666666666667</v>
      </c>
      <c r="BF202" s="93" t="s">
        <v>102</v>
      </c>
      <c r="BG202" s="93" t="s">
        <v>102</v>
      </c>
      <c r="BH202" s="93" t="s">
        <v>102</v>
      </c>
      <c r="BI202" s="93" t="s">
        <v>102</v>
      </c>
      <c r="BJ202" s="210" t="s">
        <v>643</v>
      </c>
      <c r="BK202" s="93" t="s">
        <v>196</v>
      </c>
      <c r="BL202" s="97" t="s">
        <v>102</v>
      </c>
      <c r="BM202" s="93" t="s">
        <v>105</v>
      </c>
      <c r="BN202" s="93" t="s">
        <v>596</v>
      </c>
      <c r="BO202" s="93" t="s">
        <v>102</v>
      </c>
      <c r="BP202" s="98" t="s">
        <v>102</v>
      </c>
      <c r="BQ202" s="93" t="s">
        <v>102</v>
      </c>
      <c r="BR202" s="93" t="s">
        <v>102</v>
      </c>
      <c r="BS202" s="93" t="s">
        <v>102</v>
      </c>
      <c r="BT202" s="99" t="s">
        <v>591</v>
      </c>
      <c r="BU202" s="100" t="s">
        <v>10903</v>
      </c>
      <c r="BV202" s="101" t="s">
        <v>471</v>
      </c>
      <c r="BW202" s="136"/>
      <c r="BX202" s="103" t="s">
        <v>565</v>
      </c>
      <c r="BY202" s="104" t="s">
        <v>190</v>
      </c>
      <c r="BZ202" s="136"/>
      <c r="CA202" s="83" t="s">
        <v>599</v>
      </c>
      <c r="CB202" s="106" t="s">
        <v>647</v>
      </c>
      <c r="CC202" s="106" t="s">
        <v>7400</v>
      </c>
      <c r="CD202" s="107"/>
      <c r="CE202" s="108" t="s">
        <v>107</v>
      </c>
      <c r="CF202" s="108" t="s">
        <v>107</v>
      </c>
      <c r="CG202" s="109"/>
      <c r="CH202" s="110" t="s">
        <v>107</v>
      </c>
      <c r="CI202" s="111"/>
      <c r="CJ202" s="112">
        <v>6710</v>
      </c>
      <c r="CK202" s="113">
        <v>86</v>
      </c>
      <c r="CL202" s="114" t="s">
        <v>134</v>
      </c>
      <c r="CM202" s="114" t="s">
        <v>108</v>
      </c>
      <c r="CN202" s="114"/>
      <c r="CO202" s="115" t="s">
        <v>102</v>
      </c>
      <c r="CP202" s="115" t="s">
        <v>102</v>
      </c>
      <c r="CQ202" s="115" t="s">
        <v>102</v>
      </c>
      <c r="CR202" s="115" t="s">
        <v>102</v>
      </c>
      <c r="CS202" s="116"/>
      <c r="CT202" s="117" t="s">
        <v>109</v>
      </c>
      <c r="CU202" s="117" t="s">
        <v>109</v>
      </c>
      <c r="CV202" s="83">
        <v>198</v>
      </c>
      <c r="CW202" s="83" t="s">
        <v>108</v>
      </c>
      <c r="CX202" s="83">
        <v>198</v>
      </c>
      <c r="CY202" s="83" t="s">
        <v>108</v>
      </c>
      <c r="CZ202" s="83">
        <v>6526</v>
      </c>
      <c r="DA202" s="83" t="s">
        <v>419</v>
      </c>
      <c r="DB202" s="83" t="s">
        <v>130</v>
      </c>
      <c r="DC202" s="83" t="s">
        <v>499</v>
      </c>
      <c r="DD202" s="83">
        <v>1247</v>
      </c>
      <c r="DE202" s="83" t="s">
        <v>444</v>
      </c>
      <c r="DF202" s="83" t="s">
        <v>130</v>
      </c>
      <c r="DG202" s="83" t="s">
        <v>499</v>
      </c>
      <c r="DH202" s="83"/>
      <c r="DI202" s="83">
        <v>0</v>
      </c>
      <c r="DJ202" s="83">
        <v>1</v>
      </c>
      <c r="DK202" s="83">
        <v>0</v>
      </c>
      <c r="DL202" s="83">
        <v>0</v>
      </c>
      <c r="DM202" s="83">
        <v>0</v>
      </c>
      <c r="DN202" s="83">
        <v>0</v>
      </c>
      <c r="DO202" s="83">
        <v>0</v>
      </c>
      <c r="DP202" s="83">
        <v>0</v>
      </c>
      <c r="DQ202" s="83">
        <v>0</v>
      </c>
      <c r="DR202" s="83">
        <v>0</v>
      </c>
      <c r="DS202" s="83">
        <v>0</v>
      </c>
      <c r="DT202" s="83">
        <v>3</v>
      </c>
      <c r="DU202" s="83">
        <v>3</v>
      </c>
      <c r="DV202" s="83">
        <v>0</v>
      </c>
      <c r="DW202" s="83">
        <v>0</v>
      </c>
      <c r="DX202" s="83">
        <v>3</v>
      </c>
      <c r="DY202" s="85">
        <v>43844</v>
      </c>
      <c r="DZ202" s="83" t="s">
        <v>4249</v>
      </c>
      <c r="EA202" s="83" t="s">
        <v>102</v>
      </c>
      <c r="EB202" s="83" t="s">
        <v>482</v>
      </c>
      <c r="EC202" s="83">
        <v>198</v>
      </c>
      <c r="ED202" s="83" t="s">
        <v>483</v>
      </c>
      <c r="EE202" s="83">
        <v>1</v>
      </c>
      <c r="EF202" s="83">
        <v>0</v>
      </c>
      <c r="EG202" s="83">
        <v>0</v>
      </c>
      <c r="EH202" s="83" t="s">
        <v>109</v>
      </c>
      <c r="EI202" s="83" t="s">
        <v>108</v>
      </c>
      <c r="EJ202" s="83" t="s">
        <v>583</v>
      </c>
      <c r="EK202" s="83">
        <v>0</v>
      </c>
      <c r="EL202" s="83">
        <v>0</v>
      </c>
      <c r="EM202" s="83">
        <v>1</v>
      </c>
      <c r="EN202" s="83" t="s">
        <v>497</v>
      </c>
      <c r="EO202" s="83"/>
      <c r="EP202" s="83" t="s">
        <v>436</v>
      </c>
      <c r="EQ202" s="136">
        <v>1</v>
      </c>
      <c r="ER202" s="136">
        <v>1</v>
      </c>
      <c r="ES202" s="136">
        <v>1</v>
      </c>
      <c r="ET202" s="136">
        <v>1</v>
      </c>
      <c r="EU202" s="215" t="s">
        <v>269</v>
      </c>
      <c r="EV202" s="136">
        <v>1</v>
      </c>
      <c r="EW202" s="136">
        <v>1</v>
      </c>
      <c r="EX202" s="136">
        <v>1</v>
      </c>
      <c r="EY202" s="136">
        <v>1</v>
      </c>
      <c r="EZ202" s="136">
        <v>1</v>
      </c>
      <c r="FP202" s="215" t="s">
        <v>592</v>
      </c>
      <c r="FQ202" s="136" t="b">
        <v>1</v>
      </c>
      <c r="FR202" s="136" t="b">
        <v>1</v>
      </c>
      <c r="FS202" s="136" t="b">
        <v>1</v>
      </c>
      <c r="FT202" s="136" t="b">
        <v>1</v>
      </c>
      <c r="FX202" s="215" t="s">
        <v>269</v>
      </c>
    </row>
    <row r="203" spans="1:180" ht="60" customHeight="1" x14ac:dyDescent="0.55000000000000004">
      <c r="A203" s="83" t="s">
        <v>130</v>
      </c>
      <c r="B203" s="83" t="s">
        <v>98</v>
      </c>
      <c r="C203" s="136">
        <v>809959</v>
      </c>
      <c r="D203" s="207" t="s">
        <v>627</v>
      </c>
      <c r="E203" s="208" t="s">
        <v>630</v>
      </c>
      <c r="F203" s="83" t="s">
        <v>108</v>
      </c>
      <c r="G203" s="85">
        <v>20621</v>
      </c>
      <c r="H203" s="83" t="s">
        <v>102</v>
      </c>
      <c r="I203" s="85">
        <v>39794</v>
      </c>
      <c r="J203" s="83" t="s">
        <v>228</v>
      </c>
      <c r="K203" s="216">
        <v>113804870315</v>
      </c>
      <c r="L203" s="83" t="s">
        <v>191</v>
      </c>
      <c r="M203" s="85">
        <v>43631</v>
      </c>
      <c r="N203" s="83">
        <v>-296.66666666666703</v>
      </c>
      <c r="O203" s="83" t="s">
        <v>180</v>
      </c>
      <c r="P203" s="83" t="s">
        <v>181</v>
      </c>
      <c r="Q203" s="208" t="s">
        <v>5840</v>
      </c>
      <c r="R203" s="83" t="s">
        <v>102</v>
      </c>
      <c r="S203" s="83" t="s">
        <v>102</v>
      </c>
      <c r="T203" s="83" t="s">
        <v>199</v>
      </c>
      <c r="U203" s="83" t="s">
        <v>9374</v>
      </c>
      <c r="V203" s="83" t="s">
        <v>104</v>
      </c>
      <c r="W203" s="83" t="s">
        <v>105</v>
      </c>
      <c r="X203" s="86" t="s">
        <v>5840</v>
      </c>
      <c r="Y203" s="87" t="s">
        <v>102</v>
      </c>
      <c r="Z203" s="87" t="s">
        <v>102</v>
      </c>
      <c r="AA203" s="87" t="s">
        <v>199</v>
      </c>
      <c r="AB203" s="87" t="s">
        <v>9374</v>
      </c>
      <c r="AC203" s="87" t="s">
        <v>104</v>
      </c>
      <c r="AD203" s="87" t="s">
        <v>105</v>
      </c>
      <c r="AE203" s="87" t="s">
        <v>106</v>
      </c>
      <c r="AF203" s="86" t="s">
        <v>5840</v>
      </c>
      <c r="AG203" s="87" t="s">
        <v>489</v>
      </c>
      <c r="AH203" s="87" t="s">
        <v>9375</v>
      </c>
      <c r="AI203" s="87" t="s">
        <v>104</v>
      </c>
      <c r="AJ203" s="87" t="s">
        <v>204</v>
      </c>
      <c r="AK203" s="88"/>
      <c r="AL203" s="83" t="s">
        <v>107</v>
      </c>
      <c r="AM203" s="89" t="s">
        <v>454</v>
      </c>
      <c r="AN203" s="90" t="s">
        <v>416</v>
      </c>
      <c r="AO203" s="91" t="s">
        <v>641</v>
      </c>
      <c r="AP203" s="90">
        <v>8.3333333333333002</v>
      </c>
      <c r="AQ203" s="92" t="s">
        <v>211</v>
      </c>
      <c r="AR203" s="93" t="s">
        <v>102</v>
      </c>
      <c r="AS203" s="93" t="s">
        <v>102</v>
      </c>
      <c r="AT203" s="93" t="s">
        <v>102</v>
      </c>
      <c r="AU203" s="210" t="s">
        <v>641</v>
      </c>
      <c r="AV203" s="93" t="s">
        <v>192</v>
      </c>
      <c r="AW203" s="94" t="s">
        <v>102</v>
      </c>
      <c r="AX203" s="93" t="s">
        <v>105</v>
      </c>
      <c r="AY203" s="95" t="s">
        <v>188</v>
      </c>
      <c r="AZ203" s="93" t="s">
        <v>102</v>
      </c>
      <c r="BA203" s="93" t="s">
        <v>9376</v>
      </c>
      <c r="BB203" s="93" t="s">
        <v>102</v>
      </c>
      <c r="BC203" s="93" t="s">
        <v>102</v>
      </c>
      <c r="BD203" s="96" t="s">
        <v>102</v>
      </c>
      <c r="BE203" s="90">
        <v>-90.6666666666667</v>
      </c>
      <c r="BF203" s="93" t="s">
        <v>211</v>
      </c>
      <c r="BG203" s="93" t="s">
        <v>102</v>
      </c>
      <c r="BH203" s="93" t="s">
        <v>102</v>
      </c>
      <c r="BI203" s="93" t="s">
        <v>102</v>
      </c>
      <c r="BJ203" s="210" t="s">
        <v>646</v>
      </c>
      <c r="BK203" s="93" t="s">
        <v>182</v>
      </c>
      <c r="BL203" s="97" t="s">
        <v>102</v>
      </c>
      <c r="BM203" s="93" t="s">
        <v>105</v>
      </c>
      <c r="BN203" s="93" t="s">
        <v>104</v>
      </c>
      <c r="BO203" s="93" t="s">
        <v>102</v>
      </c>
      <c r="BP203" s="98">
        <v>20180273</v>
      </c>
      <c r="BQ203" s="93" t="s">
        <v>102</v>
      </c>
      <c r="BR203" s="93" t="s">
        <v>102</v>
      </c>
      <c r="BS203" s="93" t="s">
        <v>102</v>
      </c>
      <c r="BT203" s="99" t="s">
        <v>591</v>
      </c>
      <c r="BU203" s="100" t="s">
        <v>10904</v>
      </c>
      <c r="BV203" s="101" t="s">
        <v>471</v>
      </c>
      <c r="BW203" s="136"/>
      <c r="BX203" s="103" t="s">
        <v>565</v>
      </c>
      <c r="BY203" s="104" t="s">
        <v>190</v>
      </c>
      <c r="BZ203" s="136"/>
      <c r="CA203" s="83" t="s">
        <v>599</v>
      </c>
      <c r="CB203" s="106" t="s">
        <v>647</v>
      </c>
      <c r="CC203" s="106" t="s">
        <v>7412</v>
      </c>
      <c r="CD203" s="107"/>
      <c r="CE203" s="108" t="s">
        <v>107</v>
      </c>
      <c r="CF203" s="108" t="s">
        <v>107</v>
      </c>
      <c r="CG203" s="109"/>
      <c r="CH203" s="110" t="s">
        <v>107</v>
      </c>
      <c r="CI203" s="111"/>
      <c r="CJ203" s="112">
        <v>6710</v>
      </c>
      <c r="CK203" s="113">
        <v>86</v>
      </c>
      <c r="CL203" s="114" t="s">
        <v>134</v>
      </c>
      <c r="CM203" s="114" t="s">
        <v>108</v>
      </c>
      <c r="CN203" s="114"/>
      <c r="CO203" s="115" t="s">
        <v>102</v>
      </c>
      <c r="CP203" s="115" t="s">
        <v>102</v>
      </c>
      <c r="CQ203" s="115" t="s">
        <v>102</v>
      </c>
      <c r="CR203" s="115" t="s">
        <v>102</v>
      </c>
      <c r="CS203" s="116"/>
      <c r="CT203" s="117" t="s">
        <v>109</v>
      </c>
      <c r="CU203" s="117" t="s">
        <v>109</v>
      </c>
      <c r="CV203" s="83">
        <v>199</v>
      </c>
      <c r="CW203" s="83" t="s">
        <v>108</v>
      </c>
      <c r="CX203" s="83">
        <v>199</v>
      </c>
      <c r="CY203" s="83" t="s">
        <v>108</v>
      </c>
      <c r="CZ203" s="83">
        <v>6527</v>
      </c>
      <c r="DA203" s="83" t="s">
        <v>419</v>
      </c>
      <c r="DB203" s="83" t="s">
        <v>130</v>
      </c>
      <c r="DC203" s="83" t="s">
        <v>499</v>
      </c>
      <c r="DD203" s="83">
        <v>1248</v>
      </c>
      <c r="DE203" s="83" t="s">
        <v>444</v>
      </c>
      <c r="DF203" s="83" t="s">
        <v>130</v>
      </c>
      <c r="DG203" s="83" t="s">
        <v>499</v>
      </c>
      <c r="DH203" s="83"/>
      <c r="DI203" s="83">
        <v>0</v>
      </c>
      <c r="DJ203" s="83">
        <v>1</v>
      </c>
      <c r="DK203" s="83">
        <v>0</v>
      </c>
      <c r="DL203" s="83">
        <v>0</v>
      </c>
      <c r="DM203" s="83">
        <v>0</v>
      </c>
      <c r="DN203" s="83">
        <v>0</v>
      </c>
      <c r="DO203" s="83">
        <v>0</v>
      </c>
      <c r="DP203" s="83">
        <v>0</v>
      </c>
      <c r="DQ203" s="83">
        <v>0</v>
      </c>
      <c r="DR203" s="83">
        <v>0</v>
      </c>
      <c r="DS203" s="83">
        <v>0</v>
      </c>
      <c r="DT203" s="83">
        <v>3</v>
      </c>
      <c r="DU203" s="83">
        <v>3</v>
      </c>
      <c r="DV203" s="83">
        <v>0</v>
      </c>
      <c r="DW203" s="83">
        <v>0</v>
      </c>
      <c r="DX203" s="83">
        <v>3</v>
      </c>
      <c r="DY203" s="85">
        <v>43845</v>
      </c>
      <c r="DZ203" s="83" t="s">
        <v>4250</v>
      </c>
      <c r="EA203" s="83" t="s">
        <v>102</v>
      </c>
      <c r="EB203" s="83" t="s">
        <v>482</v>
      </c>
      <c r="EC203" s="83">
        <v>199</v>
      </c>
      <c r="ED203" s="83" t="s">
        <v>483</v>
      </c>
      <c r="EE203" s="83">
        <v>1</v>
      </c>
      <c r="EF203" s="83">
        <v>0</v>
      </c>
      <c r="EG203" s="83">
        <v>0</v>
      </c>
      <c r="EH203" s="83" t="s">
        <v>109</v>
      </c>
      <c r="EI203" s="83" t="s">
        <v>108</v>
      </c>
      <c r="EJ203" s="83" t="s">
        <v>583</v>
      </c>
      <c r="EK203" s="83">
        <v>0</v>
      </c>
      <c r="EL203" s="83">
        <v>0</v>
      </c>
      <c r="EM203" s="83">
        <v>1</v>
      </c>
      <c r="EN203" s="83" t="s">
        <v>497</v>
      </c>
      <c r="EO203" s="83"/>
      <c r="EP203" s="83" t="s">
        <v>436</v>
      </c>
      <c r="EQ203" s="136">
        <v>1</v>
      </c>
      <c r="ER203" s="136">
        <v>1</v>
      </c>
      <c r="ES203" s="136">
        <v>1</v>
      </c>
      <c r="ET203" s="136">
        <v>1</v>
      </c>
      <c r="EU203" s="215" t="s">
        <v>269</v>
      </c>
      <c r="EV203" s="136">
        <v>1</v>
      </c>
      <c r="EW203" s="136">
        <v>1</v>
      </c>
      <c r="EX203" s="136">
        <v>1</v>
      </c>
      <c r="EY203" s="136">
        <v>1</v>
      </c>
      <c r="EZ203" s="136">
        <v>1</v>
      </c>
      <c r="FP203" s="215" t="s">
        <v>592</v>
      </c>
      <c r="FQ203" s="136" t="b">
        <v>1</v>
      </c>
      <c r="FR203" s="136" t="b">
        <v>1</v>
      </c>
      <c r="FS203" s="136" t="b">
        <v>1</v>
      </c>
      <c r="FT203" s="136" t="b">
        <v>1</v>
      </c>
      <c r="FX203" s="215" t="s">
        <v>269</v>
      </c>
    </row>
    <row r="204" spans="1:180" ht="60" customHeight="1" x14ac:dyDescent="0.55000000000000004">
      <c r="A204" s="83" t="s">
        <v>130</v>
      </c>
      <c r="B204" s="83" t="s">
        <v>98</v>
      </c>
      <c r="C204" s="136">
        <v>329112</v>
      </c>
      <c r="D204" s="207" t="s">
        <v>628</v>
      </c>
      <c r="E204" s="208" t="s">
        <v>633</v>
      </c>
      <c r="F204" s="83" t="s">
        <v>108</v>
      </c>
      <c r="G204" s="85">
        <v>22744</v>
      </c>
      <c r="H204" s="83" t="s">
        <v>102</v>
      </c>
      <c r="I204" s="85">
        <v>39772</v>
      </c>
      <c r="J204" s="83" t="s">
        <v>228</v>
      </c>
      <c r="K204" s="216">
        <v>171353057559</v>
      </c>
      <c r="L204" s="83" t="s">
        <v>191</v>
      </c>
      <c r="M204" s="85">
        <v>43619</v>
      </c>
      <c r="N204" s="83">
        <v>-301.66666666666703</v>
      </c>
      <c r="O204" s="83" t="s">
        <v>193</v>
      </c>
      <c r="P204" s="83" t="s">
        <v>181</v>
      </c>
      <c r="Q204" s="208" t="s">
        <v>5844</v>
      </c>
      <c r="R204" s="83" t="s">
        <v>102</v>
      </c>
      <c r="S204" s="83" t="s">
        <v>102</v>
      </c>
      <c r="T204" s="83" t="s">
        <v>133</v>
      </c>
      <c r="U204" s="83" t="s">
        <v>9377</v>
      </c>
      <c r="V204" s="83" t="s">
        <v>111</v>
      </c>
      <c r="W204" s="83" t="s">
        <v>105</v>
      </c>
      <c r="X204" s="86" t="s">
        <v>5844</v>
      </c>
      <c r="Y204" s="87" t="s">
        <v>102</v>
      </c>
      <c r="Z204" s="87" t="s">
        <v>102</v>
      </c>
      <c r="AA204" s="87" t="s">
        <v>133</v>
      </c>
      <c r="AB204" s="87" t="s">
        <v>9377</v>
      </c>
      <c r="AC204" s="87" t="s">
        <v>111</v>
      </c>
      <c r="AD204" s="87" t="s">
        <v>105</v>
      </c>
      <c r="AE204" s="87" t="s">
        <v>106</v>
      </c>
      <c r="AF204" s="86" t="s">
        <v>5844</v>
      </c>
      <c r="AG204" s="87" t="s">
        <v>486</v>
      </c>
      <c r="AH204" s="87" t="s">
        <v>9377</v>
      </c>
      <c r="AI204" s="87" t="s">
        <v>111</v>
      </c>
      <c r="AJ204" s="87" t="s">
        <v>204</v>
      </c>
      <c r="AK204" s="88"/>
      <c r="AL204" s="83" t="s">
        <v>107</v>
      </c>
      <c r="AM204" s="89" t="s">
        <v>454</v>
      </c>
      <c r="AN204" s="90" t="s">
        <v>416</v>
      </c>
      <c r="AO204" s="91" t="s">
        <v>642</v>
      </c>
      <c r="AP204" s="90">
        <v>8.3333333333333002</v>
      </c>
      <c r="AQ204" s="92" t="s">
        <v>102</v>
      </c>
      <c r="AR204" s="93" t="s">
        <v>102</v>
      </c>
      <c r="AS204" s="93" t="s">
        <v>102</v>
      </c>
      <c r="AT204" s="93" t="s">
        <v>102</v>
      </c>
      <c r="AU204" s="210" t="s">
        <v>644</v>
      </c>
      <c r="AV204" s="93" t="s">
        <v>185</v>
      </c>
      <c r="AW204" s="94" t="s">
        <v>102</v>
      </c>
      <c r="AX204" s="93" t="s">
        <v>183</v>
      </c>
      <c r="AY204" s="95" t="s">
        <v>111</v>
      </c>
      <c r="AZ204" s="93" t="s">
        <v>102</v>
      </c>
      <c r="BA204" s="93" t="s">
        <v>102</v>
      </c>
      <c r="BB204" s="93" t="s">
        <v>102</v>
      </c>
      <c r="BC204" s="93" t="s">
        <v>102</v>
      </c>
      <c r="BD204" s="96" t="s">
        <v>102</v>
      </c>
      <c r="BE204" s="90">
        <v>-91.1666666666667</v>
      </c>
      <c r="BF204" s="93" t="s">
        <v>102</v>
      </c>
      <c r="BG204" s="93" t="s">
        <v>102</v>
      </c>
      <c r="BH204" s="93" t="s">
        <v>102</v>
      </c>
      <c r="BI204" s="93" t="s">
        <v>102</v>
      </c>
      <c r="BJ204" s="210" t="s">
        <v>642</v>
      </c>
      <c r="BK204" s="93" t="s">
        <v>192</v>
      </c>
      <c r="BL204" s="97" t="s">
        <v>102</v>
      </c>
      <c r="BM204" s="93" t="s">
        <v>183</v>
      </c>
      <c r="BN204" s="93" t="s">
        <v>106</v>
      </c>
      <c r="BO204" s="93" t="s">
        <v>102</v>
      </c>
      <c r="BP204" s="98" t="s">
        <v>102</v>
      </c>
      <c r="BQ204" s="93" t="s">
        <v>102</v>
      </c>
      <c r="BR204" s="93" t="s">
        <v>102</v>
      </c>
      <c r="BS204" s="93" t="s">
        <v>102</v>
      </c>
      <c r="BT204" s="99" t="s">
        <v>591</v>
      </c>
      <c r="BU204" s="100" t="s">
        <v>10905</v>
      </c>
      <c r="BV204" s="101" t="s">
        <v>471</v>
      </c>
      <c r="BW204" s="136"/>
      <c r="BX204" s="103" t="s">
        <v>565</v>
      </c>
      <c r="BY204" s="104" t="s">
        <v>190</v>
      </c>
      <c r="BZ204" s="136"/>
      <c r="CA204" s="83" t="s">
        <v>599</v>
      </c>
      <c r="CB204" s="106" t="s">
        <v>647</v>
      </c>
      <c r="CC204" s="106" t="s">
        <v>7424</v>
      </c>
      <c r="CD204" s="107"/>
      <c r="CE204" s="108" t="s">
        <v>107</v>
      </c>
      <c r="CF204" s="108" t="s">
        <v>107</v>
      </c>
      <c r="CG204" s="109"/>
      <c r="CH204" s="110" t="s">
        <v>107</v>
      </c>
      <c r="CI204" s="111"/>
      <c r="CJ204" s="112">
        <v>6710</v>
      </c>
      <c r="CK204" s="113">
        <v>86</v>
      </c>
      <c r="CL204" s="114" t="s">
        <v>134</v>
      </c>
      <c r="CM204" s="114" t="s">
        <v>108</v>
      </c>
      <c r="CN204" s="114"/>
      <c r="CO204" s="115" t="s">
        <v>102</v>
      </c>
      <c r="CP204" s="115" t="s">
        <v>102</v>
      </c>
      <c r="CQ204" s="115" t="s">
        <v>102</v>
      </c>
      <c r="CR204" s="115" t="s">
        <v>102</v>
      </c>
      <c r="CS204" s="116"/>
      <c r="CT204" s="117" t="s">
        <v>109</v>
      </c>
      <c r="CU204" s="117" t="s">
        <v>109</v>
      </c>
      <c r="CV204" s="83">
        <v>200</v>
      </c>
      <c r="CW204" s="83" t="s">
        <v>108</v>
      </c>
      <c r="CX204" s="83">
        <v>200</v>
      </c>
      <c r="CY204" s="83" t="s">
        <v>108</v>
      </c>
      <c r="CZ204" s="83">
        <v>6528</v>
      </c>
      <c r="DA204" s="83" t="s">
        <v>419</v>
      </c>
      <c r="DB204" s="83" t="s">
        <v>130</v>
      </c>
      <c r="DC204" s="83" t="s">
        <v>499</v>
      </c>
      <c r="DD204" s="83">
        <v>1249</v>
      </c>
      <c r="DE204" s="83" t="s">
        <v>444</v>
      </c>
      <c r="DF204" s="83" t="s">
        <v>130</v>
      </c>
      <c r="DG204" s="83" t="s">
        <v>499</v>
      </c>
      <c r="DH204" s="83"/>
      <c r="DI204" s="83">
        <v>0</v>
      </c>
      <c r="DJ204" s="83">
        <v>1</v>
      </c>
      <c r="DK204" s="83">
        <v>0</v>
      </c>
      <c r="DL204" s="83">
        <v>0</v>
      </c>
      <c r="DM204" s="83">
        <v>0</v>
      </c>
      <c r="DN204" s="83">
        <v>0</v>
      </c>
      <c r="DO204" s="83">
        <v>0</v>
      </c>
      <c r="DP204" s="83">
        <v>0</v>
      </c>
      <c r="DQ204" s="83">
        <v>0</v>
      </c>
      <c r="DR204" s="83">
        <v>0</v>
      </c>
      <c r="DS204" s="83">
        <v>0</v>
      </c>
      <c r="DT204" s="83">
        <v>3</v>
      </c>
      <c r="DU204" s="83">
        <v>3</v>
      </c>
      <c r="DV204" s="83">
        <v>0</v>
      </c>
      <c r="DW204" s="83">
        <v>0</v>
      </c>
      <c r="DX204" s="83">
        <v>3</v>
      </c>
      <c r="DY204" s="85">
        <v>43846</v>
      </c>
      <c r="DZ204" s="83" t="s">
        <v>4251</v>
      </c>
      <c r="EA204" s="83" t="s">
        <v>102</v>
      </c>
      <c r="EB204" s="83" t="s">
        <v>482</v>
      </c>
      <c r="EC204" s="83">
        <v>200</v>
      </c>
      <c r="ED204" s="83" t="s">
        <v>483</v>
      </c>
      <c r="EE204" s="83">
        <v>1</v>
      </c>
      <c r="EF204" s="83">
        <v>0</v>
      </c>
      <c r="EG204" s="83">
        <v>0</v>
      </c>
      <c r="EH204" s="83" t="s">
        <v>109</v>
      </c>
      <c r="EI204" s="83" t="s">
        <v>108</v>
      </c>
      <c r="EJ204" s="83" t="s">
        <v>583</v>
      </c>
      <c r="EK204" s="83">
        <v>0</v>
      </c>
      <c r="EL204" s="83">
        <v>0</v>
      </c>
      <c r="EM204" s="83">
        <v>1</v>
      </c>
      <c r="EN204" s="83" t="s">
        <v>497</v>
      </c>
      <c r="EO204" s="83"/>
      <c r="EP204" s="83" t="s">
        <v>436</v>
      </c>
      <c r="EQ204" s="136">
        <v>1</v>
      </c>
      <c r="ER204" s="136">
        <v>1</v>
      </c>
      <c r="ES204" s="136">
        <v>1</v>
      </c>
      <c r="ET204" s="136">
        <v>1</v>
      </c>
      <c r="EU204" s="215" t="s">
        <v>269</v>
      </c>
      <c r="EV204" s="136">
        <v>1</v>
      </c>
      <c r="EW204" s="136">
        <v>1</v>
      </c>
      <c r="EX204" s="136">
        <v>1</v>
      </c>
      <c r="EY204" s="136">
        <v>1</v>
      </c>
      <c r="EZ204" s="136">
        <v>1</v>
      </c>
      <c r="FP204" s="215" t="s">
        <v>592</v>
      </c>
      <c r="FQ204" s="136" t="b">
        <v>1</v>
      </c>
      <c r="FR204" s="136" t="b">
        <v>1</v>
      </c>
      <c r="FS204" s="136" t="b">
        <v>1</v>
      </c>
      <c r="FT204" s="136" t="b">
        <v>1</v>
      </c>
      <c r="FX204" s="215" t="s">
        <v>269</v>
      </c>
    </row>
    <row r="205" spans="1:180" ht="60" customHeight="1" x14ac:dyDescent="0.55000000000000004">
      <c r="A205" s="83" t="s">
        <v>130</v>
      </c>
      <c r="B205" s="83" t="s">
        <v>98</v>
      </c>
      <c r="C205" s="136">
        <v>440397</v>
      </c>
      <c r="D205" s="207" t="s">
        <v>629</v>
      </c>
      <c r="E205" s="208" t="s">
        <v>634</v>
      </c>
      <c r="F205" s="83" t="s">
        <v>108</v>
      </c>
      <c r="G205" s="85">
        <v>26341</v>
      </c>
      <c r="H205" s="83" t="s">
        <v>102</v>
      </c>
      <c r="I205" s="85">
        <v>34633</v>
      </c>
      <c r="J205" s="83" t="s">
        <v>228</v>
      </c>
      <c r="K205" s="216">
        <v>405442852145</v>
      </c>
      <c r="L205" s="83" t="s">
        <v>191</v>
      </c>
      <c r="M205" s="85">
        <v>43642</v>
      </c>
      <c r="N205" s="83">
        <v>-306.66666666666703</v>
      </c>
      <c r="O205" s="83" t="s">
        <v>193</v>
      </c>
      <c r="P205" s="83" t="s">
        <v>181</v>
      </c>
      <c r="Q205" s="208" t="s">
        <v>5848</v>
      </c>
      <c r="R205" s="83" t="s">
        <v>102</v>
      </c>
      <c r="S205" s="83" t="s">
        <v>102</v>
      </c>
      <c r="T205" s="83" t="s">
        <v>131</v>
      </c>
      <c r="U205" s="83" t="s">
        <v>9378</v>
      </c>
      <c r="V205" s="83" t="s">
        <v>104</v>
      </c>
      <c r="W205" s="83" t="s">
        <v>105</v>
      </c>
      <c r="X205" s="86" t="s">
        <v>5848</v>
      </c>
      <c r="Y205" s="87" t="s">
        <v>102</v>
      </c>
      <c r="Z205" s="87" t="s">
        <v>102</v>
      </c>
      <c r="AA205" s="87" t="s">
        <v>131</v>
      </c>
      <c r="AB205" s="87" t="s">
        <v>9378</v>
      </c>
      <c r="AC205" s="87" t="s">
        <v>104</v>
      </c>
      <c r="AD205" s="87" t="s">
        <v>105</v>
      </c>
      <c r="AE205" s="87" t="s">
        <v>106</v>
      </c>
      <c r="AF205" s="86" t="s">
        <v>5848</v>
      </c>
      <c r="AG205" s="87" t="s">
        <v>177</v>
      </c>
      <c r="AH205" s="87" t="s">
        <v>9378</v>
      </c>
      <c r="AI205" s="87" t="s">
        <v>104</v>
      </c>
      <c r="AJ205" s="87" t="s">
        <v>204</v>
      </c>
      <c r="AK205" s="88"/>
      <c r="AL205" s="83" t="s">
        <v>107</v>
      </c>
      <c r="AM205" s="89" t="s">
        <v>454</v>
      </c>
      <c r="AN205" s="90" t="s">
        <v>416</v>
      </c>
      <c r="AO205" s="91" t="s">
        <v>643</v>
      </c>
      <c r="AP205" s="90">
        <v>8.3333333333333002</v>
      </c>
      <c r="AQ205" s="92" t="s">
        <v>102</v>
      </c>
      <c r="AR205" s="93" t="s">
        <v>102</v>
      </c>
      <c r="AS205" s="93" t="s">
        <v>102</v>
      </c>
      <c r="AT205" s="93" t="s">
        <v>102</v>
      </c>
      <c r="AU205" s="210" t="s">
        <v>645</v>
      </c>
      <c r="AV205" s="93" t="s">
        <v>185</v>
      </c>
      <c r="AW205" s="94" t="s">
        <v>102</v>
      </c>
      <c r="AX205" s="93" t="s">
        <v>105</v>
      </c>
      <c r="AY205" s="95" t="s">
        <v>104</v>
      </c>
      <c r="AZ205" s="93" t="s">
        <v>102</v>
      </c>
      <c r="BA205" s="93" t="s">
        <v>102</v>
      </c>
      <c r="BB205" s="93" t="s">
        <v>102</v>
      </c>
      <c r="BC205" s="93" t="s">
        <v>102</v>
      </c>
      <c r="BD205" s="96" t="s">
        <v>102</v>
      </c>
      <c r="BE205" s="90">
        <v>-91.6666666666667</v>
      </c>
      <c r="BF205" s="93" t="s">
        <v>102</v>
      </c>
      <c r="BG205" s="93" t="s">
        <v>102</v>
      </c>
      <c r="BH205" s="93" t="s">
        <v>102</v>
      </c>
      <c r="BI205" s="93" t="s">
        <v>102</v>
      </c>
      <c r="BJ205" s="210" t="s">
        <v>643</v>
      </c>
      <c r="BK205" s="93" t="s">
        <v>196</v>
      </c>
      <c r="BL205" s="97" t="s">
        <v>102</v>
      </c>
      <c r="BM205" s="93" t="s">
        <v>105</v>
      </c>
      <c r="BN205" s="93" t="s">
        <v>596</v>
      </c>
      <c r="BO205" s="93" t="s">
        <v>102</v>
      </c>
      <c r="BP205" s="98" t="s">
        <v>102</v>
      </c>
      <c r="BQ205" s="93" t="s">
        <v>102</v>
      </c>
      <c r="BR205" s="93" t="s">
        <v>102</v>
      </c>
      <c r="BS205" s="93" t="s">
        <v>102</v>
      </c>
      <c r="BT205" s="99" t="s">
        <v>591</v>
      </c>
      <c r="BU205" s="100" t="s">
        <v>10906</v>
      </c>
      <c r="BV205" s="101" t="s">
        <v>471</v>
      </c>
      <c r="BW205" s="136"/>
      <c r="BX205" s="103" t="s">
        <v>565</v>
      </c>
      <c r="BY205" s="104" t="s">
        <v>190</v>
      </c>
      <c r="BZ205" s="136"/>
      <c r="CA205" s="83" t="s">
        <v>599</v>
      </c>
      <c r="CB205" s="106" t="s">
        <v>647</v>
      </c>
      <c r="CC205" s="106" t="s">
        <v>7436</v>
      </c>
      <c r="CD205" s="107"/>
      <c r="CE205" s="108" t="s">
        <v>107</v>
      </c>
      <c r="CF205" s="108" t="s">
        <v>107</v>
      </c>
      <c r="CG205" s="109"/>
      <c r="CH205" s="110" t="s">
        <v>107</v>
      </c>
      <c r="CI205" s="111"/>
      <c r="CJ205" s="112">
        <v>6710</v>
      </c>
      <c r="CK205" s="113">
        <v>86</v>
      </c>
      <c r="CL205" s="114" t="s">
        <v>134</v>
      </c>
      <c r="CM205" s="114" t="s">
        <v>108</v>
      </c>
      <c r="CN205" s="114"/>
      <c r="CO205" s="115" t="s">
        <v>102</v>
      </c>
      <c r="CP205" s="115" t="s">
        <v>102</v>
      </c>
      <c r="CQ205" s="115" t="s">
        <v>102</v>
      </c>
      <c r="CR205" s="115" t="s">
        <v>102</v>
      </c>
      <c r="CS205" s="116"/>
      <c r="CT205" s="117" t="s">
        <v>109</v>
      </c>
      <c r="CU205" s="117" t="s">
        <v>109</v>
      </c>
      <c r="CV205" s="83">
        <v>201</v>
      </c>
      <c r="CW205" s="83" t="s">
        <v>108</v>
      </c>
      <c r="CX205" s="83">
        <v>201</v>
      </c>
      <c r="CY205" s="83" t="s">
        <v>108</v>
      </c>
      <c r="CZ205" s="83">
        <v>6529</v>
      </c>
      <c r="DA205" s="83" t="s">
        <v>419</v>
      </c>
      <c r="DB205" s="83" t="s">
        <v>130</v>
      </c>
      <c r="DC205" s="83" t="s">
        <v>499</v>
      </c>
      <c r="DD205" s="83">
        <v>1250</v>
      </c>
      <c r="DE205" s="83" t="s">
        <v>444</v>
      </c>
      <c r="DF205" s="83" t="s">
        <v>130</v>
      </c>
      <c r="DG205" s="83" t="s">
        <v>499</v>
      </c>
      <c r="DH205" s="83"/>
      <c r="DI205" s="83">
        <v>0</v>
      </c>
      <c r="DJ205" s="83">
        <v>1</v>
      </c>
      <c r="DK205" s="83">
        <v>0</v>
      </c>
      <c r="DL205" s="83">
        <v>0</v>
      </c>
      <c r="DM205" s="83">
        <v>0</v>
      </c>
      <c r="DN205" s="83">
        <v>0</v>
      </c>
      <c r="DO205" s="83">
        <v>0</v>
      </c>
      <c r="DP205" s="83">
        <v>0</v>
      </c>
      <c r="DQ205" s="83">
        <v>0</v>
      </c>
      <c r="DR205" s="83">
        <v>0</v>
      </c>
      <c r="DS205" s="83">
        <v>0</v>
      </c>
      <c r="DT205" s="83">
        <v>3</v>
      </c>
      <c r="DU205" s="83">
        <v>3</v>
      </c>
      <c r="DV205" s="83">
        <v>0</v>
      </c>
      <c r="DW205" s="83">
        <v>0</v>
      </c>
      <c r="DX205" s="83">
        <v>3</v>
      </c>
      <c r="DY205" s="85">
        <v>43847</v>
      </c>
      <c r="DZ205" s="83" t="s">
        <v>4252</v>
      </c>
      <c r="EA205" s="83" t="s">
        <v>102</v>
      </c>
      <c r="EB205" s="83" t="s">
        <v>482</v>
      </c>
      <c r="EC205" s="83">
        <v>201</v>
      </c>
      <c r="ED205" s="83" t="s">
        <v>483</v>
      </c>
      <c r="EE205" s="83">
        <v>1</v>
      </c>
      <c r="EF205" s="83">
        <v>0</v>
      </c>
      <c r="EG205" s="83">
        <v>0</v>
      </c>
      <c r="EH205" s="83" t="s">
        <v>109</v>
      </c>
      <c r="EI205" s="83" t="s">
        <v>108</v>
      </c>
      <c r="EJ205" s="83" t="s">
        <v>583</v>
      </c>
      <c r="EK205" s="83">
        <v>0</v>
      </c>
      <c r="EL205" s="83">
        <v>0</v>
      </c>
      <c r="EM205" s="83">
        <v>1</v>
      </c>
      <c r="EN205" s="83" t="s">
        <v>497</v>
      </c>
      <c r="EO205" s="83"/>
      <c r="EP205" s="83" t="s">
        <v>436</v>
      </c>
      <c r="EQ205" s="136">
        <v>1</v>
      </c>
      <c r="ER205" s="136">
        <v>1</v>
      </c>
      <c r="ES205" s="136">
        <v>1</v>
      </c>
      <c r="ET205" s="136">
        <v>1</v>
      </c>
      <c r="EU205" s="215" t="s">
        <v>269</v>
      </c>
      <c r="EV205" s="136">
        <v>1</v>
      </c>
      <c r="EW205" s="136">
        <v>1</v>
      </c>
      <c r="EX205" s="136">
        <v>1</v>
      </c>
      <c r="EY205" s="136">
        <v>1</v>
      </c>
      <c r="EZ205" s="136">
        <v>1</v>
      </c>
      <c r="FP205" s="215" t="s">
        <v>592</v>
      </c>
      <c r="FQ205" s="136" t="b">
        <v>1</v>
      </c>
      <c r="FR205" s="136" t="b">
        <v>1</v>
      </c>
      <c r="FS205" s="136" t="b">
        <v>1</v>
      </c>
      <c r="FT205" s="136" t="b">
        <v>1</v>
      </c>
      <c r="FX205" s="215" t="s">
        <v>269</v>
      </c>
    </row>
    <row r="206" spans="1:180" ht="60" customHeight="1" x14ac:dyDescent="0.55000000000000004">
      <c r="A206" s="83" t="s">
        <v>130</v>
      </c>
      <c r="B206" s="83" t="s">
        <v>98</v>
      </c>
      <c r="C206" s="136">
        <v>707314</v>
      </c>
      <c r="D206" s="207" t="s">
        <v>627</v>
      </c>
      <c r="E206" s="208" t="s">
        <v>630</v>
      </c>
      <c r="F206" s="83" t="s">
        <v>108</v>
      </c>
      <c r="G206" s="85">
        <v>20621</v>
      </c>
      <c r="H206" s="83" t="s">
        <v>102</v>
      </c>
      <c r="I206" s="85">
        <v>39794</v>
      </c>
      <c r="J206" s="83" t="s">
        <v>228</v>
      </c>
      <c r="K206" s="216">
        <v>763157395687</v>
      </c>
      <c r="L206" s="83" t="s">
        <v>191</v>
      </c>
      <c r="M206" s="85">
        <v>43631</v>
      </c>
      <c r="N206" s="83">
        <v>-311.66666666666703</v>
      </c>
      <c r="O206" s="83" t="s">
        <v>180</v>
      </c>
      <c r="P206" s="83" t="s">
        <v>181</v>
      </c>
      <c r="Q206" s="208" t="s">
        <v>5852</v>
      </c>
      <c r="R206" s="83" t="s">
        <v>102</v>
      </c>
      <c r="S206" s="83" t="s">
        <v>102</v>
      </c>
      <c r="T206" s="83" t="s">
        <v>199</v>
      </c>
      <c r="U206" s="83" t="s">
        <v>9379</v>
      </c>
      <c r="V206" s="83" t="s">
        <v>104</v>
      </c>
      <c r="W206" s="83" t="s">
        <v>105</v>
      </c>
      <c r="X206" s="86" t="s">
        <v>5852</v>
      </c>
      <c r="Y206" s="87" t="s">
        <v>102</v>
      </c>
      <c r="Z206" s="87" t="s">
        <v>102</v>
      </c>
      <c r="AA206" s="87" t="s">
        <v>199</v>
      </c>
      <c r="AB206" s="87" t="s">
        <v>9379</v>
      </c>
      <c r="AC206" s="87" t="s">
        <v>104</v>
      </c>
      <c r="AD206" s="87" t="s">
        <v>105</v>
      </c>
      <c r="AE206" s="87" t="s">
        <v>106</v>
      </c>
      <c r="AF206" s="86" t="s">
        <v>5852</v>
      </c>
      <c r="AG206" s="87" t="s">
        <v>489</v>
      </c>
      <c r="AH206" s="87" t="s">
        <v>9380</v>
      </c>
      <c r="AI206" s="87" t="s">
        <v>104</v>
      </c>
      <c r="AJ206" s="87" t="s">
        <v>204</v>
      </c>
      <c r="AK206" s="88"/>
      <c r="AL206" s="83" t="s">
        <v>107</v>
      </c>
      <c r="AM206" s="89" t="s">
        <v>454</v>
      </c>
      <c r="AN206" s="90" t="s">
        <v>416</v>
      </c>
      <c r="AO206" s="91" t="s">
        <v>641</v>
      </c>
      <c r="AP206" s="90">
        <v>8.3333333333333002</v>
      </c>
      <c r="AQ206" s="92" t="s">
        <v>211</v>
      </c>
      <c r="AR206" s="93" t="s">
        <v>102</v>
      </c>
      <c r="AS206" s="93" t="s">
        <v>102</v>
      </c>
      <c r="AT206" s="93" t="s">
        <v>102</v>
      </c>
      <c r="AU206" s="210" t="s">
        <v>641</v>
      </c>
      <c r="AV206" s="93" t="s">
        <v>192</v>
      </c>
      <c r="AW206" s="94" t="s">
        <v>102</v>
      </c>
      <c r="AX206" s="93" t="s">
        <v>105</v>
      </c>
      <c r="AY206" s="95" t="s">
        <v>188</v>
      </c>
      <c r="AZ206" s="93" t="s">
        <v>102</v>
      </c>
      <c r="BA206" s="93" t="s">
        <v>9381</v>
      </c>
      <c r="BB206" s="93" t="s">
        <v>102</v>
      </c>
      <c r="BC206" s="93" t="s">
        <v>102</v>
      </c>
      <c r="BD206" s="96" t="s">
        <v>102</v>
      </c>
      <c r="BE206" s="90">
        <v>-92.1666666666667</v>
      </c>
      <c r="BF206" s="93" t="s">
        <v>211</v>
      </c>
      <c r="BG206" s="93" t="s">
        <v>102</v>
      </c>
      <c r="BH206" s="93" t="s">
        <v>102</v>
      </c>
      <c r="BI206" s="93" t="s">
        <v>102</v>
      </c>
      <c r="BJ206" s="210" t="s">
        <v>646</v>
      </c>
      <c r="BK206" s="93" t="s">
        <v>182</v>
      </c>
      <c r="BL206" s="97" t="s">
        <v>102</v>
      </c>
      <c r="BM206" s="93" t="s">
        <v>105</v>
      </c>
      <c r="BN206" s="93" t="s">
        <v>104</v>
      </c>
      <c r="BO206" s="93" t="s">
        <v>102</v>
      </c>
      <c r="BP206" s="98">
        <v>20180274</v>
      </c>
      <c r="BQ206" s="93" t="s">
        <v>102</v>
      </c>
      <c r="BR206" s="93" t="s">
        <v>102</v>
      </c>
      <c r="BS206" s="93" t="s">
        <v>102</v>
      </c>
      <c r="BT206" s="99" t="s">
        <v>591</v>
      </c>
      <c r="BU206" s="100" t="s">
        <v>10907</v>
      </c>
      <c r="BV206" s="101" t="s">
        <v>471</v>
      </c>
      <c r="BW206" s="136"/>
      <c r="BX206" s="103" t="s">
        <v>565</v>
      </c>
      <c r="BY206" s="104" t="s">
        <v>190</v>
      </c>
      <c r="BZ206" s="136"/>
      <c r="CA206" s="83" t="s">
        <v>599</v>
      </c>
      <c r="CB206" s="106" t="s">
        <v>647</v>
      </c>
      <c r="CC206" s="106" t="s">
        <v>7448</v>
      </c>
      <c r="CD206" s="107"/>
      <c r="CE206" s="108" t="s">
        <v>107</v>
      </c>
      <c r="CF206" s="108" t="s">
        <v>107</v>
      </c>
      <c r="CG206" s="109"/>
      <c r="CH206" s="110" t="s">
        <v>107</v>
      </c>
      <c r="CI206" s="111"/>
      <c r="CJ206" s="112">
        <v>6710</v>
      </c>
      <c r="CK206" s="113">
        <v>86</v>
      </c>
      <c r="CL206" s="114" t="s">
        <v>134</v>
      </c>
      <c r="CM206" s="114" t="s">
        <v>108</v>
      </c>
      <c r="CN206" s="114"/>
      <c r="CO206" s="115" t="s">
        <v>102</v>
      </c>
      <c r="CP206" s="115" t="s">
        <v>102</v>
      </c>
      <c r="CQ206" s="115" t="s">
        <v>102</v>
      </c>
      <c r="CR206" s="115" t="s">
        <v>102</v>
      </c>
      <c r="CS206" s="116"/>
      <c r="CT206" s="117" t="s">
        <v>109</v>
      </c>
      <c r="CU206" s="117" t="s">
        <v>109</v>
      </c>
      <c r="CV206" s="83">
        <v>202</v>
      </c>
      <c r="CW206" s="83" t="s">
        <v>108</v>
      </c>
      <c r="CX206" s="83">
        <v>202</v>
      </c>
      <c r="CY206" s="83" t="s">
        <v>108</v>
      </c>
      <c r="CZ206" s="83">
        <v>6530</v>
      </c>
      <c r="DA206" s="83" t="s">
        <v>419</v>
      </c>
      <c r="DB206" s="83" t="s">
        <v>130</v>
      </c>
      <c r="DC206" s="83" t="s">
        <v>499</v>
      </c>
      <c r="DD206" s="83">
        <v>1251</v>
      </c>
      <c r="DE206" s="83" t="s">
        <v>444</v>
      </c>
      <c r="DF206" s="83" t="s">
        <v>130</v>
      </c>
      <c r="DG206" s="83" t="s">
        <v>499</v>
      </c>
      <c r="DH206" s="83"/>
      <c r="DI206" s="83">
        <v>0</v>
      </c>
      <c r="DJ206" s="83">
        <v>1</v>
      </c>
      <c r="DK206" s="83">
        <v>0</v>
      </c>
      <c r="DL206" s="83">
        <v>0</v>
      </c>
      <c r="DM206" s="83">
        <v>0</v>
      </c>
      <c r="DN206" s="83">
        <v>0</v>
      </c>
      <c r="DO206" s="83">
        <v>0</v>
      </c>
      <c r="DP206" s="83">
        <v>0</v>
      </c>
      <c r="DQ206" s="83">
        <v>0</v>
      </c>
      <c r="DR206" s="83">
        <v>0</v>
      </c>
      <c r="DS206" s="83">
        <v>0</v>
      </c>
      <c r="DT206" s="83">
        <v>3</v>
      </c>
      <c r="DU206" s="83">
        <v>3</v>
      </c>
      <c r="DV206" s="83">
        <v>0</v>
      </c>
      <c r="DW206" s="83">
        <v>0</v>
      </c>
      <c r="DX206" s="83">
        <v>3</v>
      </c>
      <c r="DY206" s="85">
        <v>43848</v>
      </c>
      <c r="DZ206" s="83" t="s">
        <v>4253</v>
      </c>
      <c r="EA206" s="83" t="s">
        <v>102</v>
      </c>
      <c r="EB206" s="83" t="s">
        <v>482</v>
      </c>
      <c r="EC206" s="83">
        <v>202</v>
      </c>
      <c r="ED206" s="83" t="s">
        <v>483</v>
      </c>
      <c r="EE206" s="83">
        <v>1</v>
      </c>
      <c r="EF206" s="83">
        <v>0</v>
      </c>
      <c r="EG206" s="83">
        <v>0</v>
      </c>
      <c r="EH206" s="83" t="s">
        <v>109</v>
      </c>
      <c r="EI206" s="83" t="s">
        <v>108</v>
      </c>
      <c r="EJ206" s="83" t="s">
        <v>583</v>
      </c>
      <c r="EK206" s="83">
        <v>0</v>
      </c>
      <c r="EL206" s="83">
        <v>0</v>
      </c>
      <c r="EM206" s="83">
        <v>1</v>
      </c>
      <c r="EN206" s="83" t="s">
        <v>497</v>
      </c>
      <c r="EO206" s="83"/>
      <c r="EP206" s="83" t="s">
        <v>436</v>
      </c>
      <c r="EQ206" s="136">
        <v>1</v>
      </c>
      <c r="ER206" s="136">
        <v>1</v>
      </c>
      <c r="ES206" s="136">
        <v>1</v>
      </c>
      <c r="ET206" s="136">
        <v>1</v>
      </c>
      <c r="EU206" s="215" t="s">
        <v>269</v>
      </c>
      <c r="EV206" s="136">
        <v>1</v>
      </c>
      <c r="EW206" s="136">
        <v>1</v>
      </c>
      <c r="EX206" s="136">
        <v>1</v>
      </c>
      <c r="EY206" s="136">
        <v>1</v>
      </c>
      <c r="EZ206" s="136">
        <v>1</v>
      </c>
      <c r="FP206" s="215" t="s">
        <v>592</v>
      </c>
      <c r="FQ206" s="136" t="b">
        <v>1</v>
      </c>
      <c r="FR206" s="136" t="b">
        <v>1</v>
      </c>
      <c r="FS206" s="136" t="b">
        <v>1</v>
      </c>
      <c r="FT206" s="136" t="b">
        <v>1</v>
      </c>
      <c r="FX206" s="215" t="s">
        <v>269</v>
      </c>
    </row>
    <row r="207" spans="1:180" ht="60" customHeight="1" x14ac:dyDescent="0.55000000000000004">
      <c r="A207" s="83" t="s">
        <v>130</v>
      </c>
      <c r="B207" s="83" t="s">
        <v>98</v>
      </c>
      <c r="C207" s="136">
        <v>130294</v>
      </c>
      <c r="D207" s="207" t="s">
        <v>628</v>
      </c>
      <c r="E207" s="208" t="s">
        <v>633</v>
      </c>
      <c r="F207" s="83" t="s">
        <v>108</v>
      </c>
      <c r="G207" s="85">
        <v>22744</v>
      </c>
      <c r="H207" s="83" t="s">
        <v>102</v>
      </c>
      <c r="I207" s="85">
        <v>39772</v>
      </c>
      <c r="J207" s="83" t="s">
        <v>228</v>
      </c>
      <c r="K207" s="216">
        <v>605677322478</v>
      </c>
      <c r="L207" s="83" t="s">
        <v>191</v>
      </c>
      <c r="M207" s="85">
        <v>43619</v>
      </c>
      <c r="N207" s="83">
        <v>-316.66666666666703</v>
      </c>
      <c r="O207" s="83" t="s">
        <v>193</v>
      </c>
      <c r="P207" s="83" t="s">
        <v>181</v>
      </c>
      <c r="Q207" s="208" t="s">
        <v>5856</v>
      </c>
      <c r="R207" s="83" t="s">
        <v>102</v>
      </c>
      <c r="S207" s="83" t="s">
        <v>102</v>
      </c>
      <c r="T207" s="83" t="s">
        <v>133</v>
      </c>
      <c r="U207" s="83" t="s">
        <v>9382</v>
      </c>
      <c r="V207" s="83" t="s">
        <v>111</v>
      </c>
      <c r="W207" s="83" t="s">
        <v>105</v>
      </c>
      <c r="X207" s="86" t="s">
        <v>5856</v>
      </c>
      <c r="Y207" s="87" t="s">
        <v>102</v>
      </c>
      <c r="Z207" s="87" t="s">
        <v>102</v>
      </c>
      <c r="AA207" s="87" t="s">
        <v>133</v>
      </c>
      <c r="AB207" s="87" t="s">
        <v>9382</v>
      </c>
      <c r="AC207" s="87" t="s">
        <v>111</v>
      </c>
      <c r="AD207" s="87" t="s">
        <v>105</v>
      </c>
      <c r="AE207" s="87" t="s">
        <v>106</v>
      </c>
      <c r="AF207" s="86" t="s">
        <v>5856</v>
      </c>
      <c r="AG207" s="87" t="s">
        <v>486</v>
      </c>
      <c r="AH207" s="87" t="s">
        <v>9382</v>
      </c>
      <c r="AI207" s="87" t="s">
        <v>111</v>
      </c>
      <c r="AJ207" s="87" t="s">
        <v>204</v>
      </c>
      <c r="AK207" s="88"/>
      <c r="AL207" s="83" t="s">
        <v>107</v>
      </c>
      <c r="AM207" s="89" t="s">
        <v>454</v>
      </c>
      <c r="AN207" s="90" t="s">
        <v>416</v>
      </c>
      <c r="AO207" s="91" t="s">
        <v>642</v>
      </c>
      <c r="AP207" s="90">
        <v>8.3333333333333002</v>
      </c>
      <c r="AQ207" s="92" t="s">
        <v>102</v>
      </c>
      <c r="AR207" s="93" t="s">
        <v>102</v>
      </c>
      <c r="AS207" s="93" t="s">
        <v>102</v>
      </c>
      <c r="AT207" s="93" t="s">
        <v>102</v>
      </c>
      <c r="AU207" s="210" t="s">
        <v>644</v>
      </c>
      <c r="AV207" s="93" t="s">
        <v>185</v>
      </c>
      <c r="AW207" s="94" t="s">
        <v>102</v>
      </c>
      <c r="AX207" s="93" t="s">
        <v>183</v>
      </c>
      <c r="AY207" s="95" t="s">
        <v>111</v>
      </c>
      <c r="AZ207" s="93" t="s">
        <v>102</v>
      </c>
      <c r="BA207" s="93" t="s">
        <v>102</v>
      </c>
      <c r="BB207" s="93" t="s">
        <v>102</v>
      </c>
      <c r="BC207" s="93" t="s">
        <v>102</v>
      </c>
      <c r="BD207" s="96" t="s">
        <v>102</v>
      </c>
      <c r="BE207" s="90">
        <v>-92.6666666666667</v>
      </c>
      <c r="BF207" s="93" t="s">
        <v>102</v>
      </c>
      <c r="BG207" s="93" t="s">
        <v>102</v>
      </c>
      <c r="BH207" s="93" t="s">
        <v>102</v>
      </c>
      <c r="BI207" s="93" t="s">
        <v>102</v>
      </c>
      <c r="BJ207" s="210" t="s">
        <v>642</v>
      </c>
      <c r="BK207" s="93" t="s">
        <v>192</v>
      </c>
      <c r="BL207" s="97" t="s">
        <v>102</v>
      </c>
      <c r="BM207" s="93" t="s">
        <v>183</v>
      </c>
      <c r="BN207" s="93" t="s">
        <v>106</v>
      </c>
      <c r="BO207" s="93" t="s">
        <v>102</v>
      </c>
      <c r="BP207" s="98" t="s">
        <v>102</v>
      </c>
      <c r="BQ207" s="93" t="s">
        <v>102</v>
      </c>
      <c r="BR207" s="93" t="s">
        <v>102</v>
      </c>
      <c r="BS207" s="93" t="s">
        <v>102</v>
      </c>
      <c r="BT207" s="99" t="s">
        <v>591</v>
      </c>
      <c r="BU207" s="100" t="s">
        <v>10908</v>
      </c>
      <c r="BV207" s="101" t="s">
        <v>471</v>
      </c>
      <c r="BW207" s="136"/>
      <c r="BX207" s="103" t="s">
        <v>565</v>
      </c>
      <c r="BY207" s="104" t="s">
        <v>190</v>
      </c>
      <c r="BZ207" s="136"/>
      <c r="CA207" s="83" t="s">
        <v>599</v>
      </c>
      <c r="CB207" s="106" t="s">
        <v>647</v>
      </c>
      <c r="CC207" s="106" t="s">
        <v>7460</v>
      </c>
      <c r="CD207" s="107"/>
      <c r="CE207" s="108" t="s">
        <v>107</v>
      </c>
      <c r="CF207" s="108" t="s">
        <v>107</v>
      </c>
      <c r="CG207" s="109"/>
      <c r="CH207" s="110" t="s">
        <v>107</v>
      </c>
      <c r="CI207" s="111"/>
      <c r="CJ207" s="112">
        <v>6710</v>
      </c>
      <c r="CK207" s="113">
        <v>86</v>
      </c>
      <c r="CL207" s="114" t="s">
        <v>134</v>
      </c>
      <c r="CM207" s="114" t="s">
        <v>108</v>
      </c>
      <c r="CN207" s="114"/>
      <c r="CO207" s="115" t="s">
        <v>102</v>
      </c>
      <c r="CP207" s="115" t="s">
        <v>102</v>
      </c>
      <c r="CQ207" s="115" t="s">
        <v>102</v>
      </c>
      <c r="CR207" s="115" t="s">
        <v>102</v>
      </c>
      <c r="CS207" s="116"/>
      <c r="CT207" s="117" t="s">
        <v>109</v>
      </c>
      <c r="CU207" s="117" t="s">
        <v>109</v>
      </c>
      <c r="CV207" s="83">
        <v>203</v>
      </c>
      <c r="CW207" s="83" t="s">
        <v>108</v>
      </c>
      <c r="CX207" s="83">
        <v>203</v>
      </c>
      <c r="CY207" s="83" t="s">
        <v>108</v>
      </c>
      <c r="CZ207" s="83">
        <v>6531</v>
      </c>
      <c r="DA207" s="83" t="s">
        <v>419</v>
      </c>
      <c r="DB207" s="83" t="s">
        <v>130</v>
      </c>
      <c r="DC207" s="83" t="s">
        <v>499</v>
      </c>
      <c r="DD207" s="83">
        <v>1252</v>
      </c>
      <c r="DE207" s="83" t="s">
        <v>444</v>
      </c>
      <c r="DF207" s="83" t="s">
        <v>130</v>
      </c>
      <c r="DG207" s="83" t="s">
        <v>499</v>
      </c>
      <c r="DH207" s="83"/>
      <c r="DI207" s="83">
        <v>0</v>
      </c>
      <c r="DJ207" s="83">
        <v>1</v>
      </c>
      <c r="DK207" s="83">
        <v>0</v>
      </c>
      <c r="DL207" s="83">
        <v>0</v>
      </c>
      <c r="DM207" s="83">
        <v>0</v>
      </c>
      <c r="DN207" s="83">
        <v>0</v>
      </c>
      <c r="DO207" s="83">
        <v>0</v>
      </c>
      <c r="DP207" s="83">
        <v>0</v>
      </c>
      <c r="DQ207" s="83">
        <v>0</v>
      </c>
      <c r="DR207" s="83">
        <v>0</v>
      </c>
      <c r="DS207" s="83">
        <v>0</v>
      </c>
      <c r="DT207" s="83">
        <v>3</v>
      </c>
      <c r="DU207" s="83">
        <v>3</v>
      </c>
      <c r="DV207" s="83">
        <v>0</v>
      </c>
      <c r="DW207" s="83">
        <v>0</v>
      </c>
      <c r="DX207" s="83">
        <v>3</v>
      </c>
      <c r="DY207" s="85">
        <v>43849</v>
      </c>
      <c r="DZ207" s="83" t="s">
        <v>4254</v>
      </c>
      <c r="EA207" s="83" t="s">
        <v>102</v>
      </c>
      <c r="EB207" s="83" t="s">
        <v>482</v>
      </c>
      <c r="EC207" s="83">
        <v>203</v>
      </c>
      <c r="ED207" s="83" t="s">
        <v>483</v>
      </c>
      <c r="EE207" s="83">
        <v>1</v>
      </c>
      <c r="EF207" s="83">
        <v>0</v>
      </c>
      <c r="EG207" s="83">
        <v>0</v>
      </c>
      <c r="EH207" s="83" t="s">
        <v>109</v>
      </c>
      <c r="EI207" s="83" t="s">
        <v>108</v>
      </c>
      <c r="EJ207" s="83" t="s">
        <v>583</v>
      </c>
      <c r="EK207" s="83">
        <v>0</v>
      </c>
      <c r="EL207" s="83">
        <v>0</v>
      </c>
      <c r="EM207" s="83">
        <v>1</v>
      </c>
      <c r="EN207" s="83" t="s">
        <v>497</v>
      </c>
      <c r="EO207" s="83"/>
      <c r="EP207" s="83" t="s">
        <v>436</v>
      </c>
      <c r="EQ207" s="136">
        <v>1</v>
      </c>
      <c r="ER207" s="136">
        <v>1</v>
      </c>
      <c r="ES207" s="136">
        <v>1</v>
      </c>
      <c r="ET207" s="136">
        <v>1</v>
      </c>
      <c r="EU207" s="215" t="s">
        <v>269</v>
      </c>
      <c r="EV207" s="136">
        <v>1</v>
      </c>
      <c r="EW207" s="136">
        <v>1</v>
      </c>
      <c r="EX207" s="136">
        <v>1</v>
      </c>
      <c r="EY207" s="136">
        <v>1</v>
      </c>
      <c r="EZ207" s="136">
        <v>1</v>
      </c>
      <c r="FP207" s="215" t="s">
        <v>592</v>
      </c>
      <c r="FQ207" s="136" t="b">
        <v>1</v>
      </c>
      <c r="FR207" s="136" t="b">
        <v>1</v>
      </c>
      <c r="FS207" s="136" t="b">
        <v>1</v>
      </c>
      <c r="FT207" s="136" t="b">
        <v>1</v>
      </c>
      <c r="FX207" s="215" t="s">
        <v>269</v>
      </c>
    </row>
    <row r="208" spans="1:180" ht="60" customHeight="1" x14ac:dyDescent="0.55000000000000004">
      <c r="A208" s="83" t="s">
        <v>130</v>
      </c>
      <c r="B208" s="83" t="s">
        <v>98</v>
      </c>
      <c r="C208" s="136">
        <v>402260</v>
      </c>
      <c r="D208" s="207" t="s">
        <v>629</v>
      </c>
      <c r="E208" s="208" t="s">
        <v>634</v>
      </c>
      <c r="F208" s="83" t="s">
        <v>108</v>
      </c>
      <c r="G208" s="85">
        <v>26341</v>
      </c>
      <c r="H208" s="83" t="s">
        <v>102</v>
      </c>
      <c r="I208" s="85">
        <v>34633</v>
      </c>
      <c r="J208" s="83" t="s">
        <v>228</v>
      </c>
      <c r="K208" s="216">
        <v>770813749747</v>
      </c>
      <c r="L208" s="83" t="s">
        <v>191</v>
      </c>
      <c r="M208" s="85">
        <v>43642</v>
      </c>
      <c r="N208" s="83">
        <v>-321.66666666666703</v>
      </c>
      <c r="O208" s="83" t="s">
        <v>193</v>
      </c>
      <c r="P208" s="83" t="s">
        <v>181</v>
      </c>
      <c r="Q208" s="208" t="s">
        <v>5860</v>
      </c>
      <c r="R208" s="83" t="s">
        <v>102</v>
      </c>
      <c r="S208" s="83" t="s">
        <v>102</v>
      </c>
      <c r="T208" s="83" t="s">
        <v>131</v>
      </c>
      <c r="U208" s="83" t="s">
        <v>9383</v>
      </c>
      <c r="V208" s="83" t="s">
        <v>104</v>
      </c>
      <c r="W208" s="83" t="s">
        <v>105</v>
      </c>
      <c r="X208" s="86" t="s">
        <v>5860</v>
      </c>
      <c r="Y208" s="87" t="s">
        <v>102</v>
      </c>
      <c r="Z208" s="87" t="s">
        <v>102</v>
      </c>
      <c r="AA208" s="87" t="s">
        <v>131</v>
      </c>
      <c r="AB208" s="87" t="s">
        <v>9383</v>
      </c>
      <c r="AC208" s="87" t="s">
        <v>104</v>
      </c>
      <c r="AD208" s="87" t="s">
        <v>105</v>
      </c>
      <c r="AE208" s="87" t="s">
        <v>106</v>
      </c>
      <c r="AF208" s="86" t="s">
        <v>5860</v>
      </c>
      <c r="AG208" s="87" t="s">
        <v>177</v>
      </c>
      <c r="AH208" s="87" t="s">
        <v>9383</v>
      </c>
      <c r="AI208" s="87" t="s">
        <v>104</v>
      </c>
      <c r="AJ208" s="87" t="s">
        <v>204</v>
      </c>
      <c r="AK208" s="88"/>
      <c r="AL208" s="83" t="s">
        <v>107</v>
      </c>
      <c r="AM208" s="89" t="s">
        <v>454</v>
      </c>
      <c r="AN208" s="90" t="s">
        <v>416</v>
      </c>
      <c r="AO208" s="91" t="s">
        <v>643</v>
      </c>
      <c r="AP208" s="90">
        <v>8.3333333333333002</v>
      </c>
      <c r="AQ208" s="92" t="s">
        <v>102</v>
      </c>
      <c r="AR208" s="93" t="s">
        <v>102</v>
      </c>
      <c r="AS208" s="93" t="s">
        <v>102</v>
      </c>
      <c r="AT208" s="93" t="s">
        <v>102</v>
      </c>
      <c r="AU208" s="210" t="s">
        <v>645</v>
      </c>
      <c r="AV208" s="93" t="s">
        <v>185</v>
      </c>
      <c r="AW208" s="94" t="s">
        <v>102</v>
      </c>
      <c r="AX208" s="93" t="s">
        <v>105</v>
      </c>
      <c r="AY208" s="95" t="s">
        <v>104</v>
      </c>
      <c r="AZ208" s="93" t="s">
        <v>102</v>
      </c>
      <c r="BA208" s="93" t="s">
        <v>102</v>
      </c>
      <c r="BB208" s="93" t="s">
        <v>102</v>
      </c>
      <c r="BC208" s="93" t="s">
        <v>102</v>
      </c>
      <c r="BD208" s="96" t="s">
        <v>102</v>
      </c>
      <c r="BE208" s="90">
        <v>-93.1666666666667</v>
      </c>
      <c r="BF208" s="93" t="s">
        <v>102</v>
      </c>
      <c r="BG208" s="93" t="s">
        <v>102</v>
      </c>
      <c r="BH208" s="93" t="s">
        <v>102</v>
      </c>
      <c r="BI208" s="93" t="s">
        <v>102</v>
      </c>
      <c r="BJ208" s="210" t="s">
        <v>643</v>
      </c>
      <c r="BK208" s="93" t="s">
        <v>196</v>
      </c>
      <c r="BL208" s="97" t="s">
        <v>102</v>
      </c>
      <c r="BM208" s="93" t="s">
        <v>105</v>
      </c>
      <c r="BN208" s="93" t="s">
        <v>596</v>
      </c>
      <c r="BO208" s="93" t="s">
        <v>102</v>
      </c>
      <c r="BP208" s="98" t="s">
        <v>102</v>
      </c>
      <c r="BQ208" s="93" t="s">
        <v>102</v>
      </c>
      <c r="BR208" s="93" t="s">
        <v>102</v>
      </c>
      <c r="BS208" s="93" t="s">
        <v>102</v>
      </c>
      <c r="BT208" s="99" t="s">
        <v>591</v>
      </c>
      <c r="BU208" s="100" t="s">
        <v>10909</v>
      </c>
      <c r="BV208" s="101" t="s">
        <v>471</v>
      </c>
      <c r="BW208" s="136"/>
      <c r="BX208" s="103" t="s">
        <v>565</v>
      </c>
      <c r="BY208" s="104" t="s">
        <v>190</v>
      </c>
      <c r="BZ208" s="136"/>
      <c r="CA208" s="83" t="s">
        <v>599</v>
      </c>
      <c r="CB208" s="106" t="s">
        <v>647</v>
      </c>
      <c r="CC208" s="106" t="s">
        <v>7472</v>
      </c>
      <c r="CD208" s="107"/>
      <c r="CE208" s="108" t="s">
        <v>107</v>
      </c>
      <c r="CF208" s="108" t="s">
        <v>107</v>
      </c>
      <c r="CG208" s="109"/>
      <c r="CH208" s="110" t="s">
        <v>107</v>
      </c>
      <c r="CI208" s="111"/>
      <c r="CJ208" s="112">
        <v>6710</v>
      </c>
      <c r="CK208" s="113">
        <v>86</v>
      </c>
      <c r="CL208" s="114" t="s">
        <v>134</v>
      </c>
      <c r="CM208" s="114" t="s">
        <v>108</v>
      </c>
      <c r="CN208" s="114"/>
      <c r="CO208" s="115" t="s">
        <v>102</v>
      </c>
      <c r="CP208" s="115" t="s">
        <v>102</v>
      </c>
      <c r="CQ208" s="115" t="s">
        <v>102</v>
      </c>
      <c r="CR208" s="115" t="s">
        <v>102</v>
      </c>
      <c r="CS208" s="116"/>
      <c r="CT208" s="117" t="s">
        <v>109</v>
      </c>
      <c r="CU208" s="117" t="s">
        <v>109</v>
      </c>
      <c r="CV208" s="83">
        <v>204</v>
      </c>
      <c r="CW208" s="83" t="s">
        <v>108</v>
      </c>
      <c r="CX208" s="83">
        <v>204</v>
      </c>
      <c r="CY208" s="83" t="s">
        <v>108</v>
      </c>
      <c r="CZ208" s="83">
        <v>6532</v>
      </c>
      <c r="DA208" s="83" t="s">
        <v>419</v>
      </c>
      <c r="DB208" s="83" t="s">
        <v>130</v>
      </c>
      <c r="DC208" s="83" t="s">
        <v>499</v>
      </c>
      <c r="DD208" s="83">
        <v>1253</v>
      </c>
      <c r="DE208" s="83" t="s">
        <v>444</v>
      </c>
      <c r="DF208" s="83" t="s">
        <v>130</v>
      </c>
      <c r="DG208" s="83" t="s">
        <v>499</v>
      </c>
      <c r="DH208" s="83"/>
      <c r="DI208" s="83">
        <v>0</v>
      </c>
      <c r="DJ208" s="83">
        <v>1</v>
      </c>
      <c r="DK208" s="83">
        <v>0</v>
      </c>
      <c r="DL208" s="83">
        <v>0</v>
      </c>
      <c r="DM208" s="83">
        <v>0</v>
      </c>
      <c r="DN208" s="83">
        <v>0</v>
      </c>
      <c r="DO208" s="83">
        <v>0</v>
      </c>
      <c r="DP208" s="83">
        <v>0</v>
      </c>
      <c r="DQ208" s="83">
        <v>0</v>
      </c>
      <c r="DR208" s="83">
        <v>0</v>
      </c>
      <c r="DS208" s="83">
        <v>0</v>
      </c>
      <c r="DT208" s="83">
        <v>3</v>
      </c>
      <c r="DU208" s="83">
        <v>3</v>
      </c>
      <c r="DV208" s="83">
        <v>0</v>
      </c>
      <c r="DW208" s="83">
        <v>0</v>
      </c>
      <c r="DX208" s="83">
        <v>3</v>
      </c>
      <c r="DY208" s="85">
        <v>43850</v>
      </c>
      <c r="DZ208" s="83" t="s">
        <v>4255</v>
      </c>
      <c r="EA208" s="83" t="s">
        <v>102</v>
      </c>
      <c r="EB208" s="83" t="s">
        <v>482</v>
      </c>
      <c r="EC208" s="83">
        <v>204</v>
      </c>
      <c r="ED208" s="83" t="s">
        <v>483</v>
      </c>
      <c r="EE208" s="83">
        <v>1</v>
      </c>
      <c r="EF208" s="83">
        <v>0</v>
      </c>
      <c r="EG208" s="83">
        <v>0</v>
      </c>
      <c r="EH208" s="83" t="s">
        <v>109</v>
      </c>
      <c r="EI208" s="83" t="s">
        <v>108</v>
      </c>
      <c r="EJ208" s="83" t="s">
        <v>583</v>
      </c>
      <c r="EK208" s="83">
        <v>0</v>
      </c>
      <c r="EL208" s="83">
        <v>0</v>
      </c>
      <c r="EM208" s="83">
        <v>1</v>
      </c>
      <c r="EN208" s="83" t="s">
        <v>497</v>
      </c>
      <c r="EO208" s="83"/>
      <c r="EP208" s="83" t="s">
        <v>436</v>
      </c>
      <c r="EQ208" s="136">
        <v>1</v>
      </c>
      <c r="ER208" s="136">
        <v>1</v>
      </c>
      <c r="ES208" s="136">
        <v>1</v>
      </c>
      <c r="ET208" s="136">
        <v>1</v>
      </c>
      <c r="EU208" s="215" t="s">
        <v>269</v>
      </c>
      <c r="EV208" s="136">
        <v>1</v>
      </c>
      <c r="EW208" s="136">
        <v>1</v>
      </c>
      <c r="EX208" s="136">
        <v>1</v>
      </c>
      <c r="EY208" s="136">
        <v>1</v>
      </c>
      <c r="EZ208" s="136">
        <v>1</v>
      </c>
      <c r="FP208" s="215" t="s">
        <v>592</v>
      </c>
      <c r="FQ208" s="136" t="b">
        <v>1</v>
      </c>
      <c r="FR208" s="136" t="b">
        <v>1</v>
      </c>
      <c r="FS208" s="136" t="b">
        <v>1</v>
      </c>
      <c r="FT208" s="136" t="b">
        <v>1</v>
      </c>
      <c r="FX208" s="215" t="s">
        <v>269</v>
      </c>
    </row>
    <row r="209" spans="1:180" ht="60" customHeight="1" x14ac:dyDescent="0.55000000000000004">
      <c r="A209" s="83" t="s">
        <v>130</v>
      </c>
      <c r="B209" s="83" t="s">
        <v>98</v>
      </c>
      <c r="C209" s="136">
        <v>618615</v>
      </c>
      <c r="D209" s="207" t="s">
        <v>627</v>
      </c>
      <c r="E209" s="208" t="s">
        <v>630</v>
      </c>
      <c r="F209" s="83" t="s">
        <v>108</v>
      </c>
      <c r="G209" s="85">
        <v>20621</v>
      </c>
      <c r="H209" s="83" t="s">
        <v>102</v>
      </c>
      <c r="I209" s="85">
        <v>39794</v>
      </c>
      <c r="J209" s="83" t="s">
        <v>228</v>
      </c>
      <c r="K209" s="216">
        <v>470121374668</v>
      </c>
      <c r="L209" s="83" t="s">
        <v>191</v>
      </c>
      <c r="M209" s="85">
        <v>43631</v>
      </c>
      <c r="N209" s="83">
        <v>-326.66666666666703</v>
      </c>
      <c r="O209" s="83" t="s">
        <v>180</v>
      </c>
      <c r="P209" s="83" t="s">
        <v>181</v>
      </c>
      <c r="Q209" s="208" t="s">
        <v>5864</v>
      </c>
      <c r="R209" s="83" t="s">
        <v>102</v>
      </c>
      <c r="S209" s="83" t="s">
        <v>102</v>
      </c>
      <c r="T209" s="83" t="s">
        <v>199</v>
      </c>
      <c r="U209" s="83" t="s">
        <v>9384</v>
      </c>
      <c r="V209" s="83" t="s">
        <v>104</v>
      </c>
      <c r="W209" s="83" t="s">
        <v>105</v>
      </c>
      <c r="X209" s="86" t="s">
        <v>5864</v>
      </c>
      <c r="Y209" s="87" t="s">
        <v>102</v>
      </c>
      <c r="Z209" s="87" t="s">
        <v>102</v>
      </c>
      <c r="AA209" s="87" t="s">
        <v>199</v>
      </c>
      <c r="AB209" s="87" t="s">
        <v>9384</v>
      </c>
      <c r="AC209" s="87" t="s">
        <v>104</v>
      </c>
      <c r="AD209" s="87" t="s">
        <v>105</v>
      </c>
      <c r="AE209" s="87" t="s">
        <v>106</v>
      </c>
      <c r="AF209" s="86" t="s">
        <v>5864</v>
      </c>
      <c r="AG209" s="87" t="s">
        <v>489</v>
      </c>
      <c r="AH209" s="87" t="s">
        <v>9385</v>
      </c>
      <c r="AI209" s="87" t="s">
        <v>104</v>
      </c>
      <c r="AJ209" s="87" t="s">
        <v>204</v>
      </c>
      <c r="AK209" s="88"/>
      <c r="AL209" s="83" t="s">
        <v>107</v>
      </c>
      <c r="AM209" s="89" t="s">
        <v>454</v>
      </c>
      <c r="AN209" s="90" t="s">
        <v>416</v>
      </c>
      <c r="AO209" s="91" t="s">
        <v>641</v>
      </c>
      <c r="AP209" s="90">
        <v>8.3333333333333002</v>
      </c>
      <c r="AQ209" s="92" t="s">
        <v>211</v>
      </c>
      <c r="AR209" s="93" t="s">
        <v>102</v>
      </c>
      <c r="AS209" s="93" t="s">
        <v>102</v>
      </c>
      <c r="AT209" s="93" t="s">
        <v>102</v>
      </c>
      <c r="AU209" s="210" t="s">
        <v>641</v>
      </c>
      <c r="AV209" s="93" t="s">
        <v>192</v>
      </c>
      <c r="AW209" s="94" t="s">
        <v>102</v>
      </c>
      <c r="AX209" s="93" t="s">
        <v>105</v>
      </c>
      <c r="AY209" s="95" t="s">
        <v>188</v>
      </c>
      <c r="AZ209" s="93" t="s">
        <v>102</v>
      </c>
      <c r="BA209" s="93" t="s">
        <v>9386</v>
      </c>
      <c r="BB209" s="93" t="s">
        <v>102</v>
      </c>
      <c r="BC209" s="93" t="s">
        <v>102</v>
      </c>
      <c r="BD209" s="96" t="s">
        <v>102</v>
      </c>
      <c r="BE209" s="90">
        <v>-93.6666666666667</v>
      </c>
      <c r="BF209" s="93" t="s">
        <v>211</v>
      </c>
      <c r="BG209" s="93" t="s">
        <v>102</v>
      </c>
      <c r="BH209" s="93" t="s">
        <v>102</v>
      </c>
      <c r="BI209" s="93" t="s">
        <v>102</v>
      </c>
      <c r="BJ209" s="210" t="s">
        <v>646</v>
      </c>
      <c r="BK209" s="93" t="s">
        <v>182</v>
      </c>
      <c r="BL209" s="97" t="s">
        <v>102</v>
      </c>
      <c r="BM209" s="93" t="s">
        <v>105</v>
      </c>
      <c r="BN209" s="93" t="s">
        <v>104</v>
      </c>
      <c r="BO209" s="93" t="s">
        <v>102</v>
      </c>
      <c r="BP209" s="98">
        <v>20180275</v>
      </c>
      <c r="BQ209" s="93" t="s">
        <v>102</v>
      </c>
      <c r="BR209" s="93" t="s">
        <v>102</v>
      </c>
      <c r="BS209" s="93" t="s">
        <v>102</v>
      </c>
      <c r="BT209" s="99" t="s">
        <v>591</v>
      </c>
      <c r="BU209" s="100" t="s">
        <v>10910</v>
      </c>
      <c r="BV209" s="101" t="s">
        <v>471</v>
      </c>
      <c r="BW209" s="136"/>
      <c r="BX209" s="103" t="s">
        <v>565</v>
      </c>
      <c r="BY209" s="104" t="s">
        <v>190</v>
      </c>
      <c r="BZ209" s="136"/>
      <c r="CA209" s="83" t="s">
        <v>599</v>
      </c>
      <c r="CB209" s="106" t="s">
        <v>647</v>
      </c>
      <c r="CC209" s="106" t="s">
        <v>7484</v>
      </c>
      <c r="CD209" s="107"/>
      <c r="CE209" s="108" t="s">
        <v>107</v>
      </c>
      <c r="CF209" s="108" t="s">
        <v>107</v>
      </c>
      <c r="CG209" s="109"/>
      <c r="CH209" s="110" t="s">
        <v>107</v>
      </c>
      <c r="CI209" s="111"/>
      <c r="CJ209" s="112">
        <v>6710</v>
      </c>
      <c r="CK209" s="113">
        <v>86</v>
      </c>
      <c r="CL209" s="114" t="s">
        <v>134</v>
      </c>
      <c r="CM209" s="114" t="s">
        <v>108</v>
      </c>
      <c r="CN209" s="114"/>
      <c r="CO209" s="115" t="s">
        <v>102</v>
      </c>
      <c r="CP209" s="115" t="s">
        <v>102</v>
      </c>
      <c r="CQ209" s="115" t="s">
        <v>102</v>
      </c>
      <c r="CR209" s="115" t="s">
        <v>102</v>
      </c>
      <c r="CS209" s="116"/>
      <c r="CT209" s="117" t="s">
        <v>109</v>
      </c>
      <c r="CU209" s="117" t="s">
        <v>109</v>
      </c>
      <c r="CV209" s="83">
        <v>205</v>
      </c>
      <c r="CW209" s="83" t="s">
        <v>108</v>
      </c>
      <c r="CX209" s="83">
        <v>205</v>
      </c>
      <c r="CY209" s="83" t="s">
        <v>108</v>
      </c>
      <c r="CZ209" s="83">
        <v>6533</v>
      </c>
      <c r="DA209" s="83" t="s">
        <v>419</v>
      </c>
      <c r="DB209" s="83" t="s">
        <v>130</v>
      </c>
      <c r="DC209" s="83" t="s">
        <v>499</v>
      </c>
      <c r="DD209" s="83">
        <v>1254</v>
      </c>
      <c r="DE209" s="83" t="s">
        <v>444</v>
      </c>
      <c r="DF209" s="83" t="s">
        <v>130</v>
      </c>
      <c r="DG209" s="83" t="s">
        <v>499</v>
      </c>
      <c r="DH209" s="83"/>
      <c r="DI209" s="83">
        <v>0</v>
      </c>
      <c r="DJ209" s="83">
        <v>1</v>
      </c>
      <c r="DK209" s="83">
        <v>0</v>
      </c>
      <c r="DL209" s="83">
        <v>0</v>
      </c>
      <c r="DM209" s="83">
        <v>0</v>
      </c>
      <c r="DN209" s="83">
        <v>0</v>
      </c>
      <c r="DO209" s="83">
        <v>0</v>
      </c>
      <c r="DP209" s="83">
        <v>0</v>
      </c>
      <c r="DQ209" s="83">
        <v>0</v>
      </c>
      <c r="DR209" s="83">
        <v>0</v>
      </c>
      <c r="DS209" s="83">
        <v>0</v>
      </c>
      <c r="DT209" s="83">
        <v>3</v>
      </c>
      <c r="DU209" s="83">
        <v>3</v>
      </c>
      <c r="DV209" s="83">
        <v>0</v>
      </c>
      <c r="DW209" s="83">
        <v>0</v>
      </c>
      <c r="DX209" s="83">
        <v>3</v>
      </c>
      <c r="DY209" s="85">
        <v>43851</v>
      </c>
      <c r="DZ209" s="83" t="s">
        <v>4256</v>
      </c>
      <c r="EA209" s="83" t="s">
        <v>102</v>
      </c>
      <c r="EB209" s="83" t="s">
        <v>482</v>
      </c>
      <c r="EC209" s="83">
        <v>205</v>
      </c>
      <c r="ED209" s="83" t="s">
        <v>483</v>
      </c>
      <c r="EE209" s="83">
        <v>1</v>
      </c>
      <c r="EF209" s="83">
        <v>0</v>
      </c>
      <c r="EG209" s="83">
        <v>0</v>
      </c>
      <c r="EH209" s="83" t="s">
        <v>109</v>
      </c>
      <c r="EI209" s="83" t="s">
        <v>108</v>
      </c>
      <c r="EJ209" s="83" t="s">
        <v>583</v>
      </c>
      <c r="EK209" s="83">
        <v>0</v>
      </c>
      <c r="EL209" s="83">
        <v>0</v>
      </c>
      <c r="EM209" s="83">
        <v>1</v>
      </c>
      <c r="EN209" s="83" t="s">
        <v>497</v>
      </c>
      <c r="EO209" s="83"/>
      <c r="EP209" s="83" t="s">
        <v>436</v>
      </c>
      <c r="EQ209" s="136">
        <v>1</v>
      </c>
      <c r="ER209" s="136">
        <v>1</v>
      </c>
      <c r="ES209" s="136">
        <v>1</v>
      </c>
      <c r="ET209" s="136">
        <v>1</v>
      </c>
      <c r="EU209" s="215" t="s">
        <v>269</v>
      </c>
      <c r="EV209" s="136">
        <v>1</v>
      </c>
      <c r="EW209" s="136">
        <v>1</v>
      </c>
      <c r="EX209" s="136">
        <v>1</v>
      </c>
      <c r="EY209" s="136">
        <v>1</v>
      </c>
      <c r="EZ209" s="136">
        <v>1</v>
      </c>
      <c r="FP209" s="215" t="s">
        <v>592</v>
      </c>
      <c r="FQ209" s="136" t="b">
        <v>1</v>
      </c>
      <c r="FR209" s="136" t="b">
        <v>1</v>
      </c>
      <c r="FS209" s="136" t="b">
        <v>1</v>
      </c>
      <c r="FT209" s="136" t="b">
        <v>1</v>
      </c>
      <c r="FX209" s="215" t="s">
        <v>269</v>
      </c>
    </row>
    <row r="210" spans="1:180" ht="60" customHeight="1" x14ac:dyDescent="0.55000000000000004">
      <c r="A210" s="83" t="s">
        <v>130</v>
      </c>
      <c r="B210" s="83" t="s">
        <v>98</v>
      </c>
      <c r="C210" s="136">
        <v>402793</v>
      </c>
      <c r="D210" s="207" t="s">
        <v>628</v>
      </c>
      <c r="E210" s="208" t="s">
        <v>633</v>
      </c>
      <c r="F210" s="83" t="s">
        <v>108</v>
      </c>
      <c r="G210" s="85">
        <v>22744</v>
      </c>
      <c r="H210" s="83" t="s">
        <v>102</v>
      </c>
      <c r="I210" s="85">
        <v>39772</v>
      </c>
      <c r="J210" s="83" t="s">
        <v>228</v>
      </c>
      <c r="K210" s="216">
        <v>735708251998</v>
      </c>
      <c r="L210" s="83" t="s">
        <v>191</v>
      </c>
      <c r="M210" s="85">
        <v>43619</v>
      </c>
      <c r="N210" s="83">
        <v>-331.66666666666703</v>
      </c>
      <c r="O210" s="83" t="s">
        <v>193</v>
      </c>
      <c r="P210" s="83" t="s">
        <v>181</v>
      </c>
      <c r="Q210" s="208" t="s">
        <v>5868</v>
      </c>
      <c r="R210" s="83" t="s">
        <v>102</v>
      </c>
      <c r="S210" s="83" t="s">
        <v>102</v>
      </c>
      <c r="T210" s="83" t="s">
        <v>133</v>
      </c>
      <c r="U210" s="83" t="s">
        <v>9387</v>
      </c>
      <c r="V210" s="83" t="s">
        <v>111</v>
      </c>
      <c r="W210" s="83" t="s">
        <v>105</v>
      </c>
      <c r="X210" s="86" t="s">
        <v>5868</v>
      </c>
      <c r="Y210" s="87" t="s">
        <v>102</v>
      </c>
      <c r="Z210" s="87" t="s">
        <v>102</v>
      </c>
      <c r="AA210" s="87" t="s">
        <v>133</v>
      </c>
      <c r="AB210" s="87" t="s">
        <v>9387</v>
      </c>
      <c r="AC210" s="87" t="s">
        <v>111</v>
      </c>
      <c r="AD210" s="87" t="s">
        <v>105</v>
      </c>
      <c r="AE210" s="87" t="s">
        <v>106</v>
      </c>
      <c r="AF210" s="86" t="s">
        <v>5868</v>
      </c>
      <c r="AG210" s="87" t="s">
        <v>486</v>
      </c>
      <c r="AH210" s="87" t="s">
        <v>9387</v>
      </c>
      <c r="AI210" s="87" t="s">
        <v>111</v>
      </c>
      <c r="AJ210" s="87" t="s">
        <v>204</v>
      </c>
      <c r="AK210" s="88"/>
      <c r="AL210" s="83" t="s">
        <v>107</v>
      </c>
      <c r="AM210" s="89" t="s">
        <v>454</v>
      </c>
      <c r="AN210" s="90" t="s">
        <v>416</v>
      </c>
      <c r="AO210" s="91" t="s">
        <v>642</v>
      </c>
      <c r="AP210" s="90">
        <v>8.3333333333333002</v>
      </c>
      <c r="AQ210" s="92" t="s">
        <v>102</v>
      </c>
      <c r="AR210" s="93" t="s">
        <v>102</v>
      </c>
      <c r="AS210" s="93" t="s">
        <v>102</v>
      </c>
      <c r="AT210" s="93" t="s">
        <v>102</v>
      </c>
      <c r="AU210" s="210" t="s">
        <v>644</v>
      </c>
      <c r="AV210" s="93" t="s">
        <v>185</v>
      </c>
      <c r="AW210" s="94" t="s">
        <v>102</v>
      </c>
      <c r="AX210" s="93" t="s">
        <v>183</v>
      </c>
      <c r="AY210" s="95" t="s">
        <v>111</v>
      </c>
      <c r="AZ210" s="93" t="s">
        <v>102</v>
      </c>
      <c r="BA210" s="93" t="s">
        <v>102</v>
      </c>
      <c r="BB210" s="93" t="s">
        <v>102</v>
      </c>
      <c r="BC210" s="93" t="s">
        <v>102</v>
      </c>
      <c r="BD210" s="96" t="s">
        <v>102</v>
      </c>
      <c r="BE210" s="90">
        <v>-94.1666666666667</v>
      </c>
      <c r="BF210" s="93" t="s">
        <v>102</v>
      </c>
      <c r="BG210" s="93" t="s">
        <v>102</v>
      </c>
      <c r="BH210" s="93" t="s">
        <v>102</v>
      </c>
      <c r="BI210" s="93" t="s">
        <v>102</v>
      </c>
      <c r="BJ210" s="210" t="s">
        <v>642</v>
      </c>
      <c r="BK210" s="93" t="s">
        <v>192</v>
      </c>
      <c r="BL210" s="97" t="s">
        <v>102</v>
      </c>
      <c r="BM210" s="93" t="s">
        <v>183</v>
      </c>
      <c r="BN210" s="93" t="s">
        <v>106</v>
      </c>
      <c r="BO210" s="93" t="s">
        <v>102</v>
      </c>
      <c r="BP210" s="98" t="s">
        <v>102</v>
      </c>
      <c r="BQ210" s="93" t="s">
        <v>102</v>
      </c>
      <c r="BR210" s="93" t="s">
        <v>102</v>
      </c>
      <c r="BS210" s="93" t="s">
        <v>102</v>
      </c>
      <c r="BT210" s="99" t="s">
        <v>591</v>
      </c>
      <c r="BU210" s="100" t="s">
        <v>10911</v>
      </c>
      <c r="BV210" s="101" t="s">
        <v>471</v>
      </c>
      <c r="BW210" s="136"/>
      <c r="BX210" s="103" t="s">
        <v>565</v>
      </c>
      <c r="BY210" s="104" t="s">
        <v>190</v>
      </c>
      <c r="BZ210" s="136"/>
      <c r="CA210" s="83" t="s">
        <v>599</v>
      </c>
      <c r="CB210" s="106" t="s">
        <v>647</v>
      </c>
      <c r="CC210" s="106" t="s">
        <v>7496</v>
      </c>
      <c r="CD210" s="107"/>
      <c r="CE210" s="108" t="s">
        <v>107</v>
      </c>
      <c r="CF210" s="108" t="s">
        <v>107</v>
      </c>
      <c r="CG210" s="109"/>
      <c r="CH210" s="110" t="s">
        <v>107</v>
      </c>
      <c r="CI210" s="111"/>
      <c r="CJ210" s="112">
        <v>6710</v>
      </c>
      <c r="CK210" s="113">
        <v>86</v>
      </c>
      <c r="CL210" s="114" t="s">
        <v>134</v>
      </c>
      <c r="CM210" s="114" t="s">
        <v>108</v>
      </c>
      <c r="CN210" s="114"/>
      <c r="CO210" s="115" t="s">
        <v>102</v>
      </c>
      <c r="CP210" s="115" t="s">
        <v>102</v>
      </c>
      <c r="CQ210" s="115" t="s">
        <v>102</v>
      </c>
      <c r="CR210" s="115" t="s">
        <v>102</v>
      </c>
      <c r="CS210" s="116"/>
      <c r="CT210" s="117" t="s">
        <v>109</v>
      </c>
      <c r="CU210" s="117" t="s">
        <v>109</v>
      </c>
      <c r="CV210" s="83">
        <v>206</v>
      </c>
      <c r="CW210" s="83" t="s">
        <v>108</v>
      </c>
      <c r="CX210" s="83">
        <v>206</v>
      </c>
      <c r="CY210" s="83" t="s">
        <v>108</v>
      </c>
      <c r="CZ210" s="83">
        <v>6534</v>
      </c>
      <c r="DA210" s="83" t="s">
        <v>419</v>
      </c>
      <c r="DB210" s="83" t="s">
        <v>130</v>
      </c>
      <c r="DC210" s="83" t="s">
        <v>499</v>
      </c>
      <c r="DD210" s="83">
        <v>1255</v>
      </c>
      <c r="DE210" s="83" t="s">
        <v>444</v>
      </c>
      <c r="DF210" s="83" t="s">
        <v>130</v>
      </c>
      <c r="DG210" s="83" t="s">
        <v>499</v>
      </c>
      <c r="DH210" s="83"/>
      <c r="DI210" s="83">
        <v>0</v>
      </c>
      <c r="DJ210" s="83">
        <v>1</v>
      </c>
      <c r="DK210" s="83">
        <v>0</v>
      </c>
      <c r="DL210" s="83">
        <v>0</v>
      </c>
      <c r="DM210" s="83">
        <v>0</v>
      </c>
      <c r="DN210" s="83">
        <v>0</v>
      </c>
      <c r="DO210" s="83">
        <v>0</v>
      </c>
      <c r="DP210" s="83">
        <v>0</v>
      </c>
      <c r="DQ210" s="83">
        <v>0</v>
      </c>
      <c r="DR210" s="83">
        <v>0</v>
      </c>
      <c r="DS210" s="83">
        <v>0</v>
      </c>
      <c r="DT210" s="83">
        <v>3</v>
      </c>
      <c r="DU210" s="83">
        <v>3</v>
      </c>
      <c r="DV210" s="83">
        <v>0</v>
      </c>
      <c r="DW210" s="83">
        <v>0</v>
      </c>
      <c r="DX210" s="83">
        <v>3</v>
      </c>
      <c r="DY210" s="85">
        <v>43852</v>
      </c>
      <c r="DZ210" s="83" t="s">
        <v>4257</v>
      </c>
      <c r="EA210" s="83" t="s">
        <v>102</v>
      </c>
      <c r="EB210" s="83" t="s">
        <v>482</v>
      </c>
      <c r="EC210" s="83">
        <v>206</v>
      </c>
      <c r="ED210" s="83" t="s">
        <v>483</v>
      </c>
      <c r="EE210" s="83">
        <v>1</v>
      </c>
      <c r="EF210" s="83">
        <v>0</v>
      </c>
      <c r="EG210" s="83">
        <v>0</v>
      </c>
      <c r="EH210" s="83" t="s">
        <v>109</v>
      </c>
      <c r="EI210" s="83" t="s">
        <v>108</v>
      </c>
      <c r="EJ210" s="83" t="s">
        <v>583</v>
      </c>
      <c r="EK210" s="83">
        <v>0</v>
      </c>
      <c r="EL210" s="83">
        <v>0</v>
      </c>
      <c r="EM210" s="83">
        <v>1</v>
      </c>
      <c r="EN210" s="83" t="s">
        <v>497</v>
      </c>
      <c r="EO210" s="83"/>
      <c r="EP210" s="83" t="s">
        <v>436</v>
      </c>
      <c r="EQ210" s="136">
        <v>1</v>
      </c>
      <c r="ER210" s="136">
        <v>1</v>
      </c>
      <c r="ES210" s="136">
        <v>1</v>
      </c>
      <c r="ET210" s="136">
        <v>1</v>
      </c>
      <c r="EU210" s="215" t="s">
        <v>269</v>
      </c>
      <c r="EV210" s="136">
        <v>1</v>
      </c>
      <c r="EW210" s="136">
        <v>1</v>
      </c>
      <c r="EX210" s="136">
        <v>1</v>
      </c>
      <c r="EY210" s="136">
        <v>1</v>
      </c>
      <c r="EZ210" s="136">
        <v>1</v>
      </c>
      <c r="FP210" s="215" t="s">
        <v>592</v>
      </c>
      <c r="FQ210" s="136" t="b">
        <v>1</v>
      </c>
      <c r="FR210" s="136" t="b">
        <v>1</v>
      </c>
      <c r="FS210" s="136" t="b">
        <v>1</v>
      </c>
      <c r="FT210" s="136" t="b">
        <v>1</v>
      </c>
      <c r="FX210" s="215" t="s">
        <v>269</v>
      </c>
    </row>
    <row r="211" spans="1:180" ht="60" customHeight="1" x14ac:dyDescent="0.55000000000000004">
      <c r="A211" s="83" t="s">
        <v>130</v>
      </c>
      <c r="B211" s="83" t="s">
        <v>98</v>
      </c>
      <c r="C211" s="136">
        <v>642924</v>
      </c>
      <c r="D211" s="207" t="s">
        <v>629</v>
      </c>
      <c r="E211" s="208" t="s">
        <v>634</v>
      </c>
      <c r="F211" s="83" t="s">
        <v>108</v>
      </c>
      <c r="G211" s="85">
        <v>26341</v>
      </c>
      <c r="H211" s="83" t="s">
        <v>102</v>
      </c>
      <c r="I211" s="85">
        <v>34633</v>
      </c>
      <c r="J211" s="83" t="s">
        <v>228</v>
      </c>
      <c r="K211" s="216">
        <v>652366184926</v>
      </c>
      <c r="L211" s="83" t="s">
        <v>191</v>
      </c>
      <c r="M211" s="85">
        <v>43642</v>
      </c>
      <c r="N211" s="83">
        <v>-336.66666666666703</v>
      </c>
      <c r="O211" s="83" t="s">
        <v>193</v>
      </c>
      <c r="P211" s="83" t="s">
        <v>181</v>
      </c>
      <c r="Q211" s="208" t="s">
        <v>5872</v>
      </c>
      <c r="R211" s="83" t="s">
        <v>102</v>
      </c>
      <c r="S211" s="83" t="s">
        <v>102</v>
      </c>
      <c r="T211" s="83" t="s">
        <v>131</v>
      </c>
      <c r="U211" s="83" t="s">
        <v>9388</v>
      </c>
      <c r="V211" s="83" t="s">
        <v>104</v>
      </c>
      <c r="W211" s="83" t="s">
        <v>105</v>
      </c>
      <c r="X211" s="86" t="s">
        <v>5872</v>
      </c>
      <c r="Y211" s="87" t="s">
        <v>102</v>
      </c>
      <c r="Z211" s="87" t="s">
        <v>102</v>
      </c>
      <c r="AA211" s="87" t="s">
        <v>131</v>
      </c>
      <c r="AB211" s="87" t="s">
        <v>9388</v>
      </c>
      <c r="AC211" s="87" t="s">
        <v>104</v>
      </c>
      <c r="AD211" s="87" t="s">
        <v>105</v>
      </c>
      <c r="AE211" s="87" t="s">
        <v>106</v>
      </c>
      <c r="AF211" s="86" t="s">
        <v>5872</v>
      </c>
      <c r="AG211" s="87" t="s">
        <v>177</v>
      </c>
      <c r="AH211" s="87" t="s">
        <v>9388</v>
      </c>
      <c r="AI211" s="87" t="s">
        <v>104</v>
      </c>
      <c r="AJ211" s="87" t="s">
        <v>204</v>
      </c>
      <c r="AK211" s="88"/>
      <c r="AL211" s="83" t="s">
        <v>107</v>
      </c>
      <c r="AM211" s="89" t="s">
        <v>454</v>
      </c>
      <c r="AN211" s="90" t="s">
        <v>416</v>
      </c>
      <c r="AO211" s="91" t="s">
        <v>643</v>
      </c>
      <c r="AP211" s="90">
        <v>8.3333333333333002</v>
      </c>
      <c r="AQ211" s="92" t="s">
        <v>102</v>
      </c>
      <c r="AR211" s="93" t="s">
        <v>102</v>
      </c>
      <c r="AS211" s="93" t="s">
        <v>102</v>
      </c>
      <c r="AT211" s="93" t="s">
        <v>102</v>
      </c>
      <c r="AU211" s="210" t="s">
        <v>645</v>
      </c>
      <c r="AV211" s="93" t="s">
        <v>185</v>
      </c>
      <c r="AW211" s="94" t="s">
        <v>102</v>
      </c>
      <c r="AX211" s="93" t="s">
        <v>105</v>
      </c>
      <c r="AY211" s="95" t="s">
        <v>104</v>
      </c>
      <c r="AZ211" s="93" t="s">
        <v>102</v>
      </c>
      <c r="BA211" s="93" t="s">
        <v>102</v>
      </c>
      <c r="BB211" s="93" t="s">
        <v>102</v>
      </c>
      <c r="BC211" s="93" t="s">
        <v>102</v>
      </c>
      <c r="BD211" s="96" t="s">
        <v>102</v>
      </c>
      <c r="BE211" s="90">
        <v>-94.6666666666667</v>
      </c>
      <c r="BF211" s="93" t="s">
        <v>102</v>
      </c>
      <c r="BG211" s="93" t="s">
        <v>102</v>
      </c>
      <c r="BH211" s="93" t="s">
        <v>102</v>
      </c>
      <c r="BI211" s="93" t="s">
        <v>102</v>
      </c>
      <c r="BJ211" s="210" t="s">
        <v>643</v>
      </c>
      <c r="BK211" s="93" t="s">
        <v>196</v>
      </c>
      <c r="BL211" s="97" t="s">
        <v>102</v>
      </c>
      <c r="BM211" s="93" t="s">
        <v>105</v>
      </c>
      <c r="BN211" s="93" t="s">
        <v>596</v>
      </c>
      <c r="BO211" s="93" t="s">
        <v>102</v>
      </c>
      <c r="BP211" s="98" t="s">
        <v>102</v>
      </c>
      <c r="BQ211" s="93" t="s">
        <v>102</v>
      </c>
      <c r="BR211" s="93" t="s">
        <v>102</v>
      </c>
      <c r="BS211" s="93" t="s">
        <v>102</v>
      </c>
      <c r="BT211" s="99" t="s">
        <v>591</v>
      </c>
      <c r="BU211" s="100" t="s">
        <v>10912</v>
      </c>
      <c r="BV211" s="101" t="s">
        <v>471</v>
      </c>
      <c r="BW211" s="136"/>
      <c r="BX211" s="103" t="s">
        <v>565</v>
      </c>
      <c r="BY211" s="104" t="s">
        <v>190</v>
      </c>
      <c r="BZ211" s="136"/>
      <c r="CA211" s="83" t="s">
        <v>599</v>
      </c>
      <c r="CB211" s="106" t="s">
        <v>647</v>
      </c>
      <c r="CC211" s="106" t="s">
        <v>7508</v>
      </c>
      <c r="CD211" s="107"/>
      <c r="CE211" s="108" t="s">
        <v>107</v>
      </c>
      <c r="CF211" s="108" t="s">
        <v>107</v>
      </c>
      <c r="CG211" s="109"/>
      <c r="CH211" s="110" t="s">
        <v>107</v>
      </c>
      <c r="CI211" s="111"/>
      <c r="CJ211" s="112">
        <v>6710</v>
      </c>
      <c r="CK211" s="113">
        <v>86</v>
      </c>
      <c r="CL211" s="114" t="s">
        <v>134</v>
      </c>
      <c r="CM211" s="114" t="s">
        <v>108</v>
      </c>
      <c r="CN211" s="114"/>
      <c r="CO211" s="115" t="s">
        <v>102</v>
      </c>
      <c r="CP211" s="115" t="s">
        <v>102</v>
      </c>
      <c r="CQ211" s="115" t="s">
        <v>102</v>
      </c>
      <c r="CR211" s="115" t="s">
        <v>102</v>
      </c>
      <c r="CS211" s="116"/>
      <c r="CT211" s="117" t="s">
        <v>109</v>
      </c>
      <c r="CU211" s="117" t="s">
        <v>109</v>
      </c>
      <c r="CV211" s="83">
        <v>207</v>
      </c>
      <c r="CW211" s="83" t="s">
        <v>108</v>
      </c>
      <c r="CX211" s="83">
        <v>207</v>
      </c>
      <c r="CY211" s="83" t="s">
        <v>108</v>
      </c>
      <c r="CZ211" s="83">
        <v>6535</v>
      </c>
      <c r="DA211" s="83" t="s">
        <v>419</v>
      </c>
      <c r="DB211" s="83" t="s">
        <v>130</v>
      </c>
      <c r="DC211" s="83" t="s">
        <v>499</v>
      </c>
      <c r="DD211" s="83">
        <v>1256</v>
      </c>
      <c r="DE211" s="83" t="s">
        <v>444</v>
      </c>
      <c r="DF211" s="83" t="s">
        <v>130</v>
      </c>
      <c r="DG211" s="83" t="s">
        <v>499</v>
      </c>
      <c r="DH211" s="83"/>
      <c r="DI211" s="83">
        <v>0</v>
      </c>
      <c r="DJ211" s="83">
        <v>1</v>
      </c>
      <c r="DK211" s="83">
        <v>0</v>
      </c>
      <c r="DL211" s="83">
        <v>0</v>
      </c>
      <c r="DM211" s="83">
        <v>0</v>
      </c>
      <c r="DN211" s="83">
        <v>0</v>
      </c>
      <c r="DO211" s="83">
        <v>0</v>
      </c>
      <c r="DP211" s="83">
        <v>0</v>
      </c>
      <c r="DQ211" s="83">
        <v>0</v>
      </c>
      <c r="DR211" s="83">
        <v>0</v>
      </c>
      <c r="DS211" s="83">
        <v>0</v>
      </c>
      <c r="DT211" s="83">
        <v>3</v>
      </c>
      <c r="DU211" s="83">
        <v>3</v>
      </c>
      <c r="DV211" s="83">
        <v>0</v>
      </c>
      <c r="DW211" s="83">
        <v>0</v>
      </c>
      <c r="DX211" s="83">
        <v>3</v>
      </c>
      <c r="DY211" s="85">
        <v>43853</v>
      </c>
      <c r="DZ211" s="83" t="s">
        <v>4258</v>
      </c>
      <c r="EA211" s="83" t="s">
        <v>102</v>
      </c>
      <c r="EB211" s="83" t="s">
        <v>482</v>
      </c>
      <c r="EC211" s="83">
        <v>207</v>
      </c>
      <c r="ED211" s="83" t="s">
        <v>483</v>
      </c>
      <c r="EE211" s="83">
        <v>1</v>
      </c>
      <c r="EF211" s="83">
        <v>0</v>
      </c>
      <c r="EG211" s="83">
        <v>0</v>
      </c>
      <c r="EH211" s="83" t="s">
        <v>109</v>
      </c>
      <c r="EI211" s="83" t="s">
        <v>108</v>
      </c>
      <c r="EJ211" s="83" t="s">
        <v>583</v>
      </c>
      <c r="EK211" s="83">
        <v>0</v>
      </c>
      <c r="EL211" s="83">
        <v>0</v>
      </c>
      <c r="EM211" s="83">
        <v>1</v>
      </c>
      <c r="EN211" s="83" t="s">
        <v>497</v>
      </c>
      <c r="EO211" s="83"/>
      <c r="EP211" s="83" t="s">
        <v>436</v>
      </c>
      <c r="EQ211" s="136">
        <v>1</v>
      </c>
      <c r="ER211" s="136">
        <v>1</v>
      </c>
      <c r="ES211" s="136">
        <v>1</v>
      </c>
      <c r="ET211" s="136">
        <v>1</v>
      </c>
      <c r="EU211" s="215" t="s">
        <v>269</v>
      </c>
      <c r="EV211" s="136">
        <v>1</v>
      </c>
      <c r="EW211" s="136">
        <v>1</v>
      </c>
      <c r="EX211" s="136">
        <v>1</v>
      </c>
      <c r="EY211" s="136">
        <v>1</v>
      </c>
      <c r="EZ211" s="136">
        <v>1</v>
      </c>
      <c r="FP211" s="215" t="s">
        <v>592</v>
      </c>
      <c r="FQ211" s="136" t="b">
        <v>1</v>
      </c>
      <c r="FR211" s="136" t="b">
        <v>1</v>
      </c>
      <c r="FS211" s="136" t="b">
        <v>1</v>
      </c>
      <c r="FT211" s="136" t="b">
        <v>1</v>
      </c>
      <c r="FX211" s="215" t="s">
        <v>269</v>
      </c>
    </row>
    <row r="212" spans="1:180" ht="60" customHeight="1" x14ac:dyDescent="0.55000000000000004">
      <c r="A212" s="83" t="s">
        <v>130</v>
      </c>
      <c r="B212" s="83" t="s">
        <v>98</v>
      </c>
      <c r="C212" s="136">
        <v>298414</v>
      </c>
      <c r="D212" s="207" t="s">
        <v>627</v>
      </c>
      <c r="E212" s="208" t="s">
        <v>630</v>
      </c>
      <c r="F212" s="83" t="s">
        <v>108</v>
      </c>
      <c r="G212" s="85">
        <v>20621</v>
      </c>
      <c r="H212" s="83" t="s">
        <v>102</v>
      </c>
      <c r="I212" s="85">
        <v>39794</v>
      </c>
      <c r="J212" s="83" t="s">
        <v>228</v>
      </c>
      <c r="K212" s="216">
        <v>596684056049</v>
      </c>
      <c r="L212" s="83" t="s">
        <v>191</v>
      </c>
      <c r="M212" s="85">
        <v>43631</v>
      </c>
      <c r="N212" s="83">
        <v>-341.66666666666703</v>
      </c>
      <c r="O212" s="83" t="s">
        <v>180</v>
      </c>
      <c r="P212" s="83" t="s">
        <v>181</v>
      </c>
      <c r="Q212" s="208" t="s">
        <v>5876</v>
      </c>
      <c r="R212" s="83" t="s">
        <v>102</v>
      </c>
      <c r="S212" s="83" t="s">
        <v>102</v>
      </c>
      <c r="T212" s="83" t="s">
        <v>199</v>
      </c>
      <c r="U212" s="83" t="s">
        <v>9389</v>
      </c>
      <c r="V212" s="83" t="s">
        <v>104</v>
      </c>
      <c r="W212" s="83" t="s">
        <v>105</v>
      </c>
      <c r="X212" s="86" t="s">
        <v>5876</v>
      </c>
      <c r="Y212" s="87" t="s">
        <v>102</v>
      </c>
      <c r="Z212" s="87" t="s">
        <v>102</v>
      </c>
      <c r="AA212" s="87" t="s">
        <v>199</v>
      </c>
      <c r="AB212" s="87" t="s">
        <v>9389</v>
      </c>
      <c r="AC212" s="87" t="s">
        <v>104</v>
      </c>
      <c r="AD212" s="87" t="s">
        <v>105</v>
      </c>
      <c r="AE212" s="87" t="s">
        <v>106</v>
      </c>
      <c r="AF212" s="86" t="s">
        <v>5876</v>
      </c>
      <c r="AG212" s="87" t="s">
        <v>489</v>
      </c>
      <c r="AH212" s="87" t="s">
        <v>9390</v>
      </c>
      <c r="AI212" s="87" t="s">
        <v>104</v>
      </c>
      <c r="AJ212" s="87" t="s">
        <v>204</v>
      </c>
      <c r="AK212" s="88"/>
      <c r="AL212" s="83" t="s">
        <v>107</v>
      </c>
      <c r="AM212" s="89" t="s">
        <v>454</v>
      </c>
      <c r="AN212" s="90" t="s">
        <v>416</v>
      </c>
      <c r="AO212" s="91" t="s">
        <v>641</v>
      </c>
      <c r="AP212" s="90">
        <v>8.3333333333333002</v>
      </c>
      <c r="AQ212" s="92" t="s">
        <v>211</v>
      </c>
      <c r="AR212" s="93" t="s">
        <v>102</v>
      </c>
      <c r="AS212" s="93" t="s">
        <v>102</v>
      </c>
      <c r="AT212" s="93" t="s">
        <v>102</v>
      </c>
      <c r="AU212" s="210" t="s">
        <v>641</v>
      </c>
      <c r="AV212" s="93" t="s">
        <v>192</v>
      </c>
      <c r="AW212" s="94" t="s">
        <v>102</v>
      </c>
      <c r="AX212" s="93" t="s">
        <v>105</v>
      </c>
      <c r="AY212" s="95" t="s">
        <v>188</v>
      </c>
      <c r="AZ212" s="93" t="s">
        <v>102</v>
      </c>
      <c r="BA212" s="93" t="s">
        <v>9391</v>
      </c>
      <c r="BB212" s="93" t="s">
        <v>102</v>
      </c>
      <c r="BC212" s="93" t="s">
        <v>102</v>
      </c>
      <c r="BD212" s="96" t="s">
        <v>102</v>
      </c>
      <c r="BE212" s="90">
        <v>-95.1666666666667</v>
      </c>
      <c r="BF212" s="93" t="s">
        <v>211</v>
      </c>
      <c r="BG212" s="93" t="s">
        <v>102</v>
      </c>
      <c r="BH212" s="93" t="s">
        <v>102</v>
      </c>
      <c r="BI212" s="93" t="s">
        <v>102</v>
      </c>
      <c r="BJ212" s="210" t="s">
        <v>646</v>
      </c>
      <c r="BK212" s="93" t="s">
        <v>182</v>
      </c>
      <c r="BL212" s="97" t="s">
        <v>102</v>
      </c>
      <c r="BM212" s="93" t="s">
        <v>105</v>
      </c>
      <c r="BN212" s="93" t="s">
        <v>104</v>
      </c>
      <c r="BO212" s="93" t="s">
        <v>102</v>
      </c>
      <c r="BP212" s="98">
        <v>20180276</v>
      </c>
      <c r="BQ212" s="93" t="s">
        <v>102</v>
      </c>
      <c r="BR212" s="93" t="s">
        <v>102</v>
      </c>
      <c r="BS212" s="93" t="s">
        <v>102</v>
      </c>
      <c r="BT212" s="99" t="s">
        <v>591</v>
      </c>
      <c r="BU212" s="100" t="s">
        <v>10913</v>
      </c>
      <c r="BV212" s="101" t="s">
        <v>471</v>
      </c>
      <c r="BW212" s="136"/>
      <c r="BX212" s="103" t="s">
        <v>565</v>
      </c>
      <c r="BY212" s="104" t="s">
        <v>190</v>
      </c>
      <c r="BZ212" s="136"/>
      <c r="CA212" s="83" t="s">
        <v>599</v>
      </c>
      <c r="CB212" s="106" t="s">
        <v>647</v>
      </c>
      <c r="CC212" s="106" t="s">
        <v>7520</v>
      </c>
      <c r="CD212" s="107"/>
      <c r="CE212" s="108" t="s">
        <v>107</v>
      </c>
      <c r="CF212" s="108" t="s">
        <v>107</v>
      </c>
      <c r="CG212" s="109"/>
      <c r="CH212" s="110" t="s">
        <v>107</v>
      </c>
      <c r="CI212" s="111"/>
      <c r="CJ212" s="112">
        <v>6710</v>
      </c>
      <c r="CK212" s="113">
        <v>86</v>
      </c>
      <c r="CL212" s="114" t="s">
        <v>134</v>
      </c>
      <c r="CM212" s="114" t="s">
        <v>108</v>
      </c>
      <c r="CN212" s="114"/>
      <c r="CO212" s="115" t="s">
        <v>102</v>
      </c>
      <c r="CP212" s="115" t="s">
        <v>102</v>
      </c>
      <c r="CQ212" s="115" t="s">
        <v>102</v>
      </c>
      <c r="CR212" s="115" t="s">
        <v>102</v>
      </c>
      <c r="CS212" s="116"/>
      <c r="CT212" s="117" t="s">
        <v>109</v>
      </c>
      <c r="CU212" s="117" t="s">
        <v>109</v>
      </c>
      <c r="CV212" s="83">
        <v>208</v>
      </c>
      <c r="CW212" s="83" t="s">
        <v>108</v>
      </c>
      <c r="CX212" s="83">
        <v>208</v>
      </c>
      <c r="CY212" s="83" t="s">
        <v>108</v>
      </c>
      <c r="CZ212" s="83">
        <v>6536</v>
      </c>
      <c r="DA212" s="83" t="s">
        <v>419</v>
      </c>
      <c r="DB212" s="83" t="s">
        <v>130</v>
      </c>
      <c r="DC212" s="83" t="s">
        <v>499</v>
      </c>
      <c r="DD212" s="83">
        <v>1257</v>
      </c>
      <c r="DE212" s="83" t="s">
        <v>444</v>
      </c>
      <c r="DF212" s="83" t="s">
        <v>130</v>
      </c>
      <c r="DG212" s="83" t="s">
        <v>499</v>
      </c>
      <c r="DH212" s="83"/>
      <c r="DI212" s="83">
        <v>0</v>
      </c>
      <c r="DJ212" s="83">
        <v>1</v>
      </c>
      <c r="DK212" s="83">
        <v>0</v>
      </c>
      <c r="DL212" s="83">
        <v>0</v>
      </c>
      <c r="DM212" s="83">
        <v>0</v>
      </c>
      <c r="DN212" s="83">
        <v>0</v>
      </c>
      <c r="DO212" s="83">
        <v>0</v>
      </c>
      <c r="DP212" s="83">
        <v>0</v>
      </c>
      <c r="DQ212" s="83">
        <v>0</v>
      </c>
      <c r="DR212" s="83">
        <v>0</v>
      </c>
      <c r="DS212" s="83">
        <v>0</v>
      </c>
      <c r="DT212" s="83">
        <v>3</v>
      </c>
      <c r="DU212" s="83">
        <v>3</v>
      </c>
      <c r="DV212" s="83">
        <v>0</v>
      </c>
      <c r="DW212" s="83">
        <v>0</v>
      </c>
      <c r="DX212" s="83">
        <v>3</v>
      </c>
      <c r="DY212" s="85">
        <v>43854</v>
      </c>
      <c r="DZ212" s="83" t="s">
        <v>4259</v>
      </c>
      <c r="EA212" s="83" t="s">
        <v>102</v>
      </c>
      <c r="EB212" s="83" t="s">
        <v>482</v>
      </c>
      <c r="EC212" s="83">
        <v>208</v>
      </c>
      <c r="ED212" s="83" t="s">
        <v>483</v>
      </c>
      <c r="EE212" s="83">
        <v>1</v>
      </c>
      <c r="EF212" s="83">
        <v>0</v>
      </c>
      <c r="EG212" s="83">
        <v>0</v>
      </c>
      <c r="EH212" s="83" t="s">
        <v>109</v>
      </c>
      <c r="EI212" s="83" t="s">
        <v>108</v>
      </c>
      <c r="EJ212" s="83" t="s">
        <v>583</v>
      </c>
      <c r="EK212" s="83">
        <v>0</v>
      </c>
      <c r="EL212" s="83">
        <v>0</v>
      </c>
      <c r="EM212" s="83">
        <v>1</v>
      </c>
      <c r="EN212" s="83" t="s">
        <v>497</v>
      </c>
      <c r="EO212" s="83"/>
      <c r="EP212" s="83" t="s">
        <v>436</v>
      </c>
      <c r="EQ212" s="136">
        <v>1</v>
      </c>
      <c r="ER212" s="136">
        <v>1</v>
      </c>
      <c r="ES212" s="136">
        <v>1</v>
      </c>
      <c r="ET212" s="136">
        <v>1</v>
      </c>
      <c r="EU212" s="215" t="s">
        <v>269</v>
      </c>
      <c r="EV212" s="136">
        <v>1</v>
      </c>
      <c r="EW212" s="136">
        <v>1</v>
      </c>
      <c r="EX212" s="136">
        <v>1</v>
      </c>
      <c r="EY212" s="136">
        <v>1</v>
      </c>
      <c r="EZ212" s="136">
        <v>1</v>
      </c>
      <c r="FP212" s="215" t="s">
        <v>592</v>
      </c>
      <c r="FQ212" s="136" t="b">
        <v>1</v>
      </c>
      <c r="FR212" s="136" t="b">
        <v>1</v>
      </c>
      <c r="FS212" s="136" t="b">
        <v>1</v>
      </c>
      <c r="FT212" s="136" t="b">
        <v>1</v>
      </c>
      <c r="FX212" s="215" t="s">
        <v>269</v>
      </c>
    </row>
    <row r="213" spans="1:180" ht="60" customHeight="1" x14ac:dyDescent="0.55000000000000004">
      <c r="A213" s="83" t="s">
        <v>130</v>
      </c>
      <c r="B213" s="83" t="s">
        <v>98</v>
      </c>
      <c r="C213" s="136">
        <v>446595</v>
      </c>
      <c r="D213" s="207" t="s">
        <v>628</v>
      </c>
      <c r="E213" s="208" t="s">
        <v>633</v>
      </c>
      <c r="F213" s="83" t="s">
        <v>108</v>
      </c>
      <c r="G213" s="85">
        <v>22744</v>
      </c>
      <c r="H213" s="83" t="s">
        <v>102</v>
      </c>
      <c r="I213" s="85">
        <v>39772</v>
      </c>
      <c r="J213" s="83" t="s">
        <v>228</v>
      </c>
      <c r="K213" s="216">
        <v>668723093273</v>
      </c>
      <c r="L213" s="83" t="s">
        <v>191</v>
      </c>
      <c r="M213" s="85">
        <v>43619</v>
      </c>
      <c r="N213" s="83">
        <v>-346.66666666666703</v>
      </c>
      <c r="O213" s="83" t="s">
        <v>193</v>
      </c>
      <c r="P213" s="83" t="s">
        <v>181</v>
      </c>
      <c r="Q213" s="208" t="s">
        <v>5880</v>
      </c>
      <c r="R213" s="83" t="s">
        <v>102</v>
      </c>
      <c r="S213" s="83" t="s">
        <v>102</v>
      </c>
      <c r="T213" s="83" t="s">
        <v>133</v>
      </c>
      <c r="U213" s="83" t="s">
        <v>9392</v>
      </c>
      <c r="V213" s="83" t="s">
        <v>111</v>
      </c>
      <c r="W213" s="83" t="s">
        <v>105</v>
      </c>
      <c r="X213" s="86" t="s">
        <v>5880</v>
      </c>
      <c r="Y213" s="87" t="s">
        <v>102</v>
      </c>
      <c r="Z213" s="87" t="s">
        <v>102</v>
      </c>
      <c r="AA213" s="87" t="s">
        <v>133</v>
      </c>
      <c r="AB213" s="87" t="s">
        <v>9392</v>
      </c>
      <c r="AC213" s="87" t="s">
        <v>111</v>
      </c>
      <c r="AD213" s="87" t="s">
        <v>105</v>
      </c>
      <c r="AE213" s="87" t="s">
        <v>106</v>
      </c>
      <c r="AF213" s="86" t="s">
        <v>5880</v>
      </c>
      <c r="AG213" s="87" t="s">
        <v>486</v>
      </c>
      <c r="AH213" s="87" t="s">
        <v>9392</v>
      </c>
      <c r="AI213" s="87" t="s">
        <v>111</v>
      </c>
      <c r="AJ213" s="87" t="s">
        <v>204</v>
      </c>
      <c r="AK213" s="88"/>
      <c r="AL213" s="83" t="s">
        <v>107</v>
      </c>
      <c r="AM213" s="89" t="s">
        <v>454</v>
      </c>
      <c r="AN213" s="90" t="s">
        <v>416</v>
      </c>
      <c r="AO213" s="91" t="s">
        <v>642</v>
      </c>
      <c r="AP213" s="90">
        <v>8.3333333333333002</v>
      </c>
      <c r="AQ213" s="92" t="s">
        <v>102</v>
      </c>
      <c r="AR213" s="93" t="s">
        <v>102</v>
      </c>
      <c r="AS213" s="93" t="s">
        <v>102</v>
      </c>
      <c r="AT213" s="93" t="s">
        <v>102</v>
      </c>
      <c r="AU213" s="210" t="s">
        <v>644</v>
      </c>
      <c r="AV213" s="93" t="s">
        <v>185</v>
      </c>
      <c r="AW213" s="94" t="s">
        <v>102</v>
      </c>
      <c r="AX213" s="93" t="s">
        <v>183</v>
      </c>
      <c r="AY213" s="95" t="s">
        <v>111</v>
      </c>
      <c r="AZ213" s="93" t="s">
        <v>102</v>
      </c>
      <c r="BA213" s="93" t="s">
        <v>102</v>
      </c>
      <c r="BB213" s="93" t="s">
        <v>102</v>
      </c>
      <c r="BC213" s="93" t="s">
        <v>102</v>
      </c>
      <c r="BD213" s="96" t="s">
        <v>102</v>
      </c>
      <c r="BE213" s="90">
        <v>-95.6666666666667</v>
      </c>
      <c r="BF213" s="93" t="s">
        <v>102</v>
      </c>
      <c r="BG213" s="93" t="s">
        <v>102</v>
      </c>
      <c r="BH213" s="93" t="s">
        <v>102</v>
      </c>
      <c r="BI213" s="93" t="s">
        <v>102</v>
      </c>
      <c r="BJ213" s="210" t="s">
        <v>642</v>
      </c>
      <c r="BK213" s="93" t="s">
        <v>192</v>
      </c>
      <c r="BL213" s="97" t="s">
        <v>102</v>
      </c>
      <c r="BM213" s="93" t="s">
        <v>183</v>
      </c>
      <c r="BN213" s="93" t="s">
        <v>106</v>
      </c>
      <c r="BO213" s="93" t="s">
        <v>102</v>
      </c>
      <c r="BP213" s="98" t="s">
        <v>102</v>
      </c>
      <c r="BQ213" s="93" t="s">
        <v>102</v>
      </c>
      <c r="BR213" s="93" t="s">
        <v>102</v>
      </c>
      <c r="BS213" s="93" t="s">
        <v>102</v>
      </c>
      <c r="BT213" s="99" t="s">
        <v>591</v>
      </c>
      <c r="BU213" s="100" t="s">
        <v>10914</v>
      </c>
      <c r="BV213" s="101" t="s">
        <v>471</v>
      </c>
      <c r="BW213" s="136"/>
      <c r="BX213" s="103" t="s">
        <v>565</v>
      </c>
      <c r="BY213" s="104" t="s">
        <v>190</v>
      </c>
      <c r="BZ213" s="136"/>
      <c r="CA213" s="83" t="s">
        <v>599</v>
      </c>
      <c r="CB213" s="106" t="s">
        <v>647</v>
      </c>
      <c r="CC213" s="106" t="s">
        <v>7532</v>
      </c>
      <c r="CD213" s="107"/>
      <c r="CE213" s="108" t="s">
        <v>107</v>
      </c>
      <c r="CF213" s="108" t="s">
        <v>107</v>
      </c>
      <c r="CG213" s="109"/>
      <c r="CH213" s="110" t="s">
        <v>107</v>
      </c>
      <c r="CI213" s="111"/>
      <c r="CJ213" s="112">
        <v>6710</v>
      </c>
      <c r="CK213" s="113">
        <v>86</v>
      </c>
      <c r="CL213" s="114" t="s">
        <v>134</v>
      </c>
      <c r="CM213" s="114" t="s">
        <v>108</v>
      </c>
      <c r="CN213" s="114"/>
      <c r="CO213" s="115" t="s">
        <v>102</v>
      </c>
      <c r="CP213" s="115" t="s">
        <v>102</v>
      </c>
      <c r="CQ213" s="115" t="s">
        <v>102</v>
      </c>
      <c r="CR213" s="115" t="s">
        <v>102</v>
      </c>
      <c r="CS213" s="116"/>
      <c r="CT213" s="117" t="s">
        <v>109</v>
      </c>
      <c r="CU213" s="117" t="s">
        <v>109</v>
      </c>
      <c r="CV213" s="83">
        <v>209</v>
      </c>
      <c r="CW213" s="83" t="s">
        <v>108</v>
      </c>
      <c r="CX213" s="83">
        <v>209</v>
      </c>
      <c r="CY213" s="83" t="s">
        <v>108</v>
      </c>
      <c r="CZ213" s="83">
        <v>6537</v>
      </c>
      <c r="DA213" s="83" t="s">
        <v>419</v>
      </c>
      <c r="DB213" s="83" t="s">
        <v>130</v>
      </c>
      <c r="DC213" s="83" t="s">
        <v>499</v>
      </c>
      <c r="DD213" s="83">
        <v>1258</v>
      </c>
      <c r="DE213" s="83" t="s">
        <v>444</v>
      </c>
      <c r="DF213" s="83" t="s">
        <v>130</v>
      </c>
      <c r="DG213" s="83" t="s">
        <v>499</v>
      </c>
      <c r="DH213" s="83"/>
      <c r="DI213" s="83">
        <v>0</v>
      </c>
      <c r="DJ213" s="83">
        <v>1</v>
      </c>
      <c r="DK213" s="83">
        <v>0</v>
      </c>
      <c r="DL213" s="83">
        <v>0</v>
      </c>
      <c r="DM213" s="83">
        <v>0</v>
      </c>
      <c r="DN213" s="83">
        <v>0</v>
      </c>
      <c r="DO213" s="83">
        <v>0</v>
      </c>
      <c r="DP213" s="83">
        <v>0</v>
      </c>
      <c r="DQ213" s="83">
        <v>0</v>
      </c>
      <c r="DR213" s="83">
        <v>0</v>
      </c>
      <c r="DS213" s="83">
        <v>0</v>
      </c>
      <c r="DT213" s="83">
        <v>3</v>
      </c>
      <c r="DU213" s="83">
        <v>3</v>
      </c>
      <c r="DV213" s="83">
        <v>0</v>
      </c>
      <c r="DW213" s="83">
        <v>0</v>
      </c>
      <c r="DX213" s="83">
        <v>3</v>
      </c>
      <c r="DY213" s="85">
        <v>43855</v>
      </c>
      <c r="DZ213" s="83" t="s">
        <v>4260</v>
      </c>
      <c r="EA213" s="83" t="s">
        <v>102</v>
      </c>
      <c r="EB213" s="83" t="s">
        <v>482</v>
      </c>
      <c r="EC213" s="83">
        <v>209</v>
      </c>
      <c r="ED213" s="83" t="s">
        <v>483</v>
      </c>
      <c r="EE213" s="83">
        <v>1</v>
      </c>
      <c r="EF213" s="83">
        <v>0</v>
      </c>
      <c r="EG213" s="83">
        <v>0</v>
      </c>
      <c r="EH213" s="83" t="s">
        <v>109</v>
      </c>
      <c r="EI213" s="83" t="s">
        <v>108</v>
      </c>
      <c r="EJ213" s="83" t="s">
        <v>583</v>
      </c>
      <c r="EK213" s="83">
        <v>0</v>
      </c>
      <c r="EL213" s="83">
        <v>0</v>
      </c>
      <c r="EM213" s="83">
        <v>1</v>
      </c>
      <c r="EN213" s="83" t="s">
        <v>497</v>
      </c>
      <c r="EO213" s="83"/>
      <c r="EP213" s="83" t="s">
        <v>436</v>
      </c>
      <c r="EQ213" s="136">
        <v>1</v>
      </c>
      <c r="ER213" s="136">
        <v>1</v>
      </c>
      <c r="ES213" s="136">
        <v>1</v>
      </c>
      <c r="ET213" s="136">
        <v>1</v>
      </c>
      <c r="EU213" s="215" t="s">
        <v>269</v>
      </c>
      <c r="EV213" s="136">
        <v>1</v>
      </c>
      <c r="EW213" s="136">
        <v>1</v>
      </c>
      <c r="EX213" s="136">
        <v>1</v>
      </c>
      <c r="EY213" s="136">
        <v>1</v>
      </c>
      <c r="EZ213" s="136">
        <v>1</v>
      </c>
      <c r="FP213" s="215" t="s">
        <v>592</v>
      </c>
      <c r="FQ213" s="136" t="b">
        <v>1</v>
      </c>
      <c r="FR213" s="136" t="b">
        <v>1</v>
      </c>
      <c r="FS213" s="136" t="b">
        <v>1</v>
      </c>
      <c r="FT213" s="136" t="b">
        <v>1</v>
      </c>
      <c r="FX213" s="215" t="s">
        <v>269</v>
      </c>
    </row>
    <row r="214" spans="1:180" ht="60" customHeight="1" x14ac:dyDescent="0.55000000000000004">
      <c r="A214" s="83" t="s">
        <v>130</v>
      </c>
      <c r="B214" s="83" t="s">
        <v>98</v>
      </c>
      <c r="C214" s="136">
        <v>492163</v>
      </c>
      <c r="D214" s="207" t="s">
        <v>629</v>
      </c>
      <c r="E214" s="208" t="s">
        <v>634</v>
      </c>
      <c r="F214" s="83" t="s">
        <v>108</v>
      </c>
      <c r="G214" s="85">
        <v>26341</v>
      </c>
      <c r="H214" s="83" t="s">
        <v>102</v>
      </c>
      <c r="I214" s="85">
        <v>34633</v>
      </c>
      <c r="J214" s="83" t="s">
        <v>228</v>
      </c>
      <c r="K214" s="216">
        <v>361223852386</v>
      </c>
      <c r="L214" s="83" t="s">
        <v>191</v>
      </c>
      <c r="M214" s="85">
        <v>43642</v>
      </c>
      <c r="N214" s="83">
        <v>-351.66666666666703</v>
      </c>
      <c r="O214" s="83" t="s">
        <v>193</v>
      </c>
      <c r="P214" s="83" t="s">
        <v>181</v>
      </c>
      <c r="Q214" s="208" t="s">
        <v>5884</v>
      </c>
      <c r="R214" s="83" t="s">
        <v>102</v>
      </c>
      <c r="S214" s="83" t="s">
        <v>102</v>
      </c>
      <c r="T214" s="83" t="s">
        <v>131</v>
      </c>
      <c r="U214" s="83" t="s">
        <v>9393</v>
      </c>
      <c r="V214" s="83" t="s">
        <v>104</v>
      </c>
      <c r="W214" s="83" t="s">
        <v>105</v>
      </c>
      <c r="X214" s="86" t="s">
        <v>5884</v>
      </c>
      <c r="Y214" s="87" t="s">
        <v>102</v>
      </c>
      <c r="Z214" s="87" t="s">
        <v>102</v>
      </c>
      <c r="AA214" s="87" t="s">
        <v>131</v>
      </c>
      <c r="AB214" s="87" t="s">
        <v>9393</v>
      </c>
      <c r="AC214" s="87" t="s">
        <v>104</v>
      </c>
      <c r="AD214" s="87" t="s">
        <v>105</v>
      </c>
      <c r="AE214" s="87" t="s">
        <v>106</v>
      </c>
      <c r="AF214" s="86" t="s">
        <v>5884</v>
      </c>
      <c r="AG214" s="87" t="s">
        <v>177</v>
      </c>
      <c r="AH214" s="87" t="s">
        <v>9393</v>
      </c>
      <c r="AI214" s="87" t="s">
        <v>104</v>
      </c>
      <c r="AJ214" s="87" t="s">
        <v>204</v>
      </c>
      <c r="AK214" s="88"/>
      <c r="AL214" s="83" t="s">
        <v>107</v>
      </c>
      <c r="AM214" s="89" t="s">
        <v>454</v>
      </c>
      <c r="AN214" s="90" t="s">
        <v>416</v>
      </c>
      <c r="AO214" s="91" t="s">
        <v>643</v>
      </c>
      <c r="AP214" s="90">
        <v>8.3333333333333002</v>
      </c>
      <c r="AQ214" s="92" t="s">
        <v>102</v>
      </c>
      <c r="AR214" s="93" t="s">
        <v>102</v>
      </c>
      <c r="AS214" s="93" t="s">
        <v>102</v>
      </c>
      <c r="AT214" s="93" t="s">
        <v>102</v>
      </c>
      <c r="AU214" s="210" t="s">
        <v>645</v>
      </c>
      <c r="AV214" s="93" t="s">
        <v>185</v>
      </c>
      <c r="AW214" s="94" t="s">
        <v>102</v>
      </c>
      <c r="AX214" s="93" t="s">
        <v>105</v>
      </c>
      <c r="AY214" s="95" t="s">
        <v>104</v>
      </c>
      <c r="AZ214" s="93" t="s">
        <v>102</v>
      </c>
      <c r="BA214" s="93" t="s">
        <v>102</v>
      </c>
      <c r="BB214" s="93" t="s">
        <v>102</v>
      </c>
      <c r="BC214" s="93" t="s">
        <v>102</v>
      </c>
      <c r="BD214" s="96" t="s">
        <v>102</v>
      </c>
      <c r="BE214" s="90">
        <v>-96.1666666666667</v>
      </c>
      <c r="BF214" s="93" t="s">
        <v>102</v>
      </c>
      <c r="BG214" s="93" t="s">
        <v>102</v>
      </c>
      <c r="BH214" s="93" t="s">
        <v>102</v>
      </c>
      <c r="BI214" s="93" t="s">
        <v>102</v>
      </c>
      <c r="BJ214" s="210" t="s">
        <v>643</v>
      </c>
      <c r="BK214" s="93" t="s">
        <v>196</v>
      </c>
      <c r="BL214" s="97" t="s">
        <v>102</v>
      </c>
      <c r="BM214" s="93" t="s">
        <v>105</v>
      </c>
      <c r="BN214" s="93" t="s">
        <v>596</v>
      </c>
      <c r="BO214" s="93" t="s">
        <v>102</v>
      </c>
      <c r="BP214" s="98" t="s">
        <v>102</v>
      </c>
      <c r="BQ214" s="93" t="s">
        <v>102</v>
      </c>
      <c r="BR214" s="93" t="s">
        <v>102</v>
      </c>
      <c r="BS214" s="93" t="s">
        <v>102</v>
      </c>
      <c r="BT214" s="99" t="s">
        <v>591</v>
      </c>
      <c r="BU214" s="100" t="s">
        <v>10915</v>
      </c>
      <c r="BV214" s="101" t="s">
        <v>471</v>
      </c>
      <c r="BW214" s="136"/>
      <c r="BX214" s="103" t="s">
        <v>565</v>
      </c>
      <c r="BY214" s="104" t="s">
        <v>190</v>
      </c>
      <c r="BZ214" s="136"/>
      <c r="CA214" s="83" t="s">
        <v>599</v>
      </c>
      <c r="CB214" s="106" t="s">
        <v>647</v>
      </c>
      <c r="CC214" s="106" t="s">
        <v>7544</v>
      </c>
      <c r="CD214" s="107"/>
      <c r="CE214" s="108" t="s">
        <v>107</v>
      </c>
      <c r="CF214" s="108" t="s">
        <v>107</v>
      </c>
      <c r="CG214" s="109"/>
      <c r="CH214" s="110" t="s">
        <v>107</v>
      </c>
      <c r="CI214" s="111"/>
      <c r="CJ214" s="112">
        <v>6710</v>
      </c>
      <c r="CK214" s="113">
        <v>86</v>
      </c>
      <c r="CL214" s="114" t="s">
        <v>134</v>
      </c>
      <c r="CM214" s="114" t="s">
        <v>108</v>
      </c>
      <c r="CN214" s="114"/>
      <c r="CO214" s="115" t="s">
        <v>102</v>
      </c>
      <c r="CP214" s="115" t="s">
        <v>102</v>
      </c>
      <c r="CQ214" s="115" t="s">
        <v>102</v>
      </c>
      <c r="CR214" s="115" t="s">
        <v>102</v>
      </c>
      <c r="CS214" s="116"/>
      <c r="CT214" s="117" t="s">
        <v>109</v>
      </c>
      <c r="CU214" s="117" t="s">
        <v>109</v>
      </c>
      <c r="CV214" s="83">
        <v>210</v>
      </c>
      <c r="CW214" s="83" t="s">
        <v>108</v>
      </c>
      <c r="CX214" s="83">
        <v>210</v>
      </c>
      <c r="CY214" s="83" t="s">
        <v>108</v>
      </c>
      <c r="CZ214" s="83">
        <v>6538</v>
      </c>
      <c r="DA214" s="83" t="s">
        <v>419</v>
      </c>
      <c r="DB214" s="83" t="s">
        <v>130</v>
      </c>
      <c r="DC214" s="83" t="s">
        <v>499</v>
      </c>
      <c r="DD214" s="83">
        <v>1259</v>
      </c>
      <c r="DE214" s="83" t="s">
        <v>444</v>
      </c>
      <c r="DF214" s="83" t="s">
        <v>130</v>
      </c>
      <c r="DG214" s="83" t="s">
        <v>499</v>
      </c>
      <c r="DH214" s="83"/>
      <c r="DI214" s="83">
        <v>0</v>
      </c>
      <c r="DJ214" s="83">
        <v>1</v>
      </c>
      <c r="DK214" s="83">
        <v>0</v>
      </c>
      <c r="DL214" s="83">
        <v>0</v>
      </c>
      <c r="DM214" s="83">
        <v>0</v>
      </c>
      <c r="DN214" s="83">
        <v>0</v>
      </c>
      <c r="DO214" s="83">
        <v>0</v>
      </c>
      <c r="DP214" s="83">
        <v>0</v>
      </c>
      <c r="DQ214" s="83">
        <v>0</v>
      </c>
      <c r="DR214" s="83">
        <v>0</v>
      </c>
      <c r="DS214" s="83">
        <v>0</v>
      </c>
      <c r="DT214" s="83">
        <v>3</v>
      </c>
      <c r="DU214" s="83">
        <v>3</v>
      </c>
      <c r="DV214" s="83">
        <v>0</v>
      </c>
      <c r="DW214" s="83">
        <v>0</v>
      </c>
      <c r="DX214" s="83">
        <v>3</v>
      </c>
      <c r="DY214" s="85">
        <v>43856</v>
      </c>
      <c r="DZ214" s="83" t="s">
        <v>4261</v>
      </c>
      <c r="EA214" s="83" t="s">
        <v>102</v>
      </c>
      <c r="EB214" s="83" t="s">
        <v>482</v>
      </c>
      <c r="EC214" s="83">
        <v>210</v>
      </c>
      <c r="ED214" s="83" t="s">
        <v>483</v>
      </c>
      <c r="EE214" s="83">
        <v>1</v>
      </c>
      <c r="EF214" s="83">
        <v>0</v>
      </c>
      <c r="EG214" s="83">
        <v>0</v>
      </c>
      <c r="EH214" s="83" t="s">
        <v>109</v>
      </c>
      <c r="EI214" s="83" t="s">
        <v>108</v>
      </c>
      <c r="EJ214" s="83" t="s">
        <v>583</v>
      </c>
      <c r="EK214" s="83">
        <v>0</v>
      </c>
      <c r="EL214" s="83">
        <v>0</v>
      </c>
      <c r="EM214" s="83">
        <v>1</v>
      </c>
      <c r="EN214" s="83" t="s">
        <v>497</v>
      </c>
      <c r="EO214" s="83"/>
      <c r="EP214" s="83" t="s">
        <v>436</v>
      </c>
      <c r="EQ214" s="136">
        <v>1</v>
      </c>
      <c r="ER214" s="136">
        <v>1</v>
      </c>
      <c r="ES214" s="136">
        <v>1</v>
      </c>
      <c r="ET214" s="136">
        <v>1</v>
      </c>
      <c r="EU214" s="215" t="s">
        <v>269</v>
      </c>
      <c r="EV214" s="136">
        <v>1</v>
      </c>
      <c r="EW214" s="136">
        <v>1</v>
      </c>
      <c r="EX214" s="136">
        <v>1</v>
      </c>
      <c r="EY214" s="136">
        <v>1</v>
      </c>
      <c r="EZ214" s="136">
        <v>1</v>
      </c>
      <c r="FP214" s="215" t="s">
        <v>592</v>
      </c>
      <c r="FQ214" s="136" t="b">
        <v>1</v>
      </c>
      <c r="FR214" s="136" t="b">
        <v>1</v>
      </c>
      <c r="FS214" s="136" t="b">
        <v>1</v>
      </c>
      <c r="FT214" s="136" t="b">
        <v>1</v>
      </c>
      <c r="FX214" s="215" t="s">
        <v>269</v>
      </c>
    </row>
    <row r="215" spans="1:180" ht="60" customHeight="1" x14ac:dyDescent="0.55000000000000004">
      <c r="A215" s="83" t="s">
        <v>130</v>
      </c>
      <c r="B215" s="83" t="s">
        <v>98</v>
      </c>
      <c r="C215" s="136">
        <v>949962</v>
      </c>
      <c r="D215" s="207" t="s">
        <v>627</v>
      </c>
      <c r="E215" s="208" t="s">
        <v>630</v>
      </c>
      <c r="F215" s="83" t="s">
        <v>108</v>
      </c>
      <c r="G215" s="85">
        <v>20621</v>
      </c>
      <c r="H215" s="83" t="s">
        <v>102</v>
      </c>
      <c r="I215" s="85">
        <v>39794</v>
      </c>
      <c r="J215" s="83" t="s">
        <v>228</v>
      </c>
      <c r="K215" s="216">
        <v>498838339164</v>
      </c>
      <c r="L215" s="83" t="s">
        <v>191</v>
      </c>
      <c r="M215" s="85">
        <v>43631</v>
      </c>
      <c r="N215" s="83">
        <v>-356.66666666666703</v>
      </c>
      <c r="O215" s="83" t="s">
        <v>180</v>
      </c>
      <c r="P215" s="83" t="s">
        <v>181</v>
      </c>
      <c r="Q215" s="208" t="s">
        <v>5888</v>
      </c>
      <c r="R215" s="83" t="s">
        <v>102</v>
      </c>
      <c r="S215" s="83" t="s">
        <v>102</v>
      </c>
      <c r="T215" s="83" t="s">
        <v>199</v>
      </c>
      <c r="U215" s="83" t="s">
        <v>9394</v>
      </c>
      <c r="V215" s="83" t="s">
        <v>104</v>
      </c>
      <c r="W215" s="83" t="s">
        <v>105</v>
      </c>
      <c r="X215" s="86" t="s">
        <v>5888</v>
      </c>
      <c r="Y215" s="87" t="s">
        <v>102</v>
      </c>
      <c r="Z215" s="87" t="s">
        <v>102</v>
      </c>
      <c r="AA215" s="87" t="s">
        <v>199</v>
      </c>
      <c r="AB215" s="87" t="s">
        <v>9394</v>
      </c>
      <c r="AC215" s="87" t="s">
        <v>104</v>
      </c>
      <c r="AD215" s="87" t="s">
        <v>105</v>
      </c>
      <c r="AE215" s="87" t="s">
        <v>106</v>
      </c>
      <c r="AF215" s="86" t="s">
        <v>5888</v>
      </c>
      <c r="AG215" s="87" t="s">
        <v>489</v>
      </c>
      <c r="AH215" s="87" t="s">
        <v>9395</v>
      </c>
      <c r="AI215" s="87" t="s">
        <v>104</v>
      </c>
      <c r="AJ215" s="87" t="s">
        <v>204</v>
      </c>
      <c r="AK215" s="88"/>
      <c r="AL215" s="83" t="s">
        <v>107</v>
      </c>
      <c r="AM215" s="89" t="s">
        <v>454</v>
      </c>
      <c r="AN215" s="90" t="s">
        <v>416</v>
      </c>
      <c r="AO215" s="91" t="s">
        <v>641</v>
      </c>
      <c r="AP215" s="90">
        <v>8.3333333333333002</v>
      </c>
      <c r="AQ215" s="92" t="s">
        <v>211</v>
      </c>
      <c r="AR215" s="93" t="s">
        <v>102</v>
      </c>
      <c r="AS215" s="93" t="s">
        <v>102</v>
      </c>
      <c r="AT215" s="93" t="s">
        <v>102</v>
      </c>
      <c r="AU215" s="210" t="s">
        <v>641</v>
      </c>
      <c r="AV215" s="93" t="s">
        <v>192</v>
      </c>
      <c r="AW215" s="94" t="s">
        <v>102</v>
      </c>
      <c r="AX215" s="93" t="s">
        <v>105</v>
      </c>
      <c r="AY215" s="95" t="s">
        <v>188</v>
      </c>
      <c r="AZ215" s="93" t="s">
        <v>102</v>
      </c>
      <c r="BA215" s="93" t="s">
        <v>9396</v>
      </c>
      <c r="BB215" s="93" t="s">
        <v>102</v>
      </c>
      <c r="BC215" s="93" t="s">
        <v>102</v>
      </c>
      <c r="BD215" s="96" t="s">
        <v>102</v>
      </c>
      <c r="BE215" s="90">
        <v>-96.6666666666667</v>
      </c>
      <c r="BF215" s="93" t="s">
        <v>211</v>
      </c>
      <c r="BG215" s="93" t="s">
        <v>102</v>
      </c>
      <c r="BH215" s="93" t="s">
        <v>102</v>
      </c>
      <c r="BI215" s="93" t="s">
        <v>102</v>
      </c>
      <c r="BJ215" s="210" t="s">
        <v>646</v>
      </c>
      <c r="BK215" s="93" t="s">
        <v>182</v>
      </c>
      <c r="BL215" s="97" t="s">
        <v>102</v>
      </c>
      <c r="BM215" s="93" t="s">
        <v>105</v>
      </c>
      <c r="BN215" s="93" t="s">
        <v>104</v>
      </c>
      <c r="BO215" s="93" t="s">
        <v>102</v>
      </c>
      <c r="BP215" s="98">
        <v>20180277</v>
      </c>
      <c r="BQ215" s="93" t="s">
        <v>102</v>
      </c>
      <c r="BR215" s="93" t="s">
        <v>102</v>
      </c>
      <c r="BS215" s="93" t="s">
        <v>102</v>
      </c>
      <c r="BT215" s="99" t="s">
        <v>591</v>
      </c>
      <c r="BU215" s="100" t="s">
        <v>10916</v>
      </c>
      <c r="BV215" s="101" t="s">
        <v>471</v>
      </c>
      <c r="BW215" s="136"/>
      <c r="BX215" s="103" t="s">
        <v>565</v>
      </c>
      <c r="BY215" s="104" t="s">
        <v>190</v>
      </c>
      <c r="BZ215" s="136"/>
      <c r="CA215" s="83" t="s">
        <v>599</v>
      </c>
      <c r="CB215" s="106" t="s">
        <v>647</v>
      </c>
      <c r="CC215" s="106" t="s">
        <v>7556</v>
      </c>
      <c r="CD215" s="107"/>
      <c r="CE215" s="108" t="s">
        <v>107</v>
      </c>
      <c r="CF215" s="108" t="s">
        <v>107</v>
      </c>
      <c r="CG215" s="109"/>
      <c r="CH215" s="110" t="s">
        <v>107</v>
      </c>
      <c r="CI215" s="111"/>
      <c r="CJ215" s="112">
        <v>6710</v>
      </c>
      <c r="CK215" s="113">
        <v>86</v>
      </c>
      <c r="CL215" s="114" t="s">
        <v>134</v>
      </c>
      <c r="CM215" s="114" t="s">
        <v>108</v>
      </c>
      <c r="CN215" s="114"/>
      <c r="CO215" s="115" t="s">
        <v>102</v>
      </c>
      <c r="CP215" s="115" t="s">
        <v>102</v>
      </c>
      <c r="CQ215" s="115" t="s">
        <v>102</v>
      </c>
      <c r="CR215" s="115" t="s">
        <v>102</v>
      </c>
      <c r="CS215" s="116"/>
      <c r="CT215" s="117" t="s">
        <v>109</v>
      </c>
      <c r="CU215" s="117" t="s">
        <v>109</v>
      </c>
      <c r="CV215" s="83">
        <v>211</v>
      </c>
      <c r="CW215" s="83" t="s">
        <v>108</v>
      </c>
      <c r="CX215" s="83">
        <v>211</v>
      </c>
      <c r="CY215" s="83" t="s">
        <v>108</v>
      </c>
      <c r="CZ215" s="83">
        <v>6539</v>
      </c>
      <c r="DA215" s="83" t="s">
        <v>419</v>
      </c>
      <c r="DB215" s="83" t="s">
        <v>130</v>
      </c>
      <c r="DC215" s="83" t="s">
        <v>499</v>
      </c>
      <c r="DD215" s="83">
        <v>1260</v>
      </c>
      <c r="DE215" s="83" t="s">
        <v>444</v>
      </c>
      <c r="DF215" s="83" t="s">
        <v>130</v>
      </c>
      <c r="DG215" s="83" t="s">
        <v>499</v>
      </c>
      <c r="DH215" s="83"/>
      <c r="DI215" s="83">
        <v>0</v>
      </c>
      <c r="DJ215" s="83">
        <v>1</v>
      </c>
      <c r="DK215" s="83">
        <v>0</v>
      </c>
      <c r="DL215" s="83">
        <v>0</v>
      </c>
      <c r="DM215" s="83">
        <v>0</v>
      </c>
      <c r="DN215" s="83">
        <v>0</v>
      </c>
      <c r="DO215" s="83">
        <v>0</v>
      </c>
      <c r="DP215" s="83">
        <v>0</v>
      </c>
      <c r="DQ215" s="83">
        <v>0</v>
      </c>
      <c r="DR215" s="83">
        <v>0</v>
      </c>
      <c r="DS215" s="83">
        <v>0</v>
      </c>
      <c r="DT215" s="83">
        <v>3</v>
      </c>
      <c r="DU215" s="83">
        <v>3</v>
      </c>
      <c r="DV215" s="83">
        <v>0</v>
      </c>
      <c r="DW215" s="83">
        <v>0</v>
      </c>
      <c r="DX215" s="83">
        <v>3</v>
      </c>
      <c r="DY215" s="85">
        <v>43857</v>
      </c>
      <c r="DZ215" s="83" t="s">
        <v>4262</v>
      </c>
      <c r="EA215" s="83" t="s">
        <v>102</v>
      </c>
      <c r="EB215" s="83" t="s">
        <v>482</v>
      </c>
      <c r="EC215" s="83">
        <v>211</v>
      </c>
      <c r="ED215" s="83" t="s">
        <v>483</v>
      </c>
      <c r="EE215" s="83">
        <v>1</v>
      </c>
      <c r="EF215" s="83">
        <v>0</v>
      </c>
      <c r="EG215" s="83">
        <v>0</v>
      </c>
      <c r="EH215" s="83" t="s">
        <v>109</v>
      </c>
      <c r="EI215" s="83" t="s">
        <v>108</v>
      </c>
      <c r="EJ215" s="83" t="s">
        <v>583</v>
      </c>
      <c r="EK215" s="83">
        <v>0</v>
      </c>
      <c r="EL215" s="83">
        <v>0</v>
      </c>
      <c r="EM215" s="83">
        <v>1</v>
      </c>
      <c r="EN215" s="83" t="s">
        <v>497</v>
      </c>
      <c r="EO215" s="83"/>
      <c r="EP215" s="83" t="s">
        <v>436</v>
      </c>
      <c r="EQ215" s="136">
        <v>1</v>
      </c>
      <c r="ER215" s="136">
        <v>1</v>
      </c>
      <c r="ES215" s="136">
        <v>1</v>
      </c>
      <c r="ET215" s="136">
        <v>1</v>
      </c>
      <c r="EU215" s="215" t="s">
        <v>269</v>
      </c>
      <c r="EV215" s="136">
        <v>1</v>
      </c>
      <c r="EW215" s="136">
        <v>1</v>
      </c>
      <c r="EX215" s="136">
        <v>1</v>
      </c>
      <c r="EY215" s="136">
        <v>1</v>
      </c>
      <c r="EZ215" s="136">
        <v>1</v>
      </c>
      <c r="FP215" s="215" t="s">
        <v>592</v>
      </c>
      <c r="FQ215" s="136" t="b">
        <v>1</v>
      </c>
      <c r="FR215" s="136" t="b">
        <v>1</v>
      </c>
      <c r="FS215" s="136" t="b">
        <v>1</v>
      </c>
      <c r="FT215" s="136" t="b">
        <v>1</v>
      </c>
      <c r="FX215" s="215" t="s">
        <v>269</v>
      </c>
    </row>
    <row r="216" spans="1:180" ht="60" customHeight="1" x14ac:dyDescent="0.55000000000000004">
      <c r="A216" s="83" t="s">
        <v>130</v>
      </c>
      <c r="B216" s="83" t="s">
        <v>98</v>
      </c>
      <c r="C216" s="136">
        <v>106539</v>
      </c>
      <c r="D216" s="207" t="s">
        <v>628</v>
      </c>
      <c r="E216" s="208" t="s">
        <v>633</v>
      </c>
      <c r="F216" s="83" t="s">
        <v>108</v>
      </c>
      <c r="G216" s="85">
        <v>22744</v>
      </c>
      <c r="H216" s="83" t="s">
        <v>102</v>
      </c>
      <c r="I216" s="85">
        <v>39772</v>
      </c>
      <c r="J216" s="83" t="s">
        <v>228</v>
      </c>
      <c r="K216" s="216">
        <v>735945470120</v>
      </c>
      <c r="L216" s="83" t="s">
        <v>191</v>
      </c>
      <c r="M216" s="85">
        <v>43619</v>
      </c>
      <c r="N216" s="83">
        <v>-361.66666666666703</v>
      </c>
      <c r="O216" s="83" t="s">
        <v>193</v>
      </c>
      <c r="P216" s="83" t="s">
        <v>181</v>
      </c>
      <c r="Q216" s="208" t="s">
        <v>5892</v>
      </c>
      <c r="R216" s="83" t="s">
        <v>102</v>
      </c>
      <c r="S216" s="83" t="s">
        <v>102</v>
      </c>
      <c r="T216" s="83" t="s">
        <v>133</v>
      </c>
      <c r="U216" s="83" t="s">
        <v>9397</v>
      </c>
      <c r="V216" s="83" t="s">
        <v>111</v>
      </c>
      <c r="W216" s="83" t="s">
        <v>105</v>
      </c>
      <c r="X216" s="86" t="s">
        <v>5892</v>
      </c>
      <c r="Y216" s="87" t="s">
        <v>102</v>
      </c>
      <c r="Z216" s="87" t="s">
        <v>102</v>
      </c>
      <c r="AA216" s="87" t="s">
        <v>133</v>
      </c>
      <c r="AB216" s="87" t="s">
        <v>9397</v>
      </c>
      <c r="AC216" s="87" t="s">
        <v>111</v>
      </c>
      <c r="AD216" s="87" t="s">
        <v>105</v>
      </c>
      <c r="AE216" s="87" t="s">
        <v>106</v>
      </c>
      <c r="AF216" s="86" t="s">
        <v>5892</v>
      </c>
      <c r="AG216" s="87" t="s">
        <v>486</v>
      </c>
      <c r="AH216" s="87" t="s">
        <v>9397</v>
      </c>
      <c r="AI216" s="87" t="s">
        <v>111</v>
      </c>
      <c r="AJ216" s="87" t="s">
        <v>204</v>
      </c>
      <c r="AK216" s="88"/>
      <c r="AL216" s="83" t="s">
        <v>107</v>
      </c>
      <c r="AM216" s="89" t="s">
        <v>454</v>
      </c>
      <c r="AN216" s="90" t="s">
        <v>416</v>
      </c>
      <c r="AO216" s="91" t="s">
        <v>642</v>
      </c>
      <c r="AP216" s="90">
        <v>8.3333333333333002</v>
      </c>
      <c r="AQ216" s="92" t="s">
        <v>102</v>
      </c>
      <c r="AR216" s="93" t="s">
        <v>102</v>
      </c>
      <c r="AS216" s="93" t="s">
        <v>102</v>
      </c>
      <c r="AT216" s="93" t="s">
        <v>102</v>
      </c>
      <c r="AU216" s="210" t="s">
        <v>644</v>
      </c>
      <c r="AV216" s="93" t="s">
        <v>185</v>
      </c>
      <c r="AW216" s="94" t="s">
        <v>102</v>
      </c>
      <c r="AX216" s="93" t="s">
        <v>183</v>
      </c>
      <c r="AY216" s="95" t="s">
        <v>111</v>
      </c>
      <c r="AZ216" s="93" t="s">
        <v>102</v>
      </c>
      <c r="BA216" s="93" t="s">
        <v>102</v>
      </c>
      <c r="BB216" s="93" t="s">
        <v>102</v>
      </c>
      <c r="BC216" s="93" t="s">
        <v>102</v>
      </c>
      <c r="BD216" s="96" t="s">
        <v>102</v>
      </c>
      <c r="BE216" s="90">
        <v>-97.1666666666667</v>
      </c>
      <c r="BF216" s="93" t="s">
        <v>102</v>
      </c>
      <c r="BG216" s="93" t="s">
        <v>102</v>
      </c>
      <c r="BH216" s="93" t="s">
        <v>102</v>
      </c>
      <c r="BI216" s="93" t="s">
        <v>102</v>
      </c>
      <c r="BJ216" s="210" t="s">
        <v>642</v>
      </c>
      <c r="BK216" s="93" t="s">
        <v>192</v>
      </c>
      <c r="BL216" s="97" t="s">
        <v>102</v>
      </c>
      <c r="BM216" s="93" t="s">
        <v>183</v>
      </c>
      <c r="BN216" s="93" t="s">
        <v>106</v>
      </c>
      <c r="BO216" s="93" t="s">
        <v>102</v>
      </c>
      <c r="BP216" s="98" t="s">
        <v>102</v>
      </c>
      <c r="BQ216" s="93" t="s">
        <v>102</v>
      </c>
      <c r="BR216" s="93" t="s">
        <v>102</v>
      </c>
      <c r="BS216" s="93" t="s">
        <v>102</v>
      </c>
      <c r="BT216" s="99" t="s">
        <v>591</v>
      </c>
      <c r="BU216" s="100" t="s">
        <v>10917</v>
      </c>
      <c r="BV216" s="101" t="s">
        <v>471</v>
      </c>
      <c r="BW216" s="136"/>
      <c r="BX216" s="103" t="s">
        <v>565</v>
      </c>
      <c r="BY216" s="104" t="s">
        <v>190</v>
      </c>
      <c r="BZ216" s="136"/>
      <c r="CA216" s="83" t="s">
        <v>599</v>
      </c>
      <c r="CB216" s="106" t="s">
        <v>647</v>
      </c>
      <c r="CC216" s="106" t="s">
        <v>7568</v>
      </c>
      <c r="CD216" s="107"/>
      <c r="CE216" s="108" t="s">
        <v>107</v>
      </c>
      <c r="CF216" s="108" t="s">
        <v>107</v>
      </c>
      <c r="CG216" s="109"/>
      <c r="CH216" s="110" t="s">
        <v>107</v>
      </c>
      <c r="CI216" s="111"/>
      <c r="CJ216" s="112">
        <v>6710</v>
      </c>
      <c r="CK216" s="113">
        <v>86</v>
      </c>
      <c r="CL216" s="114" t="s">
        <v>134</v>
      </c>
      <c r="CM216" s="114" t="s">
        <v>108</v>
      </c>
      <c r="CN216" s="114"/>
      <c r="CO216" s="115" t="s">
        <v>102</v>
      </c>
      <c r="CP216" s="115" t="s">
        <v>102</v>
      </c>
      <c r="CQ216" s="115" t="s">
        <v>102</v>
      </c>
      <c r="CR216" s="115" t="s">
        <v>102</v>
      </c>
      <c r="CS216" s="116"/>
      <c r="CT216" s="117" t="s">
        <v>109</v>
      </c>
      <c r="CU216" s="117" t="s">
        <v>109</v>
      </c>
      <c r="CV216" s="83">
        <v>212</v>
      </c>
      <c r="CW216" s="83" t="s">
        <v>108</v>
      </c>
      <c r="CX216" s="83">
        <v>212</v>
      </c>
      <c r="CY216" s="83" t="s">
        <v>108</v>
      </c>
      <c r="CZ216" s="83">
        <v>6540</v>
      </c>
      <c r="DA216" s="83" t="s">
        <v>419</v>
      </c>
      <c r="DB216" s="83" t="s">
        <v>130</v>
      </c>
      <c r="DC216" s="83" t="s">
        <v>499</v>
      </c>
      <c r="DD216" s="83">
        <v>1261</v>
      </c>
      <c r="DE216" s="83" t="s">
        <v>444</v>
      </c>
      <c r="DF216" s="83" t="s">
        <v>130</v>
      </c>
      <c r="DG216" s="83" t="s">
        <v>499</v>
      </c>
      <c r="DH216" s="83"/>
      <c r="DI216" s="83">
        <v>0</v>
      </c>
      <c r="DJ216" s="83">
        <v>1</v>
      </c>
      <c r="DK216" s="83">
        <v>0</v>
      </c>
      <c r="DL216" s="83">
        <v>0</v>
      </c>
      <c r="DM216" s="83">
        <v>0</v>
      </c>
      <c r="DN216" s="83">
        <v>0</v>
      </c>
      <c r="DO216" s="83">
        <v>0</v>
      </c>
      <c r="DP216" s="83">
        <v>0</v>
      </c>
      <c r="DQ216" s="83">
        <v>0</v>
      </c>
      <c r="DR216" s="83">
        <v>0</v>
      </c>
      <c r="DS216" s="83">
        <v>0</v>
      </c>
      <c r="DT216" s="83">
        <v>3</v>
      </c>
      <c r="DU216" s="83">
        <v>3</v>
      </c>
      <c r="DV216" s="83">
        <v>0</v>
      </c>
      <c r="DW216" s="83">
        <v>0</v>
      </c>
      <c r="DX216" s="83">
        <v>3</v>
      </c>
      <c r="DY216" s="85">
        <v>43858</v>
      </c>
      <c r="DZ216" s="83" t="s">
        <v>4263</v>
      </c>
      <c r="EA216" s="83" t="s">
        <v>102</v>
      </c>
      <c r="EB216" s="83" t="s">
        <v>482</v>
      </c>
      <c r="EC216" s="83">
        <v>212</v>
      </c>
      <c r="ED216" s="83" t="s">
        <v>483</v>
      </c>
      <c r="EE216" s="83">
        <v>1</v>
      </c>
      <c r="EF216" s="83">
        <v>0</v>
      </c>
      <c r="EG216" s="83">
        <v>0</v>
      </c>
      <c r="EH216" s="83" t="s">
        <v>109</v>
      </c>
      <c r="EI216" s="83" t="s">
        <v>108</v>
      </c>
      <c r="EJ216" s="83" t="s">
        <v>583</v>
      </c>
      <c r="EK216" s="83">
        <v>0</v>
      </c>
      <c r="EL216" s="83">
        <v>0</v>
      </c>
      <c r="EM216" s="83">
        <v>1</v>
      </c>
      <c r="EN216" s="83" t="s">
        <v>497</v>
      </c>
      <c r="EO216" s="83"/>
      <c r="EP216" s="83" t="s">
        <v>436</v>
      </c>
      <c r="EQ216" s="136">
        <v>1</v>
      </c>
      <c r="ER216" s="136">
        <v>1</v>
      </c>
      <c r="ES216" s="136">
        <v>1</v>
      </c>
      <c r="ET216" s="136">
        <v>1</v>
      </c>
      <c r="EU216" s="215" t="s">
        <v>269</v>
      </c>
      <c r="EV216" s="136">
        <v>1</v>
      </c>
      <c r="EW216" s="136">
        <v>1</v>
      </c>
      <c r="EX216" s="136">
        <v>1</v>
      </c>
      <c r="EY216" s="136">
        <v>1</v>
      </c>
      <c r="EZ216" s="136">
        <v>1</v>
      </c>
      <c r="FP216" s="215" t="s">
        <v>592</v>
      </c>
      <c r="FQ216" s="136" t="b">
        <v>1</v>
      </c>
      <c r="FR216" s="136" t="b">
        <v>1</v>
      </c>
      <c r="FS216" s="136" t="b">
        <v>1</v>
      </c>
      <c r="FT216" s="136" t="b">
        <v>1</v>
      </c>
      <c r="FX216" s="215" t="s">
        <v>269</v>
      </c>
    </row>
    <row r="217" spans="1:180" ht="60" customHeight="1" x14ac:dyDescent="0.55000000000000004">
      <c r="A217" s="83" t="s">
        <v>130</v>
      </c>
      <c r="B217" s="83" t="s">
        <v>98</v>
      </c>
      <c r="C217" s="136">
        <v>933769</v>
      </c>
      <c r="D217" s="207" t="s">
        <v>629</v>
      </c>
      <c r="E217" s="208" t="s">
        <v>634</v>
      </c>
      <c r="F217" s="83" t="s">
        <v>108</v>
      </c>
      <c r="G217" s="85">
        <v>26341</v>
      </c>
      <c r="H217" s="83" t="s">
        <v>102</v>
      </c>
      <c r="I217" s="85">
        <v>34633</v>
      </c>
      <c r="J217" s="83" t="s">
        <v>228</v>
      </c>
      <c r="K217" s="216">
        <v>523688967997</v>
      </c>
      <c r="L217" s="83" t="s">
        <v>191</v>
      </c>
      <c r="M217" s="85">
        <v>43642</v>
      </c>
      <c r="N217" s="83">
        <v>-366.66666666666703</v>
      </c>
      <c r="O217" s="83" t="s">
        <v>193</v>
      </c>
      <c r="P217" s="83" t="s">
        <v>181</v>
      </c>
      <c r="Q217" s="208" t="s">
        <v>5896</v>
      </c>
      <c r="R217" s="83" t="s">
        <v>102</v>
      </c>
      <c r="S217" s="83" t="s">
        <v>102</v>
      </c>
      <c r="T217" s="83" t="s">
        <v>131</v>
      </c>
      <c r="U217" s="83" t="s">
        <v>9398</v>
      </c>
      <c r="V217" s="83" t="s">
        <v>104</v>
      </c>
      <c r="W217" s="83" t="s">
        <v>105</v>
      </c>
      <c r="X217" s="86" t="s">
        <v>5896</v>
      </c>
      <c r="Y217" s="87" t="s">
        <v>102</v>
      </c>
      <c r="Z217" s="87" t="s">
        <v>102</v>
      </c>
      <c r="AA217" s="87" t="s">
        <v>131</v>
      </c>
      <c r="AB217" s="87" t="s">
        <v>9398</v>
      </c>
      <c r="AC217" s="87" t="s">
        <v>104</v>
      </c>
      <c r="AD217" s="87" t="s">
        <v>105</v>
      </c>
      <c r="AE217" s="87" t="s">
        <v>106</v>
      </c>
      <c r="AF217" s="86" t="s">
        <v>5896</v>
      </c>
      <c r="AG217" s="87" t="s">
        <v>177</v>
      </c>
      <c r="AH217" s="87" t="s">
        <v>9398</v>
      </c>
      <c r="AI217" s="87" t="s">
        <v>104</v>
      </c>
      <c r="AJ217" s="87" t="s">
        <v>204</v>
      </c>
      <c r="AK217" s="88"/>
      <c r="AL217" s="83" t="s">
        <v>107</v>
      </c>
      <c r="AM217" s="89" t="s">
        <v>454</v>
      </c>
      <c r="AN217" s="90" t="s">
        <v>416</v>
      </c>
      <c r="AO217" s="91" t="s">
        <v>643</v>
      </c>
      <c r="AP217" s="90">
        <v>8.3333333333333002</v>
      </c>
      <c r="AQ217" s="92" t="s">
        <v>102</v>
      </c>
      <c r="AR217" s="93" t="s">
        <v>102</v>
      </c>
      <c r="AS217" s="93" t="s">
        <v>102</v>
      </c>
      <c r="AT217" s="93" t="s">
        <v>102</v>
      </c>
      <c r="AU217" s="210" t="s">
        <v>645</v>
      </c>
      <c r="AV217" s="93" t="s">
        <v>185</v>
      </c>
      <c r="AW217" s="94" t="s">
        <v>102</v>
      </c>
      <c r="AX217" s="93" t="s">
        <v>105</v>
      </c>
      <c r="AY217" s="95" t="s">
        <v>104</v>
      </c>
      <c r="AZ217" s="93" t="s">
        <v>102</v>
      </c>
      <c r="BA217" s="93" t="s">
        <v>102</v>
      </c>
      <c r="BB217" s="93" t="s">
        <v>102</v>
      </c>
      <c r="BC217" s="93" t="s">
        <v>102</v>
      </c>
      <c r="BD217" s="96" t="s">
        <v>102</v>
      </c>
      <c r="BE217" s="90">
        <v>-97.6666666666667</v>
      </c>
      <c r="BF217" s="93" t="s">
        <v>102</v>
      </c>
      <c r="BG217" s="93" t="s">
        <v>102</v>
      </c>
      <c r="BH217" s="93" t="s">
        <v>102</v>
      </c>
      <c r="BI217" s="93" t="s">
        <v>102</v>
      </c>
      <c r="BJ217" s="210" t="s">
        <v>643</v>
      </c>
      <c r="BK217" s="93" t="s">
        <v>196</v>
      </c>
      <c r="BL217" s="97" t="s">
        <v>102</v>
      </c>
      <c r="BM217" s="93" t="s">
        <v>105</v>
      </c>
      <c r="BN217" s="93" t="s">
        <v>596</v>
      </c>
      <c r="BO217" s="93" t="s">
        <v>102</v>
      </c>
      <c r="BP217" s="98" t="s">
        <v>102</v>
      </c>
      <c r="BQ217" s="93" t="s">
        <v>102</v>
      </c>
      <c r="BR217" s="93" t="s">
        <v>102</v>
      </c>
      <c r="BS217" s="93" t="s">
        <v>102</v>
      </c>
      <c r="BT217" s="99" t="s">
        <v>591</v>
      </c>
      <c r="BU217" s="100" t="s">
        <v>10918</v>
      </c>
      <c r="BV217" s="101" t="s">
        <v>471</v>
      </c>
      <c r="BW217" s="136"/>
      <c r="BX217" s="103" t="s">
        <v>565</v>
      </c>
      <c r="BY217" s="104" t="s">
        <v>190</v>
      </c>
      <c r="BZ217" s="136"/>
      <c r="CA217" s="83" t="s">
        <v>599</v>
      </c>
      <c r="CB217" s="106" t="s">
        <v>647</v>
      </c>
      <c r="CC217" s="106" t="s">
        <v>7580</v>
      </c>
      <c r="CD217" s="107"/>
      <c r="CE217" s="108" t="s">
        <v>107</v>
      </c>
      <c r="CF217" s="108" t="s">
        <v>107</v>
      </c>
      <c r="CG217" s="109"/>
      <c r="CH217" s="110" t="s">
        <v>107</v>
      </c>
      <c r="CI217" s="111"/>
      <c r="CJ217" s="112">
        <v>6710</v>
      </c>
      <c r="CK217" s="113">
        <v>86</v>
      </c>
      <c r="CL217" s="114" t="s">
        <v>134</v>
      </c>
      <c r="CM217" s="114" t="s">
        <v>108</v>
      </c>
      <c r="CN217" s="114"/>
      <c r="CO217" s="115" t="s">
        <v>102</v>
      </c>
      <c r="CP217" s="115" t="s">
        <v>102</v>
      </c>
      <c r="CQ217" s="115" t="s">
        <v>102</v>
      </c>
      <c r="CR217" s="115" t="s">
        <v>102</v>
      </c>
      <c r="CS217" s="116"/>
      <c r="CT217" s="117" t="s">
        <v>109</v>
      </c>
      <c r="CU217" s="117" t="s">
        <v>109</v>
      </c>
      <c r="CV217" s="83">
        <v>213</v>
      </c>
      <c r="CW217" s="83" t="s">
        <v>108</v>
      </c>
      <c r="CX217" s="83">
        <v>213</v>
      </c>
      <c r="CY217" s="83" t="s">
        <v>108</v>
      </c>
      <c r="CZ217" s="83">
        <v>6541</v>
      </c>
      <c r="DA217" s="83" t="s">
        <v>419</v>
      </c>
      <c r="DB217" s="83" t="s">
        <v>130</v>
      </c>
      <c r="DC217" s="83" t="s">
        <v>499</v>
      </c>
      <c r="DD217" s="83">
        <v>1262</v>
      </c>
      <c r="DE217" s="83" t="s">
        <v>444</v>
      </c>
      <c r="DF217" s="83" t="s">
        <v>130</v>
      </c>
      <c r="DG217" s="83" t="s">
        <v>499</v>
      </c>
      <c r="DH217" s="83"/>
      <c r="DI217" s="83">
        <v>0</v>
      </c>
      <c r="DJ217" s="83">
        <v>1</v>
      </c>
      <c r="DK217" s="83">
        <v>0</v>
      </c>
      <c r="DL217" s="83">
        <v>0</v>
      </c>
      <c r="DM217" s="83">
        <v>0</v>
      </c>
      <c r="DN217" s="83">
        <v>0</v>
      </c>
      <c r="DO217" s="83">
        <v>0</v>
      </c>
      <c r="DP217" s="83">
        <v>0</v>
      </c>
      <c r="DQ217" s="83">
        <v>0</v>
      </c>
      <c r="DR217" s="83">
        <v>0</v>
      </c>
      <c r="DS217" s="83">
        <v>0</v>
      </c>
      <c r="DT217" s="83">
        <v>3</v>
      </c>
      <c r="DU217" s="83">
        <v>3</v>
      </c>
      <c r="DV217" s="83">
        <v>0</v>
      </c>
      <c r="DW217" s="83">
        <v>0</v>
      </c>
      <c r="DX217" s="83">
        <v>3</v>
      </c>
      <c r="DY217" s="85">
        <v>43859</v>
      </c>
      <c r="DZ217" s="83" t="s">
        <v>4264</v>
      </c>
      <c r="EA217" s="83" t="s">
        <v>102</v>
      </c>
      <c r="EB217" s="83" t="s">
        <v>482</v>
      </c>
      <c r="EC217" s="83">
        <v>213</v>
      </c>
      <c r="ED217" s="83" t="s">
        <v>483</v>
      </c>
      <c r="EE217" s="83">
        <v>1</v>
      </c>
      <c r="EF217" s="83">
        <v>0</v>
      </c>
      <c r="EG217" s="83">
        <v>0</v>
      </c>
      <c r="EH217" s="83" t="s">
        <v>109</v>
      </c>
      <c r="EI217" s="83" t="s">
        <v>108</v>
      </c>
      <c r="EJ217" s="83" t="s">
        <v>583</v>
      </c>
      <c r="EK217" s="83">
        <v>0</v>
      </c>
      <c r="EL217" s="83">
        <v>0</v>
      </c>
      <c r="EM217" s="83">
        <v>1</v>
      </c>
      <c r="EN217" s="83" t="s">
        <v>497</v>
      </c>
      <c r="EO217" s="83"/>
      <c r="EP217" s="83" t="s">
        <v>436</v>
      </c>
      <c r="EQ217" s="136">
        <v>1</v>
      </c>
      <c r="ER217" s="136">
        <v>1</v>
      </c>
      <c r="ES217" s="136">
        <v>1</v>
      </c>
      <c r="ET217" s="136">
        <v>1</v>
      </c>
      <c r="EU217" s="215" t="s">
        <v>269</v>
      </c>
      <c r="EV217" s="136">
        <v>1</v>
      </c>
      <c r="EW217" s="136">
        <v>1</v>
      </c>
      <c r="EX217" s="136">
        <v>1</v>
      </c>
      <c r="EY217" s="136">
        <v>1</v>
      </c>
      <c r="EZ217" s="136">
        <v>1</v>
      </c>
      <c r="FP217" s="215" t="s">
        <v>592</v>
      </c>
      <c r="FQ217" s="136" t="b">
        <v>1</v>
      </c>
      <c r="FR217" s="136" t="b">
        <v>1</v>
      </c>
      <c r="FS217" s="136" t="b">
        <v>1</v>
      </c>
      <c r="FT217" s="136" t="b">
        <v>1</v>
      </c>
      <c r="FX217" s="215" t="s">
        <v>269</v>
      </c>
    </row>
    <row r="218" spans="1:180" ht="60" customHeight="1" x14ac:dyDescent="0.55000000000000004">
      <c r="A218" s="83" t="s">
        <v>130</v>
      </c>
      <c r="B218" s="83" t="s">
        <v>98</v>
      </c>
      <c r="C218" s="136">
        <v>535997</v>
      </c>
      <c r="D218" s="207" t="s">
        <v>627</v>
      </c>
      <c r="E218" s="208" t="s">
        <v>630</v>
      </c>
      <c r="F218" s="83" t="s">
        <v>108</v>
      </c>
      <c r="G218" s="85">
        <v>20621</v>
      </c>
      <c r="H218" s="83" t="s">
        <v>102</v>
      </c>
      <c r="I218" s="85">
        <v>39794</v>
      </c>
      <c r="J218" s="83" t="s">
        <v>228</v>
      </c>
      <c r="K218" s="216">
        <v>350722986000</v>
      </c>
      <c r="L218" s="83" t="s">
        <v>191</v>
      </c>
      <c r="M218" s="85">
        <v>43631</v>
      </c>
      <c r="N218" s="83">
        <v>-371.66666666666703</v>
      </c>
      <c r="O218" s="83" t="s">
        <v>180</v>
      </c>
      <c r="P218" s="83" t="s">
        <v>181</v>
      </c>
      <c r="Q218" s="208" t="s">
        <v>5900</v>
      </c>
      <c r="R218" s="83" t="s">
        <v>102</v>
      </c>
      <c r="S218" s="83" t="s">
        <v>102</v>
      </c>
      <c r="T218" s="83" t="s">
        <v>199</v>
      </c>
      <c r="U218" s="83" t="s">
        <v>9399</v>
      </c>
      <c r="V218" s="83" t="s">
        <v>104</v>
      </c>
      <c r="W218" s="83" t="s">
        <v>105</v>
      </c>
      <c r="X218" s="86" t="s">
        <v>5900</v>
      </c>
      <c r="Y218" s="87" t="s">
        <v>102</v>
      </c>
      <c r="Z218" s="87" t="s">
        <v>102</v>
      </c>
      <c r="AA218" s="87" t="s">
        <v>199</v>
      </c>
      <c r="AB218" s="87" t="s">
        <v>9399</v>
      </c>
      <c r="AC218" s="87" t="s">
        <v>104</v>
      </c>
      <c r="AD218" s="87" t="s">
        <v>105</v>
      </c>
      <c r="AE218" s="87" t="s">
        <v>106</v>
      </c>
      <c r="AF218" s="86" t="s">
        <v>5900</v>
      </c>
      <c r="AG218" s="87" t="s">
        <v>489</v>
      </c>
      <c r="AH218" s="87" t="s">
        <v>9400</v>
      </c>
      <c r="AI218" s="87" t="s">
        <v>104</v>
      </c>
      <c r="AJ218" s="87" t="s">
        <v>204</v>
      </c>
      <c r="AK218" s="88"/>
      <c r="AL218" s="83" t="s">
        <v>107</v>
      </c>
      <c r="AM218" s="89" t="s">
        <v>454</v>
      </c>
      <c r="AN218" s="90" t="s">
        <v>416</v>
      </c>
      <c r="AO218" s="91" t="s">
        <v>641</v>
      </c>
      <c r="AP218" s="90">
        <v>8.3333333333333002</v>
      </c>
      <c r="AQ218" s="92" t="s">
        <v>211</v>
      </c>
      <c r="AR218" s="93" t="s">
        <v>102</v>
      </c>
      <c r="AS218" s="93" t="s">
        <v>102</v>
      </c>
      <c r="AT218" s="93" t="s">
        <v>102</v>
      </c>
      <c r="AU218" s="210" t="s">
        <v>641</v>
      </c>
      <c r="AV218" s="93" t="s">
        <v>192</v>
      </c>
      <c r="AW218" s="94" t="s">
        <v>102</v>
      </c>
      <c r="AX218" s="93" t="s">
        <v>105</v>
      </c>
      <c r="AY218" s="95" t="s">
        <v>188</v>
      </c>
      <c r="AZ218" s="93" t="s">
        <v>102</v>
      </c>
      <c r="BA218" s="93" t="s">
        <v>9401</v>
      </c>
      <c r="BB218" s="93" t="s">
        <v>102</v>
      </c>
      <c r="BC218" s="93" t="s">
        <v>102</v>
      </c>
      <c r="BD218" s="96" t="s">
        <v>102</v>
      </c>
      <c r="BE218" s="90">
        <v>-98.1666666666667</v>
      </c>
      <c r="BF218" s="93" t="s">
        <v>211</v>
      </c>
      <c r="BG218" s="93" t="s">
        <v>102</v>
      </c>
      <c r="BH218" s="93" t="s">
        <v>102</v>
      </c>
      <c r="BI218" s="93" t="s">
        <v>102</v>
      </c>
      <c r="BJ218" s="210" t="s">
        <v>646</v>
      </c>
      <c r="BK218" s="93" t="s">
        <v>182</v>
      </c>
      <c r="BL218" s="97" t="s">
        <v>102</v>
      </c>
      <c r="BM218" s="93" t="s">
        <v>105</v>
      </c>
      <c r="BN218" s="93" t="s">
        <v>104</v>
      </c>
      <c r="BO218" s="93" t="s">
        <v>102</v>
      </c>
      <c r="BP218" s="98">
        <v>20180278</v>
      </c>
      <c r="BQ218" s="93" t="s">
        <v>102</v>
      </c>
      <c r="BR218" s="93" t="s">
        <v>102</v>
      </c>
      <c r="BS218" s="93" t="s">
        <v>102</v>
      </c>
      <c r="BT218" s="99" t="s">
        <v>591</v>
      </c>
      <c r="BU218" s="100" t="s">
        <v>10919</v>
      </c>
      <c r="BV218" s="101" t="s">
        <v>471</v>
      </c>
      <c r="BW218" s="136"/>
      <c r="BX218" s="103" t="s">
        <v>565</v>
      </c>
      <c r="BY218" s="104" t="s">
        <v>190</v>
      </c>
      <c r="BZ218" s="136"/>
      <c r="CA218" s="83" t="s">
        <v>599</v>
      </c>
      <c r="CB218" s="106" t="s">
        <v>647</v>
      </c>
      <c r="CC218" s="106" t="s">
        <v>7592</v>
      </c>
      <c r="CD218" s="107"/>
      <c r="CE218" s="108" t="s">
        <v>107</v>
      </c>
      <c r="CF218" s="108" t="s">
        <v>107</v>
      </c>
      <c r="CG218" s="109"/>
      <c r="CH218" s="110" t="s">
        <v>107</v>
      </c>
      <c r="CI218" s="111"/>
      <c r="CJ218" s="112">
        <v>6710</v>
      </c>
      <c r="CK218" s="113">
        <v>86</v>
      </c>
      <c r="CL218" s="114" t="s">
        <v>134</v>
      </c>
      <c r="CM218" s="114" t="s">
        <v>108</v>
      </c>
      <c r="CN218" s="114"/>
      <c r="CO218" s="115" t="s">
        <v>102</v>
      </c>
      <c r="CP218" s="115" t="s">
        <v>102</v>
      </c>
      <c r="CQ218" s="115" t="s">
        <v>102</v>
      </c>
      <c r="CR218" s="115" t="s">
        <v>102</v>
      </c>
      <c r="CS218" s="116"/>
      <c r="CT218" s="117" t="s">
        <v>109</v>
      </c>
      <c r="CU218" s="117" t="s">
        <v>109</v>
      </c>
      <c r="CV218" s="83">
        <v>214</v>
      </c>
      <c r="CW218" s="83" t="s">
        <v>108</v>
      </c>
      <c r="CX218" s="83">
        <v>214</v>
      </c>
      <c r="CY218" s="83" t="s">
        <v>108</v>
      </c>
      <c r="CZ218" s="83">
        <v>6542</v>
      </c>
      <c r="DA218" s="83" t="s">
        <v>419</v>
      </c>
      <c r="DB218" s="83" t="s">
        <v>130</v>
      </c>
      <c r="DC218" s="83" t="s">
        <v>499</v>
      </c>
      <c r="DD218" s="83">
        <v>1263</v>
      </c>
      <c r="DE218" s="83" t="s">
        <v>444</v>
      </c>
      <c r="DF218" s="83" t="s">
        <v>130</v>
      </c>
      <c r="DG218" s="83" t="s">
        <v>499</v>
      </c>
      <c r="DH218" s="83"/>
      <c r="DI218" s="83">
        <v>0</v>
      </c>
      <c r="DJ218" s="83">
        <v>1</v>
      </c>
      <c r="DK218" s="83">
        <v>0</v>
      </c>
      <c r="DL218" s="83">
        <v>0</v>
      </c>
      <c r="DM218" s="83">
        <v>0</v>
      </c>
      <c r="DN218" s="83">
        <v>0</v>
      </c>
      <c r="DO218" s="83">
        <v>0</v>
      </c>
      <c r="DP218" s="83">
        <v>0</v>
      </c>
      <c r="DQ218" s="83">
        <v>0</v>
      </c>
      <c r="DR218" s="83">
        <v>0</v>
      </c>
      <c r="DS218" s="83">
        <v>0</v>
      </c>
      <c r="DT218" s="83">
        <v>3</v>
      </c>
      <c r="DU218" s="83">
        <v>3</v>
      </c>
      <c r="DV218" s="83">
        <v>0</v>
      </c>
      <c r="DW218" s="83">
        <v>0</v>
      </c>
      <c r="DX218" s="83">
        <v>3</v>
      </c>
      <c r="DY218" s="85">
        <v>43860</v>
      </c>
      <c r="DZ218" s="83" t="s">
        <v>4265</v>
      </c>
      <c r="EA218" s="83" t="s">
        <v>102</v>
      </c>
      <c r="EB218" s="83" t="s">
        <v>482</v>
      </c>
      <c r="EC218" s="83">
        <v>214</v>
      </c>
      <c r="ED218" s="83" t="s">
        <v>483</v>
      </c>
      <c r="EE218" s="83">
        <v>1</v>
      </c>
      <c r="EF218" s="83">
        <v>0</v>
      </c>
      <c r="EG218" s="83">
        <v>0</v>
      </c>
      <c r="EH218" s="83" t="s">
        <v>109</v>
      </c>
      <c r="EI218" s="83" t="s">
        <v>108</v>
      </c>
      <c r="EJ218" s="83" t="s">
        <v>583</v>
      </c>
      <c r="EK218" s="83">
        <v>0</v>
      </c>
      <c r="EL218" s="83">
        <v>0</v>
      </c>
      <c r="EM218" s="83">
        <v>1</v>
      </c>
      <c r="EN218" s="83" t="s">
        <v>497</v>
      </c>
      <c r="EO218" s="83"/>
      <c r="EP218" s="83" t="s">
        <v>436</v>
      </c>
      <c r="EQ218" s="136">
        <v>1</v>
      </c>
      <c r="ER218" s="136">
        <v>1</v>
      </c>
      <c r="ES218" s="136">
        <v>1</v>
      </c>
      <c r="ET218" s="136">
        <v>1</v>
      </c>
      <c r="EU218" s="215" t="s">
        <v>269</v>
      </c>
      <c r="EV218" s="136">
        <v>1</v>
      </c>
      <c r="EW218" s="136">
        <v>1</v>
      </c>
      <c r="EX218" s="136">
        <v>1</v>
      </c>
      <c r="EY218" s="136">
        <v>1</v>
      </c>
      <c r="EZ218" s="136">
        <v>1</v>
      </c>
      <c r="FP218" s="215" t="s">
        <v>592</v>
      </c>
      <c r="FQ218" s="136" t="b">
        <v>1</v>
      </c>
      <c r="FR218" s="136" t="b">
        <v>1</v>
      </c>
      <c r="FS218" s="136" t="b">
        <v>1</v>
      </c>
      <c r="FT218" s="136" t="b">
        <v>1</v>
      </c>
      <c r="FX218" s="215" t="s">
        <v>269</v>
      </c>
    </row>
    <row r="219" spans="1:180" ht="60" customHeight="1" x14ac:dyDescent="0.55000000000000004">
      <c r="A219" s="83" t="s">
        <v>130</v>
      </c>
      <c r="B219" s="83" t="s">
        <v>98</v>
      </c>
      <c r="C219" s="136">
        <v>413731</v>
      </c>
      <c r="D219" s="207" t="s">
        <v>628</v>
      </c>
      <c r="E219" s="208" t="s">
        <v>633</v>
      </c>
      <c r="F219" s="83" t="s">
        <v>108</v>
      </c>
      <c r="G219" s="85">
        <v>22744</v>
      </c>
      <c r="H219" s="83" t="s">
        <v>102</v>
      </c>
      <c r="I219" s="85">
        <v>39772</v>
      </c>
      <c r="J219" s="83" t="s">
        <v>228</v>
      </c>
      <c r="K219" s="216">
        <v>187069807305</v>
      </c>
      <c r="L219" s="83" t="s">
        <v>191</v>
      </c>
      <c r="M219" s="85">
        <v>43619</v>
      </c>
      <c r="N219" s="83">
        <v>-376.66666666666703</v>
      </c>
      <c r="O219" s="83" t="s">
        <v>193</v>
      </c>
      <c r="P219" s="83" t="s">
        <v>181</v>
      </c>
      <c r="Q219" s="208" t="s">
        <v>5904</v>
      </c>
      <c r="R219" s="83" t="s">
        <v>102</v>
      </c>
      <c r="S219" s="83" t="s">
        <v>102</v>
      </c>
      <c r="T219" s="83" t="s">
        <v>133</v>
      </c>
      <c r="U219" s="83" t="s">
        <v>9402</v>
      </c>
      <c r="V219" s="83" t="s">
        <v>111</v>
      </c>
      <c r="W219" s="83" t="s">
        <v>105</v>
      </c>
      <c r="X219" s="86" t="s">
        <v>5904</v>
      </c>
      <c r="Y219" s="87" t="s">
        <v>102</v>
      </c>
      <c r="Z219" s="87" t="s">
        <v>102</v>
      </c>
      <c r="AA219" s="87" t="s">
        <v>133</v>
      </c>
      <c r="AB219" s="87" t="s">
        <v>9402</v>
      </c>
      <c r="AC219" s="87" t="s">
        <v>111</v>
      </c>
      <c r="AD219" s="87" t="s">
        <v>105</v>
      </c>
      <c r="AE219" s="87" t="s">
        <v>106</v>
      </c>
      <c r="AF219" s="86" t="s">
        <v>5904</v>
      </c>
      <c r="AG219" s="87" t="s">
        <v>486</v>
      </c>
      <c r="AH219" s="87" t="s">
        <v>9402</v>
      </c>
      <c r="AI219" s="87" t="s">
        <v>111</v>
      </c>
      <c r="AJ219" s="87" t="s">
        <v>204</v>
      </c>
      <c r="AK219" s="88"/>
      <c r="AL219" s="83" t="s">
        <v>107</v>
      </c>
      <c r="AM219" s="89" t="s">
        <v>454</v>
      </c>
      <c r="AN219" s="90" t="s">
        <v>416</v>
      </c>
      <c r="AO219" s="91" t="s">
        <v>642</v>
      </c>
      <c r="AP219" s="90">
        <v>8.3333333333333002</v>
      </c>
      <c r="AQ219" s="92" t="s">
        <v>102</v>
      </c>
      <c r="AR219" s="93" t="s">
        <v>102</v>
      </c>
      <c r="AS219" s="93" t="s">
        <v>102</v>
      </c>
      <c r="AT219" s="93" t="s">
        <v>102</v>
      </c>
      <c r="AU219" s="210" t="s">
        <v>644</v>
      </c>
      <c r="AV219" s="93" t="s">
        <v>185</v>
      </c>
      <c r="AW219" s="94" t="s">
        <v>102</v>
      </c>
      <c r="AX219" s="93" t="s">
        <v>183</v>
      </c>
      <c r="AY219" s="95" t="s">
        <v>111</v>
      </c>
      <c r="AZ219" s="93" t="s">
        <v>102</v>
      </c>
      <c r="BA219" s="93" t="s">
        <v>102</v>
      </c>
      <c r="BB219" s="93" t="s">
        <v>102</v>
      </c>
      <c r="BC219" s="93" t="s">
        <v>102</v>
      </c>
      <c r="BD219" s="96" t="s">
        <v>102</v>
      </c>
      <c r="BE219" s="90">
        <v>-98.6666666666667</v>
      </c>
      <c r="BF219" s="93" t="s">
        <v>102</v>
      </c>
      <c r="BG219" s="93" t="s">
        <v>102</v>
      </c>
      <c r="BH219" s="93" t="s">
        <v>102</v>
      </c>
      <c r="BI219" s="93" t="s">
        <v>102</v>
      </c>
      <c r="BJ219" s="210" t="s">
        <v>642</v>
      </c>
      <c r="BK219" s="93" t="s">
        <v>192</v>
      </c>
      <c r="BL219" s="97" t="s">
        <v>102</v>
      </c>
      <c r="BM219" s="93" t="s">
        <v>183</v>
      </c>
      <c r="BN219" s="93" t="s">
        <v>106</v>
      </c>
      <c r="BO219" s="93" t="s">
        <v>102</v>
      </c>
      <c r="BP219" s="98" t="s">
        <v>102</v>
      </c>
      <c r="BQ219" s="93" t="s">
        <v>102</v>
      </c>
      <c r="BR219" s="93" t="s">
        <v>102</v>
      </c>
      <c r="BS219" s="93" t="s">
        <v>102</v>
      </c>
      <c r="BT219" s="99" t="s">
        <v>591</v>
      </c>
      <c r="BU219" s="100" t="s">
        <v>10920</v>
      </c>
      <c r="BV219" s="101" t="s">
        <v>471</v>
      </c>
      <c r="BW219" s="136"/>
      <c r="BX219" s="103" t="s">
        <v>565</v>
      </c>
      <c r="BY219" s="104" t="s">
        <v>190</v>
      </c>
      <c r="BZ219" s="136"/>
      <c r="CA219" s="83" t="s">
        <v>599</v>
      </c>
      <c r="CB219" s="106" t="s">
        <v>647</v>
      </c>
      <c r="CC219" s="106" t="s">
        <v>7604</v>
      </c>
      <c r="CD219" s="107"/>
      <c r="CE219" s="108" t="s">
        <v>107</v>
      </c>
      <c r="CF219" s="108" t="s">
        <v>107</v>
      </c>
      <c r="CG219" s="109"/>
      <c r="CH219" s="110" t="s">
        <v>107</v>
      </c>
      <c r="CI219" s="111"/>
      <c r="CJ219" s="112">
        <v>6710</v>
      </c>
      <c r="CK219" s="113">
        <v>86</v>
      </c>
      <c r="CL219" s="114" t="s">
        <v>134</v>
      </c>
      <c r="CM219" s="114" t="s">
        <v>108</v>
      </c>
      <c r="CN219" s="114"/>
      <c r="CO219" s="115" t="s">
        <v>102</v>
      </c>
      <c r="CP219" s="115" t="s">
        <v>102</v>
      </c>
      <c r="CQ219" s="115" t="s">
        <v>102</v>
      </c>
      <c r="CR219" s="115" t="s">
        <v>102</v>
      </c>
      <c r="CS219" s="116"/>
      <c r="CT219" s="117" t="s">
        <v>109</v>
      </c>
      <c r="CU219" s="117" t="s">
        <v>109</v>
      </c>
      <c r="CV219" s="83">
        <v>215</v>
      </c>
      <c r="CW219" s="83" t="s">
        <v>108</v>
      </c>
      <c r="CX219" s="83">
        <v>215</v>
      </c>
      <c r="CY219" s="83" t="s">
        <v>108</v>
      </c>
      <c r="CZ219" s="83">
        <v>6543</v>
      </c>
      <c r="DA219" s="83" t="s">
        <v>419</v>
      </c>
      <c r="DB219" s="83" t="s">
        <v>130</v>
      </c>
      <c r="DC219" s="83" t="s">
        <v>499</v>
      </c>
      <c r="DD219" s="83">
        <v>1264</v>
      </c>
      <c r="DE219" s="83" t="s">
        <v>444</v>
      </c>
      <c r="DF219" s="83" t="s">
        <v>130</v>
      </c>
      <c r="DG219" s="83" t="s">
        <v>499</v>
      </c>
      <c r="DH219" s="83"/>
      <c r="DI219" s="83">
        <v>0</v>
      </c>
      <c r="DJ219" s="83">
        <v>1</v>
      </c>
      <c r="DK219" s="83">
        <v>0</v>
      </c>
      <c r="DL219" s="83">
        <v>0</v>
      </c>
      <c r="DM219" s="83">
        <v>0</v>
      </c>
      <c r="DN219" s="83">
        <v>0</v>
      </c>
      <c r="DO219" s="83">
        <v>0</v>
      </c>
      <c r="DP219" s="83">
        <v>0</v>
      </c>
      <c r="DQ219" s="83">
        <v>0</v>
      </c>
      <c r="DR219" s="83">
        <v>0</v>
      </c>
      <c r="DS219" s="83">
        <v>0</v>
      </c>
      <c r="DT219" s="83">
        <v>3</v>
      </c>
      <c r="DU219" s="83">
        <v>3</v>
      </c>
      <c r="DV219" s="83">
        <v>0</v>
      </c>
      <c r="DW219" s="83">
        <v>0</v>
      </c>
      <c r="DX219" s="83">
        <v>3</v>
      </c>
      <c r="DY219" s="85">
        <v>43861</v>
      </c>
      <c r="DZ219" s="83" t="s">
        <v>4266</v>
      </c>
      <c r="EA219" s="83" t="s">
        <v>102</v>
      </c>
      <c r="EB219" s="83" t="s">
        <v>482</v>
      </c>
      <c r="EC219" s="83">
        <v>215</v>
      </c>
      <c r="ED219" s="83" t="s">
        <v>483</v>
      </c>
      <c r="EE219" s="83">
        <v>1</v>
      </c>
      <c r="EF219" s="83">
        <v>0</v>
      </c>
      <c r="EG219" s="83">
        <v>0</v>
      </c>
      <c r="EH219" s="83" t="s">
        <v>109</v>
      </c>
      <c r="EI219" s="83" t="s">
        <v>108</v>
      </c>
      <c r="EJ219" s="83" t="s">
        <v>583</v>
      </c>
      <c r="EK219" s="83">
        <v>0</v>
      </c>
      <c r="EL219" s="83">
        <v>0</v>
      </c>
      <c r="EM219" s="83">
        <v>1</v>
      </c>
      <c r="EN219" s="83" t="s">
        <v>497</v>
      </c>
      <c r="EO219" s="83"/>
      <c r="EP219" s="83" t="s">
        <v>436</v>
      </c>
      <c r="EQ219" s="136">
        <v>1</v>
      </c>
      <c r="ER219" s="136">
        <v>1</v>
      </c>
      <c r="ES219" s="136">
        <v>1</v>
      </c>
      <c r="ET219" s="136">
        <v>1</v>
      </c>
      <c r="EU219" s="215" t="s">
        <v>269</v>
      </c>
      <c r="EV219" s="136">
        <v>1</v>
      </c>
      <c r="EW219" s="136">
        <v>1</v>
      </c>
      <c r="EX219" s="136">
        <v>1</v>
      </c>
      <c r="EY219" s="136">
        <v>1</v>
      </c>
      <c r="EZ219" s="136">
        <v>1</v>
      </c>
      <c r="FP219" s="215" t="s">
        <v>592</v>
      </c>
      <c r="FQ219" s="136" t="b">
        <v>1</v>
      </c>
      <c r="FR219" s="136" t="b">
        <v>1</v>
      </c>
      <c r="FS219" s="136" t="b">
        <v>1</v>
      </c>
      <c r="FT219" s="136" t="b">
        <v>1</v>
      </c>
      <c r="FX219" s="215" t="s">
        <v>269</v>
      </c>
    </row>
    <row r="220" spans="1:180" ht="60" customHeight="1" x14ac:dyDescent="0.55000000000000004">
      <c r="A220" s="83" t="s">
        <v>130</v>
      </c>
      <c r="B220" s="83" t="s">
        <v>98</v>
      </c>
      <c r="C220" s="136">
        <v>282113</v>
      </c>
      <c r="D220" s="207" t="s">
        <v>629</v>
      </c>
      <c r="E220" s="208" t="s">
        <v>634</v>
      </c>
      <c r="F220" s="83" t="s">
        <v>108</v>
      </c>
      <c r="G220" s="85">
        <v>26341</v>
      </c>
      <c r="H220" s="83" t="s">
        <v>102</v>
      </c>
      <c r="I220" s="85">
        <v>34633</v>
      </c>
      <c r="J220" s="83" t="s">
        <v>228</v>
      </c>
      <c r="K220" s="216">
        <v>845003947973</v>
      </c>
      <c r="L220" s="83" t="s">
        <v>191</v>
      </c>
      <c r="M220" s="85">
        <v>43642</v>
      </c>
      <c r="N220" s="83">
        <v>-381.66666666666703</v>
      </c>
      <c r="O220" s="83" t="s">
        <v>193</v>
      </c>
      <c r="P220" s="83" t="s">
        <v>181</v>
      </c>
      <c r="Q220" s="208" t="s">
        <v>5908</v>
      </c>
      <c r="R220" s="83" t="s">
        <v>102</v>
      </c>
      <c r="S220" s="83" t="s">
        <v>102</v>
      </c>
      <c r="T220" s="83" t="s">
        <v>131</v>
      </c>
      <c r="U220" s="83" t="s">
        <v>9403</v>
      </c>
      <c r="V220" s="83" t="s">
        <v>104</v>
      </c>
      <c r="W220" s="83" t="s">
        <v>105</v>
      </c>
      <c r="X220" s="86" t="s">
        <v>5908</v>
      </c>
      <c r="Y220" s="87" t="s">
        <v>102</v>
      </c>
      <c r="Z220" s="87" t="s">
        <v>102</v>
      </c>
      <c r="AA220" s="87" t="s">
        <v>131</v>
      </c>
      <c r="AB220" s="87" t="s">
        <v>9403</v>
      </c>
      <c r="AC220" s="87" t="s">
        <v>104</v>
      </c>
      <c r="AD220" s="87" t="s">
        <v>105</v>
      </c>
      <c r="AE220" s="87" t="s">
        <v>106</v>
      </c>
      <c r="AF220" s="86" t="s">
        <v>5908</v>
      </c>
      <c r="AG220" s="87" t="s">
        <v>177</v>
      </c>
      <c r="AH220" s="87" t="s">
        <v>9403</v>
      </c>
      <c r="AI220" s="87" t="s">
        <v>104</v>
      </c>
      <c r="AJ220" s="87" t="s">
        <v>204</v>
      </c>
      <c r="AK220" s="88"/>
      <c r="AL220" s="83" t="s">
        <v>107</v>
      </c>
      <c r="AM220" s="89" t="s">
        <v>454</v>
      </c>
      <c r="AN220" s="90" t="s">
        <v>416</v>
      </c>
      <c r="AO220" s="91" t="s">
        <v>643</v>
      </c>
      <c r="AP220" s="90">
        <v>8.3333333333333002</v>
      </c>
      <c r="AQ220" s="92" t="s">
        <v>102</v>
      </c>
      <c r="AR220" s="93" t="s">
        <v>102</v>
      </c>
      <c r="AS220" s="93" t="s">
        <v>102</v>
      </c>
      <c r="AT220" s="93" t="s">
        <v>102</v>
      </c>
      <c r="AU220" s="210" t="s">
        <v>645</v>
      </c>
      <c r="AV220" s="93" t="s">
        <v>185</v>
      </c>
      <c r="AW220" s="94" t="s">
        <v>102</v>
      </c>
      <c r="AX220" s="93" t="s">
        <v>105</v>
      </c>
      <c r="AY220" s="95" t="s">
        <v>104</v>
      </c>
      <c r="AZ220" s="93" t="s">
        <v>102</v>
      </c>
      <c r="BA220" s="93" t="s">
        <v>102</v>
      </c>
      <c r="BB220" s="93" t="s">
        <v>102</v>
      </c>
      <c r="BC220" s="93" t="s">
        <v>102</v>
      </c>
      <c r="BD220" s="96" t="s">
        <v>102</v>
      </c>
      <c r="BE220" s="90">
        <v>-99.1666666666667</v>
      </c>
      <c r="BF220" s="93" t="s">
        <v>102</v>
      </c>
      <c r="BG220" s="93" t="s">
        <v>102</v>
      </c>
      <c r="BH220" s="93" t="s">
        <v>102</v>
      </c>
      <c r="BI220" s="93" t="s">
        <v>102</v>
      </c>
      <c r="BJ220" s="210" t="s">
        <v>643</v>
      </c>
      <c r="BK220" s="93" t="s">
        <v>196</v>
      </c>
      <c r="BL220" s="97" t="s">
        <v>102</v>
      </c>
      <c r="BM220" s="93" t="s">
        <v>105</v>
      </c>
      <c r="BN220" s="93" t="s">
        <v>596</v>
      </c>
      <c r="BO220" s="93" t="s">
        <v>102</v>
      </c>
      <c r="BP220" s="98" t="s">
        <v>102</v>
      </c>
      <c r="BQ220" s="93" t="s">
        <v>102</v>
      </c>
      <c r="BR220" s="93" t="s">
        <v>102</v>
      </c>
      <c r="BS220" s="93" t="s">
        <v>102</v>
      </c>
      <c r="BT220" s="99" t="s">
        <v>591</v>
      </c>
      <c r="BU220" s="100" t="s">
        <v>10921</v>
      </c>
      <c r="BV220" s="101" t="s">
        <v>471</v>
      </c>
      <c r="BW220" s="136"/>
      <c r="BX220" s="103" t="s">
        <v>565</v>
      </c>
      <c r="BY220" s="104" t="s">
        <v>190</v>
      </c>
      <c r="BZ220" s="136"/>
      <c r="CA220" s="83" t="s">
        <v>599</v>
      </c>
      <c r="CB220" s="106" t="s">
        <v>647</v>
      </c>
      <c r="CC220" s="106" t="s">
        <v>7616</v>
      </c>
      <c r="CD220" s="107"/>
      <c r="CE220" s="108" t="s">
        <v>107</v>
      </c>
      <c r="CF220" s="108" t="s">
        <v>107</v>
      </c>
      <c r="CG220" s="109"/>
      <c r="CH220" s="110" t="s">
        <v>107</v>
      </c>
      <c r="CI220" s="111"/>
      <c r="CJ220" s="112">
        <v>6710</v>
      </c>
      <c r="CK220" s="113">
        <v>86</v>
      </c>
      <c r="CL220" s="114" t="s">
        <v>134</v>
      </c>
      <c r="CM220" s="114" t="s">
        <v>108</v>
      </c>
      <c r="CN220" s="114"/>
      <c r="CO220" s="115" t="s">
        <v>102</v>
      </c>
      <c r="CP220" s="115" t="s">
        <v>102</v>
      </c>
      <c r="CQ220" s="115" t="s">
        <v>102</v>
      </c>
      <c r="CR220" s="115" t="s">
        <v>102</v>
      </c>
      <c r="CS220" s="116"/>
      <c r="CT220" s="117" t="s">
        <v>109</v>
      </c>
      <c r="CU220" s="117" t="s">
        <v>109</v>
      </c>
      <c r="CV220" s="83">
        <v>216</v>
      </c>
      <c r="CW220" s="83" t="s">
        <v>108</v>
      </c>
      <c r="CX220" s="83">
        <v>216</v>
      </c>
      <c r="CY220" s="83" t="s">
        <v>108</v>
      </c>
      <c r="CZ220" s="83">
        <v>6544</v>
      </c>
      <c r="DA220" s="83" t="s">
        <v>419</v>
      </c>
      <c r="DB220" s="83" t="s">
        <v>130</v>
      </c>
      <c r="DC220" s="83" t="s">
        <v>499</v>
      </c>
      <c r="DD220" s="83">
        <v>1265</v>
      </c>
      <c r="DE220" s="83" t="s">
        <v>444</v>
      </c>
      <c r="DF220" s="83" t="s">
        <v>130</v>
      </c>
      <c r="DG220" s="83" t="s">
        <v>499</v>
      </c>
      <c r="DH220" s="83"/>
      <c r="DI220" s="83">
        <v>0</v>
      </c>
      <c r="DJ220" s="83">
        <v>1</v>
      </c>
      <c r="DK220" s="83">
        <v>0</v>
      </c>
      <c r="DL220" s="83">
        <v>0</v>
      </c>
      <c r="DM220" s="83">
        <v>0</v>
      </c>
      <c r="DN220" s="83">
        <v>0</v>
      </c>
      <c r="DO220" s="83">
        <v>0</v>
      </c>
      <c r="DP220" s="83">
        <v>0</v>
      </c>
      <c r="DQ220" s="83">
        <v>0</v>
      </c>
      <c r="DR220" s="83">
        <v>0</v>
      </c>
      <c r="DS220" s="83">
        <v>0</v>
      </c>
      <c r="DT220" s="83">
        <v>3</v>
      </c>
      <c r="DU220" s="83">
        <v>3</v>
      </c>
      <c r="DV220" s="83">
        <v>0</v>
      </c>
      <c r="DW220" s="83">
        <v>0</v>
      </c>
      <c r="DX220" s="83">
        <v>3</v>
      </c>
      <c r="DY220" s="85">
        <v>43862</v>
      </c>
      <c r="DZ220" s="83" t="s">
        <v>4267</v>
      </c>
      <c r="EA220" s="83" t="s">
        <v>102</v>
      </c>
      <c r="EB220" s="83" t="s">
        <v>482</v>
      </c>
      <c r="EC220" s="83">
        <v>216</v>
      </c>
      <c r="ED220" s="83" t="s">
        <v>483</v>
      </c>
      <c r="EE220" s="83">
        <v>1</v>
      </c>
      <c r="EF220" s="83">
        <v>0</v>
      </c>
      <c r="EG220" s="83">
        <v>0</v>
      </c>
      <c r="EH220" s="83" t="s">
        <v>109</v>
      </c>
      <c r="EI220" s="83" t="s">
        <v>108</v>
      </c>
      <c r="EJ220" s="83" t="s">
        <v>583</v>
      </c>
      <c r="EK220" s="83">
        <v>0</v>
      </c>
      <c r="EL220" s="83">
        <v>0</v>
      </c>
      <c r="EM220" s="83">
        <v>1</v>
      </c>
      <c r="EN220" s="83" t="s">
        <v>497</v>
      </c>
      <c r="EO220" s="83"/>
      <c r="EP220" s="83" t="s">
        <v>436</v>
      </c>
      <c r="EQ220" s="136">
        <v>1</v>
      </c>
      <c r="ER220" s="136">
        <v>1</v>
      </c>
      <c r="ES220" s="136">
        <v>1</v>
      </c>
      <c r="ET220" s="136">
        <v>1</v>
      </c>
      <c r="EU220" s="215" t="s">
        <v>269</v>
      </c>
      <c r="EV220" s="136">
        <v>1</v>
      </c>
      <c r="EW220" s="136">
        <v>1</v>
      </c>
      <c r="EX220" s="136">
        <v>1</v>
      </c>
      <c r="EY220" s="136">
        <v>1</v>
      </c>
      <c r="EZ220" s="136">
        <v>1</v>
      </c>
      <c r="FP220" s="215" t="s">
        <v>592</v>
      </c>
      <c r="FQ220" s="136" t="b">
        <v>1</v>
      </c>
      <c r="FR220" s="136" t="b">
        <v>1</v>
      </c>
      <c r="FS220" s="136" t="b">
        <v>1</v>
      </c>
      <c r="FT220" s="136" t="b">
        <v>1</v>
      </c>
      <c r="FX220" s="215" t="s">
        <v>269</v>
      </c>
    </row>
    <row r="221" spans="1:180" ht="60" customHeight="1" x14ac:dyDescent="0.55000000000000004">
      <c r="A221" s="83" t="s">
        <v>130</v>
      </c>
      <c r="B221" s="83" t="s">
        <v>98</v>
      </c>
      <c r="C221" s="136">
        <v>920985</v>
      </c>
      <c r="D221" s="207" t="s">
        <v>627</v>
      </c>
      <c r="E221" s="208" t="s">
        <v>630</v>
      </c>
      <c r="F221" s="83" t="s">
        <v>108</v>
      </c>
      <c r="G221" s="85">
        <v>20621</v>
      </c>
      <c r="H221" s="83" t="s">
        <v>102</v>
      </c>
      <c r="I221" s="85">
        <v>39794</v>
      </c>
      <c r="J221" s="83" t="s">
        <v>228</v>
      </c>
      <c r="K221" s="216">
        <v>130506686888</v>
      </c>
      <c r="L221" s="83" t="s">
        <v>191</v>
      </c>
      <c r="M221" s="85">
        <v>43631</v>
      </c>
      <c r="N221" s="83">
        <v>-386.66666666666703</v>
      </c>
      <c r="O221" s="83" t="s">
        <v>180</v>
      </c>
      <c r="P221" s="83" t="s">
        <v>181</v>
      </c>
      <c r="Q221" s="208" t="s">
        <v>5912</v>
      </c>
      <c r="R221" s="83" t="s">
        <v>102</v>
      </c>
      <c r="S221" s="83" t="s">
        <v>102</v>
      </c>
      <c r="T221" s="83" t="s">
        <v>199</v>
      </c>
      <c r="U221" s="83" t="s">
        <v>9404</v>
      </c>
      <c r="V221" s="83" t="s">
        <v>104</v>
      </c>
      <c r="W221" s="83" t="s">
        <v>105</v>
      </c>
      <c r="X221" s="86" t="s">
        <v>5912</v>
      </c>
      <c r="Y221" s="87" t="s">
        <v>102</v>
      </c>
      <c r="Z221" s="87" t="s">
        <v>102</v>
      </c>
      <c r="AA221" s="87" t="s">
        <v>199</v>
      </c>
      <c r="AB221" s="87" t="s">
        <v>9404</v>
      </c>
      <c r="AC221" s="87" t="s">
        <v>104</v>
      </c>
      <c r="AD221" s="87" t="s">
        <v>105</v>
      </c>
      <c r="AE221" s="87" t="s">
        <v>106</v>
      </c>
      <c r="AF221" s="86" t="s">
        <v>5912</v>
      </c>
      <c r="AG221" s="87" t="s">
        <v>489</v>
      </c>
      <c r="AH221" s="87" t="s">
        <v>9405</v>
      </c>
      <c r="AI221" s="87" t="s">
        <v>104</v>
      </c>
      <c r="AJ221" s="87" t="s">
        <v>204</v>
      </c>
      <c r="AK221" s="88"/>
      <c r="AL221" s="83" t="s">
        <v>107</v>
      </c>
      <c r="AM221" s="89" t="s">
        <v>454</v>
      </c>
      <c r="AN221" s="90" t="s">
        <v>416</v>
      </c>
      <c r="AO221" s="91" t="s">
        <v>641</v>
      </c>
      <c r="AP221" s="90">
        <v>8.3333333333333002</v>
      </c>
      <c r="AQ221" s="92" t="s">
        <v>211</v>
      </c>
      <c r="AR221" s="93" t="s">
        <v>102</v>
      </c>
      <c r="AS221" s="93" t="s">
        <v>102</v>
      </c>
      <c r="AT221" s="93" t="s">
        <v>102</v>
      </c>
      <c r="AU221" s="210" t="s">
        <v>641</v>
      </c>
      <c r="AV221" s="93" t="s">
        <v>192</v>
      </c>
      <c r="AW221" s="94" t="s">
        <v>102</v>
      </c>
      <c r="AX221" s="93" t="s">
        <v>105</v>
      </c>
      <c r="AY221" s="95" t="s">
        <v>188</v>
      </c>
      <c r="AZ221" s="93" t="s">
        <v>102</v>
      </c>
      <c r="BA221" s="93" t="s">
        <v>9406</v>
      </c>
      <c r="BB221" s="93" t="s">
        <v>102</v>
      </c>
      <c r="BC221" s="93" t="s">
        <v>102</v>
      </c>
      <c r="BD221" s="96" t="s">
        <v>102</v>
      </c>
      <c r="BE221" s="90">
        <v>-99.6666666666667</v>
      </c>
      <c r="BF221" s="93" t="s">
        <v>211</v>
      </c>
      <c r="BG221" s="93" t="s">
        <v>102</v>
      </c>
      <c r="BH221" s="93" t="s">
        <v>102</v>
      </c>
      <c r="BI221" s="93" t="s">
        <v>102</v>
      </c>
      <c r="BJ221" s="210" t="s">
        <v>646</v>
      </c>
      <c r="BK221" s="93" t="s">
        <v>182</v>
      </c>
      <c r="BL221" s="97" t="s">
        <v>102</v>
      </c>
      <c r="BM221" s="93" t="s">
        <v>105</v>
      </c>
      <c r="BN221" s="93" t="s">
        <v>104</v>
      </c>
      <c r="BO221" s="93" t="s">
        <v>102</v>
      </c>
      <c r="BP221" s="98">
        <v>20180279</v>
      </c>
      <c r="BQ221" s="93" t="s">
        <v>102</v>
      </c>
      <c r="BR221" s="93" t="s">
        <v>102</v>
      </c>
      <c r="BS221" s="93" t="s">
        <v>102</v>
      </c>
      <c r="BT221" s="99" t="s">
        <v>591</v>
      </c>
      <c r="BU221" s="100" t="s">
        <v>10922</v>
      </c>
      <c r="BV221" s="101" t="s">
        <v>471</v>
      </c>
      <c r="BW221" s="136"/>
      <c r="BX221" s="103" t="s">
        <v>565</v>
      </c>
      <c r="BY221" s="104" t="s">
        <v>190</v>
      </c>
      <c r="BZ221" s="136"/>
      <c r="CA221" s="83" t="s">
        <v>599</v>
      </c>
      <c r="CB221" s="106" t="s">
        <v>647</v>
      </c>
      <c r="CC221" s="106" t="s">
        <v>7628</v>
      </c>
      <c r="CD221" s="107"/>
      <c r="CE221" s="108" t="s">
        <v>107</v>
      </c>
      <c r="CF221" s="108" t="s">
        <v>107</v>
      </c>
      <c r="CG221" s="109"/>
      <c r="CH221" s="110" t="s">
        <v>107</v>
      </c>
      <c r="CI221" s="111"/>
      <c r="CJ221" s="112">
        <v>6710</v>
      </c>
      <c r="CK221" s="113">
        <v>86</v>
      </c>
      <c r="CL221" s="114" t="s">
        <v>134</v>
      </c>
      <c r="CM221" s="114" t="s">
        <v>108</v>
      </c>
      <c r="CN221" s="114"/>
      <c r="CO221" s="115" t="s">
        <v>102</v>
      </c>
      <c r="CP221" s="115" t="s">
        <v>102</v>
      </c>
      <c r="CQ221" s="115" t="s">
        <v>102</v>
      </c>
      <c r="CR221" s="115" t="s">
        <v>102</v>
      </c>
      <c r="CS221" s="116"/>
      <c r="CT221" s="117" t="s">
        <v>109</v>
      </c>
      <c r="CU221" s="117" t="s">
        <v>109</v>
      </c>
      <c r="CV221" s="83">
        <v>217</v>
      </c>
      <c r="CW221" s="83" t="s">
        <v>108</v>
      </c>
      <c r="CX221" s="83">
        <v>217</v>
      </c>
      <c r="CY221" s="83" t="s">
        <v>108</v>
      </c>
      <c r="CZ221" s="83">
        <v>6545</v>
      </c>
      <c r="DA221" s="83" t="s">
        <v>419</v>
      </c>
      <c r="DB221" s="83" t="s">
        <v>130</v>
      </c>
      <c r="DC221" s="83" t="s">
        <v>499</v>
      </c>
      <c r="DD221" s="83">
        <v>1266</v>
      </c>
      <c r="DE221" s="83" t="s">
        <v>444</v>
      </c>
      <c r="DF221" s="83" t="s">
        <v>130</v>
      </c>
      <c r="DG221" s="83" t="s">
        <v>499</v>
      </c>
      <c r="DH221" s="83"/>
      <c r="DI221" s="83">
        <v>0</v>
      </c>
      <c r="DJ221" s="83">
        <v>1</v>
      </c>
      <c r="DK221" s="83">
        <v>0</v>
      </c>
      <c r="DL221" s="83">
        <v>0</v>
      </c>
      <c r="DM221" s="83">
        <v>0</v>
      </c>
      <c r="DN221" s="83">
        <v>0</v>
      </c>
      <c r="DO221" s="83">
        <v>0</v>
      </c>
      <c r="DP221" s="83">
        <v>0</v>
      </c>
      <c r="DQ221" s="83">
        <v>0</v>
      </c>
      <c r="DR221" s="83">
        <v>0</v>
      </c>
      <c r="DS221" s="83">
        <v>0</v>
      </c>
      <c r="DT221" s="83">
        <v>3</v>
      </c>
      <c r="DU221" s="83">
        <v>3</v>
      </c>
      <c r="DV221" s="83">
        <v>0</v>
      </c>
      <c r="DW221" s="83">
        <v>0</v>
      </c>
      <c r="DX221" s="83">
        <v>3</v>
      </c>
      <c r="DY221" s="85">
        <v>43863</v>
      </c>
      <c r="DZ221" s="83" t="s">
        <v>4268</v>
      </c>
      <c r="EA221" s="83" t="s">
        <v>102</v>
      </c>
      <c r="EB221" s="83" t="s">
        <v>482</v>
      </c>
      <c r="EC221" s="83">
        <v>217</v>
      </c>
      <c r="ED221" s="83" t="s">
        <v>483</v>
      </c>
      <c r="EE221" s="83">
        <v>1</v>
      </c>
      <c r="EF221" s="83">
        <v>0</v>
      </c>
      <c r="EG221" s="83">
        <v>0</v>
      </c>
      <c r="EH221" s="83" t="s">
        <v>109</v>
      </c>
      <c r="EI221" s="83" t="s">
        <v>108</v>
      </c>
      <c r="EJ221" s="83" t="s">
        <v>583</v>
      </c>
      <c r="EK221" s="83">
        <v>0</v>
      </c>
      <c r="EL221" s="83">
        <v>0</v>
      </c>
      <c r="EM221" s="83">
        <v>1</v>
      </c>
      <c r="EN221" s="83" t="s">
        <v>497</v>
      </c>
      <c r="EO221" s="83"/>
      <c r="EP221" s="83" t="s">
        <v>436</v>
      </c>
      <c r="EQ221" s="136">
        <v>1</v>
      </c>
      <c r="ER221" s="136">
        <v>1</v>
      </c>
      <c r="ES221" s="136">
        <v>1</v>
      </c>
      <c r="ET221" s="136">
        <v>1</v>
      </c>
      <c r="EU221" s="215" t="s">
        <v>269</v>
      </c>
      <c r="EV221" s="136">
        <v>1</v>
      </c>
      <c r="EW221" s="136">
        <v>1</v>
      </c>
      <c r="EX221" s="136">
        <v>1</v>
      </c>
      <c r="EY221" s="136">
        <v>1</v>
      </c>
      <c r="EZ221" s="136">
        <v>1</v>
      </c>
      <c r="FP221" s="215" t="s">
        <v>592</v>
      </c>
      <c r="FQ221" s="136" t="b">
        <v>1</v>
      </c>
      <c r="FR221" s="136" t="b">
        <v>1</v>
      </c>
      <c r="FS221" s="136" t="b">
        <v>1</v>
      </c>
      <c r="FT221" s="136" t="b">
        <v>1</v>
      </c>
      <c r="FX221" s="215" t="s">
        <v>269</v>
      </c>
    </row>
    <row r="222" spans="1:180" ht="60" customHeight="1" x14ac:dyDescent="0.55000000000000004">
      <c r="A222" s="83" t="s">
        <v>130</v>
      </c>
      <c r="B222" s="83" t="s">
        <v>98</v>
      </c>
      <c r="C222" s="136">
        <v>402609</v>
      </c>
      <c r="D222" s="207" t="s">
        <v>628</v>
      </c>
      <c r="E222" s="208" t="s">
        <v>633</v>
      </c>
      <c r="F222" s="83" t="s">
        <v>108</v>
      </c>
      <c r="G222" s="85">
        <v>22744</v>
      </c>
      <c r="H222" s="83" t="s">
        <v>102</v>
      </c>
      <c r="I222" s="85">
        <v>39772</v>
      </c>
      <c r="J222" s="83" t="s">
        <v>228</v>
      </c>
      <c r="K222" s="216">
        <v>794101292994</v>
      </c>
      <c r="L222" s="83" t="s">
        <v>191</v>
      </c>
      <c r="M222" s="85">
        <v>43619</v>
      </c>
      <c r="N222" s="83">
        <v>-391.66666666666703</v>
      </c>
      <c r="O222" s="83" t="s">
        <v>193</v>
      </c>
      <c r="P222" s="83" t="s">
        <v>181</v>
      </c>
      <c r="Q222" s="208" t="s">
        <v>5916</v>
      </c>
      <c r="R222" s="83" t="s">
        <v>102</v>
      </c>
      <c r="S222" s="83" t="s">
        <v>102</v>
      </c>
      <c r="T222" s="83" t="s">
        <v>133</v>
      </c>
      <c r="U222" s="83" t="s">
        <v>9407</v>
      </c>
      <c r="V222" s="83" t="s">
        <v>111</v>
      </c>
      <c r="W222" s="83" t="s">
        <v>105</v>
      </c>
      <c r="X222" s="86" t="s">
        <v>5916</v>
      </c>
      <c r="Y222" s="87" t="s">
        <v>102</v>
      </c>
      <c r="Z222" s="87" t="s">
        <v>102</v>
      </c>
      <c r="AA222" s="87" t="s">
        <v>133</v>
      </c>
      <c r="AB222" s="87" t="s">
        <v>9407</v>
      </c>
      <c r="AC222" s="87" t="s">
        <v>111</v>
      </c>
      <c r="AD222" s="87" t="s">
        <v>105</v>
      </c>
      <c r="AE222" s="87" t="s">
        <v>106</v>
      </c>
      <c r="AF222" s="86" t="s">
        <v>5916</v>
      </c>
      <c r="AG222" s="87" t="s">
        <v>486</v>
      </c>
      <c r="AH222" s="87" t="s">
        <v>9407</v>
      </c>
      <c r="AI222" s="87" t="s">
        <v>111</v>
      </c>
      <c r="AJ222" s="87" t="s">
        <v>204</v>
      </c>
      <c r="AK222" s="88"/>
      <c r="AL222" s="83" t="s">
        <v>107</v>
      </c>
      <c r="AM222" s="89" t="s">
        <v>454</v>
      </c>
      <c r="AN222" s="90" t="s">
        <v>416</v>
      </c>
      <c r="AO222" s="91" t="s">
        <v>642</v>
      </c>
      <c r="AP222" s="90">
        <v>8.3333333333333002</v>
      </c>
      <c r="AQ222" s="92" t="s">
        <v>102</v>
      </c>
      <c r="AR222" s="93" t="s">
        <v>102</v>
      </c>
      <c r="AS222" s="93" t="s">
        <v>102</v>
      </c>
      <c r="AT222" s="93" t="s">
        <v>102</v>
      </c>
      <c r="AU222" s="210" t="s">
        <v>644</v>
      </c>
      <c r="AV222" s="93" t="s">
        <v>185</v>
      </c>
      <c r="AW222" s="94" t="s">
        <v>102</v>
      </c>
      <c r="AX222" s="93" t="s">
        <v>183</v>
      </c>
      <c r="AY222" s="95" t="s">
        <v>111</v>
      </c>
      <c r="AZ222" s="93" t="s">
        <v>102</v>
      </c>
      <c r="BA222" s="93" t="s">
        <v>102</v>
      </c>
      <c r="BB222" s="93" t="s">
        <v>102</v>
      </c>
      <c r="BC222" s="93" t="s">
        <v>102</v>
      </c>
      <c r="BD222" s="96" t="s">
        <v>102</v>
      </c>
      <c r="BE222" s="90">
        <v>-100.166666666667</v>
      </c>
      <c r="BF222" s="93" t="s">
        <v>102</v>
      </c>
      <c r="BG222" s="93" t="s">
        <v>102</v>
      </c>
      <c r="BH222" s="93" t="s">
        <v>102</v>
      </c>
      <c r="BI222" s="93" t="s">
        <v>102</v>
      </c>
      <c r="BJ222" s="210" t="s">
        <v>642</v>
      </c>
      <c r="BK222" s="93" t="s">
        <v>192</v>
      </c>
      <c r="BL222" s="97" t="s">
        <v>102</v>
      </c>
      <c r="BM222" s="93" t="s">
        <v>183</v>
      </c>
      <c r="BN222" s="93" t="s">
        <v>106</v>
      </c>
      <c r="BO222" s="93" t="s">
        <v>102</v>
      </c>
      <c r="BP222" s="98" t="s">
        <v>102</v>
      </c>
      <c r="BQ222" s="93" t="s">
        <v>102</v>
      </c>
      <c r="BR222" s="93" t="s">
        <v>102</v>
      </c>
      <c r="BS222" s="93" t="s">
        <v>102</v>
      </c>
      <c r="BT222" s="99" t="s">
        <v>591</v>
      </c>
      <c r="BU222" s="100" t="s">
        <v>10923</v>
      </c>
      <c r="BV222" s="101" t="s">
        <v>471</v>
      </c>
      <c r="BW222" s="136"/>
      <c r="BX222" s="103" t="s">
        <v>565</v>
      </c>
      <c r="BY222" s="104" t="s">
        <v>190</v>
      </c>
      <c r="BZ222" s="136"/>
      <c r="CA222" s="83" t="s">
        <v>599</v>
      </c>
      <c r="CB222" s="106" t="s">
        <v>647</v>
      </c>
      <c r="CC222" s="106" t="s">
        <v>7640</v>
      </c>
      <c r="CD222" s="107"/>
      <c r="CE222" s="108" t="s">
        <v>107</v>
      </c>
      <c r="CF222" s="108" t="s">
        <v>107</v>
      </c>
      <c r="CG222" s="109"/>
      <c r="CH222" s="110" t="s">
        <v>107</v>
      </c>
      <c r="CI222" s="111"/>
      <c r="CJ222" s="112">
        <v>6710</v>
      </c>
      <c r="CK222" s="113">
        <v>86</v>
      </c>
      <c r="CL222" s="114" t="s">
        <v>134</v>
      </c>
      <c r="CM222" s="114" t="s">
        <v>108</v>
      </c>
      <c r="CN222" s="114"/>
      <c r="CO222" s="115" t="s">
        <v>102</v>
      </c>
      <c r="CP222" s="115" t="s">
        <v>102</v>
      </c>
      <c r="CQ222" s="115" t="s">
        <v>102</v>
      </c>
      <c r="CR222" s="115" t="s">
        <v>102</v>
      </c>
      <c r="CS222" s="116"/>
      <c r="CT222" s="117" t="s">
        <v>109</v>
      </c>
      <c r="CU222" s="117" t="s">
        <v>109</v>
      </c>
      <c r="CV222" s="83">
        <v>218</v>
      </c>
      <c r="CW222" s="83" t="s">
        <v>108</v>
      </c>
      <c r="CX222" s="83">
        <v>218</v>
      </c>
      <c r="CY222" s="83" t="s">
        <v>108</v>
      </c>
      <c r="CZ222" s="83">
        <v>6546</v>
      </c>
      <c r="DA222" s="83" t="s">
        <v>419</v>
      </c>
      <c r="DB222" s="83" t="s">
        <v>130</v>
      </c>
      <c r="DC222" s="83" t="s">
        <v>499</v>
      </c>
      <c r="DD222" s="83">
        <v>1267</v>
      </c>
      <c r="DE222" s="83" t="s">
        <v>444</v>
      </c>
      <c r="DF222" s="83" t="s">
        <v>130</v>
      </c>
      <c r="DG222" s="83" t="s">
        <v>499</v>
      </c>
      <c r="DH222" s="83"/>
      <c r="DI222" s="83">
        <v>0</v>
      </c>
      <c r="DJ222" s="83">
        <v>1</v>
      </c>
      <c r="DK222" s="83">
        <v>0</v>
      </c>
      <c r="DL222" s="83">
        <v>0</v>
      </c>
      <c r="DM222" s="83">
        <v>0</v>
      </c>
      <c r="DN222" s="83">
        <v>0</v>
      </c>
      <c r="DO222" s="83">
        <v>0</v>
      </c>
      <c r="DP222" s="83">
        <v>0</v>
      </c>
      <c r="DQ222" s="83">
        <v>0</v>
      </c>
      <c r="DR222" s="83">
        <v>0</v>
      </c>
      <c r="DS222" s="83">
        <v>0</v>
      </c>
      <c r="DT222" s="83">
        <v>3</v>
      </c>
      <c r="DU222" s="83">
        <v>3</v>
      </c>
      <c r="DV222" s="83">
        <v>0</v>
      </c>
      <c r="DW222" s="83">
        <v>0</v>
      </c>
      <c r="DX222" s="83">
        <v>3</v>
      </c>
      <c r="DY222" s="85">
        <v>43864</v>
      </c>
      <c r="DZ222" s="83" t="s">
        <v>4269</v>
      </c>
      <c r="EA222" s="83" t="s">
        <v>102</v>
      </c>
      <c r="EB222" s="83" t="s">
        <v>482</v>
      </c>
      <c r="EC222" s="83">
        <v>218</v>
      </c>
      <c r="ED222" s="83" t="s">
        <v>483</v>
      </c>
      <c r="EE222" s="83">
        <v>1</v>
      </c>
      <c r="EF222" s="83">
        <v>0</v>
      </c>
      <c r="EG222" s="83">
        <v>0</v>
      </c>
      <c r="EH222" s="83" t="s">
        <v>109</v>
      </c>
      <c r="EI222" s="83" t="s">
        <v>108</v>
      </c>
      <c r="EJ222" s="83" t="s">
        <v>583</v>
      </c>
      <c r="EK222" s="83">
        <v>0</v>
      </c>
      <c r="EL222" s="83">
        <v>0</v>
      </c>
      <c r="EM222" s="83">
        <v>1</v>
      </c>
      <c r="EN222" s="83" t="s">
        <v>497</v>
      </c>
      <c r="EO222" s="83"/>
      <c r="EP222" s="83" t="s">
        <v>436</v>
      </c>
      <c r="EQ222" s="136">
        <v>1</v>
      </c>
      <c r="ER222" s="136">
        <v>1</v>
      </c>
      <c r="ES222" s="136">
        <v>1</v>
      </c>
      <c r="ET222" s="136">
        <v>1</v>
      </c>
      <c r="EU222" s="215" t="s">
        <v>269</v>
      </c>
      <c r="EV222" s="136">
        <v>1</v>
      </c>
      <c r="EW222" s="136">
        <v>1</v>
      </c>
      <c r="EX222" s="136">
        <v>1</v>
      </c>
      <c r="EY222" s="136">
        <v>1</v>
      </c>
      <c r="EZ222" s="136">
        <v>1</v>
      </c>
      <c r="FP222" s="215" t="s">
        <v>592</v>
      </c>
      <c r="FQ222" s="136" t="b">
        <v>1</v>
      </c>
      <c r="FR222" s="136" t="b">
        <v>1</v>
      </c>
      <c r="FS222" s="136" t="b">
        <v>1</v>
      </c>
      <c r="FT222" s="136" t="b">
        <v>1</v>
      </c>
      <c r="FX222" s="215" t="s">
        <v>269</v>
      </c>
    </row>
    <row r="223" spans="1:180" ht="60" customHeight="1" x14ac:dyDescent="0.55000000000000004">
      <c r="A223" s="83" t="s">
        <v>130</v>
      </c>
      <c r="B223" s="83" t="s">
        <v>98</v>
      </c>
      <c r="C223" s="136">
        <v>531451</v>
      </c>
      <c r="D223" s="207" t="s">
        <v>629</v>
      </c>
      <c r="E223" s="208" t="s">
        <v>634</v>
      </c>
      <c r="F223" s="83" t="s">
        <v>108</v>
      </c>
      <c r="G223" s="85">
        <v>26341</v>
      </c>
      <c r="H223" s="83" t="s">
        <v>102</v>
      </c>
      <c r="I223" s="85">
        <v>34633</v>
      </c>
      <c r="J223" s="83" t="s">
        <v>228</v>
      </c>
      <c r="K223" s="216">
        <v>827147882681</v>
      </c>
      <c r="L223" s="83" t="s">
        <v>191</v>
      </c>
      <c r="M223" s="85">
        <v>43642</v>
      </c>
      <c r="N223" s="83">
        <v>-396.66666666666703</v>
      </c>
      <c r="O223" s="83" t="s">
        <v>193</v>
      </c>
      <c r="P223" s="83" t="s">
        <v>181</v>
      </c>
      <c r="Q223" s="208" t="s">
        <v>5920</v>
      </c>
      <c r="R223" s="83" t="s">
        <v>102</v>
      </c>
      <c r="S223" s="83" t="s">
        <v>102</v>
      </c>
      <c r="T223" s="83" t="s">
        <v>131</v>
      </c>
      <c r="U223" s="83" t="s">
        <v>9408</v>
      </c>
      <c r="V223" s="83" t="s">
        <v>104</v>
      </c>
      <c r="W223" s="83" t="s">
        <v>105</v>
      </c>
      <c r="X223" s="86" t="s">
        <v>5920</v>
      </c>
      <c r="Y223" s="87" t="s">
        <v>102</v>
      </c>
      <c r="Z223" s="87" t="s">
        <v>102</v>
      </c>
      <c r="AA223" s="87" t="s">
        <v>131</v>
      </c>
      <c r="AB223" s="87" t="s">
        <v>9408</v>
      </c>
      <c r="AC223" s="87" t="s">
        <v>104</v>
      </c>
      <c r="AD223" s="87" t="s">
        <v>105</v>
      </c>
      <c r="AE223" s="87" t="s">
        <v>106</v>
      </c>
      <c r="AF223" s="86" t="s">
        <v>5920</v>
      </c>
      <c r="AG223" s="87" t="s">
        <v>177</v>
      </c>
      <c r="AH223" s="87" t="s">
        <v>9408</v>
      </c>
      <c r="AI223" s="87" t="s">
        <v>104</v>
      </c>
      <c r="AJ223" s="87" t="s">
        <v>204</v>
      </c>
      <c r="AK223" s="88"/>
      <c r="AL223" s="83" t="s">
        <v>107</v>
      </c>
      <c r="AM223" s="89" t="s">
        <v>454</v>
      </c>
      <c r="AN223" s="90" t="s">
        <v>416</v>
      </c>
      <c r="AO223" s="91" t="s">
        <v>643</v>
      </c>
      <c r="AP223" s="90">
        <v>8.3333333333333002</v>
      </c>
      <c r="AQ223" s="92" t="s">
        <v>102</v>
      </c>
      <c r="AR223" s="93" t="s">
        <v>102</v>
      </c>
      <c r="AS223" s="93" t="s">
        <v>102</v>
      </c>
      <c r="AT223" s="93" t="s">
        <v>102</v>
      </c>
      <c r="AU223" s="210" t="s">
        <v>645</v>
      </c>
      <c r="AV223" s="93" t="s">
        <v>185</v>
      </c>
      <c r="AW223" s="94" t="s">
        <v>102</v>
      </c>
      <c r="AX223" s="93" t="s">
        <v>105</v>
      </c>
      <c r="AY223" s="95" t="s">
        <v>104</v>
      </c>
      <c r="AZ223" s="93" t="s">
        <v>102</v>
      </c>
      <c r="BA223" s="93" t="s">
        <v>102</v>
      </c>
      <c r="BB223" s="93" t="s">
        <v>102</v>
      </c>
      <c r="BC223" s="93" t="s">
        <v>102</v>
      </c>
      <c r="BD223" s="96" t="s">
        <v>102</v>
      </c>
      <c r="BE223" s="90">
        <v>-100.666666666667</v>
      </c>
      <c r="BF223" s="93" t="s">
        <v>102</v>
      </c>
      <c r="BG223" s="93" t="s">
        <v>102</v>
      </c>
      <c r="BH223" s="93" t="s">
        <v>102</v>
      </c>
      <c r="BI223" s="93" t="s">
        <v>102</v>
      </c>
      <c r="BJ223" s="210" t="s">
        <v>643</v>
      </c>
      <c r="BK223" s="93" t="s">
        <v>196</v>
      </c>
      <c r="BL223" s="97" t="s">
        <v>102</v>
      </c>
      <c r="BM223" s="93" t="s">
        <v>105</v>
      </c>
      <c r="BN223" s="93" t="s">
        <v>596</v>
      </c>
      <c r="BO223" s="93" t="s">
        <v>102</v>
      </c>
      <c r="BP223" s="98" t="s">
        <v>102</v>
      </c>
      <c r="BQ223" s="93" t="s">
        <v>102</v>
      </c>
      <c r="BR223" s="93" t="s">
        <v>102</v>
      </c>
      <c r="BS223" s="93" t="s">
        <v>102</v>
      </c>
      <c r="BT223" s="99" t="s">
        <v>591</v>
      </c>
      <c r="BU223" s="100" t="s">
        <v>10924</v>
      </c>
      <c r="BV223" s="101" t="s">
        <v>471</v>
      </c>
      <c r="BW223" s="136"/>
      <c r="BX223" s="103" t="s">
        <v>565</v>
      </c>
      <c r="BY223" s="104" t="s">
        <v>190</v>
      </c>
      <c r="BZ223" s="136"/>
      <c r="CA223" s="83" t="s">
        <v>599</v>
      </c>
      <c r="CB223" s="106" t="s">
        <v>647</v>
      </c>
      <c r="CC223" s="106" t="s">
        <v>7652</v>
      </c>
      <c r="CD223" s="107"/>
      <c r="CE223" s="108" t="s">
        <v>107</v>
      </c>
      <c r="CF223" s="108" t="s">
        <v>107</v>
      </c>
      <c r="CG223" s="109"/>
      <c r="CH223" s="110" t="s">
        <v>107</v>
      </c>
      <c r="CI223" s="111"/>
      <c r="CJ223" s="112">
        <v>6710</v>
      </c>
      <c r="CK223" s="113">
        <v>86</v>
      </c>
      <c r="CL223" s="114" t="s">
        <v>134</v>
      </c>
      <c r="CM223" s="114" t="s">
        <v>108</v>
      </c>
      <c r="CN223" s="114"/>
      <c r="CO223" s="115" t="s">
        <v>102</v>
      </c>
      <c r="CP223" s="115" t="s">
        <v>102</v>
      </c>
      <c r="CQ223" s="115" t="s">
        <v>102</v>
      </c>
      <c r="CR223" s="115" t="s">
        <v>102</v>
      </c>
      <c r="CS223" s="116"/>
      <c r="CT223" s="117" t="s">
        <v>109</v>
      </c>
      <c r="CU223" s="117" t="s">
        <v>109</v>
      </c>
      <c r="CV223" s="83">
        <v>219</v>
      </c>
      <c r="CW223" s="83" t="s">
        <v>108</v>
      </c>
      <c r="CX223" s="83">
        <v>219</v>
      </c>
      <c r="CY223" s="83" t="s">
        <v>108</v>
      </c>
      <c r="CZ223" s="83">
        <v>6547</v>
      </c>
      <c r="DA223" s="83" t="s">
        <v>419</v>
      </c>
      <c r="DB223" s="83" t="s">
        <v>130</v>
      </c>
      <c r="DC223" s="83" t="s">
        <v>499</v>
      </c>
      <c r="DD223" s="83">
        <v>1268</v>
      </c>
      <c r="DE223" s="83" t="s">
        <v>444</v>
      </c>
      <c r="DF223" s="83" t="s">
        <v>130</v>
      </c>
      <c r="DG223" s="83" t="s">
        <v>499</v>
      </c>
      <c r="DH223" s="83"/>
      <c r="DI223" s="83">
        <v>0</v>
      </c>
      <c r="DJ223" s="83">
        <v>1</v>
      </c>
      <c r="DK223" s="83">
        <v>0</v>
      </c>
      <c r="DL223" s="83">
        <v>0</v>
      </c>
      <c r="DM223" s="83">
        <v>0</v>
      </c>
      <c r="DN223" s="83">
        <v>0</v>
      </c>
      <c r="DO223" s="83">
        <v>0</v>
      </c>
      <c r="DP223" s="83">
        <v>0</v>
      </c>
      <c r="DQ223" s="83">
        <v>0</v>
      </c>
      <c r="DR223" s="83">
        <v>0</v>
      </c>
      <c r="DS223" s="83">
        <v>0</v>
      </c>
      <c r="DT223" s="83">
        <v>3</v>
      </c>
      <c r="DU223" s="83">
        <v>3</v>
      </c>
      <c r="DV223" s="83">
        <v>0</v>
      </c>
      <c r="DW223" s="83">
        <v>0</v>
      </c>
      <c r="DX223" s="83">
        <v>3</v>
      </c>
      <c r="DY223" s="85">
        <v>43865</v>
      </c>
      <c r="DZ223" s="83" t="s">
        <v>4270</v>
      </c>
      <c r="EA223" s="83" t="s">
        <v>102</v>
      </c>
      <c r="EB223" s="83" t="s">
        <v>482</v>
      </c>
      <c r="EC223" s="83">
        <v>219</v>
      </c>
      <c r="ED223" s="83" t="s">
        <v>483</v>
      </c>
      <c r="EE223" s="83">
        <v>1</v>
      </c>
      <c r="EF223" s="83">
        <v>0</v>
      </c>
      <c r="EG223" s="83">
        <v>0</v>
      </c>
      <c r="EH223" s="83" t="s">
        <v>109</v>
      </c>
      <c r="EI223" s="83" t="s">
        <v>108</v>
      </c>
      <c r="EJ223" s="83" t="s">
        <v>583</v>
      </c>
      <c r="EK223" s="83">
        <v>0</v>
      </c>
      <c r="EL223" s="83">
        <v>0</v>
      </c>
      <c r="EM223" s="83">
        <v>1</v>
      </c>
      <c r="EN223" s="83" t="s">
        <v>497</v>
      </c>
      <c r="EO223" s="83"/>
      <c r="EP223" s="83" t="s">
        <v>436</v>
      </c>
      <c r="EQ223" s="136">
        <v>1</v>
      </c>
      <c r="ER223" s="136">
        <v>1</v>
      </c>
      <c r="ES223" s="136">
        <v>1</v>
      </c>
      <c r="ET223" s="136">
        <v>1</v>
      </c>
      <c r="EU223" s="215" t="s">
        <v>269</v>
      </c>
      <c r="EV223" s="136">
        <v>1</v>
      </c>
      <c r="EW223" s="136">
        <v>1</v>
      </c>
      <c r="EX223" s="136">
        <v>1</v>
      </c>
      <c r="EY223" s="136">
        <v>1</v>
      </c>
      <c r="EZ223" s="136">
        <v>1</v>
      </c>
      <c r="FP223" s="215" t="s">
        <v>592</v>
      </c>
      <c r="FQ223" s="136" t="b">
        <v>1</v>
      </c>
      <c r="FR223" s="136" t="b">
        <v>1</v>
      </c>
      <c r="FS223" s="136" t="b">
        <v>1</v>
      </c>
      <c r="FT223" s="136" t="b">
        <v>1</v>
      </c>
      <c r="FX223" s="215" t="s">
        <v>269</v>
      </c>
    </row>
    <row r="224" spans="1:180" ht="60" customHeight="1" x14ac:dyDescent="0.55000000000000004">
      <c r="A224" s="83" t="s">
        <v>130</v>
      </c>
      <c r="B224" s="83" t="s">
        <v>98</v>
      </c>
      <c r="C224" s="136">
        <v>673783</v>
      </c>
      <c r="D224" s="207" t="s">
        <v>627</v>
      </c>
      <c r="E224" s="208" t="s">
        <v>630</v>
      </c>
      <c r="F224" s="83" t="s">
        <v>108</v>
      </c>
      <c r="G224" s="85">
        <v>20621</v>
      </c>
      <c r="H224" s="83" t="s">
        <v>102</v>
      </c>
      <c r="I224" s="85">
        <v>39794</v>
      </c>
      <c r="J224" s="83" t="s">
        <v>228</v>
      </c>
      <c r="K224" s="216">
        <v>975379637588</v>
      </c>
      <c r="L224" s="83" t="s">
        <v>191</v>
      </c>
      <c r="M224" s="85">
        <v>43631</v>
      </c>
      <c r="N224" s="83">
        <v>-401.66666666666703</v>
      </c>
      <c r="O224" s="83" t="s">
        <v>180</v>
      </c>
      <c r="P224" s="83" t="s">
        <v>181</v>
      </c>
      <c r="Q224" s="208" t="s">
        <v>5924</v>
      </c>
      <c r="R224" s="83" t="s">
        <v>102</v>
      </c>
      <c r="S224" s="83" t="s">
        <v>102</v>
      </c>
      <c r="T224" s="83" t="s">
        <v>199</v>
      </c>
      <c r="U224" s="83" t="s">
        <v>9409</v>
      </c>
      <c r="V224" s="83" t="s">
        <v>104</v>
      </c>
      <c r="W224" s="83" t="s">
        <v>105</v>
      </c>
      <c r="X224" s="86" t="s">
        <v>5924</v>
      </c>
      <c r="Y224" s="87" t="s">
        <v>102</v>
      </c>
      <c r="Z224" s="87" t="s">
        <v>102</v>
      </c>
      <c r="AA224" s="87" t="s">
        <v>199</v>
      </c>
      <c r="AB224" s="87" t="s">
        <v>9409</v>
      </c>
      <c r="AC224" s="87" t="s">
        <v>104</v>
      </c>
      <c r="AD224" s="87" t="s">
        <v>105</v>
      </c>
      <c r="AE224" s="87" t="s">
        <v>106</v>
      </c>
      <c r="AF224" s="86" t="s">
        <v>5924</v>
      </c>
      <c r="AG224" s="87" t="s">
        <v>489</v>
      </c>
      <c r="AH224" s="87" t="s">
        <v>9410</v>
      </c>
      <c r="AI224" s="87" t="s">
        <v>104</v>
      </c>
      <c r="AJ224" s="87" t="s">
        <v>204</v>
      </c>
      <c r="AK224" s="88"/>
      <c r="AL224" s="83" t="s">
        <v>107</v>
      </c>
      <c r="AM224" s="89" t="s">
        <v>454</v>
      </c>
      <c r="AN224" s="90" t="s">
        <v>416</v>
      </c>
      <c r="AO224" s="91" t="s">
        <v>641</v>
      </c>
      <c r="AP224" s="90">
        <v>8.3333333333333002</v>
      </c>
      <c r="AQ224" s="92" t="s">
        <v>211</v>
      </c>
      <c r="AR224" s="93" t="s">
        <v>102</v>
      </c>
      <c r="AS224" s="93" t="s">
        <v>102</v>
      </c>
      <c r="AT224" s="93" t="s">
        <v>102</v>
      </c>
      <c r="AU224" s="210" t="s">
        <v>641</v>
      </c>
      <c r="AV224" s="93" t="s">
        <v>192</v>
      </c>
      <c r="AW224" s="94" t="s">
        <v>102</v>
      </c>
      <c r="AX224" s="93" t="s">
        <v>105</v>
      </c>
      <c r="AY224" s="95" t="s">
        <v>188</v>
      </c>
      <c r="AZ224" s="93" t="s">
        <v>102</v>
      </c>
      <c r="BA224" s="93" t="s">
        <v>9411</v>
      </c>
      <c r="BB224" s="93" t="s">
        <v>102</v>
      </c>
      <c r="BC224" s="93" t="s">
        <v>102</v>
      </c>
      <c r="BD224" s="96" t="s">
        <v>102</v>
      </c>
      <c r="BE224" s="90">
        <v>-101.166666666667</v>
      </c>
      <c r="BF224" s="93" t="s">
        <v>211</v>
      </c>
      <c r="BG224" s="93" t="s">
        <v>102</v>
      </c>
      <c r="BH224" s="93" t="s">
        <v>102</v>
      </c>
      <c r="BI224" s="93" t="s">
        <v>102</v>
      </c>
      <c r="BJ224" s="210" t="s">
        <v>646</v>
      </c>
      <c r="BK224" s="93" t="s">
        <v>182</v>
      </c>
      <c r="BL224" s="97" t="s">
        <v>102</v>
      </c>
      <c r="BM224" s="93" t="s">
        <v>105</v>
      </c>
      <c r="BN224" s="93" t="s">
        <v>104</v>
      </c>
      <c r="BO224" s="93" t="s">
        <v>102</v>
      </c>
      <c r="BP224" s="98">
        <v>20180280</v>
      </c>
      <c r="BQ224" s="93" t="s">
        <v>102</v>
      </c>
      <c r="BR224" s="93" t="s">
        <v>102</v>
      </c>
      <c r="BS224" s="93" t="s">
        <v>102</v>
      </c>
      <c r="BT224" s="99" t="s">
        <v>591</v>
      </c>
      <c r="BU224" s="100" t="s">
        <v>10925</v>
      </c>
      <c r="BV224" s="101" t="s">
        <v>471</v>
      </c>
      <c r="BW224" s="136"/>
      <c r="BX224" s="103" t="s">
        <v>565</v>
      </c>
      <c r="BY224" s="104" t="s">
        <v>190</v>
      </c>
      <c r="BZ224" s="136"/>
      <c r="CA224" s="83" t="s">
        <v>599</v>
      </c>
      <c r="CB224" s="106" t="s">
        <v>647</v>
      </c>
      <c r="CC224" s="106" t="s">
        <v>7664</v>
      </c>
      <c r="CD224" s="107"/>
      <c r="CE224" s="108" t="s">
        <v>107</v>
      </c>
      <c r="CF224" s="108" t="s">
        <v>107</v>
      </c>
      <c r="CG224" s="109"/>
      <c r="CH224" s="110" t="s">
        <v>107</v>
      </c>
      <c r="CI224" s="111"/>
      <c r="CJ224" s="112">
        <v>6710</v>
      </c>
      <c r="CK224" s="113">
        <v>86</v>
      </c>
      <c r="CL224" s="114" t="s">
        <v>134</v>
      </c>
      <c r="CM224" s="114" t="s">
        <v>108</v>
      </c>
      <c r="CN224" s="114"/>
      <c r="CO224" s="115" t="s">
        <v>102</v>
      </c>
      <c r="CP224" s="115" t="s">
        <v>102</v>
      </c>
      <c r="CQ224" s="115" t="s">
        <v>102</v>
      </c>
      <c r="CR224" s="115" t="s">
        <v>102</v>
      </c>
      <c r="CS224" s="116"/>
      <c r="CT224" s="117" t="s">
        <v>109</v>
      </c>
      <c r="CU224" s="117" t="s">
        <v>109</v>
      </c>
      <c r="CV224" s="83">
        <v>220</v>
      </c>
      <c r="CW224" s="83" t="s">
        <v>108</v>
      </c>
      <c r="CX224" s="83">
        <v>220</v>
      </c>
      <c r="CY224" s="83" t="s">
        <v>108</v>
      </c>
      <c r="CZ224" s="83">
        <v>6548</v>
      </c>
      <c r="DA224" s="83" t="s">
        <v>419</v>
      </c>
      <c r="DB224" s="83" t="s">
        <v>130</v>
      </c>
      <c r="DC224" s="83" t="s">
        <v>499</v>
      </c>
      <c r="DD224" s="83">
        <v>1269</v>
      </c>
      <c r="DE224" s="83" t="s">
        <v>444</v>
      </c>
      <c r="DF224" s="83" t="s">
        <v>130</v>
      </c>
      <c r="DG224" s="83" t="s">
        <v>499</v>
      </c>
      <c r="DH224" s="83"/>
      <c r="DI224" s="83">
        <v>0</v>
      </c>
      <c r="DJ224" s="83">
        <v>1</v>
      </c>
      <c r="DK224" s="83">
        <v>0</v>
      </c>
      <c r="DL224" s="83">
        <v>0</v>
      </c>
      <c r="DM224" s="83">
        <v>0</v>
      </c>
      <c r="DN224" s="83">
        <v>0</v>
      </c>
      <c r="DO224" s="83">
        <v>0</v>
      </c>
      <c r="DP224" s="83">
        <v>0</v>
      </c>
      <c r="DQ224" s="83">
        <v>0</v>
      </c>
      <c r="DR224" s="83">
        <v>0</v>
      </c>
      <c r="DS224" s="83">
        <v>0</v>
      </c>
      <c r="DT224" s="83">
        <v>3</v>
      </c>
      <c r="DU224" s="83">
        <v>3</v>
      </c>
      <c r="DV224" s="83">
        <v>0</v>
      </c>
      <c r="DW224" s="83">
        <v>0</v>
      </c>
      <c r="DX224" s="83">
        <v>3</v>
      </c>
      <c r="DY224" s="85">
        <v>43866</v>
      </c>
      <c r="DZ224" s="83" t="s">
        <v>4271</v>
      </c>
      <c r="EA224" s="83" t="s">
        <v>102</v>
      </c>
      <c r="EB224" s="83" t="s">
        <v>482</v>
      </c>
      <c r="EC224" s="83">
        <v>220</v>
      </c>
      <c r="ED224" s="83" t="s">
        <v>483</v>
      </c>
      <c r="EE224" s="83">
        <v>1</v>
      </c>
      <c r="EF224" s="83">
        <v>0</v>
      </c>
      <c r="EG224" s="83">
        <v>0</v>
      </c>
      <c r="EH224" s="83" t="s">
        <v>109</v>
      </c>
      <c r="EI224" s="83" t="s">
        <v>108</v>
      </c>
      <c r="EJ224" s="83" t="s">
        <v>583</v>
      </c>
      <c r="EK224" s="83">
        <v>0</v>
      </c>
      <c r="EL224" s="83">
        <v>0</v>
      </c>
      <c r="EM224" s="83">
        <v>1</v>
      </c>
      <c r="EN224" s="83" t="s">
        <v>497</v>
      </c>
      <c r="EO224" s="83"/>
      <c r="EP224" s="83" t="s">
        <v>436</v>
      </c>
      <c r="EQ224" s="136">
        <v>1</v>
      </c>
      <c r="ER224" s="136">
        <v>1</v>
      </c>
      <c r="ES224" s="136">
        <v>1</v>
      </c>
      <c r="ET224" s="136">
        <v>1</v>
      </c>
      <c r="EU224" s="215" t="s">
        <v>269</v>
      </c>
      <c r="EV224" s="136">
        <v>1</v>
      </c>
      <c r="EW224" s="136">
        <v>1</v>
      </c>
      <c r="EX224" s="136">
        <v>1</v>
      </c>
      <c r="EY224" s="136">
        <v>1</v>
      </c>
      <c r="EZ224" s="136">
        <v>1</v>
      </c>
      <c r="FP224" s="215" t="s">
        <v>592</v>
      </c>
      <c r="FQ224" s="136" t="b">
        <v>1</v>
      </c>
      <c r="FR224" s="136" t="b">
        <v>1</v>
      </c>
      <c r="FS224" s="136" t="b">
        <v>1</v>
      </c>
      <c r="FT224" s="136" t="b">
        <v>1</v>
      </c>
      <c r="FX224" s="215" t="s">
        <v>269</v>
      </c>
    </row>
    <row r="225" spans="1:180" ht="60" customHeight="1" x14ac:dyDescent="0.55000000000000004">
      <c r="A225" s="83" t="s">
        <v>130</v>
      </c>
      <c r="B225" s="83" t="s">
        <v>98</v>
      </c>
      <c r="C225" s="136">
        <v>855166</v>
      </c>
      <c r="D225" s="207" t="s">
        <v>628</v>
      </c>
      <c r="E225" s="208" t="s">
        <v>633</v>
      </c>
      <c r="F225" s="83" t="s">
        <v>108</v>
      </c>
      <c r="G225" s="85">
        <v>22744</v>
      </c>
      <c r="H225" s="83" t="s">
        <v>102</v>
      </c>
      <c r="I225" s="85">
        <v>39772</v>
      </c>
      <c r="J225" s="83" t="s">
        <v>228</v>
      </c>
      <c r="K225" s="216">
        <v>690609090693</v>
      </c>
      <c r="L225" s="83" t="s">
        <v>191</v>
      </c>
      <c r="M225" s="85">
        <v>43619</v>
      </c>
      <c r="N225" s="83">
        <v>-406.66666666666703</v>
      </c>
      <c r="O225" s="83" t="s">
        <v>193</v>
      </c>
      <c r="P225" s="83" t="s">
        <v>181</v>
      </c>
      <c r="Q225" s="208" t="s">
        <v>5928</v>
      </c>
      <c r="R225" s="83" t="s">
        <v>102</v>
      </c>
      <c r="S225" s="83" t="s">
        <v>102</v>
      </c>
      <c r="T225" s="83" t="s">
        <v>133</v>
      </c>
      <c r="U225" s="83" t="s">
        <v>9412</v>
      </c>
      <c r="V225" s="83" t="s">
        <v>111</v>
      </c>
      <c r="W225" s="83" t="s">
        <v>105</v>
      </c>
      <c r="X225" s="86" t="s">
        <v>5928</v>
      </c>
      <c r="Y225" s="87" t="s">
        <v>102</v>
      </c>
      <c r="Z225" s="87" t="s">
        <v>102</v>
      </c>
      <c r="AA225" s="87" t="s">
        <v>133</v>
      </c>
      <c r="AB225" s="87" t="s">
        <v>9412</v>
      </c>
      <c r="AC225" s="87" t="s">
        <v>111</v>
      </c>
      <c r="AD225" s="87" t="s">
        <v>105</v>
      </c>
      <c r="AE225" s="87" t="s">
        <v>106</v>
      </c>
      <c r="AF225" s="86" t="s">
        <v>5928</v>
      </c>
      <c r="AG225" s="87" t="s">
        <v>486</v>
      </c>
      <c r="AH225" s="87" t="s">
        <v>9412</v>
      </c>
      <c r="AI225" s="87" t="s">
        <v>111</v>
      </c>
      <c r="AJ225" s="87" t="s">
        <v>204</v>
      </c>
      <c r="AK225" s="88"/>
      <c r="AL225" s="83" t="s">
        <v>107</v>
      </c>
      <c r="AM225" s="89" t="s">
        <v>454</v>
      </c>
      <c r="AN225" s="90" t="s">
        <v>416</v>
      </c>
      <c r="AO225" s="91" t="s">
        <v>642</v>
      </c>
      <c r="AP225" s="90">
        <v>8.3333333333333002</v>
      </c>
      <c r="AQ225" s="92" t="s">
        <v>102</v>
      </c>
      <c r="AR225" s="93" t="s">
        <v>102</v>
      </c>
      <c r="AS225" s="93" t="s">
        <v>102</v>
      </c>
      <c r="AT225" s="93" t="s">
        <v>102</v>
      </c>
      <c r="AU225" s="210" t="s">
        <v>644</v>
      </c>
      <c r="AV225" s="93" t="s">
        <v>185</v>
      </c>
      <c r="AW225" s="94" t="s">
        <v>102</v>
      </c>
      <c r="AX225" s="93" t="s">
        <v>183</v>
      </c>
      <c r="AY225" s="95" t="s">
        <v>111</v>
      </c>
      <c r="AZ225" s="93" t="s">
        <v>102</v>
      </c>
      <c r="BA225" s="93" t="s">
        <v>102</v>
      </c>
      <c r="BB225" s="93" t="s">
        <v>102</v>
      </c>
      <c r="BC225" s="93" t="s">
        <v>102</v>
      </c>
      <c r="BD225" s="96" t="s">
        <v>102</v>
      </c>
      <c r="BE225" s="90">
        <v>-101.666666666667</v>
      </c>
      <c r="BF225" s="93" t="s">
        <v>102</v>
      </c>
      <c r="BG225" s="93" t="s">
        <v>102</v>
      </c>
      <c r="BH225" s="93" t="s">
        <v>102</v>
      </c>
      <c r="BI225" s="93" t="s">
        <v>102</v>
      </c>
      <c r="BJ225" s="210" t="s">
        <v>642</v>
      </c>
      <c r="BK225" s="93" t="s">
        <v>192</v>
      </c>
      <c r="BL225" s="97" t="s">
        <v>102</v>
      </c>
      <c r="BM225" s="93" t="s">
        <v>183</v>
      </c>
      <c r="BN225" s="93" t="s">
        <v>106</v>
      </c>
      <c r="BO225" s="93" t="s">
        <v>102</v>
      </c>
      <c r="BP225" s="98" t="s">
        <v>102</v>
      </c>
      <c r="BQ225" s="93" t="s">
        <v>102</v>
      </c>
      <c r="BR225" s="93" t="s">
        <v>102</v>
      </c>
      <c r="BS225" s="93" t="s">
        <v>102</v>
      </c>
      <c r="BT225" s="99" t="s">
        <v>591</v>
      </c>
      <c r="BU225" s="100" t="s">
        <v>10926</v>
      </c>
      <c r="BV225" s="101" t="s">
        <v>471</v>
      </c>
      <c r="BW225" s="136"/>
      <c r="BX225" s="103" t="s">
        <v>565</v>
      </c>
      <c r="BY225" s="104" t="s">
        <v>190</v>
      </c>
      <c r="BZ225" s="136"/>
      <c r="CA225" s="83" t="s">
        <v>599</v>
      </c>
      <c r="CB225" s="106" t="s">
        <v>647</v>
      </c>
      <c r="CC225" s="106" t="s">
        <v>7676</v>
      </c>
      <c r="CD225" s="107"/>
      <c r="CE225" s="108" t="s">
        <v>107</v>
      </c>
      <c r="CF225" s="108" t="s">
        <v>107</v>
      </c>
      <c r="CG225" s="109"/>
      <c r="CH225" s="110" t="s">
        <v>107</v>
      </c>
      <c r="CI225" s="111"/>
      <c r="CJ225" s="112">
        <v>6710</v>
      </c>
      <c r="CK225" s="113">
        <v>86</v>
      </c>
      <c r="CL225" s="114" t="s">
        <v>134</v>
      </c>
      <c r="CM225" s="114" t="s">
        <v>108</v>
      </c>
      <c r="CN225" s="114"/>
      <c r="CO225" s="115" t="s">
        <v>102</v>
      </c>
      <c r="CP225" s="115" t="s">
        <v>102</v>
      </c>
      <c r="CQ225" s="115" t="s">
        <v>102</v>
      </c>
      <c r="CR225" s="115" t="s">
        <v>102</v>
      </c>
      <c r="CS225" s="116"/>
      <c r="CT225" s="117" t="s">
        <v>109</v>
      </c>
      <c r="CU225" s="117" t="s">
        <v>109</v>
      </c>
      <c r="CV225" s="83">
        <v>221</v>
      </c>
      <c r="CW225" s="83" t="s">
        <v>108</v>
      </c>
      <c r="CX225" s="83">
        <v>221</v>
      </c>
      <c r="CY225" s="83" t="s">
        <v>108</v>
      </c>
      <c r="CZ225" s="83">
        <v>6549</v>
      </c>
      <c r="DA225" s="83" t="s">
        <v>419</v>
      </c>
      <c r="DB225" s="83" t="s">
        <v>130</v>
      </c>
      <c r="DC225" s="83" t="s">
        <v>499</v>
      </c>
      <c r="DD225" s="83">
        <v>1270</v>
      </c>
      <c r="DE225" s="83" t="s">
        <v>444</v>
      </c>
      <c r="DF225" s="83" t="s">
        <v>130</v>
      </c>
      <c r="DG225" s="83" t="s">
        <v>499</v>
      </c>
      <c r="DH225" s="83"/>
      <c r="DI225" s="83">
        <v>0</v>
      </c>
      <c r="DJ225" s="83">
        <v>1</v>
      </c>
      <c r="DK225" s="83">
        <v>0</v>
      </c>
      <c r="DL225" s="83">
        <v>0</v>
      </c>
      <c r="DM225" s="83">
        <v>0</v>
      </c>
      <c r="DN225" s="83">
        <v>0</v>
      </c>
      <c r="DO225" s="83">
        <v>0</v>
      </c>
      <c r="DP225" s="83">
        <v>0</v>
      </c>
      <c r="DQ225" s="83">
        <v>0</v>
      </c>
      <c r="DR225" s="83">
        <v>0</v>
      </c>
      <c r="DS225" s="83">
        <v>0</v>
      </c>
      <c r="DT225" s="83">
        <v>3</v>
      </c>
      <c r="DU225" s="83">
        <v>3</v>
      </c>
      <c r="DV225" s="83">
        <v>0</v>
      </c>
      <c r="DW225" s="83">
        <v>0</v>
      </c>
      <c r="DX225" s="83">
        <v>3</v>
      </c>
      <c r="DY225" s="85">
        <v>43867</v>
      </c>
      <c r="DZ225" s="83" t="s">
        <v>4272</v>
      </c>
      <c r="EA225" s="83" t="s">
        <v>102</v>
      </c>
      <c r="EB225" s="83" t="s">
        <v>482</v>
      </c>
      <c r="EC225" s="83">
        <v>221</v>
      </c>
      <c r="ED225" s="83" t="s">
        <v>483</v>
      </c>
      <c r="EE225" s="83">
        <v>1</v>
      </c>
      <c r="EF225" s="83">
        <v>0</v>
      </c>
      <c r="EG225" s="83">
        <v>0</v>
      </c>
      <c r="EH225" s="83" t="s">
        <v>109</v>
      </c>
      <c r="EI225" s="83" t="s">
        <v>108</v>
      </c>
      <c r="EJ225" s="83" t="s">
        <v>583</v>
      </c>
      <c r="EK225" s="83">
        <v>0</v>
      </c>
      <c r="EL225" s="83">
        <v>0</v>
      </c>
      <c r="EM225" s="83">
        <v>1</v>
      </c>
      <c r="EN225" s="83" t="s">
        <v>497</v>
      </c>
      <c r="EO225" s="83"/>
      <c r="EP225" s="83" t="s">
        <v>436</v>
      </c>
      <c r="EQ225" s="136">
        <v>1</v>
      </c>
      <c r="ER225" s="136">
        <v>1</v>
      </c>
      <c r="ES225" s="136">
        <v>1</v>
      </c>
      <c r="ET225" s="136">
        <v>1</v>
      </c>
      <c r="EU225" s="215" t="s">
        <v>269</v>
      </c>
      <c r="EV225" s="136">
        <v>1</v>
      </c>
      <c r="EW225" s="136">
        <v>1</v>
      </c>
      <c r="EX225" s="136">
        <v>1</v>
      </c>
      <c r="EY225" s="136">
        <v>1</v>
      </c>
      <c r="EZ225" s="136">
        <v>1</v>
      </c>
      <c r="FP225" s="215" t="s">
        <v>592</v>
      </c>
      <c r="FQ225" s="136" t="b">
        <v>1</v>
      </c>
      <c r="FR225" s="136" t="b">
        <v>1</v>
      </c>
      <c r="FS225" s="136" t="b">
        <v>1</v>
      </c>
      <c r="FT225" s="136" t="b">
        <v>1</v>
      </c>
      <c r="FX225" s="215" t="s">
        <v>269</v>
      </c>
    </row>
    <row r="226" spans="1:180" ht="60" customHeight="1" x14ac:dyDescent="0.55000000000000004">
      <c r="A226" s="83" t="s">
        <v>130</v>
      </c>
      <c r="B226" s="83" t="s">
        <v>98</v>
      </c>
      <c r="C226" s="136">
        <v>485215</v>
      </c>
      <c r="D226" s="207" t="s">
        <v>629</v>
      </c>
      <c r="E226" s="208" t="s">
        <v>634</v>
      </c>
      <c r="F226" s="83" t="s">
        <v>108</v>
      </c>
      <c r="G226" s="85">
        <v>26341</v>
      </c>
      <c r="H226" s="83" t="s">
        <v>102</v>
      </c>
      <c r="I226" s="85">
        <v>34633</v>
      </c>
      <c r="J226" s="83" t="s">
        <v>228</v>
      </c>
      <c r="K226" s="216">
        <v>228735794005</v>
      </c>
      <c r="L226" s="83" t="s">
        <v>191</v>
      </c>
      <c r="M226" s="85">
        <v>43642</v>
      </c>
      <c r="N226" s="83">
        <v>-411.66666666666703</v>
      </c>
      <c r="O226" s="83" t="s">
        <v>193</v>
      </c>
      <c r="P226" s="83" t="s">
        <v>181</v>
      </c>
      <c r="Q226" s="208" t="s">
        <v>5932</v>
      </c>
      <c r="R226" s="83" t="s">
        <v>102</v>
      </c>
      <c r="S226" s="83" t="s">
        <v>102</v>
      </c>
      <c r="T226" s="83" t="s">
        <v>131</v>
      </c>
      <c r="U226" s="83" t="s">
        <v>9413</v>
      </c>
      <c r="V226" s="83" t="s">
        <v>104</v>
      </c>
      <c r="W226" s="83" t="s">
        <v>105</v>
      </c>
      <c r="X226" s="86" t="s">
        <v>5932</v>
      </c>
      <c r="Y226" s="87" t="s">
        <v>102</v>
      </c>
      <c r="Z226" s="87" t="s">
        <v>102</v>
      </c>
      <c r="AA226" s="87" t="s">
        <v>131</v>
      </c>
      <c r="AB226" s="87" t="s">
        <v>9413</v>
      </c>
      <c r="AC226" s="87" t="s">
        <v>104</v>
      </c>
      <c r="AD226" s="87" t="s">
        <v>105</v>
      </c>
      <c r="AE226" s="87" t="s">
        <v>106</v>
      </c>
      <c r="AF226" s="86" t="s">
        <v>5932</v>
      </c>
      <c r="AG226" s="87" t="s">
        <v>177</v>
      </c>
      <c r="AH226" s="87" t="s">
        <v>9413</v>
      </c>
      <c r="AI226" s="87" t="s">
        <v>104</v>
      </c>
      <c r="AJ226" s="87" t="s">
        <v>204</v>
      </c>
      <c r="AK226" s="88"/>
      <c r="AL226" s="83" t="s">
        <v>107</v>
      </c>
      <c r="AM226" s="89" t="s">
        <v>454</v>
      </c>
      <c r="AN226" s="90" t="s">
        <v>416</v>
      </c>
      <c r="AO226" s="91" t="s">
        <v>643</v>
      </c>
      <c r="AP226" s="90">
        <v>8.3333333333333002</v>
      </c>
      <c r="AQ226" s="92" t="s">
        <v>102</v>
      </c>
      <c r="AR226" s="93" t="s">
        <v>102</v>
      </c>
      <c r="AS226" s="93" t="s">
        <v>102</v>
      </c>
      <c r="AT226" s="93" t="s">
        <v>102</v>
      </c>
      <c r="AU226" s="210" t="s">
        <v>645</v>
      </c>
      <c r="AV226" s="93" t="s">
        <v>185</v>
      </c>
      <c r="AW226" s="94" t="s">
        <v>102</v>
      </c>
      <c r="AX226" s="93" t="s">
        <v>105</v>
      </c>
      <c r="AY226" s="95" t="s">
        <v>104</v>
      </c>
      <c r="AZ226" s="93" t="s">
        <v>102</v>
      </c>
      <c r="BA226" s="93" t="s">
        <v>102</v>
      </c>
      <c r="BB226" s="93" t="s">
        <v>102</v>
      </c>
      <c r="BC226" s="93" t="s">
        <v>102</v>
      </c>
      <c r="BD226" s="96" t="s">
        <v>102</v>
      </c>
      <c r="BE226" s="90">
        <v>-102.166666666667</v>
      </c>
      <c r="BF226" s="93" t="s">
        <v>102</v>
      </c>
      <c r="BG226" s="93" t="s">
        <v>102</v>
      </c>
      <c r="BH226" s="93" t="s">
        <v>102</v>
      </c>
      <c r="BI226" s="93" t="s">
        <v>102</v>
      </c>
      <c r="BJ226" s="210" t="s">
        <v>643</v>
      </c>
      <c r="BK226" s="93" t="s">
        <v>196</v>
      </c>
      <c r="BL226" s="97" t="s">
        <v>102</v>
      </c>
      <c r="BM226" s="93" t="s">
        <v>105</v>
      </c>
      <c r="BN226" s="93" t="s">
        <v>596</v>
      </c>
      <c r="BO226" s="93" t="s">
        <v>102</v>
      </c>
      <c r="BP226" s="98" t="s">
        <v>102</v>
      </c>
      <c r="BQ226" s="93" t="s">
        <v>102</v>
      </c>
      <c r="BR226" s="93" t="s">
        <v>102</v>
      </c>
      <c r="BS226" s="93" t="s">
        <v>102</v>
      </c>
      <c r="BT226" s="99" t="s">
        <v>591</v>
      </c>
      <c r="BU226" s="100" t="s">
        <v>10927</v>
      </c>
      <c r="BV226" s="101" t="s">
        <v>471</v>
      </c>
      <c r="BW226" s="136"/>
      <c r="BX226" s="103" t="s">
        <v>565</v>
      </c>
      <c r="BY226" s="104" t="s">
        <v>190</v>
      </c>
      <c r="BZ226" s="136"/>
      <c r="CA226" s="83" t="s">
        <v>599</v>
      </c>
      <c r="CB226" s="106" t="s">
        <v>647</v>
      </c>
      <c r="CC226" s="106" t="s">
        <v>7688</v>
      </c>
      <c r="CD226" s="107"/>
      <c r="CE226" s="108" t="s">
        <v>107</v>
      </c>
      <c r="CF226" s="108" t="s">
        <v>107</v>
      </c>
      <c r="CG226" s="109"/>
      <c r="CH226" s="110" t="s">
        <v>107</v>
      </c>
      <c r="CI226" s="111"/>
      <c r="CJ226" s="112">
        <v>6710</v>
      </c>
      <c r="CK226" s="113">
        <v>86</v>
      </c>
      <c r="CL226" s="114" t="s">
        <v>134</v>
      </c>
      <c r="CM226" s="114" t="s">
        <v>108</v>
      </c>
      <c r="CN226" s="114"/>
      <c r="CO226" s="115" t="s">
        <v>102</v>
      </c>
      <c r="CP226" s="115" t="s">
        <v>102</v>
      </c>
      <c r="CQ226" s="115" t="s">
        <v>102</v>
      </c>
      <c r="CR226" s="115" t="s">
        <v>102</v>
      </c>
      <c r="CS226" s="116"/>
      <c r="CT226" s="117" t="s">
        <v>109</v>
      </c>
      <c r="CU226" s="117" t="s">
        <v>109</v>
      </c>
      <c r="CV226" s="83">
        <v>222</v>
      </c>
      <c r="CW226" s="83" t="s">
        <v>108</v>
      </c>
      <c r="CX226" s="83">
        <v>222</v>
      </c>
      <c r="CY226" s="83" t="s">
        <v>108</v>
      </c>
      <c r="CZ226" s="83">
        <v>6550</v>
      </c>
      <c r="DA226" s="83" t="s">
        <v>419</v>
      </c>
      <c r="DB226" s="83" t="s">
        <v>130</v>
      </c>
      <c r="DC226" s="83" t="s">
        <v>499</v>
      </c>
      <c r="DD226" s="83">
        <v>1271</v>
      </c>
      <c r="DE226" s="83" t="s">
        <v>444</v>
      </c>
      <c r="DF226" s="83" t="s">
        <v>130</v>
      </c>
      <c r="DG226" s="83" t="s">
        <v>499</v>
      </c>
      <c r="DH226" s="83"/>
      <c r="DI226" s="83">
        <v>0</v>
      </c>
      <c r="DJ226" s="83">
        <v>1</v>
      </c>
      <c r="DK226" s="83">
        <v>0</v>
      </c>
      <c r="DL226" s="83">
        <v>0</v>
      </c>
      <c r="DM226" s="83">
        <v>0</v>
      </c>
      <c r="DN226" s="83">
        <v>0</v>
      </c>
      <c r="DO226" s="83">
        <v>0</v>
      </c>
      <c r="DP226" s="83">
        <v>0</v>
      </c>
      <c r="DQ226" s="83">
        <v>0</v>
      </c>
      <c r="DR226" s="83">
        <v>0</v>
      </c>
      <c r="DS226" s="83">
        <v>0</v>
      </c>
      <c r="DT226" s="83">
        <v>3</v>
      </c>
      <c r="DU226" s="83">
        <v>3</v>
      </c>
      <c r="DV226" s="83">
        <v>0</v>
      </c>
      <c r="DW226" s="83">
        <v>0</v>
      </c>
      <c r="DX226" s="83">
        <v>3</v>
      </c>
      <c r="DY226" s="85">
        <v>43868</v>
      </c>
      <c r="DZ226" s="83" t="s">
        <v>4273</v>
      </c>
      <c r="EA226" s="83" t="s">
        <v>102</v>
      </c>
      <c r="EB226" s="83" t="s">
        <v>482</v>
      </c>
      <c r="EC226" s="83">
        <v>222</v>
      </c>
      <c r="ED226" s="83" t="s">
        <v>483</v>
      </c>
      <c r="EE226" s="83">
        <v>1</v>
      </c>
      <c r="EF226" s="83">
        <v>0</v>
      </c>
      <c r="EG226" s="83">
        <v>0</v>
      </c>
      <c r="EH226" s="83" t="s">
        <v>109</v>
      </c>
      <c r="EI226" s="83" t="s">
        <v>108</v>
      </c>
      <c r="EJ226" s="83" t="s">
        <v>583</v>
      </c>
      <c r="EK226" s="83">
        <v>0</v>
      </c>
      <c r="EL226" s="83">
        <v>0</v>
      </c>
      <c r="EM226" s="83">
        <v>1</v>
      </c>
      <c r="EN226" s="83" t="s">
        <v>497</v>
      </c>
      <c r="EO226" s="83"/>
      <c r="EP226" s="83" t="s">
        <v>436</v>
      </c>
      <c r="EQ226" s="136">
        <v>1</v>
      </c>
      <c r="ER226" s="136">
        <v>1</v>
      </c>
      <c r="ES226" s="136">
        <v>1</v>
      </c>
      <c r="ET226" s="136">
        <v>1</v>
      </c>
      <c r="EU226" s="215" t="s">
        <v>269</v>
      </c>
      <c r="EV226" s="136">
        <v>1</v>
      </c>
      <c r="EW226" s="136">
        <v>1</v>
      </c>
      <c r="EX226" s="136">
        <v>1</v>
      </c>
      <c r="EY226" s="136">
        <v>1</v>
      </c>
      <c r="EZ226" s="136">
        <v>1</v>
      </c>
      <c r="FP226" s="215" t="s">
        <v>592</v>
      </c>
      <c r="FQ226" s="136" t="b">
        <v>1</v>
      </c>
      <c r="FR226" s="136" t="b">
        <v>1</v>
      </c>
      <c r="FS226" s="136" t="b">
        <v>1</v>
      </c>
      <c r="FT226" s="136" t="b">
        <v>1</v>
      </c>
      <c r="FX226" s="215" t="s">
        <v>269</v>
      </c>
    </row>
    <row r="227" spans="1:180" ht="60" customHeight="1" x14ac:dyDescent="0.55000000000000004">
      <c r="A227" s="83" t="s">
        <v>130</v>
      </c>
      <c r="B227" s="83" t="s">
        <v>98</v>
      </c>
      <c r="C227" s="136">
        <v>621112</v>
      </c>
      <c r="D227" s="207" t="s">
        <v>627</v>
      </c>
      <c r="E227" s="208" t="s">
        <v>630</v>
      </c>
      <c r="F227" s="83" t="s">
        <v>108</v>
      </c>
      <c r="G227" s="85">
        <v>20621</v>
      </c>
      <c r="H227" s="83" t="s">
        <v>102</v>
      </c>
      <c r="I227" s="85">
        <v>39794</v>
      </c>
      <c r="J227" s="83" t="s">
        <v>228</v>
      </c>
      <c r="K227" s="216">
        <v>916707092303</v>
      </c>
      <c r="L227" s="83" t="s">
        <v>191</v>
      </c>
      <c r="M227" s="85">
        <v>43631</v>
      </c>
      <c r="N227" s="83">
        <v>-416.66666666666703</v>
      </c>
      <c r="O227" s="83" t="s">
        <v>180</v>
      </c>
      <c r="P227" s="83" t="s">
        <v>181</v>
      </c>
      <c r="Q227" s="208" t="s">
        <v>5936</v>
      </c>
      <c r="R227" s="83" t="s">
        <v>102</v>
      </c>
      <c r="S227" s="83" t="s">
        <v>102</v>
      </c>
      <c r="T227" s="83" t="s">
        <v>199</v>
      </c>
      <c r="U227" s="83" t="s">
        <v>9414</v>
      </c>
      <c r="V227" s="83" t="s">
        <v>104</v>
      </c>
      <c r="W227" s="83" t="s">
        <v>105</v>
      </c>
      <c r="X227" s="86" t="s">
        <v>5936</v>
      </c>
      <c r="Y227" s="87" t="s">
        <v>102</v>
      </c>
      <c r="Z227" s="87" t="s">
        <v>102</v>
      </c>
      <c r="AA227" s="87" t="s">
        <v>199</v>
      </c>
      <c r="AB227" s="87" t="s">
        <v>9414</v>
      </c>
      <c r="AC227" s="87" t="s">
        <v>104</v>
      </c>
      <c r="AD227" s="87" t="s">
        <v>105</v>
      </c>
      <c r="AE227" s="87" t="s">
        <v>106</v>
      </c>
      <c r="AF227" s="86" t="s">
        <v>5936</v>
      </c>
      <c r="AG227" s="87" t="s">
        <v>489</v>
      </c>
      <c r="AH227" s="87" t="s">
        <v>9415</v>
      </c>
      <c r="AI227" s="87" t="s">
        <v>104</v>
      </c>
      <c r="AJ227" s="87" t="s">
        <v>204</v>
      </c>
      <c r="AK227" s="88"/>
      <c r="AL227" s="83" t="s">
        <v>107</v>
      </c>
      <c r="AM227" s="89" t="s">
        <v>454</v>
      </c>
      <c r="AN227" s="90" t="s">
        <v>416</v>
      </c>
      <c r="AO227" s="91" t="s">
        <v>641</v>
      </c>
      <c r="AP227" s="90">
        <v>8.3333333333333002</v>
      </c>
      <c r="AQ227" s="92" t="s">
        <v>211</v>
      </c>
      <c r="AR227" s="93" t="s">
        <v>102</v>
      </c>
      <c r="AS227" s="93" t="s">
        <v>102</v>
      </c>
      <c r="AT227" s="93" t="s">
        <v>102</v>
      </c>
      <c r="AU227" s="210" t="s">
        <v>641</v>
      </c>
      <c r="AV227" s="93" t="s">
        <v>192</v>
      </c>
      <c r="AW227" s="94" t="s">
        <v>102</v>
      </c>
      <c r="AX227" s="93" t="s">
        <v>105</v>
      </c>
      <c r="AY227" s="95" t="s">
        <v>188</v>
      </c>
      <c r="AZ227" s="93" t="s">
        <v>102</v>
      </c>
      <c r="BA227" s="93" t="s">
        <v>9416</v>
      </c>
      <c r="BB227" s="93" t="s">
        <v>102</v>
      </c>
      <c r="BC227" s="93" t="s">
        <v>102</v>
      </c>
      <c r="BD227" s="96" t="s">
        <v>102</v>
      </c>
      <c r="BE227" s="90">
        <v>-102.666666666667</v>
      </c>
      <c r="BF227" s="93" t="s">
        <v>211</v>
      </c>
      <c r="BG227" s="93" t="s">
        <v>102</v>
      </c>
      <c r="BH227" s="93" t="s">
        <v>102</v>
      </c>
      <c r="BI227" s="93" t="s">
        <v>102</v>
      </c>
      <c r="BJ227" s="210" t="s">
        <v>646</v>
      </c>
      <c r="BK227" s="93" t="s">
        <v>182</v>
      </c>
      <c r="BL227" s="97" t="s">
        <v>102</v>
      </c>
      <c r="BM227" s="93" t="s">
        <v>105</v>
      </c>
      <c r="BN227" s="93" t="s">
        <v>104</v>
      </c>
      <c r="BO227" s="93" t="s">
        <v>102</v>
      </c>
      <c r="BP227" s="98">
        <v>20180281</v>
      </c>
      <c r="BQ227" s="93" t="s">
        <v>102</v>
      </c>
      <c r="BR227" s="93" t="s">
        <v>102</v>
      </c>
      <c r="BS227" s="93" t="s">
        <v>102</v>
      </c>
      <c r="BT227" s="99" t="s">
        <v>591</v>
      </c>
      <c r="BU227" s="100" t="s">
        <v>10928</v>
      </c>
      <c r="BV227" s="101" t="s">
        <v>471</v>
      </c>
      <c r="BW227" s="136"/>
      <c r="BX227" s="103" t="s">
        <v>565</v>
      </c>
      <c r="BY227" s="104" t="s">
        <v>190</v>
      </c>
      <c r="BZ227" s="136"/>
      <c r="CA227" s="83" t="s">
        <v>599</v>
      </c>
      <c r="CB227" s="106" t="s">
        <v>647</v>
      </c>
      <c r="CC227" s="106" t="s">
        <v>7700</v>
      </c>
      <c r="CD227" s="107"/>
      <c r="CE227" s="108" t="s">
        <v>107</v>
      </c>
      <c r="CF227" s="108" t="s">
        <v>107</v>
      </c>
      <c r="CG227" s="109"/>
      <c r="CH227" s="110" t="s">
        <v>107</v>
      </c>
      <c r="CI227" s="111"/>
      <c r="CJ227" s="112">
        <v>6710</v>
      </c>
      <c r="CK227" s="113">
        <v>86</v>
      </c>
      <c r="CL227" s="114" t="s">
        <v>134</v>
      </c>
      <c r="CM227" s="114" t="s">
        <v>108</v>
      </c>
      <c r="CN227" s="114"/>
      <c r="CO227" s="115" t="s">
        <v>102</v>
      </c>
      <c r="CP227" s="115" t="s">
        <v>102</v>
      </c>
      <c r="CQ227" s="115" t="s">
        <v>102</v>
      </c>
      <c r="CR227" s="115" t="s">
        <v>102</v>
      </c>
      <c r="CS227" s="116"/>
      <c r="CT227" s="117" t="s">
        <v>109</v>
      </c>
      <c r="CU227" s="117" t="s">
        <v>109</v>
      </c>
      <c r="CV227" s="83">
        <v>223</v>
      </c>
      <c r="CW227" s="83" t="s">
        <v>108</v>
      </c>
      <c r="CX227" s="83">
        <v>223</v>
      </c>
      <c r="CY227" s="83" t="s">
        <v>108</v>
      </c>
      <c r="CZ227" s="83">
        <v>6551</v>
      </c>
      <c r="DA227" s="83" t="s">
        <v>419</v>
      </c>
      <c r="DB227" s="83" t="s">
        <v>130</v>
      </c>
      <c r="DC227" s="83" t="s">
        <v>499</v>
      </c>
      <c r="DD227" s="83">
        <v>1272</v>
      </c>
      <c r="DE227" s="83" t="s">
        <v>444</v>
      </c>
      <c r="DF227" s="83" t="s">
        <v>130</v>
      </c>
      <c r="DG227" s="83" t="s">
        <v>499</v>
      </c>
      <c r="DH227" s="83"/>
      <c r="DI227" s="83">
        <v>0</v>
      </c>
      <c r="DJ227" s="83">
        <v>1</v>
      </c>
      <c r="DK227" s="83">
        <v>0</v>
      </c>
      <c r="DL227" s="83">
        <v>0</v>
      </c>
      <c r="DM227" s="83">
        <v>0</v>
      </c>
      <c r="DN227" s="83">
        <v>0</v>
      </c>
      <c r="DO227" s="83">
        <v>0</v>
      </c>
      <c r="DP227" s="83">
        <v>0</v>
      </c>
      <c r="DQ227" s="83">
        <v>0</v>
      </c>
      <c r="DR227" s="83">
        <v>0</v>
      </c>
      <c r="DS227" s="83">
        <v>0</v>
      </c>
      <c r="DT227" s="83">
        <v>3</v>
      </c>
      <c r="DU227" s="83">
        <v>3</v>
      </c>
      <c r="DV227" s="83">
        <v>0</v>
      </c>
      <c r="DW227" s="83">
        <v>0</v>
      </c>
      <c r="DX227" s="83">
        <v>3</v>
      </c>
      <c r="DY227" s="85">
        <v>43869</v>
      </c>
      <c r="DZ227" s="83" t="s">
        <v>4274</v>
      </c>
      <c r="EA227" s="83" t="s">
        <v>102</v>
      </c>
      <c r="EB227" s="83" t="s">
        <v>482</v>
      </c>
      <c r="EC227" s="83">
        <v>223</v>
      </c>
      <c r="ED227" s="83" t="s">
        <v>483</v>
      </c>
      <c r="EE227" s="83">
        <v>1</v>
      </c>
      <c r="EF227" s="83">
        <v>0</v>
      </c>
      <c r="EG227" s="83">
        <v>0</v>
      </c>
      <c r="EH227" s="83" t="s">
        <v>109</v>
      </c>
      <c r="EI227" s="83" t="s">
        <v>108</v>
      </c>
      <c r="EJ227" s="83" t="s">
        <v>583</v>
      </c>
      <c r="EK227" s="83">
        <v>0</v>
      </c>
      <c r="EL227" s="83">
        <v>0</v>
      </c>
      <c r="EM227" s="83">
        <v>1</v>
      </c>
      <c r="EN227" s="83" t="s">
        <v>497</v>
      </c>
      <c r="EO227" s="83"/>
      <c r="EP227" s="83" t="s">
        <v>436</v>
      </c>
      <c r="EQ227" s="136">
        <v>1</v>
      </c>
      <c r="ER227" s="136">
        <v>1</v>
      </c>
      <c r="ES227" s="136">
        <v>1</v>
      </c>
      <c r="ET227" s="136">
        <v>1</v>
      </c>
      <c r="EU227" s="215" t="s">
        <v>269</v>
      </c>
      <c r="EV227" s="136">
        <v>1</v>
      </c>
      <c r="EW227" s="136">
        <v>1</v>
      </c>
      <c r="EX227" s="136">
        <v>1</v>
      </c>
      <c r="EY227" s="136">
        <v>1</v>
      </c>
      <c r="EZ227" s="136">
        <v>1</v>
      </c>
      <c r="FP227" s="215" t="s">
        <v>592</v>
      </c>
      <c r="FQ227" s="136" t="b">
        <v>1</v>
      </c>
      <c r="FR227" s="136" t="b">
        <v>1</v>
      </c>
      <c r="FS227" s="136" t="b">
        <v>1</v>
      </c>
      <c r="FT227" s="136" t="b">
        <v>1</v>
      </c>
      <c r="FX227" s="215" t="s">
        <v>269</v>
      </c>
    </row>
    <row r="228" spans="1:180" ht="60" customHeight="1" x14ac:dyDescent="0.55000000000000004">
      <c r="A228" s="83" t="s">
        <v>130</v>
      </c>
      <c r="B228" s="83" t="s">
        <v>98</v>
      </c>
      <c r="C228" s="136">
        <v>170093</v>
      </c>
      <c r="D228" s="207" t="s">
        <v>628</v>
      </c>
      <c r="E228" s="208" t="s">
        <v>633</v>
      </c>
      <c r="F228" s="83" t="s">
        <v>108</v>
      </c>
      <c r="G228" s="85">
        <v>22744</v>
      </c>
      <c r="H228" s="83" t="s">
        <v>102</v>
      </c>
      <c r="I228" s="85">
        <v>39772</v>
      </c>
      <c r="J228" s="83" t="s">
        <v>228</v>
      </c>
      <c r="K228" s="216">
        <v>393728908775</v>
      </c>
      <c r="L228" s="83" t="s">
        <v>191</v>
      </c>
      <c r="M228" s="85">
        <v>43619</v>
      </c>
      <c r="N228" s="83">
        <v>-421.66666666666703</v>
      </c>
      <c r="O228" s="83" t="s">
        <v>193</v>
      </c>
      <c r="P228" s="83" t="s">
        <v>181</v>
      </c>
      <c r="Q228" s="208" t="s">
        <v>5940</v>
      </c>
      <c r="R228" s="83" t="s">
        <v>102</v>
      </c>
      <c r="S228" s="83" t="s">
        <v>102</v>
      </c>
      <c r="T228" s="83" t="s">
        <v>133</v>
      </c>
      <c r="U228" s="83" t="s">
        <v>9417</v>
      </c>
      <c r="V228" s="83" t="s">
        <v>111</v>
      </c>
      <c r="W228" s="83" t="s">
        <v>105</v>
      </c>
      <c r="X228" s="86" t="s">
        <v>5940</v>
      </c>
      <c r="Y228" s="87" t="s">
        <v>102</v>
      </c>
      <c r="Z228" s="87" t="s">
        <v>102</v>
      </c>
      <c r="AA228" s="87" t="s">
        <v>133</v>
      </c>
      <c r="AB228" s="87" t="s">
        <v>9417</v>
      </c>
      <c r="AC228" s="87" t="s">
        <v>111</v>
      </c>
      <c r="AD228" s="87" t="s">
        <v>105</v>
      </c>
      <c r="AE228" s="87" t="s">
        <v>106</v>
      </c>
      <c r="AF228" s="86" t="s">
        <v>5940</v>
      </c>
      <c r="AG228" s="87" t="s">
        <v>486</v>
      </c>
      <c r="AH228" s="87" t="s">
        <v>9417</v>
      </c>
      <c r="AI228" s="87" t="s">
        <v>111</v>
      </c>
      <c r="AJ228" s="87" t="s">
        <v>204</v>
      </c>
      <c r="AK228" s="88"/>
      <c r="AL228" s="83" t="s">
        <v>107</v>
      </c>
      <c r="AM228" s="89" t="s">
        <v>454</v>
      </c>
      <c r="AN228" s="90" t="s">
        <v>416</v>
      </c>
      <c r="AO228" s="91" t="s">
        <v>642</v>
      </c>
      <c r="AP228" s="90">
        <v>8.3333333333333002</v>
      </c>
      <c r="AQ228" s="92" t="s">
        <v>102</v>
      </c>
      <c r="AR228" s="93" t="s">
        <v>102</v>
      </c>
      <c r="AS228" s="93" t="s">
        <v>102</v>
      </c>
      <c r="AT228" s="93" t="s">
        <v>102</v>
      </c>
      <c r="AU228" s="210" t="s">
        <v>644</v>
      </c>
      <c r="AV228" s="93" t="s">
        <v>185</v>
      </c>
      <c r="AW228" s="94" t="s">
        <v>102</v>
      </c>
      <c r="AX228" s="93" t="s">
        <v>183</v>
      </c>
      <c r="AY228" s="95" t="s">
        <v>111</v>
      </c>
      <c r="AZ228" s="93" t="s">
        <v>102</v>
      </c>
      <c r="BA228" s="93" t="s">
        <v>102</v>
      </c>
      <c r="BB228" s="93" t="s">
        <v>102</v>
      </c>
      <c r="BC228" s="93" t="s">
        <v>102</v>
      </c>
      <c r="BD228" s="96" t="s">
        <v>102</v>
      </c>
      <c r="BE228" s="90">
        <v>-103.166666666667</v>
      </c>
      <c r="BF228" s="93" t="s">
        <v>102</v>
      </c>
      <c r="BG228" s="93" t="s">
        <v>102</v>
      </c>
      <c r="BH228" s="93" t="s">
        <v>102</v>
      </c>
      <c r="BI228" s="93" t="s">
        <v>102</v>
      </c>
      <c r="BJ228" s="210" t="s">
        <v>642</v>
      </c>
      <c r="BK228" s="93" t="s">
        <v>192</v>
      </c>
      <c r="BL228" s="97" t="s">
        <v>102</v>
      </c>
      <c r="BM228" s="93" t="s">
        <v>183</v>
      </c>
      <c r="BN228" s="93" t="s">
        <v>106</v>
      </c>
      <c r="BO228" s="93" t="s">
        <v>102</v>
      </c>
      <c r="BP228" s="98" t="s">
        <v>102</v>
      </c>
      <c r="BQ228" s="93" t="s">
        <v>102</v>
      </c>
      <c r="BR228" s="93" t="s">
        <v>102</v>
      </c>
      <c r="BS228" s="93" t="s">
        <v>102</v>
      </c>
      <c r="BT228" s="99" t="s">
        <v>591</v>
      </c>
      <c r="BU228" s="100" t="s">
        <v>10929</v>
      </c>
      <c r="BV228" s="101" t="s">
        <v>471</v>
      </c>
      <c r="BW228" s="136"/>
      <c r="BX228" s="103" t="s">
        <v>565</v>
      </c>
      <c r="BY228" s="104" t="s">
        <v>190</v>
      </c>
      <c r="BZ228" s="136"/>
      <c r="CA228" s="83" t="s">
        <v>599</v>
      </c>
      <c r="CB228" s="106" t="s">
        <v>647</v>
      </c>
      <c r="CC228" s="106" t="s">
        <v>7712</v>
      </c>
      <c r="CD228" s="107"/>
      <c r="CE228" s="108" t="s">
        <v>107</v>
      </c>
      <c r="CF228" s="108" t="s">
        <v>107</v>
      </c>
      <c r="CG228" s="109"/>
      <c r="CH228" s="110" t="s">
        <v>107</v>
      </c>
      <c r="CI228" s="111"/>
      <c r="CJ228" s="112">
        <v>6710</v>
      </c>
      <c r="CK228" s="113">
        <v>86</v>
      </c>
      <c r="CL228" s="114" t="s">
        <v>134</v>
      </c>
      <c r="CM228" s="114" t="s">
        <v>108</v>
      </c>
      <c r="CN228" s="114"/>
      <c r="CO228" s="115" t="s">
        <v>102</v>
      </c>
      <c r="CP228" s="115" t="s">
        <v>102</v>
      </c>
      <c r="CQ228" s="115" t="s">
        <v>102</v>
      </c>
      <c r="CR228" s="115" t="s">
        <v>102</v>
      </c>
      <c r="CS228" s="116"/>
      <c r="CT228" s="117" t="s">
        <v>109</v>
      </c>
      <c r="CU228" s="117" t="s">
        <v>109</v>
      </c>
      <c r="CV228" s="83">
        <v>224</v>
      </c>
      <c r="CW228" s="83" t="s">
        <v>108</v>
      </c>
      <c r="CX228" s="83">
        <v>224</v>
      </c>
      <c r="CY228" s="83" t="s">
        <v>108</v>
      </c>
      <c r="CZ228" s="83">
        <v>6552</v>
      </c>
      <c r="DA228" s="83" t="s">
        <v>419</v>
      </c>
      <c r="DB228" s="83" t="s">
        <v>130</v>
      </c>
      <c r="DC228" s="83" t="s">
        <v>499</v>
      </c>
      <c r="DD228" s="83">
        <v>1273</v>
      </c>
      <c r="DE228" s="83" t="s">
        <v>444</v>
      </c>
      <c r="DF228" s="83" t="s">
        <v>130</v>
      </c>
      <c r="DG228" s="83" t="s">
        <v>499</v>
      </c>
      <c r="DH228" s="83"/>
      <c r="DI228" s="83">
        <v>0</v>
      </c>
      <c r="DJ228" s="83">
        <v>1</v>
      </c>
      <c r="DK228" s="83">
        <v>0</v>
      </c>
      <c r="DL228" s="83">
        <v>0</v>
      </c>
      <c r="DM228" s="83">
        <v>0</v>
      </c>
      <c r="DN228" s="83">
        <v>0</v>
      </c>
      <c r="DO228" s="83">
        <v>0</v>
      </c>
      <c r="DP228" s="83">
        <v>0</v>
      </c>
      <c r="DQ228" s="83">
        <v>0</v>
      </c>
      <c r="DR228" s="83">
        <v>0</v>
      </c>
      <c r="DS228" s="83">
        <v>0</v>
      </c>
      <c r="DT228" s="83">
        <v>3</v>
      </c>
      <c r="DU228" s="83">
        <v>3</v>
      </c>
      <c r="DV228" s="83">
        <v>0</v>
      </c>
      <c r="DW228" s="83">
        <v>0</v>
      </c>
      <c r="DX228" s="83">
        <v>3</v>
      </c>
      <c r="DY228" s="85">
        <v>43870</v>
      </c>
      <c r="DZ228" s="83" t="s">
        <v>4275</v>
      </c>
      <c r="EA228" s="83" t="s">
        <v>102</v>
      </c>
      <c r="EB228" s="83" t="s">
        <v>482</v>
      </c>
      <c r="EC228" s="83">
        <v>224</v>
      </c>
      <c r="ED228" s="83" t="s">
        <v>483</v>
      </c>
      <c r="EE228" s="83">
        <v>1</v>
      </c>
      <c r="EF228" s="83">
        <v>0</v>
      </c>
      <c r="EG228" s="83">
        <v>0</v>
      </c>
      <c r="EH228" s="83" t="s">
        <v>109</v>
      </c>
      <c r="EI228" s="83" t="s">
        <v>108</v>
      </c>
      <c r="EJ228" s="83" t="s">
        <v>583</v>
      </c>
      <c r="EK228" s="83">
        <v>0</v>
      </c>
      <c r="EL228" s="83">
        <v>0</v>
      </c>
      <c r="EM228" s="83">
        <v>1</v>
      </c>
      <c r="EN228" s="83" t="s">
        <v>497</v>
      </c>
      <c r="EO228" s="83"/>
      <c r="EP228" s="83" t="s">
        <v>436</v>
      </c>
      <c r="EQ228" s="136">
        <v>1</v>
      </c>
      <c r="ER228" s="136">
        <v>1</v>
      </c>
      <c r="ES228" s="136">
        <v>1</v>
      </c>
      <c r="ET228" s="136">
        <v>1</v>
      </c>
      <c r="EU228" s="215" t="s">
        <v>269</v>
      </c>
      <c r="EV228" s="136">
        <v>1</v>
      </c>
      <c r="EW228" s="136">
        <v>1</v>
      </c>
      <c r="EX228" s="136">
        <v>1</v>
      </c>
      <c r="EY228" s="136">
        <v>1</v>
      </c>
      <c r="EZ228" s="136">
        <v>1</v>
      </c>
      <c r="FP228" s="215" t="s">
        <v>592</v>
      </c>
      <c r="FQ228" s="136" t="b">
        <v>1</v>
      </c>
      <c r="FR228" s="136" t="b">
        <v>1</v>
      </c>
      <c r="FS228" s="136" t="b">
        <v>1</v>
      </c>
      <c r="FT228" s="136" t="b">
        <v>1</v>
      </c>
      <c r="FX228" s="215" t="s">
        <v>269</v>
      </c>
    </row>
    <row r="229" spans="1:180" ht="60" customHeight="1" x14ac:dyDescent="0.55000000000000004">
      <c r="A229" s="83" t="s">
        <v>130</v>
      </c>
      <c r="B229" s="83" t="s">
        <v>98</v>
      </c>
      <c r="C229" s="136">
        <v>529028</v>
      </c>
      <c r="D229" s="207" t="s">
        <v>629</v>
      </c>
      <c r="E229" s="208" t="s">
        <v>634</v>
      </c>
      <c r="F229" s="83" t="s">
        <v>108</v>
      </c>
      <c r="G229" s="85">
        <v>26341</v>
      </c>
      <c r="H229" s="83" t="s">
        <v>102</v>
      </c>
      <c r="I229" s="85">
        <v>34633</v>
      </c>
      <c r="J229" s="83" t="s">
        <v>228</v>
      </c>
      <c r="K229" s="216">
        <v>841691340587</v>
      </c>
      <c r="L229" s="83" t="s">
        <v>191</v>
      </c>
      <c r="M229" s="85">
        <v>43642</v>
      </c>
      <c r="N229" s="83">
        <v>-426.66666666666703</v>
      </c>
      <c r="O229" s="83" t="s">
        <v>193</v>
      </c>
      <c r="P229" s="83" t="s">
        <v>181</v>
      </c>
      <c r="Q229" s="208" t="s">
        <v>5944</v>
      </c>
      <c r="R229" s="83" t="s">
        <v>102</v>
      </c>
      <c r="S229" s="83" t="s">
        <v>102</v>
      </c>
      <c r="T229" s="83" t="s">
        <v>131</v>
      </c>
      <c r="U229" s="83" t="s">
        <v>9418</v>
      </c>
      <c r="V229" s="83" t="s">
        <v>104</v>
      </c>
      <c r="W229" s="83" t="s">
        <v>105</v>
      </c>
      <c r="X229" s="86" t="s">
        <v>5944</v>
      </c>
      <c r="Y229" s="87" t="s">
        <v>102</v>
      </c>
      <c r="Z229" s="87" t="s">
        <v>102</v>
      </c>
      <c r="AA229" s="87" t="s">
        <v>131</v>
      </c>
      <c r="AB229" s="87" t="s">
        <v>9418</v>
      </c>
      <c r="AC229" s="87" t="s">
        <v>104</v>
      </c>
      <c r="AD229" s="87" t="s">
        <v>105</v>
      </c>
      <c r="AE229" s="87" t="s">
        <v>106</v>
      </c>
      <c r="AF229" s="86" t="s">
        <v>5944</v>
      </c>
      <c r="AG229" s="87" t="s">
        <v>177</v>
      </c>
      <c r="AH229" s="87" t="s">
        <v>9418</v>
      </c>
      <c r="AI229" s="87" t="s">
        <v>104</v>
      </c>
      <c r="AJ229" s="87" t="s">
        <v>204</v>
      </c>
      <c r="AK229" s="88"/>
      <c r="AL229" s="83" t="s">
        <v>107</v>
      </c>
      <c r="AM229" s="89" t="s">
        <v>454</v>
      </c>
      <c r="AN229" s="90" t="s">
        <v>416</v>
      </c>
      <c r="AO229" s="91" t="s">
        <v>643</v>
      </c>
      <c r="AP229" s="90">
        <v>8.3333333333333002</v>
      </c>
      <c r="AQ229" s="92" t="s">
        <v>102</v>
      </c>
      <c r="AR229" s="93" t="s">
        <v>102</v>
      </c>
      <c r="AS229" s="93" t="s">
        <v>102</v>
      </c>
      <c r="AT229" s="93" t="s">
        <v>102</v>
      </c>
      <c r="AU229" s="210" t="s">
        <v>645</v>
      </c>
      <c r="AV229" s="93" t="s">
        <v>185</v>
      </c>
      <c r="AW229" s="94" t="s">
        <v>102</v>
      </c>
      <c r="AX229" s="93" t="s">
        <v>105</v>
      </c>
      <c r="AY229" s="95" t="s">
        <v>104</v>
      </c>
      <c r="AZ229" s="93" t="s">
        <v>102</v>
      </c>
      <c r="BA229" s="93" t="s">
        <v>102</v>
      </c>
      <c r="BB229" s="93" t="s">
        <v>102</v>
      </c>
      <c r="BC229" s="93" t="s">
        <v>102</v>
      </c>
      <c r="BD229" s="96" t="s">
        <v>102</v>
      </c>
      <c r="BE229" s="90">
        <v>-103.666666666667</v>
      </c>
      <c r="BF229" s="93" t="s">
        <v>102</v>
      </c>
      <c r="BG229" s="93" t="s">
        <v>102</v>
      </c>
      <c r="BH229" s="93" t="s">
        <v>102</v>
      </c>
      <c r="BI229" s="93" t="s">
        <v>102</v>
      </c>
      <c r="BJ229" s="210" t="s">
        <v>643</v>
      </c>
      <c r="BK229" s="93" t="s">
        <v>196</v>
      </c>
      <c r="BL229" s="97" t="s">
        <v>102</v>
      </c>
      <c r="BM229" s="93" t="s">
        <v>105</v>
      </c>
      <c r="BN229" s="93" t="s">
        <v>596</v>
      </c>
      <c r="BO229" s="93" t="s">
        <v>102</v>
      </c>
      <c r="BP229" s="98" t="s">
        <v>102</v>
      </c>
      <c r="BQ229" s="93" t="s">
        <v>102</v>
      </c>
      <c r="BR229" s="93" t="s">
        <v>102</v>
      </c>
      <c r="BS229" s="93" t="s">
        <v>102</v>
      </c>
      <c r="BT229" s="99" t="s">
        <v>591</v>
      </c>
      <c r="BU229" s="100" t="s">
        <v>10930</v>
      </c>
      <c r="BV229" s="101" t="s">
        <v>471</v>
      </c>
      <c r="BW229" s="136"/>
      <c r="BX229" s="103" t="s">
        <v>565</v>
      </c>
      <c r="BY229" s="104" t="s">
        <v>190</v>
      </c>
      <c r="BZ229" s="136"/>
      <c r="CA229" s="83" t="s">
        <v>599</v>
      </c>
      <c r="CB229" s="106" t="s">
        <v>647</v>
      </c>
      <c r="CC229" s="106" t="s">
        <v>7724</v>
      </c>
      <c r="CD229" s="107"/>
      <c r="CE229" s="108" t="s">
        <v>107</v>
      </c>
      <c r="CF229" s="108" t="s">
        <v>107</v>
      </c>
      <c r="CG229" s="109"/>
      <c r="CH229" s="110" t="s">
        <v>107</v>
      </c>
      <c r="CI229" s="111"/>
      <c r="CJ229" s="112">
        <v>6710</v>
      </c>
      <c r="CK229" s="113">
        <v>86</v>
      </c>
      <c r="CL229" s="114" t="s">
        <v>134</v>
      </c>
      <c r="CM229" s="114" t="s">
        <v>108</v>
      </c>
      <c r="CN229" s="114"/>
      <c r="CO229" s="115" t="s">
        <v>102</v>
      </c>
      <c r="CP229" s="115" t="s">
        <v>102</v>
      </c>
      <c r="CQ229" s="115" t="s">
        <v>102</v>
      </c>
      <c r="CR229" s="115" t="s">
        <v>102</v>
      </c>
      <c r="CS229" s="116"/>
      <c r="CT229" s="117" t="s">
        <v>109</v>
      </c>
      <c r="CU229" s="117" t="s">
        <v>109</v>
      </c>
      <c r="CV229" s="83">
        <v>225</v>
      </c>
      <c r="CW229" s="83" t="s">
        <v>108</v>
      </c>
      <c r="CX229" s="83">
        <v>225</v>
      </c>
      <c r="CY229" s="83" t="s">
        <v>108</v>
      </c>
      <c r="CZ229" s="83">
        <v>6553</v>
      </c>
      <c r="DA229" s="83" t="s">
        <v>419</v>
      </c>
      <c r="DB229" s="83" t="s">
        <v>130</v>
      </c>
      <c r="DC229" s="83" t="s">
        <v>499</v>
      </c>
      <c r="DD229" s="83">
        <v>1274</v>
      </c>
      <c r="DE229" s="83" t="s">
        <v>444</v>
      </c>
      <c r="DF229" s="83" t="s">
        <v>130</v>
      </c>
      <c r="DG229" s="83" t="s">
        <v>499</v>
      </c>
      <c r="DH229" s="83"/>
      <c r="DI229" s="83">
        <v>0</v>
      </c>
      <c r="DJ229" s="83">
        <v>1</v>
      </c>
      <c r="DK229" s="83">
        <v>0</v>
      </c>
      <c r="DL229" s="83">
        <v>0</v>
      </c>
      <c r="DM229" s="83">
        <v>0</v>
      </c>
      <c r="DN229" s="83">
        <v>0</v>
      </c>
      <c r="DO229" s="83">
        <v>0</v>
      </c>
      <c r="DP229" s="83">
        <v>0</v>
      </c>
      <c r="DQ229" s="83">
        <v>0</v>
      </c>
      <c r="DR229" s="83">
        <v>0</v>
      </c>
      <c r="DS229" s="83">
        <v>0</v>
      </c>
      <c r="DT229" s="83">
        <v>3</v>
      </c>
      <c r="DU229" s="83">
        <v>3</v>
      </c>
      <c r="DV229" s="83">
        <v>0</v>
      </c>
      <c r="DW229" s="83">
        <v>0</v>
      </c>
      <c r="DX229" s="83">
        <v>3</v>
      </c>
      <c r="DY229" s="85">
        <v>43871</v>
      </c>
      <c r="DZ229" s="83" t="s">
        <v>4276</v>
      </c>
      <c r="EA229" s="83" t="s">
        <v>102</v>
      </c>
      <c r="EB229" s="83" t="s">
        <v>482</v>
      </c>
      <c r="EC229" s="83">
        <v>225</v>
      </c>
      <c r="ED229" s="83" t="s">
        <v>483</v>
      </c>
      <c r="EE229" s="83">
        <v>1</v>
      </c>
      <c r="EF229" s="83">
        <v>0</v>
      </c>
      <c r="EG229" s="83">
        <v>0</v>
      </c>
      <c r="EH229" s="83" t="s">
        <v>109</v>
      </c>
      <c r="EI229" s="83" t="s">
        <v>108</v>
      </c>
      <c r="EJ229" s="83" t="s">
        <v>583</v>
      </c>
      <c r="EK229" s="83">
        <v>0</v>
      </c>
      <c r="EL229" s="83">
        <v>0</v>
      </c>
      <c r="EM229" s="83">
        <v>1</v>
      </c>
      <c r="EN229" s="83" t="s">
        <v>497</v>
      </c>
      <c r="EO229" s="83"/>
      <c r="EP229" s="83" t="s">
        <v>436</v>
      </c>
      <c r="EQ229" s="136">
        <v>1</v>
      </c>
      <c r="ER229" s="136">
        <v>1</v>
      </c>
      <c r="ES229" s="136">
        <v>1</v>
      </c>
      <c r="ET229" s="136">
        <v>1</v>
      </c>
      <c r="EU229" s="215" t="s">
        <v>269</v>
      </c>
      <c r="EV229" s="136">
        <v>1</v>
      </c>
      <c r="EW229" s="136">
        <v>1</v>
      </c>
      <c r="EX229" s="136">
        <v>1</v>
      </c>
      <c r="EY229" s="136">
        <v>1</v>
      </c>
      <c r="EZ229" s="136">
        <v>1</v>
      </c>
      <c r="FP229" s="215" t="s">
        <v>592</v>
      </c>
      <c r="FQ229" s="136" t="b">
        <v>1</v>
      </c>
      <c r="FR229" s="136" t="b">
        <v>1</v>
      </c>
      <c r="FS229" s="136" t="b">
        <v>1</v>
      </c>
      <c r="FT229" s="136" t="b">
        <v>1</v>
      </c>
      <c r="FX229" s="215" t="s">
        <v>269</v>
      </c>
    </row>
    <row r="230" spans="1:180" ht="60" customHeight="1" x14ac:dyDescent="0.55000000000000004">
      <c r="A230" s="83" t="s">
        <v>130</v>
      </c>
      <c r="B230" s="83" t="s">
        <v>98</v>
      </c>
      <c r="C230" s="136">
        <v>282803</v>
      </c>
      <c r="D230" s="207" t="s">
        <v>627</v>
      </c>
      <c r="E230" s="208" t="s">
        <v>630</v>
      </c>
      <c r="F230" s="83" t="s">
        <v>108</v>
      </c>
      <c r="G230" s="85">
        <v>20621</v>
      </c>
      <c r="H230" s="83" t="s">
        <v>102</v>
      </c>
      <c r="I230" s="85">
        <v>39794</v>
      </c>
      <c r="J230" s="83" t="s">
        <v>228</v>
      </c>
      <c r="K230" s="216">
        <v>433285723424</v>
      </c>
      <c r="L230" s="83" t="s">
        <v>191</v>
      </c>
      <c r="M230" s="85">
        <v>43631</v>
      </c>
      <c r="N230" s="83">
        <v>-431.66666666666703</v>
      </c>
      <c r="O230" s="83" t="s">
        <v>180</v>
      </c>
      <c r="P230" s="83" t="s">
        <v>181</v>
      </c>
      <c r="Q230" s="208" t="s">
        <v>5948</v>
      </c>
      <c r="R230" s="83" t="s">
        <v>102</v>
      </c>
      <c r="S230" s="83" t="s">
        <v>102</v>
      </c>
      <c r="T230" s="83" t="s">
        <v>199</v>
      </c>
      <c r="U230" s="83" t="s">
        <v>9419</v>
      </c>
      <c r="V230" s="83" t="s">
        <v>104</v>
      </c>
      <c r="W230" s="83" t="s">
        <v>105</v>
      </c>
      <c r="X230" s="86" t="s">
        <v>5948</v>
      </c>
      <c r="Y230" s="87" t="s">
        <v>102</v>
      </c>
      <c r="Z230" s="87" t="s">
        <v>102</v>
      </c>
      <c r="AA230" s="87" t="s">
        <v>199</v>
      </c>
      <c r="AB230" s="87" t="s">
        <v>9419</v>
      </c>
      <c r="AC230" s="87" t="s">
        <v>104</v>
      </c>
      <c r="AD230" s="87" t="s">
        <v>105</v>
      </c>
      <c r="AE230" s="87" t="s">
        <v>106</v>
      </c>
      <c r="AF230" s="86" t="s">
        <v>5948</v>
      </c>
      <c r="AG230" s="87" t="s">
        <v>489</v>
      </c>
      <c r="AH230" s="87" t="s">
        <v>9420</v>
      </c>
      <c r="AI230" s="87" t="s">
        <v>104</v>
      </c>
      <c r="AJ230" s="87" t="s">
        <v>204</v>
      </c>
      <c r="AK230" s="88"/>
      <c r="AL230" s="83" t="s">
        <v>107</v>
      </c>
      <c r="AM230" s="89" t="s">
        <v>454</v>
      </c>
      <c r="AN230" s="90" t="s">
        <v>416</v>
      </c>
      <c r="AO230" s="91" t="s">
        <v>641</v>
      </c>
      <c r="AP230" s="90">
        <v>8.3333333333333002</v>
      </c>
      <c r="AQ230" s="92" t="s">
        <v>211</v>
      </c>
      <c r="AR230" s="93" t="s">
        <v>102</v>
      </c>
      <c r="AS230" s="93" t="s">
        <v>102</v>
      </c>
      <c r="AT230" s="93" t="s">
        <v>102</v>
      </c>
      <c r="AU230" s="210" t="s">
        <v>641</v>
      </c>
      <c r="AV230" s="93" t="s">
        <v>192</v>
      </c>
      <c r="AW230" s="94" t="s">
        <v>102</v>
      </c>
      <c r="AX230" s="93" t="s">
        <v>105</v>
      </c>
      <c r="AY230" s="95" t="s">
        <v>188</v>
      </c>
      <c r="AZ230" s="93" t="s">
        <v>102</v>
      </c>
      <c r="BA230" s="93" t="s">
        <v>9421</v>
      </c>
      <c r="BB230" s="93" t="s">
        <v>102</v>
      </c>
      <c r="BC230" s="93" t="s">
        <v>102</v>
      </c>
      <c r="BD230" s="96" t="s">
        <v>102</v>
      </c>
      <c r="BE230" s="90">
        <v>-104.166666666667</v>
      </c>
      <c r="BF230" s="93" t="s">
        <v>211</v>
      </c>
      <c r="BG230" s="93" t="s">
        <v>102</v>
      </c>
      <c r="BH230" s="93" t="s">
        <v>102</v>
      </c>
      <c r="BI230" s="93" t="s">
        <v>102</v>
      </c>
      <c r="BJ230" s="210" t="s">
        <v>646</v>
      </c>
      <c r="BK230" s="93" t="s">
        <v>182</v>
      </c>
      <c r="BL230" s="97" t="s">
        <v>102</v>
      </c>
      <c r="BM230" s="93" t="s">
        <v>105</v>
      </c>
      <c r="BN230" s="93" t="s">
        <v>104</v>
      </c>
      <c r="BO230" s="93" t="s">
        <v>102</v>
      </c>
      <c r="BP230" s="98">
        <v>20180282</v>
      </c>
      <c r="BQ230" s="93" t="s">
        <v>102</v>
      </c>
      <c r="BR230" s="93" t="s">
        <v>102</v>
      </c>
      <c r="BS230" s="93" t="s">
        <v>102</v>
      </c>
      <c r="BT230" s="99" t="s">
        <v>591</v>
      </c>
      <c r="BU230" s="100" t="s">
        <v>10931</v>
      </c>
      <c r="BV230" s="101" t="s">
        <v>471</v>
      </c>
      <c r="BW230" s="136"/>
      <c r="BX230" s="103" t="s">
        <v>565</v>
      </c>
      <c r="BY230" s="104" t="s">
        <v>190</v>
      </c>
      <c r="BZ230" s="136"/>
      <c r="CA230" s="83" t="s">
        <v>599</v>
      </c>
      <c r="CB230" s="106" t="s">
        <v>647</v>
      </c>
      <c r="CC230" s="106" t="s">
        <v>7736</v>
      </c>
      <c r="CD230" s="107"/>
      <c r="CE230" s="108" t="s">
        <v>107</v>
      </c>
      <c r="CF230" s="108" t="s">
        <v>107</v>
      </c>
      <c r="CG230" s="109"/>
      <c r="CH230" s="110" t="s">
        <v>107</v>
      </c>
      <c r="CI230" s="111"/>
      <c r="CJ230" s="112">
        <v>6710</v>
      </c>
      <c r="CK230" s="113">
        <v>86</v>
      </c>
      <c r="CL230" s="114" t="s">
        <v>134</v>
      </c>
      <c r="CM230" s="114" t="s">
        <v>108</v>
      </c>
      <c r="CN230" s="114"/>
      <c r="CO230" s="115" t="s">
        <v>102</v>
      </c>
      <c r="CP230" s="115" t="s">
        <v>102</v>
      </c>
      <c r="CQ230" s="115" t="s">
        <v>102</v>
      </c>
      <c r="CR230" s="115" t="s">
        <v>102</v>
      </c>
      <c r="CS230" s="116"/>
      <c r="CT230" s="117" t="s">
        <v>109</v>
      </c>
      <c r="CU230" s="117" t="s">
        <v>109</v>
      </c>
      <c r="CV230" s="83">
        <v>226</v>
      </c>
      <c r="CW230" s="83" t="s">
        <v>108</v>
      </c>
      <c r="CX230" s="83">
        <v>226</v>
      </c>
      <c r="CY230" s="83" t="s">
        <v>108</v>
      </c>
      <c r="CZ230" s="83">
        <v>6554</v>
      </c>
      <c r="DA230" s="83" t="s">
        <v>419</v>
      </c>
      <c r="DB230" s="83" t="s">
        <v>130</v>
      </c>
      <c r="DC230" s="83" t="s">
        <v>499</v>
      </c>
      <c r="DD230" s="83">
        <v>1275</v>
      </c>
      <c r="DE230" s="83" t="s">
        <v>444</v>
      </c>
      <c r="DF230" s="83" t="s">
        <v>130</v>
      </c>
      <c r="DG230" s="83" t="s">
        <v>499</v>
      </c>
      <c r="DH230" s="83"/>
      <c r="DI230" s="83">
        <v>0</v>
      </c>
      <c r="DJ230" s="83">
        <v>1</v>
      </c>
      <c r="DK230" s="83">
        <v>0</v>
      </c>
      <c r="DL230" s="83">
        <v>0</v>
      </c>
      <c r="DM230" s="83">
        <v>0</v>
      </c>
      <c r="DN230" s="83">
        <v>0</v>
      </c>
      <c r="DO230" s="83">
        <v>0</v>
      </c>
      <c r="DP230" s="83">
        <v>0</v>
      </c>
      <c r="DQ230" s="83">
        <v>0</v>
      </c>
      <c r="DR230" s="83">
        <v>0</v>
      </c>
      <c r="DS230" s="83">
        <v>0</v>
      </c>
      <c r="DT230" s="83">
        <v>3</v>
      </c>
      <c r="DU230" s="83">
        <v>3</v>
      </c>
      <c r="DV230" s="83">
        <v>0</v>
      </c>
      <c r="DW230" s="83">
        <v>0</v>
      </c>
      <c r="DX230" s="83">
        <v>3</v>
      </c>
      <c r="DY230" s="85">
        <v>43872</v>
      </c>
      <c r="DZ230" s="83" t="s">
        <v>4277</v>
      </c>
      <c r="EA230" s="83" t="s">
        <v>102</v>
      </c>
      <c r="EB230" s="83" t="s">
        <v>482</v>
      </c>
      <c r="EC230" s="83">
        <v>226</v>
      </c>
      <c r="ED230" s="83" t="s">
        <v>483</v>
      </c>
      <c r="EE230" s="83">
        <v>1</v>
      </c>
      <c r="EF230" s="83">
        <v>0</v>
      </c>
      <c r="EG230" s="83">
        <v>0</v>
      </c>
      <c r="EH230" s="83" t="s">
        <v>109</v>
      </c>
      <c r="EI230" s="83" t="s">
        <v>108</v>
      </c>
      <c r="EJ230" s="83" t="s">
        <v>583</v>
      </c>
      <c r="EK230" s="83">
        <v>0</v>
      </c>
      <c r="EL230" s="83">
        <v>0</v>
      </c>
      <c r="EM230" s="83">
        <v>1</v>
      </c>
      <c r="EN230" s="83" t="s">
        <v>497</v>
      </c>
      <c r="EO230" s="83"/>
      <c r="EP230" s="83" t="s">
        <v>436</v>
      </c>
      <c r="EQ230" s="136">
        <v>1</v>
      </c>
      <c r="ER230" s="136">
        <v>1</v>
      </c>
      <c r="ES230" s="136">
        <v>1</v>
      </c>
      <c r="ET230" s="136">
        <v>1</v>
      </c>
      <c r="EU230" s="215" t="s">
        <v>269</v>
      </c>
      <c r="EV230" s="136">
        <v>1</v>
      </c>
      <c r="EW230" s="136">
        <v>1</v>
      </c>
      <c r="EX230" s="136">
        <v>1</v>
      </c>
      <c r="EY230" s="136">
        <v>1</v>
      </c>
      <c r="EZ230" s="136">
        <v>1</v>
      </c>
      <c r="FP230" s="215" t="s">
        <v>592</v>
      </c>
      <c r="FQ230" s="136" t="b">
        <v>1</v>
      </c>
      <c r="FR230" s="136" t="b">
        <v>1</v>
      </c>
      <c r="FS230" s="136" t="b">
        <v>1</v>
      </c>
      <c r="FT230" s="136" t="b">
        <v>1</v>
      </c>
      <c r="FX230" s="215" t="s">
        <v>269</v>
      </c>
    </row>
    <row r="231" spans="1:180" ht="60" customHeight="1" x14ac:dyDescent="0.55000000000000004">
      <c r="A231" s="83" t="s">
        <v>130</v>
      </c>
      <c r="B231" s="83" t="s">
        <v>98</v>
      </c>
      <c r="C231" s="136">
        <v>628967</v>
      </c>
      <c r="D231" s="207" t="s">
        <v>628</v>
      </c>
      <c r="E231" s="208" t="s">
        <v>633</v>
      </c>
      <c r="F231" s="83" t="s">
        <v>108</v>
      </c>
      <c r="G231" s="85">
        <v>22744</v>
      </c>
      <c r="H231" s="83" t="s">
        <v>102</v>
      </c>
      <c r="I231" s="85">
        <v>39772</v>
      </c>
      <c r="J231" s="83" t="s">
        <v>228</v>
      </c>
      <c r="K231" s="216">
        <v>648862666076</v>
      </c>
      <c r="L231" s="83" t="s">
        <v>191</v>
      </c>
      <c r="M231" s="85">
        <v>43619</v>
      </c>
      <c r="N231" s="83">
        <v>-436.66666666666703</v>
      </c>
      <c r="O231" s="83" t="s">
        <v>193</v>
      </c>
      <c r="P231" s="83" t="s">
        <v>181</v>
      </c>
      <c r="Q231" s="208" t="s">
        <v>5952</v>
      </c>
      <c r="R231" s="83" t="s">
        <v>102</v>
      </c>
      <c r="S231" s="83" t="s">
        <v>102</v>
      </c>
      <c r="T231" s="83" t="s">
        <v>133</v>
      </c>
      <c r="U231" s="83" t="s">
        <v>9422</v>
      </c>
      <c r="V231" s="83" t="s">
        <v>111</v>
      </c>
      <c r="W231" s="83" t="s">
        <v>105</v>
      </c>
      <c r="X231" s="86" t="s">
        <v>5952</v>
      </c>
      <c r="Y231" s="87" t="s">
        <v>102</v>
      </c>
      <c r="Z231" s="87" t="s">
        <v>102</v>
      </c>
      <c r="AA231" s="87" t="s">
        <v>133</v>
      </c>
      <c r="AB231" s="87" t="s">
        <v>9422</v>
      </c>
      <c r="AC231" s="87" t="s">
        <v>111</v>
      </c>
      <c r="AD231" s="87" t="s">
        <v>105</v>
      </c>
      <c r="AE231" s="87" t="s">
        <v>106</v>
      </c>
      <c r="AF231" s="86" t="s">
        <v>5952</v>
      </c>
      <c r="AG231" s="87" t="s">
        <v>486</v>
      </c>
      <c r="AH231" s="87" t="s">
        <v>9422</v>
      </c>
      <c r="AI231" s="87" t="s">
        <v>111</v>
      </c>
      <c r="AJ231" s="87" t="s">
        <v>204</v>
      </c>
      <c r="AK231" s="88"/>
      <c r="AL231" s="83" t="s">
        <v>107</v>
      </c>
      <c r="AM231" s="89" t="s">
        <v>454</v>
      </c>
      <c r="AN231" s="90" t="s">
        <v>416</v>
      </c>
      <c r="AO231" s="91" t="s">
        <v>642</v>
      </c>
      <c r="AP231" s="90">
        <v>8.3333333333333002</v>
      </c>
      <c r="AQ231" s="92" t="s">
        <v>102</v>
      </c>
      <c r="AR231" s="93" t="s">
        <v>102</v>
      </c>
      <c r="AS231" s="93" t="s">
        <v>102</v>
      </c>
      <c r="AT231" s="93" t="s">
        <v>102</v>
      </c>
      <c r="AU231" s="210" t="s">
        <v>644</v>
      </c>
      <c r="AV231" s="93" t="s">
        <v>185</v>
      </c>
      <c r="AW231" s="94" t="s">
        <v>102</v>
      </c>
      <c r="AX231" s="93" t="s">
        <v>183</v>
      </c>
      <c r="AY231" s="95" t="s">
        <v>111</v>
      </c>
      <c r="AZ231" s="93" t="s">
        <v>102</v>
      </c>
      <c r="BA231" s="93" t="s">
        <v>102</v>
      </c>
      <c r="BB231" s="93" t="s">
        <v>102</v>
      </c>
      <c r="BC231" s="93" t="s">
        <v>102</v>
      </c>
      <c r="BD231" s="96" t="s">
        <v>102</v>
      </c>
      <c r="BE231" s="90">
        <v>-104.666666666667</v>
      </c>
      <c r="BF231" s="93" t="s">
        <v>102</v>
      </c>
      <c r="BG231" s="93" t="s">
        <v>102</v>
      </c>
      <c r="BH231" s="93" t="s">
        <v>102</v>
      </c>
      <c r="BI231" s="93" t="s">
        <v>102</v>
      </c>
      <c r="BJ231" s="210" t="s">
        <v>642</v>
      </c>
      <c r="BK231" s="93" t="s">
        <v>192</v>
      </c>
      <c r="BL231" s="97" t="s">
        <v>102</v>
      </c>
      <c r="BM231" s="93" t="s">
        <v>183</v>
      </c>
      <c r="BN231" s="93" t="s">
        <v>106</v>
      </c>
      <c r="BO231" s="93" t="s">
        <v>102</v>
      </c>
      <c r="BP231" s="98" t="s">
        <v>102</v>
      </c>
      <c r="BQ231" s="93" t="s">
        <v>102</v>
      </c>
      <c r="BR231" s="93" t="s">
        <v>102</v>
      </c>
      <c r="BS231" s="93" t="s">
        <v>102</v>
      </c>
      <c r="BT231" s="99" t="s">
        <v>591</v>
      </c>
      <c r="BU231" s="100" t="s">
        <v>10932</v>
      </c>
      <c r="BV231" s="101" t="s">
        <v>471</v>
      </c>
      <c r="BW231" s="136"/>
      <c r="BX231" s="103" t="s">
        <v>565</v>
      </c>
      <c r="BY231" s="104" t="s">
        <v>190</v>
      </c>
      <c r="BZ231" s="136"/>
      <c r="CA231" s="83" t="s">
        <v>599</v>
      </c>
      <c r="CB231" s="106" t="s">
        <v>647</v>
      </c>
      <c r="CC231" s="106" t="s">
        <v>7748</v>
      </c>
      <c r="CD231" s="107"/>
      <c r="CE231" s="108" t="s">
        <v>107</v>
      </c>
      <c r="CF231" s="108" t="s">
        <v>107</v>
      </c>
      <c r="CG231" s="109"/>
      <c r="CH231" s="110" t="s">
        <v>107</v>
      </c>
      <c r="CI231" s="111"/>
      <c r="CJ231" s="112">
        <v>6710</v>
      </c>
      <c r="CK231" s="113">
        <v>86</v>
      </c>
      <c r="CL231" s="114" t="s">
        <v>134</v>
      </c>
      <c r="CM231" s="114" t="s">
        <v>108</v>
      </c>
      <c r="CN231" s="114"/>
      <c r="CO231" s="115" t="s">
        <v>102</v>
      </c>
      <c r="CP231" s="115" t="s">
        <v>102</v>
      </c>
      <c r="CQ231" s="115" t="s">
        <v>102</v>
      </c>
      <c r="CR231" s="115" t="s">
        <v>102</v>
      </c>
      <c r="CS231" s="116"/>
      <c r="CT231" s="117" t="s">
        <v>109</v>
      </c>
      <c r="CU231" s="117" t="s">
        <v>109</v>
      </c>
      <c r="CV231" s="83">
        <v>227</v>
      </c>
      <c r="CW231" s="83" t="s">
        <v>108</v>
      </c>
      <c r="CX231" s="83">
        <v>227</v>
      </c>
      <c r="CY231" s="83" t="s">
        <v>108</v>
      </c>
      <c r="CZ231" s="83">
        <v>6555</v>
      </c>
      <c r="DA231" s="83" t="s">
        <v>419</v>
      </c>
      <c r="DB231" s="83" t="s">
        <v>130</v>
      </c>
      <c r="DC231" s="83" t="s">
        <v>499</v>
      </c>
      <c r="DD231" s="83">
        <v>1276</v>
      </c>
      <c r="DE231" s="83" t="s">
        <v>444</v>
      </c>
      <c r="DF231" s="83" t="s">
        <v>130</v>
      </c>
      <c r="DG231" s="83" t="s">
        <v>499</v>
      </c>
      <c r="DH231" s="83"/>
      <c r="DI231" s="83">
        <v>0</v>
      </c>
      <c r="DJ231" s="83">
        <v>1</v>
      </c>
      <c r="DK231" s="83">
        <v>0</v>
      </c>
      <c r="DL231" s="83">
        <v>0</v>
      </c>
      <c r="DM231" s="83">
        <v>0</v>
      </c>
      <c r="DN231" s="83">
        <v>0</v>
      </c>
      <c r="DO231" s="83">
        <v>0</v>
      </c>
      <c r="DP231" s="83">
        <v>0</v>
      </c>
      <c r="DQ231" s="83">
        <v>0</v>
      </c>
      <c r="DR231" s="83">
        <v>0</v>
      </c>
      <c r="DS231" s="83">
        <v>0</v>
      </c>
      <c r="DT231" s="83">
        <v>3</v>
      </c>
      <c r="DU231" s="83">
        <v>3</v>
      </c>
      <c r="DV231" s="83">
        <v>0</v>
      </c>
      <c r="DW231" s="83">
        <v>0</v>
      </c>
      <c r="DX231" s="83">
        <v>3</v>
      </c>
      <c r="DY231" s="85">
        <v>43873</v>
      </c>
      <c r="DZ231" s="83" t="s">
        <v>4278</v>
      </c>
      <c r="EA231" s="83" t="s">
        <v>102</v>
      </c>
      <c r="EB231" s="83" t="s">
        <v>482</v>
      </c>
      <c r="EC231" s="83">
        <v>227</v>
      </c>
      <c r="ED231" s="83" t="s">
        <v>483</v>
      </c>
      <c r="EE231" s="83">
        <v>1</v>
      </c>
      <c r="EF231" s="83">
        <v>0</v>
      </c>
      <c r="EG231" s="83">
        <v>0</v>
      </c>
      <c r="EH231" s="83" t="s">
        <v>109</v>
      </c>
      <c r="EI231" s="83" t="s">
        <v>108</v>
      </c>
      <c r="EJ231" s="83" t="s">
        <v>583</v>
      </c>
      <c r="EK231" s="83">
        <v>0</v>
      </c>
      <c r="EL231" s="83">
        <v>0</v>
      </c>
      <c r="EM231" s="83">
        <v>1</v>
      </c>
      <c r="EN231" s="83" t="s">
        <v>497</v>
      </c>
      <c r="EO231" s="83"/>
      <c r="EP231" s="83" t="s">
        <v>436</v>
      </c>
      <c r="EQ231" s="136">
        <v>1</v>
      </c>
      <c r="ER231" s="136">
        <v>1</v>
      </c>
      <c r="ES231" s="136">
        <v>1</v>
      </c>
      <c r="ET231" s="136">
        <v>1</v>
      </c>
      <c r="EU231" s="215" t="s">
        <v>269</v>
      </c>
      <c r="EV231" s="136">
        <v>1</v>
      </c>
      <c r="EW231" s="136">
        <v>1</v>
      </c>
      <c r="EX231" s="136">
        <v>1</v>
      </c>
      <c r="EY231" s="136">
        <v>1</v>
      </c>
      <c r="EZ231" s="136">
        <v>1</v>
      </c>
      <c r="FP231" s="215" t="s">
        <v>592</v>
      </c>
      <c r="FQ231" s="136" t="b">
        <v>1</v>
      </c>
      <c r="FR231" s="136" t="b">
        <v>1</v>
      </c>
      <c r="FS231" s="136" t="b">
        <v>1</v>
      </c>
      <c r="FT231" s="136" t="b">
        <v>1</v>
      </c>
      <c r="FX231" s="215" t="s">
        <v>269</v>
      </c>
    </row>
    <row r="232" spans="1:180" ht="60" customHeight="1" x14ac:dyDescent="0.55000000000000004">
      <c r="A232" s="83" t="s">
        <v>130</v>
      </c>
      <c r="B232" s="83" t="s">
        <v>98</v>
      </c>
      <c r="C232" s="136">
        <v>463215</v>
      </c>
      <c r="D232" s="207" t="s">
        <v>629</v>
      </c>
      <c r="E232" s="208" t="s">
        <v>634</v>
      </c>
      <c r="F232" s="83" t="s">
        <v>108</v>
      </c>
      <c r="G232" s="85">
        <v>26341</v>
      </c>
      <c r="H232" s="83" t="s">
        <v>102</v>
      </c>
      <c r="I232" s="85">
        <v>34633</v>
      </c>
      <c r="J232" s="83" t="s">
        <v>228</v>
      </c>
      <c r="K232" s="216">
        <v>852349659450</v>
      </c>
      <c r="L232" s="83" t="s">
        <v>191</v>
      </c>
      <c r="M232" s="85">
        <v>43642</v>
      </c>
      <c r="N232" s="83">
        <v>-441.66666666666703</v>
      </c>
      <c r="O232" s="83" t="s">
        <v>193</v>
      </c>
      <c r="P232" s="83" t="s">
        <v>181</v>
      </c>
      <c r="Q232" s="208" t="s">
        <v>5956</v>
      </c>
      <c r="R232" s="83" t="s">
        <v>102</v>
      </c>
      <c r="S232" s="83" t="s">
        <v>102</v>
      </c>
      <c r="T232" s="83" t="s">
        <v>131</v>
      </c>
      <c r="U232" s="83" t="s">
        <v>9423</v>
      </c>
      <c r="V232" s="83" t="s">
        <v>104</v>
      </c>
      <c r="W232" s="83" t="s">
        <v>105</v>
      </c>
      <c r="X232" s="86" t="s">
        <v>5956</v>
      </c>
      <c r="Y232" s="87" t="s">
        <v>102</v>
      </c>
      <c r="Z232" s="87" t="s">
        <v>102</v>
      </c>
      <c r="AA232" s="87" t="s">
        <v>131</v>
      </c>
      <c r="AB232" s="87" t="s">
        <v>9423</v>
      </c>
      <c r="AC232" s="87" t="s">
        <v>104</v>
      </c>
      <c r="AD232" s="87" t="s">
        <v>105</v>
      </c>
      <c r="AE232" s="87" t="s">
        <v>106</v>
      </c>
      <c r="AF232" s="86" t="s">
        <v>5956</v>
      </c>
      <c r="AG232" s="87" t="s">
        <v>177</v>
      </c>
      <c r="AH232" s="87" t="s">
        <v>9423</v>
      </c>
      <c r="AI232" s="87" t="s">
        <v>104</v>
      </c>
      <c r="AJ232" s="87" t="s">
        <v>204</v>
      </c>
      <c r="AK232" s="88"/>
      <c r="AL232" s="83" t="s">
        <v>107</v>
      </c>
      <c r="AM232" s="89" t="s">
        <v>454</v>
      </c>
      <c r="AN232" s="90" t="s">
        <v>416</v>
      </c>
      <c r="AO232" s="91" t="s">
        <v>643</v>
      </c>
      <c r="AP232" s="90">
        <v>8.3333333333333002</v>
      </c>
      <c r="AQ232" s="92" t="s">
        <v>102</v>
      </c>
      <c r="AR232" s="93" t="s">
        <v>102</v>
      </c>
      <c r="AS232" s="93" t="s">
        <v>102</v>
      </c>
      <c r="AT232" s="93" t="s">
        <v>102</v>
      </c>
      <c r="AU232" s="210" t="s">
        <v>645</v>
      </c>
      <c r="AV232" s="93" t="s">
        <v>185</v>
      </c>
      <c r="AW232" s="94" t="s">
        <v>102</v>
      </c>
      <c r="AX232" s="93" t="s">
        <v>105</v>
      </c>
      <c r="AY232" s="95" t="s">
        <v>104</v>
      </c>
      <c r="AZ232" s="93" t="s">
        <v>102</v>
      </c>
      <c r="BA232" s="93" t="s">
        <v>102</v>
      </c>
      <c r="BB232" s="93" t="s">
        <v>102</v>
      </c>
      <c r="BC232" s="93" t="s">
        <v>102</v>
      </c>
      <c r="BD232" s="96" t="s">
        <v>102</v>
      </c>
      <c r="BE232" s="90">
        <v>-105.166666666667</v>
      </c>
      <c r="BF232" s="93" t="s">
        <v>102</v>
      </c>
      <c r="BG232" s="93" t="s">
        <v>102</v>
      </c>
      <c r="BH232" s="93" t="s">
        <v>102</v>
      </c>
      <c r="BI232" s="93" t="s">
        <v>102</v>
      </c>
      <c r="BJ232" s="210" t="s">
        <v>643</v>
      </c>
      <c r="BK232" s="93" t="s">
        <v>196</v>
      </c>
      <c r="BL232" s="97" t="s">
        <v>102</v>
      </c>
      <c r="BM232" s="93" t="s">
        <v>105</v>
      </c>
      <c r="BN232" s="93" t="s">
        <v>596</v>
      </c>
      <c r="BO232" s="93" t="s">
        <v>102</v>
      </c>
      <c r="BP232" s="98" t="s">
        <v>102</v>
      </c>
      <c r="BQ232" s="93" t="s">
        <v>102</v>
      </c>
      <c r="BR232" s="93" t="s">
        <v>102</v>
      </c>
      <c r="BS232" s="93" t="s">
        <v>102</v>
      </c>
      <c r="BT232" s="99" t="s">
        <v>591</v>
      </c>
      <c r="BU232" s="100" t="s">
        <v>10933</v>
      </c>
      <c r="BV232" s="101" t="s">
        <v>471</v>
      </c>
      <c r="BW232" s="136"/>
      <c r="BX232" s="103" t="s">
        <v>565</v>
      </c>
      <c r="BY232" s="104" t="s">
        <v>190</v>
      </c>
      <c r="BZ232" s="136"/>
      <c r="CA232" s="83" t="s">
        <v>599</v>
      </c>
      <c r="CB232" s="106" t="s">
        <v>647</v>
      </c>
      <c r="CC232" s="106" t="s">
        <v>7760</v>
      </c>
      <c r="CD232" s="107"/>
      <c r="CE232" s="108" t="s">
        <v>107</v>
      </c>
      <c r="CF232" s="108" t="s">
        <v>107</v>
      </c>
      <c r="CG232" s="109"/>
      <c r="CH232" s="110" t="s">
        <v>107</v>
      </c>
      <c r="CI232" s="111"/>
      <c r="CJ232" s="112">
        <v>6710</v>
      </c>
      <c r="CK232" s="113">
        <v>86</v>
      </c>
      <c r="CL232" s="114" t="s">
        <v>134</v>
      </c>
      <c r="CM232" s="114" t="s">
        <v>108</v>
      </c>
      <c r="CN232" s="114"/>
      <c r="CO232" s="115" t="s">
        <v>102</v>
      </c>
      <c r="CP232" s="115" t="s">
        <v>102</v>
      </c>
      <c r="CQ232" s="115" t="s">
        <v>102</v>
      </c>
      <c r="CR232" s="115" t="s">
        <v>102</v>
      </c>
      <c r="CS232" s="116"/>
      <c r="CT232" s="117" t="s">
        <v>109</v>
      </c>
      <c r="CU232" s="117" t="s">
        <v>109</v>
      </c>
      <c r="CV232" s="83">
        <v>228</v>
      </c>
      <c r="CW232" s="83" t="s">
        <v>108</v>
      </c>
      <c r="CX232" s="83">
        <v>228</v>
      </c>
      <c r="CY232" s="83" t="s">
        <v>108</v>
      </c>
      <c r="CZ232" s="83">
        <v>6556</v>
      </c>
      <c r="DA232" s="83" t="s">
        <v>419</v>
      </c>
      <c r="DB232" s="83" t="s">
        <v>130</v>
      </c>
      <c r="DC232" s="83" t="s">
        <v>499</v>
      </c>
      <c r="DD232" s="83">
        <v>1277</v>
      </c>
      <c r="DE232" s="83" t="s">
        <v>444</v>
      </c>
      <c r="DF232" s="83" t="s">
        <v>130</v>
      </c>
      <c r="DG232" s="83" t="s">
        <v>499</v>
      </c>
      <c r="DH232" s="83"/>
      <c r="DI232" s="83">
        <v>0</v>
      </c>
      <c r="DJ232" s="83">
        <v>1</v>
      </c>
      <c r="DK232" s="83">
        <v>0</v>
      </c>
      <c r="DL232" s="83">
        <v>0</v>
      </c>
      <c r="DM232" s="83">
        <v>0</v>
      </c>
      <c r="DN232" s="83">
        <v>0</v>
      </c>
      <c r="DO232" s="83">
        <v>0</v>
      </c>
      <c r="DP232" s="83">
        <v>0</v>
      </c>
      <c r="DQ232" s="83">
        <v>0</v>
      </c>
      <c r="DR232" s="83">
        <v>0</v>
      </c>
      <c r="DS232" s="83">
        <v>0</v>
      </c>
      <c r="DT232" s="83">
        <v>3</v>
      </c>
      <c r="DU232" s="83">
        <v>3</v>
      </c>
      <c r="DV232" s="83">
        <v>0</v>
      </c>
      <c r="DW232" s="83">
        <v>0</v>
      </c>
      <c r="DX232" s="83">
        <v>3</v>
      </c>
      <c r="DY232" s="85">
        <v>43874</v>
      </c>
      <c r="DZ232" s="83" t="s">
        <v>4279</v>
      </c>
      <c r="EA232" s="83" t="s">
        <v>102</v>
      </c>
      <c r="EB232" s="83" t="s">
        <v>482</v>
      </c>
      <c r="EC232" s="83">
        <v>228</v>
      </c>
      <c r="ED232" s="83" t="s">
        <v>483</v>
      </c>
      <c r="EE232" s="83">
        <v>1</v>
      </c>
      <c r="EF232" s="83">
        <v>0</v>
      </c>
      <c r="EG232" s="83">
        <v>0</v>
      </c>
      <c r="EH232" s="83" t="s">
        <v>109</v>
      </c>
      <c r="EI232" s="83" t="s">
        <v>108</v>
      </c>
      <c r="EJ232" s="83" t="s">
        <v>583</v>
      </c>
      <c r="EK232" s="83">
        <v>0</v>
      </c>
      <c r="EL232" s="83">
        <v>0</v>
      </c>
      <c r="EM232" s="83">
        <v>1</v>
      </c>
      <c r="EN232" s="83" t="s">
        <v>497</v>
      </c>
      <c r="EO232" s="83"/>
      <c r="EP232" s="83" t="s">
        <v>436</v>
      </c>
      <c r="EQ232" s="136">
        <v>1</v>
      </c>
      <c r="ER232" s="136">
        <v>1</v>
      </c>
      <c r="ES232" s="136">
        <v>1</v>
      </c>
      <c r="ET232" s="136">
        <v>1</v>
      </c>
      <c r="EU232" s="215" t="s">
        <v>269</v>
      </c>
      <c r="EV232" s="136">
        <v>1</v>
      </c>
      <c r="EW232" s="136">
        <v>1</v>
      </c>
      <c r="EX232" s="136">
        <v>1</v>
      </c>
      <c r="EY232" s="136">
        <v>1</v>
      </c>
      <c r="EZ232" s="136">
        <v>1</v>
      </c>
      <c r="FP232" s="215" t="s">
        <v>592</v>
      </c>
      <c r="FQ232" s="136" t="b">
        <v>1</v>
      </c>
      <c r="FR232" s="136" t="b">
        <v>1</v>
      </c>
      <c r="FS232" s="136" t="b">
        <v>1</v>
      </c>
      <c r="FT232" s="136" t="b">
        <v>1</v>
      </c>
      <c r="FX232" s="215" t="s">
        <v>269</v>
      </c>
    </row>
    <row r="233" spans="1:180" ht="60" customHeight="1" x14ac:dyDescent="0.55000000000000004">
      <c r="A233" s="83" t="s">
        <v>130</v>
      </c>
      <c r="B233" s="83" t="s">
        <v>98</v>
      </c>
      <c r="C233" s="136">
        <v>674248</v>
      </c>
      <c r="D233" s="207" t="s">
        <v>627</v>
      </c>
      <c r="E233" s="208" t="s">
        <v>630</v>
      </c>
      <c r="F233" s="83" t="s">
        <v>108</v>
      </c>
      <c r="G233" s="85">
        <v>20621</v>
      </c>
      <c r="H233" s="83" t="s">
        <v>102</v>
      </c>
      <c r="I233" s="85">
        <v>39794</v>
      </c>
      <c r="J233" s="83" t="s">
        <v>228</v>
      </c>
      <c r="K233" s="216">
        <v>342264929200</v>
      </c>
      <c r="L233" s="83" t="s">
        <v>191</v>
      </c>
      <c r="M233" s="85">
        <v>43631</v>
      </c>
      <c r="N233" s="83">
        <v>-446.66666666666703</v>
      </c>
      <c r="O233" s="83" t="s">
        <v>180</v>
      </c>
      <c r="P233" s="83" t="s">
        <v>181</v>
      </c>
      <c r="Q233" s="208" t="s">
        <v>5960</v>
      </c>
      <c r="R233" s="83" t="s">
        <v>102</v>
      </c>
      <c r="S233" s="83" t="s">
        <v>102</v>
      </c>
      <c r="T233" s="83" t="s">
        <v>199</v>
      </c>
      <c r="U233" s="83" t="s">
        <v>9424</v>
      </c>
      <c r="V233" s="83" t="s">
        <v>104</v>
      </c>
      <c r="W233" s="83" t="s">
        <v>105</v>
      </c>
      <c r="X233" s="86" t="s">
        <v>5960</v>
      </c>
      <c r="Y233" s="87" t="s">
        <v>102</v>
      </c>
      <c r="Z233" s="87" t="s">
        <v>102</v>
      </c>
      <c r="AA233" s="87" t="s">
        <v>199</v>
      </c>
      <c r="AB233" s="87" t="s">
        <v>9424</v>
      </c>
      <c r="AC233" s="87" t="s">
        <v>104</v>
      </c>
      <c r="AD233" s="87" t="s">
        <v>105</v>
      </c>
      <c r="AE233" s="87" t="s">
        <v>106</v>
      </c>
      <c r="AF233" s="86" t="s">
        <v>5960</v>
      </c>
      <c r="AG233" s="87" t="s">
        <v>489</v>
      </c>
      <c r="AH233" s="87" t="s">
        <v>9425</v>
      </c>
      <c r="AI233" s="87" t="s">
        <v>104</v>
      </c>
      <c r="AJ233" s="87" t="s">
        <v>204</v>
      </c>
      <c r="AK233" s="88"/>
      <c r="AL233" s="83" t="s">
        <v>107</v>
      </c>
      <c r="AM233" s="89" t="s">
        <v>454</v>
      </c>
      <c r="AN233" s="90" t="s">
        <v>416</v>
      </c>
      <c r="AO233" s="91" t="s">
        <v>641</v>
      </c>
      <c r="AP233" s="90">
        <v>8.3333333333333002</v>
      </c>
      <c r="AQ233" s="92" t="s">
        <v>211</v>
      </c>
      <c r="AR233" s="93" t="s">
        <v>102</v>
      </c>
      <c r="AS233" s="93" t="s">
        <v>102</v>
      </c>
      <c r="AT233" s="93" t="s">
        <v>102</v>
      </c>
      <c r="AU233" s="210" t="s">
        <v>641</v>
      </c>
      <c r="AV233" s="93" t="s">
        <v>192</v>
      </c>
      <c r="AW233" s="94" t="s">
        <v>102</v>
      </c>
      <c r="AX233" s="93" t="s">
        <v>105</v>
      </c>
      <c r="AY233" s="95" t="s">
        <v>188</v>
      </c>
      <c r="AZ233" s="93" t="s">
        <v>102</v>
      </c>
      <c r="BA233" s="93" t="s">
        <v>9426</v>
      </c>
      <c r="BB233" s="93" t="s">
        <v>102</v>
      </c>
      <c r="BC233" s="93" t="s">
        <v>102</v>
      </c>
      <c r="BD233" s="96" t="s">
        <v>102</v>
      </c>
      <c r="BE233" s="90">
        <v>-105.666666666667</v>
      </c>
      <c r="BF233" s="93" t="s">
        <v>211</v>
      </c>
      <c r="BG233" s="93" t="s">
        <v>102</v>
      </c>
      <c r="BH233" s="93" t="s">
        <v>102</v>
      </c>
      <c r="BI233" s="93" t="s">
        <v>102</v>
      </c>
      <c r="BJ233" s="210" t="s">
        <v>646</v>
      </c>
      <c r="BK233" s="93" t="s">
        <v>182</v>
      </c>
      <c r="BL233" s="97" t="s">
        <v>102</v>
      </c>
      <c r="BM233" s="93" t="s">
        <v>105</v>
      </c>
      <c r="BN233" s="93" t="s">
        <v>104</v>
      </c>
      <c r="BO233" s="93" t="s">
        <v>102</v>
      </c>
      <c r="BP233" s="98">
        <v>20180283</v>
      </c>
      <c r="BQ233" s="93" t="s">
        <v>102</v>
      </c>
      <c r="BR233" s="93" t="s">
        <v>102</v>
      </c>
      <c r="BS233" s="93" t="s">
        <v>102</v>
      </c>
      <c r="BT233" s="99" t="s">
        <v>591</v>
      </c>
      <c r="BU233" s="100" t="s">
        <v>10934</v>
      </c>
      <c r="BV233" s="101" t="s">
        <v>471</v>
      </c>
      <c r="BW233" s="136"/>
      <c r="BX233" s="103" t="s">
        <v>565</v>
      </c>
      <c r="BY233" s="104" t="s">
        <v>190</v>
      </c>
      <c r="BZ233" s="136"/>
      <c r="CA233" s="83" t="s">
        <v>599</v>
      </c>
      <c r="CB233" s="106" t="s">
        <v>647</v>
      </c>
      <c r="CC233" s="106" t="s">
        <v>7772</v>
      </c>
      <c r="CD233" s="107"/>
      <c r="CE233" s="108" t="s">
        <v>107</v>
      </c>
      <c r="CF233" s="108" t="s">
        <v>107</v>
      </c>
      <c r="CG233" s="109"/>
      <c r="CH233" s="110" t="s">
        <v>107</v>
      </c>
      <c r="CI233" s="111"/>
      <c r="CJ233" s="112">
        <v>6710</v>
      </c>
      <c r="CK233" s="113">
        <v>86</v>
      </c>
      <c r="CL233" s="114" t="s">
        <v>134</v>
      </c>
      <c r="CM233" s="114" t="s">
        <v>108</v>
      </c>
      <c r="CN233" s="114"/>
      <c r="CO233" s="115" t="s">
        <v>102</v>
      </c>
      <c r="CP233" s="115" t="s">
        <v>102</v>
      </c>
      <c r="CQ233" s="115" t="s">
        <v>102</v>
      </c>
      <c r="CR233" s="115" t="s">
        <v>102</v>
      </c>
      <c r="CS233" s="116"/>
      <c r="CT233" s="117" t="s">
        <v>109</v>
      </c>
      <c r="CU233" s="117" t="s">
        <v>109</v>
      </c>
      <c r="CV233" s="83">
        <v>229</v>
      </c>
      <c r="CW233" s="83" t="s">
        <v>108</v>
      </c>
      <c r="CX233" s="83">
        <v>229</v>
      </c>
      <c r="CY233" s="83" t="s">
        <v>108</v>
      </c>
      <c r="CZ233" s="83">
        <v>6557</v>
      </c>
      <c r="DA233" s="83" t="s">
        <v>419</v>
      </c>
      <c r="DB233" s="83" t="s">
        <v>130</v>
      </c>
      <c r="DC233" s="83" t="s">
        <v>499</v>
      </c>
      <c r="DD233" s="83">
        <v>1278</v>
      </c>
      <c r="DE233" s="83" t="s">
        <v>444</v>
      </c>
      <c r="DF233" s="83" t="s">
        <v>130</v>
      </c>
      <c r="DG233" s="83" t="s">
        <v>499</v>
      </c>
      <c r="DH233" s="83"/>
      <c r="DI233" s="83">
        <v>0</v>
      </c>
      <c r="DJ233" s="83">
        <v>1</v>
      </c>
      <c r="DK233" s="83">
        <v>0</v>
      </c>
      <c r="DL233" s="83">
        <v>0</v>
      </c>
      <c r="DM233" s="83">
        <v>0</v>
      </c>
      <c r="DN233" s="83">
        <v>0</v>
      </c>
      <c r="DO233" s="83">
        <v>0</v>
      </c>
      <c r="DP233" s="83">
        <v>0</v>
      </c>
      <c r="DQ233" s="83">
        <v>0</v>
      </c>
      <c r="DR233" s="83">
        <v>0</v>
      </c>
      <c r="DS233" s="83">
        <v>0</v>
      </c>
      <c r="DT233" s="83">
        <v>3</v>
      </c>
      <c r="DU233" s="83">
        <v>3</v>
      </c>
      <c r="DV233" s="83">
        <v>0</v>
      </c>
      <c r="DW233" s="83">
        <v>0</v>
      </c>
      <c r="DX233" s="83">
        <v>3</v>
      </c>
      <c r="DY233" s="85">
        <v>43875</v>
      </c>
      <c r="DZ233" s="83" t="s">
        <v>4280</v>
      </c>
      <c r="EA233" s="83" t="s">
        <v>102</v>
      </c>
      <c r="EB233" s="83" t="s">
        <v>482</v>
      </c>
      <c r="EC233" s="83">
        <v>229</v>
      </c>
      <c r="ED233" s="83" t="s">
        <v>483</v>
      </c>
      <c r="EE233" s="83">
        <v>1</v>
      </c>
      <c r="EF233" s="83">
        <v>0</v>
      </c>
      <c r="EG233" s="83">
        <v>0</v>
      </c>
      <c r="EH233" s="83" t="s">
        <v>109</v>
      </c>
      <c r="EI233" s="83" t="s">
        <v>108</v>
      </c>
      <c r="EJ233" s="83" t="s">
        <v>583</v>
      </c>
      <c r="EK233" s="83">
        <v>0</v>
      </c>
      <c r="EL233" s="83">
        <v>0</v>
      </c>
      <c r="EM233" s="83">
        <v>1</v>
      </c>
      <c r="EN233" s="83" t="s">
        <v>497</v>
      </c>
      <c r="EO233" s="83"/>
      <c r="EP233" s="83" t="s">
        <v>436</v>
      </c>
      <c r="EQ233" s="136">
        <v>1</v>
      </c>
      <c r="ER233" s="136">
        <v>1</v>
      </c>
      <c r="ES233" s="136">
        <v>1</v>
      </c>
      <c r="ET233" s="136">
        <v>1</v>
      </c>
      <c r="EU233" s="215" t="s">
        <v>269</v>
      </c>
      <c r="EV233" s="136">
        <v>1</v>
      </c>
      <c r="EW233" s="136">
        <v>1</v>
      </c>
      <c r="EX233" s="136">
        <v>1</v>
      </c>
      <c r="EY233" s="136">
        <v>1</v>
      </c>
      <c r="EZ233" s="136">
        <v>1</v>
      </c>
      <c r="FP233" s="215" t="s">
        <v>592</v>
      </c>
      <c r="FQ233" s="136" t="b">
        <v>1</v>
      </c>
      <c r="FR233" s="136" t="b">
        <v>1</v>
      </c>
      <c r="FS233" s="136" t="b">
        <v>1</v>
      </c>
      <c r="FT233" s="136" t="b">
        <v>1</v>
      </c>
      <c r="FX233" s="215" t="s">
        <v>269</v>
      </c>
    </row>
    <row r="234" spans="1:180" ht="60" customHeight="1" x14ac:dyDescent="0.55000000000000004">
      <c r="A234" s="83" t="s">
        <v>130</v>
      </c>
      <c r="B234" s="83" t="s">
        <v>98</v>
      </c>
      <c r="C234" s="136">
        <v>443354</v>
      </c>
      <c r="D234" s="207" t="s">
        <v>628</v>
      </c>
      <c r="E234" s="208" t="s">
        <v>633</v>
      </c>
      <c r="F234" s="83" t="s">
        <v>108</v>
      </c>
      <c r="G234" s="85">
        <v>22744</v>
      </c>
      <c r="H234" s="83" t="s">
        <v>102</v>
      </c>
      <c r="I234" s="85">
        <v>39772</v>
      </c>
      <c r="J234" s="83" t="s">
        <v>228</v>
      </c>
      <c r="K234" s="216">
        <v>307400990971</v>
      </c>
      <c r="L234" s="83" t="s">
        <v>191</v>
      </c>
      <c r="M234" s="85">
        <v>43619</v>
      </c>
      <c r="N234" s="83">
        <v>-451.66666666666703</v>
      </c>
      <c r="O234" s="83" t="s">
        <v>193</v>
      </c>
      <c r="P234" s="83" t="s">
        <v>181</v>
      </c>
      <c r="Q234" s="208" t="s">
        <v>5964</v>
      </c>
      <c r="R234" s="83" t="s">
        <v>102</v>
      </c>
      <c r="S234" s="83" t="s">
        <v>102</v>
      </c>
      <c r="T234" s="83" t="s">
        <v>133</v>
      </c>
      <c r="U234" s="83" t="s">
        <v>9427</v>
      </c>
      <c r="V234" s="83" t="s">
        <v>111</v>
      </c>
      <c r="W234" s="83" t="s">
        <v>105</v>
      </c>
      <c r="X234" s="86" t="s">
        <v>5964</v>
      </c>
      <c r="Y234" s="87" t="s">
        <v>102</v>
      </c>
      <c r="Z234" s="87" t="s">
        <v>102</v>
      </c>
      <c r="AA234" s="87" t="s">
        <v>133</v>
      </c>
      <c r="AB234" s="87" t="s">
        <v>9427</v>
      </c>
      <c r="AC234" s="87" t="s">
        <v>111</v>
      </c>
      <c r="AD234" s="87" t="s">
        <v>105</v>
      </c>
      <c r="AE234" s="87" t="s">
        <v>106</v>
      </c>
      <c r="AF234" s="86" t="s">
        <v>5964</v>
      </c>
      <c r="AG234" s="87" t="s">
        <v>486</v>
      </c>
      <c r="AH234" s="87" t="s">
        <v>9427</v>
      </c>
      <c r="AI234" s="87" t="s">
        <v>111</v>
      </c>
      <c r="AJ234" s="87" t="s">
        <v>204</v>
      </c>
      <c r="AK234" s="88"/>
      <c r="AL234" s="83" t="s">
        <v>107</v>
      </c>
      <c r="AM234" s="89" t="s">
        <v>454</v>
      </c>
      <c r="AN234" s="90" t="s">
        <v>416</v>
      </c>
      <c r="AO234" s="91" t="s">
        <v>642</v>
      </c>
      <c r="AP234" s="90">
        <v>8.3333333333333002</v>
      </c>
      <c r="AQ234" s="92" t="s">
        <v>102</v>
      </c>
      <c r="AR234" s="93" t="s">
        <v>102</v>
      </c>
      <c r="AS234" s="93" t="s">
        <v>102</v>
      </c>
      <c r="AT234" s="93" t="s">
        <v>102</v>
      </c>
      <c r="AU234" s="210" t="s">
        <v>644</v>
      </c>
      <c r="AV234" s="93" t="s">
        <v>185</v>
      </c>
      <c r="AW234" s="94" t="s">
        <v>102</v>
      </c>
      <c r="AX234" s="93" t="s">
        <v>183</v>
      </c>
      <c r="AY234" s="95" t="s">
        <v>111</v>
      </c>
      <c r="AZ234" s="93" t="s">
        <v>102</v>
      </c>
      <c r="BA234" s="93" t="s">
        <v>102</v>
      </c>
      <c r="BB234" s="93" t="s">
        <v>102</v>
      </c>
      <c r="BC234" s="93" t="s">
        <v>102</v>
      </c>
      <c r="BD234" s="96" t="s">
        <v>102</v>
      </c>
      <c r="BE234" s="90">
        <v>-106.166666666667</v>
      </c>
      <c r="BF234" s="93" t="s">
        <v>102</v>
      </c>
      <c r="BG234" s="93" t="s">
        <v>102</v>
      </c>
      <c r="BH234" s="93" t="s">
        <v>102</v>
      </c>
      <c r="BI234" s="93" t="s">
        <v>102</v>
      </c>
      <c r="BJ234" s="210" t="s">
        <v>642</v>
      </c>
      <c r="BK234" s="93" t="s">
        <v>192</v>
      </c>
      <c r="BL234" s="97" t="s">
        <v>102</v>
      </c>
      <c r="BM234" s="93" t="s">
        <v>183</v>
      </c>
      <c r="BN234" s="93" t="s">
        <v>106</v>
      </c>
      <c r="BO234" s="93" t="s">
        <v>102</v>
      </c>
      <c r="BP234" s="98" t="s">
        <v>102</v>
      </c>
      <c r="BQ234" s="93" t="s">
        <v>102</v>
      </c>
      <c r="BR234" s="93" t="s">
        <v>102</v>
      </c>
      <c r="BS234" s="93" t="s">
        <v>102</v>
      </c>
      <c r="BT234" s="99" t="s">
        <v>591</v>
      </c>
      <c r="BU234" s="100" t="s">
        <v>10935</v>
      </c>
      <c r="BV234" s="101" t="s">
        <v>471</v>
      </c>
      <c r="BW234" s="136"/>
      <c r="BX234" s="103" t="s">
        <v>565</v>
      </c>
      <c r="BY234" s="104" t="s">
        <v>190</v>
      </c>
      <c r="BZ234" s="136"/>
      <c r="CA234" s="83" t="s">
        <v>599</v>
      </c>
      <c r="CB234" s="106" t="s">
        <v>647</v>
      </c>
      <c r="CC234" s="106" t="s">
        <v>7784</v>
      </c>
      <c r="CD234" s="107"/>
      <c r="CE234" s="108" t="s">
        <v>107</v>
      </c>
      <c r="CF234" s="108" t="s">
        <v>107</v>
      </c>
      <c r="CG234" s="109"/>
      <c r="CH234" s="110" t="s">
        <v>107</v>
      </c>
      <c r="CI234" s="111"/>
      <c r="CJ234" s="112">
        <v>6710</v>
      </c>
      <c r="CK234" s="113">
        <v>86</v>
      </c>
      <c r="CL234" s="114" t="s">
        <v>134</v>
      </c>
      <c r="CM234" s="114" t="s">
        <v>108</v>
      </c>
      <c r="CN234" s="114"/>
      <c r="CO234" s="115" t="s">
        <v>102</v>
      </c>
      <c r="CP234" s="115" t="s">
        <v>102</v>
      </c>
      <c r="CQ234" s="115" t="s">
        <v>102</v>
      </c>
      <c r="CR234" s="115" t="s">
        <v>102</v>
      </c>
      <c r="CS234" s="116"/>
      <c r="CT234" s="117" t="s">
        <v>109</v>
      </c>
      <c r="CU234" s="117" t="s">
        <v>109</v>
      </c>
      <c r="CV234" s="83">
        <v>230</v>
      </c>
      <c r="CW234" s="83" t="s">
        <v>108</v>
      </c>
      <c r="CX234" s="83">
        <v>230</v>
      </c>
      <c r="CY234" s="83" t="s">
        <v>108</v>
      </c>
      <c r="CZ234" s="83">
        <v>6558</v>
      </c>
      <c r="DA234" s="83" t="s">
        <v>419</v>
      </c>
      <c r="DB234" s="83" t="s">
        <v>130</v>
      </c>
      <c r="DC234" s="83" t="s">
        <v>499</v>
      </c>
      <c r="DD234" s="83">
        <v>1279</v>
      </c>
      <c r="DE234" s="83" t="s">
        <v>444</v>
      </c>
      <c r="DF234" s="83" t="s">
        <v>130</v>
      </c>
      <c r="DG234" s="83" t="s">
        <v>499</v>
      </c>
      <c r="DH234" s="83"/>
      <c r="DI234" s="83">
        <v>0</v>
      </c>
      <c r="DJ234" s="83">
        <v>1</v>
      </c>
      <c r="DK234" s="83">
        <v>0</v>
      </c>
      <c r="DL234" s="83">
        <v>0</v>
      </c>
      <c r="DM234" s="83">
        <v>0</v>
      </c>
      <c r="DN234" s="83">
        <v>0</v>
      </c>
      <c r="DO234" s="83">
        <v>0</v>
      </c>
      <c r="DP234" s="83">
        <v>0</v>
      </c>
      <c r="DQ234" s="83">
        <v>0</v>
      </c>
      <c r="DR234" s="83">
        <v>0</v>
      </c>
      <c r="DS234" s="83">
        <v>0</v>
      </c>
      <c r="DT234" s="83">
        <v>3</v>
      </c>
      <c r="DU234" s="83">
        <v>3</v>
      </c>
      <c r="DV234" s="83">
        <v>0</v>
      </c>
      <c r="DW234" s="83">
        <v>0</v>
      </c>
      <c r="DX234" s="83">
        <v>3</v>
      </c>
      <c r="DY234" s="85">
        <v>43876</v>
      </c>
      <c r="DZ234" s="83" t="s">
        <v>4281</v>
      </c>
      <c r="EA234" s="83" t="s">
        <v>102</v>
      </c>
      <c r="EB234" s="83" t="s">
        <v>482</v>
      </c>
      <c r="EC234" s="83">
        <v>230</v>
      </c>
      <c r="ED234" s="83" t="s">
        <v>483</v>
      </c>
      <c r="EE234" s="83">
        <v>1</v>
      </c>
      <c r="EF234" s="83">
        <v>0</v>
      </c>
      <c r="EG234" s="83">
        <v>0</v>
      </c>
      <c r="EH234" s="83" t="s">
        <v>109</v>
      </c>
      <c r="EI234" s="83" t="s">
        <v>108</v>
      </c>
      <c r="EJ234" s="83" t="s">
        <v>583</v>
      </c>
      <c r="EK234" s="83">
        <v>0</v>
      </c>
      <c r="EL234" s="83">
        <v>0</v>
      </c>
      <c r="EM234" s="83">
        <v>1</v>
      </c>
      <c r="EN234" s="83" t="s">
        <v>497</v>
      </c>
      <c r="EO234" s="83"/>
      <c r="EP234" s="83" t="s">
        <v>436</v>
      </c>
      <c r="EQ234" s="136">
        <v>1</v>
      </c>
      <c r="ER234" s="136">
        <v>1</v>
      </c>
      <c r="ES234" s="136">
        <v>1</v>
      </c>
      <c r="ET234" s="136">
        <v>1</v>
      </c>
      <c r="EU234" s="215" t="s">
        <v>269</v>
      </c>
      <c r="EV234" s="136">
        <v>1</v>
      </c>
      <c r="EW234" s="136">
        <v>1</v>
      </c>
      <c r="EX234" s="136">
        <v>1</v>
      </c>
      <c r="EY234" s="136">
        <v>1</v>
      </c>
      <c r="EZ234" s="136">
        <v>1</v>
      </c>
      <c r="FP234" s="215" t="s">
        <v>592</v>
      </c>
      <c r="FQ234" s="136" t="b">
        <v>1</v>
      </c>
      <c r="FR234" s="136" t="b">
        <v>1</v>
      </c>
      <c r="FS234" s="136" t="b">
        <v>1</v>
      </c>
      <c r="FT234" s="136" t="b">
        <v>1</v>
      </c>
      <c r="FX234" s="215" t="s">
        <v>269</v>
      </c>
    </row>
    <row r="235" spans="1:180" ht="60" customHeight="1" x14ac:dyDescent="0.55000000000000004">
      <c r="A235" s="83" t="s">
        <v>130</v>
      </c>
      <c r="B235" s="83" t="s">
        <v>98</v>
      </c>
      <c r="C235" s="136">
        <v>633165</v>
      </c>
      <c r="D235" s="207" t="s">
        <v>629</v>
      </c>
      <c r="E235" s="208" t="s">
        <v>634</v>
      </c>
      <c r="F235" s="83" t="s">
        <v>108</v>
      </c>
      <c r="G235" s="85">
        <v>26341</v>
      </c>
      <c r="H235" s="83" t="s">
        <v>102</v>
      </c>
      <c r="I235" s="85">
        <v>34633</v>
      </c>
      <c r="J235" s="83" t="s">
        <v>228</v>
      </c>
      <c r="K235" s="216">
        <v>961109127768</v>
      </c>
      <c r="L235" s="83" t="s">
        <v>191</v>
      </c>
      <c r="M235" s="85">
        <v>43642</v>
      </c>
      <c r="N235" s="83">
        <v>-456.66666666666703</v>
      </c>
      <c r="O235" s="83" t="s">
        <v>193</v>
      </c>
      <c r="P235" s="83" t="s">
        <v>181</v>
      </c>
      <c r="Q235" s="208" t="s">
        <v>5968</v>
      </c>
      <c r="R235" s="83" t="s">
        <v>102</v>
      </c>
      <c r="S235" s="83" t="s">
        <v>102</v>
      </c>
      <c r="T235" s="83" t="s">
        <v>131</v>
      </c>
      <c r="U235" s="83" t="s">
        <v>9428</v>
      </c>
      <c r="V235" s="83" t="s">
        <v>104</v>
      </c>
      <c r="W235" s="83" t="s">
        <v>105</v>
      </c>
      <c r="X235" s="86" t="s">
        <v>5968</v>
      </c>
      <c r="Y235" s="87" t="s">
        <v>102</v>
      </c>
      <c r="Z235" s="87" t="s">
        <v>102</v>
      </c>
      <c r="AA235" s="87" t="s">
        <v>131</v>
      </c>
      <c r="AB235" s="87" t="s">
        <v>9428</v>
      </c>
      <c r="AC235" s="87" t="s">
        <v>104</v>
      </c>
      <c r="AD235" s="87" t="s">
        <v>105</v>
      </c>
      <c r="AE235" s="87" t="s">
        <v>106</v>
      </c>
      <c r="AF235" s="86" t="s">
        <v>5968</v>
      </c>
      <c r="AG235" s="87" t="s">
        <v>177</v>
      </c>
      <c r="AH235" s="87" t="s">
        <v>9428</v>
      </c>
      <c r="AI235" s="87" t="s">
        <v>104</v>
      </c>
      <c r="AJ235" s="87" t="s">
        <v>204</v>
      </c>
      <c r="AK235" s="88"/>
      <c r="AL235" s="83" t="s">
        <v>107</v>
      </c>
      <c r="AM235" s="89" t="s">
        <v>454</v>
      </c>
      <c r="AN235" s="90" t="s">
        <v>416</v>
      </c>
      <c r="AO235" s="91" t="s">
        <v>643</v>
      </c>
      <c r="AP235" s="90">
        <v>8.3333333333333002</v>
      </c>
      <c r="AQ235" s="92" t="s">
        <v>102</v>
      </c>
      <c r="AR235" s="93" t="s">
        <v>102</v>
      </c>
      <c r="AS235" s="93" t="s">
        <v>102</v>
      </c>
      <c r="AT235" s="93" t="s">
        <v>102</v>
      </c>
      <c r="AU235" s="210" t="s">
        <v>645</v>
      </c>
      <c r="AV235" s="93" t="s">
        <v>185</v>
      </c>
      <c r="AW235" s="94" t="s">
        <v>102</v>
      </c>
      <c r="AX235" s="93" t="s">
        <v>105</v>
      </c>
      <c r="AY235" s="95" t="s">
        <v>104</v>
      </c>
      <c r="AZ235" s="93" t="s">
        <v>102</v>
      </c>
      <c r="BA235" s="93" t="s">
        <v>102</v>
      </c>
      <c r="BB235" s="93" t="s">
        <v>102</v>
      </c>
      <c r="BC235" s="93" t="s">
        <v>102</v>
      </c>
      <c r="BD235" s="96" t="s">
        <v>102</v>
      </c>
      <c r="BE235" s="90">
        <v>-106.666666666667</v>
      </c>
      <c r="BF235" s="93" t="s">
        <v>102</v>
      </c>
      <c r="BG235" s="93" t="s">
        <v>102</v>
      </c>
      <c r="BH235" s="93" t="s">
        <v>102</v>
      </c>
      <c r="BI235" s="93" t="s">
        <v>102</v>
      </c>
      <c r="BJ235" s="210" t="s">
        <v>643</v>
      </c>
      <c r="BK235" s="93" t="s">
        <v>196</v>
      </c>
      <c r="BL235" s="97" t="s">
        <v>102</v>
      </c>
      <c r="BM235" s="93" t="s">
        <v>105</v>
      </c>
      <c r="BN235" s="93" t="s">
        <v>596</v>
      </c>
      <c r="BO235" s="93" t="s">
        <v>102</v>
      </c>
      <c r="BP235" s="98" t="s">
        <v>102</v>
      </c>
      <c r="BQ235" s="93" t="s">
        <v>102</v>
      </c>
      <c r="BR235" s="93" t="s">
        <v>102</v>
      </c>
      <c r="BS235" s="93" t="s">
        <v>102</v>
      </c>
      <c r="BT235" s="99" t="s">
        <v>591</v>
      </c>
      <c r="BU235" s="100" t="s">
        <v>10936</v>
      </c>
      <c r="BV235" s="101" t="s">
        <v>471</v>
      </c>
      <c r="BW235" s="136"/>
      <c r="BX235" s="103" t="s">
        <v>565</v>
      </c>
      <c r="BY235" s="104" t="s">
        <v>190</v>
      </c>
      <c r="BZ235" s="136"/>
      <c r="CA235" s="83" t="s">
        <v>599</v>
      </c>
      <c r="CB235" s="106" t="s">
        <v>647</v>
      </c>
      <c r="CC235" s="106" t="s">
        <v>7796</v>
      </c>
      <c r="CD235" s="107"/>
      <c r="CE235" s="108" t="s">
        <v>107</v>
      </c>
      <c r="CF235" s="108" t="s">
        <v>107</v>
      </c>
      <c r="CG235" s="109"/>
      <c r="CH235" s="110" t="s">
        <v>107</v>
      </c>
      <c r="CI235" s="111"/>
      <c r="CJ235" s="112">
        <v>6710</v>
      </c>
      <c r="CK235" s="113">
        <v>86</v>
      </c>
      <c r="CL235" s="114" t="s">
        <v>134</v>
      </c>
      <c r="CM235" s="114" t="s">
        <v>108</v>
      </c>
      <c r="CN235" s="114"/>
      <c r="CO235" s="115" t="s">
        <v>102</v>
      </c>
      <c r="CP235" s="115" t="s">
        <v>102</v>
      </c>
      <c r="CQ235" s="115" t="s">
        <v>102</v>
      </c>
      <c r="CR235" s="115" t="s">
        <v>102</v>
      </c>
      <c r="CS235" s="116"/>
      <c r="CT235" s="117" t="s">
        <v>109</v>
      </c>
      <c r="CU235" s="117" t="s">
        <v>109</v>
      </c>
      <c r="CV235" s="83">
        <v>231</v>
      </c>
      <c r="CW235" s="83" t="s">
        <v>108</v>
      </c>
      <c r="CX235" s="83">
        <v>231</v>
      </c>
      <c r="CY235" s="83" t="s">
        <v>108</v>
      </c>
      <c r="CZ235" s="83">
        <v>6559</v>
      </c>
      <c r="DA235" s="83" t="s">
        <v>419</v>
      </c>
      <c r="DB235" s="83" t="s">
        <v>130</v>
      </c>
      <c r="DC235" s="83" t="s">
        <v>499</v>
      </c>
      <c r="DD235" s="83">
        <v>1280</v>
      </c>
      <c r="DE235" s="83" t="s">
        <v>444</v>
      </c>
      <c r="DF235" s="83" t="s">
        <v>130</v>
      </c>
      <c r="DG235" s="83" t="s">
        <v>499</v>
      </c>
      <c r="DH235" s="83"/>
      <c r="DI235" s="83">
        <v>0</v>
      </c>
      <c r="DJ235" s="83">
        <v>1</v>
      </c>
      <c r="DK235" s="83">
        <v>0</v>
      </c>
      <c r="DL235" s="83">
        <v>0</v>
      </c>
      <c r="DM235" s="83">
        <v>0</v>
      </c>
      <c r="DN235" s="83">
        <v>0</v>
      </c>
      <c r="DO235" s="83">
        <v>0</v>
      </c>
      <c r="DP235" s="83">
        <v>0</v>
      </c>
      <c r="DQ235" s="83">
        <v>0</v>
      </c>
      <c r="DR235" s="83">
        <v>0</v>
      </c>
      <c r="DS235" s="83">
        <v>0</v>
      </c>
      <c r="DT235" s="83">
        <v>3</v>
      </c>
      <c r="DU235" s="83">
        <v>3</v>
      </c>
      <c r="DV235" s="83">
        <v>0</v>
      </c>
      <c r="DW235" s="83">
        <v>0</v>
      </c>
      <c r="DX235" s="83">
        <v>3</v>
      </c>
      <c r="DY235" s="85">
        <v>43877</v>
      </c>
      <c r="DZ235" s="83" t="s">
        <v>4282</v>
      </c>
      <c r="EA235" s="83" t="s">
        <v>102</v>
      </c>
      <c r="EB235" s="83" t="s">
        <v>482</v>
      </c>
      <c r="EC235" s="83">
        <v>231</v>
      </c>
      <c r="ED235" s="83" t="s">
        <v>483</v>
      </c>
      <c r="EE235" s="83">
        <v>1</v>
      </c>
      <c r="EF235" s="83">
        <v>0</v>
      </c>
      <c r="EG235" s="83">
        <v>0</v>
      </c>
      <c r="EH235" s="83" t="s">
        <v>109</v>
      </c>
      <c r="EI235" s="83" t="s">
        <v>108</v>
      </c>
      <c r="EJ235" s="83" t="s">
        <v>583</v>
      </c>
      <c r="EK235" s="83">
        <v>0</v>
      </c>
      <c r="EL235" s="83">
        <v>0</v>
      </c>
      <c r="EM235" s="83">
        <v>1</v>
      </c>
      <c r="EN235" s="83" t="s">
        <v>497</v>
      </c>
      <c r="EO235" s="83"/>
      <c r="EP235" s="83" t="s">
        <v>436</v>
      </c>
      <c r="EQ235" s="136">
        <v>1</v>
      </c>
      <c r="ER235" s="136">
        <v>1</v>
      </c>
      <c r="ES235" s="136">
        <v>1</v>
      </c>
      <c r="ET235" s="136">
        <v>1</v>
      </c>
      <c r="EU235" s="215" t="s">
        <v>269</v>
      </c>
      <c r="EV235" s="136">
        <v>1</v>
      </c>
      <c r="EW235" s="136">
        <v>1</v>
      </c>
      <c r="EX235" s="136">
        <v>1</v>
      </c>
      <c r="EY235" s="136">
        <v>1</v>
      </c>
      <c r="EZ235" s="136">
        <v>1</v>
      </c>
      <c r="FP235" s="215" t="s">
        <v>592</v>
      </c>
      <c r="FQ235" s="136" t="b">
        <v>1</v>
      </c>
      <c r="FR235" s="136" t="b">
        <v>1</v>
      </c>
      <c r="FS235" s="136" t="b">
        <v>1</v>
      </c>
      <c r="FT235" s="136" t="b">
        <v>1</v>
      </c>
      <c r="FX235" s="215" t="s">
        <v>269</v>
      </c>
    </row>
    <row r="236" spans="1:180" ht="60" customHeight="1" x14ac:dyDescent="0.55000000000000004">
      <c r="A236" s="83" t="s">
        <v>130</v>
      </c>
      <c r="B236" s="83" t="s">
        <v>98</v>
      </c>
      <c r="C236" s="136">
        <v>401316</v>
      </c>
      <c r="D236" s="207" t="s">
        <v>627</v>
      </c>
      <c r="E236" s="208" t="s">
        <v>630</v>
      </c>
      <c r="F236" s="83" t="s">
        <v>108</v>
      </c>
      <c r="G236" s="85">
        <v>20621</v>
      </c>
      <c r="H236" s="83" t="s">
        <v>102</v>
      </c>
      <c r="I236" s="85">
        <v>39794</v>
      </c>
      <c r="J236" s="83" t="s">
        <v>228</v>
      </c>
      <c r="K236" s="216">
        <v>874336359741</v>
      </c>
      <c r="L236" s="83" t="s">
        <v>191</v>
      </c>
      <c r="M236" s="85">
        <v>43631</v>
      </c>
      <c r="N236" s="83">
        <v>-461.66666666666703</v>
      </c>
      <c r="O236" s="83" t="s">
        <v>180</v>
      </c>
      <c r="P236" s="83" t="s">
        <v>181</v>
      </c>
      <c r="Q236" s="208" t="s">
        <v>5972</v>
      </c>
      <c r="R236" s="83" t="s">
        <v>102</v>
      </c>
      <c r="S236" s="83" t="s">
        <v>102</v>
      </c>
      <c r="T236" s="83" t="s">
        <v>199</v>
      </c>
      <c r="U236" s="83" t="s">
        <v>9429</v>
      </c>
      <c r="V236" s="83" t="s">
        <v>104</v>
      </c>
      <c r="W236" s="83" t="s">
        <v>105</v>
      </c>
      <c r="X236" s="86" t="s">
        <v>5972</v>
      </c>
      <c r="Y236" s="87" t="s">
        <v>102</v>
      </c>
      <c r="Z236" s="87" t="s">
        <v>102</v>
      </c>
      <c r="AA236" s="87" t="s">
        <v>199</v>
      </c>
      <c r="AB236" s="87" t="s">
        <v>9429</v>
      </c>
      <c r="AC236" s="87" t="s">
        <v>104</v>
      </c>
      <c r="AD236" s="87" t="s">
        <v>105</v>
      </c>
      <c r="AE236" s="87" t="s">
        <v>106</v>
      </c>
      <c r="AF236" s="86" t="s">
        <v>5972</v>
      </c>
      <c r="AG236" s="87" t="s">
        <v>489</v>
      </c>
      <c r="AH236" s="87" t="s">
        <v>9430</v>
      </c>
      <c r="AI236" s="87" t="s">
        <v>104</v>
      </c>
      <c r="AJ236" s="87" t="s">
        <v>204</v>
      </c>
      <c r="AK236" s="88"/>
      <c r="AL236" s="83" t="s">
        <v>107</v>
      </c>
      <c r="AM236" s="89" t="s">
        <v>454</v>
      </c>
      <c r="AN236" s="90" t="s">
        <v>416</v>
      </c>
      <c r="AO236" s="91" t="s">
        <v>641</v>
      </c>
      <c r="AP236" s="90">
        <v>8.3333333333333002</v>
      </c>
      <c r="AQ236" s="92" t="s">
        <v>211</v>
      </c>
      <c r="AR236" s="93" t="s">
        <v>102</v>
      </c>
      <c r="AS236" s="93" t="s">
        <v>102</v>
      </c>
      <c r="AT236" s="93" t="s">
        <v>102</v>
      </c>
      <c r="AU236" s="210" t="s">
        <v>641</v>
      </c>
      <c r="AV236" s="93" t="s">
        <v>192</v>
      </c>
      <c r="AW236" s="94" t="s">
        <v>102</v>
      </c>
      <c r="AX236" s="93" t="s">
        <v>105</v>
      </c>
      <c r="AY236" s="95" t="s">
        <v>188</v>
      </c>
      <c r="AZ236" s="93" t="s">
        <v>102</v>
      </c>
      <c r="BA236" s="93" t="s">
        <v>9431</v>
      </c>
      <c r="BB236" s="93" t="s">
        <v>102</v>
      </c>
      <c r="BC236" s="93" t="s">
        <v>102</v>
      </c>
      <c r="BD236" s="96" t="s">
        <v>102</v>
      </c>
      <c r="BE236" s="90">
        <v>-107.166666666667</v>
      </c>
      <c r="BF236" s="93" t="s">
        <v>211</v>
      </c>
      <c r="BG236" s="93" t="s">
        <v>102</v>
      </c>
      <c r="BH236" s="93" t="s">
        <v>102</v>
      </c>
      <c r="BI236" s="93" t="s">
        <v>102</v>
      </c>
      <c r="BJ236" s="210" t="s">
        <v>646</v>
      </c>
      <c r="BK236" s="93" t="s">
        <v>182</v>
      </c>
      <c r="BL236" s="97" t="s">
        <v>102</v>
      </c>
      <c r="BM236" s="93" t="s">
        <v>105</v>
      </c>
      <c r="BN236" s="93" t="s">
        <v>104</v>
      </c>
      <c r="BO236" s="93" t="s">
        <v>102</v>
      </c>
      <c r="BP236" s="98">
        <v>20180284</v>
      </c>
      <c r="BQ236" s="93" t="s">
        <v>102</v>
      </c>
      <c r="BR236" s="93" t="s">
        <v>102</v>
      </c>
      <c r="BS236" s="93" t="s">
        <v>102</v>
      </c>
      <c r="BT236" s="99" t="s">
        <v>591</v>
      </c>
      <c r="BU236" s="100" t="s">
        <v>10937</v>
      </c>
      <c r="BV236" s="101" t="s">
        <v>471</v>
      </c>
      <c r="BW236" s="136"/>
      <c r="BX236" s="103" t="s">
        <v>565</v>
      </c>
      <c r="BY236" s="104" t="s">
        <v>190</v>
      </c>
      <c r="BZ236" s="136"/>
      <c r="CA236" s="83" t="s">
        <v>599</v>
      </c>
      <c r="CB236" s="106" t="s">
        <v>647</v>
      </c>
      <c r="CC236" s="106" t="s">
        <v>7808</v>
      </c>
      <c r="CD236" s="107"/>
      <c r="CE236" s="108" t="s">
        <v>107</v>
      </c>
      <c r="CF236" s="108" t="s">
        <v>107</v>
      </c>
      <c r="CG236" s="109"/>
      <c r="CH236" s="110" t="s">
        <v>107</v>
      </c>
      <c r="CI236" s="111"/>
      <c r="CJ236" s="112">
        <v>6710</v>
      </c>
      <c r="CK236" s="113">
        <v>86</v>
      </c>
      <c r="CL236" s="114" t="s">
        <v>134</v>
      </c>
      <c r="CM236" s="114" t="s">
        <v>108</v>
      </c>
      <c r="CN236" s="114"/>
      <c r="CO236" s="115" t="s">
        <v>102</v>
      </c>
      <c r="CP236" s="115" t="s">
        <v>102</v>
      </c>
      <c r="CQ236" s="115" t="s">
        <v>102</v>
      </c>
      <c r="CR236" s="115" t="s">
        <v>102</v>
      </c>
      <c r="CS236" s="116"/>
      <c r="CT236" s="117" t="s">
        <v>109</v>
      </c>
      <c r="CU236" s="117" t="s">
        <v>109</v>
      </c>
      <c r="CV236" s="83">
        <v>232</v>
      </c>
      <c r="CW236" s="83" t="s">
        <v>108</v>
      </c>
      <c r="CX236" s="83">
        <v>232</v>
      </c>
      <c r="CY236" s="83" t="s">
        <v>108</v>
      </c>
      <c r="CZ236" s="83">
        <v>6560</v>
      </c>
      <c r="DA236" s="83" t="s">
        <v>419</v>
      </c>
      <c r="DB236" s="83" t="s">
        <v>130</v>
      </c>
      <c r="DC236" s="83" t="s">
        <v>499</v>
      </c>
      <c r="DD236" s="83">
        <v>1281</v>
      </c>
      <c r="DE236" s="83" t="s">
        <v>444</v>
      </c>
      <c r="DF236" s="83" t="s">
        <v>130</v>
      </c>
      <c r="DG236" s="83" t="s">
        <v>499</v>
      </c>
      <c r="DH236" s="83"/>
      <c r="DI236" s="83">
        <v>0</v>
      </c>
      <c r="DJ236" s="83">
        <v>1</v>
      </c>
      <c r="DK236" s="83">
        <v>0</v>
      </c>
      <c r="DL236" s="83">
        <v>0</v>
      </c>
      <c r="DM236" s="83">
        <v>0</v>
      </c>
      <c r="DN236" s="83">
        <v>0</v>
      </c>
      <c r="DO236" s="83">
        <v>0</v>
      </c>
      <c r="DP236" s="83">
        <v>0</v>
      </c>
      <c r="DQ236" s="83">
        <v>0</v>
      </c>
      <c r="DR236" s="83">
        <v>0</v>
      </c>
      <c r="DS236" s="83">
        <v>0</v>
      </c>
      <c r="DT236" s="83">
        <v>3</v>
      </c>
      <c r="DU236" s="83">
        <v>3</v>
      </c>
      <c r="DV236" s="83">
        <v>0</v>
      </c>
      <c r="DW236" s="83">
        <v>0</v>
      </c>
      <c r="DX236" s="83">
        <v>3</v>
      </c>
      <c r="DY236" s="85">
        <v>43878</v>
      </c>
      <c r="DZ236" s="83" t="s">
        <v>4283</v>
      </c>
      <c r="EA236" s="83" t="s">
        <v>102</v>
      </c>
      <c r="EB236" s="83" t="s">
        <v>482</v>
      </c>
      <c r="EC236" s="83">
        <v>232</v>
      </c>
      <c r="ED236" s="83" t="s">
        <v>483</v>
      </c>
      <c r="EE236" s="83">
        <v>1</v>
      </c>
      <c r="EF236" s="83">
        <v>0</v>
      </c>
      <c r="EG236" s="83">
        <v>0</v>
      </c>
      <c r="EH236" s="83" t="s">
        <v>109</v>
      </c>
      <c r="EI236" s="83" t="s">
        <v>108</v>
      </c>
      <c r="EJ236" s="83" t="s">
        <v>583</v>
      </c>
      <c r="EK236" s="83">
        <v>0</v>
      </c>
      <c r="EL236" s="83">
        <v>0</v>
      </c>
      <c r="EM236" s="83">
        <v>1</v>
      </c>
      <c r="EN236" s="83" t="s">
        <v>497</v>
      </c>
      <c r="EO236" s="83"/>
      <c r="EP236" s="83" t="s">
        <v>436</v>
      </c>
      <c r="EQ236" s="136">
        <v>1</v>
      </c>
      <c r="ER236" s="136">
        <v>1</v>
      </c>
      <c r="ES236" s="136">
        <v>1</v>
      </c>
      <c r="ET236" s="136">
        <v>1</v>
      </c>
      <c r="EU236" s="215" t="s">
        <v>269</v>
      </c>
      <c r="EV236" s="136">
        <v>1</v>
      </c>
      <c r="EW236" s="136">
        <v>1</v>
      </c>
      <c r="EX236" s="136">
        <v>1</v>
      </c>
      <c r="EY236" s="136">
        <v>1</v>
      </c>
      <c r="EZ236" s="136">
        <v>1</v>
      </c>
      <c r="FP236" s="215" t="s">
        <v>592</v>
      </c>
      <c r="FQ236" s="136" t="b">
        <v>1</v>
      </c>
      <c r="FR236" s="136" t="b">
        <v>1</v>
      </c>
      <c r="FS236" s="136" t="b">
        <v>1</v>
      </c>
      <c r="FT236" s="136" t="b">
        <v>1</v>
      </c>
      <c r="FX236" s="215" t="s">
        <v>269</v>
      </c>
    </row>
    <row r="237" spans="1:180" ht="60" customHeight="1" x14ac:dyDescent="0.55000000000000004">
      <c r="A237" s="83" t="s">
        <v>130</v>
      </c>
      <c r="B237" s="83" t="s">
        <v>98</v>
      </c>
      <c r="C237" s="136">
        <v>938464</v>
      </c>
      <c r="D237" s="207" t="s">
        <v>628</v>
      </c>
      <c r="E237" s="208" t="s">
        <v>633</v>
      </c>
      <c r="F237" s="83" t="s">
        <v>108</v>
      </c>
      <c r="G237" s="85">
        <v>22744</v>
      </c>
      <c r="H237" s="83" t="s">
        <v>102</v>
      </c>
      <c r="I237" s="85">
        <v>39772</v>
      </c>
      <c r="J237" s="83" t="s">
        <v>228</v>
      </c>
      <c r="K237" s="216">
        <v>206874484367</v>
      </c>
      <c r="L237" s="83" t="s">
        <v>191</v>
      </c>
      <c r="M237" s="85">
        <v>43619</v>
      </c>
      <c r="N237" s="83">
        <v>-466.66666666666703</v>
      </c>
      <c r="O237" s="83" t="s">
        <v>193</v>
      </c>
      <c r="P237" s="83" t="s">
        <v>181</v>
      </c>
      <c r="Q237" s="208" t="s">
        <v>5976</v>
      </c>
      <c r="R237" s="83" t="s">
        <v>102</v>
      </c>
      <c r="S237" s="83" t="s">
        <v>102</v>
      </c>
      <c r="T237" s="83" t="s">
        <v>133</v>
      </c>
      <c r="U237" s="83" t="s">
        <v>9432</v>
      </c>
      <c r="V237" s="83" t="s">
        <v>111</v>
      </c>
      <c r="W237" s="83" t="s">
        <v>105</v>
      </c>
      <c r="X237" s="86" t="s">
        <v>5976</v>
      </c>
      <c r="Y237" s="87" t="s">
        <v>102</v>
      </c>
      <c r="Z237" s="87" t="s">
        <v>102</v>
      </c>
      <c r="AA237" s="87" t="s">
        <v>133</v>
      </c>
      <c r="AB237" s="87" t="s">
        <v>9432</v>
      </c>
      <c r="AC237" s="87" t="s">
        <v>111</v>
      </c>
      <c r="AD237" s="87" t="s">
        <v>105</v>
      </c>
      <c r="AE237" s="87" t="s">
        <v>106</v>
      </c>
      <c r="AF237" s="86" t="s">
        <v>5976</v>
      </c>
      <c r="AG237" s="87" t="s">
        <v>486</v>
      </c>
      <c r="AH237" s="87" t="s">
        <v>9432</v>
      </c>
      <c r="AI237" s="87" t="s">
        <v>111</v>
      </c>
      <c r="AJ237" s="87" t="s">
        <v>204</v>
      </c>
      <c r="AK237" s="88"/>
      <c r="AL237" s="83" t="s">
        <v>107</v>
      </c>
      <c r="AM237" s="89" t="s">
        <v>454</v>
      </c>
      <c r="AN237" s="90" t="s">
        <v>416</v>
      </c>
      <c r="AO237" s="91" t="s">
        <v>642</v>
      </c>
      <c r="AP237" s="90">
        <v>8.3333333333333002</v>
      </c>
      <c r="AQ237" s="92" t="s">
        <v>102</v>
      </c>
      <c r="AR237" s="93" t="s">
        <v>102</v>
      </c>
      <c r="AS237" s="93" t="s">
        <v>102</v>
      </c>
      <c r="AT237" s="93" t="s">
        <v>102</v>
      </c>
      <c r="AU237" s="210" t="s">
        <v>644</v>
      </c>
      <c r="AV237" s="93" t="s">
        <v>185</v>
      </c>
      <c r="AW237" s="94" t="s">
        <v>102</v>
      </c>
      <c r="AX237" s="93" t="s">
        <v>183</v>
      </c>
      <c r="AY237" s="95" t="s">
        <v>111</v>
      </c>
      <c r="AZ237" s="93" t="s">
        <v>102</v>
      </c>
      <c r="BA237" s="93" t="s">
        <v>102</v>
      </c>
      <c r="BB237" s="93" t="s">
        <v>102</v>
      </c>
      <c r="BC237" s="93" t="s">
        <v>102</v>
      </c>
      <c r="BD237" s="96" t="s">
        <v>102</v>
      </c>
      <c r="BE237" s="90">
        <v>-107.666666666667</v>
      </c>
      <c r="BF237" s="93" t="s">
        <v>102</v>
      </c>
      <c r="BG237" s="93" t="s">
        <v>102</v>
      </c>
      <c r="BH237" s="93" t="s">
        <v>102</v>
      </c>
      <c r="BI237" s="93" t="s">
        <v>102</v>
      </c>
      <c r="BJ237" s="210" t="s">
        <v>642</v>
      </c>
      <c r="BK237" s="93" t="s">
        <v>192</v>
      </c>
      <c r="BL237" s="97" t="s">
        <v>102</v>
      </c>
      <c r="BM237" s="93" t="s">
        <v>183</v>
      </c>
      <c r="BN237" s="93" t="s">
        <v>106</v>
      </c>
      <c r="BO237" s="93" t="s">
        <v>102</v>
      </c>
      <c r="BP237" s="98" t="s">
        <v>102</v>
      </c>
      <c r="BQ237" s="93" t="s">
        <v>102</v>
      </c>
      <c r="BR237" s="93" t="s">
        <v>102</v>
      </c>
      <c r="BS237" s="93" t="s">
        <v>102</v>
      </c>
      <c r="BT237" s="99" t="s">
        <v>591</v>
      </c>
      <c r="BU237" s="100" t="s">
        <v>10938</v>
      </c>
      <c r="BV237" s="101" t="s">
        <v>471</v>
      </c>
      <c r="BW237" s="136"/>
      <c r="BX237" s="103" t="s">
        <v>565</v>
      </c>
      <c r="BY237" s="104" t="s">
        <v>190</v>
      </c>
      <c r="BZ237" s="136"/>
      <c r="CA237" s="83" t="s">
        <v>599</v>
      </c>
      <c r="CB237" s="106" t="s">
        <v>647</v>
      </c>
      <c r="CC237" s="106" t="s">
        <v>7820</v>
      </c>
      <c r="CD237" s="107"/>
      <c r="CE237" s="108" t="s">
        <v>107</v>
      </c>
      <c r="CF237" s="108" t="s">
        <v>107</v>
      </c>
      <c r="CG237" s="109"/>
      <c r="CH237" s="110" t="s">
        <v>107</v>
      </c>
      <c r="CI237" s="111"/>
      <c r="CJ237" s="112">
        <v>6710</v>
      </c>
      <c r="CK237" s="113">
        <v>86</v>
      </c>
      <c r="CL237" s="114" t="s">
        <v>134</v>
      </c>
      <c r="CM237" s="114" t="s">
        <v>108</v>
      </c>
      <c r="CN237" s="114"/>
      <c r="CO237" s="115" t="s">
        <v>102</v>
      </c>
      <c r="CP237" s="115" t="s">
        <v>102</v>
      </c>
      <c r="CQ237" s="115" t="s">
        <v>102</v>
      </c>
      <c r="CR237" s="115" t="s">
        <v>102</v>
      </c>
      <c r="CS237" s="116"/>
      <c r="CT237" s="117" t="s">
        <v>109</v>
      </c>
      <c r="CU237" s="117" t="s">
        <v>109</v>
      </c>
      <c r="CV237" s="83">
        <v>233</v>
      </c>
      <c r="CW237" s="83" t="s">
        <v>108</v>
      </c>
      <c r="CX237" s="83">
        <v>233</v>
      </c>
      <c r="CY237" s="83" t="s">
        <v>108</v>
      </c>
      <c r="CZ237" s="83">
        <v>6561</v>
      </c>
      <c r="DA237" s="83" t="s">
        <v>419</v>
      </c>
      <c r="DB237" s="83" t="s">
        <v>130</v>
      </c>
      <c r="DC237" s="83" t="s">
        <v>499</v>
      </c>
      <c r="DD237" s="83">
        <v>1282</v>
      </c>
      <c r="DE237" s="83" t="s">
        <v>444</v>
      </c>
      <c r="DF237" s="83" t="s">
        <v>130</v>
      </c>
      <c r="DG237" s="83" t="s">
        <v>499</v>
      </c>
      <c r="DH237" s="83"/>
      <c r="DI237" s="83">
        <v>0</v>
      </c>
      <c r="DJ237" s="83">
        <v>1</v>
      </c>
      <c r="DK237" s="83">
        <v>0</v>
      </c>
      <c r="DL237" s="83">
        <v>0</v>
      </c>
      <c r="DM237" s="83">
        <v>0</v>
      </c>
      <c r="DN237" s="83">
        <v>0</v>
      </c>
      <c r="DO237" s="83">
        <v>0</v>
      </c>
      <c r="DP237" s="83">
        <v>0</v>
      </c>
      <c r="DQ237" s="83">
        <v>0</v>
      </c>
      <c r="DR237" s="83">
        <v>0</v>
      </c>
      <c r="DS237" s="83">
        <v>0</v>
      </c>
      <c r="DT237" s="83">
        <v>3</v>
      </c>
      <c r="DU237" s="83">
        <v>3</v>
      </c>
      <c r="DV237" s="83">
        <v>0</v>
      </c>
      <c r="DW237" s="83">
        <v>0</v>
      </c>
      <c r="DX237" s="83">
        <v>3</v>
      </c>
      <c r="DY237" s="85">
        <v>43879</v>
      </c>
      <c r="DZ237" s="83" t="s">
        <v>4284</v>
      </c>
      <c r="EA237" s="83" t="s">
        <v>102</v>
      </c>
      <c r="EB237" s="83" t="s">
        <v>482</v>
      </c>
      <c r="EC237" s="83">
        <v>233</v>
      </c>
      <c r="ED237" s="83" t="s">
        <v>483</v>
      </c>
      <c r="EE237" s="83">
        <v>1</v>
      </c>
      <c r="EF237" s="83">
        <v>0</v>
      </c>
      <c r="EG237" s="83">
        <v>0</v>
      </c>
      <c r="EH237" s="83" t="s">
        <v>109</v>
      </c>
      <c r="EI237" s="83" t="s">
        <v>108</v>
      </c>
      <c r="EJ237" s="83" t="s">
        <v>583</v>
      </c>
      <c r="EK237" s="83">
        <v>0</v>
      </c>
      <c r="EL237" s="83">
        <v>0</v>
      </c>
      <c r="EM237" s="83">
        <v>1</v>
      </c>
      <c r="EN237" s="83" t="s">
        <v>497</v>
      </c>
      <c r="EO237" s="83"/>
      <c r="EP237" s="83" t="s">
        <v>436</v>
      </c>
      <c r="EQ237" s="136">
        <v>1</v>
      </c>
      <c r="ER237" s="136">
        <v>1</v>
      </c>
      <c r="ES237" s="136">
        <v>1</v>
      </c>
      <c r="ET237" s="136">
        <v>1</v>
      </c>
      <c r="EU237" s="215" t="s">
        <v>269</v>
      </c>
      <c r="EV237" s="136">
        <v>1</v>
      </c>
      <c r="EW237" s="136">
        <v>1</v>
      </c>
      <c r="EX237" s="136">
        <v>1</v>
      </c>
      <c r="EY237" s="136">
        <v>1</v>
      </c>
      <c r="EZ237" s="136">
        <v>1</v>
      </c>
      <c r="FP237" s="215" t="s">
        <v>592</v>
      </c>
      <c r="FQ237" s="136" t="b">
        <v>1</v>
      </c>
      <c r="FR237" s="136" t="b">
        <v>1</v>
      </c>
      <c r="FS237" s="136" t="b">
        <v>1</v>
      </c>
      <c r="FT237" s="136" t="b">
        <v>1</v>
      </c>
      <c r="FX237" s="215" t="s">
        <v>269</v>
      </c>
    </row>
    <row r="238" spans="1:180" ht="60" customHeight="1" x14ac:dyDescent="0.55000000000000004">
      <c r="A238" s="83" t="s">
        <v>130</v>
      </c>
      <c r="B238" s="83" t="s">
        <v>98</v>
      </c>
      <c r="C238" s="136">
        <v>623959</v>
      </c>
      <c r="D238" s="207" t="s">
        <v>629</v>
      </c>
      <c r="E238" s="208" t="s">
        <v>634</v>
      </c>
      <c r="F238" s="83" t="s">
        <v>108</v>
      </c>
      <c r="G238" s="85">
        <v>26341</v>
      </c>
      <c r="H238" s="83" t="s">
        <v>102</v>
      </c>
      <c r="I238" s="85">
        <v>34633</v>
      </c>
      <c r="J238" s="83" t="s">
        <v>228</v>
      </c>
      <c r="K238" s="216">
        <v>412751416357</v>
      </c>
      <c r="L238" s="83" t="s">
        <v>191</v>
      </c>
      <c r="M238" s="85">
        <v>43642</v>
      </c>
      <c r="N238" s="83">
        <v>-471.66666666666703</v>
      </c>
      <c r="O238" s="83" t="s">
        <v>193</v>
      </c>
      <c r="P238" s="83" t="s">
        <v>181</v>
      </c>
      <c r="Q238" s="208" t="s">
        <v>5980</v>
      </c>
      <c r="R238" s="83" t="s">
        <v>102</v>
      </c>
      <c r="S238" s="83" t="s">
        <v>102</v>
      </c>
      <c r="T238" s="83" t="s">
        <v>131</v>
      </c>
      <c r="U238" s="83" t="s">
        <v>9433</v>
      </c>
      <c r="V238" s="83" t="s">
        <v>104</v>
      </c>
      <c r="W238" s="83" t="s">
        <v>105</v>
      </c>
      <c r="X238" s="86" t="s">
        <v>5980</v>
      </c>
      <c r="Y238" s="87" t="s">
        <v>102</v>
      </c>
      <c r="Z238" s="87" t="s">
        <v>102</v>
      </c>
      <c r="AA238" s="87" t="s">
        <v>131</v>
      </c>
      <c r="AB238" s="87" t="s">
        <v>9433</v>
      </c>
      <c r="AC238" s="87" t="s">
        <v>104</v>
      </c>
      <c r="AD238" s="87" t="s">
        <v>105</v>
      </c>
      <c r="AE238" s="87" t="s">
        <v>106</v>
      </c>
      <c r="AF238" s="86" t="s">
        <v>5980</v>
      </c>
      <c r="AG238" s="87" t="s">
        <v>177</v>
      </c>
      <c r="AH238" s="87" t="s">
        <v>9433</v>
      </c>
      <c r="AI238" s="87" t="s">
        <v>104</v>
      </c>
      <c r="AJ238" s="87" t="s">
        <v>204</v>
      </c>
      <c r="AK238" s="88"/>
      <c r="AL238" s="83" t="s">
        <v>107</v>
      </c>
      <c r="AM238" s="89" t="s">
        <v>454</v>
      </c>
      <c r="AN238" s="90" t="s">
        <v>416</v>
      </c>
      <c r="AO238" s="91" t="s">
        <v>643</v>
      </c>
      <c r="AP238" s="90">
        <v>8.3333333333333002</v>
      </c>
      <c r="AQ238" s="92" t="s">
        <v>102</v>
      </c>
      <c r="AR238" s="93" t="s">
        <v>102</v>
      </c>
      <c r="AS238" s="93" t="s">
        <v>102</v>
      </c>
      <c r="AT238" s="93" t="s">
        <v>102</v>
      </c>
      <c r="AU238" s="210" t="s">
        <v>645</v>
      </c>
      <c r="AV238" s="93" t="s">
        <v>185</v>
      </c>
      <c r="AW238" s="94" t="s">
        <v>102</v>
      </c>
      <c r="AX238" s="93" t="s">
        <v>105</v>
      </c>
      <c r="AY238" s="95" t="s">
        <v>104</v>
      </c>
      <c r="AZ238" s="93" t="s">
        <v>102</v>
      </c>
      <c r="BA238" s="93" t="s">
        <v>102</v>
      </c>
      <c r="BB238" s="93" t="s">
        <v>102</v>
      </c>
      <c r="BC238" s="93" t="s">
        <v>102</v>
      </c>
      <c r="BD238" s="96" t="s">
        <v>102</v>
      </c>
      <c r="BE238" s="90">
        <v>-108.166666666667</v>
      </c>
      <c r="BF238" s="93" t="s">
        <v>102</v>
      </c>
      <c r="BG238" s="93" t="s">
        <v>102</v>
      </c>
      <c r="BH238" s="93" t="s">
        <v>102</v>
      </c>
      <c r="BI238" s="93" t="s">
        <v>102</v>
      </c>
      <c r="BJ238" s="210" t="s">
        <v>643</v>
      </c>
      <c r="BK238" s="93" t="s">
        <v>196</v>
      </c>
      <c r="BL238" s="97" t="s">
        <v>102</v>
      </c>
      <c r="BM238" s="93" t="s">
        <v>105</v>
      </c>
      <c r="BN238" s="93" t="s">
        <v>596</v>
      </c>
      <c r="BO238" s="93" t="s">
        <v>102</v>
      </c>
      <c r="BP238" s="98" t="s">
        <v>102</v>
      </c>
      <c r="BQ238" s="93" t="s">
        <v>102</v>
      </c>
      <c r="BR238" s="93" t="s">
        <v>102</v>
      </c>
      <c r="BS238" s="93" t="s">
        <v>102</v>
      </c>
      <c r="BT238" s="99" t="s">
        <v>591</v>
      </c>
      <c r="BU238" s="100" t="s">
        <v>10939</v>
      </c>
      <c r="BV238" s="101" t="s">
        <v>471</v>
      </c>
      <c r="BW238" s="136"/>
      <c r="BX238" s="103" t="s">
        <v>565</v>
      </c>
      <c r="BY238" s="104" t="s">
        <v>190</v>
      </c>
      <c r="BZ238" s="136"/>
      <c r="CA238" s="83" t="s">
        <v>599</v>
      </c>
      <c r="CB238" s="106" t="s">
        <v>647</v>
      </c>
      <c r="CC238" s="106" t="s">
        <v>7832</v>
      </c>
      <c r="CD238" s="107"/>
      <c r="CE238" s="108" t="s">
        <v>107</v>
      </c>
      <c r="CF238" s="108" t="s">
        <v>107</v>
      </c>
      <c r="CG238" s="109"/>
      <c r="CH238" s="110" t="s">
        <v>107</v>
      </c>
      <c r="CI238" s="111"/>
      <c r="CJ238" s="112">
        <v>6710</v>
      </c>
      <c r="CK238" s="113">
        <v>86</v>
      </c>
      <c r="CL238" s="114" t="s">
        <v>134</v>
      </c>
      <c r="CM238" s="114" t="s">
        <v>108</v>
      </c>
      <c r="CN238" s="114"/>
      <c r="CO238" s="115" t="s">
        <v>102</v>
      </c>
      <c r="CP238" s="115" t="s">
        <v>102</v>
      </c>
      <c r="CQ238" s="115" t="s">
        <v>102</v>
      </c>
      <c r="CR238" s="115" t="s">
        <v>102</v>
      </c>
      <c r="CS238" s="116"/>
      <c r="CT238" s="117" t="s">
        <v>109</v>
      </c>
      <c r="CU238" s="117" t="s">
        <v>109</v>
      </c>
      <c r="CV238" s="83">
        <v>234</v>
      </c>
      <c r="CW238" s="83" t="s">
        <v>108</v>
      </c>
      <c r="CX238" s="83">
        <v>234</v>
      </c>
      <c r="CY238" s="83" t="s">
        <v>108</v>
      </c>
      <c r="CZ238" s="83">
        <v>6562</v>
      </c>
      <c r="DA238" s="83" t="s">
        <v>419</v>
      </c>
      <c r="DB238" s="83" t="s">
        <v>130</v>
      </c>
      <c r="DC238" s="83" t="s">
        <v>499</v>
      </c>
      <c r="DD238" s="83">
        <v>1283</v>
      </c>
      <c r="DE238" s="83" t="s">
        <v>444</v>
      </c>
      <c r="DF238" s="83" t="s">
        <v>130</v>
      </c>
      <c r="DG238" s="83" t="s">
        <v>499</v>
      </c>
      <c r="DH238" s="83"/>
      <c r="DI238" s="83">
        <v>0</v>
      </c>
      <c r="DJ238" s="83">
        <v>1</v>
      </c>
      <c r="DK238" s="83">
        <v>0</v>
      </c>
      <c r="DL238" s="83">
        <v>0</v>
      </c>
      <c r="DM238" s="83">
        <v>0</v>
      </c>
      <c r="DN238" s="83">
        <v>0</v>
      </c>
      <c r="DO238" s="83">
        <v>0</v>
      </c>
      <c r="DP238" s="83">
        <v>0</v>
      </c>
      <c r="DQ238" s="83">
        <v>0</v>
      </c>
      <c r="DR238" s="83">
        <v>0</v>
      </c>
      <c r="DS238" s="83">
        <v>0</v>
      </c>
      <c r="DT238" s="83">
        <v>3</v>
      </c>
      <c r="DU238" s="83">
        <v>3</v>
      </c>
      <c r="DV238" s="83">
        <v>0</v>
      </c>
      <c r="DW238" s="83">
        <v>0</v>
      </c>
      <c r="DX238" s="83">
        <v>3</v>
      </c>
      <c r="DY238" s="85">
        <v>43880</v>
      </c>
      <c r="DZ238" s="83" t="s">
        <v>4285</v>
      </c>
      <c r="EA238" s="83" t="s">
        <v>102</v>
      </c>
      <c r="EB238" s="83" t="s">
        <v>482</v>
      </c>
      <c r="EC238" s="83">
        <v>234</v>
      </c>
      <c r="ED238" s="83" t="s">
        <v>483</v>
      </c>
      <c r="EE238" s="83">
        <v>1</v>
      </c>
      <c r="EF238" s="83">
        <v>0</v>
      </c>
      <c r="EG238" s="83">
        <v>0</v>
      </c>
      <c r="EH238" s="83" t="s">
        <v>109</v>
      </c>
      <c r="EI238" s="83" t="s">
        <v>108</v>
      </c>
      <c r="EJ238" s="83" t="s">
        <v>583</v>
      </c>
      <c r="EK238" s="83">
        <v>0</v>
      </c>
      <c r="EL238" s="83">
        <v>0</v>
      </c>
      <c r="EM238" s="83">
        <v>1</v>
      </c>
      <c r="EN238" s="83" t="s">
        <v>497</v>
      </c>
      <c r="EO238" s="83"/>
      <c r="EP238" s="83" t="s">
        <v>436</v>
      </c>
      <c r="EQ238" s="136">
        <v>1</v>
      </c>
      <c r="ER238" s="136">
        <v>1</v>
      </c>
      <c r="ES238" s="136">
        <v>1</v>
      </c>
      <c r="ET238" s="136">
        <v>1</v>
      </c>
      <c r="EU238" s="215" t="s">
        <v>269</v>
      </c>
      <c r="EV238" s="136">
        <v>1</v>
      </c>
      <c r="EW238" s="136">
        <v>1</v>
      </c>
      <c r="EX238" s="136">
        <v>1</v>
      </c>
      <c r="EY238" s="136">
        <v>1</v>
      </c>
      <c r="EZ238" s="136">
        <v>1</v>
      </c>
      <c r="FP238" s="215" t="s">
        <v>592</v>
      </c>
      <c r="FQ238" s="136" t="b">
        <v>1</v>
      </c>
      <c r="FR238" s="136" t="b">
        <v>1</v>
      </c>
      <c r="FS238" s="136" t="b">
        <v>1</v>
      </c>
      <c r="FT238" s="136" t="b">
        <v>1</v>
      </c>
      <c r="FX238" s="215" t="s">
        <v>269</v>
      </c>
    </row>
    <row r="239" spans="1:180" ht="60" customHeight="1" x14ac:dyDescent="0.55000000000000004">
      <c r="A239" s="83" t="s">
        <v>130</v>
      </c>
      <c r="B239" s="83" t="s">
        <v>98</v>
      </c>
      <c r="C239" s="136">
        <v>594263</v>
      </c>
      <c r="D239" s="207" t="s">
        <v>627</v>
      </c>
      <c r="E239" s="208" t="s">
        <v>630</v>
      </c>
      <c r="F239" s="83" t="s">
        <v>108</v>
      </c>
      <c r="G239" s="85">
        <v>20621</v>
      </c>
      <c r="H239" s="83" t="s">
        <v>102</v>
      </c>
      <c r="I239" s="85">
        <v>39794</v>
      </c>
      <c r="J239" s="83" t="s">
        <v>228</v>
      </c>
      <c r="K239" s="216">
        <v>816097970937</v>
      </c>
      <c r="L239" s="83" t="s">
        <v>191</v>
      </c>
      <c r="M239" s="85">
        <v>43631</v>
      </c>
      <c r="N239" s="83">
        <v>-476.66666666666703</v>
      </c>
      <c r="O239" s="83" t="s">
        <v>180</v>
      </c>
      <c r="P239" s="83" t="s">
        <v>181</v>
      </c>
      <c r="Q239" s="208" t="s">
        <v>5984</v>
      </c>
      <c r="R239" s="83" t="s">
        <v>102</v>
      </c>
      <c r="S239" s="83" t="s">
        <v>102</v>
      </c>
      <c r="T239" s="83" t="s">
        <v>199</v>
      </c>
      <c r="U239" s="83" t="s">
        <v>9434</v>
      </c>
      <c r="V239" s="83" t="s">
        <v>104</v>
      </c>
      <c r="W239" s="83" t="s">
        <v>105</v>
      </c>
      <c r="X239" s="86" t="s">
        <v>5984</v>
      </c>
      <c r="Y239" s="87" t="s">
        <v>102</v>
      </c>
      <c r="Z239" s="87" t="s">
        <v>102</v>
      </c>
      <c r="AA239" s="87" t="s">
        <v>199</v>
      </c>
      <c r="AB239" s="87" t="s">
        <v>9434</v>
      </c>
      <c r="AC239" s="87" t="s">
        <v>104</v>
      </c>
      <c r="AD239" s="87" t="s">
        <v>105</v>
      </c>
      <c r="AE239" s="87" t="s">
        <v>106</v>
      </c>
      <c r="AF239" s="86" t="s">
        <v>5984</v>
      </c>
      <c r="AG239" s="87" t="s">
        <v>489</v>
      </c>
      <c r="AH239" s="87" t="s">
        <v>9435</v>
      </c>
      <c r="AI239" s="87" t="s">
        <v>104</v>
      </c>
      <c r="AJ239" s="87" t="s">
        <v>204</v>
      </c>
      <c r="AK239" s="88"/>
      <c r="AL239" s="83" t="s">
        <v>107</v>
      </c>
      <c r="AM239" s="89" t="s">
        <v>454</v>
      </c>
      <c r="AN239" s="90" t="s">
        <v>416</v>
      </c>
      <c r="AO239" s="91" t="s">
        <v>641</v>
      </c>
      <c r="AP239" s="90">
        <v>8.3333333333333002</v>
      </c>
      <c r="AQ239" s="92" t="s">
        <v>211</v>
      </c>
      <c r="AR239" s="93" t="s">
        <v>102</v>
      </c>
      <c r="AS239" s="93" t="s">
        <v>102</v>
      </c>
      <c r="AT239" s="93" t="s">
        <v>102</v>
      </c>
      <c r="AU239" s="210" t="s">
        <v>641</v>
      </c>
      <c r="AV239" s="93" t="s">
        <v>192</v>
      </c>
      <c r="AW239" s="94" t="s">
        <v>102</v>
      </c>
      <c r="AX239" s="93" t="s">
        <v>105</v>
      </c>
      <c r="AY239" s="95" t="s">
        <v>188</v>
      </c>
      <c r="AZ239" s="93" t="s">
        <v>102</v>
      </c>
      <c r="BA239" s="93" t="s">
        <v>9436</v>
      </c>
      <c r="BB239" s="93" t="s">
        <v>102</v>
      </c>
      <c r="BC239" s="93" t="s">
        <v>102</v>
      </c>
      <c r="BD239" s="96" t="s">
        <v>102</v>
      </c>
      <c r="BE239" s="90">
        <v>-108.666666666667</v>
      </c>
      <c r="BF239" s="93" t="s">
        <v>211</v>
      </c>
      <c r="BG239" s="93" t="s">
        <v>102</v>
      </c>
      <c r="BH239" s="93" t="s">
        <v>102</v>
      </c>
      <c r="BI239" s="93" t="s">
        <v>102</v>
      </c>
      <c r="BJ239" s="210" t="s">
        <v>646</v>
      </c>
      <c r="BK239" s="93" t="s">
        <v>182</v>
      </c>
      <c r="BL239" s="97" t="s">
        <v>102</v>
      </c>
      <c r="BM239" s="93" t="s">
        <v>105</v>
      </c>
      <c r="BN239" s="93" t="s">
        <v>104</v>
      </c>
      <c r="BO239" s="93" t="s">
        <v>102</v>
      </c>
      <c r="BP239" s="98">
        <v>20180285</v>
      </c>
      <c r="BQ239" s="93" t="s">
        <v>102</v>
      </c>
      <c r="BR239" s="93" t="s">
        <v>102</v>
      </c>
      <c r="BS239" s="93" t="s">
        <v>102</v>
      </c>
      <c r="BT239" s="99" t="s">
        <v>591</v>
      </c>
      <c r="BU239" s="100" t="s">
        <v>10940</v>
      </c>
      <c r="BV239" s="101" t="s">
        <v>471</v>
      </c>
      <c r="BW239" s="136"/>
      <c r="BX239" s="103" t="s">
        <v>565</v>
      </c>
      <c r="BY239" s="104" t="s">
        <v>190</v>
      </c>
      <c r="BZ239" s="136"/>
      <c r="CA239" s="83" t="s">
        <v>599</v>
      </c>
      <c r="CB239" s="106" t="s">
        <v>647</v>
      </c>
      <c r="CC239" s="106" t="s">
        <v>7844</v>
      </c>
      <c r="CD239" s="107"/>
      <c r="CE239" s="108" t="s">
        <v>107</v>
      </c>
      <c r="CF239" s="108" t="s">
        <v>107</v>
      </c>
      <c r="CG239" s="109"/>
      <c r="CH239" s="110" t="s">
        <v>107</v>
      </c>
      <c r="CI239" s="111"/>
      <c r="CJ239" s="112">
        <v>6710</v>
      </c>
      <c r="CK239" s="113">
        <v>86</v>
      </c>
      <c r="CL239" s="114" t="s">
        <v>134</v>
      </c>
      <c r="CM239" s="114" t="s">
        <v>108</v>
      </c>
      <c r="CN239" s="114"/>
      <c r="CO239" s="115" t="s">
        <v>102</v>
      </c>
      <c r="CP239" s="115" t="s">
        <v>102</v>
      </c>
      <c r="CQ239" s="115" t="s">
        <v>102</v>
      </c>
      <c r="CR239" s="115" t="s">
        <v>102</v>
      </c>
      <c r="CS239" s="116"/>
      <c r="CT239" s="117" t="s">
        <v>109</v>
      </c>
      <c r="CU239" s="117" t="s">
        <v>109</v>
      </c>
      <c r="CV239" s="83">
        <v>235</v>
      </c>
      <c r="CW239" s="83" t="s">
        <v>108</v>
      </c>
      <c r="CX239" s="83">
        <v>235</v>
      </c>
      <c r="CY239" s="83" t="s">
        <v>108</v>
      </c>
      <c r="CZ239" s="83">
        <v>6563</v>
      </c>
      <c r="DA239" s="83" t="s">
        <v>419</v>
      </c>
      <c r="DB239" s="83" t="s">
        <v>130</v>
      </c>
      <c r="DC239" s="83" t="s">
        <v>499</v>
      </c>
      <c r="DD239" s="83">
        <v>1284</v>
      </c>
      <c r="DE239" s="83" t="s">
        <v>444</v>
      </c>
      <c r="DF239" s="83" t="s">
        <v>130</v>
      </c>
      <c r="DG239" s="83" t="s">
        <v>499</v>
      </c>
      <c r="DH239" s="83"/>
      <c r="DI239" s="83">
        <v>0</v>
      </c>
      <c r="DJ239" s="83">
        <v>1</v>
      </c>
      <c r="DK239" s="83">
        <v>0</v>
      </c>
      <c r="DL239" s="83">
        <v>0</v>
      </c>
      <c r="DM239" s="83">
        <v>0</v>
      </c>
      <c r="DN239" s="83">
        <v>0</v>
      </c>
      <c r="DO239" s="83">
        <v>0</v>
      </c>
      <c r="DP239" s="83">
        <v>0</v>
      </c>
      <c r="DQ239" s="83">
        <v>0</v>
      </c>
      <c r="DR239" s="83">
        <v>0</v>
      </c>
      <c r="DS239" s="83">
        <v>0</v>
      </c>
      <c r="DT239" s="83">
        <v>3</v>
      </c>
      <c r="DU239" s="83">
        <v>3</v>
      </c>
      <c r="DV239" s="83">
        <v>0</v>
      </c>
      <c r="DW239" s="83">
        <v>0</v>
      </c>
      <c r="DX239" s="83">
        <v>3</v>
      </c>
      <c r="DY239" s="85">
        <v>43881</v>
      </c>
      <c r="DZ239" s="83" t="s">
        <v>4286</v>
      </c>
      <c r="EA239" s="83" t="s">
        <v>102</v>
      </c>
      <c r="EB239" s="83" t="s">
        <v>482</v>
      </c>
      <c r="EC239" s="83">
        <v>235</v>
      </c>
      <c r="ED239" s="83" t="s">
        <v>483</v>
      </c>
      <c r="EE239" s="83">
        <v>1</v>
      </c>
      <c r="EF239" s="83">
        <v>0</v>
      </c>
      <c r="EG239" s="83">
        <v>0</v>
      </c>
      <c r="EH239" s="83" t="s">
        <v>109</v>
      </c>
      <c r="EI239" s="83" t="s">
        <v>108</v>
      </c>
      <c r="EJ239" s="83" t="s">
        <v>583</v>
      </c>
      <c r="EK239" s="83">
        <v>0</v>
      </c>
      <c r="EL239" s="83">
        <v>0</v>
      </c>
      <c r="EM239" s="83">
        <v>1</v>
      </c>
      <c r="EN239" s="83" t="s">
        <v>497</v>
      </c>
      <c r="EO239" s="83"/>
      <c r="EP239" s="83" t="s">
        <v>436</v>
      </c>
      <c r="EQ239" s="136">
        <v>1</v>
      </c>
      <c r="ER239" s="136">
        <v>1</v>
      </c>
      <c r="ES239" s="136">
        <v>1</v>
      </c>
      <c r="ET239" s="136">
        <v>1</v>
      </c>
      <c r="EU239" s="215" t="s">
        <v>269</v>
      </c>
      <c r="EV239" s="136">
        <v>1</v>
      </c>
      <c r="EW239" s="136">
        <v>1</v>
      </c>
      <c r="EX239" s="136">
        <v>1</v>
      </c>
      <c r="EY239" s="136">
        <v>1</v>
      </c>
      <c r="EZ239" s="136">
        <v>1</v>
      </c>
      <c r="FP239" s="215" t="s">
        <v>592</v>
      </c>
      <c r="FQ239" s="136" t="b">
        <v>1</v>
      </c>
      <c r="FR239" s="136" t="b">
        <v>1</v>
      </c>
      <c r="FS239" s="136" t="b">
        <v>1</v>
      </c>
      <c r="FT239" s="136" t="b">
        <v>1</v>
      </c>
      <c r="FX239" s="215" t="s">
        <v>269</v>
      </c>
    </row>
    <row r="240" spans="1:180" ht="60" customHeight="1" x14ac:dyDescent="0.55000000000000004">
      <c r="A240" s="83" t="s">
        <v>130</v>
      </c>
      <c r="B240" s="83" t="s">
        <v>98</v>
      </c>
      <c r="C240" s="136">
        <v>714280</v>
      </c>
      <c r="D240" s="207" t="s">
        <v>628</v>
      </c>
      <c r="E240" s="208" t="s">
        <v>633</v>
      </c>
      <c r="F240" s="83" t="s">
        <v>108</v>
      </c>
      <c r="G240" s="85">
        <v>22744</v>
      </c>
      <c r="H240" s="83" t="s">
        <v>102</v>
      </c>
      <c r="I240" s="85">
        <v>39772</v>
      </c>
      <c r="J240" s="83" t="s">
        <v>228</v>
      </c>
      <c r="K240" s="216">
        <v>784748797377</v>
      </c>
      <c r="L240" s="83" t="s">
        <v>191</v>
      </c>
      <c r="M240" s="85">
        <v>43619</v>
      </c>
      <c r="N240" s="83">
        <v>-481.66666666666703</v>
      </c>
      <c r="O240" s="83" t="s">
        <v>193</v>
      </c>
      <c r="P240" s="83" t="s">
        <v>181</v>
      </c>
      <c r="Q240" s="208" t="s">
        <v>5988</v>
      </c>
      <c r="R240" s="83" t="s">
        <v>102</v>
      </c>
      <c r="S240" s="83" t="s">
        <v>102</v>
      </c>
      <c r="T240" s="83" t="s">
        <v>133</v>
      </c>
      <c r="U240" s="83" t="s">
        <v>9437</v>
      </c>
      <c r="V240" s="83" t="s">
        <v>111</v>
      </c>
      <c r="W240" s="83" t="s">
        <v>105</v>
      </c>
      <c r="X240" s="86" t="s">
        <v>5988</v>
      </c>
      <c r="Y240" s="87" t="s">
        <v>102</v>
      </c>
      <c r="Z240" s="87" t="s">
        <v>102</v>
      </c>
      <c r="AA240" s="87" t="s">
        <v>133</v>
      </c>
      <c r="AB240" s="87" t="s">
        <v>9437</v>
      </c>
      <c r="AC240" s="87" t="s">
        <v>111</v>
      </c>
      <c r="AD240" s="87" t="s">
        <v>105</v>
      </c>
      <c r="AE240" s="87" t="s">
        <v>106</v>
      </c>
      <c r="AF240" s="86" t="s">
        <v>5988</v>
      </c>
      <c r="AG240" s="87" t="s">
        <v>486</v>
      </c>
      <c r="AH240" s="87" t="s">
        <v>9437</v>
      </c>
      <c r="AI240" s="87" t="s">
        <v>111</v>
      </c>
      <c r="AJ240" s="87" t="s">
        <v>204</v>
      </c>
      <c r="AK240" s="88"/>
      <c r="AL240" s="83" t="s">
        <v>107</v>
      </c>
      <c r="AM240" s="89" t="s">
        <v>454</v>
      </c>
      <c r="AN240" s="90" t="s">
        <v>416</v>
      </c>
      <c r="AO240" s="91" t="s">
        <v>642</v>
      </c>
      <c r="AP240" s="90">
        <v>8.3333333333333002</v>
      </c>
      <c r="AQ240" s="92" t="s">
        <v>102</v>
      </c>
      <c r="AR240" s="93" t="s">
        <v>102</v>
      </c>
      <c r="AS240" s="93" t="s">
        <v>102</v>
      </c>
      <c r="AT240" s="93" t="s">
        <v>102</v>
      </c>
      <c r="AU240" s="210" t="s">
        <v>644</v>
      </c>
      <c r="AV240" s="93" t="s">
        <v>185</v>
      </c>
      <c r="AW240" s="94" t="s">
        <v>102</v>
      </c>
      <c r="AX240" s="93" t="s">
        <v>183</v>
      </c>
      <c r="AY240" s="95" t="s">
        <v>111</v>
      </c>
      <c r="AZ240" s="93" t="s">
        <v>102</v>
      </c>
      <c r="BA240" s="93" t="s">
        <v>102</v>
      </c>
      <c r="BB240" s="93" t="s">
        <v>102</v>
      </c>
      <c r="BC240" s="93" t="s">
        <v>102</v>
      </c>
      <c r="BD240" s="96" t="s">
        <v>102</v>
      </c>
      <c r="BE240" s="90">
        <v>-109.166666666667</v>
      </c>
      <c r="BF240" s="93" t="s">
        <v>102</v>
      </c>
      <c r="BG240" s="93" t="s">
        <v>102</v>
      </c>
      <c r="BH240" s="93" t="s">
        <v>102</v>
      </c>
      <c r="BI240" s="93" t="s">
        <v>102</v>
      </c>
      <c r="BJ240" s="210" t="s">
        <v>642</v>
      </c>
      <c r="BK240" s="93" t="s">
        <v>192</v>
      </c>
      <c r="BL240" s="97" t="s">
        <v>102</v>
      </c>
      <c r="BM240" s="93" t="s">
        <v>183</v>
      </c>
      <c r="BN240" s="93" t="s">
        <v>106</v>
      </c>
      <c r="BO240" s="93" t="s">
        <v>102</v>
      </c>
      <c r="BP240" s="98" t="s">
        <v>102</v>
      </c>
      <c r="BQ240" s="93" t="s">
        <v>102</v>
      </c>
      <c r="BR240" s="93" t="s">
        <v>102</v>
      </c>
      <c r="BS240" s="93" t="s">
        <v>102</v>
      </c>
      <c r="BT240" s="99" t="s">
        <v>591</v>
      </c>
      <c r="BU240" s="100" t="s">
        <v>10941</v>
      </c>
      <c r="BV240" s="101" t="s">
        <v>471</v>
      </c>
      <c r="BW240" s="136"/>
      <c r="BX240" s="103" t="s">
        <v>565</v>
      </c>
      <c r="BY240" s="104" t="s">
        <v>190</v>
      </c>
      <c r="BZ240" s="136"/>
      <c r="CA240" s="83" t="s">
        <v>599</v>
      </c>
      <c r="CB240" s="106" t="s">
        <v>647</v>
      </c>
      <c r="CC240" s="106" t="s">
        <v>7856</v>
      </c>
      <c r="CD240" s="107"/>
      <c r="CE240" s="108" t="s">
        <v>107</v>
      </c>
      <c r="CF240" s="108" t="s">
        <v>107</v>
      </c>
      <c r="CG240" s="109"/>
      <c r="CH240" s="110" t="s">
        <v>107</v>
      </c>
      <c r="CI240" s="111"/>
      <c r="CJ240" s="112">
        <v>6710</v>
      </c>
      <c r="CK240" s="113">
        <v>86</v>
      </c>
      <c r="CL240" s="114" t="s">
        <v>134</v>
      </c>
      <c r="CM240" s="114" t="s">
        <v>108</v>
      </c>
      <c r="CN240" s="114"/>
      <c r="CO240" s="115" t="s">
        <v>102</v>
      </c>
      <c r="CP240" s="115" t="s">
        <v>102</v>
      </c>
      <c r="CQ240" s="115" t="s">
        <v>102</v>
      </c>
      <c r="CR240" s="115" t="s">
        <v>102</v>
      </c>
      <c r="CS240" s="116"/>
      <c r="CT240" s="117" t="s">
        <v>109</v>
      </c>
      <c r="CU240" s="117" t="s">
        <v>109</v>
      </c>
      <c r="CV240" s="83">
        <v>236</v>
      </c>
      <c r="CW240" s="83" t="s">
        <v>108</v>
      </c>
      <c r="CX240" s="83">
        <v>236</v>
      </c>
      <c r="CY240" s="83" t="s">
        <v>108</v>
      </c>
      <c r="CZ240" s="83">
        <v>6564</v>
      </c>
      <c r="DA240" s="83" t="s">
        <v>419</v>
      </c>
      <c r="DB240" s="83" t="s">
        <v>130</v>
      </c>
      <c r="DC240" s="83" t="s">
        <v>499</v>
      </c>
      <c r="DD240" s="83">
        <v>1285</v>
      </c>
      <c r="DE240" s="83" t="s">
        <v>444</v>
      </c>
      <c r="DF240" s="83" t="s">
        <v>130</v>
      </c>
      <c r="DG240" s="83" t="s">
        <v>499</v>
      </c>
      <c r="DH240" s="83"/>
      <c r="DI240" s="83">
        <v>0</v>
      </c>
      <c r="DJ240" s="83">
        <v>1</v>
      </c>
      <c r="DK240" s="83">
        <v>0</v>
      </c>
      <c r="DL240" s="83">
        <v>0</v>
      </c>
      <c r="DM240" s="83">
        <v>0</v>
      </c>
      <c r="DN240" s="83">
        <v>0</v>
      </c>
      <c r="DO240" s="83">
        <v>0</v>
      </c>
      <c r="DP240" s="83">
        <v>0</v>
      </c>
      <c r="DQ240" s="83">
        <v>0</v>
      </c>
      <c r="DR240" s="83">
        <v>0</v>
      </c>
      <c r="DS240" s="83">
        <v>0</v>
      </c>
      <c r="DT240" s="83">
        <v>3</v>
      </c>
      <c r="DU240" s="83">
        <v>3</v>
      </c>
      <c r="DV240" s="83">
        <v>0</v>
      </c>
      <c r="DW240" s="83">
        <v>0</v>
      </c>
      <c r="DX240" s="83">
        <v>3</v>
      </c>
      <c r="DY240" s="85">
        <v>43882</v>
      </c>
      <c r="DZ240" s="83" t="s">
        <v>4287</v>
      </c>
      <c r="EA240" s="83" t="s">
        <v>102</v>
      </c>
      <c r="EB240" s="83" t="s">
        <v>482</v>
      </c>
      <c r="EC240" s="83">
        <v>236</v>
      </c>
      <c r="ED240" s="83" t="s">
        <v>483</v>
      </c>
      <c r="EE240" s="83">
        <v>1</v>
      </c>
      <c r="EF240" s="83">
        <v>0</v>
      </c>
      <c r="EG240" s="83">
        <v>0</v>
      </c>
      <c r="EH240" s="83" t="s">
        <v>109</v>
      </c>
      <c r="EI240" s="83" t="s">
        <v>108</v>
      </c>
      <c r="EJ240" s="83" t="s">
        <v>583</v>
      </c>
      <c r="EK240" s="83">
        <v>0</v>
      </c>
      <c r="EL240" s="83">
        <v>0</v>
      </c>
      <c r="EM240" s="83">
        <v>1</v>
      </c>
      <c r="EN240" s="83" t="s">
        <v>497</v>
      </c>
      <c r="EO240" s="83"/>
      <c r="EP240" s="83" t="s">
        <v>436</v>
      </c>
      <c r="EQ240" s="136">
        <v>1</v>
      </c>
      <c r="ER240" s="136">
        <v>1</v>
      </c>
      <c r="ES240" s="136">
        <v>1</v>
      </c>
      <c r="ET240" s="136">
        <v>1</v>
      </c>
      <c r="EU240" s="215" t="s">
        <v>269</v>
      </c>
      <c r="EV240" s="136">
        <v>1</v>
      </c>
      <c r="EW240" s="136">
        <v>1</v>
      </c>
      <c r="EX240" s="136">
        <v>1</v>
      </c>
      <c r="EY240" s="136">
        <v>1</v>
      </c>
      <c r="EZ240" s="136">
        <v>1</v>
      </c>
      <c r="FP240" s="215" t="s">
        <v>592</v>
      </c>
      <c r="FQ240" s="136" t="b">
        <v>1</v>
      </c>
      <c r="FR240" s="136" t="b">
        <v>1</v>
      </c>
      <c r="FS240" s="136" t="b">
        <v>1</v>
      </c>
      <c r="FT240" s="136" t="b">
        <v>1</v>
      </c>
      <c r="FX240" s="215" t="s">
        <v>269</v>
      </c>
    </row>
    <row r="241" spans="1:180" ht="60" customHeight="1" x14ac:dyDescent="0.55000000000000004">
      <c r="A241" s="83" t="s">
        <v>130</v>
      </c>
      <c r="B241" s="83" t="s">
        <v>98</v>
      </c>
      <c r="C241" s="136">
        <v>633550</v>
      </c>
      <c r="D241" s="207" t="s">
        <v>629</v>
      </c>
      <c r="E241" s="208" t="s">
        <v>634</v>
      </c>
      <c r="F241" s="83" t="s">
        <v>108</v>
      </c>
      <c r="G241" s="85">
        <v>26341</v>
      </c>
      <c r="H241" s="83" t="s">
        <v>102</v>
      </c>
      <c r="I241" s="85">
        <v>34633</v>
      </c>
      <c r="J241" s="83" t="s">
        <v>228</v>
      </c>
      <c r="K241" s="216">
        <v>794857045478</v>
      </c>
      <c r="L241" s="83" t="s">
        <v>191</v>
      </c>
      <c r="M241" s="85">
        <v>43642</v>
      </c>
      <c r="N241" s="83">
        <v>-486.66666666666703</v>
      </c>
      <c r="O241" s="83" t="s">
        <v>193</v>
      </c>
      <c r="P241" s="83" t="s">
        <v>181</v>
      </c>
      <c r="Q241" s="208" t="s">
        <v>5992</v>
      </c>
      <c r="R241" s="83" t="s">
        <v>102</v>
      </c>
      <c r="S241" s="83" t="s">
        <v>102</v>
      </c>
      <c r="T241" s="83" t="s">
        <v>131</v>
      </c>
      <c r="U241" s="83" t="s">
        <v>9438</v>
      </c>
      <c r="V241" s="83" t="s">
        <v>104</v>
      </c>
      <c r="W241" s="83" t="s">
        <v>105</v>
      </c>
      <c r="X241" s="86" t="s">
        <v>5992</v>
      </c>
      <c r="Y241" s="87" t="s">
        <v>102</v>
      </c>
      <c r="Z241" s="87" t="s">
        <v>102</v>
      </c>
      <c r="AA241" s="87" t="s">
        <v>131</v>
      </c>
      <c r="AB241" s="87" t="s">
        <v>9438</v>
      </c>
      <c r="AC241" s="87" t="s">
        <v>104</v>
      </c>
      <c r="AD241" s="87" t="s">
        <v>105</v>
      </c>
      <c r="AE241" s="87" t="s">
        <v>106</v>
      </c>
      <c r="AF241" s="86" t="s">
        <v>5992</v>
      </c>
      <c r="AG241" s="87" t="s">
        <v>177</v>
      </c>
      <c r="AH241" s="87" t="s">
        <v>9438</v>
      </c>
      <c r="AI241" s="87" t="s">
        <v>104</v>
      </c>
      <c r="AJ241" s="87" t="s">
        <v>204</v>
      </c>
      <c r="AK241" s="88"/>
      <c r="AL241" s="83" t="s">
        <v>107</v>
      </c>
      <c r="AM241" s="89" t="s">
        <v>454</v>
      </c>
      <c r="AN241" s="90" t="s">
        <v>416</v>
      </c>
      <c r="AO241" s="91" t="s">
        <v>643</v>
      </c>
      <c r="AP241" s="90">
        <v>8.3333333333333002</v>
      </c>
      <c r="AQ241" s="92" t="s">
        <v>102</v>
      </c>
      <c r="AR241" s="93" t="s">
        <v>102</v>
      </c>
      <c r="AS241" s="93" t="s">
        <v>102</v>
      </c>
      <c r="AT241" s="93" t="s">
        <v>102</v>
      </c>
      <c r="AU241" s="210" t="s">
        <v>645</v>
      </c>
      <c r="AV241" s="93" t="s">
        <v>185</v>
      </c>
      <c r="AW241" s="94" t="s">
        <v>102</v>
      </c>
      <c r="AX241" s="93" t="s">
        <v>105</v>
      </c>
      <c r="AY241" s="95" t="s">
        <v>104</v>
      </c>
      <c r="AZ241" s="93" t="s">
        <v>102</v>
      </c>
      <c r="BA241" s="93" t="s">
        <v>102</v>
      </c>
      <c r="BB241" s="93" t="s">
        <v>102</v>
      </c>
      <c r="BC241" s="93" t="s">
        <v>102</v>
      </c>
      <c r="BD241" s="96" t="s">
        <v>102</v>
      </c>
      <c r="BE241" s="90">
        <v>-109.666666666667</v>
      </c>
      <c r="BF241" s="93" t="s">
        <v>102</v>
      </c>
      <c r="BG241" s="93" t="s">
        <v>102</v>
      </c>
      <c r="BH241" s="93" t="s">
        <v>102</v>
      </c>
      <c r="BI241" s="93" t="s">
        <v>102</v>
      </c>
      <c r="BJ241" s="210" t="s">
        <v>643</v>
      </c>
      <c r="BK241" s="93" t="s">
        <v>196</v>
      </c>
      <c r="BL241" s="97" t="s">
        <v>102</v>
      </c>
      <c r="BM241" s="93" t="s">
        <v>105</v>
      </c>
      <c r="BN241" s="93" t="s">
        <v>596</v>
      </c>
      <c r="BO241" s="93" t="s">
        <v>102</v>
      </c>
      <c r="BP241" s="98" t="s">
        <v>102</v>
      </c>
      <c r="BQ241" s="93" t="s">
        <v>102</v>
      </c>
      <c r="BR241" s="93" t="s">
        <v>102</v>
      </c>
      <c r="BS241" s="93" t="s">
        <v>102</v>
      </c>
      <c r="BT241" s="99" t="s">
        <v>591</v>
      </c>
      <c r="BU241" s="100" t="s">
        <v>10942</v>
      </c>
      <c r="BV241" s="101" t="s">
        <v>471</v>
      </c>
      <c r="BW241" s="136"/>
      <c r="BX241" s="103" t="s">
        <v>565</v>
      </c>
      <c r="BY241" s="104" t="s">
        <v>190</v>
      </c>
      <c r="BZ241" s="136"/>
      <c r="CA241" s="83" t="s">
        <v>599</v>
      </c>
      <c r="CB241" s="106" t="s">
        <v>647</v>
      </c>
      <c r="CC241" s="106" t="s">
        <v>7868</v>
      </c>
      <c r="CD241" s="107"/>
      <c r="CE241" s="108" t="s">
        <v>107</v>
      </c>
      <c r="CF241" s="108" t="s">
        <v>107</v>
      </c>
      <c r="CG241" s="109"/>
      <c r="CH241" s="110" t="s">
        <v>107</v>
      </c>
      <c r="CI241" s="111"/>
      <c r="CJ241" s="112">
        <v>6710</v>
      </c>
      <c r="CK241" s="113">
        <v>86</v>
      </c>
      <c r="CL241" s="114" t="s">
        <v>134</v>
      </c>
      <c r="CM241" s="114" t="s">
        <v>108</v>
      </c>
      <c r="CN241" s="114"/>
      <c r="CO241" s="115" t="s">
        <v>102</v>
      </c>
      <c r="CP241" s="115" t="s">
        <v>102</v>
      </c>
      <c r="CQ241" s="115" t="s">
        <v>102</v>
      </c>
      <c r="CR241" s="115" t="s">
        <v>102</v>
      </c>
      <c r="CS241" s="116"/>
      <c r="CT241" s="117" t="s">
        <v>109</v>
      </c>
      <c r="CU241" s="117" t="s">
        <v>109</v>
      </c>
      <c r="CV241" s="83">
        <v>237</v>
      </c>
      <c r="CW241" s="83" t="s">
        <v>108</v>
      </c>
      <c r="CX241" s="83">
        <v>237</v>
      </c>
      <c r="CY241" s="83" t="s">
        <v>108</v>
      </c>
      <c r="CZ241" s="83">
        <v>6565</v>
      </c>
      <c r="DA241" s="83" t="s">
        <v>419</v>
      </c>
      <c r="DB241" s="83" t="s">
        <v>130</v>
      </c>
      <c r="DC241" s="83" t="s">
        <v>499</v>
      </c>
      <c r="DD241" s="83">
        <v>1286</v>
      </c>
      <c r="DE241" s="83" t="s">
        <v>444</v>
      </c>
      <c r="DF241" s="83" t="s">
        <v>130</v>
      </c>
      <c r="DG241" s="83" t="s">
        <v>499</v>
      </c>
      <c r="DH241" s="83"/>
      <c r="DI241" s="83">
        <v>0</v>
      </c>
      <c r="DJ241" s="83">
        <v>1</v>
      </c>
      <c r="DK241" s="83">
        <v>0</v>
      </c>
      <c r="DL241" s="83">
        <v>0</v>
      </c>
      <c r="DM241" s="83">
        <v>0</v>
      </c>
      <c r="DN241" s="83">
        <v>0</v>
      </c>
      <c r="DO241" s="83">
        <v>0</v>
      </c>
      <c r="DP241" s="83">
        <v>0</v>
      </c>
      <c r="DQ241" s="83">
        <v>0</v>
      </c>
      <c r="DR241" s="83">
        <v>0</v>
      </c>
      <c r="DS241" s="83">
        <v>0</v>
      </c>
      <c r="DT241" s="83">
        <v>3</v>
      </c>
      <c r="DU241" s="83">
        <v>3</v>
      </c>
      <c r="DV241" s="83">
        <v>0</v>
      </c>
      <c r="DW241" s="83">
        <v>0</v>
      </c>
      <c r="DX241" s="83">
        <v>3</v>
      </c>
      <c r="DY241" s="85">
        <v>43883</v>
      </c>
      <c r="DZ241" s="83" t="s">
        <v>4288</v>
      </c>
      <c r="EA241" s="83" t="s">
        <v>102</v>
      </c>
      <c r="EB241" s="83" t="s">
        <v>482</v>
      </c>
      <c r="EC241" s="83">
        <v>237</v>
      </c>
      <c r="ED241" s="83" t="s">
        <v>483</v>
      </c>
      <c r="EE241" s="83">
        <v>1</v>
      </c>
      <c r="EF241" s="83">
        <v>0</v>
      </c>
      <c r="EG241" s="83">
        <v>0</v>
      </c>
      <c r="EH241" s="83" t="s">
        <v>109</v>
      </c>
      <c r="EI241" s="83" t="s">
        <v>108</v>
      </c>
      <c r="EJ241" s="83" t="s">
        <v>583</v>
      </c>
      <c r="EK241" s="83">
        <v>0</v>
      </c>
      <c r="EL241" s="83">
        <v>0</v>
      </c>
      <c r="EM241" s="83">
        <v>1</v>
      </c>
      <c r="EN241" s="83" t="s">
        <v>497</v>
      </c>
      <c r="EO241" s="83"/>
      <c r="EP241" s="83" t="s">
        <v>436</v>
      </c>
      <c r="EQ241" s="136">
        <v>1</v>
      </c>
      <c r="ER241" s="136">
        <v>1</v>
      </c>
      <c r="ES241" s="136">
        <v>1</v>
      </c>
      <c r="ET241" s="136">
        <v>1</v>
      </c>
      <c r="EU241" s="215" t="s">
        <v>269</v>
      </c>
      <c r="EV241" s="136">
        <v>1</v>
      </c>
      <c r="EW241" s="136">
        <v>1</v>
      </c>
      <c r="EX241" s="136">
        <v>1</v>
      </c>
      <c r="EY241" s="136">
        <v>1</v>
      </c>
      <c r="EZ241" s="136">
        <v>1</v>
      </c>
      <c r="FP241" s="215" t="s">
        <v>592</v>
      </c>
      <c r="FQ241" s="136" t="b">
        <v>1</v>
      </c>
      <c r="FR241" s="136" t="b">
        <v>1</v>
      </c>
      <c r="FS241" s="136" t="b">
        <v>1</v>
      </c>
      <c r="FT241" s="136" t="b">
        <v>1</v>
      </c>
      <c r="FX241" s="215" t="s">
        <v>269</v>
      </c>
    </row>
    <row r="242" spans="1:180" ht="60" customHeight="1" x14ac:dyDescent="0.55000000000000004">
      <c r="A242" s="83" t="s">
        <v>130</v>
      </c>
      <c r="B242" s="83" t="s">
        <v>98</v>
      </c>
      <c r="C242" s="136">
        <v>667592</v>
      </c>
      <c r="D242" s="207" t="s">
        <v>627</v>
      </c>
      <c r="E242" s="208" t="s">
        <v>630</v>
      </c>
      <c r="F242" s="83" t="s">
        <v>108</v>
      </c>
      <c r="G242" s="85">
        <v>20621</v>
      </c>
      <c r="H242" s="83" t="s">
        <v>102</v>
      </c>
      <c r="I242" s="85">
        <v>39794</v>
      </c>
      <c r="J242" s="83" t="s">
        <v>228</v>
      </c>
      <c r="K242" s="216">
        <v>844276527045</v>
      </c>
      <c r="L242" s="83" t="s">
        <v>191</v>
      </c>
      <c r="M242" s="85">
        <v>43631</v>
      </c>
      <c r="N242" s="83">
        <v>-491.66666666666703</v>
      </c>
      <c r="O242" s="83" t="s">
        <v>180</v>
      </c>
      <c r="P242" s="83" t="s">
        <v>181</v>
      </c>
      <c r="Q242" s="208" t="s">
        <v>5996</v>
      </c>
      <c r="R242" s="83" t="s">
        <v>102</v>
      </c>
      <c r="S242" s="83" t="s">
        <v>102</v>
      </c>
      <c r="T242" s="83" t="s">
        <v>199</v>
      </c>
      <c r="U242" s="83" t="s">
        <v>9439</v>
      </c>
      <c r="V242" s="83" t="s">
        <v>104</v>
      </c>
      <c r="W242" s="83" t="s">
        <v>105</v>
      </c>
      <c r="X242" s="86" t="s">
        <v>5996</v>
      </c>
      <c r="Y242" s="87" t="s">
        <v>102</v>
      </c>
      <c r="Z242" s="87" t="s">
        <v>102</v>
      </c>
      <c r="AA242" s="87" t="s">
        <v>199</v>
      </c>
      <c r="AB242" s="87" t="s">
        <v>9439</v>
      </c>
      <c r="AC242" s="87" t="s">
        <v>104</v>
      </c>
      <c r="AD242" s="87" t="s">
        <v>105</v>
      </c>
      <c r="AE242" s="87" t="s">
        <v>106</v>
      </c>
      <c r="AF242" s="86" t="s">
        <v>5996</v>
      </c>
      <c r="AG242" s="87" t="s">
        <v>489</v>
      </c>
      <c r="AH242" s="87" t="s">
        <v>9440</v>
      </c>
      <c r="AI242" s="87" t="s">
        <v>104</v>
      </c>
      <c r="AJ242" s="87" t="s">
        <v>204</v>
      </c>
      <c r="AK242" s="88"/>
      <c r="AL242" s="83" t="s">
        <v>107</v>
      </c>
      <c r="AM242" s="89" t="s">
        <v>454</v>
      </c>
      <c r="AN242" s="90" t="s">
        <v>416</v>
      </c>
      <c r="AO242" s="91" t="s">
        <v>641</v>
      </c>
      <c r="AP242" s="90">
        <v>8.3333333333333002</v>
      </c>
      <c r="AQ242" s="92" t="s">
        <v>211</v>
      </c>
      <c r="AR242" s="93" t="s">
        <v>102</v>
      </c>
      <c r="AS242" s="93" t="s">
        <v>102</v>
      </c>
      <c r="AT242" s="93" t="s">
        <v>102</v>
      </c>
      <c r="AU242" s="210" t="s">
        <v>641</v>
      </c>
      <c r="AV242" s="93" t="s">
        <v>192</v>
      </c>
      <c r="AW242" s="94" t="s">
        <v>102</v>
      </c>
      <c r="AX242" s="93" t="s">
        <v>105</v>
      </c>
      <c r="AY242" s="95" t="s">
        <v>188</v>
      </c>
      <c r="AZ242" s="93" t="s">
        <v>102</v>
      </c>
      <c r="BA242" s="93" t="s">
        <v>9441</v>
      </c>
      <c r="BB242" s="93" t="s">
        <v>102</v>
      </c>
      <c r="BC242" s="93" t="s">
        <v>102</v>
      </c>
      <c r="BD242" s="96" t="s">
        <v>102</v>
      </c>
      <c r="BE242" s="90">
        <v>-110.166666666667</v>
      </c>
      <c r="BF242" s="93" t="s">
        <v>211</v>
      </c>
      <c r="BG242" s="93" t="s">
        <v>102</v>
      </c>
      <c r="BH242" s="93" t="s">
        <v>102</v>
      </c>
      <c r="BI242" s="93" t="s">
        <v>102</v>
      </c>
      <c r="BJ242" s="210" t="s">
        <v>646</v>
      </c>
      <c r="BK242" s="93" t="s">
        <v>182</v>
      </c>
      <c r="BL242" s="97" t="s">
        <v>102</v>
      </c>
      <c r="BM242" s="93" t="s">
        <v>105</v>
      </c>
      <c r="BN242" s="93" t="s">
        <v>104</v>
      </c>
      <c r="BO242" s="93" t="s">
        <v>102</v>
      </c>
      <c r="BP242" s="98">
        <v>20180286</v>
      </c>
      <c r="BQ242" s="93" t="s">
        <v>102</v>
      </c>
      <c r="BR242" s="93" t="s">
        <v>102</v>
      </c>
      <c r="BS242" s="93" t="s">
        <v>102</v>
      </c>
      <c r="BT242" s="99" t="s">
        <v>591</v>
      </c>
      <c r="BU242" s="100" t="s">
        <v>10943</v>
      </c>
      <c r="BV242" s="101" t="s">
        <v>471</v>
      </c>
      <c r="BW242" s="136"/>
      <c r="BX242" s="103" t="s">
        <v>565</v>
      </c>
      <c r="BY242" s="104" t="s">
        <v>190</v>
      </c>
      <c r="BZ242" s="136"/>
      <c r="CA242" s="83" t="s">
        <v>599</v>
      </c>
      <c r="CB242" s="106" t="s">
        <v>647</v>
      </c>
      <c r="CC242" s="106" t="s">
        <v>7880</v>
      </c>
      <c r="CD242" s="107"/>
      <c r="CE242" s="108" t="s">
        <v>107</v>
      </c>
      <c r="CF242" s="108" t="s">
        <v>107</v>
      </c>
      <c r="CG242" s="109"/>
      <c r="CH242" s="110" t="s">
        <v>107</v>
      </c>
      <c r="CI242" s="111"/>
      <c r="CJ242" s="112">
        <v>6710</v>
      </c>
      <c r="CK242" s="113">
        <v>86</v>
      </c>
      <c r="CL242" s="114" t="s">
        <v>134</v>
      </c>
      <c r="CM242" s="114" t="s">
        <v>108</v>
      </c>
      <c r="CN242" s="114"/>
      <c r="CO242" s="115" t="s">
        <v>102</v>
      </c>
      <c r="CP242" s="115" t="s">
        <v>102</v>
      </c>
      <c r="CQ242" s="115" t="s">
        <v>102</v>
      </c>
      <c r="CR242" s="115" t="s">
        <v>102</v>
      </c>
      <c r="CS242" s="116"/>
      <c r="CT242" s="117" t="s">
        <v>109</v>
      </c>
      <c r="CU242" s="117" t="s">
        <v>109</v>
      </c>
      <c r="CV242" s="83">
        <v>238</v>
      </c>
      <c r="CW242" s="83" t="s">
        <v>108</v>
      </c>
      <c r="CX242" s="83">
        <v>238</v>
      </c>
      <c r="CY242" s="83" t="s">
        <v>108</v>
      </c>
      <c r="CZ242" s="83">
        <v>6566</v>
      </c>
      <c r="DA242" s="83" t="s">
        <v>419</v>
      </c>
      <c r="DB242" s="83" t="s">
        <v>130</v>
      </c>
      <c r="DC242" s="83" t="s">
        <v>499</v>
      </c>
      <c r="DD242" s="83">
        <v>1287</v>
      </c>
      <c r="DE242" s="83" t="s">
        <v>444</v>
      </c>
      <c r="DF242" s="83" t="s">
        <v>130</v>
      </c>
      <c r="DG242" s="83" t="s">
        <v>499</v>
      </c>
      <c r="DH242" s="83"/>
      <c r="DI242" s="83">
        <v>0</v>
      </c>
      <c r="DJ242" s="83">
        <v>1</v>
      </c>
      <c r="DK242" s="83">
        <v>0</v>
      </c>
      <c r="DL242" s="83">
        <v>0</v>
      </c>
      <c r="DM242" s="83">
        <v>0</v>
      </c>
      <c r="DN242" s="83">
        <v>0</v>
      </c>
      <c r="DO242" s="83">
        <v>0</v>
      </c>
      <c r="DP242" s="83">
        <v>0</v>
      </c>
      <c r="DQ242" s="83">
        <v>0</v>
      </c>
      <c r="DR242" s="83">
        <v>0</v>
      </c>
      <c r="DS242" s="83">
        <v>0</v>
      </c>
      <c r="DT242" s="83">
        <v>3</v>
      </c>
      <c r="DU242" s="83">
        <v>3</v>
      </c>
      <c r="DV242" s="83">
        <v>0</v>
      </c>
      <c r="DW242" s="83">
        <v>0</v>
      </c>
      <c r="DX242" s="83">
        <v>3</v>
      </c>
      <c r="DY242" s="85">
        <v>43884</v>
      </c>
      <c r="DZ242" s="83" t="s">
        <v>4289</v>
      </c>
      <c r="EA242" s="83" t="s">
        <v>102</v>
      </c>
      <c r="EB242" s="83" t="s">
        <v>482</v>
      </c>
      <c r="EC242" s="83">
        <v>238</v>
      </c>
      <c r="ED242" s="83" t="s">
        <v>483</v>
      </c>
      <c r="EE242" s="83">
        <v>1</v>
      </c>
      <c r="EF242" s="83">
        <v>0</v>
      </c>
      <c r="EG242" s="83">
        <v>0</v>
      </c>
      <c r="EH242" s="83" t="s">
        <v>109</v>
      </c>
      <c r="EI242" s="83" t="s">
        <v>108</v>
      </c>
      <c r="EJ242" s="83" t="s">
        <v>583</v>
      </c>
      <c r="EK242" s="83">
        <v>0</v>
      </c>
      <c r="EL242" s="83">
        <v>0</v>
      </c>
      <c r="EM242" s="83">
        <v>1</v>
      </c>
      <c r="EN242" s="83" t="s">
        <v>497</v>
      </c>
      <c r="EO242" s="83"/>
      <c r="EP242" s="83" t="s">
        <v>436</v>
      </c>
      <c r="EQ242" s="136">
        <v>1</v>
      </c>
      <c r="ER242" s="136">
        <v>1</v>
      </c>
      <c r="ES242" s="136">
        <v>1</v>
      </c>
      <c r="ET242" s="136">
        <v>1</v>
      </c>
      <c r="EU242" s="215" t="s">
        <v>269</v>
      </c>
      <c r="EV242" s="136">
        <v>1</v>
      </c>
      <c r="EW242" s="136">
        <v>1</v>
      </c>
      <c r="EX242" s="136">
        <v>1</v>
      </c>
      <c r="EY242" s="136">
        <v>1</v>
      </c>
      <c r="EZ242" s="136">
        <v>1</v>
      </c>
      <c r="FP242" s="215" t="s">
        <v>592</v>
      </c>
      <c r="FQ242" s="136" t="b">
        <v>1</v>
      </c>
      <c r="FR242" s="136" t="b">
        <v>1</v>
      </c>
      <c r="FS242" s="136" t="b">
        <v>1</v>
      </c>
      <c r="FT242" s="136" t="b">
        <v>1</v>
      </c>
      <c r="FX242" s="215" t="s">
        <v>269</v>
      </c>
    </row>
    <row r="243" spans="1:180" ht="60" customHeight="1" x14ac:dyDescent="0.55000000000000004">
      <c r="A243" s="83" t="s">
        <v>130</v>
      </c>
      <c r="B243" s="83" t="s">
        <v>98</v>
      </c>
      <c r="C243" s="136">
        <v>811527</v>
      </c>
      <c r="D243" s="207" t="s">
        <v>628</v>
      </c>
      <c r="E243" s="208" t="s">
        <v>633</v>
      </c>
      <c r="F243" s="83" t="s">
        <v>108</v>
      </c>
      <c r="G243" s="85">
        <v>22744</v>
      </c>
      <c r="H243" s="83" t="s">
        <v>102</v>
      </c>
      <c r="I243" s="85">
        <v>39772</v>
      </c>
      <c r="J243" s="83" t="s">
        <v>228</v>
      </c>
      <c r="K243" s="216">
        <v>212100267480</v>
      </c>
      <c r="L243" s="83" t="s">
        <v>191</v>
      </c>
      <c r="M243" s="85">
        <v>43619</v>
      </c>
      <c r="N243" s="83">
        <v>-496.66666666666703</v>
      </c>
      <c r="O243" s="83" t="s">
        <v>193</v>
      </c>
      <c r="P243" s="83" t="s">
        <v>181</v>
      </c>
      <c r="Q243" s="208" t="s">
        <v>6000</v>
      </c>
      <c r="R243" s="83" t="s">
        <v>102</v>
      </c>
      <c r="S243" s="83" t="s">
        <v>102</v>
      </c>
      <c r="T243" s="83" t="s">
        <v>133</v>
      </c>
      <c r="U243" s="83" t="s">
        <v>9442</v>
      </c>
      <c r="V243" s="83" t="s">
        <v>111</v>
      </c>
      <c r="W243" s="83" t="s">
        <v>105</v>
      </c>
      <c r="X243" s="86" t="s">
        <v>6000</v>
      </c>
      <c r="Y243" s="87" t="s">
        <v>102</v>
      </c>
      <c r="Z243" s="87" t="s">
        <v>102</v>
      </c>
      <c r="AA243" s="87" t="s">
        <v>133</v>
      </c>
      <c r="AB243" s="87" t="s">
        <v>9442</v>
      </c>
      <c r="AC243" s="87" t="s">
        <v>111</v>
      </c>
      <c r="AD243" s="87" t="s">
        <v>105</v>
      </c>
      <c r="AE243" s="87" t="s">
        <v>106</v>
      </c>
      <c r="AF243" s="86" t="s">
        <v>6000</v>
      </c>
      <c r="AG243" s="87" t="s">
        <v>486</v>
      </c>
      <c r="AH243" s="87" t="s">
        <v>9442</v>
      </c>
      <c r="AI243" s="87" t="s">
        <v>111</v>
      </c>
      <c r="AJ243" s="87" t="s">
        <v>204</v>
      </c>
      <c r="AK243" s="88"/>
      <c r="AL243" s="83" t="s">
        <v>107</v>
      </c>
      <c r="AM243" s="89" t="s">
        <v>454</v>
      </c>
      <c r="AN243" s="90" t="s">
        <v>416</v>
      </c>
      <c r="AO243" s="91" t="s">
        <v>642</v>
      </c>
      <c r="AP243" s="90">
        <v>8.3333333333333002</v>
      </c>
      <c r="AQ243" s="92" t="s">
        <v>102</v>
      </c>
      <c r="AR243" s="93" t="s">
        <v>102</v>
      </c>
      <c r="AS243" s="93" t="s">
        <v>102</v>
      </c>
      <c r="AT243" s="93" t="s">
        <v>102</v>
      </c>
      <c r="AU243" s="210" t="s">
        <v>644</v>
      </c>
      <c r="AV243" s="93" t="s">
        <v>185</v>
      </c>
      <c r="AW243" s="94" t="s">
        <v>102</v>
      </c>
      <c r="AX243" s="93" t="s">
        <v>183</v>
      </c>
      <c r="AY243" s="95" t="s">
        <v>111</v>
      </c>
      <c r="AZ243" s="93" t="s">
        <v>102</v>
      </c>
      <c r="BA243" s="93" t="s">
        <v>102</v>
      </c>
      <c r="BB243" s="93" t="s">
        <v>102</v>
      </c>
      <c r="BC243" s="93" t="s">
        <v>102</v>
      </c>
      <c r="BD243" s="96" t="s">
        <v>102</v>
      </c>
      <c r="BE243" s="90">
        <v>-110.666666666667</v>
      </c>
      <c r="BF243" s="93" t="s">
        <v>102</v>
      </c>
      <c r="BG243" s="93" t="s">
        <v>102</v>
      </c>
      <c r="BH243" s="93" t="s">
        <v>102</v>
      </c>
      <c r="BI243" s="93" t="s">
        <v>102</v>
      </c>
      <c r="BJ243" s="210" t="s">
        <v>642</v>
      </c>
      <c r="BK243" s="93" t="s">
        <v>192</v>
      </c>
      <c r="BL243" s="97" t="s">
        <v>102</v>
      </c>
      <c r="BM243" s="93" t="s">
        <v>183</v>
      </c>
      <c r="BN243" s="93" t="s">
        <v>106</v>
      </c>
      <c r="BO243" s="93" t="s">
        <v>102</v>
      </c>
      <c r="BP243" s="98" t="s">
        <v>102</v>
      </c>
      <c r="BQ243" s="93" t="s">
        <v>102</v>
      </c>
      <c r="BR243" s="93" t="s">
        <v>102</v>
      </c>
      <c r="BS243" s="93" t="s">
        <v>102</v>
      </c>
      <c r="BT243" s="99" t="s">
        <v>591</v>
      </c>
      <c r="BU243" s="100" t="s">
        <v>10944</v>
      </c>
      <c r="BV243" s="101" t="s">
        <v>471</v>
      </c>
      <c r="BW243" s="136"/>
      <c r="BX243" s="103" t="s">
        <v>565</v>
      </c>
      <c r="BY243" s="104" t="s">
        <v>190</v>
      </c>
      <c r="BZ243" s="136"/>
      <c r="CA243" s="83" t="s">
        <v>599</v>
      </c>
      <c r="CB243" s="106" t="s">
        <v>647</v>
      </c>
      <c r="CC243" s="106" t="s">
        <v>7892</v>
      </c>
      <c r="CD243" s="107"/>
      <c r="CE243" s="108" t="s">
        <v>107</v>
      </c>
      <c r="CF243" s="108" t="s">
        <v>107</v>
      </c>
      <c r="CG243" s="109"/>
      <c r="CH243" s="110" t="s">
        <v>107</v>
      </c>
      <c r="CI243" s="111"/>
      <c r="CJ243" s="112">
        <v>6710</v>
      </c>
      <c r="CK243" s="113">
        <v>86</v>
      </c>
      <c r="CL243" s="114" t="s">
        <v>134</v>
      </c>
      <c r="CM243" s="114" t="s">
        <v>108</v>
      </c>
      <c r="CN243" s="114"/>
      <c r="CO243" s="115" t="s">
        <v>102</v>
      </c>
      <c r="CP243" s="115" t="s">
        <v>102</v>
      </c>
      <c r="CQ243" s="115" t="s">
        <v>102</v>
      </c>
      <c r="CR243" s="115" t="s">
        <v>102</v>
      </c>
      <c r="CS243" s="116"/>
      <c r="CT243" s="117" t="s">
        <v>109</v>
      </c>
      <c r="CU243" s="117" t="s">
        <v>109</v>
      </c>
      <c r="CV243" s="83">
        <v>239</v>
      </c>
      <c r="CW243" s="83" t="s">
        <v>108</v>
      </c>
      <c r="CX243" s="83">
        <v>239</v>
      </c>
      <c r="CY243" s="83" t="s">
        <v>108</v>
      </c>
      <c r="CZ243" s="83">
        <v>6567</v>
      </c>
      <c r="DA243" s="83" t="s">
        <v>419</v>
      </c>
      <c r="DB243" s="83" t="s">
        <v>130</v>
      </c>
      <c r="DC243" s="83" t="s">
        <v>499</v>
      </c>
      <c r="DD243" s="83">
        <v>1288</v>
      </c>
      <c r="DE243" s="83" t="s">
        <v>444</v>
      </c>
      <c r="DF243" s="83" t="s">
        <v>130</v>
      </c>
      <c r="DG243" s="83" t="s">
        <v>499</v>
      </c>
      <c r="DH243" s="83"/>
      <c r="DI243" s="83">
        <v>0</v>
      </c>
      <c r="DJ243" s="83">
        <v>1</v>
      </c>
      <c r="DK243" s="83">
        <v>0</v>
      </c>
      <c r="DL243" s="83">
        <v>0</v>
      </c>
      <c r="DM243" s="83">
        <v>0</v>
      </c>
      <c r="DN243" s="83">
        <v>0</v>
      </c>
      <c r="DO243" s="83">
        <v>0</v>
      </c>
      <c r="DP243" s="83">
        <v>0</v>
      </c>
      <c r="DQ243" s="83">
        <v>0</v>
      </c>
      <c r="DR243" s="83">
        <v>0</v>
      </c>
      <c r="DS243" s="83">
        <v>0</v>
      </c>
      <c r="DT243" s="83">
        <v>3</v>
      </c>
      <c r="DU243" s="83">
        <v>3</v>
      </c>
      <c r="DV243" s="83">
        <v>0</v>
      </c>
      <c r="DW243" s="83">
        <v>0</v>
      </c>
      <c r="DX243" s="83">
        <v>3</v>
      </c>
      <c r="DY243" s="85">
        <v>43885</v>
      </c>
      <c r="DZ243" s="83" t="s">
        <v>4290</v>
      </c>
      <c r="EA243" s="83" t="s">
        <v>102</v>
      </c>
      <c r="EB243" s="83" t="s">
        <v>482</v>
      </c>
      <c r="EC243" s="83">
        <v>239</v>
      </c>
      <c r="ED243" s="83" t="s">
        <v>483</v>
      </c>
      <c r="EE243" s="83">
        <v>1</v>
      </c>
      <c r="EF243" s="83">
        <v>0</v>
      </c>
      <c r="EG243" s="83">
        <v>0</v>
      </c>
      <c r="EH243" s="83" t="s">
        <v>109</v>
      </c>
      <c r="EI243" s="83" t="s">
        <v>108</v>
      </c>
      <c r="EJ243" s="83" t="s">
        <v>583</v>
      </c>
      <c r="EK243" s="83">
        <v>0</v>
      </c>
      <c r="EL243" s="83">
        <v>0</v>
      </c>
      <c r="EM243" s="83">
        <v>1</v>
      </c>
      <c r="EN243" s="83" t="s">
        <v>497</v>
      </c>
      <c r="EO243" s="83"/>
      <c r="EP243" s="83" t="s">
        <v>436</v>
      </c>
      <c r="EQ243" s="136">
        <v>1</v>
      </c>
      <c r="ER243" s="136">
        <v>1</v>
      </c>
      <c r="ES243" s="136">
        <v>1</v>
      </c>
      <c r="ET243" s="136">
        <v>1</v>
      </c>
      <c r="EU243" s="215" t="s">
        <v>269</v>
      </c>
      <c r="EV243" s="136">
        <v>1</v>
      </c>
      <c r="EW243" s="136">
        <v>1</v>
      </c>
      <c r="EX243" s="136">
        <v>1</v>
      </c>
      <c r="EY243" s="136">
        <v>1</v>
      </c>
      <c r="EZ243" s="136">
        <v>1</v>
      </c>
      <c r="FP243" s="215" t="s">
        <v>592</v>
      </c>
      <c r="FQ243" s="136" t="b">
        <v>1</v>
      </c>
      <c r="FR243" s="136" t="b">
        <v>1</v>
      </c>
      <c r="FS243" s="136" t="b">
        <v>1</v>
      </c>
      <c r="FT243" s="136" t="b">
        <v>1</v>
      </c>
      <c r="FX243" s="215" t="s">
        <v>269</v>
      </c>
    </row>
    <row r="244" spans="1:180" ht="60" customHeight="1" x14ac:dyDescent="0.55000000000000004">
      <c r="A244" s="83" t="s">
        <v>130</v>
      </c>
      <c r="B244" s="83" t="s">
        <v>98</v>
      </c>
      <c r="C244" s="136">
        <v>981542</v>
      </c>
      <c r="D244" s="207" t="s">
        <v>629</v>
      </c>
      <c r="E244" s="208" t="s">
        <v>634</v>
      </c>
      <c r="F244" s="83" t="s">
        <v>108</v>
      </c>
      <c r="G244" s="85">
        <v>26341</v>
      </c>
      <c r="H244" s="83" t="s">
        <v>102</v>
      </c>
      <c r="I244" s="85">
        <v>34633</v>
      </c>
      <c r="J244" s="83" t="s">
        <v>228</v>
      </c>
      <c r="K244" s="216">
        <v>535816313601</v>
      </c>
      <c r="L244" s="83" t="s">
        <v>191</v>
      </c>
      <c r="M244" s="85">
        <v>43642</v>
      </c>
      <c r="N244" s="83">
        <v>-501.66666666666703</v>
      </c>
      <c r="O244" s="83" t="s">
        <v>193</v>
      </c>
      <c r="P244" s="83" t="s">
        <v>181</v>
      </c>
      <c r="Q244" s="208" t="s">
        <v>6004</v>
      </c>
      <c r="R244" s="83" t="s">
        <v>102</v>
      </c>
      <c r="S244" s="83" t="s">
        <v>102</v>
      </c>
      <c r="T244" s="83" t="s">
        <v>131</v>
      </c>
      <c r="U244" s="83" t="s">
        <v>9443</v>
      </c>
      <c r="V244" s="83" t="s">
        <v>104</v>
      </c>
      <c r="W244" s="83" t="s">
        <v>105</v>
      </c>
      <c r="X244" s="86" t="s">
        <v>6004</v>
      </c>
      <c r="Y244" s="87" t="s">
        <v>102</v>
      </c>
      <c r="Z244" s="87" t="s">
        <v>102</v>
      </c>
      <c r="AA244" s="87" t="s">
        <v>131</v>
      </c>
      <c r="AB244" s="87" t="s">
        <v>9443</v>
      </c>
      <c r="AC244" s="87" t="s">
        <v>104</v>
      </c>
      <c r="AD244" s="87" t="s">
        <v>105</v>
      </c>
      <c r="AE244" s="87" t="s">
        <v>106</v>
      </c>
      <c r="AF244" s="86" t="s">
        <v>6004</v>
      </c>
      <c r="AG244" s="87" t="s">
        <v>177</v>
      </c>
      <c r="AH244" s="87" t="s">
        <v>9443</v>
      </c>
      <c r="AI244" s="87" t="s">
        <v>104</v>
      </c>
      <c r="AJ244" s="87" t="s">
        <v>204</v>
      </c>
      <c r="AK244" s="88"/>
      <c r="AL244" s="83" t="s">
        <v>107</v>
      </c>
      <c r="AM244" s="89" t="s">
        <v>454</v>
      </c>
      <c r="AN244" s="90" t="s">
        <v>416</v>
      </c>
      <c r="AO244" s="91" t="s">
        <v>643</v>
      </c>
      <c r="AP244" s="90">
        <v>8.3333333333333002</v>
      </c>
      <c r="AQ244" s="92" t="s">
        <v>102</v>
      </c>
      <c r="AR244" s="93" t="s">
        <v>102</v>
      </c>
      <c r="AS244" s="93" t="s">
        <v>102</v>
      </c>
      <c r="AT244" s="93" t="s">
        <v>102</v>
      </c>
      <c r="AU244" s="210" t="s">
        <v>645</v>
      </c>
      <c r="AV244" s="93" t="s">
        <v>185</v>
      </c>
      <c r="AW244" s="94" t="s">
        <v>102</v>
      </c>
      <c r="AX244" s="93" t="s">
        <v>105</v>
      </c>
      <c r="AY244" s="95" t="s">
        <v>104</v>
      </c>
      <c r="AZ244" s="93" t="s">
        <v>102</v>
      </c>
      <c r="BA244" s="93" t="s">
        <v>102</v>
      </c>
      <c r="BB244" s="93" t="s">
        <v>102</v>
      </c>
      <c r="BC244" s="93" t="s">
        <v>102</v>
      </c>
      <c r="BD244" s="96" t="s">
        <v>102</v>
      </c>
      <c r="BE244" s="90">
        <v>-111.166666666667</v>
      </c>
      <c r="BF244" s="93" t="s">
        <v>102</v>
      </c>
      <c r="BG244" s="93" t="s">
        <v>102</v>
      </c>
      <c r="BH244" s="93" t="s">
        <v>102</v>
      </c>
      <c r="BI244" s="93" t="s">
        <v>102</v>
      </c>
      <c r="BJ244" s="210" t="s">
        <v>643</v>
      </c>
      <c r="BK244" s="93" t="s">
        <v>196</v>
      </c>
      <c r="BL244" s="97" t="s">
        <v>102</v>
      </c>
      <c r="BM244" s="93" t="s">
        <v>105</v>
      </c>
      <c r="BN244" s="93" t="s">
        <v>596</v>
      </c>
      <c r="BO244" s="93" t="s">
        <v>102</v>
      </c>
      <c r="BP244" s="98" t="s">
        <v>102</v>
      </c>
      <c r="BQ244" s="93" t="s">
        <v>102</v>
      </c>
      <c r="BR244" s="93" t="s">
        <v>102</v>
      </c>
      <c r="BS244" s="93" t="s">
        <v>102</v>
      </c>
      <c r="BT244" s="99" t="s">
        <v>591</v>
      </c>
      <c r="BU244" s="100" t="s">
        <v>10945</v>
      </c>
      <c r="BV244" s="101" t="s">
        <v>471</v>
      </c>
      <c r="BW244" s="136"/>
      <c r="BX244" s="103" t="s">
        <v>565</v>
      </c>
      <c r="BY244" s="104" t="s">
        <v>190</v>
      </c>
      <c r="BZ244" s="136"/>
      <c r="CA244" s="83" t="s">
        <v>599</v>
      </c>
      <c r="CB244" s="106" t="s">
        <v>647</v>
      </c>
      <c r="CC244" s="106" t="s">
        <v>7904</v>
      </c>
      <c r="CD244" s="107"/>
      <c r="CE244" s="108" t="s">
        <v>107</v>
      </c>
      <c r="CF244" s="108" t="s">
        <v>107</v>
      </c>
      <c r="CG244" s="109"/>
      <c r="CH244" s="110" t="s">
        <v>107</v>
      </c>
      <c r="CI244" s="111"/>
      <c r="CJ244" s="112">
        <v>6710</v>
      </c>
      <c r="CK244" s="113">
        <v>86</v>
      </c>
      <c r="CL244" s="114" t="s">
        <v>134</v>
      </c>
      <c r="CM244" s="114" t="s">
        <v>108</v>
      </c>
      <c r="CN244" s="114"/>
      <c r="CO244" s="115" t="s">
        <v>102</v>
      </c>
      <c r="CP244" s="115" t="s">
        <v>102</v>
      </c>
      <c r="CQ244" s="115" t="s">
        <v>102</v>
      </c>
      <c r="CR244" s="115" t="s">
        <v>102</v>
      </c>
      <c r="CS244" s="116"/>
      <c r="CT244" s="117" t="s">
        <v>109</v>
      </c>
      <c r="CU244" s="117" t="s">
        <v>109</v>
      </c>
      <c r="CV244" s="83">
        <v>240</v>
      </c>
      <c r="CW244" s="83" t="s">
        <v>108</v>
      </c>
      <c r="CX244" s="83">
        <v>240</v>
      </c>
      <c r="CY244" s="83" t="s">
        <v>108</v>
      </c>
      <c r="CZ244" s="83">
        <v>6568</v>
      </c>
      <c r="DA244" s="83" t="s">
        <v>419</v>
      </c>
      <c r="DB244" s="83" t="s">
        <v>130</v>
      </c>
      <c r="DC244" s="83" t="s">
        <v>499</v>
      </c>
      <c r="DD244" s="83">
        <v>1289</v>
      </c>
      <c r="DE244" s="83" t="s">
        <v>444</v>
      </c>
      <c r="DF244" s="83" t="s">
        <v>130</v>
      </c>
      <c r="DG244" s="83" t="s">
        <v>499</v>
      </c>
      <c r="DH244" s="83"/>
      <c r="DI244" s="83">
        <v>0</v>
      </c>
      <c r="DJ244" s="83">
        <v>1</v>
      </c>
      <c r="DK244" s="83">
        <v>0</v>
      </c>
      <c r="DL244" s="83">
        <v>0</v>
      </c>
      <c r="DM244" s="83">
        <v>0</v>
      </c>
      <c r="DN244" s="83">
        <v>0</v>
      </c>
      <c r="DO244" s="83">
        <v>0</v>
      </c>
      <c r="DP244" s="83">
        <v>0</v>
      </c>
      <c r="DQ244" s="83">
        <v>0</v>
      </c>
      <c r="DR244" s="83">
        <v>0</v>
      </c>
      <c r="DS244" s="83">
        <v>0</v>
      </c>
      <c r="DT244" s="83">
        <v>3</v>
      </c>
      <c r="DU244" s="83">
        <v>3</v>
      </c>
      <c r="DV244" s="83">
        <v>0</v>
      </c>
      <c r="DW244" s="83">
        <v>0</v>
      </c>
      <c r="DX244" s="83">
        <v>3</v>
      </c>
      <c r="DY244" s="85">
        <v>43886</v>
      </c>
      <c r="DZ244" s="83" t="s">
        <v>4291</v>
      </c>
      <c r="EA244" s="83" t="s">
        <v>102</v>
      </c>
      <c r="EB244" s="83" t="s">
        <v>482</v>
      </c>
      <c r="EC244" s="83">
        <v>240</v>
      </c>
      <c r="ED244" s="83" t="s">
        <v>483</v>
      </c>
      <c r="EE244" s="83">
        <v>1</v>
      </c>
      <c r="EF244" s="83">
        <v>0</v>
      </c>
      <c r="EG244" s="83">
        <v>0</v>
      </c>
      <c r="EH244" s="83" t="s">
        <v>109</v>
      </c>
      <c r="EI244" s="83" t="s">
        <v>108</v>
      </c>
      <c r="EJ244" s="83" t="s">
        <v>583</v>
      </c>
      <c r="EK244" s="83">
        <v>0</v>
      </c>
      <c r="EL244" s="83">
        <v>0</v>
      </c>
      <c r="EM244" s="83">
        <v>1</v>
      </c>
      <c r="EN244" s="83" t="s">
        <v>497</v>
      </c>
      <c r="EO244" s="83"/>
      <c r="EP244" s="83" t="s">
        <v>436</v>
      </c>
      <c r="EQ244" s="136">
        <v>1</v>
      </c>
      <c r="ER244" s="136">
        <v>1</v>
      </c>
      <c r="ES244" s="136">
        <v>1</v>
      </c>
      <c r="ET244" s="136">
        <v>1</v>
      </c>
      <c r="EU244" s="215" t="s">
        <v>269</v>
      </c>
      <c r="EV244" s="136">
        <v>1</v>
      </c>
      <c r="EW244" s="136">
        <v>1</v>
      </c>
      <c r="EX244" s="136">
        <v>1</v>
      </c>
      <c r="EY244" s="136">
        <v>1</v>
      </c>
      <c r="EZ244" s="136">
        <v>1</v>
      </c>
      <c r="FP244" s="215" t="s">
        <v>592</v>
      </c>
      <c r="FQ244" s="136" t="b">
        <v>1</v>
      </c>
      <c r="FR244" s="136" t="b">
        <v>1</v>
      </c>
      <c r="FS244" s="136" t="b">
        <v>1</v>
      </c>
      <c r="FT244" s="136" t="b">
        <v>1</v>
      </c>
      <c r="FX244" s="215" t="s">
        <v>269</v>
      </c>
    </row>
    <row r="245" spans="1:180" ht="60" customHeight="1" x14ac:dyDescent="0.55000000000000004">
      <c r="A245" s="83" t="s">
        <v>130</v>
      </c>
      <c r="B245" s="83" t="s">
        <v>98</v>
      </c>
      <c r="C245" s="136">
        <v>577212</v>
      </c>
      <c r="D245" s="207" t="s">
        <v>627</v>
      </c>
      <c r="E245" s="208" t="s">
        <v>630</v>
      </c>
      <c r="F245" s="83" t="s">
        <v>108</v>
      </c>
      <c r="G245" s="85">
        <v>20621</v>
      </c>
      <c r="H245" s="83" t="s">
        <v>102</v>
      </c>
      <c r="I245" s="85">
        <v>39794</v>
      </c>
      <c r="J245" s="83" t="s">
        <v>228</v>
      </c>
      <c r="K245" s="216">
        <v>929190048282</v>
      </c>
      <c r="L245" s="83" t="s">
        <v>191</v>
      </c>
      <c r="M245" s="85">
        <v>43631</v>
      </c>
      <c r="N245" s="83">
        <v>-506.66666666666703</v>
      </c>
      <c r="O245" s="83" t="s">
        <v>180</v>
      </c>
      <c r="P245" s="83" t="s">
        <v>181</v>
      </c>
      <c r="Q245" s="208" t="s">
        <v>6008</v>
      </c>
      <c r="R245" s="83" t="s">
        <v>102</v>
      </c>
      <c r="S245" s="83" t="s">
        <v>102</v>
      </c>
      <c r="T245" s="83" t="s">
        <v>199</v>
      </c>
      <c r="U245" s="83" t="s">
        <v>9444</v>
      </c>
      <c r="V245" s="83" t="s">
        <v>104</v>
      </c>
      <c r="W245" s="83" t="s">
        <v>105</v>
      </c>
      <c r="X245" s="86" t="s">
        <v>6008</v>
      </c>
      <c r="Y245" s="87" t="s">
        <v>102</v>
      </c>
      <c r="Z245" s="87" t="s">
        <v>102</v>
      </c>
      <c r="AA245" s="87" t="s">
        <v>199</v>
      </c>
      <c r="AB245" s="87" t="s">
        <v>9444</v>
      </c>
      <c r="AC245" s="87" t="s">
        <v>104</v>
      </c>
      <c r="AD245" s="87" t="s">
        <v>105</v>
      </c>
      <c r="AE245" s="87" t="s">
        <v>106</v>
      </c>
      <c r="AF245" s="86" t="s">
        <v>6008</v>
      </c>
      <c r="AG245" s="87" t="s">
        <v>489</v>
      </c>
      <c r="AH245" s="87" t="s">
        <v>9445</v>
      </c>
      <c r="AI245" s="87" t="s">
        <v>104</v>
      </c>
      <c r="AJ245" s="87" t="s">
        <v>204</v>
      </c>
      <c r="AK245" s="88"/>
      <c r="AL245" s="83" t="s">
        <v>107</v>
      </c>
      <c r="AM245" s="89" t="s">
        <v>454</v>
      </c>
      <c r="AN245" s="90" t="s">
        <v>416</v>
      </c>
      <c r="AO245" s="91" t="s">
        <v>641</v>
      </c>
      <c r="AP245" s="90">
        <v>8.3333333333333002</v>
      </c>
      <c r="AQ245" s="92" t="s">
        <v>211</v>
      </c>
      <c r="AR245" s="93" t="s">
        <v>102</v>
      </c>
      <c r="AS245" s="93" t="s">
        <v>102</v>
      </c>
      <c r="AT245" s="93" t="s">
        <v>102</v>
      </c>
      <c r="AU245" s="210" t="s">
        <v>641</v>
      </c>
      <c r="AV245" s="93" t="s">
        <v>192</v>
      </c>
      <c r="AW245" s="94" t="s">
        <v>102</v>
      </c>
      <c r="AX245" s="93" t="s">
        <v>105</v>
      </c>
      <c r="AY245" s="95" t="s">
        <v>188</v>
      </c>
      <c r="AZ245" s="93" t="s">
        <v>102</v>
      </c>
      <c r="BA245" s="93" t="s">
        <v>9446</v>
      </c>
      <c r="BB245" s="93" t="s">
        <v>102</v>
      </c>
      <c r="BC245" s="93" t="s">
        <v>102</v>
      </c>
      <c r="BD245" s="96" t="s">
        <v>102</v>
      </c>
      <c r="BE245" s="90">
        <v>-111.666666666667</v>
      </c>
      <c r="BF245" s="93" t="s">
        <v>211</v>
      </c>
      <c r="BG245" s="93" t="s">
        <v>102</v>
      </c>
      <c r="BH245" s="93" t="s">
        <v>102</v>
      </c>
      <c r="BI245" s="93" t="s">
        <v>102</v>
      </c>
      <c r="BJ245" s="210" t="s">
        <v>646</v>
      </c>
      <c r="BK245" s="93" t="s">
        <v>182</v>
      </c>
      <c r="BL245" s="97" t="s">
        <v>102</v>
      </c>
      <c r="BM245" s="93" t="s">
        <v>105</v>
      </c>
      <c r="BN245" s="93" t="s">
        <v>104</v>
      </c>
      <c r="BO245" s="93" t="s">
        <v>102</v>
      </c>
      <c r="BP245" s="98">
        <v>20180287</v>
      </c>
      <c r="BQ245" s="93" t="s">
        <v>102</v>
      </c>
      <c r="BR245" s="93" t="s">
        <v>102</v>
      </c>
      <c r="BS245" s="93" t="s">
        <v>102</v>
      </c>
      <c r="BT245" s="99" t="s">
        <v>591</v>
      </c>
      <c r="BU245" s="100" t="s">
        <v>10946</v>
      </c>
      <c r="BV245" s="101" t="s">
        <v>471</v>
      </c>
      <c r="BW245" s="136"/>
      <c r="BX245" s="103" t="s">
        <v>565</v>
      </c>
      <c r="BY245" s="104" t="s">
        <v>190</v>
      </c>
      <c r="BZ245" s="136"/>
      <c r="CA245" s="83" t="s">
        <v>599</v>
      </c>
      <c r="CB245" s="106" t="s">
        <v>647</v>
      </c>
      <c r="CC245" s="106" t="s">
        <v>7916</v>
      </c>
      <c r="CD245" s="107"/>
      <c r="CE245" s="108" t="s">
        <v>107</v>
      </c>
      <c r="CF245" s="108" t="s">
        <v>107</v>
      </c>
      <c r="CG245" s="109"/>
      <c r="CH245" s="110" t="s">
        <v>107</v>
      </c>
      <c r="CI245" s="111"/>
      <c r="CJ245" s="112">
        <v>6710</v>
      </c>
      <c r="CK245" s="113">
        <v>86</v>
      </c>
      <c r="CL245" s="114" t="s">
        <v>134</v>
      </c>
      <c r="CM245" s="114" t="s">
        <v>108</v>
      </c>
      <c r="CN245" s="114"/>
      <c r="CO245" s="115" t="s">
        <v>102</v>
      </c>
      <c r="CP245" s="115" t="s">
        <v>102</v>
      </c>
      <c r="CQ245" s="115" t="s">
        <v>102</v>
      </c>
      <c r="CR245" s="115" t="s">
        <v>102</v>
      </c>
      <c r="CS245" s="116"/>
      <c r="CT245" s="117" t="s">
        <v>109</v>
      </c>
      <c r="CU245" s="117" t="s">
        <v>109</v>
      </c>
      <c r="CV245" s="83">
        <v>241</v>
      </c>
      <c r="CW245" s="83" t="s">
        <v>108</v>
      </c>
      <c r="CX245" s="83">
        <v>241</v>
      </c>
      <c r="CY245" s="83" t="s">
        <v>108</v>
      </c>
      <c r="CZ245" s="83">
        <v>6569</v>
      </c>
      <c r="DA245" s="83" t="s">
        <v>419</v>
      </c>
      <c r="DB245" s="83" t="s">
        <v>130</v>
      </c>
      <c r="DC245" s="83" t="s">
        <v>499</v>
      </c>
      <c r="DD245" s="83">
        <v>1290</v>
      </c>
      <c r="DE245" s="83" t="s">
        <v>444</v>
      </c>
      <c r="DF245" s="83" t="s">
        <v>130</v>
      </c>
      <c r="DG245" s="83" t="s">
        <v>499</v>
      </c>
      <c r="DH245" s="83"/>
      <c r="DI245" s="83">
        <v>0</v>
      </c>
      <c r="DJ245" s="83">
        <v>1</v>
      </c>
      <c r="DK245" s="83">
        <v>0</v>
      </c>
      <c r="DL245" s="83">
        <v>0</v>
      </c>
      <c r="DM245" s="83">
        <v>0</v>
      </c>
      <c r="DN245" s="83">
        <v>0</v>
      </c>
      <c r="DO245" s="83">
        <v>0</v>
      </c>
      <c r="DP245" s="83">
        <v>0</v>
      </c>
      <c r="DQ245" s="83">
        <v>0</v>
      </c>
      <c r="DR245" s="83">
        <v>0</v>
      </c>
      <c r="DS245" s="83">
        <v>0</v>
      </c>
      <c r="DT245" s="83">
        <v>3</v>
      </c>
      <c r="DU245" s="83">
        <v>3</v>
      </c>
      <c r="DV245" s="83">
        <v>0</v>
      </c>
      <c r="DW245" s="83">
        <v>0</v>
      </c>
      <c r="DX245" s="83">
        <v>3</v>
      </c>
      <c r="DY245" s="85">
        <v>43887</v>
      </c>
      <c r="DZ245" s="83" t="s">
        <v>4292</v>
      </c>
      <c r="EA245" s="83" t="s">
        <v>102</v>
      </c>
      <c r="EB245" s="83" t="s">
        <v>482</v>
      </c>
      <c r="EC245" s="83">
        <v>241</v>
      </c>
      <c r="ED245" s="83" t="s">
        <v>483</v>
      </c>
      <c r="EE245" s="83">
        <v>1</v>
      </c>
      <c r="EF245" s="83">
        <v>0</v>
      </c>
      <c r="EG245" s="83">
        <v>0</v>
      </c>
      <c r="EH245" s="83" t="s">
        <v>109</v>
      </c>
      <c r="EI245" s="83" t="s">
        <v>108</v>
      </c>
      <c r="EJ245" s="83" t="s">
        <v>583</v>
      </c>
      <c r="EK245" s="83">
        <v>0</v>
      </c>
      <c r="EL245" s="83">
        <v>0</v>
      </c>
      <c r="EM245" s="83">
        <v>1</v>
      </c>
      <c r="EN245" s="83" t="s">
        <v>497</v>
      </c>
      <c r="EO245" s="83"/>
      <c r="EP245" s="83" t="s">
        <v>436</v>
      </c>
      <c r="EQ245" s="136">
        <v>1</v>
      </c>
      <c r="ER245" s="136">
        <v>1</v>
      </c>
      <c r="ES245" s="136">
        <v>1</v>
      </c>
      <c r="ET245" s="136">
        <v>1</v>
      </c>
      <c r="EU245" s="215" t="s">
        <v>269</v>
      </c>
      <c r="EV245" s="136">
        <v>1</v>
      </c>
      <c r="EW245" s="136">
        <v>1</v>
      </c>
      <c r="EX245" s="136">
        <v>1</v>
      </c>
      <c r="EY245" s="136">
        <v>1</v>
      </c>
      <c r="EZ245" s="136">
        <v>1</v>
      </c>
      <c r="FP245" s="215" t="s">
        <v>592</v>
      </c>
      <c r="FQ245" s="136" t="b">
        <v>1</v>
      </c>
      <c r="FR245" s="136" t="b">
        <v>1</v>
      </c>
      <c r="FS245" s="136" t="b">
        <v>1</v>
      </c>
      <c r="FT245" s="136" t="b">
        <v>1</v>
      </c>
      <c r="FX245" s="215" t="s">
        <v>269</v>
      </c>
    </row>
    <row r="246" spans="1:180" ht="60" customHeight="1" x14ac:dyDescent="0.55000000000000004">
      <c r="A246" s="83" t="s">
        <v>130</v>
      </c>
      <c r="B246" s="83" t="s">
        <v>98</v>
      </c>
      <c r="C246" s="136">
        <v>507506</v>
      </c>
      <c r="D246" s="207" t="s">
        <v>628</v>
      </c>
      <c r="E246" s="208" t="s">
        <v>633</v>
      </c>
      <c r="F246" s="83" t="s">
        <v>108</v>
      </c>
      <c r="G246" s="85">
        <v>22744</v>
      </c>
      <c r="H246" s="83" t="s">
        <v>102</v>
      </c>
      <c r="I246" s="85">
        <v>39772</v>
      </c>
      <c r="J246" s="83" t="s">
        <v>228</v>
      </c>
      <c r="K246" s="216">
        <v>189385297272</v>
      </c>
      <c r="L246" s="83" t="s">
        <v>191</v>
      </c>
      <c r="M246" s="85">
        <v>43619</v>
      </c>
      <c r="N246" s="83">
        <v>-511.66666666666703</v>
      </c>
      <c r="O246" s="83" t="s">
        <v>193</v>
      </c>
      <c r="P246" s="83" t="s">
        <v>181</v>
      </c>
      <c r="Q246" s="208" t="s">
        <v>6012</v>
      </c>
      <c r="R246" s="83" t="s">
        <v>102</v>
      </c>
      <c r="S246" s="83" t="s">
        <v>102</v>
      </c>
      <c r="T246" s="83" t="s">
        <v>133</v>
      </c>
      <c r="U246" s="83" t="s">
        <v>9447</v>
      </c>
      <c r="V246" s="83" t="s">
        <v>111</v>
      </c>
      <c r="W246" s="83" t="s">
        <v>105</v>
      </c>
      <c r="X246" s="86" t="s">
        <v>6012</v>
      </c>
      <c r="Y246" s="87" t="s">
        <v>102</v>
      </c>
      <c r="Z246" s="87" t="s">
        <v>102</v>
      </c>
      <c r="AA246" s="87" t="s">
        <v>133</v>
      </c>
      <c r="AB246" s="87" t="s">
        <v>9447</v>
      </c>
      <c r="AC246" s="87" t="s">
        <v>111</v>
      </c>
      <c r="AD246" s="87" t="s">
        <v>105</v>
      </c>
      <c r="AE246" s="87" t="s">
        <v>106</v>
      </c>
      <c r="AF246" s="86" t="s">
        <v>6012</v>
      </c>
      <c r="AG246" s="87" t="s">
        <v>486</v>
      </c>
      <c r="AH246" s="87" t="s">
        <v>9447</v>
      </c>
      <c r="AI246" s="87" t="s">
        <v>111</v>
      </c>
      <c r="AJ246" s="87" t="s">
        <v>204</v>
      </c>
      <c r="AK246" s="88"/>
      <c r="AL246" s="83" t="s">
        <v>107</v>
      </c>
      <c r="AM246" s="89" t="s">
        <v>454</v>
      </c>
      <c r="AN246" s="90" t="s">
        <v>416</v>
      </c>
      <c r="AO246" s="91" t="s">
        <v>642</v>
      </c>
      <c r="AP246" s="90">
        <v>8.3333333333332895</v>
      </c>
      <c r="AQ246" s="92" t="s">
        <v>102</v>
      </c>
      <c r="AR246" s="93" t="s">
        <v>102</v>
      </c>
      <c r="AS246" s="93" t="s">
        <v>102</v>
      </c>
      <c r="AT246" s="93" t="s">
        <v>102</v>
      </c>
      <c r="AU246" s="210" t="s">
        <v>644</v>
      </c>
      <c r="AV246" s="93" t="s">
        <v>185</v>
      </c>
      <c r="AW246" s="94" t="s">
        <v>102</v>
      </c>
      <c r="AX246" s="93" t="s">
        <v>183</v>
      </c>
      <c r="AY246" s="95" t="s">
        <v>111</v>
      </c>
      <c r="AZ246" s="93" t="s">
        <v>102</v>
      </c>
      <c r="BA246" s="93" t="s">
        <v>102</v>
      </c>
      <c r="BB246" s="93" t="s">
        <v>102</v>
      </c>
      <c r="BC246" s="93" t="s">
        <v>102</v>
      </c>
      <c r="BD246" s="96" t="s">
        <v>102</v>
      </c>
      <c r="BE246" s="90">
        <v>-112.166666666667</v>
      </c>
      <c r="BF246" s="93" t="s">
        <v>102</v>
      </c>
      <c r="BG246" s="93" t="s">
        <v>102</v>
      </c>
      <c r="BH246" s="93" t="s">
        <v>102</v>
      </c>
      <c r="BI246" s="93" t="s">
        <v>102</v>
      </c>
      <c r="BJ246" s="210" t="s">
        <v>642</v>
      </c>
      <c r="BK246" s="93" t="s">
        <v>192</v>
      </c>
      <c r="BL246" s="97" t="s">
        <v>102</v>
      </c>
      <c r="BM246" s="93" t="s">
        <v>183</v>
      </c>
      <c r="BN246" s="93" t="s">
        <v>106</v>
      </c>
      <c r="BO246" s="93" t="s">
        <v>102</v>
      </c>
      <c r="BP246" s="98" t="s">
        <v>102</v>
      </c>
      <c r="BQ246" s="93" t="s">
        <v>102</v>
      </c>
      <c r="BR246" s="93" t="s">
        <v>102</v>
      </c>
      <c r="BS246" s="93" t="s">
        <v>102</v>
      </c>
      <c r="BT246" s="99" t="s">
        <v>591</v>
      </c>
      <c r="BU246" s="100" t="s">
        <v>10947</v>
      </c>
      <c r="BV246" s="101" t="s">
        <v>471</v>
      </c>
      <c r="BW246" s="136"/>
      <c r="BX246" s="103" t="s">
        <v>565</v>
      </c>
      <c r="BY246" s="104" t="s">
        <v>190</v>
      </c>
      <c r="BZ246" s="136"/>
      <c r="CA246" s="83" t="s">
        <v>599</v>
      </c>
      <c r="CB246" s="106" t="s">
        <v>647</v>
      </c>
      <c r="CC246" s="106" t="s">
        <v>7928</v>
      </c>
      <c r="CD246" s="107"/>
      <c r="CE246" s="108" t="s">
        <v>107</v>
      </c>
      <c r="CF246" s="108" t="s">
        <v>107</v>
      </c>
      <c r="CG246" s="109"/>
      <c r="CH246" s="110" t="s">
        <v>107</v>
      </c>
      <c r="CI246" s="111"/>
      <c r="CJ246" s="112">
        <v>6710</v>
      </c>
      <c r="CK246" s="113">
        <v>86</v>
      </c>
      <c r="CL246" s="114" t="s">
        <v>134</v>
      </c>
      <c r="CM246" s="114" t="s">
        <v>108</v>
      </c>
      <c r="CN246" s="114"/>
      <c r="CO246" s="115" t="s">
        <v>102</v>
      </c>
      <c r="CP246" s="115" t="s">
        <v>102</v>
      </c>
      <c r="CQ246" s="115" t="s">
        <v>102</v>
      </c>
      <c r="CR246" s="115" t="s">
        <v>102</v>
      </c>
      <c r="CS246" s="116"/>
      <c r="CT246" s="117" t="s">
        <v>109</v>
      </c>
      <c r="CU246" s="117" t="s">
        <v>109</v>
      </c>
      <c r="CV246" s="83">
        <v>242</v>
      </c>
      <c r="CW246" s="83" t="s">
        <v>108</v>
      </c>
      <c r="CX246" s="83">
        <v>242</v>
      </c>
      <c r="CY246" s="83" t="s">
        <v>108</v>
      </c>
      <c r="CZ246" s="83">
        <v>6570</v>
      </c>
      <c r="DA246" s="83" t="s">
        <v>419</v>
      </c>
      <c r="DB246" s="83" t="s">
        <v>130</v>
      </c>
      <c r="DC246" s="83" t="s">
        <v>499</v>
      </c>
      <c r="DD246" s="83">
        <v>1291</v>
      </c>
      <c r="DE246" s="83" t="s">
        <v>444</v>
      </c>
      <c r="DF246" s="83" t="s">
        <v>130</v>
      </c>
      <c r="DG246" s="83" t="s">
        <v>499</v>
      </c>
      <c r="DH246" s="83"/>
      <c r="DI246" s="83">
        <v>0</v>
      </c>
      <c r="DJ246" s="83">
        <v>1</v>
      </c>
      <c r="DK246" s="83">
        <v>0</v>
      </c>
      <c r="DL246" s="83">
        <v>0</v>
      </c>
      <c r="DM246" s="83">
        <v>0</v>
      </c>
      <c r="DN246" s="83">
        <v>0</v>
      </c>
      <c r="DO246" s="83">
        <v>0</v>
      </c>
      <c r="DP246" s="83">
        <v>0</v>
      </c>
      <c r="DQ246" s="83">
        <v>0</v>
      </c>
      <c r="DR246" s="83">
        <v>0</v>
      </c>
      <c r="DS246" s="83">
        <v>0</v>
      </c>
      <c r="DT246" s="83">
        <v>3</v>
      </c>
      <c r="DU246" s="83">
        <v>3</v>
      </c>
      <c r="DV246" s="83">
        <v>0</v>
      </c>
      <c r="DW246" s="83">
        <v>0</v>
      </c>
      <c r="DX246" s="83">
        <v>3</v>
      </c>
      <c r="DY246" s="85">
        <v>43888</v>
      </c>
      <c r="DZ246" s="83" t="s">
        <v>4293</v>
      </c>
      <c r="EA246" s="83" t="s">
        <v>102</v>
      </c>
      <c r="EB246" s="83" t="s">
        <v>482</v>
      </c>
      <c r="EC246" s="83">
        <v>242</v>
      </c>
      <c r="ED246" s="83" t="s">
        <v>483</v>
      </c>
      <c r="EE246" s="83">
        <v>1</v>
      </c>
      <c r="EF246" s="83">
        <v>0</v>
      </c>
      <c r="EG246" s="83">
        <v>0</v>
      </c>
      <c r="EH246" s="83" t="s">
        <v>109</v>
      </c>
      <c r="EI246" s="83" t="s">
        <v>108</v>
      </c>
      <c r="EJ246" s="83" t="s">
        <v>583</v>
      </c>
      <c r="EK246" s="83">
        <v>0</v>
      </c>
      <c r="EL246" s="83">
        <v>0</v>
      </c>
      <c r="EM246" s="83">
        <v>1</v>
      </c>
      <c r="EN246" s="83" t="s">
        <v>497</v>
      </c>
      <c r="EO246" s="83"/>
      <c r="EP246" s="83" t="s">
        <v>436</v>
      </c>
      <c r="EQ246" s="136">
        <v>1</v>
      </c>
      <c r="ER246" s="136">
        <v>1</v>
      </c>
      <c r="ES246" s="136">
        <v>1</v>
      </c>
      <c r="ET246" s="136">
        <v>1</v>
      </c>
      <c r="EU246" s="215" t="s">
        <v>269</v>
      </c>
      <c r="EV246" s="136">
        <v>1</v>
      </c>
      <c r="EW246" s="136">
        <v>1</v>
      </c>
      <c r="EX246" s="136">
        <v>1</v>
      </c>
      <c r="EY246" s="136">
        <v>1</v>
      </c>
      <c r="EZ246" s="136">
        <v>1</v>
      </c>
      <c r="FP246" s="215" t="s">
        <v>592</v>
      </c>
      <c r="FQ246" s="136" t="b">
        <v>1</v>
      </c>
      <c r="FR246" s="136" t="b">
        <v>1</v>
      </c>
      <c r="FS246" s="136" t="b">
        <v>1</v>
      </c>
      <c r="FT246" s="136" t="b">
        <v>1</v>
      </c>
      <c r="FX246" s="215" t="s">
        <v>269</v>
      </c>
    </row>
    <row r="247" spans="1:180" ht="60" customHeight="1" x14ac:dyDescent="0.55000000000000004">
      <c r="A247" s="83" t="s">
        <v>130</v>
      </c>
      <c r="B247" s="83" t="s">
        <v>98</v>
      </c>
      <c r="C247" s="136">
        <v>799055</v>
      </c>
      <c r="D247" s="207" t="s">
        <v>629</v>
      </c>
      <c r="E247" s="208" t="s">
        <v>634</v>
      </c>
      <c r="F247" s="83" t="s">
        <v>108</v>
      </c>
      <c r="G247" s="85">
        <v>26341</v>
      </c>
      <c r="H247" s="83" t="s">
        <v>102</v>
      </c>
      <c r="I247" s="85">
        <v>34633</v>
      </c>
      <c r="J247" s="83" t="s">
        <v>228</v>
      </c>
      <c r="K247" s="216">
        <v>311216598779</v>
      </c>
      <c r="L247" s="83" t="s">
        <v>191</v>
      </c>
      <c r="M247" s="85">
        <v>43642</v>
      </c>
      <c r="N247" s="83">
        <v>-516.66666666666697</v>
      </c>
      <c r="O247" s="83" t="s">
        <v>193</v>
      </c>
      <c r="P247" s="83" t="s">
        <v>181</v>
      </c>
      <c r="Q247" s="208" t="s">
        <v>6016</v>
      </c>
      <c r="R247" s="83" t="s">
        <v>102</v>
      </c>
      <c r="S247" s="83" t="s">
        <v>102</v>
      </c>
      <c r="T247" s="83" t="s">
        <v>131</v>
      </c>
      <c r="U247" s="83" t="s">
        <v>9448</v>
      </c>
      <c r="V247" s="83" t="s">
        <v>104</v>
      </c>
      <c r="W247" s="83" t="s">
        <v>105</v>
      </c>
      <c r="X247" s="86" t="s">
        <v>6016</v>
      </c>
      <c r="Y247" s="87" t="s">
        <v>102</v>
      </c>
      <c r="Z247" s="87" t="s">
        <v>102</v>
      </c>
      <c r="AA247" s="87" t="s">
        <v>131</v>
      </c>
      <c r="AB247" s="87" t="s">
        <v>9448</v>
      </c>
      <c r="AC247" s="87" t="s">
        <v>104</v>
      </c>
      <c r="AD247" s="87" t="s">
        <v>105</v>
      </c>
      <c r="AE247" s="87" t="s">
        <v>106</v>
      </c>
      <c r="AF247" s="86" t="s">
        <v>6016</v>
      </c>
      <c r="AG247" s="87" t="s">
        <v>177</v>
      </c>
      <c r="AH247" s="87" t="s">
        <v>9448</v>
      </c>
      <c r="AI247" s="87" t="s">
        <v>104</v>
      </c>
      <c r="AJ247" s="87" t="s">
        <v>204</v>
      </c>
      <c r="AK247" s="88"/>
      <c r="AL247" s="83" t="s">
        <v>107</v>
      </c>
      <c r="AM247" s="89" t="s">
        <v>454</v>
      </c>
      <c r="AN247" s="90" t="s">
        <v>416</v>
      </c>
      <c r="AO247" s="91" t="s">
        <v>643</v>
      </c>
      <c r="AP247" s="90">
        <v>8.3333333333332895</v>
      </c>
      <c r="AQ247" s="92" t="s">
        <v>102</v>
      </c>
      <c r="AR247" s="93" t="s">
        <v>102</v>
      </c>
      <c r="AS247" s="93" t="s">
        <v>102</v>
      </c>
      <c r="AT247" s="93" t="s">
        <v>102</v>
      </c>
      <c r="AU247" s="210" t="s">
        <v>645</v>
      </c>
      <c r="AV247" s="93" t="s">
        <v>185</v>
      </c>
      <c r="AW247" s="94" t="s">
        <v>102</v>
      </c>
      <c r="AX247" s="93" t="s">
        <v>105</v>
      </c>
      <c r="AY247" s="95" t="s">
        <v>104</v>
      </c>
      <c r="AZ247" s="93" t="s">
        <v>102</v>
      </c>
      <c r="BA247" s="93" t="s">
        <v>102</v>
      </c>
      <c r="BB247" s="93" t="s">
        <v>102</v>
      </c>
      <c r="BC247" s="93" t="s">
        <v>102</v>
      </c>
      <c r="BD247" s="96" t="s">
        <v>102</v>
      </c>
      <c r="BE247" s="90">
        <v>-112.666666666667</v>
      </c>
      <c r="BF247" s="93" t="s">
        <v>102</v>
      </c>
      <c r="BG247" s="93" t="s">
        <v>102</v>
      </c>
      <c r="BH247" s="93" t="s">
        <v>102</v>
      </c>
      <c r="BI247" s="93" t="s">
        <v>102</v>
      </c>
      <c r="BJ247" s="210" t="s">
        <v>643</v>
      </c>
      <c r="BK247" s="93" t="s">
        <v>196</v>
      </c>
      <c r="BL247" s="97" t="s">
        <v>102</v>
      </c>
      <c r="BM247" s="93" t="s">
        <v>105</v>
      </c>
      <c r="BN247" s="93" t="s">
        <v>596</v>
      </c>
      <c r="BO247" s="93" t="s">
        <v>102</v>
      </c>
      <c r="BP247" s="98" t="s">
        <v>102</v>
      </c>
      <c r="BQ247" s="93" t="s">
        <v>102</v>
      </c>
      <c r="BR247" s="93" t="s">
        <v>102</v>
      </c>
      <c r="BS247" s="93" t="s">
        <v>102</v>
      </c>
      <c r="BT247" s="99" t="s">
        <v>591</v>
      </c>
      <c r="BU247" s="100" t="s">
        <v>10948</v>
      </c>
      <c r="BV247" s="101" t="s">
        <v>471</v>
      </c>
      <c r="BW247" s="136"/>
      <c r="BX247" s="103" t="s">
        <v>565</v>
      </c>
      <c r="BY247" s="104" t="s">
        <v>190</v>
      </c>
      <c r="BZ247" s="136"/>
      <c r="CA247" s="83" t="s">
        <v>599</v>
      </c>
      <c r="CB247" s="106" t="s">
        <v>647</v>
      </c>
      <c r="CC247" s="106" t="s">
        <v>7940</v>
      </c>
      <c r="CD247" s="107"/>
      <c r="CE247" s="108" t="s">
        <v>107</v>
      </c>
      <c r="CF247" s="108" t="s">
        <v>107</v>
      </c>
      <c r="CG247" s="109"/>
      <c r="CH247" s="110" t="s">
        <v>107</v>
      </c>
      <c r="CI247" s="111"/>
      <c r="CJ247" s="112">
        <v>6710</v>
      </c>
      <c r="CK247" s="113">
        <v>86</v>
      </c>
      <c r="CL247" s="114" t="s">
        <v>134</v>
      </c>
      <c r="CM247" s="114" t="s">
        <v>108</v>
      </c>
      <c r="CN247" s="114"/>
      <c r="CO247" s="115" t="s">
        <v>102</v>
      </c>
      <c r="CP247" s="115" t="s">
        <v>102</v>
      </c>
      <c r="CQ247" s="115" t="s">
        <v>102</v>
      </c>
      <c r="CR247" s="115" t="s">
        <v>102</v>
      </c>
      <c r="CS247" s="116"/>
      <c r="CT247" s="117" t="s">
        <v>109</v>
      </c>
      <c r="CU247" s="117" t="s">
        <v>109</v>
      </c>
      <c r="CV247" s="83">
        <v>243</v>
      </c>
      <c r="CW247" s="83" t="s">
        <v>108</v>
      </c>
      <c r="CX247" s="83">
        <v>243</v>
      </c>
      <c r="CY247" s="83" t="s">
        <v>108</v>
      </c>
      <c r="CZ247" s="83">
        <v>6571</v>
      </c>
      <c r="DA247" s="83" t="s">
        <v>419</v>
      </c>
      <c r="DB247" s="83" t="s">
        <v>130</v>
      </c>
      <c r="DC247" s="83" t="s">
        <v>499</v>
      </c>
      <c r="DD247" s="83">
        <v>1292</v>
      </c>
      <c r="DE247" s="83" t="s">
        <v>444</v>
      </c>
      <c r="DF247" s="83" t="s">
        <v>130</v>
      </c>
      <c r="DG247" s="83" t="s">
        <v>499</v>
      </c>
      <c r="DH247" s="83"/>
      <c r="DI247" s="83">
        <v>0</v>
      </c>
      <c r="DJ247" s="83">
        <v>1</v>
      </c>
      <c r="DK247" s="83">
        <v>0</v>
      </c>
      <c r="DL247" s="83">
        <v>0</v>
      </c>
      <c r="DM247" s="83">
        <v>0</v>
      </c>
      <c r="DN247" s="83">
        <v>0</v>
      </c>
      <c r="DO247" s="83">
        <v>0</v>
      </c>
      <c r="DP247" s="83">
        <v>0</v>
      </c>
      <c r="DQ247" s="83">
        <v>0</v>
      </c>
      <c r="DR247" s="83">
        <v>0</v>
      </c>
      <c r="DS247" s="83">
        <v>0</v>
      </c>
      <c r="DT247" s="83">
        <v>3</v>
      </c>
      <c r="DU247" s="83">
        <v>3</v>
      </c>
      <c r="DV247" s="83">
        <v>0</v>
      </c>
      <c r="DW247" s="83">
        <v>0</v>
      </c>
      <c r="DX247" s="83">
        <v>3</v>
      </c>
      <c r="DY247" s="85">
        <v>43889</v>
      </c>
      <c r="DZ247" s="83" t="s">
        <v>4294</v>
      </c>
      <c r="EA247" s="83" t="s">
        <v>102</v>
      </c>
      <c r="EB247" s="83" t="s">
        <v>482</v>
      </c>
      <c r="EC247" s="83">
        <v>243</v>
      </c>
      <c r="ED247" s="83" t="s">
        <v>483</v>
      </c>
      <c r="EE247" s="83">
        <v>1</v>
      </c>
      <c r="EF247" s="83">
        <v>0</v>
      </c>
      <c r="EG247" s="83">
        <v>0</v>
      </c>
      <c r="EH247" s="83" t="s">
        <v>109</v>
      </c>
      <c r="EI247" s="83" t="s">
        <v>108</v>
      </c>
      <c r="EJ247" s="83" t="s">
        <v>583</v>
      </c>
      <c r="EK247" s="83">
        <v>0</v>
      </c>
      <c r="EL247" s="83">
        <v>0</v>
      </c>
      <c r="EM247" s="83">
        <v>1</v>
      </c>
      <c r="EN247" s="83" t="s">
        <v>497</v>
      </c>
      <c r="EO247" s="83"/>
      <c r="EP247" s="83" t="s">
        <v>436</v>
      </c>
      <c r="EQ247" s="136">
        <v>1</v>
      </c>
      <c r="ER247" s="136">
        <v>1</v>
      </c>
      <c r="ES247" s="136">
        <v>1</v>
      </c>
      <c r="ET247" s="136">
        <v>1</v>
      </c>
      <c r="EU247" s="215" t="s">
        <v>269</v>
      </c>
      <c r="EV247" s="136">
        <v>1</v>
      </c>
      <c r="EW247" s="136">
        <v>1</v>
      </c>
      <c r="EX247" s="136">
        <v>1</v>
      </c>
      <c r="EY247" s="136">
        <v>1</v>
      </c>
      <c r="EZ247" s="136">
        <v>1</v>
      </c>
      <c r="FP247" s="215" t="s">
        <v>592</v>
      </c>
      <c r="FQ247" s="136" t="b">
        <v>1</v>
      </c>
      <c r="FR247" s="136" t="b">
        <v>1</v>
      </c>
      <c r="FS247" s="136" t="b">
        <v>1</v>
      </c>
      <c r="FT247" s="136" t="b">
        <v>1</v>
      </c>
      <c r="FX247" s="215" t="s">
        <v>269</v>
      </c>
    </row>
    <row r="248" spans="1:180" ht="60" customHeight="1" x14ac:dyDescent="0.55000000000000004">
      <c r="A248" s="83" t="s">
        <v>130</v>
      </c>
      <c r="B248" s="83" t="s">
        <v>98</v>
      </c>
      <c r="C248" s="136">
        <v>702698</v>
      </c>
      <c r="D248" s="207" t="s">
        <v>627</v>
      </c>
      <c r="E248" s="208" t="s">
        <v>630</v>
      </c>
      <c r="F248" s="83" t="s">
        <v>108</v>
      </c>
      <c r="G248" s="85">
        <v>20621</v>
      </c>
      <c r="H248" s="83" t="s">
        <v>102</v>
      </c>
      <c r="I248" s="85">
        <v>39794</v>
      </c>
      <c r="J248" s="83" t="s">
        <v>228</v>
      </c>
      <c r="K248" s="216">
        <v>835819705968</v>
      </c>
      <c r="L248" s="83" t="s">
        <v>191</v>
      </c>
      <c r="M248" s="85">
        <v>43631</v>
      </c>
      <c r="N248" s="83">
        <v>-521.66666666666697</v>
      </c>
      <c r="O248" s="83" t="s">
        <v>180</v>
      </c>
      <c r="P248" s="83" t="s">
        <v>181</v>
      </c>
      <c r="Q248" s="208" t="s">
        <v>6020</v>
      </c>
      <c r="R248" s="83" t="s">
        <v>102</v>
      </c>
      <c r="S248" s="83" t="s">
        <v>102</v>
      </c>
      <c r="T248" s="83" t="s">
        <v>199</v>
      </c>
      <c r="U248" s="83" t="s">
        <v>9449</v>
      </c>
      <c r="V248" s="83" t="s">
        <v>104</v>
      </c>
      <c r="W248" s="83" t="s">
        <v>105</v>
      </c>
      <c r="X248" s="86" t="s">
        <v>6020</v>
      </c>
      <c r="Y248" s="87" t="s">
        <v>102</v>
      </c>
      <c r="Z248" s="87" t="s">
        <v>102</v>
      </c>
      <c r="AA248" s="87" t="s">
        <v>199</v>
      </c>
      <c r="AB248" s="87" t="s">
        <v>9449</v>
      </c>
      <c r="AC248" s="87" t="s">
        <v>104</v>
      </c>
      <c r="AD248" s="87" t="s">
        <v>105</v>
      </c>
      <c r="AE248" s="87" t="s">
        <v>106</v>
      </c>
      <c r="AF248" s="86" t="s">
        <v>6020</v>
      </c>
      <c r="AG248" s="87" t="s">
        <v>489</v>
      </c>
      <c r="AH248" s="87" t="s">
        <v>9450</v>
      </c>
      <c r="AI248" s="87" t="s">
        <v>104</v>
      </c>
      <c r="AJ248" s="87" t="s">
        <v>204</v>
      </c>
      <c r="AK248" s="88"/>
      <c r="AL248" s="83" t="s">
        <v>107</v>
      </c>
      <c r="AM248" s="89" t="s">
        <v>454</v>
      </c>
      <c r="AN248" s="90" t="s">
        <v>416</v>
      </c>
      <c r="AO248" s="91" t="s">
        <v>641</v>
      </c>
      <c r="AP248" s="90">
        <v>8.3333333333332895</v>
      </c>
      <c r="AQ248" s="92" t="s">
        <v>211</v>
      </c>
      <c r="AR248" s="93" t="s">
        <v>102</v>
      </c>
      <c r="AS248" s="93" t="s">
        <v>102</v>
      </c>
      <c r="AT248" s="93" t="s">
        <v>102</v>
      </c>
      <c r="AU248" s="210" t="s">
        <v>641</v>
      </c>
      <c r="AV248" s="93" t="s">
        <v>192</v>
      </c>
      <c r="AW248" s="94" t="s">
        <v>102</v>
      </c>
      <c r="AX248" s="93" t="s">
        <v>105</v>
      </c>
      <c r="AY248" s="95" t="s">
        <v>188</v>
      </c>
      <c r="AZ248" s="93" t="s">
        <v>102</v>
      </c>
      <c r="BA248" s="93" t="s">
        <v>9451</v>
      </c>
      <c r="BB248" s="93" t="s">
        <v>102</v>
      </c>
      <c r="BC248" s="93" t="s">
        <v>102</v>
      </c>
      <c r="BD248" s="96" t="s">
        <v>102</v>
      </c>
      <c r="BE248" s="90">
        <v>-113.166666666667</v>
      </c>
      <c r="BF248" s="93" t="s">
        <v>211</v>
      </c>
      <c r="BG248" s="93" t="s">
        <v>102</v>
      </c>
      <c r="BH248" s="93" t="s">
        <v>102</v>
      </c>
      <c r="BI248" s="93" t="s">
        <v>102</v>
      </c>
      <c r="BJ248" s="210" t="s">
        <v>646</v>
      </c>
      <c r="BK248" s="93" t="s">
        <v>182</v>
      </c>
      <c r="BL248" s="97" t="s">
        <v>102</v>
      </c>
      <c r="BM248" s="93" t="s">
        <v>105</v>
      </c>
      <c r="BN248" s="93" t="s">
        <v>104</v>
      </c>
      <c r="BO248" s="93" t="s">
        <v>102</v>
      </c>
      <c r="BP248" s="98">
        <v>20180288</v>
      </c>
      <c r="BQ248" s="93" t="s">
        <v>102</v>
      </c>
      <c r="BR248" s="93" t="s">
        <v>102</v>
      </c>
      <c r="BS248" s="93" t="s">
        <v>102</v>
      </c>
      <c r="BT248" s="99" t="s">
        <v>591</v>
      </c>
      <c r="BU248" s="100" t="s">
        <v>10949</v>
      </c>
      <c r="BV248" s="101" t="s">
        <v>471</v>
      </c>
      <c r="BW248" s="136"/>
      <c r="BX248" s="103" t="s">
        <v>565</v>
      </c>
      <c r="BY248" s="104" t="s">
        <v>190</v>
      </c>
      <c r="BZ248" s="136"/>
      <c r="CA248" s="83" t="s">
        <v>599</v>
      </c>
      <c r="CB248" s="106" t="s">
        <v>647</v>
      </c>
      <c r="CC248" s="106" t="s">
        <v>7952</v>
      </c>
      <c r="CD248" s="107"/>
      <c r="CE248" s="108" t="s">
        <v>107</v>
      </c>
      <c r="CF248" s="108" t="s">
        <v>107</v>
      </c>
      <c r="CG248" s="109"/>
      <c r="CH248" s="110" t="s">
        <v>107</v>
      </c>
      <c r="CI248" s="111"/>
      <c r="CJ248" s="112">
        <v>6710</v>
      </c>
      <c r="CK248" s="113">
        <v>86</v>
      </c>
      <c r="CL248" s="114" t="s">
        <v>134</v>
      </c>
      <c r="CM248" s="114" t="s">
        <v>108</v>
      </c>
      <c r="CN248" s="114"/>
      <c r="CO248" s="115" t="s">
        <v>102</v>
      </c>
      <c r="CP248" s="115" t="s">
        <v>102</v>
      </c>
      <c r="CQ248" s="115" t="s">
        <v>102</v>
      </c>
      <c r="CR248" s="115" t="s">
        <v>102</v>
      </c>
      <c r="CS248" s="116"/>
      <c r="CT248" s="117" t="s">
        <v>109</v>
      </c>
      <c r="CU248" s="117" t="s">
        <v>109</v>
      </c>
      <c r="CV248" s="83">
        <v>244</v>
      </c>
      <c r="CW248" s="83" t="s">
        <v>108</v>
      </c>
      <c r="CX248" s="83">
        <v>244</v>
      </c>
      <c r="CY248" s="83" t="s">
        <v>108</v>
      </c>
      <c r="CZ248" s="83">
        <v>6572</v>
      </c>
      <c r="DA248" s="83" t="s">
        <v>419</v>
      </c>
      <c r="DB248" s="83" t="s">
        <v>130</v>
      </c>
      <c r="DC248" s="83" t="s">
        <v>499</v>
      </c>
      <c r="DD248" s="83">
        <v>1293</v>
      </c>
      <c r="DE248" s="83" t="s">
        <v>444</v>
      </c>
      <c r="DF248" s="83" t="s">
        <v>130</v>
      </c>
      <c r="DG248" s="83" t="s">
        <v>499</v>
      </c>
      <c r="DH248" s="83"/>
      <c r="DI248" s="83">
        <v>0</v>
      </c>
      <c r="DJ248" s="83">
        <v>1</v>
      </c>
      <c r="DK248" s="83">
        <v>0</v>
      </c>
      <c r="DL248" s="83">
        <v>0</v>
      </c>
      <c r="DM248" s="83">
        <v>0</v>
      </c>
      <c r="DN248" s="83">
        <v>0</v>
      </c>
      <c r="DO248" s="83">
        <v>0</v>
      </c>
      <c r="DP248" s="83">
        <v>0</v>
      </c>
      <c r="DQ248" s="83">
        <v>0</v>
      </c>
      <c r="DR248" s="83">
        <v>0</v>
      </c>
      <c r="DS248" s="83">
        <v>0</v>
      </c>
      <c r="DT248" s="83">
        <v>3</v>
      </c>
      <c r="DU248" s="83">
        <v>3</v>
      </c>
      <c r="DV248" s="83">
        <v>0</v>
      </c>
      <c r="DW248" s="83">
        <v>0</v>
      </c>
      <c r="DX248" s="83">
        <v>3</v>
      </c>
      <c r="DY248" s="85">
        <v>43890</v>
      </c>
      <c r="DZ248" s="83" t="s">
        <v>4295</v>
      </c>
      <c r="EA248" s="83" t="s">
        <v>102</v>
      </c>
      <c r="EB248" s="83" t="s">
        <v>482</v>
      </c>
      <c r="EC248" s="83">
        <v>244</v>
      </c>
      <c r="ED248" s="83" t="s">
        <v>483</v>
      </c>
      <c r="EE248" s="83">
        <v>1</v>
      </c>
      <c r="EF248" s="83">
        <v>0</v>
      </c>
      <c r="EG248" s="83">
        <v>0</v>
      </c>
      <c r="EH248" s="83" t="s">
        <v>109</v>
      </c>
      <c r="EI248" s="83" t="s">
        <v>108</v>
      </c>
      <c r="EJ248" s="83" t="s">
        <v>583</v>
      </c>
      <c r="EK248" s="83">
        <v>0</v>
      </c>
      <c r="EL248" s="83">
        <v>0</v>
      </c>
      <c r="EM248" s="83">
        <v>1</v>
      </c>
      <c r="EN248" s="83" t="s">
        <v>497</v>
      </c>
      <c r="EO248" s="83"/>
      <c r="EP248" s="83" t="s">
        <v>436</v>
      </c>
      <c r="EQ248" s="136">
        <v>1</v>
      </c>
      <c r="ER248" s="136">
        <v>1</v>
      </c>
      <c r="ES248" s="136">
        <v>1</v>
      </c>
      <c r="ET248" s="136">
        <v>1</v>
      </c>
      <c r="EU248" s="215" t="s">
        <v>269</v>
      </c>
      <c r="EV248" s="136">
        <v>1</v>
      </c>
      <c r="EW248" s="136">
        <v>1</v>
      </c>
      <c r="EX248" s="136">
        <v>1</v>
      </c>
      <c r="EY248" s="136">
        <v>1</v>
      </c>
      <c r="EZ248" s="136">
        <v>1</v>
      </c>
      <c r="FP248" s="215" t="s">
        <v>592</v>
      </c>
      <c r="FQ248" s="136" t="b">
        <v>1</v>
      </c>
      <c r="FR248" s="136" t="b">
        <v>1</v>
      </c>
      <c r="FS248" s="136" t="b">
        <v>1</v>
      </c>
      <c r="FT248" s="136" t="b">
        <v>1</v>
      </c>
      <c r="FX248" s="215" t="s">
        <v>269</v>
      </c>
    </row>
    <row r="249" spans="1:180" ht="60" customHeight="1" x14ac:dyDescent="0.55000000000000004">
      <c r="A249" s="83" t="s">
        <v>130</v>
      </c>
      <c r="B249" s="83" t="s">
        <v>98</v>
      </c>
      <c r="C249" s="136">
        <v>549111</v>
      </c>
      <c r="D249" s="207" t="s">
        <v>628</v>
      </c>
      <c r="E249" s="208" t="s">
        <v>633</v>
      </c>
      <c r="F249" s="83" t="s">
        <v>108</v>
      </c>
      <c r="G249" s="85">
        <v>22744</v>
      </c>
      <c r="H249" s="83" t="s">
        <v>102</v>
      </c>
      <c r="I249" s="85">
        <v>39772</v>
      </c>
      <c r="J249" s="83" t="s">
        <v>228</v>
      </c>
      <c r="K249" s="216">
        <v>385171131341</v>
      </c>
      <c r="L249" s="83" t="s">
        <v>191</v>
      </c>
      <c r="M249" s="85">
        <v>43619</v>
      </c>
      <c r="N249" s="83">
        <v>-526.66666666666697</v>
      </c>
      <c r="O249" s="83" t="s">
        <v>193</v>
      </c>
      <c r="P249" s="83" t="s">
        <v>181</v>
      </c>
      <c r="Q249" s="208" t="s">
        <v>6024</v>
      </c>
      <c r="R249" s="83" t="s">
        <v>102</v>
      </c>
      <c r="S249" s="83" t="s">
        <v>102</v>
      </c>
      <c r="T249" s="83" t="s">
        <v>133</v>
      </c>
      <c r="U249" s="83" t="s">
        <v>9452</v>
      </c>
      <c r="V249" s="83" t="s">
        <v>111</v>
      </c>
      <c r="W249" s="83" t="s">
        <v>105</v>
      </c>
      <c r="X249" s="86" t="s">
        <v>6024</v>
      </c>
      <c r="Y249" s="87" t="s">
        <v>102</v>
      </c>
      <c r="Z249" s="87" t="s">
        <v>102</v>
      </c>
      <c r="AA249" s="87" t="s">
        <v>133</v>
      </c>
      <c r="AB249" s="87" t="s">
        <v>9452</v>
      </c>
      <c r="AC249" s="87" t="s">
        <v>111</v>
      </c>
      <c r="AD249" s="87" t="s">
        <v>105</v>
      </c>
      <c r="AE249" s="87" t="s">
        <v>106</v>
      </c>
      <c r="AF249" s="86" t="s">
        <v>6024</v>
      </c>
      <c r="AG249" s="87" t="s">
        <v>486</v>
      </c>
      <c r="AH249" s="87" t="s">
        <v>9452</v>
      </c>
      <c r="AI249" s="87" t="s">
        <v>111</v>
      </c>
      <c r="AJ249" s="87" t="s">
        <v>204</v>
      </c>
      <c r="AK249" s="88"/>
      <c r="AL249" s="83" t="s">
        <v>107</v>
      </c>
      <c r="AM249" s="89" t="s">
        <v>454</v>
      </c>
      <c r="AN249" s="90" t="s">
        <v>416</v>
      </c>
      <c r="AO249" s="91" t="s">
        <v>642</v>
      </c>
      <c r="AP249" s="90">
        <v>8.3333333333332895</v>
      </c>
      <c r="AQ249" s="92" t="s">
        <v>102</v>
      </c>
      <c r="AR249" s="93" t="s">
        <v>102</v>
      </c>
      <c r="AS249" s="93" t="s">
        <v>102</v>
      </c>
      <c r="AT249" s="93" t="s">
        <v>102</v>
      </c>
      <c r="AU249" s="210" t="s">
        <v>644</v>
      </c>
      <c r="AV249" s="93" t="s">
        <v>185</v>
      </c>
      <c r="AW249" s="94" t="s">
        <v>102</v>
      </c>
      <c r="AX249" s="93" t="s">
        <v>183</v>
      </c>
      <c r="AY249" s="95" t="s">
        <v>111</v>
      </c>
      <c r="AZ249" s="93" t="s">
        <v>102</v>
      </c>
      <c r="BA249" s="93" t="s">
        <v>102</v>
      </c>
      <c r="BB249" s="93" t="s">
        <v>102</v>
      </c>
      <c r="BC249" s="93" t="s">
        <v>102</v>
      </c>
      <c r="BD249" s="96" t="s">
        <v>102</v>
      </c>
      <c r="BE249" s="90">
        <v>-113.666666666667</v>
      </c>
      <c r="BF249" s="93" t="s">
        <v>102</v>
      </c>
      <c r="BG249" s="93" t="s">
        <v>102</v>
      </c>
      <c r="BH249" s="93" t="s">
        <v>102</v>
      </c>
      <c r="BI249" s="93" t="s">
        <v>102</v>
      </c>
      <c r="BJ249" s="210" t="s">
        <v>642</v>
      </c>
      <c r="BK249" s="93" t="s">
        <v>192</v>
      </c>
      <c r="BL249" s="97" t="s">
        <v>102</v>
      </c>
      <c r="BM249" s="93" t="s">
        <v>183</v>
      </c>
      <c r="BN249" s="93" t="s">
        <v>106</v>
      </c>
      <c r="BO249" s="93" t="s">
        <v>102</v>
      </c>
      <c r="BP249" s="98" t="s">
        <v>102</v>
      </c>
      <c r="BQ249" s="93" t="s">
        <v>102</v>
      </c>
      <c r="BR249" s="93" t="s">
        <v>102</v>
      </c>
      <c r="BS249" s="93" t="s">
        <v>102</v>
      </c>
      <c r="BT249" s="99" t="s">
        <v>591</v>
      </c>
      <c r="BU249" s="100" t="s">
        <v>10950</v>
      </c>
      <c r="BV249" s="101" t="s">
        <v>471</v>
      </c>
      <c r="BW249" s="136"/>
      <c r="BX249" s="103" t="s">
        <v>565</v>
      </c>
      <c r="BY249" s="104" t="s">
        <v>190</v>
      </c>
      <c r="BZ249" s="136"/>
      <c r="CA249" s="83" t="s">
        <v>599</v>
      </c>
      <c r="CB249" s="106" t="s">
        <v>647</v>
      </c>
      <c r="CC249" s="106" t="s">
        <v>7964</v>
      </c>
      <c r="CD249" s="107"/>
      <c r="CE249" s="108" t="s">
        <v>107</v>
      </c>
      <c r="CF249" s="108" t="s">
        <v>107</v>
      </c>
      <c r="CG249" s="109"/>
      <c r="CH249" s="110" t="s">
        <v>107</v>
      </c>
      <c r="CI249" s="111"/>
      <c r="CJ249" s="112">
        <v>6710</v>
      </c>
      <c r="CK249" s="113">
        <v>86</v>
      </c>
      <c r="CL249" s="114" t="s">
        <v>134</v>
      </c>
      <c r="CM249" s="114" t="s">
        <v>108</v>
      </c>
      <c r="CN249" s="114"/>
      <c r="CO249" s="115" t="s">
        <v>102</v>
      </c>
      <c r="CP249" s="115" t="s">
        <v>102</v>
      </c>
      <c r="CQ249" s="115" t="s">
        <v>102</v>
      </c>
      <c r="CR249" s="115" t="s">
        <v>102</v>
      </c>
      <c r="CS249" s="116"/>
      <c r="CT249" s="117" t="s">
        <v>109</v>
      </c>
      <c r="CU249" s="117" t="s">
        <v>109</v>
      </c>
      <c r="CV249" s="83">
        <v>245</v>
      </c>
      <c r="CW249" s="83" t="s">
        <v>108</v>
      </c>
      <c r="CX249" s="83">
        <v>245</v>
      </c>
      <c r="CY249" s="83" t="s">
        <v>108</v>
      </c>
      <c r="CZ249" s="83">
        <v>6573</v>
      </c>
      <c r="DA249" s="83" t="s">
        <v>419</v>
      </c>
      <c r="DB249" s="83" t="s">
        <v>130</v>
      </c>
      <c r="DC249" s="83" t="s">
        <v>499</v>
      </c>
      <c r="DD249" s="83">
        <v>1294</v>
      </c>
      <c r="DE249" s="83" t="s">
        <v>444</v>
      </c>
      <c r="DF249" s="83" t="s">
        <v>130</v>
      </c>
      <c r="DG249" s="83" t="s">
        <v>499</v>
      </c>
      <c r="DH249" s="83"/>
      <c r="DI249" s="83">
        <v>0</v>
      </c>
      <c r="DJ249" s="83">
        <v>1</v>
      </c>
      <c r="DK249" s="83">
        <v>0</v>
      </c>
      <c r="DL249" s="83">
        <v>0</v>
      </c>
      <c r="DM249" s="83">
        <v>0</v>
      </c>
      <c r="DN249" s="83">
        <v>0</v>
      </c>
      <c r="DO249" s="83">
        <v>0</v>
      </c>
      <c r="DP249" s="83">
        <v>0</v>
      </c>
      <c r="DQ249" s="83">
        <v>0</v>
      </c>
      <c r="DR249" s="83">
        <v>0</v>
      </c>
      <c r="DS249" s="83">
        <v>0</v>
      </c>
      <c r="DT249" s="83">
        <v>3</v>
      </c>
      <c r="DU249" s="83">
        <v>3</v>
      </c>
      <c r="DV249" s="83">
        <v>0</v>
      </c>
      <c r="DW249" s="83">
        <v>0</v>
      </c>
      <c r="DX249" s="83">
        <v>3</v>
      </c>
      <c r="DY249" s="85">
        <v>43891</v>
      </c>
      <c r="DZ249" s="83" t="s">
        <v>4296</v>
      </c>
      <c r="EA249" s="83" t="s">
        <v>102</v>
      </c>
      <c r="EB249" s="83" t="s">
        <v>482</v>
      </c>
      <c r="EC249" s="83">
        <v>245</v>
      </c>
      <c r="ED249" s="83" t="s">
        <v>483</v>
      </c>
      <c r="EE249" s="83">
        <v>1</v>
      </c>
      <c r="EF249" s="83">
        <v>0</v>
      </c>
      <c r="EG249" s="83">
        <v>0</v>
      </c>
      <c r="EH249" s="83" t="s">
        <v>109</v>
      </c>
      <c r="EI249" s="83" t="s">
        <v>108</v>
      </c>
      <c r="EJ249" s="83" t="s">
        <v>583</v>
      </c>
      <c r="EK249" s="83">
        <v>0</v>
      </c>
      <c r="EL249" s="83">
        <v>0</v>
      </c>
      <c r="EM249" s="83">
        <v>1</v>
      </c>
      <c r="EN249" s="83" t="s">
        <v>497</v>
      </c>
      <c r="EO249" s="83"/>
      <c r="EP249" s="83" t="s">
        <v>436</v>
      </c>
      <c r="EQ249" s="136">
        <v>1</v>
      </c>
      <c r="ER249" s="136">
        <v>1</v>
      </c>
      <c r="ES249" s="136">
        <v>1</v>
      </c>
      <c r="ET249" s="136">
        <v>1</v>
      </c>
      <c r="EU249" s="215" t="s">
        <v>269</v>
      </c>
      <c r="EV249" s="136">
        <v>1</v>
      </c>
      <c r="EW249" s="136">
        <v>1</v>
      </c>
      <c r="EX249" s="136">
        <v>1</v>
      </c>
      <c r="EY249" s="136">
        <v>1</v>
      </c>
      <c r="EZ249" s="136">
        <v>1</v>
      </c>
      <c r="FP249" s="215" t="s">
        <v>592</v>
      </c>
      <c r="FQ249" s="136" t="b">
        <v>1</v>
      </c>
      <c r="FR249" s="136" t="b">
        <v>1</v>
      </c>
      <c r="FS249" s="136" t="b">
        <v>1</v>
      </c>
      <c r="FT249" s="136" t="b">
        <v>1</v>
      </c>
      <c r="FX249" s="215" t="s">
        <v>269</v>
      </c>
    </row>
    <row r="250" spans="1:180" ht="60" customHeight="1" x14ac:dyDescent="0.55000000000000004">
      <c r="A250" s="83" t="s">
        <v>130</v>
      </c>
      <c r="B250" s="83" t="s">
        <v>98</v>
      </c>
      <c r="C250" s="136">
        <v>235504</v>
      </c>
      <c r="D250" s="207" t="s">
        <v>629</v>
      </c>
      <c r="E250" s="208" t="s">
        <v>634</v>
      </c>
      <c r="F250" s="83" t="s">
        <v>108</v>
      </c>
      <c r="G250" s="85">
        <v>26341</v>
      </c>
      <c r="H250" s="83" t="s">
        <v>102</v>
      </c>
      <c r="I250" s="85">
        <v>34633</v>
      </c>
      <c r="J250" s="83" t="s">
        <v>228</v>
      </c>
      <c r="K250" s="216">
        <v>793357094385</v>
      </c>
      <c r="L250" s="83" t="s">
        <v>191</v>
      </c>
      <c r="M250" s="85">
        <v>43642</v>
      </c>
      <c r="N250" s="83">
        <v>-531.66666666666697</v>
      </c>
      <c r="O250" s="83" t="s">
        <v>193</v>
      </c>
      <c r="P250" s="83" t="s">
        <v>181</v>
      </c>
      <c r="Q250" s="208" t="s">
        <v>6028</v>
      </c>
      <c r="R250" s="83" t="s">
        <v>102</v>
      </c>
      <c r="S250" s="83" t="s">
        <v>102</v>
      </c>
      <c r="T250" s="83" t="s">
        <v>131</v>
      </c>
      <c r="U250" s="83" t="s">
        <v>9453</v>
      </c>
      <c r="V250" s="83" t="s">
        <v>104</v>
      </c>
      <c r="W250" s="83" t="s">
        <v>105</v>
      </c>
      <c r="X250" s="86" t="s">
        <v>6028</v>
      </c>
      <c r="Y250" s="87" t="s">
        <v>102</v>
      </c>
      <c r="Z250" s="87" t="s">
        <v>102</v>
      </c>
      <c r="AA250" s="87" t="s">
        <v>131</v>
      </c>
      <c r="AB250" s="87" t="s">
        <v>9453</v>
      </c>
      <c r="AC250" s="87" t="s">
        <v>104</v>
      </c>
      <c r="AD250" s="87" t="s">
        <v>105</v>
      </c>
      <c r="AE250" s="87" t="s">
        <v>106</v>
      </c>
      <c r="AF250" s="86" t="s">
        <v>6028</v>
      </c>
      <c r="AG250" s="87" t="s">
        <v>177</v>
      </c>
      <c r="AH250" s="87" t="s">
        <v>9453</v>
      </c>
      <c r="AI250" s="87" t="s">
        <v>104</v>
      </c>
      <c r="AJ250" s="87" t="s">
        <v>204</v>
      </c>
      <c r="AK250" s="88"/>
      <c r="AL250" s="83" t="s">
        <v>107</v>
      </c>
      <c r="AM250" s="89" t="s">
        <v>454</v>
      </c>
      <c r="AN250" s="90" t="s">
        <v>416</v>
      </c>
      <c r="AO250" s="91" t="s">
        <v>643</v>
      </c>
      <c r="AP250" s="90">
        <v>8.3333333333332895</v>
      </c>
      <c r="AQ250" s="92" t="s">
        <v>102</v>
      </c>
      <c r="AR250" s="93" t="s">
        <v>102</v>
      </c>
      <c r="AS250" s="93" t="s">
        <v>102</v>
      </c>
      <c r="AT250" s="93" t="s">
        <v>102</v>
      </c>
      <c r="AU250" s="210" t="s">
        <v>645</v>
      </c>
      <c r="AV250" s="93" t="s">
        <v>185</v>
      </c>
      <c r="AW250" s="94" t="s">
        <v>102</v>
      </c>
      <c r="AX250" s="93" t="s">
        <v>105</v>
      </c>
      <c r="AY250" s="95" t="s">
        <v>104</v>
      </c>
      <c r="AZ250" s="93" t="s">
        <v>102</v>
      </c>
      <c r="BA250" s="93" t="s">
        <v>102</v>
      </c>
      <c r="BB250" s="93" t="s">
        <v>102</v>
      </c>
      <c r="BC250" s="93" t="s">
        <v>102</v>
      </c>
      <c r="BD250" s="96" t="s">
        <v>102</v>
      </c>
      <c r="BE250" s="90">
        <v>-114.166666666667</v>
      </c>
      <c r="BF250" s="93" t="s">
        <v>102</v>
      </c>
      <c r="BG250" s="93" t="s">
        <v>102</v>
      </c>
      <c r="BH250" s="93" t="s">
        <v>102</v>
      </c>
      <c r="BI250" s="93" t="s">
        <v>102</v>
      </c>
      <c r="BJ250" s="210" t="s">
        <v>643</v>
      </c>
      <c r="BK250" s="93" t="s">
        <v>196</v>
      </c>
      <c r="BL250" s="97" t="s">
        <v>102</v>
      </c>
      <c r="BM250" s="93" t="s">
        <v>105</v>
      </c>
      <c r="BN250" s="93" t="s">
        <v>596</v>
      </c>
      <c r="BO250" s="93" t="s">
        <v>102</v>
      </c>
      <c r="BP250" s="98" t="s">
        <v>102</v>
      </c>
      <c r="BQ250" s="93" t="s">
        <v>102</v>
      </c>
      <c r="BR250" s="93" t="s">
        <v>102</v>
      </c>
      <c r="BS250" s="93" t="s">
        <v>102</v>
      </c>
      <c r="BT250" s="99" t="s">
        <v>591</v>
      </c>
      <c r="BU250" s="100" t="s">
        <v>10951</v>
      </c>
      <c r="BV250" s="101" t="s">
        <v>471</v>
      </c>
      <c r="BW250" s="136"/>
      <c r="BX250" s="103" t="s">
        <v>565</v>
      </c>
      <c r="BY250" s="104" t="s">
        <v>190</v>
      </c>
      <c r="BZ250" s="136"/>
      <c r="CA250" s="83" t="s">
        <v>599</v>
      </c>
      <c r="CB250" s="106" t="s">
        <v>647</v>
      </c>
      <c r="CC250" s="106" t="s">
        <v>7976</v>
      </c>
      <c r="CD250" s="107"/>
      <c r="CE250" s="108" t="s">
        <v>107</v>
      </c>
      <c r="CF250" s="108" t="s">
        <v>107</v>
      </c>
      <c r="CG250" s="109"/>
      <c r="CH250" s="110" t="s">
        <v>107</v>
      </c>
      <c r="CI250" s="111"/>
      <c r="CJ250" s="112">
        <v>6710</v>
      </c>
      <c r="CK250" s="113">
        <v>86</v>
      </c>
      <c r="CL250" s="114" t="s">
        <v>134</v>
      </c>
      <c r="CM250" s="114" t="s">
        <v>108</v>
      </c>
      <c r="CN250" s="114"/>
      <c r="CO250" s="115" t="s">
        <v>102</v>
      </c>
      <c r="CP250" s="115" t="s">
        <v>102</v>
      </c>
      <c r="CQ250" s="115" t="s">
        <v>102</v>
      </c>
      <c r="CR250" s="115" t="s">
        <v>102</v>
      </c>
      <c r="CS250" s="116"/>
      <c r="CT250" s="117" t="s">
        <v>109</v>
      </c>
      <c r="CU250" s="117" t="s">
        <v>109</v>
      </c>
      <c r="CV250" s="83">
        <v>246</v>
      </c>
      <c r="CW250" s="83" t="s">
        <v>108</v>
      </c>
      <c r="CX250" s="83">
        <v>246</v>
      </c>
      <c r="CY250" s="83" t="s">
        <v>108</v>
      </c>
      <c r="CZ250" s="83">
        <v>6574</v>
      </c>
      <c r="DA250" s="83" t="s">
        <v>419</v>
      </c>
      <c r="DB250" s="83" t="s">
        <v>130</v>
      </c>
      <c r="DC250" s="83" t="s">
        <v>499</v>
      </c>
      <c r="DD250" s="83">
        <v>1295</v>
      </c>
      <c r="DE250" s="83" t="s">
        <v>444</v>
      </c>
      <c r="DF250" s="83" t="s">
        <v>130</v>
      </c>
      <c r="DG250" s="83" t="s">
        <v>499</v>
      </c>
      <c r="DH250" s="83"/>
      <c r="DI250" s="83">
        <v>0</v>
      </c>
      <c r="DJ250" s="83">
        <v>1</v>
      </c>
      <c r="DK250" s="83">
        <v>0</v>
      </c>
      <c r="DL250" s="83">
        <v>0</v>
      </c>
      <c r="DM250" s="83">
        <v>0</v>
      </c>
      <c r="DN250" s="83">
        <v>0</v>
      </c>
      <c r="DO250" s="83">
        <v>0</v>
      </c>
      <c r="DP250" s="83">
        <v>0</v>
      </c>
      <c r="DQ250" s="83">
        <v>0</v>
      </c>
      <c r="DR250" s="83">
        <v>0</v>
      </c>
      <c r="DS250" s="83">
        <v>0</v>
      </c>
      <c r="DT250" s="83">
        <v>3</v>
      </c>
      <c r="DU250" s="83">
        <v>3</v>
      </c>
      <c r="DV250" s="83">
        <v>0</v>
      </c>
      <c r="DW250" s="83">
        <v>0</v>
      </c>
      <c r="DX250" s="83">
        <v>3</v>
      </c>
      <c r="DY250" s="85">
        <v>43892</v>
      </c>
      <c r="DZ250" s="83" t="s">
        <v>4297</v>
      </c>
      <c r="EA250" s="83" t="s">
        <v>102</v>
      </c>
      <c r="EB250" s="83" t="s">
        <v>482</v>
      </c>
      <c r="EC250" s="83">
        <v>246</v>
      </c>
      <c r="ED250" s="83" t="s">
        <v>483</v>
      </c>
      <c r="EE250" s="83">
        <v>1</v>
      </c>
      <c r="EF250" s="83">
        <v>0</v>
      </c>
      <c r="EG250" s="83">
        <v>0</v>
      </c>
      <c r="EH250" s="83" t="s">
        <v>109</v>
      </c>
      <c r="EI250" s="83" t="s">
        <v>108</v>
      </c>
      <c r="EJ250" s="83" t="s">
        <v>583</v>
      </c>
      <c r="EK250" s="83">
        <v>0</v>
      </c>
      <c r="EL250" s="83">
        <v>0</v>
      </c>
      <c r="EM250" s="83">
        <v>1</v>
      </c>
      <c r="EN250" s="83" t="s">
        <v>497</v>
      </c>
      <c r="EO250" s="83"/>
      <c r="EP250" s="83" t="s">
        <v>436</v>
      </c>
      <c r="EQ250" s="136">
        <v>1</v>
      </c>
      <c r="ER250" s="136">
        <v>1</v>
      </c>
      <c r="ES250" s="136">
        <v>1</v>
      </c>
      <c r="ET250" s="136">
        <v>1</v>
      </c>
      <c r="EU250" s="215" t="s">
        <v>269</v>
      </c>
      <c r="EV250" s="136">
        <v>1</v>
      </c>
      <c r="EW250" s="136">
        <v>1</v>
      </c>
      <c r="EX250" s="136">
        <v>1</v>
      </c>
      <c r="EY250" s="136">
        <v>1</v>
      </c>
      <c r="EZ250" s="136">
        <v>1</v>
      </c>
      <c r="FP250" s="215" t="s">
        <v>592</v>
      </c>
      <c r="FQ250" s="136" t="b">
        <v>1</v>
      </c>
      <c r="FR250" s="136" t="b">
        <v>1</v>
      </c>
      <c r="FS250" s="136" t="b">
        <v>1</v>
      </c>
      <c r="FT250" s="136" t="b">
        <v>1</v>
      </c>
      <c r="FX250" s="215" t="s">
        <v>269</v>
      </c>
    </row>
    <row r="251" spans="1:180" ht="60" customHeight="1" x14ac:dyDescent="0.55000000000000004">
      <c r="A251" s="83" t="s">
        <v>130</v>
      </c>
      <c r="B251" s="83" t="s">
        <v>98</v>
      </c>
      <c r="C251" s="136">
        <v>925998</v>
      </c>
      <c r="D251" s="207" t="s">
        <v>627</v>
      </c>
      <c r="E251" s="208" t="s">
        <v>630</v>
      </c>
      <c r="F251" s="83" t="s">
        <v>108</v>
      </c>
      <c r="G251" s="85">
        <v>20621</v>
      </c>
      <c r="H251" s="83" t="s">
        <v>102</v>
      </c>
      <c r="I251" s="85">
        <v>39794</v>
      </c>
      <c r="J251" s="83" t="s">
        <v>228</v>
      </c>
      <c r="K251" s="216">
        <v>139721088452</v>
      </c>
      <c r="L251" s="83" t="s">
        <v>191</v>
      </c>
      <c r="M251" s="85">
        <v>43631</v>
      </c>
      <c r="N251" s="83">
        <v>-536.66666666666697</v>
      </c>
      <c r="O251" s="83" t="s">
        <v>180</v>
      </c>
      <c r="P251" s="83" t="s">
        <v>181</v>
      </c>
      <c r="Q251" s="208" t="s">
        <v>6032</v>
      </c>
      <c r="R251" s="83" t="s">
        <v>102</v>
      </c>
      <c r="S251" s="83" t="s">
        <v>102</v>
      </c>
      <c r="T251" s="83" t="s">
        <v>199</v>
      </c>
      <c r="U251" s="83" t="s">
        <v>9454</v>
      </c>
      <c r="V251" s="83" t="s">
        <v>104</v>
      </c>
      <c r="W251" s="83" t="s">
        <v>105</v>
      </c>
      <c r="X251" s="86" t="s">
        <v>6032</v>
      </c>
      <c r="Y251" s="87" t="s">
        <v>102</v>
      </c>
      <c r="Z251" s="87" t="s">
        <v>102</v>
      </c>
      <c r="AA251" s="87" t="s">
        <v>199</v>
      </c>
      <c r="AB251" s="87" t="s">
        <v>9454</v>
      </c>
      <c r="AC251" s="87" t="s">
        <v>104</v>
      </c>
      <c r="AD251" s="87" t="s">
        <v>105</v>
      </c>
      <c r="AE251" s="87" t="s">
        <v>106</v>
      </c>
      <c r="AF251" s="86" t="s">
        <v>6032</v>
      </c>
      <c r="AG251" s="87" t="s">
        <v>489</v>
      </c>
      <c r="AH251" s="87" t="s">
        <v>9455</v>
      </c>
      <c r="AI251" s="87" t="s">
        <v>104</v>
      </c>
      <c r="AJ251" s="87" t="s">
        <v>204</v>
      </c>
      <c r="AK251" s="88"/>
      <c r="AL251" s="83" t="s">
        <v>107</v>
      </c>
      <c r="AM251" s="89" t="s">
        <v>454</v>
      </c>
      <c r="AN251" s="90" t="s">
        <v>416</v>
      </c>
      <c r="AO251" s="91" t="s">
        <v>641</v>
      </c>
      <c r="AP251" s="90">
        <v>8.3333333333332895</v>
      </c>
      <c r="AQ251" s="92" t="s">
        <v>211</v>
      </c>
      <c r="AR251" s="93" t="s">
        <v>102</v>
      </c>
      <c r="AS251" s="93" t="s">
        <v>102</v>
      </c>
      <c r="AT251" s="93" t="s">
        <v>102</v>
      </c>
      <c r="AU251" s="210" t="s">
        <v>641</v>
      </c>
      <c r="AV251" s="93" t="s">
        <v>192</v>
      </c>
      <c r="AW251" s="94" t="s">
        <v>102</v>
      </c>
      <c r="AX251" s="93" t="s">
        <v>105</v>
      </c>
      <c r="AY251" s="95" t="s">
        <v>188</v>
      </c>
      <c r="AZ251" s="93" t="s">
        <v>102</v>
      </c>
      <c r="BA251" s="93" t="s">
        <v>9456</v>
      </c>
      <c r="BB251" s="93" t="s">
        <v>102</v>
      </c>
      <c r="BC251" s="93" t="s">
        <v>102</v>
      </c>
      <c r="BD251" s="96" t="s">
        <v>102</v>
      </c>
      <c r="BE251" s="90">
        <v>-114.666666666667</v>
      </c>
      <c r="BF251" s="93" t="s">
        <v>211</v>
      </c>
      <c r="BG251" s="93" t="s">
        <v>102</v>
      </c>
      <c r="BH251" s="93" t="s">
        <v>102</v>
      </c>
      <c r="BI251" s="93" t="s">
        <v>102</v>
      </c>
      <c r="BJ251" s="210" t="s">
        <v>646</v>
      </c>
      <c r="BK251" s="93" t="s">
        <v>182</v>
      </c>
      <c r="BL251" s="97" t="s">
        <v>102</v>
      </c>
      <c r="BM251" s="93" t="s">
        <v>105</v>
      </c>
      <c r="BN251" s="93" t="s">
        <v>104</v>
      </c>
      <c r="BO251" s="93" t="s">
        <v>102</v>
      </c>
      <c r="BP251" s="98">
        <v>20180289</v>
      </c>
      <c r="BQ251" s="93" t="s">
        <v>102</v>
      </c>
      <c r="BR251" s="93" t="s">
        <v>102</v>
      </c>
      <c r="BS251" s="93" t="s">
        <v>102</v>
      </c>
      <c r="BT251" s="99" t="s">
        <v>591</v>
      </c>
      <c r="BU251" s="100" t="s">
        <v>10952</v>
      </c>
      <c r="BV251" s="101" t="s">
        <v>471</v>
      </c>
      <c r="BW251" s="136"/>
      <c r="BX251" s="103" t="s">
        <v>565</v>
      </c>
      <c r="BY251" s="104" t="s">
        <v>190</v>
      </c>
      <c r="BZ251" s="136"/>
      <c r="CA251" s="83" t="s">
        <v>599</v>
      </c>
      <c r="CB251" s="106" t="s">
        <v>647</v>
      </c>
      <c r="CC251" s="106" t="s">
        <v>7988</v>
      </c>
      <c r="CD251" s="107"/>
      <c r="CE251" s="108" t="s">
        <v>107</v>
      </c>
      <c r="CF251" s="108" t="s">
        <v>107</v>
      </c>
      <c r="CG251" s="109"/>
      <c r="CH251" s="110" t="s">
        <v>107</v>
      </c>
      <c r="CI251" s="111"/>
      <c r="CJ251" s="112">
        <v>6710</v>
      </c>
      <c r="CK251" s="113">
        <v>86</v>
      </c>
      <c r="CL251" s="114" t="s">
        <v>134</v>
      </c>
      <c r="CM251" s="114" t="s">
        <v>108</v>
      </c>
      <c r="CN251" s="114"/>
      <c r="CO251" s="115" t="s">
        <v>102</v>
      </c>
      <c r="CP251" s="115" t="s">
        <v>102</v>
      </c>
      <c r="CQ251" s="115" t="s">
        <v>102</v>
      </c>
      <c r="CR251" s="115" t="s">
        <v>102</v>
      </c>
      <c r="CS251" s="116"/>
      <c r="CT251" s="117" t="s">
        <v>109</v>
      </c>
      <c r="CU251" s="117" t="s">
        <v>109</v>
      </c>
      <c r="CV251" s="83">
        <v>247</v>
      </c>
      <c r="CW251" s="83" t="s">
        <v>108</v>
      </c>
      <c r="CX251" s="83">
        <v>247</v>
      </c>
      <c r="CY251" s="83" t="s">
        <v>108</v>
      </c>
      <c r="CZ251" s="83">
        <v>6575</v>
      </c>
      <c r="DA251" s="83" t="s">
        <v>419</v>
      </c>
      <c r="DB251" s="83" t="s">
        <v>130</v>
      </c>
      <c r="DC251" s="83" t="s">
        <v>499</v>
      </c>
      <c r="DD251" s="83">
        <v>1296</v>
      </c>
      <c r="DE251" s="83" t="s">
        <v>444</v>
      </c>
      <c r="DF251" s="83" t="s">
        <v>130</v>
      </c>
      <c r="DG251" s="83" t="s">
        <v>499</v>
      </c>
      <c r="DH251" s="83"/>
      <c r="DI251" s="83">
        <v>0</v>
      </c>
      <c r="DJ251" s="83">
        <v>1</v>
      </c>
      <c r="DK251" s="83">
        <v>0</v>
      </c>
      <c r="DL251" s="83">
        <v>0</v>
      </c>
      <c r="DM251" s="83">
        <v>0</v>
      </c>
      <c r="DN251" s="83">
        <v>0</v>
      </c>
      <c r="DO251" s="83">
        <v>0</v>
      </c>
      <c r="DP251" s="83">
        <v>0</v>
      </c>
      <c r="DQ251" s="83">
        <v>0</v>
      </c>
      <c r="DR251" s="83">
        <v>0</v>
      </c>
      <c r="DS251" s="83">
        <v>0</v>
      </c>
      <c r="DT251" s="83">
        <v>3</v>
      </c>
      <c r="DU251" s="83">
        <v>3</v>
      </c>
      <c r="DV251" s="83">
        <v>0</v>
      </c>
      <c r="DW251" s="83">
        <v>0</v>
      </c>
      <c r="DX251" s="83">
        <v>3</v>
      </c>
      <c r="DY251" s="85">
        <v>43893</v>
      </c>
      <c r="DZ251" s="83" t="s">
        <v>4298</v>
      </c>
      <c r="EA251" s="83" t="s">
        <v>102</v>
      </c>
      <c r="EB251" s="83" t="s">
        <v>482</v>
      </c>
      <c r="EC251" s="83">
        <v>247</v>
      </c>
      <c r="ED251" s="83" t="s">
        <v>483</v>
      </c>
      <c r="EE251" s="83">
        <v>1</v>
      </c>
      <c r="EF251" s="83">
        <v>0</v>
      </c>
      <c r="EG251" s="83">
        <v>0</v>
      </c>
      <c r="EH251" s="83" t="s">
        <v>109</v>
      </c>
      <c r="EI251" s="83" t="s">
        <v>108</v>
      </c>
      <c r="EJ251" s="83" t="s">
        <v>583</v>
      </c>
      <c r="EK251" s="83">
        <v>0</v>
      </c>
      <c r="EL251" s="83">
        <v>0</v>
      </c>
      <c r="EM251" s="83">
        <v>1</v>
      </c>
      <c r="EN251" s="83" t="s">
        <v>497</v>
      </c>
      <c r="EO251" s="83"/>
      <c r="EP251" s="83" t="s">
        <v>436</v>
      </c>
      <c r="EQ251" s="136">
        <v>1</v>
      </c>
      <c r="ER251" s="136">
        <v>1</v>
      </c>
      <c r="ES251" s="136">
        <v>1</v>
      </c>
      <c r="ET251" s="136">
        <v>1</v>
      </c>
      <c r="EU251" s="215" t="s">
        <v>269</v>
      </c>
      <c r="EV251" s="136">
        <v>1</v>
      </c>
      <c r="EW251" s="136">
        <v>1</v>
      </c>
      <c r="EX251" s="136">
        <v>1</v>
      </c>
      <c r="EY251" s="136">
        <v>1</v>
      </c>
      <c r="EZ251" s="136">
        <v>1</v>
      </c>
      <c r="FP251" s="215" t="s">
        <v>592</v>
      </c>
      <c r="FQ251" s="136" t="b">
        <v>1</v>
      </c>
      <c r="FR251" s="136" t="b">
        <v>1</v>
      </c>
      <c r="FS251" s="136" t="b">
        <v>1</v>
      </c>
      <c r="FT251" s="136" t="b">
        <v>1</v>
      </c>
      <c r="FX251" s="215" t="s">
        <v>269</v>
      </c>
    </row>
    <row r="252" spans="1:180" ht="60" customHeight="1" x14ac:dyDescent="0.55000000000000004">
      <c r="A252" s="83" t="s">
        <v>130</v>
      </c>
      <c r="B252" s="83" t="s">
        <v>98</v>
      </c>
      <c r="C252" s="136">
        <v>621081</v>
      </c>
      <c r="D252" s="207" t="s">
        <v>628</v>
      </c>
      <c r="E252" s="208" t="s">
        <v>633</v>
      </c>
      <c r="F252" s="83" t="s">
        <v>108</v>
      </c>
      <c r="G252" s="85">
        <v>22744</v>
      </c>
      <c r="H252" s="83" t="s">
        <v>102</v>
      </c>
      <c r="I252" s="85">
        <v>39772</v>
      </c>
      <c r="J252" s="83" t="s">
        <v>228</v>
      </c>
      <c r="K252" s="216">
        <v>582603917366</v>
      </c>
      <c r="L252" s="83" t="s">
        <v>191</v>
      </c>
      <c r="M252" s="85">
        <v>43619</v>
      </c>
      <c r="N252" s="83">
        <v>-541.66666666666697</v>
      </c>
      <c r="O252" s="83" t="s">
        <v>193</v>
      </c>
      <c r="P252" s="83" t="s">
        <v>181</v>
      </c>
      <c r="Q252" s="208" t="s">
        <v>6036</v>
      </c>
      <c r="R252" s="83" t="s">
        <v>102</v>
      </c>
      <c r="S252" s="83" t="s">
        <v>102</v>
      </c>
      <c r="T252" s="83" t="s">
        <v>133</v>
      </c>
      <c r="U252" s="83" t="s">
        <v>9457</v>
      </c>
      <c r="V252" s="83" t="s">
        <v>111</v>
      </c>
      <c r="W252" s="83" t="s">
        <v>105</v>
      </c>
      <c r="X252" s="86" t="s">
        <v>6036</v>
      </c>
      <c r="Y252" s="87" t="s">
        <v>102</v>
      </c>
      <c r="Z252" s="87" t="s">
        <v>102</v>
      </c>
      <c r="AA252" s="87" t="s">
        <v>133</v>
      </c>
      <c r="AB252" s="87" t="s">
        <v>9457</v>
      </c>
      <c r="AC252" s="87" t="s">
        <v>111</v>
      </c>
      <c r="AD252" s="87" t="s">
        <v>105</v>
      </c>
      <c r="AE252" s="87" t="s">
        <v>106</v>
      </c>
      <c r="AF252" s="86" t="s">
        <v>6036</v>
      </c>
      <c r="AG252" s="87" t="s">
        <v>486</v>
      </c>
      <c r="AH252" s="87" t="s">
        <v>9457</v>
      </c>
      <c r="AI252" s="87" t="s">
        <v>111</v>
      </c>
      <c r="AJ252" s="87" t="s">
        <v>204</v>
      </c>
      <c r="AK252" s="88"/>
      <c r="AL252" s="83" t="s">
        <v>107</v>
      </c>
      <c r="AM252" s="89" t="s">
        <v>454</v>
      </c>
      <c r="AN252" s="90" t="s">
        <v>416</v>
      </c>
      <c r="AO252" s="91" t="s">
        <v>642</v>
      </c>
      <c r="AP252" s="90">
        <v>8.3333333333332895</v>
      </c>
      <c r="AQ252" s="92" t="s">
        <v>102</v>
      </c>
      <c r="AR252" s="93" t="s">
        <v>102</v>
      </c>
      <c r="AS252" s="93" t="s">
        <v>102</v>
      </c>
      <c r="AT252" s="93" t="s">
        <v>102</v>
      </c>
      <c r="AU252" s="210" t="s">
        <v>644</v>
      </c>
      <c r="AV252" s="93" t="s">
        <v>185</v>
      </c>
      <c r="AW252" s="94" t="s">
        <v>102</v>
      </c>
      <c r="AX252" s="93" t="s">
        <v>183</v>
      </c>
      <c r="AY252" s="95" t="s">
        <v>111</v>
      </c>
      <c r="AZ252" s="93" t="s">
        <v>102</v>
      </c>
      <c r="BA252" s="93" t="s">
        <v>102</v>
      </c>
      <c r="BB252" s="93" t="s">
        <v>102</v>
      </c>
      <c r="BC252" s="93" t="s">
        <v>102</v>
      </c>
      <c r="BD252" s="96" t="s">
        <v>102</v>
      </c>
      <c r="BE252" s="90">
        <v>-115.166666666667</v>
      </c>
      <c r="BF252" s="93" t="s">
        <v>102</v>
      </c>
      <c r="BG252" s="93" t="s">
        <v>102</v>
      </c>
      <c r="BH252" s="93" t="s">
        <v>102</v>
      </c>
      <c r="BI252" s="93" t="s">
        <v>102</v>
      </c>
      <c r="BJ252" s="210" t="s">
        <v>642</v>
      </c>
      <c r="BK252" s="93" t="s">
        <v>192</v>
      </c>
      <c r="BL252" s="97" t="s">
        <v>102</v>
      </c>
      <c r="BM252" s="93" t="s">
        <v>183</v>
      </c>
      <c r="BN252" s="93" t="s">
        <v>106</v>
      </c>
      <c r="BO252" s="93" t="s">
        <v>102</v>
      </c>
      <c r="BP252" s="98" t="s">
        <v>102</v>
      </c>
      <c r="BQ252" s="93" t="s">
        <v>102</v>
      </c>
      <c r="BR252" s="93" t="s">
        <v>102</v>
      </c>
      <c r="BS252" s="93" t="s">
        <v>102</v>
      </c>
      <c r="BT252" s="99" t="s">
        <v>591</v>
      </c>
      <c r="BU252" s="100" t="s">
        <v>10953</v>
      </c>
      <c r="BV252" s="101" t="s">
        <v>471</v>
      </c>
      <c r="BW252" s="136"/>
      <c r="BX252" s="103" t="s">
        <v>565</v>
      </c>
      <c r="BY252" s="104" t="s">
        <v>190</v>
      </c>
      <c r="BZ252" s="136"/>
      <c r="CA252" s="83" t="s">
        <v>599</v>
      </c>
      <c r="CB252" s="106" t="s">
        <v>647</v>
      </c>
      <c r="CC252" s="106" t="s">
        <v>8000</v>
      </c>
      <c r="CD252" s="107"/>
      <c r="CE252" s="108" t="s">
        <v>107</v>
      </c>
      <c r="CF252" s="108" t="s">
        <v>107</v>
      </c>
      <c r="CG252" s="109"/>
      <c r="CH252" s="110" t="s">
        <v>107</v>
      </c>
      <c r="CI252" s="111"/>
      <c r="CJ252" s="112">
        <v>6710</v>
      </c>
      <c r="CK252" s="113">
        <v>86</v>
      </c>
      <c r="CL252" s="114" t="s">
        <v>134</v>
      </c>
      <c r="CM252" s="114" t="s">
        <v>108</v>
      </c>
      <c r="CN252" s="114"/>
      <c r="CO252" s="115" t="s">
        <v>102</v>
      </c>
      <c r="CP252" s="115" t="s">
        <v>102</v>
      </c>
      <c r="CQ252" s="115" t="s">
        <v>102</v>
      </c>
      <c r="CR252" s="115" t="s">
        <v>102</v>
      </c>
      <c r="CS252" s="116"/>
      <c r="CT252" s="117" t="s">
        <v>109</v>
      </c>
      <c r="CU252" s="117" t="s">
        <v>109</v>
      </c>
      <c r="CV252" s="83">
        <v>248</v>
      </c>
      <c r="CW252" s="83" t="s">
        <v>108</v>
      </c>
      <c r="CX252" s="83">
        <v>248</v>
      </c>
      <c r="CY252" s="83" t="s">
        <v>108</v>
      </c>
      <c r="CZ252" s="83">
        <v>6576</v>
      </c>
      <c r="DA252" s="83" t="s">
        <v>419</v>
      </c>
      <c r="DB252" s="83" t="s">
        <v>130</v>
      </c>
      <c r="DC252" s="83" t="s">
        <v>499</v>
      </c>
      <c r="DD252" s="83">
        <v>1297</v>
      </c>
      <c r="DE252" s="83" t="s">
        <v>444</v>
      </c>
      <c r="DF252" s="83" t="s">
        <v>130</v>
      </c>
      <c r="DG252" s="83" t="s">
        <v>499</v>
      </c>
      <c r="DH252" s="83"/>
      <c r="DI252" s="83">
        <v>0</v>
      </c>
      <c r="DJ252" s="83">
        <v>1</v>
      </c>
      <c r="DK252" s="83">
        <v>0</v>
      </c>
      <c r="DL252" s="83">
        <v>0</v>
      </c>
      <c r="DM252" s="83">
        <v>0</v>
      </c>
      <c r="DN252" s="83">
        <v>0</v>
      </c>
      <c r="DO252" s="83">
        <v>0</v>
      </c>
      <c r="DP252" s="83">
        <v>0</v>
      </c>
      <c r="DQ252" s="83">
        <v>0</v>
      </c>
      <c r="DR252" s="83">
        <v>0</v>
      </c>
      <c r="DS252" s="83">
        <v>0</v>
      </c>
      <c r="DT252" s="83">
        <v>3</v>
      </c>
      <c r="DU252" s="83">
        <v>3</v>
      </c>
      <c r="DV252" s="83">
        <v>0</v>
      </c>
      <c r="DW252" s="83">
        <v>0</v>
      </c>
      <c r="DX252" s="83">
        <v>3</v>
      </c>
      <c r="DY252" s="85">
        <v>43894</v>
      </c>
      <c r="DZ252" s="83" t="s">
        <v>4299</v>
      </c>
      <c r="EA252" s="83" t="s">
        <v>102</v>
      </c>
      <c r="EB252" s="83" t="s">
        <v>482</v>
      </c>
      <c r="EC252" s="83">
        <v>248</v>
      </c>
      <c r="ED252" s="83" t="s">
        <v>483</v>
      </c>
      <c r="EE252" s="83">
        <v>1</v>
      </c>
      <c r="EF252" s="83">
        <v>0</v>
      </c>
      <c r="EG252" s="83">
        <v>0</v>
      </c>
      <c r="EH252" s="83" t="s">
        <v>109</v>
      </c>
      <c r="EI252" s="83" t="s">
        <v>108</v>
      </c>
      <c r="EJ252" s="83" t="s">
        <v>583</v>
      </c>
      <c r="EK252" s="83">
        <v>0</v>
      </c>
      <c r="EL252" s="83">
        <v>0</v>
      </c>
      <c r="EM252" s="83">
        <v>1</v>
      </c>
      <c r="EN252" s="83" t="s">
        <v>497</v>
      </c>
      <c r="EO252" s="83"/>
      <c r="EP252" s="83" t="s">
        <v>436</v>
      </c>
      <c r="EQ252" s="136">
        <v>1</v>
      </c>
      <c r="ER252" s="136">
        <v>1</v>
      </c>
      <c r="ES252" s="136">
        <v>1</v>
      </c>
      <c r="ET252" s="136">
        <v>1</v>
      </c>
      <c r="EU252" s="215" t="s">
        <v>269</v>
      </c>
      <c r="EV252" s="136">
        <v>1</v>
      </c>
      <c r="EW252" s="136">
        <v>1</v>
      </c>
      <c r="EX252" s="136">
        <v>1</v>
      </c>
      <c r="EY252" s="136">
        <v>1</v>
      </c>
      <c r="EZ252" s="136">
        <v>1</v>
      </c>
      <c r="FP252" s="215" t="s">
        <v>592</v>
      </c>
      <c r="FQ252" s="136" t="b">
        <v>1</v>
      </c>
      <c r="FR252" s="136" t="b">
        <v>1</v>
      </c>
      <c r="FS252" s="136" t="b">
        <v>1</v>
      </c>
      <c r="FT252" s="136" t="b">
        <v>1</v>
      </c>
      <c r="FX252" s="215" t="s">
        <v>269</v>
      </c>
    </row>
    <row r="253" spans="1:180" ht="60" customHeight="1" x14ac:dyDescent="0.55000000000000004">
      <c r="A253" s="83" t="s">
        <v>130</v>
      </c>
      <c r="B253" s="83" t="s">
        <v>98</v>
      </c>
      <c r="C253" s="136">
        <v>221989</v>
      </c>
      <c r="D253" s="207" t="s">
        <v>629</v>
      </c>
      <c r="E253" s="208" t="s">
        <v>634</v>
      </c>
      <c r="F253" s="83" t="s">
        <v>108</v>
      </c>
      <c r="G253" s="85">
        <v>26341</v>
      </c>
      <c r="H253" s="83" t="s">
        <v>102</v>
      </c>
      <c r="I253" s="85">
        <v>34633</v>
      </c>
      <c r="J253" s="83" t="s">
        <v>228</v>
      </c>
      <c r="K253" s="216">
        <v>316265078638</v>
      </c>
      <c r="L253" s="83" t="s">
        <v>191</v>
      </c>
      <c r="M253" s="85">
        <v>43642</v>
      </c>
      <c r="N253" s="83">
        <v>-546.66666666666697</v>
      </c>
      <c r="O253" s="83" t="s">
        <v>193</v>
      </c>
      <c r="P253" s="83" t="s">
        <v>181</v>
      </c>
      <c r="Q253" s="208" t="s">
        <v>6040</v>
      </c>
      <c r="R253" s="83" t="s">
        <v>102</v>
      </c>
      <c r="S253" s="83" t="s">
        <v>102</v>
      </c>
      <c r="T253" s="83" t="s">
        <v>131</v>
      </c>
      <c r="U253" s="83" t="s">
        <v>9458</v>
      </c>
      <c r="V253" s="83" t="s">
        <v>104</v>
      </c>
      <c r="W253" s="83" t="s">
        <v>105</v>
      </c>
      <c r="X253" s="86" t="s">
        <v>6040</v>
      </c>
      <c r="Y253" s="87" t="s">
        <v>102</v>
      </c>
      <c r="Z253" s="87" t="s">
        <v>102</v>
      </c>
      <c r="AA253" s="87" t="s">
        <v>131</v>
      </c>
      <c r="AB253" s="87" t="s">
        <v>9458</v>
      </c>
      <c r="AC253" s="87" t="s">
        <v>104</v>
      </c>
      <c r="AD253" s="87" t="s">
        <v>105</v>
      </c>
      <c r="AE253" s="87" t="s">
        <v>106</v>
      </c>
      <c r="AF253" s="86" t="s">
        <v>6040</v>
      </c>
      <c r="AG253" s="87" t="s">
        <v>177</v>
      </c>
      <c r="AH253" s="87" t="s">
        <v>9458</v>
      </c>
      <c r="AI253" s="87" t="s">
        <v>104</v>
      </c>
      <c r="AJ253" s="87" t="s">
        <v>204</v>
      </c>
      <c r="AK253" s="88"/>
      <c r="AL253" s="83" t="s">
        <v>107</v>
      </c>
      <c r="AM253" s="89" t="s">
        <v>454</v>
      </c>
      <c r="AN253" s="90" t="s">
        <v>416</v>
      </c>
      <c r="AO253" s="91" t="s">
        <v>643</v>
      </c>
      <c r="AP253" s="90">
        <v>8.3333333333332895</v>
      </c>
      <c r="AQ253" s="92" t="s">
        <v>102</v>
      </c>
      <c r="AR253" s="93" t="s">
        <v>102</v>
      </c>
      <c r="AS253" s="93" t="s">
        <v>102</v>
      </c>
      <c r="AT253" s="93" t="s">
        <v>102</v>
      </c>
      <c r="AU253" s="210" t="s">
        <v>645</v>
      </c>
      <c r="AV253" s="93" t="s">
        <v>185</v>
      </c>
      <c r="AW253" s="94" t="s">
        <v>102</v>
      </c>
      <c r="AX253" s="93" t="s">
        <v>105</v>
      </c>
      <c r="AY253" s="95" t="s">
        <v>104</v>
      </c>
      <c r="AZ253" s="93" t="s">
        <v>102</v>
      </c>
      <c r="BA253" s="93" t="s">
        <v>102</v>
      </c>
      <c r="BB253" s="93" t="s">
        <v>102</v>
      </c>
      <c r="BC253" s="93" t="s">
        <v>102</v>
      </c>
      <c r="BD253" s="96" t="s">
        <v>102</v>
      </c>
      <c r="BE253" s="90">
        <v>-115.666666666667</v>
      </c>
      <c r="BF253" s="93" t="s">
        <v>102</v>
      </c>
      <c r="BG253" s="93" t="s">
        <v>102</v>
      </c>
      <c r="BH253" s="93" t="s">
        <v>102</v>
      </c>
      <c r="BI253" s="93" t="s">
        <v>102</v>
      </c>
      <c r="BJ253" s="210" t="s">
        <v>643</v>
      </c>
      <c r="BK253" s="93" t="s">
        <v>196</v>
      </c>
      <c r="BL253" s="97" t="s">
        <v>102</v>
      </c>
      <c r="BM253" s="93" t="s">
        <v>105</v>
      </c>
      <c r="BN253" s="93" t="s">
        <v>596</v>
      </c>
      <c r="BO253" s="93" t="s">
        <v>102</v>
      </c>
      <c r="BP253" s="98" t="s">
        <v>102</v>
      </c>
      <c r="BQ253" s="93" t="s">
        <v>102</v>
      </c>
      <c r="BR253" s="93" t="s">
        <v>102</v>
      </c>
      <c r="BS253" s="93" t="s">
        <v>102</v>
      </c>
      <c r="BT253" s="99" t="s">
        <v>591</v>
      </c>
      <c r="BU253" s="100" t="s">
        <v>10954</v>
      </c>
      <c r="BV253" s="101" t="s">
        <v>471</v>
      </c>
      <c r="BW253" s="136"/>
      <c r="BX253" s="103" t="s">
        <v>565</v>
      </c>
      <c r="BY253" s="104" t="s">
        <v>190</v>
      </c>
      <c r="BZ253" s="136"/>
      <c r="CA253" s="83" t="s">
        <v>599</v>
      </c>
      <c r="CB253" s="106" t="s">
        <v>647</v>
      </c>
      <c r="CC253" s="106" t="s">
        <v>8012</v>
      </c>
      <c r="CD253" s="107"/>
      <c r="CE253" s="108" t="s">
        <v>107</v>
      </c>
      <c r="CF253" s="108" t="s">
        <v>107</v>
      </c>
      <c r="CG253" s="109"/>
      <c r="CH253" s="110" t="s">
        <v>107</v>
      </c>
      <c r="CI253" s="111"/>
      <c r="CJ253" s="112">
        <v>6710</v>
      </c>
      <c r="CK253" s="113">
        <v>86</v>
      </c>
      <c r="CL253" s="114" t="s">
        <v>134</v>
      </c>
      <c r="CM253" s="114" t="s">
        <v>108</v>
      </c>
      <c r="CN253" s="114"/>
      <c r="CO253" s="115" t="s">
        <v>102</v>
      </c>
      <c r="CP253" s="115" t="s">
        <v>102</v>
      </c>
      <c r="CQ253" s="115" t="s">
        <v>102</v>
      </c>
      <c r="CR253" s="115" t="s">
        <v>102</v>
      </c>
      <c r="CS253" s="116"/>
      <c r="CT253" s="117" t="s">
        <v>109</v>
      </c>
      <c r="CU253" s="117" t="s">
        <v>109</v>
      </c>
      <c r="CV253" s="83">
        <v>249</v>
      </c>
      <c r="CW253" s="83" t="s">
        <v>108</v>
      </c>
      <c r="CX253" s="83">
        <v>249</v>
      </c>
      <c r="CY253" s="83" t="s">
        <v>108</v>
      </c>
      <c r="CZ253" s="83">
        <v>6577</v>
      </c>
      <c r="DA253" s="83" t="s">
        <v>419</v>
      </c>
      <c r="DB253" s="83" t="s">
        <v>130</v>
      </c>
      <c r="DC253" s="83" t="s">
        <v>499</v>
      </c>
      <c r="DD253" s="83">
        <v>1298</v>
      </c>
      <c r="DE253" s="83" t="s">
        <v>444</v>
      </c>
      <c r="DF253" s="83" t="s">
        <v>130</v>
      </c>
      <c r="DG253" s="83" t="s">
        <v>499</v>
      </c>
      <c r="DH253" s="83"/>
      <c r="DI253" s="83">
        <v>0</v>
      </c>
      <c r="DJ253" s="83">
        <v>1</v>
      </c>
      <c r="DK253" s="83">
        <v>0</v>
      </c>
      <c r="DL253" s="83">
        <v>0</v>
      </c>
      <c r="DM253" s="83">
        <v>0</v>
      </c>
      <c r="DN253" s="83">
        <v>0</v>
      </c>
      <c r="DO253" s="83">
        <v>0</v>
      </c>
      <c r="DP253" s="83">
        <v>0</v>
      </c>
      <c r="DQ253" s="83">
        <v>0</v>
      </c>
      <c r="DR253" s="83">
        <v>0</v>
      </c>
      <c r="DS253" s="83">
        <v>0</v>
      </c>
      <c r="DT253" s="83">
        <v>3</v>
      </c>
      <c r="DU253" s="83">
        <v>3</v>
      </c>
      <c r="DV253" s="83">
        <v>0</v>
      </c>
      <c r="DW253" s="83">
        <v>0</v>
      </c>
      <c r="DX253" s="83">
        <v>3</v>
      </c>
      <c r="DY253" s="85">
        <v>43895</v>
      </c>
      <c r="DZ253" s="83" t="s">
        <v>4300</v>
      </c>
      <c r="EA253" s="83" t="s">
        <v>102</v>
      </c>
      <c r="EB253" s="83" t="s">
        <v>482</v>
      </c>
      <c r="EC253" s="83">
        <v>249</v>
      </c>
      <c r="ED253" s="83" t="s">
        <v>483</v>
      </c>
      <c r="EE253" s="83">
        <v>1</v>
      </c>
      <c r="EF253" s="83">
        <v>0</v>
      </c>
      <c r="EG253" s="83">
        <v>0</v>
      </c>
      <c r="EH253" s="83" t="s">
        <v>109</v>
      </c>
      <c r="EI253" s="83" t="s">
        <v>108</v>
      </c>
      <c r="EJ253" s="83" t="s">
        <v>583</v>
      </c>
      <c r="EK253" s="83">
        <v>0</v>
      </c>
      <c r="EL253" s="83">
        <v>0</v>
      </c>
      <c r="EM253" s="83">
        <v>1</v>
      </c>
      <c r="EN253" s="83" t="s">
        <v>497</v>
      </c>
      <c r="EO253" s="83"/>
      <c r="EP253" s="83" t="s">
        <v>436</v>
      </c>
      <c r="EQ253" s="136">
        <v>1</v>
      </c>
      <c r="ER253" s="136">
        <v>1</v>
      </c>
      <c r="ES253" s="136">
        <v>1</v>
      </c>
      <c r="ET253" s="136">
        <v>1</v>
      </c>
      <c r="EU253" s="215" t="s">
        <v>269</v>
      </c>
      <c r="EV253" s="136">
        <v>1</v>
      </c>
      <c r="EW253" s="136">
        <v>1</v>
      </c>
      <c r="EX253" s="136">
        <v>1</v>
      </c>
      <c r="EY253" s="136">
        <v>1</v>
      </c>
      <c r="EZ253" s="136">
        <v>1</v>
      </c>
      <c r="FP253" s="215" t="s">
        <v>592</v>
      </c>
      <c r="FQ253" s="136" t="b">
        <v>1</v>
      </c>
      <c r="FR253" s="136" t="b">
        <v>1</v>
      </c>
      <c r="FS253" s="136" t="b">
        <v>1</v>
      </c>
      <c r="FT253" s="136" t="b">
        <v>1</v>
      </c>
      <c r="FX253" s="215" t="s">
        <v>269</v>
      </c>
    </row>
    <row r="254" spans="1:180" ht="60" customHeight="1" x14ac:dyDescent="0.55000000000000004">
      <c r="A254" s="83" t="s">
        <v>130</v>
      </c>
      <c r="B254" s="83" t="s">
        <v>98</v>
      </c>
      <c r="C254" s="136">
        <v>613407</v>
      </c>
      <c r="D254" s="207" t="s">
        <v>627</v>
      </c>
      <c r="E254" s="208" t="s">
        <v>630</v>
      </c>
      <c r="F254" s="83" t="s">
        <v>108</v>
      </c>
      <c r="G254" s="85">
        <v>20621</v>
      </c>
      <c r="H254" s="83" t="s">
        <v>102</v>
      </c>
      <c r="I254" s="85">
        <v>39794</v>
      </c>
      <c r="J254" s="83" t="s">
        <v>228</v>
      </c>
      <c r="K254" s="216">
        <v>611325996734</v>
      </c>
      <c r="L254" s="83" t="s">
        <v>191</v>
      </c>
      <c r="M254" s="85">
        <v>43631</v>
      </c>
      <c r="N254" s="83">
        <v>-551.66666666666697</v>
      </c>
      <c r="O254" s="83" t="s">
        <v>180</v>
      </c>
      <c r="P254" s="83" t="s">
        <v>181</v>
      </c>
      <c r="Q254" s="208" t="s">
        <v>6044</v>
      </c>
      <c r="R254" s="83" t="s">
        <v>102</v>
      </c>
      <c r="S254" s="83" t="s">
        <v>102</v>
      </c>
      <c r="T254" s="83" t="s">
        <v>199</v>
      </c>
      <c r="U254" s="83" t="s">
        <v>9459</v>
      </c>
      <c r="V254" s="83" t="s">
        <v>104</v>
      </c>
      <c r="W254" s="83" t="s">
        <v>105</v>
      </c>
      <c r="X254" s="86" t="s">
        <v>6044</v>
      </c>
      <c r="Y254" s="87" t="s">
        <v>102</v>
      </c>
      <c r="Z254" s="87" t="s">
        <v>102</v>
      </c>
      <c r="AA254" s="87" t="s">
        <v>199</v>
      </c>
      <c r="AB254" s="87" t="s">
        <v>9459</v>
      </c>
      <c r="AC254" s="87" t="s">
        <v>104</v>
      </c>
      <c r="AD254" s="87" t="s">
        <v>105</v>
      </c>
      <c r="AE254" s="87" t="s">
        <v>106</v>
      </c>
      <c r="AF254" s="86" t="s">
        <v>6044</v>
      </c>
      <c r="AG254" s="87" t="s">
        <v>489</v>
      </c>
      <c r="AH254" s="87" t="s">
        <v>9460</v>
      </c>
      <c r="AI254" s="87" t="s">
        <v>104</v>
      </c>
      <c r="AJ254" s="87" t="s">
        <v>204</v>
      </c>
      <c r="AK254" s="88"/>
      <c r="AL254" s="83" t="s">
        <v>107</v>
      </c>
      <c r="AM254" s="89" t="s">
        <v>454</v>
      </c>
      <c r="AN254" s="90" t="s">
        <v>416</v>
      </c>
      <c r="AO254" s="91" t="s">
        <v>641</v>
      </c>
      <c r="AP254" s="90">
        <v>8.3333333333332895</v>
      </c>
      <c r="AQ254" s="92" t="s">
        <v>211</v>
      </c>
      <c r="AR254" s="93" t="s">
        <v>102</v>
      </c>
      <c r="AS254" s="93" t="s">
        <v>102</v>
      </c>
      <c r="AT254" s="93" t="s">
        <v>102</v>
      </c>
      <c r="AU254" s="210" t="s">
        <v>641</v>
      </c>
      <c r="AV254" s="93" t="s">
        <v>192</v>
      </c>
      <c r="AW254" s="94" t="s">
        <v>102</v>
      </c>
      <c r="AX254" s="93" t="s">
        <v>105</v>
      </c>
      <c r="AY254" s="95" t="s">
        <v>188</v>
      </c>
      <c r="AZ254" s="93" t="s">
        <v>102</v>
      </c>
      <c r="BA254" s="93" t="s">
        <v>9461</v>
      </c>
      <c r="BB254" s="93" t="s">
        <v>102</v>
      </c>
      <c r="BC254" s="93" t="s">
        <v>102</v>
      </c>
      <c r="BD254" s="96" t="s">
        <v>102</v>
      </c>
      <c r="BE254" s="90">
        <v>-116.166666666667</v>
      </c>
      <c r="BF254" s="93" t="s">
        <v>211</v>
      </c>
      <c r="BG254" s="93" t="s">
        <v>102</v>
      </c>
      <c r="BH254" s="93" t="s">
        <v>102</v>
      </c>
      <c r="BI254" s="93" t="s">
        <v>102</v>
      </c>
      <c r="BJ254" s="210" t="s">
        <v>646</v>
      </c>
      <c r="BK254" s="93" t="s">
        <v>182</v>
      </c>
      <c r="BL254" s="97" t="s">
        <v>102</v>
      </c>
      <c r="BM254" s="93" t="s">
        <v>105</v>
      </c>
      <c r="BN254" s="93" t="s">
        <v>104</v>
      </c>
      <c r="BO254" s="93" t="s">
        <v>102</v>
      </c>
      <c r="BP254" s="98">
        <v>20180290</v>
      </c>
      <c r="BQ254" s="93" t="s">
        <v>102</v>
      </c>
      <c r="BR254" s="93" t="s">
        <v>102</v>
      </c>
      <c r="BS254" s="93" t="s">
        <v>102</v>
      </c>
      <c r="BT254" s="99" t="s">
        <v>591</v>
      </c>
      <c r="BU254" s="100" t="s">
        <v>10955</v>
      </c>
      <c r="BV254" s="101" t="s">
        <v>471</v>
      </c>
      <c r="BW254" s="136"/>
      <c r="BX254" s="103" t="s">
        <v>565</v>
      </c>
      <c r="BY254" s="104" t="s">
        <v>190</v>
      </c>
      <c r="BZ254" s="136"/>
      <c r="CA254" s="83" t="s">
        <v>599</v>
      </c>
      <c r="CB254" s="106" t="s">
        <v>647</v>
      </c>
      <c r="CC254" s="106" t="s">
        <v>8024</v>
      </c>
      <c r="CD254" s="107"/>
      <c r="CE254" s="108" t="s">
        <v>107</v>
      </c>
      <c r="CF254" s="108" t="s">
        <v>107</v>
      </c>
      <c r="CG254" s="109"/>
      <c r="CH254" s="110" t="s">
        <v>107</v>
      </c>
      <c r="CI254" s="111"/>
      <c r="CJ254" s="112">
        <v>6710</v>
      </c>
      <c r="CK254" s="113">
        <v>86</v>
      </c>
      <c r="CL254" s="114" t="s">
        <v>134</v>
      </c>
      <c r="CM254" s="114" t="s">
        <v>108</v>
      </c>
      <c r="CN254" s="114"/>
      <c r="CO254" s="115" t="s">
        <v>102</v>
      </c>
      <c r="CP254" s="115" t="s">
        <v>102</v>
      </c>
      <c r="CQ254" s="115" t="s">
        <v>102</v>
      </c>
      <c r="CR254" s="115" t="s">
        <v>102</v>
      </c>
      <c r="CS254" s="116"/>
      <c r="CT254" s="117" t="s">
        <v>109</v>
      </c>
      <c r="CU254" s="117" t="s">
        <v>109</v>
      </c>
      <c r="CV254" s="83">
        <v>250</v>
      </c>
      <c r="CW254" s="83" t="s">
        <v>108</v>
      </c>
      <c r="CX254" s="83">
        <v>250</v>
      </c>
      <c r="CY254" s="83" t="s">
        <v>108</v>
      </c>
      <c r="CZ254" s="83">
        <v>6578</v>
      </c>
      <c r="DA254" s="83" t="s">
        <v>419</v>
      </c>
      <c r="DB254" s="83" t="s">
        <v>130</v>
      </c>
      <c r="DC254" s="83" t="s">
        <v>499</v>
      </c>
      <c r="DD254" s="83">
        <v>1299</v>
      </c>
      <c r="DE254" s="83" t="s">
        <v>444</v>
      </c>
      <c r="DF254" s="83" t="s">
        <v>130</v>
      </c>
      <c r="DG254" s="83" t="s">
        <v>499</v>
      </c>
      <c r="DH254" s="83"/>
      <c r="DI254" s="83">
        <v>0</v>
      </c>
      <c r="DJ254" s="83">
        <v>1</v>
      </c>
      <c r="DK254" s="83">
        <v>0</v>
      </c>
      <c r="DL254" s="83">
        <v>0</v>
      </c>
      <c r="DM254" s="83">
        <v>0</v>
      </c>
      <c r="DN254" s="83">
        <v>0</v>
      </c>
      <c r="DO254" s="83">
        <v>0</v>
      </c>
      <c r="DP254" s="83">
        <v>0</v>
      </c>
      <c r="DQ254" s="83">
        <v>0</v>
      </c>
      <c r="DR254" s="83">
        <v>0</v>
      </c>
      <c r="DS254" s="83">
        <v>0</v>
      </c>
      <c r="DT254" s="83">
        <v>3</v>
      </c>
      <c r="DU254" s="83">
        <v>3</v>
      </c>
      <c r="DV254" s="83">
        <v>0</v>
      </c>
      <c r="DW254" s="83">
        <v>0</v>
      </c>
      <c r="DX254" s="83">
        <v>3</v>
      </c>
      <c r="DY254" s="85">
        <v>43896</v>
      </c>
      <c r="DZ254" s="83" t="s">
        <v>4301</v>
      </c>
      <c r="EA254" s="83" t="s">
        <v>102</v>
      </c>
      <c r="EB254" s="83" t="s">
        <v>482</v>
      </c>
      <c r="EC254" s="83">
        <v>250</v>
      </c>
      <c r="ED254" s="83" t="s">
        <v>483</v>
      </c>
      <c r="EE254" s="83">
        <v>1</v>
      </c>
      <c r="EF254" s="83">
        <v>0</v>
      </c>
      <c r="EG254" s="83">
        <v>0</v>
      </c>
      <c r="EH254" s="83" t="s">
        <v>109</v>
      </c>
      <c r="EI254" s="83" t="s">
        <v>108</v>
      </c>
      <c r="EJ254" s="83" t="s">
        <v>583</v>
      </c>
      <c r="EK254" s="83">
        <v>0</v>
      </c>
      <c r="EL254" s="83">
        <v>0</v>
      </c>
      <c r="EM254" s="83">
        <v>1</v>
      </c>
      <c r="EN254" s="83" t="s">
        <v>497</v>
      </c>
      <c r="EO254" s="83"/>
      <c r="EP254" s="83" t="s">
        <v>436</v>
      </c>
      <c r="EQ254" s="136">
        <v>1</v>
      </c>
      <c r="ER254" s="136">
        <v>1</v>
      </c>
      <c r="ES254" s="136">
        <v>1</v>
      </c>
      <c r="ET254" s="136">
        <v>1</v>
      </c>
      <c r="EU254" s="215" t="s">
        <v>269</v>
      </c>
      <c r="EV254" s="136">
        <v>1</v>
      </c>
      <c r="EW254" s="136">
        <v>1</v>
      </c>
      <c r="EX254" s="136">
        <v>1</v>
      </c>
      <c r="EY254" s="136">
        <v>1</v>
      </c>
      <c r="EZ254" s="136">
        <v>1</v>
      </c>
      <c r="FP254" s="215" t="s">
        <v>592</v>
      </c>
      <c r="FQ254" s="136" t="b">
        <v>1</v>
      </c>
      <c r="FR254" s="136" t="b">
        <v>1</v>
      </c>
      <c r="FS254" s="136" t="b">
        <v>1</v>
      </c>
      <c r="FT254" s="136" t="b">
        <v>1</v>
      </c>
      <c r="FX254" s="215" t="s">
        <v>269</v>
      </c>
    </row>
    <row r="255" spans="1:180" ht="60" customHeight="1" x14ac:dyDescent="0.55000000000000004">
      <c r="A255" s="83" t="s">
        <v>130</v>
      </c>
      <c r="B255" s="83" t="s">
        <v>98</v>
      </c>
      <c r="C255" s="136">
        <v>121901</v>
      </c>
      <c r="D255" s="207" t="s">
        <v>628</v>
      </c>
      <c r="E255" s="208" t="s">
        <v>633</v>
      </c>
      <c r="F255" s="83" t="s">
        <v>108</v>
      </c>
      <c r="G255" s="85">
        <v>22744</v>
      </c>
      <c r="H255" s="83" t="s">
        <v>102</v>
      </c>
      <c r="I255" s="85">
        <v>39772</v>
      </c>
      <c r="J255" s="83" t="s">
        <v>228</v>
      </c>
      <c r="K255" s="216">
        <v>425459162465</v>
      </c>
      <c r="L255" s="83" t="s">
        <v>191</v>
      </c>
      <c r="M255" s="85">
        <v>43619</v>
      </c>
      <c r="N255" s="83">
        <v>-556.66666666666697</v>
      </c>
      <c r="O255" s="83" t="s">
        <v>193</v>
      </c>
      <c r="P255" s="83" t="s">
        <v>181</v>
      </c>
      <c r="Q255" s="208" t="s">
        <v>6048</v>
      </c>
      <c r="R255" s="83" t="s">
        <v>102</v>
      </c>
      <c r="S255" s="83" t="s">
        <v>102</v>
      </c>
      <c r="T255" s="83" t="s">
        <v>133</v>
      </c>
      <c r="U255" s="83" t="s">
        <v>9462</v>
      </c>
      <c r="V255" s="83" t="s">
        <v>111</v>
      </c>
      <c r="W255" s="83" t="s">
        <v>105</v>
      </c>
      <c r="X255" s="86" t="s">
        <v>6048</v>
      </c>
      <c r="Y255" s="87" t="s">
        <v>102</v>
      </c>
      <c r="Z255" s="87" t="s">
        <v>102</v>
      </c>
      <c r="AA255" s="87" t="s">
        <v>133</v>
      </c>
      <c r="AB255" s="87" t="s">
        <v>9462</v>
      </c>
      <c r="AC255" s="87" t="s">
        <v>111</v>
      </c>
      <c r="AD255" s="87" t="s">
        <v>105</v>
      </c>
      <c r="AE255" s="87" t="s">
        <v>106</v>
      </c>
      <c r="AF255" s="86" t="s">
        <v>6048</v>
      </c>
      <c r="AG255" s="87" t="s">
        <v>486</v>
      </c>
      <c r="AH255" s="87" t="s">
        <v>9462</v>
      </c>
      <c r="AI255" s="87" t="s">
        <v>111</v>
      </c>
      <c r="AJ255" s="87" t="s">
        <v>204</v>
      </c>
      <c r="AK255" s="88"/>
      <c r="AL255" s="83" t="s">
        <v>107</v>
      </c>
      <c r="AM255" s="89" t="s">
        <v>454</v>
      </c>
      <c r="AN255" s="90" t="s">
        <v>416</v>
      </c>
      <c r="AO255" s="91" t="s">
        <v>642</v>
      </c>
      <c r="AP255" s="90">
        <v>8.3333333333332895</v>
      </c>
      <c r="AQ255" s="92" t="s">
        <v>102</v>
      </c>
      <c r="AR255" s="93" t="s">
        <v>102</v>
      </c>
      <c r="AS255" s="93" t="s">
        <v>102</v>
      </c>
      <c r="AT255" s="93" t="s">
        <v>102</v>
      </c>
      <c r="AU255" s="210" t="s">
        <v>644</v>
      </c>
      <c r="AV255" s="93" t="s">
        <v>185</v>
      </c>
      <c r="AW255" s="94" t="s">
        <v>102</v>
      </c>
      <c r="AX255" s="93" t="s">
        <v>183</v>
      </c>
      <c r="AY255" s="95" t="s">
        <v>111</v>
      </c>
      <c r="AZ255" s="93" t="s">
        <v>102</v>
      </c>
      <c r="BA255" s="93" t="s">
        <v>102</v>
      </c>
      <c r="BB255" s="93" t="s">
        <v>102</v>
      </c>
      <c r="BC255" s="93" t="s">
        <v>102</v>
      </c>
      <c r="BD255" s="96" t="s">
        <v>102</v>
      </c>
      <c r="BE255" s="90">
        <v>-116.666666666667</v>
      </c>
      <c r="BF255" s="93" t="s">
        <v>102</v>
      </c>
      <c r="BG255" s="93" t="s">
        <v>102</v>
      </c>
      <c r="BH255" s="93" t="s">
        <v>102</v>
      </c>
      <c r="BI255" s="93" t="s">
        <v>102</v>
      </c>
      <c r="BJ255" s="210" t="s">
        <v>642</v>
      </c>
      <c r="BK255" s="93" t="s">
        <v>192</v>
      </c>
      <c r="BL255" s="97" t="s">
        <v>102</v>
      </c>
      <c r="BM255" s="93" t="s">
        <v>183</v>
      </c>
      <c r="BN255" s="93" t="s">
        <v>106</v>
      </c>
      <c r="BO255" s="93" t="s">
        <v>102</v>
      </c>
      <c r="BP255" s="98" t="s">
        <v>102</v>
      </c>
      <c r="BQ255" s="93" t="s">
        <v>102</v>
      </c>
      <c r="BR255" s="93" t="s">
        <v>102</v>
      </c>
      <c r="BS255" s="93" t="s">
        <v>102</v>
      </c>
      <c r="BT255" s="99" t="s">
        <v>591</v>
      </c>
      <c r="BU255" s="100" t="s">
        <v>10956</v>
      </c>
      <c r="BV255" s="101" t="s">
        <v>471</v>
      </c>
      <c r="BW255" s="136"/>
      <c r="BX255" s="103" t="s">
        <v>565</v>
      </c>
      <c r="BY255" s="104" t="s">
        <v>190</v>
      </c>
      <c r="BZ255" s="136"/>
      <c r="CA255" s="83" t="s">
        <v>599</v>
      </c>
      <c r="CB255" s="106" t="s">
        <v>647</v>
      </c>
      <c r="CC255" s="106" t="s">
        <v>8036</v>
      </c>
      <c r="CD255" s="107"/>
      <c r="CE255" s="108" t="s">
        <v>107</v>
      </c>
      <c r="CF255" s="108" t="s">
        <v>107</v>
      </c>
      <c r="CG255" s="109"/>
      <c r="CH255" s="110" t="s">
        <v>107</v>
      </c>
      <c r="CI255" s="111"/>
      <c r="CJ255" s="112">
        <v>6710</v>
      </c>
      <c r="CK255" s="113">
        <v>86</v>
      </c>
      <c r="CL255" s="114" t="s">
        <v>134</v>
      </c>
      <c r="CM255" s="114" t="s">
        <v>108</v>
      </c>
      <c r="CN255" s="114"/>
      <c r="CO255" s="115" t="s">
        <v>102</v>
      </c>
      <c r="CP255" s="115" t="s">
        <v>102</v>
      </c>
      <c r="CQ255" s="115" t="s">
        <v>102</v>
      </c>
      <c r="CR255" s="115" t="s">
        <v>102</v>
      </c>
      <c r="CS255" s="116"/>
      <c r="CT255" s="117" t="s">
        <v>109</v>
      </c>
      <c r="CU255" s="117" t="s">
        <v>109</v>
      </c>
      <c r="CV255" s="83">
        <v>251</v>
      </c>
      <c r="CW255" s="83" t="s">
        <v>108</v>
      </c>
      <c r="CX255" s="83">
        <v>251</v>
      </c>
      <c r="CY255" s="83" t="s">
        <v>108</v>
      </c>
      <c r="CZ255" s="83">
        <v>6579</v>
      </c>
      <c r="DA255" s="83" t="s">
        <v>419</v>
      </c>
      <c r="DB255" s="83" t="s">
        <v>130</v>
      </c>
      <c r="DC255" s="83" t="s">
        <v>499</v>
      </c>
      <c r="DD255" s="83">
        <v>1300</v>
      </c>
      <c r="DE255" s="83" t="s">
        <v>444</v>
      </c>
      <c r="DF255" s="83" t="s">
        <v>130</v>
      </c>
      <c r="DG255" s="83" t="s">
        <v>499</v>
      </c>
      <c r="DH255" s="83"/>
      <c r="DI255" s="83">
        <v>0</v>
      </c>
      <c r="DJ255" s="83">
        <v>1</v>
      </c>
      <c r="DK255" s="83">
        <v>0</v>
      </c>
      <c r="DL255" s="83">
        <v>0</v>
      </c>
      <c r="DM255" s="83">
        <v>0</v>
      </c>
      <c r="DN255" s="83">
        <v>0</v>
      </c>
      <c r="DO255" s="83">
        <v>0</v>
      </c>
      <c r="DP255" s="83">
        <v>0</v>
      </c>
      <c r="DQ255" s="83">
        <v>0</v>
      </c>
      <c r="DR255" s="83">
        <v>0</v>
      </c>
      <c r="DS255" s="83">
        <v>0</v>
      </c>
      <c r="DT255" s="83">
        <v>3</v>
      </c>
      <c r="DU255" s="83">
        <v>3</v>
      </c>
      <c r="DV255" s="83">
        <v>0</v>
      </c>
      <c r="DW255" s="83">
        <v>0</v>
      </c>
      <c r="DX255" s="83">
        <v>3</v>
      </c>
      <c r="DY255" s="85">
        <v>43897</v>
      </c>
      <c r="DZ255" s="83" t="s">
        <v>4302</v>
      </c>
      <c r="EA255" s="83" t="s">
        <v>102</v>
      </c>
      <c r="EB255" s="83" t="s">
        <v>482</v>
      </c>
      <c r="EC255" s="83">
        <v>251</v>
      </c>
      <c r="ED255" s="83" t="s">
        <v>483</v>
      </c>
      <c r="EE255" s="83">
        <v>1</v>
      </c>
      <c r="EF255" s="83">
        <v>0</v>
      </c>
      <c r="EG255" s="83">
        <v>0</v>
      </c>
      <c r="EH255" s="83" t="s">
        <v>109</v>
      </c>
      <c r="EI255" s="83" t="s">
        <v>108</v>
      </c>
      <c r="EJ255" s="83" t="s">
        <v>583</v>
      </c>
      <c r="EK255" s="83">
        <v>0</v>
      </c>
      <c r="EL255" s="83">
        <v>0</v>
      </c>
      <c r="EM255" s="83">
        <v>1</v>
      </c>
      <c r="EN255" s="83" t="s">
        <v>497</v>
      </c>
      <c r="EO255" s="83"/>
      <c r="EP255" s="83" t="s">
        <v>436</v>
      </c>
      <c r="EQ255" s="136">
        <v>1</v>
      </c>
      <c r="ER255" s="136">
        <v>1</v>
      </c>
      <c r="ES255" s="136">
        <v>1</v>
      </c>
      <c r="ET255" s="136">
        <v>1</v>
      </c>
      <c r="EU255" s="215" t="s">
        <v>269</v>
      </c>
      <c r="EV255" s="136">
        <v>1</v>
      </c>
      <c r="EW255" s="136">
        <v>1</v>
      </c>
      <c r="EX255" s="136">
        <v>1</v>
      </c>
      <c r="EY255" s="136">
        <v>1</v>
      </c>
      <c r="EZ255" s="136">
        <v>1</v>
      </c>
      <c r="FP255" s="215" t="s">
        <v>592</v>
      </c>
      <c r="FQ255" s="136" t="b">
        <v>1</v>
      </c>
      <c r="FR255" s="136" t="b">
        <v>1</v>
      </c>
      <c r="FS255" s="136" t="b">
        <v>1</v>
      </c>
      <c r="FT255" s="136" t="b">
        <v>1</v>
      </c>
      <c r="FX255" s="215" t="s">
        <v>269</v>
      </c>
    </row>
    <row r="256" spans="1:180" ht="60" customHeight="1" x14ac:dyDescent="0.55000000000000004">
      <c r="A256" s="83" t="s">
        <v>130</v>
      </c>
      <c r="B256" s="83" t="s">
        <v>98</v>
      </c>
      <c r="C256" s="136">
        <v>579215</v>
      </c>
      <c r="D256" s="207" t="s">
        <v>629</v>
      </c>
      <c r="E256" s="208" t="s">
        <v>634</v>
      </c>
      <c r="F256" s="83" t="s">
        <v>108</v>
      </c>
      <c r="G256" s="85">
        <v>26341</v>
      </c>
      <c r="H256" s="83" t="s">
        <v>102</v>
      </c>
      <c r="I256" s="85">
        <v>34633</v>
      </c>
      <c r="J256" s="83" t="s">
        <v>228</v>
      </c>
      <c r="K256" s="216">
        <v>150247028353</v>
      </c>
      <c r="L256" s="83" t="s">
        <v>191</v>
      </c>
      <c r="M256" s="85">
        <v>43642</v>
      </c>
      <c r="N256" s="83">
        <v>-561.66666666666697</v>
      </c>
      <c r="O256" s="83" t="s">
        <v>193</v>
      </c>
      <c r="P256" s="83" t="s">
        <v>181</v>
      </c>
      <c r="Q256" s="208" t="s">
        <v>6052</v>
      </c>
      <c r="R256" s="83" t="s">
        <v>102</v>
      </c>
      <c r="S256" s="83" t="s">
        <v>102</v>
      </c>
      <c r="T256" s="83" t="s">
        <v>131</v>
      </c>
      <c r="U256" s="83" t="s">
        <v>9463</v>
      </c>
      <c r="V256" s="83" t="s">
        <v>104</v>
      </c>
      <c r="W256" s="83" t="s">
        <v>105</v>
      </c>
      <c r="X256" s="86" t="s">
        <v>6052</v>
      </c>
      <c r="Y256" s="87" t="s">
        <v>102</v>
      </c>
      <c r="Z256" s="87" t="s">
        <v>102</v>
      </c>
      <c r="AA256" s="87" t="s">
        <v>131</v>
      </c>
      <c r="AB256" s="87" t="s">
        <v>9463</v>
      </c>
      <c r="AC256" s="87" t="s">
        <v>104</v>
      </c>
      <c r="AD256" s="87" t="s">
        <v>105</v>
      </c>
      <c r="AE256" s="87" t="s">
        <v>106</v>
      </c>
      <c r="AF256" s="86" t="s">
        <v>6052</v>
      </c>
      <c r="AG256" s="87" t="s">
        <v>177</v>
      </c>
      <c r="AH256" s="87" t="s">
        <v>9463</v>
      </c>
      <c r="AI256" s="87" t="s">
        <v>104</v>
      </c>
      <c r="AJ256" s="87" t="s">
        <v>204</v>
      </c>
      <c r="AK256" s="88"/>
      <c r="AL256" s="83" t="s">
        <v>107</v>
      </c>
      <c r="AM256" s="89" t="s">
        <v>454</v>
      </c>
      <c r="AN256" s="90" t="s">
        <v>416</v>
      </c>
      <c r="AO256" s="91" t="s">
        <v>643</v>
      </c>
      <c r="AP256" s="90">
        <v>8.3333333333332895</v>
      </c>
      <c r="AQ256" s="92" t="s">
        <v>102</v>
      </c>
      <c r="AR256" s="93" t="s">
        <v>102</v>
      </c>
      <c r="AS256" s="93" t="s">
        <v>102</v>
      </c>
      <c r="AT256" s="93" t="s">
        <v>102</v>
      </c>
      <c r="AU256" s="210" t="s">
        <v>645</v>
      </c>
      <c r="AV256" s="93" t="s">
        <v>185</v>
      </c>
      <c r="AW256" s="94" t="s">
        <v>102</v>
      </c>
      <c r="AX256" s="93" t="s">
        <v>105</v>
      </c>
      <c r="AY256" s="95" t="s">
        <v>104</v>
      </c>
      <c r="AZ256" s="93" t="s">
        <v>102</v>
      </c>
      <c r="BA256" s="93" t="s">
        <v>102</v>
      </c>
      <c r="BB256" s="93" t="s">
        <v>102</v>
      </c>
      <c r="BC256" s="93" t="s">
        <v>102</v>
      </c>
      <c r="BD256" s="96" t="s">
        <v>102</v>
      </c>
      <c r="BE256" s="90">
        <v>-117.166666666667</v>
      </c>
      <c r="BF256" s="93" t="s">
        <v>102</v>
      </c>
      <c r="BG256" s="93" t="s">
        <v>102</v>
      </c>
      <c r="BH256" s="93" t="s">
        <v>102</v>
      </c>
      <c r="BI256" s="93" t="s">
        <v>102</v>
      </c>
      <c r="BJ256" s="210" t="s">
        <v>643</v>
      </c>
      <c r="BK256" s="93" t="s">
        <v>196</v>
      </c>
      <c r="BL256" s="97" t="s">
        <v>102</v>
      </c>
      <c r="BM256" s="93" t="s">
        <v>105</v>
      </c>
      <c r="BN256" s="93" t="s">
        <v>596</v>
      </c>
      <c r="BO256" s="93" t="s">
        <v>102</v>
      </c>
      <c r="BP256" s="98" t="s">
        <v>102</v>
      </c>
      <c r="BQ256" s="93" t="s">
        <v>102</v>
      </c>
      <c r="BR256" s="93" t="s">
        <v>102</v>
      </c>
      <c r="BS256" s="93" t="s">
        <v>102</v>
      </c>
      <c r="BT256" s="99" t="s">
        <v>591</v>
      </c>
      <c r="BU256" s="100" t="s">
        <v>10957</v>
      </c>
      <c r="BV256" s="101" t="s">
        <v>471</v>
      </c>
      <c r="BW256" s="136"/>
      <c r="BX256" s="103" t="s">
        <v>565</v>
      </c>
      <c r="BY256" s="104" t="s">
        <v>190</v>
      </c>
      <c r="BZ256" s="136"/>
      <c r="CA256" s="83" t="s">
        <v>599</v>
      </c>
      <c r="CB256" s="106" t="s">
        <v>647</v>
      </c>
      <c r="CC256" s="106" t="s">
        <v>8048</v>
      </c>
      <c r="CD256" s="107"/>
      <c r="CE256" s="108" t="s">
        <v>107</v>
      </c>
      <c r="CF256" s="108" t="s">
        <v>107</v>
      </c>
      <c r="CG256" s="109"/>
      <c r="CH256" s="110" t="s">
        <v>107</v>
      </c>
      <c r="CI256" s="111"/>
      <c r="CJ256" s="112">
        <v>6710</v>
      </c>
      <c r="CK256" s="113">
        <v>86</v>
      </c>
      <c r="CL256" s="114" t="s">
        <v>134</v>
      </c>
      <c r="CM256" s="114" t="s">
        <v>108</v>
      </c>
      <c r="CN256" s="114"/>
      <c r="CO256" s="115" t="s">
        <v>102</v>
      </c>
      <c r="CP256" s="115" t="s">
        <v>102</v>
      </c>
      <c r="CQ256" s="115" t="s">
        <v>102</v>
      </c>
      <c r="CR256" s="115" t="s">
        <v>102</v>
      </c>
      <c r="CS256" s="116"/>
      <c r="CT256" s="117" t="s">
        <v>109</v>
      </c>
      <c r="CU256" s="117" t="s">
        <v>109</v>
      </c>
      <c r="CV256" s="83">
        <v>252</v>
      </c>
      <c r="CW256" s="83" t="s">
        <v>108</v>
      </c>
      <c r="CX256" s="83">
        <v>252</v>
      </c>
      <c r="CY256" s="83" t="s">
        <v>108</v>
      </c>
      <c r="CZ256" s="83">
        <v>6580</v>
      </c>
      <c r="DA256" s="83" t="s">
        <v>419</v>
      </c>
      <c r="DB256" s="83" t="s">
        <v>130</v>
      </c>
      <c r="DC256" s="83" t="s">
        <v>499</v>
      </c>
      <c r="DD256" s="83">
        <v>1301</v>
      </c>
      <c r="DE256" s="83" t="s">
        <v>444</v>
      </c>
      <c r="DF256" s="83" t="s">
        <v>130</v>
      </c>
      <c r="DG256" s="83" t="s">
        <v>499</v>
      </c>
      <c r="DH256" s="83"/>
      <c r="DI256" s="83">
        <v>0</v>
      </c>
      <c r="DJ256" s="83">
        <v>1</v>
      </c>
      <c r="DK256" s="83">
        <v>0</v>
      </c>
      <c r="DL256" s="83">
        <v>0</v>
      </c>
      <c r="DM256" s="83">
        <v>0</v>
      </c>
      <c r="DN256" s="83">
        <v>0</v>
      </c>
      <c r="DO256" s="83">
        <v>0</v>
      </c>
      <c r="DP256" s="83">
        <v>0</v>
      </c>
      <c r="DQ256" s="83">
        <v>0</v>
      </c>
      <c r="DR256" s="83">
        <v>0</v>
      </c>
      <c r="DS256" s="83">
        <v>0</v>
      </c>
      <c r="DT256" s="83">
        <v>3</v>
      </c>
      <c r="DU256" s="83">
        <v>3</v>
      </c>
      <c r="DV256" s="83">
        <v>0</v>
      </c>
      <c r="DW256" s="83">
        <v>0</v>
      </c>
      <c r="DX256" s="83">
        <v>3</v>
      </c>
      <c r="DY256" s="85">
        <v>43898</v>
      </c>
      <c r="DZ256" s="83" t="s">
        <v>4303</v>
      </c>
      <c r="EA256" s="83" t="s">
        <v>102</v>
      </c>
      <c r="EB256" s="83" t="s">
        <v>482</v>
      </c>
      <c r="EC256" s="83">
        <v>252</v>
      </c>
      <c r="ED256" s="83" t="s">
        <v>483</v>
      </c>
      <c r="EE256" s="83">
        <v>1</v>
      </c>
      <c r="EF256" s="83">
        <v>0</v>
      </c>
      <c r="EG256" s="83">
        <v>0</v>
      </c>
      <c r="EH256" s="83" t="s">
        <v>109</v>
      </c>
      <c r="EI256" s="83" t="s">
        <v>108</v>
      </c>
      <c r="EJ256" s="83" t="s">
        <v>583</v>
      </c>
      <c r="EK256" s="83">
        <v>0</v>
      </c>
      <c r="EL256" s="83">
        <v>0</v>
      </c>
      <c r="EM256" s="83">
        <v>1</v>
      </c>
      <c r="EN256" s="83" t="s">
        <v>497</v>
      </c>
      <c r="EO256" s="83"/>
      <c r="EP256" s="83" t="s">
        <v>436</v>
      </c>
      <c r="EQ256" s="136">
        <v>1</v>
      </c>
      <c r="ER256" s="136">
        <v>1</v>
      </c>
      <c r="ES256" s="136">
        <v>1</v>
      </c>
      <c r="ET256" s="136">
        <v>1</v>
      </c>
      <c r="EU256" s="215" t="s">
        <v>269</v>
      </c>
      <c r="EV256" s="136">
        <v>1</v>
      </c>
      <c r="EW256" s="136">
        <v>1</v>
      </c>
      <c r="EX256" s="136">
        <v>1</v>
      </c>
      <c r="EY256" s="136">
        <v>1</v>
      </c>
      <c r="EZ256" s="136">
        <v>1</v>
      </c>
      <c r="FP256" s="215" t="s">
        <v>592</v>
      </c>
      <c r="FQ256" s="136" t="b">
        <v>1</v>
      </c>
      <c r="FR256" s="136" t="b">
        <v>1</v>
      </c>
      <c r="FS256" s="136" t="b">
        <v>1</v>
      </c>
      <c r="FT256" s="136" t="b">
        <v>1</v>
      </c>
      <c r="FX256" s="215" t="s">
        <v>269</v>
      </c>
    </row>
    <row r="257" spans="1:180" ht="60" customHeight="1" x14ac:dyDescent="0.55000000000000004">
      <c r="A257" s="83" t="s">
        <v>130</v>
      </c>
      <c r="B257" s="83" t="s">
        <v>98</v>
      </c>
      <c r="C257" s="136">
        <v>999714</v>
      </c>
      <c r="D257" s="207" t="s">
        <v>627</v>
      </c>
      <c r="E257" s="208" t="s">
        <v>630</v>
      </c>
      <c r="F257" s="83" t="s">
        <v>108</v>
      </c>
      <c r="G257" s="85">
        <v>20621</v>
      </c>
      <c r="H257" s="83" t="s">
        <v>102</v>
      </c>
      <c r="I257" s="85">
        <v>39794</v>
      </c>
      <c r="J257" s="83" t="s">
        <v>228</v>
      </c>
      <c r="K257" s="216">
        <v>167979353008</v>
      </c>
      <c r="L257" s="83" t="s">
        <v>191</v>
      </c>
      <c r="M257" s="85">
        <v>43631</v>
      </c>
      <c r="N257" s="83">
        <v>-566.66666666666697</v>
      </c>
      <c r="O257" s="83" t="s">
        <v>180</v>
      </c>
      <c r="P257" s="83" t="s">
        <v>181</v>
      </c>
      <c r="Q257" s="208" t="s">
        <v>6056</v>
      </c>
      <c r="R257" s="83" t="s">
        <v>102</v>
      </c>
      <c r="S257" s="83" t="s">
        <v>102</v>
      </c>
      <c r="T257" s="83" t="s">
        <v>199</v>
      </c>
      <c r="U257" s="83" t="s">
        <v>9464</v>
      </c>
      <c r="V257" s="83" t="s">
        <v>104</v>
      </c>
      <c r="W257" s="83" t="s">
        <v>105</v>
      </c>
      <c r="X257" s="86" t="s">
        <v>6056</v>
      </c>
      <c r="Y257" s="87" t="s">
        <v>102</v>
      </c>
      <c r="Z257" s="87" t="s">
        <v>102</v>
      </c>
      <c r="AA257" s="87" t="s">
        <v>199</v>
      </c>
      <c r="AB257" s="87" t="s">
        <v>9464</v>
      </c>
      <c r="AC257" s="87" t="s">
        <v>104</v>
      </c>
      <c r="AD257" s="87" t="s">
        <v>105</v>
      </c>
      <c r="AE257" s="87" t="s">
        <v>106</v>
      </c>
      <c r="AF257" s="86" t="s">
        <v>6056</v>
      </c>
      <c r="AG257" s="87" t="s">
        <v>489</v>
      </c>
      <c r="AH257" s="87" t="s">
        <v>9465</v>
      </c>
      <c r="AI257" s="87" t="s">
        <v>104</v>
      </c>
      <c r="AJ257" s="87" t="s">
        <v>204</v>
      </c>
      <c r="AK257" s="88"/>
      <c r="AL257" s="83" t="s">
        <v>107</v>
      </c>
      <c r="AM257" s="89" t="s">
        <v>454</v>
      </c>
      <c r="AN257" s="90" t="s">
        <v>416</v>
      </c>
      <c r="AO257" s="91" t="s">
        <v>641</v>
      </c>
      <c r="AP257" s="90">
        <v>8.3333333333332895</v>
      </c>
      <c r="AQ257" s="92" t="s">
        <v>211</v>
      </c>
      <c r="AR257" s="93" t="s">
        <v>102</v>
      </c>
      <c r="AS257" s="93" t="s">
        <v>102</v>
      </c>
      <c r="AT257" s="93" t="s">
        <v>102</v>
      </c>
      <c r="AU257" s="210" t="s">
        <v>641</v>
      </c>
      <c r="AV257" s="93" t="s">
        <v>192</v>
      </c>
      <c r="AW257" s="94" t="s">
        <v>102</v>
      </c>
      <c r="AX257" s="93" t="s">
        <v>105</v>
      </c>
      <c r="AY257" s="95" t="s">
        <v>188</v>
      </c>
      <c r="AZ257" s="93" t="s">
        <v>102</v>
      </c>
      <c r="BA257" s="93" t="s">
        <v>9466</v>
      </c>
      <c r="BB257" s="93" t="s">
        <v>102</v>
      </c>
      <c r="BC257" s="93" t="s">
        <v>102</v>
      </c>
      <c r="BD257" s="96" t="s">
        <v>102</v>
      </c>
      <c r="BE257" s="90">
        <v>-117.666666666667</v>
      </c>
      <c r="BF257" s="93" t="s">
        <v>211</v>
      </c>
      <c r="BG257" s="93" t="s">
        <v>102</v>
      </c>
      <c r="BH257" s="93" t="s">
        <v>102</v>
      </c>
      <c r="BI257" s="93" t="s">
        <v>102</v>
      </c>
      <c r="BJ257" s="210" t="s">
        <v>646</v>
      </c>
      <c r="BK257" s="93" t="s">
        <v>182</v>
      </c>
      <c r="BL257" s="97" t="s">
        <v>102</v>
      </c>
      <c r="BM257" s="93" t="s">
        <v>105</v>
      </c>
      <c r="BN257" s="93" t="s">
        <v>104</v>
      </c>
      <c r="BO257" s="93" t="s">
        <v>102</v>
      </c>
      <c r="BP257" s="98">
        <v>20180291</v>
      </c>
      <c r="BQ257" s="93" t="s">
        <v>102</v>
      </c>
      <c r="BR257" s="93" t="s">
        <v>102</v>
      </c>
      <c r="BS257" s="93" t="s">
        <v>102</v>
      </c>
      <c r="BT257" s="99" t="s">
        <v>591</v>
      </c>
      <c r="BU257" s="100" t="s">
        <v>10958</v>
      </c>
      <c r="BV257" s="101" t="s">
        <v>471</v>
      </c>
      <c r="BW257" s="136"/>
      <c r="BX257" s="103" t="s">
        <v>565</v>
      </c>
      <c r="BY257" s="104" t="s">
        <v>190</v>
      </c>
      <c r="BZ257" s="136"/>
      <c r="CA257" s="83" t="s">
        <v>599</v>
      </c>
      <c r="CB257" s="106" t="s">
        <v>647</v>
      </c>
      <c r="CC257" s="106" t="s">
        <v>8060</v>
      </c>
      <c r="CD257" s="107"/>
      <c r="CE257" s="108" t="s">
        <v>107</v>
      </c>
      <c r="CF257" s="108" t="s">
        <v>107</v>
      </c>
      <c r="CG257" s="109"/>
      <c r="CH257" s="110" t="s">
        <v>107</v>
      </c>
      <c r="CI257" s="111"/>
      <c r="CJ257" s="112">
        <v>6710</v>
      </c>
      <c r="CK257" s="113">
        <v>86</v>
      </c>
      <c r="CL257" s="114" t="s">
        <v>134</v>
      </c>
      <c r="CM257" s="114" t="s">
        <v>108</v>
      </c>
      <c r="CN257" s="114"/>
      <c r="CO257" s="115" t="s">
        <v>102</v>
      </c>
      <c r="CP257" s="115" t="s">
        <v>102</v>
      </c>
      <c r="CQ257" s="115" t="s">
        <v>102</v>
      </c>
      <c r="CR257" s="115" t="s">
        <v>102</v>
      </c>
      <c r="CS257" s="116"/>
      <c r="CT257" s="117" t="s">
        <v>109</v>
      </c>
      <c r="CU257" s="117" t="s">
        <v>109</v>
      </c>
      <c r="CV257" s="83">
        <v>253</v>
      </c>
      <c r="CW257" s="83" t="s">
        <v>108</v>
      </c>
      <c r="CX257" s="83">
        <v>253</v>
      </c>
      <c r="CY257" s="83" t="s">
        <v>108</v>
      </c>
      <c r="CZ257" s="83">
        <v>6581</v>
      </c>
      <c r="DA257" s="83" t="s">
        <v>419</v>
      </c>
      <c r="DB257" s="83" t="s">
        <v>130</v>
      </c>
      <c r="DC257" s="83" t="s">
        <v>499</v>
      </c>
      <c r="DD257" s="83">
        <v>1302</v>
      </c>
      <c r="DE257" s="83" t="s">
        <v>444</v>
      </c>
      <c r="DF257" s="83" t="s">
        <v>130</v>
      </c>
      <c r="DG257" s="83" t="s">
        <v>499</v>
      </c>
      <c r="DH257" s="83"/>
      <c r="DI257" s="83">
        <v>0</v>
      </c>
      <c r="DJ257" s="83">
        <v>1</v>
      </c>
      <c r="DK257" s="83">
        <v>0</v>
      </c>
      <c r="DL257" s="83">
        <v>0</v>
      </c>
      <c r="DM257" s="83">
        <v>0</v>
      </c>
      <c r="DN257" s="83">
        <v>0</v>
      </c>
      <c r="DO257" s="83">
        <v>0</v>
      </c>
      <c r="DP257" s="83">
        <v>0</v>
      </c>
      <c r="DQ257" s="83">
        <v>0</v>
      </c>
      <c r="DR257" s="83">
        <v>0</v>
      </c>
      <c r="DS257" s="83">
        <v>0</v>
      </c>
      <c r="DT257" s="83">
        <v>3</v>
      </c>
      <c r="DU257" s="83">
        <v>3</v>
      </c>
      <c r="DV257" s="83">
        <v>0</v>
      </c>
      <c r="DW257" s="83">
        <v>0</v>
      </c>
      <c r="DX257" s="83">
        <v>3</v>
      </c>
      <c r="DY257" s="85">
        <v>43899</v>
      </c>
      <c r="DZ257" s="83" t="s">
        <v>4304</v>
      </c>
      <c r="EA257" s="83" t="s">
        <v>102</v>
      </c>
      <c r="EB257" s="83" t="s">
        <v>482</v>
      </c>
      <c r="EC257" s="83">
        <v>253</v>
      </c>
      <c r="ED257" s="83" t="s">
        <v>483</v>
      </c>
      <c r="EE257" s="83">
        <v>1</v>
      </c>
      <c r="EF257" s="83">
        <v>0</v>
      </c>
      <c r="EG257" s="83">
        <v>0</v>
      </c>
      <c r="EH257" s="83" t="s">
        <v>109</v>
      </c>
      <c r="EI257" s="83" t="s">
        <v>108</v>
      </c>
      <c r="EJ257" s="83" t="s">
        <v>583</v>
      </c>
      <c r="EK257" s="83">
        <v>0</v>
      </c>
      <c r="EL257" s="83">
        <v>0</v>
      </c>
      <c r="EM257" s="83">
        <v>1</v>
      </c>
      <c r="EN257" s="83" t="s">
        <v>497</v>
      </c>
      <c r="EO257" s="83"/>
      <c r="EP257" s="83" t="s">
        <v>436</v>
      </c>
      <c r="EQ257" s="136">
        <v>1</v>
      </c>
      <c r="ER257" s="136">
        <v>1</v>
      </c>
      <c r="ES257" s="136">
        <v>1</v>
      </c>
      <c r="ET257" s="136">
        <v>1</v>
      </c>
      <c r="EU257" s="215" t="s">
        <v>269</v>
      </c>
      <c r="EV257" s="136">
        <v>1</v>
      </c>
      <c r="EW257" s="136">
        <v>1</v>
      </c>
      <c r="EX257" s="136">
        <v>1</v>
      </c>
      <c r="EY257" s="136">
        <v>1</v>
      </c>
      <c r="EZ257" s="136">
        <v>1</v>
      </c>
      <c r="FP257" s="215" t="s">
        <v>592</v>
      </c>
      <c r="FQ257" s="136" t="b">
        <v>1</v>
      </c>
      <c r="FR257" s="136" t="b">
        <v>1</v>
      </c>
      <c r="FS257" s="136" t="b">
        <v>1</v>
      </c>
      <c r="FT257" s="136" t="b">
        <v>1</v>
      </c>
      <c r="FX257" s="215" t="s">
        <v>269</v>
      </c>
    </row>
    <row r="258" spans="1:180" ht="60" customHeight="1" x14ac:dyDescent="0.55000000000000004">
      <c r="A258" s="83" t="s">
        <v>130</v>
      </c>
      <c r="B258" s="83" t="s">
        <v>98</v>
      </c>
      <c r="C258" s="136">
        <v>885416</v>
      </c>
      <c r="D258" s="207" t="s">
        <v>628</v>
      </c>
      <c r="E258" s="208" t="s">
        <v>633</v>
      </c>
      <c r="F258" s="83" t="s">
        <v>108</v>
      </c>
      <c r="G258" s="85">
        <v>22744</v>
      </c>
      <c r="H258" s="83" t="s">
        <v>102</v>
      </c>
      <c r="I258" s="85">
        <v>39772</v>
      </c>
      <c r="J258" s="83" t="s">
        <v>228</v>
      </c>
      <c r="K258" s="216">
        <v>493094947605</v>
      </c>
      <c r="L258" s="83" t="s">
        <v>191</v>
      </c>
      <c r="M258" s="85">
        <v>43619</v>
      </c>
      <c r="N258" s="83">
        <v>-571.66666666666697</v>
      </c>
      <c r="O258" s="83" t="s">
        <v>193</v>
      </c>
      <c r="P258" s="83" t="s">
        <v>181</v>
      </c>
      <c r="Q258" s="208" t="s">
        <v>6060</v>
      </c>
      <c r="R258" s="83" t="s">
        <v>102</v>
      </c>
      <c r="S258" s="83" t="s">
        <v>102</v>
      </c>
      <c r="T258" s="83" t="s">
        <v>133</v>
      </c>
      <c r="U258" s="83" t="s">
        <v>9467</v>
      </c>
      <c r="V258" s="83" t="s">
        <v>111</v>
      </c>
      <c r="W258" s="83" t="s">
        <v>105</v>
      </c>
      <c r="X258" s="86" t="s">
        <v>6060</v>
      </c>
      <c r="Y258" s="87" t="s">
        <v>102</v>
      </c>
      <c r="Z258" s="87" t="s">
        <v>102</v>
      </c>
      <c r="AA258" s="87" t="s">
        <v>133</v>
      </c>
      <c r="AB258" s="87" t="s">
        <v>9467</v>
      </c>
      <c r="AC258" s="87" t="s">
        <v>111</v>
      </c>
      <c r="AD258" s="87" t="s">
        <v>105</v>
      </c>
      <c r="AE258" s="87" t="s">
        <v>106</v>
      </c>
      <c r="AF258" s="86" t="s">
        <v>6060</v>
      </c>
      <c r="AG258" s="87" t="s">
        <v>486</v>
      </c>
      <c r="AH258" s="87" t="s">
        <v>9467</v>
      </c>
      <c r="AI258" s="87" t="s">
        <v>111</v>
      </c>
      <c r="AJ258" s="87" t="s">
        <v>204</v>
      </c>
      <c r="AK258" s="88"/>
      <c r="AL258" s="83" t="s">
        <v>107</v>
      </c>
      <c r="AM258" s="89" t="s">
        <v>454</v>
      </c>
      <c r="AN258" s="90" t="s">
        <v>416</v>
      </c>
      <c r="AO258" s="91" t="s">
        <v>642</v>
      </c>
      <c r="AP258" s="90">
        <v>8.3333333333332895</v>
      </c>
      <c r="AQ258" s="92" t="s">
        <v>102</v>
      </c>
      <c r="AR258" s="93" t="s">
        <v>102</v>
      </c>
      <c r="AS258" s="93" t="s">
        <v>102</v>
      </c>
      <c r="AT258" s="93" t="s">
        <v>102</v>
      </c>
      <c r="AU258" s="210" t="s">
        <v>644</v>
      </c>
      <c r="AV258" s="93" t="s">
        <v>185</v>
      </c>
      <c r="AW258" s="94" t="s">
        <v>102</v>
      </c>
      <c r="AX258" s="93" t="s">
        <v>183</v>
      </c>
      <c r="AY258" s="95" t="s">
        <v>111</v>
      </c>
      <c r="AZ258" s="93" t="s">
        <v>102</v>
      </c>
      <c r="BA258" s="93" t="s">
        <v>102</v>
      </c>
      <c r="BB258" s="93" t="s">
        <v>102</v>
      </c>
      <c r="BC258" s="93" t="s">
        <v>102</v>
      </c>
      <c r="BD258" s="96" t="s">
        <v>102</v>
      </c>
      <c r="BE258" s="90">
        <v>-118.166666666667</v>
      </c>
      <c r="BF258" s="93" t="s">
        <v>102</v>
      </c>
      <c r="BG258" s="93" t="s">
        <v>102</v>
      </c>
      <c r="BH258" s="93" t="s">
        <v>102</v>
      </c>
      <c r="BI258" s="93" t="s">
        <v>102</v>
      </c>
      <c r="BJ258" s="210" t="s">
        <v>642</v>
      </c>
      <c r="BK258" s="93" t="s">
        <v>192</v>
      </c>
      <c r="BL258" s="97" t="s">
        <v>102</v>
      </c>
      <c r="BM258" s="93" t="s">
        <v>183</v>
      </c>
      <c r="BN258" s="93" t="s">
        <v>106</v>
      </c>
      <c r="BO258" s="93" t="s">
        <v>102</v>
      </c>
      <c r="BP258" s="98" t="s">
        <v>102</v>
      </c>
      <c r="BQ258" s="93" t="s">
        <v>102</v>
      </c>
      <c r="BR258" s="93" t="s">
        <v>102</v>
      </c>
      <c r="BS258" s="93" t="s">
        <v>102</v>
      </c>
      <c r="BT258" s="99" t="s">
        <v>591</v>
      </c>
      <c r="BU258" s="100" t="s">
        <v>10959</v>
      </c>
      <c r="BV258" s="101" t="s">
        <v>471</v>
      </c>
      <c r="BW258" s="136"/>
      <c r="BX258" s="103" t="s">
        <v>565</v>
      </c>
      <c r="BY258" s="104" t="s">
        <v>190</v>
      </c>
      <c r="BZ258" s="136"/>
      <c r="CA258" s="83" t="s">
        <v>599</v>
      </c>
      <c r="CB258" s="106" t="s">
        <v>647</v>
      </c>
      <c r="CC258" s="106" t="s">
        <v>8072</v>
      </c>
      <c r="CD258" s="107"/>
      <c r="CE258" s="108" t="s">
        <v>107</v>
      </c>
      <c r="CF258" s="108" t="s">
        <v>107</v>
      </c>
      <c r="CG258" s="109"/>
      <c r="CH258" s="110" t="s">
        <v>107</v>
      </c>
      <c r="CI258" s="111"/>
      <c r="CJ258" s="112">
        <v>6710</v>
      </c>
      <c r="CK258" s="113">
        <v>86</v>
      </c>
      <c r="CL258" s="114" t="s">
        <v>134</v>
      </c>
      <c r="CM258" s="114" t="s">
        <v>108</v>
      </c>
      <c r="CN258" s="114"/>
      <c r="CO258" s="115" t="s">
        <v>102</v>
      </c>
      <c r="CP258" s="115" t="s">
        <v>102</v>
      </c>
      <c r="CQ258" s="115" t="s">
        <v>102</v>
      </c>
      <c r="CR258" s="115" t="s">
        <v>102</v>
      </c>
      <c r="CS258" s="116"/>
      <c r="CT258" s="117" t="s">
        <v>109</v>
      </c>
      <c r="CU258" s="117" t="s">
        <v>109</v>
      </c>
      <c r="CV258" s="83">
        <v>254</v>
      </c>
      <c r="CW258" s="83" t="s">
        <v>108</v>
      </c>
      <c r="CX258" s="83">
        <v>254</v>
      </c>
      <c r="CY258" s="83" t="s">
        <v>108</v>
      </c>
      <c r="CZ258" s="83">
        <v>6582</v>
      </c>
      <c r="DA258" s="83" t="s">
        <v>419</v>
      </c>
      <c r="DB258" s="83" t="s">
        <v>130</v>
      </c>
      <c r="DC258" s="83" t="s">
        <v>499</v>
      </c>
      <c r="DD258" s="83">
        <v>1303</v>
      </c>
      <c r="DE258" s="83" t="s">
        <v>444</v>
      </c>
      <c r="DF258" s="83" t="s">
        <v>130</v>
      </c>
      <c r="DG258" s="83" t="s">
        <v>499</v>
      </c>
      <c r="DH258" s="83"/>
      <c r="DI258" s="83">
        <v>0</v>
      </c>
      <c r="DJ258" s="83">
        <v>1</v>
      </c>
      <c r="DK258" s="83">
        <v>0</v>
      </c>
      <c r="DL258" s="83">
        <v>0</v>
      </c>
      <c r="DM258" s="83">
        <v>0</v>
      </c>
      <c r="DN258" s="83">
        <v>0</v>
      </c>
      <c r="DO258" s="83">
        <v>0</v>
      </c>
      <c r="DP258" s="83">
        <v>0</v>
      </c>
      <c r="DQ258" s="83">
        <v>0</v>
      </c>
      <c r="DR258" s="83">
        <v>0</v>
      </c>
      <c r="DS258" s="83">
        <v>0</v>
      </c>
      <c r="DT258" s="83">
        <v>3</v>
      </c>
      <c r="DU258" s="83">
        <v>3</v>
      </c>
      <c r="DV258" s="83">
        <v>0</v>
      </c>
      <c r="DW258" s="83">
        <v>0</v>
      </c>
      <c r="DX258" s="83">
        <v>3</v>
      </c>
      <c r="DY258" s="85">
        <v>43900</v>
      </c>
      <c r="DZ258" s="83" t="s">
        <v>4305</v>
      </c>
      <c r="EA258" s="83" t="s">
        <v>102</v>
      </c>
      <c r="EB258" s="83" t="s">
        <v>482</v>
      </c>
      <c r="EC258" s="83">
        <v>254</v>
      </c>
      <c r="ED258" s="83" t="s">
        <v>483</v>
      </c>
      <c r="EE258" s="83">
        <v>1</v>
      </c>
      <c r="EF258" s="83">
        <v>0</v>
      </c>
      <c r="EG258" s="83">
        <v>0</v>
      </c>
      <c r="EH258" s="83" t="s">
        <v>109</v>
      </c>
      <c r="EI258" s="83" t="s">
        <v>108</v>
      </c>
      <c r="EJ258" s="83" t="s">
        <v>583</v>
      </c>
      <c r="EK258" s="83">
        <v>0</v>
      </c>
      <c r="EL258" s="83">
        <v>0</v>
      </c>
      <c r="EM258" s="83">
        <v>1</v>
      </c>
      <c r="EN258" s="83" t="s">
        <v>497</v>
      </c>
      <c r="EO258" s="83"/>
      <c r="EP258" s="83" t="s">
        <v>436</v>
      </c>
      <c r="EQ258" s="136">
        <v>1</v>
      </c>
      <c r="ER258" s="136">
        <v>1</v>
      </c>
      <c r="ES258" s="136">
        <v>1</v>
      </c>
      <c r="ET258" s="136">
        <v>1</v>
      </c>
      <c r="EU258" s="215" t="s">
        <v>269</v>
      </c>
      <c r="EV258" s="136">
        <v>1</v>
      </c>
      <c r="EW258" s="136">
        <v>1</v>
      </c>
      <c r="EX258" s="136">
        <v>1</v>
      </c>
      <c r="EY258" s="136">
        <v>1</v>
      </c>
      <c r="EZ258" s="136">
        <v>1</v>
      </c>
      <c r="FP258" s="215" t="s">
        <v>592</v>
      </c>
      <c r="FQ258" s="136" t="b">
        <v>1</v>
      </c>
      <c r="FR258" s="136" t="b">
        <v>1</v>
      </c>
      <c r="FS258" s="136" t="b">
        <v>1</v>
      </c>
      <c r="FT258" s="136" t="b">
        <v>1</v>
      </c>
      <c r="FX258" s="215" t="s">
        <v>269</v>
      </c>
    </row>
    <row r="259" spans="1:180" ht="60" customHeight="1" x14ac:dyDescent="0.55000000000000004">
      <c r="A259" s="83" t="s">
        <v>130</v>
      </c>
      <c r="B259" s="83" t="s">
        <v>98</v>
      </c>
      <c r="C259" s="136">
        <v>500503</v>
      </c>
      <c r="D259" s="207" t="s">
        <v>629</v>
      </c>
      <c r="E259" s="208" t="s">
        <v>634</v>
      </c>
      <c r="F259" s="83" t="s">
        <v>108</v>
      </c>
      <c r="G259" s="85">
        <v>26341</v>
      </c>
      <c r="H259" s="83" t="s">
        <v>102</v>
      </c>
      <c r="I259" s="85">
        <v>34633</v>
      </c>
      <c r="J259" s="83" t="s">
        <v>228</v>
      </c>
      <c r="K259" s="216">
        <v>373507256876</v>
      </c>
      <c r="L259" s="83" t="s">
        <v>191</v>
      </c>
      <c r="M259" s="85">
        <v>43642</v>
      </c>
      <c r="N259" s="83">
        <v>-576.66666666666697</v>
      </c>
      <c r="O259" s="83" t="s">
        <v>193</v>
      </c>
      <c r="P259" s="83" t="s">
        <v>181</v>
      </c>
      <c r="Q259" s="208" t="s">
        <v>6064</v>
      </c>
      <c r="R259" s="83" t="s">
        <v>102</v>
      </c>
      <c r="S259" s="83" t="s">
        <v>102</v>
      </c>
      <c r="T259" s="83" t="s">
        <v>131</v>
      </c>
      <c r="U259" s="83" t="s">
        <v>9468</v>
      </c>
      <c r="V259" s="83" t="s">
        <v>104</v>
      </c>
      <c r="W259" s="83" t="s">
        <v>105</v>
      </c>
      <c r="X259" s="86" t="s">
        <v>6064</v>
      </c>
      <c r="Y259" s="87" t="s">
        <v>102</v>
      </c>
      <c r="Z259" s="87" t="s">
        <v>102</v>
      </c>
      <c r="AA259" s="87" t="s">
        <v>131</v>
      </c>
      <c r="AB259" s="87" t="s">
        <v>9468</v>
      </c>
      <c r="AC259" s="87" t="s">
        <v>104</v>
      </c>
      <c r="AD259" s="87" t="s">
        <v>105</v>
      </c>
      <c r="AE259" s="87" t="s">
        <v>106</v>
      </c>
      <c r="AF259" s="86" t="s">
        <v>6064</v>
      </c>
      <c r="AG259" s="87" t="s">
        <v>177</v>
      </c>
      <c r="AH259" s="87" t="s">
        <v>9468</v>
      </c>
      <c r="AI259" s="87" t="s">
        <v>104</v>
      </c>
      <c r="AJ259" s="87" t="s">
        <v>204</v>
      </c>
      <c r="AK259" s="88"/>
      <c r="AL259" s="83" t="s">
        <v>107</v>
      </c>
      <c r="AM259" s="89" t="s">
        <v>454</v>
      </c>
      <c r="AN259" s="90" t="s">
        <v>416</v>
      </c>
      <c r="AO259" s="91" t="s">
        <v>643</v>
      </c>
      <c r="AP259" s="90">
        <v>8.3333333333332895</v>
      </c>
      <c r="AQ259" s="92" t="s">
        <v>102</v>
      </c>
      <c r="AR259" s="93" t="s">
        <v>102</v>
      </c>
      <c r="AS259" s="93" t="s">
        <v>102</v>
      </c>
      <c r="AT259" s="93" t="s">
        <v>102</v>
      </c>
      <c r="AU259" s="210" t="s">
        <v>645</v>
      </c>
      <c r="AV259" s="93" t="s">
        <v>185</v>
      </c>
      <c r="AW259" s="94" t="s">
        <v>102</v>
      </c>
      <c r="AX259" s="93" t="s">
        <v>105</v>
      </c>
      <c r="AY259" s="95" t="s">
        <v>104</v>
      </c>
      <c r="AZ259" s="93" t="s">
        <v>102</v>
      </c>
      <c r="BA259" s="93" t="s">
        <v>102</v>
      </c>
      <c r="BB259" s="93" t="s">
        <v>102</v>
      </c>
      <c r="BC259" s="93" t="s">
        <v>102</v>
      </c>
      <c r="BD259" s="96" t="s">
        <v>102</v>
      </c>
      <c r="BE259" s="90">
        <v>-118.666666666667</v>
      </c>
      <c r="BF259" s="93" t="s">
        <v>102</v>
      </c>
      <c r="BG259" s="93" t="s">
        <v>102</v>
      </c>
      <c r="BH259" s="93" t="s">
        <v>102</v>
      </c>
      <c r="BI259" s="93" t="s">
        <v>102</v>
      </c>
      <c r="BJ259" s="210" t="s">
        <v>643</v>
      </c>
      <c r="BK259" s="93" t="s">
        <v>196</v>
      </c>
      <c r="BL259" s="97" t="s">
        <v>102</v>
      </c>
      <c r="BM259" s="93" t="s">
        <v>105</v>
      </c>
      <c r="BN259" s="93" t="s">
        <v>596</v>
      </c>
      <c r="BO259" s="93" t="s">
        <v>102</v>
      </c>
      <c r="BP259" s="98" t="s">
        <v>102</v>
      </c>
      <c r="BQ259" s="93" t="s">
        <v>102</v>
      </c>
      <c r="BR259" s="93" t="s">
        <v>102</v>
      </c>
      <c r="BS259" s="93" t="s">
        <v>102</v>
      </c>
      <c r="BT259" s="99" t="s">
        <v>591</v>
      </c>
      <c r="BU259" s="100" t="s">
        <v>10960</v>
      </c>
      <c r="BV259" s="101" t="s">
        <v>471</v>
      </c>
      <c r="BW259" s="136"/>
      <c r="BX259" s="103" t="s">
        <v>565</v>
      </c>
      <c r="BY259" s="104" t="s">
        <v>190</v>
      </c>
      <c r="BZ259" s="136"/>
      <c r="CA259" s="83" t="s">
        <v>599</v>
      </c>
      <c r="CB259" s="106" t="s">
        <v>647</v>
      </c>
      <c r="CC259" s="106" t="s">
        <v>8084</v>
      </c>
      <c r="CD259" s="107"/>
      <c r="CE259" s="108" t="s">
        <v>107</v>
      </c>
      <c r="CF259" s="108" t="s">
        <v>107</v>
      </c>
      <c r="CG259" s="109"/>
      <c r="CH259" s="110" t="s">
        <v>107</v>
      </c>
      <c r="CI259" s="111"/>
      <c r="CJ259" s="112">
        <v>6710</v>
      </c>
      <c r="CK259" s="113">
        <v>86</v>
      </c>
      <c r="CL259" s="114" t="s">
        <v>134</v>
      </c>
      <c r="CM259" s="114" t="s">
        <v>108</v>
      </c>
      <c r="CN259" s="114"/>
      <c r="CO259" s="115" t="s">
        <v>102</v>
      </c>
      <c r="CP259" s="115" t="s">
        <v>102</v>
      </c>
      <c r="CQ259" s="115" t="s">
        <v>102</v>
      </c>
      <c r="CR259" s="115" t="s">
        <v>102</v>
      </c>
      <c r="CS259" s="116"/>
      <c r="CT259" s="117" t="s">
        <v>109</v>
      </c>
      <c r="CU259" s="117" t="s">
        <v>109</v>
      </c>
      <c r="CV259" s="83">
        <v>255</v>
      </c>
      <c r="CW259" s="83" t="s">
        <v>108</v>
      </c>
      <c r="CX259" s="83">
        <v>255</v>
      </c>
      <c r="CY259" s="83" t="s">
        <v>108</v>
      </c>
      <c r="CZ259" s="83">
        <v>6583</v>
      </c>
      <c r="DA259" s="83" t="s">
        <v>419</v>
      </c>
      <c r="DB259" s="83" t="s">
        <v>130</v>
      </c>
      <c r="DC259" s="83" t="s">
        <v>499</v>
      </c>
      <c r="DD259" s="83">
        <v>1304</v>
      </c>
      <c r="DE259" s="83" t="s">
        <v>444</v>
      </c>
      <c r="DF259" s="83" t="s">
        <v>130</v>
      </c>
      <c r="DG259" s="83" t="s">
        <v>499</v>
      </c>
      <c r="DH259" s="83"/>
      <c r="DI259" s="83">
        <v>0</v>
      </c>
      <c r="DJ259" s="83">
        <v>1</v>
      </c>
      <c r="DK259" s="83">
        <v>0</v>
      </c>
      <c r="DL259" s="83">
        <v>0</v>
      </c>
      <c r="DM259" s="83">
        <v>0</v>
      </c>
      <c r="DN259" s="83">
        <v>0</v>
      </c>
      <c r="DO259" s="83">
        <v>0</v>
      </c>
      <c r="DP259" s="83">
        <v>0</v>
      </c>
      <c r="DQ259" s="83">
        <v>0</v>
      </c>
      <c r="DR259" s="83">
        <v>0</v>
      </c>
      <c r="DS259" s="83">
        <v>0</v>
      </c>
      <c r="DT259" s="83">
        <v>3</v>
      </c>
      <c r="DU259" s="83">
        <v>3</v>
      </c>
      <c r="DV259" s="83">
        <v>0</v>
      </c>
      <c r="DW259" s="83">
        <v>0</v>
      </c>
      <c r="DX259" s="83">
        <v>3</v>
      </c>
      <c r="DY259" s="85">
        <v>43901</v>
      </c>
      <c r="DZ259" s="83" t="s">
        <v>4306</v>
      </c>
      <c r="EA259" s="83" t="s">
        <v>102</v>
      </c>
      <c r="EB259" s="83" t="s">
        <v>482</v>
      </c>
      <c r="EC259" s="83">
        <v>255</v>
      </c>
      <c r="ED259" s="83" t="s">
        <v>483</v>
      </c>
      <c r="EE259" s="83">
        <v>1</v>
      </c>
      <c r="EF259" s="83">
        <v>0</v>
      </c>
      <c r="EG259" s="83">
        <v>0</v>
      </c>
      <c r="EH259" s="83" t="s">
        <v>109</v>
      </c>
      <c r="EI259" s="83" t="s">
        <v>108</v>
      </c>
      <c r="EJ259" s="83" t="s">
        <v>583</v>
      </c>
      <c r="EK259" s="83">
        <v>0</v>
      </c>
      <c r="EL259" s="83">
        <v>0</v>
      </c>
      <c r="EM259" s="83">
        <v>1</v>
      </c>
      <c r="EN259" s="83" t="s">
        <v>497</v>
      </c>
      <c r="EO259" s="83"/>
      <c r="EP259" s="83" t="s">
        <v>436</v>
      </c>
      <c r="EQ259" s="136">
        <v>1</v>
      </c>
      <c r="ER259" s="136">
        <v>1</v>
      </c>
      <c r="ES259" s="136">
        <v>1</v>
      </c>
      <c r="ET259" s="136">
        <v>1</v>
      </c>
      <c r="EU259" s="215" t="s">
        <v>269</v>
      </c>
      <c r="EV259" s="136">
        <v>1</v>
      </c>
      <c r="EW259" s="136">
        <v>1</v>
      </c>
      <c r="EX259" s="136">
        <v>1</v>
      </c>
      <c r="EY259" s="136">
        <v>1</v>
      </c>
      <c r="EZ259" s="136">
        <v>1</v>
      </c>
      <c r="FP259" s="215" t="s">
        <v>592</v>
      </c>
      <c r="FQ259" s="136" t="b">
        <v>1</v>
      </c>
      <c r="FR259" s="136" t="b">
        <v>1</v>
      </c>
      <c r="FS259" s="136" t="b">
        <v>1</v>
      </c>
      <c r="FT259" s="136" t="b">
        <v>1</v>
      </c>
      <c r="FX259" s="215" t="s">
        <v>269</v>
      </c>
    </row>
    <row r="260" spans="1:180" ht="60" customHeight="1" x14ac:dyDescent="0.55000000000000004">
      <c r="A260" s="83" t="s">
        <v>130</v>
      </c>
      <c r="B260" s="83" t="s">
        <v>98</v>
      </c>
      <c r="C260" s="136">
        <v>167776</v>
      </c>
      <c r="D260" s="207" t="s">
        <v>627</v>
      </c>
      <c r="E260" s="208" t="s">
        <v>630</v>
      </c>
      <c r="F260" s="83" t="s">
        <v>108</v>
      </c>
      <c r="G260" s="85">
        <v>20621</v>
      </c>
      <c r="H260" s="83" t="s">
        <v>102</v>
      </c>
      <c r="I260" s="85">
        <v>39794</v>
      </c>
      <c r="J260" s="83" t="s">
        <v>228</v>
      </c>
      <c r="K260" s="216">
        <v>302876285422</v>
      </c>
      <c r="L260" s="83" t="s">
        <v>191</v>
      </c>
      <c r="M260" s="85">
        <v>43631</v>
      </c>
      <c r="N260" s="83">
        <v>-581.66666666666697</v>
      </c>
      <c r="O260" s="83" t="s">
        <v>180</v>
      </c>
      <c r="P260" s="83" t="s">
        <v>181</v>
      </c>
      <c r="Q260" s="208" t="s">
        <v>6068</v>
      </c>
      <c r="R260" s="83" t="s">
        <v>102</v>
      </c>
      <c r="S260" s="83" t="s">
        <v>102</v>
      </c>
      <c r="T260" s="83" t="s">
        <v>199</v>
      </c>
      <c r="U260" s="83" t="s">
        <v>9469</v>
      </c>
      <c r="V260" s="83" t="s">
        <v>104</v>
      </c>
      <c r="W260" s="83" t="s">
        <v>105</v>
      </c>
      <c r="X260" s="86" t="s">
        <v>6068</v>
      </c>
      <c r="Y260" s="87" t="s">
        <v>102</v>
      </c>
      <c r="Z260" s="87" t="s">
        <v>102</v>
      </c>
      <c r="AA260" s="87" t="s">
        <v>199</v>
      </c>
      <c r="AB260" s="87" t="s">
        <v>9469</v>
      </c>
      <c r="AC260" s="87" t="s">
        <v>104</v>
      </c>
      <c r="AD260" s="87" t="s">
        <v>105</v>
      </c>
      <c r="AE260" s="87" t="s">
        <v>106</v>
      </c>
      <c r="AF260" s="86" t="s">
        <v>6068</v>
      </c>
      <c r="AG260" s="87" t="s">
        <v>489</v>
      </c>
      <c r="AH260" s="87" t="s">
        <v>9470</v>
      </c>
      <c r="AI260" s="87" t="s">
        <v>104</v>
      </c>
      <c r="AJ260" s="87" t="s">
        <v>204</v>
      </c>
      <c r="AK260" s="88"/>
      <c r="AL260" s="83" t="s">
        <v>107</v>
      </c>
      <c r="AM260" s="89" t="s">
        <v>454</v>
      </c>
      <c r="AN260" s="90" t="s">
        <v>416</v>
      </c>
      <c r="AO260" s="91" t="s">
        <v>641</v>
      </c>
      <c r="AP260" s="90">
        <v>8.3333333333332895</v>
      </c>
      <c r="AQ260" s="92" t="s">
        <v>211</v>
      </c>
      <c r="AR260" s="93" t="s">
        <v>102</v>
      </c>
      <c r="AS260" s="93" t="s">
        <v>102</v>
      </c>
      <c r="AT260" s="93" t="s">
        <v>102</v>
      </c>
      <c r="AU260" s="210" t="s">
        <v>641</v>
      </c>
      <c r="AV260" s="93" t="s">
        <v>192</v>
      </c>
      <c r="AW260" s="94" t="s">
        <v>102</v>
      </c>
      <c r="AX260" s="93" t="s">
        <v>105</v>
      </c>
      <c r="AY260" s="95" t="s">
        <v>188</v>
      </c>
      <c r="AZ260" s="93" t="s">
        <v>102</v>
      </c>
      <c r="BA260" s="93" t="s">
        <v>9471</v>
      </c>
      <c r="BB260" s="93" t="s">
        <v>102</v>
      </c>
      <c r="BC260" s="93" t="s">
        <v>102</v>
      </c>
      <c r="BD260" s="96" t="s">
        <v>102</v>
      </c>
      <c r="BE260" s="90">
        <v>-119.166666666667</v>
      </c>
      <c r="BF260" s="93" t="s">
        <v>211</v>
      </c>
      <c r="BG260" s="93" t="s">
        <v>102</v>
      </c>
      <c r="BH260" s="93" t="s">
        <v>102</v>
      </c>
      <c r="BI260" s="93" t="s">
        <v>102</v>
      </c>
      <c r="BJ260" s="210" t="s">
        <v>646</v>
      </c>
      <c r="BK260" s="93" t="s">
        <v>182</v>
      </c>
      <c r="BL260" s="97" t="s">
        <v>102</v>
      </c>
      <c r="BM260" s="93" t="s">
        <v>105</v>
      </c>
      <c r="BN260" s="93" t="s">
        <v>104</v>
      </c>
      <c r="BO260" s="93" t="s">
        <v>102</v>
      </c>
      <c r="BP260" s="98">
        <v>20180292</v>
      </c>
      <c r="BQ260" s="93" t="s">
        <v>102</v>
      </c>
      <c r="BR260" s="93" t="s">
        <v>102</v>
      </c>
      <c r="BS260" s="93" t="s">
        <v>102</v>
      </c>
      <c r="BT260" s="99" t="s">
        <v>591</v>
      </c>
      <c r="BU260" s="100" t="s">
        <v>10961</v>
      </c>
      <c r="BV260" s="101" t="s">
        <v>471</v>
      </c>
      <c r="BW260" s="136"/>
      <c r="BX260" s="103" t="s">
        <v>565</v>
      </c>
      <c r="BY260" s="104" t="s">
        <v>190</v>
      </c>
      <c r="BZ260" s="136"/>
      <c r="CA260" s="83" t="s">
        <v>599</v>
      </c>
      <c r="CB260" s="106" t="s">
        <v>647</v>
      </c>
      <c r="CC260" s="106" t="s">
        <v>8096</v>
      </c>
      <c r="CD260" s="107"/>
      <c r="CE260" s="108" t="s">
        <v>107</v>
      </c>
      <c r="CF260" s="108" t="s">
        <v>107</v>
      </c>
      <c r="CG260" s="109"/>
      <c r="CH260" s="110" t="s">
        <v>107</v>
      </c>
      <c r="CI260" s="111"/>
      <c r="CJ260" s="112">
        <v>6710</v>
      </c>
      <c r="CK260" s="113">
        <v>86</v>
      </c>
      <c r="CL260" s="114" t="s">
        <v>134</v>
      </c>
      <c r="CM260" s="114" t="s">
        <v>108</v>
      </c>
      <c r="CN260" s="114"/>
      <c r="CO260" s="115" t="s">
        <v>102</v>
      </c>
      <c r="CP260" s="115" t="s">
        <v>102</v>
      </c>
      <c r="CQ260" s="115" t="s">
        <v>102</v>
      </c>
      <c r="CR260" s="115" t="s">
        <v>102</v>
      </c>
      <c r="CS260" s="116"/>
      <c r="CT260" s="117" t="s">
        <v>109</v>
      </c>
      <c r="CU260" s="117" t="s">
        <v>109</v>
      </c>
      <c r="CV260" s="83">
        <v>256</v>
      </c>
      <c r="CW260" s="83" t="s">
        <v>108</v>
      </c>
      <c r="CX260" s="83">
        <v>256</v>
      </c>
      <c r="CY260" s="83" t="s">
        <v>108</v>
      </c>
      <c r="CZ260" s="83">
        <v>6584</v>
      </c>
      <c r="DA260" s="83" t="s">
        <v>419</v>
      </c>
      <c r="DB260" s="83" t="s">
        <v>130</v>
      </c>
      <c r="DC260" s="83" t="s">
        <v>499</v>
      </c>
      <c r="DD260" s="83">
        <v>1305</v>
      </c>
      <c r="DE260" s="83" t="s">
        <v>444</v>
      </c>
      <c r="DF260" s="83" t="s">
        <v>130</v>
      </c>
      <c r="DG260" s="83" t="s">
        <v>499</v>
      </c>
      <c r="DH260" s="83"/>
      <c r="DI260" s="83">
        <v>0</v>
      </c>
      <c r="DJ260" s="83">
        <v>1</v>
      </c>
      <c r="DK260" s="83">
        <v>0</v>
      </c>
      <c r="DL260" s="83">
        <v>0</v>
      </c>
      <c r="DM260" s="83">
        <v>0</v>
      </c>
      <c r="DN260" s="83">
        <v>0</v>
      </c>
      <c r="DO260" s="83">
        <v>0</v>
      </c>
      <c r="DP260" s="83">
        <v>0</v>
      </c>
      <c r="DQ260" s="83">
        <v>0</v>
      </c>
      <c r="DR260" s="83">
        <v>0</v>
      </c>
      <c r="DS260" s="83">
        <v>0</v>
      </c>
      <c r="DT260" s="83">
        <v>3</v>
      </c>
      <c r="DU260" s="83">
        <v>3</v>
      </c>
      <c r="DV260" s="83">
        <v>0</v>
      </c>
      <c r="DW260" s="83">
        <v>0</v>
      </c>
      <c r="DX260" s="83">
        <v>3</v>
      </c>
      <c r="DY260" s="85">
        <v>43902</v>
      </c>
      <c r="DZ260" s="83" t="s">
        <v>4307</v>
      </c>
      <c r="EA260" s="83" t="s">
        <v>102</v>
      </c>
      <c r="EB260" s="83" t="s">
        <v>482</v>
      </c>
      <c r="EC260" s="83">
        <v>256</v>
      </c>
      <c r="ED260" s="83" t="s">
        <v>483</v>
      </c>
      <c r="EE260" s="83">
        <v>1</v>
      </c>
      <c r="EF260" s="83">
        <v>0</v>
      </c>
      <c r="EG260" s="83">
        <v>0</v>
      </c>
      <c r="EH260" s="83" t="s">
        <v>109</v>
      </c>
      <c r="EI260" s="83" t="s">
        <v>108</v>
      </c>
      <c r="EJ260" s="83" t="s">
        <v>583</v>
      </c>
      <c r="EK260" s="83">
        <v>0</v>
      </c>
      <c r="EL260" s="83">
        <v>0</v>
      </c>
      <c r="EM260" s="83">
        <v>1</v>
      </c>
      <c r="EN260" s="83" t="s">
        <v>497</v>
      </c>
      <c r="EO260" s="83"/>
      <c r="EP260" s="83" t="s">
        <v>436</v>
      </c>
      <c r="EQ260" s="136">
        <v>1</v>
      </c>
      <c r="ER260" s="136">
        <v>1</v>
      </c>
      <c r="ES260" s="136">
        <v>1</v>
      </c>
      <c r="ET260" s="136">
        <v>1</v>
      </c>
      <c r="EU260" s="215" t="s">
        <v>269</v>
      </c>
      <c r="EV260" s="136">
        <v>1</v>
      </c>
      <c r="EW260" s="136">
        <v>1</v>
      </c>
      <c r="EX260" s="136">
        <v>1</v>
      </c>
      <c r="EY260" s="136">
        <v>1</v>
      </c>
      <c r="EZ260" s="136">
        <v>1</v>
      </c>
      <c r="FP260" s="215" t="s">
        <v>592</v>
      </c>
      <c r="FQ260" s="136" t="b">
        <v>1</v>
      </c>
      <c r="FR260" s="136" t="b">
        <v>1</v>
      </c>
      <c r="FS260" s="136" t="b">
        <v>1</v>
      </c>
      <c r="FT260" s="136" t="b">
        <v>1</v>
      </c>
      <c r="FX260" s="215" t="s">
        <v>269</v>
      </c>
    </row>
    <row r="261" spans="1:180" ht="60" customHeight="1" x14ac:dyDescent="0.55000000000000004">
      <c r="A261" s="83" t="s">
        <v>130</v>
      </c>
      <c r="B261" s="83" t="s">
        <v>98</v>
      </c>
      <c r="C261" s="136">
        <v>791544</v>
      </c>
      <c r="D261" s="207" t="s">
        <v>628</v>
      </c>
      <c r="E261" s="208" t="s">
        <v>633</v>
      </c>
      <c r="F261" s="83" t="s">
        <v>108</v>
      </c>
      <c r="G261" s="85">
        <v>22744</v>
      </c>
      <c r="H261" s="83" t="s">
        <v>102</v>
      </c>
      <c r="I261" s="85">
        <v>39772</v>
      </c>
      <c r="J261" s="83" t="s">
        <v>228</v>
      </c>
      <c r="K261" s="216">
        <v>574386829167</v>
      </c>
      <c r="L261" s="83" t="s">
        <v>191</v>
      </c>
      <c r="M261" s="85">
        <v>43619</v>
      </c>
      <c r="N261" s="83">
        <v>-586.66666666666697</v>
      </c>
      <c r="O261" s="83" t="s">
        <v>193</v>
      </c>
      <c r="P261" s="83" t="s">
        <v>181</v>
      </c>
      <c r="Q261" s="208" t="s">
        <v>6072</v>
      </c>
      <c r="R261" s="83" t="s">
        <v>102</v>
      </c>
      <c r="S261" s="83" t="s">
        <v>102</v>
      </c>
      <c r="T261" s="83" t="s">
        <v>133</v>
      </c>
      <c r="U261" s="83" t="s">
        <v>9472</v>
      </c>
      <c r="V261" s="83" t="s">
        <v>111</v>
      </c>
      <c r="W261" s="83" t="s">
        <v>105</v>
      </c>
      <c r="X261" s="86" t="s">
        <v>6072</v>
      </c>
      <c r="Y261" s="87" t="s">
        <v>102</v>
      </c>
      <c r="Z261" s="87" t="s">
        <v>102</v>
      </c>
      <c r="AA261" s="87" t="s">
        <v>133</v>
      </c>
      <c r="AB261" s="87" t="s">
        <v>9472</v>
      </c>
      <c r="AC261" s="87" t="s">
        <v>111</v>
      </c>
      <c r="AD261" s="87" t="s">
        <v>105</v>
      </c>
      <c r="AE261" s="87" t="s">
        <v>106</v>
      </c>
      <c r="AF261" s="86" t="s">
        <v>6072</v>
      </c>
      <c r="AG261" s="87" t="s">
        <v>486</v>
      </c>
      <c r="AH261" s="87" t="s">
        <v>9472</v>
      </c>
      <c r="AI261" s="87" t="s">
        <v>111</v>
      </c>
      <c r="AJ261" s="87" t="s">
        <v>204</v>
      </c>
      <c r="AK261" s="88"/>
      <c r="AL261" s="83" t="s">
        <v>107</v>
      </c>
      <c r="AM261" s="89" t="s">
        <v>454</v>
      </c>
      <c r="AN261" s="90" t="s">
        <v>416</v>
      </c>
      <c r="AO261" s="91" t="s">
        <v>642</v>
      </c>
      <c r="AP261" s="90">
        <v>8.3333333333332895</v>
      </c>
      <c r="AQ261" s="92" t="s">
        <v>102</v>
      </c>
      <c r="AR261" s="93" t="s">
        <v>102</v>
      </c>
      <c r="AS261" s="93" t="s">
        <v>102</v>
      </c>
      <c r="AT261" s="93" t="s">
        <v>102</v>
      </c>
      <c r="AU261" s="210" t="s">
        <v>644</v>
      </c>
      <c r="AV261" s="93" t="s">
        <v>185</v>
      </c>
      <c r="AW261" s="94" t="s">
        <v>102</v>
      </c>
      <c r="AX261" s="93" t="s">
        <v>183</v>
      </c>
      <c r="AY261" s="95" t="s">
        <v>111</v>
      </c>
      <c r="AZ261" s="93" t="s">
        <v>102</v>
      </c>
      <c r="BA261" s="93" t="s">
        <v>102</v>
      </c>
      <c r="BB261" s="93" t="s">
        <v>102</v>
      </c>
      <c r="BC261" s="93" t="s">
        <v>102</v>
      </c>
      <c r="BD261" s="96" t="s">
        <v>102</v>
      </c>
      <c r="BE261" s="90">
        <v>-119.666666666667</v>
      </c>
      <c r="BF261" s="93" t="s">
        <v>102</v>
      </c>
      <c r="BG261" s="93" t="s">
        <v>102</v>
      </c>
      <c r="BH261" s="93" t="s">
        <v>102</v>
      </c>
      <c r="BI261" s="93" t="s">
        <v>102</v>
      </c>
      <c r="BJ261" s="210" t="s">
        <v>642</v>
      </c>
      <c r="BK261" s="93" t="s">
        <v>192</v>
      </c>
      <c r="BL261" s="97" t="s">
        <v>102</v>
      </c>
      <c r="BM261" s="93" t="s">
        <v>183</v>
      </c>
      <c r="BN261" s="93" t="s">
        <v>106</v>
      </c>
      <c r="BO261" s="93" t="s">
        <v>102</v>
      </c>
      <c r="BP261" s="98" t="s">
        <v>102</v>
      </c>
      <c r="BQ261" s="93" t="s">
        <v>102</v>
      </c>
      <c r="BR261" s="93" t="s">
        <v>102</v>
      </c>
      <c r="BS261" s="93" t="s">
        <v>102</v>
      </c>
      <c r="BT261" s="99" t="s">
        <v>591</v>
      </c>
      <c r="BU261" s="100" t="s">
        <v>10962</v>
      </c>
      <c r="BV261" s="101" t="s">
        <v>471</v>
      </c>
      <c r="BW261" s="136"/>
      <c r="BX261" s="103" t="s">
        <v>565</v>
      </c>
      <c r="BY261" s="104" t="s">
        <v>190</v>
      </c>
      <c r="BZ261" s="136"/>
      <c r="CA261" s="83" t="s">
        <v>599</v>
      </c>
      <c r="CB261" s="106" t="s">
        <v>647</v>
      </c>
      <c r="CC261" s="106" t="s">
        <v>8108</v>
      </c>
      <c r="CD261" s="107"/>
      <c r="CE261" s="108" t="s">
        <v>107</v>
      </c>
      <c r="CF261" s="108" t="s">
        <v>107</v>
      </c>
      <c r="CG261" s="109"/>
      <c r="CH261" s="110" t="s">
        <v>107</v>
      </c>
      <c r="CI261" s="111"/>
      <c r="CJ261" s="112">
        <v>6710</v>
      </c>
      <c r="CK261" s="113">
        <v>86</v>
      </c>
      <c r="CL261" s="114" t="s">
        <v>134</v>
      </c>
      <c r="CM261" s="114" t="s">
        <v>108</v>
      </c>
      <c r="CN261" s="114"/>
      <c r="CO261" s="115" t="s">
        <v>102</v>
      </c>
      <c r="CP261" s="115" t="s">
        <v>102</v>
      </c>
      <c r="CQ261" s="115" t="s">
        <v>102</v>
      </c>
      <c r="CR261" s="115" t="s">
        <v>102</v>
      </c>
      <c r="CS261" s="116"/>
      <c r="CT261" s="117" t="s">
        <v>109</v>
      </c>
      <c r="CU261" s="117" t="s">
        <v>109</v>
      </c>
      <c r="CV261" s="83">
        <v>257</v>
      </c>
      <c r="CW261" s="83" t="s">
        <v>108</v>
      </c>
      <c r="CX261" s="83">
        <v>257</v>
      </c>
      <c r="CY261" s="83" t="s">
        <v>108</v>
      </c>
      <c r="CZ261" s="83">
        <v>6585</v>
      </c>
      <c r="DA261" s="83" t="s">
        <v>419</v>
      </c>
      <c r="DB261" s="83" t="s">
        <v>130</v>
      </c>
      <c r="DC261" s="83" t="s">
        <v>499</v>
      </c>
      <c r="DD261" s="83">
        <v>1306</v>
      </c>
      <c r="DE261" s="83" t="s">
        <v>444</v>
      </c>
      <c r="DF261" s="83" t="s">
        <v>130</v>
      </c>
      <c r="DG261" s="83" t="s">
        <v>499</v>
      </c>
      <c r="DH261" s="83"/>
      <c r="DI261" s="83">
        <v>0</v>
      </c>
      <c r="DJ261" s="83">
        <v>1</v>
      </c>
      <c r="DK261" s="83">
        <v>0</v>
      </c>
      <c r="DL261" s="83">
        <v>0</v>
      </c>
      <c r="DM261" s="83">
        <v>0</v>
      </c>
      <c r="DN261" s="83">
        <v>0</v>
      </c>
      <c r="DO261" s="83">
        <v>0</v>
      </c>
      <c r="DP261" s="83">
        <v>0</v>
      </c>
      <c r="DQ261" s="83">
        <v>0</v>
      </c>
      <c r="DR261" s="83">
        <v>0</v>
      </c>
      <c r="DS261" s="83">
        <v>0</v>
      </c>
      <c r="DT261" s="83">
        <v>3</v>
      </c>
      <c r="DU261" s="83">
        <v>3</v>
      </c>
      <c r="DV261" s="83">
        <v>0</v>
      </c>
      <c r="DW261" s="83">
        <v>0</v>
      </c>
      <c r="DX261" s="83">
        <v>3</v>
      </c>
      <c r="DY261" s="85">
        <v>43903</v>
      </c>
      <c r="DZ261" s="83" t="s">
        <v>4308</v>
      </c>
      <c r="EA261" s="83" t="s">
        <v>102</v>
      </c>
      <c r="EB261" s="83" t="s">
        <v>482</v>
      </c>
      <c r="EC261" s="83">
        <v>257</v>
      </c>
      <c r="ED261" s="83" t="s">
        <v>483</v>
      </c>
      <c r="EE261" s="83">
        <v>1</v>
      </c>
      <c r="EF261" s="83">
        <v>0</v>
      </c>
      <c r="EG261" s="83">
        <v>0</v>
      </c>
      <c r="EH261" s="83" t="s">
        <v>109</v>
      </c>
      <c r="EI261" s="83" t="s">
        <v>108</v>
      </c>
      <c r="EJ261" s="83" t="s">
        <v>583</v>
      </c>
      <c r="EK261" s="83">
        <v>0</v>
      </c>
      <c r="EL261" s="83">
        <v>0</v>
      </c>
      <c r="EM261" s="83">
        <v>1</v>
      </c>
      <c r="EN261" s="83" t="s">
        <v>497</v>
      </c>
      <c r="EO261" s="83"/>
      <c r="EP261" s="83" t="s">
        <v>436</v>
      </c>
      <c r="EQ261" s="136">
        <v>1</v>
      </c>
      <c r="ER261" s="136">
        <v>1</v>
      </c>
      <c r="ES261" s="136">
        <v>1</v>
      </c>
      <c r="ET261" s="136">
        <v>1</v>
      </c>
      <c r="EU261" s="215" t="s">
        <v>269</v>
      </c>
      <c r="EV261" s="136">
        <v>1</v>
      </c>
      <c r="EW261" s="136">
        <v>1</v>
      </c>
      <c r="EX261" s="136">
        <v>1</v>
      </c>
      <c r="EY261" s="136">
        <v>1</v>
      </c>
      <c r="EZ261" s="136">
        <v>1</v>
      </c>
      <c r="FP261" s="215" t="s">
        <v>592</v>
      </c>
      <c r="FQ261" s="136" t="b">
        <v>1</v>
      </c>
      <c r="FR261" s="136" t="b">
        <v>1</v>
      </c>
      <c r="FS261" s="136" t="b">
        <v>1</v>
      </c>
      <c r="FT261" s="136" t="b">
        <v>1</v>
      </c>
      <c r="FX261" s="215" t="s">
        <v>269</v>
      </c>
    </row>
    <row r="262" spans="1:180" ht="60" customHeight="1" x14ac:dyDescent="0.55000000000000004">
      <c r="A262" s="83" t="s">
        <v>130</v>
      </c>
      <c r="B262" s="83" t="s">
        <v>98</v>
      </c>
      <c r="C262" s="136">
        <v>962049</v>
      </c>
      <c r="D262" s="207" t="s">
        <v>629</v>
      </c>
      <c r="E262" s="208" t="s">
        <v>634</v>
      </c>
      <c r="F262" s="83" t="s">
        <v>108</v>
      </c>
      <c r="G262" s="85">
        <v>26341</v>
      </c>
      <c r="H262" s="83" t="s">
        <v>102</v>
      </c>
      <c r="I262" s="85">
        <v>34633</v>
      </c>
      <c r="J262" s="83" t="s">
        <v>228</v>
      </c>
      <c r="K262" s="216">
        <v>153354483189</v>
      </c>
      <c r="L262" s="83" t="s">
        <v>191</v>
      </c>
      <c r="M262" s="85">
        <v>43642</v>
      </c>
      <c r="N262" s="83">
        <v>-591.66666666666697</v>
      </c>
      <c r="O262" s="83" t="s">
        <v>193</v>
      </c>
      <c r="P262" s="83" t="s">
        <v>181</v>
      </c>
      <c r="Q262" s="208" t="s">
        <v>6076</v>
      </c>
      <c r="R262" s="83" t="s">
        <v>102</v>
      </c>
      <c r="S262" s="83" t="s">
        <v>102</v>
      </c>
      <c r="T262" s="83" t="s">
        <v>131</v>
      </c>
      <c r="U262" s="83" t="s">
        <v>9473</v>
      </c>
      <c r="V262" s="83" t="s">
        <v>104</v>
      </c>
      <c r="W262" s="83" t="s">
        <v>105</v>
      </c>
      <c r="X262" s="86" t="s">
        <v>6076</v>
      </c>
      <c r="Y262" s="87" t="s">
        <v>102</v>
      </c>
      <c r="Z262" s="87" t="s">
        <v>102</v>
      </c>
      <c r="AA262" s="87" t="s">
        <v>131</v>
      </c>
      <c r="AB262" s="87" t="s">
        <v>9473</v>
      </c>
      <c r="AC262" s="87" t="s">
        <v>104</v>
      </c>
      <c r="AD262" s="87" t="s">
        <v>105</v>
      </c>
      <c r="AE262" s="87" t="s">
        <v>106</v>
      </c>
      <c r="AF262" s="86" t="s">
        <v>6076</v>
      </c>
      <c r="AG262" s="87" t="s">
        <v>177</v>
      </c>
      <c r="AH262" s="87" t="s">
        <v>9473</v>
      </c>
      <c r="AI262" s="87" t="s">
        <v>104</v>
      </c>
      <c r="AJ262" s="87" t="s">
        <v>204</v>
      </c>
      <c r="AK262" s="88"/>
      <c r="AL262" s="83" t="s">
        <v>107</v>
      </c>
      <c r="AM262" s="89" t="s">
        <v>454</v>
      </c>
      <c r="AN262" s="90" t="s">
        <v>416</v>
      </c>
      <c r="AO262" s="91" t="s">
        <v>643</v>
      </c>
      <c r="AP262" s="90">
        <v>8.3333333333332895</v>
      </c>
      <c r="AQ262" s="92" t="s">
        <v>102</v>
      </c>
      <c r="AR262" s="93" t="s">
        <v>102</v>
      </c>
      <c r="AS262" s="93" t="s">
        <v>102</v>
      </c>
      <c r="AT262" s="93" t="s">
        <v>102</v>
      </c>
      <c r="AU262" s="210" t="s">
        <v>645</v>
      </c>
      <c r="AV262" s="93" t="s">
        <v>185</v>
      </c>
      <c r="AW262" s="94" t="s">
        <v>102</v>
      </c>
      <c r="AX262" s="93" t="s">
        <v>105</v>
      </c>
      <c r="AY262" s="95" t="s">
        <v>104</v>
      </c>
      <c r="AZ262" s="93" t="s">
        <v>102</v>
      </c>
      <c r="BA262" s="93" t="s">
        <v>102</v>
      </c>
      <c r="BB262" s="93" t="s">
        <v>102</v>
      </c>
      <c r="BC262" s="93" t="s">
        <v>102</v>
      </c>
      <c r="BD262" s="96" t="s">
        <v>102</v>
      </c>
      <c r="BE262" s="90">
        <v>-120.166666666667</v>
      </c>
      <c r="BF262" s="93" t="s">
        <v>102</v>
      </c>
      <c r="BG262" s="93" t="s">
        <v>102</v>
      </c>
      <c r="BH262" s="93" t="s">
        <v>102</v>
      </c>
      <c r="BI262" s="93" t="s">
        <v>102</v>
      </c>
      <c r="BJ262" s="210" t="s">
        <v>643</v>
      </c>
      <c r="BK262" s="93" t="s">
        <v>196</v>
      </c>
      <c r="BL262" s="97" t="s">
        <v>102</v>
      </c>
      <c r="BM262" s="93" t="s">
        <v>105</v>
      </c>
      <c r="BN262" s="93" t="s">
        <v>596</v>
      </c>
      <c r="BO262" s="93" t="s">
        <v>102</v>
      </c>
      <c r="BP262" s="98" t="s">
        <v>102</v>
      </c>
      <c r="BQ262" s="93" t="s">
        <v>102</v>
      </c>
      <c r="BR262" s="93" t="s">
        <v>102</v>
      </c>
      <c r="BS262" s="93" t="s">
        <v>102</v>
      </c>
      <c r="BT262" s="99" t="s">
        <v>591</v>
      </c>
      <c r="BU262" s="100" t="s">
        <v>10963</v>
      </c>
      <c r="BV262" s="101" t="s">
        <v>471</v>
      </c>
      <c r="BW262" s="136"/>
      <c r="BX262" s="103" t="s">
        <v>565</v>
      </c>
      <c r="BY262" s="104" t="s">
        <v>190</v>
      </c>
      <c r="BZ262" s="136"/>
      <c r="CA262" s="83" t="s">
        <v>599</v>
      </c>
      <c r="CB262" s="106" t="s">
        <v>647</v>
      </c>
      <c r="CC262" s="106" t="s">
        <v>8120</v>
      </c>
      <c r="CD262" s="107"/>
      <c r="CE262" s="108" t="s">
        <v>107</v>
      </c>
      <c r="CF262" s="108" t="s">
        <v>107</v>
      </c>
      <c r="CG262" s="109"/>
      <c r="CH262" s="110" t="s">
        <v>107</v>
      </c>
      <c r="CI262" s="111"/>
      <c r="CJ262" s="112">
        <v>6710</v>
      </c>
      <c r="CK262" s="113">
        <v>86</v>
      </c>
      <c r="CL262" s="114" t="s">
        <v>134</v>
      </c>
      <c r="CM262" s="114" t="s">
        <v>108</v>
      </c>
      <c r="CN262" s="114"/>
      <c r="CO262" s="115" t="s">
        <v>102</v>
      </c>
      <c r="CP262" s="115" t="s">
        <v>102</v>
      </c>
      <c r="CQ262" s="115" t="s">
        <v>102</v>
      </c>
      <c r="CR262" s="115" t="s">
        <v>102</v>
      </c>
      <c r="CS262" s="116"/>
      <c r="CT262" s="117" t="s">
        <v>109</v>
      </c>
      <c r="CU262" s="117" t="s">
        <v>109</v>
      </c>
      <c r="CV262" s="83">
        <v>258</v>
      </c>
      <c r="CW262" s="83" t="s">
        <v>108</v>
      </c>
      <c r="CX262" s="83">
        <v>258</v>
      </c>
      <c r="CY262" s="83" t="s">
        <v>108</v>
      </c>
      <c r="CZ262" s="83">
        <v>6586</v>
      </c>
      <c r="DA262" s="83" t="s">
        <v>419</v>
      </c>
      <c r="DB262" s="83" t="s">
        <v>130</v>
      </c>
      <c r="DC262" s="83" t="s">
        <v>499</v>
      </c>
      <c r="DD262" s="83">
        <v>1307</v>
      </c>
      <c r="DE262" s="83" t="s">
        <v>444</v>
      </c>
      <c r="DF262" s="83" t="s">
        <v>130</v>
      </c>
      <c r="DG262" s="83" t="s">
        <v>499</v>
      </c>
      <c r="DH262" s="83"/>
      <c r="DI262" s="83">
        <v>0</v>
      </c>
      <c r="DJ262" s="83">
        <v>1</v>
      </c>
      <c r="DK262" s="83">
        <v>0</v>
      </c>
      <c r="DL262" s="83">
        <v>0</v>
      </c>
      <c r="DM262" s="83">
        <v>0</v>
      </c>
      <c r="DN262" s="83">
        <v>0</v>
      </c>
      <c r="DO262" s="83">
        <v>0</v>
      </c>
      <c r="DP262" s="83">
        <v>0</v>
      </c>
      <c r="DQ262" s="83">
        <v>0</v>
      </c>
      <c r="DR262" s="83">
        <v>0</v>
      </c>
      <c r="DS262" s="83">
        <v>0</v>
      </c>
      <c r="DT262" s="83">
        <v>3</v>
      </c>
      <c r="DU262" s="83">
        <v>3</v>
      </c>
      <c r="DV262" s="83">
        <v>0</v>
      </c>
      <c r="DW262" s="83">
        <v>0</v>
      </c>
      <c r="DX262" s="83">
        <v>3</v>
      </c>
      <c r="DY262" s="85">
        <v>43904</v>
      </c>
      <c r="DZ262" s="83" t="s">
        <v>4309</v>
      </c>
      <c r="EA262" s="83" t="s">
        <v>102</v>
      </c>
      <c r="EB262" s="83" t="s">
        <v>482</v>
      </c>
      <c r="EC262" s="83">
        <v>258</v>
      </c>
      <c r="ED262" s="83" t="s">
        <v>483</v>
      </c>
      <c r="EE262" s="83">
        <v>1</v>
      </c>
      <c r="EF262" s="83">
        <v>0</v>
      </c>
      <c r="EG262" s="83">
        <v>0</v>
      </c>
      <c r="EH262" s="83" t="s">
        <v>109</v>
      </c>
      <c r="EI262" s="83" t="s">
        <v>108</v>
      </c>
      <c r="EJ262" s="83" t="s">
        <v>583</v>
      </c>
      <c r="EK262" s="83">
        <v>0</v>
      </c>
      <c r="EL262" s="83">
        <v>0</v>
      </c>
      <c r="EM262" s="83">
        <v>1</v>
      </c>
      <c r="EN262" s="83" t="s">
        <v>497</v>
      </c>
      <c r="EO262" s="83"/>
      <c r="EP262" s="83" t="s">
        <v>436</v>
      </c>
      <c r="EQ262" s="136">
        <v>1</v>
      </c>
      <c r="ER262" s="136">
        <v>1</v>
      </c>
      <c r="ES262" s="136">
        <v>1</v>
      </c>
      <c r="ET262" s="136">
        <v>1</v>
      </c>
      <c r="EU262" s="215" t="s">
        <v>269</v>
      </c>
      <c r="EV262" s="136">
        <v>1</v>
      </c>
      <c r="EW262" s="136">
        <v>1</v>
      </c>
      <c r="EX262" s="136">
        <v>1</v>
      </c>
      <c r="EY262" s="136">
        <v>1</v>
      </c>
      <c r="EZ262" s="136">
        <v>1</v>
      </c>
      <c r="FP262" s="215" t="s">
        <v>592</v>
      </c>
      <c r="FQ262" s="136" t="b">
        <v>1</v>
      </c>
      <c r="FR262" s="136" t="b">
        <v>1</v>
      </c>
      <c r="FS262" s="136" t="b">
        <v>1</v>
      </c>
      <c r="FT262" s="136" t="b">
        <v>1</v>
      </c>
      <c r="FX262" s="215" t="s">
        <v>269</v>
      </c>
    </row>
    <row r="263" spans="1:180" ht="60" customHeight="1" x14ac:dyDescent="0.55000000000000004">
      <c r="A263" s="83" t="s">
        <v>130</v>
      </c>
      <c r="B263" s="83" t="s">
        <v>98</v>
      </c>
      <c r="C263" s="136">
        <v>721596</v>
      </c>
      <c r="D263" s="207" t="s">
        <v>627</v>
      </c>
      <c r="E263" s="208" t="s">
        <v>630</v>
      </c>
      <c r="F263" s="83" t="s">
        <v>108</v>
      </c>
      <c r="G263" s="85">
        <v>20621</v>
      </c>
      <c r="H263" s="83" t="s">
        <v>102</v>
      </c>
      <c r="I263" s="85">
        <v>39794</v>
      </c>
      <c r="J263" s="83" t="s">
        <v>228</v>
      </c>
      <c r="K263" s="216">
        <v>828443944963</v>
      </c>
      <c r="L263" s="83" t="s">
        <v>191</v>
      </c>
      <c r="M263" s="85">
        <v>43631</v>
      </c>
      <c r="N263" s="83">
        <v>-596.66666666666697</v>
      </c>
      <c r="O263" s="83" t="s">
        <v>180</v>
      </c>
      <c r="P263" s="83" t="s">
        <v>181</v>
      </c>
      <c r="Q263" s="208" t="s">
        <v>6080</v>
      </c>
      <c r="R263" s="83" t="s">
        <v>102</v>
      </c>
      <c r="S263" s="83" t="s">
        <v>102</v>
      </c>
      <c r="T263" s="83" t="s">
        <v>199</v>
      </c>
      <c r="U263" s="83" t="s">
        <v>9474</v>
      </c>
      <c r="V263" s="83" t="s">
        <v>104</v>
      </c>
      <c r="W263" s="83" t="s">
        <v>105</v>
      </c>
      <c r="X263" s="86" t="s">
        <v>6080</v>
      </c>
      <c r="Y263" s="87" t="s">
        <v>102</v>
      </c>
      <c r="Z263" s="87" t="s">
        <v>102</v>
      </c>
      <c r="AA263" s="87" t="s">
        <v>199</v>
      </c>
      <c r="AB263" s="87" t="s">
        <v>9474</v>
      </c>
      <c r="AC263" s="87" t="s">
        <v>104</v>
      </c>
      <c r="AD263" s="87" t="s">
        <v>105</v>
      </c>
      <c r="AE263" s="87" t="s">
        <v>106</v>
      </c>
      <c r="AF263" s="86" t="s">
        <v>6080</v>
      </c>
      <c r="AG263" s="87" t="s">
        <v>489</v>
      </c>
      <c r="AH263" s="87" t="s">
        <v>9475</v>
      </c>
      <c r="AI263" s="87" t="s">
        <v>104</v>
      </c>
      <c r="AJ263" s="87" t="s">
        <v>204</v>
      </c>
      <c r="AK263" s="88"/>
      <c r="AL263" s="83" t="s">
        <v>107</v>
      </c>
      <c r="AM263" s="89" t="s">
        <v>454</v>
      </c>
      <c r="AN263" s="90" t="s">
        <v>416</v>
      </c>
      <c r="AO263" s="91" t="s">
        <v>641</v>
      </c>
      <c r="AP263" s="90">
        <v>8.3333333333332895</v>
      </c>
      <c r="AQ263" s="92" t="s">
        <v>211</v>
      </c>
      <c r="AR263" s="93" t="s">
        <v>102</v>
      </c>
      <c r="AS263" s="93" t="s">
        <v>102</v>
      </c>
      <c r="AT263" s="93" t="s">
        <v>102</v>
      </c>
      <c r="AU263" s="210" t="s">
        <v>641</v>
      </c>
      <c r="AV263" s="93" t="s">
        <v>192</v>
      </c>
      <c r="AW263" s="94" t="s">
        <v>102</v>
      </c>
      <c r="AX263" s="93" t="s">
        <v>105</v>
      </c>
      <c r="AY263" s="95" t="s">
        <v>188</v>
      </c>
      <c r="AZ263" s="93" t="s">
        <v>102</v>
      </c>
      <c r="BA263" s="93" t="s">
        <v>9476</v>
      </c>
      <c r="BB263" s="93" t="s">
        <v>102</v>
      </c>
      <c r="BC263" s="93" t="s">
        <v>102</v>
      </c>
      <c r="BD263" s="96" t="s">
        <v>102</v>
      </c>
      <c r="BE263" s="90">
        <v>-120.666666666667</v>
      </c>
      <c r="BF263" s="93" t="s">
        <v>211</v>
      </c>
      <c r="BG263" s="93" t="s">
        <v>102</v>
      </c>
      <c r="BH263" s="93" t="s">
        <v>102</v>
      </c>
      <c r="BI263" s="93" t="s">
        <v>102</v>
      </c>
      <c r="BJ263" s="210" t="s">
        <v>646</v>
      </c>
      <c r="BK263" s="93" t="s">
        <v>182</v>
      </c>
      <c r="BL263" s="97" t="s">
        <v>102</v>
      </c>
      <c r="BM263" s="93" t="s">
        <v>105</v>
      </c>
      <c r="BN263" s="93" t="s">
        <v>104</v>
      </c>
      <c r="BO263" s="93" t="s">
        <v>102</v>
      </c>
      <c r="BP263" s="98">
        <v>20180293</v>
      </c>
      <c r="BQ263" s="93" t="s">
        <v>102</v>
      </c>
      <c r="BR263" s="93" t="s">
        <v>102</v>
      </c>
      <c r="BS263" s="93" t="s">
        <v>102</v>
      </c>
      <c r="BT263" s="99" t="s">
        <v>591</v>
      </c>
      <c r="BU263" s="100" t="s">
        <v>10964</v>
      </c>
      <c r="BV263" s="101" t="s">
        <v>471</v>
      </c>
      <c r="BW263" s="136"/>
      <c r="BX263" s="103" t="s">
        <v>565</v>
      </c>
      <c r="BY263" s="104" t="s">
        <v>190</v>
      </c>
      <c r="BZ263" s="136"/>
      <c r="CA263" s="83" t="s">
        <v>599</v>
      </c>
      <c r="CB263" s="106" t="s">
        <v>647</v>
      </c>
      <c r="CC263" s="106" t="s">
        <v>8132</v>
      </c>
      <c r="CD263" s="107"/>
      <c r="CE263" s="108" t="s">
        <v>107</v>
      </c>
      <c r="CF263" s="108" t="s">
        <v>107</v>
      </c>
      <c r="CG263" s="109"/>
      <c r="CH263" s="110" t="s">
        <v>107</v>
      </c>
      <c r="CI263" s="111"/>
      <c r="CJ263" s="112">
        <v>6710</v>
      </c>
      <c r="CK263" s="113">
        <v>86</v>
      </c>
      <c r="CL263" s="114" t="s">
        <v>134</v>
      </c>
      <c r="CM263" s="114" t="s">
        <v>108</v>
      </c>
      <c r="CN263" s="114"/>
      <c r="CO263" s="115" t="s">
        <v>102</v>
      </c>
      <c r="CP263" s="115" t="s">
        <v>102</v>
      </c>
      <c r="CQ263" s="115" t="s">
        <v>102</v>
      </c>
      <c r="CR263" s="115" t="s">
        <v>102</v>
      </c>
      <c r="CS263" s="116"/>
      <c r="CT263" s="117" t="s">
        <v>109</v>
      </c>
      <c r="CU263" s="117" t="s">
        <v>109</v>
      </c>
      <c r="CV263" s="83">
        <v>259</v>
      </c>
      <c r="CW263" s="83" t="s">
        <v>108</v>
      </c>
      <c r="CX263" s="83">
        <v>259</v>
      </c>
      <c r="CY263" s="83" t="s">
        <v>108</v>
      </c>
      <c r="CZ263" s="83">
        <v>6587</v>
      </c>
      <c r="DA263" s="83" t="s">
        <v>419</v>
      </c>
      <c r="DB263" s="83" t="s">
        <v>130</v>
      </c>
      <c r="DC263" s="83" t="s">
        <v>499</v>
      </c>
      <c r="DD263" s="83">
        <v>1308</v>
      </c>
      <c r="DE263" s="83" t="s">
        <v>444</v>
      </c>
      <c r="DF263" s="83" t="s">
        <v>130</v>
      </c>
      <c r="DG263" s="83" t="s">
        <v>499</v>
      </c>
      <c r="DH263" s="83"/>
      <c r="DI263" s="83">
        <v>0</v>
      </c>
      <c r="DJ263" s="83">
        <v>1</v>
      </c>
      <c r="DK263" s="83">
        <v>0</v>
      </c>
      <c r="DL263" s="83">
        <v>0</v>
      </c>
      <c r="DM263" s="83">
        <v>0</v>
      </c>
      <c r="DN263" s="83">
        <v>0</v>
      </c>
      <c r="DO263" s="83">
        <v>0</v>
      </c>
      <c r="DP263" s="83">
        <v>0</v>
      </c>
      <c r="DQ263" s="83">
        <v>0</v>
      </c>
      <c r="DR263" s="83">
        <v>0</v>
      </c>
      <c r="DS263" s="83">
        <v>0</v>
      </c>
      <c r="DT263" s="83">
        <v>3</v>
      </c>
      <c r="DU263" s="83">
        <v>3</v>
      </c>
      <c r="DV263" s="83">
        <v>0</v>
      </c>
      <c r="DW263" s="83">
        <v>0</v>
      </c>
      <c r="DX263" s="83">
        <v>3</v>
      </c>
      <c r="DY263" s="85">
        <v>43905</v>
      </c>
      <c r="DZ263" s="83" t="s">
        <v>4310</v>
      </c>
      <c r="EA263" s="83" t="s">
        <v>102</v>
      </c>
      <c r="EB263" s="83" t="s">
        <v>482</v>
      </c>
      <c r="EC263" s="83">
        <v>259</v>
      </c>
      <c r="ED263" s="83" t="s">
        <v>483</v>
      </c>
      <c r="EE263" s="83">
        <v>1</v>
      </c>
      <c r="EF263" s="83">
        <v>0</v>
      </c>
      <c r="EG263" s="83">
        <v>0</v>
      </c>
      <c r="EH263" s="83" t="s">
        <v>109</v>
      </c>
      <c r="EI263" s="83" t="s">
        <v>108</v>
      </c>
      <c r="EJ263" s="83" t="s">
        <v>583</v>
      </c>
      <c r="EK263" s="83">
        <v>0</v>
      </c>
      <c r="EL263" s="83">
        <v>0</v>
      </c>
      <c r="EM263" s="83">
        <v>1</v>
      </c>
      <c r="EN263" s="83" t="s">
        <v>497</v>
      </c>
      <c r="EO263" s="83"/>
      <c r="EP263" s="83" t="s">
        <v>436</v>
      </c>
      <c r="EQ263" s="136">
        <v>1</v>
      </c>
      <c r="ER263" s="136">
        <v>1</v>
      </c>
      <c r="ES263" s="136">
        <v>1</v>
      </c>
      <c r="ET263" s="136">
        <v>1</v>
      </c>
      <c r="EU263" s="215" t="s">
        <v>269</v>
      </c>
      <c r="EV263" s="136">
        <v>1</v>
      </c>
      <c r="EW263" s="136">
        <v>1</v>
      </c>
      <c r="EX263" s="136">
        <v>1</v>
      </c>
      <c r="EY263" s="136">
        <v>1</v>
      </c>
      <c r="EZ263" s="136">
        <v>1</v>
      </c>
      <c r="FP263" s="215" t="s">
        <v>592</v>
      </c>
      <c r="FQ263" s="136" t="b">
        <v>1</v>
      </c>
      <c r="FR263" s="136" t="b">
        <v>1</v>
      </c>
      <c r="FS263" s="136" t="b">
        <v>1</v>
      </c>
      <c r="FT263" s="136" t="b">
        <v>1</v>
      </c>
      <c r="FX263" s="215" t="s">
        <v>269</v>
      </c>
    </row>
    <row r="264" spans="1:180" ht="60" customHeight="1" x14ac:dyDescent="0.55000000000000004">
      <c r="A264" s="83" t="s">
        <v>130</v>
      </c>
      <c r="B264" s="83" t="s">
        <v>98</v>
      </c>
      <c r="C264" s="136">
        <v>586146</v>
      </c>
      <c r="D264" s="207" t="s">
        <v>628</v>
      </c>
      <c r="E264" s="208" t="s">
        <v>633</v>
      </c>
      <c r="F264" s="83" t="s">
        <v>108</v>
      </c>
      <c r="G264" s="85">
        <v>22744</v>
      </c>
      <c r="H264" s="83" t="s">
        <v>102</v>
      </c>
      <c r="I264" s="85">
        <v>39772</v>
      </c>
      <c r="J264" s="83" t="s">
        <v>228</v>
      </c>
      <c r="K264" s="216">
        <v>425931079584</v>
      </c>
      <c r="L264" s="83" t="s">
        <v>191</v>
      </c>
      <c r="M264" s="85">
        <v>43619</v>
      </c>
      <c r="N264" s="83">
        <v>-601.66666666666697</v>
      </c>
      <c r="O264" s="83" t="s">
        <v>193</v>
      </c>
      <c r="P264" s="83" t="s">
        <v>181</v>
      </c>
      <c r="Q264" s="208" t="s">
        <v>6084</v>
      </c>
      <c r="R264" s="83" t="s">
        <v>102</v>
      </c>
      <c r="S264" s="83" t="s">
        <v>102</v>
      </c>
      <c r="T264" s="83" t="s">
        <v>133</v>
      </c>
      <c r="U264" s="83" t="s">
        <v>9477</v>
      </c>
      <c r="V264" s="83" t="s">
        <v>111</v>
      </c>
      <c r="W264" s="83" t="s">
        <v>105</v>
      </c>
      <c r="X264" s="86" t="s">
        <v>6084</v>
      </c>
      <c r="Y264" s="87" t="s">
        <v>102</v>
      </c>
      <c r="Z264" s="87" t="s">
        <v>102</v>
      </c>
      <c r="AA264" s="87" t="s">
        <v>133</v>
      </c>
      <c r="AB264" s="87" t="s">
        <v>9477</v>
      </c>
      <c r="AC264" s="87" t="s">
        <v>111</v>
      </c>
      <c r="AD264" s="87" t="s">
        <v>105</v>
      </c>
      <c r="AE264" s="87" t="s">
        <v>106</v>
      </c>
      <c r="AF264" s="86" t="s">
        <v>6084</v>
      </c>
      <c r="AG264" s="87" t="s">
        <v>486</v>
      </c>
      <c r="AH264" s="87" t="s">
        <v>9477</v>
      </c>
      <c r="AI264" s="87" t="s">
        <v>111</v>
      </c>
      <c r="AJ264" s="87" t="s">
        <v>204</v>
      </c>
      <c r="AK264" s="88"/>
      <c r="AL264" s="83" t="s">
        <v>107</v>
      </c>
      <c r="AM264" s="89" t="s">
        <v>454</v>
      </c>
      <c r="AN264" s="90" t="s">
        <v>416</v>
      </c>
      <c r="AO264" s="91" t="s">
        <v>642</v>
      </c>
      <c r="AP264" s="90">
        <v>8.3333333333332895</v>
      </c>
      <c r="AQ264" s="92" t="s">
        <v>102</v>
      </c>
      <c r="AR264" s="93" t="s">
        <v>102</v>
      </c>
      <c r="AS264" s="93" t="s">
        <v>102</v>
      </c>
      <c r="AT264" s="93" t="s">
        <v>102</v>
      </c>
      <c r="AU264" s="210" t="s">
        <v>644</v>
      </c>
      <c r="AV264" s="93" t="s">
        <v>185</v>
      </c>
      <c r="AW264" s="94" t="s">
        <v>102</v>
      </c>
      <c r="AX264" s="93" t="s">
        <v>183</v>
      </c>
      <c r="AY264" s="95" t="s">
        <v>111</v>
      </c>
      <c r="AZ264" s="93" t="s">
        <v>102</v>
      </c>
      <c r="BA264" s="93" t="s">
        <v>102</v>
      </c>
      <c r="BB264" s="93" t="s">
        <v>102</v>
      </c>
      <c r="BC264" s="93" t="s">
        <v>102</v>
      </c>
      <c r="BD264" s="96" t="s">
        <v>102</v>
      </c>
      <c r="BE264" s="90">
        <v>-121.166666666667</v>
      </c>
      <c r="BF264" s="93" t="s">
        <v>102</v>
      </c>
      <c r="BG264" s="93" t="s">
        <v>102</v>
      </c>
      <c r="BH264" s="93" t="s">
        <v>102</v>
      </c>
      <c r="BI264" s="93" t="s">
        <v>102</v>
      </c>
      <c r="BJ264" s="210" t="s">
        <v>642</v>
      </c>
      <c r="BK264" s="93" t="s">
        <v>192</v>
      </c>
      <c r="BL264" s="97" t="s">
        <v>102</v>
      </c>
      <c r="BM264" s="93" t="s">
        <v>183</v>
      </c>
      <c r="BN264" s="93" t="s">
        <v>106</v>
      </c>
      <c r="BO264" s="93" t="s">
        <v>102</v>
      </c>
      <c r="BP264" s="98" t="s">
        <v>102</v>
      </c>
      <c r="BQ264" s="93" t="s">
        <v>102</v>
      </c>
      <c r="BR264" s="93" t="s">
        <v>102</v>
      </c>
      <c r="BS264" s="93" t="s">
        <v>102</v>
      </c>
      <c r="BT264" s="99" t="s">
        <v>591</v>
      </c>
      <c r="BU264" s="100" t="s">
        <v>10965</v>
      </c>
      <c r="BV264" s="101" t="s">
        <v>471</v>
      </c>
      <c r="BW264" s="136"/>
      <c r="BX264" s="103" t="s">
        <v>565</v>
      </c>
      <c r="BY264" s="104" t="s">
        <v>190</v>
      </c>
      <c r="BZ264" s="136"/>
      <c r="CA264" s="83" t="s">
        <v>599</v>
      </c>
      <c r="CB264" s="106" t="s">
        <v>647</v>
      </c>
      <c r="CC264" s="106" t="s">
        <v>8144</v>
      </c>
      <c r="CD264" s="107"/>
      <c r="CE264" s="108" t="s">
        <v>107</v>
      </c>
      <c r="CF264" s="108" t="s">
        <v>107</v>
      </c>
      <c r="CG264" s="109"/>
      <c r="CH264" s="110" t="s">
        <v>107</v>
      </c>
      <c r="CI264" s="111"/>
      <c r="CJ264" s="112">
        <v>6710</v>
      </c>
      <c r="CK264" s="113">
        <v>86</v>
      </c>
      <c r="CL264" s="114" t="s">
        <v>134</v>
      </c>
      <c r="CM264" s="114" t="s">
        <v>108</v>
      </c>
      <c r="CN264" s="114"/>
      <c r="CO264" s="115" t="s">
        <v>102</v>
      </c>
      <c r="CP264" s="115" t="s">
        <v>102</v>
      </c>
      <c r="CQ264" s="115" t="s">
        <v>102</v>
      </c>
      <c r="CR264" s="115" t="s">
        <v>102</v>
      </c>
      <c r="CS264" s="116"/>
      <c r="CT264" s="117" t="s">
        <v>109</v>
      </c>
      <c r="CU264" s="117" t="s">
        <v>109</v>
      </c>
      <c r="CV264" s="83">
        <v>260</v>
      </c>
      <c r="CW264" s="83" t="s">
        <v>108</v>
      </c>
      <c r="CX264" s="83">
        <v>260</v>
      </c>
      <c r="CY264" s="83" t="s">
        <v>108</v>
      </c>
      <c r="CZ264" s="83">
        <v>6588</v>
      </c>
      <c r="DA264" s="83" t="s">
        <v>419</v>
      </c>
      <c r="DB264" s="83" t="s">
        <v>130</v>
      </c>
      <c r="DC264" s="83" t="s">
        <v>499</v>
      </c>
      <c r="DD264" s="83">
        <v>1309</v>
      </c>
      <c r="DE264" s="83" t="s">
        <v>444</v>
      </c>
      <c r="DF264" s="83" t="s">
        <v>130</v>
      </c>
      <c r="DG264" s="83" t="s">
        <v>499</v>
      </c>
      <c r="DH264" s="83"/>
      <c r="DI264" s="83">
        <v>0</v>
      </c>
      <c r="DJ264" s="83">
        <v>1</v>
      </c>
      <c r="DK264" s="83">
        <v>0</v>
      </c>
      <c r="DL264" s="83">
        <v>0</v>
      </c>
      <c r="DM264" s="83">
        <v>0</v>
      </c>
      <c r="DN264" s="83">
        <v>0</v>
      </c>
      <c r="DO264" s="83">
        <v>0</v>
      </c>
      <c r="DP264" s="83">
        <v>0</v>
      </c>
      <c r="DQ264" s="83">
        <v>0</v>
      </c>
      <c r="DR264" s="83">
        <v>0</v>
      </c>
      <c r="DS264" s="83">
        <v>0</v>
      </c>
      <c r="DT264" s="83">
        <v>3</v>
      </c>
      <c r="DU264" s="83">
        <v>3</v>
      </c>
      <c r="DV264" s="83">
        <v>0</v>
      </c>
      <c r="DW264" s="83">
        <v>0</v>
      </c>
      <c r="DX264" s="83">
        <v>3</v>
      </c>
      <c r="DY264" s="85">
        <v>43906</v>
      </c>
      <c r="DZ264" s="83" t="s">
        <v>4311</v>
      </c>
      <c r="EA264" s="83" t="s">
        <v>102</v>
      </c>
      <c r="EB264" s="83" t="s">
        <v>482</v>
      </c>
      <c r="EC264" s="83">
        <v>260</v>
      </c>
      <c r="ED264" s="83" t="s">
        <v>483</v>
      </c>
      <c r="EE264" s="83">
        <v>1</v>
      </c>
      <c r="EF264" s="83">
        <v>0</v>
      </c>
      <c r="EG264" s="83">
        <v>0</v>
      </c>
      <c r="EH264" s="83" t="s">
        <v>109</v>
      </c>
      <c r="EI264" s="83" t="s">
        <v>108</v>
      </c>
      <c r="EJ264" s="83" t="s">
        <v>583</v>
      </c>
      <c r="EK264" s="83">
        <v>0</v>
      </c>
      <c r="EL264" s="83">
        <v>0</v>
      </c>
      <c r="EM264" s="83">
        <v>1</v>
      </c>
      <c r="EN264" s="83" t="s">
        <v>497</v>
      </c>
      <c r="EO264" s="83"/>
      <c r="EP264" s="83" t="s">
        <v>436</v>
      </c>
      <c r="EQ264" s="136">
        <v>1</v>
      </c>
      <c r="ER264" s="136">
        <v>1</v>
      </c>
      <c r="ES264" s="136">
        <v>1</v>
      </c>
      <c r="ET264" s="136">
        <v>1</v>
      </c>
      <c r="EU264" s="215" t="s">
        <v>269</v>
      </c>
      <c r="EV264" s="136">
        <v>1</v>
      </c>
      <c r="EW264" s="136">
        <v>1</v>
      </c>
      <c r="EX264" s="136">
        <v>1</v>
      </c>
      <c r="EY264" s="136">
        <v>1</v>
      </c>
      <c r="EZ264" s="136">
        <v>1</v>
      </c>
      <c r="FP264" s="215" t="s">
        <v>592</v>
      </c>
      <c r="FQ264" s="136" t="b">
        <v>1</v>
      </c>
      <c r="FR264" s="136" t="b">
        <v>1</v>
      </c>
      <c r="FS264" s="136" t="b">
        <v>1</v>
      </c>
      <c r="FT264" s="136" t="b">
        <v>1</v>
      </c>
      <c r="FX264" s="215" t="s">
        <v>269</v>
      </c>
    </row>
    <row r="265" spans="1:180" ht="60" customHeight="1" x14ac:dyDescent="0.55000000000000004">
      <c r="A265" s="83" t="s">
        <v>130</v>
      </c>
      <c r="B265" s="83" t="s">
        <v>98</v>
      </c>
      <c r="C265" s="136">
        <v>142677</v>
      </c>
      <c r="D265" s="207" t="s">
        <v>629</v>
      </c>
      <c r="E265" s="208" t="s">
        <v>634</v>
      </c>
      <c r="F265" s="83" t="s">
        <v>108</v>
      </c>
      <c r="G265" s="85">
        <v>26341</v>
      </c>
      <c r="H265" s="83" t="s">
        <v>102</v>
      </c>
      <c r="I265" s="85">
        <v>34633</v>
      </c>
      <c r="J265" s="83" t="s">
        <v>228</v>
      </c>
      <c r="K265" s="216">
        <v>889453750602</v>
      </c>
      <c r="L265" s="83" t="s">
        <v>191</v>
      </c>
      <c r="M265" s="85">
        <v>43642</v>
      </c>
      <c r="N265" s="83">
        <v>-606.66666666666697</v>
      </c>
      <c r="O265" s="83" t="s">
        <v>193</v>
      </c>
      <c r="P265" s="83" t="s">
        <v>181</v>
      </c>
      <c r="Q265" s="208" t="s">
        <v>6088</v>
      </c>
      <c r="R265" s="83" t="s">
        <v>102</v>
      </c>
      <c r="S265" s="83" t="s">
        <v>102</v>
      </c>
      <c r="T265" s="83" t="s">
        <v>131</v>
      </c>
      <c r="U265" s="83" t="s">
        <v>9478</v>
      </c>
      <c r="V265" s="83" t="s">
        <v>104</v>
      </c>
      <c r="W265" s="83" t="s">
        <v>105</v>
      </c>
      <c r="X265" s="86" t="s">
        <v>6088</v>
      </c>
      <c r="Y265" s="87" t="s">
        <v>102</v>
      </c>
      <c r="Z265" s="87" t="s">
        <v>102</v>
      </c>
      <c r="AA265" s="87" t="s">
        <v>131</v>
      </c>
      <c r="AB265" s="87" t="s">
        <v>9478</v>
      </c>
      <c r="AC265" s="87" t="s">
        <v>104</v>
      </c>
      <c r="AD265" s="87" t="s">
        <v>105</v>
      </c>
      <c r="AE265" s="87" t="s">
        <v>106</v>
      </c>
      <c r="AF265" s="86" t="s">
        <v>6088</v>
      </c>
      <c r="AG265" s="87" t="s">
        <v>177</v>
      </c>
      <c r="AH265" s="87" t="s">
        <v>9478</v>
      </c>
      <c r="AI265" s="87" t="s">
        <v>104</v>
      </c>
      <c r="AJ265" s="87" t="s">
        <v>204</v>
      </c>
      <c r="AK265" s="88"/>
      <c r="AL265" s="83" t="s">
        <v>107</v>
      </c>
      <c r="AM265" s="89" t="s">
        <v>454</v>
      </c>
      <c r="AN265" s="90" t="s">
        <v>416</v>
      </c>
      <c r="AO265" s="91" t="s">
        <v>643</v>
      </c>
      <c r="AP265" s="90">
        <v>8.3333333333332895</v>
      </c>
      <c r="AQ265" s="92" t="s">
        <v>102</v>
      </c>
      <c r="AR265" s="93" t="s">
        <v>102</v>
      </c>
      <c r="AS265" s="93" t="s">
        <v>102</v>
      </c>
      <c r="AT265" s="93" t="s">
        <v>102</v>
      </c>
      <c r="AU265" s="210" t="s">
        <v>645</v>
      </c>
      <c r="AV265" s="93" t="s">
        <v>185</v>
      </c>
      <c r="AW265" s="94" t="s">
        <v>102</v>
      </c>
      <c r="AX265" s="93" t="s">
        <v>105</v>
      </c>
      <c r="AY265" s="95" t="s">
        <v>104</v>
      </c>
      <c r="AZ265" s="93" t="s">
        <v>102</v>
      </c>
      <c r="BA265" s="93" t="s">
        <v>102</v>
      </c>
      <c r="BB265" s="93" t="s">
        <v>102</v>
      </c>
      <c r="BC265" s="93" t="s">
        <v>102</v>
      </c>
      <c r="BD265" s="96" t="s">
        <v>102</v>
      </c>
      <c r="BE265" s="90">
        <v>-121.666666666667</v>
      </c>
      <c r="BF265" s="93" t="s">
        <v>102</v>
      </c>
      <c r="BG265" s="93" t="s">
        <v>102</v>
      </c>
      <c r="BH265" s="93" t="s">
        <v>102</v>
      </c>
      <c r="BI265" s="93" t="s">
        <v>102</v>
      </c>
      <c r="BJ265" s="210" t="s">
        <v>643</v>
      </c>
      <c r="BK265" s="93" t="s">
        <v>196</v>
      </c>
      <c r="BL265" s="97" t="s">
        <v>102</v>
      </c>
      <c r="BM265" s="93" t="s">
        <v>105</v>
      </c>
      <c r="BN265" s="93" t="s">
        <v>596</v>
      </c>
      <c r="BO265" s="93" t="s">
        <v>102</v>
      </c>
      <c r="BP265" s="98" t="s">
        <v>102</v>
      </c>
      <c r="BQ265" s="93" t="s">
        <v>102</v>
      </c>
      <c r="BR265" s="93" t="s">
        <v>102</v>
      </c>
      <c r="BS265" s="93" t="s">
        <v>102</v>
      </c>
      <c r="BT265" s="99" t="s">
        <v>591</v>
      </c>
      <c r="BU265" s="100" t="s">
        <v>10966</v>
      </c>
      <c r="BV265" s="101" t="s">
        <v>471</v>
      </c>
      <c r="BW265" s="136"/>
      <c r="BX265" s="103" t="s">
        <v>565</v>
      </c>
      <c r="BY265" s="104" t="s">
        <v>190</v>
      </c>
      <c r="BZ265" s="136"/>
      <c r="CA265" s="83" t="s">
        <v>599</v>
      </c>
      <c r="CB265" s="106" t="s">
        <v>647</v>
      </c>
      <c r="CC265" s="106" t="s">
        <v>8156</v>
      </c>
      <c r="CD265" s="107"/>
      <c r="CE265" s="108" t="s">
        <v>107</v>
      </c>
      <c r="CF265" s="108" t="s">
        <v>107</v>
      </c>
      <c r="CG265" s="109"/>
      <c r="CH265" s="110" t="s">
        <v>107</v>
      </c>
      <c r="CI265" s="111"/>
      <c r="CJ265" s="112">
        <v>6710</v>
      </c>
      <c r="CK265" s="113">
        <v>86</v>
      </c>
      <c r="CL265" s="114" t="s">
        <v>134</v>
      </c>
      <c r="CM265" s="114" t="s">
        <v>108</v>
      </c>
      <c r="CN265" s="114"/>
      <c r="CO265" s="115" t="s">
        <v>102</v>
      </c>
      <c r="CP265" s="115" t="s">
        <v>102</v>
      </c>
      <c r="CQ265" s="115" t="s">
        <v>102</v>
      </c>
      <c r="CR265" s="115" t="s">
        <v>102</v>
      </c>
      <c r="CS265" s="116"/>
      <c r="CT265" s="117" t="s">
        <v>109</v>
      </c>
      <c r="CU265" s="117" t="s">
        <v>109</v>
      </c>
      <c r="CV265" s="83">
        <v>261</v>
      </c>
      <c r="CW265" s="83" t="s">
        <v>108</v>
      </c>
      <c r="CX265" s="83">
        <v>261</v>
      </c>
      <c r="CY265" s="83" t="s">
        <v>108</v>
      </c>
      <c r="CZ265" s="83">
        <v>6589</v>
      </c>
      <c r="DA265" s="83" t="s">
        <v>419</v>
      </c>
      <c r="DB265" s="83" t="s">
        <v>130</v>
      </c>
      <c r="DC265" s="83" t="s">
        <v>499</v>
      </c>
      <c r="DD265" s="83">
        <v>1310</v>
      </c>
      <c r="DE265" s="83" t="s">
        <v>444</v>
      </c>
      <c r="DF265" s="83" t="s">
        <v>130</v>
      </c>
      <c r="DG265" s="83" t="s">
        <v>499</v>
      </c>
      <c r="DH265" s="83"/>
      <c r="DI265" s="83">
        <v>0</v>
      </c>
      <c r="DJ265" s="83">
        <v>1</v>
      </c>
      <c r="DK265" s="83">
        <v>0</v>
      </c>
      <c r="DL265" s="83">
        <v>0</v>
      </c>
      <c r="DM265" s="83">
        <v>0</v>
      </c>
      <c r="DN265" s="83">
        <v>0</v>
      </c>
      <c r="DO265" s="83">
        <v>0</v>
      </c>
      <c r="DP265" s="83">
        <v>0</v>
      </c>
      <c r="DQ265" s="83">
        <v>0</v>
      </c>
      <c r="DR265" s="83">
        <v>0</v>
      </c>
      <c r="DS265" s="83">
        <v>0</v>
      </c>
      <c r="DT265" s="83">
        <v>3</v>
      </c>
      <c r="DU265" s="83">
        <v>3</v>
      </c>
      <c r="DV265" s="83">
        <v>0</v>
      </c>
      <c r="DW265" s="83">
        <v>0</v>
      </c>
      <c r="DX265" s="83">
        <v>3</v>
      </c>
      <c r="DY265" s="85">
        <v>43907</v>
      </c>
      <c r="DZ265" s="83" t="s">
        <v>4312</v>
      </c>
      <c r="EA265" s="83" t="s">
        <v>102</v>
      </c>
      <c r="EB265" s="83" t="s">
        <v>482</v>
      </c>
      <c r="EC265" s="83">
        <v>261</v>
      </c>
      <c r="ED265" s="83" t="s">
        <v>483</v>
      </c>
      <c r="EE265" s="83">
        <v>1</v>
      </c>
      <c r="EF265" s="83">
        <v>0</v>
      </c>
      <c r="EG265" s="83">
        <v>0</v>
      </c>
      <c r="EH265" s="83" t="s">
        <v>109</v>
      </c>
      <c r="EI265" s="83" t="s">
        <v>108</v>
      </c>
      <c r="EJ265" s="83" t="s">
        <v>583</v>
      </c>
      <c r="EK265" s="83">
        <v>0</v>
      </c>
      <c r="EL265" s="83">
        <v>0</v>
      </c>
      <c r="EM265" s="83">
        <v>1</v>
      </c>
      <c r="EN265" s="83" t="s">
        <v>497</v>
      </c>
      <c r="EO265" s="83"/>
      <c r="EP265" s="83" t="s">
        <v>436</v>
      </c>
      <c r="EQ265" s="136">
        <v>1</v>
      </c>
      <c r="ER265" s="136">
        <v>1</v>
      </c>
      <c r="ES265" s="136">
        <v>1</v>
      </c>
      <c r="ET265" s="136">
        <v>1</v>
      </c>
      <c r="EU265" s="215" t="s">
        <v>269</v>
      </c>
      <c r="EV265" s="136">
        <v>1</v>
      </c>
      <c r="EW265" s="136">
        <v>1</v>
      </c>
      <c r="EX265" s="136">
        <v>1</v>
      </c>
      <c r="EY265" s="136">
        <v>1</v>
      </c>
      <c r="EZ265" s="136">
        <v>1</v>
      </c>
      <c r="FP265" s="215" t="s">
        <v>592</v>
      </c>
      <c r="FQ265" s="136" t="b">
        <v>1</v>
      </c>
      <c r="FR265" s="136" t="b">
        <v>1</v>
      </c>
      <c r="FS265" s="136" t="b">
        <v>1</v>
      </c>
      <c r="FT265" s="136" t="b">
        <v>1</v>
      </c>
      <c r="FX265" s="215" t="s">
        <v>269</v>
      </c>
    </row>
    <row r="266" spans="1:180" ht="60" customHeight="1" x14ac:dyDescent="0.55000000000000004">
      <c r="A266" s="83" t="s">
        <v>130</v>
      </c>
      <c r="B266" s="83" t="s">
        <v>98</v>
      </c>
      <c r="C266" s="136">
        <v>733334</v>
      </c>
      <c r="D266" s="207" t="s">
        <v>627</v>
      </c>
      <c r="E266" s="208" t="s">
        <v>630</v>
      </c>
      <c r="F266" s="83" t="s">
        <v>108</v>
      </c>
      <c r="G266" s="85">
        <v>20621</v>
      </c>
      <c r="H266" s="83" t="s">
        <v>102</v>
      </c>
      <c r="I266" s="85">
        <v>39794</v>
      </c>
      <c r="J266" s="83" t="s">
        <v>228</v>
      </c>
      <c r="K266" s="216">
        <v>396361665546</v>
      </c>
      <c r="L266" s="83" t="s">
        <v>191</v>
      </c>
      <c r="M266" s="85">
        <v>43631</v>
      </c>
      <c r="N266" s="83">
        <v>-611.66666666666697</v>
      </c>
      <c r="O266" s="83" t="s">
        <v>180</v>
      </c>
      <c r="P266" s="83" t="s">
        <v>181</v>
      </c>
      <c r="Q266" s="208" t="s">
        <v>6092</v>
      </c>
      <c r="R266" s="83" t="s">
        <v>102</v>
      </c>
      <c r="S266" s="83" t="s">
        <v>102</v>
      </c>
      <c r="T266" s="83" t="s">
        <v>199</v>
      </c>
      <c r="U266" s="83" t="s">
        <v>9479</v>
      </c>
      <c r="V266" s="83" t="s">
        <v>104</v>
      </c>
      <c r="W266" s="83" t="s">
        <v>105</v>
      </c>
      <c r="X266" s="86" t="s">
        <v>6092</v>
      </c>
      <c r="Y266" s="87" t="s">
        <v>102</v>
      </c>
      <c r="Z266" s="87" t="s">
        <v>102</v>
      </c>
      <c r="AA266" s="87" t="s">
        <v>199</v>
      </c>
      <c r="AB266" s="87" t="s">
        <v>9479</v>
      </c>
      <c r="AC266" s="87" t="s">
        <v>104</v>
      </c>
      <c r="AD266" s="87" t="s">
        <v>105</v>
      </c>
      <c r="AE266" s="87" t="s">
        <v>106</v>
      </c>
      <c r="AF266" s="86" t="s">
        <v>6092</v>
      </c>
      <c r="AG266" s="87" t="s">
        <v>489</v>
      </c>
      <c r="AH266" s="87" t="s">
        <v>9480</v>
      </c>
      <c r="AI266" s="87" t="s">
        <v>104</v>
      </c>
      <c r="AJ266" s="87" t="s">
        <v>204</v>
      </c>
      <c r="AK266" s="88"/>
      <c r="AL266" s="83" t="s">
        <v>107</v>
      </c>
      <c r="AM266" s="89" t="s">
        <v>454</v>
      </c>
      <c r="AN266" s="90" t="s">
        <v>416</v>
      </c>
      <c r="AO266" s="91" t="s">
        <v>641</v>
      </c>
      <c r="AP266" s="90">
        <v>8.3333333333332895</v>
      </c>
      <c r="AQ266" s="92" t="s">
        <v>211</v>
      </c>
      <c r="AR266" s="93" t="s">
        <v>102</v>
      </c>
      <c r="AS266" s="93" t="s">
        <v>102</v>
      </c>
      <c r="AT266" s="93" t="s">
        <v>102</v>
      </c>
      <c r="AU266" s="210" t="s">
        <v>641</v>
      </c>
      <c r="AV266" s="93" t="s">
        <v>192</v>
      </c>
      <c r="AW266" s="94" t="s">
        <v>102</v>
      </c>
      <c r="AX266" s="93" t="s">
        <v>105</v>
      </c>
      <c r="AY266" s="95" t="s">
        <v>188</v>
      </c>
      <c r="AZ266" s="93" t="s">
        <v>102</v>
      </c>
      <c r="BA266" s="93" t="s">
        <v>9481</v>
      </c>
      <c r="BB266" s="93" t="s">
        <v>102</v>
      </c>
      <c r="BC266" s="93" t="s">
        <v>102</v>
      </c>
      <c r="BD266" s="96" t="s">
        <v>102</v>
      </c>
      <c r="BE266" s="90">
        <v>-122.166666666667</v>
      </c>
      <c r="BF266" s="93" t="s">
        <v>211</v>
      </c>
      <c r="BG266" s="93" t="s">
        <v>102</v>
      </c>
      <c r="BH266" s="93" t="s">
        <v>102</v>
      </c>
      <c r="BI266" s="93" t="s">
        <v>102</v>
      </c>
      <c r="BJ266" s="210" t="s">
        <v>646</v>
      </c>
      <c r="BK266" s="93" t="s">
        <v>182</v>
      </c>
      <c r="BL266" s="97" t="s">
        <v>102</v>
      </c>
      <c r="BM266" s="93" t="s">
        <v>105</v>
      </c>
      <c r="BN266" s="93" t="s">
        <v>104</v>
      </c>
      <c r="BO266" s="93" t="s">
        <v>102</v>
      </c>
      <c r="BP266" s="98">
        <v>20180294</v>
      </c>
      <c r="BQ266" s="93" t="s">
        <v>102</v>
      </c>
      <c r="BR266" s="93" t="s">
        <v>102</v>
      </c>
      <c r="BS266" s="93" t="s">
        <v>102</v>
      </c>
      <c r="BT266" s="99" t="s">
        <v>591</v>
      </c>
      <c r="BU266" s="100" t="s">
        <v>10967</v>
      </c>
      <c r="BV266" s="101" t="s">
        <v>471</v>
      </c>
      <c r="BW266" s="136"/>
      <c r="BX266" s="103" t="s">
        <v>565</v>
      </c>
      <c r="BY266" s="104" t="s">
        <v>190</v>
      </c>
      <c r="BZ266" s="136"/>
      <c r="CA266" s="83" t="s">
        <v>599</v>
      </c>
      <c r="CB266" s="106" t="s">
        <v>647</v>
      </c>
      <c r="CC266" s="106" t="s">
        <v>8168</v>
      </c>
      <c r="CD266" s="107"/>
      <c r="CE266" s="108" t="s">
        <v>107</v>
      </c>
      <c r="CF266" s="108" t="s">
        <v>107</v>
      </c>
      <c r="CG266" s="109"/>
      <c r="CH266" s="110" t="s">
        <v>107</v>
      </c>
      <c r="CI266" s="111"/>
      <c r="CJ266" s="112">
        <v>6710</v>
      </c>
      <c r="CK266" s="113">
        <v>86</v>
      </c>
      <c r="CL266" s="114" t="s">
        <v>134</v>
      </c>
      <c r="CM266" s="114" t="s">
        <v>108</v>
      </c>
      <c r="CN266" s="114"/>
      <c r="CO266" s="115" t="s">
        <v>102</v>
      </c>
      <c r="CP266" s="115" t="s">
        <v>102</v>
      </c>
      <c r="CQ266" s="115" t="s">
        <v>102</v>
      </c>
      <c r="CR266" s="115" t="s">
        <v>102</v>
      </c>
      <c r="CS266" s="116"/>
      <c r="CT266" s="117" t="s">
        <v>109</v>
      </c>
      <c r="CU266" s="117" t="s">
        <v>109</v>
      </c>
      <c r="CV266" s="83">
        <v>262</v>
      </c>
      <c r="CW266" s="83" t="s">
        <v>108</v>
      </c>
      <c r="CX266" s="83">
        <v>262</v>
      </c>
      <c r="CY266" s="83" t="s">
        <v>108</v>
      </c>
      <c r="CZ266" s="83">
        <v>6590</v>
      </c>
      <c r="DA266" s="83" t="s">
        <v>419</v>
      </c>
      <c r="DB266" s="83" t="s">
        <v>130</v>
      </c>
      <c r="DC266" s="83" t="s">
        <v>499</v>
      </c>
      <c r="DD266" s="83">
        <v>1311</v>
      </c>
      <c r="DE266" s="83" t="s">
        <v>444</v>
      </c>
      <c r="DF266" s="83" t="s">
        <v>130</v>
      </c>
      <c r="DG266" s="83" t="s">
        <v>499</v>
      </c>
      <c r="DH266" s="83"/>
      <c r="DI266" s="83">
        <v>0</v>
      </c>
      <c r="DJ266" s="83">
        <v>1</v>
      </c>
      <c r="DK266" s="83">
        <v>0</v>
      </c>
      <c r="DL266" s="83">
        <v>0</v>
      </c>
      <c r="DM266" s="83">
        <v>0</v>
      </c>
      <c r="DN266" s="83">
        <v>0</v>
      </c>
      <c r="DO266" s="83">
        <v>0</v>
      </c>
      <c r="DP266" s="83">
        <v>0</v>
      </c>
      <c r="DQ266" s="83">
        <v>0</v>
      </c>
      <c r="DR266" s="83">
        <v>0</v>
      </c>
      <c r="DS266" s="83">
        <v>0</v>
      </c>
      <c r="DT266" s="83">
        <v>3</v>
      </c>
      <c r="DU266" s="83">
        <v>3</v>
      </c>
      <c r="DV266" s="83">
        <v>0</v>
      </c>
      <c r="DW266" s="83">
        <v>0</v>
      </c>
      <c r="DX266" s="83">
        <v>3</v>
      </c>
      <c r="DY266" s="85">
        <v>43908</v>
      </c>
      <c r="DZ266" s="83" t="s">
        <v>4313</v>
      </c>
      <c r="EA266" s="83" t="s">
        <v>102</v>
      </c>
      <c r="EB266" s="83" t="s">
        <v>482</v>
      </c>
      <c r="EC266" s="83">
        <v>262</v>
      </c>
      <c r="ED266" s="83" t="s">
        <v>483</v>
      </c>
      <c r="EE266" s="83">
        <v>1</v>
      </c>
      <c r="EF266" s="83">
        <v>0</v>
      </c>
      <c r="EG266" s="83">
        <v>0</v>
      </c>
      <c r="EH266" s="83" t="s">
        <v>109</v>
      </c>
      <c r="EI266" s="83" t="s">
        <v>108</v>
      </c>
      <c r="EJ266" s="83" t="s">
        <v>583</v>
      </c>
      <c r="EK266" s="83">
        <v>0</v>
      </c>
      <c r="EL266" s="83">
        <v>0</v>
      </c>
      <c r="EM266" s="83">
        <v>1</v>
      </c>
      <c r="EN266" s="83" t="s">
        <v>497</v>
      </c>
      <c r="EO266" s="83"/>
      <c r="EP266" s="83" t="s">
        <v>436</v>
      </c>
      <c r="EQ266" s="136">
        <v>1</v>
      </c>
      <c r="ER266" s="136">
        <v>1</v>
      </c>
      <c r="ES266" s="136">
        <v>1</v>
      </c>
      <c r="ET266" s="136">
        <v>1</v>
      </c>
      <c r="EU266" s="215" t="s">
        <v>269</v>
      </c>
      <c r="EV266" s="136">
        <v>1</v>
      </c>
      <c r="EW266" s="136">
        <v>1</v>
      </c>
      <c r="EX266" s="136">
        <v>1</v>
      </c>
      <c r="EY266" s="136">
        <v>1</v>
      </c>
      <c r="EZ266" s="136">
        <v>1</v>
      </c>
      <c r="FP266" s="215" t="s">
        <v>592</v>
      </c>
      <c r="FQ266" s="136" t="b">
        <v>1</v>
      </c>
      <c r="FR266" s="136" t="b">
        <v>1</v>
      </c>
      <c r="FS266" s="136" t="b">
        <v>1</v>
      </c>
      <c r="FT266" s="136" t="b">
        <v>1</v>
      </c>
      <c r="FX266" s="215" t="s">
        <v>269</v>
      </c>
    </row>
    <row r="267" spans="1:180" ht="60" customHeight="1" x14ac:dyDescent="0.55000000000000004">
      <c r="A267" s="83" t="s">
        <v>130</v>
      </c>
      <c r="B267" s="83" t="s">
        <v>98</v>
      </c>
      <c r="C267" s="136">
        <v>866718</v>
      </c>
      <c r="D267" s="207" t="s">
        <v>628</v>
      </c>
      <c r="E267" s="208" t="s">
        <v>633</v>
      </c>
      <c r="F267" s="83" t="s">
        <v>108</v>
      </c>
      <c r="G267" s="85">
        <v>22744</v>
      </c>
      <c r="H267" s="83" t="s">
        <v>102</v>
      </c>
      <c r="I267" s="85">
        <v>39772</v>
      </c>
      <c r="J267" s="83" t="s">
        <v>228</v>
      </c>
      <c r="K267" s="216">
        <v>627481467550</v>
      </c>
      <c r="L267" s="83" t="s">
        <v>191</v>
      </c>
      <c r="M267" s="85">
        <v>43619</v>
      </c>
      <c r="N267" s="83">
        <v>-616.66666666666697</v>
      </c>
      <c r="O267" s="83" t="s">
        <v>193</v>
      </c>
      <c r="P267" s="83" t="s">
        <v>181</v>
      </c>
      <c r="Q267" s="208" t="s">
        <v>6096</v>
      </c>
      <c r="R267" s="83" t="s">
        <v>102</v>
      </c>
      <c r="S267" s="83" t="s">
        <v>102</v>
      </c>
      <c r="T267" s="83" t="s">
        <v>133</v>
      </c>
      <c r="U267" s="83" t="s">
        <v>9482</v>
      </c>
      <c r="V267" s="83" t="s">
        <v>111</v>
      </c>
      <c r="W267" s="83" t="s">
        <v>105</v>
      </c>
      <c r="X267" s="86" t="s">
        <v>6096</v>
      </c>
      <c r="Y267" s="87" t="s">
        <v>102</v>
      </c>
      <c r="Z267" s="87" t="s">
        <v>102</v>
      </c>
      <c r="AA267" s="87" t="s">
        <v>133</v>
      </c>
      <c r="AB267" s="87" t="s">
        <v>9482</v>
      </c>
      <c r="AC267" s="87" t="s">
        <v>111</v>
      </c>
      <c r="AD267" s="87" t="s">
        <v>105</v>
      </c>
      <c r="AE267" s="87" t="s">
        <v>106</v>
      </c>
      <c r="AF267" s="86" t="s">
        <v>6096</v>
      </c>
      <c r="AG267" s="87" t="s">
        <v>486</v>
      </c>
      <c r="AH267" s="87" t="s">
        <v>9482</v>
      </c>
      <c r="AI267" s="87" t="s">
        <v>111</v>
      </c>
      <c r="AJ267" s="87" t="s">
        <v>204</v>
      </c>
      <c r="AK267" s="88"/>
      <c r="AL267" s="83" t="s">
        <v>107</v>
      </c>
      <c r="AM267" s="89" t="s">
        <v>454</v>
      </c>
      <c r="AN267" s="90" t="s">
        <v>416</v>
      </c>
      <c r="AO267" s="91" t="s">
        <v>642</v>
      </c>
      <c r="AP267" s="90">
        <v>8.3333333333332895</v>
      </c>
      <c r="AQ267" s="92" t="s">
        <v>102</v>
      </c>
      <c r="AR267" s="93" t="s">
        <v>102</v>
      </c>
      <c r="AS267" s="93" t="s">
        <v>102</v>
      </c>
      <c r="AT267" s="93" t="s">
        <v>102</v>
      </c>
      <c r="AU267" s="210" t="s">
        <v>644</v>
      </c>
      <c r="AV267" s="93" t="s">
        <v>185</v>
      </c>
      <c r="AW267" s="94" t="s">
        <v>102</v>
      </c>
      <c r="AX267" s="93" t="s">
        <v>183</v>
      </c>
      <c r="AY267" s="95" t="s">
        <v>111</v>
      </c>
      <c r="AZ267" s="93" t="s">
        <v>102</v>
      </c>
      <c r="BA267" s="93" t="s">
        <v>102</v>
      </c>
      <c r="BB267" s="93" t="s">
        <v>102</v>
      </c>
      <c r="BC267" s="93" t="s">
        <v>102</v>
      </c>
      <c r="BD267" s="96" t="s">
        <v>102</v>
      </c>
      <c r="BE267" s="90">
        <v>-122.666666666667</v>
      </c>
      <c r="BF267" s="93" t="s">
        <v>102</v>
      </c>
      <c r="BG267" s="93" t="s">
        <v>102</v>
      </c>
      <c r="BH267" s="93" t="s">
        <v>102</v>
      </c>
      <c r="BI267" s="93" t="s">
        <v>102</v>
      </c>
      <c r="BJ267" s="210" t="s">
        <v>642</v>
      </c>
      <c r="BK267" s="93" t="s">
        <v>192</v>
      </c>
      <c r="BL267" s="97" t="s">
        <v>102</v>
      </c>
      <c r="BM267" s="93" t="s">
        <v>183</v>
      </c>
      <c r="BN267" s="93" t="s">
        <v>106</v>
      </c>
      <c r="BO267" s="93" t="s">
        <v>102</v>
      </c>
      <c r="BP267" s="98" t="s">
        <v>102</v>
      </c>
      <c r="BQ267" s="93" t="s">
        <v>102</v>
      </c>
      <c r="BR267" s="93" t="s">
        <v>102</v>
      </c>
      <c r="BS267" s="93" t="s">
        <v>102</v>
      </c>
      <c r="BT267" s="99" t="s">
        <v>591</v>
      </c>
      <c r="BU267" s="100" t="s">
        <v>10968</v>
      </c>
      <c r="BV267" s="101" t="s">
        <v>471</v>
      </c>
      <c r="BW267" s="136"/>
      <c r="BX267" s="103" t="s">
        <v>565</v>
      </c>
      <c r="BY267" s="104" t="s">
        <v>190</v>
      </c>
      <c r="BZ267" s="136"/>
      <c r="CA267" s="83" t="s">
        <v>599</v>
      </c>
      <c r="CB267" s="106" t="s">
        <v>647</v>
      </c>
      <c r="CC267" s="106" t="s">
        <v>8180</v>
      </c>
      <c r="CD267" s="107"/>
      <c r="CE267" s="108" t="s">
        <v>107</v>
      </c>
      <c r="CF267" s="108" t="s">
        <v>107</v>
      </c>
      <c r="CG267" s="109"/>
      <c r="CH267" s="110" t="s">
        <v>107</v>
      </c>
      <c r="CI267" s="111"/>
      <c r="CJ267" s="112">
        <v>6710</v>
      </c>
      <c r="CK267" s="113">
        <v>86</v>
      </c>
      <c r="CL267" s="114" t="s">
        <v>134</v>
      </c>
      <c r="CM267" s="114" t="s">
        <v>108</v>
      </c>
      <c r="CN267" s="114"/>
      <c r="CO267" s="115" t="s">
        <v>102</v>
      </c>
      <c r="CP267" s="115" t="s">
        <v>102</v>
      </c>
      <c r="CQ267" s="115" t="s">
        <v>102</v>
      </c>
      <c r="CR267" s="115" t="s">
        <v>102</v>
      </c>
      <c r="CS267" s="116"/>
      <c r="CT267" s="117" t="s">
        <v>109</v>
      </c>
      <c r="CU267" s="117" t="s">
        <v>109</v>
      </c>
      <c r="CV267" s="83">
        <v>263</v>
      </c>
      <c r="CW267" s="83" t="s">
        <v>108</v>
      </c>
      <c r="CX267" s="83">
        <v>263</v>
      </c>
      <c r="CY267" s="83" t="s">
        <v>108</v>
      </c>
      <c r="CZ267" s="83">
        <v>6591</v>
      </c>
      <c r="DA267" s="83" t="s">
        <v>419</v>
      </c>
      <c r="DB267" s="83" t="s">
        <v>130</v>
      </c>
      <c r="DC267" s="83" t="s">
        <v>499</v>
      </c>
      <c r="DD267" s="83">
        <v>1312</v>
      </c>
      <c r="DE267" s="83" t="s">
        <v>444</v>
      </c>
      <c r="DF267" s="83" t="s">
        <v>130</v>
      </c>
      <c r="DG267" s="83" t="s">
        <v>499</v>
      </c>
      <c r="DH267" s="83"/>
      <c r="DI267" s="83">
        <v>0</v>
      </c>
      <c r="DJ267" s="83">
        <v>1</v>
      </c>
      <c r="DK267" s="83">
        <v>0</v>
      </c>
      <c r="DL267" s="83">
        <v>0</v>
      </c>
      <c r="DM267" s="83">
        <v>0</v>
      </c>
      <c r="DN267" s="83">
        <v>0</v>
      </c>
      <c r="DO267" s="83">
        <v>0</v>
      </c>
      <c r="DP267" s="83">
        <v>0</v>
      </c>
      <c r="DQ267" s="83">
        <v>0</v>
      </c>
      <c r="DR267" s="83">
        <v>0</v>
      </c>
      <c r="DS267" s="83">
        <v>0</v>
      </c>
      <c r="DT267" s="83">
        <v>3</v>
      </c>
      <c r="DU267" s="83">
        <v>3</v>
      </c>
      <c r="DV267" s="83">
        <v>0</v>
      </c>
      <c r="DW267" s="83">
        <v>0</v>
      </c>
      <c r="DX267" s="83">
        <v>3</v>
      </c>
      <c r="DY267" s="85">
        <v>43909</v>
      </c>
      <c r="DZ267" s="83" t="s">
        <v>4314</v>
      </c>
      <c r="EA267" s="83" t="s">
        <v>102</v>
      </c>
      <c r="EB267" s="83" t="s">
        <v>482</v>
      </c>
      <c r="EC267" s="83">
        <v>263</v>
      </c>
      <c r="ED267" s="83" t="s">
        <v>483</v>
      </c>
      <c r="EE267" s="83">
        <v>1</v>
      </c>
      <c r="EF267" s="83">
        <v>0</v>
      </c>
      <c r="EG267" s="83">
        <v>0</v>
      </c>
      <c r="EH267" s="83" t="s">
        <v>109</v>
      </c>
      <c r="EI267" s="83" t="s">
        <v>108</v>
      </c>
      <c r="EJ267" s="83" t="s">
        <v>583</v>
      </c>
      <c r="EK267" s="83">
        <v>0</v>
      </c>
      <c r="EL267" s="83">
        <v>0</v>
      </c>
      <c r="EM267" s="83">
        <v>1</v>
      </c>
      <c r="EN267" s="83" t="s">
        <v>497</v>
      </c>
      <c r="EO267" s="83"/>
      <c r="EP267" s="83" t="s">
        <v>436</v>
      </c>
      <c r="EQ267" s="136">
        <v>1</v>
      </c>
      <c r="ER267" s="136">
        <v>1</v>
      </c>
      <c r="ES267" s="136">
        <v>1</v>
      </c>
      <c r="ET267" s="136">
        <v>1</v>
      </c>
      <c r="EU267" s="215" t="s">
        <v>269</v>
      </c>
      <c r="EV267" s="136">
        <v>1</v>
      </c>
      <c r="EW267" s="136">
        <v>1</v>
      </c>
      <c r="EX267" s="136">
        <v>1</v>
      </c>
      <c r="EY267" s="136">
        <v>1</v>
      </c>
      <c r="EZ267" s="136">
        <v>1</v>
      </c>
      <c r="FP267" s="215" t="s">
        <v>592</v>
      </c>
      <c r="FQ267" s="136" t="b">
        <v>1</v>
      </c>
      <c r="FR267" s="136" t="b">
        <v>1</v>
      </c>
      <c r="FS267" s="136" t="b">
        <v>1</v>
      </c>
      <c r="FT267" s="136" t="b">
        <v>1</v>
      </c>
      <c r="FX267" s="215" t="s">
        <v>269</v>
      </c>
    </row>
    <row r="268" spans="1:180" ht="60" customHeight="1" x14ac:dyDescent="0.55000000000000004">
      <c r="A268" s="83" t="s">
        <v>130</v>
      </c>
      <c r="B268" s="83" t="s">
        <v>98</v>
      </c>
      <c r="C268" s="136">
        <v>499993</v>
      </c>
      <c r="D268" s="207" t="s">
        <v>629</v>
      </c>
      <c r="E268" s="208" t="s">
        <v>634</v>
      </c>
      <c r="F268" s="83" t="s">
        <v>108</v>
      </c>
      <c r="G268" s="85">
        <v>26341</v>
      </c>
      <c r="H268" s="83" t="s">
        <v>102</v>
      </c>
      <c r="I268" s="85">
        <v>34633</v>
      </c>
      <c r="J268" s="83" t="s">
        <v>228</v>
      </c>
      <c r="K268" s="216">
        <v>990970448377</v>
      </c>
      <c r="L268" s="83" t="s">
        <v>191</v>
      </c>
      <c r="M268" s="85">
        <v>43642</v>
      </c>
      <c r="N268" s="83">
        <v>-621.66666666666697</v>
      </c>
      <c r="O268" s="83" t="s">
        <v>193</v>
      </c>
      <c r="P268" s="83" t="s">
        <v>181</v>
      </c>
      <c r="Q268" s="208" t="s">
        <v>6100</v>
      </c>
      <c r="R268" s="83" t="s">
        <v>102</v>
      </c>
      <c r="S268" s="83" t="s">
        <v>102</v>
      </c>
      <c r="T268" s="83" t="s">
        <v>131</v>
      </c>
      <c r="U268" s="83" t="s">
        <v>9483</v>
      </c>
      <c r="V268" s="83" t="s">
        <v>104</v>
      </c>
      <c r="W268" s="83" t="s">
        <v>105</v>
      </c>
      <c r="X268" s="86" t="s">
        <v>6100</v>
      </c>
      <c r="Y268" s="87" t="s">
        <v>102</v>
      </c>
      <c r="Z268" s="87" t="s">
        <v>102</v>
      </c>
      <c r="AA268" s="87" t="s">
        <v>131</v>
      </c>
      <c r="AB268" s="87" t="s">
        <v>9483</v>
      </c>
      <c r="AC268" s="87" t="s">
        <v>104</v>
      </c>
      <c r="AD268" s="87" t="s">
        <v>105</v>
      </c>
      <c r="AE268" s="87" t="s">
        <v>106</v>
      </c>
      <c r="AF268" s="86" t="s">
        <v>6100</v>
      </c>
      <c r="AG268" s="87" t="s">
        <v>177</v>
      </c>
      <c r="AH268" s="87" t="s">
        <v>9483</v>
      </c>
      <c r="AI268" s="87" t="s">
        <v>104</v>
      </c>
      <c r="AJ268" s="87" t="s">
        <v>204</v>
      </c>
      <c r="AK268" s="88"/>
      <c r="AL268" s="83" t="s">
        <v>107</v>
      </c>
      <c r="AM268" s="89" t="s">
        <v>454</v>
      </c>
      <c r="AN268" s="90" t="s">
        <v>416</v>
      </c>
      <c r="AO268" s="91" t="s">
        <v>643</v>
      </c>
      <c r="AP268" s="90">
        <v>8.3333333333332895</v>
      </c>
      <c r="AQ268" s="92" t="s">
        <v>102</v>
      </c>
      <c r="AR268" s="93" t="s">
        <v>102</v>
      </c>
      <c r="AS268" s="93" t="s">
        <v>102</v>
      </c>
      <c r="AT268" s="93" t="s">
        <v>102</v>
      </c>
      <c r="AU268" s="210" t="s">
        <v>645</v>
      </c>
      <c r="AV268" s="93" t="s">
        <v>185</v>
      </c>
      <c r="AW268" s="94" t="s">
        <v>102</v>
      </c>
      <c r="AX268" s="93" t="s">
        <v>105</v>
      </c>
      <c r="AY268" s="95" t="s">
        <v>104</v>
      </c>
      <c r="AZ268" s="93" t="s">
        <v>102</v>
      </c>
      <c r="BA268" s="93" t="s">
        <v>102</v>
      </c>
      <c r="BB268" s="93" t="s">
        <v>102</v>
      </c>
      <c r="BC268" s="93" t="s">
        <v>102</v>
      </c>
      <c r="BD268" s="96" t="s">
        <v>102</v>
      </c>
      <c r="BE268" s="90">
        <v>-123.166666666667</v>
      </c>
      <c r="BF268" s="93" t="s">
        <v>102</v>
      </c>
      <c r="BG268" s="93" t="s">
        <v>102</v>
      </c>
      <c r="BH268" s="93" t="s">
        <v>102</v>
      </c>
      <c r="BI268" s="93" t="s">
        <v>102</v>
      </c>
      <c r="BJ268" s="210" t="s">
        <v>643</v>
      </c>
      <c r="BK268" s="93" t="s">
        <v>196</v>
      </c>
      <c r="BL268" s="97" t="s">
        <v>102</v>
      </c>
      <c r="BM268" s="93" t="s">
        <v>105</v>
      </c>
      <c r="BN268" s="93" t="s">
        <v>596</v>
      </c>
      <c r="BO268" s="93" t="s">
        <v>102</v>
      </c>
      <c r="BP268" s="98" t="s">
        <v>102</v>
      </c>
      <c r="BQ268" s="93" t="s">
        <v>102</v>
      </c>
      <c r="BR268" s="93" t="s">
        <v>102</v>
      </c>
      <c r="BS268" s="93" t="s">
        <v>102</v>
      </c>
      <c r="BT268" s="99" t="s">
        <v>591</v>
      </c>
      <c r="BU268" s="100" t="s">
        <v>10969</v>
      </c>
      <c r="BV268" s="101" t="s">
        <v>471</v>
      </c>
      <c r="BW268" s="136"/>
      <c r="BX268" s="103" t="s">
        <v>565</v>
      </c>
      <c r="BY268" s="104" t="s">
        <v>190</v>
      </c>
      <c r="BZ268" s="136"/>
      <c r="CA268" s="83" t="s">
        <v>599</v>
      </c>
      <c r="CB268" s="106" t="s">
        <v>647</v>
      </c>
      <c r="CC268" s="106" t="s">
        <v>8192</v>
      </c>
      <c r="CD268" s="107"/>
      <c r="CE268" s="108" t="s">
        <v>107</v>
      </c>
      <c r="CF268" s="108" t="s">
        <v>107</v>
      </c>
      <c r="CG268" s="109"/>
      <c r="CH268" s="110" t="s">
        <v>107</v>
      </c>
      <c r="CI268" s="111"/>
      <c r="CJ268" s="112">
        <v>6710</v>
      </c>
      <c r="CK268" s="113">
        <v>86</v>
      </c>
      <c r="CL268" s="114" t="s">
        <v>134</v>
      </c>
      <c r="CM268" s="114" t="s">
        <v>108</v>
      </c>
      <c r="CN268" s="114"/>
      <c r="CO268" s="115" t="s">
        <v>102</v>
      </c>
      <c r="CP268" s="115" t="s">
        <v>102</v>
      </c>
      <c r="CQ268" s="115" t="s">
        <v>102</v>
      </c>
      <c r="CR268" s="115" t="s">
        <v>102</v>
      </c>
      <c r="CS268" s="116"/>
      <c r="CT268" s="117" t="s">
        <v>109</v>
      </c>
      <c r="CU268" s="117" t="s">
        <v>109</v>
      </c>
      <c r="CV268" s="83">
        <v>264</v>
      </c>
      <c r="CW268" s="83" t="s">
        <v>108</v>
      </c>
      <c r="CX268" s="83">
        <v>264</v>
      </c>
      <c r="CY268" s="83" t="s">
        <v>108</v>
      </c>
      <c r="CZ268" s="83">
        <v>6592</v>
      </c>
      <c r="DA268" s="83" t="s">
        <v>419</v>
      </c>
      <c r="DB268" s="83" t="s">
        <v>130</v>
      </c>
      <c r="DC268" s="83" t="s">
        <v>499</v>
      </c>
      <c r="DD268" s="83">
        <v>1313</v>
      </c>
      <c r="DE268" s="83" t="s">
        <v>444</v>
      </c>
      <c r="DF268" s="83" t="s">
        <v>130</v>
      </c>
      <c r="DG268" s="83" t="s">
        <v>499</v>
      </c>
      <c r="DH268" s="83"/>
      <c r="DI268" s="83">
        <v>0</v>
      </c>
      <c r="DJ268" s="83">
        <v>1</v>
      </c>
      <c r="DK268" s="83">
        <v>0</v>
      </c>
      <c r="DL268" s="83">
        <v>0</v>
      </c>
      <c r="DM268" s="83">
        <v>0</v>
      </c>
      <c r="DN268" s="83">
        <v>0</v>
      </c>
      <c r="DO268" s="83">
        <v>0</v>
      </c>
      <c r="DP268" s="83">
        <v>0</v>
      </c>
      <c r="DQ268" s="83">
        <v>0</v>
      </c>
      <c r="DR268" s="83">
        <v>0</v>
      </c>
      <c r="DS268" s="83">
        <v>0</v>
      </c>
      <c r="DT268" s="83">
        <v>3</v>
      </c>
      <c r="DU268" s="83">
        <v>3</v>
      </c>
      <c r="DV268" s="83">
        <v>0</v>
      </c>
      <c r="DW268" s="83">
        <v>0</v>
      </c>
      <c r="DX268" s="83">
        <v>3</v>
      </c>
      <c r="DY268" s="85">
        <v>43910</v>
      </c>
      <c r="DZ268" s="83" t="s">
        <v>4315</v>
      </c>
      <c r="EA268" s="83" t="s">
        <v>102</v>
      </c>
      <c r="EB268" s="83" t="s">
        <v>482</v>
      </c>
      <c r="EC268" s="83">
        <v>264</v>
      </c>
      <c r="ED268" s="83" t="s">
        <v>483</v>
      </c>
      <c r="EE268" s="83">
        <v>1</v>
      </c>
      <c r="EF268" s="83">
        <v>0</v>
      </c>
      <c r="EG268" s="83">
        <v>0</v>
      </c>
      <c r="EH268" s="83" t="s">
        <v>109</v>
      </c>
      <c r="EI268" s="83" t="s">
        <v>108</v>
      </c>
      <c r="EJ268" s="83" t="s">
        <v>583</v>
      </c>
      <c r="EK268" s="83">
        <v>0</v>
      </c>
      <c r="EL268" s="83">
        <v>0</v>
      </c>
      <c r="EM268" s="83">
        <v>1</v>
      </c>
      <c r="EN268" s="83" t="s">
        <v>497</v>
      </c>
      <c r="EO268" s="83"/>
      <c r="EP268" s="83" t="s">
        <v>436</v>
      </c>
      <c r="EQ268" s="136">
        <v>1</v>
      </c>
      <c r="ER268" s="136">
        <v>1</v>
      </c>
      <c r="ES268" s="136">
        <v>1</v>
      </c>
      <c r="ET268" s="136">
        <v>1</v>
      </c>
      <c r="EU268" s="215" t="s">
        <v>269</v>
      </c>
      <c r="EV268" s="136">
        <v>1</v>
      </c>
      <c r="EW268" s="136">
        <v>1</v>
      </c>
      <c r="EX268" s="136">
        <v>1</v>
      </c>
      <c r="EY268" s="136">
        <v>1</v>
      </c>
      <c r="EZ268" s="136">
        <v>1</v>
      </c>
      <c r="FP268" s="215" t="s">
        <v>592</v>
      </c>
      <c r="FQ268" s="136" t="b">
        <v>1</v>
      </c>
      <c r="FR268" s="136" t="b">
        <v>1</v>
      </c>
      <c r="FS268" s="136" t="b">
        <v>1</v>
      </c>
      <c r="FT268" s="136" t="b">
        <v>1</v>
      </c>
      <c r="FX268" s="215" t="s">
        <v>269</v>
      </c>
    </row>
    <row r="269" spans="1:180" ht="60" customHeight="1" x14ac:dyDescent="0.55000000000000004">
      <c r="A269" s="83" t="s">
        <v>130</v>
      </c>
      <c r="B269" s="83" t="s">
        <v>98</v>
      </c>
      <c r="C269" s="136">
        <v>400405</v>
      </c>
      <c r="D269" s="207" t="s">
        <v>627</v>
      </c>
      <c r="E269" s="208" t="s">
        <v>630</v>
      </c>
      <c r="F269" s="83" t="s">
        <v>108</v>
      </c>
      <c r="G269" s="85">
        <v>20621</v>
      </c>
      <c r="H269" s="83" t="s">
        <v>102</v>
      </c>
      <c r="I269" s="85">
        <v>39794</v>
      </c>
      <c r="J269" s="83" t="s">
        <v>228</v>
      </c>
      <c r="K269" s="216">
        <v>996470238945</v>
      </c>
      <c r="L269" s="83" t="s">
        <v>191</v>
      </c>
      <c r="M269" s="85">
        <v>43631</v>
      </c>
      <c r="N269" s="83">
        <v>-626.66666666666697</v>
      </c>
      <c r="O269" s="83" t="s">
        <v>180</v>
      </c>
      <c r="P269" s="83" t="s">
        <v>181</v>
      </c>
      <c r="Q269" s="208" t="s">
        <v>6104</v>
      </c>
      <c r="R269" s="83" t="s">
        <v>102</v>
      </c>
      <c r="S269" s="83" t="s">
        <v>102</v>
      </c>
      <c r="T269" s="83" t="s">
        <v>199</v>
      </c>
      <c r="U269" s="83" t="s">
        <v>9484</v>
      </c>
      <c r="V269" s="83" t="s">
        <v>104</v>
      </c>
      <c r="W269" s="83" t="s">
        <v>105</v>
      </c>
      <c r="X269" s="86" t="s">
        <v>6104</v>
      </c>
      <c r="Y269" s="87" t="s">
        <v>102</v>
      </c>
      <c r="Z269" s="87" t="s">
        <v>102</v>
      </c>
      <c r="AA269" s="87" t="s">
        <v>199</v>
      </c>
      <c r="AB269" s="87" t="s">
        <v>9484</v>
      </c>
      <c r="AC269" s="87" t="s">
        <v>104</v>
      </c>
      <c r="AD269" s="87" t="s">
        <v>105</v>
      </c>
      <c r="AE269" s="87" t="s">
        <v>106</v>
      </c>
      <c r="AF269" s="86" t="s">
        <v>6104</v>
      </c>
      <c r="AG269" s="87" t="s">
        <v>489</v>
      </c>
      <c r="AH269" s="87" t="s">
        <v>9485</v>
      </c>
      <c r="AI269" s="87" t="s">
        <v>104</v>
      </c>
      <c r="AJ269" s="87" t="s">
        <v>204</v>
      </c>
      <c r="AK269" s="88"/>
      <c r="AL269" s="83" t="s">
        <v>107</v>
      </c>
      <c r="AM269" s="89" t="s">
        <v>454</v>
      </c>
      <c r="AN269" s="90" t="s">
        <v>416</v>
      </c>
      <c r="AO269" s="91" t="s">
        <v>641</v>
      </c>
      <c r="AP269" s="90">
        <v>8.3333333333332895</v>
      </c>
      <c r="AQ269" s="92" t="s">
        <v>211</v>
      </c>
      <c r="AR269" s="93" t="s">
        <v>102</v>
      </c>
      <c r="AS269" s="93" t="s">
        <v>102</v>
      </c>
      <c r="AT269" s="93" t="s">
        <v>102</v>
      </c>
      <c r="AU269" s="210" t="s">
        <v>641</v>
      </c>
      <c r="AV269" s="93" t="s">
        <v>192</v>
      </c>
      <c r="AW269" s="94" t="s">
        <v>102</v>
      </c>
      <c r="AX269" s="93" t="s">
        <v>105</v>
      </c>
      <c r="AY269" s="95" t="s">
        <v>188</v>
      </c>
      <c r="AZ269" s="93" t="s">
        <v>102</v>
      </c>
      <c r="BA269" s="93" t="s">
        <v>9486</v>
      </c>
      <c r="BB269" s="93" t="s">
        <v>102</v>
      </c>
      <c r="BC269" s="93" t="s">
        <v>102</v>
      </c>
      <c r="BD269" s="96" t="s">
        <v>102</v>
      </c>
      <c r="BE269" s="90">
        <v>-123.666666666667</v>
      </c>
      <c r="BF269" s="93" t="s">
        <v>211</v>
      </c>
      <c r="BG269" s="93" t="s">
        <v>102</v>
      </c>
      <c r="BH269" s="93" t="s">
        <v>102</v>
      </c>
      <c r="BI269" s="93" t="s">
        <v>102</v>
      </c>
      <c r="BJ269" s="210" t="s">
        <v>646</v>
      </c>
      <c r="BK269" s="93" t="s">
        <v>182</v>
      </c>
      <c r="BL269" s="97" t="s">
        <v>102</v>
      </c>
      <c r="BM269" s="93" t="s">
        <v>105</v>
      </c>
      <c r="BN269" s="93" t="s">
        <v>104</v>
      </c>
      <c r="BO269" s="93" t="s">
        <v>102</v>
      </c>
      <c r="BP269" s="98">
        <v>20180295</v>
      </c>
      <c r="BQ269" s="93" t="s">
        <v>102</v>
      </c>
      <c r="BR269" s="93" t="s">
        <v>102</v>
      </c>
      <c r="BS269" s="93" t="s">
        <v>102</v>
      </c>
      <c r="BT269" s="99" t="s">
        <v>591</v>
      </c>
      <c r="BU269" s="100" t="s">
        <v>10970</v>
      </c>
      <c r="BV269" s="101" t="s">
        <v>471</v>
      </c>
      <c r="BW269" s="136"/>
      <c r="BX269" s="103" t="s">
        <v>565</v>
      </c>
      <c r="BY269" s="104" t="s">
        <v>190</v>
      </c>
      <c r="BZ269" s="136"/>
      <c r="CA269" s="83" t="s">
        <v>599</v>
      </c>
      <c r="CB269" s="106" t="s">
        <v>647</v>
      </c>
      <c r="CC269" s="106" t="s">
        <v>8204</v>
      </c>
      <c r="CD269" s="107"/>
      <c r="CE269" s="108" t="s">
        <v>107</v>
      </c>
      <c r="CF269" s="108" t="s">
        <v>107</v>
      </c>
      <c r="CG269" s="109"/>
      <c r="CH269" s="110" t="s">
        <v>107</v>
      </c>
      <c r="CI269" s="111"/>
      <c r="CJ269" s="112">
        <v>6710</v>
      </c>
      <c r="CK269" s="113">
        <v>86</v>
      </c>
      <c r="CL269" s="114" t="s">
        <v>134</v>
      </c>
      <c r="CM269" s="114" t="s">
        <v>108</v>
      </c>
      <c r="CN269" s="114"/>
      <c r="CO269" s="115" t="s">
        <v>102</v>
      </c>
      <c r="CP269" s="115" t="s">
        <v>102</v>
      </c>
      <c r="CQ269" s="115" t="s">
        <v>102</v>
      </c>
      <c r="CR269" s="115" t="s">
        <v>102</v>
      </c>
      <c r="CS269" s="116"/>
      <c r="CT269" s="117" t="s">
        <v>109</v>
      </c>
      <c r="CU269" s="117" t="s">
        <v>109</v>
      </c>
      <c r="CV269" s="83">
        <v>265</v>
      </c>
      <c r="CW269" s="83" t="s">
        <v>108</v>
      </c>
      <c r="CX269" s="83">
        <v>265</v>
      </c>
      <c r="CY269" s="83" t="s">
        <v>108</v>
      </c>
      <c r="CZ269" s="83">
        <v>6593</v>
      </c>
      <c r="DA269" s="83" t="s">
        <v>419</v>
      </c>
      <c r="DB269" s="83" t="s">
        <v>130</v>
      </c>
      <c r="DC269" s="83" t="s">
        <v>499</v>
      </c>
      <c r="DD269" s="83">
        <v>1314</v>
      </c>
      <c r="DE269" s="83" t="s">
        <v>444</v>
      </c>
      <c r="DF269" s="83" t="s">
        <v>130</v>
      </c>
      <c r="DG269" s="83" t="s">
        <v>499</v>
      </c>
      <c r="DH269" s="83"/>
      <c r="DI269" s="83">
        <v>0</v>
      </c>
      <c r="DJ269" s="83">
        <v>1</v>
      </c>
      <c r="DK269" s="83">
        <v>0</v>
      </c>
      <c r="DL269" s="83">
        <v>0</v>
      </c>
      <c r="DM269" s="83">
        <v>0</v>
      </c>
      <c r="DN269" s="83">
        <v>0</v>
      </c>
      <c r="DO269" s="83">
        <v>0</v>
      </c>
      <c r="DP269" s="83">
        <v>0</v>
      </c>
      <c r="DQ269" s="83">
        <v>0</v>
      </c>
      <c r="DR269" s="83">
        <v>0</v>
      </c>
      <c r="DS269" s="83">
        <v>0</v>
      </c>
      <c r="DT269" s="83">
        <v>3</v>
      </c>
      <c r="DU269" s="83">
        <v>3</v>
      </c>
      <c r="DV269" s="83">
        <v>0</v>
      </c>
      <c r="DW269" s="83">
        <v>0</v>
      </c>
      <c r="DX269" s="83">
        <v>3</v>
      </c>
      <c r="DY269" s="85">
        <v>43911</v>
      </c>
      <c r="DZ269" s="83" t="s">
        <v>4316</v>
      </c>
      <c r="EA269" s="83" t="s">
        <v>102</v>
      </c>
      <c r="EB269" s="83" t="s">
        <v>482</v>
      </c>
      <c r="EC269" s="83">
        <v>265</v>
      </c>
      <c r="ED269" s="83" t="s">
        <v>483</v>
      </c>
      <c r="EE269" s="83">
        <v>1</v>
      </c>
      <c r="EF269" s="83">
        <v>0</v>
      </c>
      <c r="EG269" s="83">
        <v>0</v>
      </c>
      <c r="EH269" s="83" t="s">
        <v>109</v>
      </c>
      <c r="EI269" s="83" t="s">
        <v>108</v>
      </c>
      <c r="EJ269" s="83" t="s">
        <v>583</v>
      </c>
      <c r="EK269" s="83">
        <v>0</v>
      </c>
      <c r="EL269" s="83">
        <v>0</v>
      </c>
      <c r="EM269" s="83">
        <v>1</v>
      </c>
      <c r="EN269" s="83" t="s">
        <v>497</v>
      </c>
      <c r="EO269" s="83"/>
      <c r="EP269" s="83" t="s">
        <v>436</v>
      </c>
      <c r="EQ269" s="136">
        <v>1</v>
      </c>
      <c r="ER269" s="136">
        <v>1</v>
      </c>
      <c r="ES269" s="136">
        <v>1</v>
      </c>
      <c r="ET269" s="136">
        <v>1</v>
      </c>
      <c r="EU269" s="215" t="s">
        <v>269</v>
      </c>
      <c r="EV269" s="136">
        <v>1</v>
      </c>
      <c r="EW269" s="136">
        <v>1</v>
      </c>
      <c r="EX269" s="136">
        <v>1</v>
      </c>
      <c r="EY269" s="136">
        <v>1</v>
      </c>
      <c r="EZ269" s="136">
        <v>1</v>
      </c>
      <c r="FP269" s="215" t="s">
        <v>592</v>
      </c>
      <c r="FQ269" s="136" t="b">
        <v>1</v>
      </c>
      <c r="FR269" s="136" t="b">
        <v>1</v>
      </c>
      <c r="FS269" s="136" t="b">
        <v>1</v>
      </c>
      <c r="FT269" s="136" t="b">
        <v>1</v>
      </c>
      <c r="FX269" s="215" t="s">
        <v>269</v>
      </c>
    </row>
    <row r="270" spans="1:180" ht="60" customHeight="1" x14ac:dyDescent="0.55000000000000004">
      <c r="A270" s="83" t="s">
        <v>130</v>
      </c>
      <c r="B270" s="83" t="s">
        <v>98</v>
      </c>
      <c r="C270" s="136">
        <v>269309</v>
      </c>
      <c r="D270" s="207" t="s">
        <v>628</v>
      </c>
      <c r="E270" s="208" t="s">
        <v>633</v>
      </c>
      <c r="F270" s="83" t="s">
        <v>108</v>
      </c>
      <c r="G270" s="85">
        <v>22744</v>
      </c>
      <c r="H270" s="83" t="s">
        <v>102</v>
      </c>
      <c r="I270" s="85">
        <v>39772</v>
      </c>
      <c r="J270" s="83" t="s">
        <v>228</v>
      </c>
      <c r="K270" s="216">
        <v>731917159217</v>
      </c>
      <c r="L270" s="83" t="s">
        <v>191</v>
      </c>
      <c r="M270" s="85">
        <v>43619</v>
      </c>
      <c r="N270" s="83">
        <v>-631.66666666666697</v>
      </c>
      <c r="O270" s="83" t="s">
        <v>193</v>
      </c>
      <c r="P270" s="83" t="s">
        <v>181</v>
      </c>
      <c r="Q270" s="208" t="s">
        <v>6108</v>
      </c>
      <c r="R270" s="83" t="s">
        <v>102</v>
      </c>
      <c r="S270" s="83" t="s">
        <v>102</v>
      </c>
      <c r="T270" s="83" t="s">
        <v>133</v>
      </c>
      <c r="U270" s="83" t="s">
        <v>9487</v>
      </c>
      <c r="V270" s="83" t="s">
        <v>111</v>
      </c>
      <c r="W270" s="83" t="s">
        <v>105</v>
      </c>
      <c r="X270" s="86" t="s">
        <v>6108</v>
      </c>
      <c r="Y270" s="87" t="s">
        <v>102</v>
      </c>
      <c r="Z270" s="87" t="s">
        <v>102</v>
      </c>
      <c r="AA270" s="87" t="s">
        <v>133</v>
      </c>
      <c r="AB270" s="87" t="s">
        <v>9487</v>
      </c>
      <c r="AC270" s="87" t="s">
        <v>111</v>
      </c>
      <c r="AD270" s="87" t="s">
        <v>105</v>
      </c>
      <c r="AE270" s="87" t="s">
        <v>106</v>
      </c>
      <c r="AF270" s="86" t="s">
        <v>6108</v>
      </c>
      <c r="AG270" s="87" t="s">
        <v>486</v>
      </c>
      <c r="AH270" s="87" t="s">
        <v>9487</v>
      </c>
      <c r="AI270" s="87" t="s">
        <v>111</v>
      </c>
      <c r="AJ270" s="87" t="s">
        <v>204</v>
      </c>
      <c r="AK270" s="88"/>
      <c r="AL270" s="83" t="s">
        <v>107</v>
      </c>
      <c r="AM270" s="89" t="s">
        <v>454</v>
      </c>
      <c r="AN270" s="90" t="s">
        <v>416</v>
      </c>
      <c r="AO270" s="91" t="s">
        <v>642</v>
      </c>
      <c r="AP270" s="90">
        <v>8.3333333333332895</v>
      </c>
      <c r="AQ270" s="92" t="s">
        <v>102</v>
      </c>
      <c r="AR270" s="93" t="s">
        <v>102</v>
      </c>
      <c r="AS270" s="93" t="s">
        <v>102</v>
      </c>
      <c r="AT270" s="93" t="s">
        <v>102</v>
      </c>
      <c r="AU270" s="210" t="s">
        <v>644</v>
      </c>
      <c r="AV270" s="93" t="s">
        <v>185</v>
      </c>
      <c r="AW270" s="94" t="s">
        <v>102</v>
      </c>
      <c r="AX270" s="93" t="s">
        <v>183</v>
      </c>
      <c r="AY270" s="95" t="s">
        <v>111</v>
      </c>
      <c r="AZ270" s="93" t="s">
        <v>102</v>
      </c>
      <c r="BA270" s="93" t="s">
        <v>102</v>
      </c>
      <c r="BB270" s="93" t="s">
        <v>102</v>
      </c>
      <c r="BC270" s="93" t="s">
        <v>102</v>
      </c>
      <c r="BD270" s="96" t="s">
        <v>102</v>
      </c>
      <c r="BE270" s="90">
        <v>-124.166666666667</v>
      </c>
      <c r="BF270" s="93" t="s">
        <v>102</v>
      </c>
      <c r="BG270" s="93" t="s">
        <v>102</v>
      </c>
      <c r="BH270" s="93" t="s">
        <v>102</v>
      </c>
      <c r="BI270" s="93" t="s">
        <v>102</v>
      </c>
      <c r="BJ270" s="210" t="s">
        <v>642</v>
      </c>
      <c r="BK270" s="93" t="s">
        <v>192</v>
      </c>
      <c r="BL270" s="97" t="s">
        <v>102</v>
      </c>
      <c r="BM270" s="93" t="s">
        <v>183</v>
      </c>
      <c r="BN270" s="93" t="s">
        <v>106</v>
      </c>
      <c r="BO270" s="93" t="s">
        <v>102</v>
      </c>
      <c r="BP270" s="98" t="s">
        <v>102</v>
      </c>
      <c r="BQ270" s="93" t="s">
        <v>102</v>
      </c>
      <c r="BR270" s="93" t="s">
        <v>102</v>
      </c>
      <c r="BS270" s="93" t="s">
        <v>102</v>
      </c>
      <c r="BT270" s="99" t="s">
        <v>591</v>
      </c>
      <c r="BU270" s="100" t="s">
        <v>10971</v>
      </c>
      <c r="BV270" s="101" t="s">
        <v>471</v>
      </c>
      <c r="BW270" s="136"/>
      <c r="BX270" s="103" t="s">
        <v>565</v>
      </c>
      <c r="BY270" s="104" t="s">
        <v>190</v>
      </c>
      <c r="BZ270" s="136"/>
      <c r="CA270" s="83" t="s">
        <v>599</v>
      </c>
      <c r="CB270" s="106" t="s">
        <v>647</v>
      </c>
      <c r="CC270" s="106" t="s">
        <v>8216</v>
      </c>
      <c r="CD270" s="107"/>
      <c r="CE270" s="108" t="s">
        <v>107</v>
      </c>
      <c r="CF270" s="108" t="s">
        <v>107</v>
      </c>
      <c r="CG270" s="109"/>
      <c r="CH270" s="110" t="s">
        <v>107</v>
      </c>
      <c r="CI270" s="111"/>
      <c r="CJ270" s="112">
        <v>6710</v>
      </c>
      <c r="CK270" s="113">
        <v>86</v>
      </c>
      <c r="CL270" s="114" t="s">
        <v>134</v>
      </c>
      <c r="CM270" s="114" t="s">
        <v>108</v>
      </c>
      <c r="CN270" s="114"/>
      <c r="CO270" s="115" t="s">
        <v>102</v>
      </c>
      <c r="CP270" s="115" t="s">
        <v>102</v>
      </c>
      <c r="CQ270" s="115" t="s">
        <v>102</v>
      </c>
      <c r="CR270" s="115" t="s">
        <v>102</v>
      </c>
      <c r="CS270" s="116"/>
      <c r="CT270" s="117" t="s">
        <v>109</v>
      </c>
      <c r="CU270" s="117" t="s">
        <v>109</v>
      </c>
      <c r="CV270" s="83">
        <v>266</v>
      </c>
      <c r="CW270" s="83" t="s">
        <v>108</v>
      </c>
      <c r="CX270" s="83">
        <v>266</v>
      </c>
      <c r="CY270" s="83" t="s">
        <v>108</v>
      </c>
      <c r="CZ270" s="83">
        <v>6594</v>
      </c>
      <c r="DA270" s="83" t="s">
        <v>419</v>
      </c>
      <c r="DB270" s="83" t="s">
        <v>130</v>
      </c>
      <c r="DC270" s="83" t="s">
        <v>499</v>
      </c>
      <c r="DD270" s="83">
        <v>1315</v>
      </c>
      <c r="DE270" s="83" t="s">
        <v>444</v>
      </c>
      <c r="DF270" s="83" t="s">
        <v>130</v>
      </c>
      <c r="DG270" s="83" t="s">
        <v>499</v>
      </c>
      <c r="DH270" s="83"/>
      <c r="DI270" s="83">
        <v>0</v>
      </c>
      <c r="DJ270" s="83">
        <v>1</v>
      </c>
      <c r="DK270" s="83">
        <v>0</v>
      </c>
      <c r="DL270" s="83">
        <v>0</v>
      </c>
      <c r="DM270" s="83">
        <v>0</v>
      </c>
      <c r="DN270" s="83">
        <v>0</v>
      </c>
      <c r="DO270" s="83">
        <v>0</v>
      </c>
      <c r="DP270" s="83">
        <v>0</v>
      </c>
      <c r="DQ270" s="83">
        <v>0</v>
      </c>
      <c r="DR270" s="83">
        <v>0</v>
      </c>
      <c r="DS270" s="83">
        <v>0</v>
      </c>
      <c r="DT270" s="83">
        <v>3</v>
      </c>
      <c r="DU270" s="83">
        <v>3</v>
      </c>
      <c r="DV270" s="83">
        <v>0</v>
      </c>
      <c r="DW270" s="83">
        <v>0</v>
      </c>
      <c r="DX270" s="83">
        <v>3</v>
      </c>
      <c r="DY270" s="85">
        <v>43912</v>
      </c>
      <c r="DZ270" s="83" t="s">
        <v>4317</v>
      </c>
      <c r="EA270" s="83" t="s">
        <v>102</v>
      </c>
      <c r="EB270" s="83" t="s">
        <v>482</v>
      </c>
      <c r="EC270" s="83">
        <v>266</v>
      </c>
      <c r="ED270" s="83" t="s">
        <v>483</v>
      </c>
      <c r="EE270" s="83">
        <v>1</v>
      </c>
      <c r="EF270" s="83">
        <v>0</v>
      </c>
      <c r="EG270" s="83">
        <v>0</v>
      </c>
      <c r="EH270" s="83" t="s">
        <v>109</v>
      </c>
      <c r="EI270" s="83" t="s">
        <v>108</v>
      </c>
      <c r="EJ270" s="83" t="s">
        <v>583</v>
      </c>
      <c r="EK270" s="83">
        <v>0</v>
      </c>
      <c r="EL270" s="83">
        <v>0</v>
      </c>
      <c r="EM270" s="83">
        <v>1</v>
      </c>
      <c r="EN270" s="83" t="s">
        <v>497</v>
      </c>
      <c r="EO270" s="83"/>
      <c r="EP270" s="83" t="s">
        <v>436</v>
      </c>
      <c r="EQ270" s="136">
        <v>1</v>
      </c>
      <c r="ER270" s="136">
        <v>1</v>
      </c>
      <c r="ES270" s="136">
        <v>1</v>
      </c>
      <c r="ET270" s="136">
        <v>1</v>
      </c>
      <c r="EU270" s="215" t="s">
        <v>269</v>
      </c>
      <c r="EV270" s="136">
        <v>1</v>
      </c>
      <c r="EW270" s="136">
        <v>1</v>
      </c>
      <c r="EX270" s="136">
        <v>1</v>
      </c>
      <c r="EY270" s="136">
        <v>1</v>
      </c>
      <c r="EZ270" s="136">
        <v>1</v>
      </c>
      <c r="FP270" s="215" t="s">
        <v>592</v>
      </c>
      <c r="FQ270" s="136" t="b">
        <v>1</v>
      </c>
      <c r="FR270" s="136" t="b">
        <v>1</v>
      </c>
      <c r="FS270" s="136" t="b">
        <v>1</v>
      </c>
      <c r="FT270" s="136" t="b">
        <v>1</v>
      </c>
      <c r="FX270" s="215" t="s">
        <v>269</v>
      </c>
    </row>
    <row r="271" spans="1:180" ht="60" customHeight="1" x14ac:dyDescent="0.55000000000000004">
      <c r="A271" s="83" t="s">
        <v>130</v>
      </c>
      <c r="B271" s="83" t="s">
        <v>98</v>
      </c>
      <c r="C271" s="136">
        <v>268095</v>
      </c>
      <c r="D271" s="207" t="s">
        <v>629</v>
      </c>
      <c r="E271" s="208" t="s">
        <v>634</v>
      </c>
      <c r="F271" s="83" t="s">
        <v>108</v>
      </c>
      <c r="G271" s="85">
        <v>26341</v>
      </c>
      <c r="H271" s="83" t="s">
        <v>102</v>
      </c>
      <c r="I271" s="85">
        <v>34633</v>
      </c>
      <c r="J271" s="83" t="s">
        <v>228</v>
      </c>
      <c r="K271" s="216">
        <v>591957352612</v>
      </c>
      <c r="L271" s="83" t="s">
        <v>191</v>
      </c>
      <c r="M271" s="85">
        <v>43642</v>
      </c>
      <c r="N271" s="83">
        <v>-636.66666666666697</v>
      </c>
      <c r="O271" s="83" t="s">
        <v>193</v>
      </c>
      <c r="P271" s="83" t="s">
        <v>181</v>
      </c>
      <c r="Q271" s="208" t="s">
        <v>6112</v>
      </c>
      <c r="R271" s="83" t="s">
        <v>102</v>
      </c>
      <c r="S271" s="83" t="s">
        <v>102</v>
      </c>
      <c r="T271" s="83" t="s">
        <v>131</v>
      </c>
      <c r="U271" s="83" t="s">
        <v>9488</v>
      </c>
      <c r="V271" s="83" t="s">
        <v>104</v>
      </c>
      <c r="W271" s="83" t="s">
        <v>105</v>
      </c>
      <c r="X271" s="86" t="s">
        <v>6112</v>
      </c>
      <c r="Y271" s="87" t="s">
        <v>102</v>
      </c>
      <c r="Z271" s="87" t="s">
        <v>102</v>
      </c>
      <c r="AA271" s="87" t="s">
        <v>131</v>
      </c>
      <c r="AB271" s="87" t="s">
        <v>9488</v>
      </c>
      <c r="AC271" s="87" t="s">
        <v>104</v>
      </c>
      <c r="AD271" s="87" t="s">
        <v>105</v>
      </c>
      <c r="AE271" s="87" t="s">
        <v>106</v>
      </c>
      <c r="AF271" s="86" t="s">
        <v>6112</v>
      </c>
      <c r="AG271" s="87" t="s">
        <v>177</v>
      </c>
      <c r="AH271" s="87" t="s">
        <v>9488</v>
      </c>
      <c r="AI271" s="87" t="s">
        <v>104</v>
      </c>
      <c r="AJ271" s="87" t="s">
        <v>204</v>
      </c>
      <c r="AK271" s="88"/>
      <c r="AL271" s="83" t="s">
        <v>107</v>
      </c>
      <c r="AM271" s="89" t="s">
        <v>454</v>
      </c>
      <c r="AN271" s="90" t="s">
        <v>416</v>
      </c>
      <c r="AO271" s="91" t="s">
        <v>643</v>
      </c>
      <c r="AP271" s="90">
        <v>8.3333333333332895</v>
      </c>
      <c r="AQ271" s="92" t="s">
        <v>102</v>
      </c>
      <c r="AR271" s="93" t="s">
        <v>102</v>
      </c>
      <c r="AS271" s="93" t="s">
        <v>102</v>
      </c>
      <c r="AT271" s="93" t="s">
        <v>102</v>
      </c>
      <c r="AU271" s="210" t="s">
        <v>645</v>
      </c>
      <c r="AV271" s="93" t="s">
        <v>185</v>
      </c>
      <c r="AW271" s="94" t="s">
        <v>102</v>
      </c>
      <c r="AX271" s="93" t="s">
        <v>105</v>
      </c>
      <c r="AY271" s="95" t="s">
        <v>104</v>
      </c>
      <c r="AZ271" s="93" t="s">
        <v>102</v>
      </c>
      <c r="BA271" s="93" t="s">
        <v>102</v>
      </c>
      <c r="BB271" s="93" t="s">
        <v>102</v>
      </c>
      <c r="BC271" s="93" t="s">
        <v>102</v>
      </c>
      <c r="BD271" s="96" t="s">
        <v>102</v>
      </c>
      <c r="BE271" s="90">
        <v>-124.666666666667</v>
      </c>
      <c r="BF271" s="93" t="s">
        <v>102</v>
      </c>
      <c r="BG271" s="93" t="s">
        <v>102</v>
      </c>
      <c r="BH271" s="93" t="s">
        <v>102</v>
      </c>
      <c r="BI271" s="93" t="s">
        <v>102</v>
      </c>
      <c r="BJ271" s="210" t="s">
        <v>643</v>
      </c>
      <c r="BK271" s="93" t="s">
        <v>196</v>
      </c>
      <c r="BL271" s="97" t="s">
        <v>102</v>
      </c>
      <c r="BM271" s="93" t="s">
        <v>105</v>
      </c>
      <c r="BN271" s="93" t="s">
        <v>596</v>
      </c>
      <c r="BO271" s="93" t="s">
        <v>102</v>
      </c>
      <c r="BP271" s="98" t="s">
        <v>102</v>
      </c>
      <c r="BQ271" s="93" t="s">
        <v>102</v>
      </c>
      <c r="BR271" s="93" t="s">
        <v>102</v>
      </c>
      <c r="BS271" s="93" t="s">
        <v>102</v>
      </c>
      <c r="BT271" s="99" t="s">
        <v>591</v>
      </c>
      <c r="BU271" s="100" t="s">
        <v>10972</v>
      </c>
      <c r="BV271" s="101" t="s">
        <v>471</v>
      </c>
      <c r="BW271" s="136"/>
      <c r="BX271" s="103" t="s">
        <v>565</v>
      </c>
      <c r="BY271" s="104" t="s">
        <v>190</v>
      </c>
      <c r="BZ271" s="136"/>
      <c r="CA271" s="83" t="s">
        <v>599</v>
      </c>
      <c r="CB271" s="106" t="s">
        <v>647</v>
      </c>
      <c r="CC271" s="106" t="s">
        <v>8228</v>
      </c>
      <c r="CD271" s="107"/>
      <c r="CE271" s="108" t="s">
        <v>107</v>
      </c>
      <c r="CF271" s="108" t="s">
        <v>107</v>
      </c>
      <c r="CG271" s="109"/>
      <c r="CH271" s="110" t="s">
        <v>107</v>
      </c>
      <c r="CI271" s="111"/>
      <c r="CJ271" s="112">
        <v>6710</v>
      </c>
      <c r="CK271" s="113">
        <v>86</v>
      </c>
      <c r="CL271" s="114" t="s">
        <v>134</v>
      </c>
      <c r="CM271" s="114" t="s">
        <v>108</v>
      </c>
      <c r="CN271" s="114"/>
      <c r="CO271" s="115" t="s">
        <v>102</v>
      </c>
      <c r="CP271" s="115" t="s">
        <v>102</v>
      </c>
      <c r="CQ271" s="115" t="s">
        <v>102</v>
      </c>
      <c r="CR271" s="115" t="s">
        <v>102</v>
      </c>
      <c r="CS271" s="116"/>
      <c r="CT271" s="117" t="s">
        <v>109</v>
      </c>
      <c r="CU271" s="117" t="s">
        <v>109</v>
      </c>
      <c r="CV271" s="83">
        <v>267</v>
      </c>
      <c r="CW271" s="83" t="s">
        <v>108</v>
      </c>
      <c r="CX271" s="83">
        <v>267</v>
      </c>
      <c r="CY271" s="83" t="s">
        <v>108</v>
      </c>
      <c r="CZ271" s="83">
        <v>6595</v>
      </c>
      <c r="DA271" s="83" t="s">
        <v>419</v>
      </c>
      <c r="DB271" s="83" t="s">
        <v>130</v>
      </c>
      <c r="DC271" s="83" t="s">
        <v>499</v>
      </c>
      <c r="DD271" s="83">
        <v>1316</v>
      </c>
      <c r="DE271" s="83" t="s">
        <v>444</v>
      </c>
      <c r="DF271" s="83" t="s">
        <v>130</v>
      </c>
      <c r="DG271" s="83" t="s">
        <v>499</v>
      </c>
      <c r="DH271" s="83"/>
      <c r="DI271" s="83">
        <v>0</v>
      </c>
      <c r="DJ271" s="83">
        <v>1</v>
      </c>
      <c r="DK271" s="83">
        <v>0</v>
      </c>
      <c r="DL271" s="83">
        <v>0</v>
      </c>
      <c r="DM271" s="83">
        <v>0</v>
      </c>
      <c r="DN271" s="83">
        <v>0</v>
      </c>
      <c r="DO271" s="83">
        <v>0</v>
      </c>
      <c r="DP271" s="83">
        <v>0</v>
      </c>
      <c r="DQ271" s="83">
        <v>0</v>
      </c>
      <c r="DR271" s="83">
        <v>0</v>
      </c>
      <c r="DS271" s="83">
        <v>0</v>
      </c>
      <c r="DT271" s="83">
        <v>3</v>
      </c>
      <c r="DU271" s="83">
        <v>3</v>
      </c>
      <c r="DV271" s="83">
        <v>0</v>
      </c>
      <c r="DW271" s="83">
        <v>0</v>
      </c>
      <c r="DX271" s="83">
        <v>3</v>
      </c>
      <c r="DY271" s="85">
        <v>43913</v>
      </c>
      <c r="DZ271" s="83" t="s">
        <v>4318</v>
      </c>
      <c r="EA271" s="83" t="s">
        <v>102</v>
      </c>
      <c r="EB271" s="83" t="s">
        <v>482</v>
      </c>
      <c r="EC271" s="83">
        <v>267</v>
      </c>
      <c r="ED271" s="83" t="s">
        <v>483</v>
      </c>
      <c r="EE271" s="83">
        <v>1</v>
      </c>
      <c r="EF271" s="83">
        <v>0</v>
      </c>
      <c r="EG271" s="83">
        <v>0</v>
      </c>
      <c r="EH271" s="83" t="s">
        <v>109</v>
      </c>
      <c r="EI271" s="83" t="s">
        <v>108</v>
      </c>
      <c r="EJ271" s="83" t="s">
        <v>583</v>
      </c>
      <c r="EK271" s="83">
        <v>0</v>
      </c>
      <c r="EL271" s="83">
        <v>0</v>
      </c>
      <c r="EM271" s="83">
        <v>1</v>
      </c>
      <c r="EN271" s="83" t="s">
        <v>497</v>
      </c>
      <c r="EO271" s="83"/>
      <c r="EP271" s="83" t="s">
        <v>436</v>
      </c>
      <c r="EQ271" s="136">
        <v>1</v>
      </c>
      <c r="ER271" s="136">
        <v>1</v>
      </c>
      <c r="ES271" s="136">
        <v>1</v>
      </c>
      <c r="ET271" s="136">
        <v>1</v>
      </c>
      <c r="EU271" s="215" t="s">
        <v>269</v>
      </c>
      <c r="EV271" s="136">
        <v>1</v>
      </c>
      <c r="EW271" s="136">
        <v>1</v>
      </c>
      <c r="EX271" s="136">
        <v>1</v>
      </c>
      <c r="EY271" s="136">
        <v>1</v>
      </c>
      <c r="EZ271" s="136">
        <v>1</v>
      </c>
      <c r="FP271" s="215" t="s">
        <v>592</v>
      </c>
      <c r="FQ271" s="136" t="b">
        <v>1</v>
      </c>
      <c r="FR271" s="136" t="b">
        <v>1</v>
      </c>
      <c r="FS271" s="136" t="b">
        <v>1</v>
      </c>
      <c r="FT271" s="136" t="b">
        <v>1</v>
      </c>
      <c r="FX271" s="215" t="s">
        <v>269</v>
      </c>
    </row>
    <row r="272" spans="1:180" ht="60" customHeight="1" x14ac:dyDescent="0.55000000000000004">
      <c r="A272" s="83" t="s">
        <v>130</v>
      </c>
      <c r="B272" s="83" t="s">
        <v>98</v>
      </c>
      <c r="C272" s="136">
        <v>599327</v>
      </c>
      <c r="D272" s="207" t="s">
        <v>627</v>
      </c>
      <c r="E272" s="208" t="s">
        <v>630</v>
      </c>
      <c r="F272" s="83" t="s">
        <v>108</v>
      </c>
      <c r="G272" s="85">
        <v>20621</v>
      </c>
      <c r="H272" s="83" t="s">
        <v>102</v>
      </c>
      <c r="I272" s="85">
        <v>39794</v>
      </c>
      <c r="J272" s="83" t="s">
        <v>228</v>
      </c>
      <c r="K272" s="216">
        <v>840047630429</v>
      </c>
      <c r="L272" s="83" t="s">
        <v>191</v>
      </c>
      <c r="M272" s="85">
        <v>43631</v>
      </c>
      <c r="N272" s="83">
        <v>-641.66666666666697</v>
      </c>
      <c r="O272" s="83" t="s">
        <v>180</v>
      </c>
      <c r="P272" s="83" t="s">
        <v>181</v>
      </c>
      <c r="Q272" s="208" t="s">
        <v>6116</v>
      </c>
      <c r="R272" s="83" t="s">
        <v>102</v>
      </c>
      <c r="S272" s="83" t="s">
        <v>102</v>
      </c>
      <c r="T272" s="83" t="s">
        <v>199</v>
      </c>
      <c r="U272" s="83" t="s">
        <v>9489</v>
      </c>
      <c r="V272" s="83" t="s">
        <v>104</v>
      </c>
      <c r="W272" s="83" t="s">
        <v>105</v>
      </c>
      <c r="X272" s="86" t="s">
        <v>6116</v>
      </c>
      <c r="Y272" s="87" t="s">
        <v>102</v>
      </c>
      <c r="Z272" s="87" t="s">
        <v>102</v>
      </c>
      <c r="AA272" s="87" t="s">
        <v>199</v>
      </c>
      <c r="AB272" s="87" t="s">
        <v>9489</v>
      </c>
      <c r="AC272" s="87" t="s">
        <v>104</v>
      </c>
      <c r="AD272" s="87" t="s">
        <v>105</v>
      </c>
      <c r="AE272" s="87" t="s">
        <v>106</v>
      </c>
      <c r="AF272" s="86" t="s">
        <v>6116</v>
      </c>
      <c r="AG272" s="87" t="s">
        <v>489</v>
      </c>
      <c r="AH272" s="87" t="s">
        <v>9490</v>
      </c>
      <c r="AI272" s="87" t="s">
        <v>104</v>
      </c>
      <c r="AJ272" s="87" t="s">
        <v>204</v>
      </c>
      <c r="AK272" s="88"/>
      <c r="AL272" s="83" t="s">
        <v>107</v>
      </c>
      <c r="AM272" s="89" t="s">
        <v>454</v>
      </c>
      <c r="AN272" s="90" t="s">
        <v>416</v>
      </c>
      <c r="AO272" s="91" t="s">
        <v>641</v>
      </c>
      <c r="AP272" s="90">
        <v>8.3333333333332895</v>
      </c>
      <c r="AQ272" s="92" t="s">
        <v>211</v>
      </c>
      <c r="AR272" s="93" t="s">
        <v>102</v>
      </c>
      <c r="AS272" s="93" t="s">
        <v>102</v>
      </c>
      <c r="AT272" s="93" t="s">
        <v>102</v>
      </c>
      <c r="AU272" s="210" t="s">
        <v>641</v>
      </c>
      <c r="AV272" s="93" t="s">
        <v>192</v>
      </c>
      <c r="AW272" s="94" t="s">
        <v>102</v>
      </c>
      <c r="AX272" s="93" t="s">
        <v>105</v>
      </c>
      <c r="AY272" s="95" t="s">
        <v>188</v>
      </c>
      <c r="AZ272" s="93" t="s">
        <v>102</v>
      </c>
      <c r="BA272" s="93" t="s">
        <v>9491</v>
      </c>
      <c r="BB272" s="93" t="s">
        <v>102</v>
      </c>
      <c r="BC272" s="93" t="s">
        <v>102</v>
      </c>
      <c r="BD272" s="96" t="s">
        <v>102</v>
      </c>
      <c r="BE272" s="90">
        <v>-125.166666666667</v>
      </c>
      <c r="BF272" s="93" t="s">
        <v>211</v>
      </c>
      <c r="BG272" s="93" t="s">
        <v>102</v>
      </c>
      <c r="BH272" s="93" t="s">
        <v>102</v>
      </c>
      <c r="BI272" s="93" t="s">
        <v>102</v>
      </c>
      <c r="BJ272" s="210" t="s">
        <v>646</v>
      </c>
      <c r="BK272" s="93" t="s">
        <v>182</v>
      </c>
      <c r="BL272" s="97" t="s">
        <v>102</v>
      </c>
      <c r="BM272" s="93" t="s">
        <v>105</v>
      </c>
      <c r="BN272" s="93" t="s">
        <v>104</v>
      </c>
      <c r="BO272" s="93" t="s">
        <v>102</v>
      </c>
      <c r="BP272" s="98">
        <v>20180296</v>
      </c>
      <c r="BQ272" s="93" t="s">
        <v>102</v>
      </c>
      <c r="BR272" s="93" t="s">
        <v>102</v>
      </c>
      <c r="BS272" s="93" t="s">
        <v>102</v>
      </c>
      <c r="BT272" s="99" t="s">
        <v>591</v>
      </c>
      <c r="BU272" s="100" t="s">
        <v>10973</v>
      </c>
      <c r="BV272" s="101" t="s">
        <v>471</v>
      </c>
      <c r="BW272" s="136"/>
      <c r="BX272" s="103" t="s">
        <v>565</v>
      </c>
      <c r="BY272" s="104" t="s">
        <v>190</v>
      </c>
      <c r="BZ272" s="136"/>
      <c r="CA272" s="83" t="s">
        <v>599</v>
      </c>
      <c r="CB272" s="106" t="s">
        <v>647</v>
      </c>
      <c r="CC272" s="106" t="s">
        <v>8240</v>
      </c>
      <c r="CD272" s="107"/>
      <c r="CE272" s="108" t="s">
        <v>107</v>
      </c>
      <c r="CF272" s="108" t="s">
        <v>107</v>
      </c>
      <c r="CG272" s="109"/>
      <c r="CH272" s="110" t="s">
        <v>107</v>
      </c>
      <c r="CI272" s="111"/>
      <c r="CJ272" s="112">
        <v>6710</v>
      </c>
      <c r="CK272" s="113">
        <v>86</v>
      </c>
      <c r="CL272" s="114" t="s">
        <v>134</v>
      </c>
      <c r="CM272" s="114" t="s">
        <v>108</v>
      </c>
      <c r="CN272" s="114"/>
      <c r="CO272" s="115" t="s">
        <v>102</v>
      </c>
      <c r="CP272" s="115" t="s">
        <v>102</v>
      </c>
      <c r="CQ272" s="115" t="s">
        <v>102</v>
      </c>
      <c r="CR272" s="115" t="s">
        <v>102</v>
      </c>
      <c r="CS272" s="116"/>
      <c r="CT272" s="117" t="s">
        <v>109</v>
      </c>
      <c r="CU272" s="117" t="s">
        <v>109</v>
      </c>
      <c r="CV272" s="83">
        <v>268</v>
      </c>
      <c r="CW272" s="83" t="s">
        <v>108</v>
      </c>
      <c r="CX272" s="83">
        <v>268</v>
      </c>
      <c r="CY272" s="83" t="s">
        <v>108</v>
      </c>
      <c r="CZ272" s="83">
        <v>6596</v>
      </c>
      <c r="DA272" s="83" t="s">
        <v>419</v>
      </c>
      <c r="DB272" s="83" t="s">
        <v>130</v>
      </c>
      <c r="DC272" s="83" t="s">
        <v>499</v>
      </c>
      <c r="DD272" s="83">
        <v>1317</v>
      </c>
      <c r="DE272" s="83" t="s">
        <v>444</v>
      </c>
      <c r="DF272" s="83" t="s">
        <v>130</v>
      </c>
      <c r="DG272" s="83" t="s">
        <v>499</v>
      </c>
      <c r="DH272" s="83"/>
      <c r="DI272" s="83">
        <v>0</v>
      </c>
      <c r="DJ272" s="83">
        <v>1</v>
      </c>
      <c r="DK272" s="83">
        <v>0</v>
      </c>
      <c r="DL272" s="83">
        <v>0</v>
      </c>
      <c r="DM272" s="83">
        <v>0</v>
      </c>
      <c r="DN272" s="83">
        <v>0</v>
      </c>
      <c r="DO272" s="83">
        <v>0</v>
      </c>
      <c r="DP272" s="83">
        <v>0</v>
      </c>
      <c r="DQ272" s="83">
        <v>0</v>
      </c>
      <c r="DR272" s="83">
        <v>0</v>
      </c>
      <c r="DS272" s="83">
        <v>0</v>
      </c>
      <c r="DT272" s="83">
        <v>3</v>
      </c>
      <c r="DU272" s="83">
        <v>3</v>
      </c>
      <c r="DV272" s="83">
        <v>0</v>
      </c>
      <c r="DW272" s="83">
        <v>0</v>
      </c>
      <c r="DX272" s="83">
        <v>3</v>
      </c>
      <c r="DY272" s="85">
        <v>43914</v>
      </c>
      <c r="DZ272" s="83" t="s">
        <v>4319</v>
      </c>
      <c r="EA272" s="83" t="s">
        <v>102</v>
      </c>
      <c r="EB272" s="83" t="s">
        <v>482</v>
      </c>
      <c r="EC272" s="83">
        <v>268</v>
      </c>
      <c r="ED272" s="83" t="s">
        <v>483</v>
      </c>
      <c r="EE272" s="83">
        <v>1</v>
      </c>
      <c r="EF272" s="83">
        <v>0</v>
      </c>
      <c r="EG272" s="83">
        <v>0</v>
      </c>
      <c r="EH272" s="83" t="s">
        <v>109</v>
      </c>
      <c r="EI272" s="83" t="s">
        <v>108</v>
      </c>
      <c r="EJ272" s="83" t="s">
        <v>583</v>
      </c>
      <c r="EK272" s="83">
        <v>0</v>
      </c>
      <c r="EL272" s="83">
        <v>0</v>
      </c>
      <c r="EM272" s="83">
        <v>1</v>
      </c>
      <c r="EN272" s="83" t="s">
        <v>497</v>
      </c>
      <c r="EO272" s="83"/>
      <c r="EP272" s="83" t="s">
        <v>436</v>
      </c>
      <c r="EQ272" s="136">
        <v>1</v>
      </c>
      <c r="ER272" s="136">
        <v>1</v>
      </c>
      <c r="ES272" s="136">
        <v>1</v>
      </c>
      <c r="ET272" s="136">
        <v>1</v>
      </c>
      <c r="EU272" s="215" t="s">
        <v>269</v>
      </c>
      <c r="EV272" s="136">
        <v>1</v>
      </c>
      <c r="EW272" s="136">
        <v>1</v>
      </c>
      <c r="EX272" s="136">
        <v>1</v>
      </c>
      <c r="EY272" s="136">
        <v>1</v>
      </c>
      <c r="EZ272" s="136">
        <v>1</v>
      </c>
      <c r="FP272" s="215" t="s">
        <v>592</v>
      </c>
      <c r="FQ272" s="136" t="b">
        <v>1</v>
      </c>
      <c r="FR272" s="136" t="b">
        <v>1</v>
      </c>
      <c r="FS272" s="136" t="b">
        <v>1</v>
      </c>
      <c r="FT272" s="136" t="b">
        <v>1</v>
      </c>
      <c r="FX272" s="215" t="s">
        <v>269</v>
      </c>
    </row>
    <row r="273" spans="1:180" ht="60" customHeight="1" x14ac:dyDescent="0.55000000000000004">
      <c r="A273" s="83" t="s">
        <v>130</v>
      </c>
      <c r="B273" s="83" t="s">
        <v>98</v>
      </c>
      <c r="C273" s="136">
        <v>514990</v>
      </c>
      <c r="D273" s="207" t="s">
        <v>628</v>
      </c>
      <c r="E273" s="208" t="s">
        <v>633</v>
      </c>
      <c r="F273" s="83" t="s">
        <v>108</v>
      </c>
      <c r="G273" s="85">
        <v>22744</v>
      </c>
      <c r="H273" s="83" t="s">
        <v>102</v>
      </c>
      <c r="I273" s="85">
        <v>39772</v>
      </c>
      <c r="J273" s="83" t="s">
        <v>228</v>
      </c>
      <c r="K273" s="216">
        <v>742388598241</v>
      </c>
      <c r="L273" s="83" t="s">
        <v>191</v>
      </c>
      <c r="M273" s="85">
        <v>43619</v>
      </c>
      <c r="N273" s="83">
        <v>-646.66666666666697</v>
      </c>
      <c r="O273" s="83" t="s">
        <v>193</v>
      </c>
      <c r="P273" s="83" t="s">
        <v>181</v>
      </c>
      <c r="Q273" s="208" t="s">
        <v>6120</v>
      </c>
      <c r="R273" s="83" t="s">
        <v>102</v>
      </c>
      <c r="S273" s="83" t="s">
        <v>102</v>
      </c>
      <c r="T273" s="83" t="s">
        <v>133</v>
      </c>
      <c r="U273" s="83" t="s">
        <v>9492</v>
      </c>
      <c r="V273" s="83" t="s">
        <v>111</v>
      </c>
      <c r="W273" s="83" t="s">
        <v>105</v>
      </c>
      <c r="X273" s="86" t="s">
        <v>6120</v>
      </c>
      <c r="Y273" s="87" t="s">
        <v>102</v>
      </c>
      <c r="Z273" s="87" t="s">
        <v>102</v>
      </c>
      <c r="AA273" s="87" t="s">
        <v>133</v>
      </c>
      <c r="AB273" s="87" t="s">
        <v>9492</v>
      </c>
      <c r="AC273" s="87" t="s">
        <v>111</v>
      </c>
      <c r="AD273" s="87" t="s">
        <v>105</v>
      </c>
      <c r="AE273" s="87" t="s">
        <v>106</v>
      </c>
      <c r="AF273" s="86" t="s">
        <v>6120</v>
      </c>
      <c r="AG273" s="87" t="s">
        <v>486</v>
      </c>
      <c r="AH273" s="87" t="s">
        <v>9492</v>
      </c>
      <c r="AI273" s="87" t="s">
        <v>111</v>
      </c>
      <c r="AJ273" s="87" t="s">
        <v>204</v>
      </c>
      <c r="AK273" s="88"/>
      <c r="AL273" s="83" t="s">
        <v>107</v>
      </c>
      <c r="AM273" s="89" t="s">
        <v>454</v>
      </c>
      <c r="AN273" s="90" t="s">
        <v>416</v>
      </c>
      <c r="AO273" s="91" t="s">
        <v>642</v>
      </c>
      <c r="AP273" s="90">
        <v>8.3333333333332895</v>
      </c>
      <c r="AQ273" s="92" t="s">
        <v>102</v>
      </c>
      <c r="AR273" s="93" t="s">
        <v>102</v>
      </c>
      <c r="AS273" s="93" t="s">
        <v>102</v>
      </c>
      <c r="AT273" s="93" t="s">
        <v>102</v>
      </c>
      <c r="AU273" s="210" t="s">
        <v>644</v>
      </c>
      <c r="AV273" s="93" t="s">
        <v>185</v>
      </c>
      <c r="AW273" s="94" t="s">
        <v>102</v>
      </c>
      <c r="AX273" s="93" t="s">
        <v>183</v>
      </c>
      <c r="AY273" s="95" t="s">
        <v>111</v>
      </c>
      <c r="AZ273" s="93" t="s">
        <v>102</v>
      </c>
      <c r="BA273" s="93" t="s">
        <v>102</v>
      </c>
      <c r="BB273" s="93" t="s">
        <v>102</v>
      </c>
      <c r="BC273" s="93" t="s">
        <v>102</v>
      </c>
      <c r="BD273" s="96" t="s">
        <v>102</v>
      </c>
      <c r="BE273" s="90">
        <v>-125.666666666667</v>
      </c>
      <c r="BF273" s="93" t="s">
        <v>102</v>
      </c>
      <c r="BG273" s="93" t="s">
        <v>102</v>
      </c>
      <c r="BH273" s="93" t="s">
        <v>102</v>
      </c>
      <c r="BI273" s="93" t="s">
        <v>102</v>
      </c>
      <c r="BJ273" s="210" t="s">
        <v>642</v>
      </c>
      <c r="BK273" s="93" t="s">
        <v>192</v>
      </c>
      <c r="BL273" s="97" t="s">
        <v>102</v>
      </c>
      <c r="BM273" s="93" t="s">
        <v>183</v>
      </c>
      <c r="BN273" s="93" t="s">
        <v>106</v>
      </c>
      <c r="BO273" s="93" t="s">
        <v>102</v>
      </c>
      <c r="BP273" s="98" t="s">
        <v>102</v>
      </c>
      <c r="BQ273" s="93" t="s">
        <v>102</v>
      </c>
      <c r="BR273" s="93" t="s">
        <v>102</v>
      </c>
      <c r="BS273" s="93" t="s">
        <v>102</v>
      </c>
      <c r="BT273" s="99" t="s">
        <v>591</v>
      </c>
      <c r="BU273" s="100" t="s">
        <v>10974</v>
      </c>
      <c r="BV273" s="101" t="s">
        <v>471</v>
      </c>
      <c r="BW273" s="136"/>
      <c r="BX273" s="103" t="s">
        <v>565</v>
      </c>
      <c r="BY273" s="104" t="s">
        <v>190</v>
      </c>
      <c r="BZ273" s="136"/>
      <c r="CA273" s="83" t="s">
        <v>599</v>
      </c>
      <c r="CB273" s="106" t="s">
        <v>647</v>
      </c>
      <c r="CC273" s="106" t="s">
        <v>8252</v>
      </c>
      <c r="CD273" s="107"/>
      <c r="CE273" s="108" t="s">
        <v>107</v>
      </c>
      <c r="CF273" s="108" t="s">
        <v>107</v>
      </c>
      <c r="CG273" s="109"/>
      <c r="CH273" s="110" t="s">
        <v>107</v>
      </c>
      <c r="CI273" s="111"/>
      <c r="CJ273" s="112">
        <v>6710</v>
      </c>
      <c r="CK273" s="113">
        <v>86</v>
      </c>
      <c r="CL273" s="114" t="s">
        <v>134</v>
      </c>
      <c r="CM273" s="114" t="s">
        <v>108</v>
      </c>
      <c r="CN273" s="114"/>
      <c r="CO273" s="115" t="s">
        <v>102</v>
      </c>
      <c r="CP273" s="115" t="s">
        <v>102</v>
      </c>
      <c r="CQ273" s="115" t="s">
        <v>102</v>
      </c>
      <c r="CR273" s="115" t="s">
        <v>102</v>
      </c>
      <c r="CS273" s="116"/>
      <c r="CT273" s="117" t="s">
        <v>109</v>
      </c>
      <c r="CU273" s="117" t="s">
        <v>109</v>
      </c>
      <c r="CV273" s="83">
        <v>269</v>
      </c>
      <c r="CW273" s="83" t="s">
        <v>108</v>
      </c>
      <c r="CX273" s="83">
        <v>269</v>
      </c>
      <c r="CY273" s="83" t="s">
        <v>108</v>
      </c>
      <c r="CZ273" s="83">
        <v>6597</v>
      </c>
      <c r="DA273" s="83" t="s">
        <v>419</v>
      </c>
      <c r="DB273" s="83" t="s">
        <v>130</v>
      </c>
      <c r="DC273" s="83" t="s">
        <v>499</v>
      </c>
      <c r="DD273" s="83">
        <v>1318</v>
      </c>
      <c r="DE273" s="83" t="s">
        <v>444</v>
      </c>
      <c r="DF273" s="83" t="s">
        <v>130</v>
      </c>
      <c r="DG273" s="83" t="s">
        <v>499</v>
      </c>
      <c r="DH273" s="83"/>
      <c r="DI273" s="83">
        <v>0</v>
      </c>
      <c r="DJ273" s="83">
        <v>1</v>
      </c>
      <c r="DK273" s="83">
        <v>0</v>
      </c>
      <c r="DL273" s="83">
        <v>0</v>
      </c>
      <c r="DM273" s="83">
        <v>0</v>
      </c>
      <c r="DN273" s="83">
        <v>0</v>
      </c>
      <c r="DO273" s="83">
        <v>0</v>
      </c>
      <c r="DP273" s="83">
        <v>0</v>
      </c>
      <c r="DQ273" s="83">
        <v>0</v>
      </c>
      <c r="DR273" s="83">
        <v>0</v>
      </c>
      <c r="DS273" s="83">
        <v>0</v>
      </c>
      <c r="DT273" s="83">
        <v>3</v>
      </c>
      <c r="DU273" s="83">
        <v>3</v>
      </c>
      <c r="DV273" s="83">
        <v>0</v>
      </c>
      <c r="DW273" s="83">
        <v>0</v>
      </c>
      <c r="DX273" s="83">
        <v>3</v>
      </c>
      <c r="DY273" s="85">
        <v>43915</v>
      </c>
      <c r="DZ273" s="83" t="s">
        <v>4320</v>
      </c>
      <c r="EA273" s="83" t="s">
        <v>102</v>
      </c>
      <c r="EB273" s="83" t="s">
        <v>482</v>
      </c>
      <c r="EC273" s="83">
        <v>269</v>
      </c>
      <c r="ED273" s="83" t="s">
        <v>483</v>
      </c>
      <c r="EE273" s="83">
        <v>1</v>
      </c>
      <c r="EF273" s="83">
        <v>0</v>
      </c>
      <c r="EG273" s="83">
        <v>0</v>
      </c>
      <c r="EH273" s="83" t="s">
        <v>109</v>
      </c>
      <c r="EI273" s="83" t="s">
        <v>108</v>
      </c>
      <c r="EJ273" s="83" t="s">
        <v>583</v>
      </c>
      <c r="EK273" s="83">
        <v>0</v>
      </c>
      <c r="EL273" s="83">
        <v>0</v>
      </c>
      <c r="EM273" s="83">
        <v>1</v>
      </c>
      <c r="EN273" s="83" t="s">
        <v>497</v>
      </c>
      <c r="EO273" s="83"/>
      <c r="EP273" s="83" t="s">
        <v>436</v>
      </c>
      <c r="EQ273" s="136">
        <v>1</v>
      </c>
      <c r="ER273" s="136">
        <v>1</v>
      </c>
      <c r="ES273" s="136">
        <v>1</v>
      </c>
      <c r="ET273" s="136">
        <v>1</v>
      </c>
      <c r="EU273" s="215" t="s">
        <v>269</v>
      </c>
      <c r="EV273" s="136">
        <v>1</v>
      </c>
      <c r="EW273" s="136">
        <v>1</v>
      </c>
      <c r="EX273" s="136">
        <v>1</v>
      </c>
      <c r="EY273" s="136">
        <v>1</v>
      </c>
      <c r="EZ273" s="136">
        <v>1</v>
      </c>
      <c r="FP273" s="215" t="s">
        <v>592</v>
      </c>
      <c r="FQ273" s="136" t="b">
        <v>1</v>
      </c>
      <c r="FR273" s="136" t="b">
        <v>1</v>
      </c>
      <c r="FS273" s="136" t="b">
        <v>1</v>
      </c>
      <c r="FT273" s="136" t="b">
        <v>1</v>
      </c>
      <c r="FX273" s="215" t="s">
        <v>269</v>
      </c>
    </row>
    <row r="274" spans="1:180" ht="60" customHeight="1" x14ac:dyDescent="0.55000000000000004">
      <c r="A274" s="83" t="s">
        <v>130</v>
      </c>
      <c r="B274" s="83" t="s">
        <v>98</v>
      </c>
      <c r="C274" s="136">
        <v>555425</v>
      </c>
      <c r="D274" s="207" t="s">
        <v>629</v>
      </c>
      <c r="E274" s="208" t="s">
        <v>634</v>
      </c>
      <c r="F274" s="83" t="s">
        <v>108</v>
      </c>
      <c r="G274" s="85">
        <v>26341</v>
      </c>
      <c r="H274" s="83" t="s">
        <v>102</v>
      </c>
      <c r="I274" s="85">
        <v>34633</v>
      </c>
      <c r="J274" s="83" t="s">
        <v>228</v>
      </c>
      <c r="K274" s="216">
        <v>124675677367</v>
      </c>
      <c r="L274" s="83" t="s">
        <v>191</v>
      </c>
      <c r="M274" s="85">
        <v>43642</v>
      </c>
      <c r="N274" s="83">
        <v>-651.66666666666697</v>
      </c>
      <c r="O274" s="83" t="s">
        <v>193</v>
      </c>
      <c r="P274" s="83" t="s">
        <v>181</v>
      </c>
      <c r="Q274" s="208" t="s">
        <v>6124</v>
      </c>
      <c r="R274" s="83" t="s">
        <v>102</v>
      </c>
      <c r="S274" s="83" t="s">
        <v>102</v>
      </c>
      <c r="T274" s="83" t="s">
        <v>131</v>
      </c>
      <c r="U274" s="83" t="s">
        <v>9493</v>
      </c>
      <c r="V274" s="83" t="s">
        <v>104</v>
      </c>
      <c r="W274" s="83" t="s">
        <v>105</v>
      </c>
      <c r="X274" s="86" t="s">
        <v>6124</v>
      </c>
      <c r="Y274" s="87" t="s">
        <v>102</v>
      </c>
      <c r="Z274" s="87" t="s">
        <v>102</v>
      </c>
      <c r="AA274" s="87" t="s">
        <v>131</v>
      </c>
      <c r="AB274" s="87" t="s">
        <v>9493</v>
      </c>
      <c r="AC274" s="87" t="s">
        <v>104</v>
      </c>
      <c r="AD274" s="87" t="s">
        <v>105</v>
      </c>
      <c r="AE274" s="87" t="s">
        <v>106</v>
      </c>
      <c r="AF274" s="86" t="s">
        <v>6124</v>
      </c>
      <c r="AG274" s="87" t="s">
        <v>177</v>
      </c>
      <c r="AH274" s="87" t="s">
        <v>9493</v>
      </c>
      <c r="AI274" s="87" t="s">
        <v>104</v>
      </c>
      <c r="AJ274" s="87" t="s">
        <v>204</v>
      </c>
      <c r="AK274" s="88"/>
      <c r="AL274" s="83" t="s">
        <v>107</v>
      </c>
      <c r="AM274" s="89" t="s">
        <v>454</v>
      </c>
      <c r="AN274" s="90" t="s">
        <v>416</v>
      </c>
      <c r="AO274" s="91" t="s">
        <v>643</v>
      </c>
      <c r="AP274" s="90">
        <v>8.3333333333332895</v>
      </c>
      <c r="AQ274" s="92" t="s">
        <v>102</v>
      </c>
      <c r="AR274" s="93" t="s">
        <v>102</v>
      </c>
      <c r="AS274" s="93" t="s">
        <v>102</v>
      </c>
      <c r="AT274" s="93" t="s">
        <v>102</v>
      </c>
      <c r="AU274" s="210" t="s">
        <v>645</v>
      </c>
      <c r="AV274" s="93" t="s">
        <v>185</v>
      </c>
      <c r="AW274" s="94" t="s">
        <v>102</v>
      </c>
      <c r="AX274" s="93" t="s">
        <v>105</v>
      </c>
      <c r="AY274" s="95" t="s">
        <v>104</v>
      </c>
      <c r="AZ274" s="93" t="s">
        <v>102</v>
      </c>
      <c r="BA274" s="93" t="s">
        <v>102</v>
      </c>
      <c r="BB274" s="93" t="s">
        <v>102</v>
      </c>
      <c r="BC274" s="93" t="s">
        <v>102</v>
      </c>
      <c r="BD274" s="96" t="s">
        <v>102</v>
      </c>
      <c r="BE274" s="90">
        <v>-126.166666666667</v>
      </c>
      <c r="BF274" s="93" t="s">
        <v>102</v>
      </c>
      <c r="BG274" s="93" t="s">
        <v>102</v>
      </c>
      <c r="BH274" s="93" t="s">
        <v>102</v>
      </c>
      <c r="BI274" s="93" t="s">
        <v>102</v>
      </c>
      <c r="BJ274" s="210" t="s">
        <v>643</v>
      </c>
      <c r="BK274" s="93" t="s">
        <v>196</v>
      </c>
      <c r="BL274" s="97" t="s">
        <v>102</v>
      </c>
      <c r="BM274" s="93" t="s">
        <v>105</v>
      </c>
      <c r="BN274" s="93" t="s">
        <v>596</v>
      </c>
      <c r="BO274" s="93" t="s">
        <v>102</v>
      </c>
      <c r="BP274" s="98" t="s">
        <v>102</v>
      </c>
      <c r="BQ274" s="93" t="s">
        <v>102</v>
      </c>
      <c r="BR274" s="93" t="s">
        <v>102</v>
      </c>
      <c r="BS274" s="93" t="s">
        <v>102</v>
      </c>
      <c r="BT274" s="99" t="s">
        <v>591</v>
      </c>
      <c r="BU274" s="100" t="s">
        <v>10975</v>
      </c>
      <c r="BV274" s="101" t="s">
        <v>471</v>
      </c>
      <c r="BW274" s="136"/>
      <c r="BX274" s="103" t="s">
        <v>565</v>
      </c>
      <c r="BY274" s="104" t="s">
        <v>190</v>
      </c>
      <c r="BZ274" s="136"/>
      <c r="CA274" s="83" t="s">
        <v>599</v>
      </c>
      <c r="CB274" s="106" t="s">
        <v>647</v>
      </c>
      <c r="CC274" s="106" t="s">
        <v>8264</v>
      </c>
      <c r="CD274" s="107"/>
      <c r="CE274" s="108" t="s">
        <v>107</v>
      </c>
      <c r="CF274" s="108" t="s">
        <v>107</v>
      </c>
      <c r="CG274" s="109"/>
      <c r="CH274" s="110" t="s">
        <v>107</v>
      </c>
      <c r="CI274" s="111"/>
      <c r="CJ274" s="112">
        <v>6710</v>
      </c>
      <c r="CK274" s="113">
        <v>86</v>
      </c>
      <c r="CL274" s="114" t="s">
        <v>134</v>
      </c>
      <c r="CM274" s="114" t="s">
        <v>108</v>
      </c>
      <c r="CN274" s="114"/>
      <c r="CO274" s="115" t="s">
        <v>102</v>
      </c>
      <c r="CP274" s="115" t="s">
        <v>102</v>
      </c>
      <c r="CQ274" s="115" t="s">
        <v>102</v>
      </c>
      <c r="CR274" s="115" t="s">
        <v>102</v>
      </c>
      <c r="CS274" s="116"/>
      <c r="CT274" s="117" t="s">
        <v>109</v>
      </c>
      <c r="CU274" s="117" t="s">
        <v>109</v>
      </c>
      <c r="CV274" s="83">
        <v>270</v>
      </c>
      <c r="CW274" s="83" t="s">
        <v>108</v>
      </c>
      <c r="CX274" s="83">
        <v>270</v>
      </c>
      <c r="CY274" s="83" t="s">
        <v>108</v>
      </c>
      <c r="CZ274" s="83">
        <v>6598</v>
      </c>
      <c r="DA274" s="83" t="s">
        <v>419</v>
      </c>
      <c r="DB274" s="83" t="s">
        <v>130</v>
      </c>
      <c r="DC274" s="83" t="s">
        <v>499</v>
      </c>
      <c r="DD274" s="83">
        <v>1319</v>
      </c>
      <c r="DE274" s="83" t="s">
        <v>444</v>
      </c>
      <c r="DF274" s="83" t="s">
        <v>130</v>
      </c>
      <c r="DG274" s="83" t="s">
        <v>499</v>
      </c>
      <c r="DH274" s="83"/>
      <c r="DI274" s="83">
        <v>0</v>
      </c>
      <c r="DJ274" s="83">
        <v>1</v>
      </c>
      <c r="DK274" s="83">
        <v>0</v>
      </c>
      <c r="DL274" s="83">
        <v>0</v>
      </c>
      <c r="DM274" s="83">
        <v>0</v>
      </c>
      <c r="DN274" s="83">
        <v>0</v>
      </c>
      <c r="DO274" s="83">
        <v>0</v>
      </c>
      <c r="DP274" s="83">
        <v>0</v>
      </c>
      <c r="DQ274" s="83">
        <v>0</v>
      </c>
      <c r="DR274" s="83">
        <v>0</v>
      </c>
      <c r="DS274" s="83">
        <v>0</v>
      </c>
      <c r="DT274" s="83">
        <v>3</v>
      </c>
      <c r="DU274" s="83">
        <v>3</v>
      </c>
      <c r="DV274" s="83">
        <v>0</v>
      </c>
      <c r="DW274" s="83">
        <v>0</v>
      </c>
      <c r="DX274" s="83">
        <v>3</v>
      </c>
      <c r="DY274" s="85">
        <v>43916</v>
      </c>
      <c r="DZ274" s="83" t="s">
        <v>4321</v>
      </c>
      <c r="EA274" s="83" t="s">
        <v>102</v>
      </c>
      <c r="EB274" s="83" t="s">
        <v>482</v>
      </c>
      <c r="EC274" s="83">
        <v>270</v>
      </c>
      <c r="ED274" s="83" t="s">
        <v>483</v>
      </c>
      <c r="EE274" s="83">
        <v>1</v>
      </c>
      <c r="EF274" s="83">
        <v>0</v>
      </c>
      <c r="EG274" s="83">
        <v>0</v>
      </c>
      <c r="EH274" s="83" t="s">
        <v>109</v>
      </c>
      <c r="EI274" s="83" t="s">
        <v>108</v>
      </c>
      <c r="EJ274" s="83" t="s">
        <v>583</v>
      </c>
      <c r="EK274" s="83">
        <v>0</v>
      </c>
      <c r="EL274" s="83">
        <v>0</v>
      </c>
      <c r="EM274" s="83">
        <v>1</v>
      </c>
      <c r="EN274" s="83" t="s">
        <v>497</v>
      </c>
      <c r="EO274" s="83"/>
      <c r="EP274" s="83" t="s">
        <v>436</v>
      </c>
      <c r="EQ274" s="136">
        <v>1</v>
      </c>
      <c r="ER274" s="136">
        <v>1</v>
      </c>
      <c r="ES274" s="136">
        <v>1</v>
      </c>
      <c r="ET274" s="136">
        <v>1</v>
      </c>
      <c r="EU274" s="215" t="s">
        <v>269</v>
      </c>
      <c r="EV274" s="136">
        <v>1</v>
      </c>
      <c r="EW274" s="136">
        <v>1</v>
      </c>
      <c r="EX274" s="136">
        <v>1</v>
      </c>
      <c r="EY274" s="136">
        <v>1</v>
      </c>
      <c r="EZ274" s="136">
        <v>1</v>
      </c>
      <c r="FP274" s="215" t="s">
        <v>592</v>
      </c>
      <c r="FQ274" s="136" t="b">
        <v>1</v>
      </c>
      <c r="FR274" s="136" t="b">
        <v>1</v>
      </c>
      <c r="FS274" s="136" t="b">
        <v>1</v>
      </c>
      <c r="FT274" s="136" t="b">
        <v>1</v>
      </c>
      <c r="FX274" s="215" t="s">
        <v>269</v>
      </c>
    </row>
    <row r="275" spans="1:180" ht="60" customHeight="1" x14ac:dyDescent="0.55000000000000004">
      <c r="A275" s="83" t="s">
        <v>130</v>
      </c>
      <c r="B275" s="83" t="s">
        <v>98</v>
      </c>
      <c r="C275" s="136">
        <v>257066</v>
      </c>
      <c r="D275" s="207" t="s">
        <v>627</v>
      </c>
      <c r="E275" s="208" t="s">
        <v>630</v>
      </c>
      <c r="F275" s="83" t="s">
        <v>108</v>
      </c>
      <c r="G275" s="85">
        <v>20621</v>
      </c>
      <c r="H275" s="83" t="s">
        <v>102</v>
      </c>
      <c r="I275" s="85">
        <v>39794</v>
      </c>
      <c r="J275" s="83" t="s">
        <v>228</v>
      </c>
      <c r="K275" s="216">
        <v>481806519625</v>
      </c>
      <c r="L275" s="83" t="s">
        <v>191</v>
      </c>
      <c r="M275" s="85">
        <v>43631</v>
      </c>
      <c r="N275" s="83">
        <v>-656.66666666666697</v>
      </c>
      <c r="O275" s="83" t="s">
        <v>180</v>
      </c>
      <c r="P275" s="83" t="s">
        <v>181</v>
      </c>
      <c r="Q275" s="208" t="s">
        <v>6128</v>
      </c>
      <c r="R275" s="83" t="s">
        <v>102</v>
      </c>
      <c r="S275" s="83" t="s">
        <v>102</v>
      </c>
      <c r="T275" s="83" t="s">
        <v>199</v>
      </c>
      <c r="U275" s="83" t="s">
        <v>9494</v>
      </c>
      <c r="V275" s="83" t="s">
        <v>104</v>
      </c>
      <c r="W275" s="83" t="s">
        <v>105</v>
      </c>
      <c r="X275" s="86" t="s">
        <v>6128</v>
      </c>
      <c r="Y275" s="87" t="s">
        <v>102</v>
      </c>
      <c r="Z275" s="87" t="s">
        <v>102</v>
      </c>
      <c r="AA275" s="87" t="s">
        <v>199</v>
      </c>
      <c r="AB275" s="87" t="s">
        <v>9494</v>
      </c>
      <c r="AC275" s="87" t="s">
        <v>104</v>
      </c>
      <c r="AD275" s="87" t="s">
        <v>105</v>
      </c>
      <c r="AE275" s="87" t="s">
        <v>106</v>
      </c>
      <c r="AF275" s="86" t="s">
        <v>6128</v>
      </c>
      <c r="AG275" s="87" t="s">
        <v>489</v>
      </c>
      <c r="AH275" s="87" t="s">
        <v>9495</v>
      </c>
      <c r="AI275" s="87" t="s">
        <v>104</v>
      </c>
      <c r="AJ275" s="87" t="s">
        <v>204</v>
      </c>
      <c r="AK275" s="88"/>
      <c r="AL275" s="83" t="s">
        <v>107</v>
      </c>
      <c r="AM275" s="89" t="s">
        <v>454</v>
      </c>
      <c r="AN275" s="90" t="s">
        <v>416</v>
      </c>
      <c r="AO275" s="91" t="s">
        <v>641</v>
      </c>
      <c r="AP275" s="90">
        <v>8.3333333333332895</v>
      </c>
      <c r="AQ275" s="92" t="s">
        <v>211</v>
      </c>
      <c r="AR275" s="93" t="s">
        <v>102</v>
      </c>
      <c r="AS275" s="93" t="s">
        <v>102</v>
      </c>
      <c r="AT275" s="93" t="s">
        <v>102</v>
      </c>
      <c r="AU275" s="210" t="s">
        <v>641</v>
      </c>
      <c r="AV275" s="93" t="s">
        <v>192</v>
      </c>
      <c r="AW275" s="94" t="s">
        <v>102</v>
      </c>
      <c r="AX275" s="93" t="s">
        <v>105</v>
      </c>
      <c r="AY275" s="95" t="s">
        <v>188</v>
      </c>
      <c r="AZ275" s="93" t="s">
        <v>102</v>
      </c>
      <c r="BA275" s="93" t="s">
        <v>9496</v>
      </c>
      <c r="BB275" s="93" t="s">
        <v>102</v>
      </c>
      <c r="BC275" s="93" t="s">
        <v>102</v>
      </c>
      <c r="BD275" s="96" t="s">
        <v>102</v>
      </c>
      <c r="BE275" s="90">
        <v>-126.666666666667</v>
      </c>
      <c r="BF275" s="93" t="s">
        <v>211</v>
      </c>
      <c r="BG275" s="93" t="s">
        <v>102</v>
      </c>
      <c r="BH275" s="93" t="s">
        <v>102</v>
      </c>
      <c r="BI275" s="93" t="s">
        <v>102</v>
      </c>
      <c r="BJ275" s="210" t="s">
        <v>646</v>
      </c>
      <c r="BK275" s="93" t="s">
        <v>182</v>
      </c>
      <c r="BL275" s="97" t="s">
        <v>102</v>
      </c>
      <c r="BM275" s="93" t="s">
        <v>105</v>
      </c>
      <c r="BN275" s="93" t="s">
        <v>104</v>
      </c>
      <c r="BO275" s="93" t="s">
        <v>102</v>
      </c>
      <c r="BP275" s="98">
        <v>20180297</v>
      </c>
      <c r="BQ275" s="93" t="s">
        <v>102</v>
      </c>
      <c r="BR275" s="93" t="s">
        <v>102</v>
      </c>
      <c r="BS275" s="93" t="s">
        <v>102</v>
      </c>
      <c r="BT275" s="99" t="s">
        <v>591</v>
      </c>
      <c r="BU275" s="100" t="s">
        <v>10976</v>
      </c>
      <c r="BV275" s="101" t="s">
        <v>471</v>
      </c>
      <c r="BW275" s="136"/>
      <c r="BX275" s="103" t="s">
        <v>565</v>
      </c>
      <c r="BY275" s="104" t="s">
        <v>190</v>
      </c>
      <c r="BZ275" s="136"/>
      <c r="CA275" s="83" t="s">
        <v>599</v>
      </c>
      <c r="CB275" s="106" t="s">
        <v>647</v>
      </c>
      <c r="CC275" s="106" t="s">
        <v>8276</v>
      </c>
      <c r="CD275" s="107"/>
      <c r="CE275" s="108" t="s">
        <v>107</v>
      </c>
      <c r="CF275" s="108" t="s">
        <v>107</v>
      </c>
      <c r="CG275" s="109"/>
      <c r="CH275" s="110" t="s">
        <v>107</v>
      </c>
      <c r="CI275" s="111"/>
      <c r="CJ275" s="112">
        <v>6710</v>
      </c>
      <c r="CK275" s="113">
        <v>86</v>
      </c>
      <c r="CL275" s="114" t="s">
        <v>134</v>
      </c>
      <c r="CM275" s="114" t="s">
        <v>108</v>
      </c>
      <c r="CN275" s="114"/>
      <c r="CO275" s="115" t="s">
        <v>102</v>
      </c>
      <c r="CP275" s="115" t="s">
        <v>102</v>
      </c>
      <c r="CQ275" s="115" t="s">
        <v>102</v>
      </c>
      <c r="CR275" s="115" t="s">
        <v>102</v>
      </c>
      <c r="CS275" s="116"/>
      <c r="CT275" s="117" t="s">
        <v>109</v>
      </c>
      <c r="CU275" s="117" t="s">
        <v>109</v>
      </c>
      <c r="CV275" s="83">
        <v>271</v>
      </c>
      <c r="CW275" s="83" t="s">
        <v>108</v>
      </c>
      <c r="CX275" s="83">
        <v>271</v>
      </c>
      <c r="CY275" s="83" t="s">
        <v>108</v>
      </c>
      <c r="CZ275" s="83">
        <v>6599</v>
      </c>
      <c r="DA275" s="83" t="s">
        <v>419</v>
      </c>
      <c r="DB275" s="83" t="s">
        <v>130</v>
      </c>
      <c r="DC275" s="83" t="s">
        <v>499</v>
      </c>
      <c r="DD275" s="83">
        <v>1320</v>
      </c>
      <c r="DE275" s="83" t="s">
        <v>444</v>
      </c>
      <c r="DF275" s="83" t="s">
        <v>130</v>
      </c>
      <c r="DG275" s="83" t="s">
        <v>499</v>
      </c>
      <c r="DH275" s="83"/>
      <c r="DI275" s="83">
        <v>0</v>
      </c>
      <c r="DJ275" s="83">
        <v>1</v>
      </c>
      <c r="DK275" s="83">
        <v>0</v>
      </c>
      <c r="DL275" s="83">
        <v>0</v>
      </c>
      <c r="DM275" s="83">
        <v>0</v>
      </c>
      <c r="DN275" s="83">
        <v>0</v>
      </c>
      <c r="DO275" s="83">
        <v>0</v>
      </c>
      <c r="DP275" s="83">
        <v>0</v>
      </c>
      <c r="DQ275" s="83">
        <v>0</v>
      </c>
      <c r="DR275" s="83">
        <v>0</v>
      </c>
      <c r="DS275" s="83">
        <v>0</v>
      </c>
      <c r="DT275" s="83">
        <v>3</v>
      </c>
      <c r="DU275" s="83">
        <v>3</v>
      </c>
      <c r="DV275" s="83">
        <v>0</v>
      </c>
      <c r="DW275" s="83">
        <v>0</v>
      </c>
      <c r="DX275" s="83">
        <v>3</v>
      </c>
      <c r="DY275" s="85">
        <v>43917</v>
      </c>
      <c r="DZ275" s="83" t="s">
        <v>4322</v>
      </c>
      <c r="EA275" s="83" t="s">
        <v>102</v>
      </c>
      <c r="EB275" s="83" t="s">
        <v>482</v>
      </c>
      <c r="EC275" s="83">
        <v>271</v>
      </c>
      <c r="ED275" s="83" t="s">
        <v>483</v>
      </c>
      <c r="EE275" s="83">
        <v>1</v>
      </c>
      <c r="EF275" s="83">
        <v>0</v>
      </c>
      <c r="EG275" s="83">
        <v>0</v>
      </c>
      <c r="EH275" s="83" t="s">
        <v>109</v>
      </c>
      <c r="EI275" s="83" t="s">
        <v>108</v>
      </c>
      <c r="EJ275" s="83" t="s">
        <v>583</v>
      </c>
      <c r="EK275" s="83">
        <v>0</v>
      </c>
      <c r="EL275" s="83">
        <v>0</v>
      </c>
      <c r="EM275" s="83">
        <v>1</v>
      </c>
      <c r="EN275" s="83" t="s">
        <v>497</v>
      </c>
      <c r="EO275" s="83"/>
      <c r="EP275" s="83" t="s">
        <v>436</v>
      </c>
      <c r="EQ275" s="136">
        <v>1</v>
      </c>
      <c r="ER275" s="136">
        <v>1</v>
      </c>
      <c r="ES275" s="136">
        <v>1</v>
      </c>
      <c r="ET275" s="136">
        <v>1</v>
      </c>
      <c r="EU275" s="215" t="s">
        <v>269</v>
      </c>
      <c r="EV275" s="136">
        <v>1</v>
      </c>
      <c r="EW275" s="136">
        <v>1</v>
      </c>
      <c r="EX275" s="136">
        <v>1</v>
      </c>
      <c r="EY275" s="136">
        <v>1</v>
      </c>
      <c r="EZ275" s="136">
        <v>1</v>
      </c>
      <c r="FP275" s="215" t="s">
        <v>592</v>
      </c>
      <c r="FQ275" s="136" t="b">
        <v>1</v>
      </c>
      <c r="FR275" s="136" t="b">
        <v>1</v>
      </c>
      <c r="FS275" s="136" t="b">
        <v>1</v>
      </c>
      <c r="FT275" s="136" t="b">
        <v>1</v>
      </c>
      <c r="FX275" s="215" t="s">
        <v>269</v>
      </c>
    </row>
    <row r="276" spans="1:180" ht="60" customHeight="1" x14ac:dyDescent="0.55000000000000004">
      <c r="A276" s="83" t="s">
        <v>130</v>
      </c>
      <c r="B276" s="83" t="s">
        <v>98</v>
      </c>
      <c r="C276" s="136">
        <v>201715</v>
      </c>
      <c r="D276" s="207" t="s">
        <v>628</v>
      </c>
      <c r="E276" s="208" t="s">
        <v>633</v>
      </c>
      <c r="F276" s="83" t="s">
        <v>108</v>
      </c>
      <c r="G276" s="85">
        <v>22744</v>
      </c>
      <c r="H276" s="83" t="s">
        <v>102</v>
      </c>
      <c r="I276" s="85">
        <v>39772</v>
      </c>
      <c r="J276" s="83" t="s">
        <v>228</v>
      </c>
      <c r="K276" s="216">
        <v>519217179854</v>
      </c>
      <c r="L276" s="83" t="s">
        <v>191</v>
      </c>
      <c r="M276" s="85">
        <v>43619</v>
      </c>
      <c r="N276" s="83">
        <v>-661.66666666666697</v>
      </c>
      <c r="O276" s="83" t="s">
        <v>193</v>
      </c>
      <c r="P276" s="83" t="s">
        <v>181</v>
      </c>
      <c r="Q276" s="208" t="s">
        <v>6132</v>
      </c>
      <c r="R276" s="83" t="s">
        <v>102</v>
      </c>
      <c r="S276" s="83" t="s">
        <v>102</v>
      </c>
      <c r="T276" s="83" t="s">
        <v>133</v>
      </c>
      <c r="U276" s="83" t="s">
        <v>9497</v>
      </c>
      <c r="V276" s="83" t="s">
        <v>111</v>
      </c>
      <c r="W276" s="83" t="s">
        <v>105</v>
      </c>
      <c r="X276" s="86" t="s">
        <v>6132</v>
      </c>
      <c r="Y276" s="87" t="s">
        <v>102</v>
      </c>
      <c r="Z276" s="87" t="s">
        <v>102</v>
      </c>
      <c r="AA276" s="87" t="s">
        <v>133</v>
      </c>
      <c r="AB276" s="87" t="s">
        <v>9497</v>
      </c>
      <c r="AC276" s="87" t="s">
        <v>111</v>
      </c>
      <c r="AD276" s="87" t="s">
        <v>105</v>
      </c>
      <c r="AE276" s="87" t="s">
        <v>106</v>
      </c>
      <c r="AF276" s="86" t="s">
        <v>6132</v>
      </c>
      <c r="AG276" s="87" t="s">
        <v>486</v>
      </c>
      <c r="AH276" s="87" t="s">
        <v>9497</v>
      </c>
      <c r="AI276" s="87" t="s">
        <v>111</v>
      </c>
      <c r="AJ276" s="87" t="s">
        <v>204</v>
      </c>
      <c r="AK276" s="88"/>
      <c r="AL276" s="83" t="s">
        <v>107</v>
      </c>
      <c r="AM276" s="89" t="s">
        <v>454</v>
      </c>
      <c r="AN276" s="90" t="s">
        <v>416</v>
      </c>
      <c r="AO276" s="91" t="s">
        <v>642</v>
      </c>
      <c r="AP276" s="90">
        <v>8.3333333333332895</v>
      </c>
      <c r="AQ276" s="92" t="s">
        <v>102</v>
      </c>
      <c r="AR276" s="93" t="s">
        <v>102</v>
      </c>
      <c r="AS276" s="93" t="s">
        <v>102</v>
      </c>
      <c r="AT276" s="93" t="s">
        <v>102</v>
      </c>
      <c r="AU276" s="210" t="s">
        <v>644</v>
      </c>
      <c r="AV276" s="93" t="s">
        <v>185</v>
      </c>
      <c r="AW276" s="94" t="s">
        <v>102</v>
      </c>
      <c r="AX276" s="93" t="s">
        <v>183</v>
      </c>
      <c r="AY276" s="95" t="s">
        <v>111</v>
      </c>
      <c r="AZ276" s="93" t="s">
        <v>102</v>
      </c>
      <c r="BA276" s="93" t="s">
        <v>102</v>
      </c>
      <c r="BB276" s="93" t="s">
        <v>102</v>
      </c>
      <c r="BC276" s="93" t="s">
        <v>102</v>
      </c>
      <c r="BD276" s="96" t="s">
        <v>102</v>
      </c>
      <c r="BE276" s="90">
        <v>-127.166666666667</v>
      </c>
      <c r="BF276" s="93" t="s">
        <v>102</v>
      </c>
      <c r="BG276" s="93" t="s">
        <v>102</v>
      </c>
      <c r="BH276" s="93" t="s">
        <v>102</v>
      </c>
      <c r="BI276" s="93" t="s">
        <v>102</v>
      </c>
      <c r="BJ276" s="210" t="s">
        <v>642</v>
      </c>
      <c r="BK276" s="93" t="s">
        <v>192</v>
      </c>
      <c r="BL276" s="97" t="s">
        <v>102</v>
      </c>
      <c r="BM276" s="93" t="s">
        <v>183</v>
      </c>
      <c r="BN276" s="93" t="s">
        <v>106</v>
      </c>
      <c r="BO276" s="93" t="s">
        <v>102</v>
      </c>
      <c r="BP276" s="98" t="s">
        <v>102</v>
      </c>
      <c r="BQ276" s="93" t="s">
        <v>102</v>
      </c>
      <c r="BR276" s="93" t="s">
        <v>102</v>
      </c>
      <c r="BS276" s="93" t="s">
        <v>102</v>
      </c>
      <c r="BT276" s="99" t="s">
        <v>591</v>
      </c>
      <c r="BU276" s="100" t="s">
        <v>10977</v>
      </c>
      <c r="BV276" s="101" t="s">
        <v>471</v>
      </c>
      <c r="BW276" s="136"/>
      <c r="BX276" s="103" t="s">
        <v>565</v>
      </c>
      <c r="BY276" s="104" t="s">
        <v>190</v>
      </c>
      <c r="BZ276" s="136"/>
      <c r="CA276" s="83" t="s">
        <v>599</v>
      </c>
      <c r="CB276" s="106" t="s">
        <v>647</v>
      </c>
      <c r="CC276" s="106" t="s">
        <v>8288</v>
      </c>
      <c r="CD276" s="107"/>
      <c r="CE276" s="108" t="s">
        <v>107</v>
      </c>
      <c r="CF276" s="108" t="s">
        <v>107</v>
      </c>
      <c r="CG276" s="109"/>
      <c r="CH276" s="110" t="s">
        <v>107</v>
      </c>
      <c r="CI276" s="111"/>
      <c r="CJ276" s="112">
        <v>6710</v>
      </c>
      <c r="CK276" s="113">
        <v>86</v>
      </c>
      <c r="CL276" s="114" t="s">
        <v>134</v>
      </c>
      <c r="CM276" s="114" t="s">
        <v>108</v>
      </c>
      <c r="CN276" s="114"/>
      <c r="CO276" s="115" t="s">
        <v>102</v>
      </c>
      <c r="CP276" s="115" t="s">
        <v>102</v>
      </c>
      <c r="CQ276" s="115" t="s">
        <v>102</v>
      </c>
      <c r="CR276" s="115" t="s">
        <v>102</v>
      </c>
      <c r="CS276" s="116"/>
      <c r="CT276" s="117" t="s">
        <v>109</v>
      </c>
      <c r="CU276" s="117" t="s">
        <v>109</v>
      </c>
      <c r="CV276" s="83">
        <v>272</v>
      </c>
      <c r="CW276" s="83" t="s">
        <v>108</v>
      </c>
      <c r="CX276" s="83">
        <v>272</v>
      </c>
      <c r="CY276" s="83" t="s">
        <v>108</v>
      </c>
      <c r="CZ276" s="83">
        <v>6600</v>
      </c>
      <c r="DA276" s="83" t="s">
        <v>419</v>
      </c>
      <c r="DB276" s="83" t="s">
        <v>130</v>
      </c>
      <c r="DC276" s="83" t="s">
        <v>499</v>
      </c>
      <c r="DD276" s="83">
        <v>1321</v>
      </c>
      <c r="DE276" s="83" t="s">
        <v>444</v>
      </c>
      <c r="DF276" s="83" t="s">
        <v>130</v>
      </c>
      <c r="DG276" s="83" t="s">
        <v>499</v>
      </c>
      <c r="DH276" s="83"/>
      <c r="DI276" s="83">
        <v>0</v>
      </c>
      <c r="DJ276" s="83">
        <v>1</v>
      </c>
      <c r="DK276" s="83">
        <v>0</v>
      </c>
      <c r="DL276" s="83">
        <v>0</v>
      </c>
      <c r="DM276" s="83">
        <v>0</v>
      </c>
      <c r="DN276" s="83">
        <v>0</v>
      </c>
      <c r="DO276" s="83">
        <v>0</v>
      </c>
      <c r="DP276" s="83">
        <v>0</v>
      </c>
      <c r="DQ276" s="83">
        <v>0</v>
      </c>
      <c r="DR276" s="83">
        <v>0</v>
      </c>
      <c r="DS276" s="83">
        <v>0</v>
      </c>
      <c r="DT276" s="83">
        <v>3</v>
      </c>
      <c r="DU276" s="83">
        <v>3</v>
      </c>
      <c r="DV276" s="83">
        <v>0</v>
      </c>
      <c r="DW276" s="83">
        <v>0</v>
      </c>
      <c r="DX276" s="83">
        <v>3</v>
      </c>
      <c r="DY276" s="85">
        <v>43918</v>
      </c>
      <c r="DZ276" s="83" t="s">
        <v>4323</v>
      </c>
      <c r="EA276" s="83" t="s">
        <v>102</v>
      </c>
      <c r="EB276" s="83" t="s">
        <v>482</v>
      </c>
      <c r="EC276" s="83">
        <v>272</v>
      </c>
      <c r="ED276" s="83" t="s">
        <v>483</v>
      </c>
      <c r="EE276" s="83">
        <v>1</v>
      </c>
      <c r="EF276" s="83">
        <v>0</v>
      </c>
      <c r="EG276" s="83">
        <v>0</v>
      </c>
      <c r="EH276" s="83" t="s">
        <v>109</v>
      </c>
      <c r="EI276" s="83" t="s">
        <v>108</v>
      </c>
      <c r="EJ276" s="83" t="s">
        <v>583</v>
      </c>
      <c r="EK276" s="83">
        <v>0</v>
      </c>
      <c r="EL276" s="83">
        <v>0</v>
      </c>
      <c r="EM276" s="83">
        <v>1</v>
      </c>
      <c r="EN276" s="83" t="s">
        <v>497</v>
      </c>
      <c r="EO276" s="83"/>
      <c r="EP276" s="83" t="s">
        <v>436</v>
      </c>
      <c r="EQ276" s="136">
        <v>1</v>
      </c>
      <c r="ER276" s="136">
        <v>1</v>
      </c>
      <c r="ES276" s="136">
        <v>1</v>
      </c>
      <c r="ET276" s="136">
        <v>1</v>
      </c>
      <c r="EU276" s="215" t="s">
        <v>269</v>
      </c>
      <c r="EV276" s="136">
        <v>1</v>
      </c>
      <c r="EW276" s="136">
        <v>1</v>
      </c>
      <c r="EX276" s="136">
        <v>1</v>
      </c>
      <c r="EY276" s="136">
        <v>1</v>
      </c>
      <c r="EZ276" s="136">
        <v>1</v>
      </c>
      <c r="FP276" s="215" t="s">
        <v>592</v>
      </c>
      <c r="FQ276" s="136" t="b">
        <v>1</v>
      </c>
      <c r="FR276" s="136" t="b">
        <v>1</v>
      </c>
      <c r="FS276" s="136" t="b">
        <v>1</v>
      </c>
      <c r="FT276" s="136" t="b">
        <v>1</v>
      </c>
      <c r="FX276" s="215" t="s">
        <v>269</v>
      </c>
    </row>
    <row r="277" spans="1:180" ht="60" customHeight="1" x14ac:dyDescent="0.55000000000000004">
      <c r="A277" s="83" t="s">
        <v>130</v>
      </c>
      <c r="B277" s="83" t="s">
        <v>98</v>
      </c>
      <c r="C277" s="136">
        <v>223528</v>
      </c>
      <c r="D277" s="207" t="s">
        <v>629</v>
      </c>
      <c r="E277" s="208" t="s">
        <v>634</v>
      </c>
      <c r="F277" s="83" t="s">
        <v>108</v>
      </c>
      <c r="G277" s="85">
        <v>26341</v>
      </c>
      <c r="H277" s="83" t="s">
        <v>102</v>
      </c>
      <c r="I277" s="85">
        <v>34633</v>
      </c>
      <c r="J277" s="83" t="s">
        <v>228</v>
      </c>
      <c r="K277" s="216">
        <v>608436244586</v>
      </c>
      <c r="L277" s="83" t="s">
        <v>191</v>
      </c>
      <c r="M277" s="85">
        <v>43642</v>
      </c>
      <c r="N277" s="83">
        <v>-666.66666666666697</v>
      </c>
      <c r="O277" s="83" t="s">
        <v>193</v>
      </c>
      <c r="P277" s="83" t="s">
        <v>181</v>
      </c>
      <c r="Q277" s="208" t="s">
        <v>6136</v>
      </c>
      <c r="R277" s="83" t="s">
        <v>102</v>
      </c>
      <c r="S277" s="83" t="s">
        <v>102</v>
      </c>
      <c r="T277" s="83" t="s">
        <v>131</v>
      </c>
      <c r="U277" s="83" t="s">
        <v>9498</v>
      </c>
      <c r="V277" s="83" t="s">
        <v>104</v>
      </c>
      <c r="W277" s="83" t="s">
        <v>105</v>
      </c>
      <c r="X277" s="86" t="s">
        <v>6136</v>
      </c>
      <c r="Y277" s="87" t="s">
        <v>102</v>
      </c>
      <c r="Z277" s="87" t="s">
        <v>102</v>
      </c>
      <c r="AA277" s="87" t="s">
        <v>131</v>
      </c>
      <c r="AB277" s="87" t="s">
        <v>9498</v>
      </c>
      <c r="AC277" s="87" t="s">
        <v>104</v>
      </c>
      <c r="AD277" s="87" t="s">
        <v>105</v>
      </c>
      <c r="AE277" s="87" t="s">
        <v>106</v>
      </c>
      <c r="AF277" s="86" t="s">
        <v>6136</v>
      </c>
      <c r="AG277" s="87" t="s">
        <v>177</v>
      </c>
      <c r="AH277" s="87" t="s">
        <v>9498</v>
      </c>
      <c r="AI277" s="87" t="s">
        <v>104</v>
      </c>
      <c r="AJ277" s="87" t="s">
        <v>204</v>
      </c>
      <c r="AK277" s="88"/>
      <c r="AL277" s="83" t="s">
        <v>107</v>
      </c>
      <c r="AM277" s="89" t="s">
        <v>454</v>
      </c>
      <c r="AN277" s="90" t="s">
        <v>416</v>
      </c>
      <c r="AO277" s="91" t="s">
        <v>643</v>
      </c>
      <c r="AP277" s="90">
        <v>8.3333333333332895</v>
      </c>
      <c r="AQ277" s="92" t="s">
        <v>102</v>
      </c>
      <c r="AR277" s="93" t="s">
        <v>102</v>
      </c>
      <c r="AS277" s="93" t="s">
        <v>102</v>
      </c>
      <c r="AT277" s="93" t="s">
        <v>102</v>
      </c>
      <c r="AU277" s="210" t="s">
        <v>645</v>
      </c>
      <c r="AV277" s="93" t="s">
        <v>185</v>
      </c>
      <c r="AW277" s="94" t="s">
        <v>102</v>
      </c>
      <c r="AX277" s="93" t="s">
        <v>105</v>
      </c>
      <c r="AY277" s="95" t="s">
        <v>104</v>
      </c>
      <c r="AZ277" s="93" t="s">
        <v>102</v>
      </c>
      <c r="BA277" s="93" t="s">
        <v>102</v>
      </c>
      <c r="BB277" s="93" t="s">
        <v>102</v>
      </c>
      <c r="BC277" s="93" t="s">
        <v>102</v>
      </c>
      <c r="BD277" s="96" t="s">
        <v>102</v>
      </c>
      <c r="BE277" s="90">
        <v>-127.666666666667</v>
      </c>
      <c r="BF277" s="93" t="s">
        <v>102</v>
      </c>
      <c r="BG277" s="93" t="s">
        <v>102</v>
      </c>
      <c r="BH277" s="93" t="s">
        <v>102</v>
      </c>
      <c r="BI277" s="93" t="s">
        <v>102</v>
      </c>
      <c r="BJ277" s="210" t="s">
        <v>643</v>
      </c>
      <c r="BK277" s="93" t="s">
        <v>196</v>
      </c>
      <c r="BL277" s="97" t="s">
        <v>102</v>
      </c>
      <c r="BM277" s="93" t="s">
        <v>105</v>
      </c>
      <c r="BN277" s="93" t="s">
        <v>596</v>
      </c>
      <c r="BO277" s="93" t="s">
        <v>102</v>
      </c>
      <c r="BP277" s="98" t="s">
        <v>102</v>
      </c>
      <c r="BQ277" s="93" t="s">
        <v>102</v>
      </c>
      <c r="BR277" s="93" t="s">
        <v>102</v>
      </c>
      <c r="BS277" s="93" t="s">
        <v>102</v>
      </c>
      <c r="BT277" s="99" t="s">
        <v>591</v>
      </c>
      <c r="BU277" s="100" t="s">
        <v>10978</v>
      </c>
      <c r="BV277" s="101" t="s">
        <v>471</v>
      </c>
      <c r="BW277" s="136"/>
      <c r="BX277" s="103" t="s">
        <v>565</v>
      </c>
      <c r="BY277" s="104" t="s">
        <v>190</v>
      </c>
      <c r="BZ277" s="136"/>
      <c r="CA277" s="83" t="s">
        <v>599</v>
      </c>
      <c r="CB277" s="106" t="s">
        <v>647</v>
      </c>
      <c r="CC277" s="106" t="s">
        <v>8300</v>
      </c>
      <c r="CD277" s="107"/>
      <c r="CE277" s="108" t="s">
        <v>107</v>
      </c>
      <c r="CF277" s="108" t="s">
        <v>107</v>
      </c>
      <c r="CG277" s="109"/>
      <c r="CH277" s="110" t="s">
        <v>107</v>
      </c>
      <c r="CI277" s="111"/>
      <c r="CJ277" s="112">
        <v>6710</v>
      </c>
      <c r="CK277" s="113">
        <v>86</v>
      </c>
      <c r="CL277" s="114" t="s">
        <v>134</v>
      </c>
      <c r="CM277" s="114" t="s">
        <v>108</v>
      </c>
      <c r="CN277" s="114"/>
      <c r="CO277" s="115" t="s">
        <v>102</v>
      </c>
      <c r="CP277" s="115" t="s">
        <v>102</v>
      </c>
      <c r="CQ277" s="115" t="s">
        <v>102</v>
      </c>
      <c r="CR277" s="115" t="s">
        <v>102</v>
      </c>
      <c r="CS277" s="116"/>
      <c r="CT277" s="117" t="s">
        <v>109</v>
      </c>
      <c r="CU277" s="117" t="s">
        <v>109</v>
      </c>
      <c r="CV277" s="83">
        <v>273</v>
      </c>
      <c r="CW277" s="83" t="s">
        <v>108</v>
      </c>
      <c r="CX277" s="83">
        <v>273</v>
      </c>
      <c r="CY277" s="83" t="s">
        <v>108</v>
      </c>
      <c r="CZ277" s="83">
        <v>6601</v>
      </c>
      <c r="DA277" s="83" t="s">
        <v>419</v>
      </c>
      <c r="DB277" s="83" t="s">
        <v>130</v>
      </c>
      <c r="DC277" s="83" t="s">
        <v>499</v>
      </c>
      <c r="DD277" s="83">
        <v>1322</v>
      </c>
      <c r="DE277" s="83" t="s">
        <v>444</v>
      </c>
      <c r="DF277" s="83" t="s">
        <v>130</v>
      </c>
      <c r="DG277" s="83" t="s">
        <v>499</v>
      </c>
      <c r="DH277" s="83"/>
      <c r="DI277" s="83">
        <v>0</v>
      </c>
      <c r="DJ277" s="83">
        <v>1</v>
      </c>
      <c r="DK277" s="83">
        <v>0</v>
      </c>
      <c r="DL277" s="83">
        <v>0</v>
      </c>
      <c r="DM277" s="83">
        <v>0</v>
      </c>
      <c r="DN277" s="83">
        <v>0</v>
      </c>
      <c r="DO277" s="83">
        <v>0</v>
      </c>
      <c r="DP277" s="83">
        <v>0</v>
      </c>
      <c r="DQ277" s="83">
        <v>0</v>
      </c>
      <c r="DR277" s="83">
        <v>0</v>
      </c>
      <c r="DS277" s="83">
        <v>0</v>
      </c>
      <c r="DT277" s="83">
        <v>3</v>
      </c>
      <c r="DU277" s="83">
        <v>3</v>
      </c>
      <c r="DV277" s="83">
        <v>0</v>
      </c>
      <c r="DW277" s="83">
        <v>0</v>
      </c>
      <c r="DX277" s="83">
        <v>3</v>
      </c>
      <c r="DY277" s="85">
        <v>43919</v>
      </c>
      <c r="DZ277" s="83" t="s">
        <v>4324</v>
      </c>
      <c r="EA277" s="83" t="s">
        <v>102</v>
      </c>
      <c r="EB277" s="83" t="s">
        <v>482</v>
      </c>
      <c r="EC277" s="83">
        <v>273</v>
      </c>
      <c r="ED277" s="83" t="s">
        <v>483</v>
      </c>
      <c r="EE277" s="83">
        <v>1</v>
      </c>
      <c r="EF277" s="83">
        <v>0</v>
      </c>
      <c r="EG277" s="83">
        <v>0</v>
      </c>
      <c r="EH277" s="83" t="s">
        <v>109</v>
      </c>
      <c r="EI277" s="83" t="s">
        <v>108</v>
      </c>
      <c r="EJ277" s="83" t="s">
        <v>583</v>
      </c>
      <c r="EK277" s="83">
        <v>0</v>
      </c>
      <c r="EL277" s="83">
        <v>0</v>
      </c>
      <c r="EM277" s="83">
        <v>1</v>
      </c>
      <c r="EN277" s="83" t="s">
        <v>497</v>
      </c>
      <c r="EO277" s="83"/>
      <c r="EP277" s="83" t="s">
        <v>436</v>
      </c>
      <c r="EQ277" s="136">
        <v>1</v>
      </c>
      <c r="ER277" s="136">
        <v>1</v>
      </c>
      <c r="ES277" s="136">
        <v>1</v>
      </c>
      <c r="ET277" s="136">
        <v>1</v>
      </c>
      <c r="EU277" s="215" t="s">
        <v>269</v>
      </c>
      <c r="EV277" s="136">
        <v>1</v>
      </c>
      <c r="EW277" s="136">
        <v>1</v>
      </c>
      <c r="EX277" s="136">
        <v>1</v>
      </c>
      <c r="EY277" s="136">
        <v>1</v>
      </c>
      <c r="EZ277" s="136">
        <v>1</v>
      </c>
      <c r="FP277" s="215" t="s">
        <v>592</v>
      </c>
      <c r="FQ277" s="136" t="b">
        <v>1</v>
      </c>
      <c r="FR277" s="136" t="b">
        <v>1</v>
      </c>
      <c r="FS277" s="136" t="b">
        <v>1</v>
      </c>
      <c r="FT277" s="136" t="b">
        <v>1</v>
      </c>
      <c r="FX277" s="215" t="s">
        <v>269</v>
      </c>
    </row>
    <row r="278" spans="1:180" ht="60" customHeight="1" x14ac:dyDescent="0.55000000000000004">
      <c r="A278" s="83" t="s">
        <v>130</v>
      </c>
      <c r="B278" s="83" t="s">
        <v>98</v>
      </c>
      <c r="C278" s="136">
        <v>707092</v>
      </c>
      <c r="D278" s="207" t="s">
        <v>627</v>
      </c>
      <c r="E278" s="208" t="s">
        <v>630</v>
      </c>
      <c r="F278" s="83" t="s">
        <v>108</v>
      </c>
      <c r="G278" s="85">
        <v>20621</v>
      </c>
      <c r="H278" s="83" t="s">
        <v>102</v>
      </c>
      <c r="I278" s="85">
        <v>39794</v>
      </c>
      <c r="J278" s="83" t="s">
        <v>228</v>
      </c>
      <c r="K278" s="216">
        <v>165937099210</v>
      </c>
      <c r="L278" s="83" t="s">
        <v>191</v>
      </c>
      <c r="M278" s="85">
        <v>43631</v>
      </c>
      <c r="N278" s="83">
        <v>-671.66666666666697</v>
      </c>
      <c r="O278" s="83" t="s">
        <v>180</v>
      </c>
      <c r="P278" s="83" t="s">
        <v>181</v>
      </c>
      <c r="Q278" s="208" t="s">
        <v>6140</v>
      </c>
      <c r="R278" s="83" t="s">
        <v>102</v>
      </c>
      <c r="S278" s="83" t="s">
        <v>102</v>
      </c>
      <c r="T278" s="83" t="s">
        <v>199</v>
      </c>
      <c r="U278" s="83" t="s">
        <v>9499</v>
      </c>
      <c r="V278" s="83" t="s">
        <v>104</v>
      </c>
      <c r="W278" s="83" t="s">
        <v>105</v>
      </c>
      <c r="X278" s="86" t="s">
        <v>6140</v>
      </c>
      <c r="Y278" s="87" t="s">
        <v>102</v>
      </c>
      <c r="Z278" s="87" t="s">
        <v>102</v>
      </c>
      <c r="AA278" s="87" t="s">
        <v>199</v>
      </c>
      <c r="AB278" s="87" t="s">
        <v>9499</v>
      </c>
      <c r="AC278" s="87" t="s">
        <v>104</v>
      </c>
      <c r="AD278" s="87" t="s">
        <v>105</v>
      </c>
      <c r="AE278" s="87" t="s">
        <v>106</v>
      </c>
      <c r="AF278" s="86" t="s">
        <v>6140</v>
      </c>
      <c r="AG278" s="87" t="s">
        <v>489</v>
      </c>
      <c r="AH278" s="87" t="s">
        <v>9500</v>
      </c>
      <c r="AI278" s="87" t="s">
        <v>104</v>
      </c>
      <c r="AJ278" s="87" t="s">
        <v>204</v>
      </c>
      <c r="AK278" s="88"/>
      <c r="AL278" s="83" t="s">
        <v>107</v>
      </c>
      <c r="AM278" s="89" t="s">
        <v>454</v>
      </c>
      <c r="AN278" s="90" t="s">
        <v>416</v>
      </c>
      <c r="AO278" s="91" t="s">
        <v>641</v>
      </c>
      <c r="AP278" s="90">
        <v>8.3333333333332895</v>
      </c>
      <c r="AQ278" s="92" t="s">
        <v>211</v>
      </c>
      <c r="AR278" s="93" t="s">
        <v>102</v>
      </c>
      <c r="AS278" s="93" t="s">
        <v>102</v>
      </c>
      <c r="AT278" s="93" t="s">
        <v>102</v>
      </c>
      <c r="AU278" s="210" t="s">
        <v>641</v>
      </c>
      <c r="AV278" s="93" t="s">
        <v>192</v>
      </c>
      <c r="AW278" s="94" t="s">
        <v>102</v>
      </c>
      <c r="AX278" s="93" t="s">
        <v>105</v>
      </c>
      <c r="AY278" s="95" t="s">
        <v>188</v>
      </c>
      <c r="AZ278" s="93" t="s">
        <v>102</v>
      </c>
      <c r="BA278" s="93" t="s">
        <v>9501</v>
      </c>
      <c r="BB278" s="93" t="s">
        <v>102</v>
      </c>
      <c r="BC278" s="93" t="s">
        <v>102</v>
      </c>
      <c r="BD278" s="96" t="s">
        <v>102</v>
      </c>
      <c r="BE278" s="90">
        <v>-128.166666666667</v>
      </c>
      <c r="BF278" s="93" t="s">
        <v>211</v>
      </c>
      <c r="BG278" s="93" t="s">
        <v>102</v>
      </c>
      <c r="BH278" s="93" t="s">
        <v>102</v>
      </c>
      <c r="BI278" s="93" t="s">
        <v>102</v>
      </c>
      <c r="BJ278" s="210" t="s">
        <v>646</v>
      </c>
      <c r="BK278" s="93" t="s">
        <v>182</v>
      </c>
      <c r="BL278" s="97" t="s">
        <v>102</v>
      </c>
      <c r="BM278" s="93" t="s">
        <v>105</v>
      </c>
      <c r="BN278" s="93" t="s">
        <v>104</v>
      </c>
      <c r="BO278" s="93" t="s">
        <v>102</v>
      </c>
      <c r="BP278" s="98">
        <v>20180298</v>
      </c>
      <c r="BQ278" s="93" t="s">
        <v>102</v>
      </c>
      <c r="BR278" s="93" t="s">
        <v>102</v>
      </c>
      <c r="BS278" s="93" t="s">
        <v>102</v>
      </c>
      <c r="BT278" s="99" t="s">
        <v>591</v>
      </c>
      <c r="BU278" s="100" t="s">
        <v>10979</v>
      </c>
      <c r="BV278" s="101" t="s">
        <v>471</v>
      </c>
      <c r="BW278" s="136"/>
      <c r="BX278" s="103" t="s">
        <v>565</v>
      </c>
      <c r="BY278" s="104" t="s">
        <v>190</v>
      </c>
      <c r="BZ278" s="136"/>
      <c r="CA278" s="83" t="s">
        <v>599</v>
      </c>
      <c r="CB278" s="106" t="s">
        <v>647</v>
      </c>
      <c r="CC278" s="106" t="s">
        <v>8312</v>
      </c>
      <c r="CD278" s="107"/>
      <c r="CE278" s="108" t="s">
        <v>107</v>
      </c>
      <c r="CF278" s="108" t="s">
        <v>107</v>
      </c>
      <c r="CG278" s="109"/>
      <c r="CH278" s="110" t="s">
        <v>107</v>
      </c>
      <c r="CI278" s="111"/>
      <c r="CJ278" s="112">
        <v>6710</v>
      </c>
      <c r="CK278" s="113">
        <v>86</v>
      </c>
      <c r="CL278" s="114" t="s">
        <v>134</v>
      </c>
      <c r="CM278" s="114" t="s">
        <v>108</v>
      </c>
      <c r="CN278" s="114"/>
      <c r="CO278" s="115" t="s">
        <v>102</v>
      </c>
      <c r="CP278" s="115" t="s">
        <v>102</v>
      </c>
      <c r="CQ278" s="115" t="s">
        <v>102</v>
      </c>
      <c r="CR278" s="115" t="s">
        <v>102</v>
      </c>
      <c r="CS278" s="116"/>
      <c r="CT278" s="117" t="s">
        <v>109</v>
      </c>
      <c r="CU278" s="117" t="s">
        <v>109</v>
      </c>
      <c r="CV278" s="83">
        <v>274</v>
      </c>
      <c r="CW278" s="83" t="s">
        <v>108</v>
      </c>
      <c r="CX278" s="83">
        <v>274</v>
      </c>
      <c r="CY278" s="83" t="s">
        <v>108</v>
      </c>
      <c r="CZ278" s="83">
        <v>6602</v>
      </c>
      <c r="DA278" s="83" t="s">
        <v>419</v>
      </c>
      <c r="DB278" s="83" t="s">
        <v>130</v>
      </c>
      <c r="DC278" s="83" t="s">
        <v>499</v>
      </c>
      <c r="DD278" s="83">
        <v>1323</v>
      </c>
      <c r="DE278" s="83" t="s">
        <v>444</v>
      </c>
      <c r="DF278" s="83" t="s">
        <v>130</v>
      </c>
      <c r="DG278" s="83" t="s">
        <v>499</v>
      </c>
      <c r="DH278" s="83"/>
      <c r="DI278" s="83">
        <v>0</v>
      </c>
      <c r="DJ278" s="83">
        <v>1</v>
      </c>
      <c r="DK278" s="83">
        <v>0</v>
      </c>
      <c r="DL278" s="83">
        <v>0</v>
      </c>
      <c r="DM278" s="83">
        <v>0</v>
      </c>
      <c r="DN278" s="83">
        <v>0</v>
      </c>
      <c r="DO278" s="83">
        <v>0</v>
      </c>
      <c r="DP278" s="83">
        <v>0</v>
      </c>
      <c r="DQ278" s="83">
        <v>0</v>
      </c>
      <c r="DR278" s="83">
        <v>0</v>
      </c>
      <c r="DS278" s="83">
        <v>0</v>
      </c>
      <c r="DT278" s="83">
        <v>3</v>
      </c>
      <c r="DU278" s="83">
        <v>3</v>
      </c>
      <c r="DV278" s="83">
        <v>0</v>
      </c>
      <c r="DW278" s="83">
        <v>0</v>
      </c>
      <c r="DX278" s="83">
        <v>3</v>
      </c>
      <c r="DY278" s="85">
        <v>43920</v>
      </c>
      <c r="DZ278" s="83" t="s">
        <v>4325</v>
      </c>
      <c r="EA278" s="83" t="s">
        <v>102</v>
      </c>
      <c r="EB278" s="83" t="s">
        <v>482</v>
      </c>
      <c r="EC278" s="83">
        <v>274</v>
      </c>
      <c r="ED278" s="83" t="s">
        <v>483</v>
      </c>
      <c r="EE278" s="83">
        <v>1</v>
      </c>
      <c r="EF278" s="83">
        <v>0</v>
      </c>
      <c r="EG278" s="83">
        <v>0</v>
      </c>
      <c r="EH278" s="83" t="s">
        <v>109</v>
      </c>
      <c r="EI278" s="83" t="s">
        <v>108</v>
      </c>
      <c r="EJ278" s="83" t="s">
        <v>583</v>
      </c>
      <c r="EK278" s="83">
        <v>0</v>
      </c>
      <c r="EL278" s="83">
        <v>0</v>
      </c>
      <c r="EM278" s="83">
        <v>1</v>
      </c>
      <c r="EN278" s="83" t="s">
        <v>497</v>
      </c>
      <c r="EO278" s="83"/>
      <c r="EP278" s="83" t="s">
        <v>436</v>
      </c>
      <c r="EQ278" s="136">
        <v>1</v>
      </c>
      <c r="ER278" s="136">
        <v>1</v>
      </c>
      <c r="ES278" s="136">
        <v>1</v>
      </c>
      <c r="ET278" s="136">
        <v>1</v>
      </c>
      <c r="EU278" s="215" t="s">
        <v>269</v>
      </c>
      <c r="EV278" s="136">
        <v>1</v>
      </c>
      <c r="EW278" s="136">
        <v>1</v>
      </c>
      <c r="EX278" s="136">
        <v>1</v>
      </c>
      <c r="EY278" s="136">
        <v>1</v>
      </c>
      <c r="EZ278" s="136">
        <v>1</v>
      </c>
      <c r="FP278" s="215" t="s">
        <v>592</v>
      </c>
      <c r="FQ278" s="136" t="b">
        <v>1</v>
      </c>
      <c r="FR278" s="136" t="b">
        <v>1</v>
      </c>
      <c r="FS278" s="136" t="b">
        <v>1</v>
      </c>
      <c r="FT278" s="136" t="b">
        <v>1</v>
      </c>
      <c r="FX278" s="215" t="s">
        <v>269</v>
      </c>
    </row>
    <row r="279" spans="1:180" ht="60" customHeight="1" x14ac:dyDescent="0.55000000000000004">
      <c r="A279" s="83" t="s">
        <v>130</v>
      </c>
      <c r="B279" s="83" t="s">
        <v>98</v>
      </c>
      <c r="C279" s="136">
        <v>230131</v>
      </c>
      <c r="D279" s="207" t="s">
        <v>628</v>
      </c>
      <c r="E279" s="208" t="s">
        <v>633</v>
      </c>
      <c r="F279" s="83" t="s">
        <v>108</v>
      </c>
      <c r="G279" s="85">
        <v>22744</v>
      </c>
      <c r="H279" s="83" t="s">
        <v>102</v>
      </c>
      <c r="I279" s="85">
        <v>39772</v>
      </c>
      <c r="J279" s="83" t="s">
        <v>228</v>
      </c>
      <c r="K279" s="216">
        <v>129553438395</v>
      </c>
      <c r="L279" s="83" t="s">
        <v>191</v>
      </c>
      <c r="M279" s="85">
        <v>43619</v>
      </c>
      <c r="N279" s="83">
        <v>-676.66666666666697</v>
      </c>
      <c r="O279" s="83" t="s">
        <v>193</v>
      </c>
      <c r="P279" s="83" t="s">
        <v>181</v>
      </c>
      <c r="Q279" s="208" t="s">
        <v>6144</v>
      </c>
      <c r="R279" s="83" t="s">
        <v>102</v>
      </c>
      <c r="S279" s="83" t="s">
        <v>102</v>
      </c>
      <c r="T279" s="83" t="s">
        <v>133</v>
      </c>
      <c r="U279" s="83" t="s">
        <v>9502</v>
      </c>
      <c r="V279" s="83" t="s">
        <v>111</v>
      </c>
      <c r="W279" s="83" t="s">
        <v>105</v>
      </c>
      <c r="X279" s="86" t="s">
        <v>6144</v>
      </c>
      <c r="Y279" s="87" t="s">
        <v>102</v>
      </c>
      <c r="Z279" s="87" t="s">
        <v>102</v>
      </c>
      <c r="AA279" s="87" t="s">
        <v>133</v>
      </c>
      <c r="AB279" s="87" t="s">
        <v>9502</v>
      </c>
      <c r="AC279" s="87" t="s">
        <v>111</v>
      </c>
      <c r="AD279" s="87" t="s">
        <v>105</v>
      </c>
      <c r="AE279" s="87" t="s">
        <v>106</v>
      </c>
      <c r="AF279" s="86" t="s">
        <v>6144</v>
      </c>
      <c r="AG279" s="87" t="s">
        <v>486</v>
      </c>
      <c r="AH279" s="87" t="s">
        <v>9502</v>
      </c>
      <c r="AI279" s="87" t="s">
        <v>111</v>
      </c>
      <c r="AJ279" s="87" t="s">
        <v>204</v>
      </c>
      <c r="AK279" s="88"/>
      <c r="AL279" s="83" t="s">
        <v>107</v>
      </c>
      <c r="AM279" s="89" t="s">
        <v>454</v>
      </c>
      <c r="AN279" s="90" t="s">
        <v>416</v>
      </c>
      <c r="AO279" s="91" t="s">
        <v>642</v>
      </c>
      <c r="AP279" s="90">
        <v>8.3333333333332895</v>
      </c>
      <c r="AQ279" s="92" t="s">
        <v>102</v>
      </c>
      <c r="AR279" s="93" t="s">
        <v>102</v>
      </c>
      <c r="AS279" s="93" t="s">
        <v>102</v>
      </c>
      <c r="AT279" s="93" t="s">
        <v>102</v>
      </c>
      <c r="AU279" s="210" t="s">
        <v>644</v>
      </c>
      <c r="AV279" s="93" t="s">
        <v>185</v>
      </c>
      <c r="AW279" s="94" t="s">
        <v>102</v>
      </c>
      <c r="AX279" s="93" t="s">
        <v>183</v>
      </c>
      <c r="AY279" s="95" t="s">
        <v>111</v>
      </c>
      <c r="AZ279" s="93" t="s">
        <v>102</v>
      </c>
      <c r="BA279" s="93" t="s">
        <v>102</v>
      </c>
      <c r="BB279" s="93" t="s">
        <v>102</v>
      </c>
      <c r="BC279" s="93" t="s">
        <v>102</v>
      </c>
      <c r="BD279" s="96" t="s">
        <v>102</v>
      </c>
      <c r="BE279" s="90">
        <v>-128.666666666667</v>
      </c>
      <c r="BF279" s="93" t="s">
        <v>102</v>
      </c>
      <c r="BG279" s="93" t="s">
        <v>102</v>
      </c>
      <c r="BH279" s="93" t="s">
        <v>102</v>
      </c>
      <c r="BI279" s="93" t="s">
        <v>102</v>
      </c>
      <c r="BJ279" s="210" t="s">
        <v>642</v>
      </c>
      <c r="BK279" s="93" t="s">
        <v>192</v>
      </c>
      <c r="BL279" s="97" t="s">
        <v>102</v>
      </c>
      <c r="BM279" s="93" t="s">
        <v>183</v>
      </c>
      <c r="BN279" s="93" t="s">
        <v>106</v>
      </c>
      <c r="BO279" s="93" t="s">
        <v>102</v>
      </c>
      <c r="BP279" s="98" t="s">
        <v>102</v>
      </c>
      <c r="BQ279" s="93" t="s">
        <v>102</v>
      </c>
      <c r="BR279" s="93" t="s">
        <v>102</v>
      </c>
      <c r="BS279" s="93" t="s">
        <v>102</v>
      </c>
      <c r="BT279" s="99" t="s">
        <v>591</v>
      </c>
      <c r="BU279" s="100" t="s">
        <v>10980</v>
      </c>
      <c r="BV279" s="101" t="s">
        <v>471</v>
      </c>
      <c r="BW279" s="136"/>
      <c r="BX279" s="103" t="s">
        <v>565</v>
      </c>
      <c r="BY279" s="104" t="s">
        <v>190</v>
      </c>
      <c r="BZ279" s="136"/>
      <c r="CA279" s="83" t="s">
        <v>599</v>
      </c>
      <c r="CB279" s="106" t="s">
        <v>647</v>
      </c>
      <c r="CC279" s="106" t="s">
        <v>8324</v>
      </c>
      <c r="CD279" s="107"/>
      <c r="CE279" s="108" t="s">
        <v>107</v>
      </c>
      <c r="CF279" s="108" t="s">
        <v>107</v>
      </c>
      <c r="CG279" s="109"/>
      <c r="CH279" s="110" t="s">
        <v>107</v>
      </c>
      <c r="CI279" s="111"/>
      <c r="CJ279" s="112">
        <v>6710</v>
      </c>
      <c r="CK279" s="113">
        <v>86</v>
      </c>
      <c r="CL279" s="114" t="s">
        <v>134</v>
      </c>
      <c r="CM279" s="114" t="s">
        <v>108</v>
      </c>
      <c r="CN279" s="114"/>
      <c r="CO279" s="115" t="s">
        <v>102</v>
      </c>
      <c r="CP279" s="115" t="s">
        <v>102</v>
      </c>
      <c r="CQ279" s="115" t="s">
        <v>102</v>
      </c>
      <c r="CR279" s="115" t="s">
        <v>102</v>
      </c>
      <c r="CS279" s="116"/>
      <c r="CT279" s="117" t="s">
        <v>109</v>
      </c>
      <c r="CU279" s="117" t="s">
        <v>109</v>
      </c>
      <c r="CV279" s="83">
        <v>275</v>
      </c>
      <c r="CW279" s="83" t="s">
        <v>108</v>
      </c>
      <c r="CX279" s="83">
        <v>275</v>
      </c>
      <c r="CY279" s="83" t="s">
        <v>108</v>
      </c>
      <c r="CZ279" s="83">
        <v>6603</v>
      </c>
      <c r="DA279" s="83" t="s">
        <v>419</v>
      </c>
      <c r="DB279" s="83" t="s">
        <v>130</v>
      </c>
      <c r="DC279" s="83" t="s">
        <v>499</v>
      </c>
      <c r="DD279" s="83">
        <v>1324</v>
      </c>
      <c r="DE279" s="83" t="s">
        <v>444</v>
      </c>
      <c r="DF279" s="83" t="s">
        <v>130</v>
      </c>
      <c r="DG279" s="83" t="s">
        <v>499</v>
      </c>
      <c r="DH279" s="83"/>
      <c r="DI279" s="83">
        <v>0</v>
      </c>
      <c r="DJ279" s="83">
        <v>1</v>
      </c>
      <c r="DK279" s="83">
        <v>0</v>
      </c>
      <c r="DL279" s="83">
        <v>0</v>
      </c>
      <c r="DM279" s="83">
        <v>0</v>
      </c>
      <c r="DN279" s="83">
        <v>0</v>
      </c>
      <c r="DO279" s="83">
        <v>0</v>
      </c>
      <c r="DP279" s="83">
        <v>0</v>
      </c>
      <c r="DQ279" s="83">
        <v>0</v>
      </c>
      <c r="DR279" s="83">
        <v>0</v>
      </c>
      <c r="DS279" s="83">
        <v>0</v>
      </c>
      <c r="DT279" s="83">
        <v>3</v>
      </c>
      <c r="DU279" s="83">
        <v>3</v>
      </c>
      <c r="DV279" s="83">
        <v>0</v>
      </c>
      <c r="DW279" s="83">
        <v>0</v>
      </c>
      <c r="DX279" s="83">
        <v>3</v>
      </c>
      <c r="DY279" s="85">
        <v>43921</v>
      </c>
      <c r="DZ279" s="83" t="s">
        <v>4326</v>
      </c>
      <c r="EA279" s="83" t="s">
        <v>102</v>
      </c>
      <c r="EB279" s="83" t="s">
        <v>482</v>
      </c>
      <c r="EC279" s="83">
        <v>275</v>
      </c>
      <c r="ED279" s="83" t="s">
        <v>483</v>
      </c>
      <c r="EE279" s="83">
        <v>1</v>
      </c>
      <c r="EF279" s="83">
        <v>0</v>
      </c>
      <c r="EG279" s="83">
        <v>0</v>
      </c>
      <c r="EH279" s="83" t="s">
        <v>109</v>
      </c>
      <c r="EI279" s="83" t="s">
        <v>108</v>
      </c>
      <c r="EJ279" s="83" t="s">
        <v>583</v>
      </c>
      <c r="EK279" s="83">
        <v>0</v>
      </c>
      <c r="EL279" s="83">
        <v>0</v>
      </c>
      <c r="EM279" s="83">
        <v>1</v>
      </c>
      <c r="EN279" s="83" t="s">
        <v>497</v>
      </c>
      <c r="EO279" s="83"/>
      <c r="EP279" s="83" t="s">
        <v>436</v>
      </c>
      <c r="EQ279" s="136">
        <v>1</v>
      </c>
      <c r="ER279" s="136">
        <v>1</v>
      </c>
      <c r="ES279" s="136">
        <v>1</v>
      </c>
      <c r="ET279" s="136">
        <v>1</v>
      </c>
      <c r="EU279" s="215" t="s">
        <v>269</v>
      </c>
      <c r="EV279" s="136">
        <v>1</v>
      </c>
      <c r="EW279" s="136">
        <v>1</v>
      </c>
      <c r="EX279" s="136">
        <v>1</v>
      </c>
      <c r="EY279" s="136">
        <v>1</v>
      </c>
      <c r="EZ279" s="136">
        <v>1</v>
      </c>
      <c r="FP279" s="215" t="s">
        <v>592</v>
      </c>
      <c r="FQ279" s="136" t="b">
        <v>1</v>
      </c>
      <c r="FR279" s="136" t="b">
        <v>1</v>
      </c>
      <c r="FS279" s="136" t="b">
        <v>1</v>
      </c>
      <c r="FT279" s="136" t="b">
        <v>1</v>
      </c>
      <c r="FX279" s="215" t="s">
        <v>269</v>
      </c>
    </row>
    <row r="280" spans="1:180" ht="60" customHeight="1" x14ac:dyDescent="0.55000000000000004">
      <c r="A280" s="83" t="s">
        <v>130</v>
      </c>
      <c r="B280" s="83" t="s">
        <v>98</v>
      </c>
      <c r="C280" s="136">
        <v>132792</v>
      </c>
      <c r="D280" s="207" t="s">
        <v>629</v>
      </c>
      <c r="E280" s="208" t="s">
        <v>634</v>
      </c>
      <c r="F280" s="83" t="s">
        <v>108</v>
      </c>
      <c r="G280" s="85">
        <v>26341</v>
      </c>
      <c r="H280" s="83" t="s">
        <v>102</v>
      </c>
      <c r="I280" s="85">
        <v>34633</v>
      </c>
      <c r="J280" s="83" t="s">
        <v>228</v>
      </c>
      <c r="K280" s="216">
        <v>149482475405</v>
      </c>
      <c r="L280" s="83" t="s">
        <v>191</v>
      </c>
      <c r="M280" s="85">
        <v>43642</v>
      </c>
      <c r="N280" s="83">
        <v>-681.66666666666697</v>
      </c>
      <c r="O280" s="83" t="s">
        <v>193</v>
      </c>
      <c r="P280" s="83" t="s">
        <v>181</v>
      </c>
      <c r="Q280" s="208" t="s">
        <v>6148</v>
      </c>
      <c r="R280" s="83" t="s">
        <v>102</v>
      </c>
      <c r="S280" s="83" t="s">
        <v>102</v>
      </c>
      <c r="T280" s="83" t="s">
        <v>131</v>
      </c>
      <c r="U280" s="83" t="s">
        <v>9503</v>
      </c>
      <c r="V280" s="83" t="s">
        <v>104</v>
      </c>
      <c r="W280" s="83" t="s">
        <v>105</v>
      </c>
      <c r="X280" s="86" t="s">
        <v>6148</v>
      </c>
      <c r="Y280" s="87" t="s">
        <v>102</v>
      </c>
      <c r="Z280" s="87" t="s">
        <v>102</v>
      </c>
      <c r="AA280" s="87" t="s">
        <v>131</v>
      </c>
      <c r="AB280" s="87" t="s">
        <v>9503</v>
      </c>
      <c r="AC280" s="87" t="s">
        <v>104</v>
      </c>
      <c r="AD280" s="87" t="s">
        <v>105</v>
      </c>
      <c r="AE280" s="87" t="s">
        <v>106</v>
      </c>
      <c r="AF280" s="86" t="s">
        <v>6148</v>
      </c>
      <c r="AG280" s="87" t="s">
        <v>177</v>
      </c>
      <c r="AH280" s="87" t="s">
        <v>9503</v>
      </c>
      <c r="AI280" s="87" t="s">
        <v>104</v>
      </c>
      <c r="AJ280" s="87" t="s">
        <v>204</v>
      </c>
      <c r="AK280" s="88"/>
      <c r="AL280" s="83" t="s">
        <v>107</v>
      </c>
      <c r="AM280" s="89" t="s">
        <v>454</v>
      </c>
      <c r="AN280" s="90" t="s">
        <v>416</v>
      </c>
      <c r="AO280" s="91" t="s">
        <v>643</v>
      </c>
      <c r="AP280" s="90">
        <v>8.3333333333332895</v>
      </c>
      <c r="AQ280" s="92" t="s">
        <v>102</v>
      </c>
      <c r="AR280" s="93" t="s">
        <v>102</v>
      </c>
      <c r="AS280" s="93" t="s">
        <v>102</v>
      </c>
      <c r="AT280" s="93" t="s">
        <v>102</v>
      </c>
      <c r="AU280" s="210" t="s">
        <v>645</v>
      </c>
      <c r="AV280" s="93" t="s">
        <v>185</v>
      </c>
      <c r="AW280" s="94" t="s">
        <v>102</v>
      </c>
      <c r="AX280" s="93" t="s">
        <v>105</v>
      </c>
      <c r="AY280" s="95" t="s">
        <v>104</v>
      </c>
      <c r="AZ280" s="93" t="s">
        <v>102</v>
      </c>
      <c r="BA280" s="93" t="s">
        <v>102</v>
      </c>
      <c r="BB280" s="93" t="s">
        <v>102</v>
      </c>
      <c r="BC280" s="93" t="s">
        <v>102</v>
      </c>
      <c r="BD280" s="96" t="s">
        <v>102</v>
      </c>
      <c r="BE280" s="90">
        <v>-129.166666666667</v>
      </c>
      <c r="BF280" s="93" t="s">
        <v>102</v>
      </c>
      <c r="BG280" s="93" t="s">
        <v>102</v>
      </c>
      <c r="BH280" s="93" t="s">
        <v>102</v>
      </c>
      <c r="BI280" s="93" t="s">
        <v>102</v>
      </c>
      <c r="BJ280" s="210" t="s">
        <v>643</v>
      </c>
      <c r="BK280" s="93" t="s">
        <v>196</v>
      </c>
      <c r="BL280" s="97" t="s">
        <v>102</v>
      </c>
      <c r="BM280" s="93" t="s">
        <v>105</v>
      </c>
      <c r="BN280" s="93" t="s">
        <v>596</v>
      </c>
      <c r="BO280" s="93" t="s">
        <v>102</v>
      </c>
      <c r="BP280" s="98" t="s">
        <v>102</v>
      </c>
      <c r="BQ280" s="93" t="s">
        <v>102</v>
      </c>
      <c r="BR280" s="93" t="s">
        <v>102</v>
      </c>
      <c r="BS280" s="93" t="s">
        <v>102</v>
      </c>
      <c r="BT280" s="99" t="s">
        <v>591</v>
      </c>
      <c r="BU280" s="100" t="s">
        <v>10981</v>
      </c>
      <c r="BV280" s="101" t="s">
        <v>471</v>
      </c>
      <c r="BW280" s="136"/>
      <c r="BX280" s="103" t="s">
        <v>565</v>
      </c>
      <c r="BY280" s="104" t="s">
        <v>190</v>
      </c>
      <c r="BZ280" s="136"/>
      <c r="CA280" s="83" t="s">
        <v>599</v>
      </c>
      <c r="CB280" s="106" t="s">
        <v>647</v>
      </c>
      <c r="CC280" s="106" t="s">
        <v>8336</v>
      </c>
      <c r="CD280" s="107"/>
      <c r="CE280" s="108" t="s">
        <v>107</v>
      </c>
      <c r="CF280" s="108" t="s">
        <v>107</v>
      </c>
      <c r="CG280" s="109"/>
      <c r="CH280" s="110" t="s">
        <v>107</v>
      </c>
      <c r="CI280" s="111"/>
      <c r="CJ280" s="112">
        <v>6710</v>
      </c>
      <c r="CK280" s="113">
        <v>86</v>
      </c>
      <c r="CL280" s="114" t="s">
        <v>134</v>
      </c>
      <c r="CM280" s="114" t="s">
        <v>108</v>
      </c>
      <c r="CN280" s="114"/>
      <c r="CO280" s="115" t="s">
        <v>102</v>
      </c>
      <c r="CP280" s="115" t="s">
        <v>102</v>
      </c>
      <c r="CQ280" s="115" t="s">
        <v>102</v>
      </c>
      <c r="CR280" s="115" t="s">
        <v>102</v>
      </c>
      <c r="CS280" s="116"/>
      <c r="CT280" s="117" t="s">
        <v>109</v>
      </c>
      <c r="CU280" s="117" t="s">
        <v>109</v>
      </c>
      <c r="CV280" s="83">
        <v>276</v>
      </c>
      <c r="CW280" s="83" t="s">
        <v>108</v>
      </c>
      <c r="CX280" s="83">
        <v>276</v>
      </c>
      <c r="CY280" s="83" t="s">
        <v>108</v>
      </c>
      <c r="CZ280" s="83">
        <v>6604</v>
      </c>
      <c r="DA280" s="83" t="s">
        <v>419</v>
      </c>
      <c r="DB280" s="83" t="s">
        <v>130</v>
      </c>
      <c r="DC280" s="83" t="s">
        <v>499</v>
      </c>
      <c r="DD280" s="83">
        <v>1325</v>
      </c>
      <c r="DE280" s="83" t="s">
        <v>444</v>
      </c>
      <c r="DF280" s="83" t="s">
        <v>130</v>
      </c>
      <c r="DG280" s="83" t="s">
        <v>499</v>
      </c>
      <c r="DH280" s="83"/>
      <c r="DI280" s="83">
        <v>0</v>
      </c>
      <c r="DJ280" s="83">
        <v>1</v>
      </c>
      <c r="DK280" s="83">
        <v>0</v>
      </c>
      <c r="DL280" s="83">
        <v>0</v>
      </c>
      <c r="DM280" s="83">
        <v>0</v>
      </c>
      <c r="DN280" s="83">
        <v>0</v>
      </c>
      <c r="DO280" s="83">
        <v>0</v>
      </c>
      <c r="DP280" s="83">
        <v>0</v>
      </c>
      <c r="DQ280" s="83">
        <v>0</v>
      </c>
      <c r="DR280" s="83">
        <v>0</v>
      </c>
      <c r="DS280" s="83">
        <v>0</v>
      </c>
      <c r="DT280" s="83">
        <v>3</v>
      </c>
      <c r="DU280" s="83">
        <v>3</v>
      </c>
      <c r="DV280" s="83">
        <v>0</v>
      </c>
      <c r="DW280" s="83">
        <v>0</v>
      </c>
      <c r="DX280" s="83">
        <v>3</v>
      </c>
      <c r="DY280" s="85">
        <v>43922</v>
      </c>
      <c r="DZ280" s="83" t="s">
        <v>4327</v>
      </c>
      <c r="EA280" s="83" t="s">
        <v>102</v>
      </c>
      <c r="EB280" s="83" t="s">
        <v>482</v>
      </c>
      <c r="EC280" s="83">
        <v>276</v>
      </c>
      <c r="ED280" s="83" t="s">
        <v>483</v>
      </c>
      <c r="EE280" s="83">
        <v>1</v>
      </c>
      <c r="EF280" s="83">
        <v>0</v>
      </c>
      <c r="EG280" s="83">
        <v>0</v>
      </c>
      <c r="EH280" s="83" t="s">
        <v>109</v>
      </c>
      <c r="EI280" s="83" t="s">
        <v>108</v>
      </c>
      <c r="EJ280" s="83" t="s">
        <v>583</v>
      </c>
      <c r="EK280" s="83">
        <v>0</v>
      </c>
      <c r="EL280" s="83">
        <v>0</v>
      </c>
      <c r="EM280" s="83">
        <v>1</v>
      </c>
      <c r="EN280" s="83" t="s">
        <v>497</v>
      </c>
      <c r="EO280" s="83"/>
      <c r="EP280" s="83" t="s">
        <v>436</v>
      </c>
      <c r="EQ280" s="136">
        <v>1</v>
      </c>
      <c r="ER280" s="136">
        <v>1</v>
      </c>
      <c r="ES280" s="136">
        <v>1</v>
      </c>
      <c r="ET280" s="136">
        <v>1</v>
      </c>
      <c r="EU280" s="215" t="s">
        <v>269</v>
      </c>
      <c r="EV280" s="136">
        <v>1</v>
      </c>
      <c r="EW280" s="136">
        <v>1</v>
      </c>
      <c r="EX280" s="136">
        <v>1</v>
      </c>
      <c r="EY280" s="136">
        <v>1</v>
      </c>
      <c r="EZ280" s="136">
        <v>1</v>
      </c>
      <c r="FP280" s="215" t="s">
        <v>592</v>
      </c>
      <c r="FQ280" s="136" t="b">
        <v>1</v>
      </c>
      <c r="FR280" s="136" t="b">
        <v>1</v>
      </c>
      <c r="FS280" s="136" t="b">
        <v>1</v>
      </c>
      <c r="FT280" s="136" t="b">
        <v>1</v>
      </c>
      <c r="FX280" s="215" t="s">
        <v>269</v>
      </c>
    </row>
    <row r="281" spans="1:180" ht="60" customHeight="1" x14ac:dyDescent="0.55000000000000004">
      <c r="A281" s="83" t="s">
        <v>130</v>
      </c>
      <c r="B281" s="83" t="s">
        <v>98</v>
      </c>
      <c r="C281" s="136">
        <v>888359</v>
      </c>
      <c r="D281" s="207" t="s">
        <v>627</v>
      </c>
      <c r="E281" s="208" t="s">
        <v>630</v>
      </c>
      <c r="F281" s="83" t="s">
        <v>108</v>
      </c>
      <c r="G281" s="85">
        <v>20621</v>
      </c>
      <c r="H281" s="83" t="s">
        <v>102</v>
      </c>
      <c r="I281" s="85">
        <v>39794</v>
      </c>
      <c r="J281" s="83" t="s">
        <v>228</v>
      </c>
      <c r="K281" s="216">
        <v>338035664359</v>
      </c>
      <c r="L281" s="83" t="s">
        <v>191</v>
      </c>
      <c r="M281" s="85">
        <v>43631</v>
      </c>
      <c r="N281" s="83">
        <v>-686.66666666666697</v>
      </c>
      <c r="O281" s="83" t="s">
        <v>180</v>
      </c>
      <c r="P281" s="83" t="s">
        <v>181</v>
      </c>
      <c r="Q281" s="208" t="s">
        <v>6152</v>
      </c>
      <c r="R281" s="83" t="s">
        <v>102</v>
      </c>
      <c r="S281" s="83" t="s">
        <v>102</v>
      </c>
      <c r="T281" s="83" t="s">
        <v>199</v>
      </c>
      <c r="U281" s="83" t="s">
        <v>9504</v>
      </c>
      <c r="V281" s="83" t="s">
        <v>104</v>
      </c>
      <c r="W281" s="83" t="s">
        <v>105</v>
      </c>
      <c r="X281" s="86" t="s">
        <v>6152</v>
      </c>
      <c r="Y281" s="87" t="s">
        <v>102</v>
      </c>
      <c r="Z281" s="87" t="s">
        <v>102</v>
      </c>
      <c r="AA281" s="87" t="s">
        <v>199</v>
      </c>
      <c r="AB281" s="87" t="s">
        <v>9504</v>
      </c>
      <c r="AC281" s="87" t="s">
        <v>104</v>
      </c>
      <c r="AD281" s="87" t="s">
        <v>105</v>
      </c>
      <c r="AE281" s="87" t="s">
        <v>106</v>
      </c>
      <c r="AF281" s="86" t="s">
        <v>6152</v>
      </c>
      <c r="AG281" s="87" t="s">
        <v>489</v>
      </c>
      <c r="AH281" s="87" t="s">
        <v>9505</v>
      </c>
      <c r="AI281" s="87" t="s">
        <v>104</v>
      </c>
      <c r="AJ281" s="87" t="s">
        <v>204</v>
      </c>
      <c r="AK281" s="88"/>
      <c r="AL281" s="83" t="s">
        <v>107</v>
      </c>
      <c r="AM281" s="89" t="s">
        <v>454</v>
      </c>
      <c r="AN281" s="90" t="s">
        <v>416</v>
      </c>
      <c r="AO281" s="91" t="s">
        <v>641</v>
      </c>
      <c r="AP281" s="90">
        <v>8.3333333333332895</v>
      </c>
      <c r="AQ281" s="92" t="s">
        <v>211</v>
      </c>
      <c r="AR281" s="93" t="s">
        <v>102</v>
      </c>
      <c r="AS281" s="93" t="s">
        <v>102</v>
      </c>
      <c r="AT281" s="93" t="s">
        <v>102</v>
      </c>
      <c r="AU281" s="210" t="s">
        <v>641</v>
      </c>
      <c r="AV281" s="93" t="s">
        <v>192</v>
      </c>
      <c r="AW281" s="94" t="s">
        <v>102</v>
      </c>
      <c r="AX281" s="93" t="s">
        <v>105</v>
      </c>
      <c r="AY281" s="95" t="s">
        <v>188</v>
      </c>
      <c r="AZ281" s="93" t="s">
        <v>102</v>
      </c>
      <c r="BA281" s="93" t="s">
        <v>9506</v>
      </c>
      <c r="BB281" s="93" t="s">
        <v>102</v>
      </c>
      <c r="BC281" s="93" t="s">
        <v>102</v>
      </c>
      <c r="BD281" s="96" t="s">
        <v>102</v>
      </c>
      <c r="BE281" s="90">
        <v>-129.666666666667</v>
      </c>
      <c r="BF281" s="93" t="s">
        <v>211</v>
      </c>
      <c r="BG281" s="93" t="s">
        <v>102</v>
      </c>
      <c r="BH281" s="93" t="s">
        <v>102</v>
      </c>
      <c r="BI281" s="93" t="s">
        <v>102</v>
      </c>
      <c r="BJ281" s="210" t="s">
        <v>646</v>
      </c>
      <c r="BK281" s="93" t="s">
        <v>182</v>
      </c>
      <c r="BL281" s="97" t="s">
        <v>102</v>
      </c>
      <c r="BM281" s="93" t="s">
        <v>105</v>
      </c>
      <c r="BN281" s="93" t="s">
        <v>104</v>
      </c>
      <c r="BO281" s="93" t="s">
        <v>102</v>
      </c>
      <c r="BP281" s="98">
        <v>20180299</v>
      </c>
      <c r="BQ281" s="93" t="s">
        <v>102</v>
      </c>
      <c r="BR281" s="93" t="s">
        <v>102</v>
      </c>
      <c r="BS281" s="93" t="s">
        <v>102</v>
      </c>
      <c r="BT281" s="99" t="s">
        <v>591</v>
      </c>
      <c r="BU281" s="100" t="s">
        <v>10982</v>
      </c>
      <c r="BV281" s="101" t="s">
        <v>471</v>
      </c>
      <c r="BW281" s="136"/>
      <c r="BX281" s="103" t="s">
        <v>565</v>
      </c>
      <c r="BY281" s="104" t="s">
        <v>190</v>
      </c>
      <c r="BZ281" s="136"/>
      <c r="CA281" s="83" t="s">
        <v>599</v>
      </c>
      <c r="CB281" s="106" t="s">
        <v>647</v>
      </c>
      <c r="CC281" s="106" t="s">
        <v>8348</v>
      </c>
      <c r="CD281" s="107"/>
      <c r="CE281" s="108" t="s">
        <v>107</v>
      </c>
      <c r="CF281" s="108" t="s">
        <v>107</v>
      </c>
      <c r="CG281" s="109"/>
      <c r="CH281" s="110" t="s">
        <v>107</v>
      </c>
      <c r="CI281" s="111"/>
      <c r="CJ281" s="112">
        <v>6710</v>
      </c>
      <c r="CK281" s="113">
        <v>86</v>
      </c>
      <c r="CL281" s="114" t="s">
        <v>134</v>
      </c>
      <c r="CM281" s="114" t="s">
        <v>108</v>
      </c>
      <c r="CN281" s="114"/>
      <c r="CO281" s="115" t="s">
        <v>102</v>
      </c>
      <c r="CP281" s="115" t="s">
        <v>102</v>
      </c>
      <c r="CQ281" s="115" t="s">
        <v>102</v>
      </c>
      <c r="CR281" s="115" t="s">
        <v>102</v>
      </c>
      <c r="CS281" s="116"/>
      <c r="CT281" s="117" t="s">
        <v>109</v>
      </c>
      <c r="CU281" s="117" t="s">
        <v>109</v>
      </c>
      <c r="CV281" s="83">
        <v>277</v>
      </c>
      <c r="CW281" s="83" t="s">
        <v>108</v>
      </c>
      <c r="CX281" s="83">
        <v>277</v>
      </c>
      <c r="CY281" s="83" t="s">
        <v>108</v>
      </c>
      <c r="CZ281" s="83">
        <v>6605</v>
      </c>
      <c r="DA281" s="83" t="s">
        <v>419</v>
      </c>
      <c r="DB281" s="83" t="s">
        <v>130</v>
      </c>
      <c r="DC281" s="83" t="s">
        <v>499</v>
      </c>
      <c r="DD281" s="83">
        <v>1326</v>
      </c>
      <c r="DE281" s="83" t="s">
        <v>444</v>
      </c>
      <c r="DF281" s="83" t="s">
        <v>130</v>
      </c>
      <c r="DG281" s="83" t="s">
        <v>499</v>
      </c>
      <c r="DH281" s="83"/>
      <c r="DI281" s="83">
        <v>0</v>
      </c>
      <c r="DJ281" s="83">
        <v>1</v>
      </c>
      <c r="DK281" s="83">
        <v>0</v>
      </c>
      <c r="DL281" s="83">
        <v>0</v>
      </c>
      <c r="DM281" s="83">
        <v>0</v>
      </c>
      <c r="DN281" s="83">
        <v>0</v>
      </c>
      <c r="DO281" s="83">
        <v>0</v>
      </c>
      <c r="DP281" s="83">
        <v>0</v>
      </c>
      <c r="DQ281" s="83">
        <v>0</v>
      </c>
      <c r="DR281" s="83">
        <v>0</v>
      </c>
      <c r="DS281" s="83">
        <v>0</v>
      </c>
      <c r="DT281" s="83">
        <v>3</v>
      </c>
      <c r="DU281" s="83">
        <v>3</v>
      </c>
      <c r="DV281" s="83">
        <v>0</v>
      </c>
      <c r="DW281" s="83">
        <v>0</v>
      </c>
      <c r="DX281" s="83">
        <v>3</v>
      </c>
      <c r="DY281" s="85">
        <v>43923</v>
      </c>
      <c r="DZ281" s="83" t="s">
        <v>4328</v>
      </c>
      <c r="EA281" s="83" t="s">
        <v>102</v>
      </c>
      <c r="EB281" s="83" t="s">
        <v>482</v>
      </c>
      <c r="EC281" s="83">
        <v>277</v>
      </c>
      <c r="ED281" s="83" t="s">
        <v>483</v>
      </c>
      <c r="EE281" s="83">
        <v>1</v>
      </c>
      <c r="EF281" s="83">
        <v>0</v>
      </c>
      <c r="EG281" s="83">
        <v>0</v>
      </c>
      <c r="EH281" s="83" t="s">
        <v>109</v>
      </c>
      <c r="EI281" s="83" t="s">
        <v>108</v>
      </c>
      <c r="EJ281" s="83" t="s">
        <v>583</v>
      </c>
      <c r="EK281" s="83">
        <v>0</v>
      </c>
      <c r="EL281" s="83">
        <v>0</v>
      </c>
      <c r="EM281" s="83">
        <v>1</v>
      </c>
      <c r="EN281" s="83" t="s">
        <v>497</v>
      </c>
      <c r="EO281" s="83"/>
      <c r="EP281" s="83" t="s">
        <v>436</v>
      </c>
      <c r="EQ281" s="136">
        <v>1</v>
      </c>
      <c r="ER281" s="136">
        <v>1</v>
      </c>
      <c r="ES281" s="136">
        <v>1</v>
      </c>
      <c r="ET281" s="136">
        <v>1</v>
      </c>
      <c r="EU281" s="215" t="s">
        <v>269</v>
      </c>
      <c r="EV281" s="136">
        <v>1</v>
      </c>
      <c r="EW281" s="136">
        <v>1</v>
      </c>
      <c r="EX281" s="136">
        <v>1</v>
      </c>
      <c r="EY281" s="136">
        <v>1</v>
      </c>
      <c r="EZ281" s="136">
        <v>1</v>
      </c>
      <c r="FP281" s="215" t="s">
        <v>592</v>
      </c>
      <c r="FQ281" s="136" t="b">
        <v>1</v>
      </c>
      <c r="FR281" s="136" t="b">
        <v>1</v>
      </c>
      <c r="FS281" s="136" t="b">
        <v>1</v>
      </c>
      <c r="FT281" s="136" t="b">
        <v>1</v>
      </c>
      <c r="FX281" s="215" t="s">
        <v>269</v>
      </c>
    </row>
    <row r="282" spans="1:180" ht="60" customHeight="1" x14ac:dyDescent="0.55000000000000004">
      <c r="A282" s="83" t="s">
        <v>130</v>
      </c>
      <c r="B282" s="83" t="s">
        <v>98</v>
      </c>
      <c r="C282" s="136">
        <v>114360</v>
      </c>
      <c r="D282" s="207" t="s">
        <v>628</v>
      </c>
      <c r="E282" s="208" t="s">
        <v>633</v>
      </c>
      <c r="F282" s="83" t="s">
        <v>108</v>
      </c>
      <c r="G282" s="85">
        <v>22744</v>
      </c>
      <c r="H282" s="83" t="s">
        <v>102</v>
      </c>
      <c r="I282" s="85">
        <v>39772</v>
      </c>
      <c r="J282" s="83" t="s">
        <v>228</v>
      </c>
      <c r="K282" s="216">
        <v>474005422754</v>
      </c>
      <c r="L282" s="83" t="s">
        <v>191</v>
      </c>
      <c r="M282" s="85">
        <v>43619</v>
      </c>
      <c r="N282" s="83">
        <v>-691.66666666666697</v>
      </c>
      <c r="O282" s="83" t="s">
        <v>193</v>
      </c>
      <c r="P282" s="83" t="s">
        <v>181</v>
      </c>
      <c r="Q282" s="208" t="s">
        <v>6156</v>
      </c>
      <c r="R282" s="83" t="s">
        <v>102</v>
      </c>
      <c r="S282" s="83" t="s">
        <v>102</v>
      </c>
      <c r="T282" s="83" t="s">
        <v>133</v>
      </c>
      <c r="U282" s="83" t="s">
        <v>9507</v>
      </c>
      <c r="V282" s="83" t="s">
        <v>111</v>
      </c>
      <c r="W282" s="83" t="s">
        <v>105</v>
      </c>
      <c r="X282" s="86" t="s">
        <v>6156</v>
      </c>
      <c r="Y282" s="87" t="s">
        <v>102</v>
      </c>
      <c r="Z282" s="87" t="s">
        <v>102</v>
      </c>
      <c r="AA282" s="87" t="s">
        <v>133</v>
      </c>
      <c r="AB282" s="87" t="s">
        <v>9507</v>
      </c>
      <c r="AC282" s="87" t="s">
        <v>111</v>
      </c>
      <c r="AD282" s="87" t="s">
        <v>105</v>
      </c>
      <c r="AE282" s="87" t="s">
        <v>106</v>
      </c>
      <c r="AF282" s="86" t="s">
        <v>6156</v>
      </c>
      <c r="AG282" s="87" t="s">
        <v>486</v>
      </c>
      <c r="AH282" s="87" t="s">
        <v>9507</v>
      </c>
      <c r="AI282" s="87" t="s">
        <v>111</v>
      </c>
      <c r="AJ282" s="87" t="s">
        <v>204</v>
      </c>
      <c r="AK282" s="88"/>
      <c r="AL282" s="83" t="s">
        <v>107</v>
      </c>
      <c r="AM282" s="89" t="s">
        <v>454</v>
      </c>
      <c r="AN282" s="90" t="s">
        <v>416</v>
      </c>
      <c r="AO282" s="91" t="s">
        <v>642</v>
      </c>
      <c r="AP282" s="90">
        <v>8.3333333333332895</v>
      </c>
      <c r="AQ282" s="92" t="s">
        <v>102</v>
      </c>
      <c r="AR282" s="93" t="s">
        <v>102</v>
      </c>
      <c r="AS282" s="93" t="s">
        <v>102</v>
      </c>
      <c r="AT282" s="93" t="s">
        <v>102</v>
      </c>
      <c r="AU282" s="210" t="s">
        <v>644</v>
      </c>
      <c r="AV282" s="93" t="s">
        <v>185</v>
      </c>
      <c r="AW282" s="94" t="s">
        <v>102</v>
      </c>
      <c r="AX282" s="93" t="s">
        <v>183</v>
      </c>
      <c r="AY282" s="95" t="s">
        <v>111</v>
      </c>
      <c r="AZ282" s="93" t="s">
        <v>102</v>
      </c>
      <c r="BA282" s="93" t="s">
        <v>102</v>
      </c>
      <c r="BB282" s="93" t="s">
        <v>102</v>
      </c>
      <c r="BC282" s="93" t="s">
        <v>102</v>
      </c>
      <c r="BD282" s="96" t="s">
        <v>102</v>
      </c>
      <c r="BE282" s="90">
        <v>-130.166666666667</v>
      </c>
      <c r="BF282" s="93" t="s">
        <v>102</v>
      </c>
      <c r="BG282" s="93" t="s">
        <v>102</v>
      </c>
      <c r="BH282" s="93" t="s">
        <v>102</v>
      </c>
      <c r="BI282" s="93" t="s">
        <v>102</v>
      </c>
      <c r="BJ282" s="210" t="s">
        <v>642</v>
      </c>
      <c r="BK282" s="93" t="s">
        <v>192</v>
      </c>
      <c r="BL282" s="97" t="s">
        <v>102</v>
      </c>
      <c r="BM282" s="93" t="s">
        <v>183</v>
      </c>
      <c r="BN282" s="93" t="s">
        <v>106</v>
      </c>
      <c r="BO282" s="93" t="s">
        <v>102</v>
      </c>
      <c r="BP282" s="98" t="s">
        <v>102</v>
      </c>
      <c r="BQ282" s="93" t="s">
        <v>102</v>
      </c>
      <c r="BR282" s="93" t="s">
        <v>102</v>
      </c>
      <c r="BS282" s="93" t="s">
        <v>102</v>
      </c>
      <c r="BT282" s="99" t="s">
        <v>591</v>
      </c>
      <c r="BU282" s="100" t="s">
        <v>10983</v>
      </c>
      <c r="BV282" s="101" t="s">
        <v>471</v>
      </c>
      <c r="BW282" s="136"/>
      <c r="BX282" s="103" t="s">
        <v>565</v>
      </c>
      <c r="BY282" s="104" t="s">
        <v>190</v>
      </c>
      <c r="BZ282" s="136"/>
      <c r="CA282" s="83" t="s">
        <v>599</v>
      </c>
      <c r="CB282" s="106" t="s">
        <v>647</v>
      </c>
      <c r="CC282" s="106" t="s">
        <v>8360</v>
      </c>
      <c r="CD282" s="107"/>
      <c r="CE282" s="108" t="s">
        <v>107</v>
      </c>
      <c r="CF282" s="108" t="s">
        <v>107</v>
      </c>
      <c r="CG282" s="109"/>
      <c r="CH282" s="110" t="s">
        <v>107</v>
      </c>
      <c r="CI282" s="111"/>
      <c r="CJ282" s="112">
        <v>6710</v>
      </c>
      <c r="CK282" s="113">
        <v>86</v>
      </c>
      <c r="CL282" s="114" t="s">
        <v>134</v>
      </c>
      <c r="CM282" s="114" t="s">
        <v>108</v>
      </c>
      <c r="CN282" s="114"/>
      <c r="CO282" s="115" t="s">
        <v>102</v>
      </c>
      <c r="CP282" s="115" t="s">
        <v>102</v>
      </c>
      <c r="CQ282" s="115" t="s">
        <v>102</v>
      </c>
      <c r="CR282" s="115" t="s">
        <v>102</v>
      </c>
      <c r="CS282" s="116"/>
      <c r="CT282" s="117" t="s">
        <v>109</v>
      </c>
      <c r="CU282" s="117" t="s">
        <v>109</v>
      </c>
      <c r="CV282" s="83">
        <v>278</v>
      </c>
      <c r="CW282" s="83" t="s">
        <v>108</v>
      </c>
      <c r="CX282" s="83">
        <v>278</v>
      </c>
      <c r="CY282" s="83" t="s">
        <v>108</v>
      </c>
      <c r="CZ282" s="83">
        <v>6606</v>
      </c>
      <c r="DA282" s="83" t="s">
        <v>419</v>
      </c>
      <c r="DB282" s="83" t="s">
        <v>130</v>
      </c>
      <c r="DC282" s="83" t="s">
        <v>499</v>
      </c>
      <c r="DD282" s="83">
        <v>1327</v>
      </c>
      <c r="DE282" s="83" t="s">
        <v>444</v>
      </c>
      <c r="DF282" s="83" t="s">
        <v>130</v>
      </c>
      <c r="DG282" s="83" t="s">
        <v>499</v>
      </c>
      <c r="DH282" s="83"/>
      <c r="DI282" s="83">
        <v>0</v>
      </c>
      <c r="DJ282" s="83">
        <v>1</v>
      </c>
      <c r="DK282" s="83">
        <v>0</v>
      </c>
      <c r="DL282" s="83">
        <v>0</v>
      </c>
      <c r="DM282" s="83">
        <v>0</v>
      </c>
      <c r="DN282" s="83">
        <v>0</v>
      </c>
      <c r="DO282" s="83">
        <v>0</v>
      </c>
      <c r="DP282" s="83">
        <v>0</v>
      </c>
      <c r="DQ282" s="83">
        <v>0</v>
      </c>
      <c r="DR282" s="83">
        <v>0</v>
      </c>
      <c r="DS282" s="83">
        <v>0</v>
      </c>
      <c r="DT282" s="83">
        <v>3</v>
      </c>
      <c r="DU282" s="83">
        <v>3</v>
      </c>
      <c r="DV282" s="83">
        <v>0</v>
      </c>
      <c r="DW282" s="83">
        <v>0</v>
      </c>
      <c r="DX282" s="83">
        <v>3</v>
      </c>
      <c r="DY282" s="85">
        <v>43924</v>
      </c>
      <c r="DZ282" s="83" t="s">
        <v>4329</v>
      </c>
      <c r="EA282" s="83" t="s">
        <v>102</v>
      </c>
      <c r="EB282" s="83" t="s">
        <v>482</v>
      </c>
      <c r="EC282" s="83">
        <v>278</v>
      </c>
      <c r="ED282" s="83" t="s">
        <v>483</v>
      </c>
      <c r="EE282" s="83">
        <v>1</v>
      </c>
      <c r="EF282" s="83">
        <v>0</v>
      </c>
      <c r="EG282" s="83">
        <v>0</v>
      </c>
      <c r="EH282" s="83" t="s">
        <v>109</v>
      </c>
      <c r="EI282" s="83" t="s">
        <v>108</v>
      </c>
      <c r="EJ282" s="83" t="s">
        <v>583</v>
      </c>
      <c r="EK282" s="83">
        <v>0</v>
      </c>
      <c r="EL282" s="83">
        <v>0</v>
      </c>
      <c r="EM282" s="83">
        <v>1</v>
      </c>
      <c r="EN282" s="83" t="s">
        <v>497</v>
      </c>
      <c r="EO282" s="83"/>
      <c r="EP282" s="83" t="s">
        <v>436</v>
      </c>
      <c r="EQ282" s="136">
        <v>1</v>
      </c>
      <c r="ER282" s="136">
        <v>1</v>
      </c>
      <c r="ES282" s="136">
        <v>1</v>
      </c>
      <c r="ET282" s="136">
        <v>1</v>
      </c>
      <c r="EU282" s="215" t="s">
        <v>269</v>
      </c>
      <c r="EV282" s="136">
        <v>1</v>
      </c>
      <c r="EW282" s="136">
        <v>1</v>
      </c>
      <c r="EX282" s="136">
        <v>1</v>
      </c>
      <c r="EY282" s="136">
        <v>1</v>
      </c>
      <c r="EZ282" s="136">
        <v>1</v>
      </c>
      <c r="FP282" s="215" t="s">
        <v>592</v>
      </c>
      <c r="FQ282" s="136" t="b">
        <v>1</v>
      </c>
      <c r="FR282" s="136" t="b">
        <v>1</v>
      </c>
      <c r="FS282" s="136" t="b">
        <v>1</v>
      </c>
      <c r="FT282" s="136" t="b">
        <v>1</v>
      </c>
      <c r="FX282" s="215" t="s">
        <v>269</v>
      </c>
    </row>
    <row r="283" spans="1:180" ht="60" customHeight="1" x14ac:dyDescent="0.55000000000000004">
      <c r="A283" s="83" t="s">
        <v>130</v>
      </c>
      <c r="B283" s="83" t="s">
        <v>98</v>
      </c>
      <c r="C283" s="136">
        <v>990520</v>
      </c>
      <c r="D283" s="207" t="s">
        <v>629</v>
      </c>
      <c r="E283" s="208" t="s">
        <v>634</v>
      </c>
      <c r="F283" s="83" t="s">
        <v>108</v>
      </c>
      <c r="G283" s="85">
        <v>26341</v>
      </c>
      <c r="H283" s="83" t="s">
        <v>102</v>
      </c>
      <c r="I283" s="85">
        <v>34633</v>
      </c>
      <c r="J283" s="83" t="s">
        <v>228</v>
      </c>
      <c r="K283" s="216">
        <v>772545874416</v>
      </c>
      <c r="L283" s="83" t="s">
        <v>191</v>
      </c>
      <c r="M283" s="85">
        <v>43642</v>
      </c>
      <c r="N283" s="83">
        <v>-696.66666666666697</v>
      </c>
      <c r="O283" s="83" t="s">
        <v>193</v>
      </c>
      <c r="P283" s="83" t="s">
        <v>181</v>
      </c>
      <c r="Q283" s="208" t="s">
        <v>6160</v>
      </c>
      <c r="R283" s="83" t="s">
        <v>102</v>
      </c>
      <c r="S283" s="83" t="s">
        <v>102</v>
      </c>
      <c r="T283" s="83" t="s">
        <v>131</v>
      </c>
      <c r="U283" s="83" t="s">
        <v>9508</v>
      </c>
      <c r="V283" s="83" t="s">
        <v>104</v>
      </c>
      <c r="W283" s="83" t="s">
        <v>105</v>
      </c>
      <c r="X283" s="86" t="s">
        <v>6160</v>
      </c>
      <c r="Y283" s="87" t="s">
        <v>102</v>
      </c>
      <c r="Z283" s="87" t="s">
        <v>102</v>
      </c>
      <c r="AA283" s="87" t="s">
        <v>131</v>
      </c>
      <c r="AB283" s="87" t="s">
        <v>9508</v>
      </c>
      <c r="AC283" s="87" t="s">
        <v>104</v>
      </c>
      <c r="AD283" s="87" t="s">
        <v>105</v>
      </c>
      <c r="AE283" s="87" t="s">
        <v>106</v>
      </c>
      <c r="AF283" s="86" t="s">
        <v>6160</v>
      </c>
      <c r="AG283" s="87" t="s">
        <v>177</v>
      </c>
      <c r="AH283" s="87" t="s">
        <v>9508</v>
      </c>
      <c r="AI283" s="87" t="s">
        <v>104</v>
      </c>
      <c r="AJ283" s="87" t="s">
        <v>204</v>
      </c>
      <c r="AK283" s="88"/>
      <c r="AL283" s="83" t="s">
        <v>107</v>
      </c>
      <c r="AM283" s="89" t="s">
        <v>454</v>
      </c>
      <c r="AN283" s="90" t="s">
        <v>416</v>
      </c>
      <c r="AO283" s="91" t="s">
        <v>643</v>
      </c>
      <c r="AP283" s="90">
        <v>8.3333333333332895</v>
      </c>
      <c r="AQ283" s="92" t="s">
        <v>102</v>
      </c>
      <c r="AR283" s="93" t="s">
        <v>102</v>
      </c>
      <c r="AS283" s="93" t="s">
        <v>102</v>
      </c>
      <c r="AT283" s="93" t="s">
        <v>102</v>
      </c>
      <c r="AU283" s="210" t="s">
        <v>645</v>
      </c>
      <c r="AV283" s="93" t="s">
        <v>185</v>
      </c>
      <c r="AW283" s="94" t="s">
        <v>102</v>
      </c>
      <c r="AX283" s="93" t="s">
        <v>105</v>
      </c>
      <c r="AY283" s="95" t="s">
        <v>104</v>
      </c>
      <c r="AZ283" s="93" t="s">
        <v>102</v>
      </c>
      <c r="BA283" s="93" t="s">
        <v>102</v>
      </c>
      <c r="BB283" s="93" t="s">
        <v>102</v>
      </c>
      <c r="BC283" s="93" t="s">
        <v>102</v>
      </c>
      <c r="BD283" s="96" t="s">
        <v>102</v>
      </c>
      <c r="BE283" s="90">
        <v>-130.666666666667</v>
      </c>
      <c r="BF283" s="93" t="s">
        <v>102</v>
      </c>
      <c r="BG283" s="93" t="s">
        <v>102</v>
      </c>
      <c r="BH283" s="93" t="s">
        <v>102</v>
      </c>
      <c r="BI283" s="93" t="s">
        <v>102</v>
      </c>
      <c r="BJ283" s="210" t="s">
        <v>643</v>
      </c>
      <c r="BK283" s="93" t="s">
        <v>196</v>
      </c>
      <c r="BL283" s="97" t="s">
        <v>102</v>
      </c>
      <c r="BM283" s="93" t="s">
        <v>105</v>
      </c>
      <c r="BN283" s="93" t="s">
        <v>596</v>
      </c>
      <c r="BO283" s="93" t="s">
        <v>102</v>
      </c>
      <c r="BP283" s="98" t="s">
        <v>102</v>
      </c>
      <c r="BQ283" s="93" t="s">
        <v>102</v>
      </c>
      <c r="BR283" s="93" t="s">
        <v>102</v>
      </c>
      <c r="BS283" s="93" t="s">
        <v>102</v>
      </c>
      <c r="BT283" s="99" t="s">
        <v>591</v>
      </c>
      <c r="BU283" s="100" t="s">
        <v>10984</v>
      </c>
      <c r="BV283" s="101" t="s">
        <v>471</v>
      </c>
      <c r="BW283" s="136"/>
      <c r="BX283" s="103" t="s">
        <v>565</v>
      </c>
      <c r="BY283" s="104" t="s">
        <v>190</v>
      </c>
      <c r="BZ283" s="136"/>
      <c r="CA283" s="83" t="s">
        <v>599</v>
      </c>
      <c r="CB283" s="106" t="s">
        <v>647</v>
      </c>
      <c r="CC283" s="106" t="s">
        <v>8372</v>
      </c>
      <c r="CD283" s="107"/>
      <c r="CE283" s="108" t="s">
        <v>107</v>
      </c>
      <c r="CF283" s="108" t="s">
        <v>107</v>
      </c>
      <c r="CG283" s="109"/>
      <c r="CH283" s="110" t="s">
        <v>107</v>
      </c>
      <c r="CI283" s="111"/>
      <c r="CJ283" s="112">
        <v>6710</v>
      </c>
      <c r="CK283" s="113">
        <v>86</v>
      </c>
      <c r="CL283" s="114" t="s">
        <v>134</v>
      </c>
      <c r="CM283" s="114" t="s">
        <v>108</v>
      </c>
      <c r="CN283" s="114"/>
      <c r="CO283" s="115" t="s">
        <v>102</v>
      </c>
      <c r="CP283" s="115" t="s">
        <v>102</v>
      </c>
      <c r="CQ283" s="115" t="s">
        <v>102</v>
      </c>
      <c r="CR283" s="115" t="s">
        <v>102</v>
      </c>
      <c r="CS283" s="116"/>
      <c r="CT283" s="117" t="s">
        <v>109</v>
      </c>
      <c r="CU283" s="117" t="s">
        <v>109</v>
      </c>
      <c r="CV283" s="83">
        <v>279</v>
      </c>
      <c r="CW283" s="83" t="s">
        <v>108</v>
      </c>
      <c r="CX283" s="83">
        <v>279</v>
      </c>
      <c r="CY283" s="83" t="s">
        <v>108</v>
      </c>
      <c r="CZ283" s="83">
        <v>6607</v>
      </c>
      <c r="DA283" s="83" t="s">
        <v>419</v>
      </c>
      <c r="DB283" s="83" t="s">
        <v>130</v>
      </c>
      <c r="DC283" s="83" t="s">
        <v>499</v>
      </c>
      <c r="DD283" s="83">
        <v>1328</v>
      </c>
      <c r="DE283" s="83" t="s">
        <v>444</v>
      </c>
      <c r="DF283" s="83" t="s">
        <v>130</v>
      </c>
      <c r="DG283" s="83" t="s">
        <v>499</v>
      </c>
      <c r="DH283" s="83"/>
      <c r="DI283" s="83">
        <v>0</v>
      </c>
      <c r="DJ283" s="83">
        <v>1</v>
      </c>
      <c r="DK283" s="83">
        <v>0</v>
      </c>
      <c r="DL283" s="83">
        <v>0</v>
      </c>
      <c r="DM283" s="83">
        <v>0</v>
      </c>
      <c r="DN283" s="83">
        <v>0</v>
      </c>
      <c r="DO283" s="83">
        <v>0</v>
      </c>
      <c r="DP283" s="83">
        <v>0</v>
      </c>
      <c r="DQ283" s="83">
        <v>0</v>
      </c>
      <c r="DR283" s="83">
        <v>0</v>
      </c>
      <c r="DS283" s="83">
        <v>0</v>
      </c>
      <c r="DT283" s="83">
        <v>3</v>
      </c>
      <c r="DU283" s="83">
        <v>3</v>
      </c>
      <c r="DV283" s="83">
        <v>0</v>
      </c>
      <c r="DW283" s="83">
        <v>0</v>
      </c>
      <c r="DX283" s="83">
        <v>3</v>
      </c>
      <c r="DY283" s="85">
        <v>43925</v>
      </c>
      <c r="DZ283" s="83" t="s">
        <v>4330</v>
      </c>
      <c r="EA283" s="83" t="s">
        <v>102</v>
      </c>
      <c r="EB283" s="83" t="s">
        <v>482</v>
      </c>
      <c r="EC283" s="83">
        <v>279</v>
      </c>
      <c r="ED283" s="83" t="s">
        <v>483</v>
      </c>
      <c r="EE283" s="83">
        <v>1</v>
      </c>
      <c r="EF283" s="83">
        <v>0</v>
      </c>
      <c r="EG283" s="83">
        <v>0</v>
      </c>
      <c r="EH283" s="83" t="s">
        <v>109</v>
      </c>
      <c r="EI283" s="83" t="s">
        <v>108</v>
      </c>
      <c r="EJ283" s="83" t="s">
        <v>583</v>
      </c>
      <c r="EK283" s="83">
        <v>0</v>
      </c>
      <c r="EL283" s="83">
        <v>0</v>
      </c>
      <c r="EM283" s="83">
        <v>1</v>
      </c>
      <c r="EN283" s="83" t="s">
        <v>497</v>
      </c>
      <c r="EO283" s="83"/>
      <c r="EP283" s="83" t="s">
        <v>436</v>
      </c>
      <c r="EQ283" s="136">
        <v>1</v>
      </c>
      <c r="ER283" s="136">
        <v>1</v>
      </c>
      <c r="ES283" s="136">
        <v>1</v>
      </c>
      <c r="ET283" s="136">
        <v>1</v>
      </c>
      <c r="EU283" s="215" t="s">
        <v>269</v>
      </c>
      <c r="EV283" s="136">
        <v>1</v>
      </c>
      <c r="EW283" s="136">
        <v>1</v>
      </c>
      <c r="EX283" s="136">
        <v>1</v>
      </c>
      <c r="EY283" s="136">
        <v>1</v>
      </c>
      <c r="EZ283" s="136">
        <v>1</v>
      </c>
      <c r="FP283" s="215" t="s">
        <v>592</v>
      </c>
      <c r="FQ283" s="136" t="b">
        <v>1</v>
      </c>
      <c r="FR283" s="136" t="b">
        <v>1</v>
      </c>
      <c r="FS283" s="136" t="b">
        <v>1</v>
      </c>
      <c r="FT283" s="136" t="b">
        <v>1</v>
      </c>
      <c r="FX283" s="215" t="s">
        <v>269</v>
      </c>
    </row>
    <row r="284" spans="1:180" ht="60" customHeight="1" x14ac:dyDescent="0.55000000000000004">
      <c r="A284" s="83" t="s">
        <v>130</v>
      </c>
      <c r="B284" s="83" t="s">
        <v>98</v>
      </c>
      <c r="C284" s="136">
        <v>153907</v>
      </c>
      <c r="D284" s="207" t="s">
        <v>627</v>
      </c>
      <c r="E284" s="208" t="s">
        <v>630</v>
      </c>
      <c r="F284" s="83" t="s">
        <v>108</v>
      </c>
      <c r="G284" s="85">
        <v>20621</v>
      </c>
      <c r="H284" s="83" t="s">
        <v>102</v>
      </c>
      <c r="I284" s="85">
        <v>39794</v>
      </c>
      <c r="J284" s="83" t="s">
        <v>228</v>
      </c>
      <c r="K284" s="216">
        <v>141258174386</v>
      </c>
      <c r="L284" s="83" t="s">
        <v>191</v>
      </c>
      <c r="M284" s="85">
        <v>43631</v>
      </c>
      <c r="N284" s="83">
        <v>-701.66666666666697</v>
      </c>
      <c r="O284" s="83" t="s">
        <v>180</v>
      </c>
      <c r="P284" s="83" t="s">
        <v>181</v>
      </c>
      <c r="Q284" s="208" t="s">
        <v>6164</v>
      </c>
      <c r="R284" s="83" t="s">
        <v>102</v>
      </c>
      <c r="S284" s="83" t="s">
        <v>102</v>
      </c>
      <c r="T284" s="83" t="s">
        <v>199</v>
      </c>
      <c r="U284" s="83" t="s">
        <v>9509</v>
      </c>
      <c r="V284" s="83" t="s">
        <v>104</v>
      </c>
      <c r="W284" s="83" t="s">
        <v>105</v>
      </c>
      <c r="X284" s="86" t="s">
        <v>6164</v>
      </c>
      <c r="Y284" s="87" t="s">
        <v>102</v>
      </c>
      <c r="Z284" s="87" t="s">
        <v>102</v>
      </c>
      <c r="AA284" s="87" t="s">
        <v>199</v>
      </c>
      <c r="AB284" s="87" t="s">
        <v>9509</v>
      </c>
      <c r="AC284" s="87" t="s">
        <v>104</v>
      </c>
      <c r="AD284" s="87" t="s">
        <v>105</v>
      </c>
      <c r="AE284" s="87" t="s">
        <v>106</v>
      </c>
      <c r="AF284" s="86" t="s">
        <v>6164</v>
      </c>
      <c r="AG284" s="87" t="s">
        <v>489</v>
      </c>
      <c r="AH284" s="87" t="s">
        <v>9510</v>
      </c>
      <c r="AI284" s="87" t="s">
        <v>104</v>
      </c>
      <c r="AJ284" s="87" t="s">
        <v>204</v>
      </c>
      <c r="AK284" s="88"/>
      <c r="AL284" s="83" t="s">
        <v>107</v>
      </c>
      <c r="AM284" s="89" t="s">
        <v>454</v>
      </c>
      <c r="AN284" s="90" t="s">
        <v>416</v>
      </c>
      <c r="AO284" s="91" t="s">
        <v>641</v>
      </c>
      <c r="AP284" s="90">
        <v>8.3333333333332895</v>
      </c>
      <c r="AQ284" s="92" t="s">
        <v>211</v>
      </c>
      <c r="AR284" s="93" t="s">
        <v>102</v>
      </c>
      <c r="AS284" s="93" t="s">
        <v>102</v>
      </c>
      <c r="AT284" s="93" t="s">
        <v>102</v>
      </c>
      <c r="AU284" s="210" t="s">
        <v>641</v>
      </c>
      <c r="AV284" s="93" t="s">
        <v>192</v>
      </c>
      <c r="AW284" s="94" t="s">
        <v>102</v>
      </c>
      <c r="AX284" s="93" t="s">
        <v>105</v>
      </c>
      <c r="AY284" s="95" t="s">
        <v>188</v>
      </c>
      <c r="AZ284" s="93" t="s">
        <v>102</v>
      </c>
      <c r="BA284" s="93" t="s">
        <v>9511</v>
      </c>
      <c r="BB284" s="93" t="s">
        <v>102</v>
      </c>
      <c r="BC284" s="93" t="s">
        <v>102</v>
      </c>
      <c r="BD284" s="96" t="s">
        <v>102</v>
      </c>
      <c r="BE284" s="90">
        <v>-131.166666666667</v>
      </c>
      <c r="BF284" s="93" t="s">
        <v>211</v>
      </c>
      <c r="BG284" s="93" t="s">
        <v>102</v>
      </c>
      <c r="BH284" s="93" t="s">
        <v>102</v>
      </c>
      <c r="BI284" s="93" t="s">
        <v>102</v>
      </c>
      <c r="BJ284" s="210" t="s">
        <v>646</v>
      </c>
      <c r="BK284" s="93" t="s">
        <v>182</v>
      </c>
      <c r="BL284" s="97" t="s">
        <v>102</v>
      </c>
      <c r="BM284" s="93" t="s">
        <v>105</v>
      </c>
      <c r="BN284" s="93" t="s">
        <v>104</v>
      </c>
      <c r="BO284" s="93" t="s">
        <v>102</v>
      </c>
      <c r="BP284" s="98">
        <v>20180300</v>
      </c>
      <c r="BQ284" s="93" t="s">
        <v>102</v>
      </c>
      <c r="BR284" s="93" t="s">
        <v>102</v>
      </c>
      <c r="BS284" s="93" t="s">
        <v>102</v>
      </c>
      <c r="BT284" s="99" t="s">
        <v>591</v>
      </c>
      <c r="BU284" s="100" t="s">
        <v>10985</v>
      </c>
      <c r="BV284" s="101" t="s">
        <v>471</v>
      </c>
      <c r="BW284" s="136"/>
      <c r="BX284" s="103" t="s">
        <v>565</v>
      </c>
      <c r="BY284" s="104" t="s">
        <v>190</v>
      </c>
      <c r="BZ284" s="136"/>
      <c r="CA284" s="83" t="s">
        <v>599</v>
      </c>
      <c r="CB284" s="106" t="s">
        <v>647</v>
      </c>
      <c r="CC284" s="106" t="s">
        <v>8384</v>
      </c>
      <c r="CD284" s="107"/>
      <c r="CE284" s="108" t="s">
        <v>107</v>
      </c>
      <c r="CF284" s="108" t="s">
        <v>107</v>
      </c>
      <c r="CG284" s="109"/>
      <c r="CH284" s="110" t="s">
        <v>107</v>
      </c>
      <c r="CI284" s="111"/>
      <c r="CJ284" s="112">
        <v>6710</v>
      </c>
      <c r="CK284" s="113">
        <v>86</v>
      </c>
      <c r="CL284" s="114" t="s">
        <v>134</v>
      </c>
      <c r="CM284" s="114" t="s">
        <v>108</v>
      </c>
      <c r="CN284" s="114"/>
      <c r="CO284" s="115" t="s">
        <v>102</v>
      </c>
      <c r="CP284" s="115" t="s">
        <v>102</v>
      </c>
      <c r="CQ284" s="115" t="s">
        <v>102</v>
      </c>
      <c r="CR284" s="115" t="s">
        <v>102</v>
      </c>
      <c r="CS284" s="116"/>
      <c r="CT284" s="117" t="s">
        <v>109</v>
      </c>
      <c r="CU284" s="117" t="s">
        <v>109</v>
      </c>
      <c r="CV284" s="83">
        <v>280</v>
      </c>
      <c r="CW284" s="83" t="s">
        <v>108</v>
      </c>
      <c r="CX284" s="83">
        <v>280</v>
      </c>
      <c r="CY284" s="83" t="s">
        <v>108</v>
      </c>
      <c r="CZ284" s="83">
        <v>6608</v>
      </c>
      <c r="DA284" s="83" t="s">
        <v>419</v>
      </c>
      <c r="DB284" s="83" t="s">
        <v>130</v>
      </c>
      <c r="DC284" s="83" t="s">
        <v>499</v>
      </c>
      <c r="DD284" s="83">
        <v>1329</v>
      </c>
      <c r="DE284" s="83" t="s">
        <v>444</v>
      </c>
      <c r="DF284" s="83" t="s">
        <v>130</v>
      </c>
      <c r="DG284" s="83" t="s">
        <v>499</v>
      </c>
      <c r="DH284" s="83"/>
      <c r="DI284" s="83">
        <v>0</v>
      </c>
      <c r="DJ284" s="83">
        <v>1</v>
      </c>
      <c r="DK284" s="83">
        <v>0</v>
      </c>
      <c r="DL284" s="83">
        <v>0</v>
      </c>
      <c r="DM284" s="83">
        <v>0</v>
      </c>
      <c r="DN284" s="83">
        <v>0</v>
      </c>
      <c r="DO284" s="83">
        <v>0</v>
      </c>
      <c r="DP284" s="83">
        <v>0</v>
      </c>
      <c r="DQ284" s="83">
        <v>0</v>
      </c>
      <c r="DR284" s="83">
        <v>0</v>
      </c>
      <c r="DS284" s="83">
        <v>0</v>
      </c>
      <c r="DT284" s="83">
        <v>3</v>
      </c>
      <c r="DU284" s="83">
        <v>3</v>
      </c>
      <c r="DV284" s="83">
        <v>0</v>
      </c>
      <c r="DW284" s="83">
        <v>0</v>
      </c>
      <c r="DX284" s="83">
        <v>3</v>
      </c>
      <c r="DY284" s="85">
        <v>43926</v>
      </c>
      <c r="DZ284" s="83" t="s">
        <v>4331</v>
      </c>
      <c r="EA284" s="83" t="s">
        <v>102</v>
      </c>
      <c r="EB284" s="83" t="s">
        <v>482</v>
      </c>
      <c r="EC284" s="83">
        <v>280</v>
      </c>
      <c r="ED284" s="83" t="s">
        <v>483</v>
      </c>
      <c r="EE284" s="83">
        <v>1</v>
      </c>
      <c r="EF284" s="83">
        <v>0</v>
      </c>
      <c r="EG284" s="83">
        <v>0</v>
      </c>
      <c r="EH284" s="83" t="s">
        <v>109</v>
      </c>
      <c r="EI284" s="83" t="s">
        <v>108</v>
      </c>
      <c r="EJ284" s="83" t="s">
        <v>583</v>
      </c>
      <c r="EK284" s="83">
        <v>0</v>
      </c>
      <c r="EL284" s="83">
        <v>0</v>
      </c>
      <c r="EM284" s="83">
        <v>1</v>
      </c>
      <c r="EN284" s="83" t="s">
        <v>497</v>
      </c>
      <c r="EO284" s="83"/>
      <c r="EP284" s="83" t="s">
        <v>436</v>
      </c>
      <c r="EQ284" s="136">
        <v>1</v>
      </c>
      <c r="ER284" s="136">
        <v>1</v>
      </c>
      <c r="ES284" s="136">
        <v>1</v>
      </c>
      <c r="ET284" s="136">
        <v>1</v>
      </c>
      <c r="EU284" s="215" t="s">
        <v>269</v>
      </c>
      <c r="EV284" s="136">
        <v>1</v>
      </c>
      <c r="EW284" s="136">
        <v>1</v>
      </c>
      <c r="EX284" s="136">
        <v>1</v>
      </c>
      <c r="EY284" s="136">
        <v>1</v>
      </c>
      <c r="EZ284" s="136">
        <v>1</v>
      </c>
      <c r="FP284" s="215" t="s">
        <v>592</v>
      </c>
      <c r="FQ284" s="136" t="b">
        <v>1</v>
      </c>
      <c r="FR284" s="136" t="b">
        <v>1</v>
      </c>
      <c r="FS284" s="136" t="b">
        <v>1</v>
      </c>
      <c r="FT284" s="136" t="b">
        <v>1</v>
      </c>
      <c r="FX284" s="215" t="s">
        <v>269</v>
      </c>
    </row>
    <row r="285" spans="1:180" ht="60" customHeight="1" x14ac:dyDescent="0.55000000000000004">
      <c r="A285" s="83" t="s">
        <v>130</v>
      </c>
      <c r="B285" s="83" t="s">
        <v>98</v>
      </c>
      <c r="C285" s="136">
        <v>917246</v>
      </c>
      <c r="D285" s="207" t="s">
        <v>628</v>
      </c>
      <c r="E285" s="208" t="s">
        <v>633</v>
      </c>
      <c r="F285" s="83" t="s">
        <v>108</v>
      </c>
      <c r="G285" s="85">
        <v>22744</v>
      </c>
      <c r="H285" s="83" t="s">
        <v>102</v>
      </c>
      <c r="I285" s="85">
        <v>39772</v>
      </c>
      <c r="J285" s="83" t="s">
        <v>228</v>
      </c>
      <c r="K285" s="216">
        <v>670215462304</v>
      </c>
      <c r="L285" s="83" t="s">
        <v>191</v>
      </c>
      <c r="M285" s="85">
        <v>43619</v>
      </c>
      <c r="N285" s="83">
        <v>-706.66666666666697</v>
      </c>
      <c r="O285" s="83" t="s">
        <v>193</v>
      </c>
      <c r="P285" s="83" t="s">
        <v>181</v>
      </c>
      <c r="Q285" s="208" t="s">
        <v>6168</v>
      </c>
      <c r="R285" s="83" t="s">
        <v>102</v>
      </c>
      <c r="S285" s="83" t="s">
        <v>102</v>
      </c>
      <c r="T285" s="83" t="s">
        <v>133</v>
      </c>
      <c r="U285" s="83" t="s">
        <v>9512</v>
      </c>
      <c r="V285" s="83" t="s">
        <v>111</v>
      </c>
      <c r="W285" s="83" t="s">
        <v>105</v>
      </c>
      <c r="X285" s="86" t="s">
        <v>6168</v>
      </c>
      <c r="Y285" s="87" t="s">
        <v>102</v>
      </c>
      <c r="Z285" s="87" t="s">
        <v>102</v>
      </c>
      <c r="AA285" s="87" t="s">
        <v>133</v>
      </c>
      <c r="AB285" s="87" t="s">
        <v>9512</v>
      </c>
      <c r="AC285" s="87" t="s">
        <v>111</v>
      </c>
      <c r="AD285" s="87" t="s">
        <v>105</v>
      </c>
      <c r="AE285" s="87" t="s">
        <v>106</v>
      </c>
      <c r="AF285" s="86" t="s">
        <v>6168</v>
      </c>
      <c r="AG285" s="87" t="s">
        <v>486</v>
      </c>
      <c r="AH285" s="87" t="s">
        <v>9512</v>
      </c>
      <c r="AI285" s="87" t="s">
        <v>111</v>
      </c>
      <c r="AJ285" s="87" t="s">
        <v>204</v>
      </c>
      <c r="AK285" s="88"/>
      <c r="AL285" s="83" t="s">
        <v>107</v>
      </c>
      <c r="AM285" s="89" t="s">
        <v>454</v>
      </c>
      <c r="AN285" s="90" t="s">
        <v>416</v>
      </c>
      <c r="AO285" s="91" t="s">
        <v>642</v>
      </c>
      <c r="AP285" s="90">
        <v>8.3333333333332895</v>
      </c>
      <c r="AQ285" s="92" t="s">
        <v>102</v>
      </c>
      <c r="AR285" s="93" t="s">
        <v>102</v>
      </c>
      <c r="AS285" s="93" t="s">
        <v>102</v>
      </c>
      <c r="AT285" s="93" t="s">
        <v>102</v>
      </c>
      <c r="AU285" s="210" t="s">
        <v>644</v>
      </c>
      <c r="AV285" s="93" t="s">
        <v>185</v>
      </c>
      <c r="AW285" s="94" t="s">
        <v>102</v>
      </c>
      <c r="AX285" s="93" t="s">
        <v>183</v>
      </c>
      <c r="AY285" s="95" t="s">
        <v>111</v>
      </c>
      <c r="AZ285" s="93" t="s">
        <v>102</v>
      </c>
      <c r="BA285" s="93" t="s">
        <v>102</v>
      </c>
      <c r="BB285" s="93" t="s">
        <v>102</v>
      </c>
      <c r="BC285" s="93" t="s">
        <v>102</v>
      </c>
      <c r="BD285" s="96" t="s">
        <v>102</v>
      </c>
      <c r="BE285" s="90">
        <v>-131.666666666667</v>
      </c>
      <c r="BF285" s="93" t="s">
        <v>102</v>
      </c>
      <c r="BG285" s="93" t="s">
        <v>102</v>
      </c>
      <c r="BH285" s="93" t="s">
        <v>102</v>
      </c>
      <c r="BI285" s="93" t="s">
        <v>102</v>
      </c>
      <c r="BJ285" s="210" t="s">
        <v>642</v>
      </c>
      <c r="BK285" s="93" t="s">
        <v>192</v>
      </c>
      <c r="BL285" s="97" t="s">
        <v>102</v>
      </c>
      <c r="BM285" s="93" t="s">
        <v>183</v>
      </c>
      <c r="BN285" s="93" t="s">
        <v>106</v>
      </c>
      <c r="BO285" s="93" t="s">
        <v>102</v>
      </c>
      <c r="BP285" s="98" t="s">
        <v>102</v>
      </c>
      <c r="BQ285" s="93" t="s">
        <v>102</v>
      </c>
      <c r="BR285" s="93" t="s">
        <v>102</v>
      </c>
      <c r="BS285" s="93" t="s">
        <v>102</v>
      </c>
      <c r="BT285" s="99" t="s">
        <v>591</v>
      </c>
      <c r="BU285" s="100" t="s">
        <v>10986</v>
      </c>
      <c r="BV285" s="101" t="s">
        <v>471</v>
      </c>
      <c r="BW285" s="136"/>
      <c r="BX285" s="103" t="s">
        <v>565</v>
      </c>
      <c r="BY285" s="104" t="s">
        <v>190</v>
      </c>
      <c r="BZ285" s="136"/>
      <c r="CA285" s="83" t="s">
        <v>599</v>
      </c>
      <c r="CB285" s="106" t="s">
        <v>647</v>
      </c>
      <c r="CC285" s="106" t="s">
        <v>8396</v>
      </c>
      <c r="CD285" s="107"/>
      <c r="CE285" s="108" t="s">
        <v>107</v>
      </c>
      <c r="CF285" s="108" t="s">
        <v>107</v>
      </c>
      <c r="CG285" s="109"/>
      <c r="CH285" s="110" t="s">
        <v>107</v>
      </c>
      <c r="CI285" s="111"/>
      <c r="CJ285" s="112">
        <v>6710</v>
      </c>
      <c r="CK285" s="113">
        <v>86</v>
      </c>
      <c r="CL285" s="114" t="s">
        <v>134</v>
      </c>
      <c r="CM285" s="114" t="s">
        <v>108</v>
      </c>
      <c r="CN285" s="114"/>
      <c r="CO285" s="115" t="s">
        <v>102</v>
      </c>
      <c r="CP285" s="115" t="s">
        <v>102</v>
      </c>
      <c r="CQ285" s="115" t="s">
        <v>102</v>
      </c>
      <c r="CR285" s="115" t="s">
        <v>102</v>
      </c>
      <c r="CS285" s="116"/>
      <c r="CT285" s="117" t="s">
        <v>109</v>
      </c>
      <c r="CU285" s="117" t="s">
        <v>109</v>
      </c>
      <c r="CV285" s="83">
        <v>281</v>
      </c>
      <c r="CW285" s="83" t="s">
        <v>108</v>
      </c>
      <c r="CX285" s="83">
        <v>281</v>
      </c>
      <c r="CY285" s="83" t="s">
        <v>108</v>
      </c>
      <c r="CZ285" s="83">
        <v>6609</v>
      </c>
      <c r="DA285" s="83" t="s">
        <v>419</v>
      </c>
      <c r="DB285" s="83" t="s">
        <v>130</v>
      </c>
      <c r="DC285" s="83" t="s">
        <v>499</v>
      </c>
      <c r="DD285" s="83">
        <v>1330</v>
      </c>
      <c r="DE285" s="83" t="s">
        <v>444</v>
      </c>
      <c r="DF285" s="83" t="s">
        <v>130</v>
      </c>
      <c r="DG285" s="83" t="s">
        <v>499</v>
      </c>
      <c r="DH285" s="83"/>
      <c r="DI285" s="83">
        <v>0</v>
      </c>
      <c r="DJ285" s="83">
        <v>1</v>
      </c>
      <c r="DK285" s="83">
        <v>0</v>
      </c>
      <c r="DL285" s="83">
        <v>0</v>
      </c>
      <c r="DM285" s="83">
        <v>0</v>
      </c>
      <c r="DN285" s="83">
        <v>0</v>
      </c>
      <c r="DO285" s="83">
        <v>0</v>
      </c>
      <c r="DP285" s="83">
        <v>0</v>
      </c>
      <c r="DQ285" s="83">
        <v>0</v>
      </c>
      <c r="DR285" s="83">
        <v>0</v>
      </c>
      <c r="DS285" s="83">
        <v>0</v>
      </c>
      <c r="DT285" s="83">
        <v>3</v>
      </c>
      <c r="DU285" s="83">
        <v>3</v>
      </c>
      <c r="DV285" s="83">
        <v>0</v>
      </c>
      <c r="DW285" s="83">
        <v>0</v>
      </c>
      <c r="DX285" s="83">
        <v>3</v>
      </c>
      <c r="DY285" s="85">
        <v>43927</v>
      </c>
      <c r="DZ285" s="83" t="s">
        <v>4332</v>
      </c>
      <c r="EA285" s="83" t="s">
        <v>102</v>
      </c>
      <c r="EB285" s="83" t="s">
        <v>482</v>
      </c>
      <c r="EC285" s="83">
        <v>281</v>
      </c>
      <c r="ED285" s="83" t="s">
        <v>483</v>
      </c>
      <c r="EE285" s="83">
        <v>1</v>
      </c>
      <c r="EF285" s="83">
        <v>0</v>
      </c>
      <c r="EG285" s="83">
        <v>0</v>
      </c>
      <c r="EH285" s="83" t="s">
        <v>109</v>
      </c>
      <c r="EI285" s="83" t="s">
        <v>108</v>
      </c>
      <c r="EJ285" s="83" t="s">
        <v>583</v>
      </c>
      <c r="EK285" s="83">
        <v>0</v>
      </c>
      <c r="EL285" s="83">
        <v>0</v>
      </c>
      <c r="EM285" s="83">
        <v>1</v>
      </c>
      <c r="EN285" s="83" t="s">
        <v>497</v>
      </c>
      <c r="EO285" s="83"/>
      <c r="EP285" s="83" t="s">
        <v>436</v>
      </c>
      <c r="EQ285" s="136">
        <v>1</v>
      </c>
      <c r="ER285" s="136">
        <v>1</v>
      </c>
      <c r="ES285" s="136">
        <v>1</v>
      </c>
      <c r="ET285" s="136">
        <v>1</v>
      </c>
      <c r="EU285" s="215" t="s">
        <v>269</v>
      </c>
      <c r="EV285" s="136">
        <v>1</v>
      </c>
      <c r="EW285" s="136">
        <v>1</v>
      </c>
      <c r="EX285" s="136">
        <v>1</v>
      </c>
      <c r="EY285" s="136">
        <v>1</v>
      </c>
      <c r="EZ285" s="136">
        <v>1</v>
      </c>
      <c r="FP285" s="215" t="s">
        <v>592</v>
      </c>
      <c r="FQ285" s="136" t="b">
        <v>1</v>
      </c>
      <c r="FR285" s="136" t="b">
        <v>1</v>
      </c>
      <c r="FS285" s="136" t="b">
        <v>1</v>
      </c>
      <c r="FT285" s="136" t="b">
        <v>1</v>
      </c>
      <c r="FX285" s="215" t="s">
        <v>269</v>
      </c>
    </row>
    <row r="286" spans="1:180" ht="60" customHeight="1" x14ac:dyDescent="0.55000000000000004">
      <c r="A286" s="83" t="s">
        <v>130</v>
      </c>
      <c r="B286" s="83" t="s">
        <v>98</v>
      </c>
      <c r="C286" s="136">
        <v>514921</v>
      </c>
      <c r="D286" s="207" t="s">
        <v>629</v>
      </c>
      <c r="E286" s="208" t="s">
        <v>634</v>
      </c>
      <c r="F286" s="83" t="s">
        <v>108</v>
      </c>
      <c r="G286" s="85">
        <v>26341</v>
      </c>
      <c r="H286" s="83" t="s">
        <v>102</v>
      </c>
      <c r="I286" s="85">
        <v>34633</v>
      </c>
      <c r="J286" s="83" t="s">
        <v>228</v>
      </c>
      <c r="K286" s="216">
        <v>614379285817</v>
      </c>
      <c r="L286" s="83" t="s">
        <v>191</v>
      </c>
      <c r="M286" s="85">
        <v>43642</v>
      </c>
      <c r="N286" s="83">
        <v>-711.66666666666697</v>
      </c>
      <c r="O286" s="83" t="s">
        <v>193</v>
      </c>
      <c r="P286" s="83" t="s">
        <v>181</v>
      </c>
      <c r="Q286" s="208" t="s">
        <v>6172</v>
      </c>
      <c r="R286" s="83" t="s">
        <v>102</v>
      </c>
      <c r="S286" s="83" t="s">
        <v>102</v>
      </c>
      <c r="T286" s="83" t="s">
        <v>131</v>
      </c>
      <c r="U286" s="83" t="s">
        <v>9513</v>
      </c>
      <c r="V286" s="83" t="s">
        <v>104</v>
      </c>
      <c r="W286" s="83" t="s">
        <v>105</v>
      </c>
      <c r="X286" s="86" t="s">
        <v>6172</v>
      </c>
      <c r="Y286" s="87" t="s">
        <v>102</v>
      </c>
      <c r="Z286" s="87" t="s">
        <v>102</v>
      </c>
      <c r="AA286" s="87" t="s">
        <v>131</v>
      </c>
      <c r="AB286" s="87" t="s">
        <v>9513</v>
      </c>
      <c r="AC286" s="87" t="s">
        <v>104</v>
      </c>
      <c r="AD286" s="87" t="s">
        <v>105</v>
      </c>
      <c r="AE286" s="87" t="s">
        <v>106</v>
      </c>
      <c r="AF286" s="86" t="s">
        <v>6172</v>
      </c>
      <c r="AG286" s="87" t="s">
        <v>177</v>
      </c>
      <c r="AH286" s="87" t="s">
        <v>9513</v>
      </c>
      <c r="AI286" s="87" t="s">
        <v>104</v>
      </c>
      <c r="AJ286" s="87" t="s">
        <v>204</v>
      </c>
      <c r="AK286" s="88"/>
      <c r="AL286" s="83" t="s">
        <v>107</v>
      </c>
      <c r="AM286" s="89" t="s">
        <v>454</v>
      </c>
      <c r="AN286" s="90" t="s">
        <v>416</v>
      </c>
      <c r="AO286" s="91" t="s">
        <v>643</v>
      </c>
      <c r="AP286" s="90">
        <v>8.3333333333332895</v>
      </c>
      <c r="AQ286" s="92" t="s">
        <v>102</v>
      </c>
      <c r="AR286" s="93" t="s">
        <v>102</v>
      </c>
      <c r="AS286" s="93" t="s">
        <v>102</v>
      </c>
      <c r="AT286" s="93" t="s">
        <v>102</v>
      </c>
      <c r="AU286" s="210" t="s">
        <v>645</v>
      </c>
      <c r="AV286" s="93" t="s">
        <v>185</v>
      </c>
      <c r="AW286" s="94" t="s">
        <v>102</v>
      </c>
      <c r="AX286" s="93" t="s">
        <v>105</v>
      </c>
      <c r="AY286" s="95" t="s">
        <v>104</v>
      </c>
      <c r="AZ286" s="93" t="s">
        <v>102</v>
      </c>
      <c r="BA286" s="93" t="s">
        <v>102</v>
      </c>
      <c r="BB286" s="93" t="s">
        <v>102</v>
      </c>
      <c r="BC286" s="93" t="s">
        <v>102</v>
      </c>
      <c r="BD286" s="96" t="s">
        <v>102</v>
      </c>
      <c r="BE286" s="90">
        <v>-132.166666666667</v>
      </c>
      <c r="BF286" s="93" t="s">
        <v>102</v>
      </c>
      <c r="BG286" s="93" t="s">
        <v>102</v>
      </c>
      <c r="BH286" s="93" t="s">
        <v>102</v>
      </c>
      <c r="BI286" s="93" t="s">
        <v>102</v>
      </c>
      <c r="BJ286" s="210" t="s">
        <v>643</v>
      </c>
      <c r="BK286" s="93" t="s">
        <v>196</v>
      </c>
      <c r="BL286" s="97" t="s">
        <v>102</v>
      </c>
      <c r="BM286" s="93" t="s">
        <v>105</v>
      </c>
      <c r="BN286" s="93" t="s">
        <v>596</v>
      </c>
      <c r="BO286" s="93" t="s">
        <v>102</v>
      </c>
      <c r="BP286" s="98" t="s">
        <v>102</v>
      </c>
      <c r="BQ286" s="93" t="s">
        <v>102</v>
      </c>
      <c r="BR286" s="93" t="s">
        <v>102</v>
      </c>
      <c r="BS286" s="93" t="s">
        <v>102</v>
      </c>
      <c r="BT286" s="99" t="s">
        <v>591</v>
      </c>
      <c r="BU286" s="100" t="s">
        <v>10987</v>
      </c>
      <c r="BV286" s="101" t="s">
        <v>471</v>
      </c>
      <c r="BW286" s="136"/>
      <c r="BX286" s="103" t="s">
        <v>565</v>
      </c>
      <c r="BY286" s="104" t="s">
        <v>190</v>
      </c>
      <c r="BZ286" s="136"/>
      <c r="CA286" s="83" t="s">
        <v>599</v>
      </c>
      <c r="CB286" s="106" t="s">
        <v>647</v>
      </c>
      <c r="CC286" s="106" t="s">
        <v>8408</v>
      </c>
      <c r="CD286" s="107"/>
      <c r="CE286" s="108" t="s">
        <v>107</v>
      </c>
      <c r="CF286" s="108" t="s">
        <v>107</v>
      </c>
      <c r="CG286" s="109"/>
      <c r="CH286" s="110" t="s">
        <v>107</v>
      </c>
      <c r="CI286" s="111"/>
      <c r="CJ286" s="112">
        <v>6710</v>
      </c>
      <c r="CK286" s="113">
        <v>86</v>
      </c>
      <c r="CL286" s="114" t="s">
        <v>134</v>
      </c>
      <c r="CM286" s="114" t="s">
        <v>108</v>
      </c>
      <c r="CN286" s="114"/>
      <c r="CO286" s="115" t="s">
        <v>102</v>
      </c>
      <c r="CP286" s="115" t="s">
        <v>102</v>
      </c>
      <c r="CQ286" s="115" t="s">
        <v>102</v>
      </c>
      <c r="CR286" s="115" t="s">
        <v>102</v>
      </c>
      <c r="CS286" s="116"/>
      <c r="CT286" s="117" t="s">
        <v>109</v>
      </c>
      <c r="CU286" s="117" t="s">
        <v>109</v>
      </c>
      <c r="CV286" s="83">
        <v>282</v>
      </c>
      <c r="CW286" s="83" t="s">
        <v>108</v>
      </c>
      <c r="CX286" s="83">
        <v>282</v>
      </c>
      <c r="CY286" s="83" t="s">
        <v>108</v>
      </c>
      <c r="CZ286" s="83">
        <v>6610</v>
      </c>
      <c r="DA286" s="83" t="s">
        <v>419</v>
      </c>
      <c r="DB286" s="83" t="s">
        <v>130</v>
      </c>
      <c r="DC286" s="83" t="s">
        <v>499</v>
      </c>
      <c r="DD286" s="83">
        <v>1331</v>
      </c>
      <c r="DE286" s="83" t="s">
        <v>444</v>
      </c>
      <c r="DF286" s="83" t="s">
        <v>130</v>
      </c>
      <c r="DG286" s="83" t="s">
        <v>499</v>
      </c>
      <c r="DH286" s="83"/>
      <c r="DI286" s="83">
        <v>0</v>
      </c>
      <c r="DJ286" s="83">
        <v>1</v>
      </c>
      <c r="DK286" s="83">
        <v>0</v>
      </c>
      <c r="DL286" s="83">
        <v>0</v>
      </c>
      <c r="DM286" s="83">
        <v>0</v>
      </c>
      <c r="DN286" s="83">
        <v>0</v>
      </c>
      <c r="DO286" s="83">
        <v>0</v>
      </c>
      <c r="DP286" s="83">
        <v>0</v>
      </c>
      <c r="DQ286" s="83">
        <v>0</v>
      </c>
      <c r="DR286" s="83">
        <v>0</v>
      </c>
      <c r="DS286" s="83">
        <v>0</v>
      </c>
      <c r="DT286" s="83">
        <v>3</v>
      </c>
      <c r="DU286" s="83">
        <v>3</v>
      </c>
      <c r="DV286" s="83">
        <v>0</v>
      </c>
      <c r="DW286" s="83">
        <v>0</v>
      </c>
      <c r="DX286" s="83">
        <v>3</v>
      </c>
      <c r="DY286" s="85">
        <v>43928</v>
      </c>
      <c r="DZ286" s="83" t="s">
        <v>4333</v>
      </c>
      <c r="EA286" s="83" t="s">
        <v>102</v>
      </c>
      <c r="EB286" s="83" t="s">
        <v>482</v>
      </c>
      <c r="EC286" s="83">
        <v>282</v>
      </c>
      <c r="ED286" s="83" t="s">
        <v>483</v>
      </c>
      <c r="EE286" s="83">
        <v>1</v>
      </c>
      <c r="EF286" s="83">
        <v>0</v>
      </c>
      <c r="EG286" s="83">
        <v>0</v>
      </c>
      <c r="EH286" s="83" t="s">
        <v>109</v>
      </c>
      <c r="EI286" s="83" t="s">
        <v>108</v>
      </c>
      <c r="EJ286" s="83" t="s">
        <v>583</v>
      </c>
      <c r="EK286" s="83">
        <v>0</v>
      </c>
      <c r="EL286" s="83">
        <v>0</v>
      </c>
      <c r="EM286" s="83">
        <v>1</v>
      </c>
      <c r="EN286" s="83" t="s">
        <v>497</v>
      </c>
      <c r="EO286" s="83"/>
      <c r="EP286" s="83" t="s">
        <v>436</v>
      </c>
      <c r="EQ286" s="136">
        <v>1</v>
      </c>
      <c r="ER286" s="136">
        <v>1</v>
      </c>
      <c r="ES286" s="136">
        <v>1</v>
      </c>
      <c r="ET286" s="136">
        <v>1</v>
      </c>
      <c r="EU286" s="215" t="s">
        <v>269</v>
      </c>
      <c r="EV286" s="136">
        <v>1</v>
      </c>
      <c r="EW286" s="136">
        <v>1</v>
      </c>
      <c r="EX286" s="136">
        <v>1</v>
      </c>
      <c r="EY286" s="136">
        <v>1</v>
      </c>
      <c r="EZ286" s="136">
        <v>1</v>
      </c>
      <c r="FP286" s="215" t="s">
        <v>592</v>
      </c>
      <c r="FQ286" s="136" t="b">
        <v>1</v>
      </c>
      <c r="FR286" s="136" t="b">
        <v>1</v>
      </c>
      <c r="FS286" s="136" t="b">
        <v>1</v>
      </c>
      <c r="FT286" s="136" t="b">
        <v>1</v>
      </c>
      <c r="FX286" s="215" t="s">
        <v>269</v>
      </c>
    </row>
    <row r="287" spans="1:180" ht="60" customHeight="1" x14ac:dyDescent="0.55000000000000004">
      <c r="A287" s="83" t="s">
        <v>130</v>
      </c>
      <c r="B287" s="83" t="s">
        <v>98</v>
      </c>
      <c r="C287" s="136">
        <v>680350</v>
      </c>
      <c r="D287" s="207" t="s">
        <v>627</v>
      </c>
      <c r="E287" s="208" t="s">
        <v>630</v>
      </c>
      <c r="F287" s="83" t="s">
        <v>108</v>
      </c>
      <c r="G287" s="85">
        <v>20621</v>
      </c>
      <c r="H287" s="83" t="s">
        <v>102</v>
      </c>
      <c r="I287" s="85">
        <v>39794</v>
      </c>
      <c r="J287" s="83" t="s">
        <v>228</v>
      </c>
      <c r="K287" s="216">
        <v>889589066105</v>
      </c>
      <c r="L287" s="83" t="s">
        <v>191</v>
      </c>
      <c r="M287" s="85">
        <v>43631</v>
      </c>
      <c r="N287" s="83">
        <v>-716.66666666666697</v>
      </c>
      <c r="O287" s="83" t="s">
        <v>180</v>
      </c>
      <c r="P287" s="83" t="s">
        <v>181</v>
      </c>
      <c r="Q287" s="208" t="s">
        <v>6176</v>
      </c>
      <c r="R287" s="83" t="s">
        <v>102</v>
      </c>
      <c r="S287" s="83" t="s">
        <v>102</v>
      </c>
      <c r="T287" s="83" t="s">
        <v>199</v>
      </c>
      <c r="U287" s="83" t="s">
        <v>9514</v>
      </c>
      <c r="V287" s="83" t="s">
        <v>104</v>
      </c>
      <c r="W287" s="83" t="s">
        <v>105</v>
      </c>
      <c r="X287" s="86" t="s">
        <v>6176</v>
      </c>
      <c r="Y287" s="87" t="s">
        <v>102</v>
      </c>
      <c r="Z287" s="87" t="s">
        <v>102</v>
      </c>
      <c r="AA287" s="87" t="s">
        <v>199</v>
      </c>
      <c r="AB287" s="87" t="s">
        <v>9514</v>
      </c>
      <c r="AC287" s="87" t="s">
        <v>104</v>
      </c>
      <c r="AD287" s="87" t="s">
        <v>105</v>
      </c>
      <c r="AE287" s="87" t="s">
        <v>106</v>
      </c>
      <c r="AF287" s="86" t="s">
        <v>6176</v>
      </c>
      <c r="AG287" s="87" t="s">
        <v>489</v>
      </c>
      <c r="AH287" s="87" t="s">
        <v>9515</v>
      </c>
      <c r="AI287" s="87" t="s">
        <v>104</v>
      </c>
      <c r="AJ287" s="87" t="s">
        <v>204</v>
      </c>
      <c r="AK287" s="88"/>
      <c r="AL287" s="83" t="s">
        <v>107</v>
      </c>
      <c r="AM287" s="89" t="s">
        <v>454</v>
      </c>
      <c r="AN287" s="90" t="s">
        <v>416</v>
      </c>
      <c r="AO287" s="91" t="s">
        <v>641</v>
      </c>
      <c r="AP287" s="90">
        <v>8.3333333333332895</v>
      </c>
      <c r="AQ287" s="92" t="s">
        <v>211</v>
      </c>
      <c r="AR287" s="93" t="s">
        <v>102</v>
      </c>
      <c r="AS287" s="93" t="s">
        <v>102</v>
      </c>
      <c r="AT287" s="93" t="s">
        <v>102</v>
      </c>
      <c r="AU287" s="210" t="s">
        <v>641</v>
      </c>
      <c r="AV287" s="93" t="s">
        <v>192</v>
      </c>
      <c r="AW287" s="94" t="s">
        <v>102</v>
      </c>
      <c r="AX287" s="93" t="s">
        <v>105</v>
      </c>
      <c r="AY287" s="95" t="s">
        <v>188</v>
      </c>
      <c r="AZ287" s="93" t="s">
        <v>102</v>
      </c>
      <c r="BA287" s="93" t="s">
        <v>9516</v>
      </c>
      <c r="BB287" s="93" t="s">
        <v>102</v>
      </c>
      <c r="BC287" s="93" t="s">
        <v>102</v>
      </c>
      <c r="BD287" s="96" t="s">
        <v>102</v>
      </c>
      <c r="BE287" s="90">
        <v>-132.666666666667</v>
      </c>
      <c r="BF287" s="93" t="s">
        <v>211</v>
      </c>
      <c r="BG287" s="93" t="s">
        <v>102</v>
      </c>
      <c r="BH287" s="93" t="s">
        <v>102</v>
      </c>
      <c r="BI287" s="93" t="s">
        <v>102</v>
      </c>
      <c r="BJ287" s="210" t="s">
        <v>646</v>
      </c>
      <c r="BK287" s="93" t="s">
        <v>182</v>
      </c>
      <c r="BL287" s="97" t="s">
        <v>102</v>
      </c>
      <c r="BM287" s="93" t="s">
        <v>105</v>
      </c>
      <c r="BN287" s="93" t="s">
        <v>104</v>
      </c>
      <c r="BO287" s="93" t="s">
        <v>102</v>
      </c>
      <c r="BP287" s="98">
        <v>20180301</v>
      </c>
      <c r="BQ287" s="93" t="s">
        <v>102</v>
      </c>
      <c r="BR287" s="93" t="s">
        <v>102</v>
      </c>
      <c r="BS287" s="93" t="s">
        <v>102</v>
      </c>
      <c r="BT287" s="99" t="s">
        <v>591</v>
      </c>
      <c r="BU287" s="100" t="s">
        <v>10988</v>
      </c>
      <c r="BV287" s="101" t="s">
        <v>471</v>
      </c>
      <c r="BW287" s="136"/>
      <c r="BX287" s="103" t="s">
        <v>565</v>
      </c>
      <c r="BY287" s="104" t="s">
        <v>190</v>
      </c>
      <c r="BZ287" s="136"/>
      <c r="CA287" s="83" t="s">
        <v>599</v>
      </c>
      <c r="CB287" s="106" t="s">
        <v>647</v>
      </c>
      <c r="CC287" s="106" t="s">
        <v>8420</v>
      </c>
      <c r="CD287" s="107"/>
      <c r="CE287" s="108" t="s">
        <v>107</v>
      </c>
      <c r="CF287" s="108" t="s">
        <v>107</v>
      </c>
      <c r="CG287" s="109"/>
      <c r="CH287" s="110" t="s">
        <v>107</v>
      </c>
      <c r="CI287" s="111"/>
      <c r="CJ287" s="112">
        <v>6710</v>
      </c>
      <c r="CK287" s="113">
        <v>86</v>
      </c>
      <c r="CL287" s="114" t="s">
        <v>134</v>
      </c>
      <c r="CM287" s="114" t="s">
        <v>108</v>
      </c>
      <c r="CN287" s="114"/>
      <c r="CO287" s="115" t="s">
        <v>102</v>
      </c>
      <c r="CP287" s="115" t="s">
        <v>102</v>
      </c>
      <c r="CQ287" s="115" t="s">
        <v>102</v>
      </c>
      <c r="CR287" s="115" t="s">
        <v>102</v>
      </c>
      <c r="CS287" s="116"/>
      <c r="CT287" s="117" t="s">
        <v>109</v>
      </c>
      <c r="CU287" s="117" t="s">
        <v>109</v>
      </c>
      <c r="CV287" s="83">
        <v>283</v>
      </c>
      <c r="CW287" s="83" t="s">
        <v>108</v>
      </c>
      <c r="CX287" s="83">
        <v>283</v>
      </c>
      <c r="CY287" s="83" t="s">
        <v>108</v>
      </c>
      <c r="CZ287" s="83">
        <v>6611</v>
      </c>
      <c r="DA287" s="83" t="s">
        <v>419</v>
      </c>
      <c r="DB287" s="83" t="s">
        <v>130</v>
      </c>
      <c r="DC287" s="83" t="s">
        <v>499</v>
      </c>
      <c r="DD287" s="83">
        <v>1332</v>
      </c>
      <c r="DE287" s="83" t="s">
        <v>444</v>
      </c>
      <c r="DF287" s="83" t="s">
        <v>130</v>
      </c>
      <c r="DG287" s="83" t="s">
        <v>499</v>
      </c>
      <c r="DH287" s="83"/>
      <c r="DI287" s="83">
        <v>0</v>
      </c>
      <c r="DJ287" s="83">
        <v>1</v>
      </c>
      <c r="DK287" s="83">
        <v>0</v>
      </c>
      <c r="DL287" s="83">
        <v>0</v>
      </c>
      <c r="DM287" s="83">
        <v>0</v>
      </c>
      <c r="DN287" s="83">
        <v>0</v>
      </c>
      <c r="DO287" s="83">
        <v>0</v>
      </c>
      <c r="DP287" s="83">
        <v>0</v>
      </c>
      <c r="DQ287" s="83">
        <v>0</v>
      </c>
      <c r="DR287" s="83">
        <v>0</v>
      </c>
      <c r="DS287" s="83">
        <v>0</v>
      </c>
      <c r="DT287" s="83">
        <v>3</v>
      </c>
      <c r="DU287" s="83">
        <v>3</v>
      </c>
      <c r="DV287" s="83">
        <v>0</v>
      </c>
      <c r="DW287" s="83">
        <v>0</v>
      </c>
      <c r="DX287" s="83">
        <v>3</v>
      </c>
      <c r="DY287" s="85">
        <v>43929</v>
      </c>
      <c r="DZ287" s="83" t="s">
        <v>4334</v>
      </c>
      <c r="EA287" s="83" t="s">
        <v>102</v>
      </c>
      <c r="EB287" s="83" t="s">
        <v>482</v>
      </c>
      <c r="EC287" s="83">
        <v>283</v>
      </c>
      <c r="ED287" s="83" t="s">
        <v>483</v>
      </c>
      <c r="EE287" s="83">
        <v>1</v>
      </c>
      <c r="EF287" s="83">
        <v>0</v>
      </c>
      <c r="EG287" s="83">
        <v>0</v>
      </c>
      <c r="EH287" s="83" t="s">
        <v>109</v>
      </c>
      <c r="EI287" s="83" t="s">
        <v>108</v>
      </c>
      <c r="EJ287" s="83" t="s">
        <v>583</v>
      </c>
      <c r="EK287" s="83">
        <v>0</v>
      </c>
      <c r="EL287" s="83">
        <v>0</v>
      </c>
      <c r="EM287" s="83">
        <v>1</v>
      </c>
      <c r="EN287" s="83" t="s">
        <v>497</v>
      </c>
      <c r="EO287" s="83"/>
      <c r="EP287" s="83" t="s">
        <v>436</v>
      </c>
      <c r="EQ287" s="136">
        <v>1</v>
      </c>
      <c r="ER287" s="136">
        <v>1</v>
      </c>
      <c r="ES287" s="136">
        <v>1</v>
      </c>
      <c r="ET287" s="136">
        <v>1</v>
      </c>
      <c r="EU287" s="215" t="s">
        <v>269</v>
      </c>
      <c r="EV287" s="136">
        <v>1</v>
      </c>
      <c r="EW287" s="136">
        <v>1</v>
      </c>
      <c r="EX287" s="136">
        <v>1</v>
      </c>
      <c r="EY287" s="136">
        <v>1</v>
      </c>
      <c r="EZ287" s="136">
        <v>1</v>
      </c>
      <c r="FP287" s="215" t="s">
        <v>592</v>
      </c>
      <c r="FQ287" s="136" t="b">
        <v>1</v>
      </c>
      <c r="FR287" s="136" t="b">
        <v>1</v>
      </c>
      <c r="FS287" s="136" t="b">
        <v>1</v>
      </c>
      <c r="FT287" s="136" t="b">
        <v>1</v>
      </c>
      <c r="FX287" s="215" t="s">
        <v>269</v>
      </c>
    </row>
    <row r="288" spans="1:180" ht="60" customHeight="1" x14ac:dyDescent="0.55000000000000004">
      <c r="A288" s="83" t="s">
        <v>130</v>
      </c>
      <c r="B288" s="83" t="s">
        <v>98</v>
      </c>
      <c r="C288" s="136">
        <v>164047</v>
      </c>
      <c r="D288" s="207" t="s">
        <v>628</v>
      </c>
      <c r="E288" s="208" t="s">
        <v>633</v>
      </c>
      <c r="F288" s="83" t="s">
        <v>108</v>
      </c>
      <c r="G288" s="85">
        <v>22744</v>
      </c>
      <c r="H288" s="83" t="s">
        <v>102</v>
      </c>
      <c r="I288" s="85">
        <v>39772</v>
      </c>
      <c r="J288" s="83" t="s">
        <v>228</v>
      </c>
      <c r="K288" s="216">
        <v>755267115035</v>
      </c>
      <c r="L288" s="83" t="s">
        <v>191</v>
      </c>
      <c r="M288" s="85">
        <v>43619</v>
      </c>
      <c r="N288" s="83">
        <v>-721.66666666666697</v>
      </c>
      <c r="O288" s="83" t="s">
        <v>193</v>
      </c>
      <c r="P288" s="83" t="s">
        <v>181</v>
      </c>
      <c r="Q288" s="208" t="s">
        <v>6180</v>
      </c>
      <c r="R288" s="83" t="s">
        <v>102</v>
      </c>
      <c r="S288" s="83" t="s">
        <v>102</v>
      </c>
      <c r="T288" s="83" t="s">
        <v>133</v>
      </c>
      <c r="U288" s="83" t="s">
        <v>9517</v>
      </c>
      <c r="V288" s="83" t="s">
        <v>111</v>
      </c>
      <c r="W288" s="83" t="s">
        <v>105</v>
      </c>
      <c r="X288" s="86" t="s">
        <v>6180</v>
      </c>
      <c r="Y288" s="87" t="s">
        <v>102</v>
      </c>
      <c r="Z288" s="87" t="s">
        <v>102</v>
      </c>
      <c r="AA288" s="87" t="s">
        <v>133</v>
      </c>
      <c r="AB288" s="87" t="s">
        <v>9517</v>
      </c>
      <c r="AC288" s="87" t="s">
        <v>111</v>
      </c>
      <c r="AD288" s="87" t="s">
        <v>105</v>
      </c>
      <c r="AE288" s="87" t="s">
        <v>106</v>
      </c>
      <c r="AF288" s="86" t="s">
        <v>6180</v>
      </c>
      <c r="AG288" s="87" t="s">
        <v>486</v>
      </c>
      <c r="AH288" s="87" t="s">
        <v>9517</v>
      </c>
      <c r="AI288" s="87" t="s">
        <v>111</v>
      </c>
      <c r="AJ288" s="87" t="s">
        <v>204</v>
      </c>
      <c r="AK288" s="88"/>
      <c r="AL288" s="83" t="s">
        <v>107</v>
      </c>
      <c r="AM288" s="89" t="s">
        <v>454</v>
      </c>
      <c r="AN288" s="90" t="s">
        <v>416</v>
      </c>
      <c r="AO288" s="91" t="s">
        <v>642</v>
      </c>
      <c r="AP288" s="90">
        <v>8.3333333333332895</v>
      </c>
      <c r="AQ288" s="92" t="s">
        <v>102</v>
      </c>
      <c r="AR288" s="93" t="s">
        <v>102</v>
      </c>
      <c r="AS288" s="93" t="s">
        <v>102</v>
      </c>
      <c r="AT288" s="93" t="s">
        <v>102</v>
      </c>
      <c r="AU288" s="210" t="s">
        <v>644</v>
      </c>
      <c r="AV288" s="93" t="s">
        <v>185</v>
      </c>
      <c r="AW288" s="94" t="s">
        <v>102</v>
      </c>
      <c r="AX288" s="93" t="s">
        <v>183</v>
      </c>
      <c r="AY288" s="95" t="s">
        <v>111</v>
      </c>
      <c r="AZ288" s="93" t="s">
        <v>102</v>
      </c>
      <c r="BA288" s="93" t="s">
        <v>102</v>
      </c>
      <c r="BB288" s="93" t="s">
        <v>102</v>
      </c>
      <c r="BC288" s="93" t="s">
        <v>102</v>
      </c>
      <c r="BD288" s="96" t="s">
        <v>102</v>
      </c>
      <c r="BE288" s="90">
        <v>-133.166666666667</v>
      </c>
      <c r="BF288" s="93" t="s">
        <v>102</v>
      </c>
      <c r="BG288" s="93" t="s">
        <v>102</v>
      </c>
      <c r="BH288" s="93" t="s">
        <v>102</v>
      </c>
      <c r="BI288" s="93" t="s">
        <v>102</v>
      </c>
      <c r="BJ288" s="210" t="s">
        <v>642</v>
      </c>
      <c r="BK288" s="93" t="s">
        <v>192</v>
      </c>
      <c r="BL288" s="97" t="s">
        <v>102</v>
      </c>
      <c r="BM288" s="93" t="s">
        <v>183</v>
      </c>
      <c r="BN288" s="93" t="s">
        <v>106</v>
      </c>
      <c r="BO288" s="93" t="s">
        <v>102</v>
      </c>
      <c r="BP288" s="98" t="s">
        <v>102</v>
      </c>
      <c r="BQ288" s="93" t="s">
        <v>102</v>
      </c>
      <c r="BR288" s="93" t="s">
        <v>102</v>
      </c>
      <c r="BS288" s="93" t="s">
        <v>102</v>
      </c>
      <c r="BT288" s="99" t="s">
        <v>591</v>
      </c>
      <c r="BU288" s="100" t="s">
        <v>10989</v>
      </c>
      <c r="BV288" s="101" t="s">
        <v>471</v>
      </c>
      <c r="BW288" s="136"/>
      <c r="BX288" s="103" t="s">
        <v>565</v>
      </c>
      <c r="BY288" s="104" t="s">
        <v>190</v>
      </c>
      <c r="BZ288" s="136"/>
      <c r="CA288" s="83" t="s">
        <v>599</v>
      </c>
      <c r="CB288" s="106" t="s">
        <v>647</v>
      </c>
      <c r="CC288" s="106" t="s">
        <v>8432</v>
      </c>
      <c r="CD288" s="107"/>
      <c r="CE288" s="108" t="s">
        <v>107</v>
      </c>
      <c r="CF288" s="108" t="s">
        <v>107</v>
      </c>
      <c r="CG288" s="109"/>
      <c r="CH288" s="110" t="s">
        <v>107</v>
      </c>
      <c r="CI288" s="111"/>
      <c r="CJ288" s="112">
        <v>6710</v>
      </c>
      <c r="CK288" s="113">
        <v>86</v>
      </c>
      <c r="CL288" s="114" t="s">
        <v>134</v>
      </c>
      <c r="CM288" s="114" t="s">
        <v>108</v>
      </c>
      <c r="CN288" s="114"/>
      <c r="CO288" s="115" t="s">
        <v>102</v>
      </c>
      <c r="CP288" s="115" t="s">
        <v>102</v>
      </c>
      <c r="CQ288" s="115" t="s">
        <v>102</v>
      </c>
      <c r="CR288" s="115" t="s">
        <v>102</v>
      </c>
      <c r="CS288" s="116"/>
      <c r="CT288" s="117" t="s">
        <v>109</v>
      </c>
      <c r="CU288" s="117" t="s">
        <v>109</v>
      </c>
      <c r="CV288" s="83">
        <v>284</v>
      </c>
      <c r="CW288" s="83" t="s">
        <v>108</v>
      </c>
      <c r="CX288" s="83">
        <v>284</v>
      </c>
      <c r="CY288" s="83" t="s">
        <v>108</v>
      </c>
      <c r="CZ288" s="83">
        <v>6612</v>
      </c>
      <c r="DA288" s="83" t="s">
        <v>419</v>
      </c>
      <c r="DB288" s="83" t="s">
        <v>130</v>
      </c>
      <c r="DC288" s="83" t="s">
        <v>499</v>
      </c>
      <c r="DD288" s="83">
        <v>1333</v>
      </c>
      <c r="DE288" s="83" t="s">
        <v>444</v>
      </c>
      <c r="DF288" s="83" t="s">
        <v>130</v>
      </c>
      <c r="DG288" s="83" t="s">
        <v>499</v>
      </c>
      <c r="DH288" s="83"/>
      <c r="DI288" s="83">
        <v>0</v>
      </c>
      <c r="DJ288" s="83">
        <v>1</v>
      </c>
      <c r="DK288" s="83">
        <v>0</v>
      </c>
      <c r="DL288" s="83">
        <v>0</v>
      </c>
      <c r="DM288" s="83">
        <v>0</v>
      </c>
      <c r="DN288" s="83">
        <v>0</v>
      </c>
      <c r="DO288" s="83">
        <v>0</v>
      </c>
      <c r="DP288" s="83">
        <v>0</v>
      </c>
      <c r="DQ288" s="83">
        <v>0</v>
      </c>
      <c r="DR288" s="83">
        <v>0</v>
      </c>
      <c r="DS288" s="83">
        <v>0</v>
      </c>
      <c r="DT288" s="83">
        <v>3</v>
      </c>
      <c r="DU288" s="83">
        <v>3</v>
      </c>
      <c r="DV288" s="83">
        <v>0</v>
      </c>
      <c r="DW288" s="83">
        <v>0</v>
      </c>
      <c r="DX288" s="83">
        <v>3</v>
      </c>
      <c r="DY288" s="85">
        <v>43930</v>
      </c>
      <c r="DZ288" s="83" t="s">
        <v>4335</v>
      </c>
      <c r="EA288" s="83" t="s">
        <v>102</v>
      </c>
      <c r="EB288" s="83" t="s">
        <v>482</v>
      </c>
      <c r="EC288" s="83">
        <v>284</v>
      </c>
      <c r="ED288" s="83" t="s">
        <v>483</v>
      </c>
      <c r="EE288" s="83">
        <v>1</v>
      </c>
      <c r="EF288" s="83">
        <v>0</v>
      </c>
      <c r="EG288" s="83">
        <v>0</v>
      </c>
      <c r="EH288" s="83" t="s">
        <v>109</v>
      </c>
      <c r="EI288" s="83" t="s">
        <v>108</v>
      </c>
      <c r="EJ288" s="83" t="s">
        <v>583</v>
      </c>
      <c r="EK288" s="83">
        <v>0</v>
      </c>
      <c r="EL288" s="83">
        <v>0</v>
      </c>
      <c r="EM288" s="83">
        <v>1</v>
      </c>
      <c r="EN288" s="83" t="s">
        <v>497</v>
      </c>
      <c r="EO288" s="83"/>
      <c r="EP288" s="83" t="s">
        <v>436</v>
      </c>
      <c r="EQ288" s="136">
        <v>1</v>
      </c>
      <c r="ER288" s="136">
        <v>1</v>
      </c>
      <c r="ES288" s="136">
        <v>1</v>
      </c>
      <c r="ET288" s="136">
        <v>1</v>
      </c>
      <c r="EU288" s="215" t="s">
        <v>269</v>
      </c>
      <c r="EV288" s="136">
        <v>1</v>
      </c>
      <c r="EW288" s="136">
        <v>1</v>
      </c>
      <c r="EX288" s="136">
        <v>1</v>
      </c>
      <c r="EY288" s="136">
        <v>1</v>
      </c>
      <c r="EZ288" s="136">
        <v>1</v>
      </c>
      <c r="FP288" s="215" t="s">
        <v>592</v>
      </c>
      <c r="FQ288" s="136" t="b">
        <v>1</v>
      </c>
      <c r="FR288" s="136" t="b">
        <v>1</v>
      </c>
      <c r="FS288" s="136" t="b">
        <v>1</v>
      </c>
      <c r="FT288" s="136" t="b">
        <v>1</v>
      </c>
      <c r="FX288" s="215" t="s">
        <v>269</v>
      </c>
    </row>
    <row r="289" spans="1:180" ht="60" customHeight="1" x14ac:dyDescent="0.55000000000000004">
      <c r="A289" s="83" t="s">
        <v>130</v>
      </c>
      <c r="B289" s="83" t="s">
        <v>98</v>
      </c>
      <c r="C289" s="136">
        <v>326133</v>
      </c>
      <c r="D289" s="207" t="s">
        <v>629</v>
      </c>
      <c r="E289" s="208" t="s">
        <v>634</v>
      </c>
      <c r="F289" s="83" t="s">
        <v>108</v>
      </c>
      <c r="G289" s="85">
        <v>26341</v>
      </c>
      <c r="H289" s="83" t="s">
        <v>102</v>
      </c>
      <c r="I289" s="85">
        <v>34633</v>
      </c>
      <c r="J289" s="83" t="s">
        <v>228</v>
      </c>
      <c r="K289" s="216">
        <v>316993748568</v>
      </c>
      <c r="L289" s="83" t="s">
        <v>191</v>
      </c>
      <c r="M289" s="85">
        <v>43642</v>
      </c>
      <c r="N289" s="83">
        <v>-726.66666666666697</v>
      </c>
      <c r="O289" s="83" t="s">
        <v>193</v>
      </c>
      <c r="P289" s="83" t="s">
        <v>181</v>
      </c>
      <c r="Q289" s="208" t="s">
        <v>6184</v>
      </c>
      <c r="R289" s="83" t="s">
        <v>102</v>
      </c>
      <c r="S289" s="83" t="s">
        <v>102</v>
      </c>
      <c r="T289" s="83" t="s">
        <v>131</v>
      </c>
      <c r="U289" s="83" t="s">
        <v>9518</v>
      </c>
      <c r="V289" s="83" t="s">
        <v>104</v>
      </c>
      <c r="W289" s="83" t="s">
        <v>105</v>
      </c>
      <c r="X289" s="86" t="s">
        <v>6184</v>
      </c>
      <c r="Y289" s="87" t="s">
        <v>102</v>
      </c>
      <c r="Z289" s="87" t="s">
        <v>102</v>
      </c>
      <c r="AA289" s="87" t="s">
        <v>131</v>
      </c>
      <c r="AB289" s="87" t="s">
        <v>9518</v>
      </c>
      <c r="AC289" s="87" t="s">
        <v>104</v>
      </c>
      <c r="AD289" s="87" t="s">
        <v>105</v>
      </c>
      <c r="AE289" s="87" t="s">
        <v>106</v>
      </c>
      <c r="AF289" s="86" t="s">
        <v>6184</v>
      </c>
      <c r="AG289" s="87" t="s">
        <v>177</v>
      </c>
      <c r="AH289" s="87" t="s">
        <v>9518</v>
      </c>
      <c r="AI289" s="87" t="s">
        <v>104</v>
      </c>
      <c r="AJ289" s="87" t="s">
        <v>204</v>
      </c>
      <c r="AK289" s="88"/>
      <c r="AL289" s="83" t="s">
        <v>107</v>
      </c>
      <c r="AM289" s="89" t="s">
        <v>454</v>
      </c>
      <c r="AN289" s="90" t="s">
        <v>416</v>
      </c>
      <c r="AO289" s="91" t="s">
        <v>643</v>
      </c>
      <c r="AP289" s="90">
        <v>8.3333333333332895</v>
      </c>
      <c r="AQ289" s="92" t="s">
        <v>102</v>
      </c>
      <c r="AR289" s="93" t="s">
        <v>102</v>
      </c>
      <c r="AS289" s="93" t="s">
        <v>102</v>
      </c>
      <c r="AT289" s="93" t="s">
        <v>102</v>
      </c>
      <c r="AU289" s="210" t="s">
        <v>645</v>
      </c>
      <c r="AV289" s="93" t="s">
        <v>185</v>
      </c>
      <c r="AW289" s="94" t="s">
        <v>102</v>
      </c>
      <c r="AX289" s="93" t="s">
        <v>105</v>
      </c>
      <c r="AY289" s="95" t="s">
        <v>104</v>
      </c>
      <c r="AZ289" s="93" t="s">
        <v>102</v>
      </c>
      <c r="BA289" s="93" t="s">
        <v>102</v>
      </c>
      <c r="BB289" s="93" t="s">
        <v>102</v>
      </c>
      <c r="BC289" s="93" t="s">
        <v>102</v>
      </c>
      <c r="BD289" s="96" t="s">
        <v>102</v>
      </c>
      <c r="BE289" s="90">
        <v>-133.666666666667</v>
      </c>
      <c r="BF289" s="93" t="s">
        <v>102</v>
      </c>
      <c r="BG289" s="93" t="s">
        <v>102</v>
      </c>
      <c r="BH289" s="93" t="s">
        <v>102</v>
      </c>
      <c r="BI289" s="93" t="s">
        <v>102</v>
      </c>
      <c r="BJ289" s="210" t="s">
        <v>643</v>
      </c>
      <c r="BK289" s="93" t="s">
        <v>196</v>
      </c>
      <c r="BL289" s="97" t="s">
        <v>102</v>
      </c>
      <c r="BM289" s="93" t="s">
        <v>105</v>
      </c>
      <c r="BN289" s="93" t="s">
        <v>596</v>
      </c>
      <c r="BO289" s="93" t="s">
        <v>102</v>
      </c>
      <c r="BP289" s="98" t="s">
        <v>102</v>
      </c>
      <c r="BQ289" s="93" t="s">
        <v>102</v>
      </c>
      <c r="BR289" s="93" t="s">
        <v>102</v>
      </c>
      <c r="BS289" s="93" t="s">
        <v>102</v>
      </c>
      <c r="BT289" s="99" t="s">
        <v>591</v>
      </c>
      <c r="BU289" s="100" t="s">
        <v>10990</v>
      </c>
      <c r="BV289" s="101" t="s">
        <v>471</v>
      </c>
      <c r="BW289" s="136"/>
      <c r="BX289" s="103" t="s">
        <v>565</v>
      </c>
      <c r="BY289" s="104" t="s">
        <v>190</v>
      </c>
      <c r="BZ289" s="136"/>
      <c r="CA289" s="83" t="s">
        <v>599</v>
      </c>
      <c r="CB289" s="106" t="s">
        <v>647</v>
      </c>
      <c r="CC289" s="106" t="s">
        <v>8444</v>
      </c>
      <c r="CD289" s="107"/>
      <c r="CE289" s="108" t="s">
        <v>107</v>
      </c>
      <c r="CF289" s="108" t="s">
        <v>107</v>
      </c>
      <c r="CG289" s="109"/>
      <c r="CH289" s="110" t="s">
        <v>107</v>
      </c>
      <c r="CI289" s="111"/>
      <c r="CJ289" s="112">
        <v>6710</v>
      </c>
      <c r="CK289" s="113">
        <v>86</v>
      </c>
      <c r="CL289" s="114" t="s">
        <v>134</v>
      </c>
      <c r="CM289" s="114" t="s">
        <v>108</v>
      </c>
      <c r="CN289" s="114"/>
      <c r="CO289" s="115" t="s">
        <v>102</v>
      </c>
      <c r="CP289" s="115" t="s">
        <v>102</v>
      </c>
      <c r="CQ289" s="115" t="s">
        <v>102</v>
      </c>
      <c r="CR289" s="115" t="s">
        <v>102</v>
      </c>
      <c r="CS289" s="116"/>
      <c r="CT289" s="117" t="s">
        <v>109</v>
      </c>
      <c r="CU289" s="117" t="s">
        <v>109</v>
      </c>
      <c r="CV289" s="83">
        <v>285</v>
      </c>
      <c r="CW289" s="83" t="s">
        <v>108</v>
      </c>
      <c r="CX289" s="83">
        <v>285</v>
      </c>
      <c r="CY289" s="83" t="s">
        <v>108</v>
      </c>
      <c r="CZ289" s="83">
        <v>6613</v>
      </c>
      <c r="DA289" s="83" t="s">
        <v>419</v>
      </c>
      <c r="DB289" s="83" t="s">
        <v>130</v>
      </c>
      <c r="DC289" s="83" t="s">
        <v>499</v>
      </c>
      <c r="DD289" s="83">
        <v>1334</v>
      </c>
      <c r="DE289" s="83" t="s">
        <v>444</v>
      </c>
      <c r="DF289" s="83" t="s">
        <v>130</v>
      </c>
      <c r="DG289" s="83" t="s">
        <v>499</v>
      </c>
      <c r="DH289" s="83"/>
      <c r="DI289" s="83">
        <v>0</v>
      </c>
      <c r="DJ289" s="83">
        <v>1</v>
      </c>
      <c r="DK289" s="83">
        <v>0</v>
      </c>
      <c r="DL289" s="83">
        <v>0</v>
      </c>
      <c r="DM289" s="83">
        <v>0</v>
      </c>
      <c r="DN289" s="83">
        <v>0</v>
      </c>
      <c r="DO289" s="83">
        <v>0</v>
      </c>
      <c r="DP289" s="83">
        <v>0</v>
      </c>
      <c r="DQ289" s="83">
        <v>0</v>
      </c>
      <c r="DR289" s="83">
        <v>0</v>
      </c>
      <c r="DS289" s="83">
        <v>0</v>
      </c>
      <c r="DT289" s="83">
        <v>3</v>
      </c>
      <c r="DU289" s="83">
        <v>3</v>
      </c>
      <c r="DV289" s="83">
        <v>0</v>
      </c>
      <c r="DW289" s="83">
        <v>0</v>
      </c>
      <c r="DX289" s="83">
        <v>3</v>
      </c>
      <c r="DY289" s="85">
        <v>43931</v>
      </c>
      <c r="DZ289" s="83" t="s">
        <v>4336</v>
      </c>
      <c r="EA289" s="83" t="s">
        <v>102</v>
      </c>
      <c r="EB289" s="83" t="s">
        <v>482</v>
      </c>
      <c r="EC289" s="83">
        <v>285</v>
      </c>
      <c r="ED289" s="83" t="s">
        <v>483</v>
      </c>
      <c r="EE289" s="83">
        <v>1</v>
      </c>
      <c r="EF289" s="83">
        <v>0</v>
      </c>
      <c r="EG289" s="83">
        <v>0</v>
      </c>
      <c r="EH289" s="83" t="s">
        <v>109</v>
      </c>
      <c r="EI289" s="83" t="s">
        <v>108</v>
      </c>
      <c r="EJ289" s="83" t="s">
        <v>583</v>
      </c>
      <c r="EK289" s="83">
        <v>0</v>
      </c>
      <c r="EL289" s="83">
        <v>0</v>
      </c>
      <c r="EM289" s="83">
        <v>1</v>
      </c>
      <c r="EN289" s="83" t="s">
        <v>497</v>
      </c>
      <c r="EO289" s="83"/>
      <c r="EP289" s="83" t="s">
        <v>436</v>
      </c>
      <c r="EQ289" s="136">
        <v>1</v>
      </c>
      <c r="ER289" s="136">
        <v>1</v>
      </c>
      <c r="ES289" s="136">
        <v>1</v>
      </c>
      <c r="ET289" s="136">
        <v>1</v>
      </c>
      <c r="EU289" s="215" t="s">
        <v>269</v>
      </c>
      <c r="EV289" s="136">
        <v>1</v>
      </c>
      <c r="EW289" s="136">
        <v>1</v>
      </c>
      <c r="EX289" s="136">
        <v>1</v>
      </c>
      <c r="EY289" s="136">
        <v>1</v>
      </c>
      <c r="EZ289" s="136">
        <v>1</v>
      </c>
      <c r="FP289" s="215" t="s">
        <v>592</v>
      </c>
      <c r="FQ289" s="136" t="b">
        <v>1</v>
      </c>
      <c r="FR289" s="136" t="b">
        <v>1</v>
      </c>
      <c r="FS289" s="136" t="b">
        <v>1</v>
      </c>
      <c r="FT289" s="136" t="b">
        <v>1</v>
      </c>
      <c r="FX289" s="215" t="s">
        <v>269</v>
      </c>
    </row>
    <row r="290" spans="1:180" ht="60" customHeight="1" x14ac:dyDescent="0.55000000000000004">
      <c r="A290" s="83" t="s">
        <v>130</v>
      </c>
      <c r="B290" s="83" t="s">
        <v>98</v>
      </c>
      <c r="C290" s="136">
        <v>290684</v>
      </c>
      <c r="D290" s="207" t="s">
        <v>627</v>
      </c>
      <c r="E290" s="208" t="s">
        <v>630</v>
      </c>
      <c r="F290" s="83" t="s">
        <v>108</v>
      </c>
      <c r="G290" s="85">
        <v>20621</v>
      </c>
      <c r="H290" s="83" t="s">
        <v>102</v>
      </c>
      <c r="I290" s="85">
        <v>39794</v>
      </c>
      <c r="J290" s="83" t="s">
        <v>228</v>
      </c>
      <c r="K290" s="216">
        <v>913392499351</v>
      </c>
      <c r="L290" s="83" t="s">
        <v>191</v>
      </c>
      <c r="M290" s="85">
        <v>43631</v>
      </c>
      <c r="N290" s="83">
        <v>-731.66666666666697</v>
      </c>
      <c r="O290" s="83" t="s">
        <v>180</v>
      </c>
      <c r="P290" s="83" t="s">
        <v>181</v>
      </c>
      <c r="Q290" s="208" t="s">
        <v>6188</v>
      </c>
      <c r="R290" s="83" t="s">
        <v>102</v>
      </c>
      <c r="S290" s="83" t="s">
        <v>102</v>
      </c>
      <c r="T290" s="83" t="s">
        <v>199</v>
      </c>
      <c r="U290" s="83" t="s">
        <v>9519</v>
      </c>
      <c r="V290" s="83" t="s">
        <v>104</v>
      </c>
      <c r="W290" s="83" t="s">
        <v>105</v>
      </c>
      <c r="X290" s="86" t="s">
        <v>6188</v>
      </c>
      <c r="Y290" s="87" t="s">
        <v>102</v>
      </c>
      <c r="Z290" s="87" t="s">
        <v>102</v>
      </c>
      <c r="AA290" s="87" t="s">
        <v>199</v>
      </c>
      <c r="AB290" s="87" t="s">
        <v>9519</v>
      </c>
      <c r="AC290" s="87" t="s">
        <v>104</v>
      </c>
      <c r="AD290" s="87" t="s">
        <v>105</v>
      </c>
      <c r="AE290" s="87" t="s">
        <v>106</v>
      </c>
      <c r="AF290" s="86" t="s">
        <v>6188</v>
      </c>
      <c r="AG290" s="87" t="s">
        <v>489</v>
      </c>
      <c r="AH290" s="87" t="s">
        <v>9520</v>
      </c>
      <c r="AI290" s="87" t="s">
        <v>104</v>
      </c>
      <c r="AJ290" s="87" t="s">
        <v>204</v>
      </c>
      <c r="AK290" s="88"/>
      <c r="AL290" s="83" t="s">
        <v>107</v>
      </c>
      <c r="AM290" s="89" t="s">
        <v>454</v>
      </c>
      <c r="AN290" s="90" t="s">
        <v>416</v>
      </c>
      <c r="AO290" s="91" t="s">
        <v>641</v>
      </c>
      <c r="AP290" s="90">
        <v>8.3333333333332895</v>
      </c>
      <c r="AQ290" s="92" t="s">
        <v>211</v>
      </c>
      <c r="AR290" s="93" t="s">
        <v>102</v>
      </c>
      <c r="AS290" s="93" t="s">
        <v>102</v>
      </c>
      <c r="AT290" s="93" t="s">
        <v>102</v>
      </c>
      <c r="AU290" s="210" t="s">
        <v>641</v>
      </c>
      <c r="AV290" s="93" t="s">
        <v>192</v>
      </c>
      <c r="AW290" s="94" t="s">
        <v>102</v>
      </c>
      <c r="AX290" s="93" t="s">
        <v>105</v>
      </c>
      <c r="AY290" s="95" t="s">
        <v>188</v>
      </c>
      <c r="AZ290" s="93" t="s">
        <v>102</v>
      </c>
      <c r="BA290" s="93" t="s">
        <v>9521</v>
      </c>
      <c r="BB290" s="93" t="s">
        <v>102</v>
      </c>
      <c r="BC290" s="93" t="s">
        <v>102</v>
      </c>
      <c r="BD290" s="96" t="s">
        <v>102</v>
      </c>
      <c r="BE290" s="90">
        <v>-134.166666666667</v>
      </c>
      <c r="BF290" s="93" t="s">
        <v>211</v>
      </c>
      <c r="BG290" s="93" t="s">
        <v>102</v>
      </c>
      <c r="BH290" s="93" t="s">
        <v>102</v>
      </c>
      <c r="BI290" s="93" t="s">
        <v>102</v>
      </c>
      <c r="BJ290" s="210" t="s">
        <v>646</v>
      </c>
      <c r="BK290" s="93" t="s">
        <v>182</v>
      </c>
      <c r="BL290" s="97" t="s">
        <v>102</v>
      </c>
      <c r="BM290" s="93" t="s">
        <v>105</v>
      </c>
      <c r="BN290" s="93" t="s">
        <v>104</v>
      </c>
      <c r="BO290" s="93" t="s">
        <v>102</v>
      </c>
      <c r="BP290" s="98">
        <v>20180302</v>
      </c>
      <c r="BQ290" s="93" t="s">
        <v>102</v>
      </c>
      <c r="BR290" s="93" t="s">
        <v>102</v>
      </c>
      <c r="BS290" s="93" t="s">
        <v>102</v>
      </c>
      <c r="BT290" s="99" t="s">
        <v>591</v>
      </c>
      <c r="BU290" s="100" t="s">
        <v>10991</v>
      </c>
      <c r="BV290" s="101" t="s">
        <v>471</v>
      </c>
      <c r="BW290" s="136"/>
      <c r="BX290" s="103" t="s">
        <v>565</v>
      </c>
      <c r="BY290" s="104" t="s">
        <v>190</v>
      </c>
      <c r="BZ290" s="136"/>
      <c r="CA290" s="83" t="s">
        <v>599</v>
      </c>
      <c r="CB290" s="106" t="s">
        <v>647</v>
      </c>
      <c r="CC290" s="106" t="s">
        <v>8456</v>
      </c>
      <c r="CD290" s="107"/>
      <c r="CE290" s="108" t="s">
        <v>107</v>
      </c>
      <c r="CF290" s="108" t="s">
        <v>107</v>
      </c>
      <c r="CG290" s="109"/>
      <c r="CH290" s="110" t="s">
        <v>107</v>
      </c>
      <c r="CI290" s="111"/>
      <c r="CJ290" s="112">
        <v>6710</v>
      </c>
      <c r="CK290" s="113">
        <v>86</v>
      </c>
      <c r="CL290" s="114" t="s">
        <v>134</v>
      </c>
      <c r="CM290" s="114" t="s">
        <v>108</v>
      </c>
      <c r="CN290" s="114"/>
      <c r="CO290" s="115" t="s">
        <v>102</v>
      </c>
      <c r="CP290" s="115" t="s">
        <v>102</v>
      </c>
      <c r="CQ290" s="115" t="s">
        <v>102</v>
      </c>
      <c r="CR290" s="115" t="s">
        <v>102</v>
      </c>
      <c r="CS290" s="116"/>
      <c r="CT290" s="117" t="s">
        <v>109</v>
      </c>
      <c r="CU290" s="117" t="s">
        <v>109</v>
      </c>
      <c r="CV290" s="83">
        <v>286</v>
      </c>
      <c r="CW290" s="83" t="s">
        <v>108</v>
      </c>
      <c r="CX290" s="83">
        <v>286</v>
      </c>
      <c r="CY290" s="83" t="s">
        <v>108</v>
      </c>
      <c r="CZ290" s="83">
        <v>6614</v>
      </c>
      <c r="DA290" s="83" t="s">
        <v>419</v>
      </c>
      <c r="DB290" s="83" t="s">
        <v>130</v>
      </c>
      <c r="DC290" s="83" t="s">
        <v>499</v>
      </c>
      <c r="DD290" s="83">
        <v>1335</v>
      </c>
      <c r="DE290" s="83" t="s">
        <v>444</v>
      </c>
      <c r="DF290" s="83" t="s">
        <v>130</v>
      </c>
      <c r="DG290" s="83" t="s">
        <v>499</v>
      </c>
      <c r="DH290" s="83"/>
      <c r="DI290" s="83">
        <v>0</v>
      </c>
      <c r="DJ290" s="83">
        <v>1</v>
      </c>
      <c r="DK290" s="83">
        <v>0</v>
      </c>
      <c r="DL290" s="83">
        <v>0</v>
      </c>
      <c r="DM290" s="83">
        <v>0</v>
      </c>
      <c r="DN290" s="83">
        <v>0</v>
      </c>
      <c r="DO290" s="83">
        <v>0</v>
      </c>
      <c r="DP290" s="83">
        <v>0</v>
      </c>
      <c r="DQ290" s="83">
        <v>0</v>
      </c>
      <c r="DR290" s="83">
        <v>0</v>
      </c>
      <c r="DS290" s="83">
        <v>0</v>
      </c>
      <c r="DT290" s="83">
        <v>3</v>
      </c>
      <c r="DU290" s="83">
        <v>3</v>
      </c>
      <c r="DV290" s="83">
        <v>0</v>
      </c>
      <c r="DW290" s="83">
        <v>0</v>
      </c>
      <c r="DX290" s="83">
        <v>3</v>
      </c>
      <c r="DY290" s="85">
        <v>43932</v>
      </c>
      <c r="DZ290" s="83" t="s">
        <v>4337</v>
      </c>
      <c r="EA290" s="83" t="s">
        <v>102</v>
      </c>
      <c r="EB290" s="83" t="s">
        <v>482</v>
      </c>
      <c r="EC290" s="83">
        <v>286</v>
      </c>
      <c r="ED290" s="83" t="s">
        <v>483</v>
      </c>
      <c r="EE290" s="83">
        <v>1</v>
      </c>
      <c r="EF290" s="83">
        <v>0</v>
      </c>
      <c r="EG290" s="83">
        <v>0</v>
      </c>
      <c r="EH290" s="83" t="s">
        <v>109</v>
      </c>
      <c r="EI290" s="83" t="s">
        <v>108</v>
      </c>
      <c r="EJ290" s="83" t="s">
        <v>583</v>
      </c>
      <c r="EK290" s="83">
        <v>0</v>
      </c>
      <c r="EL290" s="83">
        <v>0</v>
      </c>
      <c r="EM290" s="83">
        <v>1</v>
      </c>
      <c r="EN290" s="83" t="s">
        <v>497</v>
      </c>
      <c r="EO290" s="83"/>
      <c r="EP290" s="83" t="s">
        <v>436</v>
      </c>
      <c r="EQ290" s="136">
        <v>1</v>
      </c>
      <c r="ER290" s="136">
        <v>1</v>
      </c>
      <c r="ES290" s="136">
        <v>1</v>
      </c>
      <c r="ET290" s="136">
        <v>1</v>
      </c>
      <c r="EU290" s="215" t="s">
        <v>269</v>
      </c>
      <c r="EV290" s="136">
        <v>1</v>
      </c>
      <c r="EW290" s="136">
        <v>1</v>
      </c>
      <c r="EX290" s="136">
        <v>1</v>
      </c>
      <c r="EY290" s="136">
        <v>1</v>
      </c>
      <c r="EZ290" s="136">
        <v>1</v>
      </c>
      <c r="FP290" s="215" t="s">
        <v>592</v>
      </c>
      <c r="FQ290" s="136" t="b">
        <v>1</v>
      </c>
      <c r="FR290" s="136" t="b">
        <v>1</v>
      </c>
      <c r="FS290" s="136" t="b">
        <v>1</v>
      </c>
      <c r="FT290" s="136" t="b">
        <v>1</v>
      </c>
      <c r="FX290" s="215" t="s">
        <v>269</v>
      </c>
    </row>
    <row r="291" spans="1:180" ht="60" customHeight="1" x14ac:dyDescent="0.55000000000000004">
      <c r="A291" s="83" t="s">
        <v>130</v>
      </c>
      <c r="B291" s="83" t="s">
        <v>98</v>
      </c>
      <c r="C291" s="136">
        <v>741630</v>
      </c>
      <c r="D291" s="207" t="s">
        <v>628</v>
      </c>
      <c r="E291" s="208" t="s">
        <v>633</v>
      </c>
      <c r="F291" s="83" t="s">
        <v>108</v>
      </c>
      <c r="G291" s="85">
        <v>22744</v>
      </c>
      <c r="H291" s="83" t="s">
        <v>102</v>
      </c>
      <c r="I291" s="85">
        <v>39772</v>
      </c>
      <c r="J291" s="83" t="s">
        <v>228</v>
      </c>
      <c r="K291" s="216">
        <v>113840874902</v>
      </c>
      <c r="L291" s="83" t="s">
        <v>191</v>
      </c>
      <c r="M291" s="85">
        <v>43619</v>
      </c>
      <c r="N291" s="83">
        <v>-736.66666666666697</v>
      </c>
      <c r="O291" s="83" t="s">
        <v>193</v>
      </c>
      <c r="P291" s="83" t="s">
        <v>181</v>
      </c>
      <c r="Q291" s="208" t="s">
        <v>6192</v>
      </c>
      <c r="R291" s="83" t="s">
        <v>102</v>
      </c>
      <c r="S291" s="83" t="s">
        <v>102</v>
      </c>
      <c r="T291" s="83" t="s">
        <v>133</v>
      </c>
      <c r="U291" s="83" t="s">
        <v>9522</v>
      </c>
      <c r="V291" s="83" t="s">
        <v>111</v>
      </c>
      <c r="W291" s="83" t="s">
        <v>105</v>
      </c>
      <c r="X291" s="86" t="s">
        <v>6192</v>
      </c>
      <c r="Y291" s="87" t="s">
        <v>102</v>
      </c>
      <c r="Z291" s="87" t="s">
        <v>102</v>
      </c>
      <c r="AA291" s="87" t="s">
        <v>133</v>
      </c>
      <c r="AB291" s="87" t="s">
        <v>9522</v>
      </c>
      <c r="AC291" s="87" t="s">
        <v>111</v>
      </c>
      <c r="AD291" s="87" t="s">
        <v>105</v>
      </c>
      <c r="AE291" s="87" t="s">
        <v>106</v>
      </c>
      <c r="AF291" s="86" t="s">
        <v>6192</v>
      </c>
      <c r="AG291" s="87" t="s">
        <v>486</v>
      </c>
      <c r="AH291" s="87" t="s">
        <v>9522</v>
      </c>
      <c r="AI291" s="87" t="s">
        <v>111</v>
      </c>
      <c r="AJ291" s="87" t="s">
        <v>204</v>
      </c>
      <c r="AK291" s="88"/>
      <c r="AL291" s="83" t="s">
        <v>107</v>
      </c>
      <c r="AM291" s="89" t="s">
        <v>454</v>
      </c>
      <c r="AN291" s="90" t="s">
        <v>416</v>
      </c>
      <c r="AO291" s="91" t="s">
        <v>642</v>
      </c>
      <c r="AP291" s="90">
        <v>8.3333333333332895</v>
      </c>
      <c r="AQ291" s="92" t="s">
        <v>102</v>
      </c>
      <c r="AR291" s="93" t="s">
        <v>102</v>
      </c>
      <c r="AS291" s="93" t="s">
        <v>102</v>
      </c>
      <c r="AT291" s="93" t="s">
        <v>102</v>
      </c>
      <c r="AU291" s="210" t="s">
        <v>644</v>
      </c>
      <c r="AV291" s="93" t="s">
        <v>185</v>
      </c>
      <c r="AW291" s="94" t="s">
        <v>102</v>
      </c>
      <c r="AX291" s="93" t="s">
        <v>183</v>
      </c>
      <c r="AY291" s="95" t="s">
        <v>111</v>
      </c>
      <c r="AZ291" s="93" t="s">
        <v>102</v>
      </c>
      <c r="BA291" s="93" t="s">
        <v>102</v>
      </c>
      <c r="BB291" s="93" t="s">
        <v>102</v>
      </c>
      <c r="BC291" s="93" t="s">
        <v>102</v>
      </c>
      <c r="BD291" s="96" t="s">
        <v>102</v>
      </c>
      <c r="BE291" s="90">
        <v>-134.666666666667</v>
      </c>
      <c r="BF291" s="93" t="s">
        <v>102</v>
      </c>
      <c r="BG291" s="93" t="s">
        <v>102</v>
      </c>
      <c r="BH291" s="93" t="s">
        <v>102</v>
      </c>
      <c r="BI291" s="93" t="s">
        <v>102</v>
      </c>
      <c r="BJ291" s="210" t="s">
        <v>642</v>
      </c>
      <c r="BK291" s="93" t="s">
        <v>192</v>
      </c>
      <c r="BL291" s="97" t="s">
        <v>102</v>
      </c>
      <c r="BM291" s="93" t="s">
        <v>183</v>
      </c>
      <c r="BN291" s="93" t="s">
        <v>106</v>
      </c>
      <c r="BO291" s="93" t="s">
        <v>102</v>
      </c>
      <c r="BP291" s="98" t="s">
        <v>102</v>
      </c>
      <c r="BQ291" s="93" t="s">
        <v>102</v>
      </c>
      <c r="BR291" s="93" t="s">
        <v>102</v>
      </c>
      <c r="BS291" s="93" t="s">
        <v>102</v>
      </c>
      <c r="BT291" s="99" t="s">
        <v>591</v>
      </c>
      <c r="BU291" s="100" t="s">
        <v>10992</v>
      </c>
      <c r="BV291" s="101" t="s">
        <v>471</v>
      </c>
      <c r="BW291" s="136"/>
      <c r="BX291" s="103" t="s">
        <v>565</v>
      </c>
      <c r="BY291" s="104" t="s">
        <v>190</v>
      </c>
      <c r="BZ291" s="136"/>
      <c r="CA291" s="83" t="s">
        <v>599</v>
      </c>
      <c r="CB291" s="106" t="s">
        <v>647</v>
      </c>
      <c r="CC291" s="106" t="s">
        <v>8468</v>
      </c>
      <c r="CD291" s="107"/>
      <c r="CE291" s="108" t="s">
        <v>107</v>
      </c>
      <c r="CF291" s="108" t="s">
        <v>107</v>
      </c>
      <c r="CG291" s="109"/>
      <c r="CH291" s="110" t="s">
        <v>107</v>
      </c>
      <c r="CI291" s="111"/>
      <c r="CJ291" s="112">
        <v>6710</v>
      </c>
      <c r="CK291" s="113">
        <v>86</v>
      </c>
      <c r="CL291" s="114" t="s">
        <v>134</v>
      </c>
      <c r="CM291" s="114" t="s">
        <v>108</v>
      </c>
      <c r="CN291" s="114"/>
      <c r="CO291" s="115" t="s">
        <v>102</v>
      </c>
      <c r="CP291" s="115" t="s">
        <v>102</v>
      </c>
      <c r="CQ291" s="115" t="s">
        <v>102</v>
      </c>
      <c r="CR291" s="115" t="s">
        <v>102</v>
      </c>
      <c r="CS291" s="116"/>
      <c r="CT291" s="117" t="s">
        <v>109</v>
      </c>
      <c r="CU291" s="117" t="s">
        <v>109</v>
      </c>
      <c r="CV291" s="83">
        <v>287</v>
      </c>
      <c r="CW291" s="83" t="s">
        <v>108</v>
      </c>
      <c r="CX291" s="83">
        <v>287</v>
      </c>
      <c r="CY291" s="83" t="s">
        <v>108</v>
      </c>
      <c r="CZ291" s="83">
        <v>6615</v>
      </c>
      <c r="DA291" s="83" t="s">
        <v>419</v>
      </c>
      <c r="DB291" s="83" t="s">
        <v>130</v>
      </c>
      <c r="DC291" s="83" t="s">
        <v>499</v>
      </c>
      <c r="DD291" s="83">
        <v>1336</v>
      </c>
      <c r="DE291" s="83" t="s">
        <v>444</v>
      </c>
      <c r="DF291" s="83" t="s">
        <v>130</v>
      </c>
      <c r="DG291" s="83" t="s">
        <v>499</v>
      </c>
      <c r="DH291" s="83"/>
      <c r="DI291" s="83">
        <v>0</v>
      </c>
      <c r="DJ291" s="83">
        <v>1</v>
      </c>
      <c r="DK291" s="83">
        <v>0</v>
      </c>
      <c r="DL291" s="83">
        <v>0</v>
      </c>
      <c r="DM291" s="83">
        <v>0</v>
      </c>
      <c r="DN291" s="83">
        <v>0</v>
      </c>
      <c r="DO291" s="83">
        <v>0</v>
      </c>
      <c r="DP291" s="83">
        <v>0</v>
      </c>
      <c r="DQ291" s="83">
        <v>0</v>
      </c>
      <c r="DR291" s="83">
        <v>0</v>
      </c>
      <c r="DS291" s="83">
        <v>0</v>
      </c>
      <c r="DT291" s="83">
        <v>3</v>
      </c>
      <c r="DU291" s="83">
        <v>3</v>
      </c>
      <c r="DV291" s="83">
        <v>0</v>
      </c>
      <c r="DW291" s="83">
        <v>0</v>
      </c>
      <c r="DX291" s="83">
        <v>3</v>
      </c>
      <c r="DY291" s="85">
        <v>43933</v>
      </c>
      <c r="DZ291" s="83" t="s">
        <v>4338</v>
      </c>
      <c r="EA291" s="83" t="s">
        <v>102</v>
      </c>
      <c r="EB291" s="83" t="s">
        <v>482</v>
      </c>
      <c r="EC291" s="83">
        <v>287</v>
      </c>
      <c r="ED291" s="83" t="s">
        <v>483</v>
      </c>
      <c r="EE291" s="83">
        <v>1</v>
      </c>
      <c r="EF291" s="83">
        <v>0</v>
      </c>
      <c r="EG291" s="83">
        <v>0</v>
      </c>
      <c r="EH291" s="83" t="s">
        <v>109</v>
      </c>
      <c r="EI291" s="83" t="s">
        <v>108</v>
      </c>
      <c r="EJ291" s="83" t="s">
        <v>583</v>
      </c>
      <c r="EK291" s="83">
        <v>0</v>
      </c>
      <c r="EL291" s="83">
        <v>0</v>
      </c>
      <c r="EM291" s="83">
        <v>1</v>
      </c>
      <c r="EN291" s="83" t="s">
        <v>497</v>
      </c>
      <c r="EO291" s="83"/>
      <c r="EP291" s="83" t="s">
        <v>436</v>
      </c>
      <c r="EQ291" s="136">
        <v>1</v>
      </c>
      <c r="ER291" s="136">
        <v>1</v>
      </c>
      <c r="ES291" s="136">
        <v>1</v>
      </c>
      <c r="ET291" s="136">
        <v>1</v>
      </c>
      <c r="EU291" s="215" t="s">
        <v>269</v>
      </c>
      <c r="EV291" s="136">
        <v>1</v>
      </c>
      <c r="EW291" s="136">
        <v>1</v>
      </c>
      <c r="EX291" s="136">
        <v>1</v>
      </c>
      <c r="EY291" s="136">
        <v>1</v>
      </c>
      <c r="EZ291" s="136">
        <v>1</v>
      </c>
      <c r="FP291" s="215" t="s">
        <v>592</v>
      </c>
      <c r="FQ291" s="136" t="b">
        <v>1</v>
      </c>
      <c r="FR291" s="136" t="b">
        <v>1</v>
      </c>
      <c r="FS291" s="136" t="b">
        <v>1</v>
      </c>
      <c r="FT291" s="136" t="b">
        <v>1</v>
      </c>
      <c r="FX291" s="215" t="s">
        <v>269</v>
      </c>
    </row>
    <row r="292" spans="1:180" ht="60" customHeight="1" x14ac:dyDescent="0.55000000000000004">
      <c r="A292" s="83" t="s">
        <v>130</v>
      </c>
      <c r="B292" s="83" t="s">
        <v>98</v>
      </c>
      <c r="C292" s="136">
        <v>221679</v>
      </c>
      <c r="D292" s="207" t="s">
        <v>629</v>
      </c>
      <c r="E292" s="208" t="s">
        <v>634</v>
      </c>
      <c r="F292" s="83" t="s">
        <v>108</v>
      </c>
      <c r="G292" s="85">
        <v>26341</v>
      </c>
      <c r="H292" s="83" t="s">
        <v>102</v>
      </c>
      <c r="I292" s="85">
        <v>34633</v>
      </c>
      <c r="J292" s="83" t="s">
        <v>228</v>
      </c>
      <c r="K292" s="216">
        <v>303817410618</v>
      </c>
      <c r="L292" s="83" t="s">
        <v>191</v>
      </c>
      <c r="M292" s="85">
        <v>43642</v>
      </c>
      <c r="N292" s="83">
        <v>-741.66666666666697</v>
      </c>
      <c r="O292" s="83" t="s">
        <v>193</v>
      </c>
      <c r="P292" s="83" t="s">
        <v>181</v>
      </c>
      <c r="Q292" s="208" t="s">
        <v>6196</v>
      </c>
      <c r="R292" s="83" t="s">
        <v>102</v>
      </c>
      <c r="S292" s="83" t="s">
        <v>102</v>
      </c>
      <c r="T292" s="83" t="s">
        <v>131</v>
      </c>
      <c r="U292" s="83" t="s">
        <v>9523</v>
      </c>
      <c r="V292" s="83" t="s">
        <v>104</v>
      </c>
      <c r="W292" s="83" t="s">
        <v>105</v>
      </c>
      <c r="X292" s="86" t="s">
        <v>6196</v>
      </c>
      <c r="Y292" s="87" t="s">
        <v>102</v>
      </c>
      <c r="Z292" s="87" t="s">
        <v>102</v>
      </c>
      <c r="AA292" s="87" t="s">
        <v>131</v>
      </c>
      <c r="AB292" s="87" t="s">
        <v>9523</v>
      </c>
      <c r="AC292" s="87" t="s">
        <v>104</v>
      </c>
      <c r="AD292" s="87" t="s">
        <v>105</v>
      </c>
      <c r="AE292" s="87" t="s">
        <v>106</v>
      </c>
      <c r="AF292" s="86" t="s">
        <v>6196</v>
      </c>
      <c r="AG292" s="87" t="s">
        <v>177</v>
      </c>
      <c r="AH292" s="87" t="s">
        <v>9523</v>
      </c>
      <c r="AI292" s="87" t="s">
        <v>104</v>
      </c>
      <c r="AJ292" s="87" t="s">
        <v>204</v>
      </c>
      <c r="AK292" s="88"/>
      <c r="AL292" s="83" t="s">
        <v>107</v>
      </c>
      <c r="AM292" s="89" t="s">
        <v>454</v>
      </c>
      <c r="AN292" s="90" t="s">
        <v>416</v>
      </c>
      <c r="AO292" s="91" t="s">
        <v>643</v>
      </c>
      <c r="AP292" s="90">
        <v>8.3333333333332895</v>
      </c>
      <c r="AQ292" s="92" t="s">
        <v>102</v>
      </c>
      <c r="AR292" s="93" t="s">
        <v>102</v>
      </c>
      <c r="AS292" s="93" t="s">
        <v>102</v>
      </c>
      <c r="AT292" s="93" t="s">
        <v>102</v>
      </c>
      <c r="AU292" s="210" t="s">
        <v>645</v>
      </c>
      <c r="AV292" s="93" t="s">
        <v>185</v>
      </c>
      <c r="AW292" s="94" t="s">
        <v>102</v>
      </c>
      <c r="AX292" s="93" t="s">
        <v>105</v>
      </c>
      <c r="AY292" s="95" t="s">
        <v>104</v>
      </c>
      <c r="AZ292" s="93" t="s">
        <v>102</v>
      </c>
      <c r="BA292" s="93" t="s">
        <v>102</v>
      </c>
      <c r="BB292" s="93" t="s">
        <v>102</v>
      </c>
      <c r="BC292" s="93" t="s">
        <v>102</v>
      </c>
      <c r="BD292" s="96" t="s">
        <v>102</v>
      </c>
      <c r="BE292" s="90">
        <v>-135.166666666667</v>
      </c>
      <c r="BF292" s="93" t="s">
        <v>102</v>
      </c>
      <c r="BG292" s="93" t="s">
        <v>102</v>
      </c>
      <c r="BH292" s="93" t="s">
        <v>102</v>
      </c>
      <c r="BI292" s="93" t="s">
        <v>102</v>
      </c>
      <c r="BJ292" s="210" t="s">
        <v>643</v>
      </c>
      <c r="BK292" s="93" t="s">
        <v>196</v>
      </c>
      <c r="BL292" s="97" t="s">
        <v>102</v>
      </c>
      <c r="BM292" s="93" t="s">
        <v>105</v>
      </c>
      <c r="BN292" s="93" t="s">
        <v>596</v>
      </c>
      <c r="BO292" s="93" t="s">
        <v>102</v>
      </c>
      <c r="BP292" s="98" t="s">
        <v>102</v>
      </c>
      <c r="BQ292" s="93" t="s">
        <v>102</v>
      </c>
      <c r="BR292" s="93" t="s">
        <v>102</v>
      </c>
      <c r="BS292" s="93" t="s">
        <v>102</v>
      </c>
      <c r="BT292" s="99" t="s">
        <v>591</v>
      </c>
      <c r="BU292" s="100" t="s">
        <v>10993</v>
      </c>
      <c r="BV292" s="101" t="s">
        <v>471</v>
      </c>
      <c r="BW292" s="136"/>
      <c r="BX292" s="103" t="s">
        <v>565</v>
      </c>
      <c r="BY292" s="104" t="s">
        <v>190</v>
      </c>
      <c r="BZ292" s="136"/>
      <c r="CA292" s="83" t="s">
        <v>599</v>
      </c>
      <c r="CB292" s="106" t="s">
        <v>647</v>
      </c>
      <c r="CC292" s="106" t="s">
        <v>8480</v>
      </c>
      <c r="CD292" s="107"/>
      <c r="CE292" s="108" t="s">
        <v>107</v>
      </c>
      <c r="CF292" s="108" t="s">
        <v>107</v>
      </c>
      <c r="CG292" s="109"/>
      <c r="CH292" s="110" t="s">
        <v>107</v>
      </c>
      <c r="CI292" s="111"/>
      <c r="CJ292" s="112">
        <v>6710</v>
      </c>
      <c r="CK292" s="113">
        <v>86</v>
      </c>
      <c r="CL292" s="114" t="s">
        <v>134</v>
      </c>
      <c r="CM292" s="114" t="s">
        <v>108</v>
      </c>
      <c r="CN292" s="114"/>
      <c r="CO292" s="115" t="s">
        <v>102</v>
      </c>
      <c r="CP292" s="115" t="s">
        <v>102</v>
      </c>
      <c r="CQ292" s="115" t="s">
        <v>102</v>
      </c>
      <c r="CR292" s="115" t="s">
        <v>102</v>
      </c>
      <c r="CS292" s="116"/>
      <c r="CT292" s="117" t="s">
        <v>109</v>
      </c>
      <c r="CU292" s="117" t="s">
        <v>109</v>
      </c>
      <c r="CV292" s="83">
        <v>288</v>
      </c>
      <c r="CW292" s="83" t="s">
        <v>108</v>
      </c>
      <c r="CX292" s="83">
        <v>288</v>
      </c>
      <c r="CY292" s="83" t="s">
        <v>108</v>
      </c>
      <c r="CZ292" s="83">
        <v>6616</v>
      </c>
      <c r="DA292" s="83" t="s">
        <v>419</v>
      </c>
      <c r="DB292" s="83" t="s">
        <v>130</v>
      </c>
      <c r="DC292" s="83" t="s">
        <v>499</v>
      </c>
      <c r="DD292" s="83">
        <v>1337</v>
      </c>
      <c r="DE292" s="83" t="s">
        <v>444</v>
      </c>
      <c r="DF292" s="83" t="s">
        <v>130</v>
      </c>
      <c r="DG292" s="83" t="s">
        <v>499</v>
      </c>
      <c r="DH292" s="83"/>
      <c r="DI292" s="83">
        <v>0</v>
      </c>
      <c r="DJ292" s="83">
        <v>1</v>
      </c>
      <c r="DK292" s="83">
        <v>0</v>
      </c>
      <c r="DL292" s="83">
        <v>0</v>
      </c>
      <c r="DM292" s="83">
        <v>0</v>
      </c>
      <c r="DN292" s="83">
        <v>0</v>
      </c>
      <c r="DO292" s="83">
        <v>0</v>
      </c>
      <c r="DP292" s="83">
        <v>0</v>
      </c>
      <c r="DQ292" s="83">
        <v>0</v>
      </c>
      <c r="DR292" s="83">
        <v>0</v>
      </c>
      <c r="DS292" s="83">
        <v>0</v>
      </c>
      <c r="DT292" s="83">
        <v>3</v>
      </c>
      <c r="DU292" s="83">
        <v>3</v>
      </c>
      <c r="DV292" s="83">
        <v>0</v>
      </c>
      <c r="DW292" s="83">
        <v>0</v>
      </c>
      <c r="DX292" s="83">
        <v>3</v>
      </c>
      <c r="DY292" s="85">
        <v>43934</v>
      </c>
      <c r="DZ292" s="83" t="s">
        <v>4339</v>
      </c>
      <c r="EA292" s="83" t="s">
        <v>102</v>
      </c>
      <c r="EB292" s="83" t="s">
        <v>482</v>
      </c>
      <c r="EC292" s="83">
        <v>288</v>
      </c>
      <c r="ED292" s="83" t="s">
        <v>483</v>
      </c>
      <c r="EE292" s="83">
        <v>1</v>
      </c>
      <c r="EF292" s="83">
        <v>0</v>
      </c>
      <c r="EG292" s="83">
        <v>0</v>
      </c>
      <c r="EH292" s="83" t="s">
        <v>109</v>
      </c>
      <c r="EI292" s="83" t="s">
        <v>108</v>
      </c>
      <c r="EJ292" s="83" t="s">
        <v>583</v>
      </c>
      <c r="EK292" s="83">
        <v>0</v>
      </c>
      <c r="EL292" s="83">
        <v>0</v>
      </c>
      <c r="EM292" s="83">
        <v>1</v>
      </c>
      <c r="EN292" s="83" t="s">
        <v>497</v>
      </c>
      <c r="EO292" s="83"/>
      <c r="EP292" s="83" t="s">
        <v>436</v>
      </c>
      <c r="EQ292" s="136">
        <v>1</v>
      </c>
      <c r="ER292" s="136">
        <v>1</v>
      </c>
      <c r="ES292" s="136">
        <v>1</v>
      </c>
      <c r="ET292" s="136">
        <v>1</v>
      </c>
      <c r="EU292" s="215" t="s">
        <v>269</v>
      </c>
      <c r="EV292" s="136">
        <v>1</v>
      </c>
      <c r="EW292" s="136">
        <v>1</v>
      </c>
      <c r="EX292" s="136">
        <v>1</v>
      </c>
      <c r="EY292" s="136">
        <v>1</v>
      </c>
      <c r="EZ292" s="136">
        <v>1</v>
      </c>
      <c r="FP292" s="215" t="s">
        <v>592</v>
      </c>
      <c r="FQ292" s="136" t="b">
        <v>1</v>
      </c>
      <c r="FR292" s="136" t="b">
        <v>1</v>
      </c>
      <c r="FS292" s="136" t="b">
        <v>1</v>
      </c>
      <c r="FT292" s="136" t="b">
        <v>1</v>
      </c>
      <c r="FX292" s="215" t="s">
        <v>269</v>
      </c>
    </row>
    <row r="293" spans="1:180" ht="60" customHeight="1" x14ac:dyDescent="0.55000000000000004">
      <c r="A293" s="83" t="s">
        <v>130</v>
      </c>
      <c r="B293" s="83" t="s">
        <v>98</v>
      </c>
      <c r="C293" s="136">
        <v>562172</v>
      </c>
      <c r="D293" s="207" t="s">
        <v>627</v>
      </c>
      <c r="E293" s="208" t="s">
        <v>630</v>
      </c>
      <c r="F293" s="83" t="s">
        <v>108</v>
      </c>
      <c r="G293" s="85">
        <v>20621</v>
      </c>
      <c r="H293" s="83" t="s">
        <v>102</v>
      </c>
      <c r="I293" s="85">
        <v>39794</v>
      </c>
      <c r="J293" s="83" t="s">
        <v>228</v>
      </c>
      <c r="K293" s="216">
        <v>566978123032</v>
      </c>
      <c r="L293" s="83" t="s">
        <v>191</v>
      </c>
      <c r="M293" s="85">
        <v>43631</v>
      </c>
      <c r="N293" s="83">
        <v>-746.66666666666697</v>
      </c>
      <c r="O293" s="83" t="s">
        <v>180</v>
      </c>
      <c r="P293" s="83" t="s">
        <v>181</v>
      </c>
      <c r="Q293" s="208" t="s">
        <v>6200</v>
      </c>
      <c r="R293" s="83" t="s">
        <v>102</v>
      </c>
      <c r="S293" s="83" t="s">
        <v>102</v>
      </c>
      <c r="T293" s="83" t="s">
        <v>199</v>
      </c>
      <c r="U293" s="83" t="s">
        <v>9524</v>
      </c>
      <c r="V293" s="83" t="s">
        <v>104</v>
      </c>
      <c r="W293" s="83" t="s">
        <v>105</v>
      </c>
      <c r="X293" s="86" t="s">
        <v>6200</v>
      </c>
      <c r="Y293" s="87" t="s">
        <v>102</v>
      </c>
      <c r="Z293" s="87" t="s">
        <v>102</v>
      </c>
      <c r="AA293" s="87" t="s">
        <v>199</v>
      </c>
      <c r="AB293" s="87" t="s">
        <v>9524</v>
      </c>
      <c r="AC293" s="87" t="s">
        <v>104</v>
      </c>
      <c r="AD293" s="87" t="s">
        <v>105</v>
      </c>
      <c r="AE293" s="87" t="s">
        <v>106</v>
      </c>
      <c r="AF293" s="86" t="s">
        <v>6200</v>
      </c>
      <c r="AG293" s="87" t="s">
        <v>489</v>
      </c>
      <c r="AH293" s="87" t="s">
        <v>9525</v>
      </c>
      <c r="AI293" s="87" t="s">
        <v>104</v>
      </c>
      <c r="AJ293" s="87" t="s">
        <v>204</v>
      </c>
      <c r="AK293" s="88"/>
      <c r="AL293" s="83" t="s">
        <v>107</v>
      </c>
      <c r="AM293" s="89" t="s">
        <v>454</v>
      </c>
      <c r="AN293" s="90" t="s">
        <v>416</v>
      </c>
      <c r="AO293" s="91" t="s">
        <v>641</v>
      </c>
      <c r="AP293" s="90">
        <v>8.3333333333332895</v>
      </c>
      <c r="AQ293" s="92" t="s">
        <v>211</v>
      </c>
      <c r="AR293" s="93" t="s">
        <v>102</v>
      </c>
      <c r="AS293" s="93" t="s">
        <v>102</v>
      </c>
      <c r="AT293" s="93" t="s">
        <v>102</v>
      </c>
      <c r="AU293" s="210" t="s">
        <v>641</v>
      </c>
      <c r="AV293" s="93" t="s">
        <v>192</v>
      </c>
      <c r="AW293" s="94" t="s">
        <v>102</v>
      </c>
      <c r="AX293" s="93" t="s">
        <v>105</v>
      </c>
      <c r="AY293" s="95" t="s">
        <v>188</v>
      </c>
      <c r="AZ293" s="93" t="s">
        <v>102</v>
      </c>
      <c r="BA293" s="93" t="s">
        <v>9526</v>
      </c>
      <c r="BB293" s="93" t="s">
        <v>102</v>
      </c>
      <c r="BC293" s="93" t="s">
        <v>102</v>
      </c>
      <c r="BD293" s="96" t="s">
        <v>102</v>
      </c>
      <c r="BE293" s="90">
        <v>-135.666666666667</v>
      </c>
      <c r="BF293" s="93" t="s">
        <v>211</v>
      </c>
      <c r="BG293" s="93" t="s">
        <v>102</v>
      </c>
      <c r="BH293" s="93" t="s">
        <v>102</v>
      </c>
      <c r="BI293" s="93" t="s">
        <v>102</v>
      </c>
      <c r="BJ293" s="210" t="s">
        <v>646</v>
      </c>
      <c r="BK293" s="93" t="s">
        <v>182</v>
      </c>
      <c r="BL293" s="97" t="s">
        <v>102</v>
      </c>
      <c r="BM293" s="93" t="s">
        <v>105</v>
      </c>
      <c r="BN293" s="93" t="s">
        <v>104</v>
      </c>
      <c r="BO293" s="93" t="s">
        <v>102</v>
      </c>
      <c r="BP293" s="98">
        <v>20180303</v>
      </c>
      <c r="BQ293" s="93" t="s">
        <v>102</v>
      </c>
      <c r="BR293" s="93" t="s">
        <v>102</v>
      </c>
      <c r="BS293" s="93" t="s">
        <v>102</v>
      </c>
      <c r="BT293" s="99" t="s">
        <v>591</v>
      </c>
      <c r="BU293" s="100" t="s">
        <v>10994</v>
      </c>
      <c r="BV293" s="101" t="s">
        <v>471</v>
      </c>
      <c r="BW293" s="136"/>
      <c r="BX293" s="103" t="s">
        <v>565</v>
      </c>
      <c r="BY293" s="104" t="s">
        <v>190</v>
      </c>
      <c r="BZ293" s="136"/>
      <c r="CA293" s="83" t="s">
        <v>599</v>
      </c>
      <c r="CB293" s="106" t="s">
        <v>647</v>
      </c>
      <c r="CC293" s="106" t="s">
        <v>8492</v>
      </c>
      <c r="CD293" s="107"/>
      <c r="CE293" s="108" t="s">
        <v>107</v>
      </c>
      <c r="CF293" s="108" t="s">
        <v>107</v>
      </c>
      <c r="CG293" s="109"/>
      <c r="CH293" s="110" t="s">
        <v>107</v>
      </c>
      <c r="CI293" s="111"/>
      <c r="CJ293" s="112">
        <v>6710</v>
      </c>
      <c r="CK293" s="113">
        <v>86</v>
      </c>
      <c r="CL293" s="114" t="s">
        <v>134</v>
      </c>
      <c r="CM293" s="114" t="s">
        <v>108</v>
      </c>
      <c r="CN293" s="114"/>
      <c r="CO293" s="115" t="s">
        <v>102</v>
      </c>
      <c r="CP293" s="115" t="s">
        <v>102</v>
      </c>
      <c r="CQ293" s="115" t="s">
        <v>102</v>
      </c>
      <c r="CR293" s="115" t="s">
        <v>102</v>
      </c>
      <c r="CS293" s="116"/>
      <c r="CT293" s="117" t="s">
        <v>109</v>
      </c>
      <c r="CU293" s="117" t="s">
        <v>109</v>
      </c>
      <c r="CV293" s="83">
        <v>289</v>
      </c>
      <c r="CW293" s="83" t="s">
        <v>108</v>
      </c>
      <c r="CX293" s="83">
        <v>289</v>
      </c>
      <c r="CY293" s="83" t="s">
        <v>108</v>
      </c>
      <c r="CZ293" s="83">
        <v>6617</v>
      </c>
      <c r="DA293" s="83" t="s">
        <v>419</v>
      </c>
      <c r="DB293" s="83" t="s">
        <v>130</v>
      </c>
      <c r="DC293" s="83" t="s">
        <v>499</v>
      </c>
      <c r="DD293" s="83">
        <v>1338</v>
      </c>
      <c r="DE293" s="83" t="s">
        <v>444</v>
      </c>
      <c r="DF293" s="83" t="s">
        <v>130</v>
      </c>
      <c r="DG293" s="83" t="s">
        <v>499</v>
      </c>
      <c r="DH293" s="83"/>
      <c r="DI293" s="83">
        <v>0</v>
      </c>
      <c r="DJ293" s="83">
        <v>1</v>
      </c>
      <c r="DK293" s="83">
        <v>0</v>
      </c>
      <c r="DL293" s="83">
        <v>0</v>
      </c>
      <c r="DM293" s="83">
        <v>0</v>
      </c>
      <c r="DN293" s="83">
        <v>0</v>
      </c>
      <c r="DO293" s="83">
        <v>0</v>
      </c>
      <c r="DP293" s="83">
        <v>0</v>
      </c>
      <c r="DQ293" s="83">
        <v>0</v>
      </c>
      <c r="DR293" s="83">
        <v>0</v>
      </c>
      <c r="DS293" s="83">
        <v>0</v>
      </c>
      <c r="DT293" s="83">
        <v>3</v>
      </c>
      <c r="DU293" s="83">
        <v>3</v>
      </c>
      <c r="DV293" s="83">
        <v>0</v>
      </c>
      <c r="DW293" s="83">
        <v>0</v>
      </c>
      <c r="DX293" s="83">
        <v>3</v>
      </c>
      <c r="DY293" s="85">
        <v>43935</v>
      </c>
      <c r="DZ293" s="83" t="s">
        <v>4340</v>
      </c>
      <c r="EA293" s="83" t="s">
        <v>102</v>
      </c>
      <c r="EB293" s="83" t="s">
        <v>482</v>
      </c>
      <c r="EC293" s="83">
        <v>289</v>
      </c>
      <c r="ED293" s="83" t="s">
        <v>483</v>
      </c>
      <c r="EE293" s="83">
        <v>1</v>
      </c>
      <c r="EF293" s="83">
        <v>0</v>
      </c>
      <c r="EG293" s="83">
        <v>0</v>
      </c>
      <c r="EH293" s="83" t="s">
        <v>109</v>
      </c>
      <c r="EI293" s="83" t="s">
        <v>108</v>
      </c>
      <c r="EJ293" s="83" t="s">
        <v>583</v>
      </c>
      <c r="EK293" s="83">
        <v>0</v>
      </c>
      <c r="EL293" s="83">
        <v>0</v>
      </c>
      <c r="EM293" s="83">
        <v>1</v>
      </c>
      <c r="EN293" s="83" t="s">
        <v>497</v>
      </c>
      <c r="EO293" s="83"/>
      <c r="EP293" s="83" t="s">
        <v>436</v>
      </c>
      <c r="EQ293" s="136">
        <v>1</v>
      </c>
      <c r="ER293" s="136">
        <v>1</v>
      </c>
      <c r="ES293" s="136">
        <v>1</v>
      </c>
      <c r="ET293" s="136">
        <v>1</v>
      </c>
      <c r="EU293" s="215" t="s">
        <v>269</v>
      </c>
      <c r="EV293" s="136">
        <v>1</v>
      </c>
      <c r="EW293" s="136">
        <v>1</v>
      </c>
      <c r="EX293" s="136">
        <v>1</v>
      </c>
      <c r="EY293" s="136">
        <v>1</v>
      </c>
      <c r="EZ293" s="136">
        <v>1</v>
      </c>
      <c r="FP293" s="215" t="s">
        <v>592</v>
      </c>
      <c r="FQ293" s="136" t="b">
        <v>1</v>
      </c>
      <c r="FR293" s="136" t="b">
        <v>1</v>
      </c>
      <c r="FS293" s="136" t="b">
        <v>1</v>
      </c>
      <c r="FT293" s="136" t="b">
        <v>1</v>
      </c>
      <c r="FX293" s="215" t="s">
        <v>269</v>
      </c>
    </row>
    <row r="294" spans="1:180" ht="60" customHeight="1" x14ac:dyDescent="0.55000000000000004">
      <c r="A294" s="83" t="s">
        <v>130</v>
      </c>
      <c r="B294" s="83" t="s">
        <v>98</v>
      </c>
      <c r="C294" s="136">
        <v>261902</v>
      </c>
      <c r="D294" s="207" t="s">
        <v>628</v>
      </c>
      <c r="E294" s="208" t="s">
        <v>633</v>
      </c>
      <c r="F294" s="83" t="s">
        <v>108</v>
      </c>
      <c r="G294" s="85">
        <v>22744</v>
      </c>
      <c r="H294" s="83" t="s">
        <v>102</v>
      </c>
      <c r="I294" s="85">
        <v>39772</v>
      </c>
      <c r="J294" s="83" t="s">
        <v>228</v>
      </c>
      <c r="K294" s="216">
        <v>181328402819</v>
      </c>
      <c r="L294" s="83" t="s">
        <v>191</v>
      </c>
      <c r="M294" s="85">
        <v>43619</v>
      </c>
      <c r="N294" s="83">
        <v>-751.66666666666697</v>
      </c>
      <c r="O294" s="83" t="s">
        <v>193</v>
      </c>
      <c r="P294" s="83" t="s">
        <v>181</v>
      </c>
      <c r="Q294" s="208" t="s">
        <v>6204</v>
      </c>
      <c r="R294" s="83" t="s">
        <v>102</v>
      </c>
      <c r="S294" s="83" t="s">
        <v>102</v>
      </c>
      <c r="T294" s="83" t="s">
        <v>133</v>
      </c>
      <c r="U294" s="83" t="s">
        <v>9527</v>
      </c>
      <c r="V294" s="83" t="s">
        <v>111</v>
      </c>
      <c r="W294" s="83" t="s">
        <v>105</v>
      </c>
      <c r="X294" s="86" t="s">
        <v>6204</v>
      </c>
      <c r="Y294" s="87" t="s">
        <v>102</v>
      </c>
      <c r="Z294" s="87" t="s">
        <v>102</v>
      </c>
      <c r="AA294" s="87" t="s">
        <v>133</v>
      </c>
      <c r="AB294" s="87" t="s">
        <v>9527</v>
      </c>
      <c r="AC294" s="87" t="s">
        <v>111</v>
      </c>
      <c r="AD294" s="87" t="s">
        <v>105</v>
      </c>
      <c r="AE294" s="87" t="s">
        <v>106</v>
      </c>
      <c r="AF294" s="86" t="s">
        <v>6204</v>
      </c>
      <c r="AG294" s="87" t="s">
        <v>486</v>
      </c>
      <c r="AH294" s="87" t="s">
        <v>9527</v>
      </c>
      <c r="AI294" s="87" t="s">
        <v>111</v>
      </c>
      <c r="AJ294" s="87" t="s">
        <v>204</v>
      </c>
      <c r="AK294" s="88"/>
      <c r="AL294" s="83" t="s">
        <v>107</v>
      </c>
      <c r="AM294" s="89" t="s">
        <v>454</v>
      </c>
      <c r="AN294" s="90" t="s">
        <v>416</v>
      </c>
      <c r="AO294" s="91" t="s">
        <v>642</v>
      </c>
      <c r="AP294" s="90">
        <v>8.3333333333332895</v>
      </c>
      <c r="AQ294" s="92" t="s">
        <v>102</v>
      </c>
      <c r="AR294" s="93" t="s">
        <v>102</v>
      </c>
      <c r="AS294" s="93" t="s">
        <v>102</v>
      </c>
      <c r="AT294" s="93" t="s">
        <v>102</v>
      </c>
      <c r="AU294" s="210" t="s">
        <v>644</v>
      </c>
      <c r="AV294" s="93" t="s">
        <v>185</v>
      </c>
      <c r="AW294" s="94" t="s">
        <v>102</v>
      </c>
      <c r="AX294" s="93" t="s">
        <v>183</v>
      </c>
      <c r="AY294" s="95" t="s">
        <v>111</v>
      </c>
      <c r="AZ294" s="93" t="s">
        <v>102</v>
      </c>
      <c r="BA294" s="93" t="s">
        <v>102</v>
      </c>
      <c r="BB294" s="93" t="s">
        <v>102</v>
      </c>
      <c r="BC294" s="93" t="s">
        <v>102</v>
      </c>
      <c r="BD294" s="96" t="s">
        <v>102</v>
      </c>
      <c r="BE294" s="90">
        <v>-136.166666666667</v>
      </c>
      <c r="BF294" s="93" t="s">
        <v>102</v>
      </c>
      <c r="BG294" s="93" t="s">
        <v>102</v>
      </c>
      <c r="BH294" s="93" t="s">
        <v>102</v>
      </c>
      <c r="BI294" s="93" t="s">
        <v>102</v>
      </c>
      <c r="BJ294" s="210" t="s">
        <v>642</v>
      </c>
      <c r="BK294" s="93" t="s">
        <v>192</v>
      </c>
      <c r="BL294" s="97" t="s">
        <v>102</v>
      </c>
      <c r="BM294" s="93" t="s">
        <v>183</v>
      </c>
      <c r="BN294" s="93" t="s">
        <v>106</v>
      </c>
      <c r="BO294" s="93" t="s">
        <v>102</v>
      </c>
      <c r="BP294" s="98" t="s">
        <v>102</v>
      </c>
      <c r="BQ294" s="93" t="s">
        <v>102</v>
      </c>
      <c r="BR294" s="93" t="s">
        <v>102</v>
      </c>
      <c r="BS294" s="93" t="s">
        <v>102</v>
      </c>
      <c r="BT294" s="99" t="s">
        <v>591</v>
      </c>
      <c r="BU294" s="100" t="s">
        <v>10995</v>
      </c>
      <c r="BV294" s="101" t="s">
        <v>471</v>
      </c>
      <c r="BW294" s="136"/>
      <c r="BX294" s="103" t="s">
        <v>565</v>
      </c>
      <c r="BY294" s="104" t="s">
        <v>190</v>
      </c>
      <c r="BZ294" s="136"/>
      <c r="CA294" s="83" t="s">
        <v>599</v>
      </c>
      <c r="CB294" s="106" t="s">
        <v>647</v>
      </c>
      <c r="CC294" s="106" t="s">
        <v>8504</v>
      </c>
      <c r="CD294" s="107"/>
      <c r="CE294" s="108" t="s">
        <v>107</v>
      </c>
      <c r="CF294" s="108" t="s">
        <v>107</v>
      </c>
      <c r="CG294" s="109"/>
      <c r="CH294" s="110" t="s">
        <v>107</v>
      </c>
      <c r="CI294" s="111"/>
      <c r="CJ294" s="112">
        <v>6710</v>
      </c>
      <c r="CK294" s="113">
        <v>86</v>
      </c>
      <c r="CL294" s="114" t="s">
        <v>134</v>
      </c>
      <c r="CM294" s="114" t="s">
        <v>108</v>
      </c>
      <c r="CN294" s="114"/>
      <c r="CO294" s="115" t="s">
        <v>102</v>
      </c>
      <c r="CP294" s="115" t="s">
        <v>102</v>
      </c>
      <c r="CQ294" s="115" t="s">
        <v>102</v>
      </c>
      <c r="CR294" s="115" t="s">
        <v>102</v>
      </c>
      <c r="CS294" s="116"/>
      <c r="CT294" s="117" t="s">
        <v>109</v>
      </c>
      <c r="CU294" s="117" t="s">
        <v>109</v>
      </c>
      <c r="CV294" s="83">
        <v>290</v>
      </c>
      <c r="CW294" s="83" t="s">
        <v>108</v>
      </c>
      <c r="CX294" s="83">
        <v>290</v>
      </c>
      <c r="CY294" s="83" t="s">
        <v>108</v>
      </c>
      <c r="CZ294" s="83">
        <v>6618</v>
      </c>
      <c r="DA294" s="83" t="s">
        <v>419</v>
      </c>
      <c r="DB294" s="83" t="s">
        <v>130</v>
      </c>
      <c r="DC294" s="83" t="s">
        <v>499</v>
      </c>
      <c r="DD294" s="83">
        <v>1339</v>
      </c>
      <c r="DE294" s="83" t="s">
        <v>444</v>
      </c>
      <c r="DF294" s="83" t="s">
        <v>130</v>
      </c>
      <c r="DG294" s="83" t="s">
        <v>499</v>
      </c>
      <c r="DH294" s="83"/>
      <c r="DI294" s="83">
        <v>0</v>
      </c>
      <c r="DJ294" s="83">
        <v>1</v>
      </c>
      <c r="DK294" s="83">
        <v>0</v>
      </c>
      <c r="DL294" s="83">
        <v>0</v>
      </c>
      <c r="DM294" s="83">
        <v>0</v>
      </c>
      <c r="DN294" s="83">
        <v>0</v>
      </c>
      <c r="DO294" s="83">
        <v>0</v>
      </c>
      <c r="DP294" s="83">
        <v>0</v>
      </c>
      <c r="DQ294" s="83">
        <v>0</v>
      </c>
      <c r="DR294" s="83">
        <v>0</v>
      </c>
      <c r="DS294" s="83">
        <v>0</v>
      </c>
      <c r="DT294" s="83">
        <v>3</v>
      </c>
      <c r="DU294" s="83">
        <v>3</v>
      </c>
      <c r="DV294" s="83">
        <v>0</v>
      </c>
      <c r="DW294" s="83">
        <v>0</v>
      </c>
      <c r="DX294" s="83">
        <v>3</v>
      </c>
      <c r="DY294" s="85">
        <v>43936</v>
      </c>
      <c r="DZ294" s="83" t="s">
        <v>4341</v>
      </c>
      <c r="EA294" s="83" t="s">
        <v>102</v>
      </c>
      <c r="EB294" s="83" t="s">
        <v>482</v>
      </c>
      <c r="EC294" s="83">
        <v>290</v>
      </c>
      <c r="ED294" s="83" t="s">
        <v>483</v>
      </c>
      <c r="EE294" s="83">
        <v>1</v>
      </c>
      <c r="EF294" s="83">
        <v>0</v>
      </c>
      <c r="EG294" s="83">
        <v>0</v>
      </c>
      <c r="EH294" s="83" t="s">
        <v>109</v>
      </c>
      <c r="EI294" s="83" t="s">
        <v>108</v>
      </c>
      <c r="EJ294" s="83" t="s">
        <v>583</v>
      </c>
      <c r="EK294" s="83">
        <v>0</v>
      </c>
      <c r="EL294" s="83">
        <v>0</v>
      </c>
      <c r="EM294" s="83">
        <v>1</v>
      </c>
      <c r="EN294" s="83" t="s">
        <v>497</v>
      </c>
      <c r="EO294" s="83"/>
      <c r="EP294" s="83" t="s">
        <v>436</v>
      </c>
      <c r="EQ294" s="136">
        <v>1</v>
      </c>
      <c r="ER294" s="136">
        <v>1</v>
      </c>
      <c r="ES294" s="136">
        <v>1</v>
      </c>
      <c r="ET294" s="136">
        <v>1</v>
      </c>
      <c r="EU294" s="215" t="s">
        <v>269</v>
      </c>
      <c r="EV294" s="136">
        <v>1</v>
      </c>
      <c r="EW294" s="136">
        <v>1</v>
      </c>
      <c r="EX294" s="136">
        <v>1</v>
      </c>
      <c r="EY294" s="136">
        <v>1</v>
      </c>
      <c r="EZ294" s="136">
        <v>1</v>
      </c>
      <c r="FP294" s="215" t="s">
        <v>592</v>
      </c>
      <c r="FQ294" s="136" t="b">
        <v>1</v>
      </c>
      <c r="FR294" s="136" t="b">
        <v>1</v>
      </c>
      <c r="FS294" s="136" t="b">
        <v>1</v>
      </c>
      <c r="FT294" s="136" t="b">
        <v>1</v>
      </c>
      <c r="FX294" s="215" t="s">
        <v>269</v>
      </c>
    </row>
    <row r="295" spans="1:180" ht="60" customHeight="1" x14ac:dyDescent="0.55000000000000004">
      <c r="A295" s="83" t="s">
        <v>130</v>
      </c>
      <c r="B295" s="83" t="s">
        <v>98</v>
      </c>
      <c r="C295" s="136">
        <v>837249</v>
      </c>
      <c r="D295" s="207" t="s">
        <v>629</v>
      </c>
      <c r="E295" s="208" t="s">
        <v>634</v>
      </c>
      <c r="F295" s="83" t="s">
        <v>108</v>
      </c>
      <c r="G295" s="85">
        <v>26341</v>
      </c>
      <c r="H295" s="83" t="s">
        <v>102</v>
      </c>
      <c r="I295" s="85">
        <v>34633</v>
      </c>
      <c r="J295" s="83" t="s">
        <v>228</v>
      </c>
      <c r="K295" s="216">
        <v>863111379530</v>
      </c>
      <c r="L295" s="83" t="s">
        <v>191</v>
      </c>
      <c r="M295" s="85">
        <v>43642</v>
      </c>
      <c r="N295" s="83">
        <v>-756.66666666666697</v>
      </c>
      <c r="O295" s="83" t="s">
        <v>193</v>
      </c>
      <c r="P295" s="83" t="s">
        <v>181</v>
      </c>
      <c r="Q295" s="208" t="s">
        <v>6208</v>
      </c>
      <c r="R295" s="83" t="s">
        <v>102</v>
      </c>
      <c r="S295" s="83" t="s">
        <v>102</v>
      </c>
      <c r="T295" s="83" t="s">
        <v>131</v>
      </c>
      <c r="U295" s="83" t="s">
        <v>9528</v>
      </c>
      <c r="V295" s="83" t="s">
        <v>104</v>
      </c>
      <c r="W295" s="83" t="s">
        <v>105</v>
      </c>
      <c r="X295" s="86" t="s">
        <v>6208</v>
      </c>
      <c r="Y295" s="87" t="s">
        <v>102</v>
      </c>
      <c r="Z295" s="87" t="s">
        <v>102</v>
      </c>
      <c r="AA295" s="87" t="s">
        <v>131</v>
      </c>
      <c r="AB295" s="87" t="s">
        <v>9528</v>
      </c>
      <c r="AC295" s="87" t="s">
        <v>104</v>
      </c>
      <c r="AD295" s="87" t="s">
        <v>105</v>
      </c>
      <c r="AE295" s="87" t="s">
        <v>106</v>
      </c>
      <c r="AF295" s="86" t="s">
        <v>6208</v>
      </c>
      <c r="AG295" s="87" t="s">
        <v>177</v>
      </c>
      <c r="AH295" s="87" t="s">
        <v>9528</v>
      </c>
      <c r="AI295" s="87" t="s">
        <v>104</v>
      </c>
      <c r="AJ295" s="87" t="s">
        <v>204</v>
      </c>
      <c r="AK295" s="88"/>
      <c r="AL295" s="83" t="s">
        <v>107</v>
      </c>
      <c r="AM295" s="89" t="s">
        <v>454</v>
      </c>
      <c r="AN295" s="90" t="s">
        <v>416</v>
      </c>
      <c r="AO295" s="91" t="s">
        <v>643</v>
      </c>
      <c r="AP295" s="90">
        <v>8.3333333333332895</v>
      </c>
      <c r="AQ295" s="92" t="s">
        <v>102</v>
      </c>
      <c r="AR295" s="93" t="s">
        <v>102</v>
      </c>
      <c r="AS295" s="93" t="s">
        <v>102</v>
      </c>
      <c r="AT295" s="93" t="s">
        <v>102</v>
      </c>
      <c r="AU295" s="210" t="s">
        <v>645</v>
      </c>
      <c r="AV295" s="93" t="s">
        <v>185</v>
      </c>
      <c r="AW295" s="94" t="s">
        <v>102</v>
      </c>
      <c r="AX295" s="93" t="s">
        <v>105</v>
      </c>
      <c r="AY295" s="95" t="s">
        <v>104</v>
      </c>
      <c r="AZ295" s="93" t="s">
        <v>102</v>
      </c>
      <c r="BA295" s="93" t="s">
        <v>102</v>
      </c>
      <c r="BB295" s="93" t="s">
        <v>102</v>
      </c>
      <c r="BC295" s="93" t="s">
        <v>102</v>
      </c>
      <c r="BD295" s="96" t="s">
        <v>102</v>
      </c>
      <c r="BE295" s="90">
        <v>-136.666666666667</v>
      </c>
      <c r="BF295" s="93" t="s">
        <v>102</v>
      </c>
      <c r="BG295" s="93" t="s">
        <v>102</v>
      </c>
      <c r="BH295" s="93" t="s">
        <v>102</v>
      </c>
      <c r="BI295" s="93" t="s">
        <v>102</v>
      </c>
      <c r="BJ295" s="210" t="s">
        <v>643</v>
      </c>
      <c r="BK295" s="93" t="s">
        <v>196</v>
      </c>
      <c r="BL295" s="97" t="s">
        <v>102</v>
      </c>
      <c r="BM295" s="93" t="s">
        <v>105</v>
      </c>
      <c r="BN295" s="93" t="s">
        <v>596</v>
      </c>
      <c r="BO295" s="93" t="s">
        <v>102</v>
      </c>
      <c r="BP295" s="98" t="s">
        <v>102</v>
      </c>
      <c r="BQ295" s="93" t="s">
        <v>102</v>
      </c>
      <c r="BR295" s="93" t="s">
        <v>102</v>
      </c>
      <c r="BS295" s="93" t="s">
        <v>102</v>
      </c>
      <c r="BT295" s="99" t="s">
        <v>591</v>
      </c>
      <c r="BU295" s="100" t="s">
        <v>10996</v>
      </c>
      <c r="BV295" s="101" t="s">
        <v>471</v>
      </c>
      <c r="BW295" s="136"/>
      <c r="BX295" s="103" t="s">
        <v>565</v>
      </c>
      <c r="BY295" s="104" t="s">
        <v>190</v>
      </c>
      <c r="BZ295" s="136"/>
      <c r="CA295" s="83" t="s">
        <v>599</v>
      </c>
      <c r="CB295" s="106" t="s">
        <v>647</v>
      </c>
      <c r="CC295" s="106" t="s">
        <v>8516</v>
      </c>
      <c r="CD295" s="107"/>
      <c r="CE295" s="108" t="s">
        <v>107</v>
      </c>
      <c r="CF295" s="108" t="s">
        <v>107</v>
      </c>
      <c r="CG295" s="109"/>
      <c r="CH295" s="110" t="s">
        <v>107</v>
      </c>
      <c r="CI295" s="111"/>
      <c r="CJ295" s="112">
        <v>6710</v>
      </c>
      <c r="CK295" s="113">
        <v>86</v>
      </c>
      <c r="CL295" s="114" t="s">
        <v>134</v>
      </c>
      <c r="CM295" s="114" t="s">
        <v>108</v>
      </c>
      <c r="CN295" s="114"/>
      <c r="CO295" s="115" t="s">
        <v>102</v>
      </c>
      <c r="CP295" s="115" t="s">
        <v>102</v>
      </c>
      <c r="CQ295" s="115" t="s">
        <v>102</v>
      </c>
      <c r="CR295" s="115" t="s">
        <v>102</v>
      </c>
      <c r="CS295" s="116"/>
      <c r="CT295" s="117" t="s">
        <v>109</v>
      </c>
      <c r="CU295" s="117" t="s">
        <v>109</v>
      </c>
      <c r="CV295" s="83">
        <v>291</v>
      </c>
      <c r="CW295" s="83" t="s">
        <v>108</v>
      </c>
      <c r="CX295" s="83">
        <v>291</v>
      </c>
      <c r="CY295" s="83" t="s">
        <v>108</v>
      </c>
      <c r="CZ295" s="83">
        <v>6619</v>
      </c>
      <c r="DA295" s="83" t="s">
        <v>419</v>
      </c>
      <c r="DB295" s="83" t="s">
        <v>130</v>
      </c>
      <c r="DC295" s="83" t="s">
        <v>499</v>
      </c>
      <c r="DD295" s="83">
        <v>1340</v>
      </c>
      <c r="DE295" s="83" t="s">
        <v>444</v>
      </c>
      <c r="DF295" s="83" t="s">
        <v>130</v>
      </c>
      <c r="DG295" s="83" t="s">
        <v>499</v>
      </c>
      <c r="DH295" s="83"/>
      <c r="DI295" s="83">
        <v>0</v>
      </c>
      <c r="DJ295" s="83">
        <v>1</v>
      </c>
      <c r="DK295" s="83">
        <v>0</v>
      </c>
      <c r="DL295" s="83">
        <v>0</v>
      </c>
      <c r="DM295" s="83">
        <v>0</v>
      </c>
      <c r="DN295" s="83">
        <v>0</v>
      </c>
      <c r="DO295" s="83">
        <v>0</v>
      </c>
      <c r="DP295" s="83">
        <v>0</v>
      </c>
      <c r="DQ295" s="83">
        <v>0</v>
      </c>
      <c r="DR295" s="83">
        <v>0</v>
      </c>
      <c r="DS295" s="83">
        <v>0</v>
      </c>
      <c r="DT295" s="83">
        <v>3</v>
      </c>
      <c r="DU295" s="83">
        <v>3</v>
      </c>
      <c r="DV295" s="83">
        <v>0</v>
      </c>
      <c r="DW295" s="83">
        <v>0</v>
      </c>
      <c r="DX295" s="83">
        <v>3</v>
      </c>
      <c r="DY295" s="85">
        <v>43937</v>
      </c>
      <c r="DZ295" s="83" t="s">
        <v>4342</v>
      </c>
      <c r="EA295" s="83" t="s">
        <v>102</v>
      </c>
      <c r="EB295" s="83" t="s">
        <v>482</v>
      </c>
      <c r="EC295" s="83">
        <v>291</v>
      </c>
      <c r="ED295" s="83" t="s">
        <v>483</v>
      </c>
      <c r="EE295" s="83">
        <v>1</v>
      </c>
      <c r="EF295" s="83">
        <v>0</v>
      </c>
      <c r="EG295" s="83">
        <v>0</v>
      </c>
      <c r="EH295" s="83" t="s">
        <v>109</v>
      </c>
      <c r="EI295" s="83" t="s">
        <v>108</v>
      </c>
      <c r="EJ295" s="83" t="s">
        <v>583</v>
      </c>
      <c r="EK295" s="83">
        <v>0</v>
      </c>
      <c r="EL295" s="83">
        <v>0</v>
      </c>
      <c r="EM295" s="83">
        <v>1</v>
      </c>
      <c r="EN295" s="83" t="s">
        <v>497</v>
      </c>
      <c r="EO295" s="83"/>
      <c r="EP295" s="83" t="s">
        <v>436</v>
      </c>
      <c r="EQ295" s="136">
        <v>1</v>
      </c>
      <c r="ER295" s="136">
        <v>1</v>
      </c>
      <c r="ES295" s="136">
        <v>1</v>
      </c>
      <c r="ET295" s="136">
        <v>1</v>
      </c>
      <c r="EU295" s="215" t="s">
        <v>269</v>
      </c>
      <c r="EV295" s="136">
        <v>1</v>
      </c>
      <c r="EW295" s="136">
        <v>1</v>
      </c>
      <c r="EX295" s="136">
        <v>1</v>
      </c>
      <c r="EY295" s="136">
        <v>1</v>
      </c>
      <c r="EZ295" s="136">
        <v>1</v>
      </c>
      <c r="FP295" s="215" t="s">
        <v>592</v>
      </c>
      <c r="FQ295" s="136" t="b">
        <v>1</v>
      </c>
      <c r="FR295" s="136" t="b">
        <v>1</v>
      </c>
      <c r="FS295" s="136" t="b">
        <v>1</v>
      </c>
      <c r="FT295" s="136" t="b">
        <v>1</v>
      </c>
      <c r="FX295" s="215" t="s">
        <v>269</v>
      </c>
    </row>
    <row r="296" spans="1:180" ht="60" customHeight="1" x14ac:dyDescent="0.55000000000000004">
      <c r="A296" s="83" t="s">
        <v>130</v>
      </c>
      <c r="B296" s="83" t="s">
        <v>98</v>
      </c>
      <c r="C296" s="136">
        <v>745625</v>
      </c>
      <c r="D296" s="207" t="s">
        <v>627</v>
      </c>
      <c r="E296" s="208" t="s">
        <v>630</v>
      </c>
      <c r="F296" s="83" t="s">
        <v>108</v>
      </c>
      <c r="G296" s="85">
        <v>20621</v>
      </c>
      <c r="H296" s="83" t="s">
        <v>102</v>
      </c>
      <c r="I296" s="85">
        <v>39794</v>
      </c>
      <c r="J296" s="83" t="s">
        <v>228</v>
      </c>
      <c r="K296" s="216">
        <v>318884775072</v>
      </c>
      <c r="L296" s="83" t="s">
        <v>191</v>
      </c>
      <c r="M296" s="85">
        <v>43631</v>
      </c>
      <c r="N296" s="83">
        <v>-761.66666666666697</v>
      </c>
      <c r="O296" s="83" t="s">
        <v>180</v>
      </c>
      <c r="P296" s="83" t="s">
        <v>181</v>
      </c>
      <c r="Q296" s="208" t="s">
        <v>6212</v>
      </c>
      <c r="R296" s="83" t="s">
        <v>102</v>
      </c>
      <c r="S296" s="83" t="s">
        <v>102</v>
      </c>
      <c r="T296" s="83" t="s">
        <v>199</v>
      </c>
      <c r="U296" s="83" t="s">
        <v>9529</v>
      </c>
      <c r="V296" s="83" t="s">
        <v>104</v>
      </c>
      <c r="W296" s="83" t="s">
        <v>105</v>
      </c>
      <c r="X296" s="86" t="s">
        <v>6212</v>
      </c>
      <c r="Y296" s="87" t="s">
        <v>102</v>
      </c>
      <c r="Z296" s="87" t="s">
        <v>102</v>
      </c>
      <c r="AA296" s="87" t="s">
        <v>199</v>
      </c>
      <c r="AB296" s="87" t="s">
        <v>9529</v>
      </c>
      <c r="AC296" s="87" t="s">
        <v>104</v>
      </c>
      <c r="AD296" s="87" t="s">
        <v>105</v>
      </c>
      <c r="AE296" s="87" t="s">
        <v>106</v>
      </c>
      <c r="AF296" s="86" t="s">
        <v>6212</v>
      </c>
      <c r="AG296" s="87" t="s">
        <v>489</v>
      </c>
      <c r="AH296" s="87" t="s">
        <v>9530</v>
      </c>
      <c r="AI296" s="87" t="s">
        <v>104</v>
      </c>
      <c r="AJ296" s="87" t="s">
        <v>204</v>
      </c>
      <c r="AK296" s="88"/>
      <c r="AL296" s="83" t="s">
        <v>107</v>
      </c>
      <c r="AM296" s="89" t="s">
        <v>454</v>
      </c>
      <c r="AN296" s="90" t="s">
        <v>416</v>
      </c>
      <c r="AO296" s="91" t="s">
        <v>641</v>
      </c>
      <c r="AP296" s="90">
        <v>8.3333333333332895</v>
      </c>
      <c r="AQ296" s="92" t="s">
        <v>211</v>
      </c>
      <c r="AR296" s="93" t="s">
        <v>102</v>
      </c>
      <c r="AS296" s="93" t="s">
        <v>102</v>
      </c>
      <c r="AT296" s="93" t="s">
        <v>102</v>
      </c>
      <c r="AU296" s="210" t="s">
        <v>641</v>
      </c>
      <c r="AV296" s="93" t="s">
        <v>192</v>
      </c>
      <c r="AW296" s="94" t="s">
        <v>102</v>
      </c>
      <c r="AX296" s="93" t="s">
        <v>105</v>
      </c>
      <c r="AY296" s="95" t="s">
        <v>188</v>
      </c>
      <c r="AZ296" s="93" t="s">
        <v>102</v>
      </c>
      <c r="BA296" s="93" t="s">
        <v>9531</v>
      </c>
      <c r="BB296" s="93" t="s">
        <v>102</v>
      </c>
      <c r="BC296" s="93" t="s">
        <v>102</v>
      </c>
      <c r="BD296" s="96" t="s">
        <v>102</v>
      </c>
      <c r="BE296" s="90">
        <v>-137.166666666667</v>
      </c>
      <c r="BF296" s="93" t="s">
        <v>211</v>
      </c>
      <c r="BG296" s="93" t="s">
        <v>102</v>
      </c>
      <c r="BH296" s="93" t="s">
        <v>102</v>
      </c>
      <c r="BI296" s="93" t="s">
        <v>102</v>
      </c>
      <c r="BJ296" s="210" t="s">
        <v>646</v>
      </c>
      <c r="BK296" s="93" t="s">
        <v>182</v>
      </c>
      <c r="BL296" s="97" t="s">
        <v>102</v>
      </c>
      <c r="BM296" s="93" t="s">
        <v>105</v>
      </c>
      <c r="BN296" s="93" t="s">
        <v>104</v>
      </c>
      <c r="BO296" s="93" t="s">
        <v>102</v>
      </c>
      <c r="BP296" s="98">
        <v>20180304</v>
      </c>
      <c r="BQ296" s="93" t="s">
        <v>102</v>
      </c>
      <c r="BR296" s="93" t="s">
        <v>102</v>
      </c>
      <c r="BS296" s="93" t="s">
        <v>102</v>
      </c>
      <c r="BT296" s="99" t="s">
        <v>591</v>
      </c>
      <c r="BU296" s="100" t="s">
        <v>10997</v>
      </c>
      <c r="BV296" s="101" t="s">
        <v>471</v>
      </c>
      <c r="BW296" s="136"/>
      <c r="BX296" s="103" t="s">
        <v>565</v>
      </c>
      <c r="BY296" s="104" t="s">
        <v>190</v>
      </c>
      <c r="BZ296" s="136"/>
      <c r="CA296" s="83" t="s">
        <v>599</v>
      </c>
      <c r="CB296" s="106" t="s">
        <v>647</v>
      </c>
      <c r="CC296" s="106" t="s">
        <v>8528</v>
      </c>
      <c r="CD296" s="107"/>
      <c r="CE296" s="108" t="s">
        <v>107</v>
      </c>
      <c r="CF296" s="108" t="s">
        <v>107</v>
      </c>
      <c r="CG296" s="109"/>
      <c r="CH296" s="110" t="s">
        <v>107</v>
      </c>
      <c r="CI296" s="111"/>
      <c r="CJ296" s="112">
        <v>6710</v>
      </c>
      <c r="CK296" s="113">
        <v>86</v>
      </c>
      <c r="CL296" s="114" t="s">
        <v>134</v>
      </c>
      <c r="CM296" s="114" t="s">
        <v>108</v>
      </c>
      <c r="CN296" s="114"/>
      <c r="CO296" s="115" t="s">
        <v>102</v>
      </c>
      <c r="CP296" s="115" t="s">
        <v>102</v>
      </c>
      <c r="CQ296" s="115" t="s">
        <v>102</v>
      </c>
      <c r="CR296" s="115" t="s">
        <v>102</v>
      </c>
      <c r="CS296" s="116"/>
      <c r="CT296" s="117" t="s">
        <v>109</v>
      </c>
      <c r="CU296" s="117" t="s">
        <v>109</v>
      </c>
      <c r="CV296" s="83">
        <v>292</v>
      </c>
      <c r="CW296" s="83" t="s">
        <v>108</v>
      </c>
      <c r="CX296" s="83">
        <v>292</v>
      </c>
      <c r="CY296" s="83" t="s">
        <v>108</v>
      </c>
      <c r="CZ296" s="83">
        <v>6620</v>
      </c>
      <c r="DA296" s="83" t="s">
        <v>419</v>
      </c>
      <c r="DB296" s="83" t="s">
        <v>130</v>
      </c>
      <c r="DC296" s="83" t="s">
        <v>499</v>
      </c>
      <c r="DD296" s="83">
        <v>1341</v>
      </c>
      <c r="DE296" s="83" t="s">
        <v>444</v>
      </c>
      <c r="DF296" s="83" t="s">
        <v>130</v>
      </c>
      <c r="DG296" s="83" t="s">
        <v>499</v>
      </c>
      <c r="DH296" s="83"/>
      <c r="DI296" s="83">
        <v>0</v>
      </c>
      <c r="DJ296" s="83">
        <v>1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0</v>
      </c>
      <c r="DQ296" s="83">
        <v>0</v>
      </c>
      <c r="DR296" s="83">
        <v>0</v>
      </c>
      <c r="DS296" s="83">
        <v>0</v>
      </c>
      <c r="DT296" s="83">
        <v>3</v>
      </c>
      <c r="DU296" s="83">
        <v>3</v>
      </c>
      <c r="DV296" s="83">
        <v>0</v>
      </c>
      <c r="DW296" s="83">
        <v>0</v>
      </c>
      <c r="DX296" s="83">
        <v>3</v>
      </c>
      <c r="DY296" s="85">
        <v>43938</v>
      </c>
      <c r="DZ296" s="83" t="s">
        <v>4343</v>
      </c>
      <c r="EA296" s="83" t="s">
        <v>102</v>
      </c>
      <c r="EB296" s="83" t="s">
        <v>482</v>
      </c>
      <c r="EC296" s="83">
        <v>292</v>
      </c>
      <c r="ED296" s="83" t="s">
        <v>483</v>
      </c>
      <c r="EE296" s="83">
        <v>1</v>
      </c>
      <c r="EF296" s="83">
        <v>0</v>
      </c>
      <c r="EG296" s="83">
        <v>0</v>
      </c>
      <c r="EH296" s="83" t="s">
        <v>109</v>
      </c>
      <c r="EI296" s="83" t="s">
        <v>108</v>
      </c>
      <c r="EJ296" s="83" t="s">
        <v>583</v>
      </c>
      <c r="EK296" s="83">
        <v>0</v>
      </c>
      <c r="EL296" s="83">
        <v>0</v>
      </c>
      <c r="EM296" s="83">
        <v>1</v>
      </c>
      <c r="EN296" s="83" t="s">
        <v>497</v>
      </c>
      <c r="EO296" s="83"/>
      <c r="EP296" s="83" t="s">
        <v>436</v>
      </c>
      <c r="EQ296" s="136">
        <v>1</v>
      </c>
      <c r="ER296" s="136">
        <v>1</v>
      </c>
      <c r="ES296" s="136">
        <v>1</v>
      </c>
      <c r="ET296" s="136">
        <v>1</v>
      </c>
      <c r="EU296" s="215" t="s">
        <v>269</v>
      </c>
      <c r="EV296" s="136">
        <v>1</v>
      </c>
      <c r="EW296" s="136">
        <v>1</v>
      </c>
      <c r="EX296" s="136">
        <v>1</v>
      </c>
      <c r="EY296" s="136">
        <v>1</v>
      </c>
      <c r="EZ296" s="136">
        <v>1</v>
      </c>
      <c r="FP296" s="215" t="s">
        <v>592</v>
      </c>
      <c r="FQ296" s="136" t="b">
        <v>1</v>
      </c>
      <c r="FR296" s="136" t="b">
        <v>1</v>
      </c>
      <c r="FS296" s="136" t="b">
        <v>1</v>
      </c>
      <c r="FT296" s="136" t="b">
        <v>1</v>
      </c>
      <c r="FX296" s="215" t="s">
        <v>269</v>
      </c>
    </row>
    <row r="297" spans="1:180" ht="60" customHeight="1" x14ac:dyDescent="0.55000000000000004">
      <c r="A297" s="83" t="s">
        <v>130</v>
      </c>
      <c r="B297" s="83" t="s">
        <v>98</v>
      </c>
      <c r="C297" s="136">
        <v>141515</v>
      </c>
      <c r="D297" s="207" t="s">
        <v>628</v>
      </c>
      <c r="E297" s="208" t="s">
        <v>633</v>
      </c>
      <c r="F297" s="83" t="s">
        <v>108</v>
      </c>
      <c r="G297" s="85">
        <v>22744</v>
      </c>
      <c r="H297" s="83" t="s">
        <v>102</v>
      </c>
      <c r="I297" s="85">
        <v>39772</v>
      </c>
      <c r="J297" s="83" t="s">
        <v>228</v>
      </c>
      <c r="K297" s="216">
        <v>909150607749</v>
      </c>
      <c r="L297" s="83" t="s">
        <v>191</v>
      </c>
      <c r="M297" s="85">
        <v>43619</v>
      </c>
      <c r="N297" s="83">
        <v>-766.66666666666697</v>
      </c>
      <c r="O297" s="83" t="s">
        <v>193</v>
      </c>
      <c r="P297" s="83" t="s">
        <v>181</v>
      </c>
      <c r="Q297" s="208" t="s">
        <v>6216</v>
      </c>
      <c r="R297" s="83" t="s">
        <v>102</v>
      </c>
      <c r="S297" s="83" t="s">
        <v>102</v>
      </c>
      <c r="T297" s="83" t="s">
        <v>133</v>
      </c>
      <c r="U297" s="83" t="s">
        <v>9532</v>
      </c>
      <c r="V297" s="83" t="s">
        <v>111</v>
      </c>
      <c r="W297" s="83" t="s">
        <v>105</v>
      </c>
      <c r="X297" s="86" t="s">
        <v>6216</v>
      </c>
      <c r="Y297" s="87" t="s">
        <v>102</v>
      </c>
      <c r="Z297" s="87" t="s">
        <v>102</v>
      </c>
      <c r="AA297" s="87" t="s">
        <v>133</v>
      </c>
      <c r="AB297" s="87" t="s">
        <v>9532</v>
      </c>
      <c r="AC297" s="87" t="s">
        <v>111</v>
      </c>
      <c r="AD297" s="87" t="s">
        <v>105</v>
      </c>
      <c r="AE297" s="87" t="s">
        <v>106</v>
      </c>
      <c r="AF297" s="86" t="s">
        <v>6216</v>
      </c>
      <c r="AG297" s="87" t="s">
        <v>486</v>
      </c>
      <c r="AH297" s="87" t="s">
        <v>9532</v>
      </c>
      <c r="AI297" s="87" t="s">
        <v>111</v>
      </c>
      <c r="AJ297" s="87" t="s">
        <v>204</v>
      </c>
      <c r="AK297" s="88"/>
      <c r="AL297" s="83" t="s">
        <v>107</v>
      </c>
      <c r="AM297" s="89" t="s">
        <v>454</v>
      </c>
      <c r="AN297" s="90" t="s">
        <v>416</v>
      </c>
      <c r="AO297" s="91" t="s">
        <v>642</v>
      </c>
      <c r="AP297" s="90">
        <v>8.3333333333332895</v>
      </c>
      <c r="AQ297" s="92" t="s">
        <v>102</v>
      </c>
      <c r="AR297" s="93" t="s">
        <v>102</v>
      </c>
      <c r="AS297" s="93" t="s">
        <v>102</v>
      </c>
      <c r="AT297" s="93" t="s">
        <v>102</v>
      </c>
      <c r="AU297" s="210" t="s">
        <v>644</v>
      </c>
      <c r="AV297" s="93" t="s">
        <v>185</v>
      </c>
      <c r="AW297" s="94" t="s">
        <v>102</v>
      </c>
      <c r="AX297" s="93" t="s">
        <v>183</v>
      </c>
      <c r="AY297" s="95" t="s">
        <v>111</v>
      </c>
      <c r="AZ297" s="93" t="s">
        <v>102</v>
      </c>
      <c r="BA297" s="93" t="s">
        <v>102</v>
      </c>
      <c r="BB297" s="93" t="s">
        <v>102</v>
      </c>
      <c r="BC297" s="93" t="s">
        <v>102</v>
      </c>
      <c r="BD297" s="96" t="s">
        <v>102</v>
      </c>
      <c r="BE297" s="90">
        <v>-137.666666666667</v>
      </c>
      <c r="BF297" s="93" t="s">
        <v>102</v>
      </c>
      <c r="BG297" s="93" t="s">
        <v>102</v>
      </c>
      <c r="BH297" s="93" t="s">
        <v>102</v>
      </c>
      <c r="BI297" s="93" t="s">
        <v>102</v>
      </c>
      <c r="BJ297" s="210" t="s">
        <v>642</v>
      </c>
      <c r="BK297" s="93" t="s">
        <v>192</v>
      </c>
      <c r="BL297" s="97" t="s">
        <v>102</v>
      </c>
      <c r="BM297" s="93" t="s">
        <v>183</v>
      </c>
      <c r="BN297" s="93" t="s">
        <v>106</v>
      </c>
      <c r="BO297" s="93" t="s">
        <v>102</v>
      </c>
      <c r="BP297" s="98" t="s">
        <v>102</v>
      </c>
      <c r="BQ297" s="93" t="s">
        <v>102</v>
      </c>
      <c r="BR297" s="93" t="s">
        <v>102</v>
      </c>
      <c r="BS297" s="93" t="s">
        <v>102</v>
      </c>
      <c r="BT297" s="99" t="s">
        <v>591</v>
      </c>
      <c r="BU297" s="100" t="s">
        <v>10998</v>
      </c>
      <c r="BV297" s="101" t="s">
        <v>471</v>
      </c>
      <c r="BW297" s="136"/>
      <c r="BX297" s="103" t="s">
        <v>565</v>
      </c>
      <c r="BY297" s="104" t="s">
        <v>190</v>
      </c>
      <c r="BZ297" s="136"/>
      <c r="CA297" s="83" t="s">
        <v>599</v>
      </c>
      <c r="CB297" s="106" t="s">
        <v>647</v>
      </c>
      <c r="CC297" s="106" t="s">
        <v>8540</v>
      </c>
      <c r="CD297" s="107"/>
      <c r="CE297" s="108" t="s">
        <v>107</v>
      </c>
      <c r="CF297" s="108" t="s">
        <v>107</v>
      </c>
      <c r="CG297" s="109"/>
      <c r="CH297" s="110" t="s">
        <v>107</v>
      </c>
      <c r="CI297" s="111"/>
      <c r="CJ297" s="112">
        <v>6710</v>
      </c>
      <c r="CK297" s="113">
        <v>86</v>
      </c>
      <c r="CL297" s="114" t="s">
        <v>134</v>
      </c>
      <c r="CM297" s="114" t="s">
        <v>108</v>
      </c>
      <c r="CN297" s="114"/>
      <c r="CO297" s="115" t="s">
        <v>102</v>
      </c>
      <c r="CP297" s="115" t="s">
        <v>102</v>
      </c>
      <c r="CQ297" s="115" t="s">
        <v>102</v>
      </c>
      <c r="CR297" s="115" t="s">
        <v>102</v>
      </c>
      <c r="CS297" s="116"/>
      <c r="CT297" s="117" t="s">
        <v>109</v>
      </c>
      <c r="CU297" s="117" t="s">
        <v>109</v>
      </c>
      <c r="CV297" s="83">
        <v>293</v>
      </c>
      <c r="CW297" s="83" t="s">
        <v>108</v>
      </c>
      <c r="CX297" s="83">
        <v>293</v>
      </c>
      <c r="CY297" s="83" t="s">
        <v>108</v>
      </c>
      <c r="CZ297" s="83">
        <v>6621</v>
      </c>
      <c r="DA297" s="83" t="s">
        <v>419</v>
      </c>
      <c r="DB297" s="83" t="s">
        <v>130</v>
      </c>
      <c r="DC297" s="83" t="s">
        <v>499</v>
      </c>
      <c r="DD297" s="83">
        <v>1342</v>
      </c>
      <c r="DE297" s="83" t="s">
        <v>444</v>
      </c>
      <c r="DF297" s="83" t="s">
        <v>130</v>
      </c>
      <c r="DG297" s="83" t="s">
        <v>499</v>
      </c>
      <c r="DH297" s="83"/>
      <c r="DI297" s="83">
        <v>0</v>
      </c>
      <c r="DJ297" s="83">
        <v>1</v>
      </c>
      <c r="DK297" s="83">
        <v>0</v>
      </c>
      <c r="DL297" s="83">
        <v>0</v>
      </c>
      <c r="DM297" s="83">
        <v>0</v>
      </c>
      <c r="DN297" s="83">
        <v>0</v>
      </c>
      <c r="DO297" s="83">
        <v>0</v>
      </c>
      <c r="DP297" s="83">
        <v>0</v>
      </c>
      <c r="DQ297" s="83">
        <v>0</v>
      </c>
      <c r="DR297" s="83">
        <v>0</v>
      </c>
      <c r="DS297" s="83">
        <v>0</v>
      </c>
      <c r="DT297" s="83">
        <v>3</v>
      </c>
      <c r="DU297" s="83">
        <v>3</v>
      </c>
      <c r="DV297" s="83">
        <v>0</v>
      </c>
      <c r="DW297" s="83">
        <v>0</v>
      </c>
      <c r="DX297" s="83">
        <v>3</v>
      </c>
      <c r="DY297" s="85">
        <v>43939</v>
      </c>
      <c r="DZ297" s="83" t="s">
        <v>4344</v>
      </c>
      <c r="EA297" s="83" t="s">
        <v>102</v>
      </c>
      <c r="EB297" s="83" t="s">
        <v>482</v>
      </c>
      <c r="EC297" s="83">
        <v>293</v>
      </c>
      <c r="ED297" s="83" t="s">
        <v>483</v>
      </c>
      <c r="EE297" s="83">
        <v>1</v>
      </c>
      <c r="EF297" s="83">
        <v>0</v>
      </c>
      <c r="EG297" s="83">
        <v>0</v>
      </c>
      <c r="EH297" s="83" t="s">
        <v>109</v>
      </c>
      <c r="EI297" s="83" t="s">
        <v>108</v>
      </c>
      <c r="EJ297" s="83" t="s">
        <v>583</v>
      </c>
      <c r="EK297" s="83">
        <v>0</v>
      </c>
      <c r="EL297" s="83">
        <v>0</v>
      </c>
      <c r="EM297" s="83">
        <v>1</v>
      </c>
      <c r="EN297" s="83" t="s">
        <v>497</v>
      </c>
      <c r="EO297" s="83"/>
      <c r="EP297" s="83" t="s">
        <v>436</v>
      </c>
      <c r="EQ297" s="136">
        <v>1</v>
      </c>
      <c r="ER297" s="136">
        <v>1</v>
      </c>
      <c r="ES297" s="136">
        <v>1</v>
      </c>
      <c r="ET297" s="136">
        <v>1</v>
      </c>
      <c r="EU297" s="215" t="s">
        <v>269</v>
      </c>
      <c r="EV297" s="136">
        <v>1</v>
      </c>
      <c r="EW297" s="136">
        <v>1</v>
      </c>
      <c r="EX297" s="136">
        <v>1</v>
      </c>
      <c r="EY297" s="136">
        <v>1</v>
      </c>
      <c r="EZ297" s="136">
        <v>1</v>
      </c>
      <c r="FP297" s="215" t="s">
        <v>592</v>
      </c>
      <c r="FQ297" s="136" t="b">
        <v>1</v>
      </c>
      <c r="FR297" s="136" t="b">
        <v>1</v>
      </c>
      <c r="FS297" s="136" t="b">
        <v>1</v>
      </c>
      <c r="FT297" s="136" t="b">
        <v>1</v>
      </c>
      <c r="FX297" s="215" t="s">
        <v>269</v>
      </c>
    </row>
    <row r="298" spans="1:180" ht="60" customHeight="1" x14ac:dyDescent="0.55000000000000004">
      <c r="A298" s="83" t="s">
        <v>130</v>
      </c>
      <c r="B298" s="83" t="s">
        <v>98</v>
      </c>
      <c r="C298" s="136">
        <v>921316</v>
      </c>
      <c r="D298" s="207" t="s">
        <v>629</v>
      </c>
      <c r="E298" s="208" t="s">
        <v>634</v>
      </c>
      <c r="F298" s="83" t="s">
        <v>108</v>
      </c>
      <c r="G298" s="85">
        <v>26341</v>
      </c>
      <c r="H298" s="83" t="s">
        <v>102</v>
      </c>
      <c r="I298" s="85">
        <v>34633</v>
      </c>
      <c r="J298" s="83" t="s">
        <v>228</v>
      </c>
      <c r="K298" s="216">
        <v>415865925248</v>
      </c>
      <c r="L298" s="83" t="s">
        <v>191</v>
      </c>
      <c r="M298" s="85">
        <v>43642</v>
      </c>
      <c r="N298" s="83">
        <v>-771.66666666666697</v>
      </c>
      <c r="O298" s="83" t="s">
        <v>193</v>
      </c>
      <c r="P298" s="83" t="s">
        <v>181</v>
      </c>
      <c r="Q298" s="208" t="s">
        <v>6220</v>
      </c>
      <c r="R298" s="83" t="s">
        <v>102</v>
      </c>
      <c r="S298" s="83" t="s">
        <v>102</v>
      </c>
      <c r="T298" s="83" t="s">
        <v>131</v>
      </c>
      <c r="U298" s="83" t="s">
        <v>9533</v>
      </c>
      <c r="V298" s="83" t="s">
        <v>104</v>
      </c>
      <c r="W298" s="83" t="s">
        <v>105</v>
      </c>
      <c r="X298" s="86" t="s">
        <v>6220</v>
      </c>
      <c r="Y298" s="87" t="s">
        <v>102</v>
      </c>
      <c r="Z298" s="87" t="s">
        <v>102</v>
      </c>
      <c r="AA298" s="87" t="s">
        <v>131</v>
      </c>
      <c r="AB298" s="87" t="s">
        <v>9533</v>
      </c>
      <c r="AC298" s="87" t="s">
        <v>104</v>
      </c>
      <c r="AD298" s="87" t="s">
        <v>105</v>
      </c>
      <c r="AE298" s="87" t="s">
        <v>106</v>
      </c>
      <c r="AF298" s="86" t="s">
        <v>6220</v>
      </c>
      <c r="AG298" s="87" t="s">
        <v>177</v>
      </c>
      <c r="AH298" s="87" t="s">
        <v>9533</v>
      </c>
      <c r="AI298" s="87" t="s">
        <v>104</v>
      </c>
      <c r="AJ298" s="87" t="s">
        <v>204</v>
      </c>
      <c r="AK298" s="88"/>
      <c r="AL298" s="83" t="s">
        <v>107</v>
      </c>
      <c r="AM298" s="89" t="s">
        <v>454</v>
      </c>
      <c r="AN298" s="90" t="s">
        <v>416</v>
      </c>
      <c r="AO298" s="91" t="s">
        <v>643</v>
      </c>
      <c r="AP298" s="90">
        <v>8.3333333333332895</v>
      </c>
      <c r="AQ298" s="92" t="s">
        <v>102</v>
      </c>
      <c r="AR298" s="93" t="s">
        <v>102</v>
      </c>
      <c r="AS298" s="93" t="s">
        <v>102</v>
      </c>
      <c r="AT298" s="93" t="s">
        <v>102</v>
      </c>
      <c r="AU298" s="210" t="s">
        <v>645</v>
      </c>
      <c r="AV298" s="93" t="s">
        <v>185</v>
      </c>
      <c r="AW298" s="94" t="s">
        <v>102</v>
      </c>
      <c r="AX298" s="93" t="s">
        <v>105</v>
      </c>
      <c r="AY298" s="95" t="s">
        <v>104</v>
      </c>
      <c r="AZ298" s="93" t="s">
        <v>102</v>
      </c>
      <c r="BA298" s="93" t="s">
        <v>102</v>
      </c>
      <c r="BB298" s="93" t="s">
        <v>102</v>
      </c>
      <c r="BC298" s="93" t="s">
        <v>102</v>
      </c>
      <c r="BD298" s="96" t="s">
        <v>102</v>
      </c>
      <c r="BE298" s="90">
        <v>-138.166666666667</v>
      </c>
      <c r="BF298" s="93" t="s">
        <v>102</v>
      </c>
      <c r="BG298" s="93" t="s">
        <v>102</v>
      </c>
      <c r="BH298" s="93" t="s">
        <v>102</v>
      </c>
      <c r="BI298" s="93" t="s">
        <v>102</v>
      </c>
      <c r="BJ298" s="210" t="s">
        <v>643</v>
      </c>
      <c r="BK298" s="93" t="s">
        <v>196</v>
      </c>
      <c r="BL298" s="97" t="s">
        <v>102</v>
      </c>
      <c r="BM298" s="93" t="s">
        <v>105</v>
      </c>
      <c r="BN298" s="93" t="s">
        <v>596</v>
      </c>
      <c r="BO298" s="93" t="s">
        <v>102</v>
      </c>
      <c r="BP298" s="98" t="s">
        <v>102</v>
      </c>
      <c r="BQ298" s="93" t="s">
        <v>102</v>
      </c>
      <c r="BR298" s="93" t="s">
        <v>102</v>
      </c>
      <c r="BS298" s="93" t="s">
        <v>102</v>
      </c>
      <c r="BT298" s="99" t="s">
        <v>591</v>
      </c>
      <c r="BU298" s="100" t="s">
        <v>10999</v>
      </c>
      <c r="BV298" s="101" t="s">
        <v>471</v>
      </c>
      <c r="BW298" s="136"/>
      <c r="BX298" s="103" t="s">
        <v>565</v>
      </c>
      <c r="BY298" s="104" t="s">
        <v>190</v>
      </c>
      <c r="BZ298" s="136"/>
      <c r="CA298" s="83" t="s">
        <v>599</v>
      </c>
      <c r="CB298" s="106" t="s">
        <v>647</v>
      </c>
      <c r="CC298" s="106" t="s">
        <v>8552</v>
      </c>
      <c r="CD298" s="107"/>
      <c r="CE298" s="108" t="s">
        <v>107</v>
      </c>
      <c r="CF298" s="108" t="s">
        <v>107</v>
      </c>
      <c r="CG298" s="109"/>
      <c r="CH298" s="110" t="s">
        <v>107</v>
      </c>
      <c r="CI298" s="111"/>
      <c r="CJ298" s="112">
        <v>6710</v>
      </c>
      <c r="CK298" s="113">
        <v>86</v>
      </c>
      <c r="CL298" s="114" t="s">
        <v>134</v>
      </c>
      <c r="CM298" s="114" t="s">
        <v>108</v>
      </c>
      <c r="CN298" s="114"/>
      <c r="CO298" s="115" t="s">
        <v>102</v>
      </c>
      <c r="CP298" s="115" t="s">
        <v>102</v>
      </c>
      <c r="CQ298" s="115" t="s">
        <v>102</v>
      </c>
      <c r="CR298" s="115" t="s">
        <v>102</v>
      </c>
      <c r="CS298" s="116"/>
      <c r="CT298" s="117" t="s">
        <v>109</v>
      </c>
      <c r="CU298" s="117" t="s">
        <v>109</v>
      </c>
      <c r="CV298" s="83">
        <v>294</v>
      </c>
      <c r="CW298" s="83" t="s">
        <v>108</v>
      </c>
      <c r="CX298" s="83">
        <v>294</v>
      </c>
      <c r="CY298" s="83" t="s">
        <v>108</v>
      </c>
      <c r="CZ298" s="83">
        <v>6622</v>
      </c>
      <c r="DA298" s="83" t="s">
        <v>419</v>
      </c>
      <c r="DB298" s="83" t="s">
        <v>130</v>
      </c>
      <c r="DC298" s="83" t="s">
        <v>499</v>
      </c>
      <c r="DD298" s="83">
        <v>1343</v>
      </c>
      <c r="DE298" s="83" t="s">
        <v>444</v>
      </c>
      <c r="DF298" s="83" t="s">
        <v>130</v>
      </c>
      <c r="DG298" s="83" t="s">
        <v>499</v>
      </c>
      <c r="DH298" s="83"/>
      <c r="DI298" s="83">
        <v>0</v>
      </c>
      <c r="DJ298" s="83">
        <v>1</v>
      </c>
      <c r="DK298" s="83">
        <v>0</v>
      </c>
      <c r="DL298" s="83">
        <v>0</v>
      </c>
      <c r="DM298" s="83">
        <v>0</v>
      </c>
      <c r="DN298" s="83">
        <v>0</v>
      </c>
      <c r="DO298" s="83">
        <v>0</v>
      </c>
      <c r="DP298" s="83">
        <v>0</v>
      </c>
      <c r="DQ298" s="83">
        <v>0</v>
      </c>
      <c r="DR298" s="83">
        <v>0</v>
      </c>
      <c r="DS298" s="83">
        <v>0</v>
      </c>
      <c r="DT298" s="83">
        <v>3</v>
      </c>
      <c r="DU298" s="83">
        <v>3</v>
      </c>
      <c r="DV298" s="83">
        <v>0</v>
      </c>
      <c r="DW298" s="83">
        <v>0</v>
      </c>
      <c r="DX298" s="83">
        <v>3</v>
      </c>
      <c r="DY298" s="85">
        <v>43940</v>
      </c>
      <c r="DZ298" s="83" t="s">
        <v>4345</v>
      </c>
      <c r="EA298" s="83" t="s">
        <v>102</v>
      </c>
      <c r="EB298" s="83" t="s">
        <v>482</v>
      </c>
      <c r="EC298" s="83">
        <v>294</v>
      </c>
      <c r="ED298" s="83" t="s">
        <v>483</v>
      </c>
      <c r="EE298" s="83">
        <v>1</v>
      </c>
      <c r="EF298" s="83">
        <v>0</v>
      </c>
      <c r="EG298" s="83">
        <v>0</v>
      </c>
      <c r="EH298" s="83" t="s">
        <v>109</v>
      </c>
      <c r="EI298" s="83" t="s">
        <v>108</v>
      </c>
      <c r="EJ298" s="83" t="s">
        <v>583</v>
      </c>
      <c r="EK298" s="83">
        <v>0</v>
      </c>
      <c r="EL298" s="83">
        <v>0</v>
      </c>
      <c r="EM298" s="83">
        <v>1</v>
      </c>
      <c r="EN298" s="83" t="s">
        <v>497</v>
      </c>
      <c r="EO298" s="83"/>
      <c r="EP298" s="83" t="s">
        <v>436</v>
      </c>
      <c r="EQ298" s="136">
        <v>1</v>
      </c>
      <c r="ER298" s="136">
        <v>1</v>
      </c>
      <c r="ES298" s="136">
        <v>1</v>
      </c>
      <c r="ET298" s="136">
        <v>1</v>
      </c>
      <c r="EU298" s="215" t="s">
        <v>269</v>
      </c>
      <c r="EV298" s="136">
        <v>1</v>
      </c>
      <c r="EW298" s="136">
        <v>1</v>
      </c>
      <c r="EX298" s="136">
        <v>1</v>
      </c>
      <c r="EY298" s="136">
        <v>1</v>
      </c>
      <c r="EZ298" s="136">
        <v>1</v>
      </c>
      <c r="FP298" s="215" t="s">
        <v>592</v>
      </c>
      <c r="FQ298" s="136" t="b">
        <v>1</v>
      </c>
      <c r="FR298" s="136" t="b">
        <v>1</v>
      </c>
      <c r="FS298" s="136" t="b">
        <v>1</v>
      </c>
      <c r="FT298" s="136" t="b">
        <v>1</v>
      </c>
      <c r="FX298" s="215" t="s">
        <v>269</v>
      </c>
    </row>
    <row r="299" spans="1:180" ht="60" customHeight="1" x14ac:dyDescent="0.55000000000000004">
      <c r="A299" s="83" t="s">
        <v>130</v>
      </c>
      <c r="B299" s="83" t="s">
        <v>98</v>
      </c>
      <c r="C299" s="136">
        <v>271228</v>
      </c>
      <c r="D299" s="207" t="s">
        <v>627</v>
      </c>
      <c r="E299" s="208" t="s">
        <v>630</v>
      </c>
      <c r="F299" s="83" t="s">
        <v>108</v>
      </c>
      <c r="G299" s="85">
        <v>20621</v>
      </c>
      <c r="H299" s="83" t="s">
        <v>102</v>
      </c>
      <c r="I299" s="85">
        <v>39794</v>
      </c>
      <c r="J299" s="83" t="s">
        <v>228</v>
      </c>
      <c r="K299" s="216">
        <v>125972887787</v>
      </c>
      <c r="L299" s="83" t="s">
        <v>191</v>
      </c>
      <c r="M299" s="85">
        <v>43631</v>
      </c>
      <c r="N299" s="83">
        <v>-776.66666666666697</v>
      </c>
      <c r="O299" s="83" t="s">
        <v>180</v>
      </c>
      <c r="P299" s="83" t="s">
        <v>181</v>
      </c>
      <c r="Q299" s="208" t="s">
        <v>6224</v>
      </c>
      <c r="R299" s="83" t="s">
        <v>102</v>
      </c>
      <c r="S299" s="83" t="s">
        <v>102</v>
      </c>
      <c r="T299" s="83" t="s">
        <v>199</v>
      </c>
      <c r="U299" s="83" t="s">
        <v>9534</v>
      </c>
      <c r="V299" s="83" t="s">
        <v>104</v>
      </c>
      <c r="W299" s="83" t="s">
        <v>105</v>
      </c>
      <c r="X299" s="86" t="s">
        <v>6224</v>
      </c>
      <c r="Y299" s="87" t="s">
        <v>102</v>
      </c>
      <c r="Z299" s="87" t="s">
        <v>102</v>
      </c>
      <c r="AA299" s="87" t="s">
        <v>199</v>
      </c>
      <c r="AB299" s="87" t="s">
        <v>9534</v>
      </c>
      <c r="AC299" s="87" t="s">
        <v>104</v>
      </c>
      <c r="AD299" s="87" t="s">
        <v>105</v>
      </c>
      <c r="AE299" s="87" t="s">
        <v>106</v>
      </c>
      <c r="AF299" s="86" t="s">
        <v>6224</v>
      </c>
      <c r="AG299" s="87" t="s">
        <v>489</v>
      </c>
      <c r="AH299" s="87" t="s">
        <v>9535</v>
      </c>
      <c r="AI299" s="87" t="s">
        <v>104</v>
      </c>
      <c r="AJ299" s="87" t="s">
        <v>204</v>
      </c>
      <c r="AK299" s="88"/>
      <c r="AL299" s="83" t="s">
        <v>107</v>
      </c>
      <c r="AM299" s="89" t="s">
        <v>454</v>
      </c>
      <c r="AN299" s="90" t="s">
        <v>416</v>
      </c>
      <c r="AO299" s="91" t="s">
        <v>641</v>
      </c>
      <c r="AP299" s="90">
        <v>8.3333333333332895</v>
      </c>
      <c r="AQ299" s="92" t="s">
        <v>211</v>
      </c>
      <c r="AR299" s="93" t="s">
        <v>102</v>
      </c>
      <c r="AS299" s="93" t="s">
        <v>102</v>
      </c>
      <c r="AT299" s="93" t="s">
        <v>102</v>
      </c>
      <c r="AU299" s="210" t="s">
        <v>641</v>
      </c>
      <c r="AV299" s="93" t="s">
        <v>192</v>
      </c>
      <c r="AW299" s="94" t="s">
        <v>102</v>
      </c>
      <c r="AX299" s="93" t="s">
        <v>105</v>
      </c>
      <c r="AY299" s="95" t="s">
        <v>188</v>
      </c>
      <c r="AZ299" s="93" t="s">
        <v>102</v>
      </c>
      <c r="BA299" s="93" t="s">
        <v>9536</v>
      </c>
      <c r="BB299" s="93" t="s">
        <v>102</v>
      </c>
      <c r="BC299" s="93" t="s">
        <v>102</v>
      </c>
      <c r="BD299" s="96" t="s">
        <v>102</v>
      </c>
      <c r="BE299" s="90">
        <v>-138.666666666667</v>
      </c>
      <c r="BF299" s="93" t="s">
        <v>211</v>
      </c>
      <c r="BG299" s="93" t="s">
        <v>102</v>
      </c>
      <c r="BH299" s="93" t="s">
        <v>102</v>
      </c>
      <c r="BI299" s="93" t="s">
        <v>102</v>
      </c>
      <c r="BJ299" s="210" t="s">
        <v>646</v>
      </c>
      <c r="BK299" s="93" t="s">
        <v>182</v>
      </c>
      <c r="BL299" s="97" t="s">
        <v>102</v>
      </c>
      <c r="BM299" s="93" t="s">
        <v>105</v>
      </c>
      <c r="BN299" s="93" t="s">
        <v>104</v>
      </c>
      <c r="BO299" s="93" t="s">
        <v>102</v>
      </c>
      <c r="BP299" s="98">
        <v>20180305</v>
      </c>
      <c r="BQ299" s="93" t="s">
        <v>102</v>
      </c>
      <c r="BR299" s="93" t="s">
        <v>102</v>
      </c>
      <c r="BS299" s="93" t="s">
        <v>102</v>
      </c>
      <c r="BT299" s="99" t="s">
        <v>591</v>
      </c>
      <c r="BU299" s="100" t="s">
        <v>11000</v>
      </c>
      <c r="BV299" s="101" t="s">
        <v>471</v>
      </c>
      <c r="BW299" s="136"/>
      <c r="BX299" s="103" t="s">
        <v>565</v>
      </c>
      <c r="BY299" s="104" t="s">
        <v>190</v>
      </c>
      <c r="BZ299" s="136"/>
      <c r="CA299" s="83" t="s">
        <v>599</v>
      </c>
      <c r="CB299" s="106" t="s">
        <v>647</v>
      </c>
      <c r="CC299" s="106" t="s">
        <v>8564</v>
      </c>
      <c r="CD299" s="107"/>
      <c r="CE299" s="108" t="s">
        <v>107</v>
      </c>
      <c r="CF299" s="108" t="s">
        <v>107</v>
      </c>
      <c r="CG299" s="109"/>
      <c r="CH299" s="110" t="s">
        <v>107</v>
      </c>
      <c r="CI299" s="111"/>
      <c r="CJ299" s="112">
        <v>6710</v>
      </c>
      <c r="CK299" s="113">
        <v>86</v>
      </c>
      <c r="CL299" s="114" t="s">
        <v>134</v>
      </c>
      <c r="CM299" s="114" t="s">
        <v>108</v>
      </c>
      <c r="CN299" s="114"/>
      <c r="CO299" s="115" t="s">
        <v>102</v>
      </c>
      <c r="CP299" s="115" t="s">
        <v>102</v>
      </c>
      <c r="CQ299" s="115" t="s">
        <v>102</v>
      </c>
      <c r="CR299" s="115" t="s">
        <v>102</v>
      </c>
      <c r="CS299" s="116"/>
      <c r="CT299" s="117" t="s">
        <v>109</v>
      </c>
      <c r="CU299" s="117" t="s">
        <v>109</v>
      </c>
      <c r="CV299" s="83">
        <v>295</v>
      </c>
      <c r="CW299" s="83" t="s">
        <v>108</v>
      </c>
      <c r="CX299" s="83">
        <v>295</v>
      </c>
      <c r="CY299" s="83" t="s">
        <v>108</v>
      </c>
      <c r="CZ299" s="83">
        <v>6623</v>
      </c>
      <c r="DA299" s="83" t="s">
        <v>419</v>
      </c>
      <c r="DB299" s="83" t="s">
        <v>130</v>
      </c>
      <c r="DC299" s="83" t="s">
        <v>499</v>
      </c>
      <c r="DD299" s="83">
        <v>1344</v>
      </c>
      <c r="DE299" s="83" t="s">
        <v>444</v>
      </c>
      <c r="DF299" s="83" t="s">
        <v>130</v>
      </c>
      <c r="DG299" s="83" t="s">
        <v>499</v>
      </c>
      <c r="DH299" s="83"/>
      <c r="DI299" s="83">
        <v>0</v>
      </c>
      <c r="DJ299" s="83">
        <v>1</v>
      </c>
      <c r="DK299" s="83">
        <v>0</v>
      </c>
      <c r="DL299" s="83">
        <v>0</v>
      </c>
      <c r="DM299" s="83">
        <v>0</v>
      </c>
      <c r="DN299" s="83">
        <v>0</v>
      </c>
      <c r="DO299" s="83">
        <v>0</v>
      </c>
      <c r="DP299" s="83">
        <v>0</v>
      </c>
      <c r="DQ299" s="83">
        <v>0</v>
      </c>
      <c r="DR299" s="83">
        <v>0</v>
      </c>
      <c r="DS299" s="83">
        <v>0</v>
      </c>
      <c r="DT299" s="83">
        <v>3</v>
      </c>
      <c r="DU299" s="83">
        <v>3</v>
      </c>
      <c r="DV299" s="83">
        <v>0</v>
      </c>
      <c r="DW299" s="83">
        <v>0</v>
      </c>
      <c r="DX299" s="83">
        <v>3</v>
      </c>
      <c r="DY299" s="85">
        <v>43941</v>
      </c>
      <c r="DZ299" s="83" t="s">
        <v>4346</v>
      </c>
      <c r="EA299" s="83" t="s">
        <v>102</v>
      </c>
      <c r="EB299" s="83" t="s">
        <v>482</v>
      </c>
      <c r="EC299" s="83">
        <v>295</v>
      </c>
      <c r="ED299" s="83" t="s">
        <v>483</v>
      </c>
      <c r="EE299" s="83">
        <v>1</v>
      </c>
      <c r="EF299" s="83">
        <v>0</v>
      </c>
      <c r="EG299" s="83">
        <v>0</v>
      </c>
      <c r="EH299" s="83" t="s">
        <v>109</v>
      </c>
      <c r="EI299" s="83" t="s">
        <v>108</v>
      </c>
      <c r="EJ299" s="83" t="s">
        <v>583</v>
      </c>
      <c r="EK299" s="83">
        <v>0</v>
      </c>
      <c r="EL299" s="83">
        <v>0</v>
      </c>
      <c r="EM299" s="83">
        <v>1</v>
      </c>
      <c r="EN299" s="83" t="s">
        <v>497</v>
      </c>
      <c r="EO299" s="83"/>
      <c r="EP299" s="83" t="s">
        <v>436</v>
      </c>
      <c r="EQ299" s="136">
        <v>1</v>
      </c>
      <c r="ER299" s="136">
        <v>1</v>
      </c>
      <c r="ES299" s="136">
        <v>1</v>
      </c>
      <c r="ET299" s="136">
        <v>1</v>
      </c>
      <c r="EU299" s="215" t="s">
        <v>269</v>
      </c>
      <c r="EV299" s="136">
        <v>1</v>
      </c>
      <c r="EW299" s="136">
        <v>1</v>
      </c>
      <c r="EX299" s="136">
        <v>1</v>
      </c>
      <c r="EY299" s="136">
        <v>1</v>
      </c>
      <c r="EZ299" s="136">
        <v>1</v>
      </c>
      <c r="FP299" s="215" t="s">
        <v>592</v>
      </c>
      <c r="FQ299" s="136" t="b">
        <v>1</v>
      </c>
      <c r="FR299" s="136" t="b">
        <v>1</v>
      </c>
      <c r="FS299" s="136" t="b">
        <v>1</v>
      </c>
      <c r="FT299" s="136" t="b">
        <v>1</v>
      </c>
      <c r="FX299" s="215" t="s">
        <v>269</v>
      </c>
    </row>
    <row r="300" spans="1:180" ht="60" customHeight="1" x14ac:dyDescent="0.55000000000000004">
      <c r="A300" s="83" t="s">
        <v>130</v>
      </c>
      <c r="B300" s="83" t="s">
        <v>98</v>
      </c>
      <c r="C300" s="136">
        <v>313402</v>
      </c>
      <c r="D300" s="207" t="s">
        <v>628</v>
      </c>
      <c r="E300" s="208" t="s">
        <v>633</v>
      </c>
      <c r="F300" s="83" t="s">
        <v>108</v>
      </c>
      <c r="G300" s="85">
        <v>22744</v>
      </c>
      <c r="H300" s="83" t="s">
        <v>102</v>
      </c>
      <c r="I300" s="85">
        <v>39772</v>
      </c>
      <c r="J300" s="83" t="s">
        <v>228</v>
      </c>
      <c r="K300" s="216">
        <v>984302648169</v>
      </c>
      <c r="L300" s="83" t="s">
        <v>191</v>
      </c>
      <c r="M300" s="85">
        <v>43619</v>
      </c>
      <c r="N300" s="83">
        <v>-781.66666666666697</v>
      </c>
      <c r="O300" s="83" t="s">
        <v>193</v>
      </c>
      <c r="P300" s="83" t="s">
        <v>181</v>
      </c>
      <c r="Q300" s="208" t="s">
        <v>6228</v>
      </c>
      <c r="R300" s="83" t="s">
        <v>102</v>
      </c>
      <c r="S300" s="83" t="s">
        <v>102</v>
      </c>
      <c r="T300" s="83" t="s">
        <v>133</v>
      </c>
      <c r="U300" s="83" t="s">
        <v>9537</v>
      </c>
      <c r="V300" s="83" t="s">
        <v>111</v>
      </c>
      <c r="W300" s="83" t="s">
        <v>105</v>
      </c>
      <c r="X300" s="86" t="s">
        <v>6228</v>
      </c>
      <c r="Y300" s="87" t="s">
        <v>102</v>
      </c>
      <c r="Z300" s="87" t="s">
        <v>102</v>
      </c>
      <c r="AA300" s="87" t="s">
        <v>133</v>
      </c>
      <c r="AB300" s="87" t="s">
        <v>9537</v>
      </c>
      <c r="AC300" s="87" t="s">
        <v>111</v>
      </c>
      <c r="AD300" s="87" t="s">
        <v>105</v>
      </c>
      <c r="AE300" s="87" t="s">
        <v>106</v>
      </c>
      <c r="AF300" s="86" t="s">
        <v>6228</v>
      </c>
      <c r="AG300" s="87" t="s">
        <v>486</v>
      </c>
      <c r="AH300" s="87" t="s">
        <v>9537</v>
      </c>
      <c r="AI300" s="87" t="s">
        <v>111</v>
      </c>
      <c r="AJ300" s="87" t="s">
        <v>204</v>
      </c>
      <c r="AK300" s="88"/>
      <c r="AL300" s="83" t="s">
        <v>107</v>
      </c>
      <c r="AM300" s="89" t="s">
        <v>454</v>
      </c>
      <c r="AN300" s="90" t="s">
        <v>416</v>
      </c>
      <c r="AO300" s="91" t="s">
        <v>642</v>
      </c>
      <c r="AP300" s="90">
        <v>8.3333333333332895</v>
      </c>
      <c r="AQ300" s="92" t="s">
        <v>102</v>
      </c>
      <c r="AR300" s="93" t="s">
        <v>102</v>
      </c>
      <c r="AS300" s="93" t="s">
        <v>102</v>
      </c>
      <c r="AT300" s="93" t="s">
        <v>102</v>
      </c>
      <c r="AU300" s="210" t="s">
        <v>644</v>
      </c>
      <c r="AV300" s="93" t="s">
        <v>185</v>
      </c>
      <c r="AW300" s="94" t="s">
        <v>102</v>
      </c>
      <c r="AX300" s="93" t="s">
        <v>183</v>
      </c>
      <c r="AY300" s="95" t="s">
        <v>111</v>
      </c>
      <c r="AZ300" s="93" t="s">
        <v>102</v>
      </c>
      <c r="BA300" s="93" t="s">
        <v>102</v>
      </c>
      <c r="BB300" s="93" t="s">
        <v>102</v>
      </c>
      <c r="BC300" s="93" t="s">
        <v>102</v>
      </c>
      <c r="BD300" s="96" t="s">
        <v>102</v>
      </c>
      <c r="BE300" s="90">
        <v>-139.166666666667</v>
      </c>
      <c r="BF300" s="93" t="s">
        <v>102</v>
      </c>
      <c r="BG300" s="93" t="s">
        <v>102</v>
      </c>
      <c r="BH300" s="93" t="s">
        <v>102</v>
      </c>
      <c r="BI300" s="93" t="s">
        <v>102</v>
      </c>
      <c r="BJ300" s="210" t="s">
        <v>642</v>
      </c>
      <c r="BK300" s="93" t="s">
        <v>192</v>
      </c>
      <c r="BL300" s="97" t="s">
        <v>102</v>
      </c>
      <c r="BM300" s="93" t="s">
        <v>183</v>
      </c>
      <c r="BN300" s="93" t="s">
        <v>106</v>
      </c>
      <c r="BO300" s="93" t="s">
        <v>102</v>
      </c>
      <c r="BP300" s="98" t="s">
        <v>102</v>
      </c>
      <c r="BQ300" s="93" t="s">
        <v>102</v>
      </c>
      <c r="BR300" s="93" t="s">
        <v>102</v>
      </c>
      <c r="BS300" s="93" t="s">
        <v>102</v>
      </c>
      <c r="BT300" s="99" t="s">
        <v>591</v>
      </c>
      <c r="BU300" s="100" t="s">
        <v>11001</v>
      </c>
      <c r="BV300" s="101" t="s">
        <v>471</v>
      </c>
      <c r="BW300" s="136"/>
      <c r="BX300" s="103" t="s">
        <v>565</v>
      </c>
      <c r="BY300" s="104" t="s">
        <v>190</v>
      </c>
      <c r="BZ300" s="136"/>
      <c r="CA300" s="83" t="s">
        <v>599</v>
      </c>
      <c r="CB300" s="106" t="s">
        <v>647</v>
      </c>
      <c r="CC300" s="106" t="s">
        <v>8576</v>
      </c>
      <c r="CD300" s="107"/>
      <c r="CE300" s="108" t="s">
        <v>107</v>
      </c>
      <c r="CF300" s="108" t="s">
        <v>107</v>
      </c>
      <c r="CG300" s="109"/>
      <c r="CH300" s="110" t="s">
        <v>107</v>
      </c>
      <c r="CI300" s="111"/>
      <c r="CJ300" s="112">
        <v>6710</v>
      </c>
      <c r="CK300" s="113">
        <v>86</v>
      </c>
      <c r="CL300" s="114" t="s">
        <v>134</v>
      </c>
      <c r="CM300" s="114" t="s">
        <v>108</v>
      </c>
      <c r="CN300" s="114"/>
      <c r="CO300" s="115" t="s">
        <v>102</v>
      </c>
      <c r="CP300" s="115" t="s">
        <v>102</v>
      </c>
      <c r="CQ300" s="115" t="s">
        <v>102</v>
      </c>
      <c r="CR300" s="115" t="s">
        <v>102</v>
      </c>
      <c r="CS300" s="116"/>
      <c r="CT300" s="117" t="s">
        <v>109</v>
      </c>
      <c r="CU300" s="117" t="s">
        <v>109</v>
      </c>
      <c r="CV300" s="83">
        <v>296</v>
      </c>
      <c r="CW300" s="83" t="s">
        <v>108</v>
      </c>
      <c r="CX300" s="83">
        <v>296</v>
      </c>
      <c r="CY300" s="83" t="s">
        <v>108</v>
      </c>
      <c r="CZ300" s="83">
        <v>6624</v>
      </c>
      <c r="DA300" s="83" t="s">
        <v>419</v>
      </c>
      <c r="DB300" s="83" t="s">
        <v>130</v>
      </c>
      <c r="DC300" s="83" t="s">
        <v>499</v>
      </c>
      <c r="DD300" s="83">
        <v>1345</v>
      </c>
      <c r="DE300" s="83" t="s">
        <v>444</v>
      </c>
      <c r="DF300" s="83" t="s">
        <v>130</v>
      </c>
      <c r="DG300" s="83" t="s">
        <v>499</v>
      </c>
      <c r="DH300" s="83"/>
      <c r="DI300" s="83">
        <v>0</v>
      </c>
      <c r="DJ300" s="83">
        <v>1</v>
      </c>
      <c r="DK300" s="83">
        <v>0</v>
      </c>
      <c r="DL300" s="83">
        <v>0</v>
      </c>
      <c r="DM300" s="83">
        <v>0</v>
      </c>
      <c r="DN300" s="83">
        <v>0</v>
      </c>
      <c r="DO300" s="83">
        <v>0</v>
      </c>
      <c r="DP300" s="83">
        <v>0</v>
      </c>
      <c r="DQ300" s="83">
        <v>0</v>
      </c>
      <c r="DR300" s="83">
        <v>0</v>
      </c>
      <c r="DS300" s="83">
        <v>0</v>
      </c>
      <c r="DT300" s="83">
        <v>3</v>
      </c>
      <c r="DU300" s="83">
        <v>3</v>
      </c>
      <c r="DV300" s="83">
        <v>0</v>
      </c>
      <c r="DW300" s="83">
        <v>0</v>
      </c>
      <c r="DX300" s="83">
        <v>3</v>
      </c>
      <c r="DY300" s="85">
        <v>43942</v>
      </c>
      <c r="DZ300" s="83" t="s">
        <v>4347</v>
      </c>
      <c r="EA300" s="83" t="s">
        <v>102</v>
      </c>
      <c r="EB300" s="83" t="s">
        <v>482</v>
      </c>
      <c r="EC300" s="83">
        <v>296</v>
      </c>
      <c r="ED300" s="83" t="s">
        <v>483</v>
      </c>
      <c r="EE300" s="83">
        <v>1</v>
      </c>
      <c r="EF300" s="83">
        <v>0</v>
      </c>
      <c r="EG300" s="83">
        <v>0</v>
      </c>
      <c r="EH300" s="83" t="s">
        <v>109</v>
      </c>
      <c r="EI300" s="83" t="s">
        <v>108</v>
      </c>
      <c r="EJ300" s="83" t="s">
        <v>583</v>
      </c>
      <c r="EK300" s="83">
        <v>0</v>
      </c>
      <c r="EL300" s="83">
        <v>0</v>
      </c>
      <c r="EM300" s="83">
        <v>1</v>
      </c>
      <c r="EN300" s="83" t="s">
        <v>497</v>
      </c>
      <c r="EO300" s="83"/>
      <c r="EP300" s="83" t="s">
        <v>436</v>
      </c>
      <c r="EQ300" s="136">
        <v>1</v>
      </c>
      <c r="ER300" s="136">
        <v>1</v>
      </c>
      <c r="ES300" s="136">
        <v>1</v>
      </c>
      <c r="ET300" s="136">
        <v>1</v>
      </c>
      <c r="EU300" s="215" t="s">
        <v>269</v>
      </c>
      <c r="EV300" s="136">
        <v>1</v>
      </c>
      <c r="EW300" s="136">
        <v>1</v>
      </c>
      <c r="EX300" s="136">
        <v>1</v>
      </c>
      <c r="EY300" s="136">
        <v>1</v>
      </c>
      <c r="EZ300" s="136">
        <v>1</v>
      </c>
      <c r="FP300" s="215" t="s">
        <v>592</v>
      </c>
      <c r="FQ300" s="136" t="b">
        <v>1</v>
      </c>
      <c r="FR300" s="136" t="b">
        <v>1</v>
      </c>
      <c r="FS300" s="136" t="b">
        <v>1</v>
      </c>
      <c r="FT300" s="136" t="b">
        <v>1</v>
      </c>
      <c r="FX300" s="215" t="s">
        <v>269</v>
      </c>
    </row>
    <row r="301" spans="1:180" ht="60" customHeight="1" x14ac:dyDescent="0.55000000000000004">
      <c r="A301" s="83" t="s">
        <v>130</v>
      </c>
      <c r="B301" s="83" t="s">
        <v>98</v>
      </c>
      <c r="C301" s="136">
        <v>778056</v>
      </c>
      <c r="D301" s="207" t="s">
        <v>629</v>
      </c>
      <c r="E301" s="208" t="s">
        <v>634</v>
      </c>
      <c r="F301" s="83" t="s">
        <v>108</v>
      </c>
      <c r="G301" s="85">
        <v>26341</v>
      </c>
      <c r="H301" s="83" t="s">
        <v>102</v>
      </c>
      <c r="I301" s="85">
        <v>34633</v>
      </c>
      <c r="J301" s="83" t="s">
        <v>228</v>
      </c>
      <c r="K301" s="216">
        <v>922550564562</v>
      </c>
      <c r="L301" s="83" t="s">
        <v>191</v>
      </c>
      <c r="M301" s="85">
        <v>43642</v>
      </c>
      <c r="N301" s="83">
        <v>-786.66666666666697</v>
      </c>
      <c r="O301" s="83" t="s">
        <v>193</v>
      </c>
      <c r="P301" s="83" t="s">
        <v>181</v>
      </c>
      <c r="Q301" s="208" t="s">
        <v>6232</v>
      </c>
      <c r="R301" s="83" t="s">
        <v>102</v>
      </c>
      <c r="S301" s="83" t="s">
        <v>102</v>
      </c>
      <c r="T301" s="83" t="s">
        <v>131</v>
      </c>
      <c r="U301" s="83" t="s">
        <v>9538</v>
      </c>
      <c r="V301" s="83" t="s">
        <v>104</v>
      </c>
      <c r="W301" s="83" t="s">
        <v>105</v>
      </c>
      <c r="X301" s="86" t="s">
        <v>6232</v>
      </c>
      <c r="Y301" s="87" t="s">
        <v>102</v>
      </c>
      <c r="Z301" s="87" t="s">
        <v>102</v>
      </c>
      <c r="AA301" s="87" t="s">
        <v>131</v>
      </c>
      <c r="AB301" s="87" t="s">
        <v>9538</v>
      </c>
      <c r="AC301" s="87" t="s">
        <v>104</v>
      </c>
      <c r="AD301" s="87" t="s">
        <v>105</v>
      </c>
      <c r="AE301" s="87" t="s">
        <v>106</v>
      </c>
      <c r="AF301" s="86" t="s">
        <v>6232</v>
      </c>
      <c r="AG301" s="87" t="s">
        <v>177</v>
      </c>
      <c r="AH301" s="87" t="s">
        <v>9538</v>
      </c>
      <c r="AI301" s="87" t="s">
        <v>104</v>
      </c>
      <c r="AJ301" s="87" t="s">
        <v>204</v>
      </c>
      <c r="AK301" s="88"/>
      <c r="AL301" s="83" t="s">
        <v>107</v>
      </c>
      <c r="AM301" s="89" t="s">
        <v>454</v>
      </c>
      <c r="AN301" s="90" t="s">
        <v>416</v>
      </c>
      <c r="AO301" s="91" t="s">
        <v>643</v>
      </c>
      <c r="AP301" s="90">
        <v>8.3333333333332895</v>
      </c>
      <c r="AQ301" s="92" t="s">
        <v>102</v>
      </c>
      <c r="AR301" s="93" t="s">
        <v>102</v>
      </c>
      <c r="AS301" s="93" t="s">
        <v>102</v>
      </c>
      <c r="AT301" s="93" t="s">
        <v>102</v>
      </c>
      <c r="AU301" s="210" t="s">
        <v>645</v>
      </c>
      <c r="AV301" s="93" t="s">
        <v>185</v>
      </c>
      <c r="AW301" s="94" t="s">
        <v>102</v>
      </c>
      <c r="AX301" s="93" t="s">
        <v>105</v>
      </c>
      <c r="AY301" s="95" t="s">
        <v>104</v>
      </c>
      <c r="AZ301" s="93" t="s">
        <v>102</v>
      </c>
      <c r="BA301" s="93" t="s">
        <v>102</v>
      </c>
      <c r="BB301" s="93" t="s">
        <v>102</v>
      </c>
      <c r="BC301" s="93" t="s">
        <v>102</v>
      </c>
      <c r="BD301" s="96" t="s">
        <v>102</v>
      </c>
      <c r="BE301" s="90">
        <v>-139.666666666667</v>
      </c>
      <c r="BF301" s="93" t="s">
        <v>102</v>
      </c>
      <c r="BG301" s="93" t="s">
        <v>102</v>
      </c>
      <c r="BH301" s="93" t="s">
        <v>102</v>
      </c>
      <c r="BI301" s="93" t="s">
        <v>102</v>
      </c>
      <c r="BJ301" s="210" t="s">
        <v>643</v>
      </c>
      <c r="BK301" s="93" t="s">
        <v>196</v>
      </c>
      <c r="BL301" s="97" t="s">
        <v>102</v>
      </c>
      <c r="BM301" s="93" t="s">
        <v>105</v>
      </c>
      <c r="BN301" s="93" t="s">
        <v>596</v>
      </c>
      <c r="BO301" s="93" t="s">
        <v>102</v>
      </c>
      <c r="BP301" s="98" t="s">
        <v>102</v>
      </c>
      <c r="BQ301" s="93" t="s">
        <v>102</v>
      </c>
      <c r="BR301" s="93" t="s">
        <v>102</v>
      </c>
      <c r="BS301" s="93" t="s">
        <v>102</v>
      </c>
      <c r="BT301" s="99" t="s">
        <v>591</v>
      </c>
      <c r="BU301" s="100" t="s">
        <v>11002</v>
      </c>
      <c r="BV301" s="101" t="s">
        <v>471</v>
      </c>
      <c r="BW301" s="136"/>
      <c r="BX301" s="103" t="s">
        <v>565</v>
      </c>
      <c r="BY301" s="104" t="s">
        <v>190</v>
      </c>
      <c r="BZ301" s="136"/>
      <c r="CA301" s="83" t="s">
        <v>599</v>
      </c>
      <c r="CB301" s="106" t="s">
        <v>647</v>
      </c>
      <c r="CC301" s="106" t="s">
        <v>8588</v>
      </c>
      <c r="CD301" s="107"/>
      <c r="CE301" s="108" t="s">
        <v>107</v>
      </c>
      <c r="CF301" s="108" t="s">
        <v>107</v>
      </c>
      <c r="CG301" s="109"/>
      <c r="CH301" s="110" t="s">
        <v>107</v>
      </c>
      <c r="CI301" s="111"/>
      <c r="CJ301" s="112">
        <v>6710</v>
      </c>
      <c r="CK301" s="113">
        <v>86</v>
      </c>
      <c r="CL301" s="114" t="s">
        <v>134</v>
      </c>
      <c r="CM301" s="114" t="s">
        <v>108</v>
      </c>
      <c r="CN301" s="114"/>
      <c r="CO301" s="115" t="s">
        <v>102</v>
      </c>
      <c r="CP301" s="115" t="s">
        <v>102</v>
      </c>
      <c r="CQ301" s="115" t="s">
        <v>102</v>
      </c>
      <c r="CR301" s="115" t="s">
        <v>102</v>
      </c>
      <c r="CS301" s="116"/>
      <c r="CT301" s="117" t="s">
        <v>109</v>
      </c>
      <c r="CU301" s="117" t="s">
        <v>109</v>
      </c>
      <c r="CV301" s="83">
        <v>297</v>
      </c>
      <c r="CW301" s="83" t="s">
        <v>108</v>
      </c>
      <c r="CX301" s="83">
        <v>297</v>
      </c>
      <c r="CY301" s="83" t="s">
        <v>108</v>
      </c>
      <c r="CZ301" s="83">
        <v>6625</v>
      </c>
      <c r="DA301" s="83" t="s">
        <v>419</v>
      </c>
      <c r="DB301" s="83" t="s">
        <v>130</v>
      </c>
      <c r="DC301" s="83" t="s">
        <v>499</v>
      </c>
      <c r="DD301" s="83">
        <v>1346</v>
      </c>
      <c r="DE301" s="83" t="s">
        <v>444</v>
      </c>
      <c r="DF301" s="83" t="s">
        <v>130</v>
      </c>
      <c r="DG301" s="83" t="s">
        <v>499</v>
      </c>
      <c r="DH301" s="83"/>
      <c r="DI301" s="83">
        <v>0</v>
      </c>
      <c r="DJ301" s="83">
        <v>1</v>
      </c>
      <c r="DK301" s="83">
        <v>0</v>
      </c>
      <c r="DL301" s="83">
        <v>0</v>
      </c>
      <c r="DM301" s="83">
        <v>0</v>
      </c>
      <c r="DN301" s="83">
        <v>0</v>
      </c>
      <c r="DO301" s="83">
        <v>0</v>
      </c>
      <c r="DP301" s="83">
        <v>0</v>
      </c>
      <c r="DQ301" s="83">
        <v>0</v>
      </c>
      <c r="DR301" s="83">
        <v>0</v>
      </c>
      <c r="DS301" s="83">
        <v>0</v>
      </c>
      <c r="DT301" s="83">
        <v>3</v>
      </c>
      <c r="DU301" s="83">
        <v>3</v>
      </c>
      <c r="DV301" s="83">
        <v>0</v>
      </c>
      <c r="DW301" s="83">
        <v>0</v>
      </c>
      <c r="DX301" s="83">
        <v>3</v>
      </c>
      <c r="DY301" s="85">
        <v>43943</v>
      </c>
      <c r="DZ301" s="83" t="s">
        <v>4348</v>
      </c>
      <c r="EA301" s="83" t="s">
        <v>102</v>
      </c>
      <c r="EB301" s="83" t="s">
        <v>482</v>
      </c>
      <c r="EC301" s="83">
        <v>297</v>
      </c>
      <c r="ED301" s="83" t="s">
        <v>483</v>
      </c>
      <c r="EE301" s="83">
        <v>1</v>
      </c>
      <c r="EF301" s="83">
        <v>0</v>
      </c>
      <c r="EG301" s="83">
        <v>0</v>
      </c>
      <c r="EH301" s="83" t="s">
        <v>109</v>
      </c>
      <c r="EI301" s="83" t="s">
        <v>108</v>
      </c>
      <c r="EJ301" s="83" t="s">
        <v>583</v>
      </c>
      <c r="EK301" s="83">
        <v>0</v>
      </c>
      <c r="EL301" s="83">
        <v>0</v>
      </c>
      <c r="EM301" s="83">
        <v>1</v>
      </c>
      <c r="EN301" s="83" t="s">
        <v>497</v>
      </c>
      <c r="EO301" s="83"/>
      <c r="EP301" s="83" t="s">
        <v>436</v>
      </c>
      <c r="EQ301" s="136">
        <v>1</v>
      </c>
      <c r="ER301" s="136">
        <v>1</v>
      </c>
      <c r="ES301" s="136">
        <v>1</v>
      </c>
      <c r="ET301" s="136">
        <v>1</v>
      </c>
      <c r="EU301" s="215" t="s">
        <v>269</v>
      </c>
      <c r="EV301" s="136">
        <v>1</v>
      </c>
      <c r="EW301" s="136">
        <v>1</v>
      </c>
      <c r="EX301" s="136">
        <v>1</v>
      </c>
      <c r="EY301" s="136">
        <v>1</v>
      </c>
      <c r="EZ301" s="136">
        <v>1</v>
      </c>
      <c r="FP301" s="215" t="s">
        <v>592</v>
      </c>
      <c r="FQ301" s="136" t="b">
        <v>1</v>
      </c>
      <c r="FR301" s="136" t="b">
        <v>1</v>
      </c>
      <c r="FS301" s="136" t="b">
        <v>1</v>
      </c>
      <c r="FT301" s="136" t="b">
        <v>1</v>
      </c>
      <c r="FX301" s="215" t="s">
        <v>269</v>
      </c>
    </row>
    <row r="302" spans="1:180" ht="60" customHeight="1" x14ac:dyDescent="0.55000000000000004">
      <c r="A302" s="83" t="s">
        <v>130</v>
      </c>
      <c r="B302" s="83" t="s">
        <v>98</v>
      </c>
      <c r="C302" s="136">
        <v>722031</v>
      </c>
      <c r="D302" s="207" t="s">
        <v>627</v>
      </c>
      <c r="E302" s="208" t="s">
        <v>630</v>
      </c>
      <c r="F302" s="83" t="s">
        <v>108</v>
      </c>
      <c r="G302" s="85">
        <v>20621</v>
      </c>
      <c r="H302" s="83" t="s">
        <v>102</v>
      </c>
      <c r="I302" s="85">
        <v>39794</v>
      </c>
      <c r="J302" s="83" t="s">
        <v>228</v>
      </c>
      <c r="K302" s="216">
        <v>328634927152</v>
      </c>
      <c r="L302" s="83" t="s">
        <v>191</v>
      </c>
      <c r="M302" s="85">
        <v>43631</v>
      </c>
      <c r="N302" s="83">
        <v>-791.66666666666697</v>
      </c>
      <c r="O302" s="83" t="s">
        <v>180</v>
      </c>
      <c r="P302" s="83" t="s">
        <v>181</v>
      </c>
      <c r="Q302" s="208" t="s">
        <v>6236</v>
      </c>
      <c r="R302" s="83" t="s">
        <v>102</v>
      </c>
      <c r="S302" s="83" t="s">
        <v>102</v>
      </c>
      <c r="T302" s="83" t="s">
        <v>199</v>
      </c>
      <c r="U302" s="83" t="s">
        <v>9539</v>
      </c>
      <c r="V302" s="83" t="s">
        <v>104</v>
      </c>
      <c r="W302" s="83" t="s">
        <v>105</v>
      </c>
      <c r="X302" s="86" t="s">
        <v>6236</v>
      </c>
      <c r="Y302" s="87" t="s">
        <v>102</v>
      </c>
      <c r="Z302" s="87" t="s">
        <v>102</v>
      </c>
      <c r="AA302" s="87" t="s">
        <v>199</v>
      </c>
      <c r="AB302" s="87" t="s">
        <v>9539</v>
      </c>
      <c r="AC302" s="87" t="s">
        <v>104</v>
      </c>
      <c r="AD302" s="87" t="s">
        <v>105</v>
      </c>
      <c r="AE302" s="87" t="s">
        <v>106</v>
      </c>
      <c r="AF302" s="86" t="s">
        <v>6236</v>
      </c>
      <c r="AG302" s="87" t="s">
        <v>489</v>
      </c>
      <c r="AH302" s="87" t="s">
        <v>9540</v>
      </c>
      <c r="AI302" s="87" t="s">
        <v>104</v>
      </c>
      <c r="AJ302" s="87" t="s">
        <v>204</v>
      </c>
      <c r="AK302" s="88"/>
      <c r="AL302" s="83" t="s">
        <v>107</v>
      </c>
      <c r="AM302" s="89" t="s">
        <v>454</v>
      </c>
      <c r="AN302" s="90" t="s">
        <v>416</v>
      </c>
      <c r="AO302" s="91" t="s">
        <v>641</v>
      </c>
      <c r="AP302" s="90">
        <v>8.3333333333332895</v>
      </c>
      <c r="AQ302" s="92" t="s">
        <v>211</v>
      </c>
      <c r="AR302" s="93" t="s">
        <v>102</v>
      </c>
      <c r="AS302" s="93" t="s">
        <v>102</v>
      </c>
      <c r="AT302" s="93" t="s">
        <v>102</v>
      </c>
      <c r="AU302" s="210" t="s">
        <v>641</v>
      </c>
      <c r="AV302" s="93" t="s">
        <v>192</v>
      </c>
      <c r="AW302" s="94" t="s">
        <v>102</v>
      </c>
      <c r="AX302" s="93" t="s">
        <v>105</v>
      </c>
      <c r="AY302" s="95" t="s">
        <v>188</v>
      </c>
      <c r="AZ302" s="93" t="s">
        <v>102</v>
      </c>
      <c r="BA302" s="93" t="s">
        <v>9541</v>
      </c>
      <c r="BB302" s="93" t="s">
        <v>102</v>
      </c>
      <c r="BC302" s="93" t="s">
        <v>102</v>
      </c>
      <c r="BD302" s="96" t="s">
        <v>102</v>
      </c>
      <c r="BE302" s="90">
        <v>-140.166666666667</v>
      </c>
      <c r="BF302" s="93" t="s">
        <v>211</v>
      </c>
      <c r="BG302" s="93" t="s">
        <v>102</v>
      </c>
      <c r="BH302" s="93" t="s">
        <v>102</v>
      </c>
      <c r="BI302" s="93" t="s">
        <v>102</v>
      </c>
      <c r="BJ302" s="210" t="s">
        <v>646</v>
      </c>
      <c r="BK302" s="93" t="s">
        <v>182</v>
      </c>
      <c r="BL302" s="97" t="s">
        <v>102</v>
      </c>
      <c r="BM302" s="93" t="s">
        <v>105</v>
      </c>
      <c r="BN302" s="93" t="s">
        <v>104</v>
      </c>
      <c r="BO302" s="93" t="s">
        <v>102</v>
      </c>
      <c r="BP302" s="98">
        <v>20180306</v>
      </c>
      <c r="BQ302" s="93" t="s">
        <v>102</v>
      </c>
      <c r="BR302" s="93" t="s">
        <v>102</v>
      </c>
      <c r="BS302" s="93" t="s">
        <v>102</v>
      </c>
      <c r="BT302" s="99" t="s">
        <v>591</v>
      </c>
      <c r="BU302" s="100" t="s">
        <v>11003</v>
      </c>
      <c r="BV302" s="101" t="s">
        <v>471</v>
      </c>
      <c r="BW302" s="136"/>
      <c r="BX302" s="103" t="s">
        <v>565</v>
      </c>
      <c r="BY302" s="104" t="s">
        <v>190</v>
      </c>
      <c r="BZ302" s="136"/>
      <c r="CA302" s="83" t="s">
        <v>599</v>
      </c>
      <c r="CB302" s="106" t="s">
        <v>647</v>
      </c>
      <c r="CC302" s="106" t="s">
        <v>8600</v>
      </c>
      <c r="CD302" s="107"/>
      <c r="CE302" s="108" t="s">
        <v>107</v>
      </c>
      <c r="CF302" s="108" t="s">
        <v>107</v>
      </c>
      <c r="CG302" s="109"/>
      <c r="CH302" s="110" t="s">
        <v>107</v>
      </c>
      <c r="CI302" s="111"/>
      <c r="CJ302" s="112">
        <v>6710</v>
      </c>
      <c r="CK302" s="113">
        <v>86</v>
      </c>
      <c r="CL302" s="114" t="s">
        <v>134</v>
      </c>
      <c r="CM302" s="114" t="s">
        <v>108</v>
      </c>
      <c r="CN302" s="114"/>
      <c r="CO302" s="115" t="s">
        <v>102</v>
      </c>
      <c r="CP302" s="115" t="s">
        <v>102</v>
      </c>
      <c r="CQ302" s="115" t="s">
        <v>102</v>
      </c>
      <c r="CR302" s="115" t="s">
        <v>102</v>
      </c>
      <c r="CS302" s="116"/>
      <c r="CT302" s="117" t="s">
        <v>109</v>
      </c>
      <c r="CU302" s="117" t="s">
        <v>109</v>
      </c>
      <c r="CV302" s="83">
        <v>298</v>
      </c>
      <c r="CW302" s="83" t="s">
        <v>108</v>
      </c>
      <c r="CX302" s="83">
        <v>298</v>
      </c>
      <c r="CY302" s="83" t="s">
        <v>108</v>
      </c>
      <c r="CZ302" s="83">
        <v>6626</v>
      </c>
      <c r="DA302" s="83" t="s">
        <v>419</v>
      </c>
      <c r="DB302" s="83" t="s">
        <v>130</v>
      </c>
      <c r="DC302" s="83" t="s">
        <v>499</v>
      </c>
      <c r="DD302" s="83">
        <v>1347</v>
      </c>
      <c r="DE302" s="83" t="s">
        <v>444</v>
      </c>
      <c r="DF302" s="83" t="s">
        <v>130</v>
      </c>
      <c r="DG302" s="83" t="s">
        <v>499</v>
      </c>
      <c r="DH302" s="83"/>
      <c r="DI302" s="83">
        <v>0</v>
      </c>
      <c r="DJ302" s="83">
        <v>1</v>
      </c>
      <c r="DK302" s="83">
        <v>0</v>
      </c>
      <c r="DL302" s="83">
        <v>0</v>
      </c>
      <c r="DM302" s="83">
        <v>0</v>
      </c>
      <c r="DN302" s="83">
        <v>0</v>
      </c>
      <c r="DO302" s="83">
        <v>0</v>
      </c>
      <c r="DP302" s="83">
        <v>0</v>
      </c>
      <c r="DQ302" s="83">
        <v>0</v>
      </c>
      <c r="DR302" s="83">
        <v>0</v>
      </c>
      <c r="DS302" s="83">
        <v>0</v>
      </c>
      <c r="DT302" s="83">
        <v>3</v>
      </c>
      <c r="DU302" s="83">
        <v>3</v>
      </c>
      <c r="DV302" s="83">
        <v>0</v>
      </c>
      <c r="DW302" s="83">
        <v>0</v>
      </c>
      <c r="DX302" s="83">
        <v>3</v>
      </c>
      <c r="DY302" s="85">
        <v>43944</v>
      </c>
      <c r="DZ302" s="83" t="s">
        <v>4349</v>
      </c>
      <c r="EA302" s="83" t="s">
        <v>102</v>
      </c>
      <c r="EB302" s="83" t="s">
        <v>482</v>
      </c>
      <c r="EC302" s="83">
        <v>298</v>
      </c>
      <c r="ED302" s="83" t="s">
        <v>483</v>
      </c>
      <c r="EE302" s="83">
        <v>1</v>
      </c>
      <c r="EF302" s="83">
        <v>0</v>
      </c>
      <c r="EG302" s="83">
        <v>0</v>
      </c>
      <c r="EH302" s="83" t="s">
        <v>109</v>
      </c>
      <c r="EI302" s="83" t="s">
        <v>108</v>
      </c>
      <c r="EJ302" s="83" t="s">
        <v>583</v>
      </c>
      <c r="EK302" s="83">
        <v>0</v>
      </c>
      <c r="EL302" s="83">
        <v>0</v>
      </c>
      <c r="EM302" s="83">
        <v>1</v>
      </c>
      <c r="EN302" s="83" t="s">
        <v>497</v>
      </c>
      <c r="EO302" s="83"/>
      <c r="EP302" s="83" t="s">
        <v>436</v>
      </c>
      <c r="EQ302" s="136">
        <v>1</v>
      </c>
      <c r="ER302" s="136">
        <v>1</v>
      </c>
      <c r="ES302" s="136">
        <v>1</v>
      </c>
      <c r="ET302" s="136">
        <v>1</v>
      </c>
      <c r="EU302" s="215" t="s">
        <v>269</v>
      </c>
      <c r="EV302" s="136">
        <v>1</v>
      </c>
      <c r="EW302" s="136">
        <v>1</v>
      </c>
      <c r="EX302" s="136">
        <v>1</v>
      </c>
      <c r="EY302" s="136">
        <v>1</v>
      </c>
      <c r="EZ302" s="136">
        <v>1</v>
      </c>
      <c r="FP302" s="215" t="s">
        <v>592</v>
      </c>
      <c r="FQ302" s="136" t="b">
        <v>1</v>
      </c>
      <c r="FR302" s="136" t="b">
        <v>1</v>
      </c>
      <c r="FS302" s="136" t="b">
        <v>1</v>
      </c>
      <c r="FT302" s="136" t="b">
        <v>1</v>
      </c>
      <c r="FX302" s="215" t="s">
        <v>269</v>
      </c>
    </row>
    <row r="303" spans="1:180" ht="60" customHeight="1" x14ac:dyDescent="0.55000000000000004">
      <c r="A303" s="83" t="s">
        <v>130</v>
      </c>
      <c r="B303" s="83" t="s">
        <v>98</v>
      </c>
      <c r="C303" s="136">
        <v>421824</v>
      </c>
      <c r="D303" s="207" t="s">
        <v>628</v>
      </c>
      <c r="E303" s="208" t="s">
        <v>633</v>
      </c>
      <c r="F303" s="83" t="s">
        <v>108</v>
      </c>
      <c r="G303" s="85">
        <v>22744</v>
      </c>
      <c r="H303" s="83" t="s">
        <v>102</v>
      </c>
      <c r="I303" s="85">
        <v>39772</v>
      </c>
      <c r="J303" s="83" t="s">
        <v>228</v>
      </c>
      <c r="K303" s="216">
        <v>863553785582</v>
      </c>
      <c r="L303" s="83" t="s">
        <v>191</v>
      </c>
      <c r="M303" s="85">
        <v>43619</v>
      </c>
      <c r="N303" s="83">
        <v>-796.66666666666697</v>
      </c>
      <c r="O303" s="83" t="s">
        <v>193</v>
      </c>
      <c r="P303" s="83" t="s">
        <v>181</v>
      </c>
      <c r="Q303" s="208" t="s">
        <v>6240</v>
      </c>
      <c r="R303" s="83" t="s">
        <v>102</v>
      </c>
      <c r="S303" s="83" t="s">
        <v>102</v>
      </c>
      <c r="T303" s="83" t="s">
        <v>133</v>
      </c>
      <c r="U303" s="83" t="s">
        <v>9542</v>
      </c>
      <c r="V303" s="83" t="s">
        <v>111</v>
      </c>
      <c r="W303" s="83" t="s">
        <v>105</v>
      </c>
      <c r="X303" s="86" t="s">
        <v>6240</v>
      </c>
      <c r="Y303" s="87" t="s">
        <v>102</v>
      </c>
      <c r="Z303" s="87" t="s">
        <v>102</v>
      </c>
      <c r="AA303" s="87" t="s">
        <v>133</v>
      </c>
      <c r="AB303" s="87" t="s">
        <v>9542</v>
      </c>
      <c r="AC303" s="87" t="s">
        <v>111</v>
      </c>
      <c r="AD303" s="87" t="s">
        <v>105</v>
      </c>
      <c r="AE303" s="87" t="s">
        <v>106</v>
      </c>
      <c r="AF303" s="86" t="s">
        <v>6240</v>
      </c>
      <c r="AG303" s="87" t="s">
        <v>486</v>
      </c>
      <c r="AH303" s="87" t="s">
        <v>9542</v>
      </c>
      <c r="AI303" s="87" t="s">
        <v>111</v>
      </c>
      <c r="AJ303" s="87" t="s">
        <v>204</v>
      </c>
      <c r="AK303" s="88"/>
      <c r="AL303" s="83" t="s">
        <v>107</v>
      </c>
      <c r="AM303" s="89" t="s">
        <v>454</v>
      </c>
      <c r="AN303" s="90" t="s">
        <v>416</v>
      </c>
      <c r="AO303" s="91" t="s">
        <v>642</v>
      </c>
      <c r="AP303" s="90">
        <v>8.3333333333332895</v>
      </c>
      <c r="AQ303" s="92" t="s">
        <v>102</v>
      </c>
      <c r="AR303" s="93" t="s">
        <v>102</v>
      </c>
      <c r="AS303" s="93" t="s">
        <v>102</v>
      </c>
      <c r="AT303" s="93" t="s">
        <v>102</v>
      </c>
      <c r="AU303" s="210" t="s">
        <v>644</v>
      </c>
      <c r="AV303" s="93" t="s">
        <v>185</v>
      </c>
      <c r="AW303" s="94" t="s">
        <v>102</v>
      </c>
      <c r="AX303" s="93" t="s">
        <v>183</v>
      </c>
      <c r="AY303" s="95" t="s">
        <v>111</v>
      </c>
      <c r="AZ303" s="93" t="s">
        <v>102</v>
      </c>
      <c r="BA303" s="93" t="s">
        <v>102</v>
      </c>
      <c r="BB303" s="93" t="s">
        <v>102</v>
      </c>
      <c r="BC303" s="93" t="s">
        <v>102</v>
      </c>
      <c r="BD303" s="96" t="s">
        <v>102</v>
      </c>
      <c r="BE303" s="90">
        <v>-140.666666666667</v>
      </c>
      <c r="BF303" s="93" t="s">
        <v>102</v>
      </c>
      <c r="BG303" s="93" t="s">
        <v>102</v>
      </c>
      <c r="BH303" s="93" t="s">
        <v>102</v>
      </c>
      <c r="BI303" s="93" t="s">
        <v>102</v>
      </c>
      <c r="BJ303" s="210" t="s">
        <v>642</v>
      </c>
      <c r="BK303" s="93" t="s">
        <v>192</v>
      </c>
      <c r="BL303" s="97" t="s">
        <v>102</v>
      </c>
      <c r="BM303" s="93" t="s">
        <v>183</v>
      </c>
      <c r="BN303" s="93" t="s">
        <v>106</v>
      </c>
      <c r="BO303" s="93" t="s">
        <v>102</v>
      </c>
      <c r="BP303" s="98" t="s">
        <v>102</v>
      </c>
      <c r="BQ303" s="93" t="s">
        <v>102</v>
      </c>
      <c r="BR303" s="93" t="s">
        <v>102</v>
      </c>
      <c r="BS303" s="93" t="s">
        <v>102</v>
      </c>
      <c r="BT303" s="99" t="s">
        <v>591</v>
      </c>
      <c r="BU303" s="100" t="s">
        <v>11004</v>
      </c>
      <c r="BV303" s="101" t="s">
        <v>471</v>
      </c>
      <c r="BW303" s="136"/>
      <c r="BX303" s="103" t="s">
        <v>565</v>
      </c>
      <c r="BY303" s="104" t="s">
        <v>190</v>
      </c>
      <c r="BZ303" s="136"/>
      <c r="CA303" s="83" t="s">
        <v>599</v>
      </c>
      <c r="CB303" s="106" t="s">
        <v>647</v>
      </c>
      <c r="CC303" s="106" t="s">
        <v>8612</v>
      </c>
      <c r="CD303" s="107"/>
      <c r="CE303" s="108" t="s">
        <v>107</v>
      </c>
      <c r="CF303" s="108" t="s">
        <v>107</v>
      </c>
      <c r="CG303" s="109"/>
      <c r="CH303" s="110" t="s">
        <v>107</v>
      </c>
      <c r="CI303" s="111"/>
      <c r="CJ303" s="112">
        <v>6710</v>
      </c>
      <c r="CK303" s="113">
        <v>86</v>
      </c>
      <c r="CL303" s="114" t="s">
        <v>134</v>
      </c>
      <c r="CM303" s="114" t="s">
        <v>108</v>
      </c>
      <c r="CN303" s="114"/>
      <c r="CO303" s="115" t="s">
        <v>102</v>
      </c>
      <c r="CP303" s="115" t="s">
        <v>102</v>
      </c>
      <c r="CQ303" s="115" t="s">
        <v>102</v>
      </c>
      <c r="CR303" s="115" t="s">
        <v>102</v>
      </c>
      <c r="CS303" s="116"/>
      <c r="CT303" s="117" t="s">
        <v>109</v>
      </c>
      <c r="CU303" s="117" t="s">
        <v>109</v>
      </c>
      <c r="CV303" s="83">
        <v>299</v>
      </c>
      <c r="CW303" s="83" t="s">
        <v>108</v>
      </c>
      <c r="CX303" s="83">
        <v>299</v>
      </c>
      <c r="CY303" s="83" t="s">
        <v>108</v>
      </c>
      <c r="CZ303" s="83">
        <v>6627</v>
      </c>
      <c r="DA303" s="83" t="s">
        <v>419</v>
      </c>
      <c r="DB303" s="83" t="s">
        <v>130</v>
      </c>
      <c r="DC303" s="83" t="s">
        <v>499</v>
      </c>
      <c r="DD303" s="83">
        <v>1348</v>
      </c>
      <c r="DE303" s="83" t="s">
        <v>444</v>
      </c>
      <c r="DF303" s="83" t="s">
        <v>130</v>
      </c>
      <c r="DG303" s="83" t="s">
        <v>499</v>
      </c>
      <c r="DH303" s="83"/>
      <c r="DI303" s="83">
        <v>0</v>
      </c>
      <c r="DJ303" s="83">
        <v>1</v>
      </c>
      <c r="DK303" s="83">
        <v>0</v>
      </c>
      <c r="DL303" s="83">
        <v>0</v>
      </c>
      <c r="DM303" s="83">
        <v>0</v>
      </c>
      <c r="DN303" s="83">
        <v>0</v>
      </c>
      <c r="DO303" s="83">
        <v>0</v>
      </c>
      <c r="DP303" s="83">
        <v>0</v>
      </c>
      <c r="DQ303" s="83">
        <v>0</v>
      </c>
      <c r="DR303" s="83">
        <v>0</v>
      </c>
      <c r="DS303" s="83">
        <v>0</v>
      </c>
      <c r="DT303" s="83">
        <v>3</v>
      </c>
      <c r="DU303" s="83">
        <v>3</v>
      </c>
      <c r="DV303" s="83">
        <v>0</v>
      </c>
      <c r="DW303" s="83">
        <v>0</v>
      </c>
      <c r="DX303" s="83">
        <v>3</v>
      </c>
      <c r="DY303" s="85">
        <v>43945</v>
      </c>
      <c r="DZ303" s="83" t="s">
        <v>4350</v>
      </c>
      <c r="EA303" s="83" t="s">
        <v>102</v>
      </c>
      <c r="EB303" s="83" t="s">
        <v>482</v>
      </c>
      <c r="EC303" s="83">
        <v>299</v>
      </c>
      <c r="ED303" s="83" t="s">
        <v>483</v>
      </c>
      <c r="EE303" s="83">
        <v>1</v>
      </c>
      <c r="EF303" s="83">
        <v>0</v>
      </c>
      <c r="EG303" s="83">
        <v>0</v>
      </c>
      <c r="EH303" s="83" t="s">
        <v>109</v>
      </c>
      <c r="EI303" s="83" t="s">
        <v>108</v>
      </c>
      <c r="EJ303" s="83" t="s">
        <v>583</v>
      </c>
      <c r="EK303" s="83">
        <v>0</v>
      </c>
      <c r="EL303" s="83">
        <v>0</v>
      </c>
      <c r="EM303" s="83">
        <v>1</v>
      </c>
      <c r="EN303" s="83" t="s">
        <v>497</v>
      </c>
      <c r="EO303" s="83"/>
      <c r="EP303" s="83" t="s">
        <v>436</v>
      </c>
      <c r="EQ303" s="136">
        <v>1</v>
      </c>
      <c r="ER303" s="136">
        <v>1</v>
      </c>
      <c r="ES303" s="136">
        <v>1</v>
      </c>
      <c r="ET303" s="136">
        <v>1</v>
      </c>
      <c r="EU303" s="215" t="s">
        <v>269</v>
      </c>
      <c r="EV303" s="136">
        <v>1</v>
      </c>
      <c r="EW303" s="136">
        <v>1</v>
      </c>
      <c r="EX303" s="136">
        <v>1</v>
      </c>
      <c r="EY303" s="136">
        <v>1</v>
      </c>
      <c r="EZ303" s="136">
        <v>1</v>
      </c>
      <c r="FP303" s="215" t="s">
        <v>592</v>
      </c>
      <c r="FQ303" s="136" t="b">
        <v>1</v>
      </c>
      <c r="FR303" s="136" t="b">
        <v>1</v>
      </c>
      <c r="FS303" s="136" t="b">
        <v>1</v>
      </c>
      <c r="FT303" s="136" t="b">
        <v>1</v>
      </c>
      <c r="FX303" s="215" t="s">
        <v>269</v>
      </c>
    </row>
    <row r="304" spans="1:180" ht="60" customHeight="1" x14ac:dyDescent="0.55000000000000004">
      <c r="A304" s="83" t="s">
        <v>130</v>
      </c>
      <c r="B304" s="83" t="s">
        <v>98</v>
      </c>
      <c r="C304" s="136">
        <v>326518</v>
      </c>
      <c r="D304" s="207" t="s">
        <v>629</v>
      </c>
      <c r="E304" s="208" t="s">
        <v>634</v>
      </c>
      <c r="F304" s="83" t="s">
        <v>108</v>
      </c>
      <c r="G304" s="85">
        <v>26341</v>
      </c>
      <c r="H304" s="83" t="s">
        <v>102</v>
      </c>
      <c r="I304" s="85">
        <v>34633</v>
      </c>
      <c r="J304" s="83" t="s">
        <v>228</v>
      </c>
      <c r="K304" s="216">
        <v>833343824150</v>
      </c>
      <c r="L304" s="83" t="s">
        <v>191</v>
      </c>
      <c r="M304" s="85">
        <v>43642</v>
      </c>
      <c r="N304" s="83">
        <v>-801.66666666666697</v>
      </c>
      <c r="O304" s="83" t="s">
        <v>193</v>
      </c>
      <c r="P304" s="83" t="s">
        <v>181</v>
      </c>
      <c r="Q304" s="208" t="s">
        <v>6244</v>
      </c>
      <c r="R304" s="83" t="s">
        <v>102</v>
      </c>
      <c r="S304" s="83" t="s">
        <v>102</v>
      </c>
      <c r="T304" s="83" t="s">
        <v>131</v>
      </c>
      <c r="U304" s="83" t="s">
        <v>9543</v>
      </c>
      <c r="V304" s="83" t="s">
        <v>104</v>
      </c>
      <c r="W304" s="83" t="s">
        <v>105</v>
      </c>
      <c r="X304" s="86" t="s">
        <v>6244</v>
      </c>
      <c r="Y304" s="87" t="s">
        <v>102</v>
      </c>
      <c r="Z304" s="87" t="s">
        <v>102</v>
      </c>
      <c r="AA304" s="87" t="s">
        <v>131</v>
      </c>
      <c r="AB304" s="87" t="s">
        <v>9543</v>
      </c>
      <c r="AC304" s="87" t="s">
        <v>104</v>
      </c>
      <c r="AD304" s="87" t="s">
        <v>105</v>
      </c>
      <c r="AE304" s="87" t="s">
        <v>106</v>
      </c>
      <c r="AF304" s="86" t="s">
        <v>6244</v>
      </c>
      <c r="AG304" s="87" t="s">
        <v>177</v>
      </c>
      <c r="AH304" s="87" t="s">
        <v>9543</v>
      </c>
      <c r="AI304" s="87" t="s">
        <v>104</v>
      </c>
      <c r="AJ304" s="87" t="s">
        <v>204</v>
      </c>
      <c r="AK304" s="88"/>
      <c r="AL304" s="83" t="s">
        <v>107</v>
      </c>
      <c r="AM304" s="89" t="s">
        <v>454</v>
      </c>
      <c r="AN304" s="90" t="s">
        <v>416</v>
      </c>
      <c r="AO304" s="91" t="s">
        <v>643</v>
      </c>
      <c r="AP304" s="90">
        <v>8.3333333333332895</v>
      </c>
      <c r="AQ304" s="92" t="s">
        <v>102</v>
      </c>
      <c r="AR304" s="93" t="s">
        <v>102</v>
      </c>
      <c r="AS304" s="93" t="s">
        <v>102</v>
      </c>
      <c r="AT304" s="93" t="s">
        <v>102</v>
      </c>
      <c r="AU304" s="210" t="s">
        <v>645</v>
      </c>
      <c r="AV304" s="93" t="s">
        <v>185</v>
      </c>
      <c r="AW304" s="94" t="s">
        <v>102</v>
      </c>
      <c r="AX304" s="93" t="s">
        <v>105</v>
      </c>
      <c r="AY304" s="95" t="s">
        <v>104</v>
      </c>
      <c r="AZ304" s="93" t="s">
        <v>102</v>
      </c>
      <c r="BA304" s="93" t="s">
        <v>102</v>
      </c>
      <c r="BB304" s="93" t="s">
        <v>102</v>
      </c>
      <c r="BC304" s="93" t="s">
        <v>102</v>
      </c>
      <c r="BD304" s="96" t="s">
        <v>102</v>
      </c>
      <c r="BE304" s="90">
        <v>-141.166666666667</v>
      </c>
      <c r="BF304" s="93" t="s">
        <v>102</v>
      </c>
      <c r="BG304" s="93" t="s">
        <v>102</v>
      </c>
      <c r="BH304" s="93" t="s">
        <v>102</v>
      </c>
      <c r="BI304" s="93" t="s">
        <v>102</v>
      </c>
      <c r="BJ304" s="210" t="s">
        <v>643</v>
      </c>
      <c r="BK304" s="93" t="s">
        <v>196</v>
      </c>
      <c r="BL304" s="97" t="s">
        <v>102</v>
      </c>
      <c r="BM304" s="93" t="s">
        <v>105</v>
      </c>
      <c r="BN304" s="93" t="s">
        <v>596</v>
      </c>
      <c r="BO304" s="93" t="s">
        <v>102</v>
      </c>
      <c r="BP304" s="98" t="s">
        <v>102</v>
      </c>
      <c r="BQ304" s="93" t="s">
        <v>102</v>
      </c>
      <c r="BR304" s="93" t="s">
        <v>102</v>
      </c>
      <c r="BS304" s="93" t="s">
        <v>102</v>
      </c>
      <c r="BT304" s="99" t="s">
        <v>591</v>
      </c>
      <c r="BU304" s="100" t="s">
        <v>11005</v>
      </c>
      <c r="BV304" s="101" t="s">
        <v>471</v>
      </c>
      <c r="BW304" s="136"/>
      <c r="BX304" s="103" t="s">
        <v>565</v>
      </c>
      <c r="BY304" s="104" t="s">
        <v>190</v>
      </c>
      <c r="BZ304" s="136"/>
      <c r="CA304" s="83" t="s">
        <v>599</v>
      </c>
      <c r="CB304" s="106" t="s">
        <v>647</v>
      </c>
      <c r="CC304" s="106" t="s">
        <v>8624</v>
      </c>
      <c r="CD304" s="107"/>
      <c r="CE304" s="108" t="s">
        <v>107</v>
      </c>
      <c r="CF304" s="108" t="s">
        <v>107</v>
      </c>
      <c r="CG304" s="109"/>
      <c r="CH304" s="110" t="s">
        <v>107</v>
      </c>
      <c r="CI304" s="111"/>
      <c r="CJ304" s="112">
        <v>6710</v>
      </c>
      <c r="CK304" s="113">
        <v>86</v>
      </c>
      <c r="CL304" s="114" t="s">
        <v>134</v>
      </c>
      <c r="CM304" s="114" t="s">
        <v>108</v>
      </c>
      <c r="CN304" s="114"/>
      <c r="CO304" s="115" t="s">
        <v>102</v>
      </c>
      <c r="CP304" s="115" t="s">
        <v>102</v>
      </c>
      <c r="CQ304" s="115" t="s">
        <v>102</v>
      </c>
      <c r="CR304" s="115" t="s">
        <v>102</v>
      </c>
      <c r="CS304" s="116"/>
      <c r="CT304" s="117" t="s">
        <v>109</v>
      </c>
      <c r="CU304" s="117" t="s">
        <v>109</v>
      </c>
      <c r="CV304" s="83">
        <v>300</v>
      </c>
      <c r="CW304" s="83" t="s">
        <v>108</v>
      </c>
      <c r="CX304" s="83">
        <v>300</v>
      </c>
      <c r="CY304" s="83" t="s">
        <v>108</v>
      </c>
      <c r="CZ304" s="83">
        <v>6628</v>
      </c>
      <c r="DA304" s="83" t="s">
        <v>419</v>
      </c>
      <c r="DB304" s="83" t="s">
        <v>130</v>
      </c>
      <c r="DC304" s="83" t="s">
        <v>499</v>
      </c>
      <c r="DD304" s="83">
        <v>1349</v>
      </c>
      <c r="DE304" s="83" t="s">
        <v>444</v>
      </c>
      <c r="DF304" s="83" t="s">
        <v>130</v>
      </c>
      <c r="DG304" s="83" t="s">
        <v>499</v>
      </c>
      <c r="DH304" s="83"/>
      <c r="DI304" s="83">
        <v>0</v>
      </c>
      <c r="DJ304" s="83">
        <v>1</v>
      </c>
      <c r="DK304" s="83">
        <v>0</v>
      </c>
      <c r="DL304" s="83">
        <v>0</v>
      </c>
      <c r="DM304" s="83">
        <v>0</v>
      </c>
      <c r="DN304" s="83">
        <v>0</v>
      </c>
      <c r="DO304" s="83">
        <v>0</v>
      </c>
      <c r="DP304" s="83">
        <v>0</v>
      </c>
      <c r="DQ304" s="83">
        <v>0</v>
      </c>
      <c r="DR304" s="83">
        <v>0</v>
      </c>
      <c r="DS304" s="83">
        <v>0</v>
      </c>
      <c r="DT304" s="83">
        <v>3</v>
      </c>
      <c r="DU304" s="83">
        <v>3</v>
      </c>
      <c r="DV304" s="83">
        <v>0</v>
      </c>
      <c r="DW304" s="83">
        <v>0</v>
      </c>
      <c r="DX304" s="83">
        <v>3</v>
      </c>
      <c r="DY304" s="85">
        <v>43946</v>
      </c>
      <c r="DZ304" s="83" t="s">
        <v>4351</v>
      </c>
      <c r="EA304" s="83" t="s">
        <v>102</v>
      </c>
      <c r="EB304" s="83" t="s">
        <v>482</v>
      </c>
      <c r="EC304" s="83">
        <v>300</v>
      </c>
      <c r="ED304" s="83" t="s">
        <v>483</v>
      </c>
      <c r="EE304" s="83">
        <v>1</v>
      </c>
      <c r="EF304" s="83">
        <v>0</v>
      </c>
      <c r="EG304" s="83">
        <v>0</v>
      </c>
      <c r="EH304" s="83" t="s">
        <v>109</v>
      </c>
      <c r="EI304" s="83" t="s">
        <v>108</v>
      </c>
      <c r="EJ304" s="83" t="s">
        <v>583</v>
      </c>
      <c r="EK304" s="83">
        <v>0</v>
      </c>
      <c r="EL304" s="83">
        <v>0</v>
      </c>
      <c r="EM304" s="83">
        <v>1</v>
      </c>
      <c r="EN304" s="83" t="s">
        <v>497</v>
      </c>
      <c r="EO304" s="83"/>
      <c r="EP304" s="83" t="s">
        <v>436</v>
      </c>
      <c r="EQ304" s="136">
        <v>1</v>
      </c>
      <c r="ER304" s="136">
        <v>1</v>
      </c>
      <c r="ES304" s="136">
        <v>1</v>
      </c>
      <c r="ET304" s="136">
        <v>1</v>
      </c>
      <c r="EU304" s="215" t="s">
        <v>269</v>
      </c>
      <c r="EV304" s="136">
        <v>1</v>
      </c>
      <c r="EW304" s="136">
        <v>1</v>
      </c>
      <c r="EX304" s="136">
        <v>1</v>
      </c>
      <c r="EY304" s="136">
        <v>1</v>
      </c>
      <c r="EZ304" s="136">
        <v>1</v>
      </c>
      <c r="FP304" s="215" t="s">
        <v>592</v>
      </c>
      <c r="FQ304" s="136" t="b">
        <v>1</v>
      </c>
      <c r="FR304" s="136" t="b">
        <v>1</v>
      </c>
      <c r="FS304" s="136" t="b">
        <v>1</v>
      </c>
      <c r="FT304" s="136" t="b">
        <v>1</v>
      </c>
      <c r="FX304" s="215" t="s">
        <v>269</v>
      </c>
    </row>
    <row r="305" spans="1:180" ht="60" customHeight="1" x14ac:dyDescent="0.55000000000000004">
      <c r="A305" s="83" t="s">
        <v>130</v>
      </c>
      <c r="B305" s="83" t="s">
        <v>98</v>
      </c>
      <c r="C305" s="136">
        <v>947983</v>
      </c>
      <c r="D305" s="207" t="s">
        <v>627</v>
      </c>
      <c r="E305" s="208" t="s">
        <v>630</v>
      </c>
      <c r="F305" s="83" t="s">
        <v>108</v>
      </c>
      <c r="G305" s="85">
        <v>20621</v>
      </c>
      <c r="H305" s="83" t="s">
        <v>102</v>
      </c>
      <c r="I305" s="85">
        <v>39794</v>
      </c>
      <c r="J305" s="83" t="s">
        <v>228</v>
      </c>
      <c r="K305" s="216">
        <v>928729635208</v>
      </c>
      <c r="L305" s="83" t="s">
        <v>191</v>
      </c>
      <c r="M305" s="85">
        <v>43631</v>
      </c>
      <c r="N305" s="83">
        <v>-806.66666666666697</v>
      </c>
      <c r="O305" s="83" t="s">
        <v>180</v>
      </c>
      <c r="P305" s="83" t="s">
        <v>181</v>
      </c>
      <c r="Q305" s="208" t="s">
        <v>6248</v>
      </c>
      <c r="R305" s="83" t="s">
        <v>102</v>
      </c>
      <c r="S305" s="83" t="s">
        <v>102</v>
      </c>
      <c r="T305" s="83" t="s">
        <v>199</v>
      </c>
      <c r="U305" s="83" t="s">
        <v>9544</v>
      </c>
      <c r="V305" s="83" t="s">
        <v>104</v>
      </c>
      <c r="W305" s="83" t="s">
        <v>105</v>
      </c>
      <c r="X305" s="86" t="s">
        <v>6248</v>
      </c>
      <c r="Y305" s="87" t="s">
        <v>102</v>
      </c>
      <c r="Z305" s="87" t="s">
        <v>102</v>
      </c>
      <c r="AA305" s="87" t="s">
        <v>199</v>
      </c>
      <c r="AB305" s="87" t="s">
        <v>9544</v>
      </c>
      <c r="AC305" s="87" t="s">
        <v>104</v>
      </c>
      <c r="AD305" s="87" t="s">
        <v>105</v>
      </c>
      <c r="AE305" s="87" t="s">
        <v>106</v>
      </c>
      <c r="AF305" s="86" t="s">
        <v>6248</v>
      </c>
      <c r="AG305" s="87" t="s">
        <v>489</v>
      </c>
      <c r="AH305" s="87" t="s">
        <v>9545</v>
      </c>
      <c r="AI305" s="87" t="s">
        <v>104</v>
      </c>
      <c r="AJ305" s="87" t="s">
        <v>204</v>
      </c>
      <c r="AK305" s="88"/>
      <c r="AL305" s="83" t="s">
        <v>107</v>
      </c>
      <c r="AM305" s="89" t="s">
        <v>454</v>
      </c>
      <c r="AN305" s="90" t="s">
        <v>416</v>
      </c>
      <c r="AO305" s="91" t="s">
        <v>641</v>
      </c>
      <c r="AP305" s="90">
        <v>8.3333333333332895</v>
      </c>
      <c r="AQ305" s="92" t="s">
        <v>211</v>
      </c>
      <c r="AR305" s="93" t="s">
        <v>102</v>
      </c>
      <c r="AS305" s="93" t="s">
        <v>102</v>
      </c>
      <c r="AT305" s="93" t="s">
        <v>102</v>
      </c>
      <c r="AU305" s="210" t="s">
        <v>641</v>
      </c>
      <c r="AV305" s="93" t="s">
        <v>192</v>
      </c>
      <c r="AW305" s="94" t="s">
        <v>102</v>
      </c>
      <c r="AX305" s="93" t="s">
        <v>105</v>
      </c>
      <c r="AY305" s="95" t="s">
        <v>188</v>
      </c>
      <c r="AZ305" s="93" t="s">
        <v>102</v>
      </c>
      <c r="BA305" s="93" t="s">
        <v>9546</v>
      </c>
      <c r="BB305" s="93" t="s">
        <v>102</v>
      </c>
      <c r="BC305" s="93" t="s">
        <v>102</v>
      </c>
      <c r="BD305" s="96" t="s">
        <v>102</v>
      </c>
      <c r="BE305" s="90">
        <v>-141.666666666667</v>
      </c>
      <c r="BF305" s="93" t="s">
        <v>211</v>
      </c>
      <c r="BG305" s="93" t="s">
        <v>102</v>
      </c>
      <c r="BH305" s="93" t="s">
        <v>102</v>
      </c>
      <c r="BI305" s="93" t="s">
        <v>102</v>
      </c>
      <c r="BJ305" s="210" t="s">
        <v>646</v>
      </c>
      <c r="BK305" s="93" t="s">
        <v>182</v>
      </c>
      <c r="BL305" s="97" t="s">
        <v>102</v>
      </c>
      <c r="BM305" s="93" t="s">
        <v>105</v>
      </c>
      <c r="BN305" s="93" t="s">
        <v>104</v>
      </c>
      <c r="BO305" s="93" t="s">
        <v>102</v>
      </c>
      <c r="BP305" s="98">
        <v>20180307</v>
      </c>
      <c r="BQ305" s="93" t="s">
        <v>102</v>
      </c>
      <c r="BR305" s="93" t="s">
        <v>102</v>
      </c>
      <c r="BS305" s="93" t="s">
        <v>102</v>
      </c>
      <c r="BT305" s="99" t="s">
        <v>591</v>
      </c>
      <c r="BU305" s="100" t="s">
        <v>11006</v>
      </c>
      <c r="BV305" s="101" t="s">
        <v>471</v>
      </c>
      <c r="BW305" s="136"/>
      <c r="BX305" s="103" t="s">
        <v>565</v>
      </c>
      <c r="BY305" s="104" t="s">
        <v>190</v>
      </c>
      <c r="BZ305" s="136"/>
      <c r="CA305" s="83" t="s">
        <v>599</v>
      </c>
      <c r="CB305" s="106" t="s">
        <v>647</v>
      </c>
      <c r="CC305" s="106" t="s">
        <v>8636</v>
      </c>
      <c r="CD305" s="107"/>
      <c r="CE305" s="108" t="s">
        <v>107</v>
      </c>
      <c r="CF305" s="108" t="s">
        <v>107</v>
      </c>
      <c r="CG305" s="109"/>
      <c r="CH305" s="110" t="s">
        <v>107</v>
      </c>
      <c r="CI305" s="111"/>
      <c r="CJ305" s="112">
        <v>6710</v>
      </c>
      <c r="CK305" s="113">
        <v>86</v>
      </c>
      <c r="CL305" s="114" t="s">
        <v>134</v>
      </c>
      <c r="CM305" s="114" t="s">
        <v>108</v>
      </c>
      <c r="CN305" s="114"/>
      <c r="CO305" s="115" t="s">
        <v>102</v>
      </c>
      <c r="CP305" s="115" t="s">
        <v>102</v>
      </c>
      <c r="CQ305" s="115" t="s">
        <v>102</v>
      </c>
      <c r="CR305" s="115" t="s">
        <v>102</v>
      </c>
      <c r="CS305" s="116"/>
      <c r="CT305" s="117" t="s">
        <v>109</v>
      </c>
      <c r="CU305" s="117" t="s">
        <v>109</v>
      </c>
      <c r="CV305" s="83">
        <v>301</v>
      </c>
      <c r="CW305" s="83" t="s">
        <v>108</v>
      </c>
      <c r="CX305" s="83">
        <v>301</v>
      </c>
      <c r="CY305" s="83" t="s">
        <v>108</v>
      </c>
      <c r="CZ305" s="83">
        <v>6629</v>
      </c>
      <c r="DA305" s="83" t="s">
        <v>419</v>
      </c>
      <c r="DB305" s="83" t="s">
        <v>130</v>
      </c>
      <c r="DC305" s="83" t="s">
        <v>499</v>
      </c>
      <c r="DD305" s="83">
        <v>1350</v>
      </c>
      <c r="DE305" s="83" t="s">
        <v>444</v>
      </c>
      <c r="DF305" s="83" t="s">
        <v>130</v>
      </c>
      <c r="DG305" s="83" t="s">
        <v>499</v>
      </c>
      <c r="DH305" s="83"/>
      <c r="DI305" s="83">
        <v>0</v>
      </c>
      <c r="DJ305" s="83">
        <v>1</v>
      </c>
      <c r="DK305" s="83">
        <v>0</v>
      </c>
      <c r="DL305" s="83">
        <v>0</v>
      </c>
      <c r="DM305" s="83">
        <v>0</v>
      </c>
      <c r="DN305" s="83">
        <v>0</v>
      </c>
      <c r="DO305" s="83">
        <v>0</v>
      </c>
      <c r="DP305" s="83">
        <v>0</v>
      </c>
      <c r="DQ305" s="83">
        <v>0</v>
      </c>
      <c r="DR305" s="83">
        <v>0</v>
      </c>
      <c r="DS305" s="83">
        <v>0</v>
      </c>
      <c r="DT305" s="83">
        <v>3</v>
      </c>
      <c r="DU305" s="83">
        <v>3</v>
      </c>
      <c r="DV305" s="83">
        <v>0</v>
      </c>
      <c r="DW305" s="83">
        <v>0</v>
      </c>
      <c r="DX305" s="83">
        <v>3</v>
      </c>
      <c r="DY305" s="85">
        <v>43947</v>
      </c>
      <c r="DZ305" s="83" t="s">
        <v>4352</v>
      </c>
      <c r="EA305" s="83" t="s">
        <v>102</v>
      </c>
      <c r="EB305" s="83" t="s">
        <v>482</v>
      </c>
      <c r="EC305" s="83">
        <v>301</v>
      </c>
      <c r="ED305" s="83" t="s">
        <v>483</v>
      </c>
      <c r="EE305" s="83">
        <v>1</v>
      </c>
      <c r="EF305" s="83">
        <v>0</v>
      </c>
      <c r="EG305" s="83">
        <v>0</v>
      </c>
      <c r="EH305" s="83" t="s">
        <v>109</v>
      </c>
      <c r="EI305" s="83" t="s">
        <v>108</v>
      </c>
      <c r="EJ305" s="83" t="s">
        <v>583</v>
      </c>
      <c r="EK305" s="83">
        <v>0</v>
      </c>
      <c r="EL305" s="83">
        <v>0</v>
      </c>
      <c r="EM305" s="83">
        <v>1</v>
      </c>
      <c r="EN305" s="83" t="s">
        <v>497</v>
      </c>
      <c r="EO305" s="83"/>
      <c r="EP305" s="83" t="s">
        <v>436</v>
      </c>
      <c r="EQ305" s="136">
        <v>1</v>
      </c>
      <c r="ER305" s="136">
        <v>1</v>
      </c>
      <c r="ES305" s="136">
        <v>1</v>
      </c>
      <c r="ET305" s="136">
        <v>1</v>
      </c>
      <c r="EU305" s="215" t="s">
        <v>269</v>
      </c>
      <c r="EV305" s="136">
        <v>1</v>
      </c>
      <c r="EW305" s="136">
        <v>1</v>
      </c>
      <c r="EX305" s="136">
        <v>1</v>
      </c>
      <c r="EY305" s="136">
        <v>1</v>
      </c>
      <c r="EZ305" s="136">
        <v>1</v>
      </c>
      <c r="FP305" s="215" t="s">
        <v>592</v>
      </c>
      <c r="FQ305" s="136" t="b">
        <v>1</v>
      </c>
      <c r="FR305" s="136" t="b">
        <v>1</v>
      </c>
      <c r="FS305" s="136" t="b">
        <v>1</v>
      </c>
      <c r="FT305" s="136" t="b">
        <v>1</v>
      </c>
      <c r="FX305" s="215" t="s">
        <v>269</v>
      </c>
    </row>
    <row r="306" spans="1:180" ht="60" customHeight="1" x14ac:dyDescent="0.55000000000000004">
      <c r="A306" s="83" t="s">
        <v>130</v>
      </c>
      <c r="B306" s="83" t="s">
        <v>98</v>
      </c>
      <c r="C306" s="136">
        <v>176572</v>
      </c>
      <c r="D306" s="207" t="s">
        <v>628</v>
      </c>
      <c r="E306" s="208" t="s">
        <v>633</v>
      </c>
      <c r="F306" s="83" t="s">
        <v>108</v>
      </c>
      <c r="G306" s="85">
        <v>22744</v>
      </c>
      <c r="H306" s="83" t="s">
        <v>102</v>
      </c>
      <c r="I306" s="85">
        <v>39772</v>
      </c>
      <c r="J306" s="83" t="s">
        <v>228</v>
      </c>
      <c r="K306" s="216">
        <v>572782606630</v>
      </c>
      <c r="L306" s="83" t="s">
        <v>191</v>
      </c>
      <c r="M306" s="85">
        <v>43619</v>
      </c>
      <c r="N306" s="83">
        <v>-811.66666666666697</v>
      </c>
      <c r="O306" s="83" t="s">
        <v>193</v>
      </c>
      <c r="P306" s="83" t="s">
        <v>181</v>
      </c>
      <c r="Q306" s="208" t="s">
        <v>6252</v>
      </c>
      <c r="R306" s="83" t="s">
        <v>102</v>
      </c>
      <c r="S306" s="83" t="s">
        <v>102</v>
      </c>
      <c r="T306" s="83" t="s">
        <v>133</v>
      </c>
      <c r="U306" s="83" t="s">
        <v>9547</v>
      </c>
      <c r="V306" s="83" t="s">
        <v>111</v>
      </c>
      <c r="W306" s="83" t="s">
        <v>105</v>
      </c>
      <c r="X306" s="86" t="s">
        <v>6252</v>
      </c>
      <c r="Y306" s="87" t="s">
        <v>102</v>
      </c>
      <c r="Z306" s="87" t="s">
        <v>102</v>
      </c>
      <c r="AA306" s="87" t="s">
        <v>133</v>
      </c>
      <c r="AB306" s="87" t="s">
        <v>9547</v>
      </c>
      <c r="AC306" s="87" t="s">
        <v>111</v>
      </c>
      <c r="AD306" s="87" t="s">
        <v>105</v>
      </c>
      <c r="AE306" s="87" t="s">
        <v>106</v>
      </c>
      <c r="AF306" s="86" t="s">
        <v>6252</v>
      </c>
      <c r="AG306" s="87" t="s">
        <v>486</v>
      </c>
      <c r="AH306" s="87" t="s">
        <v>9547</v>
      </c>
      <c r="AI306" s="87" t="s">
        <v>111</v>
      </c>
      <c r="AJ306" s="87" t="s">
        <v>204</v>
      </c>
      <c r="AK306" s="88"/>
      <c r="AL306" s="83" t="s">
        <v>107</v>
      </c>
      <c r="AM306" s="89" t="s">
        <v>454</v>
      </c>
      <c r="AN306" s="90" t="s">
        <v>416</v>
      </c>
      <c r="AO306" s="91" t="s">
        <v>642</v>
      </c>
      <c r="AP306" s="90">
        <v>8.3333333333332895</v>
      </c>
      <c r="AQ306" s="92" t="s">
        <v>102</v>
      </c>
      <c r="AR306" s="93" t="s">
        <v>102</v>
      </c>
      <c r="AS306" s="93" t="s">
        <v>102</v>
      </c>
      <c r="AT306" s="93" t="s">
        <v>102</v>
      </c>
      <c r="AU306" s="210" t="s">
        <v>644</v>
      </c>
      <c r="AV306" s="93" t="s">
        <v>185</v>
      </c>
      <c r="AW306" s="94" t="s">
        <v>102</v>
      </c>
      <c r="AX306" s="93" t="s">
        <v>183</v>
      </c>
      <c r="AY306" s="95" t="s">
        <v>111</v>
      </c>
      <c r="AZ306" s="93" t="s">
        <v>102</v>
      </c>
      <c r="BA306" s="93" t="s">
        <v>102</v>
      </c>
      <c r="BB306" s="93" t="s">
        <v>102</v>
      </c>
      <c r="BC306" s="93" t="s">
        <v>102</v>
      </c>
      <c r="BD306" s="96" t="s">
        <v>102</v>
      </c>
      <c r="BE306" s="90">
        <v>-142.166666666667</v>
      </c>
      <c r="BF306" s="93" t="s">
        <v>102</v>
      </c>
      <c r="BG306" s="93" t="s">
        <v>102</v>
      </c>
      <c r="BH306" s="93" t="s">
        <v>102</v>
      </c>
      <c r="BI306" s="93" t="s">
        <v>102</v>
      </c>
      <c r="BJ306" s="210" t="s">
        <v>642</v>
      </c>
      <c r="BK306" s="93" t="s">
        <v>192</v>
      </c>
      <c r="BL306" s="97" t="s">
        <v>102</v>
      </c>
      <c r="BM306" s="93" t="s">
        <v>183</v>
      </c>
      <c r="BN306" s="93" t="s">
        <v>106</v>
      </c>
      <c r="BO306" s="93" t="s">
        <v>102</v>
      </c>
      <c r="BP306" s="98" t="s">
        <v>102</v>
      </c>
      <c r="BQ306" s="93" t="s">
        <v>102</v>
      </c>
      <c r="BR306" s="93" t="s">
        <v>102</v>
      </c>
      <c r="BS306" s="93" t="s">
        <v>102</v>
      </c>
      <c r="BT306" s="99" t="s">
        <v>591</v>
      </c>
      <c r="BU306" s="100" t="s">
        <v>11007</v>
      </c>
      <c r="BV306" s="101" t="s">
        <v>471</v>
      </c>
      <c r="BW306" s="136"/>
      <c r="BX306" s="103" t="s">
        <v>565</v>
      </c>
      <c r="BY306" s="104" t="s">
        <v>190</v>
      </c>
      <c r="BZ306" s="136"/>
      <c r="CA306" s="83" t="s">
        <v>599</v>
      </c>
      <c r="CB306" s="106" t="s">
        <v>647</v>
      </c>
      <c r="CC306" s="106" t="s">
        <v>8648</v>
      </c>
      <c r="CD306" s="107"/>
      <c r="CE306" s="108" t="s">
        <v>107</v>
      </c>
      <c r="CF306" s="108" t="s">
        <v>107</v>
      </c>
      <c r="CG306" s="109"/>
      <c r="CH306" s="110" t="s">
        <v>107</v>
      </c>
      <c r="CI306" s="111"/>
      <c r="CJ306" s="112">
        <v>6710</v>
      </c>
      <c r="CK306" s="113">
        <v>86</v>
      </c>
      <c r="CL306" s="114" t="s">
        <v>134</v>
      </c>
      <c r="CM306" s="114" t="s">
        <v>108</v>
      </c>
      <c r="CN306" s="114"/>
      <c r="CO306" s="115" t="s">
        <v>102</v>
      </c>
      <c r="CP306" s="115" t="s">
        <v>102</v>
      </c>
      <c r="CQ306" s="115" t="s">
        <v>102</v>
      </c>
      <c r="CR306" s="115" t="s">
        <v>102</v>
      </c>
      <c r="CS306" s="116"/>
      <c r="CT306" s="117" t="s">
        <v>109</v>
      </c>
      <c r="CU306" s="117" t="s">
        <v>109</v>
      </c>
      <c r="CV306" s="83">
        <v>302</v>
      </c>
      <c r="CW306" s="83" t="s">
        <v>108</v>
      </c>
      <c r="CX306" s="83">
        <v>302</v>
      </c>
      <c r="CY306" s="83" t="s">
        <v>108</v>
      </c>
      <c r="CZ306" s="83">
        <v>6630</v>
      </c>
      <c r="DA306" s="83" t="s">
        <v>419</v>
      </c>
      <c r="DB306" s="83" t="s">
        <v>130</v>
      </c>
      <c r="DC306" s="83" t="s">
        <v>499</v>
      </c>
      <c r="DD306" s="83">
        <v>1351</v>
      </c>
      <c r="DE306" s="83" t="s">
        <v>444</v>
      </c>
      <c r="DF306" s="83" t="s">
        <v>130</v>
      </c>
      <c r="DG306" s="83" t="s">
        <v>499</v>
      </c>
      <c r="DH306" s="83"/>
      <c r="DI306" s="83">
        <v>0</v>
      </c>
      <c r="DJ306" s="83">
        <v>1</v>
      </c>
      <c r="DK306" s="83">
        <v>0</v>
      </c>
      <c r="DL306" s="83">
        <v>0</v>
      </c>
      <c r="DM306" s="83">
        <v>0</v>
      </c>
      <c r="DN306" s="83">
        <v>0</v>
      </c>
      <c r="DO306" s="83">
        <v>0</v>
      </c>
      <c r="DP306" s="83">
        <v>0</v>
      </c>
      <c r="DQ306" s="83">
        <v>0</v>
      </c>
      <c r="DR306" s="83">
        <v>0</v>
      </c>
      <c r="DS306" s="83">
        <v>0</v>
      </c>
      <c r="DT306" s="83">
        <v>3</v>
      </c>
      <c r="DU306" s="83">
        <v>3</v>
      </c>
      <c r="DV306" s="83">
        <v>0</v>
      </c>
      <c r="DW306" s="83">
        <v>0</v>
      </c>
      <c r="DX306" s="83">
        <v>3</v>
      </c>
      <c r="DY306" s="85">
        <v>43948</v>
      </c>
      <c r="DZ306" s="83" t="s">
        <v>4353</v>
      </c>
      <c r="EA306" s="83" t="s">
        <v>102</v>
      </c>
      <c r="EB306" s="83" t="s">
        <v>482</v>
      </c>
      <c r="EC306" s="83">
        <v>302</v>
      </c>
      <c r="ED306" s="83" t="s">
        <v>483</v>
      </c>
      <c r="EE306" s="83">
        <v>1</v>
      </c>
      <c r="EF306" s="83">
        <v>0</v>
      </c>
      <c r="EG306" s="83">
        <v>0</v>
      </c>
      <c r="EH306" s="83" t="s">
        <v>109</v>
      </c>
      <c r="EI306" s="83" t="s">
        <v>108</v>
      </c>
      <c r="EJ306" s="83" t="s">
        <v>583</v>
      </c>
      <c r="EK306" s="83">
        <v>0</v>
      </c>
      <c r="EL306" s="83">
        <v>0</v>
      </c>
      <c r="EM306" s="83">
        <v>1</v>
      </c>
      <c r="EN306" s="83" t="s">
        <v>497</v>
      </c>
      <c r="EO306" s="83"/>
      <c r="EP306" s="83" t="s">
        <v>436</v>
      </c>
      <c r="EQ306" s="136">
        <v>1</v>
      </c>
      <c r="ER306" s="136">
        <v>1</v>
      </c>
      <c r="ES306" s="136">
        <v>1</v>
      </c>
      <c r="ET306" s="136">
        <v>1</v>
      </c>
      <c r="EU306" s="215" t="s">
        <v>269</v>
      </c>
      <c r="EV306" s="136">
        <v>1</v>
      </c>
      <c r="EW306" s="136">
        <v>1</v>
      </c>
      <c r="EX306" s="136">
        <v>1</v>
      </c>
      <c r="EY306" s="136">
        <v>1</v>
      </c>
      <c r="EZ306" s="136">
        <v>1</v>
      </c>
      <c r="FP306" s="215" t="s">
        <v>592</v>
      </c>
      <c r="FQ306" s="136" t="b">
        <v>1</v>
      </c>
      <c r="FR306" s="136" t="b">
        <v>1</v>
      </c>
      <c r="FS306" s="136" t="b">
        <v>1</v>
      </c>
      <c r="FT306" s="136" t="b">
        <v>1</v>
      </c>
      <c r="FX306" s="215" t="s">
        <v>269</v>
      </c>
    </row>
    <row r="307" spans="1:180" ht="60" customHeight="1" x14ac:dyDescent="0.55000000000000004">
      <c r="A307" s="83" t="s">
        <v>130</v>
      </c>
      <c r="B307" s="83" t="s">
        <v>98</v>
      </c>
      <c r="C307" s="136">
        <v>175531</v>
      </c>
      <c r="D307" s="207" t="s">
        <v>629</v>
      </c>
      <c r="E307" s="208" t="s">
        <v>634</v>
      </c>
      <c r="F307" s="83" t="s">
        <v>108</v>
      </c>
      <c r="G307" s="85">
        <v>26341</v>
      </c>
      <c r="H307" s="83" t="s">
        <v>102</v>
      </c>
      <c r="I307" s="85">
        <v>34633</v>
      </c>
      <c r="J307" s="83" t="s">
        <v>228</v>
      </c>
      <c r="K307" s="216">
        <v>803513692686</v>
      </c>
      <c r="L307" s="83" t="s">
        <v>191</v>
      </c>
      <c r="M307" s="85">
        <v>43642</v>
      </c>
      <c r="N307" s="83">
        <v>-816.66666666666697</v>
      </c>
      <c r="O307" s="83" t="s">
        <v>193</v>
      </c>
      <c r="P307" s="83" t="s">
        <v>181</v>
      </c>
      <c r="Q307" s="208" t="s">
        <v>6256</v>
      </c>
      <c r="R307" s="83" t="s">
        <v>102</v>
      </c>
      <c r="S307" s="83" t="s">
        <v>102</v>
      </c>
      <c r="T307" s="83" t="s">
        <v>131</v>
      </c>
      <c r="U307" s="83" t="s">
        <v>9548</v>
      </c>
      <c r="V307" s="83" t="s">
        <v>104</v>
      </c>
      <c r="W307" s="83" t="s">
        <v>105</v>
      </c>
      <c r="X307" s="86" t="s">
        <v>6256</v>
      </c>
      <c r="Y307" s="87" t="s">
        <v>102</v>
      </c>
      <c r="Z307" s="87" t="s">
        <v>102</v>
      </c>
      <c r="AA307" s="87" t="s">
        <v>131</v>
      </c>
      <c r="AB307" s="87" t="s">
        <v>9548</v>
      </c>
      <c r="AC307" s="87" t="s">
        <v>104</v>
      </c>
      <c r="AD307" s="87" t="s">
        <v>105</v>
      </c>
      <c r="AE307" s="87" t="s">
        <v>106</v>
      </c>
      <c r="AF307" s="86" t="s">
        <v>6256</v>
      </c>
      <c r="AG307" s="87" t="s">
        <v>177</v>
      </c>
      <c r="AH307" s="87" t="s">
        <v>9548</v>
      </c>
      <c r="AI307" s="87" t="s">
        <v>104</v>
      </c>
      <c r="AJ307" s="87" t="s">
        <v>204</v>
      </c>
      <c r="AK307" s="88"/>
      <c r="AL307" s="83" t="s">
        <v>107</v>
      </c>
      <c r="AM307" s="89" t="s">
        <v>454</v>
      </c>
      <c r="AN307" s="90" t="s">
        <v>416</v>
      </c>
      <c r="AO307" s="91" t="s">
        <v>643</v>
      </c>
      <c r="AP307" s="90">
        <v>8.3333333333332895</v>
      </c>
      <c r="AQ307" s="92" t="s">
        <v>102</v>
      </c>
      <c r="AR307" s="93" t="s">
        <v>102</v>
      </c>
      <c r="AS307" s="93" t="s">
        <v>102</v>
      </c>
      <c r="AT307" s="93" t="s">
        <v>102</v>
      </c>
      <c r="AU307" s="210" t="s">
        <v>645</v>
      </c>
      <c r="AV307" s="93" t="s">
        <v>185</v>
      </c>
      <c r="AW307" s="94" t="s">
        <v>102</v>
      </c>
      <c r="AX307" s="93" t="s">
        <v>105</v>
      </c>
      <c r="AY307" s="95" t="s">
        <v>104</v>
      </c>
      <c r="AZ307" s="93" t="s">
        <v>102</v>
      </c>
      <c r="BA307" s="93" t="s">
        <v>102</v>
      </c>
      <c r="BB307" s="93" t="s">
        <v>102</v>
      </c>
      <c r="BC307" s="93" t="s">
        <v>102</v>
      </c>
      <c r="BD307" s="96" t="s">
        <v>102</v>
      </c>
      <c r="BE307" s="90">
        <v>-142.666666666667</v>
      </c>
      <c r="BF307" s="93" t="s">
        <v>102</v>
      </c>
      <c r="BG307" s="93" t="s">
        <v>102</v>
      </c>
      <c r="BH307" s="93" t="s">
        <v>102</v>
      </c>
      <c r="BI307" s="93" t="s">
        <v>102</v>
      </c>
      <c r="BJ307" s="210" t="s">
        <v>643</v>
      </c>
      <c r="BK307" s="93" t="s">
        <v>196</v>
      </c>
      <c r="BL307" s="97" t="s">
        <v>102</v>
      </c>
      <c r="BM307" s="93" t="s">
        <v>105</v>
      </c>
      <c r="BN307" s="93" t="s">
        <v>596</v>
      </c>
      <c r="BO307" s="93" t="s">
        <v>102</v>
      </c>
      <c r="BP307" s="98" t="s">
        <v>102</v>
      </c>
      <c r="BQ307" s="93" t="s">
        <v>102</v>
      </c>
      <c r="BR307" s="93" t="s">
        <v>102</v>
      </c>
      <c r="BS307" s="93" t="s">
        <v>102</v>
      </c>
      <c r="BT307" s="99" t="s">
        <v>591</v>
      </c>
      <c r="BU307" s="100" t="s">
        <v>11008</v>
      </c>
      <c r="BV307" s="101" t="s">
        <v>471</v>
      </c>
      <c r="BW307" s="136"/>
      <c r="BX307" s="103" t="s">
        <v>565</v>
      </c>
      <c r="BY307" s="104" t="s">
        <v>190</v>
      </c>
      <c r="BZ307" s="136"/>
      <c r="CA307" s="83" t="s">
        <v>599</v>
      </c>
      <c r="CB307" s="106" t="s">
        <v>647</v>
      </c>
      <c r="CC307" s="106" t="s">
        <v>8660</v>
      </c>
      <c r="CD307" s="107"/>
      <c r="CE307" s="108" t="s">
        <v>107</v>
      </c>
      <c r="CF307" s="108" t="s">
        <v>107</v>
      </c>
      <c r="CG307" s="109"/>
      <c r="CH307" s="110" t="s">
        <v>107</v>
      </c>
      <c r="CI307" s="111"/>
      <c r="CJ307" s="112">
        <v>6710</v>
      </c>
      <c r="CK307" s="113">
        <v>86</v>
      </c>
      <c r="CL307" s="114" t="s">
        <v>134</v>
      </c>
      <c r="CM307" s="114" t="s">
        <v>108</v>
      </c>
      <c r="CN307" s="114"/>
      <c r="CO307" s="115" t="s">
        <v>102</v>
      </c>
      <c r="CP307" s="115" t="s">
        <v>102</v>
      </c>
      <c r="CQ307" s="115" t="s">
        <v>102</v>
      </c>
      <c r="CR307" s="115" t="s">
        <v>102</v>
      </c>
      <c r="CS307" s="116"/>
      <c r="CT307" s="117" t="s">
        <v>109</v>
      </c>
      <c r="CU307" s="117" t="s">
        <v>109</v>
      </c>
      <c r="CV307" s="83">
        <v>303</v>
      </c>
      <c r="CW307" s="83" t="s">
        <v>108</v>
      </c>
      <c r="CX307" s="83">
        <v>303</v>
      </c>
      <c r="CY307" s="83" t="s">
        <v>108</v>
      </c>
      <c r="CZ307" s="83">
        <v>6631</v>
      </c>
      <c r="DA307" s="83" t="s">
        <v>419</v>
      </c>
      <c r="DB307" s="83" t="s">
        <v>130</v>
      </c>
      <c r="DC307" s="83" t="s">
        <v>499</v>
      </c>
      <c r="DD307" s="83">
        <v>1352</v>
      </c>
      <c r="DE307" s="83" t="s">
        <v>444</v>
      </c>
      <c r="DF307" s="83" t="s">
        <v>130</v>
      </c>
      <c r="DG307" s="83" t="s">
        <v>499</v>
      </c>
      <c r="DH307" s="83"/>
      <c r="DI307" s="83">
        <v>0</v>
      </c>
      <c r="DJ307" s="83">
        <v>1</v>
      </c>
      <c r="DK307" s="83">
        <v>0</v>
      </c>
      <c r="DL307" s="83">
        <v>0</v>
      </c>
      <c r="DM307" s="83">
        <v>0</v>
      </c>
      <c r="DN307" s="83">
        <v>0</v>
      </c>
      <c r="DO307" s="83">
        <v>0</v>
      </c>
      <c r="DP307" s="83">
        <v>0</v>
      </c>
      <c r="DQ307" s="83">
        <v>0</v>
      </c>
      <c r="DR307" s="83">
        <v>0</v>
      </c>
      <c r="DS307" s="83">
        <v>0</v>
      </c>
      <c r="DT307" s="83">
        <v>3</v>
      </c>
      <c r="DU307" s="83">
        <v>3</v>
      </c>
      <c r="DV307" s="83">
        <v>0</v>
      </c>
      <c r="DW307" s="83">
        <v>0</v>
      </c>
      <c r="DX307" s="83">
        <v>3</v>
      </c>
      <c r="DY307" s="85">
        <v>43949</v>
      </c>
      <c r="DZ307" s="83" t="s">
        <v>4354</v>
      </c>
      <c r="EA307" s="83" t="s">
        <v>102</v>
      </c>
      <c r="EB307" s="83" t="s">
        <v>482</v>
      </c>
      <c r="EC307" s="83">
        <v>303</v>
      </c>
      <c r="ED307" s="83" t="s">
        <v>483</v>
      </c>
      <c r="EE307" s="83">
        <v>1</v>
      </c>
      <c r="EF307" s="83">
        <v>0</v>
      </c>
      <c r="EG307" s="83">
        <v>0</v>
      </c>
      <c r="EH307" s="83" t="s">
        <v>109</v>
      </c>
      <c r="EI307" s="83" t="s">
        <v>108</v>
      </c>
      <c r="EJ307" s="83" t="s">
        <v>583</v>
      </c>
      <c r="EK307" s="83">
        <v>0</v>
      </c>
      <c r="EL307" s="83">
        <v>0</v>
      </c>
      <c r="EM307" s="83">
        <v>1</v>
      </c>
      <c r="EN307" s="83" t="s">
        <v>497</v>
      </c>
      <c r="EO307" s="83"/>
      <c r="EP307" s="83" t="s">
        <v>436</v>
      </c>
      <c r="EQ307" s="136">
        <v>1</v>
      </c>
      <c r="ER307" s="136">
        <v>1</v>
      </c>
      <c r="ES307" s="136">
        <v>1</v>
      </c>
      <c r="ET307" s="136">
        <v>1</v>
      </c>
      <c r="EU307" s="215" t="s">
        <v>269</v>
      </c>
      <c r="EV307" s="136">
        <v>1</v>
      </c>
      <c r="EW307" s="136">
        <v>1</v>
      </c>
      <c r="EX307" s="136">
        <v>1</v>
      </c>
      <c r="EY307" s="136">
        <v>1</v>
      </c>
      <c r="EZ307" s="136">
        <v>1</v>
      </c>
      <c r="FP307" s="215" t="s">
        <v>592</v>
      </c>
      <c r="FQ307" s="136" t="b">
        <v>1</v>
      </c>
      <c r="FR307" s="136" t="b">
        <v>1</v>
      </c>
      <c r="FS307" s="136" t="b">
        <v>1</v>
      </c>
      <c r="FT307" s="136" t="b">
        <v>1</v>
      </c>
      <c r="FX307" s="215" t="s">
        <v>269</v>
      </c>
    </row>
    <row r="308" spans="1:180" ht="60" customHeight="1" x14ac:dyDescent="0.55000000000000004">
      <c r="A308" s="83" t="s">
        <v>130</v>
      </c>
      <c r="B308" s="83" t="s">
        <v>98</v>
      </c>
      <c r="C308" s="136">
        <v>499646</v>
      </c>
      <c r="D308" s="207" t="s">
        <v>627</v>
      </c>
      <c r="E308" s="208" t="s">
        <v>630</v>
      </c>
      <c r="F308" s="83" t="s">
        <v>108</v>
      </c>
      <c r="G308" s="85">
        <v>20621</v>
      </c>
      <c r="H308" s="83" t="s">
        <v>102</v>
      </c>
      <c r="I308" s="85">
        <v>39794</v>
      </c>
      <c r="J308" s="83" t="s">
        <v>228</v>
      </c>
      <c r="K308" s="216">
        <v>952121107686</v>
      </c>
      <c r="L308" s="83" t="s">
        <v>191</v>
      </c>
      <c r="M308" s="85">
        <v>43631</v>
      </c>
      <c r="N308" s="83">
        <v>-821.66666666666697</v>
      </c>
      <c r="O308" s="83" t="s">
        <v>180</v>
      </c>
      <c r="P308" s="83" t="s">
        <v>181</v>
      </c>
      <c r="Q308" s="208" t="s">
        <v>6260</v>
      </c>
      <c r="R308" s="83" t="s">
        <v>102</v>
      </c>
      <c r="S308" s="83" t="s">
        <v>102</v>
      </c>
      <c r="T308" s="83" t="s">
        <v>199</v>
      </c>
      <c r="U308" s="83" t="s">
        <v>9549</v>
      </c>
      <c r="V308" s="83" t="s">
        <v>104</v>
      </c>
      <c r="W308" s="83" t="s">
        <v>105</v>
      </c>
      <c r="X308" s="86" t="s">
        <v>6260</v>
      </c>
      <c r="Y308" s="87" t="s">
        <v>102</v>
      </c>
      <c r="Z308" s="87" t="s">
        <v>102</v>
      </c>
      <c r="AA308" s="87" t="s">
        <v>199</v>
      </c>
      <c r="AB308" s="87" t="s">
        <v>9549</v>
      </c>
      <c r="AC308" s="87" t="s">
        <v>104</v>
      </c>
      <c r="AD308" s="87" t="s">
        <v>105</v>
      </c>
      <c r="AE308" s="87" t="s">
        <v>106</v>
      </c>
      <c r="AF308" s="86" t="s">
        <v>6260</v>
      </c>
      <c r="AG308" s="87" t="s">
        <v>489</v>
      </c>
      <c r="AH308" s="87" t="s">
        <v>9550</v>
      </c>
      <c r="AI308" s="87" t="s">
        <v>104</v>
      </c>
      <c r="AJ308" s="87" t="s">
        <v>204</v>
      </c>
      <c r="AK308" s="88"/>
      <c r="AL308" s="83" t="s">
        <v>107</v>
      </c>
      <c r="AM308" s="89" t="s">
        <v>454</v>
      </c>
      <c r="AN308" s="90" t="s">
        <v>416</v>
      </c>
      <c r="AO308" s="91" t="s">
        <v>641</v>
      </c>
      <c r="AP308" s="90">
        <v>8.3333333333332895</v>
      </c>
      <c r="AQ308" s="92" t="s">
        <v>211</v>
      </c>
      <c r="AR308" s="93" t="s">
        <v>102</v>
      </c>
      <c r="AS308" s="93" t="s">
        <v>102</v>
      </c>
      <c r="AT308" s="93" t="s">
        <v>102</v>
      </c>
      <c r="AU308" s="210" t="s">
        <v>641</v>
      </c>
      <c r="AV308" s="93" t="s">
        <v>192</v>
      </c>
      <c r="AW308" s="94" t="s">
        <v>102</v>
      </c>
      <c r="AX308" s="93" t="s">
        <v>105</v>
      </c>
      <c r="AY308" s="95" t="s">
        <v>188</v>
      </c>
      <c r="AZ308" s="93" t="s">
        <v>102</v>
      </c>
      <c r="BA308" s="93" t="s">
        <v>9551</v>
      </c>
      <c r="BB308" s="93" t="s">
        <v>102</v>
      </c>
      <c r="BC308" s="93" t="s">
        <v>102</v>
      </c>
      <c r="BD308" s="96" t="s">
        <v>102</v>
      </c>
      <c r="BE308" s="90">
        <v>-143.166666666667</v>
      </c>
      <c r="BF308" s="93" t="s">
        <v>211</v>
      </c>
      <c r="BG308" s="93" t="s">
        <v>102</v>
      </c>
      <c r="BH308" s="93" t="s">
        <v>102</v>
      </c>
      <c r="BI308" s="93" t="s">
        <v>102</v>
      </c>
      <c r="BJ308" s="210" t="s">
        <v>646</v>
      </c>
      <c r="BK308" s="93" t="s">
        <v>182</v>
      </c>
      <c r="BL308" s="97" t="s">
        <v>102</v>
      </c>
      <c r="BM308" s="93" t="s">
        <v>105</v>
      </c>
      <c r="BN308" s="93" t="s">
        <v>104</v>
      </c>
      <c r="BO308" s="93" t="s">
        <v>102</v>
      </c>
      <c r="BP308" s="98">
        <v>20180308</v>
      </c>
      <c r="BQ308" s="93" t="s">
        <v>102</v>
      </c>
      <c r="BR308" s="93" t="s">
        <v>102</v>
      </c>
      <c r="BS308" s="93" t="s">
        <v>102</v>
      </c>
      <c r="BT308" s="99" t="s">
        <v>591</v>
      </c>
      <c r="BU308" s="100" t="s">
        <v>11009</v>
      </c>
      <c r="BV308" s="101" t="s">
        <v>471</v>
      </c>
      <c r="BW308" s="136"/>
      <c r="BX308" s="103" t="s">
        <v>565</v>
      </c>
      <c r="BY308" s="104" t="s">
        <v>190</v>
      </c>
      <c r="BZ308" s="136"/>
      <c r="CA308" s="83" t="s">
        <v>599</v>
      </c>
      <c r="CB308" s="106" t="s">
        <v>647</v>
      </c>
      <c r="CC308" s="106" t="s">
        <v>8672</v>
      </c>
      <c r="CD308" s="107"/>
      <c r="CE308" s="108" t="s">
        <v>107</v>
      </c>
      <c r="CF308" s="108" t="s">
        <v>107</v>
      </c>
      <c r="CG308" s="109"/>
      <c r="CH308" s="110" t="s">
        <v>107</v>
      </c>
      <c r="CI308" s="111"/>
      <c r="CJ308" s="112">
        <v>6710</v>
      </c>
      <c r="CK308" s="113">
        <v>86</v>
      </c>
      <c r="CL308" s="114" t="s">
        <v>134</v>
      </c>
      <c r="CM308" s="114" t="s">
        <v>108</v>
      </c>
      <c r="CN308" s="114"/>
      <c r="CO308" s="115" t="s">
        <v>102</v>
      </c>
      <c r="CP308" s="115" t="s">
        <v>102</v>
      </c>
      <c r="CQ308" s="115" t="s">
        <v>102</v>
      </c>
      <c r="CR308" s="115" t="s">
        <v>102</v>
      </c>
      <c r="CS308" s="116"/>
      <c r="CT308" s="117" t="s">
        <v>109</v>
      </c>
      <c r="CU308" s="117" t="s">
        <v>109</v>
      </c>
      <c r="CV308" s="83">
        <v>304</v>
      </c>
      <c r="CW308" s="83" t="s">
        <v>108</v>
      </c>
      <c r="CX308" s="83">
        <v>304</v>
      </c>
      <c r="CY308" s="83" t="s">
        <v>108</v>
      </c>
      <c r="CZ308" s="83">
        <v>6632</v>
      </c>
      <c r="DA308" s="83" t="s">
        <v>419</v>
      </c>
      <c r="DB308" s="83" t="s">
        <v>130</v>
      </c>
      <c r="DC308" s="83" t="s">
        <v>499</v>
      </c>
      <c r="DD308" s="83">
        <v>1353</v>
      </c>
      <c r="DE308" s="83" t="s">
        <v>444</v>
      </c>
      <c r="DF308" s="83" t="s">
        <v>130</v>
      </c>
      <c r="DG308" s="83" t="s">
        <v>499</v>
      </c>
      <c r="DH308" s="83"/>
      <c r="DI308" s="83">
        <v>0</v>
      </c>
      <c r="DJ308" s="83">
        <v>1</v>
      </c>
      <c r="DK308" s="83">
        <v>0</v>
      </c>
      <c r="DL308" s="83">
        <v>0</v>
      </c>
      <c r="DM308" s="83">
        <v>0</v>
      </c>
      <c r="DN308" s="83">
        <v>0</v>
      </c>
      <c r="DO308" s="83">
        <v>0</v>
      </c>
      <c r="DP308" s="83">
        <v>0</v>
      </c>
      <c r="DQ308" s="83">
        <v>0</v>
      </c>
      <c r="DR308" s="83">
        <v>0</v>
      </c>
      <c r="DS308" s="83">
        <v>0</v>
      </c>
      <c r="DT308" s="83">
        <v>3</v>
      </c>
      <c r="DU308" s="83">
        <v>3</v>
      </c>
      <c r="DV308" s="83">
        <v>0</v>
      </c>
      <c r="DW308" s="83">
        <v>0</v>
      </c>
      <c r="DX308" s="83">
        <v>3</v>
      </c>
      <c r="DY308" s="85">
        <v>43950</v>
      </c>
      <c r="DZ308" s="83" t="s">
        <v>4355</v>
      </c>
      <c r="EA308" s="83" t="s">
        <v>102</v>
      </c>
      <c r="EB308" s="83" t="s">
        <v>482</v>
      </c>
      <c r="EC308" s="83">
        <v>304</v>
      </c>
      <c r="ED308" s="83" t="s">
        <v>483</v>
      </c>
      <c r="EE308" s="83">
        <v>1</v>
      </c>
      <c r="EF308" s="83">
        <v>0</v>
      </c>
      <c r="EG308" s="83">
        <v>0</v>
      </c>
      <c r="EH308" s="83" t="s">
        <v>109</v>
      </c>
      <c r="EI308" s="83" t="s">
        <v>108</v>
      </c>
      <c r="EJ308" s="83" t="s">
        <v>583</v>
      </c>
      <c r="EK308" s="83">
        <v>0</v>
      </c>
      <c r="EL308" s="83">
        <v>0</v>
      </c>
      <c r="EM308" s="83">
        <v>1</v>
      </c>
      <c r="EN308" s="83" t="s">
        <v>497</v>
      </c>
      <c r="EO308" s="83"/>
      <c r="EP308" s="83" t="s">
        <v>436</v>
      </c>
      <c r="EQ308" s="136">
        <v>1</v>
      </c>
      <c r="ER308" s="136">
        <v>1</v>
      </c>
      <c r="ES308" s="136">
        <v>1</v>
      </c>
      <c r="ET308" s="136">
        <v>1</v>
      </c>
      <c r="EU308" s="215" t="s">
        <v>269</v>
      </c>
      <c r="EV308" s="136">
        <v>1</v>
      </c>
      <c r="EW308" s="136">
        <v>1</v>
      </c>
      <c r="EX308" s="136">
        <v>1</v>
      </c>
      <c r="EY308" s="136">
        <v>1</v>
      </c>
      <c r="EZ308" s="136">
        <v>1</v>
      </c>
      <c r="FP308" s="215" t="s">
        <v>592</v>
      </c>
      <c r="FQ308" s="136" t="b">
        <v>1</v>
      </c>
      <c r="FR308" s="136" t="b">
        <v>1</v>
      </c>
      <c r="FS308" s="136" t="b">
        <v>1</v>
      </c>
      <c r="FT308" s="136" t="b">
        <v>1</v>
      </c>
      <c r="FX308" s="215" t="s">
        <v>269</v>
      </c>
    </row>
    <row r="309" spans="1:180" ht="60" customHeight="1" x14ac:dyDescent="0.55000000000000004">
      <c r="A309" s="83" t="s">
        <v>130</v>
      </c>
      <c r="B309" s="83" t="s">
        <v>98</v>
      </c>
      <c r="C309" s="136">
        <v>133783</v>
      </c>
      <c r="D309" s="207" t="s">
        <v>628</v>
      </c>
      <c r="E309" s="208" t="s">
        <v>633</v>
      </c>
      <c r="F309" s="83" t="s">
        <v>108</v>
      </c>
      <c r="G309" s="85">
        <v>22744</v>
      </c>
      <c r="H309" s="83" t="s">
        <v>102</v>
      </c>
      <c r="I309" s="85">
        <v>39772</v>
      </c>
      <c r="J309" s="83" t="s">
        <v>228</v>
      </c>
      <c r="K309" s="216">
        <v>895967020236</v>
      </c>
      <c r="L309" s="83" t="s">
        <v>191</v>
      </c>
      <c r="M309" s="85">
        <v>43619</v>
      </c>
      <c r="N309" s="83">
        <v>-826.66666666666697</v>
      </c>
      <c r="O309" s="83" t="s">
        <v>193</v>
      </c>
      <c r="P309" s="83" t="s">
        <v>181</v>
      </c>
      <c r="Q309" s="208" t="s">
        <v>6264</v>
      </c>
      <c r="R309" s="83" t="s">
        <v>102</v>
      </c>
      <c r="S309" s="83" t="s">
        <v>102</v>
      </c>
      <c r="T309" s="83" t="s">
        <v>133</v>
      </c>
      <c r="U309" s="83" t="s">
        <v>9552</v>
      </c>
      <c r="V309" s="83" t="s">
        <v>111</v>
      </c>
      <c r="W309" s="83" t="s">
        <v>105</v>
      </c>
      <c r="X309" s="86" t="s">
        <v>6264</v>
      </c>
      <c r="Y309" s="87" t="s">
        <v>102</v>
      </c>
      <c r="Z309" s="87" t="s">
        <v>102</v>
      </c>
      <c r="AA309" s="87" t="s">
        <v>133</v>
      </c>
      <c r="AB309" s="87" t="s">
        <v>9552</v>
      </c>
      <c r="AC309" s="87" t="s">
        <v>111</v>
      </c>
      <c r="AD309" s="87" t="s">
        <v>105</v>
      </c>
      <c r="AE309" s="87" t="s">
        <v>106</v>
      </c>
      <c r="AF309" s="86" t="s">
        <v>6264</v>
      </c>
      <c r="AG309" s="87" t="s">
        <v>486</v>
      </c>
      <c r="AH309" s="87" t="s">
        <v>9552</v>
      </c>
      <c r="AI309" s="87" t="s">
        <v>111</v>
      </c>
      <c r="AJ309" s="87" t="s">
        <v>204</v>
      </c>
      <c r="AK309" s="88"/>
      <c r="AL309" s="83" t="s">
        <v>107</v>
      </c>
      <c r="AM309" s="89" t="s">
        <v>454</v>
      </c>
      <c r="AN309" s="90" t="s">
        <v>416</v>
      </c>
      <c r="AO309" s="91" t="s">
        <v>642</v>
      </c>
      <c r="AP309" s="90">
        <v>8.3333333333332895</v>
      </c>
      <c r="AQ309" s="92" t="s">
        <v>102</v>
      </c>
      <c r="AR309" s="93" t="s">
        <v>102</v>
      </c>
      <c r="AS309" s="93" t="s">
        <v>102</v>
      </c>
      <c r="AT309" s="93" t="s">
        <v>102</v>
      </c>
      <c r="AU309" s="210" t="s">
        <v>644</v>
      </c>
      <c r="AV309" s="93" t="s">
        <v>185</v>
      </c>
      <c r="AW309" s="94" t="s">
        <v>102</v>
      </c>
      <c r="AX309" s="93" t="s">
        <v>183</v>
      </c>
      <c r="AY309" s="95" t="s">
        <v>111</v>
      </c>
      <c r="AZ309" s="93" t="s">
        <v>102</v>
      </c>
      <c r="BA309" s="93" t="s">
        <v>102</v>
      </c>
      <c r="BB309" s="93" t="s">
        <v>102</v>
      </c>
      <c r="BC309" s="93" t="s">
        <v>102</v>
      </c>
      <c r="BD309" s="96" t="s">
        <v>102</v>
      </c>
      <c r="BE309" s="90">
        <v>-143.666666666667</v>
      </c>
      <c r="BF309" s="93" t="s">
        <v>102</v>
      </c>
      <c r="BG309" s="93" t="s">
        <v>102</v>
      </c>
      <c r="BH309" s="93" t="s">
        <v>102</v>
      </c>
      <c r="BI309" s="93" t="s">
        <v>102</v>
      </c>
      <c r="BJ309" s="210" t="s">
        <v>642</v>
      </c>
      <c r="BK309" s="93" t="s">
        <v>192</v>
      </c>
      <c r="BL309" s="97" t="s">
        <v>102</v>
      </c>
      <c r="BM309" s="93" t="s">
        <v>183</v>
      </c>
      <c r="BN309" s="93" t="s">
        <v>106</v>
      </c>
      <c r="BO309" s="93" t="s">
        <v>102</v>
      </c>
      <c r="BP309" s="98" t="s">
        <v>102</v>
      </c>
      <c r="BQ309" s="93" t="s">
        <v>102</v>
      </c>
      <c r="BR309" s="93" t="s">
        <v>102</v>
      </c>
      <c r="BS309" s="93" t="s">
        <v>102</v>
      </c>
      <c r="BT309" s="99" t="s">
        <v>591</v>
      </c>
      <c r="BU309" s="100" t="s">
        <v>11010</v>
      </c>
      <c r="BV309" s="101" t="s">
        <v>471</v>
      </c>
      <c r="BW309" s="136"/>
      <c r="BX309" s="103" t="s">
        <v>565</v>
      </c>
      <c r="BY309" s="104" t="s">
        <v>190</v>
      </c>
      <c r="BZ309" s="136"/>
      <c r="CA309" s="83" t="s">
        <v>599</v>
      </c>
      <c r="CB309" s="106" t="s">
        <v>647</v>
      </c>
      <c r="CC309" s="106" t="s">
        <v>8684</v>
      </c>
      <c r="CD309" s="107"/>
      <c r="CE309" s="108" t="s">
        <v>107</v>
      </c>
      <c r="CF309" s="108" t="s">
        <v>107</v>
      </c>
      <c r="CG309" s="109"/>
      <c r="CH309" s="110" t="s">
        <v>107</v>
      </c>
      <c r="CI309" s="111"/>
      <c r="CJ309" s="112">
        <v>6710</v>
      </c>
      <c r="CK309" s="113">
        <v>86</v>
      </c>
      <c r="CL309" s="114" t="s">
        <v>134</v>
      </c>
      <c r="CM309" s="114" t="s">
        <v>108</v>
      </c>
      <c r="CN309" s="114"/>
      <c r="CO309" s="115" t="s">
        <v>102</v>
      </c>
      <c r="CP309" s="115" t="s">
        <v>102</v>
      </c>
      <c r="CQ309" s="115" t="s">
        <v>102</v>
      </c>
      <c r="CR309" s="115" t="s">
        <v>102</v>
      </c>
      <c r="CS309" s="116"/>
      <c r="CT309" s="117" t="s">
        <v>109</v>
      </c>
      <c r="CU309" s="117" t="s">
        <v>109</v>
      </c>
      <c r="CV309" s="83">
        <v>305</v>
      </c>
      <c r="CW309" s="83" t="s">
        <v>108</v>
      </c>
      <c r="CX309" s="83">
        <v>305</v>
      </c>
      <c r="CY309" s="83" t="s">
        <v>108</v>
      </c>
      <c r="CZ309" s="83">
        <v>6633</v>
      </c>
      <c r="DA309" s="83" t="s">
        <v>419</v>
      </c>
      <c r="DB309" s="83" t="s">
        <v>130</v>
      </c>
      <c r="DC309" s="83" t="s">
        <v>499</v>
      </c>
      <c r="DD309" s="83">
        <v>1354</v>
      </c>
      <c r="DE309" s="83" t="s">
        <v>444</v>
      </c>
      <c r="DF309" s="83" t="s">
        <v>130</v>
      </c>
      <c r="DG309" s="83" t="s">
        <v>499</v>
      </c>
      <c r="DH309" s="83"/>
      <c r="DI309" s="83">
        <v>0</v>
      </c>
      <c r="DJ309" s="83">
        <v>1</v>
      </c>
      <c r="DK309" s="83">
        <v>0</v>
      </c>
      <c r="DL309" s="83">
        <v>0</v>
      </c>
      <c r="DM309" s="83">
        <v>0</v>
      </c>
      <c r="DN309" s="83">
        <v>0</v>
      </c>
      <c r="DO309" s="83">
        <v>0</v>
      </c>
      <c r="DP309" s="83">
        <v>0</v>
      </c>
      <c r="DQ309" s="83">
        <v>0</v>
      </c>
      <c r="DR309" s="83">
        <v>0</v>
      </c>
      <c r="DS309" s="83">
        <v>0</v>
      </c>
      <c r="DT309" s="83">
        <v>3</v>
      </c>
      <c r="DU309" s="83">
        <v>3</v>
      </c>
      <c r="DV309" s="83">
        <v>0</v>
      </c>
      <c r="DW309" s="83">
        <v>0</v>
      </c>
      <c r="DX309" s="83">
        <v>3</v>
      </c>
      <c r="DY309" s="85">
        <v>43951</v>
      </c>
      <c r="DZ309" s="83" t="s">
        <v>4356</v>
      </c>
      <c r="EA309" s="83" t="s">
        <v>102</v>
      </c>
      <c r="EB309" s="83" t="s">
        <v>482</v>
      </c>
      <c r="EC309" s="83">
        <v>305</v>
      </c>
      <c r="ED309" s="83" t="s">
        <v>483</v>
      </c>
      <c r="EE309" s="83">
        <v>1</v>
      </c>
      <c r="EF309" s="83">
        <v>0</v>
      </c>
      <c r="EG309" s="83">
        <v>0</v>
      </c>
      <c r="EH309" s="83" t="s">
        <v>109</v>
      </c>
      <c r="EI309" s="83" t="s">
        <v>108</v>
      </c>
      <c r="EJ309" s="83" t="s">
        <v>583</v>
      </c>
      <c r="EK309" s="83">
        <v>0</v>
      </c>
      <c r="EL309" s="83">
        <v>0</v>
      </c>
      <c r="EM309" s="83">
        <v>1</v>
      </c>
      <c r="EN309" s="83" t="s">
        <v>497</v>
      </c>
      <c r="EO309" s="83"/>
      <c r="EP309" s="83" t="s">
        <v>436</v>
      </c>
      <c r="EQ309" s="136">
        <v>1</v>
      </c>
      <c r="ER309" s="136">
        <v>1</v>
      </c>
      <c r="ES309" s="136">
        <v>1</v>
      </c>
      <c r="ET309" s="136">
        <v>1</v>
      </c>
      <c r="EU309" s="215" t="s">
        <v>269</v>
      </c>
      <c r="EV309" s="136">
        <v>1</v>
      </c>
      <c r="EW309" s="136">
        <v>1</v>
      </c>
      <c r="EX309" s="136">
        <v>1</v>
      </c>
      <c r="EY309" s="136">
        <v>1</v>
      </c>
      <c r="EZ309" s="136">
        <v>1</v>
      </c>
      <c r="FP309" s="215" t="s">
        <v>592</v>
      </c>
      <c r="FQ309" s="136" t="b">
        <v>1</v>
      </c>
      <c r="FR309" s="136" t="b">
        <v>1</v>
      </c>
      <c r="FS309" s="136" t="b">
        <v>1</v>
      </c>
      <c r="FT309" s="136" t="b">
        <v>1</v>
      </c>
      <c r="FX309" s="215" t="s">
        <v>269</v>
      </c>
    </row>
    <row r="310" spans="1:180" ht="60" customHeight="1" x14ac:dyDescent="0.55000000000000004">
      <c r="A310" s="83" t="s">
        <v>130</v>
      </c>
      <c r="B310" s="83" t="s">
        <v>98</v>
      </c>
      <c r="C310" s="136">
        <v>254329</v>
      </c>
      <c r="D310" s="207" t="s">
        <v>629</v>
      </c>
      <c r="E310" s="208" t="s">
        <v>634</v>
      </c>
      <c r="F310" s="83" t="s">
        <v>108</v>
      </c>
      <c r="G310" s="85">
        <v>26341</v>
      </c>
      <c r="H310" s="83" t="s">
        <v>102</v>
      </c>
      <c r="I310" s="85">
        <v>34633</v>
      </c>
      <c r="J310" s="83" t="s">
        <v>228</v>
      </c>
      <c r="K310" s="216">
        <v>351952078912</v>
      </c>
      <c r="L310" s="83" t="s">
        <v>191</v>
      </c>
      <c r="M310" s="85">
        <v>43642</v>
      </c>
      <c r="N310" s="83">
        <v>-831.66666666666697</v>
      </c>
      <c r="O310" s="83" t="s">
        <v>193</v>
      </c>
      <c r="P310" s="83" t="s">
        <v>181</v>
      </c>
      <c r="Q310" s="208" t="s">
        <v>6268</v>
      </c>
      <c r="R310" s="83" t="s">
        <v>102</v>
      </c>
      <c r="S310" s="83" t="s">
        <v>102</v>
      </c>
      <c r="T310" s="83" t="s">
        <v>131</v>
      </c>
      <c r="U310" s="83" t="s">
        <v>9553</v>
      </c>
      <c r="V310" s="83" t="s">
        <v>104</v>
      </c>
      <c r="W310" s="83" t="s">
        <v>105</v>
      </c>
      <c r="X310" s="86" t="s">
        <v>6268</v>
      </c>
      <c r="Y310" s="87" t="s">
        <v>102</v>
      </c>
      <c r="Z310" s="87" t="s">
        <v>102</v>
      </c>
      <c r="AA310" s="87" t="s">
        <v>131</v>
      </c>
      <c r="AB310" s="87" t="s">
        <v>9553</v>
      </c>
      <c r="AC310" s="87" t="s">
        <v>104</v>
      </c>
      <c r="AD310" s="87" t="s">
        <v>105</v>
      </c>
      <c r="AE310" s="87" t="s">
        <v>106</v>
      </c>
      <c r="AF310" s="86" t="s">
        <v>6268</v>
      </c>
      <c r="AG310" s="87" t="s">
        <v>177</v>
      </c>
      <c r="AH310" s="87" t="s">
        <v>9553</v>
      </c>
      <c r="AI310" s="87" t="s">
        <v>104</v>
      </c>
      <c r="AJ310" s="87" t="s">
        <v>204</v>
      </c>
      <c r="AK310" s="88"/>
      <c r="AL310" s="83" t="s">
        <v>107</v>
      </c>
      <c r="AM310" s="89" t="s">
        <v>454</v>
      </c>
      <c r="AN310" s="90" t="s">
        <v>416</v>
      </c>
      <c r="AO310" s="91" t="s">
        <v>643</v>
      </c>
      <c r="AP310" s="90">
        <v>8.3333333333332895</v>
      </c>
      <c r="AQ310" s="92" t="s">
        <v>102</v>
      </c>
      <c r="AR310" s="93" t="s">
        <v>102</v>
      </c>
      <c r="AS310" s="93" t="s">
        <v>102</v>
      </c>
      <c r="AT310" s="93" t="s">
        <v>102</v>
      </c>
      <c r="AU310" s="210" t="s">
        <v>645</v>
      </c>
      <c r="AV310" s="93" t="s">
        <v>185</v>
      </c>
      <c r="AW310" s="94" t="s">
        <v>102</v>
      </c>
      <c r="AX310" s="93" t="s">
        <v>105</v>
      </c>
      <c r="AY310" s="95" t="s">
        <v>104</v>
      </c>
      <c r="AZ310" s="93" t="s">
        <v>102</v>
      </c>
      <c r="BA310" s="93" t="s">
        <v>102</v>
      </c>
      <c r="BB310" s="93" t="s">
        <v>102</v>
      </c>
      <c r="BC310" s="93" t="s">
        <v>102</v>
      </c>
      <c r="BD310" s="96" t="s">
        <v>102</v>
      </c>
      <c r="BE310" s="90">
        <v>-144.166666666667</v>
      </c>
      <c r="BF310" s="93" t="s">
        <v>102</v>
      </c>
      <c r="BG310" s="93" t="s">
        <v>102</v>
      </c>
      <c r="BH310" s="93" t="s">
        <v>102</v>
      </c>
      <c r="BI310" s="93" t="s">
        <v>102</v>
      </c>
      <c r="BJ310" s="210" t="s">
        <v>643</v>
      </c>
      <c r="BK310" s="93" t="s">
        <v>196</v>
      </c>
      <c r="BL310" s="97" t="s">
        <v>102</v>
      </c>
      <c r="BM310" s="93" t="s">
        <v>105</v>
      </c>
      <c r="BN310" s="93" t="s">
        <v>596</v>
      </c>
      <c r="BO310" s="93" t="s">
        <v>102</v>
      </c>
      <c r="BP310" s="98" t="s">
        <v>102</v>
      </c>
      <c r="BQ310" s="93" t="s">
        <v>102</v>
      </c>
      <c r="BR310" s="93" t="s">
        <v>102</v>
      </c>
      <c r="BS310" s="93" t="s">
        <v>102</v>
      </c>
      <c r="BT310" s="99" t="s">
        <v>591</v>
      </c>
      <c r="BU310" s="100" t="s">
        <v>11011</v>
      </c>
      <c r="BV310" s="101" t="s">
        <v>471</v>
      </c>
      <c r="BW310" s="136"/>
      <c r="BX310" s="103" t="s">
        <v>565</v>
      </c>
      <c r="BY310" s="104" t="s">
        <v>190</v>
      </c>
      <c r="BZ310" s="136"/>
      <c r="CA310" s="83" t="s">
        <v>599</v>
      </c>
      <c r="CB310" s="106" t="s">
        <v>647</v>
      </c>
      <c r="CC310" s="106" t="s">
        <v>8696</v>
      </c>
      <c r="CD310" s="107"/>
      <c r="CE310" s="108" t="s">
        <v>107</v>
      </c>
      <c r="CF310" s="108" t="s">
        <v>107</v>
      </c>
      <c r="CG310" s="109"/>
      <c r="CH310" s="110" t="s">
        <v>107</v>
      </c>
      <c r="CI310" s="111"/>
      <c r="CJ310" s="112">
        <v>6710</v>
      </c>
      <c r="CK310" s="113">
        <v>86</v>
      </c>
      <c r="CL310" s="114" t="s">
        <v>134</v>
      </c>
      <c r="CM310" s="114" t="s">
        <v>108</v>
      </c>
      <c r="CN310" s="114"/>
      <c r="CO310" s="115" t="s">
        <v>102</v>
      </c>
      <c r="CP310" s="115" t="s">
        <v>102</v>
      </c>
      <c r="CQ310" s="115" t="s">
        <v>102</v>
      </c>
      <c r="CR310" s="115" t="s">
        <v>102</v>
      </c>
      <c r="CS310" s="116"/>
      <c r="CT310" s="117" t="s">
        <v>109</v>
      </c>
      <c r="CU310" s="117" t="s">
        <v>109</v>
      </c>
      <c r="CV310" s="83">
        <v>306</v>
      </c>
      <c r="CW310" s="83" t="s">
        <v>108</v>
      </c>
      <c r="CX310" s="83">
        <v>306</v>
      </c>
      <c r="CY310" s="83" t="s">
        <v>108</v>
      </c>
      <c r="CZ310" s="83">
        <v>6634</v>
      </c>
      <c r="DA310" s="83" t="s">
        <v>419</v>
      </c>
      <c r="DB310" s="83" t="s">
        <v>130</v>
      </c>
      <c r="DC310" s="83" t="s">
        <v>499</v>
      </c>
      <c r="DD310" s="83">
        <v>1355</v>
      </c>
      <c r="DE310" s="83" t="s">
        <v>444</v>
      </c>
      <c r="DF310" s="83" t="s">
        <v>130</v>
      </c>
      <c r="DG310" s="83" t="s">
        <v>499</v>
      </c>
      <c r="DH310" s="83"/>
      <c r="DI310" s="83">
        <v>0</v>
      </c>
      <c r="DJ310" s="83">
        <v>1</v>
      </c>
      <c r="DK310" s="83">
        <v>0</v>
      </c>
      <c r="DL310" s="83">
        <v>0</v>
      </c>
      <c r="DM310" s="83">
        <v>0</v>
      </c>
      <c r="DN310" s="83">
        <v>0</v>
      </c>
      <c r="DO310" s="83">
        <v>0</v>
      </c>
      <c r="DP310" s="83">
        <v>0</v>
      </c>
      <c r="DQ310" s="83">
        <v>0</v>
      </c>
      <c r="DR310" s="83">
        <v>0</v>
      </c>
      <c r="DS310" s="83">
        <v>0</v>
      </c>
      <c r="DT310" s="83">
        <v>3</v>
      </c>
      <c r="DU310" s="83">
        <v>3</v>
      </c>
      <c r="DV310" s="83">
        <v>0</v>
      </c>
      <c r="DW310" s="83">
        <v>0</v>
      </c>
      <c r="DX310" s="83">
        <v>3</v>
      </c>
      <c r="DY310" s="85">
        <v>43952</v>
      </c>
      <c r="DZ310" s="83" t="s">
        <v>4357</v>
      </c>
      <c r="EA310" s="83" t="s">
        <v>102</v>
      </c>
      <c r="EB310" s="83" t="s">
        <v>482</v>
      </c>
      <c r="EC310" s="83">
        <v>306</v>
      </c>
      <c r="ED310" s="83" t="s">
        <v>483</v>
      </c>
      <c r="EE310" s="83">
        <v>1</v>
      </c>
      <c r="EF310" s="83">
        <v>0</v>
      </c>
      <c r="EG310" s="83">
        <v>0</v>
      </c>
      <c r="EH310" s="83" t="s">
        <v>109</v>
      </c>
      <c r="EI310" s="83" t="s">
        <v>108</v>
      </c>
      <c r="EJ310" s="83" t="s">
        <v>583</v>
      </c>
      <c r="EK310" s="83">
        <v>0</v>
      </c>
      <c r="EL310" s="83">
        <v>0</v>
      </c>
      <c r="EM310" s="83">
        <v>1</v>
      </c>
      <c r="EN310" s="83" t="s">
        <v>497</v>
      </c>
      <c r="EO310" s="83"/>
      <c r="EP310" s="83" t="s">
        <v>436</v>
      </c>
      <c r="EQ310" s="136">
        <v>1</v>
      </c>
      <c r="ER310" s="136">
        <v>1</v>
      </c>
      <c r="ES310" s="136">
        <v>1</v>
      </c>
      <c r="ET310" s="136">
        <v>1</v>
      </c>
      <c r="EU310" s="215" t="s">
        <v>269</v>
      </c>
      <c r="EV310" s="136">
        <v>1</v>
      </c>
      <c r="EW310" s="136">
        <v>1</v>
      </c>
      <c r="EX310" s="136">
        <v>1</v>
      </c>
      <c r="EY310" s="136">
        <v>1</v>
      </c>
      <c r="EZ310" s="136">
        <v>1</v>
      </c>
      <c r="FP310" s="215" t="s">
        <v>592</v>
      </c>
      <c r="FQ310" s="136" t="b">
        <v>1</v>
      </c>
      <c r="FR310" s="136" t="b">
        <v>1</v>
      </c>
      <c r="FS310" s="136" t="b">
        <v>1</v>
      </c>
      <c r="FT310" s="136" t="b">
        <v>1</v>
      </c>
      <c r="FX310" s="215" t="s">
        <v>269</v>
      </c>
    </row>
    <row r="311" spans="1:180" ht="60" customHeight="1" x14ac:dyDescent="0.55000000000000004">
      <c r="A311" s="83" t="s">
        <v>130</v>
      </c>
      <c r="B311" s="83" t="s">
        <v>98</v>
      </c>
      <c r="C311" s="136">
        <v>244285</v>
      </c>
      <c r="D311" s="207" t="s">
        <v>627</v>
      </c>
      <c r="E311" s="208" t="s">
        <v>630</v>
      </c>
      <c r="F311" s="83" t="s">
        <v>108</v>
      </c>
      <c r="G311" s="85">
        <v>20621</v>
      </c>
      <c r="H311" s="83" t="s">
        <v>102</v>
      </c>
      <c r="I311" s="85">
        <v>39794</v>
      </c>
      <c r="J311" s="83" t="s">
        <v>228</v>
      </c>
      <c r="K311" s="216">
        <v>357390123489</v>
      </c>
      <c r="L311" s="83" t="s">
        <v>191</v>
      </c>
      <c r="M311" s="85">
        <v>43631</v>
      </c>
      <c r="N311" s="83">
        <v>-836.66666666666697</v>
      </c>
      <c r="O311" s="83" t="s">
        <v>180</v>
      </c>
      <c r="P311" s="83" t="s">
        <v>181</v>
      </c>
      <c r="Q311" s="208" t="s">
        <v>6272</v>
      </c>
      <c r="R311" s="83" t="s">
        <v>102</v>
      </c>
      <c r="S311" s="83" t="s">
        <v>102</v>
      </c>
      <c r="T311" s="83" t="s">
        <v>199</v>
      </c>
      <c r="U311" s="83" t="s">
        <v>9554</v>
      </c>
      <c r="V311" s="83" t="s">
        <v>104</v>
      </c>
      <c r="W311" s="83" t="s">
        <v>105</v>
      </c>
      <c r="X311" s="86" t="s">
        <v>6272</v>
      </c>
      <c r="Y311" s="87" t="s">
        <v>102</v>
      </c>
      <c r="Z311" s="87" t="s">
        <v>102</v>
      </c>
      <c r="AA311" s="87" t="s">
        <v>199</v>
      </c>
      <c r="AB311" s="87" t="s">
        <v>9554</v>
      </c>
      <c r="AC311" s="87" t="s">
        <v>104</v>
      </c>
      <c r="AD311" s="87" t="s">
        <v>105</v>
      </c>
      <c r="AE311" s="87" t="s">
        <v>106</v>
      </c>
      <c r="AF311" s="86" t="s">
        <v>6272</v>
      </c>
      <c r="AG311" s="87" t="s">
        <v>489</v>
      </c>
      <c r="AH311" s="87" t="s">
        <v>9555</v>
      </c>
      <c r="AI311" s="87" t="s">
        <v>104</v>
      </c>
      <c r="AJ311" s="87" t="s">
        <v>204</v>
      </c>
      <c r="AK311" s="88"/>
      <c r="AL311" s="83" t="s">
        <v>107</v>
      </c>
      <c r="AM311" s="89" t="s">
        <v>454</v>
      </c>
      <c r="AN311" s="90" t="s">
        <v>416</v>
      </c>
      <c r="AO311" s="91" t="s">
        <v>641</v>
      </c>
      <c r="AP311" s="90">
        <v>8.3333333333332895</v>
      </c>
      <c r="AQ311" s="92" t="s">
        <v>211</v>
      </c>
      <c r="AR311" s="93" t="s">
        <v>102</v>
      </c>
      <c r="AS311" s="93" t="s">
        <v>102</v>
      </c>
      <c r="AT311" s="93" t="s">
        <v>102</v>
      </c>
      <c r="AU311" s="210" t="s">
        <v>641</v>
      </c>
      <c r="AV311" s="93" t="s">
        <v>192</v>
      </c>
      <c r="AW311" s="94" t="s">
        <v>102</v>
      </c>
      <c r="AX311" s="93" t="s">
        <v>105</v>
      </c>
      <c r="AY311" s="95" t="s">
        <v>188</v>
      </c>
      <c r="AZ311" s="93" t="s">
        <v>102</v>
      </c>
      <c r="BA311" s="93" t="s">
        <v>9556</v>
      </c>
      <c r="BB311" s="93" t="s">
        <v>102</v>
      </c>
      <c r="BC311" s="93" t="s">
        <v>102</v>
      </c>
      <c r="BD311" s="96" t="s">
        <v>102</v>
      </c>
      <c r="BE311" s="90">
        <v>-144.666666666667</v>
      </c>
      <c r="BF311" s="93" t="s">
        <v>211</v>
      </c>
      <c r="BG311" s="93" t="s">
        <v>102</v>
      </c>
      <c r="BH311" s="93" t="s">
        <v>102</v>
      </c>
      <c r="BI311" s="93" t="s">
        <v>102</v>
      </c>
      <c r="BJ311" s="210" t="s">
        <v>646</v>
      </c>
      <c r="BK311" s="93" t="s">
        <v>182</v>
      </c>
      <c r="BL311" s="97" t="s">
        <v>102</v>
      </c>
      <c r="BM311" s="93" t="s">
        <v>105</v>
      </c>
      <c r="BN311" s="93" t="s">
        <v>104</v>
      </c>
      <c r="BO311" s="93" t="s">
        <v>102</v>
      </c>
      <c r="BP311" s="98">
        <v>20180309</v>
      </c>
      <c r="BQ311" s="93" t="s">
        <v>102</v>
      </c>
      <c r="BR311" s="93" t="s">
        <v>102</v>
      </c>
      <c r="BS311" s="93" t="s">
        <v>102</v>
      </c>
      <c r="BT311" s="99" t="s">
        <v>591</v>
      </c>
      <c r="BU311" s="100" t="s">
        <v>11012</v>
      </c>
      <c r="BV311" s="101" t="s">
        <v>471</v>
      </c>
      <c r="BW311" s="136"/>
      <c r="BX311" s="103" t="s">
        <v>565</v>
      </c>
      <c r="BY311" s="104" t="s">
        <v>190</v>
      </c>
      <c r="BZ311" s="136"/>
      <c r="CA311" s="83" t="s">
        <v>599</v>
      </c>
      <c r="CB311" s="106" t="s">
        <v>647</v>
      </c>
      <c r="CC311" s="106" t="s">
        <v>8708</v>
      </c>
      <c r="CD311" s="107"/>
      <c r="CE311" s="108" t="s">
        <v>107</v>
      </c>
      <c r="CF311" s="108" t="s">
        <v>107</v>
      </c>
      <c r="CG311" s="109"/>
      <c r="CH311" s="110" t="s">
        <v>107</v>
      </c>
      <c r="CI311" s="111"/>
      <c r="CJ311" s="112">
        <v>6710</v>
      </c>
      <c r="CK311" s="113">
        <v>86</v>
      </c>
      <c r="CL311" s="114" t="s">
        <v>134</v>
      </c>
      <c r="CM311" s="114" t="s">
        <v>108</v>
      </c>
      <c r="CN311" s="114"/>
      <c r="CO311" s="115" t="s">
        <v>102</v>
      </c>
      <c r="CP311" s="115" t="s">
        <v>102</v>
      </c>
      <c r="CQ311" s="115" t="s">
        <v>102</v>
      </c>
      <c r="CR311" s="115" t="s">
        <v>102</v>
      </c>
      <c r="CS311" s="116"/>
      <c r="CT311" s="117" t="s">
        <v>109</v>
      </c>
      <c r="CU311" s="117" t="s">
        <v>109</v>
      </c>
      <c r="CV311" s="83">
        <v>307</v>
      </c>
      <c r="CW311" s="83" t="s">
        <v>108</v>
      </c>
      <c r="CX311" s="83">
        <v>307</v>
      </c>
      <c r="CY311" s="83" t="s">
        <v>108</v>
      </c>
      <c r="CZ311" s="83">
        <v>6635</v>
      </c>
      <c r="DA311" s="83" t="s">
        <v>419</v>
      </c>
      <c r="DB311" s="83" t="s">
        <v>130</v>
      </c>
      <c r="DC311" s="83" t="s">
        <v>499</v>
      </c>
      <c r="DD311" s="83">
        <v>1356</v>
      </c>
      <c r="DE311" s="83" t="s">
        <v>444</v>
      </c>
      <c r="DF311" s="83" t="s">
        <v>130</v>
      </c>
      <c r="DG311" s="83" t="s">
        <v>499</v>
      </c>
      <c r="DH311" s="83"/>
      <c r="DI311" s="83">
        <v>0</v>
      </c>
      <c r="DJ311" s="83">
        <v>1</v>
      </c>
      <c r="DK311" s="83">
        <v>0</v>
      </c>
      <c r="DL311" s="83">
        <v>0</v>
      </c>
      <c r="DM311" s="83">
        <v>0</v>
      </c>
      <c r="DN311" s="83">
        <v>0</v>
      </c>
      <c r="DO311" s="83">
        <v>0</v>
      </c>
      <c r="DP311" s="83">
        <v>0</v>
      </c>
      <c r="DQ311" s="83">
        <v>0</v>
      </c>
      <c r="DR311" s="83">
        <v>0</v>
      </c>
      <c r="DS311" s="83">
        <v>0</v>
      </c>
      <c r="DT311" s="83">
        <v>3</v>
      </c>
      <c r="DU311" s="83">
        <v>3</v>
      </c>
      <c r="DV311" s="83">
        <v>0</v>
      </c>
      <c r="DW311" s="83">
        <v>0</v>
      </c>
      <c r="DX311" s="83">
        <v>3</v>
      </c>
      <c r="DY311" s="85">
        <v>43953</v>
      </c>
      <c r="DZ311" s="83" t="s">
        <v>4358</v>
      </c>
      <c r="EA311" s="83" t="s">
        <v>102</v>
      </c>
      <c r="EB311" s="83" t="s">
        <v>482</v>
      </c>
      <c r="EC311" s="83">
        <v>307</v>
      </c>
      <c r="ED311" s="83" t="s">
        <v>483</v>
      </c>
      <c r="EE311" s="83">
        <v>1</v>
      </c>
      <c r="EF311" s="83">
        <v>0</v>
      </c>
      <c r="EG311" s="83">
        <v>0</v>
      </c>
      <c r="EH311" s="83" t="s">
        <v>109</v>
      </c>
      <c r="EI311" s="83" t="s">
        <v>108</v>
      </c>
      <c r="EJ311" s="83" t="s">
        <v>583</v>
      </c>
      <c r="EK311" s="83">
        <v>0</v>
      </c>
      <c r="EL311" s="83">
        <v>0</v>
      </c>
      <c r="EM311" s="83">
        <v>1</v>
      </c>
      <c r="EN311" s="83" t="s">
        <v>497</v>
      </c>
      <c r="EO311" s="83"/>
      <c r="EP311" s="83" t="s">
        <v>436</v>
      </c>
      <c r="EQ311" s="136">
        <v>1</v>
      </c>
      <c r="ER311" s="136">
        <v>1</v>
      </c>
      <c r="ES311" s="136">
        <v>1</v>
      </c>
      <c r="ET311" s="136">
        <v>1</v>
      </c>
      <c r="EU311" s="215" t="s">
        <v>269</v>
      </c>
      <c r="EV311" s="136">
        <v>1</v>
      </c>
      <c r="EW311" s="136">
        <v>1</v>
      </c>
      <c r="EX311" s="136">
        <v>1</v>
      </c>
      <c r="EY311" s="136">
        <v>1</v>
      </c>
      <c r="EZ311" s="136">
        <v>1</v>
      </c>
      <c r="FP311" s="215" t="s">
        <v>592</v>
      </c>
      <c r="FQ311" s="136" t="b">
        <v>1</v>
      </c>
      <c r="FR311" s="136" t="b">
        <v>1</v>
      </c>
      <c r="FS311" s="136" t="b">
        <v>1</v>
      </c>
      <c r="FT311" s="136" t="b">
        <v>1</v>
      </c>
      <c r="FX311" s="215" t="s">
        <v>269</v>
      </c>
    </row>
    <row r="312" spans="1:180" ht="60" customHeight="1" x14ac:dyDescent="0.55000000000000004">
      <c r="A312" s="83" t="s">
        <v>130</v>
      </c>
      <c r="B312" s="83" t="s">
        <v>98</v>
      </c>
      <c r="C312" s="136">
        <v>213799</v>
      </c>
      <c r="D312" s="207" t="s">
        <v>628</v>
      </c>
      <c r="E312" s="208" t="s">
        <v>633</v>
      </c>
      <c r="F312" s="83" t="s">
        <v>108</v>
      </c>
      <c r="G312" s="85">
        <v>22744</v>
      </c>
      <c r="H312" s="83" t="s">
        <v>102</v>
      </c>
      <c r="I312" s="85">
        <v>39772</v>
      </c>
      <c r="J312" s="83" t="s">
        <v>228</v>
      </c>
      <c r="K312" s="216">
        <v>453917353369</v>
      </c>
      <c r="L312" s="83" t="s">
        <v>191</v>
      </c>
      <c r="M312" s="85">
        <v>43619</v>
      </c>
      <c r="N312" s="83">
        <v>-841.66666666666697</v>
      </c>
      <c r="O312" s="83" t="s">
        <v>193</v>
      </c>
      <c r="P312" s="83" t="s">
        <v>181</v>
      </c>
      <c r="Q312" s="208" t="s">
        <v>6276</v>
      </c>
      <c r="R312" s="83" t="s">
        <v>102</v>
      </c>
      <c r="S312" s="83" t="s">
        <v>102</v>
      </c>
      <c r="T312" s="83" t="s">
        <v>133</v>
      </c>
      <c r="U312" s="83" t="s">
        <v>9557</v>
      </c>
      <c r="V312" s="83" t="s">
        <v>111</v>
      </c>
      <c r="W312" s="83" t="s">
        <v>105</v>
      </c>
      <c r="X312" s="86" t="s">
        <v>6276</v>
      </c>
      <c r="Y312" s="87" t="s">
        <v>102</v>
      </c>
      <c r="Z312" s="87" t="s">
        <v>102</v>
      </c>
      <c r="AA312" s="87" t="s">
        <v>133</v>
      </c>
      <c r="AB312" s="87" t="s">
        <v>9557</v>
      </c>
      <c r="AC312" s="87" t="s">
        <v>111</v>
      </c>
      <c r="AD312" s="87" t="s">
        <v>105</v>
      </c>
      <c r="AE312" s="87" t="s">
        <v>106</v>
      </c>
      <c r="AF312" s="86" t="s">
        <v>6276</v>
      </c>
      <c r="AG312" s="87" t="s">
        <v>486</v>
      </c>
      <c r="AH312" s="87" t="s">
        <v>9557</v>
      </c>
      <c r="AI312" s="87" t="s">
        <v>111</v>
      </c>
      <c r="AJ312" s="87" t="s">
        <v>204</v>
      </c>
      <c r="AK312" s="88"/>
      <c r="AL312" s="83" t="s">
        <v>107</v>
      </c>
      <c r="AM312" s="89" t="s">
        <v>454</v>
      </c>
      <c r="AN312" s="90" t="s">
        <v>416</v>
      </c>
      <c r="AO312" s="91" t="s">
        <v>642</v>
      </c>
      <c r="AP312" s="90">
        <v>8.3333333333332895</v>
      </c>
      <c r="AQ312" s="92" t="s">
        <v>102</v>
      </c>
      <c r="AR312" s="93" t="s">
        <v>102</v>
      </c>
      <c r="AS312" s="93" t="s">
        <v>102</v>
      </c>
      <c r="AT312" s="93" t="s">
        <v>102</v>
      </c>
      <c r="AU312" s="210" t="s">
        <v>644</v>
      </c>
      <c r="AV312" s="93" t="s">
        <v>185</v>
      </c>
      <c r="AW312" s="94" t="s">
        <v>102</v>
      </c>
      <c r="AX312" s="93" t="s">
        <v>183</v>
      </c>
      <c r="AY312" s="95" t="s">
        <v>111</v>
      </c>
      <c r="AZ312" s="93" t="s">
        <v>102</v>
      </c>
      <c r="BA312" s="93" t="s">
        <v>102</v>
      </c>
      <c r="BB312" s="93" t="s">
        <v>102</v>
      </c>
      <c r="BC312" s="93" t="s">
        <v>102</v>
      </c>
      <c r="BD312" s="96" t="s">
        <v>102</v>
      </c>
      <c r="BE312" s="90">
        <v>-145.166666666667</v>
      </c>
      <c r="BF312" s="93" t="s">
        <v>102</v>
      </c>
      <c r="BG312" s="93" t="s">
        <v>102</v>
      </c>
      <c r="BH312" s="93" t="s">
        <v>102</v>
      </c>
      <c r="BI312" s="93" t="s">
        <v>102</v>
      </c>
      <c r="BJ312" s="210" t="s">
        <v>642</v>
      </c>
      <c r="BK312" s="93" t="s">
        <v>192</v>
      </c>
      <c r="BL312" s="97" t="s">
        <v>102</v>
      </c>
      <c r="BM312" s="93" t="s">
        <v>183</v>
      </c>
      <c r="BN312" s="93" t="s">
        <v>106</v>
      </c>
      <c r="BO312" s="93" t="s">
        <v>102</v>
      </c>
      <c r="BP312" s="98" t="s">
        <v>102</v>
      </c>
      <c r="BQ312" s="93" t="s">
        <v>102</v>
      </c>
      <c r="BR312" s="93" t="s">
        <v>102</v>
      </c>
      <c r="BS312" s="93" t="s">
        <v>102</v>
      </c>
      <c r="BT312" s="99" t="s">
        <v>591</v>
      </c>
      <c r="BU312" s="100" t="s">
        <v>11013</v>
      </c>
      <c r="BV312" s="101" t="s">
        <v>471</v>
      </c>
      <c r="BW312" s="136"/>
      <c r="BX312" s="103" t="s">
        <v>565</v>
      </c>
      <c r="BY312" s="104" t="s">
        <v>190</v>
      </c>
      <c r="BZ312" s="136"/>
      <c r="CA312" s="83" t="s">
        <v>599</v>
      </c>
      <c r="CB312" s="106" t="s">
        <v>647</v>
      </c>
      <c r="CC312" s="106" t="s">
        <v>8720</v>
      </c>
      <c r="CD312" s="107"/>
      <c r="CE312" s="108" t="s">
        <v>107</v>
      </c>
      <c r="CF312" s="108" t="s">
        <v>107</v>
      </c>
      <c r="CG312" s="109"/>
      <c r="CH312" s="110" t="s">
        <v>107</v>
      </c>
      <c r="CI312" s="111"/>
      <c r="CJ312" s="112">
        <v>6710</v>
      </c>
      <c r="CK312" s="113">
        <v>86</v>
      </c>
      <c r="CL312" s="114" t="s">
        <v>134</v>
      </c>
      <c r="CM312" s="114" t="s">
        <v>108</v>
      </c>
      <c r="CN312" s="114"/>
      <c r="CO312" s="115" t="s">
        <v>102</v>
      </c>
      <c r="CP312" s="115" t="s">
        <v>102</v>
      </c>
      <c r="CQ312" s="115" t="s">
        <v>102</v>
      </c>
      <c r="CR312" s="115" t="s">
        <v>102</v>
      </c>
      <c r="CS312" s="116"/>
      <c r="CT312" s="117" t="s">
        <v>109</v>
      </c>
      <c r="CU312" s="117" t="s">
        <v>109</v>
      </c>
      <c r="CV312" s="83">
        <v>308</v>
      </c>
      <c r="CW312" s="83" t="s">
        <v>108</v>
      </c>
      <c r="CX312" s="83">
        <v>308</v>
      </c>
      <c r="CY312" s="83" t="s">
        <v>108</v>
      </c>
      <c r="CZ312" s="83">
        <v>6636</v>
      </c>
      <c r="DA312" s="83" t="s">
        <v>419</v>
      </c>
      <c r="DB312" s="83" t="s">
        <v>130</v>
      </c>
      <c r="DC312" s="83" t="s">
        <v>499</v>
      </c>
      <c r="DD312" s="83">
        <v>1357</v>
      </c>
      <c r="DE312" s="83" t="s">
        <v>444</v>
      </c>
      <c r="DF312" s="83" t="s">
        <v>130</v>
      </c>
      <c r="DG312" s="83" t="s">
        <v>499</v>
      </c>
      <c r="DH312" s="83"/>
      <c r="DI312" s="83">
        <v>0</v>
      </c>
      <c r="DJ312" s="83">
        <v>1</v>
      </c>
      <c r="DK312" s="83">
        <v>0</v>
      </c>
      <c r="DL312" s="83">
        <v>0</v>
      </c>
      <c r="DM312" s="83">
        <v>0</v>
      </c>
      <c r="DN312" s="83">
        <v>0</v>
      </c>
      <c r="DO312" s="83">
        <v>0</v>
      </c>
      <c r="DP312" s="83">
        <v>0</v>
      </c>
      <c r="DQ312" s="83">
        <v>0</v>
      </c>
      <c r="DR312" s="83">
        <v>0</v>
      </c>
      <c r="DS312" s="83">
        <v>0</v>
      </c>
      <c r="DT312" s="83">
        <v>3</v>
      </c>
      <c r="DU312" s="83">
        <v>3</v>
      </c>
      <c r="DV312" s="83">
        <v>0</v>
      </c>
      <c r="DW312" s="83">
        <v>0</v>
      </c>
      <c r="DX312" s="83">
        <v>3</v>
      </c>
      <c r="DY312" s="85">
        <v>43954</v>
      </c>
      <c r="DZ312" s="83" t="s">
        <v>4359</v>
      </c>
      <c r="EA312" s="83" t="s">
        <v>102</v>
      </c>
      <c r="EB312" s="83" t="s">
        <v>482</v>
      </c>
      <c r="EC312" s="83">
        <v>308</v>
      </c>
      <c r="ED312" s="83" t="s">
        <v>483</v>
      </c>
      <c r="EE312" s="83">
        <v>1</v>
      </c>
      <c r="EF312" s="83">
        <v>0</v>
      </c>
      <c r="EG312" s="83">
        <v>0</v>
      </c>
      <c r="EH312" s="83" t="s">
        <v>109</v>
      </c>
      <c r="EI312" s="83" t="s">
        <v>108</v>
      </c>
      <c r="EJ312" s="83" t="s">
        <v>583</v>
      </c>
      <c r="EK312" s="83">
        <v>0</v>
      </c>
      <c r="EL312" s="83">
        <v>0</v>
      </c>
      <c r="EM312" s="83">
        <v>1</v>
      </c>
      <c r="EN312" s="83" t="s">
        <v>497</v>
      </c>
      <c r="EO312" s="83"/>
      <c r="EP312" s="83" t="s">
        <v>436</v>
      </c>
      <c r="EQ312" s="136">
        <v>1</v>
      </c>
      <c r="ER312" s="136">
        <v>1</v>
      </c>
      <c r="ES312" s="136">
        <v>1</v>
      </c>
      <c r="ET312" s="136">
        <v>1</v>
      </c>
      <c r="EU312" s="215" t="s">
        <v>269</v>
      </c>
      <c r="EV312" s="136">
        <v>1</v>
      </c>
      <c r="EW312" s="136">
        <v>1</v>
      </c>
      <c r="EX312" s="136">
        <v>1</v>
      </c>
      <c r="EY312" s="136">
        <v>1</v>
      </c>
      <c r="EZ312" s="136">
        <v>1</v>
      </c>
      <c r="FP312" s="215" t="s">
        <v>592</v>
      </c>
      <c r="FQ312" s="136" t="b">
        <v>1</v>
      </c>
      <c r="FR312" s="136" t="b">
        <v>1</v>
      </c>
      <c r="FS312" s="136" t="b">
        <v>1</v>
      </c>
      <c r="FT312" s="136" t="b">
        <v>1</v>
      </c>
      <c r="FX312" s="215" t="s">
        <v>269</v>
      </c>
    </row>
    <row r="313" spans="1:180" ht="60" customHeight="1" x14ac:dyDescent="0.55000000000000004">
      <c r="A313" s="83" t="s">
        <v>130</v>
      </c>
      <c r="B313" s="83" t="s">
        <v>98</v>
      </c>
      <c r="C313" s="136">
        <v>725420</v>
      </c>
      <c r="D313" s="207" t="s">
        <v>629</v>
      </c>
      <c r="E313" s="208" t="s">
        <v>634</v>
      </c>
      <c r="F313" s="83" t="s">
        <v>108</v>
      </c>
      <c r="G313" s="85">
        <v>26341</v>
      </c>
      <c r="H313" s="83" t="s">
        <v>102</v>
      </c>
      <c r="I313" s="85">
        <v>34633</v>
      </c>
      <c r="J313" s="83" t="s">
        <v>228</v>
      </c>
      <c r="K313" s="216">
        <v>763712872899</v>
      </c>
      <c r="L313" s="83" t="s">
        <v>191</v>
      </c>
      <c r="M313" s="85">
        <v>43642</v>
      </c>
      <c r="N313" s="83">
        <v>-846.66666666666697</v>
      </c>
      <c r="O313" s="83" t="s">
        <v>193</v>
      </c>
      <c r="P313" s="83" t="s">
        <v>181</v>
      </c>
      <c r="Q313" s="208" t="s">
        <v>6280</v>
      </c>
      <c r="R313" s="83" t="s">
        <v>102</v>
      </c>
      <c r="S313" s="83" t="s">
        <v>102</v>
      </c>
      <c r="T313" s="83" t="s">
        <v>131</v>
      </c>
      <c r="U313" s="83" t="s">
        <v>9558</v>
      </c>
      <c r="V313" s="83" t="s">
        <v>104</v>
      </c>
      <c r="W313" s="83" t="s">
        <v>105</v>
      </c>
      <c r="X313" s="86" t="s">
        <v>6280</v>
      </c>
      <c r="Y313" s="87" t="s">
        <v>102</v>
      </c>
      <c r="Z313" s="87" t="s">
        <v>102</v>
      </c>
      <c r="AA313" s="87" t="s">
        <v>131</v>
      </c>
      <c r="AB313" s="87" t="s">
        <v>9558</v>
      </c>
      <c r="AC313" s="87" t="s">
        <v>104</v>
      </c>
      <c r="AD313" s="87" t="s">
        <v>105</v>
      </c>
      <c r="AE313" s="87" t="s">
        <v>106</v>
      </c>
      <c r="AF313" s="86" t="s">
        <v>6280</v>
      </c>
      <c r="AG313" s="87" t="s">
        <v>177</v>
      </c>
      <c r="AH313" s="87" t="s">
        <v>9558</v>
      </c>
      <c r="AI313" s="87" t="s">
        <v>104</v>
      </c>
      <c r="AJ313" s="87" t="s">
        <v>204</v>
      </c>
      <c r="AK313" s="88"/>
      <c r="AL313" s="83" t="s">
        <v>107</v>
      </c>
      <c r="AM313" s="89" t="s">
        <v>454</v>
      </c>
      <c r="AN313" s="90" t="s">
        <v>416</v>
      </c>
      <c r="AO313" s="91" t="s">
        <v>643</v>
      </c>
      <c r="AP313" s="90">
        <v>8.3333333333332895</v>
      </c>
      <c r="AQ313" s="92" t="s">
        <v>102</v>
      </c>
      <c r="AR313" s="93" t="s">
        <v>102</v>
      </c>
      <c r="AS313" s="93" t="s">
        <v>102</v>
      </c>
      <c r="AT313" s="93" t="s">
        <v>102</v>
      </c>
      <c r="AU313" s="210" t="s">
        <v>645</v>
      </c>
      <c r="AV313" s="93" t="s">
        <v>185</v>
      </c>
      <c r="AW313" s="94" t="s">
        <v>102</v>
      </c>
      <c r="AX313" s="93" t="s">
        <v>105</v>
      </c>
      <c r="AY313" s="95" t="s">
        <v>104</v>
      </c>
      <c r="AZ313" s="93" t="s">
        <v>102</v>
      </c>
      <c r="BA313" s="93" t="s">
        <v>102</v>
      </c>
      <c r="BB313" s="93" t="s">
        <v>102</v>
      </c>
      <c r="BC313" s="93" t="s">
        <v>102</v>
      </c>
      <c r="BD313" s="96" t="s">
        <v>102</v>
      </c>
      <c r="BE313" s="90">
        <v>-145.666666666667</v>
      </c>
      <c r="BF313" s="93" t="s">
        <v>102</v>
      </c>
      <c r="BG313" s="93" t="s">
        <v>102</v>
      </c>
      <c r="BH313" s="93" t="s">
        <v>102</v>
      </c>
      <c r="BI313" s="93" t="s">
        <v>102</v>
      </c>
      <c r="BJ313" s="210" t="s">
        <v>643</v>
      </c>
      <c r="BK313" s="93" t="s">
        <v>196</v>
      </c>
      <c r="BL313" s="97" t="s">
        <v>102</v>
      </c>
      <c r="BM313" s="93" t="s">
        <v>105</v>
      </c>
      <c r="BN313" s="93" t="s">
        <v>596</v>
      </c>
      <c r="BO313" s="93" t="s">
        <v>102</v>
      </c>
      <c r="BP313" s="98" t="s">
        <v>102</v>
      </c>
      <c r="BQ313" s="93" t="s">
        <v>102</v>
      </c>
      <c r="BR313" s="93" t="s">
        <v>102</v>
      </c>
      <c r="BS313" s="93" t="s">
        <v>102</v>
      </c>
      <c r="BT313" s="99" t="s">
        <v>591</v>
      </c>
      <c r="BU313" s="100" t="s">
        <v>11014</v>
      </c>
      <c r="BV313" s="101" t="s">
        <v>471</v>
      </c>
      <c r="BW313" s="136"/>
      <c r="BX313" s="103" t="s">
        <v>565</v>
      </c>
      <c r="BY313" s="104" t="s">
        <v>190</v>
      </c>
      <c r="BZ313" s="136"/>
      <c r="CA313" s="83" t="s">
        <v>599</v>
      </c>
      <c r="CB313" s="106" t="s">
        <v>647</v>
      </c>
      <c r="CC313" s="106" t="s">
        <v>8732</v>
      </c>
      <c r="CD313" s="107"/>
      <c r="CE313" s="108" t="s">
        <v>107</v>
      </c>
      <c r="CF313" s="108" t="s">
        <v>107</v>
      </c>
      <c r="CG313" s="109"/>
      <c r="CH313" s="110" t="s">
        <v>107</v>
      </c>
      <c r="CI313" s="111"/>
      <c r="CJ313" s="112">
        <v>6710</v>
      </c>
      <c r="CK313" s="113">
        <v>86</v>
      </c>
      <c r="CL313" s="114" t="s">
        <v>134</v>
      </c>
      <c r="CM313" s="114" t="s">
        <v>108</v>
      </c>
      <c r="CN313" s="114"/>
      <c r="CO313" s="115" t="s">
        <v>102</v>
      </c>
      <c r="CP313" s="115" t="s">
        <v>102</v>
      </c>
      <c r="CQ313" s="115" t="s">
        <v>102</v>
      </c>
      <c r="CR313" s="115" t="s">
        <v>102</v>
      </c>
      <c r="CS313" s="116"/>
      <c r="CT313" s="117" t="s">
        <v>109</v>
      </c>
      <c r="CU313" s="117" t="s">
        <v>109</v>
      </c>
      <c r="CV313" s="83">
        <v>309</v>
      </c>
      <c r="CW313" s="83" t="s">
        <v>108</v>
      </c>
      <c r="CX313" s="83">
        <v>309</v>
      </c>
      <c r="CY313" s="83" t="s">
        <v>108</v>
      </c>
      <c r="CZ313" s="83">
        <v>6637</v>
      </c>
      <c r="DA313" s="83" t="s">
        <v>419</v>
      </c>
      <c r="DB313" s="83" t="s">
        <v>130</v>
      </c>
      <c r="DC313" s="83" t="s">
        <v>499</v>
      </c>
      <c r="DD313" s="83">
        <v>1358</v>
      </c>
      <c r="DE313" s="83" t="s">
        <v>444</v>
      </c>
      <c r="DF313" s="83" t="s">
        <v>130</v>
      </c>
      <c r="DG313" s="83" t="s">
        <v>499</v>
      </c>
      <c r="DH313" s="83"/>
      <c r="DI313" s="83">
        <v>0</v>
      </c>
      <c r="DJ313" s="83">
        <v>1</v>
      </c>
      <c r="DK313" s="83">
        <v>0</v>
      </c>
      <c r="DL313" s="83">
        <v>0</v>
      </c>
      <c r="DM313" s="83">
        <v>0</v>
      </c>
      <c r="DN313" s="83">
        <v>0</v>
      </c>
      <c r="DO313" s="83">
        <v>0</v>
      </c>
      <c r="DP313" s="83">
        <v>0</v>
      </c>
      <c r="DQ313" s="83">
        <v>0</v>
      </c>
      <c r="DR313" s="83">
        <v>0</v>
      </c>
      <c r="DS313" s="83">
        <v>0</v>
      </c>
      <c r="DT313" s="83">
        <v>3</v>
      </c>
      <c r="DU313" s="83">
        <v>3</v>
      </c>
      <c r="DV313" s="83">
        <v>0</v>
      </c>
      <c r="DW313" s="83">
        <v>0</v>
      </c>
      <c r="DX313" s="83">
        <v>3</v>
      </c>
      <c r="DY313" s="85">
        <v>43955</v>
      </c>
      <c r="DZ313" s="83" t="s">
        <v>4360</v>
      </c>
      <c r="EA313" s="83" t="s">
        <v>102</v>
      </c>
      <c r="EB313" s="83" t="s">
        <v>482</v>
      </c>
      <c r="EC313" s="83">
        <v>309</v>
      </c>
      <c r="ED313" s="83" t="s">
        <v>483</v>
      </c>
      <c r="EE313" s="83">
        <v>1</v>
      </c>
      <c r="EF313" s="83">
        <v>0</v>
      </c>
      <c r="EG313" s="83">
        <v>0</v>
      </c>
      <c r="EH313" s="83" t="s">
        <v>109</v>
      </c>
      <c r="EI313" s="83" t="s">
        <v>108</v>
      </c>
      <c r="EJ313" s="83" t="s">
        <v>583</v>
      </c>
      <c r="EK313" s="83">
        <v>0</v>
      </c>
      <c r="EL313" s="83">
        <v>0</v>
      </c>
      <c r="EM313" s="83">
        <v>1</v>
      </c>
      <c r="EN313" s="83" t="s">
        <v>497</v>
      </c>
      <c r="EO313" s="83"/>
      <c r="EP313" s="83" t="s">
        <v>436</v>
      </c>
      <c r="EQ313" s="136">
        <v>1</v>
      </c>
      <c r="ER313" s="136">
        <v>1</v>
      </c>
      <c r="ES313" s="136">
        <v>1</v>
      </c>
      <c r="ET313" s="136">
        <v>1</v>
      </c>
      <c r="EU313" s="215" t="s">
        <v>269</v>
      </c>
      <c r="EV313" s="136">
        <v>1</v>
      </c>
      <c r="EW313" s="136">
        <v>1</v>
      </c>
      <c r="EX313" s="136">
        <v>1</v>
      </c>
      <c r="EY313" s="136">
        <v>1</v>
      </c>
      <c r="EZ313" s="136">
        <v>1</v>
      </c>
      <c r="FP313" s="215" t="s">
        <v>592</v>
      </c>
      <c r="FQ313" s="136" t="b">
        <v>1</v>
      </c>
      <c r="FR313" s="136" t="b">
        <v>1</v>
      </c>
      <c r="FS313" s="136" t="b">
        <v>1</v>
      </c>
      <c r="FT313" s="136" t="b">
        <v>1</v>
      </c>
      <c r="FX313" s="215" t="s">
        <v>269</v>
      </c>
    </row>
    <row r="314" spans="1:180" ht="60" customHeight="1" x14ac:dyDescent="0.55000000000000004">
      <c r="A314" s="83" t="s">
        <v>130</v>
      </c>
      <c r="B314" s="83" t="s">
        <v>98</v>
      </c>
      <c r="C314" s="136">
        <v>646314</v>
      </c>
      <c r="D314" s="207" t="s">
        <v>627</v>
      </c>
      <c r="E314" s="208" t="s">
        <v>630</v>
      </c>
      <c r="F314" s="83" t="s">
        <v>108</v>
      </c>
      <c r="G314" s="85">
        <v>20621</v>
      </c>
      <c r="H314" s="83" t="s">
        <v>102</v>
      </c>
      <c r="I314" s="85">
        <v>39794</v>
      </c>
      <c r="J314" s="83" t="s">
        <v>228</v>
      </c>
      <c r="K314" s="216">
        <v>764165056563</v>
      </c>
      <c r="L314" s="83" t="s">
        <v>191</v>
      </c>
      <c r="M314" s="85">
        <v>43631</v>
      </c>
      <c r="N314" s="83">
        <v>-851.66666666666697</v>
      </c>
      <c r="O314" s="83" t="s">
        <v>180</v>
      </c>
      <c r="P314" s="83" t="s">
        <v>181</v>
      </c>
      <c r="Q314" s="208" t="s">
        <v>6284</v>
      </c>
      <c r="R314" s="83" t="s">
        <v>102</v>
      </c>
      <c r="S314" s="83" t="s">
        <v>102</v>
      </c>
      <c r="T314" s="83" t="s">
        <v>199</v>
      </c>
      <c r="U314" s="83" t="s">
        <v>9559</v>
      </c>
      <c r="V314" s="83" t="s">
        <v>104</v>
      </c>
      <c r="W314" s="83" t="s">
        <v>105</v>
      </c>
      <c r="X314" s="86" t="s">
        <v>6284</v>
      </c>
      <c r="Y314" s="87" t="s">
        <v>102</v>
      </c>
      <c r="Z314" s="87" t="s">
        <v>102</v>
      </c>
      <c r="AA314" s="87" t="s">
        <v>199</v>
      </c>
      <c r="AB314" s="87" t="s">
        <v>9559</v>
      </c>
      <c r="AC314" s="87" t="s">
        <v>104</v>
      </c>
      <c r="AD314" s="87" t="s">
        <v>105</v>
      </c>
      <c r="AE314" s="87" t="s">
        <v>106</v>
      </c>
      <c r="AF314" s="86" t="s">
        <v>6284</v>
      </c>
      <c r="AG314" s="87" t="s">
        <v>489</v>
      </c>
      <c r="AH314" s="87" t="s">
        <v>9560</v>
      </c>
      <c r="AI314" s="87" t="s">
        <v>104</v>
      </c>
      <c r="AJ314" s="87" t="s">
        <v>204</v>
      </c>
      <c r="AK314" s="88"/>
      <c r="AL314" s="83" t="s">
        <v>107</v>
      </c>
      <c r="AM314" s="89" t="s">
        <v>454</v>
      </c>
      <c r="AN314" s="90" t="s">
        <v>416</v>
      </c>
      <c r="AO314" s="91" t="s">
        <v>641</v>
      </c>
      <c r="AP314" s="90">
        <v>8.3333333333332806</v>
      </c>
      <c r="AQ314" s="92" t="s">
        <v>211</v>
      </c>
      <c r="AR314" s="93" t="s">
        <v>102</v>
      </c>
      <c r="AS314" s="93" t="s">
        <v>102</v>
      </c>
      <c r="AT314" s="93" t="s">
        <v>102</v>
      </c>
      <c r="AU314" s="210" t="s">
        <v>641</v>
      </c>
      <c r="AV314" s="93" t="s">
        <v>192</v>
      </c>
      <c r="AW314" s="94" t="s">
        <v>102</v>
      </c>
      <c r="AX314" s="93" t="s">
        <v>105</v>
      </c>
      <c r="AY314" s="95" t="s">
        <v>188</v>
      </c>
      <c r="AZ314" s="93" t="s">
        <v>102</v>
      </c>
      <c r="BA314" s="93" t="s">
        <v>9561</v>
      </c>
      <c r="BB314" s="93" t="s">
        <v>102</v>
      </c>
      <c r="BC314" s="93" t="s">
        <v>102</v>
      </c>
      <c r="BD314" s="96" t="s">
        <v>102</v>
      </c>
      <c r="BE314" s="90">
        <v>-146.166666666667</v>
      </c>
      <c r="BF314" s="93" t="s">
        <v>211</v>
      </c>
      <c r="BG314" s="93" t="s">
        <v>102</v>
      </c>
      <c r="BH314" s="93" t="s">
        <v>102</v>
      </c>
      <c r="BI314" s="93" t="s">
        <v>102</v>
      </c>
      <c r="BJ314" s="210" t="s">
        <v>646</v>
      </c>
      <c r="BK314" s="93" t="s">
        <v>182</v>
      </c>
      <c r="BL314" s="97" t="s">
        <v>102</v>
      </c>
      <c r="BM314" s="93" t="s">
        <v>105</v>
      </c>
      <c r="BN314" s="93" t="s">
        <v>104</v>
      </c>
      <c r="BO314" s="93" t="s">
        <v>102</v>
      </c>
      <c r="BP314" s="98">
        <v>20180310</v>
      </c>
      <c r="BQ314" s="93" t="s">
        <v>102</v>
      </c>
      <c r="BR314" s="93" t="s">
        <v>102</v>
      </c>
      <c r="BS314" s="93" t="s">
        <v>102</v>
      </c>
      <c r="BT314" s="99" t="s">
        <v>591</v>
      </c>
      <c r="BU314" s="100" t="s">
        <v>11015</v>
      </c>
      <c r="BV314" s="101" t="s">
        <v>471</v>
      </c>
      <c r="BW314" s="136"/>
      <c r="BX314" s="103" t="s">
        <v>565</v>
      </c>
      <c r="BY314" s="104" t="s">
        <v>190</v>
      </c>
      <c r="BZ314" s="136"/>
      <c r="CA314" s="83" t="s">
        <v>599</v>
      </c>
      <c r="CB314" s="106" t="s">
        <v>647</v>
      </c>
      <c r="CC314" s="106" t="s">
        <v>8744</v>
      </c>
      <c r="CD314" s="107"/>
      <c r="CE314" s="108" t="s">
        <v>107</v>
      </c>
      <c r="CF314" s="108" t="s">
        <v>107</v>
      </c>
      <c r="CG314" s="109"/>
      <c r="CH314" s="110" t="s">
        <v>107</v>
      </c>
      <c r="CI314" s="111"/>
      <c r="CJ314" s="112">
        <v>6710</v>
      </c>
      <c r="CK314" s="113">
        <v>86</v>
      </c>
      <c r="CL314" s="114" t="s">
        <v>134</v>
      </c>
      <c r="CM314" s="114" t="s">
        <v>108</v>
      </c>
      <c r="CN314" s="114"/>
      <c r="CO314" s="115" t="s">
        <v>102</v>
      </c>
      <c r="CP314" s="115" t="s">
        <v>102</v>
      </c>
      <c r="CQ314" s="115" t="s">
        <v>102</v>
      </c>
      <c r="CR314" s="115" t="s">
        <v>102</v>
      </c>
      <c r="CS314" s="116"/>
      <c r="CT314" s="117" t="s">
        <v>109</v>
      </c>
      <c r="CU314" s="117" t="s">
        <v>109</v>
      </c>
      <c r="CV314" s="83">
        <v>310</v>
      </c>
      <c r="CW314" s="83" t="s">
        <v>108</v>
      </c>
      <c r="CX314" s="83">
        <v>310</v>
      </c>
      <c r="CY314" s="83" t="s">
        <v>108</v>
      </c>
      <c r="CZ314" s="83">
        <v>6638</v>
      </c>
      <c r="DA314" s="83" t="s">
        <v>419</v>
      </c>
      <c r="DB314" s="83" t="s">
        <v>130</v>
      </c>
      <c r="DC314" s="83" t="s">
        <v>499</v>
      </c>
      <c r="DD314" s="83">
        <v>1359</v>
      </c>
      <c r="DE314" s="83" t="s">
        <v>444</v>
      </c>
      <c r="DF314" s="83" t="s">
        <v>130</v>
      </c>
      <c r="DG314" s="83" t="s">
        <v>499</v>
      </c>
      <c r="DH314" s="83"/>
      <c r="DI314" s="83">
        <v>0</v>
      </c>
      <c r="DJ314" s="83">
        <v>1</v>
      </c>
      <c r="DK314" s="83">
        <v>0</v>
      </c>
      <c r="DL314" s="83">
        <v>0</v>
      </c>
      <c r="DM314" s="83">
        <v>0</v>
      </c>
      <c r="DN314" s="83">
        <v>0</v>
      </c>
      <c r="DO314" s="83">
        <v>0</v>
      </c>
      <c r="DP314" s="83">
        <v>0</v>
      </c>
      <c r="DQ314" s="83">
        <v>0</v>
      </c>
      <c r="DR314" s="83">
        <v>0</v>
      </c>
      <c r="DS314" s="83">
        <v>0</v>
      </c>
      <c r="DT314" s="83">
        <v>3</v>
      </c>
      <c r="DU314" s="83">
        <v>3</v>
      </c>
      <c r="DV314" s="83">
        <v>0</v>
      </c>
      <c r="DW314" s="83">
        <v>0</v>
      </c>
      <c r="DX314" s="83">
        <v>3</v>
      </c>
      <c r="DY314" s="85">
        <v>43956</v>
      </c>
      <c r="DZ314" s="83" t="s">
        <v>4361</v>
      </c>
      <c r="EA314" s="83" t="s">
        <v>102</v>
      </c>
      <c r="EB314" s="83" t="s">
        <v>482</v>
      </c>
      <c r="EC314" s="83">
        <v>310</v>
      </c>
      <c r="ED314" s="83" t="s">
        <v>483</v>
      </c>
      <c r="EE314" s="83">
        <v>1</v>
      </c>
      <c r="EF314" s="83">
        <v>0</v>
      </c>
      <c r="EG314" s="83">
        <v>0</v>
      </c>
      <c r="EH314" s="83" t="s">
        <v>109</v>
      </c>
      <c r="EI314" s="83" t="s">
        <v>108</v>
      </c>
      <c r="EJ314" s="83" t="s">
        <v>583</v>
      </c>
      <c r="EK314" s="83">
        <v>0</v>
      </c>
      <c r="EL314" s="83">
        <v>0</v>
      </c>
      <c r="EM314" s="83">
        <v>1</v>
      </c>
      <c r="EN314" s="83" t="s">
        <v>497</v>
      </c>
      <c r="EO314" s="83"/>
      <c r="EP314" s="83" t="s">
        <v>436</v>
      </c>
      <c r="EQ314" s="136">
        <v>1</v>
      </c>
      <c r="ER314" s="136">
        <v>1</v>
      </c>
      <c r="ES314" s="136">
        <v>1</v>
      </c>
      <c r="ET314" s="136">
        <v>1</v>
      </c>
      <c r="EU314" s="215" t="s">
        <v>269</v>
      </c>
      <c r="EV314" s="136">
        <v>1</v>
      </c>
      <c r="EW314" s="136">
        <v>1</v>
      </c>
      <c r="EX314" s="136">
        <v>1</v>
      </c>
      <c r="EY314" s="136">
        <v>1</v>
      </c>
      <c r="EZ314" s="136">
        <v>1</v>
      </c>
      <c r="FP314" s="215" t="s">
        <v>592</v>
      </c>
      <c r="FQ314" s="136" t="b">
        <v>1</v>
      </c>
      <c r="FR314" s="136" t="b">
        <v>1</v>
      </c>
      <c r="FS314" s="136" t="b">
        <v>1</v>
      </c>
      <c r="FT314" s="136" t="b">
        <v>1</v>
      </c>
      <c r="FX314" s="215" t="s">
        <v>269</v>
      </c>
    </row>
    <row r="315" spans="1:180" ht="60" customHeight="1" x14ac:dyDescent="0.55000000000000004">
      <c r="A315" s="83" t="s">
        <v>130</v>
      </c>
      <c r="B315" s="83" t="s">
        <v>98</v>
      </c>
      <c r="C315" s="136">
        <v>746897</v>
      </c>
      <c r="D315" s="207" t="s">
        <v>628</v>
      </c>
      <c r="E315" s="208" t="s">
        <v>633</v>
      </c>
      <c r="F315" s="83" t="s">
        <v>108</v>
      </c>
      <c r="G315" s="85">
        <v>22744</v>
      </c>
      <c r="H315" s="83" t="s">
        <v>102</v>
      </c>
      <c r="I315" s="85">
        <v>39772</v>
      </c>
      <c r="J315" s="83" t="s">
        <v>228</v>
      </c>
      <c r="K315" s="216">
        <v>617948780617</v>
      </c>
      <c r="L315" s="83" t="s">
        <v>191</v>
      </c>
      <c r="M315" s="85">
        <v>43619</v>
      </c>
      <c r="N315" s="83">
        <v>-856.66666666666697</v>
      </c>
      <c r="O315" s="83" t="s">
        <v>193</v>
      </c>
      <c r="P315" s="83" t="s">
        <v>181</v>
      </c>
      <c r="Q315" s="208" t="s">
        <v>6288</v>
      </c>
      <c r="R315" s="83" t="s">
        <v>102</v>
      </c>
      <c r="S315" s="83" t="s">
        <v>102</v>
      </c>
      <c r="T315" s="83" t="s">
        <v>133</v>
      </c>
      <c r="U315" s="83" t="s">
        <v>9562</v>
      </c>
      <c r="V315" s="83" t="s">
        <v>111</v>
      </c>
      <c r="W315" s="83" t="s">
        <v>105</v>
      </c>
      <c r="X315" s="86" t="s">
        <v>6288</v>
      </c>
      <c r="Y315" s="87" t="s">
        <v>102</v>
      </c>
      <c r="Z315" s="87" t="s">
        <v>102</v>
      </c>
      <c r="AA315" s="87" t="s">
        <v>133</v>
      </c>
      <c r="AB315" s="87" t="s">
        <v>9562</v>
      </c>
      <c r="AC315" s="87" t="s">
        <v>111</v>
      </c>
      <c r="AD315" s="87" t="s">
        <v>105</v>
      </c>
      <c r="AE315" s="87" t="s">
        <v>106</v>
      </c>
      <c r="AF315" s="86" t="s">
        <v>6288</v>
      </c>
      <c r="AG315" s="87" t="s">
        <v>486</v>
      </c>
      <c r="AH315" s="87" t="s">
        <v>9562</v>
      </c>
      <c r="AI315" s="87" t="s">
        <v>111</v>
      </c>
      <c r="AJ315" s="87" t="s">
        <v>204</v>
      </c>
      <c r="AK315" s="88"/>
      <c r="AL315" s="83" t="s">
        <v>107</v>
      </c>
      <c r="AM315" s="89" t="s">
        <v>454</v>
      </c>
      <c r="AN315" s="90" t="s">
        <v>416</v>
      </c>
      <c r="AO315" s="91" t="s">
        <v>642</v>
      </c>
      <c r="AP315" s="90">
        <v>8.3333333333332806</v>
      </c>
      <c r="AQ315" s="92" t="s">
        <v>102</v>
      </c>
      <c r="AR315" s="93" t="s">
        <v>102</v>
      </c>
      <c r="AS315" s="93" t="s">
        <v>102</v>
      </c>
      <c r="AT315" s="93" t="s">
        <v>102</v>
      </c>
      <c r="AU315" s="210" t="s">
        <v>644</v>
      </c>
      <c r="AV315" s="93" t="s">
        <v>185</v>
      </c>
      <c r="AW315" s="94" t="s">
        <v>102</v>
      </c>
      <c r="AX315" s="93" t="s">
        <v>183</v>
      </c>
      <c r="AY315" s="95" t="s">
        <v>111</v>
      </c>
      <c r="AZ315" s="93" t="s">
        <v>102</v>
      </c>
      <c r="BA315" s="93" t="s">
        <v>102</v>
      </c>
      <c r="BB315" s="93" t="s">
        <v>102</v>
      </c>
      <c r="BC315" s="93" t="s">
        <v>102</v>
      </c>
      <c r="BD315" s="96" t="s">
        <v>102</v>
      </c>
      <c r="BE315" s="90">
        <v>-146.666666666667</v>
      </c>
      <c r="BF315" s="93" t="s">
        <v>102</v>
      </c>
      <c r="BG315" s="93" t="s">
        <v>102</v>
      </c>
      <c r="BH315" s="93" t="s">
        <v>102</v>
      </c>
      <c r="BI315" s="93" t="s">
        <v>102</v>
      </c>
      <c r="BJ315" s="210" t="s">
        <v>642</v>
      </c>
      <c r="BK315" s="93" t="s">
        <v>192</v>
      </c>
      <c r="BL315" s="97" t="s">
        <v>102</v>
      </c>
      <c r="BM315" s="93" t="s">
        <v>183</v>
      </c>
      <c r="BN315" s="93" t="s">
        <v>106</v>
      </c>
      <c r="BO315" s="93" t="s">
        <v>102</v>
      </c>
      <c r="BP315" s="98" t="s">
        <v>102</v>
      </c>
      <c r="BQ315" s="93" t="s">
        <v>102</v>
      </c>
      <c r="BR315" s="93" t="s">
        <v>102</v>
      </c>
      <c r="BS315" s="93" t="s">
        <v>102</v>
      </c>
      <c r="BT315" s="99" t="s">
        <v>591</v>
      </c>
      <c r="BU315" s="100" t="s">
        <v>11016</v>
      </c>
      <c r="BV315" s="101" t="s">
        <v>471</v>
      </c>
      <c r="BW315" s="136"/>
      <c r="BX315" s="103" t="s">
        <v>565</v>
      </c>
      <c r="BY315" s="104" t="s">
        <v>190</v>
      </c>
      <c r="BZ315" s="136"/>
      <c r="CA315" s="83" t="s">
        <v>599</v>
      </c>
      <c r="CB315" s="106" t="s">
        <v>647</v>
      </c>
      <c r="CC315" s="106" t="s">
        <v>8756</v>
      </c>
      <c r="CD315" s="107"/>
      <c r="CE315" s="108" t="s">
        <v>107</v>
      </c>
      <c r="CF315" s="108" t="s">
        <v>107</v>
      </c>
      <c r="CG315" s="109"/>
      <c r="CH315" s="110" t="s">
        <v>107</v>
      </c>
      <c r="CI315" s="111"/>
      <c r="CJ315" s="112">
        <v>6710</v>
      </c>
      <c r="CK315" s="113">
        <v>86</v>
      </c>
      <c r="CL315" s="114" t="s">
        <v>134</v>
      </c>
      <c r="CM315" s="114" t="s">
        <v>108</v>
      </c>
      <c r="CN315" s="114"/>
      <c r="CO315" s="115" t="s">
        <v>102</v>
      </c>
      <c r="CP315" s="115" t="s">
        <v>102</v>
      </c>
      <c r="CQ315" s="115" t="s">
        <v>102</v>
      </c>
      <c r="CR315" s="115" t="s">
        <v>102</v>
      </c>
      <c r="CS315" s="116"/>
      <c r="CT315" s="117" t="s">
        <v>109</v>
      </c>
      <c r="CU315" s="117" t="s">
        <v>109</v>
      </c>
      <c r="CV315" s="83">
        <v>311</v>
      </c>
      <c r="CW315" s="83" t="s">
        <v>108</v>
      </c>
      <c r="CX315" s="83">
        <v>311</v>
      </c>
      <c r="CY315" s="83" t="s">
        <v>108</v>
      </c>
      <c r="CZ315" s="83">
        <v>6639</v>
      </c>
      <c r="DA315" s="83" t="s">
        <v>419</v>
      </c>
      <c r="DB315" s="83" t="s">
        <v>130</v>
      </c>
      <c r="DC315" s="83" t="s">
        <v>499</v>
      </c>
      <c r="DD315" s="83">
        <v>1360</v>
      </c>
      <c r="DE315" s="83" t="s">
        <v>444</v>
      </c>
      <c r="DF315" s="83" t="s">
        <v>130</v>
      </c>
      <c r="DG315" s="83" t="s">
        <v>499</v>
      </c>
      <c r="DH315" s="83"/>
      <c r="DI315" s="83">
        <v>0</v>
      </c>
      <c r="DJ315" s="83">
        <v>1</v>
      </c>
      <c r="DK315" s="83">
        <v>0</v>
      </c>
      <c r="DL315" s="83">
        <v>0</v>
      </c>
      <c r="DM315" s="83">
        <v>0</v>
      </c>
      <c r="DN315" s="83">
        <v>0</v>
      </c>
      <c r="DO315" s="83">
        <v>0</v>
      </c>
      <c r="DP315" s="83">
        <v>0</v>
      </c>
      <c r="DQ315" s="83">
        <v>0</v>
      </c>
      <c r="DR315" s="83">
        <v>0</v>
      </c>
      <c r="DS315" s="83">
        <v>0</v>
      </c>
      <c r="DT315" s="83">
        <v>3</v>
      </c>
      <c r="DU315" s="83">
        <v>3</v>
      </c>
      <c r="DV315" s="83">
        <v>0</v>
      </c>
      <c r="DW315" s="83">
        <v>0</v>
      </c>
      <c r="DX315" s="83">
        <v>3</v>
      </c>
      <c r="DY315" s="85">
        <v>43957</v>
      </c>
      <c r="DZ315" s="83" t="s">
        <v>4362</v>
      </c>
      <c r="EA315" s="83" t="s">
        <v>102</v>
      </c>
      <c r="EB315" s="83" t="s">
        <v>482</v>
      </c>
      <c r="EC315" s="83">
        <v>311</v>
      </c>
      <c r="ED315" s="83" t="s">
        <v>483</v>
      </c>
      <c r="EE315" s="83">
        <v>1</v>
      </c>
      <c r="EF315" s="83">
        <v>0</v>
      </c>
      <c r="EG315" s="83">
        <v>0</v>
      </c>
      <c r="EH315" s="83" t="s">
        <v>109</v>
      </c>
      <c r="EI315" s="83" t="s">
        <v>108</v>
      </c>
      <c r="EJ315" s="83" t="s">
        <v>583</v>
      </c>
      <c r="EK315" s="83">
        <v>0</v>
      </c>
      <c r="EL315" s="83">
        <v>0</v>
      </c>
      <c r="EM315" s="83">
        <v>1</v>
      </c>
      <c r="EN315" s="83" t="s">
        <v>497</v>
      </c>
      <c r="EO315" s="83"/>
      <c r="EP315" s="83" t="s">
        <v>436</v>
      </c>
      <c r="EQ315" s="136">
        <v>1</v>
      </c>
      <c r="ER315" s="136">
        <v>1</v>
      </c>
      <c r="ES315" s="136">
        <v>1</v>
      </c>
      <c r="ET315" s="136">
        <v>1</v>
      </c>
      <c r="EU315" s="215" t="s">
        <v>269</v>
      </c>
      <c r="EV315" s="136">
        <v>1</v>
      </c>
      <c r="EW315" s="136">
        <v>1</v>
      </c>
      <c r="EX315" s="136">
        <v>1</v>
      </c>
      <c r="EY315" s="136">
        <v>1</v>
      </c>
      <c r="EZ315" s="136">
        <v>1</v>
      </c>
      <c r="FP315" s="215" t="s">
        <v>592</v>
      </c>
      <c r="FQ315" s="136" t="b">
        <v>1</v>
      </c>
      <c r="FR315" s="136" t="b">
        <v>1</v>
      </c>
      <c r="FS315" s="136" t="b">
        <v>1</v>
      </c>
      <c r="FT315" s="136" t="b">
        <v>1</v>
      </c>
      <c r="FX315" s="215" t="s">
        <v>269</v>
      </c>
    </row>
    <row r="316" spans="1:180" ht="60" customHeight="1" x14ac:dyDescent="0.55000000000000004">
      <c r="A316" s="83" t="s">
        <v>130</v>
      </c>
      <c r="B316" s="83" t="s">
        <v>98</v>
      </c>
      <c r="C316" s="136">
        <v>817798</v>
      </c>
      <c r="D316" s="207" t="s">
        <v>629</v>
      </c>
      <c r="E316" s="208" t="s">
        <v>634</v>
      </c>
      <c r="F316" s="83" t="s">
        <v>108</v>
      </c>
      <c r="G316" s="85">
        <v>26341</v>
      </c>
      <c r="H316" s="83" t="s">
        <v>102</v>
      </c>
      <c r="I316" s="85">
        <v>34633</v>
      </c>
      <c r="J316" s="83" t="s">
        <v>228</v>
      </c>
      <c r="K316" s="216">
        <v>429966883050</v>
      </c>
      <c r="L316" s="83" t="s">
        <v>191</v>
      </c>
      <c r="M316" s="85">
        <v>43642</v>
      </c>
      <c r="N316" s="83">
        <v>-861.66666666666697</v>
      </c>
      <c r="O316" s="83" t="s">
        <v>193</v>
      </c>
      <c r="P316" s="83" t="s">
        <v>181</v>
      </c>
      <c r="Q316" s="208" t="s">
        <v>6292</v>
      </c>
      <c r="R316" s="83" t="s">
        <v>102</v>
      </c>
      <c r="S316" s="83" t="s">
        <v>102</v>
      </c>
      <c r="T316" s="83" t="s">
        <v>131</v>
      </c>
      <c r="U316" s="83" t="s">
        <v>9563</v>
      </c>
      <c r="V316" s="83" t="s">
        <v>104</v>
      </c>
      <c r="W316" s="83" t="s">
        <v>105</v>
      </c>
      <c r="X316" s="86" t="s">
        <v>6292</v>
      </c>
      <c r="Y316" s="87" t="s">
        <v>102</v>
      </c>
      <c r="Z316" s="87" t="s">
        <v>102</v>
      </c>
      <c r="AA316" s="87" t="s">
        <v>131</v>
      </c>
      <c r="AB316" s="87" t="s">
        <v>9563</v>
      </c>
      <c r="AC316" s="87" t="s">
        <v>104</v>
      </c>
      <c r="AD316" s="87" t="s">
        <v>105</v>
      </c>
      <c r="AE316" s="87" t="s">
        <v>106</v>
      </c>
      <c r="AF316" s="86" t="s">
        <v>6292</v>
      </c>
      <c r="AG316" s="87" t="s">
        <v>177</v>
      </c>
      <c r="AH316" s="87" t="s">
        <v>9563</v>
      </c>
      <c r="AI316" s="87" t="s">
        <v>104</v>
      </c>
      <c r="AJ316" s="87" t="s">
        <v>204</v>
      </c>
      <c r="AK316" s="88"/>
      <c r="AL316" s="83" t="s">
        <v>107</v>
      </c>
      <c r="AM316" s="89" t="s">
        <v>454</v>
      </c>
      <c r="AN316" s="90" t="s">
        <v>416</v>
      </c>
      <c r="AO316" s="91" t="s">
        <v>643</v>
      </c>
      <c r="AP316" s="90">
        <v>8.3333333333332806</v>
      </c>
      <c r="AQ316" s="92" t="s">
        <v>102</v>
      </c>
      <c r="AR316" s="93" t="s">
        <v>102</v>
      </c>
      <c r="AS316" s="93" t="s">
        <v>102</v>
      </c>
      <c r="AT316" s="93" t="s">
        <v>102</v>
      </c>
      <c r="AU316" s="210" t="s">
        <v>645</v>
      </c>
      <c r="AV316" s="93" t="s">
        <v>185</v>
      </c>
      <c r="AW316" s="94" t="s">
        <v>102</v>
      </c>
      <c r="AX316" s="93" t="s">
        <v>105</v>
      </c>
      <c r="AY316" s="95" t="s">
        <v>104</v>
      </c>
      <c r="AZ316" s="93" t="s">
        <v>102</v>
      </c>
      <c r="BA316" s="93" t="s">
        <v>102</v>
      </c>
      <c r="BB316" s="93" t="s">
        <v>102</v>
      </c>
      <c r="BC316" s="93" t="s">
        <v>102</v>
      </c>
      <c r="BD316" s="96" t="s">
        <v>102</v>
      </c>
      <c r="BE316" s="90">
        <v>-147.166666666667</v>
      </c>
      <c r="BF316" s="93" t="s">
        <v>102</v>
      </c>
      <c r="BG316" s="93" t="s">
        <v>102</v>
      </c>
      <c r="BH316" s="93" t="s">
        <v>102</v>
      </c>
      <c r="BI316" s="93" t="s">
        <v>102</v>
      </c>
      <c r="BJ316" s="210" t="s">
        <v>643</v>
      </c>
      <c r="BK316" s="93" t="s">
        <v>196</v>
      </c>
      <c r="BL316" s="97" t="s">
        <v>102</v>
      </c>
      <c r="BM316" s="93" t="s">
        <v>105</v>
      </c>
      <c r="BN316" s="93" t="s">
        <v>596</v>
      </c>
      <c r="BO316" s="93" t="s">
        <v>102</v>
      </c>
      <c r="BP316" s="98" t="s">
        <v>102</v>
      </c>
      <c r="BQ316" s="93" t="s">
        <v>102</v>
      </c>
      <c r="BR316" s="93" t="s">
        <v>102</v>
      </c>
      <c r="BS316" s="93" t="s">
        <v>102</v>
      </c>
      <c r="BT316" s="99" t="s">
        <v>591</v>
      </c>
      <c r="BU316" s="100" t="s">
        <v>11017</v>
      </c>
      <c r="BV316" s="101" t="s">
        <v>471</v>
      </c>
      <c r="BW316" s="136"/>
      <c r="BX316" s="103" t="s">
        <v>565</v>
      </c>
      <c r="BY316" s="104" t="s">
        <v>190</v>
      </c>
      <c r="BZ316" s="136"/>
      <c r="CA316" s="83" t="s">
        <v>599</v>
      </c>
      <c r="CB316" s="106" t="s">
        <v>647</v>
      </c>
      <c r="CC316" s="106" t="s">
        <v>8768</v>
      </c>
      <c r="CD316" s="107"/>
      <c r="CE316" s="108" t="s">
        <v>107</v>
      </c>
      <c r="CF316" s="108" t="s">
        <v>107</v>
      </c>
      <c r="CG316" s="109"/>
      <c r="CH316" s="110" t="s">
        <v>107</v>
      </c>
      <c r="CI316" s="111"/>
      <c r="CJ316" s="112">
        <v>6710</v>
      </c>
      <c r="CK316" s="113">
        <v>86</v>
      </c>
      <c r="CL316" s="114" t="s">
        <v>134</v>
      </c>
      <c r="CM316" s="114" t="s">
        <v>108</v>
      </c>
      <c r="CN316" s="114"/>
      <c r="CO316" s="115" t="s">
        <v>102</v>
      </c>
      <c r="CP316" s="115" t="s">
        <v>102</v>
      </c>
      <c r="CQ316" s="115" t="s">
        <v>102</v>
      </c>
      <c r="CR316" s="115" t="s">
        <v>102</v>
      </c>
      <c r="CS316" s="116"/>
      <c r="CT316" s="117" t="s">
        <v>109</v>
      </c>
      <c r="CU316" s="117" t="s">
        <v>109</v>
      </c>
      <c r="CV316" s="83">
        <v>312</v>
      </c>
      <c r="CW316" s="83" t="s">
        <v>108</v>
      </c>
      <c r="CX316" s="83">
        <v>312</v>
      </c>
      <c r="CY316" s="83" t="s">
        <v>108</v>
      </c>
      <c r="CZ316" s="83">
        <v>6640</v>
      </c>
      <c r="DA316" s="83" t="s">
        <v>419</v>
      </c>
      <c r="DB316" s="83" t="s">
        <v>130</v>
      </c>
      <c r="DC316" s="83" t="s">
        <v>499</v>
      </c>
      <c r="DD316" s="83">
        <v>1361</v>
      </c>
      <c r="DE316" s="83" t="s">
        <v>444</v>
      </c>
      <c r="DF316" s="83" t="s">
        <v>130</v>
      </c>
      <c r="DG316" s="83" t="s">
        <v>499</v>
      </c>
      <c r="DH316" s="83"/>
      <c r="DI316" s="83">
        <v>0</v>
      </c>
      <c r="DJ316" s="83">
        <v>1</v>
      </c>
      <c r="DK316" s="83">
        <v>0</v>
      </c>
      <c r="DL316" s="83">
        <v>0</v>
      </c>
      <c r="DM316" s="83">
        <v>0</v>
      </c>
      <c r="DN316" s="83">
        <v>0</v>
      </c>
      <c r="DO316" s="83">
        <v>0</v>
      </c>
      <c r="DP316" s="83">
        <v>0</v>
      </c>
      <c r="DQ316" s="83">
        <v>0</v>
      </c>
      <c r="DR316" s="83">
        <v>0</v>
      </c>
      <c r="DS316" s="83">
        <v>0</v>
      </c>
      <c r="DT316" s="83">
        <v>3</v>
      </c>
      <c r="DU316" s="83">
        <v>3</v>
      </c>
      <c r="DV316" s="83">
        <v>0</v>
      </c>
      <c r="DW316" s="83">
        <v>0</v>
      </c>
      <c r="DX316" s="83">
        <v>3</v>
      </c>
      <c r="DY316" s="85">
        <v>43958</v>
      </c>
      <c r="DZ316" s="83" t="s">
        <v>4363</v>
      </c>
      <c r="EA316" s="83" t="s">
        <v>102</v>
      </c>
      <c r="EB316" s="83" t="s">
        <v>482</v>
      </c>
      <c r="EC316" s="83">
        <v>312</v>
      </c>
      <c r="ED316" s="83" t="s">
        <v>483</v>
      </c>
      <c r="EE316" s="83">
        <v>1</v>
      </c>
      <c r="EF316" s="83">
        <v>0</v>
      </c>
      <c r="EG316" s="83">
        <v>0</v>
      </c>
      <c r="EH316" s="83" t="s">
        <v>109</v>
      </c>
      <c r="EI316" s="83" t="s">
        <v>108</v>
      </c>
      <c r="EJ316" s="83" t="s">
        <v>583</v>
      </c>
      <c r="EK316" s="83">
        <v>0</v>
      </c>
      <c r="EL316" s="83">
        <v>0</v>
      </c>
      <c r="EM316" s="83">
        <v>1</v>
      </c>
      <c r="EN316" s="83" t="s">
        <v>497</v>
      </c>
      <c r="EO316" s="83"/>
      <c r="EP316" s="83" t="s">
        <v>436</v>
      </c>
      <c r="EQ316" s="136">
        <v>1</v>
      </c>
      <c r="ER316" s="136">
        <v>1</v>
      </c>
      <c r="ES316" s="136">
        <v>1</v>
      </c>
      <c r="ET316" s="136">
        <v>1</v>
      </c>
      <c r="EU316" s="215" t="s">
        <v>269</v>
      </c>
      <c r="EV316" s="136">
        <v>1</v>
      </c>
      <c r="EW316" s="136">
        <v>1</v>
      </c>
      <c r="EX316" s="136">
        <v>1</v>
      </c>
      <c r="EY316" s="136">
        <v>1</v>
      </c>
      <c r="EZ316" s="136">
        <v>1</v>
      </c>
      <c r="FP316" s="215" t="s">
        <v>592</v>
      </c>
      <c r="FQ316" s="136" t="b">
        <v>1</v>
      </c>
      <c r="FR316" s="136" t="b">
        <v>1</v>
      </c>
      <c r="FS316" s="136" t="b">
        <v>1</v>
      </c>
      <c r="FT316" s="136" t="b">
        <v>1</v>
      </c>
      <c r="FX316" s="215" t="s">
        <v>269</v>
      </c>
    </row>
    <row r="317" spans="1:180" ht="60" customHeight="1" x14ac:dyDescent="0.55000000000000004">
      <c r="A317" s="83" t="s">
        <v>130</v>
      </c>
      <c r="B317" s="83" t="s">
        <v>98</v>
      </c>
      <c r="C317" s="136">
        <v>817055</v>
      </c>
      <c r="D317" s="207" t="s">
        <v>627</v>
      </c>
      <c r="E317" s="208" t="s">
        <v>630</v>
      </c>
      <c r="F317" s="83" t="s">
        <v>108</v>
      </c>
      <c r="G317" s="85">
        <v>20621</v>
      </c>
      <c r="H317" s="83" t="s">
        <v>102</v>
      </c>
      <c r="I317" s="85">
        <v>39794</v>
      </c>
      <c r="J317" s="83" t="s">
        <v>228</v>
      </c>
      <c r="K317" s="216">
        <v>340058438162</v>
      </c>
      <c r="L317" s="83" t="s">
        <v>191</v>
      </c>
      <c r="M317" s="85">
        <v>43631</v>
      </c>
      <c r="N317" s="83">
        <v>-866.66666666666697</v>
      </c>
      <c r="O317" s="83" t="s">
        <v>180</v>
      </c>
      <c r="P317" s="83" t="s">
        <v>181</v>
      </c>
      <c r="Q317" s="208" t="s">
        <v>6296</v>
      </c>
      <c r="R317" s="83" t="s">
        <v>102</v>
      </c>
      <c r="S317" s="83" t="s">
        <v>102</v>
      </c>
      <c r="T317" s="83" t="s">
        <v>199</v>
      </c>
      <c r="U317" s="83" t="s">
        <v>9564</v>
      </c>
      <c r="V317" s="83" t="s">
        <v>104</v>
      </c>
      <c r="W317" s="83" t="s">
        <v>105</v>
      </c>
      <c r="X317" s="86" t="s">
        <v>6296</v>
      </c>
      <c r="Y317" s="87" t="s">
        <v>102</v>
      </c>
      <c r="Z317" s="87" t="s">
        <v>102</v>
      </c>
      <c r="AA317" s="87" t="s">
        <v>199</v>
      </c>
      <c r="AB317" s="87" t="s">
        <v>9564</v>
      </c>
      <c r="AC317" s="87" t="s">
        <v>104</v>
      </c>
      <c r="AD317" s="87" t="s">
        <v>105</v>
      </c>
      <c r="AE317" s="87" t="s">
        <v>106</v>
      </c>
      <c r="AF317" s="86" t="s">
        <v>6296</v>
      </c>
      <c r="AG317" s="87" t="s">
        <v>489</v>
      </c>
      <c r="AH317" s="87" t="s">
        <v>9565</v>
      </c>
      <c r="AI317" s="87" t="s">
        <v>104</v>
      </c>
      <c r="AJ317" s="87" t="s">
        <v>204</v>
      </c>
      <c r="AK317" s="88"/>
      <c r="AL317" s="83" t="s">
        <v>107</v>
      </c>
      <c r="AM317" s="89" t="s">
        <v>454</v>
      </c>
      <c r="AN317" s="90" t="s">
        <v>416</v>
      </c>
      <c r="AO317" s="91" t="s">
        <v>641</v>
      </c>
      <c r="AP317" s="90">
        <v>8.3333333333332806</v>
      </c>
      <c r="AQ317" s="92" t="s">
        <v>211</v>
      </c>
      <c r="AR317" s="93" t="s">
        <v>102</v>
      </c>
      <c r="AS317" s="93" t="s">
        <v>102</v>
      </c>
      <c r="AT317" s="93" t="s">
        <v>102</v>
      </c>
      <c r="AU317" s="210" t="s">
        <v>641</v>
      </c>
      <c r="AV317" s="93" t="s">
        <v>192</v>
      </c>
      <c r="AW317" s="94" t="s">
        <v>102</v>
      </c>
      <c r="AX317" s="93" t="s">
        <v>105</v>
      </c>
      <c r="AY317" s="95" t="s">
        <v>188</v>
      </c>
      <c r="AZ317" s="93" t="s">
        <v>102</v>
      </c>
      <c r="BA317" s="93" t="s">
        <v>9566</v>
      </c>
      <c r="BB317" s="93" t="s">
        <v>102</v>
      </c>
      <c r="BC317" s="93" t="s">
        <v>102</v>
      </c>
      <c r="BD317" s="96" t="s">
        <v>102</v>
      </c>
      <c r="BE317" s="90">
        <v>-147.666666666667</v>
      </c>
      <c r="BF317" s="93" t="s">
        <v>211</v>
      </c>
      <c r="BG317" s="93" t="s">
        <v>102</v>
      </c>
      <c r="BH317" s="93" t="s">
        <v>102</v>
      </c>
      <c r="BI317" s="93" t="s">
        <v>102</v>
      </c>
      <c r="BJ317" s="210" t="s">
        <v>646</v>
      </c>
      <c r="BK317" s="93" t="s">
        <v>182</v>
      </c>
      <c r="BL317" s="97" t="s">
        <v>102</v>
      </c>
      <c r="BM317" s="93" t="s">
        <v>105</v>
      </c>
      <c r="BN317" s="93" t="s">
        <v>104</v>
      </c>
      <c r="BO317" s="93" t="s">
        <v>102</v>
      </c>
      <c r="BP317" s="98">
        <v>20180311</v>
      </c>
      <c r="BQ317" s="93" t="s">
        <v>102</v>
      </c>
      <c r="BR317" s="93" t="s">
        <v>102</v>
      </c>
      <c r="BS317" s="93" t="s">
        <v>102</v>
      </c>
      <c r="BT317" s="99" t="s">
        <v>591</v>
      </c>
      <c r="BU317" s="100" t="s">
        <v>11018</v>
      </c>
      <c r="BV317" s="101" t="s">
        <v>471</v>
      </c>
      <c r="BW317" s="136"/>
      <c r="BX317" s="103" t="s">
        <v>565</v>
      </c>
      <c r="BY317" s="104" t="s">
        <v>190</v>
      </c>
      <c r="BZ317" s="136"/>
      <c r="CA317" s="83" t="s">
        <v>599</v>
      </c>
      <c r="CB317" s="106" t="s">
        <v>647</v>
      </c>
      <c r="CC317" s="106" t="s">
        <v>8780</v>
      </c>
      <c r="CD317" s="107"/>
      <c r="CE317" s="108" t="s">
        <v>107</v>
      </c>
      <c r="CF317" s="108" t="s">
        <v>107</v>
      </c>
      <c r="CG317" s="109"/>
      <c r="CH317" s="110" t="s">
        <v>107</v>
      </c>
      <c r="CI317" s="111"/>
      <c r="CJ317" s="112">
        <v>6710</v>
      </c>
      <c r="CK317" s="113">
        <v>86</v>
      </c>
      <c r="CL317" s="114" t="s">
        <v>134</v>
      </c>
      <c r="CM317" s="114" t="s">
        <v>108</v>
      </c>
      <c r="CN317" s="114"/>
      <c r="CO317" s="115" t="s">
        <v>102</v>
      </c>
      <c r="CP317" s="115" t="s">
        <v>102</v>
      </c>
      <c r="CQ317" s="115" t="s">
        <v>102</v>
      </c>
      <c r="CR317" s="115" t="s">
        <v>102</v>
      </c>
      <c r="CS317" s="116"/>
      <c r="CT317" s="117" t="s">
        <v>109</v>
      </c>
      <c r="CU317" s="117" t="s">
        <v>109</v>
      </c>
      <c r="CV317" s="83">
        <v>313</v>
      </c>
      <c r="CW317" s="83" t="s">
        <v>108</v>
      </c>
      <c r="CX317" s="83">
        <v>313</v>
      </c>
      <c r="CY317" s="83" t="s">
        <v>108</v>
      </c>
      <c r="CZ317" s="83">
        <v>6641</v>
      </c>
      <c r="DA317" s="83" t="s">
        <v>419</v>
      </c>
      <c r="DB317" s="83" t="s">
        <v>130</v>
      </c>
      <c r="DC317" s="83" t="s">
        <v>499</v>
      </c>
      <c r="DD317" s="83">
        <v>1362</v>
      </c>
      <c r="DE317" s="83" t="s">
        <v>444</v>
      </c>
      <c r="DF317" s="83" t="s">
        <v>130</v>
      </c>
      <c r="DG317" s="83" t="s">
        <v>499</v>
      </c>
      <c r="DH317" s="83"/>
      <c r="DI317" s="83">
        <v>0</v>
      </c>
      <c r="DJ317" s="83">
        <v>1</v>
      </c>
      <c r="DK317" s="83">
        <v>0</v>
      </c>
      <c r="DL317" s="83">
        <v>0</v>
      </c>
      <c r="DM317" s="83">
        <v>0</v>
      </c>
      <c r="DN317" s="83">
        <v>0</v>
      </c>
      <c r="DO317" s="83">
        <v>0</v>
      </c>
      <c r="DP317" s="83">
        <v>0</v>
      </c>
      <c r="DQ317" s="83">
        <v>0</v>
      </c>
      <c r="DR317" s="83">
        <v>0</v>
      </c>
      <c r="DS317" s="83">
        <v>0</v>
      </c>
      <c r="DT317" s="83">
        <v>3</v>
      </c>
      <c r="DU317" s="83">
        <v>3</v>
      </c>
      <c r="DV317" s="83">
        <v>0</v>
      </c>
      <c r="DW317" s="83">
        <v>0</v>
      </c>
      <c r="DX317" s="83">
        <v>3</v>
      </c>
      <c r="DY317" s="85">
        <v>43959</v>
      </c>
      <c r="DZ317" s="83" t="s">
        <v>4364</v>
      </c>
      <c r="EA317" s="83" t="s">
        <v>102</v>
      </c>
      <c r="EB317" s="83" t="s">
        <v>482</v>
      </c>
      <c r="EC317" s="83">
        <v>313</v>
      </c>
      <c r="ED317" s="83" t="s">
        <v>483</v>
      </c>
      <c r="EE317" s="83">
        <v>1</v>
      </c>
      <c r="EF317" s="83">
        <v>0</v>
      </c>
      <c r="EG317" s="83">
        <v>0</v>
      </c>
      <c r="EH317" s="83" t="s">
        <v>109</v>
      </c>
      <c r="EI317" s="83" t="s">
        <v>108</v>
      </c>
      <c r="EJ317" s="83" t="s">
        <v>583</v>
      </c>
      <c r="EK317" s="83">
        <v>0</v>
      </c>
      <c r="EL317" s="83">
        <v>0</v>
      </c>
      <c r="EM317" s="83">
        <v>1</v>
      </c>
      <c r="EN317" s="83" t="s">
        <v>497</v>
      </c>
      <c r="EO317" s="83"/>
      <c r="EP317" s="83" t="s">
        <v>436</v>
      </c>
      <c r="EQ317" s="136">
        <v>1</v>
      </c>
      <c r="ER317" s="136">
        <v>1</v>
      </c>
      <c r="ES317" s="136">
        <v>1</v>
      </c>
      <c r="ET317" s="136">
        <v>1</v>
      </c>
      <c r="EU317" s="215" t="s">
        <v>269</v>
      </c>
      <c r="EV317" s="136">
        <v>1</v>
      </c>
      <c r="EW317" s="136">
        <v>1</v>
      </c>
      <c r="EX317" s="136">
        <v>1</v>
      </c>
      <c r="EY317" s="136">
        <v>1</v>
      </c>
      <c r="EZ317" s="136">
        <v>1</v>
      </c>
      <c r="FP317" s="215" t="s">
        <v>592</v>
      </c>
      <c r="FQ317" s="136" t="b">
        <v>1</v>
      </c>
      <c r="FR317" s="136" t="b">
        <v>1</v>
      </c>
      <c r="FS317" s="136" t="b">
        <v>1</v>
      </c>
      <c r="FT317" s="136" t="b">
        <v>1</v>
      </c>
      <c r="FX317" s="215" t="s">
        <v>269</v>
      </c>
    </row>
    <row r="318" spans="1:180" ht="60" customHeight="1" x14ac:dyDescent="0.55000000000000004">
      <c r="A318" s="83" t="s">
        <v>130</v>
      </c>
      <c r="B318" s="83" t="s">
        <v>98</v>
      </c>
      <c r="C318" s="136">
        <v>997862</v>
      </c>
      <c r="D318" s="207" t="s">
        <v>628</v>
      </c>
      <c r="E318" s="208" t="s">
        <v>633</v>
      </c>
      <c r="F318" s="83" t="s">
        <v>108</v>
      </c>
      <c r="G318" s="85">
        <v>22744</v>
      </c>
      <c r="H318" s="83" t="s">
        <v>102</v>
      </c>
      <c r="I318" s="85">
        <v>39772</v>
      </c>
      <c r="J318" s="83" t="s">
        <v>228</v>
      </c>
      <c r="K318" s="216">
        <v>670209070425</v>
      </c>
      <c r="L318" s="83" t="s">
        <v>191</v>
      </c>
      <c r="M318" s="85">
        <v>43619</v>
      </c>
      <c r="N318" s="83">
        <v>-871.66666666666697</v>
      </c>
      <c r="O318" s="83" t="s">
        <v>193</v>
      </c>
      <c r="P318" s="83" t="s">
        <v>181</v>
      </c>
      <c r="Q318" s="208" t="s">
        <v>6300</v>
      </c>
      <c r="R318" s="83" t="s">
        <v>102</v>
      </c>
      <c r="S318" s="83" t="s">
        <v>102</v>
      </c>
      <c r="T318" s="83" t="s">
        <v>133</v>
      </c>
      <c r="U318" s="83" t="s">
        <v>9567</v>
      </c>
      <c r="V318" s="83" t="s">
        <v>111</v>
      </c>
      <c r="W318" s="83" t="s">
        <v>105</v>
      </c>
      <c r="X318" s="86" t="s">
        <v>6300</v>
      </c>
      <c r="Y318" s="87" t="s">
        <v>102</v>
      </c>
      <c r="Z318" s="87" t="s">
        <v>102</v>
      </c>
      <c r="AA318" s="87" t="s">
        <v>133</v>
      </c>
      <c r="AB318" s="87" t="s">
        <v>9567</v>
      </c>
      <c r="AC318" s="87" t="s">
        <v>111</v>
      </c>
      <c r="AD318" s="87" t="s">
        <v>105</v>
      </c>
      <c r="AE318" s="87" t="s">
        <v>106</v>
      </c>
      <c r="AF318" s="86" t="s">
        <v>6300</v>
      </c>
      <c r="AG318" s="87" t="s">
        <v>486</v>
      </c>
      <c r="AH318" s="87" t="s">
        <v>9567</v>
      </c>
      <c r="AI318" s="87" t="s">
        <v>111</v>
      </c>
      <c r="AJ318" s="87" t="s">
        <v>204</v>
      </c>
      <c r="AK318" s="88"/>
      <c r="AL318" s="83" t="s">
        <v>107</v>
      </c>
      <c r="AM318" s="89" t="s">
        <v>454</v>
      </c>
      <c r="AN318" s="90" t="s">
        <v>416</v>
      </c>
      <c r="AO318" s="91" t="s">
        <v>642</v>
      </c>
      <c r="AP318" s="90">
        <v>8.3333333333332806</v>
      </c>
      <c r="AQ318" s="92" t="s">
        <v>102</v>
      </c>
      <c r="AR318" s="93" t="s">
        <v>102</v>
      </c>
      <c r="AS318" s="93" t="s">
        <v>102</v>
      </c>
      <c r="AT318" s="93" t="s">
        <v>102</v>
      </c>
      <c r="AU318" s="210" t="s">
        <v>644</v>
      </c>
      <c r="AV318" s="93" t="s">
        <v>185</v>
      </c>
      <c r="AW318" s="94" t="s">
        <v>102</v>
      </c>
      <c r="AX318" s="93" t="s">
        <v>183</v>
      </c>
      <c r="AY318" s="95" t="s">
        <v>111</v>
      </c>
      <c r="AZ318" s="93" t="s">
        <v>102</v>
      </c>
      <c r="BA318" s="93" t="s">
        <v>102</v>
      </c>
      <c r="BB318" s="93" t="s">
        <v>102</v>
      </c>
      <c r="BC318" s="93" t="s">
        <v>102</v>
      </c>
      <c r="BD318" s="96" t="s">
        <v>102</v>
      </c>
      <c r="BE318" s="90">
        <v>-148.166666666667</v>
      </c>
      <c r="BF318" s="93" t="s">
        <v>102</v>
      </c>
      <c r="BG318" s="93" t="s">
        <v>102</v>
      </c>
      <c r="BH318" s="93" t="s">
        <v>102</v>
      </c>
      <c r="BI318" s="93" t="s">
        <v>102</v>
      </c>
      <c r="BJ318" s="210" t="s">
        <v>642</v>
      </c>
      <c r="BK318" s="93" t="s">
        <v>192</v>
      </c>
      <c r="BL318" s="97" t="s">
        <v>102</v>
      </c>
      <c r="BM318" s="93" t="s">
        <v>183</v>
      </c>
      <c r="BN318" s="93" t="s">
        <v>106</v>
      </c>
      <c r="BO318" s="93" t="s">
        <v>102</v>
      </c>
      <c r="BP318" s="98" t="s">
        <v>102</v>
      </c>
      <c r="BQ318" s="93" t="s">
        <v>102</v>
      </c>
      <c r="BR318" s="93" t="s">
        <v>102</v>
      </c>
      <c r="BS318" s="93" t="s">
        <v>102</v>
      </c>
      <c r="BT318" s="99" t="s">
        <v>591</v>
      </c>
      <c r="BU318" s="100" t="s">
        <v>11019</v>
      </c>
      <c r="BV318" s="101" t="s">
        <v>471</v>
      </c>
      <c r="BW318" s="136"/>
      <c r="BX318" s="103" t="s">
        <v>565</v>
      </c>
      <c r="BY318" s="104" t="s">
        <v>190</v>
      </c>
      <c r="BZ318" s="136"/>
      <c r="CA318" s="83" t="s">
        <v>599</v>
      </c>
      <c r="CB318" s="106" t="s">
        <v>647</v>
      </c>
      <c r="CC318" s="106" t="s">
        <v>8792</v>
      </c>
      <c r="CD318" s="107"/>
      <c r="CE318" s="108" t="s">
        <v>107</v>
      </c>
      <c r="CF318" s="108" t="s">
        <v>107</v>
      </c>
      <c r="CG318" s="109"/>
      <c r="CH318" s="110" t="s">
        <v>107</v>
      </c>
      <c r="CI318" s="111"/>
      <c r="CJ318" s="112">
        <v>6710</v>
      </c>
      <c r="CK318" s="113">
        <v>86</v>
      </c>
      <c r="CL318" s="114" t="s">
        <v>134</v>
      </c>
      <c r="CM318" s="114" t="s">
        <v>108</v>
      </c>
      <c r="CN318" s="114"/>
      <c r="CO318" s="115" t="s">
        <v>102</v>
      </c>
      <c r="CP318" s="115" t="s">
        <v>102</v>
      </c>
      <c r="CQ318" s="115" t="s">
        <v>102</v>
      </c>
      <c r="CR318" s="115" t="s">
        <v>102</v>
      </c>
      <c r="CS318" s="116"/>
      <c r="CT318" s="117" t="s">
        <v>109</v>
      </c>
      <c r="CU318" s="117" t="s">
        <v>109</v>
      </c>
      <c r="CV318" s="83">
        <v>314</v>
      </c>
      <c r="CW318" s="83" t="s">
        <v>108</v>
      </c>
      <c r="CX318" s="83">
        <v>314</v>
      </c>
      <c r="CY318" s="83" t="s">
        <v>108</v>
      </c>
      <c r="CZ318" s="83">
        <v>6642</v>
      </c>
      <c r="DA318" s="83" t="s">
        <v>419</v>
      </c>
      <c r="DB318" s="83" t="s">
        <v>130</v>
      </c>
      <c r="DC318" s="83" t="s">
        <v>499</v>
      </c>
      <c r="DD318" s="83">
        <v>1363</v>
      </c>
      <c r="DE318" s="83" t="s">
        <v>444</v>
      </c>
      <c r="DF318" s="83" t="s">
        <v>130</v>
      </c>
      <c r="DG318" s="83" t="s">
        <v>499</v>
      </c>
      <c r="DH318" s="83"/>
      <c r="DI318" s="83">
        <v>0</v>
      </c>
      <c r="DJ318" s="83">
        <v>1</v>
      </c>
      <c r="DK318" s="83">
        <v>0</v>
      </c>
      <c r="DL318" s="83">
        <v>0</v>
      </c>
      <c r="DM318" s="83">
        <v>0</v>
      </c>
      <c r="DN318" s="83">
        <v>0</v>
      </c>
      <c r="DO318" s="83">
        <v>0</v>
      </c>
      <c r="DP318" s="83">
        <v>0</v>
      </c>
      <c r="DQ318" s="83">
        <v>0</v>
      </c>
      <c r="DR318" s="83">
        <v>0</v>
      </c>
      <c r="DS318" s="83">
        <v>0</v>
      </c>
      <c r="DT318" s="83">
        <v>3</v>
      </c>
      <c r="DU318" s="83">
        <v>3</v>
      </c>
      <c r="DV318" s="83">
        <v>0</v>
      </c>
      <c r="DW318" s="83">
        <v>0</v>
      </c>
      <c r="DX318" s="83">
        <v>3</v>
      </c>
      <c r="DY318" s="85">
        <v>43960</v>
      </c>
      <c r="DZ318" s="83" t="s">
        <v>4365</v>
      </c>
      <c r="EA318" s="83" t="s">
        <v>102</v>
      </c>
      <c r="EB318" s="83" t="s">
        <v>482</v>
      </c>
      <c r="EC318" s="83">
        <v>314</v>
      </c>
      <c r="ED318" s="83" t="s">
        <v>483</v>
      </c>
      <c r="EE318" s="83">
        <v>1</v>
      </c>
      <c r="EF318" s="83">
        <v>0</v>
      </c>
      <c r="EG318" s="83">
        <v>0</v>
      </c>
      <c r="EH318" s="83" t="s">
        <v>109</v>
      </c>
      <c r="EI318" s="83" t="s">
        <v>108</v>
      </c>
      <c r="EJ318" s="83" t="s">
        <v>583</v>
      </c>
      <c r="EK318" s="83">
        <v>0</v>
      </c>
      <c r="EL318" s="83">
        <v>0</v>
      </c>
      <c r="EM318" s="83">
        <v>1</v>
      </c>
      <c r="EN318" s="83" t="s">
        <v>497</v>
      </c>
      <c r="EO318" s="83"/>
      <c r="EP318" s="83" t="s">
        <v>436</v>
      </c>
      <c r="EQ318" s="136">
        <v>1</v>
      </c>
      <c r="ER318" s="136">
        <v>1</v>
      </c>
      <c r="ES318" s="136">
        <v>1</v>
      </c>
      <c r="ET318" s="136">
        <v>1</v>
      </c>
      <c r="EU318" s="215" t="s">
        <v>269</v>
      </c>
      <c r="EV318" s="136">
        <v>1</v>
      </c>
      <c r="EW318" s="136">
        <v>1</v>
      </c>
      <c r="EX318" s="136">
        <v>1</v>
      </c>
      <c r="EY318" s="136">
        <v>1</v>
      </c>
      <c r="EZ318" s="136">
        <v>1</v>
      </c>
      <c r="FP318" s="215" t="s">
        <v>592</v>
      </c>
      <c r="FQ318" s="136" t="b">
        <v>1</v>
      </c>
      <c r="FR318" s="136" t="b">
        <v>1</v>
      </c>
      <c r="FS318" s="136" t="b">
        <v>1</v>
      </c>
      <c r="FT318" s="136" t="b">
        <v>1</v>
      </c>
      <c r="FX318" s="215" t="s">
        <v>269</v>
      </c>
    </row>
    <row r="319" spans="1:180" ht="60" customHeight="1" x14ac:dyDescent="0.55000000000000004">
      <c r="A319" s="83" t="s">
        <v>130</v>
      </c>
      <c r="B319" s="83" t="s">
        <v>98</v>
      </c>
      <c r="C319" s="136">
        <v>788667</v>
      </c>
      <c r="D319" s="207" t="s">
        <v>629</v>
      </c>
      <c r="E319" s="208" t="s">
        <v>634</v>
      </c>
      <c r="F319" s="83" t="s">
        <v>108</v>
      </c>
      <c r="G319" s="85">
        <v>26341</v>
      </c>
      <c r="H319" s="83" t="s">
        <v>102</v>
      </c>
      <c r="I319" s="85">
        <v>34633</v>
      </c>
      <c r="J319" s="83" t="s">
        <v>228</v>
      </c>
      <c r="K319" s="216">
        <v>665553831753</v>
      </c>
      <c r="L319" s="83" t="s">
        <v>191</v>
      </c>
      <c r="M319" s="85">
        <v>43642</v>
      </c>
      <c r="N319" s="83">
        <v>-876.66666666666697</v>
      </c>
      <c r="O319" s="83" t="s">
        <v>193</v>
      </c>
      <c r="P319" s="83" t="s">
        <v>181</v>
      </c>
      <c r="Q319" s="208" t="s">
        <v>6304</v>
      </c>
      <c r="R319" s="83" t="s">
        <v>102</v>
      </c>
      <c r="S319" s="83" t="s">
        <v>102</v>
      </c>
      <c r="T319" s="83" t="s">
        <v>131</v>
      </c>
      <c r="U319" s="83" t="s">
        <v>9568</v>
      </c>
      <c r="V319" s="83" t="s">
        <v>104</v>
      </c>
      <c r="W319" s="83" t="s">
        <v>105</v>
      </c>
      <c r="X319" s="86" t="s">
        <v>6304</v>
      </c>
      <c r="Y319" s="87" t="s">
        <v>102</v>
      </c>
      <c r="Z319" s="87" t="s">
        <v>102</v>
      </c>
      <c r="AA319" s="87" t="s">
        <v>131</v>
      </c>
      <c r="AB319" s="87" t="s">
        <v>9568</v>
      </c>
      <c r="AC319" s="87" t="s">
        <v>104</v>
      </c>
      <c r="AD319" s="87" t="s">
        <v>105</v>
      </c>
      <c r="AE319" s="87" t="s">
        <v>106</v>
      </c>
      <c r="AF319" s="86" t="s">
        <v>6304</v>
      </c>
      <c r="AG319" s="87" t="s">
        <v>177</v>
      </c>
      <c r="AH319" s="87" t="s">
        <v>9568</v>
      </c>
      <c r="AI319" s="87" t="s">
        <v>104</v>
      </c>
      <c r="AJ319" s="87" t="s">
        <v>204</v>
      </c>
      <c r="AK319" s="88"/>
      <c r="AL319" s="83" t="s">
        <v>107</v>
      </c>
      <c r="AM319" s="89" t="s">
        <v>454</v>
      </c>
      <c r="AN319" s="90" t="s">
        <v>416</v>
      </c>
      <c r="AO319" s="91" t="s">
        <v>643</v>
      </c>
      <c r="AP319" s="90">
        <v>8.3333333333332806</v>
      </c>
      <c r="AQ319" s="92" t="s">
        <v>102</v>
      </c>
      <c r="AR319" s="93" t="s">
        <v>102</v>
      </c>
      <c r="AS319" s="93" t="s">
        <v>102</v>
      </c>
      <c r="AT319" s="93" t="s">
        <v>102</v>
      </c>
      <c r="AU319" s="210" t="s">
        <v>645</v>
      </c>
      <c r="AV319" s="93" t="s">
        <v>185</v>
      </c>
      <c r="AW319" s="94" t="s">
        <v>102</v>
      </c>
      <c r="AX319" s="93" t="s">
        <v>105</v>
      </c>
      <c r="AY319" s="95" t="s">
        <v>104</v>
      </c>
      <c r="AZ319" s="93" t="s">
        <v>102</v>
      </c>
      <c r="BA319" s="93" t="s">
        <v>102</v>
      </c>
      <c r="BB319" s="93" t="s">
        <v>102</v>
      </c>
      <c r="BC319" s="93" t="s">
        <v>102</v>
      </c>
      <c r="BD319" s="96" t="s">
        <v>102</v>
      </c>
      <c r="BE319" s="90">
        <v>-148.666666666667</v>
      </c>
      <c r="BF319" s="93" t="s">
        <v>102</v>
      </c>
      <c r="BG319" s="93" t="s">
        <v>102</v>
      </c>
      <c r="BH319" s="93" t="s">
        <v>102</v>
      </c>
      <c r="BI319" s="93" t="s">
        <v>102</v>
      </c>
      <c r="BJ319" s="210" t="s">
        <v>643</v>
      </c>
      <c r="BK319" s="93" t="s">
        <v>196</v>
      </c>
      <c r="BL319" s="97" t="s">
        <v>102</v>
      </c>
      <c r="BM319" s="93" t="s">
        <v>105</v>
      </c>
      <c r="BN319" s="93" t="s">
        <v>596</v>
      </c>
      <c r="BO319" s="93" t="s">
        <v>102</v>
      </c>
      <c r="BP319" s="98" t="s">
        <v>102</v>
      </c>
      <c r="BQ319" s="93" t="s">
        <v>102</v>
      </c>
      <c r="BR319" s="93" t="s">
        <v>102</v>
      </c>
      <c r="BS319" s="93" t="s">
        <v>102</v>
      </c>
      <c r="BT319" s="99" t="s">
        <v>591</v>
      </c>
      <c r="BU319" s="100" t="s">
        <v>11020</v>
      </c>
      <c r="BV319" s="101" t="s">
        <v>471</v>
      </c>
      <c r="BW319" s="136"/>
      <c r="BX319" s="103" t="s">
        <v>565</v>
      </c>
      <c r="BY319" s="104" t="s">
        <v>190</v>
      </c>
      <c r="BZ319" s="136"/>
      <c r="CA319" s="83" t="s">
        <v>599</v>
      </c>
      <c r="CB319" s="106" t="s">
        <v>647</v>
      </c>
      <c r="CC319" s="106" t="s">
        <v>8804</v>
      </c>
      <c r="CD319" s="107"/>
      <c r="CE319" s="108" t="s">
        <v>107</v>
      </c>
      <c r="CF319" s="108" t="s">
        <v>107</v>
      </c>
      <c r="CG319" s="109"/>
      <c r="CH319" s="110" t="s">
        <v>107</v>
      </c>
      <c r="CI319" s="111"/>
      <c r="CJ319" s="112">
        <v>6710</v>
      </c>
      <c r="CK319" s="113">
        <v>86</v>
      </c>
      <c r="CL319" s="114" t="s">
        <v>134</v>
      </c>
      <c r="CM319" s="114" t="s">
        <v>108</v>
      </c>
      <c r="CN319" s="114"/>
      <c r="CO319" s="115" t="s">
        <v>102</v>
      </c>
      <c r="CP319" s="115" t="s">
        <v>102</v>
      </c>
      <c r="CQ319" s="115" t="s">
        <v>102</v>
      </c>
      <c r="CR319" s="115" t="s">
        <v>102</v>
      </c>
      <c r="CS319" s="116"/>
      <c r="CT319" s="117" t="s">
        <v>109</v>
      </c>
      <c r="CU319" s="117" t="s">
        <v>109</v>
      </c>
      <c r="CV319" s="83">
        <v>315</v>
      </c>
      <c r="CW319" s="83" t="s">
        <v>108</v>
      </c>
      <c r="CX319" s="83">
        <v>315</v>
      </c>
      <c r="CY319" s="83" t="s">
        <v>108</v>
      </c>
      <c r="CZ319" s="83">
        <v>6643</v>
      </c>
      <c r="DA319" s="83" t="s">
        <v>419</v>
      </c>
      <c r="DB319" s="83" t="s">
        <v>130</v>
      </c>
      <c r="DC319" s="83" t="s">
        <v>499</v>
      </c>
      <c r="DD319" s="83">
        <v>1364</v>
      </c>
      <c r="DE319" s="83" t="s">
        <v>444</v>
      </c>
      <c r="DF319" s="83" t="s">
        <v>130</v>
      </c>
      <c r="DG319" s="83" t="s">
        <v>499</v>
      </c>
      <c r="DH319" s="83"/>
      <c r="DI319" s="83">
        <v>0</v>
      </c>
      <c r="DJ319" s="83">
        <v>1</v>
      </c>
      <c r="DK319" s="83">
        <v>0</v>
      </c>
      <c r="DL319" s="83">
        <v>0</v>
      </c>
      <c r="DM319" s="83">
        <v>0</v>
      </c>
      <c r="DN319" s="83">
        <v>0</v>
      </c>
      <c r="DO319" s="83">
        <v>0</v>
      </c>
      <c r="DP319" s="83">
        <v>0</v>
      </c>
      <c r="DQ319" s="83">
        <v>0</v>
      </c>
      <c r="DR319" s="83">
        <v>0</v>
      </c>
      <c r="DS319" s="83">
        <v>0</v>
      </c>
      <c r="DT319" s="83">
        <v>3</v>
      </c>
      <c r="DU319" s="83">
        <v>3</v>
      </c>
      <c r="DV319" s="83">
        <v>0</v>
      </c>
      <c r="DW319" s="83">
        <v>0</v>
      </c>
      <c r="DX319" s="83">
        <v>3</v>
      </c>
      <c r="DY319" s="85">
        <v>43961</v>
      </c>
      <c r="DZ319" s="83" t="s">
        <v>4366</v>
      </c>
      <c r="EA319" s="83" t="s">
        <v>102</v>
      </c>
      <c r="EB319" s="83" t="s">
        <v>482</v>
      </c>
      <c r="EC319" s="83">
        <v>315</v>
      </c>
      <c r="ED319" s="83" t="s">
        <v>483</v>
      </c>
      <c r="EE319" s="83">
        <v>1</v>
      </c>
      <c r="EF319" s="83">
        <v>0</v>
      </c>
      <c r="EG319" s="83">
        <v>0</v>
      </c>
      <c r="EH319" s="83" t="s">
        <v>109</v>
      </c>
      <c r="EI319" s="83" t="s">
        <v>108</v>
      </c>
      <c r="EJ319" s="83" t="s">
        <v>583</v>
      </c>
      <c r="EK319" s="83">
        <v>0</v>
      </c>
      <c r="EL319" s="83">
        <v>0</v>
      </c>
      <c r="EM319" s="83">
        <v>1</v>
      </c>
      <c r="EN319" s="83" t="s">
        <v>497</v>
      </c>
      <c r="EO319" s="83"/>
      <c r="EP319" s="83" t="s">
        <v>436</v>
      </c>
      <c r="EQ319" s="136">
        <v>1</v>
      </c>
      <c r="ER319" s="136">
        <v>1</v>
      </c>
      <c r="ES319" s="136">
        <v>1</v>
      </c>
      <c r="ET319" s="136">
        <v>1</v>
      </c>
      <c r="EU319" s="215" t="s">
        <v>269</v>
      </c>
      <c r="EV319" s="136">
        <v>1</v>
      </c>
      <c r="EW319" s="136">
        <v>1</v>
      </c>
      <c r="EX319" s="136">
        <v>1</v>
      </c>
      <c r="EY319" s="136">
        <v>1</v>
      </c>
      <c r="EZ319" s="136">
        <v>1</v>
      </c>
      <c r="FP319" s="215" t="s">
        <v>592</v>
      </c>
      <c r="FQ319" s="136" t="b">
        <v>1</v>
      </c>
      <c r="FR319" s="136" t="b">
        <v>1</v>
      </c>
      <c r="FS319" s="136" t="b">
        <v>1</v>
      </c>
      <c r="FT319" s="136" t="b">
        <v>1</v>
      </c>
      <c r="FX319" s="215" t="s">
        <v>269</v>
      </c>
    </row>
    <row r="320" spans="1:180" ht="60" customHeight="1" x14ac:dyDescent="0.55000000000000004">
      <c r="A320" s="83" t="s">
        <v>130</v>
      </c>
      <c r="B320" s="83" t="s">
        <v>98</v>
      </c>
      <c r="C320" s="136">
        <v>764321</v>
      </c>
      <c r="D320" s="207" t="s">
        <v>627</v>
      </c>
      <c r="E320" s="208" t="s">
        <v>630</v>
      </c>
      <c r="F320" s="83" t="s">
        <v>108</v>
      </c>
      <c r="G320" s="85">
        <v>20621</v>
      </c>
      <c r="H320" s="83" t="s">
        <v>102</v>
      </c>
      <c r="I320" s="85">
        <v>39794</v>
      </c>
      <c r="J320" s="83" t="s">
        <v>228</v>
      </c>
      <c r="K320" s="216">
        <v>117724142030</v>
      </c>
      <c r="L320" s="83" t="s">
        <v>191</v>
      </c>
      <c r="M320" s="85">
        <v>43631</v>
      </c>
      <c r="N320" s="83">
        <v>-881.66666666666697</v>
      </c>
      <c r="O320" s="83" t="s">
        <v>180</v>
      </c>
      <c r="P320" s="83" t="s">
        <v>181</v>
      </c>
      <c r="Q320" s="208" t="s">
        <v>6308</v>
      </c>
      <c r="R320" s="83" t="s">
        <v>102</v>
      </c>
      <c r="S320" s="83" t="s">
        <v>102</v>
      </c>
      <c r="T320" s="83" t="s">
        <v>199</v>
      </c>
      <c r="U320" s="83" t="s">
        <v>9569</v>
      </c>
      <c r="V320" s="83" t="s">
        <v>104</v>
      </c>
      <c r="W320" s="83" t="s">
        <v>105</v>
      </c>
      <c r="X320" s="86" t="s">
        <v>6308</v>
      </c>
      <c r="Y320" s="87" t="s">
        <v>102</v>
      </c>
      <c r="Z320" s="87" t="s">
        <v>102</v>
      </c>
      <c r="AA320" s="87" t="s">
        <v>199</v>
      </c>
      <c r="AB320" s="87" t="s">
        <v>9569</v>
      </c>
      <c r="AC320" s="87" t="s">
        <v>104</v>
      </c>
      <c r="AD320" s="87" t="s">
        <v>105</v>
      </c>
      <c r="AE320" s="87" t="s">
        <v>106</v>
      </c>
      <c r="AF320" s="86" t="s">
        <v>6308</v>
      </c>
      <c r="AG320" s="87" t="s">
        <v>489</v>
      </c>
      <c r="AH320" s="87" t="s">
        <v>9570</v>
      </c>
      <c r="AI320" s="87" t="s">
        <v>104</v>
      </c>
      <c r="AJ320" s="87" t="s">
        <v>204</v>
      </c>
      <c r="AK320" s="88"/>
      <c r="AL320" s="83" t="s">
        <v>107</v>
      </c>
      <c r="AM320" s="89" t="s">
        <v>454</v>
      </c>
      <c r="AN320" s="90" t="s">
        <v>416</v>
      </c>
      <c r="AO320" s="91" t="s">
        <v>641</v>
      </c>
      <c r="AP320" s="90">
        <v>8.3333333333332806</v>
      </c>
      <c r="AQ320" s="92" t="s">
        <v>211</v>
      </c>
      <c r="AR320" s="93" t="s">
        <v>102</v>
      </c>
      <c r="AS320" s="93" t="s">
        <v>102</v>
      </c>
      <c r="AT320" s="93" t="s">
        <v>102</v>
      </c>
      <c r="AU320" s="210" t="s">
        <v>641</v>
      </c>
      <c r="AV320" s="93" t="s">
        <v>192</v>
      </c>
      <c r="AW320" s="94" t="s">
        <v>102</v>
      </c>
      <c r="AX320" s="93" t="s">
        <v>105</v>
      </c>
      <c r="AY320" s="95" t="s">
        <v>188</v>
      </c>
      <c r="AZ320" s="93" t="s">
        <v>102</v>
      </c>
      <c r="BA320" s="93" t="s">
        <v>9571</v>
      </c>
      <c r="BB320" s="93" t="s">
        <v>102</v>
      </c>
      <c r="BC320" s="93" t="s">
        <v>102</v>
      </c>
      <c r="BD320" s="96" t="s">
        <v>102</v>
      </c>
      <c r="BE320" s="90">
        <v>-149.166666666667</v>
      </c>
      <c r="BF320" s="93" t="s">
        <v>211</v>
      </c>
      <c r="BG320" s="93" t="s">
        <v>102</v>
      </c>
      <c r="BH320" s="93" t="s">
        <v>102</v>
      </c>
      <c r="BI320" s="93" t="s">
        <v>102</v>
      </c>
      <c r="BJ320" s="210" t="s">
        <v>646</v>
      </c>
      <c r="BK320" s="93" t="s">
        <v>182</v>
      </c>
      <c r="BL320" s="97" t="s">
        <v>102</v>
      </c>
      <c r="BM320" s="93" t="s">
        <v>105</v>
      </c>
      <c r="BN320" s="93" t="s">
        <v>104</v>
      </c>
      <c r="BO320" s="93" t="s">
        <v>102</v>
      </c>
      <c r="BP320" s="98">
        <v>20180312</v>
      </c>
      <c r="BQ320" s="93" t="s">
        <v>102</v>
      </c>
      <c r="BR320" s="93" t="s">
        <v>102</v>
      </c>
      <c r="BS320" s="93" t="s">
        <v>102</v>
      </c>
      <c r="BT320" s="99" t="s">
        <v>591</v>
      </c>
      <c r="BU320" s="100" t="s">
        <v>11021</v>
      </c>
      <c r="BV320" s="101" t="s">
        <v>471</v>
      </c>
      <c r="BW320" s="136"/>
      <c r="BX320" s="103" t="s">
        <v>565</v>
      </c>
      <c r="BY320" s="104" t="s">
        <v>190</v>
      </c>
      <c r="BZ320" s="136"/>
      <c r="CA320" s="83" t="s">
        <v>599</v>
      </c>
      <c r="CB320" s="106" t="s">
        <v>647</v>
      </c>
      <c r="CC320" s="106" t="s">
        <v>8816</v>
      </c>
      <c r="CD320" s="107"/>
      <c r="CE320" s="108" t="s">
        <v>107</v>
      </c>
      <c r="CF320" s="108" t="s">
        <v>107</v>
      </c>
      <c r="CG320" s="109"/>
      <c r="CH320" s="110" t="s">
        <v>107</v>
      </c>
      <c r="CI320" s="111"/>
      <c r="CJ320" s="112">
        <v>6710</v>
      </c>
      <c r="CK320" s="113">
        <v>86</v>
      </c>
      <c r="CL320" s="114" t="s">
        <v>134</v>
      </c>
      <c r="CM320" s="114" t="s">
        <v>108</v>
      </c>
      <c r="CN320" s="114"/>
      <c r="CO320" s="115" t="s">
        <v>102</v>
      </c>
      <c r="CP320" s="115" t="s">
        <v>102</v>
      </c>
      <c r="CQ320" s="115" t="s">
        <v>102</v>
      </c>
      <c r="CR320" s="115" t="s">
        <v>102</v>
      </c>
      <c r="CS320" s="116"/>
      <c r="CT320" s="117" t="s">
        <v>109</v>
      </c>
      <c r="CU320" s="117" t="s">
        <v>109</v>
      </c>
      <c r="CV320" s="83">
        <v>316</v>
      </c>
      <c r="CW320" s="83" t="s">
        <v>108</v>
      </c>
      <c r="CX320" s="83">
        <v>316</v>
      </c>
      <c r="CY320" s="83" t="s">
        <v>108</v>
      </c>
      <c r="CZ320" s="83">
        <v>6644</v>
      </c>
      <c r="DA320" s="83" t="s">
        <v>419</v>
      </c>
      <c r="DB320" s="83" t="s">
        <v>130</v>
      </c>
      <c r="DC320" s="83" t="s">
        <v>499</v>
      </c>
      <c r="DD320" s="83">
        <v>1365</v>
      </c>
      <c r="DE320" s="83" t="s">
        <v>444</v>
      </c>
      <c r="DF320" s="83" t="s">
        <v>130</v>
      </c>
      <c r="DG320" s="83" t="s">
        <v>499</v>
      </c>
      <c r="DH320" s="83"/>
      <c r="DI320" s="83">
        <v>0</v>
      </c>
      <c r="DJ320" s="83">
        <v>1</v>
      </c>
      <c r="DK320" s="83">
        <v>0</v>
      </c>
      <c r="DL320" s="83">
        <v>0</v>
      </c>
      <c r="DM320" s="83">
        <v>0</v>
      </c>
      <c r="DN320" s="83">
        <v>0</v>
      </c>
      <c r="DO320" s="83">
        <v>0</v>
      </c>
      <c r="DP320" s="83">
        <v>0</v>
      </c>
      <c r="DQ320" s="83">
        <v>0</v>
      </c>
      <c r="DR320" s="83">
        <v>0</v>
      </c>
      <c r="DS320" s="83">
        <v>0</v>
      </c>
      <c r="DT320" s="83">
        <v>3</v>
      </c>
      <c r="DU320" s="83">
        <v>3</v>
      </c>
      <c r="DV320" s="83">
        <v>0</v>
      </c>
      <c r="DW320" s="83">
        <v>0</v>
      </c>
      <c r="DX320" s="83">
        <v>3</v>
      </c>
      <c r="DY320" s="85">
        <v>43962</v>
      </c>
      <c r="DZ320" s="83" t="s">
        <v>4367</v>
      </c>
      <c r="EA320" s="83" t="s">
        <v>102</v>
      </c>
      <c r="EB320" s="83" t="s">
        <v>482</v>
      </c>
      <c r="EC320" s="83">
        <v>316</v>
      </c>
      <c r="ED320" s="83" t="s">
        <v>483</v>
      </c>
      <c r="EE320" s="83">
        <v>1</v>
      </c>
      <c r="EF320" s="83">
        <v>0</v>
      </c>
      <c r="EG320" s="83">
        <v>0</v>
      </c>
      <c r="EH320" s="83" t="s">
        <v>109</v>
      </c>
      <c r="EI320" s="83" t="s">
        <v>108</v>
      </c>
      <c r="EJ320" s="83" t="s">
        <v>583</v>
      </c>
      <c r="EK320" s="83">
        <v>0</v>
      </c>
      <c r="EL320" s="83">
        <v>0</v>
      </c>
      <c r="EM320" s="83">
        <v>1</v>
      </c>
      <c r="EN320" s="83" t="s">
        <v>497</v>
      </c>
      <c r="EO320" s="83"/>
      <c r="EP320" s="83" t="s">
        <v>436</v>
      </c>
      <c r="EQ320" s="136">
        <v>1</v>
      </c>
      <c r="ER320" s="136">
        <v>1</v>
      </c>
      <c r="ES320" s="136">
        <v>1</v>
      </c>
      <c r="ET320" s="136">
        <v>1</v>
      </c>
      <c r="EU320" s="215" t="s">
        <v>269</v>
      </c>
      <c r="EV320" s="136">
        <v>1</v>
      </c>
      <c r="EW320" s="136">
        <v>1</v>
      </c>
      <c r="EX320" s="136">
        <v>1</v>
      </c>
      <c r="EY320" s="136">
        <v>1</v>
      </c>
      <c r="EZ320" s="136">
        <v>1</v>
      </c>
      <c r="FP320" s="215" t="s">
        <v>592</v>
      </c>
      <c r="FQ320" s="136" t="b">
        <v>1</v>
      </c>
      <c r="FR320" s="136" t="b">
        <v>1</v>
      </c>
      <c r="FS320" s="136" t="b">
        <v>1</v>
      </c>
      <c r="FT320" s="136" t="b">
        <v>1</v>
      </c>
      <c r="FX320" s="215" t="s">
        <v>269</v>
      </c>
    </row>
    <row r="321" spans="1:180" ht="60" customHeight="1" x14ac:dyDescent="0.55000000000000004">
      <c r="A321" s="83" t="s">
        <v>130</v>
      </c>
      <c r="B321" s="83" t="s">
        <v>98</v>
      </c>
      <c r="C321" s="136">
        <v>404938</v>
      </c>
      <c r="D321" s="207" t="s">
        <v>628</v>
      </c>
      <c r="E321" s="208" t="s">
        <v>633</v>
      </c>
      <c r="F321" s="83" t="s">
        <v>108</v>
      </c>
      <c r="G321" s="85">
        <v>22744</v>
      </c>
      <c r="H321" s="83" t="s">
        <v>102</v>
      </c>
      <c r="I321" s="85">
        <v>39772</v>
      </c>
      <c r="J321" s="83" t="s">
        <v>228</v>
      </c>
      <c r="K321" s="216">
        <v>159527244196</v>
      </c>
      <c r="L321" s="83" t="s">
        <v>191</v>
      </c>
      <c r="M321" s="85">
        <v>43619</v>
      </c>
      <c r="N321" s="83">
        <v>-886.66666666666697</v>
      </c>
      <c r="O321" s="83" t="s">
        <v>193</v>
      </c>
      <c r="P321" s="83" t="s">
        <v>181</v>
      </c>
      <c r="Q321" s="208" t="s">
        <v>6312</v>
      </c>
      <c r="R321" s="83" t="s">
        <v>102</v>
      </c>
      <c r="S321" s="83" t="s">
        <v>102</v>
      </c>
      <c r="T321" s="83" t="s">
        <v>133</v>
      </c>
      <c r="U321" s="83" t="s">
        <v>9572</v>
      </c>
      <c r="V321" s="83" t="s">
        <v>111</v>
      </c>
      <c r="W321" s="83" t="s">
        <v>105</v>
      </c>
      <c r="X321" s="86" t="s">
        <v>6312</v>
      </c>
      <c r="Y321" s="87" t="s">
        <v>102</v>
      </c>
      <c r="Z321" s="87" t="s">
        <v>102</v>
      </c>
      <c r="AA321" s="87" t="s">
        <v>133</v>
      </c>
      <c r="AB321" s="87" t="s">
        <v>9572</v>
      </c>
      <c r="AC321" s="87" t="s">
        <v>111</v>
      </c>
      <c r="AD321" s="87" t="s">
        <v>105</v>
      </c>
      <c r="AE321" s="87" t="s">
        <v>106</v>
      </c>
      <c r="AF321" s="86" t="s">
        <v>6312</v>
      </c>
      <c r="AG321" s="87" t="s">
        <v>486</v>
      </c>
      <c r="AH321" s="87" t="s">
        <v>9572</v>
      </c>
      <c r="AI321" s="87" t="s">
        <v>111</v>
      </c>
      <c r="AJ321" s="87" t="s">
        <v>204</v>
      </c>
      <c r="AK321" s="88"/>
      <c r="AL321" s="83" t="s">
        <v>107</v>
      </c>
      <c r="AM321" s="89" t="s">
        <v>454</v>
      </c>
      <c r="AN321" s="90" t="s">
        <v>416</v>
      </c>
      <c r="AO321" s="91" t="s">
        <v>642</v>
      </c>
      <c r="AP321" s="90">
        <v>8.3333333333332806</v>
      </c>
      <c r="AQ321" s="92" t="s">
        <v>102</v>
      </c>
      <c r="AR321" s="93" t="s">
        <v>102</v>
      </c>
      <c r="AS321" s="93" t="s">
        <v>102</v>
      </c>
      <c r="AT321" s="93" t="s">
        <v>102</v>
      </c>
      <c r="AU321" s="210" t="s">
        <v>644</v>
      </c>
      <c r="AV321" s="93" t="s">
        <v>185</v>
      </c>
      <c r="AW321" s="94" t="s">
        <v>102</v>
      </c>
      <c r="AX321" s="93" t="s">
        <v>183</v>
      </c>
      <c r="AY321" s="95" t="s">
        <v>111</v>
      </c>
      <c r="AZ321" s="93" t="s">
        <v>102</v>
      </c>
      <c r="BA321" s="93" t="s">
        <v>102</v>
      </c>
      <c r="BB321" s="93" t="s">
        <v>102</v>
      </c>
      <c r="BC321" s="93" t="s">
        <v>102</v>
      </c>
      <c r="BD321" s="96" t="s">
        <v>102</v>
      </c>
      <c r="BE321" s="90">
        <v>-149.666666666667</v>
      </c>
      <c r="BF321" s="93" t="s">
        <v>102</v>
      </c>
      <c r="BG321" s="93" t="s">
        <v>102</v>
      </c>
      <c r="BH321" s="93" t="s">
        <v>102</v>
      </c>
      <c r="BI321" s="93" t="s">
        <v>102</v>
      </c>
      <c r="BJ321" s="210" t="s">
        <v>642</v>
      </c>
      <c r="BK321" s="93" t="s">
        <v>192</v>
      </c>
      <c r="BL321" s="97" t="s">
        <v>102</v>
      </c>
      <c r="BM321" s="93" t="s">
        <v>183</v>
      </c>
      <c r="BN321" s="93" t="s">
        <v>106</v>
      </c>
      <c r="BO321" s="93" t="s">
        <v>102</v>
      </c>
      <c r="BP321" s="98" t="s">
        <v>102</v>
      </c>
      <c r="BQ321" s="93" t="s">
        <v>102</v>
      </c>
      <c r="BR321" s="93" t="s">
        <v>102</v>
      </c>
      <c r="BS321" s="93" t="s">
        <v>102</v>
      </c>
      <c r="BT321" s="99" t="s">
        <v>591</v>
      </c>
      <c r="BU321" s="100" t="s">
        <v>11022</v>
      </c>
      <c r="BV321" s="101" t="s">
        <v>471</v>
      </c>
      <c r="BW321" s="136"/>
      <c r="BX321" s="103" t="s">
        <v>565</v>
      </c>
      <c r="BY321" s="104" t="s">
        <v>190</v>
      </c>
      <c r="BZ321" s="136"/>
      <c r="CA321" s="83" t="s">
        <v>599</v>
      </c>
      <c r="CB321" s="106" t="s">
        <v>647</v>
      </c>
      <c r="CC321" s="106" t="s">
        <v>8828</v>
      </c>
      <c r="CD321" s="107"/>
      <c r="CE321" s="108" t="s">
        <v>107</v>
      </c>
      <c r="CF321" s="108" t="s">
        <v>107</v>
      </c>
      <c r="CG321" s="109"/>
      <c r="CH321" s="110" t="s">
        <v>107</v>
      </c>
      <c r="CI321" s="111"/>
      <c r="CJ321" s="112">
        <v>6710</v>
      </c>
      <c r="CK321" s="113">
        <v>86</v>
      </c>
      <c r="CL321" s="114" t="s">
        <v>134</v>
      </c>
      <c r="CM321" s="114" t="s">
        <v>108</v>
      </c>
      <c r="CN321" s="114"/>
      <c r="CO321" s="115" t="s">
        <v>102</v>
      </c>
      <c r="CP321" s="115" t="s">
        <v>102</v>
      </c>
      <c r="CQ321" s="115" t="s">
        <v>102</v>
      </c>
      <c r="CR321" s="115" t="s">
        <v>102</v>
      </c>
      <c r="CS321" s="116"/>
      <c r="CT321" s="117" t="s">
        <v>109</v>
      </c>
      <c r="CU321" s="117" t="s">
        <v>109</v>
      </c>
      <c r="CV321" s="83">
        <v>317</v>
      </c>
      <c r="CW321" s="83" t="s">
        <v>108</v>
      </c>
      <c r="CX321" s="83">
        <v>317</v>
      </c>
      <c r="CY321" s="83" t="s">
        <v>108</v>
      </c>
      <c r="CZ321" s="83">
        <v>6645</v>
      </c>
      <c r="DA321" s="83" t="s">
        <v>419</v>
      </c>
      <c r="DB321" s="83" t="s">
        <v>130</v>
      </c>
      <c r="DC321" s="83" t="s">
        <v>499</v>
      </c>
      <c r="DD321" s="83">
        <v>1366</v>
      </c>
      <c r="DE321" s="83" t="s">
        <v>444</v>
      </c>
      <c r="DF321" s="83" t="s">
        <v>130</v>
      </c>
      <c r="DG321" s="83" t="s">
        <v>499</v>
      </c>
      <c r="DH321" s="83"/>
      <c r="DI321" s="83">
        <v>0</v>
      </c>
      <c r="DJ321" s="83">
        <v>1</v>
      </c>
      <c r="DK321" s="83">
        <v>0</v>
      </c>
      <c r="DL321" s="83">
        <v>0</v>
      </c>
      <c r="DM321" s="83">
        <v>0</v>
      </c>
      <c r="DN321" s="83">
        <v>0</v>
      </c>
      <c r="DO321" s="83">
        <v>0</v>
      </c>
      <c r="DP321" s="83">
        <v>0</v>
      </c>
      <c r="DQ321" s="83">
        <v>0</v>
      </c>
      <c r="DR321" s="83">
        <v>0</v>
      </c>
      <c r="DS321" s="83">
        <v>0</v>
      </c>
      <c r="DT321" s="83">
        <v>3</v>
      </c>
      <c r="DU321" s="83">
        <v>3</v>
      </c>
      <c r="DV321" s="83">
        <v>0</v>
      </c>
      <c r="DW321" s="83">
        <v>0</v>
      </c>
      <c r="DX321" s="83">
        <v>3</v>
      </c>
      <c r="DY321" s="85">
        <v>43963</v>
      </c>
      <c r="DZ321" s="83" t="s">
        <v>4368</v>
      </c>
      <c r="EA321" s="83" t="s">
        <v>102</v>
      </c>
      <c r="EB321" s="83" t="s">
        <v>482</v>
      </c>
      <c r="EC321" s="83">
        <v>317</v>
      </c>
      <c r="ED321" s="83" t="s">
        <v>483</v>
      </c>
      <c r="EE321" s="83">
        <v>1</v>
      </c>
      <c r="EF321" s="83">
        <v>0</v>
      </c>
      <c r="EG321" s="83">
        <v>0</v>
      </c>
      <c r="EH321" s="83" t="s">
        <v>109</v>
      </c>
      <c r="EI321" s="83" t="s">
        <v>108</v>
      </c>
      <c r="EJ321" s="83" t="s">
        <v>583</v>
      </c>
      <c r="EK321" s="83">
        <v>0</v>
      </c>
      <c r="EL321" s="83">
        <v>0</v>
      </c>
      <c r="EM321" s="83">
        <v>1</v>
      </c>
      <c r="EN321" s="83" t="s">
        <v>497</v>
      </c>
      <c r="EO321" s="83"/>
      <c r="EP321" s="83" t="s">
        <v>436</v>
      </c>
      <c r="EQ321" s="136">
        <v>1</v>
      </c>
      <c r="ER321" s="136">
        <v>1</v>
      </c>
      <c r="ES321" s="136">
        <v>1</v>
      </c>
      <c r="ET321" s="136">
        <v>1</v>
      </c>
      <c r="EU321" s="215" t="s">
        <v>269</v>
      </c>
      <c r="EV321" s="136">
        <v>1</v>
      </c>
      <c r="EW321" s="136">
        <v>1</v>
      </c>
      <c r="EX321" s="136">
        <v>1</v>
      </c>
      <c r="EY321" s="136">
        <v>1</v>
      </c>
      <c r="EZ321" s="136">
        <v>1</v>
      </c>
      <c r="FP321" s="215" t="s">
        <v>592</v>
      </c>
      <c r="FQ321" s="136" t="b">
        <v>1</v>
      </c>
      <c r="FR321" s="136" t="b">
        <v>1</v>
      </c>
      <c r="FS321" s="136" t="b">
        <v>1</v>
      </c>
      <c r="FT321" s="136" t="b">
        <v>1</v>
      </c>
      <c r="FX321" s="215" t="s">
        <v>269</v>
      </c>
    </row>
    <row r="322" spans="1:180" ht="60" customHeight="1" x14ac:dyDescent="0.55000000000000004">
      <c r="A322" s="83" t="s">
        <v>130</v>
      </c>
      <c r="B322" s="83" t="s">
        <v>98</v>
      </c>
      <c r="C322" s="136">
        <v>916073</v>
      </c>
      <c r="D322" s="207" t="s">
        <v>629</v>
      </c>
      <c r="E322" s="208" t="s">
        <v>634</v>
      </c>
      <c r="F322" s="83" t="s">
        <v>108</v>
      </c>
      <c r="G322" s="85">
        <v>26341</v>
      </c>
      <c r="H322" s="83" t="s">
        <v>102</v>
      </c>
      <c r="I322" s="85">
        <v>34633</v>
      </c>
      <c r="J322" s="83" t="s">
        <v>228</v>
      </c>
      <c r="K322" s="216">
        <v>951361005768</v>
      </c>
      <c r="L322" s="83" t="s">
        <v>191</v>
      </c>
      <c r="M322" s="85">
        <v>43642</v>
      </c>
      <c r="N322" s="83">
        <v>-891.66666666666697</v>
      </c>
      <c r="O322" s="83" t="s">
        <v>193</v>
      </c>
      <c r="P322" s="83" t="s">
        <v>181</v>
      </c>
      <c r="Q322" s="208" t="s">
        <v>6316</v>
      </c>
      <c r="R322" s="83" t="s">
        <v>102</v>
      </c>
      <c r="S322" s="83" t="s">
        <v>102</v>
      </c>
      <c r="T322" s="83" t="s">
        <v>131</v>
      </c>
      <c r="U322" s="83" t="s">
        <v>9573</v>
      </c>
      <c r="V322" s="83" t="s">
        <v>104</v>
      </c>
      <c r="W322" s="83" t="s">
        <v>105</v>
      </c>
      <c r="X322" s="86" t="s">
        <v>6316</v>
      </c>
      <c r="Y322" s="87" t="s">
        <v>102</v>
      </c>
      <c r="Z322" s="87" t="s">
        <v>102</v>
      </c>
      <c r="AA322" s="87" t="s">
        <v>131</v>
      </c>
      <c r="AB322" s="87" t="s">
        <v>9573</v>
      </c>
      <c r="AC322" s="87" t="s">
        <v>104</v>
      </c>
      <c r="AD322" s="87" t="s">
        <v>105</v>
      </c>
      <c r="AE322" s="87" t="s">
        <v>106</v>
      </c>
      <c r="AF322" s="86" t="s">
        <v>6316</v>
      </c>
      <c r="AG322" s="87" t="s">
        <v>177</v>
      </c>
      <c r="AH322" s="87" t="s">
        <v>9573</v>
      </c>
      <c r="AI322" s="87" t="s">
        <v>104</v>
      </c>
      <c r="AJ322" s="87" t="s">
        <v>204</v>
      </c>
      <c r="AK322" s="88"/>
      <c r="AL322" s="83" t="s">
        <v>107</v>
      </c>
      <c r="AM322" s="89" t="s">
        <v>454</v>
      </c>
      <c r="AN322" s="90" t="s">
        <v>416</v>
      </c>
      <c r="AO322" s="91" t="s">
        <v>643</v>
      </c>
      <c r="AP322" s="90">
        <v>8.3333333333332806</v>
      </c>
      <c r="AQ322" s="92" t="s">
        <v>102</v>
      </c>
      <c r="AR322" s="93" t="s">
        <v>102</v>
      </c>
      <c r="AS322" s="93" t="s">
        <v>102</v>
      </c>
      <c r="AT322" s="93" t="s">
        <v>102</v>
      </c>
      <c r="AU322" s="210" t="s">
        <v>645</v>
      </c>
      <c r="AV322" s="93" t="s">
        <v>185</v>
      </c>
      <c r="AW322" s="94" t="s">
        <v>102</v>
      </c>
      <c r="AX322" s="93" t="s">
        <v>105</v>
      </c>
      <c r="AY322" s="95" t="s">
        <v>104</v>
      </c>
      <c r="AZ322" s="93" t="s">
        <v>102</v>
      </c>
      <c r="BA322" s="93" t="s">
        <v>102</v>
      </c>
      <c r="BB322" s="93" t="s">
        <v>102</v>
      </c>
      <c r="BC322" s="93" t="s">
        <v>102</v>
      </c>
      <c r="BD322" s="96" t="s">
        <v>102</v>
      </c>
      <c r="BE322" s="90">
        <v>-150.166666666667</v>
      </c>
      <c r="BF322" s="93" t="s">
        <v>102</v>
      </c>
      <c r="BG322" s="93" t="s">
        <v>102</v>
      </c>
      <c r="BH322" s="93" t="s">
        <v>102</v>
      </c>
      <c r="BI322" s="93" t="s">
        <v>102</v>
      </c>
      <c r="BJ322" s="210" t="s">
        <v>643</v>
      </c>
      <c r="BK322" s="93" t="s">
        <v>196</v>
      </c>
      <c r="BL322" s="97" t="s">
        <v>102</v>
      </c>
      <c r="BM322" s="93" t="s">
        <v>105</v>
      </c>
      <c r="BN322" s="93" t="s">
        <v>596</v>
      </c>
      <c r="BO322" s="93" t="s">
        <v>102</v>
      </c>
      <c r="BP322" s="98" t="s">
        <v>102</v>
      </c>
      <c r="BQ322" s="93" t="s">
        <v>102</v>
      </c>
      <c r="BR322" s="93" t="s">
        <v>102</v>
      </c>
      <c r="BS322" s="93" t="s">
        <v>102</v>
      </c>
      <c r="BT322" s="99" t="s">
        <v>591</v>
      </c>
      <c r="BU322" s="100" t="s">
        <v>11023</v>
      </c>
      <c r="BV322" s="101" t="s">
        <v>471</v>
      </c>
      <c r="BW322" s="136"/>
      <c r="BX322" s="103" t="s">
        <v>565</v>
      </c>
      <c r="BY322" s="104" t="s">
        <v>190</v>
      </c>
      <c r="BZ322" s="136"/>
      <c r="CA322" s="83" t="s">
        <v>599</v>
      </c>
      <c r="CB322" s="106" t="s">
        <v>647</v>
      </c>
      <c r="CC322" s="106" t="s">
        <v>8840</v>
      </c>
      <c r="CD322" s="107"/>
      <c r="CE322" s="108" t="s">
        <v>107</v>
      </c>
      <c r="CF322" s="108" t="s">
        <v>107</v>
      </c>
      <c r="CG322" s="109"/>
      <c r="CH322" s="110" t="s">
        <v>107</v>
      </c>
      <c r="CI322" s="111"/>
      <c r="CJ322" s="112">
        <v>6710</v>
      </c>
      <c r="CK322" s="113">
        <v>86</v>
      </c>
      <c r="CL322" s="114" t="s">
        <v>134</v>
      </c>
      <c r="CM322" s="114" t="s">
        <v>108</v>
      </c>
      <c r="CN322" s="114"/>
      <c r="CO322" s="115" t="s">
        <v>102</v>
      </c>
      <c r="CP322" s="115" t="s">
        <v>102</v>
      </c>
      <c r="CQ322" s="115" t="s">
        <v>102</v>
      </c>
      <c r="CR322" s="115" t="s">
        <v>102</v>
      </c>
      <c r="CS322" s="116"/>
      <c r="CT322" s="117" t="s">
        <v>109</v>
      </c>
      <c r="CU322" s="117" t="s">
        <v>109</v>
      </c>
      <c r="CV322" s="83">
        <v>318</v>
      </c>
      <c r="CW322" s="83" t="s">
        <v>108</v>
      </c>
      <c r="CX322" s="83">
        <v>318</v>
      </c>
      <c r="CY322" s="83" t="s">
        <v>108</v>
      </c>
      <c r="CZ322" s="83">
        <v>6646</v>
      </c>
      <c r="DA322" s="83" t="s">
        <v>419</v>
      </c>
      <c r="DB322" s="83" t="s">
        <v>130</v>
      </c>
      <c r="DC322" s="83" t="s">
        <v>499</v>
      </c>
      <c r="DD322" s="83">
        <v>1367</v>
      </c>
      <c r="DE322" s="83" t="s">
        <v>444</v>
      </c>
      <c r="DF322" s="83" t="s">
        <v>130</v>
      </c>
      <c r="DG322" s="83" t="s">
        <v>499</v>
      </c>
      <c r="DH322" s="83"/>
      <c r="DI322" s="83">
        <v>0</v>
      </c>
      <c r="DJ322" s="83">
        <v>1</v>
      </c>
      <c r="DK322" s="83">
        <v>0</v>
      </c>
      <c r="DL322" s="83">
        <v>0</v>
      </c>
      <c r="DM322" s="83">
        <v>0</v>
      </c>
      <c r="DN322" s="83">
        <v>0</v>
      </c>
      <c r="DO322" s="83">
        <v>0</v>
      </c>
      <c r="DP322" s="83">
        <v>0</v>
      </c>
      <c r="DQ322" s="83">
        <v>0</v>
      </c>
      <c r="DR322" s="83">
        <v>0</v>
      </c>
      <c r="DS322" s="83">
        <v>0</v>
      </c>
      <c r="DT322" s="83">
        <v>3</v>
      </c>
      <c r="DU322" s="83">
        <v>3</v>
      </c>
      <c r="DV322" s="83">
        <v>0</v>
      </c>
      <c r="DW322" s="83">
        <v>0</v>
      </c>
      <c r="DX322" s="83">
        <v>3</v>
      </c>
      <c r="DY322" s="85">
        <v>43964</v>
      </c>
      <c r="DZ322" s="83" t="s">
        <v>4369</v>
      </c>
      <c r="EA322" s="83" t="s">
        <v>102</v>
      </c>
      <c r="EB322" s="83" t="s">
        <v>482</v>
      </c>
      <c r="EC322" s="83">
        <v>318</v>
      </c>
      <c r="ED322" s="83" t="s">
        <v>483</v>
      </c>
      <c r="EE322" s="83">
        <v>1</v>
      </c>
      <c r="EF322" s="83">
        <v>0</v>
      </c>
      <c r="EG322" s="83">
        <v>0</v>
      </c>
      <c r="EH322" s="83" t="s">
        <v>109</v>
      </c>
      <c r="EI322" s="83" t="s">
        <v>108</v>
      </c>
      <c r="EJ322" s="83" t="s">
        <v>583</v>
      </c>
      <c r="EK322" s="83">
        <v>0</v>
      </c>
      <c r="EL322" s="83">
        <v>0</v>
      </c>
      <c r="EM322" s="83">
        <v>1</v>
      </c>
      <c r="EN322" s="83" t="s">
        <v>497</v>
      </c>
      <c r="EO322" s="83"/>
      <c r="EP322" s="83" t="s">
        <v>436</v>
      </c>
      <c r="EQ322" s="136">
        <v>1</v>
      </c>
      <c r="ER322" s="136">
        <v>1</v>
      </c>
      <c r="ES322" s="136">
        <v>1</v>
      </c>
      <c r="ET322" s="136">
        <v>1</v>
      </c>
      <c r="EU322" s="215" t="s">
        <v>269</v>
      </c>
      <c r="EV322" s="136">
        <v>1</v>
      </c>
      <c r="EW322" s="136">
        <v>1</v>
      </c>
      <c r="EX322" s="136">
        <v>1</v>
      </c>
      <c r="EY322" s="136">
        <v>1</v>
      </c>
      <c r="EZ322" s="136">
        <v>1</v>
      </c>
      <c r="FP322" s="215" t="s">
        <v>592</v>
      </c>
      <c r="FQ322" s="136" t="b">
        <v>1</v>
      </c>
      <c r="FR322" s="136" t="b">
        <v>1</v>
      </c>
      <c r="FS322" s="136" t="b">
        <v>1</v>
      </c>
      <c r="FT322" s="136" t="b">
        <v>1</v>
      </c>
      <c r="FX322" s="215" t="s">
        <v>269</v>
      </c>
    </row>
    <row r="323" spans="1:180" ht="60" customHeight="1" x14ac:dyDescent="0.55000000000000004">
      <c r="A323" s="83" t="s">
        <v>130</v>
      </c>
      <c r="B323" s="83" t="s">
        <v>98</v>
      </c>
      <c r="C323" s="136">
        <v>795728</v>
      </c>
      <c r="D323" s="207" t="s">
        <v>627</v>
      </c>
      <c r="E323" s="208" t="s">
        <v>630</v>
      </c>
      <c r="F323" s="83" t="s">
        <v>108</v>
      </c>
      <c r="G323" s="85">
        <v>20621</v>
      </c>
      <c r="H323" s="83" t="s">
        <v>102</v>
      </c>
      <c r="I323" s="85">
        <v>39794</v>
      </c>
      <c r="J323" s="83" t="s">
        <v>228</v>
      </c>
      <c r="K323" s="216">
        <v>942030923898</v>
      </c>
      <c r="L323" s="83" t="s">
        <v>191</v>
      </c>
      <c r="M323" s="85">
        <v>43631</v>
      </c>
      <c r="N323" s="83">
        <v>-896.66666666666697</v>
      </c>
      <c r="O323" s="83" t="s">
        <v>180</v>
      </c>
      <c r="P323" s="83" t="s">
        <v>181</v>
      </c>
      <c r="Q323" s="208" t="s">
        <v>6320</v>
      </c>
      <c r="R323" s="83" t="s">
        <v>102</v>
      </c>
      <c r="S323" s="83" t="s">
        <v>102</v>
      </c>
      <c r="T323" s="83" t="s">
        <v>199</v>
      </c>
      <c r="U323" s="83" t="s">
        <v>9574</v>
      </c>
      <c r="V323" s="83" t="s">
        <v>104</v>
      </c>
      <c r="W323" s="83" t="s">
        <v>105</v>
      </c>
      <c r="X323" s="86" t="s">
        <v>6320</v>
      </c>
      <c r="Y323" s="87" t="s">
        <v>102</v>
      </c>
      <c r="Z323" s="87" t="s">
        <v>102</v>
      </c>
      <c r="AA323" s="87" t="s">
        <v>199</v>
      </c>
      <c r="AB323" s="87" t="s">
        <v>9574</v>
      </c>
      <c r="AC323" s="87" t="s">
        <v>104</v>
      </c>
      <c r="AD323" s="87" t="s">
        <v>105</v>
      </c>
      <c r="AE323" s="87" t="s">
        <v>106</v>
      </c>
      <c r="AF323" s="86" t="s">
        <v>6320</v>
      </c>
      <c r="AG323" s="87" t="s">
        <v>489</v>
      </c>
      <c r="AH323" s="87" t="s">
        <v>9575</v>
      </c>
      <c r="AI323" s="87" t="s">
        <v>104</v>
      </c>
      <c r="AJ323" s="87" t="s">
        <v>204</v>
      </c>
      <c r="AK323" s="88"/>
      <c r="AL323" s="83" t="s">
        <v>107</v>
      </c>
      <c r="AM323" s="89" t="s">
        <v>454</v>
      </c>
      <c r="AN323" s="90" t="s">
        <v>416</v>
      </c>
      <c r="AO323" s="91" t="s">
        <v>641</v>
      </c>
      <c r="AP323" s="90">
        <v>8.3333333333332806</v>
      </c>
      <c r="AQ323" s="92" t="s">
        <v>211</v>
      </c>
      <c r="AR323" s="93" t="s">
        <v>102</v>
      </c>
      <c r="AS323" s="93" t="s">
        <v>102</v>
      </c>
      <c r="AT323" s="93" t="s">
        <v>102</v>
      </c>
      <c r="AU323" s="210" t="s">
        <v>641</v>
      </c>
      <c r="AV323" s="93" t="s">
        <v>192</v>
      </c>
      <c r="AW323" s="94" t="s">
        <v>102</v>
      </c>
      <c r="AX323" s="93" t="s">
        <v>105</v>
      </c>
      <c r="AY323" s="95" t="s">
        <v>188</v>
      </c>
      <c r="AZ323" s="93" t="s">
        <v>102</v>
      </c>
      <c r="BA323" s="93" t="s">
        <v>9576</v>
      </c>
      <c r="BB323" s="93" t="s">
        <v>102</v>
      </c>
      <c r="BC323" s="93" t="s">
        <v>102</v>
      </c>
      <c r="BD323" s="96" t="s">
        <v>102</v>
      </c>
      <c r="BE323" s="90">
        <v>-150.666666666667</v>
      </c>
      <c r="BF323" s="93" t="s">
        <v>211</v>
      </c>
      <c r="BG323" s="93" t="s">
        <v>102</v>
      </c>
      <c r="BH323" s="93" t="s">
        <v>102</v>
      </c>
      <c r="BI323" s="93" t="s">
        <v>102</v>
      </c>
      <c r="BJ323" s="210" t="s">
        <v>646</v>
      </c>
      <c r="BK323" s="93" t="s">
        <v>182</v>
      </c>
      <c r="BL323" s="97" t="s">
        <v>102</v>
      </c>
      <c r="BM323" s="93" t="s">
        <v>105</v>
      </c>
      <c r="BN323" s="93" t="s">
        <v>104</v>
      </c>
      <c r="BO323" s="93" t="s">
        <v>102</v>
      </c>
      <c r="BP323" s="98">
        <v>20180313</v>
      </c>
      <c r="BQ323" s="93" t="s">
        <v>102</v>
      </c>
      <c r="BR323" s="93" t="s">
        <v>102</v>
      </c>
      <c r="BS323" s="93" t="s">
        <v>102</v>
      </c>
      <c r="BT323" s="99" t="s">
        <v>591</v>
      </c>
      <c r="BU323" s="100" t="s">
        <v>11024</v>
      </c>
      <c r="BV323" s="101" t="s">
        <v>471</v>
      </c>
      <c r="BW323" s="136"/>
      <c r="BX323" s="103" t="s">
        <v>565</v>
      </c>
      <c r="BY323" s="104" t="s">
        <v>190</v>
      </c>
      <c r="BZ323" s="136"/>
      <c r="CA323" s="83" t="s">
        <v>599</v>
      </c>
      <c r="CB323" s="106" t="s">
        <v>647</v>
      </c>
      <c r="CC323" s="106" t="s">
        <v>8852</v>
      </c>
      <c r="CD323" s="107"/>
      <c r="CE323" s="108" t="s">
        <v>107</v>
      </c>
      <c r="CF323" s="108" t="s">
        <v>107</v>
      </c>
      <c r="CG323" s="109"/>
      <c r="CH323" s="110" t="s">
        <v>107</v>
      </c>
      <c r="CI323" s="111"/>
      <c r="CJ323" s="112">
        <v>6710</v>
      </c>
      <c r="CK323" s="113">
        <v>86</v>
      </c>
      <c r="CL323" s="114" t="s">
        <v>134</v>
      </c>
      <c r="CM323" s="114" t="s">
        <v>108</v>
      </c>
      <c r="CN323" s="114"/>
      <c r="CO323" s="115" t="s">
        <v>102</v>
      </c>
      <c r="CP323" s="115" t="s">
        <v>102</v>
      </c>
      <c r="CQ323" s="115" t="s">
        <v>102</v>
      </c>
      <c r="CR323" s="115" t="s">
        <v>102</v>
      </c>
      <c r="CS323" s="116"/>
      <c r="CT323" s="117" t="s">
        <v>109</v>
      </c>
      <c r="CU323" s="117" t="s">
        <v>109</v>
      </c>
      <c r="CV323" s="83">
        <v>319</v>
      </c>
      <c r="CW323" s="83" t="s">
        <v>108</v>
      </c>
      <c r="CX323" s="83">
        <v>319</v>
      </c>
      <c r="CY323" s="83" t="s">
        <v>108</v>
      </c>
      <c r="CZ323" s="83">
        <v>6647</v>
      </c>
      <c r="DA323" s="83" t="s">
        <v>419</v>
      </c>
      <c r="DB323" s="83" t="s">
        <v>130</v>
      </c>
      <c r="DC323" s="83" t="s">
        <v>499</v>
      </c>
      <c r="DD323" s="83">
        <v>1368</v>
      </c>
      <c r="DE323" s="83" t="s">
        <v>444</v>
      </c>
      <c r="DF323" s="83" t="s">
        <v>130</v>
      </c>
      <c r="DG323" s="83" t="s">
        <v>499</v>
      </c>
      <c r="DH323" s="83"/>
      <c r="DI323" s="83">
        <v>0</v>
      </c>
      <c r="DJ323" s="83">
        <v>1</v>
      </c>
      <c r="DK323" s="83">
        <v>0</v>
      </c>
      <c r="DL323" s="83">
        <v>0</v>
      </c>
      <c r="DM323" s="83">
        <v>0</v>
      </c>
      <c r="DN323" s="83">
        <v>0</v>
      </c>
      <c r="DO323" s="83">
        <v>0</v>
      </c>
      <c r="DP323" s="83">
        <v>0</v>
      </c>
      <c r="DQ323" s="83">
        <v>0</v>
      </c>
      <c r="DR323" s="83">
        <v>0</v>
      </c>
      <c r="DS323" s="83">
        <v>0</v>
      </c>
      <c r="DT323" s="83">
        <v>3</v>
      </c>
      <c r="DU323" s="83">
        <v>3</v>
      </c>
      <c r="DV323" s="83">
        <v>0</v>
      </c>
      <c r="DW323" s="83">
        <v>0</v>
      </c>
      <c r="DX323" s="83">
        <v>3</v>
      </c>
      <c r="DY323" s="85">
        <v>43965</v>
      </c>
      <c r="DZ323" s="83" t="s">
        <v>4370</v>
      </c>
      <c r="EA323" s="83" t="s">
        <v>102</v>
      </c>
      <c r="EB323" s="83" t="s">
        <v>482</v>
      </c>
      <c r="EC323" s="83">
        <v>319</v>
      </c>
      <c r="ED323" s="83" t="s">
        <v>483</v>
      </c>
      <c r="EE323" s="83">
        <v>1</v>
      </c>
      <c r="EF323" s="83">
        <v>0</v>
      </c>
      <c r="EG323" s="83">
        <v>0</v>
      </c>
      <c r="EH323" s="83" t="s">
        <v>109</v>
      </c>
      <c r="EI323" s="83" t="s">
        <v>108</v>
      </c>
      <c r="EJ323" s="83" t="s">
        <v>583</v>
      </c>
      <c r="EK323" s="83">
        <v>0</v>
      </c>
      <c r="EL323" s="83">
        <v>0</v>
      </c>
      <c r="EM323" s="83">
        <v>1</v>
      </c>
      <c r="EN323" s="83" t="s">
        <v>497</v>
      </c>
      <c r="EO323" s="83"/>
      <c r="EP323" s="83" t="s">
        <v>436</v>
      </c>
      <c r="EQ323" s="136">
        <v>1</v>
      </c>
      <c r="ER323" s="136">
        <v>1</v>
      </c>
      <c r="ES323" s="136">
        <v>1</v>
      </c>
      <c r="ET323" s="136">
        <v>1</v>
      </c>
      <c r="EU323" s="215" t="s">
        <v>269</v>
      </c>
      <c r="EV323" s="136">
        <v>1</v>
      </c>
      <c r="EW323" s="136">
        <v>1</v>
      </c>
      <c r="EX323" s="136">
        <v>1</v>
      </c>
      <c r="EY323" s="136">
        <v>1</v>
      </c>
      <c r="EZ323" s="136">
        <v>1</v>
      </c>
      <c r="FP323" s="215" t="s">
        <v>592</v>
      </c>
      <c r="FQ323" s="136" t="b">
        <v>1</v>
      </c>
      <c r="FR323" s="136" t="b">
        <v>1</v>
      </c>
      <c r="FS323" s="136" t="b">
        <v>1</v>
      </c>
      <c r="FT323" s="136" t="b">
        <v>1</v>
      </c>
      <c r="FX323" s="215" t="s">
        <v>269</v>
      </c>
    </row>
    <row r="324" spans="1:180" ht="60" customHeight="1" x14ac:dyDescent="0.55000000000000004">
      <c r="A324" s="83" t="s">
        <v>130</v>
      </c>
      <c r="B324" s="83" t="s">
        <v>98</v>
      </c>
      <c r="C324" s="136">
        <v>627239</v>
      </c>
      <c r="D324" s="207" t="s">
        <v>628</v>
      </c>
      <c r="E324" s="208" t="s">
        <v>633</v>
      </c>
      <c r="F324" s="83" t="s">
        <v>108</v>
      </c>
      <c r="G324" s="85">
        <v>22744</v>
      </c>
      <c r="H324" s="83" t="s">
        <v>102</v>
      </c>
      <c r="I324" s="85">
        <v>39772</v>
      </c>
      <c r="J324" s="83" t="s">
        <v>228</v>
      </c>
      <c r="K324" s="216">
        <v>246719458878</v>
      </c>
      <c r="L324" s="83" t="s">
        <v>191</v>
      </c>
      <c r="M324" s="85">
        <v>43619</v>
      </c>
      <c r="N324" s="83">
        <v>-901.66666666666697</v>
      </c>
      <c r="O324" s="83" t="s">
        <v>193</v>
      </c>
      <c r="P324" s="83" t="s">
        <v>181</v>
      </c>
      <c r="Q324" s="208" t="s">
        <v>6324</v>
      </c>
      <c r="R324" s="83" t="s">
        <v>102</v>
      </c>
      <c r="S324" s="83" t="s">
        <v>102</v>
      </c>
      <c r="T324" s="83" t="s">
        <v>133</v>
      </c>
      <c r="U324" s="83" t="s">
        <v>9577</v>
      </c>
      <c r="V324" s="83" t="s">
        <v>111</v>
      </c>
      <c r="W324" s="83" t="s">
        <v>105</v>
      </c>
      <c r="X324" s="86" t="s">
        <v>6324</v>
      </c>
      <c r="Y324" s="87" t="s">
        <v>102</v>
      </c>
      <c r="Z324" s="87" t="s">
        <v>102</v>
      </c>
      <c r="AA324" s="87" t="s">
        <v>133</v>
      </c>
      <c r="AB324" s="87" t="s">
        <v>9577</v>
      </c>
      <c r="AC324" s="87" t="s">
        <v>111</v>
      </c>
      <c r="AD324" s="87" t="s">
        <v>105</v>
      </c>
      <c r="AE324" s="87" t="s">
        <v>106</v>
      </c>
      <c r="AF324" s="86" t="s">
        <v>6324</v>
      </c>
      <c r="AG324" s="87" t="s">
        <v>486</v>
      </c>
      <c r="AH324" s="87" t="s">
        <v>9577</v>
      </c>
      <c r="AI324" s="87" t="s">
        <v>111</v>
      </c>
      <c r="AJ324" s="87" t="s">
        <v>204</v>
      </c>
      <c r="AK324" s="88"/>
      <c r="AL324" s="83" t="s">
        <v>107</v>
      </c>
      <c r="AM324" s="89" t="s">
        <v>454</v>
      </c>
      <c r="AN324" s="90" t="s">
        <v>416</v>
      </c>
      <c r="AO324" s="91" t="s">
        <v>642</v>
      </c>
      <c r="AP324" s="90">
        <v>8.3333333333332806</v>
      </c>
      <c r="AQ324" s="92" t="s">
        <v>102</v>
      </c>
      <c r="AR324" s="93" t="s">
        <v>102</v>
      </c>
      <c r="AS324" s="93" t="s">
        <v>102</v>
      </c>
      <c r="AT324" s="93" t="s">
        <v>102</v>
      </c>
      <c r="AU324" s="210" t="s">
        <v>644</v>
      </c>
      <c r="AV324" s="93" t="s">
        <v>185</v>
      </c>
      <c r="AW324" s="94" t="s">
        <v>102</v>
      </c>
      <c r="AX324" s="93" t="s">
        <v>183</v>
      </c>
      <c r="AY324" s="95" t="s">
        <v>111</v>
      </c>
      <c r="AZ324" s="93" t="s">
        <v>102</v>
      </c>
      <c r="BA324" s="93" t="s">
        <v>102</v>
      </c>
      <c r="BB324" s="93" t="s">
        <v>102</v>
      </c>
      <c r="BC324" s="93" t="s">
        <v>102</v>
      </c>
      <c r="BD324" s="96" t="s">
        <v>102</v>
      </c>
      <c r="BE324" s="90">
        <v>-151.166666666667</v>
      </c>
      <c r="BF324" s="93" t="s">
        <v>102</v>
      </c>
      <c r="BG324" s="93" t="s">
        <v>102</v>
      </c>
      <c r="BH324" s="93" t="s">
        <v>102</v>
      </c>
      <c r="BI324" s="93" t="s">
        <v>102</v>
      </c>
      <c r="BJ324" s="210" t="s">
        <v>642</v>
      </c>
      <c r="BK324" s="93" t="s">
        <v>192</v>
      </c>
      <c r="BL324" s="97" t="s">
        <v>102</v>
      </c>
      <c r="BM324" s="93" t="s">
        <v>183</v>
      </c>
      <c r="BN324" s="93" t="s">
        <v>106</v>
      </c>
      <c r="BO324" s="93" t="s">
        <v>102</v>
      </c>
      <c r="BP324" s="98" t="s">
        <v>102</v>
      </c>
      <c r="BQ324" s="93" t="s">
        <v>102</v>
      </c>
      <c r="BR324" s="93" t="s">
        <v>102</v>
      </c>
      <c r="BS324" s="93" t="s">
        <v>102</v>
      </c>
      <c r="BT324" s="99" t="s">
        <v>591</v>
      </c>
      <c r="BU324" s="100" t="s">
        <v>11025</v>
      </c>
      <c r="BV324" s="101" t="s">
        <v>471</v>
      </c>
      <c r="BW324" s="136"/>
      <c r="BX324" s="103" t="s">
        <v>565</v>
      </c>
      <c r="BY324" s="104" t="s">
        <v>190</v>
      </c>
      <c r="BZ324" s="136"/>
      <c r="CA324" s="83" t="s">
        <v>599</v>
      </c>
      <c r="CB324" s="106" t="s">
        <v>647</v>
      </c>
      <c r="CC324" s="106" t="s">
        <v>8864</v>
      </c>
      <c r="CD324" s="107"/>
      <c r="CE324" s="108" t="s">
        <v>107</v>
      </c>
      <c r="CF324" s="108" t="s">
        <v>107</v>
      </c>
      <c r="CG324" s="109"/>
      <c r="CH324" s="110" t="s">
        <v>107</v>
      </c>
      <c r="CI324" s="111"/>
      <c r="CJ324" s="112">
        <v>6710</v>
      </c>
      <c r="CK324" s="113">
        <v>86</v>
      </c>
      <c r="CL324" s="114" t="s">
        <v>134</v>
      </c>
      <c r="CM324" s="114" t="s">
        <v>108</v>
      </c>
      <c r="CN324" s="114"/>
      <c r="CO324" s="115" t="s">
        <v>102</v>
      </c>
      <c r="CP324" s="115" t="s">
        <v>102</v>
      </c>
      <c r="CQ324" s="115" t="s">
        <v>102</v>
      </c>
      <c r="CR324" s="115" t="s">
        <v>102</v>
      </c>
      <c r="CS324" s="116"/>
      <c r="CT324" s="117" t="s">
        <v>109</v>
      </c>
      <c r="CU324" s="117" t="s">
        <v>109</v>
      </c>
      <c r="CV324" s="83">
        <v>320</v>
      </c>
      <c r="CW324" s="83" t="s">
        <v>108</v>
      </c>
      <c r="CX324" s="83">
        <v>320</v>
      </c>
      <c r="CY324" s="83" t="s">
        <v>108</v>
      </c>
      <c r="CZ324" s="83">
        <v>6648</v>
      </c>
      <c r="DA324" s="83" t="s">
        <v>419</v>
      </c>
      <c r="DB324" s="83" t="s">
        <v>130</v>
      </c>
      <c r="DC324" s="83" t="s">
        <v>499</v>
      </c>
      <c r="DD324" s="83">
        <v>1369</v>
      </c>
      <c r="DE324" s="83" t="s">
        <v>444</v>
      </c>
      <c r="DF324" s="83" t="s">
        <v>130</v>
      </c>
      <c r="DG324" s="83" t="s">
        <v>499</v>
      </c>
      <c r="DH324" s="83"/>
      <c r="DI324" s="83">
        <v>0</v>
      </c>
      <c r="DJ324" s="83">
        <v>1</v>
      </c>
      <c r="DK324" s="83">
        <v>0</v>
      </c>
      <c r="DL324" s="83">
        <v>0</v>
      </c>
      <c r="DM324" s="83">
        <v>0</v>
      </c>
      <c r="DN324" s="83">
        <v>0</v>
      </c>
      <c r="DO324" s="83">
        <v>0</v>
      </c>
      <c r="DP324" s="83">
        <v>0</v>
      </c>
      <c r="DQ324" s="83">
        <v>0</v>
      </c>
      <c r="DR324" s="83">
        <v>0</v>
      </c>
      <c r="DS324" s="83">
        <v>0</v>
      </c>
      <c r="DT324" s="83">
        <v>3</v>
      </c>
      <c r="DU324" s="83">
        <v>3</v>
      </c>
      <c r="DV324" s="83">
        <v>0</v>
      </c>
      <c r="DW324" s="83">
        <v>0</v>
      </c>
      <c r="DX324" s="83">
        <v>3</v>
      </c>
      <c r="DY324" s="85">
        <v>43966</v>
      </c>
      <c r="DZ324" s="83" t="s">
        <v>4371</v>
      </c>
      <c r="EA324" s="83" t="s">
        <v>102</v>
      </c>
      <c r="EB324" s="83" t="s">
        <v>482</v>
      </c>
      <c r="EC324" s="83">
        <v>320</v>
      </c>
      <c r="ED324" s="83" t="s">
        <v>483</v>
      </c>
      <c r="EE324" s="83">
        <v>1</v>
      </c>
      <c r="EF324" s="83">
        <v>0</v>
      </c>
      <c r="EG324" s="83">
        <v>0</v>
      </c>
      <c r="EH324" s="83" t="s">
        <v>109</v>
      </c>
      <c r="EI324" s="83" t="s">
        <v>108</v>
      </c>
      <c r="EJ324" s="83" t="s">
        <v>583</v>
      </c>
      <c r="EK324" s="83">
        <v>0</v>
      </c>
      <c r="EL324" s="83">
        <v>0</v>
      </c>
      <c r="EM324" s="83">
        <v>1</v>
      </c>
      <c r="EN324" s="83" t="s">
        <v>497</v>
      </c>
      <c r="EO324" s="83"/>
      <c r="EP324" s="83" t="s">
        <v>436</v>
      </c>
      <c r="EQ324" s="136">
        <v>1</v>
      </c>
      <c r="ER324" s="136">
        <v>1</v>
      </c>
      <c r="ES324" s="136">
        <v>1</v>
      </c>
      <c r="ET324" s="136">
        <v>1</v>
      </c>
      <c r="EU324" s="215" t="s">
        <v>269</v>
      </c>
      <c r="EV324" s="136">
        <v>1</v>
      </c>
      <c r="EW324" s="136">
        <v>1</v>
      </c>
      <c r="EX324" s="136">
        <v>1</v>
      </c>
      <c r="EY324" s="136">
        <v>1</v>
      </c>
      <c r="EZ324" s="136">
        <v>1</v>
      </c>
      <c r="FP324" s="215" t="s">
        <v>592</v>
      </c>
      <c r="FQ324" s="136" t="b">
        <v>1</v>
      </c>
      <c r="FR324" s="136" t="b">
        <v>1</v>
      </c>
      <c r="FS324" s="136" t="b">
        <v>1</v>
      </c>
      <c r="FT324" s="136" t="b">
        <v>1</v>
      </c>
      <c r="FX324" s="215" t="s">
        <v>269</v>
      </c>
    </row>
    <row r="325" spans="1:180" ht="60" customHeight="1" x14ac:dyDescent="0.55000000000000004">
      <c r="A325" s="83" t="s">
        <v>130</v>
      </c>
      <c r="B325" s="83" t="s">
        <v>98</v>
      </c>
      <c r="C325" s="136">
        <v>427911</v>
      </c>
      <c r="D325" s="207" t="s">
        <v>629</v>
      </c>
      <c r="E325" s="208" t="s">
        <v>634</v>
      </c>
      <c r="F325" s="83" t="s">
        <v>108</v>
      </c>
      <c r="G325" s="85">
        <v>26341</v>
      </c>
      <c r="H325" s="83" t="s">
        <v>102</v>
      </c>
      <c r="I325" s="85">
        <v>34633</v>
      </c>
      <c r="J325" s="83" t="s">
        <v>228</v>
      </c>
      <c r="K325" s="216">
        <v>269215781556</v>
      </c>
      <c r="L325" s="83" t="s">
        <v>191</v>
      </c>
      <c r="M325" s="85">
        <v>43642</v>
      </c>
      <c r="N325" s="83">
        <v>-906.66666666666697</v>
      </c>
      <c r="O325" s="83" t="s">
        <v>193</v>
      </c>
      <c r="P325" s="83" t="s">
        <v>181</v>
      </c>
      <c r="Q325" s="208" t="s">
        <v>6328</v>
      </c>
      <c r="R325" s="83" t="s">
        <v>102</v>
      </c>
      <c r="S325" s="83" t="s">
        <v>102</v>
      </c>
      <c r="T325" s="83" t="s">
        <v>131</v>
      </c>
      <c r="U325" s="83" t="s">
        <v>9578</v>
      </c>
      <c r="V325" s="83" t="s">
        <v>104</v>
      </c>
      <c r="W325" s="83" t="s">
        <v>105</v>
      </c>
      <c r="X325" s="86" t="s">
        <v>6328</v>
      </c>
      <c r="Y325" s="87" t="s">
        <v>102</v>
      </c>
      <c r="Z325" s="87" t="s">
        <v>102</v>
      </c>
      <c r="AA325" s="87" t="s">
        <v>131</v>
      </c>
      <c r="AB325" s="87" t="s">
        <v>9578</v>
      </c>
      <c r="AC325" s="87" t="s">
        <v>104</v>
      </c>
      <c r="AD325" s="87" t="s">
        <v>105</v>
      </c>
      <c r="AE325" s="87" t="s">
        <v>106</v>
      </c>
      <c r="AF325" s="86" t="s">
        <v>6328</v>
      </c>
      <c r="AG325" s="87" t="s">
        <v>177</v>
      </c>
      <c r="AH325" s="87" t="s">
        <v>9578</v>
      </c>
      <c r="AI325" s="87" t="s">
        <v>104</v>
      </c>
      <c r="AJ325" s="87" t="s">
        <v>204</v>
      </c>
      <c r="AK325" s="88"/>
      <c r="AL325" s="83" t="s">
        <v>107</v>
      </c>
      <c r="AM325" s="89" t="s">
        <v>454</v>
      </c>
      <c r="AN325" s="90" t="s">
        <v>416</v>
      </c>
      <c r="AO325" s="91" t="s">
        <v>643</v>
      </c>
      <c r="AP325" s="90">
        <v>8.3333333333332806</v>
      </c>
      <c r="AQ325" s="92" t="s">
        <v>102</v>
      </c>
      <c r="AR325" s="93" t="s">
        <v>102</v>
      </c>
      <c r="AS325" s="93" t="s">
        <v>102</v>
      </c>
      <c r="AT325" s="93" t="s">
        <v>102</v>
      </c>
      <c r="AU325" s="210" t="s">
        <v>645</v>
      </c>
      <c r="AV325" s="93" t="s">
        <v>185</v>
      </c>
      <c r="AW325" s="94" t="s">
        <v>102</v>
      </c>
      <c r="AX325" s="93" t="s">
        <v>105</v>
      </c>
      <c r="AY325" s="95" t="s">
        <v>104</v>
      </c>
      <c r="AZ325" s="93" t="s">
        <v>102</v>
      </c>
      <c r="BA325" s="93" t="s">
        <v>102</v>
      </c>
      <c r="BB325" s="93" t="s">
        <v>102</v>
      </c>
      <c r="BC325" s="93" t="s">
        <v>102</v>
      </c>
      <c r="BD325" s="96" t="s">
        <v>102</v>
      </c>
      <c r="BE325" s="90">
        <v>-151.666666666667</v>
      </c>
      <c r="BF325" s="93" t="s">
        <v>102</v>
      </c>
      <c r="BG325" s="93" t="s">
        <v>102</v>
      </c>
      <c r="BH325" s="93" t="s">
        <v>102</v>
      </c>
      <c r="BI325" s="93" t="s">
        <v>102</v>
      </c>
      <c r="BJ325" s="210" t="s">
        <v>643</v>
      </c>
      <c r="BK325" s="93" t="s">
        <v>196</v>
      </c>
      <c r="BL325" s="97" t="s">
        <v>102</v>
      </c>
      <c r="BM325" s="93" t="s">
        <v>105</v>
      </c>
      <c r="BN325" s="93" t="s">
        <v>596</v>
      </c>
      <c r="BO325" s="93" t="s">
        <v>102</v>
      </c>
      <c r="BP325" s="98" t="s">
        <v>102</v>
      </c>
      <c r="BQ325" s="93" t="s">
        <v>102</v>
      </c>
      <c r="BR325" s="93" t="s">
        <v>102</v>
      </c>
      <c r="BS325" s="93" t="s">
        <v>102</v>
      </c>
      <c r="BT325" s="99" t="s">
        <v>591</v>
      </c>
      <c r="BU325" s="100" t="s">
        <v>11026</v>
      </c>
      <c r="BV325" s="101" t="s">
        <v>471</v>
      </c>
      <c r="BW325" s="136"/>
      <c r="BX325" s="103" t="s">
        <v>565</v>
      </c>
      <c r="BY325" s="104" t="s">
        <v>190</v>
      </c>
      <c r="BZ325" s="136"/>
      <c r="CA325" s="83" t="s">
        <v>599</v>
      </c>
      <c r="CB325" s="106" t="s">
        <v>647</v>
      </c>
      <c r="CC325" s="106" t="s">
        <v>8876</v>
      </c>
      <c r="CD325" s="107"/>
      <c r="CE325" s="108" t="s">
        <v>107</v>
      </c>
      <c r="CF325" s="108" t="s">
        <v>107</v>
      </c>
      <c r="CG325" s="109"/>
      <c r="CH325" s="110" t="s">
        <v>107</v>
      </c>
      <c r="CI325" s="111"/>
      <c r="CJ325" s="112">
        <v>6710</v>
      </c>
      <c r="CK325" s="113">
        <v>86</v>
      </c>
      <c r="CL325" s="114" t="s">
        <v>134</v>
      </c>
      <c r="CM325" s="114" t="s">
        <v>108</v>
      </c>
      <c r="CN325" s="114"/>
      <c r="CO325" s="115" t="s">
        <v>102</v>
      </c>
      <c r="CP325" s="115" t="s">
        <v>102</v>
      </c>
      <c r="CQ325" s="115" t="s">
        <v>102</v>
      </c>
      <c r="CR325" s="115" t="s">
        <v>102</v>
      </c>
      <c r="CS325" s="116"/>
      <c r="CT325" s="117" t="s">
        <v>109</v>
      </c>
      <c r="CU325" s="117" t="s">
        <v>109</v>
      </c>
      <c r="CV325" s="83">
        <v>321</v>
      </c>
      <c r="CW325" s="83" t="s">
        <v>108</v>
      </c>
      <c r="CX325" s="83">
        <v>321</v>
      </c>
      <c r="CY325" s="83" t="s">
        <v>108</v>
      </c>
      <c r="CZ325" s="83">
        <v>6649</v>
      </c>
      <c r="DA325" s="83" t="s">
        <v>419</v>
      </c>
      <c r="DB325" s="83" t="s">
        <v>130</v>
      </c>
      <c r="DC325" s="83" t="s">
        <v>499</v>
      </c>
      <c r="DD325" s="83">
        <v>1370</v>
      </c>
      <c r="DE325" s="83" t="s">
        <v>444</v>
      </c>
      <c r="DF325" s="83" t="s">
        <v>130</v>
      </c>
      <c r="DG325" s="83" t="s">
        <v>499</v>
      </c>
      <c r="DH325" s="83"/>
      <c r="DI325" s="83">
        <v>0</v>
      </c>
      <c r="DJ325" s="83">
        <v>1</v>
      </c>
      <c r="DK325" s="83">
        <v>0</v>
      </c>
      <c r="DL325" s="83">
        <v>0</v>
      </c>
      <c r="DM325" s="83">
        <v>0</v>
      </c>
      <c r="DN325" s="83">
        <v>0</v>
      </c>
      <c r="DO325" s="83">
        <v>0</v>
      </c>
      <c r="DP325" s="83">
        <v>0</v>
      </c>
      <c r="DQ325" s="83">
        <v>0</v>
      </c>
      <c r="DR325" s="83">
        <v>0</v>
      </c>
      <c r="DS325" s="83">
        <v>0</v>
      </c>
      <c r="DT325" s="83">
        <v>3</v>
      </c>
      <c r="DU325" s="83">
        <v>3</v>
      </c>
      <c r="DV325" s="83">
        <v>0</v>
      </c>
      <c r="DW325" s="83">
        <v>0</v>
      </c>
      <c r="DX325" s="83">
        <v>3</v>
      </c>
      <c r="DY325" s="85">
        <v>43967</v>
      </c>
      <c r="DZ325" s="83" t="s">
        <v>4372</v>
      </c>
      <c r="EA325" s="83" t="s">
        <v>102</v>
      </c>
      <c r="EB325" s="83" t="s">
        <v>482</v>
      </c>
      <c r="EC325" s="83">
        <v>321</v>
      </c>
      <c r="ED325" s="83" t="s">
        <v>483</v>
      </c>
      <c r="EE325" s="83">
        <v>1</v>
      </c>
      <c r="EF325" s="83">
        <v>0</v>
      </c>
      <c r="EG325" s="83">
        <v>0</v>
      </c>
      <c r="EH325" s="83" t="s">
        <v>109</v>
      </c>
      <c r="EI325" s="83" t="s">
        <v>108</v>
      </c>
      <c r="EJ325" s="83" t="s">
        <v>583</v>
      </c>
      <c r="EK325" s="83">
        <v>0</v>
      </c>
      <c r="EL325" s="83">
        <v>0</v>
      </c>
      <c r="EM325" s="83">
        <v>1</v>
      </c>
      <c r="EN325" s="83" t="s">
        <v>497</v>
      </c>
      <c r="EO325" s="83"/>
      <c r="EP325" s="83" t="s">
        <v>436</v>
      </c>
      <c r="EQ325" s="136">
        <v>1</v>
      </c>
      <c r="ER325" s="136">
        <v>1</v>
      </c>
      <c r="ES325" s="136">
        <v>1</v>
      </c>
      <c r="ET325" s="136">
        <v>1</v>
      </c>
      <c r="EU325" s="215" t="s">
        <v>269</v>
      </c>
      <c r="EV325" s="136">
        <v>1</v>
      </c>
      <c r="EW325" s="136">
        <v>1</v>
      </c>
      <c r="EX325" s="136">
        <v>1</v>
      </c>
      <c r="EY325" s="136">
        <v>1</v>
      </c>
      <c r="EZ325" s="136">
        <v>1</v>
      </c>
      <c r="FP325" s="215" t="s">
        <v>592</v>
      </c>
      <c r="FQ325" s="136" t="b">
        <v>1</v>
      </c>
      <c r="FR325" s="136" t="b">
        <v>1</v>
      </c>
      <c r="FS325" s="136" t="b">
        <v>1</v>
      </c>
      <c r="FT325" s="136" t="b">
        <v>1</v>
      </c>
      <c r="FX325" s="215" t="s">
        <v>269</v>
      </c>
    </row>
    <row r="326" spans="1:180" ht="60" customHeight="1" x14ac:dyDescent="0.55000000000000004">
      <c r="A326" s="83" t="s">
        <v>130</v>
      </c>
      <c r="B326" s="83" t="s">
        <v>98</v>
      </c>
      <c r="C326" s="136">
        <v>824503</v>
      </c>
      <c r="D326" s="207" t="s">
        <v>627</v>
      </c>
      <c r="E326" s="208" t="s">
        <v>630</v>
      </c>
      <c r="F326" s="83" t="s">
        <v>108</v>
      </c>
      <c r="G326" s="85">
        <v>20621</v>
      </c>
      <c r="H326" s="83" t="s">
        <v>102</v>
      </c>
      <c r="I326" s="85">
        <v>39794</v>
      </c>
      <c r="J326" s="83" t="s">
        <v>228</v>
      </c>
      <c r="K326" s="216">
        <v>923677758273</v>
      </c>
      <c r="L326" s="83" t="s">
        <v>191</v>
      </c>
      <c r="M326" s="85">
        <v>43631</v>
      </c>
      <c r="N326" s="83">
        <v>-911.66666666666697</v>
      </c>
      <c r="O326" s="83" t="s">
        <v>180</v>
      </c>
      <c r="P326" s="83" t="s">
        <v>181</v>
      </c>
      <c r="Q326" s="208" t="s">
        <v>6332</v>
      </c>
      <c r="R326" s="83" t="s">
        <v>102</v>
      </c>
      <c r="S326" s="83" t="s">
        <v>102</v>
      </c>
      <c r="T326" s="83" t="s">
        <v>199</v>
      </c>
      <c r="U326" s="83" t="s">
        <v>9579</v>
      </c>
      <c r="V326" s="83" t="s">
        <v>104</v>
      </c>
      <c r="W326" s="83" t="s">
        <v>105</v>
      </c>
      <c r="X326" s="86" t="s">
        <v>6332</v>
      </c>
      <c r="Y326" s="87" t="s">
        <v>102</v>
      </c>
      <c r="Z326" s="87" t="s">
        <v>102</v>
      </c>
      <c r="AA326" s="87" t="s">
        <v>199</v>
      </c>
      <c r="AB326" s="87" t="s">
        <v>9579</v>
      </c>
      <c r="AC326" s="87" t="s">
        <v>104</v>
      </c>
      <c r="AD326" s="87" t="s">
        <v>105</v>
      </c>
      <c r="AE326" s="87" t="s">
        <v>106</v>
      </c>
      <c r="AF326" s="86" t="s">
        <v>6332</v>
      </c>
      <c r="AG326" s="87" t="s">
        <v>489</v>
      </c>
      <c r="AH326" s="87" t="s">
        <v>9580</v>
      </c>
      <c r="AI326" s="87" t="s">
        <v>104</v>
      </c>
      <c r="AJ326" s="87" t="s">
        <v>204</v>
      </c>
      <c r="AK326" s="88"/>
      <c r="AL326" s="83" t="s">
        <v>107</v>
      </c>
      <c r="AM326" s="89" t="s">
        <v>454</v>
      </c>
      <c r="AN326" s="90" t="s">
        <v>416</v>
      </c>
      <c r="AO326" s="91" t="s">
        <v>641</v>
      </c>
      <c r="AP326" s="90">
        <v>8.3333333333332806</v>
      </c>
      <c r="AQ326" s="92" t="s">
        <v>211</v>
      </c>
      <c r="AR326" s="93" t="s">
        <v>102</v>
      </c>
      <c r="AS326" s="93" t="s">
        <v>102</v>
      </c>
      <c r="AT326" s="93" t="s">
        <v>102</v>
      </c>
      <c r="AU326" s="210" t="s">
        <v>641</v>
      </c>
      <c r="AV326" s="93" t="s">
        <v>192</v>
      </c>
      <c r="AW326" s="94" t="s">
        <v>102</v>
      </c>
      <c r="AX326" s="93" t="s">
        <v>105</v>
      </c>
      <c r="AY326" s="95" t="s">
        <v>188</v>
      </c>
      <c r="AZ326" s="93" t="s">
        <v>102</v>
      </c>
      <c r="BA326" s="93" t="s">
        <v>9581</v>
      </c>
      <c r="BB326" s="93" t="s">
        <v>102</v>
      </c>
      <c r="BC326" s="93" t="s">
        <v>102</v>
      </c>
      <c r="BD326" s="96" t="s">
        <v>102</v>
      </c>
      <c r="BE326" s="90">
        <v>-152.166666666667</v>
      </c>
      <c r="BF326" s="93" t="s">
        <v>211</v>
      </c>
      <c r="BG326" s="93" t="s">
        <v>102</v>
      </c>
      <c r="BH326" s="93" t="s">
        <v>102</v>
      </c>
      <c r="BI326" s="93" t="s">
        <v>102</v>
      </c>
      <c r="BJ326" s="210" t="s">
        <v>646</v>
      </c>
      <c r="BK326" s="93" t="s">
        <v>182</v>
      </c>
      <c r="BL326" s="97" t="s">
        <v>102</v>
      </c>
      <c r="BM326" s="93" t="s">
        <v>105</v>
      </c>
      <c r="BN326" s="93" t="s">
        <v>104</v>
      </c>
      <c r="BO326" s="93" t="s">
        <v>102</v>
      </c>
      <c r="BP326" s="98">
        <v>20180314</v>
      </c>
      <c r="BQ326" s="93" t="s">
        <v>102</v>
      </c>
      <c r="BR326" s="93" t="s">
        <v>102</v>
      </c>
      <c r="BS326" s="93" t="s">
        <v>102</v>
      </c>
      <c r="BT326" s="99" t="s">
        <v>591</v>
      </c>
      <c r="BU326" s="100" t="s">
        <v>11027</v>
      </c>
      <c r="BV326" s="101" t="s">
        <v>471</v>
      </c>
      <c r="BW326" s="136"/>
      <c r="BX326" s="103" t="s">
        <v>565</v>
      </c>
      <c r="BY326" s="104" t="s">
        <v>190</v>
      </c>
      <c r="BZ326" s="136"/>
      <c r="CA326" s="83" t="s">
        <v>599</v>
      </c>
      <c r="CB326" s="106" t="s">
        <v>647</v>
      </c>
      <c r="CC326" s="106" t="s">
        <v>8888</v>
      </c>
      <c r="CD326" s="107"/>
      <c r="CE326" s="108" t="s">
        <v>107</v>
      </c>
      <c r="CF326" s="108" t="s">
        <v>107</v>
      </c>
      <c r="CG326" s="109"/>
      <c r="CH326" s="110" t="s">
        <v>107</v>
      </c>
      <c r="CI326" s="111"/>
      <c r="CJ326" s="112">
        <v>6710</v>
      </c>
      <c r="CK326" s="113">
        <v>86</v>
      </c>
      <c r="CL326" s="114" t="s">
        <v>134</v>
      </c>
      <c r="CM326" s="114" t="s">
        <v>108</v>
      </c>
      <c r="CN326" s="114"/>
      <c r="CO326" s="115" t="s">
        <v>102</v>
      </c>
      <c r="CP326" s="115" t="s">
        <v>102</v>
      </c>
      <c r="CQ326" s="115" t="s">
        <v>102</v>
      </c>
      <c r="CR326" s="115" t="s">
        <v>102</v>
      </c>
      <c r="CS326" s="116"/>
      <c r="CT326" s="117" t="s">
        <v>109</v>
      </c>
      <c r="CU326" s="117" t="s">
        <v>109</v>
      </c>
      <c r="CV326" s="83">
        <v>322</v>
      </c>
      <c r="CW326" s="83" t="s">
        <v>108</v>
      </c>
      <c r="CX326" s="83">
        <v>322</v>
      </c>
      <c r="CY326" s="83" t="s">
        <v>108</v>
      </c>
      <c r="CZ326" s="83">
        <v>6650</v>
      </c>
      <c r="DA326" s="83" t="s">
        <v>419</v>
      </c>
      <c r="DB326" s="83" t="s">
        <v>130</v>
      </c>
      <c r="DC326" s="83" t="s">
        <v>499</v>
      </c>
      <c r="DD326" s="83">
        <v>1371</v>
      </c>
      <c r="DE326" s="83" t="s">
        <v>444</v>
      </c>
      <c r="DF326" s="83" t="s">
        <v>130</v>
      </c>
      <c r="DG326" s="83" t="s">
        <v>499</v>
      </c>
      <c r="DH326" s="83"/>
      <c r="DI326" s="83">
        <v>0</v>
      </c>
      <c r="DJ326" s="83">
        <v>1</v>
      </c>
      <c r="DK326" s="83">
        <v>0</v>
      </c>
      <c r="DL326" s="83">
        <v>0</v>
      </c>
      <c r="DM326" s="83">
        <v>0</v>
      </c>
      <c r="DN326" s="83">
        <v>0</v>
      </c>
      <c r="DO326" s="83">
        <v>0</v>
      </c>
      <c r="DP326" s="83">
        <v>0</v>
      </c>
      <c r="DQ326" s="83">
        <v>0</v>
      </c>
      <c r="DR326" s="83">
        <v>0</v>
      </c>
      <c r="DS326" s="83">
        <v>0</v>
      </c>
      <c r="DT326" s="83">
        <v>3</v>
      </c>
      <c r="DU326" s="83">
        <v>3</v>
      </c>
      <c r="DV326" s="83">
        <v>0</v>
      </c>
      <c r="DW326" s="83">
        <v>0</v>
      </c>
      <c r="DX326" s="83">
        <v>3</v>
      </c>
      <c r="DY326" s="85">
        <v>43968</v>
      </c>
      <c r="DZ326" s="83" t="s">
        <v>4373</v>
      </c>
      <c r="EA326" s="83" t="s">
        <v>102</v>
      </c>
      <c r="EB326" s="83" t="s">
        <v>482</v>
      </c>
      <c r="EC326" s="83">
        <v>322</v>
      </c>
      <c r="ED326" s="83" t="s">
        <v>483</v>
      </c>
      <c r="EE326" s="83">
        <v>1</v>
      </c>
      <c r="EF326" s="83">
        <v>0</v>
      </c>
      <c r="EG326" s="83">
        <v>0</v>
      </c>
      <c r="EH326" s="83" t="s">
        <v>109</v>
      </c>
      <c r="EI326" s="83" t="s">
        <v>108</v>
      </c>
      <c r="EJ326" s="83" t="s">
        <v>583</v>
      </c>
      <c r="EK326" s="83">
        <v>0</v>
      </c>
      <c r="EL326" s="83">
        <v>0</v>
      </c>
      <c r="EM326" s="83">
        <v>1</v>
      </c>
      <c r="EN326" s="83" t="s">
        <v>497</v>
      </c>
      <c r="EO326" s="83"/>
      <c r="EP326" s="83" t="s">
        <v>436</v>
      </c>
      <c r="EQ326" s="136">
        <v>1</v>
      </c>
      <c r="ER326" s="136">
        <v>1</v>
      </c>
      <c r="ES326" s="136">
        <v>1</v>
      </c>
      <c r="ET326" s="136">
        <v>1</v>
      </c>
      <c r="EU326" s="215" t="s">
        <v>269</v>
      </c>
      <c r="EV326" s="136">
        <v>1</v>
      </c>
      <c r="EW326" s="136">
        <v>1</v>
      </c>
      <c r="EX326" s="136">
        <v>1</v>
      </c>
      <c r="EY326" s="136">
        <v>1</v>
      </c>
      <c r="EZ326" s="136">
        <v>1</v>
      </c>
      <c r="FP326" s="215" t="s">
        <v>592</v>
      </c>
      <c r="FQ326" s="136" t="b">
        <v>1</v>
      </c>
      <c r="FR326" s="136" t="b">
        <v>1</v>
      </c>
      <c r="FS326" s="136" t="b">
        <v>1</v>
      </c>
      <c r="FT326" s="136" t="b">
        <v>1</v>
      </c>
      <c r="FX326" s="215" t="s">
        <v>269</v>
      </c>
    </row>
    <row r="327" spans="1:180" ht="60" customHeight="1" x14ac:dyDescent="0.55000000000000004">
      <c r="A327" s="83" t="s">
        <v>130</v>
      </c>
      <c r="B327" s="83" t="s">
        <v>98</v>
      </c>
      <c r="C327" s="136">
        <v>734192</v>
      </c>
      <c r="D327" s="207" t="s">
        <v>628</v>
      </c>
      <c r="E327" s="208" t="s">
        <v>633</v>
      </c>
      <c r="F327" s="83" t="s">
        <v>108</v>
      </c>
      <c r="G327" s="85">
        <v>22744</v>
      </c>
      <c r="H327" s="83" t="s">
        <v>102</v>
      </c>
      <c r="I327" s="85">
        <v>39772</v>
      </c>
      <c r="J327" s="83" t="s">
        <v>228</v>
      </c>
      <c r="K327" s="216">
        <v>563049425905</v>
      </c>
      <c r="L327" s="83" t="s">
        <v>191</v>
      </c>
      <c r="M327" s="85">
        <v>43619</v>
      </c>
      <c r="N327" s="83">
        <v>-916.66666666666697</v>
      </c>
      <c r="O327" s="83" t="s">
        <v>193</v>
      </c>
      <c r="P327" s="83" t="s">
        <v>181</v>
      </c>
      <c r="Q327" s="208" t="s">
        <v>6336</v>
      </c>
      <c r="R327" s="83" t="s">
        <v>102</v>
      </c>
      <c r="S327" s="83" t="s">
        <v>102</v>
      </c>
      <c r="T327" s="83" t="s">
        <v>133</v>
      </c>
      <c r="U327" s="83" t="s">
        <v>9582</v>
      </c>
      <c r="V327" s="83" t="s">
        <v>111</v>
      </c>
      <c r="W327" s="83" t="s">
        <v>105</v>
      </c>
      <c r="X327" s="86" t="s">
        <v>6336</v>
      </c>
      <c r="Y327" s="87" t="s">
        <v>102</v>
      </c>
      <c r="Z327" s="87" t="s">
        <v>102</v>
      </c>
      <c r="AA327" s="87" t="s">
        <v>133</v>
      </c>
      <c r="AB327" s="87" t="s">
        <v>9582</v>
      </c>
      <c r="AC327" s="87" t="s">
        <v>111</v>
      </c>
      <c r="AD327" s="87" t="s">
        <v>105</v>
      </c>
      <c r="AE327" s="87" t="s">
        <v>106</v>
      </c>
      <c r="AF327" s="86" t="s">
        <v>6336</v>
      </c>
      <c r="AG327" s="87" t="s">
        <v>486</v>
      </c>
      <c r="AH327" s="87" t="s">
        <v>9582</v>
      </c>
      <c r="AI327" s="87" t="s">
        <v>111</v>
      </c>
      <c r="AJ327" s="87" t="s">
        <v>204</v>
      </c>
      <c r="AK327" s="88"/>
      <c r="AL327" s="83" t="s">
        <v>107</v>
      </c>
      <c r="AM327" s="89" t="s">
        <v>454</v>
      </c>
      <c r="AN327" s="90" t="s">
        <v>416</v>
      </c>
      <c r="AO327" s="91" t="s">
        <v>642</v>
      </c>
      <c r="AP327" s="90">
        <v>8.3333333333332806</v>
      </c>
      <c r="AQ327" s="92" t="s">
        <v>102</v>
      </c>
      <c r="AR327" s="93" t="s">
        <v>102</v>
      </c>
      <c r="AS327" s="93" t="s">
        <v>102</v>
      </c>
      <c r="AT327" s="93" t="s">
        <v>102</v>
      </c>
      <c r="AU327" s="210" t="s">
        <v>644</v>
      </c>
      <c r="AV327" s="93" t="s">
        <v>185</v>
      </c>
      <c r="AW327" s="94" t="s">
        <v>102</v>
      </c>
      <c r="AX327" s="93" t="s">
        <v>183</v>
      </c>
      <c r="AY327" s="95" t="s">
        <v>111</v>
      </c>
      <c r="AZ327" s="93" t="s">
        <v>102</v>
      </c>
      <c r="BA327" s="93" t="s">
        <v>102</v>
      </c>
      <c r="BB327" s="93" t="s">
        <v>102</v>
      </c>
      <c r="BC327" s="93" t="s">
        <v>102</v>
      </c>
      <c r="BD327" s="96" t="s">
        <v>102</v>
      </c>
      <c r="BE327" s="90">
        <v>-152.666666666667</v>
      </c>
      <c r="BF327" s="93" t="s">
        <v>102</v>
      </c>
      <c r="BG327" s="93" t="s">
        <v>102</v>
      </c>
      <c r="BH327" s="93" t="s">
        <v>102</v>
      </c>
      <c r="BI327" s="93" t="s">
        <v>102</v>
      </c>
      <c r="BJ327" s="210" t="s">
        <v>642</v>
      </c>
      <c r="BK327" s="93" t="s">
        <v>192</v>
      </c>
      <c r="BL327" s="97" t="s">
        <v>102</v>
      </c>
      <c r="BM327" s="93" t="s">
        <v>183</v>
      </c>
      <c r="BN327" s="93" t="s">
        <v>106</v>
      </c>
      <c r="BO327" s="93" t="s">
        <v>102</v>
      </c>
      <c r="BP327" s="98" t="s">
        <v>102</v>
      </c>
      <c r="BQ327" s="93" t="s">
        <v>102</v>
      </c>
      <c r="BR327" s="93" t="s">
        <v>102</v>
      </c>
      <c r="BS327" s="93" t="s">
        <v>102</v>
      </c>
      <c r="BT327" s="99" t="s">
        <v>591</v>
      </c>
      <c r="BU327" s="100" t="s">
        <v>11028</v>
      </c>
      <c r="BV327" s="101" t="s">
        <v>471</v>
      </c>
      <c r="BW327" s="136"/>
      <c r="BX327" s="103" t="s">
        <v>565</v>
      </c>
      <c r="BY327" s="104" t="s">
        <v>190</v>
      </c>
      <c r="BZ327" s="136"/>
      <c r="CA327" s="83" t="s">
        <v>599</v>
      </c>
      <c r="CB327" s="106" t="s">
        <v>647</v>
      </c>
      <c r="CC327" s="106" t="s">
        <v>8900</v>
      </c>
      <c r="CD327" s="107"/>
      <c r="CE327" s="108" t="s">
        <v>107</v>
      </c>
      <c r="CF327" s="108" t="s">
        <v>107</v>
      </c>
      <c r="CG327" s="109"/>
      <c r="CH327" s="110" t="s">
        <v>107</v>
      </c>
      <c r="CI327" s="111"/>
      <c r="CJ327" s="112">
        <v>6710</v>
      </c>
      <c r="CK327" s="113">
        <v>86</v>
      </c>
      <c r="CL327" s="114" t="s">
        <v>134</v>
      </c>
      <c r="CM327" s="114" t="s">
        <v>108</v>
      </c>
      <c r="CN327" s="114"/>
      <c r="CO327" s="115" t="s">
        <v>102</v>
      </c>
      <c r="CP327" s="115" t="s">
        <v>102</v>
      </c>
      <c r="CQ327" s="115" t="s">
        <v>102</v>
      </c>
      <c r="CR327" s="115" t="s">
        <v>102</v>
      </c>
      <c r="CS327" s="116"/>
      <c r="CT327" s="117" t="s">
        <v>109</v>
      </c>
      <c r="CU327" s="117" t="s">
        <v>109</v>
      </c>
      <c r="CV327" s="83">
        <v>323</v>
      </c>
      <c r="CW327" s="83" t="s">
        <v>108</v>
      </c>
      <c r="CX327" s="83">
        <v>323</v>
      </c>
      <c r="CY327" s="83" t="s">
        <v>108</v>
      </c>
      <c r="CZ327" s="83">
        <v>6651</v>
      </c>
      <c r="DA327" s="83" t="s">
        <v>419</v>
      </c>
      <c r="DB327" s="83" t="s">
        <v>130</v>
      </c>
      <c r="DC327" s="83" t="s">
        <v>499</v>
      </c>
      <c r="DD327" s="83">
        <v>1372</v>
      </c>
      <c r="DE327" s="83" t="s">
        <v>444</v>
      </c>
      <c r="DF327" s="83" t="s">
        <v>130</v>
      </c>
      <c r="DG327" s="83" t="s">
        <v>499</v>
      </c>
      <c r="DH327" s="83"/>
      <c r="DI327" s="83">
        <v>0</v>
      </c>
      <c r="DJ327" s="83">
        <v>1</v>
      </c>
      <c r="DK327" s="83">
        <v>0</v>
      </c>
      <c r="DL327" s="83">
        <v>0</v>
      </c>
      <c r="DM327" s="83">
        <v>0</v>
      </c>
      <c r="DN327" s="83">
        <v>0</v>
      </c>
      <c r="DO327" s="83">
        <v>0</v>
      </c>
      <c r="DP327" s="83">
        <v>0</v>
      </c>
      <c r="DQ327" s="83">
        <v>0</v>
      </c>
      <c r="DR327" s="83">
        <v>0</v>
      </c>
      <c r="DS327" s="83">
        <v>0</v>
      </c>
      <c r="DT327" s="83">
        <v>3</v>
      </c>
      <c r="DU327" s="83">
        <v>3</v>
      </c>
      <c r="DV327" s="83">
        <v>0</v>
      </c>
      <c r="DW327" s="83">
        <v>0</v>
      </c>
      <c r="DX327" s="83">
        <v>3</v>
      </c>
      <c r="DY327" s="85">
        <v>43969</v>
      </c>
      <c r="DZ327" s="83" t="s">
        <v>4374</v>
      </c>
      <c r="EA327" s="83" t="s">
        <v>102</v>
      </c>
      <c r="EB327" s="83" t="s">
        <v>482</v>
      </c>
      <c r="EC327" s="83">
        <v>323</v>
      </c>
      <c r="ED327" s="83" t="s">
        <v>483</v>
      </c>
      <c r="EE327" s="83">
        <v>1</v>
      </c>
      <c r="EF327" s="83">
        <v>0</v>
      </c>
      <c r="EG327" s="83">
        <v>0</v>
      </c>
      <c r="EH327" s="83" t="s">
        <v>109</v>
      </c>
      <c r="EI327" s="83" t="s">
        <v>108</v>
      </c>
      <c r="EJ327" s="83" t="s">
        <v>583</v>
      </c>
      <c r="EK327" s="83">
        <v>0</v>
      </c>
      <c r="EL327" s="83">
        <v>0</v>
      </c>
      <c r="EM327" s="83">
        <v>1</v>
      </c>
      <c r="EN327" s="83" t="s">
        <v>497</v>
      </c>
      <c r="EO327" s="83"/>
      <c r="EP327" s="83" t="s">
        <v>436</v>
      </c>
      <c r="EQ327" s="136">
        <v>1</v>
      </c>
      <c r="ER327" s="136">
        <v>1</v>
      </c>
      <c r="ES327" s="136">
        <v>1</v>
      </c>
      <c r="ET327" s="136">
        <v>1</v>
      </c>
      <c r="EU327" s="215" t="s">
        <v>269</v>
      </c>
      <c r="EV327" s="136">
        <v>1</v>
      </c>
      <c r="EW327" s="136">
        <v>1</v>
      </c>
      <c r="EX327" s="136">
        <v>1</v>
      </c>
      <c r="EY327" s="136">
        <v>1</v>
      </c>
      <c r="EZ327" s="136">
        <v>1</v>
      </c>
      <c r="FP327" s="215" t="s">
        <v>592</v>
      </c>
      <c r="FQ327" s="136" t="b">
        <v>1</v>
      </c>
      <c r="FR327" s="136" t="b">
        <v>1</v>
      </c>
      <c r="FS327" s="136" t="b">
        <v>1</v>
      </c>
      <c r="FT327" s="136" t="b">
        <v>1</v>
      </c>
      <c r="FX327" s="215" t="s">
        <v>269</v>
      </c>
    </row>
    <row r="328" spans="1:180" ht="60" customHeight="1" x14ac:dyDescent="0.55000000000000004">
      <c r="A328" s="83" t="s">
        <v>130</v>
      </c>
      <c r="B328" s="83" t="s">
        <v>98</v>
      </c>
      <c r="C328" s="136">
        <v>346638</v>
      </c>
      <c r="D328" s="207" t="s">
        <v>629</v>
      </c>
      <c r="E328" s="208" t="s">
        <v>634</v>
      </c>
      <c r="F328" s="83" t="s">
        <v>108</v>
      </c>
      <c r="G328" s="85">
        <v>26341</v>
      </c>
      <c r="H328" s="83" t="s">
        <v>102</v>
      </c>
      <c r="I328" s="85">
        <v>34633</v>
      </c>
      <c r="J328" s="83" t="s">
        <v>228</v>
      </c>
      <c r="K328" s="216">
        <v>203048902726</v>
      </c>
      <c r="L328" s="83" t="s">
        <v>191</v>
      </c>
      <c r="M328" s="85">
        <v>43642</v>
      </c>
      <c r="N328" s="83">
        <v>-921.66666666666697</v>
      </c>
      <c r="O328" s="83" t="s">
        <v>193</v>
      </c>
      <c r="P328" s="83" t="s">
        <v>181</v>
      </c>
      <c r="Q328" s="208" t="s">
        <v>6340</v>
      </c>
      <c r="R328" s="83" t="s">
        <v>102</v>
      </c>
      <c r="S328" s="83" t="s">
        <v>102</v>
      </c>
      <c r="T328" s="83" t="s">
        <v>131</v>
      </c>
      <c r="U328" s="83" t="s">
        <v>9583</v>
      </c>
      <c r="V328" s="83" t="s">
        <v>104</v>
      </c>
      <c r="W328" s="83" t="s">
        <v>105</v>
      </c>
      <c r="X328" s="86" t="s">
        <v>6340</v>
      </c>
      <c r="Y328" s="87" t="s">
        <v>102</v>
      </c>
      <c r="Z328" s="87" t="s">
        <v>102</v>
      </c>
      <c r="AA328" s="87" t="s">
        <v>131</v>
      </c>
      <c r="AB328" s="87" t="s">
        <v>9583</v>
      </c>
      <c r="AC328" s="87" t="s">
        <v>104</v>
      </c>
      <c r="AD328" s="87" t="s">
        <v>105</v>
      </c>
      <c r="AE328" s="87" t="s">
        <v>106</v>
      </c>
      <c r="AF328" s="86" t="s">
        <v>6340</v>
      </c>
      <c r="AG328" s="87" t="s">
        <v>177</v>
      </c>
      <c r="AH328" s="87" t="s">
        <v>9583</v>
      </c>
      <c r="AI328" s="87" t="s">
        <v>104</v>
      </c>
      <c r="AJ328" s="87" t="s">
        <v>204</v>
      </c>
      <c r="AK328" s="88"/>
      <c r="AL328" s="83" t="s">
        <v>107</v>
      </c>
      <c r="AM328" s="89" t="s">
        <v>454</v>
      </c>
      <c r="AN328" s="90" t="s">
        <v>416</v>
      </c>
      <c r="AO328" s="91" t="s">
        <v>643</v>
      </c>
      <c r="AP328" s="90">
        <v>8.3333333333332806</v>
      </c>
      <c r="AQ328" s="92" t="s">
        <v>102</v>
      </c>
      <c r="AR328" s="93" t="s">
        <v>102</v>
      </c>
      <c r="AS328" s="93" t="s">
        <v>102</v>
      </c>
      <c r="AT328" s="93" t="s">
        <v>102</v>
      </c>
      <c r="AU328" s="210" t="s">
        <v>645</v>
      </c>
      <c r="AV328" s="93" t="s">
        <v>185</v>
      </c>
      <c r="AW328" s="94" t="s">
        <v>102</v>
      </c>
      <c r="AX328" s="93" t="s">
        <v>105</v>
      </c>
      <c r="AY328" s="95" t="s">
        <v>104</v>
      </c>
      <c r="AZ328" s="93" t="s">
        <v>102</v>
      </c>
      <c r="BA328" s="93" t="s">
        <v>102</v>
      </c>
      <c r="BB328" s="93" t="s">
        <v>102</v>
      </c>
      <c r="BC328" s="93" t="s">
        <v>102</v>
      </c>
      <c r="BD328" s="96" t="s">
        <v>102</v>
      </c>
      <c r="BE328" s="90">
        <v>-153.166666666667</v>
      </c>
      <c r="BF328" s="93" t="s">
        <v>102</v>
      </c>
      <c r="BG328" s="93" t="s">
        <v>102</v>
      </c>
      <c r="BH328" s="93" t="s">
        <v>102</v>
      </c>
      <c r="BI328" s="93" t="s">
        <v>102</v>
      </c>
      <c r="BJ328" s="210" t="s">
        <v>643</v>
      </c>
      <c r="BK328" s="93" t="s">
        <v>196</v>
      </c>
      <c r="BL328" s="97" t="s">
        <v>102</v>
      </c>
      <c r="BM328" s="93" t="s">
        <v>105</v>
      </c>
      <c r="BN328" s="93" t="s">
        <v>596</v>
      </c>
      <c r="BO328" s="93" t="s">
        <v>102</v>
      </c>
      <c r="BP328" s="98" t="s">
        <v>102</v>
      </c>
      <c r="BQ328" s="93" t="s">
        <v>102</v>
      </c>
      <c r="BR328" s="93" t="s">
        <v>102</v>
      </c>
      <c r="BS328" s="93" t="s">
        <v>102</v>
      </c>
      <c r="BT328" s="99" t="s">
        <v>591</v>
      </c>
      <c r="BU328" s="100" t="s">
        <v>11029</v>
      </c>
      <c r="BV328" s="101" t="s">
        <v>471</v>
      </c>
      <c r="BW328" s="136"/>
      <c r="BX328" s="103" t="s">
        <v>565</v>
      </c>
      <c r="BY328" s="104" t="s">
        <v>190</v>
      </c>
      <c r="BZ328" s="136"/>
      <c r="CA328" s="83" t="s">
        <v>599</v>
      </c>
      <c r="CB328" s="106" t="s">
        <v>647</v>
      </c>
      <c r="CC328" s="106" t="s">
        <v>8912</v>
      </c>
      <c r="CD328" s="107"/>
      <c r="CE328" s="108" t="s">
        <v>107</v>
      </c>
      <c r="CF328" s="108" t="s">
        <v>107</v>
      </c>
      <c r="CG328" s="109"/>
      <c r="CH328" s="110" t="s">
        <v>107</v>
      </c>
      <c r="CI328" s="111"/>
      <c r="CJ328" s="112">
        <v>6710</v>
      </c>
      <c r="CK328" s="113">
        <v>86</v>
      </c>
      <c r="CL328" s="114" t="s">
        <v>134</v>
      </c>
      <c r="CM328" s="114" t="s">
        <v>108</v>
      </c>
      <c r="CN328" s="114"/>
      <c r="CO328" s="115" t="s">
        <v>102</v>
      </c>
      <c r="CP328" s="115" t="s">
        <v>102</v>
      </c>
      <c r="CQ328" s="115" t="s">
        <v>102</v>
      </c>
      <c r="CR328" s="115" t="s">
        <v>102</v>
      </c>
      <c r="CS328" s="116"/>
      <c r="CT328" s="117" t="s">
        <v>109</v>
      </c>
      <c r="CU328" s="117" t="s">
        <v>109</v>
      </c>
      <c r="CV328" s="83">
        <v>324</v>
      </c>
      <c r="CW328" s="83" t="s">
        <v>108</v>
      </c>
      <c r="CX328" s="83">
        <v>324</v>
      </c>
      <c r="CY328" s="83" t="s">
        <v>108</v>
      </c>
      <c r="CZ328" s="83">
        <v>6652</v>
      </c>
      <c r="DA328" s="83" t="s">
        <v>419</v>
      </c>
      <c r="DB328" s="83" t="s">
        <v>130</v>
      </c>
      <c r="DC328" s="83" t="s">
        <v>499</v>
      </c>
      <c r="DD328" s="83">
        <v>1373</v>
      </c>
      <c r="DE328" s="83" t="s">
        <v>444</v>
      </c>
      <c r="DF328" s="83" t="s">
        <v>130</v>
      </c>
      <c r="DG328" s="83" t="s">
        <v>499</v>
      </c>
      <c r="DH328" s="83"/>
      <c r="DI328" s="83">
        <v>0</v>
      </c>
      <c r="DJ328" s="83">
        <v>1</v>
      </c>
      <c r="DK328" s="83">
        <v>0</v>
      </c>
      <c r="DL328" s="83">
        <v>0</v>
      </c>
      <c r="DM328" s="83">
        <v>0</v>
      </c>
      <c r="DN328" s="83">
        <v>0</v>
      </c>
      <c r="DO328" s="83">
        <v>0</v>
      </c>
      <c r="DP328" s="83">
        <v>0</v>
      </c>
      <c r="DQ328" s="83">
        <v>0</v>
      </c>
      <c r="DR328" s="83">
        <v>0</v>
      </c>
      <c r="DS328" s="83">
        <v>0</v>
      </c>
      <c r="DT328" s="83">
        <v>3</v>
      </c>
      <c r="DU328" s="83">
        <v>3</v>
      </c>
      <c r="DV328" s="83">
        <v>0</v>
      </c>
      <c r="DW328" s="83">
        <v>0</v>
      </c>
      <c r="DX328" s="83">
        <v>3</v>
      </c>
      <c r="DY328" s="85">
        <v>43970</v>
      </c>
      <c r="DZ328" s="83" t="s">
        <v>4375</v>
      </c>
      <c r="EA328" s="83" t="s">
        <v>102</v>
      </c>
      <c r="EB328" s="83" t="s">
        <v>482</v>
      </c>
      <c r="EC328" s="83">
        <v>324</v>
      </c>
      <c r="ED328" s="83" t="s">
        <v>483</v>
      </c>
      <c r="EE328" s="83">
        <v>1</v>
      </c>
      <c r="EF328" s="83">
        <v>0</v>
      </c>
      <c r="EG328" s="83">
        <v>0</v>
      </c>
      <c r="EH328" s="83" t="s">
        <v>109</v>
      </c>
      <c r="EI328" s="83" t="s">
        <v>108</v>
      </c>
      <c r="EJ328" s="83" t="s">
        <v>583</v>
      </c>
      <c r="EK328" s="83">
        <v>0</v>
      </c>
      <c r="EL328" s="83">
        <v>0</v>
      </c>
      <c r="EM328" s="83">
        <v>1</v>
      </c>
      <c r="EN328" s="83" t="s">
        <v>497</v>
      </c>
      <c r="EO328" s="83"/>
      <c r="EP328" s="83" t="s">
        <v>436</v>
      </c>
      <c r="EQ328" s="136">
        <v>1</v>
      </c>
      <c r="ER328" s="136">
        <v>1</v>
      </c>
      <c r="ES328" s="136">
        <v>1</v>
      </c>
      <c r="ET328" s="136">
        <v>1</v>
      </c>
      <c r="EU328" s="215" t="s">
        <v>269</v>
      </c>
      <c r="EV328" s="136">
        <v>1</v>
      </c>
      <c r="EW328" s="136">
        <v>1</v>
      </c>
      <c r="EX328" s="136">
        <v>1</v>
      </c>
      <c r="EY328" s="136">
        <v>1</v>
      </c>
      <c r="EZ328" s="136">
        <v>1</v>
      </c>
      <c r="FP328" s="215" t="s">
        <v>592</v>
      </c>
      <c r="FQ328" s="136" t="b">
        <v>1</v>
      </c>
      <c r="FR328" s="136" t="b">
        <v>1</v>
      </c>
      <c r="FS328" s="136" t="b">
        <v>1</v>
      </c>
      <c r="FT328" s="136" t="b">
        <v>1</v>
      </c>
      <c r="FX328" s="215" t="s">
        <v>269</v>
      </c>
    </row>
    <row r="329" spans="1:180" ht="60" customHeight="1" x14ac:dyDescent="0.55000000000000004">
      <c r="A329" s="83" t="s">
        <v>130</v>
      </c>
      <c r="B329" s="83" t="s">
        <v>98</v>
      </c>
      <c r="C329" s="136">
        <v>800100</v>
      </c>
      <c r="D329" s="207" t="s">
        <v>627</v>
      </c>
      <c r="E329" s="208" t="s">
        <v>630</v>
      </c>
      <c r="F329" s="83" t="s">
        <v>108</v>
      </c>
      <c r="G329" s="85">
        <v>20621</v>
      </c>
      <c r="H329" s="83" t="s">
        <v>102</v>
      </c>
      <c r="I329" s="85">
        <v>39794</v>
      </c>
      <c r="J329" s="83" t="s">
        <v>228</v>
      </c>
      <c r="K329" s="216">
        <v>187610321074</v>
      </c>
      <c r="L329" s="83" t="s">
        <v>191</v>
      </c>
      <c r="M329" s="85">
        <v>43631</v>
      </c>
      <c r="N329" s="83">
        <v>-926.66666666666697</v>
      </c>
      <c r="O329" s="83" t="s">
        <v>180</v>
      </c>
      <c r="P329" s="83" t="s">
        <v>181</v>
      </c>
      <c r="Q329" s="208" t="s">
        <v>6344</v>
      </c>
      <c r="R329" s="83" t="s">
        <v>102</v>
      </c>
      <c r="S329" s="83" t="s">
        <v>102</v>
      </c>
      <c r="T329" s="83" t="s">
        <v>199</v>
      </c>
      <c r="U329" s="83" t="s">
        <v>9584</v>
      </c>
      <c r="V329" s="83" t="s">
        <v>104</v>
      </c>
      <c r="W329" s="83" t="s">
        <v>105</v>
      </c>
      <c r="X329" s="86" t="s">
        <v>6344</v>
      </c>
      <c r="Y329" s="87" t="s">
        <v>102</v>
      </c>
      <c r="Z329" s="87" t="s">
        <v>102</v>
      </c>
      <c r="AA329" s="87" t="s">
        <v>199</v>
      </c>
      <c r="AB329" s="87" t="s">
        <v>9584</v>
      </c>
      <c r="AC329" s="87" t="s">
        <v>104</v>
      </c>
      <c r="AD329" s="87" t="s">
        <v>105</v>
      </c>
      <c r="AE329" s="87" t="s">
        <v>106</v>
      </c>
      <c r="AF329" s="86" t="s">
        <v>6344</v>
      </c>
      <c r="AG329" s="87" t="s">
        <v>489</v>
      </c>
      <c r="AH329" s="87" t="s">
        <v>9585</v>
      </c>
      <c r="AI329" s="87" t="s">
        <v>104</v>
      </c>
      <c r="AJ329" s="87" t="s">
        <v>204</v>
      </c>
      <c r="AK329" s="88"/>
      <c r="AL329" s="83" t="s">
        <v>107</v>
      </c>
      <c r="AM329" s="89" t="s">
        <v>454</v>
      </c>
      <c r="AN329" s="90" t="s">
        <v>416</v>
      </c>
      <c r="AO329" s="91" t="s">
        <v>641</v>
      </c>
      <c r="AP329" s="90">
        <v>8.3333333333332806</v>
      </c>
      <c r="AQ329" s="92" t="s">
        <v>211</v>
      </c>
      <c r="AR329" s="93" t="s">
        <v>102</v>
      </c>
      <c r="AS329" s="93" t="s">
        <v>102</v>
      </c>
      <c r="AT329" s="93" t="s">
        <v>102</v>
      </c>
      <c r="AU329" s="210" t="s">
        <v>641</v>
      </c>
      <c r="AV329" s="93" t="s">
        <v>192</v>
      </c>
      <c r="AW329" s="94" t="s">
        <v>102</v>
      </c>
      <c r="AX329" s="93" t="s">
        <v>105</v>
      </c>
      <c r="AY329" s="95" t="s">
        <v>188</v>
      </c>
      <c r="AZ329" s="93" t="s">
        <v>102</v>
      </c>
      <c r="BA329" s="93" t="s">
        <v>9586</v>
      </c>
      <c r="BB329" s="93" t="s">
        <v>102</v>
      </c>
      <c r="BC329" s="93" t="s">
        <v>102</v>
      </c>
      <c r="BD329" s="96" t="s">
        <v>102</v>
      </c>
      <c r="BE329" s="90">
        <v>-153.666666666667</v>
      </c>
      <c r="BF329" s="93" t="s">
        <v>211</v>
      </c>
      <c r="BG329" s="93" t="s">
        <v>102</v>
      </c>
      <c r="BH329" s="93" t="s">
        <v>102</v>
      </c>
      <c r="BI329" s="93" t="s">
        <v>102</v>
      </c>
      <c r="BJ329" s="210" t="s">
        <v>646</v>
      </c>
      <c r="BK329" s="93" t="s">
        <v>182</v>
      </c>
      <c r="BL329" s="97" t="s">
        <v>102</v>
      </c>
      <c r="BM329" s="93" t="s">
        <v>105</v>
      </c>
      <c r="BN329" s="93" t="s">
        <v>104</v>
      </c>
      <c r="BO329" s="93" t="s">
        <v>102</v>
      </c>
      <c r="BP329" s="98">
        <v>20180315</v>
      </c>
      <c r="BQ329" s="93" t="s">
        <v>102</v>
      </c>
      <c r="BR329" s="93" t="s">
        <v>102</v>
      </c>
      <c r="BS329" s="93" t="s">
        <v>102</v>
      </c>
      <c r="BT329" s="99" t="s">
        <v>591</v>
      </c>
      <c r="BU329" s="100" t="s">
        <v>11030</v>
      </c>
      <c r="BV329" s="101" t="s">
        <v>471</v>
      </c>
      <c r="BW329" s="136"/>
      <c r="BX329" s="103" t="s">
        <v>565</v>
      </c>
      <c r="BY329" s="104" t="s">
        <v>190</v>
      </c>
      <c r="BZ329" s="136"/>
      <c r="CA329" s="83" t="s">
        <v>599</v>
      </c>
      <c r="CB329" s="106" t="s">
        <v>647</v>
      </c>
      <c r="CC329" s="106" t="s">
        <v>8924</v>
      </c>
      <c r="CD329" s="107"/>
      <c r="CE329" s="108" t="s">
        <v>107</v>
      </c>
      <c r="CF329" s="108" t="s">
        <v>107</v>
      </c>
      <c r="CG329" s="109"/>
      <c r="CH329" s="110" t="s">
        <v>107</v>
      </c>
      <c r="CI329" s="111"/>
      <c r="CJ329" s="112">
        <v>6710</v>
      </c>
      <c r="CK329" s="113">
        <v>86</v>
      </c>
      <c r="CL329" s="114" t="s">
        <v>134</v>
      </c>
      <c r="CM329" s="114" t="s">
        <v>108</v>
      </c>
      <c r="CN329" s="114"/>
      <c r="CO329" s="115" t="s">
        <v>102</v>
      </c>
      <c r="CP329" s="115" t="s">
        <v>102</v>
      </c>
      <c r="CQ329" s="115" t="s">
        <v>102</v>
      </c>
      <c r="CR329" s="115" t="s">
        <v>102</v>
      </c>
      <c r="CS329" s="116"/>
      <c r="CT329" s="117" t="s">
        <v>109</v>
      </c>
      <c r="CU329" s="117" t="s">
        <v>109</v>
      </c>
      <c r="CV329" s="83">
        <v>325</v>
      </c>
      <c r="CW329" s="83" t="s">
        <v>108</v>
      </c>
      <c r="CX329" s="83">
        <v>325</v>
      </c>
      <c r="CY329" s="83" t="s">
        <v>108</v>
      </c>
      <c r="CZ329" s="83">
        <v>6653</v>
      </c>
      <c r="DA329" s="83" t="s">
        <v>419</v>
      </c>
      <c r="DB329" s="83" t="s">
        <v>130</v>
      </c>
      <c r="DC329" s="83" t="s">
        <v>499</v>
      </c>
      <c r="DD329" s="83">
        <v>1374</v>
      </c>
      <c r="DE329" s="83" t="s">
        <v>444</v>
      </c>
      <c r="DF329" s="83" t="s">
        <v>130</v>
      </c>
      <c r="DG329" s="83" t="s">
        <v>499</v>
      </c>
      <c r="DH329" s="83"/>
      <c r="DI329" s="83">
        <v>0</v>
      </c>
      <c r="DJ329" s="83">
        <v>1</v>
      </c>
      <c r="DK329" s="83">
        <v>0</v>
      </c>
      <c r="DL329" s="83">
        <v>0</v>
      </c>
      <c r="DM329" s="83">
        <v>0</v>
      </c>
      <c r="DN329" s="83">
        <v>0</v>
      </c>
      <c r="DO329" s="83">
        <v>0</v>
      </c>
      <c r="DP329" s="83">
        <v>0</v>
      </c>
      <c r="DQ329" s="83">
        <v>0</v>
      </c>
      <c r="DR329" s="83">
        <v>0</v>
      </c>
      <c r="DS329" s="83">
        <v>0</v>
      </c>
      <c r="DT329" s="83">
        <v>3</v>
      </c>
      <c r="DU329" s="83">
        <v>3</v>
      </c>
      <c r="DV329" s="83">
        <v>0</v>
      </c>
      <c r="DW329" s="83">
        <v>0</v>
      </c>
      <c r="DX329" s="83">
        <v>3</v>
      </c>
      <c r="DY329" s="85">
        <v>43971</v>
      </c>
      <c r="DZ329" s="83" t="s">
        <v>4376</v>
      </c>
      <c r="EA329" s="83" t="s">
        <v>102</v>
      </c>
      <c r="EB329" s="83" t="s">
        <v>482</v>
      </c>
      <c r="EC329" s="83">
        <v>325</v>
      </c>
      <c r="ED329" s="83" t="s">
        <v>483</v>
      </c>
      <c r="EE329" s="83">
        <v>1</v>
      </c>
      <c r="EF329" s="83">
        <v>0</v>
      </c>
      <c r="EG329" s="83">
        <v>0</v>
      </c>
      <c r="EH329" s="83" t="s">
        <v>109</v>
      </c>
      <c r="EI329" s="83" t="s">
        <v>108</v>
      </c>
      <c r="EJ329" s="83" t="s">
        <v>583</v>
      </c>
      <c r="EK329" s="83">
        <v>0</v>
      </c>
      <c r="EL329" s="83">
        <v>0</v>
      </c>
      <c r="EM329" s="83">
        <v>1</v>
      </c>
      <c r="EN329" s="83" t="s">
        <v>497</v>
      </c>
      <c r="EO329" s="83"/>
      <c r="EP329" s="83" t="s">
        <v>436</v>
      </c>
      <c r="EQ329" s="136">
        <v>1</v>
      </c>
      <c r="ER329" s="136">
        <v>1</v>
      </c>
      <c r="ES329" s="136">
        <v>1</v>
      </c>
      <c r="ET329" s="136">
        <v>1</v>
      </c>
      <c r="EU329" s="215" t="s">
        <v>269</v>
      </c>
      <c r="EV329" s="136">
        <v>1</v>
      </c>
      <c r="EW329" s="136">
        <v>1</v>
      </c>
      <c r="EX329" s="136">
        <v>1</v>
      </c>
      <c r="EY329" s="136">
        <v>1</v>
      </c>
      <c r="EZ329" s="136">
        <v>1</v>
      </c>
      <c r="FP329" s="215" t="s">
        <v>592</v>
      </c>
      <c r="FQ329" s="136" t="b">
        <v>1</v>
      </c>
      <c r="FR329" s="136" t="b">
        <v>1</v>
      </c>
      <c r="FS329" s="136" t="b">
        <v>1</v>
      </c>
      <c r="FT329" s="136" t="b">
        <v>1</v>
      </c>
      <c r="FX329" s="215" t="s">
        <v>269</v>
      </c>
    </row>
    <row r="330" spans="1:180" ht="60" customHeight="1" x14ac:dyDescent="0.55000000000000004">
      <c r="A330" s="83" t="s">
        <v>130</v>
      </c>
      <c r="B330" s="83" t="s">
        <v>98</v>
      </c>
      <c r="C330" s="136">
        <v>826932</v>
      </c>
      <c r="D330" s="207" t="s">
        <v>628</v>
      </c>
      <c r="E330" s="208" t="s">
        <v>633</v>
      </c>
      <c r="F330" s="83" t="s">
        <v>108</v>
      </c>
      <c r="G330" s="85">
        <v>22744</v>
      </c>
      <c r="H330" s="83" t="s">
        <v>102</v>
      </c>
      <c r="I330" s="85">
        <v>39772</v>
      </c>
      <c r="J330" s="83" t="s">
        <v>228</v>
      </c>
      <c r="K330" s="216">
        <v>696922792702</v>
      </c>
      <c r="L330" s="83" t="s">
        <v>191</v>
      </c>
      <c r="M330" s="85">
        <v>43619</v>
      </c>
      <c r="N330" s="83">
        <v>-931.66666666666697</v>
      </c>
      <c r="O330" s="83" t="s">
        <v>193</v>
      </c>
      <c r="P330" s="83" t="s">
        <v>181</v>
      </c>
      <c r="Q330" s="208" t="s">
        <v>6348</v>
      </c>
      <c r="R330" s="83" t="s">
        <v>102</v>
      </c>
      <c r="S330" s="83" t="s">
        <v>102</v>
      </c>
      <c r="T330" s="83" t="s">
        <v>133</v>
      </c>
      <c r="U330" s="83" t="s">
        <v>9587</v>
      </c>
      <c r="V330" s="83" t="s">
        <v>111</v>
      </c>
      <c r="W330" s="83" t="s">
        <v>105</v>
      </c>
      <c r="X330" s="86" t="s">
        <v>6348</v>
      </c>
      <c r="Y330" s="87" t="s">
        <v>102</v>
      </c>
      <c r="Z330" s="87" t="s">
        <v>102</v>
      </c>
      <c r="AA330" s="87" t="s">
        <v>133</v>
      </c>
      <c r="AB330" s="87" t="s">
        <v>9587</v>
      </c>
      <c r="AC330" s="87" t="s">
        <v>111</v>
      </c>
      <c r="AD330" s="87" t="s">
        <v>105</v>
      </c>
      <c r="AE330" s="87" t="s">
        <v>106</v>
      </c>
      <c r="AF330" s="86" t="s">
        <v>6348</v>
      </c>
      <c r="AG330" s="87" t="s">
        <v>486</v>
      </c>
      <c r="AH330" s="87" t="s">
        <v>9587</v>
      </c>
      <c r="AI330" s="87" t="s">
        <v>111</v>
      </c>
      <c r="AJ330" s="87" t="s">
        <v>204</v>
      </c>
      <c r="AK330" s="88"/>
      <c r="AL330" s="83" t="s">
        <v>107</v>
      </c>
      <c r="AM330" s="89" t="s">
        <v>454</v>
      </c>
      <c r="AN330" s="90" t="s">
        <v>416</v>
      </c>
      <c r="AO330" s="91" t="s">
        <v>642</v>
      </c>
      <c r="AP330" s="90">
        <v>8.3333333333332806</v>
      </c>
      <c r="AQ330" s="92" t="s">
        <v>102</v>
      </c>
      <c r="AR330" s="93" t="s">
        <v>102</v>
      </c>
      <c r="AS330" s="93" t="s">
        <v>102</v>
      </c>
      <c r="AT330" s="93" t="s">
        <v>102</v>
      </c>
      <c r="AU330" s="210" t="s">
        <v>644</v>
      </c>
      <c r="AV330" s="93" t="s">
        <v>185</v>
      </c>
      <c r="AW330" s="94" t="s">
        <v>102</v>
      </c>
      <c r="AX330" s="93" t="s">
        <v>183</v>
      </c>
      <c r="AY330" s="95" t="s">
        <v>111</v>
      </c>
      <c r="AZ330" s="93" t="s">
        <v>102</v>
      </c>
      <c r="BA330" s="93" t="s">
        <v>102</v>
      </c>
      <c r="BB330" s="93" t="s">
        <v>102</v>
      </c>
      <c r="BC330" s="93" t="s">
        <v>102</v>
      </c>
      <c r="BD330" s="96" t="s">
        <v>102</v>
      </c>
      <c r="BE330" s="90">
        <v>-154.166666666667</v>
      </c>
      <c r="BF330" s="93" t="s">
        <v>102</v>
      </c>
      <c r="BG330" s="93" t="s">
        <v>102</v>
      </c>
      <c r="BH330" s="93" t="s">
        <v>102</v>
      </c>
      <c r="BI330" s="93" t="s">
        <v>102</v>
      </c>
      <c r="BJ330" s="210" t="s">
        <v>642</v>
      </c>
      <c r="BK330" s="93" t="s">
        <v>192</v>
      </c>
      <c r="BL330" s="97" t="s">
        <v>102</v>
      </c>
      <c r="BM330" s="93" t="s">
        <v>183</v>
      </c>
      <c r="BN330" s="93" t="s">
        <v>106</v>
      </c>
      <c r="BO330" s="93" t="s">
        <v>102</v>
      </c>
      <c r="BP330" s="98" t="s">
        <v>102</v>
      </c>
      <c r="BQ330" s="93" t="s">
        <v>102</v>
      </c>
      <c r="BR330" s="93" t="s">
        <v>102</v>
      </c>
      <c r="BS330" s="93" t="s">
        <v>102</v>
      </c>
      <c r="BT330" s="99" t="s">
        <v>591</v>
      </c>
      <c r="BU330" s="100" t="s">
        <v>11031</v>
      </c>
      <c r="BV330" s="101" t="s">
        <v>471</v>
      </c>
      <c r="BW330" s="136"/>
      <c r="BX330" s="103" t="s">
        <v>565</v>
      </c>
      <c r="BY330" s="104" t="s">
        <v>190</v>
      </c>
      <c r="BZ330" s="136"/>
      <c r="CA330" s="83" t="s">
        <v>599</v>
      </c>
      <c r="CB330" s="106" t="s">
        <v>647</v>
      </c>
      <c r="CC330" s="106" t="s">
        <v>8936</v>
      </c>
      <c r="CD330" s="107"/>
      <c r="CE330" s="108" t="s">
        <v>107</v>
      </c>
      <c r="CF330" s="108" t="s">
        <v>107</v>
      </c>
      <c r="CG330" s="109"/>
      <c r="CH330" s="110" t="s">
        <v>107</v>
      </c>
      <c r="CI330" s="111"/>
      <c r="CJ330" s="112">
        <v>6710</v>
      </c>
      <c r="CK330" s="113">
        <v>86</v>
      </c>
      <c r="CL330" s="114" t="s">
        <v>134</v>
      </c>
      <c r="CM330" s="114" t="s">
        <v>108</v>
      </c>
      <c r="CN330" s="114"/>
      <c r="CO330" s="115" t="s">
        <v>102</v>
      </c>
      <c r="CP330" s="115" t="s">
        <v>102</v>
      </c>
      <c r="CQ330" s="115" t="s">
        <v>102</v>
      </c>
      <c r="CR330" s="115" t="s">
        <v>102</v>
      </c>
      <c r="CS330" s="116"/>
      <c r="CT330" s="117" t="s">
        <v>109</v>
      </c>
      <c r="CU330" s="117" t="s">
        <v>109</v>
      </c>
      <c r="CV330" s="83">
        <v>326</v>
      </c>
      <c r="CW330" s="83" t="s">
        <v>108</v>
      </c>
      <c r="CX330" s="83">
        <v>326</v>
      </c>
      <c r="CY330" s="83" t="s">
        <v>108</v>
      </c>
      <c r="CZ330" s="83">
        <v>6654</v>
      </c>
      <c r="DA330" s="83" t="s">
        <v>419</v>
      </c>
      <c r="DB330" s="83" t="s">
        <v>130</v>
      </c>
      <c r="DC330" s="83" t="s">
        <v>499</v>
      </c>
      <c r="DD330" s="83">
        <v>1375</v>
      </c>
      <c r="DE330" s="83" t="s">
        <v>444</v>
      </c>
      <c r="DF330" s="83" t="s">
        <v>130</v>
      </c>
      <c r="DG330" s="83" t="s">
        <v>499</v>
      </c>
      <c r="DH330" s="83"/>
      <c r="DI330" s="83">
        <v>0</v>
      </c>
      <c r="DJ330" s="83">
        <v>1</v>
      </c>
      <c r="DK330" s="83">
        <v>0</v>
      </c>
      <c r="DL330" s="83">
        <v>0</v>
      </c>
      <c r="DM330" s="83">
        <v>0</v>
      </c>
      <c r="DN330" s="83">
        <v>0</v>
      </c>
      <c r="DO330" s="83">
        <v>0</v>
      </c>
      <c r="DP330" s="83">
        <v>0</v>
      </c>
      <c r="DQ330" s="83">
        <v>0</v>
      </c>
      <c r="DR330" s="83">
        <v>0</v>
      </c>
      <c r="DS330" s="83">
        <v>0</v>
      </c>
      <c r="DT330" s="83">
        <v>3</v>
      </c>
      <c r="DU330" s="83">
        <v>3</v>
      </c>
      <c r="DV330" s="83">
        <v>0</v>
      </c>
      <c r="DW330" s="83">
        <v>0</v>
      </c>
      <c r="DX330" s="83">
        <v>3</v>
      </c>
      <c r="DY330" s="85">
        <v>43972</v>
      </c>
      <c r="DZ330" s="83" t="s">
        <v>4377</v>
      </c>
      <c r="EA330" s="83" t="s">
        <v>102</v>
      </c>
      <c r="EB330" s="83" t="s">
        <v>482</v>
      </c>
      <c r="EC330" s="83">
        <v>326</v>
      </c>
      <c r="ED330" s="83" t="s">
        <v>483</v>
      </c>
      <c r="EE330" s="83">
        <v>1</v>
      </c>
      <c r="EF330" s="83">
        <v>0</v>
      </c>
      <c r="EG330" s="83">
        <v>0</v>
      </c>
      <c r="EH330" s="83" t="s">
        <v>109</v>
      </c>
      <c r="EI330" s="83" t="s">
        <v>108</v>
      </c>
      <c r="EJ330" s="83" t="s">
        <v>583</v>
      </c>
      <c r="EK330" s="83">
        <v>0</v>
      </c>
      <c r="EL330" s="83">
        <v>0</v>
      </c>
      <c r="EM330" s="83">
        <v>1</v>
      </c>
      <c r="EN330" s="83" t="s">
        <v>497</v>
      </c>
      <c r="EO330" s="83"/>
      <c r="EP330" s="83" t="s">
        <v>436</v>
      </c>
      <c r="EQ330" s="136">
        <v>1</v>
      </c>
      <c r="ER330" s="136">
        <v>1</v>
      </c>
      <c r="ES330" s="136">
        <v>1</v>
      </c>
      <c r="ET330" s="136">
        <v>1</v>
      </c>
      <c r="EU330" s="215" t="s">
        <v>269</v>
      </c>
      <c r="EV330" s="136">
        <v>1</v>
      </c>
      <c r="EW330" s="136">
        <v>1</v>
      </c>
      <c r="EX330" s="136">
        <v>1</v>
      </c>
      <c r="EY330" s="136">
        <v>1</v>
      </c>
      <c r="EZ330" s="136">
        <v>1</v>
      </c>
      <c r="FP330" s="215" t="s">
        <v>592</v>
      </c>
      <c r="FQ330" s="136" t="b">
        <v>1</v>
      </c>
      <c r="FR330" s="136" t="b">
        <v>1</v>
      </c>
      <c r="FS330" s="136" t="b">
        <v>1</v>
      </c>
      <c r="FT330" s="136" t="b">
        <v>1</v>
      </c>
      <c r="FX330" s="215" t="s">
        <v>269</v>
      </c>
    </row>
    <row r="331" spans="1:180" ht="60" customHeight="1" x14ac:dyDescent="0.55000000000000004">
      <c r="A331" s="83" t="s">
        <v>130</v>
      </c>
      <c r="B331" s="83" t="s">
        <v>98</v>
      </c>
      <c r="C331" s="136">
        <v>764855</v>
      </c>
      <c r="D331" s="207" t="s">
        <v>629</v>
      </c>
      <c r="E331" s="208" t="s">
        <v>634</v>
      </c>
      <c r="F331" s="83" t="s">
        <v>108</v>
      </c>
      <c r="G331" s="85">
        <v>26341</v>
      </c>
      <c r="H331" s="83" t="s">
        <v>102</v>
      </c>
      <c r="I331" s="85">
        <v>34633</v>
      </c>
      <c r="J331" s="83" t="s">
        <v>228</v>
      </c>
      <c r="K331" s="216">
        <v>304983732866</v>
      </c>
      <c r="L331" s="83" t="s">
        <v>191</v>
      </c>
      <c r="M331" s="85">
        <v>43642</v>
      </c>
      <c r="N331" s="83">
        <v>-936.66666666666697</v>
      </c>
      <c r="O331" s="83" t="s">
        <v>193</v>
      </c>
      <c r="P331" s="83" t="s">
        <v>181</v>
      </c>
      <c r="Q331" s="208" t="s">
        <v>6352</v>
      </c>
      <c r="R331" s="83" t="s">
        <v>102</v>
      </c>
      <c r="S331" s="83" t="s">
        <v>102</v>
      </c>
      <c r="T331" s="83" t="s">
        <v>131</v>
      </c>
      <c r="U331" s="83" t="s">
        <v>9588</v>
      </c>
      <c r="V331" s="83" t="s">
        <v>104</v>
      </c>
      <c r="W331" s="83" t="s">
        <v>105</v>
      </c>
      <c r="X331" s="86" t="s">
        <v>6352</v>
      </c>
      <c r="Y331" s="87" t="s">
        <v>102</v>
      </c>
      <c r="Z331" s="87" t="s">
        <v>102</v>
      </c>
      <c r="AA331" s="87" t="s">
        <v>131</v>
      </c>
      <c r="AB331" s="87" t="s">
        <v>9588</v>
      </c>
      <c r="AC331" s="87" t="s">
        <v>104</v>
      </c>
      <c r="AD331" s="87" t="s">
        <v>105</v>
      </c>
      <c r="AE331" s="87" t="s">
        <v>106</v>
      </c>
      <c r="AF331" s="86" t="s">
        <v>6352</v>
      </c>
      <c r="AG331" s="87" t="s">
        <v>177</v>
      </c>
      <c r="AH331" s="87" t="s">
        <v>9588</v>
      </c>
      <c r="AI331" s="87" t="s">
        <v>104</v>
      </c>
      <c r="AJ331" s="87" t="s">
        <v>204</v>
      </c>
      <c r="AK331" s="88"/>
      <c r="AL331" s="83" t="s">
        <v>107</v>
      </c>
      <c r="AM331" s="89" t="s">
        <v>454</v>
      </c>
      <c r="AN331" s="90" t="s">
        <v>416</v>
      </c>
      <c r="AO331" s="91" t="s">
        <v>643</v>
      </c>
      <c r="AP331" s="90">
        <v>8.3333333333332806</v>
      </c>
      <c r="AQ331" s="92" t="s">
        <v>102</v>
      </c>
      <c r="AR331" s="93" t="s">
        <v>102</v>
      </c>
      <c r="AS331" s="93" t="s">
        <v>102</v>
      </c>
      <c r="AT331" s="93" t="s">
        <v>102</v>
      </c>
      <c r="AU331" s="210" t="s">
        <v>645</v>
      </c>
      <c r="AV331" s="93" t="s">
        <v>185</v>
      </c>
      <c r="AW331" s="94" t="s">
        <v>102</v>
      </c>
      <c r="AX331" s="93" t="s">
        <v>105</v>
      </c>
      <c r="AY331" s="95" t="s">
        <v>104</v>
      </c>
      <c r="AZ331" s="93" t="s">
        <v>102</v>
      </c>
      <c r="BA331" s="93" t="s">
        <v>102</v>
      </c>
      <c r="BB331" s="93" t="s">
        <v>102</v>
      </c>
      <c r="BC331" s="93" t="s">
        <v>102</v>
      </c>
      <c r="BD331" s="96" t="s">
        <v>102</v>
      </c>
      <c r="BE331" s="90">
        <v>-154.666666666667</v>
      </c>
      <c r="BF331" s="93" t="s">
        <v>102</v>
      </c>
      <c r="BG331" s="93" t="s">
        <v>102</v>
      </c>
      <c r="BH331" s="93" t="s">
        <v>102</v>
      </c>
      <c r="BI331" s="93" t="s">
        <v>102</v>
      </c>
      <c r="BJ331" s="210" t="s">
        <v>643</v>
      </c>
      <c r="BK331" s="93" t="s">
        <v>196</v>
      </c>
      <c r="BL331" s="97" t="s">
        <v>102</v>
      </c>
      <c r="BM331" s="93" t="s">
        <v>105</v>
      </c>
      <c r="BN331" s="93" t="s">
        <v>596</v>
      </c>
      <c r="BO331" s="93" t="s">
        <v>102</v>
      </c>
      <c r="BP331" s="98" t="s">
        <v>102</v>
      </c>
      <c r="BQ331" s="93" t="s">
        <v>102</v>
      </c>
      <c r="BR331" s="93" t="s">
        <v>102</v>
      </c>
      <c r="BS331" s="93" t="s">
        <v>102</v>
      </c>
      <c r="BT331" s="99" t="s">
        <v>591</v>
      </c>
      <c r="BU331" s="100" t="s">
        <v>11032</v>
      </c>
      <c r="BV331" s="101" t="s">
        <v>471</v>
      </c>
      <c r="BW331" s="136"/>
      <c r="BX331" s="103" t="s">
        <v>565</v>
      </c>
      <c r="BY331" s="104" t="s">
        <v>190</v>
      </c>
      <c r="BZ331" s="136"/>
      <c r="CA331" s="83" t="s">
        <v>599</v>
      </c>
      <c r="CB331" s="106" t="s">
        <v>647</v>
      </c>
      <c r="CC331" s="106" t="s">
        <v>8948</v>
      </c>
      <c r="CD331" s="107"/>
      <c r="CE331" s="108" t="s">
        <v>107</v>
      </c>
      <c r="CF331" s="108" t="s">
        <v>107</v>
      </c>
      <c r="CG331" s="109"/>
      <c r="CH331" s="110" t="s">
        <v>107</v>
      </c>
      <c r="CI331" s="111"/>
      <c r="CJ331" s="112">
        <v>6710</v>
      </c>
      <c r="CK331" s="113">
        <v>86</v>
      </c>
      <c r="CL331" s="114" t="s">
        <v>134</v>
      </c>
      <c r="CM331" s="114" t="s">
        <v>108</v>
      </c>
      <c r="CN331" s="114"/>
      <c r="CO331" s="115" t="s">
        <v>102</v>
      </c>
      <c r="CP331" s="115" t="s">
        <v>102</v>
      </c>
      <c r="CQ331" s="115" t="s">
        <v>102</v>
      </c>
      <c r="CR331" s="115" t="s">
        <v>102</v>
      </c>
      <c r="CS331" s="116"/>
      <c r="CT331" s="117" t="s">
        <v>109</v>
      </c>
      <c r="CU331" s="117" t="s">
        <v>109</v>
      </c>
      <c r="CV331" s="83">
        <v>327</v>
      </c>
      <c r="CW331" s="83" t="s">
        <v>108</v>
      </c>
      <c r="CX331" s="83">
        <v>327</v>
      </c>
      <c r="CY331" s="83" t="s">
        <v>108</v>
      </c>
      <c r="CZ331" s="83">
        <v>6655</v>
      </c>
      <c r="DA331" s="83" t="s">
        <v>419</v>
      </c>
      <c r="DB331" s="83" t="s">
        <v>130</v>
      </c>
      <c r="DC331" s="83" t="s">
        <v>499</v>
      </c>
      <c r="DD331" s="83">
        <v>1376</v>
      </c>
      <c r="DE331" s="83" t="s">
        <v>444</v>
      </c>
      <c r="DF331" s="83" t="s">
        <v>130</v>
      </c>
      <c r="DG331" s="83" t="s">
        <v>499</v>
      </c>
      <c r="DH331" s="83"/>
      <c r="DI331" s="83">
        <v>0</v>
      </c>
      <c r="DJ331" s="83">
        <v>1</v>
      </c>
      <c r="DK331" s="83">
        <v>0</v>
      </c>
      <c r="DL331" s="83">
        <v>0</v>
      </c>
      <c r="DM331" s="83">
        <v>0</v>
      </c>
      <c r="DN331" s="83">
        <v>0</v>
      </c>
      <c r="DO331" s="83">
        <v>0</v>
      </c>
      <c r="DP331" s="83">
        <v>0</v>
      </c>
      <c r="DQ331" s="83">
        <v>0</v>
      </c>
      <c r="DR331" s="83">
        <v>0</v>
      </c>
      <c r="DS331" s="83">
        <v>0</v>
      </c>
      <c r="DT331" s="83">
        <v>3</v>
      </c>
      <c r="DU331" s="83">
        <v>3</v>
      </c>
      <c r="DV331" s="83">
        <v>0</v>
      </c>
      <c r="DW331" s="83">
        <v>0</v>
      </c>
      <c r="DX331" s="83">
        <v>3</v>
      </c>
      <c r="DY331" s="85">
        <v>43973</v>
      </c>
      <c r="DZ331" s="83" t="s">
        <v>4378</v>
      </c>
      <c r="EA331" s="83" t="s">
        <v>102</v>
      </c>
      <c r="EB331" s="83" t="s">
        <v>482</v>
      </c>
      <c r="EC331" s="83">
        <v>327</v>
      </c>
      <c r="ED331" s="83" t="s">
        <v>483</v>
      </c>
      <c r="EE331" s="83">
        <v>1</v>
      </c>
      <c r="EF331" s="83">
        <v>0</v>
      </c>
      <c r="EG331" s="83">
        <v>0</v>
      </c>
      <c r="EH331" s="83" t="s">
        <v>109</v>
      </c>
      <c r="EI331" s="83" t="s">
        <v>108</v>
      </c>
      <c r="EJ331" s="83" t="s">
        <v>583</v>
      </c>
      <c r="EK331" s="83">
        <v>0</v>
      </c>
      <c r="EL331" s="83">
        <v>0</v>
      </c>
      <c r="EM331" s="83">
        <v>1</v>
      </c>
      <c r="EN331" s="83" t="s">
        <v>497</v>
      </c>
      <c r="EO331" s="83"/>
      <c r="EP331" s="83" t="s">
        <v>436</v>
      </c>
      <c r="EQ331" s="136">
        <v>1</v>
      </c>
      <c r="ER331" s="136">
        <v>1</v>
      </c>
      <c r="ES331" s="136">
        <v>1</v>
      </c>
      <c r="ET331" s="136">
        <v>1</v>
      </c>
      <c r="EU331" s="215" t="s">
        <v>269</v>
      </c>
      <c r="EV331" s="136">
        <v>1</v>
      </c>
      <c r="EW331" s="136">
        <v>1</v>
      </c>
      <c r="EX331" s="136">
        <v>1</v>
      </c>
      <c r="EY331" s="136">
        <v>1</v>
      </c>
      <c r="EZ331" s="136">
        <v>1</v>
      </c>
      <c r="FP331" s="215" t="s">
        <v>592</v>
      </c>
      <c r="FQ331" s="136" t="b">
        <v>1</v>
      </c>
      <c r="FR331" s="136" t="b">
        <v>1</v>
      </c>
      <c r="FS331" s="136" t="b">
        <v>1</v>
      </c>
      <c r="FT331" s="136" t="b">
        <v>1</v>
      </c>
      <c r="FX331" s="215" t="s">
        <v>269</v>
      </c>
    </row>
    <row r="332" spans="1:180" ht="60" customHeight="1" x14ac:dyDescent="0.55000000000000004">
      <c r="A332" s="83" t="s">
        <v>130</v>
      </c>
      <c r="B332" s="83" t="s">
        <v>98</v>
      </c>
      <c r="C332" s="136">
        <v>192482</v>
      </c>
      <c r="D332" s="207" t="s">
        <v>627</v>
      </c>
      <c r="E332" s="208" t="s">
        <v>630</v>
      </c>
      <c r="F332" s="83" t="s">
        <v>108</v>
      </c>
      <c r="G332" s="85">
        <v>20621</v>
      </c>
      <c r="H332" s="83" t="s">
        <v>102</v>
      </c>
      <c r="I332" s="85">
        <v>39794</v>
      </c>
      <c r="J332" s="83" t="s">
        <v>228</v>
      </c>
      <c r="K332" s="216">
        <v>411361204306</v>
      </c>
      <c r="L332" s="83" t="s">
        <v>191</v>
      </c>
      <c r="M332" s="85">
        <v>43631</v>
      </c>
      <c r="N332" s="83">
        <v>-941.66666666666697</v>
      </c>
      <c r="O332" s="83" t="s">
        <v>180</v>
      </c>
      <c r="P332" s="83" t="s">
        <v>181</v>
      </c>
      <c r="Q332" s="208" t="s">
        <v>6356</v>
      </c>
      <c r="R332" s="83" t="s">
        <v>102</v>
      </c>
      <c r="S332" s="83" t="s">
        <v>102</v>
      </c>
      <c r="T332" s="83" t="s">
        <v>199</v>
      </c>
      <c r="U332" s="83" t="s">
        <v>9589</v>
      </c>
      <c r="V332" s="83" t="s">
        <v>104</v>
      </c>
      <c r="W332" s="83" t="s">
        <v>105</v>
      </c>
      <c r="X332" s="86" t="s">
        <v>6356</v>
      </c>
      <c r="Y332" s="87" t="s">
        <v>102</v>
      </c>
      <c r="Z332" s="87" t="s">
        <v>102</v>
      </c>
      <c r="AA332" s="87" t="s">
        <v>199</v>
      </c>
      <c r="AB332" s="87" t="s">
        <v>9589</v>
      </c>
      <c r="AC332" s="87" t="s">
        <v>104</v>
      </c>
      <c r="AD332" s="87" t="s">
        <v>105</v>
      </c>
      <c r="AE332" s="87" t="s">
        <v>106</v>
      </c>
      <c r="AF332" s="86" t="s">
        <v>6356</v>
      </c>
      <c r="AG332" s="87" t="s">
        <v>489</v>
      </c>
      <c r="AH332" s="87" t="s">
        <v>9590</v>
      </c>
      <c r="AI332" s="87" t="s">
        <v>104</v>
      </c>
      <c r="AJ332" s="87" t="s">
        <v>204</v>
      </c>
      <c r="AK332" s="88"/>
      <c r="AL332" s="83" t="s">
        <v>107</v>
      </c>
      <c r="AM332" s="89" t="s">
        <v>454</v>
      </c>
      <c r="AN332" s="90" t="s">
        <v>416</v>
      </c>
      <c r="AO332" s="91" t="s">
        <v>641</v>
      </c>
      <c r="AP332" s="90">
        <v>8.3333333333332806</v>
      </c>
      <c r="AQ332" s="92" t="s">
        <v>211</v>
      </c>
      <c r="AR332" s="93" t="s">
        <v>102</v>
      </c>
      <c r="AS332" s="93" t="s">
        <v>102</v>
      </c>
      <c r="AT332" s="93" t="s">
        <v>102</v>
      </c>
      <c r="AU332" s="210" t="s">
        <v>641</v>
      </c>
      <c r="AV332" s="93" t="s">
        <v>192</v>
      </c>
      <c r="AW332" s="94" t="s">
        <v>102</v>
      </c>
      <c r="AX332" s="93" t="s">
        <v>105</v>
      </c>
      <c r="AY332" s="95" t="s">
        <v>188</v>
      </c>
      <c r="AZ332" s="93" t="s">
        <v>102</v>
      </c>
      <c r="BA332" s="93" t="s">
        <v>9591</v>
      </c>
      <c r="BB332" s="93" t="s">
        <v>102</v>
      </c>
      <c r="BC332" s="93" t="s">
        <v>102</v>
      </c>
      <c r="BD332" s="96" t="s">
        <v>102</v>
      </c>
      <c r="BE332" s="90">
        <v>-155.166666666667</v>
      </c>
      <c r="BF332" s="93" t="s">
        <v>211</v>
      </c>
      <c r="BG332" s="93" t="s">
        <v>102</v>
      </c>
      <c r="BH332" s="93" t="s">
        <v>102</v>
      </c>
      <c r="BI332" s="93" t="s">
        <v>102</v>
      </c>
      <c r="BJ332" s="210" t="s">
        <v>646</v>
      </c>
      <c r="BK332" s="93" t="s">
        <v>182</v>
      </c>
      <c r="BL332" s="97" t="s">
        <v>102</v>
      </c>
      <c r="BM332" s="93" t="s">
        <v>105</v>
      </c>
      <c r="BN332" s="93" t="s">
        <v>104</v>
      </c>
      <c r="BO332" s="93" t="s">
        <v>102</v>
      </c>
      <c r="BP332" s="98">
        <v>20180316</v>
      </c>
      <c r="BQ332" s="93" t="s">
        <v>102</v>
      </c>
      <c r="BR332" s="93" t="s">
        <v>102</v>
      </c>
      <c r="BS332" s="93" t="s">
        <v>102</v>
      </c>
      <c r="BT332" s="99" t="s">
        <v>591</v>
      </c>
      <c r="BU332" s="100" t="s">
        <v>11033</v>
      </c>
      <c r="BV332" s="101" t="s">
        <v>471</v>
      </c>
      <c r="BW332" s="136"/>
      <c r="BX332" s="103" t="s">
        <v>565</v>
      </c>
      <c r="BY332" s="104" t="s">
        <v>190</v>
      </c>
      <c r="BZ332" s="136"/>
      <c r="CA332" s="83" t="s">
        <v>599</v>
      </c>
      <c r="CB332" s="106" t="s">
        <v>647</v>
      </c>
      <c r="CC332" s="106" t="s">
        <v>8960</v>
      </c>
      <c r="CD332" s="107"/>
      <c r="CE332" s="108" t="s">
        <v>107</v>
      </c>
      <c r="CF332" s="108" t="s">
        <v>107</v>
      </c>
      <c r="CG332" s="109"/>
      <c r="CH332" s="110" t="s">
        <v>107</v>
      </c>
      <c r="CI332" s="111"/>
      <c r="CJ332" s="112">
        <v>6710</v>
      </c>
      <c r="CK332" s="113">
        <v>86</v>
      </c>
      <c r="CL332" s="114" t="s">
        <v>134</v>
      </c>
      <c r="CM332" s="114" t="s">
        <v>108</v>
      </c>
      <c r="CN332" s="114"/>
      <c r="CO332" s="115" t="s">
        <v>102</v>
      </c>
      <c r="CP332" s="115" t="s">
        <v>102</v>
      </c>
      <c r="CQ332" s="115" t="s">
        <v>102</v>
      </c>
      <c r="CR332" s="115" t="s">
        <v>102</v>
      </c>
      <c r="CS332" s="116"/>
      <c r="CT332" s="117" t="s">
        <v>109</v>
      </c>
      <c r="CU332" s="117" t="s">
        <v>109</v>
      </c>
      <c r="CV332" s="83">
        <v>328</v>
      </c>
      <c r="CW332" s="83" t="s">
        <v>108</v>
      </c>
      <c r="CX332" s="83">
        <v>328</v>
      </c>
      <c r="CY332" s="83" t="s">
        <v>108</v>
      </c>
      <c r="CZ332" s="83">
        <v>6656</v>
      </c>
      <c r="DA332" s="83" t="s">
        <v>419</v>
      </c>
      <c r="DB332" s="83" t="s">
        <v>130</v>
      </c>
      <c r="DC332" s="83" t="s">
        <v>499</v>
      </c>
      <c r="DD332" s="83">
        <v>1377</v>
      </c>
      <c r="DE332" s="83" t="s">
        <v>444</v>
      </c>
      <c r="DF332" s="83" t="s">
        <v>130</v>
      </c>
      <c r="DG332" s="83" t="s">
        <v>499</v>
      </c>
      <c r="DH332" s="83"/>
      <c r="DI332" s="83">
        <v>0</v>
      </c>
      <c r="DJ332" s="83">
        <v>1</v>
      </c>
      <c r="DK332" s="83">
        <v>0</v>
      </c>
      <c r="DL332" s="83">
        <v>0</v>
      </c>
      <c r="DM332" s="83">
        <v>0</v>
      </c>
      <c r="DN332" s="83">
        <v>0</v>
      </c>
      <c r="DO332" s="83">
        <v>0</v>
      </c>
      <c r="DP332" s="83">
        <v>0</v>
      </c>
      <c r="DQ332" s="83">
        <v>0</v>
      </c>
      <c r="DR332" s="83">
        <v>0</v>
      </c>
      <c r="DS332" s="83">
        <v>0</v>
      </c>
      <c r="DT332" s="83">
        <v>3</v>
      </c>
      <c r="DU332" s="83">
        <v>3</v>
      </c>
      <c r="DV332" s="83">
        <v>0</v>
      </c>
      <c r="DW332" s="83">
        <v>0</v>
      </c>
      <c r="DX332" s="83">
        <v>3</v>
      </c>
      <c r="DY332" s="85">
        <v>43974</v>
      </c>
      <c r="DZ332" s="83" t="s">
        <v>4379</v>
      </c>
      <c r="EA332" s="83" t="s">
        <v>102</v>
      </c>
      <c r="EB332" s="83" t="s">
        <v>482</v>
      </c>
      <c r="EC332" s="83">
        <v>328</v>
      </c>
      <c r="ED332" s="83" t="s">
        <v>483</v>
      </c>
      <c r="EE332" s="83">
        <v>1</v>
      </c>
      <c r="EF332" s="83">
        <v>0</v>
      </c>
      <c r="EG332" s="83">
        <v>0</v>
      </c>
      <c r="EH332" s="83" t="s">
        <v>109</v>
      </c>
      <c r="EI332" s="83" t="s">
        <v>108</v>
      </c>
      <c r="EJ332" s="83" t="s">
        <v>583</v>
      </c>
      <c r="EK332" s="83">
        <v>0</v>
      </c>
      <c r="EL332" s="83">
        <v>0</v>
      </c>
      <c r="EM332" s="83">
        <v>1</v>
      </c>
      <c r="EN332" s="83" t="s">
        <v>497</v>
      </c>
      <c r="EO332" s="83"/>
      <c r="EP332" s="83" t="s">
        <v>436</v>
      </c>
      <c r="EQ332" s="136">
        <v>1</v>
      </c>
      <c r="ER332" s="136">
        <v>1</v>
      </c>
      <c r="ES332" s="136">
        <v>1</v>
      </c>
      <c r="ET332" s="136">
        <v>1</v>
      </c>
      <c r="EU332" s="215" t="s">
        <v>269</v>
      </c>
      <c r="EV332" s="136">
        <v>1</v>
      </c>
      <c r="EW332" s="136">
        <v>1</v>
      </c>
      <c r="EX332" s="136">
        <v>1</v>
      </c>
      <c r="EY332" s="136">
        <v>1</v>
      </c>
      <c r="EZ332" s="136">
        <v>1</v>
      </c>
      <c r="FP332" s="215" t="s">
        <v>592</v>
      </c>
      <c r="FQ332" s="136" t="b">
        <v>1</v>
      </c>
      <c r="FR332" s="136" t="b">
        <v>1</v>
      </c>
      <c r="FS332" s="136" t="b">
        <v>1</v>
      </c>
      <c r="FT332" s="136" t="b">
        <v>1</v>
      </c>
      <c r="FX332" s="215" t="s">
        <v>269</v>
      </c>
    </row>
    <row r="333" spans="1:180" ht="60" customHeight="1" x14ac:dyDescent="0.55000000000000004">
      <c r="A333" s="83" t="s">
        <v>130</v>
      </c>
      <c r="B333" s="83" t="s">
        <v>98</v>
      </c>
      <c r="C333" s="136">
        <v>280963</v>
      </c>
      <c r="D333" s="207" t="s">
        <v>628</v>
      </c>
      <c r="E333" s="208" t="s">
        <v>633</v>
      </c>
      <c r="F333" s="83" t="s">
        <v>108</v>
      </c>
      <c r="G333" s="85">
        <v>22744</v>
      </c>
      <c r="H333" s="83" t="s">
        <v>102</v>
      </c>
      <c r="I333" s="85">
        <v>39772</v>
      </c>
      <c r="J333" s="83" t="s">
        <v>228</v>
      </c>
      <c r="K333" s="216">
        <v>602094403133</v>
      </c>
      <c r="L333" s="83" t="s">
        <v>191</v>
      </c>
      <c r="M333" s="85">
        <v>43619</v>
      </c>
      <c r="N333" s="83">
        <v>-946.66666666666697</v>
      </c>
      <c r="O333" s="83" t="s">
        <v>193</v>
      </c>
      <c r="P333" s="83" t="s">
        <v>181</v>
      </c>
      <c r="Q333" s="208" t="s">
        <v>6360</v>
      </c>
      <c r="R333" s="83" t="s">
        <v>102</v>
      </c>
      <c r="S333" s="83" t="s">
        <v>102</v>
      </c>
      <c r="T333" s="83" t="s">
        <v>133</v>
      </c>
      <c r="U333" s="83" t="s">
        <v>9592</v>
      </c>
      <c r="V333" s="83" t="s">
        <v>111</v>
      </c>
      <c r="W333" s="83" t="s">
        <v>105</v>
      </c>
      <c r="X333" s="86" t="s">
        <v>6360</v>
      </c>
      <c r="Y333" s="87" t="s">
        <v>102</v>
      </c>
      <c r="Z333" s="87" t="s">
        <v>102</v>
      </c>
      <c r="AA333" s="87" t="s">
        <v>133</v>
      </c>
      <c r="AB333" s="87" t="s">
        <v>9592</v>
      </c>
      <c r="AC333" s="87" t="s">
        <v>111</v>
      </c>
      <c r="AD333" s="87" t="s">
        <v>105</v>
      </c>
      <c r="AE333" s="87" t="s">
        <v>106</v>
      </c>
      <c r="AF333" s="86" t="s">
        <v>6360</v>
      </c>
      <c r="AG333" s="87" t="s">
        <v>486</v>
      </c>
      <c r="AH333" s="87" t="s">
        <v>9592</v>
      </c>
      <c r="AI333" s="87" t="s">
        <v>111</v>
      </c>
      <c r="AJ333" s="87" t="s">
        <v>204</v>
      </c>
      <c r="AK333" s="88"/>
      <c r="AL333" s="83" t="s">
        <v>107</v>
      </c>
      <c r="AM333" s="89" t="s">
        <v>454</v>
      </c>
      <c r="AN333" s="90" t="s">
        <v>416</v>
      </c>
      <c r="AO333" s="91" t="s">
        <v>642</v>
      </c>
      <c r="AP333" s="90">
        <v>8.3333333333332806</v>
      </c>
      <c r="AQ333" s="92" t="s">
        <v>102</v>
      </c>
      <c r="AR333" s="93" t="s">
        <v>102</v>
      </c>
      <c r="AS333" s="93" t="s">
        <v>102</v>
      </c>
      <c r="AT333" s="93" t="s">
        <v>102</v>
      </c>
      <c r="AU333" s="210" t="s">
        <v>644</v>
      </c>
      <c r="AV333" s="93" t="s">
        <v>185</v>
      </c>
      <c r="AW333" s="94" t="s">
        <v>102</v>
      </c>
      <c r="AX333" s="93" t="s">
        <v>183</v>
      </c>
      <c r="AY333" s="95" t="s">
        <v>111</v>
      </c>
      <c r="AZ333" s="93" t="s">
        <v>102</v>
      </c>
      <c r="BA333" s="93" t="s">
        <v>102</v>
      </c>
      <c r="BB333" s="93" t="s">
        <v>102</v>
      </c>
      <c r="BC333" s="93" t="s">
        <v>102</v>
      </c>
      <c r="BD333" s="96" t="s">
        <v>102</v>
      </c>
      <c r="BE333" s="90">
        <v>-155.666666666667</v>
      </c>
      <c r="BF333" s="93" t="s">
        <v>102</v>
      </c>
      <c r="BG333" s="93" t="s">
        <v>102</v>
      </c>
      <c r="BH333" s="93" t="s">
        <v>102</v>
      </c>
      <c r="BI333" s="93" t="s">
        <v>102</v>
      </c>
      <c r="BJ333" s="210" t="s">
        <v>642</v>
      </c>
      <c r="BK333" s="93" t="s">
        <v>192</v>
      </c>
      <c r="BL333" s="97" t="s">
        <v>102</v>
      </c>
      <c r="BM333" s="93" t="s">
        <v>183</v>
      </c>
      <c r="BN333" s="93" t="s">
        <v>106</v>
      </c>
      <c r="BO333" s="93" t="s">
        <v>102</v>
      </c>
      <c r="BP333" s="98" t="s">
        <v>102</v>
      </c>
      <c r="BQ333" s="93" t="s">
        <v>102</v>
      </c>
      <c r="BR333" s="93" t="s">
        <v>102</v>
      </c>
      <c r="BS333" s="93" t="s">
        <v>102</v>
      </c>
      <c r="BT333" s="99" t="s">
        <v>591</v>
      </c>
      <c r="BU333" s="100" t="s">
        <v>11034</v>
      </c>
      <c r="BV333" s="101" t="s">
        <v>471</v>
      </c>
      <c r="BW333" s="136"/>
      <c r="BX333" s="103" t="s">
        <v>565</v>
      </c>
      <c r="BY333" s="104" t="s">
        <v>190</v>
      </c>
      <c r="BZ333" s="136"/>
      <c r="CA333" s="83" t="s">
        <v>599</v>
      </c>
      <c r="CB333" s="106" t="s">
        <v>647</v>
      </c>
      <c r="CC333" s="106" t="s">
        <v>8972</v>
      </c>
      <c r="CD333" s="107"/>
      <c r="CE333" s="108" t="s">
        <v>107</v>
      </c>
      <c r="CF333" s="108" t="s">
        <v>107</v>
      </c>
      <c r="CG333" s="109"/>
      <c r="CH333" s="110" t="s">
        <v>107</v>
      </c>
      <c r="CI333" s="111"/>
      <c r="CJ333" s="112">
        <v>6710</v>
      </c>
      <c r="CK333" s="113">
        <v>86</v>
      </c>
      <c r="CL333" s="114" t="s">
        <v>134</v>
      </c>
      <c r="CM333" s="114" t="s">
        <v>108</v>
      </c>
      <c r="CN333" s="114"/>
      <c r="CO333" s="115" t="s">
        <v>102</v>
      </c>
      <c r="CP333" s="115" t="s">
        <v>102</v>
      </c>
      <c r="CQ333" s="115" t="s">
        <v>102</v>
      </c>
      <c r="CR333" s="115" t="s">
        <v>102</v>
      </c>
      <c r="CS333" s="116"/>
      <c r="CT333" s="117" t="s">
        <v>109</v>
      </c>
      <c r="CU333" s="117" t="s">
        <v>109</v>
      </c>
      <c r="CV333" s="83">
        <v>329</v>
      </c>
      <c r="CW333" s="83" t="s">
        <v>108</v>
      </c>
      <c r="CX333" s="83">
        <v>329</v>
      </c>
      <c r="CY333" s="83" t="s">
        <v>108</v>
      </c>
      <c r="CZ333" s="83">
        <v>6657</v>
      </c>
      <c r="DA333" s="83" t="s">
        <v>419</v>
      </c>
      <c r="DB333" s="83" t="s">
        <v>130</v>
      </c>
      <c r="DC333" s="83" t="s">
        <v>499</v>
      </c>
      <c r="DD333" s="83">
        <v>1378</v>
      </c>
      <c r="DE333" s="83" t="s">
        <v>444</v>
      </c>
      <c r="DF333" s="83" t="s">
        <v>130</v>
      </c>
      <c r="DG333" s="83" t="s">
        <v>499</v>
      </c>
      <c r="DH333" s="83"/>
      <c r="DI333" s="83">
        <v>0</v>
      </c>
      <c r="DJ333" s="83">
        <v>1</v>
      </c>
      <c r="DK333" s="83">
        <v>0</v>
      </c>
      <c r="DL333" s="83">
        <v>0</v>
      </c>
      <c r="DM333" s="83">
        <v>0</v>
      </c>
      <c r="DN333" s="83">
        <v>0</v>
      </c>
      <c r="DO333" s="83">
        <v>0</v>
      </c>
      <c r="DP333" s="83">
        <v>0</v>
      </c>
      <c r="DQ333" s="83">
        <v>0</v>
      </c>
      <c r="DR333" s="83">
        <v>0</v>
      </c>
      <c r="DS333" s="83">
        <v>0</v>
      </c>
      <c r="DT333" s="83">
        <v>3</v>
      </c>
      <c r="DU333" s="83">
        <v>3</v>
      </c>
      <c r="DV333" s="83">
        <v>0</v>
      </c>
      <c r="DW333" s="83">
        <v>0</v>
      </c>
      <c r="DX333" s="83">
        <v>3</v>
      </c>
      <c r="DY333" s="85">
        <v>43975</v>
      </c>
      <c r="DZ333" s="83" t="s">
        <v>4380</v>
      </c>
      <c r="EA333" s="83" t="s">
        <v>102</v>
      </c>
      <c r="EB333" s="83" t="s">
        <v>482</v>
      </c>
      <c r="EC333" s="83">
        <v>329</v>
      </c>
      <c r="ED333" s="83" t="s">
        <v>483</v>
      </c>
      <c r="EE333" s="83">
        <v>1</v>
      </c>
      <c r="EF333" s="83">
        <v>0</v>
      </c>
      <c r="EG333" s="83">
        <v>0</v>
      </c>
      <c r="EH333" s="83" t="s">
        <v>109</v>
      </c>
      <c r="EI333" s="83" t="s">
        <v>108</v>
      </c>
      <c r="EJ333" s="83" t="s">
        <v>583</v>
      </c>
      <c r="EK333" s="83">
        <v>0</v>
      </c>
      <c r="EL333" s="83">
        <v>0</v>
      </c>
      <c r="EM333" s="83">
        <v>1</v>
      </c>
      <c r="EN333" s="83" t="s">
        <v>497</v>
      </c>
      <c r="EO333" s="83"/>
      <c r="EP333" s="83" t="s">
        <v>436</v>
      </c>
      <c r="EQ333" s="136">
        <v>1</v>
      </c>
      <c r="ER333" s="136">
        <v>1</v>
      </c>
      <c r="ES333" s="136">
        <v>1</v>
      </c>
      <c r="ET333" s="136">
        <v>1</v>
      </c>
      <c r="EU333" s="215" t="s">
        <v>269</v>
      </c>
      <c r="EV333" s="136">
        <v>1</v>
      </c>
      <c r="EW333" s="136">
        <v>1</v>
      </c>
      <c r="EX333" s="136">
        <v>1</v>
      </c>
      <c r="EY333" s="136">
        <v>1</v>
      </c>
      <c r="EZ333" s="136">
        <v>1</v>
      </c>
      <c r="FP333" s="215" t="s">
        <v>592</v>
      </c>
      <c r="FQ333" s="136" t="b">
        <v>1</v>
      </c>
      <c r="FR333" s="136" t="b">
        <v>1</v>
      </c>
      <c r="FS333" s="136" t="b">
        <v>1</v>
      </c>
      <c r="FT333" s="136" t="b">
        <v>1</v>
      </c>
      <c r="FX333" s="215" t="s">
        <v>269</v>
      </c>
    </row>
    <row r="334" spans="1:180" ht="60" customHeight="1" x14ac:dyDescent="0.55000000000000004">
      <c r="A334" s="83" t="s">
        <v>130</v>
      </c>
      <c r="B334" s="83" t="s">
        <v>98</v>
      </c>
      <c r="C334" s="136">
        <v>736860</v>
      </c>
      <c r="D334" s="207" t="s">
        <v>629</v>
      </c>
      <c r="E334" s="208" t="s">
        <v>634</v>
      </c>
      <c r="F334" s="83" t="s">
        <v>108</v>
      </c>
      <c r="G334" s="85">
        <v>26341</v>
      </c>
      <c r="H334" s="83" t="s">
        <v>102</v>
      </c>
      <c r="I334" s="85">
        <v>34633</v>
      </c>
      <c r="J334" s="83" t="s">
        <v>228</v>
      </c>
      <c r="K334" s="216">
        <v>706147449973</v>
      </c>
      <c r="L334" s="83" t="s">
        <v>191</v>
      </c>
      <c r="M334" s="85">
        <v>43642</v>
      </c>
      <c r="N334" s="83">
        <v>-951.66666666666697</v>
      </c>
      <c r="O334" s="83" t="s">
        <v>193</v>
      </c>
      <c r="P334" s="83" t="s">
        <v>181</v>
      </c>
      <c r="Q334" s="208" t="s">
        <v>6364</v>
      </c>
      <c r="R334" s="83" t="s">
        <v>102</v>
      </c>
      <c r="S334" s="83" t="s">
        <v>102</v>
      </c>
      <c r="T334" s="83" t="s">
        <v>131</v>
      </c>
      <c r="U334" s="83" t="s">
        <v>9593</v>
      </c>
      <c r="V334" s="83" t="s">
        <v>104</v>
      </c>
      <c r="W334" s="83" t="s">
        <v>105</v>
      </c>
      <c r="X334" s="86" t="s">
        <v>6364</v>
      </c>
      <c r="Y334" s="87" t="s">
        <v>102</v>
      </c>
      <c r="Z334" s="87" t="s">
        <v>102</v>
      </c>
      <c r="AA334" s="87" t="s">
        <v>131</v>
      </c>
      <c r="AB334" s="87" t="s">
        <v>9593</v>
      </c>
      <c r="AC334" s="87" t="s">
        <v>104</v>
      </c>
      <c r="AD334" s="87" t="s">
        <v>105</v>
      </c>
      <c r="AE334" s="87" t="s">
        <v>106</v>
      </c>
      <c r="AF334" s="86" t="s">
        <v>6364</v>
      </c>
      <c r="AG334" s="87" t="s">
        <v>177</v>
      </c>
      <c r="AH334" s="87" t="s">
        <v>9593</v>
      </c>
      <c r="AI334" s="87" t="s">
        <v>104</v>
      </c>
      <c r="AJ334" s="87" t="s">
        <v>204</v>
      </c>
      <c r="AK334" s="88"/>
      <c r="AL334" s="83" t="s">
        <v>107</v>
      </c>
      <c r="AM334" s="89" t="s">
        <v>454</v>
      </c>
      <c r="AN334" s="90" t="s">
        <v>416</v>
      </c>
      <c r="AO334" s="91" t="s">
        <v>643</v>
      </c>
      <c r="AP334" s="90">
        <v>8.3333333333332806</v>
      </c>
      <c r="AQ334" s="92" t="s">
        <v>102</v>
      </c>
      <c r="AR334" s="93" t="s">
        <v>102</v>
      </c>
      <c r="AS334" s="93" t="s">
        <v>102</v>
      </c>
      <c r="AT334" s="93" t="s">
        <v>102</v>
      </c>
      <c r="AU334" s="210" t="s">
        <v>645</v>
      </c>
      <c r="AV334" s="93" t="s">
        <v>185</v>
      </c>
      <c r="AW334" s="94" t="s">
        <v>102</v>
      </c>
      <c r="AX334" s="93" t="s">
        <v>105</v>
      </c>
      <c r="AY334" s="95" t="s">
        <v>104</v>
      </c>
      <c r="AZ334" s="93" t="s">
        <v>102</v>
      </c>
      <c r="BA334" s="93" t="s">
        <v>102</v>
      </c>
      <c r="BB334" s="93" t="s">
        <v>102</v>
      </c>
      <c r="BC334" s="93" t="s">
        <v>102</v>
      </c>
      <c r="BD334" s="96" t="s">
        <v>102</v>
      </c>
      <c r="BE334" s="90">
        <v>-156.166666666667</v>
      </c>
      <c r="BF334" s="93" t="s">
        <v>102</v>
      </c>
      <c r="BG334" s="93" t="s">
        <v>102</v>
      </c>
      <c r="BH334" s="93" t="s">
        <v>102</v>
      </c>
      <c r="BI334" s="93" t="s">
        <v>102</v>
      </c>
      <c r="BJ334" s="210" t="s">
        <v>643</v>
      </c>
      <c r="BK334" s="93" t="s">
        <v>196</v>
      </c>
      <c r="BL334" s="97" t="s">
        <v>102</v>
      </c>
      <c r="BM334" s="93" t="s">
        <v>105</v>
      </c>
      <c r="BN334" s="93" t="s">
        <v>596</v>
      </c>
      <c r="BO334" s="93" t="s">
        <v>102</v>
      </c>
      <c r="BP334" s="98" t="s">
        <v>102</v>
      </c>
      <c r="BQ334" s="93" t="s">
        <v>102</v>
      </c>
      <c r="BR334" s="93" t="s">
        <v>102</v>
      </c>
      <c r="BS334" s="93" t="s">
        <v>102</v>
      </c>
      <c r="BT334" s="99" t="s">
        <v>591</v>
      </c>
      <c r="BU334" s="100" t="s">
        <v>11035</v>
      </c>
      <c r="BV334" s="101" t="s">
        <v>471</v>
      </c>
      <c r="BW334" s="136"/>
      <c r="BX334" s="103" t="s">
        <v>565</v>
      </c>
      <c r="BY334" s="104" t="s">
        <v>190</v>
      </c>
      <c r="BZ334" s="136"/>
      <c r="CA334" s="83" t="s">
        <v>599</v>
      </c>
      <c r="CB334" s="106" t="s">
        <v>647</v>
      </c>
      <c r="CC334" s="106" t="s">
        <v>8984</v>
      </c>
      <c r="CD334" s="107"/>
      <c r="CE334" s="108" t="s">
        <v>107</v>
      </c>
      <c r="CF334" s="108" t="s">
        <v>107</v>
      </c>
      <c r="CG334" s="109"/>
      <c r="CH334" s="110" t="s">
        <v>107</v>
      </c>
      <c r="CI334" s="111"/>
      <c r="CJ334" s="112">
        <v>6710</v>
      </c>
      <c r="CK334" s="113">
        <v>86</v>
      </c>
      <c r="CL334" s="114" t="s">
        <v>134</v>
      </c>
      <c r="CM334" s="114" t="s">
        <v>108</v>
      </c>
      <c r="CN334" s="114"/>
      <c r="CO334" s="115" t="s">
        <v>102</v>
      </c>
      <c r="CP334" s="115" t="s">
        <v>102</v>
      </c>
      <c r="CQ334" s="115" t="s">
        <v>102</v>
      </c>
      <c r="CR334" s="115" t="s">
        <v>102</v>
      </c>
      <c r="CS334" s="116"/>
      <c r="CT334" s="117" t="s">
        <v>109</v>
      </c>
      <c r="CU334" s="117" t="s">
        <v>109</v>
      </c>
      <c r="CV334" s="83">
        <v>330</v>
      </c>
      <c r="CW334" s="83" t="s">
        <v>108</v>
      </c>
      <c r="CX334" s="83">
        <v>330</v>
      </c>
      <c r="CY334" s="83" t="s">
        <v>108</v>
      </c>
      <c r="CZ334" s="83">
        <v>6658</v>
      </c>
      <c r="DA334" s="83" t="s">
        <v>419</v>
      </c>
      <c r="DB334" s="83" t="s">
        <v>130</v>
      </c>
      <c r="DC334" s="83" t="s">
        <v>499</v>
      </c>
      <c r="DD334" s="83">
        <v>1379</v>
      </c>
      <c r="DE334" s="83" t="s">
        <v>444</v>
      </c>
      <c r="DF334" s="83" t="s">
        <v>130</v>
      </c>
      <c r="DG334" s="83" t="s">
        <v>499</v>
      </c>
      <c r="DH334" s="83"/>
      <c r="DI334" s="83">
        <v>0</v>
      </c>
      <c r="DJ334" s="83">
        <v>1</v>
      </c>
      <c r="DK334" s="83">
        <v>0</v>
      </c>
      <c r="DL334" s="83">
        <v>0</v>
      </c>
      <c r="DM334" s="83">
        <v>0</v>
      </c>
      <c r="DN334" s="83">
        <v>0</v>
      </c>
      <c r="DO334" s="83">
        <v>0</v>
      </c>
      <c r="DP334" s="83">
        <v>0</v>
      </c>
      <c r="DQ334" s="83">
        <v>0</v>
      </c>
      <c r="DR334" s="83">
        <v>0</v>
      </c>
      <c r="DS334" s="83">
        <v>0</v>
      </c>
      <c r="DT334" s="83">
        <v>3</v>
      </c>
      <c r="DU334" s="83">
        <v>3</v>
      </c>
      <c r="DV334" s="83">
        <v>0</v>
      </c>
      <c r="DW334" s="83">
        <v>0</v>
      </c>
      <c r="DX334" s="83">
        <v>3</v>
      </c>
      <c r="DY334" s="85">
        <v>43976</v>
      </c>
      <c r="DZ334" s="83" t="s">
        <v>4381</v>
      </c>
      <c r="EA334" s="83" t="s">
        <v>102</v>
      </c>
      <c r="EB334" s="83" t="s">
        <v>482</v>
      </c>
      <c r="EC334" s="83">
        <v>330</v>
      </c>
      <c r="ED334" s="83" t="s">
        <v>483</v>
      </c>
      <c r="EE334" s="83">
        <v>1</v>
      </c>
      <c r="EF334" s="83">
        <v>0</v>
      </c>
      <c r="EG334" s="83">
        <v>0</v>
      </c>
      <c r="EH334" s="83" t="s">
        <v>109</v>
      </c>
      <c r="EI334" s="83" t="s">
        <v>108</v>
      </c>
      <c r="EJ334" s="83" t="s">
        <v>583</v>
      </c>
      <c r="EK334" s="83">
        <v>0</v>
      </c>
      <c r="EL334" s="83">
        <v>0</v>
      </c>
      <c r="EM334" s="83">
        <v>1</v>
      </c>
      <c r="EN334" s="83" t="s">
        <v>497</v>
      </c>
      <c r="EO334" s="83"/>
      <c r="EP334" s="83" t="s">
        <v>436</v>
      </c>
      <c r="EQ334" s="136">
        <v>1</v>
      </c>
      <c r="ER334" s="136">
        <v>1</v>
      </c>
      <c r="ES334" s="136">
        <v>1</v>
      </c>
      <c r="ET334" s="136">
        <v>1</v>
      </c>
      <c r="EU334" s="215" t="s">
        <v>269</v>
      </c>
      <c r="EV334" s="136">
        <v>1</v>
      </c>
      <c r="EW334" s="136">
        <v>1</v>
      </c>
      <c r="EX334" s="136">
        <v>1</v>
      </c>
      <c r="EY334" s="136">
        <v>1</v>
      </c>
      <c r="EZ334" s="136">
        <v>1</v>
      </c>
      <c r="FP334" s="215" t="s">
        <v>592</v>
      </c>
      <c r="FQ334" s="136" t="b">
        <v>1</v>
      </c>
      <c r="FR334" s="136" t="b">
        <v>1</v>
      </c>
      <c r="FS334" s="136" t="b">
        <v>1</v>
      </c>
      <c r="FT334" s="136" t="b">
        <v>1</v>
      </c>
      <c r="FX334" s="215" t="s">
        <v>269</v>
      </c>
    </row>
    <row r="335" spans="1:180" ht="60" customHeight="1" x14ac:dyDescent="0.55000000000000004">
      <c r="A335" s="83" t="s">
        <v>130</v>
      </c>
      <c r="B335" s="83" t="s">
        <v>98</v>
      </c>
      <c r="C335" s="136">
        <v>669281</v>
      </c>
      <c r="D335" s="207" t="s">
        <v>627</v>
      </c>
      <c r="E335" s="208" t="s">
        <v>630</v>
      </c>
      <c r="F335" s="83" t="s">
        <v>108</v>
      </c>
      <c r="G335" s="85">
        <v>20621</v>
      </c>
      <c r="H335" s="83" t="s">
        <v>102</v>
      </c>
      <c r="I335" s="85">
        <v>39794</v>
      </c>
      <c r="J335" s="83" t="s">
        <v>228</v>
      </c>
      <c r="K335" s="216">
        <v>884882328488</v>
      </c>
      <c r="L335" s="83" t="s">
        <v>191</v>
      </c>
      <c r="M335" s="85">
        <v>43631</v>
      </c>
      <c r="N335" s="83">
        <v>-956.66666666666697</v>
      </c>
      <c r="O335" s="83" t="s">
        <v>180</v>
      </c>
      <c r="P335" s="83" t="s">
        <v>181</v>
      </c>
      <c r="Q335" s="208" t="s">
        <v>6368</v>
      </c>
      <c r="R335" s="83" t="s">
        <v>102</v>
      </c>
      <c r="S335" s="83" t="s">
        <v>102</v>
      </c>
      <c r="T335" s="83" t="s">
        <v>199</v>
      </c>
      <c r="U335" s="83" t="s">
        <v>9594</v>
      </c>
      <c r="V335" s="83" t="s">
        <v>104</v>
      </c>
      <c r="W335" s="83" t="s">
        <v>105</v>
      </c>
      <c r="X335" s="86" t="s">
        <v>6368</v>
      </c>
      <c r="Y335" s="87" t="s">
        <v>102</v>
      </c>
      <c r="Z335" s="87" t="s">
        <v>102</v>
      </c>
      <c r="AA335" s="87" t="s">
        <v>199</v>
      </c>
      <c r="AB335" s="87" t="s">
        <v>9594</v>
      </c>
      <c r="AC335" s="87" t="s">
        <v>104</v>
      </c>
      <c r="AD335" s="87" t="s">
        <v>105</v>
      </c>
      <c r="AE335" s="87" t="s">
        <v>106</v>
      </c>
      <c r="AF335" s="86" t="s">
        <v>6368</v>
      </c>
      <c r="AG335" s="87" t="s">
        <v>489</v>
      </c>
      <c r="AH335" s="87" t="s">
        <v>9595</v>
      </c>
      <c r="AI335" s="87" t="s">
        <v>104</v>
      </c>
      <c r="AJ335" s="87" t="s">
        <v>204</v>
      </c>
      <c r="AK335" s="88"/>
      <c r="AL335" s="83" t="s">
        <v>107</v>
      </c>
      <c r="AM335" s="89" t="s">
        <v>454</v>
      </c>
      <c r="AN335" s="90" t="s">
        <v>416</v>
      </c>
      <c r="AO335" s="91" t="s">
        <v>641</v>
      </c>
      <c r="AP335" s="90">
        <v>8.3333333333332806</v>
      </c>
      <c r="AQ335" s="92" t="s">
        <v>211</v>
      </c>
      <c r="AR335" s="93" t="s">
        <v>102</v>
      </c>
      <c r="AS335" s="93" t="s">
        <v>102</v>
      </c>
      <c r="AT335" s="93" t="s">
        <v>102</v>
      </c>
      <c r="AU335" s="210" t="s">
        <v>641</v>
      </c>
      <c r="AV335" s="93" t="s">
        <v>192</v>
      </c>
      <c r="AW335" s="94" t="s">
        <v>102</v>
      </c>
      <c r="AX335" s="93" t="s">
        <v>105</v>
      </c>
      <c r="AY335" s="95" t="s">
        <v>188</v>
      </c>
      <c r="AZ335" s="93" t="s">
        <v>102</v>
      </c>
      <c r="BA335" s="93" t="s">
        <v>9596</v>
      </c>
      <c r="BB335" s="93" t="s">
        <v>102</v>
      </c>
      <c r="BC335" s="93" t="s">
        <v>102</v>
      </c>
      <c r="BD335" s="96" t="s">
        <v>102</v>
      </c>
      <c r="BE335" s="90">
        <v>-156.666666666667</v>
      </c>
      <c r="BF335" s="93" t="s">
        <v>211</v>
      </c>
      <c r="BG335" s="93" t="s">
        <v>102</v>
      </c>
      <c r="BH335" s="93" t="s">
        <v>102</v>
      </c>
      <c r="BI335" s="93" t="s">
        <v>102</v>
      </c>
      <c r="BJ335" s="210" t="s">
        <v>646</v>
      </c>
      <c r="BK335" s="93" t="s">
        <v>182</v>
      </c>
      <c r="BL335" s="97" t="s">
        <v>102</v>
      </c>
      <c r="BM335" s="93" t="s">
        <v>105</v>
      </c>
      <c r="BN335" s="93" t="s">
        <v>104</v>
      </c>
      <c r="BO335" s="93" t="s">
        <v>102</v>
      </c>
      <c r="BP335" s="98">
        <v>20180317</v>
      </c>
      <c r="BQ335" s="93" t="s">
        <v>102</v>
      </c>
      <c r="BR335" s="93" t="s">
        <v>102</v>
      </c>
      <c r="BS335" s="93" t="s">
        <v>102</v>
      </c>
      <c r="BT335" s="99" t="s">
        <v>591</v>
      </c>
      <c r="BU335" s="100" t="s">
        <v>11036</v>
      </c>
      <c r="BV335" s="101" t="s">
        <v>471</v>
      </c>
      <c r="BW335" s="136"/>
      <c r="BX335" s="103" t="s">
        <v>565</v>
      </c>
      <c r="BY335" s="104" t="s">
        <v>190</v>
      </c>
      <c r="BZ335" s="136"/>
      <c r="CA335" s="83" t="s">
        <v>599</v>
      </c>
      <c r="CB335" s="106" t="s">
        <v>647</v>
      </c>
      <c r="CC335" s="106" t="s">
        <v>8996</v>
      </c>
      <c r="CD335" s="107"/>
      <c r="CE335" s="108" t="s">
        <v>107</v>
      </c>
      <c r="CF335" s="108" t="s">
        <v>107</v>
      </c>
      <c r="CG335" s="109"/>
      <c r="CH335" s="110" t="s">
        <v>107</v>
      </c>
      <c r="CI335" s="111"/>
      <c r="CJ335" s="112">
        <v>6710</v>
      </c>
      <c r="CK335" s="113">
        <v>86</v>
      </c>
      <c r="CL335" s="114" t="s">
        <v>134</v>
      </c>
      <c r="CM335" s="114" t="s">
        <v>108</v>
      </c>
      <c r="CN335" s="114"/>
      <c r="CO335" s="115" t="s">
        <v>102</v>
      </c>
      <c r="CP335" s="115" t="s">
        <v>102</v>
      </c>
      <c r="CQ335" s="115" t="s">
        <v>102</v>
      </c>
      <c r="CR335" s="115" t="s">
        <v>102</v>
      </c>
      <c r="CS335" s="116"/>
      <c r="CT335" s="117" t="s">
        <v>109</v>
      </c>
      <c r="CU335" s="117" t="s">
        <v>109</v>
      </c>
      <c r="CV335" s="83">
        <v>331</v>
      </c>
      <c r="CW335" s="83" t="s">
        <v>108</v>
      </c>
      <c r="CX335" s="83">
        <v>331</v>
      </c>
      <c r="CY335" s="83" t="s">
        <v>108</v>
      </c>
      <c r="CZ335" s="83">
        <v>6659</v>
      </c>
      <c r="DA335" s="83" t="s">
        <v>419</v>
      </c>
      <c r="DB335" s="83" t="s">
        <v>130</v>
      </c>
      <c r="DC335" s="83" t="s">
        <v>499</v>
      </c>
      <c r="DD335" s="83">
        <v>1380</v>
      </c>
      <c r="DE335" s="83" t="s">
        <v>444</v>
      </c>
      <c r="DF335" s="83" t="s">
        <v>130</v>
      </c>
      <c r="DG335" s="83" t="s">
        <v>499</v>
      </c>
      <c r="DH335" s="83"/>
      <c r="DI335" s="83">
        <v>0</v>
      </c>
      <c r="DJ335" s="83">
        <v>1</v>
      </c>
      <c r="DK335" s="83">
        <v>0</v>
      </c>
      <c r="DL335" s="83">
        <v>0</v>
      </c>
      <c r="DM335" s="83">
        <v>0</v>
      </c>
      <c r="DN335" s="83">
        <v>0</v>
      </c>
      <c r="DO335" s="83">
        <v>0</v>
      </c>
      <c r="DP335" s="83">
        <v>0</v>
      </c>
      <c r="DQ335" s="83">
        <v>0</v>
      </c>
      <c r="DR335" s="83">
        <v>0</v>
      </c>
      <c r="DS335" s="83">
        <v>0</v>
      </c>
      <c r="DT335" s="83">
        <v>3</v>
      </c>
      <c r="DU335" s="83">
        <v>3</v>
      </c>
      <c r="DV335" s="83">
        <v>0</v>
      </c>
      <c r="DW335" s="83">
        <v>0</v>
      </c>
      <c r="DX335" s="83">
        <v>3</v>
      </c>
      <c r="DY335" s="85">
        <v>43977</v>
      </c>
      <c r="DZ335" s="83" t="s">
        <v>4382</v>
      </c>
      <c r="EA335" s="83" t="s">
        <v>102</v>
      </c>
      <c r="EB335" s="83" t="s">
        <v>482</v>
      </c>
      <c r="EC335" s="83">
        <v>331</v>
      </c>
      <c r="ED335" s="83" t="s">
        <v>483</v>
      </c>
      <c r="EE335" s="83">
        <v>1</v>
      </c>
      <c r="EF335" s="83">
        <v>0</v>
      </c>
      <c r="EG335" s="83">
        <v>0</v>
      </c>
      <c r="EH335" s="83" t="s">
        <v>109</v>
      </c>
      <c r="EI335" s="83" t="s">
        <v>108</v>
      </c>
      <c r="EJ335" s="83" t="s">
        <v>583</v>
      </c>
      <c r="EK335" s="83">
        <v>0</v>
      </c>
      <c r="EL335" s="83">
        <v>0</v>
      </c>
      <c r="EM335" s="83">
        <v>1</v>
      </c>
      <c r="EN335" s="83" t="s">
        <v>497</v>
      </c>
      <c r="EO335" s="83"/>
      <c r="EP335" s="83" t="s">
        <v>436</v>
      </c>
      <c r="EQ335" s="136">
        <v>1</v>
      </c>
      <c r="ER335" s="136">
        <v>1</v>
      </c>
      <c r="ES335" s="136">
        <v>1</v>
      </c>
      <c r="ET335" s="136">
        <v>1</v>
      </c>
      <c r="EU335" s="215" t="s">
        <v>269</v>
      </c>
      <c r="EV335" s="136">
        <v>1</v>
      </c>
      <c r="EW335" s="136">
        <v>1</v>
      </c>
      <c r="EX335" s="136">
        <v>1</v>
      </c>
      <c r="EY335" s="136">
        <v>1</v>
      </c>
      <c r="EZ335" s="136">
        <v>1</v>
      </c>
      <c r="FP335" s="215" t="s">
        <v>592</v>
      </c>
      <c r="FQ335" s="136" t="b">
        <v>1</v>
      </c>
      <c r="FR335" s="136" t="b">
        <v>1</v>
      </c>
      <c r="FS335" s="136" t="b">
        <v>1</v>
      </c>
      <c r="FT335" s="136" t="b">
        <v>1</v>
      </c>
      <c r="FX335" s="215" t="s">
        <v>269</v>
      </c>
    </row>
    <row r="336" spans="1:180" ht="60" customHeight="1" x14ac:dyDescent="0.55000000000000004">
      <c r="A336" s="83" t="s">
        <v>130</v>
      </c>
      <c r="B336" s="83" t="s">
        <v>98</v>
      </c>
      <c r="C336" s="136">
        <v>948208</v>
      </c>
      <c r="D336" s="207" t="s">
        <v>628</v>
      </c>
      <c r="E336" s="208" t="s">
        <v>633</v>
      </c>
      <c r="F336" s="83" t="s">
        <v>108</v>
      </c>
      <c r="G336" s="85">
        <v>22744</v>
      </c>
      <c r="H336" s="83" t="s">
        <v>102</v>
      </c>
      <c r="I336" s="85">
        <v>39772</v>
      </c>
      <c r="J336" s="83" t="s">
        <v>228</v>
      </c>
      <c r="K336" s="216">
        <v>921865096942</v>
      </c>
      <c r="L336" s="83" t="s">
        <v>191</v>
      </c>
      <c r="M336" s="85">
        <v>43619</v>
      </c>
      <c r="N336" s="83">
        <v>-961.66666666666697</v>
      </c>
      <c r="O336" s="83" t="s">
        <v>193</v>
      </c>
      <c r="P336" s="83" t="s">
        <v>181</v>
      </c>
      <c r="Q336" s="208" t="s">
        <v>6372</v>
      </c>
      <c r="R336" s="83" t="s">
        <v>102</v>
      </c>
      <c r="S336" s="83" t="s">
        <v>102</v>
      </c>
      <c r="T336" s="83" t="s">
        <v>133</v>
      </c>
      <c r="U336" s="83" t="s">
        <v>9597</v>
      </c>
      <c r="V336" s="83" t="s">
        <v>111</v>
      </c>
      <c r="W336" s="83" t="s">
        <v>105</v>
      </c>
      <c r="X336" s="86" t="s">
        <v>6372</v>
      </c>
      <c r="Y336" s="87" t="s">
        <v>102</v>
      </c>
      <c r="Z336" s="87" t="s">
        <v>102</v>
      </c>
      <c r="AA336" s="87" t="s">
        <v>133</v>
      </c>
      <c r="AB336" s="87" t="s">
        <v>9597</v>
      </c>
      <c r="AC336" s="87" t="s">
        <v>111</v>
      </c>
      <c r="AD336" s="87" t="s">
        <v>105</v>
      </c>
      <c r="AE336" s="87" t="s">
        <v>106</v>
      </c>
      <c r="AF336" s="86" t="s">
        <v>6372</v>
      </c>
      <c r="AG336" s="87" t="s">
        <v>486</v>
      </c>
      <c r="AH336" s="87" t="s">
        <v>9597</v>
      </c>
      <c r="AI336" s="87" t="s">
        <v>111</v>
      </c>
      <c r="AJ336" s="87" t="s">
        <v>204</v>
      </c>
      <c r="AK336" s="88"/>
      <c r="AL336" s="83" t="s">
        <v>107</v>
      </c>
      <c r="AM336" s="89" t="s">
        <v>454</v>
      </c>
      <c r="AN336" s="90" t="s">
        <v>416</v>
      </c>
      <c r="AO336" s="91" t="s">
        <v>642</v>
      </c>
      <c r="AP336" s="90">
        <v>8.3333333333332806</v>
      </c>
      <c r="AQ336" s="92" t="s">
        <v>102</v>
      </c>
      <c r="AR336" s="93" t="s">
        <v>102</v>
      </c>
      <c r="AS336" s="93" t="s">
        <v>102</v>
      </c>
      <c r="AT336" s="93" t="s">
        <v>102</v>
      </c>
      <c r="AU336" s="210" t="s">
        <v>644</v>
      </c>
      <c r="AV336" s="93" t="s">
        <v>185</v>
      </c>
      <c r="AW336" s="94" t="s">
        <v>102</v>
      </c>
      <c r="AX336" s="93" t="s">
        <v>183</v>
      </c>
      <c r="AY336" s="95" t="s">
        <v>111</v>
      </c>
      <c r="AZ336" s="93" t="s">
        <v>102</v>
      </c>
      <c r="BA336" s="93" t="s">
        <v>102</v>
      </c>
      <c r="BB336" s="93" t="s">
        <v>102</v>
      </c>
      <c r="BC336" s="93" t="s">
        <v>102</v>
      </c>
      <c r="BD336" s="96" t="s">
        <v>102</v>
      </c>
      <c r="BE336" s="90">
        <v>-157.166666666667</v>
      </c>
      <c r="BF336" s="93" t="s">
        <v>102</v>
      </c>
      <c r="BG336" s="93" t="s">
        <v>102</v>
      </c>
      <c r="BH336" s="93" t="s">
        <v>102</v>
      </c>
      <c r="BI336" s="93" t="s">
        <v>102</v>
      </c>
      <c r="BJ336" s="210" t="s">
        <v>642</v>
      </c>
      <c r="BK336" s="93" t="s">
        <v>192</v>
      </c>
      <c r="BL336" s="97" t="s">
        <v>102</v>
      </c>
      <c r="BM336" s="93" t="s">
        <v>183</v>
      </c>
      <c r="BN336" s="93" t="s">
        <v>106</v>
      </c>
      <c r="BO336" s="93" t="s">
        <v>102</v>
      </c>
      <c r="BP336" s="98" t="s">
        <v>102</v>
      </c>
      <c r="BQ336" s="93" t="s">
        <v>102</v>
      </c>
      <c r="BR336" s="93" t="s">
        <v>102</v>
      </c>
      <c r="BS336" s="93" t="s">
        <v>102</v>
      </c>
      <c r="BT336" s="99" t="s">
        <v>591</v>
      </c>
      <c r="BU336" s="100" t="s">
        <v>11037</v>
      </c>
      <c r="BV336" s="101" t="s">
        <v>471</v>
      </c>
      <c r="BW336" s="136"/>
      <c r="BX336" s="103" t="s">
        <v>565</v>
      </c>
      <c r="BY336" s="104" t="s">
        <v>190</v>
      </c>
      <c r="BZ336" s="136"/>
      <c r="CA336" s="83" t="s">
        <v>599</v>
      </c>
      <c r="CB336" s="106" t="s">
        <v>647</v>
      </c>
      <c r="CC336" s="106" t="s">
        <v>9008</v>
      </c>
      <c r="CD336" s="107"/>
      <c r="CE336" s="108" t="s">
        <v>107</v>
      </c>
      <c r="CF336" s="108" t="s">
        <v>107</v>
      </c>
      <c r="CG336" s="109"/>
      <c r="CH336" s="110" t="s">
        <v>107</v>
      </c>
      <c r="CI336" s="111"/>
      <c r="CJ336" s="112">
        <v>6710</v>
      </c>
      <c r="CK336" s="113">
        <v>86</v>
      </c>
      <c r="CL336" s="114" t="s">
        <v>134</v>
      </c>
      <c r="CM336" s="114" t="s">
        <v>108</v>
      </c>
      <c r="CN336" s="114"/>
      <c r="CO336" s="115" t="s">
        <v>102</v>
      </c>
      <c r="CP336" s="115" t="s">
        <v>102</v>
      </c>
      <c r="CQ336" s="115" t="s">
        <v>102</v>
      </c>
      <c r="CR336" s="115" t="s">
        <v>102</v>
      </c>
      <c r="CS336" s="116"/>
      <c r="CT336" s="117" t="s">
        <v>109</v>
      </c>
      <c r="CU336" s="117" t="s">
        <v>109</v>
      </c>
      <c r="CV336" s="83">
        <v>332</v>
      </c>
      <c r="CW336" s="83" t="s">
        <v>108</v>
      </c>
      <c r="CX336" s="83">
        <v>332</v>
      </c>
      <c r="CY336" s="83" t="s">
        <v>108</v>
      </c>
      <c r="CZ336" s="83">
        <v>6660</v>
      </c>
      <c r="DA336" s="83" t="s">
        <v>419</v>
      </c>
      <c r="DB336" s="83" t="s">
        <v>130</v>
      </c>
      <c r="DC336" s="83" t="s">
        <v>499</v>
      </c>
      <c r="DD336" s="83">
        <v>1381</v>
      </c>
      <c r="DE336" s="83" t="s">
        <v>444</v>
      </c>
      <c r="DF336" s="83" t="s">
        <v>130</v>
      </c>
      <c r="DG336" s="83" t="s">
        <v>499</v>
      </c>
      <c r="DH336" s="83"/>
      <c r="DI336" s="83">
        <v>0</v>
      </c>
      <c r="DJ336" s="83">
        <v>1</v>
      </c>
      <c r="DK336" s="83">
        <v>0</v>
      </c>
      <c r="DL336" s="83">
        <v>0</v>
      </c>
      <c r="DM336" s="83">
        <v>0</v>
      </c>
      <c r="DN336" s="83">
        <v>0</v>
      </c>
      <c r="DO336" s="83">
        <v>0</v>
      </c>
      <c r="DP336" s="83">
        <v>0</v>
      </c>
      <c r="DQ336" s="83">
        <v>0</v>
      </c>
      <c r="DR336" s="83">
        <v>0</v>
      </c>
      <c r="DS336" s="83">
        <v>0</v>
      </c>
      <c r="DT336" s="83">
        <v>3</v>
      </c>
      <c r="DU336" s="83">
        <v>3</v>
      </c>
      <c r="DV336" s="83">
        <v>0</v>
      </c>
      <c r="DW336" s="83">
        <v>0</v>
      </c>
      <c r="DX336" s="83">
        <v>3</v>
      </c>
      <c r="DY336" s="85">
        <v>43978</v>
      </c>
      <c r="DZ336" s="83" t="s">
        <v>4383</v>
      </c>
      <c r="EA336" s="83" t="s">
        <v>102</v>
      </c>
      <c r="EB336" s="83" t="s">
        <v>482</v>
      </c>
      <c r="EC336" s="83">
        <v>332</v>
      </c>
      <c r="ED336" s="83" t="s">
        <v>483</v>
      </c>
      <c r="EE336" s="83">
        <v>1</v>
      </c>
      <c r="EF336" s="83">
        <v>0</v>
      </c>
      <c r="EG336" s="83">
        <v>0</v>
      </c>
      <c r="EH336" s="83" t="s">
        <v>109</v>
      </c>
      <c r="EI336" s="83" t="s">
        <v>108</v>
      </c>
      <c r="EJ336" s="83" t="s">
        <v>583</v>
      </c>
      <c r="EK336" s="83">
        <v>0</v>
      </c>
      <c r="EL336" s="83">
        <v>0</v>
      </c>
      <c r="EM336" s="83">
        <v>1</v>
      </c>
      <c r="EN336" s="83" t="s">
        <v>497</v>
      </c>
      <c r="EO336" s="83"/>
      <c r="EP336" s="83" t="s">
        <v>436</v>
      </c>
      <c r="EQ336" s="136">
        <v>1</v>
      </c>
      <c r="ER336" s="136">
        <v>1</v>
      </c>
      <c r="ES336" s="136">
        <v>1</v>
      </c>
      <c r="ET336" s="136">
        <v>1</v>
      </c>
      <c r="EU336" s="215" t="s">
        <v>269</v>
      </c>
      <c r="EV336" s="136">
        <v>1</v>
      </c>
      <c r="EW336" s="136">
        <v>1</v>
      </c>
      <c r="EX336" s="136">
        <v>1</v>
      </c>
      <c r="EY336" s="136">
        <v>1</v>
      </c>
      <c r="EZ336" s="136">
        <v>1</v>
      </c>
      <c r="FP336" s="215" t="s">
        <v>592</v>
      </c>
      <c r="FQ336" s="136" t="b">
        <v>1</v>
      </c>
      <c r="FR336" s="136" t="b">
        <v>1</v>
      </c>
      <c r="FS336" s="136" t="b">
        <v>1</v>
      </c>
      <c r="FT336" s="136" t="b">
        <v>1</v>
      </c>
      <c r="FX336" s="215" t="s">
        <v>269</v>
      </c>
    </row>
    <row r="337" spans="1:180" ht="60" customHeight="1" x14ac:dyDescent="0.55000000000000004">
      <c r="A337" s="83" t="s">
        <v>130</v>
      </c>
      <c r="B337" s="83" t="s">
        <v>98</v>
      </c>
      <c r="C337" s="136">
        <v>109615</v>
      </c>
      <c r="D337" s="207" t="s">
        <v>629</v>
      </c>
      <c r="E337" s="208" t="s">
        <v>634</v>
      </c>
      <c r="F337" s="83" t="s">
        <v>108</v>
      </c>
      <c r="G337" s="85">
        <v>26341</v>
      </c>
      <c r="H337" s="83" t="s">
        <v>102</v>
      </c>
      <c r="I337" s="85">
        <v>34633</v>
      </c>
      <c r="J337" s="83" t="s">
        <v>228</v>
      </c>
      <c r="K337" s="216">
        <v>268172312833</v>
      </c>
      <c r="L337" s="83" t="s">
        <v>191</v>
      </c>
      <c r="M337" s="85">
        <v>43642</v>
      </c>
      <c r="N337" s="83">
        <v>-966.66666666666697</v>
      </c>
      <c r="O337" s="83" t="s">
        <v>193</v>
      </c>
      <c r="P337" s="83" t="s">
        <v>181</v>
      </c>
      <c r="Q337" s="208" t="s">
        <v>6376</v>
      </c>
      <c r="R337" s="83" t="s">
        <v>102</v>
      </c>
      <c r="S337" s="83" t="s">
        <v>102</v>
      </c>
      <c r="T337" s="83" t="s">
        <v>131</v>
      </c>
      <c r="U337" s="83" t="s">
        <v>9598</v>
      </c>
      <c r="V337" s="83" t="s">
        <v>104</v>
      </c>
      <c r="W337" s="83" t="s">
        <v>105</v>
      </c>
      <c r="X337" s="86" t="s">
        <v>6376</v>
      </c>
      <c r="Y337" s="87" t="s">
        <v>102</v>
      </c>
      <c r="Z337" s="87" t="s">
        <v>102</v>
      </c>
      <c r="AA337" s="87" t="s">
        <v>131</v>
      </c>
      <c r="AB337" s="87" t="s">
        <v>9598</v>
      </c>
      <c r="AC337" s="87" t="s">
        <v>104</v>
      </c>
      <c r="AD337" s="87" t="s">
        <v>105</v>
      </c>
      <c r="AE337" s="87" t="s">
        <v>106</v>
      </c>
      <c r="AF337" s="86" t="s">
        <v>6376</v>
      </c>
      <c r="AG337" s="87" t="s">
        <v>177</v>
      </c>
      <c r="AH337" s="87" t="s">
        <v>9598</v>
      </c>
      <c r="AI337" s="87" t="s">
        <v>104</v>
      </c>
      <c r="AJ337" s="87" t="s">
        <v>204</v>
      </c>
      <c r="AK337" s="88"/>
      <c r="AL337" s="83" t="s">
        <v>107</v>
      </c>
      <c r="AM337" s="89" t="s">
        <v>454</v>
      </c>
      <c r="AN337" s="90" t="s">
        <v>416</v>
      </c>
      <c r="AO337" s="91" t="s">
        <v>643</v>
      </c>
      <c r="AP337" s="90">
        <v>8.3333333333332806</v>
      </c>
      <c r="AQ337" s="92" t="s">
        <v>102</v>
      </c>
      <c r="AR337" s="93" t="s">
        <v>102</v>
      </c>
      <c r="AS337" s="93" t="s">
        <v>102</v>
      </c>
      <c r="AT337" s="93" t="s">
        <v>102</v>
      </c>
      <c r="AU337" s="210" t="s">
        <v>645</v>
      </c>
      <c r="AV337" s="93" t="s">
        <v>185</v>
      </c>
      <c r="AW337" s="94" t="s">
        <v>102</v>
      </c>
      <c r="AX337" s="93" t="s">
        <v>105</v>
      </c>
      <c r="AY337" s="95" t="s">
        <v>104</v>
      </c>
      <c r="AZ337" s="93" t="s">
        <v>102</v>
      </c>
      <c r="BA337" s="93" t="s">
        <v>102</v>
      </c>
      <c r="BB337" s="93" t="s">
        <v>102</v>
      </c>
      <c r="BC337" s="93" t="s">
        <v>102</v>
      </c>
      <c r="BD337" s="96" t="s">
        <v>102</v>
      </c>
      <c r="BE337" s="90">
        <v>-157.666666666667</v>
      </c>
      <c r="BF337" s="93" t="s">
        <v>102</v>
      </c>
      <c r="BG337" s="93" t="s">
        <v>102</v>
      </c>
      <c r="BH337" s="93" t="s">
        <v>102</v>
      </c>
      <c r="BI337" s="93" t="s">
        <v>102</v>
      </c>
      <c r="BJ337" s="210" t="s">
        <v>643</v>
      </c>
      <c r="BK337" s="93" t="s">
        <v>196</v>
      </c>
      <c r="BL337" s="97" t="s">
        <v>102</v>
      </c>
      <c r="BM337" s="93" t="s">
        <v>105</v>
      </c>
      <c r="BN337" s="93" t="s">
        <v>596</v>
      </c>
      <c r="BO337" s="93" t="s">
        <v>102</v>
      </c>
      <c r="BP337" s="98" t="s">
        <v>102</v>
      </c>
      <c r="BQ337" s="93" t="s">
        <v>102</v>
      </c>
      <c r="BR337" s="93" t="s">
        <v>102</v>
      </c>
      <c r="BS337" s="93" t="s">
        <v>102</v>
      </c>
      <c r="BT337" s="99" t="s">
        <v>591</v>
      </c>
      <c r="BU337" s="100" t="s">
        <v>11038</v>
      </c>
      <c r="BV337" s="101" t="s">
        <v>471</v>
      </c>
      <c r="BW337" s="136"/>
      <c r="BX337" s="103" t="s">
        <v>565</v>
      </c>
      <c r="BY337" s="104" t="s">
        <v>190</v>
      </c>
      <c r="BZ337" s="136"/>
      <c r="CA337" s="83" t="s">
        <v>599</v>
      </c>
      <c r="CB337" s="106" t="s">
        <v>647</v>
      </c>
      <c r="CC337" s="106" t="s">
        <v>9020</v>
      </c>
      <c r="CD337" s="107"/>
      <c r="CE337" s="108" t="s">
        <v>107</v>
      </c>
      <c r="CF337" s="108" t="s">
        <v>107</v>
      </c>
      <c r="CG337" s="109"/>
      <c r="CH337" s="110" t="s">
        <v>107</v>
      </c>
      <c r="CI337" s="111"/>
      <c r="CJ337" s="112">
        <v>6710</v>
      </c>
      <c r="CK337" s="113">
        <v>86</v>
      </c>
      <c r="CL337" s="114" t="s">
        <v>134</v>
      </c>
      <c r="CM337" s="114" t="s">
        <v>108</v>
      </c>
      <c r="CN337" s="114"/>
      <c r="CO337" s="115" t="s">
        <v>102</v>
      </c>
      <c r="CP337" s="115" t="s">
        <v>102</v>
      </c>
      <c r="CQ337" s="115" t="s">
        <v>102</v>
      </c>
      <c r="CR337" s="115" t="s">
        <v>102</v>
      </c>
      <c r="CS337" s="116"/>
      <c r="CT337" s="117" t="s">
        <v>109</v>
      </c>
      <c r="CU337" s="117" t="s">
        <v>109</v>
      </c>
      <c r="CV337" s="83">
        <v>333</v>
      </c>
      <c r="CW337" s="83" t="s">
        <v>108</v>
      </c>
      <c r="CX337" s="83">
        <v>333</v>
      </c>
      <c r="CY337" s="83" t="s">
        <v>108</v>
      </c>
      <c r="CZ337" s="83">
        <v>6661</v>
      </c>
      <c r="DA337" s="83" t="s">
        <v>419</v>
      </c>
      <c r="DB337" s="83" t="s">
        <v>130</v>
      </c>
      <c r="DC337" s="83" t="s">
        <v>499</v>
      </c>
      <c r="DD337" s="83">
        <v>1382</v>
      </c>
      <c r="DE337" s="83" t="s">
        <v>444</v>
      </c>
      <c r="DF337" s="83" t="s">
        <v>130</v>
      </c>
      <c r="DG337" s="83" t="s">
        <v>499</v>
      </c>
      <c r="DH337" s="83"/>
      <c r="DI337" s="83">
        <v>0</v>
      </c>
      <c r="DJ337" s="83">
        <v>1</v>
      </c>
      <c r="DK337" s="83">
        <v>0</v>
      </c>
      <c r="DL337" s="83">
        <v>0</v>
      </c>
      <c r="DM337" s="83">
        <v>0</v>
      </c>
      <c r="DN337" s="83">
        <v>0</v>
      </c>
      <c r="DO337" s="83">
        <v>0</v>
      </c>
      <c r="DP337" s="83">
        <v>0</v>
      </c>
      <c r="DQ337" s="83">
        <v>0</v>
      </c>
      <c r="DR337" s="83">
        <v>0</v>
      </c>
      <c r="DS337" s="83">
        <v>0</v>
      </c>
      <c r="DT337" s="83">
        <v>3</v>
      </c>
      <c r="DU337" s="83">
        <v>3</v>
      </c>
      <c r="DV337" s="83">
        <v>0</v>
      </c>
      <c r="DW337" s="83">
        <v>0</v>
      </c>
      <c r="DX337" s="83">
        <v>3</v>
      </c>
      <c r="DY337" s="85">
        <v>43979</v>
      </c>
      <c r="DZ337" s="83" t="s">
        <v>4384</v>
      </c>
      <c r="EA337" s="83" t="s">
        <v>102</v>
      </c>
      <c r="EB337" s="83" t="s">
        <v>482</v>
      </c>
      <c r="EC337" s="83">
        <v>333</v>
      </c>
      <c r="ED337" s="83" t="s">
        <v>483</v>
      </c>
      <c r="EE337" s="83">
        <v>1</v>
      </c>
      <c r="EF337" s="83">
        <v>0</v>
      </c>
      <c r="EG337" s="83">
        <v>0</v>
      </c>
      <c r="EH337" s="83" t="s">
        <v>109</v>
      </c>
      <c r="EI337" s="83" t="s">
        <v>108</v>
      </c>
      <c r="EJ337" s="83" t="s">
        <v>583</v>
      </c>
      <c r="EK337" s="83">
        <v>0</v>
      </c>
      <c r="EL337" s="83">
        <v>0</v>
      </c>
      <c r="EM337" s="83">
        <v>1</v>
      </c>
      <c r="EN337" s="83" t="s">
        <v>497</v>
      </c>
      <c r="EO337" s="83"/>
      <c r="EP337" s="83" t="s">
        <v>436</v>
      </c>
      <c r="EQ337" s="136">
        <v>1</v>
      </c>
      <c r="ER337" s="136">
        <v>1</v>
      </c>
      <c r="ES337" s="136">
        <v>1</v>
      </c>
      <c r="ET337" s="136">
        <v>1</v>
      </c>
      <c r="EU337" s="215" t="s">
        <v>269</v>
      </c>
      <c r="EV337" s="136">
        <v>1</v>
      </c>
      <c r="EW337" s="136">
        <v>1</v>
      </c>
      <c r="EX337" s="136">
        <v>1</v>
      </c>
      <c r="EY337" s="136">
        <v>1</v>
      </c>
      <c r="EZ337" s="136">
        <v>1</v>
      </c>
      <c r="FP337" s="215" t="s">
        <v>592</v>
      </c>
      <c r="FQ337" s="136" t="b">
        <v>1</v>
      </c>
      <c r="FR337" s="136" t="b">
        <v>1</v>
      </c>
      <c r="FS337" s="136" t="b">
        <v>1</v>
      </c>
      <c r="FT337" s="136" t="b">
        <v>1</v>
      </c>
      <c r="FX337" s="215" t="s">
        <v>269</v>
      </c>
    </row>
    <row r="338" spans="1:180" ht="60" customHeight="1" x14ac:dyDescent="0.55000000000000004">
      <c r="A338" s="83" t="s">
        <v>130</v>
      </c>
      <c r="B338" s="83" t="s">
        <v>98</v>
      </c>
      <c r="C338" s="136">
        <v>186660</v>
      </c>
      <c r="D338" s="207" t="s">
        <v>627</v>
      </c>
      <c r="E338" s="208" t="s">
        <v>630</v>
      </c>
      <c r="F338" s="83" t="s">
        <v>108</v>
      </c>
      <c r="G338" s="85">
        <v>20621</v>
      </c>
      <c r="H338" s="83" t="s">
        <v>102</v>
      </c>
      <c r="I338" s="85">
        <v>39794</v>
      </c>
      <c r="J338" s="83" t="s">
        <v>228</v>
      </c>
      <c r="K338" s="216">
        <v>715882081459</v>
      </c>
      <c r="L338" s="83" t="s">
        <v>191</v>
      </c>
      <c r="M338" s="85">
        <v>43631</v>
      </c>
      <c r="N338" s="83">
        <v>-971.66666666666697</v>
      </c>
      <c r="O338" s="83" t="s">
        <v>180</v>
      </c>
      <c r="P338" s="83" t="s">
        <v>181</v>
      </c>
      <c r="Q338" s="208" t="s">
        <v>6380</v>
      </c>
      <c r="R338" s="83" t="s">
        <v>102</v>
      </c>
      <c r="S338" s="83" t="s">
        <v>102</v>
      </c>
      <c r="T338" s="83" t="s">
        <v>199</v>
      </c>
      <c r="U338" s="83" t="s">
        <v>9599</v>
      </c>
      <c r="V338" s="83" t="s">
        <v>104</v>
      </c>
      <c r="W338" s="83" t="s">
        <v>105</v>
      </c>
      <c r="X338" s="86" t="s">
        <v>6380</v>
      </c>
      <c r="Y338" s="87" t="s">
        <v>102</v>
      </c>
      <c r="Z338" s="87" t="s">
        <v>102</v>
      </c>
      <c r="AA338" s="87" t="s">
        <v>199</v>
      </c>
      <c r="AB338" s="87" t="s">
        <v>9599</v>
      </c>
      <c r="AC338" s="87" t="s">
        <v>104</v>
      </c>
      <c r="AD338" s="87" t="s">
        <v>105</v>
      </c>
      <c r="AE338" s="87" t="s">
        <v>106</v>
      </c>
      <c r="AF338" s="86" t="s">
        <v>6380</v>
      </c>
      <c r="AG338" s="87" t="s">
        <v>489</v>
      </c>
      <c r="AH338" s="87" t="s">
        <v>9600</v>
      </c>
      <c r="AI338" s="87" t="s">
        <v>104</v>
      </c>
      <c r="AJ338" s="87" t="s">
        <v>204</v>
      </c>
      <c r="AK338" s="88"/>
      <c r="AL338" s="83" t="s">
        <v>107</v>
      </c>
      <c r="AM338" s="89" t="s">
        <v>454</v>
      </c>
      <c r="AN338" s="90" t="s">
        <v>416</v>
      </c>
      <c r="AO338" s="91" t="s">
        <v>641</v>
      </c>
      <c r="AP338" s="90">
        <v>8.3333333333332806</v>
      </c>
      <c r="AQ338" s="92" t="s">
        <v>211</v>
      </c>
      <c r="AR338" s="93" t="s">
        <v>102</v>
      </c>
      <c r="AS338" s="93" t="s">
        <v>102</v>
      </c>
      <c r="AT338" s="93" t="s">
        <v>102</v>
      </c>
      <c r="AU338" s="210" t="s">
        <v>641</v>
      </c>
      <c r="AV338" s="93" t="s">
        <v>192</v>
      </c>
      <c r="AW338" s="94" t="s">
        <v>102</v>
      </c>
      <c r="AX338" s="93" t="s">
        <v>105</v>
      </c>
      <c r="AY338" s="95" t="s">
        <v>188</v>
      </c>
      <c r="AZ338" s="93" t="s">
        <v>102</v>
      </c>
      <c r="BA338" s="93" t="s">
        <v>9601</v>
      </c>
      <c r="BB338" s="93" t="s">
        <v>102</v>
      </c>
      <c r="BC338" s="93" t="s">
        <v>102</v>
      </c>
      <c r="BD338" s="96" t="s">
        <v>102</v>
      </c>
      <c r="BE338" s="90">
        <v>-158.166666666667</v>
      </c>
      <c r="BF338" s="93" t="s">
        <v>211</v>
      </c>
      <c r="BG338" s="93" t="s">
        <v>102</v>
      </c>
      <c r="BH338" s="93" t="s">
        <v>102</v>
      </c>
      <c r="BI338" s="93" t="s">
        <v>102</v>
      </c>
      <c r="BJ338" s="210" t="s">
        <v>646</v>
      </c>
      <c r="BK338" s="93" t="s">
        <v>182</v>
      </c>
      <c r="BL338" s="97" t="s">
        <v>102</v>
      </c>
      <c r="BM338" s="93" t="s">
        <v>105</v>
      </c>
      <c r="BN338" s="93" t="s">
        <v>104</v>
      </c>
      <c r="BO338" s="93" t="s">
        <v>102</v>
      </c>
      <c r="BP338" s="98">
        <v>20180318</v>
      </c>
      <c r="BQ338" s="93" t="s">
        <v>102</v>
      </c>
      <c r="BR338" s="93" t="s">
        <v>102</v>
      </c>
      <c r="BS338" s="93" t="s">
        <v>102</v>
      </c>
      <c r="BT338" s="99" t="s">
        <v>591</v>
      </c>
      <c r="BU338" s="100" t="s">
        <v>11039</v>
      </c>
      <c r="BV338" s="101" t="s">
        <v>471</v>
      </c>
      <c r="BW338" s="136"/>
      <c r="BX338" s="103" t="s">
        <v>565</v>
      </c>
      <c r="BY338" s="104" t="s">
        <v>190</v>
      </c>
      <c r="BZ338" s="136"/>
      <c r="CA338" s="83" t="s">
        <v>599</v>
      </c>
      <c r="CB338" s="106" t="s">
        <v>647</v>
      </c>
      <c r="CC338" s="106" t="s">
        <v>9032</v>
      </c>
      <c r="CD338" s="107"/>
      <c r="CE338" s="108" t="s">
        <v>107</v>
      </c>
      <c r="CF338" s="108" t="s">
        <v>107</v>
      </c>
      <c r="CG338" s="109"/>
      <c r="CH338" s="110" t="s">
        <v>107</v>
      </c>
      <c r="CI338" s="111"/>
      <c r="CJ338" s="112">
        <v>6710</v>
      </c>
      <c r="CK338" s="113">
        <v>86</v>
      </c>
      <c r="CL338" s="114" t="s">
        <v>134</v>
      </c>
      <c r="CM338" s="114" t="s">
        <v>108</v>
      </c>
      <c r="CN338" s="114"/>
      <c r="CO338" s="115" t="s">
        <v>102</v>
      </c>
      <c r="CP338" s="115" t="s">
        <v>102</v>
      </c>
      <c r="CQ338" s="115" t="s">
        <v>102</v>
      </c>
      <c r="CR338" s="115" t="s">
        <v>102</v>
      </c>
      <c r="CS338" s="116"/>
      <c r="CT338" s="117" t="s">
        <v>109</v>
      </c>
      <c r="CU338" s="117" t="s">
        <v>109</v>
      </c>
      <c r="CV338" s="83">
        <v>334</v>
      </c>
      <c r="CW338" s="83" t="s">
        <v>108</v>
      </c>
      <c r="CX338" s="83">
        <v>334</v>
      </c>
      <c r="CY338" s="83" t="s">
        <v>108</v>
      </c>
      <c r="CZ338" s="83">
        <v>6662</v>
      </c>
      <c r="DA338" s="83" t="s">
        <v>419</v>
      </c>
      <c r="DB338" s="83" t="s">
        <v>130</v>
      </c>
      <c r="DC338" s="83" t="s">
        <v>499</v>
      </c>
      <c r="DD338" s="83">
        <v>1383</v>
      </c>
      <c r="DE338" s="83" t="s">
        <v>444</v>
      </c>
      <c r="DF338" s="83" t="s">
        <v>130</v>
      </c>
      <c r="DG338" s="83" t="s">
        <v>499</v>
      </c>
      <c r="DH338" s="83"/>
      <c r="DI338" s="83">
        <v>0</v>
      </c>
      <c r="DJ338" s="83">
        <v>1</v>
      </c>
      <c r="DK338" s="83">
        <v>0</v>
      </c>
      <c r="DL338" s="83">
        <v>0</v>
      </c>
      <c r="DM338" s="83">
        <v>0</v>
      </c>
      <c r="DN338" s="83">
        <v>0</v>
      </c>
      <c r="DO338" s="83">
        <v>0</v>
      </c>
      <c r="DP338" s="83">
        <v>0</v>
      </c>
      <c r="DQ338" s="83">
        <v>0</v>
      </c>
      <c r="DR338" s="83">
        <v>0</v>
      </c>
      <c r="DS338" s="83">
        <v>0</v>
      </c>
      <c r="DT338" s="83">
        <v>3</v>
      </c>
      <c r="DU338" s="83">
        <v>3</v>
      </c>
      <c r="DV338" s="83">
        <v>0</v>
      </c>
      <c r="DW338" s="83">
        <v>0</v>
      </c>
      <c r="DX338" s="83">
        <v>3</v>
      </c>
      <c r="DY338" s="85">
        <v>43980</v>
      </c>
      <c r="DZ338" s="83" t="s">
        <v>4385</v>
      </c>
      <c r="EA338" s="83" t="s">
        <v>102</v>
      </c>
      <c r="EB338" s="83" t="s">
        <v>482</v>
      </c>
      <c r="EC338" s="83">
        <v>334</v>
      </c>
      <c r="ED338" s="83" t="s">
        <v>483</v>
      </c>
      <c r="EE338" s="83">
        <v>1</v>
      </c>
      <c r="EF338" s="83">
        <v>0</v>
      </c>
      <c r="EG338" s="83">
        <v>0</v>
      </c>
      <c r="EH338" s="83" t="s">
        <v>109</v>
      </c>
      <c r="EI338" s="83" t="s">
        <v>108</v>
      </c>
      <c r="EJ338" s="83" t="s">
        <v>583</v>
      </c>
      <c r="EK338" s="83">
        <v>0</v>
      </c>
      <c r="EL338" s="83">
        <v>0</v>
      </c>
      <c r="EM338" s="83">
        <v>1</v>
      </c>
      <c r="EN338" s="83" t="s">
        <v>497</v>
      </c>
      <c r="EO338" s="83"/>
      <c r="EP338" s="83" t="s">
        <v>436</v>
      </c>
      <c r="EQ338" s="136">
        <v>1</v>
      </c>
      <c r="ER338" s="136">
        <v>1</v>
      </c>
      <c r="ES338" s="136">
        <v>1</v>
      </c>
      <c r="ET338" s="136">
        <v>1</v>
      </c>
      <c r="EU338" s="215" t="s">
        <v>269</v>
      </c>
      <c r="EV338" s="136">
        <v>1</v>
      </c>
      <c r="EW338" s="136">
        <v>1</v>
      </c>
      <c r="EX338" s="136">
        <v>1</v>
      </c>
      <c r="EY338" s="136">
        <v>1</v>
      </c>
      <c r="EZ338" s="136">
        <v>1</v>
      </c>
      <c r="FP338" s="215" t="s">
        <v>592</v>
      </c>
      <c r="FQ338" s="136" t="b">
        <v>1</v>
      </c>
      <c r="FR338" s="136" t="b">
        <v>1</v>
      </c>
      <c r="FS338" s="136" t="b">
        <v>1</v>
      </c>
      <c r="FT338" s="136" t="b">
        <v>1</v>
      </c>
      <c r="FX338" s="215" t="s">
        <v>269</v>
      </c>
    </row>
    <row r="339" spans="1:180" ht="60" customHeight="1" x14ac:dyDescent="0.55000000000000004">
      <c r="A339" s="83" t="s">
        <v>130</v>
      </c>
      <c r="B339" s="83" t="s">
        <v>98</v>
      </c>
      <c r="C339" s="136">
        <v>143795</v>
      </c>
      <c r="D339" s="207" t="s">
        <v>628</v>
      </c>
      <c r="E339" s="208" t="s">
        <v>633</v>
      </c>
      <c r="F339" s="83" t="s">
        <v>108</v>
      </c>
      <c r="G339" s="85">
        <v>22744</v>
      </c>
      <c r="H339" s="83" t="s">
        <v>102</v>
      </c>
      <c r="I339" s="85">
        <v>39772</v>
      </c>
      <c r="J339" s="83" t="s">
        <v>228</v>
      </c>
      <c r="K339" s="216">
        <v>468777774547</v>
      </c>
      <c r="L339" s="83" t="s">
        <v>191</v>
      </c>
      <c r="M339" s="85">
        <v>43619</v>
      </c>
      <c r="N339" s="83">
        <v>-976.66666666666697</v>
      </c>
      <c r="O339" s="83" t="s">
        <v>193</v>
      </c>
      <c r="P339" s="83" t="s">
        <v>181</v>
      </c>
      <c r="Q339" s="208" t="s">
        <v>6384</v>
      </c>
      <c r="R339" s="83" t="s">
        <v>102</v>
      </c>
      <c r="S339" s="83" t="s">
        <v>102</v>
      </c>
      <c r="T339" s="83" t="s">
        <v>133</v>
      </c>
      <c r="U339" s="83" t="s">
        <v>9602</v>
      </c>
      <c r="V339" s="83" t="s">
        <v>111</v>
      </c>
      <c r="W339" s="83" t="s">
        <v>105</v>
      </c>
      <c r="X339" s="86" t="s">
        <v>6384</v>
      </c>
      <c r="Y339" s="87" t="s">
        <v>102</v>
      </c>
      <c r="Z339" s="87" t="s">
        <v>102</v>
      </c>
      <c r="AA339" s="87" t="s">
        <v>133</v>
      </c>
      <c r="AB339" s="87" t="s">
        <v>9602</v>
      </c>
      <c r="AC339" s="87" t="s">
        <v>111</v>
      </c>
      <c r="AD339" s="87" t="s">
        <v>105</v>
      </c>
      <c r="AE339" s="87" t="s">
        <v>106</v>
      </c>
      <c r="AF339" s="86" t="s">
        <v>6384</v>
      </c>
      <c r="AG339" s="87" t="s">
        <v>486</v>
      </c>
      <c r="AH339" s="87" t="s">
        <v>9602</v>
      </c>
      <c r="AI339" s="87" t="s">
        <v>111</v>
      </c>
      <c r="AJ339" s="87" t="s">
        <v>204</v>
      </c>
      <c r="AK339" s="88"/>
      <c r="AL339" s="83" t="s">
        <v>107</v>
      </c>
      <c r="AM339" s="89" t="s">
        <v>454</v>
      </c>
      <c r="AN339" s="90" t="s">
        <v>416</v>
      </c>
      <c r="AO339" s="91" t="s">
        <v>642</v>
      </c>
      <c r="AP339" s="90">
        <v>8.3333333333332806</v>
      </c>
      <c r="AQ339" s="92" t="s">
        <v>102</v>
      </c>
      <c r="AR339" s="93" t="s">
        <v>102</v>
      </c>
      <c r="AS339" s="93" t="s">
        <v>102</v>
      </c>
      <c r="AT339" s="93" t="s">
        <v>102</v>
      </c>
      <c r="AU339" s="210" t="s">
        <v>644</v>
      </c>
      <c r="AV339" s="93" t="s">
        <v>185</v>
      </c>
      <c r="AW339" s="94" t="s">
        <v>102</v>
      </c>
      <c r="AX339" s="93" t="s">
        <v>183</v>
      </c>
      <c r="AY339" s="95" t="s">
        <v>111</v>
      </c>
      <c r="AZ339" s="93" t="s">
        <v>102</v>
      </c>
      <c r="BA339" s="93" t="s">
        <v>102</v>
      </c>
      <c r="BB339" s="93" t="s">
        <v>102</v>
      </c>
      <c r="BC339" s="93" t="s">
        <v>102</v>
      </c>
      <c r="BD339" s="96" t="s">
        <v>102</v>
      </c>
      <c r="BE339" s="90">
        <v>-158.666666666667</v>
      </c>
      <c r="BF339" s="93" t="s">
        <v>102</v>
      </c>
      <c r="BG339" s="93" t="s">
        <v>102</v>
      </c>
      <c r="BH339" s="93" t="s">
        <v>102</v>
      </c>
      <c r="BI339" s="93" t="s">
        <v>102</v>
      </c>
      <c r="BJ339" s="210" t="s">
        <v>642</v>
      </c>
      <c r="BK339" s="93" t="s">
        <v>192</v>
      </c>
      <c r="BL339" s="97" t="s">
        <v>102</v>
      </c>
      <c r="BM339" s="93" t="s">
        <v>183</v>
      </c>
      <c r="BN339" s="93" t="s">
        <v>106</v>
      </c>
      <c r="BO339" s="93" t="s">
        <v>102</v>
      </c>
      <c r="BP339" s="98" t="s">
        <v>102</v>
      </c>
      <c r="BQ339" s="93" t="s">
        <v>102</v>
      </c>
      <c r="BR339" s="93" t="s">
        <v>102</v>
      </c>
      <c r="BS339" s="93" t="s">
        <v>102</v>
      </c>
      <c r="BT339" s="99" t="s">
        <v>591</v>
      </c>
      <c r="BU339" s="100" t="s">
        <v>11040</v>
      </c>
      <c r="BV339" s="101" t="s">
        <v>471</v>
      </c>
      <c r="BW339" s="136"/>
      <c r="BX339" s="103" t="s">
        <v>565</v>
      </c>
      <c r="BY339" s="104" t="s">
        <v>190</v>
      </c>
      <c r="BZ339" s="136"/>
      <c r="CA339" s="83" t="s">
        <v>599</v>
      </c>
      <c r="CB339" s="106" t="s">
        <v>647</v>
      </c>
      <c r="CC339" s="106" t="s">
        <v>11041</v>
      </c>
      <c r="CD339" s="107"/>
      <c r="CE339" s="108" t="s">
        <v>107</v>
      </c>
      <c r="CF339" s="108" t="s">
        <v>107</v>
      </c>
      <c r="CG339" s="109"/>
      <c r="CH339" s="110" t="s">
        <v>107</v>
      </c>
      <c r="CI339" s="111"/>
      <c r="CJ339" s="112">
        <v>6710</v>
      </c>
      <c r="CK339" s="113">
        <v>86</v>
      </c>
      <c r="CL339" s="114" t="s">
        <v>134</v>
      </c>
      <c r="CM339" s="114" t="s">
        <v>108</v>
      </c>
      <c r="CN339" s="114"/>
      <c r="CO339" s="115" t="s">
        <v>102</v>
      </c>
      <c r="CP339" s="115" t="s">
        <v>102</v>
      </c>
      <c r="CQ339" s="115" t="s">
        <v>102</v>
      </c>
      <c r="CR339" s="115" t="s">
        <v>102</v>
      </c>
      <c r="CS339" s="116"/>
      <c r="CT339" s="117" t="s">
        <v>109</v>
      </c>
      <c r="CU339" s="117" t="s">
        <v>109</v>
      </c>
      <c r="CV339" s="83">
        <v>335</v>
      </c>
      <c r="CW339" s="83" t="s">
        <v>108</v>
      </c>
      <c r="CX339" s="83">
        <v>335</v>
      </c>
      <c r="CY339" s="83" t="s">
        <v>108</v>
      </c>
      <c r="CZ339" s="83">
        <v>6663</v>
      </c>
      <c r="DA339" s="83" t="s">
        <v>419</v>
      </c>
      <c r="DB339" s="83" t="s">
        <v>130</v>
      </c>
      <c r="DC339" s="83" t="s">
        <v>499</v>
      </c>
      <c r="DD339" s="83">
        <v>1384</v>
      </c>
      <c r="DE339" s="83" t="s">
        <v>444</v>
      </c>
      <c r="DF339" s="83" t="s">
        <v>130</v>
      </c>
      <c r="DG339" s="83" t="s">
        <v>499</v>
      </c>
      <c r="DH339" s="83"/>
      <c r="DI339" s="83">
        <v>0</v>
      </c>
      <c r="DJ339" s="83">
        <v>1</v>
      </c>
      <c r="DK339" s="83">
        <v>0</v>
      </c>
      <c r="DL339" s="83">
        <v>0</v>
      </c>
      <c r="DM339" s="83">
        <v>0</v>
      </c>
      <c r="DN339" s="83">
        <v>0</v>
      </c>
      <c r="DO339" s="83">
        <v>0</v>
      </c>
      <c r="DP339" s="83">
        <v>0</v>
      </c>
      <c r="DQ339" s="83">
        <v>0</v>
      </c>
      <c r="DR339" s="83">
        <v>0</v>
      </c>
      <c r="DS339" s="83">
        <v>0</v>
      </c>
      <c r="DT339" s="83">
        <v>3</v>
      </c>
      <c r="DU339" s="83">
        <v>3</v>
      </c>
      <c r="DV339" s="83">
        <v>0</v>
      </c>
      <c r="DW339" s="83">
        <v>0</v>
      </c>
      <c r="DX339" s="83">
        <v>3</v>
      </c>
      <c r="DY339" s="85">
        <v>43981</v>
      </c>
      <c r="DZ339" s="83" t="s">
        <v>4386</v>
      </c>
      <c r="EA339" s="83" t="s">
        <v>102</v>
      </c>
      <c r="EB339" s="83" t="s">
        <v>482</v>
      </c>
      <c r="EC339" s="83">
        <v>335</v>
      </c>
      <c r="ED339" s="83" t="s">
        <v>483</v>
      </c>
      <c r="EE339" s="83">
        <v>1</v>
      </c>
      <c r="EF339" s="83">
        <v>0</v>
      </c>
      <c r="EG339" s="83">
        <v>0</v>
      </c>
      <c r="EH339" s="83" t="s">
        <v>109</v>
      </c>
      <c r="EI339" s="83" t="s">
        <v>108</v>
      </c>
      <c r="EJ339" s="83" t="s">
        <v>583</v>
      </c>
      <c r="EK339" s="83">
        <v>0</v>
      </c>
      <c r="EL339" s="83">
        <v>0</v>
      </c>
      <c r="EM339" s="83">
        <v>1</v>
      </c>
      <c r="EN339" s="83" t="s">
        <v>497</v>
      </c>
      <c r="EO339" s="83"/>
      <c r="EP339" s="83" t="s">
        <v>436</v>
      </c>
      <c r="EQ339" s="136">
        <v>1</v>
      </c>
      <c r="ER339" s="136">
        <v>1</v>
      </c>
      <c r="ES339" s="136">
        <v>1</v>
      </c>
      <c r="ET339" s="136">
        <v>1</v>
      </c>
      <c r="EU339" s="215" t="s">
        <v>269</v>
      </c>
      <c r="EV339" s="136">
        <v>1</v>
      </c>
      <c r="EW339" s="136">
        <v>1</v>
      </c>
      <c r="EX339" s="136">
        <v>1</v>
      </c>
      <c r="EY339" s="136">
        <v>1</v>
      </c>
      <c r="EZ339" s="136">
        <v>1</v>
      </c>
      <c r="FP339" s="215" t="s">
        <v>592</v>
      </c>
      <c r="FQ339" s="136" t="b">
        <v>1</v>
      </c>
      <c r="FR339" s="136" t="b">
        <v>1</v>
      </c>
      <c r="FS339" s="136" t="b">
        <v>1</v>
      </c>
      <c r="FT339" s="136" t="b">
        <v>1</v>
      </c>
      <c r="FX339" s="215" t="s">
        <v>269</v>
      </c>
    </row>
    <row r="340" spans="1:180" ht="60" customHeight="1" x14ac:dyDescent="0.55000000000000004">
      <c r="A340" s="83" t="s">
        <v>130</v>
      </c>
      <c r="B340" s="83" t="s">
        <v>98</v>
      </c>
      <c r="C340" s="136">
        <v>842162</v>
      </c>
      <c r="D340" s="207" t="s">
        <v>629</v>
      </c>
      <c r="E340" s="208" t="s">
        <v>634</v>
      </c>
      <c r="F340" s="83" t="s">
        <v>108</v>
      </c>
      <c r="G340" s="85">
        <v>26341</v>
      </c>
      <c r="H340" s="83" t="s">
        <v>102</v>
      </c>
      <c r="I340" s="85">
        <v>34633</v>
      </c>
      <c r="J340" s="83" t="s">
        <v>228</v>
      </c>
      <c r="K340" s="216">
        <v>320254315107</v>
      </c>
      <c r="L340" s="83" t="s">
        <v>191</v>
      </c>
      <c r="M340" s="85">
        <v>43642</v>
      </c>
      <c r="N340" s="83">
        <v>-981.66666666666697</v>
      </c>
      <c r="O340" s="83" t="s">
        <v>193</v>
      </c>
      <c r="P340" s="83" t="s">
        <v>181</v>
      </c>
      <c r="Q340" s="208" t="s">
        <v>6388</v>
      </c>
      <c r="R340" s="83" t="s">
        <v>102</v>
      </c>
      <c r="S340" s="83" t="s">
        <v>102</v>
      </c>
      <c r="T340" s="83" t="s">
        <v>131</v>
      </c>
      <c r="U340" s="83" t="s">
        <v>9603</v>
      </c>
      <c r="V340" s="83" t="s">
        <v>104</v>
      </c>
      <c r="W340" s="83" t="s">
        <v>105</v>
      </c>
      <c r="X340" s="86" t="s">
        <v>6388</v>
      </c>
      <c r="Y340" s="87" t="s">
        <v>102</v>
      </c>
      <c r="Z340" s="87" t="s">
        <v>102</v>
      </c>
      <c r="AA340" s="87" t="s">
        <v>131</v>
      </c>
      <c r="AB340" s="87" t="s">
        <v>9603</v>
      </c>
      <c r="AC340" s="87" t="s">
        <v>104</v>
      </c>
      <c r="AD340" s="87" t="s">
        <v>105</v>
      </c>
      <c r="AE340" s="87" t="s">
        <v>106</v>
      </c>
      <c r="AF340" s="86" t="s">
        <v>6388</v>
      </c>
      <c r="AG340" s="87" t="s">
        <v>177</v>
      </c>
      <c r="AH340" s="87" t="s">
        <v>9603</v>
      </c>
      <c r="AI340" s="87" t="s">
        <v>104</v>
      </c>
      <c r="AJ340" s="87" t="s">
        <v>204</v>
      </c>
      <c r="AK340" s="88"/>
      <c r="AL340" s="83" t="s">
        <v>107</v>
      </c>
      <c r="AM340" s="89" t="s">
        <v>454</v>
      </c>
      <c r="AN340" s="90" t="s">
        <v>416</v>
      </c>
      <c r="AO340" s="91" t="s">
        <v>643</v>
      </c>
      <c r="AP340" s="90">
        <v>8.3333333333332806</v>
      </c>
      <c r="AQ340" s="92" t="s">
        <v>102</v>
      </c>
      <c r="AR340" s="93" t="s">
        <v>102</v>
      </c>
      <c r="AS340" s="93" t="s">
        <v>102</v>
      </c>
      <c r="AT340" s="93" t="s">
        <v>102</v>
      </c>
      <c r="AU340" s="210" t="s">
        <v>645</v>
      </c>
      <c r="AV340" s="93" t="s">
        <v>185</v>
      </c>
      <c r="AW340" s="94" t="s">
        <v>102</v>
      </c>
      <c r="AX340" s="93" t="s">
        <v>105</v>
      </c>
      <c r="AY340" s="95" t="s">
        <v>104</v>
      </c>
      <c r="AZ340" s="93" t="s">
        <v>102</v>
      </c>
      <c r="BA340" s="93" t="s">
        <v>102</v>
      </c>
      <c r="BB340" s="93" t="s">
        <v>102</v>
      </c>
      <c r="BC340" s="93" t="s">
        <v>102</v>
      </c>
      <c r="BD340" s="96" t="s">
        <v>102</v>
      </c>
      <c r="BE340" s="90">
        <v>-159.166666666667</v>
      </c>
      <c r="BF340" s="93" t="s">
        <v>102</v>
      </c>
      <c r="BG340" s="93" t="s">
        <v>102</v>
      </c>
      <c r="BH340" s="93" t="s">
        <v>102</v>
      </c>
      <c r="BI340" s="93" t="s">
        <v>102</v>
      </c>
      <c r="BJ340" s="210" t="s">
        <v>643</v>
      </c>
      <c r="BK340" s="93" t="s">
        <v>196</v>
      </c>
      <c r="BL340" s="97" t="s">
        <v>102</v>
      </c>
      <c r="BM340" s="93" t="s">
        <v>105</v>
      </c>
      <c r="BN340" s="93" t="s">
        <v>596</v>
      </c>
      <c r="BO340" s="93" t="s">
        <v>102</v>
      </c>
      <c r="BP340" s="98" t="s">
        <v>102</v>
      </c>
      <c r="BQ340" s="93" t="s">
        <v>102</v>
      </c>
      <c r="BR340" s="93" t="s">
        <v>102</v>
      </c>
      <c r="BS340" s="93" t="s">
        <v>102</v>
      </c>
      <c r="BT340" s="99" t="s">
        <v>591</v>
      </c>
      <c r="BU340" s="100" t="s">
        <v>11042</v>
      </c>
      <c r="BV340" s="101" t="s">
        <v>471</v>
      </c>
      <c r="BW340" s="136"/>
      <c r="BX340" s="103" t="s">
        <v>565</v>
      </c>
      <c r="BY340" s="104" t="s">
        <v>190</v>
      </c>
      <c r="BZ340" s="136"/>
      <c r="CA340" s="83" t="s">
        <v>599</v>
      </c>
      <c r="CB340" s="106" t="s">
        <v>647</v>
      </c>
      <c r="CC340" s="106" t="s">
        <v>11043</v>
      </c>
      <c r="CD340" s="107"/>
      <c r="CE340" s="108" t="s">
        <v>107</v>
      </c>
      <c r="CF340" s="108" t="s">
        <v>107</v>
      </c>
      <c r="CG340" s="109"/>
      <c r="CH340" s="110" t="s">
        <v>107</v>
      </c>
      <c r="CI340" s="111"/>
      <c r="CJ340" s="112">
        <v>6710</v>
      </c>
      <c r="CK340" s="113">
        <v>86</v>
      </c>
      <c r="CL340" s="114" t="s">
        <v>134</v>
      </c>
      <c r="CM340" s="114" t="s">
        <v>108</v>
      </c>
      <c r="CN340" s="114"/>
      <c r="CO340" s="115" t="s">
        <v>102</v>
      </c>
      <c r="CP340" s="115" t="s">
        <v>102</v>
      </c>
      <c r="CQ340" s="115" t="s">
        <v>102</v>
      </c>
      <c r="CR340" s="115" t="s">
        <v>102</v>
      </c>
      <c r="CS340" s="116"/>
      <c r="CT340" s="117" t="s">
        <v>109</v>
      </c>
      <c r="CU340" s="117" t="s">
        <v>109</v>
      </c>
      <c r="CV340" s="83">
        <v>336</v>
      </c>
      <c r="CW340" s="83" t="s">
        <v>108</v>
      </c>
      <c r="CX340" s="83">
        <v>336</v>
      </c>
      <c r="CY340" s="83" t="s">
        <v>108</v>
      </c>
      <c r="CZ340" s="83">
        <v>6664</v>
      </c>
      <c r="DA340" s="83" t="s">
        <v>419</v>
      </c>
      <c r="DB340" s="83" t="s">
        <v>130</v>
      </c>
      <c r="DC340" s="83" t="s">
        <v>499</v>
      </c>
      <c r="DD340" s="83">
        <v>1385</v>
      </c>
      <c r="DE340" s="83" t="s">
        <v>444</v>
      </c>
      <c r="DF340" s="83" t="s">
        <v>130</v>
      </c>
      <c r="DG340" s="83" t="s">
        <v>499</v>
      </c>
      <c r="DH340" s="83"/>
      <c r="DI340" s="83">
        <v>0</v>
      </c>
      <c r="DJ340" s="83">
        <v>1</v>
      </c>
      <c r="DK340" s="83">
        <v>0</v>
      </c>
      <c r="DL340" s="83">
        <v>0</v>
      </c>
      <c r="DM340" s="83">
        <v>0</v>
      </c>
      <c r="DN340" s="83">
        <v>0</v>
      </c>
      <c r="DO340" s="83">
        <v>0</v>
      </c>
      <c r="DP340" s="83">
        <v>0</v>
      </c>
      <c r="DQ340" s="83">
        <v>0</v>
      </c>
      <c r="DR340" s="83">
        <v>0</v>
      </c>
      <c r="DS340" s="83">
        <v>0</v>
      </c>
      <c r="DT340" s="83">
        <v>3</v>
      </c>
      <c r="DU340" s="83">
        <v>3</v>
      </c>
      <c r="DV340" s="83">
        <v>0</v>
      </c>
      <c r="DW340" s="83">
        <v>0</v>
      </c>
      <c r="DX340" s="83">
        <v>3</v>
      </c>
      <c r="DY340" s="85">
        <v>43982</v>
      </c>
      <c r="DZ340" s="83" t="s">
        <v>4387</v>
      </c>
      <c r="EA340" s="83" t="s">
        <v>102</v>
      </c>
      <c r="EB340" s="83" t="s">
        <v>482</v>
      </c>
      <c r="EC340" s="83">
        <v>336</v>
      </c>
      <c r="ED340" s="83" t="s">
        <v>483</v>
      </c>
      <c r="EE340" s="83">
        <v>1</v>
      </c>
      <c r="EF340" s="83">
        <v>0</v>
      </c>
      <c r="EG340" s="83">
        <v>0</v>
      </c>
      <c r="EH340" s="83" t="s">
        <v>109</v>
      </c>
      <c r="EI340" s="83" t="s">
        <v>108</v>
      </c>
      <c r="EJ340" s="83" t="s">
        <v>583</v>
      </c>
      <c r="EK340" s="83">
        <v>0</v>
      </c>
      <c r="EL340" s="83">
        <v>0</v>
      </c>
      <c r="EM340" s="83">
        <v>1</v>
      </c>
      <c r="EN340" s="83" t="s">
        <v>497</v>
      </c>
      <c r="EO340" s="83"/>
      <c r="EP340" s="83" t="s">
        <v>436</v>
      </c>
      <c r="EQ340" s="136">
        <v>1</v>
      </c>
      <c r="ER340" s="136">
        <v>1</v>
      </c>
      <c r="ES340" s="136">
        <v>1</v>
      </c>
      <c r="ET340" s="136">
        <v>1</v>
      </c>
      <c r="EU340" s="215" t="s">
        <v>269</v>
      </c>
      <c r="EV340" s="136">
        <v>1</v>
      </c>
      <c r="EW340" s="136">
        <v>1</v>
      </c>
      <c r="EX340" s="136">
        <v>1</v>
      </c>
      <c r="EY340" s="136">
        <v>1</v>
      </c>
      <c r="EZ340" s="136">
        <v>1</v>
      </c>
      <c r="FP340" s="215" t="s">
        <v>592</v>
      </c>
      <c r="FQ340" s="136" t="b">
        <v>1</v>
      </c>
      <c r="FR340" s="136" t="b">
        <v>1</v>
      </c>
      <c r="FS340" s="136" t="b">
        <v>1</v>
      </c>
      <c r="FT340" s="136" t="b">
        <v>1</v>
      </c>
      <c r="FX340" s="215" t="s">
        <v>269</v>
      </c>
    </row>
    <row r="341" spans="1:180" ht="60" customHeight="1" x14ac:dyDescent="0.55000000000000004">
      <c r="A341" s="83" t="s">
        <v>130</v>
      </c>
      <c r="B341" s="83" t="s">
        <v>98</v>
      </c>
      <c r="C341" s="136">
        <v>325431</v>
      </c>
      <c r="D341" s="207" t="s">
        <v>627</v>
      </c>
      <c r="E341" s="208" t="s">
        <v>630</v>
      </c>
      <c r="F341" s="83" t="s">
        <v>108</v>
      </c>
      <c r="G341" s="85">
        <v>20621</v>
      </c>
      <c r="H341" s="83" t="s">
        <v>102</v>
      </c>
      <c r="I341" s="85">
        <v>39794</v>
      </c>
      <c r="J341" s="83" t="s">
        <v>228</v>
      </c>
      <c r="K341" s="216">
        <v>808424231841</v>
      </c>
      <c r="L341" s="83" t="s">
        <v>191</v>
      </c>
      <c r="M341" s="85">
        <v>43631</v>
      </c>
      <c r="N341" s="83">
        <v>-986.66666666666697</v>
      </c>
      <c r="O341" s="83" t="s">
        <v>180</v>
      </c>
      <c r="P341" s="83" t="s">
        <v>181</v>
      </c>
      <c r="Q341" s="208" t="s">
        <v>6392</v>
      </c>
      <c r="R341" s="83" t="s">
        <v>102</v>
      </c>
      <c r="S341" s="83" t="s">
        <v>102</v>
      </c>
      <c r="T341" s="83" t="s">
        <v>199</v>
      </c>
      <c r="U341" s="83" t="s">
        <v>9604</v>
      </c>
      <c r="V341" s="83" t="s">
        <v>104</v>
      </c>
      <c r="W341" s="83" t="s">
        <v>105</v>
      </c>
      <c r="X341" s="86" t="s">
        <v>6392</v>
      </c>
      <c r="Y341" s="87" t="s">
        <v>102</v>
      </c>
      <c r="Z341" s="87" t="s">
        <v>102</v>
      </c>
      <c r="AA341" s="87" t="s">
        <v>199</v>
      </c>
      <c r="AB341" s="87" t="s">
        <v>9604</v>
      </c>
      <c r="AC341" s="87" t="s">
        <v>104</v>
      </c>
      <c r="AD341" s="87" t="s">
        <v>105</v>
      </c>
      <c r="AE341" s="87" t="s">
        <v>106</v>
      </c>
      <c r="AF341" s="86" t="s">
        <v>6392</v>
      </c>
      <c r="AG341" s="87" t="s">
        <v>489</v>
      </c>
      <c r="AH341" s="87" t="s">
        <v>9605</v>
      </c>
      <c r="AI341" s="87" t="s">
        <v>104</v>
      </c>
      <c r="AJ341" s="87" t="s">
        <v>204</v>
      </c>
      <c r="AK341" s="88"/>
      <c r="AL341" s="83" t="s">
        <v>107</v>
      </c>
      <c r="AM341" s="89" t="s">
        <v>454</v>
      </c>
      <c r="AN341" s="90" t="s">
        <v>416</v>
      </c>
      <c r="AO341" s="91" t="s">
        <v>641</v>
      </c>
      <c r="AP341" s="90">
        <v>8.3333333333332806</v>
      </c>
      <c r="AQ341" s="92" t="s">
        <v>211</v>
      </c>
      <c r="AR341" s="93" t="s">
        <v>102</v>
      </c>
      <c r="AS341" s="93" t="s">
        <v>102</v>
      </c>
      <c r="AT341" s="93" t="s">
        <v>102</v>
      </c>
      <c r="AU341" s="210" t="s">
        <v>641</v>
      </c>
      <c r="AV341" s="93" t="s">
        <v>192</v>
      </c>
      <c r="AW341" s="94" t="s">
        <v>102</v>
      </c>
      <c r="AX341" s="93" t="s">
        <v>105</v>
      </c>
      <c r="AY341" s="95" t="s">
        <v>188</v>
      </c>
      <c r="AZ341" s="93" t="s">
        <v>102</v>
      </c>
      <c r="BA341" s="93" t="s">
        <v>9606</v>
      </c>
      <c r="BB341" s="93" t="s">
        <v>102</v>
      </c>
      <c r="BC341" s="93" t="s">
        <v>102</v>
      </c>
      <c r="BD341" s="96" t="s">
        <v>102</v>
      </c>
      <c r="BE341" s="90">
        <v>-159.666666666667</v>
      </c>
      <c r="BF341" s="93" t="s">
        <v>211</v>
      </c>
      <c r="BG341" s="93" t="s">
        <v>102</v>
      </c>
      <c r="BH341" s="93" t="s">
        <v>102</v>
      </c>
      <c r="BI341" s="93" t="s">
        <v>102</v>
      </c>
      <c r="BJ341" s="210" t="s">
        <v>646</v>
      </c>
      <c r="BK341" s="93" t="s">
        <v>182</v>
      </c>
      <c r="BL341" s="97" t="s">
        <v>102</v>
      </c>
      <c r="BM341" s="93" t="s">
        <v>105</v>
      </c>
      <c r="BN341" s="93" t="s">
        <v>104</v>
      </c>
      <c r="BO341" s="93" t="s">
        <v>102</v>
      </c>
      <c r="BP341" s="98">
        <v>20180319</v>
      </c>
      <c r="BQ341" s="93" t="s">
        <v>102</v>
      </c>
      <c r="BR341" s="93" t="s">
        <v>102</v>
      </c>
      <c r="BS341" s="93" t="s">
        <v>102</v>
      </c>
      <c r="BT341" s="99" t="s">
        <v>591</v>
      </c>
      <c r="BU341" s="100" t="s">
        <v>11044</v>
      </c>
      <c r="BV341" s="101" t="s">
        <v>471</v>
      </c>
      <c r="BW341" s="136"/>
      <c r="BX341" s="103" t="s">
        <v>565</v>
      </c>
      <c r="BY341" s="104" t="s">
        <v>190</v>
      </c>
      <c r="BZ341" s="136"/>
      <c r="CA341" s="83" t="s">
        <v>599</v>
      </c>
      <c r="CB341" s="106" t="s">
        <v>647</v>
      </c>
      <c r="CC341" s="106" t="s">
        <v>11045</v>
      </c>
      <c r="CD341" s="107"/>
      <c r="CE341" s="108" t="s">
        <v>107</v>
      </c>
      <c r="CF341" s="108" t="s">
        <v>107</v>
      </c>
      <c r="CG341" s="109"/>
      <c r="CH341" s="110" t="s">
        <v>107</v>
      </c>
      <c r="CI341" s="111"/>
      <c r="CJ341" s="112">
        <v>6710</v>
      </c>
      <c r="CK341" s="113">
        <v>86</v>
      </c>
      <c r="CL341" s="114" t="s">
        <v>134</v>
      </c>
      <c r="CM341" s="114" t="s">
        <v>108</v>
      </c>
      <c r="CN341" s="114"/>
      <c r="CO341" s="115" t="s">
        <v>102</v>
      </c>
      <c r="CP341" s="115" t="s">
        <v>102</v>
      </c>
      <c r="CQ341" s="115" t="s">
        <v>102</v>
      </c>
      <c r="CR341" s="115" t="s">
        <v>102</v>
      </c>
      <c r="CS341" s="116"/>
      <c r="CT341" s="117" t="s">
        <v>109</v>
      </c>
      <c r="CU341" s="117" t="s">
        <v>109</v>
      </c>
      <c r="CV341" s="83">
        <v>337</v>
      </c>
      <c r="CW341" s="83" t="s">
        <v>108</v>
      </c>
      <c r="CX341" s="83">
        <v>337</v>
      </c>
      <c r="CY341" s="83" t="s">
        <v>108</v>
      </c>
      <c r="CZ341" s="83">
        <v>6665</v>
      </c>
      <c r="DA341" s="83" t="s">
        <v>419</v>
      </c>
      <c r="DB341" s="83" t="s">
        <v>130</v>
      </c>
      <c r="DC341" s="83" t="s">
        <v>499</v>
      </c>
      <c r="DD341" s="83">
        <v>1386</v>
      </c>
      <c r="DE341" s="83" t="s">
        <v>444</v>
      </c>
      <c r="DF341" s="83" t="s">
        <v>130</v>
      </c>
      <c r="DG341" s="83" t="s">
        <v>499</v>
      </c>
      <c r="DH341" s="83"/>
      <c r="DI341" s="83">
        <v>0</v>
      </c>
      <c r="DJ341" s="83">
        <v>1</v>
      </c>
      <c r="DK341" s="83">
        <v>0</v>
      </c>
      <c r="DL341" s="83">
        <v>0</v>
      </c>
      <c r="DM341" s="83">
        <v>0</v>
      </c>
      <c r="DN341" s="83">
        <v>0</v>
      </c>
      <c r="DO341" s="83">
        <v>0</v>
      </c>
      <c r="DP341" s="83">
        <v>0</v>
      </c>
      <c r="DQ341" s="83">
        <v>0</v>
      </c>
      <c r="DR341" s="83">
        <v>0</v>
      </c>
      <c r="DS341" s="83">
        <v>0</v>
      </c>
      <c r="DT341" s="83">
        <v>3</v>
      </c>
      <c r="DU341" s="83">
        <v>3</v>
      </c>
      <c r="DV341" s="83">
        <v>0</v>
      </c>
      <c r="DW341" s="83">
        <v>0</v>
      </c>
      <c r="DX341" s="83">
        <v>3</v>
      </c>
      <c r="DY341" s="85">
        <v>43983</v>
      </c>
      <c r="DZ341" s="83" t="s">
        <v>4388</v>
      </c>
      <c r="EA341" s="83" t="s">
        <v>102</v>
      </c>
      <c r="EB341" s="83" t="s">
        <v>482</v>
      </c>
      <c r="EC341" s="83">
        <v>337</v>
      </c>
      <c r="ED341" s="83" t="s">
        <v>483</v>
      </c>
      <c r="EE341" s="83">
        <v>1</v>
      </c>
      <c r="EF341" s="83">
        <v>0</v>
      </c>
      <c r="EG341" s="83">
        <v>0</v>
      </c>
      <c r="EH341" s="83" t="s">
        <v>109</v>
      </c>
      <c r="EI341" s="83" t="s">
        <v>108</v>
      </c>
      <c r="EJ341" s="83" t="s">
        <v>583</v>
      </c>
      <c r="EK341" s="83">
        <v>0</v>
      </c>
      <c r="EL341" s="83">
        <v>0</v>
      </c>
      <c r="EM341" s="83">
        <v>1</v>
      </c>
      <c r="EN341" s="83" t="s">
        <v>497</v>
      </c>
      <c r="EO341" s="83"/>
      <c r="EP341" s="83" t="s">
        <v>436</v>
      </c>
      <c r="EQ341" s="136">
        <v>1</v>
      </c>
      <c r="ER341" s="136">
        <v>1</v>
      </c>
      <c r="ES341" s="136">
        <v>1</v>
      </c>
      <c r="ET341" s="136">
        <v>1</v>
      </c>
      <c r="EU341" s="215" t="s">
        <v>269</v>
      </c>
      <c r="EV341" s="136">
        <v>1</v>
      </c>
      <c r="EW341" s="136">
        <v>1</v>
      </c>
      <c r="EX341" s="136">
        <v>1</v>
      </c>
      <c r="EY341" s="136">
        <v>1</v>
      </c>
      <c r="EZ341" s="136">
        <v>1</v>
      </c>
      <c r="FP341" s="215" t="s">
        <v>592</v>
      </c>
      <c r="FQ341" s="136" t="b">
        <v>1</v>
      </c>
      <c r="FR341" s="136" t="b">
        <v>1</v>
      </c>
      <c r="FS341" s="136" t="b">
        <v>1</v>
      </c>
      <c r="FT341" s="136" t="b">
        <v>1</v>
      </c>
      <c r="FX341" s="215" t="s">
        <v>269</v>
      </c>
    </row>
    <row r="342" spans="1:180" ht="60" customHeight="1" x14ac:dyDescent="0.55000000000000004">
      <c r="A342" s="83" t="s">
        <v>130</v>
      </c>
      <c r="B342" s="83" t="s">
        <v>98</v>
      </c>
      <c r="C342" s="136">
        <v>953763</v>
      </c>
      <c r="D342" s="207" t="s">
        <v>628</v>
      </c>
      <c r="E342" s="208" t="s">
        <v>633</v>
      </c>
      <c r="F342" s="83" t="s">
        <v>108</v>
      </c>
      <c r="G342" s="85">
        <v>22744</v>
      </c>
      <c r="H342" s="83" t="s">
        <v>102</v>
      </c>
      <c r="I342" s="85">
        <v>39772</v>
      </c>
      <c r="J342" s="83" t="s">
        <v>228</v>
      </c>
      <c r="K342" s="216">
        <v>639538752225</v>
      </c>
      <c r="L342" s="83" t="s">
        <v>191</v>
      </c>
      <c r="M342" s="85">
        <v>43619</v>
      </c>
      <c r="N342" s="83">
        <v>-991.66666666666697</v>
      </c>
      <c r="O342" s="83" t="s">
        <v>193</v>
      </c>
      <c r="P342" s="83" t="s">
        <v>181</v>
      </c>
      <c r="Q342" s="208" t="s">
        <v>6396</v>
      </c>
      <c r="R342" s="83" t="s">
        <v>102</v>
      </c>
      <c r="S342" s="83" t="s">
        <v>102</v>
      </c>
      <c r="T342" s="83" t="s">
        <v>133</v>
      </c>
      <c r="U342" s="83" t="s">
        <v>9607</v>
      </c>
      <c r="V342" s="83" t="s">
        <v>111</v>
      </c>
      <c r="W342" s="83" t="s">
        <v>105</v>
      </c>
      <c r="X342" s="86" t="s">
        <v>6396</v>
      </c>
      <c r="Y342" s="87" t="s">
        <v>102</v>
      </c>
      <c r="Z342" s="87" t="s">
        <v>102</v>
      </c>
      <c r="AA342" s="87" t="s">
        <v>133</v>
      </c>
      <c r="AB342" s="87" t="s">
        <v>9607</v>
      </c>
      <c r="AC342" s="87" t="s">
        <v>111</v>
      </c>
      <c r="AD342" s="87" t="s">
        <v>105</v>
      </c>
      <c r="AE342" s="87" t="s">
        <v>106</v>
      </c>
      <c r="AF342" s="86" t="s">
        <v>6396</v>
      </c>
      <c r="AG342" s="87" t="s">
        <v>486</v>
      </c>
      <c r="AH342" s="87" t="s">
        <v>9607</v>
      </c>
      <c r="AI342" s="87" t="s">
        <v>111</v>
      </c>
      <c r="AJ342" s="87" t="s">
        <v>204</v>
      </c>
      <c r="AK342" s="88"/>
      <c r="AL342" s="83" t="s">
        <v>107</v>
      </c>
      <c r="AM342" s="89" t="s">
        <v>454</v>
      </c>
      <c r="AN342" s="90" t="s">
        <v>416</v>
      </c>
      <c r="AO342" s="91" t="s">
        <v>642</v>
      </c>
      <c r="AP342" s="90">
        <v>8.3333333333332806</v>
      </c>
      <c r="AQ342" s="92" t="s">
        <v>102</v>
      </c>
      <c r="AR342" s="93" t="s">
        <v>102</v>
      </c>
      <c r="AS342" s="93" t="s">
        <v>102</v>
      </c>
      <c r="AT342" s="93" t="s">
        <v>102</v>
      </c>
      <c r="AU342" s="210" t="s">
        <v>644</v>
      </c>
      <c r="AV342" s="93" t="s">
        <v>185</v>
      </c>
      <c r="AW342" s="94" t="s">
        <v>102</v>
      </c>
      <c r="AX342" s="93" t="s">
        <v>183</v>
      </c>
      <c r="AY342" s="95" t="s">
        <v>111</v>
      </c>
      <c r="AZ342" s="93" t="s">
        <v>102</v>
      </c>
      <c r="BA342" s="93" t="s">
        <v>102</v>
      </c>
      <c r="BB342" s="93" t="s">
        <v>102</v>
      </c>
      <c r="BC342" s="93" t="s">
        <v>102</v>
      </c>
      <c r="BD342" s="96" t="s">
        <v>102</v>
      </c>
      <c r="BE342" s="90">
        <v>-160.166666666667</v>
      </c>
      <c r="BF342" s="93" t="s">
        <v>102</v>
      </c>
      <c r="BG342" s="93" t="s">
        <v>102</v>
      </c>
      <c r="BH342" s="93" t="s">
        <v>102</v>
      </c>
      <c r="BI342" s="93" t="s">
        <v>102</v>
      </c>
      <c r="BJ342" s="210" t="s">
        <v>642</v>
      </c>
      <c r="BK342" s="93" t="s">
        <v>192</v>
      </c>
      <c r="BL342" s="97" t="s">
        <v>102</v>
      </c>
      <c r="BM342" s="93" t="s">
        <v>183</v>
      </c>
      <c r="BN342" s="93" t="s">
        <v>106</v>
      </c>
      <c r="BO342" s="93" t="s">
        <v>102</v>
      </c>
      <c r="BP342" s="98" t="s">
        <v>102</v>
      </c>
      <c r="BQ342" s="93" t="s">
        <v>102</v>
      </c>
      <c r="BR342" s="93" t="s">
        <v>102</v>
      </c>
      <c r="BS342" s="93" t="s">
        <v>102</v>
      </c>
      <c r="BT342" s="99" t="s">
        <v>591</v>
      </c>
      <c r="BU342" s="100" t="s">
        <v>11046</v>
      </c>
      <c r="BV342" s="101" t="s">
        <v>471</v>
      </c>
      <c r="BW342" s="136"/>
      <c r="BX342" s="103" t="s">
        <v>565</v>
      </c>
      <c r="BY342" s="104" t="s">
        <v>190</v>
      </c>
      <c r="BZ342" s="136"/>
      <c r="CA342" s="83" t="s">
        <v>599</v>
      </c>
      <c r="CB342" s="106" t="s">
        <v>647</v>
      </c>
      <c r="CC342" s="106" t="s">
        <v>11047</v>
      </c>
      <c r="CD342" s="107"/>
      <c r="CE342" s="108" t="s">
        <v>107</v>
      </c>
      <c r="CF342" s="108" t="s">
        <v>107</v>
      </c>
      <c r="CG342" s="109"/>
      <c r="CH342" s="110" t="s">
        <v>107</v>
      </c>
      <c r="CI342" s="111"/>
      <c r="CJ342" s="112">
        <v>6710</v>
      </c>
      <c r="CK342" s="113">
        <v>86</v>
      </c>
      <c r="CL342" s="114" t="s">
        <v>134</v>
      </c>
      <c r="CM342" s="114" t="s">
        <v>108</v>
      </c>
      <c r="CN342" s="114"/>
      <c r="CO342" s="115" t="s">
        <v>102</v>
      </c>
      <c r="CP342" s="115" t="s">
        <v>102</v>
      </c>
      <c r="CQ342" s="115" t="s">
        <v>102</v>
      </c>
      <c r="CR342" s="115" t="s">
        <v>102</v>
      </c>
      <c r="CS342" s="116"/>
      <c r="CT342" s="117" t="s">
        <v>109</v>
      </c>
      <c r="CU342" s="117" t="s">
        <v>109</v>
      </c>
      <c r="CV342" s="83">
        <v>338</v>
      </c>
      <c r="CW342" s="83" t="s">
        <v>108</v>
      </c>
      <c r="CX342" s="83">
        <v>338</v>
      </c>
      <c r="CY342" s="83" t="s">
        <v>108</v>
      </c>
      <c r="CZ342" s="83">
        <v>6666</v>
      </c>
      <c r="DA342" s="83" t="s">
        <v>419</v>
      </c>
      <c r="DB342" s="83" t="s">
        <v>130</v>
      </c>
      <c r="DC342" s="83" t="s">
        <v>499</v>
      </c>
      <c r="DD342" s="83">
        <v>1387</v>
      </c>
      <c r="DE342" s="83" t="s">
        <v>444</v>
      </c>
      <c r="DF342" s="83" t="s">
        <v>130</v>
      </c>
      <c r="DG342" s="83" t="s">
        <v>499</v>
      </c>
      <c r="DH342" s="83"/>
      <c r="DI342" s="83">
        <v>0</v>
      </c>
      <c r="DJ342" s="83">
        <v>1</v>
      </c>
      <c r="DK342" s="83">
        <v>0</v>
      </c>
      <c r="DL342" s="83">
        <v>0</v>
      </c>
      <c r="DM342" s="83">
        <v>0</v>
      </c>
      <c r="DN342" s="83">
        <v>0</v>
      </c>
      <c r="DO342" s="83">
        <v>0</v>
      </c>
      <c r="DP342" s="83">
        <v>0</v>
      </c>
      <c r="DQ342" s="83">
        <v>0</v>
      </c>
      <c r="DR342" s="83">
        <v>0</v>
      </c>
      <c r="DS342" s="83">
        <v>0</v>
      </c>
      <c r="DT342" s="83">
        <v>3</v>
      </c>
      <c r="DU342" s="83">
        <v>3</v>
      </c>
      <c r="DV342" s="83">
        <v>0</v>
      </c>
      <c r="DW342" s="83">
        <v>0</v>
      </c>
      <c r="DX342" s="83">
        <v>3</v>
      </c>
      <c r="DY342" s="85">
        <v>43984</v>
      </c>
      <c r="DZ342" s="83" t="s">
        <v>4389</v>
      </c>
      <c r="EA342" s="83" t="s">
        <v>102</v>
      </c>
      <c r="EB342" s="83" t="s">
        <v>482</v>
      </c>
      <c r="EC342" s="83">
        <v>338</v>
      </c>
      <c r="ED342" s="83" t="s">
        <v>483</v>
      </c>
      <c r="EE342" s="83">
        <v>1</v>
      </c>
      <c r="EF342" s="83">
        <v>0</v>
      </c>
      <c r="EG342" s="83">
        <v>0</v>
      </c>
      <c r="EH342" s="83" t="s">
        <v>109</v>
      </c>
      <c r="EI342" s="83" t="s">
        <v>108</v>
      </c>
      <c r="EJ342" s="83" t="s">
        <v>583</v>
      </c>
      <c r="EK342" s="83">
        <v>0</v>
      </c>
      <c r="EL342" s="83">
        <v>0</v>
      </c>
      <c r="EM342" s="83">
        <v>1</v>
      </c>
      <c r="EN342" s="83" t="s">
        <v>497</v>
      </c>
      <c r="EO342" s="83"/>
      <c r="EP342" s="83" t="s">
        <v>436</v>
      </c>
      <c r="EQ342" s="136">
        <v>1</v>
      </c>
      <c r="ER342" s="136">
        <v>1</v>
      </c>
      <c r="ES342" s="136">
        <v>1</v>
      </c>
      <c r="ET342" s="136">
        <v>1</v>
      </c>
      <c r="EU342" s="215" t="s">
        <v>269</v>
      </c>
      <c r="EV342" s="136">
        <v>1</v>
      </c>
      <c r="EW342" s="136">
        <v>1</v>
      </c>
      <c r="EX342" s="136">
        <v>1</v>
      </c>
      <c r="EY342" s="136">
        <v>1</v>
      </c>
      <c r="EZ342" s="136">
        <v>1</v>
      </c>
      <c r="FP342" s="215" t="s">
        <v>592</v>
      </c>
      <c r="FQ342" s="136" t="b">
        <v>1</v>
      </c>
      <c r="FR342" s="136" t="b">
        <v>1</v>
      </c>
      <c r="FS342" s="136" t="b">
        <v>1</v>
      </c>
      <c r="FT342" s="136" t="b">
        <v>1</v>
      </c>
      <c r="FX342" s="215" t="s">
        <v>269</v>
      </c>
    </row>
    <row r="343" spans="1:180" ht="60" customHeight="1" x14ac:dyDescent="0.55000000000000004">
      <c r="A343" s="83" t="s">
        <v>130</v>
      </c>
      <c r="B343" s="83" t="s">
        <v>98</v>
      </c>
      <c r="C343" s="136">
        <v>639976</v>
      </c>
      <c r="D343" s="207" t="s">
        <v>629</v>
      </c>
      <c r="E343" s="208" t="s">
        <v>634</v>
      </c>
      <c r="F343" s="83" t="s">
        <v>108</v>
      </c>
      <c r="G343" s="85">
        <v>26341</v>
      </c>
      <c r="H343" s="83" t="s">
        <v>102</v>
      </c>
      <c r="I343" s="85">
        <v>34633</v>
      </c>
      <c r="J343" s="83" t="s">
        <v>228</v>
      </c>
      <c r="K343" s="216">
        <v>707478424936</v>
      </c>
      <c r="L343" s="83" t="s">
        <v>191</v>
      </c>
      <c r="M343" s="85">
        <v>43642</v>
      </c>
      <c r="N343" s="83">
        <v>-996.66666666666697</v>
      </c>
      <c r="O343" s="83" t="s">
        <v>193</v>
      </c>
      <c r="P343" s="83" t="s">
        <v>181</v>
      </c>
      <c r="Q343" s="208" t="s">
        <v>6400</v>
      </c>
      <c r="R343" s="83" t="s">
        <v>102</v>
      </c>
      <c r="S343" s="83" t="s">
        <v>102</v>
      </c>
      <c r="T343" s="83" t="s">
        <v>131</v>
      </c>
      <c r="U343" s="83" t="s">
        <v>9608</v>
      </c>
      <c r="V343" s="83" t="s">
        <v>104</v>
      </c>
      <c r="W343" s="83" t="s">
        <v>105</v>
      </c>
      <c r="X343" s="86" t="s">
        <v>6400</v>
      </c>
      <c r="Y343" s="87" t="s">
        <v>102</v>
      </c>
      <c r="Z343" s="87" t="s">
        <v>102</v>
      </c>
      <c r="AA343" s="87" t="s">
        <v>131</v>
      </c>
      <c r="AB343" s="87" t="s">
        <v>9608</v>
      </c>
      <c r="AC343" s="87" t="s">
        <v>104</v>
      </c>
      <c r="AD343" s="87" t="s">
        <v>105</v>
      </c>
      <c r="AE343" s="87" t="s">
        <v>106</v>
      </c>
      <c r="AF343" s="86" t="s">
        <v>6400</v>
      </c>
      <c r="AG343" s="87" t="s">
        <v>177</v>
      </c>
      <c r="AH343" s="87" t="s">
        <v>9608</v>
      </c>
      <c r="AI343" s="87" t="s">
        <v>104</v>
      </c>
      <c r="AJ343" s="87" t="s">
        <v>204</v>
      </c>
      <c r="AK343" s="88"/>
      <c r="AL343" s="83" t="s">
        <v>107</v>
      </c>
      <c r="AM343" s="89" t="s">
        <v>454</v>
      </c>
      <c r="AN343" s="90" t="s">
        <v>416</v>
      </c>
      <c r="AO343" s="91" t="s">
        <v>643</v>
      </c>
      <c r="AP343" s="90">
        <v>8.3333333333332806</v>
      </c>
      <c r="AQ343" s="92" t="s">
        <v>102</v>
      </c>
      <c r="AR343" s="93" t="s">
        <v>102</v>
      </c>
      <c r="AS343" s="93" t="s">
        <v>102</v>
      </c>
      <c r="AT343" s="93" t="s">
        <v>102</v>
      </c>
      <c r="AU343" s="210" t="s">
        <v>645</v>
      </c>
      <c r="AV343" s="93" t="s">
        <v>185</v>
      </c>
      <c r="AW343" s="94" t="s">
        <v>102</v>
      </c>
      <c r="AX343" s="93" t="s">
        <v>105</v>
      </c>
      <c r="AY343" s="95" t="s">
        <v>104</v>
      </c>
      <c r="AZ343" s="93" t="s">
        <v>102</v>
      </c>
      <c r="BA343" s="93" t="s">
        <v>102</v>
      </c>
      <c r="BB343" s="93" t="s">
        <v>102</v>
      </c>
      <c r="BC343" s="93" t="s">
        <v>102</v>
      </c>
      <c r="BD343" s="96" t="s">
        <v>102</v>
      </c>
      <c r="BE343" s="90">
        <v>-160.666666666667</v>
      </c>
      <c r="BF343" s="93" t="s">
        <v>102</v>
      </c>
      <c r="BG343" s="93" t="s">
        <v>102</v>
      </c>
      <c r="BH343" s="93" t="s">
        <v>102</v>
      </c>
      <c r="BI343" s="93" t="s">
        <v>102</v>
      </c>
      <c r="BJ343" s="210" t="s">
        <v>643</v>
      </c>
      <c r="BK343" s="93" t="s">
        <v>196</v>
      </c>
      <c r="BL343" s="97" t="s">
        <v>102</v>
      </c>
      <c r="BM343" s="93" t="s">
        <v>105</v>
      </c>
      <c r="BN343" s="93" t="s">
        <v>596</v>
      </c>
      <c r="BO343" s="93" t="s">
        <v>102</v>
      </c>
      <c r="BP343" s="98" t="s">
        <v>102</v>
      </c>
      <c r="BQ343" s="93" t="s">
        <v>102</v>
      </c>
      <c r="BR343" s="93" t="s">
        <v>102</v>
      </c>
      <c r="BS343" s="93" t="s">
        <v>102</v>
      </c>
      <c r="BT343" s="99" t="s">
        <v>591</v>
      </c>
      <c r="BU343" s="100" t="s">
        <v>11048</v>
      </c>
      <c r="BV343" s="101" t="s">
        <v>471</v>
      </c>
      <c r="BW343" s="136"/>
      <c r="BX343" s="103" t="s">
        <v>565</v>
      </c>
      <c r="BY343" s="104" t="s">
        <v>190</v>
      </c>
      <c r="BZ343" s="136"/>
      <c r="CA343" s="83" t="s">
        <v>599</v>
      </c>
      <c r="CB343" s="106" t="s">
        <v>647</v>
      </c>
      <c r="CC343" s="106" t="s">
        <v>11049</v>
      </c>
      <c r="CD343" s="107"/>
      <c r="CE343" s="108" t="s">
        <v>107</v>
      </c>
      <c r="CF343" s="108" t="s">
        <v>107</v>
      </c>
      <c r="CG343" s="109"/>
      <c r="CH343" s="110" t="s">
        <v>107</v>
      </c>
      <c r="CI343" s="111"/>
      <c r="CJ343" s="112">
        <v>6710</v>
      </c>
      <c r="CK343" s="113">
        <v>86</v>
      </c>
      <c r="CL343" s="114" t="s">
        <v>134</v>
      </c>
      <c r="CM343" s="114" t="s">
        <v>108</v>
      </c>
      <c r="CN343" s="114"/>
      <c r="CO343" s="115" t="s">
        <v>102</v>
      </c>
      <c r="CP343" s="115" t="s">
        <v>102</v>
      </c>
      <c r="CQ343" s="115" t="s">
        <v>102</v>
      </c>
      <c r="CR343" s="115" t="s">
        <v>102</v>
      </c>
      <c r="CS343" s="116"/>
      <c r="CT343" s="117" t="s">
        <v>109</v>
      </c>
      <c r="CU343" s="117" t="s">
        <v>109</v>
      </c>
      <c r="CV343" s="83">
        <v>339</v>
      </c>
      <c r="CW343" s="83" t="s">
        <v>108</v>
      </c>
      <c r="CX343" s="83">
        <v>339</v>
      </c>
      <c r="CY343" s="83" t="s">
        <v>108</v>
      </c>
      <c r="CZ343" s="83">
        <v>6667</v>
      </c>
      <c r="DA343" s="83" t="s">
        <v>419</v>
      </c>
      <c r="DB343" s="83" t="s">
        <v>130</v>
      </c>
      <c r="DC343" s="83" t="s">
        <v>499</v>
      </c>
      <c r="DD343" s="83">
        <v>1388</v>
      </c>
      <c r="DE343" s="83" t="s">
        <v>444</v>
      </c>
      <c r="DF343" s="83" t="s">
        <v>130</v>
      </c>
      <c r="DG343" s="83" t="s">
        <v>499</v>
      </c>
      <c r="DH343" s="83"/>
      <c r="DI343" s="83">
        <v>0</v>
      </c>
      <c r="DJ343" s="83">
        <v>1</v>
      </c>
      <c r="DK343" s="83">
        <v>0</v>
      </c>
      <c r="DL343" s="83">
        <v>0</v>
      </c>
      <c r="DM343" s="83">
        <v>0</v>
      </c>
      <c r="DN343" s="83">
        <v>0</v>
      </c>
      <c r="DO343" s="83">
        <v>0</v>
      </c>
      <c r="DP343" s="83">
        <v>0</v>
      </c>
      <c r="DQ343" s="83">
        <v>0</v>
      </c>
      <c r="DR343" s="83">
        <v>0</v>
      </c>
      <c r="DS343" s="83">
        <v>0</v>
      </c>
      <c r="DT343" s="83">
        <v>3</v>
      </c>
      <c r="DU343" s="83">
        <v>3</v>
      </c>
      <c r="DV343" s="83">
        <v>0</v>
      </c>
      <c r="DW343" s="83">
        <v>0</v>
      </c>
      <c r="DX343" s="83">
        <v>3</v>
      </c>
      <c r="DY343" s="85">
        <v>43985</v>
      </c>
      <c r="DZ343" s="83" t="s">
        <v>4390</v>
      </c>
      <c r="EA343" s="83" t="s">
        <v>102</v>
      </c>
      <c r="EB343" s="83" t="s">
        <v>482</v>
      </c>
      <c r="EC343" s="83">
        <v>339</v>
      </c>
      <c r="ED343" s="83" t="s">
        <v>483</v>
      </c>
      <c r="EE343" s="83">
        <v>1</v>
      </c>
      <c r="EF343" s="83">
        <v>0</v>
      </c>
      <c r="EG343" s="83">
        <v>0</v>
      </c>
      <c r="EH343" s="83" t="s">
        <v>109</v>
      </c>
      <c r="EI343" s="83" t="s">
        <v>108</v>
      </c>
      <c r="EJ343" s="83" t="s">
        <v>583</v>
      </c>
      <c r="EK343" s="83">
        <v>0</v>
      </c>
      <c r="EL343" s="83">
        <v>0</v>
      </c>
      <c r="EM343" s="83">
        <v>1</v>
      </c>
      <c r="EN343" s="83" t="s">
        <v>497</v>
      </c>
      <c r="EO343" s="83"/>
      <c r="EP343" s="83" t="s">
        <v>436</v>
      </c>
      <c r="EQ343" s="136">
        <v>1</v>
      </c>
      <c r="ER343" s="136">
        <v>1</v>
      </c>
      <c r="ES343" s="136">
        <v>1</v>
      </c>
      <c r="ET343" s="136">
        <v>1</v>
      </c>
      <c r="EU343" s="215" t="s">
        <v>269</v>
      </c>
      <c r="EV343" s="136">
        <v>1</v>
      </c>
      <c r="EW343" s="136">
        <v>1</v>
      </c>
      <c r="EX343" s="136">
        <v>1</v>
      </c>
      <c r="EY343" s="136">
        <v>1</v>
      </c>
      <c r="EZ343" s="136">
        <v>1</v>
      </c>
      <c r="FP343" s="215" t="s">
        <v>592</v>
      </c>
      <c r="FQ343" s="136" t="b">
        <v>1</v>
      </c>
      <c r="FR343" s="136" t="b">
        <v>1</v>
      </c>
      <c r="FS343" s="136" t="b">
        <v>1</v>
      </c>
      <c r="FT343" s="136" t="b">
        <v>1</v>
      </c>
      <c r="FX343" s="215" t="s">
        <v>269</v>
      </c>
    </row>
    <row r="344" spans="1:180" ht="60" customHeight="1" x14ac:dyDescent="0.55000000000000004">
      <c r="A344" s="83" t="s">
        <v>130</v>
      </c>
      <c r="B344" s="83" t="s">
        <v>98</v>
      </c>
      <c r="C344" s="136">
        <v>728730</v>
      </c>
      <c r="D344" s="207" t="s">
        <v>627</v>
      </c>
      <c r="E344" s="208" t="s">
        <v>630</v>
      </c>
      <c r="F344" s="83" t="s">
        <v>108</v>
      </c>
      <c r="G344" s="85">
        <v>20621</v>
      </c>
      <c r="H344" s="83" t="s">
        <v>102</v>
      </c>
      <c r="I344" s="85">
        <v>39794</v>
      </c>
      <c r="J344" s="83" t="s">
        <v>228</v>
      </c>
      <c r="K344" s="216">
        <v>818838612539</v>
      </c>
      <c r="L344" s="83" t="s">
        <v>191</v>
      </c>
      <c r="M344" s="85">
        <v>43631</v>
      </c>
      <c r="N344" s="83">
        <v>-1001.66666666667</v>
      </c>
      <c r="O344" s="83" t="s">
        <v>180</v>
      </c>
      <c r="P344" s="83" t="s">
        <v>181</v>
      </c>
      <c r="Q344" s="208" t="s">
        <v>6404</v>
      </c>
      <c r="R344" s="83" t="s">
        <v>102</v>
      </c>
      <c r="S344" s="83" t="s">
        <v>102</v>
      </c>
      <c r="T344" s="83" t="s">
        <v>199</v>
      </c>
      <c r="U344" s="83" t="s">
        <v>9609</v>
      </c>
      <c r="V344" s="83" t="s">
        <v>104</v>
      </c>
      <c r="W344" s="83" t="s">
        <v>105</v>
      </c>
      <c r="X344" s="86" t="s">
        <v>6404</v>
      </c>
      <c r="Y344" s="87" t="s">
        <v>102</v>
      </c>
      <c r="Z344" s="87" t="s">
        <v>102</v>
      </c>
      <c r="AA344" s="87" t="s">
        <v>199</v>
      </c>
      <c r="AB344" s="87" t="s">
        <v>9609</v>
      </c>
      <c r="AC344" s="87" t="s">
        <v>104</v>
      </c>
      <c r="AD344" s="87" t="s">
        <v>105</v>
      </c>
      <c r="AE344" s="87" t="s">
        <v>106</v>
      </c>
      <c r="AF344" s="86" t="s">
        <v>6404</v>
      </c>
      <c r="AG344" s="87" t="s">
        <v>489</v>
      </c>
      <c r="AH344" s="87" t="s">
        <v>9610</v>
      </c>
      <c r="AI344" s="87" t="s">
        <v>104</v>
      </c>
      <c r="AJ344" s="87" t="s">
        <v>204</v>
      </c>
      <c r="AK344" s="88"/>
      <c r="AL344" s="83" t="s">
        <v>107</v>
      </c>
      <c r="AM344" s="89" t="s">
        <v>454</v>
      </c>
      <c r="AN344" s="90" t="s">
        <v>416</v>
      </c>
      <c r="AO344" s="91" t="s">
        <v>641</v>
      </c>
      <c r="AP344" s="90">
        <v>8.3333333333332806</v>
      </c>
      <c r="AQ344" s="92" t="s">
        <v>211</v>
      </c>
      <c r="AR344" s="93" t="s">
        <v>102</v>
      </c>
      <c r="AS344" s="93" t="s">
        <v>102</v>
      </c>
      <c r="AT344" s="93" t="s">
        <v>102</v>
      </c>
      <c r="AU344" s="210" t="s">
        <v>641</v>
      </c>
      <c r="AV344" s="93" t="s">
        <v>192</v>
      </c>
      <c r="AW344" s="94" t="s">
        <v>102</v>
      </c>
      <c r="AX344" s="93" t="s">
        <v>105</v>
      </c>
      <c r="AY344" s="95" t="s">
        <v>188</v>
      </c>
      <c r="AZ344" s="93" t="s">
        <v>102</v>
      </c>
      <c r="BA344" s="93" t="s">
        <v>9611</v>
      </c>
      <c r="BB344" s="93" t="s">
        <v>102</v>
      </c>
      <c r="BC344" s="93" t="s">
        <v>102</v>
      </c>
      <c r="BD344" s="96" t="s">
        <v>102</v>
      </c>
      <c r="BE344" s="90">
        <v>-161.166666666667</v>
      </c>
      <c r="BF344" s="93" t="s">
        <v>211</v>
      </c>
      <c r="BG344" s="93" t="s">
        <v>102</v>
      </c>
      <c r="BH344" s="93" t="s">
        <v>102</v>
      </c>
      <c r="BI344" s="93" t="s">
        <v>102</v>
      </c>
      <c r="BJ344" s="210" t="s">
        <v>646</v>
      </c>
      <c r="BK344" s="93" t="s">
        <v>182</v>
      </c>
      <c r="BL344" s="97" t="s">
        <v>102</v>
      </c>
      <c r="BM344" s="93" t="s">
        <v>105</v>
      </c>
      <c r="BN344" s="93" t="s">
        <v>104</v>
      </c>
      <c r="BO344" s="93" t="s">
        <v>102</v>
      </c>
      <c r="BP344" s="98">
        <v>20180320</v>
      </c>
      <c r="BQ344" s="93" t="s">
        <v>102</v>
      </c>
      <c r="BR344" s="93" t="s">
        <v>102</v>
      </c>
      <c r="BS344" s="93" t="s">
        <v>102</v>
      </c>
      <c r="BT344" s="99" t="s">
        <v>591</v>
      </c>
      <c r="BU344" s="100" t="s">
        <v>11050</v>
      </c>
      <c r="BV344" s="101" t="s">
        <v>471</v>
      </c>
      <c r="BW344" s="136"/>
      <c r="BX344" s="103" t="s">
        <v>565</v>
      </c>
      <c r="BY344" s="104" t="s">
        <v>190</v>
      </c>
      <c r="BZ344" s="136"/>
      <c r="CA344" s="83" t="s">
        <v>599</v>
      </c>
      <c r="CB344" s="106" t="s">
        <v>647</v>
      </c>
      <c r="CC344" s="106" t="s">
        <v>11051</v>
      </c>
      <c r="CD344" s="107"/>
      <c r="CE344" s="108" t="s">
        <v>107</v>
      </c>
      <c r="CF344" s="108" t="s">
        <v>107</v>
      </c>
      <c r="CG344" s="109"/>
      <c r="CH344" s="110" t="s">
        <v>107</v>
      </c>
      <c r="CI344" s="111"/>
      <c r="CJ344" s="112">
        <v>6710</v>
      </c>
      <c r="CK344" s="113">
        <v>86</v>
      </c>
      <c r="CL344" s="114" t="s">
        <v>134</v>
      </c>
      <c r="CM344" s="114" t="s">
        <v>108</v>
      </c>
      <c r="CN344" s="114"/>
      <c r="CO344" s="115" t="s">
        <v>102</v>
      </c>
      <c r="CP344" s="115" t="s">
        <v>102</v>
      </c>
      <c r="CQ344" s="115" t="s">
        <v>102</v>
      </c>
      <c r="CR344" s="115" t="s">
        <v>102</v>
      </c>
      <c r="CS344" s="116"/>
      <c r="CT344" s="117" t="s">
        <v>109</v>
      </c>
      <c r="CU344" s="117" t="s">
        <v>109</v>
      </c>
      <c r="CV344" s="83">
        <v>340</v>
      </c>
      <c r="CW344" s="83" t="s">
        <v>108</v>
      </c>
      <c r="CX344" s="83">
        <v>340</v>
      </c>
      <c r="CY344" s="83" t="s">
        <v>108</v>
      </c>
      <c r="CZ344" s="83">
        <v>6668</v>
      </c>
      <c r="DA344" s="83" t="s">
        <v>419</v>
      </c>
      <c r="DB344" s="83" t="s">
        <v>130</v>
      </c>
      <c r="DC344" s="83" t="s">
        <v>499</v>
      </c>
      <c r="DD344" s="83">
        <v>1389</v>
      </c>
      <c r="DE344" s="83" t="s">
        <v>444</v>
      </c>
      <c r="DF344" s="83" t="s">
        <v>130</v>
      </c>
      <c r="DG344" s="83" t="s">
        <v>499</v>
      </c>
      <c r="DH344" s="83"/>
      <c r="DI344" s="83">
        <v>0</v>
      </c>
      <c r="DJ344" s="83">
        <v>1</v>
      </c>
      <c r="DK344" s="83">
        <v>0</v>
      </c>
      <c r="DL344" s="83">
        <v>0</v>
      </c>
      <c r="DM344" s="83">
        <v>0</v>
      </c>
      <c r="DN344" s="83">
        <v>0</v>
      </c>
      <c r="DO344" s="83">
        <v>0</v>
      </c>
      <c r="DP344" s="83">
        <v>0</v>
      </c>
      <c r="DQ344" s="83">
        <v>0</v>
      </c>
      <c r="DR344" s="83">
        <v>0</v>
      </c>
      <c r="DS344" s="83">
        <v>0</v>
      </c>
      <c r="DT344" s="83">
        <v>3</v>
      </c>
      <c r="DU344" s="83">
        <v>3</v>
      </c>
      <c r="DV344" s="83">
        <v>0</v>
      </c>
      <c r="DW344" s="83">
        <v>0</v>
      </c>
      <c r="DX344" s="83">
        <v>3</v>
      </c>
      <c r="DY344" s="85">
        <v>43986</v>
      </c>
      <c r="DZ344" s="83" t="s">
        <v>4391</v>
      </c>
      <c r="EA344" s="83" t="s">
        <v>102</v>
      </c>
      <c r="EB344" s="83" t="s">
        <v>482</v>
      </c>
      <c r="EC344" s="83">
        <v>340</v>
      </c>
      <c r="ED344" s="83" t="s">
        <v>483</v>
      </c>
      <c r="EE344" s="83">
        <v>1</v>
      </c>
      <c r="EF344" s="83">
        <v>0</v>
      </c>
      <c r="EG344" s="83">
        <v>0</v>
      </c>
      <c r="EH344" s="83" t="s">
        <v>109</v>
      </c>
      <c r="EI344" s="83" t="s">
        <v>108</v>
      </c>
      <c r="EJ344" s="83" t="s">
        <v>583</v>
      </c>
      <c r="EK344" s="83">
        <v>0</v>
      </c>
      <c r="EL344" s="83">
        <v>0</v>
      </c>
      <c r="EM344" s="83">
        <v>1</v>
      </c>
      <c r="EN344" s="83" t="s">
        <v>497</v>
      </c>
      <c r="EO344" s="83"/>
      <c r="EP344" s="83" t="s">
        <v>436</v>
      </c>
      <c r="EQ344" s="136">
        <v>1</v>
      </c>
      <c r="ER344" s="136">
        <v>1</v>
      </c>
      <c r="ES344" s="136">
        <v>1</v>
      </c>
      <c r="ET344" s="136">
        <v>1</v>
      </c>
      <c r="EU344" s="215" t="s">
        <v>269</v>
      </c>
      <c r="EV344" s="136">
        <v>1</v>
      </c>
      <c r="EW344" s="136">
        <v>1</v>
      </c>
      <c r="EX344" s="136">
        <v>1</v>
      </c>
      <c r="EY344" s="136">
        <v>1</v>
      </c>
      <c r="EZ344" s="136">
        <v>1</v>
      </c>
      <c r="FP344" s="215" t="s">
        <v>592</v>
      </c>
      <c r="FQ344" s="136" t="b">
        <v>1</v>
      </c>
      <c r="FR344" s="136" t="b">
        <v>1</v>
      </c>
      <c r="FS344" s="136" t="b">
        <v>1</v>
      </c>
      <c r="FT344" s="136" t="b">
        <v>1</v>
      </c>
      <c r="FX344" s="215" t="s">
        <v>269</v>
      </c>
    </row>
    <row r="345" spans="1:180" ht="60" customHeight="1" x14ac:dyDescent="0.55000000000000004">
      <c r="A345" s="83" t="s">
        <v>130</v>
      </c>
      <c r="B345" s="83" t="s">
        <v>98</v>
      </c>
      <c r="C345" s="136">
        <v>812854</v>
      </c>
      <c r="D345" s="207" t="s">
        <v>628</v>
      </c>
      <c r="E345" s="208" t="s">
        <v>633</v>
      </c>
      <c r="F345" s="83" t="s">
        <v>108</v>
      </c>
      <c r="G345" s="85">
        <v>22744</v>
      </c>
      <c r="H345" s="83" t="s">
        <v>102</v>
      </c>
      <c r="I345" s="85">
        <v>39772</v>
      </c>
      <c r="J345" s="83" t="s">
        <v>228</v>
      </c>
      <c r="K345" s="216">
        <v>271199948436</v>
      </c>
      <c r="L345" s="83" t="s">
        <v>191</v>
      </c>
      <c r="M345" s="85">
        <v>43619</v>
      </c>
      <c r="N345" s="83">
        <v>-1006.66666666667</v>
      </c>
      <c r="O345" s="83" t="s">
        <v>193</v>
      </c>
      <c r="P345" s="83" t="s">
        <v>181</v>
      </c>
      <c r="Q345" s="208" t="s">
        <v>6408</v>
      </c>
      <c r="R345" s="83" t="s">
        <v>102</v>
      </c>
      <c r="S345" s="83" t="s">
        <v>102</v>
      </c>
      <c r="T345" s="83" t="s">
        <v>133</v>
      </c>
      <c r="U345" s="83" t="s">
        <v>9612</v>
      </c>
      <c r="V345" s="83" t="s">
        <v>111</v>
      </c>
      <c r="W345" s="83" t="s">
        <v>105</v>
      </c>
      <c r="X345" s="86" t="s">
        <v>6408</v>
      </c>
      <c r="Y345" s="87" t="s">
        <v>102</v>
      </c>
      <c r="Z345" s="87" t="s">
        <v>102</v>
      </c>
      <c r="AA345" s="87" t="s">
        <v>133</v>
      </c>
      <c r="AB345" s="87" t="s">
        <v>9612</v>
      </c>
      <c r="AC345" s="87" t="s">
        <v>111</v>
      </c>
      <c r="AD345" s="87" t="s">
        <v>105</v>
      </c>
      <c r="AE345" s="87" t="s">
        <v>106</v>
      </c>
      <c r="AF345" s="86" t="s">
        <v>6408</v>
      </c>
      <c r="AG345" s="87" t="s">
        <v>486</v>
      </c>
      <c r="AH345" s="87" t="s">
        <v>9612</v>
      </c>
      <c r="AI345" s="87" t="s">
        <v>111</v>
      </c>
      <c r="AJ345" s="87" t="s">
        <v>204</v>
      </c>
      <c r="AK345" s="88"/>
      <c r="AL345" s="83" t="s">
        <v>107</v>
      </c>
      <c r="AM345" s="89" t="s">
        <v>454</v>
      </c>
      <c r="AN345" s="90" t="s">
        <v>416</v>
      </c>
      <c r="AO345" s="91" t="s">
        <v>642</v>
      </c>
      <c r="AP345" s="90">
        <v>8.3333333333332806</v>
      </c>
      <c r="AQ345" s="92" t="s">
        <v>102</v>
      </c>
      <c r="AR345" s="93" t="s">
        <v>102</v>
      </c>
      <c r="AS345" s="93" t="s">
        <v>102</v>
      </c>
      <c r="AT345" s="93" t="s">
        <v>102</v>
      </c>
      <c r="AU345" s="210" t="s">
        <v>644</v>
      </c>
      <c r="AV345" s="93" t="s">
        <v>185</v>
      </c>
      <c r="AW345" s="94" t="s">
        <v>102</v>
      </c>
      <c r="AX345" s="93" t="s">
        <v>183</v>
      </c>
      <c r="AY345" s="95" t="s">
        <v>111</v>
      </c>
      <c r="AZ345" s="93" t="s">
        <v>102</v>
      </c>
      <c r="BA345" s="93" t="s">
        <v>102</v>
      </c>
      <c r="BB345" s="93" t="s">
        <v>102</v>
      </c>
      <c r="BC345" s="93" t="s">
        <v>102</v>
      </c>
      <c r="BD345" s="96" t="s">
        <v>102</v>
      </c>
      <c r="BE345" s="90">
        <v>-161.666666666667</v>
      </c>
      <c r="BF345" s="93" t="s">
        <v>102</v>
      </c>
      <c r="BG345" s="93" t="s">
        <v>102</v>
      </c>
      <c r="BH345" s="93" t="s">
        <v>102</v>
      </c>
      <c r="BI345" s="93" t="s">
        <v>102</v>
      </c>
      <c r="BJ345" s="210" t="s">
        <v>642</v>
      </c>
      <c r="BK345" s="93" t="s">
        <v>192</v>
      </c>
      <c r="BL345" s="97" t="s">
        <v>102</v>
      </c>
      <c r="BM345" s="93" t="s">
        <v>183</v>
      </c>
      <c r="BN345" s="93" t="s">
        <v>106</v>
      </c>
      <c r="BO345" s="93" t="s">
        <v>102</v>
      </c>
      <c r="BP345" s="98" t="s">
        <v>102</v>
      </c>
      <c r="BQ345" s="93" t="s">
        <v>102</v>
      </c>
      <c r="BR345" s="93" t="s">
        <v>102</v>
      </c>
      <c r="BS345" s="93" t="s">
        <v>102</v>
      </c>
      <c r="BT345" s="99" t="s">
        <v>591</v>
      </c>
      <c r="BU345" s="100" t="s">
        <v>11052</v>
      </c>
      <c r="BV345" s="101" t="s">
        <v>471</v>
      </c>
      <c r="BW345" s="136"/>
      <c r="BX345" s="103" t="s">
        <v>565</v>
      </c>
      <c r="BY345" s="104" t="s">
        <v>190</v>
      </c>
      <c r="BZ345" s="136"/>
      <c r="CA345" s="83" t="s">
        <v>599</v>
      </c>
      <c r="CB345" s="106" t="s">
        <v>647</v>
      </c>
      <c r="CC345" s="106" t="s">
        <v>11053</v>
      </c>
      <c r="CD345" s="107"/>
      <c r="CE345" s="108" t="s">
        <v>107</v>
      </c>
      <c r="CF345" s="108" t="s">
        <v>107</v>
      </c>
      <c r="CG345" s="109"/>
      <c r="CH345" s="110" t="s">
        <v>107</v>
      </c>
      <c r="CI345" s="111"/>
      <c r="CJ345" s="112">
        <v>6710</v>
      </c>
      <c r="CK345" s="113">
        <v>86</v>
      </c>
      <c r="CL345" s="114" t="s">
        <v>134</v>
      </c>
      <c r="CM345" s="114" t="s">
        <v>108</v>
      </c>
      <c r="CN345" s="114"/>
      <c r="CO345" s="115" t="s">
        <v>102</v>
      </c>
      <c r="CP345" s="115" t="s">
        <v>102</v>
      </c>
      <c r="CQ345" s="115" t="s">
        <v>102</v>
      </c>
      <c r="CR345" s="115" t="s">
        <v>102</v>
      </c>
      <c r="CS345" s="116"/>
      <c r="CT345" s="117" t="s">
        <v>109</v>
      </c>
      <c r="CU345" s="117" t="s">
        <v>109</v>
      </c>
      <c r="CV345" s="83">
        <v>341</v>
      </c>
      <c r="CW345" s="83" t="s">
        <v>108</v>
      </c>
      <c r="CX345" s="83">
        <v>341</v>
      </c>
      <c r="CY345" s="83" t="s">
        <v>108</v>
      </c>
      <c r="CZ345" s="83">
        <v>6669</v>
      </c>
      <c r="DA345" s="83" t="s">
        <v>419</v>
      </c>
      <c r="DB345" s="83" t="s">
        <v>130</v>
      </c>
      <c r="DC345" s="83" t="s">
        <v>499</v>
      </c>
      <c r="DD345" s="83">
        <v>1390</v>
      </c>
      <c r="DE345" s="83" t="s">
        <v>444</v>
      </c>
      <c r="DF345" s="83" t="s">
        <v>130</v>
      </c>
      <c r="DG345" s="83" t="s">
        <v>499</v>
      </c>
      <c r="DH345" s="83"/>
      <c r="DI345" s="83">
        <v>0</v>
      </c>
      <c r="DJ345" s="83">
        <v>1</v>
      </c>
      <c r="DK345" s="83">
        <v>0</v>
      </c>
      <c r="DL345" s="83">
        <v>0</v>
      </c>
      <c r="DM345" s="83">
        <v>0</v>
      </c>
      <c r="DN345" s="83">
        <v>0</v>
      </c>
      <c r="DO345" s="83">
        <v>0</v>
      </c>
      <c r="DP345" s="83">
        <v>0</v>
      </c>
      <c r="DQ345" s="83">
        <v>0</v>
      </c>
      <c r="DR345" s="83">
        <v>0</v>
      </c>
      <c r="DS345" s="83">
        <v>0</v>
      </c>
      <c r="DT345" s="83">
        <v>3</v>
      </c>
      <c r="DU345" s="83">
        <v>3</v>
      </c>
      <c r="DV345" s="83">
        <v>0</v>
      </c>
      <c r="DW345" s="83">
        <v>0</v>
      </c>
      <c r="DX345" s="83">
        <v>3</v>
      </c>
      <c r="DY345" s="85">
        <v>43987</v>
      </c>
      <c r="DZ345" s="83" t="s">
        <v>4392</v>
      </c>
      <c r="EA345" s="83" t="s">
        <v>102</v>
      </c>
      <c r="EB345" s="83" t="s">
        <v>482</v>
      </c>
      <c r="EC345" s="83">
        <v>341</v>
      </c>
      <c r="ED345" s="83" t="s">
        <v>483</v>
      </c>
      <c r="EE345" s="83">
        <v>1</v>
      </c>
      <c r="EF345" s="83">
        <v>0</v>
      </c>
      <c r="EG345" s="83">
        <v>0</v>
      </c>
      <c r="EH345" s="83" t="s">
        <v>109</v>
      </c>
      <c r="EI345" s="83" t="s">
        <v>108</v>
      </c>
      <c r="EJ345" s="83" t="s">
        <v>583</v>
      </c>
      <c r="EK345" s="83">
        <v>0</v>
      </c>
      <c r="EL345" s="83">
        <v>0</v>
      </c>
      <c r="EM345" s="83">
        <v>1</v>
      </c>
      <c r="EN345" s="83" t="s">
        <v>497</v>
      </c>
      <c r="EO345" s="83"/>
      <c r="EP345" s="83" t="s">
        <v>436</v>
      </c>
      <c r="EQ345" s="136">
        <v>1</v>
      </c>
      <c r="ER345" s="136">
        <v>1</v>
      </c>
      <c r="ES345" s="136">
        <v>1</v>
      </c>
      <c r="ET345" s="136">
        <v>1</v>
      </c>
      <c r="EU345" s="215" t="s">
        <v>269</v>
      </c>
      <c r="EV345" s="136">
        <v>1</v>
      </c>
      <c r="EW345" s="136">
        <v>1</v>
      </c>
      <c r="EX345" s="136">
        <v>1</v>
      </c>
      <c r="EY345" s="136">
        <v>1</v>
      </c>
      <c r="EZ345" s="136">
        <v>1</v>
      </c>
      <c r="FP345" s="215" t="s">
        <v>592</v>
      </c>
      <c r="FQ345" s="136" t="b">
        <v>1</v>
      </c>
      <c r="FR345" s="136" t="b">
        <v>1</v>
      </c>
      <c r="FS345" s="136" t="b">
        <v>1</v>
      </c>
      <c r="FT345" s="136" t="b">
        <v>1</v>
      </c>
      <c r="FX345" s="215" t="s">
        <v>269</v>
      </c>
    </row>
    <row r="346" spans="1:180" ht="60" customHeight="1" x14ac:dyDescent="0.55000000000000004">
      <c r="A346" s="83" t="s">
        <v>130</v>
      </c>
      <c r="B346" s="83" t="s">
        <v>98</v>
      </c>
      <c r="C346" s="136">
        <v>692301</v>
      </c>
      <c r="D346" s="207" t="s">
        <v>629</v>
      </c>
      <c r="E346" s="208" t="s">
        <v>634</v>
      </c>
      <c r="F346" s="83" t="s">
        <v>108</v>
      </c>
      <c r="G346" s="85">
        <v>26341</v>
      </c>
      <c r="H346" s="83" t="s">
        <v>102</v>
      </c>
      <c r="I346" s="85">
        <v>34633</v>
      </c>
      <c r="J346" s="83" t="s">
        <v>228</v>
      </c>
      <c r="K346" s="216">
        <v>290533145358</v>
      </c>
      <c r="L346" s="83" t="s">
        <v>191</v>
      </c>
      <c r="M346" s="85">
        <v>43642</v>
      </c>
      <c r="N346" s="83">
        <v>-1011.66666666667</v>
      </c>
      <c r="O346" s="83" t="s">
        <v>193</v>
      </c>
      <c r="P346" s="83" t="s">
        <v>181</v>
      </c>
      <c r="Q346" s="208" t="s">
        <v>6412</v>
      </c>
      <c r="R346" s="83" t="s">
        <v>102</v>
      </c>
      <c r="S346" s="83" t="s">
        <v>102</v>
      </c>
      <c r="T346" s="83" t="s">
        <v>131</v>
      </c>
      <c r="U346" s="83" t="s">
        <v>9613</v>
      </c>
      <c r="V346" s="83" t="s">
        <v>104</v>
      </c>
      <c r="W346" s="83" t="s">
        <v>105</v>
      </c>
      <c r="X346" s="86" t="s">
        <v>6412</v>
      </c>
      <c r="Y346" s="87" t="s">
        <v>102</v>
      </c>
      <c r="Z346" s="87" t="s">
        <v>102</v>
      </c>
      <c r="AA346" s="87" t="s">
        <v>131</v>
      </c>
      <c r="AB346" s="87" t="s">
        <v>9613</v>
      </c>
      <c r="AC346" s="87" t="s">
        <v>104</v>
      </c>
      <c r="AD346" s="87" t="s">
        <v>105</v>
      </c>
      <c r="AE346" s="87" t="s">
        <v>106</v>
      </c>
      <c r="AF346" s="86" t="s">
        <v>6412</v>
      </c>
      <c r="AG346" s="87" t="s">
        <v>177</v>
      </c>
      <c r="AH346" s="87" t="s">
        <v>9613</v>
      </c>
      <c r="AI346" s="87" t="s">
        <v>104</v>
      </c>
      <c r="AJ346" s="87" t="s">
        <v>204</v>
      </c>
      <c r="AK346" s="88"/>
      <c r="AL346" s="83" t="s">
        <v>107</v>
      </c>
      <c r="AM346" s="89" t="s">
        <v>454</v>
      </c>
      <c r="AN346" s="90" t="s">
        <v>416</v>
      </c>
      <c r="AO346" s="91" t="s">
        <v>643</v>
      </c>
      <c r="AP346" s="90">
        <v>8.3333333333332806</v>
      </c>
      <c r="AQ346" s="92" t="s">
        <v>102</v>
      </c>
      <c r="AR346" s="93" t="s">
        <v>102</v>
      </c>
      <c r="AS346" s="93" t="s">
        <v>102</v>
      </c>
      <c r="AT346" s="93" t="s">
        <v>102</v>
      </c>
      <c r="AU346" s="210" t="s">
        <v>645</v>
      </c>
      <c r="AV346" s="93" t="s">
        <v>185</v>
      </c>
      <c r="AW346" s="94" t="s">
        <v>102</v>
      </c>
      <c r="AX346" s="93" t="s">
        <v>105</v>
      </c>
      <c r="AY346" s="95" t="s">
        <v>104</v>
      </c>
      <c r="AZ346" s="93" t="s">
        <v>102</v>
      </c>
      <c r="BA346" s="93" t="s">
        <v>102</v>
      </c>
      <c r="BB346" s="93" t="s">
        <v>102</v>
      </c>
      <c r="BC346" s="93" t="s">
        <v>102</v>
      </c>
      <c r="BD346" s="96" t="s">
        <v>102</v>
      </c>
      <c r="BE346" s="90">
        <v>-162.166666666667</v>
      </c>
      <c r="BF346" s="93" t="s">
        <v>102</v>
      </c>
      <c r="BG346" s="93" t="s">
        <v>102</v>
      </c>
      <c r="BH346" s="93" t="s">
        <v>102</v>
      </c>
      <c r="BI346" s="93" t="s">
        <v>102</v>
      </c>
      <c r="BJ346" s="210" t="s">
        <v>643</v>
      </c>
      <c r="BK346" s="93" t="s">
        <v>196</v>
      </c>
      <c r="BL346" s="97" t="s">
        <v>102</v>
      </c>
      <c r="BM346" s="93" t="s">
        <v>105</v>
      </c>
      <c r="BN346" s="93" t="s">
        <v>596</v>
      </c>
      <c r="BO346" s="93" t="s">
        <v>102</v>
      </c>
      <c r="BP346" s="98" t="s">
        <v>102</v>
      </c>
      <c r="BQ346" s="93" t="s">
        <v>102</v>
      </c>
      <c r="BR346" s="93" t="s">
        <v>102</v>
      </c>
      <c r="BS346" s="93" t="s">
        <v>102</v>
      </c>
      <c r="BT346" s="99" t="s">
        <v>591</v>
      </c>
      <c r="BU346" s="100" t="s">
        <v>11054</v>
      </c>
      <c r="BV346" s="101" t="s">
        <v>471</v>
      </c>
      <c r="BW346" s="136"/>
      <c r="BX346" s="103" t="s">
        <v>565</v>
      </c>
      <c r="BY346" s="104" t="s">
        <v>190</v>
      </c>
      <c r="BZ346" s="136"/>
      <c r="CA346" s="83" t="s">
        <v>599</v>
      </c>
      <c r="CB346" s="106" t="s">
        <v>647</v>
      </c>
      <c r="CC346" s="106" t="s">
        <v>11055</v>
      </c>
      <c r="CD346" s="107"/>
      <c r="CE346" s="108" t="s">
        <v>107</v>
      </c>
      <c r="CF346" s="108" t="s">
        <v>107</v>
      </c>
      <c r="CG346" s="109"/>
      <c r="CH346" s="110" t="s">
        <v>107</v>
      </c>
      <c r="CI346" s="111"/>
      <c r="CJ346" s="112">
        <v>6710</v>
      </c>
      <c r="CK346" s="113">
        <v>86</v>
      </c>
      <c r="CL346" s="114" t="s">
        <v>134</v>
      </c>
      <c r="CM346" s="114" t="s">
        <v>108</v>
      </c>
      <c r="CN346" s="114"/>
      <c r="CO346" s="115" t="s">
        <v>102</v>
      </c>
      <c r="CP346" s="115" t="s">
        <v>102</v>
      </c>
      <c r="CQ346" s="115" t="s">
        <v>102</v>
      </c>
      <c r="CR346" s="115" t="s">
        <v>102</v>
      </c>
      <c r="CS346" s="116"/>
      <c r="CT346" s="117" t="s">
        <v>109</v>
      </c>
      <c r="CU346" s="117" t="s">
        <v>109</v>
      </c>
      <c r="CV346" s="83">
        <v>342</v>
      </c>
      <c r="CW346" s="83" t="s">
        <v>108</v>
      </c>
      <c r="CX346" s="83">
        <v>342</v>
      </c>
      <c r="CY346" s="83" t="s">
        <v>108</v>
      </c>
      <c r="CZ346" s="83">
        <v>6670</v>
      </c>
      <c r="DA346" s="83" t="s">
        <v>419</v>
      </c>
      <c r="DB346" s="83" t="s">
        <v>130</v>
      </c>
      <c r="DC346" s="83" t="s">
        <v>499</v>
      </c>
      <c r="DD346" s="83">
        <v>1391</v>
      </c>
      <c r="DE346" s="83" t="s">
        <v>444</v>
      </c>
      <c r="DF346" s="83" t="s">
        <v>130</v>
      </c>
      <c r="DG346" s="83" t="s">
        <v>499</v>
      </c>
      <c r="DH346" s="83"/>
      <c r="DI346" s="83">
        <v>0</v>
      </c>
      <c r="DJ346" s="83">
        <v>1</v>
      </c>
      <c r="DK346" s="83">
        <v>0</v>
      </c>
      <c r="DL346" s="83">
        <v>0</v>
      </c>
      <c r="DM346" s="83">
        <v>0</v>
      </c>
      <c r="DN346" s="83">
        <v>0</v>
      </c>
      <c r="DO346" s="83">
        <v>0</v>
      </c>
      <c r="DP346" s="83">
        <v>0</v>
      </c>
      <c r="DQ346" s="83">
        <v>0</v>
      </c>
      <c r="DR346" s="83">
        <v>0</v>
      </c>
      <c r="DS346" s="83">
        <v>0</v>
      </c>
      <c r="DT346" s="83">
        <v>3</v>
      </c>
      <c r="DU346" s="83">
        <v>3</v>
      </c>
      <c r="DV346" s="83">
        <v>0</v>
      </c>
      <c r="DW346" s="83">
        <v>0</v>
      </c>
      <c r="DX346" s="83">
        <v>3</v>
      </c>
      <c r="DY346" s="85">
        <v>43988</v>
      </c>
      <c r="DZ346" s="83" t="s">
        <v>4393</v>
      </c>
      <c r="EA346" s="83" t="s">
        <v>102</v>
      </c>
      <c r="EB346" s="83" t="s">
        <v>482</v>
      </c>
      <c r="EC346" s="83">
        <v>342</v>
      </c>
      <c r="ED346" s="83" t="s">
        <v>483</v>
      </c>
      <c r="EE346" s="83">
        <v>1</v>
      </c>
      <c r="EF346" s="83">
        <v>0</v>
      </c>
      <c r="EG346" s="83">
        <v>0</v>
      </c>
      <c r="EH346" s="83" t="s">
        <v>109</v>
      </c>
      <c r="EI346" s="83" t="s">
        <v>108</v>
      </c>
      <c r="EJ346" s="83" t="s">
        <v>583</v>
      </c>
      <c r="EK346" s="83">
        <v>0</v>
      </c>
      <c r="EL346" s="83">
        <v>0</v>
      </c>
      <c r="EM346" s="83">
        <v>1</v>
      </c>
      <c r="EN346" s="83" t="s">
        <v>497</v>
      </c>
      <c r="EO346" s="83"/>
      <c r="EP346" s="83" t="s">
        <v>436</v>
      </c>
      <c r="EQ346" s="136">
        <v>1</v>
      </c>
      <c r="ER346" s="136">
        <v>1</v>
      </c>
      <c r="ES346" s="136">
        <v>1</v>
      </c>
      <c r="ET346" s="136">
        <v>1</v>
      </c>
      <c r="EU346" s="215" t="s">
        <v>269</v>
      </c>
      <c r="EV346" s="136">
        <v>1</v>
      </c>
      <c r="EW346" s="136">
        <v>1</v>
      </c>
      <c r="EX346" s="136">
        <v>1</v>
      </c>
      <c r="EY346" s="136">
        <v>1</v>
      </c>
      <c r="EZ346" s="136">
        <v>1</v>
      </c>
      <c r="FP346" s="215" t="s">
        <v>592</v>
      </c>
      <c r="FQ346" s="136" t="b">
        <v>1</v>
      </c>
      <c r="FR346" s="136" t="b">
        <v>1</v>
      </c>
      <c r="FS346" s="136" t="b">
        <v>1</v>
      </c>
      <c r="FT346" s="136" t="b">
        <v>1</v>
      </c>
      <c r="FX346" s="215" t="s">
        <v>269</v>
      </c>
    </row>
    <row r="347" spans="1:180" ht="60" customHeight="1" x14ac:dyDescent="0.55000000000000004">
      <c r="A347" s="83" t="s">
        <v>130</v>
      </c>
      <c r="B347" s="83" t="s">
        <v>98</v>
      </c>
      <c r="C347" s="136">
        <v>629353</v>
      </c>
      <c r="D347" s="207" t="s">
        <v>627</v>
      </c>
      <c r="E347" s="208" t="s">
        <v>630</v>
      </c>
      <c r="F347" s="83" t="s">
        <v>108</v>
      </c>
      <c r="G347" s="85">
        <v>20621</v>
      </c>
      <c r="H347" s="83" t="s">
        <v>102</v>
      </c>
      <c r="I347" s="85">
        <v>39794</v>
      </c>
      <c r="J347" s="83" t="s">
        <v>228</v>
      </c>
      <c r="K347" s="216">
        <v>891957182410</v>
      </c>
      <c r="L347" s="83" t="s">
        <v>191</v>
      </c>
      <c r="M347" s="85">
        <v>43631</v>
      </c>
      <c r="N347" s="83">
        <v>-1016.66666666667</v>
      </c>
      <c r="O347" s="83" t="s">
        <v>180</v>
      </c>
      <c r="P347" s="83" t="s">
        <v>181</v>
      </c>
      <c r="Q347" s="208" t="s">
        <v>6416</v>
      </c>
      <c r="R347" s="83" t="s">
        <v>102</v>
      </c>
      <c r="S347" s="83" t="s">
        <v>102</v>
      </c>
      <c r="T347" s="83" t="s">
        <v>199</v>
      </c>
      <c r="U347" s="83" t="s">
        <v>9614</v>
      </c>
      <c r="V347" s="83" t="s">
        <v>104</v>
      </c>
      <c r="W347" s="83" t="s">
        <v>105</v>
      </c>
      <c r="X347" s="86" t="s">
        <v>6416</v>
      </c>
      <c r="Y347" s="87" t="s">
        <v>102</v>
      </c>
      <c r="Z347" s="87" t="s">
        <v>102</v>
      </c>
      <c r="AA347" s="87" t="s">
        <v>199</v>
      </c>
      <c r="AB347" s="87" t="s">
        <v>9614</v>
      </c>
      <c r="AC347" s="87" t="s">
        <v>104</v>
      </c>
      <c r="AD347" s="87" t="s">
        <v>105</v>
      </c>
      <c r="AE347" s="87" t="s">
        <v>106</v>
      </c>
      <c r="AF347" s="86" t="s">
        <v>6416</v>
      </c>
      <c r="AG347" s="87" t="s">
        <v>489</v>
      </c>
      <c r="AH347" s="87" t="s">
        <v>9615</v>
      </c>
      <c r="AI347" s="87" t="s">
        <v>104</v>
      </c>
      <c r="AJ347" s="87" t="s">
        <v>204</v>
      </c>
      <c r="AK347" s="88"/>
      <c r="AL347" s="83" t="s">
        <v>107</v>
      </c>
      <c r="AM347" s="89" t="s">
        <v>454</v>
      </c>
      <c r="AN347" s="90" t="s">
        <v>416</v>
      </c>
      <c r="AO347" s="91" t="s">
        <v>641</v>
      </c>
      <c r="AP347" s="90">
        <v>8.3333333333332806</v>
      </c>
      <c r="AQ347" s="92" t="s">
        <v>211</v>
      </c>
      <c r="AR347" s="93" t="s">
        <v>102</v>
      </c>
      <c r="AS347" s="93" t="s">
        <v>102</v>
      </c>
      <c r="AT347" s="93" t="s">
        <v>102</v>
      </c>
      <c r="AU347" s="210" t="s">
        <v>641</v>
      </c>
      <c r="AV347" s="93" t="s">
        <v>192</v>
      </c>
      <c r="AW347" s="94" t="s">
        <v>102</v>
      </c>
      <c r="AX347" s="93" t="s">
        <v>105</v>
      </c>
      <c r="AY347" s="95" t="s">
        <v>188</v>
      </c>
      <c r="AZ347" s="93" t="s">
        <v>102</v>
      </c>
      <c r="BA347" s="93" t="s">
        <v>9616</v>
      </c>
      <c r="BB347" s="93" t="s">
        <v>102</v>
      </c>
      <c r="BC347" s="93" t="s">
        <v>102</v>
      </c>
      <c r="BD347" s="96" t="s">
        <v>102</v>
      </c>
      <c r="BE347" s="90">
        <v>-162.666666666667</v>
      </c>
      <c r="BF347" s="93" t="s">
        <v>211</v>
      </c>
      <c r="BG347" s="93" t="s">
        <v>102</v>
      </c>
      <c r="BH347" s="93" t="s">
        <v>102</v>
      </c>
      <c r="BI347" s="93" t="s">
        <v>102</v>
      </c>
      <c r="BJ347" s="210" t="s">
        <v>646</v>
      </c>
      <c r="BK347" s="93" t="s">
        <v>182</v>
      </c>
      <c r="BL347" s="97" t="s">
        <v>102</v>
      </c>
      <c r="BM347" s="93" t="s">
        <v>105</v>
      </c>
      <c r="BN347" s="93" t="s">
        <v>104</v>
      </c>
      <c r="BO347" s="93" t="s">
        <v>102</v>
      </c>
      <c r="BP347" s="98">
        <v>20180321</v>
      </c>
      <c r="BQ347" s="93" t="s">
        <v>102</v>
      </c>
      <c r="BR347" s="93" t="s">
        <v>102</v>
      </c>
      <c r="BS347" s="93" t="s">
        <v>102</v>
      </c>
      <c r="BT347" s="99" t="s">
        <v>591</v>
      </c>
      <c r="BU347" s="100" t="s">
        <v>11056</v>
      </c>
      <c r="BV347" s="101" t="s">
        <v>471</v>
      </c>
      <c r="BW347" s="136"/>
      <c r="BX347" s="103" t="s">
        <v>565</v>
      </c>
      <c r="BY347" s="104" t="s">
        <v>190</v>
      </c>
      <c r="BZ347" s="136"/>
      <c r="CA347" s="83" t="s">
        <v>599</v>
      </c>
      <c r="CB347" s="106" t="s">
        <v>647</v>
      </c>
      <c r="CC347" s="106" t="s">
        <v>11057</v>
      </c>
      <c r="CD347" s="107"/>
      <c r="CE347" s="108" t="s">
        <v>107</v>
      </c>
      <c r="CF347" s="108" t="s">
        <v>107</v>
      </c>
      <c r="CG347" s="109"/>
      <c r="CH347" s="110" t="s">
        <v>107</v>
      </c>
      <c r="CI347" s="111"/>
      <c r="CJ347" s="112">
        <v>6710</v>
      </c>
      <c r="CK347" s="113">
        <v>86</v>
      </c>
      <c r="CL347" s="114" t="s">
        <v>134</v>
      </c>
      <c r="CM347" s="114" t="s">
        <v>108</v>
      </c>
      <c r="CN347" s="114"/>
      <c r="CO347" s="115" t="s">
        <v>102</v>
      </c>
      <c r="CP347" s="115" t="s">
        <v>102</v>
      </c>
      <c r="CQ347" s="115" t="s">
        <v>102</v>
      </c>
      <c r="CR347" s="115" t="s">
        <v>102</v>
      </c>
      <c r="CS347" s="116"/>
      <c r="CT347" s="117" t="s">
        <v>109</v>
      </c>
      <c r="CU347" s="117" t="s">
        <v>109</v>
      </c>
      <c r="CV347" s="83">
        <v>343</v>
      </c>
      <c r="CW347" s="83" t="s">
        <v>108</v>
      </c>
      <c r="CX347" s="83">
        <v>343</v>
      </c>
      <c r="CY347" s="83" t="s">
        <v>108</v>
      </c>
      <c r="CZ347" s="83">
        <v>6671</v>
      </c>
      <c r="DA347" s="83" t="s">
        <v>419</v>
      </c>
      <c r="DB347" s="83" t="s">
        <v>130</v>
      </c>
      <c r="DC347" s="83" t="s">
        <v>499</v>
      </c>
      <c r="DD347" s="83">
        <v>1392</v>
      </c>
      <c r="DE347" s="83" t="s">
        <v>444</v>
      </c>
      <c r="DF347" s="83" t="s">
        <v>130</v>
      </c>
      <c r="DG347" s="83" t="s">
        <v>499</v>
      </c>
      <c r="DH347" s="83"/>
      <c r="DI347" s="83">
        <v>0</v>
      </c>
      <c r="DJ347" s="83">
        <v>1</v>
      </c>
      <c r="DK347" s="83">
        <v>0</v>
      </c>
      <c r="DL347" s="83">
        <v>0</v>
      </c>
      <c r="DM347" s="83">
        <v>0</v>
      </c>
      <c r="DN347" s="83">
        <v>0</v>
      </c>
      <c r="DO347" s="83">
        <v>0</v>
      </c>
      <c r="DP347" s="83">
        <v>0</v>
      </c>
      <c r="DQ347" s="83">
        <v>0</v>
      </c>
      <c r="DR347" s="83">
        <v>0</v>
      </c>
      <c r="DS347" s="83">
        <v>0</v>
      </c>
      <c r="DT347" s="83">
        <v>3</v>
      </c>
      <c r="DU347" s="83">
        <v>3</v>
      </c>
      <c r="DV347" s="83">
        <v>0</v>
      </c>
      <c r="DW347" s="83">
        <v>0</v>
      </c>
      <c r="DX347" s="83">
        <v>3</v>
      </c>
      <c r="DY347" s="85">
        <v>43989</v>
      </c>
      <c r="DZ347" s="83" t="s">
        <v>4394</v>
      </c>
      <c r="EA347" s="83" t="s">
        <v>102</v>
      </c>
      <c r="EB347" s="83" t="s">
        <v>482</v>
      </c>
      <c r="EC347" s="83">
        <v>343</v>
      </c>
      <c r="ED347" s="83" t="s">
        <v>483</v>
      </c>
      <c r="EE347" s="83">
        <v>1</v>
      </c>
      <c r="EF347" s="83">
        <v>0</v>
      </c>
      <c r="EG347" s="83">
        <v>0</v>
      </c>
      <c r="EH347" s="83" t="s">
        <v>109</v>
      </c>
      <c r="EI347" s="83" t="s">
        <v>108</v>
      </c>
      <c r="EJ347" s="83" t="s">
        <v>583</v>
      </c>
      <c r="EK347" s="83">
        <v>0</v>
      </c>
      <c r="EL347" s="83">
        <v>0</v>
      </c>
      <c r="EM347" s="83">
        <v>1</v>
      </c>
      <c r="EN347" s="83" t="s">
        <v>497</v>
      </c>
      <c r="EO347" s="83"/>
      <c r="EP347" s="83" t="s">
        <v>436</v>
      </c>
      <c r="EQ347" s="136">
        <v>1</v>
      </c>
      <c r="ER347" s="136">
        <v>1</v>
      </c>
      <c r="ES347" s="136">
        <v>1</v>
      </c>
      <c r="ET347" s="136">
        <v>1</v>
      </c>
      <c r="EU347" s="215" t="s">
        <v>269</v>
      </c>
      <c r="EV347" s="136">
        <v>1</v>
      </c>
      <c r="EW347" s="136">
        <v>1</v>
      </c>
      <c r="EX347" s="136">
        <v>1</v>
      </c>
      <c r="EY347" s="136">
        <v>1</v>
      </c>
      <c r="EZ347" s="136">
        <v>1</v>
      </c>
      <c r="FP347" s="215" t="s">
        <v>592</v>
      </c>
      <c r="FQ347" s="136" t="b">
        <v>1</v>
      </c>
      <c r="FR347" s="136" t="b">
        <v>1</v>
      </c>
      <c r="FS347" s="136" t="b">
        <v>1</v>
      </c>
      <c r="FT347" s="136" t="b">
        <v>1</v>
      </c>
      <c r="FX347" s="215" t="s">
        <v>269</v>
      </c>
    </row>
    <row r="348" spans="1:180" ht="60" customHeight="1" x14ac:dyDescent="0.55000000000000004">
      <c r="A348" s="83" t="s">
        <v>130</v>
      </c>
      <c r="B348" s="83" t="s">
        <v>98</v>
      </c>
      <c r="C348" s="136">
        <v>868034</v>
      </c>
      <c r="D348" s="207" t="s">
        <v>628</v>
      </c>
      <c r="E348" s="208" t="s">
        <v>633</v>
      </c>
      <c r="F348" s="83" t="s">
        <v>108</v>
      </c>
      <c r="G348" s="85">
        <v>22744</v>
      </c>
      <c r="H348" s="83" t="s">
        <v>102</v>
      </c>
      <c r="I348" s="85">
        <v>39772</v>
      </c>
      <c r="J348" s="83" t="s">
        <v>228</v>
      </c>
      <c r="K348" s="216">
        <v>783418792909</v>
      </c>
      <c r="L348" s="83" t="s">
        <v>191</v>
      </c>
      <c r="M348" s="85">
        <v>43619</v>
      </c>
      <c r="N348" s="83">
        <v>-1021.66666666667</v>
      </c>
      <c r="O348" s="83" t="s">
        <v>193</v>
      </c>
      <c r="P348" s="83" t="s">
        <v>181</v>
      </c>
      <c r="Q348" s="208" t="s">
        <v>6420</v>
      </c>
      <c r="R348" s="83" t="s">
        <v>102</v>
      </c>
      <c r="S348" s="83" t="s">
        <v>102</v>
      </c>
      <c r="T348" s="83" t="s">
        <v>133</v>
      </c>
      <c r="U348" s="83" t="s">
        <v>9617</v>
      </c>
      <c r="V348" s="83" t="s">
        <v>111</v>
      </c>
      <c r="W348" s="83" t="s">
        <v>105</v>
      </c>
      <c r="X348" s="86" t="s">
        <v>6420</v>
      </c>
      <c r="Y348" s="87" t="s">
        <v>102</v>
      </c>
      <c r="Z348" s="87" t="s">
        <v>102</v>
      </c>
      <c r="AA348" s="87" t="s">
        <v>133</v>
      </c>
      <c r="AB348" s="87" t="s">
        <v>9617</v>
      </c>
      <c r="AC348" s="87" t="s">
        <v>111</v>
      </c>
      <c r="AD348" s="87" t="s">
        <v>105</v>
      </c>
      <c r="AE348" s="87" t="s">
        <v>106</v>
      </c>
      <c r="AF348" s="86" t="s">
        <v>6420</v>
      </c>
      <c r="AG348" s="87" t="s">
        <v>486</v>
      </c>
      <c r="AH348" s="87" t="s">
        <v>9617</v>
      </c>
      <c r="AI348" s="87" t="s">
        <v>111</v>
      </c>
      <c r="AJ348" s="87" t="s">
        <v>204</v>
      </c>
      <c r="AK348" s="88"/>
      <c r="AL348" s="83" t="s">
        <v>107</v>
      </c>
      <c r="AM348" s="89" t="s">
        <v>454</v>
      </c>
      <c r="AN348" s="90" t="s">
        <v>416</v>
      </c>
      <c r="AO348" s="91" t="s">
        <v>642</v>
      </c>
      <c r="AP348" s="90">
        <v>8.3333333333332806</v>
      </c>
      <c r="AQ348" s="92" t="s">
        <v>102</v>
      </c>
      <c r="AR348" s="93" t="s">
        <v>102</v>
      </c>
      <c r="AS348" s="93" t="s">
        <v>102</v>
      </c>
      <c r="AT348" s="93" t="s">
        <v>102</v>
      </c>
      <c r="AU348" s="210" t="s">
        <v>644</v>
      </c>
      <c r="AV348" s="93" t="s">
        <v>185</v>
      </c>
      <c r="AW348" s="94" t="s">
        <v>102</v>
      </c>
      <c r="AX348" s="93" t="s">
        <v>183</v>
      </c>
      <c r="AY348" s="95" t="s">
        <v>111</v>
      </c>
      <c r="AZ348" s="93" t="s">
        <v>102</v>
      </c>
      <c r="BA348" s="93" t="s">
        <v>102</v>
      </c>
      <c r="BB348" s="93" t="s">
        <v>102</v>
      </c>
      <c r="BC348" s="93" t="s">
        <v>102</v>
      </c>
      <c r="BD348" s="96" t="s">
        <v>102</v>
      </c>
      <c r="BE348" s="90">
        <v>-163.166666666667</v>
      </c>
      <c r="BF348" s="93" t="s">
        <v>102</v>
      </c>
      <c r="BG348" s="93" t="s">
        <v>102</v>
      </c>
      <c r="BH348" s="93" t="s">
        <v>102</v>
      </c>
      <c r="BI348" s="93" t="s">
        <v>102</v>
      </c>
      <c r="BJ348" s="210" t="s">
        <v>642</v>
      </c>
      <c r="BK348" s="93" t="s">
        <v>192</v>
      </c>
      <c r="BL348" s="97" t="s">
        <v>102</v>
      </c>
      <c r="BM348" s="93" t="s">
        <v>183</v>
      </c>
      <c r="BN348" s="93" t="s">
        <v>106</v>
      </c>
      <c r="BO348" s="93" t="s">
        <v>102</v>
      </c>
      <c r="BP348" s="98" t="s">
        <v>102</v>
      </c>
      <c r="BQ348" s="93" t="s">
        <v>102</v>
      </c>
      <c r="BR348" s="93" t="s">
        <v>102</v>
      </c>
      <c r="BS348" s="93" t="s">
        <v>102</v>
      </c>
      <c r="BT348" s="99" t="s">
        <v>591</v>
      </c>
      <c r="BU348" s="100" t="s">
        <v>11058</v>
      </c>
      <c r="BV348" s="101" t="s">
        <v>471</v>
      </c>
      <c r="BW348" s="136"/>
      <c r="BX348" s="103" t="s">
        <v>565</v>
      </c>
      <c r="BY348" s="104" t="s">
        <v>190</v>
      </c>
      <c r="BZ348" s="136"/>
      <c r="CA348" s="83" t="s">
        <v>599</v>
      </c>
      <c r="CB348" s="106" t="s">
        <v>647</v>
      </c>
      <c r="CC348" s="106" t="s">
        <v>11059</v>
      </c>
      <c r="CD348" s="107"/>
      <c r="CE348" s="108" t="s">
        <v>107</v>
      </c>
      <c r="CF348" s="108" t="s">
        <v>107</v>
      </c>
      <c r="CG348" s="109"/>
      <c r="CH348" s="110" t="s">
        <v>107</v>
      </c>
      <c r="CI348" s="111"/>
      <c r="CJ348" s="112">
        <v>6710</v>
      </c>
      <c r="CK348" s="113">
        <v>86</v>
      </c>
      <c r="CL348" s="114" t="s">
        <v>134</v>
      </c>
      <c r="CM348" s="114" t="s">
        <v>108</v>
      </c>
      <c r="CN348" s="114"/>
      <c r="CO348" s="115" t="s">
        <v>102</v>
      </c>
      <c r="CP348" s="115" t="s">
        <v>102</v>
      </c>
      <c r="CQ348" s="115" t="s">
        <v>102</v>
      </c>
      <c r="CR348" s="115" t="s">
        <v>102</v>
      </c>
      <c r="CS348" s="116"/>
      <c r="CT348" s="117" t="s">
        <v>109</v>
      </c>
      <c r="CU348" s="117" t="s">
        <v>109</v>
      </c>
      <c r="CV348" s="83">
        <v>344</v>
      </c>
      <c r="CW348" s="83" t="s">
        <v>108</v>
      </c>
      <c r="CX348" s="83">
        <v>344</v>
      </c>
      <c r="CY348" s="83" t="s">
        <v>108</v>
      </c>
      <c r="CZ348" s="83">
        <v>6672</v>
      </c>
      <c r="DA348" s="83" t="s">
        <v>419</v>
      </c>
      <c r="DB348" s="83" t="s">
        <v>130</v>
      </c>
      <c r="DC348" s="83" t="s">
        <v>499</v>
      </c>
      <c r="DD348" s="83">
        <v>1393</v>
      </c>
      <c r="DE348" s="83" t="s">
        <v>444</v>
      </c>
      <c r="DF348" s="83" t="s">
        <v>130</v>
      </c>
      <c r="DG348" s="83" t="s">
        <v>499</v>
      </c>
      <c r="DH348" s="83"/>
      <c r="DI348" s="83">
        <v>0</v>
      </c>
      <c r="DJ348" s="83">
        <v>1</v>
      </c>
      <c r="DK348" s="83">
        <v>0</v>
      </c>
      <c r="DL348" s="83">
        <v>0</v>
      </c>
      <c r="DM348" s="83">
        <v>0</v>
      </c>
      <c r="DN348" s="83">
        <v>0</v>
      </c>
      <c r="DO348" s="83">
        <v>0</v>
      </c>
      <c r="DP348" s="83">
        <v>0</v>
      </c>
      <c r="DQ348" s="83">
        <v>0</v>
      </c>
      <c r="DR348" s="83">
        <v>0</v>
      </c>
      <c r="DS348" s="83">
        <v>0</v>
      </c>
      <c r="DT348" s="83">
        <v>3</v>
      </c>
      <c r="DU348" s="83">
        <v>3</v>
      </c>
      <c r="DV348" s="83">
        <v>0</v>
      </c>
      <c r="DW348" s="83">
        <v>0</v>
      </c>
      <c r="DX348" s="83">
        <v>3</v>
      </c>
      <c r="DY348" s="85">
        <v>43990</v>
      </c>
      <c r="DZ348" s="83" t="s">
        <v>4395</v>
      </c>
      <c r="EA348" s="83" t="s">
        <v>102</v>
      </c>
      <c r="EB348" s="83" t="s">
        <v>482</v>
      </c>
      <c r="EC348" s="83">
        <v>344</v>
      </c>
      <c r="ED348" s="83" t="s">
        <v>483</v>
      </c>
      <c r="EE348" s="83">
        <v>1</v>
      </c>
      <c r="EF348" s="83">
        <v>0</v>
      </c>
      <c r="EG348" s="83">
        <v>0</v>
      </c>
      <c r="EH348" s="83" t="s">
        <v>109</v>
      </c>
      <c r="EI348" s="83" t="s">
        <v>108</v>
      </c>
      <c r="EJ348" s="83" t="s">
        <v>583</v>
      </c>
      <c r="EK348" s="83">
        <v>0</v>
      </c>
      <c r="EL348" s="83">
        <v>0</v>
      </c>
      <c r="EM348" s="83">
        <v>1</v>
      </c>
      <c r="EN348" s="83" t="s">
        <v>497</v>
      </c>
      <c r="EO348" s="83"/>
      <c r="EP348" s="83" t="s">
        <v>436</v>
      </c>
      <c r="EQ348" s="136">
        <v>1</v>
      </c>
      <c r="ER348" s="136">
        <v>1</v>
      </c>
      <c r="ES348" s="136">
        <v>1</v>
      </c>
      <c r="ET348" s="136">
        <v>1</v>
      </c>
      <c r="EU348" s="215" t="s">
        <v>269</v>
      </c>
      <c r="EV348" s="136">
        <v>1</v>
      </c>
      <c r="EW348" s="136">
        <v>1</v>
      </c>
      <c r="EX348" s="136">
        <v>1</v>
      </c>
      <c r="EY348" s="136">
        <v>1</v>
      </c>
      <c r="EZ348" s="136">
        <v>1</v>
      </c>
      <c r="FP348" s="215" t="s">
        <v>592</v>
      </c>
      <c r="FQ348" s="136" t="b">
        <v>1</v>
      </c>
      <c r="FR348" s="136" t="b">
        <v>1</v>
      </c>
      <c r="FS348" s="136" t="b">
        <v>1</v>
      </c>
      <c r="FT348" s="136" t="b">
        <v>1</v>
      </c>
      <c r="FX348" s="215" t="s">
        <v>269</v>
      </c>
    </row>
    <row r="349" spans="1:180" ht="60" customHeight="1" x14ac:dyDescent="0.55000000000000004">
      <c r="A349" s="83" t="s">
        <v>130</v>
      </c>
      <c r="B349" s="83" t="s">
        <v>98</v>
      </c>
      <c r="C349" s="136">
        <v>875436</v>
      </c>
      <c r="D349" s="207" t="s">
        <v>629</v>
      </c>
      <c r="E349" s="208" t="s">
        <v>634</v>
      </c>
      <c r="F349" s="83" t="s">
        <v>108</v>
      </c>
      <c r="G349" s="85">
        <v>26341</v>
      </c>
      <c r="H349" s="83" t="s">
        <v>102</v>
      </c>
      <c r="I349" s="85">
        <v>34633</v>
      </c>
      <c r="J349" s="83" t="s">
        <v>228</v>
      </c>
      <c r="K349" s="216">
        <v>332178345444</v>
      </c>
      <c r="L349" s="83" t="s">
        <v>191</v>
      </c>
      <c r="M349" s="85">
        <v>43642</v>
      </c>
      <c r="N349" s="83">
        <v>-1026.6666666666699</v>
      </c>
      <c r="O349" s="83" t="s">
        <v>193</v>
      </c>
      <c r="P349" s="83" t="s">
        <v>181</v>
      </c>
      <c r="Q349" s="208" t="s">
        <v>6424</v>
      </c>
      <c r="R349" s="83" t="s">
        <v>102</v>
      </c>
      <c r="S349" s="83" t="s">
        <v>102</v>
      </c>
      <c r="T349" s="83" t="s">
        <v>131</v>
      </c>
      <c r="U349" s="83" t="s">
        <v>9618</v>
      </c>
      <c r="V349" s="83" t="s">
        <v>104</v>
      </c>
      <c r="W349" s="83" t="s">
        <v>105</v>
      </c>
      <c r="X349" s="86" t="s">
        <v>6424</v>
      </c>
      <c r="Y349" s="87" t="s">
        <v>102</v>
      </c>
      <c r="Z349" s="87" t="s">
        <v>102</v>
      </c>
      <c r="AA349" s="87" t="s">
        <v>131</v>
      </c>
      <c r="AB349" s="87" t="s">
        <v>9618</v>
      </c>
      <c r="AC349" s="87" t="s">
        <v>104</v>
      </c>
      <c r="AD349" s="87" t="s">
        <v>105</v>
      </c>
      <c r="AE349" s="87" t="s">
        <v>106</v>
      </c>
      <c r="AF349" s="86" t="s">
        <v>6424</v>
      </c>
      <c r="AG349" s="87" t="s">
        <v>177</v>
      </c>
      <c r="AH349" s="87" t="s">
        <v>9618</v>
      </c>
      <c r="AI349" s="87" t="s">
        <v>104</v>
      </c>
      <c r="AJ349" s="87" t="s">
        <v>204</v>
      </c>
      <c r="AK349" s="88"/>
      <c r="AL349" s="83" t="s">
        <v>107</v>
      </c>
      <c r="AM349" s="89" t="s">
        <v>454</v>
      </c>
      <c r="AN349" s="90" t="s">
        <v>416</v>
      </c>
      <c r="AO349" s="91" t="s">
        <v>643</v>
      </c>
      <c r="AP349" s="90">
        <v>8.3333333333332806</v>
      </c>
      <c r="AQ349" s="92" t="s">
        <v>102</v>
      </c>
      <c r="AR349" s="93" t="s">
        <v>102</v>
      </c>
      <c r="AS349" s="93" t="s">
        <v>102</v>
      </c>
      <c r="AT349" s="93" t="s">
        <v>102</v>
      </c>
      <c r="AU349" s="210" t="s">
        <v>645</v>
      </c>
      <c r="AV349" s="93" t="s">
        <v>185</v>
      </c>
      <c r="AW349" s="94" t="s">
        <v>102</v>
      </c>
      <c r="AX349" s="93" t="s">
        <v>105</v>
      </c>
      <c r="AY349" s="95" t="s">
        <v>104</v>
      </c>
      <c r="AZ349" s="93" t="s">
        <v>102</v>
      </c>
      <c r="BA349" s="93" t="s">
        <v>102</v>
      </c>
      <c r="BB349" s="93" t="s">
        <v>102</v>
      </c>
      <c r="BC349" s="93" t="s">
        <v>102</v>
      </c>
      <c r="BD349" s="96" t="s">
        <v>102</v>
      </c>
      <c r="BE349" s="90">
        <v>-163.666666666667</v>
      </c>
      <c r="BF349" s="93" t="s">
        <v>102</v>
      </c>
      <c r="BG349" s="93" t="s">
        <v>102</v>
      </c>
      <c r="BH349" s="93" t="s">
        <v>102</v>
      </c>
      <c r="BI349" s="93" t="s">
        <v>102</v>
      </c>
      <c r="BJ349" s="210" t="s">
        <v>643</v>
      </c>
      <c r="BK349" s="93" t="s">
        <v>196</v>
      </c>
      <c r="BL349" s="97" t="s">
        <v>102</v>
      </c>
      <c r="BM349" s="93" t="s">
        <v>105</v>
      </c>
      <c r="BN349" s="93" t="s">
        <v>596</v>
      </c>
      <c r="BO349" s="93" t="s">
        <v>102</v>
      </c>
      <c r="BP349" s="98" t="s">
        <v>102</v>
      </c>
      <c r="BQ349" s="93" t="s">
        <v>102</v>
      </c>
      <c r="BR349" s="93" t="s">
        <v>102</v>
      </c>
      <c r="BS349" s="93" t="s">
        <v>102</v>
      </c>
      <c r="BT349" s="99" t="s">
        <v>591</v>
      </c>
      <c r="BU349" s="100" t="s">
        <v>11060</v>
      </c>
      <c r="BV349" s="101" t="s">
        <v>471</v>
      </c>
      <c r="BW349" s="136"/>
      <c r="BX349" s="103" t="s">
        <v>565</v>
      </c>
      <c r="BY349" s="104" t="s">
        <v>190</v>
      </c>
      <c r="BZ349" s="136"/>
      <c r="CA349" s="83" t="s">
        <v>599</v>
      </c>
      <c r="CB349" s="106" t="s">
        <v>647</v>
      </c>
      <c r="CC349" s="106" t="s">
        <v>11061</v>
      </c>
      <c r="CD349" s="107"/>
      <c r="CE349" s="108" t="s">
        <v>107</v>
      </c>
      <c r="CF349" s="108" t="s">
        <v>107</v>
      </c>
      <c r="CG349" s="109"/>
      <c r="CH349" s="110" t="s">
        <v>107</v>
      </c>
      <c r="CI349" s="111"/>
      <c r="CJ349" s="112">
        <v>6710</v>
      </c>
      <c r="CK349" s="113">
        <v>86</v>
      </c>
      <c r="CL349" s="114" t="s">
        <v>134</v>
      </c>
      <c r="CM349" s="114" t="s">
        <v>108</v>
      </c>
      <c r="CN349" s="114"/>
      <c r="CO349" s="115" t="s">
        <v>102</v>
      </c>
      <c r="CP349" s="115" t="s">
        <v>102</v>
      </c>
      <c r="CQ349" s="115" t="s">
        <v>102</v>
      </c>
      <c r="CR349" s="115" t="s">
        <v>102</v>
      </c>
      <c r="CS349" s="116"/>
      <c r="CT349" s="117" t="s">
        <v>109</v>
      </c>
      <c r="CU349" s="117" t="s">
        <v>109</v>
      </c>
      <c r="CV349" s="83">
        <v>345</v>
      </c>
      <c r="CW349" s="83" t="s">
        <v>108</v>
      </c>
      <c r="CX349" s="83">
        <v>345</v>
      </c>
      <c r="CY349" s="83" t="s">
        <v>108</v>
      </c>
      <c r="CZ349" s="83">
        <v>6673</v>
      </c>
      <c r="DA349" s="83" t="s">
        <v>419</v>
      </c>
      <c r="DB349" s="83" t="s">
        <v>130</v>
      </c>
      <c r="DC349" s="83" t="s">
        <v>499</v>
      </c>
      <c r="DD349" s="83">
        <v>1394</v>
      </c>
      <c r="DE349" s="83" t="s">
        <v>444</v>
      </c>
      <c r="DF349" s="83" t="s">
        <v>130</v>
      </c>
      <c r="DG349" s="83" t="s">
        <v>499</v>
      </c>
      <c r="DH349" s="83"/>
      <c r="DI349" s="83">
        <v>0</v>
      </c>
      <c r="DJ349" s="83">
        <v>1</v>
      </c>
      <c r="DK349" s="83">
        <v>0</v>
      </c>
      <c r="DL349" s="83">
        <v>0</v>
      </c>
      <c r="DM349" s="83">
        <v>0</v>
      </c>
      <c r="DN349" s="83">
        <v>0</v>
      </c>
      <c r="DO349" s="83">
        <v>0</v>
      </c>
      <c r="DP349" s="83">
        <v>0</v>
      </c>
      <c r="DQ349" s="83">
        <v>0</v>
      </c>
      <c r="DR349" s="83">
        <v>0</v>
      </c>
      <c r="DS349" s="83">
        <v>0</v>
      </c>
      <c r="DT349" s="83">
        <v>3</v>
      </c>
      <c r="DU349" s="83">
        <v>3</v>
      </c>
      <c r="DV349" s="83">
        <v>0</v>
      </c>
      <c r="DW349" s="83">
        <v>0</v>
      </c>
      <c r="DX349" s="83">
        <v>3</v>
      </c>
      <c r="DY349" s="85">
        <v>43991</v>
      </c>
      <c r="DZ349" s="83" t="s">
        <v>4396</v>
      </c>
      <c r="EA349" s="83" t="s">
        <v>102</v>
      </c>
      <c r="EB349" s="83" t="s">
        <v>482</v>
      </c>
      <c r="EC349" s="83">
        <v>345</v>
      </c>
      <c r="ED349" s="83" t="s">
        <v>483</v>
      </c>
      <c r="EE349" s="83">
        <v>1</v>
      </c>
      <c r="EF349" s="83">
        <v>0</v>
      </c>
      <c r="EG349" s="83">
        <v>0</v>
      </c>
      <c r="EH349" s="83" t="s">
        <v>109</v>
      </c>
      <c r="EI349" s="83" t="s">
        <v>108</v>
      </c>
      <c r="EJ349" s="83" t="s">
        <v>583</v>
      </c>
      <c r="EK349" s="83">
        <v>0</v>
      </c>
      <c r="EL349" s="83">
        <v>0</v>
      </c>
      <c r="EM349" s="83">
        <v>1</v>
      </c>
      <c r="EN349" s="83" t="s">
        <v>497</v>
      </c>
      <c r="EO349" s="83"/>
      <c r="EP349" s="83" t="s">
        <v>436</v>
      </c>
      <c r="EQ349" s="136">
        <v>1</v>
      </c>
      <c r="ER349" s="136">
        <v>1</v>
      </c>
      <c r="ES349" s="136">
        <v>1</v>
      </c>
      <c r="ET349" s="136">
        <v>1</v>
      </c>
      <c r="EU349" s="215" t="s">
        <v>269</v>
      </c>
      <c r="EV349" s="136">
        <v>1</v>
      </c>
      <c r="EW349" s="136">
        <v>1</v>
      </c>
      <c r="EX349" s="136">
        <v>1</v>
      </c>
      <c r="EY349" s="136">
        <v>1</v>
      </c>
      <c r="EZ349" s="136">
        <v>1</v>
      </c>
      <c r="FP349" s="215" t="s">
        <v>592</v>
      </c>
      <c r="FQ349" s="136" t="b">
        <v>1</v>
      </c>
      <c r="FR349" s="136" t="b">
        <v>1</v>
      </c>
      <c r="FS349" s="136" t="b">
        <v>1</v>
      </c>
      <c r="FT349" s="136" t="b">
        <v>1</v>
      </c>
      <c r="FX349" s="215" t="s">
        <v>269</v>
      </c>
    </row>
    <row r="350" spans="1:180" ht="60" customHeight="1" x14ac:dyDescent="0.55000000000000004">
      <c r="A350" s="83" t="s">
        <v>130</v>
      </c>
      <c r="B350" s="83" t="s">
        <v>98</v>
      </c>
      <c r="C350" s="136">
        <v>822316</v>
      </c>
      <c r="D350" s="207" t="s">
        <v>627</v>
      </c>
      <c r="E350" s="208" t="s">
        <v>630</v>
      </c>
      <c r="F350" s="83" t="s">
        <v>108</v>
      </c>
      <c r="G350" s="85">
        <v>20621</v>
      </c>
      <c r="H350" s="83" t="s">
        <v>102</v>
      </c>
      <c r="I350" s="85">
        <v>39794</v>
      </c>
      <c r="J350" s="83" t="s">
        <v>228</v>
      </c>
      <c r="K350" s="216">
        <v>613739521805</v>
      </c>
      <c r="L350" s="83" t="s">
        <v>191</v>
      </c>
      <c r="M350" s="85">
        <v>43631</v>
      </c>
      <c r="N350" s="83">
        <v>-1031.6666666666699</v>
      </c>
      <c r="O350" s="83" t="s">
        <v>180</v>
      </c>
      <c r="P350" s="83" t="s">
        <v>181</v>
      </c>
      <c r="Q350" s="208" t="s">
        <v>6428</v>
      </c>
      <c r="R350" s="83" t="s">
        <v>102</v>
      </c>
      <c r="S350" s="83" t="s">
        <v>102</v>
      </c>
      <c r="T350" s="83" t="s">
        <v>199</v>
      </c>
      <c r="U350" s="83" t="s">
        <v>9619</v>
      </c>
      <c r="V350" s="83" t="s">
        <v>104</v>
      </c>
      <c r="W350" s="83" t="s">
        <v>105</v>
      </c>
      <c r="X350" s="86" t="s">
        <v>6428</v>
      </c>
      <c r="Y350" s="87" t="s">
        <v>102</v>
      </c>
      <c r="Z350" s="87" t="s">
        <v>102</v>
      </c>
      <c r="AA350" s="87" t="s">
        <v>199</v>
      </c>
      <c r="AB350" s="87" t="s">
        <v>9619</v>
      </c>
      <c r="AC350" s="87" t="s">
        <v>104</v>
      </c>
      <c r="AD350" s="87" t="s">
        <v>105</v>
      </c>
      <c r="AE350" s="87" t="s">
        <v>106</v>
      </c>
      <c r="AF350" s="86" t="s">
        <v>6428</v>
      </c>
      <c r="AG350" s="87" t="s">
        <v>489</v>
      </c>
      <c r="AH350" s="87" t="s">
        <v>9620</v>
      </c>
      <c r="AI350" s="87" t="s">
        <v>104</v>
      </c>
      <c r="AJ350" s="87" t="s">
        <v>204</v>
      </c>
      <c r="AK350" s="88"/>
      <c r="AL350" s="83" t="s">
        <v>107</v>
      </c>
      <c r="AM350" s="89" t="s">
        <v>454</v>
      </c>
      <c r="AN350" s="90" t="s">
        <v>416</v>
      </c>
      <c r="AO350" s="91" t="s">
        <v>641</v>
      </c>
      <c r="AP350" s="90">
        <v>8.3333333333332806</v>
      </c>
      <c r="AQ350" s="92" t="s">
        <v>211</v>
      </c>
      <c r="AR350" s="93" t="s">
        <v>102</v>
      </c>
      <c r="AS350" s="93" t="s">
        <v>102</v>
      </c>
      <c r="AT350" s="93" t="s">
        <v>102</v>
      </c>
      <c r="AU350" s="210" t="s">
        <v>641</v>
      </c>
      <c r="AV350" s="93" t="s">
        <v>192</v>
      </c>
      <c r="AW350" s="94" t="s">
        <v>102</v>
      </c>
      <c r="AX350" s="93" t="s">
        <v>105</v>
      </c>
      <c r="AY350" s="95" t="s">
        <v>188</v>
      </c>
      <c r="AZ350" s="93" t="s">
        <v>102</v>
      </c>
      <c r="BA350" s="93" t="s">
        <v>9621</v>
      </c>
      <c r="BB350" s="93" t="s">
        <v>102</v>
      </c>
      <c r="BC350" s="93" t="s">
        <v>102</v>
      </c>
      <c r="BD350" s="96" t="s">
        <v>102</v>
      </c>
      <c r="BE350" s="90">
        <v>-164.166666666667</v>
      </c>
      <c r="BF350" s="93" t="s">
        <v>211</v>
      </c>
      <c r="BG350" s="93" t="s">
        <v>102</v>
      </c>
      <c r="BH350" s="93" t="s">
        <v>102</v>
      </c>
      <c r="BI350" s="93" t="s">
        <v>102</v>
      </c>
      <c r="BJ350" s="210" t="s">
        <v>646</v>
      </c>
      <c r="BK350" s="93" t="s">
        <v>182</v>
      </c>
      <c r="BL350" s="97" t="s">
        <v>102</v>
      </c>
      <c r="BM350" s="93" t="s">
        <v>105</v>
      </c>
      <c r="BN350" s="93" t="s">
        <v>104</v>
      </c>
      <c r="BO350" s="93" t="s">
        <v>102</v>
      </c>
      <c r="BP350" s="98">
        <v>20180322</v>
      </c>
      <c r="BQ350" s="93" t="s">
        <v>102</v>
      </c>
      <c r="BR350" s="93" t="s">
        <v>102</v>
      </c>
      <c r="BS350" s="93" t="s">
        <v>102</v>
      </c>
      <c r="BT350" s="99" t="s">
        <v>591</v>
      </c>
      <c r="BU350" s="100" t="s">
        <v>11062</v>
      </c>
      <c r="BV350" s="101" t="s">
        <v>471</v>
      </c>
      <c r="BW350" s="136"/>
      <c r="BX350" s="103" t="s">
        <v>565</v>
      </c>
      <c r="BY350" s="104" t="s">
        <v>190</v>
      </c>
      <c r="BZ350" s="136"/>
      <c r="CA350" s="83" t="s">
        <v>599</v>
      </c>
      <c r="CB350" s="106" t="s">
        <v>647</v>
      </c>
      <c r="CC350" s="106" t="s">
        <v>11063</v>
      </c>
      <c r="CD350" s="107"/>
      <c r="CE350" s="108" t="s">
        <v>107</v>
      </c>
      <c r="CF350" s="108" t="s">
        <v>107</v>
      </c>
      <c r="CG350" s="109"/>
      <c r="CH350" s="110" t="s">
        <v>107</v>
      </c>
      <c r="CI350" s="111"/>
      <c r="CJ350" s="112">
        <v>6710</v>
      </c>
      <c r="CK350" s="113">
        <v>86</v>
      </c>
      <c r="CL350" s="114" t="s">
        <v>134</v>
      </c>
      <c r="CM350" s="114" t="s">
        <v>108</v>
      </c>
      <c r="CN350" s="114"/>
      <c r="CO350" s="115" t="s">
        <v>102</v>
      </c>
      <c r="CP350" s="115" t="s">
        <v>102</v>
      </c>
      <c r="CQ350" s="115" t="s">
        <v>102</v>
      </c>
      <c r="CR350" s="115" t="s">
        <v>102</v>
      </c>
      <c r="CS350" s="116"/>
      <c r="CT350" s="117" t="s">
        <v>109</v>
      </c>
      <c r="CU350" s="117" t="s">
        <v>109</v>
      </c>
      <c r="CV350" s="83">
        <v>346</v>
      </c>
      <c r="CW350" s="83" t="s">
        <v>108</v>
      </c>
      <c r="CX350" s="83">
        <v>346</v>
      </c>
      <c r="CY350" s="83" t="s">
        <v>108</v>
      </c>
      <c r="CZ350" s="83">
        <v>6674</v>
      </c>
      <c r="DA350" s="83" t="s">
        <v>419</v>
      </c>
      <c r="DB350" s="83" t="s">
        <v>130</v>
      </c>
      <c r="DC350" s="83" t="s">
        <v>499</v>
      </c>
      <c r="DD350" s="83">
        <v>1395</v>
      </c>
      <c r="DE350" s="83" t="s">
        <v>444</v>
      </c>
      <c r="DF350" s="83" t="s">
        <v>130</v>
      </c>
      <c r="DG350" s="83" t="s">
        <v>499</v>
      </c>
      <c r="DH350" s="83"/>
      <c r="DI350" s="83">
        <v>0</v>
      </c>
      <c r="DJ350" s="83">
        <v>1</v>
      </c>
      <c r="DK350" s="83">
        <v>0</v>
      </c>
      <c r="DL350" s="83">
        <v>0</v>
      </c>
      <c r="DM350" s="83">
        <v>0</v>
      </c>
      <c r="DN350" s="83">
        <v>0</v>
      </c>
      <c r="DO350" s="83">
        <v>0</v>
      </c>
      <c r="DP350" s="83">
        <v>0</v>
      </c>
      <c r="DQ350" s="83">
        <v>0</v>
      </c>
      <c r="DR350" s="83">
        <v>0</v>
      </c>
      <c r="DS350" s="83">
        <v>0</v>
      </c>
      <c r="DT350" s="83">
        <v>3</v>
      </c>
      <c r="DU350" s="83">
        <v>3</v>
      </c>
      <c r="DV350" s="83">
        <v>0</v>
      </c>
      <c r="DW350" s="83">
        <v>0</v>
      </c>
      <c r="DX350" s="83">
        <v>3</v>
      </c>
      <c r="DY350" s="85">
        <v>43992</v>
      </c>
      <c r="DZ350" s="83" t="s">
        <v>4397</v>
      </c>
      <c r="EA350" s="83" t="s">
        <v>102</v>
      </c>
      <c r="EB350" s="83" t="s">
        <v>482</v>
      </c>
      <c r="EC350" s="83">
        <v>346</v>
      </c>
      <c r="ED350" s="83" t="s">
        <v>483</v>
      </c>
      <c r="EE350" s="83">
        <v>1</v>
      </c>
      <c r="EF350" s="83">
        <v>0</v>
      </c>
      <c r="EG350" s="83">
        <v>0</v>
      </c>
      <c r="EH350" s="83" t="s">
        <v>109</v>
      </c>
      <c r="EI350" s="83" t="s">
        <v>108</v>
      </c>
      <c r="EJ350" s="83" t="s">
        <v>583</v>
      </c>
      <c r="EK350" s="83">
        <v>0</v>
      </c>
      <c r="EL350" s="83">
        <v>0</v>
      </c>
      <c r="EM350" s="83">
        <v>1</v>
      </c>
      <c r="EN350" s="83" t="s">
        <v>497</v>
      </c>
      <c r="EO350" s="83"/>
      <c r="EP350" s="83" t="s">
        <v>436</v>
      </c>
      <c r="EQ350" s="136">
        <v>1</v>
      </c>
      <c r="ER350" s="136">
        <v>1</v>
      </c>
      <c r="ES350" s="136">
        <v>1</v>
      </c>
      <c r="ET350" s="136">
        <v>1</v>
      </c>
      <c r="EU350" s="215" t="s">
        <v>269</v>
      </c>
      <c r="EV350" s="136">
        <v>1</v>
      </c>
      <c r="EW350" s="136">
        <v>1</v>
      </c>
      <c r="EX350" s="136">
        <v>1</v>
      </c>
      <c r="EY350" s="136">
        <v>1</v>
      </c>
      <c r="EZ350" s="136">
        <v>1</v>
      </c>
      <c r="FP350" s="215" t="s">
        <v>592</v>
      </c>
      <c r="FQ350" s="136" t="b">
        <v>1</v>
      </c>
      <c r="FR350" s="136" t="b">
        <v>1</v>
      </c>
      <c r="FS350" s="136" t="b">
        <v>1</v>
      </c>
      <c r="FT350" s="136" t="b">
        <v>1</v>
      </c>
      <c r="FX350" s="215" t="s">
        <v>269</v>
      </c>
    </row>
    <row r="351" spans="1:180" ht="60" customHeight="1" x14ac:dyDescent="0.55000000000000004">
      <c r="A351" s="83" t="s">
        <v>130</v>
      </c>
      <c r="B351" s="83" t="s">
        <v>98</v>
      </c>
      <c r="C351" s="136">
        <v>660931</v>
      </c>
      <c r="D351" s="207" t="s">
        <v>628</v>
      </c>
      <c r="E351" s="208" t="s">
        <v>633</v>
      </c>
      <c r="F351" s="83" t="s">
        <v>108</v>
      </c>
      <c r="G351" s="85">
        <v>22744</v>
      </c>
      <c r="H351" s="83" t="s">
        <v>102</v>
      </c>
      <c r="I351" s="85">
        <v>39772</v>
      </c>
      <c r="J351" s="83" t="s">
        <v>228</v>
      </c>
      <c r="K351" s="216">
        <v>773085234095</v>
      </c>
      <c r="L351" s="83" t="s">
        <v>191</v>
      </c>
      <c r="M351" s="85">
        <v>43619</v>
      </c>
      <c r="N351" s="83">
        <v>-1036.6666666666699</v>
      </c>
      <c r="O351" s="83" t="s">
        <v>193</v>
      </c>
      <c r="P351" s="83" t="s">
        <v>181</v>
      </c>
      <c r="Q351" s="208" t="s">
        <v>6432</v>
      </c>
      <c r="R351" s="83" t="s">
        <v>102</v>
      </c>
      <c r="S351" s="83" t="s">
        <v>102</v>
      </c>
      <c r="T351" s="83" t="s">
        <v>133</v>
      </c>
      <c r="U351" s="83" t="s">
        <v>9622</v>
      </c>
      <c r="V351" s="83" t="s">
        <v>111</v>
      </c>
      <c r="W351" s="83" t="s">
        <v>105</v>
      </c>
      <c r="X351" s="86" t="s">
        <v>6432</v>
      </c>
      <c r="Y351" s="87" t="s">
        <v>102</v>
      </c>
      <c r="Z351" s="87" t="s">
        <v>102</v>
      </c>
      <c r="AA351" s="87" t="s">
        <v>133</v>
      </c>
      <c r="AB351" s="87" t="s">
        <v>9622</v>
      </c>
      <c r="AC351" s="87" t="s">
        <v>111</v>
      </c>
      <c r="AD351" s="87" t="s">
        <v>105</v>
      </c>
      <c r="AE351" s="87" t="s">
        <v>106</v>
      </c>
      <c r="AF351" s="86" t="s">
        <v>6432</v>
      </c>
      <c r="AG351" s="87" t="s">
        <v>486</v>
      </c>
      <c r="AH351" s="87" t="s">
        <v>9622</v>
      </c>
      <c r="AI351" s="87" t="s">
        <v>111</v>
      </c>
      <c r="AJ351" s="87" t="s">
        <v>204</v>
      </c>
      <c r="AK351" s="88"/>
      <c r="AL351" s="83" t="s">
        <v>107</v>
      </c>
      <c r="AM351" s="89" t="s">
        <v>454</v>
      </c>
      <c r="AN351" s="90" t="s">
        <v>416</v>
      </c>
      <c r="AO351" s="91" t="s">
        <v>642</v>
      </c>
      <c r="AP351" s="90">
        <v>8.3333333333332806</v>
      </c>
      <c r="AQ351" s="92" t="s">
        <v>102</v>
      </c>
      <c r="AR351" s="93" t="s">
        <v>102</v>
      </c>
      <c r="AS351" s="93" t="s">
        <v>102</v>
      </c>
      <c r="AT351" s="93" t="s">
        <v>102</v>
      </c>
      <c r="AU351" s="210" t="s">
        <v>644</v>
      </c>
      <c r="AV351" s="93" t="s">
        <v>185</v>
      </c>
      <c r="AW351" s="94" t="s">
        <v>102</v>
      </c>
      <c r="AX351" s="93" t="s">
        <v>183</v>
      </c>
      <c r="AY351" s="95" t="s">
        <v>111</v>
      </c>
      <c r="AZ351" s="93" t="s">
        <v>102</v>
      </c>
      <c r="BA351" s="93" t="s">
        <v>102</v>
      </c>
      <c r="BB351" s="93" t="s">
        <v>102</v>
      </c>
      <c r="BC351" s="93" t="s">
        <v>102</v>
      </c>
      <c r="BD351" s="96" t="s">
        <v>102</v>
      </c>
      <c r="BE351" s="90">
        <v>-164.666666666667</v>
      </c>
      <c r="BF351" s="93" t="s">
        <v>102</v>
      </c>
      <c r="BG351" s="93" t="s">
        <v>102</v>
      </c>
      <c r="BH351" s="93" t="s">
        <v>102</v>
      </c>
      <c r="BI351" s="93" t="s">
        <v>102</v>
      </c>
      <c r="BJ351" s="210" t="s">
        <v>642</v>
      </c>
      <c r="BK351" s="93" t="s">
        <v>192</v>
      </c>
      <c r="BL351" s="97" t="s">
        <v>102</v>
      </c>
      <c r="BM351" s="93" t="s">
        <v>183</v>
      </c>
      <c r="BN351" s="93" t="s">
        <v>106</v>
      </c>
      <c r="BO351" s="93" t="s">
        <v>102</v>
      </c>
      <c r="BP351" s="98" t="s">
        <v>102</v>
      </c>
      <c r="BQ351" s="93" t="s">
        <v>102</v>
      </c>
      <c r="BR351" s="93" t="s">
        <v>102</v>
      </c>
      <c r="BS351" s="93" t="s">
        <v>102</v>
      </c>
      <c r="BT351" s="99" t="s">
        <v>591</v>
      </c>
      <c r="BU351" s="100" t="s">
        <v>11064</v>
      </c>
      <c r="BV351" s="101" t="s">
        <v>471</v>
      </c>
      <c r="BW351" s="136"/>
      <c r="BX351" s="103" t="s">
        <v>565</v>
      </c>
      <c r="BY351" s="104" t="s">
        <v>190</v>
      </c>
      <c r="BZ351" s="136"/>
      <c r="CA351" s="83" t="s">
        <v>599</v>
      </c>
      <c r="CB351" s="106" t="s">
        <v>647</v>
      </c>
      <c r="CC351" s="106" t="s">
        <v>11065</v>
      </c>
      <c r="CD351" s="107"/>
      <c r="CE351" s="108" t="s">
        <v>107</v>
      </c>
      <c r="CF351" s="108" t="s">
        <v>107</v>
      </c>
      <c r="CG351" s="109"/>
      <c r="CH351" s="110" t="s">
        <v>107</v>
      </c>
      <c r="CI351" s="111"/>
      <c r="CJ351" s="112">
        <v>6710</v>
      </c>
      <c r="CK351" s="113">
        <v>86</v>
      </c>
      <c r="CL351" s="114" t="s">
        <v>134</v>
      </c>
      <c r="CM351" s="114" t="s">
        <v>108</v>
      </c>
      <c r="CN351" s="114"/>
      <c r="CO351" s="115" t="s">
        <v>102</v>
      </c>
      <c r="CP351" s="115" t="s">
        <v>102</v>
      </c>
      <c r="CQ351" s="115" t="s">
        <v>102</v>
      </c>
      <c r="CR351" s="115" t="s">
        <v>102</v>
      </c>
      <c r="CS351" s="116"/>
      <c r="CT351" s="117" t="s">
        <v>109</v>
      </c>
      <c r="CU351" s="117" t="s">
        <v>109</v>
      </c>
      <c r="CV351" s="83">
        <v>347</v>
      </c>
      <c r="CW351" s="83" t="s">
        <v>108</v>
      </c>
      <c r="CX351" s="83">
        <v>347</v>
      </c>
      <c r="CY351" s="83" t="s">
        <v>108</v>
      </c>
      <c r="CZ351" s="83">
        <v>6675</v>
      </c>
      <c r="DA351" s="83" t="s">
        <v>419</v>
      </c>
      <c r="DB351" s="83" t="s">
        <v>130</v>
      </c>
      <c r="DC351" s="83" t="s">
        <v>499</v>
      </c>
      <c r="DD351" s="83">
        <v>1396</v>
      </c>
      <c r="DE351" s="83" t="s">
        <v>444</v>
      </c>
      <c r="DF351" s="83" t="s">
        <v>130</v>
      </c>
      <c r="DG351" s="83" t="s">
        <v>499</v>
      </c>
      <c r="DH351" s="83"/>
      <c r="DI351" s="83">
        <v>0</v>
      </c>
      <c r="DJ351" s="83">
        <v>1</v>
      </c>
      <c r="DK351" s="83">
        <v>0</v>
      </c>
      <c r="DL351" s="83">
        <v>0</v>
      </c>
      <c r="DM351" s="83">
        <v>0</v>
      </c>
      <c r="DN351" s="83">
        <v>0</v>
      </c>
      <c r="DO351" s="83">
        <v>0</v>
      </c>
      <c r="DP351" s="83">
        <v>0</v>
      </c>
      <c r="DQ351" s="83">
        <v>0</v>
      </c>
      <c r="DR351" s="83">
        <v>0</v>
      </c>
      <c r="DS351" s="83">
        <v>0</v>
      </c>
      <c r="DT351" s="83">
        <v>3</v>
      </c>
      <c r="DU351" s="83">
        <v>3</v>
      </c>
      <c r="DV351" s="83">
        <v>0</v>
      </c>
      <c r="DW351" s="83">
        <v>0</v>
      </c>
      <c r="DX351" s="83">
        <v>3</v>
      </c>
      <c r="DY351" s="85">
        <v>43993</v>
      </c>
      <c r="DZ351" s="83" t="s">
        <v>4398</v>
      </c>
      <c r="EA351" s="83" t="s">
        <v>102</v>
      </c>
      <c r="EB351" s="83" t="s">
        <v>482</v>
      </c>
      <c r="EC351" s="83">
        <v>347</v>
      </c>
      <c r="ED351" s="83" t="s">
        <v>483</v>
      </c>
      <c r="EE351" s="83">
        <v>1</v>
      </c>
      <c r="EF351" s="83">
        <v>0</v>
      </c>
      <c r="EG351" s="83">
        <v>0</v>
      </c>
      <c r="EH351" s="83" t="s">
        <v>109</v>
      </c>
      <c r="EI351" s="83" t="s">
        <v>108</v>
      </c>
      <c r="EJ351" s="83" t="s">
        <v>583</v>
      </c>
      <c r="EK351" s="83">
        <v>0</v>
      </c>
      <c r="EL351" s="83">
        <v>0</v>
      </c>
      <c r="EM351" s="83">
        <v>1</v>
      </c>
      <c r="EN351" s="83" t="s">
        <v>497</v>
      </c>
      <c r="EO351" s="83"/>
      <c r="EP351" s="83" t="s">
        <v>436</v>
      </c>
      <c r="EQ351" s="136">
        <v>1</v>
      </c>
      <c r="ER351" s="136">
        <v>1</v>
      </c>
      <c r="ES351" s="136">
        <v>1</v>
      </c>
      <c r="ET351" s="136">
        <v>1</v>
      </c>
      <c r="EU351" s="215" t="s">
        <v>269</v>
      </c>
      <c r="EV351" s="136">
        <v>1</v>
      </c>
      <c r="EW351" s="136">
        <v>1</v>
      </c>
      <c r="EX351" s="136">
        <v>1</v>
      </c>
      <c r="EY351" s="136">
        <v>1</v>
      </c>
      <c r="EZ351" s="136">
        <v>1</v>
      </c>
      <c r="FP351" s="215" t="s">
        <v>592</v>
      </c>
      <c r="FQ351" s="136" t="b">
        <v>1</v>
      </c>
      <c r="FR351" s="136" t="b">
        <v>1</v>
      </c>
      <c r="FS351" s="136" t="b">
        <v>1</v>
      </c>
      <c r="FT351" s="136" t="b">
        <v>1</v>
      </c>
      <c r="FX351" s="215" t="s">
        <v>269</v>
      </c>
    </row>
    <row r="352" spans="1:180" ht="60" customHeight="1" x14ac:dyDescent="0.55000000000000004">
      <c r="A352" s="83" t="s">
        <v>130</v>
      </c>
      <c r="B352" s="83" t="s">
        <v>98</v>
      </c>
      <c r="C352" s="136">
        <v>627949</v>
      </c>
      <c r="D352" s="207" t="s">
        <v>629</v>
      </c>
      <c r="E352" s="208" t="s">
        <v>634</v>
      </c>
      <c r="F352" s="83" t="s">
        <v>108</v>
      </c>
      <c r="G352" s="85">
        <v>26341</v>
      </c>
      <c r="H352" s="83" t="s">
        <v>102</v>
      </c>
      <c r="I352" s="85">
        <v>34633</v>
      </c>
      <c r="J352" s="83" t="s">
        <v>228</v>
      </c>
      <c r="K352" s="216">
        <v>752687193559</v>
      </c>
      <c r="L352" s="83" t="s">
        <v>191</v>
      </c>
      <c r="M352" s="85">
        <v>43642</v>
      </c>
      <c r="N352" s="83">
        <v>-1041.6666666666699</v>
      </c>
      <c r="O352" s="83" t="s">
        <v>193</v>
      </c>
      <c r="P352" s="83" t="s">
        <v>181</v>
      </c>
      <c r="Q352" s="208" t="s">
        <v>6436</v>
      </c>
      <c r="R352" s="83" t="s">
        <v>102</v>
      </c>
      <c r="S352" s="83" t="s">
        <v>102</v>
      </c>
      <c r="T352" s="83" t="s">
        <v>131</v>
      </c>
      <c r="U352" s="83" t="s">
        <v>9623</v>
      </c>
      <c r="V352" s="83" t="s">
        <v>104</v>
      </c>
      <c r="W352" s="83" t="s">
        <v>105</v>
      </c>
      <c r="X352" s="86" t="s">
        <v>6436</v>
      </c>
      <c r="Y352" s="87" t="s">
        <v>102</v>
      </c>
      <c r="Z352" s="87" t="s">
        <v>102</v>
      </c>
      <c r="AA352" s="87" t="s">
        <v>131</v>
      </c>
      <c r="AB352" s="87" t="s">
        <v>9623</v>
      </c>
      <c r="AC352" s="87" t="s">
        <v>104</v>
      </c>
      <c r="AD352" s="87" t="s">
        <v>105</v>
      </c>
      <c r="AE352" s="87" t="s">
        <v>106</v>
      </c>
      <c r="AF352" s="86" t="s">
        <v>6436</v>
      </c>
      <c r="AG352" s="87" t="s">
        <v>177</v>
      </c>
      <c r="AH352" s="87" t="s">
        <v>9623</v>
      </c>
      <c r="AI352" s="87" t="s">
        <v>104</v>
      </c>
      <c r="AJ352" s="87" t="s">
        <v>204</v>
      </c>
      <c r="AK352" s="88"/>
      <c r="AL352" s="83" t="s">
        <v>107</v>
      </c>
      <c r="AM352" s="89" t="s">
        <v>454</v>
      </c>
      <c r="AN352" s="90" t="s">
        <v>416</v>
      </c>
      <c r="AO352" s="91" t="s">
        <v>643</v>
      </c>
      <c r="AP352" s="90">
        <v>8.3333333333332806</v>
      </c>
      <c r="AQ352" s="92" t="s">
        <v>102</v>
      </c>
      <c r="AR352" s="93" t="s">
        <v>102</v>
      </c>
      <c r="AS352" s="93" t="s">
        <v>102</v>
      </c>
      <c r="AT352" s="93" t="s">
        <v>102</v>
      </c>
      <c r="AU352" s="210" t="s">
        <v>645</v>
      </c>
      <c r="AV352" s="93" t="s">
        <v>185</v>
      </c>
      <c r="AW352" s="94" t="s">
        <v>102</v>
      </c>
      <c r="AX352" s="93" t="s">
        <v>105</v>
      </c>
      <c r="AY352" s="95" t="s">
        <v>104</v>
      </c>
      <c r="AZ352" s="93" t="s">
        <v>102</v>
      </c>
      <c r="BA352" s="93" t="s">
        <v>102</v>
      </c>
      <c r="BB352" s="93" t="s">
        <v>102</v>
      </c>
      <c r="BC352" s="93" t="s">
        <v>102</v>
      </c>
      <c r="BD352" s="96" t="s">
        <v>102</v>
      </c>
      <c r="BE352" s="90">
        <v>-165.166666666667</v>
      </c>
      <c r="BF352" s="93" t="s">
        <v>102</v>
      </c>
      <c r="BG352" s="93" t="s">
        <v>102</v>
      </c>
      <c r="BH352" s="93" t="s">
        <v>102</v>
      </c>
      <c r="BI352" s="93" t="s">
        <v>102</v>
      </c>
      <c r="BJ352" s="210" t="s">
        <v>643</v>
      </c>
      <c r="BK352" s="93" t="s">
        <v>196</v>
      </c>
      <c r="BL352" s="97" t="s">
        <v>102</v>
      </c>
      <c r="BM352" s="93" t="s">
        <v>105</v>
      </c>
      <c r="BN352" s="93" t="s">
        <v>596</v>
      </c>
      <c r="BO352" s="93" t="s">
        <v>102</v>
      </c>
      <c r="BP352" s="98" t="s">
        <v>102</v>
      </c>
      <c r="BQ352" s="93" t="s">
        <v>102</v>
      </c>
      <c r="BR352" s="93" t="s">
        <v>102</v>
      </c>
      <c r="BS352" s="93" t="s">
        <v>102</v>
      </c>
      <c r="BT352" s="99" t="s">
        <v>591</v>
      </c>
      <c r="BU352" s="100" t="s">
        <v>11066</v>
      </c>
      <c r="BV352" s="101" t="s">
        <v>471</v>
      </c>
      <c r="BW352" s="136"/>
      <c r="BX352" s="103" t="s">
        <v>565</v>
      </c>
      <c r="BY352" s="104" t="s">
        <v>190</v>
      </c>
      <c r="BZ352" s="136"/>
      <c r="CA352" s="83" t="s">
        <v>599</v>
      </c>
      <c r="CB352" s="106" t="s">
        <v>647</v>
      </c>
      <c r="CC352" s="106" t="s">
        <v>11067</v>
      </c>
      <c r="CD352" s="107"/>
      <c r="CE352" s="108" t="s">
        <v>107</v>
      </c>
      <c r="CF352" s="108" t="s">
        <v>107</v>
      </c>
      <c r="CG352" s="109"/>
      <c r="CH352" s="110" t="s">
        <v>107</v>
      </c>
      <c r="CI352" s="111"/>
      <c r="CJ352" s="112">
        <v>6710</v>
      </c>
      <c r="CK352" s="113">
        <v>86</v>
      </c>
      <c r="CL352" s="114" t="s">
        <v>134</v>
      </c>
      <c r="CM352" s="114" t="s">
        <v>108</v>
      </c>
      <c r="CN352" s="114"/>
      <c r="CO352" s="115" t="s">
        <v>102</v>
      </c>
      <c r="CP352" s="115" t="s">
        <v>102</v>
      </c>
      <c r="CQ352" s="115" t="s">
        <v>102</v>
      </c>
      <c r="CR352" s="115" t="s">
        <v>102</v>
      </c>
      <c r="CS352" s="116"/>
      <c r="CT352" s="117" t="s">
        <v>109</v>
      </c>
      <c r="CU352" s="117" t="s">
        <v>109</v>
      </c>
      <c r="CV352" s="83">
        <v>348</v>
      </c>
      <c r="CW352" s="83" t="s">
        <v>108</v>
      </c>
      <c r="CX352" s="83">
        <v>348</v>
      </c>
      <c r="CY352" s="83" t="s">
        <v>108</v>
      </c>
      <c r="CZ352" s="83">
        <v>6676</v>
      </c>
      <c r="DA352" s="83" t="s">
        <v>419</v>
      </c>
      <c r="DB352" s="83" t="s">
        <v>130</v>
      </c>
      <c r="DC352" s="83" t="s">
        <v>499</v>
      </c>
      <c r="DD352" s="83">
        <v>1397</v>
      </c>
      <c r="DE352" s="83" t="s">
        <v>444</v>
      </c>
      <c r="DF352" s="83" t="s">
        <v>130</v>
      </c>
      <c r="DG352" s="83" t="s">
        <v>499</v>
      </c>
      <c r="DH352" s="83"/>
      <c r="DI352" s="83">
        <v>0</v>
      </c>
      <c r="DJ352" s="83">
        <v>1</v>
      </c>
      <c r="DK352" s="83">
        <v>0</v>
      </c>
      <c r="DL352" s="83">
        <v>0</v>
      </c>
      <c r="DM352" s="83">
        <v>0</v>
      </c>
      <c r="DN352" s="83">
        <v>0</v>
      </c>
      <c r="DO352" s="83">
        <v>0</v>
      </c>
      <c r="DP352" s="83">
        <v>0</v>
      </c>
      <c r="DQ352" s="83">
        <v>0</v>
      </c>
      <c r="DR352" s="83">
        <v>0</v>
      </c>
      <c r="DS352" s="83">
        <v>0</v>
      </c>
      <c r="DT352" s="83">
        <v>3</v>
      </c>
      <c r="DU352" s="83">
        <v>3</v>
      </c>
      <c r="DV352" s="83">
        <v>0</v>
      </c>
      <c r="DW352" s="83">
        <v>0</v>
      </c>
      <c r="DX352" s="83">
        <v>3</v>
      </c>
      <c r="DY352" s="85">
        <v>43994</v>
      </c>
      <c r="DZ352" s="83" t="s">
        <v>4399</v>
      </c>
      <c r="EA352" s="83" t="s">
        <v>102</v>
      </c>
      <c r="EB352" s="83" t="s">
        <v>482</v>
      </c>
      <c r="EC352" s="83">
        <v>348</v>
      </c>
      <c r="ED352" s="83" t="s">
        <v>483</v>
      </c>
      <c r="EE352" s="83">
        <v>1</v>
      </c>
      <c r="EF352" s="83">
        <v>0</v>
      </c>
      <c r="EG352" s="83">
        <v>0</v>
      </c>
      <c r="EH352" s="83" t="s">
        <v>109</v>
      </c>
      <c r="EI352" s="83" t="s">
        <v>108</v>
      </c>
      <c r="EJ352" s="83" t="s">
        <v>583</v>
      </c>
      <c r="EK352" s="83">
        <v>0</v>
      </c>
      <c r="EL352" s="83">
        <v>0</v>
      </c>
      <c r="EM352" s="83">
        <v>1</v>
      </c>
      <c r="EN352" s="83" t="s">
        <v>497</v>
      </c>
      <c r="EO352" s="83"/>
      <c r="EP352" s="83" t="s">
        <v>436</v>
      </c>
      <c r="EQ352" s="136">
        <v>1</v>
      </c>
      <c r="ER352" s="136">
        <v>1</v>
      </c>
      <c r="ES352" s="136">
        <v>1</v>
      </c>
      <c r="ET352" s="136">
        <v>1</v>
      </c>
      <c r="EU352" s="215" t="s">
        <v>269</v>
      </c>
      <c r="EV352" s="136">
        <v>1</v>
      </c>
      <c r="EW352" s="136">
        <v>1</v>
      </c>
      <c r="EX352" s="136">
        <v>1</v>
      </c>
      <c r="EY352" s="136">
        <v>1</v>
      </c>
      <c r="EZ352" s="136">
        <v>1</v>
      </c>
      <c r="FP352" s="215" t="s">
        <v>592</v>
      </c>
      <c r="FQ352" s="136" t="b">
        <v>1</v>
      </c>
      <c r="FR352" s="136" t="b">
        <v>1</v>
      </c>
      <c r="FS352" s="136" t="b">
        <v>1</v>
      </c>
      <c r="FT352" s="136" t="b">
        <v>1</v>
      </c>
      <c r="FX352" s="215" t="s">
        <v>269</v>
      </c>
    </row>
    <row r="353" spans="1:180" ht="60" customHeight="1" x14ac:dyDescent="0.55000000000000004">
      <c r="A353" s="83" t="s">
        <v>130</v>
      </c>
      <c r="B353" s="83" t="s">
        <v>98</v>
      </c>
      <c r="C353" s="136">
        <v>146145</v>
      </c>
      <c r="D353" s="207" t="s">
        <v>627</v>
      </c>
      <c r="E353" s="208" t="s">
        <v>630</v>
      </c>
      <c r="F353" s="83" t="s">
        <v>108</v>
      </c>
      <c r="G353" s="85">
        <v>20621</v>
      </c>
      <c r="H353" s="83" t="s">
        <v>102</v>
      </c>
      <c r="I353" s="85">
        <v>39794</v>
      </c>
      <c r="J353" s="83" t="s">
        <v>228</v>
      </c>
      <c r="K353" s="216">
        <v>195763542535</v>
      </c>
      <c r="L353" s="83" t="s">
        <v>191</v>
      </c>
      <c r="M353" s="85">
        <v>43631</v>
      </c>
      <c r="N353" s="83">
        <v>-1046.6666666666699</v>
      </c>
      <c r="O353" s="83" t="s">
        <v>180</v>
      </c>
      <c r="P353" s="83" t="s">
        <v>181</v>
      </c>
      <c r="Q353" s="208" t="s">
        <v>6440</v>
      </c>
      <c r="R353" s="83" t="s">
        <v>102</v>
      </c>
      <c r="S353" s="83" t="s">
        <v>102</v>
      </c>
      <c r="T353" s="83" t="s">
        <v>199</v>
      </c>
      <c r="U353" s="83" t="s">
        <v>9624</v>
      </c>
      <c r="V353" s="83" t="s">
        <v>104</v>
      </c>
      <c r="W353" s="83" t="s">
        <v>105</v>
      </c>
      <c r="X353" s="86" t="s">
        <v>6440</v>
      </c>
      <c r="Y353" s="87" t="s">
        <v>102</v>
      </c>
      <c r="Z353" s="87" t="s">
        <v>102</v>
      </c>
      <c r="AA353" s="87" t="s">
        <v>199</v>
      </c>
      <c r="AB353" s="87" t="s">
        <v>9624</v>
      </c>
      <c r="AC353" s="87" t="s">
        <v>104</v>
      </c>
      <c r="AD353" s="87" t="s">
        <v>105</v>
      </c>
      <c r="AE353" s="87" t="s">
        <v>106</v>
      </c>
      <c r="AF353" s="86" t="s">
        <v>6440</v>
      </c>
      <c r="AG353" s="87" t="s">
        <v>489</v>
      </c>
      <c r="AH353" s="87" t="s">
        <v>9625</v>
      </c>
      <c r="AI353" s="87" t="s">
        <v>104</v>
      </c>
      <c r="AJ353" s="87" t="s">
        <v>204</v>
      </c>
      <c r="AK353" s="88"/>
      <c r="AL353" s="83" t="s">
        <v>107</v>
      </c>
      <c r="AM353" s="89" t="s">
        <v>454</v>
      </c>
      <c r="AN353" s="90" t="s">
        <v>416</v>
      </c>
      <c r="AO353" s="91" t="s">
        <v>641</v>
      </c>
      <c r="AP353" s="90">
        <v>8.3333333333332806</v>
      </c>
      <c r="AQ353" s="92" t="s">
        <v>211</v>
      </c>
      <c r="AR353" s="93" t="s">
        <v>102</v>
      </c>
      <c r="AS353" s="93" t="s">
        <v>102</v>
      </c>
      <c r="AT353" s="93" t="s">
        <v>102</v>
      </c>
      <c r="AU353" s="210" t="s">
        <v>641</v>
      </c>
      <c r="AV353" s="93" t="s">
        <v>192</v>
      </c>
      <c r="AW353" s="94" t="s">
        <v>102</v>
      </c>
      <c r="AX353" s="93" t="s">
        <v>105</v>
      </c>
      <c r="AY353" s="95" t="s">
        <v>188</v>
      </c>
      <c r="AZ353" s="93" t="s">
        <v>102</v>
      </c>
      <c r="BA353" s="93" t="s">
        <v>9626</v>
      </c>
      <c r="BB353" s="93" t="s">
        <v>102</v>
      </c>
      <c r="BC353" s="93" t="s">
        <v>102</v>
      </c>
      <c r="BD353" s="96" t="s">
        <v>102</v>
      </c>
      <c r="BE353" s="90">
        <v>-165.666666666667</v>
      </c>
      <c r="BF353" s="93" t="s">
        <v>211</v>
      </c>
      <c r="BG353" s="93" t="s">
        <v>102</v>
      </c>
      <c r="BH353" s="93" t="s">
        <v>102</v>
      </c>
      <c r="BI353" s="93" t="s">
        <v>102</v>
      </c>
      <c r="BJ353" s="210" t="s">
        <v>646</v>
      </c>
      <c r="BK353" s="93" t="s">
        <v>182</v>
      </c>
      <c r="BL353" s="97" t="s">
        <v>102</v>
      </c>
      <c r="BM353" s="93" t="s">
        <v>105</v>
      </c>
      <c r="BN353" s="93" t="s">
        <v>104</v>
      </c>
      <c r="BO353" s="93" t="s">
        <v>102</v>
      </c>
      <c r="BP353" s="98">
        <v>20180323</v>
      </c>
      <c r="BQ353" s="93" t="s">
        <v>102</v>
      </c>
      <c r="BR353" s="93" t="s">
        <v>102</v>
      </c>
      <c r="BS353" s="93" t="s">
        <v>102</v>
      </c>
      <c r="BT353" s="99" t="s">
        <v>591</v>
      </c>
      <c r="BU353" s="100" t="s">
        <v>11068</v>
      </c>
      <c r="BV353" s="101" t="s">
        <v>471</v>
      </c>
      <c r="BW353" s="136"/>
      <c r="BX353" s="103" t="s">
        <v>565</v>
      </c>
      <c r="BY353" s="104" t="s">
        <v>190</v>
      </c>
      <c r="BZ353" s="136"/>
      <c r="CA353" s="83" t="s">
        <v>599</v>
      </c>
      <c r="CB353" s="106" t="s">
        <v>647</v>
      </c>
      <c r="CC353" s="106" t="s">
        <v>11069</v>
      </c>
      <c r="CD353" s="107"/>
      <c r="CE353" s="108" t="s">
        <v>107</v>
      </c>
      <c r="CF353" s="108" t="s">
        <v>107</v>
      </c>
      <c r="CG353" s="109"/>
      <c r="CH353" s="110" t="s">
        <v>107</v>
      </c>
      <c r="CI353" s="111"/>
      <c r="CJ353" s="112">
        <v>6710</v>
      </c>
      <c r="CK353" s="113">
        <v>86</v>
      </c>
      <c r="CL353" s="114" t="s">
        <v>134</v>
      </c>
      <c r="CM353" s="114" t="s">
        <v>108</v>
      </c>
      <c r="CN353" s="114"/>
      <c r="CO353" s="115" t="s">
        <v>102</v>
      </c>
      <c r="CP353" s="115" t="s">
        <v>102</v>
      </c>
      <c r="CQ353" s="115" t="s">
        <v>102</v>
      </c>
      <c r="CR353" s="115" t="s">
        <v>102</v>
      </c>
      <c r="CS353" s="116"/>
      <c r="CT353" s="117" t="s">
        <v>109</v>
      </c>
      <c r="CU353" s="117" t="s">
        <v>109</v>
      </c>
      <c r="CV353" s="83">
        <v>349</v>
      </c>
      <c r="CW353" s="83" t="s">
        <v>108</v>
      </c>
      <c r="CX353" s="83">
        <v>349</v>
      </c>
      <c r="CY353" s="83" t="s">
        <v>108</v>
      </c>
      <c r="CZ353" s="83">
        <v>6677</v>
      </c>
      <c r="DA353" s="83" t="s">
        <v>419</v>
      </c>
      <c r="DB353" s="83" t="s">
        <v>130</v>
      </c>
      <c r="DC353" s="83" t="s">
        <v>499</v>
      </c>
      <c r="DD353" s="83">
        <v>1398</v>
      </c>
      <c r="DE353" s="83" t="s">
        <v>444</v>
      </c>
      <c r="DF353" s="83" t="s">
        <v>130</v>
      </c>
      <c r="DG353" s="83" t="s">
        <v>499</v>
      </c>
      <c r="DH353" s="83"/>
      <c r="DI353" s="83">
        <v>0</v>
      </c>
      <c r="DJ353" s="83">
        <v>1</v>
      </c>
      <c r="DK353" s="83">
        <v>0</v>
      </c>
      <c r="DL353" s="83">
        <v>0</v>
      </c>
      <c r="DM353" s="83">
        <v>0</v>
      </c>
      <c r="DN353" s="83">
        <v>0</v>
      </c>
      <c r="DO353" s="83">
        <v>0</v>
      </c>
      <c r="DP353" s="83">
        <v>0</v>
      </c>
      <c r="DQ353" s="83">
        <v>0</v>
      </c>
      <c r="DR353" s="83">
        <v>0</v>
      </c>
      <c r="DS353" s="83">
        <v>0</v>
      </c>
      <c r="DT353" s="83">
        <v>3</v>
      </c>
      <c r="DU353" s="83">
        <v>3</v>
      </c>
      <c r="DV353" s="83">
        <v>0</v>
      </c>
      <c r="DW353" s="83">
        <v>0</v>
      </c>
      <c r="DX353" s="83">
        <v>3</v>
      </c>
      <c r="DY353" s="85">
        <v>43995</v>
      </c>
      <c r="DZ353" s="83" t="s">
        <v>4400</v>
      </c>
      <c r="EA353" s="83" t="s">
        <v>102</v>
      </c>
      <c r="EB353" s="83" t="s">
        <v>482</v>
      </c>
      <c r="EC353" s="83">
        <v>349</v>
      </c>
      <c r="ED353" s="83" t="s">
        <v>483</v>
      </c>
      <c r="EE353" s="83">
        <v>1</v>
      </c>
      <c r="EF353" s="83">
        <v>0</v>
      </c>
      <c r="EG353" s="83">
        <v>0</v>
      </c>
      <c r="EH353" s="83" t="s">
        <v>109</v>
      </c>
      <c r="EI353" s="83" t="s">
        <v>108</v>
      </c>
      <c r="EJ353" s="83" t="s">
        <v>583</v>
      </c>
      <c r="EK353" s="83">
        <v>0</v>
      </c>
      <c r="EL353" s="83">
        <v>0</v>
      </c>
      <c r="EM353" s="83">
        <v>1</v>
      </c>
      <c r="EN353" s="83" t="s">
        <v>497</v>
      </c>
      <c r="EO353" s="83"/>
      <c r="EP353" s="83" t="s">
        <v>436</v>
      </c>
      <c r="EQ353" s="136">
        <v>1</v>
      </c>
      <c r="ER353" s="136">
        <v>1</v>
      </c>
      <c r="ES353" s="136">
        <v>1</v>
      </c>
      <c r="ET353" s="136">
        <v>1</v>
      </c>
      <c r="EU353" s="215" t="s">
        <v>269</v>
      </c>
      <c r="EV353" s="136">
        <v>1</v>
      </c>
      <c r="EW353" s="136">
        <v>1</v>
      </c>
      <c r="EX353" s="136">
        <v>1</v>
      </c>
      <c r="EY353" s="136">
        <v>1</v>
      </c>
      <c r="EZ353" s="136">
        <v>1</v>
      </c>
      <c r="FP353" s="215" t="s">
        <v>592</v>
      </c>
      <c r="FQ353" s="136" t="b">
        <v>1</v>
      </c>
      <c r="FR353" s="136" t="b">
        <v>1</v>
      </c>
      <c r="FS353" s="136" t="b">
        <v>1</v>
      </c>
      <c r="FT353" s="136" t="b">
        <v>1</v>
      </c>
      <c r="FX353" s="215" t="s">
        <v>269</v>
      </c>
    </row>
    <row r="354" spans="1:180" ht="60" customHeight="1" x14ac:dyDescent="0.55000000000000004">
      <c r="A354" s="83" t="s">
        <v>130</v>
      </c>
      <c r="B354" s="83" t="s">
        <v>98</v>
      </c>
      <c r="C354" s="136">
        <v>786215</v>
      </c>
      <c r="D354" s="207" t="s">
        <v>628</v>
      </c>
      <c r="E354" s="208" t="s">
        <v>633</v>
      </c>
      <c r="F354" s="83" t="s">
        <v>108</v>
      </c>
      <c r="G354" s="85">
        <v>22744</v>
      </c>
      <c r="H354" s="83" t="s">
        <v>102</v>
      </c>
      <c r="I354" s="85">
        <v>39772</v>
      </c>
      <c r="J354" s="83" t="s">
        <v>228</v>
      </c>
      <c r="K354" s="216">
        <v>868830152961</v>
      </c>
      <c r="L354" s="83" t="s">
        <v>191</v>
      </c>
      <c r="M354" s="85">
        <v>43619</v>
      </c>
      <c r="N354" s="83">
        <v>-1051.6666666666699</v>
      </c>
      <c r="O354" s="83" t="s">
        <v>193</v>
      </c>
      <c r="P354" s="83" t="s">
        <v>181</v>
      </c>
      <c r="Q354" s="208" t="s">
        <v>6444</v>
      </c>
      <c r="R354" s="83" t="s">
        <v>102</v>
      </c>
      <c r="S354" s="83" t="s">
        <v>102</v>
      </c>
      <c r="T354" s="83" t="s">
        <v>133</v>
      </c>
      <c r="U354" s="83" t="s">
        <v>9627</v>
      </c>
      <c r="V354" s="83" t="s">
        <v>111</v>
      </c>
      <c r="W354" s="83" t="s">
        <v>105</v>
      </c>
      <c r="X354" s="86" t="s">
        <v>6444</v>
      </c>
      <c r="Y354" s="87" t="s">
        <v>102</v>
      </c>
      <c r="Z354" s="87" t="s">
        <v>102</v>
      </c>
      <c r="AA354" s="87" t="s">
        <v>133</v>
      </c>
      <c r="AB354" s="87" t="s">
        <v>9627</v>
      </c>
      <c r="AC354" s="87" t="s">
        <v>111</v>
      </c>
      <c r="AD354" s="87" t="s">
        <v>105</v>
      </c>
      <c r="AE354" s="87" t="s">
        <v>106</v>
      </c>
      <c r="AF354" s="86" t="s">
        <v>6444</v>
      </c>
      <c r="AG354" s="87" t="s">
        <v>486</v>
      </c>
      <c r="AH354" s="87" t="s">
        <v>9627</v>
      </c>
      <c r="AI354" s="87" t="s">
        <v>111</v>
      </c>
      <c r="AJ354" s="87" t="s">
        <v>204</v>
      </c>
      <c r="AK354" s="88"/>
      <c r="AL354" s="83" t="s">
        <v>107</v>
      </c>
      <c r="AM354" s="89" t="s">
        <v>454</v>
      </c>
      <c r="AN354" s="90" t="s">
        <v>416</v>
      </c>
      <c r="AO354" s="91" t="s">
        <v>642</v>
      </c>
      <c r="AP354" s="90">
        <v>8.3333333333332806</v>
      </c>
      <c r="AQ354" s="92" t="s">
        <v>102</v>
      </c>
      <c r="AR354" s="93" t="s">
        <v>102</v>
      </c>
      <c r="AS354" s="93" t="s">
        <v>102</v>
      </c>
      <c r="AT354" s="93" t="s">
        <v>102</v>
      </c>
      <c r="AU354" s="210" t="s">
        <v>644</v>
      </c>
      <c r="AV354" s="93" t="s">
        <v>185</v>
      </c>
      <c r="AW354" s="94" t="s">
        <v>102</v>
      </c>
      <c r="AX354" s="93" t="s">
        <v>183</v>
      </c>
      <c r="AY354" s="95" t="s">
        <v>111</v>
      </c>
      <c r="AZ354" s="93" t="s">
        <v>102</v>
      </c>
      <c r="BA354" s="93" t="s">
        <v>102</v>
      </c>
      <c r="BB354" s="93" t="s">
        <v>102</v>
      </c>
      <c r="BC354" s="93" t="s">
        <v>102</v>
      </c>
      <c r="BD354" s="96" t="s">
        <v>102</v>
      </c>
      <c r="BE354" s="90">
        <v>-166.166666666667</v>
      </c>
      <c r="BF354" s="93" t="s">
        <v>102</v>
      </c>
      <c r="BG354" s="93" t="s">
        <v>102</v>
      </c>
      <c r="BH354" s="93" t="s">
        <v>102</v>
      </c>
      <c r="BI354" s="93" t="s">
        <v>102</v>
      </c>
      <c r="BJ354" s="210" t="s">
        <v>642</v>
      </c>
      <c r="BK354" s="93" t="s">
        <v>192</v>
      </c>
      <c r="BL354" s="97" t="s">
        <v>102</v>
      </c>
      <c r="BM354" s="93" t="s">
        <v>183</v>
      </c>
      <c r="BN354" s="93" t="s">
        <v>106</v>
      </c>
      <c r="BO354" s="93" t="s">
        <v>102</v>
      </c>
      <c r="BP354" s="98" t="s">
        <v>102</v>
      </c>
      <c r="BQ354" s="93" t="s">
        <v>102</v>
      </c>
      <c r="BR354" s="93" t="s">
        <v>102</v>
      </c>
      <c r="BS354" s="93" t="s">
        <v>102</v>
      </c>
      <c r="BT354" s="99" t="s">
        <v>591</v>
      </c>
      <c r="BU354" s="100" t="s">
        <v>11070</v>
      </c>
      <c r="BV354" s="101" t="s">
        <v>471</v>
      </c>
      <c r="BW354" s="136"/>
      <c r="BX354" s="103" t="s">
        <v>565</v>
      </c>
      <c r="BY354" s="104" t="s">
        <v>190</v>
      </c>
      <c r="BZ354" s="136"/>
      <c r="CA354" s="83" t="s">
        <v>599</v>
      </c>
      <c r="CB354" s="106" t="s">
        <v>647</v>
      </c>
      <c r="CC354" s="106" t="s">
        <v>11071</v>
      </c>
      <c r="CD354" s="107"/>
      <c r="CE354" s="108" t="s">
        <v>107</v>
      </c>
      <c r="CF354" s="108" t="s">
        <v>107</v>
      </c>
      <c r="CG354" s="109"/>
      <c r="CH354" s="110" t="s">
        <v>107</v>
      </c>
      <c r="CI354" s="111"/>
      <c r="CJ354" s="112">
        <v>6710</v>
      </c>
      <c r="CK354" s="113">
        <v>86</v>
      </c>
      <c r="CL354" s="114" t="s">
        <v>134</v>
      </c>
      <c r="CM354" s="114" t="s">
        <v>108</v>
      </c>
      <c r="CN354" s="114"/>
      <c r="CO354" s="115" t="s">
        <v>102</v>
      </c>
      <c r="CP354" s="115" t="s">
        <v>102</v>
      </c>
      <c r="CQ354" s="115" t="s">
        <v>102</v>
      </c>
      <c r="CR354" s="115" t="s">
        <v>102</v>
      </c>
      <c r="CS354" s="116"/>
      <c r="CT354" s="117" t="s">
        <v>109</v>
      </c>
      <c r="CU354" s="117" t="s">
        <v>109</v>
      </c>
      <c r="CV354" s="83">
        <v>350</v>
      </c>
      <c r="CW354" s="83" t="s">
        <v>108</v>
      </c>
      <c r="CX354" s="83">
        <v>350</v>
      </c>
      <c r="CY354" s="83" t="s">
        <v>108</v>
      </c>
      <c r="CZ354" s="83">
        <v>6678</v>
      </c>
      <c r="DA354" s="83" t="s">
        <v>419</v>
      </c>
      <c r="DB354" s="83" t="s">
        <v>130</v>
      </c>
      <c r="DC354" s="83" t="s">
        <v>499</v>
      </c>
      <c r="DD354" s="83">
        <v>1399</v>
      </c>
      <c r="DE354" s="83" t="s">
        <v>444</v>
      </c>
      <c r="DF354" s="83" t="s">
        <v>130</v>
      </c>
      <c r="DG354" s="83" t="s">
        <v>499</v>
      </c>
      <c r="DH354" s="83"/>
      <c r="DI354" s="83">
        <v>0</v>
      </c>
      <c r="DJ354" s="83">
        <v>1</v>
      </c>
      <c r="DK354" s="83">
        <v>0</v>
      </c>
      <c r="DL354" s="83">
        <v>0</v>
      </c>
      <c r="DM354" s="83">
        <v>0</v>
      </c>
      <c r="DN354" s="83">
        <v>0</v>
      </c>
      <c r="DO354" s="83">
        <v>0</v>
      </c>
      <c r="DP354" s="83">
        <v>0</v>
      </c>
      <c r="DQ354" s="83">
        <v>0</v>
      </c>
      <c r="DR354" s="83">
        <v>0</v>
      </c>
      <c r="DS354" s="83">
        <v>0</v>
      </c>
      <c r="DT354" s="83">
        <v>3</v>
      </c>
      <c r="DU354" s="83">
        <v>3</v>
      </c>
      <c r="DV354" s="83">
        <v>0</v>
      </c>
      <c r="DW354" s="83">
        <v>0</v>
      </c>
      <c r="DX354" s="83">
        <v>3</v>
      </c>
      <c r="DY354" s="85">
        <v>43996</v>
      </c>
      <c r="DZ354" s="83" t="s">
        <v>4401</v>
      </c>
      <c r="EA354" s="83" t="s">
        <v>102</v>
      </c>
      <c r="EB354" s="83" t="s">
        <v>482</v>
      </c>
      <c r="EC354" s="83">
        <v>350</v>
      </c>
      <c r="ED354" s="83" t="s">
        <v>483</v>
      </c>
      <c r="EE354" s="83">
        <v>1</v>
      </c>
      <c r="EF354" s="83">
        <v>0</v>
      </c>
      <c r="EG354" s="83">
        <v>0</v>
      </c>
      <c r="EH354" s="83" t="s">
        <v>109</v>
      </c>
      <c r="EI354" s="83" t="s">
        <v>108</v>
      </c>
      <c r="EJ354" s="83" t="s">
        <v>583</v>
      </c>
      <c r="EK354" s="83">
        <v>0</v>
      </c>
      <c r="EL354" s="83">
        <v>0</v>
      </c>
      <c r="EM354" s="83">
        <v>1</v>
      </c>
      <c r="EN354" s="83" t="s">
        <v>497</v>
      </c>
      <c r="EO354" s="83"/>
      <c r="EP354" s="83" t="s">
        <v>436</v>
      </c>
      <c r="EQ354" s="136">
        <v>1</v>
      </c>
      <c r="ER354" s="136">
        <v>1</v>
      </c>
      <c r="ES354" s="136">
        <v>1</v>
      </c>
      <c r="ET354" s="136">
        <v>1</v>
      </c>
      <c r="EU354" s="215" t="s">
        <v>269</v>
      </c>
      <c r="EV354" s="136">
        <v>1</v>
      </c>
      <c r="EW354" s="136">
        <v>1</v>
      </c>
      <c r="EX354" s="136">
        <v>1</v>
      </c>
      <c r="EY354" s="136">
        <v>1</v>
      </c>
      <c r="EZ354" s="136">
        <v>1</v>
      </c>
      <c r="FP354" s="215" t="s">
        <v>592</v>
      </c>
      <c r="FQ354" s="136" t="b">
        <v>1</v>
      </c>
      <c r="FR354" s="136" t="b">
        <v>1</v>
      </c>
      <c r="FS354" s="136" t="b">
        <v>1</v>
      </c>
      <c r="FT354" s="136" t="b">
        <v>1</v>
      </c>
      <c r="FX354" s="215" t="s">
        <v>269</v>
      </c>
    </row>
    <row r="355" spans="1:180" ht="60" customHeight="1" x14ac:dyDescent="0.55000000000000004">
      <c r="A355" s="83" t="s">
        <v>130</v>
      </c>
      <c r="B355" s="83" t="s">
        <v>98</v>
      </c>
      <c r="C355" s="136">
        <v>706684</v>
      </c>
      <c r="D355" s="207" t="s">
        <v>629</v>
      </c>
      <c r="E355" s="208" t="s">
        <v>634</v>
      </c>
      <c r="F355" s="83" t="s">
        <v>108</v>
      </c>
      <c r="G355" s="85">
        <v>26341</v>
      </c>
      <c r="H355" s="83" t="s">
        <v>102</v>
      </c>
      <c r="I355" s="85">
        <v>34633</v>
      </c>
      <c r="J355" s="83" t="s">
        <v>228</v>
      </c>
      <c r="K355" s="216">
        <v>208071999810</v>
      </c>
      <c r="L355" s="83" t="s">
        <v>191</v>
      </c>
      <c r="M355" s="85">
        <v>43642</v>
      </c>
      <c r="N355" s="83">
        <v>-1056.6666666666699</v>
      </c>
      <c r="O355" s="83" t="s">
        <v>193</v>
      </c>
      <c r="P355" s="83" t="s">
        <v>181</v>
      </c>
      <c r="Q355" s="208" t="s">
        <v>6448</v>
      </c>
      <c r="R355" s="83" t="s">
        <v>102</v>
      </c>
      <c r="S355" s="83" t="s">
        <v>102</v>
      </c>
      <c r="T355" s="83" t="s">
        <v>131</v>
      </c>
      <c r="U355" s="83" t="s">
        <v>9628</v>
      </c>
      <c r="V355" s="83" t="s">
        <v>104</v>
      </c>
      <c r="W355" s="83" t="s">
        <v>105</v>
      </c>
      <c r="X355" s="86" t="s">
        <v>6448</v>
      </c>
      <c r="Y355" s="87" t="s">
        <v>102</v>
      </c>
      <c r="Z355" s="87" t="s">
        <v>102</v>
      </c>
      <c r="AA355" s="87" t="s">
        <v>131</v>
      </c>
      <c r="AB355" s="87" t="s">
        <v>9628</v>
      </c>
      <c r="AC355" s="87" t="s">
        <v>104</v>
      </c>
      <c r="AD355" s="87" t="s">
        <v>105</v>
      </c>
      <c r="AE355" s="87" t="s">
        <v>106</v>
      </c>
      <c r="AF355" s="86" t="s">
        <v>6448</v>
      </c>
      <c r="AG355" s="87" t="s">
        <v>177</v>
      </c>
      <c r="AH355" s="87" t="s">
        <v>9628</v>
      </c>
      <c r="AI355" s="87" t="s">
        <v>104</v>
      </c>
      <c r="AJ355" s="87" t="s">
        <v>204</v>
      </c>
      <c r="AK355" s="88"/>
      <c r="AL355" s="83" t="s">
        <v>107</v>
      </c>
      <c r="AM355" s="89" t="s">
        <v>454</v>
      </c>
      <c r="AN355" s="90" t="s">
        <v>416</v>
      </c>
      <c r="AO355" s="91" t="s">
        <v>643</v>
      </c>
      <c r="AP355" s="90">
        <v>8.3333333333332806</v>
      </c>
      <c r="AQ355" s="92" t="s">
        <v>102</v>
      </c>
      <c r="AR355" s="93" t="s">
        <v>102</v>
      </c>
      <c r="AS355" s="93" t="s">
        <v>102</v>
      </c>
      <c r="AT355" s="93" t="s">
        <v>102</v>
      </c>
      <c r="AU355" s="210" t="s">
        <v>645</v>
      </c>
      <c r="AV355" s="93" t="s">
        <v>185</v>
      </c>
      <c r="AW355" s="94" t="s">
        <v>102</v>
      </c>
      <c r="AX355" s="93" t="s">
        <v>105</v>
      </c>
      <c r="AY355" s="95" t="s">
        <v>104</v>
      </c>
      <c r="AZ355" s="93" t="s">
        <v>102</v>
      </c>
      <c r="BA355" s="93" t="s">
        <v>102</v>
      </c>
      <c r="BB355" s="93" t="s">
        <v>102</v>
      </c>
      <c r="BC355" s="93" t="s">
        <v>102</v>
      </c>
      <c r="BD355" s="96" t="s">
        <v>102</v>
      </c>
      <c r="BE355" s="90">
        <v>-166.666666666667</v>
      </c>
      <c r="BF355" s="93" t="s">
        <v>102</v>
      </c>
      <c r="BG355" s="93" t="s">
        <v>102</v>
      </c>
      <c r="BH355" s="93" t="s">
        <v>102</v>
      </c>
      <c r="BI355" s="93" t="s">
        <v>102</v>
      </c>
      <c r="BJ355" s="210" t="s">
        <v>643</v>
      </c>
      <c r="BK355" s="93" t="s">
        <v>196</v>
      </c>
      <c r="BL355" s="97" t="s">
        <v>102</v>
      </c>
      <c r="BM355" s="93" t="s">
        <v>105</v>
      </c>
      <c r="BN355" s="93" t="s">
        <v>596</v>
      </c>
      <c r="BO355" s="93" t="s">
        <v>102</v>
      </c>
      <c r="BP355" s="98" t="s">
        <v>102</v>
      </c>
      <c r="BQ355" s="93" t="s">
        <v>102</v>
      </c>
      <c r="BR355" s="93" t="s">
        <v>102</v>
      </c>
      <c r="BS355" s="93" t="s">
        <v>102</v>
      </c>
      <c r="BT355" s="99" t="s">
        <v>591</v>
      </c>
      <c r="BU355" s="100" t="s">
        <v>11072</v>
      </c>
      <c r="BV355" s="101" t="s">
        <v>471</v>
      </c>
      <c r="BW355" s="136"/>
      <c r="BX355" s="103" t="s">
        <v>565</v>
      </c>
      <c r="BY355" s="104" t="s">
        <v>190</v>
      </c>
      <c r="BZ355" s="136"/>
      <c r="CA355" s="83" t="s">
        <v>599</v>
      </c>
      <c r="CB355" s="106" t="s">
        <v>647</v>
      </c>
      <c r="CC355" s="106" t="s">
        <v>11073</v>
      </c>
      <c r="CD355" s="107"/>
      <c r="CE355" s="108" t="s">
        <v>107</v>
      </c>
      <c r="CF355" s="108" t="s">
        <v>107</v>
      </c>
      <c r="CG355" s="109"/>
      <c r="CH355" s="110" t="s">
        <v>107</v>
      </c>
      <c r="CI355" s="111"/>
      <c r="CJ355" s="112">
        <v>6710</v>
      </c>
      <c r="CK355" s="113">
        <v>86</v>
      </c>
      <c r="CL355" s="114" t="s">
        <v>134</v>
      </c>
      <c r="CM355" s="114" t="s">
        <v>108</v>
      </c>
      <c r="CN355" s="114"/>
      <c r="CO355" s="115" t="s">
        <v>102</v>
      </c>
      <c r="CP355" s="115" t="s">
        <v>102</v>
      </c>
      <c r="CQ355" s="115" t="s">
        <v>102</v>
      </c>
      <c r="CR355" s="115" t="s">
        <v>102</v>
      </c>
      <c r="CS355" s="116"/>
      <c r="CT355" s="117" t="s">
        <v>109</v>
      </c>
      <c r="CU355" s="117" t="s">
        <v>109</v>
      </c>
      <c r="CV355" s="83">
        <v>351</v>
      </c>
      <c r="CW355" s="83" t="s">
        <v>108</v>
      </c>
      <c r="CX355" s="83">
        <v>351</v>
      </c>
      <c r="CY355" s="83" t="s">
        <v>108</v>
      </c>
      <c r="CZ355" s="83">
        <v>6679</v>
      </c>
      <c r="DA355" s="83" t="s">
        <v>419</v>
      </c>
      <c r="DB355" s="83" t="s">
        <v>130</v>
      </c>
      <c r="DC355" s="83" t="s">
        <v>499</v>
      </c>
      <c r="DD355" s="83">
        <v>1400</v>
      </c>
      <c r="DE355" s="83" t="s">
        <v>444</v>
      </c>
      <c r="DF355" s="83" t="s">
        <v>130</v>
      </c>
      <c r="DG355" s="83" t="s">
        <v>499</v>
      </c>
      <c r="DH355" s="83"/>
      <c r="DI355" s="83">
        <v>0</v>
      </c>
      <c r="DJ355" s="83">
        <v>1</v>
      </c>
      <c r="DK355" s="83">
        <v>0</v>
      </c>
      <c r="DL355" s="83">
        <v>0</v>
      </c>
      <c r="DM355" s="83">
        <v>0</v>
      </c>
      <c r="DN355" s="83">
        <v>0</v>
      </c>
      <c r="DO355" s="83">
        <v>0</v>
      </c>
      <c r="DP355" s="83">
        <v>0</v>
      </c>
      <c r="DQ355" s="83">
        <v>0</v>
      </c>
      <c r="DR355" s="83">
        <v>0</v>
      </c>
      <c r="DS355" s="83">
        <v>0</v>
      </c>
      <c r="DT355" s="83">
        <v>3</v>
      </c>
      <c r="DU355" s="83">
        <v>3</v>
      </c>
      <c r="DV355" s="83">
        <v>0</v>
      </c>
      <c r="DW355" s="83">
        <v>0</v>
      </c>
      <c r="DX355" s="83">
        <v>3</v>
      </c>
      <c r="DY355" s="85">
        <v>43997</v>
      </c>
      <c r="DZ355" s="83" t="s">
        <v>4402</v>
      </c>
      <c r="EA355" s="83" t="s">
        <v>102</v>
      </c>
      <c r="EB355" s="83" t="s">
        <v>482</v>
      </c>
      <c r="EC355" s="83">
        <v>351</v>
      </c>
      <c r="ED355" s="83" t="s">
        <v>483</v>
      </c>
      <c r="EE355" s="83">
        <v>1</v>
      </c>
      <c r="EF355" s="83">
        <v>0</v>
      </c>
      <c r="EG355" s="83">
        <v>0</v>
      </c>
      <c r="EH355" s="83" t="s">
        <v>109</v>
      </c>
      <c r="EI355" s="83" t="s">
        <v>108</v>
      </c>
      <c r="EJ355" s="83" t="s">
        <v>583</v>
      </c>
      <c r="EK355" s="83">
        <v>0</v>
      </c>
      <c r="EL355" s="83">
        <v>0</v>
      </c>
      <c r="EM355" s="83">
        <v>1</v>
      </c>
      <c r="EN355" s="83" t="s">
        <v>497</v>
      </c>
      <c r="EO355" s="83"/>
      <c r="EP355" s="83" t="s">
        <v>436</v>
      </c>
      <c r="EQ355" s="136">
        <v>1</v>
      </c>
      <c r="ER355" s="136">
        <v>1</v>
      </c>
      <c r="ES355" s="136">
        <v>1</v>
      </c>
      <c r="ET355" s="136">
        <v>1</v>
      </c>
      <c r="EU355" s="215" t="s">
        <v>269</v>
      </c>
      <c r="EV355" s="136">
        <v>1</v>
      </c>
      <c r="EW355" s="136">
        <v>1</v>
      </c>
      <c r="EX355" s="136">
        <v>1</v>
      </c>
      <c r="EY355" s="136">
        <v>1</v>
      </c>
      <c r="EZ355" s="136">
        <v>1</v>
      </c>
      <c r="FP355" s="215" t="s">
        <v>592</v>
      </c>
      <c r="FQ355" s="136" t="b">
        <v>1</v>
      </c>
      <c r="FR355" s="136" t="b">
        <v>1</v>
      </c>
      <c r="FS355" s="136" t="b">
        <v>1</v>
      </c>
      <c r="FT355" s="136" t="b">
        <v>1</v>
      </c>
      <c r="FX355" s="215" t="s">
        <v>269</v>
      </c>
    </row>
    <row r="356" spans="1:180" ht="60" customHeight="1" x14ac:dyDescent="0.55000000000000004">
      <c r="A356" s="83" t="s">
        <v>130</v>
      </c>
      <c r="B356" s="83" t="s">
        <v>98</v>
      </c>
      <c r="C356" s="136">
        <v>186078</v>
      </c>
      <c r="D356" s="207" t="s">
        <v>627</v>
      </c>
      <c r="E356" s="208" t="s">
        <v>630</v>
      </c>
      <c r="F356" s="83" t="s">
        <v>108</v>
      </c>
      <c r="G356" s="85">
        <v>20621</v>
      </c>
      <c r="H356" s="83" t="s">
        <v>102</v>
      </c>
      <c r="I356" s="85">
        <v>39794</v>
      </c>
      <c r="J356" s="83" t="s">
        <v>228</v>
      </c>
      <c r="K356" s="216">
        <v>887730790727</v>
      </c>
      <c r="L356" s="83" t="s">
        <v>191</v>
      </c>
      <c r="M356" s="85">
        <v>43631</v>
      </c>
      <c r="N356" s="83">
        <v>-1061.6666666666699</v>
      </c>
      <c r="O356" s="83" t="s">
        <v>180</v>
      </c>
      <c r="P356" s="83" t="s">
        <v>181</v>
      </c>
      <c r="Q356" s="208" t="s">
        <v>6452</v>
      </c>
      <c r="R356" s="83" t="s">
        <v>102</v>
      </c>
      <c r="S356" s="83" t="s">
        <v>102</v>
      </c>
      <c r="T356" s="83" t="s">
        <v>199</v>
      </c>
      <c r="U356" s="83" t="s">
        <v>9629</v>
      </c>
      <c r="V356" s="83" t="s">
        <v>104</v>
      </c>
      <c r="W356" s="83" t="s">
        <v>105</v>
      </c>
      <c r="X356" s="86" t="s">
        <v>6452</v>
      </c>
      <c r="Y356" s="87" t="s">
        <v>102</v>
      </c>
      <c r="Z356" s="87" t="s">
        <v>102</v>
      </c>
      <c r="AA356" s="87" t="s">
        <v>199</v>
      </c>
      <c r="AB356" s="87" t="s">
        <v>9629</v>
      </c>
      <c r="AC356" s="87" t="s">
        <v>104</v>
      </c>
      <c r="AD356" s="87" t="s">
        <v>105</v>
      </c>
      <c r="AE356" s="87" t="s">
        <v>106</v>
      </c>
      <c r="AF356" s="86" t="s">
        <v>6452</v>
      </c>
      <c r="AG356" s="87" t="s">
        <v>489</v>
      </c>
      <c r="AH356" s="87" t="s">
        <v>9630</v>
      </c>
      <c r="AI356" s="87" t="s">
        <v>104</v>
      </c>
      <c r="AJ356" s="87" t="s">
        <v>204</v>
      </c>
      <c r="AK356" s="88"/>
      <c r="AL356" s="83" t="s">
        <v>107</v>
      </c>
      <c r="AM356" s="89" t="s">
        <v>454</v>
      </c>
      <c r="AN356" s="90" t="s">
        <v>416</v>
      </c>
      <c r="AO356" s="91" t="s">
        <v>641</v>
      </c>
      <c r="AP356" s="90">
        <v>8.3333333333332806</v>
      </c>
      <c r="AQ356" s="92" t="s">
        <v>211</v>
      </c>
      <c r="AR356" s="93" t="s">
        <v>102</v>
      </c>
      <c r="AS356" s="93" t="s">
        <v>102</v>
      </c>
      <c r="AT356" s="93" t="s">
        <v>102</v>
      </c>
      <c r="AU356" s="210" t="s">
        <v>641</v>
      </c>
      <c r="AV356" s="93" t="s">
        <v>192</v>
      </c>
      <c r="AW356" s="94" t="s">
        <v>102</v>
      </c>
      <c r="AX356" s="93" t="s">
        <v>105</v>
      </c>
      <c r="AY356" s="95" t="s">
        <v>188</v>
      </c>
      <c r="AZ356" s="93" t="s">
        <v>102</v>
      </c>
      <c r="BA356" s="93" t="s">
        <v>9631</v>
      </c>
      <c r="BB356" s="93" t="s">
        <v>102</v>
      </c>
      <c r="BC356" s="93" t="s">
        <v>102</v>
      </c>
      <c r="BD356" s="96" t="s">
        <v>102</v>
      </c>
      <c r="BE356" s="90">
        <v>-167.166666666667</v>
      </c>
      <c r="BF356" s="93" t="s">
        <v>211</v>
      </c>
      <c r="BG356" s="93" t="s">
        <v>102</v>
      </c>
      <c r="BH356" s="93" t="s">
        <v>102</v>
      </c>
      <c r="BI356" s="93" t="s">
        <v>102</v>
      </c>
      <c r="BJ356" s="210" t="s">
        <v>646</v>
      </c>
      <c r="BK356" s="93" t="s">
        <v>182</v>
      </c>
      <c r="BL356" s="97" t="s">
        <v>102</v>
      </c>
      <c r="BM356" s="93" t="s">
        <v>105</v>
      </c>
      <c r="BN356" s="93" t="s">
        <v>104</v>
      </c>
      <c r="BO356" s="93" t="s">
        <v>102</v>
      </c>
      <c r="BP356" s="98">
        <v>20180324</v>
      </c>
      <c r="BQ356" s="93" t="s">
        <v>102</v>
      </c>
      <c r="BR356" s="93" t="s">
        <v>102</v>
      </c>
      <c r="BS356" s="93" t="s">
        <v>102</v>
      </c>
      <c r="BT356" s="99" t="s">
        <v>591</v>
      </c>
      <c r="BU356" s="100" t="s">
        <v>11074</v>
      </c>
      <c r="BV356" s="101" t="s">
        <v>471</v>
      </c>
      <c r="BW356" s="136"/>
      <c r="BX356" s="103" t="s">
        <v>565</v>
      </c>
      <c r="BY356" s="104" t="s">
        <v>190</v>
      </c>
      <c r="BZ356" s="136"/>
      <c r="CA356" s="83" t="s">
        <v>599</v>
      </c>
      <c r="CB356" s="106" t="s">
        <v>647</v>
      </c>
      <c r="CC356" s="106" t="s">
        <v>11075</v>
      </c>
      <c r="CD356" s="107"/>
      <c r="CE356" s="108" t="s">
        <v>107</v>
      </c>
      <c r="CF356" s="108" t="s">
        <v>107</v>
      </c>
      <c r="CG356" s="109"/>
      <c r="CH356" s="110" t="s">
        <v>107</v>
      </c>
      <c r="CI356" s="111"/>
      <c r="CJ356" s="112">
        <v>6710</v>
      </c>
      <c r="CK356" s="113">
        <v>86</v>
      </c>
      <c r="CL356" s="114" t="s">
        <v>134</v>
      </c>
      <c r="CM356" s="114" t="s">
        <v>108</v>
      </c>
      <c r="CN356" s="114"/>
      <c r="CO356" s="115" t="s">
        <v>102</v>
      </c>
      <c r="CP356" s="115" t="s">
        <v>102</v>
      </c>
      <c r="CQ356" s="115" t="s">
        <v>102</v>
      </c>
      <c r="CR356" s="115" t="s">
        <v>102</v>
      </c>
      <c r="CS356" s="116"/>
      <c r="CT356" s="117" t="s">
        <v>109</v>
      </c>
      <c r="CU356" s="117" t="s">
        <v>109</v>
      </c>
      <c r="CV356" s="83">
        <v>352</v>
      </c>
      <c r="CW356" s="83" t="s">
        <v>108</v>
      </c>
      <c r="CX356" s="83">
        <v>352</v>
      </c>
      <c r="CY356" s="83" t="s">
        <v>108</v>
      </c>
      <c r="CZ356" s="83">
        <v>6680</v>
      </c>
      <c r="DA356" s="83" t="s">
        <v>419</v>
      </c>
      <c r="DB356" s="83" t="s">
        <v>130</v>
      </c>
      <c r="DC356" s="83" t="s">
        <v>499</v>
      </c>
      <c r="DD356" s="83">
        <v>1401</v>
      </c>
      <c r="DE356" s="83" t="s">
        <v>444</v>
      </c>
      <c r="DF356" s="83" t="s">
        <v>130</v>
      </c>
      <c r="DG356" s="83" t="s">
        <v>499</v>
      </c>
      <c r="DH356" s="83"/>
      <c r="DI356" s="83">
        <v>0</v>
      </c>
      <c r="DJ356" s="83">
        <v>1</v>
      </c>
      <c r="DK356" s="83">
        <v>0</v>
      </c>
      <c r="DL356" s="83">
        <v>0</v>
      </c>
      <c r="DM356" s="83">
        <v>0</v>
      </c>
      <c r="DN356" s="83">
        <v>0</v>
      </c>
      <c r="DO356" s="83">
        <v>0</v>
      </c>
      <c r="DP356" s="83">
        <v>0</v>
      </c>
      <c r="DQ356" s="83">
        <v>0</v>
      </c>
      <c r="DR356" s="83">
        <v>0</v>
      </c>
      <c r="DS356" s="83">
        <v>0</v>
      </c>
      <c r="DT356" s="83">
        <v>3</v>
      </c>
      <c r="DU356" s="83">
        <v>3</v>
      </c>
      <c r="DV356" s="83">
        <v>0</v>
      </c>
      <c r="DW356" s="83">
        <v>0</v>
      </c>
      <c r="DX356" s="83">
        <v>3</v>
      </c>
      <c r="DY356" s="85">
        <v>43998</v>
      </c>
      <c r="DZ356" s="83" t="s">
        <v>4403</v>
      </c>
      <c r="EA356" s="83" t="s">
        <v>102</v>
      </c>
      <c r="EB356" s="83" t="s">
        <v>482</v>
      </c>
      <c r="EC356" s="83">
        <v>352</v>
      </c>
      <c r="ED356" s="83" t="s">
        <v>483</v>
      </c>
      <c r="EE356" s="83">
        <v>1</v>
      </c>
      <c r="EF356" s="83">
        <v>0</v>
      </c>
      <c r="EG356" s="83">
        <v>0</v>
      </c>
      <c r="EH356" s="83" t="s">
        <v>109</v>
      </c>
      <c r="EI356" s="83" t="s">
        <v>108</v>
      </c>
      <c r="EJ356" s="83" t="s">
        <v>583</v>
      </c>
      <c r="EK356" s="83">
        <v>0</v>
      </c>
      <c r="EL356" s="83">
        <v>0</v>
      </c>
      <c r="EM356" s="83">
        <v>1</v>
      </c>
      <c r="EN356" s="83" t="s">
        <v>497</v>
      </c>
      <c r="EO356" s="83"/>
      <c r="EP356" s="83" t="s">
        <v>436</v>
      </c>
      <c r="EQ356" s="136">
        <v>1</v>
      </c>
      <c r="ER356" s="136">
        <v>1</v>
      </c>
      <c r="ES356" s="136">
        <v>1</v>
      </c>
      <c r="ET356" s="136">
        <v>1</v>
      </c>
      <c r="EU356" s="215" t="s">
        <v>269</v>
      </c>
      <c r="EV356" s="136">
        <v>1</v>
      </c>
      <c r="EW356" s="136">
        <v>1</v>
      </c>
      <c r="EX356" s="136">
        <v>1</v>
      </c>
      <c r="EY356" s="136">
        <v>1</v>
      </c>
      <c r="EZ356" s="136">
        <v>1</v>
      </c>
      <c r="FP356" s="215" t="s">
        <v>592</v>
      </c>
      <c r="FQ356" s="136" t="b">
        <v>1</v>
      </c>
      <c r="FR356" s="136" t="b">
        <v>1</v>
      </c>
      <c r="FS356" s="136" t="b">
        <v>1</v>
      </c>
      <c r="FT356" s="136" t="b">
        <v>1</v>
      </c>
      <c r="FX356" s="215" t="s">
        <v>269</v>
      </c>
    </row>
    <row r="357" spans="1:180" ht="60" customHeight="1" x14ac:dyDescent="0.55000000000000004">
      <c r="A357" s="83" t="s">
        <v>130</v>
      </c>
      <c r="B357" s="83" t="s">
        <v>98</v>
      </c>
      <c r="C357" s="136">
        <v>200286</v>
      </c>
      <c r="D357" s="207" t="s">
        <v>628</v>
      </c>
      <c r="E357" s="208" t="s">
        <v>633</v>
      </c>
      <c r="F357" s="83" t="s">
        <v>108</v>
      </c>
      <c r="G357" s="85">
        <v>22744</v>
      </c>
      <c r="H357" s="83" t="s">
        <v>102</v>
      </c>
      <c r="I357" s="85">
        <v>39772</v>
      </c>
      <c r="J357" s="83" t="s">
        <v>228</v>
      </c>
      <c r="K357" s="216">
        <v>869626900951</v>
      </c>
      <c r="L357" s="83" t="s">
        <v>191</v>
      </c>
      <c r="M357" s="85">
        <v>43619</v>
      </c>
      <c r="N357" s="83">
        <v>-1066.6666666666699</v>
      </c>
      <c r="O357" s="83" t="s">
        <v>193</v>
      </c>
      <c r="P357" s="83" t="s">
        <v>181</v>
      </c>
      <c r="Q357" s="208" t="s">
        <v>6456</v>
      </c>
      <c r="R357" s="83" t="s">
        <v>102</v>
      </c>
      <c r="S357" s="83" t="s">
        <v>102</v>
      </c>
      <c r="T357" s="83" t="s">
        <v>133</v>
      </c>
      <c r="U357" s="83" t="s">
        <v>9632</v>
      </c>
      <c r="V357" s="83" t="s">
        <v>111</v>
      </c>
      <c r="W357" s="83" t="s">
        <v>105</v>
      </c>
      <c r="X357" s="86" t="s">
        <v>6456</v>
      </c>
      <c r="Y357" s="87" t="s">
        <v>102</v>
      </c>
      <c r="Z357" s="87" t="s">
        <v>102</v>
      </c>
      <c r="AA357" s="87" t="s">
        <v>133</v>
      </c>
      <c r="AB357" s="87" t="s">
        <v>9632</v>
      </c>
      <c r="AC357" s="87" t="s">
        <v>111</v>
      </c>
      <c r="AD357" s="87" t="s">
        <v>105</v>
      </c>
      <c r="AE357" s="87" t="s">
        <v>106</v>
      </c>
      <c r="AF357" s="86" t="s">
        <v>6456</v>
      </c>
      <c r="AG357" s="87" t="s">
        <v>486</v>
      </c>
      <c r="AH357" s="87" t="s">
        <v>9632</v>
      </c>
      <c r="AI357" s="87" t="s">
        <v>111</v>
      </c>
      <c r="AJ357" s="87" t="s">
        <v>204</v>
      </c>
      <c r="AK357" s="88"/>
      <c r="AL357" s="83" t="s">
        <v>107</v>
      </c>
      <c r="AM357" s="89" t="s">
        <v>454</v>
      </c>
      <c r="AN357" s="90" t="s">
        <v>416</v>
      </c>
      <c r="AO357" s="91" t="s">
        <v>642</v>
      </c>
      <c r="AP357" s="90">
        <v>8.3333333333332806</v>
      </c>
      <c r="AQ357" s="92" t="s">
        <v>102</v>
      </c>
      <c r="AR357" s="93" t="s">
        <v>102</v>
      </c>
      <c r="AS357" s="93" t="s">
        <v>102</v>
      </c>
      <c r="AT357" s="93" t="s">
        <v>102</v>
      </c>
      <c r="AU357" s="210" t="s">
        <v>644</v>
      </c>
      <c r="AV357" s="93" t="s">
        <v>185</v>
      </c>
      <c r="AW357" s="94" t="s">
        <v>102</v>
      </c>
      <c r="AX357" s="93" t="s">
        <v>183</v>
      </c>
      <c r="AY357" s="95" t="s">
        <v>111</v>
      </c>
      <c r="AZ357" s="93" t="s">
        <v>102</v>
      </c>
      <c r="BA357" s="93" t="s">
        <v>102</v>
      </c>
      <c r="BB357" s="93" t="s">
        <v>102</v>
      </c>
      <c r="BC357" s="93" t="s">
        <v>102</v>
      </c>
      <c r="BD357" s="96" t="s">
        <v>102</v>
      </c>
      <c r="BE357" s="90">
        <v>-167.666666666667</v>
      </c>
      <c r="BF357" s="93" t="s">
        <v>102</v>
      </c>
      <c r="BG357" s="93" t="s">
        <v>102</v>
      </c>
      <c r="BH357" s="93" t="s">
        <v>102</v>
      </c>
      <c r="BI357" s="93" t="s">
        <v>102</v>
      </c>
      <c r="BJ357" s="210" t="s">
        <v>642</v>
      </c>
      <c r="BK357" s="93" t="s">
        <v>192</v>
      </c>
      <c r="BL357" s="97" t="s">
        <v>102</v>
      </c>
      <c r="BM357" s="93" t="s">
        <v>183</v>
      </c>
      <c r="BN357" s="93" t="s">
        <v>106</v>
      </c>
      <c r="BO357" s="93" t="s">
        <v>102</v>
      </c>
      <c r="BP357" s="98" t="s">
        <v>102</v>
      </c>
      <c r="BQ357" s="93" t="s">
        <v>102</v>
      </c>
      <c r="BR357" s="93" t="s">
        <v>102</v>
      </c>
      <c r="BS357" s="93" t="s">
        <v>102</v>
      </c>
      <c r="BT357" s="99" t="s">
        <v>591</v>
      </c>
      <c r="BU357" s="100" t="s">
        <v>11076</v>
      </c>
      <c r="BV357" s="101" t="s">
        <v>471</v>
      </c>
      <c r="BW357" s="136"/>
      <c r="BX357" s="103" t="s">
        <v>565</v>
      </c>
      <c r="BY357" s="104" t="s">
        <v>190</v>
      </c>
      <c r="BZ357" s="136"/>
      <c r="CA357" s="83" t="s">
        <v>599</v>
      </c>
      <c r="CB357" s="106" t="s">
        <v>647</v>
      </c>
      <c r="CC357" s="106" t="s">
        <v>11077</v>
      </c>
      <c r="CD357" s="107"/>
      <c r="CE357" s="108" t="s">
        <v>107</v>
      </c>
      <c r="CF357" s="108" t="s">
        <v>107</v>
      </c>
      <c r="CG357" s="109"/>
      <c r="CH357" s="110" t="s">
        <v>107</v>
      </c>
      <c r="CI357" s="111"/>
      <c r="CJ357" s="112">
        <v>6710</v>
      </c>
      <c r="CK357" s="113">
        <v>86</v>
      </c>
      <c r="CL357" s="114" t="s">
        <v>134</v>
      </c>
      <c r="CM357" s="114" t="s">
        <v>108</v>
      </c>
      <c r="CN357" s="114"/>
      <c r="CO357" s="115" t="s">
        <v>102</v>
      </c>
      <c r="CP357" s="115" t="s">
        <v>102</v>
      </c>
      <c r="CQ357" s="115" t="s">
        <v>102</v>
      </c>
      <c r="CR357" s="115" t="s">
        <v>102</v>
      </c>
      <c r="CS357" s="116"/>
      <c r="CT357" s="117" t="s">
        <v>109</v>
      </c>
      <c r="CU357" s="117" t="s">
        <v>109</v>
      </c>
      <c r="CV357" s="83">
        <v>353</v>
      </c>
      <c r="CW357" s="83" t="s">
        <v>108</v>
      </c>
      <c r="CX357" s="83">
        <v>353</v>
      </c>
      <c r="CY357" s="83" t="s">
        <v>108</v>
      </c>
      <c r="CZ357" s="83">
        <v>6681</v>
      </c>
      <c r="DA357" s="83" t="s">
        <v>419</v>
      </c>
      <c r="DB357" s="83" t="s">
        <v>130</v>
      </c>
      <c r="DC357" s="83" t="s">
        <v>499</v>
      </c>
      <c r="DD357" s="83">
        <v>1402</v>
      </c>
      <c r="DE357" s="83" t="s">
        <v>444</v>
      </c>
      <c r="DF357" s="83" t="s">
        <v>130</v>
      </c>
      <c r="DG357" s="83" t="s">
        <v>499</v>
      </c>
      <c r="DH357" s="83"/>
      <c r="DI357" s="83">
        <v>0</v>
      </c>
      <c r="DJ357" s="83">
        <v>1</v>
      </c>
      <c r="DK357" s="83">
        <v>0</v>
      </c>
      <c r="DL357" s="83">
        <v>0</v>
      </c>
      <c r="DM357" s="83">
        <v>0</v>
      </c>
      <c r="DN357" s="83">
        <v>0</v>
      </c>
      <c r="DO357" s="83">
        <v>0</v>
      </c>
      <c r="DP357" s="83">
        <v>0</v>
      </c>
      <c r="DQ357" s="83">
        <v>0</v>
      </c>
      <c r="DR357" s="83">
        <v>0</v>
      </c>
      <c r="DS357" s="83">
        <v>0</v>
      </c>
      <c r="DT357" s="83">
        <v>3</v>
      </c>
      <c r="DU357" s="83">
        <v>3</v>
      </c>
      <c r="DV357" s="83">
        <v>0</v>
      </c>
      <c r="DW357" s="83">
        <v>0</v>
      </c>
      <c r="DX357" s="83">
        <v>3</v>
      </c>
      <c r="DY357" s="85">
        <v>43999</v>
      </c>
      <c r="DZ357" s="83" t="s">
        <v>4404</v>
      </c>
      <c r="EA357" s="83" t="s">
        <v>102</v>
      </c>
      <c r="EB357" s="83" t="s">
        <v>482</v>
      </c>
      <c r="EC357" s="83">
        <v>353</v>
      </c>
      <c r="ED357" s="83" t="s">
        <v>483</v>
      </c>
      <c r="EE357" s="83">
        <v>1</v>
      </c>
      <c r="EF357" s="83">
        <v>0</v>
      </c>
      <c r="EG357" s="83">
        <v>0</v>
      </c>
      <c r="EH357" s="83" t="s">
        <v>109</v>
      </c>
      <c r="EI357" s="83" t="s">
        <v>108</v>
      </c>
      <c r="EJ357" s="83" t="s">
        <v>583</v>
      </c>
      <c r="EK357" s="83">
        <v>0</v>
      </c>
      <c r="EL357" s="83">
        <v>0</v>
      </c>
      <c r="EM357" s="83">
        <v>1</v>
      </c>
      <c r="EN357" s="83" t="s">
        <v>497</v>
      </c>
      <c r="EO357" s="83"/>
      <c r="EP357" s="83" t="s">
        <v>436</v>
      </c>
      <c r="EQ357" s="136">
        <v>1</v>
      </c>
      <c r="ER357" s="136">
        <v>1</v>
      </c>
      <c r="ES357" s="136">
        <v>1</v>
      </c>
      <c r="ET357" s="136">
        <v>1</v>
      </c>
      <c r="EU357" s="215" t="s">
        <v>269</v>
      </c>
      <c r="EV357" s="136">
        <v>1</v>
      </c>
      <c r="EW357" s="136">
        <v>1</v>
      </c>
      <c r="EX357" s="136">
        <v>1</v>
      </c>
      <c r="EY357" s="136">
        <v>1</v>
      </c>
      <c r="EZ357" s="136">
        <v>1</v>
      </c>
      <c r="FP357" s="215" t="s">
        <v>592</v>
      </c>
      <c r="FQ357" s="136" t="b">
        <v>1</v>
      </c>
      <c r="FR357" s="136" t="b">
        <v>1</v>
      </c>
      <c r="FS357" s="136" t="b">
        <v>1</v>
      </c>
      <c r="FT357" s="136" t="b">
        <v>1</v>
      </c>
      <c r="FX357" s="215" t="s">
        <v>269</v>
      </c>
    </row>
    <row r="358" spans="1:180" ht="60" customHeight="1" x14ac:dyDescent="0.55000000000000004">
      <c r="A358" s="83" t="s">
        <v>130</v>
      </c>
      <c r="B358" s="83" t="s">
        <v>98</v>
      </c>
      <c r="C358" s="136">
        <v>874166</v>
      </c>
      <c r="D358" s="207" t="s">
        <v>629</v>
      </c>
      <c r="E358" s="208" t="s">
        <v>634</v>
      </c>
      <c r="F358" s="83" t="s">
        <v>108</v>
      </c>
      <c r="G358" s="85">
        <v>26341</v>
      </c>
      <c r="H358" s="83" t="s">
        <v>102</v>
      </c>
      <c r="I358" s="85">
        <v>34633</v>
      </c>
      <c r="J358" s="83" t="s">
        <v>228</v>
      </c>
      <c r="K358" s="216">
        <v>687884695636</v>
      </c>
      <c r="L358" s="83" t="s">
        <v>191</v>
      </c>
      <c r="M358" s="85">
        <v>43642</v>
      </c>
      <c r="N358" s="83">
        <v>-1071.6666666666699</v>
      </c>
      <c r="O358" s="83" t="s">
        <v>193</v>
      </c>
      <c r="P358" s="83" t="s">
        <v>181</v>
      </c>
      <c r="Q358" s="208" t="s">
        <v>6460</v>
      </c>
      <c r="R358" s="83" t="s">
        <v>102</v>
      </c>
      <c r="S358" s="83" t="s">
        <v>102</v>
      </c>
      <c r="T358" s="83" t="s">
        <v>131</v>
      </c>
      <c r="U358" s="83" t="s">
        <v>9633</v>
      </c>
      <c r="V358" s="83" t="s">
        <v>104</v>
      </c>
      <c r="W358" s="83" t="s">
        <v>105</v>
      </c>
      <c r="X358" s="86" t="s">
        <v>6460</v>
      </c>
      <c r="Y358" s="87" t="s">
        <v>102</v>
      </c>
      <c r="Z358" s="87" t="s">
        <v>102</v>
      </c>
      <c r="AA358" s="87" t="s">
        <v>131</v>
      </c>
      <c r="AB358" s="87" t="s">
        <v>9633</v>
      </c>
      <c r="AC358" s="87" t="s">
        <v>104</v>
      </c>
      <c r="AD358" s="87" t="s">
        <v>105</v>
      </c>
      <c r="AE358" s="87" t="s">
        <v>106</v>
      </c>
      <c r="AF358" s="86" t="s">
        <v>6460</v>
      </c>
      <c r="AG358" s="87" t="s">
        <v>177</v>
      </c>
      <c r="AH358" s="87" t="s">
        <v>9633</v>
      </c>
      <c r="AI358" s="87" t="s">
        <v>104</v>
      </c>
      <c r="AJ358" s="87" t="s">
        <v>204</v>
      </c>
      <c r="AK358" s="88"/>
      <c r="AL358" s="83" t="s">
        <v>107</v>
      </c>
      <c r="AM358" s="89" t="s">
        <v>454</v>
      </c>
      <c r="AN358" s="90" t="s">
        <v>416</v>
      </c>
      <c r="AO358" s="91" t="s">
        <v>643</v>
      </c>
      <c r="AP358" s="90">
        <v>8.3333333333332806</v>
      </c>
      <c r="AQ358" s="92" t="s">
        <v>102</v>
      </c>
      <c r="AR358" s="93" t="s">
        <v>102</v>
      </c>
      <c r="AS358" s="93" t="s">
        <v>102</v>
      </c>
      <c r="AT358" s="93" t="s">
        <v>102</v>
      </c>
      <c r="AU358" s="210" t="s">
        <v>645</v>
      </c>
      <c r="AV358" s="93" t="s">
        <v>185</v>
      </c>
      <c r="AW358" s="94" t="s">
        <v>102</v>
      </c>
      <c r="AX358" s="93" t="s">
        <v>105</v>
      </c>
      <c r="AY358" s="95" t="s">
        <v>104</v>
      </c>
      <c r="AZ358" s="93" t="s">
        <v>102</v>
      </c>
      <c r="BA358" s="93" t="s">
        <v>102</v>
      </c>
      <c r="BB358" s="93" t="s">
        <v>102</v>
      </c>
      <c r="BC358" s="93" t="s">
        <v>102</v>
      </c>
      <c r="BD358" s="96" t="s">
        <v>102</v>
      </c>
      <c r="BE358" s="90">
        <v>-168.166666666667</v>
      </c>
      <c r="BF358" s="93" t="s">
        <v>102</v>
      </c>
      <c r="BG358" s="93" t="s">
        <v>102</v>
      </c>
      <c r="BH358" s="93" t="s">
        <v>102</v>
      </c>
      <c r="BI358" s="93" t="s">
        <v>102</v>
      </c>
      <c r="BJ358" s="210" t="s">
        <v>643</v>
      </c>
      <c r="BK358" s="93" t="s">
        <v>196</v>
      </c>
      <c r="BL358" s="97" t="s">
        <v>102</v>
      </c>
      <c r="BM358" s="93" t="s">
        <v>105</v>
      </c>
      <c r="BN358" s="93" t="s">
        <v>596</v>
      </c>
      <c r="BO358" s="93" t="s">
        <v>102</v>
      </c>
      <c r="BP358" s="98" t="s">
        <v>102</v>
      </c>
      <c r="BQ358" s="93" t="s">
        <v>102</v>
      </c>
      <c r="BR358" s="93" t="s">
        <v>102</v>
      </c>
      <c r="BS358" s="93" t="s">
        <v>102</v>
      </c>
      <c r="BT358" s="99" t="s">
        <v>591</v>
      </c>
      <c r="BU358" s="100" t="s">
        <v>11078</v>
      </c>
      <c r="BV358" s="101" t="s">
        <v>471</v>
      </c>
      <c r="BW358" s="136"/>
      <c r="BX358" s="103" t="s">
        <v>565</v>
      </c>
      <c r="BY358" s="104" t="s">
        <v>190</v>
      </c>
      <c r="BZ358" s="136"/>
      <c r="CA358" s="83" t="s">
        <v>599</v>
      </c>
      <c r="CB358" s="106" t="s">
        <v>647</v>
      </c>
      <c r="CC358" s="106" t="s">
        <v>11079</v>
      </c>
      <c r="CD358" s="107"/>
      <c r="CE358" s="108" t="s">
        <v>107</v>
      </c>
      <c r="CF358" s="108" t="s">
        <v>107</v>
      </c>
      <c r="CG358" s="109"/>
      <c r="CH358" s="110" t="s">
        <v>107</v>
      </c>
      <c r="CI358" s="111"/>
      <c r="CJ358" s="112">
        <v>6710</v>
      </c>
      <c r="CK358" s="113">
        <v>86</v>
      </c>
      <c r="CL358" s="114" t="s">
        <v>134</v>
      </c>
      <c r="CM358" s="114" t="s">
        <v>108</v>
      </c>
      <c r="CN358" s="114"/>
      <c r="CO358" s="115" t="s">
        <v>102</v>
      </c>
      <c r="CP358" s="115" t="s">
        <v>102</v>
      </c>
      <c r="CQ358" s="115" t="s">
        <v>102</v>
      </c>
      <c r="CR358" s="115" t="s">
        <v>102</v>
      </c>
      <c r="CS358" s="116"/>
      <c r="CT358" s="117" t="s">
        <v>109</v>
      </c>
      <c r="CU358" s="117" t="s">
        <v>109</v>
      </c>
      <c r="CV358" s="83">
        <v>354</v>
      </c>
      <c r="CW358" s="83" t="s">
        <v>108</v>
      </c>
      <c r="CX358" s="83">
        <v>354</v>
      </c>
      <c r="CY358" s="83" t="s">
        <v>108</v>
      </c>
      <c r="CZ358" s="83">
        <v>6682</v>
      </c>
      <c r="DA358" s="83" t="s">
        <v>419</v>
      </c>
      <c r="DB358" s="83" t="s">
        <v>130</v>
      </c>
      <c r="DC358" s="83" t="s">
        <v>499</v>
      </c>
      <c r="DD358" s="83">
        <v>1403</v>
      </c>
      <c r="DE358" s="83" t="s">
        <v>444</v>
      </c>
      <c r="DF358" s="83" t="s">
        <v>130</v>
      </c>
      <c r="DG358" s="83" t="s">
        <v>499</v>
      </c>
      <c r="DH358" s="83"/>
      <c r="DI358" s="83">
        <v>0</v>
      </c>
      <c r="DJ358" s="83">
        <v>1</v>
      </c>
      <c r="DK358" s="83">
        <v>0</v>
      </c>
      <c r="DL358" s="83">
        <v>0</v>
      </c>
      <c r="DM358" s="83">
        <v>0</v>
      </c>
      <c r="DN358" s="83">
        <v>0</v>
      </c>
      <c r="DO358" s="83">
        <v>0</v>
      </c>
      <c r="DP358" s="83">
        <v>0</v>
      </c>
      <c r="DQ358" s="83">
        <v>0</v>
      </c>
      <c r="DR358" s="83">
        <v>0</v>
      </c>
      <c r="DS358" s="83">
        <v>0</v>
      </c>
      <c r="DT358" s="83">
        <v>3</v>
      </c>
      <c r="DU358" s="83">
        <v>3</v>
      </c>
      <c r="DV358" s="83">
        <v>0</v>
      </c>
      <c r="DW358" s="83">
        <v>0</v>
      </c>
      <c r="DX358" s="83">
        <v>3</v>
      </c>
      <c r="DY358" s="85">
        <v>44000</v>
      </c>
      <c r="DZ358" s="83" t="s">
        <v>4405</v>
      </c>
      <c r="EA358" s="83" t="s">
        <v>102</v>
      </c>
      <c r="EB358" s="83" t="s">
        <v>482</v>
      </c>
      <c r="EC358" s="83">
        <v>354</v>
      </c>
      <c r="ED358" s="83" t="s">
        <v>483</v>
      </c>
      <c r="EE358" s="83">
        <v>1</v>
      </c>
      <c r="EF358" s="83">
        <v>0</v>
      </c>
      <c r="EG358" s="83">
        <v>0</v>
      </c>
      <c r="EH358" s="83" t="s">
        <v>109</v>
      </c>
      <c r="EI358" s="83" t="s">
        <v>108</v>
      </c>
      <c r="EJ358" s="83" t="s">
        <v>583</v>
      </c>
      <c r="EK358" s="83">
        <v>0</v>
      </c>
      <c r="EL358" s="83">
        <v>0</v>
      </c>
      <c r="EM358" s="83">
        <v>1</v>
      </c>
      <c r="EN358" s="83" t="s">
        <v>497</v>
      </c>
      <c r="EO358" s="83"/>
      <c r="EP358" s="83" t="s">
        <v>436</v>
      </c>
      <c r="EQ358" s="136">
        <v>1</v>
      </c>
      <c r="ER358" s="136">
        <v>1</v>
      </c>
      <c r="ES358" s="136">
        <v>1</v>
      </c>
      <c r="ET358" s="136">
        <v>1</v>
      </c>
      <c r="EU358" s="215" t="s">
        <v>269</v>
      </c>
      <c r="EV358" s="136">
        <v>1</v>
      </c>
      <c r="EW358" s="136">
        <v>1</v>
      </c>
      <c r="EX358" s="136">
        <v>1</v>
      </c>
      <c r="EY358" s="136">
        <v>1</v>
      </c>
      <c r="EZ358" s="136">
        <v>1</v>
      </c>
      <c r="FP358" s="215" t="s">
        <v>592</v>
      </c>
      <c r="FQ358" s="136" t="b">
        <v>1</v>
      </c>
      <c r="FR358" s="136" t="b">
        <v>1</v>
      </c>
      <c r="FS358" s="136" t="b">
        <v>1</v>
      </c>
      <c r="FT358" s="136" t="b">
        <v>1</v>
      </c>
      <c r="FX358" s="215" t="s">
        <v>269</v>
      </c>
    </row>
    <row r="359" spans="1:180" ht="60" customHeight="1" x14ac:dyDescent="0.55000000000000004">
      <c r="A359" s="83" t="s">
        <v>130</v>
      </c>
      <c r="B359" s="83" t="s">
        <v>98</v>
      </c>
      <c r="C359" s="136">
        <v>951749</v>
      </c>
      <c r="D359" s="207" t="s">
        <v>627</v>
      </c>
      <c r="E359" s="208" t="s">
        <v>630</v>
      </c>
      <c r="F359" s="83" t="s">
        <v>108</v>
      </c>
      <c r="G359" s="85">
        <v>20621</v>
      </c>
      <c r="H359" s="83" t="s">
        <v>102</v>
      </c>
      <c r="I359" s="85">
        <v>39794</v>
      </c>
      <c r="J359" s="83" t="s">
        <v>228</v>
      </c>
      <c r="K359" s="216">
        <v>985150494009</v>
      </c>
      <c r="L359" s="83" t="s">
        <v>191</v>
      </c>
      <c r="M359" s="85">
        <v>43631</v>
      </c>
      <c r="N359" s="83">
        <v>-1076.6666666666699</v>
      </c>
      <c r="O359" s="83" t="s">
        <v>180</v>
      </c>
      <c r="P359" s="83" t="s">
        <v>181</v>
      </c>
      <c r="Q359" s="208" t="s">
        <v>6464</v>
      </c>
      <c r="R359" s="83" t="s">
        <v>102</v>
      </c>
      <c r="S359" s="83" t="s">
        <v>102</v>
      </c>
      <c r="T359" s="83" t="s">
        <v>199</v>
      </c>
      <c r="U359" s="83" t="s">
        <v>9634</v>
      </c>
      <c r="V359" s="83" t="s">
        <v>104</v>
      </c>
      <c r="W359" s="83" t="s">
        <v>105</v>
      </c>
      <c r="X359" s="86" t="s">
        <v>6464</v>
      </c>
      <c r="Y359" s="87" t="s">
        <v>102</v>
      </c>
      <c r="Z359" s="87" t="s">
        <v>102</v>
      </c>
      <c r="AA359" s="87" t="s">
        <v>199</v>
      </c>
      <c r="AB359" s="87" t="s">
        <v>9634</v>
      </c>
      <c r="AC359" s="87" t="s">
        <v>104</v>
      </c>
      <c r="AD359" s="87" t="s">
        <v>105</v>
      </c>
      <c r="AE359" s="87" t="s">
        <v>106</v>
      </c>
      <c r="AF359" s="86" t="s">
        <v>6464</v>
      </c>
      <c r="AG359" s="87" t="s">
        <v>489</v>
      </c>
      <c r="AH359" s="87" t="s">
        <v>9635</v>
      </c>
      <c r="AI359" s="87" t="s">
        <v>104</v>
      </c>
      <c r="AJ359" s="87" t="s">
        <v>204</v>
      </c>
      <c r="AK359" s="88"/>
      <c r="AL359" s="83" t="s">
        <v>107</v>
      </c>
      <c r="AM359" s="89" t="s">
        <v>454</v>
      </c>
      <c r="AN359" s="90" t="s">
        <v>416</v>
      </c>
      <c r="AO359" s="91" t="s">
        <v>641</v>
      </c>
      <c r="AP359" s="90">
        <v>8.3333333333332806</v>
      </c>
      <c r="AQ359" s="92" t="s">
        <v>211</v>
      </c>
      <c r="AR359" s="93" t="s">
        <v>102</v>
      </c>
      <c r="AS359" s="93" t="s">
        <v>102</v>
      </c>
      <c r="AT359" s="93" t="s">
        <v>102</v>
      </c>
      <c r="AU359" s="210" t="s">
        <v>641</v>
      </c>
      <c r="AV359" s="93" t="s">
        <v>192</v>
      </c>
      <c r="AW359" s="94" t="s">
        <v>102</v>
      </c>
      <c r="AX359" s="93" t="s">
        <v>105</v>
      </c>
      <c r="AY359" s="95" t="s">
        <v>188</v>
      </c>
      <c r="AZ359" s="93" t="s">
        <v>102</v>
      </c>
      <c r="BA359" s="93" t="s">
        <v>9636</v>
      </c>
      <c r="BB359" s="93" t="s">
        <v>102</v>
      </c>
      <c r="BC359" s="93" t="s">
        <v>102</v>
      </c>
      <c r="BD359" s="96" t="s">
        <v>102</v>
      </c>
      <c r="BE359" s="90">
        <v>-168.666666666667</v>
      </c>
      <c r="BF359" s="93" t="s">
        <v>211</v>
      </c>
      <c r="BG359" s="93" t="s">
        <v>102</v>
      </c>
      <c r="BH359" s="93" t="s">
        <v>102</v>
      </c>
      <c r="BI359" s="93" t="s">
        <v>102</v>
      </c>
      <c r="BJ359" s="210" t="s">
        <v>646</v>
      </c>
      <c r="BK359" s="93" t="s">
        <v>182</v>
      </c>
      <c r="BL359" s="97" t="s">
        <v>102</v>
      </c>
      <c r="BM359" s="93" t="s">
        <v>105</v>
      </c>
      <c r="BN359" s="93" t="s">
        <v>104</v>
      </c>
      <c r="BO359" s="93" t="s">
        <v>102</v>
      </c>
      <c r="BP359" s="98">
        <v>20180325</v>
      </c>
      <c r="BQ359" s="93" t="s">
        <v>102</v>
      </c>
      <c r="BR359" s="93" t="s">
        <v>102</v>
      </c>
      <c r="BS359" s="93" t="s">
        <v>102</v>
      </c>
      <c r="BT359" s="99" t="s">
        <v>591</v>
      </c>
      <c r="BU359" s="100" t="s">
        <v>11080</v>
      </c>
      <c r="BV359" s="101" t="s">
        <v>471</v>
      </c>
      <c r="BW359" s="136"/>
      <c r="BX359" s="103" t="s">
        <v>565</v>
      </c>
      <c r="BY359" s="104" t="s">
        <v>190</v>
      </c>
      <c r="BZ359" s="136"/>
      <c r="CA359" s="83" t="s">
        <v>599</v>
      </c>
      <c r="CB359" s="106" t="s">
        <v>647</v>
      </c>
      <c r="CC359" s="106" t="s">
        <v>11081</v>
      </c>
      <c r="CD359" s="107"/>
      <c r="CE359" s="108" t="s">
        <v>107</v>
      </c>
      <c r="CF359" s="108" t="s">
        <v>107</v>
      </c>
      <c r="CG359" s="109"/>
      <c r="CH359" s="110" t="s">
        <v>107</v>
      </c>
      <c r="CI359" s="111"/>
      <c r="CJ359" s="112">
        <v>6710</v>
      </c>
      <c r="CK359" s="113">
        <v>86</v>
      </c>
      <c r="CL359" s="114" t="s">
        <v>134</v>
      </c>
      <c r="CM359" s="114" t="s">
        <v>108</v>
      </c>
      <c r="CN359" s="114"/>
      <c r="CO359" s="115" t="s">
        <v>102</v>
      </c>
      <c r="CP359" s="115" t="s">
        <v>102</v>
      </c>
      <c r="CQ359" s="115" t="s">
        <v>102</v>
      </c>
      <c r="CR359" s="115" t="s">
        <v>102</v>
      </c>
      <c r="CS359" s="116"/>
      <c r="CT359" s="117" t="s">
        <v>109</v>
      </c>
      <c r="CU359" s="117" t="s">
        <v>109</v>
      </c>
      <c r="CV359" s="83">
        <v>355</v>
      </c>
      <c r="CW359" s="83" t="s">
        <v>108</v>
      </c>
      <c r="CX359" s="83">
        <v>355</v>
      </c>
      <c r="CY359" s="83" t="s">
        <v>108</v>
      </c>
      <c r="CZ359" s="83">
        <v>6683</v>
      </c>
      <c r="DA359" s="83" t="s">
        <v>419</v>
      </c>
      <c r="DB359" s="83" t="s">
        <v>130</v>
      </c>
      <c r="DC359" s="83" t="s">
        <v>499</v>
      </c>
      <c r="DD359" s="83">
        <v>1404</v>
      </c>
      <c r="DE359" s="83" t="s">
        <v>444</v>
      </c>
      <c r="DF359" s="83" t="s">
        <v>130</v>
      </c>
      <c r="DG359" s="83" t="s">
        <v>499</v>
      </c>
      <c r="DH359" s="83"/>
      <c r="DI359" s="83">
        <v>0</v>
      </c>
      <c r="DJ359" s="83">
        <v>1</v>
      </c>
      <c r="DK359" s="83">
        <v>0</v>
      </c>
      <c r="DL359" s="83">
        <v>0</v>
      </c>
      <c r="DM359" s="83">
        <v>0</v>
      </c>
      <c r="DN359" s="83">
        <v>0</v>
      </c>
      <c r="DO359" s="83">
        <v>0</v>
      </c>
      <c r="DP359" s="83">
        <v>0</v>
      </c>
      <c r="DQ359" s="83">
        <v>0</v>
      </c>
      <c r="DR359" s="83">
        <v>0</v>
      </c>
      <c r="DS359" s="83">
        <v>0</v>
      </c>
      <c r="DT359" s="83">
        <v>3</v>
      </c>
      <c r="DU359" s="83">
        <v>3</v>
      </c>
      <c r="DV359" s="83">
        <v>0</v>
      </c>
      <c r="DW359" s="83">
        <v>0</v>
      </c>
      <c r="DX359" s="83">
        <v>3</v>
      </c>
      <c r="DY359" s="85">
        <v>44001</v>
      </c>
      <c r="DZ359" s="83" t="s">
        <v>4406</v>
      </c>
      <c r="EA359" s="83" t="s">
        <v>102</v>
      </c>
      <c r="EB359" s="83" t="s">
        <v>482</v>
      </c>
      <c r="EC359" s="83">
        <v>355</v>
      </c>
      <c r="ED359" s="83" t="s">
        <v>483</v>
      </c>
      <c r="EE359" s="83">
        <v>1</v>
      </c>
      <c r="EF359" s="83">
        <v>0</v>
      </c>
      <c r="EG359" s="83">
        <v>0</v>
      </c>
      <c r="EH359" s="83" t="s">
        <v>109</v>
      </c>
      <c r="EI359" s="83" t="s">
        <v>108</v>
      </c>
      <c r="EJ359" s="83" t="s">
        <v>583</v>
      </c>
      <c r="EK359" s="83">
        <v>0</v>
      </c>
      <c r="EL359" s="83">
        <v>0</v>
      </c>
      <c r="EM359" s="83">
        <v>1</v>
      </c>
      <c r="EN359" s="83" t="s">
        <v>497</v>
      </c>
      <c r="EO359" s="83"/>
      <c r="EP359" s="83" t="s">
        <v>436</v>
      </c>
      <c r="EQ359" s="136">
        <v>1</v>
      </c>
      <c r="ER359" s="136">
        <v>1</v>
      </c>
      <c r="ES359" s="136">
        <v>1</v>
      </c>
      <c r="ET359" s="136">
        <v>1</v>
      </c>
      <c r="EU359" s="215" t="s">
        <v>269</v>
      </c>
      <c r="EV359" s="136">
        <v>1</v>
      </c>
      <c r="EW359" s="136">
        <v>1</v>
      </c>
      <c r="EX359" s="136">
        <v>1</v>
      </c>
      <c r="EY359" s="136">
        <v>1</v>
      </c>
      <c r="EZ359" s="136">
        <v>1</v>
      </c>
      <c r="FP359" s="215" t="s">
        <v>592</v>
      </c>
      <c r="FQ359" s="136" t="b">
        <v>1</v>
      </c>
      <c r="FR359" s="136" t="b">
        <v>1</v>
      </c>
      <c r="FS359" s="136" t="b">
        <v>1</v>
      </c>
      <c r="FT359" s="136" t="b">
        <v>1</v>
      </c>
      <c r="FX359" s="215" t="s">
        <v>269</v>
      </c>
    </row>
    <row r="360" spans="1:180" ht="60" customHeight="1" x14ac:dyDescent="0.55000000000000004">
      <c r="A360" s="83" t="s">
        <v>130</v>
      </c>
      <c r="B360" s="83" t="s">
        <v>98</v>
      </c>
      <c r="C360" s="136">
        <v>733982</v>
      </c>
      <c r="D360" s="207" t="s">
        <v>628</v>
      </c>
      <c r="E360" s="208" t="s">
        <v>633</v>
      </c>
      <c r="F360" s="83" t="s">
        <v>108</v>
      </c>
      <c r="G360" s="85">
        <v>22744</v>
      </c>
      <c r="H360" s="83" t="s">
        <v>102</v>
      </c>
      <c r="I360" s="85">
        <v>39772</v>
      </c>
      <c r="J360" s="83" t="s">
        <v>228</v>
      </c>
      <c r="K360" s="216">
        <v>526676172777</v>
      </c>
      <c r="L360" s="83" t="s">
        <v>191</v>
      </c>
      <c r="M360" s="85">
        <v>43619</v>
      </c>
      <c r="N360" s="83">
        <v>-1081.6666666666699</v>
      </c>
      <c r="O360" s="83" t="s">
        <v>193</v>
      </c>
      <c r="P360" s="83" t="s">
        <v>181</v>
      </c>
      <c r="Q360" s="208" t="s">
        <v>6468</v>
      </c>
      <c r="R360" s="83" t="s">
        <v>102</v>
      </c>
      <c r="S360" s="83" t="s">
        <v>102</v>
      </c>
      <c r="T360" s="83" t="s">
        <v>133</v>
      </c>
      <c r="U360" s="83" t="s">
        <v>9637</v>
      </c>
      <c r="V360" s="83" t="s">
        <v>111</v>
      </c>
      <c r="W360" s="83" t="s">
        <v>105</v>
      </c>
      <c r="X360" s="86" t="s">
        <v>6468</v>
      </c>
      <c r="Y360" s="87" t="s">
        <v>102</v>
      </c>
      <c r="Z360" s="87" t="s">
        <v>102</v>
      </c>
      <c r="AA360" s="87" t="s">
        <v>133</v>
      </c>
      <c r="AB360" s="87" t="s">
        <v>9637</v>
      </c>
      <c r="AC360" s="87" t="s">
        <v>111</v>
      </c>
      <c r="AD360" s="87" t="s">
        <v>105</v>
      </c>
      <c r="AE360" s="87" t="s">
        <v>106</v>
      </c>
      <c r="AF360" s="86" t="s">
        <v>6468</v>
      </c>
      <c r="AG360" s="87" t="s">
        <v>486</v>
      </c>
      <c r="AH360" s="87" t="s">
        <v>9637</v>
      </c>
      <c r="AI360" s="87" t="s">
        <v>111</v>
      </c>
      <c r="AJ360" s="87" t="s">
        <v>204</v>
      </c>
      <c r="AK360" s="88"/>
      <c r="AL360" s="83" t="s">
        <v>107</v>
      </c>
      <c r="AM360" s="89" t="s">
        <v>454</v>
      </c>
      <c r="AN360" s="90" t="s">
        <v>416</v>
      </c>
      <c r="AO360" s="91" t="s">
        <v>642</v>
      </c>
      <c r="AP360" s="90">
        <v>8.3333333333332806</v>
      </c>
      <c r="AQ360" s="92" t="s">
        <v>102</v>
      </c>
      <c r="AR360" s="93" t="s">
        <v>102</v>
      </c>
      <c r="AS360" s="93" t="s">
        <v>102</v>
      </c>
      <c r="AT360" s="93" t="s">
        <v>102</v>
      </c>
      <c r="AU360" s="210" t="s">
        <v>644</v>
      </c>
      <c r="AV360" s="93" t="s">
        <v>185</v>
      </c>
      <c r="AW360" s="94" t="s">
        <v>102</v>
      </c>
      <c r="AX360" s="93" t="s">
        <v>183</v>
      </c>
      <c r="AY360" s="95" t="s">
        <v>111</v>
      </c>
      <c r="AZ360" s="93" t="s">
        <v>102</v>
      </c>
      <c r="BA360" s="93" t="s">
        <v>102</v>
      </c>
      <c r="BB360" s="93" t="s">
        <v>102</v>
      </c>
      <c r="BC360" s="93" t="s">
        <v>102</v>
      </c>
      <c r="BD360" s="96" t="s">
        <v>102</v>
      </c>
      <c r="BE360" s="90">
        <v>-169.166666666667</v>
      </c>
      <c r="BF360" s="93" t="s">
        <v>102</v>
      </c>
      <c r="BG360" s="93" t="s">
        <v>102</v>
      </c>
      <c r="BH360" s="93" t="s">
        <v>102</v>
      </c>
      <c r="BI360" s="93" t="s">
        <v>102</v>
      </c>
      <c r="BJ360" s="210" t="s">
        <v>642</v>
      </c>
      <c r="BK360" s="93" t="s">
        <v>192</v>
      </c>
      <c r="BL360" s="97" t="s">
        <v>102</v>
      </c>
      <c r="BM360" s="93" t="s">
        <v>183</v>
      </c>
      <c r="BN360" s="93" t="s">
        <v>106</v>
      </c>
      <c r="BO360" s="93" t="s">
        <v>102</v>
      </c>
      <c r="BP360" s="98" t="s">
        <v>102</v>
      </c>
      <c r="BQ360" s="93" t="s">
        <v>102</v>
      </c>
      <c r="BR360" s="93" t="s">
        <v>102</v>
      </c>
      <c r="BS360" s="93" t="s">
        <v>102</v>
      </c>
      <c r="BT360" s="99" t="s">
        <v>591</v>
      </c>
      <c r="BU360" s="100" t="s">
        <v>11082</v>
      </c>
      <c r="BV360" s="101" t="s">
        <v>471</v>
      </c>
      <c r="BW360" s="136"/>
      <c r="BX360" s="103" t="s">
        <v>565</v>
      </c>
      <c r="BY360" s="104" t="s">
        <v>190</v>
      </c>
      <c r="BZ360" s="136"/>
      <c r="CA360" s="83" t="s">
        <v>599</v>
      </c>
      <c r="CB360" s="106" t="s">
        <v>647</v>
      </c>
      <c r="CC360" s="106" t="s">
        <v>11083</v>
      </c>
      <c r="CD360" s="107"/>
      <c r="CE360" s="108" t="s">
        <v>107</v>
      </c>
      <c r="CF360" s="108" t="s">
        <v>107</v>
      </c>
      <c r="CG360" s="109"/>
      <c r="CH360" s="110" t="s">
        <v>107</v>
      </c>
      <c r="CI360" s="111"/>
      <c r="CJ360" s="112">
        <v>6710</v>
      </c>
      <c r="CK360" s="113">
        <v>86</v>
      </c>
      <c r="CL360" s="114" t="s">
        <v>134</v>
      </c>
      <c r="CM360" s="114" t="s">
        <v>108</v>
      </c>
      <c r="CN360" s="114"/>
      <c r="CO360" s="115" t="s">
        <v>102</v>
      </c>
      <c r="CP360" s="115" t="s">
        <v>102</v>
      </c>
      <c r="CQ360" s="115" t="s">
        <v>102</v>
      </c>
      <c r="CR360" s="115" t="s">
        <v>102</v>
      </c>
      <c r="CS360" s="116"/>
      <c r="CT360" s="117" t="s">
        <v>109</v>
      </c>
      <c r="CU360" s="117" t="s">
        <v>109</v>
      </c>
      <c r="CV360" s="83">
        <v>356</v>
      </c>
      <c r="CW360" s="83" t="s">
        <v>108</v>
      </c>
      <c r="CX360" s="83">
        <v>356</v>
      </c>
      <c r="CY360" s="83" t="s">
        <v>108</v>
      </c>
      <c r="CZ360" s="83">
        <v>6684</v>
      </c>
      <c r="DA360" s="83" t="s">
        <v>419</v>
      </c>
      <c r="DB360" s="83" t="s">
        <v>130</v>
      </c>
      <c r="DC360" s="83" t="s">
        <v>499</v>
      </c>
      <c r="DD360" s="83">
        <v>1405</v>
      </c>
      <c r="DE360" s="83" t="s">
        <v>444</v>
      </c>
      <c r="DF360" s="83" t="s">
        <v>130</v>
      </c>
      <c r="DG360" s="83" t="s">
        <v>499</v>
      </c>
      <c r="DH360" s="83"/>
      <c r="DI360" s="83">
        <v>0</v>
      </c>
      <c r="DJ360" s="83">
        <v>1</v>
      </c>
      <c r="DK360" s="83">
        <v>0</v>
      </c>
      <c r="DL360" s="83">
        <v>0</v>
      </c>
      <c r="DM360" s="83">
        <v>0</v>
      </c>
      <c r="DN360" s="83">
        <v>0</v>
      </c>
      <c r="DO360" s="83">
        <v>0</v>
      </c>
      <c r="DP360" s="83">
        <v>0</v>
      </c>
      <c r="DQ360" s="83">
        <v>0</v>
      </c>
      <c r="DR360" s="83">
        <v>0</v>
      </c>
      <c r="DS360" s="83">
        <v>0</v>
      </c>
      <c r="DT360" s="83">
        <v>3</v>
      </c>
      <c r="DU360" s="83">
        <v>3</v>
      </c>
      <c r="DV360" s="83">
        <v>0</v>
      </c>
      <c r="DW360" s="83">
        <v>0</v>
      </c>
      <c r="DX360" s="83">
        <v>3</v>
      </c>
      <c r="DY360" s="85">
        <v>44002</v>
      </c>
      <c r="DZ360" s="83" t="s">
        <v>4407</v>
      </c>
      <c r="EA360" s="83" t="s">
        <v>102</v>
      </c>
      <c r="EB360" s="83" t="s">
        <v>482</v>
      </c>
      <c r="EC360" s="83">
        <v>356</v>
      </c>
      <c r="ED360" s="83" t="s">
        <v>483</v>
      </c>
      <c r="EE360" s="83">
        <v>1</v>
      </c>
      <c r="EF360" s="83">
        <v>0</v>
      </c>
      <c r="EG360" s="83">
        <v>0</v>
      </c>
      <c r="EH360" s="83" t="s">
        <v>109</v>
      </c>
      <c r="EI360" s="83" t="s">
        <v>108</v>
      </c>
      <c r="EJ360" s="83" t="s">
        <v>583</v>
      </c>
      <c r="EK360" s="83">
        <v>0</v>
      </c>
      <c r="EL360" s="83">
        <v>0</v>
      </c>
      <c r="EM360" s="83">
        <v>1</v>
      </c>
      <c r="EN360" s="83" t="s">
        <v>497</v>
      </c>
      <c r="EO360" s="83"/>
      <c r="EP360" s="83" t="s">
        <v>436</v>
      </c>
      <c r="EQ360" s="136">
        <v>1</v>
      </c>
      <c r="ER360" s="136">
        <v>1</v>
      </c>
      <c r="ES360" s="136">
        <v>1</v>
      </c>
      <c r="ET360" s="136">
        <v>1</v>
      </c>
      <c r="EU360" s="215" t="s">
        <v>269</v>
      </c>
      <c r="EV360" s="136">
        <v>1</v>
      </c>
      <c r="EW360" s="136">
        <v>1</v>
      </c>
      <c r="EX360" s="136">
        <v>1</v>
      </c>
      <c r="EY360" s="136">
        <v>1</v>
      </c>
      <c r="EZ360" s="136">
        <v>1</v>
      </c>
      <c r="FP360" s="215" t="s">
        <v>592</v>
      </c>
      <c r="FQ360" s="136" t="b">
        <v>1</v>
      </c>
      <c r="FR360" s="136" t="b">
        <v>1</v>
      </c>
      <c r="FS360" s="136" t="b">
        <v>1</v>
      </c>
      <c r="FT360" s="136" t="b">
        <v>1</v>
      </c>
      <c r="FX360" s="215" t="s">
        <v>269</v>
      </c>
    </row>
    <row r="361" spans="1:180" ht="60" customHeight="1" x14ac:dyDescent="0.55000000000000004">
      <c r="A361" s="83" t="s">
        <v>130</v>
      </c>
      <c r="B361" s="83" t="s">
        <v>98</v>
      </c>
      <c r="C361" s="136">
        <v>624847</v>
      </c>
      <c r="D361" s="207" t="s">
        <v>629</v>
      </c>
      <c r="E361" s="208" t="s">
        <v>634</v>
      </c>
      <c r="F361" s="83" t="s">
        <v>108</v>
      </c>
      <c r="G361" s="85">
        <v>26341</v>
      </c>
      <c r="H361" s="83" t="s">
        <v>102</v>
      </c>
      <c r="I361" s="85">
        <v>34633</v>
      </c>
      <c r="J361" s="83" t="s">
        <v>228</v>
      </c>
      <c r="K361" s="216">
        <v>637447168831</v>
      </c>
      <c r="L361" s="83" t="s">
        <v>191</v>
      </c>
      <c r="M361" s="85">
        <v>43642</v>
      </c>
      <c r="N361" s="83">
        <v>-1086.6666666666699</v>
      </c>
      <c r="O361" s="83" t="s">
        <v>193</v>
      </c>
      <c r="P361" s="83" t="s">
        <v>181</v>
      </c>
      <c r="Q361" s="208" t="s">
        <v>6472</v>
      </c>
      <c r="R361" s="83" t="s">
        <v>102</v>
      </c>
      <c r="S361" s="83" t="s">
        <v>102</v>
      </c>
      <c r="T361" s="83" t="s">
        <v>131</v>
      </c>
      <c r="U361" s="83" t="s">
        <v>9638</v>
      </c>
      <c r="V361" s="83" t="s">
        <v>104</v>
      </c>
      <c r="W361" s="83" t="s">
        <v>105</v>
      </c>
      <c r="X361" s="86" t="s">
        <v>6472</v>
      </c>
      <c r="Y361" s="87" t="s">
        <v>102</v>
      </c>
      <c r="Z361" s="87" t="s">
        <v>102</v>
      </c>
      <c r="AA361" s="87" t="s">
        <v>131</v>
      </c>
      <c r="AB361" s="87" t="s">
        <v>9638</v>
      </c>
      <c r="AC361" s="87" t="s">
        <v>104</v>
      </c>
      <c r="AD361" s="87" t="s">
        <v>105</v>
      </c>
      <c r="AE361" s="87" t="s">
        <v>106</v>
      </c>
      <c r="AF361" s="86" t="s">
        <v>6472</v>
      </c>
      <c r="AG361" s="87" t="s">
        <v>177</v>
      </c>
      <c r="AH361" s="87" t="s">
        <v>9638</v>
      </c>
      <c r="AI361" s="87" t="s">
        <v>104</v>
      </c>
      <c r="AJ361" s="87" t="s">
        <v>204</v>
      </c>
      <c r="AK361" s="88"/>
      <c r="AL361" s="83" t="s">
        <v>107</v>
      </c>
      <c r="AM361" s="89" t="s">
        <v>454</v>
      </c>
      <c r="AN361" s="90" t="s">
        <v>416</v>
      </c>
      <c r="AO361" s="91" t="s">
        <v>643</v>
      </c>
      <c r="AP361" s="90">
        <v>8.3333333333332806</v>
      </c>
      <c r="AQ361" s="92" t="s">
        <v>102</v>
      </c>
      <c r="AR361" s="93" t="s">
        <v>102</v>
      </c>
      <c r="AS361" s="93" t="s">
        <v>102</v>
      </c>
      <c r="AT361" s="93" t="s">
        <v>102</v>
      </c>
      <c r="AU361" s="210" t="s">
        <v>645</v>
      </c>
      <c r="AV361" s="93" t="s">
        <v>185</v>
      </c>
      <c r="AW361" s="94" t="s">
        <v>102</v>
      </c>
      <c r="AX361" s="93" t="s">
        <v>105</v>
      </c>
      <c r="AY361" s="95" t="s">
        <v>104</v>
      </c>
      <c r="AZ361" s="93" t="s">
        <v>102</v>
      </c>
      <c r="BA361" s="93" t="s">
        <v>102</v>
      </c>
      <c r="BB361" s="93" t="s">
        <v>102</v>
      </c>
      <c r="BC361" s="93" t="s">
        <v>102</v>
      </c>
      <c r="BD361" s="96" t="s">
        <v>102</v>
      </c>
      <c r="BE361" s="90">
        <v>-169.666666666667</v>
      </c>
      <c r="BF361" s="93" t="s">
        <v>102</v>
      </c>
      <c r="BG361" s="93" t="s">
        <v>102</v>
      </c>
      <c r="BH361" s="93" t="s">
        <v>102</v>
      </c>
      <c r="BI361" s="93" t="s">
        <v>102</v>
      </c>
      <c r="BJ361" s="210" t="s">
        <v>643</v>
      </c>
      <c r="BK361" s="93" t="s">
        <v>196</v>
      </c>
      <c r="BL361" s="97" t="s">
        <v>102</v>
      </c>
      <c r="BM361" s="93" t="s">
        <v>105</v>
      </c>
      <c r="BN361" s="93" t="s">
        <v>596</v>
      </c>
      <c r="BO361" s="93" t="s">
        <v>102</v>
      </c>
      <c r="BP361" s="98" t="s">
        <v>102</v>
      </c>
      <c r="BQ361" s="93" t="s">
        <v>102</v>
      </c>
      <c r="BR361" s="93" t="s">
        <v>102</v>
      </c>
      <c r="BS361" s="93" t="s">
        <v>102</v>
      </c>
      <c r="BT361" s="99" t="s">
        <v>591</v>
      </c>
      <c r="BU361" s="100" t="s">
        <v>11084</v>
      </c>
      <c r="BV361" s="101" t="s">
        <v>471</v>
      </c>
      <c r="BW361" s="136"/>
      <c r="BX361" s="103" t="s">
        <v>565</v>
      </c>
      <c r="BY361" s="104" t="s">
        <v>190</v>
      </c>
      <c r="BZ361" s="136"/>
      <c r="CA361" s="83" t="s">
        <v>599</v>
      </c>
      <c r="CB361" s="106" t="s">
        <v>647</v>
      </c>
      <c r="CC361" s="106" t="s">
        <v>11085</v>
      </c>
      <c r="CD361" s="107"/>
      <c r="CE361" s="108" t="s">
        <v>107</v>
      </c>
      <c r="CF361" s="108" t="s">
        <v>107</v>
      </c>
      <c r="CG361" s="109"/>
      <c r="CH361" s="110" t="s">
        <v>107</v>
      </c>
      <c r="CI361" s="111"/>
      <c r="CJ361" s="112">
        <v>6710</v>
      </c>
      <c r="CK361" s="113">
        <v>86</v>
      </c>
      <c r="CL361" s="114" t="s">
        <v>134</v>
      </c>
      <c r="CM361" s="114" t="s">
        <v>108</v>
      </c>
      <c r="CN361" s="114"/>
      <c r="CO361" s="115" t="s">
        <v>102</v>
      </c>
      <c r="CP361" s="115" t="s">
        <v>102</v>
      </c>
      <c r="CQ361" s="115" t="s">
        <v>102</v>
      </c>
      <c r="CR361" s="115" t="s">
        <v>102</v>
      </c>
      <c r="CS361" s="116"/>
      <c r="CT361" s="117" t="s">
        <v>109</v>
      </c>
      <c r="CU361" s="117" t="s">
        <v>109</v>
      </c>
      <c r="CV361" s="83">
        <v>357</v>
      </c>
      <c r="CW361" s="83" t="s">
        <v>108</v>
      </c>
      <c r="CX361" s="83">
        <v>357</v>
      </c>
      <c r="CY361" s="83" t="s">
        <v>108</v>
      </c>
      <c r="CZ361" s="83">
        <v>6685</v>
      </c>
      <c r="DA361" s="83" t="s">
        <v>419</v>
      </c>
      <c r="DB361" s="83" t="s">
        <v>130</v>
      </c>
      <c r="DC361" s="83" t="s">
        <v>499</v>
      </c>
      <c r="DD361" s="83">
        <v>1406</v>
      </c>
      <c r="DE361" s="83" t="s">
        <v>444</v>
      </c>
      <c r="DF361" s="83" t="s">
        <v>130</v>
      </c>
      <c r="DG361" s="83" t="s">
        <v>499</v>
      </c>
      <c r="DH361" s="83"/>
      <c r="DI361" s="83">
        <v>0</v>
      </c>
      <c r="DJ361" s="83">
        <v>1</v>
      </c>
      <c r="DK361" s="83">
        <v>0</v>
      </c>
      <c r="DL361" s="83">
        <v>0</v>
      </c>
      <c r="DM361" s="83">
        <v>0</v>
      </c>
      <c r="DN361" s="83">
        <v>0</v>
      </c>
      <c r="DO361" s="83">
        <v>0</v>
      </c>
      <c r="DP361" s="83">
        <v>0</v>
      </c>
      <c r="DQ361" s="83">
        <v>0</v>
      </c>
      <c r="DR361" s="83">
        <v>0</v>
      </c>
      <c r="DS361" s="83">
        <v>0</v>
      </c>
      <c r="DT361" s="83">
        <v>3</v>
      </c>
      <c r="DU361" s="83">
        <v>3</v>
      </c>
      <c r="DV361" s="83">
        <v>0</v>
      </c>
      <c r="DW361" s="83">
        <v>0</v>
      </c>
      <c r="DX361" s="83">
        <v>3</v>
      </c>
      <c r="DY361" s="85">
        <v>44003</v>
      </c>
      <c r="DZ361" s="83" t="s">
        <v>4408</v>
      </c>
      <c r="EA361" s="83" t="s">
        <v>102</v>
      </c>
      <c r="EB361" s="83" t="s">
        <v>482</v>
      </c>
      <c r="EC361" s="83">
        <v>357</v>
      </c>
      <c r="ED361" s="83" t="s">
        <v>483</v>
      </c>
      <c r="EE361" s="83">
        <v>1</v>
      </c>
      <c r="EF361" s="83">
        <v>0</v>
      </c>
      <c r="EG361" s="83">
        <v>0</v>
      </c>
      <c r="EH361" s="83" t="s">
        <v>109</v>
      </c>
      <c r="EI361" s="83" t="s">
        <v>108</v>
      </c>
      <c r="EJ361" s="83" t="s">
        <v>583</v>
      </c>
      <c r="EK361" s="83">
        <v>0</v>
      </c>
      <c r="EL361" s="83">
        <v>0</v>
      </c>
      <c r="EM361" s="83">
        <v>1</v>
      </c>
      <c r="EN361" s="83" t="s">
        <v>497</v>
      </c>
      <c r="EO361" s="83"/>
      <c r="EP361" s="83" t="s">
        <v>436</v>
      </c>
      <c r="EQ361" s="136">
        <v>1</v>
      </c>
      <c r="ER361" s="136">
        <v>1</v>
      </c>
      <c r="ES361" s="136">
        <v>1</v>
      </c>
      <c r="ET361" s="136">
        <v>1</v>
      </c>
      <c r="EU361" s="215" t="s">
        <v>269</v>
      </c>
      <c r="EV361" s="136">
        <v>1</v>
      </c>
      <c r="EW361" s="136">
        <v>1</v>
      </c>
      <c r="EX361" s="136">
        <v>1</v>
      </c>
      <c r="EY361" s="136">
        <v>1</v>
      </c>
      <c r="EZ361" s="136">
        <v>1</v>
      </c>
      <c r="FP361" s="215" t="s">
        <v>592</v>
      </c>
      <c r="FQ361" s="136" t="b">
        <v>1</v>
      </c>
      <c r="FR361" s="136" t="b">
        <v>1</v>
      </c>
      <c r="FS361" s="136" t="b">
        <v>1</v>
      </c>
      <c r="FT361" s="136" t="b">
        <v>1</v>
      </c>
      <c r="FX361" s="215" t="s">
        <v>269</v>
      </c>
    </row>
    <row r="362" spans="1:180" ht="60" customHeight="1" x14ac:dyDescent="0.55000000000000004">
      <c r="A362" s="83" t="s">
        <v>130</v>
      </c>
      <c r="B362" s="83" t="s">
        <v>98</v>
      </c>
      <c r="C362" s="136">
        <v>115691</v>
      </c>
      <c r="D362" s="207" t="s">
        <v>627</v>
      </c>
      <c r="E362" s="208" t="s">
        <v>630</v>
      </c>
      <c r="F362" s="83" t="s">
        <v>108</v>
      </c>
      <c r="G362" s="85">
        <v>20621</v>
      </c>
      <c r="H362" s="83" t="s">
        <v>102</v>
      </c>
      <c r="I362" s="85">
        <v>39794</v>
      </c>
      <c r="J362" s="83" t="s">
        <v>228</v>
      </c>
      <c r="K362" s="216">
        <v>205352122734</v>
      </c>
      <c r="L362" s="83" t="s">
        <v>191</v>
      </c>
      <c r="M362" s="85">
        <v>43631</v>
      </c>
      <c r="N362" s="83">
        <v>-1091.6666666666699</v>
      </c>
      <c r="O362" s="83" t="s">
        <v>180</v>
      </c>
      <c r="P362" s="83" t="s">
        <v>181</v>
      </c>
      <c r="Q362" s="208" t="s">
        <v>6476</v>
      </c>
      <c r="R362" s="83" t="s">
        <v>102</v>
      </c>
      <c r="S362" s="83" t="s">
        <v>102</v>
      </c>
      <c r="T362" s="83" t="s">
        <v>199</v>
      </c>
      <c r="U362" s="83" t="s">
        <v>9639</v>
      </c>
      <c r="V362" s="83" t="s">
        <v>104</v>
      </c>
      <c r="W362" s="83" t="s">
        <v>105</v>
      </c>
      <c r="X362" s="86" t="s">
        <v>6476</v>
      </c>
      <c r="Y362" s="87" t="s">
        <v>102</v>
      </c>
      <c r="Z362" s="87" t="s">
        <v>102</v>
      </c>
      <c r="AA362" s="87" t="s">
        <v>199</v>
      </c>
      <c r="AB362" s="87" t="s">
        <v>9639</v>
      </c>
      <c r="AC362" s="87" t="s">
        <v>104</v>
      </c>
      <c r="AD362" s="87" t="s">
        <v>105</v>
      </c>
      <c r="AE362" s="87" t="s">
        <v>106</v>
      </c>
      <c r="AF362" s="86" t="s">
        <v>6476</v>
      </c>
      <c r="AG362" s="87" t="s">
        <v>489</v>
      </c>
      <c r="AH362" s="87" t="s">
        <v>9640</v>
      </c>
      <c r="AI362" s="87" t="s">
        <v>104</v>
      </c>
      <c r="AJ362" s="87" t="s">
        <v>204</v>
      </c>
      <c r="AK362" s="88"/>
      <c r="AL362" s="83" t="s">
        <v>107</v>
      </c>
      <c r="AM362" s="89" t="s">
        <v>454</v>
      </c>
      <c r="AN362" s="90" t="s">
        <v>416</v>
      </c>
      <c r="AO362" s="91" t="s">
        <v>641</v>
      </c>
      <c r="AP362" s="90">
        <v>8.3333333333332806</v>
      </c>
      <c r="AQ362" s="92" t="s">
        <v>211</v>
      </c>
      <c r="AR362" s="93" t="s">
        <v>102</v>
      </c>
      <c r="AS362" s="93" t="s">
        <v>102</v>
      </c>
      <c r="AT362" s="93" t="s">
        <v>102</v>
      </c>
      <c r="AU362" s="210" t="s">
        <v>641</v>
      </c>
      <c r="AV362" s="93" t="s">
        <v>192</v>
      </c>
      <c r="AW362" s="94" t="s">
        <v>102</v>
      </c>
      <c r="AX362" s="93" t="s">
        <v>105</v>
      </c>
      <c r="AY362" s="95" t="s">
        <v>188</v>
      </c>
      <c r="AZ362" s="93" t="s">
        <v>102</v>
      </c>
      <c r="BA362" s="93" t="s">
        <v>9641</v>
      </c>
      <c r="BB362" s="93" t="s">
        <v>102</v>
      </c>
      <c r="BC362" s="93" t="s">
        <v>102</v>
      </c>
      <c r="BD362" s="96" t="s">
        <v>102</v>
      </c>
      <c r="BE362" s="90">
        <v>-170.166666666667</v>
      </c>
      <c r="BF362" s="93" t="s">
        <v>211</v>
      </c>
      <c r="BG362" s="93" t="s">
        <v>102</v>
      </c>
      <c r="BH362" s="93" t="s">
        <v>102</v>
      </c>
      <c r="BI362" s="93" t="s">
        <v>102</v>
      </c>
      <c r="BJ362" s="210" t="s">
        <v>646</v>
      </c>
      <c r="BK362" s="93" t="s">
        <v>182</v>
      </c>
      <c r="BL362" s="97" t="s">
        <v>102</v>
      </c>
      <c r="BM362" s="93" t="s">
        <v>105</v>
      </c>
      <c r="BN362" s="93" t="s">
        <v>104</v>
      </c>
      <c r="BO362" s="93" t="s">
        <v>102</v>
      </c>
      <c r="BP362" s="98">
        <v>20180326</v>
      </c>
      <c r="BQ362" s="93" t="s">
        <v>102</v>
      </c>
      <c r="BR362" s="93" t="s">
        <v>102</v>
      </c>
      <c r="BS362" s="93" t="s">
        <v>102</v>
      </c>
      <c r="BT362" s="99" t="s">
        <v>591</v>
      </c>
      <c r="BU362" s="100" t="s">
        <v>11086</v>
      </c>
      <c r="BV362" s="101" t="s">
        <v>471</v>
      </c>
      <c r="BW362" s="136"/>
      <c r="BX362" s="103" t="s">
        <v>565</v>
      </c>
      <c r="BY362" s="104" t="s">
        <v>190</v>
      </c>
      <c r="BZ362" s="136"/>
      <c r="CA362" s="83" t="s">
        <v>599</v>
      </c>
      <c r="CB362" s="106" t="s">
        <v>647</v>
      </c>
      <c r="CC362" s="106" t="s">
        <v>11087</v>
      </c>
      <c r="CD362" s="107"/>
      <c r="CE362" s="108" t="s">
        <v>107</v>
      </c>
      <c r="CF362" s="108" t="s">
        <v>107</v>
      </c>
      <c r="CG362" s="109"/>
      <c r="CH362" s="110" t="s">
        <v>107</v>
      </c>
      <c r="CI362" s="111"/>
      <c r="CJ362" s="112">
        <v>6710</v>
      </c>
      <c r="CK362" s="113">
        <v>86</v>
      </c>
      <c r="CL362" s="114" t="s">
        <v>134</v>
      </c>
      <c r="CM362" s="114" t="s">
        <v>108</v>
      </c>
      <c r="CN362" s="114"/>
      <c r="CO362" s="115" t="s">
        <v>102</v>
      </c>
      <c r="CP362" s="115" t="s">
        <v>102</v>
      </c>
      <c r="CQ362" s="115" t="s">
        <v>102</v>
      </c>
      <c r="CR362" s="115" t="s">
        <v>102</v>
      </c>
      <c r="CS362" s="116"/>
      <c r="CT362" s="117" t="s">
        <v>109</v>
      </c>
      <c r="CU362" s="117" t="s">
        <v>109</v>
      </c>
      <c r="CV362" s="83">
        <v>358</v>
      </c>
      <c r="CW362" s="83" t="s">
        <v>108</v>
      </c>
      <c r="CX362" s="83">
        <v>358</v>
      </c>
      <c r="CY362" s="83" t="s">
        <v>108</v>
      </c>
      <c r="CZ362" s="83">
        <v>6686</v>
      </c>
      <c r="DA362" s="83" t="s">
        <v>419</v>
      </c>
      <c r="DB362" s="83" t="s">
        <v>130</v>
      </c>
      <c r="DC362" s="83" t="s">
        <v>499</v>
      </c>
      <c r="DD362" s="83">
        <v>1407</v>
      </c>
      <c r="DE362" s="83" t="s">
        <v>444</v>
      </c>
      <c r="DF362" s="83" t="s">
        <v>130</v>
      </c>
      <c r="DG362" s="83" t="s">
        <v>499</v>
      </c>
      <c r="DH362" s="83"/>
      <c r="DI362" s="83">
        <v>0</v>
      </c>
      <c r="DJ362" s="83">
        <v>1</v>
      </c>
      <c r="DK362" s="83">
        <v>0</v>
      </c>
      <c r="DL362" s="83">
        <v>0</v>
      </c>
      <c r="DM362" s="83">
        <v>0</v>
      </c>
      <c r="DN362" s="83">
        <v>0</v>
      </c>
      <c r="DO362" s="83">
        <v>0</v>
      </c>
      <c r="DP362" s="83">
        <v>0</v>
      </c>
      <c r="DQ362" s="83">
        <v>0</v>
      </c>
      <c r="DR362" s="83">
        <v>0</v>
      </c>
      <c r="DS362" s="83">
        <v>0</v>
      </c>
      <c r="DT362" s="83">
        <v>3</v>
      </c>
      <c r="DU362" s="83">
        <v>3</v>
      </c>
      <c r="DV362" s="83">
        <v>0</v>
      </c>
      <c r="DW362" s="83">
        <v>0</v>
      </c>
      <c r="DX362" s="83">
        <v>3</v>
      </c>
      <c r="DY362" s="85">
        <v>44004</v>
      </c>
      <c r="DZ362" s="83" t="s">
        <v>4409</v>
      </c>
      <c r="EA362" s="83" t="s">
        <v>102</v>
      </c>
      <c r="EB362" s="83" t="s">
        <v>482</v>
      </c>
      <c r="EC362" s="83">
        <v>358</v>
      </c>
      <c r="ED362" s="83" t="s">
        <v>483</v>
      </c>
      <c r="EE362" s="83">
        <v>1</v>
      </c>
      <c r="EF362" s="83">
        <v>0</v>
      </c>
      <c r="EG362" s="83">
        <v>0</v>
      </c>
      <c r="EH362" s="83" t="s">
        <v>109</v>
      </c>
      <c r="EI362" s="83" t="s">
        <v>108</v>
      </c>
      <c r="EJ362" s="83" t="s">
        <v>583</v>
      </c>
      <c r="EK362" s="83">
        <v>0</v>
      </c>
      <c r="EL362" s="83">
        <v>0</v>
      </c>
      <c r="EM362" s="83">
        <v>1</v>
      </c>
      <c r="EN362" s="83" t="s">
        <v>497</v>
      </c>
      <c r="EO362" s="83"/>
      <c r="EP362" s="83" t="s">
        <v>436</v>
      </c>
      <c r="EQ362" s="136">
        <v>1</v>
      </c>
      <c r="ER362" s="136">
        <v>1</v>
      </c>
      <c r="ES362" s="136">
        <v>1</v>
      </c>
      <c r="ET362" s="136">
        <v>1</v>
      </c>
      <c r="EU362" s="215" t="s">
        <v>269</v>
      </c>
      <c r="EV362" s="136">
        <v>1</v>
      </c>
      <c r="EW362" s="136">
        <v>1</v>
      </c>
      <c r="EX362" s="136">
        <v>1</v>
      </c>
      <c r="EY362" s="136">
        <v>1</v>
      </c>
      <c r="EZ362" s="136">
        <v>1</v>
      </c>
      <c r="FP362" s="215" t="s">
        <v>592</v>
      </c>
      <c r="FQ362" s="136" t="b">
        <v>1</v>
      </c>
      <c r="FR362" s="136" t="b">
        <v>1</v>
      </c>
      <c r="FS362" s="136" t="b">
        <v>1</v>
      </c>
      <c r="FT362" s="136" t="b">
        <v>1</v>
      </c>
      <c r="FX362" s="215" t="s">
        <v>269</v>
      </c>
    </row>
    <row r="363" spans="1:180" ht="60" customHeight="1" x14ac:dyDescent="0.55000000000000004">
      <c r="A363" s="83" t="s">
        <v>130</v>
      </c>
      <c r="B363" s="83" t="s">
        <v>98</v>
      </c>
      <c r="C363" s="136">
        <v>133624</v>
      </c>
      <c r="D363" s="207" t="s">
        <v>628</v>
      </c>
      <c r="E363" s="208" t="s">
        <v>633</v>
      </c>
      <c r="F363" s="83" t="s">
        <v>108</v>
      </c>
      <c r="G363" s="85">
        <v>22744</v>
      </c>
      <c r="H363" s="83" t="s">
        <v>102</v>
      </c>
      <c r="I363" s="85">
        <v>39772</v>
      </c>
      <c r="J363" s="83" t="s">
        <v>228</v>
      </c>
      <c r="K363" s="216">
        <v>833498501978</v>
      </c>
      <c r="L363" s="83" t="s">
        <v>191</v>
      </c>
      <c r="M363" s="85">
        <v>43619</v>
      </c>
      <c r="N363" s="83">
        <v>-1096.6666666666699</v>
      </c>
      <c r="O363" s="83" t="s">
        <v>193</v>
      </c>
      <c r="P363" s="83" t="s">
        <v>181</v>
      </c>
      <c r="Q363" s="208" t="s">
        <v>6480</v>
      </c>
      <c r="R363" s="83" t="s">
        <v>102</v>
      </c>
      <c r="S363" s="83" t="s">
        <v>102</v>
      </c>
      <c r="T363" s="83" t="s">
        <v>133</v>
      </c>
      <c r="U363" s="83" t="s">
        <v>9642</v>
      </c>
      <c r="V363" s="83" t="s">
        <v>111</v>
      </c>
      <c r="W363" s="83" t="s">
        <v>105</v>
      </c>
      <c r="X363" s="86" t="s">
        <v>6480</v>
      </c>
      <c r="Y363" s="87" t="s">
        <v>102</v>
      </c>
      <c r="Z363" s="87" t="s">
        <v>102</v>
      </c>
      <c r="AA363" s="87" t="s">
        <v>133</v>
      </c>
      <c r="AB363" s="87" t="s">
        <v>9642</v>
      </c>
      <c r="AC363" s="87" t="s">
        <v>111</v>
      </c>
      <c r="AD363" s="87" t="s">
        <v>105</v>
      </c>
      <c r="AE363" s="87" t="s">
        <v>106</v>
      </c>
      <c r="AF363" s="86" t="s">
        <v>6480</v>
      </c>
      <c r="AG363" s="87" t="s">
        <v>486</v>
      </c>
      <c r="AH363" s="87" t="s">
        <v>9642</v>
      </c>
      <c r="AI363" s="87" t="s">
        <v>111</v>
      </c>
      <c r="AJ363" s="87" t="s">
        <v>204</v>
      </c>
      <c r="AK363" s="88"/>
      <c r="AL363" s="83" t="s">
        <v>107</v>
      </c>
      <c r="AM363" s="89" t="s">
        <v>454</v>
      </c>
      <c r="AN363" s="90" t="s">
        <v>416</v>
      </c>
      <c r="AO363" s="91" t="s">
        <v>642</v>
      </c>
      <c r="AP363" s="90">
        <v>8.3333333333332806</v>
      </c>
      <c r="AQ363" s="92" t="s">
        <v>102</v>
      </c>
      <c r="AR363" s="93" t="s">
        <v>102</v>
      </c>
      <c r="AS363" s="93" t="s">
        <v>102</v>
      </c>
      <c r="AT363" s="93" t="s">
        <v>102</v>
      </c>
      <c r="AU363" s="210" t="s">
        <v>644</v>
      </c>
      <c r="AV363" s="93" t="s">
        <v>185</v>
      </c>
      <c r="AW363" s="94" t="s">
        <v>102</v>
      </c>
      <c r="AX363" s="93" t="s">
        <v>183</v>
      </c>
      <c r="AY363" s="95" t="s">
        <v>111</v>
      </c>
      <c r="AZ363" s="93" t="s">
        <v>102</v>
      </c>
      <c r="BA363" s="93" t="s">
        <v>102</v>
      </c>
      <c r="BB363" s="93" t="s">
        <v>102</v>
      </c>
      <c r="BC363" s="93" t="s">
        <v>102</v>
      </c>
      <c r="BD363" s="96" t="s">
        <v>102</v>
      </c>
      <c r="BE363" s="90">
        <v>-170.666666666667</v>
      </c>
      <c r="BF363" s="93" t="s">
        <v>102</v>
      </c>
      <c r="BG363" s="93" t="s">
        <v>102</v>
      </c>
      <c r="BH363" s="93" t="s">
        <v>102</v>
      </c>
      <c r="BI363" s="93" t="s">
        <v>102</v>
      </c>
      <c r="BJ363" s="210" t="s">
        <v>642</v>
      </c>
      <c r="BK363" s="93" t="s">
        <v>192</v>
      </c>
      <c r="BL363" s="97" t="s">
        <v>102</v>
      </c>
      <c r="BM363" s="93" t="s">
        <v>183</v>
      </c>
      <c r="BN363" s="93" t="s">
        <v>106</v>
      </c>
      <c r="BO363" s="93" t="s">
        <v>102</v>
      </c>
      <c r="BP363" s="98" t="s">
        <v>102</v>
      </c>
      <c r="BQ363" s="93" t="s">
        <v>102</v>
      </c>
      <c r="BR363" s="93" t="s">
        <v>102</v>
      </c>
      <c r="BS363" s="93" t="s">
        <v>102</v>
      </c>
      <c r="BT363" s="99" t="s">
        <v>591</v>
      </c>
      <c r="BU363" s="100" t="s">
        <v>11088</v>
      </c>
      <c r="BV363" s="101" t="s">
        <v>471</v>
      </c>
      <c r="BW363" s="136"/>
      <c r="BX363" s="103" t="s">
        <v>565</v>
      </c>
      <c r="BY363" s="104" t="s">
        <v>190</v>
      </c>
      <c r="BZ363" s="136"/>
      <c r="CA363" s="83" t="s">
        <v>599</v>
      </c>
      <c r="CB363" s="106" t="s">
        <v>647</v>
      </c>
      <c r="CC363" s="106" t="s">
        <v>11089</v>
      </c>
      <c r="CD363" s="107"/>
      <c r="CE363" s="108" t="s">
        <v>107</v>
      </c>
      <c r="CF363" s="108" t="s">
        <v>107</v>
      </c>
      <c r="CG363" s="109"/>
      <c r="CH363" s="110" t="s">
        <v>107</v>
      </c>
      <c r="CI363" s="111"/>
      <c r="CJ363" s="112">
        <v>6710</v>
      </c>
      <c r="CK363" s="113">
        <v>86</v>
      </c>
      <c r="CL363" s="114" t="s">
        <v>134</v>
      </c>
      <c r="CM363" s="114" t="s">
        <v>108</v>
      </c>
      <c r="CN363" s="114"/>
      <c r="CO363" s="115" t="s">
        <v>102</v>
      </c>
      <c r="CP363" s="115" t="s">
        <v>102</v>
      </c>
      <c r="CQ363" s="115" t="s">
        <v>102</v>
      </c>
      <c r="CR363" s="115" t="s">
        <v>102</v>
      </c>
      <c r="CS363" s="116"/>
      <c r="CT363" s="117" t="s">
        <v>109</v>
      </c>
      <c r="CU363" s="117" t="s">
        <v>109</v>
      </c>
      <c r="CV363" s="83">
        <v>359</v>
      </c>
      <c r="CW363" s="83" t="s">
        <v>108</v>
      </c>
      <c r="CX363" s="83">
        <v>359</v>
      </c>
      <c r="CY363" s="83" t="s">
        <v>108</v>
      </c>
      <c r="CZ363" s="83">
        <v>6687</v>
      </c>
      <c r="DA363" s="83" t="s">
        <v>419</v>
      </c>
      <c r="DB363" s="83" t="s">
        <v>130</v>
      </c>
      <c r="DC363" s="83" t="s">
        <v>499</v>
      </c>
      <c r="DD363" s="83">
        <v>1408</v>
      </c>
      <c r="DE363" s="83" t="s">
        <v>444</v>
      </c>
      <c r="DF363" s="83" t="s">
        <v>130</v>
      </c>
      <c r="DG363" s="83" t="s">
        <v>499</v>
      </c>
      <c r="DH363" s="83"/>
      <c r="DI363" s="83">
        <v>0</v>
      </c>
      <c r="DJ363" s="83">
        <v>1</v>
      </c>
      <c r="DK363" s="83">
        <v>0</v>
      </c>
      <c r="DL363" s="83">
        <v>0</v>
      </c>
      <c r="DM363" s="83">
        <v>0</v>
      </c>
      <c r="DN363" s="83">
        <v>0</v>
      </c>
      <c r="DO363" s="83">
        <v>0</v>
      </c>
      <c r="DP363" s="83">
        <v>0</v>
      </c>
      <c r="DQ363" s="83">
        <v>0</v>
      </c>
      <c r="DR363" s="83">
        <v>0</v>
      </c>
      <c r="DS363" s="83">
        <v>0</v>
      </c>
      <c r="DT363" s="83">
        <v>3</v>
      </c>
      <c r="DU363" s="83">
        <v>3</v>
      </c>
      <c r="DV363" s="83">
        <v>0</v>
      </c>
      <c r="DW363" s="83">
        <v>0</v>
      </c>
      <c r="DX363" s="83">
        <v>3</v>
      </c>
      <c r="DY363" s="85">
        <v>44005</v>
      </c>
      <c r="DZ363" s="83" t="s">
        <v>4410</v>
      </c>
      <c r="EA363" s="83" t="s">
        <v>102</v>
      </c>
      <c r="EB363" s="83" t="s">
        <v>482</v>
      </c>
      <c r="EC363" s="83">
        <v>359</v>
      </c>
      <c r="ED363" s="83" t="s">
        <v>483</v>
      </c>
      <c r="EE363" s="83">
        <v>1</v>
      </c>
      <c r="EF363" s="83">
        <v>0</v>
      </c>
      <c r="EG363" s="83">
        <v>0</v>
      </c>
      <c r="EH363" s="83" t="s">
        <v>109</v>
      </c>
      <c r="EI363" s="83" t="s">
        <v>108</v>
      </c>
      <c r="EJ363" s="83" t="s">
        <v>583</v>
      </c>
      <c r="EK363" s="83">
        <v>0</v>
      </c>
      <c r="EL363" s="83">
        <v>0</v>
      </c>
      <c r="EM363" s="83">
        <v>1</v>
      </c>
      <c r="EN363" s="83" t="s">
        <v>497</v>
      </c>
      <c r="EO363" s="83"/>
      <c r="EP363" s="83" t="s">
        <v>436</v>
      </c>
      <c r="EQ363" s="136">
        <v>1</v>
      </c>
      <c r="ER363" s="136">
        <v>1</v>
      </c>
      <c r="ES363" s="136">
        <v>1</v>
      </c>
      <c r="ET363" s="136">
        <v>1</v>
      </c>
      <c r="EU363" s="215" t="s">
        <v>269</v>
      </c>
      <c r="EV363" s="136">
        <v>1</v>
      </c>
      <c r="EW363" s="136">
        <v>1</v>
      </c>
      <c r="EX363" s="136">
        <v>1</v>
      </c>
      <c r="EY363" s="136">
        <v>1</v>
      </c>
      <c r="EZ363" s="136">
        <v>1</v>
      </c>
      <c r="FP363" s="215" t="s">
        <v>592</v>
      </c>
      <c r="FQ363" s="136" t="b">
        <v>1</v>
      </c>
      <c r="FR363" s="136" t="b">
        <v>1</v>
      </c>
      <c r="FS363" s="136" t="b">
        <v>1</v>
      </c>
      <c r="FT363" s="136" t="b">
        <v>1</v>
      </c>
      <c r="FX363" s="215" t="s">
        <v>269</v>
      </c>
    </row>
    <row r="364" spans="1:180" ht="60" customHeight="1" x14ac:dyDescent="0.55000000000000004">
      <c r="A364" s="83" t="s">
        <v>130</v>
      </c>
      <c r="B364" s="83" t="s">
        <v>98</v>
      </c>
      <c r="C364" s="136">
        <v>882571</v>
      </c>
      <c r="D364" s="207" t="s">
        <v>629</v>
      </c>
      <c r="E364" s="208" t="s">
        <v>634</v>
      </c>
      <c r="F364" s="83" t="s">
        <v>108</v>
      </c>
      <c r="G364" s="85">
        <v>26341</v>
      </c>
      <c r="H364" s="83" t="s">
        <v>102</v>
      </c>
      <c r="I364" s="85">
        <v>34633</v>
      </c>
      <c r="J364" s="83" t="s">
        <v>228</v>
      </c>
      <c r="K364" s="216">
        <v>720291994181</v>
      </c>
      <c r="L364" s="83" t="s">
        <v>191</v>
      </c>
      <c r="M364" s="85">
        <v>43642</v>
      </c>
      <c r="N364" s="83">
        <v>-1101.6666666666699</v>
      </c>
      <c r="O364" s="83" t="s">
        <v>193</v>
      </c>
      <c r="P364" s="83" t="s">
        <v>181</v>
      </c>
      <c r="Q364" s="208" t="s">
        <v>6484</v>
      </c>
      <c r="R364" s="83" t="s">
        <v>102</v>
      </c>
      <c r="S364" s="83" t="s">
        <v>102</v>
      </c>
      <c r="T364" s="83" t="s">
        <v>131</v>
      </c>
      <c r="U364" s="83" t="s">
        <v>9643</v>
      </c>
      <c r="V364" s="83" t="s">
        <v>104</v>
      </c>
      <c r="W364" s="83" t="s">
        <v>105</v>
      </c>
      <c r="X364" s="86" t="s">
        <v>6484</v>
      </c>
      <c r="Y364" s="87" t="s">
        <v>102</v>
      </c>
      <c r="Z364" s="87" t="s">
        <v>102</v>
      </c>
      <c r="AA364" s="87" t="s">
        <v>131</v>
      </c>
      <c r="AB364" s="87" t="s">
        <v>9643</v>
      </c>
      <c r="AC364" s="87" t="s">
        <v>104</v>
      </c>
      <c r="AD364" s="87" t="s">
        <v>105</v>
      </c>
      <c r="AE364" s="87" t="s">
        <v>106</v>
      </c>
      <c r="AF364" s="86" t="s">
        <v>6484</v>
      </c>
      <c r="AG364" s="87" t="s">
        <v>177</v>
      </c>
      <c r="AH364" s="87" t="s">
        <v>9643</v>
      </c>
      <c r="AI364" s="87" t="s">
        <v>104</v>
      </c>
      <c r="AJ364" s="87" t="s">
        <v>204</v>
      </c>
      <c r="AK364" s="88"/>
      <c r="AL364" s="83" t="s">
        <v>107</v>
      </c>
      <c r="AM364" s="89" t="s">
        <v>454</v>
      </c>
      <c r="AN364" s="90" t="s">
        <v>416</v>
      </c>
      <c r="AO364" s="91" t="s">
        <v>643</v>
      </c>
      <c r="AP364" s="90">
        <v>8.3333333333332806</v>
      </c>
      <c r="AQ364" s="92" t="s">
        <v>102</v>
      </c>
      <c r="AR364" s="93" t="s">
        <v>102</v>
      </c>
      <c r="AS364" s="93" t="s">
        <v>102</v>
      </c>
      <c r="AT364" s="93" t="s">
        <v>102</v>
      </c>
      <c r="AU364" s="210" t="s">
        <v>645</v>
      </c>
      <c r="AV364" s="93" t="s">
        <v>185</v>
      </c>
      <c r="AW364" s="94" t="s">
        <v>102</v>
      </c>
      <c r="AX364" s="93" t="s">
        <v>105</v>
      </c>
      <c r="AY364" s="95" t="s">
        <v>104</v>
      </c>
      <c r="AZ364" s="93" t="s">
        <v>102</v>
      </c>
      <c r="BA364" s="93" t="s">
        <v>102</v>
      </c>
      <c r="BB364" s="93" t="s">
        <v>102</v>
      </c>
      <c r="BC364" s="93" t="s">
        <v>102</v>
      </c>
      <c r="BD364" s="96" t="s">
        <v>102</v>
      </c>
      <c r="BE364" s="90">
        <v>-171.166666666667</v>
      </c>
      <c r="BF364" s="93" t="s">
        <v>102</v>
      </c>
      <c r="BG364" s="93" t="s">
        <v>102</v>
      </c>
      <c r="BH364" s="93" t="s">
        <v>102</v>
      </c>
      <c r="BI364" s="93" t="s">
        <v>102</v>
      </c>
      <c r="BJ364" s="210" t="s">
        <v>643</v>
      </c>
      <c r="BK364" s="93" t="s">
        <v>196</v>
      </c>
      <c r="BL364" s="97" t="s">
        <v>102</v>
      </c>
      <c r="BM364" s="93" t="s">
        <v>105</v>
      </c>
      <c r="BN364" s="93" t="s">
        <v>596</v>
      </c>
      <c r="BO364" s="93" t="s">
        <v>102</v>
      </c>
      <c r="BP364" s="98" t="s">
        <v>102</v>
      </c>
      <c r="BQ364" s="93" t="s">
        <v>102</v>
      </c>
      <c r="BR364" s="93" t="s">
        <v>102</v>
      </c>
      <c r="BS364" s="93" t="s">
        <v>102</v>
      </c>
      <c r="BT364" s="99" t="s">
        <v>591</v>
      </c>
      <c r="BU364" s="100" t="s">
        <v>11090</v>
      </c>
      <c r="BV364" s="101" t="s">
        <v>471</v>
      </c>
      <c r="BW364" s="136"/>
      <c r="BX364" s="103" t="s">
        <v>565</v>
      </c>
      <c r="BY364" s="104" t="s">
        <v>190</v>
      </c>
      <c r="BZ364" s="136"/>
      <c r="CA364" s="83" t="s">
        <v>599</v>
      </c>
      <c r="CB364" s="106" t="s">
        <v>647</v>
      </c>
      <c r="CC364" s="106" t="s">
        <v>11091</v>
      </c>
      <c r="CD364" s="107"/>
      <c r="CE364" s="108" t="s">
        <v>107</v>
      </c>
      <c r="CF364" s="108" t="s">
        <v>107</v>
      </c>
      <c r="CG364" s="109"/>
      <c r="CH364" s="110" t="s">
        <v>107</v>
      </c>
      <c r="CI364" s="111"/>
      <c r="CJ364" s="112">
        <v>6710</v>
      </c>
      <c r="CK364" s="113">
        <v>86</v>
      </c>
      <c r="CL364" s="114" t="s">
        <v>134</v>
      </c>
      <c r="CM364" s="114" t="s">
        <v>108</v>
      </c>
      <c r="CN364" s="114"/>
      <c r="CO364" s="115" t="s">
        <v>102</v>
      </c>
      <c r="CP364" s="115" t="s">
        <v>102</v>
      </c>
      <c r="CQ364" s="115" t="s">
        <v>102</v>
      </c>
      <c r="CR364" s="115" t="s">
        <v>102</v>
      </c>
      <c r="CS364" s="116"/>
      <c r="CT364" s="117" t="s">
        <v>109</v>
      </c>
      <c r="CU364" s="117" t="s">
        <v>109</v>
      </c>
      <c r="CV364" s="83">
        <v>360</v>
      </c>
      <c r="CW364" s="83" t="s">
        <v>108</v>
      </c>
      <c r="CX364" s="83">
        <v>360</v>
      </c>
      <c r="CY364" s="83" t="s">
        <v>108</v>
      </c>
      <c r="CZ364" s="83">
        <v>6688</v>
      </c>
      <c r="DA364" s="83" t="s">
        <v>419</v>
      </c>
      <c r="DB364" s="83" t="s">
        <v>130</v>
      </c>
      <c r="DC364" s="83" t="s">
        <v>499</v>
      </c>
      <c r="DD364" s="83">
        <v>1409</v>
      </c>
      <c r="DE364" s="83" t="s">
        <v>444</v>
      </c>
      <c r="DF364" s="83" t="s">
        <v>130</v>
      </c>
      <c r="DG364" s="83" t="s">
        <v>499</v>
      </c>
      <c r="DH364" s="83"/>
      <c r="DI364" s="83">
        <v>0</v>
      </c>
      <c r="DJ364" s="83">
        <v>1</v>
      </c>
      <c r="DK364" s="83">
        <v>0</v>
      </c>
      <c r="DL364" s="83">
        <v>0</v>
      </c>
      <c r="DM364" s="83">
        <v>0</v>
      </c>
      <c r="DN364" s="83">
        <v>0</v>
      </c>
      <c r="DO364" s="83">
        <v>0</v>
      </c>
      <c r="DP364" s="83">
        <v>0</v>
      </c>
      <c r="DQ364" s="83">
        <v>0</v>
      </c>
      <c r="DR364" s="83">
        <v>0</v>
      </c>
      <c r="DS364" s="83">
        <v>0</v>
      </c>
      <c r="DT364" s="83">
        <v>3</v>
      </c>
      <c r="DU364" s="83">
        <v>3</v>
      </c>
      <c r="DV364" s="83">
        <v>0</v>
      </c>
      <c r="DW364" s="83">
        <v>0</v>
      </c>
      <c r="DX364" s="83">
        <v>3</v>
      </c>
      <c r="DY364" s="85">
        <v>44006</v>
      </c>
      <c r="DZ364" s="83" t="s">
        <v>4411</v>
      </c>
      <c r="EA364" s="83" t="s">
        <v>102</v>
      </c>
      <c r="EB364" s="83" t="s">
        <v>482</v>
      </c>
      <c r="EC364" s="83">
        <v>360</v>
      </c>
      <c r="ED364" s="83" t="s">
        <v>483</v>
      </c>
      <c r="EE364" s="83">
        <v>1</v>
      </c>
      <c r="EF364" s="83">
        <v>0</v>
      </c>
      <c r="EG364" s="83">
        <v>0</v>
      </c>
      <c r="EH364" s="83" t="s">
        <v>109</v>
      </c>
      <c r="EI364" s="83" t="s">
        <v>108</v>
      </c>
      <c r="EJ364" s="83" t="s">
        <v>583</v>
      </c>
      <c r="EK364" s="83">
        <v>0</v>
      </c>
      <c r="EL364" s="83">
        <v>0</v>
      </c>
      <c r="EM364" s="83">
        <v>1</v>
      </c>
      <c r="EN364" s="83" t="s">
        <v>497</v>
      </c>
      <c r="EO364" s="83"/>
      <c r="EP364" s="83" t="s">
        <v>436</v>
      </c>
      <c r="EQ364" s="136">
        <v>1</v>
      </c>
      <c r="ER364" s="136">
        <v>1</v>
      </c>
      <c r="ES364" s="136">
        <v>1</v>
      </c>
      <c r="ET364" s="136">
        <v>1</v>
      </c>
      <c r="EU364" s="215" t="s">
        <v>269</v>
      </c>
      <c r="EV364" s="136">
        <v>1</v>
      </c>
      <c r="EW364" s="136">
        <v>1</v>
      </c>
      <c r="EX364" s="136">
        <v>1</v>
      </c>
      <c r="EY364" s="136">
        <v>1</v>
      </c>
      <c r="EZ364" s="136">
        <v>1</v>
      </c>
      <c r="FP364" s="215" t="s">
        <v>592</v>
      </c>
      <c r="FQ364" s="136" t="b">
        <v>1</v>
      </c>
      <c r="FR364" s="136" t="b">
        <v>1</v>
      </c>
      <c r="FS364" s="136" t="b">
        <v>1</v>
      </c>
      <c r="FT364" s="136" t="b">
        <v>1</v>
      </c>
      <c r="FX364" s="215" t="s">
        <v>269</v>
      </c>
    </row>
    <row r="365" spans="1:180" ht="60" customHeight="1" x14ac:dyDescent="0.55000000000000004">
      <c r="A365" s="83" t="s">
        <v>130</v>
      </c>
      <c r="B365" s="83" t="s">
        <v>98</v>
      </c>
      <c r="C365" s="136">
        <v>518280</v>
      </c>
      <c r="D365" s="207" t="s">
        <v>627</v>
      </c>
      <c r="E365" s="208" t="s">
        <v>630</v>
      </c>
      <c r="F365" s="83" t="s">
        <v>108</v>
      </c>
      <c r="G365" s="85">
        <v>20621</v>
      </c>
      <c r="H365" s="83" t="s">
        <v>102</v>
      </c>
      <c r="I365" s="85">
        <v>39794</v>
      </c>
      <c r="J365" s="83" t="s">
        <v>228</v>
      </c>
      <c r="K365" s="216">
        <v>901943094328</v>
      </c>
      <c r="L365" s="83" t="s">
        <v>191</v>
      </c>
      <c r="M365" s="85">
        <v>43631</v>
      </c>
      <c r="N365" s="83">
        <v>-1106.6666666666699</v>
      </c>
      <c r="O365" s="83" t="s">
        <v>180</v>
      </c>
      <c r="P365" s="83" t="s">
        <v>181</v>
      </c>
      <c r="Q365" s="208" t="s">
        <v>6488</v>
      </c>
      <c r="R365" s="83" t="s">
        <v>102</v>
      </c>
      <c r="S365" s="83" t="s">
        <v>102</v>
      </c>
      <c r="T365" s="83" t="s">
        <v>199</v>
      </c>
      <c r="U365" s="83" t="s">
        <v>9644</v>
      </c>
      <c r="V365" s="83" t="s">
        <v>104</v>
      </c>
      <c r="W365" s="83" t="s">
        <v>105</v>
      </c>
      <c r="X365" s="86" t="s">
        <v>6488</v>
      </c>
      <c r="Y365" s="87" t="s">
        <v>102</v>
      </c>
      <c r="Z365" s="87" t="s">
        <v>102</v>
      </c>
      <c r="AA365" s="87" t="s">
        <v>199</v>
      </c>
      <c r="AB365" s="87" t="s">
        <v>9644</v>
      </c>
      <c r="AC365" s="87" t="s">
        <v>104</v>
      </c>
      <c r="AD365" s="87" t="s">
        <v>105</v>
      </c>
      <c r="AE365" s="87" t="s">
        <v>106</v>
      </c>
      <c r="AF365" s="86" t="s">
        <v>6488</v>
      </c>
      <c r="AG365" s="87" t="s">
        <v>489</v>
      </c>
      <c r="AH365" s="87" t="s">
        <v>9645</v>
      </c>
      <c r="AI365" s="87" t="s">
        <v>104</v>
      </c>
      <c r="AJ365" s="87" t="s">
        <v>204</v>
      </c>
      <c r="AK365" s="88"/>
      <c r="AL365" s="83" t="s">
        <v>107</v>
      </c>
      <c r="AM365" s="89" t="s">
        <v>454</v>
      </c>
      <c r="AN365" s="90" t="s">
        <v>416</v>
      </c>
      <c r="AO365" s="91" t="s">
        <v>641</v>
      </c>
      <c r="AP365" s="90">
        <v>8.3333333333332806</v>
      </c>
      <c r="AQ365" s="92" t="s">
        <v>211</v>
      </c>
      <c r="AR365" s="93" t="s">
        <v>102</v>
      </c>
      <c r="AS365" s="93" t="s">
        <v>102</v>
      </c>
      <c r="AT365" s="93" t="s">
        <v>102</v>
      </c>
      <c r="AU365" s="210" t="s">
        <v>641</v>
      </c>
      <c r="AV365" s="93" t="s">
        <v>192</v>
      </c>
      <c r="AW365" s="94" t="s">
        <v>102</v>
      </c>
      <c r="AX365" s="93" t="s">
        <v>105</v>
      </c>
      <c r="AY365" s="95" t="s">
        <v>188</v>
      </c>
      <c r="AZ365" s="93" t="s">
        <v>102</v>
      </c>
      <c r="BA365" s="93" t="s">
        <v>9646</v>
      </c>
      <c r="BB365" s="93" t="s">
        <v>102</v>
      </c>
      <c r="BC365" s="93" t="s">
        <v>102</v>
      </c>
      <c r="BD365" s="96" t="s">
        <v>102</v>
      </c>
      <c r="BE365" s="90">
        <v>-171.666666666667</v>
      </c>
      <c r="BF365" s="93" t="s">
        <v>211</v>
      </c>
      <c r="BG365" s="93" t="s">
        <v>102</v>
      </c>
      <c r="BH365" s="93" t="s">
        <v>102</v>
      </c>
      <c r="BI365" s="93" t="s">
        <v>102</v>
      </c>
      <c r="BJ365" s="210" t="s">
        <v>646</v>
      </c>
      <c r="BK365" s="93" t="s">
        <v>182</v>
      </c>
      <c r="BL365" s="97" t="s">
        <v>102</v>
      </c>
      <c r="BM365" s="93" t="s">
        <v>105</v>
      </c>
      <c r="BN365" s="93" t="s">
        <v>104</v>
      </c>
      <c r="BO365" s="93" t="s">
        <v>102</v>
      </c>
      <c r="BP365" s="98">
        <v>20180327</v>
      </c>
      <c r="BQ365" s="93" t="s">
        <v>102</v>
      </c>
      <c r="BR365" s="93" t="s">
        <v>102</v>
      </c>
      <c r="BS365" s="93" t="s">
        <v>102</v>
      </c>
      <c r="BT365" s="99" t="s">
        <v>591</v>
      </c>
      <c r="BU365" s="100" t="s">
        <v>11092</v>
      </c>
      <c r="BV365" s="101" t="s">
        <v>471</v>
      </c>
      <c r="BW365" s="136"/>
      <c r="BX365" s="103" t="s">
        <v>565</v>
      </c>
      <c r="BY365" s="104" t="s">
        <v>190</v>
      </c>
      <c r="BZ365" s="136"/>
      <c r="CA365" s="83" t="s">
        <v>599</v>
      </c>
      <c r="CB365" s="106" t="s">
        <v>647</v>
      </c>
      <c r="CC365" s="106" t="s">
        <v>11093</v>
      </c>
      <c r="CD365" s="107"/>
      <c r="CE365" s="108" t="s">
        <v>107</v>
      </c>
      <c r="CF365" s="108" t="s">
        <v>107</v>
      </c>
      <c r="CG365" s="109"/>
      <c r="CH365" s="110" t="s">
        <v>107</v>
      </c>
      <c r="CI365" s="111"/>
      <c r="CJ365" s="112">
        <v>6710</v>
      </c>
      <c r="CK365" s="113">
        <v>86</v>
      </c>
      <c r="CL365" s="114" t="s">
        <v>134</v>
      </c>
      <c r="CM365" s="114" t="s">
        <v>108</v>
      </c>
      <c r="CN365" s="114"/>
      <c r="CO365" s="115" t="s">
        <v>102</v>
      </c>
      <c r="CP365" s="115" t="s">
        <v>102</v>
      </c>
      <c r="CQ365" s="115" t="s">
        <v>102</v>
      </c>
      <c r="CR365" s="115" t="s">
        <v>102</v>
      </c>
      <c r="CS365" s="116"/>
      <c r="CT365" s="117" t="s">
        <v>109</v>
      </c>
      <c r="CU365" s="117" t="s">
        <v>109</v>
      </c>
      <c r="CV365" s="83">
        <v>361</v>
      </c>
      <c r="CW365" s="83" t="s">
        <v>108</v>
      </c>
      <c r="CX365" s="83">
        <v>361</v>
      </c>
      <c r="CY365" s="83" t="s">
        <v>108</v>
      </c>
      <c r="CZ365" s="83">
        <v>6689</v>
      </c>
      <c r="DA365" s="83" t="s">
        <v>419</v>
      </c>
      <c r="DB365" s="83" t="s">
        <v>130</v>
      </c>
      <c r="DC365" s="83" t="s">
        <v>499</v>
      </c>
      <c r="DD365" s="83">
        <v>1410</v>
      </c>
      <c r="DE365" s="83" t="s">
        <v>444</v>
      </c>
      <c r="DF365" s="83" t="s">
        <v>130</v>
      </c>
      <c r="DG365" s="83" t="s">
        <v>499</v>
      </c>
      <c r="DH365" s="83"/>
      <c r="DI365" s="83">
        <v>0</v>
      </c>
      <c r="DJ365" s="83">
        <v>1</v>
      </c>
      <c r="DK365" s="83">
        <v>0</v>
      </c>
      <c r="DL365" s="83">
        <v>0</v>
      </c>
      <c r="DM365" s="83">
        <v>0</v>
      </c>
      <c r="DN365" s="83">
        <v>0</v>
      </c>
      <c r="DO365" s="83">
        <v>0</v>
      </c>
      <c r="DP365" s="83">
        <v>0</v>
      </c>
      <c r="DQ365" s="83">
        <v>0</v>
      </c>
      <c r="DR365" s="83">
        <v>0</v>
      </c>
      <c r="DS365" s="83">
        <v>0</v>
      </c>
      <c r="DT365" s="83">
        <v>3</v>
      </c>
      <c r="DU365" s="83">
        <v>3</v>
      </c>
      <c r="DV365" s="83">
        <v>0</v>
      </c>
      <c r="DW365" s="83">
        <v>0</v>
      </c>
      <c r="DX365" s="83">
        <v>3</v>
      </c>
      <c r="DY365" s="85">
        <v>44007</v>
      </c>
      <c r="DZ365" s="83" t="s">
        <v>4412</v>
      </c>
      <c r="EA365" s="83" t="s">
        <v>102</v>
      </c>
      <c r="EB365" s="83" t="s">
        <v>482</v>
      </c>
      <c r="EC365" s="83">
        <v>361</v>
      </c>
      <c r="ED365" s="83" t="s">
        <v>483</v>
      </c>
      <c r="EE365" s="83">
        <v>1</v>
      </c>
      <c r="EF365" s="83">
        <v>0</v>
      </c>
      <c r="EG365" s="83">
        <v>0</v>
      </c>
      <c r="EH365" s="83" t="s">
        <v>109</v>
      </c>
      <c r="EI365" s="83" t="s">
        <v>108</v>
      </c>
      <c r="EJ365" s="83" t="s">
        <v>583</v>
      </c>
      <c r="EK365" s="83">
        <v>0</v>
      </c>
      <c r="EL365" s="83">
        <v>0</v>
      </c>
      <c r="EM365" s="83">
        <v>1</v>
      </c>
      <c r="EN365" s="83" t="s">
        <v>497</v>
      </c>
      <c r="EO365" s="83"/>
      <c r="EP365" s="83" t="s">
        <v>436</v>
      </c>
      <c r="EQ365" s="136">
        <v>1</v>
      </c>
      <c r="ER365" s="136">
        <v>1</v>
      </c>
      <c r="ES365" s="136">
        <v>1</v>
      </c>
      <c r="ET365" s="136">
        <v>1</v>
      </c>
      <c r="EU365" s="215" t="s">
        <v>269</v>
      </c>
      <c r="EV365" s="136">
        <v>1</v>
      </c>
      <c r="EW365" s="136">
        <v>1</v>
      </c>
      <c r="EX365" s="136">
        <v>1</v>
      </c>
      <c r="EY365" s="136">
        <v>1</v>
      </c>
      <c r="EZ365" s="136">
        <v>1</v>
      </c>
      <c r="FP365" s="215" t="s">
        <v>592</v>
      </c>
      <c r="FQ365" s="136" t="b">
        <v>1</v>
      </c>
      <c r="FR365" s="136" t="b">
        <v>1</v>
      </c>
      <c r="FS365" s="136" t="b">
        <v>1</v>
      </c>
      <c r="FT365" s="136" t="b">
        <v>1</v>
      </c>
      <c r="FX365" s="215" t="s">
        <v>269</v>
      </c>
    </row>
    <row r="366" spans="1:180" ht="60" customHeight="1" x14ac:dyDescent="0.55000000000000004">
      <c r="A366" s="83" t="s">
        <v>130</v>
      </c>
      <c r="B366" s="83" t="s">
        <v>98</v>
      </c>
      <c r="C366" s="136">
        <v>609835</v>
      </c>
      <c r="D366" s="207" t="s">
        <v>628</v>
      </c>
      <c r="E366" s="208" t="s">
        <v>633</v>
      </c>
      <c r="F366" s="83" t="s">
        <v>108</v>
      </c>
      <c r="G366" s="85">
        <v>22744</v>
      </c>
      <c r="H366" s="83" t="s">
        <v>102</v>
      </c>
      <c r="I366" s="85">
        <v>39772</v>
      </c>
      <c r="J366" s="83" t="s">
        <v>228</v>
      </c>
      <c r="K366" s="216">
        <v>319860802424</v>
      </c>
      <c r="L366" s="83" t="s">
        <v>191</v>
      </c>
      <c r="M366" s="85">
        <v>43619</v>
      </c>
      <c r="N366" s="83">
        <v>-1111.6666666666699</v>
      </c>
      <c r="O366" s="83" t="s">
        <v>193</v>
      </c>
      <c r="P366" s="83" t="s">
        <v>181</v>
      </c>
      <c r="Q366" s="208" t="s">
        <v>6492</v>
      </c>
      <c r="R366" s="83" t="s">
        <v>102</v>
      </c>
      <c r="S366" s="83" t="s">
        <v>102</v>
      </c>
      <c r="T366" s="83" t="s">
        <v>133</v>
      </c>
      <c r="U366" s="83" t="s">
        <v>9647</v>
      </c>
      <c r="V366" s="83" t="s">
        <v>111</v>
      </c>
      <c r="W366" s="83" t="s">
        <v>105</v>
      </c>
      <c r="X366" s="86" t="s">
        <v>6492</v>
      </c>
      <c r="Y366" s="87" t="s">
        <v>102</v>
      </c>
      <c r="Z366" s="87" t="s">
        <v>102</v>
      </c>
      <c r="AA366" s="87" t="s">
        <v>133</v>
      </c>
      <c r="AB366" s="87" t="s">
        <v>9647</v>
      </c>
      <c r="AC366" s="87" t="s">
        <v>111</v>
      </c>
      <c r="AD366" s="87" t="s">
        <v>105</v>
      </c>
      <c r="AE366" s="87" t="s">
        <v>106</v>
      </c>
      <c r="AF366" s="86" t="s">
        <v>6492</v>
      </c>
      <c r="AG366" s="87" t="s">
        <v>486</v>
      </c>
      <c r="AH366" s="87" t="s">
        <v>9647</v>
      </c>
      <c r="AI366" s="87" t="s">
        <v>111</v>
      </c>
      <c r="AJ366" s="87" t="s">
        <v>204</v>
      </c>
      <c r="AK366" s="88"/>
      <c r="AL366" s="83" t="s">
        <v>107</v>
      </c>
      <c r="AM366" s="89" t="s">
        <v>454</v>
      </c>
      <c r="AN366" s="90" t="s">
        <v>416</v>
      </c>
      <c r="AO366" s="91" t="s">
        <v>642</v>
      </c>
      <c r="AP366" s="90">
        <v>8.3333333333332806</v>
      </c>
      <c r="AQ366" s="92" t="s">
        <v>102</v>
      </c>
      <c r="AR366" s="93" t="s">
        <v>102</v>
      </c>
      <c r="AS366" s="93" t="s">
        <v>102</v>
      </c>
      <c r="AT366" s="93" t="s">
        <v>102</v>
      </c>
      <c r="AU366" s="210" t="s">
        <v>644</v>
      </c>
      <c r="AV366" s="93" t="s">
        <v>185</v>
      </c>
      <c r="AW366" s="94" t="s">
        <v>102</v>
      </c>
      <c r="AX366" s="93" t="s">
        <v>183</v>
      </c>
      <c r="AY366" s="95" t="s">
        <v>111</v>
      </c>
      <c r="AZ366" s="93" t="s">
        <v>102</v>
      </c>
      <c r="BA366" s="93" t="s">
        <v>102</v>
      </c>
      <c r="BB366" s="93" t="s">
        <v>102</v>
      </c>
      <c r="BC366" s="93" t="s">
        <v>102</v>
      </c>
      <c r="BD366" s="96" t="s">
        <v>102</v>
      </c>
      <c r="BE366" s="90">
        <v>-172.166666666667</v>
      </c>
      <c r="BF366" s="93" t="s">
        <v>102</v>
      </c>
      <c r="BG366" s="93" t="s">
        <v>102</v>
      </c>
      <c r="BH366" s="93" t="s">
        <v>102</v>
      </c>
      <c r="BI366" s="93" t="s">
        <v>102</v>
      </c>
      <c r="BJ366" s="210" t="s">
        <v>642</v>
      </c>
      <c r="BK366" s="93" t="s">
        <v>192</v>
      </c>
      <c r="BL366" s="97" t="s">
        <v>102</v>
      </c>
      <c r="BM366" s="93" t="s">
        <v>183</v>
      </c>
      <c r="BN366" s="93" t="s">
        <v>106</v>
      </c>
      <c r="BO366" s="93" t="s">
        <v>102</v>
      </c>
      <c r="BP366" s="98" t="s">
        <v>102</v>
      </c>
      <c r="BQ366" s="93" t="s">
        <v>102</v>
      </c>
      <c r="BR366" s="93" t="s">
        <v>102</v>
      </c>
      <c r="BS366" s="93" t="s">
        <v>102</v>
      </c>
      <c r="BT366" s="99" t="s">
        <v>591</v>
      </c>
      <c r="BU366" s="100" t="s">
        <v>11094</v>
      </c>
      <c r="BV366" s="101" t="s">
        <v>471</v>
      </c>
      <c r="BW366" s="136"/>
      <c r="BX366" s="103" t="s">
        <v>565</v>
      </c>
      <c r="BY366" s="104" t="s">
        <v>190</v>
      </c>
      <c r="BZ366" s="136"/>
      <c r="CA366" s="83" t="s">
        <v>599</v>
      </c>
      <c r="CB366" s="106" t="s">
        <v>647</v>
      </c>
      <c r="CC366" s="106" t="s">
        <v>11095</v>
      </c>
      <c r="CD366" s="107"/>
      <c r="CE366" s="108" t="s">
        <v>107</v>
      </c>
      <c r="CF366" s="108" t="s">
        <v>107</v>
      </c>
      <c r="CG366" s="109"/>
      <c r="CH366" s="110" t="s">
        <v>107</v>
      </c>
      <c r="CI366" s="111"/>
      <c r="CJ366" s="112">
        <v>6710</v>
      </c>
      <c r="CK366" s="113">
        <v>86</v>
      </c>
      <c r="CL366" s="114" t="s">
        <v>134</v>
      </c>
      <c r="CM366" s="114" t="s">
        <v>108</v>
      </c>
      <c r="CN366" s="114"/>
      <c r="CO366" s="115" t="s">
        <v>102</v>
      </c>
      <c r="CP366" s="115" t="s">
        <v>102</v>
      </c>
      <c r="CQ366" s="115" t="s">
        <v>102</v>
      </c>
      <c r="CR366" s="115" t="s">
        <v>102</v>
      </c>
      <c r="CS366" s="116"/>
      <c r="CT366" s="117" t="s">
        <v>109</v>
      </c>
      <c r="CU366" s="117" t="s">
        <v>109</v>
      </c>
      <c r="CV366" s="83">
        <v>362</v>
      </c>
      <c r="CW366" s="83" t="s">
        <v>108</v>
      </c>
      <c r="CX366" s="83">
        <v>362</v>
      </c>
      <c r="CY366" s="83" t="s">
        <v>108</v>
      </c>
      <c r="CZ366" s="83">
        <v>6690</v>
      </c>
      <c r="DA366" s="83" t="s">
        <v>419</v>
      </c>
      <c r="DB366" s="83" t="s">
        <v>130</v>
      </c>
      <c r="DC366" s="83" t="s">
        <v>499</v>
      </c>
      <c r="DD366" s="83">
        <v>1411</v>
      </c>
      <c r="DE366" s="83" t="s">
        <v>444</v>
      </c>
      <c r="DF366" s="83" t="s">
        <v>130</v>
      </c>
      <c r="DG366" s="83" t="s">
        <v>499</v>
      </c>
      <c r="DH366" s="83"/>
      <c r="DI366" s="83">
        <v>0</v>
      </c>
      <c r="DJ366" s="83">
        <v>1</v>
      </c>
      <c r="DK366" s="83">
        <v>0</v>
      </c>
      <c r="DL366" s="83">
        <v>0</v>
      </c>
      <c r="DM366" s="83">
        <v>0</v>
      </c>
      <c r="DN366" s="83">
        <v>0</v>
      </c>
      <c r="DO366" s="83">
        <v>0</v>
      </c>
      <c r="DP366" s="83">
        <v>0</v>
      </c>
      <c r="DQ366" s="83">
        <v>0</v>
      </c>
      <c r="DR366" s="83">
        <v>0</v>
      </c>
      <c r="DS366" s="83">
        <v>0</v>
      </c>
      <c r="DT366" s="83">
        <v>3</v>
      </c>
      <c r="DU366" s="83">
        <v>3</v>
      </c>
      <c r="DV366" s="83">
        <v>0</v>
      </c>
      <c r="DW366" s="83">
        <v>0</v>
      </c>
      <c r="DX366" s="83">
        <v>3</v>
      </c>
      <c r="DY366" s="85">
        <v>44008</v>
      </c>
      <c r="DZ366" s="83" t="s">
        <v>4413</v>
      </c>
      <c r="EA366" s="83" t="s">
        <v>102</v>
      </c>
      <c r="EB366" s="83" t="s">
        <v>482</v>
      </c>
      <c r="EC366" s="83">
        <v>362</v>
      </c>
      <c r="ED366" s="83" t="s">
        <v>483</v>
      </c>
      <c r="EE366" s="83">
        <v>1</v>
      </c>
      <c r="EF366" s="83">
        <v>0</v>
      </c>
      <c r="EG366" s="83">
        <v>0</v>
      </c>
      <c r="EH366" s="83" t="s">
        <v>109</v>
      </c>
      <c r="EI366" s="83" t="s">
        <v>108</v>
      </c>
      <c r="EJ366" s="83" t="s">
        <v>583</v>
      </c>
      <c r="EK366" s="83">
        <v>0</v>
      </c>
      <c r="EL366" s="83">
        <v>0</v>
      </c>
      <c r="EM366" s="83">
        <v>1</v>
      </c>
      <c r="EN366" s="83" t="s">
        <v>497</v>
      </c>
      <c r="EO366" s="83"/>
      <c r="EP366" s="83" t="s">
        <v>436</v>
      </c>
      <c r="EQ366" s="136">
        <v>1</v>
      </c>
      <c r="ER366" s="136">
        <v>1</v>
      </c>
      <c r="ES366" s="136">
        <v>1</v>
      </c>
      <c r="ET366" s="136">
        <v>1</v>
      </c>
      <c r="EU366" s="215" t="s">
        <v>269</v>
      </c>
      <c r="EV366" s="136">
        <v>1</v>
      </c>
      <c r="EW366" s="136">
        <v>1</v>
      </c>
      <c r="EX366" s="136">
        <v>1</v>
      </c>
      <c r="EY366" s="136">
        <v>1</v>
      </c>
      <c r="EZ366" s="136">
        <v>1</v>
      </c>
      <c r="FP366" s="215" t="s">
        <v>592</v>
      </c>
      <c r="FQ366" s="136" t="b">
        <v>1</v>
      </c>
      <c r="FR366" s="136" t="b">
        <v>1</v>
      </c>
      <c r="FS366" s="136" t="b">
        <v>1</v>
      </c>
      <c r="FT366" s="136" t="b">
        <v>1</v>
      </c>
      <c r="FX366" s="215" t="s">
        <v>269</v>
      </c>
    </row>
    <row r="367" spans="1:180" ht="60" customHeight="1" x14ac:dyDescent="0.55000000000000004">
      <c r="A367" s="83" t="s">
        <v>130</v>
      </c>
      <c r="B367" s="83" t="s">
        <v>98</v>
      </c>
      <c r="C367" s="136">
        <v>704547</v>
      </c>
      <c r="D367" s="207" t="s">
        <v>629</v>
      </c>
      <c r="E367" s="208" t="s">
        <v>634</v>
      </c>
      <c r="F367" s="83" t="s">
        <v>108</v>
      </c>
      <c r="G367" s="85">
        <v>26341</v>
      </c>
      <c r="H367" s="83" t="s">
        <v>102</v>
      </c>
      <c r="I367" s="85">
        <v>34633</v>
      </c>
      <c r="J367" s="83" t="s">
        <v>228</v>
      </c>
      <c r="K367" s="216">
        <v>520544205542</v>
      </c>
      <c r="L367" s="83" t="s">
        <v>191</v>
      </c>
      <c r="M367" s="85">
        <v>43642</v>
      </c>
      <c r="N367" s="83">
        <v>-1116.6666666666699</v>
      </c>
      <c r="O367" s="83" t="s">
        <v>193</v>
      </c>
      <c r="P367" s="83" t="s">
        <v>181</v>
      </c>
      <c r="Q367" s="208" t="s">
        <v>6496</v>
      </c>
      <c r="R367" s="83" t="s">
        <v>102</v>
      </c>
      <c r="S367" s="83" t="s">
        <v>102</v>
      </c>
      <c r="T367" s="83" t="s">
        <v>131</v>
      </c>
      <c r="U367" s="83" t="s">
        <v>9648</v>
      </c>
      <c r="V367" s="83" t="s">
        <v>104</v>
      </c>
      <c r="W367" s="83" t="s">
        <v>105</v>
      </c>
      <c r="X367" s="86" t="s">
        <v>6496</v>
      </c>
      <c r="Y367" s="87" t="s">
        <v>102</v>
      </c>
      <c r="Z367" s="87" t="s">
        <v>102</v>
      </c>
      <c r="AA367" s="87" t="s">
        <v>131</v>
      </c>
      <c r="AB367" s="87" t="s">
        <v>9648</v>
      </c>
      <c r="AC367" s="87" t="s">
        <v>104</v>
      </c>
      <c r="AD367" s="87" t="s">
        <v>105</v>
      </c>
      <c r="AE367" s="87" t="s">
        <v>106</v>
      </c>
      <c r="AF367" s="86" t="s">
        <v>6496</v>
      </c>
      <c r="AG367" s="87" t="s">
        <v>177</v>
      </c>
      <c r="AH367" s="87" t="s">
        <v>9648</v>
      </c>
      <c r="AI367" s="87" t="s">
        <v>104</v>
      </c>
      <c r="AJ367" s="87" t="s">
        <v>204</v>
      </c>
      <c r="AK367" s="88"/>
      <c r="AL367" s="83" t="s">
        <v>107</v>
      </c>
      <c r="AM367" s="89" t="s">
        <v>454</v>
      </c>
      <c r="AN367" s="90" t="s">
        <v>416</v>
      </c>
      <c r="AO367" s="91" t="s">
        <v>643</v>
      </c>
      <c r="AP367" s="90">
        <v>8.3333333333332806</v>
      </c>
      <c r="AQ367" s="92" t="s">
        <v>102</v>
      </c>
      <c r="AR367" s="93" t="s">
        <v>102</v>
      </c>
      <c r="AS367" s="93" t="s">
        <v>102</v>
      </c>
      <c r="AT367" s="93" t="s">
        <v>102</v>
      </c>
      <c r="AU367" s="210" t="s">
        <v>645</v>
      </c>
      <c r="AV367" s="93" t="s">
        <v>185</v>
      </c>
      <c r="AW367" s="94" t="s">
        <v>102</v>
      </c>
      <c r="AX367" s="93" t="s">
        <v>105</v>
      </c>
      <c r="AY367" s="95" t="s">
        <v>104</v>
      </c>
      <c r="AZ367" s="93" t="s">
        <v>102</v>
      </c>
      <c r="BA367" s="93" t="s">
        <v>102</v>
      </c>
      <c r="BB367" s="93" t="s">
        <v>102</v>
      </c>
      <c r="BC367" s="93" t="s">
        <v>102</v>
      </c>
      <c r="BD367" s="96" t="s">
        <v>102</v>
      </c>
      <c r="BE367" s="90">
        <v>-172.666666666667</v>
      </c>
      <c r="BF367" s="93" t="s">
        <v>102</v>
      </c>
      <c r="BG367" s="93" t="s">
        <v>102</v>
      </c>
      <c r="BH367" s="93" t="s">
        <v>102</v>
      </c>
      <c r="BI367" s="93" t="s">
        <v>102</v>
      </c>
      <c r="BJ367" s="210" t="s">
        <v>643</v>
      </c>
      <c r="BK367" s="93" t="s">
        <v>196</v>
      </c>
      <c r="BL367" s="97" t="s">
        <v>102</v>
      </c>
      <c r="BM367" s="93" t="s">
        <v>105</v>
      </c>
      <c r="BN367" s="93" t="s">
        <v>596</v>
      </c>
      <c r="BO367" s="93" t="s">
        <v>102</v>
      </c>
      <c r="BP367" s="98" t="s">
        <v>102</v>
      </c>
      <c r="BQ367" s="93" t="s">
        <v>102</v>
      </c>
      <c r="BR367" s="93" t="s">
        <v>102</v>
      </c>
      <c r="BS367" s="93" t="s">
        <v>102</v>
      </c>
      <c r="BT367" s="99" t="s">
        <v>591</v>
      </c>
      <c r="BU367" s="100" t="s">
        <v>11096</v>
      </c>
      <c r="BV367" s="101" t="s">
        <v>471</v>
      </c>
      <c r="BW367" s="136"/>
      <c r="BX367" s="103" t="s">
        <v>565</v>
      </c>
      <c r="BY367" s="104" t="s">
        <v>190</v>
      </c>
      <c r="BZ367" s="136"/>
      <c r="CA367" s="83" t="s">
        <v>599</v>
      </c>
      <c r="CB367" s="106" t="s">
        <v>647</v>
      </c>
      <c r="CC367" s="106" t="s">
        <v>11097</v>
      </c>
      <c r="CD367" s="107"/>
      <c r="CE367" s="108" t="s">
        <v>107</v>
      </c>
      <c r="CF367" s="108" t="s">
        <v>107</v>
      </c>
      <c r="CG367" s="109"/>
      <c r="CH367" s="110" t="s">
        <v>107</v>
      </c>
      <c r="CI367" s="111"/>
      <c r="CJ367" s="112">
        <v>6710</v>
      </c>
      <c r="CK367" s="113">
        <v>86</v>
      </c>
      <c r="CL367" s="114" t="s">
        <v>134</v>
      </c>
      <c r="CM367" s="114" t="s">
        <v>108</v>
      </c>
      <c r="CN367" s="114"/>
      <c r="CO367" s="115" t="s">
        <v>102</v>
      </c>
      <c r="CP367" s="115" t="s">
        <v>102</v>
      </c>
      <c r="CQ367" s="115" t="s">
        <v>102</v>
      </c>
      <c r="CR367" s="115" t="s">
        <v>102</v>
      </c>
      <c r="CS367" s="116"/>
      <c r="CT367" s="117" t="s">
        <v>109</v>
      </c>
      <c r="CU367" s="117" t="s">
        <v>109</v>
      </c>
      <c r="CV367" s="83">
        <v>363</v>
      </c>
      <c r="CW367" s="83" t="s">
        <v>108</v>
      </c>
      <c r="CX367" s="83">
        <v>363</v>
      </c>
      <c r="CY367" s="83" t="s">
        <v>108</v>
      </c>
      <c r="CZ367" s="83">
        <v>6691</v>
      </c>
      <c r="DA367" s="83" t="s">
        <v>419</v>
      </c>
      <c r="DB367" s="83" t="s">
        <v>130</v>
      </c>
      <c r="DC367" s="83" t="s">
        <v>499</v>
      </c>
      <c r="DD367" s="83">
        <v>1412</v>
      </c>
      <c r="DE367" s="83" t="s">
        <v>444</v>
      </c>
      <c r="DF367" s="83" t="s">
        <v>130</v>
      </c>
      <c r="DG367" s="83" t="s">
        <v>499</v>
      </c>
      <c r="DH367" s="83"/>
      <c r="DI367" s="83">
        <v>0</v>
      </c>
      <c r="DJ367" s="83">
        <v>1</v>
      </c>
      <c r="DK367" s="83">
        <v>0</v>
      </c>
      <c r="DL367" s="83">
        <v>0</v>
      </c>
      <c r="DM367" s="83">
        <v>0</v>
      </c>
      <c r="DN367" s="83">
        <v>0</v>
      </c>
      <c r="DO367" s="83">
        <v>0</v>
      </c>
      <c r="DP367" s="83">
        <v>0</v>
      </c>
      <c r="DQ367" s="83">
        <v>0</v>
      </c>
      <c r="DR367" s="83">
        <v>0</v>
      </c>
      <c r="DS367" s="83">
        <v>0</v>
      </c>
      <c r="DT367" s="83">
        <v>3</v>
      </c>
      <c r="DU367" s="83">
        <v>3</v>
      </c>
      <c r="DV367" s="83">
        <v>0</v>
      </c>
      <c r="DW367" s="83">
        <v>0</v>
      </c>
      <c r="DX367" s="83">
        <v>3</v>
      </c>
      <c r="DY367" s="85">
        <v>44009</v>
      </c>
      <c r="DZ367" s="83" t="s">
        <v>4414</v>
      </c>
      <c r="EA367" s="83" t="s">
        <v>102</v>
      </c>
      <c r="EB367" s="83" t="s">
        <v>482</v>
      </c>
      <c r="EC367" s="83">
        <v>363</v>
      </c>
      <c r="ED367" s="83" t="s">
        <v>483</v>
      </c>
      <c r="EE367" s="83">
        <v>1</v>
      </c>
      <c r="EF367" s="83">
        <v>0</v>
      </c>
      <c r="EG367" s="83">
        <v>0</v>
      </c>
      <c r="EH367" s="83" t="s">
        <v>109</v>
      </c>
      <c r="EI367" s="83" t="s">
        <v>108</v>
      </c>
      <c r="EJ367" s="83" t="s">
        <v>583</v>
      </c>
      <c r="EK367" s="83">
        <v>0</v>
      </c>
      <c r="EL367" s="83">
        <v>0</v>
      </c>
      <c r="EM367" s="83">
        <v>1</v>
      </c>
      <c r="EN367" s="83" t="s">
        <v>497</v>
      </c>
      <c r="EO367" s="83"/>
      <c r="EP367" s="83" t="s">
        <v>436</v>
      </c>
      <c r="EQ367" s="136">
        <v>1</v>
      </c>
      <c r="ER367" s="136">
        <v>1</v>
      </c>
      <c r="ES367" s="136">
        <v>1</v>
      </c>
      <c r="ET367" s="136">
        <v>1</v>
      </c>
      <c r="EU367" s="215" t="s">
        <v>269</v>
      </c>
      <c r="EV367" s="136">
        <v>1</v>
      </c>
      <c r="EW367" s="136">
        <v>1</v>
      </c>
      <c r="EX367" s="136">
        <v>1</v>
      </c>
      <c r="EY367" s="136">
        <v>1</v>
      </c>
      <c r="EZ367" s="136">
        <v>1</v>
      </c>
      <c r="FP367" s="215" t="s">
        <v>592</v>
      </c>
      <c r="FQ367" s="136" t="b">
        <v>1</v>
      </c>
      <c r="FR367" s="136" t="b">
        <v>1</v>
      </c>
      <c r="FS367" s="136" t="b">
        <v>1</v>
      </c>
      <c r="FT367" s="136" t="b">
        <v>1</v>
      </c>
      <c r="FX367" s="215" t="s">
        <v>269</v>
      </c>
    </row>
    <row r="368" spans="1:180" ht="60" customHeight="1" x14ac:dyDescent="0.55000000000000004">
      <c r="A368" s="83" t="s">
        <v>130</v>
      </c>
      <c r="B368" s="83" t="s">
        <v>98</v>
      </c>
      <c r="C368" s="136">
        <v>433637</v>
      </c>
      <c r="D368" s="207" t="s">
        <v>627</v>
      </c>
      <c r="E368" s="208" t="s">
        <v>630</v>
      </c>
      <c r="F368" s="83" t="s">
        <v>108</v>
      </c>
      <c r="G368" s="85">
        <v>20621</v>
      </c>
      <c r="H368" s="83" t="s">
        <v>102</v>
      </c>
      <c r="I368" s="85">
        <v>39794</v>
      </c>
      <c r="J368" s="83" t="s">
        <v>228</v>
      </c>
      <c r="K368" s="216">
        <v>571670911019</v>
      </c>
      <c r="L368" s="83" t="s">
        <v>191</v>
      </c>
      <c r="M368" s="85">
        <v>43631</v>
      </c>
      <c r="N368" s="83">
        <v>-1121.6666666666699</v>
      </c>
      <c r="O368" s="83" t="s">
        <v>180</v>
      </c>
      <c r="P368" s="83" t="s">
        <v>181</v>
      </c>
      <c r="Q368" s="208" t="s">
        <v>6500</v>
      </c>
      <c r="R368" s="83" t="s">
        <v>102</v>
      </c>
      <c r="S368" s="83" t="s">
        <v>102</v>
      </c>
      <c r="T368" s="83" t="s">
        <v>199</v>
      </c>
      <c r="U368" s="83" t="s">
        <v>9649</v>
      </c>
      <c r="V368" s="83" t="s">
        <v>104</v>
      </c>
      <c r="W368" s="83" t="s">
        <v>105</v>
      </c>
      <c r="X368" s="86" t="s">
        <v>6500</v>
      </c>
      <c r="Y368" s="87" t="s">
        <v>102</v>
      </c>
      <c r="Z368" s="87" t="s">
        <v>102</v>
      </c>
      <c r="AA368" s="87" t="s">
        <v>199</v>
      </c>
      <c r="AB368" s="87" t="s">
        <v>9649</v>
      </c>
      <c r="AC368" s="87" t="s">
        <v>104</v>
      </c>
      <c r="AD368" s="87" t="s">
        <v>105</v>
      </c>
      <c r="AE368" s="87" t="s">
        <v>106</v>
      </c>
      <c r="AF368" s="86" t="s">
        <v>6500</v>
      </c>
      <c r="AG368" s="87" t="s">
        <v>489</v>
      </c>
      <c r="AH368" s="87" t="s">
        <v>9650</v>
      </c>
      <c r="AI368" s="87" t="s">
        <v>104</v>
      </c>
      <c r="AJ368" s="87" t="s">
        <v>204</v>
      </c>
      <c r="AK368" s="88"/>
      <c r="AL368" s="83" t="s">
        <v>107</v>
      </c>
      <c r="AM368" s="89" t="s">
        <v>454</v>
      </c>
      <c r="AN368" s="90" t="s">
        <v>416</v>
      </c>
      <c r="AO368" s="91" t="s">
        <v>641</v>
      </c>
      <c r="AP368" s="90">
        <v>8.3333333333332806</v>
      </c>
      <c r="AQ368" s="92" t="s">
        <v>211</v>
      </c>
      <c r="AR368" s="93" t="s">
        <v>102</v>
      </c>
      <c r="AS368" s="93" t="s">
        <v>102</v>
      </c>
      <c r="AT368" s="93" t="s">
        <v>102</v>
      </c>
      <c r="AU368" s="210" t="s">
        <v>641</v>
      </c>
      <c r="AV368" s="93" t="s">
        <v>192</v>
      </c>
      <c r="AW368" s="94" t="s">
        <v>102</v>
      </c>
      <c r="AX368" s="93" t="s">
        <v>105</v>
      </c>
      <c r="AY368" s="95" t="s">
        <v>188</v>
      </c>
      <c r="AZ368" s="93" t="s">
        <v>102</v>
      </c>
      <c r="BA368" s="93" t="s">
        <v>9651</v>
      </c>
      <c r="BB368" s="93" t="s">
        <v>102</v>
      </c>
      <c r="BC368" s="93" t="s">
        <v>102</v>
      </c>
      <c r="BD368" s="96" t="s">
        <v>102</v>
      </c>
      <c r="BE368" s="90">
        <v>-173.166666666667</v>
      </c>
      <c r="BF368" s="93" t="s">
        <v>211</v>
      </c>
      <c r="BG368" s="93" t="s">
        <v>102</v>
      </c>
      <c r="BH368" s="93" t="s">
        <v>102</v>
      </c>
      <c r="BI368" s="93" t="s">
        <v>102</v>
      </c>
      <c r="BJ368" s="210" t="s">
        <v>646</v>
      </c>
      <c r="BK368" s="93" t="s">
        <v>182</v>
      </c>
      <c r="BL368" s="97" t="s">
        <v>102</v>
      </c>
      <c r="BM368" s="93" t="s">
        <v>105</v>
      </c>
      <c r="BN368" s="93" t="s">
        <v>104</v>
      </c>
      <c r="BO368" s="93" t="s">
        <v>102</v>
      </c>
      <c r="BP368" s="98">
        <v>20180328</v>
      </c>
      <c r="BQ368" s="93" t="s">
        <v>102</v>
      </c>
      <c r="BR368" s="93" t="s">
        <v>102</v>
      </c>
      <c r="BS368" s="93" t="s">
        <v>102</v>
      </c>
      <c r="BT368" s="99" t="s">
        <v>591</v>
      </c>
      <c r="BU368" s="100" t="s">
        <v>11098</v>
      </c>
      <c r="BV368" s="101" t="s">
        <v>471</v>
      </c>
      <c r="BW368" s="136"/>
      <c r="BX368" s="103" t="s">
        <v>565</v>
      </c>
      <c r="BY368" s="104" t="s">
        <v>190</v>
      </c>
      <c r="BZ368" s="136"/>
      <c r="CA368" s="83" t="s">
        <v>599</v>
      </c>
      <c r="CB368" s="106" t="s">
        <v>647</v>
      </c>
      <c r="CC368" s="106" t="s">
        <v>11099</v>
      </c>
      <c r="CD368" s="107"/>
      <c r="CE368" s="108" t="s">
        <v>107</v>
      </c>
      <c r="CF368" s="108" t="s">
        <v>107</v>
      </c>
      <c r="CG368" s="109"/>
      <c r="CH368" s="110" t="s">
        <v>107</v>
      </c>
      <c r="CI368" s="111"/>
      <c r="CJ368" s="112">
        <v>6710</v>
      </c>
      <c r="CK368" s="113">
        <v>86</v>
      </c>
      <c r="CL368" s="114" t="s">
        <v>134</v>
      </c>
      <c r="CM368" s="114" t="s">
        <v>108</v>
      </c>
      <c r="CN368" s="114"/>
      <c r="CO368" s="115" t="s">
        <v>102</v>
      </c>
      <c r="CP368" s="115" t="s">
        <v>102</v>
      </c>
      <c r="CQ368" s="115" t="s">
        <v>102</v>
      </c>
      <c r="CR368" s="115" t="s">
        <v>102</v>
      </c>
      <c r="CS368" s="116"/>
      <c r="CT368" s="117" t="s">
        <v>109</v>
      </c>
      <c r="CU368" s="117" t="s">
        <v>109</v>
      </c>
      <c r="CV368" s="83">
        <v>364</v>
      </c>
      <c r="CW368" s="83" t="s">
        <v>108</v>
      </c>
      <c r="CX368" s="83">
        <v>364</v>
      </c>
      <c r="CY368" s="83" t="s">
        <v>108</v>
      </c>
      <c r="CZ368" s="83">
        <v>6692</v>
      </c>
      <c r="DA368" s="83" t="s">
        <v>419</v>
      </c>
      <c r="DB368" s="83" t="s">
        <v>130</v>
      </c>
      <c r="DC368" s="83" t="s">
        <v>499</v>
      </c>
      <c r="DD368" s="83">
        <v>1413</v>
      </c>
      <c r="DE368" s="83" t="s">
        <v>444</v>
      </c>
      <c r="DF368" s="83" t="s">
        <v>130</v>
      </c>
      <c r="DG368" s="83" t="s">
        <v>499</v>
      </c>
      <c r="DH368" s="83"/>
      <c r="DI368" s="83">
        <v>0</v>
      </c>
      <c r="DJ368" s="83">
        <v>1</v>
      </c>
      <c r="DK368" s="83">
        <v>0</v>
      </c>
      <c r="DL368" s="83">
        <v>0</v>
      </c>
      <c r="DM368" s="83">
        <v>0</v>
      </c>
      <c r="DN368" s="83">
        <v>0</v>
      </c>
      <c r="DO368" s="83">
        <v>0</v>
      </c>
      <c r="DP368" s="83">
        <v>0</v>
      </c>
      <c r="DQ368" s="83">
        <v>0</v>
      </c>
      <c r="DR368" s="83">
        <v>0</v>
      </c>
      <c r="DS368" s="83">
        <v>0</v>
      </c>
      <c r="DT368" s="83">
        <v>3</v>
      </c>
      <c r="DU368" s="83">
        <v>3</v>
      </c>
      <c r="DV368" s="83">
        <v>0</v>
      </c>
      <c r="DW368" s="83">
        <v>0</v>
      </c>
      <c r="DX368" s="83">
        <v>3</v>
      </c>
      <c r="DY368" s="85">
        <v>44010</v>
      </c>
      <c r="DZ368" s="83" t="s">
        <v>4415</v>
      </c>
      <c r="EA368" s="83" t="s">
        <v>102</v>
      </c>
      <c r="EB368" s="83" t="s">
        <v>482</v>
      </c>
      <c r="EC368" s="83">
        <v>364</v>
      </c>
      <c r="ED368" s="83" t="s">
        <v>483</v>
      </c>
      <c r="EE368" s="83">
        <v>1</v>
      </c>
      <c r="EF368" s="83">
        <v>0</v>
      </c>
      <c r="EG368" s="83">
        <v>0</v>
      </c>
      <c r="EH368" s="83" t="s">
        <v>109</v>
      </c>
      <c r="EI368" s="83" t="s">
        <v>108</v>
      </c>
      <c r="EJ368" s="83" t="s">
        <v>583</v>
      </c>
      <c r="EK368" s="83">
        <v>0</v>
      </c>
      <c r="EL368" s="83">
        <v>0</v>
      </c>
      <c r="EM368" s="83">
        <v>1</v>
      </c>
      <c r="EN368" s="83" t="s">
        <v>497</v>
      </c>
      <c r="EO368" s="83"/>
      <c r="EP368" s="83" t="s">
        <v>436</v>
      </c>
      <c r="EQ368" s="136">
        <v>1</v>
      </c>
      <c r="ER368" s="136">
        <v>1</v>
      </c>
      <c r="ES368" s="136">
        <v>1</v>
      </c>
      <c r="ET368" s="136">
        <v>1</v>
      </c>
      <c r="EU368" s="215" t="s">
        <v>269</v>
      </c>
      <c r="EV368" s="136">
        <v>1</v>
      </c>
      <c r="EW368" s="136">
        <v>1</v>
      </c>
      <c r="EX368" s="136">
        <v>1</v>
      </c>
      <c r="EY368" s="136">
        <v>1</v>
      </c>
      <c r="EZ368" s="136">
        <v>1</v>
      </c>
      <c r="FP368" s="215" t="s">
        <v>592</v>
      </c>
      <c r="FQ368" s="136" t="b">
        <v>1</v>
      </c>
      <c r="FR368" s="136" t="b">
        <v>1</v>
      </c>
      <c r="FS368" s="136" t="b">
        <v>1</v>
      </c>
      <c r="FT368" s="136" t="b">
        <v>1</v>
      </c>
      <c r="FX368" s="215" t="s">
        <v>269</v>
      </c>
    </row>
    <row r="369" spans="1:180" ht="60" customHeight="1" x14ac:dyDescent="0.55000000000000004">
      <c r="A369" s="83" t="s">
        <v>130</v>
      </c>
      <c r="B369" s="83" t="s">
        <v>98</v>
      </c>
      <c r="C369" s="136">
        <v>183974</v>
      </c>
      <c r="D369" s="207" t="s">
        <v>628</v>
      </c>
      <c r="E369" s="208" t="s">
        <v>633</v>
      </c>
      <c r="F369" s="83" t="s">
        <v>108</v>
      </c>
      <c r="G369" s="85">
        <v>22744</v>
      </c>
      <c r="H369" s="83" t="s">
        <v>102</v>
      </c>
      <c r="I369" s="85">
        <v>39772</v>
      </c>
      <c r="J369" s="83" t="s">
        <v>228</v>
      </c>
      <c r="K369" s="216">
        <v>164045435860</v>
      </c>
      <c r="L369" s="83" t="s">
        <v>191</v>
      </c>
      <c r="M369" s="85">
        <v>43619</v>
      </c>
      <c r="N369" s="83">
        <v>-1126.6666666666699</v>
      </c>
      <c r="O369" s="83" t="s">
        <v>193</v>
      </c>
      <c r="P369" s="83" t="s">
        <v>181</v>
      </c>
      <c r="Q369" s="208" t="s">
        <v>6504</v>
      </c>
      <c r="R369" s="83" t="s">
        <v>102</v>
      </c>
      <c r="S369" s="83" t="s">
        <v>102</v>
      </c>
      <c r="T369" s="83" t="s">
        <v>133</v>
      </c>
      <c r="U369" s="83" t="s">
        <v>9652</v>
      </c>
      <c r="V369" s="83" t="s">
        <v>111</v>
      </c>
      <c r="W369" s="83" t="s">
        <v>105</v>
      </c>
      <c r="X369" s="86" t="s">
        <v>6504</v>
      </c>
      <c r="Y369" s="87" t="s">
        <v>102</v>
      </c>
      <c r="Z369" s="87" t="s">
        <v>102</v>
      </c>
      <c r="AA369" s="87" t="s">
        <v>133</v>
      </c>
      <c r="AB369" s="87" t="s">
        <v>9652</v>
      </c>
      <c r="AC369" s="87" t="s">
        <v>111</v>
      </c>
      <c r="AD369" s="87" t="s">
        <v>105</v>
      </c>
      <c r="AE369" s="87" t="s">
        <v>106</v>
      </c>
      <c r="AF369" s="86" t="s">
        <v>6504</v>
      </c>
      <c r="AG369" s="87" t="s">
        <v>486</v>
      </c>
      <c r="AH369" s="87" t="s">
        <v>9652</v>
      </c>
      <c r="AI369" s="87" t="s">
        <v>111</v>
      </c>
      <c r="AJ369" s="87" t="s">
        <v>204</v>
      </c>
      <c r="AK369" s="88"/>
      <c r="AL369" s="83" t="s">
        <v>107</v>
      </c>
      <c r="AM369" s="89" t="s">
        <v>454</v>
      </c>
      <c r="AN369" s="90" t="s">
        <v>416</v>
      </c>
      <c r="AO369" s="91" t="s">
        <v>642</v>
      </c>
      <c r="AP369" s="90">
        <v>8.3333333333332806</v>
      </c>
      <c r="AQ369" s="92" t="s">
        <v>102</v>
      </c>
      <c r="AR369" s="93" t="s">
        <v>102</v>
      </c>
      <c r="AS369" s="93" t="s">
        <v>102</v>
      </c>
      <c r="AT369" s="93" t="s">
        <v>102</v>
      </c>
      <c r="AU369" s="210" t="s">
        <v>644</v>
      </c>
      <c r="AV369" s="93" t="s">
        <v>185</v>
      </c>
      <c r="AW369" s="94" t="s">
        <v>102</v>
      </c>
      <c r="AX369" s="93" t="s">
        <v>183</v>
      </c>
      <c r="AY369" s="95" t="s">
        <v>111</v>
      </c>
      <c r="AZ369" s="93" t="s">
        <v>102</v>
      </c>
      <c r="BA369" s="93" t="s">
        <v>102</v>
      </c>
      <c r="BB369" s="93" t="s">
        <v>102</v>
      </c>
      <c r="BC369" s="93" t="s">
        <v>102</v>
      </c>
      <c r="BD369" s="96" t="s">
        <v>102</v>
      </c>
      <c r="BE369" s="90">
        <v>-173.666666666667</v>
      </c>
      <c r="BF369" s="93" t="s">
        <v>102</v>
      </c>
      <c r="BG369" s="93" t="s">
        <v>102</v>
      </c>
      <c r="BH369" s="93" t="s">
        <v>102</v>
      </c>
      <c r="BI369" s="93" t="s">
        <v>102</v>
      </c>
      <c r="BJ369" s="210" t="s">
        <v>642</v>
      </c>
      <c r="BK369" s="93" t="s">
        <v>192</v>
      </c>
      <c r="BL369" s="97" t="s">
        <v>102</v>
      </c>
      <c r="BM369" s="93" t="s">
        <v>183</v>
      </c>
      <c r="BN369" s="93" t="s">
        <v>106</v>
      </c>
      <c r="BO369" s="93" t="s">
        <v>102</v>
      </c>
      <c r="BP369" s="98" t="s">
        <v>102</v>
      </c>
      <c r="BQ369" s="93" t="s">
        <v>102</v>
      </c>
      <c r="BR369" s="93" t="s">
        <v>102</v>
      </c>
      <c r="BS369" s="93" t="s">
        <v>102</v>
      </c>
      <c r="BT369" s="99" t="s">
        <v>591</v>
      </c>
      <c r="BU369" s="100" t="s">
        <v>11100</v>
      </c>
      <c r="BV369" s="101" t="s">
        <v>471</v>
      </c>
      <c r="BW369" s="136"/>
      <c r="BX369" s="103" t="s">
        <v>565</v>
      </c>
      <c r="BY369" s="104" t="s">
        <v>190</v>
      </c>
      <c r="BZ369" s="136"/>
      <c r="CA369" s="83" t="s">
        <v>599</v>
      </c>
      <c r="CB369" s="106" t="s">
        <v>647</v>
      </c>
      <c r="CC369" s="106" t="s">
        <v>11101</v>
      </c>
      <c r="CD369" s="107"/>
      <c r="CE369" s="108" t="s">
        <v>107</v>
      </c>
      <c r="CF369" s="108" t="s">
        <v>107</v>
      </c>
      <c r="CG369" s="109"/>
      <c r="CH369" s="110" t="s">
        <v>107</v>
      </c>
      <c r="CI369" s="111"/>
      <c r="CJ369" s="112">
        <v>6710</v>
      </c>
      <c r="CK369" s="113">
        <v>86</v>
      </c>
      <c r="CL369" s="114" t="s">
        <v>134</v>
      </c>
      <c r="CM369" s="114" t="s">
        <v>108</v>
      </c>
      <c r="CN369" s="114"/>
      <c r="CO369" s="115" t="s">
        <v>102</v>
      </c>
      <c r="CP369" s="115" t="s">
        <v>102</v>
      </c>
      <c r="CQ369" s="115" t="s">
        <v>102</v>
      </c>
      <c r="CR369" s="115" t="s">
        <v>102</v>
      </c>
      <c r="CS369" s="116"/>
      <c r="CT369" s="117" t="s">
        <v>109</v>
      </c>
      <c r="CU369" s="117" t="s">
        <v>109</v>
      </c>
      <c r="CV369" s="83">
        <v>365</v>
      </c>
      <c r="CW369" s="83" t="s">
        <v>108</v>
      </c>
      <c r="CX369" s="83">
        <v>365</v>
      </c>
      <c r="CY369" s="83" t="s">
        <v>108</v>
      </c>
      <c r="CZ369" s="83">
        <v>6693</v>
      </c>
      <c r="DA369" s="83" t="s">
        <v>419</v>
      </c>
      <c r="DB369" s="83" t="s">
        <v>130</v>
      </c>
      <c r="DC369" s="83" t="s">
        <v>499</v>
      </c>
      <c r="DD369" s="83">
        <v>1414</v>
      </c>
      <c r="DE369" s="83" t="s">
        <v>444</v>
      </c>
      <c r="DF369" s="83" t="s">
        <v>130</v>
      </c>
      <c r="DG369" s="83" t="s">
        <v>499</v>
      </c>
      <c r="DH369" s="83"/>
      <c r="DI369" s="83">
        <v>0</v>
      </c>
      <c r="DJ369" s="83">
        <v>1</v>
      </c>
      <c r="DK369" s="83">
        <v>0</v>
      </c>
      <c r="DL369" s="83">
        <v>0</v>
      </c>
      <c r="DM369" s="83">
        <v>0</v>
      </c>
      <c r="DN369" s="83">
        <v>0</v>
      </c>
      <c r="DO369" s="83">
        <v>0</v>
      </c>
      <c r="DP369" s="83">
        <v>0</v>
      </c>
      <c r="DQ369" s="83">
        <v>0</v>
      </c>
      <c r="DR369" s="83">
        <v>0</v>
      </c>
      <c r="DS369" s="83">
        <v>0</v>
      </c>
      <c r="DT369" s="83">
        <v>3</v>
      </c>
      <c r="DU369" s="83">
        <v>3</v>
      </c>
      <c r="DV369" s="83">
        <v>0</v>
      </c>
      <c r="DW369" s="83">
        <v>0</v>
      </c>
      <c r="DX369" s="83">
        <v>3</v>
      </c>
      <c r="DY369" s="85">
        <v>44011</v>
      </c>
      <c r="DZ369" s="83" t="s">
        <v>4416</v>
      </c>
      <c r="EA369" s="83" t="s">
        <v>102</v>
      </c>
      <c r="EB369" s="83" t="s">
        <v>482</v>
      </c>
      <c r="EC369" s="83">
        <v>365</v>
      </c>
      <c r="ED369" s="83" t="s">
        <v>483</v>
      </c>
      <c r="EE369" s="83">
        <v>1</v>
      </c>
      <c r="EF369" s="83">
        <v>0</v>
      </c>
      <c r="EG369" s="83">
        <v>0</v>
      </c>
      <c r="EH369" s="83" t="s">
        <v>109</v>
      </c>
      <c r="EI369" s="83" t="s">
        <v>108</v>
      </c>
      <c r="EJ369" s="83" t="s">
        <v>583</v>
      </c>
      <c r="EK369" s="83">
        <v>0</v>
      </c>
      <c r="EL369" s="83">
        <v>0</v>
      </c>
      <c r="EM369" s="83">
        <v>1</v>
      </c>
      <c r="EN369" s="83" t="s">
        <v>497</v>
      </c>
      <c r="EO369" s="83"/>
      <c r="EP369" s="83" t="s">
        <v>436</v>
      </c>
      <c r="EQ369" s="136">
        <v>1</v>
      </c>
      <c r="ER369" s="136">
        <v>1</v>
      </c>
      <c r="ES369" s="136">
        <v>1</v>
      </c>
      <c r="ET369" s="136">
        <v>1</v>
      </c>
      <c r="EU369" s="215" t="s">
        <v>269</v>
      </c>
      <c r="EV369" s="136">
        <v>1</v>
      </c>
      <c r="EW369" s="136">
        <v>1</v>
      </c>
      <c r="EX369" s="136">
        <v>1</v>
      </c>
      <c r="EY369" s="136">
        <v>1</v>
      </c>
      <c r="EZ369" s="136">
        <v>1</v>
      </c>
      <c r="FP369" s="215" t="s">
        <v>592</v>
      </c>
      <c r="FQ369" s="136" t="b">
        <v>1</v>
      </c>
      <c r="FR369" s="136" t="b">
        <v>1</v>
      </c>
      <c r="FS369" s="136" t="b">
        <v>1</v>
      </c>
      <c r="FT369" s="136" t="b">
        <v>1</v>
      </c>
      <c r="FX369" s="215" t="s">
        <v>269</v>
      </c>
    </row>
    <row r="370" spans="1:180" ht="60" customHeight="1" x14ac:dyDescent="0.55000000000000004">
      <c r="A370" s="83" t="s">
        <v>130</v>
      </c>
      <c r="B370" s="83" t="s">
        <v>98</v>
      </c>
      <c r="C370" s="136">
        <v>151431</v>
      </c>
      <c r="D370" s="207" t="s">
        <v>629</v>
      </c>
      <c r="E370" s="208" t="s">
        <v>634</v>
      </c>
      <c r="F370" s="83" t="s">
        <v>108</v>
      </c>
      <c r="G370" s="85">
        <v>26341</v>
      </c>
      <c r="H370" s="83" t="s">
        <v>102</v>
      </c>
      <c r="I370" s="85">
        <v>34633</v>
      </c>
      <c r="J370" s="83" t="s">
        <v>228</v>
      </c>
      <c r="K370" s="216">
        <v>457683780101</v>
      </c>
      <c r="L370" s="83" t="s">
        <v>191</v>
      </c>
      <c r="M370" s="85">
        <v>43642</v>
      </c>
      <c r="N370" s="83">
        <v>-1131.6666666666699</v>
      </c>
      <c r="O370" s="83" t="s">
        <v>193</v>
      </c>
      <c r="P370" s="83" t="s">
        <v>181</v>
      </c>
      <c r="Q370" s="208" t="s">
        <v>6508</v>
      </c>
      <c r="R370" s="83" t="s">
        <v>102</v>
      </c>
      <c r="S370" s="83" t="s">
        <v>102</v>
      </c>
      <c r="T370" s="83" t="s">
        <v>131</v>
      </c>
      <c r="U370" s="83" t="s">
        <v>9653</v>
      </c>
      <c r="V370" s="83" t="s">
        <v>104</v>
      </c>
      <c r="W370" s="83" t="s">
        <v>105</v>
      </c>
      <c r="X370" s="86" t="s">
        <v>6508</v>
      </c>
      <c r="Y370" s="87" t="s">
        <v>102</v>
      </c>
      <c r="Z370" s="87" t="s">
        <v>102</v>
      </c>
      <c r="AA370" s="87" t="s">
        <v>131</v>
      </c>
      <c r="AB370" s="87" t="s">
        <v>9653</v>
      </c>
      <c r="AC370" s="87" t="s">
        <v>104</v>
      </c>
      <c r="AD370" s="87" t="s">
        <v>105</v>
      </c>
      <c r="AE370" s="87" t="s">
        <v>106</v>
      </c>
      <c r="AF370" s="86" t="s">
        <v>6508</v>
      </c>
      <c r="AG370" s="87" t="s">
        <v>177</v>
      </c>
      <c r="AH370" s="87" t="s">
        <v>9653</v>
      </c>
      <c r="AI370" s="87" t="s">
        <v>104</v>
      </c>
      <c r="AJ370" s="87" t="s">
        <v>204</v>
      </c>
      <c r="AK370" s="88"/>
      <c r="AL370" s="83" t="s">
        <v>107</v>
      </c>
      <c r="AM370" s="89" t="s">
        <v>454</v>
      </c>
      <c r="AN370" s="90" t="s">
        <v>416</v>
      </c>
      <c r="AO370" s="91" t="s">
        <v>643</v>
      </c>
      <c r="AP370" s="90">
        <v>8.3333333333332806</v>
      </c>
      <c r="AQ370" s="92" t="s">
        <v>102</v>
      </c>
      <c r="AR370" s="93" t="s">
        <v>102</v>
      </c>
      <c r="AS370" s="93" t="s">
        <v>102</v>
      </c>
      <c r="AT370" s="93" t="s">
        <v>102</v>
      </c>
      <c r="AU370" s="210" t="s">
        <v>645</v>
      </c>
      <c r="AV370" s="93" t="s">
        <v>185</v>
      </c>
      <c r="AW370" s="94" t="s">
        <v>102</v>
      </c>
      <c r="AX370" s="93" t="s">
        <v>105</v>
      </c>
      <c r="AY370" s="95" t="s">
        <v>104</v>
      </c>
      <c r="AZ370" s="93" t="s">
        <v>102</v>
      </c>
      <c r="BA370" s="93" t="s">
        <v>102</v>
      </c>
      <c r="BB370" s="93" t="s">
        <v>102</v>
      </c>
      <c r="BC370" s="93" t="s">
        <v>102</v>
      </c>
      <c r="BD370" s="96" t="s">
        <v>102</v>
      </c>
      <c r="BE370" s="90">
        <v>-174.166666666667</v>
      </c>
      <c r="BF370" s="93" t="s">
        <v>102</v>
      </c>
      <c r="BG370" s="93" t="s">
        <v>102</v>
      </c>
      <c r="BH370" s="93" t="s">
        <v>102</v>
      </c>
      <c r="BI370" s="93" t="s">
        <v>102</v>
      </c>
      <c r="BJ370" s="210" t="s">
        <v>643</v>
      </c>
      <c r="BK370" s="93" t="s">
        <v>196</v>
      </c>
      <c r="BL370" s="97" t="s">
        <v>102</v>
      </c>
      <c r="BM370" s="93" t="s">
        <v>105</v>
      </c>
      <c r="BN370" s="93" t="s">
        <v>596</v>
      </c>
      <c r="BO370" s="93" t="s">
        <v>102</v>
      </c>
      <c r="BP370" s="98" t="s">
        <v>102</v>
      </c>
      <c r="BQ370" s="93" t="s">
        <v>102</v>
      </c>
      <c r="BR370" s="93" t="s">
        <v>102</v>
      </c>
      <c r="BS370" s="93" t="s">
        <v>102</v>
      </c>
      <c r="BT370" s="99" t="s">
        <v>591</v>
      </c>
      <c r="BU370" s="100" t="s">
        <v>11102</v>
      </c>
      <c r="BV370" s="101" t="s">
        <v>471</v>
      </c>
      <c r="BW370" s="136"/>
      <c r="BX370" s="103" t="s">
        <v>565</v>
      </c>
      <c r="BY370" s="104" t="s">
        <v>190</v>
      </c>
      <c r="BZ370" s="136"/>
      <c r="CA370" s="83" t="s">
        <v>599</v>
      </c>
      <c r="CB370" s="106" t="s">
        <v>647</v>
      </c>
      <c r="CC370" s="106" t="s">
        <v>11103</v>
      </c>
      <c r="CD370" s="107"/>
      <c r="CE370" s="108" t="s">
        <v>107</v>
      </c>
      <c r="CF370" s="108" t="s">
        <v>107</v>
      </c>
      <c r="CG370" s="109"/>
      <c r="CH370" s="110" t="s">
        <v>107</v>
      </c>
      <c r="CI370" s="111"/>
      <c r="CJ370" s="112">
        <v>6710</v>
      </c>
      <c r="CK370" s="113">
        <v>86</v>
      </c>
      <c r="CL370" s="114" t="s">
        <v>134</v>
      </c>
      <c r="CM370" s="114" t="s">
        <v>108</v>
      </c>
      <c r="CN370" s="114"/>
      <c r="CO370" s="115" t="s">
        <v>102</v>
      </c>
      <c r="CP370" s="115" t="s">
        <v>102</v>
      </c>
      <c r="CQ370" s="115" t="s">
        <v>102</v>
      </c>
      <c r="CR370" s="115" t="s">
        <v>102</v>
      </c>
      <c r="CS370" s="116"/>
      <c r="CT370" s="117" t="s">
        <v>109</v>
      </c>
      <c r="CU370" s="117" t="s">
        <v>109</v>
      </c>
      <c r="CV370" s="83">
        <v>366</v>
      </c>
      <c r="CW370" s="83" t="s">
        <v>108</v>
      </c>
      <c r="CX370" s="83">
        <v>366</v>
      </c>
      <c r="CY370" s="83" t="s">
        <v>108</v>
      </c>
      <c r="CZ370" s="83">
        <v>6694</v>
      </c>
      <c r="DA370" s="83" t="s">
        <v>419</v>
      </c>
      <c r="DB370" s="83" t="s">
        <v>130</v>
      </c>
      <c r="DC370" s="83" t="s">
        <v>499</v>
      </c>
      <c r="DD370" s="83">
        <v>1415</v>
      </c>
      <c r="DE370" s="83" t="s">
        <v>444</v>
      </c>
      <c r="DF370" s="83" t="s">
        <v>130</v>
      </c>
      <c r="DG370" s="83" t="s">
        <v>499</v>
      </c>
      <c r="DH370" s="83"/>
      <c r="DI370" s="83">
        <v>0</v>
      </c>
      <c r="DJ370" s="83">
        <v>1</v>
      </c>
      <c r="DK370" s="83">
        <v>0</v>
      </c>
      <c r="DL370" s="83">
        <v>0</v>
      </c>
      <c r="DM370" s="83">
        <v>0</v>
      </c>
      <c r="DN370" s="83">
        <v>0</v>
      </c>
      <c r="DO370" s="83">
        <v>0</v>
      </c>
      <c r="DP370" s="83">
        <v>0</v>
      </c>
      <c r="DQ370" s="83">
        <v>0</v>
      </c>
      <c r="DR370" s="83">
        <v>0</v>
      </c>
      <c r="DS370" s="83">
        <v>0</v>
      </c>
      <c r="DT370" s="83">
        <v>3</v>
      </c>
      <c r="DU370" s="83">
        <v>3</v>
      </c>
      <c r="DV370" s="83">
        <v>0</v>
      </c>
      <c r="DW370" s="83">
        <v>0</v>
      </c>
      <c r="DX370" s="83">
        <v>3</v>
      </c>
      <c r="DY370" s="85">
        <v>44012</v>
      </c>
      <c r="DZ370" s="83" t="s">
        <v>4417</v>
      </c>
      <c r="EA370" s="83" t="s">
        <v>102</v>
      </c>
      <c r="EB370" s="83" t="s">
        <v>482</v>
      </c>
      <c r="EC370" s="83">
        <v>366</v>
      </c>
      <c r="ED370" s="83" t="s">
        <v>483</v>
      </c>
      <c r="EE370" s="83">
        <v>1</v>
      </c>
      <c r="EF370" s="83">
        <v>0</v>
      </c>
      <c r="EG370" s="83">
        <v>0</v>
      </c>
      <c r="EH370" s="83" t="s">
        <v>109</v>
      </c>
      <c r="EI370" s="83" t="s">
        <v>108</v>
      </c>
      <c r="EJ370" s="83" t="s">
        <v>583</v>
      </c>
      <c r="EK370" s="83">
        <v>0</v>
      </c>
      <c r="EL370" s="83">
        <v>0</v>
      </c>
      <c r="EM370" s="83">
        <v>1</v>
      </c>
      <c r="EN370" s="83" t="s">
        <v>497</v>
      </c>
      <c r="EO370" s="83"/>
      <c r="EP370" s="83" t="s">
        <v>436</v>
      </c>
      <c r="EQ370" s="136">
        <v>1</v>
      </c>
      <c r="ER370" s="136">
        <v>1</v>
      </c>
      <c r="ES370" s="136">
        <v>1</v>
      </c>
      <c r="ET370" s="136">
        <v>1</v>
      </c>
      <c r="EU370" s="215" t="s">
        <v>269</v>
      </c>
      <c r="EV370" s="136">
        <v>1</v>
      </c>
      <c r="EW370" s="136">
        <v>1</v>
      </c>
      <c r="EX370" s="136">
        <v>1</v>
      </c>
      <c r="EY370" s="136">
        <v>1</v>
      </c>
      <c r="EZ370" s="136">
        <v>1</v>
      </c>
      <c r="FP370" s="215" t="s">
        <v>592</v>
      </c>
      <c r="FQ370" s="136" t="b">
        <v>1</v>
      </c>
      <c r="FR370" s="136" t="b">
        <v>1</v>
      </c>
      <c r="FS370" s="136" t="b">
        <v>1</v>
      </c>
      <c r="FT370" s="136" t="b">
        <v>1</v>
      </c>
      <c r="FX370" s="215" t="s">
        <v>269</v>
      </c>
    </row>
    <row r="371" spans="1:180" ht="60" customHeight="1" x14ac:dyDescent="0.55000000000000004">
      <c r="A371" s="83" t="s">
        <v>130</v>
      </c>
      <c r="B371" s="83" t="s">
        <v>98</v>
      </c>
      <c r="C371" s="136">
        <v>462548</v>
      </c>
      <c r="D371" s="207" t="s">
        <v>627</v>
      </c>
      <c r="E371" s="208" t="s">
        <v>630</v>
      </c>
      <c r="F371" s="83" t="s">
        <v>108</v>
      </c>
      <c r="G371" s="85">
        <v>20621</v>
      </c>
      <c r="H371" s="83" t="s">
        <v>102</v>
      </c>
      <c r="I371" s="85">
        <v>39794</v>
      </c>
      <c r="J371" s="83" t="s">
        <v>228</v>
      </c>
      <c r="K371" s="216">
        <v>497514585016</v>
      </c>
      <c r="L371" s="83" t="s">
        <v>191</v>
      </c>
      <c r="M371" s="85">
        <v>43631</v>
      </c>
      <c r="N371" s="83">
        <v>-1136.6666666666699</v>
      </c>
      <c r="O371" s="83" t="s">
        <v>180</v>
      </c>
      <c r="P371" s="83" t="s">
        <v>181</v>
      </c>
      <c r="Q371" s="208" t="s">
        <v>6512</v>
      </c>
      <c r="R371" s="83" t="s">
        <v>102</v>
      </c>
      <c r="S371" s="83" t="s">
        <v>102</v>
      </c>
      <c r="T371" s="83" t="s">
        <v>199</v>
      </c>
      <c r="U371" s="83" t="s">
        <v>9654</v>
      </c>
      <c r="V371" s="83" t="s">
        <v>104</v>
      </c>
      <c r="W371" s="83" t="s">
        <v>105</v>
      </c>
      <c r="X371" s="86" t="s">
        <v>6512</v>
      </c>
      <c r="Y371" s="87" t="s">
        <v>102</v>
      </c>
      <c r="Z371" s="87" t="s">
        <v>102</v>
      </c>
      <c r="AA371" s="87" t="s">
        <v>199</v>
      </c>
      <c r="AB371" s="87" t="s">
        <v>9654</v>
      </c>
      <c r="AC371" s="87" t="s">
        <v>104</v>
      </c>
      <c r="AD371" s="87" t="s">
        <v>105</v>
      </c>
      <c r="AE371" s="87" t="s">
        <v>106</v>
      </c>
      <c r="AF371" s="86" t="s">
        <v>6512</v>
      </c>
      <c r="AG371" s="87" t="s">
        <v>489</v>
      </c>
      <c r="AH371" s="87" t="s">
        <v>9655</v>
      </c>
      <c r="AI371" s="87" t="s">
        <v>104</v>
      </c>
      <c r="AJ371" s="87" t="s">
        <v>204</v>
      </c>
      <c r="AK371" s="88"/>
      <c r="AL371" s="83" t="s">
        <v>107</v>
      </c>
      <c r="AM371" s="89" t="s">
        <v>454</v>
      </c>
      <c r="AN371" s="90" t="s">
        <v>416</v>
      </c>
      <c r="AO371" s="91" t="s">
        <v>641</v>
      </c>
      <c r="AP371" s="90">
        <v>8.3333333333332806</v>
      </c>
      <c r="AQ371" s="92" t="s">
        <v>211</v>
      </c>
      <c r="AR371" s="93" t="s">
        <v>102</v>
      </c>
      <c r="AS371" s="93" t="s">
        <v>102</v>
      </c>
      <c r="AT371" s="93" t="s">
        <v>102</v>
      </c>
      <c r="AU371" s="210" t="s">
        <v>641</v>
      </c>
      <c r="AV371" s="93" t="s">
        <v>192</v>
      </c>
      <c r="AW371" s="94" t="s">
        <v>102</v>
      </c>
      <c r="AX371" s="93" t="s">
        <v>105</v>
      </c>
      <c r="AY371" s="95" t="s">
        <v>188</v>
      </c>
      <c r="AZ371" s="93" t="s">
        <v>102</v>
      </c>
      <c r="BA371" s="93" t="s">
        <v>9656</v>
      </c>
      <c r="BB371" s="93" t="s">
        <v>102</v>
      </c>
      <c r="BC371" s="93" t="s">
        <v>102</v>
      </c>
      <c r="BD371" s="96" t="s">
        <v>102</v>
      </c>
      <c r="BE371" s="90">
        <v>-174.666666666667</v>
      </c>
      <c r="BF371" s="93" t="s">
        <v>211</v>
      </c>
      <c r="BG371" s="93" t="s">
        <v>102</v>
      </c>
      <c r="BH371" s="93" t="s">
        <v>102</v>
      </c>
      <c r="BI371" s="93" t="s">
        <v>102</v>
      </c>
      <c r="BJ371" s="210" t="s">
        <v>646</v>
      </c>
      <c r="BK371" s="93" t="s">
        <v>182</v>
      </c>
      <c r="BL371" s="97" t="s">
        <v>102</v>
      </c>
      <c r="BM371" s="93" t="s">
        <v>105</v>
      </c>
      <c r="BN371" s="93" t="s">
        <v>104</v>
      </c>
      <c r="BO371" s="93" t="s">
        <v>102</v>
      </c>
      <c r="BP371" s="98">
        <v>20180329</v>
      </c>
      <c r="BQ371" s="93" t="s">
        <v>102</v>
      </c>
      <c r="BR371" s="93" t="s">
        <v>102</v>
      </c>
      <c r="BS371" s="93" t="s">
        <v>102</v>
      </c>
      <c r="BT371" s="99" t="s">
        <v>591</v>
      </c>
      <c r="BU371" s="100" t="s">
        <v>11104</v>
      </c>
      <c r="BV371" s="101" t="s">
        <v>471</v>
      </c>
      <c r="BW371" s="136"/>
      <c r="BX371" s="103" t="s">
        <v>565</v>
      </c>
      <c r="BY371" s="104" t="s">
        <v>190</v>
      </c>
      <c r="BZ371" s="136"/>
      <c r="CA371" s="83" t="s">
        <v>599</v>
      </c>
      <c r="CB371" s="106" t="s">
        <v>647</v>
      </c>
      <c r="CC371" s="106" t="s">
        <v>11105</v>
      </c>
      <c r="CD371" s="107"/>
      <c r="CE371" s="108" t="s">
        <v>107</v>
      </c>
      <c r="CF371" s="108" t="s">
        <v>107</v>
      </c>
      <c r="CG371" s="109"/>
      <c r="CH371" s="110" t="s">
        <v>107</v>
      </c>
      <c r="CI371" s="111"/>
      <c r="CJ371" s="112">
        <v>6710</v>
      </c>
      <c r="CK371" s="113">
        <v>86</v>
      </c>
      <c r="CL371" s="114" t="s">
        <v>134</v>
      </c>
      <c r="CM371" s="114" t="s">
        <v>108</v>
      </c>
      <c r="CN371" s="114"/>
      <c r="CO371" s="115" t="s">
        <v>102</v>
      </c>
      <c r="CP371" s="115" t="s">
        <v>102</v>
      </c>
      <c r="CQ371" s="115" t="s">
        <v>102</v>
      </c>
      <c r="CR371" s="115" t="s">
        <v>102</v>
      </c>
      <c r="CS371" s="116"/>
      <c r="CT371" s="117" t="s">
        <v>109</v>
      </c>
      <c r="CU371" s="117" t="s">
        <v>109</v>
      </c>
      <c r="CV371" s="83">
        <v>367</v>
      </c>
      <c r="CW371" s="83" t="s">
        <v>108</v>
      </c>
      <c r="CX371" s="83">
        <v>367</v>
      </c>
      <c r="CY371" s="83" t="s">
        <v>108</v>
      </c>
      <c r="CZ371" s="83">
        <v>6695</v>
      </c>
      <c r="DA371" s="83" t="s">
        <v>419</v>
      </c>
      <c r="DB371" s="83" t="s">
        <v>130</v>
      </c>
      <c r="DC371" s="83" t="s">
        <v>499</v>
      </c>
      <c r="DD371" s="83">
        <v>1416</v>
      </c>
      <c r="DE371" s="83" t="s">
        <v>444</v>
      </c>
      <c r="DF371" s="83" t="s">
        <v>130</v>
      </c>
      <c r="DG371" s="83" t="s">
        <v>499</v>
      </c>
      <c r="DH371" s="83"/>
      <c r="DI371" s="83">
        <v>0</v>
      </c>
      <c r="DJ371" s="83">
        <v>1</v>
      </c>
      <c r="DK371" s="83">
        <v>0</v>
      </c>
      <c r="DL371" s="83">
        <v>0</v>
      </c>
      <c r="DM371" s="83">
        <v>0</v>
      </c>
      <c r="DN371" s="83">
        <v>0</v>
      </c>
      <c r="DO371" s="83">
        <v>0</v>
      </c>
      <c r="DP371" s="83">
        <v>0</v>
      </c>
      <c r="DQ371" s="83">
        <v>0</v>
      </c>
      <c r="DR371" s="83">
        <v>0</v>
      </c>
      <c r="DS371" s="83">
        <v>0</v>
      </c>
      <c r="DT371" s="83">
        <v>3</v>
      </c>
      <c r="DU371" s="83">
        <v>3</v>
      </c>
      <c r="DV371" s="83">
        <v>0</v>
      </c>
      <c r="DW371" s="83">
        <v>0</v>
      </c>
      <c r="DX371" s="83">
        <v>3</v>
      </c>
      <c r="DY371" s="85">
        <v>44013</v>
      </c>
      <c r="DZ371" s="83" t="s">
        <v>4418</v>
      </c>
      <c r="EA371" s="83" t="s">
        <v>102</v>
      </c>
      <c r="EB371" s="83" t="s">
        <v>482</v>
      </c>
      <c r="EC371" s="83">
        <v>367</v>
      </c>
      <c r="ED371" s="83" t="s">
        <v>483</v>
      </c>
      <c r="EE371" s="83">
        <v>1</v>
      </c>
      <c r="EF371" s="83">
        <v>0</v>
      </c>
      <c r="EG371" s="83">
        <v>0</v>
      </c>
      <c r="EH371" s="83" t="s">
        <v>109</v>
      </c>
      <c r="EI371" s="83" t="s">
        <v>108</v>
      </c>
      <c r="EJ371" s="83" t="s">
        <v>583</v>
      </c>
      <c r="EK371" s="83">
        <v>0</v>
      </c>
      <c r="EL371" s="83">
        <v>0</v>
      </c>
      <c r="EM371" s="83">
        <v>1</v>
      </c>
      <c r="EN371" s="83" t="s">
        <v>497</v>
      </c>
      <c r="EO371" s="83"/>
      <c r="EP371" s="83" t="s">
        <v>436</v>
      </c>
      <c r="EQ371" s="136">
        <v>1</v>
      </c>
      <c r="ER371" s="136">
        <v>1</v>
      </c>
      <c r="ES371" s="136">
        <v>1</v>
      </c>
      <c r="ET371" s="136">
        <v>1</v>
      </c>
      <c r="EU371" s="215" t="s">
        <v>269</v>
      </c>
      <c r="EV371" s="136">
        <v>1</v>
      </c>
      <c r="EW371" s="136">
        <v>1</v>
      </c>
      <c r="EX371" s="136">
        <v>1</v>
      </c>
      <c r="EY371" s="136">
        <v>1</v>
      </c>
      <c r="EZ371" s="136">
        <v>1</v>
      </c>
      <c r="FP371" s="215" t="s">
        <v>592</v>
      </c>
      <c r="FQ371" s="136" t="b">
        <v>1</v>
      </c>
      <c r="FR371" s="136" t="b">
        <v>1</v>
      </c>
      <c r="FS371" s="136" t="b">
        <v>1</v>
      </c>
      <c r="FT371" s="136" t="b">
        <v>1</v>
      </c>
      <c r="FX371" s="215" t="s">
        <v>269</v>
      </c>
    </row>
    <row r="372" spans="1:180" ht="60" customHeight="1" x14ac:dyDescent="0.55000000000000004">
      <c r="A372" s="83" t="s">
        <v>130</v>
      </c>
      <c r="B372" s="83" t="s">
        <v>98</v>
      </c>
      <c r="C372" s="136">
        <v>367426</v>
      </c>
      <c r="D372" s="207" t="s">
        <v>628</v>
      </c>
      <c r="E372" s="208" t="s">
        <v>633</v>
      </c>
      <c r="F372" s="83" t="s">
        <v>108</v>
      </c>
      <c r="G372" s="85">
        <v>22744</v>
      </c>
      <c r="H372" s="83" t="s">
        <v>102</v>
      </c>
      <c r="I372" s="85">
        <v>39772</v>
      </c>
      <c r="J372" s="83" t="s">
        <v>228</v>
      </c>
      <c r="K372" s="216">
        <v>886052503548</v>
      </c>
      <c r="L372" s="83" t="s">
        <v>191</v>
      </c>
      <c r="M372" s="85">
        <v>43619</v>
      </c>
      <c r="N372" s="83">
        <v>-1141.6666666666699</v>
      </c>
      <c r="O372" s="83" t="s">
        <v>193</v>
      </c>
      <c r="P372" s="83" t="s">
        <v>181</v>
      </c>
      <c r="Q372" s="208" t="s">
        <v>6516</v>
      </c>
      <c r="R372" s="83" t="s">
        <v>102</v>
      </c>
      <c r="S372" s="83" t="s">
        <v>102</v>
      </c>
      <c r="T372" s="83" t="s">
        <v>133</v>
      </c>
      <c r="U372" s="83" t="s">
        <v>9657</v>
      </c>
      <c r="V372" s="83" t="s">
        <v>111</v>
      </c>
      <c r="W372" s="83" t="s">
        <v>105</v>
      </c>
      <c r="X372" s="86" t="s">
        <v>6516</v>
      </c>
      <c r="Y372" s="87" t="s">
        <v>102</v>
      </c>
      <c r="Z372" s="87" t="s">
        <v>102</v>
      </c>
      <c r="AA372" s="87" t="s">
        <v>133</v>
      </c>
      <c r="AB372" s="87" t="s">
        <v>9657</v>
      </c>
      <c r="AC372" s="87" t="s">
        <v>111</v>
      </c>
      <c r="AD372" s="87" t="s">
        <v>105</v>
      </c>
      <c r="AE372" s="87" t="s">
        <v>106</v>
      </c>
      <c r="AF372" s="86" t="s">
        <v>6516</v>
      </c>
      <c r="AG372" s="87" t="s">
        <v>486</v>
      </c>
      <c r="AH372" s="87" t="s">
        <v>9657</v>
      </c>
      <c r="AI372" s="87" t="s">
        <v>111</v>
      </c>
      <c r="AJ372" s="87" t="s">
        <v>204</v>
      </c>
      <c r="AK372" s="88"/>
      <c r="AL372" s="83" t="s">
        <v>107</v>
      </c>
      <c r="AM372" s="89" t="s">
        <v>454</v>
      </c>
      <c r="AN372" s="90" t="s">
        <v>416</v>
      </c>
      <c r="AO372" s="91" t="s">
        <v>642</v>
      </c>
      <c r="AP372" s="90">
        <v>8.3333333333332806</v>
      </c>
      <c r="AQ372" s="92" t="s">
        <v>102</v>
      </c>
      <c r="AR372" s="93" t="s">
        <v>102</v>
      </c>
      <c r="AS372" s="93" t="s">
        <v>102</v>
      </c>
      <c r="AT372" s="93" t="s">
        <v>102</v>
      </c>
      <c r="AU372" s="210" t="s">
        <v>644</v>
      </c>
      <c r="AV372" s="93" t="s">
        <v>185</v>
      </c>
      <c r="AW372" s="94" t="s">
        <v>102</v>
      </c>
      <c r="AX372" s="93" t="s">
        <v>183</v>
      </c>
      <c r="AY372" s="95" t="s">
        <v>111</v>
      </c>
      <c r="AZ372" s="93" t="s">
        <v>102</v>
      </c>
      <c r="BA372" s="93" t="s">
        <v>102</v>
      </c>
      <c r="BB372" s="93" t="s">
        <v>102</v>
      </c>
      <c r="BC372" s="93" t="s">
        <v>102</v>
      </c>
      <c r="BD372" s="96" t="s">
        <v>102</v>
      </c>
      <c r="BE372" s="90">
        <v>-175.166666666667</v>
      </c>
      <c r="BF372" s="93" t="s">
        <v>102</v>
      </c>
      <c r="BG372" s="93" t="s">
        <v>102</v>
      </c>
      <c r="BH372" s="93" t="s">
        <v>102</v>
      </c>
      <c r="BI372" s="93" t="s">
        <v>102</v>
      </c>
      <c r="BJ372" s="210" t="s">
        <v>642</v>
      </c>
      <c r="BK372" s="93" t="s">
        <v>192</v>
      </c>
      <c r="BL372" s="97" t="s">
        <v>102</v>
      </c>
      <c r="BM372" s="93" t="s">
        <v>183</v>
      </c>
      <c r="BN372" s="93" t="s">
        <v>106</v>
      </c>
      <c r="BO372" s="93" t="s">
        <v>102</v>
      </c>
      <c r="BP372" s="98" t="s">
        <v>102</v>
      </c>
      <c r="BQ372" s="93" t="s">
        <v>102</v>
      </c>
      <c r="BR372" s="93" t="s">
        <v>102</v>
      </c>
      <c r="BS372" s="93" t="s">
        <v>102</v>
      </c>
      <c r="BT372" s="99" t="s">
        <v>591</v>
      </c>
      <c r="BU372" s="100" t="s">
        <v>11106</v>
      </c>
      <c r="BV372" s="101" t="s">
        <v>471</v>
      </c>
      <c r="BW372" s="136"/>
      <c r="BX372" s="103" t="s">
        <v>565</v>
      </c>
      <c r="BY372" s="104" t="s">
        <v>190</v>
      </c>
      <c r="BZ372" s="136"/>
      <c r="CA372" s="83" t="s">
        <v>599</v>
      </c>
      <c r="CB372" s="106" t="s">
        <v>647</v>
      </c>
      <c r="CC372" s="106" t="s">
        <v>11107</v>
      </c>
      <c r="CD372" s="107"/>
      <c r="CE372" s="108" t="s">
        <v>107</v>
      </c>
      <c r="CF372" s="108" t="s">
        <v>107</v>
      </c>
      <c r="CG372" s="109"/>
      <c r="CH372" s="110" t="s">
        <v>107</v>
      </c>
      <c r="CI372" s="111"/>
      <c r="CJ372" s="112">
        <v>6710</v>
      </c>
      <c r="CK372" s="113">
        <v>86</v>
      </c>
      <c r="CL372" s="114" t="s">
        <v>134</v>
      </c>
      <c r="CM372" s="114" t="s">
        <v>108</v>
      </c>
      <c r="CN372" s="114"/>
      <c r="CO372" s="115" t="s">
        <v>102</v>
      </c>
      <c r="CP372" s="115" t="s">
        <v>102</v>
      </c>
      <c r="CQ372" s="115" t="s">
        <v>102</v>
      </c>
      <c r="CR372" s="115" t="s">
        <v>102</v>
      </c>
      <c r="CS372" s="116"/>
      <c r="CT372" s="117" t="s">
        <v>109</v>
      </c>
      <c r="CU372" s="117" t="s">
        <v>109</v>
      </c>
      <c r="CV372" s="83">
        <v>368</v>
      </c>
      <c r="CW372" s="83" t="s">
        <v>108</v>
      </c>
      <c r="CX372" s="83">
        <v>368</v>
      </c>
      <c r="CY372" s="83" t="s">
        <v>108</v>
      </c>
      <c r="CZ372" s="83">
        <v>6696</v>
      </c>
      <c r="DA372" s="83" t="s">
        <v>419</v>
      </c>
      <c r="DB372" s="83" t="s">
        <v>130</v>
      </c>
      <c r="DC372" s="83" t="s">
        <v>499</v>
      </c>
      <c r="DD372" s="83">
        <v>1417</v>
      </c>
      <c r="DE372" s="83" t="s">
        <v>444</v>
      </c>
      <c r="DF372" s="83" t="s">
        <v>130</v>
      </c>
      <c r="DG372" s="83" t="s">
        <v>499</v>
      </c>
      <c r="DH372" s="83"/>
      <c r="DI372" s="83">
        <v>0</v>
      </c>
      <c r="DJ372" s="83">
        <v>1</v>
      </c>
      <c r="DK372" s="83">
        <v>0</v>
      </c>
      <c r="DL372" s="83">
        <v>0</v>
      </c>
      <c r="DM372" s="83">
        <v>0</v>
      </c>
      <c r="DN372" s="83">
        <v>0</v>
      </c>
      <c r="DO372" s="83">
        <v>0</v>
      </c>
      <c r="DP372" s="83">
        <v>0</v>
      </c>
      <c r="DQ372" s="83">
        <v>0</v>
      </c>
      <c r="DR372" s="83">
        <v>0</v>
      </c>
      <c r="DS372" s="83">
        <v>0</v>
      </c>
      <c r="DT372" s="83">
        <v>3</v>
      </c>
      <c r="DU372" s="83">
        <v>3</v>
      </c>
      <c r="DV372" s="83">
        <v>0</v>
      </c>
      <c r="DW372" s="83">
        <v>0</v>
      </c>
      <c r="DX372" s="83">
        <v>3</v>
      </c>
      <c r="DY372" s="85">
        <v>44014</v>
      </c>
      <c r="DZ372" s="83" t="s">
        <v>4419</v>
      </c>
      <c r="EA372" s="83" t="s">
        <v>102</v>
      </c>
      <c r="EB372" s="83" t="s">
        <v>482</v>
      </c>
      <c r="EC372" s="83">
        <v>368</v>
      </c>
      <c r="ED372" s="83" t="s">
        <v>483</v>
      </c>
      <c r="EE372" s="83">
        <v>1</v>
      </c>
      <c r="EF372" s="83">
        <v>0</v>
      </c>
      <c r="EG372" s="83">
        <v>0</v>
      </c>
      <c r="EH372" s="83" t="s">
        <v>109</v>
      </c>
      <c r="EI372" s="83" t="s">
        <v>108</v>
      </c>
      <c r="EJ372" s="83" t="s">
        <v>583</v>
      </c>
      <c r="EK372" s="83">
        <v>0</v>
      </c>
      <c r="EL372" s="83">
        <v>0</v>
      </c>
      <c r="EM372" s="83">
        <v>1</v>
      </c>
      <c r="EN372" s="83" t="s">
        <v>497</v>
      </c>
      <c r="EO372" s="83"/>
      <c r="EP372" s="83" t="s">
        <v>436</v>
      </c>
      <c r="EQ372" s="136">
        <v>1</v>
      </c>
      <c r="ER372" s="136">
        <v>1</v>
      </c>
      <c r="ES372" s="136">
        <v>1</v>
      </c>
      <c r="ET372" s="136">
        <v>1</v>
      </c>
      <c r="EU372" s="215" t="s">
        <v>269</v>
      </c>
      <c r="EV372" s="136">
        <v>1</v>
      </c>
      <c r="EW372" s="136">
        <v>1</v>
      </c>
      <c r="EX372" s="136">
        <v>1</v>
      </c>
      <c r="EY372" s="136">
        <v>1</v>
      </c>
      <c r="EZ372" s="136">
        <v>1</v>
      </c>
      <c r="FP372" s="215" t="s">
        <v>592</v>
      </c>
      <c r="FQ372" s="136" t="b">
        <v>1</v>
      </c>
      <c r="FR372" s="136" t="b">
        <v>1</v>
      </c>
      <c r="FS372" s="136" t="b">
        <v>1</v>
      </c>
      <c r="FT372" s="136" t="b">
        <v>1</v>
      </c>
      <c r="FX372" s="215" t="s">
        <v>269</v>
      </c>
    </row>
    <row r="373" spans="1:180" ht="60" customHeight="1" x14ac:dyDescent="0.55000000000000004">
      <c r="A373" s="83" t="s">
        <v>130</v>
      </c>
      <c r="B373" s="83" t="s">
        <v>98</v>
      </c>
      <c r="C373" s="136">
        <v>424293</v>
      </c>
      <c r="D373" s="207" t="s">
        <v>629</v>
      </c>
      <c r="E373" s="208" t="s">
        <v>634</v>
      </c>
      <c r="F373" s="83" t="s">
        <v>108</v>
      </c>
      <c r="G373" s="85">
        <v>26341</v>
      </c>
      <c r="H373" s="83" t="s">
        <v>102</v>
      </c>
      <c r="I373" s="85">
        <v>34633</v>
      </c>
      <c r="J373" s="83" t="s">
        <v>228</v>
      </c>
      <c r="K373" s="216">
        <v>899522607759</v>
      </c>
      <c r="L373" s="83" t="s">
        <v>191</v>
      </c>
      <c r="M373" s="85">
        <v>43642</v>
      </c>
      <c r="N373" s="83">
        <v>-1146.6666666666699</v>
      </c>
      <c r="O373" s="83" t="s">
        <v>193</v>
      </c>
      <c r="P373" s="83" t="s">
        <v>181</v>
      </c>
      <c r="Q373" s="208" t="s">
        <v>6520</v>
      </c>
      <c r="R373" s="83" t="s">
        <v>102</v>
      </c>
      <c r="S373" s="83" t="s">
        <v>102</v>
      </c>
      <c r="T373" s="83" t="s">
        <v>131</v>
      </c>
      <c r="U373" s="83" t="s">
        <v>9658</v>
      </c>
      <c r="V373" s="83" t="s">
        <v>104</v>
      </c>
      <c r="W373" s="83" t="s">
        <v>105</v>
      </c>
      <c r="X373" s="86" t="s">
        <v>6520</v>
      </c>
      <c r="Y373" s="87" t="s">
        <v>102</v>
      </c>
      <c r="Z373" s="87" t="s">
        <v>102</v>
      </c>
      <c r="AA373" s="87" t="s">
        <v>131</v>
      </c>
      <c r="AB373" s="87" t="s">
        <v>9658</v>
      </c>
      <c r="AC373" s="87" t="s">
        <v>104</v>
      </c>
      <c r="AD373" s="87" t="s">
        <v>105</v>
      </c>
      <c r="AE373" s="87" t="s">
        <v>106</v>
      </c>
      <c r="AF373" s="86" t="s">
        <v>6520</v>
      </c>
      <c r="AG373" s="87" t="s">
        <v>177</v>
      </c>
      <c r="AH373" s="87" t="s">
        <v>9658</v>
      </c>
      <c r="AI373" s="87" t="s">
        <v>104</v>
      </c>
      <c r="AJ373" s="87" t="s">
        <v>204</v>
      </c>
      <c r="AK373" s="88"/>
      <c r="AL373" s="83" t="s">
        <v>107</v>
      </c>
      <c r="AM373" s="89" t="s">
        <v>454</v>
      </c>
      <c r="AN373" s="90" t="s">
        <v>416</v>
      </c>
      <c r="AO373" s="91" t="s">
        <v>643</v>
      </c>
      <c r="AP373" s="90">
        <v>8.3333333333332806</v>
      </c>
      <c r="AQ373" s="92" t="s">
        <v>102</v>
      </c>
      <c r="AR373" s="93" t="s">
        <v>102</v>
      </c>
      <c r="AS373" s="93" t="s">
        <v>102</v>
      </c>
      <c r="AT373" s="93" t="s">
        <v>102</v>
      </c>
      <c r="AU373" s="210" t="s">
        <v>645</v>
      </c>
      <c r="AV373" s="93" t="s">
        <v>185</v>
      </c>
      <c r="AW373" s="94" t="s">
        <v>102</v>
      </c>
      <c r="AX373" s="93" t="s">
        <v>105</v>
      </c>
      <c r="AY373" s="95" t="s">
        <v>104</v>
      </c>
      <c r="AZ373" s="93" t="s">
        <v>102</v>
      </c>
      <c r="BA373" s="93" t="s">
        <v>102</v>
      </c>
      <c r="BB373" s="93" t="s">
        <v>102</v>
      </c>
      <c r="BC373" s="93" t="s">
        <v>102</v>
      </c>
      <c r="BD373" s="96" t="s">
        <v>102</v>
      </c>
      <c r="BE373" s="90">
        <v>-175.666666666667</v>
      </c>
      <c r="BF373" s="93" t="s">
        <v>102</v>
      </c>
      <c r="BG373" s="93" t="s">
        <v>102</v>
      </c>
      <c r="BH373" s="93" t="s">
        <v>102</v>
      </c>
      <c r="BI373" s="93" t="s">
        <v>102</v>
      </c>
      <c r="BJ373" s="210" t="s">
        <v>643</v>
      </c>
      <c r="BK373" s="93" t="s">
        <v>196</v>
      </c>
      <c r="BL373" s="97" t="s">
        <v>102</v>
      </c>
      <c r="BM373" s="93" t="s">
        <v>105</v>
      </c>
      <c r="BN373" s="93" t="s">
        <v>596</v>
      </c>
      <c r="BO373" s="93" t="s">
        <v>102</v>
      </c>
      <c r="BP373" s="98" t="s">
        <v>102</v>
      </c>
      <c r="BQ373" s="93" t="s">
        <v>102</v>
      </c>
      <c r="BR373" s="93" t="s">
        <v>102</v>
      </c>
      <c r="BS373" s="93" t="s">
        <v>102</v>
      </c>
      <c r="BT373" s="99" t="s">
        <v>591</v>
      </c>
      <c r="BU373" s="100" t="s">
        <v>11108</v>
      </c>
      <c r="BV373" s="101" t="s">
        <v>471</v>
      </c>
      <c r="BW373" s="136"/>
      <c r="BX373" s="103" t="s">
        <v>565</v>
      </c>
      <c r="BY373" s="104" t="s">
        <v>190</v>
      </c>
      <c r="BZ373" s="136"/>
      <c r="CA373" s="83" t="s">
        <v>599</v>
      </c>
      <c r="CB373" s="106" t="s">
        <v>647</v>
      </c>
      <c r="CC373" s="106" t="s">
        <v>11109</v>
      </c>
      <c r="CD373" s="107"/>
      <c r="CE373" s="108" t="s">
        <v>107</v>
      </c>
      <c r="CF373" s="108" t="s">
        <v>107</v>
      </c>
      <c r="CG373" s="109"/>
      <c r="CH373" s="110" t="s">
        <v>107</v>
      </c>
      <c r="CI373" s="111"/>
      <c r="CJ373" s="112">
        <v>6710</v>
      </c>
      <c r="CK373" s="113">
        <v>86</v>
      </c>
      <c r="CL373" s="114" t="s">
        <v>134</v>
      </c>
      <c r="CM373" s="114" t="s">
        <v>108</v>
      </c>
      <c r="CN373" s="114"/>
      <c r="CO373" s="115" t="s">
        <v>102</v>
      </c>
      <c r="CP373" s="115" t="s">
        <v>102</v>
      </c>
      <c r="CQ373" s="115" t="s">
        <v>102</v>
      </c>
      <c r="CR373" s="115" t="s">
        <v>102</v>
      </c>
      <c r="CS373" s="116"/>
      <c r="CT373" s="117" t="s">
        <v>109</v>
      </c>
      <c r="CU373" s="117" t="s">
        <v>109</v>
      </c>
      <c r="CV373" s="83">
        <v>369</v>
      </c>
      <c r="CW373" s="83" t="s">
        <v>108</v>
      </c>
      <c r="CX373" s="83">
        <v>369</v>
      </c>
      <c r="CY373" s="83" t="s">
        <v>108</v>
      </c>
      <c r="CZ373" s="83">
        <v>6697</v>
      </c>
      <c r="DA373" s="83" t="s">
        <v>419</v>
      </c>
      <c r="DB373" s="83" t="s">
        <v>130</v>
      </c>
      <c r="DC373" s="83" t="s">
        <v>499</v>
      </c>
      <c r="DD373" s="83">
        <v>1418</v>
      </c>
      <c r="DE373" s="83" t="s">
        <v>444</v>
      </c>
      <c r="DF373" s="83" t="s">
        <v>130</v>
      </c>
      <c r="DG373" s="83" t="s">
        <v>499</v>
      </c>
      <c r="DH373" s="83"/>
      <c r="DI373" s="83">
        <v>0</v>
      </c>
      <c r="DJ373" s="83">
        <v>1</v>
      </c>
      <c r="DK373" s="83">
        <v>0</v>
      </c>
      <c r="DL373" s="83">
        <v>0</v>
      </c>
      <c r="DM373" s="83">
        <v>0</v>
      </c>
      <c r="DN373" s="83">
        <v>0</v>
      </c>
      <c r="DO373" s="83">
        <v>0</v>
      </c>
      <c r="DP373" s="83">
        <v>0</v>
      </c>
      <c r="DQ373" s="83">
        <v>0</v>
      </c>
      <c r="DR373" s="83">
        <v>0</v>
      </c>
      <c r="DS373" s="83">
        <v>0</v>
      </c>
      <c r="DT373" s="83">
        <v>3</v>
      </c>
      <c r="DU373" s="83">
        <v>3</v>
      </c>
      <c r="DV373" s="83">
        <v>0</v>
      </c>
      <c r="DW373" s="83">
        <v>0</v>
      </c>
      <c r="DX373" s="83">
        <v>3</v>
      </c>
      <c r="DY373" s="85">
        <v>44015</v>
      </c>
      <c r="DZ373" s="83" t="s">
        <v>4420</v>
      </c>
      <c r="EA373" s="83" t="s">
        <v>102</v>
      </c>
      <c r="EB373" s="83" t="s">
        <v>482</v>
      </c>
      <c r="EC373" s="83">
        <v>369</v>
      </c>
      <c r="ED373" s="83" t="s">
        <v>483</v>
      </c>
      <c r="EE373" s="83">
        <v>1</v>
      </c>
      <c r="EF373" s="83">
        <v>0</v>
      </c>
      <c r="EG373" s="83">
        <v>0</v>
      </c>
      <c r="EH373" s="83" t="s">
        <v>109</v>
      </c>
      <c r="EI373" s="83" t="s">
        <v>108</v>
      </c>
      <c r="EJ373" s="83" t="s">
        <v>583</v>
      </c>
      <c r="EK373" s="83">
        <v>0</v>
      </c>
      <c r="EL373" s="83">
        <v>0</v>
      </c>
      <c r="EM373" s="83">
        <v>1</v>
      </c>
      <c r="EN373" s="83" t="s">
        <v>497</v>
      </c>
      <c r="EO373" s="83"/>
      <c r="EP373" s="83" t="s">
        <v>436</v>
      </c>
      <c r="EQ373" s="136">
        <v>1</v>
      </c>
      <c r="ER373" s="136">
        <v>1</v>
      </c>
      <c r="ES373" s="136">
        <v>1</v>
      </c>
      <c r="ET373" s="136">
        <v>1</v>
      </c>
      <c r="EU373" s="215" t="s">
        <v>269</v>
      </c>
      <c r="EV373" s="136">
        <v>1</v>
      </c>
      <c r="EW373" s="136">
        <v>1</v>
      </c>
      <c r="EX373" s="136">
        <v>1</v>
      </c>
      <c r="EY373" s="136">
        <v>1</v>
      </c>
      <c r="EZ373" s="136">
        <v>1</v>
      </c>
      <c r="FP373" s="215" t="s">
        <v>592</v>
      </c>
      <c r="FQ373" s="136" t="b">
        <v>1</v>
      </c>
      <c r="FR373" s="136" t="b">
        <v>1</v>
      </c>
      <c r="FS373" s="136" t="b">
        <v>1</v>
      </c>
      <c r="FT373" s="136" t="b">
        <v>1</v>
      </c>
      <c r="FX373" s="215" t="s">
        <v>269</v>
      </c>
    </row>
    <row r="374" spans="1:180" ht="60" customHeight="1" x14ac:dyDescent="0.55000000000000004">
      <c r="A374" s="83" t="s">
        <v>130</v>
      </c>
      <c r="B374" s="83" t="s">
        <v>98</v>
      </c>
      <c r="C374" s="136">
        <v>970917</v>
      </c>
      <c r="D374" s="207" t="s">
        <v>627</v>
      </c>
      <c r="E374" s="208" t="s">
        <v>630</v>
      </c>
      <c r="F374" s="83" t="s">
        <v>108</v>
      </c>
      <c r="G374" s="85">
        <v>20621</v>
      </c>
      <c r="H374" s="83" t="s">
        <v>102</v>
      </c>
      <c r="I374" s="85">
        <v>39794</v>
      </c>
      <c r="J374" s="83" t="s">
        <v>228</v>
      </c>
      <c r="K374" s="216">
        <v>769306329001</v>
      </c>
      <c r="L374" s="83" t="s">
        <v>191</v>
      </c>
      <c r="M374" s="85">
        <v>43631</v>
      </c>
      <c r="N374" s="83">
        <v>-1151.6666666666699</v>
      </c>
      <c r="O374" s="83" t="s">
        <v>180</v>
      </c>
      <c r="P374" s="83" t="s">
        <v>181</v>
      </c>
      <c r="Q374" s="208" t="s">
        <v>6524</v>
      </c>
      <c r="R374" s="83" t="s">
        <v>102</v>
      </c>
      <c r="S374" s="83" t="s">
        <v>102</v>
      </c>
      <c r="T374" s="83" t="s">
        <v>199</v>
      </c>
      <c r="U374" s="83" t="s">
        <v>9659</v>
      </c>
      <c r="V374" s="83" t="s">
        <v>104</v>
      </c>
      <c r="W374" s="83" t="s">
        <v>105</v>
      </c>
      <c r="X374" s="86" t="s">
        <v>6524</v>
      </c>
      <c r="Y374" s="87" t="s">
        <v>102</v>
      </c>
      <c r="Z374" s="87" t="s">
        <v>102</v>
      </c>
      <c r="AA374" s="87" t="s">
        <v>199</v>
      </c>
      <c r="AB374" s="87" t="s">
        <v>9659</v>
      </c>
      <c r="AC374" s="87" t="s">
        <v>104</v>
      </c>
      <c r="AD374" s="87" t="s">
        <v>105</v>
      </c>
      <c r="AE374" s="87" t="s">
        <v>106</v>
      </c>
      <c r="AF374" s="86" t="s">
        <v>6524</v>
      </c>
      <c r="AG374" s="87" t="s">
        <v>489</v>
      </c>
      <c r="AH374" s="87" t="s">
        <v>9660</v>
      </c>
      <c r="AI374" s="87" t="s">
        <v>104</v>
      </c>
      <c r="AJ374" s="87" t="s">
        <v>204</v>
      </c>
      <c r="AK374" s="88"/>
      <c r="AL374" s="83" t="s">
        <v>107</v>
      </c>
      <c r="AM374" s="89" t="s">
        <v>454</v>
      </c>
      <c r="AN374" s="90" t="s">
        <v>416</v>
      </c>
      <c r="AO374" s="91" t="s">
        <v>641</v>
      </c>
      <c r="AP374" s="90">
        <v>8.3333333333332806</v>
      </c>
      <c r="AQ374" s="92" t="s">
        <v>211</v>
      </c>
      <c r="AR374" s="93" t="s">
        <v>102</v>
      </c>
      <c r="AS374" s="93" t="s">
        <v>102</v>
      </c>
      <c r="AT374" s="93" t="s">
        <v>102</v>
      </c>
      <c r="AU374" s="210" t="s">
        <v>641</v>
      </c>
      <c r="AV374" s="93" t="s">
        <v>192</v>
      </c>
      <c r="AW374" s="94" t="s">
        <v>102</v>
      </c>
      <c r="AX374" s="93" t="s">
        <v>105</v>
      </c>
      <c r="AY374" s="95" t="s">
        <v>188</v>
      </c>
      <c r="AZ374" s="93" t="s">
        <v>102</v>
      </c>
      <c r="BA374" s="93" t="s">
        <v>9661</v>
      </c>
      <c r="BB374" s="93" t="s">
        <v>102</v>
      </c>
      <c r="BC374" s="93" t="s">
        <v>102</v>
      </c>
      <c r="BD374" s="96" t="s">
        <v>102</v>
      </c>
      <c r="BE374" s="90">
        <v>-176.166666666667</v>
      </c>
      <c r="BF374" s="93" t="s">
        <v>211</v>
      </c>
      <c r="BG374" s="93" t="s">
        <v>102</v>
      </c>
      <c r="BH374" s="93" t="s">
        <v>102</v>
      </c>
      <c r="BI374" s="93" t="s">
        <v>102</v>
      </c>
      <c r="BJ374" s="210" t="s">
        <v>646</v>
      </c>
      <c r="BK374" s="93" t="s">
        <v>182</v>
      </c>
      <c r="BL374" s="97" t="s">
        <v>102</v>
      </c>
      <c r="BM374" s="93" t="s">
        <v>105</v>
      </c>
      <c r="BN374" s="93" t="s">
        <v>104</v>
      </c>
      <c r="BO374" s="93" t="s">
        <v>102</v>
      </c>
      <c r="BP374" s="98">
        <v>20180330</v>
      </c>
      <c r="BQ374" s="93" t="s">
        <v>102</v>
      </c>
      <c r="BR374" s="93" t="s">
        <v>102</v>
      </c>
      <c r="BS374" s="93" t="s">
        <v>102</v>
      </c>
      <c r="BT374" s="99" t="s">
        <v>591</v>
      </c>
      <c r="BU374" s="100" t="s">
        <v>11110</v>
      </c>
      <c r="BV374" s="101" t="s">
        <v>471</v>
      </c>
      <c r="BW374" s="136"/>
      <c r="BX374" s="103" t="s">
        <v>565</v>
      </c>
      <c r="BY374" s="104" t="s">
        <v>190</v>
      </c>
      <c r="BZ374" s="136"/>
      <c r="CA374" s="83" t="s">
        <v>599</v>
      </c>
      <c r="CB374" s="106" t="s">
        <v>647</v>
      </c>
      <c r="CC374" s="106" t="s">
        <v>11111</v>
      </c>
      <c r="CD374" s="107"/>
      <c r="CE374" s="108" t="s">
        <v>107</v>
      </c>
      <c r="CF374" s="108" t="s">
        <v>107</v>
      </c>
      <c r="CG374" s="109"/>
      <c r="CH374" s="110" t="s">
        <v>107</v>
      </c>
      <c r="CI374" s="111"/>
      <c r="CJ374" s="112">
        <v>6710</v>
      </c>
      <c r="CK374" s="113">
        <v>86</v>
      </c>
      <c r="CL374" s="114" t="s">
        <v>134</v>
      </c>
      <c r="CM374" s="114" t="s">
        <v>108</v>
      </c>
      <c r="CN374" s="114"/>
      <c r="CO374" s="115" t="s">
        <v>102</v>
      </c>
      <c r="CP374" s="115" t="s">
        <v>102</v>
      </c>
      <c r="CQ374" s="115" t="s">
        <v>102</v>
      </c>
      <c r="CR374" s="115" t="s">
        <v>102</v>
      </c>
      <c r="CS374" s="116"/>
      <c r="CT374" s="117" t="s">
        <v>109</v>
      </c>
      <c r="CU374" s="117" t="s">
        <v>109</v>
      </c>
      <c r="CV374" s="83">
        <v>370</v>
      </c>
      <c r="CW374" s="83" t="s">
        <v>108</v>
      </c>
      <c r="CX374" s="83">
        <v>370</v>
      </c>
      <c r="CY374" s="83" t="s">
        <v>108</v>
      </c>
      <c r="CZ374" s="83">
        <v>6698</v>
      </c>
      <c r="DA374" s="83" t="s">
        <v>419</v>
      </c>
      <c r="DB374" s="83" t="s">
        <v>130</v>
      </c>
      <c r="DC374" s="83" t="s">
        <v>499</v>
      </c>
      <c r="DD374" s="83">
        <v>1419</v>
      </c>
      <c r="DE374" s="83" t="s">
        <v>444</v>
      </c>
      <c r="DF374" s="83" t="s">
        <v>130</v>
      </c>
      <c r="DG374" s="83" t="s">
        <v>499</v>
      </c>
      <c r="DH374" s="83"/>
      <c r="DI374" s="83">
        <v>0</v>
      </c>
      <c r="DJ374" s="83">
        <v>1</v>
      </c>
      <c r="DK374" s="83">
        <v>0</v>
      </c>
      <c r="DL374" s="83">
        <v>0</v>
      </c>
      <c r="DM374" s="83">
        <v>0</v>
      </c>
      <c r="DN374" s="83">
        <v>0</v>
      </c>
      <c r="DO374" s="83">
        <v>0</v>
      </c>
      <c r="DP374" s="83">
        <v>0</v>
      </c>
      <c r="DQ374" s="83">
        <v>0</v>
      </c>
      <c r="DR374" s="83">
        <v>0</v>
      </c>
      <c r="DS374" s="83">
        <v>0</v>
      </c>
      <c r="DT374" s="83">
        <v>3</v>
      </c>
      <c r="DU374" s="83">
        <v>3</v>
      </c>
      <c r="DV374" s="83">
        <v>0</v>
      </c>
      <c r="DW374" s="83">
        <v>0</v>
      </c>
      <c r="DX374" s="83">
        <v>3</v>
      </c>
      <c r="DY374" s="85">
        <v>44016</v>
      </c>
      <c r="DZ374" s="83" t="s">
        <v>4421</v>
      </c>
      <c r="EA374" s="83" t="s">
        <v>102</v>
      </c>
      <c r="EB374" s="83" t="s">
        <v>482</v>
      </c>
      <c r="EC374" s="83">
        <v>370</v>
      </c>
      <c r="ED374" s="83" t="s">
        <v>483</v>
      </c>
      <c r="EE374" s="83">
        <v>1</v>
      </c>
      <c r="EF374" s="83">
        <v>0</v>
      </c>
      <c r="EG374" s="83">
        <v>0</v>
      </c>
      <c r="EH374" s="83" t="s">
        <v>109</v>
      </c>
      <c r="EI374" s="83" t="s">
        <v>108</v>
      </c>
      <c r="EJ374" s="83" t="s">
        <v>583</v>
      </c>
      <c r="EK374" s="83">
        <v>0</v>
      </c>
      <c r="EL374" s="83">
        <v>0</v>
      </c>
      <c r="EM374" s="83">
        <v>1</v>
      </c>
      <c r="EN374" s="83" t="s">
        <v>497</v>
      </c>
      <c r="EO374" s="83"/>
      <c r="EP374" s="83" t="s">
        <v>436</v>
      </c>
      <c r="EQ374" s="136">
        <v>1</v>
      </c>
      <c r="ER374" s="136">
        <v>1</v>
      </c>
      <c r="ES374" s="136">
        <v>1</v>
      </c>
      <c r="ET374" s="136">
        <v>1</v>
      </c>
      <c r="EU374" s="215" t="s">
        <v>269</v>
      </c>
      <c r="EV374" s="136">
        <v>1</v>
      </c>
      <c r="EW374" s="136">
        <v>1</v>
      </c>
      <c r="EX374" s="136">
        <v>1</v>
      </c>
      <c r="EY374" s="136">
        <v>1</v>
      </c>
      <c r="EZ374" s="136">
        <v>1</v>
      </c>
      <c r="FP374" s="215" t="s">
        <v>592</v>
      </c>
      <c r="FQ374" s="136" t="b">
        <v>1</v>
      </c>
      <c r="FR374" s="136" t="b">
        <v>1</v>
      </c>
      <c r="FS374" s="136" t="b">
        <v>1</v>
      </c>
      <c r="FT374" s="136" t="b">
        <v>1</v>
      </c>
      <c r="FX374" s="215" t="s">
        <v>269</v>
      </c>
    </row>
    <row r="375" spans="1:180" ht="60" customHeight="1" x14ac:dyDescent="0.55000000000000004">
      <c r="A375" s="83" t="s">
        <v>130</v>
      </c>
      <c r="B375" s="83" t="s">
        <v>98</v>
      </c>
      <c r="C375" s="136">
        <v>444920</v>
      </c>
      <c r="D375" s="207" t="s">
        <v>628</v>
      </c>
      <c r="E375" s="208" t="s">
        <v>633</v>
      </c>
      <c r="F375" s="83" t="s">
        <v>108</v>
      </c>
      <c r="G375" s="85">
        <v>22744</v>
      </c>
      <c r="H375" s="83" t="s">
        <v>102</v>
      </c>
      <c r="I375" s="85">
        <v>39772</v>
      </c>
      <c r="J375" s="83" t="s">
        <v>228</v>
      </c>
      <c r="K375" s="216">
        <v>933432224035</v>
      </c>
      <c r="L375" s="83" t="s">
        <v>191</v>
      </c>
      <c r="M375" s="85">
        <v>43619</v>
      </c>
      <c r="N375" s="83">
        <v>-1156.6666666666699</v>
      </c>
      <c r="O375" s="83" t="s">
        <v>193</v>
      </c>
      <c r="P375" s="83" t="s">
        <v>181</v>
      </c>
      <c r="Q375" s="208" t="s">
        <v>6528</v>
      </c>
      <c r="R375" s="83" t="s">
        <v>102</v>
      </c>
      <c r="S375" s="83" t="s">
        <v>102</v>
      </c>
      <c r="T375" s="83" t="s">
        <v>133</v>
      </c>
      <c r="U375" s="83" t="s">
        <v>9662</v>
      </c>
      <c r="V375" s="83" t="s">
        <v>111</v>
      </c>
      <c r="W375" s="83" t="s">
        <v>105</v>
      </c>
      <c r="X375" s="86" t="s">
        <v>6528</v>
      </c>
      <c r="Y375" s="87" t="s">
        <v>102</v>
      </c>
      <c r="Z375" s="87" t="s">
        <v>102</v>
      </c>
      <c r="AA375" s="87" t="s">
        <v>133</v>
      </c>
      <c r="AB375" s="87" t="s">
        <v>9662</v>
      </c>
      <c r="AC375" s="87" t="s">
        <v>111</v>
      </c>
      <c r="AD375" s="87" t="s">
        <v>105</v>
      </c>
      <c r="AE375" s="87" t="s">
        <v>106</v>
      </c>
      <c r="AF375" s="86" t="s">
        <v>6528</v>
      </c>
      <c r="AG375" s="87" t="s">
        <v>486</v>
      </c>
      <c r="AH375" s="87" t="s">
        <v>9662</v>
      </c>
      <c r="AI375" s="87" t="s">
        <v>111</v>
      </c>
      <c r="AJ375" s="87" t="s">
        <v>204</v>
      </c>
      <c r="AK375" s="88"/>
      <c r="AL375" s="83" t="s">
        <v>107</v>
      </c>
      <c r="AM375" s="89" t="s">
        <v>454</v>
      </c>
      <c r="AN375" s="90" t="s">
        <v>416</v>
      </c>
      <c r="AO375" s="91" t="s">
        <v>642</v>
      </c>
      <c r="AP375" s="90">
        <v>8.3333333333332806</v>
      </c>
      <c r="AQ375" s="92" t="s">
        <v>102</v>
      </c>
      <c r="AR375" s="93" t="s">
        <v>102</v>
      </c>
      <c r="AS375" s="93" t="s">
        <v>102</v>
      </c>
      <c r="AT375" s="93" t="s">
        <v>102</v>
      </c>
      <c r="AU375" s="210" t="s">
        <v>644</v>
      </c>
      <c r="AV375" s="93" t="s">
        <v>185</v>
      </c>
      <c r="AW375" s="94" t="s">
        <v>102</v>
      </c>
      <c r="AX375" s="93" t="s">
        <v>183</v>
      </c>
      <c r="AY375" s="95" t="s">
        <v>111</v>
      </c>
      <c r="AZ375" s="93" t="s">
        <v>102</v>
      </c>
      <c r="BA375" s="93" t="s">
        <v>102</v>
      </c>
      <c r="BB375" s="93" t="s">
        <v>102</v>
      </c>
      <c r="BC375" s="93" t="s">
        <v>102</v>
      </c>
      <c r="BD375" s="96" t="s">
        <v>102</v>
      </c>
      <c r="BE375" s="90">
        <v>-176.666666666667</v>
      </c>
      <c r="BF375" s="93" t="s">
        <v>102</v>
      </c>
      <c r="BG375" s="93" t="s">
        <v>102</v>
      </c>
      <c r="BH375" s="93" t="s">
        <v>102</v>
      </c>
      <c r="BI375" s="93" t="s">
        <v>102</v>
      </c>
      <c r="BJ375" s="210" t="s">
        <v>642</v>
      </c>
      <c r="BK375" s="93" t="s">
        <v>192</v>
      </c>
      <c r="BL375" s="97" t="s">
        <v>102</v>
      </c>
      <c r="BM375" s="93" t="s">
        <v>183</v>
      </c>
      <c r="BN375" s="93" t="s">
        <v>106</v>
      </c>
      <c r="BO375" s="93" t="s">
        <v>102</v>
      </c>
      <c r="BP375" s="98" t="s">
        <v>102</v>
      </c>
      <c r="BQ375" s="93" t="s">
        <v>102</v>
      </c>
      <c r="BR375" s="93" t="s">
        <v>102</v>
      </c>
      <c r="BS375" s="93" t="s">
        <v>102</v>
      </c>
      <c r="BT375" s="99" t="s">
        <v>591</v>
      </c>
      <c r="BU375" s="100" t="s">
        <v>11112</v>
      </c>
      <c r="BV375" s="101" t="s">
        <v>471</v>
      </c>
      <c r="BW375" s="136"/>
      <c r="BX375" s="103" t="s">
        <v>565</v>
      </c>
      <c r="BY375" s="104" t="s">
        <v>190</v>
      </c>
      <c r="BZ375" s="136"/>
      <c r="CA375" s="83" t="s">
        <v>599</v>
      </c>
      <c r="CB375" s="106" t="s">
        <v>647</v>
      </c>
      <c r="CC375" s="106" t="s">
        <v>11113</v>
      </c>
      <c r="CD375" s="107"/>
      <c r="CE375" s="108" t="s">
        <v>107</v>
      </c>
      <c r="CF375" s="108" t="s">
        <v>107</v>
      </c>
      <c r="CG375" s="109"/>
      <c r="CH375" s="110" t="s">
        <v>107</v>
      </c>
      <c r="CI375" s="111"/>
      <c r="CJ375" s="112">
        <v>6710</v>
      </c>
      <c r="CK375" s="113">
        <v>86</v>
      </c>
      <c r="CL375" s="114" t="s">
        <v>134</v>
      </c>
      <c r="CM375" s="114" t="s">
        <v>108</v>
      </c>
      <c r="CN375" s="114"/>
      <c r="CO375" s="115" t="s">
        <v>102</v>
      </c>
      <c r="CP375" s="115" t="s">
        <v>102</v>
      </c>
      <c r="CQ375" s="115" t="s">
        <v>102</v>
      </c>
      <c r="CR375" s="115" t="s">
        <v>102</v>
      </c>
      <c r="CS375" s="116"/>
      <c r="CT375" s="117" t="s">
        <v>109</v>
      </c>
      <c r="CU375" s="117" t="s">
        <v>109</v>
      </c>
      <c r="CV375" s="83">
        <v>371</v>
      </c>
      <c r="CW375" s="83" t="s">
        <v>108</v>
      </c>
      <c r="CX375" s="83">
        <v>371</v>
      </c>
      <c r="CY375" s="83" t="s">
        <v>108</v>
      </c>
      <c r="CZ375" s="83">
        <v>6699</v>
      </c>
      <c r="DA375" s="83" t="s">
        <v>419</v>
      </c>
      <c r="DB375" s="83" t="s">
        <v>130</v>
      </c>
      <c r="DC375" s="83" t="s">
        <v>499</v>
      </c>
      <c r="DD375" s="83">
        <v>1420</v>
      </c>
      <c r="DE375" s="83" t="s">
        <v>444</v>
      </c>
      <c r="DF375" s="83" t="s">
        <v>130</v>
      </c>
      <c r="DG375" s="83" t="s">
        <v>499</v>
      </c>
      <c r="DH375" s="83"/>
      <c r="DI375" s="83">
        <v>0</v>
      </c>
      <c r="DJ375" s="83">
        <v>1</v>
      </c>
      <c r="DK375" s="83">
        <v>0</v>
      </c>
      <c r="DL375" s="83">
        <v>0</v>
      </c>
      <c r="DM375" s="83">
        <v>0</v>
      </c>
      <c r="DN375" s="83">
        <v>0</v>
      </c>
      <c r="DO375" s="83">
        <v>0</v>
      </c>
      <c r="DP375" s="83">
        <v>0</v>
      </c>
      <c r="DQ375" s="83">
        <v>0</v>
      </c>
      <c r="DR375" s="83">
        <v>0</v>
      </c>
      <c r="DS375" s="83">
        <v>0</v>
      </c>
      <c r="DT375" s="83">
        <v>3</v>
      </c>
      <c r="DU375" s="83">
        <v>3</v>
      </c>
      <c r="DV375" s="83">
        <v>0</v>
      </c>
      <c r="DW375" s="83">
        <v>0</v>
      </c>
      <c r="DX375" s="83">
        <v>3</v>
      </c>
      <c r="DY375" s="85">
        <v>44017</v>
      </c>
      <c r="DZ375" s="83" t="s">
        <v>4422</v>
      </c>
      <c r="EA375" s="83" t="s">
        <v>102</v>
      </c>
      <c r="EB375" s="83" t="s">
        <v>482</v>
      </c>
      <c r="EC375" s="83">
        <v>371</v>
      </c>
      <c r="ED375" s="83" t="s">
        <v>483</v>
      </c>
      <c r="EE375" s="83">
        <v>1</v>
      </c>
      <c r="EF375" s="83">
        <v>0</v>
      </c>
      <c r="EG375" s="83">
        <v>0</v>
      </c>
      <c r="EH375" s="83" t="s">
        <v>109</v>
      </c>
      <c r="EI375" s="83" t="s">
        <v>108</v>
      </c>
      <c r="EJ375" s="83" t="s">
        <v>583</v>
      </c>
      <c r="EK375" s="83">
        <v>0</v>
      </c>
      <c r="EL375" s="83">
        <v>0</v>
      </c>
      <c r="EM375" s="83">
        <v>1</v>
      </c>
      <c r="EN375" s="83" t="s">
        <v>497</v>
      </c>
      <c r="EO375" s="83"/>
      <c r="EP375" s="83" t="s">
        <v>436</v>
      </c>
      <c r="EQ375" s="136">
        <v>1</v>
      </c>
      <c r="ER375" s="136">
        <v>1</v>
      </c>
      <c r="ES375" s="136">
        <v>1</v>
      </c>
      <c r="ET375" s="136">
        <v>1</v>
      </c>
      <c r="EU375" s="215" t="s">
        <v>269</v>
      </c>
      <c r="EV375" s="136">
        <v>1</v>
      </c>
      <c r="EW375" s="136">
        <v>1</v>
      </c>
      <c r="EX375" s="136">
        <v>1</v>
      </c>
      <c r="EY375" s="136">
        <v>1</v>
      </c>
      <c r="EZ375" s="136">
        <v>1</v>
      </c>
      <c r="FP375" s="215" t="s">
        <v>592</v>
      </c>
      <c r="FQ375" s="136" t="b">
        <v>1</v>
      </c>
      <c r="FR375" s="136" t="b">
        <v>1</v>
      </c>
      <c r="FS375" s="136" t="b">
        <v>1</v>
      </c>
      <c r="FT375" s="136" t="b">
        <v>1</v>
      </c>
      <c r="FX375" s="215" t="s">
        <v>269</v>
      </c>
    </row>
    <row r="376" spans="1:180" ht="60" customHeight="1" x14ac:dyDescent="0.55000000000000004">
      <c r="A376" s="83" t="s">
        <v>130</v>
      </c>
      <c r="B376" s="83" t="s">
        <v>98</v>
      </c>
      <c r="C376" s="136">
        <v>359284</v>
      </c>
      <c r="D376" s="207" t="s">
        <v>629</v>
      </c>
      <c r="E376" s="208" t="s">
        <v>634</v>
      </c>
      <c r="F376" s="83" t="s">
        <v>108</v>
      </c>
      <c r="G376" s="85">
        <v>26341</v>
      </c>
      <c r="H376" s="83" t="s">
        <v>102</v>
      </c>
      <c r="I376" s="85">
        <v>34633</v>
      </c>
      <c r="J376" s="83" t="s">
        <v>228</v>
      </c>
      <c r="K376" s="216">
        <v>803704230427</v>
      </c>
      <c r="L376" s="83" t="s">
        <v>191</v>
      </c>
      <c r="M376" s="85">
        <v>43642</v>
      </c>
      <c r="N376" s="83">
        <v>-1161.6666666666699</v>
      </c>
      <c r="O376" s="83" t="s">
        <v>193</v>
      </c>
      <c r="P376" s="83" t="s">
        <v>181</v>
      </c>
      <c r="Q376" s="208" t="s">
        <v>6532</v>
      </c>
      <c r="R376" s="83" t="s">
        <v>102</v>
      </c>
      <c r="S376" s="83" t="s">
        <v>102</v>
      </c>
      <c r="T376" s="83" t="s">
        <v>131</v>
      </c>
      <c r="U376" s="83" t="s">
        <v>9663</v>
      </c>
      <c r="V376" s="83" t="s">
        <v>104</v>
      </c>
      <c r="W376" s="83" t="s">
        <v>105</v>
      </c>
      <c r="X376" s="86" t="s">
        <v>6532</v>
      </c>
      <c r="Y376" s="87" t="s">
        <v>102</v>
      </c>
      <c r="Z376" s="87" t="s">
        <v>102</v>
      </c>
      <c r="AA376" s="87" t="s">
        <v>131</v>
      </c>
      <c r="AB376" s="87" t="s">
        <v>9663</v>
      </c>
      <c r="AC376" s="87" t="s">
        <v>104</v>
      </c>
      <c r="AD376" s="87" t="s">
        <v>105</v>
      </c>
      <c r="AE376" s="87" t="s">
        <v>106</v>
      </c>
      <c r="AF376" s="86" t="s">
        <v>6532</v>
      </c>
      <c r="AG376" s="87" t="s">
        <v>177</v>
      </c>
      <c r="AH376" s="87" t="s">
        <v>9663</v>
      </c>
      <c r="AI376" s="87" t="s">
        <v>104</v>
      </c>
      <c r="AJ376" s="87" t="s">
        <v>204</v>
      </c>
      <c r="AK376" s="88"/>
      <c r="AL376" s="83" t="s">
        <v>107</v>
      </c>
      <c r="AM376" s="89" t="s">
        <v>454</v>
      </c>
      <c r="AN376" s="90" t="s">
        <v>416</v>
      </c>
      <c r="AO376" s="91" t="s">
        <v>643</v>
      </c>
      <c r="AP376" s="90">
        <v>8.3333333333332806</v>
      </c>
      <c r="AQ376" s="92" t="s">
        <v>102</v>
      </c>
      <c r="AR376" s="93" t="s">
        <v>102</v>
      </c>
      <c r="AS376" s="93" t="s">
        <v>102</v>
      </c>
      <c r="AT376" s="93" t="s">
        <v>102</v>
      </c>
      <c r="AU376" s="210" t="s">
        <v>645</v>
      </c>
      <c r="AV376" s="93" t="s">
        <v>185</v>
      </c>
      <c r="AW376" s="94" t="s">
        <v>102</v>
      </c>
      <c r="AX376" s="93" t="s">
        <v>105</v>
      </c>
      <c r="AY376" s="95" t="s">
        <v>104</v>
      </c>
      <c r="AZ376" s="93" t="s">
        <v>102</v>
      </c>
      <c r="BA376" s="93" t="s">
        <v>102</v>
      </c>
      <c r="BB376" s="93" t="s">
        <v>102</v>
      </c>
      <c r="BC376" s="93" t="s">
        <v>102</v>
      </c>
      <c r="BD376" s="96" t="s">
        <v>102</v>
      </c>
      <c r="BE376" s="90">
        <v>-177.166666666667</v>
      </c>
      <c r="BF376" s="93" t="s">
        <v>102</v>
      </c>
      <c r="BG376" s="93" t="s">
        <v>102</v>
      </c>
      <c r="BH376" s="93" t="s">
        <v>102</v>
      </c>
      <c r="BI376" s="93" t="s">
        <v>102</v>
      </c>
      <c r="BJ376" s="210" t="s">
        <v>643</v>
      </c>
      <c r="BK376" s="93" t="s">
        <v>196</v>
      </c>
      <c r="BL376" s="97" t="s">
        <v>102</v>
      </c>
      <c r="BM376" s="93" t="s">
        <v>105</v>
      </c>
      <c r="BN376" s="93" t="s">
        <v>596</v>
      </c>
      <c r="BO376" s="93" t="s">
        <v>102</v>
      </c>
      <c r="BP376" s="98" t="s">
        <v>102</v>
      </c>
      <c r="BQ376" s="93" t="s">
        <v>102</v>
      </c>
      <c r="BR376" s="93" t="s">
        <v>102</v>
      </c>
      <c r="BS376" s="93" t="s">
        <v>102</v>
      </c>
      <c r="BT376" s="99" t="s">
        <v>591</v>
      </c>
      <c r="BU376" s="100" t="s">
        <v>11114</v>
      </c>
      <c r="BV376" s="101" t="s">
        <v>471</v>
      </c>
      <c r="BW376" s="136"/>
      <c r="BX376" s="103" t="s">
        <v>565</v>
      </c>
      <c r="BY376" s="104" t="s">
        <v>190</v>
      </c>
      <c r="BZ376" s="136"/>
      <c r="CA376" s="83" t="s">
        <v>599</v>
      </c>
      <c r="CB376" s="106" t="s">
        <v>647</v>
      </c>
      <c r="CC376" s="106" t="s">
        <v>11115</v>
      </c>
      <c r="CD376" s="107"/>
      <c r="CE376" s="108" t="s">
        <v>107</v>
      </c>
      <c r="CF376" s="108" t="s">
        <v>107</v>
      </c>
      <c r="CG376" s="109"/>
      <c r="CH376" s="110" t="s">
        <v>107</v>
      </c>
      <c r="CI376" s="111"/>
      <c r="CJ376" s="112">
        <v>6710</v>
      </c>
      <c r="CK376" s="113">
        <v>86</v>
      </c>
      <c r="CL376" s="114" t="s">
        <v>134</v>
      </c>
      <c r="CM376" s="114" t="s">
        <v>108</v>
      </c>
      <c r="CN376" s="114"/>
      <c r="CO376" s="115" t="s">
        <v>102</v>
      </c>
      <c r="CP376" s="115" t="s">
        <v>102</v>
      </c>
      <c r="CQ376" s="115" t="s">
        <v>102</v>
      </c>
      <c r="CR376" s="115" t="s">
        <v>102</v>
      </c>
      <c r="CS376" s="116"/>
      <c r="CT376" s="117" t="s">
        <v>109</v>
      </c>
      <c r="CU376" s="117" t="s">
        <v>109</v>
      </c>
      <c r="CV376" s="83">
        <v>372</v>
      </c>
      <c r="CW376" s="83" t="s">
        <v>108</v>
      </c>
      <c r="CX376" s="83">
        <v>372</v>
      </c>
      <c r="CY376" s="83" t="s">
        <v>108</v>
      </c>
      <c r="CZ376" s="83">
        <v>6700</v>
      </c>
      <c r="DA376" s="83" t="s">
        <v>419</v>
      </c>
      <c r="DB376" s="83" t="s">
        <v>130</v>
      </c>
      <c r="DC376" s="83" t="s">
        <v>499</v>
      </c>
      <c r="DD376" s="83">
        <v>1421</v>
      </c>
      <c r="DE376" s="83" t="s">
        <v>444</v>
      </c>
      <c r="DF376" s="83" t="s">
        <v>130</v>
      </c>
      <c r="DG376" s="83" t="s">
        <v>499</v>
      </c>
      <c r="DH376" s="83"/>
      <c r="DI376" s="83">
        <v>0</v>
      </c>
      <c r="DJ376" s="83">
        <v>1</v>
      </c>
      <c r="DK376" s="83">
        <v>0</v>
      </c>
      <c r="DL376" s="83">
        <v>0</v>
      </c>
      <c r="DM376" s="83">
        <v>0</v>
      </c>
      <c r="DN376" s="83">
        <v>0</v>
      </c>
      <c r="DO376" s="83">
        <v>0</v>
      </c>
      <c r="DP376" s="83">
        <v>0</v>
      </c>
      <c r="DQ376" s="83">
        <v>0</v>
      </c>
      <c r="DR376" s="83">
        <v>0</v>
      </c>
      <c r="DS376" s="83">
        <v>0</v>
      </c>
      <c r="DT376" s="83">
        <v>3</v>
      </c>
      <c r="DU376" s="83">
        <v>3</v>
      </c>
      <c r="DV376" s="83">
        <v>0</v>
      </c>
      <c r="DW376" s="83">
        <v>0</v>
      </c>
      <c r="DX376" s="83">
        <v>3</v>
      </c>
      <c r="DY376" s="85">
        <v>44018</v>
      </c>
      <c r="DZ376" s="83" t="s">
        <v>4423</v>
      </c>
      <c r="EA376" s="83" t="s">
        <v>102</v>
      </c>
      <c r="EB376" s="83" t="s">
        <v>482</v>
      </c>
      <c r="EC376" s="83">
        <v>372</v>
      </c>
      <c r="ED376" s="83" t="s">
        <v>483</v>
      </c>
      <c r="EE376" s="83">
        <v>1</v>
      </c>
      <c r="EF376" s="83">
        <v>0</v>
      </c>
      <c r="EG376" s="83">
        <v>0</v>
      </c>
      <c r="EH376" s="83" t="s">
        <v>109</v>
      </c>
      <c r="EI376" s="83" t="s">
        <v>108</v>
      </c>
      <c r="EJ376" s="83" t="s">
        <v>583</v>
      </c>
      <c r="EK376" s="83">
        <v>0</v>
      </c>
      <c r="EL376" s="83">
        <v>0</v>
      </c>
      <c r="EM376" s="83">
        <v>1</v>
      </c>
      <c r="EN376" s="83" t="s">
        <v>497</v>
      </c>
      <c r="EO376" s="83"/>
      <c r="EP376" s="83" t="s">
        <v>436</v>
      </c>
      <c r="EQ376" s="136">
        <v>1</v>
      </c>
      <c r="ER376" s="136">
        <v>1</v>
      </c>
      <c r="ES376" s="136">
        <v>1</v>
      </c>
      <c r="ET376" s="136">
        <v>1</v>
      </c>
      <c r="EU376" s="215" t="s">
        <v>269</v>
      </c>
      <c r="EV376" s="136">
        <v>1</v>
      </c>
      <c r="EW376" s="136">
        <v>1</v>
      </c>
      <c r="EX376" s="136">
        <v>1</v>
      </c>
      <c r="EY376" s="136">
        <v>1</v>
      </c>
      <c r="EZ376" s="136">
        <v>1</v>
      </c>
      <c r="FP376" s="215" t="s">
        <v>592</v>
      </c>
      <c r="FQ376" s="136" t="b">
        <v>1</v>
      </c>
      <c r="FR376" s="136" t="b">
        <v>1</v>
      </c>
      <c r="FS376" s="136" t="b">
        <v>1</v>
      </c>
      <c r="FT376" s="136" t="b">
        <v>1</v>
      </c>
      <c r="FX376" s="215" t="s">
        <v>269</v>
      </c>
    </row>
    <row r="377" spans="1:180" ht="60" customHeight="1" x14ac:dyDescent="0.55000000000000004">
      <c r="A377" s="83" t="s">
        <v>130</v>
      </c>
      <c r="B377" s="83" t="s">
        <v>98</v>
      </c>
      <c r="C377" s="136">
        <v>320444</v>
      </c>
      <c r="D377" s="207" t="s">
        <v>627</v>
      </c>
      <c r="E377" s="208" t="s">
        <v>630</v>
      </c>
      <c r="F377" s="83" t="s">
        <v>108</v>
      </c>
      <c r="G377" s="85">
        <v>20621</v>
      </c>
      <c r="H377" s="83" t="s">
        <v>102</v>
      </c>
      <c r="I377" s="85">
        <v>39794</v>
      </c>
      <c r="J377" s="83" t="s">
        <v>228</v>
      </c>
      <c r="K377" s="216">
        <v>708120032464</v>
      </c>
      <c r="L377" s="83" t="s">
        <v>191</v>
      </c>
      <c r="M377" s="85">
        <v>43631</v>
      </c>
      <c r="N377" s="83">
        <v>-1166.6666666666699</v>
      </c>
      <c r="O377" s="83" t="s">
        <v>180</v>
      </c>
      <c r="P377" s="83" t="s">
        <v>181</v>
      </c>
      <c r="Q377" s="208" t="s">
        <v>6536</v>
      </c>
      <c r="R377" s="83" t="s">
        <v>102</v>
      </c>
      <c r="S377" s="83" t="s">
        <v>102</v>
      </c>
      <c r="T377" s="83" t="s">
        <v>199</v>
      </c>
      <c r="U377" s="83" t="s">
        <v>9664</v>
      </c>
      <c r="V377" s="83" t="s">
        <v>104</v>
      </c>
      <c r="W377" s="83" t="s">
        <v>105</v>
      </c>
      <c r="X377" s="86" t="s">
        <v>6536</v>
      </c>
      <c r="Y377" s="87" t="s">
        <v>102</v>
      </c>
      <c r="Z377" s="87" t="s">
        <v>102</v>
      </c>
      <c r="AA377" s="87" t="s">
        <v>199</v>
      </c>
      <c r="AB377" s="87" t="s">
        <v>9664</v>
      </c>
      <c r="AC377" s="87" t="s">
        <v>104</v>
      </c>
      <c r="AD377" s="87" t="s">
        <v>105</v>
      </c>
      <c r="AE377" s="87" t="s">
        <v>106</v>
      </c>
      <c r="AF377" s="86" t="s">
        <v>6536</v>
      </c>
      <c r="AG377" s="87" t="s">
        <v>489</v>
      </c>
      <c r="AH377" s="87" t="s">
        <v>9665</v>
      </c>
      <c r="AI377" s="87" t="s">
        <v>104</v>
      </c>
      <c r="AJ377" s="87" t="s">
        <v>204</v>
      </c>
      <c r="AK377" s="88"/>
      <c r="AL377" s="83" t="s">
        <v>107</v>
      </c>
      <c r="AM377" s="89" t="s">
        <v>454</v>
      </c>
      <c r="AN377" s="90" t="s">
        <v>416</v>
      </c>
      <c r="AO377" s="91" t="s">
        <v>641</v>
      </c>
      <c r="AP377" s="90">
        <v>8.3333333333332806</v>
      </c>
      <c r="AQ377" s="92" t="s">
        <v>211</v>
      </c>
      <c r="AR377" s="93" t="s">
        <v>102</v>
      </c>
      <c r="AS377" s="93" t="s">
        <v>102</v>
      </c>
      <c r="AT377" s="93" t="s">
        <v>102</v>
      </c>
      <c r="AU377" s="210" t="s">
        <v>641</v>
      </c>
      <c r="AV377" s="93" t="s">
        <v>192</v>
      </c>
      <c r="AW377" s="94" t="s">
        <v>102</v>
      </c>
      <c r="AX377" s="93" t="s">
        <v>105</v>
      </c>
      <c r="AY377" s="95" t="s">
        <v>188</v>
      </c>
      <c r="AZ377" s="93" t="s">
        <v>102</v>
      </c>
      <c r="BA377" s="93" t="s">
        <v>9666</v>
      </c>
      <c r="BB377" s="93" t="s">
        <v>102</v>
      </c>
      <c r="BC377" s="93" t="s">
        <v>102</v>
      </c>
      <c r="BD377" s="96" t="s">
        <v>102</v>
      </c>
      <c r="BE377" s="90">
        <v>-177.666666666667</v>
      </c>
      <c r="BF377" s="93" t="s">
        <v>211</v>
      </c>
      <c r="BG377" s="93" t="s">
        <v>102</v>
      </c>
      <c r="BH377" s="93" t="s">
        <v>102</v>
      </c>
      <c r="BI377" s="93" t="s">
        <v>102</v>
      </c>
      <c r="BJ377" s="210" t="s">
        <v>646</v>
      </c>
      <c r="BK377" s="93" t="s">
        <v>182</v>
      </c>
      <c r="BL377" s="97" t="s">
        <v>102</v>
      </c>
      <c r="BM377" s="93" t="s">
        <v>105</v>
      </c>
      <c r="BN377" s="93" t="s">
        <v>104</v>
      </c>
      <c r="BO377" s="93" t="s">
        <v>102</v>
      </c>
      <c r="BP377" s="98">
        <v>20180331</v>
      </c>
      <c r="BQ377" s="93" t="s">
        <v>102</v>
      </c>
      <c r="BR377" s="93" t="s">
        <v>102</v>
      </c>
      <c r="BS377" s="93" t="s">
        <v>102</v>
      </c>
      <c r="BT377" s="99" t="s">
        <v>591</v>
      </c>
      <c r="BU377" s="100" t="s">
        <v>11116</v>
      </c>
      <c r="BV377" s="101" t="s">
        <v>471</v>
      </c>
      <c r="BW377" s="136"/>
      <c r="BX377" s="103" t="s">
        <v>565</v>
      </c>
      <c r="BY377" s="104" t="s">
        <v>190</v>
      </c>
      <c r="BZ377" s="136"/>
      <c r="CA377" s="83" t="s">
        <v>599</v>
      </c>
      <c r="CB377" s="106" t="s">
        <v>647</v>
      </c>
      <c r="CC377" s="106" t="s">
        <v>11117</v>
      </c>
      <c r="CD377" s="107"/>
      <c r="CE377" s="108" t="s">
        <v>107</v>
      </c>
      <c r="CF377" s="108" t="s">
        <v>107</v>
      </c>
      <c r="CG377" s="109"/>
      <c r="CH377" s="110" t="s">
        <v>107</v>
      </c>
      <c r="CI377" s="111"/>
      <c r="CJ377" s="112">
        <v>6710</v>
      </c>
      <c r="CK377" s="113">
        <v>86</v>
      </c>
      <c r="CL377" s="114" t="s">
        <v>134</v>
      </c>
      <c r="CM377" s="114" t="s">
        <v>108</v>
      </c>
      <c r="CN377" s="114"/>
      <c r="CO377" s="115" t="s">
        <v>102</v>
      </c>
      <c r="CP377" s="115" t="s">
        <v>102</v>
      </c>
      <c r="CQ377" s="115" t="s">
        <v>102</v>
      </c>
      <c r="CR377" s="115" t="s">
        <v>102</v>
      </c>
      <c r="CS377" s="116"/>
      <c r="CT377" s="117" t="s">
        <v>109</v>
      </c>
      <c r="CU377" s="117" t="s">
        <v>109</v>
      </c>
      <c r="CV377" s="83">
        <v>373</v>
      </c>
      <c r="CW377" s="83" t="s">
        <v>108</v>
      </c>
      <c r="CX377" s="83">
        <v>373</v>
      </c>
      <c r="CY377" s="83" t="s">
        <v>108</v>
      </c>
      <c r="CZ377" s="83">
        <v>6701</v>
      </c>
      <c r="DA377" s="83" t="s">
        <v>419</v>
      </c>
      <c r="DB377" s="83" t="s">
        <v>130</v>
      </c>
      <c r="DC377" s="83" t="s">
        <v>499</v>
      </c>
      <c r="DD377" s="83">
        <v>1422</v>
      </c>
      <c r="DE377" s="83" t="s">
        <v>444</v>
      </c>
      <c r="DF377" s="83" t="s">
        <v>130</v>
      </c>
      <c r="DG377" s="83" t="s">
        <v>499</v>
      </c>
      <c r="DH377" s="83"/>
      <c r="DI377" s="83">
        <v>0</v>
      </c>
      <c r="DJ377" s="83">
        <v>1</v>
      </c>
      <c r="DK377" s="83">
        <v>0</v>
      </c>
      <c r="DL377" s="83">
        <v>0</v>
      </c>
      <c r="DM377" s="83">
        <v>0</v>
      </c>
      <c r="DN377" s="83">
        <v>0</v>
      </c>
      <c r="DO377" s="83">
        <v>0</v>
      </c>
      <c r="DP377" s="83">
        <v>0</v>
      </c>
      <c r="DQ377" s="83">
        <v>0</v>
      </c>
      <c r="DR377" s="83">
        <v>0</v>
      </c>
      <c r="DS377" s="83">
        <v>0</v>
      </c>
      <c r="DT377" s="83">
        <v>3</v>
      </c>
      <c r="DU377" s="83">
        <v>3</v>
      </c>
      <c r="DV377" s="83">
        <v>0</v>
      </c>
      <c r="DW377" s="83">
        <v>0</v>
      </c>
      <c r="DX377" s="83">
        <v>3</v>
      </c>
      <c r="DY377" s="85">
        <v>44019</v>
      </c>
      <c r="DZ377" s="83" t="s">
        <v>4424</v>
      </c>
      <c r="EA377" s="83" t="s">
        <v>102</v>
      </c>
      <c r="EB377" s="83" t="s">
        <v>482</v>
      </c>
      <c r="EC377" s="83">
        <v>373</v>
      </c>
      <c r="ED377" s="83" t="s">
        <v>483</v>
      </c>
      <c r="EE377" s="83">
        <v>1</v>
      </c>
      <c r="EF377" s="83">
        <v>0</v>
      </c>
      <c r="EG377" s="83">
        <v>0</v>
      </c>
      <c r="EH377" s="83" t="s">
        <v>109</v>
      </c>
      <c r="EI377" s="83" t="s">
        <v>108</v>
      </c>
      <c r="EJ377" s="83" t="s">
        <v>583</v>
      </c>
      <c r="EK377" s="83">
        <v>0</v>
      </c>
      <c r="EL377" s="83">
        <v>0</v>
      </c>
      <c r="EM377" s="83">
        <v>1</v>
      </c>
      <c r="EN377" s="83" t="s">
        <v>497</v>
      </c>
      <c r="EO377" s="83"/>
      <c r="EP377" s="83" t="s">
        <v>436</v>
      </c>
      <c r="EQ377" s="136">
        <v>1</v>
      </c>
      <c r="ER377" s="136">
        <v>1</v>
      </c>
      <c r="ES377" s="136">
        <v>1</v>
      </c>
      <c r="ET377" s="136">
        <v>1</v>
      </c>
      <c r="EU377" s="215" t="s">
        <v>269</v>
      </c>
      <c r="EV377" s="136">
        <v>1</v>
      </c>
      <c r="EW377" s="136">
        <v>1</v>
      </c>
      <c r="EX377" s="136">
        <v>1</v>
      </c>
      <c r="EY377" s="136">
        <v>1</v>
      </c>
      <c r="EZ377" s="136">
        <v>1</v>
      </c>
      <c r="FP377" s="215" t="s">
        <v>592</v>
      </c>
      <c r="FQ377" s="136" t="b">
        <v>1</v>
      </c>
      <c r="FR377" s="136" t="b">
        <v>1</v>
      </c>
      <c r="FS377" s="136" t="b">
        <v>1</v>
      </c>
      <c r="FT377" s="136" t="b">
        <v>1</v>
      </c>
      <c r="FX377" s="215" t="s">
        <v>269</v>
      </c>
    </row>
    <row r="378" spans="1:180" ht="60" customHeight="1" x14ac:dyDescent="0.55000000000000004">
      <c r="A378" s="83" t="s">
        <v>130</v>
      </c>
      <c r="B378" s="83" t="s">
        <v>98</v>
      </c>
      <c r="C378" s="136">
        <v>718551</v>
      </c>
      <c r="D378" s="207" t="s">
        <v>628</v>
      </c>
      <c r="E378" s="208" t="s">
        <v>633</v>
      </c>
      <c r="F378" s="83" t="s">
        <v>108</v>
      </c>
      <c r="G378" s="85">
        <v>22744</v>
      </c>
      <c r="H378" s="83" t="s">
        <v>102</v>
      </c>
      <c r="I378" s="85">
        <v>39772</v>
      </c>
      <c r="J378" s="83" t="s">
        <v>228</v>
      </c>
      <c r="K378" s="216">
        <v>930017574571</v>
      </c>
      <c r="L378" s="83" t="s">
        <v>191</v>
      </c>
      <c r="M378" s="85">
        <v>43619</v>
      </c>
      <c r="N378" s="83">
        <v>-1171.6666666666699</v>
      </c>
      <c r="O378" s="83" t="s">
        <v>193</v>
      </c>
      <c r="P378" s="83" t="s">
        <v>181</v>
      </c>
      <c r="Q378" s="208" t="s">
        <v>6540</v>
      </c>
      <c r="R378" s="83" t="s">
        <v>102</v>
      </c>
      <c r="S378" s="83" t="s">
        <v>102</v>
      </c>
      <c r="T378" s="83" t="s">
        <v>133</v>
      </c>
      <c r="U378" s="83" t="s">
        <v>9667</v>
      </c>
      <c r="V378" s="83" t="s">
        <v>111</v>
      </c>
      <c r="W378" s="83" t="s">
        <v>105</v>
      </c>
      <c r="X378" s="86" t="s">
        <v>6540</v>
      </c>
      <c r="Y378" s="87" t="s">
        <v>102</v>
      </c>
      <c r="Z378" s="87" t="s">
        <v>102</v>
      </c>
      <c r="AA378" s="87" t="s">
        <v>133</v>
      </c>
      <c r="AB378" s="87" t="s">
        <v>9667</v>
      </c>
      <c r="AC378" s="87" t="s">
        <v>111</v>
      </c>
      <c r="AD378" s="87" t="s">
        <v>105</v>
      </c>
      <c r="AE378" s="87" t="s">
        <v>106</v>
      </c>
      <c r="AF378" s="86" t="s">
        <v>6540</v>
      </c>
      <c r="AG378" s="87" t="s">
        <v>486</v>
      </c>
      <c r="AH378" s="87" t="s">
        <v>9667</v>
      </c>
      <c r="AI378" s="87" t="s">
        <v>111</v>
      </c>
      <c r="AJ378" s="87" t="s">
        <v>204</v>
      </c>
      <c r="AK378" s="88"/>
      <c r="AL378" s="83" t="s">
        <v>107</v>
      </c>
      <c r="AM378" s="89" t="s">
        <v>454</v>
      </c>
      <c r="AN378" s="90" t="s">
        <v>416</v>
      </c>
      <c r="AO378" s="91" t="s">
        <v>642</v>
      </c>
      <c r="AP378" s="90">
        <v>8.3333333333332806</v>
      </c>
      <c r="AQ378" s="92" t="s">
        <v>102</v>
      </c>
      <c r="AR378" s="93" t="s">
        <v>102</v>
      </c>
      <c r="AS378" s="93" t="s">
        <v>102</v>
      </c>
      <c r="AT378" s="93" t="s">
        <v>102</v>
      </c>
      <c r="AU378" s="210" t="s">
        <v>644</v>
      </c>
      <c r="AV378" s="93" t="s">
        <v>185</v>
      </c>
      <c r="AW378" s="94" t="s">
        <v>102</v>
      </c>
      <c r="AX378" s="93" t="s">
        <v>183</v>
      </c>
      <c r="AY378" s="95" t="s">
        <v>111</v>
      </c>
      <c r="AZ378" s="93" t="s">
        <v>102</v>
      </c>
      <c r="BA378" s="93" t="s">
        <v>102</v>
      </c>
      <c r="BB378" s="93" t="s">
        <v>102</v>
      </c>
      <c r="BC378" s="93" t="s">
        <v>102</v>
      </c>
      <c r="BD378" s="96" t="s">
        <v>102</v>
      </c>
      <c r="BE378" s="90">
        <v>-178.166666666667</v>
      </c>
      <c r="BF378" s="93" t="s">
        <v>102</v>
      </c>
      <c r="BG378" s="93" t="s">
        <v>102</v>
      </c>
      <c r="BH378" s="93" t="s">
        <v>102</v>
      </c>
      <c r="BI378" s="93" t="s">
        <v>102</v>
      </c>
      <c r="BJ378" s="210" t="s">
        <v>642</v>
      </c>
      <c r="BK378" s="93" t="s">
        <v>192</v>
      </c>
      <c r="BL378" s="97" t="s">
        <v>102</v>
      </c>
      <c r="BM378" s="93" t="s">
        <v>183</v>
      </c>
      <c r="BN378" s="93" t="s">
        <v>106</v>
      </c>
      <c r="BO378" s="93" t="s">
        <v>102</v>
      </c>
      <c r="BP378" s="98" t="s">
        <v>102</v>
      </c>
      <c r="BQ378" s="93" t="s">
        <v>102</v>
      </c>
      <c r="BR378" s="93" t="s">
        <v>102</v>
      </c>
      <c r="BS378" s="93" t="s">
        <v>102</v>
      </c>
      <c r="BT378" s="99" t="s">
        <v>591</v>
      </c>
      <c r="BU378" s="100" t="s">
        <v>11118</v>
      </c>
      <c r="BV378" s="101" t="s">
        <v>471</v>
      </c>
      <c r="BW378" s="136"/>
      <c r="BX378" s="103" t="s">
        <v>565</v>
      </c>
      <c r="BY378" s="104" t="s">
        <v>190</v>
      </c>
      <c r="BZ378" s="136"/>
      <c r="CA378" s="83" t="s">
        <v>599</v>
      </c>
      <c r="CB378" s="106" t="s">
        <v>647</v>
      </c>
      <c r="CC378" s="106" t="s">
        <v>11119</v>
      </c>
      <c r="CD378" s="107"/>
      <c r="CE378" s="108" t="s">
        <v>107</v>
      </c>
      <c r="CF378" s="108" t="s">
        <v>107</v>
      </c>
      <c r="CG378" s="109"/>
      <c r="CH378" s="110" t="s">
        <v>107</v>
      </c>
      <c r="CI378" s="111"/>
      <c r="CJ378" s="112">
        <v>6710</v>
      </c>
      <c r="CK378" s="113">
        <v>86</v>
      </c>
      <c r="CL378" s="114" t="s">
        <v>134</v>
      </c>
      <c r="CM378" s="114" t="s">
        <v>108</v>
      </c>
      <c r="CN378" s="114"/>
      <c r="CO378" s="115" t="s">
        <v>102</v>
      </c>
      <c r="CP378" s="115" t="s">
        <v>102</v>
      </c>
      <c r="CQ378" s="115" t="s">
        <v>102</v>
      </c>
      <c r="CR378" s="115" t="s">
        <v>102</v>
      </c>
      <c r="CS378" s="116"/>
      <c r="CT378" s="117" t="s">
        <v>109</v>
      </c>
      <c r="CU378" s="117" t="s">
        <v>109</v>
      </c>
      <c r="CV378" s="83">
        <v>374</v>
      </c>
      <c r="CW378" s="83" t="s">
        <v>108</v>
      </c>
      <c r="CX378" s="83">
        <v>374</v>
      </c>
      <c r="CY378" s="83" t="s">
        <v>108</v>
      </c>
      <c r="CZ378" s="83">
        <v>6702</v>
      </c>
      <c r="DA378" s="83" t="s">
        <v>419</v>
      </c>
      <c r="DB378" s="83" t="s">
        <v>130</v>
      </c>
      <c r="DC378" s="83" t="s">
        <v>499</v>
      </c>
      <c r="DD378" s="83">
        <v>1423</v>
      </c>
      <c r="DE378" s="83" t="s">
        <v>444</v>
      </c>
      <c r="DF378" s="83" t="s">
        <v>130</v>
      </c>
      <c r="DG378" s="83" t="s">
        <v>499</v>
      </c>
      <c r="DH378" s="83"/>
      <c r="DI378" s="83">
        <v>0</v>
      </c>
      <c r="DJ378" s="83">
        <v>1</v>
      </c>
      <c r="DK378" s="83">
        <v>0</v>
      </c>
      <c r="DL378" s="83">
        <v>0</v>
      </c>
      <c r="DM378" s="83">
        <v>0</v>
      </c>
      <c r="DN378" s="83">
        <v>0</v>
      </c>
      <c r="DO378" s="83">
        <v>0</v>
      </c>
      <c r="DP378" s="83">
        <v>0</v>
      </c>
      <c r="DQ378" s="83">
        <v>0</v>
      </c>
      <c r="DR378" s="83">
        <v>0</v>
      </c>
      <c r="DS378" s="83">
        <v>0</v>
      </c>
      <c r="DT378" s="83">
        <v>3</v>
      </c>
      <c r="DU378" s="83">
        <v>3</v>
      </c>
      <c r="DV378" s="83">
        <v>0</v>
      </c>
      <c r="DW378" s="83">
        <v>0</v>
      </c>
      <c r="DX378" s="83">
        <v>3</v>
      </c>
      <c r="DY378" s="85">
        <v>44020</v>
      </c>
      <c r="DZ378" s="83" t="s">
        <v>4425</v>
      </c>
      <c r="EA378" s="83" t="s">
        <v>102</v>
      </c>
      <c r="EB378" s="83" t="s">
        <v>482</v>
      </c>
      <c r="EC378" s="83">
        <v>374</v>
      </c>
      <c r="ED378" s="83" t="s">
        <v>483</v>
      </c>
      <c r="EE378" s="83">
        <v>1</v>
      </c>
      <c r="EF378" s="83">
        <v>0</v>
      </c>
      <c r="EG378" s="83">
        <v>0</v>
      </c>
      <c r="EH378" s="83" t="s">
        <v>109</v>
      </c>
      <c r="EI378" s="83" t="s">
        <v>108</v>
      </c>
      <c r="EJ378" s="83" t="s">
        <v>583</v>
      </c>
      <c r="EK378" s="83">
        <v>0</v>
      </c>
      <c r="EL378" s="83">
        <v>0</v>
      </c>
      <c r="EM378" s="83">
        <v>1</v>
      </c>
      <c r="EN378" s="83" t="s">
        <v>497</v>
      </c>
      <c r="EO378" s="83"/>
      <c r="EP378" s="83" t="s">
        <v>436</v>
      </c>
      <c r="EQ378" s="136">
        <v>1</v>
      </c>
      <c r="ER378" s="136">
        <v>1</v>
      </c>
      <c r="ES378" s="136">
        <v>1</v>
      </c>
      <c r="ET378" s="136">
        <v>1</v>
      </c>
      <c r="EU378" s="215" t="s">
        <v>269</v>
      </c>
      <c r="EV378" s="136">
        <v>1</v>
      </c>
      <c r="EW378" s="136">
        <v>1</v>
      </c>
      <c r="EX378" s="136">
        <v>1</v>
      </c>
      <c r="EY378" s="136">
        <v>1</v>
      </c>
      <c r="EZ378" s="136">
        <v>1</v>
      </c>
      <c r="FP378" s="215" t="s">
        <v>592</v>
      </c>
      <c r="FQ378" s="136" t="b">
        <v>1</v>
      </c>
      <c r="FR378" s="136" t="b">
        <v>1</v>
      </c>
      <c r="FS378" s="136" t="b">
        <v>1</v>
      </c>
      <c r="FT378" s="136" t="b">
        <v>1</v>
      </c>
      <c r="FX378" s="215" t="s">
        <v>269</v>
      </c>
    </row>
    <row r="379" spans="1:180" ht="60" customHeight="1" x14ac:dyDescent="0.55000000000000004">
      <c r="A379" s="83" t="s">
        <v>130</v>
      </c>
      <c r="B379" s="83" t="s">
        <v>98</v>
      </c>
      <c r="C379" s="136">
        <v>836537</v>
      </c>
      <c r="D379" s="207" t="s">
        <v>629</v>
      </c>
      <c r="E379" s="208" t="s">
        <v>634</v>
      </c>
      <c r="F379" s="83" t="s">
        <v>108</v>
      </c>
      <c r="G379" s="85">
        <v>26341</v>
      </c>
      <c r="H379" s="83" t="s">
        <v>102</v>
      </c>
      <c r="I379" s="85">
        <v>34633</v>
      </c>
      <c r="J379" s="83" t="s">
        <v>228</v>
      </c>
      <c r="K379" s="216">
        <v>764489462202</v>
      </c>
      <c r="L379" s="83" t="s">
        <v>191</v>
      </c>
      <c r="M379" s="85">
        <v>43642</v>
      </c>
      <c r="N379" s="83">
        <v>-1176.6666666666699</v>
      </c>
      <c r="O379" s="83" t="s">
        <v>193</v>
      </c>
      <c r="P379" s="83" t="s">
        <v>181</v>
      </c>
      <c r="Q379" s="208" t="s">
        <v>6544</v>
      </c>
      <c r="R379" s="83" t="s">
        <v>102</v>
      </c>
      <c r="S379" s="83" t="s">
        <v>102</v>
      </c>
      <c r="T379" s="83" t="s">
        <v>131</v>
      </c>
      <c r="U379" s="83" t="s">
        <v>9668</v>
      </c>
      <c r="V379" s="83" t="s">
        <v>104</v>
      </c>
      <c r="W379" s="83" t="s">
        <v>105</v>
      </c>
      <c r="X379" s="86" t="s">
        <v>6544</v>
      </c>
      <c r="Y379" s="87" t="s">
        <v>102</v>
      </c>
      <c r="Z379" s="87" t="s">
        <v>102</v>
      </c>
      <c r="AA379" s="87" t="s">
        <v>131</v>
      </c>
      <c r="AB379" s="87" t="s">
        <v>9668</v>
      </c>
      <c r="AC379" s="87" t="s">
        <v>104</v>
      </c>
      <c r="AD379" s="87" t="s">
        <v>105</v>
      </c>
      <c r="AE379" s="87" t="s">
        <v>106</v>
      </c>
      <c r="AF379" s="86" t="s">
        <v>6544</v>
      </c>
      <c r="AG379" s="87" t="s">
        <v>177</v>
      </c>
      <c r="AH379" s="87" t="s">
        <v>9668</v>
      </c>
      <c r="AI379" s="87" t="s">
        <v>104</v>
      </c>
      <c r="AJ379" s="87" t="s">
        <v>204</v>
      </c>
      <c r="AK379" s="88"/>
      <c r="AL379" s="83" t="s">
        <v>107</v>
      </c>
      <c r="AM379" s="89" t="s">
        <v>454</v>
      </c>
      <c r="AN379" s="90" t="s">
        <v>416</v>
      </c>
      <c r="AO379" s="91" t="s">
        <v>643</v>
      </c>
      <c r="AP379" s="90">
        <v>8.3333333333332806</v>
      </c>
      <c r="AQ379" s="92" t="s">
        <v>102</v>
      </c>
      <c r="AR379" s="93" t="s">
        <v>102</v>
      </c>
      <c r="AS379" s="93" t="s">
        <v>102</v>
      </c>
      <c r="AT379" s="93" t="s">
        <v>102</v>
      </c>
      <c r="AU379" s="210" t="s">
        <v>645</v>
      </c>
      <c r="AV379" s="93" t="s">
        <v>185</v>
      </c>
      <c r="AW379" s="94" t="s">
        <v>102</v>
      </c>
      <c r="AX379" s="93" t="s">
        <v>105</v>
      </c>
      <c r="AY379" s="95" t="s">
        <v>104</v>
      </c>
      <c r="AZ379" s="93" t="s">
        <v>102</v>
      </c>
      <c r="BA379" s="93" t="s">
        <v>102</v>
      </c>
      <c r="BB379" s="93" t="s">
        <v>102</v>
      </c>
      <c r="BC379" s="93" t="s">
        <v>102</v>
      </c>
      <c r="BD379" s="96" t="s">
        <v>102</v>
      </c>
      <c r="BE379" s="90">
        <v>-178.666666666667</v>
      </c>
      <c r="BF379" s="93" t="s">
        <v>102</v>
      </c>
      <c r="BG379" s="93" t="s">
        <v>102</v>
      </c>
      <c r="BH379" s="93" t="s">
        <v>102</v>
      </c>
      <c r="BI379" s="93" t="s">
        <v>102</v>
      </c>
      <c r="BJ379" s="210" t="s">
        <v>643</v>
      </c>
      <c r="BK379" s="93" t="s">
        <v>196</v>
      </c>
      <c r="BL379" s="97" t="s">
        <v>102</v>
      </c>
      <c r="BM379" s="93" t="s">
        <v>105</v>
      </c>
      <c r="BN379" s="93" t="s">
        <v>596</v>
      </c>
      <c r="BO379" s="93" t="s">
        <v>102</v>
      </c>
      <c r="BP379" s="98" t="s">
        <v>102</v>
      </c>
      <c r="BQ379" s="93" t="s">
        <v>102</v>
      </c>
      <c r="BR379" s="93" t="s">
        <v>102</v>
      </c>
      <c r="BS379" s="93" t="s">
        <v>102</v>
      </c>
      <c r="BT379" s="99" t="s">
        <v>591</v>
      </c>
      <c r="BU379" s="100" t="s">
        <v>11120</v>
      </c>
      <c r="BV379" s="101" t="s">
        <v>471</v>
      </c>
      <c r="BW379" s="136"/>
      <c r="BX379" s="103" t="s">
        <v>565</v>
      </c>
      <c r="BY379" s="104" t="s">
        <v>190</v>
      </c>
      <c r="BZ379" s="136"/>
      <c r="CA379" s="83" t="s">
        <v>599</v>
      </c>
      <c r="CB379" s="106" t="s">
        <v>647</v>
      </c>
      <c r="CC379" s="106" t="s">
        <v>11121</v>
      </c>
      <c r="CD379" s="107"/>
      <c r="CE379" s="108" t="s">
        <v>107</v>
      </c>
      <c r="CF379" s="108" t="s">
        <v>107</v>
      </c>
      <c r="CG379" s="109"/>
      <c r="CH379" s="110" t="s">
        <v>107</v>
      </c>
      <c r="CI379" s="111"/>
      <c r="CJ379" s="112">
        <v>6710</v>
      </c>
      <c r="CK379" s="113">
        <v>86</v>
      </c>
      <c r="CL379" s="114" t="s">
        <v>134</v>
      </c>
      <c r="CM379" s="114" t="s">
        <v>108</v>
      </c>
      <c r="CN379" s="114"/>
      <c r="CO379" s="115" t="s">
        <v>102</v>
      </c>
      <c r="CP379" s="115" t="s">
        <v>102</v>
      </c>
      <c r="CQ379" s="115" t="s">
        <v>102</v>
      </c>
      <c r="CR379" s="115" t="s">
        <v>102</v>
      </c>
      <c r="CS379" s="116"/>
      <c r="CT379" s="117" t="s">
        <v>109</v>
      </c>
      <c r="CU379" s="117" t="s">
        <v>109</v>
      </c>
      <c r="CV379" s="83">
        <v>375</v>
      </c>
      <c r="CW379" s="83" t="s">
        <v>108</v>
      </c>
      <c r="CX379" s="83">
        <v>375</v>
      </c>
      <c r="CY379" s="83" t="s">
        <v>108</v>
      </c>
      <c r="CZ379" s="83">
        <v>6703</v>
      </c>
      <c r="DA379" s="83" t="s">
        <v>419</v>
      </c>
      <c r="DB379" s="83" t="s">
        <v>130</v>
      </c>
      <c r="DC379" s="83" t="s">
        <v>499</v>
      </c>
      <c r="DD379" s="83">
        <v>1424</v>
      </c>
      <c r="DE379" s="83" t="s">
        <v>444</v>
      </c>
      <c r="DF379" s="83" t="s">
        <v>130</v>
      </c>
      <c r="DG379" s="83" t="s">
        <v>499</v>
      </c>
      <c r="DH379" s="83"/>
      <c r="DI379" s="83">
        <v>0</v>
      </c>
      <c r="DJ379" s="83">
        <v>1</v>
      </c>
      <c r="DK379" s="83">
        <v>0</v>
      </c>
      <c r="DL379" s="83">
        <v>0</v>
      </c>
      <c r="DM379" s="83">
        <v>0</v>
      </c>
      <c r="DN379" s="83">
        <v>0</v>
      </c>
      <c r="DO379" s="83">
        <v>0</v>
      </c>
      <c r="DP379" s="83">
        <v>0</v>
      </c>
      <c r="DQ379" s="83">
        <v>0</v>
      </c>
      <c r="DR379" s="83">
        <v>0</v>
      </c>
      <c r="DS379" s="83">
        <v>0</v>
      </c>
      <c r="DT379" s="83">
        <v>3</v>
      </c>
      <c r="DU379" s="83">
        <v>3</v>
      </c>
      <c r="DV379" s="83">
        <v>0</v>
      </c>
      <c r="DW379" s="83">
        <v>0</v>
      </c>
      <c r="DX379" s="83">
        <v>3</v>
      </c>
      <c r="DY379" s="85">
        <v>44021</v>
      </c>
      <c r="DZ379" s="83" t="s">
        <v>4426</v>
      </c>
      <c r="EA379" s="83" t="s">
        <v>102</v>
      </c>
      <c r="EB379" s="83" t="s">
        <v>482</v>
      </c>
      <c r="EC379" s="83">
        <v>375</v>
      </c>
      <c r="ED379" s="83" t="s">
        <v>483</v>
      </c>
      <c r="EE379" s="83">
        <v>1</v>
      </c>
      <c r="EF379" s="83">
        <v>0</v>
      </c>
      <c r="EG379" s="83">
        <v>0</v>
      </c>
      <c r="EH379" s="83" t="s">
        <v>109</v>
      </c>
      <c r="EI379" s="83" t="s">
        <v>108</v>
      </c>
      <c r="EJ379" s="83" t="s">
        <v>583</v>
      </c>
      <c r="EK379" s="83">
        <v>0</v>
      </c>
      <c r="EL379" s="83">
        <v>0</v>
      </c>
      <c r="EM379" s="83">
        <v>1</v>
      </c>
      <c r="EN379" s="83" t="s">
        <v>497</v>
      </c>
      <c r="EO379" s="83"/>
      <c r="EP379" s="83" t="s">
        <v>436</v>
      </c>
      <c r="EQ379" s="136">
        <v>1</v>
      </c>
      <c r="ER379" s="136">
        <v>1</v>
      </c>
      <c r="ES379" s="136">
        <v>1</v>
      </c>
      <c r="ET379" s="136">
        <v>1</v>
      </c>
      <c r="EU379" s="215" t="s">
        <v>269</v>
      </c>
      <c r="EV379" s="136">
        <v>1</v>
      </c>
      <c r="EW379" s="136">
        <v>1</v>
      </c>
      <c r="EX379" s="136">
        <v>1</v>
      </c>
      <c r="EY379" s="136">
        <v>1</v>
      </c>
      <c r="EZ379" s="136">
        <v>1</v>
      </c>
      <c r="FP379" s="215" t="s">
        <v>592</v>
      </c>
      <c r="FQ379" s="136" t="b">
        <v>1</v>
      </c>
      <c r="FR379" s="136" t="b">
        <v>1</v>
      </c>
      <c r="FS379" s="136" t="b">
        <v>1</v>
      </c>
      <c r="FT379" s="136" t="b">
        <v>1</v>
      </c>
      <c r="FX379" s="215" t="s">
        <v>269</v>
      </c>
    </row>
    <row r="380" spans="1:180" ht="60" customHeight="1" x14ac:dyDescent="0.55000000000000004">
      <c r="A380" s="83" t="s">
        <v>130</v>
      </c>
      <c r="B380" s="83" t="s">
        <v>98</v>
      </c>
      <c r="C380" s="136">
        <v>546692</v>
      </c>
      <c r="D380" s="207" t="s">
        <v>627</v>
      </c>
      <c r="E380" s="208" t="s">
        <v>630</v>
      </c>
      <c r="F380" s="83" t="s">
        <v>108</v>
      </c>
      <c r="G380" s="85">
        <v>20621</v>
      </c>
      <c r="H380" s="83" t="s">
        <v>102</v>
      </c>
      <c r="I380" s="85">
        <v>39794</v>
      </c>
      <c r="J380" s="83" t="s">
        <v>228</v>
      </c>
      <c r="K380" s="216">
        <v>815240320921</v>
      </c>
      <c r="L380" s="83" t="s">
        <v>191</v>
      </c>
      <c r="M380" s="85">
        <v>43631</v>
      </c>
      <c r="N380" s="83">
        <v>-1181.6666666666699</v>
      </c>
      <c r="O380" s="83" t="s">
        <v>180</v>
      </c>
      <c r="P380" s="83" t="s">
        <v>181</v>
      </c>
      <c r="Q380" s="208" t="s">
        <v>6548</v>
      </c>
      <c r="R380" s="83" t="s">
        <v>102</v>
      </c>
      <c r="S380" s="83" t="s">
        <v>102</v>
      </c>
      <c r="T380" s="83" t="s">
        <v>199</v>
      </c>
      <c r="U380" s="83" t="s">
        <v>9669</v>
      </c>
      <c r="V380" s="83" t="s">
        <v>104</v>
      </c>
      <c r="W380" s="83" t="s">
        <v>105</v>
      </c>
      <c r="X380" s="86" t="s">
        <v>6548</v>
      </c>
      <c r="Y380" s="87" t="s">
        <v>102</v>
      </c>
      <c r="Z380" s="87" t="s">
        <v>102</v>
      </c>
      <c r="AA380" s="87" t="s">
        <v>199</v>
      </c>
      <c r="AB380" s="87" t="s">
        <v>9669</v>
      </c>
      <c r="AC380" s="87" t="s">
        <v>104</v>
      </c>
      <c r="AD380" s="87" t="s">
        <v>105</v>
      </c>
      <c r="AE380" s="87" t="s">
        <v>106</v>
      </c>
      <c r="AF380" s="86" t="s">
        <v>6548</v>
      </c>
      <c r="AG380" s="87" t="s">
        <v>489</v>
      </c>
      <c r="AH380" s="87" t="s">
        <v>9670</v>
      </c>
      <c r="AI380" s="87" t="s">
        <v>104</v>
      </c>
      <c r="AJ380" s="87" t="s">
        <v>204</v>
      </c>
      <c r="AK380" s="88"/>
      <c r="AL380" s="83" t="s">
        <v>107</v>
      </c>
      <c r="AM380" s="89" t="s">
        <v>454</v>
      </c>
      <c r="AN380" s="90" t="s">
        <v>416</v>
      </c>
      <c r="AO380" s="91" t="s">
        <v>641</v>
      </c>
      <c r="AP380" s="90">
        <v>8.3333333333332806</v>
      </c>
      <c r="AQ380" s="92" t="s">
        <v>211</v>
      </c>
      <c r="AR380" s="93" t="s">
        <v>102</v>
      </c>
      <c r="AS380" s="93" t="s">
        <v>102</v>
      </c>
      <c r="AT380" s="93" t="s">
        <v>102</v>
      </c>
      <c r="AU380" s="210" t="s">
        <v>641</v>
      </c>
      <c r="AV380" s="93" t="s">
        <v>192</v>
      </c>
      <c r="AW380" s="94" t="s">
        <v>102</v>
      </c>
      <c r="AX380" s="93" t="s">
        <v>105</v>
      </c>
      <c r="AY380" s="95" t="s">
        <v>188</v>
      </c>
      <c r="AZ380" s="93" t="s">
        <v>102</v>
      </c>
      <c r="BA380" s="93" t="s">
        <v>9671</v>
      </c>
      <c r="BB380" s="93" t="s">
        <v>102</v>
      </c>
      <c r="BC380" s="93" t="s">
        <v>102</v>
      </c>
      <c r="BD380" s="96" t="s">
        <v>102</v>
      </c>
      <c r="BE380" s="90">
        <v>-179.166666666667</v>
      </c>
      <c r="BF380" s="93" t="s">
        <v>211</v>
      </c>
      <c r="BG380" s="93" t="s">
        <v>102</v>
      </c>
      <c r="BH380" s="93" t="s">
        <v>102</v>
      </c>
      <c r="BI380" s="93" t="s">
        <v>102</v>
      </c>
      <c r="BJ380" s="210" t="s">
        <v>646</v>
      </c>
      <c r="BK380" s="93" t="s">
        <v>182</v>
      </c>
      <c r="BL380" s="97" t="s">
        <v>102</v>
      </c>
      <c r="BM380" s="93" t="s">
        <v>105</v>
      </c>
      <c r="BN380" s="93" t="s">
        <v>104</v>
      </c>
      <c r="BO380" s="93" t="s">
        <v>102</v>
      </c>
      <c r="BP380" s="98">
        <v>20180332</v>
      </c>
      <c r="BQ380" s="93" t="s">
        <v>102</v>
      </c>
      <c r="BR380" s="93" t="s">
        <v>102</v>
      </c>
      <c r="BS380" s="93" t="s">
        <v>102</v>
      </c>
      <c r="BT380" s="99" t="s">
        <v>591</v>
      </c>
      <c r="BU380" s="100" t="s">
        <v>11122</v>
      </c>
      <c r="BV380" s="101" t="s">
        <v>471</v>
      </c>
      <c r="BW380" s="136"/>
      <c r="BX380" s="103" t="s">
        <v>565</v>
      </c>
      <c r="BY380" s="104" t="s">
        <v>190</v>
      </c>
      <c r="BZ380" s="136"/>
      <c r="CA380" s="83" t="s">
        <v>599</v>
      </c>
      <c r="CB380" s="106" t="s">
        <v>647</v>
      </c>
      <c r="CC380" s="106" t="s">
        <v>11123</v>
      </c>
      <c r="CD380" s="107"/>
      <c r="CE380" s="108" t="s">
        <v>107</v>
      </c>
      <c r="CF380" s="108" t="s">
        <v>107</v>
      </c>
      <c r="CG380" s="109"/>
      <c r="CH380" s="110" t="s">
        <v>107</v>
      </c>
      <c r="CI380" s="111"/>
      <c r="CJ380" s="112">
        <v>6710</v>
      </c>
      <c r="CK380" s="113">
        <v>86</v>
      </c>
      <c r="CL380" s="114" t="s">
        <v>134</v>
      </c>
      <c r="CM380" s="114" t="s">
        <v>108</v>
      </c>
      <c r="CN380" s="114"/>
      <c r="CO380" s="115" t="s">
        <v>102</v>
      </c>
      <c r="CP380" s="115" t="s">
        <v>102</v>
      </c>
      <c r="CQ380" s="115" t="s">
        <v>102</v>
      </c>
      <c r="CR380" s="115" t="s">
        <v>102</v>
      </c>
      <c r="CS380" s="116"/>
      <c r="CT380" s="117" t="s">
        <v>109</v>
      </c>
      <c r="CU380" s="117" t="s">
        <v>109</v>
      </c>
      <c r="CV380" s="83">
        <v>376</v>
      </c>
      <c r="CW380" s="83" t="s">
        <v>108</v>
      </c>
      <c r="CX380" s="83">
        <v>376</v>
      </c>
      <c r="CY380" s="83" t="s">
        <v>108</v>
      </c>
      <c r="CZ380" s="83">
        <v>6704</v>
      </c>
      <c r="DA380" s="83" t="s">
        <v>419</v>
      </c>
      <c r="DB380" s="83" t="s">
        <v>130</v>
      </c>
      <c r="DC380" s="83" t="s">
        <v>499</v>
      </c>
      <c r="DD380" s="83">
        <v>1425</v>
      </c>
      <c r="DE380" s="83" t="s">
        <v>444</v>
      </c>
      <c r="DF380" s="83" t="s">
        <v>130</v>
      </c>
      <c r="DG380" s="83" t="s">
        <v>499</v>
      </c>
      <c r="DH380" s="83"/>
      <c r="DI380" s="83">
        <v>0</v>
      </c>
      <c r="DJ380" s="83">
        <v>1</v>
      </c>
      <c r="DK380" s="83">
        <v>0</v>
      </c>
      <c r="DL380" s="83">
        <v>0</v>
      </c>
      <c r="DM380" s="83">
        <v>0</v>
      </c>
      <c r="DN380" s="83">
        <v>0</v>
      </c>
      <c r="DO380" s="83">
        <v>0</v>
      </c>
      <c r="DP380" s="83">
        <v>0</v>
      </c>
      <c r="DQ380" s="83">
        <v>0</v>
      </c>
      <c r="DR380" s="83">
        <v>0</v>
      </c>
      <c r="DS380" s="83">
        <v>0</v>
      </c>
      <c r="DT380" s="83">
        <v>3</v>
      </c>
      <c r="DU380" s="83">
        <v>3</v>
      </c>
      <c r="DV380" s="83">
        <v>0</v>
      </c>
      <c r="DW380" s="83">
        <v>0</v>
      </c>
      <c r="DX380" s="83">
        <v>3</v>
      </c>
      <c r="DY380" s="85">
        <v>44022</v>
      </c>
      <c r="DZ380" s="83" t="s">
        <v>4427</v>
      </c>
      <c r="EA380" s="83" t="s">
        <v>102</v>
      </c>
      <c r="EB380" s="83" t="s">
        <v>482</v>
      </c>
      <c r="EC380" s="83">
        <v>376</v>
      </c>
      <c r="ED380" s="83" t="s">
        <v>483</v>
      </c>
      <c r="EE380" s="83">
        <v>1</v>
      </c>
      <c r="EF380" s="83">
        <v>0</v>
      </c>
      <c r="EG380" s="83">
        <v>0</v>
      </c>
      <c r="EH380" s="83" t="s">
        <v>109</v>
      </c>
      <c r="EI380" s="83" t="s">
        <v>108</v>
      </c>
      <c r="EJ380" s="83" t="s">
        <v>583</v>
      </c>
      <c r="EK380" s="83">
        <v>0</v>
      </c>
      <c r="EL380" s="83">
        <v>0</v>
      </c>
      <c r="EM380" s="83">
        <v>1</v>
      </c>
      <c r="EN380" s="83" t="s">
        <v>497</v>
      </c>
      <c r="EO380" s="83"/>
      <c r="EP380" s="83" t="s">
        <v>436</v>
      </c>
      <c r="EQ380" s="136">
        <v>1</v>
      </c>
      <c r="ER380" s="136">
        <v>1</v>
      </c>
      <c r="ES380" s="136">
        <v>1</v>
      </c>
      <c r="ET380" s="136">
        <v>1</v>
      </c>
      <c r="EU380" s="215" t="s">
        <v>269</v>
      </c>
      <c r="EV380" s="136">
        <v>1</v>
      </c>
      <c r="EW380" s="136">
        <v>1</v>
      </c>
      <c r="EX380" s="136">
        <v>1</v>
      </c>
      <c r="EY380" s="136">
        <v>1</v>
      </c>
      <c r="EZ380" s="136">
        <v>1</v>
      </c>
      <c r="FP380" s="215" t="s">
        <v>592</v>
      </c>
      <c r="FQ380" s="136" t="b">
        <v>1</v>
      </c>
      <c r="FR380" s="136" t="b">
        <v>1</v>
      </c>
      <c r="FS380" s="136" t="b">
        <v>1</v>
      </c>
      <c r="FT380" s="136" t="b">
        <v>1</v>
      </c>
      <c r="FX380" s="215" t="s">
        <v>269</v>
      </c>
    </row>
    <row r="381" spans="1:180" ht="60" customHeight="1" x14ac:dyDescent="0.55000000000000004">
      <c r="A381" s="83" t="s">
        <v>130</v>
      </c>
      <c r="B381" s="83" t="s">
        <v>98</v>
      </c>
      <c r="C381" s="136">
        <v>142429</v>
      </c>
      <c r="D381" s="207" t="s">
        <v>628</v>
      </c>
      <c r="E381" s="208" t="s">
        <v>633</v>
      </c>
      <c r="F381" s="83" t="s">
        <v>108</v>
      </c>
      <c r="G381" s="85">
        <v>22744</v>
      </c>
      <c r="H381" s="83" t="s">
        <v>102</v>
      </c>
      <c r="I381" s="85">
        <v>39772</v>
      </c>
      <c r="J381" s="83" t="s">
        <v>228</v>
      </c>
      <c r="K381" s="216">
        <v>402420066746</v>
      </c>
      <c r="L381" s="83" t="s">
        <v>191</v>
      </c>
      <c r="M381" s="85">
        <v>43619</v>
      </c>
      <c r="N381" s="83">
        <v>-1186.6666666666699</v>
      </c>
      <c r="O381" s="83" t="s">
        <v>193</v>
      </c>
      <c r="P381" s="83" t="s">
        <v>181</v>
      </c>
      <c r="Q381" s="208" t="s">
        <v>6552</v>
      </c>
      <c r="R381" s="83" t="s">
        <v>102</v>
      </c>
      <c r="S381" s="83" t="s">
        <v>102</v>
      </c>
      <c r="T381" s="83" t="s">
        <v>133</v>
      </c>
      <c r="U381" s="83" t="s">
        <v>9672</v>
      </c>
      <c r="V381" s="83" t="s">
        <v>111</v>
      </c>
      <c r="W381" s="83" t="s">
        <v>105</v>
      </c>
      <c r="X381" s="86" t="s">
        <v>6552</v>
      </c>
      <c r="Y381" s="87" t="s">
        <v>102</v>
      </c>
      <c r="Z381" s="87" t="s">
        <v>102</v>
      </c>
      <c r="AA381" s="87" t="s">
        <v>133</v>
      </c>
      <c r="AB381" s="87" t="s">
        <v>9672</v>
      </c>
      <c r="AC381" s="87" t="s">
        <v>111</v>
      </c>
      <c r="AD381" s="87" t="s">
        <v>105</v>
      </c>
      <c r="AE381" s="87" t="s">
        <v>106</v>
      </c>
      <c r="AF381" s="86" t="s">
        <v>6552</v>
      </c>
      <c r="AG381" s="87" t="s">
        <v>486</v>
      </c>
      <c r="AH381" s="87" t="s">
        <v>9672</v>
      </c>
      <c r="AI381" s="87" t="s">
        <v>111</v>
      </c>
      <c r="AJ381" s="87" t="s">
        <v>204</v>
      </c>
      <c r="AK381" s="88"/>
      <c r="AL381" s="83" t="s">
        <v>107</v>
      </c>
      <c r="AM381" s="89" t="s">
        <v>454</v>
      </c>
      <c r="AN381" s="90" t="s">
        <v>416</v>
      </c>
      <c r="AO381" s="91" t="s">
        <v>642</v>
      </c>
      <c r="AP381" s="90">
        <v>8.3333333333332806</v>
      </c>
      <c r="AQ381" s="92" t="s">
        <v>102</v>
      </c>
      <c r="AR381" s="93" t="s">
        <v>102</v>
      </c>
      <c r="AS381" s="93" t="s">
        <v>102</v>
      </c>
      <c r="AT381" s="93" t="s">
        <v>102</v>
      </c>
      <c r="AU381" s="210" t="s">
        <v>644</v>
      </c>
      <c r="AV381" s="93" t="s">
        <v>185</v>
      </c>
      <c r="AW381" s="94" t="s">
        <v>102</v>
      </c>
      <c r="AX381" s="93" t="s">
        <v>183</v>
      </c>
      <c r="AY381" s="95" t="s">
        <v>111</v>
      </c>
      <c r="AZ381" s="93" t="s">
        <v>102</v>
      </c>
      <c r="BA381" s="93" t="s">
        <v>102</v>
      </c>
      <c r="BB381" s="93" t="s">
        <v>102</v>
      </c>
      <c r="BC381" s="93" t="s">
        <v>102</v>
      </c>
      <c r="BD381" s="96" t="s">
        <v>102</v>
      </c>
      <c r="BE381" s="90">
        <v>-179.666666666667</v>
      </c>
      <c r="BF381" s="93" t="s">
        <v>102</v>
      </c>
      <c r="BG381" s="93" t="s">
        <v>102</v>
      </c>
      <c r="BH381" s="93" t="s">
        <v>102</v>
      </c>
      <c r="BI381" s="93" t="s">
        <v>102</v>
      </c>
      <c r="BJ381" s="210" t="s">
        <v>642</v>
      </c>
      <c r="BK381" s="93" t="s">
        <v>192</v>
      </c>
      <c r="BL381" s="97" t="s">
        <v>102</v>
      </c>
      <c r="BM381" s="93" t="s">
        <v>183</v>
      </c>
      <c r="BN381" s="93" t="s">
        <v>106</v>
      </c>
      <c r="BO381" s="93" t="s">
        <v>102</v>
      </c>
      <c r="BP381" s="98" t="s">
        <v>102</v>
      </c>
      <c r="BQ381" s="93" t="s">
        <v>102</v>
      </c>
      <c r="BR381" s="93" t="s">
        <v>102</v>
      </c>
      <c r="BS381" s="93" t="s">
        <v>102</v>
      </c>
      <c r="BT381" s="99" t="s">
        <v>591</v>
      </c>
      <c r="BU381" s="100" t="s">
        <v>11124</v>
      </c>
      <c r="BV381" s="101" t="s">
        <v>471</v>
      </c>
      <c r="BW381" s="136"/>
      <c r="BX381" s="103" t="s">
        <v>565</v>
      </c>
      <c r="BY381" s="104" t="s">
        <v>190</v>
      </c>
      <c r="BZ381" s="136"/>
      <c r="CA381" s="83" t="s">
        <v>599</v>
      </c>
      <c r="CB381" s="106" t="s">
        <v>647</v>
      </c>
      <c r="CC381" s="106" t="s">
        <v>11125</v>
      </c>
      <c r="CD381" s="107"/>
      <c r="CE381" s="108" t="s">
        <v>107</v>
      </c>
      <c r="CF381" s="108" t="s">
        <v>107</v>
      </c>
      <c r="CG381" s="109"/>
      <c r="CH381" s="110" t="s">
        <v>107</v>
      </c>
      <c r="CI381" s="111"/>
      <c r="CJ381" s="112">
        <v>6710</v>
      </c>
      <c r="CK381" s="113">
        <v>86</v>
      </c>
      <c r="CL381" s="114" t="s">
        <v>134</v>
      </c>
      <c r="CM381" s="114" t="s">
        <v>108</v>
      </c>
      <c r="CN381" s="114"/>
      <c r="CO381" s="115" t="s">
        <v>102</v>
      </c>
      <c r="CP381" s="115" t="s">
        <v>102</v>
      </c>
      <c r="CQ381" s="115" t="s">
        <v>102</v>
      </c>
      <c r="CR381" s="115" t="s">
        <v>102</v>
      </c>
      <c r="CS381" s="116"/>
      <c r="CT381" s="117" t="s">
        <v>109</v>
      </c>
      <c r="CU381" s="117" t="s">
        <v>109</v>
      </c>
      <c r="CV381" s="83">
        <v>377</v>
      </c>
      <c r="CW381" s="83" t="s">
        <v>108</v>
      </c>
      <c r="CX381" s="83">
        <v>377</v>
      </c>
      <c r="CY381" s="83" t="s">
        <v>108</v>
      </c>
      <c r="CZ381" s="83">
        <v>6705</v>
      </c>
      <c r="DA381" s="83" t="s">
        <v>419</v>
      </c>
      <c r="DB381" s="83" t="s">
        <v>130</v>
      </c>
      <c r="DC381" s="83" t="s">
        <v>499</v>
      </c>
      <c r="DD381" s="83">
        <v>1426</v>
      </c>
      <c r="DE381" s="83" t="s">
        <v>444</v>
      </c>
      <c r="DF381" s="83" t="s">
        <v>130</v>
      </c>
      <c r="DG381" s="83" t="s">
        <v>499</v>
      </c>
      <c r="DH381" s="83"/>
      <c r="DI381" s="83">
        <v>0</v>
      </c>
      <c r="DJ381" s="83">
        <v>1</v>
      </c>
      <c r="DK381" s="83">
        <v>0</v>
      </c>
      <c r="DL381" s="83">
        <v>0</v>
      </c>
      <c r="DM381" s="83">
        <v>0</v>
      </c>
      <c r="DN381" s="83">
        <v>0</v>
      </c>
      <c r="DO381" s="83">
        <v>0</v>
      </c>
      <c r="DP381" s="83">
        <v>0</v>
      </c>
      <c r="DQ381" s="83">
        <v>0</v>
      </c>
      <c r="DR381" s="83">
        <v>0</v>
      </c>
      <c r="DS381" s="83">
        <v>0</v>
      </c>
      <c r="DT381" s="83">
        <v>3</v>
      </c>
      <c r="DU381" s="83">
        <v>3</v>
      </c>
      <c r="DV381" s="83">
        <v>0</v>
      </c>
      <c r="DW381" s="83">
        <v>0</v>
      </c>
      <c r="DX381" s="83">
        <v>3</v>
      </c>
      <c r="DY381" s="85">
        <v>44023</v>
      </c>
      <c r="DZ381" s="83" t="s">
        <v>4428</v>
      </c>
      <c r="EA381" s="83" t="s">
        <v>102</v>
      </c>
      <c r="EB381" s="83" t="s">
        <v>482</v>
      </c>
      <c r="EC381" s="83">
        <v>377</v>
      </c>
      <c r="ED381" s="83" t="s">
        <v>483</v>
      </c>
      <c r="EE381" s="83">
        <v>1</v>
      </c>
      <c r="EF381" s="83">
        <v>0</v>
      </c>
      <c r="EG381" s="83">
        <v>0</v>
      </c>
      <c r="EH381" s="83" t="s">
        <v>109</v>
      </c>
      <c r="EI381" s="83" t="s">
        <v>108</v>
      </c>
      <c r="EJ381" s="83" t="s">
        <v>583</v>
      </c>
      <c r="EK381" s="83">
        <v>0</v>
      </c>
      <c r="EL381" s="83">
        <v>0</v>
      </c>
      <c r="EM381" s="83">
        <v>1</v>
      </c>
      <c r="EN381" s="83" t="s">
        <v>497</v>
      </c>
      <c r="EO381" s="83"/>
      <c r="EP381" s="83" t="s">
        <v>436</v>
      </c>
      <c r="EQ381" s="136">
        <v>1</v>
      </c>
      <c r="ER381" s="136">
        <v>1</v>
      </c>
      <c r="ES381" s="136">
        <v>1</v>
      </c>
      <c r="ET381" s="136">
        <v>1</v>
      </c>
      <c r="EU381" s="215" t="s">
        <v>269</v>
      </c>
      <c r="EV381" s="136">
        <v>1</v>
      </c>
      <c r="EW381" s="136">
        <v>1</v>
      </c>
      <c r="EX381" s="136">
        <v>1</v>
      </c>
      <c r="EY381" s="136">
        <v>1</v>
      </c>
      <c r="EZ381" s="136">
        <v>1</v>
      </c>
      <c r="FP381" s="215" t="s">
        <v>592</v>
      </c>
      <c r="FQ381" s="136" t="b">
        <v>1</v>
      </c>
      <c r="FR381" s="136" t="b">
        <v>1</v>
      </c>
      <c r="FS381" s="136" t="b">
        <v>1</v>
      </c>
      <c r="FT381" s="136" t="b">
        <v>1</v>
      </c>
      <c r="FX381" s="215" t="s">
        <v>269</v>
      </c>
    </row>
    <row r="382" spans="1:180" ht="60" customHeight="1" x14ac:dyDescent="0.55000000000000004">
      <c r="A382" s="83" t="s">
        <v>130</v>
      </c>
      <c r="B382" s="83" t="s">
        <v>98</v>
      </c>
      <c r="C382" s="136">
        <v>258101</v>
      </c>
      <c r="D382" s="207" t="s">
        <v>629</v>
      </c>
      <c r="E382" s="208" t="s">
        <v>634</v>
      </c>
      <c r="F382" s="83" t="s">
        <v>108</v>
      </c>
      <c r="G382" s="85">
        <v>26341</v>
      </c>
      <c r="H382" s="83" t="s">
        <v>102</v>
      </c>
      <c r="I382" s="85">
        <v>34633</v>
      </c>
      <c r="J382" s="83" t="s">
        <v>228</v>
      </c>
      <c r="K382" s="216">
        <v>509352422487</v>
      </c>
      <c r="L382" s="83" t="s">
        <v>191</v>
      </c>
      <c r="M382" s="85">
        <v>43642</v>
      </c>
      <c r="N382" s="83">
        <v>-1191.6666666666699</v>
      </c>
      <c r="O382" s="83" t="s">
        <v>193</v>
      </c>
      <c r="P382" s="83" t="s">
        <v>181</v>
      </c>
      <c r="Q382" s="208" t="s">
        <v>6556</v>
      </c>
      <c r="R382" s="83" t="s">
        <v>102</v>
      </c>
      <c r="S382" s="83" t="s">
        <v>102</v>
      </c>
      <c r="T382" s="83" t="s">
        <v>131</v>
      </c>
      <c r="U382" s="83" t="s">
        <v>9673</v>
      </c>
      <c r="V382" s="83" t="s">
        <v>104</v>
      </c>
      <c r="W382" s="83" t="s">
        <v>105</v>
      </c>
      <c r="X382" s="86" t="s">
        <v>6556</v>
      </c>
      <c r="Y382" s="87" t="s">
        <v>102</v>
      </c>
      <c r="Z382" s="87" t="s">
        <v>102</v>
      </c>
      <c r="AA382" s="87" t="s">
        <v>131</v>
      </c>
      <c r="AB382" s="87" t="s">
        <v>9673</v>
      </c>
      <c r="AC382" s="87" t="s">
        <v>104</v>
      </c>
      <c r="AD382" s="87" t="s">
        <v>105</v>
      </c>
      <c r="AE382" s="87" t="s">
        <v>106</v>
      </c>
      <c r="AF382" s="86" t="s">
        <v>6556</v>
      </c>
      <c r="AG382" s="87" t="s">
        <v>177</v>
      </c>
      <c r="AH382" s="87" t="s">
        <v>9673</v>
      </c>
      <c r="AI382" s="87" t="s">
        <v>104</v>
      </c>
      <c r="AJ382" s="87" t="s">
        <v>204</v>
      </c>
      <c r="AK382" s="88"/>
      <c r="AL382" s="83" t="s">
        <v>107</v>
      </c>
      <c r="AM382" s="89" t="s">
        <v>454</v>
      </c>
      <c r="AN382" s="90" t="s">
        <v>416</v>
      </c>
      <c r="AO382" s="91" t="s">
        <v>643</v>
      </c>
      <c r="AP382" s="90">
        <v>8.33333333333327</v>
      </c>
      <c r="AQ382" s="92" t="s">
        <v>102</v>
      </c>
      <c r="AR382" s="93" t="s">
        <v>102</v>
      </c>
      <c r="AS382" s="93" t="s">
        <v>102</v>
      </c>
      <c r="AT382" s="93" t="s">
        <v>102</v>
      </c>
      <c r="AU382" s="210" t="s">
        <v>645</v>
      </c>
      <c r="AV382" s="93" t="s">
        <v>185</v>
      </c>
      <c r="AW382" s="94" t="s">
        <v>102</v>
      </c>
      <c r="AX382" s="93" t="s">
        <v>105</v>
      </c>
      <c r="AY382" s="95" t="s">
        <v>104</v>
      </c>
      <c r="AZ382" s="93" t="s">
        <v>102</v>
      </c>
      <c r="BA382" s="93" t="s">
        <v>102</v>
      </c>
      <c r="BB382" s="93" t="s">
        <v>102</v>
      </c>
      <c r="BC382" s="93" t="s">
        <v>102</v>
      </c>
      <c r="BD382" s="96" t="s">
        <v>102</v>
      </c>
      <c r="BE382" s="90">
        <v>-180.166666666667</v>
      </c>
      <c r="BF382" s="93" t="s">
        <v>102</v>
      </c>
      <c r="BG382" s="93" t="s">
        <v>102</v>
      </c>
      <c r="BH382" s="93" t="s">
        <v>102</v>
      </c>
      <c r="BI382" s="93" t="s">
        <v>102</v>
      </c>
      <c r="BJ382" s="210" t="s">
        <v>643</v>
      </c>
      <c r="BK382" s="93" t="s">
        <v>196</v>
      </c>
      <c r="BL382" s="97" t="s">
        <v>102</v>
      </c>
      <c r="BM382" s="93" t="s">
        <v>105</v>
      </c>
      <c r="BN382" s="93" t="s">
        <v>596</v>
      </c>
      <c r="BO382" s="93" t="s">
        <v>102</v>
      </c>
      <c r="BP382" s="98" t="s">
        <v>102</v>
      </c>
      <c r="BQ382" s="93" t="s">
        <v>102</v>
      </c>
      <c r="BR382" s="93" t="s">
        <v>102</v>
      </c>
      <c r="BS382" s="93" t="s">
        <v>102</v>
      </c>
      <c r="BT382" s="99" t="s">
        <v>591</v>
      </c>
      <c r="BU382" s="100" t="s">
        <v>11126</v>
      </c>
      <c r="BV382" s="101" t="s">
        <v>471</v>
      </c>
      <c r="BW382" s="136"/>
      <c r="BX382" s="103" t="s">
        <v>565</v>
      </c>
      <c r="BY382" s="104" t="s">
        <v>190</v>
      </c>
      <c r="BZ382" s="136"/>
      <c r="CA382" s="83" t="s">
        <v>599</v>
      </c>
      <c r="CB382" s="106" t="s">
        <v>647</v>
      </c>
      <c r="CC382" s="106" t="s">
        <v>11127</v>
      </c>
      <c r="CD382" s="107"/>
      <c r="CE382" s="108" t="s">
        <v>107</v>
      </c>
      <c r="CF382" s="108" t="s">
        <v>107</v>
      </c>
      <c r="CG382" s="109"/>
      <c r="CH382" s="110" t="s">
        <v>107</v>
      </c>
      <c r="CI382" s="111"/>
      <c r="CJ382" s="112">
        <v>6710</v>
      </c>
      <c r="CK382" s="113">
        <v>86</v>
      </c>
      <c r="CL382" s="114" t="s">
        <v>134</v>
      </c>
      <c r="CM382" s="114" t="s">
        <v>108</v>
      </c>
      <c r="CN382" s="114"/>
      <c r="CO382" s="115" t="s">
        <v>102</v>
      </c>
      <c r="CP382" s="115" t="s">
        <v>102</v>
      </c>
      <c r="CQ382" s="115" t="s">
        <v>102</v>
      </c>
      <c r="CR382" s="115" t="s">
        <v>102</v>
      </c>
      <c r="CS382" s="116"/>
      <c r="CT382" s="117" t="s">
        <v>109</v>
      </c>
      <c r="CU382" s="117" t="s">
        <v>109</v>
      </c>
      <c r="CV382" s="83">
        <v>378</v>
      </c>
      <c r="CW382" s="83" t="s">
        <v>108</v>
      </c>
      <c r="CX382" s="83">
        <v>378</v>
      </c>
      <c r="CY382" s="83" t="s">
        <v>108</v>
      </c>
      <c r="CZ382" s="83">
        <v>6706</v>
      </c>
      <c r="DA382" s="83" t="s">
        <v>419</v>
      </c>
      <c r="DB382" s="83" t="s">
        <v>130</v>
      </c>
      <c r="DC382" s="83" t="s">
        <v>499</v>
      </c>
      <c r="DD382" s="83">
        <v>1427</v>
      </c>
      <c r="DE382" s="83" t="s">
        <v>444</v>
      </c>
      <c r="DF382" s="83" t="s">
        <v>130</v>
      </c>
      <c r="DG382" s="83" t="s">
        <v>499</v>
      </c>
      <c r="DH382" s="83"/>
      <c r="DI382" s="83">
        <v>0</v>
      </c>
      <c r="DJ382" s="83">
        <v>1</v>
      </c>
      <c r="DK382" s="83">
        <v>0</v>
      </c>
      <c r="DL382" s="83">
        <v>0</v>
      </c>
      <c r="DM382" s="83">
        <v>0</v>
      </c>
      <c r="DN382" s="83">
        <v>0</v>
      </c>
      <c r="DO382" s="83">
        <v>0</v>
      </c>
      <c r="DP382" s="83">
        <v>0</v>
      </c>
      <c r="DQ382" s="83">
        <v>0</v>
      </c>
      <c r="DR382" s="83">
        <v>0</v>
      </c>
      <c r="DS382" s="83">
        <v>0</v>
      </c>
      <c r="DT382" s="83">
        <v>3</v>
      </c>
      <c r="DU382" s="83">
        <v>3</v>
      </c>
      <c r="DV382" s="83">
        <v>0</v>
      </c>
      <c r="DW382" s="83">
        <v>0</v>
      </c>
      <c r="DX382" s="83">
        <v>3</v>
      </c>
      <c r="DY382" s="85">
        <v>44024</v>
      </c>
      <c r="DZ382" s="83" t="s">
        <v>4429</v>
      </c>
      <c r="EA382" s="83" t="s">
        <v>102</v>
      </c>
      <c r="EB382" s="83" t="s">
        <v>482</v>
      </c>
      <c r="EC382" s="83">
        <v>378</v>
      </c>
      <c r="ED382" s="83" t="s">
        <v>483</v>
      </c>
      <c r="EE382" s="83">
        <v>1</v>
      </c>
      <c r="EF382" s="83">
        <v>0</v>
      </c>
      <c r="EG382" s="83">
        <v>0</v>
      </c>
      <c r="EH382" s="83" t="s">
        <v>109</v>
      </c>
      <c r="EI382" s="83" t="s">
        <v>108</v>
      </c>
      <c r="EJ382" s="83" t="s">
        <v>583</v>
      </c>
      <c r="EK382" s="83">
        <v>0</v>
      </c>
      <c r="EL382" s="83">
        <v>0</v>
      </c>
      <c r="EM382" s="83">
        <v>1</v>
      </c>
      <c r="EN382" s="83" t="s">
        <v>497</v>
      </c>
      <c r="EO382" s="83"/>
      <c r="EP382" s="83" t="s">
        <v>436</v>
      </c>
      <c r="EQ382" s="136">
        <v>1</v>
      </c>
      <c r="ER382" s="136">
        <v>1</v>
      </c>
      <c r="ES382" s="136">
        <v>1</v>
      </c>
      <c r="ET382" s="136">
        <v>1</v>
      </c>
      <c r="EU382" s="215" t="s">
        <v>269</v>
      </c>
      <c r="EV382" s="136">
        <v>1</v>
      </c>
      <c r="EW382" s="136">
        <v>1</v>
      </c>
      <c r="EX382" s="136">
        <v>1</v>
      </c>
      <c r="EY382" s="136">
        <v>1</v>
      </c>
      <c r="EZ382" s="136">
        <v>1</v>
      </c>
      <c r="FP382" s="215" t="s">
        <v>592</v>
      </c>
      <c r="FQ382" s="136" t="b">
        <v>1</v>
      </c>
      <c r="FR382" s="136" t="b">
        <v>1</v>
      </c>
      <c r="FS382" s="136" t="b">
        <v>1</v>
      </c>
      <c r="FT382" s="136" t="b">
        <v>1</v>
      </c>
      <c r="FX382" s="215" t="s">
        <v>269</v>
      </c>
    </row>
    <row r="383" spans="1:180" ht="60" customHeight="1" x14ac:dyDescent="0.55000000000000004">
      <c r="A383" s="83" t="s">
        <v>130</v>
      </c>
      <c r="B383" s="83" t="s">
        <v>98</v>
      </c>
      <c r="C383" s="136">
        <v>294984</v>
      </c>
      <c r="D383" s="207" t="s">
        <v>627</v>
      </c>
      <c r="E383" s="208" t="s">
        <v>630</v>
      </c>
      <c r="F383" s="83" t="s">
        <v>108</v>
      </c>
      <c r="G383" s="85">
        <v>20621</v>
      </c>
      <c r="H383" s="83" t="s">
        <v>102</v>
      </c>
      <c r="I383" s="85">
        <v>39794</v>
      </c>
      <c r="J383" s="83" t="s">
        <v>228</v>
      </c>
      <c r="K383" s="216">
        <v>962528674226</v>
      </c>
      <c r="L383" s="83" t="s">
        <v>191</v>
      </c>
      <c r="M383" s="85">
        <v>43631</v>
      </c>
      <c r="N383" s="83">
        <v>-1196.6666666666699</v>
      </c>
      <c r="O383" s="83" t="s">
        <v>180</v>
      </c>
      <c r="P383" s="83" t="s">
        <v>181</v>
      </c>
      <c r="Q383" s="208" t="s">
        <v>6560</v>
      </c>
      <c r="R383" s="83" t="s">
        <v>102</v>
      </c>
      <c r="S383" s="83" t="s">
        <v>102</v>
      </c>
      <c r="T383" s="83" t="s">
        <v>199</v>
      </c>
      <c r="U383" s="83" t="s">
        <v>9674</v>
      </c>
      <c r="V383" s="83" t="s">
        <v>104</v>
      </c>
      <c r="W383" s="83" t="s">
        <v>105</v>
      </c>
      <c r="X383" s="86" t="s">
        <v>6560</v>
      </c>
      <c r="Y383" s="87" t="s">
        <v>102</v>
      </c>
      <c r="Z383" s="87" t="s">
        <v>102</v>
      </c>
      <c r="AA383" s="87" t="s">
        <v>199</v>
      </c>
      <c r="AB383" s="87" t="s">
        <v>9674</v>
      </c>
      <c r="AC383" s="87" t="s">
        <v>104</v>
      </c>
      <c r="AD383" s="87" t="s">
        <v>105</v>
      </c>
      <c r="AE383" s="87" t="s">
        <v>106</v>
      </c>
      <c r="AF383" s="86" t="s">
        <v>6560</v>
      </c>
      <c r="AG383" s="87" t="s">
        <v>489</v>
      </c>
      <c r="AH383" s="87" t="s">
        <v>9675</v>
      </c>
      <c r="AI383" s="87" t="s">
        <v>104</v>
      </c>
      <c r="AJ383" s="87" t="s">
        <v>204</v>
      </c>
      <c r="AK383" s="88"/>
      <c r="AL383" s="83" t="s">
        <v>107</v>
      </c>
      <c r="AM383" s="89" t="s">
        <v>454</v>
      </c>
      <c r="AN383" s="90" t="s">
        <v>416</v>
      </c>
      <c r="AO383" s="91" t="s">
        <v>641</v>
      </c>
      <c r="AP383" s="90">
        <v>8.33333333333327</v>
      </c>
      <c r="AQ383" s="92" t="s">
        <v>211</v>
      </c>
      <c r="AR383" s="93" t="s">
        <v>102</v>
      </c>
      <c r="AS383" s="93" t="s">
        <v>102</v>
      </c>
      <c r="AT383" s="93" t="s">
        <v>102</v>
      </c>
      <c r="AU383" s="210" t="s">
        <v>641</v>
      </c>
      <c r="AV383" s="93" t="s">
        <v>192</v>
      </c>
      <c r="AW383" s="94" t="s">
        <v>102</v>
      </c>
      <c r="AX383" s="93" t="s">
        <v>105</v>
      </c>
      <c r="AY383" s="95" t="s">
        <v>188</v>
      </c>
      <c r="AZ383" s="93" t="s">
        <v>102</v>
      </c>
      <c r="BA383" s="93" t="s">
        <v>9676</v>
      </c>
      <c r="BB383" s="93" t="s">
        <v>102</v>
      </c>
      <c r="BC383" s="93" t="s">
        <v>102</v>
      </c>
      <c r="BD383" s="96" t="s">
        <v>102</v>
      </c>
      <c r="BE383" s="90">
        <v>-180.666666666667</v>
      </c>
      <c r="BF383" s="93" t="s">
        <v>211</v>
      </c>
      <c r="BG383" s="93" t="s">
        <v>102</v>
      </c>
      <c r="BH383" s="93" t="s">
        <v>102</v>
      </c>
      <c r="BI383" s="93" t="s">
        <v>102</v>
      </c>
      <c r="BJ383" s="210" t="s">
        <v>646</v>
      </c>
      <c r="BK383" s="93" t="s">
        <v>182</v>
      </c>
      <c r="BL383" s="97" t="s">
        <v>102</v>
      </c>
      <c r="BM383" s="93" t="s">
        <v>105</v>
      </c>
      <c r="BN383" s="93" t="s">
        <v>104</v>
      </c>
      <c r="BO383" s="93" t="s">
        <v>102</v>
      </c>
      <c r="BP383" s="98">
        <v>20180333</v>
      </c>
      <c r="BQ383" s="93" t="s">
        <v>102</v>
      </c>
      <c r="BR383" s="93" t="s">
        <v>102</v>
      </c>
      <c r="BS383" s="93" t="s">
        <v>102</v>
      </c>
      <c r="BT383" s="99" t="s">
        <v>591</v>
      </c>
      <c r="BU383" s="100" t="s">
        <v>11128</v>
      </c>
      <c r="BV383" s="101" t="s">
        <v>471</v>
      </c>
      <c r="BW383" s="136"/>
      <c r="BX383" s="103" t="s">
        <v>565</v>
      </c>
      <c r="BY383" s="104" t="s">
        <v>190</v>
      </c>
      <c r="BZ383" s="136"/>
      <c r="CA383" s="83" t="s">
        <v>599</v>
      </c>
      <c r="CB383" s="106" t="s">
        <v>647</v>
      </c>
      <c r="CC383" s="106" t="s">
        <v>11129</v>
      </c>
      <c r="CD383" s="107"/>
      <c r="CE383" s="108" t="s">
        <v>107</v>
      </c>
      <c r="CF383" s="108" t="s">
        <v>107</v>
      </c>
      <c r="CG383" s="109"/>
      <c r="CH383" s="110" t="s">
        <v>107</v>
      </c>
      <c r="CI383" s="111"/>
      <c r="CJ383" s="112">
        <v>6710</v>
      </c>
      <c r="CK383" s="113">
        <v>86</v>
      </c>
      <c r="CL383" s="114" t="s">
        <v>134</v>
      </c>
      <c r="CM383" s="114" t="s">
        <v>108</v>
      </c>
      <c r="CN383" s="114"/>
      <c r="CO383" s="115" t="s">
        <v>102</v>
      </c>
      <c r="CP383" s="115" t="s">
        <v>102</v>
      </c>
      <c r="CQ383" s="115" t="s">
        <v>102</v>
      </c>
      <c r="CR383" s="115" t="s">
        <v>102</v>
      </c>
      <c r="CS383" s="116"/>
      <c r="CT383" s="117" t="s">
        <v>109</v>
      </c>
      <c r="CU383" s="117" t="s">
        <v>109</v>
      </c>
      <c r="CV383" s="83">
        <v>379</v>
      </c>
      <c r="CW383" s="83" t="s">
        <v>108</v>
      </c>
      <c r="CX383" s="83">
        <v>379</v>
      </c>
      <c r="CY383" s="83" t="s">
        <v>108</v>
      </c>
      <c r="CZ383" s="83">
        <v>6707</v>
      </c>
      <c r="DA383" s="83" t="s">
        <v>419</v>
      </c>
      <c r="DB383" s="83" t="s">
        <v>130</v>
      </c>
      <c r="DC383" s="83" t="s">
        <v>499</v>
      </c>
      <c r="DD383" s="83">
        <v>1428</v>
      </c>
      <c r="DE383" s="83" t="s">
        <v>444</v>
      </c>
      <c r="DF383" s="83" t="s">
        <v>130</v>
      </c>
      <c r="DG383" s="83" t="s">
        <v>499</v>
      </c>
      <c r="DH383" s="83"/>
      <c r="DI383" s="83">
        <v>0</v>
      </c>
      <c r="DJ383" s="83">
        <v>1</v>
      </c>
      <c r="DK383" s="83">
        <v>0</v>
      </c>
      <c r="DL383" s="83">
        <v>0</v>
      </c>
      <c r="DM383" s="83">
        <v>0</v>
      </c>
      <c r="DN383" s="83">
        <v>0</v>
      </c>
      <c r="DO383" s="83">
        <v>0</v>
      </c>
      <c r="DP383" s="83">
        <v>0</v>
      </c>
      <c r="DQ383" s="83">
        <v>0</v>
      </c>
      <c r="DR383" s="83">
        <v>0</v>
      </c>
      <c r="DS383" s="83">
        <v>0</v>
      </c>
      <c r="DT383" s="83">
        <v>3</v>
      </c>
      <c r="DU383" s="83">
        <v>3</v>
      </c>
      <c r="DV383" s="83">
        <v>0</v>
      </c>
      <c r="DW383" s="83">
        <v>0</v>
      </c>
      <c r="DX383" s="83">
        <v>3</v>
      </c>
      <c r="DY383" s="85">
        <v>44025</v>
      </c>
      <c r="DZ383" s="83" t="s">
        <v>4430</v>
      </c>
      <c r="EA383" s="83" t="s">
        <v>102</v>
      </c>
      <c r="EB383" s="83" t="s">
        <v>482</v>
      </c>
      <c r="EC383" s="83">
        <v>379</v>
      </c>
      <c r="ED383" s="83" t="s">
        <v>483</v>
      </c>
      <c r="EE383" s="83">
        <v>1</v>
      </c>
      <c r="EF383" s="83">
        <v>0</v>
      </c>
      <c r="EG383" s="83">
        <v>0</v>
      </c>
      <c r="EH383" s="83" t="s">
        <v>109</v>
      </c>
      <c r="EI383" s="83" t="s">
        <v>108</v>
      </c>
      <c r="EJ383" s="83" t="s">
        <v>583</v>
      </c>
      <c r="EK383" s="83">
        <v>0</v>
      </c>
      <c r="EL383" s="83">
        <v>0</v>
      </c>
      <c r="EM383" s="83">
        <v>1</v>
      </c>
      <c r="EN383" s="83" t="s">
        <v>497</v>
      </c>
      <c r="EO383" s="83"/>
      <c r="EP383" s="83" t="s">
        <v>436</v>
      </c>
      <c r="EQ383" s="136">
        <v>1</v>
      </c>
      <c r="ER383" s="136">
        <v>1</v>
      </c>
      <c r="ES383" s="136">
        <v>1</v>
      </c>
      <c r="ET383" s="136">
        <v>1</v>
      </c>
      <c r="EU383" s="215" t="s">
        <v>269</v>
      </c>
      <c r="EV383" s="136">
        <v>1</v>
      </c>
      <c r="EW383" s="136">
        <v>1</v>
      </c>
      <c r="EX383" s="136">
        <v>1</v>
      </c>
      <c r="EY383" s="136">
        <v>1</v>
      </c>
      <c r="EZ383" s="136">
        <v>1</v>
      </c>
      <c r="FP383" s="215" t="s">
        <v>592</v>
      </c>
      <c r="FQ383" s="136" t="b">
        <v>1</v>
      </c>
      <c r="FR383" s="136" t="b">
        <v>1</v>
      </c>
      <c r="FS383" s="136" t="b">
        <v>1</v>
      </c>
      <c r="FT383" s="136" t="b">
        <v>1</v>
      </c>
      <c r="FX383" s="215" t="s">
        <v>269</v>
      </c>
    </row>
    <row r="384" spans="1:180" ht="60" customHeight="1" x14ac:dyDescent="0.55000000000000004">
      <c r="A384" s="83" t="s">
        <v>130</v>
      </c>
      <c r="B384" s="83" t="s">
        <v>98</v>
      </c>
      <c r="C384" s="136">
        <v>293673</v>
      </c>
      <c r="D384" s="207" t="s">
        <v>628</v>
      </c>
      <c r="E384" s="208" t="s">
        <v>633</v>
      </c>
      <c r="F384" s="83" t="s">
        <v>108</v>
      </c>
      <c r="G384" s="85">
        <v>22744</v>
      </c>
      <c r="H384" s="83" t="s">
        <v>102</v>
      </c>
      <c r="I384" s="85">
        <v>39772</v>
      </c>
      <c r="J384" s="83" t="s">
        <v>228</v>
      </c>
      <c r="K384" s="216">
        <v>203390669540</v>
      </c>
      <c r="L384" s="83" t="s">
        <v>191</v>
      </c>
      <c r="M384" s="85">
        <v>43619</v>
      </c>
      <c r="N384" s="83">
        <v>-1201.6666666666699</v>
      </c>
      <c r="O384" s="83" t="s">
        <v>193</v>
      </c>
      <c r="P384" s="83" t="s">
        <v>181</v>
      </c>
      <c r="Q384" s="208" t="s">
        <v>6564</v>
      </c>
      <c r="R384" s="83" t="s">
        <v>102</v>
      </c>
      <c r="S384" s="83" t="s">
        <v>102</v>
      </c>
      <c r="T384" s="83" t="s">
        <v>133</v>
      </c>
      <c r="U384" s="83" t="s">
        <v>9677</v>
      </c>
      <c r="V384" s="83" t="s">
        <v>111</v>
      </c>
      <c r="W384" s="83" t="s">
        <v>105</v>
      </c>
      <c r="X384" s="86" t="s">
        <v>6564</v>
      </c>
      <c r="Y384" s="87" t="s">
        <v>102</v>
      </c>
      <c r="Z384" s="87" t="s">
        <v>102</v>
      </c>
      <c r="AA384" s="87" t="s">
        <v>133</v>
      </c>
      <c r="AB384" s="87" t="s">
        <v>9677</v>
      </c>
      <c r="AC384" s="87" t="s">
        <v>111</v>
      </c>
      <c r="AD384" s="87" t="s">
        <v>105</v>
      </c>
      <c r="AE384" s="87" t="s">
        <v>106</v>
      </c>
      <c r="AF384" s="86" t="s">
        <v>6564</v>
      </c>
      <c r="AG384" s="87" t="s">
        <v>486</v>
      </c>
      <c r="AH384" s="87" t="s">
        <v>9677</v>
      </c>
      <c r="AI384" s="87" t="s">
        <v>111</v>
      </c>
      <c r="AJ384" s="87" t="s">
        <v>204</v>
      </c>
      <c r="AK384" s="88"/>
      <c r="AL384" s="83" t="s">
        <v>107</v>
      </c>
      <c r="AM384" s="89" t="s">
        <v>454</v>
      </c>
      <c r="AN384" s="90" t="s">
        <v>416</v>
      </c>
      <c r="AO384" s="91" t="s">
        <v>642</v>
      </c>
      <c r="AP384" s="90">
        <v>8.33333333333327</v>
      </c>
      <c r="AQ384" s="92" t="s">
        <v>102</v>
      </c>
      <c r="AR384" s="93" t="s">
        <v>102</v>
      </c>
      <c r="AS384" s="93" t="s">
        <v>102</v>
      </c>
      <c r="AT384" s="93" t="s">
        <v>102</v>
      </c>
      <c r="AU384" s="210" t="s">
        <v>644</v>
      </c>
      <c r="AV384" s="93" t="s">
        <v>185</v>
      </c>
      <c r="AW384" s="94" t="s">
        <v>102</v>
      </c>
      <c r="AX384" s="93" t="s">
        <v>183</v>
      </c>
      <c r="AY384" s="95" t="s">
        <v>111</v>
      </c>
      <c r="AZ384" s="93" t="s">
        <v>102</v>
      </c>
      <c r="BA384" s="93" t="s">
        <v>102</v>
      </c>
      <c r="BB384" s="93" t="s">
        <v>102</v>
      </c>
      <c r="BC384" s="93" t="s">
        <v>102</v>
      </c>
      <c r="BD384" s="96" t="s">
        <v>102</v>
      </c>
      <c r="BE384" s="90">
        <v>-181.166666666667</v>
      </c>
      <c r="BF384" s="93" t="s">
        <v>102</v>
      </c>
      <c r="BG384" s="93" t="s">
        <v>102</v>
      </c>
      <c r="BH384" s="93" t="s">
        <v>102</v>
      </c>
      <c r="BI384" s="93" t="s">
        <v>102</v>
      </c>
      <c r="BJ384" s="210" t="s">
        <v>642</v>
      </c>
      <c r="BK384" s="93" t="s">
        <v>192</v>
      </c>
      <c r="BL384" s="97" t="s">
        <v>102</v>
      </c>
      <c r="BM384" s="93" t="s">
        <v>183</v>
      </c>
      <c r="BN384" s="93" t="s">
        <v>106</v>
      </c>
      <c r="BO384" s="93" t="s">
        <v>102</v>
      </c>
      <c r="BP384" s="98" t="s">
        <v>102</v>
      </c>
      <c r="BQ384" s="93" t="s">
        <v>102</v>
      </c>
      <c r="BR384" s="93" t="s">
        <v>102</v>
      </c>
      <c r="BS384" s="93" t="s">
        <v>102</v>
      </c>
      <c r="BT384" s="99" t="s">
        <v>591</v>
      </c>
      <c r="BU384" s="100" t="s">
        <v>11130</v>
      </c>
      <c r="BV384" s="101" t="s">
        <v>471</v>
      </c>
      <c r="BW384" s="136"/>
      <c r="BX384" s="103" t="s">
        <v>565</v>
      </c>
      <c r="BY384" s="104" t="s">
        <v>190</v>
      </c>
      <c r="BZ384" s="136"/>
      <c r="CA384" s="83" t="s">
        <v>599</v>
      </c>
      <c r="CB384" s="106" t="s">
        <v>647</v>
      </c>
      <c r="CC384" s="106" t="s">
        <v>11131</v>
      </c>
      <c r="CD384" s="107"/>
      <c r="CE384" s="108" t="s">
        <v>107</v>
      </c>
      <c r="CF384" s="108" t="s">
        <v>107</v>
      </c>
      <c r="CG384" s="109"/>
      <c r="CH384" s="110" t="s">
        <v>107</v>
      </c>
      <c r="CI384" s="111"/>
      <c r="CJ384" s="112">
        <v>6710</v>
      </c>
      <c r="CK384" s="113">
        <v>86</v>
      </c>
      <c r="CL384" s="114" t="s">
        <v>134</v>
      </c>
      <c r="CM384" s="114" t="s">
        <v>108</v>
      </c>
      <c r="CN384" s="114"/>
      <c r="CO384" s="115" t="s">
        <v>102</v>
      </c>
      <c r="CP384" s="115" t="s">
        <v>102</v>
      </c>
      <c r="CQ384" s="115" t="s">
        <v>102</v>
      </c>
      <c r="CR384" s="115" t="s">
        <v>102</v>
      </c>
      <c r="CS384" s="116"/>
      <c r="CT384" s="117" t="s">
        <v>109</v>
      </c>
      <c r="CU384" s="117" t="s">
        <v>109</v>
      </c>
      <c r="CV384" s="83">
        <v>380</v>
      </c>
      <c r="CW384" s="83" t="s">
        <v>108</v>
      </c>
      <c r="CX384" s="83">
        <v>380</v>
      </c>
      <c r="CY384" s="83" t="s">
        <v>108</v>
      </c>
      <c r="CZ384" s="83">
        <v>6708</v>
      </c>
      <c r="DA384" s="83" t="s">
        <v>419</v>
      </c>
      <c r="DB384" s="83" t="s">
        <v>130</v>
      </c>
      <c r="DC384" s="83" t="s">
        <v>499</v>
      </c>
      <c r="DD384" s="83">
        <v>1429</v>
      </c>
      <c r="DE384" s="83" t="s">
        <v>444</v>
      </c>
      <c r="DF384" s="83" t="s">
        <v>130</v>
      </c>
      <c r="DG384" s="83" t="s">
        <v>499</v>
      </c>
      <c r="DH384" s="83"/>
      <c r="DI384" s="83">
        <v>0</v>
      </c>
      <c r="DJ384" s="83">
        <v>1</v>
      </c>
      <c r="DK384" s="83">
        <v>0</v>
      </c>
      <c r="DL384" s="83">
        <v>0</v>
      </c>
      <c r="DM384" s="83">
        <v>0</v>
      </c>
      <c r="DN384" s="83">
        <v>0</v>
      </c>
      <c r="DO384" s="83">
        <v>0</v>
      </c>
      <c r="DP384" s="83">
        <v>0</v>
      </c>
      <c r="DQ384" s="83">
        <v>0</v>
      </c>
      <c r="DR384" s="83">
        <v>0</v>
      </c>
      <c r="DS384" s="83">
        <v>0</v>
      </c>
      <c r="DT384" s="83">
        <v>3</v>
      </c>
      <c r="DU384" s="83">
        <v>3</v>
      </c>
      <c r="DV384" s="83">
        <v>0</v>
      </c>
      <c r="DW384" s="83">
        <v>0</v>
      </c>
      <c r="DX384" s="83">
        <v>3</v>
      </c>
      <c r="DY384" s="85">
        <v>44026</v>
      </c>
      <c r="DZ384" s="83" t="s">
        <v>4431</v>
      </c>
      <c r="EA384" s="83" t="s">
        <v>102</v>
      </c>
      <c r="EB384" s="83" t="s">
        <v>482</v>
      </c>
      <c r="EC384" s="83">
        <v>380</v>
      </c>
      <c r="ED384" s="83" t="s">
        <v>483</v>
      </c>
      <c r="EE384" s="83">
        <v>1</v>
      </c>
      <c r="EF384" s="83">
        <v>0</v>
      </c>
      <c r="EG384" s="83">
        <v>0</v>
      </c>
      <c r="EH384" s="83" t="s">
        <v>109</v>
      </c>
      <c r="EI384" s="83" t="s">
        <v>108</v>
      </c>
      <c r="EJ384" s="83" t="s">
        <v>583</v>
      </c>
      <c r="EK384" s="83">
        <v>0</v>
      </c>
      <c r="EL384" s="83">
        <v>0</v>
      </c>
      <c r="EM384" s="83">
        <v>1</v>
      </c>
      <c r="EN384" s="83" t="s">
        <v>497</v>
      </c>
      <c r="EO384" s="83"/>
      <c r="EP384" s="83" t="s">
        <v>436</v>
      </c>
      <c r="EQ384" s="136">
        <v>1</v>
      </c>
      <c r="ER384" s="136">
        <v>1</v>
      </c>
      <c r="ES384" s="136">
        <v>1</v>
      </c>
      <c r="ET384" s="136">
        <v>1</v>
      </c>
      <c r="EU384" s="215" t="s">
        <v>269</v>
      </c>
      <c r="EV384" s="136">
        <v>1</v>
      </c>
      <c r="EW384" s="136">
        <v>1</v>
      </c>
      <c r="EX384" s="136">
        <v>1</v>
      </c>
      <c r="EY384" s="136">
        <v>1</v>
      </c>
      <c r="EZ384" s="136">
        <v>1</v>
      </c>
      <c r="FP384" s="215" t="s">
        <v>592</v>
      </c>
      <c r="FQ384" s="136" t="b">
        <v>1</v>
      </c>
      <c r="FR384" s="136" t="b">
        <v>1</v>
      </c>
      <c r="FS384" s="136" t="b">
        <v>1</v>
      </c>
      <c r="FT384" s="136" t="b">
        <v>1</v>
      </c>
      <c r="FX384" s="215" t="s">
        <v>269</v>
      </c>
    </row>
    <row r="385" spans="1:180" ht="60" customHeight="1" x14ac:dyDescent="0.55000000000000004">
      <c r="A385" s="83" t="s">
        <v>130</v>
      </c>
      <c r="B385" s="83" t="s">
        <v>98</v>
      </c>
      <c r="C385" s="136">
        <v>810937</v>
      </c>
      <c r="D385" s="207" t="s">
        <v>629</v>
      </c>
      <c r="E385" s="208" t="s">
        <v>634</v>
      </c>
      <c r="F385" s="83" t="s">
        <v>108</v>
      </c>
      <c r="G385" s="85">
        <v>26341</v>
      </c>
      <c r="H385" s="83" t="s">
        <v>102</v>
      </c>
      <c r="I385" s="85">
        <v>34633</v>
      </c>
      <c r="J385" s="83" t="s">
        <v>228</v>
      </c>
      <c r="K385" s="216">
        <v>590576484065</v>
      </c>
      <c r="L385" s="83" t="s">
        <v>191</v>
      </c>
      <c r="M385" s="85">
        <v>43642</v>
      </c>
      <c r="N385" s="83">
        <v>-1206.6666666666699</v>
      </c>
      <c r="O385" s="83" t="s">
        <v>193</v>
      </c>
      <c r="P385" s="83" t="s">
        <v>181</v>
      </c>
      <c r="Q385" s="208" t="s">
        <v>6568</v>
      </c>
      <c r="R385" s="83" t="s">
        <v>102</v>
      </c>
      <c r="S385" s="83" t="s">
        <v>102</v>
      </c>
      <c r="T385" s="83" t="s">
        <v>131</v>
      </c>
      <c r="U385" s="83" t="s">
        <v>9678</v>
      </c>
      <c r="V385" s="83" t="s">
        <v>104</v>
      </c>
      <c r="W385" s="83" t="s">
        <v>105</v>
      </c>
      <c r="X385" s="86" t="s">
        <v>6568</v>
      </c>
      <c r="Y385" s="87" t="s">
        <v>102</v>
      </c>
      <c r="Z385" s="87" t="s">
        <v>102</v>
      </c>
      <c r="AA385" s="87" t="s">
        <v>131</v>
      </c>
      <c r="AB385" s="87" t="s">
        <v>9678</v>
      </c>
      <c r="AC385" s="87" t="s">
        <v>104</v>
      </c>
      <c r="AD385" s="87" t="s">
        <v>105</v>
      </c>
      <c r="AE385" s="87" t="s">
        <v>106</v>
      </c>
      <c r="AF385" s="86" t="s">
        <v>6568</v>
      </c>
      <c r="AG385" s="87" t="s">
        <v>177</v>
      </c>
      <c r="AH385" s="87" t="s">
        <v>9678</v>
      </c>
      <c r="AI385" s="87" t="s">
        <v>104</v>
      </c>
      <c r="AJ385" s="87" t="s">
        <v>204</v>
      </c>
      <c r="AK385" s="88"/>
      <c r="AL385" s="83" t="s">
        <v>107</v>
      </c>
      <c r="AM385" s="89" t="s">
        <v>454</v>
      </c>
      <c r="AN385" s="90" t="s">
        <v>416</v>
      </c>
      <c r="AO385" s="91" t="s">
        <v>643</v>
      </c>
      <c r="AP385" s="90">
        <v>8.33333333333327</v>
      </c>
      <c r="AQ385" s="92" t="s">
        <v>102</v>
      </c>
      <c r="AR385" s="93" t="s">
        <v>102</v>
      </c>
      <c r="AS385" s="93" t="s">
        <v>102</v>
      </c>
      <c r="AT385" s="93" t="s">
        <v>102</v>
      </c>
      <c r="AU385" s="210" t="s">
        <v>645</v>
      </c>
      <c r="AV385" s="93" t="s">
        <v>185</v>
      </c>
      <c r="AW385" s="94" t="s">
        <v>102</v>
      </c>
      <c r="AX385" s="93" t="s">
        <v>105</v>
      </c>
      <c r="AY385" s="95" t="s">
        <v>104</v>
      </c>
      <c r="AZ385" s="93" t="s">
        <v>102</v>
      </c>
      <c r="BA385" s="93" t="s">
        <v>102</v>
      </c>
      <c r="BB385" s="93" t="s">
        <v>102</v>
      </c>
      <c r="BC385" s="93" t="s">
        <v>102</v>
      </c>
      <c r="BD385" s="96" t="s">
        <v>102</v>
      </c>
      <c r="BE385" s="90">
        <v>-181.666666666667</v>
      </c>
      <c r="BF385" s="93" t="s">
        <v>102</v>
      </c>
      <c r="BG385" s="93" t="s">
        <v>102</v>
      </c>
      <c r="BH385" s="93" t="s">
        <v>102</v>
      </c>
      <c r="BI385" s="93" t="s">
        <v>102</v>
      </c>
      <c r="BJ385" s="210" t="s">
        <v>643</v>
      </c>
      <c r="BK385" s="93" t="s">
        <v>196</v>
      </c>
      <c r="BL385" s="97" t="s">
        <v>102</v>
      </c>
      <c r="BM385" s="93" t="s">
        <v>105</v>
      </c>
      <c r="BN385" s="93" t="s">
        <v>596</v>
      </c>
      <c r="BO385" s="93" t="s">
        <v>102</v>
      </c>
      <c r="BP385" s="98" t="s">
        <v>102</v>
      </c>
      <c r="BQ385" s="93" t="s">
        <v>102</v>
      </c>
      <c r="BR385" s="93" t="s">
        <v>102</v>
      </c>
      <c r="BS385" s="93" t="s">
        <v>102</v>
      </c>
      <c r="BT385" s="99" t="s">
        <v>591</v>
      </c>
      <c r="BU385" s="100" t="s">
        <v>11132</v>
      </c>
      <c r="BV385" s="101" t="s">
        <v>471</v>
      </c>
      <c r="BW385" s="136"/>
      <c r="BX385" s="103" t="s">
        <v>565</v>
      </c>
      <c r="BY385" s="104" t="s">
        <v>190</v>
      </c>
      <c r="BZ385" s="136"/>
      <c r="CA385" s="83" t="s">
        <v>599</v>
      </c>
      <c r="CB385" s="106" t="s">
        <v>647</v>
      </c>
      <c r="CC385" s="106" t="s">
        <v>11133</v>
      </c>
      <c r="CD385" s="107"/>
      <c r="CE385" s="108" t="s">
        <v>107</v>
      </c>
      <c r="CF385" s="108" t="s">
        <v>107</v>
      </c>
      <c r="CG385" s="109"/>
      <c r="CH385" s="110" t="s">
        <v>107</v>
      </c>
      <c r="CI385" s="111"/>
      <c r="CJ385" s="112">
        <v>6710</v>
      </c>
      <c r="CK385" s="113">
        <v>86</v>
      </c>
      <c r="CL385" s="114" t="s">
        <v>134</v>
      </c>
      <c r="CM385" s="114" t="s">
        <v>108</v>
      </c>
      <c r="CN385" s="114"/>
      <c r="CO385" s="115" t="s">
        <v>102</v>
      </c>
      <c r="CP385" s="115" t="s">
        <v>102</v>
      </c>
      <c r="CQ385" s="115" t="s">
        <v>102</v>
      </c>
      <c r="CR385" s="115" t="s">
        <v>102</v>
      </c>
      <c r="CS385" s="116"/>
      <c r="CT385" s="117" t="s">
        <v>109</v>
      </c>
      <c r="CU385" s="117" t="s">
        <v>109</v>
      </c>
      <c r="CV385" s="83">
        <v>381</v>
      </c>
      <c r="CW385" s="83" t="s">
        <v>108</v>
      </c>
      <c r="CX385" s="83">
        <v>381</v>
      </c>
      <c r="CY385" s="83" t="s">
        <v>108</v>
      </c>
      <c r="CZ385" s="83">
        <v>6709</v>
      </c>
      <c r="DA385" s="83" t="s">
        <v>419</v>
      </c>
      <c r="DB385" s="83" t="s">
        <v>130</v>
      </c>
      <c r="DC385" s="83" t="s">
        <v>499</v>
      </c>
      <c r="DD385" s="83">
        <v>1430</v>
      </c>
      <c r="DE385" s="83" t="s">
        <v>444</v>
      </c>
      <c r="DF385" s="83" t="s">
        <v>130</v>
      </c>
      <c r="DG385" s="83" t="s">
        <v>499</v>
      </c>
      <c r="DH385" s="83"/>
      <c r="DI385" s="83">
        <v>0</v>
      </c>
      <c r="DJ385" s="83">
        <v>1</v>
      </c>
      <c r="DK385" s="83">
        <v>0</v>
      </c>
      <c r="DL385" s="83">
        <v>0</v>
      </c>
      <c r="DM385" s="83">
        <v>0</v>
      </c>
      <c r="DN385" s="83">
        <v>0</v>
      </c>
      <c r="DO385" s="83">
        <v>0</v>
      </c>
      <c r="DP385" s="83">
        <v>0</v>
      </c>
      <c r="DQ385" s="83">
        <v>0</v>
      </c>
      <c r="DR385" s="83">
        <v>0</v>
      </c>
      <c r="DS385" s="83">
        <v>0</v>
      </c>
      <c r="DT385" s="83">
        <v>3</v>
      </c>
      <c r="DU385" s="83">
        <v>3</v>
      </c>
      <c r="DV385" s="83">
        <v>0</v>
      </c>
      <c r="DW385" s="83">
        <v>0</v>
      </c>
      <c r="DX385" s="83">
        <v>3</v>
      </c>
      <c r="DY385" s="85">
        <v>44027</v>
      </c>
      <c r="DZ385" s="83" t="s">
        <v>4432</v>
      </c>
      <c r="EA385" s="83" t="s">
        <v>102</v>
      </c>
      <c r="EB385" s="83" t="s">
        <v>482</v>
      </c>
      <c r="EC385" s="83">
        <v>381</v>
      </c>
      <c r="ED385" s="83" t="s">
        <v>483</v>
      </c>
      <c r="EE385" s="83">
        <v>1</v>
      </c>
      <c r="EF385" s="83">
        <v>0</v>
      </c>
      <c r="EG385" s="83">
        <v>0</v>
      </c>
      <c r="EH385" s="83" t="s">
        <v>109</v>
      </c>
      <c r="EI385" s="83" t="s">
        <v>108</v>
      </c>
      <c r="EJ385" s="83" t="s">
        <v>583</v>
      </c>
      <c r="EK385" s="83">
        <v>0</v>
      </c>
      <c r="EL385" s="83">
        <v>0</v>
      </c>
      <c r="EM385" s="83">
        <v>1</v>
      </c>
      <c r="EN385" s="83" t="s">
        <v>497</v>
      </c>
      <c r="EO385" s="83"/>
      <c r="EP385" s="83" t="s">
        <v>436</v>
      </c>
      <c r="EQ385" s="136">
        <v>1</v>
      </c>
      <c r="ER385" s="136">
        <v>1</v>
      </c>
      <c r="ES385" s="136">
        <v>1</v>
      </c>
      <c r="ET385" s="136">
        <v>1</v>
      </c>
      <c r="EU385" s="215" t="s">
        <v>269</v>
      </c>
      <c r="EV385" s="136">
        <v>1</v>
      </c>
      <c r="EW385" s="136">
        <v>1</v>
      </c>
      <c r="EX385" s="136">
        <v>1</v>
      </c>
      <c r="EY385" s="136">
        <v>1</v>
      </c>
      <c r="EZ385" s="136">
        <v>1</v>
      </c>
      <c r="FP385" s="215" t="s">
        <v>592</v>
      </c>
      <c r="FQ385" s="136" t="b">
        <v>1</v>
      </c>
      <c r="FR385" s="136" t="b">
        <v>1</v>
      </c>
      <c r="FS385" s="136" t="b">
        <v>1</v>
      </c>
      <c r="FT385" s="136" t="b">
        <v>1</v>
      </c>
      <c r="FX385" s="215" t="s">
        <v>269</v>
      </c>
    </row>
    <row r="386" spans="1:180" ht="60" customHeight="1" x14ac:dyDescent="0.55000000000000004">
      <c r="A386" s="83" t="s">
        <v>130</v>
      </c>
      <c r="B386" s="83" t="s">
        <v>98</v>
      </c>
      <c r="C386" s="136">
        <v>475218</v>
      </c>
      <c r="D386" s="207" t="s">
        <v>627</v>
      </c>
      <c r="E386" s="208" t="s">
        <v>630</v>
      </c>
      <c r="F386" s="83" t="s">
        <v>108</v>
      </c>
      <c r="G386" s="85">
        <v>20621</v>
      </c>
      <c r="H386" s="83" t="s">
        <v>102</v>
      </c>
      <c r="I386" s="85">
        <v>39794</v>
      </c>
      <c r="J386" s="83" t="s">
        <v>228</v>
      </c>
      <c r="K386" s="216">
        <v>476776553023</v>
      </c>
      <c r="L386" s="83" t="s">
        <v>191</v>
      </c>
      <c r="M386" s="85">
        <v>43631</v>
      </c>
      <c r="N386" s="83">
        <v>-1211.6666666666699</v>
      </c>
      <c r="O386" s="83" t="s">
        <v>180</v>
      </c>
      <c r="P386" s="83" t="s">
        <v>181</v>
      </c>
      <c r="Q386" s="208" t="s">
        <v>6572</v>
      </c>
      <c r="R386" s="83" t="s">
        <v>102</v>
      </c>
      <c r="S386" s="83" t="s">
        <v>102</v>
      </c>
      <c r="T386" s="83" t="s">
        <v>199</v>
      </c>
      <c r="U386" s="83" t="s">
        <v>9679</v>
      </c>
      <c r="V386" s="83" t="s">
        <v>104</v>
      </c>
      <c r="W386" s="83" t="s">
        <v>105</v>
      </c>
      <c r="X386" s="86" t="s">
        <v>6572</v>
      </c>
      <c r="Y386" s="87" t="s">
        <v>102</v>
      </c>
      <c r="Z386" s="87" t="s">
        <v>102</v>
      </c>
      <c r="AA386" s="87" t="s">
        <v>199</v>
      </c>
      <c r="AB386" s="87" t="s">
        <v>9679</v>
      </c>
      <c r="AC386" s="87" t="s">
        <v>104</v>
      </c>
      <c r="AD386" s="87" t="s">
        <v>105</v>
      </c>
      <c r="AE386" s="87" t="s">
        <v>106</v>
      </c>
      <c r="AF386" s="86" t="s">
        <v>6572</v>
      </c>
      <c r="AG386" s="87" t="s">
        <v>489</v>
      </c>
      <c r="AH386" s="87" t="s">
        <v>9680</v>
      </c>
      <c r="AI386" s="87" t="s">
        <v>104</v>
      </c>
      <c r="AJ386" s="87" t="s">
        <v>204</v>
      </c>
      <c r="AK386" s="88"/>
      <c r="AL386" s="83" t="s">
        <v>107</v>
      </c>
      <c r="AM386" s="89" t="s">
        <v>454</v>
      </c>
      <c r="AN386" s="90" t="s">
        <v>416</v>
      </c>
      <c r="AO386" s="91" t="s">
        <v>641</v>
      </c>
      <c r="AP386" s="90">
        <v>8.33333333333327</v>
      </c>
      <c r="AQ386" s="92" t="s">
        <v>211</v>
      </c>
      <c r="AR386" s="93" t="s">
        <v>102</v>
      </c>
      <c r="AS386" s="93" t="s">
        <v>102</v>
      </c>
      <c r="AT386" s="93" t="s">
        <v>102</v>
      </c>
      <c r="AU386" s="210" t="s">
        <v>641</v>
      </c>
      <c r="AV386" s="93" t="s">
        <v>192</v>
      </c>
      <c r="AW386" s="94" t="s">
        <v>102</v>
      </c>
      <c r="AX386" s="93" t="s">
        <v>105</v>
      </c>
      <c r="AY386" s="95" t="s">
        <v>188</v>
      </c>
      <c r="AZ386" s="93" t="s">
        <v>102</v>
      </c>
      <c r="BA386" s="93" t="s">
        <v>9681</v>
      </c>
      <c r="BB386" s="93" t="s">
        <v>102</v>
      </c>
      <c r="BC386" s="93" t="s">
        <v>102</v>
      </c>
      <c r="BD386" s="96" t="s">
        <v>102</v>
      </c>
      <c r="BE386" s="90">
        <v>-182.166666666667</v>
      </c>
      <c r="BF386" s="93" t="s">
        <v>211</v>
      </c>
      <c r="BG386" s="93" t="s">
        <v>102</v>
      </c>
      <c r="BH386" s="93" t="s">
        <v>102</v>
      </c>
      <c r="BI386" s="93" t="s">
        <v>102</v>
      </c>
      <c r="BJ386" s="210" t="s">
        <v>646</v>
      </c>
      <c r="BK386" s="93" t="s">
        <v>182</v>
      </c>
      <c r="BL386" s="97" t="s">
        <v>102</v>
      </c>
      <c r="BM386" s="93" t="s">
        <v>105</v>
      </c>
      <c r="BN386" s="93" t="s">
        <v>104</v>
      </c>
      <c r="BO386" s="93" t="s">
        <v>102</v>
      </c>
      <c r="BP386" s="98">
        <v>20180334</v>
      </c>
      <c r="BQ386" s="93" t="s">
        <v>102</v>
      </c>
      <c r="BR386" s="93" t="s">
        <v>102</v>
      </c>
      <c r="BS386" s="93" t="s">
        <v>102</v>
      </c>
      <c r="BT386" s="99" t="s">
        <v>591</v>
      </c>
      <c r="BU386" s="100" t="s">
        <v>11134</v>
      </c>
      <c r="BV386" s="101" t="s">
        <v>471</v>
      </c>
      <c r="BW386" s="136"/>
      <c r="BX386" s="103" t="s">
        <v>565</v>
      </c>
      <c r="BY386" s="104" t="s">
        <v>190</v>
      </c>
      <c r="BZ386" s="136"/>
      <c r="CA386" s="83" t="s">
        <v>599</v>
      </c>
      <c r="CB386" s="106" t="s">
        <v>647</v>
      </c>
      <c r="CC386" s="106" t="s">
        <v>11135</v>
      </c>
      <c r="CD386" s="107"/>
      <c r="CE386" s="108" t="s">
        <v>107</v>
      </c>
      <c r="CF386" s="108" t="s">
        <v>107</v>
      </c>
      <c r="CG386" s="109"/>
      <c r="CH386" s="110" t="s">
        <v>107</v>
      </c>
      <c r="CI386" s="111"/>
      <c r="CJ386" s="112">
        <v>6710</v>
      </c>
      <c r="CK386" s="113">
        <v>86</v>
      </c>
      <c r="CL386" s="114" t="s">
        <v>134</v>
      </c>
      <c r="CM386" s="114" t="s">
        <v>108</v>
      </c>
      <c r="CN386" s="114"/>
      <c r="CO386" s="115" t="s">
        <v>102</v>
      </c>
      <c r="CP386" s="115" t="s">
        <v>102</v>
      </c>
      <c r="CQ386" s="115" t="s">
        <v>102</v>
      </c>
      <c r="CR386" s="115" t="s">
        <v>102</v>
      </c>
      <c r="CS386" s="116"/>
      <c r="CT386" s="117" t="s">
        <v>109</v>
      </c>
      <c r="CU386" s="117" t="s">
        <v>109</v>
      </c>
      <c r="CV386" s="83">
        <v>382</v>
      </c>
      <c r="CW386" s="83" t="s">
        <v>108</v>
      </c>
      <c r="CX386" s="83">
        <v>382</v>
      </c>
      <c r="CY386" s="83" t="s">
        <v>108</v>
      </c>
      <c r="CZ386" s="83">
        <v>6710</v>
      </c>
      <c r="DA386" s="83" t="s">
        <v>419</v>
      </c>
      <c r="DB386" s="83" t="s">
        <v>130</v>
      </c>
      <c r="DC386" s="83" t="s">
        <v>499</v>
      </c>
      <c r="DD386" s="83">
        <v>1431</v>
      </c>
      <c r="DE386" s="83" t="s">
        <v>444</v>
      </c>
      <c r="DF386" s="83" t="s">
        <v>130</v>
      </c>
      <c r="DG386" s="83" t="s">
        <v>499</v>
      </c>
      <c r="DH386" s="83"/>
      <c r="DI386" s="83">
        <v>0</v>
      </c>
      <c r="DJ386" s="83">
        <v>1</v>
      </c>
      <c r="DK386" s="83">
        <v>0</v>
      </c>
      <c r="DL386" s="83">
        <v>0</v>
      </c>
      <c r="DM386" s="83">
        <v>0</v>
      </c>
      <c r="DN386" s="83">
        <v>0</v>
      </c>
      <c r="DO386" s="83">
        <v>0</v>
      </c>
      <c r="DP386" s="83">
        <v>0</v>
      </c>
      <c r="DQ386" s="83">
        <v>0</v>
      </c>
      <c r="DR386" s="83">
        <v>0</v>
      </c>
      <c r="DS386" s="83">
        <v>0</v>
      </c>
      <c r="DT386" s="83">
        <v>3</v>
      </c>
      <c r="DU386" s="83">
        <v>3</v>
      </c>
      <c r="DV386" s="83">
        <v>0</v>
      </c>
      <c r="DW386" s="83">
        <v>0</v>
      </c>
      <c r="DX386" s="83">
        <v>3</v>
      </c>
      <c r="DY386" s="85">
        <v>44028</v>
      </c>
      <c r="DZ386" s="83" t="s">
        <v>4433</v>
      </c>
      <c r="EA386" s="83" t="s">
        <v>102</v>
      </c>
      <c r="EB386" s="83" t="s">
        <v>482</v>
      </c>
      <c r="EC386" s="83">
        <v>382</v>
      </c>
      <c r="ED386" s="83" t="s">
        <v>483</v>
      </c>
      <c r="EE386" s="83">
        <v>1</v>
      </c>
      <c r="EF386" s="83">
        <v>0</v>
      </c>
      <c r="EG386" s="83">
        <v>0</v>
      </c>
      <c r="EH386" s="83" t="s">
        <v>109</v>
      </c>
      <c r="EI386" s="83" t="s">
        <v>108</v>
      </c>
      <c r="EJ386" s="83" t="s">
        <v>583</v>
      </c>
      <c r="EK386" s="83">
        <v>0</v>
      </c>
      <c r="EL386" s="83">
        <v>0</v>
      </c>
      <c r="EM386" s="83">
        <v>1</v>
      </c>
      <c r="EN386" s="83" t="s">
        <v>497</v>
      </c>
      <c r="EO386" s="83"/>
      <c r="EP386" s="83" t="s">
        <v>436</v>
      </c>
      <c r="EQ386" s="136">
        <v>1</v>
      </c>
      <c r="ER386" s="136">
        <v>1</v>
      </c>
      <c r="ES386" s="136">
        <v>1</v>
      </c>
      <c r="ET386" s="136">
        <v>1</v>
      </c>
      <c r="EU386" s="215" t="s">
        <v>269</v>
      </c>
      <c r="EV386" s="136">
        <v>1</v>
      </c>
      <c r="EW386" s="136">
        <v>1</v>
      </c>
      <c r="EX386" s="136">
        <v>1</v>
      </c>
      <c r="EY386" s="136">
        <v>1</v>
      </c>
      <c r="EZ386" s="136">
        <v>1</v>
      </c>
      <c r="FP386" s="215" t="s">
        <v>592</v>
      </c>
      <c r="FQ386" s="136" t="b">
        <v>1</v>
      </c>
      <c r="FR386" s="136" t="b">
        <v>1</v>
      </c>
      <c r="FS386" s="136" t="b">
        <v>1</v>
      </c>
      <c r="FT386" s="136" t="b">
        <v>1</v>
      </c>
      <c r="FX386" s="215" t="s">
        <v>269</v>
      </c>
    </row>
    <row r="387" spans="1:180" ht="60" customHeight="1" x14ac:dyDescent="0.55000000000000004">
      <c r="A387" s="83" t="s">
        <v>130</v>
      </c>
      <c r="B387" s="83" t="s">
        <v>98</v>
      </c>
      <c r="C387" s="136">
        <v>889372</v>
      </c>
      <c r="D387" s="207" t="s">
        <v>628</v>
      </c>
      <c r="E387" s="208" t="s">
        <v>633</v>
      </c>
      <c r="F387" s="83" t="s">
        <v>108</v>
      </c>
      <c r="G387" s="85">
        <v>22744</v>
      </c>
      <c r="H387" s="83" t="s">
        <v>102</v>
      </c>
      <c r="I387" s="85">
        <v>39772</v>
      </c>
      <c r="J387" s="83" t="s">
        <v>228</v>
      </c>
      <c r="K387" s="216">
        <v>386896673989</v>
      </c>
      <c r="L387" s="83" t="s">
        <v>191</v>
      </c>
      <c r="M387" s="85">
        <v>43619</v>
      </c>
      <c r="N387" s="83">
        <v>-1216.6666666666699</v>
      </c>
      <c r="O387" s="83" t="s">
        <v>193</v>
      </c>
      <c r="P387" s="83" t="s">
        <v>181</v>
      </c>
      <c r="Q387" s="208" t="s">
        <v>6576</v>
      </c>
      <c r="R387" s="83" t="s">
        <v>102</v>
      </c>
      <c r="S387" s="83" t="s">
        <v>102</v>
      </c>
      <c r="T387" s="83" t="s">
        <v>133</v>
      </c>
      <c r="U387" s="83" t="s">
        <v>9682</v>
      </c>
      <c r="V387" s="83" t="s">
        <v>111</v>
      </c>
      <c r="W387" s="83" t="s">
        <v>105</v>
      </c>
      <c r="X387" s="86" t="s">
        <v>6576</v>
      </c>
      <c r="Y387" s="87" t="s">
        <v>102</v>
      </c>
      <c r="Z387" s="87" t="s">
        <v>102</v>
      </c>
      <c r="AA387" s="87" t="s">
        <v>133</v>
      </c>
      <c r="AB387" s="87" t="s">
        <v>9682</v>
      </c>
      <c r="AC387" s="87" t="s">
        <v>111</v>
      </c>
      <c r="AD387" s="87" t="s">
        <v>105</v>
      </c>
      <c r="AE387" s="87" t="s">
        <v>106</v>
      </c>
      <c r="AF387" s="86" t="s">
        <v>6576</v>
      </c>
      <c r="AG387" s="87" t="s">
        <v>486</v>
      </c>
      <c r="AH387" s="87" t="s">
        <v>9682</v>
      </c>
      <c r="AI387" s="87" t="s">
        <v>111</v>
      </c>
      <c r="AJ387" s="87" t="s">
        <v>204</v>
      </c>
      <c r="AK387" s="88"/>
      <c r="AL387" s="83" t="s">
        <v>107</v>
      </c>
      <c r="AM387" s="89" t="s">
        <v>454</v>
      </c>
      <c r="AN387" s="90" t="s">
        <v>416</v>
      </c>
      <c r="AO387" s="91" t="s">
        <v>642</v>
      </c>
      <c r="AP387" s="90">
        <v>8.33333333333327</v>
      </c>
      <c r="AQ387" s="92" t="s">
        <v>102</v>
      </c>
      <c r="AR387" s="93" t="s">
        <v>102</v>
      </c>
      <c r="AS387" s="93" t="s">
        <v>102</v>
      </c>
      <c r="AT387" s="93" t="s">
        <v>102</v>
      </c>
      <c r="AU387" s="210" t="s">
        <v>644</v>
      </c>
      <c r="AV387" s="93" t="s">
        <v>185</v>
      </c>
      <c r="AW387" s="94" t="s">
        <v>102</v>
      </c>
      <c r="AX387" s="93" t="s">
        <v>183</v>
      </c>
      <c r="AY387" s="95" t="s">
        <v>111</v>
      </c>
      <c r="AZ387" s="93" t="s">
        <v>102</v>
      </c>
      <c r="BA387" s="93" t="s">
        <v>102</v>
      </c>
      <c r="BB387" s="93" t="s">
        <v>102</v>
      </c>
      <c r="BC387" s="93" t="s">
        <v>102</v>
      </c>
      <c r="BD387" s="96" t="s">
        <v>102</v>
      </c>
      <c r="BE387" s="90">
        <v>-182.666666666667</v>
      </c>
      <c r="BF387" s="93" t="s">
        <v>102</v>
      </c>
      <c r="BG387" s="93" t="s">
        <v>102</v>
      </c>
      <c r="BH387" s="93" t="s">
        <v>102</v>
      </c>
      <c r="BI387" s="93" t="s">
        <v>102</v>
      </c>
      <c r="BJ387" s="210" t="s">
        <v>642</v>
      </c>
      <c r="BK387" s="93" t="s">
        <v>192</v>
      </c>
      <c r="BL387" s="97" t="s">
        <v>102</v>
      </c>
      <c r="BM387" s="93" t="s">
        <v>183</v>
      </c>
      <c r="BN387" s="93" t="s">
        <v>106</v>
      </c>
      <c r="BO387" s="93" t="s">
        <v>102</v>
      </c>
      <c r="BP387" s="98" t="s">
        <v>102</v>
      </c>
      <c r="BQ387" s="93" t="s">
        <v>102</v>
      </c>
      <c r="BR387" s="93" t="s">
        <v>102</v>
      </c>
      <c r="BS387" s="93" t="s">
        <v>102</v>
      </c>
      <c r="BT387" s="99" t="s">
        <v>591</v>
      </c>
      <c r="BU387" s="100" t="s">
        <v>11136</v>
      </c>
      <c r="BV387" s="101" t="s">
        <v>471</v>
      </c>
      <c r="BW387" s="136"/>
      <c r="BX387" s="103" t="s">
        <v>565</v>
      </c>
      <c r="BY387" s="104" t="s">
        <v>190</v>
      </c>
      <c r="BZ387" s="136"/>
      <c r="CA387" s="83" t="s">
        <v>599</v>
      </c>
      <c r="CB387" s="106" t="s">
        <v>647</v>
      </c>
      <c r="CC387" s="106" t="s">
        <v>11137</v>
      </c>
      <c r="CD387" s="107"/>
      <c r="CE387" s="108" t="s">
        <v>107</v>
      </c>
      <c r="CF387" s="108" t="s">
        <v>107</v>
      </c>
      <c r="CG387" s="109"/>
      <c r="CH387" s="110" t="s">
        <v>107</v>
      </c>
      <c r="CI387" s="111"/>
      <c r="CJ387" s="112">
        <v>6710</v>
      </c>
      <c r="CK387" s="113">
        <v>86</v>
      </c>
      <c r="CL387" s="114" t="s">
        <v>134</v>
      </c>
      <c r="CM387" s="114" t="s">
        <v>108</v>
      </c>
      <c r="CN387" s="114"/>
      <c r="CO387" s="115" t="s">
        <v>102</v>
      </c>
      <c r="CP387" s="115" t="s">
        <v>102</v>
      </c>
      <c r="CQ387" s="115" t="s">
        <v>102</v>
      </c>
      <c r="CR387" s="115" t="s">
        <v>102</v>
      </c>
      <c r="CS387" s="116"/>
      <c r="CT387" s="117" t="s">
        <v>109</v>
      </c>
      <c r="CU387" s="117" t="s">
        <v>109</v>
      </c>
      <c r="CV387" s="83">
        <v>383</v>
      </c>
      <c r="CW387" s="83" t="s">
        <v>108</v>
      </c>
      <c r="CX387" s="83">
        <v>383</v>
      </c>
      <c r="CY387" s="83" t="s">
        <v>108</v>
      </c>
      <c r="CZ387" s="83">
        <v>6711</v>
      </c>
      <c r="DA387" s="83" t="s">
        <v>419</v>
      </c>
      <c r="DB387" s="83" t="s">
        <v>130</v>
      </c>
      <c r="DC387" s="83" t="s">
        <v>499</v>
      </c>
      <c r="DD387" s="83">
        <v>1432</v>
      </c>
      <c r="DE387" s="83" t="s">
        <v>444</v>
      </c>
      <c r="DF387" s="83" t="s">
        <v>130</v>
      </c>
      <c r="DG387" s="83" t="s">
        <v>499</v>
      </c>
      <c r="DH387" s="83"/>
      <c r="DI387" s="83">
        <v>0</v>
      </c>
      <c r="DJ387" s="83">
        <v>1</v>
      </c>
      <c r="DK387" s="83">
        <v>0</v>
      </c>
      <c r="DL387" s="83">
        <v>0</v>
      </c>
      <c r="DM387" s="83">
        <v>0</v>
      </c>
      <c r="DN387" s="83">
        <v>0</v>
      </c>
      <c r="DO387" s="83">
        <v>0</v>
      </c>
      <c r="DP387" s="83">
        <v>0</v>
      </c>
      <c r="DQ387" s="83">
        <v>0</v>
      </c>
      <c r="DR387" s="83">
        <v>0</v>
      </c>
      <c r="DS387" s="83">
        <v>0</v>
      </c>
      <c r="DT387" s="83">
        <v>3</v>
      </c>
      <c r="DU387" s="83">
        <v>3</v>
      </c>
      <c r="DV387" s="83">
        <v>0</v>
      </c>
      <c r="DW387" s="83">
        <v>0</v>
      </c>
      <c r="DX387" s="83">
        <v>3</v>
      </c>
      <c r="DY387" s="85">
        <v>44029</v>
      </c>
      <c r="DZ387" s="83" t="s">
        <v>4434</v>
      </c>
      <c r="EA387" s="83" t="s">
        <v>102</v>
      </c>
      <c r="EB387" s="83" t="s">
        <v>482</v>
      </c>
      <c r="EC387" s="83">
        <v>383</v>
      </c>
      <c r="ED387" s="83" t="s">
        <v>483</v>
      </c>
      <c r="EE387" s="83">
        <v>1</v>
      </c>
      <c r="EF387" s="83">
        <v>0</v>
      </c>
      <c r="EG387" s="83">
        <v>0</v>
      </c>
      <c r="EH387" s="83" t="s">
        <v>109</v>
      </c>
      <c r="EI387" s="83" t="s">
        <v>108</v>
      </c>
      <c r="EJ387" s="83" t="s">
        <v>583</v>
      </c>
      <c r="EK387" s="83">
        <v>0</v>
      </c>
      <c r="EL387" s="83">
        <v>0</v>
      </c>
      <c r="EM387" s="83">
        <v>1</v>
      </c>
      <c r="EN387" s="83" t="s">
        <v>497</v>
      </c>
      <c r="EO387" s="83"/>
      <c r="EP387" s="83" t="s">
        <v>436</v>
      </c>
      <c r="EQ387" s="136">
        <v>1</v>
      </c>
      <c r="ER387" s="136">
        <v>1</v>
      </c>
      <c r="ES387" s="136">
        <v>1</v>
      </c>
      <c r="ET387" s="136">
        <v>1</v>
      </c>
      <c r="EU387" s="215" t="s">
        <v>269</v>
      </c>
      <c r="EV387" s="136">
        <v>1</v>
      </c>
      <c r="EW387" s="136">
        <v>1</v>
      </c>
      <c r="EX387" s="136">
        <v>1</v>
      </c>
      <c r="EY387" s="136">
        <v>1</v>
      </c>
      <c r="EZ387" s="136">
        <v>1</v>
      </c>
      <c r="FP387" s="215" t="s">
        <v>592</v>
      </c>
      <c r="FQ387" s="136" t="b">
        <v>1</v>
      </c>
      <c r="FR387" s="136" t="b">
        <v>1</v>
      </c>
      <c r="FS387" s="136" t="b">
        <v>1</v>
      </c>
      <c r="FT387" s="136" t="b">
        <v>1</v>
      </c>
      <c r="FX387" s="215" t="s">
        <v>269</v>
      </c>
    </row>
    <row r="388" spans="1:180" ht="60" customHeight="1" x14ac:dyDescent="0.55000000000000004">
      <c r="A388" s="83" t="s">
        <v>130</v>
      </c>
      <c r="B388" s="83" t="s">
        <v>98</v>
      </c>
      <c r="C388" s="136">
        <v>767836</v>
      </c>
      <c r="D388" s="207" t="s">
        <v>629</v>
      </c>
      <c r="E388" s="208" t="s">
        <v>634</v>
      </c>
      <c r="F388" s="83" t="s">
        <v>108</v>
      </c>
      <c r="G388" s="85">
        <v>26341</v>
      </c>
      <c r="H388" s="83" t="s">
        <v>102</v>
      </c>
      <c r="I388" s="85">
        <v>34633</v>
      </c>
      <c r="J388" s="83" t="s">
        <v>228</v>
      </c>
      <c r="K388" s="216">
        <v>224480235701</v>
      </c>
      <c r="L388" s="83" t="s">
        <v>191</v>
      </c>
      <c r="M388" s="85">
        <v>43642</v>
      </c>
      <c r="N388" s="83">
        <v>-1221.6666666666699</v>
      </c>
      <c r="O388" s="83" t="s">
        <v>193</v>
      </c>
      <c r="P388" s="83" t="s">
        <v>181</v>
      </c>
      <c r="Q388" s="208" t="s">
        <v>6580</v>
      </c>
      <c r="R388" s="83" t="s">
        <v>102</v>
      </c>
      <c r="S388" s="83" t="s">
        <v>102</v>
      </c>
      <c r="T388" s="83" t="s">
        <v>131</v>
      </c>
      <c r="U388" s="83" t="s">
        <v>9683</v>
      </c>
      <c r="V388" s="83" t="s">
        <v>104</v>
      </c>
      <c r="W388" s="83" t="s">
        <v>105</v>
      </c>
      <c r="X388" s="86" t="s">
        <v>6580</v>
      </c>
      <c r="Y388" s="87" t="s">
        <v>102</v>
      </c>
      <c r="Z388" s="87" t="s">
        <v>102</v>
      </c>
      <c r="AA388" s="87" t="s">
        <v>131</v>
      </c>
      <c r="AB388" s="87" t="s">
        <v>9683</v>
      </c>
      <c r="AC388" s="87" t="s">
        <v>104</v>
      </c>
      <c r="AD388" s="87" t="s">
        <v>105</v>
      </c>
      <c r="AE388" s="87" t="s">
        <v>106</v>
      </c>
      <c r="AF388" s="86" t="s">
        <v>6580</v>
      </c>
      <c r="AG388" s="87" t="s">
        <v>177</v>
      </c>
      <c r="AH388" s="87" t="s">
        <v>9683</v>
      </c>
      <c r="AI388" s="87" t="s">
        <v>104</v>
      </c>
      <c r="AJ388" s="87" t="s">
        <v>204</v>
      </c>
      <c r="AK388" s="88"/>
      <c r="AL388" s="83" t="s">
        <v>107</v>
      </c>
      <c r="AM388" s="89" t="s">
        <v>454</v>
      </c>
      <c r="AN388" s="90" t="s">
        <v>416</v>
      </c>
      <c r="AO388" s="91" t="s">
        <v>643</v>
      </c>
      <c r="AP388" s="90">
        <v>8.33333333333327</v>
      </c>
      <c r="AQ388" s="92" t="s">
        <v>102</v>
      </c>
      <c r="AR388" s="93" t="s">
        <v>102</v>
      </c>
      <c r="AS388" s="93" t="s">
        <v>102</v>
      </c>
      <c r="AT388" s="93" t="s">
        <v>102</v>
      </c>
      <c r="AU388" s="210" t="s">
        <v>645</v>
      </c>
      <c r="AV388" s="93" t="s">
        <v>185</v>
      </c>
      <c r="AW388" s="94" t="s">
        <v>102</v>
      </c>
      <c r="AX388" s="93" t="s">
        <v>105</v>
      </c>
      <c r="AY388" s="95" t="s">
        <v>104</v>
      </c>
      <c r="AZ388" s="93" t="s">
        <v>102</v>
      </c>
      <c r="BA388" s="93" t="s">
        <v>102</v>
      </c>
      <c r="BB388" s="93" t="s">
        <v>102</v>
      </c>
      <c r="BC388" s="93" t="s">
        <v>102</v>
      </c>
      <c r="BD388" s="96" t="s">
        <v>102</v>
      </c>
      <c r="BE388" s="90">
        <v>-183.166666666667</v>
      </c>
      <c r="BF388" s="93" t="s">
        <v>102</v>
      </c>
      <c r="BG388" s="93" t="s">
        <v>102</v>
      </c>
      <c r="BH388" s="93" t="s">
        <v>102</v>
      </c>
      <c r="BI388" s="93" t="s">
        <v>102</v>
      </c>
      <c r="BJ388" s="210" t="s">
        <v>643</v>
      </c>
      <c r="BK388" s="93" t="s">
        <v>196</v>
      </c>
      <c r="BL388" s="97" t="s">
        <v>102</v>
      </c>
      <c r="BM388" s="93" t="s">
        <v>105</v>
      </c>
      <c r="BN388" s="93" t="s">
        <v>596</v>
      </c>
      <c r="BO388" s="93" t="s">
        <v>102</v>
      </c>
      <c r="BP388" s="98" t="s">
        <v>102</v>
      </c>
      <c r="BQ388" s="93" t="s">
        <v>102</v>
      </c>
      <c r="BR388" s="93" t="s">
        <v>102</v>
      </c>
      <c r="BS388" s="93" t="s">
        <v>102</v>
      </c>
      <c r="BT388" s="99" t="s">
        <v>591</v>
      </c>
      <c r="BU388" s="100" t="s">
        <v>11138</v>
      </c>
      <c r="BV388" s="101" t="s">
        <v>471</v>
      </c>
      <c r="BW388" s="136"/>
      <c r="BX388" s="103" t="s">
        <v>565</v>
      </c>
      <c r="BY388" s="104" t="s">
        <v>190</v>
      </c>
      <c r="BZ388" s="136"/>
      <c r="CA388" s="83" t="s">
        <v>599</v>
      </c>
      <c r="CB388" s="106" t="s">
        <v>647</v>
      </c>
      <c r="CC388" s="106" t="s">
        <v>11139</v>
      </c>
      <c r="CD388" s="107"/>
      <c r="CE388" s="108" t="s">
        <v>107</v>
      </c>
      <c r="CF388" s="108" t="s">
        <v>107</v>
      </c>
      <c r="CG388" s="109"/>
      <c r="CH388" s="110" t="s">
        <v>107</v>
      </c>
      <c r="CI388" s="111"/>
      <c r="CJ388" s="112">
        <v>6710</v>
      </c>
      <c r="CK388" s="113">
        <v>86</v>
      </c>
      <c r="CL388" s="114" t="s">
        <v>134</v>
      </c>
      <c r="CM388" s="114" t="s">
        <v>108</v>
      </c>
      <c r="CN388" s="114"/>
      <c r="CO388" s="115" t="s">
        <v>102</v>
      </c>
      <c r="CP388" s="115" t="s">
        <v>102</v>
      </c>
      <c r="CQ388" s="115" t="s">
        <v>102</v>
      </c>
      <c r="CR388" s="115" t="s">
        <v>102</v>
      </c>
      <c r="CS388" s="116"/>
      <c r="CT388" s="117" t="s">
        <v>109</v>
      </c>
      <c r="CU388" s="117" t="s">
        <v>109</v>
      </c>
      <c r="CV388" s="83">
        <v>384</v>
      </c>
      <c r="CW388" s="83" t="s">
        <v>108</v>
      </c>
      <c r="CX388" s="83">
        <v>384</v>
      </c>
      <c r="CY388" s="83" t="s">
        <v>108</v>
      </c>
      <c r="CZ388" s="83">
        <v>6712</v>
      </c>
      <c r="DA388" s="83" t="s">
        <v>419</v>
      </c>
      <c r="DB388" s="83" t="s">
        <v>130</v>
      </c>
      <c r="DC388" s="83" t="s">
        <v>499</v>
      </c>
      <c r="DD388" s="83">
        <v>1433</v>
      </c>
      <c r="DE388" s="83" t="s">
        <v>444</v>
      </c>
      <c r="DF388" s="83" t="s">
        <v>130</v>
      </c>
      <c r="DG388" s="83" t="s">
        <v>499</v>
      </c>
      <c r="DH388" s="83"/>
      <c r="DI388" s="83">
        <v>0</v>
      </c>
      <c r="DJ388" s="83">
        <v>1</v>
      </c>
      <c r="DK388" s="83">
        <v>0</v>
      </c>
      <c r="DL388" s="83">
        <v>0</v>
      </c>
      <c r="DM388" s="83">
        <v>0</v>
      </c>
      <c r="DN388" s="83">
        <v>0</v>
      </c>
      <c r="DO388" s="83">
        <v>0</v>
      </c>
      <c r="DP388" s="83">
        <v>0</v>
      </c>
      <c r="DQ388" s="83">
        <v>0</v>
      </c>
      <c r="DR388" s="83">
        <v>0</v>
      </c>
      <c r="DS388" s="83">
        <v>0</v>
      </c>
      <c r="DT388" s="83">
        <v>3</v>
      </c>
      <c r="DU388" s="83">
        <v>3</v>
      </c>
      <c r="DV388" s="83">
        <v>0</v>
      </c>
      <c r="DW388" s="83">
        <v>0</v>
      </c>
      <c r="DX388" s="83">
        <v>3</v>
      </c>
      <c r="DY388" s="85">
        <v>44030</v>
      </c>
      <c r="DZ388" s="83" t="s">
        <v>4435</v>
      </c>
      <c r="EA388" s="83" t="s">
        <v>102</v>
      </c>
      <c r="EB388" s="83" t="s">
        <v>482</v>
      </c>
      <c r="EC388" s="83">
        <v>384</v>
      </c>
      <c r="ED388" s="83" t="s">
        <v>483</v>
      </c>
      <c r="EE388" s="83">
        <v>1</v>
      </c>
      <c r="EF388" s="83">
        <v>0</v>
      </c>
      <c r="EG388" s="83">
        <v>0</v>
      </c>
      <c r="EH388" s="83" t="s">
        <v>109</v>
      </c>
      <c r="EI388" s="83" t="s">
        <v>108</v>
      </c>
      <c r="EJ388" s="83" t="s">
        <v>583</v>
      </c>
      <c r="EK388" s="83">
        <v>0</v>
      </c>
      <c r="EL388" s="83">
        <v>0</v>
      </c>
      <c r="EM388" s="83">
        <v>1</v>
      </c>
      <c r="EN388" s="83" t="s">
        <v>497</v>
      </c>
      <c r="EO388" s="83"/>
      <c r="EP388" s="83" t="s">
        <v>436</v>
      </c>
      <c r="EQ388" s="136">
        <v>1</v>
      </c>
      <c r="ER388" s="136">
        <v>1</v>
      </c>
      <c r="ES388" s="136">
        <v>1</v>
      </c>
      <c r="ET388" s="136">
        <v>1</v>
      </c>
      <c r="EU388" s="215" t="s">
        <v>269</v>
      </c>
      <c r="EV388" s="136">
        <v>1</v>
      </c>
      <c r="EW388" s="136">
        <v>1</v>
      </c>
      <c r="EX388" s="136">
        <v>1</v>
      </c>
      <c r="EY388" s="136">
        <v>1</v>
      </c>
      <c r="EZ388" s="136">
        <v>1</v>
      </c>
      <c r="FP388" s="215" t="s">
        <v>592</v>
      </c>
      <c r="FQ388" s="136" t="b">
        <v>1</v>
      </c>
      <c r="FR388" s="136" t="b">
        <v>1</v>
      </c>
      <c r="FS388" s="136" t="b">
        <v>1</v>
      </c>
      <c r="FT388" s="136" t="b">
        <v>1</v>
      </c>
      <c r="FX388" s="215" t="s">
        <v>269</v>
      </c>
    </row>
    <row r="389" spans="1:180" ht="60" customHeight="1" x14ac:dyDescent="0.55000000000000004">
      <c r="A389" s="83" t="s">
        <v>130</v>
      </c>
      <c r="B389" s="83" t="s">
        <v>98</v>
      </c>
      <c r="C389" s="136">
        <v>538965</v>
      </c>
      <c r="D389" s="207" t="s">
        <v>627</v>
      </c>
      <c r="E389" s="208" t="s">
        <v>630</v>
      </c>
      <c r="F389" s="83" t="s">
        <v>108</v>
      </c>
      <c r="G389" s="85">
        <v>20621</v>
      </c>
      <c r="H389" s="83" t="s">
        <v>102</v>
      </c>
      <c r="I389" s="85">
        <v>39794</v>
      </c>
      <c r="J389" s="83" t="s">
        <v>228</v>
      </c>
      <c r="K389" s="216">
        <v>112540743401</v>
      </c>
      <c r="L389" s="83" t="s">
        <v>191</v>
      </c>
      <c r="M389" s="85">
        <v>43631</v>
      </c>
      <c r="N389" s="83">
        <v>-1226.6666666666699</v>
      </c>
      <c r="O389" s="83" t="s">
        <v>180</v>
      </c>
      <c r="P389" s="83" t="s">
        <v>181</v>
      </c>
      <c r="Q389" s="208" t="s">
        <v>6584</v>
      </c>
      <c r="R389" s="83" t="s">
        <v>102</v>
      </c>
      <c r="S389" s="83" t="s">
        <v>102</v>
      </c>
      <c r="T389" s="83" t="s">
        <v>199</v>
      </c>
      <c r="U389" s="83" t="s">
        <v>9684</v>
      </c>
      <c r="V389" s="83" t="s">
        <v>104</v>
      </c>
      <c r="W389" s="83" t="s">
        <v>105</v>
      </c>
      <c r="X389" s="86" t="s">
        <v>6584</v>
      </c>
      <c r="Y389" s="87" t="s">
        <v>102</v>
      </c>
      <c r="Z389" s="87" t="s">
        <v>102</v>
      </c>
      <c r="AA389" s="87" t="s">
        <v>199</v>
      </c>
      <c r="AB389" s="87" t="s">
        <v>9684</v>
      </c>
      <c r="AC389" s="87" t="s">
        <v>104</v>
      </c>
      <c r="AD389" s="87" t="s">
        <v>105</v>
      </c>
      <c r="AE389" s="87" t="s">
        <v>106</v>
      </c>
      <c r="AF389" s="86" t="s">
        <v>6584</v>
      </c>
      <c r="AG389" s="87" t="s">
        <v>489</v>
      </c>
      <c r="AH389" s="87" t="s">
        <v>9685</v>
      </c>
      <c r="AI389" s="87" t="s">
        <v>104</v>
      </c>
      <c r="AJ389" s="87" t="s">
        <v>204</v>
      </c>
      <c r="AK389" s="88"/>
      <c r="AL389" s="83" t="s">
        <v>107</v>
      </c>
      <c r="AM389" s="89" t="s">
        <v>454</v>
      </c>
      <c r="AN389" s="90" t="s">
        <v>416</v>
      </c>
      <c r="AO389" s="91" t="s">
        <v>641</v>
      </c>
      <c r="AP389" s="90">
        <v>8.33333333333327</v>
      </c>
      <c r="AQ389" s="92" t="s">
        <v>211</v>
      </c>
      <c r="AR389" s="93" t="s">
        <v>102</v>
      </c>
      <c r="AS389" s="93" t="s">
        <v>102</v>
      </c>
      <c r="AT389" s="93" t="s">
        <v>102</v>
      </c>
      <c r="AU389" s="210" t="s">
        <v>641</v>
      </c>
      <c r="AV389" s="93" t="s">
        <v>192</v>
      </c>
      <c r="AW389" s="94" t="s">
        <v>102</v>
      </c>
      <c r="AX389" s="93" t="s">
        <v>105</v>
      </c>
      <c r="AY389" s="95" t="s">
        <v>188</v>
      </c>
      <c r="AZ389" s="93" t="s">
        <v>102</v>
      </c>
      <c r="BA389" s="93" t="s">
        <v>9686</v>
      </c>
      <c r="BB389" s="93" t="s">
        <v>102</v>
      </c>
      <c r="BC389" s="93" t="s">
        <v>102</v>
      </c>
      <c r="BD389" s="96" t="s">
        <v>102</v>
      </c>
      <c r="BE389" s="90">
        <v>-183.666666666667</v>
      </c>
      <c r="BF389" s="93" t="s">
        <v>211</v>
      </c>
      <c r="BG389" s="93" t="s">
        <v>102</v>
      </c>
      <c r="BH389" s="93" t="s">
        <v>102</v>
      </c>
      <c r="BI389" s="93" t="s">
        <v>102</v>
      </c>
      <c r="BJ389" s="210" t="s">
        <v>646</v>
      </c>
      <c r="BK389" s="93" t="s">
        <v>182</v>
      </c>
      <c r="BL389" s="97" t="s">
        <v>102</v>
      </c>
      <c r="BM389" s="93" t="s">
        <v>105</v>
      </c>
      <c r="BN389" s="93" t="s">
        <v>104</v>
      </c>
      <c r="BO389" s="93" t="s">
        <v>102</v>
      </c>
      <c r="BP389" s="98">
        <v>20180335</v>
      </c>
      <c r="BQ389" s="93" t="s">
        <v>102</v>
      </c>
      <c r="BR389" s="93" t="s">
        <v>102</v>
      </c>
      <c r="BS389" s="93" t="s">
        <v>102</v>
      </c>
      <c r="BT389" s="99" t="s">
        <v>591</v>
      </c>
      <c r="BU389" s="100" t="s">
        <v>11140</v>
      </c>
      <c r="BV389" s="101" t="s">
        <v>471</v>
      </c>
      <c r="BW389" s="136"/>
      <c r="BX389" s="103" t="s">
        <v>565</v>
      </c>
      <c r="BY389" s="104" t="s">
        <v>190</v>
      </c>
      <c r="BZ389" s="136"/>
      <c r="CA389" s="83" t="s">
        <v>599</v>
      </c>
      <c r="CB389" s="106" t="s">
        <v>647</v>
      </c>
      <c r="CC389" s="106" t="s">
        <v>11141</v>
      </c>
      <c r="CD389" s="107"/>
      <c r="CE389" s="108" t="s">
        <v>107</v>
      </c>
      <c r="CF389" s="108" t="s">
        <v>107</v>
      </c>
      <c r="CG389" s="109"/>
      <c r="CH389" s="110" t="s">
        <v>107</v>
      </c>
      <c r="CI389" s="111"/>
      <c r="CJ389" s="112">
        <v>6710</v>
      </c>
      <c r="CK389" s="113">
        <v>86</v>
      </c>
      <c r="CL389" s="114" t="s">
        <v>134</v>
      </c>
      <c r="CM389" s="114" t="s">
        <v>108</v>
      </c>
      <c r="CN389" s="114"/>
      <c r="CO389" s="115" t="s">
        <v>102</v>
      </c>
      <c r="CP389" s="115" t="s">
        <v>102</v>
      </c>
      <c r="CQ389" s="115" t="s">
        <v>102</v>
      </c>
      <c r="CR389" s="115" t="s">
        <v>102</v>
      </c>
      <c r="CS389" s="116"/>
      <c r="CT389" s="117" t="s">
        <v>109</v>
      </c>
      <c r="CU389" s="117" t="s">
        <v>109</v>
      </c>
      <c r="CV389" s="83">
        <v>385</v>
      </c>
      <c r="CW389" s="83" t="s">
        <v>108</v>
      </c>
      <c r="CX389" s="83">
        <v>385</v>
      </c>
      <c r="CY389" s="83" t="s">
        <v>108</v>
      </c>
      <c r="CZ389" s="83">
        <v>6713</v>
      </c>
      <c r="DA389" s="83" t="s">
        <v>419</v>
      </c>
      <c r="DB389" s="83" t="s">
        <v>130</v>
      </c>
      <c r="DC389" s="83" t="s">
        <v>499</v>
      </c>
      <c r="DD389" s="83">
        <v>1434</v>
      </c>
      <c r="DE389" s="83" t="s">
        <v>444</v>
      </c>
      <c r="DF389" s="83" t="s">
        <v>130</v>
      </c>
      <c r="DG389" s="83" t="s">
        <v>499</v>
      </c>
      <c r="DH389" s="83"/>
      <c r="DI389" s="83">
        <v>0</v>
      </c>
      <c r="DJ389" s="83">
        <v>1</v>
      </c>
      <c r="DK389" s="83">
        <v>0</v>
      </c>
      <c r="DL389" s="83">
        <v>0</v>
      </c>
      <c r="DM389" s="83">
        <v>0</v>
      </c>
      <c r="DN389" s="83">
        <v>0</v>
      </c>
      <c r="DO389" s="83">
        <v>0</v>
      </c>
      <c r="DP389" s="83">
        <v>0</v>
      </c>
      <c r="DQ389" s="83">
        <v>0</v>
      </c>
      <c r="DR389" s="83">
        <v>0</v>
      </c>
      <c r="DS389" s="83">
        <v>0</v>
      </c>
      <c r="DT389" s="83">
        <v>3</v>
      </c>
      <c r="DU389" s="83">
        <v>3</v>
      </c>
      <c r="DV389" s="83">
        <v>0</v>
      </c>
      <c r="DW389" s="83">
        <v>0</v>
      </c>
      <c r="DX389" s="83">
        <v>3</v>
      </c>
      <c r="DY389" s="85">
        <v>44031</v>
      </c>
      <c r="DZ389" s="83" t="s">
        <v>4436</v>
      </c>
      <c r="EA389" s="83" t="s">
        <v>102</v>
      </c>
      <c r="EB389" s="83" t="s">
        <v>482</v>
      </c>
      <c r="EC389" s="83">
        <v>385</v>
      </c>
      <c r="ED389" s="83" t="s">
        <v>483</v>
      </c>
      <c r="EE389" s="83">
        <v>1</v>
      </c>
      <c r="EF389" s="83">
        <v>0</v>
      </c>
      <c r="EG389" s="83">
        <v>0</v>
      </c>
      <c r="EH389" s="83" t="s">
        <v>109</v>
      </c>
      <c r="EI389" s="83" t="s">
        <v>108</v>
      </c>
      <c r="EJ389" s="83" t="s">
        <v>583</v>
      </c>
      <c r="EK389" s="83">
        <v>0</v>
      </c>
      <c r="EL389" s="83">
        <v>0</v>
      </c>
      <c r="EM389" s="83">
        <v>1</v>
      </c>
      <c r="EN389" s="83" t="s">
        <v>497</v>
      </c>
      <c r="EO389" s="83"/>
      <c r="EP389" s="83" t="s">
        <v>436</v>
      </c>
      <c r="EQ389" s="136">
        <v>1</v>
      </c>
      <c r="ER389" s="136">
        <v>1</v>
      </c>
      <c r="ES389" s="136">
        <v>1</v>
      </c>
      <c r="ET389" s="136">
        <v>1</v>
      </c>
      <c r="EU389" s="215" t="s">
        <v>269</v>
      </c>
      <c r="EV389" s="136">
        <v>1</v>
      </c>
      <c r="EW389" s="136">
        <v>1</v>
      </c>
      <c r="EX389" s="136">
        <v>1</v>
      </c>
      <c r="EY389" s="136">
        <v>1</v>
      </c>
      <c r="EZ389" s="136">
        <v>1</v>
      </c>
      <c r="FP389" s="215" t="s">
        <v>592</v>
      </c>
      <c r="FQ389" s="136" t="b">
        <v>1</v>
      </c>
      <c r="FR389" s="136" t="b">
        <v>1</v>
      </c>
      <c r="FS389" s="136" t="b">
        <v>1</v>
      </c>
      <c r="FT389" s="136" t="b">
        <v>1</v>
      </c>
      <c r="FX389" s="215" t="s">
        <v>269</v>
      </c>
    </row>
    <row r="390" spans="1:180" ht="60" customHeight="1" x14ac:dyDescent="0.55000000000000004">
      <c r="A390" s="83" t="s">
        <v>130</v>
      </c>
      <c r="B390" s="83" t="s">
        <v>98</v>
      </c>
      <c r="C390" s="136">
        <v>887564</v>
      </c>
      <c r="D390" s="207" t="s">
        <v>628</v>
      </c>
      <c r="E390" s="208" t="s">
        <v>633</v>
      </c>
      <c r="F390" s="83" t="s">
        <v>108</v>
      </c>
      <c r="G390" s="85">
        <v>22744</v>
      </c>
      <c r="H390" s="83" t="s">
        <v>102</v>
      </c>
      <c r="I390" s="85">
        <v>39772</v>
      </c>
      <c r="J390" s="83" t="s">
        <v>228</v>
      </c>
      <c r="K390" s="216">
        <v>365149227558</v>
      </c>
      <c r="L390" s="83" t="s">
        <v>191</v>
      </c>
      <c r="M390" s="85">
        <v>43619</v>
      </c>
      <c r="N390" s="83">
        <v>-1231.6666666666699</v>
      </c>
      <c r="O390" s="83" t="s">
        <v>193</v>
      </c>
      <c r="P390" s="83" t="s">
        <v>181</v>
      </c>
      <c r="Q390" s="208" t="s">
        <v>6588</v>
      </c>
      <c r="R390" s="83" t="s">
        <v>102</v>
      </c>
      <c r="S390" s="83" t="s">
        <v>102</v>
      </c>
      <c r="T390" s="83" t="s">
        <v>133</v>
      </c>
      <c r="U390" s="83" t="s">
        <v>9687</v>
      </c>
      <c r="V390" s="83" t="s">
        <v>111</v>
      </c>
      <c r="W390" s="83" t="s">
        <v>105</v>
      </c>
      <c r="X390" s="86" t="s">
        <v>6588</v>
      </c>
      <c r="Y390" s="87" t="s">
        <v>102</v>
      </c>
      <c r="Z390" s="87" t="s">
        <v>102</v>
      </c>
      <c r="AA390" s="87" t="s">
        <v>133</v>
      </c>
      <c r="AB390" s="87" t="s">
        <v>9687</v>
      </c>
      <c r="AC390" s="87" t="s">
        <v>111</v>
      </c>
      <c r="AD390" s="87" t="s">
        <v>105</v>
      </c>
      <c r="AE390" s="87" t="s">
        <v>106</v>
      </c>
      <c r="AF390" s="86" t="s">
        <v>6588</v>
      </c>
      <c r="AG390" s="87" t="s">
        <v>486</v>
      </c>
      <c r="AH390" s="87" t="s">
        <v>9687</v>
      </c>
      <c r="AI390" s="87" t="s">
        <v>111</v>
      </c>
      <c r="AJ390" s="87" t="s">
        <v>204</v>
      </c>
      <c r="AK390" s="88"/>
      <c r="AL390" s="83" t="s">
        <v>107</v>
      </c>
      <c r="AM390" s="89" t="s">
        <v>454</v>
      </c>
      <c r="AN390" s="90" t="s">
        <v>416</v>
      </c>
      <c r="AO390" s="91" t="s">
        <v>642</v>
      </c>
      <c r="AP390" s="90">
        <v>8.33333333333327</v>
      </c>
      <c r="AQ390" s="92" t="s">
        <v>102</v>
      </c>
      <c r="AR390" s="93" t="s">
        <v>102</v>
      </c>
      <c r="AS390" s="93" t="s">
        <v>102</v>
      </c>
      <c r="AT390" s="93" t="s">
        <v>102</v>
      </c>
      <c r="AU390" s="210" t="s">
        <v>644</v>
      </c>
      <c r="AV390" s="93" t="s">
        <v>185</v>
      </c>
      <c r="AW390" s="94" t="s">
        <v>102</v>
      </c>
      <c r="AX390" s="93" t="s">
        <v>183</v>
      </c>
      <c r="AY390" s="95" t="s">
        <v>111</v>
      </c>
      <c r="AZ390" s="93" t="s">
        <v>102</v>
      </c>
      <c r="BA390" s="93" t="s">
        <v>102</v>
      </c>
      <c r="BB390" s="93" t="s">
        <v>102</v>
      </c>
      <c r="BC390" s="93" t="s">
        <v>102</v>
      </c>
      <c r="BD390" s="96" t="s">
        <v>102</v>
      </c>
      <c r="BE390" s="90">
        <v>-184.166666666667</v>
      </c>
      <c r="BF390" s="93" t="s">
        <v>102</v>
      </c>
      <c r="BG390" s="93" t="s">
        <v>102</v>
      </c>
      <c r="BH390" s="93" t="s">
        <v>102</v>
      </c>
      <c r="BI390" s="93" t="s">
        <v>102</v>
      </c>
      <c r="BJ390" s="210" t="s">
        <v>642</v>
      </c>
      <c r="BK390" s="93" t="s">
        <v>192</v>
      </c>
      <c r="BL390" s="97" t="s">
        <v>102</v>
      </c>
      <c r="BM390" s="93" t="s">
        <v>183</v>
      </c>
      <c r="BN390" s="93" t="s">
        <v>106</v>
      </c>
      <c r="BO390" s="93" t="s">
        <v>102</v>
      </c>
      <c r="BP390" s="98" t="s">
        <v>102</v>
      </c>
      <c r="BQ390" s="93" t="s">
        <v>102</v>
      </c>
      <c r="BR390" s="93" t="s">
        <v>102</v>
      </c>
      <c r="BS390" s="93" t="s">
        <v>102</v>
      </c>
      <c r="BT390" s="99" t="s">
        <v>591</v>
      </c>
      <c r="BU390" s="100" t="s">
        <v>11142</v>
      </c>
      <c r="BV390" s="101" t="s">
        <v>471</v>
      </c>
      <c r="BW390" s="136"/>
      <c r="BX390" s="103" t="s">
        <v>565</v>
      </c>
      <c r="BY390" s="104" t="s">
        <v>190</v>
      </c>
      <c r="BZ390" s="136"/>
      <c r="CA390" s="83" t="s">
        <v>599</v>
      </c>
      <c r="CB390" s="106" t="s">
        <v>647</v>
      </c>
      <c r="CC390" s="106" t="s">
        <v>11143</v>
      </c>
      <c r="CD390" s="107"/>
      <c r="CE390" s="108" t="s">
        <v>107</v>
      </c>
      <c r="CF390" s="108" t="s">
        <v>107</v>
      </c>
      <c r="CG390" s="109"/>
      <c r="CH390" s="110" t="s">
        <v>107</v>
      </c>
      <c r="CI390" s="111"/>
      <c r="CJ390" s="112">
        <v>6710</v>
      </c>
      <c r="CK390" s="113">
        <v>86</v>
      </c>
      <c r="CL390" s="114" t="s">
        <v>134</v>
      </c>
      <c r="CM390" s="114" t="s">
        <v>108</v>
      </c>
      <c r="CN390" s="114"/>
      <c r="CO390" s="115" t="s">
        <v>102</v>
      </c>
      <c r="CP390" s="115" t="s">
        <v>102</v>
      </c>
      <c r="CQ390" s="115" t="s">
        <v>102</v>
      </c>
      <c r="CR390" s="115" t="s">
        <v>102</v>
      </c>
      <c r="CS390" s="116"/>
      <c r="CT390" s="117" t="s">
        <v>109</v>
      </c>
      <c r="CU390" s="117" t="s">
        <v>109</v>
      </c>
      <c r="CV390" s="83">
        <v>386</v>
      </c>
      <c r="CW390" s="83" t="s">
        <v>108</v>
      </c>
      <c r="CX390" s="83">
        <v>386</v>
      </c>
      <c r="CY390" s="83" t="s">
        <v>108</v>
      </c>
      <c r="CZ390" s="83">
        <v>6714</v>
      </c>
      <c r="DA390" s="83" t="s">
        <v>419</v>
      </c>
      <c r="DB390" s="83" t="s">
        <v>130</v>
      </c>
      <c r="DC390" s="83" t="s">
        <v>499</v>
      </c>
      <c r="DD390" s="83">
        <v>1435</v>
      </c>
      <c r="DE390" s="83" t="s">
        <v>444</v>
      </c>
      <c r="DF390" s="83" t="s">
        <v>130</v>
      </c>
      <c r="DG390" s="83" t="s">
        <v>499</v>
      </c>
      <c r="DH390" s="83"/>
      <c r="DI390" s="83">
        <v>0</v>
      </c>
      <c r="DJ390" s="83">
        <v>1</v>
      </c>
      <c r="DK390" s="83">
        <v>0</v>
      </c>
      <c r="DL390" s="83">
        <v>0</v>
      </c>
      <c r="DM390" s="83">
        <v>0</v>
      </c>
      <c r="DN390" s="83">
        <v>0</v>
      </c>
      <c r="DO390" s="83">
        <v>0</v>
      </c>
      <c r="DP390" s="83">
        <v>0</v>
      </c>
      <c r="DQ390" s="83">
        <v>0</v>
      </c>
      <c r="DR390" s="83">
        <v>0</v>
      </c>
      <c r="DS390" s="83">
        <v>0</v>
      </c>
      <c r="DT390" s="83">
        <v>3</v>
      </c>
      <c r="DU390" s="83">
        <v>3</v>
      </c>
      <c r="DV390" s="83">
        <v>0</v>
      </c>
      <c r="DW390" s="83">
        <v>0</v>
      </c>
      <c r="DX390" s="83">
        <v>3</v>
      </c>
      <c r="DY390" s="85">
        <v>44032</v>
      </c>
      <c r="DZ390" s="83" t="s">
        <v>4437</v>
      </c>
      <c r="EA390" s="83" t="s">
        <v>102</v>
      </c>
      <c r="EB390" s="83" t="s">
        <v>482</v>
      </c>
      <c r="EC390" s="83">
        <v>386</v>
      </c>
      <c r="ED390" s="83" t="s">
        <v>483</v>
      </c>
      <c r="EE390" s="83">
        <v>1</v>
      </c>
      <c r="EF390" s="83">
        <v>0</v>
      </c>
      <c r="EG390" s="83">
        <v>0</v>
      </c>
      <c r="EH390" s="83" t="s">
        <v>109</v>
      </c>
      <c r="EI390" s="83" t="s">
        <v>108</v>
      </c>
      <c r="EJ390" s="83" t="s">
        <v>583</v>
      </c>
      <c r="EK390" s="83">
        <v>0</v>
      </c>
      <c r="EL390" s="83">
        <v>0</v>
      </c>
      <c r="EM390" s="83">
        <v>1</v>
      </c>
      <c r="EN390" s="83" t="s">
        <v>497</v>
      </c>
      <c r="EO390" s="83"/>
      <c r="EP390" s="83" t="s">
        <v>436</v>
      </c>
      <c r="EQ390" s="136">
        <v>1</v>
      </c>
      <c r="ER390" s="136">
        <v>1</v>
      </c>
      <c r="ES390" s="136">
        <v>1</v>
      </c>
      <c r="ET390" s="136">
        <v>1</v>
      </c>
      <c r="EU390" s="215" t="s">
        <v>269</v>
      </c>
      <c r="EV390" s="136">
        <v>1</v>
      </c>
      <c r="EW390" s="136">
        <v>1</v>
      </c>
      <c r="EX390" s="136">
        <v>1</v>
      </c>
      <c r="EY390" s="136">
        <v>1</v>
      </c>
      <c r="EZ390" s="136">
        <v>1</v>
      </c>
      <c r="FP390" s="215" t="s">
        <v>592</v>
      </c>
      <c r="FQ390" s="136" t="b">
        <v>1</v>
      </c>
      <c r="FR390" s="136" t="b">
        <v>1</v>
      </c>
      <c r="FS390" s="136" t="b">
        <v>1</v>
      </c>
      <c r="FT390" s="136" t="b">
        <v>1</v>
      </c>
      <c r="FX390" s="215" t="s">
        <v>269</v>
      </c>
    </row>
    <row r="391" spans="1:180" ht="60" customHeight="1" x14ac:dyDescent="0.55000000000000004">
      <c r="A391" s="83" t="s">
        <v>130</v>
      </c>
      <c r="B391" s="83" t="s">
        <v>98</v>
      </c>
      <c r="C391" s="136">
        <v>524646</v>
      </c>
      <c r="D391" s="207" t="s">
        <v>629</v>
      </c>
      <c r="E391" s="208" t="s">
        <v>634</v>
      </c>
      <c r="F391" s="83" t="s">
        <v>108</v>
      </c>
      <c r="G391" s="85">
        <v>26341</v>
      </c>
      <c r="H391" s="83" t="s">
        <v>102</v>
      </c>
      <c r="I391" s="85">
        <v>34633</v>
      </c>
      <c r="J391" s="83" t="s">
        <v>228</v>
      </c>
      <c r="K391" s="216">
        <v>132533471065</v>
      </c>
      <c r="L391" s="83" t="s">
        <v>191</v>
      </c>
      <c r="M391" s="85">
        <v>43642</v>
      </c>
      <c r="N391" s="83">
        <v>-1236.6666666666699</v>
      </c>
      <c r="O391" s="83" t="s">
        <v>193</v>
      </c>
      <c r="P391" s="83" t="s">
        <v>181</v>
      </c>
      <c r="Q391" s="208" t="s">
        <v>6592</v>
      </c>
      <c r="R391" s="83" t="s">
        <v>102</v>
      </c>
      <c r="S391" s="83" t="s">
        <v>102</v>
      </c>
      <c r="T391" s="83" t="s">
        <v>131</v>
      </c>
      <c r="U391" s="83" t="s">
        <v>9688</v>
      </c>
      <c r="V391" s="83" t="s">
        <v>104</v>
      </c>
      <c r="W391" s="83" t="s">
        <v>105</v>
      </c>
      <c r="X391" s="86" t="s">
        <v>6592</v>
      </c>
      <c r="Y391" s="87" t="s">
        <v>102</v>
      </c>
      <c r="Z391" s="87" t="s">
        <v>102</v>
      </c>
      <c r="AA391" s="87" t="s">
        <v>131</v>
      </c>
      <c r="AB391" s="87" t="s">
        <v>9688</v>
      </c>
      <c r="AC391" s="87" t="s">
        <v>104</v>
      </c>
      <c r="AD391" s="87" t="s">
        <v>105</v>
      </c>
      <c r="AE391" s="87" t="s">
        <v>106</v>
      </c>
      <c r="AF391" s="86" t="s">
        <v>6592</v>
      </c>
      <c r="AG391" s="87" t="s">
        <v>177</v>
      </c>
      <c r="AH391" s="87" t="s">
        <v>9688</v>
      </c>
      <c r="AI391" s="87" t="s">
        <v>104</v>
      </c>
      <c r="AJ391" s="87" t="s">
        <v>204</v>
      </c>
      <c r="AK391" s="88"/>
      <c r="AL391" s="83" t="s">
        <v>107</v>
      </c>
      <c r="AM391" s="89" t="s">
        <v>454</v>
      </c>
      <c r="AN391" s="90" t="s">
        <v>416</v>
      </c>
      <c r="AO391" s="91" t="s">
        <v>643</v>
      </c>
      <c r="AP391" s="90">
        <v>8.33333333333327</v>
      </c>
      <c r="AQ391" s="92" t="s">
        <v>102</v>
      </c>
      <c r="AR391" s="93" t="s">
        <v>102</v>
      </c>
      <c r="AS391" s="93" t="s">
        <v>102</v>
      </c>
      <c r="AT391" s="93" t="s">
        <v>102</v>
      </c>
      <c r="AU391" s="210" t="s">
        <v>645</v>
      </c>
      <c r="AV391" s="93" t="s">
        <v>185</v>
      </c>
      <c r="AW391" s="94" t="s">
        <v>102</v>
      </c>
      <c r="AX391" s="93" t="s">
        <v>105</v>
      </c>
      <c r="AY391" s="95" t="s">
        <v>104</v>
      </c>
      <c r="AZ391" s="93" t="s">
        <v>102</v>
      </c>
      <c r="BA391" s="93" t="s">
        <v>102</v>
      </c>
      <c r="BB391" s="93" t="s">
        <v>102</v>
      </c>
      <c r="BC391" s="93" t="s">
        <v>102</v>
      </c>
      <c r="BD391" s="96" t="s">
        <v>102</v>
      </c>
      <c r="BE391" s="90">
        <v>-184.666666666667</v>
      </c>
      <c r="BF391" s="93" t="s">
        <v>102</v>
      </c>
      <c r="BG391" s="93" t="s">
        <v>102</v>
      </c>
      <c r="BH391" s="93" t="s">
        <v>102</v>
      </c>
      <c r="BI391" s="93" t="s">
        <v>102</v>
      </c>
      <c r="BJ391" s="210" t="s">
        <v>643</v>
      </c>
      <c r="BK391" s="93" t="s">
        <v>196</v>
      </c>
      <c r="BL391" s="97" t="s">
        <v>102</v>
      </c>
      <c r="BM391" s="93" t="s">
        <v>105</v>
      </c>
      <c r="BN391" s="93" t="s">
        <v>596</v>
      </c>
      <c r="BO391" s="93" t="s">
        <v>102</v>
      </c>
      <c r="BP391" s="98" t="s">
        <v>102</v>
      </c>
      <c r="BQ391" s="93" t="s">
        <v>102</v>
      </c>
      <c r="BR391" s="93" t="s">
        <v>102</v>
      </c>
      <c r="BS391" s="93" t="s">
        <v>102</v>
      </c>
      <c r="BT391" s="99" t="s">
        <v>591</v>
      </c>
      <c r="BU391" s="100" t="s">
        <v>11144</v>
      </c>
      <c r="BV391" s="101" t="s">
        <v>471</v>
      </c>
      <c r="BW391" s="136"/>
      <c r="BX391" s="103" t="s">
        <v>565</v>
      </c>
      <c r="BY391" s="104" t="s">
        <v>190</v>
      </c>
      <c r="BZ391" s="136"/>
      <c r="CA391" s="83" t="s">
        <v>599</v>
      </c>
      <c r="CB391" s="106" t="s">
        <v>647</v>
      </c>
      <c r="CC391" s="106" t="s">
        <v>11145</v>
      </c>
      <c r="CD391" s="107"/>
      <c r="CE391" s="108" t="s">
        <v>107</v>
      </c>
      <c r="CF391" s="108" t="s">
        <v>107</v>
      </c>
      <c r="CG391" s="109"/>
      <c r="CH391" s="110" t="s">
        <v>107</v>
      </c>
      <c r="CI391" s="111"/>
      <c r="CJ391" s="112">
        <v>6710</v>
      </c>
      <c r="CK391" s="113">
        <v>86</v>
      </c>
      <c r="CL391" s="114" t="s">
        <v>134</v>
      </c>
      <c r="CM391" s="114" t="s">
        <v>108</v>
      </c>
      <c r="CN391" s="114"/>
      <c r="CO391" s="115" t="s">
        <v>102</v>
      </c>
      <c r="CP391" s="115" t="s">
        <v>102</v>
      </c>
      <c r="CQ391" s="115" t="s">
        <v>102</v>
      </c>
      <c r="CR391" s="115" t="s">
        <v>102</v>
      </c>
      <c r="CS391" s="116"/>
      <c r="CT391" s="117" t="s">
        <v>109</v>
      </c>
      <c r="CU391" s="117" t="s">
        <v>109</v>
      </c>
      <c r="CV391" s="83">
        <v>387</v>
      </c>
      <c r="CW391" s="83" t="s">
        <v>108</v>
      </c>
      <c r="CX391" s="83">
        <v>387</v>
      </c>
      <c r="CY391" s="83" t="s">
        <v>108</v>
      </c>
      <c r="CZ391" s="83">
        <v>6715</v>
      </c>
      <c r="DA391" s="83" t="s">
        <v>419</v>
      </c>
      <c r="DB391" s="83" t="s">
        <v>130</v>
      </c>
      <c r="DC391" s="83" t="s">
        <v>499</v>
      </c>
      <c r="DD391" s="83">
        <v>1436</v>
      </c>
      <c r="DE391" s="83" t="s">
        <v>444</v>
      </c>
      <c r="DF391" s="83" t="s">
        <v>130</v>
      </c>
      <c r="DG391" s="83" t="s">
        <v>499</v>
      </c>
      <c r="DH391" s="83"/>
      <c r="DI391" s="83">
        <v>0</v>
      </c>
      <c r="DJ391" s="83">
        <v>1</v>
      </c>
      <c r="DK391" s="83">
        <v>0</v>
      </c>
      <c r="DL391" s="83">
        <v>0</v>
      </c>
      <c r="DM391" s="83">
        <v>0</v>
      </c>
      <c r="DN391" s="83">
        <v>0</v>
      </c>
      <c r="DO391" s="83">
        <v>0</v>
      </c>
      <c r="DP391" s="83">
        <v>0</v>
      </c>
      <c r="DQ391" s="83">
        <v>0</v>
      </c>
      <c r="DR391" s="83">
        <v>0</v>
      </c>
      <c r="DS391" s="83">
        <v>0</v>
      </c>
      <c r="DT391" s="83">
        <v>3</v>
      </c>
      <c r="DU391" s="83">
        <v>3</v>
      </c>
      <c r="DV391" s="83">
        <v>0</v>
      </c>
      <c r="DW391" s="83">
        <v>0</v>
      </c>
      <c r="DX391" s="83">
        <v>3</v>
      </c>
      <c r="DY391" s="85">
        <v>44033</v>
      </c>
      <c r="DZ391" s="83" t="s">
        <v>4438</v>
      </c>
      <c r="EA391" s="83" t="s">
        <v>102</v>
      </c>
      <c r="EB391" s="83" t="s">
        <v>482</v>
      </c>
      <c r="EC391" s="83">
        <v>387</v>
      </c>
      <c r="ED391" s="83" t="s">
        <v>483</v>
      </c>
      <c r="EE391" s="83">
        <v>1</v>
      </c>
      <c r="EF391" s="83">
        <v>0</v>
      </c>
      <c r="EG391" s="83">
        <v>0</v>
      </c>
      <c r="EH391" s="83" t="s">
        <v>109</v>
      </c>
      <c r="EI391" s="83" t="s">
        <v>108</v>
      </c>
      <c r="EJ391" s="83" t="s">
        <v>583</v>
      </c>
      <c r="EK391" s="83">
        <v>0</v>
      </c>
      <c r="EL391" s="83">
        <v>0</v>
      </c>
      <c r="EM391" s="83">
        <v>1</v>
      </c>
      <c r="EN391" s="83" t="s">
        <v>497</v>
      </c>
      <c r="EO391" s="83"/>
      <c r="EP391" s="83" t="s">
        <v>436</v>
      </c>
      <c r="EQ391" s="136">
        <v>1</v>
      </c>
      <c r="ER391" s="136">
        <v>1</v>
      </c>
      <c r="ES391" s="136">
        <v>1</v>
      </c>
      <c r="ET391" s="136">
        <v>1</v>
      </c>
      <c r="EU391" s="215" t="s">
        <v>269</v>
      </c>
      <c r="EV391" s="136">
        <v>1</v>
      </c>
      <c r="EW391" s="136">
        <v>1</v>
      </c>
      <c r="EX391" s="136">
        <v>1</v>
      </c>
      <c r="EY391" s="136">
        <v>1</v>
      </c>
      <c r="EZ391" s="136">
        <v>1</v>
      </c>
      <c r="FP391" s="215" t="s">
        <v>592</v>
      </c>
      <c r="FQ391" s="136" t="b">
        <v>1</v>
      </c>
      <c r="FR391" s="136" t="b">
        <v>1</v>
      </c>
      <c r="FS391" s="136" t="b">
        <v>1</v>
      </c>
      <c r="FT391" s="136" t="b">
        <v>1</v>
      </c>
      <c r="FX391" s="215" t="s">
        <v>269</v>
      </c>
    </row>
    <row r="392" spans="1:180" ht="60" customHeight="1" x14ac:dyDescent="0.55000000000000004">
      <c r="A392" s="83" t="s">
        <v>130</v>
      </c>
      <c r="B392" s="83" t="s">
        <v>98</v>
      </c>
      <c r="C392" s="136">
        <v>354664</v>
      </c>
      <c r="D392" s="207" t="s">
        <v>627</v>
      </c>
      <c r="E392" s="208" t="s">
        <v>630</v>
      </c>
      <c r="F392" s="83" t="s">
        <v>108</v>
      </c>
      <c r="G392" s="85">
        <v>20621</v>
      </c>
      <c r="H392" s="83" t="s">
        <v>102</v>
      </c>
      <c r="I392" s="85">
        <v>39794</v>
      </c>
      <c r="J392" s="83" t="s">
        <v>228</v>
      </c>
      <c r="K392" s="216">
        <v>798969597043</v>
      </c>
      <c r="L392" s="83" t="s">
        <v>191</v>
      </c>
      <c r="M392" s="85">
        <v>43631</v>
      </c>
      <c r="N392" s="83">
        <v>-1241.6666666666699</v>
      </c>
      <c r="O392" s="83" t="s">
        <v>180</v>
      </c>
      <c r="P392" s="83" t="s">
        <v>181</v>
      </c>
      <c r="Q392" s="208" t="s">
        <v>6596</v>
      </c>
      <c r="R392" s="83" t="s">
        <v>102</v>
      </c>
      <c r="S392" s="83" t="s">
        <v>102</v>
      </c>
      <c r="T392" s="83" t="s">
        <v>199</v>
      </c>
      <c r="U392" s="83" t="s">
        <v>9689</v>
      </c>
      <c r="V392" s="83" t="s">
        <v>104</v>
      </c>
      <c r="W392" s="83" t="s">
        <v>105</v>
      </c>
      <c r="X392" s="86" t="s">
        <v>6596</v>
      </c>
      <c r="Y392" s="87" t="s">
        <v>102</v>
      </c>
      <c r="Z392" s="87" t="s">
        <v>102</v>
      </c>
      <c r="AA392" s="87" t="s">
        <v>199</v>
      </c>
      <c r="AB392" s="87" t="s">
        <v>9689</v>
      </c>
      <c r="AC392" s="87" t="s">
        <v>104</v>
      </c>
      <c r="AD392" s="87" t="s">
        <v>105</v>
      </c>
      <c r="AE392" s="87" t="s">
        <v>106</v>
      </c>
      <c r="AF392" s="86" t="s">
        <v>6596</v>
      </c>
      <c r="AG392" s="87" t="s">
        <v>489</v>
      </c>
      <c r="AH392" s="87" t="s">
        <v>9690</v>
      </c>
      <c r="AI392" s="87" t="s">
        <v>104</v>
      </c>
      <c r="AJ392" s="87" t="s">
        <v>204</v>
      </c>
      <c r="AK392" s="88"/>
      <c r="AL392" s="83" t="s">
        <v>107</v>
      </c>
      <c r="AM392" s="89" t="s">
        <v>454</v>
      </c>
      <c r="AN392" s="90" t="s">
        <v>416</v>
      </c>
      <c r="AO392" s="91" t="s">
        <v>641</v>
      </c>
      <c r="AP392" s="90">
        <v>8.33333333333327</v>
      </c>
      <c r="AQ392" s="92" t="s">
        <v>211</v>
      </c>
      <c r="AR392" s="93" t="s">
        <v>102</v>
      </c>
      <c r="AS392" s="93" t="s">
        <v>102</v>
      </c>
      <c r="AT392" s="93" t="s">
        <v>102</v>
      </c>
      <c r="AU392" s="210" t="s">
        <v>641</v>
      </c>
      <c r="AV392" s="93" t="s">
        <v>192</v>
      </c>
      <c r="AW392" s="94" t="s">
        <v>102</v>
      </c>
      <c r="AX392" s="93" t="s">
        <v>105</v>
      </c>
      <c r="AY392" s="95" t="s">
        <v>188</v>
      </c>
      <c r="AZ392" s="93" t="s">
        <v>102</v>
      </c>
      <c r="BA392" s="93" t="s">
        <v>9691</v>
      </c>
      <c r="BB392" s="93" t="s">
        <v>102</v>
      </c>
      <c r="BC392" s="93" t="s">
        <v>102</v>
      </c>
      <c r="BD392" s="96" t="s">
        <v>102</v>
      </c>
      <c r="BE392" s="90">
        <v>-185.166666666667</v>
      </c>
      <c r="BF392" s="93" t="s">
        <v>211</v>
      </c>
      <c r="BG392" s="93" t="s">
        <v>102</v>
      </c>
      <c r="BH392" s="93" t="s">
        <v>102</v>
      </c>
      <c r="BI392" s="93" t="s">
        <v>102</v>
      </c>
      <c r="BJ392" s="210" t="s">
        <v>646</v>
      </c>
      <c r="BK392" s="93" t="s">
        <v>182</v>
      </c>
      <c r="BL392" s="97" t="s">
        <v>102</v>
      </c>
      <c r="BM392" s="93" t="s">
        <v>105</v>
      </c>
      <c r="BN392" s="93" t="s">
        <v>104</v>
      </c>
      <c r="BO392" s="93" t="s">
        <v>102</v>
      </c>
      <c r="BP392" s="98">
        <v>20180336</v>
      </c>
      <c r="BQ392" s="93" t="s">
        <v>102</v>
      </c>
      <c r="BR392" s="93" t="s">
        <v>102</v>
      </c>
      <c r="BS392" s="93" t="s">
        <v>102</v>
      </c>
      <c r="BT392" s="99" t="s">
        <v>591</v>
      </c>
      <c r="BU392" s="100" t="s">
        <v>11146</v>
      </c>
      <c r="BV392" s="101" t="s">
        <v>471</v>
      </c>
      <c r="BW392" s="136"/>
      <c r="BX392" s="103" t="s">
        <v>565</v>
      </c>
      <c r="BY392" s="104" t="s">
        <v>190</v>
      </c>
      <c r="BZ392" s="136"/>
      <c r="CA392" s="83" t="s">
        <v>599</v>
      </c>
      <c r="CB392" s="106" t="s">
        <v>647</v>
      </c>
      <c r="CC392" s="106" t="s">
        <v>11147</v>
      </c>
      <c r="CD392" s="107"/>
      <c r="CE392" s="108" t="s">
        <v>107</v>
      </c>
      <c r="CF392" s="108" t="s">
        <v>107</v>
      </c>
      <c r="CG392" s="109"/>
      <c r="CH392" s="110" t="s">
        <v>107</v>
      </c>
      <c r="CI392" s="111"/>
      <c r="CJ392" s="112">
        <v>6710</v>
      </c>
      <c r="CK392" s="113">
        <v>86</v>
      </c>
      <c r="CL392" s="114" t="s">
        <v>134</v>
      </c>
      <c r="CM392" s="114" t="s">
        <v>108</v>
      </c>
      <c r="CN392" s="114"/>
      <c r="CO392" s="115" t="s">
        <v>102</v>
      </c>
      <c r="CP392" s="115" t="s">
        <v>102</v>
      </c>
      <c r="CQ392" s="115" t="s">
        <v>102</v>
      </c>
      <c r="CR392" s="115" t="s">
        <v>102</v>
      </c>
      <c r="CS392" s="116"/>
      <c r="CT392" s="117" t="s">
        <v>109</v>
      </c>
      <c r="CU392" s="117" t="s">
        <v>109</v>
      </c>
      <c r="CV392" s="83">
        <v>388</v>
      </c>
      <c r="CW392" s="83" t="s">
        <v>108</v>
      </c>
      <c r="CX392" s="83">
        <v>388</v>
      </c>
      <c r="CY392" s="83" t="s">
        <v>108</v>
      </c>
      <c r="CZ392" s="83">
        <v>6716</v>
      </c>
      <c r="DA392" s="83" t="s">
        <v>419</v>
      </c>
      <c r="DB392" s="83" t="s">
        <v>130</v>
      </c>
      <c r="DC392" s="83" t="s">
        <v>499</v>
      </c>
      <c r="DD392" s="83">
        <v>1437</v>
      </c>
      <c r="DE392" s="83" t="s">
        <v>444</v>
      </c>
      <c r="DF392" s="83" t="s">
        <v>130</v>
      </c>
      <c r="DG392" s="83" t="s">
        <v>499</v>
      </c>
      <c r="DH392" s="83"/>
      <c r="DI392" s="83">
        <v>0</v>
      </c>
      <c r="DJ392" s="83">
        <v>1</v>
      </c>
      <c r="DK392" s="83">
        <v>0</v>
      </c>
      <c r="DL392" s="83">
        <v>0</v>
      </c>
      <c r="DM392" s="83">
        <v>0</v>
      </c>
      <c r="DN392" s="83">
        <v>0</v>
      </c>
      <c r="DO392" s="83">
        <v>0</v>
      </c>
      <c r="DP392" s="83">
        <v>0</v>
      </c>
      <c r="DQ392" s="83">
        <v>0</v>
      </c>
      <c r="DR392" s="83">
        <v>0</v>
      </c>
      <c r="DS392" s="83">
        <v>0</v>
      </c>
      <c r="DT392" s="83">
        <v>3</v>
      </c>
      <c r="DU392" s="83">
        <v>3</v>
      </c>
      <c r="DV392" s="83">
        <v>0</v>
      </c>
      <c r="DW392" s="83">
        <v>0</v>
      </c>
      <c r="DX392" s="83">
        <v>3</v>
      </c>
      <c r="DY392" s="85">
        <v>44034</v>
      </c>
      <c r="DZ392" s="83" t="s">
        <v>4439</v>
      </c>
      <c r="EA392" s="83" t="s">
        <v>102</v>
      </c>
      <c r="EB392" s="83" t="s">
        <v>482</v>
      </c>
      <c r="EC392" s="83">
        <v>388</v>
      </c>
      <c r="ED392" s="83" t="s">
        <v>483</v>
      </c>
      <c r="EE392" s="83">
        <v>1</v>
      </c>
      <c r="EF392" s="83">
        <v>0</v>
      </c>
      <c r="EG392" s="83">
        <v>0</v>
      </c>
      <c r="EH392" s="83" t="s">
        <v>109</v>
      </c>
      <c r="EI392" s="83" t="s">
        <v>108</v>
      </c>
      <c r="EJ392" s="83" t="s">
        <v>583</v>
      </c>
      <c r="EK392" s="83">
        <v>0</v>
      </c>
      <c r="EL392" s="83">
        <v>0</v>
      </c>
      <c r="EM392" s="83">
        <v>1</v>
      </c>
      <c r="EN392" s="83" t="s">
        <v>497</v>
      </c>
      <c r="EO392" s="83"/>
      <c r="EP392" s="83" t="s">
        <v>436</v>
      </c>
      <c r="EQ392" s="136">
        <v>1</v>
      </c>
      <c r="ER392" s="136">
        <v>1</v>
      </c>
      <c r="ES392" s="136">
        <v>1</v>
      </c>
      <c r="ET392" s="136">
        <v>1</v>
      </c>
      <c r="EU392" s="215" t="s">
        <v>269</v>
      </c>
      <c r="EV392" s="136">
        <v>1</v>
      </c>
      <c r="EW392" s="136">
        <v>1</v>
      </c>
      <c r="EX392" s="136">
        <v>1</v>
      </c>
      <c r="EY392" s="136">
        <v>1</v>
      </c>
      <c r="EZ392" s="136">
        <v>1</v>
      </c>
      <c r="FP392" s="215" t="s">
        <v>592</v>
      </c>
      <c r="FQ392" s="136" t="b">
        <v>1</v>
      </c>
      <c r="FR392" s="136" t="b">
        <v>1</v>
      </c>
      <c r="FS392" s="136" t="b">
        <v>1</v>
      </c>
      <c r="FT392" s="136" t="b">
        <v>1</v>
      </c>
      <c r="FX392" s="215" t="s">
        <v>269</v>
      </c>
    </row>
    <row r="393" spans="1:180" ht="60" customHeight="1" x14ac:dyDescent="0.55000000000000004">
      <c r="A393" s="83" t="s">
        <v>130</v>
      </c>
      <c r="B393" s="83" t="s">
        <v>98</v>
      </c>
      <c r="C393" s="136">
        <v>787184</v>
      </c>
      <c r="D393" s="207" t="s">
        <v>628</v>
      </c>
      <c r="E393" s="208" t="s">
        <v>633</v>
      </c>
      <c r="F393" s="83" t="s">
        <v>108</v>
      </c>
      <c r="G393" s="85">
        <v>22744</v>
      </c>
      <c r="H393" s="83" t="s">
        <v>102</v>
      </c>
      <c r="I393" s="85">
        <v>39772</v>
      </c>
      <c r="J393" s="83" t="s">
        <v>228</v>
      </c>
      <c r="K393" s="216">
        <v>932229260920</v>
      </c>
      <c r="L393" s="83" t="s">
        <v>191</v>
      </c>
      <c r="M393" s="85">
        <v>43619</v>
      </c>
      <c r="N393" s="83">
        <v>-1246.6666666666699</v>
      </c>
      <c r="O393" s="83" t="s">
        <v>193</v>
      </c>
      <c r="P393" s="83" t="s">
        <v>181</v>
      </c>
      <c r="Q393" s="208" t="s">
        <v>6600</v>
      </c>
      <c r="R393" s="83" t="s">
        <v>102</v>
      </c>
      <c r="S393" s="83" t="s">
        <v>102</v>
      </c>
      <c r="T393" s="83" t="s">
        <v>133</v>
      </c>
      <c r="U393" s="83" t="s">
        <v>9692</v>
      </c>
      <c r="V393" s="83" t="s">
        <v>111</v>
      </c>
      <c r="W393" s="83" t="s">
        <v>105</v>
      </c>
      <c r="X393" s="86" t="s">
        <v>6600</v>
      </c>
      <c r="Y393" s="87" t="s">
        <v>102</v>
      </c>
      <c r="Z393" s="87" t="s">
        <v>102</v>
      </c>
      <c r="AA393" s="87" t="s">
        <v>133</v>
      </c>
      <c r="AB393" s="87" t="s">
        <v>9692</v>
      </c>
      <c r="AC393" s="87" t="s">
        <v>111</v>
      </c>
      <c r="AD393" s="87" t="s">
        <v>105</v>
      </c>
      <c r="AE393" s="87" t="s">
        <v>106</v>
      </c>
      <c r="AF393" s="86" t="s">
        <v>6600</v>
      </c>
      <c r="AG393" s="87" t="s">
        <v>486</v>
      </c>
      <c r="AH393" s="87" t="s">
        <v>9692</v>
      </c>
      <c r="AI393" s="87" t="s">
        <v>111</v>
      </c>
      <c r="AJ393" s="87" t="s">
        <v>204</v>
      </c>
      <c r="AK393" s="88"/>
      <c r="AL393" s="83" t="s">
        <v>107</v>
      </c>
      <c r="AM393" s="89" t="s">
        <v>454</v>
      </c>
      <c r="AN393" s="90" t="s">
        <v>416</v>
      </c>
      <c r="AO393" s="91" t="s">
        <v>642</v>
      </c>
      <c r="AP393" s="90">
        <v>8.33333333333327</v>
      </c>
      <c r="AQ393" s="92" t="s">
        <v>102</v>
      </c>
      <c r="AR393" s="93" t="s">
        <v>102</v>
      </c>
      <c r="AS393" s="93" t="s">
        <v>102</v>
      </c>
      <c r="AT393" s="93" t="s">
        <v>102</v>
      </c>
      <c r="AU393" s="210" t="s">
        <v>644</v>
      </c>
      <c r="AV393" s="93" t="s">
        <v>185</v>
      </c>
      <c r="AW393" s="94" t="s">
        <v>102</v>
      </c>
      <c r="AX393" s="93" t="s">
        <v>183</v>
      </c>
      <c r="AY393" s="95" t="s">
        <v>111</v>
      </c>
      <c r="AZ393" s="93" t="s">
        <v>102</v>
      </c>
      <c r="BA393" s="93" t="s">
        <v>102</v>
      </c>
      <c r="BB393" s="93" t="s">
        <v>102</v>
      </c>
      <c r="BC393" s="93" t="s">
        <v>102</v>
      </c>
      <c r="BD393" s="96" t="s">
        <v>102</v>
      </c>
      <c r="BE393" s="90">
        <v>-185.666666666667</v>
      </c>
      <c r="BF393" s="93" t="s">
        <v>102</v>
      </c>
      <c r="BG393" s="93" t="s">
        <v>102</v>
      </c>
      <c r="BH393" s="93" t="s">
        <v>102</v>
      </c>
      <c r="BI393" s="93" t="s">
        <v>102</v>
      </c>
      <c r="BJ393" s="210" t="s">
        <v>642</v>
      </c>
      <c r="BK393" s="93" t="s">
        <v>192</v>
      </c>
      <c r="BL393" s="97" t="s">
        <v>102</v>
      </c>
      <c r="BM393" s="93" t="s">
        <v>183</v>
      </c>
      <c r="BN393" s="93" t="s">
        <v>106</v>
      </c>
      <c r="BO393" s="93" t="s">
        <v>102</v>
      </c>
      <c r="BP393" s="98" t="s">
        <v>102</v>
      </c>
      <c r="BQ393" s="93" t="s">
        <v>102</v>
      </c>
      <c r="BR393" s="93" t="s">
        <v>102</v>
      </c>
      <c r="BS393" s="93" t="s">
        <v>102</v>
      </c>
      <c r="BT393" s="99" t="s">
        <v>591</v>
      </c>
      <c r="BU393" s="100" t="s">
        <v>11148</v>
      </c>
      <c r="BV393" s="101" t="s">
        <v>471</v>
      </c>
      <c r="BW393" s="136"/>
      <c r="BX393" s="103" t="s">
        <v>565</v>
      </c>
      <c r="BY393" s="104" t="s">
        <v>190</v>
      </c>
      <c r="BZ393" s="136"/>
      <c r="CA393" s="83" t="s">
        <v>599</v>
      </c>
      <c r="CB393" s="106" t="s">
        <v>647</v>
      </c>
      <c r="CC393" s="106" t="s">
        <v>11149</v>
      </c>
      <c r="CD393" s="107"/>
      <c r="CE393" s="108" t="s">
        <v>107</v>
      </c>
      <c r="CF393" s="108" t="s">
        <v>107</v>
      </c>
      <c r="CG393" s="109"/>
      <c r="CH393" s="110" t="s">
        <v>107</v>
      </c>
      <c r="CI393" s="111"/>
      <c r="CJ393" s="112">
        <v>6710</v>
      </c>
      <c r="CK393" s="113">
        <v>86</v>
      </c>
      <c r="CL393" s="114" t="s">
        <v>134</v>
      </c>
      <c r="CM393" s="114" t="s">
        <v>108</v>
      </c>
      <c r="CN393" s="114"/>
      <c r="CO393" s="115" t="s">
        <v>102</v>
      </c>
      <c r="CP393" s="115" t="s">
        <v>102</v>
      </c>
      <c r="CQ393" s="115" t="s">
        <v>102</v>
      </c>
      <c r="CR393" s="115" t="s">
        <v>102</v>
      </c>
      <c r="CS393" s="116"/>
      <c r="CT393" s="117" t="s">
        <v>109</v>
      </c>
      <c r="CU393" s="117" t="s">
        <v>109</v>
      </c>
      <c r="CV393" s="83">
        <v>389</v>
      </c>
      <c r="CW393" s="83" t="s">
        <v>108</v>
      </c>
      <c r="CX393" s="83">
        <v>389</v>
      </c>
      <c r="CY393" s="83" t="s">
        <v>108</v>
      </c>
      <c r="CZ393" s="83">
        <v>6717</v>
      </c>
      <c r="DA393" s="83" t="s">
        <v>419</v>
      </c>
      <c r="DB393" s="83" t="s">
        <v>130</v>
      </c>
      <c r="DC393" s="83" t="s">
        <v>499</v>
      </c>
      <c r="DD393" s="83">
        <v>1438</v>
      </c>
      <c r="DE393" s="83" t="s">
        <v>444</v>
      </c>
      <c r="DF393" s="83" t="s">
        <v>130</v>
      </c>
      <c r="DG393" s="83" t="s">
        <v>499</v>
      </c>
      <c r="DH393" s="83"/>
      <c r="DI393" s="83">
        <v>0</v>
      </c>
      <c r="DJ393" s="83">
        <v>1</v>
      </c>
      <c r="DK393" s="83">
        <v>0</v>
      </c>
      <c r="DL393" s="83">
        <v>0</v>
      </c>
      <c r="DM393" s="83">
        <v>0</v>
      </c>
      <c r="DN393" s="83">
        <v>0</v>
      </c>
      <c r="DO393" s="83">
        <v>0</v>
      </c>
      <c r="DP393" s="83">
        <v>0</v>
      </c>
      <c r="DQ393" s="83">
        <v>0</v>
      </c>
      <c r="DR393" s="83">
        <v>0</v>
      </c>
      <c r="DS393" s="83">
        <v>0</v>
      </c>
      <c r="DT393" s="83">
        <v>3</v>
      </c>
      <c r="DU393" s="83">
        <v>3</v>
      </c>
      <c r="DV393" s="83">
        <v>0</v>
      </c>
      <c r="DW393" s="83">
        <v>0</v>
      </c>
      <c r="DX393" s="83">
        <v>3</v>
      </c>
      <c r="DY393" s="85">
        <v>44035</v>
      </c>
      <c r="DZ393" s="83" t="s">
        <v>4440</v>
      </c>
      <c r="EA393" s="83" t="s">
        <v>102</v>
      </c>
      <c r="EB393" s="83" t="s">
        <v>482</v>
      </c>
      <c r="EC393" s="83">
        <v>389</v>
      </c>
      <c r="ED393" s="83" t="s">
        <v>483</v>
      </c>
      <c r="EE393" s="83">
        <v>1</v>
      </c>
      <c r="EF393" s="83">
        <v>0</v>
      </c>
      <c r="EG393" s="83">
        <v>0</v>
      </c>
      <c r="EH393" s="83" t="s">
        <v>109</v>
      </c>
      <c r="EI393" s="83" t="s">
        <v>108</v>
      </c>
      <c r="EJ393" s="83" t="s">
        <v>583</v>
      </c>
      <c r="EK393" s="83">
        <v>0</v>
      </c>
      <c r="EL393" s="83">
        <v>0</v>
      </c>
      <c r="EM393" s="83">
        <v>1</v>
      </c>
      <c r="EN393" s="83" t="s">
        <v>497</v>
      </c>
      <c r="EO393" s="83"/>
      <c r="EP393" s="83" t="s">
        <v>436</v>
      </c>
      <c r="EQ393" s="136">
        <v>1</v>
      </c>
      <c r="ER393" s="136">
        <v>1</v>
      </c>
      <c r="ES393" s="136">
        <v>1</v>
      </c>
      <c r="ET393" s="136">
        <v>1</v>
      </c>
      <c r="EU393" s="215" t="s">
        <v>269</v>
      </c>
      <c r="EV393" s="136">
        <v>1</v>
      </c>
      <c r="EW393" s="136">
        <v>1</v>
      </c>
      <c r="EX393" s="136">
        <v>1</v>
      </c>
      <c r="EY393" s="136">
        <v>1</v>
      </c>
      <c r="EZ393" s="136">
        <v>1</v>
      </c>
      <c r="FP393" s="215" t="s">
        <v>592</v>
      </c>
      <c r="FQ393" s="136" t="b">
        <v>1</v>
      </c>
      <c r="FR393" s="136" t="b">
        <v>1</v>
      </c>
      <c r="FS393" s="136" t="b">
        <v>1</v>
      </c>
      <c r="FT393" s="136" t="b">
        <v>1</v>
      </c>
      <c r="FX393" s="215" t="s">
        <v>269</v>
      </c>
    </row>
    <row r="394" spans="1:180" ht="60" customHeight="1" x14ac:dyDescent="0.55000000000000004">
      <c r="A394" s="83" t="s">
        <v>130</v>
      </c>
      <c r="B394" s="83" t="s">
        <v>98</v>
      </c>
      <c r="C394" s="136">
        <v>162172</v>
      </c>
      <c r="D394" s="207" t="s">
        <v>629</v>
      </c>
      <c r="E394" s="208" t="s">
        <v>634</v>
      </c>
      <c r="F394" s="83" t="s">
        <v>108</v>
      </c>
      <c r="G394" s="85">
        <v>26341</v>
      </c>
      <c r="H394" s="83" t="s">
        <v>102</v>
      </c>
      <c r="I394" s="85">
        <v>34633</v>
      </c>
      <c r="J394" s="83" t="s">
        <v>228</v>
      </c>
      <c r="K394" s="216">
        <v>483265112373</v>
      </c>
      <c r="L394" s="83" t="s">
        <v>191</v>
      </c>
      <c r="M394" s="85">
        <v>43642</v>
      </c>
      <c r="N394" s="83">
        <v>-1251.6666666666699</v>
      </c>
      <c r="O394" s="83" t="s">
        <v>193</v>
      </c>
      <c r="P394" s="83" t="s">
        <v>181</v>
      </c>
      <c r="Q394" s="208" t="s">
        <v>6604</v>
      </c>
      <c r="R394" s="83" t="s">
        <v>102</v>
      </c>
      <c r="S394" s="83" t="s">
        <v>102</v>
      </c>
      <c r="T394" s="83" t="s">
        <v>131</v>
      </c>
      <c r="U394" s="83" t="s">
        <v>9693</v>
      </c>
      <c r="V394" s="83" t="s">
        <v>104</v>
      </c>
      <c r="W394" s="83" t="s">
        <v>105</v>
      </c>
      <c r="X394" s="86" t="s">
        <v>6604</v>
      </c>
      <c r="Y394" s="87" t="s">
        <v>102</v>
      </c>
      <c r="Z394" s="87" t="s">
        <v>102</v>
      </c>
      <c r="AA394" s="87" t="s">
        <v>131</v>
      </c>
      <c r="AB394" s="87" t="s">
        <v>9693</v>
      </c>
      <c r="AC394" s="87" t="s">
        <v>104</v>
      </c>
      <c r="AD394" s="87" t="s">
        <v>105</v>
      </c>
      <c r="AE394" s="87" t="s">
        <v>106</v>
      </c>
      <c r="AF394" s="86" t="s">
        <v>6604</v>
      </c>
      <c r="AG394" s="87" t="s">
        <v>177</v>
      </c>
      <c r="AH394" s="87" t="s">
        <v>9693</v>
      </c>
      <c r="AI394" s="87" t="s">
        <v>104</v>
      </c>
      <c r="AJ394" s="87" t="s">
        <v>204</v>
      </c>
      <c r="AK394" s="88"/>
      <c r="AL394" s="83" t="s">
        <v>107</v>
      </c>
      <c r="AM394" s="89" t="s">
        <v>454</v>
      </c>
      <c r="AN394" s="90" t="s">
        <v>416</v>
      </c>
      <c r="AO394" s="91" t="s">
        <v>643</v>
      </c>
      <c r="AP394" s="90">
        <v>8.33333333333327</v>
      </c>
      <c r="AQ394" s="92" t="s">
        <v>102</v>
      </c>
      <c r="AR394" s="93" t="s">
        <v>102</v>
      </c>
      <c r="AS394" s="93" t="s">
        <v>102</v>
      </c>
      <c r="AT394" s="93" t="s">
        <v>102</v>
      </c>
      <c r="AU394" s="210" t="s">
        <v>645</v>
      </c>
      <c r="AV394" s="93" t="s">
        <v>185</v>
      </c>
      <c r="AW394" s="94" t="s">
        <v>102</v>
      </c>
      <c r="AX394" s="93" t="s">
        <v>105</v>
      </c>
      <c r="AY394" s="95" t="s">
        <v>104</v>
      </c>
      <c r="AZ394" s="93" t="s">
        <v>102</v>
      </c>
      <c r="BA394" s="93" t="s">
        <v>102</v>
      </c>
      <c r="BB394" s="93" t="s">
        <v>102</v>
      </c>
      <c r="BC394" s="93" t="s">
        <v>102</v>
      </c>
      <c r="BD394" s="96" t="s">
        <v>102</v>
      </c>
      <c r="BE394" s="90">
        <v>-186.166666666667</v>
      </c>
      <c r="BF394" s="93" t="s">
        <v>102</v>
      </c>
      <c r="BG394" s="93" t="s">
        <v>102</v>
      </c>
      <c r="BH394" s="93" t="s">
        <v>102</v>
      </c>
      <c r="BI394" s="93" t="s">
        <v>102</v>
      </c>
      <c r="BJ394" s="210" t="s">
        <v>643</v>
      </c>
      <c r="BK394" s="93" t="s">
        <v>196</v>
      </c>
      <c r="BL394" s="97" t="s">
        <v>102</v>
      </c>
      <c r="BM394" s="93" t="s">
        <v>105</v>
      </c>
      <c r="BN394" s="93" t="s">
        <v>596</v>
      </c>
      <c r="BO394" s="93" t="s">
        <v>102</v>
      </c>
      <c r="BP394" s="98" t="s">
        <v>102</v>
      </c>
      <c r="BQ394" s="93" t="s">
        <v>102</v>
      </c>
      <c r="BR394" s="93" t="s">
        <v>102</v>
      </c>
      <c r="BS394" s="93" t="s">
        <v>102</v>
      </c>
      <c r="BT394" s="99" t="s">
        <v>591</v>
      </c>
      <c r="BU394" s="100" t="s">
        <v>11150</v>
      </c>
      <c r="BV394" s="101" t="s">
        <v>471</v>
      </c>
      <c r="BW394" s="136"/>
      <c r="BX394" s="103" t="s">
        <v>565</v>
      </c>
      <c r="BY394" s="104" t="s">
        <v>190</v>
      </c>
      <c r="BZ394" s="136"/>
      <c r="CA394" s="83" t="s">
        <v>599</v>
      </c>
      <c r="CB394" s="106" t="s">
        <v>647</v>
      </c>
      <c r="CC394" s="106" t="s">
        <v>11151</v>
      </c>
      <c r="CD394" s="107"/>
      <c r="CE394" s="108" t="s">
        <v>107</v>
      </c>
      <c r="CF394" s="108" t="s">
        <v>107</v>
      </c>
      <c r="CG394" s="109"/>
      <c r="CH394" s="110" t="s">
        <v>107</v>
      </c>
      <c r="CI394" s="111"/>
      <c r="CJ394" s="112">
        <v>6710</v>
      </c>
      <c r="CK394" s="113">
        <v>86</v>
      </c>
      <c r="CL394" s="114" t="s">
        <v>134</v>
      </c>
      <c r="CM394" s="114" t="s">
        <v>108</v>
      </c>
      <c r="CN394" s="114"/>
      <c r="CO394" s="115" t="s">
        <v>102</v>
      </c>
      <c r="CP394" s="115" t="s">
        <v>102</v>
      </c>
      <c r="CQ394" s="115" t="s">
        <v>102</v>
      </c>
      <c r="CR394" s="115" t="s">
        <v>102</v>
      </c>
      <c r="CS394" s="116"/>
      <c r="CT394" s="117" t="s">
        <v>109</v>
      </c>
      <c r="CU394" s="117" t="s">
        <v>109</v>
      </c>
      <c r="CV394" s="83">
        <v>390</v>
      </c>
      <c r="CW394" s="83" t="s">
        <v>108</v>
      </c>
      <c r="CX394" s="83">
        <v>390</v>
      </c>
      <c r="CY394" s="83" t="s">
        <v>108</v>
      </c>
      <c r="CZ394" s="83">
        <v>6718</v>
      </c>
      <c r="DA394" s="83" t="s">
        <v>419</v>
      </c>
      <c r="DB394" s="83" t="s">
        <v>130</v>
      </c>
      <c r="DC394" s="83" t="s">
        <v>499</v>
      </c>
      <c r="DD394" s="83">
        <v>1439</v>
      </c>
      <c r="DE394" s="83" t="s">
        <v>444</v>
      </c>
      <c r="DF394" s="83" t="s">
        <v>130</v>
      </c>
      <c r="DG394" s="83" t="s">
        <v>499</v>
      </c>
      <c r="DH394" s="83"/>
      <c r="DI394" s="83">
        <v>0</v>
      </c>
      <c r="DJ394" s="83">
        <v>1</v>
      </c>
      <c r="DK394" s="83">
        <v>0</v>
      </c>
      <c r="DL394" s="83">
        <v>0</v>
      </c>
      <c r="DM394" s="83">
        <v>0</v>
      </c>
      <c r="DN394" s="83">
        <v>0</v>
      </c>
      <c r="DO394" s="83">
        <v>0</v>
      </c>
      <c r="DP394" s="83">
        <v>0</v>
      </c>
      <c r="DQ394" s="83">
        <v>0</v>
      </c>
      <c r="DR394" s="83">
        <v>0</v>
      </c>
      <c r="DS394" s="83">
        <v>0</v>
      </c>
      <c r="DT394" s="83">
        <v>3</v>
      </c>
      <c r="DU394" s="83">
        <v>3</v>
      </c>
      <c r="DV394" s="83">
        <v>0</v>
      </c>
      <c r="DW394" s="83">
        <v>0</v>
      </c>
      <c r="DX394" s="83">
        <v>3</v>
      </c>
      <c r="DY394" s="85">
        <v>44036</v>
      </c>
      <c r="DZ394" s="83" t="s">
        <v>4441</v>
      </c>
      <c r="EA394" s="83" t="s">
        <v>102</v>
      </c>
      <c r="EB394" s="83" t="s">
        <v>482</v>
      </c>
      <c r="EC394" s="83">
        <v>390</v>
      </c>
      <c r="ED394" s="83" t="s">
        <v>483</v>
      </c>
      <c r="EE394" s="83">
        <v>1</v>
      </c>
      <c r="EF394" s="83">
        <v>0</v>
      </c>
      <c r="EG394" s="83">
        <v>0</v>
      </c>
      <c r="EH394" s="83" t="s">
        <v>109</v>
      </c>
      <c r="EI394" s="83" t="s">
        <v>108</v>
      </c>
      <c r="EJ394" s="83" t="s">
        <v>583</v>
      </c>
      <c r="EK394" s="83">
        <v>0</v>
      </c>
      <c r="EL394" s="83">
        <v>0</v>
      </c>
      <c r="EM394" s="83">
        <v>1</v>
      </c>
      <c r="EN394" s="83" t="s">
        <v>497</v>
      </c>
      <c r="EO394" s="83"/>
      <c r="EP394" s="83" t="s">
        <v>436</v>
      </c>
      <c r="EQ394" s="136">
        <v>1</v>
      </c>
      <c r="ER394" s="136">
        <v>1</v>
      </c>
      <c r="ES394" s="136">
        <v>1</v>
      </c>
      <c r="ET394" s="136">
        <v>1</v>
      </c>
      <c r="EU394" s="215" t="s">
        <v>269</v>
      </c>
      <c r="EV394" s="136">
        <v>1</v>
      </c>
      <c r="EW394" s="136">
        <v>1</v>
      </c>
      <c r="EX394" s="136">
        <v>1</v>
      </c>
      <c r="EY394" s="136">
        <v>1</v>
      </c>
      <c r="EZ394" s="136">
        <v>1</v>
      </c>
      <c r="FP394" s="215" t="s">
        <v>592</v>
      </c>
      <c r="FQ394" s="136" t="b">
        <v>1</v>
      </c>
      <c r="FR394" s="136" t="b">
        <v>1</v>
      </c>
      <c r="FS394" s="136" t="b">
        <v>1</v>
      </c>
      <c r="FT394" s="136" t="b">
        <v>1</v>
      </c>
      <c r="FX394" s="215" t="s">
        <v>269</v>
      </c>
    </row>
    <row r="395" spans="1:180" ht="60" customHeight="1" x14ac:dyDescent="0.55000000000000004">
      <c r="A395" s="83" t="s">
        <v>130</v>
      </c>
      <c r="B395" s="83" t="s">
        <v>98</v>
      </c>
      <c r="C395" s="136">
        <v>970548</v>
      </c>
      <c r="D395" s="207" t="s">
        <v>627</v>
      </c>
      <c r="E395" s="208" t="s">
        <v>630</v>
      </c>
      <c r="F395" s="83" t="s">
        <v>108</v>
      </c>
      <c r="G395" s="85">
        <v>20621</v>
      </c>
      <c r="H395" s="83" t="s">
        <v>102</v>
      </c>
      <c r="I395" s="85">
        <v>39794</v>
      </c>
      <c r="J395" s="83" t="s">
        <v>228</v>
      </c>
      <c r="K395" s="216">
        <v>724653898000</v>
      </c>
      <c r="L395" s="83" t="s">
        <v>191</v>
      </c>
      <c r="M395" s="85">
        <v>43631</v>
      </c>
      <c r="N395" s="83">
        <v>-1256.6666666666699</v>
      </c>
      <c r="O395" s="83" t="s">
        <v>180</v>
      </c>
      <c r="P395" s="83" t="s">
        <v>181</v>
      </c>
      <c r="Q395" s="208" t="s">
        <v>6608</v>
      </c>
      <c r="R395" s="83" t="s">
        <v>102</v>
      </c>
      <c r="S395" s="83" t="s">
        <v>102</v>
      </c>
      <c r="T395" s="83" t="s">
        <v>199</v>
      </c>
      <c r="U395" s="83" t="s">
        <v>9694</v>
      </c>
      <c r="V395" s="83" t="s">
        <v>104</v>
      </c>
      <c r="W395" s="83" t="s">
        <v>105</v>
      </c>
      <c r="X395" s="86" t="s">
        <v>6608</v>
      </c>
      <c r="Y395" s="87" t="s">
        <v>102</v>
      </c>
      <c r="Z395" s="87" t="s">
        <v>102</v>
      </c>
      <c r="AA395" s="87" t="s">
        <v>199</v>
      </c>
      <c r="AB395" s="87" t="s">
        <v>9694</v>
      </c>
      <c r="AC395" s="87" t="s">
        <v>104</v>
      </c>
      <c r="AD395" s="87" t="s">
        <v>105</v>
      </c>
      <c r="AE395" s="87" t="s">
        <v>106</v>
      </c>
      <c r="AF395" s="86" t="s">
        <v>6608</v>
      </c>
      <c r="AG395" s="87" t="s">
        <v>489</v>
      </c>
      <c r="AH395" s="87" t="s">
        <v>9695</v>
      </c>
      <c r="AI395" s="87" t="s">
        <v>104</v>
      </c>
      <c r="AJ395" s="87" t="s">
        <v>204</v>
      </c>
      <c r="AK395" s="88"/>
      <c r="AL395" s="83" t="s">
        <v>107</v>
      </c>
      <c r="AM395" s="89" t="s">
        <v>454</v>
      </c>
      <c r="AN395" s="90" t="s">
        <v>416</v>
      </c>
      <c r="AO395" s="91" t="s">
        <v>641</v>
      </c>
      <c r="AP395" s="90">
        <v>8.33333333333327</v>
      </c>
      <c r="AQ395" s="92" t="s">
        <v>211</v>
      </c>
      <c r="AR395" s="93" t="s">
        <v>102</v>
      </c>
      <c r="AS395" s="93" t="s">
        <v>102</v>
      </c>
      <c r="AT395" s="93" t="s">
        <v>102</v>
      </c>
      <c r="AU395" s="210" t="s">
        <v>641</v>
      </c>
      <c r="AV395" s="93" t="s">
        <v>192</v>
      </c>
      <c r="AW395" s="94" t="s">
        <v>102</v>
      </c>
      <c r="AX395" s="93" t="s">
        <v>105</v>
      </c>
      <c r="AY395" s="95" t="s">
        <v>188</v>
      </c>
      <c r="AZ395" s="93" t="s">
        <v>102</v>
      </c>
      <c r="BA395" s="93" t="s">
        <v>9696</v>
      </c>
      <c r="BB395" s="93" t="s">
        <v>102</v>
      </c>
      <c r="BC395" s="93" t="s">
        <v>102</v>
      </c>
      <c r="BD395" s="96" t="s">
        <v>102</v>
      </c>
      <c r="BE395" s="90">
        <v>-186.666666666667</v>
      </c>
      <c r="BF395" s="93" t="s">
        <v>211</v>
      </c>
      <c r="BG395" s="93" t="s">
        <v>102</v>
      </c>
      <c r="BH395" s="93" t="s">
        <v>102</v>
      </c>
      <c r="BI395" s="93" t="s">
        <v>102</v>
      </c>
      <c r="BJ395" s="210" t="s">
        <v>646</v>
      </c>
      <c r="BK395" s="93" t="s">
        <v>182</v>
      </c>
      <c r="BL395" s="97" t="s">
        <v>102</v>
      </c>
      <c r="BM395" s="93" t="s">
        <v>105</v>
      </c>
      <c r="BN395" s="93" t="s">
        <v>104</v>
      </c>
      <c r="BO395" s="93" t="s">
        <v>102</v>
      </c>
      <c r="BP395" s="98">
        <v>20180337</v>
      </c>
      <c r="BQ395" s="93" t="s">
        <v>102</v>
      </c>
      <c r="BR395" s="93" t="s">
        <v>102</v>
      </c>
      <c r="BS395" s="93" t="s">
        <v>102</v>
      </c>
      <c r="BT395" s="99" t="s">
        <v>591</v>
      </c>
      <c r="BU395" s="100" t="s">
        <v>11152</v>
      </c>
      <c r="BV395" s="101" t="s">
        <v>471</v>
      </c>
      <c r="BW395" s="136"/>
      <c r="BX395" s="103" t="s">
        <v>565</v>
      </c>
      <c r="BY395" s="104" t="s">
        <v>190</v>
      </c>
      <c r="BZ395" s="136"/>
      <c r="CA395" s="83" t="s">
        <v>599</v>
      </c>
      <c r="CB395" s="106" t="s">
        <v>647</v>
      </c>
      <c r="CC395" s="106" t="s">
        <v>11153</v>
      </c>
      <c r="CD395" s="107"/>
      <c r="CE395" s="108" t="s">
        <v>107</v>
      </c>
      <c r="CF395" s="108" t="s">
        <v>107</v>
      </c>
      <c r="CG395" s="109"/>
      <c r="CH395" s="110" t="s">
        <v>107</v>
      </c>
      <c r="CI395" s="111"/>
      <c r="CJ395" s="112">
        <v>6710</v>
      </c>
      <c r="CK395" s="113">
        <v>86</v>
      </c>
      <c r="CL395" s="114" t="s">
        <v>134</v>
      </c>
      <c r="CM395" s="114" t="s">
        <v>108</v>
      </c>
      <c r="CN395" s="114"/>
      <c r="CO395" s="115" t="s">
        <v>102</v>
      </c>
      <c r="CP395" s="115" t="s">
        <v>102</v>
      </c>
      <c r="CQ395" s="115" t="s">
        <v>102</v>
      </c>
      <c r="CR395" s="115" t="s">
        <v>102</v>
      </c>
      <c r="CS395" s="116"/>
      <c r="CT395" s="117" t="s">
        <v>109</v>
      </c>
      <c r="CU395" s="117" t="s">
        <v>109</v>
      </c>
      <c r="CV395" s="83">
        <v>391</v>
      </c>
      <c r="CW395" s="83" t="s">
        <v>108</v>
      </c>
      <c r="CX395" s="83">
        <v>391</v>
      </c>
      <c r="CY395" s="83" t="s">
        <v>108</v>
      </c>
      <c r="CZ395" s="83">
        <v>6719</v>
      </c>
      <c r="DA395" s="83" t="s">
        <v>419</v>
      </c>
      <c r="DB395" s="83" t="s">
        <v>130</v>
      </c>
      <c r="DC395" s="83" t="s">
        <v>499</v>
      </c>
      <c r="DD395" s="83">
        <v>1440</v>
      </c>
      <c r="DE395" s="83" t="s">
        <v>444</v>
      </c>
      <c r="DF395" s="83" t="s">
        <v>130</v>
      </c>
      <c r="DG395" s="83" t="s">
        <v>499</v>
      </c>
      <c r="DH395" s="83"/>
      <c r="DI395" s="83">
        <v>0</v>
      </c>
      <c r="DJ395" s="83">
        <v>1</v>
      </c>
      <c r="DK395" s="83">
        <v>0</v>
      </c>
      <c r="DL395" s="83">
        <v>0</v>
      </c>
      <c r="DM395" s="83">
        <v>0</v>
      </c>
      <c r="DN395" s="83">
        <v>0</v>
      </c>
      <c r="DO395" s="83">
        <v>0</v>
      </c>
      <c r="DP395" s="83">
        <v>0</v>
      </c>
      <c r="DQ395" s="83">
        <v>0</v>
      </c>
      <c r="DR395" s="83">
        <v>0</v>
      </c>
      <c r="DS395" s="83">
        <v>0</v>
      </c>
      <c r="DT395" s="83">
        <v>3</v>
      </c>
      <c r="DU395" s="83">
        <v>3</v>
      </c>
      <c r="DV395" s="83">
        <v>0</v>
      </c>
      <c r="DW395" s="83">
        <v>0</v>
      </c>
      <c r="DX395" s="83">
        <v>3</v>
      </c>
      <c r="DY395" s="85">
        <v>44037</v>
      </c>
      <c r="DZ395" s="83" t="s">
        <v>4442</v>
      </c>
      <c r="EA395" s="83" t="s">
        <v>102</v>
      </c>
      <c r="EB395" s="83" t="s">
        <v>482</v>
      </c>
      <c r="EC395" s="83">
        <v>391</v>
      </c>
      <c r="ED395" s="83" t="s">
        <v>483</v>
      </c>
      <c r="EE395" s="83">
        <v>1</v>
      </c>
      <c r="EF395" s="83">
        <v>0</v>
      </c>
      <c r="EG395" s="83">
        <v>0</v>
      </c>
      <c r="EH395" s="83" t="s">
        <v>109</v>
      </c>
      <c r="EI395" s="83" t="s">
        <v>108</v>
      </c>
      <c r="EJ395" s="83" t="s">
        <v>583</v>
      </c>
      <c r="EK395" s="83">
        <v>0</v>
      </c>
      <c r="EL395" s="83">
        <v>0</v>
      </c>
      <c r="EM395" s="83">
        <v>1</v>
      </c>
      <c r="EN395" s="83" t="s">
        <v>497</v>
      </c>
      <c r="EO395" s="83"/>
      <c r="EP395" s="83" t="s">
        <v>436</v>
      </c>
      <c r="EQ395" s="136">
        <v>1</v>
      </c>
      <c r="ER395" s="136">
        <v>1</v>
      </c>
      <c r="ES395" s="136">
        <v>1</v>
      </c>
      <c r="ET395" s="136">
        <v>1</v>
      </c>
      <c r="EU395" s="215" t="s">
        <v>269</v>
      </c>
      <c r="EV395" s="136">
        <v>1</v>
      </c>
      <c r="EW395" s="136">
        <v>1</v>
      </c>
      <c r="EX395" s="136">
        <v>1</v>
      </c>
      <c r="EY395" s="136">
        <v>1</v>
      </c>
      <c r="EZ395" s="136">
        <v>1</v>
      </c>
      <c r="FP395" s="215" t="s">
        <v>592</v>
      </c>
      <c r="FQ395" s="136" t="b">
        <v>1</v>
      </c>
      <c r="FR395" s="136" t="b">
        <v>1</v>
      </c>
      <c r="FS395" s="136" t="b">
        <v>1</v>
      </c>
      <c r="FT395" s="136" t="b">
        <v>1</v>
      </c>
      <c r="FX395" s="215" t="s">
        <v>269</v>
      </c>
    </row>
    <row r="396" spans="1:180" ht="60" customHeight="1" x14ac:dyDescent="0.55000000000000004">
      <c r="A396" s="83" t="s">
        <v>130</v>
      </c>
      <c r="B396" s="83" t="s">
        <v>98</v>
      </c>
      <c r="C396" s="136">
        <v>507165</v>
      </c>
      <c r="D396" s="207" t="s">
        <v>628</v>
      </c>
      <c r="E396" s="208" t="s">
        <v>633</v>
      </c>
      <c r="F396" s="83" t="s">
        <v>108</v>
      </c>
      <c r="G396" s="85">
        <v>22744</v>
      </c>
      <c r="H396" s="83" t="s">
        <v>102</v>
      </c>
      <c r="I396" s="85">
        <v>39772</v>
      </c>
      <c r="J396" s="83" t="s">
        <v>228</v>
      </c>
      <c r="K396" s="216">
        <v>486862968334</v>
      </c>
      <c r="L396" s="83" t="s">
        <v>191</v>
      </c>
      <c r="M396" s="85">
        <v>43619</v>
      </c>
      <c r="N396" s="83">
        <v>-1261.6666666666699</v>
      </c>
      <c r="O396" s="83" t="s">
        <v>193</v>
      </c>
      <c r="P396" s="83" t="s">
        <v>181</v>
      </c>
      <c r="Q396" s="208" t="s">
        <v>6612</v>
      </c>
      <c r="R396" s="83" t="s">
        <v>102</v>
      </c>
      <c r="S396" s="83" t="s">
        <v>102</v>
      </c>
      <c r="T396" s="83" t="s">
        <v>133</v>
      </c>
      <c r="U396" s="83" t="s">
        <v>9697</v>
      </c>
      <c r="V396" s="83" t="s">
        <v>111</v>
      </c>
      <c r="W396" s="83" t="s">
        <v>105</v>
      </c>
      <c r="X396" s="86" t="s">
        <v>6612</v>
      </c>
      <c r="Y396" s="87" t="s">
        <v>102</v>
      </c>
      <c r="Z396" s="87" t="s">
        <v>102</v>
      </c>
      <c r="AA396" s="87" t="s">
        <v>133</v>
      </c>
      <c r="AB396" s="87" t="s">
        <v>9697</v>
      </c>
      <c r="AC396" s="87" t="s">
        <v>111</v>
      </c>
      <c r="AD396" s="87" t="s">
        <v>105</v>
      </c>
      <c r="AE396" s="87" t="s">
        <v>106</v>
      </c>
      <c r="AF396" s="86" t="s">
        <v>6612</v>
      </c>
      <c r="AG396" s="87" t="s">
        <v>486</v>
      </c>
      <c r="AH396" s="87" t="s">
        <v>9697</v>
      </c>
      <c r="AI396" s="87" t="s">
        <v>111</v>
      </c>
      <c r="AJ396" s="87" t="s">
        <v>204</v>
      </c>
      <c r="AK396" s="88"/>
      <c r="AL396" s="83" t="s">
        <v>107</v>
      </c>
      <c r="AM396" s="89" t="s">
        <v>454</v>
      </c>
      <c r="AN396" s="90" t="s">
        <v>416</v>
      </c>
      <c r="AO396" s="91" t="s">
        <v>642</v>
      </c>
      <c r="AP396" s="90">
        <v>8.33333333333327</v>
      </c>
      <c r="AQ396" s="92" t="s">
        <v>102</v>
      </c>
      <c r="AR396" s="93" t="s">
        <v>102</v>
      </c>
      <c r="AS396" s="93" t="s">
        <v>102</v>
      </c>
      <c r="AT396" s="93" t="s">
        <v>102</v>
      </c>
      <c r="AU396" s="210" t="s">
        <v>644</v>
      </c>
      <c r="AV396" s="93" t="s">
        <v>185</v>
      </c>
      <c r="AW396" s="94" t="s">
        <v>102</v>
      </c>
      <c r="AX396" s="93" t="s">
        <v>183</v>
      </c>
      <c r="AY396" s="95" t="s">
        <v>111</v>
      </c>
      <c r="AZ396" s="93" t="s">
        <v>102</v>
      </c>
      <c r="BA396" s="93" t="s">
        <v>102</v>
      </c>
      <c r="BB396" s="93" t="s">
        <v>102</v>
      </c>
      <c r="BC396" s="93" t="s">
        <v>102</v>
      </c>
      <c r="BD396" s="96" t="s">
        <v>102</v>
      </c>
      <c r="BE396" s="90">
        <v>-187.166666666667</v>
      </c>
      <c r="BF396" s="93" t="s">
        <v>102</v>
      </c>
      <c r="BG396" s="93" t="s">
        <v>102</v>
      </c>
      <c r="BH396" s="93" t="s">
        <v>102</v>
      </c>
      <c r="BI396" s="93" t="s">
        <v>102</v>
      </c>
      <c r="BJ396" s="210" t="s">
        <v>642</v>
      </c>
      <c r="BK396" s="93" t="s">
        <v>192</v>
      </c>
      <c r="BL396" s="97" t="s">
        <v>102</v>
      </c>
      <c r="BM396" s="93" t="s">
        <v>183</v>
      </c>
      <c r="BN396" s="93" t="s">
        <v>106</v>
      </c>
      <c r="BO396" s="93" t="s">
        <v>102</v>
      </c>
      <c r="BP396" s="98" t="s">
        <v>102</v>
      </c>
      <c r="BQ396" s="93" t="s">
        <v>102</v>
      </c>
      <c r="BR396" s="93" t="s">
        <v>102</v>
      </c>
      <c r="BS396" s="93" t="s">
        <v>102</v>
      </c>
      <c r="BT396" s="99" t="s">
        <v>591</v>
      </c>
      <c r="BU396" s="100" t="s">
        <v>11154</v>
      </c>
      <c r="BV396" s="101" t="s">
        <v>471</v>
      </c>
      <c r="BW396" s="136"/>
      <c r="BX396" s="103" t="s">
        <v>565</v>
      </c>
      <c r="BY396" s="104" t="s">
        <v>190</v>
      </c>
      <c r="BZ396" s="136"/>
      <c r="CA396" s="83" t="s">
        <v>599</v>
      </c>
      <c r="CB396" s="106" t="s">
        <v>647</v>
      </c>
      <c r="CC396" s="106" t="s">
        <v>11155</v>
      </c>
      <c r="CD396" s="107"/>
      <c r="CE396" s="108" t="s">
        <v>107</v>
      </c>
      <c r="CF396" s="108" t="s">
        <v>107</v>
      </c>
      <c r="CG396" s="109"/>
      <c r="CH396" s="110" t="s">
        <v>107</v>
      </c>
      <c r="CI396" s="111"/>
      <c r="CJ396" s="112">
        <v>6710</v>
      </c>
      <c r="CK396" s="113">
        <v>86</v>
      </c>
      <c r="CL396" s="114" t="s">
        <v>134</v>
      </c>
      <c r="CM396" s="114" t="s">
        <v>108</v>
      </c>
      <c r="CN396" s="114"/>
      <c r="CO396" s="115" t="s">
        <v>102</v>
      </c>
      <c r="CP396" s="115" t="s">
        <v>102</v>
      </c>
      <c r="CQ396" s="115" t="s">
        <v>102</v>
      </c>
      <c r="CR396" s="115" t="s">
        <v>102</v>
      </c>
      <c r="CS396" s="116"/>
      <c r="CT396" s="117" t="s">
        <v>109</v>
      </c>
      <c r="CU396" s="117" t="s">
        <v>109</v>
      </c>
      <c r="CV396" s="83">
        <v>392</v>
      </c>
      <c r="CW396" s="83" t="s">
        <v>108</v>
      </c>
      <c r="CX396" s="83">
        <v>392</v>
      </c>
      <c r="CY396" s="83" t="s">
        <v>108</v>
      </c>
      <c r="CZ396" s="83">
        <v>6720</v>
      </c>
      <c r="DA396" s="83" t="s">
        <v>419</v>
      </c>
      <c r="DB396" s="83" t="s">
        <v>130</v>
      </c>
      <c r="DC396" s="83" t="s">
        <v>499</v>
      </c>
      <c r="DD396" s="83">
        <v>1441</v>
      </c>
      <c r="DE396" s="83" t="s">
        <v>444</v>
      </c>
      <c r="DF396" s="83" t="s">
        <v>130</v>
      </c>
      <c r="DG396" s="83" t="s">
        <v>499</v>
      </c>
      <c r="DH396" s="83"/>
      <c r="DI396" s="83">
        <v>0</v>
      </c>
      <c r="DJ396" s="83">
        <v>1</v>
      </c>
      <c r="DK396" s="83">
        <v>0</v>
      </c>
      <c r="DL396" s="83">
        <v>0</v>
      </c>
      <c r="DM396" s="83">
        <v>0</v>
      </c>
      <c r="DN396" s="83">
        <v>0</v>
      </c>
      <c r="DO396" s="83">
        <v>0</v>
      </c>
      <c r="DP396" s="83">
        <v>0</v>
      </c>
      <c r="DQ396" s="83">
        <v>0</v>
      </c>
      <c r="DR396" s="83">
        <v>0</v>
      </c>
      <c r="DS396" s="83">
        <v>0</v>
      </c>
      <c r="DT396" s="83">
        <v>3</v>
      </c>
      <c r="DU396" s="83">
        <v>3</v>
      </c>
      <c r="DV396" s="83">
        <v>0</v>
      </c>
      <c r="DW396" s="83">
        <v>0</v>
      </c>
      <c r="DX396" s="83">
        <v>3</v>
      </c>
      <c r="DY396" s="85">
        <v>44038</v>
      </c>
      <c r="DZ396" s="83" t="s">
        <v>4443</v>
      </c>
      <c r="EA396" s="83" t="s">
        <v>102</v>
      </c>
      <c r="EB396" s="83" t="s">
        <v>482</v>
      </c>
      <c r="EC396" s="83">
        <v>392</v>
      </c>
      <c r="ED396" s="83" t="s">
        <v>483</v>
      </c>
      <c r="EE396" s="83">
        <v>1</v>
      </c>
      <c r="EF396" s="83">
        <v>0</v>
      </c>
      <c r="EG396" s="83">
        <v>0</v>
      </c>
      <c r="EH396" s="83" t="s">
        <v>109</v>
      </c>
      <c r="EI396" s="83" t="s">
        <v>108</v>
      </c>
      <c r="EJ396" s="83" t="s">
        <v>583</v>
      </c>
      <c r="EK396" s="83">
        <v>0</v>
      </c>
      <c r="EL396" s="83">
        <v>0</v>
      </c>
      <c r="EM396" s="83">
        <v>1</v>
      </c>
      <c r="EN396" s="83" t="s">
        <v>497</v>
      </c>
      <c r="EO396" s="83"/>
      <c r="EP396" s="83" t="s">
        <v>436</v>
      </c>
      <c r="EQ396" s="136">
        <v>1</v>
      </c>
      <c r="ER396" s="136">
        <v>1</v>
      </c>
      <c r="ES396" s="136">
        <v>1</v>
      </c>
      <c r="ET396" s="136">
        <v>1</v>
      </c>
      <c r="EU396" s="215" t="s">
        <v>269</v>
      </c>
      <c r="EV396" s="136">
        <v>1</v>
      </c>
      <c r="EW396" s="136">
        <v>1</v>
      </c>
      <c r="EX396" s="136">
        <v>1</v>
      </c>
      <c r="EY396" s="136">
        <v>1</v>
      </c>
      <c r="EZ396" s="136">
        <v>1</v>
      </c>
      <c r="FP396" s="215" t="s">
        <v>592</v>
      </c>
      <c r="FQ396" s="136" t="b">
        <v>1</v>
      </c>
      <c r="FR396" s="136" t="b">
        <v>1</v>
      </c>
      <c r="FS396" s="136" t="b">
        <v>1</v>
      </c>
      <c r="FT396" s="136" t="b">
        <v>1</v>
      </c>
      <c r="FX396" s="215" t="s">
        <v>269</v>
      </c>
    </row>
    <row r="397" spans="1:180" ht="60" customHeight="1" x14ac:dyDescent="0.55000000000000004">
      <c r="A397" s="83" t="s">
        <v>130</v>
      </c>
      <c r="B397" s="83" t="s">
        <v>98</v>
      </c>
      <c r="C397" s="136">
        <v>714758</v>
      </c>
      <c r="D397" s="207" t="s">
        <v>629</v>
      </c>
      <c r="E397" s="208" t="s">
        <v>634</v>
      </c>
      <c r="F397" s="83" t="s">
        <v>108</v>
      </c>
      <c r="G397" s="85">
        <v>26341</v>
      </c>
      <c r="H397" s="83" t="s">
        <v>102</v>
      </c>
      <c r="I397" s="85">
        <v>34633</v>
      </c>
      <c r="J397" s="83" t="s">
        <v>228</v>
      </c>
      <c r="K397" s="216">
        <v>370240219117</v>
      </c>
      <c r="L397" s="83" t="s">
        <v>191</v>
      </c>
      <c r="M397" s="85">
        <v>43642</v>
      </c>
      <c r="N397" s="83">
        <v>-1266.6666666666699</v>
      </c>
      <c r="O397" s="83" t="s">
        <v>193</v>
      </c>
      <c r="P397" s="83" t="s">
        <v>181</v>
      </c>
      <c r="Q397" s="208" t="s">
        <v>6616</v>
      </c>
      <c r="R397" s="83" t="s">
        <v>102</v>
      </c>
      <c r="S397" s="83" t="s">
        <v>102</v>
      </c>
      <c r="T397" s="83" t="s">
        <v>131</v>
      </c>
      <c r="U397" s="83" t="s">
        <v>9698</v>
      </c>
      <c r="V397" s="83" t="s">
        <v>104</v>
      </c>
      <c r="W397" s="83" t="s">
        <v>105</v>
      </c>
      <c r="X397" s="86" t="s">
        <v>6616</v>
      </c>
      <c r="Y397" s="87" t="s">
        <v>102</v>
      </c>
      <c r="Z397" s="87" t="s">
        <v>102</v>
      </c>
      <c r="AA397" s="87" t="s">
        <v>131</v>
      </c>
      <c r="AB397" s="87" t="s">
        <v>9698</v>
      </c>
      <c r="AC397" s="87" t="s">
        <v>104</v>
      </c>
      <c r="AD397" s="87" t="s">
        <v>105</v>
      </c>
      <c r="AE397" s="87" t="s">
        <v>106</v>
      </c>
      <c r="AF397" s="86" t="s">
        <v>6616</v>
      </c>
      <c r="AG397" s="87" t="s">
        <v>177</v>
      </c>
      <c r="AH397" s="87" t="s">
        <v>9698</v>
      </c>
      <c r="AI397" s="87" t="s">
        <v>104</v>
      </c>
      <c r="AJ397" s="87" t="s">
        <v>204</v>
      </c>
      <c r="AK397" s="88"/>
      <c r="AL397" s="83" t="s">
        <v>107</v>
      </c>
      <c r="AM397" s="89" t="s">
        <v>454</v>
      </c>
      <c r="AN397" s="90" t="s">
        <v>416</v>
      </c>
      <c r="AO397" s="91" t="s">
        <v>643</v>
      </c>
      <c r="AP397" s="90">
        <v>8.33333333333327</v>
      </c>
      <c r="AQ397" s="92" t="s">
        <v>102</v>
      </c>
      <c r="AR397" s="93" t="s">
        <v>102</v>
      </c>
      <c r="AS397" s="93" t="s">
        <v>102</v>
      </c>
      <c r="AT397" s="93" t="s">
        <v>102</v>
      </c>
      <c r="AU397" s="210" t="s">
        <v>645</v>
      </c>
      <c r="AV397" s="93" t="s">
        <v>185</v>
      </c>
      <c r="AW397" s="94" t="s">
        <v>102</v>
      </c>
      <c r="AX397" s="93" t="s">
        <v>105</v>
      </c>
      <c r="AY397" s="95" t="s">
        <v>104</v>
      </c>
      <c r="AZ397" s="93" t="s">
        <v>102</v>
      </c>
      <c r="BA397" s="93" t="s">
        <v>102</v>
      </c>
      <c r="BB397" s="93" t="s">
        <v>102</v>
      </c>
      <c r="BC397" s="93" t="s">
        <v>102</v>
      </c>
      <c r="BD397" s="96" t="s">
        <v>102</v>
      </c>
      <c r="BE397" s="90">
        <v>-187.666666666667</v>
      </c>
      <c r="BF397" s="93" t="s">
        <v>102</v>
      </c>
      <c r="BG397" s="93" t="s">
        <v>102</v>
      </c>
      <c r="BH397" s="93" t="s">
        <v>102</v>
      </c>
      <c r="BI397" s="93" t="s">
        <v>102</v>
      </c>
      <c r="BJ397" s="210" t="s">
        <v>643</v>
      </c>
      <c r="BK397" s="93" t="s">
        <v>196</v>
      </c>
      <c r="BL397" s="97" t="s">
        <v>102</v>
      </c>
      <c r="BM397" s="93" t="s">
        <v>105</v>
      </c>
      <c r="BN397" s="93" t="s">
        <v>596</v>
      </c>
      <c r="BO397" s="93" t="s">
        <v>102</v>
      </c>
      <c r="BP397" s="98" t="s">
        <v>102</v>
      </c>
      <c r="BQ397" s="93" t="s">
        <v>102</v>
      </c>
      <c r="BR397" s="93" t="s">
        <v>102</v>
      </c>
      <c r="BS397" s="93" t="s">
        <v>102</v>
      </c>
      <c r="BT397" s="99" t="s">
        <v>591</v>
      </c>
      <c r="BU397" s="100" t="s">
        <v>11156</v>
      </c>
      <c r="BV397" s="101" t="s">
        <v>471</v>
      </c>
      <c r="BW397" s="136"/>
      <c r="BX397" s="103" t="s">
        <v>565</v>
      </c>
      <c r="BY397" s="104" t="s">
        <v>190</v>
      </c>
      <c r="BZ397" s="136"/>
      <c r="CA397" s="83" t="s">
        <v>599</v>
      </c>
      <c r="CB397" s="106" t="s">
        <v>647</v>
      </c>
      <c r="CC397" s="106" t="s">
        <v>11157</v>
      </c>
      <c r="CD397" s="107"/>
      <c r="CE397" s="108" t="s">
        <v>107</v>
      </c>
      <c r="CF397" s="108" t="s">
        <v>107</v>
      </c>
      <c r="CG397" s="109"/>
      <c r="CH397" s="110" t="s">
        <v>107</v>
      </c>
      <c r="CI397" s="111"/>
      <c r="CJ397" s="112">
        <v>6710</v>
      </c>
      <c r="CK397" s="113">
        <v>86</v>
      </c>
      <c r="CL397" s="114" t="s">
        <v>134</v>
      </c>
      <c r="CM397" s="114" t="s">
        <v>108</v>
      </c>
      <c r="CN397" s="114"/>
      <c r="CO397" s="115" t="s">
        <v>102</v>
      </c>
      <c r="CP397" s="115" t="s">
        <v>102</v>
      </c>
      <c r="CQ397" s="115" t="s">
        <v>102</v>
      </c>
      <c r="CR397" s="115" t="s">
        <v>102</v>
      </c>
      <c r="CS397" s="116"/>
      <c r="CT397" s="117" t="s">
        <v>109</v>
      </c>
      <c r="CU397" s="117" t="s">
        <v>109</v>
      </c>
      <c r="CV397" s="83">
        <v>393</v>
      </c>
      <c r="CW397" s="83" t="s">
        <v>108</v>
      </c>
      <c r="CX397" s="83">
        <v>393</v>
      </c>
      <c r="CY397" s="83" t="s">
        <v>108</v>
      </c>
      <c r="CZ397" s="83">
        <v>6721</v>
      </c>
      <c r="DA397" s="83" t="s">
        <v>419</v>
      </c>
      <c r="DB397" s="83" t="s">
        <v>130</v>
      </c>
      <c r="DC397" s="83" t="s">
        <v>499</v>
      </c>
      <c r="DD397" s="83">
        <v>1442</v>
      </c>
      <c r="DE397" s="83" t="s">
        <v>444</v>
      </c>
      <c r="DF397" s="83" t="s">
        <v>130</v>
      </c>
      <c r="DG397" s="83" t="s">
        <v>499</v>
      </c>
      <c r="DH397" s="83"/>
      <c r="DI397" s="83">
        <v>0</v>
      </c>
      <c r="DJ397" s="83">
        <v>1</v>
      </c>
      <c r="DK397" s="83">
        <v>0</v>
      </c>
      <c r="DL397" s="83">
        <v>0</v>
      </c>
      <c r="DM397" s="83">
        <v>0</v>
      </c>
      <c r="DN397" s="83">
        <v>0</v>
      </c>
      <c r="DO397" s="83">
        <v>0</v>
      </c>
      <c r="DP397" s="83">
        <v>0</v>
      </c>
      <c r="DQ397" s="83">
        <v>0</v>
      </c>
      <c r="DR397" s="83">
        <v>0</v>
      </c>
      <c r="DS397" s="83">
        <v>0</v>
      </c>
      <c r="DT397" s="83">
        <v>3</v>
      </c>
      <c r="DU397" s="83">
        <v>3</v>
      </c>
      <c r="DV397" s="83">
        <v>0</v>
      </c>
      <c r="DW397" s="83">
        <v>0</v>
      </c>
      <c r="DX397" s="83">
        <v>3</v>
      </c>
      <c r="DY397" s="85">
        <v>44039</v>
      </c>
      <c r="DZ397" s="83" t="s">
        <v>4444</v>
      </c>
      <c r="EA397" s="83" t="s">
        <v>102</v>
      </c>
      <c r="EB397" s="83" t="s">
        <v>482</v>
      </c>
      <c r="EC397" s="83">
        <v>393</v>
      </c>
      <c r="ED397" s="83" t="s">
        <v>483</v>
      </c>
      <c r="EE397" s="83">
        <v>1</v>
      </c>
      <c r="EF397" s="83">
        <v>0</v>
      </c>
      <c r="EG397" s="83">
        <v>0</v>
      </c>
      <c r="EH397" s="83" t="s">
        <v>109</v>
      </c>
      <c r="EI397" s="83" t="s">
        <v>108</v>
      </c>
      <c r="EJ397" s="83" t="s">
        <v>583</v>
      </c>
      <c r="EK397" s="83">
        <v>0</v>
      </c>
      <c r="EL397" s="83">
        <v>0</v>
      </c>
      <c r="EM397" s="83">
        <v>1</v>
      </c>
      <c r="EN397" s="83" t="s">
        <v>497</v>
      </c>
      <c r="EO397" s="83"/>
      <c r="EP397" s="83" t="s">
        <v>436</v>
      </c>
      <c r="EQ397" s="136">
        <v>1</v>
      </c>
      <c r="ER397" s="136">
        <v>1</v>
      </c>
      <c r="ES397" s="136">
        <v>1</v>
      </c>
      <c r="ET397" s="136">
        <v>1</v>
      </c>
      <c r="EU397" s="215" t="s">
        <v>269</v>
      </c>
      <c r="EV397" s="136">
        <v>1</v>
      </c>
      <c r="EW397" s="136">
        <v>1</v>
      </c>
      <c r="EX397" s="136">
        <v>1</v>
      </c>
      <c r="EY397" s="136">
        <v>1</v>
      </c>
      <c r="EZ397" s="136">
        <v>1</v>
      </c>
      <c r="FP397" s="215" t="s">
        <v>592</v>
      </c>
      <c r="FQ397" s="136" t="b">
        <v>1</v>
      </c>
      <c r="FR397" s="136" t="b">
        <v>1</v>
      </c>
      <c r="FS397" s="136" t="b">
        <v>1</v>
      </c>
      <c r="FT397" s="136" t="b">
        <v>1</v>
      </c>
      <c r="FX397" s="215" t="s">
        <v>269</v>
      </c>
    </row>
    <row r="398" spans="1:180" ht="60" customHeight="1" x14ac:dyDescent="0.55000000000000004">
      <c r="A398" s="83" t="s">
        <v>130</v>
      </c>
      <c r="B398" s="83" t="s">
        <v>98</v>
      </c>
      <c r="C398" s="136">
        <v>404482</v>
      </c>
      <c r="D398" s="207" t="s">
        <v>627</v>
      </c>
      <c r="E398" s="208" t="s">
        <v>630</v>
      </c>
      <c r="F398" s="83" t="s">
        <v>108</v>
      </c>
      <c r="G398" s="85">
        <v>20621</v>
      </c>
      <c r="H398" s="83" t="s">
        <v>102</v>
      </c>
      <c r="I398" s="85">
        <v>39794</v>
      </c>
      <c r="J398" s="83" t="s">
        <v>228</v>
      </c>
      <c r="K398" s="216">
        <v>532178006275</v>
      </c>
      <c r="L398" s="83" t="s">
        <v>191</v>
      </c>
      <c r="M398" s="85">
        <v>43631</v>
      </c>
      <c r="N398" s="83">
        <v>-1271.6666666666699</v>
      </c>
      <c r="O398" s="83" t="s">
        <v>180</v>
      </c>
      <c r="P398" s="83" t="s">
        <v>181</v>
      </c>
      <c r="Q398" s="208" t="s">
        <v>6620</v>
      </c>
      <c r="R398" s="83" t="s">
        <v>102</v>
      </c>
      <c r="S398" s="83" t="s">
        <v>102</v>
      </c>
      <c r="T398" s="83" t="s">
        <v>199</v>
      </c>
      <c r="U398" s="83" t="s">
        <v>9699</v>
      </c>
      <c r="V398" s="83" t="s">
        <v>104</v>
      </c>
      <c r="W398" s="83" t="s">
        <v>105</v>
      </c>
      <c r="X398" s="86" t="s">
        <v>6620</v>
      </c>
      <c r="Y398" s="87" t="s">
        <v>102</v>
      </c>
      <c r="Z398" s="87" t="s">
        <v>102</v>
      </c>
      <c r="AA398" s="87" t="s">
        <v>199</v>
      </c>
      <c r="AB398" s="87" t="s">
        <v>9699</v>
      </c>
      <c r="AC398" s="87" t="s">
        <v>104</v>
      </c>
      <c r="AD398" s="87" t="s">
        <v>105</v>
      </c>
      <c r="AE398" s="87" t="s">
        <v>106</v>
      </c>
      <c r="AF398" s="86" t="s">
        <v>6620</v>
      </c>
      <c r="AG398" s="87" t="s">
        <v>489</v>
      </c>
      <c r="AH398" s="87" t="s">
        <v>9700</v>
      </c>
      <c r="AI398" s="87" t="s">
        <v>104</v>
      </c>
      <c r="AJ398" s="87" t="s">
        <v>204</v>
      </c>
      <c r="AK398" s="88"/>
      <c r="AL398" s="83" t="s">
        <v>107</v>
      </c>
      <c r="AM398" s="89" t="s">
        <v>454</v>
      </c>
      <c r="AN398" s="90" t="s">
        <v>416</v>
      </c>
      <c r="AO398" s="91" t="s">
        <v>641</v>
      </c>
      <c r="AP398" s="90">
        <v>8.33333333333327</v>
      </c>
      <c r="AQ398" s="92" t="s">
        <v>211</v>
      </c>
      <c r="AR398" s="93" t="s">
        <v>102</v>
      </c>
      <c r="AS398" s="93" t="s">
        <v>102</v>
      </c>
      <c r="AT398" s="93" t="s">
        <v>102</v>
      </c>
      <c r="AU398" s="210" t="s">
        <v>641</v>
      </c>
      <c r="AV398" s="93" t="s">
        <v>192</v>
      </c>
      <c r="AW398" s="94" t="s">
        <v>102</v>
      </c>
      <c r="AX398" s="93" t="s">
        <v>105</v>
      </c>
      <c r="AY398" s="95" t="s">
        <v>188</v>
      </c>
      <c r="AZ398" s="93" t="s">
        <v>102</v>
      </c>
      <c r="BA398" s="93" t="s">
        <v>9701</v>
      </c>
      <c r="BB398" s="93" t="s">
        <v>102</v>
      </c>
      <c r="BC398" s="93" t="s">
        <v>102</v>
      </c>
      <c r="BD398" s="96" t="s">
        <v>102</v>
      </c>
      <c r="BE398" s="90">
        <v>-188.166666666667</v>
      </c>
      <c r="BF398" s="93" t="s">
        <v>211</v>
      </c>
      <c r="BG398" s="93" t="s">
        <v>102</v>
      </c>
      <c r="BH398" s="93" t="s">
        <v>102</v>
      </c>
      <c r="BI398" s="93" t="s">
        <v>102</v>
      </c>
      <c r="BJ398" s="210" t="s">
        <v>646</v>
      </c>
      <c r="BK398" s="93" t="s">
        <v>182</v>
      </c>
      <c r="BL398" s="97" t="s">
        <v>102</v>
      </c>
      <c r="BM398" s="93" t="s">
        <v>105</v>
      </c>
      <c r="BN398" s="93" t="s">
        <v>104</v>
      </c>
      <c r="BO398" s="93" t="s">
        <v>102</v>
      </c>
      <c r="BP398" s="98">
        <v>20180338</v>
      </c>
      <c r="BQ398" s="93" t="s">
        <v>102</v>
      </c>
      <c r="BR398" s="93" t="s">
        <v>102</v>
      </c>
      <c r="BS398" s="93" t="s">
        <v>102</v>
      </c>
      <c r="BT398" s="99" t="s">
        <v>591</v>
      </c>
      <c r="BU398" s="100" t="s">
        <v>11158</v>
      </c>
      <c r="BV398" s="101" t="s">
        <v>471</v>
      </c>
      <c r="BW398" s="136"/>
      <c r="BX398" s="103" t="s">
        <v>565</v>
      </c>
      <c r="BY398" s="104" t="s">
        <v>190</v>
      </c>
      <c r="BZ398" s="136"/>
      <c r="CA398" s="83" t="s">
        <v>599</v>
      </c>
      <c r="CB398" s="106" t="s">
        <v>647</v>
      </c>
      <c r="CC398" s="106" t="s">
        <v>11159</v>
      </c>
      <c r="CD398" s="107"/>
      <c r="CE398" s="108" t="s">
        <v>107</v>
      </c>
      <c r="CF398" s="108" t="s">
        <v>107</v>
      </c>
      <c r="CG398" s="109"/>
      <c r="CH398" s="110" t="s">
        <v>107</v>
      </c>
      <c r="CI398" s="111"/>
      <c r="CJ398" s="112">
        <v>6710</v>
      </c>
      <c r="CK398" s="113">
        <v>86</v>
      </c>
      <c r="CL398" s="114" t="s">
        <v>134</v>
      </c>
      <c r="CM398" s="114" t="s">
        <v>108</v>
      </c>
      <c r="CN398" s="114"/>
      <c r="CO398" s="115" t="s">
        <v>102</v>
      </c>
      <c r="CP398" s="115" t="s">
        <v>102</v>
      </c>
      <c r="CQ398" s="115" t="s">
        <v>102</v>
      </c>
      <c r="CR398" s="115" t="s">
        <v>102</v>
      </c>
      <c r="CS398" s="116"/>
      <c r="CT398" s="117" t="s">
        <v>109</v>
      </c>
      <c r="CU398" s="117" t="s">
        <v>109</v>
      </c>
      <c r="CV398" s="83">
        <v>394</v>
      </c>
      <c r="CW398" s="83" t="s">
        <v>108</v>
      </c>
      <c r="CX398" s="83">
        <v>394</v>
      </c>
      <c r="CY398" s="83" t="s">
        <v>108</v>
      </c>
      <c r="CZ398" s="83">
        <v>6722</v>
      </c>
      <c r="DA398" s="83" t="s">
        <v>419</v>
      </c>
      <c r="DB398" s="83" t="s">
        <v>130</v>
      </c>
      <c r="DC398" s="83" t="s">
        <v>499</v>
      </c>
      <c r="DD398" s="83">
        <v>1443</v>
      </c>
      <c r="DE398" s="83" t="s">
        <v>444</v>
      </c>
      <c r="DF398" s="83" t="s">
        <v>130</v>
      </c>
      <c r="DG398" s="83" t="s">
        <v>499</v>
      </c>
      <c r="DH398" s="83"/>
      <c r="DI398" s="83">
        <v>0</v>
      </c>
      <c r="DJ398" s="83">
        <v>1</v>
      </c>
      <c r="DK398" s="83">
        <v>0</v>
      </c>
      <c r="DL398" s="83">
        <v>0</v>
      </c>
      <c r="DM398" s="83">
        <v>0</v>
      </c>
      <c r="DN398" s="83">
        <v>0</v>
      </c>
      <c r="DO398" s="83">
        <v>0</v>
      </c>
      <c r="DP398" s="83">
        <v>0</v>
      </c>
      <c r="DQ398" s="83">
        <v>0</v>
      </c>
      <c r="DR398" s="83">
        <v>0</v>
      </c>
      <c r="DS398" s="83">
        <v>0</v>
      </c>
      <c r="DT398" s="83">
        <v>3</v>
      </c>
      <c r="DU398" s="83">
        <v>3</v>
      </c>
      <c r="DV398" s="83">
        <v>0</v>
      </c>
      <c r="DW398" s="83">
        <v>0</v>
      </c>
      <c r="DX398" s="83">
        <v>3</v>
      </c>
      <c r="DY398" s="85">
        <v>44040</v>
      </c>
      <c r="DZ398" s="83" t="s">
        <v>4445</v>
      </c>
      <c r="EA398" s="83" t="s">
        <v>102</v>
      </c>
      <c r="EB398" s="83" t="s">
        <v>482</v>
      </c>
      <c r="EC398" s="83">
        <v>394</v>
      </c>
      <c r="ED398" s="83" t="s">
        <v>483</v>
      </c>
      <c r="EE398" s="83">
        <v>1</v>
      </c>
      <c r="EF398" s="83">
        <v>0</v>
      </c>
      <c r="EG398" s="83">
        <v>0</v>
      </c>
      <c r="EH398" s="83" t="s">
        <v>109</v>
      </c>
      <c r="EI398" s="83" t="s">
        <v>108</v>
      </c>
      <c r="EJ398" s="83" t="s">
        <v>583</v>
      </c>
      <c r="EK398" s="83">
        <v>0</v>
      </c>
      <c r="EL398" s="83">
        <v>0</v>
      </c>
      <c r="EM398" s="83">
        <v>1</v>
      </c>
      <c r="EN398" s="83" t="s">
        <v>497</v>
      </c>
      <c r="EO398" s="83"/>
      <c r="EP398" s="83" t="s">
        <v>436</v>
      </c>
      <c r="EQ398" s="136">
        <v>1</v>
      </c>
      <c r="ER398" s="136">
        <v>1</v>
      </c>
      <c r="ES398" s="136">
        <v>1</v>
      </c>
      <c r="ET398" s="136">
        <v>1</v>
      </c>
      <c r="EU398" s="215" t="s">
        <v>269</v>
      </c>
      <c r="EV398" s="136">
        <v>1</v>
      </c>
      <c r="EW398" s="136">
        <v>1</v>
      </c>
      <c r="EX398" s="136">
        <v>1</v>
      </c>
      <c r="EY398" s="136">
        <v>1</v>
      </c>
      <c r="EZ398" s="136">
        <v>1</v>
      </c>
      <c r="FP398" s="215" t="s">
        <v>592</v>
      </c>
      <c r="FQ398" s="136" t="b">
        <v>1</v>
      </c>
      <c r="FR398" s="136" t="b">
        <v>1</v>
      </c>
      <c r="FS398" s="136" t="b">
        <v>1</v>
      </c>
      <c r="FT398" s="136" t="b">
        <v>1</v>
      </c>
      <c r="FX398" s="215" t="s">
        <v>269</v>
      </c>
    </row>
    <row r="399" spans="1:180" ht="60" customHeight="1" x14ac:dyDescent="0.55000000000000004">
      <c r="A399" s="83" t="s">
        <v>130</v>
      </c>
      <c r="B399" s="83" t="s">
        <v>98</v>
      </c>
      <c r="C399" s="136">
        <v>574997</v>
      </c>
      <c r="D399" s="207" t="s">
        <v>628</v>
      </c>
      <c r="E399" s="208" t="s">
        <v>633</v>
      </c>
      <c r="F399" s="83" t="s">
        <v>108</v>
      </c>
      <c r="G399" s="85">
        <v>22744</v>
      </c>
      <c r="H399" s="83" t="s">
        <v>102</v>
      </c>
      <c r="I399" s="85">
        <v>39772</v>
      </c>
      <c r="J399" s="83" t="s">
        <v>228</v>
      </c>
      <c r="K399" s="216">
        <v>915022023754</v>
      </c>
      <c r="L399" s="83" t="s">
        <v>191</v>
      </c>
      <c r="M399" s="85">
        <v>43619</v>
      </c>
      <c r="N399" s="83">
        <v>-1276.6666666666699</v>
      </c>
      <c r="O399" s="83" t="s">
        <v>193</v>
      </c>
      <c r="P399" s="83" t="s">
        <v>181</v>
      </c>
      <c r="Q399" s="208" t="s">
        <v>6624</v>
      </c>
      <c r="R399" s="83" t="s">
        <v>102</v>
      </c>
      <c r="S399" s="83" t="s">
        <v>102</v>
      </c>
      <c r="T399" s="83" t="s">
        <v>133</v>
      </c>
      <c r="U399" s="83" t="s">
        <v>9702</v>
      </c>
      <c r="V399" s="83" t="s">
        <v>111</v>
      </c>
      <c r="W399" s="83" t="s">
        <v>105</v>
      </c>
      <c r="X399" s="86" t="s">
        <v>6624</v>
      </c>
      <c r="Y399" s="87" t="s">
        <v>102</v>
      </c>
      <c r="Z399" s="87" t="s">
        <v>102</v>
      </c>
      <c r="AA399" s="87" t="s">
        <v>133</v>
      </c>
      <c r="AB399" s="87" t="s">
        <v>9702</v>
      </c>
      <c r="AC399" s="87" t="s">
        <v>111</v>
      </c>
      <c r="AD399" s="87" t="s">
        <v>105</v>
      </c>
      <c r="AE399" s="87" t="s">
        <v>106</v>
      </c>
      <c r="AF399" s="86" t="s">
        <v>6624</v>
      </c>
      <c r="AG399" s="87" t="s">
        <v>486</v>
      </c>
      <c r="AH399" s="87" t="s">
        <v>9702</v>
      </c>
      <c r="AI399" s="87" t="s">
        <v>111</v>
      </c>
      <c r="AJ399" s="87" t="s">
        <v>204</v>
      </c>
      <c r="AK399" s="88"/>
      <c r="AL399" s="83" t="s">
        <v>107</v>
      </c>
      <c r="AM399" s="89" t="s">
        <v>454</v>
      </c>
      <c r="AN399" s="90" t="s">
        <v>416</v>
      </c>
      <c r="AO399" s="91" t="s">
        <v>642</v>
      </c>
      <c r="AP399" s="90">
        <v>8.33333333333327</v>
      </c>
      <c r="AQ399" s="92" t="s">
        <v>102</v>
      </c>
      <c r="AR399" s="93" t="s">
        <v>102</v>
      </c>
      <c r="AS399" s="93" t="s">
        <v>102</v>
      </c>
      <c r="AT399" s="93" t="s">
        <v>102</v>
      </c>
      <c r="AU399" s="210" t="s">
        <v>644</v>
      </c>
      <c r="AV399" s="93" t="s">
        <v>185</v>
      </c>
      <c r="AW399" s="94" t="s">
        <v>102</v>
      </c>
      <c r="AX399" s="93" t="s">
        <v>183</v>
      </c>
      <c r="AY399" s="95" t="s">
        <v>111</v>
      </c>
      <c r="AZ399" s="93" t="s">
        <v>102</v>
      </c>
      <c r="BA399" s="93" t="s">
        <v>102</v>
      </c>
      <c r="BB399" s="93" t="s">
        <v>102</v>
      </c>
      <c r="BC399" s="93" t="s">
        <v>102</v>
      </c>
      <c r="BD399" s="96" t="s">
        <v>102</v>
      </c>
      <c r="BE399" s="90">
        <v>-188.666666666667</v>
      </c>
      <c r="BF399" s="93" t="s">
        <v>102</v>
      </c>
      <c r="BG399" s="93" t="s">
        <v>102</v>
      </c>
      <c r="BH399" s="93" t="s">
        <v>102</v>
      </c>
      <c r="BI399" s="93" t="s">
        <v>102</v>
      </c>
      <c r="BJ399" s="210" t="s">
        <v>642</v>
      </c>
      <c r="BK399" s="93" t="s">
        <v>192</v>
      </c>
      <c r="BL399" s="97" t="s">
        <v>102</v>
      </c>
      <c r="BM399" s="93" t="s">
        <v>183</v>
      </c>
      <c r="BN399" s="93" t="s">
        <v>106</v>
      </c>
      <c r="BO399" s="93" t="s">
        <v>102</v>
      </c>
      <c r="BP399" s="98" t="s">
        <v>102</v>
      </c>
      <c r="BQ399" s="93" t="s">
        <v>102</v>
      </c>
      <c r="BR399" s="93" t="s">
        <v>102</v>
      </c>
      <c r="BS399" s="93" t="s">
        <v>102</v>
      </c>
      <c r="BT399" s="99" t="s">
        <v>591</v>
      </c>
      <c r="BU399" s="100" t="s">
        <v>11160</v>
      </c>
      <c r="BV399" s="101" t="s">
        <v>471</v>
      </c>
      <c r="BW399" s="136"/>
      <c r="BX399" s="103" t="s">
        <v>565</v>
      </c>
      <c r="BY399" s="104" t="s">
        <v>190</v>
      </c>
      <c r="BZ399" s="136"/>
      <c r="CA399" s="83" t="s">
        <v>599</v>
      </c>
      <c r="CB399" s="106" t="s">
        <v>647</v>
      </c>
      <c r="CC399" s="106" t="s">
        <v>11161</v>
      </c>
      <c r="CD399" s="107"/>
      <c r="CE399" s="108" t="s">
        <v>107</v>
      </c>
      <c r="CF399" s="108" t="s">
        <v>107</v>
      </c>
      <c r="CG399" s="109"/>
      <c r="CH399" s="110" t="s">
        <v>107</v>
      </c>
      <c r="CI399" s="111"/>
      <c r="CJ399" s="112">
        <v>6710</v>
      </c>
      <c r="CK399" s="113">
        <v>86</v>
      </c>
      <c r="CL399" s="114" t="s">
        <v>134</v>
      </c>
      <c r="CM399" s="114" t="s">
        <v>108</v>
      </c>
      <c r="CN399" s="114"/>
      <c r="CO399" s="115" t="s">
        <v>102</v>
      </c>
      <c r="CP399" s="115" t="s">
        <v>102</v>
      </c>
      <c r="CQ399" s="115" t="s">
        <v>102</v>
      </c>
      <c r="CR399" s="115" t="s">
        <v>102</v>
      </c>
      <c r="CS399" s="116"/>
      <c r="CT399" s="117" t="s">
        <v>109</v>
      </c>
      <c r="CU399" s="117" t="s">
        <v>109</v>
      </c>
      <c r="CV399" s="83">
        <v>395</v>
      </c>
      <c r="CW399" s="83" t="s">
        <v>108</v>
      </c>
      <c r="CX399" s="83">
        <v>395</v>
      </c>
      <c r="CY399" s="83" t="s">
        <v>108</v>
      </c>
      <c r="CZ399" s="83">
        <v>6723</v>
      </c>
      <c r="DA399" s="83" t="s">
        <v>419</v>
      </c>
      <c r="DB399" s="83" t="s">
        <v>130</v>
      </c>
      <c r="DC399" s="83" t="s">
        <v>499</v>
      </c>
      <c r="DD399" s="83">
        <v>1444</v>
      </c>
      <c r="DE399" s="83" t="s">
        <v>444</v>
      </c>
      <c r="DF399" s="83" t="s">
        <v>130</v>
      </c>
      <c r="DG399" s="83" t="s">
        <v>499</v>
      </c>
      <c r="DH399" s="83"/>
      <c r="DI399" s="83">
        <v>0</v>
      </c>
      <c r="DJ399" s="83">
        <v>1</v>
      </c>
      <c r="DK399" s="83">
        <v>0</v>
      </c>
      <c r="DL399" s="83">
        <v>0</v>
      </c>
      <c r="DM399" s="83">
        <v>0</v>
      </c>
      <c r="DN399" s="83">
        <v>0</v>
      </c>
      <c r="DO399" s="83">
        <v>0</v>
      </c>
      <c r="DP399" s="83">
        <v>0</v>
      </c>
      <c r="DQ399" s="83">
        <v>0</v>
      </c>
      <c r="DR399" s="83">
        <v>0</v>
      </c>
      <c r="DS399" s="83">
        <v>0</v>
      </c>
      <c r="DT399" s="83">
        <v>3</v>
      </c>
      <c r="DU399" s="83">
        <v>3</v>
      </c>
      <c r="DV399" s="83">
        <v>0</v>
      </c>
      <c r="DW399" s="83">
        <v>0</v>
      </c>
      <c r="DX399" s="83">
        <v>3</v>
      </c>
      <c r="DY399" s="85">
        <v>44041</v>
      </c>
      <c r="DZ399" s="83" t="s">
        <v>4446</v>
      </c>
      <c r="EA399" s="83" t="s">
        <v>102</v>
      </c>
      <c r="EB399" s="83" t="s">
        <v>482</v>
      </c>
      <c r="EC399" s="83">
        <v>395</v>
      </c>
      <c r="ED399" s="83" t="s">
        <v>483</v>
      </c>
      <c r="EE399" s="83">
        <v>1</v>
      </c>
      <c r="EF399" s="83">
        <v>0</v>
      </c>
      <c r="EG399" s="83">
        <v>0</v>
      </c>
      <c r="EH399" s="83" t="s">
        <v>109</v>
      </c>
      <c r="EI399" s="83" t="s">
        <v>108</v>
      </c>
      <c r="EJ399" s="83" t="s">
        <v>583</v>
      </c>
      <c r="EK399" s="83">
        <v>0</v>
      </c>
      <c r="EL399" s="83">
        <v>0</v>
      </c>
      <c r="EM399" s="83">
        <v>1</v>
      </c>
      <c r="EN399" s="83" t="s">
        <v>497</v>
      </c>
      <c r="EO399" s="83"/>
      <c r="EP399" s="83" t="s">
        <v>436</v>
      </c>
      <c r="EQ399" s="136">
        <v>1</v>
      </c>
      <c r="ER399" s="136">
        <v>1</v>
      </c>
      <c r="ES399" s="136">
        <v>1</v>
      </c>
      <c r="ET399" s="136">
        <v>1</v>
      </c>
      <c r="EU399" s="215" t="s">
        <v>269</v>
      </c>
      <c r="EV399" s="136">
        <v>1</v>
      </c>
      <c r="EW399" s="136">
        <v>1</v>
      </c>
      <c r="EX399" s="136">
        <v>1</v>
      </c>
      <c r="EY399" s="136">
        <v>1</v>
      </c>
      <c r="EZ399" s="136">
        <v>1</v>
      </c>
      <c r="FP399" s="215" t="s">
        <v>592</v>
      </c>
      <c r="FQ399" s="136" t="b">
        <v>1</v>
      </c>
      <c r="FR399" s="136" t="b">
        <v>1</v>
      </c>
      <c r="FS399" s="136" t="b">
        <v>1</v>
      </c>
      <c r="FT399" s="136" t="b">
        <v>1</v>
      </c>
      <c r="FX399" s="215" t="s">
        <v>269</v>
      </c>
    </row>
    <row r="400" spans="1:180" ht="60" customHeight="1" x14ac:dyDescent="0.55000000000000004">
      <c r="A400" s="83" t="s">
        <v>130</v>
      </c>
      <c r="B400" s="83" t="s">
        <v>98</v>
      </c>
      <c r="C400" s="136">
        <v>772895</v>
      </c>
      <c r="D400" s="207" t="s">
        <v>629</v>
      </c>
      <c r="E400" s="208" t="s">
        <v>634</v>
      </c>
      <c r="F400" s="83" t="s">
        <v>108</v>
      </c>
      <c r="G400" s="85">
        <v>26341</v>
      </c>
      <c r="H400" s="83" t="s">
        <v>102</v>
      </c>
      <c r="I400" s="85">
        <v>34633</v>
      </c>
      <c r="J400" s="83" t="s">
        <v>228</v>
      </c>
      <c r="K400" s="216">
        <v>544791578798</v>
      </c>
      <c r="L400" s="83" t="s">
        <v>191</v>
      </c>
      <c r="M400" s="85">
        <v>43642</v>
      </c>
      <c r="N400" s="83">
        <v>-1281.6666666666699</v>
      </c>
      <c r="O400" s="83" t="s">
        <v>193</v>
      </c>
      <c r="P400" s="83" t="s">
        <v>181</v>
      </c>
      <c r="Q400" s="208" t="s">
        <v>6628</v>
      </c>
      <c r="R400" s="83" t="s">
        <v>102</v>
      </c>
      <c r="S400" s="83" t="s">
        <v>102</v>
      </c>
      <c r="T400" s="83" t="s">
        <v>131</v>
      </c>
      <c r="U400" s="83" t="s">
        <v>9703</v>
      </c>
      <c r="V400" s="83" t="s">
        <v>104</v>
      </c>
      <c r="W400" s="83" t="s">
        <v>105</v>
      </c>
      <c r="X400" s="86" t="s">
        <v>6628</v>
      </c>
      <c r="Y400" s="87" t="s">
        <v>102</v>
      </c>
      <c r="Z400" s="87" t="s">
        <v>102</v>
      </c>
      <c r="AA400" s="87" t="s">
        <v>131</v>
      </c>
      <c r="AB400" s="87" t="s">
        <v>9703</v>
      </c>
      <c r="AC400" s="87" t="s">
        <v>104</v>
      </c>
      <c r="AD400" s="87" t="s">
        <v>105</v>
      </c>
      <c r="AE400" s="87" t="s">
        <v>106</v>
      </c>
      <c r="AF400" s="86" t="s">
        <v>6628</v>
      </c>
      <c r="AG400" s="87" t="s">
        <v>177</v>
      </c>
      <c r="AH400" s="87" t="s">
        <v>9703</v>
      </c>
      <c r="AI400" s="87" t="s">
        <v>104</v>
      </c>
      <c r="AJ400" s="87" t="s">
        <v>204</v>
      </c>
      <c r="AK400" s="88"/>
      <c r="AL400" s="83" t="s">
        <v>107</v>
      </c>
      <c r="AM400" s="89" t="s">
        <v>454</v>
      </c>
      <c r="AN400" s="90" t="s">
        <v>416</v>
      </c>
      <c r="AO400" s="91" t="s">
        <v>643</v>
      </c>
      <c r="AP400" s="90">
        <v>8.33333333333327</v>
      </c>
      <c r="AQ400" s="92" t="s">
        <v>102</v>
      </c>
      <c r="AR400" s="93" t="s">
        <v>102</v>
      </c>
      <c r="AS400" s="93" t="s">
        <v>102</v>
      </c>
      <c r="AT400" s="93" t="s">
        <v>102</v>
      </c>
      <c r="AU400" s="210" t="s">
        <v>645</v>
      </c>
      <c r="AV400" s="93" t="s">
        <v>185</v>
      </c>
      <c r="AW400" s="94" t="s">
        <v>102</v>
      </c>
      <c r="AX400" s="93" t="s">
        <v>105</v>
      </c>
      <c r="AY400" s="95" t="s">
        <v>104</v>
      </c>
      <c r="AZ400" s="93" t="s">
        <v>102</v>
      </c>
      <c r="BA400" s="93" t="s">
        <v>102</v>
      </c>
      <c r="BB400" s="93" t="s">
        <v>102</v>
      </c>
      <c r="BC400" s="93" t="s">
        <v>102</v>
      </c>
      <c r="BD400" s="96" t="s">
        <v>102</v>
      </c>
      <c r="BE400" s="90">
        <v>-189.166666666667</v>
      </c>
      <c r="BF400" s="93" t="s">
        <v>102</v>
      </c>
      <c r="BG400" s="93" t="s">
        <v>102</v>
      </c>
      <c r="BH400" s="93" t="s">
        <v>102</v>
      </c>
      <c r="BI400" s="93" t="s">
        <v>102</v>
      </c>
      <c r="BJ400" s="210" t="s">
        <v>643</v>
      </c>
      <c r="BK400" s="93" t="s">
        <v>196</v>
      </c>
      <c r="BL400" s="97" t="s">
        <v>102</v>
      </c>
      <c r="BM400" s="93" t="s">
        <v>105</v>
      </c>
      <c r="BN400" s="93" t="s">
        <v>596</v>
      </c>
      <c r="BO400" s="93" t="s">
        <v>102</v>
      </c>
      <c r="BP400" s="98" t="s">
        <v>102</v>
      </c>
      <c r="BQ400" s="93" t="s">
        <v>102</v>
      </c>
      <c r="BR400" s="93" t="s">
        <v>102</v>
      </c>
      <c r="BS400" s="93" t="s">
        <v>102</v>
      </c>
      <c r="BT400" s="99" t="s">
        <v>591</v>
      </c>
      <c r="BU400" s="100" t="s">
        <v>11162</v>
      </c>
      <c r="BV400" s="101" t="s">
        <v>471</v>
      </c>
      <c r="BW400" s="136"/>
      <c r="BX400" s="103" t="s">
        <v>565</v>
      </c>
      <c r="BY400" s="104" t="s">
        <v>190</v>
      </c>
      <c r="BZ400" s="136"/>
      <c r="CA400" s="83" t="s">
        <v>599</v>
      </c>
      <c r="CB400" s="106" t="s">
        <v>647</v>
      </c>
      <c r="CC400" s="106" t="s">
        <v>11163</v>
      </c>
      <c r="CD400" s="107"/>
      <c r="CE400" s="108" t="s">
        <v>107</v>
      </c>
      <c r="CF400" s="108" t="s">
        <v>107</v>
      </c>
      <c r="CG400" s="109"/>
      <c r="CH400" s="110" t="s">
        <v>107</v>
      </c>
      <c r="CI400" s="111"/>
      <c r="CJ400" s="112">
        <v>6710</v>
      </c>
      <c r="CK400" s="113">
        <v>86</v>
      </c>
      <c r="CL400" s="114" t="s">
        <v>134</v>
      </c>
      <c r="CM400" s="114" t="s">
        <v>108</v>
      </c>
      <c r="CN400" s="114"/>
      <c r="CO400" s="115" t="s">
        <v>102</v>
      </c>
      <c r="CP400" s="115" t="s">
        <v>102</v>
      </c>
      <c r="CQ400" s="115" t="s">
        <v>102</v>
      </c>
      <c r="CR400" s="115" t="s">
        <v>102</v>
      </c>
      <c r="CS400" s="116"/>
      <c r="CT400" s="117" t="s">
        <v>109</v>
      </c>
      <c r="CU400" s="117" t="s">
        <v>109</v>
      </c>
      <c r="CV400" s="83">
        <v>396</v>
      </c>
      <c r="CW400" s="83" t="s">
        <v>108</v>
      </c>
      <c r="CX400" s="83">
        <v>396</v>
      </c>
      <c r="CY400" s="83" t="s">
        <v>108</v>
      </c>
      <c r="CZ400" s="83">
        <v>6724</v>
      </c>
      <c r="DA400" s="83" t="s">
        <v>419</v>
      </c>
      <c r="DB400" s="83" t="s">
        <v>130</v>
      </c>
      <c r="DC400" s="83" t="s">
        <v>499</v>
      </c>
      <c r="DD400" s="83">
        <v>1445</v>
      </c>
      <c r="DE400" s="83" t="s">
        <v>444</v>
      </c>
      <c r="DF400" s="83" t="s">
        <v>130</v>
      </c>
      <c r="DG400" s="83" t="s">
        <v>499</v>
      </c>
      <c r="DH400" s="83"/>
      <c r="DI400" s="83">
        <v>0</v>
      </c>
      <c r="DJ400" s="83">
        <v>1</v>
      </c>
      <c r="DK400" s="83">
        <v>0</v>
      </c>
      <c r="DL400" s="83">
        <v>0</v>
      </c>
      <c r="DM400" s="83">
        <v>0</v>
      </c>
      <c r="DN400" s="83">
        <v>0</v>
      </c>
      <c r="DO400" s="83">
        <v>0</v>
      </c>
      <c r="DP400" s="83">
        <v>0</v>
      </c>
      <c r="DQ400" s="83">
        <v>0</v>
      </c>
      <c r="DR400" s="83">
        <v>0</v>
      </c>
      <c r="DS400" s="83">
        <v>0</v>
      </c>
      <c r="DT400" s="83">
        <v>3</v>
      </c>
      <c r="DU400" s="83">
        <v>3</v>
      </c>
      <c r="DV400" s="83">
        <v>0</v>
      </c>
      <c r="DW400" s="83">
        <v>0</v>
      </c>
      <c r="DX400" s="83">
        <v>3</v>
      </c>
      <c r="DY400" s="85">
        <v>44042</v>
      </c>
      <c r="DZ400" s="83" t="s">
        <v>4447</v>
      </c>
      <c r="EA400" s="83" t="s">
        <v>102</v>
      </c>
      <c r="EB400" s="83" t="s">
        <v>482</v>
      </c>
      <c r="EC400" s="83">
        <v>396</v>
      </c>
      <c r="ED400" s="83" t="s">
        <v>483</v>
      </c>
      <c r="EE400" s="83">
        <v>1</v>
      </c>
      <c r="EF400" s="83">
        <v>0</v>
      </c>
      <c r="EG400" s="83">
        <v>0</v>
      </c>
      <c r="EH400" s="83" t="s">
        <v>109</v>
      </c>
      <c r="EI400" s="83" t="s">
        <v>108</v>
      </c>
      <c r="EJ400" s="83" t="s">
        <v>583</v>
      </c>
      <c r="EK400" s="83">
        <v>0</v>
      </c>
      <c r="EL400" s="83">
        <v>0</v>
      </c>
      <c r="EM400" s="83">
        <v>1</v>
      </c>
      <c r="EN400" s="83" t="s">
        <v>497</v>
      </c>
      <c r="EO400" s="83"/>
      <c r="EP400" s="83" t="s">
        <v>436</v>
      </c>
      <c r="EQ400" s="136">
        <v>1</v>
      </c>
      <c r="ER400" s="136">
        <v>1</v>
      </c>
      <c r="ES400" s="136">
        <v>1</v>
      </c>
      <c r="ET400" s="136">
        <v>1</v>
      </c>
      <c r="EU400" s="215" t="s">
        <v>269</v>
      </c>
      <c r="EV400" s="136">
        <v>1</v>
      </c>
      <c r="EW400" s="136">
        <v>1</v>
      </c>
      <c r="EX400" s="136">
        <v>1</v>
      </c>
      <c r="EY400" s="136">
        <v>1</v>
      </c>
      <c r="EZ400" s="136">
        <v>1</v>
      </c>
      <c r="FP400" s="215" t="s">
        <v>592</v>
      </c>
      <c r="FQ400" s="136" t="b">
        <v>1</v>
      </c>
      <c r="FR400" s="136" t="b">
        <v>1</v>
      </c>
      <c r="FS400" s="136" t="b">
        <v>1</v>
      </c>
      <c r="FT400" s="136" t="b">
        <v>1</v>
      </c>
      <c r="FX400" s="215" t="s">
        <v>269</v>
      </c>
    </row>
    <row r="401" spans="1:180" ht="60" customHeight="1" x14ac:dyDescent="0.55000000000000004">
      <c r="A401" s="83" t="s">
        <v>130</v>
      </c>
      <c r="B401" s="83" t="s">
        <v>98</v>
      </c>
      <c r="C401" s="136">
        <v>920726</v>
      </c>
      <c r="D401" s="207" t="s">
        <v>627</v>
      </c>
      <c r="E401" s="208" t="s">
        <v>630</v>
      </c>
      <c r="F401" s="83" t="s">
        <v>108</v>
      </c>
      <c r="G401" s="85">
        <v>20621</v>
      </c>
      <c r="H401" s="83" t="s">
        <v>102</v>
      </c>
      <c r="I401" s="85">
        <v>39794</v>
      </c>
      <c r="J401" s="83" t="s">
        <v>228</v>
      </c>
      <c r="K401" s="216">
        <v>365140375935</v>
      </c>
      <c r="L401" s="83" t="s">
        <v>191</v>
      </c>
      <c r="M401" s="85">
        <v>43631</v>
      </c>
      <c r="N401" s="83">
        <v>-1286.6666666666699</v>
      </c>
      <c r="O401" s="83" t="s">
        <v>180</v>
      </c>
      <c r="P401" s="83" t="s">
        <v>181</v>
      </c>
      <c r="Q401" s="208" t="s">
        <v>6632</v>
      </c>
      <c r="R401" s="83" t="s">
        <v>102</v>
      </c>
      <c r="S401" s="83" t="s">
        <v>102</v>
      </c>
      <c r="T401" s="83" t="s">
        <v>199</v>
      </c>
      <c r="U401" s="83" t="s">
        <v>9704</v>
      </c>
      <c r="V401" s="83" t="s">
        <v>104</v>
      </c>
      <c r="W401" s="83" t="s">
        <v>105</v>
      </c>
      <c r="X401" s="86" t="s">
        <v>6632</v>
      </c>
      <c r="Y401" s="87" t="s">
        <v>102</v>
      </c>
      <c r="Z401" s="87" t="s">
        <v>102</v>
      </c>
      <c r="AA401" s="87" t="s">
        <v>199</v>
      </c>
      <c r="AB401" s="87" t="s">
        <v>9704</v>
      </c>
      <c r="AC401" s="87" t="s">
        <v>104</v>
      </c>
      <c r="AD401" s="87" t="s">
        <v>105</v>
      </c>
      <c r="AE401" s="87" t="s">
        <v>106</v>
      </c>
      <c r="AF401" s="86" t="s">
        <v>6632</v>
      </c>
      <c r="AG401" s="87" t="s">
        <v>489</v>
      </c>
      <c r="AH401" s="87" t="s">
        <v>9705</v>
      </c>
      <c r="AI401" s="87" t="s">
        <v>104</v>
      </c>
      <c r="AJ401" s="87" t="s">
        <v>204</v>
      </c>
      <c r="AK401" s="88"/>
      <c r="AL401" s="83" t="s">
        <v>107</v>
      </c>
      <c r="AM401" s="89" t="s">
        <v>454</v>
      </c>
      <c r="AN401" s="90" t="s">
        <v>416</v>
      </c>
      <c r="AO401" s="91" t="s">
        <v>641</v>
      </c>
      <c r="AP401" s="90">
        <v>8.33333333333327</v>
      </c>
      <c r="AQ401" s="92" t="s">
        <v>211</v>
      </c>
      <c r="AR401" s="93" t="s">
        <v>102</v>
      </c>
      <c r="AS401" s="93" t="s">
        <v>102</v>
      </c>
      <c r="AT401" s="93" t="s">
        <v>102</v>
      </c>
      <c r="AU401" s="210" t="s">
        <v>641</v>
      </c>
      <c r="AV401" s="93" t="s">
        <v>192</v>
      </c>
      <c r="AW401" s="94" t="s">
        <v>102</v>
      </c>
      <c r="AX401" s="93" t="s">
        <v>105</v>
      </c>
      <c r="AY401" s="95" t="s">
        <v>188</v>
      </c>
      <c r="AZ401" s="93" t="s">
        <v>102</v>
      </c>
      <c r="BA401" s="93" t="s">
        <v>9706</v>
      </c>
      <c r="BB401" s="93" t="s">
        <v>102</v>
      </c>
      <c r="BC401" s="93" t="s">
        <v>102</v>
      </c>
      <c r="BD401" s="96" t="s">
        <v>102</v>
      </c>
      <c r="BE401" s="90">
        <v>-189.666666666667</v>
      </c>
      <c r="BF401" s="93" t="s">
        <v>211</v>
      </c>
      <c r="BG401" s="93" t="s">
        <v>102</v>
      </c>
      <c r="BH401" s="93" t="s">
        <v>102</v>
      </c>
      <c r="BI401" s="93" t="s">
        <v>102</v>
      </c>
      <c r="BJ401" s="210" t="s">
        <v>646</v>
      </c>
      <c r="BK401" s="93" t="s">
        <v>182</v>
      </c>
      <c r="BL401" s="97" t="s">
        <v>102</v>
      </c>
      <c r="BM401" s="93" t="s">
        <v>105</v>
      </c>
      <c r="BN401" s="93" t="s">
        <v>104</v>
      </c>
      <c r="BO401" s="93" t="s">
        <v>102</v>
      </c>
      <c r="BP401" s="98">
        <v>20180339</v>
      </c>
      <c r="BQ401" s="93" t="s">
        <v>102</v>
      </c>
      <c r="BR401" s="93" t="s">
        <v>102</v>
      </c>
      <c r="BS401" s="93" t="s">
        <v>102</v>
      </c>
      <c r="BT401" s="99" t="s">
        <v>591</v>
      </c>
      <c r="BU401" s="100" t="s">
        <v>11164</v>
      </c>
      <c r="BV401" s="101" t="s">
        <v>471</v>
      </c>
      <c r="BW401" s="136"/>
      <c r="BX401" s="103" t="s">
        <v>565</v>
      </c>
      <c r="BY401" s="104" t="s">
        <v>190</v>
      </c>
      <c r="BZ401" s="136"/>
      <c r="CA401" s="83" t="s">
        <v>599</v>
      </c>
      <c r="CB401" s="106" t="s">
        <v>647</v>
      </c>
      <c r="CC401" s="106" t="s">
        <v>11165</v>
      </c>
      <c r="CD401" s="107"/>
      <c r="CE401" s="108" t="s">
        <v>107</v>
      </c>
      <c r="CF401" s="108" t="s">
        <v>107</v>
      </c>
      <c r="CG401" s="109"/>
      <c r="CH401" s="110" t="s">
        <v>107</v>
      </c>
      <c r="CI401" s="111"/>
      <c r="CJ401" s="112">
        <v>6710</v>
      </c>
      <c r="CK401" s="113">
        <v>86</v>
      </c>
      <c r="CL401" s="114" t="s">
        <v>134</v>
      </c>
      <c r="CM401" s="114" t="s">
        <v>108</v>
      </c>
      <c r="CN401" s="114"/>
      <c r="CO401" s="115" t="s">
        <v>102</v>
      </c>
      <c r="CP401" s="115" t="s">
        <v>102</v>
      </c>
      <c r="CQ401" s="115" t="s">
        <v>102</v>
      </c>
      <c r="CR401" s="115" t="s">
        <v>102</v>
      </c>
      <c r="CS401" s="116"/>
      <c r="CT401" s="117" t="s">
        <v>109</v>
      </c>
      <c r="CU401" s="117" t="s">
        <v>109</v>
      </c>
      <c r="CV401" s="83">
        <v>397</v>
      </c>
      <c r="CW401" s="83" t="s">
        <v>108</v>
      </c>
      <c r="CX401" s="83">
        <v>397</v>
      </c>
      <c r="CY401" s="83" t="s">
        <v>108</v>
      </c>
      <c r="CZ401" s="83">
        <v>6725</v>
      </c>
      <c r="DA401" s="83" t="s">
        <v>419</v>
      </c>
      <c r="DB401" s="83" t="s">
        <v>130</v>
      </c>
      <c r="DC401" s="83" t="s">
        <v>499</v>
      </c>
      <c r="DD401" s="83">
        <v>1446</v>
      </c>
      <c r="DE401" s="83" t="s">
        <v>444</v>
      </c>
      <c r="DF401" s="83" t="s">
        <v>130</v>
      </c>
      <c r="DG401" s="83" t="s">
        <v>499</v>
      </c>
      <c r="DH401" s="83"/>
      <c r="DI401" s="83">
        <v>0</v>
      </c>
      <c r="DJ401" s="83">
        <v>1</v>
      </c>
      <c r="DK401" s="83">
        <v>0</v>
      </c>
      <c r="DL401" s="83">
        <v>0</v>
      </c>
      <c r="DM401" s="83">
        <v>0</v>
      </c>
      <c r="DN401" s="83">
        <v>0</v>
      </c>
      <c r="DO401" s="83">
        <v>0</v>
      </c>
      <c r="DP401" s="83">
        <v>0</v>
      </c>
      <c r="DQ401" s="83">
        <v>0</v>
      </c>
      <c r="DR401" s="83">
        <v>0</v>
      </c>
      <c r="DS401" s="83">
        <v>0</v>
      </c>
      <c r="DT401" s="83">
        <v>3</v>
      </c>
      <c r="DU401" s="83">
        <v>3</v>
      </c>
      <c r="DV401" s="83">
        <v>0</v>
      </c>
      <c r="DW401" s="83">
        <v>0</v>
      </c>
      <c r="DX401" s="83">
        <v>3</v>
      </c>
      <c r="DY401" s="85">
        <v>44043</v>
      </c>
      <c r="DZ401" s="83" t="s">
        <v>4448</v>
      </c>
      <c r="EA401" s="83" t="s">
        <v>102</v>
      </c>
      <c r="EB401" s="83" t="s">
        <v>482</v>
      </c>
      <c r="EC401" s="83">
        <v>397</v>
      </c>
      <c r="ED401" s="83" t="s">
        <v>483</v>
      </c>
      <c r="EE401" s="83">
        <v>1</v>
      </c>
      <c r="EF401" s="83">
        <v>0</v>
      </c>
      <c r="EG401" s="83">
        <v>0</v>
      </c>
      <c r="EH401" s="83" t="s">
        <v>109</v>
      </c>
      <c r="EI401" s="83" t="s">
        <v>108</v>
      </c>
      <c r="EJ401" s="83" t="s">
        <v>583</v>
      </c>
      <c r="EK401" s="83">
        <v>0</v>
      </c>
      <c r="EL401" s="83">
        <v>0</v>
      </c>
      <c r="EM401" s="83">
        <v>1</v>
      </c>
      <c r="EN401" s="83" t="s">
        <v>497</v>
      </c>
      <c r="EO401" s="83"/>
      <c r="EP401" s="83" t="s">
        <v>436</v>
      </c>
      <c r="EQ401" s="136">
        <v>1</v>
      </c>
      <c r="ER401" s="136">
        <v>1</v>
      </c>
      <c r="ES401" s="136">
        <v>1</v>
      </c>
      <c r="ET401" s="136">
        <v>1</v>
      </c>
      <c r="EU401" s="215" t="s">
        <v>269</v>
      </c>
      <c r="EV401" s="136">
        <v>1</v>
      </c>
      <c r="EW401" s="136">
        <v>1</v>
      </c>
      <c r="EX401" s="136">
        <v>1</v>
      </c>
      <c r="EY401" s="136">
        <v>1</v>
      </c>
      <c r="EZ401" s="136">
        <v>1</v>
      </c>
      <c r="FP401" s="215" t="s">
        <v>592</v>
      </c>
      <c r="FQ401" s="136" t="b">
        <v>1</v>
      </c>
      <c r="FR401" s="136" t="b">
        <v>1</v>
      </c>
      <c r="FS401" s="136" t="b">
        <v>1</v>
      </c>
      <c r="FT401" s="136" t="b">
        <v>1</v>
      </c>
      <c r="FX401" s="215" t="s">
        <v>269</v>
      </c>
    </row>
    <row r="402" spans="1:180" ht="60" customHeight="1" x14ac:dyDescent="0.55000000000000004">
      <c r="A402" s="83" t="s">
        <v>130</v>
      </c>
      <c r="B402" s="83" t="s">
        <v>98</v>
      </c>
      <c r="C402" s="136">
        <v>856512</v>
      </c>
      <c r="D402" s="207" t="s">
        <v>628</v>
      </c>
      <c r="E402" s="208" t="s">
        <v>633</v>
      </c>
      <c r="F402" s="83" t="s">
        <v>108</v>
      </c>
      <c r="G402" s="85">
        <v>22744</v>
      </c>
      <c r="H402" s="83" t="s">
        <v>102</v>
      </c>
      <c r="I402" s="85">
        <v>39772</v>
      </c>
      <c r="J402" s="83" t="s">
        <v>228</v>
      </c>
      <c r="K402" s="216">
        <v>848039329915</v>
      </c>
      <c r="L402" s="83" t="s">
        <v>191</v>
      </c>
      <c r="M402" s="85">
        <v>43619</v>
      </c>
      <c r="N402" s="83">
        <v>-1291.6666666666699</v>
      </c>
      <c r="O402" s="83" t="s">
        <v>193</v>
      </c>
      <c r="P402" s="83" t="s">
        <v>181</v>
      </c>
      <c r="Q402" s="208" t="s">
        <v>6636</v>
      </c>
      <c r="R402" s="83" t="s">
        <v>102</v>
      </c>
      <c r="S402" s="83" t="s">
        <v>102</v>
      </c>
      <c r="T402" s="83" t="s">
        <v>133</v>
      </c>
      <c r="U402" s="83" t="s">
        <v>9707</v>
      </c>
      <c r="V402" s="83" t="s">
        <v>111</v>
      </c>
      <c r="W402" s="83" t="s">
        <v>105</v>
      </c>
      <c r="X402" s="86" t="s">
        <v>6636</v>
      </c>
      <c r="Y402" s="87" t="s">
        <v>102</v>
      </c>
      <c r="Z402" s="87" t="s">
        <v>102</v>
      </c>
      <c r="AA402" s="87" t="s">
        <v>133</v>
      </c>
      <c r="AB402" s="87" t="s">
        <v>9707</v>
      </c>
      <c r="AC402" s="87" t="s">
        <v>111</v>
      </c>
      <c r="AD402" s="87" t="s">
        <v>105</v>
      </c>
      <c r="AE402" s="87" t="s">
        <v>106</v>
      </c>
      <c r="AF402" s="86" t="s">
        <v>6636</v>
      </c>
      <c r="AG402" s="87" t="s">
        <v>486</v>
      </c>
      <c r="AH402" s="87" t="s">
        <v>9707</v>
      </c>
      <c r="AI402" s="87" t="s">
        <v>111</v>
      </c>
      <c r="AJ402" s="87" t="s">
        <v>204</v>
      </c>
      <c r="AK402" s="88"/>
      <c r="AL402" s="83" t="s">
        <v>107</v>
      </c>
      <c r="AM402" s="89" t="s">
        <v>454</v>
      </c>
      <c r="AN402" s="90" t="s">
        <v>416</v>
      </c>
      <c r="AO402" s="91" t="s">
        <v>642</v>
      </c>
      <c r="AP402" s="90">
        <v>8.33333333333327</v>
      </c>
      <c r="AQ402" s="92" t="s">
        <v>102</v>
      </c>
      <c r="AR402" s="93" t="s">
        <v>102</v>
      </c>
      <c r="AS402" s="93" t="s">
        <v>102</v>
      </c>
      <c r="AT402" s="93" t="s">
        <v>102</v>
      </c>
      <c r="AU402" s="210" t="s">
        <v>644</v>
      </c>
      <c r="AV402" s="93" t="s">
        <v>185</v>
      </c>
      <c r="AW402" s="94" t="s">
        <v>102</v>
      </c>
      <c r="AX402" s="93" t="s">
        <v>183</v>
      </c>
      <c r="AY402" s="95" t="s">
        <v>111</v>
      </c>
      <c r="AZ402" s="93" t="s">
        <v>102</v>
      </c>
      <c r="BA402" s="93" t="s">
        <v>102</v>
      </c>
      <c r="BB402" s="93" t="s">
        <v>102</v>
      </c>
      <c r="BC402" s="93" t="s">
        <v>102</v>
      </c>
      <c r="BD402" s="96" t="s">
        <v>102</v>
      </c>
      <c r="BE402" s="90">
        <v>-190.166666666667</v>
      </c>
      <c r="BF402" s="93" t="s">
        <v>102</v>
      </c>
      <c r="BG402" s="93" t="s">
        <v>102</v>
      </c>
      <c r="BH402" s="93" t="s">
        <v>102</v>
      </c>
      <c r="BI402" s="93" t="s">
        <v>102</v>
      </c>
      <c r="BJ402" s="210" t="s">
        <v>642</v>
      </c>
      <c r="BK402" s="93" t="s">
        <v>192</v>
      </c>
      <c r="BL402" s="97" t="s">
        <v>102</v>
      </c>
      <c r="BM402" s="93" t="s">
        <v>183</v>
      </c>
      <c r="BN402" s="93" t="s">
        <v>106</v>
      </c>
      <c r="BO402" s="93" t="s">
        <v>102</v>
      </c>
      <c r="BP402" s="98" t="s">
        <v>102</v>
      </c>
      <c r="BQ402" s="93" t="s">
        <v>102</v>
      </c>
      <c r="BR402" s="93" t="s">
        <v>102</v>
      </c>
      <c r="BS402" s="93" t="s">
        <v>102</v>
      </c>
      <c r="BT402" s="99" t="s">
        <v>591</v>
      </c>
      <c r="BU402" s="100" t="s">
        <v>11166</v>
      </c>
      <c r="BV402" s="101" t="s">
        <v>471</v>
      </c>
      <c r="BW402" s="136"/>
      <c r="BX402" s="103" t="s">
        <v>565</v>
      </c>
      <c r="BY402" s="104" t="s">
        <v>190</v>
      </c>
      <c r="BZ402" s="136"/>
      <c r="CA402" s="83" t="s">
        <v>599</v>
      </c>
      <c r="CB402" s="106" t="s">
        <v>647</v>
      </c>
      <c r="CC402" s="106" t="s">
        <v>11167</v>
      </c>
      <c r="CD402" s="107"/>
      <c r="CE402" s="108" t="s">
        <v>107</v>
      </c>
      <c r="CF402" s="108" t="s">
        <v>107</v>
      </c>
      <c r="CG402" s="109"/>
      <c r="CH402" s="110" t="s">
        <v>107</v>
      </c>
      <c r="CI402" s="111"/>
      <c r="CJ402" s="112">
        <v>6710</v>
      </c>
      <c r="CK402" s="113">
        <v>86</v>
      </c>
      <c r="CL402" s="114" t="s">
        <v>134</v>
      </c>
      <c r="CM402" s="114" t="s">
        <v>108</v>
      </c>
      <c r="CN402" s="114"/>
      <c r="CO402" s="115" t="s">
        <v>102</v>
      </c>
      <c r="CP402" s="115" t="s">
        <v>102</v>
      </c>
      <c r="CQ402" s="115" t="s">
        <v>102</v>
      </c>
      <c r="CR402" s="115" t="s">
        <v>102</v>
      </c>
      <c r="CS402" s="116"/>
      <c r="CT402" s="117" t="s">
        <v>109</v>
      </c>
      <c r="CU402" s="117" t="s">
        <v>109</v>
      </c>
      <c r="CV402" s="83">
        <v>398</v>
      </c>
      <c r="CW402" s="83" t="s">
        <v>108</v>
      </c>
      <c r="CX402" s="83">
        <v>398</v>
      </c>
      <c r="CY402" s="83" t="s">
        <v>108</v>
      </c>
      <c r="CZ402" s="83">
        <v>6726</v>
      </c>
      <c r="DA402" s="83" t="s">
        <v>419</v>
      </c>
      <c r="DB402" s="83" t="s">
        <v>130</v>
      </c>
      <c r="DC402" s="83" t="s">
        <v>499</v>
      </c>
      <c r="DD402" s="83">
        <v>1447</v>
      </c>
      <c r="DE402" s="83" t="s">
        <v>444</v>
      </c>
      <c r="DF402" s="83" t="s">
        <v>130</v>
      </c>
      <c r="DG402" s="83" t="s">
        <v>499</v>
      </c>
      <c r="DH402" s="83"/>
      <c r="DI402" s="83">
        <v>0</v>
      </c>
      <c r="DJ402" s="83">
        <v>1</v>
      </c>
      <c r="DK402" s="83">
        <v>0</v>
      </c>
      <c r="DL402" s="83">
        <v>0</v>
      </c>
      <c r="DM402" s="83">
        <v>0</v>
      </c>
      <c r="DN402" s="83">
        <v>0</v>
      </c>
      <c r="DO402" s="83">
        <v>0</v>
      </c>
      <c r="DP402" s="83">
        <v>0</v>
      </c>
      <c r="DQ402" s="83">
        <v>0</v>
      </c>
      <c r="DR402" s="83">
        <v>0</v>
      </c>
      <c r="DS402" s="83">
        <v>0</v>
      </c>
      <c r="DT402" s="83">
        <v>3</v>
      </c>
      <c r="DU402" s="83">
        <v>3</v>
      </c>
      <c r="DV402" s="83">
        <v>0</v>
      </c>
      <c r="DW402" s="83">
        <v>0</v>
      </c>
      <c r="DX402" s="83">
        <v>3</v>
      </c>
      <c r="DY402" s="85">
        <v>44044</v>
      </c>
      <c r="DZ402" s="83" t="s">
        <v>4449</v>
      </c>
      <c r="EA402" s="83" t="s">
        <v>102</v>
      </c>
      <c r="EB402" s="83" t="s">
        <v>482</v>
      </c>
      <c r="EC402" s="83">
        <v>398</v>
      </c>
      <c r="ED402" s="83" t="s">
        <v>483</v>
      </c>
      <c r="EE402" s="83">
        <v>1</v>
      </c>
      <c r="EF402" s="83">
        <v>0</v>
      </c>
      <c r="EG402" s="83">
        <v>0</v>
      </c>
      <c r="EH402" s="83" t="s">
        <v>109</v>
      </c>
      <c r="EI402" s="83" t="s">
        <v>108</v>
      </c>
      <c r="EJ402" s="83" t="s">
        <v>583</v>
      </c>
      <c r="EK402" s="83">
        <v>0</v>
      </c>
      <c r="EL402" s="83">
        <v>0</v>
      </c>
      <c r="EM402" s="83">
        <v>1</v>
      </c>
      <c r="EN402" s="83" t="s">
        <v>497</v>
      </c>
      <c r="EO402" s="83"/>
      <c r="EP402" s="83" t="s">
        <v>436</v>
      </c>
      <c r="EQ402" s="136">
        <v>1</v>
      </c>
      <c r="ER402" s="136">
        <v>1</v>
      </c>
      <c r="ES402" s="136">
        <v>1</v>
      </c>
      <c r="ET402" s="136">
        <v>1</v>
      </c>
      <c r="EU402" s="215" t="s">
        <v>269</v>
      </c>
      <c r="EV402" s="136">
        <v>1</v>
      </c>
      <c r="EW402" s="136">
        <v>1</v>
      </c>
      <c r="EX402" s="136">
        <v>1</v>
      </c>
      <c r="EY402" s="136">
        <v>1</v>
      </c>
      <c r="EZ402" s="136">
        <v>1</v>
      </c>
      <c r="FP402" s="215" t="s">
        <v>592</v>
      </c>
      <c r="FQ402" s="136" t="b">
        <v>1</v>
      </c>
      <c r="FR402" s="136" t="b">
        <v>1</v>
      </c>
      <c r="FS402" s="136" t="b">
        <v>1</v>
      </c>
      <c r="FT402" s="136" t="b">
        <v>1</v>
      </c>
      <c r="FX402" s="215" t="s">
        <v>269</v>
      </c>
    </row>
    <row r="403" spans="1:180" ht="60" customHeight="1" x14ac:dyDescent="0.55000000000000004">
      <c r="A403" s="83" t="s">
        <v>130</v>
      </c>
      <c r="B403" s="83" t="s">
        <v>98</v>
      </c>
      <c r="C403" s="136">
        <v>121432</v>
      </c>
      <c r="D403" s="207" t="s">
        <v>629</v>
      </c>
      <c r="E403" s="208" t="s">
        <v>634</v>
      </c>
      <c r="F403" s="83" t="s">
        <v>108</v>
      </c>
      <c r="G403" s="85">
        <v>26341</v>
      </c>
      <c r="H403" s="83" t="s">
        <v>102</v>
      </c>
      <c r="I403" s="85">
        <v>34633</v>
      </c>
      <c r="J403" s="83" t="s">
        <v>228</v>
      </c>
      <c r="K403" s="216">
        <v>208778535017</v>
      </c>
      <c r="L403" s="83" t="s">
        <v>191</v>
      </c>
      <c r="M403" s="85">
        <v>43642</v>
      </c>
      <c r="N403" s="83">
        <v>-1296.6666666666699</v>
      </c>
      <c r="O403" s="83" t="s">
        <v>193</v>
      </c>
      <c r="P403" s="83" t="s">
        <v>181</v>
      </c>
      <c r="Q403" s="208" t="s">
        <v>6640</v>
      </c>
      <c r="R403" s="83" t="s">
        <v>102</v>
      </c>
      <c r="S403" s="83" t="s">
        <v>102</v>
      </c>
      <c r="T403" s="83" t="s">
        <v>131</v>
      </c>
      <c r="U403" s="83" t="s">
        <v>9708</v>
      </c>
      <c r="V403" s="83" t="s">
        <v>104</v>
      </c>
      <c r="W403" s="83" t="s">
        <v>105</v>
      </c>
      <c r="X403" s="86" t="s">
        <v>6640</v>
      </c>
      <c r="Y403" s="87" t="s">
        <v>102</v>
      </c>
      <c r="Z403" s="87" t="s">
        <v>102</v>
      </c>
      <c r="AA403" s="87" t="s">
        <v>131</v>
      </c>
      <c r="AB403" s="87" t="s">
        <v>9708</v>
      </c>
      <c r="AC403" s="87" t="s">
        <v>104</v>
      </c>
      <c r="AD403" s="87" t="s">
        <v>105</v>
      </c>
      <c r="AE403" s="87" t="s">
        <v>106</v>
      </c>
      <c r="AF403" s="86" t="s">
        <v>6640</v>
      </c>
      <c r="AG403" s="87" t="s">
        <v>177</v>
      </c>
      <c r="AH403" s="87" t="s">
        <v>9708</v>
      </c>
      <c r="AI403" s="87" t="s">
        <v>104</v>
      </c>
      <c r="AJ403" s="87" t="s">
        <v>204</v>
      </c>
      <c r="AK403" s="88"/>
      <c r="AL403" s="83" t="s">
        <v>107</v>
      </c>
      <c r="AM403" s="89" t="s">
        <v>454</v>
      </c>
      <c r="AN403" s="90" t="s">
        <v>416</v>
      </c>
      <c r="AO403" s="91" t="s">
        <v>643</v>
      </c>
      <c r="AP403" s="90">
        <v>8.33333333333327</v>
      </c>
      <c r="AQ403" s="92" t="s">
        <v>102</v>
      </c>
      <c r="AR403" s="93" t="s">
        <v>102</v>
      </c>
      <c r="AS403" s="93" t="s">
        <v>102</v>
      </c>
      <c r="AT403" s="93" t="s">
        <v>102</v>
      </c>
      <c r="AU403" s="210" t="s">
        <v>645</v>
      </c>
      <c r="AV403" s="93" t="s">
        <v>185</v>
      </c>
      <c r="AW403" s="94" t="s">
        <v>102</v>
      </c>
      <c r="AX403" s="93" t="s">
        <v>105</v>
      </c>
      <c r="AY403" s="95" t="s">
        <v>104</v>
      </c>
      <c r="AZ403" s="93" t="s">
        <v>102</v>
      </c>
      <c r="BA403" s="93" t="s">
        <v>102</v>
      </c>
      <c r="BB403" s="93" t="s">
        <v>102</v>
      </c>
      <c r="BC403" s="93" t="s">
        <v>102</v>
      </c>
      <c r="BD403" s="96" t="s">
        <v>102</v>
      </c>
      <c r="BE403" s="90">
        <v>-190.666666666667</v>
      </c>
      <c r="BF403" s="93" t="s">
        <v>102</v>
      </c>
      <c r="BG403" s="93" t="s">
        <v>102</v>
      </c>
      <c r="BH403" s="93" t="s">
        <v>102</v>
      </c>
      <c r="BI403" s="93" t="s">
        <v>102</v>
      </c>
      <c r="BJ403" s="210" t="s">
        <v>643</v>
      </c>
      <c r="BK403" s="93" t="s">
        <v>196</v>
      </c>
      <c r="BL403" s="97" t="s">
        <v>102</v>
      </c>
      <c r="BM403" s="93" t="s">
        <v>105</v>
      </c>
      <c r="BN403" s="93" t="s">
        <v>596</v>
      </c>
      <c r="BO403" s="93" t="s">
        <v>102</v>
      </c>
      <c r="BP403" s="98" t="s">
        <v>102</v>
      </c>
      <c r="BQ403" s="93" t="s">
        <v>102</v>
      </c>
      <c r="BR403" s="93" t="s">
        <v>102</v>
      </c>
      <c r="BS403" s="93" t="s">
        <v>102</v>
      </c>
      <c r="BT403" s="99" t="s">
        <v>591</v>
      </c>
      <c r="BU403" s="100" t="s">
        <v>11168</v>
      </c>
      <c r="BV403" s="101" t="s">
        <v>471</v>
      </c>
      <c r="BW403" s="136"/>
      <c r="BX403" s="103" t="s">
        <v>565</v>
      </c>
      <c r="BY403" s="104" t="s">
        <v>190</v>
      </c>
      <c r="BZ403" s="136"/>
      <c r="CA403" s="83" t="s">
        <v>599</v>
      </c>
      <c r="CB403" s="106" t="s">
        <v>647</v>
      </c>
      <c r="CC403" s="106" t="s">
        <v>11169</v>
      </c>
      <c r="CD403" s="107"/>
      <c r="CE403" s="108" t="s">
        <v>107</v>
      </c>
      <c r="CF403" s="108" t="s">
        <v>107</v>
      </c>
      <c r="CG403" s="109"/>
      <c r="CH403" s="110" t="s">
        <v>107</v>
      </c>
      <c r="CI403" s="111"/>
      <c r="CJ403" s="112">
        <v>6710</v>
      </c>
      <c r="CK403" s="113">
        <v>86</v>
      </c>
      <c r="CL403" s="114" t="s">
        <v>134</v>
      </c>
      <c r="CM403" s="114" t="s">
        <v>108</v>
      </c>
      <c r="CN403" s="114"/>
      <c r="CO403" s="115" t="s">
        <v>102</v>
      </c>
      <c r="CP403" s="115" t="s">
        <v>102</v>
      </c>
      <c r="CQ403" s="115" t="s">
        <v>102</v>
      </c>
      <c r="CR403" s="115" t="s">
        <v>102</v>
      </c>
      <c r="CS403" s="116"/>
      <c r="CT403" s="117" t="s">
        <v>109</v>
      </c>
      <c r="CU403" s="117" t="s">
        <v>109</v>
      </c>
      <c r="CV403" s="83">
        <v>399</v>
      </c>
      <c r="CW403" s="83" t="s">
        <v>108</v>
      </c>
      <c r="CX403" s="83">
        <v>399</v>
      </c>
      <c r="CY403" s="83" t="s">
        <v>108</v>
      </c>
      <c r="CZ403" s="83">
        <v>6727</v>
      </c>
      <c r="DA403" s="83" t="s">
        <v>419</v>
      </c>
      <c r="DB403" s="83" t="s">
        <v>130</v>
      </c>
      <c r="DC403" s="83" t="s">
        <v>499</v>
      </c>
      <c r="DD403" s="83">
        <v>1448</v>
      </c>
      <c r="DE403" s="83" t="s">
        <v>444</v>
      </c>
      <c r="DF403" s="83" t="s">
        <v>130</v>
      </c>
      <c r="DG403" s="83" t="s">
        <v>499</v>
      </c>
      <c r="DH403" s="83"/>
      <c r="DI403" s="83">
        <v>0</v>
      </c>
      <c r="DJ403" s="83">
        <v>1</v>
      </c>
      <c r="DK403" s="83">
        <v>0</v>
      </c>
      <c r="DL403" s="83">
        <v>0</v>
      </c>
      <c r="DM403" s="83">
        <v>0</v>
      </c>
      <c r="DN403" s="83">
        <v>0</v>
      </c>
      <c r="DO403" s="83">
        <v>0</v>
      </c>
      <c r="DP403" s="83">
        <v>0</v>
      </c>
      <c r="DQ403" s="83">
        <v>0</v>
      </c>
      <c r="DR403" s="83">
        <v>0</v>
      </c>
      <c r="DS403" s="83">
        <v>0</v>
      </c>
      <c r="DT403" s="83">
        <v>3</v>
      </c>
      <c r="DU403" s="83">
        <v>3</v>
      </c>
      <c r="DV403" s="83">
        <v>0</v>
      </c>
      <c r="DW403" s="83">
        <v>0</v>
      </c>
      <c r="DX403" s="83">
        <v>3</v>
      </c>
      <c r="DY403" s="85">
        <v>44045</v>
      </c>
      <c r="DZ403" s="83" t="s">
        <v>4450</v>
      </c>
      <c r="EA403" s="83" t="s">
        <v>102</v>
      </c>
      <c r="EB403" s="83" t="s">
        <v>482</v>
      </c>
      <c r="EC403" s="83">
        <v>399</v>
      </c>
      <c r="ED403" s="83" t="s">
        <v>483</v>
      </c>
      <c r="EE403" s="83">
        <v>1</v>
      </c>
      <c r="EF403" s="83">
        <v>0</v>
      </c>
      <c r="EG403" s="83">
        <v>0</v>
      </c>
      <c r="EH403" s="83" t="s">
        <v>109</v>
      </c>
      <c r="EI403" s="83" t="s">
        <v>108</v>
      </c>
      <c r="EJ403" s="83" t="s">
        <v>583</v>
      </c>
      <c r="EK403" s="83">
        <v>0</v>
      </c>
      <c r="EL403" s="83">
        <v>0</v>
      </c>
      <c r="EM403" s="83">
        <v>1</v>
      </c>
      <c r="EN403" s="83" t="s">
        <v>497</v>
      </c>
      <c r="EO403" s="83"/>
      <c r="EP403" s="83" t="s">
        <v>436</v>
      </c>
      <c r="EQ403" s="136">
        <v>1</v>
      </c>
      <c r="ER403" s="136">
        <v>1</v>
      </c>
      <c r="ES403" s="136">
        <v>1</v>
      </c>
      <c r="ET403" s="136">
        <v>1</v>
      </c>
      <c r="EU403" s="215" t="s">
        <v>269</v>
      </c>
      <c r="EV403" s="136">
        <v>1</v>
      </c>
      <c r="EW403" s="136">
        <v>1</v>
      </c>
      <c r="EX403" s="136">
        <v>1</v>
      </c>
      <c r="EY403" s="136">
        <v>1</v>
      </c>
      <c r="EZ403" s="136">
        <v>1</v>
      </c>
      <c r="FP403" s="215" t="s">
        <v>592</v>
      </c>
      <c r="FQ403" s="136" t="b">
        <v>1</v>
      </c>
      <c r="FR403" s="136" t="b">
        <v>1</v>
      </c>
      <c r="FS403" s="136" t="b">
        <v>1</v>
      </c>
      <c r="FT403" s="136" t="b">
        <v>1</v>
      </c>
      <c r="FX403" s="215" t="s">
        <v>269</v>
      </c>
    </row>
    <row r="404" spans="1:180" ht="60" customHeight="1" x14ac:dyDescent="0.55000000000000004">
      <c r="A404" s="83" t="s">
        <v>130</v>
      </c>
      <c r="B404" s="83" t="s">
        <v>98</v>
      </c>
      <c r="C404" s="136">
        <v>479245</v>
      </c>
      <c r="D404" s="207" t="s">
        <v>627</v>
      </c>
      <c r="E404" s="208" t="s">
        <v>630</v>
      </c>
      <c r="F404" s="83" t="s">
        <v>108</v>
      </c>
      <c r="G404" s="85">
        <v>20621</v>
      </c>
      <c r="H404" s="83" t="s">
        <v>102</v>
      </c>
      <c r="I404" s="85">
        <v>39794</v>
      </c>
      <c r="J404" s="83" t="s">
        <v>228</v>
      </c>
      <c r="K404" s="216">
        <v>516382518065</v>
      </c>
      <c r="L404" s="83" t="s">
        <v>191</v>
      </c>
      <c r="M404" s="85">
        <v>43631</v>
      </c>
      <c r="N404" s="83">
        <v>-1301.6666666666699</v>
      </c>
      <c r="O404" s="83" t="s">
        <v>180</v>
      </c>
      <c r="P404" s="83" t="s">
        <v>181</v>
      </c>
      <c r="Q404" s="208" t="s">
        <v>6644</v>
      </c>
      <c r="R404" s="83" t="s">
        <v>102</v>
      </c>
      <c r="S404" s="83" t="s">
        <v>102</v>
      </c>
      <c r="T404" s="83" t="s">
        <v>199</v>
      </c>
      <c r="U404" s="83" t="s">
        <v>9709</v>
      </c>
      <c r="V404" s="83" t="s">
        <v>104</v>
      </c>
      <c r="W404" s="83" t="s">
        <v>105</v>
      </c>
      <c r="X404" s="86" t="s">
        <v>6644</v>
      </c>
      <c r="Y404" s="87" t="s">
        <v>102</v>
      </c>
      <c r="Z404" s="87" t="s">
        <v>102</v>
      </c>
      <c r="AA404" s="87" t="s">
        <v>199</v>
      </c>
      <c r="AB404" s="87" t="s">
        <v>9709</v>
      </c>
      <c r="AC404" s="87" t="s">
        <v>104</v>
      </c>
      <c r="AD404" s="87" t="s">
        <v>105</v>
      </c>
      <c r="AE404" s="87" t="s">
        <v>106</v>
      </c>
      <c r="AF404" s="86" t="s">
        <v>6644</v>
      </c>
      <c r="AG404" s="87" t="s">
        <v>489</v>
      </c>
      <c r="AH404" s="87" t="s">
        <v>9710</v>
      </c>
      <c r="AI404" s="87" t="s">
        <v>104</v>
      </c>
      <c r="AJ404" s="87" t="s">
        <v>204</v>
      </c>
      <c r="AK404" s="88"/>
      <c r="AL404" s="83" t="s">
        <v>107</v>
      </c>
      <c r="AM404" s="89" t="s">
        <v>454</v>
      </c>
      <c r="AN404" s="90" t="s">
        <v>416</v>
      </c>
      <c r="AO404" s="91" t="s">
        <v>641</v>
      </c>
      <c r="AP404" s="90">
        <v>8.33333333333327</v>
      </c>
      <c r="AQ404" s="92" t="s">
        <v>211</v>
      </c>
      <c r="AR404" s="93" t="s">
        <v>102</v>
      </c>
      <c r="AS404" s="93" t="s">
        <v>102</v>
      </c>
      <c r="AT404" s="93" t="s">
        <v>102</v>
      </c>
      <c r="AU404" s="210" t="s">
        <v>641</v>
      </c>
      <c r="AV404" s="93" t="s">
        <v>192</v>
      </c>
      <c r="AW404" s="94" t="s">
        <v>102</v>
      </c>
      <c r="AX404" s="93" t="s">
        <v>105</v>
      </c>
      <c r="AY404" s="95" t="s">
        <v>188</v>
      </c>
      <c r="AZ404" s="93" t="s">
        <v>102</v>
      </c>
      <c r="BA404" s="93" t="s">
        <v>9711</v>
      </c>
      <c r="BB404" s="93" t="s">
        <v>102</v>
      </c>
      <c r="BC404" s="93" t="s">
        <v>102</v>
      </c>
      <c r="BD404" s="96" t="s">
        <v>102</v>
      </c>
      <c r="BE404" s="90">
        <v>-191.166666666667</v>
      </c>
      <c r="BF404" s="93" t="s">
        <v>211</v>
      </c>
      <c r="BG404" s="93" t="s">
        <v>102</v>
      </c>
      <c r="BH404" s="93" t="s">
        <v>102</v>
      </c>
      <c r="BI404" s="93" t="s">
        <v>102</v>
      </c>
      <c r="BJ404" s="210" t="s">
        <v>646</v>
      </c>
      <c r="BK404" s="93" t="s">
        <v>182</v>
      </c>
      <c r="BL404" s="97" t="s">
        <v>102</v>
      </c>
      <c r="BM404" s="93" t="s">
        <v>105</v>
      </c>
      <c r="BN404" s="93" t="s">
        <v>104</v>
      </c>
      <c r="BO404" s="93" t="s">
        <v>102</v>
      </c>
      <c r="BP404" s="98">
        <v>20180340</v>
      </c>
      <c r="BQ404" s="93" t="s">
        <v>102</v>
      </c>
      <c r="BR404" s="93" t="s">
        <v>102</v>
      </c>
      <c r="BS404" s="93" t="s">
        <v>102</v>
      </c>
      <c r="BT404" s="99" t="s">
        <v>591</v>
      </c>
      <c r="BU404" s="100" t="s">
        <v>11170</v>
      </c>
      <c r="BV404" s="101" t="s">
        <v>471</v>
      </c>
      <c r="BW404" s="136"/>
      <c r="BX404" s="103" t="s">
        <v>565</v>
      </c>
      <c r="BY404" s="104" t="s">
        <v>190</v>
      </c>
      <c r="BZ404" s="136"/>
      <c r="CA404" s="83" t="s">
        <v>599</v>
      </c>
      <c r="CB404" s="106" t="s">
        <v>647</v>
      </c>
      <c r="CC404" s="106" t="s">
        <v>11171</v>
      </c>
      <c r="CD404" s="107"/>
      <c r="CE404" s="108" t="s">
        <v>107</v>
      </c>
      <c r="CF404" s="108" t="s">
        <v>107</v>
      </c>
      <c r="CG404" s="109"/>
      <c r="CH404" s="110" t="s">
        <v>107</v>
      </c>
      <c r="CI404" s="111"/>
      <c r="CJ404" s="112">
        <v>6710</v>
      </c>
      <c r="CK404" s="113">
        <v>86</v>
      </c>
      <c r="CL404" s="114" t="s">
        <v>134</v>
      </c>
      <c r="CM404" s="114" t="s">
        <v>108</v>
      </c>
      <c r="CN404" s="114"/>
      <c r="CO404" s="115" t="s">
        <v>102</v>
      </c>
      <c r="CP404" s="115" t="s">
        <v>102</v>
      </c>
      <c r="CQ404" s="115" t="s">
        <v>102</v>
      </c>
      <c r="CR404" s="115" t="s">
        <v>102</v>
      </c>
      <c r="CS404" s="116"/>
      <c r="CT404" s="117" t="s">
        <v>109</v>
      </c>
      <c r="CU404" s="117" t="s">
        <v>109</v>
      </c>
      <c r="CV404" s="83">
        <v>400</v>
      </c>
      <c r="CW404" s="83" t="s">
        <v>108</v>
      </c>
      <c r="CX404" s="83">
        <v>400</v>
      </c>
      <c r="CY404" s="83" t="s">
        <v>108</v>
      </c>
      <c r="CZ404" s="83">
        <v>6728</v>
      </c>
      <c r="DA404" s="83" t="s">
        <v>419</v>
      </c>
      <c r="DB404" s="83" t="s">
        <v>130</v>
      </c>
      <c r="DC404" s="83" t="s">
        <v>499</v>
      </c>
      <c r="DD404" s="83">
        <v>1449</v>
      </c>
      <c r="DE404" s="83" t="s">
        <v>444</v>
      </c>
      <c r="DF404" s="83" t="s">
        <v>130</v>
      </c>
      <c r="DG404" s="83" t="s">
        <v>499</v>
      </c>
      <c r="DH404" s="83"/>
      <c r="DI404" s="83">
        <v>0</v>
      </c>
      <c r="DJ404" s="83">
        <v>1</v>
      </c>
      <c r="DK404" s="83">
        <v>0</v>
      </c>
      <c r="DL404" s="83">
        <v>0</v>
      </c>
      <c r="DM404" s="83">
        <v>0</v>
      </c>
      <c r="DN404" s="83">
        <v>0</v>
      </c>
      <c r="DO404" s="83">
        <v>0</v>
      </c>
      <c r="DP404" s="83">
        <v>0</v>
      </c>
      <c r="DQ404" s="83">
        <v>0</v>
      </c>
      <c r="DR404" s="83">
        <v>0</v>
      </c>
      <c r="DS404" s="83">
        <v>0</v>
      </c>
      <c r="DT404" s="83">
        <v>3</v>
      </c>
      <c r="DU404" s="83">
        <v>3</v>
      </c>
      <c r="DV404" s="83">
        <v>0</v>
      </c>
      <c r="DW404" s="83">
        <v>0</v>
      </c>
      <c r="DX404" s="83">
        <v>3</v>
      </c>
      <c r="DY404" s="85">
        <v>44046</v>
      </c>
      <c r="DZ404" s="83" t="s">
        <v>4451</v>
      </c>
      <c r="EA404" s="83" t="s">
        <v>102</v>
      </c>
      <c r="EB404" s="83" t="s">
        <v>482</v>
      </c>
      <c r="EC404" s="83">
        <v>400</v>
      </c>
      <c r="ED404" s="83" t="s">
        <v>483</v>
      </c>
      <c r="EE404" s="83">
        <v>1</v>
      </c>
      <c r="EF404" s="83">
        <v>0</v>
      </c>
      <c r="EG404" s="83">
        <v>0</v>
      </c>
      <c r="EH404" s="83" t="s">
        <v>109</v>
      </c>
      <c r="EI404" s="83" t="s">
        <v>108</v>
      </c>
      <c r="EJ404" s="83" t="s">
        <v>583</v>
      </c>
      <c r="EK404" s="83">
        <v>0</v>
      </c>
      <c r="EL404" s="83">
        <v>0</v>
      </c>
      <c r="EM404" s="83">
        <v>1</v>
      </c>
      <c r="EN404" s="83" t="s">
        <v>497</v>
      </c>
      <c r="EO404" s="83"/>
      <c r="EP404" s="83" t="s">
        <v>436</v>
      </c>
      <c r="EQ404" s="136">
        <v>1</v>
      </c>
      <c r="ER404" s="136">
        <v>1</v>
      </c>
      <c r="ES404" s="136">
        <v>1</v>
      </c>
      <c r="ET404" s="136">
        <v>1</v>
      </c>
      <c r="EU404" s="215" t="s">
        <v>269</v>
      </c>
      <c r="EV404" s="136">
        <v>1</v>
      </c>
      <c r="EW404" s="136">
        <v>1</v>
      </c>
      <c r="EX404" s="136">
        <v>1</v>
      </c>
      <c r="EY404" s="136">
        <v>1</v>
      </c>
      <c r="EZ404" s="136">
        <v>1</v>
      </c>
      <c r="FP404" s="215" t="s">
        <v>592</v>
      </c>
      <c r="FQ404" s="136" t="b">
        <v>1</v>
      </c>
      <c r="FR404" s="136" t="b">
        <v>1</v>
      </c>
      <c r="FS404" s="136" t="b">
        <v>1</v>
      </c>
      <c r="FT404" s="136" t="b">
        <v>1</v>
      </c>
      <c r="FX404" s="215" t="s">
        <v>269</v>
      </c>
    </row>
    <row r="405" spans="1:180" ht="60" customHeight="1" x14ac:dyDescent="0.55000000000000004">
      <c r="A405" s="83" t="s">
        <v>130</v>
      </c>
      <c r="B405" s="83" t="s">
        <v>98</v>
      </c>
      <c r="C405" s="136">
        <v>862574</v>
      </c>
      <c r="D405" s="207" t="s">
        <v>628</v>
      </c>
      <c r="E405" s="208" t="s">
        <v>633</v>
      </c>
      <c r="F405" s="83" t="s">
        <v>108</v>
      </c>
      <c r="G405" s="85">
        <v>22744</v>
      </c>
      <c r="H405" s="83" t="s">
        <v>102</v>
      </c>
      <c r="I405" s="85">
        <v>39772</v>
      </c>
      <c r="J405" s="83" t="s">
        <v>228</v>
      </c>
      <c r="K405" s="216">
        <v>384922448075</v>
      </c>
      <c r="L405" s="83" t="s">
        <v>191</v>
      </c>
      <c r="M405" s="85">
        <v>43619</v>
      </c>
      <c r="N405" s="83">
        <v>-1306.6666666666699</v>
      </c>
      <c r="O405" s="83" t="s">
        <v>193</v>
      </c>
      <c r="P405" s="83" t="s">
        <v>181</v>
      </c>
      <c r="Q405" s="208" t="s">
        <v>6648</v>
      </c>
      <c r="R405" s="83" t="s">
        <v>102</v>
      </c>
      <c r="S405" s="83" t="s">
        <v>102</v>
      </c>
      <c r="T405" s="83" t="s">
        <v>133</v>
      </c>
      <c r="U405" s="83" t="s">
        <v>9712</v>
      </c>
      <c r="V405" s="83" t="s">
        <v>111</v>
      </c>
      <c r="W405" s="83" t="s">
        <v>105</v>
      </c>
      <c r="X405" s="86" t="s">
        <v>6648</v>
      </c>
      <c r="Y405" s="87" t="s">
        <v>102</v>
      </c>
      <c r="Z405" s="87" t="s">
        <v>102</v>
      </c>
      <c r="AA405" s="87" t="s">
        <v>133</v>
      </c>
      <c r="AB405" s="87" t="s">
        <v>9712</v>
      </c>
      <c r="AC405" s="87" t="s">
        <v>111</v>
      </c>
      <c r="AD405" s="87" t="s">
        <v>105</v>
      </c>
      <c r="AE405" s="87" t="s">
        <v>106</v>
      </c>
      <c r="AF405" s="86" t="s">
        <v>6648</v>
      </c>
      <c r="AG405" s="87" t="s">
        <v>486</v>
      </c>
      <c r="AH405" s="87" t="s">
        <v>9712</v>
      </c>
      <c r="AI405" s="87" t="s">
        <v>111</v>
      </c>
      <c r="AJ405" s="87" t="s">
        <v>204</v>
      </c>
      <c r="AK405" s="88"/>
      <c r="AL405" s="83" t="s">
        <v>107</v>
      </c>
      <c r="AM405" s="89" t="s">
        <v>454</v>
      </c>
      <c r="AN405" s="90" t="s">
        <v>416</v>
      </c>
      <c r="AO405" s="91" t="s">
        <v>642</v>
      </c>
      <c r="AP405" s="90">
        <v>8.33333333333327</v>
      </c>
      <c r="AQ405" s="92" t="s">
        <v>102</v>
      </c>
      <c r="AR405" s="93" t="s">
        <v>102</v>
      </c>
      <c r="AS405" s="93" t="s">
        <v>102</v>
      </c>
      <c r="AT405" s="93" t="s">
        <v>102</v>
      </c>
      <c r="AU405" s="210" t="s">
        <v>644</v>
      </c>
      <c r="AV405" s="93" t="s">
        <v>185</v>
      </c>
      <c r="AW405" s="94" t="s">
        <v>102</v>
      </c>
      <c r="AX405" s="93" t="s">
        <v>183</v>
      </c>
      <c r="AY405" s="95" t="s">
        <v>111</v>
      </c>
      <c r="AZ405" s="93" t="s">
        <v>102</v>
      </c>
      <c r="BA405" s="93" t="s">
        <v>102</v>
      </c>
      <c r="BB405" s="93" t="s">
        <v>102</v>
      </c>
      <c r="BC405" s="93" t="s">
        <v>102</v>
      </c>
      <c r="BD405" s="96" t="s">
        <v>102</v>
      </c>
      <c r="BE405" s="90">
        <v>-191.666666666667</v>
      </c>
      <c r="BF405" s="93" t="s">
        <v>102</v>
      </c>
      <c r="BG405" s="93" t="s">
        <v>102</v>
      </c>
      <c r="BH405" s="93" t="s">
        <v>102</v>
      </c>
      <c r="BI405" s="93" t="s">
        <v>102</v>
      </c>
      <c r="BJ405" s="210" t="s">
        <v>642</v>
      </c>
      <c r="BK405" s="93" t="s">
        <v>192</v>
      </c>
      <c r="BL405" s="97" t="s">
        <v>102</v>
      </c>
      <c r="BM405" s="93" t="s">
        <v>183</v>
      </c>
      <c r="BN405" s="93" t="s">
        <v>106</v>
      </c>
      <c r="BO405" s="93" t="s">
        <v>102</v>
      </c>
      <c r="BP405" s="98" t="s">
        <v>102</v>
      </c>
      <c r="BQ405" s="93" t="s">
        <v>102</v>
      </c>
      <c r="BR405" s="93" t="s">
        <v>102</v>
      </c>
      <c r="BS405" s="93" t="s">
        <v>102</v>
      </c>
      <c r="BT405" s="99" t="s">
        <v>591</v>
      </c>
      <c r="BU405" s="100" t="s">
        <v>11172</v>
      </c>
      <c r="BV405" s="101" t="s">
        <v>471</v>
      </c>
      <c r="BW405" s="136"/>
      <c r="BX405" s="103" t="s">
        <v>565</v>
      </c>
      <c r="BY405" s="104" t="s">
        <v>190</v>
      </c>
      <c r="BZ405" s="136"/>
      <c r="CA405" s="83" t="s">
        <v>599</v>
      </c>
      <c r="CB405" s="106" t="s">
        <v>647</v>
      </c>
      <c r="CC405" s="106" t="s">
        <v>11173</v>
      </c>
      <c r="CD405" s="107"/>
      <c r="CE405" s="108" t="s">
        <v>107</v>
      </c>
      <c r="CF405" s="108" t="s">
        <v>107</v>
      </c>
      <c r="CG405" s="109"/>
      <c r="CH405" s="110" t="s">
        <v>107</v>
      </c>
      <c r="CI405" s="111"/>
      <c r="CJ405" s="112">
        <v>6710</v>
      </c>
      <c r="CK405" s="113">
        <v>86</v>
      </c>
      <c r="CL405" s="114" t="s">
        <v>134</v>
      </c>
      <c r="CM405" s="114" t="s">
        <v>108</v>
      </c>
      <c r="CN405" s="114"/>
      <c r="CO405" s="115" t="s">
        <v>102</v>
      </c>
      <c r="CP405" s="115" t="s">
        <v>102</v>
      </c>
      <c r="CQ405" s="115" t="s">
        <v>102</v>
      </c>
      <c r="CR405" s="115" t="s">
        <v>102</v>
      </c>
      <c r="CS405" s="116"/>
      <c r="CT405" s="117" t="s">
        <v>109</v>
      </c>
      <c r="CU405" s="117" t="s">
        <v>109</v>
      </c>
      <c r="CV405" s="83">
        <v>401</v>
      </c>
      <c r="CW405" s="83" t="s">
        <v>108</v>
      </c>
      <c r="CX405" s="83">
        <v>401</v>
      </c>
      <c r="CY405" s="83" t="s">
        <v>108</v>
      </c>
      <c r="CZ405" s="83">
        <v>6729</v>
      </c>
      <c r="DA405" s="83" t="s">
        <v>419</v>
      </c>
      <c r="DB405" s="83" t="s">
        <v>130</v>
      </c>
      <c r="DC405" s="83" t="s">
        <v>499</v>
      </c>
      <c r="DD405" s="83">
        <v>1450</v>
      </c>
      <c r="DE405" s="83" t="s">
        <v>444</v>
      </c>
      <c r="DF405" s="83" t="s">
        <v>130</v>
      </c>
      <c r="DG405" s="83" t="s">
        <v>499</v>
      </c>
      <c r="DH405" s="83"/>
      <c r="DI405" s="83">
        <v>0</v>
      </c>
      <c r="DJ405" s="83">
        <v>1</v>
      </c>
      <c r="DK405" s="83">
        <v>0</v>
      </c>
      <c r="DL405" s="83">
        <v>0</v>
      </c>
      <c r="DM405" s="83">
        <v>0</v>
      </c>
      <c r="DN405" s="83">
        <v>0</v>
      </c>
      <c r="DO405" s="83">
        <v>0</v>
      </c>
      <c r="DP405" s="83">
        <v>0</v>
      </c>
      <c r="DQ405" s="83">
        <v>0</v>
      </c>
      <c r="DR405" s="83">
        <v>0</v>
      </c>
      <c r="DS405" s="83">
        <v>0</v>
      </c>
      <c r="DT405" s="83">
        <v>3</v>
      </c>
      <c r="DU405" s="83">
        <v>3</v>
      </c>
      <c r="DV405" s="83">
        <v>0</v>
      </c>
      <c r="DW405" s="83">
        <v>0</v>
      </c>
      <c r="DX405" s="83">
        <v>3</v>
      </c>
      <c r="DY405" s="85">
        <v>44047</v>
      </c>
      <c r="DZ405" s="83" t="s">
        <v>4452</v>
      </c>
      <c r="EA405" s="83" t="s">
        <v>102</v>
      </c>
      <c r="EB405" s="83" t="s">
        <v>482</v>
      </c>
      <c r="EC405" s="83">
        <v>401</v>
      </c>
      <c r="ED405" s="83" t="s">
        <v>483</v>
      </c>
      <c r="EE405" s="83">
        <v>1</v>
      </c>
      <c r="EF405" s="83">
        <v>0</v>
      </c>
      <c r="EG405" s="83">
        <v>0</v>
      </c>
      <c r="EH405" s="83" t="s">
        <v>109</v>
      </c>
      <c r="EI405" s="83" t="s">
        <v>108</v>
      </c>
      <c r="EJ405" s="83" t="s">
        <v>583</v>
      </c>
      <c r="EK405" s="83">
        <v>0</v>
      </c>
      <c r="EL405" s="83">
        <v>0</v>
      </c>
      <c r="EM405" s="83">
        <v>1</v>
      </c>
      <c r="EN405" s="83" t="s">
        <v>497</v>
      </c>
      <c r="EO405" s="83"/>
      <c r="EP405" s="83" t="s">
        <v>436</v>
      </c>
      <c r="EQ405" s="136">
        <v>1</v>
      </c>
      <c r="ER405" s="136">
        <v>1</v>
      </c>
      <c r="ES405" s="136">
        <v>1</v>
      </c>
      <c r="ET405" s="136">
        <v>1</v>
      </c>
      <c r="EU405" s="215" t="s">
        <v>269</v>
      </c>
      <c r="EV405" s="136">
        <v>1</v>
      </c>
      <c r="EW405" s="136">
        <v>1</v>
      </c>
      <c r="EX405" s="136">
        <v>1</v>
      </c>
      <c r="EY405" s="136">
        <v>1</v>
      </c>
      <c r="EZ405" s="136">
        <v>1</v>
      </c>
      <c r="FP405" s="215" t="s">
        <v>592</v>
      </c>
      <c r="FQ405" s="136" t="b">
        <v>1</v>
      </c>
      <c r="FR405" s="136" t="b">
        <v>1</v>
      </c>
      <c r="FS405" s="136" t="b">
        <v>1</v>
      </c>
      <c r="FT405" s="136" t="b">
        <v>1</v>
      </c>
      <c r="FX405" s="215" t="s">
        <v>269</v>
      </c>
    </row>
    <row r="406" spans="1:180" ht="60" customHeight="1" x14ac:dyDescent="0.55000000000000004">
      <c r="A406" s="83" t="s">
        <v>130</v>
      </c>
      <c r="B406" s="83" t="s">
        <v>98</v>
      </c>
      <c r="C406" s="136">
        <v>316894</v>
      </c>
      <c r="D406" s="207" t="s">
        <v>629</v>
      </c>
      <c r="E406" s="208" t="s">
        <v>634</v>
      </c>
      <c r="F406" s="83" t="s">
        <v>108</v>
      </c>
      <c r="G406" s="85">
        <v>26341</v>
      </c>
      <c r="H406" s="83" t="s">
        <v>102</v>
      </c>
      <c r="I406" s="85">
        <v>34633</v>
      </c>
      <c r="J406" s="83" t="s">
        <v>228</v>
      </c>
      <c r="K406" s="216">
        <v>888899432630</v>
      </c>
      <c r="L406" s="83" t="s">
        <v>191</v>
      </c>
      <c r="M406" s="85">
        <v>43642</v>
      </c>
      <c r="N406" s="83">
        <v>-1311.6666666666699</v>
      </c>
      <c r="O406" s="83" t="s">
        <v>193</v>
      </c>
      <c r="P406" s="83" t="s">
        <v>181</v>
      </c>
      <c r="Q406" s="208" t="s">
        <v>6652</v>
      </c>
      <c r="R406" s="83" t="s">
        <v>102</v>
      </c>
      <c r="S406" s="83" t="s">
        <v>102</v>
      </c>
      <c r="T406" s="83" t="s">
        <v>131</v>
      </c>
      <c r="U406" s="83" t="s">
        <v>9713</v>
      </c>
      <c r="V406" s="83" t="s">
        <v>104</v>
      </c>
      <c r="W406" s="83" t="s">
        <v>105</v>
      </c>
      <c r="X406" s="86" t="s">
        <v>6652</v>
      </c>
      <c r="Y406" s="87" t="s">
        <v>102</v>
      </c>
      <c r="Z406" s="87" t="s">
        <v>102</v>
      </c>
      <c r="AA406" s="87" t="s">
        <v>131</v>
      </c>
      <c r="AB406" s="87" t="s">
        <v>9713</v>
      </c>
      <c r="AC406" s="87" t="s">
        <v>104</v>
      </c>
      <c r="AD406" s="87" t="s">
        <v>105</v>
      </c>
      <c r="AE406" s="87" t="s">
        <v>106</v>
      </c>
      <c r="AF406" s="86" t="s">
        <v>6652</v>
      </c>
      <c r="AG406" s="87" t="s">
        <v>177</v>
      </c>
      <c r="AH406" s="87" t="s">
        <v>9713</v>
      </c>
      <c r="AI406" s="87" t="s">
        <v>104</v>
      </c>
      <c r="AJ406" s="87" t="s">
        <v>204</v>
      </c>
      <c r="AK406" s="88"/>
      <c r="AL406" s="83" t="s">
        <v>107</v>
      </c>
      <c r="AM406" s="89" t="s">
        <v>454</v>
      </c>
      <c r="AN406" s="90" t="s">
        <v>416</v>
      </c>
      <c r="AO406" s="91" t="s">
        <v>643</v>
      </c>
      <c r="AP406" s="90">
        <v>8.33333333333327</v>
      </c>
      <c r="AQ406" s="92" t="s">
        <v>102</v>
      </c>
      <c r="AR406" s="93" t="s">
        <v>102</v>
      </c>
      <c r="AS406" s="93" t="s">
        <v>102</v>
      </c>
      <c r="AT406" s="93" t="s">
        <v>102</v>
      </c>
      <c r="AU406" s="210" t="s">
        <v>645</v>
      </c>
      <c r="AV406" s="93" t="s">
        <v>185</v>
      </c>
      <c r="AW406" s="94" t="s">
        <v>102</v>
      </c>
      <c r="AX406" s="93" t="s">
        <v>105</v>
      </c>
      <c r="AY406" s="95" t="s">
        <v>104</v>
      </c>
      <c r="AZ406" s="93" t="s">
        <v>102</v>
      </c>
      <c r="BA406" s="93" t="s">
        <v>102</v>
      </c>
      <c r="BB406" s="93" t="s">
        <v>102</v>
      </c>
      <c r="BC406" s="93" t="s">
        <v>102</v>
      </c>
      <c r="BD406" s="96" t="s">
        <v>102</v>
      </c>
      <c r="BE406" s="90">
        <v>-192.166666666667</v>
      </c>
      <c r="BF406" s="93" t="s">
        <v>102</v>
      </c>
      <c r="BG406" s="93" t="s">
        <v>102</v>
      </c>
      <c r="BH406" s="93" t="s">
        <v>102</v>
      </c>
      <c r="BI406" s="93" t="s">
        <v>102</v>
      </c>
      <c r="BJ406" s="210" t="s">
        <v>643</v>
      </c>
      <c r="BK406" s="93" t="s">
        <v>196</v>
      </c>
      <c r="BL406" s="97" t="s">
        <v>102</v>
      </c>
      <c r="BM406" s="93" t="s">
        <v>105</v>
      </c>
      <c r="BN406" s="93" t="s">
        <v>596</v>
      </c>
      <c r="BO406" s="93" t="s">
        <v>102</v>
      </c>
      <c r="BP406" s="98" t="s">
        <v>102</v>
      </c>
      <c r="BQ406" s="93" t="s">
        <v>102</v>
      </c>
      <c r="BR406" s="93" t="s">
        <v>102</v>
      </c>
      <c r="BS406" s="93" t="s">
        <v>102</v>
      </c>
      <c r="BT406" s="99" t="s">
        <v>591</v>
      </c>
      <c r="BU406" s="100" t="s">
        <v>11174</v>
      </c>
      <c r="BV406" s="101" t="s">
        <v>471</v>
      </c>
      <c r="BW406" s="136"/>
      <c r="BX406" s="103" t="s">
        <v>565</v>
      </c>
      <c r="BY406" s="104" t="s">
        <v>190</v>
      </c>
      <c r="BZ406" s="136"/>
      <c r="CA406" s="83" t="s">
        <v>599</v>
      </c>
      <c r="CB406" s="106" t="s">
        <v>647</v>
      </c>
      <c r="CC406" s="106" t="s">
        <v>11175</v>
      </c>
      <c r="CD406" s="107"/>
      <c r="CE406" s="108" t="s">
        <v>107</v>
      </c>
      <c r="CF406" s="108" t="s">
        <v>107</v>
      </c>
      <c r="CG406" s="109"/>
      <c r="CH406" s="110" t="s">
        <v>107</v>
      </c>
      <c r="CI406" s="111"/>
      <c r="CJ406" s="112">
        <v>6710</v>
      </c>
      <c r="CK406" s="113">
        <v>86</v>
      </c>
      <c r="CL406" s="114" t="s">
        <v>134</v>
      </c>
      <c r="CM406" s="114" t="s">
        <v>108</v>
      </c>
      <c r="CN406" s="114"/>
      <c r="CO406" s="115" t="s">
        <v>102</v>
      </c>
      <c r="CP406" s="115" t="s">
        <v>102</v>
      </c>
      <c r="CQ406" s="115" t="s">
        <v>102</v>
      </c>
      <c r="CR406" s="115" t="s">
        <v>102</v>
      </c>
      <c r="CS406" s="116"/>
      <c r="CT406" s="117" t="s">
        <v>109</v>
      </c>
      <c r="CU406" s="117" t="s">
        <v>109</v>
      </c>
      <c r="CV406" s="83">
        <v>402</v>
      </c>
      <c r="CW406" s="83" t="s">
        <v>108</v>
      </c>
      <c r="CX406" s="83">
        <v>402</v>
      </c>
      <c r="CY406" s="83" t="s">
        <v>108</v>
      </c>
      <c r="CZ406" s="83">
        <v>6730</v>
      </c>
      <c r="DA406" s="83" t="s">
        <v>419</v>
      </c>
      <c r="DB406" s="83" t="s">
        <v>130</v>
      </c>
      <c r="DC406" s="83" t="s">
        <v>499</v>
      </c>
      <c r="DD406" s="83">
        <v>1451</v>
      </c>
      <c r="DE406" s="83" t="s">
        <v>444</v>
      </c>
      <c r="DF406" s="83" t="s">
        <v>130</v>
      </c>
      <c r="DG406" s="83" t="s">
        <v>499</v>
      </c>
      <c r="DH406" s="83"/>
      <c r="DI406" s="83">
        <v>0</v>
      </c>
      <c r="DJ406" s="83">
        <v>1</v>
      </c>
      <c r="DK406" s="83">
        <v>0</v>
      </c>
      <c r="DL406" s="83">
        <v>0</v>
      </c>
      <c r="DM406" s="83">
        <v>0</v>
      </c>
      <c r="DN406" s="83">
        <v>0</v>
      </c>
      <c r="DO406" s="83">
        <v>0</v>
      </c>
      <c r="DP406" s="83">
        <v>0</v>
      </c>
      <c r="DQ406" s="83">
        <v>0</v>
      </c>
      <c r="DR406" s="83">
        <v>0</v>
      </c>
      <c r="DS406" s="83">
        <v>0</v>
      </c>
      <c r="DT406" s="83">
        <v>3</v>
      </c>
      <c r="DU406" s="83">
        <v>3</v>
      </c>
      <c r="DV406" s="83">
        <v>0</v>
      </c>
      <c r="DW406" s="83">
        <v>0</v>
      </c>
      <c r="DX406" s="83">
        <v>3</v>
      </c>
      <c r="DY406" s="85">
        <v>44048</v>
      </c>
      <c r="DZ406" s="83" t="s">
        <v>4453</v>
      </c>
      <c r="EA406" s="83" t="s">
        <v>102</v>
      </c>
      <c r="EB406" s="83" t="s">
        <v>482</v>
      </c>
      <c r="EC406" s="83">
        <v>402</v>
      </c>
      <c r="ED406" s="83" t="s">
        <v>483</v>
      </c>
      <c r="EE406" s="83">
        <v>1</v>
      </c>
      <c r="EF406" s="83">
        <v>0</v>
      </c>
      <c r="EG406" s="83">
        <v>0</v>
      </c>
      <c r="EH406" s="83" t="s">
        <v>109</v>
      </c>
      <c r="EI406" s="83" t="s">
        <v>108</v>
      </c>
      <c r="EJ406" s="83" t="s">
        <v>583</v>
      </c>
      <c r="EK406" s="83">
        <v>0</v>
      </c>
      <c r="EL406" s="83">
        <v>0</v>
      </c>
      <c r="EM406" s="83">
        <v>1</v>
      </c>
      <c r="EN406" s="83" t="s">
        <v>497</v>
      </c>
      <c r="EO406" s="83"/>
      <c r="EP406" s="83" t="s">
        <v>436</v>
      </c>
      <c r="EQ406" s="136">
        <v>1</v>
      </c>
      <c r="ER406" s="136">
        <v>1</v>
      </c>
      <c r="ES406" s="136">
        <v>1</v>
      </c>
      <c r="ET406" s="136">
        <v>1</v>
      </c>
      <c r="EU406" s="215" t="s">
        <v>269</v>
      </c>
      <c r="EV406" s="136">
        <v>1</v>
      </c>
      <c r="EW406" s="136">
        <v>1</v>
      </c>
      <c r="EX406" s="136">
        <v>1</v>
      </c>
      <c r="EY406" s="136">
        <v>1</v>
      </c>
      <c r="EZ406" s="136">
        <v>1</v>
      </c>
      <c r="FP406" s="215" t="s">
        <v>592</v>
      </c>
      <c r="FQ406" s="136" t="b">
        <v>1</v>
      </c>
      <c r="FR406" s="136" t="b">
        <v>1</v>
      </c>
      <c r="FS406" s="136" t="b">
        <v>1</v>
      </c>
      <c r="FT406" s="136" t="b">
        <v>1</v>
      </c>
      <c r="FX406" s="215" t="s">
        <v>269</v>
      </c>
    </row>
    <row r="407" spans="1:180" ht="60" customHeight="1" x14ac:dyDescent="0.55000000000000004">
      <c r="A407" s="83" t="s">
        <v>130</v>
      </c>
      <c r="B407" s="83" t="s">
        <v>98</v>
      </c>
      <c r="C407" s="136">
        <v>664498</v>
      </c>
      <c r="D407" s="207" t="s">
        <v>627</v>
      </c>
      <c r="E407" s="208" t="s">
        <v>630</v>
      </c>
      <c r="F407" s="83" t="s">
        <v>108</v>
      </c>
      <c r="G407" s="85">
        <v>20621</v>
      </c>
      <c r="H407" s="83" t="s">
        <v>102</v>
      </c>
      <c r="I407" s="85">
        <v>39794</v>
      </c>
      <c r="J407" s="83" t="s">
        <v>228</v>
      </c>
      <c r="K407" s="216">
        <v>308319820535</v>
      </c>
      <c r="L407" s="83" t="s">
        <v>191</v>
      </c>
      <c r="M407" s="85">
        <v>43631</v>
      </c>
      <c r="N407" s="83">
        <v>-1316.6666666666699</v>
      </c>
      <c r="O407" s="83" t="s">
        <v>180</v>
      </c>
      <c r="P407" s="83" t="s">
        <v>181</v>
      </c>
      <c r="Q407" s="208" t="s">
        <v>6656</v>
      </c>
      <c r="R407" s="83" t="s">
        <v>102</v>
      </c>
      <c r="S407" s="83" t="s">
        <v>102</v>
      </c>
      <c r="T407" s="83" t="s">
        <v>199</v>
      </c>
      <c r="U407" s="83" t="s">
        <v>9714</v>
      </c>
      <c r="V407" s="83" t="s">
        <v>104</v>
      </c>
      <c r="W407" s="83" t="s">
        <v>105</v>
      </c>
      <c r="X407" s="86" t="s">
        <v>6656</v>
      </c>
      <c r="Y407" s="87" t="s">
        <v>102</v>
      </c>
      <c r="Z407" s="87" t="s">
        <v>102</v>
      </c>
      <c r="AA407" s="87" t="s">
        <v>199</v>
      </c>
      <c r="AB407" s="87" t="s">
        <v>9714</v>
      </c>
      <c r="AC407" s="87" t="s">
        <v>104</v>
      </c>
      <c r="AD407" s="87" t="s">
        <v>105</v>
      </c>
      <c r="AE407" s="87" t="s">
        <v>106</v>
      </c>
      <c r="AF407" s="86" t="s">
        <v>6656</v>
      </c>
      <c r="AG407" s="87" t="s">
        <v>489</v>
      </c>
      <c r="AH407" s="87" t="s">
        <v>9715</v>
      </c>
      <c r="AI407" s="87" t="s">
        <v>104</v>
      </c>
      <c r="AJ407" s="87" t="s">
        <v>204</v>
      </c>
      <c r="AK407" s="88"/>
      <c r="AL407" s="83" t="s">
        <v>107</v>
      </c>
      <c r="AM407" s="89" t="s">
        <v>454</v>
      </c>
      <c r="AN407" s="90" t="s">
        <v>416</v>
      </c>
      <c r="AO407" s="91" t="s">
        <v>641</v>
      </c>
      <c r="AP407" s="90">
        <v>8.33333333333327</v>
      </c>
      <c r="AQ407" s="92" t="s">
        <v>211</v>
      </c>
      <c r="AR407" s="93" t="s">
        <v>102</v>
      </c>
      <c r="AS407" s="93" t="s">
        <v>102</v>
      </c>
      <c r="AT407" s="93" t="s">
        <v>102</v>
      </c>
      <c r="AU407" s="210" t="s">
        <v>641</v>
      </c>
      <c r="AV407" s="93" t="s">
        <v>192</v>
      </c>
      <c r="AW407" s="94" t="s">
        <v>102</v>
      </c>
      <c r="AX407" s="93" t="s">
        <v>105</v>
      </c>
      <c r="AY407" s="95" t="s">
        <v>188</v>
      </c>
      <c r="AZ407" s="93" t="s">
        <v>102</v>
      </c>
      <c r="BA407" s="93" t="s">
        <v>9716</v>
      </c>
      <c r="BB407" s="93" t="s">
        <v>102</v>
      </c>
      <c r="BC407" s="93" t="s">
        <v>102</v>
      </c>
      <c r="BD407" s="96" t="s">
        <v>102</v>
      </c>
      <c r="BE407" s="90">
        <v>-192.666666666667</v>
      </c>
      <c r="BF407" s="93" t="s">
        <v>211</v>
      </c>
      <c r="BG407" s="93" t="s">
        <v>102</v>
      </c>
      <c r="BH407" s="93" t="s">
        <v>102</v>
      </c>
      <c r="BI407" s="93" t="s">
        <v>102</v>
      </c>
      <c r="BJ407" s="210" t="s">
        <v>646</v>
      </c>
      <c r="BK407" s="93" t="s">
        <v>182</v>
      </c>
      <c r="BL407" s="97" t="s">
        <v>102</v>
      </c>
      <c r="BM407" s="93" t="s">
        <v>105</v>
      </c>
      <c r="BN407" s="93" t="s">
        <v>104</v>
      </c>
      <c r="BO407" s="93" t="s">
        <v>102</v>
      </c>
      <c r="BP407" s="98">
        <v>20180341</v>
      </c>
      <c r="BQ407" s="93" t="s">
        <v>102</v>
      </c>
      <c r="BR407" s="93" t="s">
        <v>102</v>
      </c>
      <c r="BS407" s="93" t="s">
        <v>102</v>
      </c>
      <c r="BT407" s="99" t="s">
        <v>591</v>
      </c>
      <c r="BU407" s="100" t="s">
        <v>11176</v>
      </c>
      <c r="BV407" s="101" t="s">
        <v>471</v>
      </c>
      <c r="BW407" s="136"/>
      <c r="BX407" s="103" t="s">
        <v>565</v>
      </c>
      <c r="BY407" s="104" t="s">
        <v>190</v>
      </c>
      <c r="BZ407" s="136"/>
      <c r="CA407" s="83" t="s">
        <v>599</v>
      </c>
      <c r="CB407" s="106" t="s">
        <v>647</v>
      </c>
      <c r="CC407" s="106" t="s">
        <v>11177</v>
      </c>
      <c r="CD407" s="107"/>
      <c r="CE407" s="108" t="s">
        <v>107</v>
      </c>
      <c r="CF407" s="108" t="s">
        <v>107</v>
      </c>
      <c r="CG407" s="109"/>
      <c r="CH407" s="110" t="s">
        <v>107</v>
      </c>
      <c r="CI407" s="111"/>
      <c r="CJ407" s="112">
        <v>6710</v>
      </c>
      <c r="CK407" s="113">
        <v>86</v>
      </c>
      <c r="CL407" s="114" t="s">
        <v>134</v>
      </c>
      <c r="CM407" s="114" t="s">
        <v>108</v>
      </c>
      <c r="CN407" s="114"/>
      <c r="CO407" s="115" t="s">
        <v>102</v>
      </c>
      <c r="CP407" s="115" t="s">
        <v>102</v>
      </c>
      <c r="CQ407" s="115" t="s">
        <v>102</v>
      </c>
      <c r="CR407" s="115" t="s">
        <v>102</v>
      </c>
      <c r="CS407" s="116"/>
      <c r="CT407" s="117" t="s">
        <v>109</v>
      </c>
      <c r="CU407" s="117" t="s">
        <v>109</v>
      </c>
      <c r="CV407" s="83">
        <v>403</v>
      </c>
      <c r="CW407" s="83" t="s">
        <v>108</v>
      </c>
      <c r="CX407" s="83">
        <v>403</v>
      </c>
      <c r="CY407" s="83" t="s">
        <v>108</v>
      </c>
      <c r="CZ407" s="83">
        <v>6731</v>
      </c>
      <c r="DA407" s="83" t="s">
        <v>419</v>
      </c>
      <c r="DB407" s="83" t="s">
        <v>130</v>
      </c>
      <c r="DC407" s="83" t="s">
        <v>499</v>
      </c>
      <c r="DD407" s="83">
        <v>1452</v>
      </c>
      <c r="DE407" s="83" t="s">
        <v>444</v>
      </c>
      <c r="DF407" s="83" t="s">
        <v>130</v>
      </c>
      <c r="DG407" s="83" t="s">
        <v>499</v>
      </c>
      <c r="DH407" s="83"/>
      <c r="DI407" s="83">
        <v>0</v>
      </c>
      <c r="DJ407" s="83">
        <v>1</v>
      </c>
      <c r="DK407" s="83">
        <v>0</v>
      </c>
      <c r="DL407" s="83">
        <v>0</v>
      </c>
      <c r="DM407" s="83">
        <v>0</v>
      </c>
      <c r="DN407" s="83">
        <v>0</v>
      </c>
      <c r="DO407" s="83">
        <v>0</v>
      </c>
      <c r="DP407" s="83">
        <v>0</v>
      </c>
      <c r="DQ407" s="83">
        <v>0</v>
      </c>
      <c r="DR407" s="83">
        <v>0</v>
      </c>
      <c r="DS407" s="83">
        <v>0</v>
      </c>
      <c r="DT407" s="83">
        <v>3</v>
      </c>
      <c r="DU407" s="83">
        <v>3</v>
      </c>
      <c r="DV407" s="83">
        <v>0</v>
      </c>
      <c r="DW407" s="83">
        <v>0</v>
      </c>
      <c r="DX407" s="83">
        <v>3</v>
      </c>
      <c r="DY407" s="85">
        <v>44049</v>
      </c>
      <c r="DZ407" s="83" t="s">
        <v>4454</v>
      </c>
      <c r="EA407" s="83" t="s">
        <v>102</v>
      </c>
      <c r="EB407" s="83" t="s">
        <v>482</v>
      </c>
      <c r="EC407" s="83">
        <v>403</v>
      </c>
      <c r="ED407" s="83" t="s">
        <v>483</v>
      </c>
      <c r="EE407" s="83">
        <v>1</v>
      </c>
      <c r="EF407" s="83">
        <v>0</v>
      </c>
      <c r="EG407" s="83">
        <v>0</v>
      </c>
      <c r="EH407" s="83" t="s">
        <v>109</v>
      </c>
      <c r="EI407" s="83" t="s">
        <v>108</v>
      </c>
      <c r="EJ407" s="83" t="s">
        <v>583</v>
      </c>
      <c r="EK407" s="83">
        <v>0</v>
      </c>
      <c r="EL407" s="83">
        <v>0</v>
      </c>
      <c r="EM407" s="83">
        <v>1</v>
      </c>
      <c r="EN407" s="83" t="s">
        <v>497</v>
      </c>
      <c r="EO407" s="83"/>
      <c r="EP407" s="83" t="s">
        <v>436</v>
      </c>
      <c r="EQ407" s="136">
        <v>1</v>
      </c>
      <c r="ER407" s="136">
        <v>1</v>
      </c>
      <c r="ES407" s="136">
        <v>1</v>
      </c>
      <c r="ET407" s="136">
        <v>1</v>
      </c>
      <c r="EU407" s="215" t="s">
        <v>269</v>
      </c>
      <c r="EV407" s="136">
        <v>1</v>
      </c>
      <c r="EW407" s="136">
        <v>1</v>
      </c>
      <c r="EX407" s="136">
        <v>1</v>
      </c>
      <c r="EY407" s="136">
        <v>1</v>
      </c>
      <c r="EZ407" s="136">
        <v>1</v>
      </c>
      <c r="FP407" s="215" t="s">
        <v>592</v>
      </c>
      <c r="FQ407" s="136" t="b">
        <v>1</v>
      </c>
      <c r="FR407" s="136" t="b">
        <v>1</v>
      </c>
      <c r="FS407" s="136" t="b">
        <v>1</v>
      </c>
      <c r="FT407" s="136" t="b">
        <v>1</v>
      </c>
      <c r="FX407" s="215" t="s">
        <v>269</v>
      </c>
    </row>
    <row r="408" spans="1:180" ht="60" customHeight="1" x14ac:dyDescent="0.55000000000000004">
      <c r="A408" s="83" t="s">
        <v>130</v>
      </c>
      <c r="B408" s="83" t="s">
        <v>98</v>
      </c>
      <c r="C408" s="136">
        <v>994792</v>
      </c>
      <c r="D408" s="207" t="s">
        <v>628</v>
      </c>
      <c r="E408" s="208" t="s">
        <v>633</v>
      </c>
      <c r="F408" s="83" t="s">
        <v>108</v>
      </c>
      <c r="G408" s="85">
        <v>22744</v>
      </c>
      <c r="H408" s="83" t="s">
        <v>102</v>
      </c>
      <c r="I408" s="85">
        <v>39772</v>
      </c>
      <c r="J408" s="83" t="s">
        <v>228</v>
      </c>
      <c r="K408" s="216">
        <v>113439675148</v>
      </c>
      <c r="L408" s="83" t="s">
        <v>191</v>
      </c>
      <c r="M408" s="85">
        <v>43619</v>
      </c>
      <c r="N408" s="83">
        <v>-1321.6666666666699</v>
      </c>
      <c r="O408" s="83" t="s">
        <v>193</v>
      </c>
      <c r="P408" s="83" t="s">
        <v>181</v>
      </c>
      <c r="Q408" s="208" t="s">
        <v>6660</v>
      </c>
      <c r="R408" s="83" t="s">
        <v>102</v>
      </c>
      <c r="S408" s="83" t="s">
        <v>102</v>
      </c>
      <c r="T408" s="83" t="s">
        <v>133</v>
      </c>
      <c r="U408" s="83" t="s">
        <v>9717</v>
      </c>
      <c r="V408" s="83" t="s">
        <v>111</v>
      </c>
      <c r="W408" s="83" t="s">
        <v>105</v>
      </c>
      <c r="X408" s="86" t="s">
        <v>6660</v>
      </c>
      <c r="Y408" s="87" t="s">
        <v>102</v>
      </c>
      <c r="Z408" s="87" t="s">
        <v>102</v>
      </c>
      <c r="AA408" s="87" t="s">
        <v>133</v>
      </c>
      <c r="AB408" s="87" t="s">
        <v>9717</v>
      </c>
      <c r="AC408" s="87" t="s">
        <v>111</v>
      </c>
      <c r="AD408" s="87" t="s">
        <v>105</v>
      </c>
      <c r="AE408" s="87" t="s">
        <v>106</v>
      </c>
      <c r="AF408" s="86" t="s">
        <v>6660</v>
      </c>
      <c r="AG408" s="87" t="s">
        <v>486</v>
      </c>
      <c r="AH408" s="87" t="s">
        <v>9717</v>
      </c>
      <c r="AI408" s="87" t="s">
        <v>111</v>
      </c>
      <c r="AJ408" s="87" t="s">
        <v>204</v>
      </c>
      <c r="AK408" s="88"/>
      <c r="AL408" s="83" t="s">
        <v>107</v>
      </c>
      <c r="AM408" s="89" t="s">
        <v>454</v>
      </c>
      <c r="AN408" s="90" t="s">
        <v>416</v>
      </c>
      <c r="AO408" s="91" t="s">
        <v>642</v>
      </c>
      <c r="AP408" s="90">
        <v>8.33333333333327</v>
      </c>
      <c r="AQ408" s="92" t="s">
        <v>102</v>
      </c>
      <c r="AR408" s="93" t="s">
        <v>102</v>
      </c>
      <c r="AS408" s="93" t="s">
        <v>102</v>
      </c>
      <c r="AT408" s="93" t="s">
        <v>102</v>
      </c>
      <c r="AU408" s="210" t="s">
        <v>644</v>
      </c>
      <c r="AV408" s="93" t="s">
        <v>185</v>
      </c>
      <c r="AW408" s="94" t="s">
        <v>102</v>
      </c>
      <c r="AX408" s="93" t="s">
        <v>183</v>
      </c>
      <c r="AY408" s="95" t="s">
        <v>111</v>
      </c>
      <c r="AZ408" s="93" t="s">
        <v>102</v>
      </c>
      <c r="BA408" s="93" t="s">
        <v>102</v>
      </c>
      <c r="BB408" s="93" t="s">
        <v>102</v>
      </c>
      <c r="BC408" s="93" t="s">
        <v>102</v>
      </c>
      <c r="BD408" s="96" t="s">
        <v>102</v>
      </c>
      <c r="BE408" s="90">
        <v>-193.166666666667</v>
      </c>
      <c r="BF408" s="93" t="s">
        <v>102</v>
      </c>
      <c r="BG408" s="93" t="s">
        <v>102</v>
      </c>
      <c r="BH408" s="93" t="s">
        <v>102</v>
      </c>
      <c r="BI408" s="93" t="s">
        <v>102</v>
      </c>
      <c r="BJ408" s="210" t="s">
        <v>642</v>
      </c>
      <c r="BK408" s="93" t="s">
        <v>192</v>
      </c>
      <c r="BL408" s="97" t="s">
        <v>102</v>
      </c>
      <c r="BM408" s="93" t="s">
        <v>183</v>
      </c>
      <c r="BN408" s="93" t="s">
        <v>106</v>
      </c>
      <c r="BO408" s="93" t="s">
        <v>102</v>
      </c>
      <c r="BP408" s="98" t="s">
        <v>102</v>
      </c>
      <c r="BQ408" s="93" t="s">
        <v>102</v>
      </c>
      <c r="BR408" s="93" t="s">
        <v>102</v>
      </c>
      <c r="BS408" s="93" t="s">
        <v>102</v>
      </c>
      <c r="BT408" s="99" t="s">
        <v>591</v>
      </c>
      <c r="BU408" s="100" t="s">
        <v>11178</v>
      </c>
      <c r="BV408" s="101" t="s">
        <v>471</v>
      </c>
      <c r="BW408" s="136"/>
      <c r="BX408" s="103" t="s">
        <v>565</v>
      </c>
      <c r="BY408" s="104" t="s">
        <v>190</v>
      </c>
      <c r="BZ408" s="136"/>
      <c r="CA408" s="83" t="s">
        <v>599</v>
      </c>
      <c r="CB408" s="106" t="s">
        <v>647</v>
      </c>
      <c r="CC408" s="106" t="s">
        <v>11179</v>
      </c>
      <c r="CD408" s="107"/>
      <c r="CE408" s="108" t="s">
        <v>107</v>
      </c>
      <c r="CF408" s="108" t="s">
        <v>107</v>
      </c>
      <c r="CG408" s="109"/>
      <c r="CH408" s="110" t="s">
        <v>107</v>
      </c>
      <c r="CI408" s="111"/>
      <c r="CJ408" s="112">
        <v>6710</v>
      </c>
      <c r="CK408" s="113">
        <v>86</v>
      </c>
      <c r="CL408" s="114" t="s">
        <v>134</v>
      </c>
      <c r="CM408" s="114" t="s">
        <v>108</v>
      </c>
      <c r="CN408" s="114"/>
      <c r="CO408" s="115" t="s">
        <v>102</v>
      </c>
      <c r="CP408" s="115" t="s">
        <v>102</v>
      </c>
      <c r="CQ408" s="115" t="s">
        <v>102</v>
      </c>
      <c r="CR408" s="115" t="s">
        <v>102</v>
      </c>
      <c r="CS408" s="116"/>
      <c r="CT408" s="117" t="s">
        <v>109</v>
      </c>
      <c r="CU408" s="117" t="s">
        <v>109</v>
      </c>
      <c r="CV408" s="83">
        <v>404</v>
      </c>
      <c r="CW408" s="83" t="s">
        <v>108</v>
      </c>
      <c r="CX408" s="83">
        <v>404</v>
      </c>
      <c r="CY408" s="83" t="s">
        <v>108</v>
      </c>
      <c r="CZ408" s="83">
        <v>6732</v>
      </c>
      <c r="DA408" s="83" t="s">
        <v>419</v>
      </c>
      <c r="DB408" s="83" t="s">
        <v>130</v>
      </c>
      <c r="DC408" s="83" t="s">
        <v>499</v>
      </c>
      <c r="DD408" s="83">
        <v>1453</v>
      </c>
      <c r="DE408" s="83" t="s">
        <v>444</v>
      </c>
      <c r="DF408" s="83" t="s">
        <v>130</v>
      </c>
      <c r="DG408" s="83" t="s">
        <v>499</v>
      </c>
      <c r="DH408" s="83"/>
      <c r="DI408" s="83">
        <v>0</v>
      </c>
      <c r="DJ408" s="83">
        <v>1</v>
      </c>
      <c r="DK408" s="83">
        <v>0</v>
      </c>
      <c r="DL408" s="83">
        <v>0</v>
      </c>
      <c r="DM408" s="83">
        <v>0</v>
      </c>
      <c r="DN408" s="83">
        <v>0</v>
      </c>
      <c r="DO408" s="83">
        <v>0</v>
      </c>
      <c r="DP408" s="83">
        <v>0</v>
      </c>
      <c r="DQ408" s="83">
        <v>0</v>
      </c>
      <c r="DR408" s="83">
        <v>0</v>
      </c>
      <c r="DS408" s="83">
        <v>0</v>
      </c>
      <c r="DT408" s="83">
        <v>3</v>
      </c>
      <c r="DU408" s="83">
        <v>3</v>
      </c>
      <c r="DV408" s="83">
        <v>0</v>
      </c>
      <c r="DW408" s="83">
        <v>0</v>
      </c>
      <c r="DX408" s="83">
        <v>3</v>
      </c>
      <c r="DY408" s="85">
        <v>44050</v>
      </c>
      <c r="DZ408" s="83" t="s">
        <v>4455</v>
      </c>
      <c r="EA408" s="83" t="s">
        <v>102</v>
      </c>
      <c r="EB408" s="83" t="s">
        <v>482</v>
      </c>
      <c r="EC408" s="83">
        <v>404</v>
      </c>
      <c r="ED408" s="83" t="s">
        <v>483</v>
      </c>
      <c r="EE408" s="83">
        <v>1</v>
      </c>
      <c r="EF408" s="83">
        <v>0</v>
      </c>
      <c r="EG408" s="83">
        <v>0</v>
      </c>
      <c r="EH408" s="83" t="s">
        <v>109</v>
      </c>
      <c r="EI408" s="83" t="s">
        <v>108</v>
      </c>
      <c r="EJ408" s="83" t="s">
        <v>583</v>
      </c>
      <c r="EK408" s="83">
        <v>0</v>
      </c>
      <c r="EL408" s="83">
        <v>0</v>
      </c>
      <c r="EM408" s="83">
        <v>1</v>
      </c>
      <c r="EN408" s="83" t="s">
        <v>497</v>
      </c>
      <c r="EO408" s="83"/>
      <c r="EP408" s="83" t="s">
        <v>436</v>
      </c>
      <c r="EQ408" s="136">
        <v>1</v>
      </c>
      <c r="ER408" s="136">
        <v>1</v>
      </c>
      <c r="ES408" s="136">
        <v>1</v>
      </c>
      <c r="ET408" s="136">
        <v>1</v>
      </c>
      <c r="EU408" s="215" t="s">
        <v>269</v>
      </c>
      <c r="EV408" s="136">
        <v>1</v>
      </c>
      <c r="EW408" s="136">
        <v>1</v>
      </c>
      <c r="EX408" s="136">
        <v>1</v>
      </c>
      <c r="EY408" s="136">
        <v>1</v>
      </c>
      <c r="EZ408" s="136">
        <v>1</v>
      </c>
      <c r="FP408" s="215" t="s">
        <v>592</v>
      </c>
      <c r="FQ408" s="136" t="b">
        <v>1</v>
      </c>
      <c r="FR408" s="136" t="b">
        <v>1</v>
      </c>
      <c r="FS408" s="136" t="b">
        <v>1</v>
      </c>
      <c r="FT408" s="136" t="b">
        <v>1</v>
      </c>
      <c r="FX408" s="215" t="s">
        <v>269</v>
      </c>
    </row>
    <row r="409" spans="1:180" ht="60" customHeight="1" x14ac:dyDescent="0.55000000000000004">
      <c r="A409" s="83" t="s">
        <v>130</v>
      </c>
      <c r="B409" s="83" t="s">
        <v>98</v>
      </c>
      <c r="C409" s="136">
        <v>181508</v>
      </c>
      <c r="D409" s="207" t="s">
        <v>629</v>
      </c>
      <c r="E409" s="208" t="s">
        <v>634</v>
      </c>
      <c r="F409" s="83" t="s">
        <v>108</v>
      </c>
      <c r="G409" s="85">
        <v>26341</v>
      </c>
      <c r="H409" s="83" t="s">
        <v>102</v>
      </c>
      <c r="I409" s="85">
        <v>34633</v>
      </c>
      <c r="J409" s="83" t="s">
        <v>228</v>
      </c>
      <c r="K409" s="216">
        <v>688403988379</v>
      </c>
      <c r="L409" s="83" t="s">
        <v>191</v>
      </c>
      <c r="M409" s="85">
        <v>43642</v>
      </c>
      <c r="N409" s="83">
        <v>-1326.6666666666699</v>
      </c>
      <c r="O409" s="83" t="s">
        <v>193</v>
      </c>
      <c r="P409" s="83" t="s">
        <v>181</v>
      </c>
      <c r="Q409" s="208" t="s">
        <v>6664</v>
      </c>
      <c r="R409" s="83" t="s">
        <v>102</v>
      </c>
      <c r="S409" s="83" t="s">
        <v>102</v>
      </c>
      <c r="T409" s="83" t="s">
        <v>131</v>
      </c>
      <c r="U409" s="83" t="s">
        <v>9718</v>
      </c>
      <c r="V409" s="83" t="s">
        <v>104</v>
      </c>
      <c r="W409" s="83" t="s">
        <v>105</v>
      </c>
      <c r="X409" s="86" t="s">
        <v>6664</v>
      </c>
      <c r="Y409" s="87" t="s">
        <v>102</v>
      </c>
      <c r="Z409" s="87" t="s">
        <v>102</v>
      </c>
      <c r="AA409" s="87" t="s">
        <v>131</v>
      </c>
      <c r="AB409" s="87" t="s">
        <v>9718</v>
      </c>
      <c r="AC409" s="87" t="s">
        <v>104</v>
      </c>
      <c r="AD409" s="87" t="s">
        <v>105</v>
      </c>
      <c r="AE409" s="87" t="s">
        <v>106</v>
      </c>
      <c r="AF409" s="86" t="s">
        <v>6664</v>
      </c>
      <c r="AG409" s="87" t="s">
        <v>177</v>
      </c>
      <c r="AH409" s="87" t="s">
        <v>9718</v>
      </c>
      <c r="AI409" s="87" t="s">
        <v>104</v>
      </c>
      <c r="AJ409" s="87" t="s">
        <v>204</v>
      </c>
      <c r="AK409" s="88"/>
      <c r="AL409" s="83" t="s">
        <v>107</v>
      </c>
      <c r="AM409" s="89" t="s">
        <v>454</v>
      </c>
      <c r="AN409" s="90" t="s">
        <v>416</v>
      </c>
      <c r="AO409" s="91" t="s">
        <v>643</v>
      </c>
      <c r="AP409" s="90">
        <v>8.33333333333327</v>
      </c>
      <c r="AQ409" s="92" t="s">
        <v>102</v>
      </c>
      <c r="AR409" s="93" t="s">
        <v>102</v>
      </c>
      <c r="AS409" s="93" t="s">
        <v>102</v>
      </c>
      <c r="AT409" s="93" t="s">
        <v>102</v>
      </c>
      <c r="AU409" s="210" t="s">
        <v>645</v>
      </c>
      <c r="AV409" s="93" t="s">
        <v>185</v>
      </c>
      <c r="AW409" s="94" t="s">
        <v>102</v>
      </c>
      <c r="AX409" s="93" t="s">
        <v>105</v>
      </c>
      <c r="AY409" s="95" t="s">
        <v>104</v>
      </c>
      <c r="AZ409" s="93" t="s">
        <v>102</v>
      </c>
      <c r="BA409" s="93" t="s">
        <v>102</v>
      </c>
      <c r="BB409" s="93" t="s">
        <v>102</v>
      </c>
      <c r="BC409" s="93" t="s">
        <v>102</v>
      </c>
      <c r="BD409" s="96" t="s">
        <v>102</v>
      </c>
      <c r="BE409" s="90">
        <v>-193.666666666667</v>
      </c>
      <c r="BF409" s="93" t="s">
        <v>102</v>
      </c>
      <c r="BG409" s="93" t="s">
        <v>102</v>
      </c>
      <c r="BH409" s="93" t="s">
        <v>102</v>
      </c>
      <c r="BI409" s="93" t="s">
        <v>102</v>
      </c>
      <c r="BJ409" s="210" t="s">
        <v>643</v>
      </c>
      <c r="BK409" s="93" t="s">
        <v>196</v>
      </c>
      <c r="BL409" s="97" t="s">
        <v>102</v>
      </c>
      <c r="BM409" s="93" t="s">
        <v>105</v>
      </c>
      <c r="BN409" s="93" t="s">
        <v>596</v>
      </c>
      <c r="BO409" s="93" t="s">
        <v>102</v>
      </c>
      <c r="BP409" s="98" t="s">
        <v>102</v>
      </c>
      <c r="BQ409" s="93" t="s">
        <v>102</v>
      </c>
      <c r="BR409" s="93" t="s">
        <v>102</v>
      </c>
      <c r="BS409" s="93" t="s">
        <v>102</v>
      </c>
      <c r="BT409" s="99" t="s">
        <v>591</v>
      </c>
      <c r="BU409" s="100" t="s">
        <v>11180</v>
      </c>
      <c r="BV409" s="101" t="s">
        <v>471</v>
      </c>
      <c r="BW409" s="136"/>
      <c r="BX409" s="103" t="s">
        <v>565</v>
      </c>
      <c r="BY409" s="104" t="s">
        <v>190</v>
      </c>
      <c r="BZ409" s="136"/>
      <c r="CA409" s="83" t="s">
        <v>599</v>
      </c>
      <c r="CB409" s="106" t="s">
        <v>647</v>
      </c>
      <c r="CC409" s="106" t="s">
        <v>11181</v>
      </c>
      <c r="CD409" s="107"/>
      <c r="CE409" s="108" t="s">
        <v>107</v>
      </c>
      <c r="CF409" s="108" t="s">
        <v>107</v>
      </c>
      <c r="CG409" s="109"/>
      <c r="CH409" s="110" t="s">
        <v>107</v>
      </c>
      <c r="CI409" s="111"/>
      <c r="CJ409" s="112">
        <v>6710</v>
      </c>
      <c r="CK409" s="113">
        <v>86</v>
      </c>
      <c r="CL409" s="114" t="s">
        <v>134</v>
      </c>
      <c r="CM409" s="114" t="s">
        <v>108</v>
      </c>
      <c r="CN409" s="114"/>
      <c r="CO409" s="115" t="s">
        <v>102</v>
      </c>
      <c r="CP409" s="115" t="s">
        <v>102</v>
      </c>
      <c r="CQ409" s="115" t="s">
        <v>102</v>
      </c>
      <c r="CR409" s="115" t="s">
        <v>102</v>
      </c>
      <c r="CS409" s="116"/>
      <c r="CT409" s="117" t="s">
        <v>109</v>
      </c>
      <c r="CU409" s="117" t="s">
        <v>109</v>
      </c>
      <c r="CV409" s="83">
        <v>405</v>
      </c>
      <c r="CW409" s="83" t="s">
        <v>108</v>
      </c>
      <c r="CX409" s="83">
        <v>405</v>
      </c>
      <c r="CY409" s="83" t="s">
        <v>108</v>
      </c>
      <c r="CZ409" s="83">
        <v>6733</v>
      </c>
      <c r="DA409" s="83" t="s">
        <v>419</v>
      </c>
      <c r="DB409" s="83" t="s">
        <v>130</v>
      </c>
      <c r="DC409" s="83" t="s">
        <v>499</v>
      </c>
      <c r="DD409" s="83">
        <v>1454</v>
      </c>
      <c r="DE409" s="83" t="s">
        <v>444</v>
      </c>
      <c r="DF409" s="83" t="s">
        <v>130</v>
      </c>
      <c r="DG409" s="83" t="s">
        <v>499</v>
      </c>
      <c r="DH409" s="83"/>
      <c r="DI409" s="83">
        <v>0</v>
      </c>
      <c r="DJ409" s="83">
        <v>1</v>
      </c>
      <c r="DK409" s="83">
        <v>0</v>
      </c>
      <c r="DL409" s="83">
        <v>0</v>
      </c>
      <c r="DM409" s="83">
        <v>0</v>
      </c>
      <c r="DN409" s="83">
        <v>0</v>
      </c>
      <c r="DO409" s="83">
        <v>0</v>
      </c>
      <c r="DP409" s="83">
        <v>0</v>
      </c>
      <c r="DQ409" s="83">
        <v>0</v>
      </c>
      <c r="DR409" s="83">
        <v>0</v>
      </c>
      <c r="DS409" s="83">
        <v>0</v>
      </c>
      <c r="DT409" s="83">
        <v>3</v>
      </c>
      <c r="DU409" s="83">
        <v>3</v>
      </c>
      <c r="DV409" s="83">
        <v>0</v>
      </c>
      <c r="DW409" s="83">
        <v>0</v>
      </c>
      <c r="DX409" s="83">
        <v>3</v>
      </c>
      <c r="DY409" s="85">
        <v>44051</v>
      </c>
      <c r="DZ409" s="83" t="s">
        <v>4456</v>
      </c>
      <c r="EA409" s="83" t="s">
        <v>102</v>
      </c>
      <c r="EB409" s="83" t="s">
        <v>482</v>
      </c>
      <c r="EC409" s="83">
        <v>405</v>
      </c>
      <c r="ED409" s="83" t="s">
        <v>483</v>
      </c>
      <c r="EE409" s="83">
        <v>1</v>
      </c>
      <c r="EF409" s="83">
        <v>0</v>
      </c>
      <c r="EG409" s="83">
        <v>0</v>
      </c>
      <c r="EH409" s="83" t="s">
        <v>109</v>
      </c>
      <c r="EI409" s="83" t="s">
        <v>108</v>
      </c>
      <c r="EJ409" s="83" t="s">
        <v>583</v>
      </c>
      <c r="EK409" s="83">
        <v>0</v>
      </c>
      <c r="EL409" s="83">
        <v>0</v>
      </c>
      <c r="EM409" s="83">
        <v>1</v>
      </c>
      <c r="EN409" s="83" t="s">
        <v>497</v>
      </c>
      <c r="EO409" s="83"/>
      <c r="EP409" s="83" t="s">
        <v>436</v>
      </c>
      <c r="EQ409" s="136">
        <v>1</v>
      </c>
      <c r="ER409" s="136">
        <v>1</v>
      </c>
      <c r="ES409" s="136">
        <v>1</v>
      </c>
      <c r="ET409" s="136">
        <v>1</v>
      </c>
      <c r="EU409" s="215" t="s">
        <v>269</v>
      </c>
      <c r="EV409" s="136">
        <v>1</v>
      </c>
      <c r="EW409" s="136">
        <v>1</v>
      </c>
      <c r="EX409" s="136">
        <v>1</v>
      </c>
      <c r="EY409" s="136">
        <v>1</v>
      </c>
      <c r="EZ409" s="136">
        <v>1</v>
      </c>
      <c r="FP409" s="215" t="s">
        <v>592</v>
      </c>
      <c r="FQ409" s="136" t="b">
        <v>1</v>
      </c>
      <c r="FR409" s="136" t="b">
        <v>1</v>
      </c>
      <c r="FS409" s="136" t="b">
        <v>1</v>
      </c>
      <c r="FT409" s="136" t="b">
        <v>1</v>
      </c>
      <c r="FX409" s="215" t="s">
        <v>269</v>
      </c>
    </row>
    <row r="410" spans="1:180" ht="60" customHeight="1" x14ac:dyDescent="0.55000000000000004">
      <c r="A410" s="83" t="s">
        <v>130</v>
      </c>
      <c r="B410" s="83" t="s">
        <v>98</v>
      </c>
      <c r="C410" s="136">
        <v>141161</v>
      </c>
      <c r="D410" s="207" t="s">
        <v>627</v>
      </c>
      <c r="E410" s="208" t="s">
        <v>630</v>
      </c>
      <c r="F410" s="83" t="s">
        <v>108</v>
      </c>
      <c r="G410" s="85">
        <v>20621</v>
      </c>
      <c r="H410" s="83" t="s">
        <v>102</v>
      </c>
      <c r="I410" s="85">
        <v>39794</v>
      </c>
      <c r="J410" s="83" t="s">
        <v>228</v>
      </c>
      <c r="K410" s="216">
        <v>336690463048</v>
      </c>
      <c r="L410" s="83" t="s">
        <v>191</v>
      </c>
      <c r="M410" s="85">
        <v>43631</v>
      </c>
      <c r="N410" s="83">
        <v>-1331.6666666666699</v>
      </c>
      <c r="O410" s="83" t="s">
        <v>180</v>
      </c>
      <c r="P410" s="83" t="s">
        <v>181</v>
      </c>
      <c r="Q410" s="208" t="s">
        <v>6668</v>
      </c>
      <c r="R410" s="83" t="s">
        <v>102</v>
      </c>
      <c r="S410" s="83" t="s">
        <v>102</v>
      </c>
      <c r="T410" s="83" t="s">
        <v>199</v>
      </c>
      <c r="U410" s="83" t="s">
        <v>9719</v>
      </c>
      <c r="V410" s="83" t="s">
        <v>104</v>
      </c>
      <c r="W410" s="83" t="s">
        <v>105</v>
      </c>
      <c r="X410" s="86" t="s">
        <v>6668</v>
      </c>
      <c r="Y410" s="87" t="s">
        <v>102</v>
      </c>
      <c r="Z410" s="87" t="s">
        <v>102</v>
      </c>
      <c r="AA410" s="87" t="s">
        <v>199</v>
      </c>
      <c r="AB410" s="87" t="s">
        <v>9719</v>
      </c>
      <c r="AC410" s="87" t="s">
        <v>104</v>
      </c>
      <c r="AD410" s="87" t="s">
        <v>105</v>
      </c>
      <c r="AE410" s="87" t="s">
        <v>106</v>
      </c>
      <c r="AF410" s="86" t="s">
        <v>6668</v>
      </c>
      <c r="AG410" s="87" t="s">
        <v>489</v>
      </c>
      <c r="AH410" s="87" t="s">
        <v>9720</v>
      </c>
      <c r="AI410" s="87" t="s">
        <v>104</v>
      </c>
      <c r="AJ410" s="87" t="s">
        <v>204</v>
      </c>
      <c r="AK410" s="88"/>
      <c r="AL410" s="83" t="s">
        <v>107</v>
      </c>
      <c r="AM410" s="89" t="s">
        <v>454</v>
      </c>
      <c r="AN410" s="90" t="s">
        <v>416</v>
      </c>
      <c r="AO410" s="91" t="s">
        <v>641</v>
      </c>
      <c r="AP410" s="90">
        <v>8.33333333333327</v>
      </c>
      <c r="AQ410" s="92" t="s">
        <v>211</v>
      </c>
      <c r="AR410" s="93" t="s">
        <v>102</v>
      </c>
      <c r="AS410" s="93" t="s">
        <v>102</v>
      </c>
      <c r="AT410" s="93" t="s">
        <v>102</v>
      </c>
      <c r="AU410" s="210" t="s">
        <v>641</v>
      </c>
      <c r="AV410" s="93" t="s">
        <v>192</v>
      </c>
      <c r="AW410" s="94" t="s">
        <v>102</v>
      </c>
      <c r="AX410" s="93" t="s">
        <v>105</v>
      </c>
      <c r="AY410" s="95" t="s">
        <v>188</v>
      </c>
      <c r="AZ410" s="93" t="s">
        <v>102</v>
      </c>
      <c r="BA410" s="93" t="s">
        <v>9721</v>
      </c>
      <c r="BB410" s="93" t="s">
        <v>102</v>
      </c>
      <c r="BC410" s="93" t="s">
        <v>102</v>
      </c>
      <c r="BD410" s="96" t="s">
        <v>102</v>
      </c>
      <c r="BE410" s="90">
        <v>-194.166666666667</v>
      </c>
      <c r="BF410" s="93" t="s">
        <v>211</v>
      </c>
      <c r="BG410" s="93" t="s">
        <v>102</v>
      </c>
      <c r="BH410" s="93" t="s">
        <v>102</v>
      </c>
      <c r="BI410" s="93" t="s">
        <v>102</v>
      </c>
      <c r="BJ410" s="210" t="s">
        <v>646</v>
      </c>
      <c r="BK410" s="93" t="s">
        <v>182</v>
      </c>
      <c r="BL410" s="97" t="s">
        <v>102</v>
      </c>
      <c r="BM410" s="93" t="s">
        <v>105</v>
      </c>
      <c r="BN410" s="93" t="s">
        <v>104</v>
      </c>
      <c r="BO410" s="93" t="s">
        <v>102</v>
      </c>
      <c r="BP410" s="98">
        <v>20180342</v>
      </c>
      <c r="BQ410" s="93" t="s">
        <v>102</v>
      </c>
      <c r="BR410" s="93" t="s">
        <v>102</v>
      </c>
      <c r="BS410" s="93" t="s">
        <v>102</v>
      </c>
      <c r="BT410" s="99" t="s">
        <v>591</v>
      </c>
      <c r="BU410" s="100" t="s">
        <v>11182</v>
      </c>
      <c r="BV410" s="101" t="s">
        <v>471</v>
      </c>
      <c r="BW410" s="136"/>
      <c r="BX410" s="103" t="s">
        <v>565</v>
      </c>
      <c r="BY410" s="104" t="s">
        <v>190</v>
      </c>
      <c r="BZ410" s="136"/>
      <c r="CA410" s="83" t="s">
        <v>599</v>
      </c>
      <c r="CB410" s="106" t="s">
        <v>647</v>
      </c>
      <c r="CC410" s="106" t="s">
        <v>11183</v>
      </c>
      <c r="CD410" s="107"/>
      <c r="CE410" s="108" t="s">
        <v>107</v>
      </c>
      <c r="CF410" s="108" t="s">
        <v>107</v>
      </c>
      <c r="CG410" s="109"/>
      <c r="CH410" s="110" t="s">
        <v>107</v>
      </c>
      <c r="CI410" s="111"/>
      <c r="CJ410" s="112">
        <v>6710</v>
      </c>
      <c r="CK410" s="113">
        <v>86</v>
      </c>
      <c r="CL410" s="114" t="s">
        <v>134</v>
      </c>
      <c r="CM410" s="114" t="s">
        <v>108</v>
      </c>
      <c r="CN410" s="114"/>
      <c r="CO410" s="115" t="s">
        <v>102</v>
      </c>
      <c r="CP410" s="115" t="s">
        <v>102</v>
      </c>
      <c r="CQ410" s="115" t="s">
        <v>102</v>
      </c>
      <c r="CR410" s="115" t="s">
        <v>102</v>
      </c>
      <c r="CS410" s="116"/>
      <c r="CT410" s="117" t="s">
        <v>109</v>
      </c>
      <c r="CU410" s="117" t="s">
        <v>109</v>
      </c>
      <c r="CV410" s="83">
        <v>406</v>
      </c>
      <c r="CW410" s="83" t="s">
        <v>108</v>
      </c>
      <c r="CX410" s="83">
        <v>406</v>
      </c>
      <c r="CY410" s="83" t="s">
        <v>108</v>
      </c>
      <c r="CZ410" s="83">
        <v>6734</v>
      </c>
      <c r="DA410" s="83" t="s">
        <v>419</v>
      </c>
      <c r="DB410" s="83" t="s">
        <v>130</v>
      </c>
      <c r="DC410" s="83" t="s">
        <v>499</v>
      </c>
      <c r="DD410" s="83">
        <v>1455</v>
      </c>
      <c r="DE410" s="83" t="s">
        <v>444</v>
      </c>
      <c r="DF410" s="83" t="s">
        <v>130</v>
      </c>
      <c r="DG410" s="83" t="s">
        <v>499</v>
      </c>
      <c r="DH410" s="83"/>
      <c r="DI410" s="83">
        <v>0</v>
      </c>
      <c r="DJ410" s="83">
        <v>1</v>
      </c>
      <c r="DK410" s="83">
        <v>0</v>
      </c>
      <c r="DL410" s="83">
        <v>0</v>
      </c>
      <c r="DM410" s="83">
        <v>0</v>
      </c>
      <c r="DN410" s="83">
        <v>0</v>
      </c>
      <c r="DO410" s="83">
        <v>0</v>
      </c>
      <c r="DP410" s="83">
        <v>0</v>
      </c>
      <c r="DQ410" s="83">
        <v>0</v>
      </c>
      <c r="DR410" s="83">
        <v>0</v>
      </c>
      <c r="DS410" s="83">
        <v>0</v>
      </c>
      <c r="DT410" s="83">
        <v>3</v>
      </c>
      <c r="DU410" s="83">
        <v>3</v>
      </c>
      <c r="DV410" s="83">
        <v>0</v>
      </c>
      <c r="DW410" s="83">
        <v>0</v>
      </c>
      <c r="DX410" s="83">
        <v>3</v>
      </c>
      <c r="DY410" s="85">
        <v>44052</v>
      </c>
      <c r="DZ410" s="83" t="s">
        <v>4457</v>
      </c>
      <c r="EA410" s="83" t="s">
        <v>102</v>
      </c>
      <c r="EB410" s="83" t="s">
        <v>482</v>
      </c>
      <c r="EC410" s="83">
        <v>406</v>
      </c>
      <c r="ED410" s="83" t="s">
        <v>483</v>
      </c>
      <c r="EE410" s="83">
        <v>1</v>
      </c>
      <c r="EF410" s="83">
        <v>0</v>
      </c>
      <c r="EG410" s="83">
        <v>0</v>
      </c>
      <c r="EH410" s="83" t="s">
        <v>109</v>
      </c>
      <c r="EI410" s="83" t="s">
        <v>108</v>
      </c>
      <c r="EJ410" s="83" t="s">
        <v>583</v>
      </c>
      <c r="EK410" s="83">
        <v>0</v>
      </c>
      <c r="EL410" s="83">
        <v>0</v>
      </c>
      <c r="EM410" s="83">
        <v>1</v>
      </c>
      <c r="EN410" s="83" t="s">
        <v>497</v>
      </c>
      <c r="EO410" s="83"/>
      <c r="EP410" s="83" t="s">
        <v>436</v>
      </c>
      <c r="EQ410" s="136">
        <v>1</v>
      </c>
      <c r="ER410" s="136">
        <v>1</v>
      </c>
      <c r="ES410" s="136">
        <v>1</v>
      </c>
      <c r="ET410" s="136">
        <v>1</v>
      </c>
      <c r="EU410" s="215" t="s">
        <v>269</v>
      </c>
      <c r="EV410" s="136">
        <v>1</v>
      </c>
      <c r="EW410" s="136">
        <v>1</v>
      </c>
      <c r="EX410" s="136">
        <v>1</v>
      </c>
      <c r="EY410" s="136">
        <v>1</v>
      </c>
      <c r="EZ410" s="136">
        <v>1</v>
      </c>
      <c r="FP410" s="215" t="s">
        <v>592</v>
      </c>
      <c r="FQ410" s="136" t="b">
        <v>1</v>
      </c>
      <c r="FR410" s="136" t="b">
        <v>1</v>
      </c>
      <c r="FS410" s="136" t="b">
        <v>1</v>
      </c>
      <c r="FT410" s="136" t="b">
        <v>1</v>
      </c>
      <c r="FX410" s="215" t="s">
        <v>269</v>
      </c>
    </row>
    <row r="411" spans="1:180" ht="60" customHeight="1" x14ac:dyDescent="0.55000000000000004">
      <c r="A411" s="83" t="s">
        <v>130</v>
      </c>
      <c r="B411" s="83" t="s">
        <v>98</v>
      </c>
      <c r="C411" s="136">
        <v>106620</v>
      </c>
      <c r="D411" s="207" t="s">
        <v>628</v>
      </c>
      <c r="E411" s="208" t="s">
        <v>633</v>
      </c>
      <c r="F411" s="83" t="s">
        <v>108</v>
      </c>
      <c r="G411" s="85">
        <v>22744</v>
      </c>
      <c r="H411" s="83" t="s">
        <v>102</v>
      </c>
      <c r="I411" s="85">
        <v>39772</v>
      </c>
      <c r="J411" s="83" t="s">
        <v>228</v>
      </c>
      <c r="K411" s="216">
        <v>624609820922</v>
      </c>
      <c r="L411" s="83" t="s">
        <v>191</v>
      </c>
      <c r="M411" s="85">
        <v>43619</v>
      </c>
      <c r="N411" s="83">
        <v>-1336.6666666666699</v>
      </c>
      <c r="O411" s="83" t="s">
        <v>193</v>
      </c>
      <c r="P411" s="83" t="s">
        <v>181</v>
      </c>
      <c r="Q411" s="208" t="s">
        <v>6672</v>
      </c>
      <c r="R411" s="83" t="s">
        <v>102</v>
      </c>
      <c r="S411" s="83" t="s">
        <v>102</v>
      </c>
      <c r="T411" s="83" t="s">
        <v>133</v>
      </c>
      <c r="U411" s="83" t="s">
        <v>9722</v>
      </c>
      <c r="V411" s="83" t="s">
        <v>111</v>
      </c>
      <c r="W411" s="83" t="s">
        <v>105</v>
      </c>
      <c r="X411" s="86" t="s">
        <v>6672</v>
      </c>
      <c r="Y411" s="87" t="s">
        <v>102</v>
      </c>
      <c r="Z411" s="87" t="s">
        <v>102</v>
      </c>
      <c r="AA411" s="87" t="s">
        <v>133</v>
      </c>
      <c r="AB411" s="87" t="s">
        <v>9722</v>
      </c>
      <c r="AC411" s="87" t="s">
        <v>111</v>
      </c>
      <c r="AD411" s="87" t="s">
        <v>105</v>
      </c>
      <c r="AE411" s="87" t="s">
        <v>106</v>
      </c>
      <c r="AF411" s="86" t="s">
        <v>6672</v>
      </c>
      <c r="AG411" s="87" t="s">
        <v>486</v>
      </c>
      <c r="AH411" s="87" t="s">
        <v>9722</v>
      </c>
      <c r="AI411" s="87" t="s">
        <v>111</v>
      </c>
      <c r="AJ411" s="87" t="s">
        <v>204</v>
      </c>
      <c r="AK411" s="88"/>
      <c r="AL411" s="83" t="s">
        <v>107</v>
      </c>
      <c r="AM411" s="89" t="s">
        <v>454</v>
      </c>
      <c r="AN411" s="90" t="s">
        <v>416</v>
      </c>
      <c r="AO411" s="91" t="s">
        <v>642</v>
      </c>
      <c r="AP411" s="90">
        <v>8.33333333333327</v>
      </c>
      <c r="AQ411" s="92" t="s">
        <v>102</v>
      </c>
      <c r="AR411" s="93" t="s">
        <v>102</v>
      </c>
      <c r="AS411" s="93" t="s">
        <v>102</v>
      </c>
      <c r="AT411" s="93" t="s">
        <v>102</v>
      </c>
      <c r="AU411" s="210" t="s">
        <v>644</v>
      </c>
      <c r="AV411" s="93" t="s">
        <v>185</v>
      </c>
      <c r="AW411" s="94" t="s">
        <v>102</v>
      </c>
      <c r="AX411" s="93" t="s">
        <v>183</v>
      </c>
      <c r="AY411" s="95" t="s">
        <v>111</v>
      </c>
      <c r="AZ411" s="93" t="s">
        <v>102</v>
      </c>
      <c r="BA411" s="93" t="s">
        <v>102</v>
      </c>
      <c r="BB411" s="93" t="s">
        <v>102</v>
      </c>
      <c r="BC411" s="93" t="s">
        <v>102</v>
      </c>
      <c r="BD411" s="96" t="s">
        <v>102</v>
      </c>
      <c r="BE411" s="90">
        <v>-194.666666666667</v>
      </c>
      <c r="BF411" s="93" t="s">
        <v>102</v>
      </c>
      <c r="BG411" s="93" t="s">
        <v>102</v>
      </c>
      <c r="BH411" s="93" t="s">
        <v>102</v>
      </c>
      <c r="BI411" s="93" t="s">
        <v>102</v>
      </c>
      <c r="BJ411" s="210" t="s">
        <v>642</v>
      </c>
      <c r="BK411" s="93" t="s">
        <v>192</v>
      </c>
      <c r="BL411" s="97" t="s">
        <v>102</v>
      </c>
      <c r="BM411" s="93" t="s">
        <v>183</v>
      </c>
      <c r="BN411" s="93" t="s">
        <v>106</v>
      </c>
      <c r="BO411" s="93" t="s">
        <v>102</v>
      </c>
      <c r="BP411" s="98" t="s">
        <v>102</v>
      </c>
      <c r="BQ411" s="93" t="s">
        <v>102</v>
      </c>
      <c r="BR411" s="93" t="s">
        <v>102</v>
      </c>
      <c r="BS411" s="93" t="s">
        <v>102</v>
      </c>
      <c r="BT411" s="99" t="s">
        <v>591</v>
      </c>
      <c r="BU411" s="100" t="s">
        <v>11184</v>
      </c>
      <c r="BV411" s="101" t="s">
        <v>471</v>
      </c>
      <c r="BW411" s="136"/>
      <c r="BX411" s="103" t="s">
        <v>565</v>
      </c>
      <c r="BY411" s="104" t="s">
        <v>190</v>
      </c>
      <c r="BZ411" s="136"/>
      <c r="CA411" s="83" t="s">
        <v>599</v>
      </c>
      <c r="CB411" s="106" t="s">
        <v>647</v>
      </c>
      <c r="CC411" s="106" t="s">
        <v>11185</v>
      </c>
      <c r="CD411" s="107"/>
      <c r="CE411" s="108" t="s">
        <v>107</v>
      </c>
      <c r="CF411" s="108" t="s">
        <v>107</v>
      </c>
      <c r="CG411" s="109"/>
      <c r="CH411" s="110" t="s">
        <v>107</v>
      </c>
      <c r="CI411" s="111"/>
      <c r="CJ411" s="112">
        <v>6710</v>
      </c>
      <c r="CK411" s="113">
        <v>86</v>
      </c>
      <c r="CL411" s="114" t="s">
        <v>134</v>
      </c>
      <c r="CM411" s="114" t="s">
        <v>108</v>
      </c>
      <c r="CN411" s="114"/>
      <c r="CO411" s="115" t="s">
        <v>102</v>
      </c>
      <c r="CP411" s="115" t="s">
        <v>102</v>
      </c>
      <c r="CQ411" s="115" t="s">
        <v>102</v>
      </c>
      <c r="CR411" s="115" t="s">
        <v>102</v>
      </c>
      <c r="CS411" s="116"/>
      <c r="CT411" s="117" t="s">
        <v>109</v>
      </c>
      <c r="CU411" s="117" t="s">
        <v>109</v>
      </c>
      <c r="CV411" s="83">
        <v>407</v>
      </c>
      <c r="CW411" s="83" t="s">
        <v>108</v>
      </c>
      <c r="CX411" s="83">
        <v>407</v>
      </c>
      <c r="CY411" s="83" t="s">
        <v>108</v>
      </c>
      <c r="CZ411" s="83">
        <v>6735</v>
      </c>
      <c r="DA411" s="83" t="s">
        <v>419</v>
      </c>
      <c r="DB411" s="83" t="s">
        <v>130</v>
      </c>
      <c r="DC411" s="83" t="s">
        <v>499</v>
      </c>
      <c r="DD411" s="83">
        <v>1456</v>
      </c>
      <c r="DE411" s="83" t="s">
        <v>444</v>
      </c>
      <c r="DF411" s="83" t="s">
        <v>130</v>
      </c>
      <c r="DG411" s="83" t="s">
        <v>499</v>
      </c>
      <c r="DH411" s="83"/>
      <c r="DI411" s="83">
        <v>0</v>
      </c>
      <c r="DJ411" s="83">
        <v>1</v>
      </c>
      <c r="DK411" s="83">
        <v>0</v>
      </c>
      <c r="DL411" s="83">
        <v>0</v>
      </c>
      <c r="DM411" s="83">
        <v>0</v>
      </c>
      <c r="DN411" s="83">
        <v>0</v>
      </c>
      <c r="DO411" s="83">
        <v>0</v>
      </c>
      <c r="DP411" s="83">
        <v>0</v>
      </c>
      <c r="DQ411" s="83">
        <v>0</v>
      </c>
      <c r="DR411" s="83">
        <v>0</v>
      </c>
      <c r="DS411" s="83">
        <v>0</v>
      </c>
      <c r="DT411" s="83">
        <v>3</v>
      </c>
      <c r="DU411" s="83">
        <v>3</v>
      </c>
      <c r="DV411" s="83">
        <v>0</v>
      </c>
      <c r="DW411" s="83">
        <v>0</v>
      </c>
      <c r="DX411" s="83">
        <v>3</v>
      </c>
      <c r="DY411" s="85">
        <v>44053</v>
      </c>
      <c r="DZ411" s="83" t="s">
        <v>4458</v>
      </c>
      <c r="EA411" s="83" t="s">
        <v>102</v>
      </c>
      <c r="EB411" s="83" t="s">
        <v>482</v>
      </c>
      <c r="EC411" s="83">
        <v>407</v>
      </c>
      <c r="ED411" s="83" t="s">
        <v>483</v>
      </c>
      <c r="EE411" s="83">
        <v>1</v>
      </c>
      <c r="EF411" s="83">
        <v>0</v>
      </c>
      <c r="EG411" s="83">
        <v>0</v>
      </c>
      <c r="EH411" s="83" t="s">
        <v>109</v>
      </c>
      <c r="EI411" s="83" t="s">
        <v>108</v>
      </c>
      <c r="EJ411" s="83" t="s">
        <v>583</v>
      </c>
      <c r="EK411" s="83">
        <v>0</v>
      </c>
      <c r="EL411" s="83">
        <v>0</v>
      </c>
      <c r="EM411" s="83">
        <v>1</v>
      </c>
      <c r="EN411" s="83" t="s">
        <v>497</v>
      </c>
      <c r="EO411" s="83"/>
      <c r="EP411" s="83" t="s">
        <v>436</v>
      </c>
      <c r="EQ411" s="136">
        <v>1</v>
      </c>
      <c r="ER411" s="136">
        <v>1</v>
      </c>
      <c r="ES411" s="136">
        <v>1</v>
      </c>
      <c r="ET411" s="136">
        <v>1</v>
      </c>
      <c r="EU411" s="215" t="s">
        <v>269</v>
      </c>
      <c r="EV411" s="136">
        <v>1</v>
      </c>
      <c r="EW411" s="136">
        <v>1</v>
      </c>
      <c r="EX411" s="136">
        <v>1</v>
      </c>
      <c r="EY411" s="136">
        <v>1</v>
      </c>
      <c r="EZ411" s="136">
        <v>1</v>
      </c>
      <c r="FP411" s="215" t="s">
        <v>592</v>
      </c>
      <c r="FQ411" s="136" t="b">
        <v>1</v>
      </c>
      <c r="FR411" s="136" t="b">
        <v>1</v>
      </c>
      <c r="FS411" s="136" t="b">
        <v>1</v>
      </c>
      <c r="FT411" s="136" t="b">
        <v>1</v>
      </c>
      <c r="FX411" s="215" t="s">
        <v>269</v>
      </c>
    </row>
    <row r="412" spans="1:180" ht="60" customHeight="1" x14ac:dyDescent="0.55000000000000004">
      <c r="A412" s="83" t="s">
        <v>130</v>
      </c>
      <c r="B412" s="83" t="s">
        <v>98</v>
      </c>
      <c r="C412" s="136">
        <v>398319</v>
      </c>
      <c r="D412" s="207" t="s">
        <v>629</v>
      </c>
      <c r="E412" s="208" t="s">
        <v>634</v>
      </c>
      <c r="F412" s="83" t="s">
        <v>108</v>
      </c>
      <c r="G412" s="85">
        <v>26341</v>
      </c>
      <c r="H412" s="83" t="s">
        <v>102</v>
      </c>
      <c r="I412" s="85">
        <v>34633</v>
      </c>
      <c r="J412" s="83" t="s">
        <v>228</v>
      </c>
      <c r="K412" s="216">
        <v>813384032486</v>
      </c>
      <c r="L412" s="83" t="s">
        <v>191</v>
      </c>
      <c r="M412" s="85">
        <v>43642</v>
      </c>
      <c r="N412" s="83">
        <v>-1341.6666666666699</v>
      </c>
      <c r="O412" s="83" t="s">
        <v>193</v>
      </c>
      <c r="P412" s="83" t="s">
        <v>181</v>
      </c>
      <c r="Q412" s="208" t="s">
        <v>6676</v>
      </c>
      <c r="R412" s="83" t="s">
        <v>102</v>
      </c>
      <c r="S412" s="83" t="s">
        <v>102</v>
      </c>
      <c r="T412" s="83" t="s">
        <v>131</v>
      </c>
      <c r="U412" s="83" t="s">
        <v>9723</v>
      </c>
      <c r="V412" s="83" t="s">
        <v>104</v>
      </c>
      <c r="W412" s="83" t="s">
        <v>105</v>
      </c>
      <c r="X412" s="86" t="s">
        <v>6676</v>
      </c>
      <c r="Y412" s="87" t="s">
        <v>102</v>
      </c>
      <c r="Z412" s="87" t="s">
        <v>102</v>
      </c>
      <c r="AA412" s="87" t="s">
        <v>131</v>
      </c>
      <c r="AB412" s="87" t="s">
        <v>9723</v>
      </c>
      <c r="AC412" s="87" t="s">
        <v>104</v>
      </c>
      <c r="AD412" s="87" t="s">
        <v>105</v>
      </c>
      <c r="AE412" s="87" t="s">
        <v>106</v>
      </c>
      <c r="AF412" s="86" t="s">
        <v>6676</v>
      </c>
      <c r="AG412" s="87" t="s">
        <v>177</v>
      </c>
      <c r="AH412" s="87" t="s">
        <v>9723</v>
      </c>
      <c r="AI412" s="87" t="s">
        <v>104</v>
      </c>
      <c r="AJ412" s="87" t="s">
        <v>204</v>
      </c>
      <c r="AK412" s="88"/>
      <c r="AL412" s="83" t="s">
        <v>107</v>
      </c>
      <c r="AM412" s="89" t="s">
        <v>454</v>
      </c>
      <c r="AN412" s="90" t="s">
        <v>416</v>
      </c>
      <c r="AO412" s="91" t="s">
        <v>643</v>
      </c>
      <c r="AP412" s="90">
        <v>8.33333333333327</v>
      </c>
      <c r="AQ412" s="92" t="s">
        <v>102</v>
      </c>
      <c r="AR412" s="93" t="s">
        <v>102</v>
      </c>
      <c r="AS412" s="93" t="s">
        <v>102</v>
      </c>
      <c r="AT412" s="93" t="s">
        <v>102</v>
      </c>
      <c r="AU412" s="210" t="s">
        <v>645</v>
      </c>
      <c r="AV412" s="93" t="s">
        <v>185</v>
      </c>
      <c r="AW412" s="94" t="s">
        <v>102</v>
      </c>
      <c r="AX412" s="93" t="s">
        <v>105</v>
      </c>
      <c r="AY412" s="95" t="s">
        <v>104</v>
      </c>
      <c r="AZ412" s="93" t="s">
        <v>102</v>
      </c>
      <c r="BA412" s="93" t="s">
        <v>102</v>
      </c>
      <c r="BB412" s="93" t="s">
        <v>102</v>
      </c>
      <c r="BC412" s="93" t="s">
        <v>102</v>
      </c>
      <c r="BD412" s="96" t="s">
        <v>102</v>
      </c>
      <c r="BE412" s="90">
        <v>-195.166666666667</v>
      </c>
      <c r="BF412" s="93" t="s">
        <v>102</v>
      </c>
      <c r="BG412" s="93" t="s">
        <v>102</v>
      </c>
      <c r="BH412" s="93" t="s">
        <v>102</v>
      </c>
      <c r="BI412" s="93" t="s">
        <v>102</v>
      </c>
      <c r="BJ412" s="210" t="s">
        <v>643</v>
      </c>
      <c r="BK412" s="93" t="s">
        <v>196</v>
      </c>
      <c r="BL412" s="97" t="s">
        <v>102</v>
      </c>
      <c r="BM412" s="93" t="s">
        <v>105</v>
      </c>
      <c r="BN412" s="93" t="s">
        <v>596</v>
      </c>
      <c r="BO412" s="93" t="s">
        <v>102</v>
      </c>
      <c r="BP412" s="98" t="s">
        <v>102</v>
      </c>
      <c r="BQ412" s="93" t="s">
        <v>102</v>
      </c>
      <c r="BR412" s="93" t="s">
        <v>102</v>
      </c>
      <c r="BS412" s="93" t="s">
        <v>102</v>
      </c>
      <c r="BT412" s="99" t="s">
        <v>591</v>
      </c>
      <c r="BU412" s="100" t="s">
        <v>11186</v>
      </c>
      <c r="BV412" s="101" t="s">
        <v>471</v>
      </c>
      <c r="BW412" s="136"/>
      <c r="BX412" s="103" t="s">
        <v>565</v>
      </c>
      <c r="BY412" s="104" t="s">
        <v>190</v>
      </c>
      <c r="BZ412" s="136"/>
      <c r="CA412" s="83" t="s">
        <v>599</v>
      </c>
      <c r="CB412" s="106" t="s">
        <v>647</v>
      </c>
      <c r="CC412" s="106" t="s">
        <v>11187</v>
      </c>
      <c r="CD412" s="107"/>
      <c r="CE412" s="108" t="s">
        <v>107</v>
      </c>
      <c r="CF412" s="108" t="s">
        <v>107</v>
      </c>
      <c r="CG412" s="109"/>
      <c r="CH412" s="110" t="s">
        <v>107</v>
      </c>
      <c r="CI412" s="111"/>
      <c r="CJ412" s="112">
        <v>6710</v>
      </c>
      <c r="CK412" s="113">
        <v>86</v>
      </c>
      <c r="CL412" s="114" t="s">
        <v>134</v>
      </c>
      <c r="CM412" s="114" t="s">
        <v>108</v>
      </c>
      <c r="CN412" s="114"/>
      <c r="CO412" s="115" t="s">
        <v>102</v>
      </c>
      <c r="CP412" s="115" t="s">
        <v>102</v>
      </c>
      <c r="CQ412" s="115" t="s">
        <v>102</v>
      </c>
      <c r="CR412" s="115" t="s">
        <v>102</v>
      </c>
      <c r="CS412" s="116"/>
      <c r="CT412" s="117" t="s">
        <v>109</v>
      </c>
      <c r="CU412" s="117" t="s">
        <v>109</v>
      </c>
      <c r="CV412" s="83">
        <v>408</v>
      </c>
      <c r="CW412" s="83" t="s">
        <v>108</v>
      </c>
      <c r="CX412" s="83">
        <v>408</v>
      </c>
      <c r="CY412" s="83" t="s">
        <v>108</v>
      </c>
      <c r="CZ412" s="83">
        <v>6736</v>
      </c>
      <c r="DA412" s="83" t="s">
        <v>419</v>
      </c>
      <c r="DB412" s="83" t="s">
        <v>130</v>
      </c>
      <c r="DC412" s="83" t="s">
        <v>499</v>
      </c>
      <c r="DD412" s="83">
        <v>1457</v>
      </c>
      <c r="DE412" s="83" t="s">
        <v>444</v>
      </c>
      <c r="DF412" s="83" t="s">
        <v>130</v>
      </c>
      <c r="DG412" s="83" t="s">
        <v>499</v>
      </c>
      <c r="DH412" s="83"/>
      <c r="DI412" s="83">
        <v>0</v>
      </c>
      <c r="DJ412" s="83">
        <v>1</v>
      </c>
      <c r="DK412" s="83">
        <v>0</v>
      </c>
      <c r="DL412" s="83">
        <v>0</v>
      </c>
      <c r="DM412" s="83">
        <v>0</v>
      </c>
      <c r="DN412" s="83">
        <v>0</v>
      </c>
      <c r="DO412" s="83">
        <v>0</v>
      </c>
      <c r="DP412" s="83">
        <v>0</v>
      </c>
      <c r="DQ412" s="83">
        <v>0</v>
      </c>
      <c r="DR412" s="83">
        <v>0</v>
      </c>
      <c r="DS412" s="83">
        <v>0</v>
      </c>
      <c r="DT412" s="83">
        <v>3</v>
      </c>
      <c r="DU412" s="83">
        <v>3</v>
      </c>
      <c r="DV412" s="83">
        <v>0</v>
      </c>
      <c r="DW412" s="83">
        <v>0</v>
      </c>
      <c r="DX412" s="83">
        <v>3</v>
      </c>
      <c r="DY412" s="85">
        <v>44054</v>
      </c>
      <c r="DZ412" s="83" t="s">
        <v>4459</v>
      </c>
      <c r="EA412" s="83" t="s">
        <v>102</v>
      </c>
      <c r="EB412" s="83" t="s">
        <v>482</v>
      </c>
      <c r="EC412" s="83">
        <v>408</v>
      </c>
      <c r="ED412" s="83" t="s">
        <v>483</v>
      </c>
      <c r="EE412" s="83">
        <v>1</v>
      </c>
      <c r="EF412" s="83">
        <v>0</v>
      </c>
      <c r="EG412" s="83">
        <v>0</v>
      </c>
      <c r="EH412" s="83" t="s">
        <v>109</v>
      </c>
      <c r="EI412" s="83" t="s">
        <v>108</v>
      </c>
      <c r="EJ412" s="83" t="s">
        <v>583</v>
      </c>
      <c r="EK412" s="83">
        <v>0</v>
      </c>
      <c r="EL412" s="83">
        <v>0</v>
      </c>
      <c r="EM412" s="83">
        <v>1</v>
      </c>
      <c r="EN412" s="83" t="s">
        <v>497</v>
      </c>
      <c r="EO412" s="83"/>
      <c r="EP412" s="83" t="s">
        <v>436</v>
      </c>
      <c r="EQ412" s="136">
        <v>1</v>
      </c>
      <c r="ER412" s="136">
        <v>1</v>
      </c>
      <c r="ES412" s="136">
        <v>1</v>
      </c>
      <c r="ET412" s="136">
        <v>1</v>
      </c>
      <c r="EU412" s="215" t="s">
        <v>269</v>
      </c>
      <c r="EV412" s="136">
        <v>1</v>
      </c>
      <c r="EW412" s="136">
        <v>1</v>
      </c>
      <c r="EX412" s="136">
        <v>1</v>
      </c>
      <c r="EY412" s="136">
        <v>1</v>
      </c>
      <c r="EZ412" s="136">
        <v>1</v>
      </c>
      <c r="FP412" s="215" t="s">
        <v>592</v>
      </c>
      <c r="FQ412" s="136" t="b">
        <v>1</v>
      </c>
      <c r="FR412" s="136" t="b">
        <v>1</v>
      </c>
      <c r="FS412" s="136" t="b">
        <v>1</v>
      </c>
      <c r="FT412" s="136" t="b">
        <v>1</v>
      </c>
      <c r="FX412" s="215" t="s">
        <v>269</v>
      </c>
    </row>
    <row r="413" spans="1:180" ht="60" customHeight="1" x14ac:dyDescent="0.55000000000000004">
      <c r="A413" s="83" t="s">
        <v>130</v>
      </c>
      <c r="B413" s="83" t="s">
        <v>98</v>
      </c>
      <c r="C413" s="136">
        <v>672933</v>
      </c>
      <c r="D413" s="207" t="s">
        <v>627</v>
      </c>
      <c r="E413" s="208" t="s">
        <v>630</v>
      </c>
      <c r="F413" s="83" t="s">
        <v>108</v>
      </c>
      <c r="G413" s="85">
        <v>20621</v>
      </c>
      <c r="H413" s="83" t="s">
        <v>102</v>
      </c>
      <c r="I413" s="85">
        <v>39794</v>
      </c>
      <c r="J413" s="83" t="s">
        <v>228</v>
      </c>
      <c r="K413" s="216">
        <v>620572674934</v>
      </c>
      <c r="L413" s="83" t="s">
        <v>191</v>
      </c>
      <c r="M413" s="85">
        <v>43631</v>
      </c>
      <c r="N413" s="83">
        <v>-1346.6666666666699</v>
      </c>
      <c r="O413" s="83" t="s">
        <v>180</v>
      </c>
      <c r="P413" s="83" t="s">
        <v>181</v>
      </c>
      <c r="Q413" s="208" t="s">
        <v>6680</v>
      </c>
      <c r="R413" s="83" t="s">
        <v>102</v>
      </c>
      <c r="S413" s="83" t="s">
        <v>102</v>
      </c>
      <c r="T413" s="83" t="s">
        <v>199</v>
      </c>
      <c r="U413" s="83" t="s">
        <v>9724</v>
      </c>
      <c r="V413" s="83" t="s">
        <v>104</v>
      </c>
      <c r="W413" s="83" t="s">
        <v>105</v>
      </c>
      <c r="X413" s="86" t="s">
        <v>6680</v>
      </c>
      <c r="Y413" s="87" t="s">
        <v>102</v>
      </c>
      <c r="Z413" s="87" t="s">
        <v>102</v>
      </c>
      <c r="AA413" s="87" t="s">
        <v>199</v>
      </c>
      <c r="AB413" s="87" t="s">
        <v>9724</v>
      </c>
      <c r="AC413" s="87" t="s">
        <v>104</v>
      </c>
      <c r="AD413" s="87" t="s">
        <v>105</v>
      </c>
      <c r="AE413" s="87" t="s">
        <v>106</v>
      </c>
      <c r="AF413" s="86" t="s">
        <v>6680</v>
      </c>
      <c r="AG413" s="87" t="s">
        <v>489</v>
      </c>
      <c r="AH413" s="87" t="s">
        <v>9725</v>
      </c>
      <c r="AI413" s="87" t="s">
        <v>104</v>
      </c>
      <c r="AJ413" s="87" t="s">
        <v>204</v>
      </c>
      <c r="AK413" s="88"/>
      <c r="AL413" s="83" t="s">
        <v>107</v>
      </c>
      <c r="AM413" s="89" t="s">
        <v>454</v>
      </c>
      <c r="AN413" s="90" t="s">
        <v>416</v>
      </c>
      <c r="AO413" s="91" t="s">
        <v>641</v>
      </c>
      <c r="AP413" s="90">
        <v>8.33333333333327</v>
      </c>
      <c r="AQ413" s="92" t="s">
        <v>211</v>
      </c>
      <c r="AR413" s="93" t="s">
        <v>102</v>
      </c>
      <c r="AS413" s="93" t="s">
        <v>102</v>
      </c>
      <c r="AT413" s="93" t="s">
        <v>102</v>
      </c>
      <c r="AU413" s="210" t="s">
        <v>641</v>
      </c>
      <c r="AV413" s="93" t="s">
        <v>192</v>
      </c>
      <c r="AW413" s="94" t="s">
        <v>102</v>
      </c>
      <c r="AX413" s="93" t="s">
        <v>105</v>
      </c>
      <c r="AY413" s="95" t="s">
        <v>188</v>
      </c>
      <c r="AZ413" s="93" t="s">
        <v>102</v>
      </c>
      <c r="BA413" s="93" t="s">
        <v>9726</v>
      </c>
      <c r="BB413" s="93" t="s">
        <v>102</v>
      </c>
      <c r="BC413" s="93" t="s">
        <v>102</v>
      </c>
      <c r="BD413" s="96" t="s">
        <v>102</v>
      </c>
      <c r="BE413" s="90">
        <v>-195.666666666667</v>
      </c>
      <c r="BF413" s="93" t="s">
        <v>211</v>
      </c>
      <c r="BG413" s="93" t="s">
        <v>102</v>
      </c>
      <c r="BH413" s="93" t="s">
        <v>102</v>
      </c>
      <c r="BI413" s="93" t="s">
        <v>102</v>
      </c>
      <c r="BJ413" s="210" t="s">
        <v>646</v>
      </c>
      <c r="BK413" s="93" t="s">
        <v>182</v>
      </c>
      <c r="BL413" s="97" t="s">
        <v>102</v>
      </c>
      <c r="BM413" s="93" t="s">
        <v>105</v>
      </c>
      <c r="BN413" s="93" t="s">
        <v>104</v>
      </c>
      <c r="BO413" s="93" t="s">
        <v>102</v>
      </c>
      <c r="BP413" s="98">
        <v>20180343</v>
      </c>
      <c r="BQ413" s="93" t="s">
        <v>102</v>
      </c>
      <c r="BR413" s="93" t="s">
        <v>102</v>
      </c>
      <c r="BS413" s="93" t="s">
        <v>102</v>
      </c>
      <c r="BT413" s="99" t="s">
        <v>591</v>
      </c>
      <c r="BU413" s="100" t="s">
        <v>11188</v>
      </c>
      <c r="BV413" s="101" t="s">
        <v>471</v>
      </c>
      <c r="BW413" s="136"/>
      <c r="BX413" s="103" t="s">
        <v>565</v>
      </c>
      <c r="BY413" s="104" t="s">
        <v>190</v>
      </c>
      <c r="BZ413" s="136"/>
      <c r="CA413" s="83" t="s">
        <v>599</v>
      </c>
      <c r="CB413" s="106" t="s">
        <v>647</v>
      </c>
      <c r="CC413" s="106" t="s">
        <v>11189</v>
      </c>
      <c r="CD413" s="107"/>
      <c r="CE413" s="108" t="s">
        <v>107</v>
      </c>
      <c r="CF413" s="108" t="s">
        <v>107</v>
      </c>
      <c r="CG413" s="109"/>
      <c r="CH413" s="110" t="s">
        <v>107</v>
      </c>
      <c r="CI413" s="111"/>
      <c r="CJ413" s="112">
        <v>6710</v>
      </c>
      <c r="CK413" s="113">
        <v>86</v>
      </c>
      <c r="CL413" s="114" t="s">
        <v>134</v>
      </c>
      <c r="CM413" s="114" t="s">
        <v>108</v>
      </c>
      <c r="CN413" s="114"/>
      <c r="CO413" s="115" t="s">
        <v>102</v>
      </c>
      <c r="CP413" s="115" t="s">
        <v>102</v>
      </c>
      <c r="CQ413" s="115" t="s">
        <v>102</v>
      </c>
      <c r="CR413" s="115" t="s">
        <v>102</v>
      </c>
      <c r="CS413" s="116"/>
      <c r="CT413" s="117" t="s">
        <v>109</v>
      </c>
      <c r="CU413" s="117" t="s">
        <v>109</v>
      </c>
      <c r="CV413" s="83">
        <v>409</v>
      </c>
      <c r="CW413" s="83" t="s">
        <v>108</v>
      </c>
      <c r="CX413" s="83">
        <v>409</v>
      </c>
      <c r="CY413" s="83" t="s">
        <v>108</v>
      </c>
      <c r="CZ413" s="83">
        <v>6737</v>
      </c>
      <c r="DA413" s="83" t="s">
        <v>419</v>
      </c>
      <c r="DB413" s="83" t="s">
        <v>130</v>
      </c>
      <c r="DC413" s="83" t="s">
        <v>499</v>
      </c>
      <c r="DD413" s="83">
        <v>1458</v>
      </c>
      <c r="DE413" s="83" t="s">
        <v>444</v>
      </c>
      <c r="DF413" s="83" t="s">
        <v>130</v>
      </c>
      <c r="DG413" s="83" t="s">
        <v>499</v>
      </c>
      <c r="DH413" s="83"/>
      <c r="DI413" s="83">
        <v>0</v>
      </c>
      <c r="DJ413" s="83">
        <v>1</v>
      </c>
      <c r="DK413" s="83">
        <v>0</v>
      </c>
      <c r="DL413" s="83">
        <v>0</v>
      </c>
      <c r="DM413" s="83">
        <v>0</v>
      </c>
      <c r="DN413" s="83">
        <v>0</v>
      </c>
      <c r="DO413" s="83">
        <v>0</v>
      </c>
      <c r="DP413" s="83">
        <v>0</v>
      </c>
      <c r="DQ413" s="83">
        <v>0</v>
      </c>
      <c r="DR413" s="83">
        <v>0</v>
      </c>
      <c r="DS413" s="83">
        <v>0</v>
      </c>
      <c r="DT413" s="83">
        <v>3</v>
      </c>
      <c r="DU413" s="83">
        <v>3</v>
      </c>
      <c r="DV413" s="83">
        <v>0</v>
      </c>
      <c r="DW413" s="83">
        <v>0</v>
      </c>
      <c r="DX413" s="83">
        <v>3</v>
      </c>
      <c r="DY413" s="85">
        <v>44055</v>
      </c>
      <c r="DZ413" s="83" t="s">
        <v>4460</v>
      </c>
      <c r="EA413" s="83" t="s">
        <v>102</v>
      </c>
      <c r="EB413" s="83" t="s">
        <v>482</v>
      </c>
      <c r="EC413" s="83">
        <v>409</v>
      </c>
      <c r="ED413" s="83" t="s">
        <v>483</v>
      </c>
      <c r="EE413" s="83">
        <v>1</v>
      </c>
      <c r="EF413" s="83">
        <v>0</v>
      </c>
      <c r="EG413" s="83">
        <v>0</v>
      </c>
      <c r="EH413" s="83" t="s">
        <v>109</v>
      </c>
      <c r="EI413" s="83" t="s">
        <v>108</v>
      </c>
      <c r="EJ413" s="83" t="s">
        <v>583</v>
      </c>
      <c r="EK413" s="83">
        <v>0</v>
      </c>
      <c r="EL413" s="83">
        <v>0</v>
      </c>
      <c r="EM413" s="83">
        <v>1</v>
      </c>
      <c r="EN413" s="83" t="s">
        <v>497</v>
      </c>
      <c r="EO413" s="83"/>
      <c r="EP413" s="83" t="s">
        <v>436</v>
      </c>
      <c r="EQ413" s="136">
        <v>1</v>
      </c>
      <c r="ER413" s="136">
        <v>1</v>
      </c>
      <c r="ES413" s="136">
        <v>1</v>
      </c>
      <c r="ET413" s="136">
        <v>1</v>
      </c>
      <c r="EU413" s="215" t="s">
        <v>269</v>
      </c>
      <c r="EV413" s="136">
        <v>1</v>
      </c>
      <c r="EW413" s="136">
        <v>1</v>
      </c>
      <c r="EX413" s="136">
        <v>1</v>
      </c>
      <c r="EY413" s="136">
        <v>1</v>
      </c>
      <c r="EZ413" s="136">
        <v>1</v>
      </c>
      <c r="FP413" s="215" t="s">
        <v>592</v>
      </c>
      <c r="FQ413" s="136" t="b">
        <v>1</v>
      </c>
      <c r="FR413" s="136" t="b">
        <v>1</v>
      </c>
      <c r="FS413" s="136" t="b">
        <v>1</v>
      </c>
      <c r="FT413" s="136" t="b">
        <v>1</v>
      </c>
      <c r="FX413" s="215" t="s">
        <v>269</v>
      </c>
    </row>
    <row r="414" spans="1:180" ht="60" customHeight="1" x14ac:dyDescent="0.55000000000000004">
      <c r="A414" s="83" t="s">
        <v>130</v>
      </c>
      <c r="B414" s="83" t="s">
        <v>98</v>
      </c>
      <c r="C414" s="136">
        <v>490957</v>
      </c>
      <c r="D414" s="207" t="s">
        <v>628</v>
      </c>
      <c r="E414" s="208" t="s">
        <v>633</v>
      </c>
      <c r="F414" s="83" t="s">
        <v>108</v>
      </c>
      <c r="G414" s="85">
        <v>22744</v>
      </c>
      <c r="H414" s="83" t="s">
        <v>102</v>
      </c>
      <c r="I414" s="85">
        <v>39772</v>
      </c>
      <c r="J414" s="83" t="s">
        <v>228</v>
      </c>
      <c r="K414" s="216">
        <v>366196473958</v>
      </c>
      <c r="L414" s="83" t="s">
        <v>191</v>
      </c>
      <c r="M414" s="85">
        <v>43619</v>
      </c>
      <c r="N414" s="83">
        <v>-1351.6666666666699</v>
      </c>
      <c r="O414" s="83" t="s">
        <v>193</v>
      </c>
      <c r="P414" s="83" t="s">
        <v>181</v>
      </c>
      <c r="Q414" s="208" t="s">
        <v>6684</v>
      </c>
      <c r="R414" s="83" t="s">
        <v>102</v>
      </c>
      <c r="S414" s="83" t="s">
        <v>102</v>
      </c>
      <c r="T414" s="83" t="s">
        <v>133</v>
      </c>
      <c r="U414" s="83" t="s">
        <v>9727</v>
      </c>
      <c r="V414" s="83" t="s">
        <v>111</v>
      </c>
      <c r="W414" s="83" t="s">
        <v>105</v>
      </c>
      <c r="X414" s="86" t="s">
        <v>6684</v>
      </c>
      <c r="Y414" s="87" t="s">
        <v>102</v>
      </c>
      <c r="Z414" s="87" t="s">
        <v>102</v>
      </c>
      <c r="AA414" s="87" t="s">
        <v>133</v>
      </c>
      <c r="AB414" s="87" t="s">
        <v>9727</v>
      </c>
      <c r="AC414" s="87" t="s">
        <v>111</v>
      </c>
      <c r="AD414" s="87" t="s">
        <v>105</v>
      </c>
      <c r="AE414" s="87" t="s">
        <v>106</v>
      </c>
      <c r="AF414" s="86" t="s">
        <v>6684</v>
      </c>
      <c r="AG414" s="87" t="s">
        <v>486</v>
      </c>
      <c r="AH414" s="87" t="s">
        <v>9727</v>
      </c>
      <c r="AI414" s="87" t="s">
        <v>111</v>
      </c>
      <c r="AJ414" s="87" t="s">
        <v>204</v>
      </c>
      <c r="AK414" s="88"/>
      <c r="AL414" s="83" t="s">
        <v>107</v>
      </c>
      <c r="AM414" s="89" t="s">
        <v>454</v>
      </c>
      <c r="AN414" s="90" t="s">
        <v>416</v>
      </c>
      <c r="AO414" s="91" t="s">
        <v>642</v>
      </c>
      <c r="AP414" s="90">
        <v>8.33333333333327</v>
      </c>
      <c r="AQ414" s="92" t="s">
        <v>102</v>
      </c>
      <c r="AR414" s="93" t="s">
        <v>102</v>
      </c>
      <c r="AS414" s="93" t="s">
        <v>102</v>
      </c>
      <c r="AT414" s="93" t="s">
        <v>102</v>
      </c>
      <c r="AU414" s="210" t="s">
        <v>644</v>
      </c>
      <c r="AV414" s="93" t="s">
        <v>185</v>
      </c>
      <c r="AW414" s="94" t="s">
        <v>102</v>
      </c>
      <c r="AX414" s="93" t="s">
        <v>183</v>
      </c>
      <c r="AY414" s="95" t="s">
        <v>111</v>
      </c>
      <c r="AZ414" s="93" t="s">
        <v>102</v>
      </c>
      <c r="BA414" s="93" t="s">
        <v>102</v>
      </c>
      <c r="BB414" s="93" t="s">
        <v>102</v>
      </c>
      <c r="BC414" s="93" t="s">
        <v>102</v>
      </c>
      <c r="BD414" s="96" t="s">
        <v>102</v>
      </c>
      <c r="BE414" s="90">
        <v>-196.166666666667</v>
      </c>
      <c r="BF414" s="93" t="s">
        <v>102</v>
      </c>
      <c r="BG414" s="93" t="s">
        <v>102</v>
      </c>
      <c r="BH414" s="93" t="s">
        <v>102</v>
      </c>
      <c r="BI414" s="93" t="s">
        <v>102</v>
      </c>
      <c r="BJ414" s="210" t="s">
        <v>642</v>
      </c>
      <c r="BK414" s="93" t="s">
        <v>192</v>
      </c>
      <c r="BL414" s="97" t="s">
        <v>102</v>
      </c>
      <c r="BM414" s="93" t="s">
        <v>183</v>
      </c>
      <c r="BN414" s="93" t="s">
        <v>106</v>
      </c>
      <c r="BO414" s="93" t="s">
        <v>102</v>
      </c>
      <c r="BP414" s="98" t="s">
        <v>102</v>
      </c>
      <c r="BQ414" s="93" t="s">
        <v>102</v>
      </c>
      <c r="BR414" s="93" t="s">
        <v>102</v>
      </c>
      <c r="BS414" s="93" t="s">
        <v>102</v>
      </c>
      <c r="BT414" s="99" t="s">
        <v>591</v>
      </c>
      <c r="BU414" s="100" t="s">
        <v>11190</v>
      </c>
      <c r="BV414" s="101" t="s">
        <v>471</v>
      </c>
      <c r="BW414" s="136"/>
      <c r="BX414" s="103" t="s">
        <v>565</v>
      </c>
      <c r="BY414" s="104" t="s">
        <v>190</v>
      </c>
      <c r="BZ414" s="136"/>
      <c r="CA414" s="83" t="s">
        <v>599</v>
      </c>
      <c r="CB414" s="106" t="s">
        <v>647</v>
      </c>
      <c r="CC414" s="106" t="s">
        <v>11191</v>
      </c>
      <c r="CD414" s="107"/>
      <c r="CE414" s="108" t="s">
        <v>107</v>
      </c>
      <c r="CF414" s="108" t="s">
        <v>107</v>
      </c>
      <c r="CG414" s="109"/>
      <c r="CH414" s="110" t="s">
        <v>107</v>
      </c>
      <c r="CI414" s="111"/>
      <c r="CJ414" s="112">
        <v>6710</v>
      </c>
      <c r="CK414" s="113">
        <v>86</v>
      </c>
      <c r="CL414" s="114" t="s">
        <v>134</v>
      </c>
      <c r="CM414" s="114" t="s">
        <v>108</v>
      </c>
      <c r="CN414" s="114"/>
      <c r="CO414" s="115" t="s">
        <v>102</v>
      </c>
      <c r="CP414" s="115" t="s">
        <v>102</v>
      </c>
      <c r="CQ414" s="115" t="s">
        <v>102</v>
      </c>
      <c r="CR414" s="115" t="s">
        <v>102</v>
      </c>
      <c r="CS414" s="116"/>
      <c r="CT414" s="117" t="s">
        <v>109</v>
      </c>
      <c r="CU414" s="117" t="s">
        <v>109</v>
      </c>
      <c r="CV414" s="83">
        <v>410</v>
      </c>
      <c r="CW414" s="83" t="s">
        <v>108</v>
      </c>
      <c r="CX414" s="83">
        <v>410</v>
      </c>
      <c r="CY414" s="83" t="s">
        <v>108</v>
      </c>
      <c r="CZ414" s="83">
        <v>6738</v>
      </c>
      <c r="DA414" s="83" t="s">
        <v>419</v>
      </c>
      <c r="DB414" s="83" t="s">
        <v>130</v>
      </c>
      <c r="DC414" s="83" t="s">
        <v>499</v>
      </c>
      <c r="DD414" s="83">
        <v>1459</v>
      </c>
      <c r="DE414" s="83" t="s">
        <v>444</v>
      </c>
      <c r="DF414" s="83" t="s">
        <v>130</v>
      </c>
      <c r="DG414" s="83" t="s">
        <v>499</v>
      </c>
      <c r="DH414" s="83"/>
      <c r="DI414" s="83">
        <v>0</v>
      </c>
      <c r="DJ414" s="83">
        <v>1</v>
      </c>
      <c r="DK414" s="83">
        <v>0</v>
      </c>
      <c r="DL414" s="83">
        <v>0</v>
      </c>
      <c r="DM414" s="83">
        <v>0</v>
      </c>
      <c r="DN414" s="83">
        <v>0</v>
      </c>
      <c r="DO414" s="83">
        <v>0</v>
      </c>
      <c r="DP414" s="83">
        <v>0</v>
      </c>
      <c r="DQ414" s="83">
        <v>0</v>
      </c>
      <c r="DR414" s="83">
        <v>0</v>
      </c>
      <c r="DS414" s="83">
        <v>0</v>
      </c>
      <c r="DT414" s="83">
        <v>3</v>
      </c>
      <c r="DU414" s="83">
        <v>3</v>
      </c>
      <c r="DV414" s="83">
        <v>0</v>
      </c>
      <c r="DW414" s="83">
        <v>0</v>
      </c>
      <c r="DX414" s="83">
        <v>3</v>
      </c>
      <c r="DY414" s="85">
        <v>44056</v>
      </c>
      <c r="DZ414" s="83" t="s">
        <v>4461</v>
      </c>
      <c r="EA414" s="83" t="s">
        <v>102</v>
      </c>
      <c r="EB414" s="83" t="s">
        <v>482</v>
      </c>
      <c r="EC414" s="83">
        <v>410</v>
      </c>
      <c r="ED414" s="83" t="s">
        <v>483</v>
      </c>
      <c r="EE414" s="83">
        <v>1</v>
      </c>
      <c r="EF414" s="83">
        <v>0</v>
      </c>
      <c r="EG414" s="83">
        <v>0</v>
      </c>
      <c r="EH414" s="83" t="s">
        <v>109</v>
      </c>
      <c r="EI414" s="83" t="s">
        <v>108</v>
      </c>
      <c r="EJ414" s="83" t="s">
        <v>583</v>
      </c>
      <c r="EK414" s="83">
        <v>0</v>
      </c>
      <c r="EL414" s="83">
        <v>0</v>
      </c>
      <c r="EM414" s="83">
        <v>1</v>
      </c>
      <c r="EN414" s="83" t="s">
        <v>497</v>
      </c>
      <c r="EO414" s="83"/>
      <c r="EP414" s="83" t="s">
        <v>436</v>
      </c>
      <c r="EQ414" s="136">
        <v>1</v>
      </c>
      <c r="ER414" s="136">
        <v>1</v>
      </c>
      <c r="ES414" s="136">
        <v>1</v>
      </c>
      <c r="ET414" s="136">
        <v>1</v>
      </c>
      <c r="EU414" s="215" t="s">
        <v>269</v>
      </c>
      <c r="EV414" s="136">
        <v>1</v>
      </c>
      <c r="EW414" s="136">
        <v>1</v>
      </c>
      <c r="EX414" s="136">
        <v>1</v>
      </c>
      <c r="EY414" s="136">
        <v>1</v>
      </c>
      <c r="EZ414" s="136">
        <v>1</v>
      </c>
      <c r="FP414" s="215" t="s">
        <v>592</v>
      </c>
      <c r="FQ414" s="136" t="b">
        <v>1</v>
      </c>
      <c r="FR414" s="136" t="b">
        <v>1</v>
      </c>
      <c r="FS414" s="136" t="b">
        <v>1</v>
      </c>
      <c r="FT414" s="136" t="b">
        <v>1</v>
      </c>
      <c r="FX414" s="215" t="s">
        <v>269</v>
      </c>
    </row>
    <row r="415" spans="1:180" ht="60" customHeight="1" x14ac:dyDescent="0.55000000000000004">
      <c r="A415" s="83" t="s">
        <v>130</v>
      </c>
      <c r="B415" s="83" t="s">
        <v>98</v>
      </c>
      <c r="C415" s="136">
        <v>622581</v>
      </c>
      <c r="D415" s="207" t="s">
        <v>629</v>
      </c>
      <c r="E415" s="208" t="s">
        <v>634</v>
      </c>
      <c r="F415" s="83" t="s">
        <v>108</v>
      </c>
      <c r="G415" s="85">
        <v>26341</v>
      </c>
      <c r="H415" s="83" t="s">
        <v>102</v>
      </c>
      <c r="I415" s="85">
        <v>34633</v>
      </c>
      <c r="J415" s="83" t="s">
        <v>228</v>
      </c>
      <c r="K415" s="216">
        <v>929002246071</v>
      </c>
      <c r="L415" s="83" t="s">
        <v>191</v>
      </c>
      <c r="M415" s="85">
        <v>43642</v>
      </c>
      <c r="N415" s="83">
        <v>-1356.6666666666699</v>
      </c>
      <c r="O415" s="83" t="s">
        <v>193</v>
      </c>
      <c r="P415" s="83" t="s">
        <v>181</v>
      </c>
      <c r="Q415" s="208" t="s">
        <v>6688</v>
      </c>
      <c r="R415" s="83" t="s">
        <v>102</v>
      </c>
      <c r="S415" s="83" t="s">
        <v>102</v>
      </c>
      <c r="T415" s="83" t="s">
        <v>131</v>
      </c>
      <c r="U415" s="83" t="s">
        <v>9728</v>
      </c>
      <c r="V415" s="83" t="s">
        <v>104</v>
      </c>
      <c r="W415" s="83" t="s">
        <v>105</v>
      </c>
      <c r="X415" s="86" t="s">
        <v>6688</v>
      </c>
      <c r="Y415" s="87" t="s">
        <v>102</v>
      </c>
      <c r="Z415" s="87" t="s">
        <v>102</v>
      </c>
      <c r="AA415" s="87" t="s">
        <v>131</v>
      </c>
      <c r="AB415" s="87" t="s">
        <v>9728</v>
      </c>
      <c r="AC415" s="87" t="s">
        <v>104</v>
      </c>
      <c r="AD415" s="87" t="s">
        <v>105</v>
      </c>
      <c r="AE415" s="87" t="s">
        <v>106</v>
      </c>
      <c r="AF415" s="86" t="s">
        <v>6688</v>
      </c>
      <c r="AG415" s="87" t="s">
        <v>177</v>
      </c>
      <c r="AH415" s="87" t="s">
        <v>9728</v>
      </c>
      <c r="AI415" s="87" t="s">
        <v>104</v>
      </c>
      <c r="AJ415" s="87" t="s">
        <v>204</v>
      </c>
      <c r="AK415" s="88"/>
      <c r="AL415" s="83" t="s">
        <v>107</v>
      </c>
      <c r="AM415" s="89" t="s">
        <v>454</v>
      </c>
      <c r="AN415" s="90" t="s">
        <v>416</v>
      </c>
      <c r="AO415" s="91" t="s">
        <v>643</v>
      </c>
      <c r="AP415" s="90">
        <v>8.33333333333327</v>
      </c>
      <c r="AQ415" s="92" t="s">
        <v>102</v>
      </c>
      <c r="AR415" s="93" t="s">
        <v>102</v>
      </c>
      <c r="AS415" s="93" t="s">
        <v>102</v>
      </c>
      <c r="AT415" s="93" t="s">
        <v>102</v>
      </c>
      <c r="AU415" s="210" t="s">
        <v>645</v>
      </c>
      <c r="AV415" s="93" t="s">
        <v>185</v>
      </c>
      <c r="AW415" s="94" t="s">
        <v>102</v>
      </c>
      <c r="AX415" s="93" t="s">
        <v>105</v>
      </c>
      <c r="AY415" s="95" t="s">
        <v>104</v>
      </c>
      <c r="AZ415" s="93" t="s">
        <v>102</v>
      </c>
      <c r="BA415" s="93" t="s">
        <v>102</v>
      </c>
      <c r="BB415" s="93" t="s">
        <v>102</v>
      </c>
      <c r="BC415" s="93" t="s">
        <v>102</v>
      </c>
      <c r="BD415" s="96" t="s">
        <v>102</v>
      </c>
      <c r="BE415" s="90">
        <v>-196.666666666667</v>
      </c>
      <c r="BF415" s="93" t="s">
        <v>102</v>
      </c>
      <c r="BG415" s="93" t="s">
        <v>102</v>
      </c>
      <c r="BH415" s="93" t="s">
        <v>102</v>
      </c>
      <c r="BI415" s="93" t="s">
        <v>102</v>
      </c>
      <c r="BJ415" s="210" t="s">
        <v>643</v>
      </c>
      <c r="BK415" s="93" t="s">
        <v>196</v>
      </c>
      <c r="BL415" s="97" t="s">
        <v>102</v>
      </c>
      <c r="BM415" s="93" t="s">
        <v>105</v>
      </c>
      <c r="BN415" s="93" t="s">
        <v>596</v>
      </c>
      <c r="BO415" s="93" t="s">
        <v>102</v>
      </c>
      <c r="BP415" s="98" t="s">
        <v>102</v>
      </c>
      <c r="BQ415" s="93" t="s">
        <v>102</v>
      </c>
      <c r="BR415" s="93" t="s">
        <v>102</v>
      </c>
      <c r="BS415" s="93" t="s">
        <v>102</v>
      </c>
      <c r="BT415" s="99" t="s">
        <v>591</v>
      </c>
      <c r="BU415" s="100" t="s">
        <v>11192</v>
      </c>
      <c r="BV415" s="101" t="s">
        <v>471</v>
      </c>
      <c r="BW415" s="136"/>
      <c r="BX415" s="103" t="s">
        <v>565</v>
      </c>
      <c r="BY415" s="104" t="s">
        <v>190</v>
      </c>
      <c r="BZ415" s="136"/>
      <c r="CA415" s="83" t="s">
        <v>599</v>
      </c>
      <c r="CB415" s="106" t="s">
        <v>647</v>
      </c>
      <c r="CC415" s="106" t="s">
        <v>11193</v>
      </c>
      <c r="CD415" s="107"/>
      <c r="CE415" s="108" t="s">
        <v>107</v>
      </c>
      <c r="CF415" s="108" t="s">
        <v>107</v>
      </c>
      <c r="CG415" s="109"/>
      <c r="CH415" s="110" t="s">
        <v>107</v>
      </c>
      <c r="CI415" s="111"/>
      <c r="CJ415" s="112">
        <v>6710</v>
      </c>
      <c r="CK415" s="113">
        <v>86</v>
      </c>
      <c r="CL415" s="114" t="s">
        <v>134</v>
      </c>
      <c r="CM415" s="114" t="s">
        <v>108</v>
      </c>
      <c r="CN415" s="114"/>
      <c r="CO415" s="115" t="s">
        <v>102</v>
      </c>
      <c r="CP415" s="115" t="s">
        <v>102</v>
      </c>
      <c r="CQ415" s="115" t="s">
        <v>102</v>
      </c>
      <c r="CR415" s="115" t="s">
        <v>102</v>
      </c>
      <c r="CS415" s="116"/>
      <c r="CT415" s="117" t="s">
        <v>109</v>
      </c>
      <c r="CU415" s="117" t="s">
        <v>109</v>
      </c>
      <c r="CV415" s="83">
        <v>411</v>
      </c>
      <c r="CW415" s="83" t="s">
        <v>108</v>
      </c>
      <c r="CX415" s="83">
        <v>411</v>
      </c>
      <c r="CY415" s="83" t="s">
        <v>108</v>
      </c>
      <c r="CZ415" s="83">
        <v>6739</v>
      </c>
      <c r="DA415" s="83" t="s">
        <v>419</v>
      </c>
      <c r="DB415" s="83" t="s">
        <v>130</v>
      </c>
      <c r="DC415" s="83" t="s">
        <v>499</v>
      </c>
      <c r="DD415" s="83">
        <v>1460</v>
      </c>
      <c r="DE415" s="83" t="s">
        <v>444</v>
      </c>
      <c r="DF415" s="83" t="s">
        <v>130</v>
      </c>
      <c r="DG415" s="83" t="s">
        <v>499</v>
      </c>
      <c r="DH415" s="83"/>
      <c r="DI415" s="83">
        <v>0</v>
      </c>
      <c r="DJ415" s="83">
        <v>1</v>
      </c>
      <c r="DK415" s="83">
        <v>0</v>
      </c>
      <c r="DL415" s="83">
        <v>0</v>
      </c>
      <c r="DM415" s="83">
        <v>0</v>
      </c>
      <c r="DN415" s="83">
        <v>0</v>
      </c>
      <c r="DO415" s="83">
        <v>0</v>
      </c>
      <c r="DP415" s="83">
        <v>0</v>
      </c>
      <c r="DQ415" s="83">
        <v>0</v>
      </c>
      <c r="DR415" s="83">
        <v>0</v>
      </c>
      <c r="DS415" s="83">
        <v>0</v>
      </c>
      <c r="DT415" s="83">
        <v>3</v>
      </c>
      <c r="DU415" s="83">
        <v>3</v>
      </c>
      <c r="DV415" s="83">
        <v>0</v>
      </c>
      <c r="DW415" s="83">
        <v>0</v>
      </c>
      <c r="DX415" s="83">
        <v>3</v>
      </c>
      <c r="DY415" s="85">
        <v>44057</v>
      </c>
      <c r="DZ415" s="83" t="s">
        <v>4462</v>
      </c>
      <c r="EA415" s="83" t="s">
        <v>102</v>
      </c>
      <c r="EB415" s="83" t="s">
        <v>482</v>
      </c>
      <c r="EC415" s="83">
        <v>411</v>
      </c>
      <c r="ED415" s="83" t="s">
        <v>483</v>
      </c>
      <c r="EE415" s="83">
        <v>1</v>
      </c>
      <c r="EF415" s="83">
        <v>0</v>
      </c>
      <c r="EG415" s="83">
        <v>0</v>
      </c>
      <c r="EH415" s="83" t="s">
        <v>109</v>
      </c>
      <c r="EI415" s="83" t="s">
        <v>108</v>
      </c>
      <c r="EJ415" s="83" t="s">
        <v>583</v>
      </c>
      <c r="EK415" s="83">
        <v>0</v>
      </c>
      <c r="EL415" s="83">
        <v>0</v>
      </c>
      <c r="EM415" s="83">
        <v>1</v>
      </c>
      <c r="EN415" s="83" t="s">
        <v>497</v>
      </c>
      <c r="EO415" s="83"/>
      <c r="EP415" s="83" t="s">
        <v>436</v>
      </c>
      <c r="EQ415" s="136">
        <v>1</v>
      </c>
      <c r="ER415" s="136">
        <v>1</v>
      </c>
      <c r="ES415" s="136">
        <v>1</v>
      </c>
      <c r="ET415" s="136">
        <v>1</v>
      </c>
      <c r="EU415" s="215" t="s">
        <v>269</v>
      </c>
      <c r="EV415" s="136">
        <v>1</v>
      </c>
      <c r="EW415" s="136">
        <v>1</v>
      </c>
      <c r="EX415" s="136">
        <v>1</v>
      </c>
      <c r="EY415" s="136">
        <v>1</v>
      </c>
      <c r="EZ415" s="136">
        <v>1</v>
      </c>
      <c r="FP415" s="215" t="s">
        <v>592</v>
      </c>
      <c r="FQ415" s="136" t="b">
        <v>1</v>
      </c>
      <c r="FR415" s="136" t="b">
        <v>1</v>
      </c>
      <c r="FS415" s="136" t="b">
        <v>1</v>
      </c>
      <c r="FT415" s="136" t="b">
        <v>1</v>
      </c>
      <c r="FX415" s="215" t="s">
        <v>269</v>
      </c>
    </row>
    <row r="416" spans="1:180" ht="60" customHeight="1" x14ac:dyDescent="0.55000000000000004">
      <c r="A416" s="83" t="s">
        <v>130</v>
      </c>
      <c r="B416" s="83" t="s">
        <v>98</v>
      </c>
      <c r="C416" s="136">
        <v>554266</v>
      </c>
      <c r="D416" s="207" t="s">
        <v>627</v>
      </c>
      <c r="E416" s="208" t="s">
        <v>630</v>
      </c>
      <c r="F416" s="83" t="s">
        <v>108</v>
      </c>
      <c r="G416" s="85">
        <v>20621</v>
      </c>
      <c r="H416" s="83" t="s">
        <v>102</v>
      </c>
      <c r="I416" s="85">
        <v>39794</v>
      </c>
      <c r="J416" s="83" t="s">
        <v>228</v>
      </c>
      <c r="K416" s="216">
        <v>976390330624</v>
      </c>
      <c r="L416" s="83" t="s">
        <v>191</v>
      </c>
      <c r="M416" s="85">
        <v>43631</v>
      </c>
      <c r="N416" s="83">
        <v>-1361.6666666666699</v>
      </c>
      <c r="O416" s="83" t="s">
        <v>180</v>
      </c>
      <c r="P416" s="83" t="s">
        <v>181</v>
      </c>
      <c r="Q416" s="208" t="s">
        <v>6692</v>
      </c>
      <c r="R416" s="83" t="s">
        <v>102</v>
      </c>
      <c r="S416" s="83" t="s">
        <v>102</v>
      </c>
      <c r="T416" s="83" t="s">
        <v>199</v>
      </c>
      <c r="U416" s="83" t="s">
        <v>9729</v>
      </c>
      <c r="V416" s="83" t="s">
        <v>104</v>
      </c>
      <c r="W416" s="83" t="s">
        <v>105</v>
      </c>
      <c r="X416" s="86" t="s">
        <v>6692</v>
      </c>
      <c r="Y416" s="87" t="s">
        <v>102</v>
      </c>
      <c r="Z416" s="87" t="s">
        <v>102</v>
      </c>
      <c r="AA416" s="87" t="s">
        <v>199</v>
      </c>
      <c r="AB416" s="87" t="s">
        <v>9729</v>
      </c>
      <c r="AC416" s="87" t="s">
        <v>104</v>
      </c>
      <c r="AD416" s="87" t="s">
        <v>105</v>
      </c>
      <c r="AE416" s="87" t="s">
        <v>106</v>
      </c>
      <c r="AF416" s="86" t="s">
        <v>6692</v>
      </c>
      <c r="AG416" s="87" t="s">
        <v>489</v>
      </c>
      <c r="AH416" s="87" t="s">
        <v>9730</v>
      </c>
      <c r="AI416" s="87" t="s">
        <v>104</v>
      </c>
      <c r="AJ416" s="87" t="s">
        <v>204</v>
      </c>
      <c r="AK416" s="88"/>
      <c r="AL416" s="83" t="s">
        <v>107</v>
      </c>
      <c r="AM416" s="89" t="s">
        <v>454</v>
      </c>
      <c r="AN416" s="90" t="s">
        <v>416</v>
      </c>
      <c r="AO416" s="91" t="s">
        <v>641</v>
      </c>
      <c r="AP416" s="90">
        <v>8.33333333333327</v>
      </c>
      <c r="AQ416" s="92" t="s">
        <v>211</v>
      </c>
      <c r="AR416" s="93" t="s">
        <v>102</v>
      </c>
      <c r="AS416" s="93" t="s">
        <v>102</v>
      </c>
      <c r="AT416" s="93" t="s">
        <v>102</v>
      </c>
      <c r="AU416" s="210" t="s">
        <v>641</v>
      </c>
      <c r="AV416" s="93" t="s">
        <v>192</v>
      </c>
      <c r="AW416" s="94" t="s">
        <v>102</v>
      </c>
      <c r="AX416" s="93" t="s">
        <v>105</v>
      </c>
      <c r="AY416" s="95" t="s">
        <v>188</v>
      </c>
      <c r="AZ416" s="93" t="s">
        <v>102</v>
      </c>
      <c r="BA416" s="93" t="s">
        <v>9731</v>
      </c>
      <c r="BB416" s="93" t="s">
        <v>102</v>
      </c>
      <c r="BC416" s="93" t="s">
        <v>102</v>
      </c>
      <c r="BD416" s="96" t="s">
        <v>102</v>
      </c>
      <c r="BE416" s="90">
        <v>-197.166666666667</v>
      </c>
      <c r="BF416" s="93" t="s">
        <v>211</v>
      </c>
      <c r="BG416" s="93" t="s">
        <v>102</v>
      </c>
      <c r="BH416" s="93" t="s">
        <v>102</v>
      </c>
      <c r="BI416" s="93" t="s">
        <v>102</v>
      </c>
      <c r="BJ416" s="210" t="s">
        <v>646</v>
      </c>
      <c r="BK416" s="93" t="s">
        <v>182</v>
      </c>
      <c r="BL416" s="97" t="s">
        <v>102</v>
      </c>
      <c r="BM416" s="93" t="s">
        <v>105</v>
      </c>
      <c r="BN416" s="93" t="s">
        <v>104</v>
      </c>
      <c r="BO416" s="93" t="s">
        <v>102</v>
      </c>
      <c r="BP416" s="98">
        <v>20180344</v>
      </c>
      <c r="BQ416" s="93" t="s">
        <v>102</v>
      </c>
      <c r="BR416" s="93" t="s">
        <v>102</v>
      </c>
      <c r="BS416" s="93" t="s">
        <v>102</v>
      </c>
      <c r="BT416" s="99" t="s">
        <v>591</v>
      </c>
      <c r="BU416" s="100" t="s">
        <v>11194</v>
      </c>
      <c r="BV416" s="101" t="s">
        <v>471</v>
      </c>
      <c r="BW416" s="136"/>
      <c r="BX416" s="103" t="s">
        <v>565</v>
      </c>
      <c r="BY416" s="104" t="s">
        <v>190</v>
      </c>
      <c r="BZ416" s="136"/>
      <c r="CA416" s="83" t="s">
        <v>599</v>
      </c>
      <c r="CB416" s="106" t="s">
        <v>647</v>
      </c>
      <c r="CC416" s="106" t="s">
        <v>11195</v>
      </c>
      <c r="CD416" s="107"/>
      <c r="CE416" s="108" t="s">
        <v>107</v>
      </c>
      <c r="CF416" s="108" t="s">
        <v>107</v>
      </c>
      <c r="CG416" s="109"/>
      <c r="CH416" s="110" t="s">
        <v>107</v>
      </c>
      <c r="CI416" s="111"/>
      <c r="CJ416" s="112">
        <v>6710</v>
      </c>
      <c r="CK416" s="113">
        <v>86</v>
      </c>
      <c r="CL416" s="114" t="s">
        <v>134</v>
      </c>
      <c r="CM416" s="114" t="s">
        <v>108</v>
      </c>
      <c r="CN416" s="114"/>
      <c r="CO416" s="115" t="s">
        <v>102</v>
      </c>
      <c r="CP416" s="115" t="s">
        <v>102</v>
      </c>
      <c r="CQ416" s="115" t="s">
        <v>102</v>
      </c>
      <c r="CR416" s="115" t="s">
        <v>102</v>
      </c>
      <c r="CS416" s="116"/>
      <c r="CT416" s="117" t="s">
        <v>109</v>
      </c>
      <c r="CU416" s="117" t="s">
        <v>109</v>
      </c>
      <c r="CV416" s="83">
        <v>412</v>
      </c>
      <c r="CW416" s="83" t="s">
        <v>108</v>
      </c>
      <c r="CX416" s="83">
        <v>412</v>
      </c>
      <c r="CY416" s="83" t="s">
        <v>108</v>
      </c>
      <c r="CZ416" s="83">
        <v>6740</v>
      </c>
      <c r="DA416" s="83" t="s">
        <v>419</v>
      </c>
      <c r="DB416" s="83" t="s">
        <v>130</v>
      </c>
      <c r="DC416" s="83" t="s">
        <v>499</v>
      </c>
      <c r="DD416" s="83">
        <v>1461</v>
      </c>
      <c r="DE416" s="83" t="s">
        <v>444</v>
      </c>
      <c r="DF416" s="83" t="s">
        <v>130</v>
      </c>
      <c r="DG416" s="83" t="s">
        <v>499</v>
      </c>
      <c r="DH416" s="83"/>
      <c r="DI416" s="83">
        <v>0</v>
      </c>
      <c r="DJ416" s="83">
        <v>1</v>
      </c>
      <c r="DK416" s="83">
        <v>0</v>
      </c>
      <c r="DL416" s="83">
        <v>0</v>
      </c>
      <c r="DM416" s="83">
        <v>0</v>
      </c>
      <c r="DN416" s="83">
        <v>0</v>
      </c>
      <c r="DO416" s="83">
        <v>0</v>
      </c>
      <c r="DP416" s="83">
        <v>0</v>
      </c>
      <c r="DQ416" s="83">
        <v>0</v>
      </c>
      <c r="DR416" s="83">
        <v>0</v>
      </c>
      <c r="DS416" s="83">
        <v>0</v>
      </c>
      <c r="DT416" s="83">
        <v>3</v>
      </c>
      <c r="DU416" s="83">
        <v>3</v>
      </c>
      <c r="DV416" s="83">
        <v>0</v>
      </c>
      <c r="DW416" s="83">
        <v>0</v>
      </c>
      <c r="DX416" s="83">
        <v>3</v>
      </c>
      <c r="DY416" s="85">
        <v>44058</v>
      </c>
      <c r="DZ416" s="83" t="s">
        <v>4463</v>
      </c>
      <c r="EA416" s="83" t="s">
        <v>102</v>
      </c>
      <c r="EB416" s="83" t="s">
        <v>482</v>
      </c>
      <c r="EC416" s="83">
        <v>412</v>
      </c>
      <c r="ED416" s="83" t="s">
        <v>483</v>
      </c>
      <c r="EE416" s="83">
        <v>1</v>
      </c>
      <c r="EF416" s="83">
        <v>0</v>
      </c>
      <c r="EG416" s="83">
        <v>0</v>
      </c>
      <c r="EH416" s="83" t="s">
        <v>109</v>
      </c>
      <c r="EI416" s="83" t="s">
        <v>108</v>
      </c>
      <c r="EJ416" s="83" t="s">
        <v>583</v>
      </c>
      <c r="EK416" s="83">
        <v>0</v>
      </c>
      <c r="EL416" s="83">
        <v>0</v>
      </c>
      <c r="EM416" s="83">
        <v>1</v>
      </c>
      <c r="EN416" s="83" t="s">
        <v>497</v>
      </c>
      <c r="EO416" s="83"/>
      <c r="EP416" s="83" t="s">
        <v>436</v>
      </c>
      <c r="EQ416" s="136">
        <v>1</v>
      </c>
      <c r="ER416" s="136">
        <v>1</v>
      </c>
      <c r="ES416" s="136">
        <v>1</v>
      </c>
      <c r="ET416" s="136">
        <v>1</v>
      </c>
      <c r="EU416" s="215" t="s">
        <v>269</v>
      </c>
      <c r="EV416" s="136">
        <v>1</v>
      </c>
      <c r="EW416" s="136">
        <v>1</v>
      </c>
      <c r="EX416" s="136">
        <v>1</v>
      </c>
      <c r="EY416" s="136">
        <v>1</v>
      </c>
      <c r="EZ416" s="136">
        <v>1</v>
      </c>
      <c r="FP416" s="215" t="s">
        <v>592</v>
      </c>
      <c r="FQ416" s="136" t="b">
        <v>1</v>
      </c>
      <c r="FR416" s="136" t="b">
        <v>1</v>
      </c>
      <c r="FS416" s="136" t="b">
        <v>1</v>
      </c>
      <c r="FT416" s="136" t="b">
        <v>1</v>
      </c>
      <c r="FX416" s="215" t="s">
        <v>269</v>
      </c>
    </row>
    <row r="417" spans="1:180" ht="60" customHeight="1" x14ac:dyDescent="0.55000000000000004">
      <c r="A417" s="83" t="s">
        <v>130</v>
      </c>
      <c r="B417" s="83" t="s">
        <v>98</v>
      </c>
      <c r="C417" s="136">
        <v>420792</v>
      </c>
      <c r="D417" s="207" t="s">
        <v>628</v>
      </c>
      <c r="E417" s="208" t="s">
        <v>633</v>
      </c>
      <c r="F417" s="83" t="s">
        <v>108</v>
      </c>
      <c r="G417" s="85">
        <v>22744</v>
      </c>
      <c r="H417" s="83" t="s">
        <v>102</v>
      </c>
      <c r="I417" s="85">
        <v>39772</v>
      </c>
      <c r="J417" s="83" t="s">
        <v>228</v>
      </c>
      <c r="K417" s="216">
        <v>864792800952</v>
      </c>
      <c r="L417" s="83" t="s">
        <v>191</v>
      </c>
      <c r="M417" s="85">
        <v>43619</v>
      </c>
      <c r="N417" s="83">
        <v>-1366.6666666666699</v>
      </c>
      <c r="O417" s="83" t="s">
        <v>193</v>
      </c>
      <c r="P417" s="83" t="s">
        <v>181</v>
      </c>
      <c r="Q417" s="208" t="s">
        <v>6696</v>
      </c>
      <c r="R417" s="83" t="s">
        <v>102</v>
      </c>
      <c r="S417" s="83" t="s">
        <v>102</v>
      </c>
      <c r="T417" s="83" t="s">
        <v>133</v>
      </c>
      <c r="U417" s="83" t="s">
        <v>9732</v>
      </c>
      <c r="V417" s="83" t="s">
        <v>111</v>
      </c>
      <c r="W417" s="83" t="s">
        <v>105</v>
      </c>
      <c r="X417" s="86" t="s">
        <v>6696</v>
      </c>
      <c r="Y417" s="87" t="s">
        <v>102</v>
      </c>
      <c r="Z417" s="87" t="s">
        <v>102</v>
      </c>
      <c r="AA417" s="87" t="s">
        <v>133</v>
      </c>
      <c r="AB417" s="87" t="s">
        <v>9732</v>
      </c>
      <c r="AC417" s="87" t="s">
        <v>111</v>
      </c>
      <c r="AD417" s="87" t="s">
        <v>105</v>
      </c>
      <c r="AE417" s="87" t="s">
        <v>106</v>
      </c>
      <c r="AF417" s="86" t="s">
        <v>6696</v>
      </c>
      <c r="AG417" s="87" t="s">
        <v>486</v>
      </c>
      <c r="AH417" s="87" t="s">
        <v>9732</v>
      </c>
      <c r="AI417" s="87" t="s">
        <v>111</v>
      </c>
      <c r="AJ417" s="87" t="s">
        <v>204</v>
      </c>
      <c r="AK417" s="88"/>
      <c r="AL417" s="83" t="s">
        <v>107</v>
      </c>
      <c r="AM417" s="89" t="s">
        <v>454</v>
      </c>
      <c r="AN417" s="90" t="s">
        <v>416</v>
      </c>
      <c r="AO417" s="91" t="s">
        <v>642</v>
      </c>
      <c r="AP417" s="90">
        <v>8.33333333333327</v>
      </c>
      <c r="AQ417" s="92" t="s">
        <v>102</v>
      </c>
      <c r="AR417" s="93" t="s">
        <v>102</v>
      </c>
      <c r="AS417" s="93" t="s">
        <v>102</v>
      </c>
      <c r="AT417" s="93" t="s">
        <v>102</v>
      </c>
      <c r="AU417" s="210" t="s">
        <v>644</v>
      </c>
      <c r="AV417" s="93" t="s">
        <v>185</v>
      </c>
      <c r="AW417" s="94" t="s">
        <v>102</v>
      </c>
      <c r="AX417" s="93" t="s">
        <v>183</v>
      </c>
      <c r="AY417" s="95" t="s">
        <v>111</v>
      </c>
      <c r="AZ417" s="93" t="s">
        <v>102</v>
      </c>
      <c r="BA417" s="93" t="s">
        <v>102</v>
      </c>
      <c r="BB417" s="93" t="s">
        <v>102</v>
      </c>
      <c r="BC417" s="93" t="s">
        <v>102</v>
      </c>
      <c r="BD417" s="96" t="s">
        <v>102</v>
      </c>
      <c r="BE417" s="90">
        <v>-197.666666666667</v>
      </c>
      <c r="BF417" s="93" t="s">
        <v>102</v>
      </c>
      <c r="BG417" s="93" t="s">
        <v>102</v>
      </c>
      <c r="BH417" s="93" t="s">
        <v>102</v>
      </c>
      <c r="BI417" s="93" t="s">
        <v>102</v>
      </c>
      <c r="BJ417" s="210" t="s">
        <v>642</v>
      </c>
      <c r="BK417" s="93" t="s">
        <v>192</v>
      </c>
      <c r="BL417" s="97" t="s">
        <v>102</v>
      </c>
      <c r="BM417" s="93" t="s">
        <v>183</v>
      </c>
      <c r="BN417" s="93" t="s">
        <v>106</v>
      </c>
      <c r="BO417" s="93" t="s">
        <v>102</v>
      </c>
      <c r="BP417" s="98" t="s">
        <v>102</v>
      </c>
      <c r="BQ417" s="93" t="s">
        <v>102</v>
      </c>
      <c r="BR417" s="93" t="s">
        <v>102</v>
      </c>
      <c r="BS417" s="93" t="s">
        <v>102</v>
      </c>
      <c r="BT417" s="99" t="s">
        <v>591</v>
      </c>
      <c r="BU417" s="100" t="s">
        <v>11196</v>
      </c>
      <c r="BV417" s="101" t="s">
        <v>471</v>
      </c>
      <c r="BW417" s="136"/>
      <c r="BX417" s="103" t="s">
        <v>565</v>
      </c>
      <c r="BY417" s="104" t="s">
        <v>190</v>
      </c>
      <c r="BZ417" s="136"/>
      <c r="CA417" s="83" t="s">
        <v>599</v>
      </c>
      <c r="CB417" s="106" t="s">
        <v>647</v>
      </c>
      <c r="CC417" s="106" t="s">
        <v>11197</v>
      </c>
      <c r="CD417" s="107"/>
      <c r="CE417" s="108" t="s">
        <v>107</v>
      </c>
      <c r="CF417" s="108" t="s">
        <v>107</v>
      </c>
      <c r="CG417" s="109"/>
      <c r="CH417" s="110" t="s">
        <v>107</v>
      </c>
      <c r="CI417" s="111"/>
      <c r="CJ417" s="112">
        <v>6710</v>
      </c>
      <c r="CK417" s="113">
        <v>86</v>
      </c>
      <c r="CL417" s="114" t="s">
        <v>134</v>
      </c>
      <c r="CM417" s="114" t="s">
        <v>108</v>
      </c>
      <c r="CN417" s="114"/>
      <c r="CO417" s="115" t="s">
        <v>102</v>
      </c>
      <c r="CP417" s="115" t="s">
        <v>102</v>
      </c>
      <c r="CQ417" s="115" t="s">
        <v>102</v>
      </c>
      <c r="CR417" s="115" t="s">
        <v>102</v>
      </c>
      <c r="CS417" s="116"/>
      <c r="CT417" s="117" t="s">
        <v>109</v>
      </c>
      <c r="CU417" s="117" t="s">
        <v>109</v>
      </c>
      <c r="CV417" s="83">
        <v>413</v>
      </c>
      <c r="CW417" s="83" t="s">
        <v>108</v>
      </c>
      <c r="CX417" s="83">
        <v>413</v>
      </c>
      <c r="CY417" s="83" t="s">
        <v>108</v>
      </c>
      <c r="CZ417" s="83">
        <v>6741</v>
      </c>
      <c r="DA417" s="83" t="s">
        <v>419</v>
      </c>
      <c r="DB417" s="83" t="s">
        <v>130</v>
      </c>
      <c r="DC417" s="83" t="s">
        <v>499</v>
      </c>
      <c r="DD417" s="83">
        <v>1462</v>
      </c>
      <c r="DE417" s="83" t="s">
        <v>444</v>
      </c>
      <c r="DF417" s="83" t="s">
        <v>130</v>
      </c>
      <c r="DG417" s="83" t="s">
        <v>499</v>
      </c>
      <c r="DH417" s="83"/>
      <c r="DI417" s="83">
        <v>0</v>
      </c>
      <c r="DJ417" s="83">
        <v>1</v>
      </c>
      <c r="DK417" s="83">
        <v>0</v>
      </c>
      <c r="DL417" s="83">
        <v>0</v>
      </c>
      <c r="DM417" s="83">
        <v>0</v>
      </c>
      <c r="DN417" s="83">
        <v>0</v>
      </c>
      <c r="DO417" s="83">
        <v>0</v>
      </c>
      <c r="DP417" s="83">
        <v>0</v>
      </c>
      <c r="DQ417" s="83">
        <v>0</v>
      </c>
      <c r="DR417" s="83">
        <v>0</v>
      </c>
      <c r="DS417" s="83">
        <v>0</v>
      </c>
      <c r="DT417" s="83">
        <v>3</v>
      </c>
      <c r="DU417" s="83">
        <v>3</v>
      </c>
      <c r="DV417" s="83">
        <v>0</v>
      </c>
      <c r="DW417" s="83">
        <v>0</v>
      </c>
      <c r="DX417" s="83">
        <v>3</v>
      </c>
      <c r="DY417" s="85">
        <v>44059</v>
      </c>
      <c r="DZ417" s="83" t="s">
        <v>4464</v>
      </c>
      <c r="EA417" s="83" t="s">
        <v>102</v>
      </c>
      <c r="EB417" s="83" t="s">
        <v>482</v>
      </c>
      <c r="EC417" s="83">
        <v>413</v>
      </c>
      <c r="ED417" s="83" t="s">
        <v>483</v>
      </c>
      <c r="EE417" s="83">
        <v>1</v>
      </c>
      <c r="EF417" s="83">
        <v>0</v>
      </c>
      <c r="EG417" s="83">
        <v>0</v>
      </c>
      <c r="EH417" s="83" t="s">
        <v>109</v>
      </c>
      <c r="EI417" s="83" t="s">
        <v>108</v>
      </c>
      <c r="EJ417" s="83" t="s">
        <v>583</v>
      </c>
      <c r="EK417" s="83">
        <v>0</v>
      </c>
      <c r="EL417" s="83">
        <v>0</v>
      </c>
      <c r="EM417" s="83">
        <v>1</v>
      </c>
      <c r="EN417" s="83" t="s">
        <v>497</v>
      </c>
      <c r="EO417" s="83"/>
      <c r="EP417" s="83" t="s">
        <v>436</v>
      </c>
      <c r="EQ417" s="136">
        <v>1</v>
      </c>
      <c r="ER417" s="136">
        <v>1</v>
      </c>
      <c r="ES417" s="136">
        <v>1</v>
      </c>
      <c r="ET417" s="136">
        <v>1</v>
      </c>
      <c r="EU417" s="215" t="s">
        <v>269</v>
      </c>
      <c r="EV417" s="136">
        <v>1</v>
      </c>
      <c r="EW417" s="136">
        <v>1</v>
      </c>
      <c r="EX417" s="136">
        <v>1</v>
      </c>
      <c r="EY417" s="136">
        <v>1</v>
      </c>
      <c r="EZ417" s="136">
        <v>1</v>
      </c>
      <c r="FP417" s="215" t="s">
        <v>592</v>
      </c>
      <c r="FQ417" s="136" t="b">
        <v>1</v>
      </c>
      <c r="FR417" s="136" t="b">
        <v>1</v>
      </c>
      <c r="FS417" s="136" t="b">
        <v>1</v>
      </c>
      <c r="FT417" s="136" t="b">
        <v>1</v>
      </c>
      <c r="FX417" s="215" t="s">
        <v>269</v>
      </c>
    </row>
    <row r="418" spans="1:180" ht="60" customHeight="1" x14ac:dyDescent="0.55000000000000004">
      <c r="A418" s="83" t="s">
        <v>130</v>
      </c>
      <c r="B418" s="83" t="s">
        <v>98</v>
      </c>
      <c r="C418" s="136">
        <v>359265</v>
      </c>
      <c r="D418" s="207" t="s">
        <v>629</v>
      </c>
      <c r="E418" s="208" t="s">
        <v>634</v>
      </c>
      <c r="F418" s="83" t="s">
        <v>108</v>
      </c>
      <c r="G418" s="85">
        <v>26341</v>
      </c>
      <c r="H418" s="83" t="s">
        <v>102</v>
      </c>
      <c r="I418" s="85">
        <v>34633</v>
      </c>
      <c r="J418" s="83" t="s">
        <v>228</v>
      </c>
      <c r="K418" s="216">
        <v>664049152474</v>
      </c>
      <c r="L418" s="83" t="s">
        <v>191</v>
      </c>
      <c r="M418" s="85">
        <v>43642</v>
      </c>
      <c r="N418" s="83">
        <v>-1371.6666666666699</v>
      </c>
      <c r="O418" s="83" t="s">
        <v>193</v>
      </c>
      <c r="P418" s="83" t="s">
        <v>181</v>
      </c>
      <c r="Q418" s="208" t="s">
        <v>6700</v>
      </c>
      <c r="R418" s="83" t="s">
        <v>102</v>
      </c>
      <c r="S418" s="83" t="s">
        <v>102</v>
      </c>
      <c r="T418" s="83" t="s">
        <v>131</v>
      </c>
      <c r="U418" s="83" t="s">
        <v>9733</v>
      </c>
      <c r="V418" s="83" t="s">
        <v>104</v>
      </c>
      <c r="W418" s="83" t="s">
        <v>105</v>
      </c>
      <c r="X418" s="86" t="s">
        <v>6700</v>
      </c>
      <c r="Y418" s="87" t="s">
        <v>102</v>
      </c>
      <c r="Z418" s="87" t="s">
        <v>102</v>
      </c>
      <c r="AA418" s="87" t="s">
        <v>131</v>
      </c>
      <c r="AB418" s="87" t="s">
        <v>9733</v>
      </c>
      <c r="AC418" s="87" t="s">
        <v>104</v>
      </c>
      <c r="AD418" s="87" t="s">
        <v>105</v>
      </c>
      <c r="AE418" s="87" t="s">
        <v>106</v>
      </c>
      <c r="AF418" s="86" t="s">
        <v>6700</v>
      </c>
      <c r="AG418" s="87" t="s">
        <v>177</v>
      </c>
      <c r="AH418" s="87" t="s">
        <v>9733</v>
      </c>
      <c r="AI418" s="87" t="s">
        <v>104</v>
      </c>
      <c r="AJ418" s="87" t="s">
        <v>204</v>
      </c>
      <c r="AK418" s="88"/>
      <c r="AL418" s="83" t="s">
        <v>107</v>
      </c>
      <c r="AM418" s="89" t="s">
        <v>454</v>
      </c>
      <c r="AN418" s="90" t="s">
        <v>416</v>
      </c>
      <c r="AO418" s="91" t="s">
        <v>643</v>
      </c>
      <c r="AP418" s="90">
        <v>8.33333333333327</v>
      </c>
      <c r="AQ418" s="92" t="s">
        <v>102</v>
      </c>
      <c r="AR418" s="93" t="s">
        <v>102</v>
      </c>
      <c r="AS418" s="93" t="s">
        <v>102</v>
      </c>
      <c r="AT418" s="93" t="s">
        <v>102</v>
      </c>
      <c r="AU418" s="210" t="s">
        <v>645</v>
      </c>
      <c r="AV418" s="93" t="s">
        <v>185</v>
      </c>
      <c r="AW418" s="94" t="s">
        <v>102</v>
      </c>
      <c r="AX418" s="93" t="s">
        <v>105</v>
      </c>
      <c r="AY418" s="95" t="s">
        <v>104</v>
      </c>
      <c r="AZ418" s="93" t="s">
        <v>102</v>
      </c>
      <c r="BA418" s="93" t="s">
        <v>102</v>
      </c>
      <c r="BB418" s="93" t="s">
        <v>102</v>
      </c>
      <c r="BC418" s="93" t="s">
        <v>102</v>
      </c>
      <c r="BD418" s="96" t="s">
        <v>102</v>
      </c>
      <c r="BE418" s="90">
        <v>-198.166666666667</v>
      </c>
      <c r="BF418" s="93" t="s">
        <v>102</v>
      </c>
      <c r="BG418" s="93" t="s">
        <v>102</v>
      </c>
      <c r="BH418" s="93" t="s">
        <v>102</v>
      </c>
      <c r="BI418" s="93" t="s">
        <v>102</v>
      </c>
      <c r="BJ418" s="210" t="s">
        <v>643</v>
      </c>
      <c r="BK418" s="93" t="s">
        <v>196</v>
      </c>
      <c r="BL418" s="97" t="s">
        <v>102</v>
      </c>
      <c r="BM418" s="93" t="s">
        <v>105</v>
      </c>
      <c r="BN418" s="93" t="s">
        <v>596</v>
      </c>
      <c r="BO418" s="93" t="s">
        <v>102</v>
      </c>
      <c r="BP418" s="98" t="s">
        <v>102</v>
      </c>
      <c r="BQ418" s="93" t="s">
        <v>102</v>
      </c>
      <c r="BR418" s="93" t="s">
        <v>102</v>
      </c>
      <c r="BS418" s="93" t="s">
        <v>102</v>
      </c>
      <c r="BT418" s="99" t="s">
        <v>591</v>
      </c>
      <c r="BU418" s="100" t="s">
        <v>11198</v>
      </c>
      <c r="BV418" s="101" t="s">
        <v>471</v>
      </c>
      <c r="BW418" s="136"/>
      <c r="BX418" s="103" t="s">
        <v>565</v>
      </c>
      <c r="BY418" s="104" t="s">
        <v>190</v>
      </c>
      <c r="BZ418" s="136"/>
      <c r="CA418" s="83" t="s">
        <v>599</v>
      </c>
      <c r="CB418" s="106" t="s">
        <v>647</v>
      </c>
      <c r="CC418" s="106" t="s">
        <v>11199</v>
      </c>
      <c r="CD418" s="107"/>
      <c r="CE418" s="108" t="s">
        <v>107</v>
      </c>
      <c r="CF418" s="108" t="s">
        <v>107</v>
      </c>
      <c r="CG418" s="109"/>
      <c r="CH418" s="110" t="s">
        <v>107</v>
      </c>
      <c r="CI418" s="111"/>
      <c r="CJ418" s="112">
        <v>6710</v>
      </c>
      <c r="CK418" s="113">
        <v>86</v>
      </c>
      <c r="CL418" s="114" t="s">
        <v>134</v>
      </c>
      <c r="CM418" s="114" t="s">
        <v>108</v>
      </c>
      <c r="CN418" s="114"/>
      <c r="CO418" s="115" t="s">
        <v>102</v>
      </c>
      <c r="CP418" s="115" t="s">
        <v>102</v>
      </c>
      <c r="CQ418" s="115" t="s">
        <v>102</v>
      </c>
      <c r="CR418" s="115" t="s">
        <v>102</v>
      </c>
      <c r="CS418" s="116"/>
      <c r="CT418" s="117" t="s">
        <v>109</v>
      </c>
      <c r="CU418" s="117" t="s">
        <v>109</v>
      </c>
      <c r="CV418" s="83">
        <v>414</v>
      </c>
      <c r="CW418" s="83" t="s">
        <v>108</v>
      </c>
      <c r="CX418" s="83">
        <v>414</v>
      </c>
      <c r="CY418" s="83" t="s">
        <v>108</v>
      </c>
      <c r="CZ418" s="83">
        <v>6742</v>
      </c>
      <c r="DA418" s="83" t="s">
        <v>419</v>
      </c>
      <c r="DB418" s="83" t="s">
        <v>130</v>
      </c>
      <c r="DC418" s="83" t="s">
        <v>499</v>
      </c>
      <c r="DD418" s="83">
        <v>1463</v>
      </c>
      <c r="DE418" s="83" t="s">
        <v>444</v>
      </c>
      <c r="DF418" s="83" t="s">
        <v>130</v>
      </c>
      <c r="DG418" s="83" t="s">
        <v>499</v>
      </c>
      <c r="DH418" s="83"/>
      <c r="DI418" s="83">
        <v>0</v>
      </c>
      <c r="DJ418" s="83">
        <v>1</v>
      </c>
      <c r="DK418" s="83">
        <v>0</v>
      </c>
      <c r="DL418" s="83">
        <v>0</v>
      </c>
      <c r="DM418" s="83">
        <v>0</v>
      </c>
      <c r="DN418" s="83">
        <v>0</v>
      </c>
      <c r="DO418" s="83">
        <v>0</v>
      </c>
      <c r="DP418" s="83">
        <v>0</v>
      </c>
      <c r="DQ418" s="83">
        <v>0</v>
      </c>
      <c r="DR418" s="83">
        <v>0</v>
      </c>
      <c r="DS418" s="83">
        <v>0</v>
      </c>
      <c r="DT418" s="83">
        <v>3</v>
      </c>
      <c r="DU418" s="83">
        <v>3</v>
      </c>
      <c r="DV418" s="83">
        <v>0</v>
      </c>
      <c r="DW418" s="83">
        <v>0</v>
      </c>
      <c r="DX418" s="83">
        <v>3</v>
      </c>
      <c r="DY418" s="85">
        <v>44060</v>
      </c>
      <c r="DZ418" s="83" t="s">
        <v>4465</v>
      </c>
      <c r="EA418" s="83" t="s">
        <v>102</v>
      </c>
      <c r="EB418" s="83" t="s">
        <v>482</v>
      </c>
      <c r="EC418" s="83">
        <v>414</v>
      </c>
      <c r="ED418" s="83" t="s">
        <v>483</v>
      </c>
      <c r="EE418" s="83">
        <v>1</v>
      </c>
      <c r="EF418" s="83">
        <v>0</v>
      </c>
      <c r="EG418" s="83">
        <v>0</v>
      </c>
      <c r="EH418" s="83" t="s">
        <v>109</v>
      </c>
      <c r="EI418" s="83" t="s">
        <v>108</v>
      </c>
      <c r="EJ418" s="83" t="s">
        <v>583</v>
      </c>
      <c r="EK418" s="83">
        <v>0</v>
      </c>
      <c r="EL418" s="83">
        <v>0</v>
      </c>
      <c r="EM418" s="83">
        <v>1</v>
      </c>
      <c r="EN418" s="83" t="s">
        <v>497</v>
      </c>
      <c r="EO418" s="83"/>
      <c r="EP418" s="83" t="s">
        <v>436</v>
      </c>
      <c r="EQ418" s="136">
        <v>1</v>
      </c>
      <c r="ER418" s="136">
        <v>1</v>
      </c>
      <c r="ES418" s="136">
        <v>1</v>
      </c>
      <c r="ET418" s="136">
        <v>1</v>
      </c>
      <c r="EU418" s="215" t="s">
        <v>269</v>
      </c>
      <c r="EV418" s="136">
        <v>1</v>
      </c>
      <c r="EW418" s="136">
        <v>1</v>
      </c>
      <c r="EX418" s="136">
        <v>1</v>
      </c>
      <c r="EY418" s="136">
        <v>1</v>
      </c>
      <c r="EZ418" s="136">
        <v>1</v>
      </c>
      <c r="FP418" s="215" t="s">
        <v>592</v>
      </c>
      <c r="FQ418" s="136" t="b">
        <v>1</v>
      </c>
      <c r="FR418" s="136" t="b">
        <v>1</v>
      </c>
      <c r="FS418" s="136" t="b">
        <v>1</v>
      </c>
      <c r="FT418" s="136" t="b">
        <v>1</v>
      </c>
      <c r="FX418" s="215" t="s">
        <v>269</v>
      </c>
    </row>
    <row r="419" spans="1:180" ht="60" customHeight="1" x14ac:dyDescent="0.55000000000000004">
      <c r="A419" s="83" t="s">
        <v>130</v>
      </c>
      <c r="B419" s="83" t="s">
        <v>98</v>
      </c>
      <c r="C419" s="136">
        <v>719352</v>
      </c>
      <c r="D419" s="207" t="s">
        <v>627</v>
      </c>
      <c r="E419" s="208" t="s">
        <v>630</v>
      </c>
      <c r="F419" s="83" t="s">
        <v>108</v>
      </c>
      <c r="G419" s="85">
        <v>20621</v>
      </c>
      <c r="H419" s="83" t="s">
        <v>102</v>
      </c>
      <c r="I419" s="85">
        <v>39794</v>
      </c>
      <c r="J419" s="83" t="s">
        <v>228</v>
      </c>
      <c r="K419" s="216">
        <v>944654787788</v>
      </c>
      <c r="L419" s="83" t="s">
        <v>191</v>
      </c>
      <c r="M419" s="85">
        <v>43631</v>
      </c>
      <c r="N419" s="83">
        <v>-1376.6666666666699</v>
      </c>
      <c r="O419" s="83" t="s">
        <v>180</v>
      </c>
      <c r="P419" s="83" t="s">
        <v>181</v>
      </c>
      <c r="Q419" s="208" t="s">
        <v>6704</v>
      </c>
      <c r="R419" s="83" t="s">
        <v>102</v>
      </c>
      <c r="S419" s="83" t="s">
        <v>102</v>
      </c>
      <c r="T419" s="83" t="s">
        <v>199</v>
      </c>
      <c r="U419" s="83" t="s">
        <v>9734</v>
      </c>
      <c r="V419" s="83" t="s">
        <v>104</v>
      </c>
      <c r="W419" s="83" t="s">
        <v>105</v>
      </c>
      <c r="X419" s="86" t="s">
        <v>6704</v>
      </c>
      <c r="Y419" s="87" t="s">
        <v>102</v>
      </c>
      <c r="Z419" s="87" t="s">
        <v>102</v>
      </c>
      <c r="AA419" s="87" t="s">
        <v>199</v>
      </c>
      <c r="AB419" s="87" t="s">
        <v>9734</v>
      </c>
      <c r="AC419" s="87" t="s">
        <v>104</v>
      </c>
      <c r="AD419" s="87" t="s">
        <v>105</v>
      </c>
      <c r="AE419" s="87" t="s">
        <v>106</v>
      </c>
      <c r="AF419" s="86" t="s">
        <v>6704</v>
      </c>
      <c r="AG419" s="87" t="s">
        <v>489</v>
      </c>
      <c r="AH419" s="87" t="s">
        <v>9735</v>
      </c>
      <c r="AI419" s="87" t="s">
        <v>104</v>
      </c>
      <c r="AJ419" s="87" t="s">
        <v>204</v>
      </c>
      <c r="AK419" s="88"/>
      <c r="AL419" s="83" t="s">
        <v>107</v>
      </c>
      <c r="AM419" s="89" t="s">
        <v>454</v>
      </c>
      <c r="AN419" s="90" t="s">
        <v>416</v>
      </c>
      <c r="AO419" s="91" t="s">
        <v>641</v>
      </c>
      <c r="AP419" s="90">
        <v>8.33333333333327</v>
      </c>
      <c r="AQ419" s="92" t="s">
        <v>211</v>
      </c>
      <c r="AR419" s="93" t="s">
        <v>102</v>
      </c>
      <c r="AS419" s="93" t="s">
        <v>102</v>
      </c>
      <c r="AT419" s="93" t="s">
        <v>102</v>
      </c>
      <c r="AU419" s="210" t="s">
        <v>641</v>
      </c>
      <c r="AV419" s="93" t="s">
        <v>192</v>
      </c>
      <c r="AW419" s="94" t="s">
        <v>102</v>
      </c>
      <c r="AX419" s="93" t="s">
        <v>105</v>
      </c>
      <c r="AY419" s="95" t="s">
        <v>188</v>
      </c>
      <c r="AZ419" s="93" t="s">
        <v>102</v>
      </c>
      <c r="BA419" s="93" t="s">
        <v>9736</v>
      </c>
      <c r="BB419" s="93" t="s">
        <v>102</v>
      </c>
      <c r="BC419" s="93" t="s">
        <v>102</v>
      </c>
      <c r="BD419" s="96" t="s">
        <v>102</v>
      </c>
      <c r="BE419" s="90">
        <v>-198.666666666667</v>
      </c>
      <c r="BF419" s="93" t="s">
        <v>211</v>
      </c>
      <c r="BG419" s="93" t="s">
        <v>102</v>
      </c>
      <c r="BH419" s="93" t="s">
        <v>102</v>
      </c>
      <c r="BI419" s="93" t="s">
        <v>102</v>
      </c>
      <c r="BJ419" s="210" t="s">
        <v>646</v>
      </c>
      <c r="BK419" s="93" t="s">
        <v>182</v>
      </c>
      <c r="BL419" s="97" t="s">
        <v>102</v>
      </c>
      <c r="BM419" s="93" t="s">
        <v>105</v>
      </c>
      <c r="BN419" s="93" t="s">
        <v>104</v>
      </c>
      <c r="BO419" s="93" t="s">
        <v>102</v>
      </c>
      <c r="BP419" s="98">
        <v>20180345</v>
      </c>
      <c r="BQ419" s="93" t="s">
        <v>102</v>
      </c>
      <c r="BR419" s="93" t="s">
        <v>102</v>
      </c>
      <c r="BS419" s="93" t="s">
        <v>102</v>
      </c>
      <c r="BT419" s="99" t="s">
        <v>591</v>
      </c>
      <c r="BU419" s="100" t="s">
        <v>11200</v>
      </c>
      <c r="BV419" s="101" t="s">
        <v>471</v>
      </c>
      <c r="BW419" s="136"/>
      <c r="BX419" s="103" t="s">
        <v>565</v>
      </c>
      <c r="BY419" s="104" t="s">
        <v>190</v>
      </c>
      <c r="BZ419" s="136"/>
      <c r="CA419" s="83" t="s">
        <v>599</v>
      </c>
      <c r="CB419" s="106" t="s">
        <v>647</v>
      </c>
      <c r="CC419" s="106" t="s">
        <v>11201</v>
      </c>
      <c r="CD419" s="107"/>
      <c r="CE419" s="108" t="s">
        <v>107</v>
      </c>
      <c r="CF419" s="108" t="s">
        <v>107</v>
      </c>
      <c r="CG419" s="109"/>
      <c r="CH419" s="110" t="s">
        <v>107</v>
      </c>
      <c r="CI419" s="111"/>
      <c r="CJ419" s="112">
        <v>6710</v>
      </c>
      <c r="CK419" s="113">
        <v>86</v>
      </c>
      <c r="CL419" s="114" t="s">
        <v>134</v>
      </c>
      <c r="CM419" s="114" t="s">
        <v>108</v>
      </c>
      <c r="CN419" s="114"/>
      <c r="CO419" s="115" t="s">
        <v>102</v>
      </c>
      <c r="CP419" s="115" t="s">
        <v>102</v>
      </c>
      <c r="CQ419" s="115" t="s">
        <v>102</v>
      </c>
      <c r="CR419" s="115" t="s">
        <v>102</v>
      </c>
      <c r="CS419" s="116"/>
      <c r="CT419" s="117" t="s">
        <v>109</v>
      </c>
      <c r="CU419" s="117" t="s">
        <v>109</v>
      </c>
      <c r="CV419" s="83">
        <v>415</v>
      </c>
      <c r="CW419" s="83" t="s">
        <v>108</v>
      </c>
      <c r="CX419" s="83">
        <v>415</v>
      </c>
      <c r="CY419" s="83" t="s">
        <v>108</v>
      </c>
      <c r="CZ419" s="83">
        <v>6743</v>
      </c>
      <c r="DA419" s="83" t="s">
        <v>419</v>
      </c>
      <c r="DB419" s="83" t="s">
        <v>130</v>
      </c>
      <c r="DC419" s="83" t="s">
        <v>499</v>
      </c>
      <c r="DD419" s="83">
        <v>1464</v>
      </c>
      <c r="DE419" s="83" t="s">
        <v>444</v>
      </c>
      <c r="DF419" s="83" t="s">
        <v>130</v>
      </c>
      <c r="DG419" s="83" t="s">
        <v>499</v>
      </c>
      <c r="DH419" s="83"/>
      <c r="DI419" s="83">
        <v>0</v>
      </c>
      <c r="DJ419" s="83">
        <v>1</v>
      </c>
      <c r="DK419" s="83">
        <v>0</v>
      </c>
      <c r="DL419" s="83">
        <v>0</v>
      </c>
      <c r="DM419" s="83">
        <v>0</v>
      </c>
      <c r="DN419" s="83">
        <v>0</v>
      </c>
      <c r="DO419" s="83">
        <v>0</v>
      </c>
      <c r="DP419" s="83">
        <v>0</v>
      </c>
      <c r="DQ419" s="83">
        <v>0</v>
      </c>
      <c r="DR419" s="83">
        <v>0</v>
      </c>
      <c r="DS419" s="83">
        <v>0</v>
      </c>
      <c r="DT419" s="83">
        <v>3</v>
      </c>
      <c r="DU419" s="83">
        <v>3</v>
      </c>
      <c r="DV419" s="83">
        <v>0</v>
      </c>
      <c r="DW419" s="83">
        <v>0</v>
      </c>
      <c r="DX419" s="83">
        <v>3</v>
      </c>
      <c r="DY419" s="85">
        <v>44061</v>
      </c>
      <c r="DZ419" s="83" t="s">
        <v>4466</v>
      </c>
      <c r="EA419" s="83" t="s">
        <v>102</v>
      </c>
      <c r="EB419" s="83" t="s">
        <v>482</v>
      </c>
      <c r="EC419" s="83">
        <v>415</v>
      </c>
      <c r="ED419" s="83" t="s">
        <v>483</v>
      </c>
      <c r="EE419" s="83">
        <v>1</v>
      </c>
      <c r="EF419" s="83">
        <v>0</v>
      </c>
      <c r="EG419" s="83">
        <v>0</v>
      </c>
      <c r="EH419" s="83" t="s">
        <v>109</v>
      </c>
      <c r="EI419" s="83" t="s">
        <v>108</v>
      </c>
      <c r="EJ419" s="83" t="s">
        <v>583</v>
      </c>
      <c r="EK419" s="83">
        <v>0</v>
      </c>
      <c r="EL419" s="83">
        <v>0</v>
      </c>
      <c r="EM419" s="83">
        <v>1</v>
      </c>
      <c r="EN419" s="83" t="s">
        <v>497</v>
      </c>
      <c r="EO419" s="83"/>
      <c r="EP419" s="83" t="s">
        <v>436</v>
      </c>
      <c r="EQ419" s="136">
        <v>1</v>
      </c>
      <c r="ER419" s="136">
        <v>1</v>
      </c>
      <c r="ES419" s="136">
        <v>1</v>
      </c>
      <c r="ET419" s="136">
        <v>1</v>
      </c>
      <c r="EU419" s="215" t="s">
        <v>269</v>
      </c>
      <c r="EV419" s="136">
        <v>1</v>
      </c>
      <c r="EW419" s="136">
        <v>1</v>
      </c>
      <c r="EX419" s="136">
        <v>1</v>
      </c>
      <c r="EY419" s="136">
        <v>1</v>
      </c>
      <c r="EZ419" s="136">
        <v>1</v>
      </c>
      <c r="FP419" s="215" t="s">
        <v>592</v>
      </c>
      <c r="FQ419" s="136" t="b">
        <v>1</v>
      </c>
      <c r="FR419" s="136" t="b">
        <v>1</v>
      </c>
      <c r="FS419" s="136" t="b">
        <v>1</v>
      </c>
      <c r="FT419" s="136" t="b">
        <v>1</v>
      </c>
      <c r="FX419" s="215" t="s">
        <v>269</v>
      </c>
    </row>
    <row r="420" spans="1:180" ht="60" customHeight="1" x14ac:dyDescent="0.55000000000000004">
      <c r="A420" s="83" t="s">
        <v>130</v>
      </c>
      <c r="B420" s="83" t="s">
        <v>98</v>
      </c>
      <c r="C420" s="136">
        <v>805672</v>
      </c>
      <c r="D420" s="207" t="s">
        <v>628</v>
      </c>
      <c r="E420" s="208" t="s">
        <v>633</v>
      </c>
      <c r="F420" s="83" t="s">
        <v>108</v>
      </c>
      <c r="G420" s="85">
        <v>22744</v>
      </c>
      <c r="H420" s="83" t="s">
        <v>102</v>
      </c>
      <c r="I420" s="85">
        <v>39772</v>
      </c>
      <c r="J420" s="83" t="s">
        <v>228</v>
      </c>
      <c r="K420" s="216">
        <v>849056543268</v>
      </c>
      <c r="L420" s="83" t="s">
        <v>191</v>
      </c>
      <c r="M420" s="85">
        <v>43619</v>
      </c>
      <c r="N420" s="83">
        <v>-1381.6666666666699</v>
      </c>
      <c r="O420" s="83" t="s">
        <v>193</v>
      </c>
      <c r="P420" s="83" t="s">
        <v>181</v>
      </c>
      <c r="Q420" s="208" t="s">
        <v>6708</v>
      </c>
      <c r="R420" s="83" t="s">
        <v>102</v>
      </c>
      <c r="S420" s="83" t="s">
        <v>102</v>
      </c>
      <c r="T420" s="83" t="s">
        <v>133</v>
      </c>
      <c r="U420" s="83" t="s">
        <v>9737</v>
      </c>
      <c r="V420" s="83" t="s">
        <v>111</v>
      </c>
      <c r="W420" s="83" t="s">
        <v>105</v>
      </c>
      <c r="X420" s="86" t="s">
        <v>6708</v>
      </c>
      <c r="Y420" s="87" t="s">
        <v>102</v>
      </c>
      <c r="Z420" s="87" t="s">
        <v>102</v>
      </c>
      <c r="AA420" s="87" t="s">
        <v>133</v>
      </c>
      <c r="AB420" s="87" t="s">
        <v>9737</v>
      </c>
      <c r="AC420" s="87" t="s">
        <v>111</v>
      </c>
      <c r="AD420" s="87" t="s">
        <v>105</v>
      </c>
      <c r="AE420" s="87" t="s">
        <v>106</v>
      </c>
      <c r="AF420" s="86" t="s">
        <v>6708</v>
      </c>
      <c r="AG420" s="87" t="s">
        <v>486</v>
      </c>
      <c r="AH420" s="87" t="s">
        <v>9737</v>
      </c>
      <c r="AI420" s="87" t="s">
        <v>111</v>
      </c>
      <c r="AJ420" s="87" t="s">
        <v>204</v>
      </c>
      <c r="AK420" s="88"/>
      <c r="AL420" s="83" t="s">
        <v>107</v>
      </c>
      <c r="AM420" s="89" t="s">
        <v>454</v>
      </c>
      <c r="AN420" s="90" t="s">
        <v>416</v>
      </c>
      <c r="AO420" s="91" t="s">
        <v>642</v>
      </c>
      <c r="AP420" s="90">
        <v>8.33333333333327</v>
      </c>
      <c r="AQ420" s="92" t="s">
        <v>102</v>
      </c>
      <c r="AR420" s="93" t="s">
        <v>102</v>
      </c>
      <c r="AS420" s="93" t="s">
        <v>102</v>
      </c>
      <c r="AT420" s="93" t="s">
        <v>102</v>
      </c>
      <c r="AU420" s="210" t="s">
        <v>644</v>
      </c>
      <c r="AV420" s="93" t="s">
        <v>185</v>
      </c>
      <c r="AW420" s="94" t="s">
        <v>102</v>
      </c>
      <c r="AX420" s="93" t="s">
        <v>183</v>
      </c>
      <c r="AY420" s="95" t="s">
        <v>111</v>
      </c>
      <c r="AZ420" s="93" t="s">
        <v>102</v>
      </c>
      <c r="BA420" s="93" t="s">
        <v>102</v>
      </c>
      <c r="BB420" s="93" t="s">
        <v>102</v>
      </c>
      <c r="BC420" s="93" t="s">
        <v>102</v>
      </c>
      <c r="BD420" s="96" t="s">
        <v>102</v>
      </c>
      <c r="BE420" s="90">
        <v>-199.166666666667</v>
      </c>
      <c r="BF420" s="93" t="s">
        <v>102</v>
      </c>
      <c r="BG420" s="93" t="s">
        <v>102</v>
      </c>
      <c r="BH420" s="93" t="s">
        <v>102</v>
      </c>
      <c r="BI420" s="93" t="s">
        <v>102</v>
      </c>
      <c r="BJ420" s="210" t="s">
        <v>642</v>
      </c>
      <c r="BK420" s="93" t="s">
        <v>192</v>
      </c>
      <c r="BL420" s="97" t="s">
        <v>102</v>
      </c>
      <c r="BM420" s="93" t="s">
        <v>183</v>
      </c>
      <c r="BN420" s="93" t="s">
        <v>106</v>
      </c>
      <c r="BO420" s="93" t="s">
        <v>102</v>
      </c>
      <c r="BP420" s="98" t="s">
        <v>102</v>
      </c>
      <c r="BQ420" s="93" t="s">
        <v>102</v>
      </c>
      <c r="BR420" s="93" t="s">
        <v>102</v>
      </c>
      <c r="BS420" s="93" t="s">
        <v>102</v>
      </c>
      <c r="BT420" s="99" t="s">
        <v>591</v>
      </c>
      <c r="BU420" s="100" t="s">
        <v>11202</v>
      </c>
      <c r="BV420" s="101" t="s">
        <v>471</v>
      </c>
      <c r="BW420" s="136"/>
      <c r="BX420" s="103" t="s">
        <v>565</v>
      </c>
      <c r="BY420" s="104" t="s">
        <v>190</v>
      </c>
      <c r="BZ420" s="136"/>
      <c r="CA420" s="83" t="s">
        <v>599</v>
      </c>
      <c r="CB420" s="106" t="s">
        <v>647</v>
      </c>
      <c r="CC420" s="106" t="s">
        <v>11203</v>
      </c>
      <c r="CD420" s="107"/>
      <c r="CE420" s="108" t="s">
        <v>107</v>
      </c>
      <c r="CF420" s="108" t="s">
        <v>107</v>
      </c>
      <c r="CG420" s="109"/>
      <c r="CH420" s="110" t="s">
        <v>107</v>
      </c>
      <c r="CI420" s="111"/>
      <c r="CJ420" s="112">
        <v>6710</v>
      </c>
      <c r="CK420" s="113">
        <v>86</v>
      </c>
      <c r="CL420" s="114" t="s">
        <v>134</v>
      </c>
      <c r="CM420" s="114" t="s">
        <v>108</v>
      </c>
      <c r="CN420" s="114"/>
      <c r="CO420" s="115" t="s">
        <v>102</v>
      </c>
      <c r="CP420" s="115" t="s">
        <v>102</v>
      </c>
      <c r="CQ420" s="115" t="s">
        <v>102</v>
      </c>
      <c r="CR420" s="115" t="s">
        <v>102</v>
      </c>
      <c r="CS420" s="116"/>
      <c r="CT420" s="117" t="s">
        <v>109</v>
      </c>
      <c r="CU420" s="117" t="s">
        <v>109</v>
      </c>
      <c r="CV420" s="83">
        <v>416</v>
      </c>
      <c r="CW420" s="83" t="s">
        <v>108</v>
      </c>
      <c r="CX420" s="83">
        <v>416</v>
      </c>
      <c r="CY420" s="83" t="s">
        <v>108</v>
      </c>
      <c r="CZ420" s="83">
        <v>6744</v>
      </c>
      <c r="DA420" s="83" t="s">
        <v>419</v>
      </c>
      <c r="DB420" s="83" t="s">
        <v>130</v>
      </c>
      <c r="DC420" s="83" t="s">
        <v>499</v>
      </c>
      <c r="DD420" s="83">
        <v>1465</v>
      </c>
      <c r="DE420" s="83" t="s">
        <v>444</v>
      </c>
      <c r="DF420" s="83" t="s">
        <v>130</v>
      </c>
      <c r="DG420" s="83" t="s">
        <v>499</v>
      </c>
      <c r="DH420" s="83"/>
      <c r="DI420" s="83">
        <v>0</v>
      </c>
      <c r="DJ420" s="83">
        <v>1</v>
      </c>
      <c r="DK420" s="83">
        <v>0</v>
      </c>
      <c r="DL420" s="83">
        <v>0</v>
      </c>
      <c r="DM420" s="83">
        <v>0</v>
      </c>
      <c r="DN420" s="83">
        <v>0</v>
      </c>
      <c r="DO420" s="83">
        <v>0</v>
      </c>
      <c r="DP420" s="83">
        <v>0</v>
      </c>
      <c r="DQ420" s="83">
        <v>0</v>
      </c>
      <c r="DR420" s="83">
        <v>0</v>
      </c>
      <c r="DS420" s="83">
        <v>0</v>
      </c>
      <c r="DT420" s="83">
        <v>3</v>
      </c>
      <c r="DU420" s="83">
        <v>3</v>
      </c>
      <c r="DV420" s="83">
        <v>0</v>
      </c>
      <c r="DW420" s="83">
        <v>0</v>
      </c>
      <c r="DX420" s="83">
        <v>3</v>
      </c>
      <c r="DY420" s="85">
        <v>44062</v>
      </c>
      <c r="DZ420" s="83" t="s">
        <v>4467</v>
      </c>
      <c r="EA420" s="83" t="s">
        <v>102</v>
      </c>
      <c r="EB420" s="83" t="s">
        <v>482</v>
      </c>
      <c r="EC420" s="83">
        <v>416</v>
      </c>
      <c r="ED420" s="83" t="s">
        <v>483</v>
      </c>
      <c r="EE420" s="83">
        <v>1</v>
      </c>
      <c r="EF420" s="83">
        <v>0</v>
      </c>
      <c r="EG420" s="83">
        <v>0</v>
      </c>
      <c r="EH420" s="83" t="s">
        <v>109</v>
      </c>
      <c r="EI420" s="83" t="s">
        <v>108</v>
      </c>
      <c r="EJ420" s="83" t="s">
        <v>583</v>
      </c>
      <c r="EK420" s="83">
        <v>0</v>
      </c>
      <c r="EL420" s="83">
        <v>0</v>
      </c>
      <c r="EM420" s="83">
        <v>1</v>
      </c>
      <c r="EN420" s="83" t="s">
        <v>497</v>
      </c>
      <c r="EO420" s="83"/>
      <c r="EP420" s="83" t="s">
        <v>436</v>
      </c>
      <c r="EQ420" s="136">
        <v>1</v>
      </c>
      <c r="ER420" s="136">
        <v>1</v>
      </c>
      <c r="ES420" s="136">
        <v>1</v>
      </c>
      <c r="ET420" s="136">
        <v>1</v>
      </c>
      <c r="EU420" s="215" t="s">
        <v>269</v>
      </c>
      <c r="EV420" s="136">
        <v>1</v>
      </c>
      <c r="EW420" s="136">
        <v>1</v>
      </c>
      <c r="EX420" s="136">
        <v>1</v>
      </c>
      <c r="EY420" s="136">
        <v>1</v>
      </c>
      <c r="EZ420" s="136">
        <v>1</v>
      </c>
      <c r="FP420" s="215" t="s">
        <v>592</v>
      </c>
      <c r="FQ420" s="136" t="b">
        <v>1</v>
      </c>
      <c r="FR420" s="136" t="b">
        <v>1</v>
      </c>
      <c r="FS420" s="136" t="b">
        <v>1</v>
      </c>
      <c r="FT420" s="136" t="b">
        <v>1</v>
      </c>
      <c r="FX420" s="215" t="s">
        <v>269</v>
      </c>
    </row>
    <row r="421" spans="1:180" ht="60" customHeight="1" x14ac:dyDescent="0.55000000000000004">
      <c r="A421" s="83" t="s">
        <v>130</v>
      </c>
      <c r="B421" s="83" t="s">
        <v>98</v>
      </c>
      <c r="C421" s="136">
        <v>125170</v>
      </c>
      <c r="D421" s="207" t="s">
        <v>629</v>
      </c>
      <c r="E421" s="208" t="s">
        <v>634</v>
      </c>
      <c r="F421" s="83" t="s">
        <v>108</v>
      </c>
      <c r="G421" s="85">
        <v>26341</v>
      </c>
      <c r="H421" s="83" t="s">
        <v>102</v>
      </c>
      <c r="I421" s="85">
        <v>34633</v>
      </c>
      <c r="J421" s="83" t="s">
        <v>228</v>
      </c>
      <c r="K421" s="216">
        <v>754062807551</v>
      </c>
      <c r="L421" s="83" t="s">
        <v>191</v>
      </c>
      <c r="M421" s="85">
        <v>43642</v>
      </c>
      <c r="N421" s="83">
        <v>-1386.6666666666699</v>
      </c>
      <c r="O421" s="83" t="s">
        <v>193</v>
      </c>
      <c r="P421" s="83" t="s">
        <v>181</v>
      </c>
      <c r="Q421" s="208" t="s">
        <v>6712</v>
      </c>
      <c r="R421" s="83" t="s">
        <v>102</v>
      </c>
      <c r="S421" s="83" t="s">
        <v>102</v>
      </c>
      <c r="T421" s="83" t="s">
        <v>131</v>
      </c>
      <c r="U421" s="83" t="s">
        <v>9738</v>
      </c>
      <c r="V421" s="83" t="s">
        <v>104</v>
      </c>
      <c r="W421" s="83" t="s">
        <v>105</v>
      </c>
      <c r="X421" s="86" t="s">
        <v>6712</v>
      </c>
      <c r="Y421" s="87" t="s">
        <v>102</v>
      </c>
      <c r="Z421" s="87" t="s">
        <v>102</v>
      </c>
      <c r="AA421" s="87" t="s">
        <v>131</v>
      </c>
      <c r="AB421" s="87" t="s">
        <v>9738</v>
      </c>
      <c r="AC421" s="87" t="s">
        <v>104</v>
      </c>
      <c r="AD421" s="87" t="s">
        <v>105</v>
      </c>
      <c r="AE421" s="87" t="s">
        <v>106</v>
      </c>
      <c r="AF421" s="86" t="s">
        <v>6712</v>
      </c>
      <c r="AG421" s="87" t="s">
        <v>177</v>
      </c>
      <c r="AH421" s="87" t="s">
        <v>9738</v>
      </c>
      <c r="AI421" s="87" t="s">
        <v>104</v>
      </c>
      <c r="AJ421" s="87" t="s">
        <v>204</v>
      </c>
      <c r="AK421" s="88"/>
      <c r="AL421" s="83" t="s">
        <v>107</v>
      </c>
      <c r="AM421" s="89" t="s">
        <v>454</v>
      </c>
      <c r="AN421" s="90" t="s">
        <v>416</v>
      </c>
      <c r="AO421" s="91" t="s">
        <v>643</v>
      </c>
      <c r="AP421" s="90">
        <v>8.33333333333327</v>
      </c>
      <c r="AQ421" s="92" t="s">
        <v>102</v>
      </c>
      <c r="AR421" s="93" t="s">
        <v>102</v>
      </c>
      <c r="AS421" s="93" t="s">
        <v>102</v>
      </c>
      <c r="AT421" s="93" t="s">
        <v>102</v>
      </c>
      <c r="AU421" s="210" t="s">
        <v>645</v>
      </c>
      <c r="AV421" s="93" t="s">
        <v>185</v>
      </c>
      <c r="AW421" s="94" t="s">
        <v>102</v>
      </c>
      <c r="AX421" s="93" t="s">
        <v>105</v>
      </c>
      <c r="AY421" s="95" t="s">
        <v>104</v>
      </c>
      <c r="AZ421" s="93" t="s">
        <v>102</v>
      </c>
      <c r="BA421" s="93" t="s">
        <v>102</v>
      </c>
      <c r="BB421" s="93" t="s">
        <v>102</v>
      </c>
      <c r="BC421" s="93" t="s">
        <v>102</v>
      </c>
      <c r="BD421" s="96" t="s">
        <v>102</v>
      </c>
      <c r="BE421" s="90">
        <v>-199.666666666667</v>
      </c>
      <c r="BF421" s="93" t="s">
        <v>102</v>
      </c>
      <c r="BG421" s="93" t="s">
        <v>102</v>
      </c>
      <c r="BH421" s="93" t="s">
        <v>102</v>
      </c>
      <c r="BI421" s="93" t="s">
        <v>102</v>
      </c>
      <c r="BJ421" s="210" t="s">
        <v>643</v>
      </c>
      <c r="BK421" s="93" t="s">
        <v>196</v>
      </c>
      <c r="BL421" s="97" t="s">
        <v>102</v>
      </c>
      <c r="BM421" s="93" t="s">
        <v>105</v>
      </c>
      <c r="BN421" s="93" t="s">
        <v>596</v>
      </c>
      <c r="BO421" s="93" t="s">
        <v>102</v>
      </c>
      <c r="BP421" s="98" t="s">
        <v>102</v>
      </c>
      <c r="BQ421" s="93" t="s">
        <v>102</v>
      </c>
      <c r="BR421" s="93" t="s">
        <v>102</v>
      </c>
      <c r="BS421" s="93" t="s">
        <v>102</v>
      </c>
      <c r="BT421" s="99" t="s">
        <v>591</v>
      </c>
      <c r="BU421" s="100" t="s">
        <v>11204</v>
      </c>
      <c r="BV421" s="101" t="s">
        <v>471</v>
      </c>
      <c r="BW421" s="136"/>
      <c r="BX421" s="103" t="s">
        <v>565</v>
      </c>
      <c r="BY421" s="104" t="s">
        <v>190</v>
      </c>
      <c r="BZ421" s="136"/>
      <c r="CA421" s="83" t="s">
        <v>599</v>
      </c>
      <c r="CB421" s="106" t="s">
        <v>647</v>
      </c>
      <c r="CC421" s="106" t="s">
        <v>11205</v>
      </c>
      <c r="CD421" s="107"/>
      <c r="CE421" s="108" t="s">
        <v>107</v>
      </c>
      <c r="CF421" s="108" t="s">
        <v>107</v>
      </c>
      <c r="CG421" s="109"/>
      <c r="CH421" s="110" t="s">
        <v>107</v>
      </c>
      <c r="CI421" s="111"/>
      <c r="CJ421" s="112">
        <v>6710</v>
      </c>
      <c r="CK421" s="113">
        <v>86</v>
      </c>
      <c r="CL421" s="114" t="s">
        <v>134</v>
      </c>
      <c r="CM421" s="114" t="s">
        <v>108</v>
      </c>
      <c r="CN421" s="114"/>
      <c r="CO421" s="115" t="s">
        <v>102</v>
      </c>
      <c r="CP421" s="115" t="s">
        <v>102</v>
      </c>
      <c r="CQ421" s="115" t="s">
        <v>102</v>
      </c>
      <c r="CR421" s="115" t="s">
        <v>102</v>
      </c>
      <c r="CS421" s="116"/>
      <c r="CT421" s="117" t="s">
        <v>109</v>
      </c>
      <c r="CU421" s="117" t="s">
        <v>109</v>
      </c>
      <c r="CV421" s="83">
        <v>417</v>
      </c>
      <c r="CW421" s="83" t="s">
        <v>108</v>
      </c>
      <c r="CX421" s="83">
        <v>417</v>
      </c>
      <c r="CY421" s="83" t="s">
        <v>108</v>
      </c>
      <c r="CZ421" s="83">
        <v>6745</v>
      </c>
      <c r="DA421" s="83" t="s">
        <v>419</v>
      </c>
      <c r="DB421" s="83" t="s">
        <v>130</v>
      </c>
      <c r="DC421" s="83" t="s">
        <v>499</v>
      </c>
      <c r="DD421" s="83">
        <v>1466</v>
      </c>
      <c r="DE421" s="83" t="s">
        <v>444</v>
      </c>
      <c r="DF421" s="83" t="s">
        <v>130</v>
      </c>
      <c r="DG421" s="83" t="s">
        <v>499</v>
      </c>
      <c r="DH421" s="83"/>
      <c r="DI421" s="83">
        <v>0</v>
      </c>
      <c r="DJ421" s="83">
        <v>1</v>
      </c>
      <c r="DK421" s="83">
        <v>0</v>
      </c>
      <c r="DL421" s="83">
        <v>0</v>
      </c>
      <c r="DM421" s="83">
        <v>0</v>
      </c>
      <c r="DN421" s="83">
        <v>0</v>
      </c>
      <c r="DO421" s="83">
        <v>0</v>
      </c>
      <c r="DP421" s="83">
        <v>0</v>
      </c>
      <c r="DQ421" s="83">
        <v>0</v>
      </c>
      <c r="DR421" s="83">
        <v>0</v>
      </c>
      <c r="DS421" s="83">
        <v>0</v>
      </c>
      <c r="DT421" s="83">
        <v>3</v>
      </c>
      <c r="DU421" s="83">
        <v>3</v>
      </c>
      <c r="DV421" s="83">
        <v>0</v>
      </c>
      <c r="DW421" s="83">
        <v>0</v>
      </c>
      <c r="DX421" s="83">
        <v>3</v>
      </c>
      <c r="DY421" s="85">
        <v>44063</v>
      </c>
      <c r="DZ421" s="83" t="s">
        <v>4468</v>
      </c>
      <c r="EA421" s="83" t="s">
        <v>102</v>
      </c>
      <c r="EB421" s="83" t="s">
        <v>482</v>
      </c>
      <c r="EC421" s="83">
        <v>417</v>
      </c>
      <c r="ED421" s="83" t="s">
        <v>483</v>
      </c>
      <c r="EE421" s="83">
        <v>1</v>
      </c>
      <c r="EF421" s="83">
        <v>0</v>
      </c>
      <c r="EG421" s="83">
        <v>0</v>
      </c>
      <c r="EH421" s="83" t="s">
        <v>109</v>
      </c>
      <c r="EI421" s="83" t="s">
        <v>108</v>
      </c>
      <c r="EJ421" s="83" t="s">
        <v>583</v>
      </c>
      <c r="EK421" s="83">
        <v>0</v>
      </c>
      <c r="EL421" s="83">
        <v>0</v>
      </c>
      <c r="EM421" s="83">
        <v>1</v>
      </c>
      <c r="EN421" s="83" t="s">
        <v>497</v>
      </c>
      <c r="EO421" s="83"/>
      <c r="EP421" s="83" t="s">
        <v>436</v>
      </c>
      <c r="EQ421" s="136">
        <v>1</v>
      </c>
      <c r="ER421" s="136">
        <v>1</v>
      </c>
      <c r="ES421" s="136">
        <v>1</v>
      </c>
      <c r="ET421" s="136">
        <v>1</v>
      </c>
      <c r="EU421" s="215" t="s">
        <v>269</v>
      </c>
      <c r="EV421" s="136">
        <v>1</v>
      </c>
      <c r="EW421" s="136">
        <v>1</v>
      </c>
      <c r="EX421" s="136">
        <v>1</v>
      </c>
      <c r="EY421" s="136">
        <v>1</v>
      </c>
      <c r="EZ421" s="136">
        <v>1</v>
      </c>
      <c r="FP421" s="215" t="s">
        <v>592</v>
      </c>
      <c r="FQ421" s="136" t="b">
        <v>1</v>
      </c>
      <c r="FR421" s="136" t="b">
        <v>1</v>
      </c>
      <c r="FS421" s="136" t="b">
        <v>1</v>
      </c>
      <c r="FT421" s="136" t="b">
        <v>1</v>
      </c>
      <c r="FX421" s="215" t="s">
        <v>269</v>
      </c>
    </row>
    <row r="422" spans="1:180" ht="60" customHeight="1" x14ac:dyDescent="0.55000000000000004">
      <c r="A422" s="83" t="s">
        <v>130</v>
      </c>
      <c r="B422" s="83" t="s">
        <v>98</v>
      </c>
      <c r="C422" s="136">
        <v>645087</v>
      </c>
      <c r="D422" s="207" t="s">
        <v>627</v>
      </c>
      <c r="E422" s="208" t="s">
        <v>630</v>
      </c>
      <c r="F422" s="83" t="s">
        <v>108</v>
      </c>
      <c r="G422" s="85">
        <v>20621</v>
      </c>
      <c r="H422" s="83" t="s">
        <v>102</v>
      </c>
      <c r="I422" s="85">
        <v>39794</v>
      </c>
      <c r="J422" s="83" t="s">
        <v>228</v>
      </c>
      <c r="K422" s="216">
        <v>178996748985</v>
      </c>
      <c r="L422" s="83" t="s">
        <v>191</v>
      </c>
      <c r="M422" s="85">
        <v>43631</v>
      </c>
      <c r="N422" s="83">
        <v>-1391.6666666666699</v>
      </c>
      <c r="O422" s="83" t="s">
        <v>180</v>
      </c>
      <c r="P422" s="83" t="s">
        <v>181</v>
      </c>
      <c r="Q422" s="208" t="s">
        <v>6716</v>
      </c>
      <c r="R422" s="83" t="s">
        <v>102</v>
      </c>
      <c r="S422" s="83" t="s">
        <v>102</v>
      </c>
      <c r="T422" s="83" t="s">
        <v>199</v>
      </c>
      <c r="U422" s="83" t="s">
        <v>9739</v>
      </c>
      <c r="V422" s="83" t="s">
        <v>104</v>
      </c>
      <c r="W422" s="83" t="s">
        <v>105</v>
      </c>
      <c r="X422" s="86" t="s">
        <v>6716</v>
      </c>
      <c r="Y422" s="87" t="s">
        <v>102</v>
      </c>
      <c r="Z422" s="87" t="s">
        <v>102</v>
      </c>
      <c r="AA422" s="87" t="s">
        <v>199</v>
      </c>
      <c r="AB422" s="87" t="s">
        <v>9739</v>
      </c>
      <c r="AC422" s="87" t="s">
        <v>104</v>
      </c>
      <c r="AD422" s="87" t="s">
        <v>105</v>
      </c>
      <c r="AE422" s="87" t="s">
        <v>106</v>
      </c>
      <c r="AF422" s="86" t="s">
        <v>6716</v>
      </c>
      <c r="AG422" s="87" t="s">
        <v>489</v>
      </c>
      <c r="AH422" s="87" t="s">
        <v>9740</v>
      </c>
      <c r="AI422" s="87" t="s">
        <v>104</v>
      </c>
      <c r="AJ422" s="87" t="s">
        <v>204</v>
      </c>
      <c r="AK422" s="88"/>
      <c r="AL422" s="83" t="s">
        <v>107</v>
      </c>
      <c r="AM422" s="89" t="s">
        <v>454</v>
      </c>
      <c r="AN422" s="90" t="s">
        <v>416</v>
      </c>
      <c r="AO422" s="91" t="s">
        <v>641</v>
      </c>
      <c r="AP422" s="90">
        <v>8.33333333333327</v>
      </c>
      <c r="AQ422" s="92" t="s">
        <v>211</v>
      </c>
      <c r="AR422" s="93" t="s">
        <v>102</v>
      </c>
      <c r="AS422" s="93" t="s">
        <v>102</v>
      </c>
      <c r="AT422" s="93" t="s">
        <v>102</v>
      </c>
      <c r="AU422" s="210" t="s">
        <v>641</v>
      </c>
      <c r="AV422" s="93" t="s">
        <v>192</v>
      </c>
      <c r="AW422" s="94" t="s">
        <v>102</v>
      </c>
      <c r="AX422" s="93" t="s">
        <v>105</v>
      </c>
      <c r="AY422" s="95" t="s">
        <v>188</v>
      </c>
      <c r="AZ422" s="93" t="s">
        <v>102</v>
      </c>
      <c r="BA422" s="93" t="s">
        <v>9741</v>
      </c>
      <c r="BB422" s="93" t="s">
        <v>102</v>
      </c>
      <c r="BC422" s="93" t="s">
        <v>102</v>
      </c>
      <c r="BD422" s="96" t="s">
        <v>102</v>
      </c>
      <c r="BE422" s="90">
        <v>-200.166666666667</v>
      </c>
      <c r="BF422" s="93" t="s">
        <v>211</v>
      </c>
      <c r="BG422" s="93" t="s">
        <v>102</v>
      </c>
      <c r="BH422" s="93" t="s">
        <v>102</v>
      </c>
      <c r="BI422" s="93" t="s">
        <v>102</v>
      </c>
      <c r="BJ422" s="210" t="s">
        <v>646</v>
      </c>
      <c r="BK422" s="93" t="s">
        <v>182</v>
      </c>
      <c r="BL422" s="97" t="s">
        <v>102</v>
      </c>
      <c r="BM422" s="93" t="s">
        <v>105</v>
      </c>
      <c r="BN422" s="93" t="s">
        <v>104</v>
      </c>
      <c r="BO422" s="93" t="s">
        <v>102</v>
      </c>
      <c r="BP422" s="98">
        <v>20180346</v>
      </c>
      <c r="BQ422" s="93" t="s">
        <v>102</v>
      </c>
      <c r="BR422" s="93" t="s">
        <v>102</v>
      </c>
      <c r="BS422" s="93" t="s">
        <v>102</v>
      </c>
      <c r="BT422" s="99" t="s">
        <v>591</v>
      </c>
      <c r="BU422" s="100" t="s">
        <v>11206</v>
      </c>
      <c r="BV422" s="101" t="s">
        <v>471</v>
      </c>
      <c r="BW422" s="136"/>
      <c r="BX422" s="103" t="s">
        <v>565</v>
      </c>
      <c r="BY422" s="104" t="s">
        <v>190</v>
      </c>
      <c r="BZ422" s="136"/>
      <c r="CA422" s="83" t="s">
        <v>599</v>
      </c>
      <c r="CB422" s="106" t="s">
        <v>647</v>
      </c>
      <c r="CC422" s="106" t="s">
        <v>11207</v>
      </c>
      <c r="CD422" s="107"/>
      <c r="CE422" s="108" t="s">
        <v>107</v>
      </c>
      <c r="CF422" s="108" t="s">
        <v>107</v>
      </c>
      <c r="CG422" s="109"/>
      <c r="CH422" s="110" t="s">
        <v>107</v>
      </c>
      <c r="CI422" s="111"/>
      <c r="CJ422" s="112">
        <v>6710</v>
      </c>
      <c r="CK422" s="113">
        <v>86</v>
      </c>
      <c r="CL422" s="114" t="s">
        <v>134</v>
      </c>
      <c r="CM422" s="114" t="s">
        <v>108</v>
      </c>
      <c r="CN422" s="114"/>
      <c r="CO422" s="115" t="s">
        <v>102</v>
      </c>
      <c r="CP422" s="115" t="s">
        <v>102</v>
      </c>
      <c r="CQ422" s="115" t="s">
        <v>102</v>
      </c>
      <c r="CR422" s="115" t="s">
        <v>102</v>
      </c>
      <c r="CS422" s="116"/>
      <c r="CT422" s="117" t="s">
        <v>109</v>
      </c>
      <c r="CU422" s="117" t="s">
        <v>109</v>
      </c>
      <c r="CV422" s="83">
        <v>418</v>
      </c>
      <c r="CW422" s="83" t="s">
        <v>108</v>
      </c>
      <c r="CX422" s="83">
        <v>418</v>
      </c>
      <c r="CY422" s="83" t="s">
        <v>108</v>
      </c>
      <c r="CZ422" s="83">
        <v>6746</v>
      </c>
      <c r="DA422" s="83" t="s">
        <v>419</v>
      </c>
      <c r="DB422" s="83" t="s">
        <v>130</v>
      </c>
      <c r="DC422" s="83" t="s">
        <v>499</v>
      </c>
      <c r="DD422" s="83">
        <v>1467</v>
      </c>
      <c r="DE422" s="83" t="s">
        <v>444</v>
      </c>
      <c r="DF422" s="83" t="s">
        <v>130</v>
      </c>
      <c r="DG422" s="83" t="s">
        <v>499</v>
      </c>
      <c r="DH422" s="83"/>
      <c r="DI422" s="83">
        <v>0</v>
      </c>
      <c r="DJ422" s="83">
        <v>1</v>
      </c>
      <c r="DK422" s="83">
        <v>0</v>
      </c>
      <c r="DL422" s="83">
        <v>0</v>
      </c>
      <c r="DM422" s="83">
        <v>0</v>
      </c>
      <c r="DN422" s="83">
        <v>0</v>
      </c>
      <c r="DO422" s="83">
        <v>0</v>
      </c>
      <c r="DP422" s="83">
        <v>0</v>
      </c>
      <c r="DQ422" s="83">
        <v>0</v>
      </c>
      <c r="DR422" s="83">
        <v>0</v>
      </c>
      <c r="DS422" s="83">
        <v>0</v>
      </c>
      <c r="DT422" s="83">
        <v>3</v>
      </c>
      <c r="DU422" s="83">
        <v>3</v>
      </c>
      <c r="DV422" s="83">
        <v>0</v>
      </c>
      <c r="DW422" s="83">
        <v>0</v>
      </c>
      <c r="DX422" s="83">
        <v>3</v>
      </c>
      <c r="DY422" s="85">
        <v>44064</v>
      </c>
      <c r="DZ422" s="83" t="s">
        <v>4469</v>
      </c>
      <c r="EA422" s="83" t="s">
        <v>102</v>
      </c>
      <c r="EB422" s="83" t="s">
        <v>482</v>
      </c>
      <c r="EC422" s="83">
        <v>418</v>
      </c>
      <c r="ED422" s="83" t="s">
        <v>483</v>
      </c>
      <c r="EE422" s="83">
        <v>1</v>
      </c>
      <c r="EF422" s="83">
        <v>0</v>
      </c>
      <c r="EG422" s="83">
        <v>0</v>
      </c>
      <c r="EH422" s="83" t="s">
        <v>109</v>
      </c>
      <c r="EI422" s="83" t="s">
        <v>108</v>
      </c>
      <c r="EJ422" s="83" t="s">
        <v>583</v>
      </c>
      <c r="EK422" s="83">
        <v>0</v>
      </c>
      <c r="EL422" s="83">
        <v>0</v>
      </c>
      <c r="EM422" s="83">
        <v>1</v>
      </c>
      <c r="EN422" s="83" t="s">
        <v>497</v>
      </c>
      <c r="EO422" s="83"/>
      <c r="EP422" s="83" t="s">
        <v>436</v>
      </c>
      <c r="EQ422" s="136">
        <v>1</v>
      </c>
      <c r="ER422" s="136">
        <v>1</v>
      </c>
      <c r="ES422" s="136">
        <v>1</v>
      </c>
      <c r="ET422" s="136">
        <v>1</v>
      </c>
      <c r="EU422" s="215" t="s">
        <v>269</v>
      </c>
      <c r="EV422" s="136">
        <v>1</v>
      </c>
      <c r="EW422" s="136">
        <v>1</v>
      </c>
      <c r="EX422" s="136">
        <v>1</v>
      </c>
      <c r="EY422" s="136">
        <v>1</v>
      </c>
      <c r="EZ422" s="136">
        <v>1</v>
      </c>
      <c r="FP422" s="215" t="s">
        <v>592</v>
      </c>
      <c r="FQ422" s="136" t="b">
        <v>1</v>
      </c>
      <c r="FR422" s="136" t="b">
        <v>1</v>
      </c>
      <c r="FS422" s="136" t="b">
        <v>1</v>
      </c>
      <c r="FT422" s="136" t="b">
        <v>1</v>
      </c>
      <c r="FX422" s="215" t="s">
        <v>269</v>
      </c>
    </row>
    <row r="423" spans="1:180" ht="60" customHeight="1" x14ac:dyDescent="0.55000000000000004">
      <c r="A423" s="83" t="s">
        <v>130</v>
      </c>
      <c r="B423" s="83" t="s">
        <v>98</v>
      </c>
      <c r="C423" s="136">
        <v>297334</v>
      </c>
      <c r="D423" s="207" t="s">
        <v>628</v>
      </c>
      <c r="E423" s="208" t="s">
        <v>633</v>
      </c>
      <c r="F423" s="83" t="s">
        <v>108</v>
      </c>
      <c r="G423" s="85">
        <v>22744</v>
      </c>
      <c r="H423" s="83" t="s">
        <v>102</v>
      </c>
      <c r="I423" s="85">
        <v>39772</v>
      </c>
      <c r="J423" s="83" t="s">
        <v>228</v>
      </c>
      <c r="K423" s="216">
        <v>193801795324</v>
      </c>
      <c r="L423" s="83" t="s">
        <v>191</v>
      </c>
      <c r="M423" s="85">
        <v>43619</v>
      </c>
      <c r="N423" s="83">
        <v>-1396.6666666666699</v>
      </c>
      <c r="O423" s="83" t="s">
        <v>193</v>
      </c>
      <c r="P423" s="83" t="s">
        <v>181</v>
      </c>
      <c r="Q423" s="208" t="s">
        <v>6720</v>
      </c>
      <c r="R423" s="83" t="s">
        <v>102</v>
      </c>
      <c r="S423" s="83" t="s">
        <v>102</v>
      </c>
      <c r="T423" s="83" t="s">
        <v>133</v>
      </c>
      <c r="U423" s="83" t="s">
        <v>9742</v>
      </c>
      <c r="V423" s="83" t="s">
        <v>111</v>
      </c>
      <c r="W423" s="83" t="s">
        <v>105</v>
      </c>
      <c r="X423" s="86" t="s">
        <v>6720</v>
      </c>
      <c r="Y423" s="87" t="s">
        <v>102</v>
      </c>
      <c r="Z423" s="87" t="s">
        <v>102</v>
      </c>
      <c r="AA423" s="87" t="s">
        <v>133</v>
      </c>
      <c r="AB423" s="87" t="s">
        <v>9742</v>
      </c>
      <c r="AC423" s="87" t="s">
        <v>111</v>
      </c>
      <c r="AD423" s="87" t="s">
        <v>105</v>
      </c>
      <c r="AE423" s="87" t="s">
        <v>106</v>
      </c>
      <c r="AF423" s="86" t="s">
        <v>6720</v>
      </c>
      <c r="AG423" s="87" t="s">
        <v>486</v>
      </c>
      <c r="AH423" s="87" t="s">
        <v>9742</v>
      </c>
      <c r="AI423" s="87" t="s">
        <v>111</v>
      </c>
      <c r="AJ423" s="87" t="s">
        <v>204</v>
      </c>
      <c r="AK423" s="88"/>
      <c r="AL423" s="83" t="s">
        <v>107</v>
      </c>
      <c r="AM423" s="89" t="s">
        <v>454</v>
      </c>
      <c r="AN423" s="90" t="s">
        <v>416</v>
      </c>
      <c r="AO423" s="91" t="s">
        <v>642</v>
      </c>
      <c r="AP423" s="90">
        <v>8.33333333333327</v>
      </c>
      <c r="AQ423" s="92" t="s">
        <v>102</v>
      </c>
      <c r="AR423" s="93" t="s">
        <v>102</v>
      </c>
      <c r="AS423" s="93" t="s">
        <v>102</v>
      </c>
      <c r="AT423" s="93" t="s">
        <v>102</v>
      </c>
      <c r="AU423" s="210" t="s">
        <v>644</v>
      </c>
      <c r="AV423" s="93" t="s">
        <v>185</v>
      </c>
      <c r="AW423" s="94" t="s">
        <v>102</v>
      </c>
      <c r="AX423" s="93" t="s">
        <v>183</v>
      </c>
      <c r="AY423" s="95" t="s">
        <v>111</v>
      </c>
      <c r="AZ423" s="93" t="s">
        <v>102</v>
      </c>
      <c r="BA423" s="93" t="s">
        <v>102</v>
      </c>
      <c r="BB423" s="93" t="s">
        <v>102</v>
      </c>
      <c r="BC423" s="93" t="s">
        <v>102</v>
      </c>
      <c r="BD423" s="96" t="s">
        <v>102</v>
      </c>
      <c r="BE423" s="90">
        <v>-200.666666666667</v>
      </c>
      <c r="BF423" s="93" t="s">
        <v>102</v>
      </c>
      <c r="BG423" s="93" t="s">
        <v>102</v>
      </c>
      <c r="BH423" s="93" t="s">
        <v>102</v>
      </c>
      <c r="BI423" s="93" t="s">
        <v>102</v>
      </c>
      <c r="BJ423" s="210" t="s">
        <v>642</v>
      </c>
      <c r="BK423" s="93" t="s">
        <v>192</v>
      </c>
      <c r="BL423" s="97" t="s">
        <v>102</v>
      </c>
      <c r="BM423" s="93" t="s">
        <v>183</v>
      </c>
      <c r="BN423" s="93" t="s">
        <v>106</v>
      </c>
      <c r="BO423" s="93" t="s">
        <v>102</v>
      </c>
      <c r="BP423" s="98" t="s">
        <v>102</v>
      </c>
      <c r="BQ423" s="93" t="s">
        <v>102</v>
      </c>
      <c r="BR423" s="93" t="s">
        <v>102</v>
      </c>
      <c r="BS423" s="93" t="s">
        <v>102</v>
      </c>
      <c r="BT423" s="99" t="s">
        <v>591</v>
      </c>
      <c r="BU423" s="100" t="s">
        <v>11208</v>
      </c>
      <c r="BV423" s="101" t="s">
        <v>471</v>
      </c>
      <c r="BW423" s="136"/>
      <c r="BX423" s="103" t="s">
        <v>565</v>
      </c>
      <c r="BY423" s="104" t="s">
        <v>190</v>
      </c>
      <c r="BZ423" s="136"/>
      <c r="CA423" s="83" t="s">
        <v>599</v>
      </c>
      <c r="CB423" s="106" t="s">
        <v>647</v>
      </c>
      <c r="CC423" s="106" t="s">
        <v>11209</v>
      </c>
      <c r="CD423" s="107"/>
      <c r="CE423" s="108" t="s">
        <v>107</v>
      </c>
      <c r="CF423" s="108" t="s">
        <v>107</v>
      </c>
      <c r="CG423" s="109"/>
      <c r="CH423" s="110" t="s">
        <v>107</v>
      </c>
      <c r="CI423" s="111"/>
      <c r="CJ423" s="112">
        <v>6710</v>
      </c>
      <c r="CK423" s="113">
        <v>86</v>
      </c>
      <c r="CL423" s="114" t="s">
        <v>134</v>
      </c>
      <c r="CM423" s="114" t="s">
        <v>108</v>
      </c>
      <c r="CN423" s="114"/>
      <c r="CO423" s="115" t="s">
        <v>102</v>
      </c>
      <c r="CP423" s="115" t="s">
        <v>102</v>
      </c>
      <c r="CQ423" s="115" t="s">
        <v>102</v>
      </c>
      <c r="CR423" s="115" t="s">
        <v>102</v>
      </c>
      <c r="CS423" s="116"/>
      <c r="CT423" s="117" t="s">
        <v>109</v>
      </c>
      <c r="CU423" s="117" t="s">
        <v>109</v>
      </c>
      <c r="CV423" s="83">
        <v>419</v>
      </c>
      <c r="CW423" s="83" t="s">
        <v>108</v>
      </c>
      <c r="CX423" s="83">
        <v>419</v>
      </c>
      <c r="CY423" s="83" t="s">
        <v>108</v>
      </c>
      <c r="CZ423" s="83">
        <v>6747</v>
      </c>
      <c r="DA423" s="83" t="s">
        <v>419</v>
      </c>
      <c r="DB423" s="83" t="s">
        <v>130</v>
      </c>
      <c r="DC423" s="83" t="s">
        <v>499</v>
      </c>
      <c r="DD423" s="83">
        <v>1468</v>
      </c>
      <c r="DE423" s="83" t="s">
        <v>444</v>
      </c>
      <c r="DF423" s="83" t="s">
        <v>130</v>
      </c>
      <c r="DG423" s="83" t="s">
        <v>499</v>
      </c>
      <c r="DH423" s="83"/>
      <c r="DI423" s="83">
        <v>0</v>
      </c>
      <c r="DJ423" s="83">
        <v>1</v>
      </c>
      <c r="DK423" s="83">
        <v>0</v>
      </c>
      <c r="DL423" s="83">
        <v>0</v>
      </c>
      <c r="DM423" s="83">
        <v>0</v>
      </c>
      <c r="DN423" s="83">
        <v>0</v>
      </c>
      <c r="DO423" s="83">
        <v>0</v>
      </c>
      <c r="DP423" s="83">
        <v>0</v>
      </c>
      <c r="DQ423" s="83">
        <v>0</v>
      </c>
      <c r="DR423" s="83">
        <v>0</v>
      </c>
      <c r="DS423" s="83">
        <v>0</v>
      </c>
      <c r="DT423" s="83">
        <v>3</v>
      </c>
      <c r="DU423" s="83">
        <v>3</v>
      </c>
      <c r="DV423" s="83">
        <v>0</v>
      </c>
      <c r="DW423" s="83">
        <v>0</v>
      </c>
      <c r="DX423" s="83">
        <v>3</v>
      </c>
      <c r="DY423" s="85">
        <v>44065</v>
      </c>
      <c r="DZ423" s="83" t="s">
        <v>4470</v>
      </c>
      <c r="EA423" s="83" t="s">
        <v>102</v>
      </c>
      <c r="EB423" s="83" t="s">
        <v>482</v>
      </c>
      <c r="EC423" s="83">
        <v>419</v>
      </c>
      <c r="ED423" s="83" t="s">
        <v>483</v>
      </c>
      <c r="EE423" s="83">
        <v>1</v>
      </c>
      <c r="EF423" s="83">
        <v>0</v>
      </c>
      <c r="EG423" s="83">
        <v>0</v>
      </c>
      <c r="EH423" s="83" t="s">
        <v>109</v>
      </c>
      <c r="EI423" s="83" t="s">
        <v>108</v>
      </c>
      <c r="EJ423" s="83" t="s">
        <v>583</v>
      </c>
      <c r="EK423" s="83">
        <v>0</v>
      </c>
      <c r="EL423" s="83">
        <v>0</v>
      </c>
      <c r="EM423" s="83">
        <v>1</v>
      </c>
      <c r="EN423" s="83" t="s">
        <v>497</v>
      </c>
      <c r="EO423" s="83"/>
      <c r="EP423" s="83" t="s">
        <v>436</v>
      </c>
      <c r="EQ423" s="136">
        <v>1</v>
      </c>
      <c r="ER423" s="136">
        <v>1</v>
      </c>
      <c r="ES423" s="136">
        <v>1</v>
      </c>
      <c r="ET423" s="136">
        <v>1</v>
      </c>
      <c r="EU423" s="215" t="s">
        <v>269</v>
      </c>
      <c r="EV423" s="136">
        <v>1</v>
      </c>
      <c r="EW423" s="136">
        <v>1</v>
      </c>
      <c r="EX423" s="136">
        <v>1</v>
      </c>
      <c r="EY423" s="136">
        <v>1</v>
      </c>
      <c r="EZ423" s="136">
        <v>1</v>
      </c>
      <c r="FP423" s="215" t="s">
        <v>592</v>
      </c>
      <c r="FQ423" s="136" t="b">
        <v>1</v>
      </c>
      <c r="FR423" s="136" t="b">
        <v>1</v>
      </c>
      <c r="FS423" s="136" t="b">
        <v>1</v>
      </c>
      <c r="FT423" s="136" t="b">
        <v>1</v>
      </c>
      <c r="FX423" s="215" t="s">
        <v>269</v>
      </c>
    </row>
    <row r="424" spans="1:180" ht="60" customHeight="1" x14ac:dyDescent="0.55000000000000004">
      <c r="A424" s="83" t="s">
        <v>130</v>
      </c>
      <c r="B424" s="83" t="s">
        <v>98</v>
      </c>
      <c r="C424" s="136">
        <v>758746</v>
      </c>
      <c r="D424" s="207" t="s">
        <v>629</v>
      </c>
      <c r="E424" s="208" t="s">
        <v>634</v>
      </c>
      <c r="F424" s="83" t="s">
        <v>108</v>
      </c>
      <c r="G424" s="85">
        <v>26341</v>
      </c>
      <c r="H424" s="83" t="s">
        <v>102</v>
      </c>
      <c r="I424" s="85">
        <v>34633</v>
      </c>
      <c r="J424" s="83" t="s">
        <v>228</v>
      </c>
      <c r="K424" s="216">
        <v>416083388931</v>
      </c>
      <c r="L424" s="83" t="s">
        <v>191</v>
      </c>
      <c r="M424" s="85">
        <v>43642</v>
      </c>
      <c r="N424" s="83">
        <v>-1401.6666666666699</v>
      </c>
      <c r="O424" s="83" t="s">
        <v>193</v>
      </c>
      <c r="P424" s="83" t="s">
        <v>181</v>
      </c>
      <c r="Q424" s="208" t="s">
        <v>6724</v>
      </c>
      <c r="R424" s="83" t="s">
        <v>102</v>
      </c>
      <c r="S424" s="83" t="s">
        <v>102</v>
      </c>
      <c r="T424" s="83" t="s">
        <v>131</v>
      </c>
      <c r="U424" s="83" t="s">
        <v>9743</v>
      </c>
      <c r="V424" s="83" t="s">
        <v>104</v>
      </c>
      <c r="W424" s="83" t="s">
        <v>105</v>
      </c>
      <c r="X424" s="86" t="s">
        <v>6724</v>
      </c>
      <c r="Y424" s="87" t="s">
        <v>102</v>
      </c>
      <c r="Z424" s="87" t="s">
        <v>102</v>
      </c>
      <c r="AA424" s="87" t="s">
        <v>131</v>
      </c>
      <c r="AB424" s="87" t="s">
        <v>9743</v>
      </c>
      <c r="AC424" s="87" t="s">
        <v>104</v>
      </c>
      <c r="AD424" s="87" t="s">
        <v>105</v>
      </c>
      <c r="AE424" s="87" t="s">
        <v>106</v>
      </c>
      <c r="AF424" s="86" t="s">
        <v>6724</v>
      </c>
      <c r="AG424" s="87" t="s">
        <v>177</v>
      </c>
      <c r="AH424" s="87" t="s">
        <v>9743</v>
      </c>
      <c r="AI424" s="87" t="s">
        <v>104</v>
      </c>
      <c r="AJ424" s="87" t="s">
        <v>204</v>
      </c>
      <c r="AK424" s="88"/>
      <c r="AL424" s="83" t="s">
        <v>107</v>
      </c>
      <c r="AM424" s="89" t="s">
        <v>454</v>
      </c>
      <c r="AN424" s="90" t="s">
        <v>416</v>
      </c>
      <c r="AO424" s="91" t="s">
        <v>643</v>
      </c>
      <c r="AP424" s="90">
        <v>8.33333333333327</v>
      </c>
      <c r="AQ424" s="92" t="s">
        <v>102</v>
      </c>
      <c r="AR424" s="93" t="s">
        <v>102</v>
      </c>
      <c r="AS424" s="93" t="s">
        <v>102</v>
      </c>
      <c r="AT424" s="93" t="s">
        <v>102</v>
      </c>
      <c r="AU424" s="210" t="s">
        <v>645</v>
      </c>
      <c r="AV424" s="93" t="s">
        <v>185</v>
      </c>
      <c r="AW424" s="94" t="s">
        <v>102</v>
      </c>
      <c r="AX424" s="93" t="s">
        <v>105</v>
      </c>
      <c r="AY424" s="95" t="s">
        <v>104</v>
      </c>
      <c r="AZ424" s="93" t="s">
        <v>102</v>
      </c>
      <c r="BA424" s="93" t="s">
        <v>102</v>
      </c>
      <c r="BB424" s="93" t="s">
        <v>102</v>
      </c>
      <c r="BC424" s="93" t="s">
        <v>102</v>
      </c>
      <c r="BD424" s="96" t="s">
        <v>102</v>
      </c>
      <c r="BE424" s="90">
        <v>-201.166666666667</v>
      </c>
      <c r="BF424" s="93" t="s">
        <v>102</v>
      </c>
      <c r="BG424" s="93" t="s">
        <v>102</v>
      </c>
      <c r="BH424" s="93" t="s">
        <v>102</v>
      </c>
      <c r="BI424" s="93" t="s">
        <v>102</v>
      </c>
      <c r="BJ424" s="210" t="s">
        <v>643</v>
      </c>
      <c r="BK424" s="93" t="s">
        <v>196</v>
      </c>
      <c r="BL424" s="97" t="s">
        <v>102</v>
      </c>
      <c r="BM424" s="93" t="s">
        <v>105</v>
      </c>
      <c r="BN424" s="93" t="s">
        <v>596</v>
      </c>
      <c r="BO424" s="93" t="s">
        <v>102</v>
      </c>
      <c r="BP424" s="98" t="s">
        <v>102</v>
      </c>
      <c r="BQ424" s="93" t="s">
        <v>102</v>
      </c>
      <c r="BR424" s="93" t="s">
        <v>102</v>
      </c>
      <c r="BS424" s="93" t="s">
        <v>102</v>
      </c>
      <c r="BT424" s="99" t="s">
        <v>591</v>
      </c>
      <c r="BU424" s="100" t="s">
        <v>11210</v>
      </c>
      <c r="BV424" s="101" t="s">
        <v>471</v>
      </c>
      <c r="BW424" s="136"/>
      <c r="BX424" s="103" t="s">
        <v>565</v>
      </c>
      <c r="BY424" s="104" t="s">
        <v>190</v>
      </c>
      <c r="BZ424" s="136"/>
      <c r="CA424" s="83" t="s">
        <v>599</v>
      </c>
      <c r="CB424" s="106" t="s">
        <v>647</v>
      </c>
      <c r="CC424" s="106" t="s">
        <v>11211</v>
      </c>
      <c r="CD424" s="107"/>
      <c r="CE424" s="108" t="s">
        <v>107</v>
      </c>
      <c r="CF424" s="108" t="s">
        <v>107</v>
      </c>
      <c r="CG424" s="109"/>
      <c r="CH424" s="110" t="s">
        <v>107</v>
      </c>
      <c r="CI424" s="111"/>
      <c r="CJ424" s="112">
        <v>6710</v>
      </c>
      <c r="CK424" s="113">
        <v>86</v>
      </c>
      <c r="CL424" s="114" t="s">
        <v>134</v>
      </c>
      <c r="CM424" s="114" t="s">
        <v>108</v>
      </c>
      <c r="CN424" s="114"/>
      <c r="CO424" s="115" t="s">
        <v>102</v>
      </c>
      <c r="CP424" s="115" t="s">
        <v>102</v>
      </c>
      <c r="CQ424" s="115" t="s">
        <v>102</v>
      </c>
      <c r="CR424" s="115" t="s">
        <v>102</v>
      </c>
      <c r="CS424" s="116"/>
      <c r="CT424" s="117" t="s">
        <v>109</v>
      </c>
      <c r="CU424" s="117" t="s">
        <v>109</v>
      </c>
      <c r="CV424" s="83">
        <v>420</v>
      </c>
      <c r="CW424" s="83" t="s">
        <v>108</v>
      </c>
      <c r="CX424" s="83">
        <v>420</v>
      </c>
      <c r="CY424" s="83" t="s">
        <v>108</v>
      </c>
      <c r="CZ424" s="83">
        <v>6748</v>
      </c>
      <c r="DA424" s="83" t="s">
        <v>419</v>
      </c>
      <c r="DB424" s="83" t="s">
        <v>130</v>
      </c>
      <c r="DC424" s="83" t="s">
        <v>499</v>
      </c>
      <c r="DD424" s="83">
        <v>1469</v>
      </c>
      <c r="DE424" s="83" t="s">
        <v>444</v>
      </c>
      <c r="DF424" s="83" t="s">
        <v>130</v>
      </c>
      <c r="DG424" s="83" t="s">
        <v>499</v>
      </c>
      <c r="DH424" s="83"/>
      <c r="DI424" s="83">
        <v>0</v>
      </c>
      <c r="DJ424" s="83">
        <v>1</v>
      </c>
      <c r="DK424" s="83">
        <v>0</v>
      </c>
      <c r="DL424" s="83">
        <v>0</v>
      </c>
      <c r="DM424" s="83">
        <v>0</v>
      </c>
      <c r="DN424" s="83">
        <v>0</v>
      </c>
      <c r="DO424" s="83">
        <v>0</v>
      </c>
      <c r="DP424" s="83">
        <v>0</v>
      </c>
      <c r="DQ424" s="83">
        <v>0</v>
      </c>
      <c r="DR424" s="83">
        <v>0</v>
      </c>
      <c r="DS424" s="83">
        <v>0</v>
      </c>
      <c r="DT424" s="83">
        <v>3</v>
      </c>
      <c r="DU424" s="83">
        <v>3</v>
      </c>
      <c r="DV424" s="83">
        <v>0</v>
      </c>
      <c r="DW424" s="83">
        <v>0</v>
      </c>
      <c r="DX424" s="83">
        <v>3</v>
      </c>
      <c r="DY424" s="85">
        <v>44066</v>
      </c>
      <c r="DZ424" s="83" t="s">
        <v>4471</v>
      </c>
      <c r="EA424" s="83" t="s">
        <v>102</v>
      </c>
      <c r="EB424" s="83" t="s">
        <v>482</v>
      </c>
      <c r="EC424" s="83">
        <v>420</v>
      </c>
      <c r="ED424" s="83" t="s">
        <v>483</v>
      </c>
      <c r="EE424" s="83">
        <v>1</v>
      </c>
      <c r="EF424" s="83">
        <v>0</v>
      </c>
      <c r="EG424" s="83">
        <v>0</v>
      </c>
      <c r="EH424" s="83" t="s">
        <v>109</v>
      </c>
      <c r="EI424" s="83" t="s">
        <v>108</v>
      </c>
      <c r="EJ424" s="83" t="s">
        <v>583</v>
      </c>
      <c r="EK424" s="83">
        <v>0</v>
      </c>
      <c r="EL424" s="83">
        <v>0</v>
      </c>
      <c r="EM424" s="83">
        <v>1</v>
      </c>
      <c r="EN424" s="83" t="s">
        <v>497</v>
      </c>
      <c r="EO424" s="83"/>
      <c r="EP424" s="83" t="s">
        <v>436</v>
      </c>
      <c r="EQ424" s="136">
        <v>1</v>
      </c>
      <c r="ER424" s="136">
        <v>1</v>
      </c>
      <c r="ES424" s="136">
        <v>1</v>
      </c>
      <c r="ET424" s="136">
        <v>1</v>
      </c>
      <c r="EU424" s="215" t="s">
        <v>269</v>
      </c>
      <c r="EV424" s="136">
        <v>1</v>
      </c>
      <c r="EW424" s="136">
        <v>1</v>
      </c>
      <c r="EX424" s="136">
        <v>1</v>
      </c>
      <c r="EY424" s="136">
        <v>1</v>
      </c>
      <c r="EZ424" s="136">
        <v>1</v>
      </c>
      <c r="FP424" s="215" t="s">
        <v>592</v>
      </c>
      <c r="FQ424" s="136" t="b">
        <v>1</v>
      </c>
      <c r="FR424" s="136" t="b">
        <v>1</v>
      </c>
      <c r="FS424" s="136" t="b">
        <v>1</v>
      </c>
      <c r="FT424" s="136" t="b">
        <v>1</v>
      </c>
      <c r="FX424" s="215" t="s">
        <v>269</v>
      </c>
    </row>
    <row r="425" spans="1:180" ht="60" customHeight="1" x14ac:dyDescent="0.55000000000000004">
      <c r="A425" s="83" t="s">
        <v>130</v>
      </c>
      <c r="B425" s="83" t="s">
        <v>98</v>
      </c>
      <c r="C425" s="136">
        <v>520343</v>
      </c>
      <c r="D425" s="207" t="s">
        <v>627</v>
      </c>
      <c r="E425" s="208" t="s">
        <v>630</v>
      </c>
      <c r="F425" s="83" t="s">
        <v>108</v>
      </c>
      <c r="G425" s="85">
        <v>20621</v>
      </c>
      <c r="H425" s="83" t="s">
        <v>102</v>
      </c>
      <c r="I425" s="85">
        <v>39794</v>
      </c>
      <c r="J425" s="83" t="s">
        <v>228</v>
      </c>
      <c r="K425" s="216">
        <v>799226068759</v>
      </c>
      <c r="L425" s="83" t="s">
        <v>191</v>
      </c>
      <c r="M425" s="85">
        <v>43631</v>
      </c>
      <c r="N425" s="83">
        <v>-1406.6666666666699</v>
      </c>
      <c r="O425" s="83" t="s">
        <v>180</v>
      </c>
      <c r="P425" s="83" t="s">
        <v>181</v>
      </c>
      <c r="Q425" s="208" t="s">
        <v>6728</v>
      </c>
      <c r="R425" s="83" t="s">
        <v>102</v>
      </c>
      <c r="S425" s="83" t="s">
        <v>102</v>
      </c>
      <c r="T425" s="83" t="s">
        <v>199</v>
      </c>
      <c r="U425" s="83" t="s">
        <v>9744</v>
      </c>
      <c r="V425" s="83" t="s">
        <v>104</v>
      </c>
      <c r="W425" s="83" t="s">
        <v>105</v>
      </c>
      <c r="X425" s="86" t="s">
        <v>6728</v>
      </c>
      <c r="Y425" s="87" t="s">
        <v>102</v>
      </c>
      <c r="Z425" s="87" t="s">
        <v>102</v>
      </c>
      <c r="AA425" s="87" t="s">
        <v>199</v>
      </c>
      <c r="AB425" s="87" t="s">
        <v>9744</v>
      </c>
      <c r="AC425" s="87" t="s">
        <v>104</v>
      </c>
      <c r="AD425" s="87" t="s">
        <v>105</v>
      </c>
      <c r="AE425" s="87" t="s">
        <v>106</v>
      </c>
      <c r="AF425" s="86" t="s">
        <v>6728</v>
      </c>
      <c r="AG425" s="87" t="s">
        <v>489</v>
      </c>
      <c r="AH425" s="87" t="s">
        <v>9745</v>
      </c>
      <c r="AI425" s="87" t="s">
        <v>104</v>
      </c>
      <c r="AJ425" s="87" t="s">
        <v>204</v>
      </c>
      <c r="AK425" s="88"/>
      <c r="AL425" s="83" t="s">
        <v>107</v>
      </c>
      <c r="AM425" s="89" t="s">
        <v>454</v>
      </c>
      <c r="AN425" s="90" t="s">
        <v>416</v>
      </c>
      <c r="AO425" s="91" t="s">
        <v>641</v>
      </c>
      <c r="AP425" s="90">
        <v>8.33333333333327</v>
      </c>
      <c r="AQ425" s="92" t="s">
        <v>211</v>
      </c>
      <c r="AR425" s="93" t="s">
        <v>102</v>
      </c>
      <c r="AS425" s="93" t="s">
        <v>102</v>
      </c>
      <c r="AT425" s="93" t="s">
        <v>102</v>
      </c>
      <c r="AU425" s="210" t="s">
        <v>641</v>
      </c>
      <c r="AV425" s="93" t="s">
        <v>192</v>
      </c>
      <c r="AW425" s="94" t="s">
        <v>102</v>
      </c>
      <c r="AX425" s="93" t="s">
        <v>105</v>
      </c>
      <c r="AY425" s="95" t="s">
        <v>188</v>
      </c>
      <c r="AZ425" s="93" t="s">
        <v>102</v>
      </c>
      <c r="BA425" s="93" t="s">
        <v>9746</v>
      </c>
      <c r="BB425" s="93" t="s">
        <v>102</v>
      </c>
      <c r="BC425" s="93" t="s">
        <v>102</v>
      </c>
      <c r="BD425" s="96" t="s">
        <v>102</v>
      </c>
      <c r="BE425" s="90">
        <v>-201.666666666667</v>
      </c>
      <c r="BF425" s="93" t="s">
        <v>211</v>
      </c>
      <c r="BG425" s="93" t="s">
        <v>102</v>
      </c>
      <c r="BH425" s="93" t="s">
        <v>102</v>
      </c>
      <c r="BI425" s="93" t="s">
        <v>102</v>
      </c>
      <c r="BJ425" s="210" t="s">
        <v>646</v>
      </c>
      <c r="BK425" s="93" t="s">
        <v>182</v>
      </c>
      <c r="BL425" s="97" t="s">
        <v>102</v>
      </c>
      <c r="BM425" s="93" t="s">
        <v>105</v>
      </c>
      <c r="BN425" s="93" t="s">
        <v>104</v>
      </c>
      <c r="BO425" s="93" t="s">
        <v>102</v>
      </c>
      <c r="BP425" s="98">
        <v>20180347</v>
      </c>
      <c r="BQ425" s="93" t="s">
        <v>102</v>
      </c>
      <c r="BR425" s="93" t="s">
        <v>102</v>
      </c>
      <c r="BS425" s="93" t="s">
        <v>102</v>
      </c>
      <c r="BT425" s="99" t="s">
        <v>591</v>
      </c>
      <c r="BU425" s="100" t="s">
        <v>11212</v>
      </c>
      <c r="BV425" s="101" t="s">
        <v>471</v>
      </c>
      <c r="BW425" s="136"/>
      <c r="BX425" s="103" t="s">
        <v>565</v>
      </c>
      <c r="BY425" s="104" t="s">
        <v>190</v>
      </c>
      <c r="BZ425" s="136"/>
      <c r="CA425" s="83" t="s">
        <v>599</v>
      </c>
      <c r="CB425" s="106" t="s">
        <v>647</v>
      </c>
      <c r="CC425" s="106" t="s">
        <v>11213</v>
      </c>
      <c r="CD425" s="107"/>
      <c r="CE425" s="108" t="s">
        <v>107</v>
      </c>
      <c r="CF425" s="108" t="s">
        <v>107</v>
      </c>
      <c r="CG425" s="109"/>
      <c r="CH425" s="110" t="s">
        <v>107</v>
      </c>
      <c r="CI425" s="111"/>
      <c r="CJ425" s="112">
        <v>6710</v>
      </c>
      <c r="CK425" s="113">
        <v>86</v>
      </c>
      <c r="CL425" s="114" t="s">
        <v>134</v>
      </c>
      <c r="CM425" s="114" t="s">
        <v>108</v>
      </c>
      <c r="CN425" s="114"/>
      <c r="CO425" s="115" t="s">
        <v>102</v>
      </c>
      <c r="CP425" s="115" t="s">
        <v>102</v>
      </c>
      <c r="CQ425" s="115" t="s">
        <v>102</v>
      </c>
      <c r="CR425" s="115" t="s">
        <v>102</v>
      </c>
      <c r="CS425" s="116"/>
      <c r="CT425" s="117" t="s">
        <v>109</v>
      </c>
      <c r="CU425" s="117" t="s">
        <v>109</v>
      </c>
      <c r="CV425" s="83">
        <v>421</v>
      </c>
      <c r="CW425" s="83" t="s">
        <v>108</v>
      </c>
      <c r="CX425" s="83">
        <v>421</v>
      </c>
      <c r="CY425" s="83" t="s">
        <v>108</v>
      </c>
      <c r="CZ425" s="83">
        <v>6749</v>
      </c>
      <c r="DA425" s="83" t="s">
        <v>419</v>
      </c>
      <c r="DB425" s="83" t="s">
        <v>130</v>
      </c>
      <c r="DC425" s="83" t="s">
        <v>499</v>
      </c>
      <c r="DD425" s="83">
        <v>1470</v>
      </c>
      <c r="DE425" s="83" t="s">
        <v>444</v>
      </c>
      <c r="DF425" s="83" t="s">
        <v>130</v>
      </c>
      <c r="DG425" s="83" t="s">
        <v>499</v>
      </c>
      <c r="DH425" s="83"/>
      <c r="DI425" s="83">
        <v>0</v>
      </c>
      <c r="DJ425" s="83">
        <v>1</v>
      </c>
      <c r="DK425" s="83">
        <v>0</v>
      </c>
      <c r="DL425" s="83">
        <v>0</v>
      </c>
      <c r="DM425" s="83">
        <v>0</v>
      </c>
      <c r="DN425" s="83">
        <v>0</v>
      </c>
      <c r="DO425" s="83">
        <v>0</v>
      </c>
      <c r="DP425" s="83">
        <v>0</v>
      </c>
      <c r="DQ425" s="83">
        <v>0</v>
      </c>
      <c r="DR425" s="83">
        <v>0</v>
      </c>
      <c r="DS425" s="83">
        <v>0</v>
      </c>
      <c r="DT425" s="83">
        <v>3</v>
      </c>
      <c r="DU425" s="83">
        <v>3</v>
      </c>
      <c r="DV425" s="83">
        <v>0</v>
      </c>
      <c r="DW425" s="83">
        <v>0</v>
      </c>
      <c r="DX425" s="83">
        <v>3</v>
      </c>
      <c r="DY425" s="85">
        <v>44067</v>
      </c>
      <c r="DZ425" s="83" t="s">
        <v>4472</v>
      </c>
      <c r="EA425" s="83" t="s">
        <v>102</v>
      </c>
      <c r="EB425" s="83" t="s">
        <v>482</v>
      </c>
      <c r="EC425" s="83">
        <v>421</v>
      </c>
      <c r="ED425" s="83" t="s">
        <v>483</v>
      </c>
      <c r="EE425" s="83">
        <v>1</v>
      </c>
      <c r="EF425" s="83">
        <v>0</v>
      </c>
      <c r="EG425" s="83">
        <v>0</v>
      </c>
      <c r="EH425" s="83" t="s">
        <v>109</v>
      </c>
      <c r="EI425" s="83" t="s">
        <v>108</v>
      </c>
      <c r="EJ425" s="83" t="s">
        <v>583</v>
      </c>
      <c r="EK425" s="83">
        <v>0</v>
      </c>
      <c r="EL425" s="83">
        <v>0</v>
      </c>
      <c r="EM425" s="83">
        <v>1</v>
      </c>
      <c r="EN425" s="83" t="s">
        <v>497</v>
      </c>
      <c r="EO425" s="83"/>
      <c r="EP425" s="83" t="s">
        <v>436</v>
      </c>
      <c r="EQ425" s="136">
        <v>1</v>
      </c>
      <c r="ER425" s="136">
        <v>1</v>
      </c>
      <c r="ES425" s="136">
        <v>1</v>
      </c>
      <c r="ET425" s="136">
        <v>1</v>
      </c>
      <c r="EU425" s="215" t="s">
        <v>269</v>
      </c>
      <c r="EV425" s="136">
        <v>1</v>
      </c>
      <c r="EW425" s="136">
        <v>1</v>
      </c>
      <c r="EX425" s="136">
        <v>1</v>
      </c>
      <c r="EY425" s="136">
        <v>1</v>
      </c>
      <c r="EZ425" s="136">
        <v>1</v>
      </c>
      <c r="FP425" s="215" t="s">
        <v>592</v>
      </c>
      <c r="FQ425" s="136" t="b">
        <v>1</v>
      </c>
      <c r="FR425" s="136" t="b">
        <v>1</v>
      </c>
      <c r="FS425" s="136" t="b">
        <v>1</v>
      </c>
      <c r="FT425" s="136" t="b">
        <v>1</v>
      </c>
      <c r="FX425" s="215" t="s">
        <v>269</v>
      </c>
    </row>
    <row r="426" spans="1:180" ht="60" customHeight="1" x14ac:dyDescent="0.55000000000000004">
      <c r="A426" s="83" t="s">
        <v>130</v>
      </c>
      <c r="B426" s="83" t="s">
        <v>98</v>
      </c>
      <c r="C426" s="136">
        <v>616568</v>
      </c>
      <c r="D426" s="207" t="s">
        <v>628</v>
      </c>
      <c r="E426" s="208" t="s">
        <v>633</v>
      </c>
      <c r="F426" s="83" t="s">
        <v>108</v>
      </c>
      <c r="G426" s="85">
        <v>22744</v>
      </c>
      <c r="H426" s="83" t="s">
        <v>102</v>
      </c>
      <c r="I426" s="85">
        <v>39772</v>
      </c>
      <c r="J426" s="83" t="s">
        <v>228</v>
      </c>
      <c r="K426" s="216">
        <v>941973881300</v>
      </c>
      <c r="L426" s="83" t="s">
        <v>191</v>
      </c>
      <c r="M426" s="85">
        <v>43619</v>
      </c>
      <c r="N426" s="83">
        <v>-1411.6666666666699</v>
      </c>
      <c r="O426" s="83" t="s">
        <v>193</v>
      </c>
      <c r="P426" s="83" t="s">
        <v>181</v>
      </c>
      <c r="Q426" s="208" t="s">
        <v>6732</v>
      </c>
      <c r="R426" s="83" t="s">
        <v>102</v>
      </c>
      <c r="S426" s="83" t="s">
        <v>102</v>
      </c>
      <c r="T426" s="83" t="s">
        <v>133</v>
      </c>
      <c r="U426" s="83" t="s">
        <v>9747</v>
      </c>
      <c r="V426" s="83" t="s">
        <v>111</v>
      </c>
      <c r="W426" s="83" t="s">
        <v>105</v>
      </c>
      <c r="X426" s="86" t="s">
        <v>6732</v>
      </c>
      <c r="Y426" s="87" t="s">
        <v>102</v>
      </c>
      <c r="Z426" s="87" t="s">
        <v>102</v>
      </c>
      <c r="AA426" s="87" t="s">
        <v>133</v>
      </c>
      <c r="AB426" s="87" t="s">
        <v>9747</v>
      </c>
      <c r="AC426" s="87" t="s">
        <v>111</v>
      </c>
      <c r="AD426" s="87" t="s">
        <v>105</v>
      </c>
      <c r="AE426" s="87" t="s">
        <v>106</v>
      </c>
      <c r="AF426" s="86" t="s">
        <v>6732</v>
      </c>
      <c r="AG426" s="87" t="s">
        <v>486</v>
      </c>
      <c r="AH426" s="87" t="s">
        <v>9747</v>
      </c>
      <c r="AI426" s="87" t="s">
        <v>111</v>
      </c>
      <c r="AJ426" s="87" t="s">
        <v>204</v>
      </c>
      <c r="AK426" s="88"/>
      <c r="AL426" s="83" t="s">
        <v>107</v>
      </c>
      <c r="AM426" s="89" t="s">
        <v>454</v>
      </c>
      <c r="AN426" s="90" t="s">
        <v>416</v>
      </c>
      <c r="AO426" s="91" t="s">
        <v>642</v>
      </c>
      <c r="AP426" s="90">
        <v>8.33333333333327</v>
      </c>
      <c r="AQ426" s="92" t="s">
        <v>102</v>
      </c>
      <c r="AR426" s="93" t="s">
        <v>102</v>
      </c>
      <c r="AS426" s="93" t="s">
        <v>102</v>
      </c>
      <c r="AT426" s="93" t="s">
        <v>102</v>
      </c>
      <c r="AU426" s="210" t="s">
        <v>644</v>
      </c>
      <c r="AV426" s="93" t="s">
        <v>185</v>
      </c>
      <c r="AW426" s="94" t="s">
        <v>102</v>
      </c>
      <c r="AX426" s="93" t="s">
        <v>183</v>
      </c>
      <c r="AY426" s="95" t="s">
        <v>111</v>
      </c>
      <c r="AZ426" s="93" t="s">
        <v>102</v>
      </c>
      <c r="BA426" s="93" t="s">
        <v>102</v>
      </c>
      <c r="BB426" s="93" t="s">
        <v>102</v>
      </c>
      <c r="BC426" s="93" t="s">
        <v>102</v>
      </c>
      <c r="BD426" s="96" t="s">
        <v>102</v>
      </c>
      <c r="BE426" s="90">
        <v>-202.166666666667</v>
      </c>
      <c r="BF426" s="93" t="s">
        <v>102</v>
      </c>
      <c r="BG426" s="93" t="s">
        <v>102</v>
      </c>
      <c r="BH426" s="93" t="s">
        <v>102</v>
      </c>
      <c r="BI426" s="93" t="s">
        <v>102</v>
      </c>
      <c r="BJ426" s="210" t="s">
        <v>642</v>
      </c>
      <c r="BK426" s="93" t="s">
        <v>192</v>
      </c>
      <c r="BL426" s="97" t="s">
        <v>102</v>
      </c>
      <c r="BM426" s="93" t="s">
        <v>183</v>
      </c>
      <c r="BN426" s="93" t="s">
        <v>106</v>
      </c>
      <c r="BO426" s="93" t="s">
        <v>102</v>
      </c>
      <c r="BP426" s="98" t="s">
        <v>102</v>
      </c>
      <c r="BQ426" s="93" t="s">
        <v>102</v>
      </c>
      <c r="BR426" s="93" t="s">
        <v>102</v>
      </c>
      <c r="BS426" s="93" t="s">
        <v>102</v>
      </c>
      <c r="BT426" s="99" t="s">
        <v>591</v>
      </c>
      <c r="BU426" s="100" t="s">
        <v>11214</v>
      </c>
      <c r="BV426" s="101" t="s">
        <v>471</v>
      </c>
      <c r="BW426" s="136"/>
      <c r="BX426" s="103" t="s">
        <v>565</v>
      </c>
      <c r="BY426" s="104" t="s">
        <v>190</v>
      </c>
      <c r="BZ426" s="136"/>
      <c r="CA426" s="83" t="s">
        <v>599</v>
      </c>
      <c r="CB426" s="106" t="s">
        <v>647</v>
      </c>
      <c r="CC426" s="106" t="s">
        <v>11215</v>
      </c>
      <c r="CD426" s="107"/>
      <c r="CE426" s="108" t="s">
        <v>107</v>
      </c>
      <c r="CF426" s="108" t="s">
        <v>107</v>
      </c>
      <c r="CG426" s="109"/>
      <c r="CH426" s="110" t="s">
        <v>107</v>
      </c>
      <c r="CI426" s="111"/>
      <c r="CJ426" s="112">
        <v>6710</v>
      </c>
      <c r="CK426" s="113">
        <v>86</v>
      </c>
      <c r="CL426" s="114" t="s">
        <v>134</v>
      </c>
      <c r="CM426" s="114" t="s">
        <v>108</v>
      </c>
      <c r="CN426" s="114"/>
      <c r="CO426" s="115" t="s">
        <v>102</v>
      </c>
      <c r="CP426" s="115" t="s">
        <v>102</v>
      </c>
      <c r="CQ426" s="115" t="s">
        <v>102</v>
      </c>
      <c r="CR426" s="115" t="s">
        <v>102</v>
      </c>
      <c r="CS426" s="116"/>
      <c r="CT426" s="117" t="s">
        <v>109</v>
      </c>
      <c r="CU426" s="117" t="s">
        <v>109</v>
      </c>
      <c r="CV426" s="83">
        <v>422</v>
      </c>
      <c r="CW426" s="83" t="s">
        <v>108</v>
      </c>
      <c r="CX426" s="83">
        <v>422</v>
      </c>
      <c r="CY426" s="83" t="s">
        <v>108</v>
      </c>
      <c r="CZ426" s="83">
        <v>6750</v>
      </c>
      <c r="DA426" s="83" t="s">
        <v>419</v>
      </c>
      <c r="DB426" s="83" t="s">
        <v>130</v>
      </c>
      <c r="DC426" s="83" t="s">
        <v>499</v>
      </c>
      <c r="DD426" s="83">
        <v>1471</v>
      </c>
      <c r="DE426" s="83" t="s">
        <v>444</v>
      </c>
      <c r="DF426" s="83" t="s">
        <v>130</v>
      </c>
      <c r="DG426" s="83" t="s">
        <v>499</v>
      </c>
      <c r="DH426" s="83"/>
      <c r="DI426" s="83">
        <v>0</v>
      </c>
      <c r="DJ426" s="83">
        <v>1</v>
      </c>
      <c r="DK426" s="83">
        <v>0</v>
      </c>
      <c r="DL426" s="83">
        <v>0</v>
      </c>
      <c r="DM426" s="83">
        <v>0</v>
      </c>
      <c r="DN426" s="83">
        <v>0</v>
      </c>
      <c r="DO426" s="83">
        <v>0</v>
      </c>
      <c r="DP426" s="83">
        <v>0</v>
      </c>
      <c r="DQ426" s="83">
        <v>0</v>
      </c>
      <c r="DR426" s="83">
        <v>0</v>
      </c>
      <c r="DS426" s="83">
        <v>0</v>
      </c>
      <c r="DT426" s="83">
        <v>3</v>
      </c>
      <c r="DU426" s="83">
        <v>3</v>
      </c>
      <c r="DV426" s="83">
        <v>0</v>
      </c>
      <c r="DW426" s="83">
        <v>0</v>
      </c>
      <c r="DX426" s="83">
        <v>3</v>
      </c>
      <c r="DY426" s="85">
        <v>44068</v>
      </c>
      <c r="DZ426" s="83" t="s">
        <v>4473</v>
      </c>
      <c r="EA426" s="83" t="s">
        <v>102</v>
      </c>
      <c r="EB426" s="83" t="s">
        <v>482</v>
      </c>
      <c r="EC426" s="83">
        <v>422</v>
      </c>
      <c r="ED426" s="83" t="s">
        <v>483</v>
      </c>
      <c r="EE426" s="83">
        <v>1</v>
      </c>
      <c r="EF426" s="83">
        <v>0</v>
      </c>
      <c r="EG426" s="83">
        <v>0</v>
      </c>
      <c r="EH426" s="83" t="s">
        <v>109</v>
      </c>
      <c r="EI426" s="83" t="s">
        <v>108</v>
      </c>
      <c r="EJ426" s="83" t="s">
        <v>583</v>
      </c>
      <c r="EK426" s="83">
        <v>0</v>
      </c>
      <c r="EL426" s="83">
        <v>0</v>
      </c>
      <c r="EM426" s="83">
        <v>1</v>
      </c>
      <c r="EN426" s="83" t="s">
        <v>497</v>
      </c>
      <c r="EO426" s="83"/>
      <c r="EP426" s="83" t="s">
        <v>436</v>
      </c>
      <c r="EQ426" s="136">
        <v>1</v>
      </c>
      <c r="ER426" s="136">
        <v>1</v>
      </c>
      <c r="ES426" s="136">
        <v>1</v>
      </c>
      <c r="ET426" s="136">
        <v>1</v>
      </c>
      <c r="EU426" s="215" t="s">
        <v>269</v>
      </c>
      <c r="EV426" s="136">
        <v>1</v>
      </c>
      <c r="EW426" s="136">
        <v>1</v>
      </c>
      <c r="EX426" s="136">
        <v>1</v>
      </c>
      <c r="EY426" s="136">
        <v>1</v>
      </c>
      <c r="EZ426" s="136">
        <v>1</v>
      </c>
      <c r="FP426" s="215" t="s">
        <v>592</v>
      </c>
      <c r="FQ426" s="136" t="b">
        <v>1</v>
      </c>
      <c r="FR426" s="136" t="b">
        <v>1</v>
      </c>
      <c r="FS426" s="136" t="b">
        <v>1</v>
      </c>
      <c r="FT426" s="136" t="b">
        <v>1</v>
      </c>
      <c r="FX426" s="215" t="s">
        <v>269</v>
      </c>
    </row>
    <row r="427" spans="1:180" ht="60" customHeight="1" x14ac:dyDescent="0.55000000000000004">
      <c r="A427" s="83" t="s">
        <v>130</v>
      </c>
      <c r="B427" s="83" t="s">
        <v>98</v>
      </c>
      <c r="C427" s="136">
        <v>124355</v>
      </c>
      <c r="D427" s="207" t="s">
        <v>629</v>
      </c>
      <c r="E427" s="208" t="s">
        <v>634</v>
      </c>
      <c r="F427" s="83" t="s">
        <v>108</v>
      </c>
      <c r="G427" s="85">
        <v>26341</v>
      </c>
      <c r="H427" s="83" t="s">
        <v>102</v>
      </c>
      <c r="I427" s="85">
        <v>34633</v>
      </c>
      <c r="J427" s="83" t="s">
        <v>228</v>
      </c>
      <c r="K427" s="216">
        <v>343950769238</v>
      </c>
      <c r="L427" s="83" t="s">
        <v>191</v>
      </c>
      <c r="M427" s="85">
        <v>43642</v>
      </c>
      <c r="N427" s="83">
        <v>-1416.6666666666699</v>
      </c>
      <c r="O427" s="83" t="s">
        <v>193</v>
      </c>
      <c r="P427" s="83" t="s">
        <v>181</v>
      </c>
      <c r="Q427" s="208" t="s">
        <v>6736</v>
      </c>
      <c r="R427" s="83" t="s">
        <v>102</v>
      </c>
      <c r="S427" s="83" t="s">
        <v>102</v>
      </c>
      <c r="T427" s="83" t="s">
        <v>131</v>
      </c>
      <c r="U427" s="83" t="s">
        <v>9748</v>
      </c>
      <c r="V427" s="83" t="s">
        <v>104</v>
      </c>
      <c r="W427" s="83" t="s">
        <v>105</v>
      </c>
      <c r="X427" s="86" t="s">
        <v>6736</v>
      </c>
      <c r="Y427" s="87" t="s">
        <v>102</v>
      </c>
      <c r="Z427" s="87" t="s">
        <v>102</v>
      </c>
      <c r="AA427" s="87" t="s">
        <v>131</v>
      </c>
      <c r="AB427" s="87" t="s">
        <v>9748</v>
      </c>
      <c r="AC427" s="87" t="s">
        <v>104</v>
      </c>
      <c r="AD427" s="87" t="s">
        <v>105</v>
      </c>
      <c r="AE427" s="87" t="s">
        <v>106</v>
      </c>
      <c r="AF427" s="86" t="s">
        <v>6736</v>
      </c>
      <c r="AG427" s="87" t="s">
        <v>177</v>
      </c>
      <c r="AH427" s="87" t="s">
        <v>9748</v>
      </c>
      <c r="AI427" s="87" t="s">
        <v>104</v>
      </c>
      <c r="AJ427" s="87" t="s">
        <v>204</v>
      </c>
      <c r="AK427" s="88"/>
      <c r="AL427" s="83" t="s">
        <v>107</v>
      </c>
      <c r="AM427" s="89" t="s">
        <v>454</v>
      </c>
      <c r="AN427" s="90" t="s">
        <v>416</v>
      </c>
      <c r="AO427" s="91" t="s">
        <v>643</v>
      </c>
      <c r="AP427" s="90">
        <v>8.33333333333327</v>
      </c>
      <c r="AQ427" s="92" t="s">
        <v>102</v>
      </c>
      <c r="AR427" s="93" t="s">
        <v>102</v>
      </c>
      <c r="AS427" s="93" t="s">
        <v>102</v>
      </c>
      <c r="AT427" s="93" t="s">
        <v>102</v>
      </c>
      <c r="AU427" s="210" t="s">
        <v>645</v>
      </c>
      <c r="AV427" s="93" t="s">
        <v>185</v>
      </c>
      <c r="AW427" s="94" t="s">
        <v>102</v>
      </c>
      <c r="AX427" s="93" t="s">
        <v>105</v>
      </c>
      <c r="AY427" s="95" t="s">
        <v>104</v>
      </c>
      <c r="AZ427" s="93" t="s">
        <v>102</v>
      </c>
      <c r="BA427" s="93" t="s">
        <v>102</v>
      </c>
      <c r="BB427" s="93" t="s">
        <v>102</v>
      </c>
      <c r="BC427" s="93" t="s">
        <v>102</v>
      </c>
      <c r="BD427" s="96" t="s">
        <v>102</v>
      </c>
      <c r="BE427" s="90">
        <v>-202.666666666667</v>
      </c>
      <c r="BF427" s="93" t="s">
        <v>102</v>
      </c>
      <c r="BG427" s="93" t="s">
        <v>102</v>
      </c>
      <c r="BH427" s="93" t="s">
        <v>102</v>
      </c>
      <c r="BI427" s="93" t="s">
        <v>102</v>
      </c>
      <c r="BJ427" s="210" t="s">
        <v>643</v>
      </c>
      <c r="BK427" s="93" t="s">
        <v>196</v>
      </c>
      <c r="BL427" s="97" t="s">
        <v>102</v>
      </c>
      <c r="BM427" s="93" t="s">
        <v>105</v>
      </c>
      <c r="BN427" s="93" t="s">
        <v>596</v>
      </c>
      <c r="BO427" s="93" t="s">
        <v>102</v>
      </c>
      <c r="BP427" s="98" t="s">
        <v>102</v>
      </c>
      <c r="BQ427" s="93" t="s">
        <v>102</v>
      </c>
      <c r="BR427" s="93" t="s">
        <v>102</v>
      </c>
      <c r="BS427" s="93" t="s">
        <v>102</v>
      </c>
      <c r="BT427" s="99" t="s">
        <v>591</v>
      </c>
      <c r="BU427" s="100" t="s">
        <v>11216</v>
      </c>
      <c r="BV427" s="101" t="s">
        <v>471</v>
      </c>
      <c r="BW427" s="136"/>
      <c r="BX427" s="103" t="s">
        <v>565</v>
      </c>
      <c r="BY427" s="104" t="s">
        <v>190</v>
      </c>
      <c r="BZ427" s="136"/>
      <c r="CA427" s="83" t="s">
        <v>599</v>
      </c>
      <c r="CB427" s="106" t="s">
        <v>647</v>
      </c>
      <c r="CC427" s="106" t="s">
        <v>11217</v>
      </c>
      <c r="CD427" s="107"/>
      <c r="CE427" s="108" t="s">
        <v>107</v>
      </c>
      <c r="CF427" s="108" t="s">
        <v>107</v>
      </c>
      <c r="CG427" s="109"/>
      <c r="CH427" s="110" t="s">
        <v>107</v>
      </c>
      <c r="CI427" s="111"/>
      <c r="CJ427" s="112">
        <v>6710</v>
      </c>
      <c r="CK427" s="113">
        <v>86</v>
      </c>
      <c r="CL427" s="114" t="s">
        <v>134</v>
      </c>
      <c r="CM427" s="114" t="s">
        <v>108</v>
      </c>
      <c r="CN427" s="114"/>
      <c r="CO427" s="115" t="s">
        <v>102</v>
      </c>
      <c r="CP427" s="115" t="s">
        <v>102</v>
      </c>
      <c r="CQ427" s="115" t="s">
        <v>102</v>
      </c>
      <c r="CR427" s="115" t="s">
        <v>102</v>
      </c>
      <c r="CS427" s="116"/>
      <c r="CT427" s="117" t="s">
        <v>109</v>
      </c>
      <c r="CU427" s="117" t="s">
        <v>109</v>
      </c>
      <c r="CV427" s="83">
        <v>423</v>
      </c>
      <c r="CW427" s="83" t="s">
        <v>108</v>
      </c>
      <c r="CX427" s="83">
        <v>423</v>
      </c>
      <c r="CY427" s="83" t="s">
        <v>108</v>
      </c>
      <c r="CZ427" s="83">
        <v>6751</v>
      </c>
      <c r="DA427" s="83" t="s">
        <v>419</v>
      </c>
      <c r="DB427" s="83" t="s">
        <v>130</v>
      </c>
      <c r="DC427" s="83" t="s">
        <v>499</v>
      </c>
      <c r="DD427" s="83">
        <v>1472</v>
      </c>
      <c r="DE427" s="83" t="s">
        <v>444</v>
      </c>
      <c r="DF427" s="83" t="s">
        <v>130</v>
      </c>
      <c r="DG427" s="83" t="s">
        <v>499</v>
      </c>
      <c r="DH427" s="83"/>
      <c r="DI427" s="83">
        <v>0</v>
      </c>
      <c r="DJ427" s="83">
        <v>1</v>
      </c>
      <c r="DK427" s="83">
        <v>0</v>
      </c>
      <c r="DL427" s="83">
        <v>0</v>
      </c>
      <c r="DM427" s="83">
        <v>0</v>
      </c>
      <c r="DN427" s="83">
        <v>0</v>
      </c>
      <c r="DO427" s="83">
        <v>0</v>
      </c>
      <c r="DP427" s="83">
        <v>0</v>
      </c>
      <c r="DQ427" s="83">
        <v>0</v>
      </c>
      <c r="DR427" s="83">
        <v>0</v>
      </c>
      <c r="DS427" s="83">
        <v>0</v>
      </c>
      <c r="DT427" s="83">
        <v>3</v>
      </c>
      <c r="DU427" s="83">
        <v>3</v>
      </c>
      <c r="DV427" s="83">
        <v>0</v>
      </c>
      <c r="DW427" s="83">
        <v>0</v>
      </c>
      <c r="DX427" s="83">
        <v>3</v>
      </c>
      <c r="DY427" s="85">
        <v>44069</v>
      </c>
      <c r="DZ427" s="83" t="s">
        <v>4474</v>
      </c>
      <c r="EA427" s="83" t="s">
        <v>102</v>
      </c>
      <c r="EB427" s="83" t="s">
        <v>482</v>
      </c>
      <c r="EC427" s="83">
        <v>423</v>
      </c>
      <c r="ED427" s="83" t="s">
        <v>483</v>
      </c>
      <c r="EE427" s="83">
        <v>1</v>
      </c>
      <c r="EF427" s="83">
        <v>0</v>
      </c>
      <c r="EG427" s="83">
        <v>0</v>
      </c>
      <c r="EH427" s="83" t="s">
        <v>109</v>
      </c>
      <c r="EI427" s="83" t="s">
        <v>108</v>
      </c>
      <c r="EJ427" s="83" t="s">
        <v>583</v>
      </c>
      <c r="EK427" s="83">
        <v>0</v>
      </c>
      <c r="EL427" s="83">
        <v>0</v>
      </c>
      <c r="EM427" s="83">
        <v>1</v>
      </c>
      <c r="EN427" s="83" t="s">
        <v>497</v>
      </c>
      <c r="EO427" s="83"/>
      <c r="EP427" s="83" t="s">
        <v>436</v>
      </c>
      <c r="EQ427" s="136">
        <v>1</v>
      </c>
      <c r="ER427" s="136">
        <v>1</v>
      </c>
      <c r="ES427" s="136">
        <v>1</v>
      </c>
      <c r="ET427" s="136">
        <v>1</v>
      </c>
      <c r="EU427" s="215" t="s">
        <v>269</v>
      </c>
      <c r="EV427" s="136">
        <v>1</v>
      </c>
      <c r="EW427" s="136">
        <v>1</v>
      </c>
      <c r="EX427" s="136">
        <v>1</v>
      </c>
      <c r="EY427" s="136">
        <v>1</v>
      </c>
      <c r="EZ427" s="136">
        <v>1</v>
      </c>
      <c r="FP427" s="215" t="s">
        <v>592</v>
      </c>
      <c r="FQ427" s="136" t="b">
        <v>1</v>
      </c>
      <c r="FR427" s="136" t="b">
        <v>1</v>
      </c>
      <c r="FS427" s="136" t="b">
        <v>1</v>
      </c>
      <c r="FT427" s="136" t="b">
        <v>1</v>
      </c>
      <c r="FX427" s="215" t="s">
        <v>269</v>
      </c>
    </row>
    <row r="428" spans="1:180" ht="60" customHeight="1" x14ac:dyDescent="0.55000000000000004">
      <c r="A428" s="83" t="s">
        <v>130</v>
      </c>
      <c r="B428" s="83" t="s">
        <v>98</v>
      </c>
      <c r="C428" s="136">
        <v>133161</v>
      </c>
      <c r="D428" s="207" t="s">
        <v>627</v>
      </c>
      <c r="E428" s="208" t="s">
        <v>630</v>
      </c>
      <c r="F428" s="83" t="s">
        <v>108</v>
      </c>
      <c r="G428" s="85">
        <v>20621</v>
      </c>
      <c r="H428" s="83" t="s">
        <v>102</v>
      </c>
      <c r="I428" s="85">
        <v>39794</v>
      </c>
      <c r="J428" s="83" t="s">
        <v>228</v>
      </c>
      <c r="K428" s="216">
        <v>800197193539</v>
      </c>
      <c r="L428" s="83" t="s">
        <v>191</v>
      </c>
      <c r="M428" s="85">
        <v>43631</v>
      </c>
      <c r="N428" s="83">
        <v>-1421.6666666666699</v>
      </c>
      <c r="O428" s="83" t="s">
        <v>180</v>
      </c>
      <c r="P428" s="83" t="s">
        <v>181</v>
      </c>
      <c r="Q428" s="208" t="s">
        <v>6740</v>
      </c>
      <c r="R428" s="83" t="s">
        <v>102</v>
      </c>
      <c r="S428" s="83" t="s">
        <v>102</v>
      </c>
      <c r="T428" s="83" t="s">
        <v>199</v>
      </c>
      <c r="U428" s="83" t="s">
        <v>9749</v>
      </c>
      <c r="V428" s="83" t="s">
        <v>104</v>
      </c>
      <c r="W428" s="83" t="s">
        <v>105</v>
      </c>
      <c r="X428" s="86" t="s">
        <v>6740</v>
      </c>
      <c r="Y428" s="87" t="s">
        <v>102</v>
      </c>
      <c r="Z428" s="87" t="s">
        <v>102</v>
      </c>
      <c r="AA428" s="87" t="s">
        <v>199</v>
      </c>
      <c r="AB428" s="87" t="s">
        <v>9749</v>
      </c>
      <c r="AC428" s="87" t="s">
        <v>104</v>
      </c>
      <c r="AD428" s="87" t="s">
        <v>105</v>
      </c>
      <c r="AE428" s="87" t="s">
        <v>106</v>
      </c>
      <c r="AF428" s="86" t="s">
        <v>6740</v>
      </c>
      <c r="AG428" s="87" t="s">
        <v>489</v>
      </c>
      <c r="AH428" s="87" t="s">
        <v>9750</v>
      </c>
      <c r="AI428" s="87" t="s">
        <v>104</v>
      </c>
      <c r="AJ428" s="87" t="s">
        <v>204</v>
      </c>
      <c r="AK428" s="88"/>
      <c r="AL428" s="83" t="s">
        <v>107</v>
      </c>
      <c r="AM428" s="89" t="s">
        <v>454</v>
      </c>
      <c r="AN428" s="90" t="s">
        <v>416</v>
      </c>
      <c r="AO428" s="91" t="s">
        <v>641</v>
      </c>
      <c r="AP428" s="90">
        <v>8.33333333333327</v>
      </c>
      <c r="AQ428" s="92" t="s">
        <v>211</v>
      </c>
      <c r="AR428" s="93" t="s">
        <v>102</v>
      </c>
      <c r="AS428" s="93" t="s">
        <v>102</v>
      </c>
      <c r="AT428" s="93" t="s">
        <v>102</v>
      </c>
      <c r="AU428" s="210" t="s">
        <v>641</v>
      </c>
      <c r="AV428" s="93" t="s">
        <v>192</v>
      </c>
      <c r="AW428" s="94" t="s">
        <v>102</v>
      </c>
      <c r="AX428" s="93" t="s">
        <v>105</v>
      </c>
      <c r="AY428" s="95" t="s">
        <v>188</v>
      </c>
      <c r="AZ428" s="93" t="s">
        <v>102</v>
      </c>
      <c r="BA428" s="93" t="s">
        <v>9751</v>
      </c>
      <c r="BB428" s="93" t="s">
        <v>102</v>
      </c>
      <c r="BC428" s="93" t="s">
        <v>102</v>
      </c>
      <c r="BD428" s="96" t="s">
        <v>102</v>
      </c>
      <c r="BE428" s="90">
        <v>-203.166666666667</v>
      </c>
      <c r="BF428" s="93" t="s">
        <v>211</v>
      </c>
      <c r="BG428" s="93" t="s">
        <v>102</v>
      </c>
      <c r="BH428" s="93" t="s">
        <v>102</v>
      </c>
      <c r="BI428" s="93" t="s">
        <v>102</v>
      </c>
      <c r="BJ428" s="210" t="s">
        <v>646</v>
      </c>
      <c r="BK428" s="93" t="s">
        <v>182</v>
      </c>
      <c r="BL428" s="97" t="s">
        <v>102</v>
      </c>
      <c r="BM428" s="93" t="s">
        <v>105</v>
      </c>
      <c r="BN428" s="93" t="s">
        <v>104</v>
      </c>
      <c r="BO428" s="93" t="s">
        <v>102</v>
      </c>
      <c r="BP428" s="98">
        <v>20180348</v>
      </c>
      <c r="BQ428" s="93" t="s">
        <v>102</v>
      </c>
      <c r="BR428" s="93" t="s">
        <v>102</v>
      </c>
      <c r="BS428" s="93" t="s">
        <v>102</v>
      </c>
      <c r="BT428" s="99" t="s">
        <v>591</v>
      </c>
      <c r="BU428" s="100" t="s">
        <v>11218</v>
      </c>
      <c r="BV428" s="101" t="s">
        <v>471</v>
      </c>
      <c r="BW428" s="136"/>
      <c r="BX428" s="103" t="s">
        <v>565</v>
      </c>
      <c r="BY428" s="104" t="s">
        <v>190</v>
      </c>
      <c r="BZ428" s="136"/>
      <c r="CA428" s="83" t="s">
        <v>599</v>
      </c>
      <c r="CB428" s="106" t="s">
        <v>647</v>
      </c>
      <c r="CC428" s="106" t="s">
        <v>11219</v>
      </c>
      <c r="CD428" s="107"/>
      <c r="CE428" s="108" t="s">
        <v>107</v>
      </c>
      <c r="CF428" s="108" t="s">
        <v>107</v>
      </c>
      <c r="CG428" s="109"/>
      <c r="CH428" s="110" t="s">
        <v>107</v>
      </c>
      <c r="CI428" s="111"/>
      <c r="CJ428" s="112">
        <v>6710</v>
      </c>
      <c r="CK428" s="113">
        <v>86</v>
      </c>
      <c r="CL428" s="114" t="s">
        <v>134</v>
      </c>
      <c r="CM428" s="114" t="s">
        <v>108</v>
      </c>
      <c r="CN428" s="114"/>
      <c r="CO428" s="115" t="s">
        <v>102</v>
      </c>
      <c r="CP428" s="115" t="s">
        <v>102</v>
      </c>
      <c r="CQ428" s="115" t="s">
        <v>102</v>
      </c>
      <c r="CR428" s="115" t="s">
        <v>102</v>
      </c>
      <c r="CS428" s="116"/>
      <c r="CT428" s="117" t="s">
        <v>109</v>
      </c>
      <c r="CU428" s="117" t="s">
        <v>109</v>
      </c>
      <c r="CV428" s="83">
        <v>424</v>
      </c>
      <c r="CW428" s="83" t="s">
        <v>108</v>
      </c>
      <c r="CX428" s="83">
        <v>424</v>
      </c>
      <c r="CY428" s="83" t="s">
        <v>108</v>
      </c>
      <c r="CZ428" s="83">
        <v>6752</v>
      </c>
      <c r="DA428" s="83" t="s">
        <v>419</v>
      </c>
      <c r="DB428" s="83" t="s">
        <v>130</v>
      </c>
      <c r="DC428" s="83" t="s">
        <v>499</v>
      </c>
      <c r="DD428" s="83">
        <v>1473</v>
      </c>
      <c r="DE428" s="83" t="s">
        <v>444</v>
      </c>
      <c r="DF428" s="83" t="s">
        <v>130</v>
      </c>
      <c r="DG428" s="83" t="s">
        <v>499</v>
      </c>
      <c r="DH428" s="83"/>
      <c r="DI428" s="83">
        <v>0</v>
      </c>
      <c r="DJ428" s="83">
        <v>1</v>
      </c>
      <c r="DK428" s="83">
        <v>0</v>
      </c>
      <c r="DL428" s="83">
        <v>0</v>
      </c>
      <c r="DM428" s="83">
        <v>0</v>
      </c>
      <c r="DN428" s="83">
        <v>0</v>
      </c>
      <c r="DO428" s="83">
        <v>0</v>
      </c>
      <c r="DP428" s="83">
        <v>0</v>
      </c>
      <c r="DQ428" s="83">
        <v>0</v>
      </c>
      <c r="DR428" s="83">
        <v>0</v>
      </c>
      <c r="DS428" s="83">
        <v>0</v>
      </c>
      <c r="DT428" s="83">
        <v>3</v>
      </c>
      <c r="DU428" s="83">
        <v>3</v>
      </c>
      <c r="DV428" s="83">
        <v>0</v>
      </c>
      <c r="DW428" s="83">
        <v>0</v>
      </c>
      <c r="DX428" s="83">
        <v>3</v>
      </c>
      <c r="DY428" s="85">
        <v>44070</v>
      </c>
      <c r="DZ428" s="83" t="s">
        <v>4475</v>
      </c>
      <c r="EA428" s="83" t="s">
        <v>102</v>
      </c>
      <c r="EB428" s="83" t="s">
        <v>482</v>
      </c>
      <c r="EC428" s="83">
        <v>424</v>
      </c>
      <c r="ED428" s="83" t="s">
        <v>483</v>
      </c>
      <c r="EE428" s="83">
        <v>1</v>
      </c>
      <c r="EF428" s="83">
        <v>0</v>
      </c>
      <c r="EG428" s="83">
        <v>0</v>
      </c>
      <c r="EH428" s="83" t="s">
        <v>109</v>
      </c>
      <c r="EI428" s="83" t="s">
        <v>108</v>
      </c>
      <c r="EJ428" s="83" t="s">
        <v>583</v>
      </c>
      <c r="EK428" s="83">
        <v>0</v>
      </c>
      <c r="EL428" s="83">
        <v>0</v>
      </c>
      <c r="EM428" s="83">
        <v>1</v>
      </c>
      <c r="EN428" s="83" t="s">
        <v>497</v>
      </c>
      <c r="EO428" s="83"/>
      <c r="EP428" s="83" t="s">
        <v>436</v>
      </c>
      <c r="EQ428" s="136">
        <v>1</v>
      </c>
      <c r="ER428" s="136">
        <v>1</v>
      </c>
      <c r="ES428" s="136">
        <v>1</v>
      </c>
      <c r="ET428" s="136">
        <v>1</v>
      </c>
      <c r="EU428" s="215" t="s">
        <v>269</v>
      </c>
      <c r="EV428" s="136">
        <v>1</v>
      </c>
      <c r="EW428" s="136">
        <v>1</v>
      </c>
      <c r="EX428" s="136">
        <v>1</v>
      </c>
      <c r="EY428" s="136">
        <v>1</v>
      </c>
      <c r="EZ428" s="136">
        <v>1</v>
      </c>
      <c r="FP428" s="215" t="s">
        <v>592</v>
      </c>
      <c r="FQ428" s="136" t="b">
        <v>1</v>
      </c>
      <c r="FR428" s="136" t="b">
        <v>1</v>
      </c>
      <c r="FS428" s="136" t="b">
        <v>1</v>
      </c>
      <c r="FT428" s="136" t="b">
        <v>1</v>
      </c>
      <c r="FX428" s="215" t="s">
        <v>269</v>
      </c>
    </row>
    <row r="429" spans="1:180" ht="60" customHeight="1" x14ac:dyDescent="0.55000000000000004">
      <c r="A429" s="83" t="s">
        <v>130</v>
      </c>
      <c r="B429" s="83" t="s">
        <v>98</v>
      </c>
      <c r="C429" s="136">
        <v>678734</v>
      </c>
      <c r="D429" s="207" t="s">
        <v>628</v>
      </c>
      <c r="E429" s="208" t="s">
        <v>633</v>
      </c>
      <c r="F429" s="83" t="s">
        <v>108</v>
      </c>
      <c r="G429" s="85">
        <v>22744</v>
      </c>
      <c r="H429" s="83" t="s">
        <v>102</v>
      </c>
      <c r="I429" s="85">
        <v>39772</v>
      </c>
      <c r="J429" s="83" t="s">
        <v>228</v>
      </c>
      <c r="K429" s="216">
        <v>559193081486</v>
      </c>
      <c r="L429" s="83" t="s">
        <v>191</v>
      </c>
      <c r="M429" s="85">
        <v>43619</v>
      </c>
      <c r="N429" s="83">
        <v>-1426.6666666666699</v>
      </c>
      <c r="O429" s="83" t="s">
        <v>193</v>
      </c>
      <c r="P429" s="83" t="s">
        <v>181</v>
      </c>
      <c r="Q429" s="208" t="s">
        <v>6744</v>
      </c>
      <c r="R429" s="83" t="s">
        <v>102</v>
      </c>
      <c r="S429" s="83" t="s">
        <v>102</v>
      </c>
      <c r="T429" s="83" t="s">
        <v>133</v>
      </c>
      <c r="U429" s="83" t="s">
        <v>9752</v>
      </c>
      <c r="V429" s="83" t="s">
        <v>111</v>
      </c>
      <c r="W429" s="83" t="s">
        <v>105</v>
      </c>
      <c r="X429" s="86" t="s">
        <v>6744</v>
      </c>
      <c r="Y429" s="87" t="s">
        <v>102</v>
      </c>
      <c r="Z429" s="87" t="s">
        <v>102</v>
      </c>
      <c r="AA429" s="87" t="s">
        <v>133</v>
      </c>
      <c r="AB429" s="87" t="s">
        <v>9752</v>
      </c>
      <c r="AC429" s="87" t="s">
        <v>111</v>
      </c>
      <c r="AD429" s="87" t="s">
        <v>105</v>
      </c>
      <c r="AE429" s="87" t="s">
        <v>106</v>
      </c>
      <c r="AF429" s="86" t="s">
        <v>6744</v>
      </c>
      <c r="AG429" s="87" t="s">
        <v>486</v>
      </c>
      <c r="AH429" s="87" t="s">
        <v>9752</v>
      </c>
      <c r="AI429" s="87" t="s">
        <v>111</v>
      </c>
      <c r="AJ429" s="87" t="s">
        <v>204</v>
      </c>
      <c r="AK429" s="88"/>
      <c r="AL429" s="83" t="s">
        <v>107</v>
      </c>
      <c r="AM429" s="89" t="s">
        <v>454</v>
      </c>
      <c r="AN429" s="90" t="s">
        <v>416</v>
      </c>
      <c r="AO429" s="91" t="s">
        <v>642</v>
      </c>
      <c r="AP429" s="90">
        <v>8.33333333333327</v>
      </c>
      <c r="AQ429" s="92" t="s">
        <v>102</v>
      </c>
      <c r="AR429" s="93" t="s">
        <v>102</v>
      </c>
      <c r="AS429" s="93" t="s">
        <v>102</v>
      </c>
      <c r="AT429" s="93" t="s">
        <v>102</v>
      </c>
      <c r="AU429" s="210" t="s">
        <v>644</v>
      </c>
      <c r="AV429" s="93" t="s">
        <v>185</v>
      </c>
      <c r="AW429" s="94" t="s">
        <v>102</v>
      </c>
      <c r="AX429" s="93" t="s">
        <v>183</v>
      </c>
      <c r="AY429" s="95" t="s">
        <v>111</v>
      </c>
      <c r="AZ429" s="93" t="s">
        <v>102</v>
      </c>
      <c r="BA429" s="93" t="s">
        <v>102</v>
      </c>
      <c r="BB429" s="93" t="s">
        <v>102</v>
      </c>
      <c r="BC429" s="93" t="s">
        <v>102</v>
      </c>
      <c r="BD429" s="96" t="s">
        <v>102</v>
      </c>
      <c r="BE429" s="90">
        <v>-203.666666666667</v>
      </c>
      <c r="BF429" s="93" t="s">
        <v>102</v>
      </c>
      <c r="BG429" s="93" t="s">
        <v>102</v>
      </c>
      <c r="BH429" s="93" t="s">
        <v>102</v>
      </c>
      <c r="BI429" s="93" t="s">
        <v>102</v>
      </c>
      <c r="BJ429" s="210" t="s">
        <v>642</v>
      </c>
      <c r="BK429" s="93" t="s">
        <v>192</v>
      </c>
      <c r="BL429" s="97" t="s">
        <v>102</v>
      </c>
      <c r="BM429" s="93" t="s">
        <v>183</v>
      </c>
      <c r="BN429" s="93" t="s">
        <v>106</v>
      </c>
      <c r="BO429" s="93" t="s">
        <v>102</v>
      </c>
      <c r="BP429" s="98" t="s">
        <v>102</v>
      </c>
      <c r="BQ429" s="93" t="s">
        <v>102</v>
      </c>
      <c r="BR429" s="93" t="s">
        <v>102</v>
      </c>
      <c r="BS429" s="93" t="s">
        <v>102</v>
      </c>
      <c r="BT429" s="99" t="s">
        <v>591</v>
      </c>
      <c r="BU429" s="100" t="s">
        <v>11220</v>
      </c>
      <c r="BV429" s="101" t="s">
        <v>471</v>
      </c>
      <c r="BW429" s="136"/>
      <c r="BX429" s="103" t="s">
        <v>565</v>
      </c>
      <c r="BY429" s="104" t="s">
        <v>190</v>
      </c>
      <c r="BZ429" s="136"/>
      <c r="CA429" s="83" t="s">
        <v>599</v>
      </c>
      <c r="CB429" s="106" t="s">
        <v>647</v>
      </c>
      <c r="CC429" s="106" t="s">
        <v>11221</v>
      </c>
      <c r="CD429" s="107"/>
      <c r="CE429" s="108" t="s">
        <v>107</v>
      </c>
      <c r="CF429" s="108" t="s">
        <v>107</v>
      </c>
      <c r="CG429" s="109"/>
      <c r="CH429" s="110" t="s">
        <v>107</v>
      </c>
      <c r="CI429" s="111"/>
      <c r="CJ429" s="112">
        <v>6710</v>
      </c>
      <c r="CK429" s="113">
        <v>86</v>
      </c>
      <c r="CL429" s="114" t="s">
        <v>134</v>
      </c>
      <c r="CM429" s="114" t="s">
        <v>108</v>
      </c>
      <c r="CN429" s="114"/>
      <c r="CO429" s="115" t="s">
        <v>102</v>
      </c>
      <c r="CP429" s="115" t="s">
        <v>102</v>
      </c>
      <c r="CQ429" s="115" t="s">
        <v>102</v>
      </c>
      <c r="CR429" s="115" t="s">
        <v>102</v>
      </c>
      <c r="CS429" s="116"/>
      <c r="CT429" s="117" t="s">
        <v>109</v>
      </c>
      <c r="CU429" s="117" t="s">
        <v>109</v>
      </c>
      <c r="CV429" s="83">
        <v>425</v>
      </c>
      <c r="CW429" s="83" t="s">
        <v>108</v>
      </c>
      <c r="CX429" s="83">
        <v>425</v>
      </c>
      <c r="CY429" s="83" t="s">
        <v>108</v>
      </c>
      <c r="CZ429" s="83">
        <v>6753</v>
      </c>
      <c r="DA429" s="83" t="s">
        <v>419</v>
      </c>
      <c r="DB429" s="83" t="s">
        <v>130</v>
      </c>
      <c r="DC429" s="83" t="s">
        <v>499</v>
      </c>
      <c r="DD429" s="83">
        <v>1474</v>
      </c>
      <c r="DE429" s="83" t="s">
        <v>444</v>
      </c>
      <c r="DF429" s="83" t="s">
        <v>130</v>
      </c>
      <c r="DG429" s="83" t="s">
        <v>499</v>
      </c>
      <c r="DH429" s="83"/>
      <c r="DI429" s="83">
        <v>0</v>
      </c>
      <c r="DJ429" s="83">
        <v>1</v>
      </c>
      <c r="DK429" s="83">
        <v>0</v>
      </c>
      <c r="DL429" s="83">
        <v>0</v>
      </c>
      <c r="DM429" s="83">
        <v>0</v>
      </c>
      <c r="DN429" s="83">
        <v>0</v>
      </c>
      <c r="DO429" s="83">
        <v>0</v>
      </c>
      <c r="DP429" s="83">
        <v>0</v>
      </c>
      <c r="DQ429" s="83">
        <v>0</v>
      </c>
      <c r="DR429" s="83">
        <v>0</v>
      </c>
      <c r="DS429" s="83">
        <v>0</v>
      </c>
      <c r="DT429" s="83">
        <v>3</v>
      </c>
      <c r="DU429" s="83">
        <v>3</v>
      </c>
      <c r="DV429" s="83">
        <v>0</v>
      </c>
      <c r="DW429" s="83">
        <v>0</v>
      </c>
      <c r="DX429" s="83">
        <v>3</v>
      </c>
      <c r="DY429" s="85">
        <v>44071</v>
      </c>
      <c r="DZ429" s="83" t="s">
        <v>4476</v>
      </c>
      <c r="EA429" s="83" t="s">
        <v>102</v>
      </c>
      <c r="EB429" s="83" t="s">
        <v>482</v>
      </c>
      <c r="EC429" s="83">
        <v>425</v>
      </c>
      <c r="ED429" s="83" t="s">
        <v>483</v>
      </c>
      <c r="EE429" s="83">
        <v>1</v>
      </c>
      <c r="EF429" s="83">
        <v>0</v>
      </c>
      <c r="EG429" s="83">
        <v>0</v>
      </c>
      <c r="EH429" s="83" t="s">
        <v>109</v>
      </c>
      <c r="EI429" s="83" t="s">
        <v>108</v>
      </c>
      <c r="EJ429" s="83" t="s">
        <v>583</v>
      </c>
      <c r="EK429" s="83">
        <v>0</v>
      </c>
      <c r="EL429" s="83">
        <v>0</v>
      </c>
      <c r="EM429" s="83">
        <v>1</v>
      </c>
      <c r="EN429" s="83" t="s">
        <v>497</v>
      </c>
      <c r="EO429" s="83"/>
      <c r="EP429" s="83" t="s">
        <v>436</v>
      </c>
      <c r="EQ429" s="136">
        <v>1</v>
      </c>
      <c r="ER429" s="136">
        <v>1</v>
      </c>
      <c r="ES429" s="136">
        <v>1</v>
      </c>
      <c r="ET429" s="136">
        <v>1</v>
      </c>
      <c r="EU429" s="215" t="s">
        <v>269</v>
      </c>
      <c r="EV429" s="136">
        <v>1</v>
      </c>
      <c r="EW429" s="136">
        <v>1</v>
      </c>
      <c r="EX429" s="136">
        <v>1</v>
      </c>
      <c r="EY429" s="136">
        <v>1</v>
      </c>
      <c r="EZ429" s="136">
        <v>1</v>
      </c>
      <c r="FP429" s="215" t="s">
        <v>592</v>
      </c>
      <c r="FQ429" s="136" t="b">
        <v>1</v>
      </c>
      <c r="FR429" s="136" t="b">
        <v>1</v>
      </c>
      <c r="FS429" s="136" t="b">
        <v>1</v>
      </c>
      <c r="FT429" s="136" t="b">
        <v>1</v>
      </c>
      <c r="FX429" s="215" t="s">
        <v>269</v>
      </c>
    </row>
    <row r="430" spans="1:180" ht="60" customHeight="1" x14ac:dyDescent="0.55000000000000004">
      <c r="A430" s="83" t="s">
        <v>130</v>
      </c>
      <c r="B430" s="83" t="s">
        <v>98</v>
      </c>
      <c r="C430" s="136">
        <v>171944</v>
      </c>
      <c r="D430" s="207" t="s">
        <v>629</v>
      </c>
      <c r="E430" s="208" t="s">
        <v>634</v>
      </c>
      <c r="F430" s="83" t="s">
        <v>108</v>
      </c>
      <c r="G430" s="85">
        <v>26341</v>
      </c>
      <c r="H430" s="83" t="s">
        <v>102</v>
      </c>
      <c r="I430" s="85">
        <v>34633</v>
      </c>
      <c r="J430" s="83" t="s">
        <v>228</v>
      </c>
      <c r="K430" s="216">
        <v>326573474285</v>
      </c>
      <c r="L430" s="83" t="s">
        <v>191</v>
      </c>
      <c r="M430" s="85">
        <v>43642</v>
      </c>
      <c r="N430" s="83">
        <v>-1431.6666666666699</v>
      </c>
      <c r="O430" s="83" t="s">
        <v>193</v>
      </c>
      <c r="P430" s="83" t="s">
        <v>181</v>
      </c>
      <c r="Q430" s="208" t="s">
        <v>6748</v>
      </c>
      <c r="R430" s="83" t="s">
        <v>102</v>
      </c>
      <c r="S430" s="83" t="s">
        <v>102</v>
      </c>
      <c r="T430" s="83" t="s">
        <v>131</v>
      </c>
      <c r="U430" s="83" t="s">
        <v>9753</v>
      </c>
      <c r="V430" s="83" t="s">
        <v>104</v>
      </c>
      <c r="W430" s="83" t="s">
        <v>105</v>
      </c>
      <c r="X430" s="86" t="s">
        <v>6748</v>
      </c>
      <c r="Y430" s="87" t="s">
        <v>102</v>
      </c>
      <c r="Z430" s="87" t="s">
        <v>102</v>
      </c>
      <c r="AA430" s="87" t="s">
        <v>131</v>
      </c>
      <c r="AB430" s="87" t="s">
        <v>9753</v>
      </c>
      <c r="AC430" s="87" t="s">
        <v>104</v>
      </c>
      <c r="AD430" s="87" t="s">
        <v>105</v>
      </c>
      <c r="AE430" s="87" t="s">
        <v>106</v>
      </c>
      <c r="AF430" s="86" t="s">
        <v>6748</v>
      </c>
      <c r="AG430" s="87" t="s">
        <v>177</v>
      </c>
      <c r="AH430" s="87" t="s">
        <v>9753</v>
      </c>
      <c r="AI430" s="87" t="s">
        <v>104</v>
      </c>
      <c r="AJ430" s="87" t="s">
        <v>204</v>
      </c>
      <c r="AK430" s="88"/>
      <c r="AL430" s="83" t="s">
        <v>107</v>
      </c>
      <c r="AM430" s="89" t="s">
        <v>454</v>
      </c>
      <c r="AN430" s="90" t="s">
        <v>416</v>
      </c>
      <c r="AO430" s="91" t="s">
        <v>643</v>
      </c>
      <c r="AP430" s="90">
        <v>8.33333333333327</v>
      </c>
      <c r="AQ430" s="92" t="s">
        <v>102</v>
      </c>
      <c r="AR430" s="93" t="s">
        <v>102</v>
      </c>
      <c r="AS430" s="93" t="s">
        <v>102</v>
      </c>
      <c r="AT430" s="93" t="s">
        <v>102</v>
      </c>
      <c r="AU430" s="210" t="s">
        <v>645</v>
      </c>
      <c r="AV430" s="93" t="s">
        <v>185</v>
      </c>
      <c r="AW430" s="94" t="s">
        <v>102</v>
      </c>
      <c r="AX430" s="93" t="s">
        <v>105</v>
      </c>
      <c r="AY430" s="95" t="s">
        <v>104</v>
      </c>
      <c r="AZ430" s="93" t="s">
        <v>102</v>
      </c>
      <c r="BA430" s="93" t="s">
        <v>102</v>
      </c>
      <c r="BB430" s="93" t="s">
        <v>102</v>
      </c>
      <c r="BC430" s="93" t="s">
        <v>102</v>
      </c>
      <c r="BD430" s="96" t="s">
        <v>102</v>
      </c>
      <c r="BE430" s="90">
        <v>-204.166666666667</v>
      </c>
      <c r="BF430" s="93" t="s">
        <v>102</v>
      </c>
      <c r="BG430" s="93" t="s">
        <v>102</v>
      </c>
      <c r="BH430" s="93" t="s">
        <v>102</v>
      </c>
      <c r="BI430" s="93" t="s">
        <v>102</v>
      </c>
      <c r="BJ430" s="210" t="s">
        <v>643</v>
      </c>
      <c r="BK430" s="93" t="s">
        <v>196</v>
      </c>
      <c r="BL430" s="97" t="s">
        <v>102</v>
      </c>
      <c r="BM430" s="93" t="s">
        <v>105</v>
      </c>
      <c r="BN430" s="93" t="s">
        <v>596</v>
      </c>
      <c r="BO430" s="93" t="s">
        <v>102</v>
      </c>
      <c r="BP430" s="98" t="s">
        <v>102</v>
      </c>
      <c r="BQ430" s="93" t="s">
        <v>102</v>
      </c>
      <c r="BR430" s="93" t="s">
        <v>102</v>
      </c>
      <c r="BS430" s="93" t="s">
        <v>102</v>
      </c>
      <c r="BT430" s="99" t="s">
        <v>591</v>
      </c>
      <c r="BU430" s="100" t="s">
        <v>11222</v>
      </c>
      <c r="BV430" s="101" t="s">
        <v>471</v>
      </c>
      <c r="BW430" s="136"/>
      <c r="BX430" s="103" t="s">
        <v>565</v>
      </c>
      <c r="BY430" s="104" t="s">
        <v>190</v>
      </c>
      <c r="BZ430" s="136"/>
      <c r="CA430" s="83" t="s">
        <v>599</v>
      </c>
      <c r="CB430" s="106" t="s">
        <v>647</v>
      </c>
      <c r="CC430" s="106" t="s">
        <v>11223</v>
      </c>
      <c r="CD430" s="107"/>
      <c r="CE430" s="108" t="s">
        <v>107</v>
      </c>
      <c r="CF430" s="108" t="s">
        <v>107</v>
      </c>
      <c r="CG430" s="109"/>
      <c r="CH430" s="110" t="s">
        <v>107</v>
      </c>
      <c r="CI430" s="111"/>
      <c r="CJ430" s="112">
        <v>6710</v>
      </c>
      <c r="CK430" s="113">
        <v>86</v>
      </c>
      <c r="CL430" s="114" t="s">
        <v>134</v>
      </c>
      <c r="CM430" s="114" t="s">
        <v>108</v>
      </c>
      <c r="CN430" s="114"/>
      <c r="CO430" s="115" t="s">
        <v>102</v>
      </c>
      <c r="CP430" s="115" t="s">
        <v>102</v>
      </c>
      <c r="CQ430" s="115" t="s">
        <v>102</v>
      </c>
      <c r="CR430" s="115" t="s">
        <v>102</v>
      </c>
      <c r="CS430" s="116"/>
      <c r="CT430" s="117" t="s">
        <v>109</v>
      </c>
      <c r="CU430" s="117" t="s">
        <v>109</v>
      </c>
      <c r="CV430" s="83">
        <v>426</v>
      </c>
      <c r="CW430" s="83" t="s">
        <v>108</v>
      </c>
      <c r="CX430" s="83">
        <v>426</v>
      </c>
      <c r="CY430" s="83" t="s">
        <v>108</v>
      </c>
      <c r="CZ430" s="83">
        <v>6754</v>
      </c>
      <c r="DA430" s="83" t="s">
        <v>419</v>
      </c>
      <c r="DB430" s="83" t="s">
        <v>130</v>
      </c>
      <c r="DC430" s="83" t="s">
        <v>499</v>
      </c>
      <c r="DD430" s="83">
        <v>1475</v>
      </c>
      <c r="DE430" s="83" t="s">
        <v>444</v>
      </c>
      <c r="DF430" s="83" t="s">
        <v>130</v>
      </c>
      <c r="DG430" s="83" t="s">
        <v>499</v>
      </c>
      <c r="DH430" s="83"/>
      <c r="DI430" s="83">
        <v>0</v>
      </c>
      <c r="DJ430" s="83">
        <v>1</v>
      </c>
      <c r="DK430" s="83">
        <v>0</v>
      </c>
      <c r="DL430" s="83">
        <v>0</v>
      </c>
      <c r="DM430" s="83">
        <v>0</v>
      </c>
      <c r="DN430" s="83">
        <v>0</v>
      </c>
      <c r="DO430" s="83">
        <v>0</v>
      </c>
      <c r="DP430" s="83">
        <v>0</v>
      </c>
      <c r="DQ430" s="83">
        <v>0</v>
      </c>
      <c r="DR430" s="83">
        <v>0</v>
      </c>
      <c r="DS430" s="83">
        <v>0</v>
      </c>
      <c r="DT430" s="83">
        <v>3</v>
      </c>
      <c r="DU430" s="83">
        <v>3</v>
      </c>
      <c r="DV430" s="83">
        <v>0</v>
      </c>
      <c r="DW430" s="83">
        <v>0</v>
      </c>
      <c r="DX430" s="83">
        <v>3</v>
      </c>
      <c r="DY430" s="85">
        <v>44072</v>
      </c>
      <c r="DZ430" s="83" t="s">
        <v>4477</v>
      </c>
      <c r="EA430" s="83" t="s">
        <v>102</v>
      </c>
      <c r="EB430" s="83" t="s">
        <v>482</v>
      </c>
      <c r="EC430" s="83">
        <v>426</v>
      </c>
      <c r="ED430" s="83" t="s">
        <v>483</v>
      </c>
      <c r="EE430" s="83">
        <v>1</v>
      </c>
      <c r="EF430" s="83">
        <v>0</v>
      </c>
      <c r="EG430" s="83">
        <v>0</v>
      </c>
      <c r="EH430" s="83" t="s">
        <v>109</v>
      </c>
      <c r="EI430" s="83" t="s">
        <v>108</v>
      </c>
      <c r="EJ430" s="83" t="s">
        <v>583</v>
      </c>
      <c r="EK430" s="83">
        <v>0</v>
      </c>
      <c r="EL430" s="83">
        <v>0</v>
      </c>
      <c r="EM430" s="83">
        <v>1</v>
      </c>
      <c r="EN430" s="83" t="s">
        <v>497</v>
      </c>
      <c r="EO430" s="83"/>
      <c r="EP430" s="83" t="s">
        <v>436</v>
      </c>
      <c r="EQ430" s="136">
        <v>1</v>
      </c>
      <c r="ER430" s="136">
        <v>1</v>
      </c>
      <c r="ES430" s="136">
        <v>1</v>
      </c>
      <c r="ET430" s="136">
        <v>1</v>
      </c>
      <c r="EU430" s="215" t="s">
        <v>269</v>
      </c>
      <c r="EV430" s="136">
        <v>1</v>
      </c>
      <c r="EW430" s="136">
        <v>1</v>
      </c>
      <c r="EX430" s="136">
        <v>1</v>
      </c>
      <c r="EY430" s="136">
        <v>1</v>
      </c>
      <c r="EZ430" s="136">
        <v>1</v>
      </c>
      <c r="FP430" s="215" t="s">
        <v>592</v>
      </c>
      <c r="FQ430" s="136" t="b">
        <v>1</v>
      </c>
      <c r="FR430" s="136" t="b">
        <v>1</v>
      </c>
      <c r="FS430" s="136" t="b">
        <v>1</v>
      </c>
      <c r="FT430" s="136" t="b">
        <v>1</v>
      </c>
      <c r="FX430" s="215" t="s">
        <v>269</v>
      </c>
    </row>
    <row r="431" spans="1:180" ht="60" customHeight="1" x14ac:dyDescent="0.55000000000000004">
      <c r="A431" s="83" t="s">
        <v>130</v>
      </c>
      <c r="B431" s="83" t="s">
        <v>98</v>
      </c>
      <c r="C431" s="136">
        <v>615065</v>
      </c>
      <c r="D431" s="207" t="s">
        <v>627</v>
      </c>
      <c r="E431" s="208" t="s">
        <v>630</v>
      </c>
      <c r="F431" s="83" t="s">
        <v>108</v>
      </c>
      <c r="G431" s="85">
        <v>20621</v>
      </c>
      <c r="H431" s="83" t="s">
        <v>102</v>
      </c>
      <c r="I431" s="85">
        <v>39794</v>
      </c>
      <c r="J431" s="83" t="s">
        <v>228</v>
      </c>
      <c r="K431" s="216">
        <v>902521859299</v>
      </c>
      <c r="L431" s="83" t="s">
        <v>191</v>
      </c>
      <c r="M431" s="85">
        <v>43631</v>
      </c>
      <c r="N431" s="83">
        <v>-1436.6666666666699</v>
      </c>
      <c r="O431" s="83" t="s">
        <v>180</v>
      </c>
      <c r="P431" s="83" t="s">
        <v>181</v>
      </c>
      <c r="Q431" s="208" t="s">
        <v>6752</v>
      </c>
      <c r="R431" s="83" t="s">
        <v>102</v>
      </c>
      <c r="S431" s="83" t="s">
        <v>102</v>
      </c>
      <c r="T431" s="83" t="s">
        <v>199</v>
      </c>
      <c r="U431" s="83" t="s">
        <v>9754</v>
      </c>
      <c r="V431" s="83" t="s">
        <v>104</v>
      </c>
      <c r="W431" s="83" t="s">
        <v>105</v>
      </c>
      <c r="X431" s="86" t="s">
        <v>6752</v>
      </c>
      <c r="Y431" s="87" t="s">
        <v>102</v>
      </c>
      <c r="Z431" s="87" t="s">
        <v>102</v>
      </c>
      <c r="AA431" s="87" t="s">
        <v>199</v>
      </c>
      <c r="AB431" s="87" t="s">
        <v>9754</v>
      </c>
      <c r="AC431" s="87" t="s">
        <v>104</v>
      </c>
      <c r="AD431" s="87" t="s">
        <v>105</v>
      </c>
      <c r="AE431" s="87" t="s">
        <v>106</v>
      </c>
      <c r="AF431" s="86" t="s">
        <v>6752</v>
      </c>
      <c r="AG431" s="87" t="s">
        <v>489</v>
      </c>
      <c r="AH431" s="87" t="s">
        <v>9755</v>
      </c>
      <c r="AI431" s="87" t="s">
        <v>104</v>
      </c>
      <c r="AJ431" s="87" t="s">
        <v>204</v>
      </c>
      <c r="AK431" s="88"/>
      <c r="AL431" s="83" t="s">
        <v>107</v>
      </c>
      <c r="AM431" s="89" t="s">
        <v>454</v>
      </c>
      <c r="AN431" s="90" t="s">
        <v>416</v>
      </c>
      <c r="AO431" s="91" t="s">
        <v>641</v>
      </c>
      <c r="AP431" s="90">
        <v>8.33333333333327</v>
      </c>
      <c r="AQ431" s="92" t="s">
        <v>211</v>
      </c>
      <c r="AR431" s="93" t="s">
        <v>102</v>
      </c>
      <c r="AS431" s="93" t="s">
        <v>102</v>
      </c>
      <c r="AT431" s="93" t="s">
        <v>102</v>
      </c>
      <c r="AU431" s="210" t="s">
        <v>641</v>
      </c>
      <c r="AV431" s="93" t="s">
        <v>192</v>
      </c>
      <c r="AW431" s="94" t="s">
        <v>102</v>
      </c>
      <c r="AX431" s="93" t="s">
        <v>105</v>
      </c>
      <c r="AY431" s="95" t="s">
        <v>188</v>
      </c>
      <c r="AZ431" s="93" t="s">
        <v>102</v>
      </c>
      <c r="BA431" s="93" t="s">
        <v>9756</v>
      </c>
      <c r="BB431" s="93" t="s">
        <v>102</v>
      </c>
      <c r="BC431" s="93" t="s">
        <v>102</v>
      </c>
      <c r="BD431" s="96" t="s">
        <v>102</v>
      </c>
      <c r="BE431" s="90">
        <v>-204.666666666667</v>
      </c>
      <c r="BF431" s="93" t="s">
        <v>211</v>
      </c>
      <c r="BG431" s="93" t="s">
        <v>102</v>
      </c>
      <c r="BH431" s="93" t="s">
        <v>102</v>
      </c>
      <c r="BI431" s="93" t="s">
        <v>102</v>
      </c>
      <c r="BJ431" s="210" t="s">
        <v>646</v>
      </c>
      <c r="BK431" s="93" t="s">
        <v>182</v>
      </c>
      <c r="BL431" s="97" t="s">
        <v>102</v>
      </c>
      <c r="BM431" s="93" t="s">
        <v>105</v>
      </c>
      <c r="BN431" s="93" t="s">
        <v>104</v>
      </c>
      <c r="BO431" s="93" t="s">
        <v>102</v>
      </c>
      <c r="BP431" s="98">
        <v>20180349</v>
      </c>
      <c r="BQ431" s="93" t="s">
        <v>102</v>
      </c>
      <c r="BR431" s="93" t="s">
        <v>102</v>
      </c>
      <c r="BS431" s="93" t="s">
        <v>102</v>
      </c>
      <c r="BT431" s="99" t="s">
        <v>591</v>
      </c>
      <c r="BU431" s="100" t="s">
        <v>11224</v>
      </c>
      <c r="BV431" s="101" t="s">
        <v>471</v>
      </c>
      <c r="BW431" s="136"/>
      <c r="BX431" s="103" t="s">
        <v>565</v>
      </c>
      <c r="BY431" s="104" t="s">
        <v>190</v>
      </c>
      <c r="BZ431" s="136"/>
      <c r="CA431" s="83" t="s">
        <v>599</v>
      </c>
      <c r="CB431" s="106" t="s">
        <v>647</v>
      </c>
      <c r="CC431" s="106" t="s">
        <v>11225</v>
      </c>
      <c r="CD431" s="107"/>
      <c r="CE431" s="108" t="s">
        <v>107</v>
      </c>
      <c r="CF431" s="108" t="s">
        <v>107</v>
      </c>
      <c r="CG431" s="109"/>
      <c r="CH431" s="110" t="s">
        <v>107</v>
      </c>
      <c r="CI431" s="111"/>
      <c r="CJ431" s="112">
        <v>6710</v>
      </c>
      <c r="CK431" s="113">
        <v>86</v>
      </c>
      <c r="CL431" s="114" t="s">
        <v>134</v>
      </c>
      <c r="CM431" s="114" t="s">
        <v>108</v>
      </c>
      <c r="CN431" s="114"/>
      <c r="CO431" s="115" t="s">
        <v>102</v>
      </c>
      <c r="CP431" s="115" t="s">
        <v>102</v>
      </c>
      <c r="CQ431" s="115" t="s">
        <v>102</v>
      </c>
      <c r="CR431" s="115" t="s">
        <v>102</v>
      </c>
      <c r="CS431" s="116"/>
      <c r="CT431" s="117" t="s">
        <v>109</v>
      </c>
      <c r="CU431" s="117" t="s">
        <v>109</v>
      </c>
      <c r="CV431" s="83">
        <v>427</v>
      </c>
      <c r="CW431" s="83" t="s">
        <v>108</v>
      </c>
      <c r="CX431" s="83">
        <v>427</v>
      </c>
      <c r="CY431" s="83" t="s">
        <v>108</v>
      </c>
      <c r="CZ431" s="83">
        <v>6755</v>
      </c>
      <c r="DA431" s="83" t="s">
        <v>419</v>
      </c>
      <c r="DB431" s="83" t="s">
        <v>130</v>
      </c>
      <c r="DC431" s="83" t="s">
        <v>499</v>
      </c>
      <c r="DD431" s="83">
        <v>1476</v>
      </c>
      <c r="DE431" s="83" t="s">
        <v>444</v>
      </c>
      <c r="DF431" s="83" t="s">
        <v>130</v>
      </c>
      <c r="DG431" s="83" t="s">
        <v>499</v>
      </c>
      <c r="DH431" s="83"/>
      <c r="DI431" s="83">
        <v>0</v>
      </c>
      <c r="DJ431" s="83">
        <v>1</v>
      </c>
      <c r="DK431" s="83">
        <v>0</v>
      </c>
      <c r="DL431" s="83">
        <v>0</v>
      </c>
      <c r="DM431" s="83">
        <v>0</v>
      </c>
      <c r="DN431" s="83">
        <v>0</v>
      </c>
      <c r="DO431" s="83">
        <v>0</v>
      </c>
      <c r="DP431" s="83">
        <v>0</v>
      </c>
      <c r="DQ431" s="83">
        <v>0</v>
      </c>
      <c r="DR431" s="83">
        <v>0</v>
      </c>
      <c r="DS431" s="83">
        <v>0</v>
      </c>
      <c r="DT431" s="83">
        <v>3</v>
      </c>
      <c r="DU431" s="83">
        <v>3</v>
      </c>
      <c r="DV431" s="83">
        <v>0</v>
      </c>
      <c r="DW431" s="83">
        <v>0</v>
      </c>
      <c r="DX431" s="83">
        <v>3</v>
      </c>
      <c r="DY431" s="85">
        <v>44073</v>
      </c>
      <c r="DZ431" s="83" t="s">
        <v>4478</v>
      </c>
      <c r="EA431" s="83" t="s">
        <v>102</v>
      </c>
      <c r="EB431" s="83" t="s">
        <v>482</v>
      </c>
      <c r="EC431" s="83">
        <v>427</v>
      </c>
      <c r="ED431" s="83" t="s">
        <v>483</v>
      </c>
      <c r="EE431" s="83">
        <v>1</v>
      </c>
      <c r="EF431" s="83">
        <v>0</v>
      </c>
      <c r="EG431" s="83">
        <v>0</v>
      </c>
      <c r="EH431" s="83" t="s">
        <v>109</v>
      </c>
      <c r="EI431" s="83" t="s">
        <v>108</v>
      </c>
      <c r="EJ431" s="83" t="s">
        <v>583</v>
      </c>
      <c r="EK431" s="83">
        <v>0</v>
      </c>
      <c r="EL431" s="83">
        <v>0</v>
      </c>
      <c r="EM431" s="83">
        <v>1</v>
      </c>
      <c r="EN431" s="83" t="s">
        <v>497</v>
      </c>
      <c r="EO431" s="83"/>
      <c r="EP431" s="83" t="s">
        <v>436</v>
      </c>
      <c r="EQ431" s="136">
        <v>1</v>
      </c>
      <c r="ER431" s="136">
        <v>1</v>
      </c>
      <c r="ES431" s="136">
        <v>1</v>
      </c>
      <c r="ET431" s="136">
        <v>1</v>
      </c>
      <c r="EU431" s="215" t="s">
        <v>269</v>
      </c>
      <c r="EV431" s="136">
        <v>1</v>
      </c>
      <c r="EW431" s="136">
        <v>1</v>
      </c>
      <c r="EX431" s="136">
        <v>1</v>
      </c>
      <c r="EY431" s="136">
        <v>1</v>
      </c>
      <c r="EZ431" s="136">
        <v>1</v>
      </c>
      <c r="FP431" s="215" t="s">
        <v>592</v>
      </c>
      <c r="FQ431" s="136" t="b">
        <v>1</v>
      </c>
      <c r="FR431" s="136" t="b">
        <v>1</v>
      </c>
      <c r="FS431" s="136" t="b">
        <v>1</v>
      </c>
      <c r="FT431" s="136" t="b">
        <v>1</v>
      </c>
      <c r="FX431" s="215" t="s">
        <v>269</v>
      </c>
    </row>
    <row r="432" spans="1:180" ht="60" customHeight="1" x14ac:dyDescent="0.55000000000000004">
      <c r="A432" s="83" t="s">
        <v>130</v>
      </c>
      <c r="B432" s="83" t="s">
        <v>98</v>
      </c>
      <c r="C432" s="136">
        <v>132746</v>
      </c>
      <c r="D432" s="207" t="s">
        <v>628</v>
      </c>
      <c r="E432" s="208" t="s">
        <v>633</v>
      </c>
      <c r="F432" s="83" t="s">
        <v>108</v>
      </c>
      <c r="G432" s="85">
        <v>22744</v>
      </c>
      <c r="H432" s="83" t="s">
        <v>102</v>
      </c>
      <c r="I432" s="85">
        <v>39772</v>
      </c>
      <c r="J432" s="83" t="s">
        <v>228</v>
      </c>
      <c r="K432" s="216">
        <v>169886512048</v>
      </c>
      <c r="L432" s="83" t="s">
        <v>191</v>
      </c>
      <c r="M432" s="85">
        <v>43619</v>
      </c>
      <c r="N432" s="83">
        <v>-1441.6666666666699</v>
      </c>
      <c r="O432" s="83" t="s">
        <v>193</v>
      </c>
      <c r="P432" s="83" t="s">
        <v>181</v>
      </c>
      <c r="Q432" s="208" t="s">
        <v>6756</v>
      </c>
      <c r="R432" s="83" t="s">
        <v>102</v>
      </c>
      <c r="S432" s="83" t="s">
        <v>102</v>
      </c>
      <c r="T432" s="83" t="s">
        <v>133</v>
      </c>
      <c r="U432" s="83" t="s">
        <v>9757</v>
      </c>
      <c r="V432" s="83" t="s">
        <v>111</v>
      </c>
      <c r="W432" s="83" t="s">
        <v>105</v>
      </c>
      <c r="X432" s="86" t="s">
        <v>6756</v>
      </c>
      <c r="Y432" s="87" t="s">
        <v>102</v>
      </c>
      <c r="Z432" s="87" t="s">
        <v>102</v>
      </c>
      <c r="AA432" s="87" t="s">
        <v>133</v>
      </c>
      <c r="AB432" s="87" t="s">
        <v>9757</v>
      </c>
      <c r="AC432" s="87" t="s">
        <v>111</v>
      </c>
      <c r="AD432" s="87" t="s">
        <v>105</v>
      </c>
      <c r="AE432" s="87" t="s">
        <v>106</v>
      </c>
      <c r="AF432" s="86" t="s">
        <v>6756</v>
      </c>
      <c r="AG432" s="87" t="s">
        <v>486</v>
      </c>
      <c r="AH432" s="87" t="s">
        <v>9757</v>
      </c>
      <c r="AI432" s="87" t="s">
        <v>111</v>
      </c>
      <c r="AJ432" s="87" t="s">
        <v>204</v>
      </c>
      <c r="AK432" s="88"/>
      <c r="AL432" s="83" t="s">
        <v>107</v>
      </c>
      <c r="AM432" s="89" t="s">
        <v>454</v>
      </c>
      <c r="AN432" s="90" t="s">
        <v>416</v>
      </c>
      <c r="AO432" s="91" t="s">
        <v>642</v>
      </c>
      <c r="AP432" s="90">
        <v>8.33333333333327</v>
      </c>
      <c r="AQ432" s="92" t="s">
        <v>102</v>
      </c>
      <c r="AR432" s="93" t="s">
        <v>102</v>
      </c>
      <c r="AS432" s="93" t="s">
        <v>102</v>
      </c>
      <c r="AT432" s="93" t="s">
        <v>102</v>
      </c>
      <c r="AU432" s="210" t="s">
        <v>644</v>
      </c>
      <c r="AV432" s="93" t="s">
        <v>185</v>
      </c>
      <c r="AW432" s="94" t="s">
        <v>102</v>
      </c>
      <c r="AX432" s="93" t="s">
        <v>183</v>
      </c>
      <c r="AY432" s="95" t="s">
        <v>111</v>
      </c>
      <c r="AZ432" s="93" t="s">
        <v>102</v>
      </c>
      <c r="BA432" s="93" t="s">
        <v>102</v>
      </c>
      <c r="BB432" s="93" t="s">
        <v>102</v>
      </c>
      <c r="BC432" s="93" t="s">
        <v>102</v>
      </c>
      <c r="BD432" s="96" t="s">
        <v>102</v>
      </c>
      <c r="BE432" s="90">
        <v>-205.166666666667</v>
      </c>
      <c r="BF432" s="93" t="s">
        <v>102</v>
      </c>
      <c r="BG432" s="93" t="s">
        <v>102</v>
      </c>
      <c r="BH432" s="93" t="s">
        <v>102</v>
      </c>
      <c r="BI432" s="93" t="s">
        <v>102</v>
      </c>
      <c r="BJ432" s="210" t="s">
        <v>642</v>
      </c>
      <c r="BK432" s="93" t="s">
        <v>192</v>
      </c>
      <c r="BL432" s="97" t="s">
        <v>102</v>
      </c>
      <c r="BM432" s="93" t="s">
        <v>183</v>
      </c>
      <c r="BN432" s="93" t="s">
        <v>106</v>
      </c>
      <c r="BO432" s="93" t="s">
        <v>102</v>
      </c>
      <c r="BP432" s="98" t="s">
        <v>102</v>
      </c>
      <c r="BQ432" s="93" t="s">
        <v>102</v>
      </c>
      <c r="BR432" s="93" t="s">
        <v>102</v>
      </c>
      <c r="BS432" s="93" t="s">
        <v>102</v>
      </c>
      <c r="BT432" s="99" t="s">
        <v>591</v>
      </c>
      <c r="BU432" s="100" t="s">
        <v>11226</v>
      </c>
      <c r="BV432" s="101" t="s">
        <v>471</v>
      </c>
      <c r="BW432" s="136"/>
      <c r="BX432" s="103" t="s">
        <v>565</v>
      </c>
      <c r="BY432" s="104" t="s">
        <v>190</v>
      </c>
      <c r="BZ432" s="136"/>
      <c r="CA432" s="83" t="s">
        <v>599</v>
      </c>
      <c r="CB432" s="106" t="s">
        <v>647</v>
      </c>
      <c r="CC432" s="106" t="s">
        <v>11227</v>
      </c>
      <c r="CD432" s="107"/>
      <c r="CE432" s="108" t="s">
        <v>107</v>
      </c>
      <c r="CF432" s="108" t="s">
        <v>107</v>
      </c>
      <c r="CG432" s="109"/>
      <c r="CH432" s="110" t="s">
        <v>107</v>
      </c>
      <c r="CI432" s="111"/>
      <c r="CJ432" s="112">
        <v>6710</v>
      </c>
      <c r="CK432" s="113">
        <v>86</v>
      </c>
      <c r="CL432" s="114" t="s">
        <v>134</v>
      </c>
      <c r="CM432" s="114" t="s">
        <v>108</v>
      </c>
      <c r="CN432" s="114"/>
      <c r="CO432" s="115" t="s">
        <v>102</v>
      </c>
      <c r="CP432" s="115" t="s">
        <v>102</v>
      </c>
      <c r="CQ432" s="115" t="s">
        <v>102</v>
      </c>
      <c r="CR432" s="115" t="s">
        <v>102</v>
      </c>
      <c r="CS432" s="116"/>
      <c r="CT432" s="117" t="s">
        <v>109</v>
      </c>
      <c r="CU432" s="117" t="s">
        <v>109</v>
      </c>
      <c r="CV432" s="83">
        <v>428</v>
      </c>
      <c r="CW432" s="83" t="s">
        <v>108</v>
      </c>
      <c r="CX432" s="83">
        <v>428</v>
      </c>
      <c r="CY432" s="83" t="s">
        <v>108</v>
      </c>
      <c r="CZ432" s="83">
        <v>6756</v>
      </c>
      <c r="DA432" s="83" t="s">
        <v>419</v>
      </c>
      <c r="DB432" s="83" t="s">
        <v>130</v>
      </c>
      <c r="DC432" s="83" t="s">
        <v>499</v>
      </c>
      <c r="DD432" s="83">
        <v>1477</v>
      </c>
      <c r="DE432" s="83" t="s">
        <v>444</v>
      </c>
      <c r="DF432" s="83" t="s">
        <v>130</v>
      </c>
      <c r="DG432" s="83" t="s">
        <v>499</v>
      </c>
      <c r="DH432" s="83"/>
      <c r="DI432" s="83">
        <v>0</v>
      </c>
      <c r="DJ432" s="83">
        <v>1</v>
      </c>
      <c r="DK432" s="83">
        <v>0</v>
      </c>
      <c r="DL432" s="83">
        <v>0</v>
      </c>
      <c r="DM432" s="83">
        <v>0</v>
      </c>
      <c r="DN432" s="83">
        <v>0</v>
      </c>
      <c r="DO432" s="83">
        <v>0</v>
      </c>
      <c r="DP432" s="83">
        <v>0</v>
      </c>
      <c r="DQ432" s="83">
        <v>0</v>
      </c>
      <c r="DR432" s="83">
        <v>0</v>
      </c>
      <c r="DS432" s="83">
        <v>0</v>
      </c>
      <c r="DT432" s="83">
        <v>3</v>
      </c>
      <c r="DU432" s="83">
        <v>3</v>
      </c>
      <c r="DV432" s="83">
        <v>0</v>
      </c>
      <c r="DW432" s="83">
        <v>0</v>
      </c>
      <c r="DX432" s="83">
        <v>3</v>
      </c>
      <c r="DY432" s="85">
        <v>44074</v>
      </c>
      <c r="DZ432" s="83" t="s">
        <v>4479</v>
      </c>
      <c r="EA432" s="83" t="s">
        <v>102</v>
      </c>
      <c r="EB432" s="83" t="s">
        <v>482</v>
      </c>
      <c r="EC432" s="83">
        <v>428</v>
      </c>
      <c r="ED432" s="83" t="s">
        <v>483</v>
      </c>
      <c r="EE432" s="83">
        <v>1</v>
      </c>
      <c r="EF432" s="83">
        <v>0</v>
      </c>
      <c r="EG432" s="83">
        <v>0</v>
      </c>
      <c r="EH432" s="83" t="s">
        <v>109</v>
      </c>
      <c r="EI432" s="83" t="s">
        <v>108</v>
      </c>
      <c r="EJ432" s="83" t="s">
        <v>583</v>
      </c>
      <c r="EK432" s="83">
        <v>0</v>
      </c>
      <c r="EL432" s="83">
        <v>0</v>
      </c>
      <c r="EM432" s="83">
        <v>1</v>
      </c>
      <c r="EN432" s="83" t="s">
        <v>497</v>
      </c>
      <c r="EO432" s="83"/>
      <c r="EP432" s="83" t="s">
        <v>436</v>
      </c>
      <c r="EQ432" s="136">
        <v>1</v>
      </c>
      <c r="ER432" s="136">
        <v>1</v>
      </c>
      <c r="ES432" s="136">
        <v>1</v>
      </c>
      <c r="ET432" s="136">
        <v>1</v>
      </c>
      <c r="EU432" s="215" t="s">
        <v>269</v>
      </c>
      <c r="EV432" s="136">
        <v>1</v>
      </c>
      <c r="EW432" s="136">
        <v>1</v>
      </c>
      <c r="EX432" s="136">
        <v>1</v>
      </c>
      <c r="EY432" s="136">
        <v>1</v>
      </c>
      <c r="EZ432" s="136">
        <v>1</v>
      </c>
      <c r="FP432" s="215" t="s">
        <v>592</v>
      </c>
      <c r="FQ432" s="136" t="b">
        <v>1</v>
      </c>
      <c r="FR432" s="136" t="b">
        <v>1</v>
      </c>
      <c r="FS432" s="136" t="b">
        <v>1</v>
      </c>
      <c r="FT432" s="136" t="b">
        <v>1</v>
      </c>
      <c r="FX432" s="215" t="s">
        <v>269</v>
      </c>
    </row>
    <row r="433" spans="1:180" ht="60" customHeight="1" x14ac:dyDescent="0.55000000000000004">
      <c r="A433" s="83" t="s">
        <v>130</v>
      </c>
      <c r="B433" s="83" t="s">
        <v>98</v>
      </c>
      <c r="C433" s="136">
        <v>154576</v>
      </c>
      <c r="D433" s="207" t="s">
        <v>629</v>
      </c>
      <c r="E433" s="208" t="s">
        <v>634</v>
      </c>
      <c r="F433" s="83" t="s">
        <v>108</v>
      </c>
      <c r="G433" s="85">
        <v>26341</v>
      </c>
      <c r="H433" s="83" t="s">
        <v>102</v>
      </c>
      <c r="I433" s="85">
        <v>34633</v>
      </c>
      <c r="J433" s="83" t="s">
        <v>228</v>
      </c>
      <c r="K433" s="216">
        <v>251288752546</v>
      </c>
      <c r="L433" s="83" t="s">
        <v>191</v>
      </c>
      <c r="M433" s="85">
        <v>43642</v>
      </c>
      <c r="N433" s="83">
        <v>-1446.6666666666699</v>
      </c>
      <c r="O433" s="83" t="s">
        <v>193</v>
      </c>
      <c r="P433" s="83" t="s">
        <v>181</v>
      </c>
      <c r="Q433" s="208" t="s">
        <v>6760</v>
      </c>
      <c r="R433" s="83" t="s">
        <v>102</v>
      </c>
      <c r="S433" s="83" t="s">
        <v>102</v>
      </c>
      <c r="T433" s="83" t="s">
        <v>131</v>
      </c>
      <c r="U433" s="83" t="s">
        <v>9758</v>
      </c>
      <c r="V433" s="83" t="s">
        <v>104</v>
      </c>
      <c r="W433" s="83" t="s">
        <v>105</v>
      </c>
      <c r="X433" s="86" t="s">
        <v>6760</v>
      </c>
      <c r="Y433" s="87" t="s">
        <v>102</v>
      </c>
      <c r="Z433" s="87" t="s">
        <v>102</v>
      </c>
      <c r="AA433" s="87" t="s">
        <v>131</v>
      </c>
      <c r="AB433" s="87" t="s">
        <v>9758</v>
      </c>
      <c r="AC433" s="87" t="s">
        <v>104</v>
      </c>
      <c r="AD433" s="87" t="s">
        <v>105</v>
      </c>
      <c r="AE433" s="87" t="s">
        <v>106</v>
      </c>
      <c r="AF433" s="86" t="s">
        <v>6760</v>
      </c>
      <c r="AG433" s="87" t="s">
        <v>177</v>
      </c>
      <c r="AH433" s="87" t="s">
        <v>9758</v>
      </c>
      <c r="AI433" s="87" t="s">
        <v>104</v>
      </c>
      <c r="AJ433" s="87" t="s">
        <v>204</v>
      </c>
      <c r="AK433" s="88"/>
      <c r="AL433" s="83" t="s">
        <v>107</v>
      </c>
      <c r="AM433" s="89" t="s">
        <v>454</v>
      </c>
      <c r="AN433" s="90" t="s">
        <v>416</v>
      </c>
      <c r="AO433" s="91" t="s">
        <v>643</v>
      </c>
      <c r="AP433" s="90">
        <v>8.33333333333327</v>
      </c>
      <c r="AQ433" s="92" t="s">
        <v>102</v>
      </c>
      <c r="AR433" s="93" t="s">
        <v>102</v>
      </c>
      <c r="AS433" s="93" t="s">
        <v>102</v>
      </c>
      <c r="AT433" s="93" t="s">
        <v>102</v>
      </c>
      <c r="AU433" s="210" t="s">
        <v>645</v>
      </c>
      <c r="AV433" s="93" t="s">
        <v>185</v>
      </c>
      <c r="AW433" s="94" t="s">
        <v>102</v>
      </c>
      <c r="AX433" s="93" t="s">
        <v>105</v>
      </c>
      <c r="AY433" s="95" t="s">
        <v>104</v>
      </c>
      <c r="AZ433" s="93" t="s">
        <v>102</v>
      </c>
      <c r="BA433" s="93" t="s">
        <v>102</v>
      </c>
      <c r="BB433" s="93" t="s">
        <v>102</v>
      </c>
      <c r="BC433" s="93" t="s">
        <v>102</v>
      </c>
      <c r="BD433" s="96" t="s">
        <v>102</v>
      </c>
      <c r="BE433" s="90">
        <v>-205.666666666667</v>
      </c>
      <c r="BF433" s="93" t="s">
        <v>102</v>
      </c>
      <c r="BG433" s="93" t="s">
        <v>102</v>
      </c>
      <c r="BH433" s="93" t="s">
        <v>102</v>
      </c>
      <c r="BI433" s="93" t="s">
        <v>102</v>
      </c>
      <c r="BJ433" s="210" t="s">
        <v>643</v>
      </c>
      <c r="BK433" s="93" t="s">
        <v>196</v>
      </c>
      <c r="BL433" s="97" t="s">
        <v>102</v>
      </c>
      <c r="BM433" s="93" t="s">
        <v>105</v>
      </c>
      <c r="BN433" s="93" t="s">
        <v>596</v>
      </c>
      <c r="BO433" s="93" t="s">
        <v>102</v>
      </c>
      <c r="BP433" s="98" t="s">
        <v>102</v>
      </c>
      <c r="BQ433" s="93" t="s">
        <v>102</v>
      </c>
      <c r="BR433" s="93" t="s">
        <v>102</v>
      </c>
      <c r="BS433" s="93" t="s">
        <v>102</v>
      </c>
      <c r="BT433" s="99" t="s">
        <v>591</v>
      </c>
      <c r="BU433" s="100" t="s">
        <v>11228</v>
      </c>
      <c r="BV433" s="101" t="s">
        <v>471</v>
      </c>
      <c r="BW433" s="136"/>
      <c r="BX433" s="103" t="s">
        <v>565</v>
      </c>
      <c r="BY433" s="104" t="s">
        <v>190</v>
      </c>
      <c r="BZ433" s="136"/>
      <c r="CA433" s="83" t="s">
        <v>599</v>
      </c>
      <c r="CB433" s="106" t="s">
        <v>647</v>
      </c>
      <c r="CC433" s="106" t="s">
        <v>11229</v>
      </c>
      <c r="CD433" s="107"/>
      <c r="CE433" s="108" t="s">
        <v>107</v>
      </c>
      <c r="CF433" s="108" t="s">
        <v>107</v>
      </c>
      <c r="CG433" s="109"/>
      <c r="CH433" s="110" t="s">
        <v>107</v>
      </c>
      <c r="CI433" s="111"/>
      <c r="CJ433" s="112">
        <v>6710</v>
      </c>
      <c r="CK433" s="113">
        <v>86</v>
      </c>
      <c r="CL433" s="114" t="s">
        <v>134</v>
      </c>
      <c r="CM433" s="114" t="s">
        <v>108</v>
      </c>
      <c r="CN433" s="114"/>
      <c r="CO433" s="115" t="s">
        <v>102</v>
      </c>
      <c r="CP433" s="115" t="s">
        <v>102</v>
      </c>
      <c r="CQ433" s="115" t="s">
        <v>102</v>
      </c>
      <c r="CR433" s="115" t="s">
        <v>102</v>
      </c>
      <c r="CS433" s="116"/>
      <c r="CT433" s="117" t="s">
        <v>109</v>
      </c>
      <c r="CU433" s="117" t="s">
        <v>109</v>
      </c>
      <c r="CV433" s="83">
        <v>429</v>
      </c>
      <c r="CW433" s="83" t="s">
        <v>108</v>
      </c>
      <c r="CX433" s="83">
        <v>429</v>
      </c>
      <c r="CY433" s="83" t="s">
        <v>108</v>
      </c>
      <c r="CZ433" s="83">
        <v>6757</v>
      </c>
      <c r="DA433" s="83" t="s">
        <v>419</v>
      </c>
      <c r="DB433" s="83" t="s">
        <v>130</v>
      </c>
      <c r="DC433" s="83" t="s">
        <v>499</v>
      </c>
      <c r="DD433" s="83">
        <v>1478</v>
      </c>
      <c r="DE433" s="83" t="s">
        <v>444</v>
      </c>
      <c r="DF433" s="83" t="s">
        <v>130</v>
      </c>
      <c r="DG433" s="83" t="s">
        <v>499</v>
      </c>
      <c r="DH433" s="83"/>
      <c r="DI433" s="83">
        <v>0</v>
      </c>
      <c r="DJ433" s="83">
        <v>1</v>
      </c>
      <c r="DK433" s="83">
        <v>0</v>
      </c>
      <c r="DL433" s="83">
        <v>0</v>
      </c>
      <c r="DM433" s="83">
        <v>0</v>
      </c>
      <c r="DN433" s="83">
        <v>0</v>
      </c>
      <c r="DO433" s="83">
        <v>0</v>
      </c>
      <c r="DP433" s="83">
        <v>0</v>
      </c>
      <c r="DQ433" s="83">
        <v>0</v>
      </c>
      <c r="DR433" s="83">
        <v>0</v>
      </c>
      <c r="DS433" s="83">
        <v>0</v>
      </c>
      <c r="DT433" s="83">
        <v>3</v>
      </c>
      <c r="DU433" s="83">
        <v>3</v>
      </c>
      <c r="DV433" s="83">
        <v>0</v>
      </c>
      <c r="DW433" s="83">
        <v>0</v>
      </c>
      <c r="DX433" s="83">
        <v>3</v>
      </c>
      <c r="DY433" s="85">
        <v>44075</v>
      </c>
      <c r="DZ433" s="83" t="s">
        <v>4480</v>
      </c>
      <c r="EA433" s="83" t="s">
        <v>102</v>
      </c>
      <c r="EB433" s="83" t="s">
        <v>482</v>
      </c>
      <c r="EC433" s="83">
        <v>429</v>
      </c>
      <c r="ED433" s="83" t="s">
        <v>483</v>
      </c>
      <c r="EE433" s="83">
        <v>1</v>
      </c>
      <c r="EF433" s="83">
        <v>0</v>
      </c>
      <c r="EG433" s="83">
        <v>0</v>
      </c>
      <c r="EH433" s="83" t="s">
        <v>109</v>
      </c>
      <c r="EI433" s="83" t="s">
        <v>108</v>
      </c>
      <c r="EJ433" s="83" t="s">
        <v>583</v>
      </c>
      <c r="EK433" s="83">
        <v>0</v>
      </c>
      <c r="EL433" s="83">
        <v>0</v>
      </c>
      <c r="EM433" s="83">
        <v>1</v>
      </c>
      <c r="EN433" s="83" t="s">
        <v>497</v>
      </c>
      <c r="EO433" s="83"/>
      <c r="EP433" s="83" t="s">
        <v>436</v>
      </c>
      <c r="EQ433" s="136">
        <v>1</v>
      </c>
      <c r="ER433" s="136">
        <v>1</v>
      </c>
      <c r="ES433" s="136">
        <v>1</v>
      </c>
      <c r="ET433" s="136">
        <v>1</v>
      </c>
      <c r="EU433" s="215" t="s">
        <v>269</v>
      </c>
      <c r="EV433" s="136">
        <v>1</v>
      </c>
      <c r="EW433" s="136">
        <v>1</v>
      </c>
      <c r="EX433" s="136">
        <v>1</v>
      </c>
      <c r="EY433" s="136">
        <v>1</v>
      </c>
      <c r="EZ433" s="136">
        <v>1</v>
      </c>
      <c r="FP433" s="215" t="s">
        <v>592</v>
      </c>
      <c r="FQ433" s="136" t="b">
        <v>1</v>
      </c>
      <c r="FR433" s="136" t="b">
        <v>1</v>
      </c>
      <c r="FS433" s="136" t="b">
        <v>1</v>
      </c>
      <c r="FT433" s="136" t="b">
        <v>1</v>
      </c>
      <c r="FX433" s="215" t="s">
        <v>269</v>
      </c>
    </row>
    <row r="434" spans="1:180" ht="60" customHeight="1" x14ac:dyDescent="0.55000000000000004">
      <c r="A434" s="83" t="s">
        <v>130</v>
      </c>
      <c r="B434" s="83" t="s">
        <v>98</v>
      </c>
      <c r="C434" s="136">
        <v>275073</v>
      </c>
      <c r="D434" s="207" t="s">
        <v>627</v>
      </c>
      <c r="E434" s="208" t="s">
        <v>630</v>
      </c>
      <c r="F434" s="83" t="s">
        <v>108</v>
      </c>
      <c r="G434" s="85">
        <v>20621</v>
      </c>
      <c r="H434" s="83" t="s">
        <v>102</v>
      </c>
      <c r="I434" s="85">
        <v>39794</v>
      </c>
      <c r="J434" s="83" t="s">
        <v>228</v>
      </c>
      <c r="K434" s="216">
        <v>688585742279</v>
      </c>
      <c r="L434" s="83" t="s">
        <v>191</v>
      </c>
      <c r="M434" s="85">
        <v>43631</v>
      </c>
      <c r="N434" s="83">
        <v>-1451.6666666666699</v>
      </c>
      <c r="O434" s="83" t="s">
        <v>180</v>
      </c>
      <c r="P434" s="83" t="s">
        <v>181</v>
      </c>
      <c r="Q434" s="208" t="s">
        <v>6764</v>
      </c>
      <c r="R434" s="83" t="s">
        <v>102</v>
      </c>
      <c r="S434" s="83" t="s">
        <v>102</v>
      </c>
      <c r="T434" s="83" t="s">
        <v>199</v>
      </c>
      <c r="U434" s="83" t="s">
        <v>9759</v>
      </c>
      <c r="V434" s="83" t="s">
        <v>104</v>
      </c>
      <c r="W434" s="83" t="s">
        <v>105</v>
      </c>
      <c r="X434" s="86" t="s">
        <v>6764</v>
      </c>
      <c r="Y434" s="87" t="s">
        <v>102</v>
      </c>
      <c r="Z434" s="87" t="s">
        <v>102</v>
      </c>
      <c r="AA434" s="87" t="s">
        <v>199</v>
      </c>
      <c r="AB434" s="87" t="s">
        <v>9759</v>
      </c>
      <c r="AC434" s="87" t="s">
        <v>104</v>
      </c>
      <c r="AD434" s="87" t="s">
        <v>105</v>
      </c>
      <c r="AE434" s="87" t="s">
        <v>106</v>
      </c>
      <c r="AF434" s="86" t="s">
        <v>6764</v>
      </c>
      <c r="AG434" s="87" t="s">
        <v>489</v>
      </c>
      <c r="AH434" s="87" t="s">
        <v>9760</v>
      </c>
      <c r="AI434" s="87" t="s">
        <v>104</v>
      </c>
      <c r="AJ434" s="87" t="s">
        <v>204</v>
      </c>
      <c r="AK434" s="88"/>
      <c r="AL434" s="83" t="s">
        <v>107</v>
      </c>
      <c r="AM434" s="89" t="s">
        <v>454</v>
      </c>
      <c r="AN434" s="90" t="s">
        <v>416</v>
      </c>
      <c r="AO434" s="91" t="s">
        <v>641</v>
      </c>
      <c r="AP434" s="90">
        <v>8.33333333333327</v>
      </c>
      <c r="AQ434" s="92" t="s">
        <v>211</v>
      </c>
      <c r="AR434" s="93" t="s">
        <v>102</v>
      </c>
      <c r="AS434" s="93" t="s">
        <v>102</v>
      </c>
      <c r="AT434" s="93" t="s">
        <v>102</v>
      </c>
      <c r="AU434" s="210" t="s">
        <v>641</v>
      </c>
      <c r="AV434" s="93" t="s">
        <v>192</v>
      </c>
      <c r="AW434" s="94" t="s">
        <v>102</v>
      </c>
      <c r="AX434" s="93" t="s">
        <v>105</v>
      </c>
      <c r="AY434" s="95" t="s">
        <v>188</v>
      </c>
      <c r="AZ434" s="93" t="s">
        <v>102</v>
      </c>
      <c r="BA434" s="93" t="s">
        <v>9761</v>
      </c>
      <c r="BB434" s="93" t="s">
        <v>102</v>
      </c>
      <c r="BC434" s="93" t="s">
        <v>102</v>
      </c>
      <c r="BD434" s="96" t="s">
        <v>102</v>
      </c>
      <c r="BE434" s="90">
        <v>-206.166666666667</v>
      </c>
      <c r="BF434" s="93" t="s">
        <v>211</v>
      </c>
      <c r="BG434" s="93" t="s">
        <v>102</v>
      </c>
      <c r="BH434" s="93" t="s">
        <v>102</v>
      </c>
      <c r="BI434" s="93" t="s">
        <v>102</v>
      </c>
      <c r="BJ434" s="210" t="s">
        <v>646</v>
      </c>
      <c r="BK434" s="93" t="s">
        <v>182</v>
      </c>
      <c r="BL434" s="97" t="s">
        <v>102</v>
      </c>
      <c r="BM434" s="93" t="s">
        <v>105</v>
      </c>
      <c r="BN434" s="93" t="s">
        <v>104</v>
      </c>
      <c r="BO434" s="93" t="s">
        <v>102</v>
      </c>
      <c r="BP434" s="98">
        <v>20180350</v>
      </c>
      <c r="BQ434" s="93" t="s">
        <v>102</v>
      </c>
      <c r="BR434" s="93" t="s">
        <v>102</v>
      </c>
      <c r="BS434" s="93" t="s">
        <v>102</v>
      </c>
      <c r="BT434" s="99" t="s">
        <v>591</v>
      </c>
      <c r="BU434" s="100" t="s">
        <v>11230</v>
      </c>
      <c r="BV434" s="101" t="s">
        <v>471</v>
      </c>
      <c r="BW434" s="136"/>
      <c r="BX434" s="103" t="s">
        <v>565</v>
      </c>
      <c r="BY434" s="104" t="s">
        <v>190</v>
      </c>
      <c r="BZ434" s="136"/>
      <c r="CA434" s="83" t="s">
        <v>599</v>
      </c>
      <c r="CB434" s="106" t="s">
        <v>647</v>
      </c>
      <c r="CC434" s="106" t="s">
        <v>11231</v>
      </c>
      <c r="CD434" s="107"/>
      <c r="CE434" s="108" t="s">
        <v>107</v>
      </c>
      <c r="CF434" s="108" t="s">
        <v>107</v>
      </c>
      <c r="CG434" s="109"/>
      <c r="CH434" s="110" t="s">
        <v>107</v>
      </c>
      <c r="CI434" s="111"/>
      <c r="CJ434" s="112">
        <v>6710</v>
      </c>
      <c r="CK434" s="113">
        <v>86</v>
      </c>
      <c r="CL434" s="114" t="s">
        <v>134</v>
      </c>
      <c r="CM434" s="114" t="s">
        <v>108</v>
      </c>
      <c r="CN434" s="114"/>
      <c r="CO434" s="115" t="s">
        <v>102</v>
      </c>
      <c r="CP434" s="115" t="s">
        <v>102</v>
      </c>
      <c r="CQ434" s="115" t="s">
        <v>102</v>
      </c>
      <c r="CR434" s="115" t="s">
        <v>102</v>
      </c>
      <c r="CS434" s="116"/>
      <c r="CT434" s="117" t="s">
        <v>109</v>
      </c>
      <c r="CU434" s="117" t="s">
        <v>109</v>
      </c>
      <c r="CV434" s="83">
        <v>430</v>
      </c>
      <c r="CW434" s="83" t="s">
        <v>108</v>
      </c>
      <c r="CX434" s="83">
        <v>430</v>
      </c>
      <c r="CY434" s="83" t="s">
        <v>108</v>
      </c>
      <c r="CZ434" s="83">
        <v>6758</v>
      </c>
      <c r="DA434" s="83" t="s">
        <v>419</v>
      </c>
      <c r="DB434" s="83" t="s">
        <v>130</v>
      </c>
      <c r="DC434" s="83" t="s">
        <v>499</v>
      </c>
      <c r="DD434" s="83">
        <v>1479</v>
      </c>
      <c r="DE434" s="83" t="s">
        <v>444</v>
      </c>
      <c r="DF434" s="83" t="s">
        <v>130</v>
      </c>
      <c r="DG434" s="83" t="s">
        <v>499</v>
      </c>
      <c r="DH434" s="83"/>
      <c r="DI434" s="83">
        <v>0</v>
      </c>
      <c r="DJ434" s="83">
        <v>1</v>
      </c>
      <c r="DK434" s="83">
        <v>0</v>
      </c>
      <c r="DL434" s="83">
        <v>0</v>
      </c>
      <c r="DM434" s="83">
        <v>0</v>
      </c>
      <c r="DN434" s="83">
        <v>0</v>
      </c>
      <c r="DO434" s="83">
        <v>0</v>
      </c>
      <c r="DP434" s="83">
        <v>0</v>
      </c>
      <c r="DQ434" s="83">
        <v>0</v>
      </c>
      <c r="DR434" s="83">
        <v>0</v>
      </c>
      <c r="DS434" s="83">
        <v>0</v>
      </c>
      <c r="DT434" s="83">
        <v>3</v>
      </c>
      <c r="DU434" s="83">
        <v>3</v>
      </c>
      <c r="DV434" s="83">
        <v>0</v>
      </c>
      <c r="DW434" s="83">
        <v>0</v>
      </c>
      <c r="DX434" s="83">
        <v>3</v>
      </c>
      <c r="DY434" s="85">
        <v>44076</v>
      </c>
      <c r="DZ434" s="83" t="s">
        <v>4481</v>
      </c>
      <c r="EA434" s="83" t="s">
        <v>102</v>
      </c>
      <c r="EB434" s="83" t="s">
        <v>482</v>
      </c>
      <c r="EC434" s="83">
        <v>430</v>
      </c>
      <c r="ED434" s="83" t="s">
        <v>483</v>
      </c>
      <c r="EE434" s="83">
        <v>1</v>
      </c>
      <c r="EF434" s="83">
        <v>0</v>
      </c>
      <c r="EG434" s="83">
        <v>0</v>
      </c>
      <c r="EH434" s="83" t="s">
        <v>109</v>
      </c>
      <c r="EI434" s="83" t="s">
        <v>108</v>
      </c>
      <c r="EJ434" s="83" t="s">
        <v>583</v>
      </c>
      <c r="EK434" s="83">
        <v>0</v>
      </c>
      <c r="EL434" s="83">
        <v>0</v>
      </c>
      <c r="EM434" s="83">
        <v>1</v>
      </c>
      <c r="EN434" s="83" t="s">
        <v>497</v>
      </c>
      <c r="EO434" s="83"/>
      <c r="EP434" s="83" t="s">
        <v>436</v>
      </c>
      <c r="EQ434" s="136">
        <v>1</v>
      </c>
      <c r="ER434" s="136">
        <v>1</v>
      </c>
      <c r="ES434" s="136">
        <v>1</v>
      </c>
      <c r="ET434" s="136">
        <v>1</v>
      </c>
      <c r="EU434" s="215" t="s">
        <v>269</v>
      </c>
      <c r="EV434" s="136">
        <v>1</v>
      </c>
      <c r="EW434" s="136">
        <v>1</v>
      </c>
      <c r="EX434" s="136">
        <v>1</v>
      </c>
      <c r="EY434" s="136">
        <v>1</v>
      </c>
      <c r="EZ434" s="136">
        <v>1</v>
      </c>
      <c r="FP434" s="215" t="s">
        <v>592</v>
      </c>
      <c r="FQ434" s="136" t="b">
        <v>1</v>
      </c>
      <c r="FR434" s="136" t="b">
        <v>1</v>
      </c>
      <c r="FS434" s="136" t="b">
        <v>1</v>
      </c>
      <c r="FT434" s="136" t="b">
        <v>1</v>
      </c>
      <c r="FX434" s="215" t="s">
        <v>269</v>
      </c>
    </row>
    <row r="435" spans="1:180" ht="60" customHeight="1" x14ac:dyDescent="0.55000000000000004">
      <c r="A435" s="83" t="s">
        <v>130</v>
      </c>
      <c r="B435" s="83" t="s">
        <v>98</v>
      </c>
      <c r="C435" s="136">
        <v>841778</v>
      </c>
      <c r="D435" s="207" t="s">
        <v>628</v>
      </c>
      <c r="E435" s="208" t="s">
        <v>633</v>
      </c>
      <c r="F435" s="83" t="s">
        <v>108</v>
      </c>
      <c r="G435" s="85">
        <v>22744</v>
      </c>
      <c r="H435" s="83" t="s">
        <v>102</v>
      </c>
      <c r="I435" s="85">
        <v>39772</v>
      </c>
      <c r="J435" s="83" t="s">
        <v>228</v>
      </c>
      <c r="K435" s="216">
        <v>150531515470</v>
      </c>
      <c r="L435" s="83" t="s">
        <v>191</v>
      </c>
      <c r="M435" s="85">
        <v>43619</v>
      </c>
      <c r="N435" s="83">
        <v>-1456.6666666666699</v>
      </c>
      <c r="O435" s="83" t="s">
        <v>193</v>
      </c>
      <c r="P435" s="83" t="s">
        <v>181</v>
      </c>
      <c r="Q435" s="208" t="s">
        <v>6768</v>
      </c>
      <c r="R435" s="83" t="s">
        <v>102</v>
      </c>
      <c r="S435" s="83" t="s">
        <v>102</v>
      </c>
      <c r="T435" s="83" t="s">
        <v>133</v>
      </c>
      <c r="U435" s="83" t="s">
        <v>9762</v>
      </c>
      <c r="V435" s="83" t="s">
        <v>111</v>
      </c>
      <c r="W435" s="83" t="s">
        <v>105</v>
      </c>
      <c r="X435" s="86" t="s">
        <v>6768</v>
      </c>
      <c r="Y435" s="87" t="s">
        <v>102</v>
      </c>
      <c r="Z435" s="87" t="s">
        <v>102</v>
      </c>
      <c r="AA435" s="87" t="s">
        <v>133</v>
      </c>
      <c r="AB435" s="87" t="s">
        <v>9762</v>
      </c>
      <c r="AC435" s="87" t="s">
        <v>111</v>
      </c>
      <c r="AD435" s="87" t="s">
        <v>105</v>
      </c>
      <c r="AE435" s="87" t="s">
        <v>106</v>
      </c>
      <c r="AF435" s="86" t="s">
        <v>6768</v>
      </c>
      <c r="AG435" s="87" t="s">
        <v>486</v>
      </c>
      <c r="AH435" s="87" t="s">
        <v>9762</v>
      </c>
      <c r="AI435" s="87" t="s">
        <v>111</v>
      </c>
      <c r="AJ435" s="87" t="s">
        <v>204</v>
      </c>
      <c r="AK435" s="88"/>
      <c r="AL435" s="83" t="s">
        <v>107</v>
      </c>
      <c r="AM435" s="89" t="s">
        <v>454</v>
      </c>
      <c r="AN435" s="90" t="s">
        <v>416</v>
      </c>
      <c r="AO435" s="91" t="s">
        <v>642</v>
      </c>
      <c r="AP435" s="90">
        <v>8.33333333333327</v>
      </c>
      <c r="AQ435" s="92" t="s">
        <v>102</v>
      </c>
      <c r="AR435" s="93" t="s">
        <v>102</v>
      </c>
      <c r="AS435" s="93" t="s">
        <v>102</v>
      </c>
      <c r="AT435" s="93" t="s">
        <v>102</v>
      </c>
      <c r="AU435" s="210" t="s">
        <v>644</v>
      </c>
      <c r="AV435" s="93" t="s">
        <v>185</v>
      </c>
      <c r="AW435" s="94" t="s">
        <v>102</v>
      </c>
      <c r="AX435" s="93" t="s">
        <v>183</v>
      </c>
      <c r="AY435" s="95" t="s">
        <v>111</v>
      </c>
      <c r="AZ435" s="93" t="s">
        <v>102</v>
      </c>
      <c r="BA435" s="93" t="s">
        <v>102</v>
      </c>
      <c r="BB435" s="93" t="s">
        <v>102</v>
      </c>
      <c r="BC435" s="93" t="s">
        <v>102</v>
      </c>
      <c r="BD435" s="96" t="s">
        <v>102</v>
      </c>
      <c r="BE435" s="90">
        <v>-206.666666666667</v>
      </c>
      <c r="BF435" s="93" t="s">
        <v>102</v>
      </c>
      <c r="BG435" s="93" t="s">
        <v>102</v>
      </c>
      <c r="BH435" s="93" t="s">
        <v>102</v>
      </c>
      <c r="BI435" s="93" t="s">
        <v>102</v>
      </c>
      <c r="BJ435" s="210" t="s">
        <v>642</v>
      </c>
      <c r="BK435" s="93" t="s">
        <v>192</v>
      </c>
      <c r="BL435" s="97" t="s">
        <v>102</v>
      </c>
      <c r="BM435" s="93" t="s">
        <v>183</v>
      </c>
      <c r="BN435" s="93" t="s">
        <v>106</v>
      </c>
      <c r="BO435" s="93" t="s">
        <v>102</v>
      </c>
      <c r="BP435" s="98" t="s">
        <v>102</v>
      </c>
      <c r="BQ435" s="93" t="s">
        <v>102</v>
      </c>
      <c r="BR435" s="93" t="s">
        <v>102</v>
      </c>
      <c r="BS435" s="93" t="s">
        <v>102</v>
      </c>
      <c r="BT435" s="99" t="s">
        <v>591</v>
      </c>
      <c r="BU435" s="100" t="s">
        <v>11232</v>
      </c>
      <c r="BV435" s="101" t="s">
        <v>471</v>
      </c>
      <c r="BW435" s="136"/>
      <c r="BX435" s="103" t="s">
        <v>565</v>
      </c>
      <c r="BY435" s="104" t="s">
        <v>190</v>
      </c>
      <c r="BZ435" s="136"/>
      <c r="CA435" s="83" t="s">
        <v>599</v>
      </c>
      <c r="CB435" s="106" t="s">
        <v>647</v>
      </c>
      <c r="CC435" s="106" t="s">
        <v>11233</v>
      </c>
      <c r="CD435" s="107"/>
      <c r="CE435" s="108" t="s">
        <v>107</v>
      </c>
      <c r="CF435" s="108" t="s">
        <v>107</v>
      </c>
      <c r="CG435" s="109"/>
      <c r="CH435" s="110" t="s">
        <v>107</v>
      </c>
      <c r="CI435" s="111"/>
      <c r="CJ435" s="112">
        <v>6710</v>
      </c>
      <c r="CK435" s="113">
        <v>86</v>
      </c>
      <c r="CL435" s="114" t="s">
        <v>134</v>
      </c>
      <c r="CM435" s="114" t="s">
        <v>108</v>
      </c>
      <c r="CN435" s="114"/>
      <c r="CO435" s="115" t="s">
        <v>102</v>
      </c>
      <c r="CP435" s="115" t="s">
        <v>102</v>
      </c>
      <c r="CQ435" s="115" t="s">
        <v>102</v>
      </c>
      <c r="CR435" s="115" t="s">
        <v>102</v>
      </c>
      <c r="CS435" s="116"/>
      <c r="CT435" s="117" t="s">
        <v>109</v>
      </c>
      <c r="CU435" s="117" t="s">
        <v>109</v>
      </c>
      <c r="CV435" s="83">
        <v>431</v>
      </c>
      <c r="CW435" s="83" t="s">
        <v>108</v>
      </c>
      <c r="CX435" s="83">
        <v>431</v>
      </c>
      <c r="CY435" s="83" t="s">
        <v>108</v>
      </c>
      <c r="CZ435" s="83">
        <v>6759</v>
      </c>
      <c r="DA435" s="83" t="s">
        <v>419</v>
      </c>
      <c r="DB435" s="83" t="s">
        <v>130</v>
      </c>
      <c r="DC435" s="83" t="s">
        <v>499</v>
      </c>
      <c r="DD435" s="83">
        <v>1480</v>
      </c>
      <c r="DE435" s="83" t="s">
        <v>444</v>
      </c>
      <c r="DF435" s="83" t="s">
        <v>130</v>
      </c>
      <c r="DG435" s="83" t="s">
        <v>499</v>
      </c>
      <c r="DH435" s="83"/>
      <c r="DI435" s="83">
        <v>0</v>
      </c>
      <c r="DJ435" s="83">
        <v>1</v>
      </c>
      <c r="DK435" s="83">
        <v>0</v>
      </c>
      <c r="DL435" s="83">
        <v>0</v>
      </c>
      <c r="DM435" s="83">
        <v>0</v>
      </c>
      <c r="DN435" s="83">
        <v>0</v>
      </c>
      <c r="DO435" s="83">
        <v>0</v>
      </c>
      <c r="DP435" s="83">
        <v>0</v>
      </c>
      <c r="DQ435" s="83">
        <v>0</v>
      </c>
      <c r="DR435" s="83">
        <v>0</v>
      </c>
      <c r="DS435" s="83">
        <v>0</v>
      </c>
      <c r="DT435" s="83">
        <v>3</v>
      </c>
      <c r="DU435" s="83">
        <v>3</v>
      </c>
      <c r="DV435" s="83">
        <v>0</v>
      </c>
      <c r="DW435" s="83">
        <v>0</v>
      </c>
      <c r="DX435" s="83">
        <v>3</v>
      </c>
      <c r="DY435" s="85">
        <v>44077</v>
      </c>
      <c r="DZ435" s="83" t="s">
        <v>4482</v>
      </c>
      <c r="EA435" s="83" t="s">
        <v>102</v>
      </c>
      <c r="EB435" s="83" t="s">
        <v>482</v>
      </c>
      <c r="EC435" s="83">
        <v>431</v>
      </c>
      <c r="ED435" s="83" t="s">
        <v>483</v>
      </c>
      <c r="EE435" s="83">
        <v>1</v>
      </c>
      <c r="EF435" s="83">
        <v>0</v>
      </c>
      <c r="EG435" s="83">
        <v>0</v>
      </c>
      <c r="EH435" s="83" t="s">
        <v>109</v>
      </c>
      <c r="EI435" s="83" t="s">
        <v>108</v>
      </c>
      <c r="EJ435" s="83" t="s">
        <v>583</v>
      </c>
      <c r="EK435" s="83">
        <v>0</v>
      </c>
      <c r="EL435" s="83">
        <v>0</v>
      </c>
      <c r="EM435" s="83">
        <v>1</v>
      </c>
      <c r="EN435" s="83" t="s">
        <v>497</v>
      </c>
      <c r="EO435" s="83"/>
      <c r="EP435" s="83" t="s">
        <v>436</v>
      </c>
      <c r="EQ435" s="136">
        <v>1</v>
      </c>
      <c r="ER435" s="136">
        <v>1</v>
      </c>
      <c r="ES435" s="136">
        <v>1</v>
      </c>
      <c r="ET435" s="136">
        <v>1</v>
      </c>
      <c r="EU435" s="215" t="s">
        <v>269</v>
      </c>
      <c r="EV435" s="136">
        <v>1</v>
      </c>
      <c r="EW435" s="136">
        <v>1</v>
      </c>
      <c r="EX435" s="136">
        <v>1</v>
      </c>
      <c r="EY435" s="136">
        <v>1</v>
      </c>
      <c r="EZ435" s="136">
        <v>1</v>
      </c>
      <c r="FP435" s="215" t="s">
        <v>592</v>
      </c>
      <c r="FQ435" s="136" t="b">
        <v>1</v>
      </c>
      <c r="FR435" s="136" t="b">
        <v>1</v>
      </c>
      <c r="FS435" s="136" t="b">
        <v>1</v>
      </c>
      <c r="FT435" s="136" t="b">
        <v>1</v>
      </c>
      <c r="FX435" s="215" t="s">
        <v>269</v>
      </c>
    </row>
    <row r="436" spans="1:180" ht="60" customHeight="1" x14ac:dyDescent="0.55000000000000004">
      <c r="A436" s="83" t="s">
        <v>130</v>
      </c>
      <c r="B436" s="83" t="s">
        <v>98</v>
      </c>
      <c r="C436" s="136">
        <v>701011</v>
      </c>
      <c r="D436" s="207" t="s">
        <v>629</v>
      </c>
      <c r="E436" s="208" t="s">
        <v>634</v>
      </c>
      <c r="F436" s="83" t="s">
        <v>108</v>
      </c>
      <c r="G436" s="85">
        <v>26341</v>
      </c>
      <c r="H436" s="83" t="s">
        <v>102</v>
      </c>
      <c r="I436" s="85">
        <v>34633</v>
      </c>
      <c r="J436" s="83" t="s">
        <v>228</v>
      </c>
      <c r="K436" s="216">
        <v>633004400292</v>
      </c>
      <c r="L436" s="83" t="s">
        <v>191</v>
      </c>
      <c r="M436" s="85">
        <v>43642</v>
      </c>
      <c r="N436" s="83">
        <v>-1461.6666666666699</v>
      </c>
      <c r="O436" s="83" t="s">
        <v>193</v>
      </c>
      <c r="P436" s="83" t="s">
        <v>181</v>
      </c>
      <c r="Q436" s="208" t="s">
        <v>6772</v>
      </c>
      <c r="R436" s="83" t="s">
        <v>102</v>
      </c>
      <c r="S436" s="83" t="s">
        <v>102</v>
      </c>
      <c r="T436" s="83" t="s">
        <v>131</v>
      </c>
      <c r="U436" s="83" t="s">
        <v>9763</v>
      </c>
      <c r="V436" s="83" t="s">
        <v>104</v>
      </c>
      <c r="W436" s="83" t="s">
        <v>105</v>
      </c>
      <c r="X436" s="86" t="s">
        <v>6772</v>
      </c>
      <c r="Y436" s="87" t="s">
        <v>102</v>
      </c>
      <c r="Z436" s="87" t="s">
        <v>102</v>
      </c>
      <c r="AA436" s="87" t="s">
        <v>131</v>
      </c>
      <c r="AB436" s="87" t="s">
        <v>9763</v>
      </c>
      <c r="AC436" s="87" t="s">
        <v>104</v>
      </c>
      <c r="AD436" s="87" t="s">
        <v>105</v>
      </c>
      <c r="AE436" s="87" t="s">
        <v>106</v>
      </c>
      <c r="AF436" s="86" t="s">
        <v>6772</v>
      </c>
      <c r="AG436" s="87" t="s">
        <v>177</v>
      </c>
      <c r="AH436" s="87" t="s">
        <v>9763</v>
      </c>
      <c r="AI436" s="87" t="s">
        <v>104</v>
      </c>
      <c r="AJ436" s="87" t="s">
        <v>204</v>
      </c>
      <c r="AK436" s="88"/>
      <c r="AL436" s="83" t="s">
        <v>107</v>
      </c>
      <c r="AM436" s="89" t="s">
        <v>454</v>
      </c>
      <c r="AN436" s="90" t="s">
        <v>416</v>
      </c>
      <c r="AO436" s="91" t="s">
        <v>643</v>
      </c>
      <c r="AP436" s="90">
        <v>8.33333333333327</v>
      </c>
      <c r="AQ436" s="92" t="s">
        <v>102</v>
      </c>
      <c r="AR436" s="93" t="s">
        <v>102</v>
      </c>
      <c r="AS436" s="93" t="s">
        <v>102</v>
      </c>
      <c r="AT436" s="93" t="s">
        <v>102</v>
      </c>
      <c r="AU436" s="210" t="s">
        <v>645</v>
      </c>
      <c r="AV436" s="93" t="s">
        <v>185</v>
      </c>
      <c r="AW436" s="94" t="s">
        <v>102</v>
      </c>
      <c r="AX436" s="93" t="s">
        <v>105</v>
      </c>
      <c r="AY436" s="95" t="s">
        <v>104</v>
      </c>
      <c r="AZ436" s="93" t="s">
        <v>102</v>
      </c>
      <c r="BA436" s="93" t="s">
        <v>102</v>
      </c>
      <c r="BB436" s="93" t="s">
        <v>102</v>
      </c>
      <c r="BC436" s="93" t="s">
        <v>102</v>
      </c>
      <c r="BD436" s="96" t="s">
        <v>102</v>
      </c>
      <c r="BE436" s="90">
        <v>-207.166666666667</v>
      </c>
      <c r="BF436" s="93" t="s">
        <v>102</v>
      </c>
      <c r="BG436" s="93" t="s">
        <v>102</v>
      </c>
      <c r="BH436" s="93" t="s">
        <v>102</v>
      </c>
      <c r="BI436" s="93" t="s">
        <v>102</v>
      </c>
      <c r="BJ436" s="210" t="s">
        <v>643</v>
      </c>
      <c r="BK436" s="93" t="s">
        <v>196</v>
      </c>
      <c r="BL436" s="97" t="s">
        <v>102</v>
      </c>
      <c r="BM436" s="93" t="s">
        <v>105</v>
      </c>
      <c r="BN436" s="93" t="s">
        <v>596</v>
      </c>
      <c r="BO436" s="93" t="s">
        <v>102</v>
      </c>
      <c r="BP436" s="98" t="s">
        <v>102</v>
      </c>
      <c r="BQ436" s="93" t="s">
        <v>102</v>
      </c>
      <c r="BR436" s="93" t="s">
        <v>102</v>
      </c>
      <c r="BS436" s="93" t="s">
        <v>102</v>
      </c>
      <c r="BT436" s="99" t="s">
        <v>591</v>
      </c>
      <c r="BU436" s="100" t="s">
        <v>11234</v>
      </c>
      <c r="BV436" s="101" t="s">
        <v>471</v>
      </c>
      <c r="BW436" s="136"/>
      <c r="BX436" s="103" t="s">
        <v>565</v>
      </c>
      <c r="BY436" s="104" t="s">
        <v>190</v>
      </c>
      <c r="BZ436" s="136"/>
      <c r="CA436" s="83" t="s">
        <v>599</v>
      </c>
      <c r="CB436" s="106" t="s">
        <v>647</v>
      </c>
      <c r="CC436" s="106" t="s">
        <v>11235</v>
      </c>
      <c r="CD436" s="107"/>
      <c r="CE436" s="108" t="s">
        <v>107</v>
      </c>
      <c r="CF436" s="108" t="s">
        <v>107</v>
      </c>
      <c r="CG436" s="109"/>
      <c r="CH436" s="110" t="s">
        <v>107</v>
      </c>
      <c r="CI436" s="111"/>
      <c r="CJ436" s="112">
        <v>6710</v>
      </c>
      <c r="CK436" s="113">
        <v>86</v>
      </c>
      <c r="CL436" s="114" t="s">
        <v>134</v>
      </c>
      <c r="CM436" s="114" t="s">
        <v>108</v>
      </c>
      <c r="CN436" s="114"/>
      <c r="CO436" s="115" t="s">
        <v>102</v>
      </c>
      <c r="CP436" s="115" t="s">
        <v>102</v>
      </c>
      <c r="CQ436" s="115" t="s">
        <v>102</v>
      </c>
      <c r="CR436" s="115" t="s">
        <v>102</v>
      </c>
      <c r="CS436" s="116"/>
      <c r="CT436" s="117" t="s">
        <v>109</v>
      </c>
      <c r="CU436" s="117" t="s">
        <v>109</v>
      </c>
      <c r="CV436" s="83">
        <v>432</v>
      </c>
      <c r="CW436" s="83" t="s">
        <v>108</v>
      </c>
      <c r="CX436" s="83">
        <v>432</v>
      </c>
      <c r="CY436" s="83" t="s">
        <v>108</v>
      </c>
      <c r="CZ436" s="83">
        <v>6760</v>
      </c>
      <c r="DA436" s="83" t="s">
        <v>419</v>
      </c>
      <c r="DB436" s="83" t="s">
        <v>130</v>
      </c>
      <c r="DC436" s="83" t="s">
        <v>499</v>
      </c>
      <c r="DD436" s="83">
        <v>1481</v>
      </c>
      <c r="DE436" s="83" t="s">
        <v>444</v>
      </c>
      <c r="DF436" s="83" t="s">
        <v>130</v>
      </c>
      <c r="DG436" s="83" t="s">
        <v>499</v>
      </c>
      <c r="DH436" s="83"/>
      <c r="DI436" s="83">
        <v>0</v>
      </c>
      <c r="DJ436" s="83">
        <v>1</v>
      </c>
      <c r="DK436" s="83">
        <v>0</v>
      </c>
      <c r="DL436" s="83">
        <v>0</v>
      </c>
      <c r="DM436" s="83">
        <v>0</v>
      </c>
      <c r="DN436" s="83">
        <v>0</v>
      </c>
      <c r="DO436" s="83">
        <v>0</v>
      </c>
      <c r="DP436" s="83">
        <v>0</v>
      </c>
      <c r="DQ436" s="83">
        <v>0</v>
      </c>
      <c r="DR436" s="83">
        <v>0</v>
      </c>
      <c r="DS436" s="83">
        <v>0</v>
      </c>
      <c r="DT436" s="83">
        <v>3</v>
      </c>
      <c r="DU436" s="83">
        <v>3</v>
      </c>
      <c r="DV436" s="83">
        <v>0</v>
      </c>
      <c r="DW436" s="83">
        <v>0</v>
      </c>
      <c r="DX436" s="83">
        <v>3</v>
      </c>
      <c r="DY436" s="85">
        <v>44078</v>
      </c>
      <c r="DZ436" s="83" t="s">
        <v>4483</v>
      </c>
      <c r="EA436" s="83" t="s">
        <v>102</v>
      </c>
      <c r="EB436" s="83" t="s">
        <v>482</v>
      </c>
      <c r="EC436" s="83">
        <v>432</v>
      </c>
      <c r="ED436" s="83" t="s">
        <v>483</v>
      </c>
      <c r="EE436" s="83">
        <v>1</v>
      </c>
      <c r="EF436" s="83">
        <v>0</v>
      </c>
      <c r="EG436" s="83">
        <v>0</v>
      </c>
      <c r="EH436" s="83" t="s">
        <v>109</v>
      </c>
      <c r="EI436" s="83" t="s">
        <v>108</v>
      </c>
      <c r="EJ436" s="83" t="s">
        <v>583</v>
      </c>
      <c r="EK436" s="83">
        <v>0</v>
      </c>
      <c r="EL436" s="83">
        <v>0</v>
      </c>
      <c r="EM436" s="83">
        <v>1</v>
      </c>
      <c r="EN436" s="83" t="s">
        <v>497</v>
      </c>
      <c r="EO436" s="83"/>
      <c r="EP436" s="83" t="s">
        <v>436</v>
      </c>
      <c r="EQ436" s="136">
        <v>1</v>
      </c>
      <c r="ER436" s="136">
        <v>1</v>
      </c>
      <c r="ES436" s="136">
        <v>1</v>
      </c>
      <c r="ET436" s="136">
        <v>1</v>
      </c>
      <c r="EU436" s="215" t="s">
        <v>269</v>
      </c>
      <c r="EV436" s="136">
        <v>1</v>
      </c>
      <c r="EW436" s="136">
        <v>1</v>
      </c>
      <c r="EX436" s="136">
        <v>1</v>
      </c>
      <c r="EY436" s="136">
        <v>1</v>
      </c>
      <c r="EZ436" s="136">
        <v>1</v>
      </c>
      <c r="FP436" s="215" t="s">
        <v>592</v>
      </c>
      <c r="FQ436" s="136" t="b">
        <v>1</v>
      </c>
      <c r="FR436" s="136" t="b">
        <v>1</v>
      </c>
      <c r="FS436" s="136" t="b">
        <v>1</v>
      </c>
      <c r="FT436" s="136" t="b">
        <v>1</v>
      </c>
      <c r="FX436" s="215" t="s">
        <v>269</v>
      </c>
    </row>
    <row r="437" spans="1:180" ht="60" customHeight="1" x14ac:dyDescent="0.55000000000000004">
      <c r="A437" s="83" t="s">
        <v>130</v>
      </c>
      <c r="B437" s="83" t="s">
        <v>98</v>
      </c>
      <c r="C437" s="136">
        <v>565636</v>
      </c>
      <c r="D437" s="207" t="s">
        <v>627</v>
      </c>
      <c r="E437" s="208" t="s">
        <v>630</v>
      </c>
      <c r="F437" s="83" t="s">
        <v>108</v>
      </c>
      <c r="G437" s="85">
        <v>20621</v>
      </c>
      <c r="H437" s="83" t="s">
        <v>102</v>
      </c>
      <c r="I437" s="85">
        <v>39794</v>
      </c>
      <c r="J437" s="83" t="s">
        <v>228</v>
      </c>
      <c r="K437" s="216">
        <v>164132369014</v>
      </c>
      <c r="L437" s="83" t="s">
        <v>191</v>
      </c>
      <c r="M437" s="85">
        <v>43631</v>
      </c>
      <c r="N437" s="83">
        <v>-1466.6666666666699</v>
      </c>
      <c r="O437" s="83" t="s">
        <v>180</v>
      </c>
      <c r="P437" s="83" t="s">
        <v>181</v>
      </c>
      <c r="Q437" s="208" t="s">
        <v>6776</v>
      </c>
      <c r="R437" s="83" t="s">
        <v>102</v>
      </c>
      <c r="S437" s="83" t="s">
        <v>102</v>
      </c>
      <c r="T437" s="83" t="s">
        <v>199</v>
      </c>
      <c r="U437" s="83" t="s">
        <v>9764</v>
      </c>
      <c r="V437" s="83" t="s">
        <v>104</v>
      </c>
      <c r="W437" s="83" t="s">
        <v>105</v>
      </c>
      <c r="X437" s="86" t="s">
        <v>6776</v>
      </c>
      <c r="Y437" s="87" t="s">
        <v>102</v>
      </c>
      <c r="Z437" s="87" t="s">
        <v>102</v>
      </c>
      <c r="AA437" s="87" t="s">
        <v>199</v>
      </c>
      <c r="AB437" s="87" t="s">
        <v>9764</v>
      </c>
      <c r="AC437" s="87" t="s">
        <v>104</v>
      </c>
      <c r="AD437" s="87" t="s">
        <v>105</v>
      </c>
      <c r="AE437" s="87" t="s">
        <v>106</v>
      </c>
      <c r="AF437" s="86" t="s">
        <v>6776</v>
      </c>
      <c r="AG437" s="87" t="s">
        <v>489</v>
      </c>
      <c r="AH437" s="87" t="s">
        <v>9765</v>
      </c>
      <c r="AI437" s="87" t="s">
        <v>104</v>
      </c>
      <c r="AJ437" s="87" t="s">
        <v>204</v>
      </c>
      <c r="AK437" s="88"/>
      <c r="AL437" s="83" t="s">
        <v>107</v>
      </c>
      <c r="AM437" s="89" t="s">
        <v>454</v>
      </c>
      <c r="AN437" s="90" t="s">
        <v>416</v>
      </c>
      <c r="AO437" s="91" t="s">
        <v>641</v>
      </c>
      <c r="AP437" s="90">
        <v>8.33333333333327</v>
      </c>
      <c r="AQ437" s="92" t="s">
        <v>211</v>
      </c>
      <c r="AR437" s="93" t="s">
        <v>102</v>
      </c>
      <c r="AS437" s="93" t="s">
        <v>102</v>
      </c>
      <c r="AT437" s="93" t="s">
        <v>102</v>
      </c>
      <c r="AU437" s="210" t="s">
        <v>641</v>
      </c>
      <c r="AV437" s="93" t="s">
        <v>192</v>
      </c>
      <c r="AW437" s="94" t="s">
        <v>102</v>
      </c>
      <c r="AX437" s="93" t="s">
        <v>105</v>
      </c>
      <c r="AY437" s="95" t="s">
        <v>188</v>
      </c>
      <c r="AZ437" s="93" t="s">
        <v>102</v>
      </c>
      <c r="BA437" s="93" t="s">
        <v>9766</v>
      </c>
      <c r="BB437" s="93" t="s">
        <v>102</v>
      </c>
      <c r="BC437" s="93" t="s">
        <v>102</v>
      </c>
      <c r="BD437" s="96" t="s">
        <v>102</v>
      </c>
      <c r="BE437" s="90">
        <v>-207.666666666667</v>
      </c>
      <c r="BF437" s="93" t="s">
        <v>211</v>
      </c>
      <c r="BG437" s="93" t="s">
        <v>102</v>
      </c>
      <c r="BH437" s="93" t="s">
        <v>102</v>
      </c>
      <c r="BI437" s="93" t="s">
        <v>102</v>
      </c>
      <c r="BJ437" s="210" t="s">
        <v>646</v>
      </c>
      <c r="BK437" s="93" t="s">
        <v>182</v>
      </c>
      <c r="BL437" s="97" t="s">
        <v>102</v>
      </c>
      <c r="BM437" s="93" t="s">
        <v>105</v>
      </c>
      <c r="BN437" s="93" t="s">
        <v>104</v>
      </c>
      <c r="BO437" s="93" t="s">
        <v>102</v>
      </c>
      <c r="BP437" s="98">
        <v>20180351</v>
      </c>
      <c r="BQ437" s="93" t="s">
        <v>102</v>
      </c>
      <c r="BR437" s="93" t="s">
        <v>102</v>
      </c>
      <c r="BS437" s="93" t="s">
        <v>102</v>
      </c>
      <c r="BT437" s="99" t="s">
        <v>591</v>
      </c>
      <c r="BU437" s="100" t="s">
        <v>11236</v>
      </c>
      <c r="BV437" s="101" t="s">
        <v>471</v>
      </c>
      <c r="BW437" s="136"/>
      <c r="BX437" s="103" t="s">
        <v>565</v>
      </c>
      <c r="BY437" s="104" t="s">
        <v>190</v>
      </c>
      <c r="BZ437" s="136"/>
      <c r="CA437" s="83" t="s">
        <v>599</v>
      </c>
      <c r="CB437" s="106" t="s">
        <v>647</v>
      </c>
      <c r="CC437" s="106" t="s">
        <v>11237</v>
      </c>
      <c r="CD437" s="107"/>
      <c r="CE437" s="108" t="s">
        <v>107</v>
      </c>
      <c r="CF437" s="108" t="s">
        <v>107</v>
      </c>
      <c r="CG437" s="109"/>
      <c r="CH437" s="110" t="s">
        <v>107</v>
      </c>
      <c r="CI437" s="111"/>
      <c r="CJ437" s="112">
        <v>6710</v>
      </c>
      <c r="CK437" s="113">
        <v>86</v>
      </c>
      <c r="CL437" s="114" t="s">
        <v>134</v>
      </c>
      <c r="CM437" s="114" t="s">
        <v>108</v>
      </c>
      <c r="CN437" s="114"/>
      <c r="CO437" s="115" t="s">
        <v>102</v>
      </c>
      <c r="CP437" s="115" t="s">
        <v>102</v>
      </c>
      <c r="CQ437" s="115" t="s">
        <v>102</v>
      </c>
      <c r="CR437" s="115" t="s">
        <v>102</v>
      </c>
      <c r="CS437" s="116"/>
      <c r="CT437" s="117" t="s">
        <v>109</v>
      </c>
      <c r="CU437" s="117" t="s">
        <v>109</v>
      </c>
      <c r="CV437" s="83">
        <v>433</v>
      </c>
      <c r="CW437" s="83" t="s">
        <v>108</v>
      </c>
      <c r="CX437" s="83">
        <v>433</v>
      </c>
      <c r="CY437" s="83" t="s">
        <v>108</v>
      </c>
      <c r="CZ437" s="83">
        <v>6761</v>
      </c>
      <c r="DA437" s="83" t="s">
        <v>419</v>
      </c>
      <c r="DB437" s="83" t="s">
        <v>130</v>
      </c>
      <c r="DC437" s="83" t="s">
        <v>499</v>
      </c>
      <c r="DD437" s="83">
        <v>1482</v>
      </c>
      <c r="DE437" s="83" t="s">
        <v>444</v>
      </c>
      <c r="DF437" s="83" t="s">
        <v>130</v>
      </c>
      <c r="DG437" s="83" t="s">
        <v>499</v>
      </c>
      <c r="DH437" s="83"/>
      <c r="DI437" s="83">
        <v>0</v>
      </c>
      <c r="DJ437" s="83">
        <v>1</v>
      </c>
      <c r="DK437" s="83">
        <v>0</v>
      </c>
      <c r="DL437" s="83">
        <v>0</v>
      </c>
      <c r="DM437" s="83">
        <v>0</v>
      </c>
      <c r="DN437" s="83">
        <v>0</v>
      </c>
      <c r="DO437" s="83">
        <v>0</v>
      </c>
      <c r="DP437" s="83">
        <v>0</v>
      </c>
      <c r="DQ437" s="83">
        <v>0</v>
      </c>
      <c r="DR437" s="83">
        <v>0</v>
      </c>
      <c r="DS437" s="83">
        <v>0</v>
      </c>
      <c r="DT437" s="83">
        <v>3</v>
      </c>
      <c r="DU437" s="83">
        <v>3</v>
      </c>
      <c r="DV437" s="83">
        <v>0</v>
      </c>
      <c r="DW437" s="83">
        <v>0</v>
      </c>
      <c r="DX437" s="83">
        <v>3</v>
      </c>
      <c r="DY437" s="85">
        <v>44079</v>
      </c>
      <c r="DZ437" s="83" t="s">
        <v>4484</v>
      </c>
      <c r="EA437" s="83" t="s">
        <v>102</v>
      </c>
      <c r="EB437" s="83" t="s">
        <v>482</v>
      </c>
      <c r="EC437" s="83">
        <v>433</v>
      </c>
      <c r="ED437" s="83" t="s">
        <v>483</v>
      </c>
      <c r="EE437" s="83">
        <v>1</v>
      </c>
      <c r="EF437" s="83">
        <v>0</v>
      </c>
      <c r="EG437" s="83">
        <v>0</v>
      </c>
      <c r="EH437" s="83" t="s">
        <v>109</v>
      </c>
      <c r="EI437" s="83" t="s">
        <v>108</v>
      </c>
      <c r="EJ437" s="83" t="s">
        <v>583</v>
      </c>
      <c r="EK437" s="83">
        <v>0</v>
      </c>
      <c r="EL437" s="83">
        <v>0</v>
      </c>
      <c r="EM437" s="83">
        <v>1</v>
      </c>
      <c r="EN437" s="83" t="s">
        <v>497</v>
      </c>
      <c r="EO437" s="83"/>
      <c r="EP437" s="83" t="s">
        <v>436</v>
      </c>
      <c r="EQ437" s="136">
        <v>1</v>
      </c>
      <c r="ER437" s="136">
        <v>1</v>
      </c>
      <c r="ES437" s="136">
        <v>1</v>
      </c>
      <c r="ET437" s="136">
        <v>1</v>
      </c>
      <c r="EU437" s="215" t="s">
        <v>269</v>
      </c>
      <c r="EV437" s="136">
        <v>1</v>
      </c>
      <c r="EW437" s="136">
        <v>1</v>
      </c>
      <c r="EX437" s="136">
        <v>1</v>
      </c>
      <c r="EY437" s="136">
        <v>1</v>
      </c>
      <c r="EZ437" s="136">
        <v>1</v>
      </c>
      <c r="FP437" s="215" t="s">
        <v>592</v>
      </c>
      <c r="FQ437" s="136" t="b">
        <v>1</v>
      </c>
      <c r="FR437" s="136" t="b">
        <v>1</v>
      </c>
      <c r="FS437" s="136" t="b">
        <v>1</v>
      </c>
      <c r="FT437" s="136" t="b">
        <v>1</v>
      </c>
      <c r="FX437" s="215" t="s">
        <v>269</v>
      </c>
    </row>
    <row r="438" spans="1:180" ht="60" customHeight="1" x14ac:dyDescent="0.55000000000000004">
      <c r="A438" s="83" t="s">
        <v>130</v>
      </c>
      <c r="B438" s="83" t="s">
        <v>98</v>
      </c>
      <c r="C438" s="136">
        <v>114393</v>
      </c>
      <c r="D438" s="207" t="s">
        <v>628</v>
      </c>
      <c r="E438" s="208" t="s">
        <v>633</v>
      </c>
      <c r="F438" s="83" t="s">
        <v>108</v>
      </c>
      <c r="G438" s="85">
        <v>22744</v>
      </c>
      <c r="H438" s="83" t="s">
        <v>102</v>
      </c>
      <c r="I438" s="85">
        <v>39772</v>
      </c>
      <c r="J438" s="83" t="s">
        <v>228</v>
      </c>
      <c r="K438" s="216">
        <v>460701164972</v>
      </c>
      <c r="L438" s="83" t="s">
        <v>191</v>
      </c>
      <c r="M438" s="85">
        <v>43619</v>
      </c>
      <c r="N438" s="83">
        <v>-1471.6666666666699</v>
      </c>
      <c r="O438" s="83" t="s">
        <v>193</v>
      </c>
      <c r="P438" s="83" t="s">
        <v>181</v>
      </c>
      <c r="Q438" s="208" t="s">
        <v>6780</v>
      </c>
      <c r="R438" s="83" t="s">
        <v>102</v>
      </c>
      <c r="S438" s="83" t="s">
        <v>102</v>
      </c>
      <c r="T438" s="83" t="s">
        <v>133</v>
      </c>
      <c r="U438" s="83" t="s">
        <v>9767</v>
      </c>
      <c r="V438" s="83" t="s">
        <v>111</v>
      </c>
      <c r="W438" s="83" t="s">
        <v>105</v>
      </c>
      <c r="X438" s="86" t="s">
        <v>6780</v>
      </c>
      <c r="Y438" s="87" t="s">
        <v>102</v>
      </c>
      <c r="Z438" s="87" t="s">
        <v>102</v>
      </c>
      <c r="AA438" s="87" t="s">
        <v>133</v>
      </c>
      <c r="AB438" s="87" t="s">
        <v>9767</v>
      </c>
      <c r="AC438" s="87" t="s">
        <v>111</v>
      </c>
      <c r="AD438" s="87" t="s">
        <v>105</v>
      </c>
      <c r="AE438" s="87" t="s">
        <v>106</v>
      </c>
      <c r="AF438" s="86" t="s">
        <v>6780</v>
      </c>
      <c r="AG438" s="87" t="s">
        <v>486</v>
      </c>
      <c r="AH438" s="87" t="s">
        <v>9767</v>
      </c>
      <c r="AI438" s="87" t="s">
        <v>111</v>
      </c>
      <c r="AJ438" s="87" t="s">
        <v>204</v>
      </c>
      <c r="AK438" s="88"/>
      <c r="AL438" s="83" t="s">
        <v>107</v>
      </c>
      <c r="AM438" s="89" t="s">
        <v>454</v>
      </c>
      <c r="AN438" s="90" t="s">
        <v>416</v>
      </c>
      <c r="AO438" s="91" t="s">
        <v>642</v>
      </c>
      <c r="AP438" s="90">
        <v>8.3333333333332593</v>
      </c>
      <c r="AQ438" s="92" t="s">
        <v>102</v>
      </c>
      <c r="AR438" s="93" t="s">
        <v>102</v>
      </c>
      <c r="AS438" s="93" t="s">
        <v>102</v>
      </c>
      <c r="AT438" s="93" t="s">
        <v>102</v>
      </c>
      <c r="AU438" s="210" t="s">
        <v>644</v>
      </c>
      <c r="AV438" s="93" t="s">
        <v>185</v>
      </c>
      <c r="AW438" s="94" t="s">
        <v>102</v>
      </c>
      <c r="AX438" s="93" t="s">
        <v>183</v>
      </c>
      <c r="AY438" s="95" t="s">
        <v>111</v>
      </c>
      <c r="AZ438" s="93" t="s">
        <v>102</v>
      </c>
      <c r="BA438" s="93" t="s">
        <v>102</v>
      </c>
      <c r="BB438" s="93" t="s">
        <v>102</v>
      </c>
      <c r="BC438" s="93" t="s">
        <v>102</v>
      </c>
      <c r="BD438" s="96" t="s">
        <v>102</v>
      </c>
      <c r="BE438" s="90">
        <v>-208.166666666667</v>
      </c>
      <c r="BF438" s="93" t="s">
        <v>102</v>
      </c>
      <c r="BG438" s="93" t="s">
        <v>102</v>
      </c>
      <c r="BH438" s="93" t="s">
        <v>102</v>
      </c>
      <c r="BI438" s="93" t="s">
        <v>102</v>
      </c>
      <c r="BJ438" s="210" t="s">
        <v>642</v>
      </c>
      <c r="BK438" s="93" t="s">
        <v>192</v>
      </c>
      <c r="BL438" s="97" t="s">
        <v>102</v>
      </c>
      <c r="BM438" s="93" t="s">
        <v>183</v>
      </c>
      <c r="BN438" s="93" t="s">
        <v>106</v>
      </c>
      <c r="BO438" s="93" t="s">
        <v>102</v>
      </c>
      <c r="BP438" s="98" t="s">
        <v>102</v>
      </c>
      <c r="BQ438" s="93" t="s">
        <v>102</v>
      </c>
      <c r="BR438" s="93" t="s">
        <v>102</v>
      </c>
      <c r="BS438" s="93" t="s">
        <v>102</v>
      </c>
      <c r="BT438" s="99" t="s">
        <v>591</v>
      </c>
      <c r="BU438" s="100" t="s">
        <v>11238</v>
      </c>
      <c r="BV438" s="101" t="s">
        <v>471</v>
      </c>
      <c r="BW438" s="136"/>
      <c r="BX438" s="103" t="s">
        <v>565</v>
      </c>
      <c r="BY438" s="104" t="s">
        <v>190</v>
      </c>
      <c r="BZ438" s="136"/>
      <c r="CA438" s="83" t="s">
        <v>599</v>
      </c>
      <c r="CB438" s="106" t="s">
        <v>647</v>
      </c>
      <c r="CC438" s="106" t="s">
        <v>11239</v>
      </c>
      <c r="CD438" s="107"/>
      <c r="CE438" s="108" t="s">
        <v>107</v>
      </c>
      <c r="CF438" s="108" t="s">
        <v>107</v>
      </c>
      <c r="CG438" s="109"/>
      <c r="CH438" s="110" t="s">
        <v>107</v>
      </c>
      <c r="CI438" s="111"/>
      <c r="CJ438" s="112">
        <v>6710</v>
      </c>
      <c r="CK438" s="113">
        <v>86</v>
      </c>
      <c r="CL438" s="114" t="s">
        <v>134</v>
      </c>
      <c r="CM438" s="114" t="s">
        <v>108</v>
      </c>
      <c r="CN438" s="114"/>
      <c r="CO438" s="115" t="s">
        <v>102</v>
      </c>
      <c r="CP438" s="115" t="s">
        <v>102</v>
      </c>
      <c r="CQ438" s="115" t="s">
        <v>102</v>
      </c>
      <c r="CR438" s="115" t="s">
        <v>102</v>
      </c>
      <c r="CS438" s="116"/>
      <c r="CT438" s="117" t="s">
        <v>109</v>
      </c>
      <c r="CU438" s="117" t="s">
        <v>109</v>
      </c>
      <c r="CV438" s="83">
        <v>434</v>
      </c>
      <c r="CW438" s="83" t="s">
        <v>108</v>
      </c>
      <c r="CX438" s="83">
        <v>434</v>
      </c>
      <c r="CY438" s="83" t="s">
        <v>108</v>
      </c>
      <c r="CZ438" s="83">
        <v>6762</v>
      </c>
      <c r="DA438" s="83" t="s">
        <v>419</v>
      </c>
      <c r="DB438" s="83" t="s">
        <v>130</v>
      </c>
      <c r="DC438" s="83" t="s">
        <v>499</v>
      </c>
      <c r="DD438" s="83">
        <v>1483</v>
      </c>
      <c r="DE438" s="83" t="s">
        <v>444</v>
      </c>
      <c r="DF438" s="83" t="s">
        <v>130</v>
      </c>
      <c r="DG438" s="83" t="s">
        <v>499</v>
      </c>
      <c r="DH438" s="83"/>
      <c r="DI438" s="83">
        <v>0</v>
      </c>
      <c r="DJ438" s="83">
        <v>1</v>
      </c>
      <c r="DK438" s="83">
        <v>0</v>
      </c>
      <c r="DL438" s="83">
        <v>0</v>
      </c>
      <c r="DM438" s="83">
        <v>0</v>
      </c>
      <c r="DN438" s="83">
        <v>0</v>
      </c>
      <c r="DO438" s="83">
        <v>0</v>
      </c>
      <c r="DP438" s="83">
        <v>0</v>
      </c>
      <c r="DQ438" s="83">
        <v>0</v>
      </c>
      <c r="DR438" s="83">
        <v>0</v>
      </c>
      <c r="DS438" s="83">
        <v>0</v>
      </c>
      <c r="DT438" s="83">
        <v>3</v>
      </c>
      <c r="DU438" s="83">
        <v>3</v>
      </c>
      <c r="DV438" s="83">
        <v>0</v>
      </c>
      <c r="DW438" s="83">
        <v>0</v>
      </c>
      <c r="DX438" s="83">
        <v>3</v>
      </c>
      <c r="DY438" s="85">
        <v>44080</v>
      </c>
      <c r="DZ438" s="83" t="s">
        <v>4485</v>
      </c>
      <c r="EA438" s="83" t="s">
        <v>102</v>
      </c>
      <c r="EB438" s="83" t="s">
        <v>482</v>
      </c>
      <c r="EC438" s="83">
        <v>434</v>
      </c>
      <c r="ED438" s="83" t="s">
        <v>483</v>
      </c>
      <c r="EE438" s="83">
        <v>1</v>
      </c>
      <c r="EF438" s="83">
        <v>0</v>
      </c>
      <c r="EG438" s="83">
        <v>0</v>
      </c>
      <c r="EH438" s="83" t="s">
        <v>109</v>
      </c>
      <c r="EI438" s="83" t="s">
        <v>108</v>
      </c>
      <c r="EJ438" s="83" t="s">
        <v>583</v>
      </c>
      <c r="EK438" s="83">
        <v>0</v>
      </c>
      <c r="EL438" s="83">
        <v>0</v>
      </c>
      <c r="EM438" s="83">
        <v>1</v>
      </c>
      <c r="EN438" s="83" t="s">
        <v>497</v>
      </c>
      <c r="EO438" s="83"/>
      <c r="EP438" s="83" t="s">
        <v>436</v>
      </c>
      <c r="EQ438" s="136">
        <v>1</v>
      </c>
      <c r="ER438" s="136">
        <v>1</v>
      </c>
      <c r="ES438" s="136">
        <v>1</v>
      </c>
      <c r="ET438" s="136">
        <v>1</v>
      </c>
      <c r="EU438" s="215" t="s">
        <v>269</v>
      </c>
      <c r="EV438" s="136">
        <v>1</v>
      </c>
      <c r="EW438" s="136">
        <v>1</v>
      </c>
      <c r="EX438" s="136">
        <v>1</v>
      </c>
      <c r="EY438" s="136">
        <v>1</v>
      </c>
      <c r="EZ438" s="136">
        <v>1</v>
      </c>
      <c r="FP438" s="215" t="s">
        <v>592</v>
      </c>
      <c r="FQ438" s="136" t="b">
        <v>1</v>
      </c>
      <c r="FR438" s="136" t="b">
        <v>1</v>
      </c>
      <c r="FS438" s="136" t="b">
        <v>1</v>
      </c>
      <c r="FT438" s="136" t="b">
        <v>1</v>
      </c>
      <c r="FX438" s="215" t="s">
        <v>269</v>
      </c>
    </row>
    <row r="439" spans="1:180" ht="60" customHeight="1" x14ac:dyDescent="0.55000000000000004">
      <c r="A439" s="83" t="s">
        <v>130</v>
      </c>
      <c r="B439" s="83" t="s">
        <v>98</v>
      </c>
      <c r="C439" s="136">
        <v>647256</v>
      </c>
      <c r="D439" s="207" t="s">
        <v>629</v>
      </c>
      <c r="E439" s="208" t="s">
        <v>634</v>
      </c>
      <c r="F439" s="83" t="s">
        <v>108</v>
      </c>
      <c r="G439" s="85">
        <v>26341</v>
      </c>
      <c r="H439" s="83" t="s">
        <v>102</v>
      </c>
      <c r="I439" s="85">
        <v>34633</v>
      </c>
      <c r="J439" s="83" t="s">
        <v>228</v>
      </c>
      <c r="K439" s="216">
        <v>521683423031</v>
      </c>
      <c r="L439" s="83" t="s">
        <v>191</v>
      </c>
      <c r="M439" s="85">
        <v>43642</v>
      </c>
      <c r="N439" s="83">
        <v>-1476.6666666666699</v>
      </c>
      <c r="O439" s="83" t="s">
        <v>193</v>
      </c>
      <c r="P439" s="83" t="s">
        <v>181</v>
      </c>
      <c r="Q439" s="208" t="s">
        <v>6784</v>
      </c>
      <c r="R439" s="83" t="s">
        <v>102</v>
      </c>
      <c r="S439" s="83" t="s">
        <v>102</v>
      </c>
      <c r="T439" s="83" t="s">
        <v>131</v>
      </c>
      <c r="U439" s="83" t="s">
        <v>9768</v>
      </c>
      <c r="V439" s="83" t="s">
        <v>104</v>
      </c>
      <c r="W439" s="83" t="s">
        <v>105</v>
      </c>
      <c r="X439" s="86" t="s">
        <v>6784</v>
      </c>
      <c r="Y439" s="87" t="s">
        <v>102</v>
      </c>
      <c r="Z439" s="87" t="s">
        <v>102</v>
      </c>
      <c r="AA439" s="87" t="s">
        <v>131</v>
      </c>
      <c r="AB439" s="87" t="s">
        <v>9768</v>
      </c>
      <c r="AC439" s="87" t="s">
        <v>104</v>
      </c>
      <c r="AD439" s="87" t="s">
        <v>105</v>
      </c>
      <c r="AE439" s="87" t="s">
        <v>106</v>
      </c>
      <c r="AF439" s="86" t="s">
        <v>6784</v>
      </c>
      <c r="AG439" s="87" t="s">
        <v>177</v>
      </c>
      <c r="AH439" s="87" t="s">
        <v>9768</v>
      </c>
      <c r="AI439" s="87" t="s">
        <v>104</v>
      </c>
      <c r="AJ439" s="87" t="s">
        <v>204</v>
      </c>
      <c r="AK439" s="88"/>
      <c r="AL439" s="83" t="s">
        <v>107</v>
      </c>
      <c r="AM439" s="89" t="s">
        <v>454</v>
      </c>
      <c r="AN439" s="90" t="s">
        <v>416</v>
      </c>
      <c r="AO439" s="91" t="s">
        <v>643</v>
      </c>
      <c r="AP439" s="90">
        <v>8.3333333333332593</v>
      </c>
      <c r="AQ439" s="92" t="s">
        <v>102</v>
      </c>
      <c r="AR439" s="93" t="s">
        <v>102</v>
      </c>
      <c r="AS439" s="93" t="s">
        <v>102</v>
      </c>
      <c r="AT439" s="93" t="s">
        <v>102</v>
      </c>
      <c r="AU439" s="210" t="s">
        <v>645</v>
      </c>
      <c r="AV439" s="93" t="s">
        <v>185</v>
      </c>
      <c r="AW439" s="94" t="s">
        <v>102</v>
      </c>
      <c r="AX439" s="93" t="s">
        <v>105</v>
      </c>
      <c r="AY439" s="95" t="s">
        <v>104</v>
      </c>
      <c r="AZ439" s="93" t="s">
        <v>102</v>
      </c>
      <c r="BA439" s="93" t="s">
        <v>102</v>
      </c>
      <c r="BB439" s="93" t="s">
        <v>102</v>
      </c>
      <c r="BC439" s="93" t="s">
        <v>102</v>
      </c>
      <c r="BD439" s="96" t="s">
        <v>102</v>
      </c>
      <c r="BE439" s="90">
        <v>-208.666666666667</v>
      </c>
      <c r="BF439" s="93" t="s">
        <v>102</v>
      </c>
      <c r="BG439" s="93" t="s">
        <v>102</v>
      </c>
      <c r="BH439" s="93" t="s">
        <v>102</v>
      </c>
      <c r="BI439" s="93" t="s">
        <v>102</v>
      </c>
      <c r="BJ439" s="210" t="s">
        <v>643</v>
      </c>
      <c r="BK439" s="93" t="s">
        <v>196</v>
      </c>
      <c r="BL439" s="97" t="s">
        <v>102</v>
      </c>
      <c r="BM439" s="93" t="s">
        <v>105</v>
      </c>
      <c r="BN439" s="93" t="s">
        <v>596</v>
      </c>
      <c r="BO439" s="93" t="s">
        <v>102</v>
      </c>
      <c r="BP439" s="98" t="s">
        <v>102</v>
      </c>
      <c r="BQ439" s="93" t="s">
        <v>102</v>
      </c>
      <c r="BR439" s="93" t="s">
        <v>102</v>
      </c>
      <c r="BS439" s="93" t="s">
        <v>102</v>
      </c>
      <c r="BT439" s="99" t="s">
        <v>591</v>
      </c>
      <c r="BU439" s="100" t="s">
        <v>11240</v>
      </c>
      <c r="BV439" s="101" t="s">
        <v>471</v>
      </c>
      <c r="BW439" s="136"/>
      <c r="BX439" s="103" t="s">
        <v>565</v>
      </c>
      <c r="BY439" s="104" t="s">
        <v>190</v>
      </c>
      <c r="BZ439" s="136"/>
      <c r="CA439" s="83" t="s">
        <v>599</v>
      </c>
      <c r="CB439" s="106" t="s">
        <v>647</v>
      </c>
      <c r="CC439" s="106" t="s">
        <v>11241</v>
      </c>
      <c r="CD439" s="107"/>
      <c r="CE439" s="108" t="s">
        <v>107</v>
      </c>
      <c r="CF439" s="108" t="s">
        <v>107</v>
      </c>
      <c r="CG439" s="109"/>
      <c r="CH439" s="110" t="s">
        <v>107</v>
      </c>
      <c r="CI439" s="111"/>
      <c r="CJ439" s="112">
        <v>6710</v>
      </c>
      <c r="CK439" s="113">
        <v>86</v>
      </c>
      <c r="CL439" s="114" t="s">
        <v>134</v>
      </c>
      <c r="CM439" s="114" t="s">
        <v>108</v>
      </c>
      <c r="CN439" s="114"/>
      <c r="CO439" s="115" t="s">
        <v>102</v>
      </c>
      <c r="CP439" s="115" t="s">
        <v>102</v>
      </c>
      <c r="CQ439" s="115" t="s">
        <v>102</v>
      </c>
      <c r="CR439" s="115" t="s">
        <v>102</v>
      </c>
      <c r="CS439" s="116"/>
      <c r="CT439" s="117" t="s">
        <v>109</v>
      </c>
      <c r="CU439" s="117" t="s">
        <v>109</v>
      </c>
      <c r="CV439" s="83">
        <v>435</v>
      </c>
      <c r="CW439" s="83" t="s">
        <v>108</v>
      </c>
      <c r="CX439" s="83">
        <v>435</v>
      </c>
      <c r="CY439" s="83" t="s">
        <v>108</v>
      </c>
      <c r="CZ439" s="83">
        <v>6763</v>
      </c>
      <c r="DA439" s="83" t="s">
        <v>419</v>
      </c>
      <c r="DB439" s="83" t="s">
        <v>130</v>
      </c>
      <c r="DC439" s="83" t="s">
        <v>499</v>
      </c>
      <c r="DD439" s="83">
        <v>1484</v>
      </c>
      <c r="DE439" s="83" t="s">
        <v>444</v>
      </c>
      <c r="DF439" s="83" t="s">
        <v>130</v>
      </c>
      <c r="DG439" s="83" t="s">
        <v>499</v>
      </c>
      <c r="DH439" s="83"/>
      <c r="DI439" s="83">
        <v>0</v>
      </c>
      <c r="DJ439" s="83">
        <v>1</v>
      </c>
      <c r="DK439" s="83">
        <v>0</v>
      </c>
      <c r="DL439" s="83">
        <v>0</v>
      </c>
      <c r="DM439" s="83">
        <v>0</v>
      </c>
      <c r="DN439" s="83">
        <v>0</v>
      </c>
      <c r="DO439" s="83">
        <v>0</v>
      </c>
      <c r="DP439" s="83">
        <v>0</v>
      </c>
      <c r="DQ439" s="83">
        <v>0</v>
      </c>
      <c r="DR439" s="83">
        <v>0</v>
      </c>
      <c r="DS439" s="83">
        <v>0</v>
      </c>
      <c r="DT439" s="83">
        <v>3</v>
      </c>
      <c r="DU439" s="83">
        <v>3</v>
      </c>
      <c r="DV439" s="83">
        <v>0</v>
      </c>
      <c r="DW439" s="83">
        <v>0</v>
      </c>
      <c r="DX439" s="83">
        <v>3</v>
      </c>
      <c r="DY439" s="85">
        <v>44081</v>
      </c>
      <c r="DZ439" s="83" t="s">
        <v>4486</v>
      </c>
      <c r="EA439" s="83" t="s">
        <v>102</v>
      </c>
      <c r="EB439" s="83" t="s">
        <v>482</v>
      </c>
      <c r="EC439" s="83">
        <v>435</v>
      </c>
      <c r="ED439" s="83" t="s">
        <v>483</v>
      </c>
      <c r="EE439" s="83">
        <v>1</v>
      </c>
      <c r="EF439" s="83">
        <v>0</v>
      </c>
      <c r="EG439" s="83">
        <v>0</v>
      </c>
      <c r="EH439" s="83" t="s">
        <v>109</v>
      </c>
      <c r="EI439" s="83" t="s">
        <v>108</v>
      </c>
      <c r="EJ439" s="83" t="s">
        <v>583</v>
      </c>
      <c r="EK439" s="83">
        <v>0</v>
      </c>
      <c r="EL439" s="83">
        <v>0</v>
      </c>
      <c r="EM439" s="83">
        <v>1</v>
      </c>
      <c r="EN439" s="83" t="s">
        <v>497</v>
      </c>
      <c r="EO439" s="83"/>
      <c r="EP439" s="83" t="s">
        <v>436</v>
      </c>
      <c r="EQ439" s="136">
        <v>1</v>
      </c>
      <c r="ER439" s="136">
        <v>1</v>
      </c>
      <c r="ES439" s="136">
        <v>1</v>
      </c>
      <c r="ET439" s="136">
        <v>1</v>
      </c>
      <c r="EU439" s="215" t="s">
        <v>269</v>
      </c>
      <c r="EV439" s="136">
        <v>1</v>
      </c>
      <c r="EW439" s="136">
        <v>1</v>
      </c>
      <c r="EX439" s="136">
        <v>1</v>
      </c>
      <c r="EY439" s="136">
        <v>1</v>
      </c>
      <c r="EZ439" s="136">
        <v>1</v>
      </c>
      <c r="FP439" s="215" t="s">
        <v>592</v>
      </c>
      <c r="FQ439" s="136" t="b">
        <v>1</v>
      </c>
      <c r="FR439" s="136" t="b">
        <v>1</v>
      </c>
      <c r="FS439" s="136" t="b">
        <v>1</v>
      </c>
      <c r="FT439" s="136" t="b">
        <v>1</v>
      </c>
      <c r="FX439" s="215" t="s">
        <v>269</v>
      </c>
    </row>
    <row r="440" spans="1:180" ht="60" customHeight="1" x14ac:dyDescent="0.55000000000000004">
      <c r="A440" s="83" t="s">
        <v>130</v>
      </c>
      <c r="B440" s="83" t="s">
        <v>98</v>
      </c>
      <c r="C440" s="136">
        <v>425227</v>
      </c>
      <c r="D440" s="207" t="s">
        <v>627</v>
      </c>
      <c r="E440" s="208" t="s">
        <v>630</v>
      </c>
      <c r="F440" s="83" t="s">
        <v>108</v>
      </c>
      <c r="G440" s="85">
        <v>20621</v>
      </c>
      <c r="H440" s="83" t="s">
        <v>102</v>
      </c>
      <c r="I440" s="85">
        <v>39794</v>
      </c>
      <c r="J440" s="83" t="s">
        <v>228</v>
      </c>
      <c r="K440" s="216">
        <v>411029036573</v>
      </c>
      <c r="L440" s="83" t="s">
        <v>191</v>
      </c>
      <c r="M440" s="85">
        <v>43631</v>
      </c>
      <c r="N440" s="83">
        <v>-1481.6666666666699</v>
      </c>
      <c r="O440" s="83" t="s">
        <v>180</v>
      </c>
      <c r="P440" s="83" t="s">
        <v>181</v>
      </c>
      <c r="Q440" s="208" t="s">
        <v>6788</v>
      </c>
      <c r="R440" s="83" t="s">
        <v>102</v>
      </c>
      <c r="S440" s="83" t="s">
        <v>102</v>
      </c>
      <c r="T440" s="83" t="s">
        <v>199</v>
      </c>
      <c r="U440" s="83" t="s">
        <v>9769</v>
      </c>
      <c r="V440" s="83" t="s">
        <v>104</v>
      </c>
      <c r="W440" s="83" t="s">
        <v>105</v>
      </c>
      <c r="X440" s="86" t="s">
        <v>6788</v>
      </c>
      <c r="Y440" s="87" t="s">
        <v>102</v>
      </c>
      <c r="Z440" s="87" t="s">
        <v>102</v>
      </c>
      <c r="AA440" s="87" t="s">
        <v>199</v>
      </c>
      <c r="AB440" s="87" t="s">
        <v>9769</v>
      </c>
      <c r="AC440" s="87" t="s">
        <v>104</v>
      </c>
      <c r="AD440" s="87" t="s">
        <v>105</v>
      </c>
      <c r="AE440" s="87" t="s">
        <v>106</v>
      </c>
      <c r="AF440" s="86" t="s">
        <v>6788</v>
      </c>
      <c r="AG440" s="87" t="s">
        <v>489</v>
      </c>
      <c r="AH440" s="87" t="s">
        <v>9770</v>
      </c>
      <c r="AI440" s="87" t="s">
        <v>104</v>
      </c>
      <c r="AJ440" s="87" t="s">
        <v>204</v>
      </c>
      <c r="AK440" s="88"/>
      <c r="AL440" s="83" t="s">
        <v>107</v>
      </c>
      <c r="AM440" s="89" t="s">
        <v>454</v>
      </c>
      <c r="AN440" s="90" t="s">
        <v>416</v>
      </c>
      <c r="AO440" s="91" t="s">
        <v>641</v>
      </c>
      <c r="AP440" s="90">
        <v>8.3333333333332593</v>
      </c>
      <c r="AQ440" s="92" t="s">
        <v>211</v>
      </c>
      <c r="AR440" s="93" t="s">
        <v>102</v>
      </c>
      <c r="AS440" s="93" t="s">
        <v>102</v>
      </c>
      <c r="AT440" s="93" t="s">
        <v>102</v>
      </c>
      <c r="AU440" s="210" t="s">
        <v>641</v>
      </c>
      <c r="AV440" s="93" t="s">
        <v>192</v>
      </c>
      <c r="AW440" s="94" t="s">
        <v>102</v>
      </c>
      <c r="AX440" s="93" t="s">
        <v>105</v>
      </c>
      <c r="AY440" s="95" t="s">
        <v>188</v>
      </c>
      <c r="AZ440" s="93" t="s">
        <v>102</v>
      </c>
      <c r="BA440" s="93" t="s">
        <v>9771</v>
      </c>
      <c r="BB440" s="93" t="s">
        <v>102</v>
      </c>
      <c r="BC440" s="93" t="s">
        <v>102</v>
      </c>
      <c r="BD440" s="96" t="s">
        <v>102</v>
      </c>
      <c r="BE440" s="90">
        <v>-209.166666666667</v>
      </c>
      <c r="BF440" s="93" t="s">
        <v>211</v>
      </c>
      <c r="BG440" s="93" t="s">
        <v>102</v>
      </c>
      <c r="BH440" s="93" t="s">
        <v>102</v>
      </c>
      <c r="BI440" s="93" t="s">
        <v>102</v>
      </c>
      <c r="BJ440" s="210" t="s">
        <v>646</v>
      </c>
      <c r="BK440" s="93" t="s">
        <v>182</v>
      </c>
      <c r="BL440" s="97" t="s">
        <v>102</v>
      </c>
      <c r="BM440" s="93" t="s">
        <v>105</v>
      </c>
      <c r="BN440" s="93" t="s">
        <v>104</v>
      </c>
      <c r="BO440" s="93" t="s">
        <v>102</v>
      </c>
      <c r="BP440" s="98">
        <v>20180352</v>
      </c>
      <c r="BQ440" s="93" t="s">
        <v>102</v>
      </c>
      <c r="BR440" s="93" t="s">
        <v>102</v>
      </c>
      <c r="BS440" s="93" t="s">
        <v>102</v>
      </c>
      <c r="BT440" s="99" t="s">
        <v>591</v>
      </c>
      <c r="BU440" s="100" t="s">
        <v>11242</v>
      </c>
      <c r="BV440" s="101" t="s">
        <v>471</v>
      </c>
      <c r="BW440" s="136"/>
      <c r="BX440" s="103" t="s">
        <v>565</v>
      </c>
      <c r="BY440" s="104" t="s">
        <v>190</v>
      </c>
      <c r="BZ440" s="136"/>
      <c r="CA440" s="83" t="s">
        <v>599</v>
      </c>
      <c r="CB440" s="106" t="s">
        <v>647</v>
      </c>
      <c r="CC440" s="106" t="s">
        <v>11243</v>
      </c>
      <c r="CD440" s="107"/>
      <c r="CE440" s="108" t="s">
        <v>107</v>
      </c>
      <c r="CF440" s="108" t="s">
        <v>107</v>
      </c>
      <c r="CG440" s="109"/>
      <c r="CH440" s="110" t="s">
        <v>107</v>
      </c>
      <c r="CI440" s="111"/>
      <c r="CJ440" s="112">
        <v>6710</v>
      </c>
      <c r="CK440" s="113">
        <v>86</v>
      </c>
      <c r="CL440" s="114" t="s">
        <v>134</v>
      </c>
      <c r="CM440" s="114" t="s">
        <v>108</v>
      </c>
      <c r="CN440" s="114"/>
      <c r="CO440" s="115" t="s">
        <v>102</v>
      </c>
      <c r="CP440" s="115" t="s">
        <v>102</v>
      </c>
      <c r="CQ440" s="115" t="s">
        <v>102</v>
      </c>
      <c r="CR440" s="115" t="s">
        <v>102</v>
      </c>
      <c r="CS440" s="116"/>
      <c r="CT440" s="117" t="s">
        <v>109</v>
      </c>
      <c r="CU440" s="117" t="s">
        <v>109</v>
      </c>
      <c r="CV440" s="83">
        <v>436</v>
      </c>
      <c r="CW440" s="83" t="s">
        <v>108</v>
      </c>
      <c r="CX440" s="83">
        <v>436</v>
      </c>
      <c r="CY440" s="83" t="s">
        <v>108</v>
      </c>
      <c r="CZ440" s="83">
        <v>6764</v>
      </c>
      <c r="DA440" s="83" t="s">
        <v>419</v>
      </c>
      <c r="DB440" s="83" t="s">
        <v>130</v>
      </c>
      <c r="DC440" s="83" t="s">
        <v>499</v>
      </c>
      <c r="DD440" s="83">
        <v>1485</v>
      </c>
      <c r="DE440" s="83" t="s">
        <v>444</v>
      </c>
      <c r="DF440" s="83" t="s">
        <v>130</v>
      </c>
      <c r="DG440" s="83" t="s">
        <v>499</v>
      </c>
      <c r="DH440" s="83"/>
      <c r="DI440" s="83">
        <v>0</v>
      </c>
      <c r="DJ440" s="83">
        <v>1</v>
      </c>
      <c r="DK440" s="83">
        <v>0</v>
      </c>
      <c r="DL440" s="83">
        <v>0</v>
      </c>
      <c r="DM440" s="83">
        <v>0</v>
      </c>
      <c r="DN440" s="83">
        <v>0</v>
      </c>
      <c r="DO440" s="83">
        <v>0</v>
      </c>
      <c r="DP440" s="83">
        <v>0</v>
      </c>
      <c r="DQ440" s="83">
        <v>0</v>
      </c>
      <c r="DR440" s="83">
        <v>0</v>
      </c>
      <c r="DS440" s="83">
        <v>0</v>
      </c>
      <c r="DT440" s="83">
        <v>3</v>
      </c>
      <c r="DU440" s="83">
        <v>3</v>
      </c>
      <c r="DV440" s="83">
        <v>0</v>
      </c>
      <c r="DW440" s="83">
        <v>0</v>
      </c>
      <c r="DX440" s="83">
        <v>3</v>
      </c>
      <c r="DY440" s="85">
        <v>44082</v>
      </c>
      <c r="DZ440" s="83" t="s">
        <v>4487</v>
      </c>
      <c r="EA440" s="83" t="s">
        <v>102</v>
      </c>
      <c r="EB440" s="83" t="s">
        <v>482</v>
      </c>
      <c r="EC440" s="83">
        <v>436</v>
      </c>
      <c r="ED440" s="83" t="s">
        <v>483</v>
      </c>
      <c r="EE440" s="83">
        <v>1</v>
      </c>
      <c r="EF440" s="83">
        <v>0</v>
      </c>
      <c r="EG440" s="83">
        <v>0</v>
      </c>
      <c r="EH440" s="83" t="s">
        <v>109</v>
      </c>
      <c r="EI440" s="83" t="s">
        <v>108</v>
      </c>
      <c r="EJ440" s="83" t="s">
        <v>583</v>
      </c>
      <c r="EK440" s="83">
        <v>0</v>
      </c>
      <c r="EL440" s="83">
        <v>0</v>
      </c>
      <c r="EM440" s="83">
        <v>1</v>
      </c>
      <c r="EN440" s="83" t="s">
        <v>497</v>
      </c>
      <c r="EO440" s="83"/>
      <c r="EP440" s="83" t="s">
        <v>436</v>
      </c>
      <c r="EQ440" s="136">
        <v>1</v>
      </c>
      <c r="ER440" s="136">
        <v>1</v>
      </c>
      <c r="ES440" s="136">
        <v>1</v>
      </c>
      <c r="ET440" s="136">
        <v>1</v>
      </c>
      <c r="EU440" s="215" t="s">
        <v>269</v>
      </c>
      <c r="EV440" s="136">
        <v>1</v>
      </c>
      <c r="EW440" s="136">
        <v>1</v>
      </c>
      <c r="EX440" s="136">
        <v>1</v>
      </c>
      <c r="EY440" s="136">
        <v>1</v>
      </c>
      <c r="EZ440" s="136">
        <v>1</v>
      </c>
      <c r="FP440" s="215" t="s">
        <v>592</v>
      </c>
      <c r="FQ440" s="136" t="b">
        <v>1</v>
      </c>
      <c r="FR440" s="136" t="b">
        <v>1</v>
      </c>
      <c r="FS440" s="136" t="b">
        <v>1</v>
      </c>
      <c r="FT440" s="136" t="b">
        <v>1</v>
      </c>
      <c r="FX440" s="215" t="s">
        <v>269</v>
      </c>
    </row>
    <row r="441" spans="1:180" ht="60" customHeight="1" x14ac:dyDescent="0.55000000000000004">
      <c r="A441" s="83" t="s">
        <v>130</v>
      </c>
      <c r="B441" s="83" t="s">
        <v>98</v>
      </c>
      <c r="C441" s="136">
        <v>726433</v>
      </c>
      <c r="D441" s="207" t="s">
        <v>628</v>
      </c>
      <c r="E441" s="208" t="s">
        <v>633</v>
      </c>
      <c r="F441" s="83" t="s">
        <v>108</v>
      </c>
      <c r="G441" s="85">
        <v>22744</v>
      </c>
      <c r="H441" s="83" t="s">
        <v>102</v>
      </c>
      <c r="I441" s="85">
        <v>39772</v>
      </c>
      <c r="J441" s="83" t="s">
        <v>228</v>
      </c>
      <c r="K441" s="216">
        <v>225448639680</v>
      </c>
      <c r="L441" s="83" t="s">
        <v>191</v>
      </c>
      <c r="M441" s="85">
        <v>43619</v>
      </c>
      <c r="N441" s="83">
        <v>-1486.6666666666699</v>
      </c>
      <c r="O441" s="83" t="s">
        <v>193</v>
      </c>
      <c r="P441" s="83" t="s">
        <v>181</v>
      </c>
      <c r="Q441" s="208" t="s">
        <v>6792</v>
      </c>
      <c r="R441" s="83" t="s">
        <v>102</v>
      </c>
      <c r="S441" s="83" t="s">
        <v>102</v>
      </c>
      <c r="T441" s="83" t="s">
        <v>133</v>
      </c>
      <c r="U441" s="83" t="s">
        <v>9772</v>
      </c>
      <c r="V441" s="83" t="s">
        <v>111</v>
      </c>
      <c r="W441" s="83" t="s">
        <v>105</v>
      </c>
      <c r="X441" s="86" t="s">
        <v>6792</v>
      </c>
      <c r="Y441" s="87" t="s">
        <v>102</v>
      </c>
      <c r="Z441" s="87" t="s">
        <v>102</v>
      </c>
      <c r="AA441" s="87" t="s">
        <v>133</v>
      </c>
      <c r="AB441" s="87" t="s">
        <v>9772</v>
      </c>
      <c r="AC441" s="87" t="s">
        <v>111</v>
      </c>
      <c r="AD441" s="87" t="s">
        <v>105</v>
      </c>
      <c r="AE441" s="87" t="s">
        <v>106</v>
      </c>
      <c r="AF441" s="86" t="s">
        <v>6792</v>
      </c>
      <c r="AG441" s="87" t="s">
        <v>486</v>
      </c>
      <c r="AH441" s="87" t="s">
        <v>9772</v>
      </c>
      <c r="AI441" s="87" t="s">
        <v>111</v>
      </c>
      <c r="AJ441" s="87" t="s">
        <v>204</v>
      </c>
      <c r="AK441" s="88"/>
      <c r="AL441" s="83" t="s">
        <v>107</v>
      </c>
      <c r="AM441" s="89" t="s">
        <v>454</v>
      </c>
      <c r="AN441" s="90" t="s">
        <v>416</v>
      </c>
      <c r="AO441" s="91" t="s">
        <v>642</v>
      </c>
      <c r="AP441" s="90">
        <v>8.3333333333332593</v>
      </c>
      <c r="AQ441" s="92" t="s">
        <v>102</v>
      </c>
      <c r="AR441" s="93" t="s">
        <v>102</v>
      </c>
      <c r="AS441" s="93" t="s">
        <v>102</v>
      </c>
      <c r="AT441" s="93" t="s">
        <v>102</v>
      </c>
      <c r="AU441" s="210" t="s">
        <v>644</v>
      </c>
      <c r="AV441" s="93" t="s">
        <v>185</v>
      </c>
      <c r="AW441" s="94" t="s">
        <v>102</v>
      </c>
      <c r="AX441" s="93" t="s">
        <v>183</v>
      </c>
      <c r="AY441" s="95" t="s">
        <v>111</v>
      </c>
      <c r="AZ441" s="93" t="s">
        <v>102</v>
      </c>
      <c r="BA441" s="93" t="s">
        <v>102</v>
      </c>
      <c r="BB441" s="93" t="s">
        <v>102</v>
      </c>
      <c r="BC441" s="93" t="s">
        <v>102</v>
      </c>
      <c r="BD441" s="96" t="s">
        <v>102</v>
      </c>
      <c r="BE441" s="90">
        <v>-209.666666666667</v>
      </c>
      <c r="BF441" s="93" t="s">
        <v>102</v>
      </c>
      <c r="BG441" s="93" t="s">
        <v>102</v>
      </c>
      <c r="BH441" s="93" t="s">
        <v>102</v>
      </c>
      <c r="BI441" s="93" t="s">
        <v>102</v>
      </c>
      <c r="BJ441" s="210" t="s">
        <v>642</v>
      </c>
      <c r="BK441" s="93" t="s">
        <v>192</v>
      </c>
      <c r="BL441" s="97" t="s">
        <v>102</v>
      </c>
      <c r="BM441" s="93" t="s">
        <v>183</v>
      </c>
      <c r="BN441" s="93" t="s">
        <v>106</v>
      </c>
      <c r="BO441" s="93" t="s">
        <v>102</v>
      </c>
      <c r="BP441" s="98" t="s">
        <v>102</v>
      </c>
      <c r="BQ441" s="93" t="s">
        <v>102</v>
      </c>
      <c r="BR441" s="93" t="s">
        <v>102</v>
      </c>
      <c r="BS441" s="93" t="s">
        <v>102</v>
      </c>
      <c r="BT441" s="99" t="s">
        <v>591</v>
      </c>
      <c r="BU441" s="100" t="s">
        <v>11244</v>
      </c>
      <c r="BV441" s="101" t="s">
        <v>471</v>
      </c>
      <c r="BW441" s="136"/>
      <c r="BX441" s="103" t="s">
        <v>565</v>
      </c>
      <c r="BY441" s="104" t="s">
        <v>190</v>
      </c>
      <c r="BZ441" s="136"/>
      <c r="CA441" s="83" t="s">
        <v>599</v>
      </c>
      <c r="CB441" s="106" t="s">
        <v>647</v>
      </c>
      <c r="CC441" s="106" t="s">
        <v>11245</v>
      </c>
      <c r="CD441" s="107"/>
      <c r="CE441" s="108" t="s">
        <v>107</v>
      </c>
      <c r="CF441" s="108" t="s">
        <v>107</v>
      </c>
      <c r="CG441" s="109"/>
      <c r="CH441" s="110" t="s">
        <v>107</v>
      </c>
      <c r="CI441" s="111"/>
      <c r="CJ441" s="112">
        <v>6710</v>
      </c>
      <c r="CK441" s="113">
        <v>86</v>
      </c>
      <c r="CL441" s="114" t="s">
        <v>134</v>
      </c>
      <c r="CM441" s="114" t="s">
        <v>108</v>
      </c>
      <c r="CN441" s="114"/>
      <c r="CO441" s="115" t="s">
        <v>102</v>
      </c>
      <c r="CP441" s="115" t="s">
        <v>102</v>
      </c>
      <c r="CQ441" s="115" t="s">
        <v>102</v>
      </c>
      <c r="CR441" s="115" t="s">
        <v>102</v>
      </c>
      <c r="CS441" s="116"/>
      <c r="CT441" s="117" t="s">
        <v>109</v>
      </c>
      <c r="CU441" s="117" t="s">
        <v>109</v>
      </c>
      <c r="CV441" s="83">
        <v>437</v>
      </c>
      <c r="CW441" s="83" t="s">
        <v>108</v>
      </c>
      <c r="CX441" s="83">
        <v>437</v>
      </c>
      <c r="CY441" s="83" t="s">
        <v>108</v>
      </c>
      <c r="CZ441" s="83">
        <v>6765</v>
      </c>
      <c r="DA441" s="83" t="s">
        <v>419</v>
      </c>
      <c r="DB441" s="83" t="s">
        <v>130</v>
      </c>
      <c r="DC441" s="83" t="s">
        <v>499</v>
      </c>
      <c r="DD441" s="83">
        <v>1486</v>
      </c>
      <c r="DE441" s="83" t="s">
        <v>444</v>
      </c>
      <c r="DF441" s="83" t="s">
        <v>130</v>
      </c>
      <c r="DG441" s="83" t="s">
        <v>499</v>
      </c>
      <c r="DH441" s="83"/>
      <c r="DI441" s="83">
        <v>0</v>
      </c>
      <c r="DJ441" s="83">
        <v>1</v>
      </c>
      <c r="DK441" s="83">
        <v>0</v>
      </c>
      <c r="DL441" s="83">
        <v>0</v>
      </c>
      <c r="DM441" s="83">
        <v>0</v>
      </c>
      <c r="DN441" s="83">
        <v>0</v>
      </c>
      <c r="DO441" s="83">
        <v>0</v>
      </c>
      <c r="DP441" s="83">
        <v>0</v>
      </c>
      <c r="DQ441" s="83">
        <v>0</v>
      </c>
      <c r="DR441" s="83">
        <v>0</v>
      </c>
      <c r="DS441" s="83">
        <v>0</v>
      </c>
      <c r="DT441" s="83">
        <v>3</v>
      </c>
      <c r="DU441" s="83">
        <v>3</v>
      </c>
      <c r="DV441" s="83">
        <v>0</v>
      </c>
      <c r="DW441" s="83">
        <v>0</v>
      </c>
      <c r="DX441" s="83">
        <v>3</v>
      </c>
      <c r="DY441" s="85">
        <v>44083</v>
      </c>
      <c r="DZ441" s="83" t="s">
        <v>4488</v>
      </c>
      <c r="EA441" s="83" t="s">
        <v>102</v>
      </c>
      <c r="EB441" s="83" t="s">
        <v>482</v>
      </c>
      <c r="EC441" s="83">
        <v>437</v>
      </c>
      <c r="ED441" s="83" t="s">
        <v>483</v>
      </c>
      <c r="EE441" s="83">
        <v>1</v>
      </c>
      <c r="EF441" s="83">
        <v>0</v>
      </c>
      <c r="EG441" s="83">
        <v>0</v>
      </c>
      <c r="EH441" s="83" t="s">
        <v>109</v>
      </c>
      <c r="EI441" s="83" t="s">
        <v>108</v>
      </c>
      <c r="EJ441" s="83" t="s">
        <v>583</v>
      </c>
      <c r="EK441" s="83">
        <v>0</v>
      </c>
      <c r="EL441" s="83">
        <v>0</v>
      </c>
      <c r="EM441" s="83">
        <v>1</v>
      </c>
      <c r="EN441" s="83" t="s">
        <v>497</v>
      </c>
      <c r="EO441" s="83"/>
      <c r="EP441" s="83" t="s">
        <v>436</v>
      </c>
      <c r="EQ441" s="136">
        <v>1</v>
      </c>
      <c r="ER441" s="136">
        <v>1</v>
      </c>
      <c r="ES441" s="136">
        <v>1</v>
      </c>
      <c r="ET441" s="136">
        <v>1</v>
      </c>
      <c r="EU441" s="215" t="s">
        <v>269</v>
      </c>
      <c r="EV441" s="136">
        <v>1</v>
      </c>
      <c r="EW441" s="136">
        <v>1</v>
      </c>
      <c r="EX441" s="136">
        <v>1</v>
      </c>
      <c r="EY441" s="136">
        <v>1</v>
      </c>
      <c r="EZ441" s="136">
        <v>1</v>
      </c>
      <c r="FP441" s="215" t="s">
        <v>592</v>
      </c>
      <c r="FQ441" s="136" t="b">
        <v>1</v>
      </c>
      <c r="FR441" s="136" t="b">
        <v>1</v>
      </c>
      <c r="FS441" s="136" t="b">
        <v>1</v>
      </c>
      <c r="FT441" s="136" t="b">
        <v>1</v>
      </c>
      <c r="FX441" s="215" t="s">
        <v>269</v>
      </c>
    </row>
    <row r="442" spans="1:180" ht="60" customHeight="1" x14ac:dyDescent="0.55000000000000004">
      <c r="A442" s="83" t="s">
        <v>130</v>
      </c>
      <c r="B442" s="83" t="s">
        <v>98</v>
      </c>
      <c r="C442" s="136">
        <v>574984</v>
      </c>
      <c r="D442" s="207" t="s">
        <v>629</v>
      </c>
      <c r="E442" s="208" t="s">
        <v>634</v>
      </c>
      <c r="F442" s="83" t="s">
        <v>108</v>
      </c>
      <c r="G442" s="85">
        <v>26341</v>
      </c>
      <c r="H442" s="83" t="s">
        <v>102</v>
      </c>
      <c r="I442" s="85">
        <v>34633</v>
      </c>
      <c r="J442" s="83" t="s">
        <v>228</v>
      </c>
      <c r="K442" s="216">
        <v>835862576784</v>
      </c>
      <c r="L442" s="83" t="s">
        <v>191</v>
      </c>
      <c r="M442" s="85">
        <v>43642</v>
      </c>
      <c r="N442" s="83">
        <v>-1491.6666666666699</v>
      </c>
      <c r="O442" s="83" t="s">
        <v>193</v>
      </c>
      <c r="P442" s="83" t="s">
        <v>181</v>
      </c>
      <c r="Q442" s="208" t="s">
        <v>6796</v>
      </c>
      <c r="R442" s="83" t="s">
        <v>102</v>
      </c>
      <c r="S442" s="83" t="s">
        <v>102</v>
      </c>
      <c r="T442" s="83" t="s">
        <v>131</v>
      </c>
      <c r="U442" s="83" t="s">
        <v>9773</v>
      </c>
      <c r="V442" s="83" t="s">
        <v>104</v>
      </c>
      <c r="W442" s="83" t="s">
        <v>105</v>
      </c>
      <c r="X442" s="86" t="s">
        <v>6796</v>
      </c>
      <c r="Y442" s="87" t="s">
        <v>102</v>
      </c>
      <c r="Z442" s="87" t="s">
        <v>102</v>
      </c>
      <c r="AA442" s="87" t="s">
        <v>131</v>
      </c>
      <c r="AB442" s="87" t="s">
        <v>9773</v>
      </c>
      <c r="AC442" s="87" t="s">
        <v>104</v>
      </c>
      <c r="AD442" s="87" t="s">
        <v>105</v>
      </c>
      <c r="AE442" s="87" t="s">
        <v>106</v>
      </c>
      <c r="AF442" s="86" t="s">
        <v>6796</v>
      </c>
      <c r="AG442" s="87" t="s">
        <v>177</v>
      </c>
      <c r="AH442" s="87" t="s">
        <v>9773</v>
      </c>
      <c r="AI442" s="87" t="s">
        <v>104</v>
      </c>
      <c r="AJ442" s="87" t="s">
        <v>204</v>
      </c>
      <c r="AK442" s="88"/>
      <c r="AL442" s="83" t="s">
        <v>107</v>
      </c>
      <c r="AM442" s="89" t="s">
        <v>454</v>
      </c>
      <c r="AN442" s="90" t="s">
        <v>416</v>
      </c>
      <c r="AO442" s="91" t="s">
        <v>643</v>
      </c>
      <c r="AP442" s="90">
        <v>8.3333333333332593</v>
      </c>
      <c r="AQ442" s="92" t="s">
        <v>102</v>
      </c>
      <c r="AR442" s="93" t="s">
        <v>102</v>
      </c>
      <c r="AS442" s="93" t="s">
        <v>102</v>
      </c>
      <c r="AT442" s="93" t="s">
        <v>102</v>
      </c>
      <c r="AU442" s="210" t="s">
        <v>645</v>
      </c>
      <c r="AV442" s="93" t="s">
        <v>185</v>
      </c>
      <c r="AW442" s="94" t="s">
        <v>102</v>
      </c>
      <c r="AX442" s="93" t="s">
        <v>105</v>
      </c>
      <c r="AY442" s="95" t="s">
        <v>104</v>
      </c>
      <c r="AZ442" s="93" t="s">
        <v>102</v>
      </c>
      <c r="BA442" s="93" t="s">
        <v>102</v>
      </c>
      <c r="BB442" s="93" t="s">
        <v>102</v>
      </c>
      <c r="BC442" s="93" t="s">
        <v>102</v>
      </c>
      <c r="BD442" s="96" t="s">
        <v>102</v>
      </c>
      <c r="BE442" s="90">
        <v>-210.166666666667</v>
      </c>
      <c r="BF442" s="93" t="s">
        <v>102</v>
      </c>
      <c r="BG442" s="93" t="s">
        <v>102</v>
      </c>
      <c r="BH442" s="93" t="s">
        <v>102</v>
      </c>
      <c r="BI442" s="93" t="s">
        <v>102</v>
      </c>
      <c r="BJ442" s="210" t="s">
        <v>643</v>
      </c>
      <c r="BK442" s="93" t="s">
        <v>196</v>
      </c>
      <c r="BL442" s="97" t="s">
        <v>102</v>
      </c>
      <c r="BM442" s="93" t="s">
        <v>105</v>
      </c>
      <c r="BN442" s="93" t="s">
        <v>596</v>
      </c>
      <c r="BO442" s="93" t="s">
        <v>102</v>
      </c>
      <c r="BP442" s="98" t="s">
        <v>102</v>
      </c>
      <c r="BQ442" s="93" t="s">
        <v>102</v>
      </c>
      <c r="BR442" s="93" t="s">
        <v>102</v>
      </c>
      <c r="BS442" s="93" t="s">
        <v>102</v>
      </c>
      <c r="BT442" s="99" t="s">
        <v>591</v>
      </c>
      <c r="BU442" s="100" t="s">
        <v>11246</v>
      </c>
      <c r="BV442" s="101" t="s">
        <v>471</v>
      </c>
      <c r="BW442" s="136"/>
      <c r="BX442" s="103" t="s">
        <v>565</v>
      </c>
      <c r="BY442" s="104" t="s">
        <v>190</v>
      </c>
      <c r="BZ442" s="136"/>
      <c r="CA442" s="83" t="s">
        <v>599</v>
      </c>
      <c r="CB442" s="106" t="s">
        <v>647</v>
      </c>
      <c r="CC442" s="106" t="s">
        <v>11247</v>
      </c>
      <c r="CD442" s="107"/>
      <c r="CE442" s="108" t="s">
        <v>107</v>
      </c>
      <c r="CF442" s="108" t="s">
        <v>107</v>
      </c>
      <c r="CG442" s="109"/>
      <c r="CH442" s="110" t="s">
        <v>107</v>
      </c>
      <c r="CI442" s="111"/>
      <c r="CJ442" s="112">
        <v>6710</v>
      </c>
      <c r="CK442" s="113">
        <v>86</v>
      </c>
      <c r="CL442" s="114" t="s">
        <v>134</v>
      </c>
      <c r="CM442" s="114" t="s">
        <v>108</v>
      </c>
      <c r="CN442" s="114"/>
      <c r="CO442" s="115" t="s">
        <v>102</v>
      </c>
      <c r="CP442" s="115" t="s">
        <v>102</v>
      </c>
      <c r="CQ442" s="115" t="s">
        <v>102</v>
      </c>
      <c r="CR442" s="115" t="s">
        <v>102</v>
      </c>
      <c r="CS442" s="116"/>
      <c r="CT442" s="117" t="s">
        <v>109</v>
      </c>
      <c r="CU442" s="117" t="s">
        <v>109</v>
      </c>
      <c r="CV442" s="83">
        <v>438</v>
      </c>
      <c r="CW442" s="83" t="s">
        <v>108</v>
      </c>
      <c r="CX442" s="83">
        <v>438</v>
      </c>
      <c r="CY442" s="83" t="s">
        <v>108</v>
      </c>
      <c r="CZ442" s="83">
        <v>6766</v>
      </c>
      <c r="DA442" s="83" t="s">
        <v>419</v>
      </c>
      <c r="DB442" s="83" t="s">
        <v>130</v>
      </c>
      <c r="DC442" s="83" t="s">
        <v>499</v>
      </c>
      <c r="DD442" s="83">
        <v>1487</v>
      </c>
      <c r="DE442" s="83" t="s">
        <v>444</v>
      </c>
      <c r="DF442" s="83" t="s">
        <v>130</v>
      </c>
      <c r="DG442" s="83" t="s">
        <v>499</v>
      </c>
      <c r="DH442" s="83"/>
      <c r="DI442" s="83">
        <v>0</v>
      </c>
      <c r="DJ442" s="83">
        <v>1</v>
      </c>
      <c r="DK442" s="83">
        <v>0</v>
      </c>
      <c r="DL442" s="83">
        <v>0</v>
      </c>
      <c r="DM442" s="83">
        <v>0</v>
      </c>
      <c r="DN442" s="83">
        <v>0</v>
      </c>
      <c r="DO442" s="83">
        <v>0</v>
      </c>
      <c r="DP442" s="83">
        <v>0</v>
      </c>
      <c r="DQ442" s="83">
        <v>0</v>
      </c>
      <c r="DR442" s="83">
        <v>0</v>
      </c>
      <c r="DS442" s="83">
        <v>0</v>
      </c>
      <c r="DT442" s="83">
        <v>3</v>
      </c>
      <c r="DU442" s="83">
        <v>3</v>
      </c>
      <c r="DV442" s="83">
        <v>0</v>
      </c>
      <c r="DW442" s="83">
        <v>0</v>
      </c>
      <c r="DX442" s="83">
        <v>3</v>
      </c>
      <c r="DY442" s="85">
        <v>44084</v>
      </c>
      <c r="DZ442" s="83" t="s">
        <v>4489</v>
      </c>
      <c r="EA442" s="83" t="s">
        <v>102</v>
      </c>
      <c r="EB442" s="83" t="s">
        <v>482</v>
      </c>
      <c r="EC442" s="83">
        <v>438</v>
      </c>
      <c r="ED442" s="83" t="s">
        <v>483</v>
      </c>
      <c r="EE442" s="83">
        <v>1</v>
      </c>
      <c r="EF442" s="83">
        <v>0</v>
      </c>
      <c r="EG442" s="83">
        <v>0</v>
      </c>
      <c r="EH442" s="83" t="s">
        <v>109</v>
      </c>
      <c r="EI442" s="83" t="s">
        <v>108</v>
      </c>
      <c r="EJ442" s="83" t="s">
        <v>583</v>
      </c>
      <c r="EK442" s="83">
        <v>0</v>
      </c>
      <c r="EL442" s="83">
        <v>0</v>
      </c>
      <c r="EM442" s="83">
        <v>1</v>
      </c>
      <c r="EN442" s="83" t="s">
        <v>497</v>
      </c>
      <c r="EO442" s="83"/>
      <c r="EP442" s="83" t="s">
        <v>436</v>
      </c>
      <c r="EQ442" s="136">
        <v>1</v>
      </c>
      <c r="ER442" s="136">
        <v>1</v>
      </c>
      <c r="ES442" s="136">
        <v>1</v>
      </c>
      <c r="ET442" s="136">
        <v>1</v>
      </c>
      <c r="EU442" s="215" t="s">
        <v>269</v>
      </c>
      <c r="EV442" s="136">
        <v>1</v>
      </c>
      <c r="EW442" s="136">
        <v>1</v>
      </c>
      <c r="EX442" s="136">
        <v>1</v>
      </c>
      <c r="EY442" s="136">
        <v>1</v>
      </c>
      <c r="EZ442" s="136">
        <v>1</v>
      </c>
      <c r="FP442" s="215" t="s">
        <v>592</v>
      </c>
      <c r="FQ442" s="136" t="b">
        <v>1</v>
      </c>
      <c r="FR442" s="136" t="b">
        <v>1</v>
      </c>
      <c r="FS442" s="136" t="b">
        <v>1</v>
      </c>
      <c r="FT442" s="136" t="b">
        <v>1</v>
      </c>
      <c r="FX442" s="215" t="s">
        <v>269</v>
      </c>
    </row>
    <row r="443" spans="1:180" ht="60" customHeight="1" x14ac:dyDescent="0.55000000000000004">
      <c r="A443" s="83" t="s">
        <v>130</v>
      </c>
      <c r="B443" s="83" t="s">
        <v>98</v>
      </c>
      <c r="C443" s="136">
        <v>632325</v>
      </c>
      <c r="D443" s="207" t="s">
        <v>627</v>
      </c>
      <c r="E443" s="208" t="s">
        <v>630</v>
      </c>
      <c r="F443" s="83" t="s">
        <v>108</v>
      </c>
      <c r="G443" s="85">
        <v>20621</v>
      </c>
      <c r="H443" s="83" t="s">
        <v>102</v>
      </c>
      <c r="I443" s="85">
        <v>39794</v>
      </c>
      <c r="J443" s="83" t="s">
        <v>228</v>
      </c>
      <c r="K443" s="216">
        <v>963788980830</v>
      </c>
      <c r="L443" s="83" t="s">
        <v>191</v>
      </c>
      <c r="M443" s="85">
        <v>43631</v>
      </c>
      <c r="N443" s="83">
        <v>-1496.6666666666699</v>
      </c>
      <c r="O443" s="83" t="s">
        <v>180</v>
      </c>
      <c r="P443" s="83" t="s">
        <v>181</v>
      </c>
      <c r="Q443" s="208" t="s">
        <v>6800</v>
      </c>
      <c r="R443" s="83" t="s">
        <v>102</v>
      </c>
      <c r="S443" s="83" t="s">
        <v>102</v>
      </c>
      <c r="T443" s="83" t="s">
        <v>199</v>
      </c>
      <c r="U443" s="83" t="s">
        <v>9774</v>
      </c>
      <c r="V443" s="83" t="s">
        <v>104</v>
      </c>
      <c r="W443" s="83" t="s">
        <v>105</v>
      </c>
      <c r="X443" s="86" t="s">
        <v>6800</v>
      </c>
      <c r="Y443" s="87" t="s">
        <v>102</v>
      </c>
      <c r="Z443" s="87" t="s">
        <v>102</v>
      </c>
      <c r="AA443" s="87" t="s">
        <v>199</v>
      </c>
      <c r="AB443" s="87" t="s">
        <v>9774</v>
      </c>
      <c r="AC443" s="87" t="s">
        <v>104</v>
      </c>
      <c r="AD443" s="87" t="s">
        <v>105</v>
      </c>
      <c r="AE443" s="87" t="s">
        <v>106</v>
      </c>
      <c r="AF443" s="86" t="s">
        <v>6800</v>
      </c>
      <c r="AG443" s="87" t="s">
        <v>489</v>
      </c>
      <c r="AH443" s="87" t="s">
        <v>9775</v>
      </c>
      <c r="AI443" s="87" t="s">
        <v>104</v>
      </c>
      <c r="AJ443" s="87" t="s">
        <v>204</v>
      </c>
      <c r="AK443" s="88"/>
      <c r="AL443" s="83" t="s">
        <v>107</v>
      </c>
      <c r="AM443" s="89" t="s">
        <v>454</v>
      </c>
      <c r="AN443" s="90" t="s">
        <v>416</v>
      </c>
      <c r="AO443" s="91" t="s">
        <v>641</v>
      </c>
      <c r="AP443" s="90">
        <v>8.3333333333332593</v>
      </c>
      <c r="AQ443" s="92" t="s">
        <v>211</v>
      </c>
      <c r="AR443" s="93" t="s">
        <v>102</v>
      </c>
      <c r="AS443" s="93" t="s">
        <v>102</v>
      </c>
      <c r="AT443" s="93" t="s">
        <v>102</v>
      </c>
      <c r="AU443" s="210" t="s">
        <v>641</v>
      </c>
      <c r="AV443" s="93" t="s">
        <v>192</v>
      </c>
      <c r="AW443" s="94" t="s">
        <v>102</v>
      </c>
      <c r="AX443" s="93" t="s">
        <v>105</v>
      </c>
      <c r="AY443" s="95" t="s">
        <v>188</v>
      </c>
      <c r="AZ443" s="93" t="s">
        <v>102</v>
      </c>
      <c r="BA443" s="93" t="s">
        <v>9776</v>
      </c>
      <c r="BB443" s="93" t="s">
        <v>102</v>
      </c>
      <c r="BC443" s="93" t="s">
        <v>102</v>
      </c>
      <c r="BD443" s="96" t="s">
        <v>102</v>
      </c>
      <c r="BE443" s="90">
        <v>-210.666666666667</v>
      </c>
      <c r="BF443" s="93" t="s">
        <v>211</v>
      </c>
      <c r="BG443" s="93" t="s">
        <v>102</v>
      </c>
      <c r="BH443" s="93" t="s">
        <v>102</v>
      </c>
      <c r="BI443" s="93" t="s">
        <v>102</v>
      </c>
      <c r="BJ443" s="210" t="s">
        <v>646</v>
      </c>
      <c r="BK443" s="93" t="s">
        <v>182</v>
      </c>
      <c r="BL443" s="97" t="s">
        <v>102</v>
      </c>
      <c r="BM443" s="93" t="s">
        <v>105</v>
      </c>
      <c r="BN443" s="93" t="s">
        <v>104</v>
      </c>
      <c r="BO443" s="93" t="s">
        <v>102</v>
      </c>
      <c r="BP443" s="98">
        <v>20180353</v>
      </c>
      <c r="BQ443" s="93" t="s">
        <v>102</v>
      </c>
      <c r="BR443" s="93" t="s">
        <v>102</v>
      </c>
      <c r="BS443" s="93" t="s">
        <v>102</v>
      </c>
      <c r="BT443" s="99" t="s">
        <v>591</v>
      </c>
      <c r="BU443" s="100" t="s">
        <v>11248</v>
      </c>
      <c r="BV443" s="101" t="s">
        <v>471</v>
      </c>
      <c r="BW443" s="136"/>
      <c r="BX443" s="103" t="s">
        <v>565</v>
      </c>
      <c r="BY443" s="104" t="s">
        <v>190</v>
      </c>
      <c r="BZ443" s="136"/>
      <c r="CA443" s="83" t="s">
        <v>599</v>
      </c>
      <c r="CB443" s="106" t="s">
        <v>647</v>
      </c>
      <c r="CC443" s="106" t="s">
        <v>11249</v>
      </c>
      <c r="CD443" s="107"/>
      <c r="CE443" s="108" t="s">
        <v>107</v>
      </c>
      <c r="CF443" s="108" t="s">
        <v>107</v>
      </c>
      <c r="CG443" s="109"/>
      <c r="CH443" s="110" t="s">
        <v>107</v>
      </c>
      <c r="CI443" s="111"/>
      <c r="CJ443" s="112">
        <v>6710</v>
      </c>
      <c r="CK443" s="113">
        <v>86</v>
      </c>
      <c r="CL443" s="114" t="s">
        <v>134</v>
      </c>
      <c r="CM443" s="114" t="s">
        <v>108</v>
      </c>
      <c r="CN443" s="114"/>
      <c r="CO443" s="115" t="s">
        <v>102</v>
      </c>
      <c r="CP443" s="115" t="s">
        <v>102</v>
      </c>
      <c r="CQ443" s="115" t="s">
        <v>102</v>
      </c>
      <c r="CR443" s="115" t="s">
        <v>102</v>
      </c>
      <c r="CS443" s="116"/>
      <c r="CT443" s="117" t="s">
        <v>109</v>
      </c>
      <c r="CU443" s="117" t="s">
        <v>109</v>
      </c>
      <c r="CV443" s="83">
        <v>439</v>
      </c>
      <c r="CW443" s="83" t="s">
        <v>108</v>
      </c>
      <c r="CX443" s="83">
        <v>439</v>
      </c>
      <c r="CY443" s="83" t="s">
        <v>108</v>
      </c>
      <c r="CZ443" s="83">
        <v>6767</v>
      </c>
      <c r="DA443" s="83" t="s">
        <v>419</v>
      </c>
      <c r="DB443" s="83" t="s">
        <v>130</v>
      </c>
      <c r="DC443" s="83" t="s">
        <v>499</v>
      </c>
      <c r="DD443" s="83">
        <v>1488</v>
      </c>
      <c r="DE443" s="83" t="s">
        <v>444</v>
      </c>
      <c r="DF443" s="83" t="s">
        <v>130</v>
      </c>
      <c r="DG443" s="83" t="s">
        <v>499</v>
      </c>
      <c r="DH443" s="83"/>
      <c r="DI443" s="83">
        <v>0</v>
      </c>
      <c r="DJ443" s="83">
        <v>1</v>
      </c>
      <c r="DK443" s="83">
        <v>0</v>
      </c>
      <c r="DL443" s="83">
        <v>0</v>
      </c>
      <c r="DM443" s="83">
        <v>0</v>
      </c>
      <c r="DN443" s="83">
        <v>0</v>
      </c>
      <c r="DO443" s="83">
        <v>0</v>
      </c>
      <c r="DP443" s="83">
        <v>0</v>
      </c>
      <c r="DQ443" s="83">
        <v>0</v>
      </c>
      <c r="DR443" s="83">
        <v>0</v>
      </c>
      <c r="DS443" s="83">
        <v>0</v>
      </c>
      <c r="DT443" s="83">
        <v>3</v>
      </c>
      <c r="DU443" s="83">
        <v>3</v>
      </c>
      <c r="DV443" s="83">
        <v>0</v>
      </c>
      <c r="DW443" s="83">
        <v>0</v>
      </c>
      <c r="DX443" s="83">
        <v>3</v>
      </c>
      <c r="DY443" s="85">
        <v>44085</v>
      </c>
      <c r="DZ443" s="83" t="s">
        <v>4490</v>
      </c>
      <c r="EA443" s="83" t="s">
        <v>102</v>
      </c>
      <c r="EB443" s="83" t="s">
        <v>482</v>
      </c>
      <c r="EC443" s="83">
        <v>439</v>
      </c>
      <c r="ED443" s="83" t="s">
        <v>483</v>
      </c>
      <c r="EE443" s="83">
        <v>1</v>
      </c>
      <c r="EF443" s="83">
        <v>0</v>
      </c>
      <c r="EG443" s="83">
        <v>0</v>
      </c>
      <c r="EH443" s="83" t="s">
        <v>109</v>
      </c>
      <c r="EI443" s="83" t="s">
        <v>108</v>
      </c>
      <c r="EJ443" s="83" t="s">
        <v>583</v>
      </c>
      <c r="EK443" s="83">
        <v>0</v>
      </c>
      <c r="EL443" s="83">
        <v>0</v>
      </c>
      <c r="EM443" s="83">
        <v>1</v>
      </c>
      <c r="EN443" s="83" t="s">
        <v>497</v>
      </c>
      <c r="EO443" s="83"/>
      <c r="EP443" s="83" t="s">
        <v>436</v>
      </c>
      <c r="EQ443" s="136">
        <v>1</v>
      </c>
      <c r="ER443" s="136">
        <v>1</v>
      </c>
      <c r="ES443" s="136">
        <v>1</v>
      </c>
      <c r="ET443" s="136">
        <v>1</v>
      </c>
      <c r="EU443" s="215" t="s">
        <v>269</v>
      </c>
      <c r="EV443" s="136">
        <v>1</v>
      </c>
      <c r="EW443" s="136">
        <v>1</v>
      </c>
      <c r="EX443" s="136">
        <v>1</v>
      </c>
      <c r="EY443" s="136">
        <v>1</v>
      </c>
      <c r="EZ443" s="136">
        <v>1</v>
      </c>
      <c r="FP443" s="215" t="s">
        <v>592</v>
      </c>
      <c r="FQ443" s="136" t="b">
        <v>1</v>
      </c>
      <c r="FR443" s="136" t="b">
        <v>1</v>
      </c>
      <c r="FS443" s="136" t="b">
        <v>1</v>
      </c>
      <c r="FT443" s="136" t="b">
        <v>1</v>
      </c>
      <c r="FX443" s="215" t="s">
        <v>269</v>
      </c>
    </row>
    <row r="444" spans="1:180" ht="60" customHeight="1" x14ac:dyDescent="0.55000000000000004">
      <c r="A444" s="83" t="s">
        <v>130</v>
      </c>
      <c r="B444" s="83" t="s">
        <v>98</v>
      </c>
      <c r="C444" s="136">
        <v>758274</v>
      </c>
      <c r="D444" s="207" t="s">
        <v>628</v>
      </c>
      <c r="E444" s="208" t="s">
        <v>633</v>
      </c>
      <c r="F444" s="83" t="s">
        <v>108</v>
      </c>
      <c r="G444" s="85">
        <v>22744</v>
      </c>
      <c r="H444" s="83" t="s">
        <v>102</v>
      </c>
      <c r="I444" s="85">
        <v>39772</v>
      </c>
      <c r="J444" s="83" t="s">
        <v>228</v>
      </c>
      <c r="K444" s="216">
        <v>832348176367</v>
      </c>
      <c r="L444" s="83" t="s">
        <v>191</v>
      </c>
      <c r="M444" s="85">
        <v>43619</v>
      </c>
      <c r="N444" s="83">
        <v>-1501.6666666666699</v>
      </c>
      <c r="O444" s="83" t="s">
        <v>193</v>
      </c>
      <c r="P444" s="83" t="s">
        <v>181</v>
      </c>
      <c r="Q444" s="208" t="s">
        <v>6804</v>
      </c>
      <c r="R444" s="83" t="s">
        <v>102</v>
      </c>
      <c r="S444" s="83" t="s">
        <v>102</v>
      </c>
      <c r="T444" s="83" t="s">
        <v>133</v>
      </c>
      <c r="U444" s="83" t="s">
        <v>9777</v>
      </c>
      <c r="V444" s="83" t="s">
        <v>111</v>
      </c>
      <c r="W444" s="83" t="s">
        <v>105</v>
      </c>
      <c r="X444" s="86" t="s">
        <v>6804</v>
      </c>
      <c r="Y444" s="87" t="s">
        <v>102</v>
      </c>
      <c r="Z444" s="87" t="s">
        <v>102</v>
      </c>
      <c r="AA444" s="87" t="s">
        <v>133</v>
      </c>
      <c r="AB444" s="87" t="s">
        <v>9777</v>
      </c>
      <c r="AC444" s="87" t="s">
        <v>111</v>
      </c>
      <c r="AD444" s="87" t="s">
        <v>105</v>
      </c>
      <c r="AE444" s="87" t="s">
        <v>106</v>
      </c>
      <c r="AF444" s="86" t="s">
        <v>6804</v>
      </c>
      <c r="AG444" s="87" t="s">
        <v>486</v>
      </c>
      <c r="AH444" s="87" t="s">
        <v>9777</v>
      </c>
      <c r="AI444" s="87" t="s">
        <v>111</v>
      </c>
      <c r="AJ444" s="87" t="s">
        <v>204</v>
      </c>
      <c r="AK444" s="88"/>
      <c r="AL444" s="83" t="s">
        <v>107</v>
      </c>
      <c r="AM444" s="89" t="s">
        <v>454</v>
      </c>
      <c r="AN444" s="90" t="s">
        <v>416</v>
      </c>
      <c r="AO444" s="91" t="s">
        <v>642</v>
      </c>
      <c r="AP444" s="90">
        <v>8.3333333333332593</v>
      </c>
      <c r="AQ444" s="92" t="s">
        <v>102</v>
      </c>
      <c r="AR444" s="93" t="s">
        <v>102</v>
      </c>
      <c r="AS444" s="93" t="s">
        <v>102</v>
      </c>
      <c r="AT444" s="93" t="s">
        <v>102</v>
      </c>
      <c r="AU444" s="210" t="s">
        <v>644</v>
      </c>
      <c r="AV444" s="93" t="s">
        <v>185</v>
      </c>
      <c r="AW444" s="94" t="s">
        <v>102</v>
      </c>
      <c r="AX444" s="93" t="s">
        <v>183</v>
      </c>
      <c r="AY444" s="95" t="s">
        <v>111</v>
      </c>
      <c r="AZ444" s="93" t="s">
        <v>102</v>
      </c>
      <c r="BA444" s="93" t="s">
        <v>102</v>
      </c>
      <c r="BB444" s="93" t="s">
        <v>102</v>
      </c>
      <c r="BC444" s="93" t="s">
        <v>102</v>
      </c>
      <c r="BD444" s="96" t="s">
        <v>102</v>
      </c>
      <c r="BE444" s="90">
        <v>-211.166666666667</v>
      </c>
      <c r="BF444" s="93" t="s">
        <v>102</v>
      </c>
      <c r="BG444" s="93" t="s">
        <v>102</v>
      </c>
      <c r="BH444" s="93" t="s">
        <v>102</v>
      </c>
      <c r="BI444" s="93" t="s">
        <v>102</v>
      </c>
      <c r="BJ444" s="210" t="s">
        <v>642</v>
      </c>
      <c r="BK444" s="93" t="s">
        <v>192</v>
      </c>
      <c r="BL444" s="97" t="s">
        <v>102</v>
      </c>
      <c r="BM444" s="93" t="s">
        <v>183</v>
      </c>
      <c r="BN444" s="93" t="s">
        <v>106</v>
      </c>
      <c r="BO444" s="93" t="s">
        <v>102</v>
      </c>
      <c r="BP444" s="98" t="s">
        <v>102</v>
      </c>
      <c r="BQ444" s="93" t="s">
        <v>102</v>
      </c>
      <c r="BR444" s="93" t="s">
        <v>102</v>
      </c>
      <c r="BS444" s="93" t="s">
        <v>102</v>
      </c>
      <c r="BT444" s="99" t="s">
        <v>591</v>
      </c>
      <c r="BU444" s="100" t="s">
        <v>11250</v>
      </c>
      <c r="BV444" s="101" t="s">
        <v>471</v>
      </c>
      <c r="BW444" s="136"/>
      <c r="BX444" s="103" t="s">
        <v>565</v>
      </c>
      <c r="BY444" s="104" t="s">
        <v>190</v>
      </c>
      <c r="BZ444" s="136"/>
      <c r="CA444" s="83" t="s">
        <v>599</v>
      </c>
      <c r="CB444" s="106" t="s">
        <v>647</v>
      </c>
      <c r="CC444" s="106" t="s">
        <v>11251</v>
      </c>
      <c r="CD444" s="107"/>
      <c r="CE444" s="108" t="s">
        <v>107</v>
      </c>
      <c r="CF444" s="108" t="s">
        <v>107</v>
      </c>
      <c r="CG444" s="109"/>
      <c r="CH444" s="110" t="s">
        <v>107</v>
      </c>
      <c r="CI444" s="111"/>
      <c r="CJ444" s="112">
        <v>6710</v>
      </c>
      <c r="CK444" s="113">
        <v>86</v>
      </c>
      <c r="CL444" s="114" t="s">
        <v>134</v>
      </c>
      <c r="CM444" s="114" t="s">
        <v>108</v>
      </c>
      <c r="CN444" s="114"/>
      <c r="CO444" s="115" t="s">
        <v>102</v>
      </c>
      <c r="CP444" s="115" t="s">
        <v>102</v>
      </c>
      <c r="CQ444" s="115" t="s">
        <v>102</v>
      </c>
      <c r="CR444" s="115" t="s">
        <v>102</v>
      </c>
      <c r="CS444" s="116"/>
      <c r="CT444" s="117" t="s">
        <v>109</v>
      </c>
      <c r="CU444" s="117" t="s">
        <v>109</v>
      </c>
      <c r="CV444" s="83">
        <v>440</v>
      </c>
      <c r="CW444" s="83" t="s">
        <v>108</v>
      </c>
      <c r="CX444" s="83">
        <v>440</v>
      </c>
      <c r="CY444" s="83" t="s">
        <v>108</v>
      </c>
      <c r="CZ444" s="83">
        <v>6768</v>
      </c>
      <c r="DA444" s="83" t="s">
        <v>419</v>
      </c>
      <c r="DB444" s="83" t="s">
        <v>130</v>
      </c>
      <c r="DC444" s="83" t="s">
        <v>499</v>
      </c>
      <c r="DD444" s="83">
        <v>1489</v>
      </c>
      <c r="DE444" s="83" t="s">
        <v>444</v>
      </c>
      <c r="DF444" s="83" t="s">
        <v>130</v>
      </c>
      <c r="DG444" s="83" t="s">
        <v>499</v>
      </c>
      <c r="DH444" s="83"/>
      <c r="DI444" s="83">
        <v>0</v>
      </c>
      <c r="DJ444" s="83">
        <v>1</v>
      </c>
      <c r="DK444" s="83">
        <v>0</v>
      </c>
      <c r="DL444" s="83">
        <v>0</v>
      </c>
      <c r="DM444" s="83">
        <v>0</v>
      </c>
      <c r="DN444" s="83">
        <v>0</v>
      </c>
      <c r="DO444" s="83">
        <v>0</v>
      </c>
      <c r="DP444" s="83">
        <v>0</v>
      </c>
      <c r="DQ444" s="83">
        <v>0</v>
      </c>
      <c r="DR444" s="83">
        <v>0</v>
      </c>
      <c r="DS444" s="83">
        <v>0</v>
      </c>
      <c r="DT444" s="83">
        <v>3</v>
      </c>
      <c r="DU444" s="83">
        <v>3</v>
      </c>
      <c r="DV444" s="83">
        <v>0</v>
      </c>
      <c r="DW444" s="83">
        <v>0</v>
      </c>
      <c r="DX444" s="83">
        <v>3</v>
      </c>
      <c r="DY444" s="85">
        <v>44086</v>
      </c>
      <c r="DZ444" s="83" t="s">
        <v>4491</v>
      </c>
      <c r="EA444" s="83" t="s">
        <v>102</v>
      </c>
      <c r="EB444" s="83" t="s">
        <v>482</v>
      </c>
      <c r="EC444" s="83">
        <v>440</v>
      </c>
      <c r="ED444" s="83" t="s">
        <v>483</v>
      </c>
      <c r="EE444" s="83">
        <v>1</v>
      </c>
      <c r="EF444" s="83">
        <v>0</v>
      </c>
      <c r="EG444" s="83">
        <v>0</v>
      </c>
      <c r="EH444" s="83" t="s">
        <v>109</v>
      </c>
      <c r="EI444" s="83" t="s">
        <v>108</v>
      </c>
      <c r="EJ444" s="83" t="s">
        <v>583</v>
      </c>
      <c r="EK444" s="83">
        <v>0</v>
      </c>
      <c r="EL444" s="83">
        <v>0</v>
      </c>
      <c r="EM444" s="83">
        <v>1</v>
      </c>
      <c r="EN444" s="83" t="s">
        <v>497</v>
      </c>
      <c r="EO444" s="83"/>
      <c r="EP444" s="83" t="s">
        <v>436</v>
      </c>
      <c r="EQ444" s="136">
        <v>1</v>
      </c>
      <c r="ER444" s="136">
        <v>1</v>
      </c>
      <c r="ES444" s="136">
        <v>1</v>
      </c>
      <c r="ET444" s="136">
        <v>1</v>
      </c>
      <c r="EU444" s="215" t="s">
        <v>269</v>
      </c>
      <c r="EV444" s="136">
        <v>1</v>
      </c>
      <c r="EW444" s="136">
        <v>1</v>
      </c>
      <c r="EX444" s="136">
        <v>1</v>
      </c>
      <c r="EY444" s="136">
        <v>1</v>
      </c>
      <c r="EZ444" s="136">
        <v>1</v>
      </c>
      <c r="FP444" s="215" t="s">
        <v>592</v>
      </c>
      <c r="FQ444" s="136" t="b">
        <v>1</v>
      </c>
      <c r="FR444" s="136" t="b">
        <v>1</v>
      </c>
      <c r="FS444" s="136" t="b">
        <v>1</v>
      </c>
      <c r="FT444" s="136" t="b">
        <v>1</v>
      </c>
      <c r="FX444" s="215" t="s">
        <v>269</v>
      </c>
    </row>
    <row r="445" spans="1:180" ht="60" customHeight="1" x14ac:dyDescent="0.55000000000000004">
      <c r="A445" s="83" t="s">
        <v>130</v>
      </c>
      <c r="B445" s="83" t="s">
        <v>98</v>
      </c>
      <c r="C445" s="136">
        <v>563430</v>
      </c>
      <c r="D445" s="207" t="s">
        <v>629</v>
      </c>
      <c r="E445" s="208" t="s">
        <v>634</v>
      </c>
      <c r="F445" s="83" t="s">
        <v>108</v>
      </c>
      <c r="G445" s="85">
        <v>26341</v>
      </c>
      <c r="H445" s="83" t="s">
        <v>102</v>
      </c>
      <c r="I445" s="85">
        <v>34633</v>
      </c>
      <c r="J445" s="83" t="s">
        <v>228</v>
      </c>
      <c r="K445" s="216">
        <v>397693416967</v>
      </c>
      <c r="L445" s="83" t="s">
        <v>191</v>
      </c>
      <c r="M445" s="85">
        <v>43642</v>
      </c>
      <c r="N445" s="83">
        <v>-1506.6666666666699</v>
      </c>
      <c r="O445" s="83" t="s">
        <v>193</v>
      </c>
      <c r="P445" s="83" t="s">
        <v>181</v>
      </c>
      <c r="Q445" s="208" t="s">
        <v>6808</v>
      </c>
      <c r="R445" s="83" t="s">
        <v>102</v>
      </c>
      <c r="S445" s="83" t="s">
        <v>102</v>
      </c>
      <c r="T445" s="83" t="s">
        <v>131</v>
      </c>
      <c r="U445" s="83" t="s">
        <v>9778</v>
      </c>
      <c r="V445" s="83" t="s">
        <v>104</v>
      </c>
      <c r="W445" s="83" t="s">
        <v>105</v>
      </c>
      <c r="X445" s="86" t="s">
        <v>6808</v>
      </c>
      <c r="Y445" s="87" t="s">
        <v>102</v>
      </c>
      <c r="Z445" s="87" t="s">
        <v>102</v>
      </c>
      <c r="AA445" s="87" t="s">
        <v>131</v>
      </c>
      <c r="AB445" s="87" t="s">
        <v>9778</v>
      </c>
      <c r="AC445" s="87" t="s">
        <v>104</v>
      </c>
      <c r="AD445" s="87" t="s">
        <v>105</v>
      </c>
      <c r="AE445" s="87" t="s">
        <v>106</v>
      </c>
      <c r="AF445" s="86" t="s">
        <v>6808</v>
      </c>
      <c r="AG445" s="87" t="s">
        <v>177</v>
      </c>
      <c r="AH445" s="87" t="s">
        <v>9778</v>
      </c>
      <c r="AI445" s="87" t="s">
        <v>104</v>
      </c>
      <c r="AJ445" s="87" t="s">
        <v>204</v>
      </c>
      <c r="AK445" s="88"/>
      <c r="AL445" s="83" t="s">
        <v>107</v>
      </c>
      <c r="AM445" s="89" t="s">
        <v>454</v>
      </c>
      <c r="AN445" s="90" t="s">
        <v>416</v>
      </c>
      <c r="AO445" s="91" t="s">
        <v>643</v>
      </c>
      <c r="AP445" s="90">
        <v>8.3333333333332593</v>
      </c>
      <c r="AQ445" s="92" t="s">
        <v>102</v>
      </c>
      <c r="AR445" s="93" t="s">
        <v>102</v>
      </c>
      <c r="AS445" s="93" t="s">
        <v>102</v>
      </c>
      <c r="AT445" s="93" t="s">
        <v>102</v>
      </c>
      <c r="AU445" s="210" t="s">
        <v>645</v>
      </c>
      <c r="AV445" s="93" t="s">
        <v>185</v>
      </c>
      <c r="AW445" s="94" t="s">
        <v>102</v>
      </c>
      <c r="AX445" s="93" t="s">
        <v>105</v>
      </c>
      <c r="AY445" s="95" t="s">
        <v>104</v>
      </c>
      <c r="AZ445" s="93" t="s">
        <v>102</v>
      </c>
      <c r="BA445" s="93" t="s">
        <v>102</v>
      </c>
      <c r="BB445" s="93" t="s">
        <v>102</v>
      </c>
      <c r="BC445" s="93" t="s">
        <v>102</v>
      </c>
      <c r="BD445" s="96" t="s">
        <v>102</v>
      </c>
      <c r="BE445" s="90">
        <v>-211.666666666667</v>
      </c>
      <c r="BF445" s="93" t="s">
        <v>102</v>
      </c>
      <c r="BG445" s="93" t="s">
        <v>102</v>
      </c>
      <c r="BH445" s="93" t="s">
        <v>102</v>
      </c>
      <c r="BI445" s="93" t="s">
        <v>102</v>
      </c>
      <c r="BJ445" s="210" t="s">
        <v>643</v>
      </c>
      <c r="BK445" s="93" t="s">
        <v>196</v>
      </c>
      <c r="BL445" s="97" t="s">
        <v>102</v>
      </c>
      <c r="BM445" s="93" t="s">
        <v>105</v>
      </c>
      <c r="BN445" s="93" t="s">
        <v>596</v>
      </c>
      <c r="BO445" s="93" t="s">
        <v>102</v>
      </c>
      <c r="BP445" s="98" t="s">
        <v>102</v>
      </c>
      <c r="BQ445" s="93" t="s">
        <v>102</v>
      </c>
      <c r="BR445" s="93" t="s">
        <v>102</v>
      </c>
      <c r="BS445" s="93" t="s">
        <v>102</v>
      </c>
      <c r="BT445" s="99" t="s">
        <v>591</v>
      </c>
      <c r="BU445" s="100" t="s">
        <v>11252</v>
      </c>
      <c r="BV445" s="101" t="s">
        <v>471</v>
      </c>
      <c r="BW445" s="136"/>
      <c r="BX445" s="103" t="s">
        <v>565</v>
      </c>
      <c r="BY445" s="104" t="s">
        <v>190</v>
      </c>
      <c r="BZ445" s="136"/>
      <c r="CA445" s="83" t="s">
        <v>599</v>
      </c>
      <c r="CB445" s="106" t="s">
        <v>647</v>
      </c>
      <c r="CC445" s="106" t="s">
        <v>11253</v>
      </c>
      <c r="CD445" s="107"/>
      <c r="CE445" s="108" t="s">
        <v>107</v>
      </c>
      <c r="CF445" s="108" t="s">
        <v>107</v>
      </c>
      <c r="CG445" s="109"/>
      <c r="CH445" s="110" t="s">
        <v>107</v>
      </c>
      <c r="CI445" s="111"/>
      <c r="CJ445" s="112">
        <v>6710</v>
      </c>
      <c r="CK445" s="113">
        <v>86</v>
      </c>
      <c r="CL445" s="114" t="s">
        <v>134</v>
      </c>
      <c r="CM445" s="114" t="s">
        <v>108</v>
      </c>
      <c r="CN445" s="114"/>
      <c r="CO445" s="115" t="s">
        <v>102</v>
      </c>
      <c r="CP445" s="115" t="s">
        <v>102</v>
      </c>
      <c r="CQ445" s="115" t="s">
        <v>102</v>
      </c>
      <c r="CR445" s="115" t="s">
        <v>102</v>
      </c>
      <c r="CS445" s="116"/>
      <c r="CT445" s="117" t="s">
        <v>109</v>
      </c>
      <c r="CU445" s="117" t="s">
        <v>109</v>
      </c>
      <c r="CV445" s="83">
        <v>441</v>
      </c>
      <c r="CW445" s="83" t="s">
        <v>108</v>
      </c>
      <c r="CX445" s="83">
        <v>441</v>
      </c>
      <c r="CY445" s="83" t="s">
        <v>108</v>
      </c>
      <c r="CZ445" s="83">
        <v>6769</v>
      </c>
      <c r="DA445" s="83" t="s">
        <v>419</v>
      </c>
      <c r="DB445" s="83" t="s">
        <v>130</v>
      </c>
      <c r="DC445" s="83" t="s">
        <v>499</v>
      </c>
      <c r="DD445" s="83">
        <v>1490</v>
      </c>
      <c r="DE445" s="83" t="s">
        <v>444</v>
      </c>
      <c r="DF445" s="83" t="s">
        <v>130</v>
      </c>
      <c r="DG445" s="83" t="s">
        <v>499</v>
      </c>
      <c r="DH445" s="83"/>
      <c r="DI445" s="83">
        <v>0</v>
      </c>
      <c r="DJ445" s="83">
        <v>1</v>
      </c>
      <c r="DK445" s="83">
        <v>0</v>
      </c>
      <c r="DL445" s="83">
        <v>0</v>
      </c>
      <c r="DM445" s="83">
        <v>0</v>
      </c>
      <c r="DN445" s="83">
        <v>0</v>
      </c>
      <c r="DO445" s="83">
        <v>0</v>
      </c>
      <c r="DP445" s="83">
        <v>0</v>
      </c>
      <c r="DQ445" s="83">
        <v>0</v>
      </c>
      <c r="DR445" s="83">
        <v>0</v>
      </c>
      <c r="DS445" s="83">
        <v>0</v>
      </c>
      <c r="DT445" s="83">
        <v>3</v>
      </c>
      <c r="DU445" s="83">
        <v>3</v>
      </c>
      <c r="DV445" s="83">
        <v>0</v>
      </c>
      <c r="DW445" s="83">
        <v>0</v>
      </c>
      <c r="DX445" s="83">
        <v>3</v>
      </c>
      <c r="DY445" s="85">
        <v>44087</v>
      </c>
      <c r="DZ445" s="83" t="s">
        <v>4492</v>
      </c>
      <c r="EA445" s="83" t="s">
        <v>102</v>
      </c>
      <c r="EB445" s="83" t="s">
        <v>482</v>
      </c>
      <c r="EC445" s="83">
        <v>441</v>
      </c>
      <c r="ED445" s="83" t="s">
        <v>483</v>
      </c>
      <c r="EE445" s="83">
        <v>1</v>
      </c>
      <c r="EF445" s="83">
        <v>0</v>
      </c>
      <c r="EG445" s="83">
        <v>0</v>
      </c>
      <c r="EH445" s="83" t="s">
        <v>109</v>
      </c>
      <c r="EI445" s="83" t="s">
        <v>108</v>
      </c>
      <c r="EJ445" s="83" t="s">
        <v>583</v>
      </c>
      <c r="EK445" s="83">
        <v>0</v>
      </c>
      <c r="EL445" s="83">
        <v>0</v>
      </c>
      <c r="EM445" s="83">
        <v>1</v>
      </c>
      <c r="EN445" s="83" t="s">
        <v>497</v>
      </c>
      <c r="EO445" s="83"/>
      <c r="EP445" s="83" t="s">
        <v>436</v>
      </c>
      <c r="EQ445" s="136">
        <v>1</v>
      </c>
      <c r="ER445" s="136">
        <v>1</v>
      </c>
      <c r="ES445" s="136">
        <v>1</v>
      </c>
      <c r="ET445" s="136">
        <v>1</v>
      </c>
      <c r="EU445" s="215" t="s">
        <v>269</v>
      </c>
      <c r="EV445" s="136">
        <v>1</v>
      </c>
      <c r="EW445" s="136">
        <v>1</v>
      </c>
      <c r="EX445" s="136">
        <v>1</v>
      </c>
      <c r="EY445" s="136">
        <v>1</v>
      </c>
      <c r="EZ445" s="136">
        <v>1</v>
      </c>
      <c r="FP445" s="215" t="s">
        <v>592</v>
      </c>
      <c r="FQ445" s="136" t="b">
        <v>1</v>
      </c>
      <c r="FR445" s="136" t="b">
        <v>1</v>
      </c>
      <c r="FS445" s="136" t="b">
        <v>1</v>
      </c>
      <c r="FT445" s="136" t="b">
        <v>1</v>
      </c>
      <c r="FX445" s="215" t="s">
        <v>269</v>
      </c>
    </row>
    <row r="446" spans="1:180" ht="60" customHeight="1" x14ac:dyDescent="0.55000000000000004">
      <c r="A446" s="83" t="s">
        <v>130</v>
      </c>
      <c r="B446" s="83" t="s">
        <v>98</v>
      </c>
      <c r="C446" s="136">
        <v>996015</v>
      </c>
      <c r="D446" s="207" t="s">
        <v>627</v>
      </c>
      <c r="E446" s="208" t="s">
        <v>630</v>
      </c>
      <c r="F446" s="83" t="s">
        <v>108</v>
      </c>
      <c r="G446" s="85">
        <v>20621</v>
      </c>
      <c r="H446" s="83" t="s">
        <v>102</v>
      </c>
      <c r="I446" s="85">
        <v>39794</v>
      </c>
      <c r="J446" s="83" t="s">
        <v>228</v>
      </c>
      <c r="K446" s="216">
        <v>936298237580</v>
      </c>
      <c r="L446" s="83" t="s">
        <v>191</v>
      </c>
      <c r="M446" s="85">
        <v>43631</v>
      </c>
      <c r="N446" s="83">
        <v>-1511.6666666666699</v>
      </c>
      <c r="O446" s="83" t="s">
        <v>180</v>
      </c>
      <c r="P446" s="83" t="s">
        <v>181</v>
      </c>
      <c r="Q446" s="208" t="s">
        <v>6812</v>
      </c>
      <c r="R446" s="83" t="s">
        <v>102</v>
      </c>
      <c r="S446" s="83" t="s">
        <v>102</v>
      </c>
      <c r="T446" s="83" t="s">
        <v>199</v>
      </c>
      <c r="U446" s="83" t="s">
        <v>9779</v>
      </c>
      <c r="V446" s="83" t="s">
        <v>104</v>
      </c>
      <c r="W446" s="83" t="s">
        <v>105</v>
      </c>
      <c r="X446" s="86" t="s">
        <v>6812</v>
      </c>
      <c r="Y446" s="87" t="s">
        <v>102</v>
      </c>
      <c r="Z446" s="87" t="s">
        <v>102</v>
      </c>
      <c r="AA446" s="87" t="s">
        <v>199</v>
      </c>
      <c r="AB446" s="87" t="s">
        <v>9779</v>
      </c>
      <c r="AC446" s="87" t="s">
        <v>104</v>
      </c>
      <c r="AD446" s="87" t="s">
        <v>105</v>
      </c>
      <c r="AE446" s="87" t="s">
        <v>106</v>
      </c>
      <c r="AF446" s="86" t="s">
        <v>6812</v>
      </c>
      <c r="AG446" s="87" t="s">
        <v>489</v>
      </c>
      <c r="AH446" s="87" t="s">
        <v>9780</v>
      </c>
      <c r="AI446" s="87" t="s">
        <v>104</v>
      </c>
      <c r="AJ446" s="87" t="s">
        <v>204</v>
      </c>
      <c r="AK446" s="88"/>
      <c r="AL446" s="83" t="s">
        <v>107</v>
      </c>
      <c r="AM446" s="89" t="s">
        <v>454</v>
      </c>
      <c r="AN446" s="90" t="s">
        <v>416</v>
      </c>
      <c r="AO446" s="91" t="s">
        <v>641</v>
      </c>
      <c r="AP446" s="90">
        <v>8.3333333333332593</v>
      </c>
      <c r="AQ446" s="92" t="s">
        <v>211</v>
      </c>
      <c r="AR446" s="93" t="s">
        <v>102</v>
      </c>
      <c r="AS446" s="93" t="s">
        <v>102</v>
      </c>
      <c r="AT446" s="93" t="s">
        <v>102</v>
      </c>
      <c r="AU446" s="210" t="s">
        <v>641</v>
      </c>
      <c r="AV446" s="93" t="s">
        <v>192</v>
      </c>
      <c r="AW446" s="94" t="s">
        <v>102</v>
      </c>
      <c r="AX446" s="93" t="s">
        <v>105</v>
      </c>
      <c r="AY446" s="95" t="s">
        <v>188</v>
      </c>
      <c r="AZ446" s="93" t="s">
        <v>102</v>
      </c>
      <c r="BA446" s="93" t="s">
        <v>9781</v>
      </c>
      <c r="BB446" s="93" t="s">
        <v>102</v>
      </c>
      <c r="BC446" s="93" t="s">
        <v>102</v>
      </c>
      <c r="BD446" s="96" t="s">
        <v>102</v>
      </c>
      <c r="BE446" s="90">
        <v>-212.166666666667</v>
      </c>
      <c r="BF446" s="93" t="s">
        <v>211</v>
      </c>
      <c r="BG446" s="93" t="s">
        <v>102</v>
      </c>
      <c r="BH446" s="93" t="s">
        <v>102</v>
      </c>
      <c r="BI446" s="93" t="s">
        <v>102</v>
      </c>
      <c r="BJ446" s="210" t="s">
        <v>646</v>
      </c>
      <c r="BK446" s="93" t="s">
        <v>182</v>
      </c>
      <c r="BL446" s="97" t="s">
        <v>102</v>
      </c>
      <c r="BM446" s="93" t="s">
        <v>105</v>
      </c>
      <c r="BN446" s="93" t="s">
        <v>104</v>
      </c>
      <c r="BO446" s="93" t="s">
        <v>102</v>
      </c>
      <c r="BP446" s="98">
        <v>20180354</v>
      </c>
      <c r="BQ446" s="93" t="s">
        <v>102</v>
      </c>
      <c r="BR446" s="93" t="s">
        <v>102</v>
      </c>
      <c r="BS446" s="93" t="s">
        <v>102</v>
      </c>
      <c r="BT446" s="99" t="s">
        <v>591</v>
      </c>
      <c r="BU446" s="100" t="s">
        <v>11254</v>
      </c>
      <c r="BV446" s="101" t="s">
        <v>471</v>
      </c>
      <c r="BW446" s="136"/>
      <c r="BX446" s="103" t="s">
        <v>565</v>
      </c>
      <c r="BY446" s="104" t="s">
        <v>190</v>
      </c>
      <c r="BZ446" s="136"/>
      <c r="CA446" s="83" t="s">
        <v>599</v>
      </c>
      <c r="CB446" s="106" t="s">
        <v>647</v>
      </c>
      <c r="CC446" s="106" t="s">
        <v>11255</v>
      </c>
      <c r="CD446" s="107"/>
      <c r="CE446" s="108" t="s">
        <v>107</v>
      </c>
      <c r="CF446" s="108" t="s">
        <v>107</v>
      </c>
      <c r="CG446" s="109"/>
      <c r="CH446" s="110" t="s">
        <v>107</v>
      </c>
      <c r="CI446" s="111"/>
      <c r="CJ446" s="112">
        <v>6710</v>
      </c>
      <c r="CK446" s="113">
        <v>86</v>
      </c>
      <c r="CL446" s="114" t="s">
        <v>134</v>
      </c>
      <c r="CM446" s="114" t="s">
        <v>108</v>
      </c>
      <c r="CN446" s="114"/>
      <c r="CO446" s="115" t="s">
        <v>102</v>
      </c>
      <c r="CP446" s="115" t="s">
        <v>102</v>
      </c>
      <c r="CQ446" s="115" t="s">
        <v>102</v>
      </c>
      <c r="CR446" s="115" t="s">
        <v>102</v>
      </c>
      <c r="CS446" s="116"/>
      <c r="CT446" s="117" t="s">
        <v>109</v>
      </c>
      <c r="CU446" s="117" t="s">
        <v>109</v>
      </c>
      <c r="CV446" s="83">
        <v>442</v>
      </c>
      <c r="CW446" s="83" t="s">
        <v>108</v>
      </c>
      <c r="CX446" s="83">
        <v>442</v>
      </c>
      <c r="CY446" s="83" t="s">
        <v>108</v>
      </c>
      <c r="CZ446" s="83">
        <v>6770</v>
      </c>
      <c r="DA446" s="83" t="s">
        <v>419</v>
      </c>
      <c r="DB446" s="83" t="s">
        <v>130</v>
      </c>
      <c r="DC446" s="83" t="s">
        <v>499</v>
      </c>
      <c r="DD446" s="83">
        <v>1491</v>
      </c>
      <c r="DE446" s="83" t="s">
        <v>444</v>
      </c>
      <c r="DF446" s="83" t="s">
        <v>130</v>
      </c>
      <c r="DG446" s="83" t="s">
        <v>499</v>
      </c>
      <c r="DH446" s="83"/>
      <c r="DI446" s="83">
        <v>0</v>
      </c>
      <c r="DJ446" s="83">
        <v>1</v>
      </c>
      <c r="DK446" s="83">
        <v>0</v>
      </c>
      <c r="DL446" s="83">
        <v>0</v>
      </c>
      <c r="DM446" s="83">
        <v>0</v>
      </c>
      <c r="DN446" s="83">
        <v>0</v>
      </c>
      <c r="DO446" s="83">
        <v>0</v>
      </c>
      <c r="DP446" s="83">
        <v>0</v>
      </c>
      <c r="DQ446" s="83">
        <v>0</v>
      </c>
      <c r="DR446" s="83">
        <v>0</v>
      </c>
      <c r="DS446" s="83">
        <v>0</v>
      </c>
      <c r="DT446" s="83">
        <v>3</v>
      </c>
      <c r="DU446" s="83">
        <v>3</v>
      </c>
      <c r="DV446" s="83">
        <v>0</v>
      </c>
      <c r="DW446" s="83">
        <v>0</v>
      </c>
      <c r="DX446" s="83">
        <v>3</v>
      </c>
      <c r="DY446" s="85">
        <v>44088</v>
      </c>
      <c r="DZ446" s="83" t="s">
        <v>4493</v>
      </c>
      <c r="EA446" s="83" t="s">
        <v>102</v>
      </c>
      <c r="EB446" s="83" t="s">
        <v>482</v>
      </c>
      <c r="EC446" s="83">
        <v>442</v>
      </c>
      <c r="ED446" s="83" t="s">
        <v>483</v>
      </c>
      <c r="EE446" s="83">
        <v>1</v>
      </c>
      <c r="EF446" s="83">
        <v>0</v>
      </c>
      <c r="EG446" s="83">
        <v>0</v>
      </c>
      <c r="EH446" s="83" t="s">
        <v>109</v>
      </c>
      <c r="EI446" s="83" t="s">
        <v>108</v>
      </c>
      <c r="EJ446" s="83" t="s">
        <v>583</v>
      </c>
      <c r="EK446" s="83">
        <v>0</v>
      </c>
      <c r="EL446" s="83">
        <v>0</v>
      </c>
      <c r="EM446" s="83">
        <v>1</v>
      </c>
      <c r="EN446" s="83" t="s">
        <v>497</v>
      </c>
      <c r="EO446" s="83"/>
      <c r="EP446" s="83" t="s">
        <v>436</v>
      </c>
      <c r="EQ446" s="136">
        <v>1</v>
      </c>
      <c r="ER446" s="136">
        <v>1</v>
      </c>
      <c r="ES446" s="136">
        <v>1</v>
      </c>
      <c r="ET446" s="136">
        <v>1</v>
      </c>
      <c r="EU446" s="215" t="s">
        <v>269</v>
      </c>
      <c r="EV446" s="136">
        <v>1</v>
      </c>
      <c r="EW446" s="136">
        <v>1</v>
      </c>
      <c r="EX446" s="136">
        <v>1</v>
      </c>
      <c r="EY446" s="136">
        <v>1</v>
      </c>
      <c r="EZ446" s="136">
        <v>1</v>
      </c>
      <c r="FP446" s="215" t="s">
        <v>592</v>
      </c>
      <c r="FQ446" s="136" t="b">
        <v>1</v>
      </c>
      <c r="FR446" s="136" t="b">
        <v>1</v>
      </c>
      <c r="FS446" s="136" t="b">
        <v>1</v>
      </c>
      <c r="FT446" s="136" t="b">
        <v>1</v>
      </c>
      <c r="FX446" s="215" t="s">
        <v>269</v>
      </c>
    </row>
    <row r="447" spans="1:180" ht="60" customHeight="1" x14ac:dyDescent="0.55000000000000004">
      <c r="A447" s="83" t="s">
        <v>130</v>
      </c>
      <c r="B447" s="83" t="s">
        <v>98</v>
      </c>
      <c r="C447" s="136">
        <v>671910</v>
      </c>
      <c r="D447" s="207" t="s">
        <v>628</v>
      </c>
      <c r="E447" s="208" t="s">
        <v>633</v>
      </c>
      <c r="F447" s="83" t="s">
        <v>108</v>
      </c>
      <c r="G447" s="85">
        <v>22744</v>
      </c>
      <c r="H447" s="83" t="s">
        <v>102</v>
      </c>
      <c r="I447" s="85">
        <v>39772</v>
      </c>
      <c r="J447" s="83" t="s">
        <v>228</v>
      </c>
      <c r="K447" s="216">
        <v>621370939653</v>
      </c>
      <c r="L447" s="83" t="s">
        <v>191</v>
      </c>
      <c r="M447" s="85">
        <v>43619</v>
      </c>
      <c r="N447" s="83">
        <v>-1516.6666666666699</v>
      </c>
      <c r="O447" s="83" t="s">
        <v>193</v>
      </c>
      <c r="P447" s="83" t="s">
        <v>181</v>
      </c>
      <c r="Q447" s="208" t="s">
        <v>6816</v>
      </c>
      <c r="R447" s="83" t="s">
        <v>102</v>
      </c>
      <c r="S447" s="83" t="s">
        <v>102</v>
      </c>
      <c r="T447" s="83" t="s">
        <v>133</v>
      </c>
      <c r="U447" s="83" t="s">
        <v>9782</v>
      </c>
      <c r="V447" s="83" t="s">
        <v>111</v>
      </c>
      <c r="W447" s="83" t="s">
        <v>105</v>
      </c>
      <c r="X447" s="86" t="s">
        <v>6816</v>
      </c>
      <c r="Y447" s="87" t="s">
        <v>102</v>
      </c>
      <c r="Z447" s="87" t="s">
        <v>102</v>
      </c>
      <c r="AA447" s="87" t="s">
        <v>133</v>
      </c>
      <c r="AB447" s="87" t="s">
        <v>9782</v>
      </c>
      <c r="AC447" s="87" t="s">
        <v>111</v>
      </c>
      <c r="AD447" s="87" t="s">
        <v>105</v>
      </c>
      <c r="AE447" s="87" t="s">
        <v>106</v>
      </c>
      <c r="AF447" s="86" t="s">
        <v>6816</v>
      </c>
      <c r="AG447" s="87" t="s">
        <v>486</v>
      </c>
      <c r="AH447" s="87" t="s">
        <v>9782</v>
      </c>
      <c r="AI447" s="87" t="s">
        <v>111</v>
      </c>
      <c r="AJ447" s="87" t="s">
        <v>204</v>
      </c>
      <c r="AK447" s="88"/>
      <c r="AL447" s="83" t="s">
        <v>107</v>
      </c>
      <c r="AM447" s="89" t="s">
        <v>454</v>
      </c>
      <c r="AN447" s="90" t="s">
        <v>416</v>
      </c>
      <c r="AO447" s="91" t="s">
        <v>642</v>
      </c>
      <c r="AP447" s="90">
        <v>8.3333333333332593</v>
      </c>
      <c r="AQ447" s="92" t="s">
        <v>102</v>
      </c>
      <c r="AR447" s="93" t="s">
        <v>102</v>
      </c>
      <c r="AS447" s="93" t="s">
        <v>102</v>
      </c>
      <c r="AT447" s="93" t="s">
        <v>102</v>
      </c>
      <c r="AU447" s="210" t="s">
        <v>644</v>
      </c>
      <c r="AV447" s="93" t="s">
        <v>185</v>
      </c>
      <c r="AW447" s="94" t="s">
        <v>102</v>
      </c>
      <c r="AX447" s="93" t="s">
        <v>183</v>
      </c>
      <c r="AY447" s="95" t="s">
        <v>111</v>
      </c>
      <c r="AZ447" s="93" t="s">
        <v>102</v>
      </c>
      <c r="BA447" s="93" t="s">
        <v>102</v>
      </c>
      <c r="BB447" s="93" t="s">
        <v>102</v>
      </c>
      <c r="BC447" s="93" t="s">
        <v>102</v>
      </c>
      <c r="BD447" s="96" t="s">
        <v>102</v>
      </c>
      <c r="BE447" s="90">
        <v>-212.666666666667</v>
      </c>
      <c r="BF447" s="93" t="s">
        <v>102</v>
      </c>
      <c r="BG447" s="93" t="s">
        <v>102</v>
      </c>
      <c r="BH447" s="93" t="s">
        <v>102</v>
      </c>
      <c r="BI447" s="93" t="s">
        <v>102</v>
      </c>
      <c r="BJ447" s="210" t="s">
        <v>642</v>
      </c>
      <c r="BK447" s="93" t="s">
        <v>192</v>
      </c>
      <c r="BL447" s="97" t="s">
        <v>102</v>
      </c>
      <c r="BM447" s="93" t="s">
        <v>183</v>
      </c>
      <c r="BN447" s="93" t="s">
        <v>106</v>
      </c>
      <c r="BO447" s="93" t="s">
        <v>102</v>
      </c>
      <c r="BP447" s="98" t="s">
        <v>102</v>
      </c>
      <c r="BQ447" s="93" t="s">
        <v>102</v>
      </c>
      <c r="BR447" s="93" t="s">
        <v>102</v>
      </c>
      <c r="BS447" s="93" t="s">
        <v>102</v>
      </c>
      <c r="BT447" s="99" t="s">
        <v>591</v>
      </c>
      <c r="BU447" s="100" t="s">
        <v>11256</v>
      </c>
      <c r="BV447" s="101" t="s">
        <v>471</v>
      </c>
      <c r="BW447" s="136"/>
      <c r="BX447" s="103" t="s">
        <v>565</v>
      </c>
      <c r="BY447" s="104" t="s">
        <v>190</v>
      </c>
      <c r="BZ447" s="136"/>
      <c r="CA447" s="83" t="s">
        <v>599</v>
      </c>
      <c r="CB447" s="106" t="s">
        <v>647</v>
      </c>
      <c r="CC447" s="106" t="s">
        <v>11257</v>
      </c>
      <c r="CD447" s="107"/>
      <c r="CE447" s="108" t="s">
        <v>107</v>
      </c>
      <c r="CF447" s="108" t="s">
        <v>107</v>
      </c>
      <c r="CG447" s="109"/>
      <c r="CH447" s="110" t="s">
        <v>107</v>
      </c>
      <c r="CI447" s="111"/>
      <c r="CJ447" s="112">
        <v>6710</v>
      </c>
      <c r="CK447" s="113">
        <v>86</v>
      </c>
      <c r="CL447" s="114" t="s">
        <v>134</v>
      </c>
      <c r="CM447" s="114" t="s">
        <v>108</v>
      </c>
      <c r="CN447" s="114"/>
      <c r="CO447" s="115" t="s">
        <v>102</v>
      </c>
      <c r="CP447" s="115" t="s">
        <v>102</v>
      </c>
      <c r="CQ447" s="115" t="s">
        <v>102</v>
      </c>
      <c r="CR447" s="115" t="s">
        <v>102</v>
      </c>
      <c r="CS447" s="116"/>
      <c r="CT447" s="117" t="s">
        <v>109</v>
      </c>
      <c r="CU447" s="117" t="s">
        <v>109</v>
      </c>
      <c r="CV447" s="83">
        <v>443</v>
      </c>
      <c r="CW447" s="83" t="s">
        <v>108</v>
      </c>
      <c r="CX447" s="83">
        <v>443</v>
      </c>
      <c r="CY447" s="83" t="s">
        <v>108</v>
      </c>
      <c r="CZ447" s="83">
        <v>6771</v>
      </c>
      <c r="DA447" s="83" t="s">
        <v>419</v>
      </c>
      <c r="DB447" s="83" t="s">
        <v>130</v>
      </c>
      <c r="DC447" s="83" t="s">
        <v>499</v>
      </c>
      <c r="DD447" s="83">
        <v>1492</v>
      </c>
      <c r="DE447" s="83" t="s">
        <v>444</v>
      </c>
      <c r="DF447" s="83" t="s">
        <v>130</v>
      </c>
      <c r="DG447" s="83" t="s">
        <v>499</v>
      </c>
      <c r="DH447" s="83"/>
      <c r="DI447" s="83">
        <v>0</v>
      </c>
      <c r="DJ447" s="83">
        <v>1</v>
      </c>
      <c r="DK447" s="83">
        <v>0</v>
      </c>
      <c r="DL447" s="83">
        <v>0</v>
      </c>
      <c r="DM447" s="83">
        <v>0</v>
      </c>
      <c r="DN447" s="83">
        <v>0</v>
      </c>
      <c r="DO447" s="83">
        <v>0</v>
      </c>
      <c r="DP447" s="83">
        <v>0</v>
      </c>
      <c r="DQ447" s="83">
        <v>0</v>
      </c>
      <c r="DR447" s="83">
        <v>0</v>
      </c>
      <c r="DS447" s="83">
        <v>0</v>
      </c>
      <c r="DT447" s="83">
        <v>3</v>
      </c>
      <c r="DU447" s="83">
        <v>3</v>
      </c>
      <c r="DV447" s="83">
        <v>0</v>
      </c>
      <c r="DW447" s="83">
        <v>0</v>
      </c>
      <c r="DX447" s="83">
        <v>3</v>
      </c>
      <c r="DY447" s="85">
        <v>44089</v>
      </c>
      <c r="DZ447" s="83" t="s">
        <v>4494</v>
      </c>
      <c r="EA447" s="83" t="s">
        <v>102</v>
      </c>
      <c r="EB447" s="83" t="s">
        <v>482</v>
      </c>
      <c r="EC447" s="83">
        <v>443</v>
      </c>
      <c r="ED447" s="83" t="s">
        <v>483</v>
      </c>
      <c r="EE447" s="83">
        <v>1</v>
      </c>
      <c r="EF447" s="83">
        <v>0</v>
      </c>
      <c r="EG447" s="83">
        <v>0</v>
      </c>
      <c r="EH447" s="83" t="s">
        <v>109</v>
      </c>
      <c r="EI447" s="83" t="s">
        <v>108</v>
      </c>
      <c r="EJ447" s="83" t="s">
        <v>583</v>
      </c>
      <c r="EK447" s="83">
        <v>0</v>
      </c>
      <c r="EL447" s="83">
        <v>0</v>
      </c>
      <c r="EM447" s="83">
        <v>1</v>
      </c>
      <c r="EN447" s="83" t="s">
        <v>497</v>
      </c>
      <c r="EO447" s="83"/>
      <c r="EP447" s="83" t="s">
        <v>436</v>
      </c>
      <c r="EQ447" s="136">
        <v>1</v>
      </c>
      <c r="ER447" s="136">
        <v>1</v>
      </c>
      <c r="ES447" s="136">
        <v>1</v>
      </c>
      <c r="ET447" s="136">
        <v>1</v>
      </c>
      <c r="EU447" s="215" t="s">
        <v>269</v>
      </c>
      <c r="EV447" s="136">
        <v>1</v>
      </c>
      <c r="EW447" s="136">
        <v>1</v>
      </c>
      <c r="EX447" s="136">
        <v>1</v>
      </c>
      <c r="EY447" s="136">
        <v>1</v>
      </c>
      <c r="EZ447" s="136">
        <v>1</v>
      </c>
      <c r="FP447" s="215" t="s">
        <v>592</v>
      </c>
      <c r="FQ447" s="136" t="b">
        <v>1</v>
      </c>
      <c r="FR447" s="136" t="b">
        <v>1</v>
      </c>
      <c r="FS447" s="136" t="b">
        <v>1</v>
      </c>
      <c r="FT447" s="136" t="b">
        <v>1</v>
      </c>
      <c r="FX447" s="215" t="s">
        <v>269</v>
      </c>
    </row>
    <row r="448" spans="1:180" ht="60" customHeight="1" x14ac:dyDescent="0.55000000000000004">
      <c r="A448" s="83" t="s">
        <v>130</v>
      </c>
      <c r="B448" s="83" t="s">
        <v>98</v>
      </c>
      <c r="C448" s="136">
        <v>571469</v>
      </c>
      <c r="D448" s="207" t="s">
        <v>629</v>
      </c>
      <c r="E448" s="208" t="s">
        <v>634</v>
      </c>
      <c r="F448" s="83" t="s">
        <v>108</v>
      </c>
      <c r="G448" s="85">
        <v>26341</v>
      </c>
      <c r="H448" s="83" t="s">
        <v>102</v>
      </c>
      <c r="I448" s="85">
        <v>34633</v>
      </c>
      <c r="J448" s="83" t="s">
        <v>228</v>
      </c>
      <c r="K448" s="216">
        <v>954049779262</v>
      </c>
      <c r="L448" s="83" t="s">
        <v>191</v>
      </c>
      <c r="M448" s="85">
        <v>43642</v>
      </c>
      <c r="N448" s="83">
        <v>-1521.6666666666699</v>
      </c>
      <c r="O448" s="83" t="s">
        <v>193</v>
      </c>
      <c r="P448" s="83" t="s">
        <v>181</v>
      </c>
      <c r="Q448" s="208" t="s">
        <v>6820</v>
      </c>
      <c r="R448" s="83" t="s">
        <v>102</v>
      </c>
      <c r="S448" s="83" t="s">
        <v>102</v>
      </c>
      <c r="T448" s="83" t="s">
        <v>131</v>
      </c>
      <c r="U448" s="83" t="s">
        <v>9783</v>
      </c>
      <c r="V448" s="83" t="s">
        <v>104</v>
      </c>
      <c r="W448" s="83" t="s">
        <v>105</v>
      </c>
      <c r="X448" s="86" t="s">
        <v>6820</v>
      </c>
      <c r="Y448" s="87" t="s">
        <v>102</v>
      </c>
      <c r="Z448" s="87" t="s">
        <v>102</v>
      </c>
      <c r="AA448" s="87" t="s">
        <v>131</v>
      </c>
      <c r="AB448" s="87" t="s">
        <v>9783</v>
      </c>
      <c r="AC448" s="87" t="s">
        <v>104</v>
      </c>
      <c r="AD448" s="87" t="s">
        <v>105</v>
      </c>
      <c r="AE448" s="87" t="s">
        <v>106</v>
      </c>
      <c r="AF448" s="86" t="s">
        <v>6820</v>
      </c>
      <c r="AG448" s="87" t="s">
        <v>177</v>
      </c>
      <c r="AH448" s="87" t="s">
        <v>9783</v>
      </c>
      <c r="AI448" s="87" t="s">
        <v>104</v>
      </c>
      <c r="AJ448" s="87" t="s">
        <v>204</v>
      </c>
      <c r="AK448" s="88"/>
      <c r="AL448" s="83" t="s">
        <v>107</v>
      </c>
      <c r="AM448" s="89" t="s">
        <v>454</v>
      </c>
      <c r="AN448" s="90" t="s">
        <v>416</v>
      </c>
      <c r="AO448" s="91" t="s">
        <v>643</v>
      </c>
      <c r="AP448" s="90">
        <v>8.3333333333332593</v>
      </c>
      <c r="AQ448" s="92" t="s">
        <v>102</v>
      </c>
      <c r="AR448" s="93" t="s">
        <v>102</v>
      </c>
      <c r="AS448" s="93" t="s">
        <v>102</v>
      </c>
      <c r="AT448" s="93" t="s">
        <v>102</v>
      </c>
      <c r="AU448" s="210" t="s">
        <v>645</v>
      </c>
      <c r="AV448" s="93" t="s">
        <v>185</v>
      </c>
      <c r="AW448" s="94" t="s">
        <v>102</v>
      </c>
      <c r="AX448" s="93" t="s">
        <v>105</v>
      </c>
      <c r="AY448" s="95" t="s">
        <v>104</v>
      </c>
      <c r="AZ448" s="93" t="s">
        <v>102</v>
      </c>
      <c r="BA448" s="93" t="s">
        <v>102</v>
      </c>
      <c r="BB448" s="93" t="s">
        <v>102</v>
      </c>
      <c r="BC448" s="93" t="s">
        <v>102</v>
      </c>
      <c r="BD448" s="96" t="s">
        <v>102</v>
      </c>
      <c r="BE448" s="90">
        <v>-213.166666666667</v>
      </c>
      <c r="BF448" s="93" t="s">
        <v>102</v>
      </c>
      <c r="BG448" s="93" t="s">
        <v>102</v>
      </c>
      <c r="BH448" s="93" t="s">
        <v>102</v>
      </c>
      <c r="BI448" s="93" t="s">
        <v>102</v>
      </c>
      <c r="BJ448" s="210" t="s">
        <v>643</v>
      </c>
      <c r="BK448" s="93" t="s">
        <v>196</v>
      </c>
      <c r="BL448" s="97" t="s">
        <v>102</v>
      </c>
      <c r="BM448" s="93" t="s">
        <v>105</v>
      </c>
      <c r="BN448" s="93" t="s">
        <v>596</v>
      </c>
      <c r="BO448" s="93" t="s">
        <v>102</v>
      </c>
      <c r="BP448" s="98" t="s">
        <v>102</v>
      </c>
      <c r="BQ448" s="93" t="s">
        <v>102</v>
      </c>
      <c r="BR448" s="93" t="s">
        <v>102</v>
      </c>
      <c r="BS448" s="93" t="s">
        <v>102</v>
      </c>
      <c r="BT448" s="99" t="s">
        <v>591</v>
      </c>
      <c r="BU448" s="100" t="s">
        <v>11258</v>
      </c>
      <c r="BV448" s="101" t="s">
        <v>471</v>
      </c>
      <c r="BW448" s="136"/>
      <c r="BX448" s="103" t="s">
        <v>565</v>
      </c>
      <c r="BY448" s="104" t="s">
        <v>190</v>
      </c>
      <c r="BZ448" s="136"/>
      <c r="CA448" s="83" t="s">
        <v>599</v>
      </c>
      <c r="CB448" s="106" t="s">
        <v>647</v>
      </c>
      <c r="CC448" s="106" t="s">
        <v>11259</v>
      </c>
      <c r="CD448" s="107"/>
      <c r="CE448" s="108" t="s">
        <v>107</v>
      </c>
      <c r="CF448" s="108" t="s">
        <v>107</v>
      </c>
      <c r="CG448" s="109"/>
      <c r="CH448" s="110" t="s">
        <v>107</v>
      </c>
      <c r="CI448" s="111"/>
      <c r="CJ448" s="112">
        <v>6710</v>
      </c>
      <c r="CK448" s="113">
        <v>86</v>
      </c>
      <c r="CL448" s="114" t="s">
        <v>134</v>
      </c>
      <c r="CM448" s="114" t="s">
        <v>108</v>
      </c>
      <c r="CN448" s="114"/>
      <c r="CO448" s="115" t="s">
        <v>102</v>
      </c>
      <c r="CP448" s="115" t="s">
        <v>102</v>
      </c>
      <c r="CQ448" s="115" t="s">
        <v>102</v>
      </c>
      <c r="CR448" s="115" t="s">
        <v>102</v>
      </c>
      <c r="CS448" s="116"/>
      <c r="CT448" s="117" t="s">
        <v>109</v>
      </c>
      <c r="CU448" s="117" t="s">
        <v>109</v>
      </c>
      <c r="CV448" s="83">
        <v>444</v>
      </c>
      <c r="CW448" s="83" t="s">
        <v>108</v>
      </c>
      <c r="CX448" s="83">
        <v>444</v>
      </c>
      <c r="CY448" s="83" t="s">
        <v>108</v>
      </c>
      <c r="CZ448" s="83">
        <v>6772</v>
      </c>
      <c r="DA448" s="83" t="s">
        <v>419</v>
      </c>
      <c r="DB448" s="83" t="s">
        <v>130</v>
      </c>
      <c r="DC448" s="83" t="s">
        <v>499</v>
      </c>
      <c r="DD448" s="83">
        <v>1493</v>
      </c>
      <c r="DE448" s="83" t="s">
        <v>444</v>
      </c>
      <c r="DF448" s="83" t="s">
        <v>130</v>
      </c>
      <c r="DG448" s="83" t="s">
        <v>499</v>
      </c>
      <c r="DH448" s="83"/>
      <c r="DI448" s="83">
        <v>0</v>
      </c>
      <c r="DJ448" s="83">
        <v>1</v>
      </c>
      <c r="DK448" s="83">
        <v>0</v>
      </c>
      <c r="DL448" s="83">
        <v>0</v>
      </c>
      <c r="DM448" s="83">
        <v>0</v>
      </c>
      <c r="DN448" s="83">
        <v>0</v>
      </c>
      <c r="DO448" s="83">
        <v>0</v>
      </c>
      <c r="DP448" s="83">
        <v>0</v>
      </c>
      <c r="DQ448" s="83">
        <v>0</v>
      </c>
      <c r="DR448" s="83">
        <v>0</v>
      </c>
      <c r="DS448" s="83">
        <v>0</v>
      </c>
      <c r="DT448" s="83">
        <v>3</v>
      </c>
      <c r="DU448" s="83">
        <v>3</v>
      </c>
      <c r="DV448" s="83">
        <v>0</v>
      </c>
      <c r="DW448" s="83">
        <v>0</v>
      </c>
      <c r="DX448" s="83">
        <v>3</v>
      </c>
      <c r="DY448" s="85">
        <v>44090</v>
      </c>
      <c r="DZ448" s="83" t="s">
        <v>4495</v>
      </c>
      <c r="EA448" s="83" t="s">
        <v>102</v>
      </c>
      <c r="EB448" s="83" t="s">
        <v>482</v>
      </c>
      <c r="EC448" s="83">
        <v>444</v>
      </c>
      <c r="ED448" s="83" t="s">
        <v>483</v>
      </c>
      <c r="EE448" s="83">
        <v>1</v>
      </c>
      <c r="EF448" s="83">
        <v>0</v>
      </c>
      <c r="EG448" s="83">
        <v>0</v>
      </c>
      <c r="EH448" s="83" t="s">
        <v>109</v>
      </c>
      <c r="EI448" s="83" t="s">
        <v>108</v>
      </c>
      <c r="EJ448" s="83" t="s">
        <v>583</v>
      </c>
      <c r="EK448" s="83">
        <v>0</v>
      </c>
      <c r="EL448" s="83">
        <v>0</v>
      </c>
      <c r="EM448" s="83">
        <v>1</v>
      </c>
      <c r="EN448" s="83" t="s">
        <v>497</v>
      </c>
      <c r="EO448" s="83"/>
      <c r="EP448" s="83" t="s">
        <v>436</v>
      </c>
      <c r="EQ448" s="136">
        <v>1</v>
      </c>
      <c r="ER448" s="136">
        <v>1</v>
      </c>
      <c r="ES448" s="136">
        <v>1</v>
      </c>
      <c r="ET448" s="136">
        <v>1</v>
      </c>
      <c r="EU448" s="215" t="s">
        <v>269</v>
      </c>
      <c r="EV448" s="136">
        <v>1</v>
      </c>
      <c r="EW448" s="136">
        <v>1</v>
      </c>
      <c r="EX448" s="136">
        <v>1</v>
      </c>
      <c r="EY448" s="136">
        <v>1</v>
      </c>
      <c r="EZ448" s="136">
        <v>1</v>
      </c>
      <c r="FP448" s="215" t="s">
        <v>592</v>
      </c>
      <c r="FQ448" s="136" t="b">
        <v>1</v>
      </c>
      <c r="FR448" s="136" t="b">
        <v>1</v>
      </c>
      <c r="FS448" s="136" t="b">
        <v>1</v>
      </c>
      <c r="FT448" s="136" t="b">
        <v>1</v>
      </c>
      <c r="FX448" s="215" t="s">
        <v>269</v>
      </c>
    </row>
    <row r="449" spans="1:180" ht="60" customHeight="1" x14ac:dyDescent="0.55000000000000004">
      <c r="A449" s="83" t="s">
        <v>130</v>
      </c>
      <c r="B449" s="83" t="s">
        <v>98</v>
      </c>
      <c r="C449" s="136">
        <v>900939</v>
      </c>
      <c r="D449" s="207" t="s">
        <v>627</v>
      </c>
      <c r="E449" s="208" t="s">
        <v>630</v>
      </c>
      <c r="F449" s="83" t="s">
        <v>108</v>
      </c>
      <c r="G449" s="85">
        <v>20621</v>
      </c>
      <c r="H449" s="83" t="s">
        <v>102</v>
      </c>
      <c r="I449" s="85">
        <v>39794</v>
      </c>
      <c r="J449" s="83" t="s">
        <v>228</v>
      </c>
      <c r="K449" s="216">
        <v>685792699776</v>
      </c>
      <c r="L449" s="83" t="s">
        <v>191</v>
      </c>
      <c r="M449" s="85">
        <v>43631</v>
      </c>
      <c r="N449" s="83">
        <v>-1526.6666666666699</v>
      </c>
      <c r="O449" s="83" t="s">
        <v>180</v>
      </c>
      <c r="P449" s="83" t="s">
        <v>181</v>
      </c>
      <c r="Q449" s="208" t="s">
        <v>6824</v>
      </c>
      <c r="R449" s="83" t="s">
        <v>102</v>
      </c>
      <c r="S449" s="83" t="s">
        <v>102</v>
      </c>
      <c r="T449" s="83" t="s">
        <v>199</v>
      </c>
      <c r="U449" s="83" t="s">
        <v>9784</v>
      </c>
      <c r="V449" s="83" t="s">
        <v>104</v>
      </c>
      <c r="W449" s="83" t="s">
        <v>105</v>
      </c>
      <c r="X449" s="86" t="s">
        <v>6824</v>
      </c>
      <c r="Y449" s="87" t="s">
        <v>102</v>
      </c>
      <c r="Z449" s="87" t="s">
        <v>102</v>
      </c>
      <c r="AA449" s="87" t="s">
        <v>199</v>
      </c>
      <c r="AB449" s="87" t="s">
        <v>9784</v>
      </c>
      <c r="AC449" s="87" t="s">
        <v>104</v>
      </c>
      <c r="AD449" s="87" t="s">
        <v>105</v>
      </c>
      <c r="AE449" s="87" t="s">
        <v>106</v>
      </c>
      <c r="AF449" s="86" t="s">
        <v>6824</v>
      </c>
      <c r="AG449" s="87" t="s">
        <v>489</v>
      </c>
      <c r="AH449" s="87" t="s">
        <v>9785</v>
      </c>
      <c r="AI449" s="87" t="s">
        <v>104</v>
      </c>
      <c r="AJ449" s="87" t="s">
        <v>204</v>
      </c>
      <c r="AK449" s="88"/>
      <c r="AL449" s="83" t="s">
        <v>107</v>
      </c>
      <c r="AM449" s="89" t="s">
        <v>454</v>
      </c>
      <c r="AN449" s="90" t="s">
        <v>416</v>
      </c>
      <c r="AO449" s="91" t="s">
        <v>641</v>
      </c>
      <c r="AP449" s="90">
        <v>8.3333333333332593</v>
      </c>
      <c r="AQ449" s="92" t="s">
        <v>211</v>
      </c>
      <c r="AR449" s="93" t="s">
        <v>102</v>
      </c>
      <c r="AS449" s="93" t="s">
        <v>102</v>
      </c>
      <c r="AT449" s="93" t="s">
        <v>102</v>
      </c>
      <c r="AU449" s="210" t="s">
        <v>641</v>
      </c>
      <c r="AV449" s="93" t="s">
        <v>192</v>
      </c>
      <c r="AW449" s="94" t="s">
        <v>102</v>
      </c>
      <c r="AX449" s="93" t="s">
        <v>105</v>
      </c>
      <c r="AY449" s="95" t="s">
        <v>188</v>
      </c>
      <c r="AZ449" s="93" t="s">
        <v>102</v>
      </c>
      <c r="BA449" s="93" t="s">
        <v>9786</v>
      </c>
      <c r="BB449" s="93" t="s">
        <v>102</v>
      </c>
      <c r="BC449" s="93" t="s">
        <v>102</v>
      </c>
      <c r="BD449" s="96" t="s">
        <v>102</v>
      </c>
      <c r="BE449" s="90">
        <v>-213.666666666667</v>
      </c>
      <c r="BF449" s="93" t="s">
        <v>211</v>
      </c>
      <c r="BG449" s="93" t="s">
        <v>102</v>
      </c>
      <c r="BH449" s="93" t="s">
        <v>102</v>
      </c>
      <c r="BI449" s="93" t="s">
        <v>102</v>
      </c>
      <c r="BJ449" s="210" t="s">
        <v>646</v>
      </c>
      <c r="BK449" s="93" t="s">
        <v>182</v>
      </c>
      <c r="BL449" s="97" t="s">
        <v>102</v>
      </c>
      <c r="BM449" s="93" t="s">
        <v>105</v>
      </c>
      <c r="BN449" s="93" t="s">
        <v>104</v>
      </c>
      <c r="BO449" s="93" t="s">
        <v>102</v>
      </c>
      <c r="BP449" s="98">
        <v>20180355</v>
      </c>
      <c r="BQ449" s="93" t="s">
        <v>102</v>
      </c>
      <c r="BR449" s="93" t="s">
        <v>102</v>
      </c>
      <c r="BS449" s="93" t="s">
        <v>102</v>
      </c>
      <c r="BT449" s="99" t="s">
        <v>591</v>
      </c>
      <c r="BU449" s="100" t="s">
        <v>11260</v>
      </c>
      <c r="BV449" s="101" t="s">
        <v>471</v>
      </c>
      <c r="BW449" s="136"/>
      <c r="BX449" s="103" t="s">
        <v>565</v>
      </c>
      <c r="BY449" s="104" t="s">
        <v>190</v>
      </c>
      <c r="BZ449" s="136"/>
      <c r="CA449" s="83" t="s">
        <v>599</v>
      </c>
      <c r="CB449" s="106" t="s">
        <v>647</v>
      </c>
      <c r="CC449" s="106" t="s">
        <v>11261</v>
      </c>
      <c r="CD449" s="107"/>
      <c r="CE449" s="108" t="s">
        <v>107</v>
      </c>
      <c r="CF449" s="108" t="s">
        <v>107</v>
      </c>
      <c r="CG449" s="109"/>
      <c r="CH449" s="110" t="s">
        <v>107</v>
      </c>
      <c r="CI449" s="111"/>
      <c r="CJ449" s="112">
        <v>6710</v>
      </c>
      <c r="CK449" s="113">
        <v>86</v>
      </c>
      <c r="CL449" s="114" t="s">
        <v>134</v>
      </c>
      <c r="CM449" s="114" t="s">
        <v>108</v>
      </c>
      <c r="CN449" s="114"/>
      <c r="CO449" s="115" t="s">
        <v>102</v>
      </c>
      <c r="CP449" s="115" t="s">
        <v>102</v>
      </c>
      <c r="CQ449" s="115" t="s">
        <v>102</v>
      </c>
      <c r="CR449" s="115" t="s">
        <v>102</v>
      </c>
      <c r="CS449" s="116"/>
      <c r="CT449" s="117" t="s">
        <v>109</v>
      </c>
      <c r="CU449" s="117" t="s">
        <v>109</v>
      </c>
      <c r="CV449" s="83">
        <v>445</v>
      </c>
      <c r="CW449" s="83" t="s">
        <v>108</v>
      </c>
      <c r="CX449" s="83">
        <v>445</v>
      </c>
      <c r="CY449" s="83" t="s">
        <v>108</v>
      </c>
      <c r="CZ449" s="83">
        <v>6773</v>
      </c>
      <c r="DA449" s="83" t="s">
        <v>419</v>
      </c>
      <c r="DB449" s="83" t="s">
        <v>130</v>
      </c>
      <c r="DC449" s="83" t="s">
        <v>499</v>
      </c>
      <c r="DD449" s="83">
        <v>1494</v>
      </c>
      <c r="DE449" s="83" t="s">
        <v>444</v>
      </c>
      <c r="DF449" s="83" t="s">
        <v>130</v>
      </c>
      <c r="DG449" s="83" t="s">
        <v>499</v>
      </c>
      <c r="DH449" s="83"/>
      <c r="DI449" s="83">
        <v>0</v>
      </c>
      <c r="DJ449" s="83">
        <v>1</v>
      </c>
      <c r="DK449" s="83">
        <v>0</v>
      </c>
      <c r="DL449" s="83">
        <v>0</v>
      </c>
      <c r="DM449" s="83">
        <v>0</v>
      </c>
      <c r="DN449" s="83">
        <v>0</v>
      </c>
      <c r="DO449" s="83">
        <v>0</v>
      </c>
      <c r="DP449" s="83">
        <v>0</v>
      </c>
      <c r="DQ449" s="83">
        <v>0</v>
      </c>
      <c r="DR449" s="83">
        <v>0</v>
      </c>
      <c r="DS449" s="83">
        <v>0</v>
      </c>
      <c r="DT449" s="83">
        <v>3</v>
      </c>
      <c r="DU449" s="83">
        <v>3</v>
      </c>
      <c r="DV449" s="83">
        <v>0</v>
      </c>
      <c r="DW449" s="83">
        <v>0</v>
      </c>
      <c r="DX449" s="83">
        <v>3</v>
      </c>
      <c r="DY449" s="85">
        <v>44091</v>
      </c>
      <c r="DZ449" s="83" t="s">
        <v>4496</v>
      </c>
      <c r="EA449" s="83" t="s">
        <v>102</v>
      </c>
      <c r="EB449" s="83" t="s">
        <v>482</v>
      </c>
      <c r="EC449" s="83">
        <v>445</v>
      </c>
      <c r="ED449" s="83" t="s">
        <v>483</v>
      </c>
      <c r="EE449" s="83">
        <v>1</v>
      </c>
      <c r="EF449" s="83">
        <v>0</v>
      </c>
      <c r="EG449" s="83">
        <v>0</v>
      </c>
      <c r="EH449" s="83" t="s">
        <v>109</v>
      </c>
      <c r="EI449" s="83" t="s">
        <v>108</v>
      </c>
      <c r="EJ449" s="83" t="s">
        <v>583</v>
      </c>
      <c r="EK449" s="83">
        <v>0</v>
      </c>
      <c r="EL449" s="83">
        <v>0</v>
      </c>
      <c r="EM449" s="83">
        <v>1</v>
      </c>
      <c r="EN449" s="83" t="s">
        <v>497</v>
      </c>
      <c r="EO449" s="83"/>
      <c r="EP449" s="83" t="s">
        <v>436</v>
      </c>
      <c r="EQ449" s="136">
        <v>1</v>
      </c>
      <c r="ER449" s="136">
        <v>1</v>
      </c>
      <c r="ES449" s="136">
        <v>1</v>
      </c>
      <c r="ET449" s="136">
        <v>1</v>
      </c>
      <c r="EU449" s="215" t="s">
        <v>269</v>
      </c>
      <c r="EV449" s="136">
        <v>1</v>
      </c>
      <c r="EW449" s="136">
        <v>1</v>
      </c>
      <c r="EX449" s="136">
        <v>1</v>
      </c>
      <c r="EY449" s="136">
        <v>1</v>
      </c>
      <c r="EZ449" s="136">
        <v>1</v>
      </c>
      <c r="FP449" s="215" t="s">
        <v>592</v>
      </c>
      <c r="FQ449" s="136" t="b">
        <v>1</v>
      </c>
      <c r="FR449" s="136" t="b">
        <v>1</v>
      </c>
      <c r="FS449" s="136" t="b">
        <v>1</v>
      </c>
      <c r="FT449" s="136" t="b">
        <v>1</v>
      </c>
      <c r="FX449" s="215" t="s">
        <v>269</v>
      </c>
    </row>
    <row r="450" spans="1:180" ht="60" customHeight="1" x14ac:dyDescent="0.55000000000000004">
      <c r="A450" s="83" t="s">
        <v>130</v>
      </c>
      <c r="B450" s="83" t="s">
        <v>98</v>
      </c>
      <c r="C450" s="136">
        <v>622553</v>
      </c>
      <c r="D450" s="207" t="s">
        <v>628</v>
      </c>
      <c r="E450" s="208" t="s">
        <v>633</v>
      </c>
      <c r="F450" s="83" t="s">
        <v>108</v>
      </c>
      <c r="G450" s="85">
        <v>22744</v>
      </c>
      <c r="H450" s="83" t="s">
        <v>102</v>
      </c>
      <c r="I450" s="85">
        <v>39772</v>
      </c>
      <c r="J450" s="83" t="s">
        <v>228</v>
      </c>
      <c r="K450" s="216">
        <v>269581276497</v>
      </c>
      <c r="L450" s="83" t="s">
        <v>191</v>
      </c>
      <c r="M450" s="85">
        <v>43619</v>
      </c>
      <c r="N450" s="83">
        <v>-1531.6666666666699</v>
      </c>
      <c r="O450" s="83" t="s">
        <v>193</v>
      </c>
      <c r="P450" s="83" t="s">
        <v>181</v>
      </c>
      <c r="Q450" s="208" t="s">
        <v>6828</v>
      </c>
      <c r="R450" s="83" t="s">
        <v>102</v>
      </c>
      <c r="S450" s="83" t="s">
        <v>102</v>
      </c>
      <c r="T450" s="83" t="s">
        <v>133</v>
      </c>
      <c r="U450" s="83" t="s">
        <v>9787</v>
      </c>
      <c r="V450" s="83" t="s">
        <v>111</v>
      </c>
      <c r="W450" s="83" t="s">
        <v>105</v>
      </c>
      <c r="X450" s="86" t="s">
        <v>6828</v>
      </c>
      <c r="Y450" s="87" t="s">
        <v>102</v>
      </c>
      <c r="Z450" s="87" t="s">
        <v>102</v>
      </c>
      <c r="AA450" s="87" t="s">
        <v>133</v>
      </c>
      <c r="AB450" s="87" t="s">
        <v>9787</v>
      </c>
      <c r="AC450" s="87" t="s">
        <v>111</v>
      </c>
      <c r="AD450" s="87" t="s">
        <v>105</v>
      </c>
      <c r="AE450" s="87" t="s">
        <v>106</v>
      </c>
      <c r="AF450" s="86" t="s">
        <v>6828</v>
      </c>
      <c r="AG450" s="87" t="s">
        <v>486</v>
      </c>
      <c r="AH450" s="87" t="s">
        <v>9787</v>
      </c>
      <c r="AI450" s="87" t="s">
        <v>111</v>
      </c>
      <c r="AJ450" s="87" t="s">
        <v>204</v>
      </c>
      <c r="AK450" s="88"/>
      <c r="AL450" s="83" t="s">
        <v>107</v>
      </c>
      <c r="AM450" s="89" t="s">
        <v>454</v>
      </c>
      <c r="AN450" s="90" t="s">
        <v>416</v>
      </c>
      <c r="AO450" s="91" t="s">
        <v>642</v>
      </c>
      <c r="AP450" s="90">
        <v>8.3333333333332593</v>
      </c>
      <c r="AQ450" s="92" t="s">
        <v>102</v>
      </c>
      <c r="AR450" s="93" t="s">
        <v>102</v>
      </c>
      <c r="AS450" s="93" t="s">
        <v>102</v>
      </c>
      <c r="AT450" s="93" t="s">
        <v>102</v>
      </c>
      <c r="AU450" s="210" t="s">
        <v>644</v>
      </c>
      <c r="AV450" s="93" t="s">
        <v>185</v>
      </c>
      <c r="AW450" s="94" t="s">
        <v>102</v>
      </c>
      <c r="AX450" s="93" t="s">
        <v>183</v>
      </c>
      <c r="AY450" s="95" t="s">
        <v>111</v>
      </c>
      <c r="AZ450" s="93" t="s">
        <v>102</v>
      </c>
      <c r="BA450" s="93" t="s">
        <v>102</v>
      </c>
      <c r="BB450" s="93" t="s">
        <v>102</v>
      </c>
      <c r="BC450" s="93" t="s">
        <v>102</v>
      </c>
      <c r="BD450" s="96" t="s">
        <v>102</v>
      </c>
      <c r="BE450" s="90">
        <v>-214.166666666667</v>
      </c>
      <c r="BF450" s="93" t="s">
        <v>102</v>
      </c>
      <c r="BG450" s="93" t="s">
        <v>102</v>
      </c>
      <c r="BH450" s="93" t="s">
        <v>102</v>
      </c>
      <c r="BI450" s="93" t="s">
        <v>102</v>
      </c>
      <c r="BJ450" s="210" t="s">
        <v>642</v>
      </c>
      <c r="BK450" s="93" t="s">
        <v>192</v>
      </c>
      <c r="BL450" s="97" t="s">
        <v>102</v>
      </c>
      <c r="BM450" s="93" t="s">
        <v>183</v>
      </c>
      <c r="BN450" s="93" t="s">
        <v>106</v>
      </c>
      <c r="BO450" s="93" t="s">
        <v>102</v>
      </c>
      <c r="BP450" s="98" t="s">
        <v>102</v>
      </c>
      <c r="BQ450" s="93" t="s">
        <v>102</v>
      </c>
      <c r="BR450" s="93" t="s">
        <v>102</v>
      </c>
      <c r="BS450" s="93" t="s">
        <v>102</v>
      </c>
      <c r="BT450" s="99" t="s">
        <v>591</v>
      </c>
      <c r="BU450" s="100" t="s">
        <v>11262</v>
      </c>
      <c r="BV450" s="101" t="s">
        <v>471</v>
      </c>
      <c r="BW450" s="136"/>
      <c r="BX450" s="103" t="s">
        <v>565</v>
      </c>
      <c r="BY450" s="104" t="s">
        <v>190</v>
      </c>
      <c r="BZ450" s="136"/>
      <c r="CA450" s="83" t="s">
        <v>599</v>
      </c>
      <c r="CB450" s="106" t="s">
        <v>647</v>
      </c>
      <c r="CC450" s="106" t="s">
        <v>11263</v>
      </c>
      <c r="CD450" s="107"/>
      <c r="CE450" s="108" t="s">
        <v>107</v>
      </c>
      <c r="CF450" s="108" t="s">
        <v>107</v>
      </c>
      <c r="CG450" s="109"/>
      <c r="CH450" s="110" t="s">
        <v>107</v>
      </c>
      <c r="CI450" s="111"/>
      <c r="CJ450" s="112">
        <v>6710</v>
      </c>
      <c r="CK450" s="113">
        <v>86</v>
      </c>
      <c r="CL450" s="114" t="s">
        <v>134</v>
      </c>
      <c r="CM450" s="114" t="s">
        <v>108</v>
      </c>
      <c r="CN450" s="114"/>
      <c r="CO450" s="115" t="s">
        <v>102</v>
      </c>
      <c r="CP450" s="115" t="s">
        <v>102</v>
      </c>
      <c r="CQ450" s="115" t="s">
        <v>102</v>
      </c>
      <c r="CR450" s="115" t="s">
        <v>102</v>
      </c>
      <c r="CS450" s="116"/>
      <c r="CT450" s="117" t="s">
        <v>109</v>
      </c>
      <c r="CU450" s="117" t="s">
        <v>109</v>
      </c>
      <c r="CV450" s="83">
        <v>446</v>
      </c>
      <c r="CW450" s="83" t="s">
        <v>108</v>
      </c>
      <c r="CX450" s="83">
        <v>446</v>
      </c>
      <c r="CY450" s="83" t="s">
        <v>108</v>
      </c>
      <c r="CZ450" s="83">
        <v>6774</v>
      </c>
      <c r="DA450" s="83" t="s">
        <v>419</v>
      </c>
      <c r="DB450" s="83" t="s">
        <v>130</v>
      </c>
      <c r="DC450" s="83" t="s">
        <v>499</v>
      </c>
      <c r="DD450" s="83">
        <v>1495</v>
      </c>
      <c r="DE450" s="83" t="s">
        <v>444</v>
      </c>
      <c r="DF450" s="83" t="s">
        <v>130</v>
      </c>
      <c r="DG450" s="83" t="s">
        <v>499</v>
      </c>
      <c r="DH450" s="83"/>
      <c r="DI450" s="83">
        <v>0</v>
      </c>
      <c r="DJ450" s="83">
        <v>1</v>
      </c>
      <c r="DK450" s="83">
        <v>0</v>
      </c>
      <c r="DL450" s="83">
        <v>0</v>
      </c>
      <c r="DM450" s="83">
        <v>0</v>
      </c>
      <c r="DN450" s="83">
        <v>0</v>
      </c>
      <c r="DO450" s="83">
        <v>0</v>
      </c>
      <c r="DP450" s="83">
        <v>0</v>
      </c>
      <c r="DQ450" s="83">
        <v>0</v>
      </c>
      <c r="DR450" s="83">
        <v>0</v>
      </c>
      <c r="DS450" s="83">
        <v>0</v>
      </c>
      <c r="DT450" s="83">
        <v>3</v>
      </c>
      <c r="DU450" s="83">
        <v>3</v>
      </c>
      <c r="DV450" s="83">
        <v>0</v>
      </c>
      <c r="DW450" s="83">
        <v>0</v>
      </c>
      <c r="DX450" s="83">
        <v>3</v>
      </c>
      <c r="DY450" s="85">
        <v>44092</v>
      </c>
      <c r="DZ450" s="83" t="s">
        <v>4497</v>
      </c>
      <c r="EA450" s="83" t="s">
        <v>102</v>
      </c>
      <c r="EB450" s="83" t="s">
        <v>482</v>
      </c>
      <c r="EC450" s="83">
        <v>446</v>
      </c>
      <c r="ED450" s="83" t="s">
        <v>483</v>
      </c>
      <c r="EE450" s="83">
        <v>1</v>
      </c>
      <c r="EF450" s="83">
        <v>0</v>
      </c>
      <c r="EG450" s="83">
        <v>0</v>
      </c>
      <c r="EH450" s="83" t="s">
        <v>109</v>
      </c>
      <c r="EI450" s="83" t="s">
        <v>108</v>
      </c>
      <c r="EJ450" s="83" t="s">
        <v>583</v>
      </c>
      <c r="EK450" s="83">
        <v>0</v>
      </c>
      <c r="EL450" s="83">
        <v>0</v>
      </c>
      <c r="EM450" s="83">
        <v>1</v>
      </c>
      <c r="EN450" s="83" t="s">
        <v>497</v>
      </c>
      <c r="EO450" s="83"/>
      <c r="EP450" s="83" t="s">
        <v>436</v>
      </c>
      <c r="EQ450" s="136">
        <v>1</v>
      </c>
      <c r="ER450" s="136">
        <v>1</v>
      </c>
      <c r="ES450" s="136">
        <v>1</v>
      </c>
      <c r="ET450" s="136">
        <v>1</v>
      </c>
      <c r="EU450" s="215" t="s">
        <v>269</v>
      </c>
      <c r="EV450" s="136">
        <v>1</v>
      </c>
      <c r="EW450" s="136">
        <v>1</v>
      </c>
      <c r="EX450" s="136">
        <v>1</v>
      </c>
      <c r="EY450" s="136">
        <v>1</v>
      </c>
      <c r="EZ450" s="136">
        <v>1</v>
      </c>
      <c r="FP450" s="215" t="s">
        <v>592</v>
      </c>
      <c r="FQ450" s="136" t="b">
        <v>1</v>
      </c>
      <c r="FR450" s="136" t="b">
        <v>1</v>
      </c>
      <c r="FS450" s="136" t="b">
        <v>1</v>
      </c>
      <c r="FT450" s="136" t="b">
        <v>1</v>
      </c>
      <c r="FX450" s="215" t="s">
        <v>269</v>
      </c>
    </row>
    <row r="451" spans="1:180" ht="60" customHeight="1" x14ac:dyDescent="0.55000000000000004">
      <c r="A451" s="83" t="s">
        <v>130</v>
      </c>
      <c r="B451" s="83" t="s">
        <v>98</v>
      </c>
      <c r="C451" s="136">
        <v>838345</v>
      </c>
      <c r="D451" s="207" t="s">
        <v>629</v>
      </c>
      <c r="E451" s="208" t="s">
        <v>634</v>
      </c>
      <c r="F451" s="83" t="s">
        <v>108</v>
      </c>
      <c r="G451" s="85">
        <v>26341</v>
      </c>
      <c r="H451" s="83" t="s">
        <v>102</v>
      </c>
      <c r="I451" s="85">
        <v>34633</v>
      </c>
      <c r="J451" s="83" t="s">
        <v>228</v>
      </c>
      <c r="K451" s="216">
        <v>539763616522</v>
      </c>
      <c r="L451" s="83" t="s">
        <v>191</v>
      </c>
      <c r="M451" s="85">
        <v>43642</v>
      </c>
      <c r="N451" s="83">
        <v>-1536.6666666666699</v>
      </c>
      <c r="O451" s="83" t="s">
        <v>193</v>
      </c>
      <c r="P451" s="83" t="s">
        <v>181</v>
      </c>
      <c r="Q451" s="208" t="s">
        <v>6832</v>
      </c>
      <c r="R451" s="83" t="s">
        <v>102</v>
      </c>
      <c r="S451" s="83" t="s">
        <v>102</v>
      </c>
      <c r="T451" s="83" t="s">
        <v>131</v>
      </c>
      <c r="U451" s="83" t="s">
        <v>9788</v>
      </c>
      <c r="V451" s="83" t="s">
        <v>104</v>
      </c>
      <c r="W451" s="83" t="s">
        <v>105</v>
      </c>
      <c r="X451" s="86" t="s">
        <v>6832</v>
      </c>
      <c r="Y451" s="87" t="s">
        <v>102</v>
      </c>
      <c r="Z451" s="87" t="s">
        <v>102</v>
      </c>
      <c r="AA451" s="87" t="s">
        <v>131</v>
      </c>
      <c r="AB451" s="87" t="s">
        <v>9788</v>
      </c>
      <c r="AC451" s="87" t="s">
        <v>104</v>
      </c>
      <c r="AD451" s="87" t="s">
        <v>105</v>
      </c>
      <c r="AE451" s="87" t="s">
        <v>106</v>
      </c>
      <c r="AF451" s="86" t="s">
        <v>6832</v>
      </c>
      <c r="AG451" s="87" t="s">
        <v>177</v>
      </c>
      <c r="AH451" s="87" t="s">
        <v>9788</v>
      </c>
      <c r="AI451" s="87" t="s">
        <v>104</v>
      </c>
      <c r="AJ451" s="87" t="s">
        <v>204</v>
      </c>
      <c r="AK451" s="88"/>
      <c r="AL451" s="83" t="s">
        <v>107</v>
      </c>
      <c r="AM451" s="89" t="s">
        <v>454</v>
      </c>
      <c r="AN451" s="90" t="s">
        <v>416</v>
      </c>
      <c r="AO451" s="91" t="s">
        <v>643</v>
      </c>
      <c r="AP451" s="90">
        <v>8.3333333333332593</v>
      </c>
      <c r="AQ451" s="92" t="s">
        <v>102</v>
      </c>
      <c r="AR451" s="93" t="s">
        <v>102</v>
      </c>
      <c r="AS451" s="93" t="s">
        <v>102</v>
      </c>
      <c r="AT451" s="93" t="s">
        <v>102</v>
      </c>
      <c r="AU451" s="210" t="s">
        <v>645</v>
      </c>
      <c r="AV451" s="93" t="s">
        <v>185</v>
      </c>
      <c r="AW451" s="94" t="s">
        <v>102</v>
      </c>
      <c r="AX451" s="93" t="s">
        <v>105</v>
      </c>
      <c r="AY451" s="95" t="s">
        <v>104</v>
      </c>
      <c r="AZ451" s="93" t="s">
        <v>102</v>
      </c>
      <c r="BA451" s="93" t="s">
        <v>102</v>
      </c>
      <c r="BB451" s="93" t="s">
        <v>102</v>
      </c>
      <c r="BC451" s="93" t="s">
        <v>102</v>
      </c>
      <c r="BD451" s="96" t="s">
        <v>102</v>
      </c>
      <c r="BE451" s="90">
        <v>-214.666666666667</v>
      </c>
      <c r="BF451" s="93" t="s">
        <v>102</v>
      </c>
      <c r="BG451" s="93" t="s">
        <v>102</v>
      </c>
      <c r="BH451" s="93" t="s">
        <v>102</v>
      </c>
      <c r="BI451" s="93" t="s">
        <v>102</v>
      </c>
      <c r="BJ451" s="210" t="s">
        <v>643</v>
      </c>
      <c r="BK451" s="93" t="s">
        <v>196</v>
      </c>
      <c r="BL451" s="97" t="s">
        <v>102</v>
      </c>
      <c r="BM451" s="93" t="s">
        <v>105</v>
      </c>
      <c r="BN451" s="93" t="s">
        <v>596</v>
      </c>
      <c r="BO451" s="93" t="s">
        <v>102</v>
      </c>
      <c r="BP451" s="98" t="s">
        <v>102</v>
      </c>
      <c r="BQ451" s="93" t="s">
        <v>102</v>
      </c>
      <c r="BR451" s="93" t="s">
        <v>102</v>
      </c>
      <c r="BS451" s="93" t="s">
        <v>102</v>
      </c>
      <c r="BT451" s="99" t="s">
        <v>591</v>
      </c>
      <c r="BU451" s="100" t="s">
        <v>11264</v>
      </c>
      <c r="BV451" s="101" t="s">
        <v>471</v>
      </c>
      <c r="BW451" s="136"/>
      <c r="BX451" s="103" t="s">
        <v>565</v>
      </c>
      <c r="BY451" s="104" t="s">
        <v>190</v>
      </c>
      <c r="BZ451" s="136"/>
      <c r="CA451" s="83" t="s">
        <v>599</v>
      </c>
      <c r="CB451" s="106" t="s">
        <v>647</v>
      </c>
      <c r="CC451" s="106" t="s">
        <v>11265</v>
      </c>
      <c r="CD451" s="107"/>
      <c r="CE451" s="108" t="s">
        <v>107</v>
      </c>
      <c r="CF451" s="108" t="s">
        <v>107</v>
      </c>
      <c r="CG451" s="109"/>
      <c r="CH451" s="110" t="s">
        <v>107</v>
      </c>
      <c r="CI451" s="111"/>
      <c r="CJ451" s="112">
        <v>6710</v>
      </c>
      <c r="CK451" s="113">
        <v>86</v>
      </c>
      <c r="CL451" s="114" t="s">
        <v>134</v>
      </c>
      <c r="CM451" s="114" t="s">
        <v>108</v>
      </c>
      <c r="CN451" s="114"/>
      <c r="CO451" s="115" t="s">
        <v>102</v>
      </c>
      <c r="CP451" s="115" t="s">
        <v>102</v>
      </c>
      <c r="CQ451" s="115" t="s">
        <v>102</v>
      </c>
      <c r="CR451" s="115" t="s">
        <v>102</v>
      </c>
      <c r="CS451" s="116"/>
      <c r="CT451" s="117" t="s">
        <v>109</v>
      </c>
      <c r="CU451" s="117" t="s">
        <v>109</v>
      </c>
      <c r="CV451" s="83">
        <v>447</v>
      </c>
      <c r="CW451" s="83" t="s">
        <v>108</v>
      </c>
      <c r="CX451" s="83">
        <v>447</v>
      </c>
      <c r="CY451" s="83" t="s">
        <v>108</v>
      </c>
      <c r="CZ451" s="83">
        <v>6775</v>
      </c>
      <c r="DA451" s="83" t="s">
        <v>419</v>
      </c>
      <c r="DB451" s="83" t="s">
        <v>130</v>
      </c>
      <c r="DC451" s="83" t="s">
        <v>499</v>
      </c>
      <c r="DD451" s="83">
        <v>1496</v>
      </c>
      <c r="DE451" s="83" t="s">
        <v>444</v>
      </c>
      <c r="DF451" s="83" t="s">
        <v>130</v>
      </c>
      <c r="DG451" s="83" t="s">
        <v>499</v>
      </c>
      <c r="DH451" s="83"/>
      <c r="DI451" s="83">
        <v>0</v>
      </c>
      <c r="DJ451" s="83">
        <v>1</v>
      </c>
      <c r="DK451" s="83">
        <v>0</v>
      </c>
      <c r="DL451" s="83">
        <v>0</v>
      </c>
      <c r="DM451" s="83">
        <v>0</v>
      </c>
      <c r="DN451" s="83">
        <v>0</v>
      </c>
      <c r="DO451" s="83">
        <v>0</v>
      </c>
      <c r="DP451" s="83">
        <v>0</v>
      </c>
      <c r="DQ451" s="83">
        <v>0</v>
      </c>
      <c r="DR451" s="83">
        <v>0</v>
      </c>
      <c r="DS451" s="83">
        <v>0</v>
      </c>
      <c r="DT451" s="83">
        <v>3</v>
      </c>
      <c r="DU451" s="83">
        <v>3</v>
      </c>
      <c r="DV451" s="83">
        <v>0</v>
      </c>
      <c r="DW451" s="83">
        <v>0</v>
      </c>
      <c r="DX451" s="83">
        <v>3</v>
      </c>
      <c r="DY451" s="85">
        <v>44093</v>
      </c>
      <c r="DZ451" s="83" t="s">
        <v>4498</v>
      </c>
      <c r="EA451" s="83" t="s">
        <v>102</v>
      </c>
      <c r="EB451" s="83" t="s">
        <v>482</v>
      </c>
      <c r="EC451" s="83">
        <v>447</v>
      </c>
      <c r="ED451" s="83" t="s">
        <v>483</v>
      </c>
      <c r="EE451" s="83">
        <v>1</v>
      </c>
      <c r="EF451" s="83">
        <v>0</v>
      </c>
      <c r="EG451" s="83">
        <v>0</v>
      </c>
      <c r="EH451" s="83" t="s">
        <v>109</v>
      </c>
      <c r="EI451" s="83" t="s">
        <v>108</v>
      </c>
      <c r="EJ451" s="83" t="s">
        <v>583</v>
      </c>
      <c r="EK451" s="83">
        <v>0</v>
      </c>
      <c r="EL451" s="83">
        <v>0</v>
      </c>
      <c r="EM451" s="83">
        <v>1</v>
      </c>
      <c r="EN451" s="83" t="s">
        <v>497</v>
      </c>
      <c r="EO451" s="83"/>
      <c r="EP451" s="83" t="s">
        <v>436</v>
      </c>
      <c r="EQ451" s="136">
        <v>1</v>
      </c>
      <c r="ER451" s="136">
        <v>1</v>
      </c>
      <c r="ES451" s="136">
        <v>1</v>
      </c>
      <c r="ET451" s="136">
        <v>1</v>
      </c>
      <c r="EU451" s="215" t="s">
        <v>269</v>
      </c>
      <c r="EV451" s="136">
        <v>1</v>
      </c>
      <c r="EW451" s="136">
        <v>1</v>
      </c>
      <c r="EX451" s="136">
        <v>1</v>
      </c>
      <c r="EY451" s="136">
        <v>1</v>
      </c>
      <c r="EZ451" s="136">
        <v>1</v>
      </c>
      <c r="FP451" s="215" t="s">
        <v>592</v>
      </c>
      <c r="FQ451" s="136" t="b">
        <v>1</v>
      </c>
      <c r="FR451" s="136" t="b">
        <v>1</v>
      </c>
      <c r="FS451" s="136" t="b">
        <v>1</v>
      </c>
      <c r="FT451" s="136" t="b">
        <v>1</v>
      </c>
      <c r="FX451" s="215" t="s">
        <v>269</v>
      </c>
    </row>
    <row r="452" spans="1:180" ht="60" customHeight="1" x14ac:dyDescent="0.55000000000000004">
      <c r="A452" s="83" t="s">
        <v>130</v>
      </c>
      <c r="B452" s="83" t="s">
        <v>98</v>
      </c>
      <c r="C452" s="136">
        <v>939389</v>
      </c>
      <c r="D452" s="207" t="s">
        <v>627</v>
      </c>
      <c r="E452" s="208" t="s">
        <v>630</v>
      </c>
      <c r="F452" s="83" t="s">
        <v>108</v>
      </c>
      <c r="G452" s="85">
        <v>20621</v>
      </c>
      <c r="H452" s="83" t="s">
        <v>102</v>
      </c>
      <c r="I452" s="85">
        <v>39794</v>
      </c>
      <c r="J452" s="83" t="s">
        <v>228</v>
      </c>
      <c r="K452" s="216">
        <v>815582646298</v>
      </c>
      <c r="L452" s="83" t="s">
        <v>191</v>
      </c>
      <c r="M452" s="85">
        <v>43631</v>
      </c>
      <c r="N452" s="83">
        <v>-1541.6666666666699</v>
      </c>
      <c r="O452" s="83" t="s">
        <v>180</v>
      </c>
      <c r="P452" s="83" t="s">
        <v>181</v>
      </c>
      <c r="Q452" s="208" t="s">
        <v>6836</v>
      </c>
      <c r="R452" s="83" t="s">
        <v>102</v>
      </c>
      <c r="S452" s="83" t="s">
        <v>102</v>
      </c>
      <c r="T452" s="83" t="s">
        <v>199</v>
      </c>
      <c r="U452" s="83" t="s">
        <v>9789</v>
      </c>
      <c r="V452" s="83" t="s">
        <v>104</v>
      </c>
      <c r="W452" s="83" t="s">
        <v>105</v>
      </c>
      <c r="X452" s="86" t="s">
        <v>6836</v>
      </c>
      <c r="Y452" s="87" t="s">
        <v>102</v>
      </c>
      <c r="Z452" s="87" t="s">
        <v>102</v>
      </c>
      <c r="AA452" s="87" t="s">
        <v>199</v>
      </c>
      <c r="AB452" s="87" t="s">
        <v>9789</v>
      </c>
      <c r="AC452" s="87" t="s">
        <v>104</v>
      </c>
      <c r="AD452" s="87" t="s">
        <v>105</v>
      </c>
      <c r="AE452" s="87" t="s">
        <v>106</v>
      </c>
      <c r="AF452" s="86" t="s">
        <v>6836</v>
      </c>
      <c r="AG452" s="87" t="s">
        <v>489</v>
      </c>
      <c r="AH452" s="87" t="s">
        <v>9790</v>
      </c>
      <c r="AI452" s="87" t="s">
        <v>104</v>
      </c>
      <c r="AJ452" s="87" t="s">
        <v>204</v>
      </c>
      <c r="AK452" s="88"/>
      <c r="AL452" s="83" t="s">
        <v>107</v>
      </c>
      <c r="AM452" s="89" t="s">
        <v>454</v>
      </c>
      <c r="AN452" s="90" t="s">
        <v>416</v>
      </c>
      <c r="AO452" s="91" t="s">
        <v>641</v>
      </c>
      <c r="AP452" s="90">
        <v>8.3333333333332593</v>
      </c>
      <c r="AQ452" s="92" t="s">
        <v>211</v>
      </c>
      <c r="AR452" s="93" t="s">
        <v>102</v>
      </c>
      <c r="AS452" s="93" t="s">
        <v>102</v>
      </c>
      <c r="AT452" s="93" t="s">
        <v>102</v>
      </c>
      <c r="AU452" s="210" t="s">
        <v>641</v>
      </c>
      <c r="AV452" s="93" t="s">
        <v>192</v>
      </c>
      <c r="AW452" s="94" t="s">
        <v>102</v>
      </c>
      <c r="AX452" s="93" t="s">
        <v>105</v>
      </c>
      <c r="AY452" s="95" t="s">
        <v>188</v>
      </c>
      <c r="AZ452" s="93" t="s">
        <v>102</v>
      </c>
      <c r="BA452" s="93" t="s">
        <v>9791</v>
      </c>
      <c r="BB452" s="93" t="s">
        <v>102</v>
      </c>
      <c r="BC452" s="93" t="s">
        <v>102</v>
      </c>
      <c r="BD452" s="96" t="s">
        <v>102</v>
      </c>
      <c r="BE452" s="90">
        <v>-215.166666666667</v>
      </c>
      <c r="BF452" s="93" t="s">
        <v>211</v>
      </c>
      <c r="BG452" s="93" t="s">
        <v>102</v>
      </c>
      <c r="BH452" s="93" t="s">
        <v>102</v>
      </c>
      <c r="BI452" s="93" t="s">
        <v>102</v>
      </c>
      <c r="BJ452" s="210" t="s">
        <v>646</v>
      </c>
      <c r="BK452" s="93" t="s">
        <v>182</v>
      </c>
      <c r="BL452" s="97" t="s">
        <v>102</v>
      </c>
      <c r="BM452" s="93" t="s">
        <v>105</v>
      </c>
      <c r="BN452" s="93" t="s">
        <v>104</v>
      </c>
      <c r="BO452" s="93" t="s">
        <v>102</v>
      </c>
      <c r="BP452" s="98">
        <v>20180356</v>
      </c>
      <c r="BQ452" s="93" t="s">
        <v>102</v>
      </c>
      <c r="BR452" s="93" t="s">
        <v>102</v>
      </c>
      <c r="BS452" s="93" t="s">
        <v>102</v>
      </c>
      <c r="BT452" s="99" t="s">
        <v>591</v>
      </c>
      <c r="BU452" s="100" t="s">
        <v>11266</v>
      </c>
      <c r="BV452" s="101" t="s">
        <v>471</v>
      </c>
      <c r="BW452" s="136"/>
      <c r="BX452" s="103" t="s">
        <v>565</v>
      </c>
      <c r="BY452" s="104" t="s">
        <v>190</v>
      </c>
      <c r="BZ452" s="136"/>
      <c r="CA452" s="83" t="s">
        <v>599</v>
      </c>
      <c r="CB452" s="106" t="s">
        <v>647</v>
      </c>
      <c r="CC452" s="106" t="s">
        <v>11267</v>
      </c>
      <c r="CD452" s="107"/>
      <c r="CE452" s="108" t="s">
        <v>107</v>
      </c>
      <c r="CF452" s="108" t="s">
        <v>107</v>
      </c>
      <c r="CG452" s="109"/>
      <c r="CH452" s="110" t="s">
        <v>107</v>
      </c>
      <c r="CI452" s="111"/>
      <c r="CJ452" s="112">
        <v>6710</v>
      </c>
      <c r="CK452" s="113">
        <v>86</v>
      </c>
      <c r="CL452" s="114" t="s">
        <v>134</v>
      </c>
      <c r="CM452" s="114" t="s">
        <v>108</v>
      </c>
      <c r="CN452" s="114"/>
      <c r="CO452" s="115" t="s">
        <v>102</v>
      </c>
      <c r="CP452" s="115" t="s">
        <v>102</v>
      </c>
      <c r="CQ452" s="115" t="s">
        <v>102</v>
      </c>
      <c r="CR452" s="115" t="s">
        <v>102</v>
      </c>
      <c r="CS452" s="116"/>
      <c r="CT452" s="117" t="s">
        <v>109</v>
      </c>
      <c r="CU452" s="117" t="s">
        <v>109</v>
      </c>
      <c r="CV452" s="83">
        <v>448</v>
      </c>
      <c r="CW452" s="83" t="s">
        <v>108</v>
      </c>
      <c r="CX452" s="83">
        <v>448</v>
      </c>
      <c r="CY452" s="83" t="s">
        <v>108</v>
      </c>
      <c r="CZ452" s="83">
        <v>6776</v>
      </c>
      <c r="DA452" s="83" t="s">
        <v>419</v>
      </c>
      <c r="DB452" s="83" t="s">
        <v>130</v>
      </c>
      <c r="DC452" s="83" t="s">
        <v>499</v>
      </c>
      <c r="DD452" s="83">
        <v>1497</v>
      </c>
      <c r="DE452" s="83" t="s">
        <v>444</v>
      </c>
      <c r="DF452" s="83" t="s">
        <v>130</v>
      </c>
      <c r="DG452" s="83" t="s">
        <v>499</v>
      </c>
      <c r="DH452" s="83"/>
      <c r="DI452" s="83">
        <v>0</v>
      </c>
      <c r="DJ452" s="83">
        <v>1</v>
      </c>
      <c r="DK452" s="83">
        <v>0</v>
      </c>
      <c r="DL452" s="83">
        <v>0</v>
      </c>
      <c r="DM452" s="83">
        <v>0</v>
      </c>
      <c r="DN452" s="83">
        <v>0</v>
      </c>
      <c r="DO452" s="83">
        <v>0</v>
      </c>
      <c r="DP452" s="83">
        <v>0</v>
      </c>
      <c r="DQ452" s="83">
        <v>0</v>
      </c>
      <c r="DR452" s="83">
        <v>0</v>
      </c>
      <c r="DS452" s="83">
        <v>0</v>
      </c>
      <c r="DT452" s="83">
        <v>3</v>
      </c>
      <c r="DU452" s="83">
        <v>3</v>
      </c>
      <c r="DV452" s="83">
        <v>0</v>
      </c>
      <c r="DW452" s="83">
        <v>0</v>
      </c>
      <c r="DX452" s="83">
        <v>3</v>
      </c>
      <c r="DY452" s="85">
        <v>44094</v>
      </c>
      <c r="DZ452" s="83" t="s">
        <v>4499</v>
      </c>
      <c r="EA452" s="83" t="s">
        <v>102</v>
      </c>
      <c r="EB452" s="83" t="s">
        <v>482</v>
      </c>
      <c r="EC452" s="83">
        <v>448</v>
      </c>
      <c r="ED452" s="83" t="s">
        <v>483</v>
      </c>
      <c r="EE452" s="83">
        <v>1</v>
      </c>
      <c r="EF452" s="83">
        <v>0</v>
      </c>
      <c r="EG452" s="83">
        <v>0</v>
      </c>
      <c r="EH452" s="83" t="s">
        <v>109</v>
      </c>
      <c r="EI452" s="83" t="s">
        <v>108</v>
      </c>
      <c r="EJ452" s="83" t="s">
        <v>583</v>
      </c>
      <c r="EK452" s="83">
        <v>0</v>
      </c>
      <c r="EL452" s="83">
        <v>0</v>
      </c>
      <c r="EM452" s="83">
        <v>1</v>
      </c>
      <c r="EN452" s="83" t="s">
        <v>497</v>
      </c>
      <c r="EO452" s="83"/>
      <c r="EP452" s="83" t="s">
        <v>436</v>
      </c>
      <c r="EQ452" s="136">
        <v>1</v>
      </c>
      <c r="ER452" s="136">
        <v>1</v>
      </c>
      <c r="ES452" s="136">
        <v>1</v>
      </c>
      <c r="ET452" s="136">
        <v>1</v>
      </c>
      <c r="EU452" s="215" t="s">
        <v>269</v>
      </c>
      <c r="EV452" s="136">
        <v>1</v>
      </c>
      <c r="EW452" s="136">
        <v>1</v>
      </c>
      <c r="EX452" s="136">
        <v>1</v>
      </c>
      <c r="EY452" s="136">
        <v>1</v>
      </c>
      <c r="EZ452" s="136">
        <v>1</v>
      </c>
      <c r="FP452" s="215" t="s">
        <v>592</v>
      </c>
      <c r="FQ452" s="136" t="b">
        <v>1</v>
      </c>
      <c r="FR452" s="136" t="b">
        <v>1</v>
      </c>
      <c r="FS452" s="136" t="b">
        <v>1</v>
      </c>
      <c r="FT452" s="136" t="b">
        <v>1</v>
      </c>
      <c r="FX452" s="215" t="s">
        <v>269</v>
      </c>
    </row>
    <row r="453" spans="1:180" ht="60" customHeight="1" x14ac:dyDescent="0.55000000000000004">
      <c r="A453" s="83" t="s">
        <v>130</v>
      </c>
      <c r="B453" s="83" t="s">
        <v>98</v>
      </c>
      <c r="C453" s="136">
        <v>228924</v>
      </c>
      <c r="D453" s="207" t="s">
        <v>628</v>
      </c>
      <c r="E453" s="208" t="s">
        <v>633</v>
      </c>
      <c r="F453" s="83" t="s">
        <v>108</v>
      </c>
      <c r="G453" s="85">
        <v>22744</v>
      </c>
      <c r="H453" s="83" t="s">
        <v>102</v>
      </c>
      <c r="I453" s="85">
        <v>39772</v>
      </c>
      <c r="J453" s="83" t="s">
        <v>228</v>
      </c>
      <c r="K453" s="216">
        <v>503322541171</v>
      </c>
      <c r="L453" s="83" t="s">
        <v>191</v>
      </c>
      <c r="M453" s="85">
        <v>43619</v>
      </c>
      <c r="N453" s="83">
        <v>-1546.6666666666699</v>
      </c>
      <c r="O453" s="83" t="s">
        <v>193</v>
      </c>
      <c r="P453" s="83" t="s">
        <v>181</v>
      </c>
      <c r="Q453" s="208" t="s">
        <v>6840</v>
      </c>
      <c r="R453" s="83" t="s">
        <v>102</v>
      </c>
      <c r="S453" s="83" t="s">
        <v>102</v>
      </c>
      <c r="T453" s="83" t="s">
        <v>133</v>
      </c>
      <c r="U453" s="83" t="s">
        <v>9792</v>
      </c>
      <c r="V453" s="83" t="s">
        <v>111</v>
      </c>
      <c r="W453" s="83" t="s">
        <v>105</v>
      </c>
      <c r="X453" s="86" t="s">
        <v>6840</v>
      </c>
      <c r="Y453" s="87" t="s">
        <v>102</v>
      </c>
      <c r="Z453" s="87" t="s">
        <v>102</v>
      </c>
      <c r="AA453" s="87" t="s">
        <v>133</v>
      </c>
      <c r="AB453" s="87" t="s">
        <v>9792</v>
      </c>
      <c r="AC453" s="87" t="s">
        <v>111</v>
      </c>
      <c r="AD453" s="87" t="s">
        <v>105</v>
      </c>
      <c r="AE453" s="87" t="s">
        <v>106</v>
      </c>
      <c r="AF453" s="86" t="s">
        <v>6840</v>
      </c>
      <c r="AG453" s="87" t="s">
        <v>486</v>
      </c>
      <c r="AH453" s="87" t="s">
        <v>9792</v>
      </c>
      <c r="AI453" s="87" t="s">
        <v>111</v>
      </c>
      <c r="AJ453" s="87" t="s">
        <v>204</v>
      </c>
      <c r="AK453" s="88"/>
      <c r="AL453" s="83" t="s">
        <v>107</v>
      </c>
      <c r="AM453" s="89" t="s">
        <v>454</v>
      </c>
      <c r="AN453" s="90" t="s">
        <v>416</v>
      </c>
      <c r="AO453" s="91" t="s">
        <v>642</v>
      </c>
      <c r="AP453" s="90">
        <v>8.3333333333332593</v>
      </c>
      <c r="AQ453" s="92" t="s">
        <v>102</v>
      </c>
      <c r="AR453" s="93" t="s">
        <v>102</v>
      </c>
      <c r="AS453" s="93" t="s">
        <v>102</v>
      </c>
      <c r="AT453" s="93" t="s">
        <v>102</v>
      </c>
      <c r="AU453" s="210" t="s">
        <v>644</v>
      </c>
      <c r="AV453" s="93" t="s">
        <v>185</v>
      </c>
      <c r="AW453" s="94" t="s">
        <v>102</v>
      </c>
      <c r="AX453" s="93" t="s">
        <v>183</v>
      </c>
      <c r="AY453" s="95" t="s">
        <v>111</v>
      </c>
      <c r="AZ453" s="93" t="s">
        <v>102</v>
      </c>
      <c r="BA453" s="93" t="s">
        <v>102</v>
      </c>
      <c r="BB453" s="93" t="s">
        <v>102</v>
      </c>
      <c r="BC453" s="93" t="s">
        <v>102</v>
      </c>
      <c r="BD453" s="96" t="s">
        <v>102</v>
      </c>
      <c r="BE453" s="90">
        <v>-215.666666666667</v>
      </c>
      <c r="BF453" s="93" t="s">
        <v>102</v>
      </c>
      <c r="BG453" s="93" t="s">
        <v>102</v>
      </c>
      <c r="BH453" s="93" t="s">
        <v>102</v>
      </c>
      <c r="BI453" s="93" t="s">
        <v>102</v>
      </c>
      <c r="BJ453" s="210" t="s">
        <v>642</v>
      </c>
      <c r="BK453" s="93" t="s">
        <v>192</v>
      </c>
      <c r="BL453" s="97" t="s">
        <v>102</v>
      </c>
      <c r="BM453" s="93" t="s">
        <v>183</v>
      </c>
      <c r="BN453" s="93" t="s">
        <v>106</v>
      </c>
      <c r="BO453" s="93" t="s">
        <v>102</v>
      </c>
      <c r="BP453" s="98" t="s">
        <v>102</v>
      </c>
      <c r="BQ453" s="93" t="s">
        <v>102</v>
      </c>
      <c r="BR453" s="93" t="s">
        <v>102</v>
      </c>
      <c r="BS453" s="93" t="s">
        <v>102</v>
      </c>
      <c r="BT453" s="99" t="s">
        <v>591</v>
      </c>
      <c r="BU453" s="100" t="s">
        <v>11268</v>
      </c>
      <c r="BV453" s="101" t="s">
        <v>471</v>
      </c>
      <c r="BW453" s="136"/>
      <c r="BX453" s="103" t="s">
        <v>565</v>
      </c>
      <c r="BY453" s="104" t="s">
        <v>190</v>
      </c>
      <c r="BZ453" s="136"/>
      <c r="CA453" s="83" t="s">
        <v>599</v>
      </c>
      <c r="CB453" s="106" t="s">
        <v>647</v>
      </c>
      <c r="CC453" s="106" t="s">
        <v>11269</v>
      </c>
      <c r="CD453" s="107"/>
      <c r="CE453" s="108" t="s">
        <v>107</v>
      </c>
      <c r="CF453" s="108" t="s">
        <v>107</v>
      </c>
      <c r="CG453" s="109"/>
      <c r="CH453" s="110" t="s">
        <v>107</v>
      </c>
      <c r="CI453" s="111"/>
      <c r="CJ453" s="112">
        <v>6710</v>
      </c>
      <c r="CK453" s="113">
        <v>86</v>
      </c>
      <c r="CL453" s="114" t="s">
        <v>134</v>
      </c>
      <c r="CM453" s="114" t="s">
        <v>108</v>
      </c>
      <c r="CN453" s="114"/>
      <c r="CO453" s="115" t="s">
        <v>102</v>
      </c>
      <c r="CP453" s="115" t="s">
        <v>102</v>
      </c>
      <c r="CQ453" s="115" t="s">
        <v>102</v>
      </c>
      <c r="CR453" s="115" t="s">
        <v>102</v>
      </c>
      <c r="CS453" s="116"/>
      <c r="CT453" s="117" t="s">
        <v>109</v>
      </c>
      <c r="CU453" s="117" t="s">
        <v>109</v>
      </c>
      <c r="CV453" s="83">
        <v>449</v>
      </c>
      <c r="CW453" s="83" t="s">
        <v>108</v>
      </c>
      <c r="CX453" s="83">
        <v>449</v>
      </c>
      <c r="CY453" s="83" t="s">
        <v>108</v>
      </c>
      <c r="CZ453" s="83">
        <v>6777</v>
      </c>
      <c r="DA453" s="83" t="s">
        <v>419</v>
      </c>
      <c r="DB453" s="83" t="s">
        <v>130</v>
      </c>
      <c r="DC453" s="83" t="s">
        <v>499</v>
      </c>
      <c r="DD453" s="83">
        <v>1498</v>
      </c>
      <c r="DE453" s="83" t="s">
        <v>444</v>
      </c>
      <c r="DF453" s="83" t="s">
        <v>130</v>
      </c>
      <c r="DG453" s="83" t="s">
        <v>499</v>
      </c>
      <c r="DH453" s="83"/>
      <c r="DI453" s="83">
        <v>0</v>
      </c>
      <c r="DJ453" s="83">
        <v>1</v>
      </c>
      <c r="DK453" s="83">
        <v>0</v>
      </c>
      <c r="DL453" s="83">
        <v>0</v>
      </c>
      <c r="DM453" s="83">
        <v>0</v>
      </c>
      <c r="DN453" s="83">
        <v>0</v>
      </c>
      <c r="DO453" s="83">
        <v>0</v>
      </c>
      <c r="DP453" s="83">
        <v>0</v>
      </c>
      <c r="DQ453" s="83">
        <v>0</v>
      </c>
      <c r="DR453" s="83">
        <v>0</v>
      </c>
      <c r="DS453" s="83">
        <v>0</v>
      </c>
      <c r="DT453" s="83">
        <v>3</v>
      </c>
      <c r="DU453" s="83">
        <v>3</v>
      </c>
      <c r="DV453" s="83">
        <v>0</v>
      </c>
      <c r="DW453" s="83">
        <v>0</v>
      </c>
      <c r="DX453" s="83">
        <v>3</v>
      </c>
      <c r="DY453" s="85">
        <v>44095</v>
      </c>
      <c r="DZ453" s="83" t="s">
        <v>4500</v>
      </c>
      <c r="EA453" s="83" t="s">
        <v>102</v>
      </c>
      <c r="EB453" s="83" t="s">
        <v>482</v>
      </c>
      <c r="EC453" s="83">
        <v>449</v>
      </c>
      <c r="ED453" s="83" t="s">
        <v>483</v>
      </c>
      <c r="EE453" s="83">
        <v>1</v>
      </c>
      <c r="EF453" s="83">
        <v>0</v>
      </c>
      <c r="EG453" s="83">
        <v>0</v>
      </c>
      <c r="EH453" s="83" t="s">
        <v>109</v>
      </c>
      <c r="EI453" s="83" t="s">
        <v>108</v>
      </c>
      <c r="EJ453" s="83" t="s">
        <v>583</v>
      </c>
      <c r="EK453" s="83">
        <v>0</v>
      </c>
      <c r="EL453" s="83">
        <v>0</v>
      </c>
      <c r="EM453" s="83">
        <v>1</v>
      </c>
      <c r="EN453" s="83" t="s">
        <v>497</v>
      </c>
      <c r="EO453" s="83"/>
      <c r="EP453" s="83" t="s">
        <v>436</v>
      </c>
      <c r="EQ453" s="136">
        <v>1</v>
      </c>
      <c r="ER453" s="136">
        <v>1</v>
      </c>
      <c r="ES453" s="136">
        <v>1</v>
      </c>
      <c r="ET453" s="136">
        <v>1</v>
      </c>
      <c r="EU453" s="215" t="s">
        <v>269</v>
      </c>
      <c r="EV453" s="136">
        <v>1</v>
      </c>
      <c r="EW453" s="136">
        <v>1</v>
      </c>
      <c r="EX453" s="136">
        <v>1</v>
      </c>
      <c r="EY453" s="136">
        <v>1</v>
      </c>
      <c r="EZ453" s="136">
        <v>1</v>
      </c>
      <c r="FP453" s="215" t="s">
        <v>592</v>
      </c>
      <c r="FQ453" s="136" t="b">
        <v>1</v>
      </c>
      <c r="FR453" s="136" t="b">
        <v>1</v>
      </c>
      <c r="FS453" s="136" t="b">
        <v>1</v>
      </c>
      <c r="FT453" s="136" t="b">
        <v>1</v>
      </c>
      <c r="FX453" s="215" t="s">
        <v>269</v>
      </c>
    </row>
    <row r="454" spans="1:180" ht="60" customHeight="1" x14ac:dyDescent="0.55000000000000004">
      <c r="A454" s="83" t="s">
        <v>130</v>
      </c>
      <c r="B454" s="83" t="s">
        <v>98</v>
      </c>
      <c r="C454" s="136">
        <v>148215</v>
      </c>
      <c r="D454" s="207" t="s">
        <v>629</v>
      </c>
      <c r="E454" s="208" t="s">
        <v>634</v>
      </c>
      <c r="F454" s="83" t="s">
        <v>108</v>
      </c>
      <c r="G454" s="85">
        <v>26341</v>
      </c>
      <c r="H454" s="83" t="s">
        <v>102</v>
      </c>
      <c r="I454" s="85">
        <v>34633</v>
      </c>
      <c r="J454" s="83" t="s">
        <v>228</v>
      </c>
      <c r="K454" s="216">
        <v>385679843963</v>
      </c>
      <c r="L454" s="83" t="s">
        <v>191</v>
      </c>
      <c r="M454" s="85">
        <v>43642</v>
      </c>
      <c r="N454" s="83">
        <v>-1551.6666666666699</v>
      </c>
      <c r="O454" s="83" t="s">
        <v>193</v>
      </c>
      <c r="P454" s="83" t="s">
        <v>181</v>
      </c>
      <c r="Q454" s="208" t="s">
        <v>6844</v>
      </c>
      <c r="R454" s="83" t="s">
        <v>102</v>
      </c>
      <c r="S454" s="83" t="s">
        <v>102</v>
      </c>
      <c r="T454" s="83" t="s">
        <v>131</v>
      </c>
      <c r="U454" s="83" t="s">
        <v>9793</v>
      </c>
      <c r="V454" s="83" t="s">
        <v>104</v>
      </c>
      <c r="W454" s="83" t="s">
        <v>105</v>
      </c>
      <c r="X454" s="86" t="s">
        <v>6844</v>
      </c>
      <c r="Y454" s="87" t="s">
        <v>102</v>
      </c>
      <c r="Z454" s="87" t="s">
        <v>102</v>
      </c>
      <c r="AA454" s="87" t="s">
        <v>131</v>
      </c>
      <c r="AB454" s="87" t="s">
        <v>9793</v>
      </c>
      <c r="AC454" s="87" t="s">
        <v>104</v>
      </c>
      <c r="AD454" s="87" t="s">
        <v>105</v>
      </c>
      <c r="AE454" s="87" t="s">
        <v>106</v>
      </c>
      <c r="AF454" s="86" t="s">
        <v>6844</v>
      </c>
      <c r="AG454" s="87" t="s">
        <v>177</v>
      </c>
      <c r="AH454" s="87" t="s">
        <v>9793</v>
      </c>
      <c r="AI454" s="87" t="s">
        <v>104</v>
      </c>
      <c r="AJ454" s="87" t="s">
        <v>204</v>
      </c>
      <c r="AK454" s="88"/>
      <c r="AL454" s="83" t="s">
        <v>107</v>
      </c>
      <c r="AM454" s="89" t="s">
        <v>454</v>
      </c>
      <c r="AN454" s="90" t="s">
        <v>416</v>
      </c>
      <c r="AO454" s="91" t="s">
        <v>643</v>
      </c>
      <c r="AP454" s="90">
        <v>8.3333333333332593</v>
      </c>
      <c r="AQ454" s="92" t="s">
        <v>102</v>
      </c>
      <c r="AR454" s="93" t="s">
        <v>102</v>
      </c>
      <c r="AS454" s="93" t="s">
        <v>102</v>
      </c>
      <c r="AT454" s="93" t="s">
        <v>102</v>
      </c>
      <c r="AU454" s="210" t="s">
        <v>645</v>
      </c>
      <c r="AV454" s="93" t="s">
        <v>185</v>
      </c>
      <c r="AW454" s="94" t="s">
        <v>102</v>
      </c>
      <c r="AX454" s="93" t="s">
        <v>105</v>
      </c>
      <c r="AY454" s="95" t="s">
        <v>104</v>
      </c>
      <c r="AZ454" s="93" t="s">
        <v>102</v>
      </c>
      <c r="BA454" s="93" t="s">
        <v>102</v>
      </c>
      <c r="BB454" s="93" t="s">
        <v>102</v>
      </c>
      <c r="BC454" s="93" t="s">
        <v>102</v>
      </c>
      <c r="BD454" s="96" t="s">
        <v>102</v>
      </c>
      <c r="BE454" s="90">
        <v>-216.166666666667</v>
      </c>
      <c r="BF454" s="93" t="s">
        <v>102</v>
      </c>
      <c r="BG454" s="93" t="s">
        <v>102</v>
      </c>
      <c r="BH454" s="93" t="s">
        <v>102</v>
      </c>
      <c r="BI454" s="93" t="s">
        <v>102</v>
      </c>
      <c r="BJ454" s="210" t="s">
        <v>643</v>
      </c>
      <c r="BK454" s="93" t="s">
        <v>196</v>
      </c>
      <c r="BL454" s="97" t="s">
        <v>102</v>
      </c>
      <c r="BM454" s="93" t="s">
        <v>105</v>
      </c>
      <c r="BN454" s="93" t="s">
        <v>596</v>
      </c>
      <c r="BO454" s="93" t="s">
        <v>102</v>
      </c>
      <c r="BP454" s="98" t="s">
        <v>102</v>
      </c>
      <c r="BQ454" s="93" t="s">
        <v>102</v>
      </c>
      <c r="BR454" s="93" t="s">
        <v>102</v>
      </c>
      <c r="BS454" s="93" t="s">
        <v>102</v>
      </c>
      <c r="BT454" s="99" t="s">
        <v>591</v>
      </c>
      <c r="BU454" s="100" t="s">
        <v>11270</v>
      </c>
      <c r="BV454" s="101" t="s">
        <v>471</v>
      </c>
      <c r="BW454" s="136"/>
      <c r="BX454" s="103" t="s">
        <v>565</v>
      </c>
      <c r="BY454" s="104" t="s">
        <v>190</v>
      </c>
      <c r="BZ454" s="136"/>
      <c r="CA454" s="83" t="s">
        <v>599</v>
      </c>
      <c r="CB454" s="106" t="s">
        <v>647</v>
      </c>
      <c r="CC454" s="106" t="s">
        <v>11271</v>
      </c>
      <c r="CD454" s="107"/>
      <c r="CE454" s="108" t="s">
        <v>107</v>
      </c>
      <c r="CF454" s="108" t="s">
        <v>107</v>
      </c>
      <c r="CG454" s="109"/>
      <c r="CH454" s="110" t="s">
        <v>107</v>
      </c>
      <c r="CI454" s="111"/>
      <c r="CJ454" s="112">
        <v>6710</v>
      </c>
      <c r="CK454" s="113">
        <v>86</v>
      </c>
      <c r="CL454" s="114" t="s">
        <v>134</v>
      </c>
      <c r="CM454" s="114" t="s">
        <v>108</v>
      </c>
      <c r="CN454" s="114"/>
      <c r="CO454" s="115" t="s">
        <v>102</v>
      </c>
      <c r="CP454" s="115" t="s">
        <v>102</v>
      </c>
      <c r="CQ454" s="115" t="s">
        <v>102</v>
      </c>
      <c r="CR454" s="115" t="s">
        <v>102</v>
      </c>
      <c r="CS454" s="116"/>
      <c r="CT454" s="117" t="s">
        <v>109</v>
      </c>
      <c r="CU454" s="117" t="s">
        <v>109</v>
      </c>
      <c r="CV454" s="83">
        <v>450</v>
      </c>
      <c r="CW454" s="83" t="s">
        <v>108</v>
      </c>
      <c r="CX454" s="83">
        <v>450</v>
      </c>
      <c r="CY454" s="83" t="s">
        <v>108</v>
      </c>
      <c r="CZ454" s="83">
        <v>6778</v>
      </c>
      <c r="DA454" s="83" t="s">
        <v>419</v>
      </c>
      <c r="DB454" s="83" t="s">
        <v>130</v>
      </c>
      <c r="DC454" s="83" t="s">
        <v>499</v>
      </c>
      <c r="DD454" s="83">
        <v>1499</v>
      </c>
      <c r="DE454" s="83" t="s">
        <v>444</v>
      </c>
      <c r="DF454" s="83" t="s">
        <v>130</v>
      </c>
      <c r="DG454" s="83" t="s">
        <v>499</v>
      </c>
      <c r="DH454" s="83"/>
      <c r="DI454" s="83">
        <v>0</v>
      </c>
      <c r="DJ454" s="83">
        <v>1</v>
      </c>
      <c r="DK454" s="83">
        <v>0</v>
      </c>
      <c r="DL454" s="83">
        <v>0</v>
      </c>
      <c r="DM454" s="83">
        <v>0</v>
      </c>
      <c r="DN454" s="83">
        <v>0</v>
      </c>
      <c r="DO454" s="83">
        <v>0</v>
      </c>
      <c r="DP454" s="83">
        <v>0</v>
      </c>
      <c r="DQ454" s="83">
        <v>0</v>
      </c>
      <c r="DR454" s="83">
        <v>0</v>
      </c>
      <c r="DS454" s="83">
        <v>0</v>
      </c>
      <c r="DT454" s="83">
        <v>3</v>
      </c>
      <c r="DU454" s="83">
        <v>3</v>
      </c>
      <c r="DV454" s="83">
        <v>0</v>
      </c>
      <c r="DW454" s="83">
        <v>0</v>
      </c>
      <c r="DX454" s="83">
        <v>3</v>
      </c>
      <c r="DY454" s="85">
        <v>44096</v>
      </c>
      <c r="DZ454" s="83" t="s">
        <v>4501</v>
      </c>
      <c r="EA454" s="83" t="s">
        <v>102</v>
      </c>
      <c r="EB454" s="83" t="s">
        <v>482</v>
      </c>
      <c r="EC454" s="83">
        <v>450</v>
      </c>
      <c r="ED454" s="83" t="s">
        <v>483</v>
      </c>
      <c r="EE454" s="83">
        <v>1</v>
      </c>
      <c r="EF454" s="83">
        <v>0</v>
      </c>
      <c r="EG454" s="83">
        <v>0</v>
      </c>
      <c r="EH454" s="83" t="s">
        <v>109</v>
      </c>
      <c r="EI454" s="83" t="s">
        <v>108</v>
      </c>
      <c r="EJ454" s="83" t="s">
        <v>583</v>
      </c>
      <c r="EK454" s="83">
        <v>0</v>
      </c>
      <c r="EL454" s="83">
        <v>0</v>
      </c>
      <c r="EM454" s="83">
        <v>1</v>
      </c>
      <c r="EN454" s="83" t="s">
        <v>497</v>
      </c>
      <c r="EO454" s="83"/>
      <c r="EP454" s="83" t="s">
        <v>436</v>
      </c>
      <c r="EQ454" s="136">
        <v>1</v>
      </c>
      <c r="ER454" s="136">
        <v>1</v>
      </c>
      <c r="ES454" s="136">
        <v>1</v>
      </c>
      <c r="ET454" s="136">
        <v>1</v>
      </c>
      <c r="EU454" s="215" t="s">
        <v>269</v>
      </c>
      <c r="EV454" s="136">
        <v>1</v>
      </c>
      <c r="EW454" s="136">
        <v>1</v>
      </c>
      <c r="EX454" s="136">
        <v>1</v>
      </c>
      <c r="EY454" s="136">
        <v>1</v>
      </c>
      <c r="EZ454" s="136">
        <v>1</v>
      </c>
      <c r="FP454" s="215" t="s">
        <v>592</v>
      </c>
      <c r="FQ454" s="136" t="b">
        <v>1</v>
      </c>
      <c r="FR454" s="136" t="b">
        <v>1</v>
      </c>
      <c r="FS454" s="136" t="b">
        <v>1</v>
      </c>
      <c r="FT454" s="136" t="b">
        <v>1</v>
      </c>
      <c r="FX454" s="215" t="s">
        <v>269</v>
      </c>
    </row>
    <row r="455" spans="1:180" ht="60" customHeight="1" x14ac:dyDescent="0.55000000000000004">
      <c r="A455" s="83" t="s">
        <v>130</v>
      </c>
      <c r="B455" s="83" t="s">
        <v>98</v>
      </c>
      <c r="C455" s="136">
        <v>455537</v>
      </c>
      <c r="D455" s="207" t="s">
        <v>627</v>
      </c>
      <c r="E455" s="208" t="s">
        <v>630</v>
      </c>
      <c r="F455" s="83" t="s">
        <v>108</v>
      </c>
      <c r="G455" s="85">
        <v>20621</v>
      </c>
      <c r="H455" s="83" t="s">
        <v>102</v>
      </c>
      <c r="I455" s="85">
        <v>39794</v>
      </c>
      <c r="J455" s="83" t="s">
        <v>228</v>
      </c>
      <c r="K455" s="216">
        <v>412047860988</v>
      </c>
      <c r="L455" s="83" t="s">
        <v>191</v>
      </c>
      <c r="M455" s="85">
        <v>43631</v>
      </c>
      <c r="N455" s="83">
        <v>-1556.6666666666699</v>
      </c>
      <c r="O455" s="83" t="s">
        <v>180</v>
      </c>
      <c r="P455" s="83" t="s">
        <v>181</v>
      </c>
      <c r="Q455" s="208" t="s">
        <v>6848</v>
      </c>
      <c r="R455" s="83" t="s">
        <v>102</v>
      </c>
      <c r="S455" s="83" t="s">
        <v>102</v>
      </c>
      <c r="T455" s="83" t="s">
        <v>199</v>
      </c>
      <c r="U455" s="83" t="s">
        <v>9794</v>
      </c>
      <c r="V455" s="83" t="s">
        <v>104</v>
      </c>
      <c r="W455" s="83" t="s">
        <v>105</v>
      </c>
      <c r="X455" s="86" t="s">
        <v>6848</v>
      </c>
      <c r="Y455" s="87" t="s">
        <v>102</v>
      </c>
      <c r="Z455" s="87" t="s">
        <v>102</v>
      </c>
      <c r="AA455" s="87" t="s">
        <v>199</v>
      </c>
      <c r="AB455" s="87" t="s">
        <v>9794</v>
      </c>
      <c r="AC455" s="87" t="s">
        <v>104</v>
      </c>
      <c r="AD455" s="87" t="s">
        <v>105</v>
      </c>
      <c r="AE455" s="87" t="s">
        <v>106</v>
      </c>
      <c r="AF455" s="86" t="s">
        <v>6848</v>
      </c>
      <c r="AG455" s="87" t="s">
        <v>489</v>
      </c>
      <c r="AH455" s="87" t="s">
        <v>9795</v>
      </c>
      <c r="AI455" s="87" t="s">
        <v>104</v>
      </c>
      <c r="AJ455" s="87" t="s">
        <v>204</v>
      </c>
      <c r="AK455" s="88"/>
      <c r="AL455" s="83" t="s">
        <v>107</v>
      </c>
      <c r="AM455" s="89" t="s">
        <v>454</v>
      </c>
      <c r="AN455" s="90" t="s">
        <v>416</v>
      </c>
      <c r="AO455" s="91" t="s">
        <v>641</v>
      </c>
      <c r="AP455" s="90">
        <v>8.3333333333332593</v>
      </c>
      <c r="AQ455" s="92" t="s">
        <v>211</v>
      </c>
      <c r="AR455" s="93" t="s">
        <v>102</v>
      </c>
      <c r="AS455" s="93" t="s">
        <v>102</v>
      </c>
      <c r="AT455" s="93" t="s">
        <v>102</v>
      </c>
      <c r="AU455" s="210" t="s">
        <v>641</v>
      </c>
      <c r="AV455" s="93" t="s">
        <v>192</v>
      </c>
      <c r="AW455" s="94" t="s">
        <v>102</v>
      </c>
      <c r="AX455" s="93" t="s">
        <v>105</v>
      </c>
      <c r="AY455" s="95" t="s">
        <v>188</v>
      </c>
      <c r="AZ455" s="93" t="s">
        <v>102</v>
      </c>
      <c r="BA455" s="93" t="s">
        <v>9796</v>
      </c>
      <c r="BB455" s="93" t="s">
        <v>102</v>
      </c>
      <c r="BC455" s="93" t="s">
        <v>102</v>
      </c>
      <c r="BD455" s="96" t="s">
        <v>102</v>
      </c>
      <c r="BE455" s="90">
        <v>-216.666666666667</v>
      </c>
      <c r="BF455" s="93" t="s">
        <v>211</v>
      </c>
      <c r="BG455" s="93" t="s">
        <v>102</v>
      </c>
      <c r="BH455" s="93" t="s">
        <v>102</v>
      </c>
      <c r="BI455" s="93" t="s">
        <v>102</v>
      </c>
      <c r="BJ455" s="210" t="s">
        <v>646</v>
      </c>
      <c r="BK455" s="93" t="s">
        <v>182</v>
      </c>
      <c r="BL455" s="97" t="s">
        <v>102</v>
      </c>
      <c r="BM455" s="93" t="s">
        <v>105</v>
      </c>
      <c r="BN455" s="93" t="s">
        <v>104</v>
      </c>
      <c r="BO455" s="93" t="s">
        <v>102</v>
      </c>
      <c r="BP455" s="98">
        <v>20180357</v>
      </c>
      <c r="BQ455" s="93" t="s">
        <v>102</v>
      </c>
      <c r="BR455" s="93" t="s">
        <v>102</v>
      </c>
      <c r="BS455" s="93" t="s">
        <v>102</v>
      </c>
      <c r="BT455" s="99" t="s">
        <v>591</v>
      </c>
      <c r="BU455" s="100" t="s">
        <v>11272</v>
      </c>
      <c r="BV455" s="101" t="s">
        <v>471</v>
      </c>
      <c r="BW455" s="136"/>
      <c r="BX455" s="103" t="s">
        <v>565</v>
      </c>
      <c r="BY455" s="104" t="s">
        <v>190</v>
      </c>
      <c r="BZ455" s="136"/>
      <c r="CA455" s="83" t="s">
        <v>599</v>
      </c>
      <c r="CB455" s="106" t="s">
        <v>647</v>
      </c>
      <c r="CC455" s="106" t="s">
        <v>11273</v>
      </c>
      <c r="CD455" s="107"/>
      <c r="CE455" s="108" t="s">
        <v>107</v>
      </c>
      <c r="CF455" s="108" t="s">
        <v>107</v>
      </c>
      <c r="CG455" s="109"/>
      <c r="CH455" s="110" t="s">
        <v>107</v>
      </c>
      <c r="CI455" s="111"/>
      <c r="CJ455" s="112">
        <v>6710</v>
      </c>
      <c r="CK455" s="113">
        <v>86</v>
      </c>
      <c r="CL455" s="114" t="s">
        <v>134</v>
      </c>
      <c r="CM455" s="114" t="s">
        <v>108</v>
      </c>
      <c r="CN455" s="114"/>
      <c r="CO455" s="115" t="s">
        <v>102</v>
      </c>
      <c r="CP455" s="115" t="s">
        <v>102</v>
      </c>
      <c r="CQ455" s="115" t="s">
        <v>102</v>
      </c>
      <c r="CR455" s="115" t="s">
        <v>102</v>
      </c>
      <c r="CS455" s="116"/>
      <c r="CT455" s="117" t="s">
        <v>109</v>
      </c>
      <c r="CU455" s="117" t="s">
        <v>109</v>
      </c>
      <c r="CV455" s="83">
        <v>451</v>
      </c>
      <c r="CW455" s="83" t="s">
        <v>108</v>
      </c>
      <c r="CX455" s="83">
        <v>451</v>
      </c>
      <c r="CY455" s="83" t="s">
        <v>108</v>
      </c>
      <c r="CZ455" s="83">
        <v>6779</v>
      </c>
      <c r="DA455" s="83" t="s">
        <v>419</v>
      </c>
      <c r="DB455" s="83" t="s">
        <v>130</v>
      </c>
      <c r="DC455" s="83" t="s">
        <v>499</v>
      </c>
      <c r="DD455" s="83">
        <v>1500</v>
      </c>
      <c r="DE455" s="83" t="s">
        <v>444</v>
      </c>
      <c r="DF455" s="83" t="s">
        <v>130</v>
      </c>
      <c r="DG455" s="83" t="s">
        <v>499</v>
      </c>
      <c r="DH455" s="83"/>
      <c r="DI455" s="83">
        <v>0</v>
      </c>
      <c r="DJ455" s="83">
        <v>1</v>
      </c>
      <c r="DK455" s="83">
        <v>0</v>
      </c>
      <c r="DL455" s="83">
        <v>0</v>
      </c>
      <c r="DM455" s="83">
        <v>0</v>
      </c>
      <c r="DN455" s="83">
        <v>0</v>
      </c>
      <c r="DO455" s="83">
        <v>0</v>
      </c>
      <c r="DP455" s="83">
        <v>0</v>
      </c>
      <c r="DQ455" s="83">
        <v>0</v>
      </c>
      <c r="DR455" s="83">
        <v>0</v>
      </c>
      <c r="DS455" s="83">
        <v>0</v>
      </c>
      <c r="DT455" s="83">
        <v>3</v>
      </c>
      <c r="DU455" s="83">
        <v>3</v>
      </c>
      <c r="DV455" s="83">
        <v>0</v>
      </c>
      <c r="DW455" s="83">
        <v>0</v>
      </c>
      <c r="DX455" s="83">
        <v>3</v>
      </c>
      <c r="DY455" s="85">
        <v>44097</v>
      </c>
      <c r="DZ455" s="83" t="s">
        <v>4502</v>
      </c>
      <c r="EA455" s="83" t="s">
        <v>102</v>
      </c>
      <c r="EB455" s="83" t="s">
        <v>482</v>
      </c>
      <c r="EC455" s="83">
        <v>451</v>
      </c>
      <c r="ED455" s="83" t="s">
        <v>483</v>
      </c>
      <c r="EE455" s="83">
        <v>1</v>
      </c>
      <c r="EF455" s="83">
        <v>0</v>
      </c>
      <c r="EG455" s="83">
        <v>0</v>
      </c>
      <c r="EH455" s="83" t="s">
        <v>109</v>
      </c>
      <c r="EI455" s="83" t="s">
        <v>108</v>
      </c>
      <c r="EJ455" s="83" t="s">
        <v>583</v>
      </c>
      <c r="EK455" s="83">
        <v>0</v>
      </c>
      <c r="EL455" s="83">
        <v>0</v>
      </c>
      <c r="EM455" s="83">
        <v>1</v>
      </c>
      <c r="EN455" s="83" t="s">
        <v>497</v>
      </c>
      <c r="EO455" s="83"/>
      <c r="EP455" s="83" t="s">
        <v>436</v>
      </c>
      <c r="EQ455" s="136">
        <v>1</v>
      </c>
      <c r="ER455" s="136">
        <v>1</v>
      </c>
      <c r="ES455" s="136">
        <v>1</v>
      </c>
      <c r="ET455" s="136">
        <v>1</v>
      </c>
      <c r="EU455" s="215" t="s">
        <v>269</v>
      </c>
      <c r="EV455" s="136">
        <v>1</v>
      </c>
      <c r="EW455" s="136">
        <v>1</v>
      </c>
      <c r="EX455" s="136">
        <v>1</v>
      </c>
      <c r="EY455" s="136">
        <v>1</v>
      </c>
      <c r="EZ455" s="136">
        <v>1</v>
      </c>
      <c r="FP455" s="215" t="s">
        <v>592</v>
      </c>
      <c r="FQ455" s="136" t="b">
        <v>1</v>
      </c>
      <c r="FR455" s="136" t="b">
        <v>1</v>
      </c>
      <c r="FS455" s="136" t="b">
        <v>1</v>
      </c>
      <c r="FT455" s="136" t="b">
        <v>1</v>
      </c>
      <c r="FX455" s="215" t="s">
        <v>269</v>
      </c>
    </row>
    <row r="456" spans="1:180" ht="60" customHeight="1" x14ac:dyDescent="0.55000000000000004">
      <c r="A456" s="83" t="s">
        <v>130</v>
      </c>
      <c r="B456" s="83" t="s">
        <v>98</v>
      </c>
      <c r="C456" s="136">
        <v>705748</v>
      </c>
      <c r="D456" s="207" t="s">
        <v>628</v>
      </c>
      <c r="E456" s="208" t="s">
        <v>633</v>
      </c>
      <c r="F456" s="83" t="s">
        <v>108</v>
      </c>
      <c r="G456" s="85">
        <v>22744</v>
      </c>
      <c r="H456" s="83" t="s">
        <v>102</v>
      </c>
      <c r="I456" s="85">
        <v>39772</v>
      </c>
      <c r="J456" s="83" t="s">
        <v>228</v>
      </c>
      <c r="K456" s="216">
        <v>581845122042</v>
      </c>
      <c r="L456" s="83" t="s">
        <v>191</v>
      </c>
      <c r="M456" s="85">
        <v>43619</v>
      </c>
      <c r="N456" s="83">
        <v>-1561.6666666666699</v>
      </c>
      <c r="O456" s="83" t="s">
        <v>193</v>
      </c>
      <c r="P456" s="83" t="s">
        <v>181</v>
      </c>
      <c r="Q456" s="208" t="s">
        <v>6852</v>
      </c>
      <c r="R456" s="83" t="s">
        <v>102</v>
      </c>
      <c r="S456" s="83" t="s">
        <v>102</v>
      </c>
      <c r="T456" s="83" t="s">
        <v>133</v>
      </c>
      <c r="U456" s="83" t="s">
        <v>9797</v>
      </c>
      <c r="V456" s="83" t="s">
        <v>111</v>
      </c>
      <c r="W456" s="83" t="s">
        <v>105</v>
      </c>
      <c r="X456" s="86" t="s">
        <v>6852</v>
      </c>
      <c r="Y456" s="87" t="s">
        <v>102</v>
      </c>
      <c r="Z456" s="87" t="s">
        <v>102</v>
      </c>
      <c r="AA456" s="87" t="s">
        <v>133</v>
      </c>
      <c r="AB456" s="87" t="s">
        <v>9797</v>
      </c>
      <c r="AC456" s="87" t="s">
        <v>111</v>
      </c>
      <c r="AD456" s="87" t="s">
        <v>105</v>
      </c>
      <c r="AE456" s="87" t="s">
        <v>106</v>
      </c>
      <c r="AF456" s="86" t="s">
        <v>6852</v>
      </c>
      <c r="AG456" s="87" t="s">
        <v>486</v>
      </c>
      <c r="AH456" s="87" t="s">
        <v>9797</v>
      </c>
      <c r="AI456" s="87" t="s">
        <v>111</v>
      </c>
      <c r="AJ456" s="87" t="s">
        <v>204</v>
      </c>
      <c r="AK456" s="88"/>
      <c r="AL456" s="83" t="s">
        <v>107</v>
      </c>
      <c r="AM456" s="89" t="s">
        <v>454</v>
      </c>
      <c r="AN456" s="90" t="s">
        <v>416</v>
      </c>
      <c r="AO456" s="91" t="s">
        <v>642</v>
      </c>
      <c r="AP456" s="90">
        <v>8.3333333333332593</v>
      </c>
      <c r="AQ456" s="92" t="s">
        <v>102</v>
      </c>
      <c r="AR456" s="93" t="s">
        <v>102</v>
      </c>
      <c r="AS456" s="93" t="s">
        <v>102</v>
      </c>
      <c r="AT456" s="93" t="s">
        <v>102</v>
      </c>
      <c r="AU456" s="210" t="s">
        <v>644</v>
      </c>
      <c r="AV456" s="93" t="s">
        <v>185</v>
      </c>
      <c r="AW456" s="94" t="s">
        <v>102</v>
      </c>
      <c r="AX456" s="93" t="s">
        <v>183</v>
      </c>
      <c r="AY456" s="95" t="s">
        <v>111</v>
      </c>
      <c r="AZ456" s="93" t="s">
        <v>102</v>
      </c>
      <c r="BA456" s="93" t="s">
        <v>102</v>
      </c>
      <c r="BB456" s="93" t="s">
        <v>102</v>
      </c>
      <c r="BC456" s="93" t="s">
        <v>102</v>
      </c>
      <c r="BD456" s="96" t="s">
        <v>102</v>
      </c>
      <c r="BE456" s="90">
        <v>-217.166666666667</v>
      </c>
      <c r="BF456" s="93" t="s">
        <v>102</v>
      </c>
      <c r="BG456" s="93" t="s">
        <v>102</v>
      </c>
      <c r="BH456" s="93" t="s">
        <v>102</v>
      </c>
      <c r="BI456" s="93" t="s">
        <v>102</v>
      </c>
      <c r="BJ456" s="210" t="s">
        <v>642</v>
      </c>
      <c r="BK456" s="93" t="s">
        <v>192</v>
      </c>
      <c r="BL456" s="97" t="s">
        <v>102</v>
      </c>
      <c r="BM456" s="93" t="s">
        <v>183</v>
      </c>
      <c r="BN456" s="93" t="s">
        <v>106</v>
      </c>
      <c r="BO456" s="93" t="s">
        <v>102</v>
      </c>
      <c r="BP456" s="98" t="s">
        <v>102</v>
      </c>
      <c r="BQ456" s="93" t="s">
        <v>102</v>
      </c>
      <c r="BR456" s="93" t="s">
        <v>102</v>
      </c>
      <c r="BS456" s="93" t="s">
        <v>102</v>
      </c>
      <c r="BT456" s="99" t="s">
        <v>591</v>
      </c>
      <c r="BU456" s="100" t="s">
        <v>11274</v>
      </c>
      <c r="BV456" s="101" t="s">
        <v>471</v>
      </c>
      <c r="BW456" s="136"/>
      <c r="BX456" s="103" t="s">
        <v>565</v>
      </c>
      <c r="BY456" s="104" t="s">
        <v>190</v>
      </c>
      <c r="BZ456" s="136"/>
      <c r="CA456" s="83" t="s">
        <v>599</v>
      </c>
      <c r="CB456" s="106" t="s">
        <v>647</v>
      </c>
      <c r="CC456" s="106" t="s">
        <v>11275</v>
      </c>
      <c r="CD456" s="107"/>
      <c r="CE456" s="108" t="s">
        <v>107</v>
      </c>
      <c r="CF456" s="108" t="s">
        <v>107</v>
      </c>
      <c r="CG456" s="109"/>
      <c r="CH456" s="110" t="s">
        <v>107</v>
      </c>
      <c r="CI456" s="111"/>
      <c r="CJ456" s="112">
        <v>6710</v>
      </c>
      <c r="CK456" s="113">
        <v>86</v>
      </c>
      <c r="CL456" s="114" t="s">
        <v>134</v>
      </c>
      <c r="CM456" s="114" t="s">
        <v>108</v>
      </c>
      <c r="CN456" s="114"/>
      <c r="CO456" s="115" t="s">
        <v>102</v>
      </c>
      <c r="CP456" s="115" t="s">
        <v>102</v>
      </c>
      <c r="CQ456" s="115" t="s">
        <v>102</v>
      </c>
      <c r="CR456" s="115" t="s">
        <v>102</v>
      </c>
      <c r="CS456" s="116"/>
      <c r="CT456" s="117" t="s">
        <v>109</v>
      </c>
      <c r="CU456" s="117" t="s">
        <v>109</v>
      </c>
      <c r="CV456" s="83">
        <v>452</v>
      </c>
      <c r="CW456" s="83" t="s">
        <v>108</v>
      </c>
      <c r="CX456" s="83">
        <v>452</v>
      </c>
      <c r="CY456" s="83" t="s">
        <v>108</v>
      </c>
      <c r="CZ456" s="83">
        <v>6780</v>
      </c>
      <c r="DA456" s="83" t="s">
        <v>419</v>
      </c>
      <c r="DB456" s="83" t="s">
        <v>130</v>
      </c>
      <c r="DC456" s="83" t="s">
        <v>499</v>
      </c>
      <c r="DD456" s="83">
        <v>1501</v>
      </c>
      <c r="DE456" s="83" t="s">
        <v>444</v>
      </c>
      <c r="DF456" s="83" t="s">
        <v>130</v>
      </c>
      <c r="DG456" s="83" t="s">
        <v>499</v>
      </c>
      <c r="DH456" s="83"/>
      <c r="DI456" s="83">
        <v>0</v>
      </c>
      <c r="DJ456" s="83">
        <v>1</v>
      </c>
      <c r="DK456" s="83">
        <v>0</v>
      </c>
      <c r="DL456" s="83">
        <v>0</v>
      </c>
      <c r="DM456" s="83">
        <v>0</v>
      </c>
      <c r="DN456" s="83">
        <v>0</v>
      </c>
      <c r="DO456" s="83">
        <v>0</v>
      </c>
      <c r="DP456" s="83">
        <v>0</v>
      </c>
      <c r="DQ456" s="83">
        <v>0</v>
      </c>
      <c r="DR456" s="83">
        <v>0</v>
      </c>
      <c r="DS456" s="83">
        <v>0</v>
      </c>
      <c r="DT456" s="83">
        <v>3</v>
      </c>
      <c r="DU456" s="83">
        <v>3</v>
      </c>
      <c r="DV456" s="83">
        <v>0</v>
      </c>
      <c r="DW456" s="83">
        <v>0</v>
      </c>
      <c r="DX456" s="83">
        <v>3</v>
      </c>
      <c r="DY456" s="85">
        <v>44098</v>
      </c>
      <c r="DZ456" s="83" t="s">
        <v>4503</v>
      </c>
      <c r="EA456" s="83" t="s">
        <v>102</v>
      </c>
      <c r="EB456" s="83" t="s">
        <v>482</v>
      </c>
      <c r="EC456" s="83">
        <v>452</v>
      </c>
      <c r="ED456" s="83" t="s">
        <v>483</v>
      </c>
      <c r="EE456" s="83">
        <v>1</v>
      </c>
      <c r="EF456" s="83">
        <v>0</v>
      </c>
      <c r="EG456" s="83">
        <v>0</v>
      </c>
      <c r="EH456" s="83" t="s">
        <v>109</v>
      </c>
      <c r="EI456" s="83" t="s">
        <v>108</v>
      </c>
      <c r="EJ456" s="83" t="s">
        <v>583</v>
      </c>
      <c r="EK456" s="83">
        <v>0</v>
      </c>
      <c r="EL456" s="83">
        <v>0</v>
      </c>
      <c r="EM456" s="83">
        <v>1</v>
      </c>
      <c r="EN456" s="83" t="s">
        <v>497</v>
      </c>
      <c r="EO456" s="83"/>
      <c r="EP456" s="83" t="s">
        <v>436</v>
      </c>
      <c r="EQ456" s="136">
        <v>1</v>
      </c>
      <c r="ER456" s="136">
        <v>1</v>
      </c>
      <c r="ES456" s="136">
        <v>1</v>
      </c>
      <c r="ET456" s="136">
        <v>1</v>
      </c>
      <c r="EU456" s="215" t="s">
        <v>269</v>
      </c>
      <c r="EV456" s="136">
        <v>1</v>
      </c>
      <c r="EW456" s="136">
        <v>1</v>
      </c>
      <c r="EX456" s="136">
        <v>1</v>
      </c>
      <c r="EY456" s="136">
        <v>1</v>
      </c>
      <c r="EZ456" s="136">
        <v>1</v>
      </c>
      <c r="FP456" s="215" t="s">
        <v>592</v>
      </c>
      <c r="FQ456" s="136" t="b">
        <v>1</v>
      </c>
      <c r="FR456" s="136" t="b">
        <v>1</v>
      </c>
      <c r="FS456" s="136" t="b">
        <v>1</v>
      </c>
      <c r="FT456" s="136" t="b">
        <v>1</v>
      </c>
      <c r="FX456" s="215" t="s">
        <v>269</v>
      </c>
    </row>
    <row r="457" spans="1:180" ht="60" customHeight="1" x14ac:dyDescent="0.55000000000000004">
      <c r="A457" s="83" t="s">
        <v>130</v>
      </c>
      <c r="B457" s="83" t="s">
        <v>98</v>
      </c>
      <c r="C457" s="136">
        <v>246556</v>
      </c>
      <c r="D457" s="207" t="s">
        <v>629</v>
      </c>
      <c r="E457" s="208" t="s">
        <v>634</v>
      </c>
      <c r="F457" s="83" t="s">
        <v>108</v>
      </c>
      <c r="G457" s="85">
        <v>26341</v>
      </c>
      <c r="H457" s="83" t="s">
        <v>102</v>
      </c>
      <c r="I457" s="85">
        <v>34633</v>
      </c>
      <c r="J457" s="83" t="s">
        <v>228</v>
      </c>
      <c r="K457" s="216">
        <v>609752739986</v>
      </c>
      <c r="L457" s="83" t="s">
        <v>191</v>
      </c>
      <c r="M457" s="85">
        <v>43642</v>
      </c>
      <c r="N457" s="83">
        <v>-1566.6666666666699</v>
      </c>
      <c r="O457" s="83" t="s">
        <v>193</v>
      </c>
      <c r="P457" s="83" t="s">
        <v>181</v>
      </c>
      <c r="Q457" s="208" t="s">
        <v>6856</v>
      </c>
      <c r="R457" s="83" t="s">
        <v>102</v>
      </c>
      <c r="S457" s="83" t="s">
        <v>102</v>
      </c>
      <c r="T457" s="83" t="s">
        <v>131</v>
      </c>
      <c r="U457" s="83" t="s">
        <v>9798</v>
      </c>
      <c r="V457" s="83" t="s">
        <v>104</v>
      </c>
      <c r="W457" s="83" t="s">
        <v>105</v>
      </c>
      <c r="X457" s="86" t="s">
        <v>6856</v>
      </c>
      <c r="Y457" s="87" t="s">
        <v>102</v>
      </c>
      <c r="Z457" s="87" t="s">
        <v>102</v>
      </c>
      <c r="AA457" s="87" t="s">
        <v>131</v>
      </c>
      <c r="AB457" s="87" t="s">
        <v>9798</v>
      </c>
      <c r="AC457" s="87" t="s">
        <v>104</v>
      </c>
      <c r="AD457" s="87" t="s">
        <v>105</v>
      </c>
      <c r="AE457" s="87" t="s">
        <v>106</v>
      </c>
      <c r="AF457" s="86" t="s">
        <v>6856</v>
      </c>
      <c r="AG457" s="87" t="s">
        <v>177</v>
      </c>
      <c r="AH457" s="87" t="s">
        <v>9798</v>
      </c>
      <c r="AI457" s="87" t="s">
        <v>104</v>
      </c>
      <c r="AJ457" s="87" t="s">
        <v>204</v>
      </c>
      <c r="AK457" s="88"/>
      <c r="AL457" s="83" t="s">
        <v>107</v>
      </c>
      <c r="AM457" s="89" t="s">
        <v>454</v>
      </c>
      <c r="AN457" s="90" t="s">
        <v>416</v>
      </c>
      <c r="AO457" s="91" t="s">
        <v>643</v>
      </c>
      <c r="AP457" s="90">
        <v>8.3333333333332593</v>
      </c>
      <c r="AQ457" s="92" t="s">
        <v>102</v>
      </c>
      <c r="AR457" s="93" t="s">
        <v>102</v>
      </c>
      <c r="AS457" s="93" t="s">
        <v>102</v>
      </c>
      <c r="AT457" s="93" t="s">
        <v>102</v>
      </c>
      <c r="AU457" s="210" t="s">
        <v>645</v>
      </c>
      <c r="AV457" s="93" t="s">
        <v>185</v>
      </c>
      <c r="AW457" s="94" t="s">
        <v>102</v>
      </c>
      <c r="AX457" s="93" t="s">
        <v>105</v>
      </c>
      <c r="AY457" s="95" t="s">
        <v>104</v>
      </c>
      <c r="AZ457" s="93" t="s">
        <v>102</v>
      </c>
      <c r="BA457" s="93" t="s">
        <v>102</v>
      </c>
      <c r="BB457" s="93" t="s">
        <v>102</v>
      </c>
      <c r="BC457" s="93" t="s">
        <v>102</v>
      </c>
      <c r="BD457" s="96" t="s">
        <v>102</v>
      </c>
      <c r="BE457" s="90">
        <v>-217.666666666667</v>
      </c>
      <c r="BF457" s="93" t="s">
        <v>102</v>
      </c>
      <c r="BG457" s="93" t="s">
        <v>102</v>
      </c>
      <c r="BH457" s="93" t="s">
        <v>102</v>
      </c>
      <c r="BI457" s="93" t="s">
        <v>102</v>
      </c>
      <c r="BJ457" s="210" t="s">
        <v>643</v>
      </c>
      <c r="BK457" s="93" t="s">
        <v>196</v>
      </c>
      <c r="BL457" s="97" t="s">
        <v>102</v>
      </c>
      <c r="BM457" s="93" t="s">
        <v>105</v>
      </c>
      <c r="BN457" s="93" t="s">
        <v>596</v>
      </c>
      <c r="BO457" s="93" t="s">
        <v>102</v>
      </c>
      <c r="BP457" s="98" t="s">
        <v>102</v>
      </c>
      <c r="BQ457" s="93" t="s">
        <v>102</v>
      </c>
      <c r="BR457" s="93" t="s">
        <v>102</v>
      </c>
      <c r="BS457" s="93" t="s">
        <v>102</v>
      </c>
      <c r="BT457" s="99" t="s">
        <v>591</v>
      </c>
      <c r="BU457" s="100" t="s">
        <v>11276</v>
      </c>
      <c r="BV457" s="101" t="s">
        <v>471</v>
      </c>
      <c r="BW457" s="136"/>
      <c r="BX457" s="103" t="s">
        <v>565</v>
      </c>
      <c r="BY457" s="104" t="s">
        <v>190</v>
      </c>
      <c r="BZ457" s="136"/>
      <c r="CA457" s="83" t="s">
        <v>599</v>
      </c>
      <c r="CB457" s="106" t="s">
        <v>647</v>
      </c>
      <c r="CC457" s="106" t="s">
        <v>11277</v>
      </c>
      <c r="CD457" s="107"/>
      <c r="CE457" s="108" t="s">
        <v>107</v>
      </c>
      <c r="CF457" s="108" t="s">
        <v>107</v>
      </c>
      <c r="CG457" s="109"/>
      <c r="CH457" s="110" t="s">
        <v>107</v>
      </c>
      <c r="CI457" s="111"/>
      <c r="CJ457" s="112">
        <v>6710</v>
      </c>
      <c r="CK457" s="113">
        <v>86</v>
      </c>
      <c r="CL457" s="114" t="s">
        <v>134</v>
      </c>
      <c r="CM457" s="114" t="s">
        <v>108</v>
      </c>
      <c r="CN457" s="114"/>
      <c r="CO457" s="115" t="s">
        <v>102</v>
      </c>
      <c r="CP457" s="115" t="s">
        <v>102</v>
      </c>
      <c r="CQ457" s="115" t="s">
        <v>102</v>
      </c>
      <c r="CR457" s="115" t="s">
        <v>102</v>
      </c>
      <c r="CS457" s="116"/>
      <c r="CT457" s="117" t="s">
        <v>109</v>
      </c>
      <c r="CU457" s="117" t="s">
        <v>109</v>
      </c>
      <c r="CV457" s="83">
        <v>453</v>
      </c>
      <c r="CW457" s="83" t="s">
        <v>108</v>
      </c>
      <c r="CX457" s="83">
        <v>453</v>
      </c>
      <c r="CY457" s="83" t="s">
        <v>108</v>
      </c>
      <c r="CZ457" s="83">
        <v>6781</v>
      </c>
      <c r="DA457" s="83" t="s">
        <v>419</v>
      </c>
      <c r="DB457" s="83" t="s">
        <v>130</v>
      </c>
      <c r="DC457" s="83" t="s">
        <v>499</v>
      </c>
      <c r="DD457" s="83">
        <v>1502</v>
      </c>
      <c r="DE457" s="83" t="s">
        <v>444</v>
      </c>
      <c r="DF457" s="83" t="s">
        <v>130</v>
      </c>
      <c r="DG457" s="83" t="s">
        <v>499</v>
      </c>
      <c r="DH457" s="83"/>
      <c r="DI457" s="83">
        <v>0</v>
      </c>
      <c r="DJ457" s="83">
        <v>1</v>
      </c>
      <c r="DK457" s="83">
        <v>0</v>
      </c>
      <c r="DL457" s="83">
        <v>0</v>
      </c>
      <c r="DM457" s="83">
        <v>0</v>
      </c>
      <c r="DN457" s="83">
        <v>0</v>
      </c>
      <c r="DO457" s="83">
        <v>0</v>
      </c>
      <c r="DP457" s="83">
        <v>0</v>
      </c>
      <c r="DQ457" s="83">
        <v>0</v>
      </c>
      <c r="DR457" s="83">
        <v>0</v>
      </c>
      <c r="DS457" s="83">
        <v>0</v>
      </c>
      <c r="DT457" s="83">
        <v>3</v>
      </c>
      <c r="DU457" s="83">
        <v>3</v>
      </c>
      <c r="DV457" s="83">
        <v>0</v>
      </c>
      <c r="DW457" s="83">
        <v>0</v>
      </c>
      <c r="DX457" s="83">
        <v>3</v>
      </c>
      <c r="DY457" s="85">
        <v>44099</v>
      </c>
      <c r="DZ457" s="83" t="s">
        <v>4504</v>
      </c>
      <c r="EA457" s="83" t="s">
        <v>102</v>
      </c>
      <c r="EB457" s="83" t="s">
        <v>482</v>
      </c>
      <c r="EC457" s="83">
        <v>453</v>
      </c>
      <c r="ED457" s="83" t="s">
        <v>483</v>
      </c>
      <c r="EE457" s="83">
        <v>1</v>
      </c>
      <c r="EF457" s="83">
        <v>0</v>
      </c>
      <c r="EG457" s="83">
        <v>0</v>
      </c>
      <c r="EH457" s="83" t="s">
        <v>109</v>
      </c>
      <c r="EI457" s="83" t="s">
        <v>108</v>
      </c>
      <c r="EJ457" s="83" t="s">
        <v>583</v>
      </c>
      <c r="EK457" s="83">
        <v>0</v>
      </c>
      <c r="EL457" s="83">
        <v>0</v>
      </c>
      <c r="EM457" s="83">
        <v>1</v>
      </c>
      <c r="EN457" s="83" t="s">
        <v>497</v>
      </c>
      <c r="EO457" s="83"/>
      <c r="EP457" s="83" t="s">
        <v>436</v>
      </c>
      <c r="EQ457" s="136">
        <v>1</v>
      </c>
      <c r="ER457" s="136">
        <v>1</v>
      </c>
      <c r="ES457" s="136">
        <v>1</v>
      </c>
      <c r="ET457" s="136">
        <v>1</v>
      </c>
      <c r="EU457" s="215" t="s">
        <v>269</v>
      </c>
      <c r="EV457" s="136">
        <v>1</v>
      </c>
      <c r="EW457" s="136">
        <v>1</v>
      </c>
      <c r="EX457" s="136">
        <v>1</v>
      </c>
      <c r="EY457" s="136">
        <v>1</v>
      </c>
      <c r="EZ457" s="136">
        <v>1</v>
      </c>
      <c r="FP457" s="215" t="s">
        <v>592</v>
      </c>
      <c r="FQ457" s="136" t="b">
        <v>1</v>
      </c>
      <c r="FR457" s="136" t="b">
        <v>1</v>
      </c>
      <c r="FS457" s="136" t="b">
        <v>1</v>
      </c>
      <c r="FT457" s="136" t="b">
        <v>1</v>
      </c>
      <c r="FX457" s="215" t="s">
        <v>269</v>
      </c>
    </row>
    <row r="458" spans="1:180" ht="60" customHeight="1" x14ac:dyDescent="0.55000000000000004">
      <c r="A458" s="83" t="s">
        <v>130</v>
      </c>
      <c r="B458" s="83" t="s">
        <v>98</v>
      </c>
      <c r="C458" s="136">
        <v>668851</v>
      </c>
      <c r="D458" s="207" t="s">
        <v>627</v>
      </c>
      <c r="E458" s="208" t="s">
        <v>630</v>
      </c>
      <c r="F458" s="83" t="s">
        <v>108</v>
      </c>
      <c r="G458" s="85">
        <v>20621</v>
      </c>
      <c r="H458" s="83" t="s">
        <v>102</v>
      </c>
      <c r="I458" s="85">
        <v>39794</v>
      </c>
      <c r="J458" s="83" t="s">
        <v>228</v>
      </c>
      <c r="K458" s="216">
        <v>489955924534</v>
      </c>
      <c r="L458" s="83" t="s">
        <v>191</v>
      </c>
      <c r="M458" s="85">
        <v>43631</v>
      </c>
      <c r="N458" s="83">
        <v>-1571.6666666666699</v>
      </c>
      <c r="O458" s="83" t="s">
        <v>180</v>
      </c>
      <c r="P458" s="83" t="s">
        <v>181</v>
      </c>
      <c r="Q458" s="208" t="s">
        <v>6860</v>
      </c>
      <c r="R458" s="83" t="s">
        <v>102</v>
      </c>
      <c r="S458" s="83" t="s">
        <v>102</v>
      </c>
      <c r="T458" s="83" t="s">
        <v>199</v>
      </c>
      <c r="U458" s="83" t="s">
        <v>9799</v>
      </c>
      <c r="V458" s="83" t="s">
        <v>104</v>
      </c>
      <c r="W458" s="83" t="s">
        <v>105</v>
      </c>
      <c r="X458" s="86" t="s">
        <v>6860</v>
      </c>
      <c r="Y458" s="87" t="s">
        <v>102</v>
      </c>
      <c r="Z458" s="87" t="s">
        <v>102</v>
      </c>
      <c r="AA458" s="87" t="s">
        <v>199</v>
      </c>
      <c r="AB458" s="87" t="s">
        <v>9799</v>
      </c>
      <c r="AC458" s="87" t="s">
        <v>104</v>
      </c>
      <c r="AD458" s="87" t="s">
        <v>105</v>
      </c>
      <c r="AE458" s="87" t="s">
        <v>106</v>
      </c>
      <c r="AF458" s="86" t="s">
        <v>6860</v>
      </c>
      <c r="AG458" s="87" t="s">
        <v>489</v>
      </c>
      <c r="AH458" s="87" t="s">
        <v>9800</v>
      </c>
      <c r="AI458" s="87" t="s">
        <v>104</v>
      </c>
      <c r="AJ458" s="87" t="s">
        <v>204</v>
      </c>
      <c r="AK458" s="88"/>
      <c r="AL458" s="83" t="s">
        <v>107</v>
      </c>
      <c r="AM458" s="89" t="s">
        <v>454</v>
      </c>
      <c r="AN458" s="90" t="s">
        <v>416</v>
      </c>
      <c r="AO458" s="91" t="s">
        <v>641</v>
      </c>
      <c r="AP458" s="90">
        <v>8.3333333333332593</v>
      </c>
      <c r="AQ458" s="92" t="s">
        <v>211</v>
      </c>
      <c r="AR458" s="93" t="s">
        <v>102</v>
      </c>
      <c r="AS458" s="93" t="s">
        <v>102</v>
      </c>
      <c r="AT458" s="93" t="s">
        <v>102</v>
      </c>
      <c r="AU458" s="210" t="s">
        <v>641</v>
      </c>
      <c r="AV458" s="93" t="s">
        <v>192</v>
      </c>
      <c r="AW458" s="94" t="s">
        <v>102</v>
      </c>
      <c r="AX458" s="93" t="s">
        <v>105</v>
      </c>
      <c r="AY458" s="95" t="s">
        <v>188</v>
      </c>
      <c r="AZ458" s="93" t="s">
        <v>102</v>
      </c>
      <c r="BA458" s="93" t="s">
        <v>9801</v>
      </c>
      <c r="BB458" s="93" t="s">
        <v>102</v>
      </c>
      <c r="BC458" s="93" t="s">
        <v>102</v>
      </c>
      <c r="BD458" s="96" t="s">
        <v>102</v>
      </c>
      <c r="BE458" s="90">
        <v>-218.166666666667</v>
      </c>
      <c r="BF458" s="93" t="s">
        <v>211</v>
      </c>
      <c r="BG458" s="93" t="s">
        <v>102</v>
      </c>
      <c r="BH458" s="93" t="s">
        <v>102</v>
      </c>
      <c r="BI458" s="93" t="s">
        <v>102</v>
      </c>
      <c r="BJ458" s="210" t="s">
        <v>646</v>
      </c>
      <c r="BK458" s="93" t="s">
        <v>182</v>
      </c>
      <c r="BL458" s="97" t="s">
        <v>102</v>
      </c>
      <c r="BM458" s="93" t="s">
        <v>105</v>
      </c>
      <c r="BN458" s="93" t="s">
        <v>104</v>
      </c>
      <c r="BO458" s="93" t="s">
        <v>102</v>
      </c>
      <c r="BP458" s="98">
        <v>20180358</v>
      </c>
      <c r="BQ458" s="93" t="s">
        <v>102</v>
      </c>
      <c r="BR458" s="93" t="s">
        <v>102</v>
      </c>
      <c r="BS458" s="93" t="s">
        <v>102</v>
      </c>
      <c r="BT458" s="99" t="s">
        <v>591</v>
      </c>
      <c r="BU458" s="100" t="s">
        <v>11278</v>
      </c>
      <c r="BV458" s="101" t="s">
        <v>471</v>
      </c>
      <c r="BW458" s="136"/>
      <c r="BX458" s="103" t="s">
        <v>565</v>
      </c>
      <c r="BY458" s="104" t="s">
        <v>190</v>
      </c>
      <c r="BZ458" s="136"/>
      <c r="CA458" s="83" t="s">
        <v>599</v>
      </c>
      <c r="CB458" s="106" t="s">
        <v>647</v>
      </c>
      <c r="CC458" s="106" t="s">
        <v>11279</v>
      </c>
      <c r="CD458" s="107"/>
      <c r="CE458" s="108" t="s">
        <v>107</v>
      </c>
      <c r="CF458" s="108" t="s">
        <v>107</v>
      </c>
      <c r="CG458" s="109"/>
      <c r="CH458" s="110" t="s">
        <v>107</v>
      </c>
      <c r="CI458" s="111"/>
      <c r="CJ458" s="112">
        <v>6710</v>
      </c>
      <c r="CK458" s="113">
        <v>86</v>
      </c>
      <c r="CL458" s="114" t="s">
        <v>134</v>
      </c>
      <c r="CM458" s="114" t="s">
        <v>108</v>
      </c>
      <c r="CN458" s="114"/>
      <c r="CO458" s="115" t="s">
        <v>102</v>
      </c>
      <c r="CP458" s="115" t="s">
        <v>102</v>
      </c>
      <c r="CQ458" s="115" t="s">
        <v>102</v>
      </c>
      <c r="CR458" s="115" t="s">
        <v>102</v>
      </c>
      <c r="CS458" s="116"/>
      <c r="CT458" s="117" t="s">
        <v>109</v>
      </c>
      <c r="CU458" s="117" t="s">
        <v>109</v>
      </c>
      <c r="CV458" s="83">
        <v>454</v>
      </c>
      <c r="CW458" s="83" t="s">
        <v>108</v>
      </c>
      <c r="CX458" s="83">
        <v>454</v>
      </c>
      <c r="CY458" s="83" t="s">
        <v>108</v>
      </c>
      <c r="CZ458" s="83">
        <v>6782</v>
      </c>
      <c r="DA458" s="83" t="s">
        <v>419</v>
      </c>
      <c r="DB458" s="83" t="s">
        <v>130</v>
      </c>
      <c r="DC458" s="83" t="s">
        <v>499</v>
      </c>
      <c r="DD458" s="83">
        <v>1503</v>
      </c>
      <c r="DE458" s="83" t="s">
        <v>444</v>
      </c>
      <c r="DF458" s="83" t="s">
        <v>130</v>
      </c>
      <c r="DG458" s="83" t="s">
        <v>499</v>
      </c>
      <c r="DH458" s="83"/>
      <c r="DI458" s="83">
        <v>0</v>
      </c>
      <c r="DJ458" s="83">
        <v>1</v>
      </c>
      <c r="DK458" s="83">
        <v>0</v>
      </c>
      <c r="DL458" s="83">
        <v>0</v>
      </c>
      <c r="DM458" s="83">
        <v>0</v>
      </c>
      <c r="DN458" s="83">
        <v>0</v>
      </c>
      <c r="DO458" s="83">
        <v>0</v>
      </c>
      <c r="DP458" s="83">
        <v>0</v>
      </c>
      <c r="DQ458" s="83">
        <v>0</v>
      </c>
      <c r="DR458" s="83">
        <v>0</v>
      </c>
      <c r="DS458" s="83">
        <v>0</v>
      </c>
      <c r="DT458" s="83">
        <v>3</v>
      </c>
      <c r="DU458" s="83">
        <v>3</v>
      </c>
      <c r="DV458" s="83">
        <v>0</v>
      </c>
      <c r="DW458" s="83">
        <v>0</v>
      </c>
      <c r="DX458" s="83">
        <v>3</v>
      </c>
      <c r="DY458" s="85">
        <v>44100</v>
      </c>
      <c r="DZ458" s="83" t="s">
        <v>4505</v>
      </c>
      <c r="EA458" s="83" t="s">
        <v>102</v>
      </c>
      <c r="EB458" s="83" t="s">
        <v>482</v>
      </c>
      <c r="EC458" s="83">
        <v>454</v>
      </c>
      <c r="ED458" s="83" t="s">
        <v>483</v>
      </c>
      <c r="EE458" s="83">
        <v>1</v>
      </c>
      <c r="EF458" s="83">
        <v>0</v>
      </c>
      <c r="EG458" s="83">
        <v>0</v>
      </c>
      <c r="EH458" s="83" t="s">
        <v>109</v>
      </c>
      <c r="EI458" s="83" t="s">
        <v>108</v>
      </c>
      <c r="EJ458" s="83" t="s">
        <v>583</v>
      </c>
      <c r="EK458" s="83">
        <v>0</v>
      </c>
      <c r="EL458" s="83">
        <v>0</v>
      </c>
      <c r="EM458" s="83">
        <v>1</v>
      </c>
      <c r="EN458" s="83" t="s">
        <v>497</v>
      </c>
      <c r="EO458" s="83"/>
      <c r="EP458" s="83" t="s">
        <v>436</v>
      </c>
      <c r="EQ458" s="136">
        <v>1</v>
      </c>
      <c r="ER458" s="136">
        <v>1</v>
      </c>
      <c r="ES458" s="136">
        <v>1</v>
      </c>
      <c r="ET458" s="136">
        <v>1</v>
      </c>
      <c r="EU458" s="215" t="s">
        <v>269</v>
      </c>
      <c r="EV458" s="136">
        <v>1</v>
      </c>
      <c r="EW458" s="136">
        <v>1</v>
      </c>
      <c r="EX458" s="136">
        <v>1</v>
      </c>
      <c r="EY458" s="136">
        <v>1</v>
      </c>
      <c r="EZ458" s="136">
        <v>1</v>
      </c>
      <c r="FP458" s="215" t="s">
        <v>592</v>
      </c>
      <c r="FQ458" s="136" t="b">
        <v>1</v>
      </c>
      <c r="FR458" s="136" t="b">
        <v>1</v>
      </c>
      <c r="FS458" s="136" t="b">
        <v>1</v>
      </c>
      <c r="FT458" s="136" t="b">
        <v>1</v>
      </c>
      <c r="FX458" s="215" t="s">
        <v>269</v>
      </c>
    </row>
    <row r="459" spans="1:180" ht="60" customHeight="1" x14ac:dyDescent="0.55000000000000004">
      <c r="A459" s="83" t="s">
        <v>130</v>
      </c>
      <c r="B459" s="83" t="s">
        <v>98</v>
      </c>
      <c r="C459" s="136">
        <v>596774</v>
      </c>
      <c r="D459" s="207" t="s">
        <v>628</v>
      </c>
      <c r="E459" s="208" t="s">
        <v>633</v>
      </c>
      <c r="F459" s="83" t="s">
        <v>108</v>
      </c>
      <c r="G459" s="85">
        <v>22744</v>
      </c>
      <c r="H459" s="83" t="s">
        <v>102</v>
      </c>
      <c r="I459" s="85">
        <v>39772</v>
      </c>
      <c r="J459" s="83" t="s">
        <v>228</v>
      </c>
      <c r="K459" s="216">
        <v>394273505410</v>
      </c>
      <c r="L459" s="83" t="s">
        <v>191</v>
      </c>
      <c r="M459" s="85">
        <v>43619</v>
      </c>
      <c r="N459" s="83">
        <v>-1576.6666666666699</v>
      </c>
      <c r="O459" s="83" t="s">
        <v>193</v>
      </c>
      <c r="P459" s="83" t="s">
        <v>181</v>
      </c>
      <c r="Q459" s="208" t="s">
        <v>6864</v>
      </c>
      <c r="R459" s="83" t="s">
        <v>102</v>
      </c>
      <c r="S459" s="83" t="s">
        <v>102</v>
      </c>
      <c r="T459" s="83" t="s">
        <v>133</v>
      </c>
      <c r="U459" s="83" t="s">
        <v>9802</v>
      </c>
      <c r="V459" s="83" t="s">
        <v>111</v>
      </c>
      <c r="W459" s="83" t="s">
        <v>105</v>
      </c>
      <c r="X459" s="86" t="s">
        <v>6864</v>
      </c>
      <c r="Y459" s="87" t="s">
        <v>102</v>
      </c>
      <c r="Z459" s="87" t="s">
        <v>102</v>
      </c>
      <c r="AA459" s="87" t="s">
        <v>133</v>
      </c>
      <c r="AB459" s="87" t="s">
        <v>9802</v>
      </c>
      <c r="AC459" s="87" t="s">
        <v>111</v>
      </c>
      <c r="AD459" s="87" t="s">
        <v>105</v>
      </c>
      <c r="AE459" s="87" t="s">
        <v>106</v>
      </c>
      <c r="AF459" s="86" t="s">
        <v>6864</v>
      </c>
      <c r="AG459" s="87" t="s">
        <v>486</v>
      </c>
      <c r="AH459" s="87" t="s">
        <v>9802</v>
      </c>
      <c r="AI459" s="87" t="s">
        <v>111</v>
      </c>
      <c r="AJ459" s="87" t="s">
        <v>204</v>
      </c>
      <c r="AK459" s="88"/>
      <c r="AL459" s="83" t="s">
        <v>107</v>
      </c>
      <c r="AM459" s="89" t="s">
        <v>454</v>
      </c>
      <c r="AN459" s="90" t="s">
        <v>416</v>
      </c>
      <c r="AO459" s="91" t="s">
        <v>642</v>
      </c>
      <c r="AP459" s="90">
        <v>8.3333333333332593</v>
      </c>
      <c r="AQ459" s="92" t="s">
        <v>102</v>
      </c>
      <c r="AR459" s="93" t="s">
        <v>102</v>
      </c>
      <c r="AS459" s="93" t="s">
        <v>102</v>
      </c>
      <c r="AT459" s="93" t="s">
        <v>102</v>
      </c>
      <c r="AU459" s="210" t="s">
        <v>644</v>
      </c>
      <c r="AV459" s="93" t="s">
        <v>185</v>
      </c>
      <c r="AW459" s="94" t="s">
        <v>102</v>
      </c>
      <c r="AX459" s="93" t="s">
        <v>183</v>
      </c>
      <c r="AY459" s="95" t="s">
        <v>111</v>
      </c>
      <c r="AZ459" s="93" t="s">
        <v>102</v>
      </c>
      <c r="BA459" s="93" t="s">
        <v>102</v>
      </c>
      <c r="BB459" s="93" t="s">
        <v>102</v>
      </c>
      <c r="BC459" s="93" t="s">
        <v>102</v>
      </c>
      <c r="BD459" s="96" t="s">
        <v>102</v>
      </c>
      <c r="BE459" s="90">
        <v>-218.666666666667</v>
      </c>
      <c r="BF459" s="93" t="s">
        <v>102</v>
      </c>
      <c r="BG459" s="93" t="s">
        <v>102</v>
      </c>
      <c r="BH459" s="93" t="s">
        <v>102</v>
      </c>
      <c r="BI459" s="93" t="s">
        <v>102</v>
      </c>
      <c r="BJ459" s="210" t="s">
        <v>642</v>
      </c>
      <c r="BK459" s="93" t="s">
        <v>192</v>
      </c>
      <c r="BL459" s="97" t="s">
        <v>102</v>
      </c>
      <c r="BM459" s="93" t="s">
        <v>183</v>
      </c>
      <c r="BN459" s="93" t="s">
        <v>106</v>
      </c>
      <c r="BO459" s="93" t="s">
        <v>102</v>
      </c>
      <c r="BP459" s="98" t="s">
        <v>102</v>
      </c>
      <c r="BQ459" s="93" t="s">
        <v>102</v>
      </c>
      <c r="BR459" s="93" t="s">
        <v>102</v>
      </c>
      <c r="BS459" s="93" t="s">
        <v>102</v>
      </c>
      <c r="BT459" s="99" t="s">
        <v>591</v>
      </c>
      <c r="BU459" s="100" t="s">
        <v>11280</v>
      </c>
      <c r="BV459" s="101" t="s">
        <v>471</v>
      </c>
      <c r="BW459" s="136"/>
      <c r="BX459" s="103" t="s">
        <v>565</v>
      </c>
      <c r="BY459" s="104" t="s">
        <v>190</v>
      </c>
      <c r="BZ459" s="136"/>
      <c r="CA459" s="83" t="s">
        <v>599</v>
      </c>
      <c r="CB459" s="106" t="s">
        <v>647</v>
      </c>
      <c r="CC459" s="106" t="s">
        <v>11281</v>
      </c>
      <c r="CD459" s="107"/>
      <c r="CE459" s="108" t="s">
        <v>107</v>
      </c>
      <c r="CF459" s="108" t="s">
        <v>107</v>
      </c>
      <c r="CG459" s="109"/>
      <c r="CH459" s="110" t="s">
        <v>107</v>
      </c>
      <c r="CI459" s="111"/>
      <c r="CJ459" s="112">
        <v>6710</v>
      </c>
      <c r="CK459" s="113">
        <v>86</v>
      </c>
      <c r="CL459" s="114" t="s">
        <v>134</v>
      </c>
      <c r="CM459" s="114" t="s">
        <v>108</v>
      </c>
      <c r="CN459" s="114"/>
      <c r="CO459" s="115" t="s">
        <v>102</v>
      </c>
      <c r="CP459" s="115" t="s">
        <v>102</v>
      </c>
      <c r="CQ459" s="115" t="s">
        <v>102</v>
      </c>
      <c r="CR459" s="115" t="s">
        <v>102</v>
      </c>
      <c r="CS459" s="116"/>
      <c r="CT459" s="117" t="s">
        <v>109</v>
      </c>
      <c r="CU459" s="117" t="s">
        <v>109</v>
      </c>
      <c r="CV459" s="83">
        <v>455</v>
      </c>
      <c r="CW459" s="83" t="s">
        <v>108</v>
      </c>
      <c r="CX459" s="83">
        <v>455</v>
      </c>
      <c r="CY459" s="83" t="s">
        <v>108</v>
      </c>
      <c r="CZ459" s="83">
        <v>6783</v>
      </c>
      <c r="DA459" s="83" t="s">
        <v>419</v>
      </c>
      <c r="DB459" s="83" t="s">
        <v>130</v>
      </c>
      <c r="DC459" s="83" t="s">
        <v>499</v>
      </c>
      <c r="DD459" s="83">
        <v>1504</v>
      </c>
      <c r="DE459" s="83" t="s">
        <v>444</v>
      </c>
      <c r="DF459" s="83" t="s">
        <v>130</v>
      </c>
      <c r="DG459" s="83" t="s">
        <v>499</v>
      </c>
      <c r="DH459" s="83"/>
      <c r="DI459" s="83">
        <v>0</v>
      </c>
      <c r="DJ459" s="83">
        <v>1</v>
      </c>
      <c r="DK459" s="83">
        <v>0</v>
      </c>
      <c r="DL459" s="83">
        <v>0</v>
      </c>
      <c r="DM459" s="83">
        <v>0</v>
      </c>
      <c r="DN459" s="83">
        <v>0</v>
      </c>
      <c r="DO459" s="83">
        <v>0</v>
      </c>
      <c r="DP459" s="83">
        <v>0</v>
      </c>
      <c r="DQ459" s="83">
        <v>0</v>
      </c>
      <c r="DR459" s="83">
        <v>0</v>
      </c>
      <c r="DS459" s="83">
        <v>0</v>
      </c>
      <c r="DT459" s="83">
        <v>3</v>
      </c>
      <c r="DU459" s="83">
        <v>3</v>
      </c>
      <c r="DV459" s="83">
        <v>0</v>
      </c>
      <c r="DW459" s="83">
        <v>0</v>
      </c>
      <c r="DX459" s="83">
        <v>3</v>
      </c>
      <c r="DY459" s="85">
        <v>44101</v>
      </c>
      <c r="DZ459" s="83" t="s">
        <v>4506</v>
      </c>
      <c r="EA459" s="83" t="s">
        <v>102</v>
      </c>
      <c r="EB459" s="83" t="s">
        <v>482</v>
      </c>
      <c r="EC459" s="83">
        <v>455</v>
      </c>
      <c r="ED459" s="83" t="s">
        <v>483</v>
      </c>
      <c r="EE459" s="83">
        <v>1</v>
      </c>
      <c r="EF459" s="83">
        <v>0</v>
      </c>
      <c r="EG459" s="83">
        <v>0</v>
      </c>
      <c r="EH459" s="83" t="s">
        <v>109</v>
      </c>
      <c r="EI459" s="83" t="s">
        <v>108</v>
      </c>
      <c r="EJ459" s="83" t="s">
        <v>583</v>
      </c>
      <c r="EK459" s="83">
        <v>0</v>
      </c>
      <c r="EL459" s="83">
        <v>0</v>
      </c>
      <c r="EM459" s="83">
        <v>1</v>
      </c>
      <c r="EN459" s="83" t="s">
        <v>497</v>
      </c>
      <c r="EO459" s="83"/>
      <c r="EP459" s="83" t="s">
        <v>436</v>
      </c>
      <c r="EQ459" s="136">
        <v>1</v>
      </c>
      <c r="ER459" s="136">
        <v>1</v>
      </c>
      <c r="ES459" s="136">
        <v>1</v>
      </c>
      <c r="ET459" s="136">
        <v>1</v>
      </c>
      <c r="EU459" s="215" t="s">
        <v>269</v>
      </c>
      <c r="EV459" s="136">
        <v>1</v>
      </c>
      <c r="EW459" s="136">
        <v>1</v>
      </c>
      <c r="EX459" s="136">
        <v>1</v>
      </c>
      <c r="EY459" s="136">
        <v>1</v>
      </c>
      <c r="EZ459" s="136">
        <v>1</v>
      </c>
      <c r="FP459" s="215" t="s">
        <v>592</v>
      </c>
      <c r="FQ459" s="136" t="b">
        <v>1</v>
      </c>
      <c r="FR459" s="136" t="b">
        <v>1</v>
      </c>
      <c r="FS459" s="136" t="b">
        <v>1</v>
      </c>
      <c r="FT459" s="136" t="b">
        <v>1</v>
      </c>
      <c r="FX459" s="215" t="s">
        <v>269</v>
      </c>
    </row>
    <row r="460" spans="1:180" ht="60" customHeight="1" x14ac:dyDescent="0.55000000000000004">
      <c r="A460" s="83" t="s">
        <v>130</v>
      </c>
      <c r="B460" s="83" t="s">
        <v>98</v>
      </c>
      <c r="C460" s="136">
        <v>908374</v>
      </c>
      <c r="D460" s="207" t="s">
        <v>629</v>
      </c>
      <c r="E460" s="208" t="s">
        <v>634</v>
      </c>
      <c r="F460" s="83" t="s">
        <v>108</v>
      </c>
      <c r="G460" s="85">
        <v>26341</v>
      </c>
      <c r="H460" s="83" t="s">
        <v>102</v>
      </c>
      <c r="I460" s="85">
        <v>34633</v>
      </c>
      <c r="J460" s="83" t="s">
        <v>228</v>
      </c>
      <c r="K460" s="216">
        <v>923349392382</v>
      </c>
      <c r="L460" s="83" t="s">
        <v>191</v>
      </c>
      <c r="M460" s="85">
        <v>43642</v>
      </c>
      <c r="N460" s="83">
        <v>-1581.6666666666699</v>
      </c>
      <c r="O460" s="83" t="s">
        <v>193</v>
      </c>
      <c r="P460" s="83" t="s">
        <v>181</v>
      </c>
      <c r="Q460" s="208" t="s">
        <v>6868</v>
      </c>
      <c r="R460" s="83" t="s">
        <v>102</v>
      </c>
      <c r="S460" s="83" t="s">
        <v>102</v>
      </c>
      <c r="T460" s="83" t="s">
        <v>131</v>
      </c>
      <c r="U460" s="83" t="s">
        <v>9803</v>
      </c>
      <c r="V460" s="83" t="s">
        <v>104</v>
      </c>
      <c r="W460" s="83" t="s">
        <v>105</v>
      </c>
      <c r="X460" s="86" t="s">
        <v>6868</v>
      </c>
      <c r="Y460" s="87" t="s">
        <v>102</v>
      </c>
      <c r="Z460" s="87" t="s">
        <v>102</v>
      </c>
      <c r="AA460" s="87" t="s">
        <v>131</v>
      </c>
      <c r="AB460" s="87" t="s">
        <v>9803</v>
      </c>
      <c r="AC460" s="87" t="s">
        <v>104</v>
      </c>
      <c r="AD460" s="87" t="s">
        <v>105</v>
      </c>
      <c r="AE460" s="87" t="s">
        <v>106</v>
      </c>
      <c r="AF460" s="86" t="s">
        <v>6868</v>
      </c>
      <c r="AG460" s="87" t="s">
        <v>177</v>
      </c>
      <c r="AH460" s="87" t="s">
        <v>9803</v>
      </c>
      <c r="AI460" s="87" t="s">
        <v>104</v>
      </c>
      <c r="AJ460" s="87" t="s">
        <v>204</v>
      </c>
      <c r="AK460" s="88"/>
      <c r="AL460" s="83" t="s">
        <v>107</v>
      </c>
      <c r="AM460" s="89" t="s">
        <v>454</v>
      </c>
      <c r="AN460" s="90" t="s">
        <v>416</v>
      </c>
      <c r="AO460" s="91" t="s">
        <v>643</v>
      </c>
      <c r="AP460" s="90">
        <v>8.3333333333332593</v>
      </c>
      <c r="AQ460" s="92" t="s">
        <v>102</v>
      </c>
      <c r="AR460" s="93" t="s">
        <v>102</v>
      </c>
      <c r="AS460" s="93" t="s">
        <v>102</v>
      </c>
      <c r="AT460" s="93" t="s">
        <v>102</v>
      </c>
      <c r="AU460" s="210" t="s">
        <v>645</v>
      </c>
      <c r="AV460" s="93" t="s">
        <v>185</v>
      </c>
      <c r="AW460" s="94" t="s">
        <v>102</v>
      </c>
      <c r="AX460" s="93" t="s">
        <v>105</v>
      </c>
      <c r="AY460" s="95" t="s">
        <v>104</v>
      </c>
      <c r="AZ460" s="93" t="s">
        <v>102</v>
      </c>
      <c r="BA460" s="93" t="s">
        <v>102</v>
      </c>
      <c r="BB460" s="93" t="s">
        <v>102</v>
      </c>
      <c r="BC460" s="93" t="s">
        <v>102</v>
      </c>
      <c r="BD460" s="96" t="s">
        <v>102</v>
      </c>
      <c r="BE460" s="90">
        <v>-219.166666666667</v>
      </c>
      <c r="BF460" s="93" t="s">
        <v>102</v>
      </c>
      <c r="BG460" s="93" t="s">
        <v>102</v>
      </c>
      <c r="BH460" s="93" t="s">
        <v>102</v>
      </c>
      <c r="BI460" s="93" t="s">
        <v>102</v>
      </c>
      <c r="BJ460" s="210" t="s">
        <v>643</v>
      </c>
      <c r="BK460" s="93" t="s">
        <v>196</v>
      </c>
      <c r="BL460" s="97" t="s">
        <v>102</v>
      </c>
      <c r="BM460" s="93" t="s">
        <v>105</v>
      </c>
      <c r="BN460" s="93" t="s">
        <v>596</v>
      </c>
      <c r="BO460" s="93" t="s">
        <v>102</v>
      </c>
      <c r="BP460" s="98" t="s">
        <v>102</v>
      </c>
      <c r="BQ460" s="93" t="s">
        <v>102</v>
      </c>
      <c r="BR460" s="93" t="s">
        <v>102</v>
      </c>
      <c r="BS460" s="93" t="s">
        <v>102</v>
      </c>
      <c r="BT460" s="99" t="s">
        <v>591</v>
      </c>
      <c r="BU460" s="100" t="s">
        <v>11282</v>
      </c>
      <c r="BV460" s="101" t="s">
        <v>471</v>
      </c>
      <c r="BW460" s="136"/>
      <c r="BX460" s="103" t="s">
        <v>565</v>
      </c>
      <c r="BY460" s="104" t="s">
        <v>190</v>
      </c>
      <c r="BZ460" s="136"/>
      <c r="CA460" s="83" t="s">
        <v>599</v>
      </c>
      <c r="CB460" s="106" t="s">
        <v>647</v>
      </c>
      <c r="CC460" s="106" t="s">
        <v>11283</v>
      </c>
      <c r="CD460" s="107"/>
      <c r="CE460" s="108" t="s">
        <v>107</v>
      </c>
      <c r="CF460" s="108" t="s">
        <v>107</v>
      </c>
      <c r="CG460" s="109"/>
      <c r="CH460" s="110" t="s">
        <v>107</v>
      </c>
      <c r="CI460" s="111"/>
      <c r="CJ460" s="112">
        <v>6710</v>
      </c>
      <c r="CK460" s="113">
        <v>86</v>
      </c>
      <c r="CL460" s="114" t="s">
        <v>134</v>
      </c>
      <c r="CM460" s="114" t="s">
        <v>108</v>
      </c>
      <c r="CN460" s="114"/>
      <c r="CO460" s="115" t="s">
        <v>102</v>
      </c>
      <c r="CP460" s="115" t="s">
        <v>102</v>
      </c>
      <c r="CQ460" s="115" t="s">
        <v>102</v>
      </c>
      <c r="CR460" s="115" t="s">
        <v>102</v>
      </c>
      <c r="CS460" s="116"/>
      <c r="CT460" s="117" t="s">
        <v>109</v>
      </c>
      <c r="CU460" s="117" t="s">
        <v>109</v>
      </c>
      <c r="CV460" s="83">
        <v>456</v>
      </c>
      <c r="CW460" s="83" t="s">
        <v>108</v>
      </c>
      <c r="CX460" s="83">
        <v>456</v>
      </c>
      <c r="CY460" s="83" t="s">
        <v>108</v>
      </c>
      <c r="CZ460" s="83">
        <v>6784</v>
      </c>
      <c r="DA460" s="83" t="s">
        <v>419</v>
      </c>
      <c r="DB460" s="83" t="s">
        <v>130</v>
      </c>
      <c r="DC460" s="83" t="s">
        <v>499</v>
      </c>
      <c r="DD460" s="83">
        <v>1505</v>
      </c>
      <c r="DE460" s="83" t="s">
        <v>444</v>
      </c>
      <c r="DF460" s="83" t="s">
        <v>130</v>
      </c>
      <c r="DG460" s="83" t="s">
        <v>499</v>
      </c>
      <c r="DH460" s="83"/>
      <c r="DI460" s="83">
        <v>0</v>
      </c>
      <c r="DJ460" s="83">
        <v>1</v>
      </c>
      <c r="DK460" s="83">
        <v>0</v>
      </c>
      <c r="DL460" s="83">
        <v>0</v>
      </c>
      <c r="DM460" s="83">
        <v>0</v>
      </c>
      <c r="DN460" s="83">
        <v>0</v>
      </c>
      <c r="DO460" s="83">
        <v>0</v>
      </c>
      <c r="DP460" s="83">
        <v>0</v>
      </c>
      <c r="DQ460" s="83">
        <v>0</v>
      </c>
      <c r="DR460" s="83">
        <v>0</v>
      </c>
      <c r="DS460" s="83">
        <v>0</v>
      </c>
      <c r="DT460" s="83">
        <v>3</v>
      </c>
      <c r="DU460" s="83">
        <v>3</v>
      </c>
      <c r="DV460" s="83">
        <v>0</v>
      </c>
      <c r="DW460" s="83">
        <v>0</v>
      </c>
      <c r="DX460" s="83">
        <v>3</v>
      </c>
      <c r="DY460" s="85">
        <v>44102</v>
      </c>
      <c r="DZ460" s="83" t="s">
        <v>4507</v>
      </c>
      <c r="EA460" s="83" t="s">
        <v>102</v>
      </c>
      <c r="EB460" s="83" t="s">
        <v>482</v>
      </c>
      <c r="EC460" s="83">
        <v>456</v>
      </c>
      <c r="ED460" s="83" t="s">
        <v>483</v>
      </c>
      <c r="EE460" s="83">
        <v>1</v>
      </c>
      <c r="EF460" s="83">
        <v>0</v>
      </c>
      <c r="EG460" s="83">
        <v>0</v>
      </c>
      <c r="EH460" s="83" t="s">
        <v>109</v>
      </c>
      <c r="EI460" s="83" t="s">
        <v>108</v>
      </c>
      <c r="EJ460" s="83" t="s">
        <v>583</v>
      </c>
      <c r="EK460" s="83">
        <v>0</v>
      </c>
      <c r="EL460" s="83">
        <v>0</v>
      </c>
      <c r="EM460" s="83">
        <v>1</v>
      </c>
      <c r="EN460" s="83" t="s">
        <v>497</v>
      </c>
      <c r="EO460" s="83"/>
      <c r="EP460" s="83" t="s">
        <v>436</v>
      </c>
      <c r="EQ460" s="136">
        <v>1</v>
      </c>
      <c r="ER460" s="136">
        <v>1</v>
      </c>
      <c r="ES460" s="136">
        <v>1</v>
      </c>
      <c r="ET460" s="136">
        <v>1</v>
      </c>
      <c r="EU460" s="215" t="s">
        <v>269</v>
      </c>
      <c r="EV460" s="136">
        <v>1</v>
      </c>
      <c r="EW460" s="136">
        <v>1</v>
      </c>
      <c r="EX460" s="136">
        <v>1</v>
      </c>
      <c r="EY460" s="136">
        <v>1</v>
      </c>
      <c r="EZ460" s="136">
        <v>1</v>
      </c>
      <c r="FP460" s="215" t="s">
        <v>592</v>
      </c>
      <c r="FQ460" s="136" t="b">
        <v>1</v>
      </c>
      <c r="FR460" s="136" t="b">
        <v>1</v>
      </c>
      <c r="FS460" s="136" t="b">
        <v>1</v>
      </c>
      <c r="FT460" s="136" t="b">
        <v>1</v>
      </c>
      <c r="FX460" s="215" t="s">
        <v>269</v>
      </c>
    </row>
    <row r="461" spans="1:180" ht="60" customHeight="1" x14ac:dyDescent="0.55000000000000004">
      <c r="A461" s="83" t="s">
        <v>130</v>
      </c>
      <c r="B461" s="83" t="s">
        <v>98</v>
      </c>
      <c r="C461" s="136">
        <v>603189</v>
      </c>
      <c r="D461" s="207" t="s">
        <v>627</v>
      </c>
      <c r="E461" s="208" t="s">
        <v>630</v>
      </c>
      <c r="F461" s="83" t="s">
        <v>108</v>
      </c>
      <c r="G461" s="85">
        <v>20621</v>
      </c>
      <c r="H461" s="83" t="s">
        <v>102</v>
      </c>
      <c r="I461" s="85">
        <v>39794</v>
      </c>
      <c r="J461" s="83" t="s">
        <v>228</v>
      </c>
      <c r="K461" s="216">
        <v>732111360127</v>
      </c>
      <c r="L461" s="83" t="s">
        <v>191</v>
      </c>
      <c r="M461" s="85">
        <v>43631</v>
      </c>
      <c r="N461" s="83">
        <v>-1586.6666666666699</v>
      </c>
      <c r="O461" s="83" t="s">
        <v>180</v>
      </c>
      <c r="P461" s="83" t="s">
        <v>181</v>
      </c>
      <c r="Q461" s="208" t="s">
        <v>6872</v>
      </c>
      <c r="R461" s="83" t="s">
        <v>102</v>
      </c>
      <c r="S461" s="83" t="s">
        <v>102</v>
      </c>
      <c r="T461" s="83" t="s">
        <v>199</v>
      </c>
      <c r="U461" s="83" t="s">
        <v>9804</v>
      </c>
      <c r="V461" s="83" t="s">
        <v>104</v>
      </c>
      <c r="W461" s="83" t="s">
        <v>105</v>
      </c>
      <c r="X461" s="86" t="s">
        <v>6872</v>
      </c>
      <c r="Y461" s="87" t="s">
        <v>102</v>
      </c>
      <c r="Z461" s="87" t="s">
        <v>102</v>
      </c>
      <c r="AA461" s="87" t="s">
        <v>199</v>
      </c>
      <c r="AB461" s="87" t="s">
        <v>9804</v>
      </c>
      <c r="AC461" s="87" t="s">
        <v>104</v>
      </c>
      <c r="AD461" s="87" t="s">
        <v>105</v>
      </c>
      <c r="AE461" s="87" t="s">
        <v>106</v>
      </c>
      <c r="AF461" s="86" t="s">
        <v>6872</v>
      </c>
      <c r="AG461" s="87" t="s">
        <v>489</v>
      </c>
      <c r="AH461" s="87" t="s">
        <v>9805</v>
      </c>
      <c r="AI461" s="87" t="s">
        <v>104</v>
      </c>
      <c r="AJ461" s="87" t="s">
        <v>204</v>
      </c>
      <c r="AK461" s="88"/>
      <c r="AL461" s="83" t="s">
        <v>107</v>
      </c>
      <c r="AM461" s="89" t="s">
        <v>454</v>
      </c>
      <c r="AN461" s="90" t="s">
        <v>416</v>
      </c>
      <c r="AO461" s="91" t="s">
        <v>641</v>
      </c>
      <c r="AP461" s="90">
        <v>8.3333333333332593</v>
      </c>
      <c r="AQ461" s="92" t="s">
        <v>211</v>
      </c>
      <c r="AR461" s="93" t="s">
        <v>102</v>
      </c>
      <c r="AS461" s="93" t="s">
        <v>102</v>
      </c>
      <c r="AT461" s="93" t="s">
        <v>102</v>
      </c>
      <c r="AU461" s="210" t="s">
        <v>641</v>
      </c>
      <c r="AV461" s="93" t="s">
        <v>192</v>
      </c>
      <c r="AW461" s="94" t="s">
        <v>102</v>
      </c>
      <c r="AX461" s="93" t="s">
        <v>105</v>
      </c>
      <c r="AY461" s="95" t="s">
        <v>188</v>
      </c>
      <c r="AZ461" s="93" t="s">
        <v>102</v>
      </c>
      <c r="BA461" s="93" t="s">
        <v>9806</v>
      </c>
      <c r="BB461" s="93" t="s">
        <v>102</v>
      </c>
      <c r="BC461" s="93" t="s">
        <v>102</v>
      </c>
      <c r="BD461" s="96" t="s">
        <v>102</v>
      </c>
      <c r="BE461" s="90">
        <v>-219.666666666667</v>
      </c>
      <c r="BF461" s="93" t="s">
        <v>211</v>
      </c>
      <c r="BG461" s="93" t="s">
        <v>102</v>
      </c>
      <c r="BH461" s="93" t="s">
        <v>102</v>
      </c>
      <c r="BI461" s="93" t="s">
        <v>102</v>
      </c>
      <c r="BJ461" s="210" t="s">
        <v>646</v>
      </c>
      <c r="BK461" s="93" t="s">
        <v>182</v>
      </c>
      <c r="BL461" s="97" t="s">
        <v>102</v>
      </c>
      <c r="BM461" s="93" t="s">
        <v>105</v>
      </c>
      <c r="BN461" s="93" t="s">
        <v>104</v>
      </c>
      <c r="BO461" s="93" t="s">
        <v>102</v>
      </c>
      <c r="BP461" s="98">
        <v>20180359</v>
      </c>
      <c r="BQ461" s="93" t="s">
        <v>102</v>
      </c>
      <c r="BR461" s="93" t="s">
        <v>102</v>
      </c>
      <c r="BS461" s="93" t="s">
        <v>102</v>
      </c>
      <c r="BT461" s="99" t="s">
        <v>591</v>
      </c>
      <c r="BU461" s="100" t="s">
        <v>11284</v>
      </c>
      <c r="BV461" s="101" t="s">
        <v>471</v>
      </c>
      <c r="BW461" s="136"/>
      <c r="BX461" s="103" t="s">
        <v>565</v>
      </c>
      <c r="BY461" s="104" t="s">
        <v>190</v>
      </c>
      <c r="BZ461" s="136"/>
      <c r="CA461" s="83" t="s">
        <v>599</v>
      </c>
      <c r="CB461" s="106" t="s">
        <v>647</v>
      </c>
      <c r="CC461" s="106" t="s">
        <v>11285</v>
      </c>
      <c r="CD461" s="107"/>
      <c r="CE461" s="108" t="s">
        <v>107</v>
      </c>
      <c r="CF461" s="108" t="s">
        <v>107</v>
      </c>
      <c r="CG461" s="109"/>
      <c r="CH461" s="110" t="s">
        <v>107</v>
      </c>
      <c r="CI461" s="111"/>
      <c r="CJ461" s="112">
        <v>6710</v>
      </c>
      <c r="CK461" s="113">
        <v>86</v>
      </c>
      <c r="CL461" s="114" t="s">
        <v>134</v>
      </c>
      <c r="CM461" s="114" t="s">
        <v>108</v>
      </c>
      <c r="CN461" s="114"/>
      <c r="CO461" s="115" t="s">
        <v>102</v>
      </c>
      <c r="CP461" s="115" t="s">
        <v>102</v>
      </c>
      <c r="CQ461" s="115" t="s">
        <v>102</v>
      </c>
      <c r="CR461" s="115" t="s">
        <v>102</v>
      </c>
      <c r="CS461" s="116"/>
      <c r="CT461" s="117" t="s">
        <v>109</v>
      </c>
      <c r="CU461" s="117" t="s">
        <v>109</v>
      </c>
      <c r="CV461" s="83">
        <v>457</v>
      </c>
      <c r="CW461" s="83" t="s">
        <v>108</v>
      </c>
      <c r="CX461" s="83">
        <v>457</v>
      </c>
      <c r="CY461" s="83" t="s">
        <v>108</v>
      </c>
      <c r="CZ461" s="83">
        <v>6785</v>
      </c>
      <c r="DA461" s="83" t="s">
        <v>419</v>
      </c>
      <c r="DB461" s="83" t="s">
        <v>130</v>
      </c>
      <c r="DC461" s="83" t="s">
        <v>499</v>
      </c>
      <c r="DD461" s="83">
        <v>1506</v>
      </c>
      <c r="DE461" s="83" t="s">
        <v>444</v>
      </c>
      <c r="DF461" s="83" t="s">
        <v>130</v>
      </c>
      <c r="DG461" s="83" t="s">
        <v>499</v>
      </c>
      <c r="DH461" s="83"/>
      <c r="DI461" s="83">
        <v>0</v>
      </c>
      <c r="DJ461" s="83">
        <v>1</v>
      </c>
      <c r="DK461" s="83">
        <v>0</v>
      </c>
      <c r="DL461" s="83">
        <v>0</v>
      </c>
      <c r="DM461" s="83">
        <v>0</v>
      </c>
      <c r="DN461" s="83">
        <v>0</v>
      </c>
      <c r="DO461" s="83">
        <v>0</v>
      </c>
      <c r="DP461" s="83">
        <v>0</v>
      </c>
      <c r="DQ461" s="83">
        <v>0</v>
      </c>
      <c r="DR461" s="83">
        <v>0</v>
      </c>
      <c r="DS461" s="83">
        <v>0</v>
      </c>
      <c r="DT461" s="83">
        <v>3</v>
      </c>
      <c r="DU461" s="83">
        <v>3</v>
      </c>
      <c r="DV461" s="83">
        <v>0</v>
      </c>
      <c r="DW461" s="83">
        <v>0</v>
      </c>
      <c r="DX461" s="83">
        <v>3</v>
      </c>
      <c r="DY461" s="85">
        <v>44103</v>
      </c>
      <c r="DZ461" s="83" t="s">
        <v>4508</v>
      </c>
      <c r="EA461" s="83" t="s">
        <v>102</v>
      </c>
      <c r="EB461" s="83" t="s">
        <v>482</v>
      </c>
      <c r="EC461" s="83">
        <v>457</v>
      </c>
      <c r="ED461" s="83" t="s">
        <v>483</v>
      </c>
      <c r="EE461" s="83">
        <v>1</v>
      </c>
      <c r="EF461" s="83">
        <v>0</v>
      </c>
      <c r="EG461" s="83">
        <v>0</v>
      </c>
      <c r="EH461" s="83" t="s">
        <v>109</v>
      </c>
      <c r="EI461" s="83" t="s">
        <v>108</v>
      </c>
      <c r="EJ461" s="83" t="s">
        <v>583</v>
      </c>
      <c r="EK461" s="83">
        <v>0</v>
      </c>
      <c r="EL461" s="83">
        <v>0</v>
      </c>
      <c r="EM461" s="83">
        <v>1</v>
      </c>
      <c r="EN461" s="83" t="s">
        <v>497</v>
      </c>
      <c r="EO461" s="83"/>
      <c r="EP461" s="83" t="s">
        <v>436</v>
      </c>
      <c r="EQ461" s="136">
        <v>1</v>
      </c>
      <c r="ER461" s="136">
        <v>1</v>
      </c>
      <c r="ES461" s="136">
        <v>1</v>
      </c>
      <c r="ET461" s="136">
        <v>1</v>
      </c>
      <c r="EU461" s="215" t="s">
        <v>269</v>
      </c>
      <c r="EV461" s="136">
        <v>1</v>
      </c>
      <c r="EW461" s="136">
        <v>1</v>
      </c>
      <c r="EX461" s="136">
        <v>1</v>
      </c>
      <c r="EY461" s="136">
        <v>1</v>
      </c>
      <c r="EZ461" s="136">
        <v>1</v>
      </c>
      <c r="FP461" s="215" t="s">
        <v>592</v>
      </c>
      <c r="FQ461" s="136" t="b">
        <v>1</v>
      </c>
      <c r="FR461" s="136" t="b">
        <v>1</v>
      </c>
      <c r="FS461" s="136" t="b">
        <v>1</v>
      </c>
      <c r="FT461" s="136" t="b">
        <v>1</v>
      </c>
      <c r="FX461" s="215" t="s">
        <v>269</v>
      </c>
    </row>
    <row r="462" spans="1:180" ht="60" customHeight="1" x14ac:dyDescent="0.55000000000000004">
      <c r="A462" s="83" t="s">
        <v>130</v>
      </c>
      <c r="B462" s="83" t="s">
        <v>98</v>
      </c>
      <c r="C462" s="136">
        <v>739978</v>
      </c>
      <c r="D462" s="207" t="s">
        <v>628</v>
      </c>
      <c r="E462" s="208" t="s">
        <v>633</v>
      </c>
      <c r="F462" s="83" t="s">
        <v>108</v>
      </c>
      <c r="G462" s="85">
        <v>22744</v>
      </c>
      <c r="H462" s="83" t="s">
        <v>102</v>
      </c>
      <c r="I462" s="85">
        <v>39772</v>
      </c>
      <c r="J462" s="83" t="s">
        <v>228</v>
      </c>
      <c r="K462" s="216">
        <v>997606382623</v>
      </c>
      <c r="L462" s="83" t="s">
        <v>191</v>
      </c>
      <c r="M462" s="85">
        <v>43619</v>
      </c>
      <c r="N462" s="83">
        <v>-1591.6666666666699</v>
      </c>
      <c r="O462" s="83" t="s">
        <v>193</v>
      </c>
      <c r="P462" s="83" t="s">
        <v>181</v>
      </c>
      <c r="Q462" s="208" t="s">
        <v>6876</v>
      </c>
      <c r="R462" s="83" t="s">
        <v>102</v>
      </c>
      <c r="S462" s="83" t="s">
        <v>102</v>
      </c>
      <c r="T462" s="83" t="s">
        <v>133</v>
      </c>
      <c r="U462" s="83" t="s">
        <v>9807</v>
      </c>
      <c r="V462" s="83" t="s">
        <v>111</v>
      </c>
      <c r="W462" s="83" t="s">
        <v>105</v>
      </c>
      <c r="X462" s="86" t="s">
        <v>6876</v>
      </c>
      <c r="Y462" s="87" t="s">
        <v>102</v>
      </c>
      <c r="Z462" s="87" t="s">
        <v>102</v>
      </c>
      <c r="AA462" s="87" t="s">
        <v>133</v>
      </c>
      <c r="AB462" s="87" t="s">
        <v>9807</v>
      </c>
      <c r="AC462" s="87" t="s">
        <v>111</v>
      </c>
      <c r="AD462" s="87" t="s">
        <v>105</v>
      </c>
      <c r="AE462" s="87" t="s">
        <v>106</v>
      </c>
      <c r="AF462" s="86" t="s">
        <v>6876</v>
      </c>
      <c r="AG462" s="87" t="s">
        <v>486</v>
      </c>
      <c r="AH462" s="87" t="s">
        <v>9807</v>
      </c>
      <c r="AI462" s="87" t="s">
        <v>111</v>
      </c>
      <c r="AJ462" s="87" t="s">
        <v>204</v>
      </c>
      <c r="AK462" s="88"/>
      <c r="AL462" s="83" t="s">
        <v>107</v>
      </c>
      <c r="AM462" s="89" t="s">
        <v>454</v>
      </c>
      <c r="AN462" s="90" t="s">
        <v>416</v>
      </c>
      <c r="AO462" s="91" t="s">
        <v>642</v>
      </c>
      <c r="AP462" s="90">
        <v>8.3333333333332593</v>
      </c>
      <c r="AQ462" s="92" t="s">
        <v>102</v>
      </c>
      <c r="AR462" s="93" t="s">
        <v>102</v>
      </c>
      <c r="AS462" s="93" t="s">
        <v>102</v>
      </c>
      <c r="AT462" s="93" t="s">
        <v>102</v>
      </c>
      <c r="AU462" s="210" t="s">
        <v>644</v>
      </c>
      <c r="AV462" s="93" t="s">
        <v>185</v>
      </c>
      <c r="AW462" s="94" t="s">
        <v>102</v>
      </c>
      <c r="AX462" s="93" t="s">
        <v>183</v>
      </c>
      <c r="AY462" s="95" t="s">
        <v>111</v>
      </c>
      <c r="AZ462" s="93" t="s">
        <v>102</v>
      </c>
      <c r="BA462" s="93" t="s">
        <v>102</v>
      </c>
      <c r="BB462" s="93" t="s">
        <v>102</v>
      </c>
      <c r="BC462" s="93" t="s">
        <v>102</v>
      </c>
      <c r="BD462" s="96" t="s">
        <v>102</v>
      </c>
      <c r="BE462" s="90">
        <v>-220.166666666667</v>
      </c>
      <c r="BF462" s="93" t="s">
        <v>102</v>
      </c>
      <c r="BG462" s="93" t="s">
        <v>102</v>
      </c>
      <c r="BH462" s="93" t="s">
        <v>102</v>
      </c>
      <c r="BI462" s="93" t="s">
        <v>102</v>
      </c>
      <c r="BJ462" s="210" t="s">
        <v>642</v>
      </c>
      <c r="BK462" s="93" t="s">
        <v>192</v>
      </c>
      <c r="BL462" s="97" t="s">
        <v>102</v>
      </c>
      <c r="BM462" s="93" t="s">
        <v>183</v>
      </c>
      <c r="BN462" s="93" t="s">
        <v>106</v>
      </c>
      <c r="BO462" s="93" t="s">
        <v>102</v>
      </c>
      <c r="BP462" s="98" t="s">
        <v>102</v>
      </c>
      <c r="BQ462" s="93" t="s">
        <v>102</v>
      </c>
      <c r="BR462" s="93" t="s">
        <v>102</v>
      </c>
      <c r="BS462" s="93" t="s">
        <v>102</v>
      </c>
      <c r="BT462" s="99" t="s">
        <v>591</v>
      </c>
      <c r="BU462" s="100" t="s">
        <v>11286</v>
      </c>
      <c r="BV462" s="101" t="s">
        <v>471</v>
      </c>
      <c r="BW462" s="136"/>
      <c r="BX462" s="103" t="s">
        <v>565</v>
      </c>
      <c r="BY462" s="104" t="s">
        <v>190</v>
      </c>
      <c r="BZ462" s="136"/>
      <c r="CA462" s="83" t="s">
        <v>599</v>
      </c>
      <c r="CB462" s="106" t="s">
        <v>647</v>
      </c>
      <c r="CC462" s="106" t="s">
        <v>11287</v>
      </c>
      <c r="CD462" s="107"/>
      <c r="CE462" s="108" t="s">
        <v>107</v>
      </c>
      <c r="CF462" s="108" t="s">
        <v>107</v>
      </c>
      <c r="CG462" s="109"/>
      <c r="CH462" s="110" t="s">
        <v>107</v>
      </c>
      <c r="CI462" s="111"/>
      <c r="CJ462" s="112">
        <v>6710</v>
      </c>
      <c r="CK462" s="113">
        <v>86</v>
      </c>
      <c r="CL462" s="114" t="s">
        <v>134</v>
      </c>
      <c r="CM462" s="114" t="s">
        <v>108</v>
      </c>
      <c r="CN462" s="114"/>
      <c r="CO462" s="115" t="s">
        <v>102</v>
      </c>
      <c r="CP462" s="115" t="s">
        <v>102</v>
      </c>
      <c r="CQ462" s="115" t="s">
        <v>102</v>
      </c>
      <c r="CR462" s="115" t="s">
        <v>102</v>
      </c>
      <c r="CS462" s="116"/>
      <c r="CT462" s="117" t="s">
        <v>109</v>
      </c>
      <c r="CU462" s="117" t="s">
        <v>109</v>
      </c>
      <c r="CV462" s="83">
        <v>458</v>
      </c>
      <c r="CW462" s="83" t="s">
        <v>108</v>
      </c>
      <c r="CX462" s="83">
        <v>458</v>
      </c>
      <c r="CY462" s="83" t="s">
        <v>108</v>
      </c>
      <c r="CZ462" s="83">
        <v>6786</v>
      </c>
      <c r="DA462" s="83" t="s">
        <v>419</v>
      </c>
      <c r="DB462" s="83" t="s">
        <v>130</v>
      </c>
      <c r="DC462" s="83" t="s">
        <v>499</v>
      </c>
      <c r="DD462" s="83">
        <v>1507</v>
      </c>
      <c r="DE462" s="83" t="s">
        <v>444</v>
      </c>
      <c r="DF462" s="83" t="s">
        <v>130</v>
      </c>
      <c r="DG462" s="83" t="s">
        <v>499</v>
      </c>
      <c r="DH462" s="83"/>
      <c r="DI462" s="83">
        <v>0</v>
      </c>
      <c r="DJ462" s="83">
        <v>1</v>
      </c>
      <c r="DK462" s="83">
        <v>0</v>
      </c>
      <c r="DL462" s="83">
        <v>0</v>
      </c>
      <c r="DM462" s="83">
        <v>0</v>
      </c>
      <c r="DN462" s="83">
        <v>0</v>
      </c>
      <c r="DO462" s="83">
        <v>0</v>
      </c>
      <c r="DP462" s="83">
        <v>0</v>
      </c>
      <c r="DQ462" s="83">
        <v>0</v>
      </c>
      <c r="DR462" s="83">
        <v>0</v>
      </c>
      <c r="DS462" s="83">
        <v>0</v>
      </c>
      <c r="DT462" s="83">
        <v>3</v>
      </c>
      <c r="DU462" s="83">
        <v>3</v>
      </c>
      <c r="DV462" s="83">
        <v>0</v>
      </c>
      <c r="DW462" s="83">
        <v>0</v>
      </c>
      <c r="DX462" s="83">
        <v>3</v>
      </c>
      <c r="DY462" s="85">
        <v>44104</v>
      </c>
      <c r="DZ462" s="83" t="s">
        <v>4509</v>
      </c>
      <c r="EA462" s="83" t="s">
        <v>102</v>
      </c>
      <c r="EB462" s="83" t="s">
        <v>482</v>
      </c>
      <c r="EC462" s="83">
        <v>458</v>
      </c>
      <c r="ED462" s="83" t="s">
        <v>483</v>
      </c>
      <c r="EE462" s="83">
        <v>1</v>
      </c>
      <c r="EF462" s="83">
        <v>0</v>
      </c>
      <c r="EG462" s="83">
        <v>0</v>
      </c>
      <c r="EH462" s="83" t="s">
        <v>109</v>
      </c>
      <c r="EI462" s="83" t="s">
        <v>108</v>
      </c>
      <c r="EJ462" s="83" t="s">
        <v>583</v>
      </c>
      <c r="EK462" s="83">
        <v>0</v>
      </c>
      <c r="EL462" s="83">
        <v>0</v>
      </c>
      <c r="EM462" s="83">
        <v>1</v>
      </c>
      <c r="EN462" s="83" t="s">
        <v>497</v>
      </c>
      <c r="EO462" s="83"/>
      <c r="EP462" s="83" t="s">
        <v>436</v>
      </c>
      <c r="EQ462" s="136">
        <v>1</v>
      </c>
      <c r="ER462" s="136">
        <v>1</v>
      </c>
      <c r="ES462" s="136">
        <v>1</v>
      </c>
      <c r="ET462" s="136">
        <v>1</v>
      </c>
      <c r="EU462" s="215" t="s">
        <v>269</v>
      </c>
      <c r="EV462" s="136">
        <v>1</v>
      </c>
      <c r="EW462" s="136">
        <v>1</v>
      </c>
      <c r="EX462" s="136">
        <v>1</v>
      </c>
      <c r="EY462" s="136">
        <v>1</v>
      </c>
      <c r="EZ462" s="136">
        <v>1</v>
      </c>
      <c r="FP462" s="215" t="s">
        <v>592</v>
      </c>
      <c r="FQ462" s="136" t="b">
        <v>1</v>
      </c>
      <c r="FR462" s="136" t="b">
        <v>1</v>
      </c>
      <c r="FS462" s="136" t="b">
        <v>1</v>
      </c>
      <c r="FT462" s="136" t="b">
        <v>1</v>
      </c>
      <c r="FX462" s="215" t="s">
        <v>269</v>
      </c>
    </row>
    <row r="463" spans="1:180" ht="60" customHeight="1" x14ac:dyDescent="0.55000000000000004">
      <c r="A463" s="83" t="s">
        <v>130</v>
      </c>
      <c r="B463" s="83" t="s">
        <v>98</v>
      </c>
      <c r="C463" s="136">
        <v>289480</v>
      </c>
      <c r="D463" s="207" t="s">
        <v>629</v>
      </c>
      <c r="E463" s="208" t="s">
        <v>634</v>
      </c>
      <c r="F463" s="83" t="s">
        <v>108</v>
      </c>
      <c r="G463" s="85">
        <v>26341</v>
      </c>
      <c r="H463" s="83" t="s">
        <v>102</v>
      </c>
      <c r="I463" s="85">
        <v>34633</v>
      </c>
      <c r="J463" s="83" t="s">
        <v>228</v>
      </c>
      <c r="K463" s="216">
        <v>583434584309</v>
      </c>
      <c r="L463" s="83" t="s">
        <v>191</v>
      </c>
      <c r="M463" s="85">
        <v>43642</v>
      </c>
      <c r="N463" s="83">
        <v>-1596.6666666666699</v>
      </c>
      <c r="O463" s="83" t="s">
        <v>193</v>
      </c>
      <c r="P463" s="83" t="s">
        <v>181</v>
      </c>
      <c r="Q463" s="208" t="s">
        <v>6880</v>
      </c>
      <c r="R463" s="83" t="s">
        <v>102</v>
      </c>
      <c r="S463" s="83" t="s">
        <v>102</v>
      </c>
      <c r="T463" s="83" t="s">
        <v>131</v>
      </c>
      <c r="U463" s="83" t="s">
        <v>9808</v>
      </c>
      <c r="V463" s="83" t="s">
        <v>104</v>
      </c>
      <c r="W463" s="83" t="s">
        <v>105</v>
      </c>
      <c r="X463" s="86" t="s">
        <v>6880</v>
      </c>
      <c r="Y463" s="87" t="s">
        <v>102</v>
      </c>
      <c r="Z463" s="87" t="s">
        <v>102</v>
      </c>
      <c r="AA463" s="87" t="s">
        <v>131</v>
      </c>
      <c r="AB463" s="87" t="s">
        <v>9808</v>
      </c>
      <c r="AC463" s="87" t="s">
        <v>104</v>
      </c>
      <c r="AD463" s="87" t="s">
        <v>105</v>
      </c>
      <c r="AE463" s="87" t="s">
        <v>106</v>
      </c>
      <c r="AF463" s="86" t="s">
        <v>6880</v>
      </c>
      <c r="AG463" s="87" t="s">
        <v>177</v>
      </c>
      <c r="AH463" s="87" t="s">
        <v>9808</v>
      </c>
      <c r="AI463" s="87" t="s">
        <v>104</v>
      </c>
      <c r="AJ463" s="87" t="s">
        <v>204</v>
      </c>
      <c r="AK463" s="88"/>
      <c r="AL463" s="83" t="s">
        <v>107</v>
      </c>
      <c r="AM463" s="89" t="s">
        <v>454</v>
      </c>
      <c r="AN463" s="90" t="s">
        <v>416</v>
      </c>
      <c r="AO463" s="91" t="s">
        <v>643</v>
      </c>
      <c r="AP463" s="90">
        <v>8.3333333333332593</v>
      </c>
      <c r="AQ463" s="92" t="s">
        <v>102</v>
      </c>
      <c r="AR463" s="93" t="s">
        <v>102</v>
      </c>
      <c r="AS463" s="93" t="s">
        <v>102</v>
      </c>
      <c r="AT463" s="93" t="s">
        <v>102</v>
      </c>
      <c r="AU463" s="210" t="s">
        <v>645</v>
      </c>
      <c r="AV463" s="93" t="s">
        <v>185</v>
      </c>
      <c r="AW463" s="94" t="s">
        <v>102</v>
      </c>
      <c r="AX463" s="93" t="s">
        <v>105</v>
      </c>
      <c r="AY463" s="95" t="s">
        <v>104</v>
      </c>
      <c r="AZ463" s="93" t="s">
        <v>102</v>
      </c>
      <c r="BA463" s="93" t="s">
        <v>102</v>
      </c>
      <c r="BB463" s="93" t="s">
        <v>102</v>
      </c>
      <c r="BC463" s="93" t="s">
        <v>102</v>
      </c>
      <c r="BD463" s="96" t="s">
        <v>102</v>
      </c>
      <c r="BE463" s="90">
        <v>-220.666666666667</v>
      </c>
      <c r="BF463" s="93" t="s">
        <v>102</v>
      </c>
      <c r="BG463" s="93" t="s">
        <v>102</v>
      </c>
      <c r="BH463" s="93" t="s">
        <v>102</v>
      </c>
      <c r="BI463" s="93" t="s">
        <v>102</v>
      </c>
      <c r="BJ463" s="210" t="s">
        <v>643</v>
      </c>
      <c r="BK463" s="93" t="s">
        <v>196</v>
      </c>
      <c r="BL463" s="97" t="s">
        <v>102</v>
      </c>
      <c r="BM463" s="93" t="s">
        <v>105</v>
      </c>
      <c r="BN463" s="93" t="s">
        <v>596</v>
      </c>
      <c r="BO463" s="93" t="s">
        <v>102</v>
      </c>
      <c r="BP463" s="98" t="s">
        <v>102</v>
      </c>
      <c r="BQ463" s="93" t="s">
        <v>102</v>
      </c>
      <c r="BR463" s="93" t="s">
        <v>102</v>
      </c>
      <c r="BS463" s="93" t="s">
        <v>102</v>
      </c>
      <c r="BT463" s="99" t="s">
        <v>591</v>
      </c>
      <c r="BU463" s="100" t="s">
        <v>11288</v>
      </c>
      <c r="BV463" s="101" t="s">
        <v>471</v>
      </c>
      <c r="BW463" s="136"/>
      <c r="BX463" s="103" t="s">
        <v>565</v>
      </c>
      <c r="BY463" s="104" t="s">
        <v>190</v>
      </c>
      <c r="BZ463" s="136"/>
      <c r="CA463" s="83" t="s">
        <v>599</v>
      </c>
      <c r="CB463" s="106" t="s">
        <v>647</v>
      </c>
      <c r="CC463" s="106" t="s">
        <v>11289</v>
      </c>
      <c r="CD463" s="107"/>
      <c r="CE463" s="108" t="s">
        <v>107</v>
      </c>
      <c r="CF463" s="108" t="s">
        <v>107</v>
      </c>
      <c r="CG463" s="109"/>
      <c r="CH463" s="110" t="s">
        <v>107</v>
      </c>
      <c r="CI463" s="111"/>
      <c r="CJ463" s="112">
        <v>6710</v>
      </c>
      <c r="CK463" s="113">
        <v>86</v>
      </c>
      <c r="CL463" s="114" t="s">
        <v>134</v>
      </c>
      <c r="CM463" s="114" t="s">
        <v>108</v>
      </c>
      <c r="CN463" s="114"/>
      <c r="CO463" s="115" t="s">
        <v>102</v>
      </c>
      <c r="CP463" s="115" t="s">
        <v>102</v>
      </c>
      <c r="CQ463" s="115" t="s">
        <v>102</v>
      </c>
      <c r="CR463" s="115" t="s">
        <v>102</v>
      </c>
      <c r="CS463" s="116"/>
      <c r="CT463" s="117" t="s">
        <v>109</v>
      </c>
      <c r="CU463" s="117" t="s">
        <v>109</v>
      </c>
      <c r="CV463" s="83">
        <v>459</v>
      </c>
      <c r="CW463" s="83" t="s">
        <v>108</v>
      </c>
      <c r="CX463" s="83">
        <v>459</v>
      </c>
      <c r="CY463" s="83" t="s">
        <v>108</v>
      </c>
      <c r="CZ463" s="83">
        <v>6787</v>
      </c>
      <c r="DA463" s="83" t="s">
        <v>419</v>
      </c>
      <c r="DB463" s="83" t="s">
        <v>130</v>
      </c>
      <c r="DC463" s="83" t="s">
        <v>499</v>
      </c>
      <c r="DD463" s="83">
        <v>1508</v>
      </c>
      <c r="DE463" s="83" t="s">
        <v>444</v>
      </c>
      <c r="DF463" s="83" t="s">
        <v>130</v>
      </c>
      <c r="DG463" s="83" t="s">
        <v>499</v>
      </c>
      <c r="DH463" s="83"/>
      <c r="DI463" s="83">
        <v>0</v>
      </c>
      <c r="DJ463" s="83">
        <v>1</v>
      </c>
      <c r="DK463" s="83">
        <v>0</v>
      </c>
      <c r="DL463" s="83">
        <v>0</v>
      </c>
      <c r="DM463" s="83">
        <v>0</v>
      </c>
      <c r="DN463" s="83">
        <v>0</v>
      </c>
      <c r="DO463" s="83">
        <v>0</v>
      </c>
      <c r="DP463" s="83">
        <v>0</v>
      </c>
      <c r="DQ463" s="83">
        <v>0</v>
      </c>
      <c r="DR463" s="83">
        <v>0</v>
      </c>
      <c r="DS463" s="83">
        <v>0</v>
      </c>
      <c r="DT463" s="83">
        <v>3</v>
      </c>
      <c r="DU463" s="83">
        <v>3</v>
      </c>
      <c r="DV463" s="83">
        <v>0</v>
      </c>
      <c r="DW463" s="83">
        <v>0</v>
      </c>
      <c r="DX463" s="83">
        <v>3</v>
      </c>
      <c r="DY463" s="85">
        <v>44105</v>
      </c>
      <c r="DZ463" s="83" t="s">
        <v>4510</v>
      </c>
      <c r="EA463" s="83" t="s">
        <v>102</v>
      </c>
      <c r="EB463" s="83" t="s">
        <v>482</v>
      </c>
      <c r="EC463" s="83">
        <v>459</v>
      </c>
      <c r="ED463" s="83" t="s">
        <v>483</v>
      </c>
      <c r="EE463" s="83">
        <v>1</v>
      </c>
      <c r="EF463" s="83">
        <v>0</v>
      </c>
      <c r="EG463" s="83">
        <v>0</v>
      </c>
      <c r="EH463" s="83" t="s">
        <v>109</v>
      </c>
      <c r="EI463" s="83" t="s">
        <v>108</v>
      </c>
      <c r="EJ463" s="83" t="s">
        <v>583</v>
      </c>
      <c r="EK463" s="83">
        <v>0</v>
      </c>
      <c r="EL463" s="83">
        <v>0</v>
      </c>
      <c r="EM463" s="83">
        <v>1</v>
      </c>
      <c r="EN463" s="83" t="s">
        <v>497</v>
      </c>
      <c r="EO463" s="83"/>
      <c r="EP463" s="83" t="s">
        <v>436</v>
      </c>
      <c r="EQ463" s="136">
        <v>1</v>
      </c>
      <c r="ER463" s="136">
        <v>1</v>
      </c>
      <c r="ES463" s="136">
        <v>1</v>
      </c>
      <c r="ET463" s="136">
        <v>1</v>
      </c>
      <c r="EU463" s="215" t="s">
        <v>269</v>
      </c>
      <c r="EV463" s="136">
        <v>1</v>
      </c>
      <c r="EW463" s="136">
        <v>1</v>
      </c>
      <c r="EX463" s="136">
        <v>1</v>
      </c>
      <c r="EY463" s="136">
        <v>1</v>
      </c>
      <c r="EZ463" s="136">
        <v>1</v>
      </c>
      <c r="FP463" s="215" t="s">
        <v>592</v>
      </c>
      <c r="FQ463" s="136" t="b">
        <v>1</v>
      </c>
      <c r="FR463" s="136" t="b">
        <v>1</v>
      </c>
      <c r="FS463" s="136" t="b">
        <v>1</v>
      </c>
      <c r="FT463" s="136" t="b">
        <v>1</v>
      </c>
      <c r="FX463" s="215" t="s">
        <v>269</v>
      </c>
    </row>
    <row r="464" spans="1:180" ht="60" customHeight="1" x14ac:dyDescent="0.55000000000000004">
      <c r="A464" s="83" t="s">
        <v>130</v>
      </c>
      <c r="B464" s="83" t="s">
        <v>98</v>
      </c>
      <c r="C464" s="136">
        <v>265061</v>
      </c>
      <c r="D464" s="207" t="s">
        <v>627</v>
      </c>
      <c r="E464" s="208" t="s">
        <v>630</v>
      </c>
      <c r="F464" s="83" t="s">
        <v>108</v>
      </c>
      <c r="G464" s="85">
        <v>20621</v>
      </c>
      <c r="H464" s="83" t="s">
        <v>102</v>
      </c>
      <c r="I464" s="85">
        <v>39794</v>
      </c>
      <c r="J464" s="83" t="s">
        <v>228</v>
      </c>
      <c r="K464" s="216">
        <v>962984275167</v>
      </c>
      <c r="L464" s="83" t="s">
        <v>191</v>
      </c>
      <c r="M464" s="85">
        <v>43631</v>
      </c>
      <c r="N464" s="83">
        <v>-1601.6666666666699</v>
      </c>
      <c r="O464" s="83" t="s">
        <v>180</v>
      </c>
      <c r="P464" s="83" t="s">
        <v>181</v>
      </c>
      <c r="Q464" s="208" t="s">
        <v>6884</v>
      </c>
      <c r="R464" s="83" t="s">
        <v>102</v>
      </c>
      <c r="S464" s="83" t="s">
        <v>102</v>
      </c>
      <c r="T464" s="83" t="s">
        <v>199</v>
      </c>
      <c r="U464" s="83" t="s">
        <v>9809</v>
      </c>
      <c r="V464" s="83" t="s">
        <v>104</v>
      </c>
      <c r="W464" s="83" t="s">
        <v>105</v>
      </c>
      <c r="X464" s="86" t="s">
        <v>6884</v>
      </c>
      <c r="Y464" s="87" t="s">
        <v>102</v>
      </c>
      <c r="Z464" s="87" t="s">
        <v>102</v>
      </c>
      <c r="AA464" s="87" t="s">
        <v>199</v>
      </c>
      <c r="AB464" s="87" t="s">
        <v>9809</v>
      </c>
      <c r="AC464" s="87" t="s">
        <v>104</v>
      </c>
      <c r="AD464" s="87" t="s">
        <v>105</v>
      </c>
      <c r="AE464" s="87" t="s">
        <v>106</v>
      </c>
      <c r="AF464" s="86" t="s">
        <v>6884</v>
      </c>
      <c r="AG464" s="87" t="s">
        <v>489</v>
      </c>
      <c r="AH464" s="87" t="s">
        <v>9810</v>
      </c>
      <c r="AI464" s="87" t="s">
        <v>104</v>
      </c>
      <c r="AJ464" s="87" t="s">
        <v>204</v>
      </c>
      <c r="AK464" s="88"/>
      <c r="AL464" s="83" t="s">
        <v>107</v>
      </c>
      <c r="AM464" s="89" t="s">
        <v>454</v>
      </c>
      <c r="AN464" s="90" t="s">
        <v>416</v>
      </c>
      <c r="AO464" s="91" t="s">
        <v>641</v>
      </c>
      <c r="AP464" s="90">
        <v>8.3333333333332593</v>
      </c>
      <c r="AQ464" s="92" t="s">
        <v>211</v>
      </c>
      <c r="AR464" s="93" t="s">
        <v>102</v>
      </c>
      <c r="AS464" s="93" t="s">
        <v>102</v>
      </c>
      <c r="AT464" s="93" t="s">
        <v>102</v>
      </c>
      <c r="AU464" s="210" t="s">
        <v>641</v>
      </c>
      <c r="AV464" s="93" t="s">
        <v>192</v>
      </c>
      <c r="AW464" s="94" t="s">
        <v>102</v>
      </c>
      <c r="AX464" s="93" t="s">
        <v>105</v>
      </c>
      <c r="AY464" s="95" t="s">
        <v>188</v>
      </c>
      <c r="AZ464" s="93" t="s">
        <v>102</v>
      </c>
      <c r="BA464" s="93" t="s">
        <v>9811</v>
      </c>
      <c r="BB464" s="93" t="s">
        <v>102</v>
      </c>
      <c r="BC464" s="93" t="s">
        <v>102</v>
      </c>
      <c r="BD464" s="96" t="s">
        <v>102</v>
      </c>
      <c r="BE464" s="90">
        <v>-221.166666666667</v>
      </c>
      <c r="BF464" s="93" t="s">
        <v>211</v>
      </c>
      <c r="BG464" s="93" t="s">
        <v>102</v>
      </c>
      <c r="BH464" s="93" t="s">
        <v>102</v>
      </c>
      <c r="BI464" s="93" t="s">
        <v>102</v>
      </c>
      <c r="BJ464" s="210" t="s">
        <v>646</v>
      </c>
      <c r="BK464" s="93" t="s">
        <v>182</v>
      </c>
      <c r="BL464" s="97" t="s">
        <v>102</v>
      </c>
      <c r="BM464" s="93" t="s">
        <v>105</v>
      </c>
      <c r="BN464" s="93" t="s">
        <v>104</v>
      </c>
      <c r="BO464" s="93" t="s">
        <v>102</v>
      </c>
      <c r="BP464" s="98">
        <v>20180360</v>
      </c>
      <c r="BQ464" s="93" t="s">
        <v>102</v>
      </c>
      <c r="BR464" s="93" t="s">
        <v>102</v>
      </c>
      <c r="BS464" s="93" t="s">
        <v>102</v>
      </c>
      <c r="BT464" s="99" t="s">
        <v>591</v>
      </c>
      <c r="BU464" s="100" t="s">
        <v>11290</v>
      </c>
      <c r="BV464" s="101" t="s">
        <v>471</v>
      </c>
      <c r="BW464" s="136"/>
      <c r="BX464" s="103" t="s">
        <v>565</v>
      </c>
      <c r="BY464" s="104" t="s">
        <v>190</v>
      </c>
      <c r="BZ464" s="136"/>
      <c r="CA464" s="83" t="s">
        <v>599</v>
      </c>
      <c r="CB464" s="106" t="s">
        <v>647</v>
      </c>
      <c r="CC464" s="106" t="s">
        <v>11291</v>
      </c>
      <c r="CD464" s="107"/>
      <c r="CE464" s="108" t="s">
        <v>107</v>
      </c>
      <c r="CF464" s="108" t="s">
        <v>107</v>
      </c>
      <c r="CG464" s="109"/>
      <c r="CH464" s="110" t="s">
        <v>107</v>
      </c>
      <c r="CI464" s="111"/>
      <c r="CJ464" s="112">
        <v>6710</v>
      </c>
      <c r="CK464" s="113">
        <v>86</v>
      </c>
      <c r="CL464" s="114" t="s">
        <v>134</v>
      </c>
      <c r="CM464" s="114" t="s">
        <v>108</v>
      </c>
      <c r="CN464" s="114"/>
      <c r="CO464" s="115" t="s">
        <v>102</v>
      </c>
      <c r="CP464" s="115" t="s">
        <v>102</v>
      </c>
      <c r="CQ464" s="115" t="s">
        <v>102</v>
      </c>
      <c r="CR464" s="115" t="s">
        <v>102</v>
      </c>
      <c r="CS464" s="116"/>
      <c r="CT464" s="117" t="s">
        <v>109</v>
      </c>
      <c r="CU464" s="117" t="s">
        <v>109</v>
      </c>
      <c r="CV464" s="83">
        <v>460</v>
      </c>
      <c r="CW464" s="83" t="s">
        <v>108</v>
      </c>
      <c r="CX464" s="83">
        <v>460</v>
      </c>
      <c r="CY464" s="83" t="s">
        <v>108</v>
      </c>
      <c r="CZ464" s="83">
        <v>6788</v>
      </c>
      <c r="DA464" s="83" t="s">
        <v>419</v>
      </c>
      <c r="DB464" s="83" t="s">
        <v>130</v>
      </c>
      <c r="DC464" s="83" t="s">
        <v>499</v>
      </c>
      <c r="DD464" s="83">
        <v>1509</v>
      </c>
      <c r="DE464" s="83" t="s">
        <v>444</v>
      </c>
      <c r="DF464" s="83" t="s">
        <v>130</v>
      </c>
      <c r="DG464" s="83" t="s">
        <v>499</v>
      </c>
      <c r="DH464" s="83"/>
      <c r="DI464" s="83">
        <v>0</v>
      </c>
      <c r="DJ464" s="83">
        <v>1</v>
      </c>
      <c r="DK464" s="83">
        <v>0</v>
      </c>
      <c r="DL464" s="83">
        <v>0</v>
      </c>
      <c r="DM464" s="83">
        <v>0</v>
      </c>
      <c r="DN464" s="83">
        <v>0</v>
      </c>
      <c r="DO464" s="83">
        <v>0</v>
      </c>
      <c r="DP464" s="83">
        <v>0</v>
      </c>
      <c r="DQ464" s="83">
        <v>0</v>
      </c>
      <c r="DR464" s="83">
        <v>0</v>
      </c>
      <c r="DS464" s="83">
        <v>0</v>
      </c>
      <c r="DT464" s="83">
        <v>3</v>
      </c>
      <c r="DU464" s="83">
        <v>3</v>
      </c>
      <c r="DV464" s="83">
        <v>0</v>
      </c>
      <c r="DW464" s="83">
        <v>0</v>
      </c>
      <c r="DX464" s="83">
        <v>3</v>
      </c>
      <c r="DY464" s="85">
        <v>44106</v>
      </c>
      <c r="DZ464" s="83" t="s">
        <v>4511</v>
      </c>
      <c r="EA464" s="83" t="s">
        <v>102</v>
      </c>
      <c r="EB464" s="83" t="s">
        <v>482</v>
      </c>
      <c r="EC464" s="83">
        <v>460</v>
      </c>
      <c r="ED464" s="83" t="s">
        <v>483</v>
      </c>
      <c r="EE464" s="83">
        <v>1</v>
      </c>
      <c r="EF464" s="83">
        <v>0</v>
      </c>
      <c r="EG464" s="83">
        <v>0</v>
      </c>
      <c r="EH464" s="83" t="s">
        <v>109</v>
      </c>
      <c r="EI464" s="83" t="s">
        <v>108</v>
      </c>
      <c r="EJ464" s="83" t="s">
        <v>583</v>
      </c>
      <c r="EK464" s="83">
        <v>0</v>
      </c>
      <c r="EL464" s="83">
        <v>0</v>
      </c>
      <c r="EM464" s="83">
        <v>1</v>
      </c>
      <c r="EN464" s="83" t="s">
        <v>497</v>
      </c>
      <c r="EO464" s="83"/>
      <c r="EP464" s="83" t="s">
        <v>436</v>
      </c>
      <c r="EQ464" s="136">
        <v>1</v>
      </c>
      <c r="ER464" s="136">
        <v>1</v>
      </c>
      <c r="ES464" s="136">
        <v>1</v>
      </c>
      <c r="ET464" s="136">
        <v>1</v>
      </c>
      <c r="EU464" s="215" t="s">
        <v>269</v>
      </c>
      <c r="EV464" s="136">
        <v>1</v>
      </c>
      <c r="EW464" s="136">
        <v>1</v>
      </c>
      <c r="EX464" s="136">
        <v>1</v>
      </c>
      <c r="EY464" s="136">
        <v>1</v>
      </c>
      <c r="EZ464" s="136">
        <v>1</v>
      </c>
      <c r="FP464" s="215" t="s">
        <v>592</v>
      </c>
      <c r="FQ464" s="136" t="b">
        <v>1</v>
      </c>
      <c r="FR464" s="136" t="b">
        <v>1</v>
      </c>
      <c r="FS464" s="136" t="b">
        <v>1</v>
      </c>
      <c r="FT464" s="136" t="b">
        <v>1</v>
      </c>
      <c r="FX464" s="215" t="s">
        <v>269</v>
      </c>
    </row>
    <row r="465" spans="1:180" ht="60" customHeight="1" x14ac:dyDescent="0.55000000000000004">
      <c r="A465" s="83" t="s">
        <v>130</v>
      </c>
      <c r="B465" s="83" t="s">
        <v>98</v>
      </c>
      <c r="C465" s="136">
        <v>863346</v>
      </c>
      <c r="D465" s="207" t="s">
        <v>628</v>
      </c>
      <c r="E465" s="208" t="s">
        <v>633</v>
      </c>
      <c r="F465" s="83" t="s">
        <v>108</v>
      </c>
      <c r="G465" s="85">
        <v>22744</v>
      </c>
      <c r="H465" s="83" t="s">
        <v>102</v>
      </c>
      <c r="I465" s="85">
        <v>39772</v>
      </c>
      <c r="J465" s="83" t="s">
        <v>228</v>
      </c>
      <c r="K465" s="216">
        <v>353098599673</v>
      </c>
      <c r="L465" s="83" t="s">
        <v>191</v>
      </c>
      <c r="M465" s="85">
        <v>43619</v>
      </c>
      <c r="N465" s="83">
        <v>-1606.6666666666699</v>
      </c>
      <c r="O465" s="83" t="s">
        <v>193</v>
      </c>
      <c r="P465" s="83" t="s">
        <v>181</v>
      </c>
      <c r="Q465" s="208" t="s">
        <v>6888</v>
      </c>
      <c r="R465" s="83" t="s">
        <v>102</v>
      </c>
      <c r="S465" s="83" t="s">
        <v>102</v>
      </c>
      <c r="T465" s="83" t="s">
        <v>133</v>
      </c>
      <c r="U465" s="83" t="s">
        <v>9812</v>
      </c>
      <c r="V465" s="83" t="s">
        <v>111</v>
      </c>
      <c r="W465" s="83" t="s">
        <v>105</v>
      </c>
      <c r="X465" s="86" t="s">
        <v>6888</v>
      </c>
      <c r="Y465" s="87" t="s">
        <v>102</v>
      </c>
      <c r="Z465" s="87" t="s">
        <v>102</v>
      </c>
      <c r="AA465" s="87" t="s">
        <v>133</v>
      </c>
      <c r="AB465" s="87" t="s">
        <v>9812</v>
      </c>
      <c r="AC465" s="87" t="s">
        <v>111</v>
      </c>
      <c r="AD465" s="87" t="s">
        <v>105</v>
      </c>
      <c r="AE465" s="87" t="s">
        <v>106</v>
      </c>
      <c r="AF465" s="86" t="s">
        <v>6888</v>
      </c>
      <c r="AG465" s="87" t="s">
        <v>486</v>
      </c>
      <c r="AH465" s="87" t="s">
        <v>9812</v>
      </c>
      <c r="AI465" s="87" t="s">
        <v>111</v>
      </c>
      <c r="AJ465" s="87" t="s">
        <v>204</v>
      </c>
      <c r="AK465" s="88"/>
      <c r="AL465" s="83" t="s">
        <v>107</v>
      </c>
      <c r="AM465" s="89" t="s">
        <v>454</v>
      </c>
      <c r="AN465" s="90" t="s">
        <v>416</v>
      </c>
      <c r="AO465" s="91" t="s">
        <v>642</v>
      </c>
      <c r="AP465" s="90">
        <v>8.3333333333332593</v>
      </c>
      <c r="AQ465" s="92" t="s">
        <v>102</v>
      </c>
      <c r="AR465" s="93" t="s">
        <v>102</v>
      </c>
      <c r="AS465" s="93" t="s">
        <v>102</v>
      </c>
      <c r="AT465" s="93" t="s">
        <v>102</v>
      </c>
      <c r="AU465" s="210" t="s">
        <v>644</v>
      </c>
      <c r="AV465" s="93" t="s">
        <v>185</v>
      </c>
      <c r="AW465" s="94" t="s">
        <v>102</v>
      </c>
      <c r="AX465" s="93" t="s">
        <v>183</v>
      </c>
      <c r="AY465" s="95" t="s">
        <v>111</v>
      </c>
      <c r="AZ465" s="93" t="s">
        <v>102</v>
      </c>
      <c r="BA465" s="93" t="s">
        <v>102</v>
      </c>
      <c r="BB465" s="93" t="s">
        <v>102</v>
      </c>
      <c r="BC465" s="93" t="s">
        <v>102</v>
      </c>
      <c r="BD465" s="96" t="s">
        <v>102</v>
      </c>
      <c r="BE465" s="90">
        <v>-221.666666666667</v>
      </c>
      <c r="BF465" s="93" t="s">
        <v>102</v>
      </c>
      <c r="BG465" s="93" t="s">
        <v>102</v>
      </c>
      <c r="BH465" s="93" t="s">
        <v>102</v>
      </c>
      <c r="BI465" s="93" t="s">
        <v>102</v>
      </c>
      <c r="BJ465" s="210" t="s">
        <v>642</v>
      </c>
      <c r="BK465" s="93" t="s">
        <v>192</v>
      </c>
      <c r="BL465" s="97" t="s">
        <v>102</v>
      </c>
      <c r="BM465" s="93" t="s">
        <v>183</v>
      </c>
      <c r="BN465" s="93" t="s">
        <v>106</v>
      </c>
      <c r="BO465" s="93" t="s">
        <v>102</v>
      </c>
      <c r="BP465" s="98" t="s">
        <v>102</v>
      </c>
      <c r="BQ465" s="93" t="s">
        <v>102</v>
      </c>
      <c r="BR465" s="93" t="s">
        <v>102</v>
      </c>
      <c r="BS465" s="93" t="s">
        <v>102</v>
      </c>
      <c r="BT465" s="99" t="s">
        <v>591</v>
      </c>
      <c r="BU465" s="100" t="s">
        <v>11292</v>
      </c>
      <c r="BV465" s="101" t="s">
        <v>471</v>
      </c>
      <c r="BW465" s="136"/>
      <c r="BX465" s="103" t="s">
        <v>565</v>
      </c>
      <c r="BY465" s="104" t="s">
        <v>190</v>
      </c>
      <c r="BZ465" s="136"/>
      <c r="CA465" s="83" t="s">
        <v>599</v>
      </c>
      <c r="CB465" s="106" t="s">
        <v>647</v>
      </c>
      <c r="CC465" s="106" t="s">
        <v>11293</v>
      </c>
      <c r="CD465" s="107"/>
      <c r="CE465" s="108" t="s">
        <v>107</v>
      </c>
      <c r="CF465" s="108" t="s">
        <v>107</v>
      </c>
      <c r="CG465" s="109"/>
      <c r="CH465" s="110" t="s">
        <v>107</v>
      </c>
      <c r="CI465" s="111"/>
      <c r="CJ465" s="112">
        <v>6710</v>
      </c>
      <c r="CK465" s="113">
        <v>86</v>
      </c>
      <c r="CL465" s="114" t="s">
        <v>134</v>
      </c>
      <c r="CM465" s="114" t="s">
        <v>108</v>
      </c>
      <c r="CN465" s="114"/>
      <c r="CO465" s="115" t="s">
        <v>102</v>
      </c>
      <c r="CP465" s="115" t="s">
        <v>102</v>
      </c>
      <c r="CQ465" s="115" t="s">
        <v>102</v>
      </c>
      <c r="CR465" s="115" t="s">
        <v>102</v>
      </c>
      <c r="CS465" s="116"/>
      <c r="CT465" s="117" t="s">
        <v>109</v>
      </c>
      <c r="CU465" s="117" t="s">
        <v>109</v>
      </c>
      <c r="CV465" s="83">
        <v>461</v>
      </c>
      <c r="CW465" s="83" t="s">
        <v>108</v>
      </c>
      <c r="CX465" s="83">
        <v>461</v>
      </c>
      <c r="CY465" s="83" t="s">
        <v>108</v>
      </c>
      <c r="CZ465" s="83">
        <v>6789</v>
      </c>
      <c r="DA465" s="83" t="s">
        <v>419</v>
      </c>
      <c r="DB465" s="83" t="s">
        <v>130</v>
      </c>
      <c r="DC465" s="83" t="s">
        <v>499</v>
      </c>
      <c r="DD465" s="83">
        <v>1510</v>
      </c>
      <c r="DE465" s="83" t="s">
        <v>444</v>
      </c>
      <c r="DF465" s="83" t="s">
        <v>130</v>
      </c>
      <c r="DG465" s="83" t="s">
        <v>499</v>
      </c>
      <c r="DH465" s="83"/>
      <c r="DI465" s="83">
        <v>0</v>
      </c>
      <c r="DJ465" s="83">
        <v>1</v>
      </c>
      <c r="DK465" s="83">
        <v>0</v>
      </c>
      <c r="DL465" s="83">
        <v>0</v>
      </c>
      <c r="DM465" s="83">
        <v>0</v>
      </c>
      <c r="DN465" s="83">
        <v>0</v>
      </c>
      <c r="DO465" s="83">
        <v>0</v>
      </c>
      <c r="DP465" s="83">
        <v>0</v>
      </c>
      <c r="DQ465" s="83">
        <v>0</v>
      </c>
      <c r="DR465" s="83">
        <v>0</v>
      </c>
      <c r="DS465" s="83">
        <v>0</v>
      </c>
      <c r="DT465" s="83">
        <v>3</v>
      </c>
      <c r="DU465" s="83">
        <v>3</v>
      </c>
      <c r="DV465" s="83">
        <v>0</v>
      </c>
      <c r="DW465" s="83">
        <v>0</v>
      </c>
      <c r="DX465" s="83">
        <v>3</v>
      </c>
      <c r="DY465" s="85">
        <v>44107</v>
      </c>
      <c r="DZ465" s="83" t="s">
        <v>4512</v>
      </c>
      <c r="EA465" s="83" t="s">
        <v>102</v>
      </c>
      <c r="EB465" s="83" t="s">
        <v>482</v>
      </c>
      <c r="EC465" s="83">
        <v>461</v>
      </c>
      <c r="ED465" s="83" t="s">
        <v>483</v>
      </c>
      <c r="EE465" s="83">
        <v>1</v>
      </c>
      <c r="EF465" s="83">
        <v>0</v>
      </c>
      <c r="EG465" s="83">
        <v>0</v>
      </c>
      <c r="EH465" s="83" t="s">
        <v>109</v>
      </c>
      <c r="EI465" s="83" t="s">
        <v>108</v>
      </c>
      <c r="EJ465" s="83" t="s">
        <v>583</v>
      </c>
      <c r="EK465" s="83">
        <v>0</v>
      </c>
      <c r="EL465" s="83">
        <v>0</v>
      </c>
      <c r="EM465" s="83">
        <v>1</v>
      </c>
      <c r="EN465" s="83" t="s">
        <v>497</v>
      </c>
      <c r="EO465" s="83"/>
      <c r="EP465" s="83" t="s">
        <v>436</v>
      </c>
      <c r="EQ465" s="136">
        <v>1</v>
      </c>
      <c r="ER465" s="136">
        <v>1</v>
      </c>
      <c r="ES465" s="136">
        <v>1</v>
      </c>
      <c r="ET465" s="136">
        <v>1</v>
      </c>
      <c r="EU465" s="215" t="s">
        <v>269</v>
      </c>
      <c r="EV465" s="136">
        <v>1</v>
      </c>
      <c r="EW465" s="136">
        <v>1</v>
      </c>
      <c r="EX465" s="136">
        <v>1</v>
      </c>
      <c r="EY465" s="136">
        <v>1</v>
      </c>
      <c r="EZ465" s="136">
        <v>1</v>
      </c>
      <c r="FP465" s="215" t="s">
        <v>592</v>
      </c>
      <c r="FQ465" s="136" t="b">
        <v>1</v>
      </c>
      <c r="FR465" s="136" t="b">
        <v>1</v>
      </c>
      <c r="FS465" s="136" t="b">
        <v>1</v>
      </c>
      <c r="FT465" s="136" t="b">
        <v>1</v>
      </c>
      <c r="FX465" s="215" t="s">
        <v>269</v>
      </c>
    </row>
    <row r="466" spans="1:180" ht="60" customHeight="1" x14ac:dyDescent="0.55000000000000004">
      <c r="A466" s="83" t="s">
        <v>130</v>
      </c>
      <c r="B466" s="83" t="s">
        <v>98</v>
      </c>
      <c r="C466" s="136">
        <v>341483</v>
      </c>
      <c r="D466" s="207" t="s">
        <v>629</v>
      </c>
      <c r="E466" s="208" t="s">
        <v>634</v>
      </c>
      <c r="F466" s="83" t="s">
        <v>108</v>
      </c>
      <c r="G466" s="85">
        <v>26341</v>
      </c>
      <c r="H466" s="83" t="s">
        <v>102</v>
      </c>
      <c r="I466" s="85">
        <v>34633</v>
      </c>
      <c r="J466" s="83" t="s">
        <v>228</v>
      </c>
      <c r="K466" s="216">
        <v>326286553302</v>
      </c>
      <c r="L466" s="83" t="s">
        <v>191</v>
      </c>
      <c r="M466" s="85">
        <v>43642</v>
      </c>
      <c r="N466" s="83">
        <v>-1611.6666666666699</v>
      </c>
      <c r="O466" s="83" t="s">
        <v>193</v>
      </c>
      <c r="P466" s="83" t="s">
        <v>181</v>
      </c>
      <c r="Q466" s="208" t="s">
        <v>6892</v>
      </c>
      <c r="R466" s="83" t="s">
        <v>102</v>
      </c>
      <c r="S466" s="83" t="s">
        <v>102</v>
      </c>
      <c r="T466" s="83" t="s">
        <v>131</v>
      </c>
      <c r="U466" s="83" t="s">
        <v>9813</v>
      </c>
      <c r="V466" s="83" t="s">
        <v>104</v>
      </c>
      <c r="W466" s="83" t="s">
        <v>105</v>
      </c>
      <c r="X466" s="86" t="s">
        <v>6892</v>
      </c>
      <c r="Y466" s="87" t="s">
        <v>102</v>
      </c>
      <c r="Z466" s="87" t="s">
        <v>102</v>
      </c>
      <c r="AA466" s="87" t="s">
        <v>131</v>
      </c>
      <c r="AB466" s="87" t="s">
        <v>9813</v>
      </c>
      <c r="AC466" s="87" t="s">
        <v>104</v>
      </c>
      <c r="AD466" s="87" t="s">
        <v>105</v>
      </c>
      <c r="AE466" s="87" t="s">
        <v>106</v>
      </c>
      <c r="AF466" s="86" t="s">
        <v>6892</v>
      </c>
      <c r="AG466" s="87" t="s">
        <v>177</v>
      </c>
      <c r="AH466" s="87" t="s">
        <v>9813</v>
      </c>
      <c r="AI466" s="87" t="s">
        <v>104</v>
      </c>
      <c r="AJ466" s="87" t="s">
        <v>204</v>
      </c>
      <c r="AK466" s="88"/>
      <c r="AL466" s="83" t="s">
        <v>107</v>
      </c>
      <c r="AM466" s="89" t="s">
        <v>454</v>
      </c>
      <c r="AN466" s="90" t="s">
        <v>416</v>
      </c>
      <c r="AO466" s="91" t="s">
        <v>643</v>
      </c>
      <c r="AP466" s="90">
        <v>8.3333333333332593</v>
      </c>
      <c r="AQ466" s="92" t="s">
        <v>102</v>
      </c>
      <c r="AR466" s="93" t="s">
        <v>102</v>
      </c>
      <c r="AS466" s="93" t="s">
        <v>102</v>
      </c>
      <c r="AT466" s="93" t="s">
        <v>102</v>
      </c>
      <c r="AU466" s="210" t="s">
        <v>645</v>
      </c>
      <c r="AV466" s="93" t="s">
        <v>185</v>
      </c>
      <c r="AW466" s="94" t="s">
        <v>102</v>
      </c>
      <c r="AX466" s="93" t="s">
        <v>105</v>
      </c>
      <c r="AY466" s="95" t="s">
        <v>104</v>
      </c>
      <c r="AZ466" s="93" t="s">
        <v>102</v>
      </c>
      <c r="BA466" s="93" t="s">
        <v>102</v>
      </c>
      <c r="BB466" s="93" t="s">
        <v>102</v>
      </c>
      <c r="BC466" s="93" t="s">
        <v>102</v>
      </c>
      <c r="BD466" s="96" t="s">
        <v>102</v>
      </c>
      <c r="BE466" s="90">
        <v>-222.166666666667</v>
      </c>
      <c r="BF466" s="93" t="s">
        <v>102</v>
      </c>
      <c r="BG466" s="93" t="s">
        <v>102</v>
      </c>
      <c r="BH466" s="93" t="s">
        <v>102</v>
      </c>
      <c r="BI466" s="93" t="s">
        <v>102</v>
      </c>
      <c r="BJ466" s="210" t="s">
        <v>643</v>
      </c>
      <c r="BK466" s="93" t="s">
        <v>196</v>
      </c>
      <c r="BL466" s="97" t="s">
        <v>102</v>
      </c>
      <c r="BM466" s="93" t="s">
        <v>105</v>
      </c>
      <c r="BN466" s="93" t="s">
        <v>596</v>
      </c>
      <c r="BO466" s="93" t="s">
        <v>102</v>
      </c>
      <c r="BP466" s="98" t="s">
        <v>102</v>
      </c>
      <c r="BQ466" s="93" t="s">
        <v>102</v>
      </c>
      <c r="BR466" s="93" t="s">
        <v>102</v>
      </c>
      <c r="BS466" s="93" t="s">
        <v>102</v>
      </c>
      <c r="BT466" s="99" t="s">
        <v>591</v>
      </c>
      <c r="BU466" s="100" t="s">
        <v>11294</v>
      </c>
      <c r="BV466" s="101" t="s">
        <v>471</v>
      </c>
      <c r="BW466" s="136"/>
      <c r="BX466" s="103" t="s">
        <v>565</v>
      </c>
      <c r="BY466" s="104" t="s">
        <v>190</v>
      </c>
      <c r="BZ466" s="136"/>
      <c r="CA466" s="83" t="s">
        <v>599</v>
      </c>
      <c r="CB466" s="106" t="s">
        <v>647</v>
      </c>
      <c r="CC466" s="106" t="s">
        <v>11295</v>
      </c>
      <c r="CD466" s="107"/>
      <c r="CE466" s="108" t="s">
        <v>107</v>
      </c>
      <c r="CF466" s="108" t="s">
        <v>107</v>
      </c>
      <c r="CG466" s="109"/>
      <c r="CH466" s="110" t="s">
        <v>107</v>
      </c>
      <c r="CI466" s="111"/>
      <c r="CJ466" s="112">
        <v>6710</v>
      </c>
      <c r="CK466" s="113">
        <v>86</v>
      </c>
      <c r="CL466" s="114" t="s">
        <v>134</v>
      </c>
      <c r="CM466" s="114" t="s">
        <v>108</v>
      </c>
      <c r="CN466" s="114"/>
      <c r="CO466" s="115" t="s">
        <v>102</v>
      </c>
      <c r="CP466" s="115" t="s">
        <v>102</v>
      </c>
      <c r="CQ466" s="115" t="s">
        <v>102</v>
      </c>
      <c r="CR466" s="115" t="s">
        <v>102</v>
      </c>
      <c r="CS466" s="116"/>
      <c r="CT466" s="117" t="s">
        <v>109</v>
      </c>
      <c r="CU466" s="117" t="s">
        <v>109</v>
      </c>
      <c r="CV466" s="83">
        <v>462</v>
      </c>
      <c r="CW466" s="83" t="s">
        <v>108</v>
      </c>
      <c r="CX466" s="83">
        <v>462</v>
      </c>
      <c r="CY466" s="83" t="s">
        <v>108</v>
      </c>
      <c r="CZ466" s="83">
        <v>6790</v>
      </c>
      <c r="DA466" s="83" t="s">
        <v>419</v>
      </c>
      <c r="DB466" s="83" t="s">
        <v>130</v>
      </c>
      <c r="DC466" s="83" t="s">
        <v>499</v>
      </c>
      <c r="DD466" s="83">
        <v>1511</v>
      </c>
      <c r="DE466" s="83" t="s">
        <v>444</v>
      </c>
      <c r="DF466" s="83" t="s">
        <v>130</v>
      </c>
      <c r="DG466" s="83" t="s">
        <v>499</v>
      </c>
      <c r="DH466" s="83"/>
      <c r="DI466" s="83">
        <v>0</v>
      </c>
      <c r="DJ466" s="83">
        <v>1</v>
      </c>
      <c r="DK466" s="83">
        <v>0</v>
      </c>
      <c r="DL466" s="83">
        <v>0</v>
      </c>
      <c r="DM466" s="83">
        <v>0</v>
      </c>
      <c r="DN466" s="83">
        <v>0</v>
      </c>
      <c r="DO466" s="83">
        <v>0</v>
      </c>
      <c r="DP466" s="83">
        <v>0</v>
      </c>
      <c r="DQ466" s="83">
        <v>0</v>
      </c>
      <c r="DR466" s="83">
        <v>0</v>
      </c>
      <c r="DS466" s="83">
        <v>0</v>
      </c>
      <c r="DT466" s="83">
        <v>3</v>
      </c>
      <c r="DU466" s="83">
        <v>3</v>
      </c>
      <c r="DV466" s="83">
        <v>0</v>
      </c>
      <c r="DW466" s="83">
        <v>0</v>
      </c>
      <c r="DX466" s="83">
        <v>3</v>
      </c>
      <c r="DY466" s="85">
        <v>44108</v>
      </c>
      <c r="DZ466" s="83" t="s">
        <v>4513</v>
      </c>
      <c r="EA466" s="83" t="s">
        <v>102</v>
      </c>
      <c r="EB466" s="83" t="s">
        <v>482</v>
      </c>
      <c r="EC466" s="83">
        <v>462</v>
      </c>
      <c r="ED466" s="83" t="s">
        <v>483</v>
      </c>
      <c r="EE466" s="83">
        <v>1</v>
      </c>
      <c r="EF466" s="83">
        <v>0</v>
      </c>
      <c r="EG466" s="83">
        <v>0</v>
      </c>
      <c r="EH466" s="83" t="s">
        <v>109</v>
      </c>
      <c r="EI466" s="83" t="s">
        <v>108</v>
      </c>
      <c r="EJ466" s="83" t="s">
        <v>583</v>
      </c>
      <c r="EK466" s="83">
        <v>0</v>
      </c>
      <c r="EL466" s="83">
        <v>0</v>
      </c>
      <c r="EM466" s="83">
        <v>1</v>
      </c>
      <c r="EN466" s="83" t="s">
        <v>497</v>
      </c>
      <c r="EO466" s="83"/>
      <c r="EP466" s="83" t="s">
        <v>436</v>
      </c>
      <c r="EQ466" s="136">
        <v>1</v>
      </c>
      <c r="ER466" s="136">
        <v>1</v>
      </c>
      <c r="ES466" s="136">
        <v>1</v>
      </c>
      <c r="ET466" s="136">
        <v>1</v>
      </c>
      <c r="EU466" s="215" t="s">
        <v>269</v>
      </c>
      <c r="EV466" s="136">
        <v>1</v>
      </c>
      <c r="EW466" s="136">
        <v>1</v>
      </c>
      <c r="EX466" s="136">
        <v>1</v>
      </c>
      <c r="EY466" s="136">
        <v>1</v>
      </c>
      <c r="EZ466" s="136">
        <v>1</v>
      </c>
      <c r="FP466" s="215" t="s">
        <v>592</v>
      </c>
      <c r="FQ466" s="136" t="b">
        <v>1</v>
      </c>
      <c r="FR466" s="136" t="b">
        <v>1</v>
      </c>
      <c r="FS466" s="136" t="b">
        <v>1</v>
      </c>
      <c r="FT466" s="136" t="b">
        <v>1</v>
      </c>
      <c r="FX466" s="215" t="s">
        <v>269</v>
      </c>
    </row>
    <row r="467" spans="1:180" ht="60" customHeight="1" x14ac:dyDescent="0.55000000000000004">
      <c r="A467" s="83" t="s">
        <v>130</v>
      </c>
      <c r="B467" s="83" t="s">
        <v>98</v>
      </c>
      <c r="C467" s="136">
        <v>392145</v>
      </c>
      <c r="D467" s="207" t="s">
        <v>627</v>
      </c>
      <c r="E467" s="208" t="s">
        <v>630</v>
      </c>
      <c r="F467" s="83" t="s">
        <v>108</v>
      </c>
      <c r="G467" s="85">
        <v>20621</v>
      </c>
      <c r="H467" s="83" t="s">
        <v>102</v>
      </c>
      <c r="I467" s="85">
        <v>39794</v>
      </c>
      <c r="J467" s="83" t="s">
        <v>228</v>
      </c>
      <c r="K467" s="216">
        <v>349736280825</v>
      </c>
      <c r="L467" s="83" t="s">
        <v>191</v>
      </c>
      <c r="M467" s="85">
        <v>43631</v>
      </c>
      <c r="N467" s="83">
        <v>-1616.6666666666699</v>
      </c>
      <c r="O467" s="83" t="s">
        <v>180</v>
      </c>
      <c r="P467" s="83" t="s">
        <v>181</v>
      </c>
      <c r="Q467" s="208" t="s">
        <v>6896</v>
      </c>
      <c r="R467" s="83" t="s">
        <v>102</v>
      </c>
      <c r="S467" s="83" t="s">
        <v>102</v>
      </c>
      <c r="T467" s="83" t="s">
        <v>199</v>
      </c>
      <c r="U467" s="83" t="s">
        <v>9814</v>
      </c>
      <c r="V467" s="83" t="s">
        <v>104</v>
      </c>
      <c r="W467" s="83" t="s">
        <v>105</v>
      </c>
      <c r="X467" s="86" t="s">
        <v>6896</v>
      </c>
      <c r="Y467" s="87" t="s">
        <v>102</v>
      </c>
      <c r="Z467" s="87" t="s">
        <v>102</v>
      </c>
      <c r="AA467" s="87" t="s">
        <v>199</v>
      </c>
      <c r="AB467" s="87" t="s">
        <v>9814</v>
      </c>
      <c r="AC467" s="87" t="s">
        <v>104</v>
      </c>
      <c r="AD467" s="87" t="s">
        <v>105</v>
      </c>
      <c r="AE467" s="87" t="s">
        <v>106</v>
      </c>
      <c r="AF467" s="86" t="s">
        <v>6896</v>
      </c>
      <c r="AG467" s="87" t="s">
        <v>489</v>
      </c>
      <c r="AH467" s="87" t="s">
        <v>9815</v>
      </c>
      <c r="AI467" s="87" t="s">
        <v>104</v>
      </c>
      <c r="AJ467" s="87" t="s">
        <v>204</v>
      </c>
      <c r="AK467" s="88"/>
      <c r="AL467" s="83" t="s">
        <v>107</v>
      </c>
      <c r="AM467" s="89" t="s">
        <v>454</v>
      </c>
      <c r="AN467" s="90" t="s">
        <v>416</v>
      </c>
      <c r="AO467" s="91" t="s">
        <v>641</v>
      </c>
      <c r="AP467" s="90">
        <v>8.3333333333332593</v>
      </c>
      <c r="AQ467" s="92" t="s">
        <v>211</v>
      </c>
      <c r="AR467" s="93" t="s">
        <v>102</v>
      </c>
      <c r="AS467" s="93" t="s">
        <v>102</v>
      </c>
      <c r="AT467" s="93" t="s">
        <v>102</v>
      </c>
      <c r="AU467" s="210" t="s">
        <v>641</v>
      </c>
      <c r="AV467" s="93" t="s">
        <v>192</v>
      </c>
      <c r="AW467" s="94" t="s">
        <v>102</v>
      </c>
      <c r="AX467" s="93" t="s">
        <v>105</v>
      </c>
      <c r="AY467" s="95" t="s">
        <v>188</v>
      </c>
      <c r="AZ467" s="93" t="s">
        <v>102</v>
      </c>
      <c r="BA467" s="93" t="s">
        <v>9816</v>
      </c>
      <c r="BB467" s="93" t="s">
        <v>102</v>
      </c>
      <c r="BC467" s="93" t="s">
        <v>102</v>
      </c>
      <c r="BD467" s="96" t="s">
        <v>102</v>
      </c>
      <c r="BE467" s="90">
        <v>-222.666666666667</v>
      </c>
      <c r="BF467" s="93" t="s">
        <v>211</v>
      </c>
      <c r="BG467" s="93" t="s">
        <v>102</v>
      </c>
      <c r="BH467" s="93" t="s">
        <v>102</v>
      </c>
      <c r="BI467" s="93" t="s">
        <v>102</v>
      </c>
      <c r="BJ467" s="210" t="s">
        <v>646</v>
      </c>
      <c r="BK467" s="93" t="s">
        <v>182</v>
      </c>
      <c r="BL467" s="97" t="s">
        <v>102</v>
      </c>
      <c r="BM467" s="93" t="s">
        <v>105</v>
      </c>
      <c r="BN467" s="93" t="s">
        <v>104</v>
      </c>
      <c r="BO467" s="93" t="s">
        <v>102</v>
      </c>
      <c r="BP467" s="98">
        <v>20180361</v>
      </c>
      <c r="BQ467" s="93" t="s">
        <v>102</v>
      </c>
      <c r="BR467" s="93" t="s">
        <v>102</v>
      </c>
      <c r="BS467" s="93" t="s">
        <v>102</v>
      </c>
      <c r="BT467" s="99" t="s">
        <v>591</v>
      </c>
      <c r="BU467" s="100" t="s">
        <v>11296</v>
      </c>
      <c r="BV467" s="101" t="s">
        <v>471</v>
      </c>
      <c r="BW467" s="136"/>
      <c r="BX467" s="103" t="s">
        <v>565</v>
      </c>
      <c r="BY467" s="104" t="s">
        <v>190</v>
      </c>
      <c r="BZ467" s="136"/>
      <c r="CA467" s="83" t="s">
        <v>599</v>
      </c>
      <c r="CB467" s="106" t="s">
        <v>647</v>
      </c>
      <c r="CC467" s="106" t="s">
        <v>11297</v>
      </c>
      <c r="CD467" s="107"/>
      <c r="CE467" s="108" t="s">
        <v>107</v>
      </c>
      <c r="CF467" s="108" t="s">
        <v>107</v>
      </c>
      <c r="CG467" s="109"/>
      <c r="CH467" s="110" t="s">
        <v>107</v>
      </c>
      <c r="CI467" s="111"/>
      <c r="CJ467" s="112">
        <v>6710</v>
      </c>
      <c r="CK467" s="113">
        <v>86</v>
      </c>
      <c r="CL467" s="114" t="s">
        <v>134</v>
      </c>
      <c r="CM467" s="114" t="s">
        <v>108</v>
      </c>
      <c r="CN467" s="114"/>
      <c r="CO467" s="115" t="s">
        <v>102</v>
      </c>
      <c r="CP467" s="115" t="s">
        <v>102</v>
      </c>
      <c r="CQ467" s="115" t="s">
        <v>102</v>
      </c>
      <c r="CR467" s="115" t="s">
        <v>102</v>
      </c>
      <c r="CS467" s="116"/>
      <c r="CT467" s="117" t="s">
        <v>109</v>
      </c>
      <c r="CU467" s="117" t="s">
        <v>109</v>
      </c>
      <c r="CV467" s="83">
        <v>463</v>
      </c>
      <c r="CW467" s="83" t="s">
        <v>108</v>
      </c>
      <c r="CX467" s="83">
        <v>463</v>
      </c>
      <c r="CY467" s="83" t="s">
        <v>108</v>
      </c>
      <c r="CZ467" s="83">
        <v>6791</v>
      </c>
      <c r="DA467" s="83" t="s">
        <v>419</v>
      </c>
      <c r="DB467" s="83" t="s">
        <v>130</v>
      </c>
      <c r="DC467" s="83" t="s">
        <v>499</v>
      </c>
      <c r="DD467" s="83">
        <v>1512</v>
      </c>
      <c r="DE467" s="83" t="s">
        <v>444</v>
      </c>
      <c r="DF467" s="83" t="s">
        <v>130</v>
      </c>
      <c r="DG467" s="83" t="s">
        <v>499</v>
      </c>
      <c r="DH467" s="83"/>
      <c r="DI467" s="83">
        <v>0</v>
      </c>
      <c r="DJ467" s="83">
        <v>1</v>
      </c>
      <c r="DK467" s="83">
        <v>0</v>
      </c>
      <c r="DL467" s="83">
        <v>0</v>
      </c>
      <c r="DM467" s="83">
        <v>0</v>
      </c>
      <c r="DN467" s="83">
        <v>0</v>
      </c>
      <c r="DO467" s="83">
        <v>0</v>
      </c>
      <c r="DP467" s="83">
        <v>0</v>
      </c>
      <c r="DQ467" s="83">
        <v>0</v>
      </c>
      <c r="DR467" s="83">
        <v>0</v>
      </c>
      <c r="DS467" s="83">
        <v>0</v>
      </c>
      <c r="DT467" s="83">
        <v>3</v>
      </c>
      <c r="DU467" s="83">
        <v>3</v>
      </c>
      <c r="DV467" s="83">
        <v>0</v>
      </c>
      <c r="DW467" s="83">
        <v>0</v>
      </c>
      <c r="DX467" s="83">
        <v>3</v>
      </c>
      <c r="DY467" s="85">
        <v>44109</v>
      </c>
      <c r="DZ467" s="83" t="s">
        <v>4514</v>
      </c>
      <c r="EA467" s="83" t="s">
        <v>102</v>
      </c>
      <c r="EB467" s="83" t="s">
        <v>482</v>
      </c>
      <c r="EC467" s="83">
        <v>463</v>
      </c>
      <c r="ED467" s="83" t="s">
        <v>483</v>
      </c>
      <c r="EE467" s="83">
        <v>1</v>
      </c>
      <c r="EF467" s="83">
        <v>0</v>
      </c>
      <c r="EG467" s="83">
        <v>0</v>
      </c>
      <c r="EH467" s="83" t="s">
        <v>109</v>
      </c>
      <c r="EI467" s="83" t="s">
        <v>108</v>
      </c>
      <c r="EJ467" s="83" t="s">
        <v>583</v>
      </c>
      <c r="EK467" s="83">
        <v>0</v>
      </c>
      <c r="EL467" s="83">
        <v>0</v>
      </c>
      <c r="EM467" s="83">
        <v>1</v>
      </c>
      <c r="EN467" s="83" t="s">
        <v>497</v>
      </c>
      <c r="EO467" s="83"/>
      <c r="EP467" s="83" t="s">
        <v>436</v>
      </c>
      <c r="EQ467" s="136">
        <v>1</v>
      </c>
      <c r="ER467" s="136">
        <v>1</v>
      </c>
      <c r="ES467" s="136">
        <v>1</v>
      </c>
      <c r="ET467" s="136">
        <v>1</v>
      </c>
      <c r="EU467" s="215" t="s">
        <v>269</v>
      </c>
      <c r="EV467" s="136">
        <v>1</v>
      </c>
      <c r="EW467" s="136">
        <v>1</v>
      </c>
      <c r="EX467" s="136">
        <v>1</v>
      </c>
      <c r="EY467" s="136">
        <v>1</v>
      </c>
      <c r="EZ467" s="136">
        <v>1</v>
      </c>
      <c r="FP467" s="215" t="s">
        <v>592</v>
      </c>
      <c r="FQ467" s="136" t="b">
        <v>1</v>
      </c>
      <c r="FR467" s="136" t="b">
        <v>1</v>
      </c>
      <c r="FS467" s="136" t="b">
        <v>1</v>
      </c>
      <c r="FT467" s="136" t="b">
        <v>1</v>
      </c>
      <c r="FX467" s="215" t="s">
        <v>269</v>
      </c>
    </row>
    <row r="468" spans="1:180" ht="60" customHeight="1" x14ac:dyDescent="0.55000000000000004">
      <c r="A468" s="83" t="s">
        <v>130</v>
      </c>
      <c r="B468" s="83" t="s">
        <v>98</v>
      </c>
      <c r="C468" s="136">
        <v>337784</v>
      </c>
      <c r="D468" s="207" t="s">
        <v>628</v>
      </c>
      <c r="E468" s="208" t="s">
        <v>633</v>
      </c>
      <c r="F468" s="83" t="s">
        <v>108</v>
      </c>
      <c r="G468" s="85">
        <v>22744</v>
      </c>
      <c r="H468" s="83" t="s">
        <v>102</v>
      </c>
      <c r="I468" s="85">
        <v>39772</v>
      </c>
      <c r="J468" s="83" t="s">
        <v>228</v>
      </c>
      <c r="K468" s="216">
        <v>279741749785</v>
      </c>
      <c r="L468" s="83" t="s">
        <v>191</v>
      </c>
      <c r="M468" s="85">
        <v>43619</v>
      </c>
      <c r="N468" s="83">
        <v>-1621.6666666666699</v>
      </c>
      <c r="O468" s="83" t="s">
        <v>193</v>
      </c>
      <c r="P468" s="83" t="s">
        <v>181</v>
      </c>
      <c r="Q468" s="208" t="s">
        <v>6900</v>
      </c>
      <c r="R468" s="83" t="s">
        <v>102</v>
      </c>
      <c r="S468" s="83" t="s">
        <v>102</v>
      </c>
      <c r="T468" s="83" t="s">
        <v>133</v>
      </c>
      <c r="U468" s="83" t="s">
        <v>9817</v>
      </c>
      <c r="V468" s="83" t="s">
        <v>111</v>
      </c>
      <c r="W468" s="83" t="s">
        <v>105</v>
      </c>
      <c r="X468" s="86" t="s">
        <v>6900</v>
      </c>
      <c r="Y468" s="87" t="s">
        <v>102</v>
      </c>
      <c r="Z468" s="87" t="s">
        <v>102</v>
      </c>
      <c r="AA468" s="87" t="s">
        <v>133</v>
      </c>
      <c r="AB468" s="87" t="s">
        <v>9817</v>
      </c>
      <c r="AC468" s="87" t="s">
        <v>111</v>
      </c>
      <c r="AD468" s="87" t="s">
        <v>105</v>
      </c>
      <c r="AE468" s="87" t="s">
        <v>106</v>
      </c>
      <c r="AF468" s="86" t="s">
        <v>6900</v>
      </c>
      <c r="AG468" s="87" t="s">
        <v>486</v>
      </c>
      <c r="AH468" s="87" t="s">
        <v>9817</v>
      </c>
      <c r="AI468" s="87" t="s">
        <v>111</v>
      </c>
      <c r="AJ468" s="87" t="s">
        <v>204</v>
      </c>
      <c r="AK468" s="88"/>
      <c r="AL468" s="83" t="s">
        <v>107</v>
      </c>
      <c r="AM468" s="89" t="s">
        <v>454</v>
      </c>
      <c r="AN468" s="90" t="s">
        <v>416</v>
      </c>
      <c r="AO468" s="91" t="s">
        <v>642</v>
      </c>
      <c r="AP468" s="90">
        <v>8.3333333333332593</v>
      </c>
      <c r="AQ468" s="92" t="s">
        <v>102</v>
      </c>
      <c r="AR468" s="93" t="s">
        <v>102</v>
      </c>
      <c r="AS468" s="93" t="s">
        <v>102</v>
      </c>
      <c r="AT468" s="93" t="s">
        <v>102</v>
      </c>
      <c r="AU468" s="210" t="s">
        <v>644</v>
      </c>
      <c r="AV468" s="93" t="s">
        <v>185</v>
      </c>
      <c r="AW468" s="94" t="s">
        <v>102</v>
      </c>
      <c r="AX468" s="93" t="s">
        <v>183</v>
      </c>
      <c r="AY468" s="95" t="s">
        <v>111</v>
      </c>
      <c r="AZ468" s="93" t="s">
        <v>102</v>
      </c>
      <c r="BA468" s="93" t="s">
        <v>102</v>
      </c>
      <c r="BB468" s="93" t="s">
        <v>102</v>
      </c>
      <c r="BC468" s="93" t="s">
        <v>102</v>
      </c>
      <c r="BD468" s="96" t="s">
        <v>102</v>
      </c>
      <c r="BE468" s="90">
        <v>-223.166666666667</v>
      </c>
      <c r="BF468" s="93" t="s">
        <v>102</v>
      </c>
      <c r="BG468" s="93" t="s">
        <v>102</v>
      </c>
      <c r="BH468" s="93" t="s">
        <v>102</v>
      </c>
      <c r="BI468" s="93" t="s">
        <v>102</v>
      </c>
      <c r="BJ468" s="210" t="s">
        <v>642</v>
      </c>
      <c r="BK468" s="93" t="s">
        <v>192</v>
      </c>
      <c r="BL468" s="97" t="s">
        <v>102</v>
      </c>
      <c r="BM468" s="93" t="s">
        <v>183</v>
      </c>
      <c r="BN468" s="93" t="s">
        <v>106</v>
      </c>
      <c r="BO468" s="93" t="s">
        <v>102</v>
      </c>
      <c r="BP468" s="98" t="s">
        <v>102</v>
      </c>
      <c r="BQ468" s="93" t="s">
        <v>102</v>
      </c>
      <c r="BR468" s="93" t="s">
        <v>102</v>
      </c>
      <c r="BS468" s="93" t="s">
        <v>102</v>
      </c>
      <c r="BT468" s="99" t="s">
        <v>591</v>
      </c>
      <c r="BU468" s="100" t="s">
        <v>11298</v>
      </c>
      <c r="BV468" s="101" t="s">
        <v>471</v>
      </c>
      <c r="BW468" s="136"/>
      <c r="BX468" s="103" t="s">
        <v>565</v>
      </c>
      <c r="BY468" s="104" t="s">
        <v>190</v>
      </c>
      <c r="BZ468" s="136"/>
      <c r="CA468" s="83" t="s">
        <v>599</v>
      </c>
      <c r="CB468" s="106" t="s">
        <v>647</v>
      </c>
      <c r="CC468" s="106" t="s">
        <v>11299</v>
      </c>
      <c r="CD468" s="107"/>
      <c r="CE468" s="108" t="s">
        <v>107</v>
      </c>
      <c r="CF468" s="108" t="s">
        <v>107</v>
      </c>
      <c r="CG468" s="109"/>
      <c r="CH468" s="110" t="s">
        <v>107</v>
      </c>
      <c r="CI468" s="111"/>
      <c r="CJ468" s="112">
        <v>6710</v>
      </c>
      <c r="CK468" s="113">
        <v>86</v>
      </c>
      <c r="CL468" s="114" t="s">
        <v>134</v>
      </c>
      <c r="CM468" s="114" t="s">
        <v>108</v>
      </c>
      <c r="CN468" s="114"/>
      <c r="CO468" s="115" t="s">
        <v>102</v>
      </c>
      <c r="CP468" s="115" t="s">
        <v>102</v>
      </c>
      <c r="CQ468" s="115" t="s">
        <v>102</v>
      </c>
      <c r="CR468" s="115" t="s">
        <v>102</v>
      </c>
      <c r="CS468" s="116"/>
      <c r="CT468" s="117" t="s">
        <v>109</v>
      </c>
      <c r="CU468" s="117" t="s">
        <v>109</v>
      </c>
      <c r="CV468" s="83">
        <v>464</v>
      </c>
      <c r="CW468" s="83" t="s">
        <v>108</v>
      </c>
      <c r="CX468" s="83">
        <v>464</v>
      </c>
      <c r="CY468" s="83" t="s">
        <v>108</v>
      </c>
      <c r="CZ468" s="83">
        <v>6792</v>
      </c>
      <c r="DA468" s="83" t="s">
        <v>419</v>
      </c>
      <c r="DB468" s="83" t="s">
        <v>130</v>
      </c>
      <c r="DC468" s="83" t="s">
        <v>499</v>
      </c>
      <c r="DD468" s="83">
        <v>1513</v>
      </c>
      <c r="DE468" s="83" t="s">
        <v>444</v>
      </c>
      <c r="DF468" s="83" t="s">
        <v>130</v>
      </c>
      <c r="DG468" s="83" t="s">
        <v>499</v>
      </c>
      <c r="DH468" s="83"/>
      <c r="DI468" s="83">
        <v>0</v>
      </c>
      <c r="DJ468" s="83">
        <v>1</v>
      </c>
      <c r="DK468" s="83">
        <v>0</v>
      </c>
      <c r="DL468" s="83">
        <v>0</v>
      </c>
      <c r="DM468" s="83">
        <v>0</v>
      </c>
      <c r="DN468" s="83">
        <v>0</v>
      </c>
      <c r="DO468" s="83">
        <v>0</v>
      </c>
      <c r="DP468" s="83">
        <v>0</v>
      </c>
      <c r="DQ468" s="83">
        <v>0</v>
      </c>
      <c r="DR468" s="83">
        <v>0</v>
      </c>
      <c r="DS468" s="83">
        <v>0</v>
      </c>
      <c r="DT468" s="83">
        <v>3</v>
      </c>
      <c r="DU468" s="83">
        <v>3</v>
      </c>
      <c r="DV468" s="83">
        <v>0</v>
      </c>
      <c r="DW468" s="83">
        <v>0</v>
      </c>
      <c r="DX468" s="83">
        <v>3</v>
      </c>
      <c r="DY468" s="85">
        <v>44110</v>
      </c>
      <c r="DZ468" s="83" t="s">
        <v>4515</v>
      </c>
      <c r="EA468" s="83" t="s">
        <v>102</v>
      </c>
      <c r="EB468" s="83" t="s">
        <v>482</v>
      </c>
      <c r="EC468" s="83">
        <v>464</v>
      </c>
      <c r="ED468" s="83" t="s">
        <v>483</v>
      </c>
      <c r="EE468" s="83">
        <v>1</v>
      </c>
      <c r="EF468" s="83">
        <v>0</v>
      </c>
      <c r="EG468" s="83">
        <v>0</v>
      </c>
      <c r="EH468" s="83" t="s">
        <v>109</v>
      </c>
      <c r="EI468" s="83" t="s">
        <v>108</v>
      </c>
      <c r="EJ468" s="83" t="s">
        <v>583</v>
      </c>
      <c r="EK468" s="83">
        <v>0</v>
      </c>
      <c r="EL468" s="83">
        <v>0</v>
      </c>
      <c r="EM468" s="83">
        <v>1</v>
      </c>
      <c r="EN468" s="83" t="s">
        <v>497</v>
      </c>
      <c r="EO468" s="83"/>
      <c r="EP468" s="83" t="s">
        <v>436</v>
      </c>
      <c r="EQ468" s="136">
        <v>1</v>
      </c>
      <c r="ER468" s="136">
        <v>1</v>
      </c>
      <c r="ES468" s="136">
        <v>1</v>
      </c>
      <c r="ET468" s="136">
        <v>1</v>
      </c>
      <c r="EU468" s="215" t="s">
        <v>269</v>
      </c>
      <c r="EV468" s="136">
        <v>1</v>
      </c>
      <c r="EW468" s="136">
        <v>1</v>
      </c>
      <c r="EX468" s="136">
        <v>1</v>
      </c>
      <c r="EY468" s="136">
        <v>1</v>
      </c>
      <c r="EZ468" s="136">
        <v>1</v>
      </c>
      <c r="FP468" s="215" t="s">
        <v>592</v>
      </c>
      <c r="FQ468" s="136" t="b">
        <v>1</v>
      </c>
      <c r="FR468" s="136" t="b">
        <v>1</v>
      </c>
      <c r="FS468" s="136" t="b">
        <v>1</v>
      </c>
      <c r="FT468" s="136" t="b">
        <v>1</v>
      </c>
      <c r="FX468" s="215" t="s">
        <v>269</v>
      </c>
    </row>
    <row r="469" spans="1:180" ht="60" customHeight="1" x14ac:dyDescent="0.55000000000000004">
      <c r="A469" s="83" t="s">
        <v>130</v>
      </c>
      <c r="B469" s="83" t="s">
        <v>98</v>
      </c>
      <c r="C469" s="136">
        <v>176280</v>
      </c>
      <c r="D469" s="207" t="s">
        <v>629</v>
      </c>
      <c r="E469" s="208" t="s">
        <v>634</v>
      </c>
      <c r="F469" s="83" t="s">
        <v>108</v>
      </c>
      <c r="G469" s="85">
        <v>26341</v>
      </c>
      <c r="H469" s="83" t="s">
        <v>102</v>
      </c>
      <c r="I469" s="85">
        <v>34633</v>
      </c>
      <c r="J469" s="83" t="s">
        <v>228</v>
      </c>
      <c r="K469" s="216">
        <v>636507430110</v>
      </c>
      <c r="L469" s="83" t="s">
        <v>191</v>
      </c>
      <c r="M469" s="85">
        <v>43642</v>
      </c>
      <c r="N469" s="83">
        <v>-1626.6666666666699</v>
      </c>
      <c r="O469" s="83" t="s">
        <v>193</v>
      </c>
      <c r="P469" s="83" t="s">
        <v>181</v>
      </c>
      <c r="Q469" s="208" t="s">
        <v>6904</v>
      </c>
      <c r="R469" s="83" t="s">
        <v>102</v>
      </c>
      <c r="S469" s="83" t="s">
        <v>102</v>
      </c>
      <c r="T469" s="83" t="s">
        <v>131</v>
      </c>
      <c r="U469" s="83" t="s">
        <v>9818</v>
      </c>
      <c r="V469" s="83" t="s">
        <v>104</v>
      </c>
      <c r="W469" s="83" t="s">
        <v>105</v>
      </c>
      <c r="X469" s="86" t="s">
        <v>6904</v>
      </c>
      <c r="Y469" s="87" t="s">
        <v>102</v>
      </c>
      <c r="Z469" s="87" t="s">
        <v>102</v>
      </c>
      <c r="AA469" s="87" t="s">
        <v>131</v>
      </c>
      <c r="AB469" s="87" t="s">
        <v>9818</v>
      </c>
      <c r="AC469" s="87" t="s">
        <v>104</v>
      </c>
      <c r="AD469" s="87" t="s">
        <v>105</v>
      </c>
      <c r="AE469" s="87" t="s">
        <v>106</v>
      </c>
      <c r="AF469" s="86" t="s">
        <v>6904</v>
      </c>
      <c r="AG469" s="87" t="s">
        <v>177</v>
      </c>
      <c r="AH469" s="87" t="s">
        <v>9818</v>
      </c>
      <c r="AI469" s="87" t="s">
        <v>104</v>
      </c>
      <c r="AJ469" s="87" t="s">
        <v>204</v>
      </c>
      <c r="AK469" s="88"/>
      <c r="AL469" s="83" t="s">
        <v>107</v>
      </c>
      <c r="AM469" s="89" t="s">
        <v>454</v>
      </c>
      <c r="AN469" s="90" t="s">
        <v>416</v>
      </c>
      <c r="AO469" s="91" t="s">
        <v>643</v>
      </c>
      <c r="AP469" s="90">
        <v>8.3333333333332593</v>
      </c>
      <c r="AQ469" s="92" t="s">
        <v>102</v>
      </c>
      <c r="AR469" s="93" t="s">
        <v>102</v>
      </c>
      <c r="AS469" s="93" t="s">
        <v>102</v>
      </c>
      <c r="AT469" s="93" t="s">
        <v>102</v>
      </c>
      <c r="AU469" s="210" t="s">
        <v>645</v>
      </c>
      <c r="AV469" s="93" t="s">
        <v>185</v>
      </c>
      <c r="AW469" s="94" t="s">
        <v>102</v>
      </c>
      <c r="AX469" s="93" t="s">
        <v>105</v>
      </c>
      <c r="AY469" s="95" t="s">
        <v>104</v>
      </c>
      <c r="AZ469" s="93" t="s">
        <v>102</v>
      </c>
      <c r="BA469" s="93" t="s">
        <v>102</v>
      </c>
      <c r="BB469" s="93" t="s">
        <v>102</v>
      </c>
      <c r="BC469" s="93" t="s">
        <v>102</v>
      </c>
      <c r="BD469" s="96" t="s">
        <v>102</v>
      </c>
      <c r="BE469" s="90">
        <v>-223.666666666667</v>
      </c>
      <c r="BF469" s="93" t="s">
        <v>102</v>
      </c>
      <c r="BG469" s="93" t="s">
        <v>102</v>
      </c>
      <c r="BH469" s="93" t="s">
        <v>102</v>
      </c>
      <c r="BI469" s="93" t="s">
        <v>102</v>
      </c>
      <c r="BJ469" s="210" t="s">
        <v>643</v>
      </c>
      <c r="BK469" s="93" t="s">
        <v>196</v>
      </c>
      <c r="BL469" s="97" t="s">
        <v>102</v>
      </c>
      <c r="BM469" s="93" t="s">
        <v>105</v>
      </c>
      <c r="BN469" s="93" t="s">
        <v>596</v>
      </c>
      <c r="BO469" s="93" t="s">
        <v>102</v>
      </c>
      <c r="BP469" s="98" t="s">
        <v>102</v>
      </c>
      <c r="BQ469" s="93" t="s">
        <v>102</v>
      </c>
      <c r="BR469" s="93" t="s">
        <v>102</v>
      </c>
      <c r="BS469" s="93" t="s">
        <v>102</v>
      </c>
      <c r="BT469" s="99" t="s">
        <v>591</v>
      </c>
      <c r="BU469" s="100" t="s">
        <v>11300</v>
      </c>
      <c r="BV469" s="101" t="s">
        <v>471</v>
      </c>
      <c r="BW469" s="136"/>
      <c r="BX469" s="103" t="s">
        <v>565</v>
      </c>
      <c r="BY469" s="104" t="s">
        <v>190</v>
      </c>
      <c r="BZ469" s="136"/>
      <c r="CA469" s="83" t="s">
        <v>599</v>
      </c>
      <c r="CB469" s="106" t="s">
        <v>647</v>
      </c>
      <c r="CC469" s="106" t="s">
        <v>11301</v>
      </c>
      <c r="CD469" s="107"/>
      <c r="CE469" s="108" t="s">
        <v>107</v>
      </c>
      <c r="CF469" s="108" t="s">
        <v>107</v>
      </c>
      <c r="CG469" s="109"/>
      <c r="CH469" s="110" t="s">
        <v>107</v>
      </c>
      <c r="CI469" s="111"/>
      <c r="CJ469" s="112">
        <v>6710</v>
      </c>
      <c r="CK469" s="113">
        <v>86</v>
      </c>
      <c r="CL469" s="114" t="s">
        <v>134</v>
      </c>
      <c r="CM469" s="114" t="s">
        <v>108</v>
      </c>
      <c r="CN469" s="114"/>
      <c r="CO469" s="115" t="s">
        <v>102</v>
      </c>
      <c r="CP469" s="115" t="s">
        <v>102</v>
      </c>
      <c r="CQ469" s="115" t="s">
        <v>102</v>
      </c>
      <c r="CR469" s="115" t="s">
        <v>102</v>
      </c>
      <c r="CS469" s="116"/>
      <c r="CT469" s="117" t="s">
        <v>109</v>
      </c>
      <c r="CU469" s="117" t="s">
        <v>109</v>
      </c>
      <c r="CV469" s="83">
        <v>465</v>
      </c>
      <c r="CW469" s="83" t="s">
        <v>108</v>
      </c>
      <c r="CX469" s="83">
        <v>465</v>
      </c>
      <c r="CY469" s="83" t="s">
        <v>108</v>
      </c>
      <c r="CZ469" s="83">
        <v>6793</v>
      </c>
      <c r="DA469" s="83" t="s">
        <v>419</v>
      </c>
      <c r="DB469" s="83" t="s">
        <v>130</v>
      </c>
      <c r="DC469" s="83" t="s">
        <v>499</v>
      </c>
      <c r="DD469" s="83">
        <v>1514</v>
      </c>
      <c r="DE469" s="83" t="s">
        <v>444</v>
      </c>
      <c r="DF469" s="83" t="s">
        <v>130</v>
      </c>
      <c r="DG469" s="83" t="s">
        <v>499</v>
      </c>
      <c r="DH469" s="83"/>
      <c r="DI469" s="83">
        <v>0</v>
      </c>
      <c r="DJ469" s="83">
        <v>1</v>
      </c>
      <c r="DK469" s="83">
        <v>0</v>
      </c>
      <c r="DL469" s="83">
        <v>0</v>
      </c>
      <c r="DM469" s="83">
        <v>0</v>
      </c>
      <c r="DN469" s="83">
        <v>0</v>
      </c>
      <c r="DO469" s="83">
        <v>0</v>
      </c>
      <c r="DP469" s="83">
        <v>0</v>
      </c>
      <c r="DQ469" s="83">
        <v>0</v>
      </c>
      <c r="DR469" s="83">
        <v>0</v>
      </c>
      <c r="DS469" s="83">
        <v>0</v>
      </c>
      <c r="DT469" s="83">
        <v>3</v>
      </c>
      <c r="DU469" s="83">
        <v>3</v>
      </c>
      <c r="DV469" s="83">
        <v>0</v>
      </c>
      <c r="DW469" s="83">
        <v>0</v>
      </c>
      <c r="DX469" s="83">
        <v>3</v>
      </c>
      <c r="DY469" s="85">
        <v>44111</v>
      </c>
      <c r="DZ469" s="83" t="s">
        <v>4516</v>
      </c>
      <c r="EA469" s="83" t="s">
        <v>102</v>
      </c>
      <c r="EB469" s="83" t="s">
        <v>482</v>
      </c>
      <c r="EC469" s="83">
        <v>465</v>
      </c>
      <c r="ED469" s="83" t="s">
        <v>483</v>
      </c>
      <c r="EE469" s="83">
        <v>1</v>
      </c>
      <c r="EF469" s="83">
        <v>0</v>
      </c>
      <c r="EG469" s="83">
        <v>0</v>
      </c>
      <c r="EH469" s="83" t="s">
        <v>109</v>
      </c>
      <c r="EI469" s="83" t="s">
        <v>108</v>
      </c>
      <c r="EJ469" s="83" t="s">
        <v>583</v>
      </c>
      <c r="EK469" s="83">
        <v>0</v>
      </c>
      <c r="EL469" s="83">
        <v>0</v>
      </c>
      <c r="EM469" s="83">
        <v>1</v>
      </c>
      <c r="EN469" s="83" t="s">
        <v>497</v>
      </c>
      <c r="EO469" s="83"/>
      <c r="EP469" s="83" t="s">
        <v>436</v>
      </c>
      <c r="EQ469" s="136">
        <v>1</v>
      </c>
      <c r="ER469" s="136">
        <v>1</v>
      </c>
      <c r="ES469" s="136">
        <v>1</v>
      </c>
      <c r="ET469" s="136">
        <v>1</v>
      </c>
      <c r="EU469" s="215" t="s">
        <v>269</v>
      </c>
      <c r="EV469" s="136">
        <v>1</v>
      </c>
      <c r="EW469" s="136">
        <v>1</v>
      </c>
      <c r="EX469" s="136">
        <v>1</v>
      </c>
      <c r="EY469" s="136">
        <v>1</v>
      </c>
      <c r="EZ469" s="136">
        <v>1</v>
      </c>
      <c r="FP469" s="215" t="s">
        <v>592</v>
      </c>
      <c r="FQ469" s="136" t="b">
        <v>1</v>
      </c>
      <c r="FR469" s="136" t="b">
        <v>1</v>
      </c>
      <c r="FS469" s="136" t="b">
        <v>1</v>
      </c>
      <c r="FT469" s="136" t="b">
        <v>1</v>
      </c>
      <c r="FX469" s="215" t="s">
        <v>269</v>
      </c>
    </row>
    <row r="470" spans="1:180" ht="60" customHeight="1" x14ac:dyDescent="0.55000000000000004">
      <c r="A470" s="83" t="s">
        <v>130</v>
      </c>
      <c r="B470" s="83" t="s">
        <v>98</v>
      </c>
      <c r="C470" s="136">
        <v>265570</v>
      </c>
      <c r="D470" s="207" t="s">
        <v>627</v>
      </c>
      <c r="E470" s="208" t="s">
        <v>630</v>
      </c>
      <c r="F470" s="83" t="s">
        <v>108</v>
      </c>
      <c r="G470" s="85">
        <v>20621</v>
      </c>
      <c r="H470" s="83" t="s">
        <v>102</v>
      </c>
      <c r="I470" s="85">
        <v>39794</v>
      </c>
      <c r="J470" s="83" t="s">
        <v>228</v>
      </c>
      <c r="K470" s="216">
        <v>200341603102</v>
      </c>
      <c r="L470" s="83" t="s">
        <v>191</v>
      </c>
      <c r="M470" s="85">
        <v>43631</v>
      </c>
      <c r="N470" s="83">
        <v>-1631.6666666666699</v>
      </c>
      <c r="O470" s="83" t="s">
        <v>180</v>
      </c>
      <c r="P470" s="83" t="s">
        <v>181</v>
      </c>
      <c r="Q470" s="208" t="s">
        <v>6908</v>
      </c>
      <c r="R470" s="83" t="s">
        <v>102</v>
      </c>
      <c r="S470" s="83" t="s">
        <v>102</v>
      </c>
      <c r="T470" s="83" t="s">
        <v>199</v>
      </c>
      <c r="U470" s="83" t="s">
        <v>9819</v>
      </c>
      <c r="V470" s="83" t="s">
        <v>104</v>
      </c>
      <c r="W470" s="83" t="s">
        <v>105</v>
      </c>
      <c r="X470" s="86" t="s">
        <v>6908</v>
      </c>
      <c r="Y470" s="87" t="s">
        <v>102</v>
      </c>
      <c r="Z470" s="87" t="s">
        <v>102</v>
      </c>
      <c r="AA470" s="87" t="s">
        <v>199</v>
      </c>
      <c r="AB470" s="87" t="s">
        <v>9819</v>
      </c>
      <c r="AC470" s="87" t="s">
        <v>104</v>
      </c>
      <c r="AD470" s="87" t="s">
        <v>105</v>
      </c>
      <c r="AE470" s="87" t="s">
        <v>106</v>
      </c>
      <c r="AF470" s="86" t="s">
        <v>6908</v>
      </c>
      <c r="AG470" s="87" t="s">
        <v>489</v>
      </c>
      <c r="AH470" s="87" t="s">
        <v>9820</v>
      </c>
      <c r="AI470" s="87" t="s">
        <v>104</v>
      </c>
      <c r="AJ470" s="87" t="s">
        <v>204</v>
      </c>
      <c r="AK470" s="88"/>
      <c r="AL470" s="83" t="s">
        <v>107</v>
      </c>
      <c r="AM470" s="89" t="s">
        <v>454</v>
      </c>
      <c r="AN470" s="90" t="s">
        <v>416</v>
      </c>
      <c r="AO470" s="91" t="s">
        <v>641</v>
      </c>
      <c r="AP470" s="90">
        <v>8.3333333333332593</v>
      </c>
      <c r="AQ470" s="92" t="s">
        <v>211</v>
      </c>
      <c r="AR470" s="93" t="s">
        <v>102</v>
      </c>
      <c r="AS470" s="93" t="s">
        <v>102</v>
      </c>
      <c r="AT470" s="93" t="s">
        <v>102</v>
      </c>
      <c r="AU470" s="210" t="s">
        <v>641</v>
      </c>
      <c r="AV470" s="93" t="s">
        <v>192</v>
      </c>
      <c r="AW470" s="94" t="s">
        <v>102</v>
      </c>
      <c r="AX470" s="93" t="s">
        <v>105</v>
      </c>
      <c r="AY470" s="95" t="s">
        <v>188</v>
      </c>
      <c r="AZ470" s="93" t="s">
        <v>102</v>
      </c>
      <c r="BA470" s="93" t="s">
        <v>9821</v>
      </c>
      <c r="BB470" s="93" t="s">
        <v>102</v>
      </c>
      <c r="BC470" s="93" t="s">
        <v>102</v>
      </c>
      <c r="BD470" s="96" t="s">
        <v>102</v>
      </c>
      <c r="BE470" s="90">
        <v>-224.166666666667</v>
      </c>
      <c r="BF470" s="93" t="s">
        <v>211</v>
      </c>
      <c r="BG470" s="93" t="s">
        <v>102</v>
      </c>
      <c r="BH470" s="93" t="s">
        <v>102</v>
      </c>
      <c r="BI470" s="93" t="s">
        <v>102</v>
      </c>
      <c r="BJ470" s="210" t="s">
        <v>646</v>
      </c>
      <c r="BK470" s="93" t="s">
        <v>182</v>
      </c>
      <c r="BL470" s="97" t="s">
        <v>102</v>
      </c>
      <c r="BM470" s="93" t="s">
        <v>105</v>
      </c>
      <c r="BN470" s="93" t="s">
        <v>104</v>
      </c>
      <c r="BO470" s="93" t="s">
        <v>102</v>
      </c>
      <c r="BP470" s="98">
        <v>20180362</v>
      </c>
      <c r="BQ470" s="93" t="s">
        <v>102</v>
      </c>
      <c r="BR470" s="93" t="s">
        <v>102</v>
      </c>
      <c r="BS470" s="93" t="s">
        <v>102</v>
      </c>
      <c r="BT470" s="99" t="s">
        <v>591</v>
      </c>
      <c r="BU470" s="100" t="s">
        <v>11302</v>
      </c>
      <c r="BV470" s="101" t="s">
        <v>471</v>
      </c>
      <c r="BW470" s="136"/>
      <c r="BX470" s="103" t="s">
        <v>565</v>
      </c>
      <c r="BY470" s="104" t="s">
        <v>190</v>
      </c>
      <c r="BZ470" s="136"/>
      <c r="CA470" s="83" t="s">
        <v>599</v>
      </c>
      <c r="CB470" s="106" t="s">
        <v>647</v>
      </c>
      <c r="CC470" s="106" t="s">
        <v>11303</v>
      </c>
      <c r="CD470" s="107"/>
      <c r="CE470" s="108" t="s">
        <v>107</v>
      </c>
      <c r="CF470" s="108" t="s">
        <v>107</v>
      </c>
      <c r="CG470" s="109"/>
      <c r="CH470" s="110" t="s">
        <v>107</v>
      </c>
      <c r="CI470" s="111"/>
      <c r="CJ470" s="112">
        <v>6710</v>
      </c>
      <c r="CK470" s="113">
        <v>86</v>
      </c>
      <c r="CL470" s="114" t="s">
        <v>134</v>
      </c>
      <c r="CM470" s="114" t="s">
        <v>108</v>
      </c>
      <c r="CN470" s="114"/>
      <c r="CO470" s="115" t="s">
        <v>102</v>
      </c>
      <c r="CP470" s="115" t="s">
        <v>102</v>
      </c>
      <c r="CQ470" s="115" t="s">
        <v>102</v>
      </c>
      <c r="CR470" s="115" t="s">
        <v>102</v>
      </c>
      <c r="CS470" s="116"/>
      <c r="CT470" s="117" t="s">
        <v>109</v>
      </c>
      <c r="CU470" s="117" t="s">
        <v>109</v>
      </c>
      <c r="CV470" s="83">
        <v>466</v>
      </c>
      <c r="CW470" s="83" t="s">
        <v>108</v>
      </c>
      <c r="CX470" s="83">
        <v>466</v>
      </c>
      <c r="CY470" s="83" t="s">
        <v>108</v>
      </c>
      <c r="CZ470" s="83">
        <v>6794</v>
      </c>
      <c r="DA470" s="83" t="s">
        <v>419</v>
      </c>
      <c r="DB470" s="83" t="s">
        <v>130</v>
      </c>
      <c r="DC470" s="83" t="s">
        <v>499</v>
      </c>
      <c r="DD470" s="83">
        <v>1515</v>
      </c>
      <c r="DE470" s="83" t="s">
        <v>444</v>
      </c>
      <c r="DF470" s="83" t="s">
        <v>130</v>
      </c>
      <c r="DG470" s="83" t="s">
        <v>499</v>
      </c>
      <c r="DH470" s="83"/>
      <c r="DI470" s="83">
        <v>0</v>
      </c>
      <c r="DJ470" s="83">
        <v>1</v>
      </c>
      <c r="DK470" s="83">
        <v>0</v>
      </c>
      <c r="DL470" s="83">
        <v>0</v>
      </c>
      <c r="DM470" s="83">
        <v>0</v>
      </c>
      <c r="DN470" s="83">
        <v>0</v>
      </c>
      <c r="DO470" s="83">
        <v>0</v>
      </c>
      <c r="DP470" s="83">
        <v>0</v>
      </c>
      <c r="DQ470" s="83">
        <v>0</v>
      </c>
      <c r="DR470" s="83">
        <v>0</v>
      </c>
      <c r="DS470" s="83">
        <v>0</v>
      </c>
      <c r="DT470" s="83">
        <v>3</v>
      </c>
      <c r="DU470" s="83">
        <v>3</v>
      </c>
      <c r="DV470" s="83">
        <v>0</v>
      </c>
      <c r="DW470" s="83">
        <v>0</v>
      </c>
      <c r="DX470" s="83">
        <v>3</v>
      </c>
      <c r="DY470" s="85">
        <v>44112</v>
      </c>
      <c r="DZ470" s="83" t="s">
        <v>4517</v>
      </c>
      <c r="EA470" s="83" t="s">
        <v>102</v>
      </c>
      <c r="EB470" s="83" t="s">
        <v>482</v>
      </c>
      <c r="EC470" s="83">
        <v>466</v>
      </c>
      <c r="ED470" s="83" t="s">
        <v>483</v>
      </c>
      <c r="EE470" s="83">
        <v>1</v>
      </c>
      <c r="EF470" s="83">
        <v>0</v>
      </c>
      <c r="EG470" s="83">
        <v>0</v>
      </c>
      <c r="EH470" s="83" t="s">
        <v>109</v>
      </c>
      <c r="EI470" s="83" t="s">
        <v>108</v>
      </c>
      <c r="EJ470" s="83" t="s">
        <v>583</v>
      </c>
      <c r="EK470" s="83">
        <v>0</v>
      </c>
      <c r="EL470" s="83">
        <v>0</v>
      </c>
      <c r="EM470" s="83">
        <v>1</v>
      </c>
      <c r="EN470" s="83" t="s">
        <v>497</v>
      </c>
      <c r="EO470" s="83"/>
      <c r="EP470" s="83" t="s">
        <v>436</v>
      </c>
      <c r="EQ470" s="136">
        <v>1</v>
      </c>
      <c r="ER470" s="136">
        <v>1</v>
      </c>
      <c r="ES470" s="136">
        <v>1</v>
      </c>
      <c r="ET470" s="136">
        <v>1</v>
      </c>
      <c r="EU470" s="215" t="s">
        <v>269</v>
      </c>
      <c r="EV470" s="136">
        <v>1</v>
      </c>
      <c r="EW470" s="136">
        <v>1</v>
      </c>
      <c r="EX470" s="136">
        <v>1</v>
      </c>
      <c r="EY470" s="136">
        <v>1</v>
      </c>
      <c r="EZ470" s="136">
        <v>1</v>
      </c>
      <c r="FP470" s="215" t="s">
        <v>592</v>
      </c>
      <c r="FQ470" s="136" t="b">
        <v>1</v>
      </c>
      <c r="FR470" s="136" t="b">
        <v>1</v>
      </c>
      <c r="FS470" s="136" t="b">
        <v>1</v>
      </c>
      <c r="FT470" s="136" t="b">
        <v>1</v>
      </c>
      <c r="FX470" s="215" t="s">
        <v>269</v>
      </c>
    </row>
    <row r="471" spans="1:180" ht="60" customHeight="1" x14ac:dyDescent="0.55000000000000004">
      <c r="A471" s="83" t="s">
        <v>130</v>
      </c>
      <c r="B471" s="83" t="s">
        <v>98</v>
      </c>
      <c r="C471" s="136">
        <v>626460</v>
      </c>
      <c r="D471" s="207" t="s">
        <v>628</v>
      </c>
      <c r="E471" s="208" t="s">
        <v>633</v>
      </c>
      <c r="F471" s="83" t="s">
        <v>108</v>
      </c>
      <c r="G471" s="85">
        <v>22744</v>
      </c>
      <c r="H471" s="83" t="s">
        <v>102</v>
      </c>
      <c r="I471" s="85">
        <v>39772</v>
      </c>
      <c r="J471" s="83" t="s">
        <v>228</v>
      </c>
      <c r="K471" s="216">
        <v>728911083157</v>
      </c>
      <c r="L471" s="83" t="s">
        <v>191</v>
      </c>
      <c r="M471" s="85">
        <v>43619</v>
      </c>
      <c r="N471" s="83">
        <v>-1636.6666666666699</v>
      </c>
      <c r="O471" s="83" t="s">
        <v>193</v>
      </c>
      <c r="P471" s="83" t="s">
        <v>181</v>
      </c>
      <c r="Q471" s="208" t="s">
        <v>6912</v>
      </c>
      <c r="R471" s="83" t="s">
        <v>102</v>
      </c>
      <c r="S471" s="83" t="s">
        <v>102</v>
      </c>
      <c r="T471" s="83" t="s">
        <v>133</v>
      </c>
      <c r="U471" s="83" t="s">
        <v>9822</v>
      </c>
      <c r="V471" s="83" t="s">
        <v>111</v>
      </c>
      <c r="W471" s="83" t="s">
        <v>105</v>
      </c>
      <c r="X471" s="86" t="s">
        <v>6912</v>
      </c>
      <c r="Y471" s="87" t="s">
        <v>102</v>
      </c>
      <c r="Z471" s="87" t="s">
        <v>102</v>
      </c>
      <c r="AA471" s="87" t="s">
        <v>133</v>
      </c>
      <c r="AB471" s="87" t="s">
        <v>9822</v>
      </c>
      <c r="AC471" s="87" t="s">
        <v>111</v>
      </c>
      <c r="AD471" s="87" t="s">
        <v>105</v>
      </c>
      <c r="AE471" s="87" t="s">
        <v>106</v>
      </c>
      <c r="AF471" s="86" t="s">
        <v>6912</v>
      </c>
      <c r="AG471" s="87" t="s">
        <v>486</v>
      </c>
      <c r="AH471" s="87" t="s">
        <v>9822</v>
      </c>
      <c r="AI471" s="87" t="s">
        <v>111</v>
      </c>
      <c r="AJ471" s="87" t="s">
        <v>204</v>
      </c>
      <c r="AK471" s="88"/>
      <c r="AL471" s="83" t="s">
        <v>107</v>
      </c>
      <c r="AM471" s="89" t="s">
        <v>454</v>
      </c>
      <c r="AN471" s="90" t="s">
        <v>416</v>
      </c>
      <c r="AO471" s="91" t="s">
        <v>642</v>
      </c>
      <c r="AP471" s="90">
        <v>8.3333333333332593</v>
      </c>
      <c r="AQ471" s="92" t="s">
        <v>102</v>
      </c>
      <c r="AR471" s="93" t="s">
        <v>102</v>
      </c>
      <c r="AS471" s="93" t="s">
        <v>102</v>
      </c>
      <c r="AT471" s="93" t="s">
        <v>102</v>
      </c>
      <c r="AU471" s="210" t="s">
        <v>644</v>
      </c>
      <c r="AV471" s="93" t="s">
        <v>185</v>
      </c>
      <c r="AW471" s="94" t="s">
        <v>102</v>
      </c>
      <c r="AX471" s="93" t="s">
        <v>183</v>
      </c>
      <c r="AY471" s="95" t="s">
        <v>111</v>
      </c>
      <c r="AZ471" s="93" t="s">
        <v>102</v>
      </c>
      <c r="BA471" s="93" t="s">
        <v>102</v>
      </c>
      <c r="BB471" s="93" t="s">
        <v>102</v>
      </c>
      <c r="BC471" s="93" t="s">
        <v>102</v>
      </c>
      <c r="BD471" s="96" t="s">
        <v>102</v>
      </c>
      <c r="BE471" s="90">
        <v>-224.666666666667</v>
      </c>
      <c r="BF471" s="93" t="s">
        <v>102</v>
      </c>
      <c r="BG471" s="93" t="s">
        <v>102</v>
      </c>
      <c r="BH471" s="93" t="s">
        <v>102</v>
      </c>
      <c r="BI471" s="93" t="s">
        <v>102</v>
      </c>
      <c r="BJ471" s="210" t="s">
        <v>642</v>
      </c>
      <c r="BK471" s="93" t="s">
        <v>192</v>
      </c>
      <c r="BL471" s="97" t="s">
        <v>102</v>
      </c>
      <c r="BM471" s="93" t="s">
        <v>183</v>
      </c>
      <c r="BN471" s="93" t="s">
        <v>106</v>
      </c>
      <c r="BO471" s="93" t="s">
        <v>102</v>
      </c>
      <c r="BP471" s="98" t="s">
        <v>102</v>
      </c>
      <c r="BQ471" s="93" t="s">
        <v>102</v>
      </c>
      <c r="BR471" s="93" t="s">
        <v>102</v>
      </c>
      <c r="BS471" s="93" t="s">
        <v>102</v>
      </c>
      <c r="BT471" s="99" t="s">
        <v>591</v>
      </c>
      <c r="BU471" s="100" t="s">
        <v>11304</v>
      </c>
      <c r="BV471" s="101" t="s">
        <v>471</v>
      </c>
      <c r="BW471" s="136"/>
      <c r="BX471" s="103" t="s">
        <v>565</v>
      </c>
      <c r="BY471" s="104" t="s">
        <v>190</v>
      </c>
      <c r="BZ471" s="136"/>
      <c r="CA471" s="83" t="s">
        <v>599</v>
      </c>
      <c r="CB471" s="106" t="s">
        <v>647</v>
      </c>
      <c r="CC471" s="106" t="s">
        <v>11305</v>
      </c>
      <c r="CD471" s="107"/>
      <c r="CE471" s="108" t="s">
        <v>107</v>
      </c>
      <c r="CF471" s="108" t="s">
        <v>107</v>
      </c>
      <c r="CG471" s="109"/>
      <c r="CH471" s="110" t="s">
        <v>107</v>
      </c>
      <c r="CI471" s="111"/>
      <c r="CJ471" s="112">
        <v>6710</v>
      </c>
      <c r="CK471" s="113">
        <v>86</v>
      </c>
      <c r="CL471" s="114" t="s">
        <v>134</v>
      </c>
      <c r="CM471" s="114" t="s">
        <v>108</v>
      </c>
      <c r="CN471" s="114"/>
      <c r="CO471" s="115" t="s">
        <v>102</v>
      </c>
      <c r="CP471" s="115" t="s">
        <v>102</v>
      </c>
      <c r="CQ471" s="115" t="s">
        <v>102</v>
      </c>
      <c r="CR471" s="115" t="s">
        <v>102</v>
      </c>
      <c r="CS471" s="116"/>
      <c r="CT471" s="117" t="s">
        <v>109</v>
      </c>
      <c r="CU471" s="117" t="s">
        <v>109</v>
      </c>
      <c r="CV471" s="83">
        <v>467</v>
      </c>
      <c r="CW471" s="83" t="s">
        <v>108</v>
      </c>
      <c r="CX471" s="83">
        <v>467</v>
      </c>
      <c r="CY471" s="83" t="s">
        <v>108</v>
      </c>
      <c r="CZ471" s="83">
        <v>6795</v>
      </c>
      <c r="DA471" s="83" t="s">
        <v>419</v>
      </c>
      <c r="DB471" s="83" t="s">
        <v>130</v>
      </c>
      <c r="DC471" s="83" t="s">
        <v>499</v>
      </c>
      <c r="DD471" s="83">
        <v>1516</v>
      </c>
      <c r="DE471" s="83" t="s">
        <v>444</v>
      </c>
      <c r="DF471" s="83" t="s">
        <v>130</v>
      </c>
      <c r="DG471" s="83" t="s">
        <v>499</v>
      </c>
      <c r="DH471" s="83"/>
      <c r="DI471" s="83">
        <v>0</v>
      </c>
      <c r="DJ471" s="83">
        <v>1</v>
      </c>
      <c r="DK471" s="83">
        <v>0</v>
      </c>
      <c r="DL471" s="83">
        <v>0</v>
      </c>
      <c r="DM471" s="83">
        <v>0</v>
      </c>
      <c r="DN471" s="83">
        <v>0</v>
      </c>
      <c r="DO471" s="83">
        <v>0</v>
      </c>
      <c r="DP471" s="83">
        <v>0</v>
      </c>
      <c r="DQ471" s="83">
        <v>0</v>
      </c>
      <c r="DR471" s="83">
        <v>0</v>
      </c>
      <c r="DS471" s="83">
        <v>0</v>
      </c>
      <c r="DT471" s="83">
        <v>3</v>
      </c>
      <c r="DU471" s="83">
        <v>3</v>
      </c>
      <c r="DV471" s="83">
        <v>0</v>
      </c>
      <c r="DW471" s="83">
        <v>0</v>
      </c>
      <c r="DX471" s="83">
        <v>3</v>
      </c>
      <c r="DY471" s="85">
        <v>44113</v>
      </c>
      <c r="DZ471" s="83" t="s">
        <v>4518</v>
      </c>
      <c r="EA471" s="83" t="s">
        <v>102</v>
      </c>
      <c r="EB471" s="83" t="s">
        <v>482</v>
      </c>
      <c r="EC471" s="83">
        <v>467</v>
      </c>
      <c r="ED471" s="83" t="s">
        <v>483</v>
      </c>
      <c r="EE471" s="83">
        <v>1</v>
      </c>
      <c r="EF471" s="83">
        <v>0</v>
      </c>
      <c r="EG471" s="83">
        <v>0</v>
      </c>
      <c r="EH471" s="83" t="s">
        <v>109</v>
      </c>
      <c r="EI471" s="83" t="s">
        <v>108</v>
      </c>
      <c r="EJ471" s="83" t="s">
        <v>583</v>
      </c>
      <c r="EK471" s="83">
        <v>0</v>
      </c>
      <c r="EL471" s="83">
        <v>0</v>
      </c>
      <c r="EM471" s="83">
        <v>1</v>
      </c>
      <c r="EN471" s="83" t="s">
        <v>497</v>
      </c>
      <c r="EO471" s="83"/>
      <c r="EP471" s="83" t="s">
        <v>436</v>
      </c>
      <c r="EQ471" s="136">
        <v>1</v>
      </c>
      <c r="ER471" s="136">
        <v>1</v>
      </c>
      <c r="ES471" s="136">
        <v>1</v>
      </c>
      <c r="ET471" s="136">
        <v>1</v>
      </c>
      <c r="EU471" s="215" t="s">
        <v>269</v>
      </c>
      <c r="EV471" s="136">
        <v>1</v>
      </c>
      <c r="EW471" s="136">
        <v>1</v>
      </c>
      <c r="EX471" s="136">
        <v>1</v>
      </c>
      <c r="EY471" s="136">
        <v>1</v>
      </c>
      <c r="EZ471" s="136">
        <v>1</v>
      </c>
      <c r="FP471" s="215" t="s">
        <v>592</v>
      </c>
      <c r="FQ471" s="136" t="b">
        <v>1</v>
      </c>
      <c r="FR471" s="136" t="b">
        <v>1</v>
      </c>
      <c r="FS471" s="136" t="b">
        <v>1</v>
      </c>
      <c r="FT471" s="136" t="b">
        <v>1</v>
      </c>
      <c r="FX471" s="215" t="s">
        <v>269</v>
      </c>
    </row>
    <row r="472" spans="1:180" ht="60" customHeight="1" x14ac:dyDescent="0.55000000000000004">
      <c r="A472" s="83" t="s">
        <v>130</v>
      </c>
      <c r="B472" s="83" t="s">
        <v>98</v>
      </c>
      <c r="C472" s="136">
        <v>466704</v>
      </c>
      <c r="D472" s="207" t="s">
        <v>629</v>
      </c>
      <c r="E472" s="208" t="s">
        <v>634</v>
      </c>
      <c r="F472" s="83" t="s">
        <v>108</v>
      </c>
      <c r="G472" s="85">
        <v>26341</v>
      </c>
      <c r="H472" s="83" t="s">
        <v>102</v>
      </c>
      <c r="I472" s="85">
        <v>34633</v>
      </c>
      <c r="J472" s="83" t="s">
        <v>228</v>
      </c>
      <c r="K472" s="216">
        <v>605364124386</v>
      </c>
      <c r="L472" s="83" t="s">
        <v>191</v>
      </c>
      <c r="M472" s="85">
        <v>43642</v>
      </c>
      <c r="N472" s="83">
        <v>-1641.6666666666699</v>
      </c>
      <c r="O472" s="83" t="s">
        <v>193</v>
      </c>
      <c r="P472" s="83" t="s">
        <v>181</v>
      </c>
      <c r="Q472" s="208" t="s">
        <v>6916</v>
      </c>
      <c r="R472" s="83" t="s">
        <v>102</v>
      </c>
      <c r="S472" s="83" t="s">
        <v>102</v>
      </c>
      <c r="T472" s="83" t="s">
        <v>131</v>
      </c>
      <c r="U472" s="83" t="s">
        <v>9823</v>
      </c>
      <c r="V472" s="83" t="s">
        <v>104</v>
      </c>
      <c r="W472" s="83" t="s">
        <v>105</v>
      </c>
      <c r="X472" s="86" t="s">
        <v>6916</v>
      </c>
      <c r="Y472" s="87" t="s">
        <v>102</v>
      </c>
      <c r="Z472" s="87" t="s">
        <v>102</v>
      </c>
      <c r="AA472" s="87" t="s">
        <v>131</v>
      </c>
      <c r="AB472" s="87" t="s">
        <v>9823</v>
      </c>
      <c r="AC472" s="87" t="s">
        <v>104</v>
      </c>
      <c r="AD472" s="87" t="s">
        <v>105</v>
      </c>
      <c r="AE472" s="87" t="s">
        <v>106</v>
      </c>
      <c r="AF472" s="86" t="s">
        <v>6916</v>
      </c>
      <c r="AG472" s="87" t="s">
        <v>177</v>
      </c>
      <c r="AH472" s="87" t="s">
        <v>9823</v>
      </c>
      <c r="AI472" s="87" t="s">
        <v>104</v>
      </c>
      <c r="AJ472" s="87" t="s">
        <v>204</v>
      </c>
      <c r="AK472" s="88"/>
      <c r="AL472" s="83" t="s">
        <v>107</v>
      </c>
      <c r="AM472" s="89" t="s">
        <v>454</v>
      </c>
      <c r="AN472" s="90" t="s">
        <v>416</v>
      </c>
      <c r="AO472" s="91" t="s">
        <v>643</v>
      </c>
      <c r="AP472" s="90">
        <v>8.3333333333332593</v>
      </c>
      <c r="AQ472" s="92" t="s">
        <v>102</v>
      </c>
      <c r="AR472" s="93" t="s">
        <v>102</v>
      </c>
      <c r="AS472" s="93" t="s">
        <v>102</v>
      </c>
      <c r="AT472" s="93" t="s">
        <v>102</v>
      </c>
      <c r="AU472" s="210" t="s">
        <v>645</v>
      </c>
      <c r="AV472" s="93" t="s">
        <v>185</v>
      </c>
      <c r="AW472" s="94" t="s">
        <v>102</v>
      </c>
      <c r="AX472" s="93" t="s">
        <v>105</v>
      </c>
      <c r="AY472" s="95" t="s">
        <v>104</v>
      </c>
      <c r="AZ472" s="93" t="s">
        <v>102</v>
      </c>
      <c r="BA472" s="93" t="s">
        <v>102</v>
      </c>
      <c r="BB472" s="93" t="s">
        <v>102</v>
      </c>
      <c r="BC472" s="93" t="s">
        <v>102</v>
      </c>
      <c r="BD472" s="96" t="s">
        <v>102</v>
      </c>
      <c r="BE472" s="90">
        <v>-225.166666666667</v>
      </c>
      <c r="BF472" s="93" t="s">
        <v>102</v>
      </c>
      <c r="BG472" s="93" t="s">
        <v>102</v>
      </c>
      <c r="BH472" s="93" t="s">
        <v>102</v>
      </c>
      <c r="BI472" s="93" t="s">
        <v>102</v>
      </c>
      <c r="BJ472" s="210" t="s">
        <v>643</v>
      </c>
      <c r="BK472" s="93" t="s">
        <v>196</v>
      </c>
      <c r="BL472" s="97" t="s">
        <v>102</v>
      </c>
      <c r="BM472" s="93" t="s">
        <v>105</v>
      </c>
      <c r="BN472" s="93" t="s">
        <v>596</v>
      </c>
      <c r="BO472" s="93" t="s">
        <v>102</v>
      </c>
      <c r="BP472" s="98" t="s">
        <v>102</v>
      </c>
      <c r="BQ472" s="93" t="s">
        <v>102</v>
      </c>
      <c r="BR472" s="93" t="s">
        <v>102</v>
      </c>
      <c r="BS472" s="93" t="s">
        <v>102</v>
      </c>
      <c r="BT472" s="99" t="s">
        <v>591</v>
      </c>
      <c r="BU472" s="100" t="s">
        <v>11306</v>
      </c>
      <c r="BV472" s="101" t="s">
        <v>471</v>
      </c>
      <c r="BW472" s="136"/>
      <c r="BX472" s="103" t="s">
        <v>565</v>
      </c>
      <c r="BY472" s="104" t="s">
        <v>190</v>
      </c>
      <c r="BZ472" s="136"/>
      <c r="CA472" s="83" t="s">
        <v>599</v>
      </c>
      <c r="CB472" s="106" t="s">
        <v>647</v>
      </c>
      <c r="CC472" s="106" t="s">
        <v>11307</v>
      </c>
      <c r="CD472" s="107"/>
      <c r="CE472" s="108" t="s">
        <v>107</v>
      </c>
      <c r="CF472" s="108" t="s">
        <v>107</v>
      </c>
      <c r="CG472" s="109"/>
      <c r="CH472" s="110" t="s">
        <v>107</v>
      </c>
      <c r="CI472" s="111"/>
      <c r="CJ472" s="112">
        <v>6710</v>
      </c>
      <c r="CK472" s="113">
        <v>86</v>
      </c>
      <c r="CL472" s="114" t="s">
        <v>134</v>
      </c>
      <c r="CM472" s="114" t="s">
        <v>108</v>
      </c>
      <c r="CN472" s="114"/>
      <c r="CO472" s="115" t="s">
        <v>102</v>
      </c>
      <c r="CP472" s="115" t="s">
        <v>102</v>
      </c>
      <c r="CQ472" s="115" t="s">
        <v>102</v>
      </c>
      <c r="CR472" s="115" t="s">
        <v>102</v>
      </c>
      <c r="CS472" s="116"/>
      <c r="CT472" s="117" t="s">
        <v>109</v>
      </c>
      <c r="CU472" s="117" t="s">
        <v>109</v>
      </c>
      <c r="CV472" s="83">
        <v>468</v>
      </c>
      <c r="CW472" s="83" t="s">
        <v>108</v>
      </c>
      <c r="CX472" s="83">
        <v>468</v>
      </c>
      <c r="CY472" s="83" t="s">
        <v>108</v>
      </c>
      <c r="CZ472" s="83">
        <v>6796</v>
      </c>
      <c r="DA472" s="83" t="s">
        <v>419</v>
      </c>
      <c r="DB472" s="83" t="s">
        <v>130</v>
      </c>
      <c r="DC472" s="83" t="s">
        <v>499</v>
      </c>
      <c r="DD472" s="83">
        <v>1517</v>
      </c>
      <c r="DE472" s="83" t="s">
        <v>444</v>
      </c>
      <c r="DF472" s="83" t="s">
        <v>130</v>
      </c>
      <c r="DG472" s="83" t="s">
        <v>499</v>
      </c>
      <c r="DH472" s="83"/>
      <c r="DI472" s="83">
        <v>0</v>
      </c>
      <c r="DJ472" s="83">
        <v>1</v>
      </c>
      <c r="DK472" s="83">
        <v>0</v>
      </c>
      <c r="DL472" s="83">
        <v>0</v>
      </c>
      <c r="DM472" s="83">
        <v>0</v>
      </c>
      <c r="DN472" s="83">
        <v>0</v>
      </c>
      <c r="DO472" s="83">
        <v>0</v>
      </c>
      <c r="DP472" s="83">
        <v>0</v>
      </c>
      <c r="DQ472" s="83">
        <v>0</v>
      </c>
      <c r="DR472" s="83">
        <v>0</v>
      </c>
      <c r="DS472" s="83">
        <v>0</v>
      </c>
      <c r="DT472" s="83">
        <v>3</v>
      </c>
      <c r="DU472" s="83">
        <v>3</v>
      </c>
      <c r="DV472" s="83">
        <v>0</v>
      </c>
      <c r="DW472" s="83">
        <v>0</v>
      </c>
      <c r="DX472" s="83">
        <v>3</v>
      </c>
      <c r="DY472" s="85">
        <v>44114</v>
      </c>
      <c r="DZ472" s="83" t="s">
        <v>4519</v>
      </c>
      <c r="EA472" s="83" t="s">
        <v>102</v>
      </c>
      <c r="EB472" s="83" t="s">
        <v>482</v>
      </c>
      <c r="EC472" s="83">
        <v>468</v>
      </c>
      <c r="ED472" s="83" t="s">
        <v>483</v>
      </c>
      <c r="EE472" s="83">
        <v>1</v>
      </c>
      <c r="EF472" s="83">
        <v>0</v>
      </c>
      <c r="EG472" s="83">
        <v>0</v>
      </c>
      <c r="EH472" s="83" t="s">
        <v>109</v>
      </c>
      <c r="EI472" s="83" t="s">
        <v>108</v>
      </c>
      <c r="EJ472" s="83" t="s">
        <v>583</v>
      </c>
      <c r="EK472" s="83">
        <v>0</v>
      </c>
      <c r="EL472" s="83">
        <v>0</v>
      </c>
      <c r="EM472" s="83">
        <v>1</v>
      </c>
      <c r="EN472" s="83" t="s">
        <v>497</v>
      </c>
      <c r="EO472" s="83"/>
      <c r="EP472" s="83" t="s">
        <v>436</v>
      </c>
      <c r="EQ472" s="136">
        <v>1</v>
      </c>
      <c r="ER472" s="136">
        <v>1</v>
      </c>
      <c r="ES472" s="136">
        <v>1</v>
      </c>
      <c r="ET472" s="136">
        <v>1</v>
      </c>
      <c r="EU472" s="215" t="s">
        <v>269</v>
      </c>
      <c r="EV472" s="136">
        <v>1</v>
      </c>
      <c r="EW472" s="136">
        <v>1</v>
      </c>
      <c r="EX472" s="136">
        <v>1</v>
      </c>
      <c r="EY472" s="136">
        <v>1</v>
      </c>
      <c r="EZ472" s="136">
        <v>1</v>
      </c>
      <c r="FP472" s="215" t="s">
        <v>592</v>
      </c>
      <c r="FQ472" s="136" t="b">
        <v>1</v>
      </c>
      <c r="FR472" s="136" t="b">
        <v>1</v>
      </c>
      <c r="FS472" s="136" t="b">
        <v>1</v>
      </c>
      <c r="FT472" s="136" t="b">
        <v>1</v>
      </c>
      <c r="FX472" s="215" t="s">
        <v>269</v>
      </c>
    </row>
    <row r="473" spans="1:180" ht="60" customHeight="1" x14ac:dyDescent="0.55000000000000004">
      <c r="A473" s="83" t="s">
        <v>130</v>
      </c>
      <c r="B473" s="83" t="s">
        <v>98</v>
      </c>
      <c r="C473" s="136">
        <v>945493</v>
      </c>
      <c r="D473" s="207" t="s">
        <v>627</v>
      </c>
      <c r="E473" s="208" t="s">
        <v>630</v>
      </c>
      <c r="F473" s="83" t="s">
        <v>108</v>
      </c>
      <c r="G473" s="85">
        <v>20621</v>
      </c>
      <c r="H473" s="83" t="s">
        <v>102</v>
      </c>
      <c r="I473" s="85">
        <v>39794</v>
      </c>
      <c r="J473" s="83" t="s">
        <v>228</v>
      </c>
      <c r="K473" s="216">
        <v>407288047908</v>
      </c>
      <c r="L473" s="83" t="s">
        <v>191</v>
      </c>
      <c r="M473" s="85">
        <v>43631</v>
      </c>
      <c r="N473" s="83">
        <v>-1646.6666666666699</v>
      </c>
      <c r="O473" s="83" t="s">
        <v>180</v>
      </c>
      <c r="P473" s="83" t="s">
        <v>181</v>
      </c>
      <c r="Q473" s="208" t="s">
        <v>6920</v>
      </c>
      <c r="R473" s="83" t="s">
        <v>102</v>
      </c>
      <c r="S473" s="83" t="s">
        <v>102</v>
      </c>
      <c r="T473" s="83" t="s">
        <v>199</v>
      </c>
      <c r="U473" s="83" t="s">
        <v>9824</v>
      </c>
      <c r="V473" s="83" t="s">
        <v>104</v>
      </c>
      <c r="W473" s="83" t="s">
        <v>105</v>
      </c>
      <c r="X473" s="86" t="s">
        <v>6920</v>
      </c>
      <c r="Y473" s="87" t="s">
        <v>102</v>
      </c>
      <c r="Z473" s="87" t="s">
        <v>102</v>
      </c>
      <c r="AA473" s="87" t="s">
        <v>199</v>
      </c>
      <c r="AB473" s="87" t="s">
        <v>9824</v>
      </c>
      <c r="AC473" s="87" t="s">
        <v>104</v>
      </c>
      <c r="AD473" s="87" t="s">
        <v>105</v>
      </c>
      <c r="AE473" s="87" t="s">
        <v>106</v>
      </c>
      <c r="AF473" s="86" t="s">
        <v>6920</v>
      </c>
      <c r="AG473" s="87" t="s">
        <v>489</v>
      </c>
      <c r="AH473" s="87" t="s">
        <v>9825</v>
      </c>
      <c r="AI473" s="87" t="s">
        <v>104</v>
      </c>
      <c r="AJ473" s="87" t="s">
        <v>204</v>
      </c>
      <c r="AK473" s="88"/>
      <c r="AL473" s="83" t="s">
        <v>107</v>
      </c>
      <c r="AM473" s="89" t="s">
        <v>454</v>
      </c>
      <c r="AN473" s="90" t="s">
        <v>416</v>
      </c>
      <c r="AO473" s="91" t="s">
        <v>641</v>
      </c>
      <c r="AP473" s="90">
        <v>8.3333333333332593</v>
      </c>
      <c r="AQ473" s="92" t="s">
        <v>211</v>
      </c>
      <c r="AR473" s="93" t="s">
        <v>102</v>
      </c>
      <c r="AS473" s="93" t="s">
        <v>102</v>
      </c>
      <c r="AT473" s="93" t="s">
        <v>102</v>
      </c>
      <c r="AU473" s="210" t="s">
        <v>641</v>
      </c>
      <c r="AV473" s="93" t="s">
        <v>192</v>
      </c>
      <c r="AW473" s="94" t="s">
        <v>102</v>
      </c>
      <c r="AX473" s="93" t="s">
        <v>105</v>
      </c>
      <c r="AY473" s="95" t="s">
        <v>188</v>
      </c>
      <c r="AZ473" s="93" t="s">
        <v>102</v>
      </c>
      <c r="BA473" s="93" t="s">
        <v>9826</v>
      </c>
      <c r="BB473" s="93" t="s">
        <v>102</v>
      </c>
      <c r="BC473" s="93" t="s">
        <v>102</v>
      </c>
      <c r="BD473" s="96" t="s">
        <v>102</v>
      </c>
      <c r="BE473" s="90">
        <v>-225.666666666667</v>
      </c>
      <c r="BF473" s="93" t="s">
        <v>211</v>
      </c>
      <c r="BG473" s="93" t="s">
        <v>102</v>
      </c>
      <c r="BH473" s="93" t="s">
        <v>102</v>
      </c>
      <c r="BI473" s="93" t="s">
        <v>102</v>
      </c>
      <c r="BJ473" s="210" t="s">
        <v>646</v>
      </c>
      <c r="BK473" s="93" t="s">
        <v>182</v>
      </c>
      <c r="BL473" s="97" t="s">
        <v>102</v>
      </c>
      <c r="BM473" s="93" t="s">
        <v>105</v>
      </c>
      <c r="BN473" s="93" t="s">
        <v>104</v>
      </c>
      <c r="BO473" s="93" t="s">
        <v>102</v>
      </c>
      <c r="BP473" s="98">
        <v>20180363</v>
      </c>
      <c r="BQ473" s="93" t="s">
        <v>102</v>
      </c>
      <c r="BR473" s="93" t="s">
        <v>102</v>
      </c>
      <c r="BS473" s="93" t="s">
        <v>102</v>
      </c>
      <c r="BT473" s="99" t="s">
        <v>591</v>
      </c>
      <c r="BU473" s="100" t="s">
        <v>11308</v>
      </c>
      <c r="BV473" s="101" t="s">
        <v>471</v>
      </c>
      <c r="BW473" s="136"/>
      <c r="BX473" s="103" t="s">
        <v>565</v>
      </c>
      <c r="BY473" s="104" t="s">
        <v>190</v>
      </c>
      <c r="BZ473" s="136"/>
      <c r="CA473" s="83" t="s">
        <v>599</v>
      </c>
      <c r="CB473" s="106" t="s">
        <v>647</v>
      </c>
      <c r="CC473" s="106" t="s">
        <v>11309</v>
      </c>
      <c r="CD473" s="107"/>
      <c r="CE473" s="108" t="s">
        <v>107</v>
      </c>
      <c r="CF473" s="108" t="s">
        <v>107</v>
      </c>
      <c r="CG473" s="109"/>
      <c r="CH473" s="110" t="s">
        <v>107</v>
      </c>
      <c r="CI473" s="111"/>
      <c r="CJ473" s="112">
        <v>6710</v>
      </c>
      <c r="CK473" s="113">
        <v>86</v>
      </c>
      <c r="CL473" s="114" t="s">
        <v>134</v>
      </c>
      <c r="CM473" s="114" t="s">
        <v>108</v>
      </c>
      <c r="CN473" s="114"/>
      <c r="CO473" s="115" t="s">
        <v>102</v>
      </c>
      <c r="CP473" s="115" t="s">
        <v>102</v>
      </c>
      <c r="CQ473" s="115" t="s">
        <v>102</v>
      </c>
      <c r="CR473" s="115" t="s">
        <v>102</v>
      </c>
      <c r="CS473" s="116"/>
      <c r="CT473" s="117" t="s">
        <v>109</v>
      </c>
      <c r="CU473" s="117" t="s">
        <v>109</v>
      </c>
      <c r="CV473" s="83">
        <v>469</v>
      </c>
      <c r="CW473" s="83" t="s">
        <v>108</v>
      </c>
      <c r="CX473" s="83">
        <v>469</v>
      </c>
      <c r="CY473" s="83" t="s">
        <v>108</v>
      </c>
      <c r="CZ473" s="83">
        <v>6797</v>
      </c>
      <c r="DA473" s="83" t="s">
        <v>419</v>
      </c>
      <c r="DB473" s="83" t="s">
        <v>130</v>
      </c>
      <c r="DC473" s="83" t="s">
        <v>499</v>
      </c>
      <c r="DD473" s="83">
        <v>1518</v>
      </c>
      <c r="DE473" s="83" t="s">
        <v>444</v>
      </c>
      <c r="DF473" s="83" t="s">
        <v>130</v>
      </c>
      <c r="DG473" s="83" t="s">
        <v>499</v>
      </c>
      <c r="DH473" s="83"/>
      <c r="DI473" s="83">
        <v>0</v>
      </c>
      <c r="DJ473" s="83">
        <v>1</v>
      </c>
      <c r="DK473" s="83">
        <v>0</v>
      </c>
      <c r="DL473" s="83">
        <v>0</v>
      </c>
      <c r="DM473" s="83">
        <v>0</v>
      </c>
      <c r="DN473" s="83">
        <v>0</v>
      </c>
      <c r="DO473" s="83">
        <v>0</v>
      </c>
      <c r="DP473" s="83">
        <v>0</v>
      </c>
      <c r="DQ473" s="83">
        <v>0</v>
      </c>
      <c r="DR473" s="83">
        <v>0</v>
      </c>
      <c r="DS473" s="83">
        <v>0</v>
      </c>
      <c r="DT473" s="83">
        <v>3</v>
      </c>
      <c r="DU473" s="83">
        <v>3</v>
      </c>
      <c r="DV473" s="83">
        <v>0</v>
      </c>
      <c r="DW473" s="83">
        <v>0</v>
      </c>
      <c r="DX473" s="83">
        <v>3</v>
      </c>
      <c r="DY473" s="85">
        <v>44115</v>
      </c>
      <c r="DZ473" s="83" t="s">
        <v>4520</v>
      </c>
      <c r="EA473" s="83" t="s">
        <v>102</v>
      </c>
      <c r="EB473" s="83" t="s">
        <v>482</v>
      </c>
      <c r="EC473" s="83">
        <v>469</v>
      </c>
      <c r="ED473" s="83" t="s">
        <v>483</v>
      </c>
      <c r="EE473" s="83">
        <v>1</v>
      </c>
      <c r="EF473" s="83">
        <v>0</v>
      </c>
      <c r="EG473" s="83">
        <v>0</v>
      </c>
      <c r="EH473" s="83" t="s">
        <v>109</v>
      </c>
      <c r="EI473" s="83" t="s">
        <v>108</v>
      </c>
      <c r="EJ473" s="83" t="s">
        <v>583</v>
      </c>
      <c r="EK473" s="83">
        <v>0</v>
      </c>
      <c r="EL473" s="83">
        <v>0</v>
      </c>
      <c r="EM473" s="83">
        <v>1</v>
      </c>
      <c r="EN473" s="83" t="s">
        <v>497</v>
      </c>
      <c r="EO473" s="83"/>
      <c r="EP473" s="83" t="s">
        <v>436</v>
      </c>
      <c r="EQ473" s="136">
        <v>1</v>
      </c>
      <c r="ER473" s="136">
        <v>1</v>
      </c>
      <c r="ES473" s="136">
        <v>1</v>
      </c>
      <c r="ET473" s="136">
        <v>1</v>
      </c>
      <c r="EU473" s="215" t="s">
        <v>269</v>
      </c>
      <c r="EV473" s="136">
        <v>1</v>
      </c>
      <c r="EW473" s="136">
        <v>1</v>
      </c>
      <c r="EX473" s="136">
        <v>1</v>
      </c>
      <c r="EY473" s="136">
        <v>1</v>
      </c>
      <c r="EZ473" s="136">
        <v>1</v>
      </c>
      <c r="FP473" s="215" t="s">
        <v>592</v>
      </c>
      <c r="FQ473" s="136" t="b">
        <v>1</v>
      </c>
      <c r="FR473" s="136" t="b">
        <v>1</v>
      </c>
      <c r="FS473" s="136" t="b">
        <v>1</v>
      </c>
      <c r="FT473" s="136" t="b">
        <v>1</v>
      </c>
      <c r="FX473" s="215" t="s">
        <v>269</v>
      </c>
    </row>
    <row r="474" spans="1:180" ht="60" customHeight="1" x14ac:dyDescent="0.55000000000000004">
      <c r="A474" s="83" t="s">
        <v>130</v>
      </c>
      <c r="B474" s="83" t="s">
        <v>98</v>
      </c>
      <c r="C474" s="136">
        <v>294678</v>
      </c>
      <c r="D474" s="207" t="s">
        <v>628</v>
      </c>
      <c r="E474" s="208" t="s">
        <v>633</v>
      </c>
      <c r="F474" s="83" t="s">
        <v>108</v>
      </c>
      <c r="G474" s="85">
        <v>22744</v>
      </c>
      <c r="H474" s="83" t="s">
        <v>102</v>
      </c>
      <c r="I474" s="85">
        <v>39772</v>
      </c>
      <c r="J474" s="83" t="s">
        <v>228</v>
      </c>
      <c r="K474" s="216">
        <v>178087484581</v>
      </c>
      <c r="L474" s="83" t="s">
        <v>191</v>
      </c>
      <c r="M474" s="85">
        <v>43619</v>
      </c>
      <c r="N474" s="83">
        <v>-1651.6666666666699</v>
      </c>
      <c r="O474" s="83" t="s">
        <v>193</v>
      </c>
      <c r="P474" s="83" t="s">
        <v>181</v>
      </c>
      <c r="Q474" s="208" t="s">
        <v>6924</v>
      </c>
      <c r="R474" s="83" t="s">
        <v>102</v>
      </c>
      <c r="S474" s="83" t="s">
        <v>102</v>
      </c>
      <c r="T474" s="83" t="s">
        <v>133</v>
      </c>
      <c r="U474" s="83" t="s">
        <v>9827</v>
      </c>
      <c r="V474" s="83" t="s">
        <v>111</v>
      </c>
      <c r="W474" s="83" t="s">
        <v>105</v>
      </c>
      <c r="X474" s="86" t="s">
        <v>6924</v>
      </c>
      <c r="Y474" s="87" t="s">
        <v>102</v>
      </c>
      <c r="Z474" s="87" t="s">
        <v>102</v>
      </c>
      <c r="AA474" s="87" t="s">
        <v>133</v>
      </c>
      <c r="AB474" s="87" t="s">
        <v>9827</v>
      </c>
      <c r="AC474" s="87" t="s">
        <v>111</v>
      </c>
      <c r="AD474" s="87" t="s">
        <v>105</v>
      </c>
      <c r="AE474" s="87" t="s">
        <v>106</v>
      </c>
      <c r="AF474" s="86" t="s">
        <v>6924</v>
      </c>
      <c r="AG474" s="87" t="s">
        <v>486</v>
      </c>
      <c r="AH474" s="87" t="s">
        <v>9827</v>
      </c>
      <c r="AI474" s="87" t="s">
        <v>111</v>
      </c>
      <c r="AJ474" s="87" t="s">
        <v>204</v>
      </c>
      <c r="AK474" s="88"/>
      <c r="AL474" s="83" t="s">
        <v>107</v>
      </c>
      <c r="AM474" s="89" t="s">
        <v>454</v>
      </c>
      <c r="AN474" s="90" t="s">
        <v>416</v>
      </c>
      <c r="AO474" s="91" t="s">
        <v>642</v>
      </c>
      <c r="AP474" s="90">
        <v>8.3333333333332593</v>
      </c>
      <c r="AQ474" s="92" t="s">
        <v>102</v>
      </c>
      <c r="AR474" s="93" t="s">
        <v>102</v>
      </c>
      <c r="AS474" s="93" t="s">
        <v>102</v>
      </c>
      <c r="AT474" s="93" t="s">
        <v>102</v>
      </c>
      <c r="AU474" s="210" t="s">
        <v>644</v>
      </c>
      <c r="AV474" s="93" t="s">
        <v>185</v>
      </c>
      <c r="AW474" s="94" t="s">
        <v>102</v>
      </c>
      <c r="AX474" s="93" t="s">
        <v>183</v>
      </c>
      <c r="AY474" s="95" t="s">
        <v>111</v>
      </c>
      <c r="AZ474" s="93" t="s">
        <v>102</v>
      </c>
      <c r="BA474" s="93" t="s">
        <v>102</v>
      </c>
      <c r="BB474" s="93" t="s">
        <v>102</v>
      </c>
      <c r="BC474" s="93" t="s">
        <v>102</v>
      </c>
      <c r="BD474" s="96" t="s">
        <v>102</v>
      </c>
      <c r="BE474" s="90">
        <v>-226.166666666667</v>
      </c>
      <c r="BF474" s="93" t="s">
        <v>102</v>
      </c>
      <c r="BG474" s="93" t="s">
        <v>102</v>
      </c>
      <c r="BH474" s="93" t="s">
        <v>102</v>
      </c>
      <c r="BI474" s="93" t="s">
        <v>102</v>
      </c>
      <c r="BJ474" s="210" t="s">
        <v>642</v>
      </c>
      <c r="BK474" s="93" t="s">
        <v>192</v>
      </c>
      <c r="BL474" s="97" t="s">
        <v>102</v>
      </c>
      <c r="BM474" s="93" t="s">
        <v>183</v>
      </c>
      <c r="BN474" s="93" t="s">
        <v>106</v>
      </c>
      <c r="BO474" s="93" t="s">
        <v>102</v>
      </c>
      <c r="BP474" s="98" t="s">
        <v>102</v>
      </c>
      <c r="BQ474" s="93" t="s">
        <v>102</v>
      </c>
      <c r="BR474" s="93" t="s">
        <v>102</v>
      </c>
      <c r="BS474" s="93" t="s">
        <v>102</v>
      </c>
      <c r="BT474" s="99" t="s">
        <v>591</v>
      </c>
      <c r="BU474" s="100" t="s">
        <v>11310</v>
      </c>
      <c r="BV474" s="101" t="s">
        <v>471</v>
      </c>
      <c r="BW474" s="136"/>
      <c r="BX474" s="103" t="s">
        <v>565</v>
      </c>
      <c r="BY474" s="104" t="s">
        <v>190</v>
      </c>
      <c r="BZ474" s="136"/>
      <c r="CA474" s="83" t="s">
        <v>599</v>
      </c>
      <c r="CB474" s="106" t="s">
        <v>647</v>
      </c>
      <c r="CC474" s="106" t="s">
        <v>11311</v>
      </c>
      <c r="CD474" s="107"/>
      <c r="CE474" s="108" t="s">
        <v>107</v>
      </c>
      <c r="CF474" s="108" t="s">
        <v>107</v>
      </c>
      <c r="CG474" s="109"/>
      <c r="CH474" s="110" t="s">
        <v>107</v>
      </c>
      <c r="CI474" s="111"/>
      <c r="CJ474" s="112">
        <v>6710</v>
      </c>
      <c r="CK474" s="113">
        <v>86</v>
      </c>
      <c r="CL474" s="114" t="s">
        <v>134</v>
      </c>
      <c r="CM474" s="114" t="s">
        <v>108</v>
      </c>
      <c r="CN474" s="114"/>
      <c r="CO474" s="115" t="s">
        <v>102</v>
      </c>
      <c r="CP474" s="115" t="s">
        <v>102</v>
      </c>
      <c r="CQ474" s="115" t="s">
        <v>102</v>
      </c>
      <c r="CR474" s="115" t="s">
        <v>102</v>
      </c>
      <c r="CS474" s="116"/>
      <c r="CT474" s="117" t="s">
        <v>109</v>
      </c>
      <c r="CU474" s="117" t="s">
        <v>109</v>
      </c>
      <c r="CV474" s="83">
        <v>470</v>
      </c>
      <c r="CW474" s="83" t="s">
        <v>108</v>
      </c>
      <c r="CX474" s="83">
        <v>470</v>
      </c>
      <c r="CY474" s="83" t="s">
        <v>108</v>
      </c>
      <c r="CZ474" s="83">
        <v>6798</v>
      </c>
      <c r="DA474" s="83" t="s">
        <v>419</v>
      </c>
      <c r="DB474" s="83" t="s">
        <v>130</v>
      </c>
      <c r="DC474" s="83" t="s">
        <v>499</v>
      </c>
      <c r="DD474" s="83">
        <v>1519</v>
      </c>
      <c r="DE474" s="83" t="s">
        <v>444</v>
      </c>
      <c r="DF474" s="83" t="s">
        <v>130</v>
      </c>
      <c r="DG474" s="83" t="s">
        <v>499</v>
      </c>
      <c r="DH474" s="83"/>
      <c r="DI474" s="83">
        <v>0</v>
      </c>
      <c r="DJ474" s="83">
        <v>1</v>
      </c>
      <c r="DK474" s="83">
        <v>0</v>
      </c>
      <c r="DL474" s="83">
        <v>0</v>
      </c>
      <c r="DM474" s="83">
        <v>0</v>
      </c>
      <c r="DN474" s="83">
        <v>0</v>
      </c>
      <c r="DO474" s="83">
        <v>0</v>
      </c>
      <c r="DP474" s="83">
        <v>0</v>
      </c>
      <c r="DQ474" s="83">
        <v>0</v>
      </c>
      <c r="DR474" s="83">
        <v>0</v>
      </c>
      <c r="DS474" s="83">
        <v>0</v>
      </c>
      <c r="DT474" s="83">
        <v>3</v>
      </c>
      <c r="DU474" s="83">
        <v>3</v>
      </c>
      <c r="DV474" s="83">
        <v>0</v>
      </c>
      <c r="DW474" s="83">
        <v>0</v>
      </c>
      <c r="DX474" s="83">
        <v>3</v>
      </c>
      <c r="DY474" s="85">
        <v>44116</v>
      </c>
      <c r="DZ474" s="83" t="s">
        <v>4521</v>
      </c>
      <c r="EA474" s="83" t="s">
        <v>102</v>
      </c>
      <c r="EB474" s="83" t="s">
        <v>482</v>
      </c>
      <c r="EC474" s="83">
        <v>470</v>
      </c>
      <c r="ED474" s="83" t="s">
        <v>483</v>
      </c>
      <c r="EE474" s="83">
        <v>1</v>
      </c>
      <c r="EF474" s="83">
        <v>0</v>
      </c>
      <c r="EG474" s="83">
        <v>0</v>
      </c>
      <c r="EH474" s="83" t="s">
        <v>109</v>
      </c>
      <c r="EI474" s="83" t="s">
        <v>108</v>
      </c>
      <c r="EJ474" s="83" t="s">
        <v>583</v>
      </c>
      <c r="EK474" s="83">
        <v>0</v>
      </c>
      <c r="EL474" s="83">
        <v>0</v>
      </c>
      <c r="EM474" s="83">
        <v>1</v>
      </c>
      <c r="EN474" s="83" t="s">
        <v>497</v>
      </c>
      <c r="EO474" s="83"/>
      <c r="EP474" s="83" t="s">
        <v>436</v>
      </c>
      <c r="EQ474" s="136">
        <v>1</v>
      </c>
      <c r="ER474" s="136">
        <v>1</v>
      </c>
      <c r="ES474" s="136">
        <v>1</v>
      </c>
      <c r="ET474" s="136">
        <v>1</v>
      </c>
      <c r="EU474" s="215" t="s">
        <v>269</v>
      </c>
      <c r="EV474" s="136">
        <v>1</v>
      </c>
      <c r="EW474" s="136">
        <v>1</v>
      </c>
      <c r="EX474" s="136">
        <v>1</v>
      </c>
      <c r="EY474" s="136">
        <v>1</v>
      </c>
      <c r="EZ474" s="136">
        <v>1</v>
      </c>
      <c r="FP474" s="215" t="s">
        <v>592</v>
      </c>
      <c r="FQ474" s="136" t="b">
        <v>1</v>
      </c>
      <c r="FR474" s="136" t="b">
        <v>1</v>
      </c>
      <c r="FS474" s="136" t="b">
        <v>1</v>
      </c>
      <c r="FT474" s="136" t="b">
        <v>1</v>
      </c>
      <c r="FX474" s="215" t="s">
        <v>269</v>
      </c>
    </row>
    <row r="475" spans="1:180" ht="60" customHeight="1" x14ac:dyDescent="0.55000000000000004">
      <c r="A475" s="83" t="s">
        <v>130</v>
      </c>
      <c r="B475" s="83" t="s">
        <v>98</v>
      </c>
      <c r="C475" s="136">
        <v>474949</v>
      </c>
      <c r="D475" s="207" t="s">
        <v>629</v>
      </c>
      <c r="E475" s="208" t="s">
        <v>634</v>
      </c>
      <c r="F475" s="83" t="s">
        <v>108</v>
      </c>
      <c r="G475" s="85">
        <v>26341</v>
      </c>
      <c r="H475" s="83" t="s">
        <v>102</v>
      </c>
      <c r="I475" s="85">
        <v>34633</v>
      </c>
      <c r="J475" s="83" t="s">
        <v>228</v>
      </c>
      <c r="K475" s="216">
        <v>556250971250</v>
      </c>
      <c r="L475" s="83" t="s">
        <v>191</v>
      </c>
      <c r="M475" s="85">
        <v>43642</v>
      </c>
      <c r="N475" s="83">
        <v>-1656.6666666666699</v>
      </c>
      <c r="O475" s="83" t="s">
        <v>193</v>
      </c>
      <c r="P475" s="83" t="s">
        <v>181</v>
      </c>
      <c r="Q475" s="208" t="s">
        <v>6928</v>
      </c>
      <c r="R475" s="83" t="s">
        <v>102</v>
      </c>
      <c r="S475" s="83" t="s">
        <v>102</v>
      </c>
      <c r="T475" s="83" t="s">
        <v>131</v>
      </c>
      <c r="U475" s="83" t="s">
        <v>9828</v>
      </c>
      <c r="V475" s="83" t="s">
        <v>104</v>
      </c>
      <c r="W475" s="83" t="s">
        <v>105</v>
      </c>
      <c r="X475" s="86" t="s">
        <v>6928</v>
      </c>
      <c r="Y475" s="87" t="s">
        <v>102</v>
      </c>
      <c r="Z475" s="87" t="s">
        <v>102</v>
      </c>
      <c r="AA475" s="87" t="s">
        <v>131</v>
      </c>
      <c r="AB475" s="87" t="s">
        <v>9828</v>
      </c>
      <c r="AC475" s="87" t="s">
        <v>104</v>
      </c>
      <c r="AD475" s="87" t="s">
        <v>105</v>
      </c>
      <c r="AE475" s="87" t="s">
        <v>106</v>
      </c>
      <c r="AF475" s="86" t="s">
        <v>6928</v>
      </c>
      <c r="AG475" s="87" t="s">
        <v>177</v>
      </c>
      <c r="AH475" s="87" t="s">
        <v>9828</v>
      </c>
      <c r="AI475" s="87" t="s">
        <v>104</v>
      </c>
      <c r="AJ475" s="87" t="s">
        <v>204</v>
      </c>
      <c r="AK475" s="88"/>
      <c r="AL475" s="83" t="s">
        <v>107</v>
      </c>
      <c r="AM475" s="89" t="s">
        <v>454</v>
      </c>
      <c r="AN475" s="90" t="s">
        <v>416</v>
      </c>
      <c r="AO475" s="91" t="s">
        <v>643</v>
      </c>
      <c r="AP475" s="90">
        <v>8.3333333333332593</v>
      </c>
      <c r="AQ475" s="92" t="s">
        <v>102</v>
      </c>
      <c r="AR475" s="93" t="s">
        <v>102</v>
      </c>
      <c r="AS475" s="93" t="s">
        <v>102</v>
      </c>
      <c r="AT475" s="93" t="s">
        <v>102</v>
      </c>
      <c r="AU475" s="210" t="s">
        <v>645</v>
      </c>
      <c r="AV475" s="93" t="s">
        <v>185</v>
      </c>
      <c r="AW475" s="94" t="s">
        <v>102</v>
      </c>
      <c r="AX475" s="93" t="s">
        <v>105</v>
      </c>
      <c r="AY475" s="95" t="s">
        <v>104</v>
      </c>
      <c r="AZ475" s="93" t="s">
        <v>102</v>
      </c>
      <c r="BA475" s="93" t="s">
        <v>102</v>
      </c>
      <c r="BB475" s="93" t="s">
        <v>102</v>
      </c>
      <c r="BC475" s="93" t="s">
        <v>102</v>
      </c>
      <c r="BD475" s="96" t="s">
        <v>102</v>
      </c>
      <c r="BE475" s="90">
        <v>-226.666666666667</v>
      </c>
      <c r="BF475" s="93" t="s">
        <v>102</v>
      </c>
      <c r="BG475" s="93" t="s">
        <v>102</v>
      </c>
      <c r="BH475" s="93" t="s">
        <v>102</v>
      </c>
      <c r="BI475" s="93" t="s">
        <v>102</v>
      </c>
      <c r="BJ475" s="210" t="s">
        <v>643</v>
      </c>
      <c r="BK475" s="93" t="s">
        <v>196</v>
      </c>
      <c r="BL475" s="97" t="s">
        <v>102</v>
      </c>
      <c r="BM475" s="93" t="s">
        <v>105</v>
      </c>
      <c r="BN475" s="93" t="s">
        <v>596</v>
      </c>
      <c r="BO475" s="93" t="s">
        <v>102</v>
      </c>
      <c r="BP475" s="98" t="s">
        <v>102</v>
      </c>
      <c r="BQ475" s="93" t="s">
        <v>102</v>
      </c>
      <c r="BR475" s="93" t="s">
        <v>102</v>
      </c>
      <c r="BS475" s="93" t="s">
        <v>102</v>
      </c>
      <c r="BT475" s="99" t="s">
        <v>591</v>
      </c>
      <c r="BU475" s="100" t="s">
        <v>11312</v>
      </c>
      <c r="BV475" s="101" t="s">
        <v>471</v>
      </c>
      <c r="BW475" s="136"/>
      <c r="BX475" s="103" t="s">
        <v>565</v>
      </c>
      <c r="BY475" s="104" t="s">
        <v>190</v>
      </c>
      <c r="BZ475" s="136"/>
      <c r="CA475" s="83" t="s">
        <v>599</v>
      </c>
      <c r="CB475" s="106" t="s">
        <v>647</v>
      </c>
      <c r="CC475" s="106" t="s">
        <v>11313</v>
      </c>
      <c r="CD475" s="107"/>
      <c r="CE475" s="108" t="s">
        <v>107</v>
      </c>
      <c r="CF475" s="108" t="s">
        <v>107</v>
      </c>
      <c r="CG475" s="109"/>
      <c r="CH475" s="110" t="s">
        <v>107</v>
      </c>
      <c r="CI475" s="111"/>
      <c r="CJ475" s="112">
        <v>6710</v>
      </c>
      <c r="CK475" s="113">
        <v>86</v>
      </c>
      <c r="CL475" s="114" t="s">
        <v>134</v>
      </c>
      <c r="CM475" s="114" t="s">
        <v>108</v>
      </c>
      <c r="CN475" s="114"/>
      <c r="CO475" s="115" t="s">
        <v>102</v>
      </c>
      <c r="CP475" s="115" t="s">
        <v>102</v>
      </c>
      <c r="CQ475" s="115" t="s">
        <v>102</v>
      </c>
      <c r="CR475" s="115" t="s">
        <v>102</v>
      </c>
      <c r="CS475" s="116"/>
      <c r="CT475" s="117" t="s">
        <v>109</v>
      </c>
      <c r="CU475" s="117" t="s">
        <v>109</v>
      </c>
      <c r="CV475" s="83">
        <v>471</v>
      </c>
      <c r="CW475" s="83" t="s">
        <v>108</v>
      </c>
      <c r="CX475" s="83">
        <v>471</v>
      </c>
      <c r="CY475" s="83" t="s">
        <v>108</v>
      </c>
      <c r="CZ475" s="83">
        <v>6799</v>
      </c>
      <c r="DA475" s="83" t="s">
        <v>419</v>
      </c>
      <c r="DB475" s="83" t="s">
        <v>130</v>
      </c>
      <c r="DC475" s="83" t="s">
        <v>499</v>
      </c>
      <c r="DD475" s="83">
        <v>1520</v>
      </c>
      <c r="DE475" s="83" t="s">
        <v>444</v>
      </c>
      <c r="DF475" s="83" t="s">
        <v>130</v>
      </c>
      <c r="DG475" s="83" t="s">
        <v>499</v>
      </c>
      <c r="DH475" s="83"/>
      <c r="DI475" s="83">
        <v>0</v>
      </c>
      <c r="DJ475" s="83">
        <v>1</v>
      </c>
      <c r="DK475" s="83">
        <v>0</v>
      </c>
      <c r="DL475" s="83">
        <v>0</v>
      </c>
      <c r="DM475" s="83">
        <v>0</v>
      </c>
      <c r="DN475" s="83">
        <v>0</v>
      </c>
      <c r="DO475" s="83">
        <v>0</v>
      </c>
      <c r="DP475" s="83">
        <v>0</v>
      </c>
      <c r="DQ475" s="83">
        <v>0</v>
      </c>
      <c r="DR475" s="83">
        <v>0</v>
      </c>
      <c r="DS475" s="83">
        <v>0</v>
      </c>
      <c r="DT475" s="83">
        <v>3</v>
      </c>
      <c r="DU475" s="83">
        <v>3</v>
      </c>
      <c r="DV475" s="83">
        <v>0</v>
      </c>
      <c r="DW475" s="83">
        <v>0</v>
      </c>
      <c r="DX475" s="83">
        <v>3</v>
      </c>
      <c r="DY475" s="85">
        <v>44117</v>
      </c>
      <c r="DZ475" s="83" t="s">
        <v>4522</v>
      </c>
      <c r="EA475" s="83" t="s">
        <v>102</v>
      </c>
      <c r="EB475" s="83" t="s">
        <v>482</v>
      </c>
      <c r="EC475" s="83">
        <v>471</v>
      </c>
      <c r="ED475" s="83" t="s">
        <v>483</v>
      </c>
      <c r="EE475" s="83">
        <v>1</v>
      </c>
      <c r="EF475" s="83">
        <v>0</v>
      </c>
      <c r="EG475" s="83">
        <v>0</v>
      </c>
      <c r="EH475" s="83" t="s">
        <v>109</v>
      </c>
      <c r="EI475" s="83" t="s">
        <v>108</v>
      </c>
      <c r="EJ475" s="83" t="s">
        <v>583</v>
      </c>
      <c r="EK475" s="83">
        <v>0</v>
      </c>
      <c r="EL475" s="83">
        <v>0</v>
      </c>
      <c r="EM475" s="83">
        <v>1</v>
      </c>
      <c r="EN475" s="83" t="s">
        <v>497</v>
      </c>
      <c r="EO475" s="83"/>
      <c r="EP475" s="83" t="s">
        <v>436</v>
      </c>
      <c r="EQ475" s="136">
        <v>1</v>
      </c>
      <c r="ER475" s="136">
        <v>1</v>
      </c>
      <c r="ES475" s="136">
        <v>1</v>
      </c>
      <c r="ET475" s="136">
        <v>1</v>
      </c>
      <c r="EU475" s="215" t="s">
        <v>269</v>
      </c>
      <c r="EV475" s="136">
        <v>1</v>
      </c>
      <c r="EW475" s="136">
        <v>1</v>
      </c>
      <c r="EX475" s="136">
        <v>1</v>
      </c>
      <c r="EY475" s="136">
        <v>1</v>
      </c>
      <c r="EZ475" s="136">
        <v>1</v>
      </c>
      <c r="FP475" s="215" t="s">
        <v>592</v>
      </c>
      <c r="FQ475" s="136" t="b">
        <v>1</v>
      </c>
      <c r="FR475" s="136" t="b">
        <v>1</v>
      </c>
      <c r="FS475" s="136" t="b">
        <v>1</v>
      </c>
      <c r="FT475" s="136" t="b">
        <v>1</v>
      </c>
      <c r="FX475" s="215" t="s">
        <v>269</v>
      </c>
    </row>
    <row r="476" spans="1:180" ht="60" customHeight="1" x14ac:dyDescent="0.55000000000000004">
      <c r="A476" s="83" t="s">
        <v>130</v>
      </c>
      <c r="B476" s="83" t="s">
        <v>98</v>
      </c>
      <c r="C476" s="136">
        <v>906783</v>
      </c>
      <c r="D476" s="207" t="s">
        <v>627</v>
      </c>
      <c r="E476" s="208" t="s">
        <v>630</v>
      </c>
      <c r="F476" s="83" t="s">
        <v>108</v>
      </c>
      <c r="G476" s="85">
        <v>20621</v>
      </c>
      <c r="H476" s="83" t="s">
        <v>102</v>
      </c>
      <c r="I476" s="85">
        <v>39794</v>
      </c>
      <c r="J476" s="83" t="s">
        <v>228</v>
      </c>
      <c r="K476" s="216">
        <v>666558289962</v>
      </c>
      <c r="L476" s="83" t="s">
        <v>191</v>
      </c>
      <c r="M476" s="85">
        <v>43631</v>
      </c>
      <c r="N476" s="83">
        <v>-1661.6666666666699</v>
      </c>
      <c r="O476" s="83" t="s">
        <v>180</v>
      </c>
      <c r="P476" s="83" t="s">
        <v>181</v>
      </c>
      <c r="Q476" s="208" t="s">
        <v>6932</v>
      </c>
      <c r="R476" s="83" t="s">
        <v>102</v>
      </c>
      <c r="S476" s="83" t="s">
        <v>102</v>
      </c>
      <c r="T476" s="83" t="s">
        <v>199</v>
      </c>
      <c r="U476" s="83" t="s">
        <v>9829</v>
      </c>
      <c r="V476" s="83" t="s">
        <v>104</v>
      </c>
      <c r="W476" s="83" t="s">
        <v>105</v>
      </c>
      <c r="X476" s="86" t="s">
        <v>6932</v>
      </c>
      <c r="Y476" s="87" t="s">
        <v>102</v>
      </c>
      <c r="Z476" s="87" t="s">
        <v>102</v>
      </c>
      <c r="AA476" s="87" t="s">
        <v>199</v>
      </c>
      <c r="AB476" s="87" t="s">
        <v>9829</v>
      </c>
      <c r="AC476" s="87" t="s">
        <v>104</v>
      </c>
      <c r="AD476" s="87" t="s">
        <v>105</v>
      </c>
      <c r="AE476" s="87" t="s">
        <v>106</v>
      </c>
      <c r="AF476" s="86" t="s">
        <v>6932</v>
      </c>
      <c r="AG476" s="87" t="s">
        <v>489</v>
      </c>
      <c r="AH476" s="87" t="s">
        <v>9830</v>
      </c>
      <c r="AI476" s="87" t="s">
        <v>104</v>
      </c>
      <c r="AJ476" s="87" t="s">
        <v>204</v>
      </c>
      <c r="AK476" s="88"/>
      <c r="AL476" s="83" t="s">
        <v>107</v>
      </c>
      <c r="AM476" s="89" t="s">
        <v>454</v>
      </c>
      <c r="AN476" s="90" t="s">
        <v>416</v>
      </c>
      <c r="AO476" s="91" t="s">
        <v>641</v>
      </c>
      <c r="AP476" s="90">
        <v>8.3333333333332593</v>
      </c>
      <c r="AQ476" s="92" t="s">
        <v>211</v>
      </c>
      <c r="AR476" s="93" t="s">
        <v>102</v>
      </c>
      <c r="AS476" s="93" t="s">
        <v>102</v>
      </c>
      <c r="AT476" s="93" t="s">
        <v>102</v>
      </c>
      <c r="AU476" s="210" t="s">
        <v>641</v>
      </c>
      <c r="AV476" s="93" t="s">
        <v>192</v>
      </c>
      <c r="AW476" s="94" t="s">
        <v>102</v>
      </c>
      <c r="AX476" s="93" t="s">
        <v>105</v>
      </c>
      <c r="AY476" s="95" t="s">
        <v>188</v>
      </c>
      <c r="AZ476" s="93" t="s">
        <v>102</v>
      </c>
      <c r="BA476" s="93" t="s">
        <v>9831</v>
      </c>
      <c r="BB476" s="93" t="s">
        <v>102</v>
      </c>
      <c r="BC476" s="93" t="s">
        <v>102</v>
      </c>
      <c r="BD476" s="96" t="s">
        <v>102</v>
      </c>
      <c r="BE476" s="90">
        <v>-227.166666666667</v>
      </c>
      <c r="BF476" s="93" t="s">
        <v>211</v>
      </c>
      <c r="BG476" s="93" t="s">
        <v>102</v>
      </c>
      <c r="BH476" s="93" t="s">
        <v>102</v>
      </c>
      <c r="BI476" s="93" t="s">
        <v>102</v>
      </c>
      <c r="BJ476" s="210" t="s">
        <v>646</v>
      </c>
      <c r="BK476" s="93" t="s">
        <v>182</v>
      </c>
      <c r="BL476" s="97" t="s">
        <v>102</v>
      </c>
      <c r="BM476" s="93" t="s">
        <v>105</v>
      </c>
      <c r="BN476" s="93" t="s">
        <v>104</v>
      </c>
      <c r="BO476" s="93" t="s">
        <v>102</v>
      </c>
      <c r="BP476" s="98">
        <v>20180364</v>
      </c>
      <c r="BQ476" s="93" t="s">
        <v>102</v>
      </c>
      <c r="BR476" s="93" t="s">
        <v>102</v>
      </c>
      <c r="BS476" s="93" t="s">
        <v>102</v>
      </c>
      <c r="BT476" s="99" t="s">
        <v>591</v>
      </c>
      <c r="BU476" s="100" t="s">
        <v>11314</v>
      </c>
      <c r="BV476" s="101" t="s">
        <v>471</v>
      </c>
      <c r="BW476" s="136"/>
      <c r="BX476" s="103" t="s">
        <v>565</v>
      </c>
      <c r="BY476" s="104" t="s">
        <v>190</v>
      </c>
      <c r="BZ476" s="136"/>
      <c r="CA476" s="83" t="s">
        <v>599</v>
      </c>
      <c r="CB476" s="106" t="s">
        <v>647</v>
      </c>
      <c r="CC476" s="106" t="s">
        <v>11315</v>
      </c>
      <c r="CD476" s="107"/>
      <c r="CE476" s="108" t="s">
        <v>107</v>
      </c>
      <c r="CF476" s="108" t="s">
        <v>107</v>
      </c>
      <c r="CG476" s="109"/>
      <c r="CH476" s="110" t="s">
        <v>107</v>
      </c>
      <c r="CI476" s="111"/>
      <c r="CJ476" s="112">
        <v>6710</v>
      </c>
      <c r="CK476" s="113">
        <v>86</v>
      </c>
      <c r="CL476" s="114" t="s">
        <v>134</v>
      </c>
      <c r="CM476" s="114" t="s">
        <v>108</v>
      </c>
      <c r="CN476" s="114"/>
      <c r="CO476" s="115" t="s">
        <v>102</v>
      </c>
      <c r="CP476" s="115" t="s">
        <v>102</v>
      </c>
      <c r="CQ476" s="115" t="s">
        <v>102</v>
      </c>
      <c r="CR476" s="115" t="s">
        <v>102</v>
      </c>
      <c r="CS476" s="116"/>
      <c r="CT476" s="117" t="s">
        <v>109</v>
      </c>
      <c r="CU476" s="117" t="s">
        <v>109</v>
      </c>
      <c r="CV476" s="83">
        <v>472</v>
      </c>
      <c r="CW476" s="83" t="s">
        <v>108</v>
      </c>
      <c r="CX476" s="83">
        <v>472</v>
      </c>
      <c r="CY476" s="83" t="s">
        <v>108</v>
      </c>
      <c r="CZ476" s="83">
        <v>6800</v>
      </c>
      <c r="DA476" s="83" t="s">
        <v>419</v>
      </c>
      <c r="DB476" s="83" t="s">
        <v>130</v>
      </c>
      <c r="DC476" s="83" t="s">
        <v>499</v>
      </c>
      <c r="DD476" s="83">
        <v>1521</v>
      </c>
      <c r="DE476" s="83" t="s">
        <v>444</v>
      </c>
      <c r="DF476" s="83" t="s">
        <v>130</v>
      </c>
      <c r="DG476" s="83" t="s">
        <v>499</v>
      </c>
      <c r="DH476" s="83"/>
      <c r="DI476" s="83">
        <v>0</v>
      </c>
      <c r="DJ476" s="83">
        <v>1</v>
      </c>
      <c r="DK476" s="83">
        <v>0</v>
      </c>
      <c r="DL476" s="83">
        <v>0</v>
      </c>
      <c r="DM476" s="83">
        <v>0</v>
      </c>
      <c r="DN476" s="83">
        <v>0</v>
      </c>
      <c r="DO476" s="83">
        <v>0</v>
      </c>
      <c r="DP476" s="83">
        <v>0</v>
      </c>
      <c r="DQ476" s="83">
        <v>0</v>
      </c>
      <c r="DR476" s="83">
        <v>0</v>
      </c>
      <c r="DS476" s="83">
        <v>0</v>
      </c>
      <c r="DT476" s="83">
        <v>3</v>
      </c>
      <c r="DU476" s="83">
        <v>3</v>
      </c>
      <c r="DV476" s="83">
        <v>0</v>
      </c>
      <c r="DW476" s="83">
        <v>0</v>
      </c>
      <c r="DX476" s="83">
        <v>3</v>
      </c>
      <c r="DY476" s="85">
        <v>44118</v>
      </c>
      <c r="DZ476" s="83" t="s">
        <v>4523</v>
      </c>
      <c r="EA476" s="83" t="s">
        <v>102</v>
      </c>
      <c r="EB476" s="83" t="s">
        <v>482</v>
      </c>
      <c r="EC476" s="83">
        <v>472</v>
      </c>
      <c r="ED476" s="83" t="s">
        <v>483</v>
      </c>
      <c r="EE476" s="83">
        <v>1</v>
      </c>
      <c r="EF476" s="83">
        <v>0</v>
      </c>
      <c r="EG476" s="83">
        <v>0</v>
      </c>
      <c r="EH476" s="83" t="s">
        <v>109</v>
      </c>
      <c r="EI476" s="83" t="s">
        <v>108</v>
      </c>
      <c r="EJ476" s="83" t="s">
        <v>583</v>
      </c>
      <c r="EK476" s="83">
        <v>0</v>
      </c>
      <c r="EL476" s="83">
        <v>0</v>
      </c>
      <c r="EM476" s="83">
        <v>1</v>
      </c>
      <c r="EN476" s="83" t="s">
        <v>497</v>
      </c>
      <c r="EO476" s="83"/>
      <c r="EP476" s="83" t="s">
        <v>436</v>
      </c>
      <c r="EQ476" s="136">
        <v>1</v>
      </c>
      <c r="ER476" s="136">
        <v>1</v>
      </c>
      <c r="ES476" s="136">
        <v>1</v>
      </c>
      <c r="ET476" s="136">
        <v>1</v>
      </c>
      <c r="EU476" s="215" t="s">
        <v>269</v>
      </c>
      <c r="EV476" s="136">
        <v>1</v>
      </c>
      <c r="EW476" s="136">
        <v>1</v>
      </c>
      <c r="EX476" s="136">
        <v>1</v>
      </c>
      <c r="EY476" s="136">
        <v>1</v>
      </c>
      <c r="EZ476" s="136">
        <v>1</v>
      </c>
      <c r="FP476" s="215" t="s">
        <v>592</v>
      </c>
      <c r="FQ476" s="136" t="b">
        <v>1</v>
      </c>
      <c r="FR476" s="136" t="b">
        <v>1</v>
      </c>
      <c r="FS476" s="136" t="b">
        <v>1</v>
      </c>
      <c r="FT476" s="136" t="b">
        <v>1</v>
      </c>
      <c r="FX476" s="215" t="s">
        <v>269</v>
      </c>
    </row>
    <row r="477" spans="1:180" ht="60" customHeight="1" x14ac:dyDescent="0.55000000000000004">
      <c r="A477" s="83" t="s">
        <v>130</v>
      </c>
      <c r="B477" s="83" t="s">
        <v>98</v>
      </c>
      <c r="C477" s="136">
        <v>160958</v>
      </c>
      <c r="D477" s="207" t="s">
        <v>628</v>
      </c>
      <c r="E477" s="208" t="s">
        <v>633</v>
      </c>
      <c r="F477" s="83" t="s">
        <v>108</v>
      </c>
      <c r="G477" s="85">
        <v>22744</v>
      </c>
      <c r="H477" s="83" t="s">
        <v>102</v>
      </c>
      <c r="I477" s="85">
        <v>39772</v>
      </c>
      <c r="J477" s="83" t="s">
        <v>228</v>
      </c>
      <c r="K477" s="216">
        <v>391003464420</v>
      </c>
      <c r="L477" s="83" t="s">
        <v>191</v>
      </c>
      <c r="M477" s="85">
        <v>43619</v>
      </c>
      <c r="N477" s="83">
        <v>-1666.6666666666699</v>
      </c>
      <c r="O477" s="83" t="s">
        <v>193</v>
      </c>
      <c r="P477" s="83" t="s">
        <v>181</v>
      </c>
      <c r="Q477" s="208" t="s">
        <v>6936</v>
      </c>
      <c r="R477" s="83" t="s">
        <v>102</v>
      </c>
      <c r="S477" s="83" t="s">
        <v>102</v>
      </c>
      <c r="T477" s="83" t="s">
        <v>133</v>
      </c>
      <c r="U477" s="83" t="s">
        <v>9832</v>
      </c>
      <c r="V477" s="83" t="s">
        <v>111</v>
      </c>
      <c r="W477" s="83" t="s">
        <v>105</v>
      </c>
      <c r="X477" s="86" t="s">
        <v>6936</v>
      </c>
      <c r="Y477" s="87" t="s">
        <v>102</v>
      </c>
      <c r="Z477" s="87" t="s">
        <v>102</v>
      </c>
      <c r="AA477" s="87" t="s">
        <v>133</v>
      </c>
      <c r="AB477" s="87" t="s">
        <v>9832</v>
      </c>
      <c r="AC477" s="87" t="s">
        <v>111</v>
      </c>
      <c r="AD477" s="87" t="s">
        <v>105</v>
      </c>
      <c r="AE477" s="87" t="s">
        <v>106</v>
      </c>
      <c r="AF477" s="86" t="s">
        <v>6936</v>
      </c>
      <c r="AG477" s="87" t="s">
        <v>486</v>
      </c>
      <c r="AH477" s="87" t="s">
        <v>9832</v>
      </c>
      <c r="AI477" s="87" t="s">
        <v>111</v>
      </c>
      <c r="AJ477" s="87" t="s">
        <v>204</v>
      </c>
      <c r="AK477" s="88"/>
      <c r="AL477" s="83" t="s">
        <v>107</v>
      </c>
      <c r="AM477" s="89" t="s">
        <v>454</v>
      </c>
      <c r="AN477" s="90" t="s">
        <v>416</v>
      </c>
      <c r="AO477" s="91" t="s">
        <v>642</v>
      </c>
      <c r="AP477" s="90">
        <v>8.3333333333332593</v>
      </c>
      <c r="AQ477" s="92" t="s">
        <v>102</v>
      </c>
      <c r="AR477" s="93" t="s">
        <v>102</v>
      </c>
      <c r="AS477" s="93" t="s">
        <v>102</v>
      </c>
      <c r="AT477" s="93" t="s">
        <v>102</v>
      </c>
      <c r="AU477" s="210" t="s">
        <v>644</v>
      </c>
      <c r="AV477" s="93" t="s">
        <v>185</v>
      </c>
      <c r="AW477" s="94" t="s">
        <v>102</v>
      </c>
      <c r="AX477" s="93" t="s">
        <v>183</v>
      </c>
      <c r="AY477" s="95" t="s">
        <v>111</v>
      </c>
      <c r="AZ477" s="93" t="s">
        <v>102</v>
      </c>
      <c r="BA477" s="93" t="s">
        <v>102</v>
      </c>
      <c r="BB477" s="93" t="s">
        <v>102</v>
      </c>
      <c r="BC477" s="93" t="s">
        <v>102</v>
      </c>
      <c r="BD477" s="96" t="s">
        <v>102</v>
      </c>
      <c r="BE477" s="90">
        <v>-227.666666666667</v>
      </c>
      <c r="BF477" s="93" t="s">
        <v>102</v>
      </c>
      <c r="BG477" s="93" t="s">
        <v>102</v>
      </c>
      <c r="BH477" s="93" t="s">
        <v>102</v>
      </c>
      <c r="BI477" s="93" t="s">
        <v>102</v>
      </c>
      <c r="BJ477" s="210" t="s">
        <v>642</v>
      </c>
      <c r="BK477" s="93" t="s">
        <v>192</v>
      </c>
      <c r="BL477" s="97" t="s">
        <v>102</v>
      </c>
      <c r="BM477" s="93" t="s">
        <v>183</v>
      </c>
      <c r="BN477" s="93" t="s">
        <v>106</v>
      </c>
      <c r="BO477" s="93" t="s">
        <v>102</v>
      </c>
      <c r="BP477" s="98" t="s">
        <v>102</v>
      </c>
      <c r="BQ477" s="93" t="s">
        <v>102</v>
      </c>
      <c r="BR477" s="93" t="s">
        <v>102</v>
      </c>
      <c r="BS477" s="93" t="s">
        <v>102</v>
      </c>
      <c r="BT477" s="99" t="s">
        <v>591</v>
      </c>
      <c r="BU477" s="100" t="s">
        <v>11316</v>
      </c>
      <c r="BV477" s="101" t="s">
        <v>471</v>
      </c>
      <c r="BW477" s="136"/>
      <c r="BX477" s="103" t="s">
        <v>565</v>
      </c>
      <c r="BY477" s="104" t="s">
        <v>190</v>
      </c>
      <c r="BZ477" s="136"/>
      <c r="CA477" s="83" t="s">
        <v>599</v>
      </c>
      <c r="CB477" s="106" t="s">
        <v>647</v>
      </c>
      <c r="CC477" s="106" t="s">
        <v>11317</v>
      </c>
      <c r="CD477" s="107"/>
      <c r="CE477" s="108" t="s">
        <v>107</v>
      </c>
      <c r="CF477" s="108" t="s">
        <v>107</v>
      </c>
      <c r="CG477" s="109"/>
      <c r="CH477" s="110" t="s">
        <v>107</v>
      </c>
      <c r="CI477" s="111"/>
      <c r="CJ477" s="112">
        <v>6710</v>
      </c>
      <c r="CK477" s="113">
        <v>86</v>
      </c>
      <c r="CL477" s="114" t="s">
        <v>134</v>
      </c>
      <c r="CM477" s="114" t="s">
        <v>108</v>
      </c>
      <c r="CN477" s="114"/>
      <c r="CO477" s="115" t="s">
        <v>102</v>
      </c>
      <c r="CP477" s="115" t="s">
        <v>102</v>
      </c>
      <c r="CQ477" s="115" t="s">
        <v>102</v>
      </c>
      <c r="CR477" s="115" t="s">
        <v>102</v>
      </c>
      <c r="CS477" s="116"/>
      <c r="CT477" s="117" t="s">
        <v>109</v>
      </c>
      <c r="CU477" s="117" t="s">
        <v>109</v>
      </c>
      <c r="CV477" s="83">
        <v>473</v>
      </c>
      <c r="CW477" s="83" t="s">
        <v>108</v>
      </c>
      <c r="CX477" s="83">
        <v>473</v>
      </c>
      <c r="CY477" s="83" t="s">
        <v>108</v>
      </c>
      <c r="CZ477" s="83">
        <v>6801</v>
      </c>
      <c r="DA477" s="83" t="s">
        <v>419</v>
      </c>
      <c r="DB477" s="83" t="s">
        <v>130</v>
      </c>
      <c r="DC477" s="83" t="s">
        <v>499</v>
      </c>
      <c r="DD477" s="83">
        <v>1522</v>
      </c>
      <c r="DE477" s="83" t="s">
        <v>444</v>
      </c>
      <c r="DF477" s="83" t="s">
        <v>130</v>
      </c>
      <c r="DG477" s="83" t="s">
        <v>499</v>
      </c>
      <c r="DH477" s="83"/>
      <c r="DI477" s="83">
        <v>0</v>
      </c>
      <c r="DJ477" s="83">
        <v>1</v>
      </c>
      <c r="DK477" s="83">
        <v>0</v>
      </c>
      <c r="DL477" s="83">
        <v>0</v>
      </c>
      <c r="DM477" s="83">
        <v>0</v>
      </c>
      <c r="DN477" s="83">
        <v>0</v>
      </c>
      <c r="DO477" s="83">
        <v>0</v>
      </c>
      <c r="DP477" s="83">
        <v>0</v>
      </c>
      <c r="DQ477" s="83">
        <v>0</v>
      </c>
      <c r="DR477" s="83">
        <v>0</v>
      </c>
      <c r="DS477" s="83">
        <v>0</v>
      </c>
      <c r="DT477" s="83">
        <v>3</v>
      </c>
      <c r="DU477" s="83">
        <v>3</v>
      </c>
      <c r="DV477" s="83">
        <v>0</v>
      </c>
      <c r="DW477" s="83">
        <v>0</v>
      </c>
      <c r="DX477" s="83">
        <v>3</v>
      </c>
      <c r="DY477" s="85">
        <v>44119</v>
      </c>
      <c r="DZ477" s="83" t="s">
        <v>4524</v>
      </c>
      <c r="EA477" s="83" t="s">
        <v>102</v>
      </c>
      <c r="EB477" s="83" t="s">
        <v>482</v>
      </c>
      <c r="EC477" s="83">
        <v>473</v>
      </c>
      <c r="ED477" s="83" t="s">
        <v>483</v>
      </c>
      <c r="EE477" s="83">
        <v>1</v>
      </c>
      <c r="EF477" s="83">
        <v>0</v>
      </c>
      <c r="EG477" s="83">
        <v>0</v>
      </c>
      <c r="EH477" s="83" t="s">
        <v>109</v>
      </c>
      <c r="EI477" s="83" t="s">
        <v>108</v>
      </c>
      <c r="EJ477" s="83" t="s">
        <v>583</v>
      </c>
      <c r="EK477" s="83">
        <v>0</v>
      </c>
      <c r="EL477" s="83">
        <v>0</v>
      </c>
      <c r="EM477" s="83">
        <v>1</v>
      </c>
      <c r="EN477" s="83" t="s">
        <v>497</v>
      </c>
      <c r="EO477" s="83"/>
      <c r="EP477" s="83" t="s">
        <v>436</v>
      </c>
      <c r="EQ477" s="136">
        <v>1</v>
      </c>
      <c r="ER477" s="136">
        <v>1</v>
      </c>
      <c r="ES477" s="136">
        <v>1</v>
      </c>
      <c r="ET477" s="136">
        <v>1</v>
      </c>
      <c r="EU477" s="215" t="s">
        <v>269</v>
      </c>
      <c r="EV477" s="136">
        <v>1</v>
      </c>
      <c r="EW477" s="136">
        <v>1</v>
      </c>
      <c r="EX477" s="136">
        <v>1</v>
      </c>
      <c r="EY477" s="136">
        <v>1</v>
      </c>
      <c r="EZ477" s="136">
        <v>1</v>
      </c>
      <c r="FP477" s="215" t="s">
        <v>592</v>
      </c>
      <c r="FQ477" s="136" t="b">
        <v>1</v>
      </c>
      <c r="FR477" s="136" t="b">
        <v>1</v>
      </c>
      <c r="FS477" s="136" t="b">
        <v>1</v>
      </c>
      <c r="FT477" s="136" t="b">
        <v>1</v>
      </c>
      <c r="FX477" s="215" t="s">
        <v>269</v>
      </c>
    </row>
    <row r="478" spans="1:180" ht="60" customHeight="1" x14ac:dyDescent="0.55000000000000004">
      <c r="A478" s="83" t="s">
        <v>130</v>
      </c>
      <c r="B478" s="83" t="s">
        <v>98</v>
      </c>
      <c r="C478" s="136">
        <v>600584</v>
      </c>
      <c r="D478" s="207" t="s">
        <v>629</v>
      </c>
      <c r="E478" s="208" t="s">
        <v>634</v>
      </c>
      <c r="F478" s="83" t="s">
        <v>108</v>
      </c>
      <c r="G478" s="85">
        <v>26341</v>
      </c>
      <c r="H478" s="83" t="s">
        <v>102</v>
      </c>
      <c r="I478" s="85">
        <v>34633</v>
      </c>
      <c r="J478" s="83" t="s">
        <v>228</v>
      </c>
      <c r="K478" s="216">
        <v>970897998123</v>
      </c>
      <c r="L478" s="83" t="s">
        <v>191</v>
      </c>
      <c r="M478" s="85">
        <v>43642</v>
      </c>
      <c r="N478" s="83">
        <v>-1671.6666666666699</v>
      </c>
      <c r="O478" s="83" t="s">
        <v>193</v>
      </c>
      <c r="P478" s="83" t="s">
        <v>181</v>
      </c>
      <c r="Q478" s="208" t="s">
        <v>6940</v>
      </c>
      <c r="R478" s="83" t="s">
        <v>102</v>
      </c>
      <c r="S478" s="83" t="s">
        <v>102</v>
      </c>
      <c r="T478" s="83" t="s">
        <v>131</v>
      </c>
      <c r="U478" s="83" t="s">
        <v>9833</v>
      </c>
      <c r="V478" s="83" t="s">
        <v>104</v>
      </c>
      <c r="W478" s="83" t="s">
        <v>105</v>
      </c>
      <c r="X478" s="86" t="s">
        <v>6940</v>
      </c>
      <c r="Y478" s="87" t="s">
        <v>102</v>
      </c>
      <c r="Z478" s="87" t="s">
        <v>102</v>
      </c>
      <c r="AA478" s="87" t="s">
        <v>131</v>
      </c>
      <c r="AB478" s="87" t="s">
        <v>9833</v>
      </c>
      <c r="AC478" s="87" t="s">
        <v>104</v>
      </c>
      <c r="AD478" s="87" t="s">
        <v>105</v>
      </c>
      <c r="AE478" s="87" t="s">
        <v>106</v>
      </c>
      <c r="AF478" s="86" t="s">
        <v>6940</v>
      </c>
      <c r="AG478" s="87" t="s">
        <v>177</v>
      </c>
      <c r="AH478" s="87" t="s">
        <v>9833</v>
      </c>
      <c r="AI478" s="87" t="s">
        <v>104</v>
      </c>
      <c r="AJ478" s="87" t="s">
        <v>204</v>
      </c>
      <c r="AK478" s="88"/>
      <c r="AL478" s="83" t="s">
        <v>107</v>
      </c>
      <c r="AM478" s="89" t="s">
        <v>454</v>
      </c>
      <c r="AN478" s="90" t="s">
        <v>416</v>
      </c>
      <c r="AO478" s="91" t="s">
        <v>643</v>
      </c>
      <c r="AP478" s="90">
        <v>8.3333333333332593</v>
      </c>
      <c r="AQ478" s="92" t="s">
        <v>102</v>
      </c>
      <c r="AR478" s="93" t="s">
        <v>102</v>
      </c>
      <c r="AS478" s="93" t="s">
        <v>102</v>
      </c>
      <c r="AT478" s="93" t="s">
        <v>102</v>
      </c>
      <c r="AU478" s="210" t="s">
        <v>645</v>
      </c>
      <c r="AV478" s="93" t="s">
        <v>185</v>
      </c>
      <c r="AW478" s="94" t="s">
        <v>102</v>
      </c>
      <c r="AX478" s="93" t="s">
        <v>105</v>
      </c>
      <c r="AY478" s="95" t="s">
        <v>104</v>
      </c>
      <c r="AZ478" s="93" t="s">
        <v>102</v>
      </c>
      <c r="BA478" s="93" t="s">
        <v>102</v>
      </c>
      <c r="BB478" s="93" t="s">
        <v>102</v>
      </c>
      <c r="BC478" s="93" t="s">
        <v>102</v>
      </c>
      <c r="BD478" s="96" t="s">
        <v>102</v>
      </c>
      <c r="BE478" s="90">
        <v>-228.166666666667</v>
      </c>
      <c r="BF478" s="93" t="s">
        <v>102</v>
      </c>
      <c r="BG478" s="93" t="s">
        <v>102</v>
      </c>
      <c r="BH478" s="93" t="s">
        <v>102</v>
      </c>
      <c r="BI478" s="93" t="s">
        <v>102</v>
      </c>
      <c r="BJ478" s="210" t="s">
        <v>643</v>
      </c>
      <c r="BK478" s="93" t="s">
        <v>196</v>
      </c>
      <c r="BL478" s="97" t="s">
        <v>102</v>
      </c>
      <c r="BM478" s="93" t="s">
        <v>105</v>
      </c>
      <c r="BN478" s="93" t="s">
        <v>596</v>
      </c>
      <c r="BO478" s="93" t="s">
        <v>102</v>
      </c>
      <c r="BP478" s="98" t="s">
        <v>102</v>
      </c>
      <c r="BQ478" s="93" t="s">
        <v>102</v>
      </c>
      <c r="BR478" s="93" t="s">
        <v>102</v>
      </c>
      <c r="BS478" s="93" t="s">
        <v>102</v>
      </c>
      <c r="BT478" s="99" t="s">
        <v>591</v>
      </c>
      <c r="BU478" s="100" t="s">
        <v>11318</v>
      </c>
      <c r="BV478" s="101" t="s">
        <v>471</v>
      </c>
      <c r="BW478" s="136"/>
      <c r="BX478" s="103" t="s">
        <v>565</v>
      </c>
      <c r="BY478" s="104" t="s">
        <v>190</v>
      </c>
      <c r="BZ478" s="136"/>
      <c r="CA478" s="83" t="s">
        <v>599</v>
      </c>
      <c r="CB478" s="106" t="s">
        <v>647</v>
      </c>
      <c r="CC478" s="106" t="s">
        <v>11319</v>
      </c>
      <c r="CD478" s="107"/>
      <c r="CE478" s="108" t="s">
        <v>107</v>
      </c>
      <c r="CF478" s="108" t="s">
        <v>107</v>
      </c>
      <c r="CG478" s="109"/>
      <c r="CH478" s="110" t="s">
        <v>107</v>
      </c>
      <c r="CI478" s="111"/>
      <c r="CJ478" s="112">
        <v>6710</v>
      </c>
      <c r="CK478" s="113">
        <v>86</v>
      </c>
      <c r="CL478" s="114" t="s">
        <v>134</v>
      </c>
      <c r="CM478" s="114" t="s">
        <v>108</v>
      </c>
      <c r="CN478" s="114"/>
      <c r="CO478" s="115" t="s">
        <v>102</v>
      </c>
      <c r="CP478" s="115" t="s">
        <v>102</v>
      </c>
      <c r="CQ478" s="115" t="s">
        <v>102</v>
      </c>
      <c r="CR478" s="115" t="s">
        <v>102</v>
      </c>
      <c r="CS478" s="116"/>
      <c r="CT478" s="117" t="s">
        <v>109</v>
      </c>
      <c r="CU478" s="117" t="s">
        <v>109</v>
      </c>
      <c r="CV478" s="83">
        <v>474</v>
      </c>
      <c r="CW478" s="83" t="s">
        <v>108</v>
      </c>
      <c r="CX478" s="83">
        <v>474</v>
      </c>
      <c r="CY478" s="83" t="s">
        <v>108</v>
      </c>
      <c r="CZ478" s="83">
        <v>6802</v>
      </c>
      <c r="DA478" s="83" t="s">
        <v>419</v>
      </c>
      <c r="DB478" s="83" t="s">
        <v>130</v>
      </c>
      <c r="DC478" s="83" t="s">
        <v>499</v>
      </c>
      <c r="DD478" s="83">
        <v>1523</v>
      </c>
      <c r="DE478" s="83" t="s">
        <v>444</v>
      </c>
      <c r="DF478" s="83" t="s">
        <v>130</v>
      </c>
      <c r="DG478" s="83" t="s">
        <v>499</v>
      </c>
      <c r="DH478" s="83"/>
      <c r="DI478" s="83">
        <v>0</v>
      </c>
      <c r="DJ478" s="83">
        <v>1</v>
      </c>
      <c r="DK478" s="83">
        <v>0</v>
      </c>
      <c r="DL478" s="83">
        <v>0</v>
      </c>
      <c r="DM478" s="83">
        <v>0</v>
      </c>
      <c r="DN478" s="83">
        <v>0</v>
      </c>
      <c r="DO478" s="83">
        <v>0</v>
      </c>
      <c r="DP478" s="83">
        <v>0</v>
      </c>
      <c r="DQ478" s="83">
        <v>0</v>
      </c>
      <c r="DR478" s="83">
        <v>0</v>
      </c>
      <c r="DS478" s="83">
        <v>0</v>
      </c>
      <c r="DT478" s="83">
        <v>3</v>
      </c>
      <c r="DU478" s="83">
        <v>3</v>
      </c>
      <c r="DV478" s="83">
        <v>0</v>
      </c>
      <c r="DW478" s="83">
        <v>0</v>
      </c>
      <c r="DX478" s="83">
        <v>3</v>
      </c>
      <c r="DY478" s="85">
        <v>44120</v>
      </c>
      <c r="DZ478" s="83" t="s">
        <v>4525</v>
      </c>
      <c r="EA478" s="83" t="s">
        <v>102</v>
      </c>
      <c r="EB478" s="83" t="s">
        <v>482</v>
      </c>
      <c r="EC478" s="83">
        <v>474</v>
      </c>
      <c r="ED478" s="83" t="s">
        <v>483</v>
      </c>
      <c r="EE478" s="83">
        <v>1</v>
      </c>
      <c r="EF478" s="83">
        <v>0</v>
      </c>
      <c r="EG478" s="83">
        <v>0</v>
      </c>
      <c r="EH478" s="83" t="s">
        <v>109</v>
      </c>
      <c r="EI478" s="83" t="s">
        <v>108</v>
      </c>
      <c r="EJ478" s="83" t="s">
        <v>583</v>
      </c>
      <c r="EK478" s="83">
        <v>0</v>
      </c>
      <c r="EL478" s="83">
        <v>0</v>
      </c>
      <c r="EM478" s="83">
        <v>1</v>
      </c>
      <c r="EN478" s="83" t="s">
        <v>497</v>
      </c>
      <c r="EO478" s="83"/>
      <c r="EP478" s="83" t="s">
        <v>436</v>
      </c>
      <c r="EQ478" s="136">
        <v>1</v>
      </c>
      <c r="ER478" s="136">
        <v>1</v>
      </c>
      <c r="ES478" s="136">
        <v>1</v>
      </c>
      <c r="ET478" s="136">
        <v>1</v>
      </c>
      <c r="EU478" s="215" t="s">
        <v>269</v>
      </c>
      <c r="EV478" s="136">
        <v>1</v>
      </c>
      <c r="EW478" s="136">
        <v>1</v>
      </c>
      <c r="EX478" s="136">
        <v>1</v>
      </c>
      <c r="EY478" s="136">
        <v>1</v>
      </c>
      <c r="EZ478" s="136">
        <v>1</v>
      </c>
      <c r="FP478" s="215" t="s">
        <v>592</v>
      </c>
      <c r="FQ478" s="136" t="b">
        <v>1</v>
      </c>
      <c r="FR478" s="136" t="b">
        <v>1</v>
      </c>
      <c r="FS478" s="136" t="b">
        <v>1</v>
      </c>
      <c r="FT478" s="136" t="b">
        <v>1</v>
      </c>
      <c r="FX478" s="215" t="s">
        <v>269</v>
      </c>
    </row>
    <row r="479" spans="1:180" ht="60" customHeight="1" x14ac:dyDescent="0.55000000000000004">
      <c r="A479" s="83" t="s">
        <v>130</v>
      </c>
      <c r="B479" s="83" t="s">
        <v>98</v>
      </c>
      <c r="C479" s="136">
        <v>876588</v>
      </c>
      <c r="D479" s="207" t="s">
        <v>627</v>
      </c>
      <c r="E479" s="208" t="s">
        <v>630</v>
      </c>
      <c r="F479" s="83" t="s">
        <v>108</v>
      </c>
      <c r="G479" s="85">
        <v>20621</v>
      </c>
      <c r="H479" s="83" t="s">
        <v>102</v>
      </c>
      <c r="I479" s="85">
        <v>39794</v>
      </c>
      <c r="J479" s="83" t="s">
        <v>228</v>
      </c>
      <c r="K479" s="216">
        <v>807461825374</v>
      </c>
      <c r="L479" s="83" t="s">
        <v>191</v>
      </c>
      <c r="M479" s="85">
        <v>43631</v>
      </c>
      <c r="N479" s="83">
        <v>-1676.6666666666699</v>
      </c>
      <c r="O479" s="83" t="s">
        <v>180</v>
      </c>
      <c r="P479" s="83" t="s">
        <v>181</v>
      </c>
      <c r="Q479" s="208" t="s">
        <v>6944</v>
      </c>
      <c r="R479" s="83" t="s">
        <v>102</v>
      </c>
      <c r="S479" s="83" t="s">
        <v>102</v>
      </c>
      <c r="T479" s="83" t="s">
        <v>199</v>
      </c>
      <c r="U479" s="83" t="s">
        <v>9834</v>
      </c>
      <c r="V479" s="83" t="s">
        <v>104</v>
      </c>
      <c r="W479" s="83" t="s">
        <v>105</v>
      </c>
      <c r="X479" s="86" t="s">
        <v>6944</v>
      </c>
      <c r="Y479" s="87" t="s">
        <v>102</v>
      </c>
      <c r="Z479" s="87" t="s">
        <v>102</v>
      </c>
      <c r="AA479" s="87" t="s">
        <v>199</v>
      </c>
      <c r="AB479" s="87" t="s">
        <v>9834</v>
      </c>
      <c r="AC479" s="87" t="s">
        <v>104</v>
      </c>
      <c r="AD479" s="87" t="s">
        <v>105</v>
      </c>
      <c r="AE479" s="87" t="s">
        <v>106</v>
      </c>
      <c r="AF479" s="86" t="s">
        <v>6944</v>
      </c>
      <c r="AG479" s="87" t="s">
        <v>489</v>
      </c>
      <c r="AH479" s="87" t="s">
        <v>9835</v>
      </c>
      <c r="AI479" s="87" t="s">
        <v>104</v>
      </c>
      <c r="AJ479" s="87" t="s">
        <v>204</v>
      </c>
      <c r="AK479" s="88"/>
      <c r="AL479" s="83" t="s">
        <v>107</v>
      </c>
      <c r="AM479" s="89" t="s">
        <v>454</v>
      </c>
      <c r="AN479" s="90" t="s">
        <v>416</v>
      </c>
      <c r="AO479" s="91" t="s">
        <v>641</v>
      </c>
      <c r="AP479" s="90">
        <v>8.3333333333332593</v>
      </c>
      <c r="AQ479" s="92" t="s">
        <v>211</v>
      </c>
      <c r="AR479" s="93" t="s">
        <v>102</v>
      </c>
      <c r="AS479" s="93" t="s">
        <v>102</v>
      </c>
      <c r="AT479" s="93" t="s">
        <v>102</v>
      </c>
      <c r="AU479" s="210" t="s">
        <v>641</v>
      </c>
      <c r="AV479" s="93" t="s">
        <v>192</v>
      </c>
      <c r="AW479" s="94" t="s">
        <v>102</v>
      </c>
      <c r="AX479" s="93" t="s">
        <v>105</v>
      </c>
      <c r="AY479" s="95" t="s">
        <v>188</v>
      </c>
      <c r="AZ479" s="93" t="s">
        <v>102</v>
      </c>
      <c r="BA479" s="93" t="s">
        <v>9836</v>
      </c>
      <c r="BB479" s="93" t="s">
        <v>102</v>
      </c>
      <c r="BC479" s="93" t="s">
        <v>102</v>
      </c>
      <c r="BD479" s="96" t="s">
        <v>102</v>
      </c>
      <c r="BE479" s="90">
        <v>-228.666666666667</v>
      </c>
      <c r="BF479" s="93" t="s">
        <v>211</v>
      </c>
      <c r="BG479" s="93" t="s">
        <v>102</v>
      </c>
      <c r="BH479" s="93" t="s">
        <v>102</v>
      </c>
      <c r="BI479" s="93" t="s">
        <v>102</v>
      </c>
      <c r="BJ479" s="210" t="s">
        <v>646</v>
      </c>
      <c r="BK479" s="93" t="s">
        <v>182</v>
      </c>
      <c r="BL479" s="97" t="s">
        <v>102</v>
      </c>
      <c r="BM479" s="93" t="s">
        <v>105</v>
      </c>
      <c r="BN479" s="93" t="s">
        <v>104</v>
      </c>
      <c r="BO479" s="93" t="s">
        <v>102</v>
      </c>
      <c r="BP479" s="98">
        <v>20180365</v>
      </c>
      <c r="BQ479" s="93" t="s">
        <v>102</v>
      </c>
      <c r="BR479" s="93" t="s">
        <v>102</v>
      </c>
      <c r="BS479" s="93" t="s">
        <v>102</v>
      </c>
      <c r="BT479" s="99" t="s">
        <v>591</v>
      </c>
      <c r="BU479" s="100" t="s">
        <v>11320</v>
      </c>
      <c r="BV479" s="101" t="s">
        <v>471</v>
      </c>
      <c r="BW479" s="136"/>
      <c r="BX479" s="103" t="s">
        <v>565</v>
      </c>
      <c r="BY479" s="104" t="s">
        <v>190</v>
      </c>
      <c r="BZ479" s="136"/>
      <c r="CA479" s="83" t="s">
        <v>599</v>
      </c>
      <c r="CB479" s="106" t="s">
        <v>647</v>
      </c>
      <c r="CC479" s="106" t="s">
        <v>11321</v>
      </c>
      <c r="CD479" s="107"/>
      <c r="CE479" s="108" t="s">
        <v>107</v>
      </c>
      <c r="CF479" s="108" t="s">
        <v>107</v>
      </c>
      <c r="CG479" s="109"/>
      <c r="CH479" s="110" t="s">
        <v>107</v>
      </c>
      <c r="CI479" s="111"/>
      <c r="CJ479" s="112">
        <v>6710</v>
      </c>
      <c r="CK479" s="113">
        <v>86</v>
      </c>
      <c r="CL479" s="114" t="s">
        <v>134</v>
      </c>
      <c r="CM479" s="114" t="s">
        <v>108</v>
      </c>
      <c r="CN479" s="114"/>
      <c r="CO479" s="115" t="s">
        <v>102</v>
      </c>
      <c r="CP479" s="115" t="s">
        <v>102</v>
      </c>
      <c r="CQ479" s="115" t="s">
        <v>102</v>
      </c>
      <c r="CR479" s="115" t="s">
        <v>102</v>
      </c>
      <c r="CS479" s="116"/>
      <c r="CT479" s="117" t="s">
        <v>109</v>
      </c>
      <c r="CU479" s="117" t="s">
        <v>109</v>
      </c>
      <c r="CV479" s="83">
        <v>475</v>
      </c>
      <c r="CW479" s="83" t="s">
        <v>108</v>
      </c>
      <c r="CX479" s="83">
        <v>475</v>
      </c>
      <c r="CY479" s="83" t="s">
        <v>108</v>
      </c>
      <c r="CZ479" s="83">
        <v>6803</v>
      </c>
      <c r="DA479" s="83" t="s">
        <v>419</v>
      </c>
      <c r="DB479" s="83" t="s">
        <v>130</v>
      </c>
      <c r="DC479" s="83" t="s">
        <v>499</v>
      </c>
      <c r="DD479" s="83">
        <v>1524</v>
      </c>
      <c r="DE479" s="83" t="s">
        <v>444</v>
      </c>
      <c r="DF479" s="83" t="s">
        <v>130</v>
      </c>
      <c r="DG479" s="83" t="s">
        <v>499</v>
      </c>
      <c r="DH479" s="83"/>
      <c r="DI479" s="83">
        <v>0</v>
      </c>
      <c r="DJ479" s="83">
        <v>1</v>
      </c>
      <c r="DK479" s="83">
        <v>0</v>
      </c>
      <c r="DL479" s="83">
        <v>0</v>
      </c>
      <c r="DM479" s="83">
        <v>0</v>
      </c>
      <c r="DN479" s="83">
        <v>0</v>
      </c>
      <c r="DO479" s="83">
        <v>0</v>
      </c>
      <c r="DP479" s="83">
        <v>0</v>
      </c>
      <c r="DQ479" s="83">
        <v>0</v>
      </c>
      <c r="DR479" s="83">
        <v>0</v>
      </c>
      <c r="DS479" s="83">
        <v>0</v>
      </c>
      <c r="DT479" s="83">
        <v>3</v>
      </c>
      <c r="DU479" s="83">
        <v>3</v>
      </c>
      <c r="DV479" s="83">
        <v>0</v>
      </c>
      <c r="DW479" s="83">
        <v>0</v>
      </c>
      <c r="DX479" s="83">
        <v>3</v>
      </c>
      <c r="DY479" s="85">
        <v>44121</v>
      </c>
      <c r="DZ479" s="83" t="s">
        <v>4526</v>
      </c>
      <c r="EA479" s="83" t="s">
        <v>102</v>
      </c>
      <c r="EB479" s="83" t="s">
        <v>482</v>
      </c>
      <c r="EC479" s="83">
        <v>475</v>
      </c>
      <c r="ED479" s="83" t="s">
        <v>483</v>
      </c>
      <c r="EE479" s="83">
        <v>1</v>
      </c>
      <c r="EF479" s="83">
        <v>0</v>
      </c>
      <c r="EG479" s="83">
        <v>0</v>
      </c>
      <c r="EH479" s="83" t="s">
        <v>109</v>
      </c>
      <c r="EI479" s="83" t="s">
        <v>108</v>
      </c>
      <c r="EJ479" s="83" t="s">
        <v>583</v>
      </c>
      <c r="EK479" s="83">
        <v>0</v>
      </c>
      <c r="EL479" s="83">
        <v>0</v>
      </c>
      <c r="EM479" s="83">
        <v>1</v>
      </c>
      <c r="EN479" s="83" t="s">
        <v>497</v>
      </c>
      <c r="EO479" s="83"/>
      <c r="EP479" s="83" t="s">
        <v>436</v>
      </c>
      <c r="EQ479" s="136">
        <v>1</v>
      </c>
      <c r="ER479" s="136">
        <v>1</v>
      </c>
      <c r="ES479" s="136">
        <v>1</v>
      </c>
      <c r="ET479" s="136">
        <v>1</v>
      </c>
      <c r="EU479" s="215" t="s">
        <v>269</v>
      </c>
      <c r="EV479" s="136">
        <v>1</v>
      </c>
      <c r="EW479" s="136">
        <v>1</v>
      </c>
      <c r="EX479" s="136">
        <v>1</v>
      </c>
      <c r="EY479" s="136">
        <v>1</v>
      </c>
      <c r="EZ479" s="136">
        <v>1</v>
      </c>
      <c r="FP479" s="215" t="s">
        <v>592</v>
      </c>
      <c r="FQ479" s="136" t="b">
        <v>1</v>
      </c>
      <c r="FR479" s="136" t="b">
        <v>1</v>
      </c>
      <c r="FS479" s="136" t="b">
        <v>1</v>
      </c>
      <c r="FT479" s="136" t="b">
        <v>1</v>
      </c>
      <c r="FX479" s="215" t="s">
        <v>269</v>
      </c>
    </row>
    <row r="480" spans="1:180" ht="60" customHeight="1" x14ac:dyDescent="0.55000000000000004">
      <c r="A480" s="83" t="s">
        <v>130</v>
      </c>
      <c r="B480" s="83" t="s">
        <v>98</v>
      </c>
      <c r="C480" s="136">
        <v>278690</v>
      </c>
      <c r="D480" s="207" t="s">
        <v>628</v>
      </c>
      <c r="E480" s="208" t="s">
        <v>633</v>
      </c>
      <c r="F480" s="83" t="s">
        <v>108</v>
      </c>
      <c r="G480" s="85">
        <v>22744</v>
      </c>
      <c r="H480" s="83" t="s">
        <v>102</v>
      </c>
      <c r="I480" s="85">
        <v>39772</v>
      </c>
      <c r="J480" s="83" t="s">
        <v>228</v>
      </c>
      <c r="K480" s="216">
        <v>994103263512</v>
      </c>
      <c r="L480" s="83" t="s">
        <v>191</v>
      </c>
      <c r="M480" s="85">
        <v>43619</v>
      </c>
      <c r="N480" s="83">
        <v>-1681.6666666666699</v>
      </c>
      <c r="O480" s="83" t="s">
        <v>193</v>
      </c>
      <c r="P480" s="83" t="s">
        <v>181</v>
      </c>
      <c r="Q480" s="208" t="s">
        <v>6948</v>
      </c>
      <c r="R480" s="83" t="s">
        <v>102</v>
      </c>
      <c r="S480" s="83" t="s">
        <v>102</v>
      </c>
      <c r="T480" s="83" t="s">
        <v>133</v>
      </c>
      <c r="U480" s="83" t="s">
        <v>9837</v>
      </c>
      <c r="V480" s="83" t="s">
        <v>111</v>
      </c>
      <c r="W480" s="83" t="s">
        <v>105</v>
      </c>
      <c r="X480" s="86" t="s">
        <v>6948</v>
      </c>
      <c r="Y480" s="87" t="s">
        <v>102</v>
      </c>
      <c r="Z480" s="87" t="s">
        <v>102</v>
      </c>
      <c r="AA480" s="87" t="s">
        <v>133</v>
      </c>
      <c r="AB480" s="87" t="s">
        <v>9837</v>
      </c>
      <c r="AC480" s="87" t="s">
        <v>111</v>
      </c>
      <c r="AD480" s="87" t="s">
        <v>105</v>
      </c>
      <c r="AE480" s="87" t="s">
        <v>106</v>
      </c>
      <c r="AF480" s="86" t="s">
        <v>6948</v>
      </c>
      <c r="AG480" s="87" t="s">
        <v>486</v>
      </c>
      <c r="AH480" s="87" t="s">
        <v>9837</v>
      </c>
      <c r="AI480" s="87" t="s">
        <v>111</v>
      </c>
      <c r="AJ480" s="87" t="s">
        <v>204</v>
      </c>
      <c r="AK480" s="88"/>
      <c r="AL480" s="83" t="s">
        <v>107</v>
      </c>
      <c r="AM480" s="89" t="s">
        <v>454</v>
      </c>
      <c r="AN480" s="90" t="s">
        <v>416</v>
      </c>
      <c r="AO480" s="91" t="s">
        <v>642</v>
      </c>
      <c r="AP480" s="90">
        <v>8.3333333333332593</v>
      </c>
      <c r="AQ480" s="92" t="s">
        <v>102</v>
      </c>
      <c r="AR480" s="93" t="s">
        <v>102</v>
      </c>
      <c r="AS480" s="93" t="s">
        <v>102</v>
      </c>
      <c r="AT480" s="93" t="s">
        <v>102</v>
      </c>
      <c r="AU480" s="210" t="s">
        <v>644</v>
      </c>
      <c r="AV480" s="93" t="s">
        <v>185</v>
      </c>
      <c r="AW480" s="94" t="s">
        <v>102</v>
      </c>
      <c r="AX480" s="93" t="s">
        <v>183</v>
      </c>
      <c r="AY480" s="95" t="s">
        <v>111</v>
      </c>
      <c r="AZ480" s="93" t="s">
        <v>102</v>
      </c>
      <c r="BA480" s="93" t="s">
        <v>102</v>
      </c>
      <c r="BB480" s="93" t="s">
        <v>102</v>
      </c>
      <c r="BC480" s="93" t="s">
        <v>102</v>
      </c>
      <c r="BD480" s="96" t="s">
        <v>102</v>
      </c>
      <c r="BE480" s="90">
        <v>-229.166666666667</v>
      </c>
      <c r="BF480" s="93" t="s">
        <v>102</v>
      </c>
      <c r="BG480" s="93" t="s">
        <v>102</v>
      </c>
      <c r="BH480" s="93" t="s">
        <v>102</v>
      </c>
      <c r="BI480" s="93" t="s">
        <v>102</v>
      </c>
      <c r="BJ480" s="210" t="s">
        <v>642</v>
      </c>
      <c r="BK480" s="93" t="s">
        <v>192</v>
      </c>
      <c r="BL480" s="97" t="s">
        <v>102</v>
      </c>
      <c r="BM480" s="93" t="s">
        <v>183</v>
      </c>
      <c r="BN480" s="93" t="s">
        <v>106</v>
      </c>
      <c r="BO480" s="93" t="s">
        <v>102</v>
      </c>
      <c r="BP480" s="98" t="s">
        <v>102</v>
      </c>
      <c r="BQ480" s="93" t="s">
        <v>102</v>
      </c>
      <c r="BR480" s="93" t="s">
        <v>102</v>
      </c>
      <c r="BS480" s="93" t="s">
        <v>102</v>
      </c>
      <c r="BT480" s="99" t="s">
        <v>591</v>
      </c>
      <c r="BU480" s="100" t="s">
        <v>11322</v>
      </c>
      <c r="BV480" s="101" t="s">
        <v>471</v>
      </c>
      <c r="BW480" s="136"/>
      <c r="BX480" s="103" t="s">
        <v>565</v>
      </c>
      <c r="BY480" s="104" t="s">
        <v>190</v>
      </c>
      <c r="BZ480" s="136"/>
      <c r="CA480" s="83" t="s">
        <v>599</v>
      </c>
      <c r="CB480" s="106" t="s">
        <v>647</v>
      </c>
      <c r="CC480" s="106" t="s">
        <v>11323</v>
      </c>
      <c r="CD480" s="107"/>
      <c r="CE480" s="108" t="s">
        <v>107</v>
      </c>
      <c r="CF480" s="108" t="s">
        <v>107</v>
      </c>
      <c r="CG480" s="109"/>
      <c r="CH480" s="110" t="s">
        <v>107</v>
      </c>
      <c r="CI480" s="111"/>
      <c r="CJ480" s="112">
        <v>6710</v>
      </c>
      <c r="CK480" s="113">
        <v>86</v>
      </c>
      <c r="CL480" s="114" t="s">
        <v>134</v>
      </c>
      <c r="CM480" s="114" t="s">
        <v>108</v>
      </c>
      <c r="CN480" s="114"/>
      <c r="CO480" s="115" t="s">
        <v>102</v>
      </c>
      <c r="CP480" s="115" t="s">
        <v>102</v>
      </c>
      <c r="CQ480" s="115" t="s">
        <v>102</v>
      </c>
      <c r="CR480" s="115" t="s">
        <v>102</v>
      </c>
      <c r="CS480" s="116"/>
      <c r="CT480" s="117" t="s">
        <v>109</v>
      </c>
      <c r="CU480" s="117" t="s">
        <v>109</v>
      </c>
      <c r="CV480" s="83">
        <v>476</v>
      </c>
      <c r="CW480" s="83" t="s">
        <v>108</v>
      </c>
      <c r="CX480" s="83">
        <v>476</v>
      </c>
      <c r="CY480" s="83" t="s">
        <v>108</v>
      </c>
      <c r="CZ480" s="83">
        <v>6804</v>
      </c>
      <c r="DA480" s="83" t="s">
        <v>419</v>
      </c>
      <c r="DB480" s="83" t="s">
        <v>130</v>
      </c>
      <c r="DC480" s="83" t="s">
        <v>499</v>
      </c>
      <c r="DD480" s="83">
        <v>1525</v>
      </c>
      <c r="DE480" s="83" t="s">
        <v>444</v>
      </c>
      <c r="DF480" s="83" t="s">
        <v>130</v>
      </c>
      <c r="DG480" s="83" t="s">
        <v>499</v>
      </c>
      <c r="DH480" s="83"/>
      <c r="DI480" s="83">
        <v>0</v>
      </c>
      <c r="DJ480" s="83">
        <v>1</v>
      </c>
      <c r="DK480" s="83">
        <v>0</v>
      </c>
      <c r="DL480" s="83">
        <v>0</v>
      </c>
      <c r="DM480" s="83">
        <v>0</v>
      </c>
      <c r="DN480" s="83">
        <v>0</v>
      </c>
      <c r="DO480" s="83">
        <v>0</v>
      </c>
      <c r="DP480" s="83">
        <v>0</v>
      </c>
      <c r="DQ480" s="83">
        <v>0</v>
      </c>
      <c r="DR480" s="83">
        <v>0</v>
      </c>
      <c r="DS480" s="83">
        <v>0</v>
      </c>
      <c r="DT480" s="83">
        <v>3</v>
      </c>
      <c r="DU480" s="83">
        <v>3</v>
      </c>
      <c r="DV480" s="83">
        <v>0</v>
      </c>
      <c r="DW480" s="83">
        <v>0</v>
      </c>
      <c r="DX480" s="83">
        <v>3</v>
      </c>
      <c r="DY480" s="85">
        <v>44122</v>
      </c>
      <c r="DZ480" s="83" t="s">
        <v>4527</v>
      </c>
      <c r="EA480" s="83" t="s">
        <v>102</v>
      </c>
      <c r="EB480" s="83" t="s">
        <v>482</v>
      </c>
      <c r="EC480" s="83">
        <v>476</v>
      </c>
      <c r="ED480" s="83" t="s">
        <v>483</v>
      </c>
      <c r="EE480" s="83">
        <v>1</v>
      </c>
      <c r="EF480" s="83">
        <v>0</v>
      </c>
      <c r="EG480" s="83">
        <v>0</v>
      </c>
      <c r="EH480" s="83" t="s">
        <v>109</v>
      </c>
      <c r="EI480" s="83" t="s">
        <v>108</v>
      </c>
      <c r="EJ480" s="83" t="s">
        <v>583</v>
      </c>
      <c r="EK480" s="83">
        <v>0</v>
      </c>
      <c r="EL480" s="83">
        <v>0</v>
      </c>
      <c r="EM480" s="83">
        <v>1</v>
      </c>
      <c r="EN480" s="83" t="s">
        <v>497</v>
      </c>
      <c r="EO480" s="83"/>
      <c r="EP480" s="83" t="s">
        <v>436</v>
      </c>
      <c r="EQ480" s="136">
        <v>1</v>
      </c>
      <c r="ER480" s="136">
        <v>1</v>
      </c>
      <c r="ES480" s="136">
        <v>1</v>
      </c>
      <c r="ET480" s="136">
        <v>1</v>
      </c>
      <c r="EU480" s="215" t="s">
        <v>269</v>
      </c>
      <c r="EV480" s="136">
        <v>1</v>
      </c>
      <c r="EW480" s="136">
        <v>1</v>
      </c>
      <c r="EX480" s="136">
        <v>1</v>
      </c>
      <c r="EY480" s="136">
        <v>1</v>
      </c>
      <c r="EZ480" s="136">
        <v>1</v>
      </c>
      <c r="FP480" s="215" t="s">
        <v>592</v>
      </c>
      <c r="FQ480" s="136" t="b">
        <v>1</v>
      </c>
      <c r="FR480" s="136" t="b">
        <v>1</v>
      </c>
      <c r="FS480" s="136" t="b">
        <v>1</v>
      </c>
      <c r="FT480" s="136" t="b">
        <v>1</v>
      </c>
      <c r="FX480" s="215" t="s">
        <v>269</v>
      </c>
    </row>
    <row r="481" spans="1:180" ht="60" customHeight="1" x14ac:dyDescent="0.55000000000000004">
      <c r="A481" s="83" t="s">
        <v>130</v>
      </c>
      <c r="B481" s="83" t="s">
        <v>98</v>
      </c>
      <c r="C481" s="136">
        <v>929951</v>
      </c>
      <c r="D481" s="207" t="s">
        <v>629</v>
      </c>
      <c r="E481" s="208" t="s">
        <v>634</v>
      </c>
      <c r="F481" s="83" t="s">
        <v>108</v>
      </c>
      <c r="G481" s="85">
        <v>26341</v>
      </c>
      <c r="H481" s="83" t="s">
        <v>102</v>
      </c>
      <c r="I481" s="85">
        <v>34633</v>
      </c>
      <c r="J481" s="83" t="s">
        <v>228</v>
      </c>
      <c r="K481" s="216">
        <v>892231845609</v>
      </c>
      <c r="L481" s="83" t="s">
        <v>191</v>
      </c>
      <c r="M481" s="85">
        <v>43642</v>
      </c>
      <c r="N481" s="83">
        <v>-1686.6666666666699</v>
      </c>
      <c r="O481" s="83" t="s">
        <v>193</v>
      </c>
      <c r="P481" s="83" t="s">
        <v>181</v>
      </c>
      <c r="Q481" s="208" t="s">
        <v>6952</v>
      </c>
      <c r="R481" s="83" t="s">
        <v>102</v>
      </c>
      <c r="S481" s="83" t="s">
        <v>102</v>
      </c>
      <c r="T481" s="83" t="s">
        <v>131</v>
      </c>
      <c r="U481" s="83" t="s">
        <v>9838</v>
      </c>
      <c r="V481" s="83" t="s">
        <v>104</v>
      </c>
      <c r="W481" s="83" t="s">
        <v>105</v>
      </c>
      <c r="X481" s="86" t="s">
        <v>6952</v>
      </c>
      <c r="Y481" s="87" t="s">
        <v>102</v>
      </c>
      <c r="Z481" s="87" t="s">
        <v>102</v>
      </c>
      <c r="AA481" s="87" t="s">
        <v>131</v>
      </c>
      <c r="AB481" s="87" t="s">
        <v>9838</v>
      </c>
      <c r="AC481" s="87" t="s">
        <v>104</v>
      </c>
      <c r="AD481" s="87" t="s">
        <v>105</v>
      </c>
      <c r="AE481" s="87" t="s">
        <v>106</v>
      </c>
      <c r="AF481" s="86" t="s">
        <v>6952</v>
      </c>
      <c r="AG481" s="87" t="s">
        <v>177</v>
      </c>
      <c r="AH481" s="87" t="s">
        <v>9838</v>
      </c>
      <c r="AI481" s="87" t="s">
        <v>104</v>
      </c>
      <c r="AJ481" s="87" t="s">
        <v>204</v>
      </c>
      <c r="AK481" s="88"/>
      <c r="AL481" s="83" t="s">
        <v>107</v>
      </c>
      <c r="AM481" s="89" t="s">
        <v>454</v>
      </c>
      <c r="AN481" s="90" t="s">
        <v>416</v>
      </c>
      <c r="AO481" s="91" t="s">
        <v>643</v>
      </c>
      <c r="AP481" s="90">
        <v>8.3333333333332593</v>
      </c>
      <c r="AQ481" s="92" t="s">
        <v>102</v>
      </c>
      <c r="AR481" s="93" t="s">
        <v>102</v>
      </c>
      <c r="AS481" s="93" t="s">
        <v>102</v>
      </c>
      <c r="AT481" s="93" t="s">
        <v>102</v>
      </c>
      <c r="AU481" s="210" t="s">
        <v>645</v>
      </c>
      <c r="AV481" s="93" t="s">
        <v>185</v>
      </c>
      <c r="AW481" s="94" t="s">
        <v>102</v>
      </c>
      <c r="AX481" s="93" t="s">
        <v>105</v>
      </c>
      <c r="AY481" s="95" t="s">
        <v>104</v>
      </c>
      <c r="AZ481" s="93" t="s">
        <v>102</v>
      </c>
      <c r="BA481" s="93" t="s">
        <v>102</v>
      </c>
      <c r="BB481" s="93" t="s">
        <v>102</v>
      </c>
      <c r="BC481" s="93" t="s">
        <v>102</v>
      </c>
      <c r="BD481" s="96" t="s">
        <v>102</v>
      </c>
      <c r="BE481" s="90">
        <v>-229.666666666667</v>
      </c>
      <c r="BF481" s="93" t="s">
        <v>102</v>
      </c>
      <c r="BG481" s="93" t="s">
        <v>102</v>
      </c>
      <c r="BH481" s="93" t="s">
        <v>102</v>
      </c>
      <c r="BI481" s="93" t="s">
        <v>102</v>
      </c>
      <c r="BJ481" s="210" t="s">
        <v>643</v>
      </c>
      <c r="BK481" s="93" t="s">
        <v>196</v>
      </c>
      <c r="BL481" s="97" t="s">
        <v>102</v>
      </c>
      <c r="BM481" s="93" t="s">
        <v>105</v>
      </c>
      <c r="BN481" s="93" t="s">
        <v>596</v>
      </c>
      <c r="BO481" s="93" t="s">
        <v>102</v>
      </c>
      <c r="BP481" s="98" t="s">
        <v>102</v>
      </c>
      <c r="BQ481" s="93" t="s">
        <v>102</v>
      </c>
      <c r="BR481" s="93" t="s">
        <v>102</v>
      </c>
      <c r="BS481" s="93" t="s">
        <v>102</v>
      </c>
      <c r="BT481" s="99" t="s">
        <v>591</v>
      </c>
      <c r="BU481" s="100" t="s">
        <v>11324</v>
      </c>
      <c r="BV481" s="101" t="s">
        <v>471</v>
      </c>
      <c r="BW481" s="136"/>
      <c r="BX481" s="103" t="s">
        <v>565</v>
      </c>
      <c r="BY481" s="104" t="s">
        <v>190</v>
      </c>
      <c r="BZ481" s="136"/>
      <c r="CA481" s="83" t="s">
        <v>599</v>
      </c>
      <c r="CB481" s="106" t="s">
        <v>647</v>
      </c>
      <c r="CC481" s="106" t="s">
        <v>11325</v>
      </c>
      <c r="CD481" s="107"/>
      <c r="CE481" s="108" t="s">
        <v>107</v>
      </c>
      <c r="CF481" s="108" t="s">
        <v>107</v>
      </c>
      <c r="CG481" s="109"/>
      <c r="CH481" s="110" t="s">
        <v>107</v>
      </c>
      <c r="CI481" s="111"/>
      <c r="CJ481" s="112">
        <v>6710</v>
      </c>
      <c r="CK481" s="113">
        <v>86</v>
      </c>
      <c r="CL481" s="114" t="s">
        <v>134</v>
      </c>
      <c r="CM481" s="114" t="s">
        <v>108</v>
      </c>
      <c r="CN481" s="114"/>
      <c r="CO481" s="115" t="s">
        <v>102</v>
      </c>
      <c r="CP481" s="115" t="s">
        <v>102</v>
      </c>
      <c r="CQ481" s="115" t="s">
        <v>102</v>
      </c>
      <c r="CR481" s="115" t="s">
        <v>102</v>
      </c>
      <c r="CS481" s="116"/>
      <c r="CT481" s="117" t="s">
        <v>109</v>
      </c>
      <c r="CU481" s="117" t="s">
        <v>109</v>
      </c>
      <c r="CV481" s="83">
        <v>477</v>
      </c>
      <c r="CW481" s="83" t="s">
        <v>108</v>
      </c>
      <c r="CX481" s="83">
        <v>477</v>
      </c>
      <c r="CY481" s="83" t="s">
        <v>108</v>
      </c>
      <c r="CZ481" s="83">
        <v>6805</v>
      </c>
      <c r="DA481" s="83" t="s">
        <v>419</v>
      </c>
      <c r="DB481" s="83" t="s">
        <v>130</v>
      </c>
      <c r="DC481" s="83" t="s">
        <v>499</v>
      </c>
      <c r="DD481" s="83">
        <v>1526</v>
      </c>
      <c r="DE481" s="83" t="s">
        <v>444</v>
      </c>
      <c r="DF481" s="83" t="s">
        <v>130</v>
      </c>
      <c r="DG481" s="83" t="s">
        <v>499</v>
      </c>
      <c r="DH481" s="83"/>
      <c r="DI481" s="83">
        <v>0</v>
      </c>
      <c r="DJ481" s="83">
        <v>1</v>
      </c>
      <c r="DK481" s="83">
        <v>0</v>
      </c>
      <c r="DL481" s="83">
        <v>0</v>
      </c>
      <c r="DM481" s="83">
        <v>0</v>
      </c>
      <c r="DN481" s="83">
        <v>0</v>
      </c>
      <c r="DO481" s="83">
        <v>0</v>
      </c>
      <c r="DP481" s="83">
        <v>0</v>
      </c>
      <c r="DQ481" s="83">
        <v>0</v>
      </c>
      <c r="DR481" s="83">
        <v>0</v>
      </c>
      <c r="DS481" s="83">
        <v>0</v>
      </c>
      <c r="DT481" s="83">
        <v>3</v>
      </c>
      <c r="DU481" s="83">
        <v>3</v>
      </c>
      <c r="DV481" s="83">
        <v>0</v>
      </c>
      <c r="DW481" s="83">
        <v>0</v>
      </c>
      <c r="DX481" s="83">
        <v>3</v>
      </c>
      <c r="DY481" s="85">
        <v>44123</v>
      </c>
      <c r="DZ481" s="83" t="s">
        <v>4528</v>
      </c>
      <c r="EA481" s="83" t="s">
        <v>102</v>
      </c>
      <c r="EB481" s="83" t="s">
        <v>482</v>
      </c>
      <c r="EC481" s="83">
        <v>477</v>
      </c>
      <c r="ED481" s="83" t="s">
        <v>483</v>
      </c>
      <c r="EE481" s="83">
        <v>1</v>
      </c>
      <c r="EF481" s="83">
        <v>0</v>
      </c>
      <c r="EG481" s="83">
        <v>0</v>
      </c>
      <c r="EH481" s="83" t="s">
        <v>109</v>
      </c>
      <c r="EI481" s="83" t="s">
        <v>108</v>
      </c>
      <c r="EJ481" s="83" t="s">
        <v>583</v>
      </c>
      <c r="EK481" s="83">
        <v>0</v>
      </c>
      <c r="EL481" s="83">
        <v>0</v>
      </c>
      <c r="EM481" s="83">
        <v>1</v>
      </c>
      <c r="EN481" s="83" t="s">
        <v>497</v>
      </c>
      <c r="EO481" s="83"/>
      <c r="EP481" s="83" t="s">
        <v>436</v>
      </c>
      <c r="EQ481" s="136">
        <v>1</v>
      </c>
      <c r="ER481" s="136">
        <v>1</v>
      </c>
      <c r="ES481" s="136">
        <v>1</v>
      </c>
      <c r="ET481" s="136">
        <v>1</v>
      </c>
      <c r="EU481" s="215" t="s">
        <v>269</v>
      </c>
      <c r="EV481" s="136">
        <v>1</v>
      </c>
      <c r="EW481" s="136">
        <v>1</v>
      </c>
      <c r="EX481" s="136">
        <v>1</v>
      </c>
      <c r="EY481" s="136">
        <v>1</v>
      </c>
      <c r="EZ481" s="136">
        <v>1</v>
      </c>
      <c r="FP481" s="215" t="s">
        <v>592</v>
      </c>
      <c r="FQ481" s="136" t="b">
        <v>1</v>
      </c>
      <c r="FR481" s="136" t="b">
        <v>1</v>
      </c>
      <c r="FS481" s="136" t="b">
        <v>1</v>
      </c>
      <c r="FT481" s="136" t="b">
        <v>1</v>
      </c>
      <c r="FX481" s="215" t="s">
        <v>269</v>
      </c>
    </row>
    <row r="482" spans="1:180" ht="60" customHeight="1" x14ac:dyDescent="0.55000000000000004">
      <c r="A482" s="83" t="s">
        <v>130</v>
      </c>
      <c r="B482" s="83" t="s">
        <v>98</v>
      </c>
      <c r="C482" s="136">
        <v>535820</v>
      </c>
      <c r="D482" s="207" t="s">
        <v>627</v>
      </c>
      <c r="E482" s="208" t="s">
        <v>630</v>
      </c>
      <c r="F482" s="83" t="s">
        <v>108</v>
      </c>
      <c r="G482" s="85">
        <v>20621</v>
      </c>
      <c r="H482" s="83" t="s">
        <v>102</v>
      </c>
      <c r="I482" s="85">
        <v>39794</v>
      </c>
      <c r="J482" s="83" t="s">
        <v>228</v>
      </c>
      <c r="K482" s="216">
        <v>593346126557</v>
      </c>
      <c r="L482" s="83" t="s">
        <v>191</v>
      </c>
      <c r="M482" s="85">
        <v>43631</v>
      </c>
      <c r="N482" s="83">
        <v>-1691.6666666666699</v>
      </c>
      <c r="O482" s="83" t="s">
        <v>180</v>
      </c>
      <c r="P482" s="83" t="s">
        <v>181</v>
      </c>
      <c r="Q482" s="208" t="s">
        <v>6956</v>
      </c>
      <c r="R482" s="83" t="s">
        <v>102</v>
      </c>
      <c r="S482" s="83" t="s">
        <v>102</v>
      </c>
      <c r="T482" s="83" t="s">
        <v>199</v>
      </c>
      <c r="U482" s="83" t="s">
        <v>9839</v>
      </c>
      <c r="V482" s="83" t="s">
        <v>104</v>
      </c>
      <c r="W482" s="83" t="s">
        <v>105</v>
      </c>
      <c r="X482" s="86" t="s">
        <v>6956</v>
      </c>
      <c r="Y482" s="87" t="s">
        <v>102</v>
      </c>
      <c r="Z482" s="87" t="s">
        <v>102</v>
      </c>
      <c r="AA482" s="87" t="s">
        <v>199</v>
      </c>
      <c r="AB482" s="87" t="s">
        <v>9839</v>
      </c>
      <c r="AC482" s="87" t="s">
        <v>104</v>
      </c>
      <c r="AD482" s="87" t="s">
        <v>105</v>
      </c>
      <c r="AE482" s="87" t="s">
        <v>106</v>
      </c>
      <c r="AF482" s="86" t="s">
        <v>6956</v>
      </c>
      <c r="AG482" s="87" t="s">
        <v>489</v>
      </c>
      <c r="AH482" s="87" t="s">
        <v>9840</v>
      </c>
      <c r="AI482" s="87" t="s">
        <v>104</v>
      </c>
      <c r="AJ482" s="87" t="s">
        <v>204</v>
      </c>
      <c r="AK482" s="88"/>
      <c r="AL482" s="83" t="s">
        <v>107</v>
      </c>
      <c r="AM482" s="89" t="s">
        <v>454</v>
      </c>
      <c r="AN482" s="90" t="s">
        <v>416</v>
      </c>
      <c r="AO482" s="91" t="s">
        <v>641</v>
      </c>
      <c r="AP482" s="90">
        <v>8.3333333333332593</v>
      </c>
      <c r="AQ482" s="92" t="s">
        <v>211</v>
      </c>
      <c r="AR482" s="93" t="s">
        <v>102</v>
      </c>
      <c r="AS482" s="93" t="s">
        <v>102</v>
      </c>
      <c r="AT482" s="93" t="s">
        <v>102</v>
      </c>
      <c r="AU482" s="210" t="s">
        <v>641</v>
      </c>
      <c r="AV482" s="93" t="s">
        <v>192</v>
      </c>
      <c r="AW482" s="94" t="s">
        <v>102</v>
      </c>
      <c r="AX482" s="93" t="s">
        <v>105</v>
      </c>
      <c r="AY482" s="95" t="s">
        <v>188</v>
      </c>
      <c r="AZ482" s="93" t="s">
        <v>102</v>
      </c>
      <c r="BA482" s="93" t="s">
        <v>9841</v>
      </c>
      <c r="BB482" s="93" t="s">
        <v>102</v>
      </c>
      <c r="BC482" s="93" t="s">
        <v>102</v>
      </c>
      <c r="BD482" s="96" t="s">
        <v>102</v>
      </c>
      <c r="BE482" s="90">
        <v>-230.166666666667</v>
      </c>
      <c r="BF482" s="93" t="s">
        <v>211</v>
      </c>
      <c r="BG482" s="93" t="s">
        <v>102</v>
      </c>
      <c r="BH482" s="93" t="s">
        <v>102</v>
      </c>
      <c r="BI482" s="93" t="s">
        <v>102</v>
      </c>
      <c r="BJ482" s="210" t="s">
        <v>646</v>
      </c>
      <c r="BK482" s="93" t="s">
        <v>182</v>
      </c>
      <c r="BL482" s="97" t="s">
        <v>102</v>
      </c>
      <c r="BM482" s="93" t="s">
        <v>105</v>
      </c>
      <c r="BN482" s="93" t="s">
        <v>104</v>
      </c>
      <c r="BO482" s="93" t="s">
        <v>102</v>
      </c>
      <c r="BP482" s="98">
        <v>20180366</v>
      </c>
      <c r="BQ482" s="93" t="s">
        <v>102</v>
      </c>
      <c r="BR482" s="93" t="s">
        <v>102</v>
      </c>
      <c r="BS482" s="93" t="s">
        <v>102</v>
      </c>
      <c r="BT482" s="99" t="s">
        <v>591</v>
      </c>
      <c r="BU482" s="100" t="s">
        <v>11326</v>
      </c>
      <c r="BV482" s="101" t="s">
        <v>471</v>
      </c>
      <c r="BW482" s="136"/>
      <c r="BX482" s="103" t="s">
        <v>565</v>
      </c>
      <c r="BY482" s="104" t="s">
        <v>190</v>
      </c>
      <c r="BZ482" s="136"/>
      <c r="CA482" s="83" t="s">
        <v>599</v>
      </c>
      <c r="CB482" s="106" t="s">
        <v>647</v>
      </c>
      <c r="CC482" s="106" t="s">
        <v>11327</v>
      </c>
      <c r="CD482" s="107"/>
      <c r="CE482" s="108" t="s">
        <v>107</v>
      </c>
      <c r="CF482" s="108" t="s">
        <v>107</v>
      </c>
      <c r="CG482" s="109"/>
      <c r="CH482" s="110" t="s">
        <v>107</v>
      </c>
      <c r="CI482" s="111"/>
      <c r="CJ482" s="112">
        <v>6710</v>
      </c>
      <c r="CK482" s="113">
        <v>86</v>
      </c>
      <c r="CL482" s="114" t="s">
        <v>134</v>
      </c>
      <c r="CM482" s="114" t="s">
        <v>108</v>
      </c>
      <c r="CN482" s="114"/>
      <c r="CO482" s="115" t="s">
        <v>102</v>
      </c>
      <c r="CP482" s="115" t="s">
        <v>102</v>
      </c>
      <c r="CQ482" s="115" t="s">
        <v>102</v>
      </c>
      <c r="CR482" s="115" t="s">
        <v>102</v>
      </c>
      <c r="CS482" s="116"/>
      <c r="CT482" s="117" t="s">
        <v>109</v>
      </c>
      <c r="CU482" s="117" t="s">
        <v>109</v>
      </c>
      <c r="CV482" s="83">
        <v>478</v>
      </c>
      <c r="CW482" s="83" t="s">
        <v>108</v>
      </c>
      <c r="CX482" s="83">
        <v>478</v>
      </c>
      <c r="CY482" s="83" t="s">
        <v>108</v>
      </c>
      <c r="CZ482" s="83">
        <v>6806</v>
      </c>
      <c r="DA482" s="83" t="s">
        <v>419</v>
      </c>
      <c r="DB482" s="83" t="s">
        <v>130</v>
      </c>
      <c r="DC482" s="83" t="s">
        <v>499</v>
      </c>
      <c r="DD482" s="83">
        <v>1527</v>
      </c>
      <c r="DE482" s="83" t="s">
        <v>444</v>
      </c>
      <c r="DF482" s="83" t="s">
        <v>130</v>
      </c>
      <c r="DG482" s="83" t="s">
        <v>499</v>
      </c>
      <c r="DH482" s="83"/>
      <c r="DI482" s="83">
        <v>0</v>
      </c>
      <c r="DJ482" s="83">
        <v>1</v>
      </c>
      <c r="DK482" s="83">
        <v>0</v>
      </c>
      <c r="DL482" s="83">
        <v>0</v>
      </c>
      <c r="DM482" s="83">
        <v>0</v>
      </c>
      <c r="DN482" s="83">
        <v>0</v>
      </c>
      <c r="DO482" s="83">
        <v>0</v>
      </c>
      <c r="DP482" s="83">
        <v>0</v>
      </c>
      <c r="DQ482" s="83">
        <v>0</v>
      </c>
      <c r="DR482" s="83">
        <v>0</v>
      </c>
      <c r="DS482" s="83">
        <v>0</v>
      </c>
      <c r="DT482" s="83">
        <v>3</v>
      </c>
      <c r="DU482" s="83">
        <v>3</v>
      </c>
      <c r="DV482" s="83">
        <v>0</v>
      </c>
      <c r="DW482" s="83">
        <v>0</v>
      </c>
      <c r="DX482" s="83">
        <v>3</v>
      </c>
      <c r="DY482" s="85">
        <v>44124</v>
      </c>
      <c r="DZ482" s="83" t="s">
        <v>4529</v>
      </c>
      <c r="EA482" s="83" t="s">
        <v>102</v>
      </c>
      <c r="EB482" s="83" t="s">
        <v>482</v>
      </c>
      <c r="EC482" s="83">
        <v>478</v>
      </c>
      <c r="ED482" s="83" t="s">
        <v>483</v>
      </c>
      <c r="EE482" s="83">
        <v>1</v>
      </c>
      <c r="EF482" s="83">
        <v>0</v>
      </c>
      <c r="EG482" s="83">
        <v>0</v>
      </c>
      <c r="EH482" s="83" t="s">
        <v>109</v>
      </c>
      <c r="EI482" s="83" t="s">
        <v>108</v>
      </c>
      <c r="EJ482" s="83" t="s">
        <v>583</v>
      </c>
      <c r="EK482" s="83">
        <v>0</v>
      </c>
      <c r="EL482" s="83">
        <v>0</v>
      </c>
      <c r="EM482" s="83">
        <v>1</v>
      </c>
      <c r="EN482" s="83" t="s">
        <v>497</v>
      </c>
      <c r="EO482" s="83"/>
      <c r="EP482" s="83" t="s">
        <v>436</v>
      </c>
      <c r="EQ482" s="136">
        <v>1</v>
      </c>
      <c r="ER482" s="136">
        <v>1</v>
      </c>
      <c r="ES482" s="136">
        <v>1</v>
      </c>
      <c r="ET482" s="136">
        <v>1</v>
      </c>
      <c r="EU482" s="215" t="s">
        <v>269</v>
      </c>
      <c r="EV482" s="136">
        <v>1</v>
      </c>
      <c r="EW482" s="136">
        <v>1</v>
      </c>
      <c r="EX482" s="136">
        <v>1</v>
      </c>
      <c r="EY482" s="136">
        <v>1</v>
      </c>
      <c r="EZ482" s="136">
        <v>1</v>
      </c>
      <c r="FP482" s="215" t="s">
        <v>592</v>
      </c>
      <c r="FQ482" s="136" t="b">
        <v>1</v>
      </c>
      <c r="FR482" s="136" t="b">
        <v>1</v>
      </c>
      <c r="FS482" s="136" t="b">
        <v>1</v>
      </c>
      <c r="FT482" s="136" t="b">
        <v>1</v>
      </c>
      <c r="FX482" s="215" t="s">
        <v>269</v>
      </c>
    </row>
    <row r="483" spans="1:180" ht="60" customHeight="1" x14ac:dyDescent="0.55000000000000004">
      <c r="A483" s="83" t="s">
        <v>130</v>
      </c>
      <c r="B483" s="83" t="s">
        <v>98</v>
      </c>
      <c r="C483" s="136">
        <v>488667</v>
      </c>
      <c r="D483" s="207" t="s">
        <v>628</v>
      </c>
      <c r="E483" s="208" t="s">
        <v>633</v>
      </c>
      <c r="F483" s="83" t="s">
        <v>108</v>
      </c>
      <c r="G483" s="85">
        <v>22744</v>
      </c>
      <c r="H483" s="83" t="s">
        <v>102</v>
      </c>
      <c r="I483" s="85">
        <v>39772</v>
      </c>
      <c r="J483" s="83" t="s">
        <v>228</v>
      </c>
      <c r="K483" s="216">
        <v>734666389960</v>
      </c>
      <c r="L483" s="83" t="s">
        <v>191</v>
      </c>
      <c r="M483" s="85">
        <v>43619</v>
      </c>
      <c r="N483" s="83">
        <v>-1696.6666666666699</v>
      </c>
      <c r="O483" s="83" t="s">
        <v>193</v>
      </c>
      <c r="P483" s="83" t="s">
        <v>181</v>
      </c>
      <c r="Q483" s="208" t="s">
        <v>6960</v>
      </c>
      <c r="R483" s="83" t="s">
        <v>102</v>
      </c>
      <c r="S483" s="83" t="s">
        <v>102</v>
      </c>
      <c r="T483" s="83" t="s">
        <v>133</v>
      </c>
      <c r="U483" s="83" t="s">
        <v>9842</v>
      </c>
      <c r="V483" s="83" t="s">
        <v>111</v>
      </c>
      <c r="W483" s="83" t="s">
        <v>105</v>
      </c>
      <c r="X483" s="86" t="s">
        <v>6960</v>
      </c>
      <c r="Y483" s="87" t="s">
        <v>102</v>
      </c>
      <c r="Z483" s="87" t="s">
        <v>102</v>
      </c>
      <c r="AA483" s="87" t="s">
        <v>133</v>
      </c>
      <c r="AB483" s="87" t="s">
        <v>9842</v>
      </c>
      <c r="AC483" s="87" t="s">
        <v>111</v>
      </c>
      <c r="AD483" s="87" t="s">
        <v>105</v>
      </c>
      <c r="AE483" s="87" t="s">
        <v>106</v>
      </c>
      <c r="AF483" s="86" t="s">
        <v>6960</v>
      </c>
      <c r="AG483" s="87" t="s">
        <v>486</v>
      </c>
      <c r="AH483" s="87" t="s">
        <v>9842</v>
      </c>
      <c r="AI483" s="87" t="s">
        <v>111</v>
      </c>
      <c r="AJ483" s="87" t="s">
        <v>204</v>
      </c>
      <c r="AK483" s="88"/>
      <c r="AL483" s="83" t="s">
        <v>107</v>
      </c>
      <c r="AM483" s="89" t="s">
        <v>454</v>
      </c>
      <c r="AN483" s="90" t="s">
        <v>416</v>
      </c>
      <c r="AO483" s="91" t="s">
        <v>642</v>
      </c>
      <c r="AP483" s="90">
        <v>8.3333333333332593</v>
      </c>
      <c r="AQ483" s="92" t="s">
        <v>102</v>
      </c>
      <c r="AR483" s="93" t="s">
        <v>102</v>
      </c>
      <c r="AS483" s="93" t="s">
        <v>102</v>
      </c>
      <c r="AT483" s="93" t="s">
        <v>102</v>
      </c>
      <c r="AU483" s="210" t="s">
        <v>644</v>
      </c>
      <c r="AV483" s="93" t="s">
        <v>185</v>
      </c>
      <c r="AW483" s="94" t="s">
        <v>102</v>
      </c>
      <c r="AX483" s="93" t="s">
        <v>183</v>
      </c>
      <c r="AY483" s="95" t="s">
        <v>111</v>
      </c>
      <c r="AZ483" s="93" t="s">
        <v>102</v>
      </c>
      <c r="BA483" s="93" t="s">
        <v>102</v>
      </c>
      <c r="BB483" s="93" t="s">
        <v>102</v>
      </c>
      <c r="BC483" s="93" t="s">
        <v>102</v>
      </c>
      <c r="BD483" s="96" t="s">
        <v>102</v>
      </c>
      <c r="BE483" s="90">
        <v>-230.666666666667</v>
      </c>
      <c r="BF483" s="93" t="s">
        <v>102</v>
      </c>
      <c r="BG483" s="93" t="s">
        <v>102</v>
      </c>
      <c r="BH483" s="93" t="s">
        <v>102</v>
      </c>
      <c r="BI483" s="93" t="s">
        <v>102</v>
      </c>
      <c r="BJ483" s="210" t="s">
        <v>642</v>
      </c>
      <c r="BK483" s="93" t="s">
        <v>192</v>
      </c>
      <c r="BL483" s="97" t="s">
        <v>102</v>
      </c>
      <c r="BM483" s="93" t="s">
        <v>183</v>
      </c>
      <c r="BN483" s="93" t="s">
        <v>106</v>
      </c>
      <c r="BO483" s="93" t="s">
        <v>102</v>
      </c>
      <c r="BP483" s="98" t="s">
        <v>102</v>
      </c>
      <c r="BQ483" s="93" t="s">
        <v>102</v>
      </c>
      <c r="BR483" s="93" t="s">
        <v>102</v>
      </c>
      <c r="BS483" s="93" t="s">
        <v>102</v>
      </c>
      <c r="BT483" s="99" t="s">
        <v>591</v>
      </c>
      <c r="BU483" s="100" t="s">
        <v>11328</v>
      </c>
      <c r="BV483" s="101" t="s">
        <v>471</v>
      </c>
      <c r="BW483" s="136"/>
      <c r="BX483" s="103" t="s">
        <v>565</v>
      </c>
      <c r="BY483" s="104" t="s">
        <v>190</v>
      </c>
      <c r="BZ483" s="136"/>
      <c r="CA483" s="83" t="s">
        <v>599</v>
      </c>
      <c r="CB483" s="106" t="s">
        <v>647</v>
      </c>
      <c r="CC483" s="106" t="s">
        <v>11329</v>
      </c>
      <c r="CD483" s="107"/>
      <c r="CE483" s="108" t="s">
        <v>107</v>
      </c>
      <c r="CF483" s="108" t="s">
        <v>107</v>
      </c>
      <c r="CG483" s="109"/>
      <c r="CH483" s="110" t="s">
        <v>107</v>
      </c>
      <c r="CI483" s="111"/>
      <c r="CJ483" s="112">
        <v>6710</v>
      </c>
      <c r="CK483" s="113">
        <v>86</v>
      </c>
      <c r="CL483" s="114" t="s">
        <v>134</v>
      </c>
      <c r="CM483" s="114" t="s">
        <v>108</v>
      </c>
      <c r="CN483" s="114"/>
      <c r="CO483" s="115" t="s">
        <v>102</v>
      </c>
      <c r="CP483" s="115" t="s">
        <v>102</v>
      </c>
      <c r="CQ483" s="115" t="s">
        <v>102</v>
      </c>
      <c r="CR483" s="115" t="s">
        <v>102</v>
      </c>
      <c r="CS483" s="116"/>
      <c r="CT483" s="117" t="s">
        <v>109</v>
      </c>
      <c r="CU483" s="117" t="s">
        <v>109</v>
      </c>
      <c r="CV483" s="83">
        <v>479</v>
      </c>
      <c r="CW483" s="83" t="s">
        <v>108</v>
      </c>
      <c r="CX483" s="83">
        <v>479</v>
      </c>
      <c r="CY483" s="83" t="s">
        <v>108</v>
      </c>
      <c r="CZ483" s="83">
        <v>6807</v>
      </c>
      <c r="DA483" s="83" t="s">
        <v>419</v>
      </c>
      <c r="DB483" s="83" t="s">
        <v>130</v>
      </c>
      <c r="DC483" s="83" t="s">
        <v>499</v>
      </c>
      <c r="DD483" s="83">
        <v>1528</v>
      </c>
      <c r="DE483" s="83" t="s">
        <v>444</v>
      </c>
      <c r="DF483" s="83" t="s">
        <v>130</v>
      </c>
      <c r="DG483" s="83" t="s">
        <v>499</v>
      </c>
      <c r="DH483" s="83"/>
      <c r="DI483" s="83">
        <v>0</v>
      </c>
      <c r="DJ483" s="83">
        <v>1</v>
      </c>
      <c r="DK483" s="83">
        <v>0</v>
      </c>
      <c r="DL483" s="83">
        <v>0</v>
      </c>
      <c r="DM483" s="83">
        <v>0</v>
      </c>
      <c r="DN483" s="83">
        <v>0</v>
      </c>
      <c r="DO483" s="83">
        <v>0</v>
      </c>
      <c r="DP483" s="83">
        <v>0</v>
      </c>
      <c r="DQ483" s="83">
        <v>0</v>
      </c>
      <c r="DR483" s="83">
        <v>0</v>
      </c>
      <c r="DS483" s="83">
        <v>0</v>
      </c>
      <c r="DT483" s="83">
        <v>3</v>
      </c>
      <c r="DU483" s="83">
        <v>3</v>
      </c>
      <c r="DV483" s="83">
        <v>0</v>
      </c>
      <c r="DW483" s="83">
        <v>0</v>
      </c>
      <c r="DX483" s="83">
        <v>3</v>
      </c>
      <c r="DY483" s="85">
        <v>44125</v>
      </c>
      <c r="DZ483" s="83" t="s">
        <v>4530</v>
      </c>
      <c r="EA483" s="83" t="s">
        <v>102</v>
      </c>
      <c r="EB483" s="83" t="s">
        <v>482</v>
      </c>
      <c r="EC483" s="83">
        <v>479</v>
      </c>
      <c r="ED483" s="83" t="s">
        <v>483</v>
      </c>
      <c r="EE483" s="83">
        <v>1</v>
      </c>
      <c r="EF483" s="83">
        <v>0</v>
      </c>
      <c r="EG483" s="83">
        <v>0</v>
      </c>
      <c r="EH483" s="83" t="s">
        <v>109</v>
      </c>
      <c r="EI483" s="83" t="s">
        <v>108</v>
      </c>
      <c r="EJ483" s="83" t="s">
        <v>583</v>
      </c>
      <c r="EK483" s="83">
        <v>0</v>
      </c>
      <c r="EL483" s="83">
        <v>0</v>
      </c>
      <c r="EM483" s="83">
        <v>1</v>
      </c>
      <c r="EN483" s="83" t="s">
        <v>497</v>
      </c>
      <c r="EO483" s="83"/>
      <c r="EP483" s="83" t="s">
        <v>436</v>
      </c>
      <c r="EQ483" s="136">
        <v>1</v>
      </c>
      <c r="ER483" s="136">
        <v>1</v>
      </c>
      <c r="ES483" s="136">
        <v>1</v>
      </c>
      <c r="ET483" s="136">
        <v>1</v>
      </c>
      <c r="EU483" s="215" t="s">
        <v>269</v>
      </c>
      <c r="EV483" s="136">
        <v>1</v>
      </c>
      <c r="EW483" s="136">
        <v>1</v>
      </c>
      <c r="EX483" s="136">
        <v>1</v>
      </c>
      <c r="EY483" s="136">
        <v>1</v>
      </c>
      <c r="EZ483" s="136">
        <v>1</v>
      </c>
      <c r="FP483" s="215" t="s">
        <v>592</v>
      </c>
      <c r="FQ483" s="136" t="b">
        <v>1</v>
      </c>
      <c r="FR483" s="136" t="b">
        <v>1</v>
      </c>
      <c r="FS483" s="136" t="b">
        <v>1</v>
      </c>
      <c r="FT483" s="136" t="b">
        <v>1</v>
      </c>
      <c r="FX483" s="215" t="s">
        <v>269</v>
      </c>
    </row>
    <row r="484" spans="1:180" ht="60" customHeight="1" x14ac:dyDescent="0.55000000000000004">
      <c r="A484" s="83" t="s">
        <v>130</v>
      </c>
      <c r="B484" s="83" t="s">
        <v>98</v>
      </c>
      <c r="C484" s="136">
        <v>879264</v>
      </c>
      <c r="D484" s="207" t="s">
        <v>629</v>
      </c>
      <c r="E484" s="208" t="s">
        <v>634</v>
      </c>
      <c r="F484" s="83" t="s">
        <v>108</v>
      </c>
      <c r="G484" s="85">
        <v>26341</v>
      </c>
      <c r="H484" s="83" t="s">
        <v>102</v>
      </c>
      <c r="I484" s="85">
        <v>34633</v>
      </c>
      <c r="J484" s="83" t="s">
        <v>228</v>
      </c>
      <c r="K484" s="216">
        <v>856130528866</v>
      </c>
      <c r="L484" s="83" t="s">
        <v>191</v>
      </c>
      <c r="M484" s="85">
        <v>43642</v>
      </c>
      <c r="N484" s="83">
        <v>-1701.6666666666699</v>
      </c>
      <c r="O484" s="83" t="s">
        <v>193</v>
      </c>
      <c r="P484" s="83" t="s">
        <v>181</v>
      </c>
      <c r="Q484" s="208" t="s">
        <v>6964</v>
      </c>
      <c r="R484" s="83" t="s">
        <v>102</v>
      </c>
      <c r="S484" s="83" t="s">
        <v>102</v>
      </c>
      <c r="T484" s="83" t="s">
        <v>131</v>
      </c>
      <c r="U484" s="83" t="s">
        <v>9843</v>
      </c>
      <c r="V484" s="83" t="s">
        <v>104</v>
      </c>
      <c r="W484" s="83" t="s">
        <v>105</v>
      </c>
      <c r="X484" s="86" t="s">
        <v>6964</v>
      </c>
      <c r="Y484" s="87" t="s">
        <v>102</v>
      </c>
      <c r="Z484" s="87" t="s">
        <v>102</v>
      </c>
      <c r="AA484" s="87" t="s">
        <v>131</v>
      </c>
      <c r="AB484" s="87" t="s">
        <v>9843</v>
      </c>
      <c r="AC484" s="87" t="s">
        <v>104</v>
      </c>
      <c r="AD484" s="87" t="s">
        <v>105</v>
      </c>
      <c r="AE484" s="87" t="s">
        <v>106</v>
      </c>
      <c r="AF484" s="86" t="s">
        <v>6964</v>
      </c>
      <c r="AG484" s="87" t="s">
        <v>177</v>
      </c>
      <c r="AH484" s="87" t="s">
        <v>9843</v>
      </c>
      <c r="AI484" s="87" t="s">
        <v>104</v>
      </c>
      <c r="AJ484" s="87" t="s">
        <v>204</v>
      </c>
      <c r="AK484" s="88"/>
      <c r="AL484" s="83" t="s">
        <v>107</v>
      </c>
      <c r="AM484" s="89" t="s">
        <v>454</v>
      </c>
      <c r="AN484" s="90" t="s">
        <v>416</v>
      </c>
      <c r="AO484" s="91" t="s">
        <v>643</v>
      </c>
      <c r="AP484" s="90">
        <v>8.3333333333332593</v>
      </c>
      <c r="AQ484" s="92" t="s">
        <v>102</v>
      </c>
      <c r="AR484" s="93" t="s">
        <v>102</v>
      </c>
      <c r="AS484" s="93" t="s">
        <v>102</v>
      </c>
      <c r="AT484" s="93" t="s">
        <v>102</v>
      </c>
      <c r="AU484" s="210" t="s">
        <v>645</v>
      </c>
      <c r="AV484" s="93" t="s">
        <v>185</v>
      </c>
      <c r="AW484" s="94" t="s">
        <v>102</v>
      </c>
      <c r="AX484" s="93" t="s">
        <v>105</v>
      </c>
      <c r="AY484" s="95" t="s">
        <v>104</v>
      </c>
      <c r="AZ484" s="93" t="s">
        <v>102</v>
      </c>
      <c r="BA484" s="93" t="s">
        <v>102</v>
      </c>
      <c r="BB484" s="93" t="s">
        <v>102</v>
      </c>
      <c r="BC484" s="93" t="s">
        <v>102</v>
      </c>
      <c r="BD484" s="96" t="s">
        <v>102</v>
      </c>
      <c r="BE484" s="90">
        <v>-231.166666666667</v>
      </c>
      <c r="BF484" s="93" t="s">
        <v>102</v>
      </c>
      <c r="BG484" s="93" t="s">
        <v>102</v>
      </c>
      <c r="BH484" s="93" t="s">
        <v>102</v>
      </c>
      <c r="BI484" s="93" t="s">
        <v>102</v>
      </c>
      <c r="BJ484" s="210" t="s">
        <v>643</v>
      </c>
      <c r="BK484" s="93" t="s">
        <v>196</v>
      </c>
      <c r="BL484" s="97" t="s">
        <v>102</v>
      </c>
      <c r="BM484" s="93" t="s">
        <v>105</v>
      </c>
      <c r="BN484" s="93" t="s">
        <v>596</v>
      </c>
      <c r="BO484" s="93" t="s">
        <v>102</v>
      </c>
      <c r="BP484" s="98" t="s">
        <v>102</v>
      </c>
      <c r="BQ484" s="93" t="s">
        <v>102</v>
      </c>
      <c r="BR484" s="93" t="s">
        <v>102</v>
      </c>
      <c r="BS484" s="93" t="s">
        <v>102</v>
      </c>
      <c r="BT484" s="99" t="s">
        <v>591</v>
      </c>
      <c r="BU484" s="100" t="s">
        <v>11330</v>
      </c>
      <c r="BV484" s="101" t="s">
        <v>471</v>
      </c>
      <c r="BW484" s="136"/>
      <c r="BX484" s="103" t="s">
        <v>565</v>
      </c>
      <c r="BY484" s="104" t="s">
        <v>190</v>
      </c>
      <c r="BZ484" s="136"/>
      <c r="CA484" s="83" t="s">
        <v>599</v>
      </c>
      <c r="CB484" s="106" t="s">
        <v>647</v>
      </c>
      <c r="CC484" s="106" t="s">
        <v>11331</v>
      </c>
      <c r="CD484" s="107"/>
      <c r="CE484" s="108" t="s">
        <v>107</v>
      </c>
      <c r="CF484" s="108" t="s">
        <v>107</v>
      </c>
      <c r="CG484" s="109"/>
      <c r="CH484" s="110" t="s">
        <v>107</v>
      </c>
      <c r="CI484" s="111"/>
      <c r="CJ484" s="112">
        <v>6710</v>
      </c>
      <c r="CK484" s="113">
        <v>86</v>
      </c>
      <c r="CL484" s="114" t="s">
        <v>134</v>
      </c>
      <c r="CM484" s="114" t="s">
        <v>108</v>
      </c>
      <c r="CN484" s="114"/>
      <c r="CO484" s="115" t="s">
        <v>102</v>
      </c>
      <c r="CP484" s="115" t="s">
        <v>102</v>
      </c>
      <c r="CQ484" s="115" t="s">
        <v>102</v>
      </c>
      <c r="CR484" s="115" t="s">
        <v>102</v>
      </c>
      <c r="CS484" s="116"/>
      <c r="CT484" s="117" t="s">
        <v>109</v>
      </c>
      <c r="CU484" s="117" t="s">
        <v>109</v>
      </c>
      <c r="CV484" s="83">
        <v>480</v>
      </c>
      <c r="CW484" s="83" t="s">
        <v>108</v>
      </c>
      <c r="CX484" s="83">
        <v>480</v>
      </c>
      <c r="CY484" s="83" t="s">
        <v>108</v>
      </c>
      <c r="CZ484" s="83">
        <v>6808</v>
      </c>
      <c r="DA484" s="83" t="s">
        <v>419</v>
      </c>
      <c r="DB484" s="83" t="s">
        <v>130</v>
      </c>
      <c r="DC484" s="83" t="s">
        <v>499</v>
      </c>
      <c r="DD484" s="83">
        <v>1529</v>
      </c>
      <c r="DE484" s="83" t="s">
        <v>444</v>
      </c>
      <c r="DF484" s="83" t="s">
        <v>130</v>
      </c>
      <c r="DG484" s="83" t="s">
        <v>499</v>
      </c>
      <c r="DH484" s="83"/>
      <c r="DI484" s="83">
        <v>0</v>
      </c>
      <c r="DJ484" s="83">
        <v>1</v>
      </c>
      <c r="DK484" s="83">
        <v>0</v>
      </c>
      <c r="DL484" s="83">
        <v>0</v>
      </c>
      <c r="DM484" s="83">
        <v>0</v>
      </c>
      <c r="DN484" s="83">
        <v>0</v>
      </c>
      <c r="DO484" s="83">
        <v>0</v>
      </c>
      <c r="DP484" s="83">
        <v>0</v>
      </c>
      <c r="DQ484" s="83">
        <v>0</v>
      </c>
      <c r="DR484" s="83">
        <v>0</v>
      </c>
      <c r="DS484" s="83">
        <v>0</v>
      </c>
      <c r="DT484" s="83">
        <v>3</v>
      </c>
      <c r="DU484" s="83">
        <v>3</v>
      </c>
      <c r="DV484" s="83">
        <v>0</v>
      </c>
      <c r="DW484" s="83">
        <v>0</v>
      </c>
      <c r="DX484" s="83">
        <v>3</v>
      </c>
      <c r="DY484" s="85">
        <v>44126</v>
      </c>
      <c r="DZ484" s="83" t="s">
        <v>4531</v>
      </c>
      <c r="EA484" s="83" t="s">
        <v>102</v>
      </c>
      <c r="EB484" s="83" t="s">
        <v>482</v>
      </c>
      <c r="EC484" s="83">
        <v>480</v>
      </c>
      <c r="ED484" s="83" t="s">
        <v>483</v>
      </c>
      <c r="EE484" s="83">
        <v>1</v>
      </c>
      <c r="EF484" s="83">
        <v>0</v>
      </c>
      <c r="EG484" s="83">
        <v>0</v>
      </c>
      <c r="EH484" s="83" t="s">
        <v>109</v>
      </c>
      <c r="EI484" s="83" t="s">
        <v>108</v>
      </c>
      <c r="EJ484" s="83" t="s">
        <v>583</v>
      </c>
      <c r="EK484" s="83">
        <v>0</v>
      </c>
      <c r="EL484" s="83">
        <v>0</v>
      </c>
      <c r="EM484" s="83">
        <v>1</v>
      </c>
      <c r="EN484" s="83" t="s">
        <v>497</v>
      </c>
      <c r="EO484" s="83"/>
      <c r="EP484" s="83" t="s">
        <v>436</v>
      </c>
      <c r="EQ484" s="136">
        <v>1</v>
      </c>
      <c r="ER484" s="136">
        <v>1</v>
      </c>
      <c r="ES484" s="136">
        <v>1</v>
      </c>
      <c r="ET484" s="136">
        <v>1</v>
      </c>
      <c r="EU484" s="215" t="s">
        <v>269</v>
      </c>
      <c r="EV484" s="136">
        <v>1</v>
      </c>
      <c r="EW484" s="136">
        <v>1</v>
      </c>
      <c r="EX484" s="136">
        <v>1</v>
      </c>
      <c r="EY484" s="136">
        <v>1</v>
      </c>
      <c r="EZ484" s="136">
        <v>1</v>
      </c>
      <c r="FP484" s="215" t="s">
        <v>592</v>
      </c>
      <c r="FQ484" s="136" t="b">
        <v>1</v>
      </c>
      <c r="FR484" s="136" t="b">
        <v>1</v>
      </c>
      <c r="FS484" s="136" t="b">
        <v>1</v>
      </c>
      <c r="FT484" s="136" t="b">
        <v>1</v>
      </c>
      <c r="FX484" s="215" t="s">
        <v>269</v>
      </c>
    </row>
    <row r="485" spans="1:180" ht="60" customHeight="1" x14ac:dyDescent="0.55000000000000004">
      <c r="A485" s="83" t="s">
        <v>130</v>
      </c>
      <c r="B485" s="83" t="s">
        <v>98</v>
      </c>
      <c r="C485" s="136">
        <v>473788</v>
      </c>
      <c r="D485" s="207" t="s">
        <v>627</v>
      </c>
      <c r="E485" s="208" t="s">
        <v>630</v>
      </c>
      <c r="F485" s="83" t="s">
        <v>108</v>
      </c>
      <c r="G485" s="85">
        <v>20621</v>
      </c>
      <c r="H485" s="83" t="s">
        <v>102</v>
      </c>
      <c r="I485" s="85">
        <v>39794</v>
      </c>
      <c r="J485" s="83" t="s">
        <v>228</v>
      </c>
      <c r="K485" s="216">
        <v>176969342508</v>
      </c>
      <c r="L485" s="83" t="s">
        <v>191</v>
      </c>
      <c r="M485" s="85">
        <v>43631</v>
      </c>
      <c r="N485" s="83">
        <v>-1706.6666666666699</v>
      </c>
      <c r="O485" s="83" t="s">
        <v>180</v>
      </c>
      <c r="P485" s="83" t="s">
        <v>181</v>
      </c>
      <c r="Q485" s="208" t="s">
        <v>6968</v>
      </c>
      <c r="R485" s="83" t="s">
        <v>102</v>
      </c>
      <c r="S485" s="83" t="s">
        <v>102</v>
      </c>
      <c r="T485" s="83" t="s">
        <v>199</v>
      </c>
      <c r="U485" s="83" t="s">
        <v>9844</v>
      </c>
      <c r="V485" s="83" t="s">
        <v>104</v>
      </c>
      <c r="W485" s="83" t="s">
        <v>105</v>
      </c>
      <c r="X485" s="86" t="s">
        <v>6968</v>
      </c>
      <c r="Y485" s="87" t="s">
        <v>102</v>
      </c>
      <c r="Z485" s="87" t="s">
        <v>102</v>
      </c>
      <c r="AA485" s="87" t="s">
        <v>199</v>
      </c>
      <c r="AB485" s="87" t="s">
        <v>9844</v>
      </c>
      <c r="AC485" s="87" t="s">
        <v>104</v>
      </c>
      <c r="AD485" s="87" t="s">
        <v>105</v>
      </c>
      <c r="AE485" s="87" t="s">
        <v>106</v>
      </c>
      <c r="AF485" s="86" t="s">
        <v>6968</v>
      </c>
      <c r="AG485" s="87" t="s">
        <v>489</v>
      </c>
      <c r="AH485" s="87" t="s">
        <v>9845</v>
      </c>
      <c r="AI485" s="87" t="s">
        <v>104</v>
      </c>
      <c r="AJ485" s="87" t="s">
        <v>204</v>
      </c>
      <c r="AK485" s="88"/>
      <c r="AL485" s="83" t="s">
        <v>107</v>
      </c>
      <c r="AM485" s="89" t="s">
        <v>454</v>
      </c>
      <c r="AN485" s="90" t="s">
        <v>416</v>
      </c>
      <c r="AO485" s="91" t="s">
        <v>641</v>
      </c>
      <c r="AP485" s="90">
        <v>8.3333333333332593</v>
      </c>
      <c r="AQ485" s="92" t="s">
        <v>211</v>
      </c>
      <c r="AR485" s="93" t="s">
        <v>102</v>
      </c>
      <c r="AS485" s="93" t="s">
        <v>102</v>
      </c>
      <c r="AT485" s="93" t="s">
        <v>102</v>
      </c>
      <c r="AU485" s="210" t="s">
        <v>641</v>
      </c>
      <c r="AV485" s="93" t="s">
        <v>192</v>
      </c>
      <c r="AW485" s="94" t="s">
        <v>102</v>
      </c>
      <c r="AX485" s="93" t="s">
        <v>105</v>
      </c>
      <c r="AY485" s="95" t="s">
        <v>188</v>
      </c>
      <c r="AZ485" s="93" t="s">
        <v>102</v>
      </c>
      <c r="BA485" s="93" t="s">
        <v>9846</v>
      </c>
      <c r="BB485" s="93" t="s">
        <v>102</v>
      </c>
      <c r="BC485" s="93" t="s">
        <v>102</v>
      </c>
      <c r="BD485" s="96" t="s">
        <v>102</v>
      </c>
      <c r="BE485" s="90">
        <v>-231.666666666667</v>
      </c>
      <c r="BF485" s="93" t="s">
        <v>211</v>
      </c>
      <c r="BG485" s="93" t="s">
        <v>102</v>
      </c>
      <c r="BH485" s="93" t="s">
        <v>102</v>
      </c>
      <c r="BI485" s="93" t="s">
        <v>102</v>
      </c>
      <c r="BJ485" s="210" t="s">
        <v>646</v>
      </c>
      <c r="BK485" s="93" t="s">
        <v>182</v>
      </c>
      <c r="BL485" s="97" t="s">
        <v>102</v>
      </c>
      <c r="BM485" s="93" t="s">
        <v>105</v>
      </c>
      <c r="BN485" s="93" t="s">
        <v>104</v>
      </c>
      <c r="BO485" s="93" t="s">
        <v>102</v>
      </c>
      <c r="BP485" s="98">
        <v>20180367</v>
      </c>
      <c r="BQ485" s="93" t="s">
        <v>102</v>
      </c>
      <c r="BR485" s="93" t="s">
        <v>102</v>
      </c>
      <c r="BS485" s="93" t="s">
        <v>102</v>
      </c>
      <c r="BT485" s="99" t="s">
        <v>591</v>
      </c>
      <c r="BU485" s="100" t="s">
        <v>11332</v>
      </c>
      <c r="BV485" s="101" t="s">
        <v>471</v>
      </c>
      <c r="BW485" s="136"/>
      <c r="BX485" s="103" t="s">
        <v>565</v>
      </c>
      <c r="BY485" s="104" t="s">
        <v>190</v>
      </c>
      <c r="BZ485" s="136"/>
      <c r="CA485" s="83" t="s">
        <v>599</v>
      </c>
      <c r="CB485" s="106" t="s">
        <v>647</v>
      </c>
      <c r="CC485" s="106" t="s">
        <v>11333</v>
      </c>
      <c r="CD485" s="107"/>
      <c r="CE485" s="108" t="s">
        <v>107</v>
      </c>
      <c r="CF485" s="108" t="s">
        <v>107</v>
      </c>
      <c r="CG485" s="109"/>
      <c r="CH485" s="110" t="s">
        <v>107</v>
      </c>
      <c r="CI485" s="111"/>
      <c r="CJ485" s="112">
        <v>6710</v>
      </c>
      <c r="CK485" s="113">
        <v>86</v>
      </c>
      <c r="CL485" s="114" t="s">
        <v>134</v>
      </c>
      <c r="CM485" s="114" t="s">
        <v>108</v>
      </c>
      <c r="CN485" s="114"/>
      <c r="CO485" s="115" t="s">
        <v>102</v>
      </c>
      <c r="CP485" s="115" t="s">
        <v>102</v>
      </c>
      <c r="CQ485" s="115" t="s">
        <v>102</v>
      </c>
      <c r="CR485" s="115" t="s">
        <v>102</v>
      </c>
      <c r="CS485" s="116"/>
      <c r="CT485" s="117" t="s">
        <v>109</v>
      </c>
      <c r="CU485" s="117" t="s">
        <v>109</v>
      </c>
      <c r="CV485" s="83">
        <v>481</v>
      </c>
      <c r="CW485" s="83" t="s">
        <v>108</v>
      </c>
      <c r="CX485" s="83">
        <v>481</v>
      </c>
      <c r="CY485" s="83" t="s">
        <v>108</v>
      </c>
      <c r="CZ485" s="83">
        <v>6809</v>
      </c>
      <c r="DA485" s="83" t="s">
        <v>419</v>
      </c>
      <c r="DB485" s="83" t="s">
        <v>130</v>
      </c>
      <c r="DC485" s="83" t="s">
        <v>499</v>
      </c>
      <c r="DD485" s="83">
        <v>1530</v>
      </c>
      <c r="DE485" s="83" t="s">
        <v>444</v>
      </c>
      <c r="DF485" s="83" t="s">
        <v>130</v>
      </c>
      <c r="DG485" s="83" t="s">
        <v>499</v>
      </c>
      <c r="DH485" s="83"/>
      <c r="DI485" s="83">
        <v>0</v>
      </c>
      <c r="DJ485" s="83">
        <v>1</v>
      </c>
      <c r="DK485" s="83">
        <v>0</v>
      </c>
      <c r="DL485" s="83">
        <v>0</v>
      </c>
      <c r="DM485" s="83">
        <v>0</v>
      </c>
      <c r="DN485" s="83">
        <v>0</v>
      </c>
      <c r="DO485" s="83">
        <v>0</v>
      </c>
      <c r="DP485" s="83">
        <v>0</v>
      </c>
      <c r="DQ485" s="83">
        <v>0</v>
      </c>
      <c r="DR485" s="83">
        <v>0</v>
      </c>
      <c r="DS485" s="83">
        <v>0</v>
      </c>
      <c r="DT485" s="83">
        <v>3</v>
      </c>
      <c r="DU485" s="83">
        <v>3</v>
      </c>
      <c r="DV485" s="83">
        <v>0</v>
      </c>
      <c r="DW485" s="83">
        <v>0</v>
      </c>
      <c r="DX485" s="83">
        <v>3</v>
      </c>
      <c r="DY485" s="85">
        <v>44127</v>
      </c>
      <c r="DZ485" s="83" t="s">
        <v>4532</v>
      </c>
      <c r="EA485" s="83" t="s">
        <v>102</v>
      </c>
      <c r="EB485" s="83" t="s">
        <v>482</v>
      </c>
      <c r="EC485" s="83">
        <v>481</v>
      </c>
      <c r="ED485" s="83" t="s">
        <v>483</v>
      </c>
      <c r="EE485" s="83">
        <v>1</v>
      </c>
      <c r="EF485" s="83">
        <v>0</v>
      </c>
      <c r="EG485" s="83">
        <v>0</v>
      </c>
      <c r="EH485" s="83" t="s">
        <v>109</v>
      </c>
      <c r="EI485" s="83" t="s">
        <v>108</v>
      </c>
      <c r="EJ485" s="83" t="s">
        <v>583</v>
      </c>
      <c r="EK485" s="83">
        <v>0</v>
      </c>
      <c r="EL485" s="83">
        <v>0</v>
      </c>
      <c r="EM485" s="83">
        <v>1</v>
      </c>
      <c r="EN485" s="83" t="s">
        <v>497</v>
      </c>
      <c r="EO485" s="83"/>
      <c r="EP485" s="83" t="s">
        <v>436</v>
      </c>
      <c r="EQ485" s="136">
        <v>1</v>
      </c>
      <c r="ER485" s="136">
        <v>1</v>
      </c>
      <c r="ES485" s="136">
        <v>1</v>
      </c>
      <c r="ET485" s="136">
        <v>1</v>
      </c>
      <c r="EU485" s="215" t="s">
        <v>269</v>
      </c>
      <c r="EV485" s="136">
        <v>1</v>
      </c>
      <c r="EW485" s="136">
        <v>1</v>
      </c>
      <c r="EX485" s="136">
        <v>1</v>
      </c>
      <c r="EY485" s="136">
        <v>1</v>
      </c>
      <c r="EZ485" s="136">
        <v>1</v>
      </c>
      <c r="FP485" s="215" t="s">
        <v>592</v>
      </c>
      <c r="FQ485" s="136" t="b">
        <v>1</v>
      </c>
      <c r="FR485" s="136" t="b">
        <v>1</v>
      </c>
      <c r="FS485" s="136" t="b">
        <v>1</v>
      </c>
      <c r="FT485" s="136" t="b">
        <v>1</v>
      </c>
      <c r="FX485" s="215" t="s">
        <v>269</v>
      </c>
    </row>
    <row r="486" spans="1:180" ht="60" customHeight="1" x14ac:dyDescent="0.55000000000000004">
      <c r="A486" s="83" t="s">
        <v>130</v>
      </c>
      <c r="B486" s="83" t="s">
        <v>98</v>
      </c>
      <c r="C486" s="136">
        <v>723276</v>
      </c>
      <c r="D486" s="207" t="s">
        <v>628</v>
      </c>
      <c r="E486" s="208" t="s">
        <v>633</v>
      </c>
      <c r="F486" s="83" t="s">
        <v>108</v>
      </c>
      <c r="G486" s="85">
        <v>22744</v>
      </c>
      <c r="H486" s="83" t="s">
        <v>102</v>
      </c>
      <c r="I486" s="85">
        <v>39772</v>
      </c>
      <c r="J486" s="83" t="s">
        <v>228</v>
      </c>
      <c r="K486" s="216">
        <v>598048338886</v>
      </c>
      <c r="L486" s="83" t="s">
        <v>191</v>
      </c>
      <c r="M486" s="85">
        <v>43619</v>
      </c>
      <c r="N486" s="83">
        <v>-1711.6666666666699</v>
      </c>
      <c r="O486" s="83" t="s">
        <v>193</v>
      </c>
      <c r="P486" s="83" t="s">
        <v>181</v>
      </c>
      <c r="Q486" s="208" t="s">
        <v>6972</v>
      </c>
      <c r="R486" s="83" t="s">
        <v>102</v>
      </c>
      <c r="S486" s="83" t="s">
        <v>102</v>
      </c>
      <c r="T486" s="83" t="s">
        <v>133</v>
      </c>
      <c r="U486" s="83" t="s">
        <v>9847</v>
      </c>
      <c r="V486" s="83" t="s">
        <v>111</v>
      </c>
      <c r="W486" s="83" t="s">
        <v>105</v>
      </c>
      <c r="X486" s="86" t="s">
        <v>6972</v>
      </c>
      <c r="Y486" s="87" t="s">
        <v>102</v>
      </c>
      <c r="Z486" s="87" t="s">
        <v>102</v>
      </c>
      <c r="AA486" s="87" t="s">
        <v>133</v>
      </c>
      <c r="AB486" s="87" t="s">
        <v>9847</v>
      </c>
      <c r="AC486" s="87" t="s">
        <v>111</v>
      </c>
      <c r="AD486" s="87" t="s">
        <v>105</v>
      </c>
      <c r="AE486" s="87" t="s">
        <v>106</v>
      </c>
      <c r="AF486" s="86" t="s">
        <v>6972</v>
      </c>
      <c r="AG486" s="87" t="s">
        <v>486</v>
      </c>
      <c r="AH486" s="87" t="s">
        <v>9847</v>
      </c>
      <c r="AI486" s="87" t="s">
        <v>111</v>
      </c>
      <c r="AJ486" s="87" t="s">
        <v>204</v>
      </c>
      <c r="AK486" s="88"/>
      <c r="AL486" s="83" t="s">
        <v>107</v>
      </c>
      <c r="AM486" s="89" t="s">
        <v>454</v>
      </c>
      <c r="AN486" s="90" t="s">
        <v>416</v>
      </c>
      <c r="AO486" s="91" t="s">
        <v>642</v>
      </c>
      <c r="AP486" s="90">
        <v>8.3333333333332593</v>
      </c>
      <c r="AQ486" s="92" t="s">
        <v>102</v>
      </c>
      <c r="AR486" s="93" t="s">
        <v>102</v>
      </c>
      <c r="AS486" s="93" t="s">
        <v>102</v>
      </c>
      <c r="AT486" s="93" t="s">
        <v>102</v>
      </c>
      <c r="AU486" s="210" t="s">
        <v>644</v>
      </c>
      <c r="AV486" s="93" t="s">
        <v>185</v>
      </c>
      <c r="AW486" s="94" t="s">
        <v>102</v>
      </c>
      <c r="AX486" s="93" t="s">
        <v>183</v>
      </c>
      <c r="AY486" s="95" t="s">
        <v>111</v>
      </c>
      <c r="AZ486" s="93" t="s">
        <v>102</v>
      </c>
      <c r="BA486" s="93" t="s">
        <v>102</v>
      </c>
      <c r="BB486" s="93" t="s">
        <v>102</v>
      </c>
      <c r="BC486" s="93" t="s">
        <v>102</v>
      </c>
      <c r="BD486" s="96" t="s">
        <v>102</v>
      </c>
      <c r="BE486" s="90">
        <v>-232.166666666667</v>
      </c>
      <c r="BF486" s="93" t="s">
        <v>102</v>
      </c>
      <c r="BG486" s="93" t="s">
        <v>102</v>
      </c>
      <c r="BH486" s="93" t="s">
        <v>102</v>
      </c>
      <c r="BI486" s="93" t="s">
        <v>102</v>
      </c>
      <c r="BJ486" s="210" t="s">
        <v>642</v>
      </c>
      <c r="BK486" s="93" t="s">
        <v>192</v>
      </c>
      <c r="BL486" s="97" t="s">
        <v>102</v>
      </c>
      <c r="BM486" s="93" t="s">
        <v>183</v>
      </c>
      <c r="BN486" s="93" t="s">
        <v>106</v>
      </c>
      <c r="BO486" s="93" t="s">
        <v>102</v>
      </c>
      <c r="BP486" s="98" t="s">
        <v>102</v>
      </c>
      <c r="BQ486" s="93" t="s">
        <v>102</v>
      </c>
      <c r="BR486" s="93" t="s">
        <v>102</v>
      </c>
      <c r="BS486" s="93" t="s">
        <v>102</v>
      </c>
      <c r="BT486" s="99" t="s">
        <v>591</v>
      </c>
      <c r="BU486" s="100" t="s">
        <v>11334</v>
      </c>
      <c r="BV486" s="101" t="s">
        <v>471</v>
      </c>
      <c r="BW486" s="136"/>
      <c r="BX486" s="103" t="s">
        <v>565</v>
      </c>
      <c r="BY486" s="104" t="s">
        <v>190</v>
      </c>
      <c r="BZ486" s="136"/>
      <c r="CA486" s="83" t="s">
        <v>599</v>
      </c>
      <c r="CB486" s="106" t="s">
        <v>647</v>
      </c>
      <c r="CC486" s="106" t="s">
        <v>11335</v>
      </c>
      <c r="CD486" s="107"/>
      <c r="CE486" s="108" t="s">
        <v>107</v>
      </c>
      <c r="CF486" s="108" t="s">
        <v>107</v>
      </c>
      <c r="CG486" s="109"/>
      <c r="CH486" s="110" t="s">
        <v>107</v>
      </c>
      <c r="CI486" s="111"/>
      <c r="CJ486" s="112">
        <v>6710</v>
      </c>
      <c r="CK486" s="113">
        <v>86</v>
      </c>
      <c r="CL486" s="114" t="s">
        <v>134</v>
      </c>
      <c r="CM486" s="114" t="s">
        <v>108</v>
      </c>
      <c r="CN486" s="114"/>
      <c r="CO486" s="115" t="s">
        <v>102</v>
      </c>
      <c r="CP486" s="115" t="s">
        <v>102</v>
      </c>
      <c r="CQ486" s="115" t="s">
        <v>102</v>
      </c>
      <c r="CR486" s="115" t="s">
        <v>102</v>
      </c>
      <c r="CS486" s="116"/>
      <c r="CT486" s="117" t="s">
        <v>109</v>
      </c>
      <c r="CU486" s="117" t="s">
        <v>109</v>
      </c>
      <c r="CV486" s="83">
        <v>482</v>
      </c>
      <c r="CW486" s="83" t="s">
        <v>108</v>
      </c>
      <c r="CX486" s="83">
        <v>482</v>
      </c>
      <c r="CY486" s="83" t="s">
        <v>108</v>
      </c>
      <c r="CZ486" s="83">
        <v>6810</v>
      </c>
      <c r="DA486" s="83" t="s">
        <v>419</v>
      </c>
      <c r="DB486" s="83" t="s">
        <v>130</v>
      </c>
      <c r="DC486" s="83" t="s">
        <v>499</v>
      </c>
      <c r="DD486" s="83">
        <v>1531</v>
      </c>
      <c r="DE486" s="83" t="s">
        <v>444</v>
      </c>
      <c r="DF486" s="83" t="s">
        <v>130</v>
      </c>
      <c r="DG486" s="83" t="s">
        <v>499</v>
      </c>
      <c r="DH486" s="83"/>
      <c r="DI486" s="83">
        <v>0</v>
      </c>
      <c r="DJ486" s="83">
        <v>1</v>
      </c>
      <c r="DK486" s="83">
        <v>0</v>
      </c>
      <c r="DL486" s="83">
        <v>0</v>
      </c>
      <c r="DM486" s="83">
        <v>0</v>
      </c>
      <c r="DN486" s="83">
        <v>0</v>
      </c>
      <c r="DO486" s="83">
        <v>0</v>
      </c>
      <c r="DP486" s="83">
        <v>0</v>
      </c>
      <c r="DQ486" s="83">
        <v>0</v>
      </c>
      <c r="DR486" s="83">
        <v>0</v>
      </c>
      <c r="DS486" s="83">
        <v>0</v>
      </c>
      <c r="DT486" s="83">
        <v>3</v>
      </c>
      <c r="DU486" s="83">
        <v>3</v>
      </c>
      <c r="DV486" s="83">
        <v>0</v>
      </c>
      <c r="DW486" s="83">
        <v>0</v>
      </c>
      <c r="DX486" s="83">
        <v>3</v>
      </c>
      <c r="DY486" s="85">
        <v>44128</v>
      </c>
      <c r="DZ486" s="83" t="s">
        <v>4533</v>
      </c>
      <c r="EA486" s="83" t="s">
        <v>102</v>
      </c>
      <c r="EB486" s="83" t="s">
        <v>482</v>
      </c>
      <c r="EC486" s="83">
        <v>482</v>
      </c>
      <c r="ED486" s="83" t="s">
        <v>483</v>
      </c>
      <c r="EE486" s="83">
        <v>1</v>
      </c>
      <c r="EF486" s="83">
        <v>0</v>
      </c>
      <c r="EG486" s="83">
        <v>0</v>
      </c>
      <c r="EH486" s="83" t="s">
        <v>109</v>
      </c>
      <c r="EI486" s="83" t="s">
        <v>108</v>
      </c>
      <c r="EJ486" s="83" t="s">
        <v>583</v>
      </c>
      <c r="EK486" s="83">
        <v>0</v>
      </c>
      <c r="EL486" s="83">
        <v>0</v>
      </c>
      <c r="EM486" s="83">
        <v>1</v>
      </c>
      <c r="EN486" s="83" t="s">
        <v>497</v>
      </c>
      <c r="EO486" s="83"/>
      <c r="EP486" s="83" t="s">
        <v>436</v>
      </c>
      <c r="EQ486" s="136">
        <v>1</v>
      </c>
      <c r="ER486" s="136">
        <v>1</v>
      </c>
      <c r="ES486" s="136">
        <v>1</v>
      </c>
      <c r="ET486" s="136">
        <v>1</v>
      </c>
      <c r="EU486" s="215" t="s">
        <v>269</v>
      </c>
      <c r="EV486" s="136">
        <v>1</v>
      </c>
      <c r="EW486" s="136">
        <v>1</v>
      </c>
      <c r="EX486" s="136">
        <v>1</v>
      </c>
      <c r="EY486" s="136">
        <v>1</v>
      </c>
      <c r="EZ486" s="136">
        <v>1</v>
      </c>
      <c r="FP486" s="215" t="s">
        <v>592</v>
      </c>
      <c r="FQ486" s="136" t="b">
        <v>1</v>
      </c>
      <c r="FR486" s="136" t="b">
        <v>1</v>
      </c>
      <c r="FS486" s="136" t="b">
        <v>1</v>
      </c>
      <c r="FT486" s="136" t="b">
        <v>1</v>
      </c>
      <c r="FX486" s="215" t="s">
        <v>269</v>
      </c>
    </row>
    <row r="487" spans="1:180" ht="60" customHeight="1" x14ac:dyDescent="0.55000000000000004">
      <c r="A487" s="83" t="s">
        <v>130</v>
      </c>
      <c r="B487" s="83" t="s">
        <v>98</v>
      </c>
      <c r="C487" s="136">
        <v>377285</v>
      </c>
      <c r="D487" s="207" t="s">
        <v>629</v>
      </c>
      <c r="E487" s="208" t="s">
        <v>634</v>
      </c>
      <c r="F487" s="83" t="s">
        <v>108</v>
      </c>
      <c r="G487" s="85">
        <v>26341</v>
      </c>
      <c r="H487" s="83" t="s">
        <v>102</v>
      </c>
      <c r="I487" s="85">
        <v>34633</v>
      </c>
      <c r="J487" s="83" t="s">
        <v>228</v>
      </c>
      <c r="K487" s="216">
        <v>711956970983</v>
      </c>
      <c r="L487" s="83" t="s">
        <v>191</v>
      </c>
      <c r="M487" s="85">
        <v>43642</v>
      </c>
      <c r="N487" s="83">
        <v>-1716.6666666666699</v>
      </c>
      <c r="O487" s="83" t="s">
        <v>193</v>
      </c>
      <c r="P487" s="83" t="s">
        <v>181</v>
      </c>
      <c r="Q487" s="208" t="s">
        <v>6976</v>
      </c>
      <c r="R487" s="83" t="s">
        <v>102</v>
      </c>
      <c r="S487" s="83" t="s">
        <v>102</v>
      </c>
      <c r="T487" s="83" t="s">
        <v>131</v>
      </c>
      <c r="U487" s="83" t="s">
        <v>9848</v>
      </c>
      <c r="V487" s="83" t="s">
        <v>104</v>
      </c>
      <c r="W487" s="83" t="s">
        <v>105</v>
      </c>
      <c r="X487" s="86" t="s">
        <v>6976</v>
      </c>
      <c r="Y487" s="87" t="s">
        <v>102</v>
      </c>
      <c r="Z487" s="87" t="s">
        <v>102</v>
      </c>
      <c r="AA487" s="87" t="s">
        <v>131</v>
      </c>
      <c r="AB487" s="87" t="s">
        <v>9848</v>
      </c>
      <c r="AC487" s="87" t="s">
        <v>104</v>
      </c>
      <c r="AD487" s="87" t="s">
        <v>105</v>
      </c>
      <c r="AE487" s="87" t="s">
        <v>106</v>
      </c>
      <c r="AF487" s="86" t="s">
        <v>6976</v>
      </c>
      <c r="AG487" s="87" t="s">
        <v>177</v>
      </c>
      <c r="AH487" s="87" t="s">
        <v>9848</v>
      </c>
      <c r="AI487" s="87" t="s">
        <v>104</v>
      </c>
      <c r="AJ487" s="87" t="s">
        <v>204</v>
      </c>
      <c r="AK487" s="88"/>
      <c r="AL487" s="83" t="s">
        <v>107</v>
      </c>
      <c r="AM487" s="89" t="s">
        <v>454</v>
      </c>
      <c r="AN487" s="90" t="s">
        <v>416</v>
      </c>
      <c r="AO487" s="91" t="s">
        <v>643</v>
      </c>
      <c r="AP487" s="90">
        <v>8.3333333333332593</v>
      </c>
      <c r="AQ487" s="92" t="s">
        <v>102</v>
      </c>
      <c r="AR487" s="93" t="s">
        <v>102</v>
      </c>
      <c r="AS487" s="93" t="s">
        <v>102</v>
      </c>
      <c r="AT487" s="93" t="s">
        <v>102</v>
      </c>
      <c r="AU487" s="210" t="s">
        <v>645</v>
      </c>
      <c r="AV487" s="93" t="s">
        <v>185</v>
      </c>
      <c r="AW487" s="94" t="s">
        <v>102</v>
      </c>
      <c r="AX487" s="93" t="s">
        <v>105</v>
      </c>
      <c r="AY487" s="95" t="s">
        <v>104</v>
      </c>
      <c r="AZ487" s="93" t="s">
        <v>102</v>
      </c>
      <c r="BA487" s="93" t="s">
        <v>102</v>
      </c>
      <c r="BB487" s="93" t="s">
        <v>102</v>
      </c>
      <c r="BC487" s="93" t="s">
        <v>102</v>
      </c>
      <c r="BD487" s="96" t="s">
        <v>102</v>
      </c>
      <c r="BE487" s="90">
        <v>-232.666666666667</v>
      </c>
      <c r="BF487" s="93" t="s">
        <v>102</v>
      </c>
      <c r="BG487" s="93" t="s">
        <v>102</v>
      </c>
      <c r="BH487" s="93" t="s">
        <v>102</v>
      </c>
      <c r="BI487" s="93" t="s">
        <v>102</v>
      </c>
      <c r="BJ487" s="210" t="s">
        <v>643</v>
      </c>
      <c r="BK487" s="93" t="s">
        <v>196</v>
      </c>
      <c r="BL487" s="97" t="s">
        <v>102</v>
      </c>
      <c r="BM487" s="93" t="s">
        <v>105</v>
      </c>
      <c r="BN487" s="93" t="s">
        <v>596</v>
      </c>
      <c r="BO487" s="93" t="s">
        <v>102</v>
      </c>
      <c r="BP487" s="98" t="s">
        <v>102</v>
      </c>
      <c r="BQ487" s="93" t="s">
        <v>102</v>
      </c>
      <c r="BR487" s="93" t="s">
        <v>102</v>
      </c>
      <c r="BS487" s="93" t="s">
        <v>102</v>
      </c>
      <c r="BT487" s="99" t="s">
        <v>591</v>
      </c>
      <c r="BU487" s="100" t="s">
        <v>11336</v>
      </c>
      <c r="BV487" s="101" t="s">
        <v>471</v>
      </c>
      <c r="BW487" s="136"/>
      <c r="BX487" s="103" t="s">
        <v>565</v>
      </c>
      <c r="BY487" s="104" t="s">
        <v>190</v>
      </c>
      <c r="BZ487" s="136"/>
      <c r="CA487" s="83" t="s">
        <v>599</v>
      </c>
      <c r="CB487" s="106" t="s">
        <v>647</v>
      </c>
      <c r="CC487" s="106" t="s">
        <v>11337</v>
      </c>
      <c r="CD487" s="107"/>
      <c r="CE487" s="108" t="s">
        <v>107</v>
      </c>
      <c r="CF487" s="108" t="s">
        <v>107</v>
      </c>
      <c r="CG487" s="109"/>
      <c r="CH487" s="110" t="s">
        <v>107</v>
      </c>
      <c r="CI487" s="111"/>
      <c r="CJ487" s="112">
        <v>6710</v>
      </c>
      <c r="CK487" s="113">
        <v>86</v>
      </c>
      <c r="CL487" s="114" t="s">
        <v>134</v>
      </c>
      <c r="CM487" s="114" t="s">
        <v>108</v>
      </c>
      <c r="CN487" s="114"/>
      <c r="CO487" s="115" t="s">
        <v>102</v>
      </c>
      <c r="CP487" s="115" t="s">
        <v>102</v>
      </c>
      <c r="CQ487" s="115" t="s">
        <v>102</v>
      </c>
      <c r="CR487" s="115" t="s">
        <v>102</v>
      </c>
      <c r="CS487" s="116"/>
      <c r="CT487" s="117" t="s">
        <v>109</v>
      </c>
      <c r="CU487" s="117" t="s">
        <v>109</v>
      </c>
      <c r="CV487" s="83">
        <v>483</v>
      </c>
      <c r="CW487" s="83" t="s">
        <v>108</v>
      </c>
      <c r="CX487" s="83">
        <v>483</v>
      </c>
      <c r="CY487" s="83" t="s">
        <v>108</v>
      </c>
      <c r="CZ487" s="83">
        <v>6811</v>
      </c>
      <c r="DA487" s="83" t="s">
        <v>419</v>
      </c>
      <c r="DB487" s="83" t="s">
        <v>130</v>
      </c>
      <c r="DC487" s="83" t="s">
        <v>499</v>
      </c>
      <c r="DD487" s="83">
        <v>1532</v>
      </c>
      <c r="DE487" s="83" t="s">
        <v>444</v>
      </c>
      <c r="DF487" s="83" t="s">
        <v>130</v>
      </c>
      <c r="DG487" s="83" t="s">
        <v>499</v>
      </c>
      <c r="DH487" s="83"/>
      <c r="DI487" s="83">
        <v>0</v>
      </c>
      <c r="DJ487" s="83">
        <v>1</v>
      </c>
      <c r="DK487" s="83">
        <v>0</v>
      </c>
      <c r="DL487" s="83">
        <v>0</v>
      </c>
      <c r="DM487" s="83">
        <v>0</v>
      </c>
      <c r="DN487" s="83">
        <v>0</v>
      </c>
      <c r="DO487" s="83">
        <v>0</v>
      </c>
      <c r="DP487" s="83">
        <v>0</v>
      </c>
      <c r="DQ487" s="83">
        <v>0</v>
      </c>
      <c r="DR487" s="83">
        <v>0</v>
      </c>
      <c r="DS487" s="83">
        <v>0</v>
      </c>
      <c r="DT487" s="83">
        <v>3</v>
      </c>
      <c r="DU487" s="83">
        <v>3</v>
      </c>
      <c r="DV487" s="83">
        <v>0</v>
      </c>
      <c r="DW487" s="83">
        <v>0</v>
      </c>
      <c r="DX487" s="83">
        <v>3</v>
      </c>
      <c r="DY487" s="85">
        <v>44129</v>
      </c>
      <c r="DZ487" s="83" t="s">
        <v>4534</v>
      </c>
      <c r="EA487" s="83" t="s">
        <v>102</v>
      </c>
      <c r="EB487" s="83" t="s">
        <v>482</v>
      </c>
      <c r="EC487" s="83">
        <v>483</v>
      </c>
      <c r="ED487" s="83" t="s">
        <v>483</v>
      </c>
      <c r="EE487" s="83">
        <v>1</v>
      </c>
      <c r="EF487" s="83">
        <v>0</v>
      </c>
      <c r="EG487" s="83">
        <v>0</v>
      </c>
      <c r="EH487" s="83" t="s">
        <v>109</v>
      </c>
      <c r="EI487" s="83" t="s">
        <v>108</v>
      </c>
      <c r="EJ487" s="83" t="s">
        <v>583</v>
      </c>
      <c r="EK487" s="83">
        <v>0</v>
      </c>
      <c r="EL487" s="83">
        <v>0</v>
      </c>
      <c r="EM487" s="83">
        <v>1</v>
      </c>
      <c r="EN487" s="83" t="s">
        <v>497</v>
      </c>
      <c r="EO487" s="83"/>
      <c r="EP487" s="83" t="s">
        <v>436</v>
      </c>
      <c r="EQ487" s="136">
        <v>1</v>
      </c>
      <c r="ER487" s="136">
        <v>1</v>
      </c>
      <c r="ES487" s="136">
        <v>1</v>
      </c>
      <c r="ET487" s="136">
        <v>1</v>
      </c>
      <c r="EU487" s="215" t="s">
        <v>269</v>
      </c>
      <c r="EV487" s="136">
        <v>1</v>
      </c>
      <c r="EW487" s="136">
        <v>1</v>
      </c>
      <c r="EX487" s="136">
        <v>1</v>
      </c>
      <c r="EY487" s="136">
        <v>1</v>
      </c>
      <c r="EZ487" s="136">
        <v>1</v>
      </c>
      <c r="FP487" s="215" t="s">
        <v>592</v>
      </c>
      <c r="FQ487" s="136" t="b">
        <v>1</v>
      </c>
      <c r="FR487" s="136" t="b">
        <v>1</v>
      </c>
      <c r="FS487" s="136" t="b">
        <v>1</v>
      </c>
      <c r="FT487" s="136" t="b">
        <v>1</v>
      </c>
      <c r="FX487" s="215" t="s">
        <v>269</v>
      </c>
    </row>
    <row r="488" spans="1:180" ht="60" customHeight="1" x14ac:dyDescent="0.55000000000000004">
      <c r="A488" s="83" t="s">
        <v>130</v>
      </c>
      <c r="B488" s="83" t="s">
        <v>98</v>
      </c>
      <c r="C488" s="136">
        <v>553972</v>
      </c>
      <c r="D488" s="207" t="s">
        <v>627</v>
      </c>
      <c r="E488" s="208" t="s">
        <v>630</v>
      </c>
      <c r="F488" s="83" t="s">
        <v>108</v>
      </c>
      <c r="G488" s="85">
        <v>20621</v>
      </c>
      <c r="H488" s="83" t="s">
        <v>102</v>
      </c>
      <c r="I488" s="85">
        <v>39794</v>
      </c>
      <c r="J488" s="83" t="s">
        <v>228</v>
      </c>
      <c r="K488" s="216">
        <v>666023463529</v>
      </c>
      <c r="L488" s="83" t="s">
        <v>191</v>
      </c>
      <c r="M488" s="85">
        <v>43631</v>
      </c>
      <c r="N488" s="83">
        <v>-1721.6666666666699</v>
      </c>
      <c r="O488" s="83" t="s">
        <v>180</v>
      </c>
      <c r="P488" s="83" t="s">
        <v>181</v>
      </c>
      <c r="Q488" s="208" t="s">
        <v>6980</v>
      </c>
      <c r="R488" s="83" t="s">
        <v>102</v>
      </c>
      <c r="S488" s="83" t="s">
        <v>102</v>
      </c>
      <c r="T488" s="83" t="s">
        <v>199</v>
      </c>
      <c r="U488" s="83" t="s">
        <v>9849</v>
      </c>
      <c r="V488" s="83" t="s">
        <v>104</v>
      </c>
      <c r="W488" s="83" t="s">
        <v>105</v>
      </c>
      <c r="X488" s="86" t="s">
        <v>6980</v>
      </c>
      <c r="Y488" s="87" t="s">
        <v>102</v>
      </c>
      <c r="Z488" s="87" t="s">
        <v>102</v>
      </c>
      <c r="AA488" s="87" t="s">
        <v>199</v>
      </c>
      <c r="AB488" s="87" t="s">
        <v>9849</v>
      </c>
      <c r="AC488" s="87" t="s">
        <v>104</v>
      </c>
      <c r="AD488" s="87" t="s">
        <v>105</v>
      </c>
      <c r="AE488" s="87" t="s">
        <v>106</v>
      </c>
      <c r="AF488" s="86" t="s">
        <v>6980</v>
      </c>
      <c r="AG488" s="87" t="s">
        <v>489</v>
      </c>
      <c r="AH488" s="87" t="s">
        <v>9850</v>
      </c>
      <c r="AI488" s="87" t="s">
        <v>104</v>
      </c>
      <c r="AJ488" s="87" t="s">
        <v>204</v>
      </c>
      <c r="AK488" s="88"/>
      <c r="AL488" s="83" t="s">
        <v>107</v>
      </c>
      <c r="AM488" s="89" t="s">
        <v>454</v>
      </c>
      <c r="AN488" s="90" t="s">
        <v>416</v>
      </c>
      <c r="AO488" s="91" t="s">
        <v>641</v>
      </c>
      <c r="AP488" s="90">
        <v>8.3333333333332593</v>
      </c>
      <c r="AQ488" s="92" t="s">
        <v>211</v>
      </c>
      <c r="AR488" s="93" t="s">
        <v>102</v>
      </c>
      <c r="AS488" s="93" t="s">
        <v>102</v>
      </c>
      <c r="AT488" s="93" t="s">
        <v>102</v>
      </c>
      <c r="AU488" s="210" t="s">
        <v>641</v>
      </c>
      <c r="AV488" s="93" t="s">
        <v>192</v>
      </c>
      <c r="AW488" s="94" t="s">
        <v>102</v>
      </c>
      <c r="AX488" s="93" t="s">
        <v>105</v>
      </c>
      <c r="AY488" s="95" t="s">
        <v>188</v>
      </c>
      <c r="AZ488" s="93" t="s">
        <v>102</v>
      </c>
      <c r="BA488" s="93" t="s">
        <v>9851</v>
      </c>
      <c r="BB488" s="93" t="s">
        <v>102</v>
      </c>
      <c r="BC488" s="93" t="s">
        <v>102</v>
      </c>
      <c r="BD488" s="96" t="s">
        <v>102</v>
      </c>
      <c r="BE488" s="90">
        <v>-233.166666666667</v>
      </c>
      <c r="BF488" s="93" t="s">
        <v>211</v>
      </c>
      <c r="BG488" s="93" t="s">
        <v>102</v>
      </c>
      <c r="BH488" s="93" t="s">
        <v>102</v>
      </c>
      <c r="BI488" s="93" t="s">
        <v>102</v>
      </c>
      <c r="BJ488" s="210" t="s">
        <v>646</v>
      </c>
      <c r="BK488" s="93" t="s">
        <v>182</v>
      </c>
      <c r="BL488" s="97" t="s">
        <v>102</v>
      </c>
      <c r="BM488" s="93" t="s">
        <v>105</v>
      </c>
      <c r="BN488" s="93" t="s">
        <v>104</v>
      </c>
      <c r="BO488" s="93" t="s">
        <v>102</v>
      </c>
      <c r="BP488" s="98">
        <v>20180368</v>
      </c>
      <c r="BQ488" s="93" t="s">
        <v>102</v>
      </c>
      <c r="BR488" s="93" t="s">
        <v>102</v>
      </c>
      <c r="BS488" s="93" t="s">
        <v>102</v>
      </c>
      <c r="BT488" s="99" t="s">
        <v>591</v>
      </c>
      <c r="BU488" s="100" t="s">
        <v>11338</v>
      </c>
      <c r="BV488" s="101" t="s">
        <v>471</v>
      </c>
      <c r="BW488" s="136"/>
      <c r="BX488" s="103" t="s">
        <v>565</v>
      </c>
      <c r="BY488" s="104" t="s">
        <v>190</v>
      </c>
      <c r="BZ488" s="136"/>
      <c r="CA488" s="83" t="s">
        <v>599</v>
      </c>
      <c r="CB488" s="106" t="s">
        <v>647</v>
      </c>
      <c r="CC488" s="106" t="s">
        <v>11339</v>
      </c>
      <c r="CD488" s="107"/>
      <c r="CE488" s="108" t="s">
        <v>107</v>
      </c>
      <c r="CF488" s="108" t="s">
        <v>107</v>
      </c>
      <c r="CG488" s="109"/>
      <c r="CH488" s="110" t="s">
        <v>107</v>
      </c>
      <c r="CI488" s="111"/>
      <c r="CJ488" s="112">
        <v>6710</v>
      </c>
      <c r="CK488" s="113">
        <v>86</v>
      </c>
      <c r="CL488" s="114" t="s">
        <v>134</v>
      </c>
      <c r="CM488" s="114" t="s">
        <v>108</v>
      </c>
      <c r="CN488" s="114"/>
      <c r="CO488" s="115" t="s">
        <v>102</v>
      </c>
      <c r="CP488" s="115" t="s">
        <v>102</v>
      </c>
      <c r="CQ488" s="115" t="s">
        <v>102</v>
      </c>
      <c r="CR488" s="115" t="s">
        <v>102</v>
      </c>
      <c r="CS488" s="116"/>
      <c r="CT488" s="117" t="s">
        <v>109</v>
      </c>
      <c r="CU488" s="117" t="s">
        <v>109</v>
      </c>
      <c r="CV488" s="83">
        <v>484</v>
      </c>
      <c r="CW488" s="83" t="s">
        <v>108</v>
      </c>
      <c r="CX488" s="83">
        <v>484</v>
      </c>
      <c r="CY488" s="83" t="s">
        <v>108</v>
      </c>
      <c r="CZ488" s="83">
        <v>6812</v>
      </c>
      <c r="DA488" s="83" t="s">
        <v>419</v>
      </c>
      <c r="DB488" s="83" t="s">
        <v>130</v>
      </c>
      <c r="DC488" s="83" t="s">
        <v>499</v>
      </c>
      <c r="DD488" s="83">
        <v>1533</v>
      </c>
      <c r="DE488" s="83" t="s">
        <v>444</v>
      </c>
      <c r="DF488" s="83" t="s">
        <v>130</v>
      </c>
      <c r="DG488" s="83" t="s">
        <v>499</v>
      </c>
      <c r="DH488" s="83"/>
      <c r="DI488" s="83">
        <v>0</v>
      </c>
      <c r="DJ488" s="83">
        <v>1</v>
      </c>
      <c r="DK488" s="83">
        <v>0</v>
      </c>
      <c r="DL488" s="83">
        <v>0</v>
      </c>
      <c r="DM488" s="83">
        <v>0</v>
      </c>
      <c r="DN488" s="83">
        <v>0</v>
      </c>
      <c r="DO488" s="83">
        <v>0</v>
      </c>
      <c r="DP488" s="83">
        <v>0</v>
      </c>
      <c r="DQ488" s="83">
        <v>0</v>
      </c>
      <c r="DR488" s="83">
        <v>0</v>
      </c>
      <c r="DS488" s="83">
        <v>0</v>
      </c>
      <c r="DT488" s="83">
        <v>3</v>
      </c>
      <c r="DU488" s="83">
        <v>3</v>
      </c>
      <c r="DV488" s="83">
        <v>0</v>
      </c>
      <c r="DW488" s="83">
        <v>0</v>
      </c>
      <c r="DX488" s="83">
        <v>3</v>
      </c>
      <c r="DY488" s="85">
        <v>44130</v>
      </c>
      <c r="DZ488" s="83" t="s">
        <v>4535</v>
      </c>
      <c r="EA488" s="83" t="s">
        <v>102</v>
      </c>
      <c r="EB488" s="83" t="s">
        <v>482</v>
      </c>
      <c r="EC488" s="83">
        <v>484</v>
      </c>
      <c r="ED488" s="83" t="s">
        <v>483</v>
      </c>
      <c r="EE488" s="83">
        <v>1</v>
      </c>
      <c r="EF488" s="83">
        <v>0</v>
      </c>
      <c r="EG488" s="83">
        <v>0</v>
      </c>
      <c r="EH488" s="83" t="s">
        <v>109</v>
      </c>
      <c r="EI488" s="83" t="s">
        <v>108</v>
      </c>
      <c r="EJ488" s="83" t="s">
        <v>583</v>
      </c>
      <c r="EK488" s="83">
        <v>0</v>
      </c>
      <c r="EL488" s="83">
        <v>0</v>
      </c>
      <c r="EM488" s="83">
        <v>1</v>
      </c>
      <c r="EN488" s="83" t="s">
        <v>497</v>
      </c>
      <c r="EO488" s="83"/>
      <c r="EP488" s="83" t="s">
        <v>436</v>
      </c>
      <c r="EQ488" s="136">
        <v>1</v>
      </c>
      <c r="ER488" s="136">
        <v>1</v>
      </c>
      <c r="ES488" s="136">
        <v>1</v>
      </c>
      <c r="ET488" s="136">
        <v>1</v>
      </c>
      <c r="EU488" s="215" t="s">
        <v>269</v>
      </c>
      <c r="EV488" s="136">
        <v>1</v>
      </c>
      <c r="EW488" s="136">
        <v>1</v>
      </c>
      <c r="EX488" s="136">
        <v>1</v>
      </c>
      <c r="EY488" s="136">
        <v>1</v>
      </c>
      <c r="EZ488" s="136">
        <v>1</v>
      </c>
      <c r="FP488" s="215" t="s">
        <v>592</v>
      </c>
      <c r="FQ488" s="136" t="b">
        <v>1</v>
      </c>
      <c r="FR488" s="136" t="b">
        <v>1</v>
      </c>
      <c r="FS488" s="136" t="b">
        <v>1</v>
      </c>
      <c r="FT488" s="136" t="b">
        <v>1</v>
      </c>
      <c r="FX488" s="215" t="s">
        <v>269</v>
      </c>
    </row>
    <row r="489" spans="1:180" ht="60" customHeight="1" x14ac:dyDescent="0.55000000000000004">
      <c r="A489" s="83" t="s">
        <v>130</v>
      </c>
      <c r="B489" s="83" t="s">
        <v>98</v>
      </c>
      <c r="C489" s="136">
        <v>361855</v>
      </c>
      <c r="D489" s="207" t="s">
        <v>628</v>
      </c>
      <c r="E489" s="208" t="s">
        <v>633</v>
      </c>
      <c r="F489" s="83" t="s">
        <v>108</v>
      </c>
      <c r="G489" s="85">
        <v>22744</v>
      </c>
      <c r="H489" s="83" t="s">
        <v>102</v>
      </c>
      <c r="I489" s="85">
        <v>39772</v>
      </c>
      <c r="J489" s="83" t="s">
        <v>228</v>
      </c>
      <c r="K489" s="216">
        <v>133932691711</v>
      </c>
      <c r="L489" s="83" t="s">
        <v>191</v>
      </c>
      <c r="M489" s="85">
        <v>43619</v>
      </c>
      <c r="N489" s="83">
        <v>-1726.6666666666699</v>
      </c>
      <c r="O489" s="83" t="s">
        <v>193</v>
      </c>
      <c r="P489" s="83" t="s">
        <v>181</v>
      </c>
      <c r="Q489" s="208" t="s">
        <v>6984</v>
      </c>
      <c r="R489" s="83" t="s">
        <v>102</v>
      </c>
      <c r="S489" s="83" t="s">
        <v>102</v>
      </c>
      <c r="T489" s="83" t="s">
        <v>133</v>
      </c>
      <c r="U489" s="83" t="s">
        <v>9852</v>
      </c>
      <c r="V489" s="83" t="s">
        <v>111</v>
      </c>
      <c r="W489" s="83" t="s">
        <v>105</v>
      </c>
      <c r="X489" s="86" t="s">
        <v>6984</v>
      </c>
      <c r="Y489" s="87" t="s">
        <v>102</v>
      </c>
      <c r="Z489" s="87" t="s">
        <v>102</v>
      </c>
      <c r="AA489" s="87" t="s">
        <v>133</v>
      </c>
      <c r="AB489" s="87" t="s">
        <v>9852</v>
      </c>
      <c r="AC489" s="87" t="s">
        <v>111</v>
      </c>
      <c r="AD489" s="87" t="s">
        <v>105</v>
      </c>
      <c r="AE489" s="87" t="s">
        <v>106</v>
      </c>
      <c r="AF489" s="86" t="s">
        <v>6984</v>
      </c>
      <c r="AG489" s="87" t="s">
        <v>486</v>
      </c>
      <c r="AH489" s="87" t="s">
        <v>9852</v>
      </c>
      <c r="AI489" s="87" t="s">
        <v>111</v>
      </c>
      <c r="AJ489" s="87" t="s">
        <v>204</v>
      </c>
      <c r="AK489" s="88"/>
      <c r="AL489" s="83" t="s">
        <v>107</v>
      </c>
      <c r="AM489" s="89" t="s">
        <v>454</v>
      </c>
      <c r="AN489" s="90" t="s">
        <v>416</v>
      </c>
      <c r="AO489" s="91" t="s">
        <v>642</v>
      </c>
      <c r="AP489" s="90">
        <v>8.3333333333332593</v>
      </c>
      <c r="AQ489" s="92" t="s">
        <v>102</v>
      </c>
      <c r="AR489" s="93" t="s">
        <v>102</v>
      </c>
      <c r="AS489" s="93" t="s">
        <v>102</v>
      </c>
      <c r="AT489" s="93" t="s">
        <v>102</v>
      </c>
      <c r="AU489" s="210" t="s">
        <v>644</v>
      </c>
      <c r="AV489" s="93" t="s">
        <v>185</v>
      </c>
      <c r="AW489" s="94" t="s">
        <v>102</v>
      </c>
      <c r="AX489" s="93" t="s">
        <v>183</v>
      </c>
      <c r="AY489" s="95" t="s">
        <v>111</v>
      </c>
      <c r="AZ489" s="93" t="s">
        <v>102</v>
      </c>
      <c r="BA489" s="93" t="s">
        <v>102</v>
      </c>
      <c r="BB489" s="93" t="s">
        <v>102</v>
      </c>
      <c r="BC489" s="93" t="s">
        <v>102</v>
      </c>
      <c r="BD489" s="96" t="s">
        <v>102</v>
      </c>
      <c r="BE489" s="90">
        <v>-233.666666666667</v>
      </c>
      <c r="BF489" s="93" t="s">
        <v>102</v>
      </c>
      <c r="BG489" s="93" t="s">
        <v>102</v>
      </c>
      <c r="BH489" s="93" t="s">
        <v>102</v>
      </c>
      <c r="BI489" s="93" t="s">
        <v>102</v>
      </c>
      <c r="BJ489" s="210" t="s">
        <v>642</v>
      </c>
      <c r="BK489" s="93" t="s">
        <v>192</v>
      </c>
      <c r="BL489" s="97" t="s">
        <v>102</v>
      </c>
      <c r="BM489" s="93" t="s">
        <v>183</v>
      </c>
      <c r="BN489" s="93" t="s">
        <v>106</v>
      </c>
      <c r="BO489" s="93" t="s">
        <v>102</v>
      </c>
      <c r="BP489" s="98" t="s">
        <v>102</v>
      </c>
      <c r="BQ489" s="93" t="s">
        <v>102</v>
      </c>
      <c r="BR489" s="93" t="s">
        <v>102</v>
      </c>
      <c r="BS489" s="93" t="s">
        <v>102</v>
      </c>
      <c r="BT489" s="99" t="s">
        <v>591</v>
      </c>
      <c r="BU489" s="100" t="s">
        <v>11340</v>
      </c>
      <c r="BV489" s="101" t="s">
        <v>471</v>
      </c>
      <c r="BW489" s="136"/>
      <c r="BX489" s="103" t="s">
        <v>565</v>
      </c>
      <c r="BY489" s="104" t="s">
        <v>190</v>
      </c>
      <c r="BZ489" s="136"/>
      <c r="CA489" s="83" t="s">
        <v>599</v>
      </c>
      <c r="CB489" s="106" t="s">
        <v>647</v>
      </c>
      <c r="CC489" s="106" t="s">
        <v>11341</v>
      </c>
      <c r="CD489" s="107"/>
      <c r="CE489" s="108" t="s">
        <v>107</v>
      </c>
      <c r="CF489" s="108" t="s">
        <v>107</v>
      </c>
      <c r="CG489" s="109"/>
      <c r="CH489" s="110" t="s">
        <v>107</v>
      </c>
      <c r="CI489" s="111"/>
      <c r="CJ489" s="112">
        <v>6710</v>
      </c>
      <c r="CK489" s="113">
        <v>86</v>
      </c>
      <c r="CL489" s="114" t="s">
        <v>134</v>
      </c>
      <c r="CM489" s="114" t="s">
        <v>108</v>
      </c>
      <c r="CN489" s="114"/>
      <c r="CO489" s="115" t="s">
        <v>102</v>
      </c>
      <c r="CP489" s="115" t="s">
        <v>102</v>
      </c>
      <c r="CQ489" s="115" t="s">
        <v>102</v>
      </c>
      <c r="CR489" s="115" t="s">
        <v>102</v>
      </c>
      <c r="CS489" s="116"/>
      <c r="CT489" s="117" t="s">
        <v>109</v>
      </c>
      <c r="CU489" s="117" t="s">
        <v>109</v>
      </c>
      <c r="CV489" s="83">
        <v>485</v>
      </c>
      <c r="CW489" s="83" t="s">
        <v>108</v>
      </c>
      <c r="CX489" s="83">
        <v>485</v>
      </c>
      <c r="CY489" s="83" t="s">
        <v>108</v>
      </c>
      <c r="CZ489" s="83">
        <v>6813</v>
      </c>
      <c r="DA489" s="83" t="s">
        <v>419</v>
      </c>
      <c r="DB489" s="83" t="s">
        <v>130</v>
      </c>
      <c r="DC489" s="83" t="s">
        <v>499</v>
      </c>
      <c r="DD489" s="83">
        <v>1534</v>
      </c>
      <c r="DE489" s="83" t="s">
        <v>444</v>
      </c>
      <c r="DF489" s="83" t="s">
        <v>130</v>
      </c>
      <c r="DG489" s="83" t="s">
        <v>499</v>
      </c>
      <c r="DH489" s="83"/>
      <c r="DI489" s="83">
        <v>0</v>
      </c>
      <c r="DJ489" s="83">
        <v>1</v>
      </c>
      <c r="DK489" s="83">
        <v>0</v>
      </c>
      <c r="DL489" s="83">
        <v>0</v>
      </c>
      <c r="DM489" s="83">
        <v>0</v>
      </c>
      <c r="DN489" s="83">
        <v>0</v>
      </c>
      <c r="DO489" s="83">
        <v>0</v>
      </c>
      <c r="DP489" s="83">
        <v>0</v>
      </c>
      <c r="DQ489" s="83">
        <v>0</v>
      </c>
      <c r="DR489" s="83">
        <v>0</v>
      </c>
      <c r="DS489" s="83">
        <v>0</v>
      </c>
      <c r="DT489" s="83">
        <v>3</v>
      </c>
      <c r="DU489" s="83">
        <v>3</v>
      </c>
      <c r="DV489" s="83">
        <v>0</v>
      </c>
      <c r="DW489" s="83">
        <v>0</v>
      </c>
      <c r="DX489" s="83">
        <v>3</v>
      </c>
      <c r="DY489" s="85">
        <v>44131</v>
      </c>
      <c r="DZ489" s="83" t="s">
        <v>4536</v>
      </c>
      <c r="EA489" s="83" t="s">
        <v>102</v>
      </c>
      <c r="EB489" s="83" t="s">
        <v>482</v>
      </c>
      <c r="EC489" s="83">
        <v>485</v>
      </c>
      <c r="ED489" s="83" t="s">
        <v>483</v>
      </c>
      <c r="EE489" s="83">
        <v>1</v>
      </c>
      <c r="EF489" s="83">
        <v>0</v>
      </c>
      <c r="EG489" s="83">
        <v>0</v>
      </c>
      <c r="EH489" s="83" t="s">
        <v>109</v>
      </c>
      <c r="EI489" s="83" t="s">
        <v>108</v>
      </c>
      <c r="EJ489" s="83" t="s">
        <v>583</v>
      </c>
      <c r="EK489" s="83">
        <v>0</v>
      </c>
      <c r="EL489" s="83">
        <v>0</v>
      </c>
      <c r="EM489" s="83">
        <v>1</v>
      </c>
      <c r="EN489" s="83" t="s">
        <v>497</v>
      </c>
      <c r="EO489" s="83"/>
      <c r="EP489" s="83" t="s">
        <v>436</v>
      </c>
      <c r="EQ489" s="136">
        <v>1</v>
      </c>
      <c r="ER489" s="136">
        <v>1</v>
      </c>
      <c r="ES489" s="136">
        <v>1</v>
      </c>
      <c r="ET489" s="136">
        <v>1</v>
      </c>
      <c r="EU489" s="215" t="s">
        <v>269</v>
      </c>
      <c r="EV489" s="136">
        <v>1</v>
      </c>
      <c r="EW489" s="136">
        <v>1</v>
      </c>
      <c r="EX489" s="136">
        <v>1</v>
      </c>
      <c r="EY489" s="136">
        <v>1</v>
      </c>
      <c r="EZ489" s="136">
        <v>1</v>
      </c>
      <c r="FP489" s="215" t="s">
        <v>592</v>
      </c>
      <c r="FQ489" s="136" t="b">
        <v>1</v>
      </c>
      <c r="FR489" s="136" t="b">
        <v>1</v>
      </c>
      <c r="FS489" s="136" t="b">
        <v>1</v>
      </c>
      <c r="FT489" s="136" t="b">
        <v>1</v>
      </c>
      <c r="FX489" s="215" t="s">
        <v>269</v>
      </c>
    </row>
    <row r="490" spans="1:180" ht="60" customHeight="1" x14ac:dyDescent="0.55000000000000004">
      <c r="A490" s="83" t="s">
        <v>130</v>
      </c>
      <c r="B490" s="83" t="s">
        <v>98</v>
      </c>
      <c r="C490" s="136">
        <v>819257</v>
      </c>
      <c r="D490" s="207" t="s">
        <v>629</v>
      </c>
      <c r="E490" s="208" t="s">
        <v>634</v>
      </c>
      <c r="F490" s="83" t="s">
        <v>108</v>
      </c>
      <c r="G490" s="85">
        <v>26341</v>
      </c>
      <c r="H490" s="83" t="s">
        <v>102</v>
      </c>
      <c r="I490" s="85">
        <v>34633</v>
      </c>
      <c r="J490" s="83" t="s">
        <v>228</v>
      </c>
      <c r="K490" s="216">
        <v>870289050292</v>
      </c>
      <c r="L490" s="83" t="s">
        <v>191</v>
      </c>
      <c r="M490" s="85">
        <v>43642</v>
      </c>
      <c r="N490" s="83">
        <v>-1731.6666666666699</v>
      </c>
      <c r="O490" s="83" t="s">
        <v>193</v>
      </c>
      <c r="P490" s="83" t="s">
        <v>181</v>
      </c>
      <c r="Q490" s="208" t="s">
        <v>6988</v>
      </c>
      <c r="R490" s="83" t="s">
        <v>102</v>
      </c>
      <c r="S490" s="83" t="s">
        <v>102</v>
      </c>
      <c r="T490" s="83" t="s">
        <v>131</v>
      </c>
      <c r="U490" s="83" t="s">
        <v>9853</v>
      </c>
      <c r="V490" s="83" t="s">
        <v>104</v>
      </c>
      <c r="W490" s="83" t="s">
        <v>105</v>
      </c>
      <c r="X490" s="86" t="s">
        <v>6988</v>
      </c>
      <c r="Y490" s="87" t="s">
        <v>102</v>
      </c>
      <c r="Z490" s="87" t="s">
        <v>102</v>
      </c>
      <c r="AA490" s="87" t="s">
        <v>131</v>
      </c>
      <c r="AB490" s="87" t="s">
        <v>9853</v>
      </c>
      <c r="AC490" s="87" t="s">
        <v>104</v>
      </c>
      <c r="AD490" s="87" t="s">
        <v>105</v>
      </c>
      <c r="AE490" s="87" t="s">
        <v>106</v>
      </c>
      <c r="AF490" s="86" t="s">
        <v>6988</v>
      </c>
      <c r="AG490" s="87" t="s">
        <v>177</v>
      </c>
      <c r="AH490" s="87" t="s">
        <v>9853</v>
      </c>
      <c r="AI490" s="87" t="s">
        <v>104</v>
      </c>
      <c r="AJ490" s="87" t="s">
        <v>204</v>
      </c>
      <c r="AK490" s="88"/>
      <c r="AL490" s="83" t="s">
        <v>107</v>
      </c>
      <c r="AM490" s="89" t="s">
        <v>454</v>
      </c>
      <c r="AN490" s="90" t="s">
        <v>416</v>
      </c>
      <c r="AO490" s="91" t="s">
        <v>643</v>
      </c>
      <c r="AP490" s="90">
        <v>8.3333333333332593</v>
      </c>
      <c r="AQ490" s="92" t="s">
        <v>102</v>
      </c>
      <c r="AR490" s="93" t="s">
        <v>102</v>
      </c>
      <c r="AS490" s="93" t="s">
        <v>102</v>
      </c>
      <c r="AT490" s="93" t="s">
        <v>102</v>
      </c>
      <c r="AU490" s="210" t="s">
        <v>645</v>
      </c>
      <c r="AV490" s="93" t="s">
        <v>185</v>
      </c>
      <c r="AW490" s="94" t="s">
        <v>102</v>
      </c>
      <c r="AX490" s="93" t="s">
        <v>105</v>
      </c>
      <c r="AY490" s="95" t="s">
        <v>104</v>
      </c>
      <c r="AZ490" s="93" t="s">
        <v>102</v>
      </c>
      <c r="BA490" s="93" t="s">
        <v>102</v>
      </c>
      <c r="BB490" s="93" t="s">
        <v>102</v>
      </c>
      <c r="BC490" s="93" t="s">
        <v>102</v>
      </c>
      <c r="BD490" s="96" t="s">
        <v>102</v>
      </c>
      <c r="BE490" s="90">
        <v>-234.166666666667</v>
      </c>
      <c r="BF490" s="93" t="s">
        <v>102</v>
      </c>
      <c r="BG490" s="93" t="s">
        <v>102</v>
      </c>
      <c r="BH490" s="93" t="s">
        <v>102</v>
      </c>
      <c r="BI490" s="93" t="s">
        <v>102</v>
      </c>
      <c r="BJ490" s="210" t="s">
        <v>643</v>
      </c>
      <c r="BK490" s="93" t="s">
        <v>196</v>
      </c>
      <c r="BL490" s="97" t="s">
        <v>102</v>
      </c>
      <c r="BM490" s="93" t="s">
        <v>105</v>
      </c>
      <c r="BN490" s="93" t="s">
        <v>596</v>
      </c>
      <c r="BO490" s="93" t="s">
        <v>102</v>
      </c>
      <c r="BP490" s="98" t="s">
        <v>102</v>
      </c>
      <c r="BQ490" s="93" t="s">
        <v>102</v>
      </c>
      <c r="BR490" s="93" t="s">
        <v>102</v>
      </c>
      <c r="BS490" s="93" t="s">
        <v>102</v>
      </c>
      <c r="BT490" s="99" t="s">
        <v>591</v>
      </c>
      <c r="BU490" s="100" t="s">
        <v>11342</v>
      </c>
      <c r="BV490" s="101" t="s">
        <v>471</v>
      </c>
      <c r="BW490" s="136"/>
      <c r="BX490" s="103" t="s">
        <v>565</v>
      </c>
      <c r="BY490" s="104" t="s">
        <v>190</v>
      </c>
      <c r="BZ490" s="136"/>
      <c r="CA490" s="83" t="s">
        <v>599</v>
      </c>
      <c r="CB490" s="106" t="s">
        <v>647</v>
      </c>
      <c r="CC490" s="106" t="s">
        <v>11343</v>
      </c>
      <c r="CD490" s="107"/>
      <c r="CE490" s="108" t="s">
        <v>107</v>
      </c>
      <c r="CF490" s="108" t="s">
        <v>107</v>
      </c>
      <c r="CG490" s="109"/>
      <c r="CH490" s="110" t="s">
        <v>107</v>
      </c>
      <c r="CI490" s="111"/>
      <c r="CJ490" s="112">
        <v>6710</v>
      </c>
      <c r="CK490" s="113">
        <v>86</v>
      </c>
      <c r="CL490" s="114" t="s">
        <v>134</v>
      </c>
      <c r="CM490" s="114" t="s">
        <v>108</v>
      </c>
      <c r="CN490" s="114"/>
      <c r="CO490" s="115" t="s">
        <v>102</v>
      </c>
      <c r="CP490" s="115" t="s">
        <v>102</v>
      </c>
      <c r="CQ490" s="115" t="s">
        <v>102</v>
      </c>
      <c r="CR490" s="115" t="s">
        <v>102</v>
      </c>
      <c r="CS490" s="116"/>
      <c r="CT490" s="117" t="s">
        <v>109</v>
      </c>
      <c r="CU490" s="117" t="s">
        <v>109</v>
      </c>
      <c r="CV490" s="83">
        <v>486</v>
      </c>
      <c r="CW490" s="83" t="s">
        <v>108</v>
      </c>
      <c r="CX490" s="83">
        <v>486</v>
      </c>
      <c r="CY490" s="83" t="s">
        <v>108</v>
      </c>
      <c r="CZ490" s="83">
        <v>6814</v>
      </c>
      <c r="DA490" s="83" t="s">
        <v>419</v>
      </c>
      <c r="DB490" s="83" t="s">
        <v>130</v>
      </c>
      <c r="DC490" s="83" t="s">
        <v>499</v>
      </c>
      <c r="DD490" s="83">
        <v>1535</v>
      </c>
      <c r="DE490" s="83" t="s">
        <v>444</v>
      </c>
      <c r="DF490" s="83" t="s">
        <v>130</v>
      </c>
      <c r="DG490" s="83" t="s">
        <v>499</v>
      </c>
      <c r="DH490" s="83"/>
      <c r="DI490" s="83">
        <v>0</v>
      </c>
      <c r="DJ490" s="83">
        <v>1</v>
      </c>
      <c r="DK490" s="83">
        <v>0</v>
      </c>
      <c r="DL490" s="83">
        <v>0</v>
      </c>
      <c r="DM490" s="83">
        <v>0</v>
      </c>
      <c r="DN490" s="83">
        <v>0</v>
      </c>
      <c r="DO490" s="83">
        <v>0</v>
      </c>
      <c r="DP490" s="83">
        <v>0</v>
      </c>
      <c r="DQ490" s="83">
        <v>0</v>
      </c>
      <c r="DR490" s="83">
        <v>0</v>
      </c>
      <c r="DS490" s="83">
        <v>0</v>
      </c>
      <c r="DT490" s="83">
        <v>3</v>
      </c>
      <c r="DU490" s="83">
        <v>3</v>
      </c>
      <c r="DV490" s="83">
        <v>0</v>
      </c>
      <c r="DW490" s="83">
        <v>0</v>
      </c>
      <c r="DX490" s="83">
        <v>3</v>
      </c>
      <c r="DY490" s="85">
        <v>44132</v>
      </c>
      <c r="DZ490" s="83" t="s">
        <v>4537</v>
      </c>
      <c r="EA490" s="83" t="s">
        <v>102</v>
      </c>
      <c r="EB490" s="83" t="s">
        <v>482</v>
      </c>
      <c r="EC490" s="83">
        <v>486</v>
      </c>
      <c r="ED490" s="83" t="s">
        <v>483</v>
      </c>
      <c r="EE490" s="83">
        <v>1</v>
      </c>
      <c r="EF490" s="83">
        <v>0</v>
      </c>
      <c r="EG490" s="83">
        <v>0</v>
      </c>
      <c r="EH490" s="83" t="s">
        <v>109</v>
      </c>
      <c r="EI490" s="83" t="s">
        <v>108</v>
      </c>
      <c r="EJ490" s="83" t="s">
        <v>583</v>
      </c>
      <c r="EK490" s="83">
        <v>0</v>
      </c>
      <c r="EL490" s="83">
        <v>0</v>
      </c>
      <c r="EM490" s="83">
        <v>1</v>
      </c>
      <c r="EN490" s="83" t="s">
        <v>497</v>
      </c>
      <c r="EO490" s="83"/>
      <c r="EP490" s="83" t="s">
        <v>436</v>
      </c>
      <c r="EQ490" s="136">
        <v>1</v>
      </c>
      <c r="ER490" s="136">
        <v>1</v>
      </c>
      <c r="ES490" s="136">
        <v>1</v>
      </c>
      <c r="ET490" s="136">
        <v>1</v>
      </c>
      <c r="EU490" s="215" t="s">
        <v>269</v>
      </c>
      <c r="EV490" s="136">
        <v>1</v>
      </c>
      <c r="EW490" s="136">
        <v>1</v>
      </c>
      <c r="EX490" s="136">
        <v>1</v>
      </c>
      <c r="EY490" s="136">
        <v>1</v>
      </c>
      <c r="EZ490" s="136">
        <v>1</v>
      </c>
      <c r="FP490" s="215" t="s">
        <v>592</v>
      </c>
      <c r="FQ490" s="136" t="b">
        <v>1</v>
      </c>
      <c r="FR490" s="136" t="b">
        <v>1</v>
      </c>
      <c r="FS490" s="136" t="b">
        <v>1</v>
      </c>
      <c r="FT490" s="136" t="b">
        <v>1</v>
      </c>
      <c r="FX490" s="215" t="s">
        <v>269</v>
      </c>
    </row>
    <row r="491" spans="1:180" ht="60" customHeight="1" x14ac:dyDescent="0.55000000000000004">
      <c r="A491" s="83" t="s">
        <v>130</v>
      </c>
      <c r="B491" s="83" t="s">
        <v>98</v>
      </c>
      <c r="C491" s="136">
        <v>530223</v>
      </c>
      <c r="D491" s="207" t="s">
        <v>627</v>
      </c>
      <c r="E491" s="208" t="s">
        <v>630</v>
      </c>
      <c r="F491" s="83" t="s">
        <v>108</v>
      </c>
      <c r="G491" s="85">
        <v>20621</v>
      </c>
      <c r="H491" s="83" t="s">
        <v>102</v>
      </c>
      <c r="I491" s="85">
        <v>39794</v>
      </c>
      <c r="J491" s="83" t="s">
        <v>228</v>
      </c>
      <c r="K491" s="216">
        <v>474712903869</v>
      </c>
      <c r="L491" s="83" t="s">
        <v>191</v>
      </c>
      <c r="M491" s="85">
        <v>43631</v>
      </c>
      <c r="N491" s="83">
        <v>-1736.6666666666699</v>
      </c>
      <c r="O491" s="83" t="s">
        <v>180</v>
      </c>
      <c r="P491" s="83" t="s">
        <v>181</v>
      </c>
      <c r="Q491" s="208" t="s">
        <v>6992</v>
      </c>
      <c r="R491" s="83" t="s">
        <v>102</v>
      </c>
      <c r="S491" s="83" t="s">
        <v>102</v>
      </c>
      <c r="T491" s="83" t="s">
        <v>199</v>
      </c>
      <c r="U491" s="83" t="s">
        <v>9854</v>
      </c>
      <c r="V491" s="83" t="s">
        <v>104</v>
      </c>
      <c r="W491" s="83" t="s">
        <v>105</v>
      </c>
      <c r="X491" s="86" t="s">
        <v>6992</v>
      </c>
      <c r="Y491" s="87" t="s">
        <v>102</v>
      </c>
      <c r="Z491" s="87" t="s">
        <v>102</v>
      </c>
      <c r="AA491" s="87" t="s">
        <v>199</v>
      </c>
      <c r="AB491" s="87" t="s">
        <v>9854</v>
      </c>
      <c r="AC491" s="87" t="s">
        <v>104</v>
      </c>
      <c r="AD491" s="87" t="s">
        <v>105</v>
      </c>
      <c r="AE491" s="87" t="s">
        <v>106</v>
      </c>
      <c r="AF491" s="86" t="s">
        <v>6992</v>
      </c>
      <c r="AG491" s="87" t="s">
        <v>489</v>
      </c>
      <c r="AH491" s="87" t="s">
        <v>9855</v>
      </c>
      <c r="AI491" s="87" t="s">
        <v>104</v>
      </c>
      <c r="AJ491" s="87" t="s">
        <v>204</v>
      </c>
      <c r="AK491" s="88"/>
      <c r="AL491" s="83" t="s">
        <v>107</v>
      </c>
      <c r="AM491" s="89" t="s">
        <v>454</v>
      </c>
      <c r="AN491" s="90" t="s">
        <v>416</v>
      </c>
      <c r="AO491" s="91" t="s">
        <v>641</v>
      </c>
      <c r="AP491" s="90">
        <v>8.3333333333332593</v>
      </c>
      <c r="AQ491" s="92" t="s">
        <v>211</v>
      </c>
      <c r="AR491" s="93" t="s">
        <v>102</v>
      </c>
      <c r="AS491" s="93" t="s">
        <v>102</v>
      </c>
      <c r="AT491" s="93" t="s">
        <v>102</v>
      </c>
      <c r="AU491" s="210" t="s">
        <v>641</v>
      </c>
      <c r="AV491" s="93" t="s">
        <v>192</v>
      </c>
      <c r="AW491" s="94" t="s">
        <v>102</v>
      </c>
      <c r="AX491" s="93" t="s">
        <v>105</v>
      </c>
      <c r="AY491" s="95" t="s">
        <v>188</v>
      </c>
      <c r="AZ491" s="93" t="s">
        <v>102</v>
      </c>
      <c r="BA491" s="93" t="s">
        <v>9856</v>
      </c>
      <c r="BB491" s="93" t="s">
        <v>102</v>
      </c>
      <c r="BC491" s="93" t="s">
        <v>102</v>
      </c>
      <c r="BD491" s="96" t="s">
        <v>102</v>
      </c>
      <c r="BE491" s="90">
        <v>-234.666666666667</v>
      </c>
      <c r="BF491" s="93" t="s">
        <v>211</v>
      </c>
      <c r="BG491" s="93" t="s">
        <v>102</v>
      </c>
      <c r="BH491" s="93" t="s">
        <v>102</v>
      </c>
      <c r="BI491" s="93" t="s">
        <v>102</v>
      </c>
      <c r="BJ491" s="210" t="s">
        <v>646</v>
      </c>
      <c r="BK491" s="93" t="s">
        <v>182</v>
      </c>
      <c r="BL491" s="97" t="s">
        <v>102</v>
      </c>
      <c r="BM491" s="93" t="s">
        <v>105</v>
      </c>
      <c r="BN491" s="93" t="s">
        <v>104</v>
      </c>
      <c r="BO491" s="93" t="s">
        <v>102</v>
      </c>
      <c r="BP491" s="98">
        <v>20180369</v>
      </c>
      <c r="BQ491" s="93" t="s">
        <v>102</v>
      </c>
      <c r="BR491" s="93" t="s">
        <v>102</v>
      </c>
      <c r="BS491" s="93" t="s">
        <v>102</v>
      </c>
      <c r="BT491" s="99" t="s">
        <v>591</v>
      </c>
      <c r="BU491" s="100" t="s">
        <v>11344</v>
      </c>
      <c r="BV491" s="101" t="s">
        <v>471</v>
      </c>
      <c r="BW491" s="136"/>
      <c r="BX491" s="103" t="s">
        <v>565</v>
      </c>
      <c r="BY491" s="104" t="s">
        <v>190</v>
      </c>
      <c r="BZ491" s="136"/>
      <c r="CA491" s="83" t="s">
        <v>599</v>
      </c>
      <c r="CB491" s="106" t="s">
        <v>647</v>
      </c>
      <c r="CC491" s="106" t="s">
        <v>11345</v>
      </c>
      <c r="CD491" s="107"/>
      <c r="CE491" s="108" t="s">
        <v>107</v>
      </c>
      <c r="CF491" s="108" t="s">
        <v>107</v>
      </c>
      <c r="CG491" s="109"/>
      <c r="CH491" s="110" t="s">
        <v>107</v>
      </c>
      <c r="CI491" s="111"/>
      <c r="CJ491" s="112">
        <v>6710</v>
      </c>
      <c r="CK491" s="113">
        <v>86</v>
      </c>
      <c r="CL491" s="114" t="s">
        <v>134</v>
      </c>
      <c r="CM491" s="114" t="s">
        <v>108</v>
      </c>
      <c r="CN491" s="114"/>
      <c r="CO491" s="115" t="s">
        <v>102</v>
      </c>
      <c r="CP491" s="115" t="s">
        <v>102</v>
      </c>
      <c r="CQ491" s="115" t="s">
        <v>102</v>
      </c>
      <c r="CR491" s="115" t="s">
        <v>102</v>
      </c>
      <c r="CS491" s="116"/>
      <c r="CT491" s="117" t="s">
        <v>109</v>
      </c>
      <c r="CU491" s="117" t="s">
        <v>109</v>
      </c>
      <c r="CV491" s="83">
        <v>487</v>
      </c>
      <c r="CW491" s="83" t="s">
        <v>108</v>
      </c>
      <c r="CX491" s="83">
        <v>487</v>
      </c>
      <c r="CY491" s="83" t="s">
        <v>108</v>
      </c>
      <c r="CZ491" s="83">
        <v>6815</v>
      </c>
      <c r="DA491" s="83" t="s">
        <v>419</v>
      </c>
      <c r="DB491" s="83" t="s">
        <v>130</v>
      </c>
      <c r="DC491" s="83" t="s">
        <v>499</v>
      </c>
      <c r="DD491" s="83">
        <v>1536</v>
      </c>
      <c r="DE491" s="83" t="s">
        <v>444</v>
      </c>
      <c r="DF491" s="83" t="s">
        <v>130</v>
      </c>
      <c r="DG491" s="83" t="s">
        <v>499</v>
      </c>
      <c r="DH491" s="83"/>
      <c r="DI491" s="83">
        <v>0</v>
      </c>
      <c r="DJ491" s="83">
        <v>1</v>
      </c>
      <c r="DK491" s="83">
        <v>0</v>
      </c>
      <c r="DL491" s="83">
        <v>0</v>
      </c>
      <c r="DM491" s="83">
        <v>0</v>
      </c>
      <c r="DN491" s="83">
        <v>0</v>
      </c>
      <c r="DO491" s="83">
        <v>0</v>
      </c>
      <c r="DP491" s="83">
        <v>0</v>
      </c>
      <c r="DQ491" s="83">
        <v>0</v>
      </c>
      <c r="DR491" s="83">
        <v>0</v>
      </c>
      <c r="DS491" s="83">
        <v>0</v>
      </c>
      <c r="DT491" s="83">
        <v>3</v>
      </c>
      <c r="DU491" s="83">
        <v>3</v>
      </c>
      <c r="DV491" s="83">
        <v>0</v>
      </c>
      <c r="DW491" s="83">
        <v>0</v>
      </c>
      <c r="DX491" s="83">
        <v>3</v>
      </c>
      <c r="DY491" s="85">
        <v>44133</v>
      </c>
      <c r="DZ491" s="83" t="s">
        <v>4538</v>
      </c>
      <c r="EA491" s="83" t="s">
        <v>102</v>
      </c>
      <c r="EB491" s="83" t="s">
        <v>482</v>
      </c>
      <c r="EC491" s="83">
        <v>487</v>
      </c>
      <c r="ED491" s="83" t="s">
        <v>483</v>
      </c>
      <c r="EE491" s="83">
        <v>1</v>
      </c>
      <c r="EF491" s="83">
        <v>0</v>
      </c>
      <c r="EG491" s="83">
        <v>0</v>
      </c>
      <c r="EH491" s="83" t="s">
        <v>109</v>
      </c>
      <c r="EI491" s="83" t="s">
        <v>108</v>
      </c>
      <c r="EJ491" s="83" t="s">
        <v>583</v>
      </c>
      <c r="EK491" s="83">
        <v>0</v>
      </c>
      <c r="EL491" s="83">
        <v>0</v>
      </c>
      <c r="EM491" s="83">
        <v>1</v>
      </c>
      <c r="EN491" s="83" t="s">
        <v>497</v>
      </c>
      <c r="EO491" s="83"/>
      <c r="EP491" s="83" t="s">
        <v>436</v>
      </c>
      <c r="EQ491" s="136">
        <v>1</v>
      </c>
      <c r="ER491" s="136">
        <v>1</v>
      </c>
      <c r="ES491" s="136">
        <v>1</v>
      </c>
      <c r="ET491" s="136">
        <v>1</v>
      </c>
      <c r="EU491" s="215" t="s">
        <v>269</v>
      </c>
      <c r="EV491" s="136">
        <v>1</v>
      </c>
      <c r="EW491" s="136">
        <v>1</v>
      </c>
      <c r="EX491" s="136">
        <v>1</v>
      </c>
      <c r="EY491" s="136">
        <v>1</v>
      </c>
      <c r="EZ491" s="136">
        <v>1</v>
      </c>
      <c r="FP491" s="215" t="s">
        <v>592</v>
      </c>
      <c r="FQ491" s="136" t="b">
        <v>1</v>
      </c>
      <c r="FR491" s="136" t="b">
        <v>1</v>
      </c>
      <c r="FS491" s="136" t="b">
        <v>1</v>
      </c>
      <c r="FT491" s="136" t="b">
        <v>1</v>
      </c>
      <c r="FX491" s="215" t="s">
        <v>269</v>
      </c>
    </row>
    <row r="492" spans="1:180" ht="60" customHeight="1" x14ac:dyDescent="0.55000000000000004">
      <c r="A492" s="83" t="s">
        <v>130</v>
      </c>
      <c r="B492" s="83" t="s">
        <v>98</v>
      </c>
      <c r="C492" s="136">
        <v>389340</v>
      </c>
      <c r="D492" s="207" t="s">
        <v>628</v>
      </c>
      <c r="E492" s="208" t="s">
        <v>633</v>
      </c>
      <c r="F492" s="83" t="s">
        <v>108</v>
      </c>
      <c r="G492" s="85">
        <v>22744</v>
      </c>
      <c r="H492" s="83" t="s">
        <v>102</v>
      </c>
      <c r="I492" s="85">
        <v>39772</v>
      </c>
      <c r="J492" s="83" t="s">
        <v>228</v>
      </c>
      <c r="K492" s="216">
        <v>199752753938</v>
      </c>
      <c r="L492" s="83" t="s">
        <v>191</v>
      </c>
      <c r="M492" s="85">
        <v>43619</v>
      </c>
      <c r="N492" s="83">
        <v>-1741.6666666666699</v>
      </c>
      <c r="O492" s="83" t="s">
        <v>193</v>
      </c>
      <c r="P492" s="83" t="s">
        <v>181</v>
      </c>
      <c r="Q492" s="208" t="s">
        <v>6996</v>
      </c>
      <c r="R492" s="83" t="s">
        <v>102</v>
      </c>
      <c r="S492" s="83" t="s">
        <v>102</v>
      </c>
      <c r="T492" s="83" t="s">
        <v>133</v>
      </c>
      <c r="U492" s="83" t="s">
        <v>9857</v>
      </c>
      <c r="V492" s="83" t="s">
        <v>111</v>
      </c>
      <c r="W492" s="83" t="s">
        <v>105</v>
      </c>
      <c r="X492" s="86" t="s">
        <v>6996</v>
      </c>
      <c r="Y492" s="87" t="s">
        <v>102</v>
      </c>
      <c r="Z492" s="87" t="s">
        <v>102</v>
      </c>
      <c r="AA492" s="87" t="s">
        <v>133</v>
      </c>
      <c r="AB492" s="87" t="s">
        <v>9857</v>
      </c>
      <c r="AC492" s="87" t="s">
        <v>111</v>
      </c>
      <c r="AD492" s="87" t="s">
        <v>105</v>
      </c>
      <c r="AE492" s="87" t="s">
        <v>106</v>
      </c>
      <c r="AF492" s="86" t="s">
        <v>6996</v>
      </c>
      <c r="AG492" s="87" t="s">
        <v>486</v>
      </c>
      <c r="AH492" s="87" t="s">
        <v>9857</v>
      </c>
      <c r="AI492" s="87" t="s">
        <v>111</v>
      </c>
      <c r="AJ492" s="87" t="s">
        <v>204</v>
      </c>
      <c r="AK492" s="88"/>
      <c r="AL492" s="83" t="s">
        <v>107</v>
      </c>
      <c r="AM492" s="89" t="s">
        <v>454</v>
      </c>
      <c r="AN492" s="90" t="s">
        <v>416</v>
      </c>
      <c r="AO492" s="91" t="s">
        <v>642</v>
      </c>
      <c r="AP492" s="90">
        <v>8.3333333333332593</v>
      </c>
      <c r="AQ492" s="92" t="s">
        <v>102</v>
      </c>
      <c r="AR492" s="93" t="s">
        <v>102</v>
      </c>
      <c r="AS492" s="93" t="s">
        <v>102</v>
      </c>
      <c r="AT492" s="93" t="s">
        <v>102</v>
      </c>
      <c r="AU492" s="210" t="s">
        <v>644</v>
      </c>
      <c r="AV492" s="93" t="s">
        <v>185</v>
      </c>
      <c r="AW492" s="94" t="s">
        <v>102</v>
      </c>
      <c r="AX492" s="93" t="s">
        <v>183</v>
      </c>
      <c r="AY492" s="95" t="s">
        <v>111</v>
      </c>
      <c r="AZ492" s="93" t="s">
        <v>102</v>
      </c>
      <c r="BA492" s="93" t="s">
        <v>102</v>
      </c>
      <c r="BB492" s="93" t="s">
        <v>102</v>
      </c>
      <c r="BC492" s="93" t="s">
        <v>102</v>
      </c>
      <c r="BD492" s="96" t="s">
        <v>102</v>
      </c>
      <c r="BE492" s="90">
        <v>-235.166666666667</v>
      </c>
      <c r="BF492" s="93" t="s">
        <v>102</v>
      </c>
      <c r="BG492" s="93" t="s">
        <v>102</v>
      </c>
      <c r="BH492" s="93" t="s">
        <v>102</v>
      </c>
      <c r="BI492" s="93" t="s">
        <v>102</v>
      </c>
      <c r="BJ492" s="210" t="s">
        <v>642</v>
      </c>
      <c r="BK492" s="93" t="s">
        <v>192</v>
      </c>
      <c r="BL492" s="97" t="s">
        <v>102</v>
      </c>
      <c r="BM492" s="93" t="s">
        <v>183</v>
      </c>
      <c r="BN492" s="93" t="s">
        <v>106</v>
      </c>
      <c r="BO492" s="93" t="s">
        <v>102</v>
      </c>
      <c r="BP492" s="98" t="s">
        <v>102</v>
      </c>
      <c r="BQ492" s="93" t="s">
        <v>102</v>
      </c>
      <c r="BR492" s="93" t="s">
        <v>102</v>
      </c>
      <c r="BS492" s="93" t="s">
        <v>102</v>
      </c>
      <c r="BT492" s="99" t="s">
        <v>591</v>
      </c>
      <c r="BU492" s="100" t="s">
        <v>11346</v>
      </c>
      <c r="BV492" s="101" t="s">
        <v>471</v>
      </c>
      <c r="BW492" s="136"/>
      <c r="BX492" s="103" t="s">
        <v>565</v>
      </c>
      <c r="BY492" s="104" t="s">
        <v>190</v>
      </c>
      <c r="BZ492" s="136"/>
      <c r="CA492" s="83" t="s">
        <v>599</v>
      </c>
      <c r="CB492" s="106" t="s">
        <v>647</v>
      </c>
      <c r="CC492" s="106" t="s">
        <v>11347</v>
      </c>
      <c r="CD492" s="107"/>
      <c r="CE492" s="108" t="s">
        <v>107</v>
      </c>
      <c r="CF492" s="108" t="s">
        <v>107</v>
      </c>
      <c r="CG492" s="109"/>
      <c r="CH492" s="110" t="s">
        <v>107</v>
      </c>
      <c r="CI492" s="111"/>
      <c r="CJ492" s="112">
        <v>6710</v>
      </c>
      <c r="CK492" s="113">
        <v>86</v>
      </c>
      <c r="CL492" s="114" t="s">
        <v>134</v>
      </c>
      <c r="CM492" s="114" t="s">
        <v>108</v>
      </c>
      <c r="CN492" s="114"/>
      <c r="CO492" s="115" t="s">
        <v>102</v>
      </c>
      <c r="CP492" s="115" t="s">
        <v>102</v>
      </c>
      <c r="CQ492" s="115" t="s">
        <v>102</v>
      </c>
      <c r="CR492" s="115" t="s">
        <v>102</v>
      </c>
      <c r="CS492" s="116"/>
      <c r="CT492" s="117" t="s">
        <v>109</v>
      </c>
      <c r="CU492" s="117" t="s">
        <v>109</v>
      </c>
      <c r="CV492" s="83">
        <v>488</v>
      </c>
      <c r="CW492" s="83" t="s">
        <v>108</v>
      </c>
      <c r="CX492" s="83">
        <v>488</v>
      </c>
      <c r="CY492" s="83" t="s">
        <v>108</v>
      </c>
      <c r="CZ492" s="83">
        <v>6816</v>
      </c>
      <c r="DA492" s="83" t="s">
        <v>419</v>
      </c>
      <c r="DB492" s="83" t="s">
        <v>130</v>
      </c>
      <c r="DC492" s="83" t="s">
        <v>499</v>
      </c>
      <c r="DD492" s="83">
        <v>1537</v>
      </c>
      <c r="DE492" s="83" t="s">
        <v>444</v>
      </c>
      <c r="DF492" s="83" t="s">
        <v>130</v>
      </c>
      <c r="DG492" s="83" t="s">
        <v>499</v>
      </c>
      <c r="DH492" s="83"/>
      <c r="DI492" s="83">
        <v>0</v>
      </c>
      <c r="DJ492" s="83">
        <v>1</v>
      </c>
      <c r="DK492" s="83">
        <v>0</v>
      </c>
      <c r="DL492" s="83">
        <v>0</v>
      </c>
      <c r="DM492" s="83">
        <v>0</v>
      </c>
      <c r="DN492" s="83">
        <v>0</v>
      </c>
      <c r="DO492" s="83">
        <v>0</v>
      </c>
      <c r="DP492" s="83">
        <v>0</v>
      </c>
      <c r="DQ492" s="83">
        <v>0</v>
      </c>
      <c r="DR492" s="83">
        <v>0</v>
      </c>
      <c r="DS492" s="83">
        <v>0</v>
      </c>
      <c r="DT492" s="83">
        <v>3</v>
      </c>
      <c r="DU492" s="83">
        <v>3</v>
      </c>
      <c r="DV492" s="83">
        <v>0</v>
      </c>
      <c r="DW492" s="83">
        <v>0</v>
      </c>
      <c r="DX492" s="83">
        <v>3</v>
      </c>
      <c r="DY492" s="85">
        <v>44134</v>
      </c>
      <c r="DZ492" s="83" t="s">
        <v>4539</v>
      </c>
      <c r="EA492" s="83" t="s">
        <v>102</v>
      </c>
      <c r="EB492" s="83" t="s">
        <v>482</v>
      </c>
      <c r="EC492" s="83">
        <v>488</v>
      </c>
      <c r="ED492" s="83" t="s">
        <v>483</v>
      </c>
      <c r="EE492" s="83">
        <v>1</v>
      </c>
      <c r="EF492" s="83">
        <v>0</v>
      </c>
      <c r="EG492" s="83">
        <v>0</v>
      </c>
      <c r="EH492" s="83" t="s">
        <v>109</v>
      </c>
      <c r="EI492" s="83" t="s">
        <v>108</v>
      </c>
      <c r="EJ492" s="83" t="s">
        <v>583</v>
      </c>
      <c r="EK492" s="83">
        <v>0</v>
      </c>
      <c r="EL492" s="83">
        <v>0</v>
      </c>
      <c r="EM492" s="83">
        <v>1</v>
      </c>
      <c r="EN492" s="83" t="s">
        <v>497</v>
      </c>
      <c r="EO492" s="83"/>
      <c r="EP492" s="83" t="s">
        <v>436</v>
      </c>
      <c r="EQ492" s="136">
        <v>1</v>
      </c>
      <c r="ER492" s="136">
        <v>1</v>
      </c>
      <c r="ES492" s="136">
        <v>1</v>
      </c>
      <c r="ET492" s="136">
        <v>1</v>
      </c>
      <c r="EU492" s="215" t="s">
        <v>269</v>
      </c>
      <c r="EV492" s="136">
        <v>1</v>
      </c>
      <c r="EW492" s="136">
        <v>1</v>
      </c>
      <c r="EX492" s="136">
        <v>1</v>
      </c>
      <c r="EY492" s="136">
        <v>1</v>
      </c>
      <c r="EZ492" s="136">
        <v>1</v>
      </c>
      <c r="FP492" s="215" t="s">
        <v>592</v>
      </c>
      <c r="FQ492" s="136" t="b">
        <v>1</v>
      </c>
      <c r="FR492" s="136" t="b">
        <v>1</v>
      </c>
      <c r="FS492" s="136" t="b">
        <v>1</v>
      </c>
      <c r="FT492" s="136" t="b">
        <v>1</v>
      </c>
      <c r="FX492" s="215" t="s">
        <v>269</v>
      </c>
    </row>
    <row r="493" spans="1:180" ht="60" customHeight="1" x14ac:dyDescent="0.55000000000000004">
      <c r="A493" s="83" t="s">
        <v>130</v>
      </c>
      <c r="B493" s="83" t="s">
        <v>98</v>
      </c>
      <c r="C493" s="136">
        <v>564284</v>
      </c>
      <c r="D493" s="207" t="s">
        <v>629</v>
      </c>
      <c r="E493" s="208" t="s">
        <v>634</v>
      </c>
      <c r="F493" s="83" t="s">
        <v>108</v>
      </c>
      <c r="G493" s="85">
        <v>26341</v>
      </c>
      <c r="H493" s="83" t="s">
        <v>102</v>
      </c>
      <c r="I493" s="85">
        <v>34633</v>
      </c>
      <c r="J493" s="83" t="s">
        <v>228</v>
      </c>
      <c r="K493" s="216">
        <v>602936038966</v>
      </c>
      <c r="L493" s="83" t="s">
        <v>191</v>
      </c>
      <c r="M493" s="85">
        <v>43642</v>
      </c>
      <c r="N493" s="83">
        <v>-1746.6666666666699</v>
      </c>
      <c r="O493" s="83" t="s">
        <v>193</v>
      </c>
      <c r="P493" s="83" t="s">
        <v>181</v>
      </c>
      <c r="Q493" s="208" t="s">
        <v>7000</v>
      </c>
      <c r="R493" s="83" t="s">
        <v>102</v>
      </c>
      <c r="S493" s="83" t="s">
        <v>102</v>
      </c>
      <c r="T493" s="83" t="s">
        <v>131</v>
      </c>
      <c r="U493" s="83" t="s">
        <v>9858</v>
      </c>
      <c r="V493" s="83" t="s">
        <v>104</v>
      </c>
      <c r="W493" s="83" t="s">
        <v>105</v>
      </c>
      <c r="X493" s="86" t="s">
        <v>7000</v>
      </c>
      <c r="Y493" s="87" t="s">
        <v>102</v>
      </c>
      <c r="Z493" s="87" t="s">
        <v>102</v>
      </c>
      <c r="AA493" s="87" t="s">
        <v>131</v>
      </c>
      <c r="AB493" s="87" t="s">
        <v>9858</v>
      </c>
      <c r="AC493" s="87" t="s">
        <v>104</v>
      </c>
      <c r="AD493" s="87" t="s">
        <v>105</v>
      </c>
      <c r="AE493" s="87" t="s">
        <v>106</v>
      </c>
      <c r="AF493" s="86" t="s">
        <v>7000</v>
      </c>
      <c r="AG493" s="87" t="s">
        <v>177</v>
      </c>
      <c r="AH493" s="87" t="s">
        <v>9858</v>
      </c>
      <c r="AI493" s="87" t="s">
        <v>104</v>
      </c>
      <c r="AJ493" s="87" t="s">
        <v>204</v>
      </c>
      <c r="AK493" s="88"/>
      <c r="AL493" s="83" t="s">
        <v>107</v>
      </c>
      <c r="AM493" s="89" t="s">
        <v>454</v>
      </c>
      <c r="AN493" s="90" t="s">
        <v>416</v>
      </c>
      <c r="AO493" s="91" t="s">
        <v>643</v>
      </c>
      <c r="AP493" s="90">
        <v>8.3333333333332593</v>
      </c>
      <c r="AQ493" s="92" t="s">
        <v>102</v>
      </c>
      <c r="AR493" s="93" t="s">
        <v>102</v>
      </c>
      <c r="AS493" s="93" t="s">
        <v>102</v>
      </c>
      <c r="AT493" s="93" t="s">
        <v>102</v>
      </c>
      <c r="AU493" s="210" t="s">
        <v>645</v>
      </c>
      <c r="AV493" s="93" t="s">
        <v>185</v>
      </c>
      <c r="AW493" s="94" t="s">
        <v>102</v>
      </c>
      <c r="AX493" s="93" t="s">
        <v>105</v>
      </c>
      <c r="AY493" s="95" t="s">
        <v>104</v>
      </c>
      <c r="AZ493" s="93" t="s">
        <v>102</v>
      </c>
      <c r="BA493" s="93" t="s">
        <v>102</v>
      </c>
      <c r="BB493" s="93" t="s">
        <v>102</v>
      </c>
      <c r="BC493" s="93" t="s">
        <v>102</v>
      </c>
      <c r="BD493" s="96" t="s">
        <v>102</v>
      </c>
      <c r="BE493" s="90">
        <v>-235.666666666667</v>
      </c>
      <c r="BF493" s="93" t="s">
        <v>102</v>
      </c>
      <c r="BG493" s="93" t="s">
        <v>102</v>
      </c>
      <c r="BH493" s="93" t="s">
        <v>102</v>
      </c>
      <c r="BI493" s="93" t="s">
        <v>102</v>
      </c>
      <c r="BJ493" s="210" t="s">
        <v>643</v>
      </c>
      <c r="BK493" s="93" t="s">
        <v>196</v>
      </c>
      <c r="BL493" s="97" t="s">
        <v>102</v>
      </c>
      <c r="BM493" s="93" t="s">
        <v>105</v>
      </c>
      <c r="BN493" s="93" t="s">
        <v>596</v>
      </c>
      <c r="BO493" s="93" t="s">
        <v>102</v>
      </c>
      <c r="BP493" s="98" t="s">
        <v>102</v>
      </c>
      <c r="BQ493" s="93" t="s">
        <v>102</v>
      </c>
      <c r="BR493" s="93" t="s">
        <v>102</v>
      </c>
      <c r="BS493" s="93" t="s">
        <v>102</v>
      </c>
      <c r="BT493" s="99" t="s">
        <v>591</v>
      </c>
      <c r="BU493" s="100" t="s">
        <v>11348</v>
      </c>
      <c r="BV493" s="101" t="s">
        <v>471</v>
      </c>
      <c r="BW493" s="136"/>
      <c r="BX493" s="103" t="s">
        <v>565</v>
      </c>
      <c r="BY493" s="104" t="s">
        <v>190</v>
      </c>
      <c r="BZ493" s="136"/>
      <c r="CA493" s="83" t="s">
        <v>599</v>
      </c>
      <c r="CB493" s="106" t="s">
        <v>647</v>
      </c>
      <c r="CC493" s="106" t="s">
        <v>11349</v>
      </c>
      <c r="CD493" s="107"/>
      <c r="CE493" s="108" t="s">
        <v>107</v>
      </c>
      <c r="CF493" s="108" t="s">
        <v>107</v>
      </c>
      <c r="CG493" s="109"/>
      <c r="CH493" s="110" t="s">
        <v>107</v>
      </c>
      <c r="CI493" s="111"/>
      <c r="CJ493" s="112">
        <v>6710</v>
      </c>
      <c r="CK493" s="113">
        <v>86</v>
      </c>
      <c r="CL493" s="114" t="s">
        <v>134</v>
      </c>
      <c r="CM493" s="114" t="s">
        <v>108</v>
      </c>
      <c r="CN493" s="114"/>
      <c r="CO493" s="115" t="s">
        <v>102</v>
      </c>
      <c r="CP493" s="115" t="s">
        <v>102</v>
      </c>
      <c r="CQ493" s="115" t="s">
        <v>102</v>
      </c>
      <c r="CR493" s="115" t="s">
        <v>102</v>
      </c>
      <c r="CS493" s="116"/>
      <c r="CT493" s="117" t="s">
        <v>109</v>
      </c>
      <c r="CU493" s="117" t="s">
        <v>109</v>
      </c>
      <c r="CV493" s="83">
        <v>489</v>
      </c>
      <c r="CW493" s="83" t="s">
        <v>108</v>
      </c>
      <c r="CX493" s="83">
        <v>489</v>
      </c>
      <c r="CY493" s="83" t="s">
        <v>108</v>
      </c>
      <c r="CZ493" s="83">
        <v>6817</v>
      </c>
      <c r="DA493" s="83" t="s">
        <v>419</v>
      </c>
      <c r="DB493" s="83" t="s">
        <v>130</v>
      </c>
      <c r="DC493" s="83" t="s">
        <v>499</v>
      </c>
      <c r="DD493" s="83">
        <v>1538</v>
      </c>
      <c r="DE493" s="83" t="s">
        <v>444</v>
      </c>
      <c r="DF493" s="83" t="s">
        <v>130</v>
      </c>
      <c r="DG493" s="83" t="s">
        <v>499</v>
      </c>
      <c r="DH493" s="83"/>
      <c r="DI493" s="83">
        <v>0</v>
      </c>
      <c r="DJ493" s="83">
        <v>1</v>
      </c>
      <c r="DK493" s="83">
        <v>0</v>
      </c>
      <c r="DL493" s="83">
        <v>0</v>
      </c>
      <c r="DM493" s="83">
        <v>0</v>
      </c>
      <c r="DN493" s="83">
        <v>0</v>
      </c>
      <c r="DO493" s="83">
        <v>0</v>
      </c>
      <c r="DP493" s="83">
        <v>0</v>
      </c>
      <c r="DQ493" s="83">
        <v>0</v>
      </c>
      <c r="DR493" s="83">
        <v>0</v>
      </c>
      <c r="DS493" s="83">
        <v>0</v>
      </c>
      <c r="DT493" s="83">
        <v>3</v>
      </c>
      <c r="DU493" s="83">
        <v>3</v>
      </c>
      <c r="DV493" s="83">
        <v>0</v>
      </c>
      <c r="DW493" s="83">
        <v>0</v>
      </c>
      <c r="DX493" s="83">
        <v>3</v>
      </c>
      <c r="DY493" s="85">
        <v>44135</v>
      </c>
      <c r="DZ493" s="83" t="s">
        <v>4540</v>
      </c>
      <c r="EA493" s="83" t="s">
        <v>102</v>
      </c>
      <c r="EB493" s="83" t="s">
        <v>482</v>
      </c>
      <c r="EC493" s="83">
        <v>489</v>
      </c>
      <c r="ED493" s="83" t="s">
        <v>483</v>
      </c>
      <c r="EE493" s="83">
        <v>1</v>
      </c>
      <c r="EF493" s="83">
        <v>0</v>
      </c>
      <c r="EG493" s="83">
        <v>0</v>
      </c>
      <c r="EH493" s="83" t="s">
        <v>109</v>
      </c>
      <c r="EI493" s="83" t="s">
        <v>108</v>
      </c>
      <c r="EJ493" s="83" t="s">
        <v>583</v>
      </c>
      <c r="EK493" s="83">
        <v>0</v>
      </c>
      <c r="EL493" s="83">
        <v>0</v>
      </c>
      <c r="EM493" s="83">
        <v>1</v>
      </c>
      <c r="EN493" s="83" t="s">
        <v>497</v>
      </c>
      <c r="EO493" s="83"/>
      <c r="EP493" s="83" t="s">
        <v>436</v>
      </c>
      <c r="EQ493" s="136">
        <v>1</v>
      </c>
      <c r="ER493" s="136">
        <v>1</v>
      </c>
      <c r="ES493" s="136">
        <v>1</v>
      </c>
      <c r="ET493" s="136">
        <v>1</v>
      </c>
      <c r="EU493" s="215" t="s">
        <v>269</v>
      </c>
      <c r="EV493" s="136">
        <v>1</v>
      </c>
      <c r="EW493" s="136">
        <v>1</v>
      </c>
      <c r="EX493" s="136">
        <v>1</v>
      </c>
      <c r="EY493" s="136">
        <v>1</v>
      </c>
      <c r="EZ493" s="136">
        <v>1</v>
      </c>
      <c r="FP493" s="215" t="s">
        <v>592</v>
      </c>
      <c r="FQ493" s="136" t="b">
        <v>1</v>
      </c>
      <c r="FR493" s="136" t="b">
        <v>1</v>
      </c>
      <c r="FS493" s="136" t="b">
        <v>1</v>
      </c>
      <c r="FT493" s="136" t="b">
        <v>1</v>
      </c>
      <c r="FX493" s="215" t="s">
        <v>269</v>
      </c>
    </row>
    <row r="494" spans="1:180" ht="60" customHeight="1" x14ac:dyDescent="0.55000000000000004">
      <c r="A494" s="83" t="s">
        <v>130</v>
      </c>
      <c r="B494" s="83" t="s">
        <v>98</v>
      </c>
      <c r="C494" s="136">
        <v>180645</v>
      </c>
      <c r="D494" s="207" t="s">
        <v>627</v>
      </c>
      <c r="E494" s="208" t="s">
        <v>630</v>
      </c>
      <c r="F494" s="83" t="s">
        <v>108</v>
      </c>
      <c r="G494" s="85">
        <v>20621</v>
      </c>
      <c r="H494" s="83" t="s">
        <v>102</v>
      </c>
      <c r="I494" s="85">
        <v>39794</v>
      </c>
      <c r="J494" s="83" t="s">
        <v>228</v>
      </c>
      <c r="K494" s="216">
        <v>652660775473</v>
      </c>
      <c r="L494" s="83" t="s">
        <v>191</v>
      </c>
      <c r="M494" s="85">
        <v>43631</v>
      </c>
      <c r="N494" s="83">
        <v>-1751.6666666666699</v>
      </c>
      <c r="O494" s="83" t="s">
        <v>180</v>
      </c>
      <c r="P494" s="83" t="s">
        <v>181</v>
      </c>
      <c r="Q494" s="208" t="s">
        <v>7004</v>
      </c>
      <c r="R494" s="83" t="s">
        <v>102</v>
      </c>
      <c r="S494" s="83" t="s">
        <v>102</v>
      </c>
      <c r="T494" s="83" t="s">
        <v>199</v>
      </c>
      <c r="U494" s="83" t="s">
        <v>9859</v>
      </c>
      <c r="V494" s="83" t="s">
        <v>104</v>
      </c>
      <c r="W494" s="83" t="s">
        <v>105</v>
      </c>
      <c r="X494" s="86" t="s">
        <v>7004</v>
      </c>
      <c r="Y494" s="87" t="s">
        <v>102</v>
      </c>
      <c r="Z494" s="87" t="s">
        <v>102</v>
      </c>
      <c r="AA494" s="87" t="s">
        <v>199</v>
      </c>
      <c r="AB494" s="87" t="s">
        <v>9859</v>
      </c>
      <c r="AC494" s="87" t="s">
        <v>104</v>
      </c>
      <c r="AD494" s="87" t="s">
        <v>105</v>
      </c>
      <c r="AE494" s="87" t="s">
        <v>106</v>
      </c>
      <c r="AF494" s="86" t="s">
        <v>7004</v>
      </c>
      <c r="AG494" s="87" t="s">
        <v>489</v>
      </c>
      <c r="AH494" s="87" t="s">
        <v>9860</v>
      </c>
      <c r="AI494" s="87" t="s">
        <v>104</v>
      </c>
      <c r="AJ494" s="87" t="s">
        <v>204</v>
      </c>
      <c r="AK494" s="88"/>
      <c r="AL494" s="83" t="s">
        <v>107</v>
      </c>
      <c r="AM494" s="89" t="s">
        <v>454</v>
      </c>
      <c r="AN494" s="90" t="s">
        <v>416</v>
      </c>
      <c r="AO494" s="91" t="s">
        <v>641</v>
      </c>
      <c r="AP494" s="90">
        <v>8.3333333333332593</v>
      </c>
      <c r="AQ494" s="92" t="s">
        <v>211</v>
      </c>
      <c r="AR494" s="93" t="s">
        <v>102</v>
      </c>
      <c r="AS494" s="93" t="s">
        <v>102</v>
      </c>
      <c r="AT494" s="93" t="s">
        <v>102</v>
      </c>
      <c r="AU494" s="210" t="s">
        <v>641</v>
      </c>
      <c r="AV494" s="93" t="s">
        <v>192</v>
      </c>
      <c r="AW494" s="94" t="s">
        <v>102</v>
      </c>
      <c r="AX494" s="93" t="s">
        <v>105</v>
      </c>
      <c r="AY494" s="95" t="s">
        <v>188</v>
      </c>
      <c r="AZ494" s="93" t="s">
        <v>102</v>
      </c>
      <c r="BA494" s="93" t="s">
        <v>9861</v>
      </c>
      <c r="BB494" s="93" t="s">
        <v>102</v>
      </c>
      <c r="BC494" s="93" t="s">
        <v>102</v>
      </c>
      <c r="BD494" s="96" t="s">
        <v>102</v>
      </c>
      <c r="BE494" s="90">
        <v>-236.166666666667</v>
      </c>
      <c r="BF494" s="93" t="s">
        <v>211</v>
      </c>
      <c r="BG494" s="93" t="s">
        <v>102</v>
      </c>
      <c r="BH494" s="93" t="s">
        <v>102</v>
      </c>
      <c r="BI494" s="93" t="s">
        <v>102</v>
      </c>
      <c r="BJ494" s="210" t="s">
        <v>646</v>
      </c>
      <c r="BK494" s="93" t="s">
        <v>182</v>
      </c>
      <c r="BL494" s="97" t="s">
        <v>102</v>
      </c>
      <c r="BM494" s="93" t="s">
        <v>105</v>
      </c>
      <c r="BN494" s="93" t="s">
        <v>104</v>
      </c>
      <c r="BO494" s="93" t="s">
        <v>102</v>
      </c>
      <c r="BP494" s="98">
        <v>20180370</v>
      </c>
      <c r="BQ494" s="93" t="s">
        <v>102</v>
      </c>
      <c r="BR494" s="93" t="s">
        <v>102</v>
      </c>
      <c r="BS494" s="93" t="s">
        <v>102</v>
      </c>
      <c r="BT494" s="99" t="s">
        <v>591</v>
      </c>
      <c r="BU494" s="100" t="s">
        <v>11350</v>
      </c>
      <c r="BV494" s="101" t="s">
        <v>471</v>
      </c>
      <c r="BW494" s="136"/>
      <c r="BX494" s="103" t="s">
        <v>565</v>
      </c>
      <c r="BY494" s="104" t="s">
        <v>190</v>
      </c>
      <c r="BZ494" s="136"/>
      <c r="CA494" s="83" t="s">
        <v>599</v>
      </c>
      <c r="CB494" s="106" t="s">
        <v>647</v>
      </c>
      <c r="CC494" s="106" t="s">
        <v>11351</v>
      </c>
      <c r="CD494" s="107"/>
      <c r="CE494" s="108" t="s">
        <v>107</v>
      </c>
      <c r="CF494" s="108" t="s">
        <v>107</v>
      </c>
      <c r="CG494" s="109"/>
      <c r="CH494" s="110" t="s">
        <v>107</v>
      </c>
      <c r="CI494" s="111"/>
      <c r="CJ494" s="112">
        <v>6710</v>
      </c>
      <c r="CK494" s="113">
        <v>86</v>
      </c>
      <c r="CL494" s="114" t="s">
        <v>134</v>
      </c>
      <c r="CM494" s="114" t="s">
        <v>108</v>
      </c>
      <c r="CN494" s="114"/>
      <c r="CO494" s="115" t="s">
        <v>102</v>
      </c>
      <c r="CP494" s="115" t="s">
        <v>102</v>
      </c>
      <c r="CQ494" s="115" t="s">
        <v>102</v>
      </c>
      <c r="CR494" s="115" t="s">
        <v>102</v>
      </c>
      <c r="CS494" s="116"/>
      <c r="CT494" s="117" t="s">
        <v>109</v>
      </c>
      <c r="CU494" s="117" t="s">
        <v>109</v>
      </c>
      <c r="CV494" s="83">
        <v>490</v>
      </c>
      <c r="CW494" s="83" t="s">
        <v>108</v>
      </c>
      <c r="CX494" s="83">
        <v>490</v>
      </c>
      <c r="CY494" s="83" t="s">
        <v>108</v>
      </c>
      <c r="CZ494" s="83">
        <v>6818</v>
      </c>
      <c r="DA494" s="83" t="s">
        <v>419</v>
      </c>
      <c r="DB494" s="83" t="s">
        <v>130</v>
      </c>
      <c r="DC494" s="83" t="s">
        <v>499</v>
      </c>
      <c r="DD494" s="83">
        <v>1539</v>
      </c>
      <c r="DE494" s="83" t="s">
        <v>444</v>
      </c>
      <c r="DF494" s="83" t="s">
        <v>130</v>
      </c>
      <c r="DG494" s="83" t="s">
        <v>499</v>
      </c>
      <c r="DH494" s="83"/>
      <c r="DI494" s="83">
        <v>0</v>
      </c>
      <c r="DJ494" s="83">
        <v>1</v>
      </c>
      <c r="DK494" s="83">
        <v>0</v>
      </c>
      <c r="DL494" s="83">
        <v>0</v>
      </c>
      <c r="DM494" s="83">
        <v>0</v>
      </c>
      <c r="DN494" s="83">
        <v>0</v>
      </c>
      <c r="DO494" s="83">
        <v>0</v>
      </c>
      <c r="DP494" s="83">
        <v>0</v>
      </c>
      <c r="DQ494" s="83">
        <v>0</v>
      </c>
      <c r="DR494" s="83">
        <v>0</v>
      </c>
      <c r="DS494" s="83">
        <v>0</v>
      </c>
      <c r="DT494" s="83">
        <v>3</v>
      </c>
      <c r="DU494" s="83">
        <v>3</v>
      </c>
      <c r="DV494" s="83">
        <v>0</v>
      </c>
      <c r="DW494" s="83">
        <v>0</v>
      </c>
      <c r="DX494" s="83">
        <v>3</v>
      </c>
      <c r="DY494" s="85">
        <v>44136</v>
      </c>
      <c r="DZ494" s="83" t="s">
        <v>4541</v>
      </c>
      <c r="EA494" s="83" t="s">
        <v>102</v>
      </c>
      <c r="EB494" s="83" t="s">
        <v>482</v>
      </c>
      <c r="EC494" s="83">
        <v>490</v>
      </c>
      <c r="ED494" s="83" t="s">
        <v>483</v>
      </c>
      <c r="EE494" s="83">
        <v>1</v>
      </c>
      <c r="EF494" s="83">
        <v>0</v>
      </c>
      <c r="EG494" s="83">
        <v>0</v>
      </c>
      <c r="EH494" s="83" t="s">
        <v>109</v>
      </c>
      <c r="EI494" s="83" t="s">
        <v>108</v>
      </c>
      <c r="EJ494" s="83" t="s">
        <v>583</v>
      </c>
      <c r="EK494" s="83">
        <v>0</v>
      </c>
      <c r="EL494" s="83">
        <v>0</v>
      </c>
      <c r="EM494" s="83">
        <v>1</v>
      </c>
      <c r="EN494" s="83" t="s">
        <v>497</v>
      </c>
      <c r="EO494" s="83"/>
      <c r="EP494" s="83" t="s">
        <v>436</v>
      </c>
      <c r="EQ494" s="136">
        <v>1</v>
      </c>
      <c r="ER494" s="136">
        <v>1</v>
      </c>
      <c r="ES494" s="136">
        <v>1</v>
      </c>
      <c r="ET494" s="136">
        <v>1</v>
      </c>
      <c r="EU494" s="215" t="s">
        <v>269</v>
      </c>
      <c r="EV494" s="136">
        <v>1</v>
      </c>
      <c r="EW494" s="136">
        <v>1</v>
      </c>
      <c r="EX494" s="136">
        <v>1</v>
      </c>
      <c r="EY494" s="136">
        <v>1</v>
      </c>
      <c r="EZ494" s="136">
        <v>1</v>
      </c>
      <c r="FP494" s="215" t="s">
        <v>592</v>
      </c>
      <c r="FQ494" s="136" t="b">
        <v>1</v>
      </c>
      <c r="FR494" s="136" t="b">
        <v>1</v>
      </c>
      <c r="FS494" s="136" t="b">
        <v>1</v>
      </c>
      <c r="FT494" s="136" t="b">
        <v>1</v>
      </c>
      <c r="FX494" s="215" t="s">
        <v>269</v>
      </c>
    </row>
    <row r="495" spans="1:180" ht="60" customHeight="1" x14ac:dyDescent="0.55000000000000004">
      <c r="A495" s="83" t="s">
        <v>130</v>
      </c>
      <c r="B495" s="83" t="s">
        <v>98</v>
      </c>
      <c r="C495" s="136">
        <v>472672</v>
      </c>
      <c r="D495" s="207" t="s">
        <v>628</v>
      </c>
      <c r="E495" s="208" t="s">
        <v>633</v>
      </c>
      <c r="F495" s="83" t="s">
        <v>108</v>
      </c>
      <c r="G495" s="85">
        <v>22744</v>
      </c>
      <c r="H495" s="83" t="s">
        <v>102</v>
      </c>
      <c r="I495" s="85">
        <v>39772</v>
      </c>
      <c r="J495" s="83" t="s">
        <v>228</v>
      </c>
      <c r="K495" s="216">
        <v>466335727157</v>
      </c>
      <c r="L495" s="83" t="s">
        <v>191</v>
      </c>
      <c r="M495" s="85">
        <v>43619</v>
      </c>
      <c r="N495" s="83">
        <v>-1756.6666666666699</v>
      </c>
      <c r="O495" s="83" t="s">
        <v>193</v>
      </c>
      <c r="P495" s="83" t="s">
        <v>181</v>
      </c>
      <c r="Q495" s="208" t="s">
        <v>7008</v>
      </c>
      <c r="R495" s="83" t="s">
        <v>102</v>
      </c>
      <c r="S495" s="83" t="s">
        <v>102</v>
      </c>
      <c r="T495" s="83" t="s">
        <v>133</v>
      </c>
      <c r="U495" s="83" t="s">
        <v>9862</v>
      </c>
      <c r="V495" s="83" t="s">
        <v>111</v>
      </c>
      <c r="W495" s="83" t="s">
        <v>105</v>
      </c>
      <c r="X495" s="86" t="s">
        <v>7008</v>
      </c>
      <c r="Y495" s="87" t="s">
        <v>102</v>
      </c>
      <c r="Z495" s="87" t="s">
        <v>102</v>
      </c>
      <c r="AA495" s="87" t="s">
        <v>133</v>
      </c>
      <c r="AB495" s="87" t="s">
        <v>9862</v>
      </c>
      <c r="AC495" s="87" t="s">
        <v>111</v>
      </c>
      <c r="AD495" s="87" t="s">
        <v>105</v>
      </c>
      <c r="AE495" s="87" t="s">
        <v>106</v>
      </c>
      <c r="AF495" s="86" t="s">
        <v>7008</v>
      </c>
      <c r="AG495" s="87" t="s">
        <v>486</v>
      </c>
      <c r="AH495" s="87" t="s">
        <v>9862</v>
      </c>
      <c r="AI495" s="87" t="s">
        <v>111</v>
      </c>
      <c r="AJ495" s="87" t="s">
        <v>204</v>
      </c>
      <c r="AK495" s="88"/>
      <c r="AL495" s="83" t="s">
        <v>107</v>
      </c>
      <c r="AM495" s="89" t="s">
        <v>454</v>
      </c>
      <c r="AN495" s="90" t="s">
        <v>416</v>
      </c>
      <c r="AO495" s="91" t="s">
        <v>642</v>
      </c>
      <c r="AP495" s="90">
        <v>8.3333333333332593</v>
      </c>
      <c r="AQ495" s="92" t="s">
        <v>102</v>
      </c>
      <c r="AR495" s="93" t="s">
        <v>102</v>
      </c>
      <c r="AS495" s="93" t="s">
        <v>102</v>
      </c>
      <c r="AT495" s="93" t="s">
        <v>102</v>
      </c>
      <c r="AU495" s="210" t="s">
        <v>644</v>
      </c>
      <c r="AV495" s="93" t="s">
        <v>185</v>
      </c>
      <c r="AW495" s="94" t="s">
        <v>102</v>
      </c>
      <c r="AX495" s="93" t="s">
        <v>183</v>
      </c>
      <c r="AY495" s="95" t="s">
        <v>111</v>
      </c>
      <c r="AZ495" s="93" t="s">
        <v>102</v>
      </c>
      <c r="BA495" s="93" t="s">
        <v>102</v>
      </c>
      <c r="BB495" s="93" t="s">
        <v>102</v>
      </c>
      <c r="BC495" s="93" t="s">
        <v>102</v>
      </c>
      <c r="BD495" s="96" t="s">
        <v>102</v>
      </c>
      <c r="BE495" s="90">
        <v>-236.666666666667</v>
      </c>
      <c r="BF495" s="93" t="s">
        <v>102</v>
      </c>
      <c r="BG495" s="93" t="s">
        <v>102</v>
      </c>
      <c r="BH495" s="93" t="s">
        <v>102</v>
      </c>
      <c r="BI495" s="93" t="s">
        <v>102</v>
      </c>
      <c r="BJ495" s="210" t="s">
        <v>642</v>
      </c>
      <c r="BK495" s="93" t="s">
        <v>192</v>
      </c>
      <c r="BL495" s="97" t="s">
        <v>102</v>
      </c>
      <c r="BM495" s="93" t="s">
        <v>183</v>
      </c>
      <c r="BN495" s="93" t="s">
        <v>106</v>
      </c>
      <c r="BO495" s="93" t="s">
        <v>102</v>
      </c>
      <c r="BP495" s="98" t="s">
        <v>102</v>
      </c>
      <c r="BQ495" s="93" t="s">
        <v>102</v>
      </c>
      <c r="BR495" s="93" t="s">
        <v>102</v>
      </c>
      <c r="BS495" s="93" t="s">
        <v>102</v>
      </c>
      <c r="BT495" s="99" t="s">
        <v>591</v>
      </c>
      <c r="BU495" s="100" t="s">
        <v>11352</v>
      </c>
      <c r="BV495" s="101" t="s">
        <v>471</v>
      </c>
      <c r="BW495" s="136"/>
      <c r="BX495" s="103" t="s">
        <v>565</v>
      </c>
      <c r="BY495" s="104" t="s">
        <v>190</v>
      </c>
      <c r="BZ495" s="136"/>
      <c r="CA495" s="83" t="s">
        <v>599</v>
      </c>
      <c r="CB495" s="106" t="s">
        <v>647</v>
      </c>
      <c r="CC495" s="106" t="s">
        <v>11353</v>
      </c>
      <c r="CD495" s="107"/>
      <c r="CE495" s="108" t="s">
        <v>107</v>
      </c>
      <c r="CF495" s="108" t="s">
        <v>107</v>
      </c>
      <c r="CG495" s="109"/>
      <c r="CH495" s="110" t="s">
        <v>107</v>
      </c>
      <c r="CI495" s="111"/>
      <c r="CJ495" s="112">
        <v>6710</v>
      </c>
      <c r="CK495" s="113">
        <v>86</v>
      </c>
      <c r="CL495" s="114" t="s">
        <v>134</v>
      </c>
      <c r="CM495" s="114" t="s">
        <v>108</v>
      </c>
      <c r="CN495" s="114"/>
      <c r="CO495" s="115" t="s">
        <v>102</v>
      </c>
      <c r="CP495" s="115" t="s">
        <v>102</v>
      </c>
      <c r="CQ495" s="115" t="s">
        <v>102</v>
      </c>
      <c r="CR495" s="115" t="s">
        <v>102</v>
      </c>
      <c r="CS495" s="116"/>
      <c r="CT495" s="117" t="s">
        <v>109</v>
      </c>
      <c r="CU495" s="117" t="s">
        <v>109</v>
      </c>
      <c r="CV495" s="83">
        <v>491</v>
      </c>
      <c r="CW495" s="83" t="s">
        <v>108</v>
      </c>
      <c r="CX495" s="83">
        <v>491</v>
      </c>
      <c r="CY495" s="83" t="s">
        <v>108</v>
      </c>
      <c r="CZ495" s="83">
        <v>6819</v>
      </c>
      <c r="DA495" s="83" t="s">
        <v>419</v>
      </c>
      <c r="DB495" s="83" t="s">
        <v>130</v>
      </c>
      <c r="DC495" s="83" t="s">
        <v>499</v>
      </c>
      <c r="DD495" s="83">
        <v>1540</v>
      </c>
      <c r="DE495" s="83" t="s">
        <v>444</v>
      </c>
      <c r="DF495" s="83" t="s">
        <v>130</v>
      </c>
      <c r="DG495" s="83" t="s">
        <v>499</v>
      </c>
      <c r="DH495" s="83"/>
      <c r="DI495" s="83">
        <v>0</v>
      </c>
      <c r="DJ495" s="83">
        <v>1</v>
      </c>
      <c r="DK495" s="83">
        <v>0</v>
      </c>
      <c r="DL495" s="83">
        <v>0</v>
      </c>
      <c r="DM495" s="83">
        <v>0</v>
      </c>
      <c r="DN495" s="83">
        <v>0</v>
      </c>
      <c r="DO495" s="83">
        <v>0</v>
      </c>
      <c r="DP495" s="83">
        <v>0</v>
      </c>
      <c r="DQ495" s="83">
        <v>0</v>
      </c>
      <c r="DR495" s="83">
        <v>0</v>
      </c>
      <c r="DS495" s="83">
        <v>0</v>
      </c>
      <c r="DT495" s="83">
        <v>3</v>
      </c>
      <c r="DU495" s="83">
        <v>3</v>
      </c>
      <c r="DV495" s="83">
        <v>0</v>
      </c>
      <c r="DW495" s="83">
        <v>0</v>
      </c>
      <c r="DX495" s="83">
        <v>3</v>
      </c>
      <c r="DY495" s="85">
        <v>44137</v>
      </c>
      <c r="DZ495" s="83" t="s">
        <v>4542</v>
      </c>
      <c r="EA495" s="83" t="s">
        <v>102</v>
      </c>
      <c r="EB495" s="83" t="s">
        <v>482</v>
      </c>
      <c r="EC495" s="83">
        <v>491</v>
      </c>
      <c r="ED495" s="83" t="s">
        <v>483</v>
      </c>
      <c r="EE495" s="83">
        <v>1</v>
      </c>
      <c r="EF495" s="83">
        <v>0</v>
      </c>
      <c r="EG495" s="83">
        <v>0</v>
      </c>
      <c r="EH495" s="83" t="s">
        <v>109</v>
      </c>
      <c r="EI495" s="83" t="s">
        <v>108</v>
      </c>
      <c r="EJ495" s="83" t="s">
        <v>583</v>
      </c>
      <c r="EK495" s="83">
        <v>0</v>
      </c>
      <c r="EL495" s="83">
        <v>0</v>
      </c>
      <c r="EM495" s="83">
        <v>1</v>
      </c>
      <c r="EN495" s="83" t="s">
        <v>497</v>
      </c>
      <c r="EO495" s="83"/>
      <c r="EP495" s="83" t="s">
        <v>436</v>
      </c>
      <c r="EQ495" s="136">
        <v>1</v>
      </c>
      <c r="ER495" s="136">
        <v>1</v>
      </c>
      <c r="ES495" s="136">
        <v>1</v>
      </c>
      <c r="ET495" s="136">
        <v>1</v>
      </c>
      <c r="EU495" s="215" t="s">
        <v>269</v>
      </c>
      <c r="EV495" s="136">
        <v>1</v>
      </c>
      <c r="EW495" s="136">
        <v>1</v>
      </c>
      <c r="EX495" s="136">
        <v>1</v>
      </c>
      <c r="EY495" s="136">
        <v>1</v>
      </c>
      <c r="EZ495" s="136">
        <v>1</v>
      </c>
      <c r="FP495" s="215" t="s">
        <v>592</v>
      </c>
      <c r="FQ495" s="136" t="b">
        <v>1</v>
      </c>
      <c r="FR495" s="136" t="b">
        <v>1</v>
      </c>
      <c r="FS495" s="136" t="b">
        <v>1</v>
      </c>
      <c r="FT495" s="136" t="b">
        <v>1</v>
      </c>
      <c r="FX495" s="215" t="s">
        <v>269</v>
      </c>
    </row>
    <row r="496" spans="1:180" ht="60" customHeight="1" x14ac:dyDescent="0.55000000000000004">
      <c r="A496" s="83" t="s">
        <v>130</v>
      </c>
      <c r="B496" s="83" t="s">
        <v>98</v>
      </c>
      <c r="C496" s="136">
        <v>652843</v>
      </c>
      <c r="D496" s="207" t="s">
        <v>629</v>
      </c>
      <c r="E496" s="208" t="s">
        <v>634</v>
      </c>
      <c r="F496" s="83" t="s">
        <v>108</v>
      </c>
      <c r="G496" s="85">
        <v>26341</v>
      </c>
      <c r="H496" s="83" t="s">
        <v>102</v>
      </c>
      <c r="I496" s="85">
        <v>34633</v>
      </c>
      <c r="J496" s="83" t="s">
        <v>228</v>
      </c>
      <c r="K496" s="216">
        <v>522036139674</v>
      </c>
      <c r="L496" s="83" t="s">
        <v>191</v>
      </c>
      <c r="M496" s="85">
        <v>43642</v>
      </c>
      <c r="N496" s="83">
        <v>-1761.6666666666699</v>
      </c>
      <c r="O496" s="83" t="s">
        <v>193</v>
      </c>
      <c r="P496" s="83" t="s">
        <v>181</v>
      </c>
      <c r="Q496" s="208" t="s">
        <v>7012</v>
      </c>
      <c r="R496" s="83" t="s">
        <v>102</v>
      </c>
      <c r="S496" s="83" t="s">
        <v>102</v>
      </c>
      <c r="T496" s="83" t="s">
        <v>131</v>
      </c>
      <c r="U496" s="83" t="s">
        <v>9863</v>
      </c>
      <c r="V496" s="83" t="s">
        <v>104</v>
      </c>
      <c r="W496" s="83" t="s">
        <v>105</v>
      </c>
      <c r="X496" s="86" t="s">
        <v>7012</v>
      </c>
      <c r="Y496" s="87" t="s">
        <v>102</v>
      </c>
      <c r="Z496" s="87" t="s">
        <v>102</v>
      </c>
      <c r="AA496" s="87" t="s">
        <v>131</v>
      </c>
      <c r="AB496" s="87" t="s">
        <v>9863</v>
      </c>
      <c r="AC496" s="87" t="s">
        <v>104</v>
      </c>
      <c r="AD496" s="87" t="s">
        <v>105</v>
      </c>
      <c r="AE496" s="87" t="s">
        <v>106</v>
      </c>
      <c r="AF496" s="86" t="s">
        <v>7012</v>
      </c>
      <c r="AG496" s="87" t="s">
        <v>177</v>
      </c>
      <c r="AH496" s="87" t="s">
        <v>9863</v>
      </c>
      <c r="AI496" s="87" t="s">
        <v>104</v>
      </c>
      <c r="AJ496" s="87" t="s">
        <v>204</v>
      </c>
      <c r="AK496" s="88"/>
      <c r="AL496" s="83" t="s">
        <v>107</v>
      </c>
      <c r="AM496" s="89" t="s">
        <v>454</v>
      </c>
      <c r="AN496" s="90" t="s">
        <v>416</v>
      </c>
      <c r="AO496" s="91" t="s">
        <v>643</v>
      </c>
      <c r="AP496" s="90">
        <v>8.3333333333332593</v>
      </c>
      <c r="AQ496" s="92" t="s">
        <v>102</v>
      </c>
      <c r="AR496" s="93" t="s">
        <v>102</v>
      </c>
      <c r="AS496" s="93" t="s">
        <v>102</v>
      </c>
      <c r="AT496" s="93" t="s">
        <v>102</v>
      </c>
      <c r="AU496" s="210" t="s">
        <v>645</v>
      </c>
      <c r="AV496" s="93" t="s">
        <v>185</v>
      </c>
      <c r="AW496" s="94" t="s">
        <v>102</v>
      </c>
      <c r="AX496" s="93" t="s">
        <v>105</v>
      </c>
      <c r="AY496" s="95" t="s">
        <v>104</v>
      </c>
      <c r="AZ496" s="93" t="s">
        <v>102</v>
      </c>
      <c r="BA496" s="93" t="s">
        <v>102</v>
      </c>
      <c r="BB496" s="93" t="s">
        <v>102</v>
      </c>
      <c r="BC496" s="93" t="s">
        <v>102</v>
      </c>
      <c r="BD496" s="96" t="s">
        <v>102</v>
      </c>
      <c r="BE496" s="90">
        <v>-237.166666666667</v>
      </c>
      <c r="BF496" s="93" t="s">
        <v>102</v>
      </c>
      <c r="BG496" s="93" t="s">
        <v>102</v>
      </c>
      <c r="BH496" s="93" t="s">
        <v>102</v>
      </c>
      <c r="BI496" s="93" t="s">
        <v>102</v>
      </c>
      <c r="BJ496" s="210" t="s">
        <v>643</v>
      </c>
      <c r="BK496" s="93" t="s">
        <v>196</v>
      </c>
      <c r="BL496" s="97" t="s">
        <v>102</v>
      </c>
      <c r="BM496" s="93" t="s">
        <v>105</v>
      </c>
      <c r="BN496" s="93" t="s">
        <v>596</v>
      </c>
      <c r="BO496" s="93" t="s">
        <v>102</v>
      </c>
      <c r="BP496" s="98" t="s">
        <v>102</v>
      </c>
      <c r="BQ496" s="93" t="s">
        <v>102</v>
      </c>
      <c r="BR496" s="93" t="s">
        <v>102</v>
      </c>
      <c r="BS496" s="93" t="s">
        <v>102</v>
      </c>
      <c r="BT496" s="99" t="s">
        <v>591</v>
      </c>
      <c r="BU496" s="100" t="s">
        <v>11354</v>
      </c>
      <c r="BV496" s="101" t="s">
        <v>471</v>
      </c>
      <c r="BW496" s="136"/>
      <c r="BX496" s="103" t="s">
        <v>565</v>
      </c>
      <c r="BY496" s="104" t="s">
        <v>190</v>
      </c>
      <c r="BZ496" s="136"/>
      <c r="CA496" s="83" t="s">
        <v>599</v>
      </c>
      <c r="CB496" s="106" t="s">
        <v>647</v>
      </c>
      <c r="CC496" s="106" t="s">
        <v>11355</v>
      </c>
      <c r="CD496" s="107"/>
      <c r="CE496" s="108" t="s">
        <v>107</v>
      </c>
      <c r="CF496" s="108" t="s">
        <v>107</v>
      </c>
      <c r="CG496" s="109"/>
      <c r="CH496" s="110" t="s">
        <v>107</v>
      </c>
      <c r="CI496" s="111"/>
      <c r="CJ496" s="112">
        <v>6710</v>
      </c>
      <c r="CK496" s="113">
        <v>86</v>
      </c>
      <c r="CL496" s="114" t="s">
        <v>134</v>
      </c>
      <c r="CM496" s="114" t="s">
        <v>108</v>
      </c>
      <c r="CN496" s="114"/>
      <c r="CO496" s="115" t="s">
        <v>102</v>
      </c>
      <c r="CP496" s="115" t="s">
        <v>102</v>
      </c>
      <c r="CQ496" s="115" t="s">
        <v>102</v>
      </c>
      <c r="CR496" s="115" t="s">
        <v>102</v>
      </c>
      <c r="CS496" s="116"/>
      <c r="CT496" s="117" t="s">
        <v>109</v>
      </c>
      <c r="CU496" s="117" t="s">
        <v>109</v>
      </c>
      <c r="CV496" s="83">
        <v>492</v>
      </c>
      <c r="CW496" s="83" t="s">
        <v>108</v>
      </c>
      <c r="CX496" s="83">
        <v>492</v>
      </c>
      <c r="CY496" s="83" t="s">
        <v>108</v>
      </c>
      <c r="CZ496" s="83">
        <v>6820</v>
      </c>
      <c r="DA496" s="83" t="s">
        <v>419</v>
      </c>
      <c r="DB496" s="83" t="s">
        <v>130</v>
      </c>
      <c r="DC496" s="83" t="s">
        <v>499</v>
      </c>
      <c r="DD496" s="83">
        <v>1541</v>
      </c>
      <c r="DE496" s="83" t="s">
        <v>444</v>
      </c>
      <c r="DF496" s="83" t="s">
        <v>130</v>
      </c>
      <c r="DG496" s="83" t="s">
        <v>499</v>
      </c>
      <c r="DH496" s="83"/>
      <c r="DI496" s="83">
        <v>0</v>
      </c>
      <c r="DJ496" s="83">
        <v>1</v>
      </c>
      <c r="DK496" s="83">
        <v>0</v>
      </c>
      <c r="DL496" s="83">
        <v>0</v>
      </c>
      <c r="DM496" s="83">
        <v>0</v>
      </c>
      <c r="DN496" s="83">
        <v>0</v>
      </c>
      <c r="DO496" s="83">
        <v>0</v>
      </c>
      <c r="DP496" s="83">
        <v>0</v>
      </c>
      <c r="DQ496" s="83">
        <v>0</v>
      </c>
      <c r="DR496" s="83">
        <v>0</v>
      </c>
      <c r="DS496" s="83">
        <v>0</v>
      </c>
      <c r="DT496" s="83">
        <v>3</v>
      </c>
      <c r="DU496" s="83">
        <v>3</v>
      </c>
      <c r="DV496" s="83">
        <v>0</v>
      </c>
      <c r="DW496" s="83">
        <v>0</v>
      </c>
      <c r="DX496" s="83">
        <v>3</v>
      </c>
      <c r="DY496" s="85">
        <v>44138</v>
      </c>
      <c r="DZ496" s="83" t="s">
        <v>4543</v>
      </c>
      <c r="EA496" s="83" t="s">
        <v>102</v>
      </c>
      <c r="EB496" s="83" t="s">
        <v>482</v>
      </c>
      <c r="EC496" s="83">
        <v>492</v>
      </c>
      <c r="ED496" s="83" t="s">
        <v>483</v>
      </c>
      <c r="EE496" s="83">
        <v>1</v>
      </c>
      <c r="EF496" s="83">
        <v>0</v>
      </c>
      <c r="EG496" s="83">
        <v>0</v>
      </c>
      <c r="EH496" s="83" t="s">
        <v>109</v>
      </c>
      <c r="EI496" s="83" t="s">
        <v>108</v>
      </c>
      <c r="EJ496" s="83" t="s">
        <v>583</v>
      </c>
      <c r="EK496" s="83">
        <v>0</v>
      </c>
      <c r="EL496" s="83">
        <v>0</v>
      </c>
      <c r="EM496" s="83">
        <v>1</v>
      </c>
      <c r="EN496" s="83" t="s">
        <v>497</v>
      </c>
      <c r="EO496" s="83"/>
      <c r="EP496" s="83" t="s">
        <v>436</v>
      </c>
      <c r="EQ496" s="136">
        <v>1</v>
      </c>
      <c r="ER496" s="136">
        <v>1</v>
      </c>
      <c r="ES496" s="136">
        <v>1</v>
      </c>
      <c r="ET496" s="136">
        <v>1</v>
      </c>
      <c r="EU496" s="215" t="s">
        <v>269</v>
      </c>
      <c r="EV496" s="136">
        <v>1</v>
      </c>
      <c r="EW496" s="136">
        <v>1</v>
      </c>
      <c r="EX496" s="136">
        <v>1</v>
      </c>
      <c r="EY496" s="136">
        <v>1</v>
      </c>
      <c r="EZ496" s="136">
        <v>1</v>
      </c>
      <c r="FP496" s="215" t="s">
        <v>592</v>
      </c>
      <c r="FQ496" s="136" t="b">
        <v>1</v>
      </c>
      <c r="FR496" s="136" t="b">
        <v>1</v>
      </c>
      <c r="FS496" s="136" t="b">
        <v>1</v>
      </c>
      <c r="FT496" s="136" t="b">
        <v>1</v>
      </c>
      <c r="FX496" s="215" t="s">
        <v>269</v>
      </c>
    </row>
    <row r="497" spans="1:180" ht="60" customHeight="1" x14ac:dyDescent="0.55000000000000004">
      <c r="A497" s="83" t="s">
        <v>130</v>
      </c>
      <c r="B497" s="83" t="s">
        <v>98</v>
      </c>
      <c r="C497" s="136">
        <v>725739</v>
      </c>
      <c r="D497" s="207" t="s">
        <v>627</v>
      </c>
      <c r="E497" s="208" t="s">
        <v>630</v>
      </c>
      <c r="F497" s="83" t="s">
        <v>108</v>
      </c>
      <c r="G497" s="85">
        <v>20621</v>
      </c>
      <c r="H497" s="83" t="s">
        <v>102</v>
      </c>
      <c r="I497" s="85">
        <v>39794</v>
      </c>
      <c r="J497" s="83" t="s">
        <v>228</v>
      </c>
      <c r="K497" s="216">
        <v>177926187828</v>
      </c>
      <c r="L497" s="83" t="s">
        <v>191</v>
      </c>
      <c r="M497" s="85">
        <v>43631</v>
      </c>
      <c r="N497" s="83">
        <v>-1766.6666666666699</v>
      </c>
      <c r="O497" s="83" t="s">
        <v>180</v>
      </c>
      <c r="P497" s="83" t="s">
        <v>181</v>
      </c>
      <c r="Q497" s="208" t="s">
        <v>7016</v>
      </c>
      <c r="R497" s="83" t="s">
        <v>102</v>
      </c>
      <c r="S497" s="83" t="s">
        <v>102</v>
      </c>
      <c r="T497" s="83" t="s">
        <v>199</v>
      </c>
      <c r="U497" s="83" t="s">
        <v>9864</v>
      </c>
      <c r="V497" s="83" t="s">
        <v>104</v>
      </c>
      <c r="W497" s="83" t="s">
        <v>105</v>
      </c>
      <c r="X497" s="86" t="s">
        <v>7016</v>
      </c>
      <c r="Y497" s="87" t="s">
        <v>102</v>
      </c>
      <c r="Z497" s="87" t="s">
        <v>102</v>
      </c>
      <c r="AA497" s="87" t="s">
        <v>199</v>
      </c>
      <c r="AB497" s="87" t="s">
        <v>9864</v>
      </c>
      <c r="AC497" s="87" t="s">
        <v>104</v>
      </c>
      <c r="AD497" s="87" t="s">
        <v>105</v>
      </c>
      <c r="AE497" s="87" t="s">
        <v>106</v>
      </c>
      <c r="AF497" s="86" t="s">
        <v>7016</v>
      </c>
      <c r="AG497" s="87" t="s">
        <v>489</v>
      </c>
      <c r="AH497" s="87" t="s">
        <v>9865</v>
      </c>
      <c r="AI497" s="87" t="s">
        <v>104</v>
      </c>
      <c r="AJ497" s="87" t="s">
        <v>204</v>
      </c>
      <c r="AK497" s="88"/>
      <c r="AL497" s="83" t="s">
        <v>107</v>
      </c>
      <c r="AM497" s="89" t="s">
        <v>454</v>
      </c>
      <c r="AN497" s="90" t="s">
        <v>416</v>
      </c>
      <c r="AO497" s="91" t="s">
        <v>641</v>
      </c>
      <c r="AP497" s="90">
        <v>8.3333333333332593</v>
      </c>
      <c r="AQ497" s="92" t="s">
        <v>211</v>
      </c>
      <c r="AR497" s="93" t="s">
        <v>102</v>
      </c>
      <c r="AS497" s="93" t="s">
        <v>102</v>
      </c>
      <c r="AT497" s="93" t="s">
        <v>102</v>
      </c>
      <c r="AU497" s="210" t="s">
        <v>641</v>
      </c>
      <c r="AV497" s="93" t="s">
        <v>192</v>
      </c>
      <c r="AW497" s="94" t="s">
        <v>102</v>
      </c>
      <c r="AX497" s="93" t="s">
        <v>105</v>
      </c>
      <c r="AY497" s="95" t="s">
        <v>188</v>
      </c>
      <c r="AZ497" s="93" t="s">
        <v>102</v>
      </c>
      <c r="BA497" s="93" t="s">
        <v>9866</v>
      </c>
      <c r="BB497" s="93" t="s">
        <v>102</v>
      </c>
      <c r="BC497" s="93" t="s">
        <v>102</v>
      </c>
      <c r="BD497" s="96" t="s">
        <v>102</v>
      </c>
      <c r="BE497" s="90">
        <v>-237.666666666667</v>
      </c>
      <c r="BF497" s="93" t="s">
        <v>211</v>
      </c>
      <c r="BG497" s="93" t="s">
        <v>102</v>
      </c>
      <c r="BH497" s="93" t="s">
        <v>102</v>
      </c>
      <c r="BI497" s="93" t="s">
        <v>102</v>
      </c>
      <c r="BJ497" s="210" t="s">
        <v>646</v>
      </c>
      <c r="BK497" s="93" t="s">
        <v>182</v>
      </c>
      <c r="BL497" s="97" t="s">
        <v>102</v>
      </c>
      <c r="BM497" s="93" t="s">
        <v>105</v>
      </c>
      <c r="BN497" s="93" t="s">
        <v>104</v>
      </c>
      <c r="BO497" s="93" t="s">
        <v>102</v>
      </c>
      <c r="BP497" s="98">
        <v>20180371</v>
      </c>
      <c r="BQ497" s="93" t="s">
        <v>102</v>
      </c>
      <c r="BR497" s="93" t="s">
        <v>102</v>
      </c>
      <c r="BS497" s="93" t="s">
        <v>102</v>
      </c>
      <c r="BT497" s="99" t="s">
        <v>591</v>
      </c>
      <c r="BU497" s="100" t="s">
        <v>11356</v>
      </c>
      <c r="BV497" s="101" t="s">
        <v>471</v>
      </c>
      <c r="BW497" s="136"/>
      <c r="BX497" s="103" t="s">
        <v>565</v>
      </c>
      <c r="BY497" s="104" t="s">
        <v>190</v>
      </c>
      <c r="BZ497" s="136"/>
      <c r="CA497" s="83" t="s">
        <v>599</v>
      </c>
      <c r="CB497" s="106" t="s">
        <v>647</v>
      </c>
      <c r="CC497" s="106" t="s">
        <v>11357</v>
      </c>
      <c r="CD497" s="107"/>
      <c r="CE497" s="108" t="s">
        <v>107</v>
      </c>
      <c r="CF497" s="108" t="s">
        <v>107</v>
      </c>
      <c r="CG497" s="109"/>
      <c r="CH497" s="110" t="s">
        <v>107</v>
      </c>
      <c r="CI497" s="111"/>
      <c r="CJ497" s="112">
        <v>6710</v>
      </c>
      <c r="CK497" s="113">
        <v>86</v>
      </c>
      <c r="CL497" s="114" t="s">
        <v>134</v>
      </c>
      <c r="CM497" s="114" t="s">
        <v>108</v>
      </c>
      <c r="CN497" s="114"/>
      <c r="CO497" s="115" t="s">
        <v>102</v>
      </c>
      <c r="CP497" s="115" t="s">
        <v>102</v>
      </c>
      <c r="CQ497" s="115" t="s">
        <v>102</v>
      </c>
      <c r="CR497" s="115" t="s">
        <v>102</v>
      </c>
      <c r="CS497" s="116"/>
      <c r="CT497" s="117" t="s">
        <v>109</v>
      </c>
      <c r="CU497" s="117" t="s">
        <v>109</v>
      </c>
      <c r="CV497" s="83">
        <v>493</v>
      </c>
      <c r="CW497" s="83" t="s">
        <v>108</v>
      </c>
      <c r="CX497" s="83">
        <v>493</v>
      </c>
      <c r="CY497" s="83" t="s">
        <v>108</v>
      </c>
      <c r="CZ497" s="83">
        <v>6821</v>
      </c>
      <c r="DA497" s="83" t="s">
        <v>419</v>
      </c>
      <c r="DB497" s="83" t="s">
        <v>130</v>
      </c>
      <c r="DC497" s="83" t="s">
        <v>499</v>
      </c>
      <c r="DD497" s="83">
        <v>1542</v>
      </c>
      <c r="DE497" s="83" t="s">
        <v>444</v>
      </c>
      <c r="DF497" s="83" t="s">
        <v>130</v>
      </c>
      <c r="DG497" s="83" t="s">
        <v>499</v>
      </c>
      <c r="DH497" s="83"/>
      <c r="DI497" s="83">
        <v>0</v>
      </c>
      <c r="DJ497" s="83">
        <v>1</v>
      </c>
      <c r="DK497" s="83">
        <v>0</v>
      </c>
      <c r="DL497" s="83">
        <v>0</v>
      </c>
      <c r="DM497" s="83">
        <v>0</v>
      </c>
      <c r="DN497" s="83">
        <v>0</v>
      </c>
      <c r="DO497" s="83">
        <v>0</v>
      </c>
      <c r="DP497" s="83">
        <v>0</v>
      </c>
      <c r="DQ497" s="83">
        <v>0</v>
      </c>
      <c r="DR497" s="83">
        <v>0</v>
      </c>
      <c r="DS497" s="83">
        <v>0</v>
      </c>
      <c r="DT497" s="83">
        <v>3</v>
      </c>
      <c r="DU497" s="83">
        <v>3</v>
      </c>
      <c r="DV497" s="83">
        <v>0</v>
      </c>
      <c r="DW497" s="83">
        <v>0</v>
      </c>
      <c r="DX497" s="83">
        <v>3</v>
      </c>
      <c r="DY497" s="85">
        <v>44139</v>
      </c>
      <c r="DZ497" s="83" t="s">
        <v>4544</v>
      </c>
      <c r="EA497" s="83" t="s">
        <v>102</v>
      </c>
      <c r="EB497" s="83" t="s">
        <v>482</v>
      </c>
      <c r="EC497" s="83">
        <v>493</v>
      </c>
      <c r="ED497" s="83" t="s">
        <v>483</v>
      </c>
      <c r="EE497" s="83">
        <v>1</v>
      </c>
      <c r="EF497" s="83">
        <v>0</v>
      </c>
      <c r="EG497" s="83">
        <v>0</v>
      </c>
      <c r="EH497" s="83" t="s">
        <v>109</v>
      </c>
      <c r="EI497" s="83" t="s">
        <v>108</v>
      </c>
      <c r="EJ497" s="83" t="s">
        <v>583</v>
      </c>
      <c r="EK497" s="83">
        <v>0</v>
      </c>
      <c r="EL497" s="83">
        <v>0</v>
      </c>
      <c r="EM497" s="83">
        <v>1</v>
      </c>
      <c r="EN497" s="83" t="s">
        <v>497</v>
      </c>
      <c r="EO497" s="83"/>
      <c r="EP497" s="83" t="s">
        <v>436</v>
      </c>
      <c r="EQ497" s="136">
        <v>1</v>
      </c>
      <c r="ER497" s="136">
        <v>1</v>
      </c>
      <c r="ES497" s="136">
        <v>1</v>
      </c>
      <c r="ET497" s="136">
        <v>1</v>
      </c>
      <c r="EU497" s="215" t="s">
        <v>269</v>
      </c>
      <c r="EV497" s="136">
        <v>1</v>
      </c>
      <c r="EW497" s="136">
        <v>1</v>
      </c>
      <c r="EX497" s="136">
        <v>1</v>
      </c>
      <c r="EY497" s="136">
        <v>1</v>
      </c>
      <c r="EZ497" s="136">
        <v>1</v>
      </c>
      <c r="FP497" s="215" t="s">
        <v>592</v>
      </c>
      <c r="FQ497" s="136" t="b">
        <v>1</v>
      </c>
      <c r="FR497" s="136" t="b">
        <v>1</v>
      </c>
      <c r="FS497" s="136" t="b">
        <v>1</v>
      </c>
      <c r="FT497" s="136" t="b">
        <v>1</v>
      </c>
      <c r="FX497" s="215" t="s">
        <v>269</v>
      </c>
    </row>
    <row r="498" spans="1:180" ht="60" customHeight="1" x14ac:dyDescent="0.55000000000000004">
      <c r="A498" s="83" t="s">
        <v>130</v>
      </c>
      <c r="B498" s="83" t="s">
        <v>98</v>
      </c>
      <c r="C498" s="136">
        <v>866601</v>
      </c>
      <c r="D498" s="207" t="s">
        <v>628</v>
      </c>
      <c r="E498" s="208" t="s">
        <v>633</v>
      </c>
      <c r="F498" s="83" t="s">
        <v>108</v>
      </c>
      <c r="G498" s="85">
        <v>22744</v>
      </c>
      <c r="H498" s="83" t="s">
        <v>102</v>
      </c>
      <c r="I498" s="85">
        <v>39772</v>
      </c>
      <c r="J498" s="83" t="s">
        <v>228</v>
      </c>
      <c r="K498" s="216">
        <v>395886964978</v>
      </c>
      <c r="L498" s="83" t="s">
        <v>191</v>
      </c>
      <c r="M498" s="85">
        <v>43619</v>
      </c>
      <c r="N498" s="83">
        <v>-1771.6666666666699</v>
      </c>
      <c r="O498" s="83" t="s">
        <v>193</v>
      </c>
      <c r="P498" s="83" t="s">
        <v>181</v>
      </c>
      <c r="Q498" s="208" t="s">
        <v>7020</v>
      </c>
      <c r="R498" s="83" t="s">
        <v>102</v>
      </c>
      <c r="S498" s="83" t="s">
        <v>102</v>
      </c>
      <c r="T498" s="83" t="s">
        <v>133</v>
      </c>
      <c r="U498" s="83" t="s">
        <v>9867</v>
      </c>
      <c r="V498" s="83" t="s">
        <v>111</v>
      </c>
      <c r="W498" s="83" t="s">
        <v>105</v>
      </c>
      <c r="X498" s="86" t="s">
        <v>7020</v>
      </c>
      <c r="Y498" s="87" t="s">
        <v>102</v>
      </c>
      <c r="Z498" s="87" t="s">
        <v>102</v>
      </c>
      <c r="AA498" s="87" t="s">
        <v>133</v>
      </c>
      <c r="AB498" s="87" t="s">
        <v>9867</v>
      </c>
      <c r="AC498" s="87" t="s">
        <v>111</v>
      </c>
      <c r="AD498" s="87" t="s">
        <v>105</v>
      </c>
      <c r="AE498" s="87" t="s">
        <v>106</v>
      </c>
      <c r="AF498" s="86" t="s">
        <v>7020</v>
      </c>
      <c r="AG498" s="87" t="s">
        <v>486</v>
      </c>
      <c r="AH498" s="87" t="s">
        <v>9867</v>
      </c>
      <c r="AI498" s="87" t="s">
        <v>111</v>
      </c>
      <c r="AJ498" s="87" t="s">
        <v>204</v>
      </c>
      <c r="AK498" s="88"/>
      <c r="AL498" s="83" t="s">
        <v>107</v>
      </c>
      <c r="AM498" s="89" t="s">
        <v>454</v>
      </c>
      <c r="AN498" s="90" t="s">
        <v>416</v>
      </c>
      <c r="AO498" s="91" t="s">
        <v>642</v>
      </c>
      <c r="AP498" s="90">
        <v>8.3333333333332593</v>
      </c>
      <c r="AQ498" s="92" t="s">
        <v>102</v>
      </c>
      <c r="AR498" s="93" t="s">
        <v>102</v>
      </c>
      <c r="AS498" s="93" t="s">
        <v>102</v>
      </c>
      <c r="AT498" s="93" t="s">
        <v>102</v>
      </c>
      <c r="AU498" s="210" t="s">
        <v>644</v>
      </c>
      <c r="AV498" s="93" t="s">
        <v>185</v>
      </c>
      <c r="AW498" s="94" t="s">
        <v>102</v>
      </c>
      <c r="AX498" s="93" t="s">
        <v>183</v>
      </c>
      <c r="AY498" s="95" t="s">
        <v>111</v>
      </c>
      <c r="AZ498" s="93" t="s">
        <v>102</v>
      </c>
      <c r="BA498" s="93" t="s">
        <v>102</v>
      </c>
      <c r="BB498" s="93" t="s">
        <v>102</v>
      </c>
      <c r="BC498" s="93" t="s">
        <v>102</v>
      </c>
      <c r="BD498" s="96" t="s">
        <v>102</v>
      </c>
      <c r="BE498" s="90">
        <v>-238.166666666667</v>
      </c>
      <c r="BF498" s="93" t="s">
        <v>102</v>
      </c>
      <c r="BG498" s="93" t="s">
        <v>102</v>
      </c>
      <c r="BH498" s="93" t="s">
        <v>102</v>
      </c>
      <c r="BI498" s="93" t="s">
        <v>102</v>
      </c>
      <c r="BJ498" s="210" t="s">
        <v>642</v>
      </c>
      <c r="BK498" s="93" t="s">
        <v>192</v>
      </c>
      <c r="BL498" s="97" t="s">
        <v>102</v>
      </c>
      <c r="BM498" s="93" t="s">
        <v>183</v>
      </c>
      <c r="BN498" s="93" t="s">
        <v>106</v>
      </c>
      <c r="BO498" s="93" t="s">
        <v>102</v>
      </c>
      <c r="BP498" s="98" t="s">
        <v>102</v>
      </c>
      <c r="BQ498" s="93" t="s">
        <v>102</v>
      </c>
      <c r="BR498" s="93" t="s">
        <v>102</v>
      </c>
      <c r="BS498" s="93" t="s">
        <v>102</v>
      </c>
      <c r="BT498" s="99" t="s">
        <v>591</v>
      </c>
      <c r="BU498" s="100" t="s">
        <v>11358</v>
      </c>
      <c r="BV498" s="101" t="s">
        <v>471</v>
      </c>
      <c r="BW498" s="136"/>
      <c r="BX498" s="103" t="s">
        <v>565</v>
      </c>
      <c r="BY498" s="104" t="s">
        <v>190</v>
      </c>
      <c r="BZ498" s="136"/>
      <c r="CA498" s="83" t="s">
        <v>599</v>
      </c>
      <c r="CB498" s="106" t="s">
        <v>647</v>
      </c>
      <c r="CC498" s="106" t="s">
        <v>11359</v>
      </c>
      <c r="CD498" s="107"/>
      <c r="CE498" s="108" t="s">
        <v>107</v>
      </c>
      <c r="CF498" s="108" t="s">
        <v>107</v>
      </c>
      <c r="CG498" s="109"/>
      <c r="CH498" s="110" t="s">
        <v>107</v>
      </c>
      <c r="CI498" s="111"/>
      <c r="CJ498" s="112">
        <v>6710</v>
      </c>
      <c r="CK498" s="113">
        <v>86</v>
      </c>
      <c r="CL498" s="114" t="s">
        <v>134</v>
      </c>
      <c r="CM498" s="114" t="s">
        <v>108</v>
      </c>
      <c r="CN498" s="114"/>
      <c r="CO498" s="115" t="s">
        <v>102</v>
      </c>
      <c r="CP498" s="115" t="s">
        <v>102</v>
      </c>
      <c r="CQ498" s="115" t="s">
        <v>102</v>
      </c>
      <c r="CR498" s="115" t="s">
        <v>102</v>
      </c>
      <c r="CS498" s="116"/>
      <c r="CT498" s="117" t="s">
        <v>109</v>
      </c>
      <c r="CU498" s="117" t="s">
        <v>109</v>
      </c>
      <c r="CV498" s="83">
        <v>494</v>
      </c>
      <c r="CW498" s="83" t="s">
        <v>108</v>
      </c>
      <c r="CX498" s="83">
        <v>494</v>
      </c>
      <c r="CY498" s="83" t="s">
        <v>108</v>
      </c>
      <c r="CZ498" s="83">
        <v>6822</v>
      </c>
      <c r="DA498" s="83" t="s">
        <v>419</v>
      </c>
      <c r="DB498" s="83" t="s">
        <v>130</v>
      </c>
      <c r="DC498" s="83" t="s">
        <v>499</v>
      </c>
      <c r="DD498" s="83">
        <v>1543</v>
      </c>
      <c r="DE498" s="83" t="s">
        <v>444</v>
      </c>
      <c r="DF498" s="83" t="s">
        <v>130</v>
      </c>
      <c r="DG498" s="83" t="s">
        <v>499</v>
      </c>
      <c r="DH498" s="83"/>
      <c r="DI498" s="83">
        <v>0</v>
      </c>
      <c r="DJ498" s="83">
        <v>1</v>
      </c>
      <c r="DK498" s="83">
        <v>0</v>
      </c>
      <c r="DL498" s="83">
        <v>0</v>
      </c>
      <c r="DM498" s="83">
        <v>0</v>
      </c>
      <c r="DN498" s="83">
        <v>0</v>
      </c>
      <c r="DO498" s="83">
        <v>0</v>
      </c>
      <c r="DP498" s="83">
        <v>0</v>
      </c>
      <c r="DQ498" s="83">
        <v>0</v>
      </c>
      <c r="DR498" s="83">
        <v>0</v>
      </c>
      <c r="DS498" s="83">
        <v>0</v>
      </c>
      <c r="DT498" s="83">
        <v>3</v>
      </c>
      <c r="DU498" s="83">
        <v>3</v>
      </c>
      <c r="DV498" s="83">
        <v>0</v>
      </c>
      <c r="DW498" s="83">
        <v>0</v>
      </c>
      <c r="DX498" s="83">
        <v>3</v>
      </c>
      <c r="DY498" s="85">
        <v>44140</v>
      </c>
      <c r="DZ498" s="83" t="s">
        <v>4545</v>
      </c>
      <c r="EA498" s="83" t="s">
        <v>102</v>
      </c>
      <c r="EB498" s="83" t="s">
        <v>482</v>
      </c>
      <c r="EC498" s="83">
        <v>494</v>
      </c>
      <c r="ED498" s="83" t="s">
        <v>483</v>
      </c>
      <c r="EE498" s="83">
        <v>1</v>
      </c>
      <c r="EF498" s="83">
        <v>0</v>
      </c>
      <c r="EG498" s="83">
        <v>0</v>
      </c>
      <c r="EH498" s="83" t="s">
        <v>109</v>
      </c>
      <c r="EI498" s="83" t="s">
        <v>108</v>
      </c>
      <c r="EJ498" s="83" t="s">
        <v>583</v>
      </c>
      <c r="EK498" s="83">
        <v>0</v>
      </c>
      <c r="EL498" s="83">
        <v>0</v>
      </c>
      <c r="EM498" s="83">
        <v>1</v>
      </c>
      <c r="EN498" s="83" t="s">
        <v>497</v>
      </c>
      <c r="EO498" s="83"/>
      <c r="EP498" s="83" t="s">
        <v>436</v>
      </c>
      <c r="EQ498" s="136">
        <v>1</v>
      </c>
      <c r="ER498" s="136">
        <v>1</v>
      </c>
      <c r="ES498" s="136">
        <v>1</v>
      </c>
      <c r="ET498" s="136">
        <v>1</v>
      </c>
      <c r="EU498" s="215" t="s">
        <v>269</v>
      </c>
      <c r="EV498" s="136">
        <v>1</v>
      </c>
      <c r="EW498" s="136">
        <v>1</v>
      </c>
      <c r="EX498" s="136">
        <v>1</v>
      </c>
      <c r="EY498" s="136">
        <v>1</v>
      </c>
      <c r="EZ498" s="136">
        <v>1</v>
      </c>
      <c r="FP498" s="215" t="s">
        <v>592</v>
      </c>
      <c r="FQ498" s="136" t="b">
        <v>1</v>
      </c>
      <c r="FR498" s="136" t="b">
        <v>1</v>
      </c>
      <c r="FS498" s="136" t="b">
        <v>1</v>
      </c>
      <c r="FT498" s="136" t="b">
        <v>1</v>
      </c>
      <c r="FX498" s="215" t="s">
        <v>269</v>
      </c>
    </row>
    <row r="499" spans="1:180" ht="60" customHeight="1" x14ac:dyDescent="0.55000000000000004">
      <c r="A499" s="83" t="s">
        <v>130</v>
      </c>
      <c r="B499" s="83" t="s">
        <v>98</v>
      </c>
      <c r="C499" s="136">
        <v>250377</v>
      </c>
      <c r="D499" s="207" t="s">
        <v>629</v>
      </c>
      <c r="E499" s="208" t="s">
        <v>634</v>
      </c>
      <c r="F499" s="83" t="s">
        <v>108</v>
      </c>
      <c r="G499" s="85">
        <v>26341</v>
      </c>
      <c r="H499" s="83" t="s">
        <v>102</v>
      </c>
      <c r="I499" s="85">
        <v>34633</v>
      </c>
      <c r="J499" s="83" t="s">
        <v>228</v>
      </c>
      <c r="K499" s="216">
        <v>474595543525</v>
      </c>
      <c r="L499" s="83" t="s">
        <v>191</v>
      </c>
      <c r="M499" s="85">
        <v>43642</v>
      </c>
      <c r="N499" s="83">
        <v>-1776.6666666666699</v>
      </c>
      <c r="O499" s="83" t="s">
        <v>193</v>
      </c>
      <c r="P499" s="83" t="s">
        <v>181</v>
      </c>
      <c r="Q499" s="208" t="s">
        <v>7024</v>
      </c>
      <c r="R499" s="83" t="s">
        <v>102</v>
      </c>
      <c r="S499" s="83" t="s">
        <v>102</v>
      </c>
      <c r="T499" s="83" t="s">
        <v>131</v>
      </c>
      <c r="U499" s="83" t="s">
        <v>9868</v>
      </c>
      <c r="V499" s="83" t="s">
        <v>104</v>
      </c>
      <c r="W499" s="83" t="s">
        <v>105</v>
      </c>
      <c r="X499" s="86" t="s">
        <v>7024</v>
      </c>
      <c r="Y499" s="87" t="s">
        <v>102</v>
      </c>
      <c r="Z499" s="87" t="s">
        <v>102</v>
      </c>
      <c r="AA499" s="87" t="s">
        <v>131</v>
      </c>
      <c r="AB499" s="87" t="s">
        <v>9868</v>
      </c>
      <c r="AC499" s="87" t="s">
        <v>104</v>
      </c>
      <c r="AD499" s="87" t="s">
        <v>105</v>
      </c>
      <c r="AE499" s="87" t="s">
        <v>106</v>
      </c>
      <c r="AF499" s="86" t="s">
        <v>7024</v>
      </c>
      <c r="AG499" s="87" t="s">
        <v>177</v>
      </c>
      <c r="AH499" s="87" t="s">
        <v>9868</v>
      </c>
      <c r="AI499" s="87" t="s">
        <v>104</v>
      </c>
      <c r="AJ499" s="87" t="s">
        <v>204</v>
      </c>
      <c r="AK499" s="88"/>
      <c r="AL499" s="83" t="s">
        <v>107</v>
      </c>
      <c r="AM499" s="89" t="s">
        <v>454</v>
      </c>
      <c r="AN499" s="90" t="s">
        <v>416</v>
      </c>
      <c r="AO499" s="91" t="s">
        <v>643</v>
      </c>
      <c r="AP499" s="90">
        <v>8.3333333333332593</v>
      </c>
      <c r="AQ499" s="92" t="s">
        <v>102</v>
      </c>
      <c r="AR499" s="93" t="s">
        <v>102</v>
      </c>
      <c r="AS499" s="93" t="s">
        <v>102</v>
      </c>
      <c r="AT499" s="93" t="s">
        <v>102</v>
      </c>
      <c r="AU499" s="210" t="s">
        <v>645</v>
      </c>
      <c r="AV499" s="93" t="s">
        <v>185</v>
      </c>
      <c r="AW499" s="94" t="s">
        <v>102</v>
      </c>
      <c r="AX499" s="93" t="s">
        <v>105</v>
      </c>
      <c r="AY499" s="95" t="s">
        <v>104</v>
      </c>
      <c r="AZ499" s="93" t="s">
        <v>102</v>
      </c>
      <c r="BA499" s="93" t="s">
        <v>102</v>
      </c>
      <c r="BB499" s="93" t="s">
        <v>102</v>
      </c>
      <c r="BC499" s="93" t="s">
        <v>102</v>
      </c>
      <c r="BD499" s="96" t="s">
        <v>102</v>
      </c>
      <c r="BE499" s="90">
        <v>-238.666666666667</v>
      </c>
      <c r="BF499" s="93" t="s">
        <v>102</v>
      </c>
      <c r="BG499" s="93" t="s">
        <v>102</v>
      </c>
      <c r="BH499" s="93" t="s">
        <v>102</v>
      </c>
      <c r="BI499" s="93" t="s">
        <v>102</v>
      </c>
      <c r="BJ499" s="210" t="s">
        <v>643</v>
      </c>
      <c r="BK499" s="93" t="s">
        <v>196</v>
      </c>
      <c r="BL499" s="97" t="s">
        <v>102</v>
      </c>
      <c r="BM499" s="93" t="s">
        <v>105</v>
      </c>
      <c r="BN499" s="93" t="s">
        <v>596</v>
      </c>
      <c r="BO499" s="93" t="s">
        <v>102</v>
      </c>
      <c r="BP499" s="98" t="s">
        <v>102</v>
      </c>
      <c r="BQ499" s="93" t="s">
        <v>102</v>
      </c>
      <c r="BR499" s="93" t="s">
        <v>102</v>
      </c>
      <c r="BS499" s="93" t="s">
        <v>102</v>
      </c>
      <c r="BT499" s="99" t="s">
        <v>591</v>
      </c>
      <c r="BU499" s="100" t="s">
        <v>11360</v>
      </c>
      <c r="BV499" s="101" t="s">
        <v>471</v>
      </c>
      <c r="BW499" s="136"/>
      <c r="BX499" s="103" t="s">
        <v>565</v>
      </c>
      <c r="BY499" s="104" t="s">
        <v>190</v>
      </c>
      <c r="BZ499" s="136"/>
      <c r="CA499" s="83" t="s">
        <v>599</v>
      </c>
      <c r="CB499" s="106" t="s">
        <v>647</v>
      </c>
      <c r="CC499" s="106" t="s">
        <v>11361</v>
      </c>
      <c r="CD499" s="107"/>
      <c r="CE499" s="108" t="s">
        <v>107</v>
      </c>
      <c r="CF499" s="108" t="s">
        <v>107</v>
      </c>
      <c r="CG499" s="109"/>
      <c r="CH499" s="110" t="s">
        <v>107</v>
      </c>
      <c r="CI499" s="111"/>
      <c r="CJ499" s="112">
        <v>6710</v>
      </c>
      <c r="CK499" s="113">
        <v>86</v>
      </c>
      <c r="CL499" s="114" t="s">
        <v>134</v>
      </c>
      <c r="CM499" s="114" t="s">
        <v>108</v>
      </c>
      <c r="CN499" s="114"/>
      <c r="CO499" s="115" t="s">
        <v>102</v>
      </c>
      <c r="CP499" s="115" t="s">
        <v>102</v>
      </c>
      <c r="CQ499" s="115" t="s">
        <v>102</v>
      </c>
      <c r="CR499" s="115" t="s">
        <v>102</v>
      </c>
      <c r="CS499" s="116"/>
      <c r="CT499" s="117" t="s">
        <v>109</v>
      </c>
      <c r="CU499" s="117" t="s">
        <v>109</v>
      </c>
      <c r="CV499" s="83">
        <v>495</v>
      </c>
      <c r="CW499" s="83" t="s">
        <v>108</v>
      </c>
      <c r="CX499" s="83">
        <v>495</v>
      </c>
      <c r="CY499" s="83" t="s">
        <v>108</v>
      </c>
      <c r="CZ499" s="83">
        <v>6823</v>
      </c>
      <c r="DA499" s="83" t="s">
        <v>419</v>
      </c>
      <c r="DB499" s="83" t="s">
        <v>130</v>
      </c>
      <c r="DC499" s="83" t="s">
        <v>499</v>
      </c>
      <c r="DD499" s="83">
        <v>1544</v>
      </c>
      <c r="DE499" s="83" t="s">
        <v>444</v>
      </c>
      <c r="DF499" s="83" t="s">
        <v>130</v>
      </c>
      <c r="DG499" s="83" t="s">
        <v>499</v>
      </c>
      <c r="DH499" s="83"/>
      <c r="DI499" s="83">
        <v>0</v>
      </c>
      <c r="DJ499" s="83">
        <v>1</v>
      </c>
      <c r="DK499" s="83">
        <v>0</v>
      </c>
      <c r="DL499" s="83">
        <v>0</v>
      </c>
      <c r="DM499" s="83">
        <v>0</v>
      </c>
      <c r="DN499" s="83">
        <v>0</v>
      </c>
      <c r="DO499" s="83">
        <v>0</v>
      </c>
      <c r="DP499" s="83">
        <v>0</v>
      </c>
      <c r="DQ499" s="83">
        <v>0</v>
      </c>
      <c r="DR499" s="83">
        <v>0</v>
      </c>
      <c r="DS499" s="83">
        <v>0</v>
      </c>
      <c r="DT499" s="83">
        <v>3</v>
      </c>
      <c r="DU499" s="83">
        <v>3</v>
      </c>
      <c r="DV499" s="83">
        <v>0</v>
      </c>
      <c r="DW499" s="83">
        <v>0</v>
      </c>
      <c r="DX499" s="83">
        <v>3</v>
      </c>
      <c r="DY499" s="85">
        <v>44141</v>
      </c>
      <c r="DZ499" s="83" t="s">
        <v>4546</v>
      </c>
      <c r="EA499" s="83" t="s">
        <v>102</v>
      </c>
      <c r="EB499" s="83" t="s">
        <v>482</v>
      </c>
      <c r="EC499" s="83">
        <v>495</v>
      </c>
      <c r="ED499" s="83" t="s">
        <v>483</v>
      </c>
      <c r="EE499" s="83">
        <v>1</v>
      </c>
      <c r="EF499" s="83">
        <v>0</v>
      </c>
      <c r="EG499" s="83">
        <v>0</v>
      </c>
      <c r="EH499" s="83" t="s">
        <v>109</v>
      </c>
      <c r="EI499" s="83" t="s">
        <v>108</v>
      </c>
      <c r="EJ499" s="83" t="s">
        <v>583</v>
      </c>
      <c r="EK499" s="83">
        <v>0</v>
      </c>
      <c r="EL499" s="83">
        <v>0</v>
      </c>
      <c r="EM499" s="83">
        <v>1</v>
      </c>
      <c r="EN499" s="83" t="s">
        <v>497</v>
      </c>
      <c r="EO499" s="83"/>
      <c r="EP499" s="83" t="s">
        <v>436</v>
      </c>
      <c r="EQ499" s="136">
        <v>1</v>
      </c>
      <c r="ER499" s="136">
        <v>1</v>
      </c>
      <c r="ES499" s="136">
        <v>1</v>
      </c>
      <c r="ET499" s="136">
        <v>1</v>
      </c>
      <c r="EU499" s="215" t="s">
        <v>269</v>
      </c>
      <c r="EV499" s="136">
        <v>1</v>
      </c>
      <c r="EW499" s="136">
        <v>1</v>
      </c>
      <c r="EX499" s="136">
        <v>1</v>
      </c>
      <c r="EY499" s="136">
        <v>1</v>
      </c>
      <c r="EZ499" s="136">
        <v>1</v>
      </c>
      <c r="FP499" s="215" t="s">
        <v>592</v>
      </c>
      <c r="FQ499" s="136" t="b">
        <v>1</v>
      </c>
      <c r="FR499" s="136" t="b">
        <v>1</v>
      </c>
      <c r="FS499" s="136" t="b">
        <v>1</v>
      </c>
      <c r="FT499" s="136" t="b">
        <v>1</v>
      </c>
      <c r="FX499" s="215" t="s">
        <v>269</v>
      </c>
    </row>
    <row r="500" spans="1:180" ht="60" customHeight="1" x14ac:dyDescent="0.55000000000000004">
      <c r="A500" s="83" t="s">
        <v>130</v>
      </c>
      <c r="B500" s="83" t="s">
        <v>98</v>
      </c>
      <c r="C500" s="136">
        <v>602730</v>
      </c>
      <c r="D500" s="207" t="s">
        <v>627</v>
      </c>
      <c r="E500" s="208" t="s">
        <v>630</v>
      </c>
      <c r="F500" s="83" t="s">
        <v>108</v>
      </c>
      <c r="G500" s="85">
        <v>20621</v>
      </c>
      <c r="H500" s="83" t="s">
        <v>102</v>
      </c>
      <c r="I500" s="85">
        <v>39794</v>
      </c>
      <c r="J500" s="83" t="s">
        <v>228</v>
      </c>
      <c r="K500" s="216">
        <v>265554621784</v>
      </c>
      <c r="L500" s="83" t="s">
        <v>191</v>
      </c>
      <c r="M500" s="85">
        <v>43631</v>
      </c>
      <c r="N500" s="83">
        <v>-1781.6666666666699</v>
      </c>
      <c r="O500" s="83" t="s">
        <v>180</v>
      </c>
      <c r="P500" s="83" t="s">
        <v>181</v>
      </c>
      <c r="Q500" s="208" t="s">
        <v>7028</v>
      </c>
      <c r="R500" s="83" t="s">
        <v>102</v>
      </c>
      <c r="S500" s="83" t="s">
        <v>102</v>
      </c>
      <c r="T500" s="83" t="s">
        <v>199</v>
      </c>
      <c r="U500" s="83" t="s">
        <v>9869</v>
      </c>
      <c r="V500" s="83" t="s">
        <v>104</v>
      </c>
      <c r="W500" s="83" t="s">
        <v>105</v>
      </c>
      <c r="X500" s="86" t="s">
        <v>7028</v>
      </c>
      <c r="Y500" s="87" t="s">
        <v>102</v>
      </c>
      <c r="Z500" s="87" t="s">
        <v>102</v>
      </c>
      <c r="AA500" s="87" t="s">
        <v>199</v>
      </c>
      <c r="AB500" s="87" t="s">
        <v>9869</v>
      </c>
      <c r="AC500" s="87" t="s">
        <v>104</v>
      </c>
      <c r="AD500" s="87" t="s">
        <v>105</v>
      </c>
      <c r="AE500" s="87" t="s">
        <v>106</v>
      </c>
      <c r="AF500" s="86" t="s">
        <v>7028</v>
      </c>
      <c r="AG500" s="87" t="s">
        <v>489</v>
      </c>
      <c r="AH500" s="87" t="s">
        <v>9870</v>
      </c>
      <c r="AI500" s="87" t="s">
        <v>104</v>
      </c>
      <c r="AJ500" s="87" t="s">
        <v>204</v>
      </c>
      <c r="AK500" s="88"/>
      <c r="AL500" s="83" t="s">
        <v>107</v>
      </c>
      <c r="AM500" s="89" t="s">
        <v>454</v>
      </c>
      <c r="AN500" s="90" t="s">
        <v>416</v>
      </c>
      <c r="AO500" s="91" t="s">
        <v>641</v>
      </c>
      <c r="AP500" s="90">
        <v>8.3333333333332593</v>
      </c>
      <c r="AQ500" s="92" t="s">
        <v>211</v>
      </c>
      <c r="AR500" s="93" t="s">
        <v>102</v>
      </c>
      <c r="AS500" s="93" t="s">
        <v>102</v>
      </c>
      <c r="AT500" s="93" t="s">
        <v>102</v>
      </c>
      <c r="AU500" s="210" t="s">
        <v>641</v>
      </c>
      <c r="AV500" s="93" t="s">
        <v>192</v>
      </c>
      <c r="AW500" s="94" t="s">
        <v>102</v>
      </c>
      <c r="AX500" s="93" t="s">
        <v>105</v>
      </c>
      <c r="AY500" s="95" t="s">
        <v>188</v>
      </c>
      <c r="AZ500" s="93" t="s">
        <v>102</v>
      </c>
      <c r="BA500" s="93" t="s">
        <v>9871</v>
      </c>
      <c r="BB500" s="93" t="s">
        <v>102</v>
      </c>
      <c r="BC500" s="93" t="s">
        <v>102</v>
      </c>
      <c r="BD500" s="96" t="s">
        <v>102</v>
      </c>
      <c r="BE500" s="90">
        <v>-239.166666666667</v>
      </c>
      <c r="BF500" s="93" t="s">
        <v>211</v>
      </c>
      <c r="BG500" s="93" t="s">
        <v>102</v>
      </c>
      <c r="BH500" s="93" t="s">
        <v>102</v>
      </c>
      <c r="BI500" s="93" t="s">
        <v>102</v>
      </c>
      <c r="BJ500" s="210" t="s">
        <v>646</v>
      </c>
      <c r="BK500" s="93" t="s">
        <v>182</v>
      </c>
      <c r="BL500" s="97" t="s">
        <v>102</v>
      </c>
      <c r="BM500" s="93" t="s">
        <v>105</v>
      </c>
      <c r="BN500" s="93" t="s">
        <v>104</v>
      </c>
      <c r="BO500" s="93" t="s">
        <v>102</v>
      </c>
      <c r="BP500" s="98">
        <v>20180372</v>
      </c>
      <c r="BQ500" s="93" t="s">
        <v>102</v>
      </c>
      <c r="BR500" s="93" t="s">
        <v>102</v>
      </c>
      <c r="BS500" s="93" t="s">
        <v>102</v>
      </c>
      <c r="BT500" s="99" t="s">
        <v>591</v>
      </c>
      <c r="BU500" s="100" t="s">
        <v>11362</v>
      </c>
      <c r="BV500" s="101" t="s">
        <v>471</v>
      </c>
      <c r="BW500" s="136"/>
      <c r="BX500" s="103" t="s">
        <v>565</v>
      </c>
      <c r="BY500" s="104" t="s">
        <v>190</v>
      </c>
      <c r="BZ500" s="136"/>
      <c r="CA500" s="83" t="s">
        <v>599</v>
      </c>
      <c r="CB500" s="106" t="s">
        <v>647</v>
      </c>
      <c r="CC500" s="106" t="s">
        <v>11363</v>
      </c>
      <c r="CD500" s="107"/>
      <c r="CE500" s="108" t="s">
        <v>107</v>
      </c>
      <c r="CF500" s="108" t="s">
        <v>107</v>
      </c>
      <c r="CG500" s="109"/>
      <c r="CH500" s="110" t="s">
        <v>107</v>
      </c>
      <c r="CI500" s="111"/>
      <c r="CJ500" s="112">
        <v>6710</v>
      </c>
      <c r="CK500" s="113">
        <v>86</v>
      </c>
      <c r="CL500" s="114" t="s">
        <v>134</v>
      </c>
      <c r="CM500" s="114" t="s">
        <v>108</v>
      </c>
      <c r="CN500" s="114"/>
      <c r="CO500" s="115" t="s">
        <v>102</v>
      </c>
      <c r="CP500" s="115" t="s">
        <v>102</v>
      </c>
      <c r="CQ500" s="115" t="s">
        <v>102</v>
      </c>
      <c r="CR500" s="115" t="s">
        <v>102</v>
      </c>
      <c r="CS500" s="116"/>
      <c r="CT500" s="117" t="s">
        <v>109</v>
      </c>
      <c r="CU500" s="117" t="s">
        <v>109</v>
      </c>
      <c r="CV500" s="83">
        <v>496</v>
      </c>
      <c r="CW500" s="83" t="s">
        <v>108</v>
      </c>
      <c r="CX500" s="83">
        <v>496</v>
      </c>
      <c r="CY500" s="83" t="s">
        <v>108</v>
      </c>
      <c r="CZ500" s="83">
        <v>6824</v>
      </c>
      <c r="DA500" s="83" t="s">
        <v>419</v>
      </c>
      <c r="DB500" s="83" t="s">
        <v>130</v>
      </c>
      <c r="DC500" s="83" t="s">
        <v>499</v>
      </c>
      <c r="DD500" s="83">
        <v>1545</v>
      </c>
      <c r="DE500" s="83" t="s">
        <v>444</v>
      </c>
      <c r="DF500" s="83" t="s">
        <v>130</v>
      </c>
      <c r="DG500" s="83" t="s">
        <v>499</v>
      </c>
      <c r="DH500" s="83"/>
      <c r="DI500" s="83">
        <v>0</v>
      </c>
      <c r="DJ500" s="83">
        <v>1</v>
      </c>
      <c r="DK500" s="83">
        <v>0</v>
      </c>
      <c r="DL500" s="83">
        <v>0</v>
      </c>
      <c r="DM500" s="83">
        <v>0</v>
      </c>
      <c r="DN500" s="83">
        <v>0</v>
      </c>
      <c r="DO500" s="83">
        <v>0</v>
      </c>
      <c r="DP500" s="83">
        <v>0</v>
      </c>
      <c r="DQ500" s="83">
        <v>0</v>
      </c>
      <c r="DR500" s="83">
        <v>0</v>
      </c>
      <c r="DS500" s="83">
        <v>0</v>
      </c>
      <c r="DT500" s="83">
        <v>3</v>
      </c>
      <c r="DU500" s="83">
        <v>3</v>
      </c>
      <c r="DV500" s="83">
        <v>0</v>
      </c>
      <c r="DW500" s="83">
        <v>0</v>
      </c>
      <c r="DX500" s="83">
        <v>3</v>
      </c>
      <c r="DY500" s="85">
        <v>44142</v>
      </c>
      <c r="DZ500" s="83" t="s">
        <v>4547</v>
      </c>
      <c r="EA500" s="83" t="s">
        <v>102</v>
      </c>
      <c r="EB500" s="83" t="s">
        <v>482</v>
      </c>
      <c r="EC500" s="83">
        <v>496</v>
      </c>
      <c r="ED500" s="83" t="s">
        <v>483</v>
      </c>
      <c r="EE500" s="83">
        <v>1</v>
      </c>
      <c r="EF500" s="83">
        <v>0</v>
      </c>
      <c r="EG500" s="83">
        <v>0</v>
      </c>
      <c r="EH500" s="83" t="s">
        <v>109</v>
      </c>
      <c r="EI500" s="83" t="s">
        <v>108</v>
      </c>
      <c r="EJ500" s="83" t="s">
        <v>583</v>
      </c>
      <c r="EK500" s="83">
        <v>0</v>
      </c>
      <c r="EL500" s="83">
        <v>0</v>
      </c>
      <c r="EM500" s="83">
        <v>1</v>
      </c>
      <c r="EN500" s="83" t="s">
        <v>497</v>
      </c>
      <c r="EO500" s="83"/>
      <c r="EP500" s="83" t="s">
        <v>436</v>
      </c>
      <c r="EQ500" s="136">
        <v>1</v>
      </c>
      <c r="ER500" s="136">
        <v>1</v>
      </c>
      <c r="ES500" s="136">
        <v>1</v>
      </c>
      <c r="ET500" s="136">
        <v>1</v>
      </c>
      <c r="EU500" s="215" t="s">
        <v>269</v>
      </c>
      <c r="EV500" s="136">
        <v>1</v>
      </c>
      <c r="EW500" s="136">
        <v>1</v>
      </c>
      <c r="EX500" s="136">
        <v>1</v>
      </c>
      <c r="EY500" s="136">
        <v>1</v>
      </c>
      <c r="EZ500" s="136">
        <v>1</v>
      </c>
      <c r="FP500" s="215" t="s">
        <v>592</v>
      </c>
      <c r="FQ500" s="136" t="b">
        <v>1</v>
      </c>
      <c r="FR500" s="136" t="b">
        <v>1</v>
      </c>
      <c r="FS500" s="136" t="b">
        <v>1</v>
      </c>
      <c r="FT500" s="136" t="b">
        <v>1</v>
      </c>
      <c r="FX500" s="215" t="s">
        <v>269</v>
      </c>
    </row>
    <row r="501" spans="1:180" ht="60" customHeight="1" x14ac:dyDescent="0.55000000000000004">
      <c r="A501" s="83" t="s">
        <v>130</v>
      </c>
      <c r="B501" s="83" t="s">
        <v>98</v>
      </c>
      <c r="C501" s="136">
        <v>888149</v>
      </c>
      <c r="D501" s="207" t="s">
        <v>628</v>
      </c>
      <c r="E501" s="208" t="s">
        <v>633</v>
      </c>
      <c r="F501" s="83" t="s">
        <v>108</v>
      </c>
      <c r="G501" s="85">
        <v>22744</v>
      </c>
      <c r="H501" s="83" t="s">
        <v>102</v>
      </c>
      <c r="I501" s="85">
        <v>39772</v>
      </c>
      <c r="J501" s="83" t="s">
        <v>228</v>
      </c>
      <c r="K501" s="216">
        <v>317801894677</v>
      </c>
      <c r="L501" s="83" t="s">
        <v>191</v>
      </c>
      <c r="M501" s="85">
        <v>43619</v>
      </c>
      <c r="N501" s="83">
        <v>-1786.6666666666699</v>
      </c>
      <c r="O501" s="83" t="s">
        <v>193</v>
      </c>
      <c r="P501" s="83" t="s">
        <v>181</v>
      </c>
      <c r="Q501" s="208" t="s">
        <v>7032</v>
      </c>
      <c r="R501" s="83" t="s">
        <v>102</v>
      </c>
      <c r="S501" s="83" t="s">
        <v>102</v>
      </c>
      <c r="T501" s="83" t="s">
        <v>133</v>
      </c>
      <c r="U501" s="83" t="s">
        <v>9872</v>
      </c>
      <c r="V501" s="83" t="s">
        <v>111</v>
      </c>
      <c r="W501" s="83" t="s">
        <v>105</v>
      </c>
      <c r="X501" s="86" t="s">
        <v>7032</v>
      </c>
      <c r="Y501" s="87" t="s">
        <v>102</v>
      </c>
      <c r="Z501" s="87" t="s">
        <v>102</v>
      </c>
      <c r="AA501" s="87" t="s">
        <v>133</v>
      </c>
      <c r="AB501" s="87" t="s">
        <v>9872</v>
      </c>
      <c r="AC501" s="87" t="s">
        <v>111</v>
      </c>
      <c r="AD501" s="87" t="s">
        <v>105</v>
      </c>
      <c r="AE501" s="87" t="s">
        <v>106</v>
      </c>
      <c r="AF501" s="86" t="s">
        <v>7032</v>
      </c>
      <c r="AG501" s="87" t="s">
        <v>486</v>
      </c>
      <c r="AH501" s="87" t="s">
        <v>9872</v>
      </c>
      <c r="AI501" s="87" t="s">
        <v>111</v>
      </c>
      <c r="AJ501" s="87" t="s">
        <v>204</v>
      </c>
      <c r="AK501" s="88"/>
      <c r="AL501" s="83" t="s">
        <v>107</v>
      </c>
      <c r="AM501" s="89" t="s">
        <v>454</v>
      </c>
      <c r="AN501" s="90" t="s">
        <v>416</v>
      </c>
      <c r="AO501" s="91" t="s">
        <v>642</v>
      </c>
      <c r="AP501" s="90">
        <v>8.3333333333332593</v>
      </c>
      <c r="AQ501" s="92" t="s">
        <v>102</v>
      </c>
      <c r="AR501" s="93" t="s">
        <v>102</v>
      </c>
      <c r="AS501" s="93" t="s">
        <v>102</v>
      </c>
      <c r="AT501" s="93" t="s">
        <v>102</v>
      </c>
      <c r="AU501" s="210" t="s">
        <v>644</v>
      </c>
      <c r="AV501" s="93" t="s">
        <v>185</v>
      </c>
      <c r="AW501" s="94" t="s">
        <v>102</v>
      </c>
      <c r="AX501" s="93" t="s">
        <v>183</v>
      </c>
      <c r="AY501" s="95" t="s">
        <v>111</v>
      </c>
      <c r="AZ501" s="93" t="s">
        <v>102</v>
      </c>
      <c r="BA501" s="93" t="s">
        <v>102</v>
      </c>
      <c r="BB501" s="93" t="s">
        <v>102</v>
      </c>
      <c r="BC501" s="93" t="s">
        <v>102</v>
      </c>
      <c r="BD501" s="96" t="s">
        <v>102</v>
      </c>
      <c r="BE501" s="90">
        <v>-239.666666666667</v>
      </c>
      <c r="BF501" s="93" t="s">
        <v>102</v>
      </c>
      <c r="BG501" s="93" t="s">
        <v>102</v>
      </c>
      <c r="BH501" s="93" t="s">
        <v>102</v>
      </c>
      <c r="BI501" s="93" t="s">
        <v>102</v>
      </c>
      <c r="BJ501" s="210" t="s">
        <v>642</v>
      </c>
      <c r="BK501" s="93" t="s">
        <v>192</v>
      </c>
      <c r="BL501" s="97" t="s">
        <v>102</v>
      </c>
      <c r="BM501" s="93" t="s">
        <v>183</v>
      </c>
      <c r="BN501" s="93" t="s">
        <v>106</v>
      </c>
      <c r="BO501" s="93" t="s">
        <v>102</v>
      </c>
      <c r="BP501" s="98" t="s">
        <v>102</v>
      </c>
      <c r="BQ501" s="93" t="s">
        <v>102</v>
      </c>
      <c r="BR501" s="93" t="s">
        <v>102</v>
      </c>
      <c r="BS501" s="93" t="s">
        <v>102</v>
      </c>
      <c r="BT501" s="99" t="s">
        <v>591</v>
      </c>
      <c r="BU501" s="100" t="s">
        <v>11364</v>
      </c>
      <c r="BV501" s="101" t="s">
        <v>471</v>
      </c>
      <c r="BW501" s="136"/>
      <c r="BX501" s="103" t="s">
        <v>565</v>
      </c>
      <c r="BY501" s="104" t="s">
        <v>190</v>
      </c>
      <c r="BZ501" s="136"/>
      <c r="CA501" s="83" t="s">
        <v>599</v>
      </c>
      <c r="CB501" s="106" t="s">
        <v>647</v>
      </c>
      <c r="CC501" s="106" t="s">
        <v>11365</v>
      </c>
      <c r="CD501" s="107"/>
      <c r="CE501" s="108" t="s">
        <v>107</v>
      </c>
      <c r="CF501" s="108" t="s">
        <v>107</v>
      </c>
      <c r="CG501" s="109"/>
      <c r="CH501" s="110" t="s">
        <v>107</v>
      </c>
      <c r="CI501" s="111"/>
      <c r="CJ501" s="112">
        <v>6710</v>
      </c>
      <c r="CK501" s="113">
        <v>86</v>
      </c>
      <c r="CL501" s="114" t="s">
        <v>134</v>
      </c>
      <c r="CM501" s="114" t="s">
        <v>108</v>
      </c>
      <c r="CN501" s="114"/>
      <c r="CO501" s="115" t="s">
        <v>102</v>
      </c>
      <c r="CP501" s="115" t="s">
        <v>102</v>
      </c>
      <c r="CQ501" s="115" t="s">
        <v>102</v>
      </c>
      <c r="CR501" s="115" t="s">
        <v>102</v>
      </c>
      <c r="CS501" s="116"/>
      <c r="CT501" s="117" t="s">
        <v>109</v>
      </c>
      <c r="CU501" s="117" t="s">
        <v>109</v>
      </c>
      <c r="CV501" s="83">
        <v>497</v>
      </c>
      <c r="CW501" s="83" t="s">
        <v>108</v>
      </c>
      <c r="CX501" s="83">
        <v>497</v>
      </c>
      <c r="CY501" s="83" t="s">
        <v>108</v>
      </c>
      <c r="CZ501" s="83">
        <v>6825</v>
      </c>
      <c r="DA501" s="83" t="s">
        <v>419</v>
      </c>
      <c r="DB501" s="83" t="s">
        <v>130</v>
      </c>
      <c r="DC501" s="83" t="s">
        <v>499</v>
      </c>
      <c r="DD501" s="83">
        <v>1546</v>
      </c>
      <c r="DE501" s="83" t="s">
        <v>444</v>
      </c>
      <c r="DF501" s="83" t="s">
        <v>130</v>
      </c>
      <c r="DG501" s="83" t="s">
        <v>499</v>
      </c>
      <c r="DH501" s="83"/>
      <c r="DI501" s="83">
        <v>0</v>
      </c>
      <c r="DJ501" s="83">
        <v>1</v>
      </c>
      <c r="DK501" s="83">
        <v>0</v>
      </c>
      <c r="DL501" s="83">
        <v>0</v>
      </c>
      <c r="DM501" s="83">
        <v>0</v>
      </c>
      <c r="DN501" s="83">
        <v>0</v>
      </c>
      <c r="DO501" s="83">
        <v>0</v>
      </c>
      <c r="DP501" s="83">
        <v>0</v>
      </c>
      <c r="DQ501" s="83">
        <v>0</v>
      </c>
      <c r="DR501" s="83">
        <v>0</v>
      </c>
      <c r="DS501" s="83">
        <v>0</v>
      </c>
      <c r="DT501" s="83">
        <v>3</v>
      </c>
      <c r="DU501" s="83">
        <v>3</v>
      </c>
      <c r="DV501" s="83">
        <v>0</v>
      </c>
      <c r="DW501" s="83">
        <v>0</v>
      </c>
      <c r="DX501" s="83">
        <v>3</v>
      </c>
      <c r="DY501" s="85">
        <v>44143</v>
      </c>
      <c r="DZ501" s="83" t="s">
        <v>4548</v>
      </c>
      <c r="EA501" s="83" t="s">
        <v>102</v>
      </c>
      <c r="EB501" s="83" t="s">
        <v>482</v>
      </c>
      <c r="EC501" s="83">
        <v>497</v>
      </c>
      <c r="ED501" s="83" t="s">
        <v>483</v>
      </c>
      <c r="EE501" s="83">
        <v>1</v>
      </c>
      <c r="EF501" s="83">
        <v>0</v>
      </c>
      <c r="EG501" s="83">
        <v>0</v>
      </c>
      <c r="EH501" s="83" t="s">
        <v>109</v>
      </c>
      <c r="EI501" s="83" t="s">
        <v>108</v>
      </c>
      <c r="EJ501" s="83" t="s">
        <v>583</v>
      </c>
      <c r="EK501" s="83">
        <v>0</v>
      </c>
      <c r="EL501" s="83">
        <v>0</v>
      </c>
      <c r="EM501" s="83">
        <v>1</v>
      </c>
      <c r="EN501" s="83" t="s">
        <v>497</v>
      </c>
      <c r="EO501" s="83"/>
      <c r="EP501" s="83" t="s">
        <v>436</v>
      </c>
      <c r="EQ501" s="136">
        <v>1</v>
      </c>
      <c r="ER501" s="136">
        <v>1</v>
      </c>
      <c r="ES501" s="136">
        <v>1</v>
      </c>
      <c r="ET501" s="136">
        <v>1</v>
      </c>
      <c r="EU501" s="215" t="s">
        <v>269</v>
      </c>
      <c r="EV501" s="136">
        <v>1</v>
      </c>
      <c r="EW501" s="136">
        <v>1</v>
      </c>
      <c r="EX501" s="136">
        <v>1</v>
      </c>
      <c r="EY501" s="136">
        <v>1</v>
      </c>
      <c r="EZ501" s="136">
        <v>1</v>
      </c>
      <c r="FP501" s="215" t="s">
        <v>592</v>
      </c>
      <c r="FQ501" s="136" t="b">
        <v>1</v>
      </c>
      <c r="FR501" s="136" t="b">
        <v>1</v>
      </c>
      <c r="FS501" s="136" t="b">
        <v>1</v>
      </c>
      <c r="FT501" s="136" t="b">
        <v>1</v>
      </c>
      <c r="FX501" s="215" t="s">
        <v>269</v>
      </c>
    </row>
    <row r="502" spans="1:180" ht="60" customHeight="1" x14ac:dyDescent="0.55000000000000004">
      <c r="A502" s="83" t="s">
        <v>130</v>
      </c>
      <c r="B502" s="83" t="s">
        <v>98</v>
      </c>
      <c r="C502" s="136">
        <v>151542</v>
      </c>
      <c r="D502" s="207" t="s">
        <v>629</v>
      </c>
      <c r="E502" s="208" t="s">
        <v>634</v>
      </c>
      <c r="F502" s="83" t="s">
        <v>108</v>
      </c>
      <c r="G502" s="85">
        <v>26341</v>
      </c>
      <c r="H502" s="83" t="s">
        <v>102</v>
      </c>
      <c r="I502" s="85">
        <v>34633</v>
      </c>
      <c r="J502" s="83" t="s">
        <v>228</v>
      </c>
      <c r="K502" s="216">
        <v>460968941445</v>
      </c>
      <c r="L502" s="83" t="s">
        <v>191</v>
      </c>
      <c r="M502" s="85">
        <v>43642</v>
      </c>
      <c r="N502" s="83">
        <v>-1791.6666666666699</v>
      </c>
      <c r="O502" s="83" t="s">
        <v>193</v>
      </c>
      <c r="P502" s="83" t="s">
        <v>181</v>
      </c>
      <c r="Q502" s="208" t="s">
        <v>7036</v>
      </c>
      <c r="R502" s="83" t="s">
        <v>102</v>
      </c>
      <c r="S502" s="83" t="s">
        <v>102</v>
      </c>
      <c r="T502" s="83" t="s">
        <v>131</v>
      </c>
      <c r="U502" s="83" t="s">
        <v>9873</v>
      </c>
      <c r="V502" s="83" t="s">
        <v>104</v>
      </c>
      <c r="W502" s="83" t="s">
        <v>105</v>
      </c>
      <c r="X502" s="86" t="s">
        <v>7036</v>
      </c>
      <c r="Y502" s="87" t="s">
        <v>102</v>
      </c>
      <c r="Z502" s="87" t="s">
        <v>102</v>
      </c>
      <c r="AA502" s="87" t="s">
        <v>131</v>
      </c>
      <c r="AB502" s="87" t="s">
        <v>9873</v>
      </c>
      <c r="AC502" s="87" t="s">
        <v>104</v>
      </c>
      <c r="AD502" s="87" t="s">
        <v>105</v>
      </c>
      <c r="AE502" s="87" t="s">
        <v>106</v>
      </c>
      <c r="AF502" s="86" t="s">
        <v>7036</v>
      </c>
      <c r="AG502" s="87" t="s">
        <v>177</v>
      </c>
      <c r="AH502" s="87" t="s">
        <v>9873</v>
      </c>
      <c r="AI502" s="87" t="s">
        <v>104</v>
      </c>
      <c r="AJ502" s="87" t="s">
        <v>204</v>
      </c>
      <c r="AK502" s="88"/>
      <c r="AL502" s="83" t="s">
        <v>107</v>
      </c>
      <c r="AM502" s="89" t="s">
        <v>454</v>
      </c>
      <c r="AN502" s="90" t="s">
        <v>416</v>
      </c>
      <c r="AO502" s="91" t="s">
        <v>643</v>
      </c>
      <c r="AP502" s="90">
        <v>8.3333333333332593</v>
      </c>
      <c r="AQ502" s="92" t="s">
        <v>102</v>
      </c>
      <c r="AR502" s="93" t="s">
        <v>102</v>
      </c>
      <c r="AS502" s="93" t="s">
        <v>102</v>
      </c>
      <c r="AT502" s="93" t="s">
        <v>102</v>
      </c>
      <c r="AU502" s="210" t="s">
        <v>645</v>
      </c>
      <c r="AV502" s="93" t="s">
        <v>185</v>
      </c>
      <c r="AW502" s="94" t="s">
        <v>102</v>
      </c>
      <c r="AX502" s="93" t="s">
        <v>105</v>
      </c>
      <c r="AY502" s="95" t="s">
        <v>104</v>
      </c>
      <c r="AZ502" s="93" t="s">
        <v>102</v>
      </c>
      <c r="BA502" s="93" t="s">
        <v>102</v>
      </c>
      <c r="BB502" s="93" t="s">
        <v>102</v>
      </c>
      <c r="BC502" s="93" t="s">
        <v>102</v>
      </c>
      <c r="BD502" s="96" t="s">
        <v>102</v>
      </c>
      <c r="BE502" s="90">
        <v>-240.166666666667</v>
      </c>
      <c r="BF502" s="93" t="s">
        <v>102</v>
      </c>
      <c r="BG502" s="93" t="s">
        <v>102</v>
      </c>
      <c r="BH502" s="93" t="s">
        <v>102</v>
      </c>
      <c r="BI502" s="93" t="s">
        <v>102</v>
      </c>
      <c r="BJ502" s="210" t="s">
        <v>643</v>
      </c>
      <c r="BK502" s="93" t="s">
        <v>196</v>
      </c>
      <c r="BL502" s="97" t="s">
        <v>102</v>
      </c>
      <c r="BM502" s="93" t="s">
        <v>105</v>
      </c>
      <c r="BN502" s="93" t="s">
        <v>596</v>
      </c>
      <c r="BO502" s="93" t="s">
        <v>102</v>
      </c>
      <c r="BP502" s="98" t="s">
        <v>102</v>
      </c>
      <c r="BQ502" s="93" t="s">
        <v>102</v>
      </c>
      <c r="BR502" s="93" t="s">
        <v>102</v>
      </c>
      <c r="BS502" s="93" t="s">
        <v>102</v>
      </c>
      <c r="BT502" s="99" t="s">
        <v>591</v>
      </c>
      <c r="BU502" s="100" t="s">
        <v>11366</v>
      </c>
      <c r="BV502" s="101" t="s">
        <v>471</v>
      </c>
      <c r="BW502" s="136"/>
      <c r="BX502" s="103" t="s">
        <v>565</v>
      </c>
      <c r="BY502" s="104" t="s">
        <v>190</v>
      </c>
      <c r="BZ502" s="136"/>
      <c r="CA502" s="83" t="s">
        <v>599</v>
      </c>
      <c r="CB502" s="106" t="s">
        <v>647</v>
      </c>
      <c r="CC502" s="106" t="s">
        <v>11367</v>
      </c>
      <c r="CD502" s="107"/>
      <c r="CE502" s="108" t="s">
        <v>107</v>
      </c>
      <c r="CF502" s="108" t="s">
        <v>107</v>
      </c>
      <c r="CG502" s="109"/>
      <c r="CH502" s="110" t="s">
        <v>107</v>
      </c>
      <c r="CI502" s="111"/>
      <c r="CJ502" s="112">
        <v>6710</v>
      </c>
      <c r="CK502" s="113">
        <v>86</v>
      </c>
      <c r="CL502" s="114" t="s">
        <v>134</v>
      </c>
      <c r="CM502" s="114" t="s">
        <v>108</v>
      </c>
      <c r="CN502" s="114"/>
      <c r="CO502" s="115" t="s">
        <v>102</v>
      </c>
      <c r="CP502" s="115" t="s">
        <v>102</v>
      </c>
      <c r="CQ502" s="115" t="s">
        <v>102</v>
      </c>
      <c r="CR502" s="115" t="s">
        <v>102</v>
      </c>
      <c r="CS502" s="116"/>
      <c r="CT502" s="117" t="s">
        <v>109</v>
      </c>
      <c r="CU502" s="117" t="s">
        <v>109</v>
      </c>
      <c r="CV502" s="83">
        <v>498</v>
      </c>
      <c r="CW502" s="83" t="s">
        <v>108</v>
      </c>
      <c r="CX502" s="83">
        <v>498</v>
      </c>
      <c r="CY502" s="83" t="s">
        <v>108</v>
      </c>
      <c r="CZ502" s="83">
        <v>6826</v>
      </c>
      <c r="DA502" s="83" t="s">
        <v>419</v>
      </c>
      <c r="DB502" s="83" t="s">
        <v>130</v>
      </c>
      <c r="DC502" s="83" t="s">
        <v>499</v>
      </c>
      <c r="DD502" s="83">
        <v>1547</v>
      </c>
      <c r="DE502" s="83" t="s">
        <v>444</v>
      </c>
      <c r="DF502" s="83" t="s">
        <v>130</v>
      </c>
      <c r="DG502" s="83" t="s">
        <v>499</v>
      </c>
      <c r="DH502" s="83"/>
      <c r="DI502" s="83">
        <v>0</v>
      </c>
      <c r="DJ502" s="83">
        <v>1</v>
      </c>
      <c r="DK502" s="83">
        <v>0</v>
      </c>
      <c r="DL502" s="83">
        <v>0</v>
      </c>
      <c r="DM502" s="83">
        <v>0</v>
      </c>
      <c r="DN502" s="83">
        <v>0</v>
      </c>
      <c r="DO502" s="83">
        <v>0</v>
      </c>
      <c r="DP502" s="83">
        <v>0</v>
      </c>
      <c r="DQ502" s="83">
        <v>0</v>
      </c>
      <c r="DR502" s="83">
        <v>0</v>
      </c>
      <c r="DS502" s="83">
        <v>0</v>
      </c>
      <c r="DT502" s="83">
        <v>3</v>
      </c>
      <c r="DU502" s="83">
        <v>3</v>
      </c>
      <c r="DV502" s="83">
        <v>0</v>
      </c>
      <c r="DW502" s="83">
        <v>0</v>
      </c>
      <c r="DX502" s="83">
        <v>3</v>
      </c>
      <c r="DY502" s="85">
        <v>44144</v>
      </c>
      <c r="DZ502" s="83" t="s">
        <v>4549</v>
      </c>
      <c r="EA502" s="83" t="s">
        <v>102</v>
      </c>
      <c r="EB502" s="83" t="s">
        <v>482</v>
      </c>
      <c r="EC502" s="83">
        <v>498</v>
      </c>
      <c r="ED502" s="83" t="s">
        <v>483</v>
      </c>
      <c r="EE502" s="83">
        <v>1</v>
      </c>
      <c r="EF502" s="83">
        <v>0</v>
      </c>
      <c r="EG502" s="83">
        <v>0</v>
      </c>
      <c r="EH502" s="83" t="s">
        <v>109</v>
      </c>
      <c r="EI502" s="83" t="s">
        <v>108</v>
      </c>
      <c r="EJ502" s="83" t="s">
        <v>583</v>
      </c>
      <c r="EK502" s="83">
        <v>0</v>
      </c>
      <c r="EL502" s="83">
        <v>0</v>
      </c>
      <c r="EM502" s="83">
        <v>1</v>
      </c>
      <c r="EN502" s="83" t="s">
        <v>497</v>
      </c>
      <c r="EO502" s="83"/>
      <c r="EP502" s="83" t="s">
        <v>436</v>
      </c>
      <c r="EQ502" s="136">
        <v>1</v>
      </c>
      <c r="ER502" s="136">
        <v>1</v>
      </c>
      <c r="ES502" s="136">
        <v>1</v>
      </c>
      <c r="ET502" s="136">
        <v>1</v>
      </c>
      <c r="EU502" s="215" t="s">
        <v>269</v>
      </c>
      <c r="EV502" s="136">
        <v>1</v>
      </c>
      <c r="EW502" s="136">
        <v>1</v>
      </c>
      <c r="EX502" s="136">
        <v>1</v>
      </c>
      <c r="EY502" s="136">
        <v>1</v>
      </c>
      <c r="EZ502" s="136">
        <v>1</v>
      </c>
      <c r="FP502" s="215" t="s">
        <v>592</v>
      </c>
      <c r="FQ502" s="136" t="b">
        <v>1</v>
      </c>
      <c r="FR502" s="136" t="b">
        <v>1</v>
      </c>
      <c r="FS502" s="136" t="b">
        <v>1</v>
      </c>
      <c r="FT502" s="136" t="b">
        <v>1</v>
      </c>
      <c r="FX502" s="215" t="s">
        <v>269</v>
      </c>
    </row>
    <row r="503" spans="1:180" ht="60" customHeight="1" x14ac:dyDescent="0.55000000000000004">
      <c r="A503" s="83" t="s">
        <v>130</v>
      </c>
      <c r="B503" s="83" t="s">
        <v>98</v>
      </c>
      <c r="C503" s="136">
        <v>203109</v>
      </c>
      <c r="D503" s="207" t="s">
        <v>627</v>
      </c>
      <c r="E503" s="208" t="s">
        <v>630</v>
      </c>
      <c r="F503" s="83" t="s">
        <v>108</v>
      </c>
      <c r="G503" s="85">
        <v>20621</v>
      </c>
      <c r="H503" s="83" t="s">
        <v>102</v>
      </c>
      <c r="I503" s="85">
        <v>39794</v>
      </c>
      <c r="J503" s="83" t="s">
        <v>228</v>
      </c>
      <c r="K503" s="216">
        <v>856515619254</v>
      </c>
      <c r="L503" s="83" t="s">
        <v>191</v>
      </c>
      <c r="M503" s="85">
        <v>43631</v>
      </c>
      <c r="N503" s="83">
        <v>-1796.6666666666699</v>
      </c>
      <c r="O503" s="83" t="s">
        <v>180</v>
      </c>
      <c r="P503" s="83" t="s">
        <v>181</v>
      </c>
      <c r="Q503" s="208" t="s">
        <v>7040</v>
      </c>
      <c r="R503" s="83" t="s">
        <v>102</v>
      </c>
      <c r="S503" s="83" t="s">
        <v>102</v>
      </c>
      <c r="T503" s="83" t="s">
        <v>199</v>
      </c>
      <c r="U503" s="83" t="s">
        <v>9874</v>
      </c>
      <c r="V503" s="83" t="s">
        <v>104</v>
      </c>
      <c r="W503" s="83" t="s">
        <v>105</v>
      </c>
      <c r="X503" s="86" t="s">
        <v>7040</v>
      </c>
      <c r="Y503" s="87" t="s">
        <v>102</v>
      </c>
      <c r="Z503" s="87" t="s">
        <v>102</v>
      </c>
      <c r="AA503" s="87" t="s">
        <v>199</v>
      </c>
      <c r="AB503" s="87" t="s">
        <v>9874</v>
      </c>
      <c r="AC503" s="87" t="s">
        <v>104</v>
      </c>
      <c r="AD503" s="87" t="s">
        <v>105</v>
      </c>
      <c r="AE503" s="87" t="s">
        <v>106</v>
      </c>
      <c r="AF503" s="86" t="s">
        <v>7040</v>
      </c>
      <c r="AG503" s="87" t="s">
        <v>489</v>
      </c>
      <c r="AH503" s="87" t="s">
        <v>9875</v>
      </c>
      <c r="AI503" s="87" t="s">
        <v>104</v>
      </c>
      <c r="AJ503" s="87" t="s">
        <v>204</v>
      </c>
      <c r="AK503" s="88"/>
      <c r="AL503" s="83" t="s">
        <v>107</v>
      </c>
      <c r="AM503" s="89" t="s">
        <v>454</v>
      </c>
      <c r="AN503" s="90" t="s">
        <v>416</v>
      </c>
      <c r="AO503" s="91" t="s">
        <v>641</v>
      </c>
      <c r="AP503" s="90">
        <v>8.3333333333332593</v>
      </c>
      <c r="AQ503" s="92" t="s">
        <v>211</v>
      </c>
      <c r="AR503" s="93" t="s">
        <v>102</v>
      </c>
      <c r="AS503" s="93" t="s">
        <v>102</v>
      </c>
      <c r="AT503" s="93" t="s">
        <v>102</v>
      </c>
      <c r="AU503" s="210" t="s">
        <v>641</v>
      </c>
      <c r="AV503" s="93" t="s">
        <v>192</v>
      </c>
      <c r="AW503" s="94" t="s">
        <v>102</v>
      </c>
      <c r="AX503" s="93" t="s">
        <v>105</v>
      </c>
      <c r="AY503" s="95" t="s">
        <v>188</v>
      </c>
      <c r="AZ503" s="93" t="s">
        <v>102</v>
      </c>
      <c r="BA503" s="93" t="s">
        <v>9876</v>
      </c>
      <c r="BB503" s="93" t="s">
        <v>102</v>
      </c>
      <c r="BC503" s="93" t="s">
        <v>102</v>
      </c>
      <c r="BD503" s="96" t="s">
        <v>102</v>
      </c>
      <c r="BE503" s="90">
        <v>-240.666666666667</v>
      </c>
      <c r="BF503" s="93" t="s">
        <v>211</v>
      </c>
      <c r="BG503" s="93" t="s">
        <v>102</v>
      </c>
      <c r="BH503" s="93" t="s">
        <v>102</v>
      </c>
      <c r="BI503" s="93" t="s">
        <v>102</v>
      </c>
      <c r="BJ503" s="210" t="s">
        <v>646</v>
      </c>
      <c r="BK503" s="93" t="s">
        <v>182</v>
      </c>
      <c r="BL503" s="97" t="s">
        <v>102</v>
      </c>
      <c r="BM503" s="93" t="s">
        <v>105</v>
      </c>
      <c r="BN503" s="93" t="s">
        <v>104</v>
      </c>
      <c r="BO503" s="93" t="s">
        <v>102</v>
      </c>
      <c r="BP503" s="98">
        <v>20180373</v>
      </c>
      <c r="BQ503" s="93" t="s">
        <v>102</v>
      </c>
      <c r="BR503" s="93" t="s">
        <v>102</v>
      </c>
      <c r="BS503" s="93" t="s">
        <v>102</v>
      </c>
      <c r="BT503" s="99" t="s">
        <v>591</v>
      </c>
      <c r="BU503" s="100" t="s">
        <v>11368</v>
      </c>
      <c r="BV503" s="101" t="s">
        <v>471</v>
      </c>
      <c r="BW503" s="136"/>
      <c r="BX503" s="103" t="s">
        <v>565</v>
      </c>
      <c r="BY503" s="104" t="s">
        <v>190</v>
      </c>
      <c r="BZ503" s="136"/>
      <c r="CA503" s="83" t="s">
        <v>599</v>
      </c>
      <c r="CB503" s="106" t="s">
        <v>647</v>
      </c>
      <c r="CC503" s="106" t="s">
        <v>11369</v>
      </c>
      <c r="CD503" s="107"/>
      <c r="CE503" s="108" t="s">
        <v>107</v>
      </c>
      <c r="CF503" s="108" t="s">
        <v>107</v>
      </c>
      <c r="CG503" s="109"/>
      <c r="CH503" s="110" t="s">
        <v>107</v>
      </c>
      <c r="CI503" s="111"/>
      <c r="CJ503" s="112">
        <v>6710</v>
      </c>
      <c r="CK503" s="113">
        <v>86</v>
      </c>
      <c r="CL503" s="114" t="s">
        <v>134</v>
      </c>
      <c r="CM503" s="114" t="s">
        <v>108</v>
      </c>
      <c r="CN503" s="114"/>
      <c r="CO503" s="115" t="s">
        <v>102</v>
      </c>
      <c r="CP503" s="115" t="s">
        <v>102</v>
      </c>
      <c r="CQ503" s="115" t="s">
        <v>102</v>
      </c>
      <c r="CR503" s="115" t="s">
        <v>102</v>
      </c>
      <c r="CS503" s="116"/>
      <c r="CT503" s="117" t="s">
        <v>109</v>
      </c>
      <c r="CU503" s="117" t="s">
        <v>109</v>
      </c>
      <c r="CV503" s="83">
        <v>499</v>
      </c>
      <c r="CW503" s="83" t="s">
        <v>108</v>
      </c>
      <c r="CX503" s="83">
        <v>499</v>
      </c>
      <c r="CY503" s="83" t="s">
        <v>108</v>
      </c>
      <c r="CZ503" s="83">
        <v>6827</v>
      </c>
      <c r="DA503" s="83" t="s">
        <v>419</v>
      </c>
      <c r="DB503" s="83" t="s">
        <v>130</v>
      </c>
      <c r="DC503" s="83" t="s">
        <v>499</v>
      </c>
      <c r="DD503" s="83">
        <v>1548</v>
      </c>
      <c r="DE503" s="83" t="s">
        <v>444</v>
      </c>
      <c r="DF503" s="83" t="s">
        <v>130</v>
      </c>
      <c r="DG503" s="83" t="s">
        <v>499</v>
      </c>
      <c r="DH503" s="83"/>
      <c r="DI503" s="83">
        <v>0</v>
      </c>
      <c r="DJ503" s="83">
        <v>1</v>
      </c>
      <c r="DK503" s="83">
        <v>0</v>
      </c>
      <c r="DL503" s="83">
        <v>0</v>
      </c>
      <c r="DM503" s="83">
        <v>0</v>
      </c>
      <c r="DN503" s="83">
        <v>0</v>
      </c>
      <c r="DO503" s="83">
        <v>0</v>
      </c>
      <c r="DP503" s="83">
        <v>0</v>
      </c>
      <c r="DQ503" s="83">
        <v>0</v>
      </c>
      <c r="DR503" s="83">
        <v>0</v>
      </c>
      <c r="DS503" s="83">
        <v>0</v>
      </c>
      <c r="DT503" s="83">
        <v>3</v>
      </c>
      <c r="DU503" s="83">
        <v>3</v>
      </c>
      <c r="DV503" s="83">
        <v>0</v>
      </c>
      <c r="DW503" s="83">
        <v>0</v>
      </c>
      <c r="DX503" s="83">
        <v>3</v>
      </c>
      <c r="DY503" s="85">
        <v>44145</v>
      </c>
      <c r="DZ503" s="83" t="s">
        <v>4550</v>
      </c>
      <c r="EA503" s="83" t="s">
        <v>102</v>
      </c>
      <c r="EB503" s="83" t="s">
        <v>482</v>
      </c>
      <c r="EC503" s="83">
        <v>499</v>
      </c>
      <c r="ED503" s="83" t="s">
        <v>483</v>
      </c>
      <c r="EE503" s="83">
        <v>1</v>
      </c>
      <c r="EF503" s="83">
        <v>0</v>
      </c>
      <c r="EG503" s="83">
        <v>0</v>
      </c>
      <c r="EH503" s="83" t="s">
        <v>109</v>
      </c>
      <c r="EI503" s="83" t="s">
        <v>108</v>
      </c>
      <c r="EJ503" s="83" t="s">
        <v>583</v>
      </c>
      <c r="EK503" s="83">
        <v>0</v>
      </c>
      <c r="EL503" s="83">
        <v>0</v>
      </c>
      <c r="EM503" s="83">
        <v>1</v>
      </c>
      <c r="EN503" s="83" t="s">
        <v>497</v>
      </c>
      <c r="EO503" s="83"/>
      <c r="EP503" s="83" t="s">
        <v>436</v>
      </c>
      <c r="EQ503" s="136">
        <v>1</v>
      </c>
      <c r="ER503" s="136">
        <v>1</v>
      </c>
      <c r="ES503" s="136">
        <v>1</v>
      </c>
      <c r="ET503" s="136">
        <v>1</v>
      </c>
      <c r="EU503" s="215" t="s">
        <v>269</v>
      </c>
      <c r="EV503" s="136">
        <v>1</v>
      </c>
      <c r="EW503" s="136">
        <v>1</v>
      </c>
      <c r="EX503" s="136">
        <v>1</v>
      </c>
      <c r="EY503" s="136">
        <v>1</v>
      </c>
      <c r="EZ503" s="136">
        <v>1</v>
      </c>
      <c r="FP503" s="215" t="s">
        <v>592</v>
      </c>
      <c r="FQ503" s="136" t="b">
        <v>1</v>
      </c>
      <c r="FR503" s="136" t="b">
        <v>1</v>
      </c>
      <c r="FS503" s="136" t="b">
        <v>1</v>
      </c>
      <c r="FT503" s="136" t="b">
        <v>1</v>
      </c>
      <c r="FX503" s="215" t="s">
        <v>269</v>
      </c>
    </row>
    <row r="504" spans="1:180" ht="60" customHeight="1" x14ac:dyDescent="0.55000000000000004">
      <c r="A504" s="83" t="s">
        <v>130</v>
      </c>
      <c r="B504" s="83" t="s">
        <v>98</v>
      </c>
      <c r="C504" s="136">
        <v>660702</v>
      </c>
      <c r="D504" s="207" t="s">
        <v>628</v>
      </c>
      <c r="E504" s="208" t="s">
        <v>633</v>
      </c>
      <c r="F504" s="83" t="s">
        <v>108</v>
      </c>
      <c r="G504" s="85">
        <v>22744</v>
      </c>
      <c r="H504" s="83" t="s">
        <v>102</v>
      </c>
      <c r="I504" s="85">
        <v>39772</v>
      </c>
      <c r="J504" s="83" t="s">
        <v>228</v>
      </c>
      <c r="K504" s="216">
        <v>783960231180</v>
      </c>
      <c r="L504" s="83" t="s">
        <v>191</v>
      </c>
      <c r="M504" s="85">
        <v>43619</v>
      </c>
      <c r="N504" s="83">
        <v>-1801.6666666666699</v>
      </c>
      <c r="O504" s="83" t="s">
        <v>193</v>
      </c>
      <c r="P504" s="83" t="s">
        <v>181</v>
      </c>
      <c r="Q504" s="208" t="s">
        <v>7044</v>
      </c>
      <c r="R504" s="83" t="s">
        <v>102</v>
      </c>
      <c r="S504" s="83" t="s">
        <v>102</v>
      </c>
      <c r="T504" s="83" t="s">
        <v>133</v>
      </c>
      <c r="U504" s="83" t="s">
        <v>9877</v>
      </c>
      <c r="V504" s="83" t="s">
        <v>111</v>
      </c>
      <c r="W504" s="83" t="s">
        <v>105</v>
      </c>
      <c r="X504" s="86" t="s">
        <v>7044</v>
      </c>
      <c r="Y504" s="87" t="s">
        <v>102</v>
      </c>
      <c r="Z504" s="87" t="s">
        <v>102</v>
      </c>
      <c r="AA504" s="87" t="s">
        <v>133</v>
      </c>
      <c r="AB504" s="87" t="s">
        <v>9877</v>
      </c>
      <c r="AC504" s="87" t="s">
        <v>111</v>
      </c>
      <c r="AD504" s="87" t="s">
        <v>105</v>
      </c>
      <c r="AE504" s="87" t="s">
        <v>106</v>
      </c>
      <c r="AF504" s="86" t="s">
        <v>7044</v>
      </c>
      <c r="AG504" s="87" t="s">
        <v>486</v>
      </c>
      <c r="AH504" s="87" t="s">
        <v>9877</v>
      </c>
      <c r="AI504" s="87" t="s">
        <v>111</v>
      </c>
      <c r="AJ504" s="87" t="s">
        <v>204</v>
      </c>
      <c r="AK504" s="88"/>
      <c r="AL504" s="83" t="s">
        <v>107</v>
      </c>
      <c r="AM504" s="89" t="s">
        <v>454</v>
      </c>
      <c r="AN504" s="90" t="s">
        <v>416</v>
      </c>
      <c r="AO504" s="91" t="s">
        <v>642</v>
      </c>
      <c r="AP504" s="90">
        <v>8.3333333333332593</v>
      </c>
      <c r="AQ504" s="92" t="s">
        <v>102</v>
      </c>
      <c r="AR504" s="93" t="s">
        <v>102</v>
      </c>
      <c r="AS504" s="93" t="s">
        <v>102</v>
      </c>
      <c r="AT504" s="93" t="s">
        <v>102</v>
      </c>
      <c r="AU504" s="210" t="s">
        <v>644</v>
      </c>
      <c r="AV504" s="93" t="s">
        <v>185</v>
      </c>
      <c r="AW504" s="94" t="s">
        <v>102</v>
      </c>
      <c r="AX504" s="93" t="s">
        <v>183</v>
      </c>
      <c r="AY504" s="95" t="s">
        <v>111</v>
      </c>
      <c r="AZ504" s="93" t="s">
        <v>102</v>
      </c>
      <c r="BA504" s="93" t="s">
        <v>102</v>
      </c>
      <c r="BB504" s="93" t="s">
        <v>102</v>
      </c>
      <c r="BC504" s="93" t="s">
        <v>102</v>
      </c>
      <c r="BD504" s="96" t="s">
        <v>102</v>
      </c>
      <c r="BE504" s="90">
        <v>-241.166666666667</v>
      </c>
      <c r="BF504" s="93" t="s">
        <v>102</v>
      </c>
      <c r="BG504" s="93" t="s">
        <v>102</v>
      </c>
      <c r="BH504" s="93" t="s">
        <v>102</v>
      </c>
      <c r="BI504" s="93" t="s">
        <v>102</v>
      </c>
      <c r="BJ504" s="210" t="s">
        <v>642</v>
      </c>
      <c r="BK504" s="93" t="s">
        <v>192</v>
      </c>
      <c r="BL504" s="97" t="s">
        <v>102</v>
      </c>
      <c r="BM504" s="93" t="s">
        <v>183</v>
      </c>
      <c r="BN504" s="93" t="s">
        <v>106</v>
      </c>
      <c r="BO504" s="93" t="s">
        <v>102</v>
      </c>
      <c r="BP504" s="98" t="s">
        <v>102</v>
      </c>
      <c r="BQ504" s="93" t="s">
        <v>102</v>
      </c>
      <c r="BR504" s="93" t="s">
        <v>102</v>
      </c>
      <c r="BS504" s="93" t="s">
        <v>102</v>
      </c>
      <c r="BT504" s="99" t="s">
        <v>591</v>
      </c>
      <c r="BU504" s="100" t="s">
        <v>11370</v>
      </c>
      <c r="BV504" s="101" t="s">
        <v>471</v>
      </c>
      <c r="BW504" s="136"/>
      <c r="BX504" s="103" t="s">
        <v>565</v>
      </c>
      <c r="BY504" s="104" t="s">
        <v>190</v>
      </c>
      <c r="BZ504" s="136"/>
      <c r="CA504" s="83" t="s">
        <v>599</v>
      </c>
      <c r="CB504" s="106" t="s">
        <v>647</v>
      </c>
      <c r="CC504" s="106" t="s">
        <v>11371</v>
      </c>
      <c r="CD504" s="107"/>
      <c r="CE504" s="108" t="s">
        <v>107</v>
      </c>
      <c r="CF504" s="108" t="s">
        <v>107</v>
      </c>
      <c r="CG504" s="109"/>
      <c r="CH504" s="110" t="s">
        <v>107</v>
      </c>
      <c r="CI504" s="111"/>
      <c r="CJ504" s="112">
        <v>6710</v>
      </c>
      <c r="CK504" s="113">
        <v>86</v>
      </c>
      <c r="CL504" s="114" t="s">
        <v>134</v>
      </c>
      <c r="CM504" s="114" t="s">
        <v>108</v>
      </c>
      <c r="CN504" s="114"/>
      <c r="CO504" s="115" t="s">
        <v>102</v>
      </c>
      <c r="CP504" s="115" t="s">
        <v>102</v>
      </c>
      <c r="CQ504" s="115" t="s">
        <v>102</v>
      </c>
      <c r="CR504" s="115" t="s">
        <v>102</v>
      </c>
      <c r="CS504" s="116"/>
      <c r="CT504" s="117" t="s">
        <v>109</v>
      </c>
      <c r="CU504" s="117" t="s">
        <v>109</v>
      </c>
      <c r="CV504" s="83">
        <v>500</v>
      </c>
      <c r="CW504" s="83" t="s">
        <v>108</v>
      </c>
      <c r="CX504" s="83">
        <v>500</v>
      </c>
      <c r="CY504" s="83" t="s">
        <v>108</v>
      </c>
      <c r="CZ504" s="83">
        <v>6828</v>
      </c>
      <c r="DA504" s="83" t="s">
        <v>419</v>
      </c>
      <c r="DB504" s="83" t="s">
        <v>130</v>
      </c>
      <c r="DC504" s="83" t="s">
        <v>499</v>
      </c>
      <c r="DD504" s="83">
        <v>1549</v>
      </c>
      <c r="DE504" s="83" t="s">
        <v>444</v>
      </c>
      <c r="DF504" s="83" t="s">
        <v>130</v>
      </c>
      <c r="DG504" s="83" t="s">
        <v>499</v>
      </c>
      <c r="DH504" s="83"/>
      <c r="DI504" s="83">
        <v>0</v>
      </c>
      <c r="DJ504" s="83">
        <v>1</v>
      </c>
      <c r="DK504" s="83">
        <v>0</v>
      </c>
      <c r="DL504" s="83">
        <v>0</v>
      </c>
      <c r="DM504" s="83">
        <v>0</v>
      </c>
      <c r="DN504" s="83">
        <v>0</v>
      </c>
      <c r="DO504" s="83">
        <v>0</v>
      </c>
      <c r="DP504" s="83">
        <v>0</v>
      </c>
      <c r="DQ504" s="83">
        <v>0</v>
      </c>
      <c r="DR504" s="83">
        <v>0</v>
      </c>
      <c r="DS504" s="83">
        <v>0</v>
      </c>
      <c r="DT504" s="83">
        <v>3</v>
      </c>
      <c r="DU504" s="83">
        <v>3</v>
      </c>
      <c r="DV504" s="83">
        <v>0</v>
      </c>
      <c r="DW504" s="83">
        <v>0</v>
      </c>
      <c r="DX504" s="83">
        <v>3</v>
      </c>
      <c r="DY504" s="85">
        <v>44146</v>
      </c>
      <c r="DZ504" s="83" t="s">
        <v>4551</v>
      </c>
      <c r="EA504" s="83" t="s">
        <v>102</v>
      </c>
      <c r="EB504" s="83" t="s">
        <v>482</v>
      </c>
      <c r="EC504" s="83">
        <v>500</v>
      </c>
      <c r="ED504" s="83" t="s">
        <v>483</v>
      </c>
      <c r="EE504" s="83">
        <v>1</v>
      </c>
      <c r="EF504" s="83">
        <v>0</v>
      </c>
      <c r="EG504" s="83">
        <v>0</v>
      </c>
      <c r="EH504" s="83" t="s">
        <v>109</v>
      </c>
      <c r="EI504" s="83" t="s">
        <v>108</v>
      </c>
      <c r="EJ504" s="83" t="s">
        <v>583</v>
      </c>
      <c r="EK504" s="83">
        <v>0</v>
      </c>
      <c r="EL504" s="83">
        <v>0</v>
      </c>
      <c r="EM504" s="83">
        <v>1</v>
      </c>
      <c r="EN504" s="83" t="s">
        <v>497</v>
      </c>
      <c r="EO504" s="83"/>
      <c r="EP504" s="83" t="s">
        <v>436</v>
      </c>
      <c r="EQ504" s="136">
        <v>1</v>
      </c>
      <c r="ER504" s="136">
        <v>1</v>
      </c>
      <c r="ES504" s="136">
        <v>1</v>
      </c>
      <c r="ET504" s="136">
        <v>1</v>
      </c>
      <c r="EU504" s="215" t="s">
        <v>269</v>
      </c>
      <c r="EV504" s="136">
        <v>1</v>
      </c>
      <c r="EW504" s="136">
        <v>1</v>
      </c>
      <c r="EX504" s="136">
        <v>1</v>
      </c>
      <c r="EY504" s="136">
        <v>1</v>
      </c>
      <c r="EZ504" s="136">
        <v>1</v>
      </c>
      <c r="FP504" s="215" t="s">
        <v>592</v>
      </c>
      <c r="FQ504" s="136" t="b">
        <v>1</v>
      </c>
      <c r="FR504" s="136" t="b">
        <v>1</v>
      </c>
      <c r="FS504" s="136" t="b">
        <v>1</v>
      </c>
      <c r="FT504" s="136" t="b">
        <v>1</v>
      </c>
      <c r="FX504" s="215" t="s">
        <v>269</v>
      </c>
    </row>
    <row r="505" spans="1:180" ht="60" customHeight="1" x14ac:dyDescent="0.55000000000000004">
      <c r="A505" s="83" t="s">
        <v>130</v>
      </c>
      <c r="B505" s="83" t="s">
        <v>98</v>
      </c>
      <c r="C505" s="136">
        <v>718190</v>
      </c>
      <c r="D505" s="207" t="s">
        <v>629</v>
      </c>
      <c r="E505" s="208" t="s">
        <v>634</v>
      </c>
      <c r="F505" s="83" t="s">
        <v>108</v>
      </c>
      <c r="G505" s="85">
        <v>26341</v>
      </c>
      <c r="H505" s="83" t="s">
        <v>102</v>
      </c>
      <c r="I505" s="85">
        <v>34633</v>
      </c>
      <c r="J505" s="83" t="s">
        <v>228</v>
      </c>
      <c r="K505" s="216">
        <v>332581808463</v>
      </c>
      <c r="L505" s="83" t="s">
        <v>191</v>
      </c>
      <c r="M505" s="85">
        <v>43642</v>
      </c>
      <c r="N505" s="83">
        <v>-1806.6666666666699</v>
      </c>
      <c r="O505" s="83" t="s">
        <v>193</v>
      </c>
      <c r="P505" s="83" t="s">
        <v>181</v>
      </c>
      <c r="Q505" s="208" t="s">
        <v>7048</v>
      </c>
      <c r="R505" s="83" t="s">
        <v>102</v>
      </c>
      <c r="S505" s="83" t="s">
        <v>102</v>
      </c>
      <c r="T505" s="83" t="s">
        <v>131</v>
      </c>
      <c r="U505" s="83" t="s">
        <v>9878</v>
      </c>
      <c r="V505" s="83" t="s">
        <v>104</v>
      </c>
      <c r="W505" s="83" t="s">
        <v>105</v>
      </c>
      <c r="X505" s="86" t="s">
        <v>7048</v>
      </c>
      <c r="Y505" s="87" t="s">
        <v>102</v>
      </c>
      <c r="Z505" s="87" t="s">
        <v>102</v>
      </c>
      <c r="AA505" s="87" t="s">
        <v>131</v>
      </c>
      <c r="AB505" s="87" t="s">
        <v>9878</v>
      </c>
      <c r="AC505" s="87" t="s">
        <v>104</v>
      </c>
      <c r="AD505" s="87" t="s">
        <v>105</v>
      </c>
      <c r="AE505" s="87" t="s">
        <v>106</v>
      </c>
      <c r="AF505" s="86" t="s">
        <v>7048</v>
      </c>
      <c r="AG505" s="87" t="s">
        <v>177</v>
      </c>
      <c r="AH505" s="87" t="s">
        <v>9878</v>
      </c>
      <c r="AI505" s="87" t="s">
        <v>104</v>
      </c>
      <c r="AJ505" s="87" t="s">
        <v>204</v>
      </c>
      <c r="AK505" s="88"/>
      <c r="AL505" s="83" t="s">
        <v>107</v>
      </c>
      <c r="AM505" s="89" t="s">
        <v>454</v>
      </c>
      <c r="AN505" s="90" t="s">
        <v>416</v>
      </c>
      <c r="AO505" s="91" t="s">
        <v>643</v>
      </c>
      <c r="AP505" s="90">
        <v>8.3333333333332593</v>
      </c>
      <c r="AQ505" s="92" t="s">
        <v>102</v>
      </c>
      <c r="AR505" s="93" t="s">
        <v>102</v>
      </c>
      <c r="AS505" s="93" t="s">
        <v>102</v>
      </c>
      <c r="AT505" s="93" t="s">
        <v>102</v>
      </c>
      <c r="AU505" s="210" t="s">
        <v>645</v>
      </c>
      <c r="AV505" s="93" t="s">
        <v>185</v>
      </c>
      <c r="AW505" s="94" t="s">
        <v>102</v>
      </c>
      <c r="AX505" s="93" t="s">
        <v>105</v>
      </c>
      <c r="AY505" s="95" t="s">
        <v>104</v>
      </c>
      <c r="AZ505" s="93" t="s">
        <v>102</v>
      </c>
      <c r="BA505" s="93" t="s">
        <v>102</v>
      </c>
      <c r="BB505" s="93" t="s">
        <v>102</v>
      </c>
      <c r="BC505" s="93" t="s">
        <v>102</v>
      </c>
      <c r="BD505" s="96" t="s">
        <v>102</v>
      </c>
      <c r="BE505" s="90">
        <v>-241.666666666667</v>
      </c>
      <c r="BF505" s="93" t="s">
        <v>102</v>
      </c>
      <c r="BG505" s="93" t="s">
        <v>102</v>
      </c>
      <c r="BH505" s="93" t="s">
        <v>102</v>
      </c>
      <c r="BI505" s="93" t="s">
        <v>102</v>
      </c>
      <c r="BJ505" s="210" t="s">
        <v>643</v>
      </c>
      <c r="BK505" s="93" t="s">
        <v>196</v>
      </c>
      <c r="BL505" s="97" t="s">
        <v>102</v>
      </c>
      <c r="BM505" s="93" t="s">
        <v>105</v>
      </c>
      <c r="BN505" s="93" t="s">
        <v>596</v>
      </c>
      <c r="BO505" s="93" t="s">
        <v>102</v>
      </c>
      <c r="BP505" s="98" t="s">
        <v>102</v>
      </c>
      <c r="BQ505" s="93" t="s">
        <v>102</v>
      </c>
      <c r="BR505" s="93" t="s">
        <v>102</v>
      </c>
      <c r="BS505" s="93" t="s">
        <v>102</v>
      </c>
      <c r="BT505" s="99" t="s">
        <v>591</v>
      </c>
      <c r="BU505" s="100" t="s">
        <v>11372</v>
      </c>
      <c r="BV505" s="101" t="s">
        <v>471</v>
      </c>
      <c r="BW505" s="136"/>
      <c r="BX505" s="103" t="s">
        <v>565</v>
      </c>
      <c r="BY505" s="104" t="s">
        <v>190</v>
      </c>
      <c r="BZ505" s="136"/>
      <c r="CA505" s="83" t="s">
        <v>599</v>
      </c>
      <c r="CB505" s="106" t="s">
        <v>647</v>
      </c>
      <c r="CC505" s="106" t="s">
        <v>11373</v>
      </c>
      <c r="CD505" s="107"/>
      <c r="CE505" s="108" t="s">
        <v>107</v>
      </c>
      <c r="CF505" s="108" t="s">
        <v>107</v>
      </c>
      <c r="CG505" s="109"/>
      <c r="CH505" s="110" t="s">
        <v>107</v>
      </c>
      <c r="CI505" s="111"/>
      <c r="CJ505" s="112">
        <v>6710</v>
      </c>
      <c r="CK505" s="113">
        <v>86</v>
      </c>
      <c r="CL505" s="114" t="s">
        <v>134</v>
      </c>
      <c r="CM505" s="114" t="s">
        <v>108</v>
      </c>
      <c r="CN505" s="114"/>
      <c r="CO505" s="115" t="s">
        <v>102</v>
      </c>
      <c r="CP505" s="115" t="s">
        <v>102</v>
      </c>
      <c r="CQ505" s="115" t="s">
        <v>102</v>
      </c>
      <c r="CR505" s="115" t="s">
        <v>102</v>
      </c>
      <c r="CS505" s="116"/>
      <c r="CT505" s="117" t="s">
        <v>109</v>
      </c>
      <c r="CU505" s="117" t="s">
        <v>109</v>
      </c>
      <c r="CV505" s="83">
        <v>501</v>
      </c>
      <c r="CW505" s="83" t="s">
        <v>108</v>
      </c>
      <c r="CX505" s="83">
        <v>501</v>
      </c>
      <c r="CY505" s="83" t="s">
        <v>108</v>
      </c>
      <c r="CZ505" s="83">
        <v>6829</v>
      </c>
      <c r="DA505" s="83" t="s">
        <v>419</v>
      </c>
      <c r="DB505" s="83" t="s">
        <v>130</v>
      </c>
      <c r="DC505" s="83" t="s">
        <v>499</v>
      </c>
      <c r="DD505" s="83">
        <v>1550</v>
      </c>
      <c r="DE505" s="83" t="s">
        <v>444</v>
      </c>
      <c r="DF505" s="83" t="s">
        <v>130</v>
      </c>
      <c r="DG505" s="83" t="s">
        <v>499</v>
      </c>
      <c r="DH505" s="83"/>
      <c r="DI505" s="83">
        <v>0</v>
      </c>
      <c r="DJ505" s="83">
        <v>1</v>
      </c>
      <c r="DK505" s="83">
        <v>0</v>
      </c>
      <c r="DL505" s="83">
        <v>0</v>
      </c>
      <c r="DM505" s="83">
        <v>0</v>
      </c>
      <c r="DN505" s="83">
        <v>0</v>
      </c>
      <c r="DO505" s="83">
        <v>0</v>
      </c>
      <c r="DP505" s="83">
        <v>0</v>
      </c>
      <c r="DQ505" s="83">
        <v>0</v>
      </c>
      <c r="DR505" s="83">
        <v>0</v>
      </c>
      <c r="DS505" s="83">
        <v>0</v>
      </c>
      <c r="DT505" s="83">
        <v>3</v>
      </c>
      <c r="DU505" s="83">
        <v>3</v>
      </c>
      <c r="DV505" s="83">
        <v>0</v>
      </c>
      <c r="DW505" s="83">
        <v>0</v>
      </c>
      <c r="DX505" s="83">
        <v>3</v>
      </c>
      <c r="DY505" s="85">
        <v>44147</v>
      </c>
      <c r="DZ505" s="83" t="s">
        <v>4552</v>
      </c>
      <c r="EA505" s="83" t="s">
        <v>102</v>
      </c>
      <c r="EB505" s="83" t="s">
        <v>482</v>
      </c>
      <c r="EC505" s="83">
        <v>501</v>
      </c>
      <c r="ED505" s="83" t="s">
        <v>483</v>
      </c>
      <c r="EE505" s="83">
        <v>1</v>
      </c>
      <c r="EF505" s="83">
        <v>0</v>
      </c>
      <c r="EG505" s="83">
        <v>0</v>
      </c>
      <c r="EH505" s="83" t="s">
        <v>109</v>
      </c>
      <c r="EI505" s="83" t="s">
        <v>108</v>
      </c>
      <c r="EJ505" s="83" t="s">
        <v>583</v>
      </c>
      <c r="EK505" s="83">
        <v>0</v>
      </c>
      <c r="EL505" s="83">
        <v>0</v>
      </c>
      <c r="EM505" s="83">
        <v>1</v>
      </c>
      <c r="EN505" s="83" t="s">
        <v>497</v>
      </c>
      <c r="EO505" s="83"/>
      <c r="EP505" s="83" t="s">
        <v>436</v>
      </c>
      <c r="EQ505" s="136">
        <v>1</v>
      </c>
      <c r="ER505" s="136">
        <v>1</v>
      </c>
      <c r="ES505" s="136">
        <v>1</v>
      </c>
      <c r="ET505" s="136">
        <v>1</v>
      </c>
      <c r="EU505" s="215" t="s">
        <v>269</v>
      </c>
      <c r="EV505" s="136">
        <v>1</v>
      </c>
      <c r="EW505" s="136">
        <v>1</v>
      </c>
      <c r="EX505" s="136">
        <v>1</v>
      </c>
      <c r="EY505" s="136">
        <v>1</v>
      </c>
      <c r="EZ505" s="136">
        <v>1</v>
      </c>
      <c r="FP505" s="215" t="s">
        <v>592</v>
      </c>
      <c r="FQ505" s="136" t="b">
        <v>1</v>
      </c>
      <c r="FR505" s="136" t="b">
        <v>1</v>
      </c>
      <c r="FS505" s="136" t="b">
        <v>1</v>
      </c>
      <c r="FT505" s="136" t="b">
        <v>1</v>
      </c>
      <c r="FX505" s="215" t="s">
        <v>269</v>
      </c>
    </row>
    <row r="506" spans="1:180" ht="60" customHeight="1" x14ac:dyDescent="0.55000000000000004">
      <c r="A506" s="83" t="s">
        <v>130</v>
      </c>
      <c r="B506" s="83" t="s">
        <v>98</v>
      </c>
      <c r="C506" s="136">
        <v>754239</v>
      </c>
      <c r="D506" s="207" t="s">
        <v>627</v>
      </c>
      <c r="E506" s="208" t="s">
        <v>630</v>
      </c>
      <c r="F506" s="83" t="s">
        <v>108</v>
      </c>
      <c r="G506" s="85">
        <v>20621</v>
      </c>
      <c r="H506" s="83" t="s">
        <v>102</v>
      </c>
      <c r="I506" s="85">
        <v>39794</v>
      </c>
      <c r="J506" s="83" t="s">
        <v>228</v>
      </c>
      <c r="K506" s="216">
        <v>687759212804</v>
      </c>
      <c r="L506" s="83" t="s">
        <v>191</v>
      </c>
      <c r="M506" s="85">
        <v>43631</v>
      </c>
      <c r="N506" s="83">
        <v>-1811.6666666666699</v>
      </c>
      <c r="O506" s="83" t="s">
        <v>180</v>
      </c>
      <c r="P506" s="83" t="s">
        <v>181</v>
      </c>
      <c r="Q506" s="208" t="s">
        <v>7052</v>
      </c>
      <c r="R506" s="83" t="s">
        <v>102</v>
      </c>
      <c r="S506" s="83" t="s">
        <v>102</v>
      </c>
      <c r="T506" s="83" t="s">
        <v>199</v>
      </c>
      <c r="U506" s="83" t="s">
        <v>9879</v>
      </c>
      <c r="V506" s="83" t="s">
        <v>104</v>
      </c>
      <c r="W506" s="83" t="s">
        <v>105</v>
      </c>
      <c r="X506" s="86" t="s">
        <v>7052</v>
      </c>
      <c r="Y506" s="87" t="s">
        <v>102</v>
      </c>
      <c r="Z506" s="87" t="s">
        <v>102</v>
      </c>
      <c r="AA506" s="87" t="s">
        <v>199</v>
      </c>
      <c r="AB506" s="87" t="s">
        <v>9879</v>
      </c>
      <c r="AC506" s="87" t="s">
        <v>104</v>
      </c>
      <c r="AD506" s="87" t="s">
        <v>105</v>
      </c>
      <c r="AE506" s="87" t="s">
        <v>106</v>
      </c>
      <c r="AF506" s="86" t="s">
        <v>7052</v>
      </c>
      <c r="AG506" s="87" t="s">
        <v>489</v>
      </c>
      <c r="AH506" s="87" t="s">
        <v>9880</v>
      </c>
      <c r="AI506" s="87" t="s">
        <v>104</v>
      </c>
      <c r="AJ506" s="87" t="s">
        <v>204</v>
      </c>
      <c r="AK506" s="88"/>
      <c r="AL506" s="83" t="s">
        <v>107</v>
      </c>
      <c r="AM506" s="89" t="s">
        <v>454</v>
      </c>
      <c r="AN506" s="90" t="s">
        <v>416</v>
      </c>
      <c r="AO506" s="91" t="s">
        <v>641</v>
      </c>
      <c r="AP506" s="90">
        <v>8.3333333333332504</v>
      </c>
      <c r="AQ506" s="92" t="s">
        <v>211</v>
      </c>
      <c r="AR506" s="93" t="s">
        <v>102</v>
      </c>
      <c r="AS506" s="93" t="s">
        <v>102</v>
      </c>
      <c r="AT506" s="93" t="s">
        <v>102</v>
      </c>
      <c r="AU506" s="210" t="s">
        <v>641</v>
      </c>
      <c r="AV506" s="93" t="s">
        <v>192</v>
      </c>
      <c r="AW506" s="94" t="s">
        <v>102</v>
      </c>
      <c r="AX506" s="93" t="s">
        <v>105</v>
      </c>
      <c r="AY506" s="95" t="s">
        <v>188</v>
      </c>
      <c r="AZ506" s="93" t="s">
        <v>102</v>
      </c>
      <c r="BA506" s="93" t="s">
        <v>9881</v>
      </c>
      <c r="BB506" s="93" t="s">
        <v>102</v>
      </c>
      <c r="BC506" s="93" t="s">
        <v>102</v>
      </c>
      <c r="BD506" s="96" t="s">
        <v>102</v>
      </c>
      <c r="BE506" s="90">
        <v>-242.166666666667</v>
      </c>
      <c r="BF506" s="93" t="s">
        <v>211</v>
      </c>
      <c r="BG506" s="93" t="s">
        <v>102</v>
      </c>
      <c r="BH506" s="93" t="s">
        <v>102</v>
      </c>
      <c r="BI506" s="93" t="s">
        <v>102</v>
      </c>
      <c r="BJ506" s="210" t="s">
        <v>646</v>
      </c>
      <c r="BK506" s="93" t="s">
        <v>182</v>
      </c>
      <c r="BL506" s="97" t="s">
        <v>102</v>
      </c>
      <c r="BM506" s="93" t="s">
        <v>105</v>
      </c>
      <c r="BN506" s="93" t="s">
        <v>104</v>
      </c>
      <c r="BO506" s="93" t="s">
        <v>102</v>
      </c>
      <c r="BP506" s="98">
        <v>20180374</v>
      </c>
      <c r="BQ506" s="93" t="s">
        <v>102</v>
      </c>
      <c r="BR506" s="93" t="s">
        <v>102</v>
      </c>
      <c r="BS506" s="93" t="s">
        <v>102</v>
      </c>
      <c r="BT506" s="99" t="s">
        <v>591</v>
      </c>
      <c r="BU506" s="100" t="s">
        <v>11374</v>
      </c>
      <c r="BV506" s="101" t="s">
        <v>471</v>
      </c>
      <c r="BW506" s="136"/>
      <c r="BX506" s="103" t="s">
        <v>565</v>
      </c>
      <c r="BY506" s="104" t="s">
        <v>190</v>
      </c>
      <c r="BZ506" s="136"/>
      <c r="CA506" s="83" t="s">
        <v>599</v>
      </c>
      <c r="CB506" s="106" t="s">
        <v>647</v>
      </c>
      <c r="CC506" s="106" t="s">
        <v>11375</v>
      </c>
      <c r="CD506" s="107"/>
      <c r="CE506" s="108" t="s">
        <v>107</v>
      </c>
      <c r="CF506" s="108" t="s">
        <v>107</v>
      </c>
      <c r="CG506" s="109"/>
      <c r="CH506" s="110" t="s">
        <v>107</v>
      </c>
      <c r="CI506" s="111"/>
      <c r="CJ506" s="112">
        <v>6710</v>
      </c>
      <c r="CK506" s="113">
        <v>86</v>
      </c>
      <c r="CL506" s="114" t="s">
        <v>134</v>
      </c>
      <c r="CM506" s="114" t="s">
        <v>108</v>
      </c>
      <c r="CN506" s="114"/>
      <c r="CO506" s="115" t="s">
        <v>102</v>
      </c>
      <c r="CP506" s="115" t="s">
        <v>102</v>
      </c>
      <c r="CQ506" s="115" t="s">
        <v>102</v>
      </c>
      <c r="CR506" s="115" t="s">
        <v>102</v>
      </c>
      <c r="CS506" s="116"/>
      <c r="CT506" s="117" t="s">
        <v>109</v>
      </c>
      <c r="CU506" s="117" t="s">
        <v>109</v>
      </c>
      <c r="CV506" s="83">
        <v>502</v>
      </c>
      <c r="CW506" s="83" t="s">
        <v>108</v>
      </c>
      <c r="CX506" s="83">
        <v>502</v>
      </c>
      <c r="CY506" s="83" t="s">
        <v>108</v>
      </c>
      <c r="CZ506" s="83">
        <v>6830</v>
      </c>
      <c r="DA506" s="83" t="s">
        <v>419</v>
      </c>
      <c r="DB506" s="83" t="s">
        <v>130</v>
      </c>
      <c r="DC506" s="83" t="s">
        <v>499</v>
      </c>
      <c r="DD506" s="83">
        <v>1551</v>
      </c>
      <c r="DE506" s="83" t="s">
        <v>444</v>
      </c>
      <c r="DF506" s="83" t="s">
        <v>130</v>
      </c>
      <c r="DG506" s="83" t="s">
        <v>499</v>
      </c>
      <c r="DH506" s="83"/>
      <c r="DI506" s="83">
        <v>0</v>
      </c>
      <c r="DJ506" s="83">
        <v>1</v>
      </c>
      <c r="DK506" s="83">
        <v>0</v>
      </c>
      <c r="DL506" s="83">
        <v>0</v>
      </c>
      <c r="DM506" s="83">
        <v>0</v>
      </c>
      <c r="DN506" s="83">
        <v>0</v>
      </c>
      <c r="DO506" s="83">
        <v>0</v>
      </c>
      <c r="DP506" s="83">
        <v>0</v>
      </c>
      <c r="DQ506" s="83">
        <v>0</v>
      </c>
      <c r="DR506" s="83">
        <v>0</v>
      </c>
      <c r="DS506" s="83">
        <v>0</v>
      </c>
      <c r="DT506" s="83">
        <v>3</v>
      </c>
      <c r="DU506" s="83">
        <v>3</v>
      </c>
      <c r="DV506" s="83">
        <v>0</v>
      </c>
      <c r="DW506" s="83">
        <v>0</v>
      </c>
      <c r="DX506" s="83">
        <v>3</v>
      </c>
      <c r="DY506" s="85">
        <v>44148</v>
      </c>
      <c r="DZ506" s="83" t="s">
        <v>4553</v>
      </c>
      <c r="EA506" s="83" t="s">
        <v>102</v>
      </c>
      <c r="EB506" s="83" t="s">
        <v>482</v>
      </c>
      <c r="EC506" s="83">
        <v>502</v>
      </c>
      <c r="ED506" s="83" t="s">
        <v>483</v>
      </c>
      <c r="EE506" s="83">
        <v>1</v>
      </c>
      <c r="EF506" s="83">
        <v>0</v>
      </c>
      <c r="EG506" s="83">
        <v>0</v>
      </c>
      <c r="EH506" s="83" t="s">
        <v>109</v>
      </c>
      <c r="EI506" s="83" t="s">
        <v>108</v>
      </c>
      <c r="EJ506" s="83" t="s">
        <v>583</v>
      </c>
      <c r="EK506" s="83">
        <v>0</v>
      </c>
      <c r="EL506" s="83">
        <v>0</v>
      </c>
      <c r="EM506" s="83">
        <v>1</v>
      </c>
      <c r="EN506" s="83" t="s">
        <v>497</v>
      </c>
      <c r="EO506" s="83"/>
      <c r="EP506" s="83" t="s">
        <v>436</v>
      </c>
      <c r="EQ506" s="136">
        <v>1</v>
      </c>
      <c r="ER506" s="136">
        <v>1</v>
      </c>
      <c r="ES506" s="136">
        <v>1</v>
      </c>
      <c r="ET506" s="136">
        <v>1</v>
      </c>
      <c r="EU506" s="215" t="s">
        <v>269</v>
      </c>
      <c r="EV506" s="136">
        <v>1</v>
      </c>
      <c r="EW506" s="136">
        <v>1</v>
      </c>
      <c r="EX506" s="136">
        <v>1</v>
      </c>
      <c r="EY506" s="136">
        <v>1</v>
      </c>
      <c r="EZ506" s="136">
        <v>1</v>
      </c>
      <c r="FP506" s="215" t="s">
        <v>592</v>
      </c>
      <c r="FQ506" s="136" t="b">
        <v>1</v>
      </c>
      <c r="FR506" s="136" t="b">
        <v>1</v>
      </c>
      <c r="FS506" s="136" t="b">
        <v>1</v>
      </c>
      <c r="FT506" s="136" t="b">
        <v>1</v>
      </c>
      <c r="FX506" s="215" t="s">
        <v>269</v>
      </c>
    </row>
    <row r="507" spans="1:180" ht="60" customHeight="1" x14ac:dyDescent="0.55000000000000004">
      <c r="A507" s="83" t="s">
        <v>130</v>
      </c>
      <c r="B507" s="83" t="s">
        <v>98</v>
      </c>
      <c r="C507" s="136">
        <v>902506</v>
      </c>
      <c r="D507" s="207" t="s">
        <v>628</v>
      </c>
      <c r="E507" s="208" t="s">
        <v>633</v>
      </c>
      <c r="F507" s="83" t="s">
        <v>108</v>
      </c>
      <c r="G507" s="85">
        <v>22744</v>
      </c>
      <c r="H507" s="83" t="s">
        <v>102</v>
      </c>
      <c r="I507" s="85">
        <v>39772</v>
      </c>
      <c r="J507" s="83" t="s">
        <v>228</v>
      </c>
      <c r="K507" s="216">
        <v>746690027483</v>
      </c>
      <c r="L507" s="83" t="s">
        <v>191</v>
      </c>
      <c r="M507" s="85">
        <v>43619</v>
      </c>
      <c r="N507" s="83">
        <v>-1816.6666666666699</v>
      </c>
      <c r="O507" s="83" t="s">
        <v>193</v>
      </c>
      <c r="P507" s="83" t="s">
        <v>181</v>
      </c>
      <c r="Q507" s="208" t="s">
        <v>7056</v>
      </c>
      <c r="R507" s="83" t="s">
        <v>102</v>
      </c>
      <c r="S507" s="83" t="s">
        <v>102</v>
      </c>
      <c r="T507" s="83" t="s">
        <v>133</v>
      </c>
      <c r="U507" s="83" t="s">
        <v>9882</v>
      </c>
      <c r="V507" s="83" t="s">
        <v>111</v>
      </c>
      <c r="W507" s="83" t="s">
        <v>105</v>
      </c>
      <c r="X507" s="86" t="s">
        <v>7056</v>
      </c>
      <c r="Y507" s="87" t="s">
        <v>102</v>
      </c>
      <c r="Z507" s="87" t="s">
        <v>102</v>
      </c>
      <c r="AA507" s="87" t="s">
        <v>133</v>
      </c>
      <c r="AB507" s="87" t="s">
        <v>9882</v>
      </c>
      <c r="AC507" s="87" t="s">
        <v>111</v>
      </c>
      <c r="AD507" s="87" t="s">
        <v>105</v>
      </c>
      <c r="AE507" s="87" t="s">
        <v>106</v>
      </c>
      <c r="AF507" s="86" t="s">
        <v>7056</v>
      </c>
      <c r="AG507" s="87" t="s">
        <v>486</v>
      </c>
      <c r="AH507" s="87" t="s">
        <v>9882</v>
      </c>
      <c r="AI507" s="87" t="s">
        <v>111</v>
      </c>
      <c r="AJ507" s="87" t="s">
        <v>204</v>
      </c>
      <c r="AK507" s="88"/>
      <c r="AL507" s="83" t="s">
        <v>107</v>
      </c>
      <c r="AM507" s="89" t="s">
        <v>454</v>
      </c>
      <c r="AN507" s="90" t="s">
        <v>416</v>
      </c>
      <c r="AO507" s="91" t="s">
        <v>642</v>
      </c>
      <c r="AP507" s="90">
        <v>8.3333333333332504</v>
      </c>
      <c r="AQ507" s="92" t="s">
        <v>102</v>
      </c>
      <c r="AR507" s="93" t="s">
        <v>102</v>
      </c>
      <c r="AS507" s="93" t="s">
        <v>102</v>
      </c>
      <c r="AT507" s="93" t="s">
        <v>102</v>
      </c>
      <c r="AU507" s="210" t="s">
        <v>644</v>
      </c>
      <c r="AV507" s="93" t="s">
        <v>185</v>
      </c>
      <c r="AW507" s="94" t="s">
        <v>102</v>
      </c>
      <c r="AX507" s="93" t="s">
        <v>183</v>
      </c>
      <c r="AY507" s="95" t="s">
        <v>111</v>
      </c>
      <c r="AZ507" s="93" t="s">
        <v>102</v>
      </c>
      <c r="BA507" s="93" t="s">
        <v>102</v>
      </c>
      <c r="BB507" s="93" t="s">
        <v>102</v>
      </c>
      <c r="BC507" s="93" t="s">
        <v>102</v>
      </c>
      <c r="BD507" s="96" t="s">
        <v>102</v>
      </c>
      <c r="BE507" s="90">
        <v>-242.666666666667</v>
      </c>
      <c r="BF507" s="93" t="s">
        <v>102</v>
      </c>
      <c r="BG507" s="93" t="s">
        <v>102</v>
      </c>
      <c r="BH507" s="93" t="s">
        <v>102</v>
      </c>
      <c r="BI507" s="93" t="s">
        <v>102</v>
      </c>
      <c r="BJ507" s="210" t="s">
        <v>642</v>
      </c>
      <c r="BK507" s="93" t="s">
        <v>192</v>
      </c>
      <c r="BL507" s="97" t="s">
        <v>102</v>
      </c>
      <c r="BM507" s="93" t="s">
        <v>183</v>
      </c>
      <c r="BN507" s="93" t="s">
        <v>106</v>
      </c>
      <c r="BO507" s="93" t="s">
        <v>102</v>
      </c>
      <c r="BP507" s="98" t="s">
        <v>102</v>
      </c>
      <c r="BQ507" s="93" t="s">
        <v>102</v>
      </c>
      <c r="BR507" s="93" t="s">
        <v>102</v>
      </c>
      <c r="BS507" s="93" t="s">
        <v>102</v>
      </c>
      <c r="BT507" s="99" t="s">
        <v>591</v>
      </c>
      <c r="BU507" s="100" t="s">
        <v>11376</v>
      </c>
      <c r="BV507" s="101" t="s">
        <v>471</v>
      </c>
      <c r="BW507" s="136"/>
      <c r="BX507" s="103" t="s">
        <v>565</v>
      </c>
      <c r="BY507" s="104" t="s">
        <v>190</v>
      </c>
      <c r="BZ507" s="136"/>
      <c r="CA507" s="83" t="s">
        <v>599</v>
      </c>
      <c r="CB507" s="106" t="s">
        <v>647</v>
      </c>
      <c r="CC507" s="106" t="s">
        <v>11377</v>
      </c>
      <c r="CD507" s="107"/>
      <c r="CE507" s="108" t="s">
        <v>107</v>
      </c>
      <c r="CF507" s="108" t="s">
        <v>107</v>
      </c>
      <c r="CG507" s="109"/>
      <c r="CH507" s="110" t="s">
        <v>107</v>
      </c>
      <c r="CI507" s="111"/>
      <c r="CJ507" s="112">
        <v>6710</v>
      </c>
      <c r="CK507" s="113">
        <v>86</v>
      </c>
      <c r="CL507" s="114" t="s">
        <v>134</v>
      </c>
      <c r="CM507" s="114" t="s">
        <v>108</v>
      </c>
      <c r="CN507" s="114"/>
      <c r="CO507" s="115" t="s">
        <v>102</v>
      </c>
      <c r="CP507" s="115" t="s">
        <v>102</v>
      </c>
      <c r="CQ507" s="115" t="s">
        <v>102</v>
      </c>
      <c r="CR507" s="115" t="s">
        <v>102</v>
      </c>
      <c r="CS507" s="116"/>
      <c r="CT507" s="117" t="s">
        <v>109</v>
      </c>
      <c r="CU507" s="117" t="s">
        <v>109</v>
      </c>
      <c r="CV507" s="83">
        <v>503</v>
      </c>
      <c r="CW507" s="83" t="s">
        <v>108</v>
      </c>
      <c r="CX507" s="83">
        <v>503</v>
      </c>
      <c r="CY507" s="83" t="s">
        <v>108</v>
      </c>
      <c r="CZ507" s="83">
        <v>6831</v>
      </c>
      <c r="DA507" s="83" t="s">
        <v>419</v>
      </c>
      <c r="DB507" s="83" t="s">
        <v>130</v>
      </c>
      <c r="DC507" s="83" t="s">
        <v>499</v>
      </c>
      <c r="DD507" s="83">
        <v>1552</v>
      </c>
      <c r="DE507" s="83" t="s">
        <v>444</v>
      </c>
      <c r="DF507" s="83" t="s">
        <v>130</v>
      </c>
      <c r="DG507" s="83" t="s">
        <v>499</v>
      </c>
      <c r="DH507" s="83"/>
      <c r="DI507" s="83">
        <v>0</v>
      </c>
      <c r="DJ507" s="83">
        <v>1</v>
      </c>
      <c r="DK507" s="83">
        <v>0</v>
      </c>
      <c r="DL507" s="83">
        <v>0</v>
      </c>
      <c r="DM507" s="83">
        <v>0</v>
      </c>
      <c r="DN507" s="83">
        <v>0</v>
      </c>
      <c r="DO507" s="83">
        <v>0</v>
      </c>
      <c r="DP507" s="83">
        <v>0</v>
      </c>
      <c r="DQ507" s="83">
        <v>0</v>
      </c>
      <c r="DR507" s="83">
        <v>0</v>
      </c>
      <c r="DS507" s="83">
        <v>0</v>
      </c>
      <c r="DT507" s="83">
        <v>3</v>
      </c>
      <c r="DU507" s="83">
        <v>3</v>
      </c>
      <c r="DV507" s="83">
        <v>0</v>
      </c>
      <c r="DW507" s="83">
        <v>0</v>
      </c>
      <c r="DX507" s="83">
        <v>3</v>
      </c>
      <c r="DY507" s="85">
        <v>44149</v>
      </c>
      <c r="DZ507" s="83" t="s">
        <v>4554</v>
      </c>
      <c r="EA507" s="83" t="s">
        <v>102</v>
      </c>
      <c r="EB507" s="83" t="s">
        <v>482</v>
      </c>
      <c r="EC507" s="83">
        <v>503</v>
      </c>
      <c r="ED507" s="83" t="s">
        <v>483</v>
      </c>
      <c r="EE507" s="83">
        <v>1</v>
      </c>
      <c r="EF507" s="83">
        <v>0</v>
      </c>
      <c r="EG507" s="83">
        <v>0</v>
      </c>
      <c r="EH507" s="83" t="s">
        <v>109</v>
      </c>
      <c r="EI507" s="83" t="s">
        <v>108</v>
      </c>
      <c r="EJ507" s="83" t="s">
        <v>583</v>
      </c>
      <c r="EK507" s="83">
        <v>0</v>
      </c>
      <c r="EL507" s="83">
        <v>0</v>
      </c>
      <c r="EM507" s="83">
        <v>1</v>
      </c>
      <c r="EN507" s="83" t="s">
        <v>497</v>
      </c>
      <c r="EO507" s="83"/>
      <c r="EP507" s="83" t="s">
        <v>436</v>
      </c>
      <c r="EQ507" s="136">
        <v>1</v>
      </c>
      <c r="ER507" s="136">
        <v>1</v>
      </c>
      <c r="ES507" s="136">
        <v>1</v>
      </c>
      <c r="ET507" s="136">
        <v>1</v>
      </c>
      <c r="EU507" s="215" t="s">
        <v>269</v>
      </c>
      <c r="EV507" s="136">
        <v>1</v>
      </c>
      <c r="EW507" s="136">
        <v>1</v>
      </c>
      <c r="EX507" s="136">
        <v>1</v>
      </c>
      <c r="EY507" s="136">
        <v>1</v>
      </c>
      <c r="EZ507" s="136">
        <v>1</v>
      </c>
      <c r="FP507" s="215" t="s">
        <v>592</v>
      </c>
      <c r="FQ507" s="136" t="b">
        <v>1</v>
      </c>
      <c r="FR507" s="136" t="b">
        <v>1</v>
      </c>
      <c r="FS507" s="136" t="b">
        <v>1</v>
      </c>
      <c r="FT507" s="136" t="b">
        <v>1</v>
      </c>
      <c r="FX507" s="215" t="s">
        <v>269</v>
      </c>
    </row>
    <row r="508" spans="1:180" ht="60" customHeight="1" x14ac:dyDescent="0.55000000000000004">
      <c r="A508" s="83" t="s">
        <v>130</v>
      </c>
      <c r="B508" s="83" t="s">
        <v>98</v>
      </c>
      <c r="C508" s="136">
        <v>707792</v>
      </c>
      <c r="D508" s="207" t="s">
        <v>629</v>
      </c>
      <c r="E508" s="208" t="s">
        <v>634</v>
      </c>
      <c r="F508" s="83" t="s">
        <v>108</v>
      </c>
      <c r="G508" s="85">
        <v>26341</v>
      </c>
      <c r="H508" s="83" t="s">
        <v>102</v>
      </c>
      <c r="I508" s="85">
        <v>34633</v>
      </c>
      <c r="J508" s="83" t="s">
        <v>228</v>
      </c>
      <c r="K508" s="216">
        <v>281417823241</v>
      </c>
      <c r="L508" s="83" t="s">
        <v>191</v>
      </c>
      <c r="M508" s="85">
        <v>43642</v>
      </c>
      <c r="N508" s="83">
        <v>-1821.6666666666699</v>
      </c>
      <c r="O508" s="83" t="s">
        <v>193</v>
      </c>
      <c r="P508" s="83" t="s">
        <v>181</v>
      </c>
      <c r="Q508" s="208" t="s">
        <v>7060</v>
      </c>
      <c r="R508" s="83" t="s">
        <v>102</v>
      </c>
      <c r="S508" s="83" t="s">
        <v>102</v>
      </c>
      <c r="T508" s="83" t="s">
        <v>131</v>
      </c>
      <c r="U508" s="83" t="s">
        <v>9883</v>
      </c>
      <c r="V508" s="83" t="s">
        <v>104</v>
      </c>
      <c r="W508" s="83" t="s">
        <v>105</v>
      </c>
      <c r="X508" s="86" t="s">
        <v>7060</v>
      </c>
      <c r="Y508" s="87" t="s">
        <v>102</v>
      </c>
      <c r="Z508" s="87" t="s">
        <v>102</v>
      </c>
      <c r="AA508" s="87" t="s">
        <v>131</v>
      </c>
      <c r="AB508" s="87" t="s">
        <v>9883</v>
      </c>
      <c r="AC508" s="87" t="s">
        <v>104</v>
      </c>
      <c r="AD508" s="87" t="s">
        <v>105</v>
      </c>
      <c r="AE508" s="87" t="s">
        <v>106</v>
      </c>
      <c r="AF508" s="86" t="s">
        <v>7060</v>
      </c>
      <c r="AG508" s="87" t="s">
        <v>177</v>
      </c>
      <c r="AH508" s="87" t="s">
        <v>9883</v>
      </c>
      <c r="AI508" s="87" t="s">
        <v>104</v>
      </c>
      <c r="AJ508" s="87" t="s">
        <v>204</v>
      </c>
      <c r="AK508" s="88"/>
      <c r="AL508" s="83" t="s">
        <v>107</v>
      </c>
      <c r="AM508" s="89" t="s">
        <v>454</v>
      </c>
      <c r="AN508" s="90" t="s">
        <v>416</v>
      </c>
      <c r="AO508" s="91" t="s">
        <v>643</v>
      </c>
      <c r="AP508" s="90">
        <v>8.3333333333332504</v>
      </c>
      <c r="AQ508" s="92" t="s">
        <v>102</v>
      </c>
      <c r="AR508" s="93" t="s">
        <v>102</v>
      </c>
      <c r="AS508" s="93" t="s">
        <v>102</v>
      </c>
      <c r="AT508" s="93" t="s">
        <v>102</v>
      </c>
      <c r="AU508" s="210" t="s">
        <v>645</v>
      </c>
      <c r="AV508" s="93" t="s">
        <v>185</v>
      </c>
      <c r="AW508" s="94" t="s">
        <v>102</v>
      </c>
      <c r="AX508" s="93" t="s">
        <v>105</v>
      </c>
      <c r="AY508" s="95" t="s">
        <v>104</v>
      </c>
      <c r="AZ508" s="93" t="s">
        <v>102</v>
      </c>
      <c r="BA508" s="93" t="s">
        <v>102</v>
      </c>
      <c r="BB508" s="93" t="s">
        <v>102</v>
      </c>
      <c r="BC508" s="93" t="s">
        <v>102</v>
      </c>
      <c r="BD508" s="96" t="s">
        <v>102</v>
      </c>
      <c r="BE508" s="90">
        <v>-243.166666666667</v>
      </c>
      <c r="BF508" s="93" t="s">
        <v>102</v>
      </c>
      <c r="BG508" s="93" t="s">
        <v>102</v>
      </c>
      <c r="BH508" s="93" t="s">
        <v>102</v>
      </c>
      <c r="BI508" s="93" t="s">
        <v>102</v>
      </c>
      <c r="BJ508" s="210" t="s">
        <v>643</v>
      </c>
      <c r="BK508" s="93" t="s">
        <v>196</v>
      </c>
      <c r="BL508" s="97" t="s">
        <v>102</v>
      </c>
      <c r="BM508" s="93" t="s">
        <v>105</v>
      </c>
      <c r="BN508" s="93" t="s">
        <v>596</v>
      </c>
      <c r="BO508" s="93" t="s">
        <v>102</v>
      </c>
      <c r="BP508" s="98" t="s">
        <v>102</v>
      </c>
      <c r="BQ508" s="93" t="s">
        <v>102</v>
      </c>
      <c r="BR508" s="93" t="s">
        <v>102</v>
      </c>
      <c r="BS508" s="93" t="s">
        <v>102</v>
      </c>
      <c r="BT508" s="99" t="s">
        <v>591</v>
      </c>
      <c r="BU508" s="100" t="s">
        <v>11378</v>
      </c>
      <c r="BV508" s="101" t="s">
        <v>471</v>
      </c>
      <c r="BW508" s="136"/>
      <c r="BX508" s="103" t="s">
        <v>565</v>
      </c>
      <c r="BY508" s="104" t="s">
        <v>190</v>
      </c>
      <c r="BZ508" s="136"/>
      <c r="CA508" s="83" t="s">
        <v>599</v>
      </c>
      <c r="CB508" s="106" t="s">
        <v>647</v>
      </c>
      <c r="CC508" s="106" t="s">
        <v>11379</v>
      </c>
      <c r="CD508" s="107"/>
      <c r="CE508" s="108" t="s">
        <v>107</v>
      </c>
      <c r="CF508" s="108" t="s">
        <v>107</v>
      </c>
      <c r="CG508" s="109"/>
      <c r="CH508" s="110" t="s">
        <v>107</v>
      </c>
      <c r="CI508" s="111"/>
      <c r="CJ508" s="112">
        <v>6710</v>
      </c>
      <c r="CK508" s="113">
        <v>86</v>
      </c>
      <c r="CL508" s="114" t="s">
        <v>134</v>
      </c>
      <c r="CM508" s="114" t="s">
        <v>108</v>
      </c>
      <c r="CN508" s="114"/>
      <c r="CO508" s="115" t="s">
        <v>102</v>
      </c>
      <c r="CP508" s="115" t="s">
        <v>102</v>
      </c>
      <c r="CQ508" s="115" t="s">
        <v>102</v>
      </c>
      <c r="CR508" s="115" t="s">
        <v>102</v>
      </c>
      <c r="CS508" s="116"/>
      <c r="CT508" s="117" t="s">
        <v>109</v>
      </c>
      <c r="CU508" s="117" t="s">
        <v>109</v>
      </c>
      <c r="CV508" s="83">
        <v>504</v>
      </c>
      <c r="CW508" s="83" t="s">
        <v>108</v>
      </c>
      <c r="CX508" s="83">
        <v>504</v>
      </c>
      <c r="CY508" s="83" t="s">
        <v>108</v>
      </c>
      <c r="CZ508" s="83">
        <v>6832</v>
      </c>
      <c r="DA508" s="83" t="s">
        <v>419</v>
      </c>
      <c r="DB508" s="83" t="s">
        <v>130</v>
      </c>
      <c r="DC508" s="83" t="s">
        <v>499</v>
      </c>
      <c r="DD508" s="83">
        <v>1553</v>
      </c>
      <c r="DE508" s="83" t="s">
        <v>444</v>
      </c>
      <c r="DF508" s="83" t="s">
        <v>130</v>
      </c>
      <c r="DG508" s="83" t="s">
        <v>499</v>
      </c>
      <c r="DH508" s="83"/>
      <c r="DI508" s="83">
        <v>0</v>
      </c>
      <c r="DJ508" s="83">
        <v>1</v>
      </c>
      <c r="DK508" s="83">
        <v>0</v>
      </c>
      <c r="DL508" s="83">
        <v>0</v>
      </c>
      <c r="DM508" s="83">
        <v>0</v>
      </c>
      <c r="DN508" s="83">
        <v>0</v>
      </c>
      <c r="DO508" s="83">
        <v>0</v>
      </c>
      <c r="DP508" s="83">
        <v>0</v>
      </c>
      <c r="DQ508" s="83">
        <v>0</v>
      </c>
      <c r="DR508" s="83">
        <v>0</v>
      </c>
      <c r="DS508" s="83">
        <v>0</v>
      </c>
      <c r="DT508" s="83">
        <v>3</v>
      </c>
      <c r="DU508" s="83">
        <v>3</v>
      </c>
      <c r="DV508" s="83">
        <v>0</v>
      </c>
      <c r="DW508" s="83">
        <v>0</v>
      </c>
      <c r="DX508" s="83">
        <v>3</v>
      </c>
      <c r="DY508" s="85">
        <v>44150</v>
      </c>
      <c r="DZ508" s="83" t="s">
        <v>4555</v>
      </c>
      <c r="EA508" s="83" t="s">
        <v>102</v>
      </c>
      <c r="EB508" s="83" t="s">
        <v>482</v>
      </c>
      <c r="EC508" s="83">
        <v>504</v>
      </c>
      <c r="ED508" s="83" t="s">
        <v>483</v>
      </c>
      <c r="EE508" s="83">
        <v>1</v>
      </c>
      <c r="EF508" s="83">
        <v>0</v>
      </c>
      <c r="EG508" s="83">
        <v>0</v>
      </c>
      <c r="EH508" s="83" t="s">
        <v>109</v>
      </c>
      <c r="EI508" s="83" t="s">
        <v>108</v>
      </c>
      <c r="EJ508" s="83" t="s">
        <v>583</v>
      </c>
      <c r="EK508" s="83">
        <v>0</v>
      </c>
      <c r="EL508" s="83">
        <v>0</v>
      </c>
      <c r="EM508" s="83">
        <v>1</v>
      </c>
      <c r="EN508" s="83" t="s">
        <v>497</v>
      </c>
      <c r="EO508" s="83"/>
      <c r="EP508" s="83" t="s">
        <v>436</v>
      </c>
      <c r="EQ508" s="136">
        <v>1</v>
      </c>
      <c r="ER508" s="136">
        <v>1</v>
      </c>
      <c r="ES508" s="136">
        <v>1</v>
      </c>
      <c r="ET508" s="136">
        <v>1</v>
      </c>
      <c r="EU508" s="215" t="s">
        <v>269</v>
      </c>
      <c r="EV508" s="136">
        <v>1</v>
      </c>
      <c r="EW508" s="136">
        <v>1</v>
      </c>
      <c r="EX508" s="136">
        <v>1</v>
      </c>
      <c r="EY508" s="136">
        <v>1</v>
      </c>
      <c r="EZ508" s="136">
        <v>1</v>
      </c>
      <c r="FP508" s="215" t="s">
        <v>592</v>
      </c>
      <c r="FQ508" s="136" t="b">
        <v>1</v>
      </c>
      <c r="FR508" s="136" t="b">
        <v>1</v>
      </c>
      <c r="FS508" s="136" t="b">
        <v>1</v>
      </c>
      <c r="FT508" s="136" t="b">
        <v>1</v>
      </c>
      <c r="FX508" s="215" t="s">
        <v>269</v>
      </c>
    </row>
    <row r="509" spans="1:180" ht="60" customHeight="1" x14ac:dyDescent="0.55000000000000004">
      <c r="A509" s="83" t="s">
        <v>130</v>
      </c>
      <c r="B509" s="83" t="s">
        <v>98</v>
      </c>
      <c r="C509" s="136">
        <v>767769</v>
      </c>
      <c r="D509" s="207" t="s">
        <v>627</v>
      </c>
      <c r="E509" s="208" t="s">
        <v>630</v>
      </c>
      <c r="F509" s="83" t="s">
        <v>108</v>
      </c>
      <c r="G509" s="85">
        <v>20621</v>
      </c>
      <c r="H509" s="83" t="s">
        <v>102</v>
      </c>
      <c r="I509" s="85">
        <v>39794</v>
      </c>
      <c r="J509" s="83" t="s">
        <v>228</v>
      </c>
      <c r="K509" s="216">
        <v>732724049664</v>
      </c>
      <c r="L509" s="83" t="s">
        <v>191</v>
      </c>
      <c r="M509" s="85">
        <v>43631</v>
      </c>
      <c r="N509" s="83">
        <v>-1826.6666666666699</v>
      </c>
      <c r="O509" s="83" t="s">
        <v>180</v>
      </c>
      <c r="P509" s="83" t="s">
        <v>181</v>
      </c>
      <c r="Q509" s="208" t="s">
        <v>7064</v>
      </c>
      <c r="R509" s="83" t="s">
        <v>102</v>
      </c>
      <c r="S509" s="83" t="s">
        <v>102</v>
      </c>
      <c r="T509" s="83" t="s">
        <v>199</v>
      </c>
      <c r="U509" s="83" t="s">
        <v>9884</v>
      </c>
      <c r="V509" s="83" t="s">
        <v>104</v>
      </c>
      <c r="W509" s="83" t="s">
        <v>105</v>
      </c>
      <c r="X509" s="86" t="s">
        <v>7064</v>
      </c>
      <c r="Y509" s="87" t="s">
        <v>102</v>
      </c>
      <c r="Z509" s="87" t="s">
        <v>102</v>
      </c>
      <c r="AA509" s="87" t="s">
        <v>199</v>
      </c>
      <c r="AB509" s="87" t="s">
        <v>9884</v>
      </c>
      <c r="AC509" s="87" t="s">
        <v>104</v>
      </c>
      <c r="AD509" s="87" t="s">
        <v>105</v>
      </c>
      <c r="AE509" s="87" t="s">
        <v>106</v>
      </c>
      <c r="AF509" s="86" t="s">
        <v>7064</v>
      </c>
      <c r="AG509" s="87" t="s">
        <v>489</v>
      </c>
      <c r="AH509" s="87" t="s">
        <v>9885</v>
      </c>
      <c r="AI509" s="87" t="s">
        <v>104</v>
      </c>
      <c r="AJ509" s="87" t="s">
        <v>204</v>
      </c>
      <c r="AK509" s="88"/>
      <c r="AL509" s="83" t="s">
        <v>107</v>
      </c>
      <c r="AM509" s="89" t="s">
        <v>454</v>
      </c>
      <c r="AN509" s="90" t="s">
        <v>416</v>
      </c>
      <c r="AO509" s="91" t="s">
        <v>641</v>
      </c>
      <c r="AP509" s="90">
        <v>8.3333333333332504</v>
      </c>
      <c r="AQ509" s="92" t="s">
        <v>211</v>
      </c>
      <c r="AR509" s="93" t="s">
        <v>102</v>
      </c>
      <c r="AS509" s="93" t="s">
        <v>102</v>
      </c>
      <c r="AT509" s="93" t="s">
        <v>102</v>
      </c>
      <c r="AU509" s="210" t="s">
        <v>641</v>
      </c>
      <c r="AV509" s="93" t="s">
        <v>192</v>
      </c>
      <c r="AW509" s="94" t="s">
        <v>102</v>
      </c>
      <c r="AX509" s="93" t="s">
        <v>105</v>
      </c>
      <c r="AY509" s="95" t="s">
        <v>188</v>
      </c>
      <c r="AZ509" s="93" t="s">
        <v>102</v>
      </c>
      <c r="BA509" s="93" t="s">
        <v>9886</v>
      </c>
      <c r="BB509" s="93" t="s">
        <v>102</v>
      </c>
      <c r="BC509" s="93" t="s">
        <v>102</v>
      </c>
      <c r="BD509" s="96" t="s">
        <v>102</v>
      </c>
      <c r="BE509" s="90">
        <v>-243.666666666667</v>
      </c>
      <c r="BF509" s="93" t="s">
        <v>211</v>
      </c>
      <c r="BG509" s="93" t="s">
        <v>102</v>
      </c>
      <c r="BH509" s="93" t="s">
        <v>102</v>
      </c>
      <c r="BI509" s="93" t="s">
        <v>102</v>
      </c>
      <c r="BJ509" s="210" t="s">
        <v>646</v>
      </c>
      <c r="BK509" s="93" t="s">
        <v>182</v>
      </c>
      <c r="BL509" s="97" t="s">
        <v>102</v>
      </c>
      <c r="BM509" s="93" t="s">
        <v>105</v>
      </c>
      <c r="BN509" s="93" t="s">
        <v>104</v>
      </c>
      <c r="BO509" s="93" t="s">
        <v>102</v>
      </c>
      <c r="BP509" s="98">
        <v>20180375</v>
      </c>
      <c r="BQ509" s="93" t="s">
        <v>102</v>
      </c>
      <c r="BR509" s="93" t="s">
        <v>102</v>
      </c>
      <c r="BS509" s="93" t="s">
        <v>102</v>
      </c>
      <c r="BT509" s="99" t="s">
        <v>591</v>
      </c>
      <c r="BU509" s="100" t="s">
        <v>11380</v>
      </c>
      <c r="BV509" s="101" t="s">
        <v>471</v>
      </c>
      <c r="BW509" s="136"/>
      <c r="BX509" s="103" t="s">
        <v>565</v>
      </c>
      <c r="BY509" s="104" t="s">
        <v>190</v>
      </c>
      <c r="BZ509" s="136"/>
      <c r="CA509" s="83" t="s">
        <v>599</v>
      </c>
      <c r="CB509" s="106" t="s">
        <v>647</v>
      </c>
      <c r="CC509" s="106" t="s">
        <v>11381</v>
      </c>
      <c r="CD509" s="107"/>
      <c r="CE509" s="108" t="s">
        <v>107</v>
      </c>
      <c r="CF509" s="108" t="s">
        <v>107</v>
      </c>
      <c r="CG509" s="109"/>
      <c r="CH509" s="110" t="s">
        <v>107</v>
      </c>
      <c r="CI509" s="111"/>
      <c r="CJ509" s="112">
        <v>6710</v>
      </c>
      <c r="CK509" s="113">
        <v>86</v>
      </c>
      <c r="CL509" s="114" t="s">
        <v>134</v>
      </c>
      <c r="CM509" s="114" t="s">
        <v>108</v>
      </c>
      <c r="CN509" s="114"/>
      <c r="CO509" s="115" t="s">
        <v>102</v>
      </c>
      <c r="CP509" s="115" t="s">
        <v>102</v>
      </c>
      <c r="CQ509" s="115" t="s">
        <v>102</v>
      </c>
      <c r="CR509" s="115" t="s">
        <v>102</v>
      </c>
      <c r="CS509" s="116"/>
      <c r="CT509" s="117" t="s">
        <v>109</v>
      </c>
      <c r="CU509" s="117" t="s">
        <v>109</v>
      </c>
      <c r="CV509" s="83">
        <v>505</v>
      </c>
      <c r="CW509" s="83" t="s">
        <v>108</v>
      </c>
      <c r="CX509" s="83">
        <v>505</v>
      </c>
      <c r="CY509" s="83" t="s">
        <v>108</v>
      </c>
      <c r="CZ509" s="83">
        <v>6833</v>
      </c>
      <c r="DA509" s="83" t="s">
        <v>419</v>
      </c>
      <c r="DB509" s="83" t="s">
        <v>130</v>
      </c>
      <c r="DC509" s="83" t="s">
        <v>499</v>
      </c>
      <c r="DD509" s="83">
        <v>1554</v>
      </c>
      <c r="DE509" s="83" t="s">
        <v>444</v>
      </c>
      <c r="DF509" s="83" t="s">
        <v>130</v>
      </c>
      <c r="DG509" s="83" t="s">
        <v>499</v>
      </c>
      <c r="DH509" s="83"/>
      <c r="DI509" s="83">
        <v>0</v>
      </c>
      <c r="DJ509" s="83">
        <v>1</v>
      </c>
      <c r="DK509" s="83">
        <v>0</v>
      </c>
      <c r="DL509" s="83">
        <v>0</v>
      </c>
      <c r="DM509" s="83">
        <v>0</v>
      </c>
      <c r="DN509" s="83">
        <v>0</v>
      </c>
      <c r="DO509" s="83">
        <v>0</v>
      </c>
      <c r="DP509" s="83">
        <v>0</v>
      </c>
      <c r="DQ509" s="83">
        <v>0</v>
      </c>
      <c r="DR509" s="83">
        <v>0</v>
      </c>
      <c r="DS509" s="83">
        <v>0</v>
      </c>
      <c r="DT509" s="83">
        <v>3</v>
      </c>
      <c r="DU509" s="83">
        <v>3</v>
      </c>
      <c r="DV509" s="83">
        <v>0</v>
      </c>
      <c r="DW509" s="83">
        <v>0</v>
      </c>
      <c r="DX509" s="83">
        <v>3</v>
      </c>
      <c r="DY509" s="85">
        <v>44151</v>
      </c>
      <c r="DZ509" s="83" t="s">
        <v>4556</v>
      </c>
      <c r="EA509" s="83" t="s">
        <v>102</v>
      </c>
      <c r="EB509" s="83" t="s">
        <v>482</v>
      </c>
      <c r="EC509" s="83">
        <v>505</v>
      </c>
      <c r="ED509" s="83" t="s">
        <v>483</v>
      </c>
      <c r="EE509" s="83">
        <v>1</v>
      </c>
      <c r="EF509" s="83">
        <v>0</v>
      </c>
      <c r="EG509" s="83">
        <v>0</v>
      </c>
      <c r="EH509" s="83" t="s">
        <v>109</v>
      </c>
      <c r="EI509" s="83" t="s">
        <v>108</v>
      </c>
      <c r="EJ509" s="83" t="s">
        <v>583</v>
      </c>
      <c r="EK509" s="83">
        <v>0</v>
      </c>
      <c r="EL509" s="83">
        <v>0</v>
      </c>
      <c r="EM509" s="83">
        <v>1</v>
      </c>
      <c r="EN509" s="83" t="s">
        <v>497</v>
      </c>
      <c r="EO509" s="83"/>
      <c r="EP509" s="83" t="s">
        <v>436</v>
      </c>
      <c r="EQ509" s="136">
        <v>1</v>
      </c>
      <c r="ER509" s="136">
        <v>1</v>
      </c>
      <c r="ES509" s="136">
        <v>1</v>
      </c>
      <c r="ET509" s="136">
        <v>1</v>
      </c>
      <c r="EU509" s="215" t="s">
        <v>269</v>
      </c>
      <c r="EV509" s="136">
        <v>1</v>
      </c>
      <c r="EW509" s="136">
        <v>1</v>
      </c>
      <c r="EX509" s="136">
        <v>1</v>
      </c>
      <c r="EY509" s="136">
        <v>1</v>
      </c>
      <c r="EZ509" s="136">
        <v>1</v>
      </c>
      <c r="FP509" s="215" t="s">
        <v>592</v>
      </c>
      <c r="FQ509" s="136" t="b">
        <v>1</v>
      </c>
      <c r="FR509" s="136" t="b">
        <v>1</v>
      </c>
      <c r="FS509" s="136" t="b">
        <v>1</v>
      </c>
      <c r="FT509" s="136" t="b">
        <v>1</v>
      </c>
      <c r="FX509" s="215" t="s">
        <v>269</v>
      </c>
    </row>
    <row r="510" spans="1:180" ht="60" customHeight="1" x14ac:dyDescent="0.55000000000000004">
      <c r="A510" s="83" t="s">
        <v>130</v>
      </c>
      <c r="B510" s="83" t="s">
        <v>98</v>
      </c>
      <c r="C510" s="136">
        <v>440261</v>
      </c>
      <c r="D510" s="207" t="s">
        <v>628</v>
      </c>
      <c r="E510" s="208" t="s">
        <v>633</v>
      </c>
      <c r="F510" s="83" t="s">
        <v>108</v>
      </c>
      <c r="G510" s="85">
        <v>22744</v>
      </c>
      <c r="H510" s="83" t="s">
        <v>102</v>
      </c>
      <c r="I510" s="85">
        <v>39772</v>
      </c>
      <c r="J510" s="83" t="s">
        <v>228</v>
      </c>
      <c r="K510" s="216">
        <v>868613162260</v>
      </c>
      <c r="L510" s="83" t="s">
        <v>191</v>
      </c>
      <c r="M510" s="85">
        <v>43619</v>
      </c>
      <c r="N510" s="83">
        <v>-1831.6666666666699</v>
      </c>
      <c r="O510" s="83" t="s">
        <v>193</v>
      </c>
      <c r="P510" s="83" t="s">
        <v>181</v>
      </c>
      <c r="Q510" s="208" t="s">
        <v>7068</v>
      </c>
      <c r="R510" s="83" t="s">
        <v>102</v>
      </c>
      <c r="S510" s="83" t="s">
        <v>102</v>
      </c>
      <c r="T510" s="83" t="s">
        <v>133</v>
      </c>
      <c r="U510" s="83" t="s">
        <v>9887</v>
      </c>
      <c r="V510" s="83" t="s">
        <v>111</v>
      </c>
      <c r="W510" s="83" t="s">
        <v>105</v>
      </c>
      <c r="X510" s="86" t="s">
        <v>7068</v>
      </c>
      <c r="Y510" s="87" t="s">
        <v>102</v>
      </c>
      <c r="Z510" s="87" t="s">
        <v>102</v>
      </c>
      <c r="AA510" s="87" t="s">
        <v>133</v>
      </c>
      <c r="AB510" s="87" t="s">
        <v>9887</v>
      </c>
      <c r="AC510" s="87" t="s">
        <v>111</v>
      </c>
      <c r="AD510" s="87" t="s">
        <v>105</v>
      </c>
      <c r="AE510" s="87" t="s">
        <v>106</v>
      </c>
      <c r="AF510" s="86" t="s">
        <v>7068</v>
      </c>
      <c r="AG510" s="87" t="s">
        <v>486</v>
      </c>
      <c r="AH510" s="87" t="s">
        <v>9887</v>
      </c>
      <c r="AI510" s="87" t="s">
        <v>111</v>
      </c>
      <c r="AJ510" s="87" t="s">
        <v>204</v>
      </c>
      <c r="AK510" s="88"/>
      <c r="AL510" s="83" t="s">
        <v>107</v>
      </c>
      <c r="AM510" s="89" t="s">
        <v>454</v>
      </c>
      <c r="AN510" s="90" t="s">
        <v>416</v>
      </c>
      <c r="AO510" s="91" t="s">
        <v>642</v>
      </c>
      <c r="AP510" s="90">
        <v>8.3333333333332504</v>
      </c>
      <c r="AQ510" s="92" t="s">
        <v>102</v>
      </c>
      <c r="AR510" s="93" t="s">
        <v>102</v>
      </c>
      <c r="AS510" s="93" t="s">
        <v>102</v>
      </c>
      <c r="AT510" s="93" t="s">
        <v>102</v>
      </c>
      <c r="AU510" s="210" t="s">
        <v>644</v>
      </c>
      <c r="AV510" s="93" t="s">
        <v>185</v>
      </c>
      <c r="AW510" s="94" t="s">
        <v>102</v>
      </c>
      <c r="AX510" s="93" t="s">
        <v>183</v>
      </c>
      <c r="AY510" s="95" t="s">
        <v>111</v>
      </c>
      <c r="AZ510" s="93" t="s">
        <v>102</v>
      </c>
      <c r="BA510" s="93" t="s">
        <v>102</v>
      </c>
      <c r="BB510" s="93" t="s">
        <v>102</v>
      </c>
      <c r="BC510" s="93" t="s">
        <v>102</v>
      </c>
      <c r="BD510" s="96" t="s">
        <v>102</v>
      </c>
      <c r="BE510" s="90">
        <v>-244.166666666667</v>
      </c>
      <c r="BF510" s="93" t="s">
        <v>102</v>
      </c>
      <c r="BG510" s="93" t="s">
        <v>102</v>
      </c>
      <c r="BH510" s="93" t="s">
        <v>102</v>
      </c>
      <c r="BI510" s="93" t="s">
        <v>102</v>
      </c>
      <c r="BJ510" s="210" t="s">
        <v>642</v>
      </c>
      <c r="BK510" s="93" t="s">
        <v>192</v>
      </c>
      <c r="BL510" s="97" t="s">
        <v>102</v>
      </c>
      <c r="BM510" s="93" t="s">
        <v>183</v>
      </c>
      <c r="BN510" s="93" t="s">
        <v>106</v>
      </c>
      <c r="BO510" s="93" t="s">
        <v>102</v>
      </c>
      <c r="BP510" s="98" t="s">
        <v>102</v>
      </c>
      <c r="BQ510" s="93" t="s">
        <v>102</v>
      </c>
      <c r="BR510" s="93" t="s">
        <v>102</v>
      </c>
      <c r="BS510" s="93" t="s">
        <v>102</v>
      </c>
      <c r="BT510" s="99" t="s">
        <v>591</v>
      </c>
      <c r="BU510" s="100" t="s">
        <v>11382</v>
      </c>
      <c r="BV510" s="101" t="s">
        <v>471</v>
      </c>
      <c r="BW510" s="136"/>
      <c r="BX510" s="103" t="s">
        <v>565</v>
      </c>
      <c r="BY510" s="104" t="s">
        <v>190</v>
      </c>
      <c r="BZ510" s="136"/>
      <c r="CA510" s="83" t="s">
        <v>599</v>
      </c>
      <c r="CB510" s="106" t="s">
        <v>647</v>
      </c>
      <c r="CC510" s="106" t="s">
        <v>11383</v>
      </c>
      <c r="CD510" s="107"/>
      <c r="CE510" s="108" t="s">
        <v>107</v>
      </c>
      <c r="CF510" s="108" t="s">
        <v>107</v>
      </c>
      <c r="CG510" s="109"/>
      <c r="CH510" s="110" t="s">
        <v>107</v>
      </c>
      <c r="CI510" s="111"/>
      <c r="CJ510" s="112">
        <v>6710</v>
      </c>
      <c r="CK510" s="113">
        <v>86</v>
      </c>
      <c r="CL510" s="114" t="s">
        <v>134</v>
      </c>
      <c r="CM510" s="114" t="s">
        <v>108</v>
      </c>
      <c r="CN510" s="114"/>
      <c r="CO510" s="115" t="s">
        <v>102</v>
      </c>
      <c r="CP510" s="115" t="s">
        <v>102</v>
      </c>
      <c r="CQ510" s="115" t="s">
        <v>102</v>
      </c>
      <c r="CR510" s="115" t="s">
        <v>102</v>
      </c>
      <c r="CS510" s="116"/>
      <c r="CT510" s="117" t="s">
        <v>109</v>
      </c>
      <c r="CU510" s="117" t="s">
        <v>109</v>
      </c>
      <c r="CV510" s="83">
        <v>506</v>
      </c>
      <c r="CW510" s="83" t="s">
        <v>108</v>
      </c>
      <c r="CX510" s="83">
        <v>506</v>
      </c>
      <c r="CY510" s="83" t="s">
        <v>108</v>
      </c>
      <c r="CZ510" s="83">
        <v>6834</v>
      </c>
      <c r="DA510" s="83" t="s">
        <v>419</v>
      </c>
      <c r="DB510" s="83" t="s">
        <v>130</v>
      </c>
      <c r="DC510" s="83" t="s">
        <v>499</v>
      </c>
      <c r="DD510" s="83">
        <v>1555</v>
      </c>
      <c r="DE510" s="83" t="s">
        <v>444</v>
      </c>
      <c r="DF510" s="83" t="s">
        <v>130</v>
      </c>
      <c r="DG510" s="83" t="s">
        <v>499</v>
      </c>
      <c r="DH510" s="83"/>
      <c r="DI510" s="83">
        <v>0</v>
      </c>
      <c r="DJ510" s="83">
        <v>1</v>
      </c>
      <c r="DK510" s="83">
        <v>0</v>
      </c>
      <c r="DL510" s="83">
        <v>0</v>
      </c>
      <c r="DM510" s="83">
        <v>0</v>
      </c>
      <c r="DN510" s="83">
        <v>0</v>
      </c>
      <c r="DO510" s="83">
        <v>0</v>
      </c>
      <c r="DP510" s="83">
        <v>0</v>
      </c>
      <c r="DQ510" s="83">
        <v>0</v>
      </c>
      <c r="DR510" s="83">
        <v>0</v>
      </c>
      <c r="DS510" s="83">
        <v>0</v>
      </c>
      <c r="DT510" s="83">
        <v>3</v>
      </c>
      <c r="DU510" s="83">
        <v>3</v>
      </c>
      <c r="DV510" s="83">
        <v>0</v>
      </c>
      <c r="DW510" s="83">
        <v>0</v>
      </c>
      <c r="DX510" s="83">
        <v>3</v>
      </c>
      <c r="DY510" s="85">
        <v>44152</v>
      </c>
      <c r="DZ510" s="83" t="s">
        <v>4557</v>
      </c>
      <c r="EA510" s="83" t="s">
        <v>102</v>
      </c>
      <c r="EB510" s="83" t="s">
        <v>482</v>
      </c>
      <c r="EC510" s="83">
        <v>506</v>
      </c>
      <c r="ED510" s="83" t="s">
        <v>483</v>
      </c>
      <c r="EE510" s="83">
        <v>1</v>
      </c>
      <c r="EF510" s="83">
        <v>0</v>
      </c>
      <c r="EG510" s="83">
        <v>0</v>
      </c>
      <c r="EH510" s="83" t="s">
        <v>109</v>
      </c>
      <c r="EI510" s="83" t="s">
        <v>108</v>
      </c>
      <c r="EJ510" s="83" t="s">
        <v>583</v>
      </c>
      <c r="EK510" s="83">
        <v>0</v>
      </c>
      <c r="EL510" s="83">
        <v>0</v>
      </c>
      <c r="EM510" s="83">
        <v>1</v>
      </c>
      <c r="EN510" s="83" t="s">
        <v>497</v>
      </c>
      <c r="EO510" s="83"/>
      <c r="EP510" s="83" t="s">
        <v>436</v>
      </c>
      <c r="EQ510" s="136">
        <v>1</v>
      </c>
      <c r="ER510" s="136">
        <v>1</v>
      </c>
      <c r="ES510" s="136">
        <v>1</v>
      </c>
      <c r="ET510" s="136">
        <v>1</v>
      </c>
      <c r="EU510" s="215" t="s">
        <v>269</v>
      </c>
      <c r="EV510" s="136">
        <v>1</v>
      </c>
      <c r="EW510" s="136">
        <v>1</v>
      </c>
      <c r="EX510" s="136">
        <v>1</v>
      </c>
      <c r="EY510" s="136">
        <v>1</v>
      </c>
      <c r="EZ510" s="136">
        <v>1</v>
      </c>
      <c r="FP510" s="215" t="s">
        <v>592</v>
      </c>
      <c r="FQ510" s="136" t="b">
        <v>1</v>
      </c>
      <c r="FR510" s="136" t="b">
        <v>1</v>
      </c>
      <c r="FS510" s="136" t="b">
        <v>1</v>
      </c>
      <c r="FT510" s="136" t="b">
        <v>1</v>
      </c>
      <c r="FX510" s="215" t="s">
        <v>269</v>
      </c>
    </row>
    <row r="511" spans="1:180" ht="60" customHeight="1" x14ac:dyDescent="0.55000000000000004">
      <c r="A511" s="83" t="s">
        <v>130</v>
      </c>
      <c r="B511" s="83" t="s">
        <v>98</v>
      </c>
      <c r="C511" s="136">
        <v>162829</v>
      </c>
      <c r="D511" s="207" t="s">
        <v>629</v>
      </c>
      <c r="E511" s="208" t="s">
        <v>634</v>
      </c>
      <c r="F511" s="83" t="s">
        <v>108</v>
      </c>
      <c r="G511" s="85">
        <v>26341</v>
      </c>
      <c r="H511" s="83" t="s">
        <v>102</v>
      </c>
      <c r="I511" s="85">
        <v>34633</v>
      </c>
      <c r="J511" s="83" t="s">
        <v>228</v>
      </c>
      <c r="K511" s="216">
        <v>613255774120</v>
      </c>
      <c r="L511" s="83" t="s">
        <v>191</v>
      </c>
      <c r="M511" s="85">
        <v>43642</v>
      </c>
      <c r="N511" s="83">
        <v>-1836.6666666666699</v>
      </c>
      <c r="O511" s="83" t="s">
        <v>193</v>
      </c>
      <c r="P511" s="83" t="s">
        <v>181</v>
      </c>
      <c r="Q511" s="208" t="s">
        <v>7072</v>
      </c>
      <c r="R511" s="83" t="s">
        <v>102</v>
      </c>
      <c r="S511" s="83" t="s">
        <v>102</v>
      </c>
      <c r="T511" s="83" t="s">
        <v>131</v>
      </c>
      <c r="U511" s="83" t="s">
        <v>9888</v>
      </c>
      <c r="V511" s="83" t="s">
        <v>104</v>
      </c>
      <c r="W511" s="83" t="s">
        <v>105</v>
      </c>
      <c r="X511" s="86" t="s">
        <v>7072</v>
      </c>
      <c r="Y511" s="87" t="s">
        <v>102</v>
      </c>
      <c r="Z511" s="87" t="s">
        <v>102</v>
      </c>
      <c r="AA511" s="87" t="s">
        <v>131</v>
      </c>
      <c r="AB511" s="87" t="s">
        <v>9888</v>
      </c>
      <c r="AC511" s="87" t="s">
        <v>104</v>
      </c>
      <c r="AD511" s="87" t="s">
        <v>105</v>
      </c>
      <c r="AE511" s="87" t="s">
        <v>106</v>
      </c>
      <c r="AF511" s="86" t="s">
        <v>7072</v>
      </c>
      <c r="AG511" s="87" t="s">
        <v>177</v>
      </c>
      <c r="AH511" s="87" t="s">
        <v>9888</v>
      </c>
      <c r="AI511" s="87" t="s">
        <v>104</v>
      </c>
      <c r="AJ511" s="87" t="s">
        <v>204</v>
      </c>
      <c r="AK511" s="88"/>
      <c r="AL511" s="83" t="s">
        <v>107</v>
      </c>
      <c r="AM511" s="89" t="s">
        <v>454</v>
      </c>
      <c r="AN511" s="90" t="s">
        <v>416</v>
      </c>
      <c r="AO511" s="91" t="s">
        <v>643</v>
      </c>
      <c r="AP511" s="90">
        <v>8.3333333333332504</v>
      </c>
      <c r="AQ511" s="92" t="s">
        <v>102</v>
      </c>
      <c r="AR511" s="93" t="s">
        <v>102</v>
      </c>
      <c r="AS511" s="93" t="s">
        <v>102</v>
      </c>
      <c r="AT511" s="93" t="s">
        <v>102</v>
      </c>
      <c r="AU511" s="210" t="s">
        <v>645</v>
      </c>
      <c r="AV511" s="93" t="s">
        <v>185</v>
      </c>
      <c r="AW511" s="94" t="s">
        <v>102</v>
      </c>
      <c r="AX511" s="93" t="s">
        <v>105</v>
      </c>
      <c r="AY511" s="95" t="s">
        <v>104</v>
      </c>
      <c r="AZ511" s="93" t="s">
        <v>102</v>
      </c>
      <c r="BA511" s="93" t="s">
        <v>102</v>
      </c>
      <c r="BB511" s="93" t="s">
        <v>102</v>
      </c>
      <c r="BC511" s="93" t="s">
        <v>102</v>
      </c>
      <c r="BD511" s="96" t="s">
        <v>102</v>
      </c>
      <c r="BE511" s="90">
        <v>-244.666666666667</v>
      </c>
      <c r="BF511" s="93" t="s">
        <v>102</v>
      </c>
      <c r="BG511" s="93" t="s">
        <v>102</v>
      </c>
      <c r="BH511" s="93" t="s">
        <v>102</v>
      </c>
      <c r="BI511" s="93" t="s">
        <v>102</v>
      </c>
      <c r="BJ511" s="210" t="s">
        <v>643</v>
      </c>
      <c r="BK511" s="93" t="s">
        <v>196</v>
      </c>
      <c r="BL511" s="97" t="s">
        <v>102</v>
      </c>
      <c r="BM511" s="93" t="s">
        <v>105</v>
      </c>
      <c r="BN511" s="93" t="s">
        <v>596</v>
      </c>
      <c r="BO511" s="93" t="s">
        <v>102</v>
      </c>
      <c r="BP511" s="98" t="s">
        <v>102</v>
      </c>
      <c r="BQ511" s="93" t="s">
        <v>102</v>
      </c>
      <c r="BR511" s="93" t="s">
        <v>102</v>
      </c>
      <c r="BS511" s="93" t="s">
        <v>102</v>
      </c>
      <c r="BT511" s="99" t="s">
        <v>591</v>
      </c>
      <c r="BU511" s="100" t="s">
        <v>11384</v>
      </c>
      <c r="BV511" s="101" t="s">
        <v>471</v>
      </c>
      <c r="BW511" s="136"/>
      <c r="BX511" s="103" t="s">
        <v>565</v>
      </c>
      <c r="BY511" s="104" t="s">
        <v>190</v>
      </c>
      <c r="BZ511" s="136"/>
      <c r="CA511" s="83" t="s">
        <v>599</v>
      </c>
      <c r="CB511" s="106" t="s">
        <v>647</v>
      </c>
      <c r="CC511" s="106" t="s">
        <v>11385</v>
      </c>
      <c r="CD511" s="107"/>
      <c r="CE511" s="108" t="s">
        <v>107</v>
      </c>
      <c r="CF511" s="108" t="s">
        <v>107</v>
      </c>
      <c r="CG511" s="109"/>
      <c r="CH511" s="110" t="s">
        <v>107</v>
      </c>
      <c r="CI511" s="111"/>
      <c r="CJ511" s="112">
        <v>6710</v>
      </c>
      <c r="CK511" s="113">
        <v>86</v>
      </c>
      <c r="CL511" s="114" t="s">
        <v>134</v>
      </c>
      <c r="CM511" s="114" t="s">
        <v>108</v>
      </c>
      <c r="CN511" s="114"/>
      <c r="CO511" s="115" t="s">
        <v>102</v>
      </c>
      <c r="CP511" s="115" t="s">
        <v>102</v>
      </c>
      <c r="CQ511" s="115" t="s">
        <v>102</v>
      </c>
      <c r="CR511" s="115" t="s">
        <v>102</v>
      </c>
      <c r="CS511" s="116"/>
      <c r="CT511" s="117" t="s">
        <v>109</v>
      </c>
      <c r="CU511" s="117" t="s">
        <v>109</v>
      </c>
      <c r="CV511" s="83">
        <v>507</v>
      </c>
      <c r="CW511" s="83" t="s">
        <v>108</v>
      </c>
      <c r="CX511" s="83">
        <v>507</v>
      </c>
      <c r="CY511" s="83" t="s">
        <v>108</v>
      </c>
      <c r="CZ511" s="83">
        <v>6835</v>
      </c>
      <c r="DA511" s="83" t="s">
        <v>419</v>
      </c>
      <c r="DB511" s="83" t="s">
        <v>130</v>
      </c>
      <c r="DC511" s="83" t="s">
        <v>499</v>
      </c>
      <c r="DD511" s="83">
        <v>1556</v>
      </c>
      <c r="DE511" s="83" t="s">
        <v>444</v>
      </c>
      <c r="DF511" s="83" t="s">
        <v>130</v>
      </c>
      <c r="DG511" s="83" t="s">
        <v>499</v>
      </c>
      <c r="DH511" s="83"/>
      <c r="DI511" s="83">
        <v>0</v>
      </c>
      <c r="DJ511" s="83">
        <v>1</v>
      </c>
      <c r="DK511" s="83">
        <v>0</v>
      </c>
      <c r="DL511" s="83">
        <v>0</v>
      </c>
      <c r="DM511" s="83">
        <v>0</v>
      </c>
      <c r="DN511" s="83">
        <v>0</v>
      </c>
      <c r="DO511" s="83">
        <v>0</v>
      </c>
      <c r="DP511" s="83">
        <v>0</v>
      </c>
      <c r="DQ511" s="83">
        <v>0</v>
      </c>
      <c r="DR511" s="83">
        <v>0</v>
      </c>
      <c r="DS511" s="83">
        <v>0</v>
      </c>
      <c r="DT511" s="83">
        <v>3</v>
      </c>
      <c r="DU511" s="83">
        <v>3</v>
      </c>
      <c r="DV511" s="83">
        <v>0</v>
      </c>
      <c r="DW511" s="83">
        <v>0</v>
      </c>
      <c r="DX511" s="83">
        <v>3</v>
      </c>
      <c r="DY511" s="85">
        <v>44153</v>
      </c>
      <c r="DZ511" s="83" t="s">
        <v>4558</v>
      </c>
      <c r="EA511" s="83" t="s">
        <v>102</v>
      </c>
      <c r="EB511" s="83" t="s">
        <v>482</v>
      </c>
      <c r="EC511" s="83">
        <v>507</v>
      </c>
      <c r="ED511" s="83" t="s">
        <v>483</v>
      </c>
      <c r="EE511" s="83">
        <v>1</v>
      </c>
      <c r="EF511" s="83">
        <v>0</v>
      </c>
      <c r="EG511" s="83">
        <v>0</v>
      </c>
      <c r="EH511" s="83" t="s">
        <v>109</v>
      </c>
      <c r="EI511" s="83" t="s">
        <v>108</v>
      </c>
      <c r="EJ511" s="83" t="s">
        <v>583</v>
      </c>
      <c r="EK511" s="83">
        <v>0</v>
      </c>
      <c r="EL511" s="83">
        <v>0</v>
      </c>
      <c r="EM511" s="83">
        <v>1</v>
      </c>
      <c r="EN511" s="83" t="s">
        <v>497</v>
      </c>
      <c r="EO511" s="83"/>
      <c r="EP511" s="83" t="s">
        <v>436</v>
      </c>
      <c r="EQ511" s="136">
        <v>1</v>
      </c>
      <c r="ER511" s="136">
        <v>1</v>
      </c>
      <c r="ES511" s="136">
        <v>1</v>
      </c>
      <c r="ET511" s="136">
        <v>1</v>
      </c>
      <c r="EU511" s="215" t="s">
        <v>269</v>
      </c>
      <c r="EV511" s="136">
        <v>1</v>
      </c>
      <c r="EW511" s="136">
        <v>1</v>
      </c>
      <c r="EX511" s="136">
        <v>1</v>
      </c>
      <c r="EY511" s="136">
        <v>1</v>
      </c>
      <c r="EZ511" s="136">
        <v>1</v>
      </c>
      <c r="FP511" s="215" t="s">
        <v>592</v>
      </c>
      <c r="FQ511" s="136" t="b">
        <v>1</v>
      </c>
      <c r="FR511" s="136" t="b">
        <v>1</v>
      </c>
      <c r="FS511" s="136" t="b">
        <v>1</v>
      </c>
      <c r="FT511" s="136" t="b">
        <v>1</v>
      </c>
      <c r="FX511" s="215" t="s">
        <v>269</v>
      </c>
    </row>
    <row r="512" spans="1:180" ht="60" customHeight="1" x14ac:dyDescent="0.55000000000000004">
      <c r="A512" s="83" t="s">
        <v>130</v>
      </c>
      <c r="B512" s="83" t="s">
        <v>98</v>
      </c>
      <c r="C512" s="136">
        <v>210527</v>
      </c>
      <c r="D512" s="207" t="s">
        <v>627</v>
      </c>
      <c r="E512" s="208" t="s">
        <v>630</v>
      </c>
      <c r="F512" s="83" t="s">
        <v>108</v>
      </c>
      <c r="G512" s="85">
        <v>20621</v>
      </c>
      <c r="H512" s="83" t="s">
        <v>102</v>
      </c>
      <c r="I512" s="85">
        <v>39794</v>
      </c>
      <c r="J512" s="83" t="s">
        <v>228</v>
      </c>
      <c r="K512" s="216">
        <v>236598571827</v>
      </c>
      <c r="L512" s="83" t="s">
        <v>191</v>
      </c>
      <c r="M512" s="85">
        <v>43631</v>
      </c>
      <c r="N512" s="83">
        <v>-1841.6666666666699</v>
      </c>
      <c r="O512" s="83" t="s">
        <v>180</v>
      </c>
      <c r="P512" s="83" t="s">
        <v>181</v>
      </c>
      <c r="Q512" s="208" t="s">
        <v>7076</v>
      </c>
      <c r="R512" s="83" t="s">
        <v>102</v>
      </c>
      <c r="S512" s="83" t="s">
        <v>102</v>
      </c>
      <c r="T512" s="83" t="s">
        <v>199</v>
      </c>
      <c r="U512" s="83" t="s">
        <v>9889</v>
      </c>
      <c r="V512" s="83" t="s">
        <v>104</v>
      </c>
      <c r="W512" s="83" t="s">
        <v>105</v>
      </c>
      <c r="X512" s="86" t="s">
        <v>7076</v>
      </c>
      <c r="Y512" s="87" t="s">
        <v>102</v>
      </c>
      <c r="Z512" s="87" t="s">
        <v>102</v>
      </c>
      <c r="AA512" s="87" t="s">
        <v>199</v>
      </c>
      <c r="AB512" s="87" t="s">
        <v>9889</v>
      </c>
      <c r="AC512" s="87" t="s">
        <v>104</v>
      </c>
      <c r="AD512" s="87" t="s">
        <v>105</v>
      </c>
      <c r="AE512" s="87" t="s">
        <v>106</v>
      </c>
      <c r="AF512" s="86" t="s">
        <v>7076</v>
      </c>
      <c r="AG512" s="87" t="s">
        <v>489</v>
      </c>
      <c r="AH512" s="87" t="s">
        <v>9890</v>
      </c>
      <c r="AI512" s="87" t="s">
        <v>104</v>
      </c>
      <c r="AJ512" s="87" t="s">
        <v>204</v>
      </c>
      <c r="AK512" s="88"/>
      <c r="AL512" s="83" t="s">
        <v>107</v>
      </c>
      <c r="AM512" s="89" t="s">
        <v>454</v>
      </c>
      <c r="AN512" s="90" t="s">
        <v>416</v>
      </c>
      <c r="AO512" s="91" t="s">
        <v>641</v>
      </c>
      <c r="AP512" s="90">
        <v>8.3333333333332504</v>
      </c>
      <c r="AQ512" s="92" t="s">
        <v>211</v>
      </c>
      <c r="AR512" s="93" t="s">
        <v>102</v>
      </c>
      <c r="AS512" s="93" t="s">
        <v>102</v>
      </c>
      <c r="AT512" s="93" t="s">
        <v>102</v>
      </c>
      <c r="AU512" s="210" t="s">
        <v>641</v>
      </c>
      <c r="AV512" s="93" t="s">
        <v>192</v>
      </c>
      <c r="AW512" s="94" t="s">
        <v>102</v>
      </c>
      <c r="AX512" s="93" t="s">
        <v>105</v>
      </c>
      <c r="AY512" s="95" t="s">
        <v>188</v>
      </c>
      <c r="AZ512" s="93" t="s">
        <v>102</v>
      </c>
      <c r="BA512" s="93" t="s">
        <v>9891</v>
      </c>
      <c r="BB512" s="93" t="s">
        <v>102</v>
      </c>
      <c r="BC512" s="93" t="s">
        <v>102</v>
      </c>
      <c r="BD512" s="96" t="s">
        <v>102</v>
      </c>
      <c r="BE512" s="90">
        <v>-245.166666666667</v>
      </c>
      <c r="BF512" s="93" t="s">
        <v>211</v>
      </c>
      <c r="BG512" s="93" t="s">
        <v>102</v>
      </c>
      <c r="BH512" s="93" t="s">
        <v>102</v>
      </c>
      <c r="BI512" s="93" t="s">
        <v>102</v>
      </c>
      <c r="BJ512" s="210" t="s">
        <v>646</v>
      </c>
      <c r="BK512" s="93" t="s">
        <v>182</v>
      </c>
      <c r="BL512" s="97" t="s">
        <v>102</v>
      </c>
      <c r="BM512" s="93" t="s">
        <v>105</v>
      </c>
      <c r="BN512" s="93" t="s">
        <v>104</v>
      </c>
      <c r="BO512" s="93" t="s">
        <v>102</v>
      </c>
      <c r="BP512" s="98">
        <v>20180376</v>
      </c>
      <c r="BQ512" s="93" t="s">
        <v>102</v>
      </c>
      <c r="BR512" s="93" t="s">
        <v>102</v>
      </c>
      <c r="BS512" s="93" t="s">
        <v>102</v>
      </c>
      <c r="BT512" s="99" t="s">
        <v>591</v>
      </c>
      <c r="BU512" s="100" t="s">
        <v>11386</v>
      </c>
      <c r="BV512" s="101" t="s">
        <v>471</v>
      </c>
      <c r="BW512" s="136"/>
      <c r="BX512" s="103" t="s">
        <v>565</v>
      </c>
      <c r="BY512" s="104" t="s">
        <v>190</v>
      </c>
      <c r="BZ512" s="136"/>
      <c r="CA512" s="83" t="s">
        <v>599</v>
      </c>
      <c r="CB512" s="106" t="s">
        <v>647</v>
      </c>
      <c r="CC512" s="106" t="s">
        <v>11387</v>
      </c>
      <c r="CD512" s="107"/>
      <c r="CE512" s="108" t="s">
        <v>107</v>
      </c>
      <c r="CF512" s="108" t="s">
        <v>107</v>
      </c>
      <c r="CG512" s="109"/>
      <c r="CH512" s="110" t="s">
        <v>107</v>
      </c>
      <c r="CI512" s="111"/>
      <c r="CJ512" s="112">
        <v>6710</v>
      </c>
      <c r="CK512" s="113">
        <v>86</v>
      </c>
      <c r="CL512" s="114" t="s">
        <v>134</v>
      </c>
      <c r="CM512" s="114" t="s">
        <v>108</v>
      </c>
      <c r="CN512" s="114"/>
      <c r="CO512" s="115" t="s">
        <v>102</v>
      </c>
      <c r="CP512" s="115" t="s">
        <v>102</v>
      </c>
      <c r="CQ512" s="115" t="s">
        <v>102</v>
      </c>
      <c r="CR512" s="115" t="s">
        <v>102</v>
      </c>
      <c r="CS512" s="116"/>
      <c r="CT512" s="117" t="s">
        <v>109</v>
      </c>
      <c r="CU512" s="117" t="s">
        <v>109</v>
      </c>
      <c r="CV512" s="83">
        <v>508</v>
      </c>
      <c r="CW512" s="83" t="s">
        <v>108</v>
      </c>
      <c r="CX512" s="83">
        <v>508</v>
      </c>
      <c r="CY512" s="83" t="s">
        <v>108</v>
      </c>
      <c r="CZ512" s="83">
        <v>6836</v>
      </c>
      <c r="DA512" s="83" t="s">
        <v>419</v>
      </c>
      <c r="DB512" s="83" t="s">
        <v>130</v>
      </c>
      <c r="DC512" s="83" t="s">
        <v>499</v>
      </c>
      <c r="DD512" s="83">
        <v>1557</v>
      </c>
      <c r="DE512" s="83" t="s">
        <v>444</v>
      </c>
      <c r="DF512" s="83" t="s">
        <v>130</v>
      </c>
      <c r="DG512" s="83" t="s">
        <v>499</v>
      </c>
      <c r="DH512" s="83"/>
      <c r="DI512" s="83">
        <v>0</v>
      </c>
      <c r="DJ512" s="83">
        <v>1</v>
      </c>
      <c r="DK512" s="83">
        <v>0</v>
      </c>
      <c r="DL512" s="83">
        <v>0</v>
      </c>
      <c r="DM512" s="83">
        <v>0</v>
      </c>
      <c r="DN512" s="83">
        <v>0</v>
      </c>
      <c r="DO512" s="83">
        <v>0</v>
      </c>
      <c r="DP512" s="83">
        <v>0</v>
      </c>
      <c r="DQ512" s="83">
        <v>0</v>
      </c>
      <c r="DR512" s="83">
        <v>0</v>
      </c>
      <c r="DS512" s="83">
        <v>0</v>
      </c>
      <c r="DT512" s="83">
        <v>3</v>
      </c>
      <c r="DU512" s="83">
        <v>3</v>
      </c>
      <c r="DV512" s="83">
        <v>0</v>
      </c>
      <c r="DW512" s="83">
        <v>0</v>
      </c>
      <c r="DX512" s="83">
        <v>3</v>
      </c>
      <c r="DY512" s="85">
        <v>44154</v>
      </c>
      <c r="DZ512" s="83" t="s">
        <v>4559</v>
      </c>
      <c r="EA512" s="83" t="s">
        <v>102</v>
      </c>
      <c r="EB512" s="83" t="s">
        <v>482</v>
      </c>
      <c r="EC512" s="83">
        <v>508</v>
      </c>
      <c r="ED512" s="83" t="s">
        <v>483</v>
      </c>
      <c r="EE512" s="83">
        <v>1</v>
      </c>
      <c r="EF512" s="83">
        <v>0</v>
      </c>
      <c r="EG512" s="83">
        <v>0</v>
      </c>
      <c r="EH512" s="83" t="s">
        <v>109</v>
      </c>
      <c r="EI512" s="83" t="s">
        <v>108</v>
      </c>
      <c r="EJ512" s="83" t="s">
        <v>583</v>
      </c>
      <c r="EK512" s="83">
        <v>0</v>
      </c>
      <c r="EL512" s="83">
        <v>0</v>
      </c>
      <c r="EM512" s="83">
        <v>1</v>
      </c>
      <c r="EN512" s="83" t="s">
        <v>497</v>
      </c>
      <c r="EO512" s="83"/>
      <c r="EP512" s="83" t="s">
        <v>436</v>
      </c>
      <c r="EQ512" s="136">
        <v>1</v>
      </c>
      <c r="ER512" s="136">
        <v>1</v>
      </c>
      <c r="ES512" s="136">
        <v>1</v>
      </c>
      <c r="ET512" s="136">
        <v>1</v>
      </c>
      <c r="EU512" s="215" t="s">
        <v>269</v>
      </c>
      <c r="EV512" s="136">
        <v>1</v>
      </c>
      <c r="EW512" s="136">
        <v>1</v>
      </c>
      <c r="EX512" s="136">
        <v>1</v>
      </c>
      <c r="EY512" s="136">
        <v>1</v>
      </c>
      <c r="EZ512" s="136">
        <v>1</v>
      </c>
      <c r="FP512" s="215" t="s">
        <v>592</v>
      </c>
      <c r="FQ512" s="136" t="b">
        <v>1</v>
      </c>
      <c r="FR512" s="136" t="b">
        <v>1</v>
      </c>
      <c r="FS512" s="136" t="b">
        <v>1</v>
      </c>
      <c r="FT512" s="136" t="b">
        <v>1</v>
      </c>
      <c r="FX512" s="215" t="s">
        <v>269</v>
      </c>
    </row>
    <row r="513" spans="1:180" ht="60" customHeight="1" x14ac:dyDescent="0.55000000000000004">
      <c r="A513" s="83" t="s">
        <v>130</v>
      </c>
      <c r="B513" s="83" t="s">
        <v>98</v>
      </c>
      <c r="C513" s="136">
        <v>101532</v>
      </c>
      <c r="D513" s="207" t="s">
        <v>628</v>
      </c>
      <c r="E513" s="208" t="s">
        <v>633</v>
      </c>
      <c r="F513" s="83" t="s">
        <v>108</v>
      </c>
      <c r="G513" s="85">
        <v>22744</v>
      </c>
      <c r="H513" s="83" t="s">
        <v>102</v>
      </c>
      <c r="I513" s="85">
        <v>39772</v>
      </c>
      <c r="J513" s="83" t="s">
        <v>228</v>
      </c>
      <c r="K513" s="216">
        <v>170593300428</v>
      </c>
      <c r="L513" s="83" t="s">
        <v>191</v>
      </c>
      <c r="M513" s="85">
        <v>43619</v>
      </c>
      <c r="N513" s="83">
        <v>-1846.6666666666699</v>
      </c>
      <c r="O513" s="83" t="s">
        <v>193</v>
      </c>
      <c r="P513" s="83" t="s">
        <v>181</v>
      </c>
      <c r="Q513" s="208" t="s">
        <v>7080</v>
      </c>
      <c r="R513" s="83" t="s">
        <v>102</v>
      </c>
      <c r="S513" s="83" t="s">
        <v>102</v>
      </c>
      <c r="T513" s="83" t="s">
        <v>133</v>
      </c>
      <c r="U513" s="83" t="s">
        <v>9892</v>
      </c>
      <c r="V513" s="83" t="s">
        <v>111</v>
      </c>
      <c r="W513" s="83" t="s">
        <v>105</v>
      </c>
      <c r="X513" s="86" t="s">
        <v>7080</v>
      </c>
      <c r="Y513" s="87" t="s">
        <v>102</v>
      </c>
      <c r="Z513" s="87" t="s">
        <v>102</v>
      </c>
      <c r="AA513" s="87" t="s">
        <v>133</v>
      </c>
      <c r="AB513" s="87" t="s">
        <v>9892</v>
      </c>
      <c r="AC513" s="87" t="s">
        <v>111</v>
      </c>
      <c r="AD513" s="87" t="s">
        <v>105</v>
      </c>
      <c r="AE513" s="87" t="s">
        <v>106</v>
      </c>
      <c r="AF513" s="86" t="s">
        <v>7080</v>
      </c>
      <c r="AG513" s="87" t="s">
        <v>486</v>
      </c>
      <c r="AH513" s="87" t="s">
        <v>9892</v>
      </c>
      <c r="AI513" s="87" t="s">
        <v>111</v>
      </c>
      <c r="AJ513" s="87" t="s">
        <v>204</v>
      </c>
      <c r="AK513" s="88"/>
      <c r="AL513" s="83" t="s">
        <v>107</v>
      </c>
      <c r="AM513" s="89" t="s">
        <v>454</v>
      </c>
      <c r="AN513" s="90" t="s">
        <v>416</v>
      </c>
      <c r="AO513" s="91" t="s">
        <v>642</v>
      </c>
      <c r="AP513" s="90">
        <v>8.3333333333332504</v>
      </c>
      <c r="AQ513" s="92" t="s">
        <v>102</v>
      </c>
      <c r="AR513" s="93" t="s">
        <v>102</v>
      </c>
      <c r="AS513" s="93" t="s">
        <v>102</v>
      </c>
      <c r="AT513" s="93" t="s">
        <v>102</v>
      </c>
      <c r="AU513" s="210" t="s">
        <v>644</v>
      </c>
      <c r="AV513" s="93" t="s">
        <v>185</v>
      </c>
      <c r="AW513" s="94" t="s">
        <v>102</v>
      </c>
      <c r="AX513" s="93" t="s">
        <v>183</v>
      </c>
      <c r="AY513" s="95" t="s">
        <v>111</v>
      </c>
      <c r="AZ513" s="93" t="s">
        <v>102</v>
      </c>
      <c r="BA513" s="93" t="s">
        <v>102</v>
      </c>
      <c r="BB513" s="93" t="s">
        <v>102</v>
      </c>
      <c r="BC513" s="93" t="s">
        <v>102</v>
      </c>
      <c r="BD513" s="96" t="s">
        <v>102</v>
      </c>
      <c r="BE513" s="90">
        <v>-245.666666666667</v>
      </c>
      <c r="BF513" s="93" t="s">
        <v>102</v>
      </c>
      <c r="BG513" s="93" t="s">
        <v>102</v>
      </c>
      <c r="BH513" s="93" t="s">
        <v>102</v>
      </c>
      <c r="BI513" s="93" t="s">
        <v>102</v>
      </c>
      <c r="BJ513" s="210" t="s">
        <v>642</v>
      </c>
      <c r="BK513" s="93" t="s">
        <v>192</v>
      </c>
      <c r="BL513" s="97" t="s">
        <v>102</v>
      </c>
      <c r="BM513" s="93" t="s">
        <v>183</v>
      </c>
      <c r="BN513" s="93" t="s">
        <v>106</v>
      </c>
      <c r="BO513" s="93" t="s">
        <v>102</v>
      </c>
      <c r="BP513" s="98" t="s">
        <v>102</v>
      </c>
      <c r="BQ513" s="93" t="s">
        <v>102</v>
      </c>
      <c r="BR513" s="93" t="s">
        <v>102</v>
      </c>
      <c r="BS513" s="93" t="s">
        <v>102</v>
      </c>
      <c r="BT513" s="99" t="s">
        <v>591</v>
      </c>
      <c r="BU513" s="100" t="s">
        <v>11388</v>
      </c>
      <c r="BV513" s="101" t="s">
        <v>471</v>
      </c>
      <c r="BW513" s="136"/>
      <c r="BX513" s="103" t="s">
        <v>565</v>
      </c>
      <c r="BY513" s="104" t="s">
        <v>190</v>
      </c>
      <c r="BZ513" s="136"/>
      <c r="CA513" s="83" t="s">
        <v>599</v>
      </c>
      <c r="CB513" s="106" t="s">
        <v>647</v>
      </c>
      <c r="CC513" s="106" t="s">
        <v>11389</v>
      </c>
      <c r="CD513" s="107"/>
      <c r="CE513" s="108" t="s">
        <v>107</v>
      </c>
      <c r="CF513" s="108" t="s">
        <v>107</v>
      </c>
      <c r="CG513" s="109"/>
      <c r="CH513" s="110" t="s">
        <v>107</v>
      </c>
      <c r="CI513" s="111"/>
      <c r="CJ513" s="112">
        <v>6710</v>
      </c>
      <c r="CK513" s="113">
        <v>86</v>
      </c>
      <c r="CL513" s="114" t="s">
        <v>134</v>
      </c>
      <c r="CM513" s="114" t="s">
        <v>108</v>
      </c>
      <c r="CN513" s="114"/>
      <c r="CO513" s="115" t="s">
        <v>102</v>
      </c>
      <c r="CP513" s="115" t="s">
        <v>102</v>
      </c>
      <c r="CQ513" s="115" t="s">
        <v>102</v>
      </c>
      <c r="CR513" s="115" t="s">
        <v>102</v>
      </c>
      <c r="CS513" s="116"/>
      <c r="CT513" s="117" t="s">
        <v>109</v>
      </c>
      <c r="CU513" s="117" t="s">
        <v>109</v>
      </c>
      <c r="CV513" s="83">
        <v>509</v>
      </c>
      <c r="CW513" s="83" t="s">
        <v>108</v>
      </c>
      <c r="CX513" s="83">
        <v>509</v>
      </c>
      <c r="CY513" s="83" t="s">
        <v>108</v>
      </c>
      <c r="CZ513" s="83">
        <v>6837</v>
      </c>
      <c r="DA513" s="83" t="s">
        <v>419</v>
      </c>
      <c r="DB513" s="83" t="s">
        <v>130</v>
      </c>
      <c r="DC513" s="83" t="s">
        <v>499</v>
      </c>
      <c r="DD513" s="83">
        <v>1558</v>
      </c>
      <c r="DE513" s="83" t="s">
        <v>444</v>
      </c>
      <c r="DF513" s="83" t="s">
        <v>130</v>
      </c>
      <c r="DG513" s="83" t="s">
        <v>499</v>
      </c>
      <c r="DH513" s="83"/>
      <c r="DI513" s="83">
        <v>0</v>
      </c>
      <c r="DJ513" s="83">
        <v>1</v>
      </c>
      <c r="DK513" s="83">
        <v>0</v>
      </c>
      <c r="DL513" s="83">
        <v>0</v>
      </c>
      <c r="DM513" s="83">
        <v>0</v>
      </c>
      <c r="DN513" s="83">
        <v>0</v>
      </c>
      <c r="DO513" s="83">
        <v>0</v>
      </c>
      <c r="DP513" s="83">
        <v>0</v>
      </c>
      <c r="DQ513" s="83">
        <v>0</v>
      </c>
      <c r="DR513" s="83">
        <v>0</v>
      </c>
      <c r="DS513" s="83">
        <v>0</v>
      </c>
      <c r="DT513" s="83">
        <v>3</v>
      </c>
      <c r="DU513" s="83">
        <v>3</v>
      </c>
      <c r="DV513" s="83">
        <v>0</v>
      </c>
      <c r="DW513" s="83">
        <v>0</v>
      </c>
      <c r="DX513" s="83">
        <v>3</v>
      </c>
      <c r="DY513" s="85">
        <v>44155</v>
      </c>
      <c r="DZ513" s="83" t="s">
        <v>4560</v>
      </c>
      <c r="EA513" s="83" t="s">
        <v>102</v>
      </c>
      <c r="EB513" s="83" t="s">
        <v>482</v>
      </c>
      <c r="EC513" s="83">
        <v>509</v>
      </c>
      <c r="ED513" s="83" t="s">
        <v>483</v>
      </c>
      <c r="EE513" s="83">
        <v>1</v>
      </c>
      <c r="EF513" s="83">
        <v>0</v>
      </c>
      <c r="EG513" s="83">
        <v>0</v>
      </c>
      <c r="EH513" s="83" t="s">
        <v>109</v>
      </c>
      <c r="EI513" s="83" t="s">
        <v>108</v>
      </c>
      <c r="EJ513" s="83" t="s">
        <v>583</v>
      </c>
      <c r="EK513" s="83">
        <v>0</v>
      </c>
      <c r="EL513" s="83">
        <v>0</v>
      </c>
      <c r="EM513" s="83">
        <v>1</v>
      </c>
      <c r="EN513" s="83" t="s">
        <v>497</v>
      </c>
      <c r="EO513" s="83"/>
      <c r="EP513" s="83" t="s">
        <v>436</v>
      </c>
      <c r="EQ513" s="136">
        <v>1</v>
      </c>
      <c r="ER513" s="136">
        <v>1</v>
      </c>
      <c r="ES513" s="136">
        <v>1</v>
      </c>
      <c r="ET513" s="136">
        <v>1</v>
      </c>
      <c r="EU513" s="215" t="s">
        <v>269</v>
      </c>
      <c r="EV513" s="136">
        <v>1</v>
      </c>
      <c r="EW513" s="136">
        <v>1</v>
      </c>
      <c r="EX513" s="136">
        <v>1</v>
      </c>
      <c r="EY513" s="136">
        <v>1</v>
      </c>
      <c r="EZ513" s="136">
        <v>1</v>
      </c>
      <c r="FP513" s="215" t="s">
        <v>592</v>
      </c>
      <c r="FQ513" s="136" t="b">
        <v>1</v>
      </c>
      <c r="FR513" s="136" t="b">
        <v>1</v>
      </c>
      <c r="FS513" s="136" t="b">
        <v>1</v>
      </c>
      <c r="FT513" s="136" t="b">
        <v>1</v>
      </c>
      <c r="FX513" s="215" t="s">
        <v>269</v>
      </c>
    </row>
    <row r="514" spans="1:180" ht="60" customHeight="1" x14ac:dyDescent="0.55000000000000004">
      <c r="A514" s="83" t="s">
        <v>130</v>
      </c>
      <c r="B514" s="83" t="s">
        <v>98</v>
      </c>
      <c r="C514" s="136">
        <v>817287</v>
      </c>
      <c r="D514" s="207" t="s">
        <v>629</v>
      </c>
      <c r="E514" s="208" t="s">
        <v>634</v>
      </c>
      <c r="F514" s="83" t="s">
        <v>108</v>
      </c>
      <c r="G514" s="85">
        <v>26341</v>
      </c>
      <c r="H514" s="83" t="s">
        <v>102</v>
      </c>
      <c r="I514" s="85">
        <v>34633</v>
      </c>
      <c r="J514" s="83" t="s">
        <v>228</v>
      </c>
      <c r="K514" s="216">
        <v>170718676957</v>
      </c>
      <c r="L514" s="83" t="s">
        <v>191</v>
      </c>
      <c r="M514" s="85">
        <v>43642</v>
      </c>
      <c r="N514" s="83">
        <v>-1851.6666666666699</v>
      </c>
      <c r="O514" s="83" t="s">
        <v>193</v>
      </c>
      <c r="P514" s="83" t="s">
        <v>181</v>
      </c>
      <c r="Q514" s="208" t="s">
        <v>7084</v>
      </c>
      <c r="R514" s="83" t="s">
        <v>102</v>
      </c>
      <c r="S514" s="83" t="s">
        <v>102</v>
      </c>
      <c r="T514" s="83" t="s">
        <v>131</v>
      </c>
      <c r="U514" s="83" t="s">
        <v>9893</v>
      </c>
      <c r="V514" s="83" t="s">
        <v>104</v>
      </c>
      <c r="W514" s="83" t="s">
        <v>105</v>
      </c>
      <c r="X514" s="86" t="s">
        <v>7084</v>
      </c>
      <c r="Y514" s="87" t="s">
        <v>102</v>
      </c>
      <c r="Z514" s="87" t="s">
        <v>102</v>
      </c>
      <c r="AA514" s="87" t="s">
        <v>131</v>
      </c>
      <c r="AB514" s="87" t="s">
        <v>9893</v>
      </c>
      <c r="AC514" s="87" t="s">
        <v>104</v>
      </c>
      <c r="AD514" s="87" t="s">
        <v>105</v>
      </c>
      <c r="AE514" s="87" t="s">
        <v>106</v>
      </c>
      <c r="AF514" s="86" t="s">
        <v>7084</v>
      </c>
      <c r="AG514" s="87" t="s">
        <v>177</v>
      </c>
      <c r="AH514" s="87" t="s">
        <v>9893</v>
      </c>
      <c r="AI514" s="87" t="s">
        <v>104</v>
      </c>
      <c r="AJ514" s="87" t="s">
        <v>204</v>
      </c>
      <c r="AK514" s="88"/>
      <c r="AL514" s="83" t="s">
        <v>107</v>
      </c>
      <c r="AM514" s="89" t="s">
        <v>454</v>
      </c>
      <c r="AN514" s="90" t="s">
        <v>416</v>
      </c>
      <c r="AO514" s="91" t="s">
        <v>643</v>
      </c>
      <c r="AP514" s="90">
        <v>8.3333333333332504</v>
      </c>
      <c r="AQ514" s="92" t="s">
        <v>102</v>
      </c>
      <c r="AR514" s="93" t="s">
        <v>102</v>
      </c>
      <c r="AS514" s="93" t="s">
        <v>102</v>
      </c>
      <c r="AT514" s="93" t="s">
        <v>102</v>
      </c>
      <c r="AU514" s="210" t="s">
        <v>645</v>
      </c>
      <c r="AV514" s="93" t="s">
        <v>185</v>
      </c>
      <c r="AW514" s="94" t="s">
        <v>102</v>
      </c>
      <c r="AX514" s="93" t="s">
        <v>105</v>
      </c>
      <c r="AY514" s="95" t="s">
        <v>104</v>
      </c>
      <c r="AZ514" s="93" t="s">
        <v>102</v>
      </c>
      <c r="BA514" s="93" t="s">
        <v>102</v>
      </c>
      <c r="BB514" s="93" t="s">
        <v>102</v>
      </c>
      <c r="BC514" s="93" t="s">
        <v>102</v>
      </c>
      <c r="BD514" s="96" t="s">
        <v>102</v>
      </c>
      <c r="BE514" s="90">
        <v>-246.166666666667</v>
      </c>
      <c r="BF514" s="93" t="s">
        <v>102</v>
      </c>
      <c r="BG514" s="93" t="s">
        <v>102</v>
      </c>
      <c r="BH514" s="93" t="s">
        <v>102</v>
      </c>
      <c r="BI514" s="93" t="s">
        <v>102</v>
      </c>
      <c r="BJ514" s="210" t="s">
        <v>643</v>
      </c>
      <c r="BK514" s="93" t="s">
        <v>196</v>
      </c>
      <c r="BL514" s="97" t="s">
        <v>102</v>
      </c>
      <c r="BM514" s="93" t="s">
        <v>105</v>
      </c>
      <c r="BN514" s="93" t="s">
        <v>596</v>
      </c>
      <c r="BO514" s="93" t="s">
        <v>102</v>
      </c>
      <c r="BP514" s="98" t="s">
        <v>102</v>
      </c>
      <c r="BQ514" s="93" t="s">
        <v>102</v>
      </c>
      <c r="BR514" s="93" t="s">
        <v>102</v>
      </c>
      <c r="BS514" s="93" t="s">
        <v>102</v>
      </c>
      <c r="BT514" s="99" t="s">
        <v>591</v>
      </c>
      <c r="BU514" s="100" t="s">
        <v>11390</v>
      </c>
      <c r="BV514" s="101" t="s">
        <v>471</v>
      </c>
      <c r="BW514" s="136"/>
      <c r="BX514" s="103" t="s">
        <v>565</v>
      </c>
      <c r="BY514" s="104" t="s">
        <v>190</v>
      </c>
      <c r="BZ514" s="136"/>
      <c r="CA514" s="83" t="s">
        <v>599</v>
      </c>
      <c r="CB514" s="106" t="s">
        <v>647</v>
      </c>
      <c r="CC514" s="106" t="s">
        <v>11391</v>
      </c>
      <c r="CD514" s="107"/>
      <c r="CE514" s="108" t="s">
        <v>107</v>
      </c>
      <c r="CF514" s="108" t="s">
        <v>107</v>
      </c>
      <c r="CG514" s="109"/>
      <c r="CH514" s="110" t="s">
        <v>107</v>
      </c>
      <c r="CI514" s="111"/>
      <c r="CJ514" s="112">
        <v>6710</v>
      </c>
      <c r="CK514" s="113">
        <v>86</v>
      </c>
      <c r="CL514" s="114" t="s">
        <v>134</v>
      </c>
      <c r="CM514" s="114" t="s">
        <v>108</v>
      </c>
      <c r="CN514" s="114"/>
      <c r="CO514" s="115" t="s">
        <v>102</v>
      </c>
      <c r="CP514" s="115" t="s">
        <v>102</v>
      </c>
      <c r="CQ514" s="115" t="s">
        <v>102</v>
      </c>
      <c r="CR514" s="115" t="s">
        <v>102</v>
      </c>
      <c r="CS514" s="116"/>
      <c r="CT514" s="117" t="s">
        <v>109</v>
      </c>
      <c r="CU514" s="117" t="s">
        <v>109</v>
      </c>
      <c r="CV514" s="83">
        <v>510</v>
      </c>
      <c r="CW514" s="83" t="s">
        <v>108</v>
      </c>
      <c r="CX514" s="83">
        <v>510</v>
      </c>
      <c r="CY514" s="83" t="s">
        <v>108</v>
      </c>
      <c r="CZ514" s="83">
        <v>6838</v>
      </c>
      <c r="DA514" s="83" t="s">
        <v>419</v>
      </c>
      <c r="DB514" s="83" t="s">
        <v>130</v>
      </c>
      <c r="DC514" s="83" t="s">
        <v>499</v>
      </c>
      <c r="DD514" s="83">
        <v>1559</v>
      </c>
      <c r="DE514" s="83" t="s">
        <v>444</v>
      </c>
      <c r="DF514" s="83" t="s">
        <v>130</v>
      </c>
      <c r="DG514" s="83" t="s">
        <v>499</v>
      </c>
      <c r="DH514" s="83"/>
      <c r="DI514" s="83">
        <v>0</v>
      </c>
      <c r="DJ514" s="83">
        <v>1</v>
      </c>
      <c r="DK514" s="83">
        <v>0</v>
      </c>
      <c r="DL514" s="83">
        <v>0</v>
      </c>
      <c r="DM514" s="83">
        <v>0</v>
      </c>
      <c r="DN514" s="83">
        <v>0</v>
      </c>
      <c r="DO514" s="83">
        <v>0</v>
      </c>
      <c r="DP514" s="83">
        <v>0</v>
      </c>
      <c r="DQ514" s="83">
        <v>0</v>
      </c>
      <c r="DR514" s="83">
        <v>0</v>
      </c>
      <c r="DS514" s="83">
        <v>0</v>
      </c>
      <c r="DT514" s="83">
        <v>3</v>
      </c>
      <c r="DU514" s="83">
        <v>3</v>
      </c>
      <c r="DV514" s="83">
        <v>0</v>
      </c>
      <c r="DW514" s="83">
        <v>0</v>
      </c>
      <c r="DX514" s="83">
        <v>3</v>
      </c>
      <c r="DY514" s="85">
        <v>44156</v>
      </c>
      <c r="DZ514" s="83" t="s">
        <v>4561</v>
      </c>
      <c r="EA514" s="83" t="s">
        <v>102</v>
      </c>
      <c r="EB514" s="83" t="s">
        <v>482</v>
      </c>
      <c r="EC514" s="83">
        <v>510</v>
      </c>
      <c r="ED514" s="83" t="s">
        <v>483</v>
      </c>
      <c r="EE514" s="83">
        <v>1</v>
      </c>
      <c r="EF514" s="83">
        <v>0</v>
      </c>
      <c r="EG514" s="83">
        <v>0</v>
      </c>
      <c r="EH514" s="83" t="s">
        <v>109</v>
      </c>
      <c r="EI514" s="83" t="s">
        <v>108</v>
      </c>
      <c r="EJ514" s="83" t="s">
        <v>583</v>
      </c>
      <c r="EK514" s="83">
        <v>0</v>
      </c>
      <c r="EL514" s="83">
        <v>0</v>
      </c>
      <c r="EM514" s="83">
        <v>1</v>
      </c>
      <c r="EN514" s="83" t="s">
        <v>497</v>
      </c>
      <c r="EO514" s="83"/>
      <c r="EP514" s="83" t="s">
        <v>436</v>
      </c>
      <c r="EQ514" s="136">
        <v>1</v>
      </c>
      <c r="ER514" s="136">
        <v>1</v>
      </c>
      <c r="ES514" s="136">
        <v>1</v>
      </c>
      <c r="ET514" s="136">
        <v>1</v>
      </c>
      <c r="EU514" s="215" t="s">
        <v>269</v>
      </c>
      <c r="EV514" s="136">
        <v>1</v>
      </c>
      <c r="EW514" s="136">
        <v>1</v>
      </c>
      <c r="EX514" s="136">
        <v>1</v>
      </c>
      <c r="EY514" s="136">
        <v>1</v>
      </c>
      <c r="EZ514" s="136">
        <v>1</v>
      </c>
      <c r="FP514" s="215" t="s">
        <v>592</v>
      </c>
      <c r="FQ514" s="136" t="b">
        <v>1</v>
      </c>
      <c r="FR514" s="136" t="b">
        <v>1</v>
      </c>
      <c r="FS514" s="136" t="b">
        <v>1</v>
      </c>
      <c r="FT514" s="136" t="b">
        <v>1</v>
      </c>
      <c r="FX514" s="215" t="s">
        <v>269</v>
      </c>
    </row>
    <row r="515" spans="1:180" ht="60" customHeight="1" x14ac:dyDescent="0.55000000000000004">
      <c r="A515" s="83" t="s">
        <v>130</v>
      </c>
      <c r="B515" s="83" t="s">
        <v>98</v>
      </c>
      <c r="C515" s="136">
        <v>173660</v>
      </c>
      <c r="D515" s="207" t="s">
        <v>627</v>
      </c>
      <c r="E515" s="208" t="s">
        <v>630</v>
      </c>
      <c r="F515" s="83" t="s">
        <v>108</v>
      </c>
      <c r="G515" s="85">
        <v>20621</v>
      </c>
      <c r="H515" s="83" t="s">
        <v>102</v>
      </c>
      <c r="I515" s="85">
        <v>39794</v>
      </c>
      <c r="J515" s="83" t="s">
        <v>228</v>
      </c>
      <c r="K515" s="216">
        <v>256948126579</v>
      </c>
      <c r="L515" s="83" t="s">
        <v>191</v>
      </c>
      <c r="M515" s="85">
        <v>43631</v>
      </c>
      <c r="N515" s="83">
        <v>-1856.6666666666699</v>
      </c>
      <c r="O515" s="83" t="s">
        <v>180</v>
      </c>
      <c r="P515" s="83" t="s">
        <v>181</v>
      </c>
      <c r="Q515" s="208" t="s">
        <v>7088</v>
      </c>
      <c r="R515" s="83" t="s">
        <v>102</v>
      </c>
      <c r="S515" s="83" t="s">
        <v>102</v>
      </c>
      <c r="T515" s="83" t="s">
        <v>199</v>
      </c>
      <c r="U515" s="83" t="s">
        <v>9894</v>
      </c>
      <c r="V515" s="83" t="s">
        <v>104</v>
      </c>
      <c r="W515" s="83" t="s">
        <v>105</v>
      </c>
      <c r="X515" s="86" t="s">
        <v>7088</v>
      </c>
      <c r="Y515" s="87" t="s">
        <v>102</v>
      </c>
      <c r="Z515" s="87" t="s">
        <v>102</v>
      </c>
      <c r="AA515" s="87" t="s">
        <v>199</v>
      </c>
      <c r="AB515" s="87" t="s">
        <v>9894</v>
      </c>
      <c r="AC515" s="87" t="s">
        <v>104</v>
      </c>
      <c r="AD515" s="87" t="s">
        <v>105</v>
      </c>
      <c r="AE515" s="87" t="s">
        <v>106</v>
      </c>
      <c r="AF515" s="86" t="s">
        <v>7088</v>
      </c>
      <c r="AG515" s="87" t="s">
        <v>489</v>
      </c>
      <c r="AH515" s="87" t="s">
        <v>9895</v>
      </c>
      <c r="AI515" s="87" t="s">
        <v>104</v>
      </c>
      <c r="AJ515" s="87" t="s">
        <v>204</v>
      </c>
      <c r="AK515" s="88"/>
      <c r="AL515" s="83" t="s">
        <v>107</v>
      </c>
      <c r="AM515" s="89" t="s">
        <v>454</v>
      </c>
      <c r="AN515" s="90" t="s">
        <v>416</v>
      </c>
      <c r="AO515" s="91" t="s">
        <v>641</v>
      </c>
      <c r="AP515" s="90">
        <v>8.3333333333332504</v>
      </c>
      <c r="AQ515" s="92" t="s">
        <v>211</v>
      </c>
      <c r="AR515" s="93" t="s">
        <v>102</v>
      </c>
      <c r="AS515" s="93" t="s">
        <v>102</v>
      </c>
      <c r="AT515" s="93" t="s">
        <v>102</v>
      </c>
      <c r="AU515" s="210" t="s">
        <v>641</v>
      </c>
      <c r="AV515" s="93" t="s">
        <v>192</v>
      </c>
      <c r="AW515" s="94" t="s">
        <v>102</v>
      </c>
      <c r="AX515" s="93" t="s">
        <v>105</v>
      </c>
      <c r="AY515" s="95" t="s">
        <v>188</v>
      </c>
      <c r="AZ515" s="93" t="s">
        <v>102</v>
      </c>
      <c r="BA515" s="93" t="s">
        <v>9896</v>
      </c>
      <c r="BB515" s="93" t="s">
        <v>102</v>
      </c>
      <c r="BC515" s="93" t="s">
        <v>102</v>
      </c>
      <c r="BD515" s="96" t="s">
        <v>102</v>
      </c>
      <c r="BE515" s="90">
        <v>-246.666666666667</v>
      </c>
      <c r="BF515" s="93" t="s">
        <v>211</v>
      </c>
      <c r="BG515" s="93" t="s">
        <v>102</v>
      </c>
      <c r="BH515" s="93" t="s">
        <v>102</v>
      </c>
      <c r="BI515" s="93" t="s">
        <v>102</v>
      </c>
      <c r="BJ515" s="210" t="s">
        <v>646</v>
      </c>
      <c r="BK515" s="93" t="s">
        <v>182</v>
      </c>
      <c r="BL515" s="97" t="s">
        <v>102</v>
      </c>
      <c r="BM515" s="93" t="s">
        <v>105</v>
      </c>
      <c r="BN515" s="93" t="s">
        <v>104</v>
      </c>
      <c r="BO515" s="93" t="s">
        <v>102</v>
      </c>
      <c r="BP515" s="98">
        <v>20180377</v>
      </c>
      <c r="BQ515" s="93" t="s">
        <v>102</v>
      </c>
      <c r="BR515" s="93" t="s">
        <v>102</v>
      </c>
      <c r="BS515" s="93" t="s">
        <v>102</v>
      </c>
      <c r="BT515" s="99" t="s">
        <v>591</v>
      </c>
      <c r="BU515" s="100" t="s">
        <v>11392</v>
      </c>
      <c r="BV515" s="101" t="s">
        <v>471</v>
      </c>
      <c r="BW515" s="136"/>
      <c r="BX515" s="103" t="s">
        <v>565</v>
      </c>
      <c r="BY515" s="104" t="s">
        <v>190</v>
      </c>
      <c r="BZ515" s="136"/>
      <c r="CA515" s="83" t="s">
        <v>599</v>
      </c>
      <c r="CB515" s="106" t="s">
        <v>647</v>
      </c>
      <c r="CC515" s="106" t="s">
        <v>11393</v>
      </c>
      <c r="CD515" s="107"/>
      <c r="CE515" s="108" t="s">
        <v>107</v>
      </c>
      <c r="CF515" s="108" t="s">
        <v>107</v>
      </c>
      <c r="CG515" s="109"/>
      <c r="CH515" s="110" t="s">
        <v>107</v>
      </c>
      <c r="CI515" s="111"/>
      <c r="CJ515" s="112">
        <v>6710</v>
      </c>
      <c r="CK515" s="113">
        <v>86</v>
      </c>
      <c r="CL515" s="114" t="s">
        <v>134</v>
      </c>
      <c r="CM515" s="114" t="s">
        <v>108</v>
      </c>
      <c r="CN515" s="114"/>
      <c r="CO515" s="115" t="s">
        <v>102</v>
      </c>
      <c r="CP515" s="115" t="s">
        <v>102</v>
      </c>
      <c r="CQ515" s="115" t="s">
        <v>102</v>
      </c>
      <c r="CR515" s="115" t="s">
        <v>102</v>
      </c>
      <c r="CS515" s="116"/>
      <c r="CT515" s="117" t="s">
        <v>109</v>
      </c>
      <c r="CU515" s="117" t="s">
        <v>109</v>
      </c>
      <c r="CV515" s="83">
        <v>511</v>
      </c>
      <c r="CW515" s="83" t="s">
        <v>108</v>
      </c>
      <c r="CX515" s="83">
        <v>511</v>
      </c>
      <c r="CY515" s="83" t="s">
        <v>108</v>
      </c>
      <c r="CZ515" s="83">
        <v>6839</v>
      </c>
      <c r="DA515" s="83" t="s">
        <v>419</v>
      </c>
      <c r="DB515" s="83" t="s">
        <v>130</v>
      </c>
      <c r="DC515" s="83" t="s">
        <v>499</v>
      </c>
      <c r="DD515" s="83">
        <v>1560</v>
      </c>
      <c r="DE515" s="83" t="s">
        <v>444</v>
      </c>
      <c r="DF515" s="83" t="s">
        <v>130</v>
      </c>
      <c r="DG515" s="83" t="s">
        <v>499</v>
      </c>
      <c r="DH515" s="83"/>
      <c r="DI515" s="83">
        <v>0</v>
      </c>
      <c r="DJ515" s="83">
        <v>1</v>
      </c>
      <c r="DK515" s="83">
        <v>0</v>
      </c>
      <c r="DL515" s="83">
        <v>0</v>
      </c>
      <c r="DM515" s="83">
        <v>0</v>
      </c>
      <c r="DN515" s="83">
        <v>0</v>
      </c>
      <c r="DO515" s="83">
        <v>0</v>
      </c>
      <c r="DP515" s="83">
        <v>0</v>
      </c>
      <c r="DQ515" s="83">
        <v>0</v>
      </c>
      <c r="DR515" s="83">
        <v>0</v>
      </c>
      <c r="DS515" s="83">
        <v>0</v>
      </c>
      <c r="DT515" s="83">
        <v>3</v>
      </c>
      <c r="DU515" s="83">
        <v>3</v>
      </c>
      <c r="DV515" s="83">
        <v>0</v>
      </c>
      <c r="DW515" s="83">
        <v>0</v>
      </c>
      <c r="DX515" s="83">
        <v>3</v>
      </c>
      <c r="DY515" s="85">
        <v>44157</v>
      </c>
      <c r="DZ515" s="83" t="s">
        <v>4562</v>
      </c>
      <c r="EA515" s="83" t="s">
        <v>102</v>
      </c>
      <c r="EB515" s="83" t="s">
        <v>482</v>
      </c>
      <c r="EC515" s="83">
        <v>511</v>
      </c>
      <c r="ED515" s="83" t="s">
        <v>483</v>
      </c>
      <c r="EE515" s="83">
        <v>1</v>
      </c>
      <c r="EF515" s="83">
        <v>0</v>
      </c>
      <c r="EG515" s="83">
        <v>0</v>
      </c>
      <c r="EH515" s="83" t="s">
        <v>109</v>
      </c>
      <c r="EI515" s="83" t="s">
        <v>108</v>
      </c>
      <c r="EJ515" s="83" t="s">
        <v>583</v>
      </c>
      <c r="EK515" s="83">
        <v>0</v>
      </c>
      <c r="EL515" s="83">
        <v>0</v>
      </c>
      <c r="EM515" s="83">
        <v>1</v>
      </c>
      <c r="EN515" s="83" t="s">
        <v>497</v>
      </c>
      <c r="EO515" s="83"/>
      <c r="EP515" s="83" t="s">
        <v>436</v>
      </c>
      <c r="EQ515" s="136">
        <v>1</v>
      </c>
      <c r="ER515" s="136">
        <v>1</v>
      </c>
      <c r="ES515" s="136">
        <v>1</v>
      </c>
      <c r="ET515" s="136">
        <v>1</v>
      </c>
      <c r="EU515" s="215" t="s">
        <v>269</v>
      </c>
      <c r="EV515" s="136">
        <v>1</v>
      </c>
      <c r="EW515" s="136">
        <v>1</v>
      </c>
      <c r="EX515" s="136">
        <v>1</v>
      </c>
      <c r="EY515" s="136">
        <v>1</v>
      </c>
      <c r="EZ515" s="136">
        <v>1</v>
      </c>
      <c r="FP515" s="215" t="s">
        <v>592</v>
      </c>
      <c r="FQ515" s="136" t="b">
        <v>1</v>
      </c>
      <c r="FR515" s="136" t="b">
        <v>1</v>
      </c>
      <c r="FS515" s="136" t="b">
        <v>1</v>
      </c>
      <c r="FT515" s="136" t="b">
        <v>1</v>
      </c>
      <c r="FX515" s="215" t="s">
        <v>269</v>
      </c>
    </row>
    <row r="516" spans="1:180" ht="60" customHeight="1" x14ac:dyDescent="0.55000000000000004">
      <c r="A516" s="83" t="s">
        <v>130</v>
      </c>
      <c r="B516" s="83" t="s">
        <v>98</v>
      </c>
      <c r="C516" s="136">
        <v>521039</v>
      </c>
      <c r="D516" s="207" t="s">
        <v>628</v>
      </c>
      <c r="E516" s="208" t="s">
        <v>633</v>
      </c>
      <c r="F516" s="83" t="s">
        <v>108</v>
      </c>
      <c r="G516" s="85">
        <v>22744</v>
      </c>
      <c r="H516" s="83" t="s">
        <v>102</v>
      </c>
      <c r="I516" s="85">
        <v>39772</v>
      </c>
      <c r="J516" s="83" t="s">
        <v>228</v>
      </c>
      <c r="K516" s="216">
        <v>260269857719</v>
      </c>
      <c r="L516" s="83" t="s">
        <v>191</v>
      </c>
      <c r="M516" s="85">
        <v>43619</v>
      </c>
      <c r="N516" s="83">
        <v>-1861.6666666666699</v>
      </c>
      <c r="O516" s="83" t="s">
        <v>193</v>
      </c>
      <c r="P516" s="83" t="s">
        <v>181</v>
      </c>
      <c r="Q516" s="208" t="s">
        <v>7092</v>
      </c>
      <c r="R516" s="83" t="s">
        <v>102</v>
      </c>
      <c r="S516" s="83" t="s">
        <v>102</v>
      </c>
      <c r="T516" s="83" t="s">
        <v>133</v>
      </c>
      <c r="U516" s="83" t="s">
        <v>9897</v>
      </c>
      <c r="V516" s="83" t="s">
        <v>111</v>
      </c>
      <c r="W516" s="83" t="s">
        <v>105</v>
      </c>
      <c r="X516" s="86" t="s">
        <v>7092</v>
      </c>
      <c r="Y516" s="87" t="s">
        <v>102</v>
      </c>
      <c r="Z516" s="87" t="s">
        <v>102</v>
      </c>
      <c r="AA516" s="87" t="s">
        <v>133</v>
      </c>
      <c r="AB516" s="87" t="s">
        <v>9897</v>
      </c>
      <c r="AC516" s="87" t="s">
        <v>111</v>
      </c>
      <c r="AD516" s="87" t="s">
        <v>105</v>
      </c>
      <c r="AE516" s="87" t="s">
        <v>106</v>
      </c>
      <c r="AF516" s="86" t="s">
        <v>7092</v>
      </c>
      <c r="AG516" s="87" t="s">
        <v>486</v>
      </c>
      <c r="AH516" s="87" t="s">
        <v>9897</v>
      </c>
      <c r="AI516" s="87" t="s">
        <v>111</v>
      </c>
      <c r="AJ516" s="87" t="s">
        <v>204</v>
      </c>
      <c r="AK516" s="88"/>
      <c r="AL516" s="83" t="s">
        <v>107</v>
      </c>
      <c r="AM516" s="89" t="s">
        <v>454</v>
      </c>
      <c r="AN516" s="90" t="s">
        <v>416</v>
      </c>
      <c r="AO516" s="91" t="s">
        <v>642</v>
      </c>
      <c r="AP516" s="90">
        <v>8.3333333333332504</v>
      </c>
      <c r="AQ516" s="92" t="s">
        <v>102</v>
      </c>
      <c r="AR516" s="93" t="s">
        <v>102</v>
      </c>
      <c r="AS516" s="93" t="s">
        <v>102</v>
      </c>
      <c r="AT516" s="93" t="s">
        <v>102</v>
      </c>
      <c r="AU516" s="210" t="s">
        <v>644</v>
      </c>
      <c r="AV516" s="93" t="s">
        <v>185</v>
      </c>
      <c r="AW516" s="94" t="s">
        <v>102</v>
      </c>
      <c r="AX516" s="93" t="s">
        <v>183</v>
      </c>
      <c r="AY516" s="95" t="s">
        <v>111</v>
      </c>
      <c r="AZ516" s="93" t="s">
        <v>102</v>
      </c>
      <c r="BA516" s="93" t="s">
        <v>102</v>
      </c>
      <c r="BB516" s="93" t="s">
        <v>102</v>
      </c>
      <c r="BC516" s="93" t="s">
        <v>102</v>
      </c>
      <c r="BD516" s="96" t="s">
        <v>102</v>
      </c>
      <c r="BE516" s="90">
        <v>-247.166666666667</v>
      </c>
      <c r="BF516" s="93" t="s">
        <v>102</v>
      </c>
      <c r="BG516" s="93" t="s">
        <v>102</v>
      </c>
      <c r="BH516" s="93" t="s">
        <v>102</v>
      </c>
      <c r="BI516" s="93" t="s">
        <v>102</v>
      </c>
      <c r="BJ516" s="210" t="s">
        <v>642</v>
      </c>
      <c r="BK516" s="93" t="s">
        <v>192</v>
      </c>
      <c r="BL516" s="97" t="s">
        <v>102</v>
      </c>
      <c r="BM516" s="93" t="s">
        <v>183</v>
      </c>
      <c r="BN516" s="93" t="s">
        <v>106</v>
      </c>
      <c r="BO516" s="93" t="s">
        <v>102</v>
      </c>
      <c r="BP516" s="98" t="s">
        <v>102</v>
      </c>
      <c r="BQ516" s="93" t="s">
        <v>102</v>
      </c>
      <c r="BR516" s="93" t="s">
        <v>102</v>
      </c>
      <c r="BS516" s="93" t="s">
        <v>102</v>
      </c>
      <c r="BT516" s="99" t="s">
        <v>591</v>
      </c>
      <c r="BU516" s="100" t="s">
        <v>11394</v>
      </c>
      <c r="BV516" s="101" t="s">
        <v>471</v>
      </c>
      <c r="BW516" s="136"/>
      <c r="BX516" s="103" t="s">
        <v>565</v>
      </c>
      <c r="BY516" s="104" t="s">
        <v>190</v>
      </c>
      <c r="BZ516" s="136"/>
      <c r="CA516" s="83" t="s">
        <v>599</v>
      </c>
      <c r="CB516" s="106" t="s">
        <v>647</v>
      </c>
      <c r="CC516" s="106" t="s">
        <v>11395</v>
      </c>
      <c r="CD516" s="107"/>
      <c r="CE516" s="108" t="s">
        <v>107</v>
      </c>
      <c r="CF516" s="108" t="s">
        <v>107</v>
      </c>
      <c r="CG516" s="109"/>
      <c r="CH516" s="110" t="s">
        <v>107</v>
      </c>
      <c r="CI516" s="111"/>
      <c r="CJ516" s="112">
        <v>6710</v>
      </c>
      <c r="CK516" s="113">
        <v>86</v>
      </c>
      <c r="CL516" s="114" t="s">
        <v>134</v>
      </c>
      <c r="CM516" s="114" t="s">
        <v>108</v>
      </c>
      <c r="CN516" s="114"/>
      <c r="CO516" s="115" t="s">
        <v>102</v>
      </c>
      <c r="CP516" s="115" t="s">
        <v>102</v>
      </c>
      <c r="CQ516" s="115" t="s">
        <v>102</v>
      </c>
      <c r="CR516" s="115" t="s">
        <v>102</v>
      </c>
      <c r="CS516" s="116"/>
      <c r="CT516" s="117" t="s">
        <v>109</v>
      </c>
      <c r="CU516" s="117" t="s">
        <v>109</v>
      </c>
      <c r="CV516" s="83">
        <v>512</v>
      </c>
      <c r="CW516" s="83" t="s">
        <v>108</v>
      </c>
      <c r="CX516" s="83">
        <v>512</v>
      </c>
      <c r="CY516" s="83" t="s">
        <v>108</v>
      </c>
      <c r="CZ516" s="83">
        <v>6840</v>
      </c>
      <c r="DA516" s="83" t="s">
        <v>419</v>
      </c>
      <c r="DB516" s="83" t="s">
        <v>130</v>
      </c>
      <c r="DC516" s="83" t="s">
        <v>499</v>
      </c>
      <c r="DD516" s="83">
        <v>1561</v>
      </c>
      <c r="DE516" s="83" t="s">
        <v>444</v>
      </c>
      <c r="DF516" s="83" t="s">
        <v>130</v>
      </c>
      <c r="DG516" s="83" t="s">
        <v>499</v>
      </c>
      <c r="DH516" s="83"/>
      <c r="DI516" s="83">
        <v>0</v>
      </c>
      <c r="DJ516" s="83">
        <v>1</v>
      </c>
      <c r="DK516" s="83">
        <v>0</v>
      </c>
      <c r="DL516" s="83">
        <v>0</v>
      </c>
      <c r="DM516" s="83">
        <v>0</v>
      </c>
      <c r="DN516" s="83">
        <v>0</v>
      </c>
      <c r="DO516" s="83">
        <v>0</v>
      </c>
      <c r="DP516" s="83">
        <v>0</v>
      </c>
      <c r="DQ516" s="83">
        <v>0</v>
      </c>
      <c r="DR516" s="83">
        <v>0</v>
      </c>
      <c r="DS516" s="83">
        <v>0</v>
      </c>
      <c r="DT516" s="83">
        <v>3</v>
      </c>
      <c r="DU516" s="83">
        <v>3</v>
      </c>
      <c r="DV516" s="83">
        <v>0</v>
      </c>
      <c r="DW516" s="83">
        <v>0</v>
      </c>
      <c r="DX516" s="83">
        <v>3</v>
      </c>
      <c r="DY516" s="85">
        <v>44158</v>
      </c>
      <c r="DZ516" s="83" t="s">
        <v>4563</v>
      </c>
      <c r="EA516" s="83" t="s">
        <v>102</v>
      </c>
      <c r="EB516" s="83" t="s">
        <v>482</v>
      </c>
      <c r="EC516" s="83">
        <v>512</v>
      </c>
      <c r="ED516" s="83" t="s">
        <v>483</v>
      </c>
      <c r="EE516" s="83">
        <v>1</v>
      </c>
      <c r="EF516" s="83">
        <v>0</v>
      </c>
      <c r="EG516" s="83">
        <v>0</v>
      </c>
      <c r="EH516" s="83" t="s">
        <v>109</v>
      </c>
      <c r="EI516" s="83" t="s">
        <v>108</v>
      </c>
      <c r="EJ516" s="83" t="s">
        <v>583</v>
      </c>
      <c r="EK516" s="83">
        <v>0</v>
      </c>
      <c r="EL516" s="83">
        <v>0</v>
      </c>
      <c r="EM516" s="83">
        <v>1</v>
      </c>
      <c r="EN516" s="83" t="s">
        <v>497</v>
      </c>
      <c r="EO516" s="83"/>
      <c r="EP516" s="83" t="s">
        <v>436</v>
      </c>
      <c r="EQ516" s="136">
        <v>1</v>
      </c>
      <c r="ER516" s="136">
        <v>1</v>
      </c>
      <c r="ES516" s="136">
        <v>1</v>
      </c>
      <c r="ET516" s="136">
        <v>1</v>
      </c>
      <c r="EU516" s="215" t="s">
        <v>269</v>
      </c>
      <c r="EV516" s="136">
        <v>1</v>
      </c>
      <c r="EW516" s="136">
        <v>1</v>
      </c>
      <c r="EX516" s="136">
        <v>1</v>
      </c>
      <c r="EY516" s="136">
        <v>1</v>
      </c>
      <c r="EZ516" s="136">
        <v>1</v>
      </c>
      <c r="FP516" s="215" t="s">
        <v>592</v>
      </c>
      <c r="FQ516" s="136" t="b">
        <v>1</v>
      </c>
      <c r="FR516" s="136" t="b">
        <v>1</v>
      </c>
      <c r="FS516" s="136" t="b">
        <v>1</v>
      </c>
      <c r="FT516" s="136" t="b">
        <v>1</v>
      </c>
      <c r="FX516" s="215" t="s">
        <v>269</v>
      </c>
    </row>
    <row r="517" spans="1:180" ht="60" customHeight="1" x14ac:dyDescent="0.55000000000000004">
      <c r="A517" s="83" t="s">
        <v>130</v>
      </c>
      <c r="B517" s="83" t="s">
        <v>98</v>
      </c>
      <c r="C517" s="136">
        <v>918008</v>
      </c>
      <c r="D517" s="207" t="s">
        <v>629</v>
      </c>
      <c r="E517" s="208" t="s">
        <v>634</v>
      </c>
      <c r="F517" s="83" t="s">
        <v>108</v>
      </c>
      <c r="G517" s="85">
        <v>26341</v>
      </c>
      <c r="H517" s="83" t="s">
        <v>102</v>
      </c>
      <c r="I517" s="85">
        <v>34633</v>
      </c>
      <c r="J517" s="83" t="s">
        <v>228</v>
      </c>
      <c r="K517" s="216">
        <v>239329227111</v>
      </c>
      <c r="L517" s="83" t="s">
        <v>191</v>
      </c>
      <c r="M517" s="85">
        <v>43642</v>
      </c>
      <c r="N517" s="83">
        <v>-1866.6666666666699</v>
      </c>
      <c r="O517" s="83" t="s">
        <v>193</v>
      </c>
      <c r="P517" s="83" t="s">
        <v>181</v>
      </c>
      <c r="Q517" s="208" t="s">
        <v>7096</v>
      </c>
      <c r="R517" s="83" t="s">
        <v>102</v>
      </c>
      <c r="S517" s="83" t="s">
        <v>102</v>
      </c>
      <c r="T517" s="83" t="s">
        <v>131</v>
      </c>
      <c r="U517" s="83" t="s">
        <v>9898</v>
      </c>
      <c r="V517" s="83" t="s">
        <v>104</v>
      </c>
      <c r="W517" s="83" t="s">
        <v>105</v>
      </c>
      <c r="X517" s="86" t="s">
        <v>7096</v>
      </c>
      <c r="Y517" s="87" t="s">
        <v>102</v>
      </c>
      <c r="Z517" s="87" t="s">
        <v>102</v>
      </c>
      <c r="AA517" s="87" t="s">
        <v>131</v>
      </c>
      <c r="AB517" s="87" t="s">
        <v>9898</v>
      </c>
      <c r="AC517" s="87" t="s">
        <v>104</v>
      </c>
      <c r="AD517" s="87" t="s">
        <v>105</v>
      </c>
      <c r="AE517" s="87" t="s">
        <v>106</v>
      </c>
      <c r="AF517" s="86" t="s">
        <v>7096</v>
      </c>
      <c r="AG517" s="87" t="s">
        <v>177</v>
      </c>
      <c r="AH517" s="87" t="s">
        <v>9898</v>
      </c>
      <c r="AI517" s="87" t="s">
        <v>104</v>
      </c>
      <c r="AJ517" s="87" t="s">
        <v>204</v>
      </c>
      <c r="AK517" s="88"/>
      <c r="AL517" s="83" t="s">
        <v>107</v>
      </c>
      <c r="AM517" s="89" t="s">
        <v>454</v>
      </c>
      <c r="AN517" s="90" t="s">
        <v>416</v>
      </c>
      <c r="AO517" s="91" t="s">
        <v>643</v>
      </c>
      <c r="AP517" s="90">
        <v>8.3333333333332504</v>
      </c>
      <c r="AQ517" s="92" t="s">
        <v>102</v>
      </c>
      <c r="AR517" s="93" t="s">
        <v>102</v>
      </c>
      <c r="AS517" s="93" t="s">
        <v>102</v>
      </c>
      <c r="AT517" s="93" t="s">
        <v>102</v>
      </c>
      <c r="AU517" s="210" t="s">
        <v>645</v>
      </c>
      <c r="AV517" s="93" t="s">
        <v>185</v>
      </c>
      <c r="AW517" s="94" t="s">
        <v>102</v>
      </c>
      <c r="AX517" s="93" t="s">
        <v>105</v>
      </c>
      <c r="AY517" s="95" t="s">
        <v>104</v>
      </c>
      <c r="AZ517" s="93" t="s">
        <v>102</v>
      </c>
      <c r="BA517" s="93" t="s">
        <v>102</v>
      </c>
      <c r="BB517" s="93" t="s">
        <v>102</v>
      </c>
      <c r="BC517" s="93" t="s">
        <v>102</v>
      </c>
      <c r="BD517" s="96" t="s">
        <v>102</v>
      </c>
      <c r="BE517" s="90">
        <v>-247.666666666667</v>
      </c>
      <c r="BF517" s="93" t="s">
        <v>102</v>
      </c>
      <c r="BG517" s="93" t="s">
        <v>102</v>
      </c>
      <c r="BH517" s="93" t="s">
        <v>102</v>
      </c>
      <c r="BI517" s="93" t="s">
        <v>102</v>
      </c>
      <c r="BJ517" s="210" t="s">
        <v>643</v>
      </c>
      <c r="BK517" s="93" t="s">
        <v>196</v>
      </c>
      <c r="BL517" s="97" t="s">
        <v>102</v>
      </c>
      <c r="BM517" s="93" t="s">
        <v>105</v>
      </c>
      <c r="BN517" s="93" t="s">
        <v>596</v>
      </c>
      <c r="BO517" s="93" t="s">
        <v>102</v>
      </c>
      <c r="BP517" s="98" t="s">
        <v>102</v>
      </c>
      <c r="BQ517" s="93" t="s">
        <v>102</v>
      </c>
      <c r="BR517" s="93" t="s">
        <v>102</v>
      </c>
      <c r="BS517" s="93" t="s">
        <v>102</v>
      </c>
      <c r="BT517" s="99" t="s">
        <v>591</v>
      </c>
      <c r="BU517" s="100" t="s">
        <v>11396</v>
      </c>
      <c r="BV517" s="101" t="s">
        <v>471</v>
      </c>
      <c r="BW517" s="136"/>
      <c r="BX517" s="103" t="s">
        <v>565</v>
      </c>
      <c r="BY517" s="104" t="s">
        <v>190</v>
      </c>
      <c r="BZ517" s="136"/>
      <c r="CA517" s="83" t="s">
        <v>599</v>
      </c>
      <c r="CB517" s="106" t="s">
        <v>647</v>
      </c>
      <c r="CC517" s="106" t="s">
        <v>11397</v>
      </c>
      <c r="CD517" s="107"/>
      <c r="CE517" s="108" t="s">
        <v>107</v>
      </c>
      <c r="CF517" s="108" t="s">
        <v>107</v>
      </c>
      <c r="CG517" s="109"/>
      <c r="CH517" s="110" t="s">
        <v>107</v>
      </c>
      <c r="CI517" s="111"/>
      <c r="CJ517" s="112">
        <v>6710</v>
      </c>
      <c r="CK517" s="113">
        <v>86</v>
      </c>
      <c r="CL517" s="114" t="s">
        <v>134</v>
      </c>
      <c r="CM517" s="114" t="s">
        <v>108</v>
      </c>
      <c r="CN517" s="114"/>
      <c r="CO517" s="115" t="s">
        <v>102</v>
      </c>
      <c r="CP517" s="115" t="s">
        <v>102</v>
      </c>
      <c r="CQ517" s="115" t="s">
        <v>102</v>
      </c>
      <c r="CR517" s="115" t="s">
        <v>102</v>
      </c>
      <c r="CS517" s="116"/>
      <c r="CT517" s="117" t="s">
        <v>109</v>
      </c>
      <c r="CU517" s="117" t="s">
        <v>109</v>
      </c>
      <c r="CV517" s="83">
        <v>513</v>
      </c>
      <c r="CW517" s="83" t="s">
        <v>108</v>
      </c>
      <c r="CX517" s="83">
        <v>513</v>
      </c>
      <c r="CY517" s="83" t="s">
        <v>108</v>
      </c>
      <c r="CZ517" s="83">
        <v>6841</v>
      </c>
      <c r="DA517" s="83" t="s">
        <v>419</v>
      </c>
      <c r="DB517" s="83" t="s">
        <v>130</v>
      </c>
      <c r="DC517" s="83" t="s">
        <v>499</v>
      </c>
      <c r="DD517" s="83">
        <v>1562</v>
      </c>
      <c r="DE517" s="83" t="s">
        <v>444</v>
      </c>
      <c r="DF517" s="83" t="s">
        <v>130</v>
      </c>
      <c r="DG517" s="83" t="s">
        <v>499</v>
      </c>
      <c r="DH517" s="83"/>
      <c r="DI517" s="83">
        <v>0</v>
      </c>
      <c r="DJ517" s="83">
        <v>1</v>
      </c>
      <c r="DK517" s="83">
        <v>0</v>
      </c>
      <c r="DL517" s="83">
        <v>0</v>
      </c>
      <c r="DM517" s="83">
        <v>0</v>
      </c>
      <c r="DN517" s="83">
        <v>0</v>
      </c>
      <c r="DO517" s="83">
        <v>0</v>
      </c>
      <c r="DP517" s="83">
        <v>0</v>
      </c>
      <c r="DQ517" s="83">
        <v>0</v>
      </c>
      <c r="DR517" s="83">
        <v>0</v>
      </c>
      <c r="DS517" s="83">
        <v>0</v>
      </c>
      <c r="DT517" s="83">
        <v>3</v>
      </c>
      <c r="DU517" s="83">
        <v>3</v>
      </c>
      <c r="DV517" s="83">
        <v>0</v>
      </c>
      <c r="DW517" s="83">
        <v>0</v>
      </c>
      <c r="DX517" s="83">
        <v>3</v>
      </c>
      <c r="DY517" s="85">
        <v>44159</v>
      </c>
      <c r="DZ517" s="83" t="s">
        <v>4564</v>
      </c>
      <c r="EA517" s="83" t="s">
        <v>102</v>
      </c>
      <c r="EB517" s="83" t="s">
        <v>482</v>
      </c>
      <c r="EC517" s="83">
        <v>513</v>
      </c>
      <c r="ED517" s="83" t="s">
        <v>483</v>
      </c>
      <c r="EE517" s="83">
        <v>1</v>
      </c>
      <c r="EF517" s="83">
        <v>0</v>
      </c>
      <c r="EG517" s="83">
        <v>0</v>
      </c>
      <c r="EH517" s="83" t="s">
        <v>109</v>
      </c>
      <c r="EI517" s="83" t="s">
        <v>108</v>
      </c>
      <c r="EJ517" s="83" t="s">
        <v>583</v>
      </c>
      <c r="EK517" s="83">
        <v>0</v>
      </c>
      <c r="EL517" s="83">
        <v>0</v>
      </c>
      <c r="EM517" s="83">
        <v>1</v>
      </c>
      <c r="EN517" s="83" t="s">
        <v>497</v>
      </c>
      <c r="EO517" s="83"/>
      <c r="EP517" s="83" t="s">
        <v>436</v>
      </c>
      <c r="EQ517" s="136">
        <v>1</v>
      </c>
      <c r="ER517" s="136">
        <v>1</v>
      </c>
      <c r="ES517" s="136">
        <v>1</v>
      </c>
      <c r="ET517" s="136">
        <v>1</v>
      </c>
      <c r="EU517" s="215" t="s">
        <v>269</v>
      </c>
      <c r="EV517" s="136">
        <v>1</v>
      </c>
      <c r="EW517" s="136">
        <v>1</v>
      </c>
      <c r="EX517" s="136">
        <v>1</v>
      </c>
      <c r="EY517" s="136">
        <v>1</v>
      </c>
      <c r="EZ517" s="136">
        <v>1</v>
      </c>
      <c r="FP517" s="215" t="s">
        <v>592</v>
      </c>
      <c r="FQ517" s="136" t="b">
        <v>1</v>
      </c>
      <c r="FR517" s="136" t="b">
        <v>1</v>
      </c>
      <c r="FS517" s="136" t="b">
        <v>1</v>
      </c>
      <c r="FT517" s="136" t="b">
        <v>1</v>
      </c>
      <c r="FX517" s="215" t="s">
        <v>269</v>
      </c>
    </row>
    <row r="518" spans="1:180" ht="60" customHeight="1" x14ac:dyDescent="0.55000000000000004">
      <c r="A518" s="83" t="s">
        <v>130</v>
      </c>
      <c r="B518" s="83" t="s">
        <v>98</v>
      </c>
      <c r="C518" s="136">
        <v>709107</v>
      </c>
      <c r="D518" s="207" t="s">
        <v>627</v>
      </c>
      <c r="E518" s="208" t="s">
        <v>630</v>
      </c>
      <c r="F518" s="83" t="s">
        <v>108</v>
      </c>
      <c r="G518" s="85">
        <v>20621</v>
      </c>
      <c r="H518" s="83" t="s">
        <v>102</v>
      </c>
      <c r="I518" s="85">
        <v>39794</v>
      </c>
      <c r="J518" s="83" t="s">
        <v>228</v>
      </c>
      <c r="K518" s="216">
        <v>421205339512</v>
      </c>
      <c r="L518" s="83" t="s">
        <v>191</v>
      </c>
      <c r="M518" s="85">
        <v>43631</v>
      </c>
      <c r="N518" s="83">
        <v>-1871.6666666666699</v>
      </c>
      <c r="O518" s="83" t="s">
        <v>180</v>
      </c>
      <c r="P518" s="83" t="s">
        <v>181</v>
      </c>
      <c r="Q518" s="208" t="s">
        <v>7100</v>
      </c>
      <c r="R518" s="83" t="s">
        <v>102</v>
      </c>
      <c r="S518" s="83" t="s">
        <v>102</v>
      </c>
      <c r="T518" s="83" t="s">
        <v>199</v>
      </c>
      <c r="U518" s="83" t="s">
        <v>9899</v>
      </c>
      <c r="V518" s="83" t="s">
        <v>104</v>
      </c>
      <c r="W518" s="83" t="s">
        <v>105</v>
      </c>
      <c r="X518" s="86" t="s">
        <v>7100</v>
      </c>
      <c r="Y518" s="87" t="s">
        <v>102</v>
      </c>
      <c r="Z518" s="87" t="s">
        <v>102</v>
      </c>
      <c r="AA518" s="87" t="s">
        <v>199</v>
      </c>
      <c r="AB518" s="87" t="s">
        <v>9899</v>
      </c>
      <c r="AC518" s="87" t="s">
        <v>104</v>
      </c>
      <c r="AD518" s="87" t="s">
        <v>105</v>
      </c>
      <c r="AE518" s="87" t="s">
        <v>106</v>
      </c>
      <c r="AF518" s="86" t="s">
        <v>7100</v>
      </c>
      <c r="AG518" s="87" t="s">
        <v>489</v>
      </c>
      <c r="AH518" s="87" t="s">
        <v>9900</v>
      </c>
      <c r="AI518" s="87" t="s">
        <v>104</v>
      </c>
      <c r="AJ518" s="87" t="s">
        <v>204</v>
      </c>
      <c r="AK518" s="88"/>
      <c r="AL518" s="83" t="s">
        <v>107</v>
      </c>
      <c r="AM518" s="89" t="s">
        <v>454</v>
      </c>
      <c r="AN518" s="90" t="s">
        <v>416</v>
      </c>
      <c r="AO518" s="91" t="s">
        <v>641</v>
      </c>
      <c r="AP518" s="90">
        <v>8.3333333333332504</v>
      </c>
      <c r="AQ518" s="92" t="s">
        <v>211</v>
      </c>
      <c r="AR518" s="93" t="s">
        <v>102</v>
      </c>
      <c r="AS518" s="93" t="s">
        <v>102</v>
      </c>
      <c r="AT518" s="93" t="s">
        <v>102</v>
      </c>
      <c r="AU518" s="210" t="s">
        <v>641</v>
      </c>
      <c r="AV518" s="93" t="s">
        <v>192</v>
      </c>
      <c r="AW518" s="94" t="s">
        <v>102</v>
      </c>
      <c r="AX518" s="93" t="s">
        <v>105</v>
      </c>
      <c r="AY518" s="95" t="s">
        <v>188</v>
      </c>
      <c r="AZ518" s="93" t="s">
        <v>102</v>
      </c>
      <c r="BA518" s="93" t="s">
        <v>9901</v>
      </c>
      <c r="BB518" s="93" t="s">
        <v>102</v>
      </c>
      <c r="BC518" s="93" t="s">
        <v>102</v>
      </c>
      <c r="BD518" s="96" t="s">
        <v>102</v>
      </c>
      <c r="BE518" s="90">
        <v>-248.166666666667</v>
      </c>
      <c r="BF518" s="93" t="s">
        <v>211</v>
      </c>
      <c r="BG518" s="93" t="s">
        <v>102</v>
      </c>
      <c r="BH518" s="93" t="s">
        <v>102</v>
      </c>
      <c r="BI518" s="93" t="s">
        <v>102</v>
      </c>
      <c r="BJ518" s="210" t="s">
        <v>646</v>
      </c>
      <c r="BK518" s="93" t="s">
        <v>182</v>
      </c>
      <c r="BL518" s="97" t="s">
        <v>102</v>
      </c>
      <c r="BM518" s="93" t="s">
        <v>105</v>
      </c>
      <c r="BN518" s="93" t="s">
        <v>104</v>
      </c>
      <c r="BO518" s="93" t="s">
        <v>102</v>
      </c>
      <c r="BP518" s="98">
        <v>20180378</v>
      </c>
      <c r="BQ518" s="93" t="s">
        <v>102</v>
      </c>
      <c r="BR518" s="93" t="s">
        <v>102</v>
      </c>
      <c r="BS518" s="93" t="s">
        <v>102</v>
      </c>
      <c r="BT518" s="99" t="s">
        <v>591</v>
      </c>
      <c r="BU518" s="100" t="s">
        <v>11398</v>
      </c>
      <c r="BV518" s="101" t="s">
        <v>471</v>
      </c>
      <c r="BW518" s="136"/>
      <c r="BX518" s="103" t="s">
        <v>565</v>
      </c>
      <c r="BY518" s="104" t="s">
        <v>190</v>
      </c>
      <c r="BZ518" s="136"/>
      <c r="CA518" s="83" t="s">
        <v>599</v>
      </c>
      <c r="CB518" s="106" t="s">
        <v>647</v>
      </c>
      <c r="CC518" s="106" t="s">
        <v>11399</v>
      </c>
      <c r="CD518" s="107"/>
      <c r="CE518" s="108" t="s">
        <v>107</v>
      </c>
      <c r="CF518" s="108" t="s">
        <v>107</v>
      </c>
      <c r="CG518" s="109"/>
      <c r="CH518" s="110" t="s">
        <v>107</v>
      </c>
      <c r="CI518" s="111"/>
      <c r="CJ518" s="112">
        <v>6710</v>
      </c>
      <c r="CK518" s="113">
        <v>86</v>
      </c>
      <c r="CL518" s="114" t="s">
        <v>134</v>
      </c>
      <c r="CM518" s="114" t="s">
        <v>108</v>
      </c>
      <c r="CN518" s="114"/>
      <c r="CO518" s="115" t="s">
        <v>102</v>
      </c>
      <c r="CP518" s="115" t="s">
        <v>102</v>
      </c>
      <c r="CQ518" s="115" t="s">
        <v>102</v>
      </c>
      <c r="CR518" s="115" t="s">
        <v>102</v>
      </c>
      <c r="CS518" s="116"/>
      <c r="CT518" s="117" t="s">
        <v>109</v>
      </c>
      <c r="CU518" s="117" t="s">
        <v>109</v>
      </c>
      <c r="CV518" s="83">
        <v>514</v>
      </c>
      <c r="CW518" s="83" t="s">
        <v>108</v>
      </c>
      <c r="CX518" s="83">
        <v>514</v>
      </c>
      <c r="CY518" s="83" t="s">
        <v>108</v>
      </c>
      <c r="CZ518" s="83">
        <v>6842</v>
      </c>
      <c r="DA518" s="83" t="s">
        <v>419</v>
      </c>
      <c r="DB518" s="83" t="s">
        <v>130</v>
      </c>
      <c r="DC518" s="83" t="s">
        <v>499</v>
      </c>
      <c r="DD518" s="83">
        <v>1563</v>
      </c>
      <c r="DE518" s="83" t="s">
        <v>444</v>
      </c>
      <c r="DF518" s="83" t="s">
        <v>130</v>
      </c>
      <c r="DG518" s="83" t="s">
        <v>499</v>
      </c>
      <c r="DH518" s="83"/>
      <c r="DI518" s="83">
        <v>0</v>
      </c>
      <c r="DJ518" s="83">
        <v>1</v>
      </c>
      <c r="DK518" s="83">
        <v>0</v>
      </c>
      <c r="DL518" s="83">
        <v>0</v>
      </c>
      <c r="DM518" s="83">
        <v>0</v>
      </c>
      <c r="DN518" s="83">
        <v>0</v>
      </c>
      <c r="DO518" s="83">
        <v>0</v>
      </c>
      <c r="DP518" s="83">
        <v>0</v>
      </c>
      <c r="DQ518" s="83">
        <v>0</v>
      </c>
      <c r="DR518" s="83">
        <v>0</v>
      </c>
      <c r="DS518" s="83">
        <v>0</v>
      </c>
      <c r="DT518" s="83">
        <v>3</v>
      </c>
      <c r="DU518" s="83">
        <v>3</v>
      </c>
      <c r="DV518" s="83">
        <v>0</v>
      </c>
      <c r="DW518" s="83">
        <v>0</v>
      </c>
      <c r="DX518" s="83">
        <v>3</v>
      </c>
      <c r="DY518" s="85">
        <v>44160</v>
      </c>
      <c r="DZ518" s="83" t="s">
        <v>4565</v>
      </c>
      <c r="EA518" s="83" t="s">
        <v>102</v>
      </c>
      <c r="EB518" s="83" t="s">
        <v>482</v>
      </c>
      <c r="EC518" s="83">
        <v>514</v>
      </c>
      <c r="ED518" s="83" t="s">
        <v>483</v>
      </c>
      <c r="EE518" s="83">
        <v>1</v>
      </c>
      <c r="EF518" s="83">
        <v>0</v>
      </c>
      <c r="EG518" s="83">
        <v>0</v>
      </c>
      <c r="EH518" s="83" t="s">
        <v>109</v>
      </c>
      <c r="EI518" s="83" t="s">
        <v>108</v>
      </c>
      <c r="EJ518" s="83" t="s">
        <v>583</v>
      </c>
      <c r="EK518" s="83">
        <v>0</v>
      </c>
      <c r="EL518" s="83">
        <v>0</v>
      </c>
      <c r="EM518" s="83">
        <v>1</v>
      </c>
      <c r="EN518" s="83" t="s">
        <v>497</v>
      </c>
      <c r="EO518" s="83"/>
      <c r="EP518" s="83" t="s">
        <v>436</v>
      </c>
      <c r="EQ518" s="136">
        <v>1</v>
      </c>
      <c r="ER518" s="136">
        <v>1</v>
      </c>
      <c r="ES518" s="136">
        <v>1</v>
      </c>
      <c r="ET518" s="136">
        <v>1</v>
      </c>
      <c r="EU518" s="215" t="s">
        <v>269</v>
      </c>
      <c r="EV518" s="136">
        <v>1</v>
      </c>
      <c r="EW518" s="136">
        <v>1</v>
      </c>
      <c r="EX518" s="136">
        <v>1</v>
      </c>
      <c r="EY518" s="136">
        <v>1</v>
      </c>
      <c r="EZ518" s="136">
        <v>1</v>
      </c>
      <c r="FP518" s="215" t="s">
        <v>592</v>
      </c>
      <c r="FQ518" s="136" t="b">
        <v>1</v>
      </c>
      <c r="FR518" s="136" t="b">
        <v>1</v>
      </c>
      <c r="FS518" s="136" t="b">
        <v>1</v>
      </c>
      <c r="FT518" s="136" t="b">
        <v>1</v>
      </c>
      <c r="FX518" s="215" t="s">
        <v>269</v>
      </c>
    </row>
    <row r="519" spans="1:180" ht="60" customHeight="1" x14ac:dyDescent="0.55000000000000004">
      <c r="A519" s="83" t="s">
        <v>130</v>
      </c>
      <c r="B519" s="83" t="s">
        <v>98</v>
      </c>
      <c r="C519" s="136">
        <v>490490</v>
      </c>
      <c r="D519" s="207" t="s">
        <v>628</v>
      </c>
      <c r="E519" s="208" t="s">
        <v>633</v>
      </c>
      <c r="F519" s="83" t="s">
        <v>108</v>
      </c>
      <c r="G519" s="85">
        <v>22744</v>
      </c>
      <c r="H519" s="83" t="s">
        <v>102</v>
      </c>
      <c r="I519" s="85">
        <v>39772</v>
      </c>
      <c r="J519" s="83" t="s">
        <v>228</v>
      </c>
      <c r="K519" s="216">
        <v>197478562590</v>
      </c>
      <c r="L519" s="83" t="s">
        <v>191</v>
      </c>
      <c r="M519" s="85">
        <v>43619</v>
      </c>
      <c r="N519" s="83">
        <v>-1876.6666666666699</v>
      </c>
      <c r="O519" s="83" t="s">
        <v>193</v>
      </c>
      <c r="P519" s="83" t="s">
        <v>181</v>
      </c>
      <c r="Q519" s="208" t="s">
        <v>7104</v>
      </c>
      <c r="R519" s="83" t="s">
        <v>102</v>
      </c>
      <c r="S519" s="83" t="s">
        <v>102</v>
      </c>
      <c r="T519" s="83" t="s">
        <v>133</v>
      </c>
      <c r="U519" s="83" t="s">
        <v>9902</v>
      </c>
      <c r="V519" s="83" t="s">
        <v>111</v>
      </c>
      <c r="W519" s="83" t="s">
        <v>105</v>
      </c>
      <c r="X519" s="86" t="s">
        <v>7104</v>
      </c>
      <c r="Y519" s="87" t="s">
        <v>102</v>
      </c>
      <c r="Z519" s="87" t="s">
        <v>102</v>
      </c>
      <c r="AA519" s="87" t="s">
        <v>133</v>
      </c>
      <c r="AB519" s="87" t="s">
        <v>9902</v>
      </c>
      <c r="AC519" s="87" t="s">
        <v>111</v>
      </c>
      <c r="AD519" s="87" t="s">
        <v>105</v>
      </c>
      <c r="AE519" s="87" t="s">
        <v>106</v>
      </c>
      <c r="AF519" s="86" t="s">
        <v>7104</v>
      </c>
      <c r="AG519" s="87" t="s">
        <v>486</v>
      </c>
      <c r="AH519" s="87" t="s">
        <v>9902</v>
      </c>
      <c r="AI519" s="87" t="s">
        <v>111</v>
      </c>
      <c r="AJ519" s="87" t="s">
        <v>204</v>
      </c>
      <c r="AK519" s="88"/>
      <c r="AL519" s="83" t="s">
        <v>107</v>
      </c>
      <c r="AM519" s="89" t="s">
        <v>454</v>
      </c>
      <c r="AN519" s="90" t="s">
        <v>416</v>
      </c>
      <c r="AO519" s="91" t="s">
        <v>642</v>
      </c>
      <c r="AP519" s="90">
        <v>8.3333333333332504</v>
      </c>
      <c r="AQ519" s="92" t="s">
        <v>102</v>
      </c>
      <c r="AR519" s="93" t="s">
        <v>102</v>
      </c>
      <c r="AS519" s="93" t="s">
        <v>102</v>
      </c>
      <c r="AT519" s="93" t="s">
        <v>102</v>
      </c>
      <c r="AU519" s="210" t="s">
        <v>644</v>
      </c>
      <c r="AV519" s="93" t="s">
        <v>185</v>
      </c>
      <c r="AW519" s="94" t="s">
        <v>102</v>
      </c>
      <c r="AX519" s="93" t="s">
        <v>183</v>
      </c>
      <c r="AY519" s="95" t="s">
        <v>111</v>
      </c>
      <c r="AZ519" s="93" t="s">
        <v>102</v>
      </c>
      <c r="BA519" s="93" t="s">
        <v>102</v>
      </c>
      <c r="BB519" s="93" t="s">
        <v>102</v>
      </c>
      <c r="BC519" s="93" t="s">
        <v>102</v>
      </c>
      <c r="BD519" s="96" t="s">
        <v>102</v>
      </c>
      <c r="BE519" s="90">
        <v>-248.666666666667</v>
      </c>
      <c r="BF519" s="93" t="s">
        <v>102</v>
      </c>
      <c r="BG519" s="93" t="s">
        <v>102</v>
      </c>
      <c r="BH519" s="93" t="s">
        <v>102</v>
      </c>
      <c r="BI519" s="93" t="s">
        <v>102</v>
      </c>
      <c r="BJ519" s="210" t="s">
        <v>642</v>
      </c>
      <c r="BK519" s="93" t="s">
        <v>192</v>
      </c>
      <c r="BL519" s="97" t="s">
        <v>102</v>
      </c>
      <c r="BM519" s="93" t="s">
        <v>183</v>
      </c>
      <c r="BN519" s="93" t="s">
        <v>106</v>
      </c>
      <c r="BO519" s="93" t="s">
        <v>102</v>
      </c>
      <c r="BP519" s="98" t="s">
        <v>102</v>
      </c>
      <c r="BQ519" s="93" t="s">
        <v>102</v>
      </c>
      <c r="BR519" s="93" t="s">
        <v>102</v>
      </c>
      <c r="BS519" s="93" t="s">
        <v>102</v>
      </c>
      <c r="BT519" s="99" t="s">
        <v>591</v>
      </c>
      <c r="BU519" s="100" t="s">
        <v>11400</v>
      </c>
      <c r="BV519" s="101" t="s">
        <v>471</v>
      </c>
      <c r="BW519" s="136"/>
      <c r="BX519" s="103" t="s">
        <v>565</v>
      </c>
      <c r="BY519" s="104" t="s">
        <v>190</v>
      </c>
      <c r="BZ519" s="136"/>
      <c r="CA519" s="83" t="s">
        <v>599</v>
      </c>
      <c r="CB519" s="106" t="s">
        <v>647</v>
      </c>
      <c r="CC519" s="106" t="s">
        <v>11401</v>
      </c>
      <c r="CD519" s="107"/>
      <c r="CE519" s="108" t="s">
        <v>107</v>
      </c>
      <c r="CF519" s="108" t="s">
        <v>107</v>
      </c>
      <c r="CG519" s="109"/>
      <c r="CH519" s="110" t="s">
        <v>107</v>
      </c>
      <c r="CI519" s="111"/>
      <c r="CJ519" s="112">
        <v>6710</v>
      </c>
      <c r="CK519" s="113">
        <v>86</v>
      </c>
      <c r="CL519" s="114" t="s">
        <v>134</v>
      </c>
      <c r="CM519" s="114" t="s">
        <v>108</v>
      </c>
      <c r="CN519" s="114"/>
      <c r="CO519" s="115" t="s">
        <v>102</v>
      </c>
      <c r="CP519" s="115" t="s">
        <v>102</v>
      </c>
      <c r="CQ519" s="115" t="s">
        <v>102</v>
      </c>
      <c r="CR519" s="115" t="s">
        <v>102</v>
      </c>
      <c r="CS519" s="116"/>
      <c r="CT519" s="117" t="s">
        <v>109</v>
      </c>
      <c r="CU519" s="117" t="s">
        <v>109</v>
      </c>
      <c r="CV519" s="83">
        <v>515</v>
      </c>
      <c r="CW519" s="83" t="s">
        <v>108</v>
      </c>
      <c r="CX519" s="83">
        <v>515</v>
      </c>
      <c r="CY519" s="83" t="s">
        <v>108</v>
      </c>
      <c r="CZ519" s="83">
        <v>6843</v>
      </c>
      <c r="DA519" s="83" t="s">
        <v>419</v>
      </c>
      <c r="DB519" s="83" t="s">
        <v>130</v>
      </c>
      <c r="DC519" s="83" t="s">
        <v>499</v>
      </c>
      <c r="DD519" s="83">
        <v>1564</v>
      </c>
      <c r="DE519" s="83" t="s">
        <v>444</v>
      </c>
      <c r="DF519" s="83" t="s">
        <v>130</v>
      </c>
      <c r="DG519" s="83" t="s">
        <v>499</v>
      </c>
      <c r="DH519" s="83"/>
      <c r="DI519" s="83">
        <v>0</v>
      </c>
      <c r="DJ519" s="83">
        <v>1</v>
      </c>
      <c r="DK519" s="83">
        <v>0</v>
      </c>
      <c r="DL519" s="83">
        <v>0</v>
      </c>
      <c r="DM519" s="83">
        <v>0</v>
      </c>
      <c r="DN519" s="83">
        <v>0</v>
      </c>
      <c r="DO519" s="83">
        <v>0</v>
      </c>
      <c r="DP519" s="83">
        <v>0</v>
      </c>
      <c r="DQ519" s="83">
        <v>0</v>
      </c>
      <c r="DR519" s="83">
        <v>0</v>
      </c>
      <c r="DS519" s="83">
        <v>0</v>
      </c>
      <c r="DT519" s="83">
        <v>3</v>
      </c>
      <c r="DU519" s="83">
        <v>3</v>
      </c>
      <c r="DV519" s="83">
        <v>0</v>
      </c>
      <c r="DW519" s="83">
        <v>0</v>
      </c>
      <c r="DX519" s="83">
        <v>3</v>
      </c>
      <c r="DY519" s="85">
        <v>44161</v>
      </c>
      <c r="DZ519" s="83" t="s">
        <v>4566</v>
      </c>
      <c r="EA519" s="83" t="s">
        <v>102</v>
      </c>
      <c r="EB519" s="83" t="s">
        <v>482</v>
      </c>
      <c r="EC519" s="83">
        <v>515</v>
      </c>
      <c r="ED519" s="83" t="s">
        <v>483</v>
      </c>
      <c r="EE519" s="83">
        <v>1</v>
      </c>
      <c r="EF519" s="83">
        <v>0</v>
      </c>
      <c r="EG519" s="83">
        <v>0</v>
      </c>
      <c r="EH519" s="83" t="s">
        <v>109</v>
      </c>
      <c r="EI519" s="83" t="s">
        <v>108</v>
      </c>
      <c r="EJ519" s="83" t="s">
        <v>583</v>
      </c>
      <c r="EK519" s="83">
        <v>0</v>
      </c>
      <c r="EL519" s="83">
        <v>0</v>
      </c>
      <c r="EM519" s="83">
        <v>1</v>
      </c>
      <c r="EN519" s="83" t="s">
        <v>497</v>
      </c>
      <c r="EO519" s="83"/>
      <c r="EP519" s="83" t="s">
        <v>436</v>
      </c>
      <c r="EQ519" s="136">
        <v>1</v>
      </c>
      <c r="ER519" s="136">
        <v>1</v>
      </c>
      <c r="ES519" s="136">
        <v>1</v>
      </c>
      <c r="ET519" s="136">
        <v>1</v>
      </c>
      <c r="EU519" s="215" t="s">
        <v>269</v>
      </c>
      <c r="EV519" s="136">
        <v>1</v>
      </c>
      <c r="EW519" s="136">
        <v>1</v>
      </c>
      <c r="EX519" s="136">
        <v>1</v>
      </c>
      <c r="EY519" s="136">
        <v>1</v>
      </c>
      <c r="EZ519" s="136">
        <v>1</v>
      </c>
      <c r="FP519" s="215" t="s">
        <v>592</v>
      </c>
      <c r="FQ519" s="136" t="b">
        <v>1</v>
      </c>
      <c r="FR519" s="136" t="b">
        <v>1</v>
      </c>
      <c r="FS519" s="136" t="b">
        <v>1</v>
      </c>
      <c r="FT519" s="136" t="b">
        <v>1</v>
      </c>
      <c r="FX519" s="215" t="s">
        <v>269</v>
      </c>
    </row>
    <row r="520" spans="1:180" ht="60" customHeight="1" x14ac:dyDescent="0.55000000000000004">
      <c r="A520" s="83" t="s">
        <v>130</v>
      </c>
      <c r="B520" s="83" t="s">
        <v>98</v>
      </c>
      <c r="C520" s="136">
        <v>631440</v>
      </c>
      <c r="D520" s="207" t="s">
        <v>629</v>
      </c>
      <c r="E520" s="208" t="s">
        <v>634</v>
      </c>
      <c r="F520" s="83" t="s">
        <v>108</v>
      </c>
      <c r="G520" s="85">
        <v>26341</v>
      </c>
      <c r="H520" s="83" t="s">
        <v>102</v>
      </c>
      <c r="I520" s="85">
        <v>34633</v>
      </c>
      <c r="J520" s="83" t="s">
        <v>228</v>
      </c>
      <c r="K520" s="216">
        <v>338560357162</v>
      </c>
      <c r="L520" s="83" t="s">
        <v>191</v>
      </c>
      <c r="M520" s="85">
        <v>43642</v>
      </c>
      <c r="N520" s="83">
        <v>-1881.6666666666699</v>
      </c>
      <c r="O520" s="83" t="s">
        <v>193</v>
      </c>
      <c r="P520" s="83" t="s">
        <v>181</v>
      </c>
      <c r="Q520" s="208" t="s">
        <v>7108</v>
      </c>
      <c r="R520" s="83" t="s">
        <v>102</v>
      </c>
      <c r="S520" s="83" t="s">
        <v>102</v>
      </c>
      <c r="T520" s="83" t="s">
        <v>131</v>
      </c>
      <c r="U520" s="83" t="s">
        <v>9903</v>
      </c>
      <c r="V520" s="83" t="s">
        <v>104</v>
      </c>
      <c r="W520" s="83" t="s">
        <v>105</v>
      </c>
      <c r="X520" s="86" t="s">
        <v>7108</v>
      </c>
      <c r="Y520" s="87" t="s">
        <v>102</v>
      </c>
      <c r="Z520" s="87" t="s">
        <v>102</v>
      </c>
      <c r="AA520" s="87" t="s">
        <v>131</v>
      </c>
      <c r="AB520" s="87" t="s">
        <v>9903</v>
      </c>
      <c r="AC520" s="87" t="s">
        <v>104</v>
      </c>
      <c r="AD520" s="87" t="s">
        <v>105</v>
      </c>
      <c r="AE520" s="87" t="s">
        <v>106</v>
      </c>
      <c r="AF520" s="86" t="s">
        <v>7108</v>
      </c>
      <c r="AG520" s="87" t="s">
        <v>177</v>
      </c>
      <c r="AH520" s="87" t="s">
        <v>9903</v>
      </c>
      <c r="AI520" s="87" t="s">
        <v>104</v>
      </c>
      <c r="AJ520" s="87" t="s">
        <v>204</v>
      </c>
      <c r="AK520" s="88"/>
      <c r="AL520" s="83" t="s">
        <v>107</v>
      </c>
      <c r="AM520" s="89" t="s">
        <v>454</v>
      </c>
      <c r="AN520" s="90" t="s">
        <v>416</v>
      </c>
      <c r="AO520" s="91" t="s">
        <v>643</v>
      </c>
      <c r="AP520" s="90">
        <v>8.3333333333332504</v>
      </c>
      <c r="AQ520" s="92" t="s">
        <v>102</v>
      </c>
      <c r="AR520" s="93" t="s">
        <v>102</v>
      </c>
      <c r="AS520" s="93" t="s">
        <v>102</v>
      </c>
      <c r="AT520" s="93" t="s">
        <v>102</v>
      </c>
      <c r="AU520" s="210" t="s">
        <v>645</v>
      </c>
      <c r="AV520" s="93" t="s">
        <v>185</v>
      </c>
      <c r="AW520" s="94" t="s">
        <v>102</v>
      </c>
      <c r="AX520" s="93" t="s">
        <v>105</v>
      </c>
      <c r="AY520" s="95" t="s">
        <v>104</v>
      </c>
      <c r="AZ520" s="93" t="s">
        <v>102</v>
      </c>
      <c r="BA520" s="93" t="s">
        <v>102</v>
      </c>
      <c r="BB520" s="93" t="s">
        <v>102</v>
      </c>
      <c r="BC520" s="93" t="s">
        <v>102</v>
      </c>
      <c r="BD520" s="96" t="s">
        <v>102</v>
      </c>
      <c r="BE520" s="90">
        <v>-249.166666666667</v>
      </c>
      <c r="BF520" s="93" t="s">
        <v>102</v>
      </c>
      <c r="BG520" s="93" t="s">
        <v>102</v>
      </c>
      <c r="BH520" s="93" t="s">
        <v>102</v>
      </c>
      <c r="BI520" s="93" t="s">
        <v>102</v>
      </c>
      <c r="BJ520" s="210" t="s">
        <v>643</v>
      </c>
      <c r="BK520" s="93" t="s">
        <v>196</v>
      </c>
      <c r="BL520" s="97" t="s">
        <v>102</v>
      </c>
      <c r="BM520" s="93" t="s">
        <v>105</v>
      </c>
      <c r="BN520" s="93" t="s">
        <v>596</v>
      </c>
      <c r="BO520" s="93" t="s">
        <v>102</v>
      </c>
      <c r="BP520" s="98" t="s">
        <v>102</v>
      </c>
      <c r="BQ520" s="93" t="s">
        <v>102</v>
      </c>
      <c r="BR520" s="93" t="s">
        <v>102</v>
      </c>
      <c r="BS520" s="93" t="s">
        <v>102</v>
      </c>
      <c r="BT520" s="99" t="s">
        <v>591</v>
      </c>
      <c r="BU520" s="100" t="s">
        <v>11402</v>
      </c>
      <c r="BV520" s="101" t="s">
        <v>471</v>
      </c>
      <c r="BW520" s="136"/>
      <c r="BX520" s="103" t="s">
        <v>565</v>
      </c>
      <c r="BY520" s="104" t="s">
        <v>190</v>
      </c>
      <c r="BZ520" s="136"/>
      <c r="CA520" s="83" t="s">
        <v>599</v>
      </c>
      <c r="CB520" s="106" t="s">
        <v>647</v>
      </c>
      <c r="CC520" s="106" t="s">
        <v>11403</v>
      </c>
      <c r="CD520" s="107"/>
      <c r="CE520" s="108" t="s">
        <v>107</v>
      </c>
      <c r="CF520" s="108" t="s">
        <v>107</v>
      </c>
      <c r="CG520" s="109"/>
      <c r="CH520" s="110" t="s">
        <v>107</v>
      </c>
      <c r="CI520" s="111"/>
      <c r="CJ520" s="112">
        <v>6710</v>
      </c>
      <c r="CK520" s="113">
        <v>86</v>
      </c>
      <c r="CL520" s="114" t="s">
        <v>134</v>
      </c>
      <c r="CM520" s="114" t="s">
        <v>108</v>
      </c>
      <c r="CN520" s="114"/>
      <c r="CO520" s="115" t="s">
        <v>102</v>
      </c>
      <c r="CP520" s="115" t="s">
        <v>102</v>
      </c>
      <c r="CQ520" s="115" t="s">
        <v>102</v>
      </c>
      <c r="CR520" s="115" t="s">
        <v>102</v>
      </c>
      <c r="CS520" s="116"/>
      <c r="CT520" s="117" t="s">
        <v>109</v>
      </c>
      <c r="CU520" s="117" t="s">
        <v>109</v>
      </c>
      <c r="CV520" s="83">
        <v>516</v>
      </c>
      <c r="CW520" s="83" t="s">
        <v>108</v>
      </c>
      <c r="CX520" s="83">
        <v>516</v>
      </c>
      <c r="CY520" s="83" t="s">
        <v>108</v>
      </c>
      <c r="CZ520" s="83">
        <v>6844</v>
      </c>
      <c r="DA520" s="83" t="s">
        <v>419</v>
      </c>
      <c r="DB520" s="83" t="s">
        <v>130</v>
      </c>
      <c r="DC520" s="83" t="s">
        <v>499</v>
      </c>
      <c r="DD520" s="83">
        <v>1565</v>
      </c>
      <c r="DE520" s="83" t="s">
        <v>444</v>
      </c>
      <c r="DF520" s="83" t="s">
        <v>130</v>
      </c>
      <c r="DG520" s="83" t="s">
        <v>499</v>
      </c>
      <c r="DH520" s="83"/>
      <c r="DI520" s="83">
        <v>0</v>
      </c>
      <c r="DJ520" s="83">
        <v>1</v>
      </c>
      <c r="DK520" s="83">
        <v>0</v>
      </c>
      <c r="DL520" s="83">
        <v>0</v>
      </c>
      <c r="DM520" s="83">
        <v>0</v>
      </c>
      <c r="DN520" s="83">
        <v>0</v>
      </c>
      <c r="DO520" s="83">
        <v>0</v>
      </c>
      <c r="DP520" s="83">
        <v>0</v>
      </c>
      <c r="DQ520" s="83">
        <v>0</v>
      </c>
      <c r="DR520" s="83">
        <v>0</v>
      </c>
      <c r="DS520" s="83">
        <v>0</v>
      </c>
      <c r="DT520" s="83">
        <v>3</v>
      </c>
      <c r="DU520" s="83">
        <v>3</v>
      </c>
      <c r="DV520" s="83">
        <v>0</v>
      </c>
      <c r="DW520" s="83">
        <v>0</v>
      </c>
      <c r="DX520" s="83">
        <v>3</v>
      </c>
      <c r="DY520" s="85">
        <v>44162</v>
      </c>
      <c r="DZ520" s="83" t="s">
        <v>4567</v>
      </c>
      <c r="EA520" s="83" t="s">
        <v>102</v>
      </c>
      <c r="EB520" s="83" t="s">
        <v>482</v>
      </c>
      <c r="EC520" s="83">
        <v>516</v>
      </c>
      <c r="ED520" s="83" t="s">
        <v>483</v>
      </c>
      <c r="EE520" s="83">
        <v>1</v>
      </c>
      <c r="EF520" s="83">
        <v>0</v>
      </c>
      <c r="EG520" s="83">
        <v>0</v>
      </c>
      <c r="EH520" s="83" t="s">
        <v>109</v>
      </c>
      <c r="EI520" s="83" t="s">
        <v>108</v>
      </c>
      <c r="EJ520" s="83" t="s">
        <v>583</v>
      </c>
      <c r="EK520" s="83">
        <v>0</v>
      </c>
      <c r="EL520" s="83">
        <v>0</v>
      </c>
      <c r="EM520" s="83">
        <v>1</v>
      </c>
      <c r="EN520" s="83" t="s">
        <v>497</v>
      </c>
      <c r="EO520" s="83"/>
      <c r="EP520" s="83" t="s">
        <v>436</v>
      </c>
      <c r="EQ520" s="136">
        <v>1</v>
      </c>
      <c r="ER520" s="136">
        <v>1</v>
      </c>
      <c r="ES520" s="136">
        <v>1</v>
      </c>
      <c r="ET520" s="136">
        <v>1</v>
      </c>
      <c r="EU520" s="215" t="s">
        <v>269</v>
      </c>
      <c r="EV520" s="136">
        <v>1</v>
      </c>
      <c r="EW520" s="136">
        <v>1</v>
      </c>
      <c r="EX520" s="136">
        <v>1</v>
      </c>
      <c r="EY520" s="136">
        <v>1</v>
      </c>
      <c r="EZ520" s="136">
        <v>1</v>
      </c>
      <c r="FP520" s="215" t="s">
        <v>592</v>
      </c>
      <c r="FQ520" s="136" t="b">
        <v>1</v>
      </c>
      <c r="FR520" s="136" t="b">
        <v>1</v>
      </c>
      <c r="FS520" s="136" t="b">
        <v>1</v>
      </c>
      <c r="FT520" s="136" t="b">
        <v>1</v>
      </c>
      <c r="FX520" s="215" t="s">
        <v>269</v>
      </c>
    </row>
    <row r="521" spans="1:180" ht="60" customHeight="1" x14ac:dyDescent="0.55000000000000004">
      <c r="A521" s="83" t="s">
        <v>130</v>
      </c>
      <c r="B521" s="83" t="s">
        <v>98</v>
      </c>
      <c r="C521" s="136">
        <v>548847</v>
      </c>
      <c r="D521" s="207" t="s">
        <v>627</v>
      </c>
      <c r="E521" s="208" t="s">
        <v>630</v>
      </c>
      <c r="F521" s="83" t="s">
        <v>108</v>
      </c>
      <c r="G521" s="85">
        <v>20621</v>
      </c>
      <c r="H521" s="83" t="s">
        <v>102</v>
      </c>
      <c r="I521" s="85">
        <v>39794</v>
      </c>
      <c r="J521" s="83" t="s">
        <v>228</v>
      </c>
      <c r="K521" s="216">
        <v>762954048229</v>
      </c>
      <c r="L521" s="83" t="s">
        <v>191</v>
      </c>
      <c r="M521" s="85">
        <v>43631</v>
      </c>
      <c r="N521" s="83">
        <v>-1886.6666666666699</v>
      </c>
      <c r="O521" s="83" t="s">
        <v>180</v>
      </c>
      <c r="P521" s="83" t="s">
        <v>181</v>
      </c>
      <c r="Q521" s="208" t="s">
        <v>7112</v>
      </c>
      <c r="R521" s="83" t="s">
        <v>102</v>
      </c>
      <c r="S521" s="83" t="s">
        <v>102</v>
      </c>
      <c r="T521" s="83" t="s">
        <v>199</v>
      </c>
      <c r="U521" s="83" t="s">
        <v>9904</v>
      </c>
      <c r="V521" s="83" t="s">
        <v>104</v>
      </c>
      <c r="W521" s="83" t="s">
        <v>105</v>
      </c>
      <c r="X521" s="86" t="s">
        <v>7112</v>
      </c>
      <c r="Y521" s="87" t="s">
        <v>102</v>
      </c>
      <c r="Z521" s="87" t="s">
        <v>102</v>
      </c>
      <c r="AA521" s="87" t="s">
        <v>199</v>
      </c>
      <c r="AB521" s="87" t="s">
        <v>9904</v>
      </c>
      <c r="AC521" s="87" t="s">
        <v>104</v>
      </c>
      <c r="AD521" s="87" t="s">
        <v>105</v>
      </c>
      <c r="AE521" s="87" t="s">
        <v>106</v>
      </c>
      <c r="AF521" s="86" t="s">
        <v>7112</v>
      </c>
      <c r="AG521" s="87" t="s">
        <v>489</v>
      </c>
      <c r="AH521" s="87" t="s">
        <v>9905</v>
      </c>
      <c r="AI521" s="87" t="s">
        <v>104</v>
      </c>
      <c r="AJ521" s="87" t="s">
        <v>204</v>
      </c>
      <c r="AK521" s="88"/>
      <c r="AL521" s="83" t="s">
        <v>107</v>
      </c>
      <c r="AM521" s="89" t="s">
        <v>454</v>
      </c>
      <c r="AN521" s="90" t="s">
        <v>416</v>
      </c>
      <c r="AO521" s="91" t="s">
        <v>641</v>
      </c>
      <c r="AP521" s="90">
        <v>8.3333333333332504</v>
      </c>
      <c r="AQ521" s="92" t="s">
        <v>211</v>
      </c>
      <c r="AR521" s="93" t="s">
        <v>102</v>
      </c>
      <c r="AS521" s="93" t="s">
        <v>102</v>
      </c>
      <c r="AT521" s="93" t="s">
        <v>102</v>
      </c>
      <c r="AU521" s="210" t="s">
        <v>641</v>
      </c>
      <c r="AV521" s="93" t="s">
        <v>192</v>
      </c>
      <c r="AW521" s="94" t="s">
        <v>102</v>
      </c>
      <c r="AX521" s="93" t="s">
        <v>105</v>
      </c>
      <c r="AY521" s="95" t="s">
        <v>188</v>
      </c>
      <c r="AZ521" s="93" t="s">
        <v>102</v>
      </c>
      <c r="BA521" s="93" t="s">
        <v>9906</v>
      </c>
      <c r="BB521" s="93" t="s">
        <v>102</v>
      </c>
      <c r="BC521" s="93" t="s">
        <v>102</v>
      </c>
      <c r="BD521" s="96" t="s">
        <v>102</v>
      </c>
      <c r="BE521" s="90">
        <v>-249.666666666667</v>
      </c>
      <c r="BF521" s="93" t="s">
        <v>211</v>
      </c>
      <c r="BG521" s="93" t="s">
        <v>102</v>
      </c>
      <c r="BH521" s="93" t="s">
        <v>102</v>
      </c>
      <c r="BI521" s="93" t="s">
        <v>102</v>
      </c>
      <c r="BJ521" s="210" t="s">
        <v>646</v>
      </c>
      <c r="BK521" s="93" t="s">
        <v>182</v>
      </c>
      <c r="BL521" s="97" t="s">
        <v>102</v>
      </c>
      <c r="BM521" s="93" t="s">
        <v>105</v>
      </c>
      <c r="BN521" s="93" t="s">
        <v>104</v>
      </c>
      <c r="BO521" s="93" t="s">
        <v>102</v>
      </c>
      <c r="BP521" s="98">
        <v>20180379</v>
      </c>
      <c r="BQ521" s="93" t="s">
        <v>102</v>
      </c>
      <c r="BR521" s="93" t="s">
        <v>102</v>
      </c>
      <c r="BS521" s="93" t="s">
        <v>102</v>
      </c>
      <c r="BT521" s="99" t="s">
        <v>591</v>
      </c>
      <c r="BU521" s="100" t="s">
        <v>11404</v>
      </c>
      <c r="BV521" s="101" t="s">
        <v>471</v>
      </c>
      <c r="BW521" s="136"/>
      <c r="BX521" s="103" t="s">
        <v>565</v>
      </c>
      <c r="BY521" s="104" t="s">
        <v>190</v>
      </c>
      <c r="BZ521" s="136"/>
      <c r="CA521" s="83" t="s">
        <v>599</v>
      </c>
      <c r="CB521" s="106" t="s">
        <v>647</v>
      </c>
      <c r="CC521" s="106" t="s">
        <v>11405</v>
      </c>
      <c r="CD521" s="107"/>
      <c r="CE521" s="108" t="s">
        <v>107</v>
      </c>
      <c r="CF521" s="108" t="s">
        <v>107</v>
      </c>
      <c r="CG521" s="109"/>
      <c r="CH521" s="110" t="s">
        <v>107</v>
      </c>
      <c r="CI521" s="111"/>
      <c r="CJ521" s="112">
        <v>6710</v>
      </c>
      <c r="CK521" s="113">
        <v>86</v>
      </c>
      <c r="CL521" s="114" t="s">
        <v>134</v>
      </c>
      <c r="CM521" s="114" t="s">
        <v>108</v>
      </c>
      <c r="CN521" s="114"/>
      <c r="CO521" s="115" t="s">
        <v>102</v>
      </c>
      <c r="CP521" s="115" t="s">
        <v>102</v>
      </c>
      <c r="CQ521" s="115" t="s">
        <v>102</v>
      </c>
      <c r="CR521" s="115" t="s">
        <v>102</v>
      </c>
      <c r="CS521" s="116"/>
      <c r="CT521" s="117" t="s">
        <v>109</v>
      </c>
      <c r="CU521" s="117" t="s">
        <v>109</v>
      </c>
      <c r="CV521" s="83">
        <v>517</v>
      </c>
      <c r="CW521" s="83" t="s">
        <v>108</v>
      </c>
      <c r="CX521" s="83">
        <v>517</v>
      </c>
      <c r="CY521" s="83" t="s">
        <v>108</v>
      </c>
      <c r="CZ521" s="83">
        <v>6845</v>
      </c>
      <c r="DA521" s="83" t="s">
        <v>419</v>
      </c>
      <c r="DB521" s="83" t="s">
        <v>130</v>
      </c>
      <c r="DC521" s="83" t="s">
        <v>499</v>
      </c>
      <c r="DD521" s="83">
        <v>1566</v>
      </c>
      <c r="DE521" s="83" t="s">
        <v>444</v>
      </c>
      <c r="DF521" s="83" t="s">
        <v>130</v>
      </c>
      <c r="DG521" s="83" t="s">
        <v>499</v>
      </c>
      <c r="DH521" s="83"/>
      <c r="DI521" s="83">
        <v>0</v>
      </c>
      <c r="DJ521" s="83">
        <v>1</v>
      </c>
      <c r="DK521" s="83">
        <v>0</v>
      </c>
      <c r="DL521" s="83">
        <v>0</v>
      </c>
      <c r="DM521" s="83">
        <v>0</v>
      </c>
      <c r="DN521" s="83">
        <v>0</v>
      </c>
      <c r="DO521" s="83">
        <v>0</v>
      </c>
      <c r="DP521" s="83">
        <v>0</v>
      </c>
      <c r="DQ521" s="83">
        <v>0</v>
      </c>
      <c r="DR521" s="83">
        <v>0</v>
      </c>
      <c r="DS521" s="83">
        <v>0</v>
      </c>
      <c r="DT521" s="83">
        <v>3</v>
      </c>
      <c r="DU521" s="83">
        <v>3</v>
      </c>
      <c r="DV521" s="83">
        <v>0</v>
      </c>
      <c r="DW521" s="83">
        <v>0</v>
      </c>
      <c r="DX521" s="83">
        <v>3</v>
      </c>
      <c r="DY521" s="85">
        <v>44163</v>
      </c>
      <c r="DZ521" s="83" t="s">
        <v>4568</v>
      </c>
      <c r="EA521" s="83" t="s">
        <v>102</v>
      </c>
      <c r="EB521" s="83" t="s">
        <v>482</v>
      </c>
      <c r="EC521" s="83">
        <v>517</v>
      </c>
      <c r="ED521" s="83" t="s">
        <v>483</v>
      </c>
      <c r="EE521" s="83">
        <v>1</v>
      </c>
      <c r="EF521" s="83">
        <v>0</v>
      </c>
      <c r="EG521" s="83">
        <v>0</v>
      </c>
      <c r="EH521" s="83" t="s">
        <v>109</v>
      </c>
      <c r="EI521" s="83" t="s">
        <v>108</v>
      </c>
      <c r="EJ521" s="83" t="s">
        <v>583</v>
      </c>
      <c r="EK521" s="83">
        <v>0</v>
      </c>
      <c r="EL521" s="83">
        <v>0</v>
      </c>
      <c r="EM521" s="83">
        <v>1</v>
      </c>
      <c r="EN521" s="83" t="s">
        <v>497</v>
      </c>
      <c r="EO521" s="83"/>
      <c r="EP521" s="83" t="s">
        <v>436</v>
      </c>
      <c r="EQ521" s="136">
        <v>1</v>
      </c>
      <c r="ER521" s="136">
        <v>1</v>
      </c>
      <c r="ES521" s="136">
        <v>1</v>
      </c>
      <c r="ET521" s="136">
        <v>1</v>
      </c>
      <c r="EU521" s="215" t="s">
        <v>269</v>
      </c>
      <c r="EV521" s="136">
        <v>1</v>
      </c>
      <c r="EW521" s="136">
        <v>1</v>
      </c>
      <c r="EX521" s="136">
        <v>1</v>
      </c>
      <c r="EY521" s="136">
        <v>1</v>
      </c>
      <c r="EZ521" s="136">
        <v>1</v>
      </c>
      <c r="FP521" s="215" t="s">
        <v>592</v>
      </c>
      <c r="FQ521" s="136" t="b">
        <v>1</v>
      </c>
      <c r="FR521" s="136" t="b">
        <v>1</v>
      </c>
      <c r="FS521" s="136" t="b">
        <v>1</v>
      </c>
      <c r="FT521" s="136" t="b">
        <v>1</v>
      </c>
      <c r="FX521" s="215" t="s">
        <v>269</v>
      </c>
    </row>
    <row r="522" spans="1:180" ht="60" customHeight="1" x14ac:dyDescent="0.55000000000000004">
      <c r="A522" s="83" t="s">
        <v>130</v>
      </c>
      <c r="B522" s="83" t="s">
        <v>98</v>
      </c>
      <c r="C522" s="136">
        <v>443556</v>
      </c>
      <c r="D522" s="207" t="s">
        <v>628</v>
      </c>
      <c r="E522" s="208" t="s">
        <v>633</v>
      </c>
      <c r="F522" s="83" t="s">
        <v>108</v>
      </c>
      <c r="G522" s="85">
        <v>22744</v>
      </c>
      <c r="H522" s="83" t="s">
        <v>102</v>
      </c>
      <c r="I522" s="85">
        <v>39772</v>
      </c>
      <c r="J522" s="83" t="s">
        <v>228</v>
      </c>
      <c r="K522" s="216">
        <v>980455888339</v>
      </c>
      <c r="L522" s="83" t="s">
        <v>191</v>
      </c>
      <c r="M522" s="85">
        <v>43619</v>
      </c>
      <c r="N522" s="83">
        <v>-1891.6666666666699</v>
      </c>
      <c r="O522" s="83" t="s">
        <v>193</v>
      </c>
      <c r="P522" s="83" t="s">
        <v>181</v>
      </c>
      <c r="Q522" s="208" t="s">
        <v>7116</v>
      </c>
      <c r="R522" s="83" t="s">
        <v>102</v>
      </c>
      <c r="S522" s="83" t="s">
        <v>102</v>
      </c>
      <c r="T522" s="83" t="s">
        <v>133</v>
      </c>
      <c r="U522" s="83" t="s">
        <v>9907</v>
      </c>
      <c r="V522" s="83" t="s">
        <v>111</v>
      </c>
      <c r="W522" s="83" t="s">
        <v>105</v>
      </c>
      <c r="X522" s="86" t="s">
        <v>7116</v>
      </c>
      <c r="Y522" s="87" t="s">
        <v>102</v>
      </c>
      <c r="Z522" s="87" t="s">
        <v>102</v>
      </c>
      <c r="AA522" s="87" t="s">
        <v>133</v>
      </c>
      <c r="AB522" s="87" t="s">
        <v>9907</v>
      </c>
      <c r="AC522" s="87" t="s">
        <v>111</v>
      </c>
      <c r="AD522" s="87" t="s">
        <v>105</v>
      </c>
      <c r="AE522" s="87" t="s">
        <v>106</v>
      </c>
      <c r="AF522" s="86" t="s">
        <v>7116</v>
      </c>
      <c r="AG522" s="87" t="s">
        <v>486</v>
      </c>
      <c r="AH522" s="87" t="s">
        <v>9907</v>
      </c>
      <c r="AI522" s="87" t="s">
        <v>111</v>
      </c>
      <c r="AJ522" s="87" t="s">
        <v>204</v>
      </c>
      <c r="AK522" s="88"/>
      <c r="AL522" s="83" t="s">
        <v>107</v>
      </c>
      <c r="AM522" s="89" t="s">
        <v>454</v>
      </c>
      <c r="AN522" s="90" t="s">
        <v>416</v>
      </c>
      <c r="AO522" s="91" t="s">
        <v>642</v>
      </c>
      <c r="AP522" s="90">
        <v>8.3333333333332504</v>
      </c>
      <c r="AQ522" s="92" t="s">
        <v>102</v>
      </c>
      <c r="AR522" s="93" t="s">
        <v>102</v>
      </c>
      <c r="AS522" s="93" t="s">
        <v>102</v>
      </c>
      <c r="AT522" s="93" t="s">
        <v>102</v>
      </c>
      <c r="AU522" s="210" t="s">
        <v>644</v>
      </c>
      <c r="AV522" s="93" t="s">
        <v>185</v>
      </c>
      <c r="AW522" s="94" t="s">
        <v>102</v>
      </c>
      <c r="AX522" s="93" t="s">
        <v>183</v>
      </c>
      <c r="AY522" s="95" t="s">
        <v>111</v>
      </c>
      <c r="AZ522" s="93" t="s">
        <v>102</v>
      </c>
      <c r="BA522" s="93" t="s">
        <v>102</v>
      </c>
      <c r="BB522" s="93" t="s">
        <v>102</v>
      </c>
      <c r="BC522" s="93" t="s">
        <v>102</v>
      </c>
      <c r="BD522" s="96" t="s">
        <v>102</v>
      </c>
      <c r="BE522" s="90">
        <v>-250.166666666667</v>
      </c>
      <c r="BF522" s="93" t="s">
        <v>102</v>
      </c>
      <c r="BG522" s="93" t="s">
        <v>102</v>
      </c>
      <c r="BH522" s="93" t="s">
        <v>102</v>
      </c>
      <c r="BI522" s="93" t="s">
        <v>102</v>
      </c>
      <c r="BJ522" s="210" t="s">
        <v>642</v>
      </c>
      <c r="BK522" s="93" t="s">
        <v>192</v>
      </c>
      <c r="BL522" s="97" t="s">
        <v>102</v>
      </c>
      <c r="BM522" s="93" t="s">
        <v>183</v>
      </c>
      <c r="BN522" s="93" t="s">
        <v>106</v>
      </c>
      <c r="BO522" s="93" t="s">
        <v>102</v>
      </c>
      <c r="BP522" s="98" t="s">
        <v>102</v>
      </c>
      <c r="BQ522" s="93" t="s">
        <v>102</v>
      </c>
      <c r="BR522" s="93" t="s">
        <v>102</v>
      </c>
      <c r="BS522" s="93" t="s">
        <v>102</v>
      </c>
      <c r="BT522" s="99" t="s">
        <v>591</v>
      </c>
      <c r="BU522" s="100" t="s">
        <v>11406</v>
      </c>
      <c r="BV522" s="101" t="s">
        <v>471</v>
      </c>
      <c r="BW522" s="136"/>
      <c r="BX522" s="103" t="s">
        <v>565</v>
      </c>
      <c r="BY522" s="104" t="s">
        <v>190</v>
      </c>
      <c r="BZ522" s="136"/>
      <c r="CA522" s="83" t="s">
        <v>599</v>
      </c>
      <c r="CB522" s="106" t="s">
        <v>647</v>
      </c>
      <c r="CC522" s="106" t="s">
        <v>11407</v>
      </c>
      <c r="CD522" s="107"/>
      <c r="CE522" s="108" t="s">
        <v>107</v>
      </c>
      <c r="CF522" s="108" t="s">
        <v>107</v>
      </c>
      <c r="CG522" s="109"/>
      <c r="CH522" s="110" t="s">
        <v>107</v>
      </c>
      <c r="CI522" s="111"/>
      <c r="CJ522" s="112">
        <v>6710</v>
      </c>
      <c r="CK522" s="113">
        <v>86</v>
      </c>
      <c r="CL522" s="114" t="s">
        <v>134</v>
      </c>
      <c r="CM522" s="114" t="s">
        <v>108</v>
      </c>
      <c r="CN522" s="114"/>
      <c r="CO522" s="115" t="s">
        <v>102</v>
      </c>
      <c r="CP522" s="115" t="s">
        <v>102</v>
      </c>
      <c r="CQ522" s="115" t="s">
        <v>102</v>
      </c>
      <c r="CR522" s="115" t="s">
        <v>102</v>
      </c>
      <c r="CS522" s="116"/>
      <c r="CT522" s="117" t="s">
        <v>109</v>
      </c>
      <c r="CU522" s="117" t="s">
        <v>109</v>
      </c>
      <c r="CV522" s="83">
        <v>518</v>
      </c>
      <c r="CW522" s="83" t="s">
        <v>108</v>
      </c>
      <c r="CX522" s="83">
        <v>518</v>
      </c>
      <c r="CY522" s="83" t="s">
        <v>108</v>
      </c>
      <c r="CZ522" s="83">
        <v>6846</v>
      </c>
      <c r="DA522" s="83" t="s">
        <v>419</v>
      </c>
      <c r="DB522" s="83" t="s">
        <v>130</v>
      </c>
      <c r="DC522" s="83" t="s">
        <v>499</v>
      </c>
      <c r="DD522" s="83">
        <v>1567</v>
      </c>
      <c r="DE522" s="83" t="s">
        <v>444</v>
      </c>
      <c r="DF522" s="83" t="s">
        <v>130</v>
      </c>
      <c r="DG522" s="83" t="s">
        <v>499</v>
      </c>
      <c r="DH522" s="83"/>
      <c r="DI522" s="83">
        <v>0</v>
      </c>
      <c r="DJ522" s="83">
        <v>1</v>
      </c>
      <c r="DK522" s="83">
        <v>0</v>
      </c>
      <c r="DL522" s="83">
        <v>0</v>
      </c>
      <c r="DM522" s="83">
        <v>0</v>
      </c>
      <c r="DN522" s="83">
        <v>0</v>
      </c>
      <c r="DO522" s="83">
        <v>0</v>
      </c>
      <c r="DP522" s="83">
        <v>0</v>
      </c>
      <c r="DQ522" s="83">
        <v>0</v>
      </c>
      <c r="DR522" s="83">
        <v>0</v>
      </c>
      <c r="DS522" s="83">
        <v>0</v>
      </c>
      <c r="DT522" s="83">
        <v>3</v>
      </c>
      <c r="DU522" s="83">
        <v>3</v>
      </c>
      <c r="DV522" s="83">
        <v>0</v>
      </c>
      <c r="DW522" s="83">
        <v>0</v>
      </c>
      <c r="DX522" s="83">
        <v>3</v>
      </c>
      <c r="DY522" s="85">
        <v>44164</v>
      </c>
      <c r="DZ522" s="83" t="s">
        <v>4569</v>
      </c>
      <c r="EA522" s="83" t="s">
        <v>102</v>
      </c>
      <c r="EB522" s="83" t="s">
        <v>482</v>
      </c>
      <c r="EC522" s="83">
        <v>518</v>
      </c>
      <c r="ED522" s="83" t="s">
        <v>483</v>
      </c>
      <c r="EE522" s="83">
        <v>1</v>
      </c>
      <c r="EF522" s="83">
        <v>0</v>
      </c>
      <c r="EG522" s="83">
        <v>0</v>
      </c>
      <c r="EH522" s="83" t="s">
        <v>109</v>
      </c>
      <c r="EI522" s="83" t="s">
        <v>108</v>
      </c>
      <c r="EJ522" s="83" t="s">
        <v>583</v>
      </c>
      <c r="EK522" s="83">
        <v>0</v>
      </c>
      <c r="EL522" s="83">
        <v>0</v>
      </c>
      <c r="EM522" s="83">
        <v>1</v>
      </c>
      <c r="EN522" s="83" t="s">
        <v>497</v>
      </c>
      <c r="EO522" s="83"/>
      <c r="EP522" s="83" t="s">
        <v>436</v>
      </c>
      <c r="EQ522" s="136">
        <v>1</v>
      </c>
      <c r="ER522" s="136">
        <v>1</v>
      </c>
      <c r="ES522" s="136">
        <v>1</v>
      </c>
      <c r="ET522" s="136">
        <v>1</v>
      </c>
      <c r="EU522" s="215" t="s">
        <v>269</v>
      </c>
      <c r="EV522" s="136">
        <v>1</v>
      </c>
      <c r="EW522" s="136">
        <v>1</v>
      </c>
      <c r="EX522" s="136">
        <v>1</v>
      </c>
      <c r="EY522" s="136">
        <v>1</v>
      </c>
      <c r="EZ522" s="136">
        <v>1</v>
      </c>
      <c r="FP522" s="215" t="s">
        <v>592</v>
      </c>
      <c r="FQ522" s="136" t="b">
        <v>1</v>
      </c>
      <c r="FR522" s="136" t="b">
        <v>1</v>
      </c>
      <c r="FS522" s="136" t="b">
        <v>1</v>
      </c>
      <c r="FT522" s="136" t="b">
        <v>1</v>
      </c>
      <c r="FX522" s="215" t="s">
        <v>269</v>
      </c>
    </row>
    <row r="523" spans="1:180" ht="60" customHeight="1" x14ac:dyDescent="0.55000000000000004">
      <c r="A523" s="83" t="s">
        <v>130</v>
      </c>
      <c r="B523" s="83" t="s">
        <v>98</v>
      </c>
      <c r="C523" s="136">
        <v>672067</v>
      </c>
      <c r="D523" s="207" t="s">
        <v>629</v>
      </c>
      <c r="E523" s="208" t="s">
        <v>634</v>
      </c>
      <c r="F523" s="83" t="s">
        <v>108</v>
      </c>
      <c r="G523" s="85">
        <v>26341</v>
      </c>
      <c r="H523" s="83" t="s">
        <v>102</v>
      </c>
      <c r="I523" s="85">
        <v>34633</v>
      </c>
      <c r="J523" s="83" t="s">
        <v>228</v>
      </c>
      <c r="K523" s="216">
        <v>395339538663</v>
      </c>
      <c r="L523" s="83" t="s">
        <v>191</v>
      </c>
      <c r="M523" s="85">
        <v>43642</v>
      </c>
      <c r="N523" s="83">
        <v>-1896.6666666666699</v>
      </c>
      <c r="O523" s="83" t="s">
        <v>193</v>
      </c>
      <c r="P523" s="83" t="s">
        <v>181</v>
      </c>
      <c r="Q523" s="208" t="s">
        <v>7120</v>
      </c>
      <c r="R523" s="83" t="s">
        <v>102</v>
      </c>
      <c r="S523" s="83" t="s">
        <v>102</v>
      </c>
      <c r="T523" s="83" t="s">
        <v>131</v>
      </c>
      <c r="U523" s="83" t="s">
        <v>9908</v>
      </c>
      <c r="V523" s="83" t="s">
        <v>104</v>
      </c>
      <c r="W523" s="83" t="s">
        <v>105</v>
      </c>
      <c r="X523" s="86" t="s">
        <v>7120</v>
      </c>
      <c r="Y523" s="87" t="s">
        <v>102</v>
      </c>
      <c r="Z523" s="87" t="s">
        <v>102</v>
      </c>
      <c r="AA523" s="87" t="s">
        <v>131</v>
      </c>
      <c r="AB523" s="87" t="s">
        <v>9908</v>
      </c>
      <c r="AC523" s="87" t="s">
        <v>104</v>
      </c>
      <c r="AD523" s="87" t="s">
        <v>105</v>
      </c>
      <c r="AE523" s="87" t="s">
        <v>106</v>
      </c>
      <c r="AF523" s="86" t="s">
        <v>7120</v>
      </c>
      <c r="AG523" s="87" t="s">
        <v>177</v>
      </c>
      <c r="AH523" s="87" t="s">
        <v>9908</v>
      </c>
      <c r="AI523" s="87" t="s">
        <v>104</v>
      </c>
      <c r="AJ523" s="87" t="s">
        <v>204</v>
      </c>
      <c r="AK523" s="88"/>
      <c r="AL523" s="83" t="s">
        <v>107</v>
      </c>
      <c r="AM523" s="89" t="s">
        <v>454</v>
      </c>
      <c r="AN523" s="90" t="s">
        <v>416</v>
      </c>
      <c r="AO523" s="91" t="s">
        <v>643</v>
      </c>
      <c r="AP523" s="90">
        <v>8.3333333333332504</v>
      </c>
      <c r="AQ523" s="92" t="s">
        <v>102</v>
      </c>
      <c r="AR523" s="93" t="s">
        <v>102</v>
      </c>
      <c r="AS523" s="93" t="s">
        <v>102</v>
      </c>
      <c r="AT523" s="93" t="s">
        <v>102</v>
      </c>
      <c r="AU523" s="210" t="s">
        <v>645</v>
      </c>
      <c r="AV523" s="93" t="s">
        <v>185</v>
      </c>
      <c r="AW523" s="94" t="s">
        <v>102</v>
      </c>
      <c r="AX523" s="93" t="s">
        <v>105</v>
      </c>
      <c r="AY523" s="95" t="s">
        <v>104</v>
      </c>
      <c r="AZ523" s="93" t="s">
        <v>102</v>
      </c>
      <c r="BA523" s="93" t="s">
        <v>102</v>
      </c>
      <c r="BB523" s="93" t="s">
        <v>102</v>
      </c>
      <c r="BC523" s="93" t="s">
        <v>102</v>
      </c>
      <c r="BD523" s="96" t="s">
        <v>102</v>
      </c>
      <c r="BE523" s="90">
        <v>-250.666666666667</v>
      </c>
      <c r="BF523" s="93" t="s">
        <v>102</v>
      </c>
      <c r="BG523" s="93" t="s">
        <v>102</v>
      </c>
      <c r="BH523" s="93" t="s">
        <v>102</v>
      </c>
      <c r="BI523" s="93" t="s">
        <v>102</v>
      </c>
      <c r="BJ523" s="210" t="s">
        <v>643</v>
      </c>
      <c r="BK523" s="93" t="s">
        <v>196</v>
      </c>
      <c r="BL523" s="97" t="s">
        <v>102</v>
      </c>
      <c r="BM523" s="93" t="s">
        <v>105</v>
      </c>
      <c r="BN523" s="93" t="s">
        <v>596</v>
      </c>
      <c r="BO523" s="93" t="s">
        <v>102</v>
      </c>
      <c r="BP523" s="98" t="s">
        <v>102</v>
      </c>
      <c r="BQ523" s="93" t="s">
        <v>102</v>
      </c>
      <c r="BR523" s="93" t="s">
        <v>102</v>
      </c>
      <c r="BS523" s="93" t="s">
        <v>102</v>
      </c>
      <c r="BT523" s="99" t="s">
        <v>591</v>
      </c>
      <c r="BU523" s="100" t="s">
        <v>11408</v>
      </c>
      <c r="BV523" s="101" t="s">
        <v>471</v>
      </c>
      <c r="BW523" s="136"/>
      <c r="BX523" s="103" t="s">
        <v>565</v>
      </c>
      <c r="BY523" s="104" t="s">
        <v>190</v>
      </c>
      <c r="BZ523" s="136"/>
      <c r="CA523" s="83" t="s">
        <v>599</v>
      </c>
      <c r="CB523" s="106" t="s">
        <v>647</v>
      </c>
      <c r="CC523" s="106" t="s">
        <v>11409</v>
      </c>
      <c r="CD523" s="107"/>
      <c r="CE523" s="108" t="s">
        <v>107</v>
      </c>
      <c r="CF523" s="108" t="s">
        <v>107</v>
      </c>
      <c r="CG523" s="109"/>
      <c r="CH523" s="110" t="s">
        <v>107</v>
      </c>
      <c r="CI523" s="111"/>
      <c r="CJ523" s="112">
        <v>6710</v>
      </c>
      <c r="CK523" s="113">
        <v>86</v>
      </c>
      <c r="CL523" s="114" t="s">
        <v>134</v>
      </c>
      <c r="CM523" s="114" t="s">
        <v>108</v>
      </c>
      <c r="CN523" s="114"/>
      <c r="CO523" s="115" t="s">
        <v>102</v>
      </c>
      <c r="CP523" s="115" t="s">
        <v>102</v>
      </c>
      <c r="CQ523" s="115" t="s">
        <v>102</v>
      </c>
      <c r="CR523" s="115" t="s">
        <v>102</v>
      </c>
      <c r="CS523" s="116"/>
      <c r="CT523" s="117" t="s">
        <v>109</v>
      </c>
      <c r="CU523" s="117" t="s">
        <v>109</v>
      </c>
      <c r="CV523" s="83">
        <v>519</v>
      </c>
      <c r="CW523" s="83" t="s">
        <v>108</v>
      </c>
      <c r="CX523" s="83">
        <v>519</v>
      </c>
      <c r="CY523" s="83" t="s">
        <v>108</v>
      </c>
      <c r="CZ523" s="83">
        <v>6847</v>
      </c>
      <c r="DA523" s="83" t="s">
        <v>419</v>
      </c>
      <c r="DB523" s="83" t="s">
        <v>130</v>
      </c>
      <c r="DC523" s="83" t="s">
        <v>499</v>
      </c>
      <c r="DD523" s="83">
        <v>1568</v>
      </c>
      <c r="DE523" s="83" t="s">
        <v>444</v>
      </c>
      <c r="DF523" s="83" t="s">
        <v>130</v>
      </c>
      <c r="DG523" s="83" t="s">
        <v>499</v>
      </c>
      <c r="DH523" s="83"/>
      <c r="DI523" s="83">
        <v>0</v>
      </c>
      <c r="DJ523" s="83">
        <v>1</v>
      </c>
      <c r="DK523" s="83">
        <v>0</v>
      </c>
      <c r="DL523" s="83">
        <v>0</v>
      </c>
      <c r="DM523" s="83">
        <v>0</v>
      </c>
      <c r="DN523" s="83">
        <v>0</v>
      </c>
      <c r="DO523" s="83">
        <v>0</v>
      </c>
      <c r="DP523" s="83">
        <v>0</v>
      </c>
      <c r="DQ523" s="83">
        <v>0</v>
      </c>
      <c r="DR523" s="83">
        <v>0</v>
      </c>
      <c r="DS523" s="83">
        <v>0</v>
      </c>
      <c r="DT523" s="83">
        <v>3</v>
      </c>
      <c r="DU523" s="83">
        <v>3</v>
      </c>
      <c r="DV523" s="83">
        <v>0</v>
      </c>
      <c r="DW523" s="83">
        <v>0</v>
      </c>
      <c r="DX523" s="83">
        <v>3</v>
      </c>
      <c r="DY523" s="85">
        <v>44165</v>
      </c>
      <c r="DZ523" s="83" t="s">
        <v>4570</v>
      </c>
      <c r="EA523" s="83" t="s">
        <v>102</v>
      </c>
      <c r="EB523" s="83" t="s">
        <v>482</v>
      </c>
      <c r="EC523" s="83">
        <v>519</v>
      </c>
      <c r="ED523" s="83" t="s">
        <v>483</v>
      </c>
      <c r="EE523" s="83">
        <v>1</v>
      </c>
      <c r="EF523" s="83">
        <v>0</v>
      </c>
      <c r="EG523" s="83">
        <v>0</v>
      </c>
      <c r="EH523" s="83" t="s">
        <v>109</v>
      </c>
      <c r="EI523" s="83" t="s">
        <v>108</v>
      </c>
      <c r="EJ523" s="83" t="s">
        <v>583</v>
      </c>
      <c r="EK523" s="83">
        <v>0</v>
      </c>
      <c r="EL523" s="83">
        <v>0</v>
      </c>
      <c r="EM523" s="83">
        <v>1</v>
      </c>
      <c r="EN523" s="83" t="s">
        <v>497</v>
      </c>
      <c r="EO523" s="83"/>
      <c r="EP523" s="83" t="s">
        <v>436</v>
      </c>
      <c r="EQ523" s="136">
        <v>1</v>
      </c>
      <c r="ER523" s="136">
        <v>1</v>
      </c>
      <c r="ES523" s="136">
        <v>1</v>
      </c>
      <c r="ET523" s="136">
        <v>1</v>
      </c>
      <c r="EU523" s="215" t="s">
        <v>269</v>
      </c>
      <c r="EV523" s="136">
        <v>1</v>
      </c>
      <c r="EW523" s="136">
        <v>1</v>
      </c>
      <c r="EX523" s="136">
        <v>1</v>
      </c>
      <c r="EY523" s="136">
        <v>1</v>
      </c>
      <c r="EZ523" s="136">
        <v>1</v>
      </c>
      <c r="FP523" s="215" t="s">
        <v>592</v>
      </c>
      <c r="FQ523" s="136" t="b">
        <v>1</v>
      </c>
      <c r="FR523" s="136" t="b">
        <v>1</v>
      </c>
      <c r="FS523" s="136" t="b">
        <v>1</v>
      </c>
      <c r="FT523" s="136" t="b">
        <v>1</v>
      </c>
      <c r="FX523" s="215" t="s">
        <v>269</v>
      </c>
    </row>
    <row r="524" spans="1:180" ht="60" customHeight="1" x14ac:dyDescent="0.55000000000000004">
      <c r="A524" s="83" t="s">
        <v>130</v>
      </c>
      <c r="B524" s="83" t="s">
        <v>98</v>
      </c>
      <c r="C524" s="136">
        <v>622323</v>
      </c>
      <c r="D524" s="207" t="s">
        <v>627</v>
      </c>
      <c r="E524" s="208" t="s">
        <v>630</v>
      </c>
      <c r="F524" s="83" t="s">
        <v>108</v>
      </c>
      <c r="G524" s="85">
        <v>20621</v>
      </c>
      <c r="H524" s="83" t="s">
        <v>102</v>
      </c>
      <c r="I524" s="85">
        <v>39794</v>
      </c>
      <c r="J524" s="83" t="s">
        <v>228</v>
      </c>
      <c r="K524" s="216">
        <v>569992424024</v>
      </c>
      <c r="L524" s="83" t="s">
        <v>191</v>
      </c>
      <c r="M524" s="85">
        <v>43631</v>
      </c>
      <c r="N524" s="83">
        <v>-1901.6666666666699</v>
      </c>
      <c r="O524" s="83" t="s">
        <v>180</v>
      </c>
      <c r="P524" s="83" t="s">
        <v>181</v>
      </c>
      <c r="Q524" s="208" t="s">
        <v>7124</v>
      </c>
      <c r="R524" s="83" t="s">
        <v>102</v>
      </c>
      <c r="S524" s="83" t="s">
        <v>102</v>
      </c>
      <c r="T524" s="83" t="s">
        <v>199</v>
      </c>
      <c r="U524" s="83" t="s">
        <v>9909</v>
      </c>
      <c r="V524" s="83" t="s">
        <v>104</v>
      </c>
      <c r="W524" s="83" t="s">
        <v>105</v>
      </c>
      <c r="X524" s="86" t="s">
        <v>7124</v>
      </c>
      <c r="Y524" s="87" t="s">
        <v>102</v>
      </c>
      <c r="Z524" s="87" t="s">
        <v>102</v>
      </c>
      <c r="AA524" s="87" t="s">
        <v>199</v>
      </c>
      <c r="AB524" s="87" t="s">
        <v>9909</v>
      </c>
      <c r="AC524" s="87" t="s">
        <v>104</v>
      </c>
      <c r="AD524" s="87" t="s">
        <v>105</v>
      </c>
      <c r="AE524" s="87" t="s">
        <v>106</v>
      </c>
      <c r="AF524" s="86" t="s">
        <v>7124</v>
      </c>
      <c r="AG524" s="87" t="s">
        <v>489</v>
      </c>
      <c r="AH524" s="87" t="s">
        <v>9910</v>
      </c>
      <c r="AI524" s="87" t="s">
        <v>104</v>
      </c>
      <c r="AJ524" s="87" t="s">
        <v>204</v>
      </c>
      <c r="AK524" s="88"/>
      <c r="AL524" s="83" t="s">
        <v>107</v>
      </c>
      <c r="AM524" s="89" t="s">
        <v>454</v>
      </c>
      <c r="AN524" s="90" t="s">
        <v>416</v>
      </c>
      <c r="AO524" s="91" t="s">
        <v>641</v>
      </c>
      <c r="AP524" s="90">
        <v>8.3333333333332504</v>
      </c>
      <c r="AQ524" s="92" t="s">
        <v>211</v>
      </c>
      <c r="AR524" s="93" t="s">
        <v>102</v>
      </c>
      <c r="AS524" s="93" t="s">
        <v>102</v>
      </c>
      <c r="AT524" s="93" t="s">
        <v>102</v>
      </c>
      <c r="AU524" s="210" t="s">
        <v>641</v>
      </c>
      <c r="AV524" s="93" t="s">
        <v>192</v>
      </c>
      <c r="AW524" s="94" t="s">
        <v>102</v>
      </c>
      <c r="AX524" s="93" t="s">
        <v>105</v>
      </c>
      <c r="AY524" s="95" t="s">
        <v>188</v>
      </c>
      <c r="AZ524" s="93" t="s">
        <v>102</v>
      </c>
      <c r="BA524" s="93" t="s">
        <v>9911</v>
      </c>
      <c r="BB524" s="93" t="s">
        <v>102</v>
      </c>
      <c r="BC524" s="93" t="s">
        <v>102</v>
      </c>
      <c r="BD524" s="96" t="s">
        <v>102</v>
      </c>
      <c r="BE524" s="90">
        <v>-251.166666666667</v>
      </c>
      <c r="BF524" s="93" t="s">
        <v>211</v>
      </c>
      <c r="BG524" s="93" t="s">
        <v>102</v>
      </c>
      <c r="BH524" s="93" t="s">
        <v>102</v>
      </c>
      <c r="BI524" s="93" t="s">
        <v>102</v>
      </c>
      <c r="BJ524" s="210" t="s">
        <v>646</v>
      </c>
      <c r="BK524" s="93" t="s">
        <v>182</v>
      </c>
      <c r="BL524" s="97" t="s">
        <v>102</v>
      </c>
      <c r="BM524" s="93" t="s">
        <v>105</v>
      </c>
      <c r="BN524" s="93" t="s">
        <v>104</v>
      </c>
      <c r="BO524" s="93" t="s">
        <v>102</v>
      </c>
      <c r="BP524" s="98">
        <v>20180380</v>
      </c>
      <c r="BQ524" s="93" t="s">
        <v>102</v>
      </c>
      <c r="BR524" s="93" t="s">
        <v>102</v>
      </c>
      <c r="BS524" s="93" t="s">
        <v>102</v>
      </c>
      <c r="BT524" s="99" t="s">
        <v>591</v>
      </c>
      <c r="BU524" s="100" t="s">
        <v>11410</v>
      </c>
      <c r="BV524" s="101" t="s">
        <v>471</v>
      </c>
      <c r="BW524" s="136"/>
      <c r="BX524" s="103" t="s">
        <v>565</v>
      </c>
      <c r="BY524" s="104" t="s">
        <v>190</v>
      </c>
      <c r="BZ524" s="136"/>
      <c r="CA524" s="83" t="s">
        <v>599</v>
      </c>
      <c r="CB524" s="106" t="s">
        <v>647</v>
      </c>
      <c r="CC524" s="106" t="s">
        <v>11411</v>
      </c>
      <c r="CD524" s="107"/>
      <c r="CE524" s="108" t="s">
        <v>107</v>
      </c>
      <c r="CF524" s="108" t="s">
        <v>107</v>
      </c>
      <c r="CG524" s="109"/>
      <c r="CH524" s="110" t="s">
        <v>107</v>
      </c>
      <c r="CI524" s="111"/>
      <c r="CJ524" s="112">
        <v>6710</v>
      </c>
      <c r="CK524" s="113">
        <v>86</v>
      </c>
      <c r="CL524" s="114" t="s">
        <v>134</v>
      </c>
      <c r="CM524" s="114" t="s">
        <v>108</v>
      </c>
      <c r="CN524" s="114"/>
      <c r="CO524" s="115" t="s">
        <v>102</v>
      </c>
      <c r="CP524" s="115" t="s">
        <v>102</v>
      </c>
      <c r="CQ524" s="115" t="s">
        <v>102</v>
      </c>
      <c r="CR524" s="115" t="s">
        <v>102</v>
      </c>
      <c r="CS524" s="116"/>
      <c r="CT524" s="117" t="s">
        <v>109</v>
      </c>
      <c r="CU524" s="117" t="s">
        <v>109</v>
      </c>
      <c r="CV524" s="83">
        <v>520</v>
      </c>
      <c r="CW524" s="83" t="s">
        <v>108</v>
      </c>
      <c r="CX524" s="83">
        <v>520</v>
      </c>
      <c r="CY524" s="83" t="s">
        <v>108</v>
      </c>
      <c r="CZ524" s="83">
        <v>6848</v>
      </c>
      <c r="DA524" s="83" t="s">
        <v>419</v>
      </c>
      <c r="DB524" s="83" t="s">
        <v>130</v>
      </c>
      <c r="DC524" s="83" t="s">
        <v>499</v>
      </c>
      <c r="DD524" s="83">
        <v>1569</v>
      </c>
      <c r="DE524" s="83" t="s">
        <v>444</v>
      </c>
      <c r="DF524" s="83" t="s">
        <v>130</v>
      </c>
      <c r="DG524" s="83" t="s">
        <v>499</v>
      </c>
      <c r="DH524" s="83"/>
      <c r="DI524" s="83">
        <v>0</v>
      </c>
      <c r="DJ524" s="83">
        <v>1</v>
      </c>
      <c r="DK524" s="83">
        <v>0</v>
      </c>
      <c r="DL524" s="83">
        <v>0</v>
      </c>
      <c r="DM524" s="83">
        <v>0</v>
      </c>
      <c r="DN524" s="83">
        <v>0</v>
      </c>
      <c r="DO524" s="83">
        <v>0</v>
      </c>
      <c r="DP524" s="83">
        <v>0</v>
      </c>
      <c r="DQ524" s="83">
        <v>0</v>
      </c>
      <c r="DR524" s="83">
        <v>0</v>
      </c>
      <c r="DS524" s="83">
        <v>0</v>
      </c>
      <c r="DT524" s="83">
        <v>3</v>
      </c>
      <c r="DU524" s="83">
        <v>3</v>
      </c>
      <c r="DV524" s="83">
        <v>0</v>
      </c>
      <c r="DW524" s="83">
        <v>0</v>
      </c>
      <c r="DX524" s="83">
        <v>3</v>
      </c>
      <c r="DY524" s="85">
        <v>44166</v>
      </c>
      <c r="DZ524" s="83" t="s">
        <v>4571</v>
      </c>
      <c r="EA524" s="83" t="s">
        <v>102</v>
      </c>
      <c r="EB524" s="83" t="s">
        <v>482</v>
      </c>
      <c r="EC524" s="83">
        <v>520</v>
      </c>
      <c r="ED524" s="83" t="s">
        <v>483</v>
      </c>
      <c r="EE524" s="83">
        <v>1</v>
      </c>
      <c r="EF524" s="83">
        <v>0</v>
      </c>
      <c r="EG524" s="83">
        <v>0</v>
      </c>
      <c r="EH524" s="83" t="s">
        <v>109</v>
      </c>
      <c r="EI524" s="83" t="s">
        <v>108</v>
      </c>
      <c r="EJ524" s="83" t="s">
        <v>583</v>
      </c>
      <c r="EK524" s="83">
        <v>0</v>
      </c>
      <c r="EL524" s="83">
        <v>0</v>
      </c>
      <c r="EM524" s="83">
        <v>1</v>
      </c>
      <c r="EN524" s="83" t="s">
        <v>497</v>
      </c>
      <c r="EO524" s="83"/>
      <c r="EP524" s="83" t="s">
        <v>436</v>
      </c>
      <c r="EQ524" s="136">
        <v>1</v>
      </c>
      <c r="ER524" s="136">
        <v>1</v>
      </c>
      <c r="ES524" s="136">
        <v>1</v>
      </c>
      <c r="ET524" s="136">
        <v>1</v>
      </c>
      <c r="EU524" s="215" t="s">
        <v>269</v>
      </c>
      <c r="EV524" s="136">
        <v>1</v>
      </c>
      <c r="EW524" s="136">
        <v>1</v>
      </c>
      <c r="EX524" s="136">
        <v>1</v>
      </c>
      <c r="EY524" s="136">
        <v>1</v>
      </c>
      <c r="EZ524" s="136">
        <v>1</v>
      </c>
      <c r="FP524" s="215" t="s">
        <v>592</v>
      </c>
      <c r="FQ524" s="136" t="b">
        <v>1</v>
      </c>
      <c r="FR524" s="136" t="b">
        <v>1</v>
      </c>
      <c r="FS524" s="136" t="b">
        <v>1</v>
      </c>
      <c r="FT524" s="136" t="b">
        <v>1</v>
      </c>
      <c r="FX524" s="215" t="s">
        <v>269</v>
      </c>
    </row>
    <row r="525" spans="1:180" ht="60" customHeight="1" x14ac:dyDescent="0.55000000000000004">
      <c r="A525" s="83" t="s">
        <v>130</v>
      </c>
      <c r="B525" s="83" t="s">
        <v>98</v>
      </c>
      <c r="C525" s="136">
        <v>353238</v>
      </c>
      <c r="D525" s="207" t="s">
        <v>628</v>
      </c>
      <c r="E525" s="208" t="s">
        <v>633</v>
      </c>
      <c r="F525" s="83" t="s">
        <v>108</v>
      </c>
      <c r="G525" s="85">
        <v>22744</v>
      </c>
      <c r="H525" s="83" t="s">
        <v>102</v>
      </c>
      <c r="I525" s="85">
        <v>39772</v>
      </c>
      <c r="J525" s="83" t="s">
        <v>228</v>
      </c>
      <c r="K525" s="216">
        <v>446302431724</v>
      </c>
      <c r="L525" s="83" t="s">
        <v>191</v>
      </c>
      <c r="M525" s="85">
        <v>43619</v>
      </c>
      <c r="N525" s="83">
        <v>-1906.6666666666699</v>
      </c>
      <c r="O525" s="83" t="s">
        <v>193</v>
      </c>
      <c r="P525" s="83" t="s">
        <v>181</v>
      </c>
      <c r="Q525" s="208" t="s">
        <v>7128</v>
      </c>
      <c r="R525" s="83" t="s">
        <v>102</v>
      </c>
      <c r="S525" s="83" t="s">
        <v>102</v>
      </c>
      <c r="T525" s="83" t="s">
        <v>133</v>
      </c>
      <c r="U525" s="83" t="s">
        <v>9912</v>
      </c>
      <c r="V525" s="83" t="s">
        <v>111</v>
      </c>
      <c r="W525" s="83" t="s">
        <v>105</v>
      </c>
      <c r="X525" s="86" t="s">
        <v>7128</v>
      </c>
      <c r="Y525" s="87" t="s">
        <v>102</v>
      </c>
      <c r="Z525" s="87" t="s">
        <v>102</v>
      </c>
      <c r="AA525" s="87" t="s">
        <v>133</v>
      </c>
      <c r="AB525" s="87" t="s">
        <v>9912</v>
      </c>
      <c r="AC525" s="87" t="s">
        <v>111</v>
      </c>
      <c r="AD525" s="87" t="s">
        <v>105</v>
      </c>
      <c r="AE525" s="87" t="s">
        <v>106</v>
      </c>
      <c r="AF525" s="86" t="s">
        <v>7128</v>
      </c>
      <c r="AG525" s="87" t="s">
        <v>486</v>
      </c>
      <c r="AH525" s="87" t="s">
        <v>9912</v>
      </c>
      <c r="AI525" s="87" t="s">
        <v>111</v>
      </c>
      <c r="AJ525" s="87" t="s">
        <v>204</v>
      </c>
      <c r="AK525" s="88"/>
      <c r="AL525" s="83" t="s">
        <v>107</v>
      </c>
      <c r="AM525" s="89" t="s">
        <v>454</v>
      </c>
      <c r="AN525" s="90" t="s">
        <v>416</v>
      </c>
      <c r="AO525" s="91" t="s">
        <v>642</v>
      </c>
      <c r="AP525" s="90">
        <v>8.3333333333332504</v>
      </c>
      <c r="AQ525" s="92" t="s">
        <v>102</v>
      </c>
      <c r="AR525" s="93" t="s">
        <v>102</v>
      </c>
      <c r="AS525" s="93" t="s">
        <v>102</v>
      </c>
      <c r="AT525" s="93" t="s">
        <v>102</v>
      </c>
      <c r="AU525" s="210" t="s">
        <v>644</v>
      </c>
      <c r="AV525" s="93" t="s">
        <v>185</v>
      </c>
      <c r="AW525" s="94" t="s">
        <v>102</v>
      </c>
      <c r="AX525" s="93" t="s">
        <v>183</v>
      </c>
      <c r="AY525" s="95" t="s">
        <v>111</v>
      </c>
      <c r="AZ525" s="93" t="s">
        <v>102</v>
      </c>
      <c r="BA525" s="93" t="s">
        <v>102</v>
      </c>
      <c r="BB525" s="93" t="s">
        <v>102</v>
      </c>
      <c r="BC525" s="93" t="s">
        <v>102</v>
      </c>
      <c r="BD525" s="96" t="s">
        <v>102</v>
      </c>
      <c r="BE525" s="90">
        <v>-251.666666666667</v>
      </c>
      <c r="BF525" s="93" t="s">
        <v>102</v>
      </c>
      <c r="BG525" s="93" t="s">
        <v>102</v>
      </c>
      <c r="BH525" s="93" t="s">
        <v>102</v>
      </c>
      <c r="BI525" s="93" t="s">
        <v>102</v>
      </c>
      <c r="BJ525" s="210" t="s">
        <v>642</v>
      </c>
      <c r="BK525" s="93" t="s">
        <v>192</v>
      </c>
      <c r="BL525" s="97" t="s">
        <v>102</v>
      </c>
      <c r="BM525" s="93" t="s">
        <v>183</v>
      </c>
      <c r="BN525" s="93" t="s">
        <v>106</v>
      </c>
      <c r="BO525" s="93" t="s">
        <v>102</v>
      </c>
      <c r="BP525" s="98" t="s">
        <v>102</v>
      </c>
      <c r="BQ525" s="93" t="s">
        <v>102</v>
      </c>
      <c r="BR525" s="93" t="s">
        <v>102</v>
      </c>
      <c r="BS525" s="93" t="s">
        <v>102</v>
      </c>
      <c r="BT525" s="99" t="s">
        <v>591</v>
      </c>
      <c r="BU525" s="100" t="s">
        <v>11412</v>
      </c>
      <c r="BV525" s="101" t="s">
        <v>471</v>
      </c>
      <c r="BW525" s="136"/>
      <c r="BX525" s="103" t="s">
        <v>565</v>
      </c>
      <c r="BY525" s="104" t="s">
        <v>190</v>
      </c>
      <c r="BZ525" s="136"/>
      <c r="CA525" s="83" t="s">
        <v>599</v>
      </c>
      <c r="CB525" s="106" t="s">
        <v>647</v>
      </c>
      <c r="CC525" s="106" t="s">
        <v>11413</v>
      </c>
      <c r="CD525" s="107"/>
      <c r="CE525" s="108" t="s">
        <v>107</v>
      </c>
      <c r="CF525" s="108" t="s">
        <v>107</v>
      </c>
      <c r="CG525" s="109"/>
      <c r="CH525" s="110" t="s">
        <v>107</v>
      </c>
      <c r="CI525" s="111"/>
      <c r="CJ525" s="112">
        <v>6710</v>
      </c>
      <c r="CK525" s="113">
        <v>86</v>
      </c>
      <c r="CL525" s="114" t="s">
        <v>134</v>
      </c>
      <c r="CM525" s="114" t="s">
        <v>108</v>
      </c>
      <c r="CN525" s="114"/>
      <c r="CO525" s="115" t="s">
        <v>102</v>
      </c>
      <c r="CP525" s="115" t="s">
        <v>102</v>
      </c>
      <c r="CQ525" s="115" t="s">
        <v>102</v>
      </c>
      <c r="CR525" s="115" t="s">
        <v>102</v>
      </c>
      <c r="CS525" s="116"/>
      <c r="CT525" s="117" t="s">
        <v>109</v>
      </c>
      <c r="CU525" s="117" t="s">
        <v>109</v>
      </c>
      <c r="CV525" s="83">
        <v>521</v>
      </c>
      <c r="CW525" s="83" t="s">
        <v>108</v>
      </c>
      <c r="CX525" s="83">
        <v>521</v>
      </c>
      <c r="CY525" s="83" t="s">
        <v>108</v>
      </c>
      <c r="CZ525" s="83">
        <v>6849</v>
      </c>
      <c r="DA525" s="83" t="s">
        <v>419</v>
      </c>
      <c r="DB525" s="83" t="s">
        <v>130</v>
      </c>
      <c r="DC525" s="83" t="s">
        <v>499</v>
      </c>
      <c r="DD525" s="83">
        <v>1570</v>
      </c>
      <c r="DE525" s="83" t="s">
        <v>444</v>
      </c>
      <c r="DF525" s="83" t="s">
        <v>130</v>
      </c>
      <c r="DG525" s="83" t="s">
        <v>499</v>
      </c>
      <c r="DH525" s="83"/>
      <c r="DI525" s="83">
        <v>0</v>
      </c>
      <c r="DJ525" s="83">
        <v>1</v>
      </c>
      <c r="DK525" s="83">
        <v>0</v>
      </c>
      <c r="DL525" s="83">
        <v>0</v>
      </c>
      <c r="DM525" s="83">
        <v>0</v>
      </c>
      <c r="DN525" s="83">
        <v>0</v>
      </c>
      <c r="DO525" s="83">
        <v>0</v>
      </c>
      <c r="DP525" s="83">
        <v>0</v>
      </c>
      <c r="DQ525" s="83">
        <v>0</v>
      </c>
      <c r="DR525" s="83">
        <v>0</v>
      </c>
      <c r="DS525" s="83">
        <v>0</v>
      </c>
      <c r="DT525" s="83">
        <v>3</v>
      </c>
      <c r="DU525" s="83">
        <v>3</v>
      </c>
      <c r="DV525" s="83">
        <v>0</v>
      </c>
      <c r="DW525" s="83">
        <v>0</v>
      </c>
      <c r="DX525" s="83">
        <v>3</v>
      </c>
      <c r="DY525" s="85">
        <v>44167</v>
      </c>
      <c r="DZ525" s="83" t="s">
        <v>4572</v>
      </c>
      <c r="EA525" s="83" t="s">
        <v>102</v>
      </c>
      <c r="EB525" s="83" t="s">
        <v>482</v>
      </c>
      <c r="EC525" s="83">
        <v>521</v>
      </c>
      <c r="ED525" s="83" t="s">
        <v>483</v>
      </c>
      <c r="EE525" s="83">
        <v>1</v>
      </c>
      <c r="EF525" s="83">
        <v>0</v>
      </c>
      <c r="EG525" s="83">
        <v>0</v>
      </c>
      <c r="EH525" s="83" t="s">
        <v>109</v>
      </c>
      <c r="EI525" s="83" t="s">
        <v>108</v>
      </c>
      <c r="EJ525" s="83" t="s">
        <v>583</v>
      </c>
      <c r="EK525" s="83">
        <v>0</v>
      </c>
      <c r="EL525" s="83">
        <v>0</v>
      </c>
      <c r="EM525" s="83">
        <v>1</v>
      </c>
      <c r="EN525" s="83" t="s">
        <v>497</v>
      </c>
      <c r="EO525" s="83"/>
      <c r="EP525" s="83" t="s">
        <v>436</v>
      </c>
      <c r="EQ525" s="136">
        <v>1</v>
      </c>
      <c r="ER525" s="136">
        <v>1</v>
      </c>
      <c r="ES525" s="136">
        <v>1</v>
      </c>
      <c r="ET525" s="136">
        <v>1</v>
      </c>
      <c r="EU525" s="215" t="s">
        <v>269</v>
      </c>
      <c r="EV525" s="136">
        <v>1</v>
      </c>
      <c r="EW525" s="136">
        <v>1</v>
      </c>
      <c r="EX525" s="136">
        <v>1</v>
      </c>
      <c r="EY525" s="136">
        <v>1</v>
      </c>
      <c r="EZ525" s="136">
        <v>1</v>
      </c>
      <c r="FP525" s="215" t="s">
        <v>592</v>
      </c>
      <c r="FQ525" s="136" t="b">
        <v>1</v>
      </c>
      <c r="FR525" s="136" t="b">
        <v>1</v>
      </c>
      <c r="FS525" s="136" t="b">
        <v>1</v>
      </c>
      <c r="FT525" s="136" t="b">
        <v>1</v>
      </c>
      <c r="FX525" s="215" t="s">
        <v>269</v>
      </c>
    </row>
    <row r="526" spans="1:180" ht="60" customHeight="1" x14ac:dyDescent="0.55000000000000004">
      <c r="A526" s="83" t="s">
        <v>130</v>
      </c>
      <c r="B526" s="83" t="s">
        <v>98</v>
      </c>
      <c r="C526" s="136">
        <v>882740</v>
      </c>
      <c r="D526" s="207" t="s">
        <v>629</v>
      </c>
      <c r="E526" s="208" t="s">
        <v>634</v>
      </c>
      <c r="F526" s="83" t="s">
        <v>108</v>
      </c>
      <c r="G526" s="85">
        <v>26341</v>
      </c>
      <c r="H526" s="83" t="s">
        <v>102</v>
      </c>
      <c r="I526" s="85">
        <v>34633</v>
      </c>
      <c r="J526" s="83" t="s">
        <v>228</v>
      </c>
      <c r="K526" s="216">
        <v>261070348815</v>
      </c>
      <c r="L526" s="83" t="s">
        <v>191</v>
      </c>
      <c r="M526" s="85">
        <v>43642</v>
      </c>
      <c r="N526" s="83">
        <v>-1911.6666666666699</v>
      </c>
      <c r="O526" s="83" t="s">
        <v>193</v>
      </c>
      <c r="P526" s="83" t="s">
        <v>181</v>
      </c>
      <c r="Q526" s="208" t="s">
        <v>7132</v>
      </c>
      <c r="R526" s="83" t="s">
        <v>102</v>
      </c>
      <c r="S526" s="83" t="s">
        <v>102</v>
      </c>
      <c r="T526" s="83" t="s">
        <v>131</v>
      </c>
      <c r="U526" s="83" t="s">
        <v>9913</v>
      </c>
      <c r="V526" s="83" t="s">
        <v>104</v>
      </c>
      <c r="W526" s="83" t="s">
        <v>105</v>
      </c>
      <c r="X526" s="86" t="s">
        <v>7132</v>
      </c>
      <c r="Y526" s="87" t="s">
        <v>102</v>
      </c>
      <c r="Z526" s="87" t="s">
        <v>102</v>
      </c>
      <c r="AA526" s="87" t="s">
        <v>131</v>
      </c>
      <c r="AB526" s="87" t="s">
        <v>9913</v>
      </c>
      <c r="AC526" s="87" t="s">
        <v>104</v>
      </c>
      <c r="AD526" s="87" t="s">
        <v>105</v>
      </c>
      <c r="AE526" s="87" t="s">
        <v>106</v>
      </c>
      <c r="AF526" s="86" t="s">
        <v>7132</v>
      </c>
      <c r="AG526" s="87" t="s">
        <v>177</v>
      </c>
      <c r="AH526" s="87" t="s">
        <v>9913</v>
      </c>
      <c r="AI526" s="87" t="s">
        <v>104</v>
      </c>
      <c r="AJ526" s="87" t="s">
        <v>204</v>
      </c>
      <c r="AK526" s="88"/>
      <c r="AL526" s="83" t="s">
        <v>107</v>
      </c>
      <c r="AM526" s="89" t="s">
        <v>454</v>
      </c>
      <c r="AN526" s="90" t="s">
        <v>416</v>
      </c>
      <c r="AO526" s="91" t="s">
        <v>643</v>
      </c>
      <c r="AP526" s="90">
        <v>8.3333333333332504</v>
      </c>
      <c r="AQ526" s="92" t="s">
        <v>102</v>
      </c>
      <c r="AR526" s="93" t="s">
        <v>102</v>
      </c>
      <c r="AS526" s="93" t="s">
        <v>102</v>
      </c>
      <c r="AT526" s="93" t="s">
        <v>102</v>
      </c>
      <c r="AU526" s="210" t="s">
        <v>645</v>
      </c>
      <c r="AV526" s="93" t="s">
        <v>185</v>
      </c>
      <c r="AW526" s="94" t="s">
        <v>102</v>
      </c>
      <c r="AX526" s="93" t="s">
        <v>105</v>
      </c>
      <c r="AY526" s="95" t="s">
        <v>104</v>
      </c>
      <c r="AZ526" s="93" t="s">
        <v>102</v>
      </c>
      <c r="BA526" s="93" t="s">
        <v>102</v>
      </c>
      <c r="BB526" s="93" t="s">
        <v>102</v>
      </c>
      <c r="BC526" s="93" t="s">
        <v>102</v>
      </c>
      <c r="BD526" s="96" t="s">
        <v>102</v>
      </c>
      <c r="BE526" s="90">
        <v>-252.166666666667</v>
      </c>
      <c r="BF526" s="93" t="s">
        <v>102</v>
      </c>
      <c r="BG526" s="93" t="s">
        <v>102</v>
      </c>
      <c r="BH526" s="93" t="s">
        <v>102</v>
      </c>
      <c r="BI526" s="93" t="s">
        <v>102</v>
      </c>
      <c r="BJ526" s="210" t="s">
        <v>643</v>
      </c>
      <c r="BK526" s="93" t="s">
        <v>196</v>
      </c>
      <c r="BL526" s="97" t="s">
        <v>102</v>
      </c>
      <c r="BM526" s="93" t="s">
        <v>105</v>
      </c>
      <c r="BN526" s="93" t="s">
        <v>596</v>
      </c>
      <c r="BO526" s="93" t="s">
        <v>102</v>
      </c>
      <c r="BP526" s="98" t="s">
        <v>102</v>
      </c>
      <c r="BQ526" s="93" t="s">
        <v>102</v>
      </c>
      <c r="BR526" s="93" t="s">
        <v>102</v>
      </c>
      <c r="BS526" s="93" t="s">
        <v>102</v>
      </c>
      <c r="BT526" s="99" t="s">
        <v>591</v>
      </c>
      <c r="BU526" s="100" t="s">
        <v>11414</v>
      </c>
      <c r="BV526" s="101" t="s">
        <v>471</v>
      </c>
      <c r="BW526" s="136"/>
      <c r="BX526" s="103" t="s">
        <v>565</v>
      </c>
      <c r="BY526" s="104" t="s">
        <v>190</v>
      </c>
      <c r="BZ526" s="136"/>
      <c r="CA526" s="83" t="s">
        <v>599</v>
      </c>
      <c r="CB526" s="106" t="s">
        <v>647</v>
      </c>
      <c r="CC526" s="106" t="s">
        <v>11415</v>
      </c>
      <c r="CD526" s="107"/>
      <c r="CE526" s="108" t="s">
        <v>107</v>
      </c>
      <c r="CF526" s="108" t="s">
        <v>107</v>
      </c>
      <c r="CG526" s="109"/>
      <c r="CH526" s="110" t="s">
        <v>107</v>
      </c>
      <c r="CI526" s="111"/>
      <c r="CJ526" s="112">
        <v>6710</v>
      </c>
      <c r="CK526" s="113">
        <v>86</v>
      </c>
      <c r="CL526" s="114" t="s">
        <v>134</v>
      </c>
      <c r="CM526" s="114" t="s">
        <v>108</v>
      </c>
      <c r="CN526" s="114"/>
      <c r="CO526" s="115" t="s">
        <v>102</v>
      </c>
      <c r="CP526" s="115" t="s">
        <v>102</v>
      </c>
      <c r="CQ526" s="115" t="s">
        <v>102</v>
      </c>
      <c r="CR526" s="115" t="s">
        <v>102</v>
      </c>
      <c r="CS526" s="116"/>
      <c r="CT526" s="117" t="s">
        <v>109</v>
      </c>
      <c r="CU526" s="117" t="s">
        <v>109</v>
      </c>
      <c r="CV526" s="83">
        <v>522</v>
      </c>
      <c r="CW526" s="83" t="s">
        <v>108</v>
      </c>
      <c r="CX526" s="83">
        <v>522</v>
      </c>
      <c r="CY526" s="83" t="s">
        <v>108</v>
      </c>
      <c r="CZ526" s="83">
        <v>6850</v>
      </c>
      <c r="DA526" s="83" t="s">
        <v>419</v>
      </c>
      <c r="DB526" s="83" t="s">
        <v>130</v>
      </c>
      <c r="DC526" s="83" t="s">
        <v>499</v>
      </c>
      <c r="DD526" s="83">
        <v>1571</v>
      </c>
      <c r="DE526" s="83" t="s">
        <v>444</v>
      </c>
      <c r="DF526" s="83" t="s">
        <v>130</v>
      </c>
      <c r="DG526" s="83" t="s">
        <v>499</v>
      </c>
      <c r="DH526" s="83"/>
      <c r="DI526" s="83">
        <v>0</v>
      </c>
      <c r="DJ526" s="83">
        <v>1</v>
      </c>
      <c r="DK526" s="83">
        <v>0</v>
      </c>
      <c r="DL526" s="83">
        <v>0</v>
      </c>
      <c r="DM526" s="83">
        <v>0</v>
      </c>
      <c r="DN526" s="83">
        <v>0</v>
      </c>
      <c r="DO526" s="83">
        <v>0</v>
      </c>
      <c r="DP526" s="83">
        <v>0</v>
      </c>
      <c r="DQ526" s="83">
        <v>0</v>
      </c>
      <c r="DR526" s="83">
        <v>0</v>
      </c>
      <c r="DS526" s="83">
        <v>0</v>
      </c>
      <c r="DT526" s="83">
        <v>3</v>
      </c>
      <c r="DU526" s="83">
        <v>3</v>
      </c>
      <c r="DV526" s="83">
        <v>0</v>
      </c>
      <c r="DW526" s="83">
        <v>0</v>
      </c>
      <c r="DX526" s="83">
        <v>3</v>
      </c>
      <c r="DY526" s="85">
        <v>44168</v>
      </c>
      <c r="DZ526" s="83" t="s">
        <v>4573</v>
      </c>
      <c r="EA526" s="83" t="s">
        <v>102</v>
      </c>
      <c r="EB526" s="83" t="s">
        <v>482</v>
      </c>
      <c r="EC526" s="83">
        <v>522</v>
      </c>
      <c r="ED526" s="83" t="s">
        <v>483</v>
      </c>
      <c r="EE526" s="83">
        <v>1</v>
      </c>
      <c r="EF526" s="83">
        <v>0</v>
      </c>
      <c r="EG526" s="83">
        <v>0</v>
      </c>
      <c r="EH526" s="83" t="s">
        <v>109</v>
      </c>
      <c r="EI526" s="83" t="s">
        <v>108</v>
      </c>
      <c r="EJ526" s="83" t="s">
        <v>583</v>
      </c>
      <c r="EK526" s="83">
        <v>0</v>
      </c>
      <c r="EL526" s="83">
        <v>0</v>
      </c>
      <c r="EM526" s="83">
        <v>1</v>
      </c>
      <c r="EN526" s="83" t="s">
        <v>497</v>
      </c>
      <c r="EO526" s="83"/>
      <c r="EP526" s="83" t="s">
        <v>436</v>
      </c>
      <c r="EQ526" s="136">
        <v>1</v>
      </c>
      <c r="ER526" s="136">
        <v>1</v>
      </c>
      <c r="ES526" s="136">
        <v>1</v>
      </c>
      <c r="ET526" s="136">
        <v>1</v>
      </c>
      <c r="EU526" s="215" t="s">
        <v>269</v>
      </c>
      <c r="EV526" s="136">
        <v>1</v>
      </c>
      <c r="EW526" s="136">
        <v>1</v>
      </c>
      <c r="EX526" s="136">
        <v>1</v>
      </c>
      <c r="EY526" s="136">
        <v>1</v>
      </c>
      <c r="EZ526" s="136">
        <v>1</v>
      </c>
      <c r="FP526" s="215" t="s">
        <v>592</v>
      </c>
      <c r="FQ526" s="136" t="b">
        <v>1</v>
      </c>
      <c r="FR526" s="136" t="b">
        <v>1</v>
      </c>
      <c r="FS526" s="136" t="b">
        <v>1</v>
      </c>
      <c r="FT526" s="136" t="b">
        <v>1</v>
      </c>
      <c r="FX526" s="215" t="s">
        <v>269</v>
      </c>
    </row>
    <row r="527" spans="1:180" ht="60" customHeight="1" x14ac:dyDescent="0.55000000000000004">
      <c r="A527" s="83" t="s">
        <v>130</v>
      </c>
      <c r="B527" s="83" t="s">
        <v>98</v>
      </c>
      <c r="C527" s="136">
        <v>535014</v>
      </c>
      <c r="D527" s="207" t="s">
        <v>627</v>
      </c>
      <c r="E527" s="208" t="s">
        <v>630</v>
      </c>
      <c r="F527" s="83" t="s">
        <v>108</v>
      </c>
      <c r="G527" s="85">
        <v>20621</v>
      </c>
      <c r="H527" s="83" t="s">
        <v>102</v>
      </c>
      <c r="I527" s="85">
        <v>39794</v>
      </c>
      <c r="J527" s="83" t="s">
        <v>228</v>
      </c>
      <c r="K527" s="216">
        <v>921655763283</v>
      </c>
      <c r="L527" s="83" t="s">
        <v>191</v>
      </c>
      <c r="M527" s="85">
        <v>43631</v>
      </c>
      <c r="N527" s="83">
        <v>-1916.6666666666699</v>
      </c>
      <c r="O527" s="83" t="s">
        <v>180</v>
      </c>
      <c r="P527" s="83" t="s">
        <v>181</v>
      </c>
      <c r="Q527" s="208" t="s">
        <v>7136</v>
      </c>
      <c r="R527" s="83" t="s">
        <v>102</v>
      </c>
      <c r="S527" s="83" t="s">
        <v>102</v>
      </c>
      <c r="T527" s="83" t="s">
        <v>199</v>
      </c>
      <c r="U527" s="83" t="s">
        <v>9914</v>
      </c>
      <c r="V527" s="83" t="s">
        <v>104</v>
      </c>
      <c r="W527" s="83" t="s">
        <v>105</v>
      </c>
      <c r="X527" s="86" t="s">
        <v>7136</v>
      </c>
      <c r="Y527" s="87" t="s">
        <v>102</v>
      </c>
      <c r="Z527" s="87" t="s">
        <v>102</v>
      </c>
      <c r="AA527" s="87" t="s">
        <v>199</v>
      </c>
      <c r="AB527" s="87" t="s">
        <v>9914</v>
      </c>
      <c r="AC527" s="87" t="s">
        <v>104</v>
      </c>
      <c r="AD527" s="87" t="s">
        <v>105</v>
      </c>
      <c r="AE527" s="87" t="s">
        <v>106</v>
      </c>
      <c r="AF527" s="86" t="s">
        <v>7136</v>
      </c>
      <c r="AG527" s="87" t="s">
        <v>489</v>
      </c>
      <c r="AH527" s="87" t="s">
        <v>9915</v>
      </c>
      <c r="AI527" s="87" t="s">
        <v>104</v>
      </c>
      <c r="AJ527" s="87" t="s">
        <v>204</v>
      </c>
      <c r="AK527" s="88"/>
      <c r="AL527" s="83" t="s">
        <v>107</v>
      </c>
      <c r="AM527" s="89" t="s">
        <v>454</v>
      </c>
      <c r="AN527" s="90" t="s">
        <v>416</v>
      </c>
      <c r="AO527" s="91" t="s">
        <v>641</v>
      </c>
      <c r="AP527" s="90">
        <v>8.3333333333332504</v>
      </c>
      <c r="AQ527" s="92" t="s">
        <v>211</v>
      </c>
      <c r="AR527" s="93" t="s">
        <v>102</v>
      </c>
      <c r="AS527" s="93" t="s">
        <v>102</v>
      </c>
      <c r="AT527" s="93" t="s">
        <v>102</v>
      </c>
      <c r="AU527" s="210" t="s">
        <v>641</v>
      </c>
      <c r="AV527" s="93" t="s">
        <v>192</v>
      </c>
      <c r="AW527" s="94" t="s">
        <v>102</v>
      </c>
      <c r="AX527" s="93" t="s">
        <v>105</v>
      </c>
      <c r="AY527" s="95" t="s">
        <v>188</v>
      </c>
      <c r="AZ527" s="93" t="s">
        <v>102</v>
      </c>
      <c r="BA527" s="93" t="s">
        <v>9916</v>
      </c>
      <c r="BB527" s="93" t="s">
        <v>102</v>
      </c>
      <c r="BC527" s="93" t="s">
        <v>102</v>
      </c>
      <c r="BD527" s="96" t="s">
        <v>102</v>
      </c>
      <c r="BE527" s="90">
        <v>-252.666666666667</v>
      </c>
      <c r="BF527" s="93" t="s">
        <v>211</v>
      </c>
      <c r="BG527" s="93" t="s">
        <v>102</v>
      </c>
      <c r="BH527" s="93" t="s">
        <v>102</v>
      </c>
      <c r="BI527" s="93" t="s">
        <v>102</v>
      </c>
      <c r="BJ527" s="210" t="s">
        <v>646</v>
      </c>
      <c r="BK527" s="93" t="s">
        <v>182</v>
      </c>
      <c r="BL527" s="97" t="s">
        <v>102</v>
      </c>
      <c r="BM527" s="93" t="s">
        <v>105</v>
      </c>
      <c r="BN527" s="93" t="s">
        <v>104</v>
      </c>
      <c r="BO527" s="93" t="s">
        <v>102</v>
      </c>
      <c r="BP527" s="98">
        <v>20180381</v>
      </c>
      <c r="BQ527" s="93" t="s">
        <v>102</v>
      </c>
      <c r="BR527" s="93" t="s">
        <v>102</v>
      </c>
      <c r="BS527" s="93" t="s">
        <v>102</v>
      </c>
      <c r="BT527" s="99" t="s">
        <v>591</v>
      </c>
      <c r="BU527" s="100" t="s">
        <v>11416</v>
      </c>
      <c r="BV527" s="101" t="s">
        <v>471</v>
      </c>
      <c r="BW527" s="136"/>
      <c r="BX527" s="103" t="s">
        <v>565</v>
      </c>
      <c r="BY527" s="104" t="s">
        <v>190</v>
      </c>
      <c r="BZ527" s="136"/>
      <c r="CA527" s="83" t="s">
        <v>599</v>
      </c>
      <c r="CB527" s="106" t="s">
        <v>647</v>
      </c>
      <c r="CC527" s="106" t="s">
        <v>11417</v>
      </c>
      <c r="CD527" s="107"/>
      <c r="CE527" s="108" t="s">
        <v>107</v>
      </c>
      <c r="CF527" s="108" t="s">
        <v>107</v>
      </c>
      <c r="CG527" s="109"/>
      <c r="CH527" s="110" t="s">
        <v>107</v>
      </c>
      <c r="CI527" s="111"/>
      <c r="CJ527" s="112">
        <v>6710</v>
      </c>
      <c r="CK527" s="113">
        <v>86</v>
      </c>
      <c r="CL527" s="114" t="s">
        <v>134</v>
      </c>
      <c r="CM527" s="114" t="s">
        <v>108</v>
      </c>
      <c r="CN527" s="114"/>
      <c r="CO527" s="115" t="s">
        <v>102</v>
      </c>
      <c r="CP527" s="115" t="s">
        <v>102</v>
      </c>
      <c r="CQ527" s="115" t="s">
        <v>102</v>
      </c>
      <c r="CR527" s="115" t="s">
        <v>102</v>
      </c>
      <c r="CS527" s="116"/>
      <c r="CT527" s="117" t="s">
        <v>109</v>
      </c>
      <c r="CU527" s="117" t="s">
        <v>109</v>
      </c>
      <c r="CV527" s="83">
        <v>523</v>
      </c>
      <c r="CW527" s="83" t="s">
        <v>108</v>
      </c>
      <c r="CX527" s="83">
        <v>523</v>
      </c>
      <c r="CY527" s="83" t="s">
        <v>108</v>
      </c>
      <c r="CZ527" s="83">
        <v>6851</v>
      </c>
      <c r="DA527" s="83" t="s">
        <v>419</v>
      </c>
      <c r="DB527" s="83" t="s">
        <v>130</v>
      </c>
      <c r="DC527" s="83" t="s">
        <v>499</v>
      </c>
      <c r="DD527" s="83">
        <v>1572</v>
      </c>
      <c r="DE527" s="83" t="s">
        <v>444</v>
      </c>
      <c r="DF527" s="83" t="s">
        <v>130</v>
      </c>
      <c r="DG527" s="83" t="s">
        <v>499</v>
      </c>
      <c r="DH527" s="83"/>
      <c r="DI527" s="83">
        <v>0</v>
      </c>
      <c r="DJ527" s="83">
        <v>1</v>
      </c>
      <c r="DK527" s="83">
        <v>0</v>
      </c>
      <c r="DL527" s="83">
        <v>0</v>
      </c>
      <c r="DM527" s="83">
        <v>0</v>
      </c>
      <c r="DN527" s="83">
        <v>0</v>
      </c>
      <c r="DO527" s="83">
        <v>0</v>
      </c>
      <c r="DP527" s="83">
        <v>0</v>
      </c>
      <c r="DQ527" s="83">
        <v>0</v>
      </c>
      <c r="DR527" s="83">
        <v>0</v>
      </c>
      <c r="DS527" s="83">
        <v>0</v>
      </c>
      <c r="DT527" s="83">
        <v>3</v>
      </c>
      <c r="DU527" s="83">
        <v>3</v>
      </c>
      <c r="DV527" s="83">
        <v>0</v>
      </c>
      <c r="DW527" s="83">
        <v>0</v>
      </c>
      <c r="DX527" s="83">
        <v>3</v>
      </c>
      <c r="DY527" s="85">
        <v>44169</v>
      </c>
      <c r="DZ527" s="83" t="s">
        <v>4574</v>
      </c>
      <c r="EA527" s="83" t="s">
        <v>102</v>
      </c>
      <c r="EB527" s="83" t="s">
        <v>482</v>
      </c>
      <c r="EC527" s="83">
        <v>523</v>
      </c>
      <c r="ED527" s="83" t="s">
        <v>483</v>
      </c>
      <c r="EE527" s="83">
        <v>1</v>
      </c>
      <c r="EF527" s="83">
        <v>0</v>
      </c>
      <c r="EG527" s="83">
        <v>0</v>
      </c>
      <c r="EH527" s="83" t="s">
        <v>109</v>
      </c>
      <c r="EI527" s="83" t="s">
        <v>108</v>
      </c>
      <c r="EJ527" s="83" t="s">
        <v>583</v>
      </c>
      <c r="EK527" s="83">
        <v>0</v>
      </c>
      <c r="EL527" s="83">
        <v>0</v>
      </c>
      <c r="EM527" s="83">
        <v>1</v>
      </c>
      <c r="EN527" s="83" t="s">
        <v>497</v>
      </c>
      <c r="EO527" s="83"/>
      <c r="EP527" s="83" t="s">
        <v>436</v>
      </c>
      <c r="EQ527" s="136">
        <v>1</v>
      </c>
      <c r="ER527" s="136">
        <v>1</v>
      </c>
      <c r="ES527" s="136">
        <v>1</v>
      </c>
      <c r="ET527" s="136">
        <v>1</v>
      </c>
      <c r="EU527" s="215" t="s">
        <v>269</v>
      </c>
      <c r="EV527" s="136">
        <v>1</v>
      </c>
      <c r="EW527" s="136">
        <v>1</v>
      </c>
      <c r="EX527" s="136">
        <v>1</v>
      </c>
      <c r="EY527" s="136">
        <v>1</v>
      </c>
      <c r="EZ527" s="136">
        <v>1</v>
      </c>
      <c r="FP527" s="215" t="s">
        <v>592</v>
      </c>
      <c r="FQ527" s="136" t="b">
        <v>1</v>
      </c>
      <c r="FR527" s="136" t="b">
        <v>1</v>
      </c>
      <c r="FS527" s="136" t="b">
        <v>1</v>
      </c>
      <c r="FT527" s="136" t="b">
        <v>1</v>
      </c>
      <c r="FX527" s="215" t="s">
        <v>269</v>
      </c>
    </row>
    <row r="528" spans="1:180" ht="60" customHeight="1" x14ac:dyDescent="0.55000000000000004">
      <c r="A528" s="83" t="s">
        <v>130</v>
      </c>
      <c r="B528" s="83" t="s">
        <v>98</v>
      </c>
      <c r="C528" s="136">
        <v>618910</v>
      </c>
      <c r="D528" s="207" t="s">
        <v>628</v>
      </c>
      <c r="E528" s="208" t="s">
        <v>633</v>
      </c>
      <c r="F528" s="83" t="s">
        <v>108</v>
      </c>
      <c r="G528" s="85">
        <v>22744</v>
      </c>
      <c r="H528" s="83" t="s">
        <v>102</v>
      </c>
      <c r="I528" s="85">
        <v>39772</v>
      </c>
      <c r="J528" s="83" t="s">
        <v>228</v>
      </c>
      <c r="K528" s="216">
        <v>991684969806</v>
      </c>
      <c r="L528" s="83" t="s">
        <v>191</v>
      </c>
      <c r="M528" s="85">
        <v>43619</v>
      </c>
      <c r="N528" s="83">
        <v>-1921.6666666666699</v>
      </c>
      <c r="O528" s="83" t="s">
        <v>193</v>
      </c>
      <c r="P528" s="83" t="s">
        <v>181</v>
      </c>
      <c r="Q528" s="208" t="s">
        <v>7140</v>
      </c>
      <c r="R528" s="83" t="s">
        <v>102</v>
      </c>
      <c r="S528" s="83" t="s">
        <v>102</v>
      </c>
      <c r="T528" s="83" t="s">
        <v>133</v>
      </c>
      <c r="U528" s="83" t="s">
        <v>9917</v>
      </c>
      <c r="V528" s="83" t="s">
        <v>111</v>
      </c>
      <c r="W528" s="83" t="s">
        <v>105</v>
      </c>
      <c r="X528" s="86" t="s">
        <v>7140</v>
      </c>
      <c r="Y528" s="87" t="s">
        <v>102</v>
      </c>
      <c r="Z528" s="87" t="s">
        <v>102</v>
      </c>
      <c r="AA528" s="87" t="s">
        <v>133</v>
      </c>
      <c r="AB528" s="87" t="s">
        <v>9917</v>
      </c>
      <c r="AC528" s="87" t="s">
        <v>111</v>
      </c>
      <c r="AD528" s="87" t="s">
        <v>105</v>
      </c>
      <c r="AE528" s="87" t="s">
        <v>106</v>
      </c>
      <c r="AF528" s="86" t="s">
        <v>7140</v>
      </c>
      <c r="AG528" s="87" t="s">
        <v>486</v>
      </c>
      <c r="AH528" s="87" t="s">
        <v>9917</v>
      </c>
      <c r="AI528" s="87" t="s">
        <v>111</v>
      </c>
      <c r="AJ528" s="87" t="s">
        <v>204</v>
      </c>
      <c r="AK528" s="88"/>
      <c r="AL528" s="83" t="s">
        <v>107</v>
      </c>
      <c r="AM528" s="89" t="s">
        <v>454</v>
      </c>
      <c r="AN528" s="90" t="s">
        <v>416</v>
      </c>
      <c r="AO528" s="91" t="s">
        <v>642</v>
      </c>
      <c r="AP528" s="90">
        <v>8.3333333333332504</v>
      </c>
      <c r="AQ528" s="92" t="s">
        <v>102</v>
      </c>
      <c r="AR528" s="93" t="s">
        <v>102</v>
      </c>
      <c r="AS528" s="93" t="s">
        <v>102</v>
      </c>
      <c r="AT528" s="93" t="s">
        <v>102</v>
      </c>
      <c r="AU528" s="210" t="s">
        <v>644</v>
      </c>
      <c r="AV528" s="93" t="s">
        <v>185</v>
      </c>
      <c r="AW528" s="94" t="s">
        <v>102</v>
      </c>
      <c r="AX528" s="93" t="s">
        <v>183</v>
      </c>
      <c r="AY528" s="95" t="s">
        <v>111</v>
      </c>
      <c r="AZ528" s="93" t="s">
        <v>102</v>
      </c>
      <c r="BA528" s="93" t="s">
        <v>102</v>
      </c>
      <c r="BB528" s="93" t="s">
        <v>102</v>
      </c>
      <c r="BC528" s="93" t="s">
        <v>102</v>
      </c>
      <c r="BD528" s="96" t="s">
        <v>102</v>
      </c>
      <c r="BE528" s="90">
        <v>-253.166666666667</v>
      </c>
      <c r="BF528" s="93" t="s">
        <v>102</v>
      </c>
      <c r="BG528" s="93" t="s">
        <v>102</v>
      </c>
      <c r="BH528" s="93" t="s">
        <v>102</v>
      </c>
      <c r="BI528" s="93" t="s">
        <v>102</v>
      </c>
      <c r="BJ528" s="210" t="s">
        <v>642</v>
      </c>
      <c r="BK528" s="93" t="s">
        <v>192</v>
      </c>
      <c r="BL528" s="97" t="s">
        <v>102</v>
      </c>
      <c r="BM528" s="93" t="s">
        <v>183</v>
      </c>
      <c r="BN528" s="93" t="s">
        <v>106</v>
      </c>
      <c r="BO528" s="93" t="s">
        <v>102</v>
      </c>
      <c r="BP528" s="98" t="s">
        <v>102</v>
      </c>
      <c r="BQ528" s="93" t="s">
        <v>102</v>
      </c>
      <c r="BR528" s="93" t="s">
        <v>102</v>
      </c>
      <c r="BS528" s="93" t="s">
        <v>102</v>
      </c>
      <c r="BT528" s="99" t="s">
        <v>591</v>
      </c>
      <c r="BU528" s="100" t="s">
        <v>11418</v>
      </c>
      <c r="BV528" s="101" t="s">
        <v>471</v>
      </c>
      <c r="BW528" s="136"/>
      <c r="BX528" s="103" t="s">
        <v>565</v>
      </c>
      <c r="BY528" s="104" t="s">
        <v>190</v>
      </c>
      <c r="BZ528" s="136"/>
      <c r="CA528" s="83" t="s">
        <v>599</v>
      </c>
      <c r="CB528" s="106" t="s">
        <v>647</v>
      </c>
      <c r="CC528" s="106" t="s">
        <v>11419</v>
      </c>
      <c r="CD528" s="107"/>
      <c r="CE528" s="108" t="s">
        <v>107</v>
      </c>
      <c r="CF528" s="108" t="s">
        <v>107</v>
      </c>
      <c r="CG528" s="109"/>
      <c r="CH528" s="110" t="s">
        <v>107</v>
      </c>
      <c r="CI528" s="111"/>
      <c r="CJ528" s="112">
        <v>6710</v>
      </c>
      <c r="CK528" s="113">
        <v>86</v>
      </c>
      <c r="CL528" s="114" t="s">
        <v>134</v>
      </c>
      <c r="CM528" s="114" t="s">
        <v>108</v>
      </c>
      <c r="CN528" s="114"/>
      <c r="CO528" s="115" t="s">
        <v>102</v>
      </c>
      <c r="CP528" s="115" t="s">
        <v>102</v>
      </c>
      <c r="CQ528" s="115" t="s">
        <v>102</v>
      </c>
      <c r="CR528" s="115" t="s">
        <v>102</v>
      </c>
      <c r="CS528" s="116"/>
      <c r="CT528" s="117" t="s">
        <v>109</v>
      </c>
      <c r="CU528" s="117" t="s">
        <v>109</v>
      </c>
      <c r="CV528" s="83">
        <v>524</v>
      </c>
      <c r="CW528" s="83" t="s">
        <v>108</v>
      </c>
      <c r="CX528" s="83">
        <v>524</v>
      </c>
      <c r="CY528" s="83" t="s">
        <v>108</v>
      </c>
      <c r="CZ528" s="83">
        <v>6852</v>
      </c>
      <c r="DA528" s="83" t="s">
        <v>419</v>
      </c>
      <c r="DB528" s="83" t="s">
        <v>130</v>
      </c>
      <c r="DC528" s="83" t="s">
        <v>499</v>
      </c>
      <c r="DD528" s="83">
        <v>1573</v>
      </c>
      <c r="DE528" s="83" t="s">
        <v>444</v>
      </c>
      <c r="DF528" s="83" t="s">
        <v>130</v>
      </c>
      <c r="DG528" s="83" t="s">
        <v>499</v>
      </c>
      <c r="DH528" s="83"/>
      <c r="DI528" s="83">
        <v>0</v>
      </c>
      <c r="DJ528" s="83">
        <v>1</v>
      </c>
      <c r="DK528" s="83">
        <v>0</v>
      </c>
      <c r="DL528" s="83">
        <v>0</v>
      </c>
      <c r="DM528" s="83">
        <v>0</v>
      </c>
      <c r="DN528" s="83">
        <v>0</v>
      </c>
      <c r="DO528" s="83">
        <v>0</v>
      </c>
      <c r="DP528" s="83">
        <v>0</v>
      </c>
      <c r="DQ528" s="83">
        <v>0</v>
      </c>
      <c r="DR528" s="83">
        <v>0</v>
      </c>
      <c r="DS528" s="83">
        <v>0</v>
      </c>
      <c r="DT528" s="83">
        <v>3</v>
      </c>
      <c r="DU528" s="83">
        <v>3</v>
      </c>
      <c r="DV528" s="83">
        <v>0</v>
      </c>
      <c r="DW528" s="83">
        <v>0</v>
      </c>
      <c r="DX528" s="83">
        <v>3</v>
      </c>
      <c r="DY528" s="85">
        <v>44170</v>
      </c>
      <c r="DZ528" s="83" t="s">
        <v>4575</v>
      </c>
      <c r="EA528" s="83" t="s">
        <v>102</v>
      </c>
      <c r="EB528" s="83" t="s">
        <v>482</v>
      </c>
      <c r="EC528" s="83">
        <v>524</v>
      </c>
      <c r="ED528" s="83" t="s">
        <v>483</v>
      </c>
      <c r="EE528" s="83">
        <v>1</v>
      </c>
      <c r="EF528" s="83">
        <v>0</v>
      </c>
      <c r="EG528" s="83">
        <v>0</v>
      </c>
      <c r="EH528" s="83" t="s">
        <v>109</v>
      </c>
      <c r="EI528" s="83" t="s">
        <v>108</v>
      </c>
      <c r="EJ528" s="83" t="s">
        <v>583</v>
      </c>
      <c r="EK528" s="83">
        <v>0</v>
      </c>
      <c r="EL528" s="83">
        <v>0</v>
      </c>
      <c r="EM528" s="83">
        <v>1</v>
      </c>
      <c r="EN528" s="83" t="s">
        <v>497</v>
      </c>
      <c r="EO528" s="83"/>
      <c r="EP528" s="83" t="s">
        <v>436</v>
      </c>
      <c r="EQ528" s="136">
        <v>1</v>
      </c>
      <c r="ER528" s="136">
        <v>1</v>
      </c>
      <c r="ES528" s="136">
        <v>1</v>
      </c>
      <c r="ET528" s="136">
        <v>1</v>
      </c>
      <c r="EU528" s="215" t="s">
        <v>269</v>
      </c>
      <c r="EV528" s="136">
        <v>1</v>
      </c>
      <c r="EW528" s="136">
        <v>1</v>
      </c>
      <c r="EX528" s="136">
        <v>1</v>
      </c>
      <c r="EY528" s="136">
        <v>1</v>
      </c>
      <c r="EZ528" s="136">
        <v>1</v>
      </c>
      <c r="FP528" s="215" t="s">
        <v>592</v>
      </c>
      <c r="FQ528" s="136" t="b">
        <v>1</v>
      </c>
      <c r="FR528" s="136" t="b">
        <v>1</v>
      </c>
      <c r="FS528" s="136" t="b">
        <v>1</v>
      </c>
      <c r="FT528" s="136" t="b">
        <v>1</v>
      </c>
      <c r="FX528" s="215" t="s">
        <v>269</v>
      </c>
    </row>
    <row r="529" spans="1:180" ht="60" customHeight="1" x14ac:dyDescent="0.55000000000000004">
      <c r="A529" s="83" t="s">
        <v>130</v>
      </c>
      <c r="B529" s="83" t="s">
        <v>98</v>
      </c>
      <c r="C529" s="136">
        <v>724874</v>
      </c>
      <c r="D529" s="207" t="s">
        <v>629</v>
      </c>
      <c r="E529" s="208" t="s">
        <v>634</v>
      </c>
      <c r="F529" s="83" t="s">
        <v>108</v>
      </c>
      <c r="G529" s="85">
        <v>26341</v>
      </c>
      <c r="H529" s="83" t="s">
        <v>102</v>
      </c>
      <c r="I529" s="85">
        <v>34633</v>
      </c>
      <c r="J529" s="83" t="s">
        <v>228</v>
      </c>
      <c r="K529" s="216">
        <v>189332786307</v>
      </c>
      <c r="L529" s="83" t="s">
        <v>191</v>
      </c>
      <c r="M529" s="85">
        <v>43642</v>
      </c>
      <c r="N529" s="83">
        <v>-1926.6666666666699</v>
      </c>
      <c r="O529" s="83" t="s">
        <v>193</v>
      </c>
      <c r="P529" s="83" t="s">
        <v>181</v>
      </c>
      <c r="Q529" s="208" t="s">
        <v>7144</v>
      </c>
      <c r="R529" s="83" t="s">
        <v>102</v>
      </c>
      <c r="S529" s="83" t="s">
        <v>102</v>
      </c>
      <c r="T529" s="83" t="s">
        <v>131</v>
      </c>
      <c r="U529" s="83" t="s">
        <v>9918</v>
      </c>
      <c r="V529" s="83" t="s">
        <v>104</v>
      </c>
      <c r="W529" s="83" t="s">
        <v>105</v>
      </c>
      <c r="X529" s="86" t="s">
        <v>7144</v>
      </c>
      <c r="Y529" s="87" t="s">
        <v>102</v>
      </c>
      <c r="Z529" s="87" t="s">
        <v>102</v>
      </c>
      <c r="AA529" s="87" t="s">
        <v>131</v>
      </c>
      <c r="AB529" s="87" t="s">
        <v>9918</v>
      </c>
      <c r="AC529" s="87" t="s">
        <v>104</v>
      </c>
      <c r="AD529" s="87" t="s">
        <v>105</v>
      </c>
      <c r="AE529" s="87" t="s">
        <v>106</v>
      </c>
      <c r="AF529" s="86" t="s">
        <v>7144</v>
      </c>
      <c r="AG529" s="87" t="s">
        <v>177</v>
      </c>
      <c r="AH529" s="87" t="s">
        <v>9918</v>
      </c>
      <c r="AI529" s="87" t="s">
        <v>104</v>
      </c>
      <c r="AJ529" s="87" t="s">
        <v>204</v>
      </c>
      <c r="AK529" s="88"/>
      <c r="AL529" s="83" t="s">
        <v>107</v>
      </c>
      <c r="AM529" s="89" t="s">
        <v>454</v>
      </c>
      <c r="AN529" s="90" t="s">
        <v>416</v>
      </c>
      <c r="AO529" s="91" t="s">
        <v>643</v>
      </c>
      <c r="AP529" s="90">
        <v>8.3333333333332504</v>
      </c>
      <c r="AQ529" s="92" t="s">
        <v>102</v>
      </c>
      <c r="AR529" s="93" t="s">
        <v>102</v>
      </c>
      <c r="AS529" s="93" t="s">
        <v>102</v>
      </c>
      <c r="AT529" s="93" t="s">
        <v>102</v>
      </c>
      <c r="AU529" s="210" t="s">
        <v>645</v>
      </c>
      <c r="AV529" s="93" t="s">
        <v>185</v>
      </c>
      <c r="AW529" s="94" t="s">
        <v>102</v>
      </c>
      <c r="AX529" s="93" t="s">
        <v>105</v>
      </c>
      <c r="AY529" s="95" t="s">
        <v>104</v>
      </c>
      <c r="AZ529" s="93" t="s">
        <v>102</v>
      </c>
      <c r="BA529" s="93" t="s">
        <v>102</v>
      </c>
      <c r="BB529" s="93" t="s">
        <v>102</v>
      </c>
      <c r="BC529" s="93" t="s">
        <v>102</v>
      </c>
      <c r="BD529" s="96" t="s">
        <v>102</v>
      </c>
      <c r="BE529" s="90">
        <v>-253.666666666667</v>
      </c>
      <c r="BF529" s="93" t="s">
        <v>102</v>
      </c>
      <c r="BG529" s="93" t="s">
        <v>102</v>
      </c>
      <c r="BH529" s="93" t="s">
        <v>102</v>
      </c>
      <c r="BI529" s="93" t="s">
        <v>102</v>
      </c>
      <c r="BJ529" s="210" t="s">
        <v>643</v>
      </c>
      <c r="BK529" s="93" t="s">
        <v>196</v>
      </c>
      <c r="BL529" s="97" t="s">
        <v>102</v>
      </c>
      <c r="BM529" s="93" t="s">
        <v>105</v>
      </c>
      <c r="BN529" s="93" t="s">
        <v>596</v>
      </c>
      <c r="BO529" s="93" t="s">
        <v>102</v>
      </c>
      <c r="BP529" s="98" t="s">
        <v>102</v>
      </c>
      <c r="BQ529" s="93" t="s">
        <v>102</v>
      </c>
      <c r="BR529" s="93" t="s">
        <v>102</v>
      </c>
      <c r="BS529" s="93" t="s">
        <v>102</v>
      </c>
      <c r="BT529" s="99" t="s">
        <v>591</v>
      </c>
      <c r="BU529" s="100" t="s">
        <v>11420</v>
      </c>
      <c r="BV529" s="101" t="s">
        <v>471</v>
      </c>
      <c r="BW529" s="136"/>
      <c r="BX529" s="103" t="s">
        <v>565</v>
      </c>
      <c r="BY529" s="104" t="s">
        <v>190</v>
      </c>
      <c r="BZ529" s="136"/>
      <c r="CA529" s="83" t="s">
        <v>599</v>
      </c>
      <c r="CB529" s="106" t="s">
        <v>647</v>
      </c>
      <c r="CC529" s="106" t="s">
        <v>11421</v>
      </c>
      <c r="CD529" s="107"/>
      <c r="CE529" s="108" t="s">
        <v>107</v>
      </c>
      <c r="CF529" s="108" t="s">
        <v>107</v>
      </c>
      <c r="CG529" s="109"/>
      <c r="CH529" s="110" t="s">
        <v>107</v>
      </c>
      <c r="CI529" s="111"/>
      <c r="CJ529" s="112">
        <v>6710</v>
      </c>
      <c r="CK529" s="113">
        <v>86</v>
      </c>
      <c r="CL529" s="114" t="s">
        <v>134</v>
      </c>
      <c r="CM529" s="114" t="s">
        <v>108</v>
      </c>
      <c r="CN529" s="114"/>
      <c r="CO529" s="115" t="s">
        <v>102</v>
      </c>
      <c r="CP529" s="115" t="s">
        <v>102</v>
      </c>
      <c r="CQ529" s="115" t="s">
        <v>102</v>
      </c>
      <c r="CR529" s="115" t="s">
        <v>102</v>
      </c>
      <c r="CS529" s="116"/>
      <c r="CT529" s="117" t="s">
        <v>109</v>
      </c>
      <c r="CU529" s="117" t="s">
        <v>109</v>
      </c>
      <c r="CV529" s="83">
        <v>525</v>
      </c>
      <c r="CW529" s="83" t="s">
        <v>108</v>
      </c>
      <c r="CX529" s="83">
        <v>525</v>
      </c>
      <c r="CY529" s="83" t="s">
        <v>108</v>
      </c>
      <c r="CZ529" s="83">
        <v>6853</v>
      </c>
      <c r="DA529" s="83" t="s">
        <v>419</v>
      </c>
      <c r="DB529" s="83" t="s">
        <v>130</v>
      </c>
      <c r="DC529" s="83" t="s">
        <v>499</v>
      </c>
      <c r="DD529" s="83">
        <v>1574</v>
      </c>
      <c r="DE529" s="83" t="s">
        <v>444</v>
      </c>
      <c r="DF529" s="83" t="s">
        <v>130</v>
      </c>
      <c r="DG529" s="83" t="s">
        <v>499</v>
      </c>
      <c r="DH529" s="83"/>
      <c r="DI529" s="83">
        <v>0</v>
      </c>
      <c r="DJ529" s="83">
        <v>1</v>
      </c>
      <c r="DK529" s="83">
        <v>0</v>
      </c>
      <c r="DL529" s="83">
        <v>0</v>
      </c>
      <c r="DM529" s="83">
        <v>0</v>
      </c>
      <c r="DN529" s="83">
        <v>0</v>
      </c>
      <c r="DO529" s="83">
        <v>0</v>
      </c>
      <c r="DP529" s="83">
        <v>0</v>
      </c>
      <c r="DQ529" s="83">
        <v>0</v>
      </c>
      <c r="DR529" s="83">
        <v>0</v>
      </c>
      <c r="DS529" s="83">
        <v>0</v>
      </c>
      <c r="DT529" s="83">
        <v>3</v>
      </c>
      <c r="DU529" s="83">
        <v>3</v>
      </c>
      <c r="DV529" s="83">
        <v>0</v>
      </c>
      <c r="DW529" s="83">
        <v>0</v>
      </c>
      <c r="DX529" s="83">
        <v>3</v>
      </c>
      <c r="DY529" s="85">
        <v>44171</v>
      </c>
      <c r="DZ529" s="83" t="s">
        <v>4576</v>
      </c>
      <c r="EA529" s="83" t="s">
        <v>102</v>
      </c>
      <c r="EB529" s="83" t="s">
        <v>482</v>
      </c>
      <c r="EC529" s="83">
        <v>525</v>
      </c>
      <c r="ED529" s="83" t="s">
        <v>483</v>
      </c>
      <c r="EE529" s="83">
        <v>1</v>
      </c>
      <c r="EF529" s="83">
        <v>0</v>
      </c>
      <c r="EG529" s="83">
        <v>0</v>
      </c>
      <c r="EH529" s="83" t="s">
        <v>109</v>
      </c>
      <c r="EI529" s="83" t="s">
        <v>108</v>
      </c>
      <c r="EJ529" s="83" t="s">
        <v>583</v>
      </c>
      <c r="EK529" s="83">
        <v>0</v>
      </c>
      <c r="EL529" s="83">
        <v>0</v>
      </c>
      <c r="EM529" s="83">
        <v>1</v>
      </c>
      <c r="EN529" s="83" t="s">
        <v>497</v>
      </c>
      <c r="EO529" s="83"/>
      <c r="EP529" s="83" t="s">
        <v>436</v>
      </c>
      <c r="EQ529" s="136">
        <v>1</v>
      </c>
      <c r="ER529" s="136">
        <v>1</v>
      </c>
      <c r="ES529" s="136">
        <v>1</v>
      </c>
      <c r="ET529" s="136">
        <v>1</v>
      </c>
      <c r="EU529" s="215" t="s">
        <v>269</v>
      </c>
      <c r="EV529" s="136">
        <v>1</v>
      </c>
      <c r="EW529" s="136">
        <v>1</v>
      </c>
      <c r="EX529" s="136">
        <v>1</v>
      </c>
      <c r="EY529" s="136">
        <v>1</v>
      </c>
      <c r="EZ529" s="136">
        <v>1</v>
      </c>
      <c r="FP529" s="215" t="s">
        <v>592</v>
      </c>
      <c r="FQ529" s="136" t="b">
        <v>1</v>
      </c>
      <c r="FR529" s="136" t="b">
        <v>1</v>
      </c>
      <c r="FS529" s="136" t="b">
        <v>1</v>
      </c>
      <c r="FT529" s="136" t="b">
        <v>1</v>
      </c>
      <c r="FX529" s="215" t="s">
        <v>269</v>
      </c>
    </row>
    <row r="530" spans="1:180" ht="60" customHeight="1" x14ac:dyDescent="0.55000000000000004">
      <c r="A530" s="83" t="s">
        <v>130</v>
      </c>
      <c r="B530" s="83" t="s">
        <v>98</v>
      </c>
      <c r="C530" s="136">
        <v>768941</v>
      </c>
      <c r="D530" s="207" t="s">
        <v>627</v>
      </c>
      <c r="E530" s="208" t="s">
        <v>630</v>
      </c>
      <c r="F530" s="83" t="s">
        <v>108</v>
      </c>
      <c r="G530" s="85">
        <v>20621</v>
      </c>
      <c r="H530" s="83" t="s">
        <v>102</v>
      </c>
      <c r="I530" s="85">
        <v>39794</v>
      </c>
      <c r="J530" s="83" t="s">
        <v>228</v>
      </c>
      <c r="K530" s="216">
        <v>380717256723</v>
      </c>
      <c r="L530" s="83" t="s">
        <v>191</v>
      </c>
      <c r="M530" s="85">
        <v>43631</v>
      </c>
      <c r="N530" s="83">
        <v>-1931.6666666666699</v>
      </c>
      <c r="O530" s="83" t="s">
        <v>180</v>
      </c>
      <c r="P530" s="83" t="s">
        <v>181</v>
      </c>
      <c r="Q530" s="208" t="s">
        <v>7148</v>
      </c>
      <c r="R530" s="83" t="s">
        <v>102</v>
      </c>
      <c r="S530" s="83" t="s">
        <v>102</v>
      </c>
      <c r="T530" s="83" t="s">
        <v>199</v>
      </c>
      <c r="U530" s="83" t="s">
        <v>9919</v>
      </c>
      <c r="V530" s="83" t="s">
        <v>104</v>
      </c>
      <c r="W530" s="83" t="s">
        <v>105</v>
      </c>
      <c r="X530" s="86" t="s">
        <v>7148</v>
      </c>
      <c r="Y530" s="87" t="s">
        <v>102</v>
      </c>
      <c r="Z530" s="87" t="s">
        <v>102</v>
      </c>
      <c r="AA530" s="87" t="s">
        <v>199</v>
      </c>
      <c r="AB530" s="87" t="s">
        <v>9919</v>
      </c>
      <c r="AC530" s="87" t="s">
        <v>104</v>
      </c>
      <c r="AD530" s="87" t="s">
        <v>105</v>
      </c>
      <c r="AE530" s="87" t="s">
        <v>106</v>
      </c>
      <c r="AF530" s="86" t="s">
        <v>7148</v>
      </c>
      <c r="AG530" s="87" t="s">
        <v>489</v>
      </c>
      <c r="AH530" s="87" t="s">
        <v>9920</v>
      </c>
      <c r="AI530" s="87" t="s">
        <v>104</v>
      </c>
      <c r="AJ530" s="87" t="s">
        <v>204</v>
      </c>
      <c r="AK530" s="88"/>
      <c r="AL530" s="83" t="s">
        <v>107</v>
      </c>
      <c r="AM530" s="89" t="s">
        <v>454</v>
      </c>
      <c r="AN530" s="90" t="s">
        <v>416</v>
      </c>
      <c r="AO530" s="91" t="s">
        <v>641</v>
      </c>
      <c r="AP530" s="90">
        <v>8.3333333333332504</v>
      </c>
      <c r="AQ530" s="92" t="s">
        <v>211</v>
      </c>
      <c r="AR530" s="93" t="s">
        <v>102</v>
      </c>
      <c r="AS530" s="93" t="s">
        <v>102</v>
      </c>
      <c r="AT530" s="93" t="s">
        <v>102</v>
      </c>
      <c r="AU530" s="210" t="s">
        <v>641</v>
      </c>
      <c r="AV530" s="93" t="s">
        <v>192</v>
      </c>
      <c r="AW530" s="94" t="s">
        <v>102</v>
      </c>
      <c r="AX530" s="93" t="s">
        <v>105</v>
      </c>
      <c r="AY530" s="95" t="s">
        <v>188</v>
      </c>
      <c r="AZ530" s="93" t="s">
        <v>102</v>
      </c>
      <c r="BA530" s="93" t="s">
        <v>9921</v>
      </c>
      <c r="BB530" s="93" t="s">
        <v>102</v>
      </c>
      <c r="BC530" s="93" t="s">
        <v>102</v>
      </c>
      <c r="BD530" s="96" t="s">
        <v>102</v>
      </c>
      <c r="BE530" s="90">
        <v>-254.166666666667</v>
      </c>
      <c r="BF530" s="93" t="s">
        <v>211</v>
      </c>
      <c r="BG530" s="93" t="s">
        <v>102</v>
      </c>
      <c r="BH530" s="93" t="s">
        <v>102</v>
      </c>
      <c r="BI530" s="93" t="s">
        <v>102</v>
      </c>
      <c r="BJ530" s="210" t="s">
        <v>646</v>
      </c>
      <c r="BK530" s="93" t="s">
        <v>182</v>
      </c>
      <c r="BL530" s="97" t="s">
        <v>102</v>
      </c>
      <c r="BM530" s="93" t="s">
        <v>105</v>
      </c>
      <c r="BN530" s="93" t="s">
        <v>104</v>
      </c>
      <c r="BO530" s="93" t="s">
        <v>102</v>
      </c>
      <c r="BP530" s="98">
        <v>20180382</v>
      </c>
      <c r="BQ530" s="93" t="s">
        <v>102</v>
      </c>
      <c r="BR530" s="93" t="s">
        <v>102</v>
      </c>
      <c r="BS530" s="93" t="s">
        <v>102</v>
      </c>
      <c r="BT530" s="99" t="s">
        <v>591</v>
      </c>
      <c r="BU530" s="100" t="s">
        <v>11422</v>
      </c>
      <c r="BV530" s="101" t="s">
        <v>471</v>
      </c>
      <c r="BW530" s="136"/>
      <c r="BX530" s="103" t="s">
        <v>565</v>
      </c>
      <c r="BY530" s="104" t="s">
        <v>190</v>
      </c>
      <c r="BZ530" s="136"/>
      <c r="CA530" s="83" t="s">
        <v>599</v>
      </c>
      <c r="CB530" s="106" t="s">
        <v>647</v>
      </c>
      <c r="CC530" s="106" t="s">
        <v>11423</v>
      </c>
      <c r="CD530" s="107"/>
      <c r="CE530" s="108" t="s">
        <v>107</v>
      </c>
      <c r="CF530" s="108" t="s">
        <v>107</v>
      </c>
      <c r="CG530" s="109"/>
      <c r="CH530" s="110" t="s">
        <v>107</v>
      </c>
      <c r="CI530" s="111"/>
      <c r="CJ530" s="112">
        <v>6710</v>
      </c>
      <c r="CK530" s="113">
        <v>86</v>
      </c>
      <c r="CL530" s="114" t="s">
        <v>134</v>
      </c>
      <c r="CM530" s="114" t="s">
        <v>108</v>
      </c>
      <c r="CN530" s="114"/>
      <c r="CO530" s="115" t="s">
        <v>102</v>
      </c>
      <c r="CP530" s="115" t="s">
        <v>102</v>
      </c>
      <c r="CQ530" s="115" t="s">
        <v>102</v>
      </c>
      <c r="CR530" s="115" t="s">
        <v>102</v>
      </c>
      <c r="CS530" s="116"/>
      <c r="CT530" s="117" t="s">
        <v>109</v>
      </c>
      <c r="CU530" s="117" t="s">
        <v>109</v>
      </c>
      <c r="CV530" s="83">
        <v>526</v>
      </c>
      <c r="CW530" s="83" t="s">
        <v>108</v>
      </c>
      <c r="CX530" s="83">
        <v>526</v>
      </c>
      <c r="CY530" s="83" t="s">
        <v>108</v>
      </c>
      <c r="CZ530" s="83">
        <v>6854</v>
      </c>
      <c r="DA530" s="83" t="s">
        <v>419</v>
      </c>
      <c r="DB530" s="83" t="s">
        <v>130</v>
      </c>
      <c r="DC530" s="83" t="s">
        <v>499</v>
      </c>
      <c r="DD530" s="83">
        <v>1575</v>
      </c>
      <c r="DE530" s="83" t="s">
        <v>444</v>
      </c>
      <c r="DF530" s="83" t="s">
        <v>130</v>
      </c>
      <c r="DG530" s="83" t="s">
        <v>499</v>
      </c>
      <c r="DH530" s="83"/>
      <c r="DI530" s="83">
        <v>0</v>
      </c>
      <c r="DJ530" s="83">
        <v>1</v>
      </c>
      <c r="DK530" s="83">
        <v>0</v>
      </c>
      <c r="DL530" s="83">
        <v>0</v>
      </c>
      <c r="DM530" s="83">
        <v>0</v>
      </c>
      <c r="DN530" s="83">
        <v>0</v>
      </c>
      <c r="DO530" s="83">
        <v>0</v>
      </c>
      <c r="DP530" s="83">
        <v>0</v>
      </c>
      <c r="DQ530" s="83">
        <v>0</v>
      </c>
      <c r="DR530" s="83">
        <v>0</v>
      </c>
      <c r="DS530" s="83">
        <v>0</v>
      </c>
      <c r="DT530" s="83">
        <v>3</v>
      </c>
      <c r="DU530" s="83">
        <v>3</v>
      </c>
      <c r="DV530" s="83">
        <v>0</v>
      </c>
      <c r="DW530" s="83">
        <v>0</v>
      </c>
      <c r="DX530" s="83">
        <v>3</v>
      </c>
      <c r="DY530" s="85">
        <v>44172</v>
      </c>
      <c r="DZ530" s="83" t="s">
        <v>4577</v>
      </c>
      <c r="EA530" s="83" t="s">
        <v>102</v>
      </c>
      <c r="EB530" s="83" t="s">
        <v>482</v>
      </c>
      <c r="EC530" s="83">
        <v>526</v>
      </c>
      <c r="ED530" s="83" t="s">
        <v>483</v>
      </c>
      <c r="EE530" s="83">
        <v>1</v>
      </c>
      <c r="EF530" s="83">
        <v>0</v>
      </c>
      <c r="EG530" s="83">
        <v>0</v>
      </c>
      <c r="EH530" s="83" t="s">
        <v>109</v>
      </c>
      <c r="EI530" s="83" t="s">
        <v>108</v>
      </c>
      <c r="EJ530" s="83" t="s">
        <v>583</v>
      </c>
      <c r="EK530" s="83">
        <v>0</v>
      </c>
      <c r="EL530" s="83">
        <v>0</v>
      </c>
      <c r="EM530" s="83">
        <v>1</v>
      </c>
      <c r="EN530" s="83" t="s">
        <v>497</v>
      </c>
      <c r="EO530" s="83"/>
      <c r="EP530" s="83" t="s">
        <v>436</v>
      </c>
      <c r="EQ530" s="136">
        <v>1</v>
      </c>
      <c r="ER530" s="136">
        <v>1</v>
      </c>
      <c r="ES530" s="136">
        <v>1</v>
      </c>
      <c r="ET530" s="136">
        <v>1</v>
      </c>
      <c r="EU530" s="215" t="s">
        <v>269</v>
      </c>
      <c r="EV530" s="136">
        <v>1</v>
      </c>
      <c r="EW530" s="136">
        <v>1</v>
      </c>
      <c r="EX530" s="136">
        <v>1</v>
      </c>
      <c r="EY530" s="136">
        <v>1</v>
      </c>
      <c r="EZ530" s="136">
        <v>1</v>
      </c>
      <c r="FP530" s="215" t="s">
        <v>592</v>
      </c>
      <c r="FQ530" s="136" t="b">
        <v>1</v>
      </c>
      <c r="FR530" s="136" t="b">
        <v>1</v>
      </c>
      <c r="FS530" s="136" t="b">
        <v>1</v>
      </c>
      <c r="FT530" s="136" t="b">
        <v>1</v>
      </c>
      <c r="FX530" s="215" t="s">
        <v>269</v>
      </c>
    </row>
    <row r="531" spans="1:180" ht="60" customHeight="1" x14ac:dyDescent="0.55000000000000004">
      <c r="A531" s="83" t="s">
        <v>130</v>
      </c>
      <c r="B531" s="83" t="s">
        <v>98</v>
      </c>
      <c r="C531" s="136">
        <v>652315</v>
      </c>
      <c r="D531" s="207" t="s">
        <v>628</v>
      </c>
      <c r="E531" s="208" t="s">
        <v>633</v>
      </c>
      <c r="F531" s="83" t="s">
        <v>108</v>
      </c>
      <c r="G531" s="85">
        <v>22744</v>
      </c>
      <c r="H531" s="83" t="s">
        <v>102</v>
      </c>
      <c r="I531" s="85">
        <v>39772</v>
      </c>
      <c r="J531" s="83" t="s">
        <v>228</v>
      </c>
      <c r="K531" s="216">
        <v>695627331655</v>
      </c>
      <c r="L531" s="83" t="s">
        <v>191</v>
      </c>
      <c r="M531" s="85">
        <v>43619</v>
      </c>
      <c r="N531" s="83">
        <v>-1936.6666666666699</v>
      </c>
      <c r="O531" s="83" t="s">
        <v>193</v>
      </c>
      <c r="P531" s="83" t="s">
        <v>181</v>
      </c>
      <c r="Q531" s="208" t="s">
        <v>7152</v>
      </c>
      <c r="R531" s="83" t="s">
        <v>102</v>
      </c>
      <c r="S531" s="83" t="s">
        <v>102</v>
      </c>
      <c r="T531" s="83" t="s">
        <v>133</v>
      </c>
      <c r="U531" s="83" t="s">
        <v>9922</v>
      </c>
      <c r="V531" s="83" t="s">
        <v>111</v>
      </c>
      <c r="W531" s="83" t="s">
        <v>105</v>
      </c>
      <c r="X531" s="86" t="s">
        <v>7152</v>
      </c>
      <c r="Y531" s="87" t="s">
        <v>102</v>
      </c>
      <c r="Z531" s="87" t="s">
        <v>102</v>
      </c>
      <c r="AA531" s="87" t="s">
        <v>133</v>
      </c>
      <c r="AB531" s="87" t="s">
        <v>9922</v>
      </c>
      <c r="AC531" s="87" t="s">
        <v>111</v>
      </c>
      <c r="AD531" s="87" t="s">
        <v>105</v>
      </c>
      <c r="AE531" s="87" t="s">
        <v>106</v>
      </c>
      <c r="AF531" s="86" t="s">
        <v>7152</v>
      </c>
      <c r="AG531" s="87" t="s">
        <v>486</v>
      </c>
      <c r="AH531" s="87" t="s">
        <v>9922</v>
      </c>
      <c r="AI531" s="87" t="s">
        <v>111</v>
      </c>
      <c r="AJ531" s="87" t="s">
        <v>204</v>
      </c>
      <c r="AK531" s="88"/>
      <c r="AL531" s="83" t="s">
        <v>107</v>
      </c>
      <c r="AM531" s="89" t="s">
        <v>454</v>
      </c>
      <c r="AN531" s="90" t="s">
        <v>416</v>
      </c>
      <c r="AO531" s="91" t="s">
        <v>642</v>
      </c>
      <c r="AP531" s="90">
        <v>8.3333333333332504</v>
      </c>
      <c r="AQ531" s="92" t="s">
        <v>102</v>
      </c>
      <c r="AR531" s="93" t="s">
        <v>102</v>
      </c>
      <c r="AS531" s="93" t="s">
        <v>102</v>
      </c>
      <c r="AT531" s="93" t="s">
        <v>102</v>
      </c>
      <c r="AU531" s="210" t="s">
        <v>644</v>
      </c>
      <c r="AV531" s="93" t="s">
        <v>185</v>
      </c>
      <c r="AW531" s="94" t="s">
        <v>102</v>
      </c>
      <c r="AX531" s="93" t="s">
        <v>183</v>
      </c>
      <c r="AY531" s="95" t="s">
        <v>111</v>
      </c>
      <c r="AZ531" s="93" t="s">
        <v>102</v>
      </c>
      <c r="BA531" s="93" t="s">
        <v>102</v>
      </c>
      <c r="BB531" s="93" t="s">
        <v>102</v>
      </c>
      <c r="BC531" s="93" t="s">
        <v>102</v>
      </c>
      <c r="BD531" s="96" t="s">
        <v>102</v>
      </c>
      <c r="BE531" s="90">
        <v>-254.666666666667</v>
      </c>
      <c r="BF531" s="93" t="s">
        <v>102</v>
      </c>
      <c r="BG531" s="93" t="s">
        <v>102</v>
      </c>
      <c r="BH531" s="93" t="s">
        <v>102</v>
      </c>
      <c r="BI531" s="93" t="s">
        <v>102</v>
      </c>
      <c r="BJ531" s="210" t="s">
        <v>642</v>
      </c>
      <c r="BK531" s="93" t="s">
        <v>192</v>
      </c>
      <c r="BL531" s="97" t="s">
        <v>102</v>
      </c>
      <c r="BM531" s="93" t="s">
        <v>183</v>
      </c>
      <c r="BN531" s="93" t="s">
        <v>106</v>
      </c>
      <c r="BO531" s="93" t="s">
        <v>102</v>
      </c>
      <c r="BP531" s="98" t="s">
        <v>102</v>
      </c>
      <c r="BQ531" s="93" t="s">
        <v>102</v>
      </c>
      <c r="BR531" s="93" t="s">
        <v>102</v>
      </c>
      <c r="BS531" s="93" t="s">
        <v>102</v>
      </c>
      <c r="BT531" s="99" t="s">
        <v>591</v>
      </c>
      <c r="BU531" s="100" t="s">
        <v>11424</v>
      </c>
      <c r="BV531" s="101" t="s">
        <v>471</v>
      </c>
      <c r="BW531" s="136"/>
      <c r="BX531" s="103" t="s">
        <v>565</v>
      </c>
      <c r="BY531" s="104" t="s">
        <v>190</v>
      </c>
      <c r="BZ531" s="136"/>
      <c r="CA531" s="83" t="s">
        <v>599</v>
      </c>
      <c r="CB531" s="106" t="s">
        <v>647</v>
      </c>
      <c r="CC531" s="106" t="s">
        <v>11425</v>
      </c>
      <c r="CD531" s="107"/>
      <c r="CE531" s="108" t="s">
        <v>107</v>
      </c>
      <c r="CF531" s="108" t="s">
        <v>107</v>
      </c>
      <c r="CG531" s="109"/>
      <c r="CH531" s="110" t="s">
        <v>107</v>
      </c>
      <c r="CI531" s="111"/>
      <c r="CJ531" s="112">
        <v>6710</v>
      </c>
      <c r="CK531" s="113">
        <v>86</v>
      </c>
      <c r="CL531" s="114" t="s">
        <v>134</v>
      </c>
      <c r="CM531" s="114" t="s">
        <v>108</v>
      </c>
      <c r="CN531" s="114"/>
      <c r="CO531" s="115" t="s">
        <v>102</v>
      </c>
      <c r="CP531" s="115" t="s">
        <v>102</v>
      </c>
      <c r="CQ531" s="115" t="s">
        <v>102</v>
      </c>
      <c r="CR531" s="115" t="s">
        <v>102</v>
      </c>
      <c r="CS531" s="116"/>
      <c r="CT531" s="117" t="s">
        <v>109</v>
      </c>
      <c r="CU531" s="117" t="s">
        <v>109</v>
      </c>
      <c r="CV531" s="83">
        <v>527</v>
      </c>
      <c r="CW531" s="83" t="s">
        <v>108</v>
      </c>
      <c r="CX531" s="83">
        <v>527</v>
      </c>
      <c r="CY531" s="83" t="s">
        <v>108</v>
      </c>
      <c r="CZ531" s="83">
        <v>6855</v>
      </c>
      <c r="DA531" s="83" t="s">
        <v>419</v>
      </c>
      <c r="DB531" s="83" t="s">
        <v>130</v>
      </c>
      <c r="DC531" s="83" t="s">
        <v>499</v>
      </c>
      <c r="DD531" s="83">
        <v>1576</v>
      </c>
      <c r="DE531" s="83" t="s">
        <v>444</v>
      </c>
      <c r="DF531" s="83" t="s">
        <v>130</v>
      </c>
      <c r="DG531" s="83" t="s">
        <v>499</v>
      </c>
      <c r="DH531" s="83"/>
      <c r="DI531" s="83">
        <v>0</v>
      </c>
      <c r="DJ531" s="83">
        <v>1</v>
      </c>
      <c r="DK531" s="83">
        <v>0</v>
      </c>
      <c r="DL531" s="83">
        <v>0</v>
      </c>
      <c r="DM531" s="83">
        <v>0</v>
      </c>
      <c r="DN531" s="83">
        <v>0</v>
      </c>
      <c r="DO531" s="83">
        <v>0</v>
      </c>
      <c r="DP531" s="83">
        <v>0</v>
      </c>
      <c r="DQ531" s="83">
        <v>0</v>
      </c>
      <c r="DR531" s="83">
        <v>0</v>
      </c>
      <c r="DS531" s="83">
        <v>0</v>
      </c>
      <c r="DT531" s="83">
        <v>3</v>
      </c>
      <c r="DU531" s="83">
        <v>3</v>
      </c>
      <c r="DV531" s="83">
        <v>0</v>
      </c>
      <c r="DW531" s="83">
        <v>0</v>
      </c>
      <c r="DX531" s="83">
        <v>3</v>
      </c>
      <c r="DY531" s="85">
        <v>44173</v>
      </c>
      <c r="DZ531" s="83" t="s">
        <v>4578</v>
      </c>
      <c r="EA531" s="83" t="s">
        <v>102</v>
      </c>
      <c r="EB531" s="83" t="s">
        <v>482</v>
      </c>
      <c r="EC531" s="83">
        <v>527</v>
      </c>
      <c r="ED531" s="83" t="s">
        <v>483</v>
      </c>
      <c r="EE531" s="83">
        <v>1</v>
      </c>
      <c r="EF531" s="83">
        <v>0</v>
      </c>
      <c r="EG531" s="83">
        <v>0</v>
      </c>
      <c r="EH531" s="83" t="s">
        <v>109</v>
      </c>
      <c r="EI531" s="83" t="s">
        <v>108</v>
      </c>
      <c r="EJ531" s="83" t="s">
        <v>583</v>
      </c>
      <c r="EK531" s="83">
        <v>0</v>
      </c>
      <c r="EL531" s="83">
        <v>0</v>
      </c>
      <c r="EM531" s="83">
        <v>1</v>
      </c>
      <c r="EN531" s="83" t="s">
        <v>497</v>
      </c>
      <c r="EO531" s="83"/>
      <c r="EP531" s="83" t="s">
        <v>436</v>
      </c>
      <c r="EQ531" s="136">
        <v>1</v>
      </c>
      <c r="ER531" s="136">
        <v>1</v>
      </c>
      <c r="ES531" s="136">
        <v>1</v>
      </c>
      <c r="ET531" s="136">
        <v>1</v>
      </c>
      <c r="EU531" s="215" t="s">
        <v>269</v>
      </c>
      <c r="EV531" s="136">
        <v>1</v>
      </c>
      <c r="EW531" s="136">
        <v>1</v>
      </c>
      <c r="EX531" s="136">
        <v>1</v>
      </c>
      <c r="EY531" s="136">
        <v>1</v>
      </c>
      <c r="EZ531" s="136">
        <v>1</v>
      </c>
      <c r="FP531" s="215" t="s">
        <v>592</v>
      </c>
      <c r="FQ531" s="136" t="b">
        <v>1</v>
      </c>
      <c r="FR531" s="136" t="b">
        <v>1</v>
      </c>
      <c r="FS531" s="136" t="b">
        <v>1</v>
      </c>
      <c r="FT531" s="136" t="b">
        <v>1</v>
      </c>
      <c r="FX531" s="215" t="s">
        <v>269</v>
      </c>
    </row>
    <row r="532" spans="1:180" ht="60" customHeight="1" x14ac:dyDescent="0.55000000000000004">
      <c r="A532" s="83" t="s">
        <v>130</v>
      </c>
      <c r="B532" s="83" t="s">
        <v>98</v>
      </c>
      <c r="C532" s="136">
        <v>753214</v>
      </c>
      <c r="D532" s="207" t="s">
        <v>629</v>
      </c>
      <c r="E532" s="208" t="s">
        <v>634</v>
      </c>
      <c r="F532" s="83" t="s">
        <v>108</v>
      </c>
      <c r="G532" s="85">
        <v>26341</v>
      </c>
      <c r="H532" s="83" t="s">
        <v>102</v>
      </c>
      <c r="I532" s="85">
        <v>34633</v>
      </c>
      <c r="J532" s="83" t="s">
        <v>228</v>
      </c>
      <c r="K532" s="216">
        <v>157853697550</v>
      </c>
      <c r="L532" s="83" t="s">
        <v>191</v>
      </c>
      <c r="M532" s="85">
        <v>43642</v>
      </c>
      <c r="N532" s="83">
        <v>-1941.6666666666699</v>
      </c>
      <c r="O532" s="83" t="s">
        <v>193</v>
      </c>
      <c r="P532" s="83" t="s">
        <v>181</v>
      </c>
      <c r="Q532" s="208" t="s">
        <v>7156</v>
      </c>
      <c r="R532" s="83" t="s">
        <v>102</v>
      </c>
      <c r="S532" s="83" t="s">
        <v>102</v>
      </c>
      <c r="T532" s="83" t="s">
        <v>131</v>
      </c>
      <c r="U532" s="83" t="s">
        <v>9923</v>
      </c>
      <c r="V532" s="83" t="s">
        <v>104</v>
      </c>
      <c r="W532" s="83" t="s">
        <v>105</v>
      </c>
      <c r="X532" s="86" t="s">
        <v>7156</v>
      </c>
      <c r="Y532" s="87" t="s">
        <v>102</v>
      </c>
      <c r="Z532" s="87" t="s">
        <v>102</v>
      </c>
      <c r="AA532" s="87" t="s">
        <v>131</v>
      </c>
      <c r="AB532" s="87" t="s">
        <v>9923</v>
      </c>
      <c r="AC532" s="87" t="s">
        <v>104</v>
      </c>
      <c r="AD532" s="87" t="s">
        <v>105</v>
      </c>
      <c r="AE532" s="87" t="s">
        <v>106</v>
      </c>
      <c r="AF532" s="86" t="s">
        <v>7156</v>
      </c>
      <c r="AG532" s="87" t="s">
        <v>177</v>
      </c>
      <c r="AH532" s="87" t="s">
        <v>9923</v>
      </c>
      <c r="AI532" s="87" t="s">
        <v>104</v>
      </c>
      <c r="AJ532" s="87" t="s">
        <v>204</v>
      </c>
      <c r="AK532" s="88"/>
      <c r="AL532" s="83" t="s">
        <v>107</v>
      </c>
      <c r="AM532" s="89" t="s">
        <v>454</v>
      </c>
      <c r="AN532" s="90" t="s">
        <v>416</v>
      </c>
      <c r="AO532" s="91" t="s">
        <v>643</v>
      </c>
      <c r="AP532" s="90">
        <v>8.3333333333332504</v>
      </c>
      <c r="AQ532" s="92" t="s">
        <v>102</v>
      </c>
      <c r="AR532" s="93" t="s">
        <v>102</v>
      </c>
      <c r="AS532" s="93" t="s">
        <v>102</v>
      </c>
      <c r="AT532" s="93" t="s">
        <v>102</v>
      </c>
      <c r="AU532" s="210" t="s">
        <v>645</v>
      </c>
      <c r="AV532" s="93" t="s">
        <v>185</v>
      </c>
      <c r="AW532" s="94" t="s">
        <v>102</v>
      </c>
      <c r="AX532" s="93" t="s">
        <v>105</v>
      </c>
      <c r="AY532" s="95" t="s">
        <v>104</v>
      </c>
      <c r="AZ532" s="93" t="s">
        <v>102</v>
      </c>
      <c r="BA532" s="93" t="s">
        <v>102</v>
      </c>
      <c r="BB532" s="93" t="s">
        <v>102</v>
      </c>
      <c r="BC532" s="93" t="s">
        <v>102</v>
      </c>
      <c r="BD532" s="96" t="s">
        <v>102</v>
      </c>
      <c r="BE532" s="90">
        <v>-255.166666666667</v>
      </c>
      <c r="BF532" s="93" t="s">
        <v>102</v>
      </c>
      <c r="BG532" s="93" t="s">
        <v>102</v>
      </c>
      <c r="BH532" s="93" t="s">
        <v>102</v>
      </c>
      <c r="BI532" s="93" t="s">
        <v>102</v>
      </c>
      <c r="BJ532" s="210" t="s">
        <v>643</v>
      </c>
      <c r="BK532" s="93" t="s">
        <v>196</v>
      </c>
      <c r="BL532" s="97" t="s">
        <v>102</v>
      </c>
      <c r="BM532" s="93" t="s">
        <v>105</v>
      </c>
      <c r="BN532" s="93" t="s">
        <v>596</v>
      </c>
      <c r="BO532" s="93" t="s">
        <v>102</v>
      </c>
      <c r="BP532" s="98" t="s">
        <v>102</v>
      </c>
      <c r="BQ532" s="93" t="s">
        <v>102</v>
      </c>
      <c r="BR532" s="93" t="s">
        <v>102</v>
      </c>
      <c r="BS532" s="93" t="s">
        <v>102</v>
      </c>
      <c r="BT532" s="99" t="s">
        <v>591</v>
      </c>
      <c r="BU532" s="100" t="s">
        <v>11426</v>
      </c>
      <c r="BV532" s="101" t="s">
        <v>471</v>
      </c>
      <c r="BW532" s="136"/>
      <c r="BX532" s="103" t="s">
        <v>565</v>
      </c>
      <c r="BY532" s="104" t="s">
        <v>190</v>
      </c>
      <c r="BZ532" s="136"/>
      <c r="CA532" s="83" t="s">
        <v>599</v>
      </c>
      <c r="CB532" s="106" t="s">
        <v>647</v>
      </c>
      <c r="CC532" s="106" t="s">
        <v>11427</v>
      </c>
      <c r="CD532" s="107"/>
      <c r="CE532" s="108" t="s">
        <v>107</v>
      </c>
      <c r="CF532" s="108" t="s">
        <v>107</v>
      </c>
      <c r="CG532" s="109"/>
      <c r="CH532" s="110" t="s">
        <v>107</v>
      </c>
      <c r="CI532" s="111"/>
      <c r="CJ532" s="112">
        <v>6710</v>
      </c>
      <c r="CK532" s="113">
        <v>86</v>
      </c>
      <c r="CL532" s="114" t="s">
        <v>134</v>
      </c>
      <c r="CM532" s="114" t="s">
        <v>108</v>
      </c>
      <c r="CN532" s="114"/>
      <c r="CO532" s="115" t="s">
        <v>102</v>
      </c>
      <c r="CP532" s="115" t="s">
        <v>102</v>
      </c>
      <c r="CQ532" s="115" t="s">
        <v>102</v>
      </c>
      <c r="CR532" s="115" t="s">
        <v>102</v>
      </c>
      <c r="CS532" s="116"/>
      <c r="CT532" s="117" t="s">
        <v>109</v>
      </c>
      <c r="CU532" s="117" t="s">
        <v>109</v>
      </c>
      <c r="CV532" s="83">
        <v>528</v>
      </c>
      <c r="CW532" s="83" t="s">
        <v>108</v>
      </c>
      <c r="CX532" s="83">
        <v>528</v>
      </c>
      <c r="CY532" s="83" t="s">
        <v>108</v>
      </c>
      <c r="CZ532" s="83">
        <v>6856</v>
      </c>
      <c r="DA532" s="83" t="s">
        <v>419</v>
      </c>
      <c r="DB532" s="83" t="s">
        <v>130</v>
      </c>
      <c r="DC532" s="83" t="s">
        <v>499</v>
      </c>
      <c r="DD532" s="83">
        <v>1577</v>
      </c>
      <c r="DE532" s="83" t="s">
        <v>444</v>
      </c>
      <c r="DF532" s="83" t="s">
        <v>130</v>
      </c>
      <c r="DG532" s="83" t="s">
        <v>499</v>
      </c>
      <c r="DH532" s="83"/>
      <c r="DI532" s="83">
        <v>0</v>
      </c>
      <c r="DJ532" s="83">
        <v>1</v>
      </c>
      <c r="DK532" s="83">
        <v>0</v>
      </c>
      <c r="DL532" s="83">
        <v>0</v>
      </c>
      <c r="DM532" s="83">
        <v>0</v>
      </c>
      <c r="DN532" s="83">
        <v>0</v>
      </c>
      <c r="DO532" s="83">
        <v>0</v>
      </c>
      <c r="DP532" s="83">
        <v>0</v>
      </c>
      <c r="DQ532" s="83">
        <v>0</v>
      </c>
      <c r="DR532" s="83">
        <v>0</v>
      </c>
      <c r="DS532" s="83">
        <v>0</v>
      </c>
      <c r="DT532" s="83">
        <v>3</v>
      </c>
      <c r="DU532" s="83">
        <v>3</v>
      </c>
      <c r="DV532" s="83">
        <v>0</v>
      </c>
      <c r="DW532" s="83">
        <v>0</v>
      </c>
      <c r="DX532" s="83">
        <v>3</v>
      </c>
      <c r="DY532" s="85">
        <v>44174</v>
      </c>
      <c r="DZ532" s="83" t="s">
        <v>4579</v>
      </c>
      <c r="EA532" s="83" t="s">
        <v>102</v>
      </c>
      <c r="EB532" s="83" t="s">
        <v>482</v>
      </c>
      <c r="EC532" s="83">
        <v>528</v>
      </c>
      <c r="ED532" s="83" t="s">
        <v>483</v>
      </c>
      <c r="EE532" s="83">
        <v>1</v>
      </c>
      <c r="EF532" s="83">
        <v>0</v>
      </c>
      <c r="EG532" s="83">
        <v>0</v>
      </c>
      <c r="EH532" s="83" t="s">
        <v>109</v>
      </c>
      <c r="EI532" s="83" t="s">
        <v>108</v>
      </c>
      <c r="EJ532" s="83" t="s">
        <v>583</v>
      </c>
      <c r="EK532" s="83">
        <v>0</v>
      </c>
      <c r="EL532" s="83">
        <v>0</v>
      </c>
      <c r="EM532" s="83">
        <v>1</v>
      </c>
      <c r="EN532" s="83" t="s">
        <v>497</v>
      </c>
      <c r="EO532" s="83"/>
      <c r="EP532" s="83" t="s">
        <v>436</v>
      </c>
      <c r="EQ532" s="136">
        <v>1</v>
      </c>
      <c r="ER532" s="136">
        <v>1</v>
      </c>
      <c r="ES532" s="136">
        <v>1</v>
      </c>
      <c r="ET532" s="136">
        <v>1</v>
      </c>
      <c r="EU532" s="215" t="s">
        <v>269</v>
      </c>
      <c r="EV532" s="136">
        <v>1</v>
      </c>
      <c r="EW532" s="136">
        <v>1</v>
      </c>
      <c r="EX532" s="136">
        <v>1</v>
      </c>
      <c r="EY532" s="136">
        <v>1</v>
      </c>
      <c r="EZ532" s="136">
        <v>1</v>
      </c>
      <c r="FP532" s="215" t="s">
        <v>592</v>
      </c>
      <c r="FQ532" s="136" t="b">
        <v>1</v>
      </c>
      <c r="FR532" s="136" t="b">
        <v>1</v>
      </c>
      <c r="FS532" s="136" t="b">
        <v>1</v>
      </c>
      <c r="FT532" s="136" t="b">
        <v>1</v>
      </c>
      <c r="FX532" s="215" t="s">
        <v>269</v>
      </c>
    </row>
    <row r="533" spans="1:180" ht="60" customHeight="1" x14ac:dyDescent="0.55000000000000004">
      <c r="A533" s="83" t="s">
        <v>130</v>
      </c>
      <c r="B533" s="83" t="s">
        <v>98</v>
      </c>
      <c r="C533" s="136">
        <v>165927</v>
      </c>
      <c r="D533" s="207" t="s">
        <v>627</v>
      </c>
      <c r="E533" s="208" t="s">
        <v>630</v>
      </c>
      <c r="F533" s="83" t="s">
        <v>108</v>
      </c>
      <c r="G533" s="85">
        <v>20621</v>
      </c>
      <c r="H533" s="83" t="s">
        <v>102</v>
      </c>
      <c r="I533" s="85">
        <v>39794</v>
      </c>
      <c r="J533" s="83" t="s">
        <v>228</v>
      </c>
      <c r="K533" s="216">
        <v>374583666403</v>
      </c>
      <c r="L533" s="83" t="s">
        <v>191</v>
      </c>
      <c r="M533" s="85">
        <v>43631</v>
      </c>
      <c r="N533" s="83">
        <v>-1946.6666666666699</v>
      </c>
      <c r="O533" s="83" t="s">
        <v>180</v>
      </c>
      <c r="P533" s="83" t="s">
        <v>181</v>
      </c>
      <c r="Q533" s="208" t="s">
        <v>7160</v>
      </c>
      <c r="R533" s="83" t="s">
        <v>102</v>
      </c>
      <c r="S533" s="83" t="s">
        <v>102</v>
      </c>
      <c r="T533" s="83" t="s">
        <v>199</v>
      </c>
      <c r="U533" s="83" t="s">
        <v>9924</v>
      </c>
      <c r="V533" s="83" t="s">
        <v>104</v>
      </c>
      <c r="W533" s="83" t="s">
        <v>105</v>
      </c>
      <c r="X533" s="86" t="s">
        <v>7160</v>
      </c>
      <c r="Y533" s="87" t="s">
        <v>102</v>
      </c>
      <c r="Z533" s="87" t="s">
        <v>102</v>
      </c>
      <c r="AA533" s="87" t="s">
        <v>199</v>
      </c>
      <c r="AB533" s="87" t="s">
        <v>9924</v>
      </c>
      <c r="AC533" s="87" t="s">
        <v>104</v>
      </c>
      <c r="AD533" s="87" t="s">
        <v>105</v>
      </c>
      <c r="AE533" s="87" t="s">
        <v>106</v>
      </c>
      <c r="AF533" s="86" t="s">
        <v>7160</v>
      </c>
      <c r="AG533" s="87" t="s">
        <v>489</v>
      </c>
      <c r="AH533" s="87" t="s">
        <v>9925</v>
      </c>
      <c r="AI533" s="87" t="s">
        <v>104</v>
      </c>
      <c r="AJ533" s="87" t="s">
        <v>204</v>
      </c>
      <c r="AK533" s="88"/>
      <c r="AL533" s="83" t="s">
        <v>107</v>
      </c>
      <c r="AM533" s="89" t="s">
        <v>454</v>
      </c>
      <c r="AN533" s="90" t="s">
        <v>416</v>
      </c>
      <c r="AO533" s="91" t="s">
        <v>641</v>
      </c>
      <c r="AP533" s="90">
        <v>8.3333333333332504</v>
      </c>
      <c r="AQ533" s="92" t="s">
        <v>211</v>
      </c>
      <c r="AR533" s="93" t="s">
        <v>102</v>
      </c>
      <c r="AS533" s="93" t="s">
        <v>102</v>
      </c>
      <c r="AT533" s="93" t="s">
        <v>102</v>
      </c>
      <c r="AU533" s="210" t="s">
        <v>641</v>
      </c>
      <c r="AV533" s="93" t="s">
        <v>192</v>
      </c>
      <c r="AW533" s="94" t="s">
        <v>102</v>
      </c>
      <c r="AX533" s="93" t="s">
        <v>105</v>
      </c>
      <c r="AY533" s="95" t="s">
        <v>188</v>
      </c>
      <c r="AZ533" s="93" t="s">
        <v>102</v>
      </c>
      <c r="BA533" s="93" t="s">
        <v>9926</v>
      </c>
      <c r="BB533" s="93" t="s">
        <v>102</v>
      </c>
      <c r="BC533" s="93" t="s">
        <v>102</v>
      </c>
      <c r="BD533" s="96" t="s">
        <v>102</v>
      </c>
      <c r="BE533" s="90">
        <v>-255.666666666667</v>
      </c>
      <c r="BF533" s="93" t="s">
        <v>211</v>
      </c>
      <c r="BG533" s="93" t="s">
        <v>102</v>
      </c>
      <c r="BH533" s="93" t="s">
        <v>102</v>
      </c>
      <c r="BI533" s="93" t="s">
        <v>102</v>
      </c>
      <c r="BJ533" s="210" t="s">
        <v>646</v>
      </c>
      <c r="BK533" s="93" t="s">
        <v>182</v>
      </c>
      <c r="BL533" s="97" t="s">
        <v>102</v>
      </c>
      <c r="BM533" s="93" t="s">
        <v>105</v>
      </c>
      <c r="BN533" s="93" t="s">
        <v>104</v>
      </c>
      <c r="BO533" s="93" t="s">
        <v>102</v>
      </c>
      <c r="BP533" s="98">
        <v>20180383</v>
      </c>
      <c r="BQ533" s="93" t="s">
        <v>102</v>
      </c>
      <c r="BR533" s="93" t="s">
        <v>102</v>
      </c>
      <c r="BS533" s="93" t="s">
        <v>102</v>
      </c>
      <c r="BT533" s="99" t="s">
        <v>591</v>
      </c>
      <c r="BU533" s="100" t="s">
        <v>11428</v>
      </c>
      <c r="BV533" s="101" t="s">
        <v>471</v>
      </c>
      <c r="BW533" s="136"/>
      <c r="BX533" s="103" t="s">
        <v>565</v>
      </c>
      <c r="BY533" s="104" t="s">
        <v>190</v>
      </c>
      <c r="BZ533" s="136"/>
      <c r="CA533" s="83" t="s">
        <v>599</v>
      </c>
      <c r="CB533" s="106" t="s">
        <v>647</v>
      </c>
      <c r="CC533" s="106" t="s">
        <v>11429</v>
      </c>
      <c r="CD533" s="107"/>
      <c r="CE533" s="108" t="s">
        <v>107</v>
      </c>
      <c r="CF533" s="108" t="s">
        <v>107</v>
      </c>
      <c r="CG533" s="109"/>
      <c r="CH533" s="110" t="s">
        <v>107</v>
      </c>
      <c r="CI533" s="111"/>
      <c r="CJ533" s="112">
        <v>6710</v>
      </c>
      <c r="CK533" s="113">
        <v>86</v>
      </c>
      <c r="CL533" s="114" t="s">
        <v>134</v>
      </c>
      <c r="CM533" s="114" t="s">
        <v>108</v>
      </c>
      <c r="CN533" s="114"/>
      <c r="CO533" s="115" t="s">
        <v>102</v>
      </c>
      <c r="CP533" s="115" t="s">
        <v>102</v>
      </c>
      <c r="CQ533" s="115" t="s">
        <v>102</v>
      </c>
      <c r="CR533" s="115" t="s">
        <v>102</v>
      </c>
      <c r="CS533" s="116"/>
      <c r="CT533" s="117" t="s">
        <v>109</v>
      </c>
      <c r="CU533" s="117" t="s">
        <v>109</v>
      </c>
      <c r="CV533" s="83">
        <v>529</v>
      </c>
      <c r="CW533" s="83" t="s">
        <v>108</v>
      </c>
      <c r="CX533" s="83">
        <v>529</v>
      </c>
      <c r="CY533" s="83" t="s">
        <v>108</v>
      </c>
      <c r="CZ533" s="83">
        <v>6857</v>
      </c>
      <c r="DA533" s="83" t="s">
        <v>419</v>
      </c>
      <c r="DB533" s="83" t="s">
        <v>130</v>
      </c>
      <c r="DC533" s="83" t="s">
        <v>499</v>
      </c>
      <c r="DD533" s="83">
        <v>1578</v>
      </c>
      <c r="DE533" s="83" t="s">
        <v>444</v>
      </c>
      <c r="DF533" s="83" t="s">
        <v>130</v>
      </c>
      <c r="DG533" s="83" t="s">
        <v>499</v>
      </c>
      <c r="DH533" s="83"/>
      <c r="DI533" s="83">
        <v>0</v>
      </c>
      <c r="DJ533" s="83">
        <v>1</v>
      </c>
      <c r="DK533" s="83">
        <v>0</v>
      </c>
      <c r="DL533" s="83">
        <v>0</v>
      </c>
      <c r="DM533" s="83">
        <v>0</v>
      </c>
      <c r="DN533" s="83">
        <v>0</v>
      </c>
      <c r="DO533" s="83">
        <v>0</v>
      </c>
      <c r="DP533" s="83">
        <v>0</v>
      </c>
      <c r="DQ533" s="83">
        <v>0</v>
      </c>
      <c r="DR533" s="83">
        <v>0</v>
      </c>
      <c r="DS533" s="83">
        <v>0</v>
      </c>
      <c r="DT533" s="83">
        <v>3</v>
      </c>
      <c r="DU533" s="83">
        <v>3</v>
      </c>
      <c r="DV533" s="83">
        <v>0</v>
      </c>
      <c r="DW533" s="83">
        <v>0</v>
      </c>
      <c r="DX533" s="83">
        <v>3</v>
      </c>
      <c r="DY533" s="85">
        <v>44175</v>
      </c>
      <c r="DZ533" s="83" t="s">
        <v>4580</v>
      </c>
      <c r="EA533" s="83" t="s">
        <v>102</v>
      </c>
      <c r="EB533" s="83" t="s">
        <v>482</v>
      </c>
      <c r="EC533" s="83">
        <v>529</v>
      </c>
      <c r="ED533" s="83" t="s">
        <v>483</v>
      </c>
      <c r="EE533" s="83">
        <v>1</v>
      </c>
      <c r="EF533" s="83">
        <v>0</v>
      </c>
      <c r="EG533" s="83">
        <v>0</v>
      </c>
      <c r="EH533" s="83" t="s">
        <v>109</v>
      </c>
      <c r="EI533" s="83" t="s">
        <v>108</v>
      </c>
      <c r="EJ533" s="83" t="s">
        <v>583</v>
      </c>
      <c r="EK533" s="83">
        <v>0</v>
      </c>
      <c r="EL533" s="83">
        <v>0</v>
      </c>
      <c r="EM533" s="83">
        <v>1</v>
      </c>
      <c r="EN533" s="83" t="s">
        <v>497</v>
      </c>
      <c r="EO533" s="83"/>
      <c r="EP533" s="83" t="s">
        <v>436</v>
      </c>
      <c r="EQ533" s="136">
        <v>1</v>
      </c>
      <c r="ER533" s="136">
        <v>1</v>
      </c>
      <c r="ES533" s="136">
        <v>1</v>
      </c>
      <c r="ET533" s="136">
        <v>1</v>
      </c>
      <c r="EU533" s="215" t="s">
        <v>269</v>
      </c>
      <c r="EV533" s="136">
        <v>1</v>
      </c>
      <c r="EW533" s="136">
        <v>1</v>
      </c>
      <c r="EX533" s="136">
        <v>1</v>
      </c>
      <c r="EY533" s="136">
        <v>1</v>
      </c>
      <c r="EZ533" s="136">
        <v>1</v>
      </c>
      <c r="FP533" s="215" t="s">
        <v>592</v>
      </c>
      <c r="FQ533" s="136" t="b">
        <v>1</v>
      </c>
      <c r="FR533" s="136" t="b">
        <v>1</v>
      </c>
      <c r="FS533" s="136" t="b">
        <v>1</v>
      </c>
      <c r="FT533" s="136" t="b">
        <v>1</v>
      </c>
      <c r="FX533" s="215" t="s">
        <v>269</v>
      </c>
    </row>
    <row r="534" spans="1:180" ht="60" customHeight="1" x14ac:dyDescent="0.55000000000000004">
      <c r="A534" s="83" t="s">
        <v>130</v>
      </c>
      <c r="B534" s="83" t="s">
        <v>98</v>
      </c>
      <c r="C534" s="136">
        <v>391119</v>
      </c>
      <c r="D534" s="207" t="s">
        <v>628</v>
      </c>
      <c r="E534" s="208" t="s">
        <v>633</v>
      </c>
      <c r="F534" s="83" t="s">
        <v>108</v>
      </c>
      <c r="G534" s="85">
        <v>22744</v>
      </c>
      <c r="H534" s="83" t="s">
        <v>102</v>
      </c>
      <c r="I534" s="85">
        <v>39772</v>
      </c>
      <c r="J534" s="83" t="s">
        <v>228</v>
      </c>
      <c r="K534" s="216">
        <v>722855168837</v>
      </c>
      <c r="L534" s="83" t="s">
        <v>191</v>
      </c>
      <c r="M534" s="85">
        <v>43619</v>
      </c>
      <c r="N534" s="83">
        <v>-1951.6666666666699</v>
      </c>
      <c r="O534" s="83" t="s">
        <v>193</v>
      </c>
      <c r="P534" s="83" t="s">
        <v>181</v>
      </c>
      <c r="Q534" s="208" t="s">
        <v>7164</v>
      </c>
      <c r="R534" s="83" t="s">
        <v>102</v>
      </c>
      <c r="S534" s="83" t="s">
        <v>102</v>
      </c>
      <c r="T534" s="83" t="s">
        <v>133</v>
      </c>
      <c r="U534" s="83" t="s">
        <v>9927</v>
      </c>
      <c r="V534" s="83" t="s">
        <v>111</v>
      </c>
      <c r="W534" s="83" t="s">
        <v>105</v>
      </c>
      <c r="X534" s="86" t="s">
        <v>7164</v>
      </c>
      <c r="Y534" s="87" t="s">
        <v>102</v>
      </c>
      <c r="Z534" s="87" t="s">
        <v>102</v>
      </c>
      <c r="AA534" s="87" t="s">
        <v>133</v>
      </c>
      <c r="AB534" s="87" t="s">
        <v>9927</v>
      </c>
      <c r="AC534" s="87" t="s">
        <v>111</v>
      </c>
      <c r="AD534" s="87" t="s">
        <v>105</v>
      </c>
      <c r="AE534" s="87" t="s">
        <v>106</v>
      </c>
      <c r="AF534" s="86" t="s">
        <v>7164</v>
      </c>
      <c r="AG534" s="87" t="s">
        <v>486</v>
      </c>
      <c r="AH534" s="87" t="s">
        <v>9927</v>
      </c>
      <c r="AI534" s="87" t="s">
        <v>111</v>
      </c>
      <c r="AJ534" s="87" t="s">
        <v>204</v>
      </c>
      <c r="AK534" s="88"/>
      <c r="AL534" s="83" t="s">
        <v>107</v>
      </c>
      <c r="AM534" s="89" t="s">
        <v>454</v>
      </c>
      <c r="AN534" s="90" t="s">
        <v>416</v>
      </c>
      <c r="AO534" s="91" t="s">
        <v>642</v>
      </c>
      <c r="AP534" s="90">
        <v>8.3333333333332504</v>
      </c>
      <c r="AQ534" s="92" t="s">
        <v>102</v>
      </c>
      <c r="AR534" s="93" t="s">
        <v>102</v>
      </c>
      <c r="AS534" s="93" t="s">
        <v>102</v>
      </c>
      <c r="AT534" s="93" t="s">
        <v>102</v>
      </c>
      <c r="AU534" s="210" t="s">
        <v>644</v>
      </c>
      <c r="AV534" s="93" t="s">
        <v>185</v>
      </c>
      <c r="AW534" s="94" t="s">
        <v>102</v>
      </c>
      <c r="AX534" s="93" t="s">
        <v>183</v>
      </c>
      <c r="AY534" s="95" t="s">
        <v>111</v>
      </c>
      <c r="AZ534" s="93" t="s">
        <v>102</v>
      </c>
      <c r="BA534" s="93" t="s">
        <v>102</v>
      </c>
      <c r="BB534" s="93" t="s">
        <v>102</v>
      </c>
      <c r="BC534" s="93" t="s">
        <v>102</v>
      </c>
      <c r="BD534" s="96" t="s">
        <v>102</v>
      </c>
      <c r="BE534" s="90">
        <v>-256.16666666666703</v>
      </c>
      <c r="BF534" s="93" t="s">
        <v>102</v>
      </c>
      <c r="BG534" s="93" t="s">
        <v>102</v>
      </c>
      <c r="BH534" s="93" t="s">
        <v>102</v>
      </c>
      <c r="BI534" s="93" t="s">
        <v>102</v>
      </c>
      <c r="BJ534" s="210" t="s">
        <v>642</v>
      </c>
      <c r="BK534" s="93" t="s">
        <v>192</v>
      </c>
      <c r="BL534" s="97" t="s">
        <v>102</v>
      </c>
      <c r="BM534" s="93" t="s">
        <v>183</v>
      </c>
      <c r="BN534" s="93" t="s">
        <v>106</v>
      </c>
      <c r="BO534" s="93" t="s">
        <v>102</v>
      </c>
      <c r="BP534" s="98" t="s">
        <v>102</v>
      </c>
      <c r="BQ534" s="93" t="s">
        <v>102</v>
      </c>
      <c r="BR534" s="93" t="s">
        <v>102</v>
      </c>
      <c r="BS534" s="93" t="s">
        <v>102</v>
      </c>
      <c r="BT534" s="99" t="s">
        <v>591</v>
      </c>
      <c r="BU534" s="100" t="s">
        <v>11430</v>
      </c>
      <c r="BV534" s="101" t="s">
        <v>471</v>
      </c>
      <c r="BW534" s="136"/>
      <c r="BX534" s="103" t="s">
        <v>565</v>
      </c>
      <c r="BY534" s="104" t="s">
        <v>190</v>
      </c>
      <c r="BZ534" s="136"/>
      <c r="CA534" s="83" t="s">
        <v>599</v>
      </c>
      <c r="CB534" s="106" t="s">
        <v>647</v>
      </c>
      <c r="CC534" s="106" t="s">
        <v>11431</v>
      </c>
      <c r="CD534" s="107"/>
      <c r="CE534" s="108" t="s">
        <v>107</v>
      </c>
      <c r="CF534" s="108" t="s">
        <v>107</v>
      </c>
      <c r="CG534" s="109"/>
      <c r="CH534" s="110" t="s">
        <v>107</v>
      </c>
      <c r="CI534" s="111"/>
      <c r="CJ534" s="112">
        <v>6710</v>
      </c>
      <c r="CK534" s="113">
        <v>86</v>
      </c>
      <c r="CL534" s="114" t="s">
        <v>134</v>
      </c>
      <c r="CM534" s="114" t="s">
        <v>108</v>
      </c>
      <c r="CN534" s="114"/>
      <c r="CO534" s="115" t="s">
        <v>102</v>
      </c>
      <c r="CP534" s="115" t="s">
        <v>102</v>
      </c>
      <c r="CQ534" s="115" t="s">
        <v>102</v>
      </c>
      <c r="CR534" s="115" t="s">
        <v>102</v>
      </c>
      <c r="CS534" s="116"/>
      <c r="CT534" s="117" t="s">
        <v>109</v>
      </c>
      <c r="CU534" s="117" t="s">
        <v>109</v>
      </c>
      <c r="CV534" s="83">
        <v>530</v>
      </c>
      <c r="CW534" s="83" t="s">
        <v>108</v>
      </c>
      <c r="CX534" s="83">
        <v>530</v>
      </c>
      <c r="CY534" s="83" t="s">
        <v>108</v>
      </c>
      <c r="CZ534" s="83">
        <v>6858</v>
      </c>
      <c r="DA534" s="83" t="s">
        <v>419</v>
      </c>
      <c r="DB534" s="83" t="s">
        <v>130</v>
      </c>
      <c r="DC534" s="83" t="s">
        <v>499</v>
      </c>
      <c r="DD534" s="83">
        <v>1579</v>
      </c>
      <c r="DE534" s="83" t="s">
        <v>444</v>
      </c>
      <c r="DF534" s="83" t="s">
        <v>130</v>
      </c>
      <c r="DG534" s="83" t="s">
        <v>499</v>
      </c>
      <c r="DH534" s="83"/>
      <c r="DI534" s="83">
        <v>0</v>
      </c>
      <c r="DJ534" s="83">
        <v>1</v>
      </c>
      <c r="DK534" s="83">
        <v>0</v>
      </c>
      <c r="DL534" s="83">
        <v>0</v>
      </c>
      <c r="DM534" s="83">
        <v>0</v>
      </c>
      <c r="DN534" s="83">
        <v>0</v>
      </c>
      <c r="DO534" s="83">
        <v>0</v>
      </c>
      <c r="DP534" s="83">
        <v>0</v>
      </c>
      <c r="DQ534" s="83">
        <v>0</v>
      </c>
      <c r="DR534" s="83">
        <v>0</v>
      </c>
      <c r="DS534" s="83">
        <v>0</v>
      </c>
      <c r="DT534" s="83">
        <v>3</v>
      </c>
      <c r="DU534" s="83">
        <v>3</v>
      </c>
      <c r="DV534" s="83">
        <v>0</v>
      </c>
      <c r="DW534" s="83">
        <v>0</v>
      </c>
      <c r="DX534" s="83">
        <v>3</v>
      </c>
      <c r="DY534" s="85">
        <v>44176</v>
      </c>
      <c r="DZ534" s="83" t="s">
        <v>4581</v>
      </c>
      <c r="EA534" s="83" t="s">
        <v>102</v>
      </c>
      <c r="EB534" s="83" t="s">
        <v>482</v>
      </c>
      <c r="EC534" s="83">
        <v>530</v>
      </c>
      <c r="ED534" s="83" t="s">
        <v>483</v>
      </c>
      <c r="EE534" s="83">
        <v>1</v>
      </c>
      <c r="EF534" s="83">
        <v>0</v>
      </c>
      <c r="EG534" s="83">
        <v>0</v>
      </c>
      <c r="EH534" s="83" t="s">
        <v>109</v>
      </c>
      <c r="EI534" s="83" t="s">
        <v>108</v>
      </c>
      <c r="EJ534" s="83" t="s">
        <v>583</v>
      </c>
      <c r="EK534" s="83">
        <v>0</v>
      </c>
      <c r="EL534" s="83">
        <v>0</v>
      </c>
      <c r="EM534" s="83">
        <v>1</v>
      </c>
      <c r="EN534" s="83" t="s">
        <v>497</v>
      </c>
      <c r="EO534" s="83"/>
      <c r="EP534" s="83" t="s">
        <v>436</v>
      </c>
      <c r="EQ534" s="136">
        <v>1</v>
      </c>
      <c r="ER534" s="136">
        <v>1</v>
      </c>
      <c r="ES534" s="136">
        <v>1</v>
      </c>
      <c r="ET534" s="136">
        <v>1</v>
      </c>
      <c r="EU534" s="215" t="s">
        <v>269</v>
      </c>
      <c r="EV534" s="136">
        <v>1</v>
      </c>
      <c r="EW534" s="136">
        <v>1</v>
      </c>
      <c r="EX534" s="136">
        <v>1</v>
      </c>
      <c r="EY534" s="136">
        <v>1</v>
      </c>
      <c r="EZ534" s="136">
        <v>1</v>
      </c>
      <c r="FP534" s="215" t="s">
        <v>592</v>
      </c>
      <c r="FQ534" s="136" t="b">
        <v>1</v>
      </c>
      <c r="FR534" s="136" t="b">
        <v>1</v>
      </c>
      <c r="FS534" s="136" t="b">
        <v>1</v>
      </c>
      <c r="FT534" s="136" t="b">
        <v>1</v>
      </c>
      <c r="FX534" s="215" t="s">
        <v>269</v>
      </c>
    </row>
    <row r="535" spans="1:180" ht="60" customHeight="1" x14ac:dyDescent="0.55000000000000004">
      <c r="A535" s="83" t="s">
        <v>130</v>
      </c>
      <c r="B535" s="83" t="s">
        <v>98</v>
      </c>
      <c r="C535" s="136">
        <v>198122</v>
      </c>
      <c r="D535" s="207" t="s">
        <v>629</v>
      </c>
      <c r="E535" s="208" t="s">
        <v>634</v>
      </c>
      <c r="F535" s="83" t="s">
        <v>108</v>
      </c>
      <c r="G535" s="85">
        <v>26341</v>
      </c>
      <c r="H535" s="83" t="s">
        <v>102</v>
      </c>
      <c r="I535" s="85">
        <v>34633</v>
      </c>
      <c r="J535" s="83" t="s">
        <v>228</v>
      </c>
      <c r="K535" s="216">
        <v>896594126158</v>
      </c>
      <c r="L535" s="83" t="s">
        <v>191</v>
      </c>
      <c r="M535" s="85">
        <v>43642</v>
      </c>
      <c r="N535" s="83">
        <v>-1956.6666666666699</v>
      </c>
      <c r="O535" s="83" t="s">
        <v>193</v>
      </c>
      <c r="P535" s="83" t="s">
        <v>181</v>
      </c>
      <c r="Q535" s="208" t="s">
        <v>7168</v>
      </c>
      <c r="R535" s="83" t="s">
        <v>102</v>
      </c>
      <c r="S535" s="83" t="s">
        <v>102</v>
      </c>
      <c r="T535" s="83" t="s">
        <v>131</v>
      </c>
      <c r="U535" s="83" t="s">
        <v>9928</v>
      </c>
      <c r="V535" s="83" t="s">
        <v>104</v>
      </c>
      <c r="W535" s="83" t="s">
        <v>105</v>
      </c>
      <c r="X535" s="86" t="s">
        <v>7168</v>
      </c>
      <c r="Y535" s="87" t="s">
        <v>102</v>
      </c>
      <c r="Z535" s="87" t="s">
        <v>102</v>
      </c>
      <c r="AA535" s="87" t="s">
        <v>131</v>
      </c>
      <c r="AB535" s="87" t="s">
        <v>9928</v>
      </c>
      <c r="AC535" s="87" t="s">
        <v>104</v>
      </c>
      <c r="AD535" s="87" t="s">
        <v>105</v>
      </c>
      <c r="AE535" s="87" t="s">
        <v>106</v>
      </c>
      <c r="AF535" s="86" t="s">
        <v>7168</v>
      </c>
      <c r="AG535" s="87" t="s">
        <v>177</v>
      </c>
      <c r="AH535" s="87" t="s">
        <v>9928</v>
      </c>
      <c r="AI535" s="87" t="s">
        <v>104</v>
      </c>
      <c r="AJ535" s="87" t="s">
        <v>204</v>
      </c>
      <c r="AK535" s="88"/>
      <c r="AL535" s="83" t="s">
        <v>107</v>
      </c>
      <c r="AM535" s="89" t="s">
        <v>454</v>
      </c>
      <c r="AN535" s="90" t="s">
        <v>416</v>
      </c>
      <c r="AO535" s="91" t="s">
        <v>643</v>
      </c>
      <c r="AP535" s="90">
        <v>8.3333333333332504</v>
      </c>
      <c r="AQ535" s="92" t="s">
        <v>102</v>
      </c>
      <c r="AR535" s="93" t="s">
        <v>102</v>
      </c>
      <c r="AS535" s="93" t="s">
        <v>102</v>
      </c>
      <c r="AT535" s="93" t="s">
        <v>102</v>
      </c>
      <c r="AU535" s="210" t="s">
        <v>645</v>
      </c>
      <c r="AV535" s="93" t="s">
        <v>185</v>
      </c>
      <c r="AW535" s="94" t="s">
        <v>102</v>
      </c>
      <c r="AX535" s="93" t="s">
        <v>105</v>
      </c>
      <c r="AY535" s="95" t="s">
        <v>104</v>
      </c>
      <c r="AZ535" s="93" t="s">
        <v>102</v>
      </c>
      <c r="BA535" s="93" t="s">
        <v>102</v>
      </c>
      <c r="BB535" s="93" t="s">
        <v>102</v>
      </c>
      <c r="BC535" s="93" t="s">
        <v>102</v>
      </c>
      <c r="BD535" s="96" t="s">
        <v>102</v>
      </c>
      <c r="BE535" s="90">
        <v>-256.66666666666703</v>
      </c>
      <c r="BF535" s="93" t="s">
        <v>102</v>
      </c>
      <c r="BG535" s="93" t="s">
        <v>102</v>
      </c>
      <c r="BH535" s="93" t="s">
        <v>102</v>
      </c>
      <c r="BI535" s="93" t="s">
        <v>102</v>
      </c>
      <c r="BJ535" s="210" t="s">
        <v>643</v>
      </c>
      <c r="BK535" s="93" t="s">
        <v>196</v>
      </c>
      <c r="BL535" s="97" t="s">
        <v>102</v>
      </c>
      <c r="BM535" s="93" t="s">
        <v>105</v>
      </c>
      <c r="BN535" s="93" t="s">
        <v>596</v>
      </c>
      <c r="BO535" s="93" t="s">
        <v>102</v>
      </c>
      <c r="BP535" s="98" t="s">
        <v>102</v>
      </c>
      <c r="BQ535" s="93" t="s">
        <v>102</v>
      </c>
      <c r="BR535" s="93" t="s">
        <v>102</v>
      </c>
      <c r="BS535" s="93" t="s">
        <v>102</v>
      </c>
      <c r="BT535" s="99" t="s">
        <v>591</v>
      </c>
      <c r="BU535" s="100" t="s">
        <v>11432</v>
      </c>
      <c r="BV535" s="101" t="s">
        <v>471</v>
      </c>
      <c r="BW535" s="136"/>
      <c r="BX535" s="103" t="s">
        <v>565</v>
      </c>
      <c r="BY535" s="104" t="s">
        <v>190</v>
      </c>
      <c r="BZ535" s="136"/>
      <c r="CA535" s="83" t="s">
        <v>599</v>
      </c>
      <c r="CB535" s="106" t="s">
        <v>647</v>
      </c>
      <c r="CC535" s="106" t="s">
        <v>11433</v>
      </c>
      <c r="CD535" s="107"/>
      <c r="CE535" s="108" t="s">
        <v>107</v>
      </c>
      <c r="CF535" s="108" t="s">
        <v>107</v>
      </c>
      <c r="CG535" s="109"/>
      <c r="CH535" s="110" t="s">
        <v>107</v>
      </c>
      <c r="CI535" s="111"/>
      <c r="CJ535" s="112">
        <v>6710</v>
      </c>
      <c r="CK535" s="113">
        <v>86</v>
      </c>
      <c r="CL535" s="114" t="s">
        <v>134</v>
      </c>
      <c r="CM535" s="114" t="s">
        <v>108</v>
      </c>
      <c r="CN535" s="114"/>
      <c r="CO535" s="115" t="s">
        <v>102</v>
      </c>
      <c r="CP535" s="115" t="s">
        <v>102</v>
      </c>
      <c r="CQ535" s="115" t="s">
        <v>102</v>
      </c>
      <c r="CR535" s="115" t="s">
        <v>102</v>
      </c>
      <c r="CS535" s="116"/>
      <c r="CT535" s="117" t="s">
        <v>109</v>
      </c>
      <c r="CU535" s="117" t="s">
        <v>109</v>
      </c>
      <c r="CV535" s="83">
        <v>531</v>
      </c>
      <c r="CW535" s="83" t="s">
        <v>108</v>
      </c>
      <c r="CX535" s="83">
        <v>531</v>
      </c>
      <c r="CY535" s="83" t="s">
        <v>108</v>
      </c>
      <c r="CZ535" s="83">
        <v>6859</v>
      </c>
      <c r="DA535" s="83" t="s">
        <v>419</v>
      </c>
      <c r="DB535" s="83" t="s">
        <v>130</v>
      </c>
      <c r="DC535" s="83" t="s">
        <v>499</v>
      </c>
      <c r="DD535" s="83">
        <v>1580</v>
      </c>
      <c r="DE535" s="83" t="s">
        <v>444</v>
      </c>
      <c r="DF535" s="83" t="s">
        <v>130</v>
      </c>
      <c r="DG535" s="83" t="s">
        <v>499</v>
      </c>
      <c r="DH535" s="83"/>
      <c r="DI535" s="83">
        <v>0</v>
      </c>
      <c r="DJ535" s="83">
        <v>1</v>
      </c>
      <c r="DK535" s="83">
        <v>0</v>
      </c>
      <c r="DL535" s="83">
        <v>0</v>
      </c>
      <c r="DM535" s="83">
        <v>0</v>
      </c>
      <c r="DN535" s="83">
        <v>0</v>
      </c>
      <c r="DO535" s="83">
        <v>0</v>
      </c>
      <c r="DP535" s="83">
        <v>0</v>
      </c>
      <c r="DQ535" s="83">
        <v>0</v>
      </c>
      <c r="DR535" s="83">
        <v>0</v>
      </c>
      <c r="DS535" s="83">
        <v>0</v>
      </c>
      <c r="DT535" s="83">
        <v>3</v>
      </c>
      <c r="DU535" s="83">
        <v>3</v>
      </c>
      <c r="DV535" s="83">
        <v>0</v>
      </c>
      <c r="DW535" s="83">
        <v>0</v>
      </c>
      <c r="DX535" s="83">
        <v>3</v>
      </c>
      <c r="DY535" s="85">
        <v>44177</v>
      </c>
      <c r="DZ535" s="83" t="s">
        <v>4582</v>
      </c>
      <c r="EA535" s="83" t="s">
        <v>102</v>
      </c>
      <c r="EB535" s="83" t="s">
        <v>482</v>
      </c>
      <c r="EC535" s="83">
        <v>531</v>
      </c>
      <c r="ED535" s="83" t="s">
        <v>483</v>
      </c>
      <c r="EE535" s="83">
        <v>1</v>
      </c>
      <c r="EF535" s="83">
        <v>0</v>
      </c>
      <c r="EG535" s="83">
        <v>0</v>
      </c>
      <c r="EH535" s="83" t="s">
        <v>109</v>
      </c>
      <c r="EI535" s="83" t="s">
        <v>108</v>
      </c>
      <c r="EJ535" s="83" t="s">
        <v>583</v>
      </c>
      <c r="EK535" s="83">
        <v>0</v>
      </c>
      <c r="EL535" s="83">
        <v>0</v>
      </c>
      <c r="EM535" s="83">
        <v>1</v>
      </c>
      <c r="EN535" s="83" t="s">
        <v>497</v>
      </c>
      <c r="EO535" s="83"/>
      <c r="EP535" s="83" t="s">
        <v>436</v>
      </c>
      <c r="EQ535" s="136">
        <v>1</v>
      </c>
      <c r="ER535" s="136">
        <v>1</v>
      </c>
      <c r="ES535" s="136">
        <v>1</v>
      </c>
      <c r="ET535" s="136">
        <v>1</v>
      </c>
      <c r="EU535" s="215" t="s">
        <v>269</v>
      </c>
      <c r="EV535" s="136">
        <v>1</v>
      </c>
      <c r="EW535" s="136">
        <v>1</v>
      </c>
      <c r="EX535" s="136">
        <v>1</v>
      </c>
      <c r="EY535" s="136">
        <v>1</v>
      </c>
      <c r="EZ535" s="136">
        <v>1</v>
      </c>
      <c r="FP535" s="215" t="s">
        <v>592</v>
      </c>
      <c r="FQ535" s="136" t="b">
        <v>1</v>
      </c>
      <c r="FR535" s="136" t="b">
        <v>1</v>
      </c>
      <c r="FS535" s="136" t="b">
        <v>1</v>
      </c>
      <c r="FT535" s="136" t="b">
        <v>1</v>
      </c>
      <c r="FX535" s="215" t="s">
        <v>269</v>
      </c>
    </row>
    <row r="536" spans="1:180" ht="60" customHeight="1" x14ac:dyDescent="0.55000000000000004">
      <c r="A536" s="83" t="s">
        <v>130</v>
      </c>
      <c r="B536" s="83" t="s">
        <v>98</v>
      </c>
      <c r="C536" s="136">
        <v>232271</v>
      </c>
      <c r="D536" s="207" t="s">
        <v>627</v>
      </c>
      <c r="E536" s="208" t="s">
        <v>630</v>
      </c>
      <c r="F536" s="83" t="s">
        <v>108</v>
      </c>
      <c r="G536" s="85">
        <v>20621</v>
      </c>
      <c r="H536" s="83" t="s">
        <v>102</v>
      </c>
      <c r="I536" s="85">
        <v>39794</v>
      </c>
      <c r="J536" s="83" t="s">
        <v>228</v>
      </c>
      <c r="K536" s="216">
        <v>175458529334</v>
      </c>
      <c r="L536" s="83" t="s">
        <v>191</v>
      </c>
      <c r="M536" s="85">
        <v>43631</v>
      </c>
      <c r="N536" s="83">
        <v>-1961.6666666666699</v>
      </c>
      <c r="O536" s="83" t="s">
        <v>180</v>
      </c>
      <c r="P536" s="83" t="s">
        <v>181</v>
      </c>
      <c r="Q536" s="208" t="s">
        <v>7172</v>
      </c>
      <c r="R536" s="83" t="s">
        <v>102</v>
      </c>
      <c r="S536" s="83" t="s">
        <v>102</v>
      </c>
      <c r="T536" s="83" t="s">
        <v>199</v>
      </c>
      <c r="U536" s="83" t="s">
        <v>9929</v>
      </c>
      <c r="V536" s="83" t="s">
        <v>104</v>
      </c>
      <c r="W536" s="83" t="s">
        <v>105</v>
      </c>
      <c r="X536" s="86" t="s">
        <v>7172</v>
      </c>
      <c r="Y536" s="87" t="s">
        <v>102</v>
      </c>
      <c r="Z536" s="87" t="s">
        <v>102</v>
      </c>
      <c r="AA536" s="87" t="s">
        <v>199</v>
      </c>
      <c r="AB536" s="87" t="s">
        <v>9929</v>
      </c>
      <c r="AC536" s="87" t="s">
        <v>104</v>
      </c>
      <c r="AD536" s="87" t="s">
        <v>105</v>
      </c>
      <c r="AE536" s="87" t="s">
        <v>106</v>
      </c>
      <c r="AF536" s="86" t="s">
        <v>7172</v>
      </c>
      <c r="AG536" s="87" t="s">
        <v>489</v>
      </c>
      <c r="AH536" s="87" t="s">
        <v>9930</v>
      </c>
      <c r="AI536" s="87" t="s">
        <v>104</v>
      </c>
      <c r="AJ536" s="87" t="s">
        <v>204</v>
      </c>
      <c r="AK536" s="88"/>
      <c r="AL536" s="83" t="s">
        <v>107</v>
      </c>
      <c r="AM536" s="89" t="s">
        <v>454</v>
      </c>
      <c r="AN536" s="90" t="s">
        <v>416</v>
      </c>
      <c r="AO536" s="91" t="s">
        <v>641</v>
      </c>
      <c r="AP536" s="90">
        <v>8.3333333333332504</v>
      </c>
      <c r="AQ536" s="92" t="s">
        <v>211</v>
      </c>
      <c r="AR536" s="93" t="s">
        <v>102</v>
      </c>
      <c r="AS536" s="93" t="s">
        <v>102</v>
      </c>
      <c r="AT536" s="93" t="s">
        <v>102</v>
      </c>
      <c r="AU536" s="210" t="s">
        <v>641</v>
      </c>
      <c r="AV536" s="93" t="s">
        <v>192</v>
      </c>
      <c r="AW536" s="94" t="s">
        <v>102</v>
      </c>
      <c r="AX536" s="93" t="s">
        <v>105</v>
      </c>
      <c r="AY536" s="95" t="s">
        <v>188</v>
      </c>
      <c r="AZ536" s="93" t="s">
        <v>102</v>
      </c>
      <c r="BA536" s="93" t="s">
        <v>9931</v>
      </c>
      <c r="BB536" s="93" t="s">
        <v>102</v>
      </c>
      <c r="BC536" s="93" t="s">
        <v>102</v>
      </c>
      <c r="BD536" s="96" t="s">
        <v>102</v>
      </c>
      <c r="BE536" s="90">
        <v>-257.16666666666703</v>
      </c>
      <c r="BF536" s="93" t="s">
        <v>211</v>
      </c>
      <c r="BG536" s="93" t="s">
        <v>102</v>
      </c>
      <c r="BH536" s="93" t="s">
        <v>102</v>
      </c>
      <c r="BI536" s="93" t="s">
        <v>102</v>
      </c>
      <c r="BJ536" s="210" t="s">
        <v>646</v>
      </c>
      <c r="BK536" s="93" t="s">
        <v>182</v>
      </c>
      <c r="BL536" s="97" t="s">
        <v>102</v>
      </c>
      <c r="BM536" s="93" t="s">
        <v>105</v>
      </c>
      <c r="BN536" s="93" t="s">
        <v>104</v>
      </c>
      <c r="BO536" s="93" t="s">
        <v>102</v>
      </c>
      <c r="BP536" s="98">
        <v>20180384</v>
      </c>
      <c r="BQ536" s="93" t="s">
        <v>102</v>
      </c>
      <c r="BR536" s="93" t="s">
        <v>102</v>
      </c>
      <c r="BS536" s="93" t="s">
        <v>102</v>
      </c>
      <c r="BT536" s="99" t="s">
        <v>591</v>
      </c>
      <c r="BU536" s="100" t="s">
        <v>11434</v>
      </c>
      <c r="BV536" s="101" t="s">
        <v>471</v>
      </c>
      <c r="BW536" s="136"/>
      <c r="BX536" s="103" t="s">
        <v>565</v>
      </c>
      <c r="BY536" s="104" t="s">
        <v>190</v>
      </c>
      <c r="BZ536" s="136"/>
      <c r="CA536" s="83" t="s">
        <v>599</v>
      </c>
      <c r="CB536" s="106" t="s">
        <v>647</v>
      </c>
      <c r="CC536" s="106" t="s">
        <v>11435</v>
      </c>
      <c r="CD536" s="107"/>
      <c r="CE536" s="108" t="s">
        <v>107</v>
      </c>
      <c r="CF536" s="108" t="s">
        <v>107</v>
      </c>
      <c r="CG536" s="109"/>
      <c r="CH536" s="110" t="s">
        <v>107</v>
      </c>
      <c r="CI536" s="111"/>
      <c r="CJ536" s="112">
        <v>6710</v>
      </c>
      <c r="CK536" s="113">
        <v>86</v>
      </c>
      <c r="CL536" s="114" t="s">
        <v>134</v>
      </c>
      <c r="CM536" s="114" t="s">
        <v>108</v>
      </c>
      <c r="CN536" s="114"/>
      <c r="CO536" s="115" t="s">
        <v>102</v>
      </c>
      <c r="CP536" s="115" t="s">
        <v>102</v>
      </c>
      <c r="CQ536" s="115" t="s">
        <v>102</v>
      </c>
      <c r="CR536" s="115" t="s">
        <v>102</v>
      </c>
      <c r="CS536" s="116"/>
      <c r="CT536" s="117" t="s">
        <v>109</v>
      </c>
      <c r="CU536" s="117" t="s">
        <v>109</v>
      </c>
      <c r="CV536" s="83">
        <v>532</v>
      </c>
      <c r="CW536" s="83" t="s">
        <v>108</v>
      </c>
      <c r="CX536" s="83">
        <v>532</v>
      </c>
      <c r="CY536" s="83" t="s">
        <v>108</v>
      </c>
      <c r="CZ536" s="83">
        <v>6860</v>
      </c>
      <c r="DA536" s="83" t="s">
        <v>419</v>
      </c>
      <c r="DB536" s="83" t="s">
        <v>130</v>
      </c>
      <c r="DC536" s="83" t="s">
        <v>499</v>
      </c>
      <c r="DD536" s="83">
        <v>1581</v>
      </c>
      <c r="DE536" s="83" t="s">
        <v>444</v>
      </c>
      <c r="DF536" s="83" t="s">
        <v>130</v>
      </c>
      <c r="DG536" s="83" t="s">
        <v>499</v>
      </c>
      <c r="DH536" s="83"/>
      <c r="DI536" s="83">
        <v>0</v>
      </c>
      <c r="DJ536" s="83">
        <v>1</v>
      </c>
      <c r="DK536" s="83">
        <v>0</v>
      </c>
      <c r="DL536" s="83">
        <v>0</v>
      </c>
      <c r="DM536" s="83">
        <v>0</v>
      </c>
      <c r="DN536" s="83">
        <v>0</v>
      </c>
      <c r="DO536" s="83">
        <v>0</v>
      </c>
      <c r="DP536" s="83">
        <v>0</v>
      </c>
      <c r="DQ536" s="83">
        <v>0</v>
      </c>
      <c r="DR536" s="83">
        <v>0</v>
      </c>
      <c r="DS536" s="83">
        <v>0</v>
      </c>
      <c r="DT536" s="83">
        <v>3</v>
      </c>
      <c r="DU536" s="83">
        <v>3</v>
      </c>
      <c r="DV536" s="83">
        <v>0</v>
      </c>
      <c r="DW536" s="83">
        <v>0</v>
      </c>
      <c r="DX536" s="83">
        <v>3</v>
      </c>
      <c r="DY536" s="85">
        <v>44178</v>
      </c>
      <c r="DZ536" s="83" t="s">
        <v>4583</v>
      </c>
      <c r="EA536" s="83" t="s">
        <v>102</v>
      </c>
      <c r="EB536" s="83" t="s">
        <v>482</v>
      </c>
      <c r="EC536" s="83">
        <v>532</v>
      </c>
      <c r="ED536" s="83" t="s">
        <v>483</v>
      </c>
      <c r="EE536" s="83">
        <v>1</v>
      </c>
      <c r="EF536" s="83">
        <v>0</v>
      </c>
      <c r="EG536" s="83">
        <v>0</v>
      </c>
      <c r="EH536" s="83" t="s">
        <v>109</v>
      </c>
      <c r="EI536" s="83" t="s">
        <v>108</v>
      </c>
      <c r="EJ536" s="83" t="s">
        <v>583</v>
      </c>
      <c r="EK536" s="83">
        <v>0</v>
      </c>
      <c r="EL536" s="83">
        <v>0</v>
      </c>
      <c r="EM536" s="83">
        <v>1</v>
      </c>
      <c r="EN536" s="83" t="s">
        <v>497</v>
      </c>
      <c r="EO536" s="83"/>
      <c r="EP536" s="83" t="s">
        <v>436</v>
      </c>
      <c r="EQ536" s="136">
        <v>1</v>
      </c>
      <c r="ER536" s="136">
        <v>1</v>
      </c>
      <c r="ES536" s="136">
        <v>1</v>
      </c>
      <c r="ET536" s="136">
        <v>1</v>
      </c>
      <c r="EU536" s="215" t="s">
        <v>269</v>
      </c>
      <c r="EV536" s="136">
        <v>1</v>
      </c>
      <c r="EW536" s="136">
        <v>1</v>
      </c>
      <c r="EX536" s="136">
        <v>1</v>
      </c>
      <c r="EY536" s="136">
        <v>1</v>
      </c>
      <c r="EZ536" s="136">
        <v>1</v>
      </c>
      <c r="FP536" s="215" t="s">
        <v>592</v>
      </c>
      <c r="FQ536" s="136" t="b">
        <v>1</v>
      </c>
      <c r="FR536" s="136" t="b">
        <v>1</v>
      </c>
      <c r="FS536" s="136" t="b">
        <v>1</v>
      </c>
      <c r="FT536" s="136" t="b">
        <v>1</v>
      </c>
      <c r="FX536" s="215" t="s">
        <v>269</v>
      </c>
    </row>
    <row r="537" spans="1:180" ht="60" customHeight="1" x14ac:dyDescent="0.55000000000000004">
      <c r="A537" s="83" t="s">
        <v>130</v>
      </c>
      <c r="B537" s="83" t="s">
        <v>98</v>
      </c>
      <c r="C537" s="136">
        <v>372790</v>
      </c>
      <c r="D537" s="207" t="s">
        <v>628</v>
      </c>
      <c r="E537" s="208" t="s">
        <v>633</v>
      </c>
      <c r="F537" s="83" t="s">
        <v>108</v>
      </c>
      <c r="G537" s="85">
        <v>22744</v>
      </c>
      <c r="H537" s="83" t="s">
        <v>102</v>
      </c>
      <c r="I537" s="85">
        <v>39772</v>
      </c>
      <c r="J537" s="83" t="s">
        <v>228</v>
      </c>
      <c r="K537" s="216">
        <v>280748280970</v>
      </c>
      <c r="L537" s="83" t="s">
        <v>191</v>
      </c>
      <c r="M537" s="85">
        <v>43619</v>
      </c>
      <c r="N537" s="83">
        <v>-1966.6666666666699</v>
      </c>
      <c r="O537" s="83" t="s">
        <v>193</v>
      </c>
      <c r="P537" s="83" t="s">
        <v>181</v>
      </c>
      <c r="Q537" s="208" t="s">
        <v>7176</v>
      </c>
      <c r="R537" s="83" t="s">
        <v>102</v>
      </c>
      <c r="S537" s="83" t="s">
        <v>102</v>
      </c>
      <c r="T537" s="83" t="s">
        <v>133</v>
      </c>
      <c r="U537" s="83" t="s">
        <v>9932</v>
      </c>
      <c r="V537" s="83" t="s">
        <v>111</v>
      </c>
      <c r="W537" s="83" t="s">
        <v>105</v>
      </c>
      <c r="X537" s="86" t="s">
        <v>7176</v>
      </c>
      <c r="Y537" s="87" t="s">
        <v>102</v>
      </c>
      <c r="Z537" s="87" t="s">
        <v>102</v>
      </c>
      <c r="AA537" s="87" t="s">
        <v>133</v>
      </c>
      <c r="AB537" s="87" t="s">
        <v>9932</v>
      </c>
      <c r="AC537" s="87" t="s">
        <v>111</v>
      </c>
      <c r="AD537" s="87" t="s">
        <v>105</v>
      </c>
      <c r="AE537" s="87" t="s">
        <v>106</v>
      </c>
      <c r="AF537" s="86" t="s">
        <v>7176</v>
      </c>
      <c r="AG537" s="87" t="s">
        <v>486</v>
      </c>
      <c r="AH537" s="87" t="s">
        <v>9932</v>
      </c>
      <c r="AI537" s="87" t="s">
        <v>111</v>
      </c>
      <c r="AJ537" s="87" t="s">
        <v>204</v>
      </c>
      <c r="AK537" s="88"/>
      <c r="AL537" s="83" t="s">
        <v>107</v>
      </c>
      <c r="AM537" s="89" t="s">
        <v>454</v>
      </c>
      <c r="AN537" s="90" t="s">
        <v>416</v>
      </c>
      <c r="AO537" s="91" t="s">
        <v>642</v>
      </c>
      <c r="AP537" s="90">
        <v>8.3333333333332504</v>
      </c>
      <c r="AQ537" s="92" t="s">
        <v>102</v>
      </c>
      <c r="AR537" s="93" t="s">
        <v>102</v>
      </c>
      <c r="AS537" s="93" t="s">
        <v>102</v>
      </c>
      <c r="AT537" s="93" t="s">
        <v>102</v>
      </c>
      <c r="AU537" s="210" t="s">
        <v>644</v>
      </c>
      <c r="AV537" s="93" t="s">
        <v>185</v>
      </c>
      <c r="AW537" s="94" t="s">
        <v>102</v>
      </c>
      <c r="AX537" s="93" t="s">
        <v>183</v>
      </c>
      <c r="AY537" s="95" t="s">
        <v>111</v>
      </c>
      <c r="AZ537" s="93" t="s">
        <v>102</v>
      </c>
      <c r="BA537" s="93" t="s">
        <v>102</v>
      </c>
      <c r="BB537" s="93" t="s">
        <v>102</v>
      </c>
      <c r="BC537" s="93" t="s">
        <v>102</v>
      </c>
      <c r="BD537" s="96" t="s">
        <v>102</v>
      </c>
      <c r="BE537" s="90">
        <v>-257.66666666666703</v>
      </c>
      <c r="BF537" s="93" t="s">
        <v>102</v>
      </c>
      <c r="BG537" s="93" t="s">
        <v>102</v>
      </c>
      <c r="BH537" s="93" t="s">
        <v>102</v>
      </c>
      <c r="BI537" s="93" t="s">
        <v>102</v>
      </c>
      <c r="BJ537" s="210" t="s">
        <v>642</v>
      </c>
      <c r="BK537" s="93" t="s">
        <v>192</v>
      </c>
      <c r="BL537" s="97" t="s">
        <v>102</v>
      </c>
      <c r="BM537" s="93" t="s">
        <v>183</v>
      </c>
      <c r="BN537" s="93" t="s">
        <v>106</v>
      </c>
      <c r="BO537" s="93" t="s">
        <v>102</v>
      </c>
      <c r="BP537" s="98" t="s">
        <v>102</v>
      </c>
      <c r="BQ537" s="93" t="s">
        <v>102</v>
      </c>
      <c r="BR537" s="93" t="s">
        <v>102</v>
      </c>
      <c r="BS537" s="93" t="s">
        <v>102</v>
      </c>
      <c r="BT537" s="99" t="s">
        <v>591</v>
      </c>
      <c r="BU537" s="100" t="s">
        <v>11436</v>
      </c>
      <c r="BV537" s="101" t="s">
        <v>471</v>
      </c>
      <c r="BW537" s="136"/>
      <c r="BX537" s="103" t="s">
        <v>565</v>
      </c>
      <c r="BY537" s="104" t="s">
        <v>190</v>
      </c>
      <c r="BZ537" s="136"/>
      <c r="CA537" s="83" t="s">
        <v>599</v>
      </c>
      <c r="CB537" s="106" t="s">
        <v>647</v>
      </c>
      <c r="CC537" s="106" t="s">
        <v>11437</v>
      </c>
      <c r="CD537" s="107"/>
      <c r="CE537" s="108" t="s">
        <v>107</v>
      </c>
      <c r="CF537" s="108" t="s">
        <v>107</v>
      </c>
      <c r="CG537" s="109"/>
      <c r="CH537" s="110" t="s">
        <v>107</v>
      </c>
      <c r="CI537" s="111"/>
      <c r="CJ537" s="112">
        <v>6710</v>
      </c>
      <c r="CK537" s="113">
        <v>86</v>
      </c>
      <c r="CL537" s="114" t="s">
        <v>134</v>
      </c>
      <c r="CM537" s="114" t="s">
        <v>108</v>
      </c>
      <c r="CN537" s="114"/>
      <c r="CO537" s="115" t="s">
        <v>102</v>
      </c>
      <c r="CP537" s="115" t="s">
        <v>102</v>
      </c>
      <c r="CQ537" s="115" t="s">
        <v>102</v>
      </c>
      <c r="CR537" s="115" t="s">
        <v>102</v>
      </c>
      <c r="CS537" s="116"/>
      <c r="CT537" s="117" t="s">
        <v>109</v>
      </c>
      <c r="CU537" s="117" t="s">
        <v>109</v>
      </c>
      <c r="CV537" s="83">
        <v>533</v>
      </c>
      <c r="CW537" s="83" t="s">
        <v>108</v>
      </c>
      <c r="CX537" s="83">
        <v>533</v>
      </c>
      <c r="CY537" s="83" t="s">
        <v>108</v>
      </c>
      <c r="CZ537" s="83">
        <v>6861</v>
      </c>
      <c r="DA537" s="83" t="s">
        <v>419</v>
      </c>
      <c r="DB537" s="83" t="s">
        <v>130</v>
      </c>
      <c r="DC537" s="83" t="s">
        <v>499</v>
      </c>
      <c r="DD537" s="83">
        <v>1582</v>
      </c>
      <c r="DE537" s="83" t="s">
        <v>444</v>
      </c>
      <c r="DF537" s="83" t="s">
        <v>130</v>
      </c>
      <c r="DG537" s="83" t="s">
        <v>499</v>
      </c>
      <c r="DH537" s="83"/>
      <c r="DI537" s="83">
        <v>0</v>
      </c>
      <c r="DJ537" s="83">
        <v>1</v>
      </c>
      <c r="DK537" s="83">
        <v>0</v>
      </c>
      <c r="DL537" s="83">
        <v>0</v>
      </c>
      <c r="DM537" s="83">
        <v>0</v>
      </c>
      <c r="DN537" s="83">
        <v>0</v>
      </c>
      <c r="DO537" s="83">
        <v>0</v>
      </c>
      <c r="DP537" s="83">
        <v>0</v>
      </c>
      <c r="DQ537" s="83">
        <v>0</v>
      </c>
      <c r="DR537" s="83">
        <v>0</v>
      </c>
      <c r="DS537" s="83">
        <v>0</v>
      </c>
      <c r="DT537" s="83">
        <v>3</v>
      </c>
      <c r="DU537" s="83">
        <v>3</v>
      </c>
      <c r="DV537" s="83">
        <v>0</v>
      </c>
      <c r="DW537" s="83">
        <v>0</v>
      </c>
      <c r="DX537" s="83">
        <v>3</v>
      </c>
      <c r="DY537" s="85">
        <v>44179</v>
      </c>
      <c r="DZ537" s="83" t="s">
        <v>4584</v>
      </c>
      <c r="EA537" s="83" t="s">
        <v>102</v>
      </c>
      <c r="EB537" s="83" t="s">
        <v>482</v>
      </c>
      <c r="EC537" s="83">
        <v>533</v>
      </c>
      <c r="ED537" s="83" t="s">
        <v>483</v>
      </c>
      <c r="EE537" s="83">
        <v>1</v>
      </c>
      <c r="EF537" s="83">
        <v>0</v>
      </c>
      <c r="EG537" s="83">
        <v>0</v>
      </c>
      <c r="EH537" s="83" t="s">
        <v>109</v>
      </c>
      <c r="EI537" s="83" t="s">
        <v>108</v>
      </c>
      <c r="EJ537" s="83" t="s">
        <v>583</v>
      </c>
      <c r="EK537" s="83">
        <v>0</v>
      </c>
      <c r="EL537" s="83">
        <v>0</v>
      </c>
      <c r="EM537" s="83">
        <v>1</v>
      </c>
      <c r="EN537" s="83" t="s">
        <v>497</v>
      </c>
      <c r="EO537" s="83"/>
      <c r="EP537" s="83" t="s">
        <v>436</v>
      </c>
      <c r="EQ537" s="136">
        <v>1</v>
      </c>
      <c r="ER537" s="136">
        <v>1</v>
      </c>
      <c r="ES537" s="136">
        <v>1</v>
      </c>
      <c r="ET537" s="136">
        <v>1</v>
      </c>
      <c r="EU537" s="215" t="s">
        <v>269</v>
      </c>
      <c r="EV537" s="136">
        <v>1</v>
      </c>
      <c r="EW537" s="136">
        <v>1</v>
      </c>
      <c r="EX537" s="136">
        <v>1</v>
      </c>
      <c r="EY537" s="136">
        <v>1</v>
      </c>
      <c r="EZ537" s="136">
        <v>1</v>
      </c>
      <c r="FP537" s="215" t="s">
        <v>592</v>
      </c>
      <c r="FQ537" s="136" t="b">
        <v>1</v>
      </c>
      <c r="FR537" s="136" t="b">
        <v>1</v>
      </c>
      <c r="FS537" s="136" t="b">
        <v>1</v>
      </c>
      <c r="FT537" s="136" t="b">
        <v>1</v>
      </c>
      <c r="FX537" s="215" t="s">
        <v>269</v>
      </c>
    </row>
    <row r="538" spans="1:180" ht="60" customHeight="1" x14ac:dyDescent="0.55000000000000004">
      <c r="A538" s="83" t="s">
        <v>130</v>
      </c>
      <c r="B538" s="83" t="s">
        <v>98</v>
      </c>
      <c r="C538" s="136">
        <v>434441</v>
      </c>
      <c r="D538" s="207" t="s">
        <v>629</v>
      </c>
      <c r="E538" s="208" t="s">
        <v>634</v>
      </c>
      <c r="F538" s="83" t="s">
        <v>108</v>
      </c>
      <c r="G538" s="85">
        <v>26341</v>
      </c>
      <c r="H538" s="83" t="s">
        <v>102</v>
      </c>
      <c r="I538" s="85">
        <v>34633</v>
      </c>
      <c r="J538" s="83" t="s">
        <v>228</v>
      </c>
      <c r="K538" s="216">
        <v>484948611778</v>
      </c>
      <c r="L538" s="83" t="s">
        <v>191</v>
      </c>
      <c r="M538" s="85">
        <v>43642</v>
      </c>
      <c r="N538" s="83">
        <v>-1971.6666666666699</v>
      </c>
      <c r="O538" s="83" t="s">
        <v>193</v>
      </c>
      <c r="P538" s="83" t="s">
        <v>181</v>
      </c>
      <c r="Q538" s="208" t="s">
        <v>7180</v>
      </c>
      <c r="R538" s="83" t="s">
        <v>102</v>
      </c>
      <c r="S538" s="83" t="s">
        <v>102</v>
      </c>
      <c r="T538" s="83" t="s">
        <v>131</v>
      </c>
      <c r="U538" s="83" t="s">
        <v>9933</v>
      </c>
      <c r="V538" s="83" t="s">
        <v>104</v>
      </c>
      <c r="W538" s="83" t="s">
        <v>105</v>
      </c>
      <c r="X538" s="86" t="s">
        <v>7180</v>
      </c>
      <c r="Y538" s="87" t="s">
        <v>102</v>
      </c>
      <c r="Z538" s="87" t="s">
        <v>102</v>
      </c>
      <c r="AA538" s="87" t="s">
        <v>131</v>
      </c>
      <c r="AB538" s="87" t="s">
        <v>9933</v>
      </c>
      <c r="AC538" s="87" t="s">
        <v>104</v>
      </c>
      <c r="AD538" s="87" t="s">
        <v>105</v>
      </c>
      <c r="AE538" s="87" t="s">
        <v>106</v>
      </c>
      <c r="AF538" s="86" t="s">
        <v>7180</v>
      </c>
      <c r="AG538" s="87" t="s">
        <v>177</v>
      </c>
      <c r="AH538" s="87" t="s">
        <v>9933</v>
      </c>
      <c r="AI538" s="87" t="s">
        <v>104</v>
      </c>
      <c r="AJ538" s="87" t="s">
        <v>204</v>
      </c>
      <c r="AK538" s="88"/>
      <c r="AL538" s="83" t="s">
        <v>107</v>
      </c>
      <c r="AM538" s="89" t="s">
        <v>454</v>
      </c>
      <c r="AN538" s="90" t="s">
        <v>416</v>
      </c>
      <c r="AO538" s="91" t="s">
        <v>643</v>
      </c>
      <c r="AP538" s="90">
        <v>8.3333333333332504</v>
      </c>
      <c r="AQ538" s="92" t="s">
        <v>102</v>
      </c>
      <c r="AR538" s="93" t="s">
        <v>102</v>
      </c>
      <c r="AS538" s="93" t="s">
        <v>102</v>
      </c>
      <c r="AT538" s="93" t="s">
        <v>102</v>
      </c>
      <c r="AU538" s="210" t="s">
        <v>645</v>
      </c>
      <c r="AV538" s="93" t="s">
        <v>185</v>
      </c>
      <c r="AW538" s="94" t="s">
        <v>102</v>
      </c>
      <c r="AX538" s="93" t="s">
        <v>105</v>
      </c>
      <c r="AY538" s="95" t="s">
        <v>104</v>
      </c>
      <c r="AZ538" s="93" t="s">
        <v>102</v>
      </c>
      <c r="BA538" s="93" t="s">
        <v>102</v>
      </c>
      <c r="BB538" s="93" t="s">
        <v>102</v>
      </c>
      <c r="BC538" s="93" t="s">
        <v>102</v>
      </c>
      <c r="BD538" s="96" t="s">
        <v>102</v>
      </c>
      <c r="BE538" s="90">
        <v>-258.16666666666703</v>
      </c>
      <c r="BF538" s="93" t="s">
        <v>102</v>
      </c>
      <c r="BG538" s="93" t="s">
        <v>102</v>
      </c>
      <c r="BH538" s="93" t="s">
        <v>102</v>
      </c>
      <c r="BI538" s="93" t="s">
        <v>102</v>
      </c>
      <c r="BJ538" s="210" t="s">
        <v>643</v>
      </c>
      <c r="BK538" s="93" t="s">
        <v>196</v>
      </c>
      <c r="BL538" s="97" t="s">
        <v>102</v>
      </c>
      <c r="BM538" s="93" t="s">
        <v>105</v>
      </c>
      <c r="BN538" s="93" t="s">
        <v>596</v>
      </c>
      <c r="BO538" s="93" t="s">
        <v>102</v>
      </c>
      <c r="BP538" s="98" t="s">
        <v>102</v>
      </c>
      <c r="BQ538" s="93" t="s">
        <v>102</v>
      </c>
      <c r="BR538" s="93" t="s">
        <v>102</v>
      </c>
      <c r="BS538" s="93" t="s">
        <v>102</v>
      </c>
      <c r="BT538" s="99" t="s">
        <v>591</v>
      </c>
      <c r="BU538" s="100" t="s">
        <v>11438</v>
      </c>
      <c r="BV538" s="101" t="s">
        <v>471</v>
      </c>
      <c r="BW538" s="136"/>
      <c r="BX538" s="103" t="s">
        <v>565</v>
      </c>
      <c r="BY538" s="104" t="s">
        <v>190</v>
      </c>
      <c r="BZ538" s="136"/>
      <c r="CA538" s="83" t="s">
        <v>599</v>
      </c>
      <c r="CB538" s="106" t="s">
        <v>647</v>
      </c>
      <c r="CC538" s="106" t="s">
        <v>11439</v>
      </c>
      <c r="CD538" s="107"/>
      <c r="CE538" s="108" t="s">
        <v>107</v>
      </c>
      <c r="CF538" s="108" t="s">
        <v>107</v>
      </c>
      <c r="CG538" s="109"/>
      <c r="CH538" s="110" t="s">
        <v>107</v>
      </c>
      <c r="CI538" s="111"/>
      <c r="CJ538" s="112">
        <v>6710</v>
      </c>
      <c r="CK538" s="113">
        <v>86</v>
      </c>
      <c r="CL538" s="114" t="s">
        <v>134</v>
      </c>
      <c r="CM538" s="114" t="s">
        <v>108</v>
      </c>
      <c r="CN538" s="114"/>
      <c r="CO538" s="115" t="s">
        <v>102</v>
      </c>
      <c r="CP538" s="115" t="s">
        <v>102</v>
      </c>
      <c r="CQ538" s="115" t="s">
        <v>102</v>
      </c>
      <c r="CR538" s="115" t="s">
        <v>102</v>
      </c>
      <c r="CS538" s="116"/>
      <c r="CT538" s="117" t="s">
        <v>109</v>
      </c>
      <c r="CU538" s="117" t="s">
        <v>109</v>
      </c>
      <c r="CV538" s="83">
        <v>534</v>
      </c>
      <c r="CW538" s="83" t="s">
        <v>108</v>
      </c>
      <c r="CX538" s="83">
        <v>534</v>
      </c>
      <c r="CY538" s="83" t="s">
        <v>108</v>
      </c>
      <c r="CZ538" s="83">
        <v>6862</v>
      </c>
      <c r="DA538" s="83" t="s">
        <v>419</v>
      </c>
      <c r="DB538" s="83" t="s">
        <v>130</v>
      </c>
      <c r="DC538" s="83" t="s">
        <v>499</v>
      </c>
      <c r="DD538" s="83">
        <v>1583</v>
      </c>
      <c r="DE538" s="83" t="s">
        <v>444</v>
      </c>
      <c r="DF538" s="83" t="s">
        <v>130</v>
      </c>
      <c r="DG538" s="83" t="s">
        <v>499</v>
      </c>
      <c r="DH538" s="83"/>
      <c r="DI538" s="83">
        <v>0</v>
      </c>
      <c r="DJ538" s="83">
        <v>1</v>
      </c>
      <c r="DK538" s="83">
        <v>0</v>
      </c>
      <c r="DL538" s="83">
        <v>0</v>
      </c>
      <c r="DM538" s="83">
        <v>0</v>
      </c>
      <c r="DN538" s="83">
        <v>0</v>
      </c>
      <c r="DO538" s="83">
        <v>0</v>
      </c>
      <c r="DP538" s="83">
        <v>0</v>
      </c>
      <c r="DQ538" s="83">
        <v>0</v>
      </c>
      <c r="DR538" s="83">
        <v>0</v>
      </c>
      <c r="DS538" s="83">
        <v>0</v>
      </c>
      <c r="DT538" s="83">
        <v>3</v>
      </c>
      <c r="DU538" s="83">
        <v>3</v>
      </c>
      <c r="DV538" s="83">
        <v>0</v>
      </c>
      <c r="DW538" s="83">
        <v>0</v>
      </c>
      <c r="DX538" s="83">
        <v>3</v>
      </c>
      <c r="DY538" s="85">
        <v>44180</v>
      </c>
      <c r="DZ538" s="83" t="s">
        <v>4585</v>
      </c>
      <c r="EA538" s="83" t="s">
        <v>102</v>
      </c>
      <c r="EB538" s="83" t="s">
        <v>482</v>
      </c>
      <c r="EC538" s="83">
        <v>534</v>
      </c>
      <c r="ED538" s="83" t="s">
        <v>483</v>
      </c>
      <c r="EE538" s="83">
        <v>1</v>
      </c>
      <c r="EF538" s="83">
        <v>0</v>
      </c>
      <c r="EG538" s="83">
        <v>0</v>
      </c>
      <c r="EH538" s="83" t="s">
        <v>109</v>
      </c>
      <c r="EI538" s="83" t="s">
        <v>108</v>
      </c>
      <c r="EJ538" s="83" t="s">
        <v>583</v>
      </c>
      <c r="EK538" s="83">
        <v>0</v>
      </c>
      <c r="EL538" s="83">
        <v>0</v>
      </c>
      <c r="EM538" s="83">
        <v>1</v>
      </c>
      <c r="EN538" s="83" t="s">
        <v>497</v>
      </c>
      <c r="EO538" s="83"/>
      <c r="EP538" s="83" t="s">
        <v>436</v>
      </c>
      <c r="EQ538" s="136">
        <v>1</v>
      </c>
      <c r="ER538" s="136">
        <v>1</v>
      </c>
      <c r="ES538" s="136">
        <v>1</v>
      </c>
      <c r="ET538" s="136">
        <v>1</v>
      </c>
      <c r="EU538" s="215" t="s">
        <v>269</v>
      </c>
      <c r="EV538" s="136">
        <v>1</v>
      </c>
      <c r="EW538" s="136">
        <v>1</v>
      </c>
      <c r="EX538" s="136">
        <v>1</v>
      </c>
      <c r="EY538" s="136">
        <v>1</v>
      </c>
      <c r="EZ538" s="136">
        <v>1</v>
      </c>
      <c r="FP538" s="215" t="s">
        <v>592</v>
      </c>
      <c r="FQ538" s="136" t="b">
        <v>1</v>
      </c>
      <c r="FR538" s="136" t="b">
        <v>1</v>
      </c>
      <c r="FS538" s="136" t="b">
        <v>1</v>
      </c>
      <c r="FT538" s="136" t="b">
        <v>1</v>
      </c>
      <c r="FX538" s="215" t="s">
        <v>269</v>
      </c>
    </row>
    <row r="539" spans="1:180" ht="60" customHeight="1" x14ac:dyDescent="0.55000000000000004">
      <c r="A539" s="83" t="s">
        <v>130</v>
      </c>
      <c r="B539" s="83" t="s">
        <v>98</v>
      </c>
      <c r="C539" s="136">
        <v>457336</v>
      </c>
      <c r="D539" s="207" t="s">
        <v>627</v>
      </c>
      <c r="E539" s="208" t="s">
        <v>630</v>
      </c>
      <c r="F539" s="83" t="s">
        <v>108</v>
      </c>
      <c r="G539" s="85">
        <v>20621</v>
      </c>
      <c r="H539" s="83" t="s">
        <v>102</v>
      </c>
      <c r="I539" s="85">
        <v>39794</v>
      </c>
      <c r="J539" s="83" t="s">
        <v>228</v>
      </c>
      <c r="K539" s="216">
        <v>996288640123</v>
      </c>
      <c r="L539" s="83" t="s">
        <v>191</v>
      </c>
      <c r="M539" s="85">
        <v>43631</v>
      </c>
      <c r="N539" s="83">
        <v>-1976.6666666666699</v>
      </c>
      <c r="O539" s="83" t="s">
        <v>180</v>
      </c>
      <c r="P539" s="83" t="s">
        <v>181</v>
      </c>
      <c r="Q539" s="208" t="s">
        <v>7184</v>
      </c>
      <c r="R539" s="83" t="s">
        <v>102</v>
      </c>
      <c r="S539" s="83" t="s">
        <v>102</v>
      </c>
      <c r="T539" s="83" t="s">
        <v>199</v>
      </c>
      <c r="U539" s="83" t="s">
        <v>9934</v>
      </c>
      <c r="V539" s="83" t="s">
        <v>104</v>
      </c>
      <c r="W539" s="83" t="s">
        <v>105</v>
      </c>
      <c r="X539" s="86" t="s">
        <v>7184</v>
      </c>
      <c r="Y539" s="87" t="s">
        <v>102</v>
      </c>
      <c r="Z539" s="87" t="s">
        <v>102</v>
      </c>
      <c r="AA539" s="87" t="s">
        <v>199</v>
      </c>
      <c r="AB539" s="87" t="s">
        <v>9934</v>
      </c>
      <c r="AC539" s="87" t="s">
        <v>104</v>
      </c>
      <c r="AD539" s="87" t="s">
        <v>105</v>
      </c>
      <c r="AE539" s="87" t="s">
        <v>106</v>
      </c>
      <c r="AF539" s="86" t="s">
        <v>7184</v>
      </c>
      <c r="AG539" s="87" t="s">
        <v>489</v>
      </c>
      <c r="AH539" s="87" t="s">
        <v>9935</v>
      </c>
      <c r="AI539" s="87" t="s">
        <v>104</v>
      </c>
      <c r="AJ539" s="87" t="s">
        <v>204</v>
      </c>
      <c r="AK539" s="88"/>
      <c r="AL539" s="83" t="s">
        <v>107</v>
      </c>
      <c r="AM539" s="89" t="s">
        <v>454</v>
      </c>
      <c r="AN539" s="90" t="s">
        <v>416</v>
      </c>
      <c r="AO539" s="91" t="s">
        <v>641</v>
      </c>
      <c r="AP539" s="90">
        <v>8.3333333333332504</v>
      </c>
      <c r="AQ539" s="92" t="s">
        <v>211</v>
      </c>
      <c r="AR539" s="93" t="s">
        <v>102</v>
      </c>
      <c r="AS539" s="93" t="s">
        <v>102</v>
      </c>
      <c r="AT539" s="93" t="s">
        <v>102</v>
      </c>
      <c r="AU539" s="210" t="s">
        <v>641</v>
      </c>
      <c r="AV539" s="93" t="s">
        <v>192</v>
      </c>
      <c r="AW539" s="94" t="s">
        <v>102</v>
      </c>
      <c r="AX539" s="93" t="s">
        <v>105</v>
      </c>
      <c r="AY539" s="95" t="s">
        <v>188</v>
      </c>
      <c r="AZ539" s="93" t="s">
        <v>102</v>
      </c>
      <c r="BA539" s="93" t="s">
        <v>9936</v>
      </c>
      <c r="BB539" s="93" t="s">
        <v>102</v>
      </c>
      <c r="BC539" s="93" t="s">
        <v>102</v>
      </c>
      <c r="BD539" s="96" t="s">
        <v>102</v>
      </c>
      <c r="BE539" s="90">
        <v>-258.66666666666703</v>
      </c>
      <c r="BF539" s="93" t="s">
        <v>211</v>
      </c>
      <c r="BG539" s="93" t="s">
        <v>102</v>
      </c>
      <c r="BH539" s="93" t="s">
        <v>102</v>
      </c>
      <c r="BI539" s="93" t="s">
        <v>102</v>
      </c>
      <c r="BJ539" s="210" t="s">
        <v>646</v>
      </c>
      <c r="BK539" s="93" t="s">
        <v>182</v>
      </c>
      <c r="BL539" s="97" t="s">
        <v>102</v>
      </c>
      <c r="BM539" s="93" t="s">
        <v>105</v>
      </c>
      <c r="BN539" s="93" t="s">
        <v>104</v>
      </c>
      <c r="BO539" s="93" t="s">
        <v>102</v>
      </c>
      <c r="BP539" s="98">
        <v>20180385</v>
      </c>
      <c r="BQ539" s="93" t="s">
        <v>102</v>
      </c>
      <c r="BR539" s="93" t="s">
        <v>102</v>
      </c>
      <c r="BS539" s="93" t="s">
        <v>102</v>
      </c>
      <c r="BT539" s="99" t="s">
        <v>591</v>
      </c>
      <c r="BU539" s="100" t="s">
        <v>11440</v>
      </c>
      <c r="BV539" s="101" t="s">
        <v>471</v>
      </c>
      <c r="BW539" s="136"/>
      <c r="BX539" s="103" t="s">
        <v>565</v>
      </c>
      <c r="BY539" s="104" t="s">
        <v>190</v>
      </c>
      <c r="BZ539" s="136"/>
      <c r="CA539" s="83" t="s">
        <v>599</v>
      </c>
      <c r="CB539" s="106" t="s">
        <v>647</v>
      </c>
      <c r="CC539" s="106" t="s">
        <v>11441</v>
      </c>
      <c r="CD539" s="107"/>
      <c r="CE539" s="108" t="s">
        <v>107</v>
      </c>
      <c r="CF539" s="108" t="s">
        <v>107</v>
      </c>
      <c r="CG539" s="109"/>
      <c r="CH539" s="110" t="s">
        <v>107</v>
      </c>
      <c r="CI539" s="111"/>
      <c r="CJ539" s="112">
        <v>6710</v>
      </c>
      <c r="CK539" s="113">
        <v>86</v>
      </c>
      <c r="CL539" s="114" t="s">
        <v>134</v>
      </c>
      <c r="CM539" s="114" t="s">
        <v>108</v>
      </c>
      <c r="CN539" s="114"/>
      <c r="CO539" s="115" t="s">
        <v>102</v>
      </c>
      <c r="CP539" s="115" t="s">
        <v>102</v>
      </c>
      <c r="CQ539" s="115" t="s">
        <v>102</v>
      </c>
      <c r="CR539" s="115" t="s">
        <v>102</v>
      </c>
      <c r="CS539" s="116"/>
      <c r="CT539" s="117" t="s">
        <v>109</v>
      </c>
      <c r="CU539" s="117" t="s">
        <v>109</v>
      </c>
      <c r="CV539" s="83">
        <v>535</v>
      </c>
      <c r="CW539" s="83" t="s">
        <v>108</v>
      </c>
      <c r="CX539" s="83">
        <v>535</v>
      </c>
      <c r="CY539" s="83" t="s">
        <v>108</v>
      </c>
      <c r="CZ539" s="83">
        <v>6863</v>
      </c>
      <c r="DA539" s="83" t="s">
        <v>419</v>
      </c>
      <c r="DB539" s="83" t="s">
        <v>130</v>
      </c>
      <c r="DC539" s="83" t="s">
        <v>499</v>
      </c>
      <c r="DD539" s="83">
        <v>1584</v>
      </c>
      <c r="DE539" s="83" t="s">
        <v>444</v>
      </c>
      <c r="DF539" s="83" t="s">
        <v>130</v>
      </c>
      <c r="DG539" s="83" t="s">
        <v>499</v>
      </c>
      <c r="DH539" s="83"/>
      <c r="DI539" s="83">
        <v>0</v>
      </c>
      <c r="DJ539" s="83">
        <v>1</v>
      </c>
      <c r="DK539" s="83">
        <v>0</v>
      </c>
      <c r="DL539" s="83">
        <v>0</v>
      </c>
      <c r="DM539" s="83">
        <v>0</v>
      </c>
      <c r="DN539" s="83">
        <v>0</v>
      </c>
      <c r="DO539" s="83">
        <v>0</v>
      </c>
      <c r="DP539" s="83">
        <v>0</v>
      </c>
      <c r="DQ539" s="83">
        <v>0</v>
      </c>
      <c r="DR539" s="83">
        <v>0</v>
      </c>
      <c r="DS539" s="83">
        <v>0</v>
      </c>
      <c r="DT539" s="83">
        <v>3</v>
      </c>
      <c r="DU539" s="83">
        <v>3</v>
      </c>
      <c r="DV539" s="83">
        <v>0</v>
      </c>
      <c r="DW539" s="83">
        <v>0</v>
      </c>
      <c r="DX539" s="83">
        <v>3</v>
      </c>
      <c r="DY539" s="85">
        <v>44181</v>
      </c>
      <c r="DZ539" s="83" t="s">
        <v>4586</v>
      </c>
      <c r="EA539" s="83" t="s">
        <v>102</v>
      </c>
      <c r="EB539" s="83" t="s">
        <v>482</v>
      </c>
      <c r="EC539" s="83">
        <v>535</v>
      </c>
      <c r="ED539" s="83" t="s">
        <v>483</v>
      </c>
      <c r="EE539" s="83">
        <v>1</v>
      </c>
      <c r="EF539" s="83">
        <v>0</v>
      </c>
      <c r="EG539" s="83">
        <v>0</v>
      </c>
      <c r="EH539" s="83" t="s">
        <v>109</v>
      </c>
      <c r="EI539" s="83" t="s">
        <v>108</v>
      </c>
      <c r="EJ539" s="83" t="s">
        <v>583</v>
      </c>
      <c r="EK539" s="83">
        <v>0</v>
      </c>
      <c r="EL539" s="83">
        <v>0</v>
      </c>
      <c r="EM539" s="83">
        <v>1</v>
      </c>
      <c r="EN539" s="83" t="s">
        <v>497</v>
      </c>
      <c r="EO539" s="83"/>
      <c r="EP539" s="83" t="s">
        <v>436</v>
      </c>
      <c r="EQ539" s="136">
        <v>1</v>
      </c>
      <c r="ER539" s="136">
        <v>1</v>
      </c>
      <c r="ES539" s="136">
        <v>1</v>
      </c>
      <c r="ET539" s="136">
        <v>1</v>
      </c>
      <c r="EU539" s="215" t="s">
        <v>269</v>
      </c>
      <c r="EV539" s="136">
        <v>1</v>
      </c>
      <c r="EW539" s="136">
        <v>1</v>
      </c>
      <c r="EX539" s="136">
        <v>1</v>
      </c>
      <c r="EY539" s="136">
        <v>1</v>
      </c>
      <c r="EZ539" s="136">
        <v>1</v>
      </c>
      <c r="FP539" s="215" t="s">
        <v>592</v>
      </c>
      <c r="FQ539" s="136" t="b">
        <v>1</v>
      </c>
      <c r="FR539" s="136" t="b">
        <v>1</v>
      </c>
      <c r="FS539" s="136" t="b">
        <v>1</v>
      </c>
      <c r="FT539" s="136" t="b">
        <v>1</v>
      </c>
      <c r="FX539" s="215" t="s">
        <v>269</v>
      </c>
    </row>
    <row r="540" spans="1:180" ht="60" customHeight="1" x14ac:dyDescent="0.55000000000000004">
      <c r="A540" s="83" t="s">
        <v>130</v>
      </c>
      <c r="B540" s="83" t="s">
        <v>98</v>
      </c>
      <c r="C540" s="136">
        <v>144472</v>
      </c>
      <c r="D540" s="207" t="s">
        <v>628</v>
      </c>
      <c r="E540" s="208" t="s">
        <v>633</v>
      </c>
      <c r="F540" s="83" t="s">
        <v>108</v>
      </c>
      <c r="G540" s="85">
        <v>22744</v>
      </c>
      <c r="H540" s="83" t="s">
        <v>102</v>
      </c>
      <c r="I540" s="85">
        <v>39772</v>
      </c>
      <c r="J540" s="83" t="s">
        <v>228</v>
      </c>
      <c r="K540" s="216">
        <v>788619588691</v>
      </c>
      <c r="L540" s="83" t="s">
        <v>191</v>
      </c>
      <c r="M540" s="85">
        <v>43619</v>
      </c>
      <c r="N540" s="83">
        <v>-1981.6666666666699</v>
      </c>
      <c r="O540" s="83" t="s">
        <v>193</v>
      </c>
      <c r="P540" s="83" t="s">
        <v>181</v>
      </c>
      <c r="Q540" s="208" t="s">
        <v>7188</v>
      </c>
      <c r="R540" s="83" t="s">
        <v>102</v>
      </c>
      <c r="S540" s="83" t="s">
        <v>102</v>
      </c>
      <c r="T540" s="83" t="s">
        <v>133</v>
      </c>
      <c r="U540" s="83" t="s">
        <v>9937</v>
      </c>
      <c r="V540" s="83" t="s">
        <v>111</v>
      </c>
      <c r="W540" s="83" t="s">
        <v>105</v>
      </c>
      <c r="X540" s="86" t="s">
        <v>7188</v>
      </c>
      <c r="Y540" s="87" t="s">
        <v>102</v>
      </c>
      <c r="Z540" s="87" t="s">
        <v>102</v>
      </c>
      <c r="AA540" s="87" t="s">
        <v>133</v>
      </c>
      <c r="AB540" s="87" t="s">
        <v>9937</v>
      </c>
      <c r="AC540" s="87" t="s">
        <v>111</v>
      </c>
      <c r="AD540" s="87" t="s">
        <v>105</v>
      </c>
      <c r="AE540" s="87" t="s">
        <v>106</v>
      </c>
      <c r="AF540" s="86" t="s">
        <v>7188</v>
      </c>
      <c r="AG540" s="87" t="s">
        <v>486</v>
      </c>
      <c r="AH540" s="87" t="s">
        <v>9937</v>
      </c>
      <c r="AI540" s="87" t="s">
        <v>111</v>
      </c>
      <c r="AJ540" s="87" t="s">
        <v>204</v>
      </c>
      <c r="AK540" s="88"/>
      <c r="AL540" s="83" t="s">
        <v>107</v>
      </c>
      <c r="AM540" s="89" t="s">
        <v>454</v>
      </c>
      <c r="AN540" s="90" t="s">
        <v>416</v>
      </c>
      <c r="AO540" s="91" t="s">
        <v>642</v>
      </c>
      <c r="AP540" s="90">
        <v>8.3333333333332504</v>
      </c>
      <c r="AQ540" s="92" t="s">
        <v>102</v>
      </c>
      <c r="AR540" s="93" t="s">
        <v>102</v>
      </c>
      <c r="AS540" s="93" t="s">
        <v>102</v>
      </c>
      <c r="AT540" s="93" t="s">
        <v>102</v>
      </c>
      <c r="AU540" s="210" t="s">
        <v>644</v>
      </c>
      <c r="AV540" s="93" t="s">
        <v>185</v>
      </c>
      <c r="AW540" s="94" t="s">
        <v>102</v>
      </c>
      <c r="AX540" s="93" t="s">
        <v>183</v>
      </c>
      <c r="AY540" s="95" t="s">
        <v>111</v>
      </c>
      <c r="AZ540" s="93" t="s">
        <v>102</v>
      </c>
      <c r="BA540" s="93" t="s">
        <v>102</v>
      </c>
      <c r="BB540" s="93" t="s">
        <v>102</v>
      </c>
      <c r="BC540" s="93" t="s">
        <v>102</v>
      </c>
      <c r="BD540" s="96" t="s">
        <v>102</v>
      </c>
      <c r="BE540" s="90">
        <v>-259.16666666666703</v>
      </c>
      <c r="BF540" s="93" t="s">
        <v>102</v>
      </c>
      <c r="BG540" s="93" t="s">
        <v>102</v>
      </c>
      <c r="BH540" s="93" t="s">
        <v>102</v>
      </c>
      <c r="BI540" s="93" t="s">
        <v>102</v>
      </c>
      <c r="BJ540" s="210" t="s">
        <v>642</v>
      </c>
      <c r="BK540" s="93" t="s">
        <v>192</v>
      </c>
      <c r="BL540" s="97" t="s">
        <v>102</v>
      </c>
      <c r="BM540" s="93" t="s">
        <v>183</v>
      </c>
      <c r="BN540" s="93" t="s">
        <v>106</v>
      </c>
      <c r="BO540" s="93" t="s">
        <v>102</v>
      </c>
      <c r="BP540" s="98" t="s">
        <v>102</v>
      </c>
      <c r="BQ540" s="93" t="s">
        <v>102</v>
      </c>
      <c r="BR540" s="93" t="s">
        <v>102</v>
      </c>
      <c r="BS540" s="93" t="s">
        <v>102</v>
      </c>
      <c r="BT540" s="99" t="s">
        <v>591</v>
      </c>
      <c r="BU540" s="100" t="s">
        <v>11442</v>
      </c>
      <c r="BV540" s="101" t="s">
        <v>471</v>
      </c>
      <c r="BW540" s="136"/>
      <c r="BX540" s="103" t="s">
        <v>565</v>
      </c>
      <c r="BY540" s="104" t="s">
        <v>190</v>
      </c>
      <c r="BZ540" s="136"/>
      <c r="CA540" s="83" t="s">
        <v>599</v>
      </c>
      <c r="CB540" s="106" t="s">
        <v>647</v>
      </c>
      <c r="CC540" s="106" t="s">
        <v>11443</v>
      </c>
      <c r="CD540" s="107"/>
      <c r="CE540" s="108" t="s">
        <v>107</v>
      </c>
      <c r="CF540" s="108" t="s">
        <v>107</v>
      </c>
      <c r="CG540" s="109"/>
      <c r="CH540" s="110" t="s">
        <v>107</v>
      </c>
      <c r="CI540" s="111"/>
      <c r="CJ540" s="112">
        <v>6710</v>
      </c>
      <c r="CK540" s="113">
        <v>86</v>
      </c>
      <c r="CL540" s="114" t="s">
        <v>134</v>
      </c>
      <c r="CM540" s="114" t="s">
        <v>108</v>
      </c>
      <c r="CN540" s="114"/>
      <c r="CO540" s="115" t="s">
        <v>102</v>
      </c>
      <c r="CP540" s="115" t="s">
        <v>102</v>
      </c>
      <c r="CQ540" s="115" t="s">
        <v>102</v>
      </c>
      <c r="CR540" s="115" t="s">
        <v>102</v>
      </c>
      <c r="CS540" s="116"/>
      <c r="CT540" s="117" t="s">
        <v>109</v>
      </c>
      <c r="CU540" s="117" t="s">
        <v>109</v>
      </c>
      <c r="CV540" s="83">
        <v>536</v>
      </c>
      <c r="CW540" s="83" t="s">
        <v>108</v>
      </c>
      <c r="CX540" s="83">
        <v>536</v>
      </c>
      <c r="CY540" s="83" t="s">
        <v>108</v>
      </c>
      <c r="CZ540" s="83">
        <v>6864</v>
      </c>
      <c r="DA540" s="83" t="s">
        <v>419</v>
      </c>
      <c r="DB540" s="83" t="s">
        <v>130</v>
      </c>
      <c r="DC540" s="83" t="s">
        <v>499</v>
      </c>
      <c r="DD540" s="83">
        <v>1585</v>
      </c>
      <c r="DE540" s="83" t="s">
        <v>444</v>
      </c>
      <c r="DF540" s="83" t="s">
        <v>130</v>
      </c>
      <c r="DG540" s="83" t="s">
        <v>499</v>
      </c>
      <c r="DH540" s="83"/>
      <c r="DI540" s="83">
        <v>0</v>
      </c>
      <c r="DJ540" s="83">
        <v>1</v>
      </c>
      <c r="DK540" s="83">
        <v>0</v>
      </c>
      <c r="DL540" s="83">
        <v>0</v>
      </c>
      <c r="DM540" s="83">
        <v>0</v>
      </c>
      <c r="DN540" s="83">
        <v>0</v>
      </c>
      <c r="DO540" s="83">
        <v>0</v>
      </c>
      <c r="DP540" s="83">
        <v>0</v>
      </c>
      <c r="DQ540" s="83">
        <v>0</v>
      </c>
      <c r="DR540" s="83">
        <v>0</v>
      </c>
      <c r="DS540" s="83">
        <v>0</v>
      </c>
      <c r="DT540" s="83">
        <v>3</v>
      </c>
      <c r="DU540" s="83">
        <v>3</v>
      </c>
      <c r="DV540" s="83">
        <v>0</v>
      </c>
      <c r="DW540" s="83">
        <v>0</v>
      </c>
      <c r="DX540" s="83">
        <v>3</v>
      </c>
      <c r="DY540" s="85">
        <v>44182</v>
      </c>
      <c r="DZ540" s="83" t="s">
        <v>4587</v>
      </c>
      <c r="EA540" s="83" t="s">
        <v>102</v>
      </c>
      <c r="EB540" s="83" t="s">
        <v>482</v>
      </c>
      <c r="EC540" s="83">
        <v>536</v>
      </c>
      <c r="ED540" s="83" t="s">
        <v>483</v>
      </c>
      <c r="EE540" s="83">
        <v>1</v>
      </c>
      <c r="EF540" s="83">
        <v>0</v>
      </c>
      <c r="EG540" s="83">
        <v>0</v>
      </c>
      <c r="EH540" s="83" t="s">
        <v>109</v>
      </c>
      <c r="EI540" s="83" t="s">
        <v>108</v>
      </c>
      <c r="EJ540" s="83" t="s">
        <v>583</v>
      </c>
      <c r="EK540" s="83">
        <v>0</v>
      </c>
      <c r="EL540" s="83">
        <v>0</v>
      </c>
      <c r="EM540" s="83">
        <v>1</v>
      </c>
      <c r="EN540" s="83" t="s">
        <v>497</v>
      </c>
      <c r="EO540" s="83"/>
      <c r="EP540" s="83" t="s">
        <v>436</v>
      </c>
      <c r="EQ540" s="136">
        <v>1</v>
      </c>
      <c r="ER540" s="136">
        <v>1</v>
      </c>
      <c r="ES540" s="136">
        <v>1</v>
      </c>
      <c r="ET540" s="136">
        <v>1</v>
      </c>
      <c r="EU540" s="215" t="s">
        <v>269</v>
      </c>
      <c r="EV540" s="136">
        <v>1</v>
      </c>
      <c r="EW540" s="136">
        <v>1</v>
      </c>
      <c r="EX540" s="136">
        <v>1</v>
      </c>
      <c r="EY540" s="136">
        <v>1</v>
      </c>
      <c r="EZ540" s="136">
        <v>1</v>
      </c>
      <c r="FP540" s="215" t="s">
        <v>592</v>
      </c>
      <c r="FQ540" s="136" t="b">
        <v>1</v>
      </c>
      <c r="FR540" s="136" t="b">
        <v>1</v>
      </c>
      <c r="FS540" s="136" t="b">
        <v>1</v>
      </c>
      <c r="FT540" s="136" t="b">
        <v>1</v>
      </c>
      <c r="FX540" s="215" t="s">
        <v>269</v>
      </c>
    </row>
    <row r="541" spans="1:180" ht="60" customHeight="1" x14ac:dyDescent="0.55000000000000004">
      <c r="A541" s="83" t="s">
        <v>130</v>
      </c>
      <c r="B541" s="83" t="s">
        <v>98</v>
      </c>
      <c r="C541" s="136">
        <v>373193</v>
      </c>
      <c r="D541" s="207" t="s">
        <v>629</v>
      </c>
      <c r="E541" s="208" t="s">
        <v>634</v>
      </c>
      <c r="F541" s="83" t="s">
        <v>108</v>
      </c>
      <c r="G541" s="85">
        <v>26341</v>
      </c>
      <c r="H541" s="83" t="s">
        <v>102</v>
      </c>
      <c r="I541" s="85">
        <v>34633</v>
      </c>
      <c r="J541" s="83" t="s">
        <v>228</v>
      </c>
      <c r="K541" s="216">
        <v>834995168518</v>
      </c>
      <c r="L541" s="83" t="s">
        <v>191</v>
      </c>
      <c r="M541" s="85">
        <v>43642</v>
      </c>
      <c r="N541" s="83">
        <v>-1986.6666666666699</v>
      </c>
      <c r="O541" s="83" t="s">
        <v>193</v>
      </c>
      <c r="P541" s="83" t="s">
        <v>181</v>
      </c>
      <c r="Q541" s="208" t="s">
        <v>7192</v>
      </c>
      <c r="R541" s="83" t="s">
        <v>102</v>
      </c>
      <c r="S541" s="83" t="s">
        <v>102</v>
      </c>
      <c r="T541" s="83" t="s">
        <v>131</v>
      </c>
      <c r="U541" s="83" t="s">
        <v>9938</v>
      </c>
      <c r="V541" s="83" t="s">
        <v>104</v>
      </c>
      <c r="W541" s="83" t="s">
        <v>105</v>
      </c>
      <c r="X541" s="86" t="s">
        <v>7192</v>
      </c>
      <c r="Y541" s="87" t="s">
        <v>102</v>
      </c>
      <c r="Z541" s="87" t="s">
        <v>102</v>
      </c>
      <c r="AA541" s="87" t="s">
        <v>131</v>
      </c>
      <c r="AB541" s="87" t="s">
        <v>9938</v>
      </c>
      <c r="AC541" s="87" t="s">
        <v>104</v>
      </c>
      <c r="AD541" s="87" t="s">
        <v>105</v>
      </c>
      <c r="AE541" s="87" t="s">
        <v>106</v>
      </c>
      <c r="AF541" s="86" t="s">
        <v>7192</v>
      </c>
      <c r="AG541" s="87" t="s">
        <v>177</v>
      </c>
      <c r="AH541" s="87" t="s">
        <v>9938</v>
      </c>
      <c r="AI541" s="87" t="s">
        <v>104</v>
      </c>
      <c r="AJ541" s="87" t="s">
        <v>204</v>
      </c>
      <c r="AK541" s="88"/>
      <c r="AL541" s="83" t="s">
        <v>107</v>
      </c>
      <c r="AM541" s="89" t="s">
        <v>454</v>
      </c>
      <c r="AN541" s="90" t="s">
        <v>416</v>
      </c>
      <c r="AO541" s="91" t="s">
        <v>643</v>
      </c>
      <c r="AP541" s="90">
        <v>8.3333333333332504</v>
      </c>
      <c r="AQ541" s="92" t="s">
        <v>102</v>
      </c>
      <c r="AR541" s="93" t="s">
        <v>102</v>
      </c>
      <c r="AS541" s="93" t="s">
        <v>102</v>
      </c>
      <c r="AT541" s="93" t="s">
        <v>102</v>
      </c>
      <c r="AU541" s="210" t="s">
        <v>645</v>
      </c>
      <c r="AV541" s="93" t="s">
        <v>185</v>
      </c>
      <c r="AW541" s="94" t="s">
        <v>102</v>
      </c>
      <c r="AX541" s="93" t="s">
        <v>105</v>
      </c>
      <c r="AY541" s="95" t="s">
        <v>104</v>
      </c>
      <c r="AZ541" s="93" t="s">
        <v>102</v>
      </c>
      <c r="BA541" s="93" t="s">
        <v>102</v>
      </c>
      <c r="BB541" s="93" t="s">
        <v>102</v>
      </c>
      <c r="BC541" s="93" t="s">
        <v>102</v>
      </c>
      <c r="BD541" s="96" t="s">
        <v>102</v>
      </c>
      <c r="BE541" s="90">
        <v>-259.66666666666703</v>
      </c>
      <c r="BF541" s="93" t="s">
        <v>102</v>
      </c>
      <c r="BG541" s="93" t="s">
        <v>102</v>
      </c>
      <c r="BH541" s="93" t="s">
        <v>102</v>
      </c>
      <c r="BI541" s="93" t="s">
        <v>102</v>
      </c>
      <c r="BJ541" s="210" t="s">
        <v>643</v>
      </c>
      <c r="BK541" s="93" t="s">
        <v>196</v>
      </c>
      <c r="BL541" s="97" t="s">
        <v>102</v>
      </c>
      <c r="BM541" s="93" t="s">
        <v>105</v>
      </c>
      <c r="BN541" s="93" t="s">
        <v>596</v>
      </c>
      <c r="BO541" s="93" t="s">
        <v>102</v>
      </c>
      <c r="BP541" s="98" t="s">
        <v>102</v>
      </c>
      <c r="BQ541" s="93" t="s">
        <v>102</v>
      </c>
      <c r="BR541" s="93" t="s">
        <v>102</v>
      </c>
      <c r="BS541" s="93" t="s">
        <v>102</v>
      </c>
      <c r="BT541" s="99" t="s">
        <v>591</v>
      </c>
      <c r="BU541" s="100" t="s">
        <v>11444</v>
      </c>
      <c r="BV541" s="101" t="s">
        <v>471</v>
      </c>
      <c r="BW541" s="136"/>
      <c r="BX541" s="103" t="s">
        <v>565</v>
      </c>
      <c r="BY541" s="104" t="s">
        <v>190</v>
      </c>
      <c r="BZ541" s="136"/>
      <c r="CA541" s="83" t="s">
        <v>599</v>
      </c>
      <c r="CB541" s="106" t="s">
        <v>647</v>
      </c>
      <c r="CC541" s="106" t="s">
        <v>11445</v>
      </c>
      <c r="CD541" s="107"/>
      <c r="CE541" s="108" t="s">
        <v>107</v>
      </c>
      <c r="CF541" s="108" t="s">
        <v>107</v>
      </c>
      <c r="CG541" s="109"/>
      <c r="CH541" s="110" t="s">
        <v>107</v>
      </c>
      <c r="CI541" s="111"/>
      <c r="CJ541" s="112">
        <v>6710</v>
      </c>
      <c r="CK541" s="113">
        <v>86</v>
      </c>
      <c r="CL541" s="114" t="s">
        <v>134</v>
      </c>
      <c r="CM541" s="114" t="s">
        <v>108</v>
      </c>
      <c r="CN541" s="114"/>
      <c r="CO541" s="115" t="s">
        <v>102</v>
      </c>
      <c r="CP541" s="115" t="s">
        <v>102</v>
      </c>
      <c r="CQ541" s="115" t="s">
        <v>102</v>
      </c>
      <c r="CR541" s="115" t="s">
        <v>102</v>
      </c>
      <c r="CS541" s="116"/>
      <c r="CT541" s="117" t="s">
        <v>109</v>
      </c>
      <c r="CU541" s="117" t="s">
        <v>109</v>
      </c>
      <c r="CV541" s="83">
        <v>537</v>
      </c>
      <c r="CW541" s="83" t="s">
        <v>108</v>
      </c>
      <c r="CX541" s="83">
        <v>537</v>
      </c>
      <c r="CY541" s="83" t="s">
        <v>108</v>
      </c>
      <c r="CZ541" s="83">
        <v>6865</v>
      </c>
      <c r="DA541" s="83" t="s">
        <v>419</v>
      </c>
      <c r="DB541" s="83" t="s">
        <v>130</v>
      </c>
      <c r="DC541" s="83" t="s">
        <v>499</v>
      </c>
      <c r="DD541" s="83">
        <v>1586</v>
      </c>
      <c r="DE541" s="83" t="s">
        <v>444</v>
      </c>
      <c r="DF541" s="83" t="s">
        <v>130</v>
      </c>
      <c r="DG541" s="83" t="s">
        <v>499</v>
      </c>
      <c r="DH541" s="83"/>
      <c r="DI541" s="83">
        <v>0</v>
      </c>
      <c r="DJ541" s="83">
        <v>1</v>
      </c>
      <c r="DK541" s="83">
        <v>0</v>
      </c>
      <c r="DL541" s="83">
        <v>0</v>
      </c>
      <c r="DM541" s="83">
        <v>0</v>
      </c>
      <c r="DN541" s="83">
        <v>0</v>
      </c>
      <c r="DO541" s="83">
        <v>0</v>
      </c>
      <c r="DP541" s="83">
        <v>0</v>
      </c>
      <c r="DQ541" s="83">
        <v>0</v>
      </c>
      <c r="DR541" s="83">
        <v>0</v>
      </c>
      <c r="DS541" s="83">
        <v>0</v>
      </c>
      <c r="DT541" s="83">
        <v>3</v>
      </c>
      <c r="DU541" s="83">
        <v>3</v>
      </c>
      <c r="DV541" s="83">
        <v>0</v>
      </c>
      <c r="DW541" s="83">
        <v>0</v>
      </c>
      <c r="DX541" s="83">
        <v>3</v>
      </c>
      <c r="DY541" s="85">
        <v>44183</v>
      </c>
      <c r="DZ541" s="83" t="s">
        <v>4588</v>
      </c>
      <c r="EA541" s="83" t="s">
        <v>102</v>
      </c>
      <c r="EB541" s="83" t="s">
        <v>482</v>
      </c>
      <c r="EC541" s="83">
        <v>537</v>
      </c>
      <c r="ED541" s="83" t="s">
        <v>483</v>
      </c>
      <c r="EE541" s="83">
        <v>1</v>
      </c>
      <c r="EF541" s="83">
        <v>0</v>
      </c>
      <c r="EG541" s="83">
        <v>0</v>
      </c>
      <c r="EH541" s="83" t="s">
        <v>109</v>
      </c>
      <c r="EI541" s="83" t="s">
        <v>108</v>
      </c>
      <c r="EJ541" s="83" t="s">
        <v>583</v>
      </c>
      <c r="EK541" s="83">
        <v>0</v>
      </c>
      <c r="EL541" s="83">
        <v>0</v>
      </c>
      <c r="EM541" s="83">
        <v>1</v>
      </c>
      <c r="EN541" s="83" t="s">
        <v>497</v>
      </c>
      <c r="EO541" s="83"/>
      <c r="EP541" s="83" t="s">
        <v>436</v>
      </c>
      <c r="EQ541" s="136">
        <v>1</v>
      </c>
      <c r="ER541" s="136">
        <v>1</v>
      </c>
      <c r="ES541" s="136">
        <v>1</v>
      </c>
      <c r="ET541" s="136">
        <v>1</v>
      </c>
      <c r="EU541" s="215" t="s">
        <v>269</v>
      </c>
      <c r="EV541" s="136">
        <v>1</v>
      </c>
      <c r="EW541" s="136">
        <v>1</v>
      </c>
      <c r="EX541" s="136">
        <v>1</v>
      </c>
      <c r="EY541" s="136">
        <v>1</v>
      </c>
      <c r="EZ541" s="136">
        <v>1</v>
      </c>
      <c r="FP541" s="215" t="s">
        <v>592</v>
      </c>
      <c r="FQ541" s="136" t="b">
        <v>1</v>
      </c>
      <c r="FR541" s="136" t="b">
        <v>1</v>
      </c>
      <c r="FS541" s="136" t="b">
        <v>1</v>
      </c>
      <c r="FT541" s="136" t="b">
        <v>1</v>
      </c>
      <c r="FX541" s="215" t="s">
        <v>269</v>
      </c>
    </row>
    <row r="542" spans="1:180" ht="60" customHeight="1" x14ac:dyDescent="0.55000000000000004">
      <c r="A542" s="83" t="s">
        <v>130</v>
      </c>
      <c r="B542" s="83" t="s">
        <v>98</v>
      </c>
      <c r="C542" s="136">
        <v>667105</v>
      </c>
      <c r="D542" s="207" t="s">
        <v>627</v>
      </c>
      <c r="E542" s="208" t="s">
        <v>630</v>
      </c>
      <c r="F542" s="83" t="s">
        <v>108</v>
      </c>
      <c r="G542" s="85">
        <v>20621</v>
      </c>
      <c r="H542" s="83" t="s">
        <v>102</v>
      </c>
      <c r="I542" s="85">
        <v>39794</v>
      </c>
      <c r="J542" s="83" t="s">
        <v>228</v>
      </c>
      <c r="K542" s="216">
        <v>680580805469</v>
      </c>
      <c r="L542" s="83" t="s">
        <v>191</v>
      </c>
      <c r="M542" s="85">
        <v>43631</v>
      </c>
      <c r="N542" s="83">
        <v>-1991.6666666666699</v>
      </c>
      <c r="O542" s="83" t="s">
        <v>180</v>
      </c>
      <c r="P542" s="83" t="s">
        <v>181</v>
      </c>
      <c r="Q542" s="208" t="s">
        <v>7196</v>
      </c>
      <c r="R542" s="83" t="s">
        <v>102</v>
      </c>
      <c r="S542" s="83" t="s">
        <v>102</v>
      </c>
      <c r="T542" s="83" t="s">
        <v>199</v>
      </c>
      <c r="U542" s="83" t="s">
        <v>9939</v>
      </c>
      <c r="V542" s="83" t="s">
        <v>104</v>
      </c>
      <c r="W542" s="83" t="s">
        <v>105</v>
      </c>
      <c r="X542" s="86" t="s">
        <v>7196</v>
      </c>
      <c r="Y542" s="87" t="s">
        <v>102</v>
      </c>
      <c r="Z542" s="87" t="s">
        <v>102</v>
      </c>
      <c r="AA542" s="87" t="s">
        <v>199</v>
      </c>
      <c r="AB542" s="87" t="s">
        <v>9939</v>
      </c>
      <c r="AC542" s="87" t="s">
        <v>104</v>
      </c>
      <c r="AD542" s="87" t="s">
        <v>105</v>
      </c>
      <c r="AE542" s="87" t="s">
        <v>106</v>
      </c>
      <c r="AF542" s="86" t="s">
        <v>7196</v>
      </c>
      <c r="AG542" s="87" t="s">
        <v>489</v>
      </c>
      <c r="AH542" s="87" t="s">
        <v>9940</v>
      </c>
      <c r="AI542" s="87" t="s">
        <v>104</v>
      </c>
      <c r="AJ542" s="87" t="s">
        <v>204</v>
      </c>
      <c r="AK542" s="88"/>
      <c r="AL542" s="83" t="s">
        <v>107</v>
      </c>
      <c r="AM542" s="89" t="s">
        <v>454</v>
      </c>
      <c r="AN542" s="90" t="s">
        <v>416</v>
      </c>
      <c r="AO542" s="91" t="s">
        <v>641</v>
      </c>
      <c r="AP542" s="90">
        <v>8.3333333333332504</v>
      </c>
      <c r="AQ542" s="92" t="s">
        <v>211</v>
      </c>
      <c r="AR542" s="93" t="s">
        <v>102</v>
      </c>
      <c r="AS542" s="93" t="s">
        <v>102</v>
      </c>
      <c r="AT542" s="93" t="s">
        <v>102</v>
      </c>
      <c r="AU542" s="210" t="s">
        <v>641</v>
      </c>
      <c r="AV542" s="93" t="s">
        <v>192</v>
      </c>
      <c r="AW542" s="94" t="s">
        <v>102</v>
      </c>
      <c r="AX542" s="93" t="s">
        <v>105</v>
      </c>
      <c r="AY542" s="95" t="s">
        <v>188</v>
      </c>
      <c r="AZ542" s="93" t="s">
        <v>102</v>
      </c>
      <c r="BA542" s="93" t="s">
        <v>9941</v>
      </c>
      <c r="BB542" s="93" t="s">
        <v>102</v>
      </c>
      <c r="BC542" s="93" t="s">
        <v>102</v>
      </c>
      <c r="BD542" s="96" t="s">
        <v>102</v>
      </c>
      <c r="BE542" s="90">
        <v>-260.16666666666703</v>
      </c>
      <c r="BF542" s="93" t="s">
        <v>211</v>
      </c>
      <c r="BG542" s="93" t="s">
        <v>102</v>
      </c>
      <c r="BH542" s="93" t="s">
        <v>102</v>
      </c>
      <c r="BI542" s="93" t="s">
        <v>102</v>
      </c>
      <c r="BJ542" s="210" t="s">
        <v>646</v>
      </c>
      <c r="BK542" s="93" t="s">
        <v>182</v>
      </c>
      <c r="BL542" s="97" t="s">
        <v>102</v>
      </c>
      <c r="BM542" s="93" t="s">
        <v>105</v>
      </c>
      <c r="BN542" s="93" t="s">
        <v>104</v>
      </c>
      <c r="BO542" s="93" t="s">
        <v>102</v>
      </c>
      <c r="BP542" s="98">
        <v>20180386</v>
      </c>
      <c r="BQ542" s="93" t="s">
        <v>102</v>
      </c>
      <c r="BR542" s="93" t="s">
        <v>102</v>
      </c>
      <c r="BS542" s="93" t="s">
        <v>102</v>
      </c>
      <c r="BT542" s="99" t="s">
        <v>591</v>
      </c>
      <c r="BU542" s="100" t="s">
        <v>11446</v>
      </c>
      <c r="BV542" s="101" t="s">
        <v>471</v>
      </c>
      <c r="BW542" s="136"/>
      <c r="BX542" s="103" t="s">
        <v>565</v>
      </c>
      <c r="BY542" s="104" t="s">
        <v>190</v>
      </c>
      <c r="BZ542" s="136"/>
      <c r="CA542" s="83" t="s">
        <v>599</v>
      </c>
      <c r="CB542" s="106" t="s">
        <v>647</v>
      </c>
      <c r="CC542" s="106" t="s">
        <v>11447</v>
      </c>
      <c r="CD542" s="107"/>
      <c r="CE542" s="108" t="s">
        <v>107</v>
      </c>
      <c r="CF542" s="108" t="s">
        <v>107</v>
      </c>
      <c r="CG542" s="109"/>
      <c r="CH542" s="110" t="s">
        <v>107</v>
      </c>
      <c r="CI542" s="111"/>
      <c r="CJ542" s="112">
        <v>6710</v>
      </c>
      <c r="CK542" s="113">
        <v>86</v>
      </c>
      <c r="CL542" s="114" t="s">
        <v>134</v>
      </c>
      <c r="CM542" s="114" t="s">
        <v>108</v>
      </c>
      <c r="CN542" s="114"/>
      <c r="CO542" s="115" t="s">
        <v>102</v>
      </c>
      <c r="CP542" s="115" t="s">
        <v>102</v>
      </c>
      <c r="CQ542" s="115" t="s">
        <v>102</v>
      </c>
      <c r="CR542" s="115" t="s">
        <v>102</v>
      </c>
      <c r="CS542" s="116"/>
      <c r="CT542" s="117" t="s">
        <v>109</v>
      </c>
      <c r="CU542" s="117" t="s">
        <v>109</v>
      </c>
      <c r="CV542" s="83">
        <v>538</v>
      </c>
      <c r="CW542" s="83" t="s">
        <v>108</v>
      </c>
      <c r="CX542" s="83">
        <v>538</v>
      </c>
      <c r="CY542" s="83" t="s">
        <v>108</v>
      </c>
      <c r="CZ542" s="83">
        <v>6866</v>
      </c>
      <c r="DA542" s="83" t="s">
        <v>419</v>
      </c>
      <c r="DB542" s="83" t="s">
        <v>130</v>
      </c>
      <c r="DC542" s="83" t="s">
        <v>499</v>
      </c>
      <c r="DD542" s="83">
        <v>1587</v>
      </c>
      <c r="DE542" s="83" t="s">
        <v>444</v>
      </c>
      <c r="DF542" s="83" t="s">
        <v>130</v>
      </c>
      <c r="DG542" s="83" t="s">
        <v>499</v>
      </c>
      <c r="DH542" s="83"/>
      <c r="DI542" s="83">
        <v>0</v>
      </c>
      <c r="DJ542" s="83">
        <v>1</v>
      </c>
      <c r="DK542" s="83">
        <v>0</v>
      </c>
      <c r="DL542" s="83">
        <v>0</v>
      </c>
      <c r="DM542" s="83">
        <v>0</v>
      </c>
      <c r="DN542" s="83">
        <v>0</v>
      </c>
      <c r="DO542" s="83">
        <v>0</v>
      </c>
      <c r="DP542" s="83">
        <v>0</v>
      </c>
      <c r="DQ542" s="83">
        <v>0</v>
      </c>
      <c r="DR542" s="83">
        <v>0</v>
      </c>
      <c r="DS542" s="83">
        <v>0</v>
      </c>
      <c r="DT542" s="83">
        <v>3</v>
      </c>
      <c r="DU542" s="83">
        <v>3</v>
      </c>
      <c r="DV542" s="83">
        <v>0</v>
      </c>
      <c r="DW542" s="83">
        <v>0</v>
      </c>
      <c r="DX542" s="83">
        <v>3</v>
      </c>
      <c r="DY542" s="85">
        <v>44184</v>
      </c>
      <c r="DZ542" s="83" t="s">
        <v>4589</v>
      </c>
      <c r="EA542" s="83" t="s">
        <v>102</v>
      </c>
      <c r="EB542" s="83" t="s">
        <v>482</v>
      </c>
      <c r="EC542" s="83">
        <v>538</v>
      </c>
      <c r="ED542" s="83" t="s">
        <v>483</v>
      </c>
      <c r="EE542" s="83">
        <v>1</v>
      </c>
      <c r="EF542" s="83">
        <v>0</v>
      </c>
      <c r="EG542" s="83">
        <v>0</v>
      </c>
      <c r="EH542" s="83" t="s">
        <v>109</v>
      </c>
      <c r="EI542" s="83" t="s">
        <v>108</v>
      </c>
      <c r="EJ542" s="83" t="s">
        <v>583</v>
      </c>
      <c r="EK542" s="83">
        <v>0</v>
      </c>
      <c r="EL542" s="83">
        <v>0</v>
      </c>
      <c r="EM542" s="83">
        <v>1</v>
      </c>
      <c r="EN542" s="83" t="s">
        <v>497</v>
      </c>
      <c r="EO542" s="83"/>
      <c r="EP542" s="83" t="s">
        <v>436</v>
      </c>
      <c r="EQ542" s="136">
        <v>1</v>
      </c>
      <c r="ER542" s="136">
        <v>1</v>
      </c>
      <c r="ES542" s="136">
        <v>1</v>
      </c>
      <c r="ET542" s="136">
        <v>1</v>
      </c>
      <c r="EU542" s="215" t="s">
        <v>269</v>
      </c>
      <c r="EV542" s="136">
        <v>1</v>
      </c>
      <c r="EW542" s="136">
        <v>1</v>
      </c>
      <c r="EX542" s="136">
        <v>1</v>
      </c>
      <c r="EY542" s="136">
        <v>1</v>
      </c>
      <c r="EZ542" s="136">
        <v>1</v>
      </c>
      <c r="FP542" s="215" t="s">
        <v>592</v>
      </c>
      <c r="FQ542" s="136" t="b">
        <v>1</v>
      </c>
      <c r="FR542" s="136" t="b">
        <v>1</v>
      </c>
      <c r="FS542" s="136" t="b">
        <v>1</v>
      </c>
      <c r="FT542" s="136" t="b">
        <v>1</v>
      </c>
      <c r="FX542" s="215" t="s">
        <v>269</v>
      </c>
    </row>
    <row r="543" spans="1:180" ht="60" customHeight="1" x14ac:dyDescent="0.55000000000000004">
      <c r="A543" s="83" t="s">
        <v>130</v>
      </c>
      <c r="B543" s="83" t="s">
        <v>98</v>
      </c>
      <c r="C543" s="136">
        <v>292087</v>
      </c>
      <c r="D543" s="207" t="s">
        <v>628</v>
      </c>
      <c r="E543" s="208" t="s">
        <v>633</v>
      </c>
      <c r="F543" s="83" t="s">
        <v>108</v>
      </c>
      <c r="G543" s="85">
        <v>22744</v>
      </c>
      <c r="H543" s="83" t="s">
        <v>102</v>
      </c>
      <c r="I543" s="85">
        <v>39772</v>
      </c>
      <c r="J543" s="83" t="s">
        <v>228</v>
      </c>
      <c r="K543" s="216">
        <v>813433648266</v>
      </c>
      <c r="L543" s="83" t="s">
        <v>191</v>
      </c>
      <c r="M543" s="85">
        <v>43619</v>
      </c>
      <c r="N543" s="83">
        <v>-1996.6666666666699</v>
      </c>
      <c r="O543" s="83" t="s">
        <v>193</v>
      </c>
      <c r="P543" s="83" t="s">
        <v>181</v>
      </c>
      <c r="Q543" s="208" t="s">
        <v>7200</v>
      </c>
      <c r="R543" s="83" t="s">
        <v>102</v>
      </c>
      <c r="S543" s="83" t="s">
        <v>102</v>
      </c>
      <c r="T543" s="83" t="s">
        <v>133</v>
      </c>
      <c r="U543" s="83" t="s">
        <v>9942</v>
      </c>
      <c r="V543" s="83" t="s">
        <v>111</v>
      </c>
      <c r="W543" s="83" t="s">
        <v>105</v>
      </c>
      <c r="X543" s="86" t="s">
        <v>7200</v>
      </c>
      <c r="Y543" s="87" t="s">
        <v>102</v>
      </c>
      <c r="Z543" s="87" t="s">
        <v>102</v>
      </c>
      <c r="AA543" s="87" t="s">
        <v>133</v>
      </c>
      <c r="AB543" s="87" t="s">
        <v>9942</v>
      </c>
      <c r="AC543" s="87" t="s">
        <v>111</v>
      </c>
      <c r="AD543" s="87" t="s">
        <v>105</v>
      </c>
      <c r="AE543" s="87" t="s">
        <v>106</v>
      </c>
      <c r="AF543" s="86" t="s">
        <v>7200</v>
      </c>
      <c r="AG543" s="87" t="s">
        <v>486</v>
      </c>
      <c r="AH543" s="87" t="s">
        <v>9942</v>
      </c>
      <c r="AI543" s="87" t="s">
        <v>111</v>
      </c>
      <c r="AJ543" s="87" t="s">
        <v>204</v>
      </c>
      <c r="AK543" s="88"/>
      <c r="AL543" s="83" t="s">
        <v>107</v>
      </c>
      <c r="AM543" s="89" t="s">
        <v>454</v>
      </c>
      <c r="AN543" s="90" t="s">
        <v>416</v>
      </c>
      <c r="AO543" s="91" t="s">
        <v>642</v>
      </c>
      <c r="AP543" s="90">
        <v>8.3333333333332504</v>
      </c>
      <c r="AQ543" s="92" t="s">
        <v>102</v>
      </c>
      <c r="AR543" s="93" t="s">
        <v>102</v>
      </c>
      <c r="AS543" s="93" t="s">
        <v>102</v>
      </c>
      <c r="AT543" s="93" t="s">
        <v>102</v>
      </c>
      <c r="AU543" s="210" t="s">
        <v>644</v>
      </c>
      <c r="AV543" s="93" t="s">
        <v>185</v>
      </c>
      <c r="AW543" s="94" t="s">
        <v>102</v>
      </c>
      <c r="AX543" s="93" t="s">
        <v>183</v>
      </c>
      <c r="AY543" s="95" t="s">
        <v>111</v>
      </c>
      <c r="AZ543" s="93" t="s">
        <v>102</v>
      </c>
      <c r="BA543" s="93" t="s">
        <v>102</v>
      </c>
      <c r="BB543" s="93" t="s">
        <v>102</v>
      </c>
      <c r="BC543" s="93" t="s">
        <v>102</v>
      </c>
      <c r="BD543" s="96" t="s">
        <v>102</v>
      </c>
      <c r="BE543" s="90">
        <v>-260.66666666666703</v>
      </c>
      <c r="BF543" s="93" t="s">
        <v>102</v>
      </c>
      <c r="BG543" s="93" t="s">
        <v>102</v>
      </c>
      <c r="BH543" s="93" t="s">
        <v>102</v>
      </c>
      <c r="BI543" s="93" t="s">
        <v>102</v>
      </c>
      <c r="BJ543" s="210" t="s">
        <v>642</v>
      </c>
      <c r="BK543" s="93" t="s">
        <v>192</v>
      </c>
      <c r="BL543" s="97" t="s">
        <v>102</v>
      </c>
      <c r="BM543" s="93" t="s">
        <v>183</v>
      </c>
      <c r="BN543" s="93" t="s">
        <v>106</v>
      </c>
      <c r="BO543" s="93" t="s">
        <v>102</v>
      </c>
      <c r="BP543" s="98" t="s">
        <v>102</v>
      </c>
      <c r="BQ543" s="93" t="s">
        <v>102</v>
      </c>
      <c r="BR543" s="93" t="s">
        <v>102</v>
      </c>
      <c r="BS543" s="93" t="s">
        <v>102</v>
      </c>
      <c r="BT543" s="99" t="s">
        <v>591</v>
      </c>
      <c r="BU543" s="100" t="s">
        <v>11448</v>
      </c>
      <c r="BV543" s="101" t="s">
        <v>471</v>
      </c>
      <c r="BW543" s="136"/>
      <c r="BX543" s="103" t="s">
        <v>565</v>
      </c>
      <c r="BY543" s="104" t="s">
        <v>190</v>
      </c>
      <c r="BZ543" s="136"/>
      <c r="CA543" s="83" t="s">
        <v>599</v>
      </c>
      <c r="CB543" s="106" t="s">
        <v>647</v>
      </c>
      <c r="CC543" s="106" t="s">
        <v>11449</v>
      </c>
      <c r="CD543" s="107"/>
      <c r="CE543" s="108" t="s">
        <v>107</v>
      </c>
      <c r="CF543" s="108" t="s">
        <v>107</v>
      </c>
      <c r="CG543" s="109"/>
      <c r="CH543" s="110" t="s">
        <v>107</v>
      </c>
      <c r="CI543" s="111"/>
      <c r="CJ543" s="112">
        <v>6710</v>
      </c>
      <c r="CK543" s="113">
        <v>86</v>
      </c>
      <c r="CL543" s="114" t="s">
        <v>134</v>
      </c>
      <c r="CM543" s="114" t="s">
        <v>108</v>
      </c>
      <c r="CN543" s="114"/>
      <c r="CO543" s="115" t="s">
        <v>102</v>
      </c>
      <c r="CP543" s="115" t="s">
        <v>102</v>
      </c>
      <c r="CQ543" s="115" t="s">
        <v>102</v>
      </c>
      <c r="CR543" s="115" t="s">
        <v>102</v>
      </c>
      <c r="CS543" s="116"/>
      <c r="CT543" s="117" t="s">
        <v>109</v>
      </c>
      <c r="CU543" s="117" t="s">
        <v>109</v>
      </c>
      <c r="CV543" s="83">
        <v>539</v>
      </c>
      <c r="CW543" s="83" t="s">
        <v>108</v>
      </c>
      <c r="CX543" s="83">
        <v>539</v>
      </c>
      <c r="CY543" s="83" t="s">
        <v>108</v>
      </c>
      <c r="CZ543" s="83">
        <v>6867</v>
      </c>
      <c r="DA543" s="83" t="s">
        <v>419</v>
      </c>
      <c r="DB543" s="83" t="s">
        <v>130</v>
      </c>
      <c r="DC543" s="83" t="s">
        <v>499</v>
      </c>
      <c r="DD543" s="83">
        <v>1588</v>
      </c>
      <c r="DE543" s="83" t="s">
        <v>444</v>
      </c>
      <c r="DF543" s="83" t="s">
        <v>130</v>
      </c>
      <c r="DG543" s="83" t="s">
        <v>499</v>
      </c>
      <c r="DH543" s="83"/>
      <c r="DI543" s="83">
        <v>0</v>
      </c>
      <c r="DJ543" s="83">
        <v>1</v>
      </c>
      <c r="DK543" s="83">
        <v>0</v>
      </c>
      <c r="DL543" s="83">
        <v>0</v>
      </c>
      <c r="DM543" s="83">
        <v>0</v>
      </c>
      <c r="DN543" s="83">
        <v>0</v>
      </c>
      <c r="DO543" s="83">
        <v>0</v>
      </c>
      <c r="DP543" s="83">
        <v>0</v>
      </c>
      <c r="DQ543" s="83">
        <v>0</v>
      </c>
      <c r="DR543" s="83">
        <v>0</v>
      </c>
      <c r="DS543" s="83">
        <v>0</v>
      </c>
      <c r="DT543" s="83">
        <v>3</v>
      </c>
      <c r="DU543" s="83">
        <v>3</v>
      </c>
      <c r="DV543" s="83">
        <v>0</v>
      </c>
      <c r="DW543" s="83">
        <v>0</v>
      </c>
      <c r="DX543" s="83">
        <v>3</v>
      </c>
      <c r="DY543" s="85">
        <v>44185</v>
      </c>
      <c r="DZ543" s="83" t="s">
        <v>4590</v>
      </c>
      <c r="EA543" s="83" t="s">
        <v>102</v>
      </c>
      <c r="EB543" s="83" t="s">
        <v>482</v>
      </c>
      <c r="EC543" s="83">
        <v>539</v>
      </c>
      <c r="ED543" s="83" t="s">
        <v>483</v>
      </c>
      <c r="EE543" s="83">
        <v>1</v>
      </c>
      <c r="EF543" s="83">
        <v>0</v>
      </c>
      <c r="EG543" s="83">
        <v>0</v>
      </c>
      <c r="EH543" s="83" t="s">
        <v>109</v>
      </c>
      <c r="EI543" s="83" t="s">
        <v>108</v>
      </c>
      <c r="EJ543" s="83" t="s">
        <v>583</v>
      </c>
      <c r="EK543" s="83">
        <v>0</v>
      </c>
      <c r="EL543" s="83">
        <v>0</v>
      </c>
      <c r="EM543" s="83">
        <v>1</v>
      </c>
      <c r="EN543" s="83" t="s">
        <v>497</v>
      </c>
      <c r="EO543" s="83"/>
      <c r="EP543" s="83" t="s">
        <v>436</v>
      </c>
      <c r="EQ543" s="136">
        <v>1</v>
      </c>
      <c r="ER543" s="136">
        <v>1</v>
      </c>
      <c r="ES543" s="136">
        <v>1</v>
      </c>
      <c r="ET543" s="136">
        <v>1</v>
      </c>
      <c r="EU543" s="215" t="s">
        <v>269</v>
      </c>
      <c r="EV543" s="136">
        <v>1</v>
      </c>
      <c r="EW543" s="136">
        <v>1</v>
      </c>
      <c r="EX543" s="136">
        <v>1</v>
      </c>
      <c r="EY543" s="136">
        <v>1</v>
      </c>
      <c r="EZ543" s="136">
        <v>1</v>
      </c>
      <c r="FP543" s="215" t="s">
        <v>592</v>
      </c>
      <c r="FQ543" s="136" t="b">
        <v>1</v>
      </c>
      <c r="FR543" s="136" t="b">
        <v>1</v>
      </c>
      <c r="FS543" s="136" t="b">
        <v>1</v>
      </c>
      <c r="FT543" s="136" t="b">
        <v>1</v>
      </c>
      <c r="FX543" s="215" t="s">
        <v>269</v>
      </c>
    </row>
    <row r="544" spans="1:180" ht="60" customHeight="1" x14ac:dyDescent="0.55000000000000004">
      <c r="A544" s="83" t="s">
        <v>130</v>
      </c>
      <c r="B544" s="83" t="s">
        <v>98</v>
      </c>
      <c r="C544" s="136">
        <v>517397</v>
      </c>
      <c r="D544" s="207" t="s">
        <v>629</v>
      </c>
      <c r="E544" s="208" t="s">
        <v>634</v>
      </c>
      <c r="F544" s="83" t="s">
        <v>108</v>
      </c>
      <c r="G544" s="85">
        <v>26341</v>
      </c>
      <c r="H544" s="83" t="s">
        <v>102</v>
      </c>
      <c r="I544" s="85">
        <v>34633</v>
      </c>
      <c r="J544" s="83" t="s">
        <v>228</v>
      </c>
      <c r="K544" s="216">
        <v>304793669016</v>
      </c>
      <c r="L544" s="83" t="s">
        <v>191</v>
      </c>
      <c r="M544" s="85">
        <v>43642</v>
      </c>
      <c r="N544" s="83">
        <v>-2001.6666666666699</v>
      </c>
      <c r="O544" s="83" t="s">
        <v>193</v>
      </c>
      <c r="P544" s="83" t="s">
        <v>181</v>
      </c>
      <c r="Q544" s="208" t="s">
        <v>7204</v>
      </c>
      <c r="R544" s="83" t="s">
        <v>102</v>
      </c>
      <c r="S544" s="83" t="s">
        <v>102</v>
      </c>
      <c r="T544" s="83" t="s">
        <v>131</v>
      </c>
      <c r="U544" s="83" t="s">
        <v>9943</v>
      </c>
      <c r="V544" s="83" t="s">
        <v>104</v>
      </c>
      <c r="W544" s="83" t="s">
        <v>105</v>
      </c>
      <c r="X544" s="86" t="s">
        <v>7204</v>
      </c>
      <c r="Y544" s="87" t="s">
        <v>102</v>
      </c>
      <c r="Z544" s="87" t="s">
        <v>102</v>
      </c>
      <c r="AA544" s="87" t="s">
        <v>131</v>
      </c>
      <c r="AB544" s="87" t="s">
        <v>9943</v>
      </c>
      <c r="AC544" s="87" t="s">
        <v>104</v>
      </c>
      <c r="AD544" s="87" t="s">
        <v>105</v>
      </c>
      <c r="AE544" s="87" t="s">
        <v>106</v>
      </c>
      <c r="AF544" s="86" t="s">
        <v>7204</v>
      </c>
      <c r="AG544" s="87" t="s">
        <v>177</v>
      </c>
      <c r="AH544" s="87" t="s">
        <v>9943</v>
      </c>
      <c r="AI544" s="87" t="s">
        <v>104</v>
      </c>
      <c r="AJ544" s="87" t="s">
        <v>204</v>
      </c>
      <c r="AK544" s="88"/>
      <c r="AL544" s="83" t="s">
        <v>107</v>
      </c>
      <c r="AM544" s="89" t="s">
        <v>454</v>
      </c>
      <c r="AN544" s="90" t="s">
        <v>416</v>
      </c>
      <c r="AO544" s="91" t="s">
        <v>643</v>
      </c>
      <c r="AP544" s="90">
        <v>8.3333333333332504</v>
      </c>
      <c r="AQ544" s="92" t="s">
        <v>102</v>
      </c>
      <c r="AR544" s="93" t="s">
        <v>102</v>
      </c>
      <c r="AS544" s="93" t="s">
        <v>102</v>
      </c>
      <c r="AT544" s="93" t="s">
        <v>102</v>
      </c>
      <c r="AU544" s="210" t="s">
        <v>645</v>
      </c>
      <c r="AV544" s="93" t="s">
        <v>185</v>
      </c>
      <c r="AW544" s="94" t="s">
        <v>102</v>
      </c>
      <c r="AX544" s="93" t="s">
        <v>105</v>
      </c>
      <c r="AY544" s="95" t="s">
        <v>104</v>
      </c>
      <c r="AZ544" s="93" t="s">
        <v>102</v>
      </c>
      <c r="BA544" s="93" t="s">
        <v>102</v>
      </c>
      <c r="BB544" s="93" t="s">
        <v>102</v>
      </c>
      <c r="BC544" s="93" t="s">
        <v>102</v>
      </c>
      <c r="BD544" s="96" t="s">
        <v>102</v>
      </c>
      <c r="BE544" s="90">
        <v>-261.16666666666703</v>
      </c>
      <c r="BF544" s="93" t="s">
        <v>102</v>
      </c>
      <c r="BG544" s="93" t="s">
        <v>102</v>
      </c>
      <c r="BH544" s="93" t="s">
        <v>102</v>
      </c>
      <c r="BI544" s="93" t="s">
        <v>102</v>
      </c>
      <c r="BJ544" s="210" t="s">
        <v>643</v>
      </c>
      <c r="BK544" s="93" t="s">
        <v>196</v>
      </c>
      <c r="BL544" s="97" t="s">
        <v>102</v>
      </c>
      <c r="BM544" s="93" t="s">
        <v>105</v>
      </c>
      <c r="BN544" s="93" t="s">
        <v>596</v>
      </c>
      <c r="BO544" s="93" t="s">
        <v>102</v>
      </c>
      <c r="BP544" s="98" t="s">
        <v>102</v>
      </c>
      <c r="BQ544" s="93" t="s">
        <v>102</v>
      </c>
      <c r="BR544" s="93" t="s">
        <v>102</v>
      </c>
      <c r="BS544" s="93" t="s">
        <v>102</v>
      </c>
      <c r="BT544" s="99" t="s">
        <v>591</v>
      </c>
      <c r="BU544" s="100" t="s">
        <v>11450</v>
      </c>
      <c r="BV544" s="101" t="s">
        <v>471</v>
      </c>
      <c r="BW544" s="136"/>
      <c r="BX544" s="103" t="s">
        <v>565</v>
      </c>
      <c r="BY544" s="104" t="s">
        <v>190</v>
      </c>
      <c r="BZ544" s="136"/>
      <c r="CA544" s="83" t="s">
        <v>599</v>
      </c>
      <c r="CB544" s="106" t="s">
        <v>647</v>
      </c>
      <c r="CC544" s="106" t="s">
        <v>11451</v>
      </c>
      <c r="CD544" s="107"/>
      <c r="CE544" s="108" t="s">
        <v>107</v>
      </c>
      <c r="CF544" s="108" t="s">
        <v>107</v>
      </c>
      <c r="CG544" s="109"/>
      <c r="CH544" s="110" t="s">
        <v>107</v>
      </c>
      <c r="CI544" s="111"/>
      <c r="CJ544" s="112">
        <v>6710</v>
      </c>
      <c r="CK544" s="113">
        <v>86</v>
      </c>
      <c r="CL544" s="114" t="s">
        <v>134</v>
      </c>
      <c r="CM544" s="114" t="s">
        <v>108</v>
      </c>
      <c r="CN544" s="114"/>
      <c r="CO544" s="115" t="s">
        <v>102</v>
      </c>
      <c r="CP544" s="115" t="s">
        <v>102</v>
      </c>
      <c r="CQ544" s="115" t="s">
        <v>102</v>
      </c>
      <c r="CR544" s="115" t="s">
        <v>102</v>
      </c>
      <c r="CS544" s="116"/>
      <c r="CT544" s="117" t="s">
        <v>109</v>
      </c>
      <c r="CU544" s="117" t="s">
        <v>109</v>
      </c>
      <c r="CV544" s="83">
        <v>540</v>
      </c>
      <c r="CW544" s="83" t="s">
        <v>108</v>
      </c>
      <c r="CX544" s="83">
        <v>540</v>
      </c>
      <c r="CY544" s="83" t="s">
        <v>108</v>
      </c>
      <c r="CZ544" s="83">
        <v>6868</v>
      </c>
      <c r="DA544" s="83" t="s">
        <v>419</v>
      </c>
      <c r="DB544" s="83" t="s">
        <v>130</v>
      </c>
      <c r="DC544" s="83" t="s">
        <v>499</v>
      </c>
      <c r="DD544" s="83">
        <v>1589</v>
      </c>
      <c r="DE544" s="83" t="s">
        <v>444</v>
      </c>
      <c r="DF544" s="83" t="s">
        <v>130</v>
      </c>
      <c r="DG544" s="83" t="s">
        <v>499</v>
      </c>
      <c r="DH544" s="83"/>
      <c r="DI544" s="83">
        <v>0</v>
      </c>
      <c r="DJ544" s="83">
        <v>1</v>
      </c>
      <c r="DK544" s="83">
        <v>0</v>
      </c>
      <c r="DL544" s="83">
        <v>0</v>
      </c>
      <c r="DM544" s="83">
        <v>0</v>
      </c>
      <c r="DN544" s="83">
        <v>0</v>
      </c>
      <c r="DO544" s="83">
        <v>0</v>
      </c>
      <c r="DP544" s="83">
        <v>0</v>
      </c>
      <c r="DQ544" s="83">
        <v>0</v>
      </c>
      <c r="DR544" s="83">
        <v>0</v>
      </c>
      <c r="DS544" s="83">
        <v>0</v>
      </c>
      <c r="DT544" s="83">
        <v>3</v>
      </c>
      <c r="DU544" s="83">
        <v>3</v>
      </c>
      <c r="DV544" s="83">
        <v>0</v>
      </c>
      <c r="DW544" s="83">
        <v>0</v>
      </c>
      <c r="DX544" s="83">
        <v>3</v>
      </c>
      <c r="DY544" s="85">
        <v>44186</v>
      </c>
      <c r="DZ544" s="83" t="s">
        <v>4591</v>
      </c>
      <c r="EA544" s="83" t="s">
        <v>102</v>
      </c>
      <c r="EB544" s="83" t="s">
        <v>482</v>
      </c>
      <c r="EC544" s="83">
        <v>540</v>
      </c>
      <c r="ED544" s="83" t="s">
        <v>483</v>
      </c>
      <c r="EE544" s="83">
        <v>1</v>
      </c>
      <c r="EF544" s="83">
        <v>0</v>
      </c>
      <c r="EG544" s="83">
        <v>0</v>
      </c>
      <c r="EH544" s="83" t="s">
        <v>109</v>
      </c>
      <c r="EI544" s="83" t="s">
        <v>108</v>
      </c>
      <c r="EJ544" s="83" t="s">
        <v>583</v>
      </c>
      <c r="EK544" s="83">
        <v>0</v>
      </c>
      <c r="EL544" s="83">
        <v>0</v>
      </c>
      <c r="EM544" s="83">
        <v>1</v>
      </c>
      <c r="EN544" s="83" t="s">
        <v>497</v>
      </c>
      <c r="EO544" s="83"/>
      <c r="EP544" s="83" t="s">
        <v>436</v>
      </c>
      <c r="EQ544" s="136">
        <v>1</v>
      </c>
      <c r="ER544" s="136">
        <v>1</v>
      </c>
      <c r="ES544" s="136">
        <v>1</v>
      </c>
      <c r="ET544" s="136">
        <v>1</v>
      </c>
      <c r="EU544" s="215" t="s">
        <v>269</v>
      </c>
      <c r="EV544" s="136">
        <v>1</v>
      </c>
      <c r="EW544" s="136">
        <v>1</v>
      </c>
      <c r="EX544" s="136">
        <v>1</v>
      </c>
      <c r="EY544" s="136">
        <v>1</v>
      </c>
      <c r="EZ544" s="136">
        <v>1</v>
      </c>
      <c r="FP544" s="215" t="s">
        <v>592</v>
      </c>
      <c r="FQ544" s="136" t="b">
        <v>1</v>
      </c>
      <c r="FR544" s="136" t="b">
        <v>1</v>
      </c>
      <c r="FS544" s="136" t="b">
        <v>1</v>
      </c>
      <c r="FT544" s="136" t="b">
        <v>1</v>
      </c>
      <c r="FX544" s="215" t="s">
        <v>269</v>
      </c>
    </row>
    <row r="545" spans="1:180" ht="60" customHeight="1" x14ac:dyDescent="0.55000000000000004">
      <c r="A545" s="83" t="s">
        <v>130</v>
      </c>
      <c r="B545" s="83" t="s">
        <v>98</v>
      </c>
      <c r="C545" s="136">
        <v>750965</v>
      </c>
      <c r="D545" s="207" t="s">
        <v>627</v>
      </c>
      <c r="E545" s="208" t="s">
        <v>630</v>
      </c>
      <c r="F545" s="83" t="s">
        <v>108</v>
      </c>
      <c r="G545" s="85">
        <v>20621</v>
      </c>
      <c r="H545" s="83" t="s">
        <v>102</v>
      </c>
      <c r="I545" s="85">
        <v>39794</v>
      </c>
      <c r="J545" s="83" t="s">
        <v>228</v>
      </c>
      <c r="K545" s="216">
        <v>596134851256</v>
      </c>
      <c r="L545" s="83" t="s">
        <v>191</v>
      </c>
      <c r="M545" s="85">
        <v>43631</v>
      </c>
      <c r="N545" s="83">
        <v>-2006.6666666666699</v>
      </c>
      <c r="O545" s="83" t="s">
        <v>180</v>
      </c>
      <c r="P545" s="83" t="s">
        <v>181</v>
      </c>
      <c r="Q545" s="208" t="s">
        <v>7208</v>
      </c>
      <c r="R545" s="83" t="s">
        <v>102</v>
      </c>
      <c r="S545" s="83" t="s">
        <v>102</v>
      </c>
      <c r="T545" s="83" t="s">
        <v>199</v>
      </c>
      <c r="U545" s="83" t="s">
        <v>9944</v>
      </c>
      <c r="V545" s="83" t="s">
        <v>104</v>
      </c>
      <c r="W545" s="83" t="s">
        <v>105</v>
      </c>
      <c r="X545" s="86" t="s">
        <v>7208</v>
      </c>
      <c r="Y545" s="87" t="s">
        <v>102</v>
      </c>
      <c r="Z545" s="87" t="s">
        <v>102</v>
      </c>
      <c r="AA545" s="87" t="s">
        <v>199</v>
      </c>
      <c r="AB545" s="87" t="s">
        <v>9944</v>
      </c>
      <c r="AC545" s="87" t="s">
        <v>104</v>
      </c>
      <c r="AD545" s="87" t="s">
        <v>105</v>
      </c>
      <c r="AE545" s="87" t="s">
        <v>106</v>
      </c>
      <c r="AF545" s="86" t="s">
        <v>7208</v>
      </c>
      <c r="AG545" s="87" t="s">
        <v>489</v>
      </c>
      <c r="AH545" s="87" t="s">
        <v>9945</v>
      </c>
      <c r="AI545" s="87" t="s">
        <v>104</v>
      </c>
      <c r="AJ545" s="87" t="s">
        <v>204</v>
      </c>
      <c r="AK545" s="88"/>
      <c r="AL545" s="83" t="s">
        <v>107</v>
      </c>
      <c r="AM545" s="89" t="s">
        <v>454</v>
      </c>
      <c r="AN545" s="90" t="s">
        <v>416</v>
      </c>
      <c r="AO545" s="91" t="s">
        <v>641</v>
      </c>
      <c r="AP545" s="90">
        <v>8.3333333333332504</v>
      </c>
      <c r="AQ545" s="92" t="s">
        <v>211</v>
      </c>
      <c r="AR545" s="93" t="s">
        <v>102</v>
      </c>
      <c r="AS545" s="93" t="s">
        <v>102</v>
      </c>
      <c r="AT545" s="93" t="s">
        <v>102</v>
      </c>
      <c r="AU545" s="210" t="s">
        <v>641</v>
      </c>
      <c r="AV545" s="93" t="s">
        <v>192</v>
      </c>
      <c r="AW545" s="94" t="s">
        <v>102</v>
      </c>
      <c r="AX545" s="93" t="s">
        <v>105</v>
      </c>
      <c r="AY545" s="95" t="s">
        <v>188</v>
      </c>
      <c r="AZ545" s="93" t="s">
        <v>102</v>
      </c>
      <c r="BA545" s="93" t="s">
        <v>9946</v>
      </c>
      <c r="BB545" s="93" t="s">
        <v>102</v>
      </c>
      <c r="BC545" s="93" t="s">
        <v>102</v>
      </c>
      <c r="BD545" s="96" t="s">
        <v>102</v>
      </c>
      <c r="BE545" s="90">
        <v>-261.66666666666703</v>
      </c>
      <c r="BF545" s="93" t="s">
        <v>211</v>
      </c>
      <c r="BG545" s="93" t="s">
        <v>102</v>
      </c>
      <c r="BH545" s="93" t="s">
        <v>102</v>
      </c>
      <c r="BI545" s="93" t="s">
        <v>102</v>
      </c>
      <c r="BJ545" s="210" t="s">
        <v>646</v>
      </c>
      <c r="BK545" s="93" t="s">
        <v>182</v>
      </c>
      <c r="BL545" s="97" t="s">
        <v>102</v>
      </c>
      <c r="BM545" s="93" t="s">
        <v>105</v>
      </c>
      <c r="BN545" s="93" t="s">
        <v>104</v>
      </c>
      <c r="BO545" s="93" t="s">
        <v>102</v>
      </c>
      <c r="BP545" s="98">
        <v>20180387</v>
      </c>
      <c r="BQ545" s="93" t="s">
        <v>102</v>
      </c>
      <c r="BR545" s="93" t="s">
        <v>102</v>
      </c>
      <c r="BS545" s="93" t="s">
        <v>102</v>
      </c>
      <c r="BT545" s="99" t="s">
        <v>591</v>
      </c>
      <c r="BU545" s="100" t="s">
        <v>11452</v>
      </c>
      <c r="BV545" s="101" t="s">
        <v>471</v>
      </c>
      <c r="BW545" s="136"/>
      <c r="BX545" s="103" t="s">
        <v>565</v>
      </c>
      <c r="BY545" s="104" t="s">
        <v>190</v>
      </c>
      <c r="BZ545" s="136"/>
      <c r="CA545" s="83" t="s">
        <v>599</v>
      </c>
      <c r="CB545" s="106" t="s">
        <v>647</v>
      </c>
      <c r="CC545" s="106" t="s">
        <v>11453</v>
      </c>
      <c r="CD545" s="107"/>
      <c r="CE545" s="108" t="s">
        <v>107</v>
      </c>
      <c r="CF545" s="108" t="s">
        <v>107</v>
      </c>
      <c r="CG545" s="109"/>
      <c r="CH545" s="110" t="s">
        <v>107</v>
      </c>
      <c r="CI545" s="111"/>
      <c r="CJ545" s="112">
        <v>6710</v>
      </c>
      <c r="CK545" s="113">
        <v>86</v>
      </c>
      <c r="CL545" s="114" t="s">
        <v>134</v>
      </c>
      <c r="CM545" s="114" t="s">
        <v>108</v>
      </c>
      <c r="CN545" s="114"/>
      <c r="CO545" s="115" t="s">
        <v>102</v>
      </c>
      <c r="CP545" s="115" t="s">
        <v>102</v>
      </c>
      <c r="CQ545" s="115" t="s">
        <v>102</v>
      </c>
      <c r="CR545" s="115" t="s">
        <v>102</v>
      </c>
      <c r="CS545" s="116"/>
      <c r="CT545" s="117" t="s">
        <v>109</v>
      </c>
      <c r="CU545" s="117" t="s">
        <v>109</v>
      </c>
      <c r="CV545" s="83">
        <v>541</v>
      </c>
      <c r="CW545" s="83" t="s">
        <v>108</v>
      </c>
      <c r="CX545" s="83">
        <v>541</v>
      </c>
      <c r="CY545" s="83" t="s">
        <v>108</v>
      </c>
      <c r="CZ545" s="83">
        <v>6869</v>
      </c>
      <c r="DA545" s="83" t="s">
        <v>419</v>
      </c>
      <c r="DB545" s="83" t="s">
        <v>130</v>
      </c>
      <c r="DC545" s="83" t="s">
        <v>499</v>
      </c>
      <c r="DD545" s="83">
        <v>1590</v>
      </c>
      <c r="DE545" s="83" t="s">
        <v>444</v>
      </c>
      <c r="DF545" s="83" t="s">
        <v>130</v>
      </c>
      <c r="DG545" s="83" t="s">
        <v>499</v>
      </c>
      <c r="DH545" s="83"/>
      <c r="DI545" s="83">
        <v>0</v>
      </c>
      <c r="DJ545" s="83">
        <v>1</v>
      </c>
      <c r="DK545" s="83">
        <v>0</v>
      </c>
      <c r="DL545" s="83">
        <v>0</v>
      </c>
      <c r="DM545" s="83">
        <v>0</v>
      </c>
      <c r="DN545" s="83">
        <v>0</v>
      </c>
      <c r="DO545" s="83">
        <v>0</v>
      </c>
      <c r="DP545" s="83">
        <v>0</v>
      </c>
      <c r="DQ545" s="83">
        <v>0</v>
      </c>
      <c r="DR545" s="83">
        <v>0</v>
      </c>
      <c r="DS545" s="83">
        <v>0</v>
      </c>
      <c r="DT545" s="83">
        <v>3</v>
      </c>
      <c r="DU545" s="83">
        <v>3</v>
      </c>
      <c r="DV545" s="83">
        <v>0</v>
      </c>
      <c r="DW545" s="83">
        <v>0</v>
      </c>
      <c r="DX545" s="83">
        <v>3</v>
      </c>
      <c r="DY545" s="85">
        <v>44187</v>
      </c>
      <c r="DZ545" s="83" t="s">
        <v>4592</v>
      </c>
      <c r="EA545" s="83" t="s">
        <v>102</v>
      </c>
      <c r="EB545" s="83" t="s">
        <v>482</v>
      </c>
      <c r="EC545" s="83">
        <v>541</v>
      </c>
      <c r="ED545" s="83" t="s">
        <v>483</v>
      </c>
      <c r="EE545" s="83">
        <v>1</v>
      </c>
      <c r="EF545" s="83">
        <v>0</v>
      </c>
      <c r="EG545" s="83">
        <v>0</v>
      </c>
      <c r="EH545" s="83" t="s">
        <v>109</v>
      </c>
      <c r="EI545" s="83" t="s">
        <v>108</v>
      </c>
      <c r="EJ545" s="83" t="s">
        <v>583</v>
      </c>
      <c r="EK545" s="83">
        <v>0</v>
      </c>
      <c r="EL545" s="83">
        <v>0</v>
      </c>
      <c r="EM545" s="83">
        <v>1</v>
      </c>
      <c r="EN545" s="83" t="s">
        <v>497</v>
      </c>
      <c r="EO545" s="83"/>
      <c r="EP545" s="83" t="s">
        <v>436</v>
      </c>
      <c r="EQ545" s="136">
        <v>1</v>
      </c>
      <c r="ER545" s="136">
        <v>1</v>
      </c>
      <c r="ES545" s="136">
        <v>1</v>
      </c>
      <c r="ET545" s="136">
        <v>1</v>
      </c>
      <c r="EU545" s="215" t="s">
        <v>269</v>
      </c>
      <c r="EV545" s="136">
        <v>1</v>
      </c>
      <c r="EW545" s="136">
        <v>1</v>
      </c>
      <c r="EX545" s="136">
        <v>1</v>
      </c>
      <c r="EY545" s="136">
        <v>1</v>
      </c>
      <c r="EZ545" s="136">
        <v>1</v>
      </c>
      <c r="FP545" s="215" t="s">
        <v>592</v>
      </c>
      <c r="FQ545" s="136" t="b">
        <v>1</v>
      </c>
      <c r="FR545" s="136" t="b">
        <v>1</v>
      </c>
      <c r="FS545" s="136" t="b">
        <v>1</v>
      </c>
      <c r="FT545" s="136" t="b">
        <v>1</v>
      </c>
      <c r="FX545" s="215" t="s">
        <v>269</v>
      </c>
    </row>
    <row r="546" spans="1:180" ht="60" customHeight="1" x14ac:dyDescent="0.55000000000000004">
      <c r="A546" s="83" t="s">
        <v>130</v>
      </c>
      <c r="B546" s="83" t="s">
        <v>98</v>
      </c>
      <c r="C546" s="136">
        <v>484405</v>
      </c>
      <c r="D546" s="207" t="s">
        <v>628</v>
      </c>
      <c r="E546" s="208" t="s">
        <v>633</v>
      </c>
      <c r="F546" s="83" t="s">
        <v>108</v>
      </c>
      <c r="G546" s="85">
        <v>22744</v>
      </c>
      <c r="H546" s="83" t="s">
        <v>102</v>
      </c>
      <c r="I546" s="85">
        <v>39772</v>
      </c>
      <c r="J546" s="83" t="s">
        <v>228</v>
      </c>
      <c r="K546" s="216">
        <v>610999660393</v>
      </c>
      <c r="L546" s="83" t="s">
        <v>191</v>
      </c>
      <c r="M546" s="85">
        <v>43619</v>
      </c>
      <c r="N546" s="83">
        <v>-2011.6666666666699</v>
      </c>
      <c r="O546" s="83" t="s">
        <v>193</v>
      </c>
      <c r="P546" s="83" t="s">
        <v>181</v>
      </c>
      <c r="Q546" s="208" t="s">
        <v>7212</v>
      </c>
      <c r="R546" s="83" t="s">
        <v>102</v>
      </c>
      <c r="S546" s="83" t="s">
        <v>102</v>
      </c>
      <c r="T546" s="83" t="s">
        <v>133</v>
      </c>
      <c r="U546" s="83" t="s">
        <v>9947</v>
      </c>
      <c r="V546" s="83" t="s">
        <v>111</v>
      </c>
      <c r="W546" s="83" t="s">
        <v>105</v>
      </c>
      <c r="X546" s="86" t="s">
        <v>7212</v>
      </c>
      <c r="Y546" s="87" t="s">
        <v>102</v>
      </c>
      <c r="Z546" s="87" t="s">
        <v>102</v>
      </c>
      <c r="AA546" s="87" t="s">
        <v>133</v>
      </c>
      <c r="AB546" s="87" t="s">
        <v>9947</v>
      </c>
      <c r="AC546" s="87" t="s">
        <v>111</v>
      </c>
      <c r="AD546" s="87" t="s">
        <v>105</v>
      </c>
      <c r="AE546" s="87" t="s">
        <v>106</v>
      </c>
      <c r="AF546" s="86" t="s">
        <v>7212</v>
      </c>
      <c r="AG546" s="87" t="s">
        <v>486</v>
      </c>
      <c r="AH546" s="87" t="s">
        <v>9947</v>
      </c>
      <c r="AI546" s="87" t="s">
        <v>111</v>
      </c>
      <c r="AJ546" s="87" t="s">
        <v>204</v>
      </c>
      <c r="AK546" s="88"/>
      <c r="AL546" s="83" t="s">
        <v>107</v>
      </c>
      <c r="AM546" s="89" t="s">
        <v>454</v>
      </c>
      <c r="AN546" s="90" t="s">
        <v>416</v>
      </c>
      <c r="AO546" s="91" t="s">
        <v>642</v>
      </c>
      <c r="AP546" s="90">
        <v>8.3333333333332504</v>
      </c>
      <c r="AQ546" s="92" t="s">
        <v>102</v>
      </c>
      <c r="AR546" s="93" t="s">
        <v>102</v>
      </c>
      <c r="AS546" s="93" t="s">
        <v>102</v>
      </c>
      <c r="AT546" s="93" t="s">
        <v>102</v>
      </c>
      <c r="AU546" s="210" t="s">
        <v>644</v>
      </c>
      <c r="AV546" s="93" t="s">
        <v>185</v>
      </c>
      <c r="AW546" s="94" t="s">
        <v>102</v>
      </c>
      <c r="AX546" s="93" t="s">
        <v>183</v>
      </c>
      <c r="AY546" s="95" t="s">
        <v>111</v>
      </c>
      <c r="AZ546" s="93" t="s">
        <v>102</v>
      </c>
      <c r="BA546" s="93" t="s">
        <v>102</v>
      </c>
      <c r="BB546" s="93" t="s">
        <v>102</v>
      </c>
      <c r="BC546" s="93" t="s">
        <v>102</v>
      </c>
      <c r="BD546" s="96" t="s">
        <v>102</v>
      </c>
      <c r="BE546" s="90">
        <v>-262.16666666666703</v>
      </c>
      <c r="BF546" s="93" t="s">
        <v>102</v>
      </c>
      <c r="BG546" s="93" t="s">
        <v>102</v>
      </c>
      <c r="BH546" s="93" t="s">
        <v>102</v>
      </c>
      <c r="BI546" s="93" t="s">
        <v>102</v>
      </c>
      <c r="BJ546" s="210" t="s">
        <v>642</v>
      </c>
      <c r="BK546" s="93" t="s">
        <v>192</v>
      </c>
      <c r="BL546" s="97" t="s">
        <v>102</v>
      </c>
      <c r="BM546" s="93" t="s">
        <v>183</v>
      </c>
      <c r="BN546" s="93" t="s">
        <v>106</v>
      </c>
      <c r="BO546" s="93" t="s">
        <v>102</v>
      </c>
      <c r="BP546" s="98" t="s">
        <v>102</v>
      </c>
      <c r="BQ546" s="93" t="s">
        <v>102</v>
      </c>
      <c r="BR546" s="93" t="s">
        <v>102</v>
      </c>
      <c r="BS546" s="93" t="s">
        <v>102</v>
      </c>
      <c r="BT546" s="99" t="s">
        <v>591</v>
      </c>
      <c r="BU546" s="100" t="s">
        <v>11454</v>
      </c>
      <c r="BV546" s="101" t="s">
        <v>471</v>
      </c>
      <c r="BW546" s="136"/>
      <c r="BX546" s="103" t="s">
        <v>565</v>
      </c>
      <c r="BY546" s="104" t="s">
        <v>190</v>
      </c>
      <c r="BZ546" s="136"/>
      <c r="CA546" s="83" t="s">
        <v>599</v>
      </c>
      <c r="CB546" s="106" t="s">
        <v>647</v>
      </c>
      <c r="CC546" s="106" t="s">
        <v>11455</v>
      </c>
      <c r="CD546" s="107"/>
      <c r="CE546" s="108" t="s">
        <v>107</v>
      </c>
      <c r="CF546" s="108" t="s">
        <v>107</v>
      </c>
      <c r="CG546" s="109"/>
      <c r="CH546" s="110" t="s">
        <v>107</v>
      </c>
      <c r="CI546" s="111"/>
      <c r="CJ546" s="112">
        <v>6710</v>
      </c>
      <c r="CK546" s="113">
        <v>86</v>
      </c>
      <c r="CL546" s="114" t="s">
        <v>134</v>
      </c>
      <c r="CM546" s="114" t="s">
        <v>108</v>
      </c>
      <c r="CN546" s="114"/>
      <c r="CO546" s="115" t="s">
        <v>102</v>
      </c>
      <c r="CP546" s="115" t="s">
        <v>102</v>
      </c>
      <c r="CQ546" s="115" t="s">
        <v>102</v>
      </c>
      <c r="CR546" s="115" t="s">
        <v>102</v>
      </c>
      <c r="CS546" s="116"/>
      <c r="CT546" s="117" t="s">
        <v>109</v>
      </c>
      <c r="CU546" s="117" t="s">
        <v>109</v>
      </c>
      <c r="CV546" s="83">
        <v>542</v>
      </c>
      <c r="CW546" s="83" t="s">
        <v>108</v>
      </c>
      <c r="CX546" s="83">
        <v>542</v>
      </c>
      <c r="CY546" s="83" t="s">
        <v>108</v>
      </c>
      <c r="CZ546" s="83">
        <v>6870</v>
      </c>
      <c r="DA546" s="83" t="s">
        <v>419</v>
      </c>
      <c r="DB546" s="83" t="s">
        <v>130</v>
      </c>
      <c r="DC546" s="83" t="s">
        <v>499</v>
      </c>
      <c r="DD546" s="83">
        <v>1591</v>
      </c>
      <c r="DE546" s="83" t="s">
        <v>444</v>
      </c>
      <c r="DF546" s="83" t="s">
        <v>130</v>
      </c>
      <c r="DG546" s="83" t="s">
        <v>499</v>
      </c>
      <c r="DH546" s="83"/>
      <c r="DI546" s="83">
        <v>0</v>
      </c>
      <c r="DJ546" s="83">
        <v>1</v>
      </c>
      <c r="DK546" s="83">
        <v>0</v>
      </c>
      <c r="DL546" s="83">
        <v>0</v>
      </c>
      <c r="DM546" s="83">
        <v>0</v>
      </c>
      <c r="DN546" s="83">
        <v>0</v>
      </c>
      <c r="DO546" s="83">
        <v>0</v>
      </c>
      <c r="DP546" s="83">
        <v>0</v>
      </c>
      <c r="DQ546" s="83">
        <v>0</v>
      </c>
      <c r="DR546" s="83">
        <v>0</v>
      </c>
      <c r="DS546" s="83">
        <v>0</v>
      </c>
      <c r="DT546" s="83">
        <v>3</v>
      </c>
      <c r="DU546" s="83">
        <v>3</v>
      </c>
      <c r="DV546" s="83">
        <v>0</v>
      </c>
      <c r="DW546" s="83">
        <v>0</v>
      </c>
      <c r="DX546" s="83">
        <v>3</v>
      </c>
      <c r="DY546" s="85">
        <v>44188</v>
      </c>
      <c r="DZ546" s="83" t="s">
        <v>4593</v>
      </c>
      <c r="EA546" s="83" t="s">
        <v>102</v>
      </c>
      <c r="EB546" s="83" t="s">
        <v>482</v>
      </c>
      <c r="EC546" s="83">
        <v>542</v>
      </c>
      <c r="ED546" s="83" t="s">
        <v>483</v>
      </c>
      <c r="EE546" s="83">
        <v>1</v>
      </c>
      <c r="EF546" s="83">
        <v>0</v>
      </c>
      <c r="EG546" s="83">
        <v>0</v>
      </c>
      <c r="EH546" s="83" t="s">
        <v>109</v>
      </c>
      <c r="EI546" s="83" t="s">
        <v>108</v>
      </c>
      <c r="EJ546" s="83" t="s">
        <v>583</v>
      </c>
      <c r="EK546" s="83">
        <v>0</v>
      </c>
      <c r="EL546" s="83">
        <v>0</v>
      </c>
      <c r="EM546" s="83">
        <v>1</v>
      </c>
      <c r="EN546" s="83" t="s">
        <v>497</v>
      </c>
      <c r="EO546" s="83"/>
      <c r="EP546" s="83" t="s">
        <v>436</v>
      </c>
      <c r="EQ546" s="136">
        <v>1</v>
      </c>
      <c r="ER546" s="136">
        <v>1</v>
      </c>
      <c r="ES546" s="136">
        <v>1</v>
      </c>
      <c r="ET546" s="136">
        <v>1</v>
      </c>
      <c r="EU546" s="215" t="s">
        <v>269</v>
      </c>
      <c r="EV546" s="136">
        <v>1</v>
      </c>
      <c r="EW546" s="136">
        <v>1</v>
      </c>
      <c r="EX546" s="136">
        <v>1</v>
      </c>
      <c r="EY546" s="136">
        <v>1</v>
      </c>
      <c r="EZ546" s="136">
        <v>1</v>
      </c>
      <c r="FP546" s="215" t="s">
        <v>592</v>
      </c>
      <c r="FQ546" s="136" t="b">
        <v>1</v>
      </c>
      <c r="FR546" s="136" t="b">
        <v>1</v>
      </c>
      <c r="FS546" s="136" t="b">
        <v>1</v>
      </c>
      <c r="FT546" s="136" t="b">
        <v>1</v>
      </c>
      <c r="FX546" s="215" t="s">
        <v>269</v>
      </c>
    </row>
    <row r="547" spans="1:180" ht="60" customHeight="1" x14ac:dyDescent="0.55000000000000004">
      <c r="A547" s="83" t="s">
        <v>130</v>
      </c>
      <c r="B547" s="83" t="s">
        <v>98</v>
      </c>
      <c r="C547" s="136">
        <v>287133</v>
      </c>
      <c r="D547" s="207" t="s">
        <v>629</v>
      </c>
      <c r="E547" s="208" t="s">
        <v>634</v>
      </c>
      <c r="F547" s="83" t="s">
        <v>108</v>
      </c>
      <c r="G547" s="85">
        <v>26341</v>
      </c>
      <c r="H547" s="83" t="s">
        <v>102</v>
      </c>
      <c r="I547" s="85">
        <v>34633</v>
      </c>
      <c r="J547" s="83" t="s">
        <v>228</v>
      </c>
      <c r="K547" s="216">
        <v>786282816582</v>
      </c>
      <c r="L547" s="83" t="s">
        <v>191</v>
      </c>
      <c r="M547" s="85">
        <v>43642</v>
      </c>
      <c r="N547" s="83">
        <v>-2016.6666666666699</v>
      </c>
      <c r="O547" s="83" t="s">
        <v>193</v>
      </c>
      <c r="P547" s="83" t="s">
        <v>181</v>
      </c>
      <c r="Q547" s="208" t="s">
        <v>7216</v>
      </c>
      <c r="R547" s="83" t="s">
        <v>102</v>
      </c>
      <c r="S547" s="83" t="s">
        <v>102</v>
      </c>
      <c r="T547" s="83" t="s">
        <v>131</v>
      </c>
      <c r="U547" s="83" t="s">
        <v>9948</v>
      </c>
      <c r="V547" s="83" t="s">
        <v>104</v>
      </c>
      <c r="W547" s="83" t="s">
        <v>105</v>
      </c>
      <c r="X547" s="86" t="s">
        <v>7216</v>
      </c>
      <c r="Y547" s="87" t="s">
        <v>102</v>
      </c>
      <c r="Z547" s="87" t="s">
        <v>102</v>
      </c>
      <c r="AA547" s="87" t="s">
        <v>131</v>
      </c>
      <c r="AB547" s="87" t="s">
        <v>9948</v>
      </c>
      <c r="AC547" s="87" t="s">
        <v>104</v>
      </c>
      <c r="AD547" s="87" t="s">
        <v>105</v>
      </c>
      <c r="AE547" s="87" t="s">
        <v>106</v>
      </c>
      <c r="AF547" s="86" t="s">
        <v>7216</v>
      </c>
      <c r="AG547" s="87" t="s">
        <v>177</v>
      </c>
      <c r="AH547" s="87" t="s">
        <v>9948</v>
      </c>
      <c r="AI547" s="87" t="s">
        <v>104</v>
      </c>
      <c r="AJ547" s="87" t="s">
        <v>204</v>
      </c>
      <c r="AK547" s="88"/>
      <c r="AL547" s="83" t="s">
        <v>107</v>
      </c>
      <c r="AM547" s="89" t="s">
        <v>454</v>
      </c>
      <c r="AN547" s="90" t="s">
        <v>416</v>
      </c>
      <c r="AO547" s="91" t="s">
        <v>643</v>
      </c>
      <c r="AP547" s="90">
        <v>8.3333333333332504</v>
      </c>
      <c r="AQ547" s="92" t="s">
        <v>102</v>
      </c>
      <c r="AR547" s="93" t="s">
        <v>102</v>
      </c>
      <c r="AS547" s="93" t="s">
        <v>102</v>
      </c>
      <c r="AT547" s="93" t="s">
        <v>102</v>
      </c>
      <c r="AU547" s="210" t="s">
        <v>645</v>
      </c>
      <c r="AV547" s="93" t="s">
        <v>185</v>
      </c>
      <c r="AW547" s="94" t="s">
        <v>102</v>
      </c>
      <c r="AX547" s="93" t="s">
        <v>105</v>
      </c>
      <c r="AY547" s="95" t="s">
        <v>104</v>
      </c>
      <c r="AZ547" s="93" t="s">
        <v>102</v>
      </c>
      <c r="BA547" s="93" t="s">
        <v>102</v>
      </c>
      <c r="BB547" s="93" t="s">
        <v>102</v>
      </c>
      <c r="BC547" s="93" t="s">
        <v>102</v>
      </c>
      <c r="BD547" s="96" t="s">
        <v>102</v>
      </c>
      <c r="BE547" s="90">
        <v>-262.66666666666703</v>
      </c>
      <c r="BF547" s="93" t="s">
        <v>102</v>
      </c>
      <c r="BG547" s="93" t="s">
        <v>102</v>
      </c>
      <c r="BH547" s="93" t="s">
        <v>102</v>
      </c>
      <c r="BI547" s="93" t="s">
        <v>102</v>
      </c>
      <c r="BJ547" s="210" t="s">
        <v>643</v>
      </c>
      <c r="BK547" s="93" t="s">
        <v>196</v>
      </c>
      <c r="BL547" s="97" t="s">
        <v>102</v>
      </c>
      <c r="BM547" s="93" t="s">
        <v>105</v>
      </c>
      <c r="BN547" s="93" t="s">
        <v>596</v>
      </c>
      <c r="BO547" s="93" t="s">
        <v>102</v>
      </c>
      <c r="BP547" s="98" t="s">
        <v>102</v>
      </c>
      <c r="BQ547" s="93" t="s">
        <v>102</v>
      </c>
      <c r="BR547" s="93" t="s">
        <v>102</v>
      </c>
      <c r="BS547" s="93" t="s">
        <v>102</v>
      </c>
      <c r="BT547" s="99" t="s">
        <v>591</v>
      </c>
      <c r="BU547" s="100" t="s">
        <v>11456</v>
      </c>
      <c r="BV547" s="101" t="s">
        <v>471</v>
      </c>
      <c r="BW547" s="136"/>
      <c r="BX547" s="103" t="s">
        <v>565</v>
      </c>
      <c r="BY547" s="104" t="s">
        <v>190</v>
      </c>
      <c r="BZ547" s="136"/>
      <c r="CA547" s="83" t="s">
        <v>599</v>
      </c>
      <c r="CB547" s="106" t="s">
        <v>647</v>
      </c>
      <c r="CC547" s="106" t="s">
        <v>11457</v>
      </c>
      <c r="CD547" s="107"/>
      <c r="CE547" s="108" t="s">
        <v>107</v>
      </c>
      <c r="CF547" s="108" t="s">
        <v>107</v>
      </c>
      <c r="CG547" s="109"/>
      <c r="CH547" s="110" t="s">
        <v>107</v>
      </c>
      <c r="CI547" s="111"/>
      <c r="CJ547" s="112">
        <v>6710</v>
      </c>
      <c r="CK547" s="113">
        <v>86</v>
      </c>
      <c r="CL547" s="114" t="s">
        <v>134</v>
      </c>
      <c r="CM547" s="114" t="s">
        <v>108</v>
      </c>
      <c r="CN547" s="114"/>
      <c r="CO547" s="115" t="s">
        <v>102</v>
      </c>
      <c r="CP547" s="115" t="s">
        <v>102</v>
      </c>
      <c r="CQ547" s="115" t="s">
        <v>102</v>
      </c>
      <c r="CR547" s="115" t="s">
        <v>102</v>
      </c>
      <c r="CS547" s="116"/>
      <c r="CT547" s="117" t="s">
        <v>109</v>
      </c>
      <c r="CU547" s="117" t="s">
        <v>109</v>
      </c>
      <c r="CV547" s="83">
        <v>543</v>
      </c>
      <c r="CW547" s="83" t="s">
        <v>108</v>
      </c>
      <c r="CX547" s="83">
        <v>543</v>
      </c>
      <c r="CY547" s="83" t="s">
        <v>108</v>
      </c>
      <c r="CZ547" s="83">
        <v>6871</v>
      </c>
      <c r="DA547" s="83" t="s">
        <v>419</v>
      </c>
      <c r="DB547" s="83" t="s">
        <v>130</v>
      </c>
      <c r="DC547" s="83" t="s">
        <v>499</v>
      </c>
      <c r="DD547" s="83">
        <v>1592</v>
      </c>
      <c r="DE547" s="83" t="s">
        <v>444</v>
      </c>
      <c r="DF547" s="83" t="s">
        <v>130</v>
      </c>
      <c r="DG547" s="83" t="s">
        <v>499</v>
      </c>
      <c r="DH547" s="83"/>
      <c r="DI547" s="83">
        <v>0</v>
      </c>
      <c r="DJ547" s="83">
        <v>1</v>
      </c>
      <c r="DK547" s="83">
        <v>0</v>
      </c>
      <c r="DL547" s="83">
        <v>0</v>
      </c>
      <c r="DM547" s="83">
        <v>0</v>
      </c>
      <c r="DN547" s="83">
        <v>0</v>
      </c>
      <c r="DO547" s="83">
        <v>0</v>
      </c>
      <c r="DP547" s="83">
        <v>0</v>
      </c>
      <c r="DQ547" s="83">
        <v>0</v>
      </c>
      <c r="DR547" s="83">
        <v>0</v>
      </c>
      <c r="DS547" s="83">
        <v>0</v>
      </c>
      <c r="DT547" s="83">
        <v>3</v>
      </c>
      <c r="DU547" s="83">
        <v>3</v>
      </c>
      <c r="DV547" s="83">
        <v>0</v>
      </c>
      <c r="DW547" s="83">
        <v>0</v>
      </c>
      <c r="DX547" s="83">
        <v>3</v>
      </c>
      <c r="DY547" s="85">
        <v>44189</v>
      </c>
      <c r="DZ547" s="83" t="s">
        <v>4594</v>
      </c>
      <c r="EA547" s="83" t="s">
        <v>102</v>
      </c>
      <c r="EB547" s="83" t="s">
        <v>482</v>
      </c>
      <c r="EC547" s="83">
        <v>543</v>
      </c>
      <c r="ED547" s="83" t="s">
        <v>483</v>
      </c>
      <c r="EE547" s="83">
        <v>1</v>
      </c>
      <c r="EF547" s="83">
        <v>0</v>
      </c>
      <c r="EG547" s="83">
        <v>0</v>
      </c>
      <c r="EH547" s="83" t="s">
        <v>109</v>
      </c>
      <c r="EI547" s="83" t="s">
        <v>108</v>
      </c>
      <c r="EJ547" s="83" t="s">
        <v>583</v>
      </c>
      <c r="EK547" s="83">
        <v>0</v>
      </c>
      <c r="EL547" s="83">
        <v>0</v>
      </c>
      <c r="EM547" s="83">
        <v>1</v>
      </c>
      <c r="EN547" s="83" t="s">
        <v>497</v>
      </c>
      <c r="EO547" s="83"/>
      <c r="EP547" s="83" t="s">
        <v>436</v>
      </c>
      <c r="EQ547" s="136">
        <v>1</v>
      </c>
      <c r="ER547" s="136">
        <v>1</v>
      </c>
      <c r="ES547" s="136">
        <v>1</v>
      </c>
      <c r="ET547" s="136">
        <v>1</v>
      </c>
      <c r="EU547" s="215" t="s">
        <v>269</v>
      </c>
      <c r="EV547" s="136">
        <v>1</v>
      </c>
      <c r="EW547" s="136">
        <v>1</v>
      </c>
      <c r="EX547" s="136">
        <v>1</v>
      </c>
      <c r="EY547" s="136">
        <v>1</v>
      </c>
      <c r="EZ547" s="136">
        <v>1</v>
      </c>
      <c r="FP547" s="215" t="s">
        <v>592</v>
      </c>
      <c r="FQ547" s="136" t="b">
        <v>1</v>
      </c>
      <c r="FR547" s="136" t="b">
        <v>1</v>
      </c>
      <c r="FS547" s="136" t="b">
        <v>1</v>
      </c>
      <c r="FT547" s="136" t="b">
        <v>1</v>
      </c>
      <c r="FX547" s="215" t="s">
        <v>269</v>
      </c>
    </row>
    <row r="548" spans="1:180" ht="60" customHeight="1" x14ac:dyDescent="0.55000000000000004">
      <c r="A548" s="83" t="s">
        <v>130</v>
      </c>
      <c r="B548" s="83" t="s">
        <v>98</v>
      </c>
      <c r="C548" s="136">
        <v>895613</v>
      </c>
      <c r="D548" s="207" t="s">
        <v>627</v>
      </c>
      <c r="E548" s="208" t="s">
        <v>630</v>
      </c>
      <c r="F548" s="83" t="s">
        <v>108</v>
      </c>
      <c r="G548" s="85">
        <v>20621</v>
      </c>
      <c r="H548" s="83" t="s">
        <v>102</v>
      </c>
      <c r="I548" s="85">
        <v>39794</v>
      </c>
      <c r="J548" s="83" t="s">
        <v>228</v>
      </c>
      <c r="K548" s="216">
        <v>225386803809</v>
      </c>
      <c r="L548" s="83" t="s">
        <v>191</v>
      </c>
      <c r="M548" s="85">
        <v>43631</v>
      </c>
      <c r="N548" s="83">
        <v>-2021.6666666666699</v>
      </c>
      <c r="O548" s="83" t="s">
        <v>180</v>
      </c>
      <c r="P548" s="83" t="s">
        <v>181</v>
      </c>
      <c r="Q548" s="208" t="s">
        <v>7220</v>
      </c>
      <c r="R548" s="83" t="s">
        <v>102</v>
      </c>
      <c r="S548" s="83" t="s">
        <v>102</v>
      </c>
      <c r="T548" s="83" t="s">
        <v>199</v>
      </c>
      <c r="U548" s="83" t="s">
        <v>9949</v>
      </c>
      <c r="V548" s="83" t="s">
        <v>104</v>
      </c>
      <c r="W548" s="83" t="s">
        <v>105</v>
      </c>
      <c r="X548" s="86" t="s">
        <v>7220</v>
      </c>
      <c r="Y548" s="87" t="s">
        <v>102</v>
      </c>
      <c r="Z548" s="87" t="s">
        <v>102</v>
      </c>
      <c r="AA548" s="87" t="s">
        <v>199</v>
      </c>
      <c r="AB548" s="87" t="s">
        <v>9949</v>
      </c>
      <c r="AC548" s="87" t="s">
        <v>104</v>
      </c>
      <c r="AD548" s="87" t="s">
        <v>105</v>
      </c>
      <c r="AE548" s="87" t="s">
        <v>106</v>
      </c>
      <c r="AF548" s="86" t="s">
        <v>7220</v>
      </c>
      <c r="AG548" s="87" t="s">
        <v>489</v>
      </c>
      <c r="AH548" s="87" t="s">
        <v>9950</v>
      </c>
      <c r="AI548" s="87" t="s">
        <v>104</v>
      </c>
      <c r="AJ548" s="87" t="s">
        <v>204</v>
      </c>
      <c r="AK548" s="88"/>
      <c r="AL548" s="83" t="s">
        <v>107</v>
      </c>
      <c r="AM548" s="89" t="s">
        <v>454</v>
      </c>
      <c r="AN548" s="90" t="s">
        <v>416</v>
      </c>
      <c r="AO548" s="91" t="s">
        <v>641</v>
      </c>
      <c r="AP548" s="90">
        <v>8.3333333333332504</v>
      </c>
      <c r="AQ548" s="92" t="s">
        <v>211</v>
      </c>
      <c r="AR548" s="93" t="s">
        <v>102</v>
      </c>
      <c r="AS548" s="93" t="s">
        <v>102</v>
      </c>
      <c r="AT548" s="93" t="s">
        <v>102</v>
      </c>
      <c r="AU548" s="210" t="s">
        <v>641</v>
      </c>
      <c r="AV548" s="93" t="s">
        <v>192</v>
      </c>
      <c r="AW548" s="94" t="s">
        <v>102</v>
      </c>
      <c r="AX548" s="93" t="s">
        <v>105</v>
      </c>
      <c r="AY548" s="95" t="s">
        <v>188</v>
      </c>
      <c r="AZ548" s="93" t="s">
        <v>102</v>
      </c>
      <c r="BA548" s="93" t="s">
        <v>9951</v>
      </c>
      <c r="BB548" s="93" t="s">
        <v>102</v>
      </c>
      <c r="BC548" s="93" t="s">
        <v>102</v>
      </c>
      <c r="BD548" s="96" t="s">
        <v>102</v>
      </c>
      <c r="BE548" s="90">
        <v>-263.16666666666703</v>
      </c>
      <c r="BF548" s="93" t="s">
        <v>211</v>
      </c>
      <c r="BG548" s="93" t="s">
        <v>102</v>
      </c>
      <c r="BH548" s="93" t="s">
        <v>102</v>
      </c>
      <c r="BI548" s="93" t="s">
        <v>102</v>
      </c>
      <c r="BJ548" s="210" t="s">
        <v>646</v>
      </c>
      <c r="BK548" s="93" t="s">
        <v>182</v>
      </c>
      <c r="BL548" s="97" t="s">
        <v>102</v>
      </c>
      <c r="BM548" s="93" t="s">
        <v>105</v>
      </c>
      <c r="BN548" s="93" t="s">
        <v>104</v>
      </c>
      <c r="BO548" s="93" t="s">
        <v>102</v>
      </c>
      <c r="BP548" s="98">
        <v>20180388</v>
      </c>
      <c r="BQ548" s="93" t="s">
        <v>102</v>
      </c>
      <c r="BR548" s="93" t="s">
        <v>102</v>
      </c>
      <c r="BS548" s="93" t="s">
        <v>102</v>
      </c>
      <c r="BT548" s="99" t="s">
        <v>591</v>
      </c>
      <c r="BU548" s="100" t="s">
        <v>11458</v>
      </c>
      <c r="BV548" s="101" t="s">
        <v>471</v>
      </c>
      <c r="BW548" s="136"/>
      <c r="BX548" s="103" t="s">
        <v>565</v>
      </c>
      <c r="BY548" s="104" t="s">
        <v>190</v>
      </c>
      <c r="BZ548" s="136"/>
      <c r="CA548" s="83" t="s">
        <v>599</v>
      </c>
      <c r="CB548" s="106" t="s">
        <v>647</v>
      </c>
      <c r="CC548" s="106" t="s">
        <v>11459</v>
      </c>
      <c r="CD548" s="107"/>
      <c r="CE548" s="108" t="s">
        <v>107</v>
      </c>
      <c r="CF548" s="108" t="s">
        <v>107</v>
      </c>
      <c r="CG548" s="109"/>
      <c r="CH548" s="110" t="s">
        <v>107</v>
      </c>
      <c r="CI548" s="111"/>
      <c r="CJ548" s="112">
        <v>6710</v>
      </c>
      <c r="CK548" s="113">
        <v>86</v>
      </c>
      <c r="CL548" s="114" t="s">
        <v>134</v>
      </c>
      <c r="CM548" s="114" t="s">
        <v>108</v>
      </c>
      <c r="CN548" s="114"/>
      <c r="CO548" s="115" t="s">
        <v>102</v>
      </c>
      <c r="CP548" s="115" t="s">
        <v>102</v>
      </c>
      <c r="CQ548" s="115" t="s">
        <v>102</v>
      </c>
      <c r="CR548" s="115" t="s">
        <v>102</v>
      </c>
      <c r="CS548" s="116"/>
      <c r="CT548" s="117" t="s">
        <v>109</v>
      </c>
      <c r="CU548" s="117" t="s">
        <v>109</v>
      </c>
      <c r="CV548" s="83">
        <v>544</v>
      </c>
      <c r="CW548" s="83" t="s">
        <v>108</v>
      </c>
      <c r="CX548" s="83">
        <v>544</v>
      </c>
      <c r="CY548" s="83" t="s">
        <v>108</v>
      </c>
      <c r="CZ548" s="83">
        <v>6872</v>
      </c>
      <c r="DA548" s="83" t="s">
        <v>419</v>
      </c>
      <c r="DB548" s="83" t="s">
        <v>130</v>
      </c>
      <c r="DC548" s="83" t="s">
        <v>499</v>
      </c>
      <c r="DD548" s="83">
        <v>1593</v>
      </c>
      <c r="DE548" s="83" t="s">
        <v>444</v>
      </c>
      <c r="DF548" s="83" t="s">
        <v>130</v>
      </c>
      <c r="DG548" s="83" t="s">
        <v>499</v>
      </c>
      <c r="DH548" s="83"/>
      <c r="DI548" s="83">
        <v>0</v>
      </c>
      <c r="DJ548" s="83">
        <v>1</v>
      </c>
      <c r="DK548" s="83">
        <v>0</v>
      </c>
      <c r="DL548" s="83">
        <v>0</v>
      </c>
      <c r="DM548" s="83">
        <v>0</v>
      </c>
      <c r="DN548" s="83">
        <v>0</v>
      </c>
      <c r="DO548" s="83">
        <v>0</v>
      </c>
      <c r="DP548" s="83">
        <v>0</v>
      </c>
      <c r="DQ548" s="83">
        <v>0</v>
      </c>
      <c r="DR548" s="83">
        <v>0</v>
      </c>
      <c r="DS548" s="83">
        <v>0</v>
      </c>
      <c r="DT548" s="83">
        <v>3</v>
      </c>
      <c r="DU548" s="83">
        <v>3</v>
      </c>
      <c r="DV548" s="83">
        <v>0</v>
      </c>
      <c r="DW548" s="83">
        <v>0</v>
      </c>
      <c r="DX548" s="83">
        <v>3</v>
      </c>
      <c r="DY548" s="85">
        <v>44190</v>
      </c>
      <c r="DZ548" s="83" t="s">
        <v>4595</v>
      </c>
      <c r="EA548" s="83" t="s">
        <v>102</v>
      </c>
      <c r="EB548" s="83" t="s">
        <v>482</v>
      </c>
      <c r="EC548" s="83">
        <v>544</v>
      </c>
      <c r="ED548" s="83" t="s">
        <v>483</v>
      </c>
      <c r="EE548" s="83">
        <v>1</v>
      </c>
      <c r="EF548" s="83">
        <v>0</v>
      </c>
      <c r="EG548" s="83">
        <v>0</v>
      </c>
      <c r="EH548" s="83" t="s">
        <v>109</v>
      </c>
      <c r="EI548" s="83" t="s">
        <v>108</v>
      </c>
      <c r="EJ548" s="83" t="s">
        <v>583</v>
      </c>
      <c r="EK548" s="83">
        <v>0</v>
      </c>
      <c r="EL548" s="83">
        <v>0</v>
      </c>
      <c r="EM548" s="83">
        <v>1</v>
      </c>
      <c r="EN548" s="83" t="s">
        <v>497</v>
      </c>
      <c r="EO548" s="83"/>
      <c r="EP548" s="83" t="s">
        <v>436</v>
      </c>
      <c r="EQ548" s="136">
        <v>1</v>
      </c>
      <c r="ER548" s="136">
        <v>1</v>
      </c>
      <c r="ES548" s="136">
        <v>1</v>
      </c>
      <c r="ET548" s="136">
        <v>1</v>
      </c>
      <c r="EU548" s="215" t="s">
        <v>269</v>
      </c>
      <c r="EV548" s="136">
        <v>1</v>
      </c>
      <c r="EW548" s="136">
        <v>1</v>
      </c>
      <c r="EX548" s="136">
        <v>1</v>
      </c>
      <c r="EY548" s="136">
        <v>1</v>
      </c>
      <c r="EZ548" s="136">
        <v>1</v>
      </c>
      <c r="FP548" s="215" t="s">
        <v>592</v>
      </c>
      <c r="FQ548" s="136" t="b">
        <v>1</v>
      </c>
      <c r="FR548" s="136" t="b">
        <v>1</v>
      </c>
      <c r="FS548" s="136" t="b">
        <v>1</v>
      </c>
      <c r="FT548" s="136" t="b">
        <v>1</v>
      </c>
      <c r="FX548" s="215" t="s">
        <v>269</v>
      </c>
    </row>
    <row r="549" spans="1:180" ht="60" customHeight="1" x14ac:dyDescent="0.55000000000000004">
      <c r="A549" s="83" t="s">
        <v>130</v>
      </c>
      <c r="B549" s="83" t="s">
        <v>98</v>
      </c>
      <c r="C549" s="136">
        <v>594850</v>
      </c>
      <c r="D549" s="207" t="s">
        <v>628</v>
      </c>
      <c r="E549" s="208" t="s">
        <v>633</v>
      </c>
      <c r="F549" s="83" t="s">
        <v>108</v>
      </c>
      <c r="G549" s="85">
        <v>22744</v>
      </c>
      <c r="H549" s="83" t="s">
        <v>102</v>
      </c>
      <c r="I549" s="85">
        <v>39772</v>
      </c>
      <c r="J549" s="83" t="s">
        <v>228</v>
      </c>
      <c r="K549" s="216">
        <v>201351250929</v>
      </c>
      <c r="L549" s="83" t="s">
        <v>191</v>
      </c>
      <c r="M549" s="85">
        <v>43619</v>
      </c>
      <c r="N549" s="83">
        <v>-2026.6666666666699</v>
      </c>
      <c r="O549" s="83" t="s">
        <v>193</v>
      </c>
      <c r="P549" s="83" t="s">
        <v>181</v>
      </c>
      <c r="Q549" s="208" t="s">
        <v>7224</v>
      </c>
      <c r="R549" s="83" t="s">
        <v>102</v>
      </c>
      <c r="S549" s="83" t="s">
        <v>102</v>
      </c>
      <c r="T549" s="83" t="s">
        <v>133</v>
      </c>
      <c r="U549" s="83" t="s">
        <v>9952</v>
      </c>
      <c r="V549" s="83" t="s">
        <v>111</v>
      </c>
      <c r="W549" s="83" t="s">
        <v>105</v>
      </c>
      <c r="X549" s="86" t="s">
        <v>7224</v>
      </c>
      <c r="Y549" s="87" t="s">
        <v>102</v>
      </c>
      <c r="Z549" s="87" t="s">
        <v>102</v>
      </c>
      <c r="AA549" s="87" t="s">
        <v>133</v>
      </c>
      <c r="AB549" s="87" t="s">
        <v>9952</v>
      </c>
      <c r="AC549" s="87" t="s">
        <v>111</v>
      </c>
      <c r="AD549" s="87" t="s">
        <v>105</v>
      </c>
      <c r="AE549" s="87" t="s">
        <v>106</v>
      </c>
      <c r="AF549" s="86" t="s">
        <v>7224</v>
      </c>
      <c r="AG549" s="87" t="s">
        <v>486</v>
      </c>
      <c r="AH549" s="87" t="s">
        <v>9952</v>
      </c>
      <c r="AI549" s="87" t="s">
        <v>111</v>
      </c>
      <c r="AJ549" s="87" t="s">
        <v>204</v>
      </c>
      <c r="AK549" s="88"/>
      <c r="AL549" s="83" t="s">
        <v>107</v>
      </c>
      <c r="AM549" s="89" t="s">
        <v>454</v>
      </c>
      <c r="AN549" s="90" t="s">
        <v>416</v>
      </c>
      <c r="AO549" s="91" t="s">
        <v>642</v>
      </c>
      <c r="AP549" s="90">
        <v>8.3333333333332504</v>
      </c>
      <c r="AQ549" s="92" t="s">
        <v>102</v>
      </c>
      <c r="AR549" s="93" t="s">
        <v>102</v>
      </c>
      <c r="AS549" s="93" t="s">
        <v>102</v>
      </c>
      <c r="AT549" s="93" t="s">
        <v>102</v>
      </c>
      <c r="AU549" s="210" t="s">
        <v>644</v>
      </c>
      <c r="AV549" s="93" t="s">
        <v>185</v>
      </c>
      <c r="AW549" s="94" t="s">
        <v>102</v>
      </c>
      <c r="AX549" s="93" t="s">
        <v>183</v>
      </c>
      <c r="AY549" s="95" t="s">
        <v>111</v>
      </c>
      <c r="AZ549" s="93" t="s">
        <v>102</v>
      </c>
      <c r="BA549" s="93" t="s">
        <v>102</v>
      </c>
      <c r="BB549" s="93" t="s">
        <v>102</v>
      </c>
      <c r="BC549" s="93" t="s">
        <v>102</v>
      </c>
      <c r="BD549" s="96" t="s">
        <v>102</v>
      </c>
      <c r="BE549" s="90">
        <v>-263.66666666666703</v>
      </c>
      <c r="BF549" s="93" t="s">
        <v>102</v>
      </c>
      <c r="BG549" s="93" t="s">
        <v>102</v>
      </c>
      <c r="BH549" s="93" t="s">
        <v>102</v>
      </c>
      <c r="BI549" s="93" t="s">
        <v>102</v>
      </c>
      <c r="BJ549" s="210" t="s">
        <v>642</v>
      </c>
      <c r="BK549" s="93" t="s">
        <v>192</v>
      </c>
      <c r="BL549" s="97" t="s">
        <v>102</v>
      </c>
      <c r="BM549" s="93" t="s">
        <v>183</v>
      </c>
      <c r="BN549" s="93" t="s">
        <v>106</v>
      </c>
      <c r="BO549" s="93" t="s">
        <v>102</v>
      </c>
      <c r="BP549" s="98" t="s">
        <v>102</v>
      </c>
      <c r="BQ549" s="93" t="s">
        <v>102</v>
      </c>
      <c r="BR549" s="93" t="s">
        <v>102</v>
      </c>
      <c r="BS549" s="93" t="s">
        <v>102</v>
      </c>
      <c r="BT549" s="99" t="s">
        <v>591</v>
      </c>
      <c r="BU549" s="100" t="s">
        <v>11460</v>
      </c>
      <c r="BV549" s="101" t="s">
        <v>471</v>
      </c>
      <c r="BW549" s="136"/>
      <c r="BX549" s="103" t="s">
        <v>565</v>
      </c>
      <c r="BY549" s="104" t="s">
        <v>190</v>
      </c>
      <c r="BZ549" s="136"/>
      <c r="CA549" s="83" t="s">
        <v>599</v>
      </c>
      <c r="CB549" s="106" t="s">
        <v>647</v>
      </c>
      <c r="CC549" s="106" t="s">
        <v>11461</v>
      </c>
      <c r="CD549" s="107"/>
      <c r="CE549" s="108" t="s">
        <v>107</v>
      </c>
      <c r="CF549" s="108" t="s">
        <v>107</v>
      </c>
      <c r="CG549" s="109"/>
      <c r="CH549" s="110" t="s">
        <v>107</v>
      </c>
      <c r="CI549" s="111"/>
      <c r="CJ549" s="112">
        <v>6710</v>
      </c>
      <c r="CK549" s="113">
        <v>86</v>
      </c>
      <c r="CL549" s="114" t="s">
        <v>134</v>
      </c>
      <c r="CM549" s="114" t="s">
        <v>108</v>
      </c>
      <c r="CN549" s="114"/>
      <c r="CO549" s="115" t="s">
        <v>102</v>
      </c>
      <c r="CP549" s="115" t="s">
        <v>102</v>
      </c>
      <c r="CQ549" s="115" t="s">
        <v>102</v>
      </c>
      <c r="CR549" s="115" t="s">
        <v>102</v>
      </c>
      <c r="CS549" s="116"/>
      <c r="CT549" s="117" t="s">
        <v>109</v>
      </c>
      <c r="CU549" s="117" t="s">
        <v>109</v>
      </c>
      <c r="CV549" s="83">
        <v>545</v>
      </c>
      <c r="CW549" s="83" t="s">
        <v>108</v>
      </c>
      <c r="CX549" s="83">
        <v>545</v>
      </c>
      <c r="CY549" s="83" t="s">
        <v>108</v>
      </c>
      <c r="CZ549" s="83">
        <v>6873</v>
      </c>
      <c r="DA549" s="83" t="s">
        <v>419</v>
      </c>
      <c r="DB549" s="83" t="s">
        <v>130</v>
      </c>
      <c r="DC549" s="83" t="s">
        <v>499</v>
      </c>
      <c r="DD549" s="83">
        <v>1594</v>
      </c>
      <c r="DE549" s="83" t="s">
        <v>444</v>
      </c>
      <c r="DF549" s="83" t="s">
        <v>130</v>
      </c>
      <c r="DG549" s="83" t="s">
        <v>499</v>
      </c>
      <c r="DH549" s="83"/>
      <c r="DI549" s="83">
        <v>0</v>
      </c>
      <c r="DJ549" s="83">
        <v>1</v>
      </c>
      <c r="DK549" s="83">
        <v>0</v>
      </c>
      <c r="DL549" s="83">
        <v>0</v>
      </c>
      <c r="DM549" s="83">
        <v>0</v>
      </c>
      <c r="DN549" s="83">
        <v>0</v>
      </c>
      <c r="DO549" s="83">
        <v>0</v>
      </c>
      <c r="DP549" s="83">
        <v>0</v>
      </c>
      <c r="DQ549" s="83">
        <v>0</v>
      </c>
      <c r="DR549" s="83">
        <v>0</v>
      </c>
      <c r="DS549" s="83">
        <v>0</v>
      </c>
      <c r="DT549" s="83">
        <v>3</v>
      </c>
      <c r="DU549" s="83">
        <v>3</v>
      </c>
      <c r="DV549" s="83">
        <v>0</v>
      </c>
      <c r="DW549" s="83">
        <v>0</v>
      </c>
      <c r="DX549" s="83">
        <v>3</v>
      </c>
      <c r="DY549" s="85">
        <v>44191</v>
      </c>
      <c r="DZ549" s="83" t="s">
        <v>4596</v>
      </c>
      <c r="EA549" s="83" t="s">
        <v>102</v>
      </c>
      <c r="EB549" s="83" t="s">
        <v>482</v>
      </c>
      <c r="EC549" s="83">
        <v>545</v>
      </c>
      <c r="ED549" s="83" t="s">
        <v>483</v>
      </c>
      <c r="EE549" s="83">
        <v>1</v>
      </c>
      <c r="EF549" s="83">
        <v>0</v>
      </c>
      <c r="EG549" s="83">
        <v>0</v>
      </c>
      <c r="EH549" s="83" t="s">
        <v>109</v>
      </c>
      <c r="EI549" s="83" t="s">
        <v>108</v>
      </c>
      <c r="EJ549" s="83" t="s">
        <v>583</v>
      </c>
      <c r="EK549" s="83">
        <v>0</v>
      </c>
      <c r="EL549" s="83">
        <v>0</v>
      </c>
      <c r="EM549" s="83">
        <v>1</v>
      </c>
      <c r="EN549" s="83" t="s">
        <v>497</v>
      </c>
      <c r="EO549" s="83"/>
      <c r="EP549" s="83" t="s">
        <v>436</v>
      </c>
      <c r="EQ549" s="136">
        <v>1</v>
      </c>
      <c r="ER549" s="136">
        <v>1</v>
      </c>
      <c r="ES549" s="136">
        <v>1</v>
      </c>
      <c r="ET549" s="136">
        <v>1</v>
      </c>
      <c r="EU549" s="215" t="s">
        <v>269</v>
      </c>
      <c r="EV549" s="136">
        <v>1</v>
      </c>
      <c r="EW549" s="136">
        <v>1</v>
      </c>
      <c r="EX549" s="136">
        <v>1</v>
      </c>
      <c r="EY549" s="136">
        <v>1</v>
      </c>
      <c r="EZ549" s="136">
        <v>1</v>
      </c>
      <c r="FP549" s="215" t="s">
        <v>592</v>
      </c>
      <c r="FQ549" s="136" t="b">
        <v>1</v>
      </c>
      <c r="FR549" s="136" t="b">
        <v>1</v>
      </c>
      <c r="FS549" s="136" t="b">
        <v>1</v>
      </c>
      <c r="FT549" s="136" t="b">
        <v>1</v>
      </c>
      <c r="FX549" s="215" t="s">
        <v>269</v>
      </c>
    </row>
    <row r="550" spans="1:180" ht="60" customHeight="1" x14ac:dyDescent="0.55000000000000004">
      <c r="A550" s="83" t="s">
        <v>130</v>
      </c>
      <c r="B550" s="83" t="s">
        <v>98</v>
      </c>
      <c r="C550" s="136">
        <v>549429</v>
      </c>
      <c r="D550" s="207" t="s">
        <v>629</v>
      </c>
      <c r="E550" s="208" t="s">
        <v>634</v>
      </c>
      <c r="F550" s="83" t="s">
        <v>108</v>
      </c>
      <c r="G550" s="85">
        <v>26341</v>
      </c>
      <c r="H550" s="83" t="s">
        <v>102</v>
      </c>
      <c r="I550" s="85">
        <v>34633</v>
      </c>
      <c r="J550" s="83" t="s">
        <v>228</v>
      </c>
      <c r="K550" s="216">
        <v>691863864320</v>
      </c>
      <c r="L550" s="83" t="s">
        <v>191</v>
      </c>
      <c r="M550" s="85">
        <v>43642</v>
      </c>
      <c r="N550" s="83">
        <v>-2031.6666666666699</v>
      </c>
      <c r="O550" s="83" t="s">
        <v>193</v>
      </c>
      <c r="P550" s="83" t="s">
        <v>181</v>
      </c>
      <c r="Q550" s="208" t="s">
        <v>7228</v>
      </c>
      <c r="R550" s="83" t="s">
        <v>102</v>
      </c>
      <c r="S550" s="83" t="s">
        <v>102</v>
      </c>
      <c r="T550" s="83" t="s">
        <v>131</v>
      </c>
      <c r="U550" s="83" t="s">
        <v>9953</v>
      </c>
      <c r="V550" s="83" t="s">
        <v>104</v>
      </c>
      <c r="W550" s="83" t="s">
        <v>105</v>
      </c>
      <c r="X550" s="86" t="s">
        <v>7228</v>
      </c>
      <c r="Y550" s="87" t="s">
        <v>102</v>
      </c>
      <c r="Z550" s="87" t="s">
        <v>102</v>
      </c>
      <c r="AA550" s="87" t="s">
        <v>131</v>
      </c>
      <c r="AB550" s="87" t="s">
        <v>9953</v>
      </c>
      <c r="AC550" s="87" t="s">
        <v>104</v>
      </c>
      <c r="AD550" s="87" t="s">
        <v>105</v>
      </c>
      <c r="AE550" s="87" t="s">
        <v>106</v>
      </c>
      <c r="AF550" s="86" t="s">
        <v>7228</v>
      </c>
      <c r="AG550" s="87" t="s">
        <v>177</v>
      </c>
      <c r="AH550" s="87" t="s">
        <v>9953</v>
      </c>
      <c r="AI550" s="87" t="s">
        <v>104</v>
      </c>
      <c r="AJ550" s="87" t="s">
        <v>204</v>
      </c>
      <c r="AK550" s="88"/>
      <c r="AL550" s="83" t="s">
        <v>107</v>
      </c>
      <c r="AM550" s="89" t="s">
        <v>454</v>
      </c>
      <c r="AN550" s="90" t="s">
        <v>416</v>
      </c>
      <c r="AO550" s="91" t="s">
        <v>643</v>
      </c>
      <c r="AP550" s="90">
        <v>8.3333333333332504</v>
      </c>
      <c r="AQ550" s="92" t="s">
        <v>102</v>
      </c>
      <c r="AR550" s="93" t="s">
        <v>102</v>
      </c>
      <c r="AS550" s="93" t="s">
        <v>102</v>
      </c>
      <c r="AT550" s="93" t="s">
        <v>102</v>
      </c>
      <c r="AU550" s="210" t="s">
        <v>645</v>
      </c>
      <c r="AV550" s="93" t="s">
        <v>185</v>
      </c>
      <c r="AW550" s="94" t="s">
        <v>102</v>
      </c>
      <c r="AX550" s="93" t="s">
        <v>105</v>
      </c>
      <c r="AY550" s="95" t="s">
        <v>104</v>
      </c>
      <c r="AZ550" s="93" t="s">
        <v>102</v>
      </c>
      <c r="BA550" s="93" t="s">
        <v>102</v>
      </c>
      <c r="BB550" s="93" t="s">
        <v>102</v>
      </c>
      <c r="BC550" s="93" t="s">
        <v>102</v>
      </c>
      <c r="BD550" s="96" t="s">
        <v>102</v>
      </c>
      <c r="BE550" s="90">
        <v>-264.16666666666703</v>
      </c>
      <c r="BF550" s="93" t="s">
        <v>102</v>
      </c>
      <c r="BG550" s="93" t="s">
        <v>102</v>
      </c>
      <c r="BH550" s="93" t="s">
        <v>102</v>
      </c>
      <c r="BI550" s="93" t="s">
        <v>102</v>
      </c>
      <c r="BJ550" s="210" t="s">
        <v>643</v>
      </c>
      <c r="BK550" s="93" t="s">
        <v>196</v>
      </c>
      <c r="BL550" s="97" t="s">
        <v>102</v>
      </c>
      <c r="BM550" s="93" t="s">
        <v>105</v>
      </c>
      <c r="BN550" s="93" t="s">
        <v>596</v>
      </c>
      <c r="BO550" s="93" t="s">
        <v>102</v>
      </c>
      <c r="BP550" s="98" t="s">
        <v>102</v>
      </c>
      <c r="BQ550" s="93" t="s">
        <v>102</v>
      </c>
      <c r="BR550" s="93" t="s">
        <v>102</v>
      </c>
      <c r="BS550" s="93" t="s">
        <v>102</v>
      </c>
      <c r="BT550" s="99" t="s">
        <v>591</v>
      </c>
      <c r="BU550" s="100" t="s">
        <v>11462</v>
      </c>
      <c r="BV550" s="101" t="s">
        <v>471</v>
      </c>
      <c r="BW550" s="136"/>
      <c r="BX550" s="103" t="s">
        <v>565</v>
      </c>
      <c r="BY550" s="104" t="s">
        <v>190</v>
      </c>
      <c r="BZ550" s="136"/>
      <c r="CA550" s="83" t="s">
        <v>599</v>
      </c>
      <c r="CB550" s="106" t="s">
        <v>647</v>
      </c>
      <c r="CC550" s="106" t="s">
        <v>11463</v>
      </c>
      <c r="CD550" s="107"/>
      <c r="CE550" s="108" t="s">
        <v>107</v>
      </c>
      <c r="CF550" s="108" t="s">
        <v>107</v>
      </c>
      <c r="CG550" s="109"/>
      <c r="CH550" s="110" t="s">
        <v>107</v>
      </c>
      <c r="CI550" s="111"/>
      <c r="CJ550" s="112">
        <v>6710</v>
      </c>
      <c r="CK550" s="113">
        <v>86</v>
      </c>
      <c r="CL550" s="114" t="s">
        <v>134</v>
      </c>
      <c r="CM550" s="114" t="s">
        <v>108</v>
      </c>
      <c r="CN550" s="114"/>
      <c r="CO550" s="115" t="s">
        <v>102</v>
      </c>
      <c r="CP550" s="115" t="s">
        <v>102</v>
      </c>
      <c r="CQ550" s="115" t="s">
        <v>102</v>
      </c>
      <c r="CR550" s="115" t="s">
        <v>102</v>
      </c>
      <c r="CS550" s="116"/>
      <c r="CT550" s="117" t="s">
        <v>109</v>
      </c>
      <c r="CU550" s="117" t="s">
        <v>109</v>
      </c>
      <c r="CV550" s="83">
        <v>546</v>
      </c>
      <c r="CW550" s="83" t="s">
        <v>108</v>
      </c>
      <c r="CX550" s="83">
        <v>546</v>
      </c>
      <c r="CY550" s="83" t="s">
        <v>108</v>
      </c>
      <c r="CZ550" s="83">
        <v>6874</v>
      </c>
      <c r="DA550" s="83" t="s">
        <v>419</v>
      </c>
      <c r="DB550" s="83" t="s">
        <v>130</v>
      </c>
      <c r="DC550" s="83" t="s">
        <v>499</v>
      </c>
      <c r="DD550" s="83">
        <v>1595</v>
      </c>
      <c r="DE550" s="83" t="s">
        <v>444</v>
      </c>
      <c r="DF550" s="83" t="s">
        <v>130</v>
      </c>
      <c r="DG550" s="83" t="s">
        <v>499</v>
      </c>
      <c r="DH550" s="83"/>
      <c r="DI550" s="83">
        <v>0</v>
      </c>
      <c r="DJ550" s="83">
        <v>1</v>
      </c>
      <c r="DK550" s="83">
        <v>0</v>
      </c>
      <c r="DL550" s="83">
        <v>0</v>
      </c>
      <c r="DM550" s="83">
        <v>0</v>
      </c>
      <c r="DN550" s="83">
        <v>0</v>
      </c>
      <c r="DO550" s="83">
        <v>0</v>
      </c>
      <c r="DP550" s="83">
        <v>0</v>
      </c>
      <c r="DQ550" s="83">
        <v>0</v>
      </c>
      <c r="DR550" s="83">
        <v>0</v>
      </c>
      <c r="DS550" s="83">
        <v>0</v>
      </c>
      <c r="DT550" s="83">
        <v>3</v>
      </c>
      <c r="DU550" s="83">
        <v>3</v>
      </c>
      <c r="DV550" s="83">
        <v>0</v>
      </c>
      <c r="DW550" s="83">
        <v>0</v>
      </c>
      <c r="DX550" s="83">
        <v>3</v>
      </c>
      <c r="DY550" s="85">
        <v>44192</v>
      </c>
      <c r="DZ550" s="83" t="s">
        <v>4597</v>
      </c>
      <c r="EA550" s="83" t="s">
        <v>102</v>
      </c>
      <c r="EB550" s="83" t="s">
        <v>482</v>
      </c>
      <c r="EC550" s="83">
        <v>546</v>
      </c>
      <c r="ED550" s="83" t="s">
        <v>483</v>
      </c>
      <c r="EE550" s="83">
        <v>1</v>
      </c>
      <c r="EF550" s="83">
        <v>0</v>
      </c>
      <c r="EG550" s="83">
        <v>0</v>
      </c>
      <c r="EH550" s="83" t="s">
        <v>109</v>
      </c>
      <c r="EI550" s="83" t="s">
        <v>108</v>
      </c>
      <c r="EJ550" s="83" t="s">
        <v>583</v>
      </c>
      <c r="EK550" s="83">
        <v>0</v>
      </c>
      <c r="EL550" s="83">
        <v>0</v>
      </c>
      <c r="EM550" s="83">
        <v>1</v>
      </c>
      <c r="EN550" s="83" t="s">
        <v>497</v>
      </c>
      <c r="EO550" s="83"/>
      <c r="EP550" s="83" t="s">
        <v>436</v>
      </c>
      <c r="EQ550" s="136">
        <v>1</v>
      </c>
      <c r="ER550" s="136">
        <v>1</v>
      </c>
      <c r="ES550" s="136">
        <v>1</v>
      </c>
      <c r="ET550" s="136">
        <v>1</v>
      </c>
      <c r="EU550" s="215" t="s">
        <v>269</v>
      </c>
      <c r="EV550" s="136">
        <v>1</v>
      </c>
      <c r="EW550" s="136">
        <v>1</v>
      </c>
      <c r="EX550" s="136">
        <v>1</v>
      </c>
      <c r="EY550" s="136">
        <v>1</v>
      </c>
      <c r="EZ550" s="136">
        <v>1</v>
      </c>
      <c r="FP550" s="215" t="s">
        <v>592</v>
      </c>
      <c r="FQ550" s="136" t="b">
        <v>1</v>
      </c>
      <c r="FR550" s="136" t="b">
        <v>1</v>
      </c>
      <c r="FS550" s="136" t="b">
        <v>1</v>
      </c>
      <c r="FT550" s="136" t="b">
        <v>1</v>
      </c>
      <c r="FX550" s="215" t="s">
        <v>269</v>
      </c>
    </row>
    <row r="551" spans="1:180" ht="60" customHeight="1" x14ac:dyDescent="0.55000000000000004">
      <c r="A551" s="83" t="s">
        <v>130</v>
      </c>
      <c r="B551" s="83" t="s">
        <v>98</v>
      </c>
      <c r="C551" s="136">
        <v>779097</v>
      </c>
      <c r="D551" s="207" t="s">
        <v>627</v>
      </c>
      <c r="E551" s="208" t="s">
        <v>630</v>
      </c>
      <c r="F551" s="83" t="s">
        <v>108</v>
      </c>
      <c r="G551" s="85">
        <v>20621</v>
      </c>
      <c r="H551" s="83" t="s">
        <v>102</v>
      </c>
      <c r="I551" s="85">
        <v>39794</v>
      </c>
      <c r="J551" s="83" t="s">
        <v>228</v>
      </c>
      <c r="K551" s="216">
        <v>394424011691</v>
      </c>
      <c r="L551" s="83" t="s">
        <v>191</v>
      </c>
      <c r="M551" s="85">
        <v>43631</v>
      </c>
      <c r="N551" s="83">
        <v>-2036.6666666666699</v>
      </c>
      <c r="O551" s="83" t="s">
        <v>180</v>
      </c>
      <c r="P551" s="83" t="s">
        <v>181</v>
      </c>
      <c r="Q551" s="208" t="s">
        <v>7232</v>
      </c>
      <c r="R551" s="83" t="s">
        <v>102</v>
      </c>
      <c r="S551" s="83" t="s">
        <v>102</v>
      </c>
      <c r="T551" s="83" t="s">
        <v>199</v>
      </c>
      <c r="U551" s="83" t="s">
        <v>9954</v>
      </c>
      <c r="V551" s="83" t="s">
        <v>104</v>
      </c>
      <c r="W551" s="83" t="s">
        <v>105</v>
      </c>
      <c r="X551" s="86" t="s">
        <v>7232</v>
      </c>
      <c r="Y551" s="87" t="s">
        <v>102</v>
      </c>
      <c r="Z551" s="87" t="s">
        <v>102</v>
      </c>
      <c r="AA551" s="87" t="s">
        <v>199</v>
      </c>
      <c r="AB551" s="87" t="s">
        <v>9954</v>
      </c>
      <c r="AC551" s="87" t="s">
        <v>104</v>
      </c>
      <c r="AD551" s="87" t="s">
        <v>105</v>
      </c>
      <c r="AE551" s="87" t="s">
        <v>106</v>
      </c>
      <c r="AF551" s="86" t="s">
        <v>7232</v>
      </c>
      <c r="AG551" s="87" t="s">
        <v>489</v>
      </c>
      <c r="AH551" s="87" t="s">
        <v>9955</v>
      </c>
      <c r="AI551" s="87" t="s">
        <v>104</v>
      </c>
      <c r="AJ551" s="87" t="s">
        <v>204</v>
      </c>
      <c r="AK551" s="88"/>
      <c r="AL551" s="83" t="s">
        <v>107</v>
      </c>
      <c r="AM551" s="89" t="s">
        <v>454</v>
      </c>
      <c r="AN551" s="90" t="s">
        <v>416</v>
      </c>
      <c r="AO551" s="91" t="s">
        <v>641</v>
      </c>
      <c r="AP551" s="90">
        <v>8.3333333333332504</v>
      </c>
      <c r="AQ551" s="92" t="s">
        <v>211</v>
      </c>
      <c r="AR551" s="93" t="s">
        <v>102</v>
      </c>
      <c r="AS551" s="93" t="s">
        <v>102</v>
      </c>
      <c r="AT551" s="93" t="s">
        <v>102</v>
      </c>
      <c r="AU551" s="210" t="s">
        <v>641</v>
      </c>
      <c r="AV551" s="93" t="s">
        <v>192</v>
      </c>
      <c r="AW551" s="94" t="s">
        <v>102</v>
      </c>
      <c r="AX551" s="93" t="s">
        <v>105</v>
      </c>
      <c r="AY551" s="95" t="s">
        <v>188</v>
      </c>
      <c r="AZ551" s="93" t="s">
        <v>102</v>
      </c>
      <c r="BA551" s="93" t="s">
        <v>9956</v>
      </c>
      <c r="BB551" s="93" t="s">
        <v>102</v>
      </c>
      <c r="BC551" s="93" t="s">
        <v>102</v>
      </c>
      <c r="BD551" s="96" t="s">
        <v>102</v>
      </c>
      <c r="BE551" s="90">
        <v>-264.66666666666703</v>
      </c>
      <c r="BF551" s="93" t="s">
        <v>211</v>
      </c>
      <c r="BG551" s="93" t="s">
        <v>102</v>
      </c>
      <c r="BH551" s="93" t="s">
        <v>102</v>
      </c>
      <c r="BI551" s="93" t="s">
        <v>102</v>
      </c>
      <c r="BJ551" s="210" t="s">
        <v>646</v>
      </c>
      <c r="BK551" s="93" t="s">
        <v>182</v>
      </c>
      <c r="BL551" s="97" t="s">
        <v>102</v>
      </c>
      <c r="BM551" s="93" t="s">
        <v>105</v>
      </c>
      <c r="BN551" s="93" t="s">
        <v>104</v>
      </c>
      <c r="BO551" s="93" t="s">
        <v>102</v>
      </c>
      <c r="BP551" s="98">
        <v>20180389</v>
      </c>
      <c r="BQ551" s="93" t="s">
        <v>102</v>
      </c>
      <c r="BR551" s="93" t="s">
        <v>102</v>
      </c>
      <c r="BS551" s="93" t="s">
        <v>102</v>
      </c>
      <c r="BT551" s="99" t="s">
        <v>591</v>
      </c>
      <c r="BU551" s="100" t="s">
        <v>11464</v>
      </c>
      <c r="BV551" s="101" t="s">
        <v>471</v>
      </c>
      <c r="BW551" s="136"/>
      <c r="BX551" s="103" t="s">
        <v>565</v>
      </c>
      <c r="BY551" s="104" t="s">
        <v>190</v>
      </c>
      <c r="BZ551" s="136"/>
      <c r="CA551" s="83" t="s">
        <v>599</v>
      </c>
      <c r="CB551" s="106" t="s">
        <v>647</v>
      </c>
      <c r="CC551" s="106" t="s">
        <v>11465</v>
      </c>
      <c r="CD551" s="107"/>
      <c r="CE551" s="108" t="s">
        <v>107</v>
      </c>
      <c r="CF551" s="108" t="s">
        <v>107</v>
      </c>
      <c r="CG551" s="109"/>
      <c r="CH551" s="110" t="s">
        <v>107</v>
      </c>
      <c r="CI551" s="111"/>
      <c r="CJ551" s="112">
        <v>6710</v>
      </c>
      <c r="CK551" s="113">
        <v>86</v>
      </c>
      <c r="CL551" s="114" t="s">
        <v>134</v>
      </c>
      <c r="CM551" s="114" t="s">
        <v>108</v>
      </c>
      <c r="CN551" s="114"/>
      <c r="CO551" s="115" t="s">
        <v>102</v>
      </c>
      <c r="CP551" s="115" t="s">
        <v>102</v>
      </c>
      <c r="CQ551" s="115" t="s">
        <v>102</v>
      </c>
      <c r="CR551" s="115" t="s">
        <v>102</v>
      </c>
      <c r="CS551" s="116"/>
      <c r="CT551" s="117" t="s">
        <v>109</v>
      </c>
      <c r="CU551" s="117" t="s">
        <v>109</v>
      </c>
      <c r="CV551" s="83">
        <v>547</v>
      </c>
      <c r="CW551" s="83" t="s">
        <v>108</v>
      </c>
      <c r="CX551" s="83">
        <v>547</v>
      </c>
      <c r="CY551" s="83" t="s">
        <v>108</v>
      </c>
      <c r="CZ551" s="83">
        <v>6875</v>
      </c>
      <c r="DA551" s="83" t="s">
        <v>419</v>
      </c>
      <c r="DB551" s="83" t="s">
        <v>130</v>
      </c>
      <c r="DC551" s="83" t="s">
        <v>499</v>
      </c>
      <c r="DD551" s="83">
        <v>1596</v>
      </c>
      <c r="DE551" s="83" t="s">
        <v>444</v>
      </c>
      <c r="DF551" s="83" t="s">
        <v>130</v>
      </c>
      <c r="DG551" s="83" t="s">
        <v>499</v>
      </c>
      <c r="DH551" s="83"/>
      <c r="DI551" s="83">
        <v>0</v>
      </c>
      <c r="DJ551" s="83">
        <v>1</v>
      </c>
      <c r="DK551" s="83">
        <v>0</v>
      </c>
      <c r="DL551" s="83">
        <v>0</v>
      </c>
      <c r="DM551" s="83">
        <v>0</v>
      </c>
      <c r="DN551" s="83">
        <v>0</v>
      </c>
      <c r="DO551" s="83">
        <v>0</v>
      </c>
      <c r="DP551" s="83">
        <v>0</v>
      </c>
      <c r="DQ551" s="83">
        <v>0</v>
      </c>
      <c r="DR551" s="83">
        <v>0</v>
      </c>
      <c r="DS551" s="83">
        <v>0</v>
      </c>
      <c r="DT551" s="83">
        <v>3</v>
      </c>
      <c r="DU551" s="83">
        <v>3</v>
      </c>
      <c r="DV551" s="83">
        <v>0</v>
      </c>
      <c r="DW551" s="83">
        <v>0</v>
      </c>
      <c r="DX551" s="83">
        <v>3</v>
      </c>
      <c r="DY551" s="85">
        <v>44193</v>
      </c>
      <c r="DZ551" s="83" t="s">
        <v>4598</v>
      </c>
      <c r="EA551" s="83" t="s">
        <v>102</v>
      </c>
      <c r="EB551" s="83" t="s">
        <v>482</v>
      </c>
      <c r="EC551" s="83">
        <v>547</v>
      </c>
      <c r="ED551" s="83" t="s">
        <v>483</v>
      </c>
      <c r="EE551" s="83">
        <v>1</v>
      </c>
      <c r="EF551" s="83">
        <v>0</v>
      </c>
      <c r="EG551" s="83">
        <v>0</v>
      </c>
      <c r="EH551" s="83" t="s">
        <v>109</v>
      </c>
      <c r="EI551" s="83" t="s">
        <v>108</v>
      </c>
      <c r="EJ551" s="83" t="s">
        <v>583</v>
      </c>
      <c r="EK551" s="83">
        <v>0</v>
      </c>
      <c r="EL551" s="83">
        <v>0</v>
      </c>
      <c r="EM551" s="83">
        <v>1</v>
      </c>
      <c r="EN551" s="83" t="s">
        <v>497</v>
      </c>
      <c r="EO551" s="83"/>
      <c r="EP551" s="83" t="s">
        <v>436</v>
      </c>
      <c r="EQ551" s="136">
        <v>1</v>
      </c>
      <c r="ER551" s="136">
        <v>1</v>
      </c>
      <c r="ES551" s="136">
        <v>1</v>
      </c>
      <c r="ET551" s="136">
        <v>1</v>
      </c>
      <c r="EU551" s="215" t="s">
        <v>269</v>
      </c>
      <c r="EV551" s="136">
        <v>1</v>
      </c>
      <c r="EW551" s="136">
        <v>1</v>
      </c>
      <c r="EX551" s="136">
        <v>1</v>
      </c>
      <c r="EY551" s="136">
        <v>1</v>
      </c>
      <c r="EZ551" s="136">
        <v>1</v>
      </c>
      <c r="FP551" s="215" t="s">
        <v>592</v>
      </c>
      <c r="FQ551" s="136" t="b">
        <v>1</v>
      </c>
      <c r="FR551" s="136" t="b">
        <v>1</v>
      </c>
      <c r="FS551" s="136" t="b">
        <v>1</v>
      </c>
      <c r="FT551" s="136" t="b">
        <v>1</v>
      </c>
      <c r="FX551" s="215" t="s">
        <v>269</v>
      </c>
    </row>
    <row r="552" spans="1:180" ht="60" customHeight="1" x14ac:dyDescent="0.55000000000000004">
      <c r="A552" s="83" t="s">
        <v>130</v>
      </c>
      <c r="B552" s="83" t="s">
        <v>98</v>
      </c>
      <c r="C552" s="136">
        <v>943839</v>
      </c>
      <c r="D552" s="207" t="s">
        <v>628</v>
      </c>
      <c r="E552" s="208" t="s">
        <v>633</v>
      </c>
      <c r="F552" s="83" t="s">
        <v>108</v>
      </c>
      <c r="G552" s="85">
        <v>22744</v>
      </c>
      <c r="H552" s="83" t="s">
        <v>102</v>
      </c>
      <c r="I552" s="85">
        <v>39772</v>
      </c>
      <c r="J552" s="83" t="s">
        <v>228</v>
      </c>
      <c r="K552" s="216">
        <v>486589060977</v>
      </c>
      <c r="L552" s="83" t="s">
        <v>191</v>
      </c>
      <c r="M552" s="85">
        <v>43619</v>
      </c>
      <c r="N552" s="83">
        <v>-2041.6666666666699</v>
      </c>
      <c r="O552" s="83" t="s">
        <v>193</v>
      </c>
      <c r="P552" s="83" t="s">
        <v>181</v>
      </c>
      <c r="Q552" s="208" t="s">
        <v>7236</v>
      </c>
      <c r="R552" s="83" t="s">
        <v>102</v>
      </c>
      <c r="S552" s="83" t="s">
        <v>102</v>
      </c>
      <c r="T552" s="83" t="s">
        <v>133</v>
      </c>
      <c r="U552" s="83" t="s">
        <v>9957</v>
      </c>
      <c r="V552" s="83" t="s">
        <v>111</v>
      </c>
      <c r="W552" s="83" t="s">
        <v>105</v>
      </c>
      <c r="X552" s="86" t="s">
        <v>7236</v>
      </c>
      <c r="Y552" s="87" t="s">
        <v>102</v>
      </c>
      <c r="Z552" s="87" t="s">
        <v>102</v>
      </c>
      <c r="AA552" s="87" t="s">
        <v>133</v>
      </c>
      <c r="AB552" s="87" t="s">
        <v>9957</v>
      </c>
      <c r="AC552" s="87" t="s">
        <v>111</v>
      </c>
      <c r="AD552" s="87" t="s">
        <v>105</v>
      </c>
      <c r="AE552" s="87" t="s">
        <v>106</v>
      </c>
      <c r="AF552" s="86" t="s">
        <v>7236</v>
      </c>
      <c r="AG552" s="87" t="s">
        <v>486</v>
      </c>
      <c r="AH552" s="87" t="s">
        <v>9957</v>
      </c>
      <c r="AI552" s="87" t="s">
        <v>111</v>
      </c>
      <c r="AJ552" s="87" t="s">
        <v>204</v>
      </c>
      <c r="AK552" s="88"/>
      <c r="AL552" s="83" t="s">
        <v>107</v>
      </c>
      <c r="AM552" s="89" t="s">
        <v>454</v>
      </c>
      <c r="AN552" s="90" t="s">
        <v>416</v>
      </c>
      <c r="AO552" s="91" t="s">
        <v>642</v>
      </c>
      <c r="AP552" s="90">
        <v>8.3333333333332504</v>
      </c>
      <c r="AQ552" s="92" t="s">
        <v>102</v>
      </c>
      <c r="AR552" s="93" t="s">
        <v>102</v>
      </c>
      <c r="AS552" s="93" t="s">
        <v>102</v>
      </c>
      <c r="AT552" s="93" t="s">
        <v>102</v>
      </c>
      <c r="AU552" s="210" t="s">
        <v>644</v>
      </c>
      <c r="AV552" s="93" t="s">
        <v>185</v>
      </c>
      <c r="AW552" s="94" t="s">
        <v>102</v>
      </c>
      <c r="AX552" s="93" t="s">
        <v>183</v>
      </c>
      <c r="AY552" s="95" t="s">
        <v>111</v>
      </c>
      <c r="AZ552" s="93" t="s">
        <v>102</v>
      </c>
      <c r="BA552" s="93" t="s">
        <v>102</v>
      </c>
      <c r="BB552" s="93" t="s">
        <v>102</v>
      </c>
      <c r="BC552" s="93" t="s">
        <v>102</v>
      </c>
      <c r="BD552" s="96" t="s">
        <v>102</v>
      </c>
      <c r="BE552" s="90">
        <v>-265.16666666666703</v>
      </c>
      <c r="BF552" s="93" t="s">
        <v>102</v>
      </c>
      <c r="BG552" s="93" t="s">
        <v>102</v>
      </c>
      <c r="BH552" s="93" t="s">
        <v>102</v>
      </c>
      <c r="BI552" s="93" t="s">
        <v>102</v>
      </c>
      <c r="BJ552" s="210" t="s">
        <v>642</v>
      </c>
      <c r="BK552" s="93" t="s">
        <v>192</v>
      </c>
      <c r="BL552" s="97" t="s">
        <v>102</v>
      </c>
      <c r="BM552" s="93" t="s">
        <v>183</v>
      </c>
      <c r="BN552" s="93" t="s">
        <v>106</v>
      </c>
      <c r="BO552" s="93" t="s">
        <v>102</v>
      </c>
      <c r="BP552" s="98" t="s">
        <v>102</v>
      </c>
      <c r="BQ552" s="93" t="s">
        <v>102</v>
      </c>
      <c r="BR552" s="93" t="s">
        <v>102</v>
      </c>
      <c r="BS552" s="93" t="s">
        <v>102</v>
      </c>
      <c r="BT552" s="99" t="s">
        <v>591</v>
      </c>
      <c r="BU552" s="100" t="s">
        <v>11466</v>
      </c>
      <c r="BV552" s="101" t="s">
        <v>471</v>
      </c>
      <c r="BW552" s="136"/>
      <c r="BX552" s="103" t="s">
        <v>565</v>
      </c>
      <c r="BY552" s="104" t="s">
        <v>190</v>
      </c>
      <c r="BZ552" s="136"/>
      <c r="CA552" s="83" t="s">
        <v>599</v>
      </c>
      <c r="CB552" s="106" t="s">
        <v>647</v>
      </c>
      <c r="CC552" s="106" t="s">
        <v>11467</v>
      </c>
      <c r="CD552" s="107"/>
      <c r="CE552" s="108" t="s">
        <v>107</v>
      </c>
      <c r="CF552" s="108" t="s">
        <v>107</v>
      </c>
      <c r="CG552" s="109"/>
      <c r="CH552" s="110" t="s">
        <v>107</v>
      </c>
      <c r="CI552" s="111"/>
      <c r="CJ552" s="112">
        <v>6710</v>
      </c>
      <c r="CK552" s="113">
        <v>86</v>
      </c>
      <c r="CL552" s="114" t="s">
        <v>134</v>
      </c>
      <c r="CM552" s="114" t="s">
        <v>108</v>
      </c>
      <c r="CN552" s="114"/>
      <c r="CO552" s="115" t="s">
        <v>102</v>
      </c>
      <c r="CP552" s="115" t="s">
        <v>102</v>
      </c>
      <c r="CQ552" s="115" t="s">
        <v>102</v>
      </c>
      <c r="CR552" s="115" t="s">
        <v>102</v>
      </c>
      <c r="CS552" s="116"/>
      <c r="CT552" s="117" t="s">
        <v>109</v>
      </c>
      <c r="CU552" s="117" t="s">
        <v>109</v>
      </c>
      <c r="CV552" s="83">
        <v>548</v>
      </c>
      <c r="CW552" s="83" t="s">
        <v>108</v>
      </c>
      <c r="CX552" s="83">
        <v>548</v>
      </c>
      <c r="CY552" s="83" t="s">
        <v>108</v>
      </c>
      <c r="CZ552" s="83">
        <v>6876</v>
      </c>
      <c r="DA552" s="83" t="s">
        <v>419</v>
      </c>
      <c r="DB552" s="83" t="s">
        <v>130</v>
      </c>
      <c r="DC552" s="83" t="s">
        <v>499</v>
      </c>
      <c r="DD552" s="83">
        <v>1597</v>
      </c>
      <c r="DE552" s="83" t="s">
        <v>444</v>
      </c>
      <c r="DF552" s="83" t="s">
        <v>130</v>
      </c>
      <c r="DG552" s="83" t="s">
        <v>499</v>
      </c>
      <c r="DH552" s="83"/>
      <c r="DI552" s="83">
        <v>0</v>
      </c>
      <c r="DJ552" s="83">
        <v>1</v>
      </c>
      <c r="DK552" s="83">
        <v>0</v>
      </c>
      <c r="DL552" s="83">
        <v>0</v>
      </c>
      <c r="DM552" s="83">
        <v>0</v>
      </c>
      <c r="DN552" s="83">
        <v>0</v>
      </c>
      <c r="DO552" s="83">
        <v>0</v>
      </c>
      <c r="DP552" s="83">
        <v>0</v>
      </c>
      <c r="DQ552" s="83">
        <v>0</v>
      </c>
      <c r="DR552" s="83">
        <v>0</v>
      </c>
      <c r="DS552" s="83">
        <v>0</v>
      </c>
      <c r="DT552" s="83">
        <v>3</v>
      </c>
      <c r="DU552" s="83">
        <v>3</v>
      </c>
      <c r="DV552" s="83">
        <v>0</v>
      </c>
      <c r="DW552" s="83">
        <v>0</v>
      </c>
      <c r="DX552" s="83">
        <v>3</v>
      </c>
      <c r="DY552" s="85">
        <v>44194</v>
      </c>
      <c r="DZ552" s="83" t="s">
        <v>4599</v>
      </c>
      <c r="EA552" s="83" t="s">
        <v>102</v>
      </c>
      <c r="EB552" s="83" t="s">
        <v>482</v>
      </c>
      <c r="EC552" s="83">
        <v>548</v>
      </c>
      <c r="ED552" s="83" t="s">
        <v>483</v>
      </c>
      <c r="EE552" s="83">
        <v>1</v>
      </c>
      <c r="EF552" s="83">
        <v>0</v>
      </c>
      <c r="EG552" s="83">
        <v>0</v>
      </c>
      <c r="EH552" s="83" t="s">
        <v>109</v>
      </c>
      <c r="EI552" s="83" t="s">
        <v>108</v>
      </c>
      <c r="EJ552" s="83" t="s">
        <v>583</v>
      </c>
      <c r="EK552" s="83">
        <v>0</v>
      </c>
      <c r="EL552" s="83">
        <v>0</v>
      </c>
      <c r="EM552" s="83">
        <v>1</v>
      </c>
      <c r="EN552" s="83" t="s">
        <v>497</v>
      </c>
      <c r="EO552" s="83"/>
      <c r="EP552" s="83" t="s">
        <v>436</v>
      </c>
      <c r="EQ552" s="136">
        <v>1</v>
      </c>
      <c r="ER552" s="136">
        <v>1</v>
      </c>
      <c r="ES552" s="136">
        <v>1</v>
      </c>
      <c r="ET552" s="136">
        <v>1</v>
      </c>
      <c r="EU552" s="215" t="s">
        <v>269</v>
      </c>
      <c r="EV552" s="136">
        <v>1</v>
      </c>
      <c r="EW552" s="136">
        <v>1</v>
      </c>
      <c r="EX552" s="136">
        <v>1</v>
      </c>
      <c r="EY552" s="136">
        <v>1</v>
      </c>
      <c r="EZ552" s="136">
        <v>1</v>
      </c>
      <c r="FP552" s="215" t="s">
        <v>592</v>
      </c>
      <c r="FQ552" s="136" t="b">
        <v>1</v>
      </c>
      <c r="FR552" s="136" t="b">
        <v>1</v>
      </c>
      <c r="FS552" s="136" t="b">
        <v>1</v>
      </c>
      <c r="FT552" s="136" t="b">
        <v>1</v>
      </c>
      <c r="FX552" s="215" t="s">
        <v>269</v>
      </c>
    </row>
    <row r="553" spans="1:180" ht="60" customHeight="1" x14ac:dyDescent="0.55000000000000004">
      <c r="A553" s="83" t="s">
        <v>130</v>
      </c>
      <c r="B553" s="83" t="s">
        <v>98</v>
      </c>
      <c r="C553" s="136">
        <v>435986</v>
      </c>
      <c r="D553" s="207" t="s">
        <v>629</v>
      </c>
      <c r="E553" s="208" t="s">
        <v>634</v>
      </c>
      <c r="F553" s="83" t="s">
        <v>108</v>
      </c>
      <c r="G553" s="85">
        <v>26341</v>
      </c>
      <c r="H553" s="83" t="s">
        <v>102</v>
      </c>
      <c r="I553" s="85">
        <v>34633</v>
      </c>
      <c r="J553" s="83" t="s">
        <v>228</v>
      </c>
      <c r="K553" s="216">
        <v>264347824923</v>
      </c>
      <c r="L553" s="83" t="s">
        <v>191</v>
      </c>
      <c r="M553" s="85">
        <v>43642</v>
      </c>
      <c r="N553" s="83">
        <v>-2046.6666666666699</v>
      </c>
      <c r="O553" s="83" t="s">
        <v>193</v>
      </c>
      <c r="P553" s="83" t="s">
        <v>181</v>
      </c>
      <c r="Q553" s="208" t="s">
        <v>7240</v>
      </c>
      <c r="R553" s="83" t="s">
        <v>102</v>
      </c>
      <c r="S553" s="83" t="s">
        <v>102</v>
      </c>
      <c r="T553" s="83" t="s">
        <v>131</v>
      </c>
      <c r="U553" s="83" t="s">
        <v>9958</v>
      </c>
      <c r="V553" s="83" t="s">
        <v>104</v>
      </c>
      <c r="W553" s="83" t="s">
        <v>105</v>
      </c>
      <c r="X553" s="86" t="s">
        <v>7240</v>
      </c>
      <c r="Y553" s="87" t="s">
        <v>102</v>
      </c>
      <c r="Z553" s="87" t="s">
        <v>102</v>
      </c>
      <c r="AA553" s="87" t="s">
        <v>131</v>
      </c>
      <c r="AB553" s="87" t="s">
        <v>9958</v>
      </c>
      <c r="AC553" s="87" t="s">
        <v>104</v>
      </c>
      <c r="AD553" s="87" t="s">
        <v>105</v>
      </c>
      <c r="AE553" s="87" t="s">
        <v>106</v>
      </c>
      <c r="AF553" s="86" t="s">
        <v>7240</v>
      </c>
      <c r="AG553" s="87" t="s">
        <v>177</v>
      </c>
      <c r="AH553" s="87" t="s">
        <v>9958</v>
      </c>
      <c r="AI553" s="87" t="s">
        <v>104</v>
      </c>
      <c r="AJ553" s="87" t="s">
        <v>204</v>
      </c>
      <c r="AK553" s="88"/>
      <c r="AL553" s="83" t="s">
        <v>107</v>
      </c>
      <c r="AM553" s="89" t="s">
        <v>454</v>
      </c>
      <c r="AN553" s="90" t="s">
        <v>416</v>
      </c>
      <c r="AO553" s="91" t="s">
        <v>643</v>
      </c>
      <c r="AP553" s="90">
        <v>8.3333333333332504</v>
      </c>
      <c r="AQ553" s="92" t="s">
        <v>102</v>
      </c>
      <c r="AR553" s="93" t="s">
        <v>102</v>
      </c>
      <c r="AS553" s="93" t="s">
        <v>102</v>
      </c>
      <c r="AT553" s="93" t="s">
        <v>102</v>
      </c>
      <c r="AU553" s="210" t="s">
        <v>645</v>
      </c>
      <c r="AV553" s="93" t="s">
        <v>185</v>
      </c>
      <c r="AW553" s="94" t="s">
        <v>102</v>
      </c>
      <c r="AX553" s="93" t="s">
        <v>105</v>
      </c>
      <c r="AY553" s="95" t="s">
        <v>104</v>
      </c>
      <c r="AZ553" s="93" t="s">
        <v>102</v>
      </c>
      <c r="BA553" s="93" t="s">
        <v>102</v>
      </c>
      <c r="BB553" s="93" t="s">
        <v>102</v>
      </c>
      <c r="BC553" s="93" t="s">
        <v>102</v>
      </c>
      <c r="BD553" s="96" t="s">
        <v>102</v>
      </c>
      <c r="BE553" s="90">
        <v>-265.66666666666703</v>
      </c>
      <c r="BF553" s="93" t="s">
        <v>102</v>
      </c>
      <c r="BG553" s="93" t="s">
        <v>102</v>
      </c>
      <c r="BH553" s="93" t="s">
        <v>102</v>
      </c>
      <c r="BI553" s="93" t="s">
        <v>102</v>
      </c>
      <c r="BJ553" s="210" t="s">
        <v>643</v>
      </c>
      <c r="BK553" s="93" t="s">
        <v>196</v>
      </c>
      <c r="BL553" s="97" t="s">
        <v>102</v>
      </c>
      <c r="BM553" s="93" t="s">
        <v>105</v>
      </c>
      <c r="BN553" s="93" t="s">
        <v>596</v>
      </c>
      <c r="BO553" s="93" t="s">
        <v>102</v>
      </c>
      <c r="BP553" s="98" t="s">
        <v>102</v>
      </c>
      <c r="BQ553" s="93" t="s">
        <v>102</v>
      </c>
      <c r="BR553" s="93" t="s">
        <v>102</v>
      </c>
      <c r="BS553" s="93" t="s">
        <v>102</v>
      </c>
      <c r="BT553" s="99" t="s">
        <v>591</v>
      </c>
      <c r="BU553" s="100" t="s">
        <v>11468</v>
      </c>
      <c r="BV553" s="101" t="s">
        <v>471</v>
      </c>
      <c r="BW553" s="136"/>
      <c r="BX553" s="103" t="s">
        <v>565</v>
      </c>
      <c r="BY553" s="104" t="s">
        <v>190</v>
      </c>
      <c r="BZ553" s="136"/>
      <c r="CA553" s="83" t="s">
        <v>599</v>
      </c>
      <c r="CB553" s="106" t="s">
        <v>647</v>
      </c>
      <c r="CC553" s="106" t="s">
        <v>11469</v>
      </c>
      <c r="CD553" s="107"/>
      <c r="CE553" s="108" t="s">
        <v>107</v>
      </c>
      <c r="CF553" s="108" t="s">
        <v>107</v>
      </c>
      <c r="CG553" s="109"/>
      <c r="CH553" s="110" t="s">
        <v>107</v>
      </c>
      <c r="CI553" s="111"/>
      <c r="CJ553" s="112">
        <v>6710</v>
      </c>
      <c r="CK553" s="113">
        <v>86</v>
      </c>
      <c r="CL553" s="114" t="s">
        <v>134</v>
      </c>
      <c r="CM553" s="114" t="s">
        <v>108</v>
      </c>
      <c r="CN553" s="114"/>
      <c r="CO553" s="115" t="s">
        <v>102</v>
      </c>
      <c r="CP553" s="115" t="s">
        <v>102</v>
      </c>
      <c r="CQ553" s="115" t="s">
        <v>102</v>
      </c>
      <c r="CR553" s="115" t="s">
        <v>102</v>
      </c>
      <c r="CS553" s="116"/>
      <c r="CT553" s="117" t="s">
        <v>109</v>
      </c>
      <c r="CU553" s="117" t="s">
        <v>109</v>
      </c>
      <c r="CV553" s="83">
        <v>549</v>
      </c>
      <c r="CW553" s="83" t="s">
        <v>108</v>
      </c>
      <c r="CX553" s="83">
        <v>549</v>
      </c>
      <c r="CY553" s="83" t="s">
        <v>108</v>
      </c>
      <c r="CZ553" s="83">
        <v>6877</v>
      </c>
      <c r="DA553" s="83" t="s">
        <v>419</v>
      </c>
      <c r="DB553" s="83" t="s">
        <v>130</v>
      </c>
      <c r="DC553" s="83" t="s">
        <v>499</v>
      </c>
      <c r="DD553" s="83">
        <v>1598</v>
      </c>
      <c r="DE553" s="83" t="s">
        <v>444</v>
      </c>
      <c r="DF553" s="83" t="s">
        <v>130</v>
      </c>
      <c r="DG553" s="83" t="s">
        <v>499</v>
      </c>
      <c r="DH553" s="83"/>
      <c r="DI553" s="83">
        <v>0</v>
      </c>
      <c r="DJ553" s="83">
        <v>1</v>
      </c>
      <c r="DK553" s="83">
        <v>0</v>
      </c>
      <c r="DL553" s="83">
        <v>0</v>
      </c>
      <c r="DM553" s="83">
        <v>0</v>
      </c>
      <c r="DN553" s="83">
        <v>0</v>
      </c>
      <c r="DO553" s="83">
        <v>0</v>
      </c>
      <c r="DP553" s="83">
        <v>0</v>
      </c>
      <c r="DQ553" s="83">
        <v>0</v>
      </c>
      <c r="DR553" s="83">
        <v>0</v>
      </c>
      <c r="DS553" s="83">
        <v>0</v>
      </c>
      <c r="DT553" s="83">
        <v>3</v>
      </c>
      <c r="DU553" s="83">
        <v>3</v>
      </c>
      <c r="DV553" s="83">
        <v>0</v>
      </c>
      <c r="DW553" s="83">
        <v>0</v>
      </c>
      <c r="DX553" s="83">
        <v>3</v>
      </c>
      <c r="DY553" s="85">
        <v>44195</v>
      </c>
      <c r="DZ553" s="83" t="s">
        <v>4600</v>
      </c>
      <c r="EA553" s="83" t="s">
        <v>102</v>
      </c>
      <c r="EB553" s="83" t="s">
        <v>482</v>
      </c>
      <c r="EC553" s="83">
        <v>549</v>
      </c>
      <c r="ED553" s="83" t="s">
        <v>483</v>
      </c>
      <c r="EE553" s="83">
        <v>1</v>
      </c>
      <c r="EF553" s="83">
        <v>0</v>
      </c>
      <c r="EG553" s="83">
        <v>0</v>
      </c>
      <c r="EH553" s="83" t="s">
        <v>109</v>
      </c>
      <c r="EI553" s="83" t="s">
        <v>108</v>
      </c>
      <c r="EJ553" s="83" t="s">
        <v>583</v>
      </c>
      <c r="EK553" s="83">
        <v>0</v>
      </c>
      <c r="EL553" s="83">
        <v>0</v>
      </c>
      <c r="EM553" s="83">
        <v>1</v>
      </c>
      <c r="EN553" s="83" t="s">
        <v>497</v>
      </c>
      <c r="EO553" s="83"/>
      <c r="EP553" s="83" t="s">
        <v>436</v>
      </c>
      <c r="EQ553" s="136">
        <v>1</v>
      </c>
      <c r="ER553" s="136">
        <v>1</v>
      </c>
      <c r="ES553" s="136">
        <v>1</v>
      </c>
      <c r="ET553" s="136">
        <v>1</v>
      </c>
      <c r="EU553" s="215" t="s">
        <v>269</v>
      </c>
      <c r="EV553" s="136">
        <v>1</v>
      </c>
      <c r="EW553" s="136">
        <v>1</v>
      </c>
      <c r="EX553" s="136">
        <v>1</v>
      </c>
      <c r="EY553" s="136">
        <v>1</v>
      </c>
      <c r="EZ553" s="136">
        <v>1</v>
      </c>
      <c r="FP553" s="215" t="s">
        <v>592</v>
      </c>
      <c r="FQ553" s="136" t="b">
        <v>1</v>
      </c>
      <c r="FR553" s="136" t="b">
        <v>1</v>
      </c>
      <c r="FS553" s="136" t="b">
        <v>1</v>
      </c>
      <c r="FT553" s="136" t="b">
        <v>1</v>
      </c>
      <c r="FX553" s="215" t="s">
        <v>269</v>
      </c>
    </row>
    <row r="554" spans="1:180" ht="60" customHeight="1" x14ac:dyDescent="0.55000000000000004">
      <c r="A554" s="83" t="s">
        <v>130</v>
      </c>
      <c r="B554" s="83" t="s">
        <v>98</v>
      </c>
      <c r="C554" s="136">
        <v>945554</v>
      </c>
      <c r="D554" s="207" t="s">
        <v>627</v>
      </c>
      <c r="E554" s="208" t="s">
        <v>630</v>
      </c>
      <c r="F554" s="83" t="s">
        <v>108</v>
      </c>
      <c r="G554" s="85">
        <v>20621</v>
      </c>
      <c r="H554" s="83" t="s">
        <v>102</v>
      </c>
      <c r="I554" s="85">
        <v>39794</v>
      </c>
      <c r="J554" s="83" t="s">
        <v>228</v>
      </c>
      <c r="K554" s="216">
        <v>710407110051</v>
      </c>
      <c r="L554" s="83" t="s">
        <v>191</v>
      </c>
      <c r="M554" s="85">
        <v>43631</v>
      </c>
      <c r="N554" s="83">
        <v>-2051.6666666666702</v>
      </c>
      <c r="O554" s="83" t="s">
        <v>180</v>
      </c>
      <c r="P554" s="83" t="s">
        <v>181</v>
      </c>
      <c r="Q554" s="208" t="s">
        <v>7244</v>
      </c>
      <c r="R554" s="83" t="s">
        <v>102</v>
      </c>
      <c r="S554" s="83" t="s">
        <v>102</v>
      </c>
      <c r="T554" s="83" t="s">
        <v>199</v>
      </c>
      <c r="U554" s="83" t="s">
        <v>9959</v>
      </c>
      <c r="V554" s="83" t="s">
        <v>104</v>
      </c>
      <c r="W554" s="83" t="s">
        <v>105</v>
      </c>
      <c r="X554" s="86" t="s">
        <v>7244</v>
      </c>
      <c r="Y554" s="87" t="s">
        <v>102</v>
      </c>
      <c r="Z554" s="87" t="s">
        <v>102</v>
      </c>
      <c r="AA554" s="87" t="s">
        <v>199</v>
      </c>
      <c r="AB554" s="87" t="s">
        <v>9959</v>
      </c>
      <c r="AC554" s="87" t="s">
        <v>104</v>
      </c>
      <c r="AD554" s="87" t="s">
        <v>105</v>
      </c>
      <c r="AE554" s="87" t="s">
        <v>106</v>
      </c>
      <c r="AF554" s="86" t="s">
        <v>7244</v>
      </c>
      <c r="AG554" s="87" t="s">
        <v>489</v>
      </c>
      <c r="AH554" s="87" t="s">
        <v>9960</v>
      </c>
      <c r="AI554" s="87" t="s">
        <v>104</v>
      </c>
      <c r="AJ554" s="87" t="s">
        <v>204</v>
      </c>
      <c r="AK554" s="88"/>
      <c r="AL554" s="83" t="s">
        <v>107</v>
      </c>
      <c r="AM554" s="89" t="s">
        <v>454</v>
      </c>
      <c r="AN554" s="90" t="s">
        <v>416</v>
      </c>
      <c r="AO554" s="91" t="s">
        <v>641</v>
      </c>
      <c r="AP554" s="90">
        <v>8.3333333333332504</v>
      </c>
      <c r="AQ554" s="92" t="s">
        <v>211</v>
      </c>
      <c r="AR554" s="93" t="s">
        <v>102</v>
      </c>
      <c r="AS554" s="93" t="s">
        <v>102</v>
      </c>
      <c r="AT554" s="93" t="s">
        <v>102</v>
      </c>
      <c r="AU554" s="210" t="s">
        <v>641</v>
      </c>
      <c r="AV554" s="93" t="s">
        <v>192</v>
      </c>
      <c r="AW554" s="94" t="s">
        <v>102</v>
      </c>
      <c r="AX554" s="93" t="s">
        <v>105</v>
      </c>
      <c r="AY554" s="95" t="s">
        <v>188</v>
      </c>
      <c r="AZ554" s="93" t="s">
        <v>102</v>
      </c>
      <c r="BA554" s="93" t="s">
        <v>9961</v>
      </c>
      <c r="BB554" s="93" t="s">
        <v>102</v>
      </c>
      <c r="BC554" s="93" t="s">
        <v>102</v>
      </c>
      <c r="BD554" s="96" t="s">
        <v>102</v>
      </c>
      <c r="BE554" s="90">
        <v>-266.16666666666703</v>
      </c>
      <c r="BF554" s="93" t="s">
        <v>211</v>
      </c>
      <c r="BG554" s="93" t="s">
        <v>102</v>
      </c>
      <c r="BH554" s="93" t="s">
        <v>102</v>
      </c>
      <c r="BI554" s="93" t="s">
        <v>102</v>
      </c>
      <c r="BJ554" s="210" t="s">
        <v>646</v>
      </c>
      <c r="BK554" s="93" t="s">
        <v>182</v>
      </c>
      <c r="BL554" s="97" t="s">
        <v>102</v>
      </c>
      <c r="BM554" s="93" t="s">
        <v>105</v>
      </c>
      <c r="BN554" s="93" t="s">
        <v>104</v>
      </c>
      <c r="BO554" s="93" t="s">
        <v>102</v>
      </c>
      <c r="BP554" s="98">
        <v>20180390</v>
      </c>
      <c r="BQ554" s="93" t="s">
        <v>102</v>
      </c>
      <c r="BR554" s="93" t="s">
        <v>102</v>
      </c>
      <c r="BS554" s="93" t="s">
        <v>102</v>
      </c>
      <c r="BT554" s="99" t="s">
        <v>591</v>
      </c>
      <c r="BU554" s="100" t="s">
        <v>11470</v>
      </c>
      <c r="BV554" s="101" t="s">
        <v>471</v>
      </c>
      <c r="BW554" s="136"/>
      <c r="BX554" s="103" t="s">
        <v>565</v>
      </c>
      <c r="BY554" s="104" t="s">
        <v>190</v>
      </c>
      <c r="BZ554" s="136"/>
      <c r="CA554" s="83" t="s">
        <v>599</v>
      </c>
      <c r="CB554" s="106" t="s">
        <v>647</v>
      </c>
      <c r="CC554" s="106" t="s">
        <v>11471</v>
      </c>
      <c r="CD554" s="107"/>
      <c r="CE554" s="108" t="s">
        <v>107</v>
      </c>
      <c r="CF554" s="108" t="s">
        <v>107</v>
      </c>
      <c r="CG554" s="109"/>
      <c r="CH554" s="110" t="s">
        <v>107</v>
      </c>
      <c r="CI554" s="111"/>
      <c r="CJ554" s="112">
        <v>6710</v>
      </c>
      <c r="CK554" s="113">
        <v>86</v>
      </c>
      <c r="CL554" s="114" t="s">
        <v>134</v>
      </c>
      <c r="CM554" s="114" t="s">
        <v>108</v>
      </c>
      <c r="CN554" s="114"/>
      <c r="CO554" s="115" t="s">
        <v>102</v>
      </c>
      <c r="CP554" s="115" t="s">
        <v>102</v>
      </c>
      <c r="CQ554" s="115" t="s">
        <v>102</v>
      </c>
      <c r="CR554" s="115" t="s">
        <v>102</v>
      </c>
      <c r="CS554" s="116"/>
      <c r="CT554" s="117" t="s">
        <v>109</v>
      </c>
      <c r="CU554" s="117" t="s">
        <v>109</v>
      </c>
      <c r="CV554" s="83">
        <v>550</v>
      </c>
      <c r="CW554" s="83" t="s">
        <v>108</v>
      </c>
      <c r="CX554" s="83">
        <v>550</v>
      </c>
      <c r="CY554" s="83" t="s">
        <v>108</v>
      </c>
      <c r="CZ554" s="83">
        <v>6878</v>
      </c>
      <c r="DA554" s="83" t="s">
        <v>419</v>
      </c>
      <c r="DB554" s="83" t="s">
        <v>130</v>
      </c>
      <c r="DC554" s="83" t="s">
        <v>499</v>
      </c>
      <c r="DD554" s="83">
        <v>1599</v>
      </c>
      <c r="DE554" s="83" t="s">
        <v>444</v>
      </c>
      <c r="DF554" s="83" t="s">
        <v>130</v>
      </c>
      <c r="DG554" s="83" t="s">
        <v>499</v>
      </c>
      <c r="DH554" s="83"/>
      <c r="DI554" s="83">
        <v>0</v>
      </c>
      <c r="DJ554" s="83">
        <v>1</v>
      </c>
      <c r="DK554" s="83">
        <v>0</v>
      </c>
      <c r="DL554" s="83">
        <v>0</v>
      </c>
      <c r="DM554" s="83">
        <v>0</v>
      </c>
      <c r="DN554" s="83">
        <v>0</v>
      </c>
      <c r="DO554" s="83">
        <v>0</v>
      </c>
      <c r="DP554" s="83">
        <v>0</v>
      </c>
      <c r="DQ554" s="83">
        <v>0</v>
      </c>
      <c r="DR554" s="83">
        <v>0</v>
      </c>
      <c r="DS554" s="83">
        <v>0</v>
      </c>
      <c r="DT554" s="83">
        <v>3</v>
      </c>
      <c r="DU554" s="83">
        <v>3</v>
      </c>
      <c r="DV554" s="83">
        <v>0</v>
      </c>
      <c r="DW554" s="83">
        <v>0</v>
      </c>
      <c r="DX554" s="83">
        <v>3</v>
      </c>
      <c r="DY554" s="85">
        <v>44196</v>
      </c>
      <c r="DZ554" s="83" t="s">
        <v>4601</v>
      </c>
      <c r="EA554" s="83" t="s">
        <v>102</v>
      </c>
      <c r="EB554" s="83" t="s">
        <v>482</v>
      </c>
      <c r="EC554" s="83">
        <v>550</v>
      </c>
      <c r="ED554" s="83" t="s">
        <v>483</v>
      </c>
      <c r="EE554" s="83">
        <v>1</v>
      </c>
      <c r="EF554" s="83">
        <v>0</v>
      </c>
      <c r="EG554" s="83">
        <v>0</v>
      </c>
      <c r="EH554" s="83" t="s">
        <v>109</v>
      </c>
      <c r="EI554" s="83" t="s">
        <v>108</v>
      </c>
      <c r="EJ554" s="83" t="s">
        <v>583</v>
      </c>
      <c r="EK554" s="83">
        <v>0</v>
      </c>
      <c r="EL554" s="83">
        <v>0</v>
      </c>
      <c r="EM554" s="83">
        <v>1</v>
      </c>
      <c r="EN554" s="83" t="s">
        <v>497</v>
      </c>
      <c r="EO554" s="83"/>
      <c r="EP554" s="83" t="s">
        <v>436</v>
      </c>
      <c r="EQ554" s="136">
        <v>1</v>
      </c>
      <c r="ER554" s="136">
        <v>1</v>
      </c>
      <c r="ES554" s="136">
        <v>1</v>
      </c>
      <c r="ET554" s="136">
        <v>1</v>
      </c>
      <c r="EU554" s="215" t="s">
        <v>269</v>
      </c>
      <c r="EV554" s="136">
        <v>1</v>
      </c>
      <c r="EW554" s="136">
        <v>1</v>
      </c>
      <c r="EX554" s="136">
        <v>1</v>
      </c>
      <c r="EY554" s="136">
        <v>1</v>
      </c>
      <c r="EZ554" s="136">
        <v>1</v>
      </c>
      <c r="FP554" s="215" t="s">
        <v>592</v>
      </c>
      <c r="FQ554" s="136" t="b">
        <v>1</v>
      </c>
      <c r="FR554" s="136" t="b">
        <v>1</v>
      </c>
      <c r="FS554" s="136" t="b">
        <v>1</v>
      </c>
      <c r="FT554" s="136" t="b">
        <v>1</v>
      </c>
      <c r="FX554" s="215" t="s">
        <v>269</v>
      </c>
    </row>
    <row r="555" spans="1:180" ht="60" customHeight="1" x14ac:dyDescent="0.55000000000000004">
      <c r="A555" s="83" t="s">
        <v>130</v>
      </c>
      <c r="B555" s="83" t="s">
        <v>98</v>
      </c>
      <c r="C555" s="136">
        <v>530321</v>
      </c>
      <c r="D555" s="207" t="s">
        <v>628</v>
      </c>
      <c r="E555" s="208" t="s">
        <v>633</v>
      </c>
      <c r="F555" s="83" t="s">
        <v>108</v>
      </c>
      <c r="G555" s="85">
        <v>22744</v>
      </c>
      <c r="H555" s="83" t="s">
        <v>102</v>
      </c>
      <c r="I555" s="85">
        <v>39772</v>
      </c>
      <c r="J555" s="83" t="s">
        <v>228</v>
      </c>
      <c r="K555" s="216">
        <v>509080254224</v>
      </c>
      <c r="L555" s="83" t="s">
        <v>191</v>
      </c>
      <c r="M555" s="85">
        <v>43619</v>
      </c>
      <c r="N555" s="83">
        <v>-2056.6666666666702</v>
      </c>
      <c r="O555" s="83" t="s">
        <v>193</v>
      </c>
      <c r="P555" s="83" t="s">
        <v>181</v>
      </c>
      <c r="Q555" s="208" t="s">
        <v>7248</v>
      </c>
      <c r="R555" s="83" t="s">
        <v>102</v>
      </c>
      <c r="S555" s="83" t="s">
        <v>102</v>
      </c>
      <c r="T555" s="83" t="s">
        <v>133</v>
      </c>
      <c r="U555" s="83" t="s">
        <v>9962</v>
      </c>
      <c r="V555" s="83" t="s">
        <v>111</v>
      </c>
      <c r="W555" s="83" t="s">
        <v>105</v>
      </c>
      <c r="X555" s="86" t="s">
        <v>7248</v>
      </c>
      <c r="Y555" s="87" t="s">
        <v>102</v>
      </c>
      <c r="Z555" s="87" t="s">
        <v>102</v>
      </c>
      <c r="AA555" s="87" t="s">
        <v>133</v>
      </c>
      <c r="AB555" s="87" t="s">
        <v>9962</v>
      </c>
      <c r="AC555" s="87" t="s">
        <v>111</v>
      </c>
      <c r="AD555" s="87" t="s">
        <v>105</v>
      </c>
      <c r="AE555" s="87" t="s">
        <v>106</v>
      </c>
      <c r="AF555" s="86" t="s">
        <v>7248</v>
      </c>
      <c r="AG555" s="87" t="s">
        <v>486</v>
      </c>
      <c r="AH555" s="87" t="s">
        <v>9962</v>
      </c>
      <c r="AI555" s="87" t="s">
        <v>111</v>
      </c>
      <c r="AJ555" s="87" t="s">
        <v>204</v>
      </c>
      <c r="AK555" s="88"/>
      <c r="AL555" s="83" t="s">
        <v>107</v>
      </c>
      <c r="AM555" s="89" t="s">
        <v>454</v>
      </c>
      <c r="AN555" s="90" t="s">
        <v>416</v>
      </c>
      <c r="AO555" s="91" t="s">
        <v>642</v>
      </c>
      <c r="AP555" s="90">
        <v>8.3333333333332504</v>
      </c>
      <c r="AQ555" s="92" t="s">
        <v>102</v>
      </c>
      <c r="AR555" s="93" t="s">
        <v>102</v>
      </c>
      <c r="AS555" s="93" t="s">
        <v>102</v>
      </c>
      <c r="AT555" s="93" t="s">
        <v>102</v>
      </c>
      <c r="AU555" s="210" t="s">
        <v>644</v>
      </c>
      <c r="AV555" s="93" t="s">
        <v>185</v>
      </c>
      <c r="AW555" s="94" t="s">
        <v>102</v>
      </c>
      <c r="AX555" s="93" t="s">
        <v>183</v>
      </c>
      <c r="AY555" s="95" t="s">
        <v>111</v>
      </c>
      <c r="AZ555" s="93" t="s">
        <v>102</v>
      </c>
      <c r="BA555" s="93" t="s">
        <v>102</v>
      </c>
      <c r="BB555" s="93" t="s">
        <v>102</v>
      </c>
      <c r="BC555" s="93" t="s">
        <v>102</v>
      </c>
      <c r="BD555" s="96" t="s">
        <v>102</v>
      </c>
      <c r="BE555" s="90">
        <v>-266.66666666666703</v>
      </c>
      <c r="BF555" s="93" t="s">
        <v>102</v>
      </c>
      <c r="BG555" s="93" t="s">
        <v>102</v>
      </c>
      <c r="BH555" s="93" t="s">
        <v>102</v>
      </c>
      <c r="BI555" s="93" t="s">
        <v>102</v>
      </c>
      <c r="BJ555" s="210" t="s">
        <v>642</v>
      </c>
      <c r="BK555" s="93" t="s">
        <v>192</v>
      </c>
      <c r="BL555" s="97" t="s">
        <v>102</v>
      </c>
      <c r="BM555" s="93" t="s">
        <v>183</v>
      </c>
      <c r="BN555" s="93" t="s">
        <v>106</v>
      </c>
      <c r="BO555" s="93" t="s">
        <v>102</v>
      </c>
      <c r="BP555" s="98" t="s">
        <v>102</v>
      </c>
      <c r="BQ555" s="93" t="s">
        <v>102</v>
      </c>
      <c r="BR555" s="93" t="s">
        <v>102</v>
      </c>
      <c r="BS555" s="93" t="s">
        <v>102</v>
      </c>
      <c r="BT555" s="99" t="s">
        <v>591</v>
      </c>
      <c r="BU555" s="100" t="s">
        <v>11472</v>
      </c>
      <c r="BV555" s="101" t="s">
        <v>471</v>
      </c>
      <c r="BW555" s="136"/>
      <c r="BX555" s="103" t="s">
        <v>565</v>
      </c>
      <c r="BY555" s="104" t="s">
        <v>190</v>
      </c>
      <c r="BZ555" s="136"/>
      <c r="CA555" s="83" t="s">
        <v>599</v>
      </c>
      <c r="CB555" s="106" t="s">
        <v>647</v>
      </c>
      <c r="CC555" s="106" t="s">
        <v>11473</v>
      </c>
      <c r="CD555" s="107"/>
      <c r="CE555" s="108" t="s">
        <v>107</v>
      </c>
      <c r="CF555" s="108" t="s">
        <v>107</v>
      </c>
      <c r="CG555" s="109"/>
      <c r="CH555" s="110" t="s">
        <v>107</v>
      </c>
      <c r="CI555" s="111"/>
      <c r="CJ555" s="112">
        <v>6710</v>
      </c>
      <c r="CK555" s="113">
        <v>86</v>
      </c>
      <c r="CL555" s="114" t="s">
        <v>134</v>
      </c>
      <c r="CM555" s="114" t="s">
        <v>108</v>
      </c>
      <c r="CN555" s="114"/>
      <c r="CO555" s="115" t="s">
        <v>102</v>
      </c>
      <c r="CP555" s="115" t="s">
        <v>102</v>
      </c>
      <c r="CQ555" s="115" t="s">
        <v>102</v>
      </c>
      <c r="CR555" s="115" t="s">
        <v>102</v>
      </c>
      <c r="CS555" s="116"/>
      <c r="CT555" s="117" t="s">
        <v>109</v>
      </c>
      <c r="CU555" s="117" t="s">
        <v>109</v>
      </c>
      <c r="CV555" s="83">
        <v>551</v>
      </c>
      <c r="CW555" s="83" t="s">
        <v>108</v>
      </c>
      <c r="CX555" s="83">
        <v>551</v>
      </c>
      <c r="CY555" s="83" t="s">
        <v>108</v>
      </c>
      <c r="CZ555" s="83">
        <v>6879</v>
      </c>
      <c r="DA555" s="83" t="s">
        <v>419</v>
      </c>
      <c r="DB555" s="83" t="s">
        <v>130</v>
      </c>
      <c r="DC555" s="83" t="s">
        <v>499</v>
      </c>
      <c r="DD555" s="83">
        <v>1600</v>
      </c>
      <c r="DE555" s="83" t="s">
        <v>444</v>
      </c>
      <c r="DF555" s="83" t="s">
        <v>130</v>
      </c>
      <c r="DG555" s="83" t="s">
        <v>499</v>
      </c>
      <c r="DH555" s="83"/>
      <c r="DI555" s="83">
        <v>0</v>
      </c>
      <c r="DJ555" s="83">
        <v>1</v>
      </c>
      <c r="DK555" s="83">
        <v>0</v>
      </c>
      <c r="DL555" s="83">
        <v>0</v>
      </c>
      <c r="DM555" s="83">
        <v>0</v>
      </c>
      <c r="DN555" s="83">
        <v>0</v>
      </c>
      <c r="DO555" s="83">
        <v>0</v>
      </c>
      <c r="DP555" s="83">
        <v>0</v>
      </c>
      <c r="DQ555" s="83">
        <v>0</v>
      </c>
      <c r="DR555" s="83">
        <v>0</v>
      </c>
      <c r="DS555" s="83">
        <v>0</v>
      </c>
      <c r="DT555" s="83">
        <v>3</v>
      </c>
      <c r="DU555" s="83">
        <v>3</v>
      </c>
      <c r="DV555" s="83">
        <v>0</v>
      </c>
      <c r="DW555" s="83">
        <v>0</v>
      </c>
      <c r="DX555" s="83">
        <v>3</v>
      </c>
      <c r="DY555" s="85">
        <v>44197</v>
      </c>
      <c r="DZ555" s="83" t="s">
        <v>4602</v>
      </c>
      <c r="EA555" s="83" t="s">
        <v>102</v>
      </c>
      <c r="EB555" s="83" t="s">
        <v>482</v>
      </c>
      <c r="EC555" s="83">
        <v>551</v>
      </c>
      <c r="ED555" s="83" t="s">
        <v>483</v>
      </c>
      <c r="EE555" s="83">
        <v>1</v>
      </c>
      <c r="EF555" s="83">
        <v>0</v>
      </c>
      <c r="EG555" s="83">
        <v>0</v>
      </c>
      <c r="EH555" s="83" t="s">
        <v>109</v>
      </c>
      <c r="EI555" s="83" t="s">
        <v>108</v>
      </c>
      <c r="EJ555" s="83" t="s">
        <v>583</v>
      </c>
      <c r="EK555" s="83">
        <v>0</v>
      </c>
      <c r="EL555" s="83">
        <v>0</v>
      </c>
      <c r="EM555" s="83">
        <v>1</v>
      </c>
      <c r="EN555" s="83" t="s">
        <v>497</v>
      </c>
      <c r="EO555" s="83"/>
      <c r="EP555" s="83" t="s">
        <v>436</v>
      </c>
      <c r="EQ555" s="136">
        <v>1</v>
      </c>
      <c r="ER555" s="136">
        <v>1</v>
      </c>
      <c r="ES555" s="136">
        <v>1</v>
      </c>
      <c r="ET555" s="136">
        <v>1</v>
      </c>
      <c r="EU555" s="215" t="s">
        <v>269</v>
      </c>
      <c r="EV555" s="136">
        <v>1</v>
      </c>
      <c r="EW555" s="136">
        <v>1</v>
      </c>
      <c r="EX555" s="136">
        <v>1</v>
      </c>
      <c r="EY555" s="136">
        <v>1</v>
      </c>
      <c r="EZ555" s="136">
        <v>1</v>
      </c>
      <c r="FP555" s="215" t="s">
        <v>592</v>
      </c>
      <c r="FQ555" s="136" t="b">
        <v>1</v>
      </c>
      <c r="FR555" s="136" t="b">
        <v>1</v>
      </c>
      <c r="FS555" s="136" t="b">
        <v>1</v>
      </c>
      <c r="FT555" s="136" t="b">
        <v>1</v>
      </c>
      <c r="FX555" s="215" t="s">
        <v>269</v>
      </c>
    </row>
    <row r="556" spans="1:180" ht="60" customHeight="1" x14ac:dyDescent="0.55000000000000004">
      <c r="A556" s="83" t="s">
        <v>130</v>
      </c>
      <c r="B556" s="83" t="s">
        <v>98</v>
      </c>
      <c r="C556" s="136">
        <v>976057</v>
      </c>
      <c r="D556" s="207" t="s">
        <v>629</v>
      </c>
      <c r="E556" s="208" t="s">
        <v>634</v>
      </c>
      <c r="F556" s="83" t="s">
        <v>108</v>
      </c>
      <c r="G556" s="85">
        <v>26341</v>
      </c>
      <c r="H556" s="83" t="s">
        <v>102</v>
      </c>
      <c r="I556" s="85">
        <v>34633</v>
      </c>
      <c r="J556" s="83" t="s">
        <v>228</v>
      </c>
      <c r="K556" s="216">
        <v>107397032036</v>
      </c>
      <c r="L556" s="83" t="s">
        <v>191</v>
      </c>
      <c r="M556" s="85">
        <v>43642</v>
      </c>
      <c r="N556" s="83">
        <v>-2061.6666666666702</v>
      </c>
      <c r="O556" s="83" t="s">
        <v>193</v>
      </c>
      <c r="P556" s="83" t="s">
        <v>181</v>
      </c>
      <c r="Q556" s="208" t="s">
        <v>7252</v>
      </c>
      <c r="R556" s="83" t="s">
        <v>102</v>
      </c>
      <c r="S556" s="83" t="s">
        <v>102</v>
      </c>
      <c r="T556" s="83" t="s">
        <v>131</v>
      </c>
      <c r="U556" s="83" t="s">
        <v>9963</v>
      </c>
      <c r="V556" s="83" t="s">
        <v>104</v>
      </c>
      <c r="W556" s="83" t="s">
        <v>105</v>
      </c>
      <c r="X556" s="86" t="s">
        <v>7252</v>
      </c>
      <c r="Y556" s="87" t="s">
        <v>102</v>
      </c>
      <c r="Z556" s="87" t="s">
        <v>102</v>
      </c>
      <c r="AA556" s="87" t="s">
        <v>131</v>
      </c>
      <c r="AB556" s="87" t="s">
        <v>9963</v>
      </c>
      <c r="AC556" s="87" t="s">
        <v>104</v>
      </c>
      <c r="AD556" s="87" t="s">
        <v>105</v>
      </c>
      <c r="AE556" s="87" t="s">
        <v>106</v>
      </c>
      <c r="AF556" s="86" t="s">
        <v>7252</v>
      </c>
      <c r="AG556" s="87" t="s">
        <v>177</v>
      </c>
      <c r="AH556" s="87" t="s">
        <v>9963</v>
      </c>
      <c r="AI556" s="87" t="s">
        <v>104</v>
      </c>
      <c r="AJ556" s="87" t="s">
        <v>204</v>
      </c>
      <c r="AK556" s="88"/>
      <c r="AL556" s="83" t="s">
        <v>107</v>
      </c>
      <c r="AM556" s="89" t="s">
        <v>454</v>
      </c>
      <c r="AN556" s="90" t="s">
        <v>416</v>
      </c>
      <c r="AO556" s="91" t="s">
        <v>643</v>
      </c>
      <c r="AP556" s="90">
        <v>8.3333333333332504</v>
      </c>
      <c r="AQ556" s="92" t="s">
        <v>102</v>
      </c>
      <c r="AR556" s="93" t="s">
        <v>102</v>
      </c>
      <c r="AS556" s="93" t="s">
        <v>102</v>
      </c>
      <c r="AT556" s="93" t="s">
        <v>102</v>
      </c>
      <c r="AU556" s="210" t="s">
        <v>645</v>
      </c>
      <c r="AV556" s="93" t="s">
        <v>185</v>
      </c>
      <c r="AW556" s="94" t="s">
        <v>102</v>
      </c>
      <c r="AX556" s="93" t="s">
        <v>105</v>
      </c>
      <c r="AY556" s="95" t="s">
        <v>104</v>
      </c>
      <c r="AZ556" s="93" t="s">
        <v>102</v>
      </c>
      <c r="BA556" s="93" t="s">
        <v>102</v>
      </c>
      <c r="BB556" s="93" t="s">
        <v>102</v>
      </c>
      <c r="BC556" s="93" t="s">
        <v>102</v>
      </c>
      <c r="BD556" s="96" t="s">
        <v>102</v>
      </c>
      <c r="BE556" s="90">
        <v>-267.16666666666703</v>
      </c>
      <c r="BF556" s="93" t="s">
        <v>102</v>
      </c>
      <c r="BG556" s="93" t="s">
        <v>102</v>
      </c>
      <c r="BH556" s="93" t="s">
        <v>102</v>
      </c>
      <c r="BI556" s="93" t="s">
        <v>102</v>
      </c>
      <c r="BJ556" s="210" t="s">
        <v>643</v>
      </c>
      <c r="BK556" s="93" t="s">
        <v>196</v>
      </c>
      <c r="BL556" s="97" t="s">
        <v>102</v>
      </c>
      <c r="BM556" s="93" t="s">
        <v>105</v>
      </c>
      <c r="BN556" s="93" t="s">
        <v>596</v>
      </c>
      <c r="BO556" s="93" t="s">
        <v>102</v>
      </c>
      <c r="BP556" s="98" t="s">
        <v>102</v>
      </c>
      <c r="BQ556" s="93" t="s">
        <v>102</v>
      </c>
      <c r="BR556" s="93" t="s">
        <v>102</v>
      </c>
      <c r="BS556" s="93" t="s">
        <v>102</v>
      </c>
      <c r="BT556" s="99" t="s">
        <v>591</v>
      </c>
      <c r="BU556" s="100" t="s">
        <v>11474</v>
      </c>
      <c r="BV556" s="101" t="s">
        <v>471</v>
      </c>
      <c r="BW556" s="136"/>
      <c r="BX556" s="103" t="s">
        <v>565</v>
      </c>
      <c r="BY556" s="104" t="s">
        <v>190</v>
      </c>
      <c r="BZ556" s="136"/>
      <c r="CA556" s="83" t="s">
        <v>599</v>
      </c>
      <c r="CB556" s="106" t="s">
        <v>647</v>
      </c>
      <c r="CC556" s="106" t="s">
        <v>11475</v>
      </c>
      <c r="CD556" s="107"/>
      <c r="CE556" s="108" t="s">
        <v>107</v>
      </c>
      <c r="CF556" s="108" t="s">
        <v>107</v>
      </c>
      <c r="CG556" s="109"/>
      <c r="CH556" s="110" t="s">
        <v>107</v>
      </c>
      <c r="CI556" s="111"/>
      <c r="CJ556" s="112">
        <v>6710</v>
      </c>
      <c r="CK556" s="113">
        <v>86</v>
      </c>
      <c r="CL556" s="114" t="s">
        <v>134</v>
      </c>
      <c r="CM556" s="114" t="s">
        <v>108</v>
      </c>
      <c r="CN556" s="114"/>
      <c r="CO556" s="115" t="s">
        <v>102</v>
      </c>
      <c r="CP556" s="115" t="s">
        <v>102</v>
      </c>
      <c r="CQ556" s="115" t="s">
        <v>102</v>
      </c>
      <c r="CR556" s="115" t="s">
        <v>102</v>
      </c>
      <c r="CS556" s="116"/>
      <c r="CT556" s="117" t="s">
        <v>109</v>
      </c>
      <c r="CU556" s="117" t="s">
        <v>109</v>
      </c>
      <c r="CV556" s="83">
        <v>552</v>
      </c>
      <c r="CW556" s="83" t="s">
        <v>108</v>
      </c>
      <c r="CX556" s="83">
        <v>552</v>
      </c>
      <c r="CY556" s="83" t="s">
        <v>108</v>
      </c>
      <c r="CZ556" s="83">
        <v>6880</v>
      </c>
      <c r="DA556" s="83" t="s">
        <v>419</v>
      </c>
      <c r="DB556" s="83" t="s">
        <v>130</v>
      </c>
      <c r="DC556" s="83" t="s">
        <v>499</v>
      </c>
      <c r="DD556" s="83">
        <v>1601</v>
      </c>
      <c r="DE556" s="83" t="s">
        <v>444</v>
      </c>
      <c r="DF556" s="83" t="s">
        <v>130</v>
      </c>
      <c r="DG556" s="83" t="s">
        <v>499</v>
      </c>
      <c r="DH556" s="83"/>
      <c r="DI556" s="83">
        <v>0</v>
      </c>
      <c r="DJ556" s="83">
        <v>1</v>
      </c>
      <c r="DK556" s="83">
        <v>0</v>
      </c>
      <c r="DL556" s="83">
        <v>0</v>
      </c>
      <c r="DM556" s="83">
        <v>0</v>
      </c>
      <c r="DN556" s="83">
        <v>0</v>
      </c>
      <c r="DO556" s="83">
        <v>0</v>
      </c>
      <c r="DP556" s="83">
        <v>0</v>
      </c>
      <c r="DQ556" s="83">
        <v>0</v>
      </c>
      <c r="DR556" s="83">
        <v>0</v>
      </c>
      <c r="DS556" s="83">
        <v>0</v>
      </c>
      <c r="DT556" s="83">
        <v>3</v>
      </c>
      <c r="DU556" s="83">
        <v>3</v>
      </c>
      <c r="DV556" s="83">
        <v>0</v>
      </c>
      <c r="DW556" s="83">
        <v>0</v>
      </c>
      <c r="DX556" s="83">
        <v>3</v>
      </c>
      <c r="DY556" s="85">
        <v>44198</v>
      </c>
      <c r="DZ556" s="83" t="s">
        <v>4603</v>
      </c>
      <c r="EA556" s="83" t="s">
        <v>102</v>
      </c>
      <c r="EB556" s="83" t="s">
        <v>482</v>
      </c>
      <c r="EC556" s="83">
        <v>552</v>
      </c>
      <c r="ED556" s="83" t="s">
        <v>483</v>
      </c>
      <c r="EE556" s="83">
        <v>1</v>
      </c>
      <c r="EF556" s="83">
        <v>0</v>
      </c>
      <c r="EG556" s="83">
        <v>0</v>
      </c>
      <c r="EH556" s="83" t="s">
        <v>109</v>
      </c>
      <c r="EI556" s="83" t="s">
        <v>108</v>
      </c>
      <c r="EJ556" s="83" t="s">
        <v>583</v>
      </c>
      <c r="EK556" s="83">
        <v>0</v>
      </c>
      <c r="EL556" s="83">
        <v>0</v>
      </c>
      <c r="EM556" s="83">
        <v>1</v>
      </c>
      <c r="EN556" s="83" t="s">
        <v>497</v>
      </c>
      <c r="EO556" s="83"/>
      <c r="EP556" s="83" t="s">
        <v>436</v>
      </c>
      <c r="EQ556" s="136">
        <v>1</v>
      </c>
      <c r="ER556" s="136">
        <v>1</v>
      </c>
      <c r="ES556" s="136">
        <v>1</v>
      </c>
      <c r="ET556" s="136">
        <v>1</v>
      </c>
      <c r="EU556" s="215" t="s">
        <v>269</v>
      </c>
      <c r="EV556" s="136">
        <v>1</v>
      </c>
      <c r="EW556" s="136">
        <v>1</v>
      </c>
      <c r="EX556" s="136">
        <v>1</v>
      </c>
      <c r="EY556" s="136">
        <v>1</v>
      </c>
      <c r="EZ556" s="136">
        <v>1</v>
      </c>
      <c r="FP556" s="215" t="s">
        <v>592</v>
      </c>
      <c r="FQ556" s="136" t="b">
        <v>1</v>
      </c>
      <c r="FR556" s="136" t="b">
        <v>1</v>
      </c>
      <c r="FS556" s="136" t="b">
        <v>1</v>
      </c>
      <c r="FT556" s="136" t="b">
        <v>1</v>
      </c>
      <c r="FX556" s="215" t="s">
        <v>269</v>
      </c>
    </row>
    <row r="557" spans="1:180" ht="60" customHeight="1" x14ac:dyDescent="0.55000000000000004">
      <c r="A557" s="83" t="s">
        <v>130</v>
      </c>
      <c r="B557" s="83" t="s">
        <v>98</v>
      </c>
      <c r="C557" s="136">
        <v>577622</v>
      </c>
      <c r="D557" s="207" t="s">
        <v>627</v>
      </c>
      <c r="E557" s="208" t="s">
        <v>630</v>
      </c>
      <c r="F557" s="83" t="s">
        <v>108</v>
      </c>
      <c r="G557" s="85">
        <v>20621</v>
      </c>
      <c r="H557" s="83" t="s">
        <v>102</v>
      </c>
      <c r="I557" s="85">
        <v>39794</v>
      </c>
      <c r="J557" s="83" t="s">
        <v>228</v>
      </c>
      <c r="K557" s="216">
        <v>448481868679</v>
      </c>
      <c r="L557" s="83" t="s">
        <v>191</v>
      </c>
      <c r="M557" s="85">
        <v>43631</v>
      </c>
      <c r="N557" s="83">
        <v>-2066.6666666666702</v>
      </c>
      <c r="O557" s="83" t="s">
        <v>180</v>
      </c>
      <c r="P557" s="83" t="s">
        <v>181</v>
      </c>
      <c r="Q557" s="208" t="s">
        <v>7256</v>
      </c>
      <c r="R557" s="83" t="s">
        <v>102</v>
      </c>
      <c r="S557" s="83" t="s">
        <v>102</v>
      </c>
      <c r="T557" s="83" t="s">
        <v>199</v>
      </c>
      <c r="U557" s="83" t="s">
        <v>9964</v>
      </c>
      <c r="V557" s="83" t="s">
        <v>104</v>
      </c>
      <c r="W557" s="83" t="s">
        <v>105</v>
      </c>
      <c r="X557" s="86" t="s">
        <v>7256</v>
      </c>
      <c r="Y557" s="87" t="s">
        <v>102</v>
      </c>
      <c r="Z557" s="87" t="s">
        <v>102</v>
      </c>
      <c r="AA557" s="87" t="s">
        <v>199</v>
      </c>
      <c r="AB557" s="87" t="s">
        <v>9964</v>
      </c>
      <c r="AC557" s="87" t="s">
        <v>104</v>
      </c>
      <c r="AD557" s="87" t="s">
        <v>105</v>
      </c>
      <c r="AE557" s="87" t="s">
        <v>106</v>
      </c>
      <c r="AF557" s="86" t="s">
        <v>7256</v>
      </c>
      <c r="AG557" s="87" t="s">
        <v>489</v>
      </c>
      <c r="AH557" s="87" t="s">
        <v>9965</v>
      </c>
      <c r="AI557" s="87" t="s">
        <v>104</v>
      </c>
      <c r="AJ557" s="87" t="s">
        <v>204</v>
      </c>
      <c r="AK557" s="88"/>
      <c r="AL557" s="83" t="s">
        <v>107</v>
      </c>
      <c r="AM557" s="89" t="s">
        <v>454</v>
      </c>
      <c r="AN557" s="90" t="s">
        <v>416</v>
      </c>
      <c r="AO557" s="91" t="s">
        <v>641</v>
      </c>
      <c r="AP557" s="90">
        <v>8.3333333333332504</v>
      </c>
      <c r="AQ557" s="92" t="s">
        <v>211</v>
      </c>
      <c r="AR557" s="93" t="s">
        <v>102</v>
      </c>
      <c r="AS557" s="93" t="s">
        <v>102</v>
      </c>
      <c r="AT557" s="93" t="s">
        <v>102</v>
      </c>
      <c r="AU557" s="210" t="s">
        <v>641</v>
      </c>
      <c r="AV557" s="93" t="s">
        <v>192</v>
      </c>
      <c r="AW557" s="94" t="s">
        <v>102</v>
      </c>
      <c r="AX557" s="93" t="s">
        <v>105</v>
      </c>
      <c r="AY557" s="95" t="s">
        <v>188</v>
      </c>
      <c r="AZ557" s="93" t="s">
        <v>102</v>
      </c>
      <c r="BA557" s="93" t="s">
        <v>9966</v>
      </c>
      <c r="BB557" s="93" t="s">
        <v>102</v>
      </c>
      <c r="BC557" s="93" t="s">
        <v>102</v>
      </c>
      <c r="BD557" s="96" t="s">
        <v>102</v>
      </c>
      <c r="BE557" s="90">
        <v>-267.66666666666703</v>
      </c>
      <c r="BF557" s="93" t="s">
        <v>211</v>
      </c>
      <c r="BG557" s="93" t="s">
        <v>102</v>
      </c>
      <c r="BH557" s="93" t="s">
        <v>102</v>
      </c>
      <c r="BI557" s="93" t="s">
        <v>102</v>
      </c>
      <c r="BJ557" s="210" t="s">
        <v>646</v>
      </c>
      <c r="BK557" s="93" t="s">
        <v>182</v>
      </c>
      <c r="BL557" s="97" t="s">
        <v>102</v>
      </c>
      <c r="BM557" s="93" t="s">
        <v>105</v>
      </c>
      <c r="BN557" s="93" t="s">
        <v>104</v>
      </c>
      <c r="BO557" s="93" t="s">
        <v>102</v>
      </c>
      <c r="BP557" s="98">
        <v>20180391</v>
      </c>
      <c r="BQ557" s="93" t="s">
        <v>102</v>
      </c>
      <c r="BR557" s="93" t="s">
        <v>102</v>
      </c>
      <c r="BS557" s="93" t="s">
        <v>102</v>
      </c>
      <c r="BT557" s="99" t="s">
        <v>591</v>
      </c>
      <c r="BU557" s="100" t="s">
        <v>11476</v>
      </c>
      <c r="BV557" s="101" t="s">
        <v>471</v>
      </c>
      <c r="BW557" s="136"/>
      <c r="BX557" s="103" t="s">
        <v>565</v>
      </c>
      <c r="BY557" s="104" t="s">
        <v>190</v>
      </c>
      <c r="BZ557" s="136"/>
      <c r="CA557" s="83" t="s">
        <v>599</v>
      </c>
      <c r="CB557" s="106" t="s">
        <v>647</v>
      </c>
      <c r="CC557" s="106" t="s">
        <v>11477</v>
      </c>
      <c r="CD557" s="107"/>
      <c r="CE557" s="108" t="s">
        <v>107</v>
      </c>
      <c r="CF557" s="108" t="s">
        <v>107</v>
      </c>
      <c r="CG557" s="109"/>
      <c r="CH557" s="110" t="s">
        <v>107</v>
      </c>
      <c r="CI557" s="111"/>
      <c r="CJ557" s="112">
        <v>6710</v>
      </c>
      <c r="CK557" s="113">
        <v>86</v>
      </c>
      <c r="CL557" s="114" t="s">
        <v>134</v>
      </c>
      <c r="CM557" s="114" t="s">
        <v>108</v>
      </c>
      <c r="CN557" s="114"/>
      <c r="CO557" s="115" t="s">
        <v>102</v>
      </c>
      <c r="CP557" s="115" t="s">
        <v>102</v>
      </c>
      <c r="CQ557" s="115" t="s">
        <v>102</v>
      </c>
      <c r="CR557" s="115" t="s">
        <v>102</v>
      </c>
      <c r="CS557" s="116"/>
      <c r="CT557" s="117" t="s">
        <v>109</v>
      </c>
      <c r="CU557" s="117" t="s">
        <v>109</v>
      </c>
      <c r="CV557" s="83">
        <v>553</v>
      </c>
      <c r="CW557" s="83" t="s">
        <v>108</v>
      </c>
      <c r="CX557" s="83">
        <v>553</v>
      </c>
      <c r="CY557" s="83" t="s">
        <v>108</v>
      </c>
      <c r="CZ557" s="83">
        <v>6881</v>
      </c>
      <c r="DA557" s="83" t="s">
        <v>419</v>
      </c>
      <c r="DB557" s="83" t="s">
        <v>130</v>
      </c>
      <c r="DC557" s="83" t="s">
        <v>499</v>
      </c>
      <c r="DD557" s="83">
        <v>1602</v>
      </c>
      <c r="DE557" s="83" t="s">
        <v>444</v>
      </c>
      <c r="DF557" s="83" t="s">
        <v>130</v>
      </c>
      <c r="DG557" s="83" t="s">
        <v>499</v>
      </c>
      <c r="DH557" s="83"/>
      <c r="DI557" s="83">
        <v>0</v>
      </c>
      <c r="DJ557" s="83">
        <v>1</v>
      </c>
      <c r="DK557" s="83">
        <v>0</v>
      </c>
      <c r="DL557" s="83">
        <v>0</v>
      </c>
      <c r="DM557" s="83">
        <v>0</v>
      </c>
      <c r="DN557" s="83">
        <v>0</v>
      </c>
      <c r="DO557" s="83">
        <v>0</v>
      </c>
      <c r="DP557" s="83">
        <v>0</v>
      </c>
      <c r="DQ557" s="83">
        <v>0</v>
      </c>
      <c r="DR557" s="83">
        <v>0</v>
      </c>
      <c r="DS557" s="83">
        <v>0</v>
      </c>
      <c r="DT557" s="83">
        <v>3</v>
      </c>
      <c r="DU557" s="83">
        <v>3</v>
      </c>
      <c r="DV557" s="83">
        <v>0</v>
      </c>
      <c r="DW557" s="83">
        <v>0</v>
      </c>
      <c r="DX557" s="83">
        <v>3</v>
      </c>
      <c r="DY557" s="85">
        <v>44199</v>
      </c>
      <c r="DZ557" s="83" t="s">
        <v>4604</v>
      </c>
      <c r="EA557" s="83" t="s">
        <v>102</v>
      </c>
      <c r="EB557" s="83" t="s">
        <v>482</v>
      </c>
      <c r="EC557" s="83">
        <v>553</v>
      </c>
      <c r="ED557" s="83" t="s">
        <v>483</v>
      </c>
      <c r="EE557" s="83">
        <v>1</v>
      </c>
      <c r="EF557" s="83">
        <v>0</v>
      </c>
      <c r="EG557" s="83">
        <v>0</v>
      </c>
      <c r="EH557" s="83" t="s">
        <v>109</v>
      </c>
      <c r="EI557" s="83" t="s">
        <v>108</v>
      </c>
      <c r="EJ557" s="83" t="s">
        <v>583</v>
      </c>
      <c r="EK557" s="83">
        <v>0</v>
      </c>
      <c r="EL557" s="83">
        <v>0</v>
      </c>
      <c r="EM557" s="83">
        <v>1</v>
      </c>
      <c r="EN557" s="83" t="s">
        <v>497</v>
      </c>
      <c r="EO557" s="83"/>
      <c r="EP557" s="83" t="s">
        <v>436</v>
      </c>
      <c r="EQ557" s="136">
        <v>1</v>
      </c>
      <c r="ER557" s="136">
        <v>1</v>
      </c>
      <c r="ES557" s="136">
        <v>1</v>
      </c>
      <c r="ET557" s="136">
        <v>1</v>
      </c>
      <c r="EU557" s="215" t="s">
        <v>269</v>
      </c>
      <c r="EV557" s="136">
        <v>1</v>
      </c>
      <c r="EW557" s="136">
        <v>1</v>
      </c>
      <c r="EX557" s="136">
        <v>1</v>
      </c>
      <c r="EY557" s="136">
        <v>1</v>
      </c>
      <c r="EZ557" s="136">
        <v>1</v>
      </c>
      <c r="FP557" s="215" t="s">
        <v>592</v>
      </c>
      <c r="FQ557" s="136" t="b">
        <v>1</v>
      </c>
      <c r="FR557" s="136" t="b">
        <v>1</v>
      </c>
      <c r="FS557" s="136" t="b">
        <v>1</v>
      </c>
      <c r="FT557" s="136" t="b">
        <v>1</v>
      </c>
      <c r="FX557" s="215" t="s">
        <v>269</v>
      </c>
    </row>
    <row r="558" spans="1:180" ht="60" customHeight="1" x14ac:dyDescent="0.55000000000000004">
      <c r="A558" s="83" t="s">
        <v>130</v>
      </c>
      <c r="B558" s="83" t="s">
        <v>98</v>
      </c>
      <c r="C558" s="136">
        <v>813655</v>
      </c>
      <c r="D558" s="207" t="s">
        <v>628</v>
      </c>
      <c r="E558" s="208" t="s">
        <v>633</v>
      </c>
      <c r="F558" s="83" t="s">
        <v>108</v>
      </c>
      <c r="G558" s="85">
        <v>22744</v>
      </c>
      <c r="H558" s="83" t="s">
        <v>102</v>
      </c>
      <c r="I558" s="85">
        <v>39772</v>
      </c>
      <c r="J558" s="83" t="s">
        <v>228</v>
      </c>
      <c r="K558" s="216">
        <v>453444412301</v>
      </c>
      <c r="L558" s="83" t="s">
        <v>191</v>
      </c>
      <c r="M558" s="85">
        <v>43619</v>
      </c>
      <c r="N558" s="83">
        <v>-2071.6666666666702</v>
      </c>
      <c r="O558" s="83" t="s">
        <v>193</v>
      </c>
      <c r="P558" s="83" t="s">
        <v>181</v>
      </c>
      <c r="Q558" s="208" t="s">
        <v>7260</v>
      </c>
      <c r="R558" s="83" t="s">
        <v>102</v>
      </c>
      <c r="S558" s="83" t="s">
        <v>102</v>
      </c>
      <c r="T558" s="83" t="s">
        <v>133</v>
      </c>
      <c r="U558" s="83" t="s">
        <v>9967</v>
      </c>
      <c r="V558" s="83" t="s">
        <v>111</v>
      </c>
      <c r="W558" s="83" t="s">
        <v>105</v>
      </c>
      <c r="X558" s="86" t="s">
        <v>7260</v>
      </c>
      <c r="Y558" s="87" t="s">
        <v>102</v>
      </c>
      <c r="Z558" s="87" t="s">
        <v>102</v>
      </c>
      <c r="AA558" s="87" t="s">
        <v>133</v>
      </c>
      <c r="AB558" s="87" t="s">
        <v>9967</v>
      </c>
      <c r="AC558" s="87" t="s">
        <v>111</v>
      </c>
      <c r="AD558" s="87" t="s">
        <v>105</v>
      </c>
      <c r="AE558" s="87" t="s">
        <v>106</v>
      </c>
      <c r="AF558" s="86" t="s">
        <v>7260</v>
      </c>
      <c r="AG558" s="87" t="s">
        <v>486</v>
      </c>
      <c r="AH558" s="87" t="s">
        <v>9967</v>
      </c>
      <c r="AI558" s="87" t="s">
        <v>111</v>
      </c>
      <c r="AJ558" s="87" t="s">
        <v>204</v>
      </c>
      <c r="AK558" s="88"/>
      <c r="AL558" s="83" t="s">
        <v>107</v>
      </c>
      <c r="AM558" s="89" t="s">
        <v>454</v>
      </c>
      <c r="AN558" s="90" t="s">
        <v>416</v>
      </c>
      <c r="AO558" s="91" t="s">
        <v>642</v>
      </c>
      <c r="AP558" s="90">
        <v>8.3333333333332504</v>
      </c>
      <c r="AQ558" s="92" t="s">
        <v>102</v>
      </c>
      <c r="AR558" s="93" t="s">
        <v>102</v>
      </c>
      <c r="AS558" s="93" t="s">
        <v>102</v>
      </c>
      <c r="AT558" s="93" t="s">
        <v>102</v>
      </c>
      <c r="AU558" s="210" t="s">
        <v>644</v>
      </c>
      <c r="AV558" s="93" t="s">
        <v>185</v>
      </c>
      <c r="AW558" s="94" t="s">
        <v>102</v>
      </c>
      <c r="AX558" s="93" t="s">
        <v>183</v>
      </c>
      <c r="AY558" s="95" t="s">
        <v>111</v>
      </c>
      <c r="AZ558" s="93" t="s">
        <v>102</v>
      </c>
      <c r="BA558" s="93" t="s">
        <v>102</v>
      </c>
      <c r="BB558" s="93" t="s">
        <v>102</v>
      </c>
      <c r="BC558" s="93" t="s">
        <v>102</v>
      </c>
      <c r="BD558" s="96" t="s">
        <v>102</v>
      </c>
      <c r="BE558" s="90">
        <v>-268.16666666666703</v>
      </c>
      <c r="BF558" s="93" t="s">
        <v>102</v>
      </c>
      <c r="BG558" s="93" t="s">
        <v>102</v>
      </c>
      <c r="BH558" s="93" t="s">
        <v>102</v>
      </c>
      <c r="BI558" s="93" t="s">
        <v>102</v>
      </c>
      <c r="BJ558" s="210" t="s">
        <v>642</v>
      </c>
      <c r="BK558" s="93" t="s">
        <v>192</v>
      </c>
      <c r="BL558" s="97" t="s">
        <v>102</v>
      </c>
      <c r="BM558" s="93" t="s">
        <v>183</v>
      </c>
      <c r="BN558" s="93" t="s">
        <v>106</v>
      </c>
      <c r="BO558" s="93" t="s">
        <v>102</v>
      </c>
      <c r="BP558" s="98" t="s">
        <v>102</v>
      </c>
      <c r="BQ558" s="93" t="s">
        <v>102</v>
      </c>
      <c r="BR558" s="93" t="s">
        <v>102</v>
      </c>
      <c r="BS558" s="93" t="s">
        <v>102</v>
      </c>
      <c r="BT558" s="99" t="s">
        <v>591</v>
      </c>
      <c r="BU558" s="100" t="s">
        <v>11478</v>
      </c>
      <c r="BV558" s="101" t="s">
        <v>471</v>
      </c>
      <c r="BW558" s="136"/>
      <c r="BX558" s="103" t="s">
        <v>565</v>
      </c>
      <c r="BY558" s="104" t="s">
        <v>190</v>
      </c>
      <c r="BZ558" s="136"/>
      <c r="CA558" s="83" t="s">
        <v>599</v>
      </c>
      <c r="CB558" s="106" t="s">
        <v>647</v>
      </c>
      <c r="CC558" s="106" t="s">
        <v>11479</v>
      </c>
      <c r="CD558" s="107"/>
      <c r="CE558" s="108" t="s">
        <v>107</v>
      </c>
      <c r="CF558" s="108" t="s">
        <v>107</v>
      </c>
      <c r="CG558" s="109"/>
      <c r="CH558" s="110" t="s">
        <v>107</v>
      </c>
      <c r="CI558" s="111"/>
      <c r="CJ558" s="112">
        <v>6710</v>
      </c>
      <c r="CK558" s="113">
        <v>86</v>
      </c>
      <c r="CL558" s="114" t="s">
        <v>134</v>
      </c>
      <c r="CM558" s="114" t="s">
        <v>108</v>
      </c>
      <c r="CN558" s="114"/>
      <c r="CO558" s="115" t="s">
        <v>102</v>
      </c>
      <c r="CP558" s="115" t="s">
        <v>102</v>
      </c>
      <c r="CQ558" s="115" t="s">
        <v>102</v>
      </c>
      <c r="CR558" s="115" t="s">
        <v>102</v>
      </c>
      <c r="CS558" s="116"/>
      <c r="CT558" s="117" t="s">
        <v>109</v>
      </c>
      <c r="CU558" s="117" t="s">
        <v>109</v>
      </c>
      <c r="CV558" s="83">
        <v>554</v>
      </c>
      <c r="CW558" s="83" t="s">
        <v>108</v>
      </c>
      <c r="CX558" s="83">
        <v>554</v>
      </c>
      <c r="CY558" s="83" t="s">
        <v>108</v>
      </c>
      <c r="CZ558" s="83">
        <v>6882</v>
      </c>
      <c r="DA558" s="83" t="s">
        <v>419</v>
      </c>
      <c r="DB558" s="83" t="s">
        <v>130</v>
      </c>
      <c r="DC558" s="83" t="s">
        <v>499</v>
      </c>
      <c r="DD558" s="83">
        <v>1603</v>
      </c>
      <c r="DE558" s="83" t="s">
        <v>444</v>
      </c>
      <c r="DF558" s="83" t="s">
        <v>130</v>
      </c>
      <c r="DG558" s="83" t="s">
        <v>499</v>
      </c>
      <c r="DH558" s="83"/>
      <c r="DI558" s="83">
        <v>0</v>
      </c>
      <c r="DJ558" s="83">
        <v>1</v>
      </c>
      <c r="DK558" s="83">
        <v>0</v>
      </c>
      <c r="DL558" s="83">
        <v>0</v>
      </c>
      <c r="DM558" s="83">
        <v>0</v>
      </c>
      <c r="DN558" s="83">
        <v>0</v>
      </c>
      <c r="DO558" s="83">
        <v>0</v>
      </c>
      <c r="DP558" s="83">
        <v>0</v>
      </c>
      <c r="DQ558" s="83">
        <v>0</v>
      </c>
      <c r="DR558" s="83">
        <v>0</v>
      </c>
      <c r="DS558" s="83">
        <v>0</v>
      </c>
      <c r="DT558" s="83">
        <v>3</v>
      </c>
      <c r="DU558" s="83">
        <v>3</v>
      </c>
      <c r="DV558" s="83">
        <v>0</v>
      </c>
      <c r="DW558" s="83">
        <v>0</v>
      </c>
      <c r="DX558" s="83">
        <v>3</v>
      </c>
      <c r="DY558" s="85">
        <v>44200</v>
      </c>
      <c r="DZ558" s="83" t="s">
        <v>4605</v>
      </c>
      <c r="EA558" s="83" t="s">
        <v>102</v>
      </c>
      <c r="EB558" s="83" t="s">
        <v>482</v>
      </c>
      <c r="EC558" s="83">
        <v>554</v>
      </c>
      <c r="ED558" s="83" t="s">
        <v>483</v>
      </c>
      <c r="EE558" s="83">
        <v>1</v>
      </c>
      <c r="EF558" s="83">
        <v>0</v>
      </c>
      <c r="EG558" s="83">
        <v>0</v>
      </c>
      <c r="EH558" s="83" t="s">
        <v>109</v>
      </c>
      <c r="EI558" s="83" t="s">
        <v>108</v>
      </c>
      <c r="EJ558" s="83" t="s">
        <v>583</v>
      </c>
      <c r="EK558" s="83">
        <v>0</v>
      </c>
      <c r="EL558" s="83">
        <v>0</v>
      </c>
      <c r="EM558" s="83">
        <v>1</v>
      </c>
      <c r="EN558" s="83" t="s">
        <v>497</v>
      </c>
      <c r="EO558" s="83"/>
      <c r="EP558" s="83" t="s">
        <v>436</v>
      </c>
      <c r="EQ558" s="136">
        <v>1</v>
      </c>
      <c r="ER558" s="136">
        <v>1</v>
      </c>
      <c r="ES558" s="136">
        <v>1</v>
      </c>
      <c r="ET558" s="136">
        <v>1</v>
      </c>
      <c r="EU558" s="215" t="s">
        <v>269</v>
      </c>
      <c r="EV558" s="136">
        <v>1</v>
      </c>
      <c r="EW558" s="136">
        <v>1</v>
      </c>
      <c r="EX558" s="136">
        <v>1</v>
      </c>
      <c r="EY558" s="136">
        <v>1</v>
      </c>
      <c r="EZ558" s="136">
        <v>1</v>
      </c>
      <c r="FP558" s="215" t="s">
        <v>592</v>
      </c>
      <c r="FQ558" s="136" t="b">
        <v>1</v>
      </c>
      <c r="FR558" s="136" t="b">
        <v>1</v>
      </c>
      <c r="FS558" s="136" t="b">
        <v>1</v>
      </c>
      <c r="FT558" s="136" t="b">
        <v>1</v>
      </c>
      <c r="FX558" s="215" t="s">
        <v>269</v>
      </c>
    </row>
    <row r="559" spans="1:180" ht="60" customHeight="1" x14ac:dyDescent="0.55000000000000004">
      <c r="A559" s="83" t="s">
        <v>130</v>
      </c>
      <c r="B559" s="83" t="s">
        <v>98</v>
      </c>
      <c r="C559" s="136">
        <v>102950</v>
      </c>
      <c r="D559" s="207" t="s">
        <v>629</v>
      </c>
      <c r="E559" s="208" t="s">
        <v>634</v>
      </c>
      <c r="F559" s="83" t="s">
        <v>108</v>
      </c>
      <c r="G559" s="85">
        <v>26341</v>
      </c>
      <c r="H559" s="83" t="s">
        <v>102</v>
      </c>
      <c r="I559" s="85">
        <v>34633</v>
      </c>
      <c r="J559" s="83" t="s">
        <v>228</v>
      </c>
      <c r="K559" s="216">
        <v>977208931501</v>
      </c>
      <c r="L559" s="83" t="s">
        <v>191</v>
      </c>
      <c r="M559" s="85">
        <v>43642</v>
      </c>
      <c r="N559" s="83">
        <v>-2076.6666666666702</v>
      </c>
      <c r="O559" s="83" t="s">
        <v>193</v>
      </c>
      <c r="P559" s="83" t="s">
        <v>181</v>
      </c>
      <c r="Q559" s="208" t="s">
        <v>7264</v>
      </c>
      <c r="R559" s="83" t="s">
        <v>102</v>
      </c>
      <c r="S559" s="83" t="s">
        <v>102</v>
      </c>
      <c r="T559" s="83" t="s">
        <v>131</v>
      </c>
      <c r="U559" s="83" t="s">
        <v>9968</v>
      </c>
      <c r="V559" s="83" t="s">
        <v>104</v>
      </c>
      <c r="W559" s="83" t="s">
        <v>105</v>
      </c>
      <c r="X559" s="86" t="s">
        <v>7264</v>
      </c>
      <c r="Y559" s="87" t="s">
        <v>102</v>
      </c>
      <c r="Z559" s="87" t="s">
        <v>102</v>
      </c>
      <c r="AA559" s="87" t="s">
        <v>131</v>
      </c>
      <c r="AB559" s="87" t="s">
        <v>9968</v>
      </c>
      <c r="AC559" s="87" t="s">
        <v>104</v>
      </c>
      <c r="AD559" s="87" t="s">
        <v>105</v>
      </c>
      <c r="AE559" s="87" t="s">
        <v>106</v>
      </c>
      <c r="AF559" s="86" t="s">
        <v>7264</v>
      </c>
      <c r="AG559" s="87" t="s">
        <v>177</v>
      </c>
      <c r="AH559" s="87" t="s">
        <v>9968</v>
      </c>
      <c r="AI559" s="87" t="s">
        <v>104</v>
      </c>
      <c r="AJ559" s="87" t="s">
        <v>204</v>
      </c>
      <c r="AK559" s="88"/>
      <c r="AL559" s="83" t="s">
        <v>107</v>
      </c>
      <c r="AM559" s="89" t="s">
        <v>454</v>
      </c>
      <c r="AN559" s="90" t="s">
        <v>416</v>
      </c>
      <c r="AO559" s="91" t="s">
        <v>643</v>
      </c>
      <c r="AP559" s="90">
        <v>8.3333333333332504</v>
      </c>
      <c r="AQ559" s="92" t="s">
        <v>102</v>
      </c>
      <c r="AR559" s="93" t="s">
        <v>102</v>
      </c>
      <c r="AS559" s="93" t="s">
        <v>102</v>
      </c>
      <c r="AT559" s="93" t="s">
        <v>102</v>
      </c>
      <c r="AU559" s="210" t="s">
        <v>645</v>
      </c>
      <c r="AV559" s="93" t="s">
        <v>185</v>
      </c>
      <c r="AW559" s="94" t="s">
        <v>102</v>
      </c>
      <c r="AX559" s="93" t="s">
        <v>105</v>
      </c>
      <c r="AY559" s="95" t="s">
        <v>104</v>
      </c>
      <c r="AZ559" s="93" t="s">
        <v>102</v>
      </c>
      <c r="BA559" s="93" t="s">
        <v>102</v>
      </c>
      <c r="BB559" s="93" t="s">
        <v>102</v>
      </c>
      <c r="BC559" s="93" t="s">
        <v>102</v>
      </c>
      <c r="BD559" s="96" t="s">
        <v>102</v>
      </c>
      <c r="BE559" s="90">
        <v>-268.66666666666703</v>
      </c>
      <c r="BF559" s="93" t="s">
        <v>102</v>
      </c>
      <c r="BG559" s="93" t="s">
        <v>102</v>
      </c>
      <c r="BH559" s="93" t="s">
        <v>102</v>
      </c>
      <c r="BI559" s="93" t="s">
        <v>102</v>
      </c>
      <c r="BJ559" s="210" t="s">
        <v>643</v>
      </c>
      <c r="BK559" s="93" t="s">
        <v>196</v>
      </c>
      <c r="BL559" s="97" t="s">
        <v>102</v>
      </c>
      <c r="BM559" s="93" t="s">
        <v>105</v>
      </c>
      <c r="BN559" s="93" t="s">
        <v>596</v>
      </c>
      <c r="BO559" s="93" t="s">
        <v>102</v>
      </c>
      <c r="BP559" s="98" t="s">
        <v>102</v>
      </c>
      <c r="BQ559" s="93" t="s">
        <v>102</v>
      </c>
      <c r="BR559" s="93" t="s">
        <v>102</v>
      </c>
      <c r="BS559" s="93" t="s">
        <v>102</v>
      </c>
      <c r="BT559" s="99" t="s">
        <v>591</v>
      </c>
      <c r="BU559" s="100" t="s">
        <v>11480</v>
      </c>
      <c r="BV559" s="101" t="s">
        <v>471</v>
      </c>
      <c r="BW559" s="136"/>
      <c r="BX559" s="103" t="s">
        <v>565</v>
      </c>
      <c r="BY559" s="104" t="s">
        <v>190</v>
      </c>
      <c r="BZ559" s="136"/>
      <c r="CA559" s="83" t="s">
        <v>599</v>
      </c>
      <c r="CB559" s="106" t="s">
        <v>647</v>
      </c>
      <c r="CC559" s="106" t="s">
        <v>11481</v>
      </c>
      <c r="CD559" s="107"/>
      <c r="CE559" s="108" t="s">
        <v>107</v>
      </c>
      <c r="CF559" s="108" t="s">
        <v>107</v>
      </c>
      <c r="CG559" s="109"/>
      <c r="CH559" s="110" t="s">
        <v>107</v>
      </c>
      <c r="CI559" s="111"/>
      <c r="CJ559" s="112">
        <v>6710</v>
      </c>
      <c r="CK559" s="113">
        <v>86</v>
      </c>
      <c r="CL559" s="114" t="s">
        <v>134</v>
      </c>
      <c r="CM559" s="114" t="s">
        <v>108</v>
      </c>
      <c r="CN559" s="114"/>
      <c r="CO559" s="115" t="s">
        <v>102</v>
      </c>
      <c r="CP559" s="115" t="s">
        <v>102</v>
      </c>
      <c r="CQ559" s="115" t="s">
        <v>102</v>
      </c>
      <c r="CR559" s="115" t="s">
        <v>102</v>
      </c>
      <c r="CS559" s="116"/>
      <c r="CT559" s="117" t="s">
        <v>109</v>
      </c>
      <c r="CU559" s="117" t="s">
        <v>109</v>
      </c>
      <c r="CV559" s="83">
        <v>555</v>
      </c>
      <c r="CW559" s="83" t="s">
        <v>108</v>
      </c>
      <c r="CX559" s="83">
        <v>555</v>
      </c>
      <c r="CY559" s="83" t="s">
        <v>108</v>
      </c>
      <c r="CZ559" s="83">
        <v>6883</v>
      </c>
      <c r="DA559" s="83" t="s">
        <v>419</v>
      </c>
      <c r="DB559" s="83" t="s">
        <v>130</v>
      </c>
      <c r="DC559" s="83" t="s">
        <v>499</v>
      </c>
      <c r="DD559" s="83">
        <v>1604</v>
      </c>
      <c r="DE559" s="83" t="s">
        <v>444</v>
      </c>
      <c r="DF559" s="83" t="s">
        <v>130</v>
      </c>
      <c r="DG559" s="83" t="s">
        <v>499</v>
      </c>
      <c r="DH559" s="83"/>
      <c r="DI559" s="83">
        <v>0</v>
      </c>
      <c r="DJ559" s="83">
        <v>1</v>
      </c>
      <c r="DK559" s="83">
        <v>0</v>
      </c>
      <c r="DL559" s="83">
        <v>0</v>
      </c>
      <c r="DM559" s="83">
        <v>0</v>
      </c>
      <c r="DN559" s="83">
        <v>0</v>
      </c>
      <c r="DO559" s="83">
        <v>0</v>
      </c>
      <c r="DP559" s="83">
        <v>0</v>
      </c>
      <c r="DQ559" s="83">
        <v>0</v>
      </c>
      <c r="DR559" s="83">
        <v>0</v>
      </c>
      <c r="DS559" s="83">
        <v>0</v>
      </c>
      <c r="DT559" s="83">
        <v>3</v>
      </c>
      <c r="DU559" s="83">
        <v>3</v>
      </c>
      <c r="DV559" s="83">
        <v>0</v>
      </c>
      <c r="DW559" s="83">
        <v>0</v>
      </c>
      <c r="DX559" s="83">
        <v>3</v>
      </c>
      <c r="DY559" s="85">
        <v>44201</v>
      </c>
      <c r="DZ559" s="83" t="s">
        <v>4606</v>
      </c>
      <c r="EA559" s="83" t="s">
        <v>102</v>
      </c>
      <c r="EB559" s="83" t="s">
        <v>482</v>
      </c>
      <c r="EC559" s="83">
        <v>555</v>
      </c>
      <c r="ED559" s="83" t="s">
        <v>483</v>
      </c>
      <c r="EE559" s="83">
        <v>1</v>
      </c>
      <c r="EF559" s="83">
        <v>0</v>
      </c>
      <c r="EG559" s="83">
        <v>0</v>
      </c>
      <c r="EH559" s="83" t="s">
        <v>109</v>
      </c>
      <c r="EI559" s="83" t="s">
        <v>108</v>
      </c>
      <c r="EJ559" s="83" t="s">
        <v>583</v>
      </c>
      <c r="EK559" s="83">
        <v>0</v>
      </c>
      <c r="EL559" s="83">
        <v>0</v>
      </c>
      <c r="EM559" s="83">
        <v>1</v>
      </c>
      <c r="EN559" s="83" t="s">
        <v>497</v>
      </c>
      <c r="EO559" s="83"/>
      <c r="EP559" s="83" t="s">
        <v>436</v>
      </c>
      <c r="EQ559" s="136">
        <v>1</v>
      </c>
      <c r="ER559" s="136">
        <v>1</v>
      </c>
      <c r="ES559" s="136">
        <v>1</v>
      </c>
      <c r="ET559" s="136">
        <v>1</v>
      </c>
      <c r="EU559" s="215" t="s">
        <v>269</v>
      </c>
      <c r="EV559" s="136">
        <v>1</v>
      </c>
      <c r="EW559" s="136">
        <v>1</v>
      </c>
      <c r="EX559" s="136">
        <v>1</v>
      </c>
      <c r="EY559" s="136">
        <v>1</v>
      </c>
      <c r="EZ559" s="136">
        <v>1</v>
      </c>
      <c r="FP559" s="215" t="s">
        <v>592</v>
      </c>
      <c r="FQ559" s="136" t="b">
        <v>1</v>
      </c>
      <c r="FR559" s="136" t="b">
        <v>1</v>
      </c>
      <c r="FS559" s="136" t="b">
        <v>1</v>
      </c>
      <c r="FT559" s="136" t="b">
        <v>1</v>
      </c>
      <c r="FX559" s="215" t="s">
        <v>269</v>
      </c>
    </row>
    <row r="560" spans="1:180" ht="60" customHeight="1" x14ac:dyDescent="0.55000000000000004">
      <c r="A560" s="83" t="s">
        <v>130</v>
      </c>
      <c r="B560" s="83" t="s">
        <v>98</v>
      </c>
      <c r="C560" s="136">
        <v>683876</v>
      </c>
      <c r="D560" s="207" t="s">
        <v>627</v>
      </c>
      <c r="E560" s="208" t="s">
        <v>630</v>
      </c>
      <c r="F560" s="83" t="s">
        <v>108</v>
      </c>
      <c r="G560" s="85">
        <v>20621</v>
      </c>
      <c r="H560" s="83" t="s">
        <v>102</v>
      </c>
      <c r="I560" s="85">
        <v>39794</v>
      </c>
      <c r="J560" s="83" t="s">
        <v>228</v>
      </c>
      <c r="K560" s="216">
        <v>688961060542</v>
      </c>
      <c r="L560" s="83" t="s">
        <v>191</v>
      </c>
      <c r="M560" s="85">
        <v>43631</v>
      </c>
      <c r="N560" s="83">
        <v>-2081.6666666666702</v>
      </c>
      <c r="O560" s="83" t="s">
        <v>180</v>
      </c>
      <c r="P560" s="83" t="s">
        <v>181</v>
      </c>
      <c r="Q560" s="208" t="s">
        <v>7268</v>
      </c>
      <c r="R560" s="83" t="s">
        <v>102</v>
      </c>
      <c r="S560" s="83" t="s">
        <v>102</v>
      </c>
      <c r="T560" s="83" t="s">
        <v>199</v>
      </c>
      <c r="U560" s="83" t="s">
        <v>9969</v>
      </c>
      <c r="V560" s="83" t="s">
        <v>104</v>
      </c>
      <c r="W560" s="83" t="s">
        <v>105</v>
      </c>
      <c r="X560" s="86" t="s">
        <v>7268</v>
      </c>
      <c r="Y560" s="87" t="s">
        <v>102</v>
      </c>
      <c r="Z560" s="87" t="s">
        <v>102</v>
      </c>
      <c r="AA560" s="87" t="s">
        <v>199</v>
      </c>
      <c r="AB560" s="87" t="s">
        <v>9969</v>
      </c>
      <c r="AC560" s="87" t="s">
        <v>104</v>
      </c>
      <c r="AD560" s="87" t="s">
        <v>105</v>
      </c>
      <c r="AE560" s="87" t="s">
        <v>106</v>
      </c>
      <c r="AF560" s="86" t="s">
        <v>7268</v>
      </c>
      <c r="AG560" s="87" t="s">
        <v>489</v>
      </c>
      <c r="AH560" s="87" t="s">
        <v>9970</v>
      </c>
      <c r="AI560" s="87" t="s">
        <v>104</v>
      </c>
      <c r="AJ560" s="87" t="s">
        <v>204</v>
      </c>
      <c r="AK560" s="88"/>
      <c r="AL560" s="83" t="s">
        <v>107</v>
      </c>
      <c r="AM560" s="89" t="s">
        <v>454</v>
      </c>
      <c r="AN560" s="90" t="s">
        <v>416</v>
      </c>
      <c r="AO560" s="91" t="s">
        <v>641</v>
      </c>
      <c r="AP560" s="90">
        <v>8.3333333333332504</v>
      </c>
      <c r="AQ560" s="92" t="s">
        <v>211</v>
      </c>
      <c r="AR560" s="93" t="s">
        <v>102</v>
      </c>
      <c r="AS560" s="93" t="s">
        <v>102</v>
      </c>
      <c r="AT560" s="93" t="s">
        <v>102</v>
      </c>
      <c r="AU560" s="210" t="s">
        <v>641</v>
      </c>
      <c r="AV560" s="93" t="s">
        <v>192</v>
      </c>
      <c r="AW560" s="94" t="s">
        <v>102</v>
      </c>
      <c r="AX560" s="93" t="s">
        <v>105</v>
      </c>
      <c r="AY560" s="95" t="s">
        <v>188</v>
      </c>
      <c r="AZ560" s="93" t="s">
        <v>102</v>
      </c>
      <c r="BA560" s="93" t="s">
        <v>9971</v>
      </c>
      <c r="BB560" s="93" t="s">
        <v>102</v>
      </c>
      <c r="BC560" s="93" t="s">
        <v>102</v>
      </c>
      <c r="BD560" s="96" t="s">
        <v>102</v>
      </c>
      <c r="BE560" s="90">
        <v>-269.16666666666703</v>
      </c>
      <c r="BF560" s="93" t="s">
        <v>211</v>
      </c>
      <c r="BG560" s="93" t="s">
        <v>102</v>
      </c>
      <c r="BH560" s="93" t="s">
        <v>102</v>
      </c>
      <c r="BI560" s="93" t="s">
        <v>102</v>
      </c>
      <c r="BJ560" s="210" t="s">
        <v>646</v>
      </c>
      <c r="BK560" s="93" t="s">
        <v>182</v>
      </c>
      <c r="BL560" s="97" t="s">
        <v>102</v>
      </c>
      <c r="BM560" s="93" t="s">
        <v>105</v>
      </c>
      <c r="BN560" s="93" t="s">
        <v>104</v>
      </c>
      <c r="BO560" s="93" t="s">
        <v>102</v>
      </c>
      <c r="BP560" s="98">
        <v>20180392</v>
      </c>
      <c r="BQ560" s="93" t="s">
        <v>102</v>
      </c>
      <c r="BR560" s="93" t="s">
        <v>102</v>
      </c>
      <c r="BS560" s="93" t="s">
        <v>102</v>
      </c>
      <c r="BT560" s="99" t="s">
        <v>591</v>
      </c>
      <c r="BU560" s="100" t="s">
        <v>11482</v>
      </c>
      <c r="BV560" s="101" t="s">
        <v>471</v>
      </c>
      <c r="BW560" s="136"/>
      <c r="BX560" s="103" t="s">
        <v>565</v>
      </c>
      <c r="BY560" s="104" t="s">
        <v>190</v>
      </c>
      <c r="BZ560" s="136"/>
      <c r="CA560" s="83" t="s">
        <v>599</v>
      </c>
      <c r="CB560" s="106" t="s">
        <v>647</v>
      </c>
      <c r="CC560" s="106" t="s">
        <v>11483</v>
      </c>
      <c r="CD560" s="107"/>
      <c r="CE560" s="108" t="s">
        <v>107</v>
      </c>
      <c r="CF560" s="108" t="s">
        <v>107</v>
      </c>
      <c r="CG560" s="109"/>
      <c r="CH560" s="110" t="s">
        <v>107</v>
      </c>
      <c r="CI560" s="111"/>
      <c r="CJ560" s="112">
        <v>6710</v>
      </c>
      <c r="CK560" s="113">
        <v>86</v>
      </c>
      <c r="CL560" s="114" t="s">
        <v>134</v>
      </c>
      <c r="CM560" s="114" t="s">
        <v>108</v>
      </c>
      <c r="CN560" s="114"/>
      <c r="CO560" s="115" t="s">
        <v>102</v>
      </c>
      <c r="CP560" s="115" t="s">
        <v>102</v>
      </c>
      <c r="CQ560" s="115" t="s">
        <v>102</v>
      </c>
      <c r="CR560" s="115" t="s">
        <v>102</v>
      </c>
      <c r="CS560" s="116"/>
      <c r="CT560" s="117" t="s">
        <v>109</v>
      </c>
      <c r="CU560" s="117" t="s">
        <v>109</v>
      </c>
      <c r="CV560" s="83">
        <v>556</v>
      </c>
      <c r="CW560" s="83" t="s">
        <v>108</v>
      </c>
      <c r="CX560" s="83">
        <v>556</v>
      </c>
      <c r="CY560" s="83" t="s">
        <v>108</v>
      </c>
      <c r="CZ560" s="83">
        <v>6884</v>
      </c>
      <c r="DA560" s="83" t="s">
        <v>419</v>
      </c>
      <c r="DB560" s="83" t="s">
        <v>130</v>
      </c>
      <c r="DC560" s="83" t="s">
        <v>499</v>
      </c>
      <c r="DD560" s="83">
        <v>1605</v>
      </c>
      <c r="DE560" s="83" t="s">
        <v>444</v>
      </c>
      <c r="DF560" s="83" t="s">
        <v>130</v>
      </c>
      <c r="DG560" s="83" t="s">
        <v>499</v>
      </c>
      <c r="DH560" s="83"/>
      <c r="DI560" s="83">
        <v>0</v>
      </c>
      <c r="DJ560" s="83">
        <v>1</v>
      </c>
      <c r="DK560" s="83">
        <v>0</v>
      </c>
      <c r="DL560" s="83">
        <v>0</v>
      </c>
      <c r="DM560" s="83">
        <v>0</v>
      </c>
      <c r="DN560" s="83">
        <v>0</v>
      </c>
      <c r="DO560" s="83">
        <v>0</v>
      </c>
      <c r="DP560" s="83">
        <v>0</v>
      </c>
      <c r="DQ560" s="83">
        <v>0</v>
      </c>
      <c r="DR560" s="83">
        <v>0</v>
      </c>
      <c r="DS560" s="83">
        <v>0</v>
      </c>
      <c r="DT560" s="83">
        <v>3</v>
      </c>
      <c r="DU560" s="83">
        <v>3</v>
      </c>
      <c r="DV560" s="83">
        <v>0</v>
      </c>
      <c r="DW560" s="83">
        <v>0</v>
      </c>
      <c r="DX560" s="83">
        <v>3</v>
      </c>
      <c r="DY560" s="85">
        <v>44202</v>
      </c>
      <c r="DZ560" s="83" t="s">
        <v>4607</v>
      </c>
      <c r="EA560" s="83" t="s">
        <v>102</v>
      </c>
      <c r="EB560" s="83" t="s">
        <v>482</v>
      </c>
      <c r="EC560" s="83">
        <v>556</v>
      </c>
      <c r="ED560" s="83" t="s">
        <v>483</v>
      </c>
      <c r="EE560" s="83">
        <v>1</v>
      </c>
      <c r="EF560" s="83">
        <v>0</v>
      </c>
      <c r="EG560" s="83">
        <v>0</v>
      </c>
      <c r="EH560" s="83" t="s">
        <v>109</v>
      </c>
      <c r="EI560" s="83" t="s">
        <v>108</v>
      </c>
      <c r="EJ560" s="83" t="s">
        <v>583</v>
      </c>
      <c r="EK560" s="83">
        <v>0</v>
      </c>
      <c r="EL560" s="83">
        <v>0</v>
      </c>
      <c r="EM560" s="83">
        <v>1</v>
      </c>
      <c r="EN560" s="83" t="s">
        <v>497</v>
      </c>
      <c r="EO560" s="83"/>
      <c r="EP560" s="83" t="s">
        <v>436</v>
      </c>
      <c r="EQ560" s="136">
        <v>1</v>
      </c>
      <c r="ER560" s="136">
        <v>1</v>
      </c>
      <c r="ES560" s="136">
        <v>1</v>
      </c>
      <c r="ET560" s="136">
        <v>1</v>
      </c>
      <c r="EU560" s="215" t="s">
        <v>269</v>
      </c>
      <c r="EV560" s="136">
        <v>1</v>
      </c>
      <c r="EW560" s="136">
        <v>1</v>
      </c>
      <c r="EX560" s="136">
        <v>1</v>
      </c>
      <c r="EY560" s="136">
        <v>1</v>
      </c>
      <c r="EZ560" s="136">
        <v>1</v>
      </c>
      <c r="FP560" s="215" t="s">
        <v>592</v>
      </c>
      <c r="FQ560" s="136" t="b">
        <v>1</v>
      </c>
      <c r="FR560" s="136" t="b">
        <v>1</v>
      </c>
      <c r="FS560" s="136" t="b">
        <v>1</v>
      </c>
      <c r="FT560" s="136" t="b">
        <v>1</v>
      </c>
      <c r="FX560" s="215" t="s">
        <v>269</v>
      </c>
    </row>
    <row r="561" spans="1:180" ht="60" customHeight="1" x14ac:dyDescent="0.55000000000000004">
      <c r="A561" s="83" t="s">
        <v>130</v>
      </c>
      <c r="B561" s="83" t="s">
        <v>98</v>
      </c>
      <c r="C561" s="136">
        <v>388066</v>
      </c>
      <c r="D561" s="207" t="s">
        <v>628</v>
      </c>
      <c r="E561" s="208" t="s">
        <v>633</v>
      </c>
      <c r="F561" s="83" t="s">
        <v>108</v>
      </c>
      <c r="G561" s="85">
        <v>22744</v>
      </c>
      <c r="H561" s="83" t="s">
        <v>102</v>
      </c>
      <c r="I561" s="85">
        <v>39772</v>
      </c>
      <c r="J561" s="83" t="s">
        <v>228</v>
      </c>
      <c r="K561" s="216">
        <v>222967367977</v>
      </c>
      <c r="L561" s="83" t="s">
        <v>191</v>
      </c>
      <c r="M561" s="85">
        <v>43619</v>
      </c>
      <c r="N561" s="83">
        <v>-2086.6666666666702</v>
      </c>
      <c r="O561" s="83" t="s">
        <v>193</v>
      </c>
      <c r="P561" s="83" t="s">
        <v>181</v>
      </c>
      <c r="Q561" s="208" t="s">
        <v>7272</v>
      </c>
      <c r="R561" s="83" t="s">
        <v>102</v>
      </c>
      <c r="S561" s="83" t="s">
        <v>102</v>
      </c>
      <c r="T561" s="83" t="s">
        <v>133</v>
      </c>
      <c r="U561" s="83" t="s">
        <v>9972</v>
      </c>
      <c r="V561" s="83" t="s">
        <v>111</v>
      </c>
      <c r="W561" s="83" t="s">
        <v>105</v>
      </c>
      <c r="X561" s="86" t="s">
        <v>7272</v>
      </c>
      <c r="Y561" s="87" t="s">
        <v>102</v>
      </c>
      <c r="Z561" s="87" t="s">
        <v>102</v>
      </c>
      <c r="AA561" s="87" t="s">
        <v>133</v>
      </c>
      <c r="AB561" s="87" t="s">
        <v>9972</v>
      </c>
      <c r="AC561" s="87" t="s">
        <v>111</v>
      </c>
      <c r="AD561" s="87" t="s">
        <v>105</v>
      </c>
      <c r="AE561" s="87" t="s">
        <v>106</v>
      </c>
      <c r="AF561" s="86" t="s">
        <v>7272</v>
      </c>
      <c r="AG561" s="87" t="s">
        <v>486</v>
      </c>
      <c r="AH561" s="87" t="s">
        <v>9972</v>
      </c>
      <c r="AI561" s="87" t="s">
        <v>111</v>
      </c>
      <c r="AJ561" s="87" t="s">
        <v>204</v>
      </c>
      <c r="AK561" s="88"/>
      <c r="AL561" s="83" t="s">
        <v>107</v>
      </c>
      <c r="AM561" s="89" t="s">
        <v>454</v>
      </c>
      <c r="AN561" s="90" t="s">
        <v>416</v>
      </c>
      <c r="AO561" s="91" t="s">
        <v>642</v>
      </c>
      <c r="AP561" s="90">
        <v>8.3333333333332504</v>
      </c>
      <c r="AQ561" s="92" t="s">
        <v>102</v>
      </c>
      <c r="AR561" s="93" t="s">
        <v>102</v>
      </c>
      <c r="AS561" s="93" t="s">
        <v>102</v>
      </c>
      <c r="AT561" s="93" t="s">
        <v>102</v>
      </c>
      <c r="AU561" s="210" t="s">
        <v>644</v>
      </c>
      <c r="AV561" s="93" t="s">
        <v>185</v>
      </c>
      <c r="AW561" s="94" t="s">
        <v>102</v>
      </c>
      <c r="AX561" s="93" t="s">
        <v>183</v>
      </c>
      <c r="AY561" s="95" t="s">
        <v>111</v>
      </c>
      <c r="AZ561" s="93" t="s">
        <v>102</v>
      </c>
      <c r="BA561" s="93" t="s">
        <v>102</v>
      </c>
      <c r="BB561" s="93" t="s">
        <v>102</v>
      </c>
      <c r="BC561" s="93" t="s">
        <v>102</v>
      </c>
      <c r="BD561" s="96" t="s">
        <v>102</v>
      </c>
      <c r="BE561" s="90">
        <v>-269.66666666666703</v>
      </c>
      <c r="BF561" s="93" t="s">
        <v>102</v>
      </c>
      <c r="BG561" s="93" t="s">
        <v>102</v>
      </c>
      <c r="BH561" s="93" t="s">
        <v>102</v>
      </c>
      <c r="BI561" s="93" t="s">
        <v>102</v>
      </c>
      <c r="BJ561" s="210" t="s">
        <v>642</v>
      </c>
      <c r="BK561" s="93" t="s">
        <v>192</v>
      </c>
      <c r="BL561" s="97" t="s">
        <v>102</v>
      </c>
      <c r="BM561" s="93" t="s">
        <v>183</v>
      </c>
      <c r="BN561" s="93" t="s">
        <v>106</v>
      </c>
      <c r="BO561" s="93" t="s">
        <v>102</v>
      </c>
      <c r="BP561" s="98" t="s">
        <v>102</v>
      </c>
      <c r="BQ561" s="93" t="s">
        <v>102</v>
      </c>
      <c r="BR561" s="93" t="s">
        <v>102</v>
      </c>
      <c r="BS561" s="93" t="s">
        <v>102</v>
      </c>
      <c r="BT561" s="99" t="s">
        <v>591</v>
      </c>
      <c r="BU561" s="100" t="s">
        <v>11484</v>
      </c>
      <c r="BV561" s="101" t="s">
        <v>471</v>
      </c>
      <c r="BW561" s="136"/>
      <c r="BX561" s="103" t="s">
        <v>565</v>
      </c>
      <c r="BY561" s="104" t="s">
        <v>190</v>
      </c>
      <c r="BZ561" s="136"/>
      <c r="CA561" s="83" t="s">
        <v>599</v>
      </c>
      <c r="CB561" s="106" t="s">
        <v>647</v>
      </c>
      <c r="CC561" s="106" t="s">
        <v>11485</v>
      </c>
      <c r="CD561" s="107"/>
      <c r="CE561" s="108" t="s">
        <v>107</v>
      </c>
      <c r="CF561" s="108" t="s">
        <v>107</v>
      </c>
      <c r="CG561" s="109"/>
      <c r="CH561" s="110" t="s">
        <v>107</v>
      </c>
      <c r="CI561" s="111"/>
      <c r="CJ561" s="112">
        <v>6710</v>
      </c>
      <c r="CK561" s="113">
        <v>86</v>
      </c>
      <c r="CL561" s="114" t="s">
        <v>134</v>
      </c>
      <c r="CM561" s="114" t="s">
        <v>108</v>
      </c>
      <c r="CN561" s="114"/>
      <c r="CO561" s="115" t="s">
        <v>102</v>
      </c>
      <c r="CP561" s="115" t="s">
        <v>102</v>
      </c>
      <c r="CQ561" s="115" t="s">
        <v>102</v>
      </c>
      <c r="CR561" s="115" t="s">
        <v>102</v>
      </c>
      <c r="CS561" s="116"/>
      <c r="CT561" s="117" t="s">
        <v>109</v>
      </c>
      <c r="CU561" s="117" t="s">
        <v>109</v>
      </c>
      <c r="CV561" s="83">
        <v>557</v>
      </c>
      <c r="CW561" s="83" t="s">
        <v>108</v>
      </c>
      <c r="CX561" s="83">
        <v>557</v>
      </c>
      <c r="CY561" s="83" t="s">
        <v>108</v>
      </c>
      <c r="CZ561" s="83">
        <v>6885</v>
      </c>
      <c r="DA561" s="83" t="s">
        <v>419</v>
      </c>
      <c r="DB561" s="83" t="s">
        <v>130</v>
      </c>
      <c r="DC561" s="83" t="s">
        <v>499</v>
      </c>
      <c r="DD561" s="83">
        <v>1606</v>
      </c>
      <c r="DE561" s="83" t="s">
        <v>444</v>
      </c>
      <c r="DF561" s="83" t="s">
        <v>130</v>
      </c>
      <c r="DG561" s="83" t="s">
        <v>499</v>
      </c>
      <c r="DH561" s="83"/>
      <c r="DI561" s="83">
        <v>0</v>
      </c>
      <c r="DJ561" s="83">
        <v>1</v>
      </c>
      <c r="DK561" s="83">
        <v>0</v>
      </c>
      <c r="DL561" s="83">
        <v>0</v>
      </c>
      <c r="DM561" s="83">
        <v>0</v>
      </c>
      <c r="DN561" s="83">
        <v>0</v>
      </c>
      <c r="DO561" s="83">
        <v>0</v>
      </c>
      <c r="DP561" s="83">
        <v>0</v>
      </c>
      <c r="DQ561" s="83">
        <v>0</v>
      </c>
      <c r="DR561" s="83">
        <v>0</v>
      </c>
      <c r="DS561" s="83">
        <v>0</v>
      </c>
      <c r="DT561" s="83">
        <v>3</v>
      </c>
      <c r="DU561" s="83">
        <v>3</v>
      </c>
      <c r="DV561" s="83">
        <v>0</v>
      </c>
      <c r="DW561" s="83">
        <v>0</v>
      </c>
      <c r="DX561" s="83">
        <v>3</v>
      </c>
      <c r="DY561" s="85">
        <v>44203</v>
      </c>
      <c r="DZ561" s="83" t="s">
        <v>4608</v>
      </c>
      <c r="EA561" s="83" t="s">
        <v>102</v>
      </c>
      <c r="EB561" s="83" t="s">
        <v>482</v>
      </c>
      <c r="EC561" s="83">
        <v>557</v>
      </c>
      <c r="ED561" s="83" t="s">
        <v>483</v>
      </c>
      <c r="EE561" s="83">
        <v>1</v>
      </c>
      <c r="EF561" s="83">
        <v>0</v>
      </c>
      <c r="EG561" s="83">
        <v>0</v>
      </c>
      <c r="EH561" s="83" t="s">
        <v>109</v>
      </c>
      <c r="EI561" s="83" t="s">
        <v>108</v>
      </c>
      <c r="EJ561" s="83" t="s">
        <v>583</v>
      </c>
      <c r="EK561" s="83">
        <v>0</v>
      </c>
      <c r="EL561" s="83">
        <v>0</v>
      </c>
      <c r="EM561" s="83">
        <v>1</v>
      </c>
      <c r="EN561" s="83" t="s">
        <v>497</v>
      </c>
      <c r="EO561" s="83"/>
      <c r="EP561" s="83" t="s">
        <v>436</v>
      </c>
      <c r="EQ561" s="136">
        <v>1</v>
      </c>
      <c r="ER561" s="136">
        <v>1</v>
      </c>
      <c r="ES561" s="136">
        <v>1</v>
      </c>
      <c r="ET561" s="136">
        <v>1</v>
      </c>
      <c r="EU561" s="215" t="s">
        <v>269</v>
      </c>
      <c r="EV561" s="136">
        <v>1</v>
      </c>
      <c r="EW561" s="136">
        <v>1</v>
      </c>
      <c r="EX561" s="136">
        <v>1</v>
      </c>
      <c r="EY561" s="136">
        <v>1</v>
      </c>
      <c r="EZ561" s="136">
        <v>1</v>
      </c>
      <c r="FP561" s="215" t="s">
        <v>592</v>
      </c>
      <c r="FQ561" s="136" t="b">
        <v>1</v>
      </c>
      <c r="FR561" s="136" t="b">
        <v>1</v>
      </c>
      <c r="FS561" s="136" t="b">
        <v>1</v>
      </c>
      <c r="FT561" s="136" t="b">
        <v>1</v>
      </c>
      <c r="FX561" s="215" t="s">
        <v>269</v>
      </c>
    </row>
    <row r="562" spans="1:180" ht="60" customHeight="1" x14ac:dyDescent="0.55000000000000004">
      <c r="A562" s="83" t="s">
        <v>130</v>
      </c>
      <c r="B562" s="83" t="s">
        <v>98</v>
      </c>
      <c r="C562" s="136">
        <v>199988</v>
      </c>
      <c r="D562" s="207" t="s">
        <v>629</v>
      </c>
      <c r="E562" s="208" t="s">
        <v>634</v>
      </c>
      <c r="F562" s="83" t="s">
        <v>108</v>
      </c>
      <c r="G562" s="85">
        <v>26341</v>
      </c>
      <c r="H562" s="83" t="s">
        <v>102</v>
      </c>
      <c r="I562" s="85">
        <v>34633</v>
      </c>
      <c r="J562" s="83" t="s">
        <v>228</v>
      </c>
      <c r="K562" s="216">
        <v>970117769411</v>
      </c>
      <c r="L562" s="83" t="s">
        <v>191</v>
      </c>
      <c r="M562" s="85">
        <v>43642</v>
      </c>
      <c r="N562" s="83">
        <v>-2091.6666666666702</v>
      </c>
      <c r="O562" s="83" t="s">
        <v>193</v>
      </c>
      <c r="P562" s="83" t="s">
        <v>181</v>
      </c>
      <c r="Q562" s="208" t="s">
        <v>7276</v>
      </c>
      <c r="R562" s="83" t="s">
        <v>102</v>
      </c>
      <c r="S562" s="83" t="s">
        <v>102</v>
      </c>
      <c r="T562" s="83" t="s">
        <v>131</v>
      </c>
      <c r="U562" s="83" t="s">
        <v>9973</v>
      </c>
      <c r="V562" s="83" t="s">
        <v>104</v>
      </c>
      <c r="W562" s="83" t="s">
        <v>105</v>
      </c>
      <c r="X562" s="86" t="s">
        <v>7276</v>
      </c>
      <c r="Y562" s="87" t="s">
        <v>102</v>
      </c>
      <c r="Z562" s="87" t="s">
        <v>102</v>
      </c>
      <c r="AA562" s="87" t="s">
        <v>131</v>
      </c>
      <c r="AB562" s="87" t="s">
        <v>9973</v>
      </c>
      <c r="AC562" s="87" t="s">
        <v>104</v>
      </c>
      <c r="AD562" s="87" t="s">
        <v>105</v>
      </c>
      <c r="AE562" s="87" t="s">
        <v>106</v>
      </c>
      <c r="AF562" s="86" t="s">
        <v>7276</v>
      </c>
      <c r="AG562" s="87" t="s">
        <v>177</v>
      </c>
      <c r="AH562" s="87" t="s">
        <v>9973</v>
      </c>
      <c r="AI562" s="87" t="s">
        <v>104</v>
      </c>
      <c r="AJ562" s="87" t="s">
        <v>204</v>
      </c>
      <c r="AK562" s="88"/>
      <c r="AL562" s="83" t="s">
        <v>107</v>
      </c>
      <c r="AM562" s="89" t="s">
        <v>454</v>
      </c>
      <c r="AN562" s="90" t="s">
        <v>416</v>
      </c>
      <c r="AO562" s="91" t="s">
        <v>643</v>
      </c>
      <c r="AP562" s="90">
        <v>8.3333333333332504</v>
      </c>
      <c r="AQ562" s="92" t="s">
        <v>102</v>
      </c>
      <c r="AR562" s="93" t="s">
        <v>102</v>
      </c>
      <c r="AS562" s="93" t="s">
        <v>102</v>
      </c>
      <c r="AT562" s="93" t="s">
        <v>102</v>
      </c>
      <c r="AU562" s="210" t="s">
        <v>645</v>
      </c>
      <c r="AV562" s="93" t="s">
        <v>185</v>
      </c>
      <c r="AW562" s="94" t="s">
        <v>102</v>
      </c>
      <c r="AX562" s="93" t="s">
        <v>105</v>
      </c>
      <c r="AY562" s="95" t="s">
        <v>104</v>
      </c>
      <c r="AZ562" s="93" t="s">
        <v>102</v>
      </c>
      <c r="BA562" s="93" t="s">
        <v>102</v>
      </c>
      <c r="BB562" s="93" t="s">
        <v>102</v>
      </c>
      <c r="BC562" s="93" t="s">
        <v>102</v>
      </c>
      <c r="BD562" s="96" t="s">
        <v>102</v>
      </c>
      <c r="BE562" s="90">
        <v>-270.16666666666703</v>
      </c>
      <c r="BF562" s="93" t="s">
        <v>102</v>
      </c>
      <c r="BG562" s="93" t="s">
        <v>102</v>
      </c>
      <c r="BH562" s="93" t="s">
        <v>102</v>
      </c>
      <c r="BI562" s="93" t="s">
        <v>102</v>
      </c>
      <c r="BJ562" s="210" t="s">
        <v>643</v>
      </c>
      <c r="BK562" s="93" t="s">
        <v>196</v>
      </c>
      <c r="BL562" s="97" t="s">
        <v>102</v>
      </c>
      <c r="BM562" s="93" t="s">
        <v>105</v>
      </c>
      <c r="BN562" s="93" t="s">
        <v>596</v>
      </c>
      <c r="BO562" s="93" t="s">
        <v>102</v>
      </c>
      <c r="BP562" s="98" t="s">
        <v>102</v>
      </c>
      <c r="BQ562" s="93" t="s">
        <v>102</v>
      </c>
      <c r="BR562" s="93" t="s">
        <v>102</v>
      </c>
      <c r="BS562" s="93" t="s">
        <v>102</v>
      </c>
      <c r="BT562" s="99" t="s">
        <v>591</v>
      </c>
      <c r="BU562" s="100" t="s">
        <v>11486</v>
      </c>
      <c r="BV562" s="101" t="s">
        <v>471</v>
      </c>
      <c r="BW562" s="136"/>
      <c r="BX562" s="103" t="s">
        <v>565</v>
      </c>
      <c r="BY562" s="104" t="s">
        <v>190</v>
      </c>
      <c r="BZ562" s="136"/>
      <c r="CA562" s="83" t="s">
        <v>599</v>
      </c>
      <c r="CB562" s="106" t="s">
        <v>647</v>
      </c>
      <c r="CC562" s="106" t="s">
        <v>11487</v>
      </c>
      <c r="CD562" s="107"/>
      <c r="CE562" s="108" t="s">
        <v>107</v>
      </c>
      <c r="CF562" s="108" t="s">
        <v>107</v>
      </c>
      <c r="CG562" s="109"/>
      <c r="CH562" s="110" t="s">
        <v>107</v>
      </c>
      <c r="CI562" s="111"/>
      <c r="CJ562" s="112">
        <v>6710</v>
      </c>
      <c r="CK562" s="113">
        <v>86</v>
      </c>
      <c r="CL562" s="114" t="s">
        <v>134</v>
      </c>
      <c r="CM562" s="114" t="s">
        <v>108</v>
      </c>
      <c r="CN562" s="114"/>
      <c r="CO562" s="115" t="s">
        <v>102</v>
      </c>
      <c r="CP562" s="115" t="s">
        <v>102</v>
      </c>
      <c r="CQ562" s="115" t="s">
        <v>102</v>
      </c>
      <c r="CR562" s="115" t="s">
        <v>102</v>
      </c>
      <c r="CS562" s="116"/>
      <c r="CT562" s="117" t="s">
        <v>109</v>
      </c>
      <c r="CU562" s="117" t="s">
        <v>109</v>
      </c>
      <c r="CV562" s="83">
        <v>558</v>
      </c>
      <c r="CW562" s="83" t="s">
        <v>108</v>
      </c>
      <c r="CX562" s="83">
        <v>558</v>
      </c>
      <c r="CY562" s="83" t="s">
        <v>108</v>
      </c>
      <c r="CZ562" s="83">
        <v>6886</v>
      </c>
      <c r="DA562" s="83" t="s">
        <v>419</v>
      </c>
      <c r="DB562" s="83" t="s">
        <v>130</v>
      </c>
      <c r="DC562" s="83" t="s">
        <v>499</v>
      </c>
      <c r="DD562" s="83">
        <v>1607</v>
      </c>
      <c r="DE562" s="83" t="s">
        <v>444</v>
      </c>
      <c r="DF562" s="83" t="s">
        <v>130</v>
      </c>
      <c r="DG562" s="83" t="s">
        <v>499</v>
      </c>
      <c r="DH562" s="83"/>
      <c r="DI562" s="83">
        <v>0</v>
      </c>
      <c r="DJ562" s="83">
        <v>1</v>
      </c>
      <c r="DK562" s="83">
        <v>0</v>
      </c>
      <c r="DL562" s="83">
        <v>0</v>
      </c>
      <c r="DM562" s="83">
        <v>0</v>
      </c>
      <c r="DN562" s="83">
        <v>0</v>
      </c>
      <c r="DO562" s="83">
        <v>0</v>
      </c>
      <c r="DP562" s="83">
        <v>0</v>
      </c>
      <c r="DQ562" s="83">
        <v>0</v>
      </c>
      <c r="DR562" s="83">
        <v>0</v>
      </c>
      <c r="DS562" s="83">
        <v>0</v>
      </c>
      <c r="DT562" s="83">
        <v>3</v>
      </c>
      <c r="DU562" s="83">
        <v>3</v>
      </c>
      <c r="DV562" s="83">
        <v>0</v>
      </c>
      <c r="DW562" s="83">
        <v>0</v>
      </c>
      <c r="DX562" s="83">
        <v>3</v>
      </c>
      <c r="DY562" s="85">
        <v>44204</v>
      </c>
      <c r="DZ562" s="83" t="s">
        <v>4609</v>
      </c>
      <c r="EA562" s="83" t="s">
        <v>102</v>
      </c>
      <c r="EB562" s="83" t="s">
        <v>482</v>
      </c>
      <c r="EC562" s="83">
        <v>558</v>
      </c>
      <c r="ED562" s="83" t="s">
        <v>483</v>
      </c>
      <c r="EE562" s="83">
        <v>1</v>
      </c>
      <c r="EF562" s="83">
        <v>0</v>
      </c>
      <c r="EG562" s="83">
        <v>0</v>
      </c>
      <c r="EH562" s="83" t="s">
        <v>109</v>
      </c>
      <c r="EI562" s="83" t="s">
        <v>108</v>
      </c>
      <c r="EJ562" s="83" t="s">
        <v>583</v>
      </c>
      <c r="EK562" s="83">
        <v>0</v>
      </c>
      <c r="EL562" s="83">
        <v>0</v>
      </c>
      <c r="EM562" s="83">
        <v>1</v>
      </c>
      <c r="EN562" s="83" t="s">
        <v>497</v>
      </c>
      <c r="EO562" s="83"/>
      <c r="EP562" s="83" t="s">
        <v>436</v>
      </c>
      <c r="EQ562" s="136">
        <v>1</v>
      </c>
      <c r="ER562" s="136">
        <v>1</v>
      </c>
      <c r="ES562" s="136">
        <v>1</v>
      </c>
      <c r="ET562" s="136">
        <v>1</v>
      </c>
      <c r="EU562" s="215" t="s">
        <v>269</v>
      </c>
      <c r="EV562" s="136">
        <v>1</v>
      </c>
      <c r="EW562" s="136">
        <v>1</v>
      </c>
      <c r="EX562" s="136">
        <v>1</v>
      </c>
      <c r="EY562" s="136">
        <v>1</v>
      </c>
      <c r="EZ562" s="136">
        <v>1</v>
      </c>
      <c r="FP562" s="215" t="s">
        <v>592</v>
      </c>
      <c r="FQ562" s="136" t="b">
        <v>1</v>
      </c>
      <c r="FR562" s="136" t="b">
        <v>1</v>
      </c>
      <c r="FS562" s="136" t="b">
        <v>1</v>
      </c>
      <c r="FT562" s="136" t="b">
        <v>1</v>
      </c>
      <c r="FX562" s="215" t="s">
        <v>269</v>
      </c>
    </row>
    <row r="563" spans="1:180" ht="60" customHeight="1" x14ac:dyDescent="0.55000000000000004">
      <c r="A563" s="83" t="s">
        <v>130</v>
      </c>
      <c r="B563" s="83" t="s">
        <v>98</v>
      </c>
      <c r="C563" s="136">
        <v>607175</v>
      </c>
      <c r="D563" s="207" t="s">
        <v>627</v>
      </c>
      <c r="E563" s="208" t="s">
        <v>630</v>
      </c>
      <c r="F563" s="83" t="s">
        <v>108</v>
      </c>
      <c r="G563" s="85">
        <v>20621</v>
      </c>
      <c r="H563" s="83" t="s">
        <v>102</v>
      </c>
      <c r="I563" s="85">
        <v>39794</v>
      </c>
      <c r="J563" s="83" t="s">
        <v>228</v>
      </c>
      <c r="K563" s="216">
        <v>506782996133</v>
      </c>
      <c r="L563" s="83" t="s">
        <v>191</v>
      </c>
      <c r="M563" s="85">
        <v>43631</v>
      </c>
      <c r="N563" s="83">
        <v>-2096.6666666666702</v>
      </c>
      <c r="O563" s="83" t="s">
        <v>180</v>
      </c>
      <c r="P563" s="83" t="s">
        <v>181</v>
      </c>
      <c r="Q563" s="208" t="s">
        <v>7280</v>
      </c>
      <c r="R563" s="83" t="s">
        <v>102</v>
      </c>
      <c r="S563" s="83" t="s">
        <v>102</v>
      </c>
      <c r="T563" s="83" t="s">
        <v>199</v>
      </c>
      <c r="U563" s="83" t="s">
        <v>9974</v>
      </c>
      <c r="V563" s="83" t="s">
        <v>104</v>
      </c>
      <c r="W563" s="83" t="s">
        <v>105</v>
      </c>
      <c r="X563" s="86" t="s">
        <v>7280</v>
      </c>
      <c r="Y563" s="87" t="s">
        <v>102</v>
      </c>
      <c r="Z563" s="87" t="s">
        <v>102</v>
      </c>
      <c r="AA563" s="87" t="s">
        <v>199</v>
      </c>
      <c r="AB563" s="87" t="s">
        <v>9974</v>
      </c>
      <c r="AC563" s="87" t="s">
        <v>104</v>
      </c>
      <c r="AD563" s="87" t="s">
        <v>105</v>
      </c>
      <c r="AE563" s="87" t="s">
        <v>106</v>
      </c>
      <c r="AF563" s="86" t="s">
        <v>7280</v>
      </c>
      <c r="AG563" s="87" t="s">
        <v>489</v>
      </c>
      <c r="AH563" s="87" t="s">
        <v>9975</v>
      </c>
      <c r="AI563" s="87" t="s">
        <v>104</v>
      </c>
      <c r="AJ563" s="87" t="s">
        <v>204</v>
      </c>
      <c r="AK563" s="88"/>
      <c r="AL563" s="83" t="s">
        <v>107</v>
      </c>
      <c r="AM563" s="89" t="s">
        <v>454</v>
      </c>
      <c r="AN563" s="90" t="s">
        <v>416</v>
      </c>
      <c r="AO563" s="91" t="s">
        <v>641</v>
      </c>
      <c r="AP563" s="90">
        <v>8.3333333333332504</v>
      </c>
      <c r="AQ563" s="92" t="s">
        <v>211</v>
      </c>
      <c r="AR563" s="93" t="s">
        <v>102</v>
      </c>
      <c r="AS563" s="93" t="s">
        <v>102</v>
      </c>
      <c r="AT563" s="93" t="s">
        <v>102</v>
      </c>
      <c r="AU563" s="210" t="s">
        <v>641</v>
      </c>
      <c r="AV563" s="93" t="s">
        <v>192</v>
      </c>
      <c r="AW563" s="94" t="s">
        <v>102</v>
      </c>
      <c r="AX563" s="93" t="s">
        <v>105</v>
      </c>
      <c r="AY563" s="95" t="s">
        <v>188</v>
      </c>
      <c r="AZ563" s="93" t="s">
        <v>102</v>
      </c>
      <c r="BA563" s="93" t="s">
        <v>9976</v>
      </c>
      <c r="BB563" s="93" t="s">
        <v>102</v>
      </c>
      <c r="BC563" s="93" t="s">
        <v>102</v>
      </c>
      <c r="BD563" s="96" t="s">
        <v>102</v>
      </c>
      <c r="BE563" s="90">
        <v>-270.66666666666703</v>
      </c>
      <c r="BF563" s="93" t="s">
        <v>211</v>
      </c>
      <c r="BG563" s="93" t="s">
        <v>102</v>
      </c>
      <c r="BH563" s="93" t="s">
        <v>102</v>
      </c>
      <c r="BI563" s="93" t="s">
        <v>102</v>
      </c>
      <c r="BJ563" s="210" t="s">
        <v>646</v>
      </c>
      <c r="BK563" s="93" t="s">
        <v>182</v>
      </c>
      <c r="BL563" s="97" t="s">
        <v>102</v>
      </c>
      <c r="BM563" s="93" t="s">
        <v>105</v>
      </c>
      <c r="BN563" s="93" t="s">
        <v>104</v>
      </c>
      <c r="BO563" s="93" t="s">
        <v>102</v>
      </c>
      <c r="BP563" s="98">
        <v>20180393</v>
      </c>
      <c r="BQ563" s="93" t="s">
        <v>102</v>
      </c>
      <c r="BR563" s="93" t="s">
        <v>102</v>
      </c>
      <c r="BS563" s="93" t="s">
        <v>102</v>
      </c>
      <c r="BT563" s="99" t="s">
        <v>591</v>
      </c>
      <c r="BU563" s="100" t="s">
        <v>11488</v>
      </c>
      <c r="BV563" s="101" t="s">
        <v>471</v>
      </c>
      <c r="BW563" s="136"/>
      <c r="BX563" s="103" t="s">
        <v>565</v>
      </c>
      <c r="BY563" s="104" t="s">
        <v>190</v>
      </c>
      <c r="BZ563" s="136"/>
      <c r="CA563" s="83" t="s">
        <v>599</v>
      </c>
      <c r="CB563" s="106" t="s">
        <v>647</v>
      </c>
      <c r="CC563" s="106" t="s">
        <v>11489</v>
      </c>
      <c r="CD563" s="107"/>
      <c r="CE563" s="108" t="s">
        <v>107</v>
      </c>
      <c r="CF563" s="108" t="s">
        <v>107</v>
      </c>
      <c r="CG563" s="109"/>
      <c r="CH563" s="110" t="s">
        <v>107</v>
      </c>
      <c r="CI563" s="111"/>
      <c r="CJ563" s="112">
        <v>6710</v>
      </c>
      <c r="CK563" s="113">
        <v>86</v>
      </c>
      <c r="CL563" s="114" t="s">
        <v>134</v>
      </c>
      <c r="CM563" s="114" t="s">
        <v>108</v>
      </c>
      <c r="CN563" s="114"/>
      <c r="CO563" s="115" t="s">
        <v>102</v>
      </c>
      <c r="CP563" s="115" t="s">
        <v>102</v>
      </c>
      <c r="CQ563" s="115" t="s">
        <v>102</v>
      </c>
      <c r="CR563" s="115" t="s">
        <v>102</v>
      </c>
      <c r="CS563" s="116"/>
      <c r="CT563" s="117" t="s">
        <v>109</v>
      </c>
      <c r="CU563" s="117" t="s">
        <v>109</v>
      </c>
      <c r="CV563" s="83">
        <v>559</v>
      </c>
      <c r="CW563" s="83" t="s">
        <v>108</v>
      </c>
      <c r="CX563" s="83">
        <v>559</v>
      </c>
      <c r="CY563" s="83" t="s">
        <v>108</v>
      </c>
      <c r="CZ563" s="83">
        <v>6887</v>
      </c>
      <c r="DA563" s="83" t="s">
        <v>419</v>
      </c>
      <c r="DB563" s="83" t="s">
        <v>130</v>
      </c>
      <c r="DC563" s="83" t="s">
        <v>499</v>
      </c>
      <c r="DD563" s="83">
        <v>1608</v>
      </c>
      <c r="DE563" s="83" t="s">
        <v>444</v>
      </c>
      <c r="DF563" s="83" t="s">
        <v>130</v>
      </c>
      <c r="DG563" s="83" t="s">
        <v>499</v>
      </c>
      <c r="DH563" s="83"/>
      <c r="DI563" s="83">
        <v>0</v>
      </c>
      <c r="DJ563" s="83">
        <v>1</v>
      </c>
      <c r="DK563" s="83">
        <v>0</v>
      </c>
      <c r="DL563" s="83">
        <v>0</v>
      </c>
      <c r="DM563" s="83">
        <v>0</v>
      </c>
      <c r="DN563" s="83">
        <v>0</v>
      </c>
      <c r="DO563" s="83">
        <v>0</v>
      </c>
      <c r="DP563" s="83">
        <v>0</v>
      </c>
      <c r="DQ563" s="83">
        <v>0</v>
      </c>
      <c r="DR563" s="83">
        <v>0</v>
      </c>
      <c r="DS563" s="83">
        <v>0</v>
      </c>
      <c r="DT563" s="83">
        <v>3</v>
      </c>
      <c r="DU563" s="83">
        <v>3</v>
      </c>
      <c r="DV563" s="83">
        <v>0</v>
      </c>
      <c r="DW563" s="83">
        <v>0</v>
      </c>
      <c r="DX563" s="83">
        <v>3</v>
      </c>
      <c r="DY563" s="85">
        <v>44205</v>
      </c>
      <c r="DZ563" s="83" t="s">
        <v>4610</v>
      </c>
      <c r="EA563" s="83" t="s">
        <v>102</v>
      </c>
      <c r="EB563" s="83" t="s">
        <v>482</v>
      </c>
      <c r="EC563" s="83">
        <v>559</v>
      </c>
      <c r="ED563" s="83" t="s">
        <v>483</v>
      </c>
      <c r="EE563" s="83">
        <v>1</v>
      </c>
      <c r="EF563" s="83">
        <v>0</v>
      </c>
      <c r="EG563" s="83">
        <v>0</v>
      </c>
      <c r="EH563" s="83" t="s">
        <v>109</v>
      </c>
      <c r="EI563" s="83" t="s">
        <v>108</v>
      </c>
      <c r="EJ563" s="83" t="s">
        <v>583</v>
      </c>
      <c r="EK563" s="83">
        <v>0</v>
      </c>
      <c r="EL563" s="83">
        <v>0</v>
      </c>
      <c r="EM563" s="83">
        <v>1</v>
      </c>
      <c r="EN563" s="83" t="s">
        <v>497</v>
      </c>
      <c r="EO563" s="83"/>
      <c r="EP563" s="83" t="s">
        <v>436</v>
      </c>
      <c r="EQ563" s="136">
        <v>1</v>
      </c>
      <c r="ER563" s="136">
        <v>1</v>
      </c>
      <c r="ES563" s="136">
        <v>1</v>
      </c>
      <c r="ET563" s="136">
        <v>1</v>
      </c>
      <c r="EU563" s="215" t="s">
        <v>269</v>
      </c>
      <c r="EV563" s="136">
        <v>1</v>
      </c>
      <c r="EW563" s="136">
        <v>1</v>
      </c>
      <c r="EX563" s="136">
        <v>1</v>
      </c>
      <c r="EY563" s="136">
        <v>1</v>
      </c>
      <c r="EZ563" s="136">
        <v>1</v>
      </c>
      <c r="FP563" s="215" t="s">
        <v>592</v>
      </c>
      <c r="FQ563" s="136" t="b">
        <v>1</v>
      </c>
      <c r="FR563" s="136" t="b">
        <v>1</v>
      </c>
      <c r="FS563" s="136" t="b">
        <v>1</v>
      </c>
      <c r="FT563" s="136" t="b">
        <v>1</v>
      </c>
      <c r="FX563" s="215" t="s">
        <v>269</v>
      </c>
    </row>
    <row r="564" spans="1:180" ht="60" customHeight="1" x14ac:dyDescent="0.55000000000000004">
      <c r="A564" s="83" t="s">
        <v>130</v>
      </c>
      <c r="B564" s="83" t="s">
        <v>98</v>
      </c>
      <c r="C564" s="136">
        <v>453218</v>
      </c>
      <c r="D564" s="207" t="s">
        <v>628</v>
      </c>
      <c r="E564" s="208" t="s">
        <v>633</v>
      </c>
      <c r="F564" s="83" t="s">
        <v>108</v>
      </c>
      <c r="G564" s="85">
        <v>22744</v>
      </c>
      <c r="H564" s="83" t="s">
        <v>102</v>
      </c>
      <c r="I564" s="85">
        <v>39772</v>
      </c>
      <c r="J564" s="83" t="s">
        <v>228</v>
      </c>
      <c r="K564" s="216">
        <v>676626745455</v>
      </c>
      <c r="L564" s="83" t="s">
        <v>191</v>
      </c>
      <c r="M564" s="85">
        <v>43619</v>
      </c>
      <c r="N564" s="83">
        <v>-2101.6666666666702</v>
      </c>
      <c r="O564" s="83" t="s">
        <v>193</v>
      </c>
      <c r="P564" s="83" t="s">
        <v>181</v>
      </c>
      <c r="Q564" s="208" t="s">
        <v>7284</v>
      </c>
      <c r="R564" s="83" t="s">
        <v>102</v>
      </c>
      <c r="S564" s="83" t="s">
        <v>102</v>
      </c>
      <c r="T564" s="83" t="s">
        <v>133</v>
      </c>
      <c r="U564" s="83" t="s">
        <v>9977</v>
      </c>
      <c r="V564" s="83" t="s">
        <v>111</v>
      </c>
      <c r="W564" s="83" t="s">
        <v>105</v>
      </c>
      <c r="X564" s="86" t="s">
        <v>7284</v>
      </c>
      <c r="Y564" s="87" t="s">
        <v>102</v>
      </c>
      <c r="Z564" s="87" t="s">
        <v>102</v>
      </c>
      <c r="AA564" s="87" t="s">
        <v>133</v>
      </c>
      <c r="AB564" s="87" t="s">
        <v>9977</v>
      </c>
      <c r="AC564" s="87" t="s">
        <v>111</v>
      </c>
      <c r="AD564" s="87" t="s">
        <v>105</v>
      </c>
      <c r="AE564" s="87" t="s">
        <v>106</v>
      </c>
      <c r="AF564" s="86" t="s">
        <v>7284</v>
      </c>
      <c r="AG564" s="87" t="s">
        <v>486</v>
      </c>
      <c r="AH564" s="87" t="s">
        <v>9977</v>
      </c>
      <c r="AI564" s="87" t="s">
        <v>111</v>
      </c>
      <c r="AJ564" s="87" t="s">
        <v>204</v>
      </c>
      <c r="AK564" s="88"/>
      <c r="AL564" s="83" t="s">
        <v>107</v>
      </c>
      <c r="AM564" s="89" t="s">
        <v>454</v>
      </c>
      <c r="AN564" s="90" t="s">
        <v>416</v>
      </c>
      <c r="AO564" s="91" t="s">
        <v>642</v>
      </c>
      <c r="AP564" s="90">
        <v>8.3333333333332504</v>
      </c>
      <c r="AQ564" s="92" t="s">
        <v>102</v>
      </c>
      <c r="AR564" s="93" t="s">
        <v>102</v>
      </c>
      <c r="AS564" s="93" t="s">
        <v>102</v>
      </c>
      <c r="AT564" s="93" t="s">
        <v>102</v>
      </c>
      <c r="AU564" s="210" t="s">
        <v>644</v>
      </c>
      <c r="AV564" s="93" t="s">
        <v>185</v>
      </c>
      <c r="AW564" s="94" t="s">
        <v>102</v>
      </c>
      <c r="AX564" s="93" t="s">
        <v>183</v>
      </c>
      <c r="AY564" s="95" t="s">
        <v>111</v>
      </c>
      <c r="AZ564" s="93" t="s">
        <v>102</v>
      </c>
      <c r="BA564" s="93" t="s">
        <v>102</v>
      </c>
      <c r="BB564" s="93" t="s">
        <v>102</v>
      </c>
      <c r="BC564" s="93" t="s">
        <v>102</v>
      </c>
      <c r="BD564" s="96" t="s">
        <v>102</v>
      </c>
      <c r="BE564" s="90">
        <v>-271.16666666666703</v>
      </c>
      <c r="BF564" s="93" t="s">
        <v>102</v>
      </c>
      <c r="BG564" s="93" t="s">
        <v>102</v>
      </c>
      <c r="BH564" s="93" t="s">
        <v>102</v>
      </c>
      <c r="BI564" s="93" t="s">
        <v>102</v>
      </c>
      <c r="BJ564" s="210" t="s">
        <v>642</v>
      </c>
      <c r="BK564" s="93" t="s">
        <v>192</v>
      </c>
      <c r="BL564" s="97" t="s">
        <v>102</v>
      </c>
      <c r="BM564" s="93" t="s">
        <v>183</v>
      </c>
      <c r="BN564" s="93" t="s">
        <v>106</v>
      </c>
      <c r="BO564" s="93" t="s">
        <v>102</v>
      </c>
      <c r="BP564" s="98" t="s">
        <v>102</v>
      </c>
      <c r="BQ564" s="93" t="s">
        <v>102</v>
      </c>
      <c r="BR564" s="93" t="s">
        <v>102</v>
      </c>
      <c r="BS564" s="93" t="s">
        <v>102</v>
      </c>
      <c r="BT564" s="99" t="s">
        <v>591</v>
      </c>
      <c r="BU564" s="100" t="s">
        <v>11490</v>
      </c>
      <c r="BV564" s="101" t="s">
        <v>471</v>
      </c>
      <c r="BW564" s="136"/>
      <c r="BX564" s="103" t="s">
        <v>565</v>
      </c>
      <c r="BY564" s="104" t="s">
        <v>190</v>
      </c>
      <c r="BZ564" s="136"/>
      <c r="CA564" s="83" t="s">
        <v>599</v>
      </c>
      <c r="CB564" s="106" t="s">
        <v>647</v>
      </c>
      <c r="CC564" s="106" t="s">
        <v>11491</v>
      </c>
      <c r="CD564" s="107"/>
      <c r="CE564" s="108" t="s">
        <v>107</v>
      </c>
      <c r="CF564" s="108" t="s">
        <v>107</v>
      </c>
      <c r="CG564" s="109"/>
      <c r="CH564" s="110" t="s">
        <v>107</v>
      </c>
      <c r="CI564" s="111"/>
      <c r="CJ564" s="112">
        <v>6710</v>
      </c>
      <c r="CK564" s="113">
        <v>86</v>
      </c>
      <c r="CL564" s="114" t="s">
        <v>134</v>
      </c>
      <c r="CM564" s="114" t="s">
        <v>108</v>
      </c>
      <c r="CN564" s="114"/>
      <c r="CO564" s="115" t="s">
        <v>102</v>
      </c>
      <c r="CP564" s="115" t="s">
        <v>102</v>
      </c>
      <c r="CQ564" s="115" t="s">
        <v>102</v>
      </c>
      <c r="CR564" s="115" t="s">
        <v>102</v>
      </c>
      <c r="CS564" s="116"/>
      <c r="CT564" s="117" t="s">
        <v>109</v>
      </c>
      <c r="CU564" s="117" t="s">
        <v>109</v>
      </c>
      <c r="CV564" s="83">
        <v>560</v>
      </c>
      <c r="CW564" s="83" t="s">
        <v>108</v>
      </c>
      <c r="CX564" s="83">
        <v>560</v>
      </c>
      <c r="CY564" s="83" t="s">
        <v>108</v>
      </c>
      <c r="CZ564" s="83">
        <v>6888</v>
      </c>
      <c r="DA564" s="83" t="s">
        <v>419</v>
      </c>
      <c r="DB564" s="83" t="s">
        <v>130</v>
      </c>
      <c r="DC564" s="83" t="s">
        <v>499</v>
      </c>
      <c r="DD564" s="83">
        <v>1609</v>
      </c>
      <c r="DE564" s="83" t="s">
        <v>444</v>
      </c>
      <c r="DF564" s="83" t="s">
        <v>130</v>
      </c>
      <c r="DG564" s="83" t="s">
        <v>499</v>
      </c>
      <c r="DH564" s="83"/>
      <c r="DI564" s="83">
        <v>0</v>
      </c>
      <c r="DJ564" s="83">
        <v>1</v>
      </c>
      <c r="DK564" s="83">
        <v>0</v>
      </c>
      <c r="DL564" s="83">
        <v>0</v>
      </c>
      <c r="DM564" s="83">
        <v>0</v>
      </c>
      <c r="DN564" s="83">
        <v>0</v>
      </c>
      <c r="DO564" s="83">
        <v>0</v>
      </c>
      <c r="DP564" s="83">
        <v>0</v>
      </c>
      <c r="DQ564" s="83">
        <v>0</v>
      </c>
      <c r="DR564" s="83">
        <v>0</v>
      </c>
      <c r="DS564" s="83">
        <v>0</v>
      </c>
      <c r="DT564" s="83">
        <v>3</v>
      </c>
      <c r="DU564" s="83">
        <v>3</v>
      </c>
      <c r="DV564" s="83">
        <v>0</v>
      </c>
      <c r="DW564" s="83">
        <v>0</v>
      </c>
      <c r="DX564" s="83">
        <v>3</v>
      </c>
      <c r="DY564" s="85">
        <v>44206</v>
      </c>
      <c r="DZ564" s="83" t="s">
        <v>4611</v>
      </c>
      <c r="EA564" s="83" t="s">
        <v>102</v>
      </c>
      <c r="EB564" s="83" t="s">
        <v>482</v>
      </c>
      <c r="EC564" s="83">
        <v>560</v>
      </c>
      <c r="ED564" s="83" t="s">
        <v>483</v>
      </c>
      <c r="EE564" s="83">
        <v>1</v>
      </c>
      <c r="EF564" s="83">
        <v>0</v>
      </c>
      <c r="EG564" s="83">
        <v>0</v>
      </c>
      <c r="EH564" s="83" t="s">
        <v>109</v>
      </c>
      <c r="EI564" s="83" t="s">
        <v>108</v>
      </c>
      <c r="EJ564" s="83" t="s">
        <v>583</v>
      </c>
      <c r="EK564" s="83">
        <v>0</v>
      </c>
      <c r="EL564" s="83">
        <v>0</v>
      </c>
      <c r="EM564" s="83">
        <v>1</v>
      </c>
      <c r="EN564" s="83" t="s">
        <v>497</v>
      </c>
      <c r="EO564" s="83"/>
      <c r="EP564" s="83" t="s">
        <v>436</v>
      </c>
      <c r="EQ564" s="136">
        <v>1</v>
      </c>
      <c r="ER564" s="136">
        <v>1</v>
      </c>
      <c r="ES564" s="136">
        <v>1</v>
      </c>
      <c r="ET564" s="136">
        <v>1</v>
      </c>
      <c r="EU564" s="215" t="s">
        <v>269</v>
      </c>
      <c r="EV564" s="136">
        <v>1</v>
      </c>
      <c r="EW564" s="136">
        <v>1</v>
      </c>
      <c r="EX564" s="136">
        <v>1</v>
      </c>
      <c r="EY564" s="136">
        <v>1</v>
      </c>
      <c r="EZ564" s="136">
        <v>1</v>
      </c>
      <c r="FP564" s="215" t="s">
        <v>592</v>
      </c>
      <c r="FQ564" s="136" t="b">
        <v>1</v>
      </c>
      <c r="FR564" s="136" t="b">
        <v>1</v>
      </c>
      <c r="FS564" s="136" t="b">
        <v>1</v>
      </c>
      <c r="FT564" s="136" t="b">
        <v>1</v>
      </c>
      <c r="FX564" s="215" t="s">
        <v>269</v>
      </c>
    </row>
    <row r="565" spans="1:180" ht="60" customHeight="1" x14ac:dyDescent="0.55000000000000004">
      <c r="A565" s="83" t="s">
        <v>130</v>
      </c>
      <c r="B565" s="83" t="s">
        <v>98</v>
      </c>
      <c r="C565" s="136">
        <v>422367</v>
      </c>
      <c r="D565" s="207" t="s">
        <v>629</v>
      </c>
      <c r="E565" s="208" t="s">
        <v>634</v>
      </c>
      <c r="F565" s="83" t="s">
        <v>108</v>
      </c>
      <c r="G565" s="85">
        <v>26341</v>
      </c>
      <c r="H565" s="83" t="s">
        <v>102</v>
      </c>
      <c r="I565" s="85">
        <v>34633</v>
      </c>
      <c r="J565" s="83" t="s">
        <v>228</v>
      </c>
      <c r="K565" s="216">
        <v>367275272656</v>
      </c>
      <c r="L565" s="83" t="s">
        <v>191</v>
      </c>
      <c r="M565" s="85">
        <v>43642</v>
      </c>
      <c r="N565" s="83">
        <v>-2106.6666666666702</v>
      </c>
      <c r="O565" s="83" t="s">
        <v>193</v>
      </c>
      <c r="P565" s="83" t="s">
        <v>181</v>
      </c>
      <c r="Q565" s="208" t="s">
        <v>7288</v>
      </c>
      <c r="R565" s="83" t="s">
        <v>102</v>
      </c>
      <c r="S565" s="83" t="s">
        <v>102</v>
      </c>
      <c r="T565" s="83" t="s">
        <v>131</v>
      </c>
      <c r="U565" s="83" t="s">
        <v>9978</v>
      </c>
      <c r="V565" s="83" t="s">
        <v>104</v>
      </c>
      <c r="W565" s="83" t="s">
        <v>105</v>
      </c>
      <c r="X565" s="86" t="s">
        <v>7288</v>
      </c>
      <c r="Y565" s="87" t="s">
        <v>102</v>
      </c>
      <c r="Z565" s="87" t="s">
        <v>102</v>
      </c>
      <c r="AA565" s="87" t="s">
        <v>131</v>
      </c>
      <c r="AB565" s="87" t="s">
        <v>9978</v>
      </c>
      <c r="AC565" s="87" t="s">
        <v>104</v>
      </c>
      <c r="AD565" s="87" t="s">
        <v>105</v>
      </c>
      <c r="AE565" s="87" t="s">
        <v>106</v>
      </c>
      <c r="AF565" s="86" t="s">
        <v>7288</v>
      </c>
      <c r="AG565" s="87" t="s">
        <v>177</v>
      </c>
      <c r="AH565" s="87" t="s">
        <v>9978</v>
      </c>
      <c r="AI565" s="87" t="s">
        <v>104</v>
      </c>
      <c r="AJ565" s="87" t="s">
        <v>204</v>
      </c>
      <c r="AK565" s="88"/>
      <c r="AL565" s="83" t="s">
        <v>107</v>
      </c>
      <c r="AM565" s="89" t="s">
        <v>454</v>
      </c>
      <c r="AN565" s="90" t="s">
        <v>416</v>
      </c>
      <c r="AO565" s="91" t="s">
        <v>643</v>
      </c>
      <c r="AP565" s="90">
        <v>8.3333333333332504</v>
      </c>
      <c r="AQ565" s="92" t="s">
        <v>102</v>
      </c>
      <c r="AR565" s="93" t="s">
        <v>102</v>
      </c>
      <c r="AS565" s="93" t="s">
        <v>102</v>
      </c>
      <c r="AT565" s="93" t="s">
        <v>102</v>
      </c>
      <c r="AU565" s="210" t="s">
        <v>645</v>
      </c>
      <c r="AV565" s="93" t="s">
        <v>185</v>
      </c>
      <c r="AW565" s="94" t="s">
        <v>102</v>
      </c>
      <c r="AX565" s="93" t="s">
        <v>105</v>
      </c>
      <c r="AY565" s="95" t="s">
        <v>104</v>
      </c>
      <c r="AZ565" s="93" t="s">
        <v>102</v>
      </c>
      <c r="BA565" s="93" t="s">
        <v>102</v>
      </c>
      <c r="BB565" s="93" t="s">
        <v>102</v>
      </c>
      <c r="BC565" s="93" t="s">
        <v>102</v>
      </c>
      <c r="BD565" s="96" t="s">
        <v>102</v>
      </c>
      <c r="BE565" s="90">
        <v>-271.66666666666703</v>
      </c>
      <c r="BF565" s="93" t="s">
        <v>102</v>
      </c>
      <c r="BG565" s="93" t="s">
        <v>102</v>
      </c>
      <c r="BH565" s="93" t="s">
        <v>102</v>
      </c>
      <c r="BI565" s="93" t="s">
        <v>102</v>
      </c>
      <c r="BJ565" s="210" t="s">
        <v>643</v>
      </c>
      <c r="BK565" s="93" t="s">
        <v>196</v>
      </c>
      <c r="BL565" s="97" t="s">
        <v>102</v>
      </c>
      <c r="BM565" s="93" t="s">
        <v>105</v>
      </c>
      <c r="BN565" s="93" t="s">
        <v>596</v>
      </c>
      <c r="BO565" s="93" t="s">
        <v>102</v>
      </c>
      <c r="BP565" s="98" t="s">
        <v>102</v>
      </c>
      <c r="BQ565" s="93" t="s">
        <v>102</v>
      </c>
      <c r="BR565" s="93" t="s">
        <v>102</v>
      </c>
      <c r="BS565" s="93" t="s">
        <v>102</v>
      </c>
      <c r="BT565" s="99" t="s">
        <v>591</v>
      </c>
      <c r="BU565" s="100" t="s">
        <v>11492</v>
      </c>
      <c r="BV565" s="101" t="s">
        <v>471</v>
      </c>
      <c r="BW565" s="136"/>
      <c r="BX565" s="103" t="s">
        <v>565</v>
      </c>
      <c r="BY565" s="104" t="s">
        <v>190</v>
      </c>
      <c r="BZ565" s="136"/>
      <c r="CA565" s="83" t="s">
        <v>599</v>
      </c>
      <c r="CB565" s="106" t="s">
        <v>647</v>
      </c>
      <c r="CC565" s="106" t="s">
        <v>11493</v>
      </c>
      <c r="CD565" s="107"/>
      <c r="CE565" s="108" t="s">
        <v>107</v>
      </c>
      <c r="CF565" s="108" t="s">
        <v>107</v>
      </c>
      <c r="CG565" s="109"/>
      <c r="CH565" s="110" t="s">
        <v>107</v>
      </c>
      <c r="CI565" s="111"/>
      <c r="CJ565" s="112">
        <v>6710</v>
      </c>
      <c r="CK565" s="113">
        <v>86</v>
      </c>
      <c r="CL565" s="114" t="s">
        <v>134</v>
      </c>
      <c r="CM565" s="114" t="s">
        <v>108</v>
      </c>
      <c r="CN565" s="114"/>
      <c r="CO565" s="115" t="s">
        <v>102</v>
      </c>
      <c r="CP565" s="115" t="s">
        <v>102</v>
      </c>
      <c r="CQ565" s="115" t="s">
        <v>102</v>
      </c>
      <c r="CR565" s="115" t="s">
        <v>102</v>
      </c>
      <c r="CS565" s="116"/>
      <c r="CT565" s="117" t="s">
        <v>109</v>
      </c>
      <c r="CU565" s="117" t="s">
        <v>109</v>
      </c>
      <c r="CV565" s="83">
        <v>561</v>
      </c>
      <c r="CW565" s="83" t="s">
        <v>108</v>
      </c>
      <c r="CX565" s="83">
        <v>561</v>
      </c>
      <c r="CY565" s="83" t="s">
        <v>108</v>
      </c>
      <c r="CZ565" s="83">
        <v>6889</v>
      </c>
      <c r="DA565" s="83" t="s">
        <v>419</v>
      </c>
      <c r="DB565" s="83" t="s">
        <v>130</v>
      </c>
      <c r="DC565" s="83" t="s">
        <v>499</v>
      </c>
      <c r="DD565" s="83">
        <v>1610</v>
      </c>
      <c r="DE565" s="83" t="s">
        <v>444</v>
      </c>
      <c r="DF565" s="83" t="s">
        <v>130</v>
      </c>
      <c r="DG565" s="83" t="s">
        <v>499</v>
      </c>
      <c r="DH565" s="83"/>
      <c r="DI565" s="83">
        <v>0</v>
      </c>
      <c r="DJ565" s="83">
        <v>1</v>
      </c>
      <c r="DK565" s="83">
        <v>0</v>
      </c>
      <c r="DL565" s="83">
        <v>0</v>
      </c>
      <c r="DM565" s="83">
        <v>0</v>
      </c>
      <c r="DN565" s="83">
        <v>0</v>
      </c>
      <c r="DO565" s="83">
        <v>0</v>
      </c>
      <c r="DP565" s="83">
        <v>0</v>
      </c>
      <c r="DQ565" s="83">
        <v>0</v>
      </c>
      <c r="DR565" s="83">
        <v>0</v>
      </c>
      <c r="DS565" s="83">
        <v>0</v>
      </c>
      <c r="DT565" s="83">
        <v>3</v>
      </c>
      <c r="DU565" s="83">
        <v>3</v>
      </c>
      <c r="DV565" s="83">
        <v>0</v>
      </c>
      <c r="DW565" s="83">
        <v>0</v>
      </c>
      <c r="DX565" s="83">
        <v>3</v>
      </c>
      <c r="DY565" s="85">
        <v>44207</v>
      </c>
      <c r="DZ565" s="83" t="s">
        <v>4612</v>
      </c>
      <c r="EA565" s="83" t="s">
        <v>102</v>
      </c>
      <c r="EB565" s="83" t="s">
        <v>482</v>
      </c>
      <c r="EC565" s="83">
        <v>561</v>
      </c>
      <c r="ED565" s="83" t="s">
        <v>483</v>
      </c>
      <c r="EE565" s="83">
        <v>1</v>
      </c>
      <c r="EF565" s="83">
        <v>0</v>
      </c>
      <c r="EG565" s="83">
        <v>0</v>
      </c>
      <c r="EH565" s="83" t="s">
        <v>109</v>
      </c>
      <c r="EI565" s="83" t="s">
        <v>108</v>
      </c>
      <c r="EJ565" s="83" t="s">
        <v>583</v>
      </c>
      <c r="EK565" s="83">
        <v>0</v>
      </c>
      <c r="EL565" s="83">
        <v>0</v>
      </c>
      <c r="EM565" s="83">
        <v>1</v>
      </c>
      <c r="EN565" s="83" t="s">
        <v>497</v>
      </c>
      <c r="EO565" s="83"/>
      <c r="EP565" s="83" t="s">
        <v>436</v>
      </c>
      <c r="EQ565" s="136">
        <v>1</v>
      </c>
      <c r="ER565" s="136">
        <v>1</v>
      </c>
      <c r="ES565" s="136">
        <v>1</v>
      </c>
      <c r="ET565" s="136">
        <v>1</v>
      </c>
      <c r="EU565" s="215" t="s">
        <v>269</v>
      </c>
      <c r="EV565" s="136">
        <v>1</v>
      </c>
      <c r="EW565" s="136">
        <v>1</v>
      </c>
      <c r="EX565" s="136">
        <v>1</v>
      </c>
      <c r="EY565" s="136">
        <v>1</v>
      </c>
      <c r="EZ565" s="136">
        <v>1</v>
      </c>
      <c r="FP565" s="215" t="s">
        <v>592</v>
      </c>
      <c r="FQ565" s="136" t="b">
        <v>1</v>
      </c>
      <c r="FR565" s="136" t="b">
        <v>1</v>
      </c>
      <c r="FS565" s="136" t="b">
        <v>1</v>
      </c>
      <c r="FT565" s="136" t="b">
        <v>1</v>
      </c>
      <c r="FX565" s="215" t="s">
        <v>269</v>
      </c>
    </row>
    <row r="566" spans="1:180" ht="60" customHeight="1" x14ac:dyDescent="0.55000000000000004">
      <c r="A566" s="83" t="s">
        <v>130</v>
      </c>
      <c r="B566" s="83" t="s">
        <v>98</v>
      </c>
      <c r="C566" s="136">
        <v>144784</v>
      </c>
      <c r="D566" s="207" t="s">
        <v>627</v>
      </c>
      <c r="E566" s="208" t="s">
        <v>630</v>
      </c>
      <c r="F566" s="83" t="s">
        <v>108</v>
      </c>
      <c r="G566" s="85">
        <v>20621</v>
      </c>
      <c r="H566" s="83" t="s">
        <v>102</v>
      </c>
      <c r="I566" s="85">
        <v>39794</v>
      </c>
      <c r="J566" s="83" t="s">
        <v>228</v>
      </c>
      <c r="K566" s="216">
        <v>832568381783</v>
      </c>
      <c r="L566" s="83" t="s">
        <v>191</v>
      </c>
      <c r="M566" s="85">
        <v>43631</v>
      </c>
      <c r="N566" s="83">
        <v>-2111.6666666666702</v>
      </c>
      <c r="O566" s="83" t="s">
        <v>180</v>
      </c>
      <c r="P566" s="83" t="s">
        <v>181</v>
      </c>
      <c r="Q566" s="208" t="s">
        <v>7292</v>
      </c>
      <c r="R566" s="83" t="s">
        <v>102</v>
      </c>
      <c r="S566" s="83" t="s">
        <v>102</v>
      </c>
      <c r="T566" s="83" t="s">
        <v>199</v>
      </c>
      <c r="U566" s="83" t="s">
        <v>9979</v>
      </c>
      <c r="V566" s="83" t="s">
        <v>104</v>
      </c>
      <c r="W566" s="83" t="s">
        <v>105</v>
      </c>
      <c r="X566" s="86" t="s">
        <v>7292</v>
      </c>
      <c r="Y566" s="87" t="s">
        <v>102</v>
      </c>
      <c r="Z566" s="87" t="s">
        <v>102</v>
      </c>
      <c r="AA566" s="87" t="s">
        <v>199</v>
      </c>
      <c r="AB566" s="87" t="s">
        <v>9979</v>
      </c>
      <c r="AC566" s="87" t="s">
        <v>104</v>
      </c>
      <c r="AD566" s="87" t="s">
        <v>105</v>
      </c>
      <c r="AE566" s="87" t="s">
        <v>106</v>
      </c>
      <c r="AF566" s="86" t="s">
        <v>7292</v>
      </c>
      <c r="AG566" s="87" t="s">
        <v>489</v>
      </c>
      <c r="AH566" s="87" t="s">
        <v>9980</v>
      </c>
      <c r="AI566" s="87" t="s">
        <v>104</v>
      </c>
      <c r="AJ566" s="87" t="s">
        <v>204</v>
      </c>
      <c r="AK566" s="88"/>
      <c r="AL566" s="83" t="s">
        <v>107</v>
      </c>
      <c r="AM566" s="89" t="s">
        <v>454</v>
      </c>
      <c r="AN566" s="90" t="s">
        <v>416</v>
      </c>
      <c r="AO566" s="91" t="s">
        <v>641</v>
      </c>
      <c r="AP566" s="90">
        <v>8.3333333333332504</v>
      </c>
      <c r="AQ566" s="92" t="s">
        <v>211</v>
      </c>
      <c r="AR566" s="93" t="s">
        <v>102</v>
      </c>
      <c r="AS566" s="93" t="s">
        <v>102</v>
      </c>
      <c r="AT566" s="93" t="s">
        <v>102</v>
      </c>
      <c r="AU566" s="210" t="s">
        <v>641</v>
      </c>
      <c r="AV566" s="93" t="s">
        <v>192</v>
      </c>
      <c r="AW566" s="94" t="s">
        <v>102</v>
      </c>
      <c r="AX566" s="93" t="s">
        <v>105</v>
      </c>
      <c r="AY566" s="95" t="s">
        <v>188</v>
      </c>
      <c r="AZ566" s="93" t="s">
        <v>102</v>
      </c>
      <c r="BA566" s="93" t="s">
        <v>9981</v>
      </c>
      <c r="BB566" s="93" t="s">
        <v>102</v>
      </c>
      <c r="BC566" s="93" t="s">
        <v>102</v>
      </c>
      <c r="BD566" s="96" t="s">
        <v>102</v>
      </c>
      <c r="BE566" s="90">
        <v>-272.16666666666703</v>
      </c>
      <c r="BF566" s="93" t="s">
        <v>211</v>
      </c>
      <c r="BG566" s="93" t="s">
        <v>102</v>
      </c>
      <c r="BH566" s="93" t="s">
        <v>102</v>
      </c>
      <c r="BI566" s="93" t="s">
        <v>102</v>
      </c>
      <c r="BJ566" s="210" t="s">
        <v>646</v>
      </c>
      <c r="BK566" s="93" t="s">
        <v>182</v>
      </c>
      <c r="BL566" s="97" t="s">
        <v>102</v>
      </c>
      <c r="BM566" s="93" t="s">
        <v>105</v>
      </c>
      <c r="BN566" s="93" t="s">
        <v>104</v>
      </c>
      <c r="BO566" s="93" t="s">
        <v>102</v>
      </c>
      <c r="BP566" s="98">
        <v>20180394</v>
      </c>
      <c r="BQ566" s="93" t="s">
        <v>102</v>
      </c>
      <c r="BR566" s="93" t="s">
        <v>102</v>
      </c>
      <c r="BS566" s="93" t="s">
        <v>102</v>
      </c>
      <c r="BT566" s="99" t="s">
        <v>591</v>
      </c>
      <c r="BU566" s="100" t="s">
        <v>11494</v>
      </c>
      <c r="BV566" s="101" t="s">
        <v>471</v>
      </c>
      <c r="BW566" s="136"/>
      <c r="BX566" s="103" t="s">
        <v>565</v>
      </c>
      <c r="BY566" s="104" t="s">
        <v>190</v>
      </c>
      <c r="BZ566" s="136"/>
      <c r="CA566" s="83" t="s">
        <v>599</v>
      </c>
      <c r="CB566" s="106" t="s">
        <v>647</v>
      </c>
      <c r="CC566" s="106" t="s">
        <v>11495</v>
      </c>
      <c r="CD566" s="107"/>
      <c r="CE566" s="108" t="s">
        <v>107</v>
      </c>
      <c r="CF566" s="108" t="s">
        <v>107</v>
      </c>
      <c r="CG566" s="109"/>
      <c r="CH566" s="110" t="s">
        <v>107</v>
      </c>
      <c r="CI566" s="111"/>
      <c r="CJ566" s="112">
        <v>6710</v>
      </c>
      <c r="CK566" s="113">
        <v>86</v>
      </c>
      <c r="CL566" s="114" t="s">
        <v>134</v>
      </c>
      <c r="CM566" s="114" t="s">
        <v>108</v>
      </c>
      <c r="CN566" s="114"/>
      <c r="CO566" s="115" t="s">
        <v>102</v>
      </c>
      <c r="CP566" s="115" t="s">
        <v>102</v>
      </c>
      <c r="CQ566" s="115" t="s">
        <v>102</v>
      </c>
      <c r="CR566" s="115" t="s">
        <v>102</v>
      </c>
      <c r="CS566" s="116"/>
      <c r="CT566" s="117" t="s">
        <v>109</v>
      </c>
      <c r="CU566" s="117" t="s">
        <v>109</v>
      </c>
      <c r="CV566" s="83">
        <v>562</v>
      </c>
      <c r="CW566" s="83" t="s">
        <v>108</v>
      </c>
      <c r="CX566" s="83">
        <v>562</v>
      </c>
      <c r="CY566" s="83" t="s">
        <v>108</v>
      </c>
      <c r="CZ566" s="83">
        <v>6890</v>
      </c>
      <c r="DA566" s="83" t="s">
        <v>419</v>
      </c>
      <c r="DB566" s="83" t="s">
        <v>130</v>
      </c>
      <c r="DC566" s="83" t="s">
        <v>499</v>
      </c>
      <c r="DD566" s="83">
        <v>1611</v>
      </c>
      <c r="DE566" s="83" t="s">
        <v>444</v>
      </c>
      <c r="DF566" s="83" t="s">
        <v>130</v>
      </c>
      <c r="DG566" s="83" t="s">
        <v>499</v>
      </c>
      <c r="DH566" s="83"/>
      <c r="DI566" s="83">
        <v>0</v>
      </c>
      <c r="DJ566" s="83">
        <v>1</v>
      </c>
      <c r="DK566" s="83">
        <v>0</v>
      </c>
      <c r="DL566" s="83">
        <v>0</v>
      </c>
      <c r="DM566" s="83">
        <v>0</v>
      </c>
      <c r="DN566" s="83">
        <v>0</v>
      </c>
      <c r="DO566" s="83">
        <v>0</v>
      </c>
      <c r="DP566" s="83">
        <v>0</v>
      </c>
      <c r="DQ566" s="83">
        <v>0</v>
      </c>
      <c r="DR566" s="83">
        <v>0</v>
      </c>
      <c r="DS566" s="83">
        <v>0</v>
      </c>
      <c r="DT566" s="83">
        <v>3</v>
      </c>
      <c r="DU566" s="83">
        <v>3</v>
      </c>
      <c r="DV566" s="83">
        <v>0</v>
      </c>
      <c r="DW566" s="83">
        <v>0</v>
      </c>
      <c r="DX566" s="83">
        <v>3</v>
      </c>
      <c r="DY566" s="85">
        <v>44208</v>
      </c>
      <c r="DZ566" s="83" t="s">
        <v>4613</v>
      </c>
      <c r="EA566" s="83" t="s">
        <v>102</v>
      </c>
      <c r="EB566" s="83" t="s">
        <v>482</v>
      </c>
      <c r="EC566" s="83">
        <v>562</v>
      </c>
      <c r="ED566" s="83" t="s">
        <v>483</v>
      </c>
      <c r="EE566" s="83">
        <v>1</v>
      </c>
      <c r="EF566" s="83">
        <v>0</v>
      </c>
      <c r="EG566" s="83">
        <v>0</v>
      </c>
      <c r="EH566" s="83" t="s">
        <v>109</v>
      </c>
      <c r="EI566" s="83" t="s">
        <v>108</v>
      </c>
      <c r="EJ566" s="83" t="s">
        <v>583</v>
      </c>
      <c r="EK566" s="83">
        <v>0</v>
      </c>
      <c r="EL566" s="83">
        <v>0</v>
      </c>
      <c r="EM566" s="83">
        <v>1</v>
      </c>
      <c r="EN566" s="83" t="s">
        <v>497</v>
      </c>
      <c r="EO566" s="83"/>
      <c r="EP566" s="83" t="s">
        <v>436</v>
      </c>
      <c r="EQ566" s="136">
        <v>1</v>
      </c>
      <c r="ER566" s="136">
        <v>1</v>
      </c>
      <c r="ES566" s="136">
        <v>1</v>
      </c>
      <c r="ET566" s="136">
        <v>1</v>
      </c>
      <c r="EU566" s="215" t="s">
        <v>269</v>
      </c>
      <c r="EV566" s="136">
        <v>1</v>
      </c>
      <c r="EW566" s="136">
        <v>1</v>
      </c>
      <c r="EX566" s="136">
        <v>1</v>
      </c>
      <c r="EY566" s="136">
        <v>1</v>
      </c>
      <c r="EZ566" s="136">
        <v>1</v>
      </c>
      <c r="FP566" s="215" t="s">
        <v>592</v>
      </c>
      <c r="FQ566" s="136" t="b">
        <v>1</v>
      </c>
      <c r="FR566" s="136" t="b">
        <v>1</v>
      </c>
      <c r="FS566" s="136" t="b">
        <v>1</v>
      </c>
      <c r="FT566" s="136" t="b">
        <v>1</v>
      </c>
      <c r="FX566" s="215" t="s">
        <v>269</v>
      </c>
    </row>
    <row r="567" spans="1:180" ht="60" customHeight="1" x14ac:dyDescent="0.55000000000000004">
      <c r="A567" s="83" t="s">
        <v>130</v>
      </c>
      <c r="B567" s="83" t="s">
        <v>98</v>
      </c>
      <c r="C567" s="136">
        <v>683134</v>
      </c>
      <c r="D567" s="207" t="s">
        <v>628</v>
      </c>
      <c r="E567" s="208" t="s">
        <v>633</v>
      </c>
      <c r="F567" s="83" t="s">
        <v>108</v>
      </c>
      <c r="G567" s="85">
        <v>22744</v>
      </c>
      <c r="H567" s="83" t="s">
        <v>102</v>
      </c>
      <c r="I567" s="85">
        <v>39772</v>
      </c>
      <c r="J567" s="83" t="s">
        <v>228</v>
      </c>
      <c r="K567" s="216">
        <v>903204374142</v>
      </c>
      <c r="L567" s="83" t="s">
        <v>191</v>
      </c>
      <c r="M567" s="85">
        <v>43619</v>
      </c>
      <c r="N567" s="83">
        <v>-2116.6666666666702</v>
      </c>
      <c r="O567" s="83" t="s">
        <v>193</v>
      </c>
      <c r="P567" s="83" t="s">
        <v>181</v>
      </c>
      <c r="Q567" s="208" t="s">
        <v>7296</v>
      </c>
      <c r="R567" s="83" t="s">
        <v>102</v>
      </c>
      <c r="S567" s="83" t="s">
        <v>102</v>
      </c>
      <c r="T567" s="83" t="s">
        <v>133</v>
      </c>
      <c r="U567" s="83" t="s">
        <v>9982</v>
      </c>
      <c r="V567" s="83" t="s">
        <v>111</v>
      </c>
      <c r="W567" s="83" t="s">
        <v>105</v>
      </c>
      <c r="X567" s="86" t="s">
        <v>7296</v>
      </c>
      <c r="Y567" s="87" t="s">
        <v>102</v>
      </c>
      <c r="Z567" s="87" t="s">
        <v>102</v>
      </c>
      <c r="AA567" s="87" t="s">
        <v>133</v>
      </c>
      <c r="AB567" s="87" t="s">
        <v>9982</v>
      </c>
      <c r="AC567" s="87" t="s">
        <v>111</v>
      </c>
      <c r="AD567" s="87" t="s">
        <v>105</v>
      </c>
      <c r="AE567" s="87" t="s">
        <v>106</v>
      </c>
      <c r="AF567" s="86" t="s">
        <v>7296</v>
      </c>
      <c r="AG567" s="87" t="s">
        <v>486</v>
      </c>
      <c r="AH567" s="87" t="s">
        <v>9982</v>
      </c>
      <c r="AI567" s="87" t="s">
        <v>111</v>
      </c>
      <c r="AJ567" s="87" t="s">
        <v>204</v>
      </c>
      <c r="AK567" s="88"/>
      <c r="AL567" s="83" t="s">
        <v>107</v>
      </c>
      <c r="AM567" s="89" t="s">
        <v>454</v>
      </c>
      <c r="AN567" s="90" t="s">
        <v>416</v>
      </c>
      <c r="AO567" s="91" t="s">
        <v>642</v>
      </c>
      <c r="AP567" s="90">
        <v>8.3333333333332504</v>
      </c>
      <c r="AQ567" s="92" t="s">
        <v>102</v>
      </c>
      <c r="AR567" s="93" t="s">
        <v>102</v>
      </c>
      <c r="AS567" s="93" t="s">
        <v>102</v>
      </c>
      <c r="AT567" s="93" t="s">
        <v>102</v>
      </c>
      <c r="AU567" s="210" t="s">
        <v>644</v>
      </c>
      <c r="AV567" s="93" t="s">
        <v>185</v>
      </c>
      <c r="AW567" s="94" t="s">
        <v>102</v>
      </c>
      <c r="AX567" s="93" t="s">
        <v>183</v>
      </c>
      <c r="AY567" s="95" t="s">
        <v>111</v>
      </c>
      <c r="AZ567" s="93" t="s">
        <v>102</v>
      </c>
      <c r="BA567" s="93" t="s">
        <v>102</v>
      </c>
      <c r="BB567" s="93" t="s">
        <v>102</v>
      </c>
      <c r="BC567" s="93" t="s">
        <v>102</v>
      </c>
      <c r="BD567" s="96" t="s">
        <v>102</v>
      </c>
      <c r="BE567" s="90">
        <v>-272.66666666666703</v>
      </c>
      <c r="BF567" s="93" t="s">
        <v>102</v>
      </c>
      <c r="BG567" s="93" t="s">
        <v>102</v>
      </c>
      <c r="BH567" s="93" t="s">
        <v>102</v>
      </c>
      <c r="BI567" s="93" t="s">
        <v>102</v>
      </c>
      <c r="BJ567" s="210" t="s">
        <v>642</v>
      </c>
      <c r="BK567" s="93" t="s">
        <v>192</v>
      </c>
      <c r="BL567" s="97" t="s">
        <v>102</v>
      </c>
      <c r="BM567" s="93" t="s">
        <v>183</v>
      </c>
      <c r="BN567" s="93" t="s">
        <v>106</v>
      </c>
      <c r="BO567" s="93" t="s">
        <v>102</v>
      </c>
      <c r="BP567" s="98" t="s">
        <v>102</v>
      </c>
      <c r="BQ567" s="93" t="s">
        <v>102</v>
      </c>
      <c r="BR567" s="93" t="s">
        <v>102</v>
      </c>
      <c r="BS567" s="93" t="s">
        <v>102</v>
      </c>
      <c r="BT567" s="99" t="s">
        <v>591</v>
      </c>
      <c r="BU567" s="100" t="s">
        <v>11496</v>
      </c>
      <c r="BV567" s="101" t="s">
        <v>471</v>
      </c>
      <c r="BW567" s="136"/>
      <c r="BX567" s="103" t="s">
        <v>565</v>
      </c>
      <c r="BY567" s="104" t="s">
        <v>190</v>
      </c>
      <c r="BZ567" s="136"/>
      <c r="CA567" s="83" t="s">
        <v>599</v>
      </c>
      <c r="CB567" s="106" t="s">
        <v>647</v>
      </c>
      <c r="CC567" s="106" t="s">
        <v>11497</v>
      </c>
      <c r="CD567" s="107"/>
      <c r="CE567" s="108" t="s">
        <v>107</v>
      </c>
      <c r="CF567" s="108" t="s">
        <v>107</v>
      </c>
      <c r="CG567" s="109"/>
      <c r="CH567" s="110" t="s">
        <v>107</v>
      </c>
      <c r="CI567" s="111"/>
      <c r="CJ567" s="112">
        <v>6710</v>
      </c>
      <c r="CK567" s="113">
        <v>86</v>
      </c>
      <c r="CL567" s="114" t="s">
        <v>134</v>
      </c>
      <c r="CM567" s="114" t="s">
        <v>108</v>
      </c>
      <c r="CN567" s="114"/>
      <c r="CO567" s="115" t="s">
        <v>102</v>
      </c>
      <c r="CP567" s="115" t="s">
        <v>102</v>
      </c>
      <c r="CQ567" s="115" t="s">
        <v>102</v>
      </c>
      <c r="CR567" s="115" t="s">
        <v>102</v>
      </c>
      <c r="CS567" s="116"/>
      <c r="CT567" s="117" t="s">
        <v>109</v>
      </c>
      <c r="CU567" s="117" t="s">
        <v>109</v>
      </c>
      <c r="CV567" s="83">
        <v>563</v>
      </c>
      <c r="CW567" s="83" t="s">
        <v>108</v>
      </c>
      <c r="CX567" s="83">
        <v>563</v>
      </c>
      <c r="CY567" s="83" t="s">
        <v>108</v>
      </c>
      <c r="CZ567" s="83">
        <v>6891</v>
      </c>
      <c r="DA567" s="83" t="s">
        <v>419</v>
      </c>
      <c r="DB567" s="83" t="s">
        <v>130</v>
      </c>
      <c r="DC567" s="83" t="s">
        <v>499</v>
      </c>
      <c r="DD567" s="83">
        <v>1612</v>
      </c>
      <c r="DE567" s="83" t="s">
        <v>444</v>
      </c>
      <c r="DF567" s="83" t="s">
        <v>130</v>
      </c>
      <c r="DG567" s="83" t="s">
        <v>499</v>
      </c>
      <c r="DH567" s="83"/>
      <c r="DI567" s="83">
        <v>0</v>
      </c>
      <c r="DJ567" s="83">
        <v>1</v>
      </c>
      <c r="DK567" s="83">
        <v>0</v>
      </c>
      <c r="DL567" s="83">
        <v>0</v>
      </c>
      <c r="DM567" s="83">
        <v>0</v>
      </c>
      <c r="DN567" s="83">
        <v>0</v>
      </c>
      <c r="DO567" s="83">
        <v>0</v>
      </c>
      <c r="DP567" s="83">
        <v>0</v>
      </c>
      <c r="DQ567" s="83">
        <v>0</v>
      </c>
      <c r="DR567" s="83">
        <v>0</v>
      </c>
      <c r="DS567" s="83">
        <v>0</v>
      </c>
      <c r="DT567" s="83">
        <v>3</v>
      </c>
      <c r="DU567" s="83">
        <v>3</v>
      </c>
      <c r="DV567" s="83">
        <v>0</v>
      </c>
      <c r="DW567" s="83">
        <v>0</v>
      </c>
      <c r="DX567" s="83">
        <v>3</v>
      </c>
      <c r="DY567" s="85">
        <v>44209</v>
      </c>
      <c r="DZ567" s="83" t="s">
        <v>4614</v>
      </c>
      <c r="EA567" s="83" t="s">
        <v>102</v>
      </c>
      <c r="EB567" s="83" t="s">
        <v>482</v>
      </c>
      <c r="EC567" s="83">
        <v>563</v>
      </c>
      <c r="ED567" s="83" t="s">
        <v>483</v>
      </c>
      <c r="EE567" s="83">
        <v>1</v>
      </c>
      <c r="EF567" s="83">
        <v>0</v>
      </c>
      <c r="EG567" s="83">
        <v>0</v>
      </c>
      <c r="EH567" s="83" t="s">
        <v>109</v>
      </c>
      <c r="EI567" s="83" t="s">
        <v>108</v>
      </c>
      <c r="EJ567" s="83" t="s">
        <v>583</v>
      </c>
      <c r="EK567" s="83">
        <v>0</v>
      </c>
      <c r="EL567" s="83">
        <v>0</v>
      </c>
      <c r="EM567" s="83">
        <v>1</v>
      </c>
      <c r="EN567" s="83" t="s">
        <v>497</v>
      </c>
      <c r="EO567" s="83"/>
      <c r="EP567" s="83" t="s">
        <v>436</v>
      </c>
      <c r="EQ567" s="136">
        <v>1</v>
      </c>
      <c r="ER567" s="136">
        <v>1</v>
      </c>
      <c r="ES567" s="136">
        <v>1</v>
      </c>
      <c r="ET567" s="136">
        <v>1</v>
      </c>
      <c r="EU567" s="215" t="s">
        <v>269</v>
      </c>
      <c r="EV567" s="136">
        <v>1</v>
      </c>
      <c r="EW567" s="136">
        <v>1</v>
      </c>
      <c r="EX567" s="136">
        <v>1</v>
      </c>
      <c r="EY567" s="136">
        <v>1</v>
      </c>
      <c r="EZ567" s="136">
        <v>1</v>
      </c>
      <c r="FP567" s="215" t="s">
        <v>592</v>
      </c>
      <c r="FQ567" s="136" t="b">
        <v>1</v>
      </c>
      <c r="FR567" s="136" t="b">
        <v>1</v>
      </c>
      <c r="FS567" s="136" t="b">
        <v>1</v>
      </c>
      <c r="FT567" s="136" t="b">
        <v>1</v>
      </c>
      <c r="FX567" s="215" t="s">
        <v>269</v>
      </c>
    </row>
    <row r="568" spans="1:180" ht="60" customHeight="1" x14ac:dyDescent="0.55000000000000004">
      <c r="A568" s="83" t="s">
        <v>130</v>
      </c>
      <c r="B568" s="83" t="s">
        <v>98</v>
      </c>
      <c r="C568" s="136">
        <v>840802</v>
      </c>
      <c r="D568" s="207" t="s">
        <v>629</v>
      </c>
      <c r="E568" s="208" t="s">
        <v>634</v>
      </c>
      <c r="F568" s="83" t="s">
        <v>108</v>
      </c>
      <c r="G568" s="85">
        <v>26341</v>
      </c>
      <c r="H568" s="83" t="s">
        <v>102</v>
      </c>
      <c r="I568" s="85">
        <v>34633</v>
      </c>
      <c r="J568" s="83" t="s">
        <v>228</v>
      </c>
      <c r="K568" s="216">
        <v>643527640609</v>
      </c>
      <c r="L568" s="83" t="s">
        <v>191</v>
      </c>
      <c r="M568" s="85">
        <v>43642</v>
      </c>
      <c r="N568" s="83">
        <v>-2121.6666666666702</v>
      </c>
      <c r="O568" s="83" t="s">
        <v>193</v>
      </c>
      <c r="P568" s="83" t="s">
        <v>181</v>
      </c>
      <c r="Q568" s="208" t="s">
        <v>7300</v>
      </c>
      <c r="R568" s="83" t="s">
        <v>102</v>
      </c>
      <c r="S568" s="83" t="s">
        <v>102</v>
      </c>
      <c r="T568" s="83" t="s">
        <v>131</v>
      </c>
      <c r="U568" s="83" t="s">
        <v>9983</v>
      </c>
      <c r="V568" s="83" t="s">
        <v>104</v>
      </c>
      <c r="W568" s="83" t="s">
        <v>105</v>
      </c>
      <c r="X568" s="86" t="s">
        <v>7300</v>
      </c>
      <c r="Y568" s="87" t="s">
        <v>102</v>
      </c>
      <c r="Z568" s="87" t="s">
        <v>102</v>
      </c>
      <c r="AA568" s="87" t="s">
        <v>131</v>
      </c>
      <c r="AB568" s="87" t="s">
        <v>9983</v>
      </c>
      <c r="AC568" s="87" t="s">
        <v>104</v>
      </c>
      <c r="AD568" s="87" t="s">
        <v>105</v>
      </c>
      <c r="AE568" s="87" t="s">
        <v>106</v>
      </c>
      <c r="AF568" s="86" t="s">
        <v>7300</v>
      </c>
      <c r="AG568" s="87" t="s">
        <v>177</v>
      </c>
      <c r="AH568" s="87" t="s">
        <v>9983</v>
      </c>
      <c r="AI568" s="87" t="s">
        <v>104</v>
      </c>
      <c r="AJ568" s="87" t="s">
        <v>204</v>
      </c>
      <c r="AK568" s="88"/>
      <c r="AL568" s="83" t="s">
        <v>107</v>
      </c>
      <c r="AM568" s="89" t="s">
        <v>454</v>
      </c>
      <c r="AN568" s="90" t="s">
        <v>416</v>
      </c>
      <c r="AO568" s="91" t="s">
        <v>643</v>
      </c>
      <c r="AP568" s="90">
        <v>8.3333333333332504</v>
      </c>
      <c r="AQ568" s="92" t="s">
        <v>102</v>
      </c>
      <c r="AR568" s="93" t="s">
        <v>102</v>
      </c>
      <c r="AS568" s="93" t="s">
        <v>102</v>
      </c>
      <c r="AT568" s="93" t="s">
        <v>102</v>
      </c>
      <c r="AU568" s="210" t="s">
        <v>645</v>
      </c>
      <c r="AV568" s="93" t="s">
        <v>185</v>
      </c>
      <c r="AW568" s="94" t="s">
        <v>102</v>
      </c>
      <c r="AX568" s="93" t="s">
        <v>105</v>
      </c>
      <c r="AY568" s="95" t="s">
        <v>104</v>
      </c>
      <c r="AZ568" s="93" t="s">
        <v>102</v>
      </c>
      <c r="BA568" s="93" t="s">
        <v>102</v>
      </c>
      <c r="BB568" s="93" t="s">
        <v>102</v>
      </c>
      <c r="BC568" s="93" t="s">
        <v>102</v>
      </c>
      <c r="BD568" s="96" t="s">
        <v>102</v>
      </c>
      <c r="BE568" s="90">
        <v>-273.16666666666703</v>
      </c>
      <c r="BF568" s="93" t="s">
        <v>102</v>
      </c>
      <c r="BG568" s="93" t="s">
        <v>102</v>
      </c>
      <c r="BH568" s="93" t="s">
        <v>102</v>
      </c>
      <c r="BI568" s="93" t="s">
        <v>102</v>
      </c>
      <c r="BJ568" s="210" t="s">
        <v>643</v>
      </c>
      <c r="BK568" s="93" t="s">
        <v>196</v>
      </c>
      <c r="BL568" s="97" t="s">
        <v>102</v>
      </c>
      <c r="BM568" s="93" t="s">
        <v>105</v>
      </c>
      <c r="BN568" s="93" t="s">
        <v>596</v>
      </c>
      <c r="BO568" s="93" t="s">
        <v>102</v>
      </c>
      <c r="BP568" s="98" t="s">
        <v>102</v>
      </c>
      <c r="BQ568" s="93" t="s">
        <v>102</v>
      </c>
      <c r="BR568" s="93" t="s">
        <v>102</v>
      </c>
      <c r="BS568" s="93" t="s">
        <v>102</v>
      </c>
      <c r="BT568" s="99" t="s">
        <v>591</v>
      </c>
      <c r="BU568" s="100" t="s">
        <v>11498</v>
      </c>
      <c r="BV568" s="101" t="s">
        <v>471</v>
      </c>
      <c r="BW568" s="136"/>
      <c r="BX568" s="103" t="s">
        <v>565</v>
      </c>
      <c r="BY568" s="104" t="s">
        <v>190</v>
      </c>
      <c r="BZ568" s="136"/>
      <c r="CA568" s="83" t="s">
        <v>599</v>
      </c>
      <c r="CB568" s="106" t="s">
        <v>647</v>
      </c>
      <c r="CC568" s="106" t="s">
        <v>11499</v>
      </c>
      <c r="CD568" s="107"/>
      <c r="CE568" s="108" t="s">
        <v>107</v>
      </c>
      <c r="CF568" s="108" t="s">
        <v>107</v>
      </c>
      <c r="CG568" s="109"/>
      <c r="CH568" s="110" t="s">
        <v>107</v>
      </c>
      <c r="CI568" s="111"/>
      <c r="CJ568" s="112">
        <v>6710</v>
      </c>
      <c r="CK568" s="113">
        <v>86</v>
      </c>
      <c r="CL568" s="114" t="s">
        <v>134</v>
      </c>
      <c r="CM568" s="114" t="s">
        <v>108</v>
      </c>
      <c r="CN568" s="114"/>
      <c r="CO568" s="115" t="s">
        <v>102</v>
      </c>
      <c r="CP568" s="115" t="s">
        <v>102</v>
      </c>
      <c r="CQ568" s="115" t="s">
        <v>102</v>
      </c>
      <c r="CR568" s="115" t="s">
        <v>102</v>
      </c>
      <c r="CS568" s="116"/>
      <c r="CT568" s="117" t="s">
        <v>109</v>
      </c>
      <c r="CU568" s="117" t="s">
        <v>109</v>
      </c>
      <c r="CV568" s="83">
        <v>564</v>
      </c>
      <c r="CW568" s="83" t="s">
        <v>108</v>
      </c>
      <c r="CX568" s="83">
        <v>564</v>
      </c>
      <c r="CY568" s="83" t="s">
        <v>108</v>
      </c>
      <c r="CZ568" s="83">
        <v>6892</v>
      </c>
      <c r="DA568" s="83" t="s">
        <v>419</v>
      </c>
      <c r="DB568" s="83" t="s">
        <v>130</v>
      </c>
      <c r="DC568" s="83" t="s">
        <v>499</v>
      </c>
      <c r="DD568" s="83">
        <v>1613</v>
      </c>
      <c r="DE568" s="83" t="s">
        <v>444</v>
      </c>
      <c r="DF568" s="83" t="s">
        <v>130</v>
      </c>
      <c r="DG568" s="83" t="s">
        <v>499</v>
      </c>
      <c r="DH568" s="83"/>
      <c r="DI568" s="83">
        <v>0</v>
      </c>
      <c r="DJ568" s="83">
        <v>1</v>
      </c>
      <c r="DK568" s="83">
        <v>0</v>
      </c>
      <c r="DL568" s="83">
        <v>0</v>
      </c>
      <c r="DM568" s="83">
        <v>0</v>
      </c>
      <c r="DN568" s="83">
        <v>0</v>
      </c>
      <c r="DO568" s="83">
        <v>0</v>
      </c>
      <c r="DP568" s="83">
        <v>0</v>
      </c>
      <c r="DQ568" s="83">
        <v>0</v>
      </c>
      <c r="DR568" s="83">
        <v>0</v>
      </c>
      <c r="DS568" s="83">
        <v>0</v>
      </c>
      <c r="DT568" s="83">
        <v>3</v>
      </c>
      <c r="DU568" s="83">
        <v>3</v>
      </c>
      <c r="DV568" s="83">
        <v>0</v>
      </c>
      <c r="DW568" s="83">
        <v>0</v>
      </c>
      <c r="DX568" s="83">
        <v>3</v>
      </c>
      <c r="DY568" s="85">
        <v>44210</v>
      </c>
      <c r="DZ568" s="83" t="s">
        <v>4615</v>
      </c>
      <c r="EA568" s="83" t="s">
        <v>102</v>
      </c>
      <c r="EB568" s="83" t="s">
        <v>482</v>
      </c>
      <c r="EC568" s="83">
        <v>564</v>
      </c>
      <c r="ED568" s="83" t="s">
        <v>483</v>
      </c>
      <c r="EE568" s="83">
        <v>1</v>
      </c>
      <c r="EF568" s="83">
        <v>0</v>
      </c>
      <c r="EG568" s="83">
        <v>0</v>
      </c>
      <c r="EH568" s="83" t="s">
        <v>109</v>
      </c>
      <c r="EI568" s="83" t="s">
        <v>108</v>
      </c>
      <c r="EJ568" s="83" t="s">
        <v>583</v>
      </c>
      <c r="EK568" s="83">
        <v>0</v>
      </c>
      <c r="EL568" s="83">
        <v>0</v>
      </c>
      <c r="EM568" s="83">
        <v>1</v>
      </c>
      <c r="EN568" s="83" t="s">
        <v>497</v>
      </c>
      <c r="EO568" s="83"/>
      <c r="EP568" s="83" t="s">
        <v>436</v>
      </c>
      <c r="EQ568" s="136">
        <v>1</v>
      </c>
      <c r="ER568" s="136">
        <v>1</v>
      </c>
      <c r="ES568" s="136">
        <v>1</v>
      </c>
      <c r="ET568" s="136">
        <v>1</v>
      </c>
      <c r="EU568" s="215" t="s">
        <v>269</v>
      </c>
      <c r="EV568" s="136">
        <v>1</v>
      </c>
      <c r="EW568" s="136">
        <v>1</v>
      </c>
      <c r="EX568" s="136">
        <v>1</v>
      </c>
      <c r="EY568" s="136">
        <v>1</v>
      </c>
      <c r="EZ568" s="136">
        <v>1</v>
      </c>
      <c r="FP568" s="215" t="s">
        <v>592</v>
      </c>
      <c r="FQ568" s="136" t="b">
        <v>1</v>
      </c>
      <c r="FR568" s="136" t="b">
        <v>1</v>
      </c>
      <c r="FS568" s="136" t="b">
        <v>1</v>
      </c>
      <c r="FT568" s="136" t="b">
        <v>1</v>
      </c>
      <c r="FX568" s="215" t="s">
        <v>269</v>
      </c>
    </row>
    <row r="569" spans="1:180" ht="60" customHeight="1" x14ac:dyDescent="0.55000000000000004">
      <c r="A569" s="83" t="s">
        <v>130</v>
      </c>
      <c r="B569" s="83" t="s">
        <v>98</v>
      </c>
      <c r="C569" s="136">
        <v>179714</v>
      </c>
      <c r="D569" s="207" t="s">
        <v>627</v>
      </c>
      <c r="E569" s="208" t="s">
        <v>630</v>
      </c>
      <c r="F569" s="83" t="s">
        <v>108</v>
      </c>
      <c r="G569" s="85">
        <v>20621</v>
      </c>
      <c r="H569" s="83" t="s">
        <v>102</v>
      </c>
      <c r="I569" s="85">
        <v>39794</v>
      </c>
      <c r="J569" s="83" t="s">
        <v>228</v>
      </c>
      <c r="K569" s="216">
        <v>633448153048</v>
      </c>
      <c r="L569" s="83" t="s">
        <v>191</v>
      </c>
      <c r="M569" s="85">
        <v>43631</v>
      </c>
      <c r="N569" s="83">
        <v>-2126.6666666666702</v>
      </c>
      <c r="O569" s="83" t="s">
        <v>180</v>
      </c>
      <c r="P569" s="83" t="s">
        <v>181</v>
      </c>
      <c r="Q569" s="208" t="s">
        <v>7304</v>
      </c>
      <c r="R569" s="83" t="s">
        <v>102</v>
      </c>
      <c r="S569" s="83" t="s">
        <v>102</v>
      </c>
      <c r="T569" s="83" t="s">
        <v>199</v>
      </c>
      <c r="U569" s="83" t="s">
        <v>9984</v>
      </c>
      <c r="V569" s="83" t="s">
        <v>104</v>
      </c>
      <c r="W569" s="83" t="s">
        <v>105</v>
      </c>
      <c r="X569" s="86" t="s">
        <v>7304</v>
      </c>
      <c r="Y569" s="87" t="s">
        <v>102</v>
      </c>
      <c r="Z569" s="87" t="s">
        <v>102</v>
      </c>
      <c r="AA569" s="87" t="s">
        <v>199</v>
      </c>
      <c r="AB569" s="87" t="s">
        <v>9984</v>
      </c>
      <c r="AC569" s="87" t="s">
        <v>104</v>
      </c>
      <c r="AD569" s="87" t="s">
        <v>105</v>
      </c>
      <c r="AE569" s="87" t="s">
        <v>106</v>
      </c>
      <c r="AF569" s="86" t="s">
        <v>7304</v>
      </c>
      <c r="AG569" s="87" t="s">
        <v>489</v>
      </c>
      <c r="AH569" s="87" t="s">
        <v>9985</v>
      </c>
      <c r="AI569" s="87" t="s">
        <v>104</v>
      </c>
      <c r="AJ569" s="87" t="s">
        <v>204</v>
      </c>
      <c r="AK569" s="88"/>
      <c r="AL569" s="83" t="s">
        <v>107</v>
      </c>
      <c r="AM569" s="89" t="s">
        <v>454</v>
      </c>
      <c r="AN569" s="90" t="s">
        <v>416</v>
      </c>
      <c r="AO569" s="91" t="s">
        <v>641</v>
      </c>
      <c r="AP569" s="90">
        <v>8.3333333333332504</v>
      </c>
      <c r="AQ569" s="92" t="s">
        <v>211</v>
      </c>
      <c r="AR569" s="93" t="s">
        <v>102</v>
      </c>
      <c r="AS569" s="93" t="s">
        <v>102</v>
      </c>
      <c r="AT569" s="93" t="s">
        <v>102</v>
      </c>
      <c r="AU569" s="210" t="s">
        <v>641</v>
      </c>
      <c r="AV569" s="93" t="s">
        <v>192</v>
      </c>
      <c r="AW569" s="94" t="s">
        <v>102</v>
      </c>
      <c r="AX569" s="93" t="s">
        <v>105</v>
      </c>
      <c r="AY569" s="95" t="s">
        <v>188</v>
      </c>
      <c r="AZ569" s="93" t="s">
        <v>102</v>
      </c>
      <c r="BA569" s="93" t="s">
        <v>9986</v>
      </c>
      <c r="BB569" s="93" t="s">
        <v>102</v>
      </c>
      <c r="BC569" s="93" t="s">
        <v>102</v>
      </c>
      <c r="BD569" s="96" t="s">
        <v>102</v>
      </c>
      <c r="BE569" s="90">
        <v>-273.66666666666703</v>
      </c>
      <c r="BF569" s="93" t="s">
        <v>211</v>
      </c>
      <c r="BG569" s="93" t="s">
        <v>102</v>
      </c>
      <c r="BH569" s="93" t="s">
        <v>102</v>
      </c>
      <c r="BI569" s="93" t="s">
        <v>102</v>
      </c>
      <c r="BJ569" s="210" t="s">
        <v>646</v>
      </c>
      <c r="BK569" s="93" t="s">
        <v>182</v>
      </c>
      <c r="BL569" s="97" t="s">
        <v>102</v>
      </c>
      <c r="BM569" s="93" t="s">
        <v>105</v>
      </c>
      <c r="BN569" s="93" t="s">
        <v>104</v>
      </c>
      <c r="BO569" s="93" t="s">
        <v>102</v>
      </c>
      <c r="BP569" s="98">
        <v>20180395</v>
      </c>
      <c r="BQ569" s="93" t="s">
        <v>102</v>
      </c>
      <c r="BR569" s="93" t="s">
        <v>102</v>
      </c>
      <c r="BS569" s="93" t="s">
        <v>102</v>
      </c>
      <c r="BT569" s="99" t="s">
        <v>591</v>
      </c>
      <c r="BU569" s="100" t="s">
        <v>11500</v>
      </c>
      <c r="BV569" s="101" t="s">
        <v>471</v>
      </c>
      <c r="BW569" s="136"/>
      <c r="BX569" s="103" t="s">
        <v>565</v>
      </c>
      <c r="BY569" s="104" t="s">
        <v>190</v>
      </c>
      <c r="BZ569" s="136"/>
      <c r="CA569" s="83" t="s">
        <v>599</v>
      </c>
      <c r="CB569" s="106" t="s">
        <v>647</v>
      </c>
      <c r="CC569" s="106" t="s">
        <v>11501</v>
      </c>
      <c r="CD569" s="107"/>
      <c r="CE569" s="108" t="s">
        <v>107</v>
      </c>
      <c r="CF569" s="108" t="s">
        <v>107</v>
      </c>
      <c r="CG569" s="109"/>
      <c r="CH569" s="110" t="s">
        <v>107</v>
      </c>
      <c r="CI569" s="111"/>
      <c r="CJ569" s="112">
        <v>6710</v>
      </c>
      <c r="CK569" s="113">
        <v>86</v>
      </c>
      <c r="CL569" s="114" t="s">
        <v>134</v>
      </c>
      <c r="CM569" s="114" t="s">
        <v>108</v>
      </c>
      <c r="CN569" s="114"/>
      <c r="CO569" s="115" t="s">
        <v>102</v>
      </c>
      <c r="CP569" s="115" t="s">
        <v>102</v>
      </c>
      <c r="CQ569" s="115" t="s">
        <v>102</v>
      </c>
      <c r="CR569" s="115" t="s">
        <v>102</v>
      </c>
      <c r="CS569" s="116"/>
      <c r="CT569" s="117" t="s">
        <v>109</v>
      </c>
      <c r="CU569" s="117" t="s">
        <v>109</v>
      </c>
      <c r="CV569" s="83">
        <v>565</v>
      </c>
      <c r="CW569" s="83" t="s">
        <v>108</v>
      </c>
      <c r="CX569" s="83">
        <v>565</v>
      </c>
      <c r="CY569" s="83" t="s">
        <v>108</v>
      </c>
      <c r="CZ569" s="83">
        <v>6893</v>
      </c>
      <c r="DA569" s="83" t="s">
        <v>419</v>
      </c>
      <c r="DB569" s="83" t="s">
        <v>130</v>
      </c>
      <c r="DC569" s="83" t="s">
        <v>499</v>
      </c>
      <c r="DD569" s="83">
        <v>1614</v>
      </c>
      <c r="DE569" s="83" t="s">
        <v>444</v>
      </c>
      <c r="DF569" s="83" t="s">
        <v>130</v>
      </c>
      <c r="DG569" s="83" t="s">
        <v>499</v>
      </c>
      <c r="DH569" s="83"/>
      <c r="DI569" s="83">
        <v>0</v>
      </c>
      <c r="DJ569" s="83">
        <v>1</v>
      </c>
      <c r="DK569" s="83">
        <v>0</v>
      </c>
      <c r="DL569" s="83">
        <v>0</v>
      </c>
      <c r="DM569" s="83">
        <v>0</v>
      </c>
      <c r="DN569" s="83">
        <v>0</v>
      </c>
      <c r="DO569" s="83">
        <v>0</v>
      </c>
      <c r="DP569" s="83">
        <v>0</v>
      </c>
      <c r="DQ569" s="83">
        <v>0</v>
      </c>
      <c r="DR569" s="83">
        <v>0</v>
      </c>
      <c r="DS569" s="83">
        <v>0</v>
      </c>
      <c r="DT569" s="83">
        <v>3</v>
      </c>
      <c r="DU569" s="83">
        <v>3</v>
      </c>
      <c r="DV569" s="83">
        <v>0</v>
      </c>
      <c r="DW569" s="83">
        <v>0</v>
      </c>
      <c r="DX569" s="83">
        <v>3</v>
      </c>
      <c r="DY569" s="85">
        <v>44211</v>
      </c>
      <c r="DZ569" s="83" t="s">
        <v>4616</v>
      </c>
      <c r="EA569" s="83" t="s">
        <v>102</v>
      </c>
      <c r="EB569" s="83" t="s">
        <v>482</v>
      </c>
      <c r="EC569" s="83">
        <v>565</v>
      </c>
      <c r="ED569" s="83" t="s">
        <v>483</v>
      </c>
      <c r="EE569" s="83">
        <v>1</v>
      </c>
      <c r="EF569" s="83">
        <v>0</v>
      </c>
      <c r="EG569" s="83">
        <v>0</v>
      </c>
      <c r="EH569" s="83" t="s">
        <v>109</v>
      </c>
      <c r="EI569" s="83" t="s">
        <v>108</v>
      </c>
      <c r="EJ569" s="83" t="s">
        <v>583</v>
      </c>
      <c r="EK569" s="83">
        <v>0</v>
      </c>
      <c r="EL569" s="83">
        <v>0</v>
      </c>
      <c r="EM569" s="83">
        <v>1</v>
      </c>
      <c r="EN569" s="83" t="s">
        <v>497</v>
      </c>
      <c r="EO569" s="83"/>
      <c r="EP569" s="83" t="s">
        <v>436</v>
      </c>
      <c r="EQ569" s="136">
        <v>1</v>
      </c>
      <c r="ER569" s="136">
        <v>1</v>
      </c>
      <c r="ES569" s="136">
        <v>1</v>
      </c>
      <c r="ET569" s="136">
        <v>1</v>
      </c>
      <c r="EU569" s="215" t="s">
        <v>269</v>
      </c>
      <c r="EV569" s="136">
        <v>1</v>
      </c>
      <c r="EW569" s="136">
        <v>1</v>
      </c>
      <c r="EX569" s="136">
        <v>1</v>
      </c>
      <c r="EY569" s="136">
        <v>1</v>
      </c>
      <c r="EZ569" s="136">
        <v>1</v>
      </c>
      <c r="FP569" s="215" t="s">
        <v>592</v>
      </c>
      <c r="FQ569" s="136" t="b">
        <v>1</v>
      </c>
      <c r="FR569" s="136" t="b">
        <v>1</v>
      </c>
      <c r="FS569" s="136" t="b">
        <v>1</v>
      </c>
      <c r="FT569" s="136" t="b">
        <v>1</v>
      </c>
      <c r="FX569" s="215" t="s">
        <v>269</v>
      </c>
    </row>
    <row r="570" spans="1:180" ht="60" customHeight="1" x14ac:dyDescent="0.55000000000000004">
      <c r="A570" s="83" t="s">
        <v>130</v>
      </c>
      <c r="B570" s="83" t="s">
        <v>98</v>
      </c>
      <c r="C570" s="136">
        <v>552244</v>
      </c>
      <c r="D570" s="207" t="s">
        <v>628</v>
      </c>
      <c r="E570" s="208" t="s">
        <v>633</v>
      </c>
      <c r="F570" s="83" t="s">
        <v>108</v>
      </c>
      <c r="G570" s="85">
        <v>22744</v>
      </c>
      <c r="H570" s="83" t="s">
        <v>102</v>
      </c>
      <c r="I570" s="85">
        <v>39772</v>
      </c>
      <c r="J570" s="83" t="s">
        <v>228</v>
      </c>
      <c r="K570" s="216">
        <v>204936405378</v>
      </c>
      <c r="L570" s="83" t="s">
        <v>191</v>
      </c>
      <c r="M570" s="85">
        <v>43619</v>
      </c>
      <c r="N570" s="83">
        <v>-2131.6666666666702</v>
      </c>
      <c r="O570" s="83" t="s">
        <v>193</v>
      </c>
      <c r="P570" s="83" t="s">
        <v>181</v>
      </c>
      <c r="Q570" s="208" t="s">
        <v>7308</v>
      </c>
      <c r="R570" s="83" t="s">
        <v>102</v>
      </c>
      <c r="S570" s="83" t="s">
        <v>102</v>
      </c>
      <c r="T570" s="83" t="s">
        <v>133</v>
      </c>
      <c r="U570" s="83" t="s">
        <v>9987</v>
      </c>
      <c r="V570" s="83" t="s">
        <v>111</v>
      </c>
      <c r="W570" s="83" t="s">
        <v>105</v>
      </c>
      <c r="X570" s="86" t="s">
        <v>7308</v>
      </c>
      <c r="Y570" s="87" t="s">
        <v>102</v>
      </c>
      <c r="Z570" s="87" t="s">
        <v>102</v>
      </c>
      <c r="AA570" s="87" t="s">
        <v>133</v>
      </c>
      <c r="AB570" s="87" t="s">
        <v>9987</v>
      </c>
      <c r="AC570" s="87" t="s">
        <v>111</v>
      </c>
      <c r="AD570" s="87" t="s">
        <v>105</v>
      </c>
      <c r="AE570" s="87" t="s">
        <v>106</v>
      </c>
      <c r="AF570" s="86" t="s">
        <v>7308</v>
      </c>
      <c r="AG570" s="87" t="s">
        <v>486</v>
      </c>
      <c r="AH570" s="87" t="s">
        <v>9987</v>
      </c>
      <c r="AI570" s="87" t="s">
        <v>111</v>
      </c>
      <c r="AJ570" s="87" t="s">
        <v>204</v>
      </c>
      <c r="AK570" s="88"/>
      <c r="AL570" s="83" t="s">
        <v>107</v>
      </c>
      <c r="AM570" s="89" t="s">
        <v>454</v>
      </c>
      <c r="AN570" s="90" t="s">
        <v>416</v>
      </c>
      <c r="AO570" s="91" t="s">
        <v>642</v>
      </c>
      <c r="AP570" s="90">
        <v>8.3333333333332504</v>
      </c>
      <c r="AQ570" s="92" t="s">
        <v>102</v>
      </c>
      <c r="AR570" s="93" t="s">
        <v>102</v>
      </c>
      <c r="AS570" s="93" t="s">
        <v>102</v>
      </c>
      <c r="AT570" s="93" t="s">
        <v>102</v>
      </c>
      <c r="AU570" s="210" t="s">
        <v>644</v>
      </c>
      <c r="AV570" s="93" t="s">
        <v>185</v>
      </c>
      <c r="AW570" s="94" t="s">
        <v>102</v>
      </c>
      <c r="AX570" s="93" t="s">
        <v>183</v>
      </c>
      <c r="AY570" s="95" t="s">
        <v>111</v>
      </c>
      <c r="AZ570" s="93" t="s">
        <v>102</v>
      </c>
      <c r="BA570" s="93" t="s">
        <v>102</v>
      </c>
      <c r="BB570" s="93" t="s">
        <v>102</v>
      </c>
      <c r="BC570" s="93" t="s">
        <v>102</v>
      </c>
      <c r="BD570" s="96" t="s">
        <v>102</v>
      </c>
      <c r="BE570" s="90">
        <v>-274.16666666666703</v>
      </c>
      <c r="BF570" s="93" t="s">
        <v>102</v>
      </c>
      <c r="BG570" s="93" t="s">
        <v>102</v>
      </c>
      <c r="BH570" s="93" t="s">
        <v>102</v>
      </c>
      <c r="BI570" s="93" t="s">
        <v>102</v>
      </c>
      <c r="BJ570" s="210" t="s">
        <v>642</v>
      </c>
      <c r="BK570" s="93" t="s">
        <v>192</v>
      </c>
      <c r="BL570" s="97" t="s">
        <v>102</v>
      </c>
      <c r="BM570" s="93" t="s">
        <v>183</v>
      </c>
      <c r="BN570" s="93" t="s">
        <v>106</v>
      </c>
      <c r="BO570" s="93" t="s">
        <v>102</v>
      </c>
      <c r="BP570" s="98" t="s">
        <v>102</v>
      </c>
      <c r="BQ570" s="93" t="s">
        <v>102</v>
      </c>
      <c r="BR570" s="93" t="s">
        <v>102</v>
      </c>
      <c r="BS570" s="93" t="s">
        <v>102</v>
      </c>
      <c r="BT570" s="99" t="s">
        <v>591</v>
      </c>
      <c r="BU570" s="100" t="s">
        <v>11502</v>
      </c>
      <c r="BV570" s="101" t="s">
        <v>471</v>
      </c>
      <c r="BW570" s="136"/>
      <c r="BX570" s="103" t="s">
        <v>565</v>
      </c>
      <c r="BY570" s="104" t="s">
        <v>190</v>
      </c>
      <c r="BZ570" s="136"/>
      <c r="CA570" s="83" t="s">
        <v>599</v>
      </c>
      <c r="CB570" s="106" t="s">
        <v>647</v>
      </c>
      <c r="CC570" s="106" t="s">
        <v>11503</v>
      </c>
      <c r="CD570" s="107"/>
      <c r="CE570" s="108" t="s">
        <v>107</v>
      </c>
      <c r="CF570" s="108" t="s">
        <v>107</v>
      </c>
      <c r="CG570" s="109"/>
      <c r="CH570" s="110" t="s">
        <v>107</v>
      </c>
      <c r="CI570" s="111"/>
      <c r="CJ570" s="112">
        <v>6710</v>
      </c>
      <c r="CK570" s="113">
        <v>86</v>
      </c>
      <c r="CL570" s="114" t="s">
        <v>134</v>
      </c>
      <c r="CM570" s="114" t="s">
        <v>108</v>
      </c>
      <c r="CN570" s="114"/>
      <c r="CO570" s="115" t="s">
        <v>102</v>
      </c>
      <c r="CP570" s="115" t="s">
        <v>102</v>
      </c>
      <c r="CQ570" s="115" t="s">
        <v>102</v>
      </c>
      <c r="CR570" s="115" t="s">
        <v>102</v>
      </c>
      <c r="CS570" s="116"/>
      <c r="CT570" s="117" t="s">
        <v>109</v>
      </c>
      <c r="CU570" s="117" t="s">
        <v>109</v>
      </c>
      <c r="CV570" s="83">
        <v>566</v>
      </c>
      <c r="CW570" s="83" t="s">
        <v>108</v>
      </c>
      <c r="CX570" s="83">
        <v>566</v>
      </c>
      <c r="CY570" s="83" t="s">
        <v>108</v>
      </c>
      <c r="CZ570" s="83">
        <v>6894</v>
      </c>
      <c r="DA570" s="83" t="s">
        <v>419</v>
      </c>
      <c r="DB570" s="83" t="s">
        <v>130</v>
      </c>
      <c r="DC570" s="83" t="s">
        <v>499</v>
      </c>
      <c r="DD570" s="83">
        <v>1615</v>
      </c>
      <c r="DE570" s="83" t="s">
        <v>444</v>
      </c>
      <c r="DF570" s="83" t="s">
        <v>130</v>
      </c>
      <c r="DG570" s="83" t="s">
        <v>499</v>
      </c>
      <c r="DH570" s="83"/>
      <c r="DI570" s="83">
        <v>0</v>
      </c>
      <c r="DJ570" s="83">
        <v>1</v>
      </c>
      <c r="DK570" s="83">
        <v>0</v>
      </c>
      <c r="DL570" s="83">
        <v>0</v>
      </c>
      <c r="DM570" s="83">
        <v>0</v>
      </c>
      <c r="DN570" s="83">
        <v>0</v>
      </c>
      <c r="DO570" s="83">
        <v>0</v>
      </c>
      <c r="DP570" s="83">
        <v>0</v>
      </c>
      <c r="DQ570" s="83">
        <v>0</v>
      </c>
      <c r="DR570" s="83">
        <v>0</v>
      </c>
      <c r="DS570" s="83">
        <v>0</v>
      </c>
      <c r="DT570" s="83">
        <v>3</v>
      </c>
      <c r="DU570" s="83">
        <v>3</v>
      </c>
      <c r="DV570" s="83">
        <v>0</v>
      </c>
      <c r="DW570" s="83">
        <v>0</v>
      </c>
      <c r="DX570" s="83">
        <v>3</v>
      </c>
      <c r="DY570" s="85">
        <v>44212</v>
      </c>
      <c r="DZ570" s="83" t="s">
        <v>4617</v>
      </c>
      <c r="EA570" s="83" t="s">
        <v>102</v>
      </c>
      <c r="EB570" s="83" t="s">
        <v>482</v>
      </c>
      <c r="EC570" s="83">
        <v>566</v>
      </c>
      <c r="ED570" s="83" t="s">
        <v>483</v>
      </c>
      <c r="EE570" s="83">
        <v>1</v>
      </c>
      <c r="EF570" s="83">
        <v>0</v>
      </c>
      <c r="EG570" s="83">
        <v>0</v>
      </c>
      <c r="EH570" s="83" t="s">
        <v>109</v>
      </c>
      <c r="EI570" s="83" t="s">
        <v>108</v>
      </c>
      <c r="EJ570" s="83" t="s">
        <v>583</v>
      </c>
      <c r="EK570" s="83">
        <v>0</v>
      </c>
      <c r="EL570" s="83">
        <v>0</v>
      </c>
      <c r="EM570" s="83">
        <v>1</v>
      </c>
      <c r="EN570" s="83" t="s">
        <v>497</v>
      </c>
      <c r="EO570" s="83"/>
      <c r="EP570" s="83" t="s">
        <v>436</v>
      </c>
      <c r="EQ570" s="136">
        <v>1</v>
      </c>
      <c r="ER570" s="136">
        <v>1</v>
      </c>
      <c r="ES570" s="136">
        <v>1</v>
      </c>
      <c r="ET570" s="136">
        <v>1</v>
      </c>
      <c r="EU570" s="215" t="s">
        <v>269</v>
      </c>
      <c r="EV570" s="136">
        <v>1</v>
      </c>
      <c r="EW570" s="136">
        <v>1</v>
      </c>
      <c r="EX570" s="136">
        <v>1</v>
      </c>
      <c r="EY570" s="136">
        <v>1</v>
      </c>
      <c r="EZ570" s="136">
        <v>1</v>
      </c>
      <c r="FP570" s="215" t="s">
        <v>592</v>
      </c>
      <c r="FQ570" s="136" t="b">
        <v>1</v>
      </c>
      <c r="FR570" s="136" t="b">
        <v>1</v>
      </c>
      <c r="FS570" s="136" t="b">
        <v>1</v>
      </c>
      <c r="FT570" s="136" t="b">
        <v>1</v>
      </c>
      <c r="FX570" s="215" t="s">
        <v>269</v>
      </c>
    </row>
    <row r="571" spans="1:180" ht="60" customHeight="1" x14ac:dyDescent="0.55000000000000004">
      <c r="A571" s="83" t="s">
        <v>130</v>
      </c>
      <c r="B571" s="83" t="s">
        <v>98</v>
      </c>
      <c r="C571" s="136">
        <v>660584</v>
      </c>
      <c r="D571" s="207" t="s">
        <v>629</v>
      </c>
      <c r="E571" s="208" t="s">
        <v>634</v>
      </c>
      <c r="F571" s="83" t="s">
        <v>108</v>
      </c>
      <c r="G571" s="85">
        <v>26341</v>
      </c>
      <c r="H571" s="83" t="s">
        <v>102</v>
      </c>
      <c r="I571" s="85">
        <v>34633</v>
      </c>
      <c r="J571" s="83" t="s">
        <v>228</v>
      </c>
      <c r="K571" s="216">
        <v>118218708985</v>
      </c>
      <c r="L571" s="83" t="s">
        <v>191</v>
      </c>
      <c r="M571" s="85">
        <v>43642</v>
      </c>
      <c r="N571" s="83">
        <v>-2136.6666666666702</v>
      </c>
      <c r="O571" s="83" t="s">
        <v>193</v>
      </c>
      <c r="P571" s="83" t="s">
        <v>181</v>
      </c>
      <c r="Q571" s="208" t="s">
        <v>7312</v>
      </c>
      <c r="R571" s="83" t="s">
        <v>102</v>
      </c>
      <c r="S571" s="83" t="s">
        <v>102</v>
      </c>
      <c r="T571" s="83" t="s">
        <v>131</v>
      </c>
      <c r="U571" s="83" t="s">
        <v>9988</v>
      </c>
      <c r="V571" s="83" t="s">
        <v>104</v>
      </c>
      <c r="W571" s="83" t="s">
        <v>105</v>
      </c>
      <c r="X571" s="86" t="s">
        <v>7312</v>
      </c>
      <c r="Y571" s="87" t="s">
        <v>102</v>
      </c>
      <c r="Z571" s="87" t="s">
        <v>102</v>
      </c>
      <c r="AA571" s="87" t="s">
        <v>131</v>
      </c>
      <c r="AB571" s="87" t="s">
        <v>9988</v>
      </c>
      <c r="AC571" s="87" t="s">
        <v>104</v>
      </c>
      <c r="AD571" s="87" t="s">
        <v>105</v>
      </c>
      <c r="AE571" s="87" t="s">
        <v>106</v>
      </c>
      <c r="AF571" s="86" t="s">
        <v>7312</v>
      </c>
      <c r="AG571" s="87" t="s">
        <v>177</v>
      </c>
      <c r="AH571" s="87" t="s">
        <v>9988</v>
      </c>
      <c r="AI571" s="87" t="s">
        <v>104</v>
      </c>
      <c r="AJ571" s="87" t="s">
        <v>204</v>
      </c>
      <c r="AK571" s="88"/>
      <c r="AL571" s="83" t="s">
        <v>107</v>
      </c>
      <c r="AM571" s="89" t="s">
        <v>454</v>
      </c>
      <c r="AN571" s="90" t="s">
        <v>416</v>
      </c>
      <c r="AO571" s="91" t="s">
        <v>643</v>
      </c>
      <c r="AP571" s="90">
        <v>8.3333333333332504</v>
      </c>
      <c r="AQ571" s="92" t="s">
        <v>102</v>
      </c>
      <c r="AR571" s="93" t="s">
        <v>102</v>
      </c>
      <c r="AS571" s="93" t="s">
        <v>102</v>
      </c>
      <c r="AT571" s="93" t="s">
        <v>102</v>
      </c>
      <c r="AU571" s="210" t="s">
        <v>645</v>
      </c>
      <c r="AV571" s="93" t="s">
        <v>185</v>
      </c>
      <c r="AW571" s="94" t="s">
        <v>102</v>
      </c>
      <c r="AX571" s="93" t="s">
        <v>105</v>
      </c>
      <c r="AY571" s="95" t="s">
        <v>104</v>
      </c>
      <c r="AZ571" s="93" t="s">
        <v>102</v>
      </c>
      <c r="BA571" s="93" t="s">
        <v>102</v>
      </c>
      <c r="BB571" s="93" t="s">
        <v>102</v>
      </c>
      <c r="BC571" s="93" t="s">
        <v>102</v>
      </c>
      <c r="BD571" s="96" t="s">
        <v>102</v>
      </c>
      <c r="BE571" s="90">
        <v>-274.66666666666703</v>
      </c>
      <c r="BF571" s="93" t="s">
        <v>102</v>
      </c>
      <c r="BG571" s="93" t="s">
        <v>102</v>
      </c>
      <c r="BH571" s="93" t="s">
        <v>102</v>
      </c>
      <c r="BI571" s="93" t="s">
        <v>102</v>
      </c>
      <c r="BJ571" s="210" t="s">
        <v>643</v>
      </c>
      <c r="BK571" s="93" t="s">
        <v>196</v>
      </c>
      <c r="BL571" s="97" t="s">
        <v>102</v>
      </c>
      <c r="BM571" s="93" t="s">
        <v>105</v>
      </c>
      <c r="BN571" s="93" t="s">
        <v>596</v>
      </c>
      <c r="BO571" s="93" t="s">
        <v>102</v>
      </c>
      <c r="BP571" s="98" t="s">
        <v>102</v>
      </c>
      <c r="BQ571" s="93" t="s">
        <v>102</v>
      </c>
      <c r="BR571" s="93" t="s">
        <v>102</v>
      </c>
      <c r="BS571" s="93" t="s">
        <v>102</v>
      </c>
      <c r="BT571" s="99" t="s">
        <v>591</v>
      </c>
      <c r="BU571" s="100" t="s">
        <v>11504</v>
      </c>
      <c r="BV571" s="101" t="s">
        <v>471</v>
      </c>
      <c r="BW571" s="136"/>
      <c r="BX571" s="103" t="s">
        <v>565</v>
      </c>
      <c r="BY571" s="104" t="s">
        <v>190</v>
      </c>
      <c r="BZ571" s="136"/>
      <c r="CA571" s="83" t="s">
        <v>599</v>
      </c>
      <c r="CB571" s="106" t="s">
        <v>647</v>
      </c>
      <c r="CC571" s="106" t="s">
        <v>11505</v>
      </c>
      <c r="CD571" s="107"/>
      <c r="CE571" s="108" t="s">
        <v>107</v>
      </c>
      <c r="CF571" s="108" t="s">
        <v>107</v>
      </c>
      <c r="CG571" s="109"/>
      <c r="CH571" s="110" t="s">
        <v>107</v>
      </c>
      <c r="CI571" s="111"/>
      <c r="CJ571" s="112">
        <v>6710</v>
      </c>
      <c r="CK571" s="113">
        <v>86</v>
      </c>
      <c r="CL571" s="114" t="s">
        <v>134</v>
      </c>
      <c r="CM571" s="114" t="s">
        <v>108</v>
      </c>
      <c r="CN571" s="114"/>
      <c r="CO571" s="115" t="s">
        <v>102</v>
      </c>
      <c r="CP571" s="115" t="s">
        <v>102</v>
      </c>
      <c r="CQ571" s="115" t="s">
        <v>102</v>
      </c>
      <c r="CR571" s="115" t="s">
        <v>102</v>
      </c>
      <c r="CS571" s="116"/>
      <c r="CT571" s="117" t="s">
        <v>109</v>
      </c>
      <c r="CU571" s="117" t="s">
        <v>109</v>
      </c>
      <c r="CV571" s="83">
        <v>567</v>
      </c>
      <c r="CW571" s="83" t="s">
        <v>108</v>
      </c>
      <c r="CX571" s="83">
        <v>567</v>
      </c>
      <c r="CY571" s="83" t="s">
        <v>108</v>
      </c>
      <c r="CZ571" s="83">
        <v>6895</v>
      </c>
      <c r="DA571" s="83" t="s">
        <v>419</v>
      </c>
      <c r="DB571" s="83" t="s">
        <v>130</v>
      </c>
      <c r="DC571" s="83" t="s">
        <v>499</v>
      </c>
      <c r="DD571" s="83">
        <v>1616</v>
      </c>
      <c r="DE571" s="83" t="s">
        <v>444</v>
      </c>
      <c r="DF571" s="83" t="s">
        <v>130</v>
      </c>
      <c r="DG571" s="83" t="s">
        <v>499</v>
      </c>
      <c r="DH571" s="83"/>
      <c r="DI571" s="83">
        <v>0</v>
      </c>
      <c r="DJ571" s="83">
        <v>1</v>
      </c>
      <c r="DK571" s="83">
        <v>0</v>
      </c>
      <c r="DL571" s="83">
        <v>0</v>
      </c>
      <c r="DM571" s="83">
        <v>0</v>
      </c>
      <c r="DN571" s="83">
        <v>0</v>
      </c>
      <c r="DO571" s="83">
        <v>0</v>
      </c>
      <c r="DP571" s="83">
        <v>0</v>
      </c>
      <c r="DQ571" s="83">
        <v>0</v>
      </c>
      <c r="DR571" s="83">
        <v>0</v>
      </c>
      <c r="DS571" s="83">
        <v>0</v>
      </c>
      <c r="DT571" s="83">
        <v>3</v>
      </c>
      <c r="DU571" s="83">
        <v>3</v>
      </c>
      <c r="DV571" s="83">
        <v>0</v>
      </c>
      <c r="DW571" s="83">
        <v>0</v>
      </c>
      <c r="DX571" s="83">
        <v>3</v>
      </c>
      <c r="DY571" s="85">
        <v>44213</v>
      </c>
      <c r="DZ571" s="83" t="s">
        <v>4618</v>
      </c>
      <c r="EA571" s="83" t="s">
        <v>102</v>
      </c>
      <c r="EB571" s="83" t="s">
        <v>482</v>
      </c>
      <c r="EC571" s="83">
        <v>567</v>
      </c>
      <c r="ED571" s="83" t="s">
        <v>483</v>
      </c>
      <c r="EE571" s="83">
        <v>1</v>
      </c>
      <c r="EF571" s="83">
        <v>0</v>
      </c>
      <c r="EG571" s="83">
        <v>0</v>
      </c>
      <c r="EH571" s="83" t="s">
        <v>109</v>
      </c>
      <c r="EI571" s="83" t="s">
        <v>108</v>
      </c>
      <c r="EJ571" s="83" t="s">
        <v>583</v>
      </c>
      <c r="EK571" s="83">
        <v>0</v>
      </c>
      <c r="EL571" s="83">
        <v>0</v>
      </c>
      <c r="EM571" s="83">
        <v>1</v>
      </c>
      <c r="EN571" s="83" t="s">
        <v>497</v>
      </c>
      <c r="EO571" s="83"/>
      <c r="EP571" s="83" t="s">
        <v>436</v>
      </c>
      <c r="EQ571" s="136">
        <v>1</v>
      </c>
      <c r="ER571" s="136">
        <v>1</v>
      </c>
      <c r="ES571" s="136">
        <v>1</v>
      </c>
      <c r="ET571" s="136">
        <v>1</v>
      </c>
      <c r="EU571" s="215" t="s">
        <v>269</v>
      </c>
      <c r="EV571" s="136">
        <v>1</v>
      </c>
      <c r="EW571" s="136">
        <v>1</v>
      </c>
      <c r="EX571" s="136">
        <v>1</v>
      </c>
      <c r="EY571" s="136">
        <v>1</v>
      </c>
      <c r="EZ571" s="136">
        <v>1</v>
      </c>
      <c r="FP571" s="215" t="s">
        <v>592</v>
      </c>
      <c r="FQ571" s="136" t="b">
        <v>1</v>
      </c>
      <c r="FR571" s="136" t="b">
        <v>1</v>
      </c>
      <c r="FS571" s="136" t="b">
        <v>1</v>
      </c>
      <c r="FT571" s="136" t="b">
        <v>1</v>
      </c>
      <c r="FX571" s="215" t="s">
        <v>269</v>
      </c>
    </row>
    <row r="572" spans="1:180" ht="60" customHeight="1" x14ac:dyDescent="0.55000000000000004">
      <c r="A572" s="83" t="s">
        <v>130</v>
      </c>
      <c r="B572" s="83" t="s">
        <v>98</v>
      </c>
      <c r="C572" s="136">
        <v>130789</v>
      </c>
      <c r="D572" s="207" t="s">
        <v>627</v>
      </c>
      <c r="E572" s="208" t="s">
        <v>630</v>
      </c>
      <c r="F572" s="83" t="s">
        <v>108</v>
      </c>
      <c r="G572" s="85">
        <v>20621</v>
      </c>
      <c r="H572" s="83" t="s">
        <v>102</v>
      </c>
      <c r="I572" s="85">
        <v>39794</v>
      </c>
      <c r="J572" s="83" t="s">
        <v>228</v>
      </c>
      <c r="K572" s="216">
        <v>467191869772</v>
      </c>
      <c r="L572" s="83" t="s">
        <v>191</v>
      </c>
      <c r="M572" s="85">
        <v>43631</v>
      </c>
      <c r="N572" s="83">
        <v>-2141.6666666666702</v>
      </c>
      <c r="O572" s="83" t="s">
        <v>180</v>
      </c>
      <c r="P572" s="83" t="s">
        <v>181</v>
      </c>
      <c r="Q572" s="208" t="s">
        <v>7316</v>
      </c>
      <c r="R572" s="83" t="s">
        <v>102</v>
      </c>
      <c r="S572" s="83" t="s">
        <v>102</v>
      </c>
      <c r="T572" s="83" t="s">
        <v>199</v>
      </c>
      <c r="U572" s="83" t="s">
        <v>9989</v>
      </c>
      <c r="V572" s="83" t="s">
        <v>104</v>
      </c>
      <c r="W572" s="83" t="s">
        <v>105</v>
      </c>
      <c r="X572" s="86" t="s">
        <v>7316</v>
      </c>
      <c r="Y572" s="87" t="s">
        <v>102</v>
      </c>
      <c r="Z572" s="87" t="s">
        <v>102</v>
      </c>
      <c r="AA572" s="87" t="s">
        <v>199</v>
      </c>
      <c r="AB572" s="87" t="s">
        <v>9989</v>
      </c>
      <c r="AC572" s="87" t="s">
        <v>104</v>
      </c>
      <c r="AD572" s="87" t="s">
        <v>105</v>
      </c>
      <c r="AE572" s="87" t="s">
        <v>106</v>
      </c>
      <c r="AF572" s="86" t="s">
        <v>7316</v>
      </c>
      <c r="AG572" s="87" t="s">
        <v>489</v>
      </c>
      <c r="AH572" s="87" t="s">
        <v>9990</v>
      </c>
      <c r="AI572" s="87" t="s">
        <v>104</v>
      </c>
      <c r="AJ572" s="87" t="s">
        <v>204</v>
      </c>
      <c r="AK572" s="88"/>
      <c r="AL572" s="83" t="s">
        <v>107</v>
      </c>
      <c r="AM572" s="89" t="s">
        <v>454</v>
      </c>
      <c r="AN572" s="90" t="s">
        <v>416</v>
      </c>
      <c r="AO572" s="91" t="s">
        <v>641</v>
      </c>
      <c r="AP572" s="90">
        <v>8.3333333333332504</v>
      </c>
      <c r="AQ572" s="92" t="s">
        <v>211</v>
      </c>
      <c r="AR572" s="93" t="s">
        <v>102</v>
      </c>
      <c r="AS572" s="93" t="s">
        <v>102</v>
      </c>
      <c r="AT572" s="93" t="s">
        <v>102</v>
      </c>
      <c r="AU572" s="210" t="s">
        <v>641</v>
      </c>
      <c r="AV572" s="93" t="s">
        <v>192</v>
      </c>
      <c r="AW572" s="94" t="s">
        <v>102</v>
      </c>
      <c r="AX572" s="93" t="s">
        <v>105</v>
      </c>
      <c r="AY572" s="95" t="s">
        <v>188</v>
      </c>
      <c r="AZ572" s="93" t="s">
        <v>102</v>
      </c>
      <c r="BA572" s="93" t="s">
        <v>9991</v>
      </c>
      <c r="BB572" s="93" t="s">
        <v>102</v>
      </c>
      <c r="BC572" s="93" t="s">
        <v>102</v>
      </c>
      <c r="BD572" s="96" t="s">
        <v>102</v>
      </c>
      <c r="BE572" s="90">
        <v>-275.16666666666703</v>
      </c>
      <c r="BF572" s="93" t="s">
        <v>211</v>
      </c>
      <c r="BG572" s="93" t="s">
        <v>102</v>
      </c>
      <c r="BH572" s="93" t="s">
        <v>102</v>
      </c>
      <c r="BI572" s="93" t="s">
        <v>102</v>
      </c>
      <c r="BJ572" s="210" t="s">
        <v>646</v>
      </c>
      <c r="BK572" s="93" t="s">
        <v>182</v>
      </c>
      <c r="BL572" s="97" t="s">
        <v>102</v>
      </c>
      <c r="BM572" s="93" t="s">
        <v>105</v>
      </c>
      <c r="BN572" s="93" t="s">
        <v>104</v>
      </c>
      <c r="BO572" s="93" t="s">
        <v>102</v>
      </c>
      <c r="BP572" s="98">
        <v>20180396</v>
      </c>
      <c r="BQ572" s="93" t="s">
        <v>102</v>
      </c>
      <c r="BR572" s="93" t="s">
        <v>102</v>
      </c>
      <c r="BS572" s="93" t="s">
        <v>102</v>
      </c>
      <c r="BT572" s="99" t="s">
        <v>591</v>
      </c>
      <c r="BU572" s="100" t="s">
        <v>11506</v>
      </c>
      <c r="BV572" s="101" t="s">
        <v>471</v>
      </c>
      <c r="BW572" s="136"/>
      <c r="BX572" s="103" t="s">
        <v>565</v>
      </c>
      <c r="BY572" s="104" t="s">
        <v>190</v>
      </c>
      <c r="BZ572" s="136"/>
      <c r="CA572" s="83" t="s">
        <v>599</v>
      </c>
      <c r="CB572" s="106" t="s">
        <v>647</v>
      </c>
      <c r="CC572" s="106" t="s">
        <v>11507</v>
      </c>
      <c r="CD572" s="107"/>
      <c r="CE572" s="108" t="s">
        <v>107</v>
      </c>
      <c r="CF572" s="108" t="s">
        <v>107</v>
      </c>
      <c r="CG572" s="109"/>
      <c r="CH572" s="110" t="s">
        <v>107</v>
      </c>
      <c r="CI572" s="111"/>
      <c r="CJ572" s="112">
        <v>6710</v>
      </c>
      <c r="CK572" s="113">
        <v>86</v>
      </c>
      <c r="CL572" s="114" t="s">
        <v>134</v>
      </c>
      <c r="CM572" s="114" t="s">
        <v>108</v>
      </c>
      <c r="CN572" s="114"/>
      <c r="CO572" s="115" t="s">
        <v>102</v>
      </c>
      <c r="CP572" s="115" t="s">
        <v>102</v>
      </c>
      <c r="CQ572" s="115" t="s">
        <v>102</v>
      </c>
      <c r="CR572" s="115" t="s">
        <v>102</v>
      </c>
      <c r="CS572" s="116"/>
      <c r="CT572" s="117" t="s">
        <v>109</v>
      </c>
      <c r="CU572" s="117" t="s">
        <v>109</v>
      </c>
      <c r="CV572" s="83">
        <v>568</v>
      </c>
      <c r="CW572" s="83" t="s">
        <v>108</v>
      </c>
      <c r="CX572" s="83">
        <v>568</v>
      </c>
      <c r="CY572" s="83" t="s">
        <v>108</v>
      </c>
      <c r="CZ572" s="83">
        <v>6896</v>
      </c>
      <c r="DA572" s="83" t="s">
        <v>419</v>
      </c>
      <c r="DB572" s="83" t="s">
        <v>130</v>
      </c>
      <c r="DC572" s="83" t="s">
        <v>499</v>
      </c>
      <c r="DD572" s="83">
        <v>1617</v>
      </c>
      <c r="DE572" s="83" t="s">
        <v>444</v>
      </c>
      <c r="DF572" s="83" t="s">
        <v>130</v>
      </c>
      <c r="DG572" s="83" t="s">
        <v>499</v>
      </c>
      <c r="DH572" s="83"/>
      <c r="DI572" s="83">
        <v>0</v>
      </c>
      <c r="DJ572" s="83">
        <v>1</v>
      </c>
      <c r="DK572" s="83">
        <v>0</v>
      </c>
      <c r="DL572" s="83">
        <v>0</v>
      </c>
      <c r="DM572" s="83">
        <v>0</v>
      </c>
      <c r="DN572" s="83">
        <v>0</v>
      </c>
      <c r="DO572" s="83">
        <v>0</v>
      </c>
      <c r="DP572" s="83">
        <v>0</v>
      </c>
      <c r="DQ572" s="83">
        <v>0</v>
      </c>
      <c r="DR572" s="83">
        <v>0</v>
      </c>
      <c r="DS572" s="83">
        <v>0</v>
      </c>
      <c r="DT572" s="83">
        <v>3</v>
      </c>
      <c r="DU572" s="83">
        <v>3</v>
      </c>
      <c r="DV572" s="83">
        <v>0</v>
      </c>
      <c r="DW572" s="83">
        <v>0</v>
      </c>
      <c r="DX572" s="83">
        <v>3</v>
      </c>
      <c r="DY572" s="85">
        <v>44214</v>
      </c>
      <c r="DZ572" s="83" t="s">
        <v>4619</v>
      </c>
      <c r="EA572" s="83" t="s">
        <v>102</v>
      </c>
      <c r="EB572" s="83" t="s">
        <v>482</v>
      </c>
      <c r="EC572" s="83">
        <v>568</v>
      </c>
      <c r="ED572" s="83" t="s">
        <v>483</v>
      </c>
      <c r="EE572" s="83">
        <v>1</v>
      </c>
      <c r="EF572" s="83">
        <v>0</v>
      </c>
      <c r="EG572" s="83">
        <v>0</v>
      </c>
      <c r="EH572" s="83" t="s">
        <v>109</v>
      </c>
      <c r="EI572" s="83" t="s">
        <v>108</v>
      </c>
      <c r="EJ572" s="83" t="s">
        <v>583</v>
      </c>
      <c r="EK572" s="83">
        <v>0</v>
      </c>
      <c r="EL572" s="83">
        <v>0</v>
      </c>
      <c r="EM572" s="83">
        <v>1</v>
      </c>
      <c r="EN572" s="83" t="s">
        <v>497</v>
      </c>
      <c r="EO572" s="83"/>
      <c r="EP572" s="83" t="s">
        <v>436</v>
      </c>
      <c r="EQ572" s="136">
        <v>1</v>
      </c>
      <c r="ER572" s="136">
        <v>1</v>
      </c>
      <c r="ES572" s="136">
        <v>1</v>
      </c>
      <c r="ET572" s="136">
        <v>1</v>
      </c>
      <c r="EU572" s="215" t="s">
        <v>269</v>
      </c>
      <c r="EV572" s="136">
        <v>1</v>
      </c>
      <c r="EW572" s="136">
        <v>1</v>
      </c>
      <c r="EX572" s="136">
        <v>1</v>
      </c>
      <c r="EY572" s="136">
        <v>1</v>
      </c>
      <c r="EZ572" s="136">
        <v>1</v>
      </c>
      <c r="FP572" s="215" t="s">
        <v>592</v>
      </c>
      <c r="FQ572" s="136" t="b">
        <v>1</v>
      </c>
      <c r="FR572" s="136" t="b">
        <v>1</v>
      </c>
      <c r="FS572" s="136" t="b">
        <v>1</v>
      </c>
      <c r="FT572" s="136" t="b">
        <v>1</v>
      </c>
      <c r="FX572" s="215" t="s">
        <v>269</v>
      </c>
    </row>
    <row r="573" spans="1:180" ht="60" customHeight="1" x14ac:dyDescent="0.55000000000000004">
      <c r="A573" s="83" t="s">
        <v>130</v>
      </c>
      <c r="B573" s="83" t="s">
        <v>98</v>
      </c>
      <c r="C573" s="136">
        <v>933781</v>
      </c>
      <c r="D573" s="207" t="s">
        <v>628</v>
      </c>
      <c r="E573" s="208" t="s">
        <v>633</v>
      </c>
      <c r="F573" s="83" t="s">
        <v>108</v>
      </c>
      <c r="G573" s="85">
        <v>22744</v>
      </c>
      <c r="H573" s="83" t="s">
        <v>102</v>
      </c>
      <c r="I573" s="85">
        <v>39772</v>
      </c>
      <c r="J573" s="83" t="s">
        <v>228</v>
      </c>
      <c r="K573" s="216">
        <v>737860734898</v>
      </c>
      <c r="L573" s="83" t="s">
        <v>191</v>
      </c>
      <c r="M573" s="85">
        <v>43619</v>
      </c>
      <c r="N573" s="83">
        <v>-2146.6666666666702</v>
      </c>
      <c r="O573" s="83" t="s">
        <v>193</v>
      </c>
      <c r="P573" s="83" t="s">
        <v>181</v>
      </c>
      <c r="Q573" s="208" t="s">
        <v>7320</v>
      </c>
      <c r="R573" s="83" t="s">
        <v>102</v>
      </c>
      <c r="S573" s="83" t="s">
        <v>102</v>
      </c>
      <c r="T573" s="83" t="s">
        <v>133</v>
      </c>
      <c r="U573" s="83" t="s">
        <v>9992</v>
      </c>
      <c r="V573" s="83" t="s">
        <v>111</v>
      </c>
      <c r="W573" s="83" t="s">
        <v>105</v>
      </c>
      <c r="X573" s="86" t="s">
        <v>7320</v>
      </c>
      <c r="Y573" s="87" t="s">
        <v>102</v>
      </c>
      <c r="Z573" s="87" t="s">
        <v>102</v>
      </c>
      <c r="AA573" s="87" t="s">
        <v>133</v>
      </c>
      <c r="AB573" s="87" t="s">
        <v>9992</v>
      </c>
      <c r="AC573" s="87" t="s">
        <v>111</v>
      </c>
      <c r="AD573" s="87" t="s">
        <v>105</v>
      </c>
      <c r="AE573" s="87" t="s">
        <v>106</v>
      </c>
      <c r="AF573" s="86" t="s">
        <v>7320</v>
      </c>
      <c r="AG573" s="87" t="s">
        <v>486</v>
      </c>
      <c r="AH573" s="87" t="s">
        <v>9992</v>
      </c>
      <c r="AI573" s="87" t="s">
        <v>111</v>
      </c>
      <c r="AJ573" s="87" t="s">
        <v>204</v>
      </c>
      <c r="AK573" s="88"/>
      <c r="AL573" s="83" t="s">
        <v>107</v>
      </c>
      <c r="AM573" s="89" t="s">
        <v>454</v>
      </c>
      <c r="AN573" s="90" t="s">
        <v>416</v>
      </c>
      <c r="AO573" s="91" t="s">
        <v>642</v>
      </c>
      <c r="AP573" s="90">
        <v>8.3333333333332504</v>
      </c>
      <c r="AQ573" s="92" t="s">
        <v>102</v>
      </c>
      <c r="AR573" s="93" t="s">
        <v>102</v>
      </c>
      <c r="AS573" s="93" t="s">
        <v>102</v>
      </c>
      <c r="AT573" s="93" t="s">
        <v>102</v>
      </c>
      <c r="AU573" s="210" t="s">
        <v>644</v>
      </c>
      <c r="AV573" s="93" t="s">
        <v>185</v>
      </c>
      <c r="AW573" s="94" t="s">
        <v>102</v>
      </c>
      <c r="AX573" s="93" t="s">
        <v>183</v>
      </c>
      <c r="AY573" s="95" t="s">
        <v>111</v>
      </c>
      <c r="AZ573" s="93" t="s">
        <v>102</v>
      </c>
      <c r="BA573" s="93" t="s">
        <v>102</v>
      </c>
      <c r="BB573" s="93" t="s">
        <v>102</v>
      </c>
      <c r="BC573" s="93" t="s">
        <v>102</v>
      </c>
      <c r="BD573" s="96" t="s">
        <v>102</v>
      </c>
      <c r="BE573" s="90">
        <v>-275.66666666666703</v>
      </c>
      <c r="BF573" s="93" t="s">
        <v>102</v>
      </c>
      <c r="BG573" s="93" t="s">
        <v>102</v>
      </c>
      <c r="BH573" s="93" t="s">
        <v>102</v>
      </c>
      <c r="BI573" s="93" t="s">
        <v>102</v>
      </c>
      <c r="BJ573" s="210" t="s">
        <v>642</v>
      </c>
      <c r="BK573" s="93" t="s">
        <v>192</v>
      </c>
      <c r="BL573" s="97" t="s">
        <v>102</v>
      </c>
      <c r="BM573" s="93" t="s">
        <v>183</v>
      </c>
      <c r="BN573" s="93" t="s">
        <v>106</v>
      </c>
      <c r="BO573" s="93" t="s">
        <v>102</v>
      </c>
      <c r="BP573" s="98" t="s">
        <v>102</v>
      </c>
      <c r="BQ573" s="93" t="s">
        <v>102</v>
      </c>
      <c r="BR573" s="93" t="s">
        <v>102</v>
      </c>
      <c r="BS573" s="93" t="s">
        <v>102</v>
      </c>
      <c r="BT573" s="99" t="s">
        <v>591</v>
      </c>
      <c r="BU573" s="100" t="s">
        <v>11508</v>
      </c>
      <c r="BV573" s="101" t="s">
        <v>471</v>
      </c>
      <c r="BW573" s="136"/>
      <c r="BX573" s="103" t="s">
        <v>565</v>
      </c>
      <c r="BY573" s="104" t="s">
        <v>190</v>
      </c>
      <c r="BZ573" s="136"/>
      <c r="CA573" s="83" t="s">
        <v>599</v>
      </c>
      <c r="CB573" s="106" t="s">
        <v>647</v>
      </c>
      <c r="CC573" s="106" t="s">
        <v>11509</v>
      </c>
      <c r="CD573" s="107"/>
      <c r="CE573" s="108" t="s">
        <v>107</v>
      </c>
      <c r="CF573" s="108" t="s">
        <v>107</v>
      </c>
      <c r="CG573" s="109"/>
      <c r="CH573" s="110" t="s">
        <v>107</v>
      </c>
      <c r="CI573" s="111"/>
      <c r="CJ573" s="112">
        <v>6710</v>
      </c>
      <c r="CK573" s="113">
        <v>86</v>
      </c>
      <c r="CL573" s="114" t="s">
        <v>134</v>
      </c>
      <c r="CM573" s="114" t="s">
        <v>108</v>
      </c>
      <c r="CN573" s="114"/>
      <c r="CO573" s="115" t="s">
        <v>102</v>
      </c>
      <c r="CP573" s="115" t="s">
        <v>102</v>
      </c>
      <c r="CQ573" s="115" t="s">
        <v>102</v>
      </c>
      <c r="CR573" s="115" t="s">
        <v>102</v>
      </c>
      <c r="CS573" s="116"/>
      <c r="CT573" s="117" t="s">
        <v>109</v>
      </c>
      <c r="CU573" s="117" t="s">
        <v>109</v>
      </c>
      <c r="CV573" s="83">
        <v>569</v>
      </c>
      <c r="CW573" s="83" t="s">
        <v>108</v>
      </c>
      <c r="CX573" s="83">
        <v>569</v>
      </c>
      <c r="CY573" s="83" t="s">
        <v>108</v>
      </c>
      <c r="CZ573" s="83">
        <v>6897</v>
      </c>
      <c r="DA573" s="83" t="s">
        <v>419</v>
      </c>
      <c r="DB573" s="83" t="s">
        <v>130</v>
      </c>
      <c r="DC573" s="83" t="s">
        <v>499</v>
      </c>
      <c r="DD573" s="83">
        <v>1618</v>
      </c>
      <c r="DE573" s="83" t="s">
        <v>444</v>
      </c>
      <c r="DF573" s="83" t="s">
        <v>130</v>
      </c>
      <c r="DG573" s="83" t="s">
        <v>499</v>
      </c>
      <c r="DH573" s="83"/>
      <c r="DI573" s="83">
        <v>0</v>
      </c>
      <c r="DJ573" s="83">
        <v>1</v>
      </c>
      <c r="DK573" s="83">
        <v>0</v>
      </c>
      <c r="DL573" s="83">
        <v>0</v>
      </c>
      <c r="DM573" s="83">
        <v>0</v>
      </c>
      <c r="DN573" s="83">
        <v>0</v>
      </c>
      <c r="DO573" s="83">
        <v>0</v>
      </c>
      <c r="DP573" s="83">
        <v>0</v>
      </c>
      <c r="DQ573" s="83">
        <v>0</v>
      </c>
      <c r="DR573" s="83">
        <v>0</v>
      </c>
      <c r="DS573" s="83">
        <v>0</v>
      </c>
      <c r="DT573" s="83">
        <v>3</v>
      </c>
      <c r="DU573" s="83">
        <v>3</v>
      </c>
      <c r="DV573" s="83">
        <v>0</v>
      </c>
      <c r="DW573" s="83">
        <v>0</v>
      </c>
      <c r="DX573" s="83">
        <v>3</v>
      </c>
      <c r="DY573" s="85">
        <v>44215</v>
      </c>
      <c r="DZ573" s="83" t="s">
        <v>4620</v>
      </c>
      <c r="EA573" s="83" t="s">
        <v>102</v>
      </c>
      <c r="EB573" s="83" t="s">
        <v>482</v>
      </c>
      <c r="EC573" s="83">
        <v>569</v>
      </c>
      <c r="ED573" s="83" t="s">
        <v>483</v>
      </c>
      <c r="EE573" s="83">
        <v>1</v>
      </c>
      <c r="EF573" s="83">
        <v>0</v>
      </c>
      <c r="EG573" s="83">
        <v>0</v>
      </c>
      <c r="EH573" s="83" t="s">
        <v>109</v>
      </c>
      <c r="EI573" s="83" t="s">
        <v>108</v>
      </c>
      <c r="EJ573" s="83" t="s">
        <v>583</v>
      </c>
      <c r="EK573" s="83">
        <v>0</v>
      </c>
      <c r="EL573" s="83">
        <v>0</v>
      </c>
      <c r="EM573" s="83">
        <v>1</v>
      </c>
      <c r="EN573" s="83" t="s">
        <v>497</v>
      </c>
      <c r="EO573" s="83"/>
      <c r="EP573" s="83" t="s">
        <v>436</v>
      </c>
      <c r="EQ573" s="136">
        <v>1</v>
      </c>
      <c r="ER573" s="136">
        <v>1</v>
      </c>
      <c r="ES573" s="136">
        <v>1</v>
      </c>
      <c r="ET573" s="136">
        <v>1</v>
      </c>
      <c r="EU573" s="215" t="s">
        <v>269</v>
      </c>
      <c r="EV573" s="136">
        <v>1</v>
      </c>
      <c r="EW573" s="136">
        <v>1</v>
      </c>
      <c r="EX573" s="136">
        <v>1</v>
      </c>
      <c r="EY573" s="136">
        <v>1</v>
      </c>
      <c r="EZ573" s="136">
        <v>1</v>
      </c>
      <c r="FP573" s="215" t="s">
        <v>592</v>
      </c>
      <c r="FQ573" s="136" t="b">
        <v>1</v>
      </c>
      <c r="FR573" s="136" t="b">
        <v>1</v>
      </c>
      <c r="FS573" s="136" t="b">
        <v>1</v>
      </c>
      <c r="FT573" s="136" t="b">
        <v>1</v>
      </c>
      <c r="FX573" s="215" t="s">
        <v>269</v>
      </c>
    </row>
    <row r="574" spans="1:180" ht="60" customHeight="1" x14ac:dyDescent="0.55000000000000004">
      <c r="A574" s="83" t="s">
        <v>130</v>
      </c>
      <c r="B574" s="83" t="s">
        <v>98</v>
      </c>
      <c r="C574" s="136">
        <v>942160</v>
      </c>
      <c r="D574" s="207" t="s">
        <v>629</v>
      </c>
      <c r="E574" s="208" t="s">
        <v>634</v>
      </c>
      <c r="F574" s="83" t="s">
        <v>108</v>
      </c>
      <c r="G574" s="85">
        <v>26341</v>
      </c>
      <c r="H574" s="83" t="s">
        <v>102</v>
      </c>
      <c r="I574" s="85">
        <v>34633</v>
      </c>
      <c r="J574" s="83" t="s">
        <v>228</v>
      </c>
      <c r="K574" s="216">
        <v>714021739094</v>
      </c>
      <c r="L574" s="83" t="s">
        <v>191</v>
      </c>
      <c r="M574" s="85">
        <v>43642</v>
      </c>
      <c r="N574" s="83">
        <v>-2151.6666666666702</v>
      </c>
      <c r="O574" s="83" t="s">
        <v>193</v>
      </c>
      <c r="P574" s="83" t="s">
        <v>181</v>
      </c>
      <c r="Q574" s="208" t="s">
        <v>7324</v>
      </c>
      <c r="R574" s="83" t="s">
        <v>102</v>
      </c>
      <c r="S574" s="83" t="s">
        <v>102</v>
      </c>
      <c r="T574" s="83" t="s">
        <v>131</v>
      </c>
      <c r="U574" s="83" t="s">
        <v>9993</v>
      </c>
      <c r="V574" s="83" t="s">
        <v>104</v>
      </c>
      <c r="W574" s="83" t="s">
        <v>105</v>
      </c>
      <c r="X574" s="86" t="s">
        <v>7324</v>
      </c>
      <c r="Y574" s="87" t="s">
        <v>102</v>
      </c>
      <c r="Z574" s="87" t="s">
        <v>102</v>
      </c>
      <c r="AA574" s="87" t="s">
        <v>131</v>
      </c>
      <c r="AB574" s="87" t="s">
        <v>9993</v>
      </c>
      <c r="AC574" s="87" t="s">
        <v>104</v>
      </c>
      <c r="AD574" s="87" t="s">
        <v>105</v>
      </c>
      <c r="AE574" s="87" t="s">
        <v>106</v>
      </c>
      <c r="AF574" s="86" t="s">
        <v>7324</v>
      </c>
      <c r="AG574" s="87" t="s">
        <v>177</v>
      </c>
      <c r="AH574" s="87" t="s">
        <v>9993</v>
      </c>
      <c r="AI574" s="87" t="s">
        <v>104</v>
      </c>
      <c r="AJ574" s="87" t="s">
        <v>204</v>
      </c>
      <c r="AK574" s="88"/>
      <c r="AL574" s="83" t="s">
        <v>107</v>
      </c>
      <c r="AM574" s="89" t="s">
        <v>454</v>
      </c>
      <c r="AN574" s="90" t="s">
        <v>416</v>
      </c>
      <c r="AO574" s="91" t="s">
        <v>643</v>
      </c>
      <c r="AP574" s="90">
        <v>8.3333333333332398</v>
      </c>
      <c r="AQ574" s="92" t="s">
        <v>102</v>
      </c>
      <c r="AR574" s="93" t="s">
        <v>102</v>
      </c>
      <c r="AS574" s="93" t="s">
        <v>102</v>
      </c>
      <c r="AT574" s="93" t="s">
        <v>102</v>
      </c>
      <c r="AU574" s="210" t="s">
        <v>645</v>
      </c>
      <c r="AV574" s="93" t="s">
        <v>185</v>
      </c>
      <c r="AW574" s="94" t="s">
        <v>102</v>
      </c>
      <c r="AX574" s="93" t="s">
        <v>105</v>
      </c>
      <c r="AY574" s="95" t="s">
        <v>104</v>
      </c>
      <c r="AZ574" s="93" t="s">
        <v>102</v>
      </c>
      <c r="BA574" s="93" t="s">
        <v>102</v>
      </c>
      <c r="BB574" s="93" t="s">
        <v>102</v>
      </c>
      <c r="BC574" s="93" t="s">
        <v>102</v>
      </c>
      <c r="BD574" s="96" t="s">
        <v>102</v>
      </c>
      <c r="BE574" s="90">
        <v>-276.16666666666703</v>
      </c>
      <c r="BF574" s="93" t="s">
        <v>102</v>
      </c>
      <c r="BG574" s="93" t="s">
        <v>102</v>
      </c>
      <c r="BH574" s="93" t="s">
        <v>102</v>
      </c>
      <c r="BI574" s="93" t="s">
        <v>102</v>
      </c>
      <c r="BJ574" s="210" t="s">
        <v>643</v>
      </c>
      <c r="BK574" s="93" t="s">
        <v>196</v>
      </c>
      <c r="BL574" s="97" t="s">
        <v>102</v>
      </c>
      <c r="BM574" s="93" t="s">
        <v>105</v>
      </c>
      <c r="BN574" s="93" t="s">
        <v>596</v>
      </c>
      <c r="BO574" s="93" t="s">
        <v>102</v>
      </c>
      <c r="BP574" s="98" t="s">
        <v>102</v>
      </c>
      <c r="BQ574" s="93" t="s">
        <v>102</v>
      </c>
      <c r="BR574" s="93" t="s">
        <v>102</v>
      </c>
      <c r="BS574" s="93" t="s">
        <v>102</v>
      </c>
      <c r="BT574" s="99" t="s">
        <v>591</v>
      </c>
      <c r="BU574" s="100" t="s">
        <v>11510</v>
      </c>
      <c r="BV574" s="101" t="s">
        <v>471</v>
      </c>
      <c r="BW574" s="136"/>
      <c r="BX574" s="103" t="s">
        <v>565</v>
      </c>
      <c r="BY574" s="104" t="s">
        <v>190</v>
      </c>
      <c r="BZ574" s="136"/>
      <c r="CA574" s="83" t="s">
        <v>599</v>
      </c>
      <c r="CB574" s="106" t="s">
        <v>647</v>
      </c>
      <c r="CC574" s="106" t="s">
        <v>11511</v>
      </c>
      <c r="CD574" s="107"/>
      <c r="CE574" s="108" t="s">
        <v>107</v>
      </c>
      <c r="CF574" s="108" t="s">
        <v>107</v>
      </c>
      <c r="CG574" s="109"/>
      <c r="CH574" s="110" t="s">
        <v>107</v>
      </c>
      <c r="CI574" s="111"/>
      <c r="CJ574" s="112">
        <v>6710</v>
      </c>
      <c r="CK574" s="113">
        <v>86</v>
      </c>
      <c r="CL574" s="114" t="s">
        <v>134</v>
      </c>
      <c r="CM574" s="114" t="s">
        <v>108</v>
      </c>
      <c r="CN574" s="114"/>
      <c r="CO574" s="115" t="s">
        <v>102</v>
      </c>
      <c r="CP574" s="115" t="s">
        <v>102</v>
      </c>
      <c r="CQ574" s="115" t="s">
        <v>102</v>
      </c>
      <c r="CR574" s="115" t="s">
        <v>102</v>
      </c>
      <c r="CS574" s="116"/>
      <c r="CT574" s="117" t="s">
        <v>109</v>
      </c>
      <c r="CU574" s="117" t="s">
        <v>109</v>
      </c>
      <c r="CV574" s="83">
        <v>570</v>
      </c>
      <c r="CW574" s="83" t="s">
        <v>108</v>
      </c>
      <c r="CX574" s="83">
        <v>570</v>
      </c>
      <c r="CY574" s="83" t="s">
        <v>108</v>
      </c>
      <c r="CZ574" s="83">
        <v>6898</v>
      </c>
      <c r="DA574" s="83" t="s">
        <v>419</v>
      </c>
      <c r="DB574" s="83" t="s">
        <v>130</v>
      </c>
      <c r="DC574" s="83" t="s">
        <v>499</v>
      </c>
      <c r="DD574" s="83">
        <v>1619</v>
      </c>
      <c r="DE574" s="83" t="s">
        <v>444</v>
      </c>
      <c r="DF574" s="83" t="s">
        <v>130</v>
      </c>
      <c r="DG574" s="83" t="s">
        <v>499</v>
      </c>
      <c r="DH574" s="83"/>
      <c r="DI574" s="83">
        <v>0</v>
      </c>
      <c r="DJ574" s="83">
        <v>1</v>
      </c>
      <c r="DK574" s="83">
        <v>0</v>
      </c>
      <c r="DL574" s="83">
        <v>0</v>
      </c>
      <c r="DM574" s="83">
        <v>0</v>
      </c>
      <c r="DN574" s="83">
        <v>0</v>
      </c>
      <c r="DO574" s="83">
        <v>0</v>
      </c>
      <c r="DP574" s="83">
        <v>0</v>
      </c>
      <c r="DQ574" s="83">
        <v>0</v>
      </c>
      <c r="DR574" s="83">
        <v>0</v>
      </c>
      <c r="DS574" s="83">
        <v>0</v>
      </c>
      <c r="DT574" s="83">
        <v>3</v>
      </c>
      <c r="DU574" s="83">
        <v>3</v>
      </c>
      <c r="DV574" s="83">
        <v>0</v>
      </c>
      <c r="DW574" s="83">
        <v>0</v>
      </c>
      <c r="DX574" s="83">
        <v>3</v>
      </c>
      <c r="DY574" s="85">
        <v>44216</v>
      </c>
      <c r="DZ574" s="83" t="s">
        <v>4621</v>
      </c>
      <c r="EA574" s="83" t="s">
        <v>102</v>
      </c>
      <c r="EB574" s="83" t="s">
        <v>482</v>
      </c>
      <c r="EC574" s="83">
        <v>570</v>
      </c>
      <c r="ED574" s="83" t="s">
        <v>483</v>
      </c>
      <c r="EE574" s="83">
        <v>1</v>
      </c>
      <c r="EF574" s="83">
        <v>0</v>
      </c>
      <c r="EG574" s="83">
        <v>0</v>
      </c>
      <c r="EH574" s="83" t="s">
        <v>109</v>
      </c>
      <c r="EI574" s="83" t="s">
        <v>108</v>
      </c>
      <c r="EJ574" s="83" t="s">
        <v>583</v>
      </c>
      <c r="EK574" s="83">
        <v>0</v>
      </c>
      <c r="EL574" s="83">
        <v>0</v>
      </c>
      <c r="EM574" s="83">
        <v>1</v>
      </c>
      <c r="EN574" s="83" t="s">
        <v>497</v>
      </c>
      <c r="EO574" s="83"/>
      <c r="EP574" s="83" t="s">
        <v>436</v>
      </c>
      <c r="EQ574" s="136">
        <v>1</v>
      </c>
      <c r="ER574" s="136">
        <v>1</v>
      </c>
      <c r="ES574" s="136">
        <v>1</v>
      </c>
      <c r="ET574" s="136">
        <v>1</v>
      </c>
      <c r="EU574" s="215" t="s">
        <v>269</v>
      </c>
      <c r="EV574" s="136">
        <v>1</v>
      </c>
      <c r="EW574" s="136">
        <v>1</v>
      </c>
      <c r="EX574" s="136">
        <v>1</v>
      </c>
      <c r="EY574" s="136">
        <v>1</v>
      </c>
      <c r="EZ574" s="136">
        <v>1</v>
      </c>
      <c r="FP574" s="215" t="s">
        <v>592</v>
      </c>
      <c r="FQ574" s="136" t="b">
        <v>1</v>
      </c>
      <c r="FR574" s="136" t="b">
        <v>1</v>
      </c>
      <c r="FS574" s="136" t="b">
        <v>1</v>
      </c>
      <c r="FT574" s="136" t="b">
        <v>1</v>
      </c>
      <c r="FX574" s="215" t="s">
        <v>269</v>
      </c>
    </row>
    <row r="575" spans="1:180" ht="60" customHeight="1" x14ac:dyDescent="0.55000000000000004">
      <c r="A575" s="83" t="s">
        <v>130</v>
      </c>
      <c r="B575" s="83" t="s">
        <v>98</v>
      </c>
      <c r="C575" s="136">
        <v>320945</v>
      </c>
      <c r="D575" s="207" t="s">
        <v>627</v>
      </c>
      <c r="E575" s="208" t="s">
        <v>630</v>
      </c>
      <c r="F575" s="83" t="s">
        <v>108</v>
      </c>
      <c r="G575" s="85">
        <v>20621</v>
      </c>
      <c r="H575" s="83" t="s">
        <v>102</v>
      </c>
      <c r="I575" s="85">
        <v>39794</v>
      </c>
      <c r="J575" s="83" t="s">
        <v>228</v>
      </c>
      <c r="K575" s="216">
        <v>631820430544</v>
      </c>
      <c r="L575" s="83" t="s">
        <v>191</v>
      </c>
      <c r="M575" s="85">
        <v>43631</v>
      </c>
      <c r="N575" s="83">
        <v>-2156.6666666666702</v>
      </c>
      <c r="O575" s="83" t="s">
        <v>180</v>
      </c>
      <c r="P575" s="83" t="s">
        <v>181</v>
      </c>
      <c r="Q575" s="208" t="s">
        <v>7328</v>
      </c>
      <c r="R575" s="83" t="s">
        <v>102</v>
      </c>
      <c r="S575" s="83" t="s">
        <v>102</v>
      </c>
      <c r="T575" s="83" t="s">
        <v>199</v>
      </c>
      <c r="U575" s="83" t="s">
        <v>9994</v>
      </c>
      <c r="V575" s="83" t="s">
        <v>104</v>
      </c>
      <c r="W575" s="83" t="s">
        <v>105</v>
      </c>
      <c r="X575" s="86" t="s">
        <v>7328</v>
      </c>
      <c r="Y575" s="87" t="s">
        <v>102</v>
      </c>
      <c r="Z575" s="87" t="s">
        <v>102</v>
      </c>
      <c r="AA575" s="87" t="s">
        <v>199</v>
      </c>
      <c r="AB575" s="87" t="s">
        <v>9994</v>
      </c>
      <c r="AC575" s="87" t="s">
        <v>104</v>
      </c>
      <c r="AD575" s="87" t="s">
        <v>105</v>
      </c>
      <c r="AE575" s="87" t="s">
        <v>106</v>
      </c>
      <c r="AF575" s="86" t="s">
        <v>7328</v>
      </c>
      <c r="AG575" s="87" t="s">
        <v>489</v>
      </c>
      <c r="AH575" s="87" t="s">
        <v>9995</v>
      </c>
      <c r="AI575" s="87" t="s">
        <v>104</v>
      </c>
      <c r="AJ575" s="87" t="s">
        <v>204</v>
      </c>
      <c r="AK575" s="88"/>
      <c r="AL575" s="83" t="s">
        <v>107</v>
      </c>
      <c r="AM575" s="89" t="s">
        <v>454</v>
      </c>
      <c r="AN575" s="90" t="s">
        <v>416</v>
      </c>
      <c r="AO575" s="91" t="s">
        <v>641</v>
      </c>
      <c r="AP575" s="90">
        <v>8.3333333333332398</v>
      </c>
      <c r="AQ575" s="92" t="s">
        <v>211</v>
      </c>
      <c r="AR575" s="93" t="s">
        <v>102</v>
      </c>
      <c r="AS575" s="93" t="s">
        <v>102</v>
      </c>
      <c r="AT575" s="93" t="s">
        <v>102</v>
      </c>
      <c r="AU575" s="210" t="s">
        <v>641</v>
      </c>
      <c r="AV575" s="93" t="s">
        <v>192</v>
      </c>
      <c r="AW575" s="94" t="s">
        <v>102</v>
      </c>
      <c r="AX575" s="93" t="s">
        <v>105</v>
      </c>
      <c r="AY575" s="95" t="s">
        <v>188</v>
      </c>
      <c r="AZ575" s="93" t="s">
        <v>102</v>
      </c>
      <c r="BA575" s="93" t="s">
        <v>9996</v>
      </c>
      <c r="BB575" s="93" t="s">
        <v>102</v>
      </c>
      <c r="BC575" s="93" t="s">
        <v>102</v>
      </c>
      <c r="BD575" s="96" t="s">
        <v>102</v>
      </c>
      <c r="BE575" s="90">
        <v>-276.66666666666703</v>
      </c>
      <c r="BF575" s="93" t="s">
        <v>211</v>
      </c>
      <c r="BG575" s="93" t="s">
        <v>102</v>
      </c>
      <c r="BH575" s="93" t="s">
        <v>102</v>
      </c>
      <c r="BI575" s="93" t="s">
        <v>102</v>
      </c>
      <c r="BJ575" s="210" t="s">
        <v>646</v>
      </c>
      <c r="BK575" s="93" t="s">
        <v>182</v>
      </c>
      <c r="BL575" s="97" t="s">
        <v>102</v>
      </c>
      <c r="BM575" s="93" t="s">
        <v>105</v>
      </c>
      <c r="BN575" s="93" t="s">
        <v>104</v>
      </c>
      <c r="BO575" s="93" t="s">
        <v>102</v>
      </c>
      <c r="BP575" s="98">
        <v>20180397</v>
      </c>
      <c r="BQ575" s="93" t="s">
        <v>102</v>
      </c>
      <c r="BR575" s="93" t="s">
        <v>102</v>
      </c>
      <c r="BS575" s="93" t="s">
        <v>102</v>
      </c>
      <c r="BT575" s="99" t="s">
        <v>591</v>
      </c>
      <c r="BU575" s="100" t="s">
        <v>11512</v>
      </c>
      <c r="BV575" s="101" t="s">
        <v>471</v>
      </c>
      <c r="BW575" s="136"/>
      <c r="BX575" s="103" t="s">
        <v>565</v>
      </c>
      <c r="BY575" s="104" t="s">
        <v>190</v>
      </c>
      <c r="BZ575" s="136"/>
      <c r="CA575" s="83" t="s">
        <v>599</v>
      </c>
      <c r="CB575" s="106" t="s">
        <v>647</v>
      </c>
      <c r="CC575" s="106" t="s">
        <v>11513</v>
      </c>
      <c r="CD575" s="107"/>
      <c r="CE575" s="108" t="s">
        <v>107</v>
      </c>
      <c r="CF575" s="108" t="s">
        <v>107</v>
      </c>
      <c r="CG575" s="109"/>
      <c r="CH575" s="110" t="s">
        <v>107</v>
      </c>
      <c r="CI575" s="111"/>
      <c r="CJ575" s="112">
        <v>6710</v>
      </c>
      <c r="CK575" s="113">
        <v>86</v>
      </c>
      <c r="CL575" s="114" t="s">
        <v>134</v>
      </c>
      <c r="CM575" s="114" t="s">
        <v>108</v>
      </c>
      <c r="CN575" s="114"/>
      <c r="CO575" s="115" t="s">
        <v>102</v>
      </c>
      <c r="CP575" s="115" t="s">
        <v>102</v>
      </c>
      <c r="CQ575" s="115" t="s">
        <v>102</v>
      </c>
      <c r="CR575" s="115" t="s">
        <v>102</v>
      </c>
      <c r="CS575" s="116"/>
      <c r="CT575" s="117" t="s">
        <v>109</v>
      </c>
      <c r="CU575" s="117" t="s">
        <v>109</v>
      </c>
      <c r="CV575" s="83">
        <v>571</v>
      </c>
      <c r="CW575" s="83" t="s">
        <v>108</v>
      </c>
      <c r="CX575" s="83">
        <v>571</v>
      </c>
      <c r="CY575" s="83" t="s">
        <v>108</v>
      </c>
      <c r="CZ575" s="83">
        <v>6899</v>
      </c>
      <c r="DA575" s="83" t="s">
        <v>419</v>
      </c>
      <c r="DB575" s="83" t="s">
        <v>130</v>
      </c>
      <c r="DC575" s="83" t="s">
        <v>499</v>
      </c>
      <c r="DD575" s="83">
        <v>1620</v>
      </c>
      <c r="DE575" s="83" t="s">
        <v>444</v>
      </c>
      <c r="DF575" s="83" t="s">
        <v>130</v>
      </c>
      <c r="DG575" s="83" t="s">
        <v>499</v>
      </c>
      <c r="DH575" s="83"/>
      <c r="DI575" s="83">
        <v>0</v>
      </c>
      <c r="DJ575" s="83">
        <v>1</v>
      </c>
      <c r="DK575" s="83">
        <v>0</v>
      </c>
      <c r="DL575" s="83">
        <v>0</v>
      </c>
      <c r="DM575" s="83">
        <v>0</v>
      </c>
      <c r="DN575" s="83">
        <v>0</v>
      </c>
      <c r="DO575" s="83">
        <v>0</v>
      </c>
      <c r="DP575" s="83">
        <v>0</v>
      </c>
      <c r="DQ575" s="83">
        <v>0</v>
      </c>
      <c r="DR575" s="83">
        <v>0</v>
      </c>
      <c r="DS575" s="83">
        <v>0</v>
      </c>
      <c r="DT575" s="83">
        <v>3</v>
      </c>
      <c r="DU575" s="83">
        <v>3</v>
      </c>
      <c r="DV575" s="83">
        <v>0</v>
      </c>
      <c r="DW575" s="83">
        <v>0</v>
      </c>
      <c r="DX575" s="83">
        <v>3</v>
      </c>
      <c r="DY575" s="85">
        <v>44217</v>
      </c>
      <c r="DZ575" s="83" t="s">
        <v>4622</v>
      </c>
      <c r="EA575" s="83" t="s">
        <v>102</v>
      </c>
      <c r="EB575" s="83" t="s">
        <v>482</v>
      </c>
      <c r="EC575" s="83">
        <v>571</v>
      </c>
      <c r="ED575" s="83" t="s">
        <v>483</v>
      </c>
      <c r="EE575" s="83">
        <v>1</v>
      </c>
      <c r="EF575" s="83">
        <v>0</v>
      </c>
      <c r="EG575" s="83">
        <v>0</v>
      </c>
      <c r="EH575" s="83" t="s">
        <v>109</v>
      </c>
      <c r="EI575" s="83" t="s">
        <v>108</v>
      </c>
      <c r="EJ575" s="83" t="s">
        <v>583</v>
      </c>
      <c r="EK575" s="83">
        <v>0</v>
      </c>
      <c r="EL575" s="83">
        <v>0</v>
      </c>
      <c r="EM575" s="83">
        <v>1</v>
      </c>
      <c r="EN575" s="83" t="s">
        <v>497</v>
      </c>
      <c r="EO575" s="83"/>
      <c r="EP575" s="83" t="s">
        <v>436</v>
      </c>
      <c r="EQ575" s="136">
        <v>1</v>
      </c>
      <c r="ER575" s="136">
        <v>1</v>
      </c>
      <c r="ES575" s="136">
        <v>1</v>
      </c>
      <c r="ET575" s="136">
        <v>1</v>
      </c>
      <c r="EU575" s="215" t="s">
        <v>269</v>
      </c>
      <c r="EV575" s="136">
        <v>1</v>
      </c>
      <c r="EW575" s="136">
        <v>1</v>
      </c>
      <c r="EX575" s="136">
        <v>1</v>
      </c>
      <c r="EY575" s="136">
        <v>1</v>
      </c>
      <c r="EZ575" s="136">
        <v>1</v>
      </c>
      <c r="FP575" s="215" t="s">
        <v>592</v>
      </c>
      <c r="FQ575" s="136" t="b">
        <v>1</v>
      </c>
      <c r="FR575" s="136" t="b">
        <v>1</v>
      </c>
      <c r="FS575" s="136" t="b">
        <v>1</v>
      </c>
      <c r="FT575" s="136" t="b">
        <v>1</v>
      </c>
      <c r="FX575" s="215" t="s">
        <v>269</v>
      </c>
    </row>
    <row r="576" spans="1:180" ht="60" customHeight="1" x14ac:dyDescent="0.55000000000000004">
      <c r="A576" s="83" t="s">
        <v>130</v>
      </c>
      <c r="B576" s="83" t="s">
        <v>98</v>
      </c>
      <c r="C576" s="136">
        <v>436279</v>
      </c>
      <c r="D576" s="207" t="s">
        <v>628</v>
      </c>
      <c r="E576" s="208" t="s">
        <v>633</v>
      </c>
      <c r="F576" s="83" t="s">
        <v>108</v>
      </c>
      <c r="G576" s="85">
        <v>22744</v>
      </c>
      <c r="H576" s="83" t="s">
        <v>102</v>
      </c>
      <c r="I576" s="85">
        <v>39772</v>
      </c>
      <c r="J576" s="83" t="s">
        <v>228</v>
      </c>
      <c r="K576" s="216">
        <v>591756125578</v>
      </c>
      <c r="L576" s="83" t="s">
        <v>191</v>
      </c>
      <c r="M576" s="85">
        <v>43619</v>
      </c>
      <c r="N576" s="83">
        <v>-2161.6666666666702</v>
      </c>
      <c r="O576" s="83" t="s">
        <v>193</v>
      </c>
      <c r="P576" s="83" t="s">
        <v>181</v>
      </c>
      <c r="Q576" s="208" t="s">
        <v>7332</v>
      </c>
      <c r="R576" s="83" t="s">
        <v>102</v>
      </c>
      <c r="S576" s="83" t="s">
        <v>102</v>
      </c>
      <c r="T576" s="83" t="s">
        <v>133</v>
      </c>
      <c r="U576" s="83" t="s">
        <v>9997</v>
      </c>
      <c r="V576" s="83" t="s">
        <v>111</v>
      </c>
      <c r="W576" s="83" t="s">
        <v>105</v>
      </c>
      <c r="X576" s="86" t="s">
        <v>7332</v>
      </c>
      <c r="Y576" s="87" t="s">
        <v>102</v>
      </c>
      <c r="Z576" s="87" t="s">
        <v>102</v>
      </c>
      <c r="AA576" s="87" t="s">
        <v>133</v>
      </c>
      <c r="AB576" s="87" t="s">
        <v>9997</v>
      </c>
      <c r="AC576" s="87" t="s">
        <v>111</v>
      </c>
      <c r="AD576" s="87" t="s">
        <v>105</v>
      </c>
      <c r="AE576" s="87" t="s">
        <v>106</v>
      </c>
      <c r="AF576" s="86" t="s">
        <v>7332</v>
      </c>
      <c r="AG576" s="87" t="s">
        <v>486</v>
      </c>
      <c r="AH576" s="87" t="s">
        <v>9997</v>
      </c>
      <c r="AI576" s="87" t="s">
        <v>111</v>
      </c>
      <c r="AJ576" s="87" t="s">
        <v>204</v>
      </c>
      <c r="AK576" s="88"/>
      <c r="AL576" s="83" t="s">
        <v>107</v>
      </c>
      <c r="AM576" s="89" t="s">
        <v>454</v>
      </c>
      <c r="AN576" s="90" t="s">
        <v>416</v>
      </c>
      <c r="AO576" s="91" t="s">
        <v>642</v>
      </c>
      <c r="AP576" s="90">
        <v>8.3333333333332398</v>
      </c>
      <c r="AQ576" s="92" t="s">
        <v>102</v>
      </c>
      <c r="AR576" s="93" t="s">
        <v>102</v>
      </c>
      <c r="AS576" s="93" t="s">
        <v>102</v>
      </c>
      <c r="AT576" s="93" t="s">
        <v>102</v>
      </c>
      <c r="AU576" s="210" t="s">
        <v>644</v>
      </c>
      <c r="AV576" s="93" t="s">
        <v>185</v>
      </c>
      <c r="AW576" s="94" t="s">
        <v>102</v>
      </c>
      <c r="AX576" s="93" t="s">
        <v>183</v>
      </c>
      <c r="AY576" s="95" t="s">
        <v>111</v>
      </c>
      <c r="AZ576" s="93" t="s">
        <v>102</v>
      </c>
      <c r="BA576" s="93" t="s">
        <v>102</v>
      </c>
      <c r="BB576" s="93" t="s">
        <v>102</v>
      </c>
      <c r="BC576" s="93" t="s">
        <v>102</v>
      </c>
      <c r="BD576" s="96" t="s">
        <v>102</v>
      </c>
      <c r="BE576" s="90">
        <v>-277.16666666666703</v>
      </c>
      <c r="BF576" s="93" t="s">
        <v>102</v>
      </c>
      <c r="BG576" s="93" t="s">
        <v>102</v>
      </c>
      <c r="BH576" s="93" t="s">
        <v>102</v>
      </c>
      <c r="BI576" s="93" t="s">
        <v>102</v>
      </c>
      <c r="BJ576" s="210" t="s">
        <v>642</v>
      </c>
      <c r="BK576" s="93" t="s">
        <v>192</v>
      </c>
      <c r="BL576" s="97" t="s">
        <v>102</v>
      </c>
      <c r="BM576" s="93" t="s">
        <v>183</v>
      </c>
      <c r="BN576" s="93" t="s">
        <v>106</v>
      </c>
      <c r="BO576" s="93" t="s">
        <v>102</v>
      </c>
      <c r="BP576" s="98" t="s">
        <v>102</v>
      </c>
      <c r="BQ576" s="93" t="s">
        <v>102</v>
      </c>
      <c r="BR576" s="93" t="s">
        <v>102</v>
      </c>
      <c r="BS576" s="93" t="s">
        <v>102</v>
      </c>
      <c r="BT576" s="99" t="s">
        <v>591</v>
      </c>
      <c r="BU576" s="100" t="s">
        <v>11514</v>
      </c>
      <c r="BV576" s="101" t="s">
        <v>471</v>
      </c>
      <c r="BW576" s="136"/>
      <c r="BX576" s="103" t="s">
        <v>565</v>
      </c>
      <c r="BY576" s="104" t="s">
        <v>190</v>
      </c>
      <c r="BZ576" s="136"/>
      <c r="CA576" s="83" t="s">
        <v>599</v>
      </c>
      <c r="CB576" s="106" t="s">
        <v>647</v>
      </c>
      <c r="CC576" s="106" t="s">
        <v>11515</v>
      </c>
      <c r="CD576" s="107"/>
      <c r="CE576" s="108" t="s">
        <v>107</v>
      </c>
      <c r="CF576" s="108" t="s">
        <v>107</v>
      </c>
      <c r="CG576" s="109"/>
      <c r="CH576" s="110" t="s">
        <v>107</v>
      </c>
      <c r="CI576" s="111"/>
      <c r="CJ576" s="112">
        <v>6710</v>
      </c>
      <c r="CK576" s="113">
        <v>86</v>
      </c>
      <c r="CL576" s="114" t="s">
        <v>134</v>
      </c>
      <c r="CM576" s="114" t="s">
        <v>108</v>
      </c>
      <c r="CN576" s="114"/>
      <c r="CO576" s="115" t="s">
        <v>102</v>
      </c>
      <c r="CP576" s="115" t="s">
        <v>102</v>
      </c>
      <c r="CQ576" s="115" t="s">
        <v>102</v>
      </c>
      <c r="CR576" s="115" t="s">
        <v>102</v>
      </c>
      <c r="CS576" s="116"/>
      <c r="CT576" s="117" t="s">
        <v>109</v>
      </c>
      <c r="CU576" s="117" t="s">
        <v>109</v>
      </c>
      <c r="CV576" s="83">
        <v>572</v>
      </c>
      <c r="CW576" s="83" t="s">
        <v>108</v>
      </c>
      <c r="CX576" s="83">
        <v>572</v>
      </c>
      <c r="CY576" s="83" t="s">
        <v>108</v>
      </c>
      <c r="CZ576" s="83">
        <v>6900</v>
      </c>
      <c r="DA576" s="83" t="s">
        <v>419</v>
      </c>
      <c r="DB576" s="83" t="s">
        <v>130</v>
      </c>
      <c r="DC576" s="83" t="s">
        <v>499</v>
      </c>
      <c r="DD576" s="83">
        <v>1621</v>
      </c>
      <c r="DE576" s="83" t="s">
        <v>444</v>
      </c>
      <c r="DF576" s="83" t="s">
        <v>130</v>
      </c>
      <c r="DG576" s="83" t="s">
        <v>499</v>
      </c>
      <c r="DH576" s="83"/>
      <c r="DI576" s="83">
        <v>0</v>
      </c>
      <c r="DJ576" s="83">
        <v>1</v>
      </c>
      <c r="DK576" s="83">
        <v>0</v>
      </c>
      <c r="DL576" s="83">
        <v>0</v>
      </c>
      <c r="DM576" s="83">
        <v>0</v>
      </c>
      <c r="DN576" s="83">
        <v>0</v>
      </c>
      <c r="DO576" s="83">
        <v>0</v>
      </c>
      <c r="DP576" s="83">
        <v>0</v>
      </c>
      <c r="DQ576" s="83">
        <v>0</v>
      </c>
      <c r="DR576" s="83">
        <v>0</v>
      </c>
      <c r="DS576" s="83">
        <v>0</v>
      </c>
      <c r="DT576" s="83">
        <v>3</v>
      </c>
      <c r="DU576" s="83">
        <v>3</v>
      </c>
      <c r="DV576" s="83">
        <v>0</v>
      </c>
      <c r="DW576" s="83">
        <v>0</v>
      </c>
      <c r="DX576" s="83">
        <v>3</v>
      </c>
      <c r="DY576" s="85">
        <v>44218</v>
      </c>
      <c r="DZ576" s="83" t="s">
        <v>4623</v>
      </c>
      <c r="EA576" s="83" t="s">
        <v>102</v>
      </c>
      <c r="EB576" s="83" t="s">
        <v>482</v>
      </c>
      <c r="EC576" s="83">
        <v>572</v>
      </c>
      <c r="ED576" s="83" t="s">
        <v>483</v>
      </c>
      <c r="EE576" s="83">
        <v>1</v>
      </c>
      <c r="EF576" s="83">
        <v>0</v>
      </c>
      <c r="EG576" s="83">
        <v>0</v>
      </c>
      <c r="EH576" s="83" t="s">
        <v>109</v>
      </c>
      <c r="EI576" s="83" t="s">
        <v>108</v>
      </c>
      <c r="EJ576" s="83" t="s">
        <v>583</v>
      </c>
      <c r="EK576" s="83">
        <v>0</v>
      </c>
      <c r="EL576" s="83">
        <v>0</v>
      </c>
      <c r="EM576" s="83">
        <v>1</v>
      </c>
      <c r="EN576" s="83" t="s">
        <v>497</v>
      </c>
      <c r="EO576" s="83"/>
      <c r="EP576" s="83" t="s">
        <v>436</v>
      </c>
      <c r="EQ576" s="136">
        <v>1</v>
      </c>
      <c r="ER576" s="136">
        <v>1</v>
      </c>
      <c r="ES576" s="136">
        <v>1</v>
      </c>
      <c r="ET576" s="136">
        <v>1</v>
      </c>
      <c r="EU576" s="215" t="s">
        <v>269</v>
      </c>
      <c r="EV576" s="136">
        <v>1</v>
      </c>
      <c r="EW576" s="136">
        <v>1</v>
      </c>
      <c r="EX576" s="136">
        <v>1</v>
      </c>
      <c r="EY576" s="136">
        <v>1</v>
      </c>
      <c r="EZ576" s="136">
        <v>1</v>
      </c>
      <c r="FP576" s="215" t="s">
        <v>592</v>
      </c>
      <c r="FQ576" s="136" t="b">
        <v>1</v>
      </c>
      <c r="FR576" s="136" t="b">
        <v>1</v>
      </c>
      <c r="FS576" s="136" t="b">
        <v>1</v>
      </c>
      <c r="FT576" s="136" t="b">
        <v>1</v>
      </c>
      <c r="FX576" s="215" t="s">
        <v>269</v>
      </c>
    </row>
    <row r="577" spans="1:180" ht="60" customHeight="1" x14ac:dyDescent="0.55000000000000004">
      <c r="A577" s="83" t="s">
        <v>130</v>
      </c>
      <c r="B577" s="83" t="s">
        <v>98</v>
      </c>
      <c r="C577" s="136">
        <v>784349</v>
      </c>
      <c r="D577" s="207" t="s">
        <v>629</v>
      </c>
      <c r="E577" s="208" t="s">
        <v>634</v>
      </c>
      <c r="F577" s="83" t="s">
        <v>108</v>
      </c>
      <c r="G577" s="85">
        <v>26341</v>
      </c>
      <c r="H577" s="83" t="s">
        <v>102</v>
      </c>
      <c r="I577" s="85">
        <v>34633</v>
      </c>
      <c r="J577" s="83" t="s">
        <v>228</v>
      </c>
      <c r="K577" s="216">
        <v>189590288916</v>
      </c>
      <c r="L577" s="83" t="s">
        <v>191</v>
      </c>
      <c r="M577" s="85">
        <v>43642</v>
      </c>
      <c r="N577" s="83">
        <v>-2166.6666666666702</v>
      </c>
      <c r="O577" s="83" t="s">
        <v>193</v>
      </c>
      <c r="P577" s="83" t="s">
        <v>181</v>
      </c>
      <c r="Q577" s="208" t="s">
        <v>7336</v>
      </c>
      <c r="R577" s="83" t="s">
        <v>102</v>
      </c>
      <c r="S577" s="83" t="s">
        <v>102</v>
      </c>
      <c r="T577" s="83" t="s">
        <v>131</v>
      </c>
      <c r="U577" s="83" t="s">
        <v>9998</v>
      </c>
      <c r="V577" s="83" t="s">
        <v>104</v>
      </c>
      <c r="W577" s="83" t="s">
        <v>105</v>
      </c>
      <c r="X577" s="86" t="s">
        <v>7336</v>
      </c>
      <c r="Y577" s="87" t="s">
        <v>102</v>
      </c>
      <c r="Z577" s="87" t="s">
        <v>102</v>
      </c>
      <c r="AA577" s="87" t="s">
        <v>131</v>
      </c>
      <c r="AB577" s="87" t="s">
        <v>9998</v>
      </c>
      <c r="AC577" s="87" t="s">
        <v>104</v>
      </c>
      <c r="AD577" s="87" t="s">
        <v>105</v>
      </c>
      <c r="AE577" s="87" t="s">
        <v>106</v>
      </c>
      <c r="AF577" s="86" t="s">
        <v>7336</v>
      </c>
      <c r="AG577" s="87" t="s">
        <v>177</v>
      </c>
      <c r="AH577" s="87" t="s">
        <v>9998</v>
      </c>
      <c r="AI577" s="87" t="s">
        <v>104</v>
      </c>
      <c r="AJ577" s="87" t="s">
        <v>204</v>
      </c>
      <c r="AK577" s="88"/>
      <c r="AL577" s="83" t="s">
        <v>107</v>
      </c>
      <c r="AM577" s="89" t="s">
        <v>454</v>
      </c>
      <c r="AN577" s="90" t="s">
        <v>416</v>
      </c>
      <c r="AO577" s="91" t="s">
        <v>643</v>
      </c>
      <c r="AP577" s="90">
        <v>8.3333333333332398</v>
      </c>
      <c r="AQ577" s="92" t="s">
        <v>102</v>
      </c>
      <c r="AR577" s="93" t="s">
        <v>102</v>
      </c>
      <c r="AS577" s="93" t="s">
        <v>102</v>
      </c>
      <c r="AT577" s="93" t="s">
        <v>102</v>
      </c>
      <c r="AU577" s="210" t="s">
        <v>645</v>
      </c>
      <c r="AV577" s="93" t="s">
        <v>185</v>
      </c>
      <c r="AW577" s="94" t="s">
        <v>102</v>
      </c>
      <c r="AX577" s="93" t="s">
        <v>105</v>
      </c>
      <c r="AY577" s="95" t="s">
        <v>104</v>
      </c>
      <c r="AZ577" s="93" t="s">
        <v>102</v>
      </c>
      <c r="BA577" s="93" t="s">
        <v>102</v>
      </c>
      <c r="BB577" s="93" t="s">
        <v>102</v>
      </c>
      <c r="BC577" s="93" t="s">
        <v>102</v>
      </c>
      <c r="BD577" s="96" t="s">
        <v>102</v>
      </c>
      <c r="BE577" s="90">
        <v>-277.66666666666703</v>
      </c>
      <c r="BF577" s="93" t="s">
        <v>102</v>
      </c>
      <c r="BG577" s="93" t="s">
        <v>102</v>
      </c>
      <c r="BH577" s="93" t="s">
        <v>102</v>
      </c>
      <c r="BI577" s="93" t="s">
        <v>102</v>
      </c>
      <c r="BJ577" s="210" t="s">
        <v>643</v>
      </c>
      <c r="BK577" s="93" t="s">
        <v>196</v>
      </c>
      <c r="BL577" s="97" t="s">
        <v>102</v>
      </c>
      <c r="BM577" s="93" t="s">
        <v>105</v>
      </c>
      <c r="BN577" s="93" t="s">
        <v>596</v>
      </c>
      <c r="BO577" s="93" t="s">
        <v>102</v>
      </c>
      <c r="BP577" s="98" t="s">
        <v>102</v>
      </c>
      <c r="BQ577" s="93" t="s">
        <v>102</v>
      </c>
      <c r="BR577" s="93" t="s">
        <v>102</v>
      </c>
      <c r="BS577" s="93" t="s">
        <v>102</v>
      </c>
      <c r="BT577" s="99" t="s">
        <v>591</v>
      </c>
      <c r="BU577" s="100" t="s">
        <v>11516</v>
      </c>
      <c r="BV577" s="101" t="s">
        <v>471</v>
      </c>
      <c r="BW577" s="136"/>
      <c r="BX577" s="103" t="s">
        <v>565</v>
      </c>
      <c r="BY577" s="104" t="s">
        <v>190</v>
      </c>
      <c r="BZ577" s="136"/>
      <c r="CA577" s="83" t="s">
        <v>599</v>
      </c>
      <c r="CB577" s="106" t="s">
        <v>647</v>
      </c>
      <c r="CC577" s="106" t="s">
        <v>11517</v>
      </c>
      <c r="CD577" s="107"/>
      <c r="CE577" s="108" t="s">
        <v>107</v>
      </c>
      <c r="CF577" s="108" t="s">
        <v>107</v>
      </c>
      <c r="CG577" s="109"/>
      <c r="CH577" s="110" t="s">
        <v>107</v>
      </c>
      <c r="CI577" s="111"/>
      <c r="CJ577" s="112">
        <v>6710</v>
      </c>
      <c r="CK577" s="113">
        <v>86</v>
      </c>
      <c r="CL577" s="114" t="s">
        <v>134</v>
      </c>
      <c r="CM577" s="114" t="s">
        <v>108</v>
      </c>
      <c r="CN577" s="114"/>
      <c r="CO577" s="115" t="s">
        <v>102</v>
      </c>
      <c r="CP577" s="115" t="s">
        <v>102</v>
      </c>
      <c r="CQ577" s="115" t="s">
        <v>102</v>
      </c>
      <c r="CR577" s="115" t="s">
        <v>102</v>
      </c>
      <c r="CS577" s="116"/>
      <c r="CT577" s="117" t="s">
        <v>109</v>
      </c>
      <c r="CU577" s="117" t="s">
        <v>109</v>
      </c>
      <c r="CV577" s="83">
        <v>573</v>
      </c>
      <c r="CW577" s="83" t="s">
        <v>108</v>
      </c>
      <c r="CX577" s="83">
        <v>573</v>
      </c>
      <c r="CY577" s="83" t="s">
        <v>108</v>
      </c>
      <c r="CZ577" s="83">
        <v>6901</v>
      </c>
      <c r="DA577" s="83" t="s">
        <v>419</v>
      </c>
      <c r="DB577" s="83" t="s">
        <v>130</v>
      </c>
      <c r="DC577" s="83" t="s">
        <v>499</v>
      </c>
      <c r="DD577" s="83">
        <v>1622</v>
      </c>
      <c r="DE577" s="83" t="s">
        <v>444</v>
      </c>
      <c r="DF577" s="83" t="s">
        <v>130</v>
      </c>
      <c r="DG577" s="83" t="s">
        <v>499</v>
      </c>
      <c r="DH577" s="83"/>
      <c r="DI577" s="83">
        <v>0</v>
      </c>
      <c r="DJ577" s="83">
        <v>1</v>
      </c>
      <c r="DK577" s="83">
        <v>0</v>
      </c>
      <c r="DL577" s="83">
        <v>0</v>
      </c>
      <c r="DM577" s="83">
        <v>0</v>
      </c>
      <c r="DN577" s="83">
        <v>0</v>
      </c>
      <c r="DO577" s="83">
        <v>0</v>
      </c>
      <c r="DP577" s="83">
        <v>0</v>
      </c>
      <c r="DQ577" s="83">
        <v>0</v>
      </c>
      <c r="DR577" s="83">
        <v>0</v>
      </c>
      <c r="DS577" s="83">
        <v>0</v>
      </c>
      <c r="DT577" s="83">
        <v>3</v>
      </c>
      <c r="DU577" s="83">
        <v>3</v>
      </c>
      <c r="DV577" s="83">
        <v>0</v>
      </c>
      <c r="DW577" s="83">
        <v>0</v>
      </c>
      <c r="DX577" s="83">
        <v>3</v>
      </c>
      <c r="DY577" s="85">
        <v>44219</v>
      </c>
      <c r="DZ577" s="83" t="s">
        <v>4624</v>
      </c>
      <c r="EA577" s="83" t="s">
        <v>102</v>
      </c>
      <c r="EB577" s="83" t="s">
        <v>482</v>
      </c>
      <c r="EC577" s="83">
        <v>573</v>
      </c>
      <c r="ED577" s="83" t="s">
        <v>483</v>
      </c>
      <c r="EE577" s="83">
        <v>1</v>
      </c>
      <c r="EF577" s="83">
        <v>0</v>
      </c>
      <c r="EG577" s="83">
        <v>0</v>
      </c>
      <c r="EH577" s="83" t="s">
        <v>109</v>
      </c>
      <c r="EI577" s="83" t="s">
        <v>108</v>
      </c>
      <c r="EJ577" s="83" t="s">
        <v>583</v>
      </c>
      <c r="EK577" s="83">
        <v>0</v>
      </c>
      <c r="EL577" s="83">
        <v>0</v>
      </c>
      <c r="EM577" s="83">
        <v>1</v>
      </c>
      <c r="EN577" s="83" t="s">
        <v>497</v>
      </c>
      <c r="EO577" s="83"/>
      <c r="EP577" s="83" t="s">
        <v>436</v>
      </c>
      <c r="EQ577" s="136">
        <v>1</v>
      </c>
      <c r="ER577" s="136">
        <v>1</v>
      </c>
      <c r="ES577" s="136">
        <v>1</v>
      </c>
      <c r="ET577" s="136">
        <v>1</v>
      </c>
      <c r="EU577" s="215" t="s">
        <v>269</v>
      </c>
      <c r="EV577" s="136">
        <v>1</v>
      </c>
      <c r="EW577" s="136">
        <v>1</v>
      </c>
      <c r="EX577" s="136">
        <v>1</v>
      </c>
      <c r="EY577" s="136">
        <v>1</v>
      </c>
      <c r="EZ577" s="136">
        <v>1</v>
      </c>
      <c r="FP577" s="215" t="s">
        <v>592</v>
      </c>
      <c r="FQ577" s="136" t="b">
        <v>1</v>
      </c>
      <c r="FR577" s="136" t="b">
        <v>1</v>
      </c>
      <c r="FS577" s="136" t="b">
        <v>1</v>
      </c>
      <c r="FT577" s="136" t="b">
        <v>1</v>
      </c>
      <c r="FX577" s="215" t="s">
        <v>269</v>
      </c>
    </row>
    <row r="578" spans="1:180" ht="60" customHeight="1" x14ac:dyDescent="0.55000000000000004">
      <c r="A578" s="83" t="s">
        <v>130</v>
      </c>
      <c r="B578" s="83" t="s">
        <v>98</v>
      </c>
      <c r="C578" s="136">
        <v>236195</v>
      </c>
      <c r="D578" s="207" t="s">
        <v>627</v>
      </c>
      <c r="E578" s="208" t="s">
        <v>630</v>
      </c>
      <c r="F578" s="83" t="s">
        <v>108</v>
      </c>
      <c r="G578" s="85">
        <v>20621</v>
      </c>
      <c r="H578" s="83" t="s">
        <v>102</v>
      </c>
      <c r="I578" s="85">
        <v>39794</v>
      </c>
      <c r="J578" s="83" t="s">
        <v>228</v>
      </c>
      <c r="K578" s="216">
        <v>458601168833</v>
      </c>
      <c r="L578" s="83" t="s">
        <v>191</v>
      </c>
      <c r="M578" s="85">
        <v>43631</v>
      </c>
      <c r="N578" s="83">
        <v>-2171.6666666666702</v>
      </c>
      <c r="O578" s="83" t="s">
        <v>180</v>
      </c>
      <c r="P578" s="83" t="s">
        <v>181</v>
      </c>
      <c r="Q578" s="208" t="s">
        <v>7340</v>
      </c>
      <c r="R578" s="83" t="s">
        <v>102</v>
      </c>
      <c r="S578" s="83" t="s">
        <v>102</v>
      </c>
      <c r="T578" s="83" t="s">
        <v>199</v>
      </c>
      <c r="U578" s="83" t="s">
        <v>9999</v>
      </c>
      <c r="V578" s="83" t="s">
        <v>104</v>
      </c>
      <c r="W578" s="83" t="s">
        <v>105</v>
      </c>
      <c r="X578" s="86" t="s">
        <v>7340</v>
      </c>
      <c r="Y578" s="87" t="s">
        <v>102</v>
      </c>
      <c r="Z578" s="87" t="s">
        <v>102</v>
      </c>
      <c r="AA578" s="87" t="s">
        <v>199</v>
      </c>
      <c r="AB578" s="87" t="s">
        <v>9999</v>
      </c>
      <c r="AC578" s="87" t="s">
        <v>104</v>
      </c>
      <c r="AD578" s="87" t="s">
        <v>105</v>
      </c>
      <c r="AE578" s="87" t="s">
        <v>106</v>
      </c>
      <c r="AF578" s="86" t="s">
        <v>7340</v>
      </c>
      <c r="AG578" s="87" t="s">
        <v>489</v>
      </c>
      <c r="AH578" s="87" t="s">
        <v>10000</v>
      </c>
      <c r="AI578" s="87" t="s">
        <v>104</v>
      </c>
      <c r="AJ578" s="87" t="s">
        <v>204</v>
      </c>
      <c r="AK578" s="88"/>
      <c r="AL578" s="83" t="s">
        <v>107</v>
      </c>
      <c r="AM578" s="89" t="s">
        <v>454</v>
      </c>
      <c r="AN578" s="90" t="s">
        <v>416</v>
      </c>
      <c r="AO578" s="91" t="s">
        <v>641</v>
      </c>
      <c r="AP578" s="90">
        <v>8.3333333333332398</v>
      </c>
      <c r="AQ578" s="92" t="s">
        <v>211</v>
      </c>
      <c r="AR578" s="93" t="s">
        <v>102</v>
      </c>
      <c r="AS578" s="93" t="s">
        <v>102</v>
      </c>
      <c r="AT578" s="93" t="s">
        <v>102</v>
      </c>
      <c r="AU578" s="210" t="s">
        <v>641</v>
      </c>
      <c r="AV578" s="93" t="s">
        <v>192</v>
      </c>
      <c r="AW578" s="94" t="s">
        <v>102</v>
      </c>
      <c r="AX578" s="93" t="s">
        <v>105</v>
      </c>
      <c r="AY578" s="95" t="s">
        <v>188</v>
      </c>
      <c r="AZ578" s="93" t="s">
        <v>102</v>
      </c>
      <c r="BA578" s="93" t="s">
        <v>10001</v>
      </c>
      <c r="BB578" s="93" t="s">
        <v>102</v>
      </c>
      <c r="BC578" s="93" t="s">
        <v>102</v>
      </c>
      <c r="BD578" s="96" t="s">
        <v>102</v>
      </c>
      <c r="BE578" s="90">
        <v>-278.16666666666703</v>
      </c>
      <c r="BF578" s="93" t="s">
        <v>211</v>
      </c>
      <c r="BG578" s="93" t="s">
        <v>102</v>
      </c>
      <c r="BH578" s="93" t="s">
        <v>102</v>
      </c>
      <c r="BI578" s="93" t="s">
        <v>102</v>
      </c>
      <c r="BJ578" s="210" t="s">
        <v>646</v>
      </c>
      <c r="BK578" s="93" t="s">
        <v>182</v>
      </c>
      <c r="BL578" s="97" t="s">
        <v>102</v>
      </c>
      <c r="BM578" s="93" t="s">
        <v>105</v>
      </c>
      <c r="BN578" s="93" t="s">
        <v>104</v>
      </c>
      <c r="BO578" s="93" t="s">
        <v>102</v>
      </c>
      <c r="BP578" s="98">
        <v>20180398</v>
      </c>
      <c r="BQ578" s="93" t="s">
        <v>102</v>
      </c>
      <c r="BR578" s="93" t="s">
        <v>102</v>
      </c>
      <c r="BS578" s="93" t="s">
        <v>102</v>
      </c>
      <c r="BT578" s="99" t="s">
        <v>591</v>
      </c>
      <c r="BU578" s="100" t="s">
        <v>11518</v>
      </c>
      <c r="BV578" s="101" t="s">
        <v>471</v>
      </c>
      <c r="BW578" s="136"/>
      <c r="BX578" s="103" t="s">
        <v>565</v>
      </c>
      <c r="BY578" s="104" t="s">
        <v>190</v>
      </c>
      <c r="BZ578" s="136"/>
      <c r="CA578" s="83" t="s">
        <v>599</v>
      </c>
      <c r="CB578" s="106" t="s">
        <v>647</v>
      </c>
      <c r="CC578" s="106" t="s">
        <v>11519</v>
      </c>
      <c r="CD578" s="107"/>
      <c r="CE578" s="108" t="s">
        <v>107</v>
      </c>
      <c r="CF578" s="108" t="s">
        <v>107</v>
      </c>
      <c r="CG578" s="109"/>
      <c r="CH578" s="110" t="s">
        <v>107</v>
      </c>
      <c r="CI578" s="111"/>
      <c r="CJ578" s="112">
        <v>6710</v>
      </c>
      <c r="CK578" s="113">
        <v>86</v>
      </c>
      <c r="CL578" s="114" t="s">
        <v>134</v>
      </c>
      <c r="CM578" s="114" t="s">
        <v>108</v>
      </c>
      <c r="CN578" s="114"/>
      <c r="CO578" s="115" t="s">
        <v>102</v>
      </c>
      <c r="CP578" s="115" t="s">
        <v>102</v>
      </c>
      <c r="CQ578" s="115" t="s">
        <v>102</v>
      </c>
      <c r="CR578" s="115" t="s">
        <v>102</v>
      </c>
      <c r="CS578" s="116"/>
      <c r="CT578" s="117" t="s">
        <v>109</v>
      </c>
      <c r="CU578" s="117" t="s">
        <v>109</v>
      </c>
      <c r="CV578" s="83">
        <v>574</v>
      </c>
      <c r="CW578" s="83" t="s">
        <v>108</v>
      </c>
      <c r="CX578" s="83">
        <v>574</v>
      </c>
      <c r="CY578" s="83" t="s">
        <v>108</v>
      </c>
      <c r="CZ578" s="83">
        <v>6902</v>
      </c>
      <c r="DA578" s="83" t="s">
        <v>419</v>
      </c>
      <c r="DB578" s="83" t="s">
        <v>130</v>
      </c>
      <c r="DC578" s="83" t="s">
        <v>499</v>
      </c>
      <c r="DD578" s="83">
        <v>1623</v>
      </c>
      <c r="DE578" s="83" t="s">
        <v>444</v>
      </c>
      <c r="DF578" s="83" t="s">
        <v>130</v>
      </c>
      <c r="DG578" s="83" t="s">
        <v>499</v>
      </c>
      <c r="DH578" s="83"/>
      <c r="DI578" s="83">
        <v>0</v>
      </c>
      <c r="DJ578" s="83">
        <v>1</v>
      </c>
      <c r="DK578" s="83">
        <v>0</v>
      </c>
      <c r="DL578" s="83">
        <v>0</v>
      </c>
      <c r="DM578" s="83">
        <v>0</v>
      </c>
      <c r="DN578" s="83">
        <v>0</v>
      </c>
      <c r="DO578" s="83">
        <v>0</v>
      </c>
      <c r="DP578" s="83">
        <v>0</v>
      </c>
      <c r="DQ578" s="83">
        <v>0</v>
      </c>
      <c r="DR578" s="83">
        <v>0</v>
      </c>
      <c r="DS578" s="83">
        <v>0</v>
      </c>
      <c r="DT578" s="83">
        <v>3</v>
      </c>
      <c r="DU578" s="83">
        <v>3</v>
      </c>
      <c r="DV578" s="83">
        <v>0</v>
      </c>
      <c r="DW578" s="83">
        <v>0</v>
      </c>
      <c r="DX578" s="83">
        <v>3</v>
      </c>
      <c r="DY578" s="85">
        <v>44220</v>
      </c>
      <c r="DZ578" s="83" t="s">
        <v>4625</v>
      </c>
      <c r="EA578" s="83" t="s">
        <v>102</v>
      </c>
      <c r="EB578" s="83" t="s">
        <v>482</v>
      </c>
      <c r="EC578" s="83">
        <v>574</v>
      </c>
      <c r="ED578" s="83" t="s">
        <v>483</v>
      </c>
      <c r="EE578" s="83">
        <v>1</v>
      </c>
      <c r="EF578" s="83">
        <v>0</v>
      </c>
      <c r="EG578" s="83">
        <v>0</v>
      </c>
      <c r="EH578" s="83" t="s">
        <v>109</v>
      </c>
      <c r="EI578" s="83" t="s">
        <v>108</v>
      </c>
      <c r="EJ578" s="83" t="s">
        <v>583</v>
      </c>
      <c r="EK578" s="83">
        <v>0</v>
      </c>
      <c r="EL578" s="83">
        <v>0</v>
      </c>
      <c r="EM578" s="83">
        <v>1</v>
      </c>
      <c r="EN578" s="83" t="s">
        <v>497</v>
      </c>
      <c r="EO578" s="83"/>
      <c r="EP578" s="83" t="s">
        <v>436</v>
      </c>
      <c r="EQ578" s="136">
        <v>1</v>
      </c>
      <c r="ER578" s="136">
        <v>1</v>
      </c>
      <c r="ES578" s="136">
        <v>1</v>
      </c>
      <c r="ET578" s="136">
        <v>1</v>
      </c>
      <c r="EU578" s="215" t="s">
        <v>269</v>
      </c>
      <c r="EV578" s="136">
        <v>1</v>
      </c>
      <c r="EW578" s="136">
        <v>1</v>
      </c>
      <c r="EX578" s="136">
        <v>1</v>
      </c>
      <c r="EY578" s="136">
        <v>1</v>
      </c>
      <c r="EZ578" s="136">
        <v>1</v>
      </c>
      <c r="FP578" s="215" t="s">
        <v>592</v>
      </c>
      <c r="FQ578" s="136" t="b">
        <v>1</v>
      </c>
      <c r="FR578" s="136" t="b">
        <v>1</v>
      </c>
      <c r="FS578" s="136" t="b">
        <v>1</v>
      </c>
      <c r="FT578" s="136" t="b">
        <v>1</v>
      </c>
      <c r="FX578" s="215" t="s">
        <v>269</v>
      </c>
    </row>
    <row r="579" spans="1:180" ht="60" customHeight="1" x14ac:dyDescent="0.55000000000000004">
      <c r="A579" s="83" t="s">
        <v>130</v>
      </c>
      <c r="B579" s="83" t="s">
        <v>98</v>
      </c>
      <c r="C579" s="136">
        <v>665115</v>
      </c>
      <c r="D579" s="207" t="s">
        <v>628</v>
      </c>
      <c r="E579" s="208" t="s">
        <v>633</v>
      </c>
      <c r="F579" s="83" t="s">
        <v>108</v>
      </c>
      <c r="G579" s="85">
        <v>22744</v>
      </c>
      <c r="H579" s="83" t="s">
        <v>102</v>
      </c>
      <c r="I579" s="85">
        <v>39772</v>
      </c>
      <c r="J579" s="83" t="s">
        <v>228</v>
      </c>
      <c r="K579" s="216">
        <v>457165654851</v>
      </c>
      <c r="L579" s="83" t="s">
        <v>191</v>
      </c>
      <c r="M579" s="85">
        <v>43619</v>
      </c>
      <c r="N579" s="83">
        <v>-2176.6666666666702</v>
      </c>
      <c r="O579" s="83" t="s">
        <v>193</v>
      </c>
      <c r="P579" s="83" t="s">
        <v>181</v>
      </c>
      <c r="Q579" s="208" t="s">
        <v>7344</v>
      </c>
      <c r="R579" s="83" t="s">
        <v>102</v>
      </c>
      <c r="S579" s="83" t="s">
        <v>102</v>
      </c>
      <c r="T579" s="83" t="s">
        <v>133</v>
      </c>
      <c r="U579" s="83" t="s">
        <v>10002</v>
      </c>
      <c r="V579" s="83" t="s">
        <v>111</v>
      </c>
      <c r="W579" s="83" t="s">
        <v>105</v>
      </c>
      <c r="X579" s="86" t="s">
        <v>7344</v>
      </c>
      <c r="Y579" s="87" t="s">
        <v>102</v>
      </c>
      <c r="Z579" s="87" t="s">
        <v>102</v>
      </c>
      <c r="AA579" s="87" t="s">
        <v>133</v>
      </c>
      <c r="AB579" s="87" t="s">
        <v>10002</v>
      </c>
      <c r="AC579" s="87" t="s">
        <v>111</v>
      </c>
      <c r="AD579" s="87" t="s">
        <v>105</v>
      </c>
      <c r="AE579" s="87" t="s">
        <v>106</v>
      </c>
      <c r="AF579" s="86" t="s">
        <v>7344</v>
      </c>
      <c r="AG579" s="87" t="s">
        <v>486</v>
      </c>
      <c r="AH579" s="87" t="s">
        <v>10002</v>
      </c>
      <c r="AI579" s="87" t="s">
        <v>111</v>
      </c>
      <c r="AJ579" s="87" t="s">
        <v>204</v>
      </c>
      <c r="AK579" s="88"/>
      <c r="AL579" s="83" t="s">
        <v>107</v>
      </c>
      <c r="AM579" s="89" t="s">
        <v>454</v>
      </c>
      <c r="AN579" s="90" t="s">
        <v>416</v>
      </c>
      <c r="AO579" s="91" t="s">
        <v>642</v>
      </c>
      <c r="AP579" s="90">
        <v>8.3333333333332398</v>
      </c>
      <c r="AQ579" s="92" t="s">
        <v>102</v>
      </c>
      <c r="AR579" s="93" t="s">
        <v>102</v>
      </c>
      <c r="AS579" s="93" t="s">
        <v>102</v>
      </c>
      <c r="AT579" s="93" t="s">
        <v>102</v>
      </c>
      <c r="AU579" s="210" t="s">
        <v>644</v>
      </c>
      <c r="AV579" s="93" t="s">
        <v>185</v>
      </c>
      <c r="AW579" s="94" t="s">
        <v>102</v>
      </c>
      <c r="AX579" s="93" t="s">
        <v>183</v>
      </c>
      <c r="AY579" s="95" t="s">
        <v>111</v>
      </c>
      <c r="AZ579" s="93" t="s">
        <v>102</v>
      </c>
      <c r="BA579" s="93" t="s">
        <v>102</v>
      </c>
      <c r="BB579" s="93" t="s">
        <v>102</v>
      </c>
      <c r="BC579" s="93" t="s">
        <v>102</v>
      </c>
      <c r="BD579" s="96" t="s">
        <v>102</v>
      </c>
      <c r="BE579" s="90">
        <v>-278.66666666666703</v>
      </c>
      <c r="BF579" s="93" t="s">
        <v>102</v>
      </c>
      <c r="BG579" s="93" t="s">
        <v>102</v>
      </c>
      <c r="BH579" s="93" t="s">
        <v>102</v>
      </c>
      <c r="BI579" s="93" t="s">
        <v>102</v>
      </c>
      <c r="BJ579" s="210" t="s">
        <v>642</v>
      </c>
      <c r="BK579" s="93" t="s">
        <v>192</v>
      </c>
      <c r="BL579" s="97" t="s">
        <v>102</v>
      </c>
      <c r="BM579" s="93" t="s">
        <v>183</v>
      </c>
      <c r="BN579" s="93" t="s">
        <v>106</v>
      </c>
      <c r="BO579" s="93" t="s">
        <v>102</v>
      </c>
      <c r="BP579" s="98" t="s">
        <v>102</v>
      </c>
      <c r="BQ579" s="93" t="s">
        <v>102</v>
      </c>
      <c r="BR579" s="93" t="s">
        <v>102</v>
      </c>
      <c r="BS579" s="93" t="s">
        <v>102</v>
      </c>
      <c r="BT579" s="99" t="s">
        <v>591</v>
      </c>
      <c r="BU579" s="100" t="s">
        <v>11520</v>
      </c>
      <c r="BV579" s="101" t="s">
        <v>471</v>
      </c>
      <c r="BW579" s="136"/>
      <c r="BX579" s="103" t="s">
        <v>565</v>
      </c>
      <c r="BY579" s="104" t="s">
        <v>190</v>
      </c>
      <c r="BZ579" s="136"/>
      <c r="CA579" s="83" t="s">
        <v>599</v>
      </c>
      <c r="CB579" s="106" t="s">
        <v>647</v>
      </c>
      <c r="CC579" s="106" t="s">
        <v>11521</v>
      </c>
      <c r="CD579" s="107"/>
      <c r="CE579" s="108" t="s">
        <v>107</v>
      </c>
      <c r="CF579" s="108" t="s">
        <v>107</v>
      </c>
      <c r="CG579" s="109"/>
      <c r="CH579" s="110" t="s">
        <v>107</v>
      </c>
      <c r="CI579" s="111"/>
      <c r="CJ579" s="112">
        <v>6710</v>
      </c>
      <c r="CK579" s="113">
        <v>86</v>
      </c>
      <c r="CL579" s="114" t="s">
        <v>134</v>
      </c>
      <c r="CM579" s="114" t="s">
        <v>108</v>
      </c>
      <c r="CN579" s="114"/>
      <c r="CO579" s="115" t="s">
        <v>102</v>
      </c>
      <c r="CP579" s="115" t="s">
        <v>102</v>
      </c>
      <c r="CQ579" s="115" t="s">
        <v>102</v>
      </c>
      <c r="CR579" s="115" t="s">
        <v>102</v>
      </c>
      <c r="CS579" s="116"/>
      <c r="CT579" s="117" t="s">
        <v>109</v>
      </c>
      <c r="CU579" s="117" t="s">
        <v>109</v>
      </c>
      <c r="CV579" s="83">
        <v>575</v>
      </c>
      <c r="CW579" s="83" t="s">
        <v>108</v>
      </c>
      <c r="CX579" s="83">
        <v>575</v>
      </c>
      <c r="CY579" s="83" t="s">
        <v>108</v>
      </c>
      <c r="CZ579" s="83">
        <v>6903</v>
      </c>
      <c r="DA579" s="83" t="s">
        <v>419</v>
      </c>
      <c r="DB579" s="83" t="s">
        <v>130</v>
      </c>
      <c r="DC579" s="83" t="s">
        <v>499</v>
      </c>
      <c r="DD579" s="83">
        <v>1624</v>
      </c>
      <c r="DE579" s="83" t="s">
        <v>444</v>
      </c>
      <c r="DF579" s="83" t="s">
        <v>130</v>
      </c>
      <c r="DG579" s="83" t="s">
        <v>499</v>
      </c>
      <c r="DH579" s="83"/>
      <c r="DI579" s="83">
        <v>0</v>
      </c>
      <c r="DJ579" s="83">
        <v>1</v>
      </c>
      <c r="DK579" s="83">
        <v>0</v>
      </c>
      <c r="DL579" s="83">
        <v>0</v>
      </c>
      <c r="DM579" s="83">
        <v>0</v>
      </c>
      <c r="DN579" s="83">
        <v>0</v>
      </c>
      <c r="DO579" s="83">
        <v>0</v>
      </c>
      <c r="DP579" s="83">
        <v>0</v>
      </c>
      <c r="DQ579" s="83">
        <v>0</v>
      </c>
      <c r="DR579" s="83">
        <v>0</v>
      </c>
      <c r="DS579" s="83">
        <v>0</v>
      </c>
      <c r="DT579" s="83">
        <v>3</v>
      </c>
      <c r="DU579" s="83">
        <v>3</v>
      </c>
      <c r="DV579" s="83">
        <v>0</v>
      </c>
      <c r="DW579" s="83">
        <v>0</v>
      </c>
      <c r="DX579" s="83">
        <v>3</v>
      </c>
      <c r="DY579" s="85">
        <v>44221</v>
      </c>
      <c r="DZ579" s="83" t="s">
        <v>4626</v>
      </c>
      <c r="EA579" s="83" t="s">
        <v>102</v>
      </c>
      <c r="EB579" s="83" t="s">
        <v>482</v>
      </c>
      <c r="EC579" s="83">
        <v>575</v>
      </c>
      <c r="ED579" s="83" t="s">
        <v>483</v>
      </c>
      <c r="EE579" s="83">
        <v>1</v>
      </c>
      <c r="EF579" s="83">
        <v>0</v>
      </c>
      <c r="EG579" s="83">
        <v>0</v>
      </c>
      <c r="EH579" s="83" t="s">
        <v>109</v>
      </c>
      <c r="EI579" s="83" t="s">
        <v>108</v>
      </c>
      <c r="EJ579" s="83" t="s">
        <v>583</v>
      </c>
      <c r="EK579" s="83">
        <v>0</v>
      </c>
      <c r="EL579" s="83">
        <v>0</v>
      </c>
      <c r="EM579" s="83">
        <v>1</v>
      </c>
      <c r="EN579" s="83" t="s">
        <v>497</v>
      </c>
      <c r="EO579" s="83"/>
      <c r="EP579" s="83" t="s">
        <v>436</v>
      </c>
      <c r="EQ579" s="136">
        <v>1</v>
      </c>
      <c r="ER579" s="136">
        <v>1</v>
      </c>
      <c r="ES579" s="136">
        <v>1</v>
      </c>
      <c r="ET579" s="136">
        <v>1</v>
      </c>
      <c r="EU579" s="215" t="s">
        <v>269</v>
      </c>
      <c r="EV579" s="136">
        <v>1</v>
      </c>
      <c r="EW579" s="136">
        <v>1</v>
      </c>
      <c r="EX579" s="136">
        <v>1</v>
      </c>
      <c r="EY579" s="136">
        <v>1</v>
      </c>
      <c r="EZ579" s="136">
        <v>1</v>
      </c>
      <c r="FP579" s="215" t="s">
        <v>592</v>
      </c>
      <c r="FQ579" s="136" t="b">
        <v>1</v>
      </c>
      <c r="FR579" s="136" t="b">
        <v>1</v>
      </c>
      <c r="FS579" s="136" t="b">
        <v>1</v>
      </c>
      <c r="FT579" s="136" t="b">
        <v>1</v>
      </c>
      <c r="FX579" s="215" t="s">
        <v>269</v>
      </c>
    </row>
    <row r="580" spans="1:180" ht="60" customHeight="1" x14ac:dyDescent="0.55000000000000004">
      <c r="A580" s="83" t="s">
        <v>130</v>
      </c>
      <c r="B580" s="83" t="s">
        <v>98</v>
      </c>
      <c r="C580" s="136">
        <v>547843</v>
      </c>
      <c r="D580" s="207" t="s">
        <v>629</v>
      </c>
      <c r="E580" s="208" t="s">
        <v>634</v>
      </c>
      <c r="F580" s="83" t="s">
        <v>108</v>
      </c>
      <c r="G580" s="85">
        <v>26341</v>
      </c>
      <c r="H580" s="83" t="s">
        <v>102</v>
      </c>
      <c r="I580" s="85">
        <v>34633</v>
      </c>
      <c r="J580" s="83" t="s">
        <v>228</v>
      </c>
      <c r="K580" s="216">
        <v>180804111067</v>
      </c>
      <c r="L580" s="83" t="s">
        <v>191</v>
      </c>
      <c r="M580" s="85">
        <v>43642</v>
      </c>
      <c r="N580" s="83">
        <v>-2181.6666666666702</v>
      </c>
      <c r="O580" s="83" t="s">
        <v>193</v>
      </c>
      <c r="P580" s="83" t="s">
        <v>181</v>
      </c>
      <c r="Q580" s="208" t="s">
        <v>7348</v>
      </c>
      <c r="R580" s="83" t="s">
        <v>102</v>
      </c>
      <c r="S580" s="83" t="s">
        <v>102</v>
      </c>
      <c r="T580" s="83" t="s">
        <v>131</v>
      </c>
      <c r="U580" s="83" t="s">
        <v>10003</v>
      </c>
      <c r="V580" s="83" t="s">
        <v>104</v>
      </c>
      <c r="W580" s="83" t="s">
        <v>105</v>
      </c>
      <c r="X580" s="86" t="s">
        <v>7348</v>
      </c>
      <c r="Y580" s="87" t="s">
        <v>102</v>
      </c>
      <c r="Z580" s="87" t="s">
        <v>102</v>
      </c>
      <c r="AA580" s="87" t="s">
        <v>131</v>
      </c>
      <c r="AB580" s="87" t="s">
        <v>10003</v>
      </c>
      <c r="AC580" s="87" t="s">
        <v>104</v>
      </c>
      <c r="AD580" s="87" t="s">
        <v>105</v>
      </c>
      <c r="AE580" s="87" t="s">
        <v>106</v>
      </c>
      <c r="AF580" s="86" t="s">
        <v>7348</v>
      </c>
      <c r="AG580" s="87" t="s">
        <v>177</v>
      </c>
      <c r="AH580" s="87" t="s">
        <v>10003</v>
      </c>
      <c r="AI580" s="87" t="s">
        <v>104</v>
      </c>
      <c r="AJ580" s="87" t="s">
        <v>204</v>
      </c>
      <c r="AK580" s="88"/>
      <c r="AL580" s="83" t="s">
        <v>107</v>
      </c>
      <c r="AM580" s="89" t="s">
        <v>454</v>
      </c>
      <c r="AN580" s="90" t="s">
        <v>416</v>
      </c>
      <c r="AO580" s="91" t="s">
        <v>643</v>
      </c>
      <c r="AP580" s="90">
        <v>8.3333333333332398</v>
      </c>
      <c r="AQ580" s="92" t="s">
        <v>102</v>
      </c>
      <c r="AR580" s="93" t="s">
        <v>102</v>
      </c>
      <c r="AS580" s="93" t="s">
        <v>102</v>
      </c>
      <c r="AT580" s="93" t="s">
        <v>102</v>
      </c>
      <c r="AU580" s="210" t="s">
        <v>645</v>
      </c>
      <c r="AV580" s="93" t="s">
        <v>185</v>
      </c>
      <c r="AW580" s="94" t="s">
        <v>102</v>
      </c>
      <c r="AX580" s="93" t="s">
        <v>105</v>
      </c>
      <c r="AY580" s="95" t="s">
        <v>104</v>
      </c>
      <c r="AZ580" s="93" t="s">
        <v>102</v>
      </c>
      <c r="BA580" s="93" t="s">
        <v>102</v>
      </c>
      <c r="BB580" s="93" t="s">
        <v>102</v>
      </c>
      <c r="BC580" s="93" t="s">
        <v>102</v>
      </c>
      <c r="BD580" s="96" t="s">
        <v>102</v>
      </c>
      <c r="BE580" s="90">
        <v>-279.16666666666703</v>
      </c>
      <c r="BF580" s="93" t="s">
        <v>102</v>
      </c>
      <c r="BG580" s="93" t="s">
        <v>102</v>
      </c>
      <c r="BH580" s="93" t="s">
        <v>102</v>
      </c>
      <c r="BI580" s="93" t="s">
        <v>102</v>
      </c>
      <c r="BJ580" s="210" t="s">
        <v>643</v>
      </c>
      <c r="BK580" s="93" t="s">
        <v>196</v>
      </c>
      <c r="BL580" s="97" t="s">
        <v>102</v>
      </c>
      <c r="BM580" s="93" t="s">
        <v>105</v>
      </c>
      <c r="BN580" s="93" t="s">
        <v>596</v>
      </c>
      <c r="BO580" s="93" t="s">
        <v>102</v>
      </c>
      <c r="BP580" s="98" t="s">
        <v>102</v>
      </c>
      <c r="BQ580" s="93" t="s">
        <v>102</v>
      </c>
      <c r="BR580" s="93" t="s">
        <v>102</v>
      </c>
      <c r="BS580" s="93" t="s">
        <v>102</v>
      </c>
      <c r="BT580" s="99" t="s">
        <v>591</v>
      </c>
      <c r="BU580" s="100" t="s">
        <v>11522</v>
      </c>
      <c r="BV580" s="101" t="s">
        <v>471</v>
      </c>
      <c r="BW580" s="136"/>
      <c r="BX580" s="103" t="s">
        <v>565</v>
      </c>
      <c r="BY580" s="104" t="s">
        <v>190</v>
      </c>
      <c r="BZ580" s="136"/>
      <c r="CA580" s="83" t="s">
        <v>599</v>
      </c>
      <c r="CB580" s="106" t="s">
        <v>647</v>
      </c>
      <c r="CC580" s="106" t="s">
        <v>11523</v>
      </c>
      <c r="CD580" s="107"/>
      <c r="CE580" s="108" t="s">
        <v>107</v>
      </c>
      <c r="CF580" s="108" t="s">
        <v>107</v>
      </c>
      <c r="CG580" s="109"/>
      <c r="CH580" s="110" t="s">
        <v>107</v>
      </c>
      <c r="CI580" s="111"/>
      <c r="CJ580" s="112">
        <v>6710</v>
      </c>
      <c r="CK580" s="113">
        <v>86</v>
      </c>
      <c r="CL580" s="114" t="s">
        <v>134</v>
      </c>
      <c r="CM580" s="114" t="s">
        <v>108</v>
      </c>
      <c r="CN580" s="114"/>
      <c r="CO580" s="115" t="s">
        <v>102</v>
      </c>
      <c r="CP580" s="115" t="s">
        <v>102</v>
      </c>
      <c r="CQ580" s="115" t="s">
        <v>102</v>
      </c>
      <c r="CR580" s="115" t="s">
        <v>102</v>
      </c>
      <c r="CS580" s="116"/>
      <c r="CT580" s="117" t="s">
        <v>109</v>
      </c>
      <c r="CU580" s="117" t="s">
        <v>109</v>
      </c>
      <c r="CV580" s="83">
        <v>576</v>
      </c>
      <c r="CW580" s="83" t="s">
        <v>108</v>
      </c>
      <c r="CX580" s="83">
        <v>576</v>
      </c>
      <c r="CY580" s="83" t="s">
        <v>108</v>
      </c>
      <c r="CZ580" s="83">
        <v>6904</v>
      </c>
      <c r="DA580" s="83" t="s">
        <v>419</v>
      </c>
      <c r="DB580" s="83" t="s">
        <v>130</v>
      </c>
      <c r="DC580" s="83" t="s">
        <v>499</v>
      </c>
      <c r="DD580" s="83">
        <v>1625</v>
      </c>
      <c r="DE580" s="83" t="s">
        <v>444</v>
      </c>
      <c r="DF580" s="83" t="s">
        <v>130</v>
      </c>
      <c r="DG580" s="83" t="s">
        <v>499</v>
      </c>
      <c r="DH580" s="83"/>
      <c r="DI580" s="83">
        <v>0</v>
      </c>
      <c r="DJ580" s="83">
        <v>1</v>
      </c>
      <c r="DK580" s="83">
        <v>0</v>
      </c>
      <c r="DL580" s="83">
        <v>0</v>
      </c>
      <c r="DM580" s="83">
        <v>0</v>
      </c>
      <c r="DN580" s="83">
        <v>0</v>
      </c>
      <c r="DO580" s="83">
        <v>0</v>
      </c>
      <c r="DP580" s="83">
        <v>0</v>
      </c>
      <c r="DQ580" s="83">
        <v>0</v>
      </c>
      <c r="DR580" s="83">
        <v>0</v>
      </c>
      <c r="DS580" s="83">
        <v>0</v>
      </c>
      <c r="DT580" s="83">
        <v>3</v>
      </c>
      <c r="DU580" s="83">
        <v>3</v>
      </c>
      <c r="DV580" s="83">
        <v>0</v>
      </c>
      <c r="DW580" s="83">
        <v>0</v>
      </c>
      <c r="DX580" s="83">
        <v>3</v>
      </c>
      <c r="DY580" s="85">
        <v>44222</v>
      </c>
      <c r="DZ580" s="83" t="s">
        <v>4627</v>
      </c>
      <c r="EA580" s="83" t="s">
        <v>102</v>
      </c>
      <c r="EB580" s="83" t="s">
        <v>482</v>
      </c>
      <c r="EC580" s="83">
        <v>576</v>
      </c>
      <c r="ED580" s="83" t="s">
        <v>483</v>
      </c>
      <c r="EE580" s="83">
        <v>1</v>
      </c>
      <c r="EF580" s="83">
        <v>0</v>
      </c>
      <c r="EG580" s="83">
        <v>0</v>
      </c>
      <c r="EH580" s="83" t="s">
        <v>109</v>
      </c>
      <c r="EI580" s="83" t="s">
        <v>108</v>
      </c>
      <c r="EJ580" s="83" t="s">
        <v>583</v>
      </c>
      <c r="EK580" s="83">
        <v>0</v>
      </c>
      <c r="EL580" s="83">
        <v>0</v>
      </c>
      <c r="EM580" s="83">
        <v>1</v>
      </c>
      <c r="EN580" s="83" t="s">
        <v>497</v>
      </c>
      <c r="EO580" s="83"/>
      <c r="EP580" s="83" t="s">
        <v>436</v>
      </c>
      <c r="EQ580" s="136">
        <v>1</v>
      </c>
      <c r="ER580" s="136">
        <v>1</v>
      </c>
      <c r="ES580" s="136">
        <v>1</v>
      </c>
      <c r="ET580" s="136">
        <v>1</v>
      </c>
      <c r="EU580" s="215" t="s">
        <v>269</v>
      </c>
      <c r="EV580" s="136">
        <v>1</v>
      </c>
      <c r="EW580" s="136">
        <v>1</v>
      </c>
      <c r="EX580" s="136">
        <v>1</v>
      </c>
      <c r="EY580" s="136">
        <v>1</v>
      </c>
      <c r="EZ580" s="136">
        <v>1</v>
      </c>
      <c r="FP580" s="215" t="s">
        <v>592</v>
      </c>
      <c r="FQ580" s="136" t="b">
        <v>1</v>
      </c>
      <c r="FR580" s="136" t="b">
        <v>1</v>
      </c>
      <c r="FS580" s="136" t="b">
        <v>1</v>
      </c>
      <c r="FT580" s="136" t="b">
        <v>1</v>
      </c>
      <c r="FX580" s="215" t="s">
        <v>269</v>
      </c>
    </row>
    <row r="581" spans="1:180" ht="60" customHeight="1" x14ac:dyDescent="0.55000000000000004">
      <c r="A581" s="83" t="s">
        <v>130</v>
      </c>
      <c r="B581" s="83" t="s">
        <v>98</v>
      </c>
      <c r="C581" s="136">
        <v>101846</v>
      </c>
      <c r="D581" s="207" t="s">
        <v>627</v>
      </c>
      <c r="E581" s="208" t="s">
        <v>630</v>
      </c>
      <c r="F581" s="83" t="s">
        <v>108</v>
      </c>
      <c r="G581" s="85">
        <v>20621</v>
      </c>
      <c r="H581" s="83" t="s">
        <v>102</v>
      </c>
      <c r="I581" s="85">
        <v>39794</v>
      </c>
      <c r="J581" s="83" t="s">
        <v>228</v>
      </c>
      <c r="K581" s="216">
        <v>994637458297</v>
      </c>
      <c r="L581" s="83" t="s">
        <v>191</v>
      </c>
      <c r="M581" s="85">
        <v>43631</v>
      </c>
      <c r="N581" s="83">
        <v>-2186.6666666666702</v>
      </c>
      <c r="O581" s="83" t="s">
        <v>180</v>
      </c>
      <c r="P581" s="83" t="s">
        <v>181</v>
      </c>
      <c r="Q581" s="208" t="s">
        <v>7352</v>
      </c>
      <c r="R581" s="83" t="s">
        <v>102</v>
      </c>
      <c r="S581" s="83" t="s">
        <v>102</v>
      </c>
      <c r="T581" s="83" t="s">
        <v>199</v>
      </c>
      <c r="U581" s="83" t="s">
        <v>10004</v>
      </c>
      <c r="V581" s="83" t="s">
        <v>104</v>
      </c>
      <c r="W581" s="83" t="s">
        <v>105</v>
      </c>
      <c r="X581" s="86" t="s">
        <v>7352</v>
      </c>
      <c r="Y581" s="87" t="s">
        <v>102</v>
      </c>
      <c r="Z581" s="87" t="s">
        <v>102</v>
      </c>
      <c r="AA581" s="87" t="s">
        <v>199</v>
      </c>
      <c r="AB581" s="87" t="s">
        <v>10004</v>
      </c>
      <c r="AC581" s="87" t="s">
        <v>104</v>
      </c>
      <c r="AD581" s="87" t="s">
        <v>105</v>
      </c>
      <c r="AE581" s="87" t="s">
        <v>106</v>
      </c>
      <c r="AF581" s="86" t="s">
        <v>7352</v>
      </c>
      <c r="AG581" s="87" t="s">
        <v>489</v>
      </c>
      <c r="AH581" s="87" t="s">
        <v>10005</v>
      </c>
      <c r="AI581" s="87" t="s">
        <v>104</v>
      </c>
      <c r="AJ581" s="87" t="s">
        <v>204</v>
      </c>
      <c r="AK581" s="88"/>
      <c r="AL581" s="83" t="s">
        <v>107</v>
      </c>
      <c r="AM581" s="89" t="s">
        <v>454</v>
      </c>
      <c r="AN581" s="90" t="s">
        <v>416</v>
      </c>
      <c r="AO581" s="91" t="s">
        <v>641</v>
      </c>
      <c r="AP581" s="90">
        <v>8.3333333333332398</v>
      </c>
      <c r="AQ581" s="92" t="s">
        <v>211</v>
      </c>
      <c r="AR581" s="93" t="s">
        <v>102</v>
      </c>
      <c r="AS581" s="93" t="s">
        <v>102</v>
      </c>
      <c r="AT581" s="93" t="s">
        <v>102</v>
      </c>
      <c r="AU581" s="210" t="s">
        <v>641</v>
      </c>
      <c r="AV581" s="93" t="s">
        <v>192</v>
      </c>
      <c r="AW581" s="94" t="s">
        <v>102</v>
      </c>
      <c r="AX581" s="93" t="s">
        <v>105</v>
      </c>
      <c r="AY581" s="95" t="s">
        <v>188</v>
      </c>
      <c r="AZ581" s="93" t="s">
        <v>102</v>
      </c>
      <c r="BA581" s="93" t="s">
        <v>10006</v>
      </c>
      <c r="BB581" s="93" t="s">
        <v>102</v>
      </c>
      <c r="BC581" s="93" t="s">
        <v>102</v>
      </c>
      <c r="BD581" s="96" t="s">
        <v>102</v>
      </c>
      <c r="BE581" s="90">
        <v>-279.66666666666703</v>
      </c>
      <c r="BF581" s="93" t="s">
        <v>211</v>
      </c>
      <c r="BG581" s="93" t="s">
        <v>102</v>
      </c>
      <c r="BH581" s="93" t="s">
        <v>102</v>
      </c>
      <c r="BI581" s="93" t="s">
        <v>102</v>
      </c>
      <c r="BJ581" s="210" t="s">
        <v>646</v>
      </c>
      <c r="BK581" s="93" t="s">
        <v>182</v>
      </c>
      <c r="BL581" s="97" t="s">
        <v>102</v>
      </c>
      <c r="BM581" s="93" t="s">
        <v>105</v>
      </c>
      <c r="BN581" s="93" t="s">
        <v>104</v>
      </c>
      <c r="BO581" s="93" t="s">
        <v>102</v>
      </c>
      <c r="BP581" s="98">
        <v>20180399</v>
      </c>
      <c r="BQ581" s="93" t="s">
        <v>102</v>
      </c>
      <c r="BR581" s="93" t="s">
        <v>102</v>
      </c>
      <c r="BS581" s="93" t="s">
        <v>102</v>
      </c>
      <c r="BT581" s="99" t="s">
        <v>591</v>
      </c>
      <c r="BU581" s="100" t="s">
        <v>11524</v>
      </c>
      <c r="BV581" s="101" t="s">
        <v>471</v>
      </c>
      <c r="BW581" s="136"/>
      <c r="BX581" s="103" t="s">
        <v>565</v>
      </c>
      <c r="BY581" s="104" t="s">
        <v>190</v>
      </c>
      <c r="BZ581" s="136"/>
      <c r="CA581" s="83" t="s">
        <v>599</v>
      </c>
      <c r="CB581" s="106" t="s">
        <v>647</v>
      </c>
      <c r="CC581" s="106" t="s">
        <v>11525</v>
      </c>
      <c r="CD581" s="107"/>
      <c r="CE581" s="108" t="s">
        <v>107</v>
      </c>
      <c r="CF581" s="108" t="s">
        <v>107</v>
      </c>
      <c r="CG581" s="109"/>
      <c r="CH581" s="110" t="s">
        <v>107</v>
      </c>
      <c r="CI581" s="111"/>
      <c r="CJ581" s="112">
        <v>6710</v>
      </c>
      <c r="CK581" s="113">
        <v>86</v>
      </c>
      <c r="CL581" s="114" t="s">
        <v>134</v>
      </c>
      <c r="CM581" s="114" t="s">
        <v>108</v>
      </c>
      <c r="CN581" s="114"/>
      <c r="CO581" s="115" t="s">
        <v>102</v>
      </c>
      <c r="CP581" s="115" t="s">
        <v>102</v>
      </c>
      <c r="CQ581" s="115" t="s">
        <v>102</v>
      </c>
      <c r="CR581" s="115" t="s">
        <v>102</v>
      </c>
      <c r="CS581" s="116"/>
      <c r="CT581" s="117" t="s">
        <v>109</v>
      </c>
      <c r="CU581" s="117" t="s">
        <v>109</v>
      </c>
      <c r="CV581" s="83">
        <v>577</v>
      </c>
      <c r="CW581" s="83" t="s">
        <v>108</v>
      </c>
      <c r="CX581" s="83">
        <v>577</v>
      </c>
      <c r="CY581" s="83" t="s">
        <v>108</v>
      </c>
      <c r="CZ581" s="83">
        <v>6905</v>
      </c>
      <c r="DA581" s="83" t="s">
        <v>419</v>
      </c>
      <c r="DB581" s="83" t="s">
        <v>130</v>
      </c>
      <c r="DC581" s="83" t="s">
        <v>499</v>
      </c>
      <c r="DD581" s="83">
        <v>1626</v>
      </c>
      <c r="DE581" s="83" t="s">
        <v>444</v>
      </c>
      <c r="DF581" s="83" t="s">
        <v>130</v>
      </c>
      <c r="DG581" s="83" t="s">
        <v>499</v>
      </c>
      <c r="DH581" s="83"/>
      <c r="DI581" s="83">
        <v>0</v>
      </c>
      <c r="DJ581" s="83">
        <v>1</v>
      </c>
      <c r="DK581" s="83">
        <v>0</v>
      </c>
      <c r="DL581" s="83">
        <v>0</v>
      </c>
      <c r="DM581" s="83">
        <v>0</v>
      </c>
      <c r="DN581" s="83">
        <v>0</v>
      </c>
      <c r="DO581" s="83">
        <v>0</v>
      </c>
      <c r="DP581" s="83">
        <v>0</v>
      </c>
      <c r="DQ581" s="83">
        <v>0</v>
      </c>
      <c r="DR581" s="83">
        <v>0</v>
      </c>
      <c r="DS581" s="83">
        <v>0</v>
      </c>
      <c r="DT581" s="83">
        <v>3</v>
      </c>
      <c r="DU581" s="83">
        <v>3</v>
      </c>
      <c r="DV581" s="83">
        <v>0</v>
      </c>
      <c r="DW581" s="83">
        <v>0</v>
      </c>
      <c r="DX581" s="83">
        <v>3</v>
      </c>
      <c r="DY581" s="85">
        <v>44223</v>
      </c>
      <c r="DZ581" s="83" t="s">
        <v>4628</v>
      </c>
      <c r="EA581" s="83" t="s">
        <v>102</v>
      </c>
      <c r="EB581" s="83" t="s">
        <v>482</v>
      </c>
      <c r="EC581" s="83">
        <v>577</v>
      </c>
      <c r="ED581" s="83" t="s">
        <v>483</v>
      </c>
      <c r="EE581" s="83">
        <v>1</v>
      </c>
      <c r="EF581" s="83">
        <v>0</v>
      </c>
      <c r="EG581" s="83">
        <v>0</v>
      </c>
      <c r="EH581" s="83" t="s">
        <v>109</v>
      </c>
      <c r="EI581" s="83" t="s">
        <v>108</v>
      </c>
      <c r="EJ581" s="83" t="s">
        <v>583</v>
      </c>
      <c r="EK581" s="83">
        <v>0</v>
      </c>
      <c r="EL581" s="83">
        <v>0</v>
      </c>
      <c r="EM581" s="83">
        <v>1</v>
      </c>
      <c r="EN581" s="83" t="s">
        <v>497</v>
      </c>
      <c r="EO581" s="83"/>
      <c r="EP581" s="83" t="s">
        <v>436</v>
      </c>
      <c r="EQ581" s="136">
        <v>1</v>
      </c>
      <c r="ER581" s="136">
        <v>1</v>
      </c>
      <c r="ES581" s="136">
        <v>1</v>
      </c>
      <c r="ET581" s="136">
        <v>1</v>
      </c>
      <c r="EU581" s="215" t="s">
        <v>269</v>
      </c>
      <c r="EV581" s="136">
        <v>1</v>
      </c>
      <c r="EW581" s="136">
        <v>1</v>
      </c>
      <c r="EX581" s="136">
        <v>1</v>
      </c>
      <c r="EY581" s="136">
        <v>1</v>
      </c>
      <c r="EZ581" s="136">
        <v>1</v>
      </c>
      <c r="FP581" s="215" t="s">
        <v>592</v>
      </c>
      <c r="FQ581" s="136" t="b">
        <v>1</v>
      </c>
      <c r="FR581" s="136" t="b">
        <v>1</v>
      </c>
      <c r="FS581" s="136" t="b">
        <v>1</v>
      </c>
      <c r="FT581" s="136" t="b">
        <v>1</v>
      </c>
      <c r="FX581" s="215" t="s">
        <v>269</v>
      </c>
    </row>
    <row r="582" spans="1:180" ht="60" customHeight="1" x14ac:dyDescent="0.55000000000000004">
      <c r="A582" s="83" t="s">
        <v>130</v>
      </c>
      <c r="B582" s="83" t="s">
        <v>98</v>
      </c>
      <c r="C582" s="136">
        <v>937284</v>
      </c>
      <c r="D582" s="207" t="s">
        <v>628</v>
      </c>
      <c r="E582" s="208" t="s">
        <v>633</v>
      </c>
      <c r="F582" s="83" t="s">
        <v>108</v>
      </c>
      <c r="G582" s="85">
        <v>22744</v>
      </c>
      <c r="H582" s="83" t="s">
        <v>102</v>
      </c>
      <c r="I582" s="85">
        <v>39772</v>
      </c>
      <c r="J582" s="83" t="s">
        <v>228</v>
      </c>
      <c r="K582" s="216">
        <v>677265839994</v>
      </c>
      <c r="L582" s="83" t="s">
        <v>191</v>
      </c>
      <c r="M582" s="85">
        <v>43619</v>
      </c>
      <c r="N582" s="83">
        <v>-2191.6666666666702</v>
      </c>
      <c r="O582" s="83" t="s">
        <v>193</v>
      </c>
      <c r="P582" s="83" t="s">
        <v>181</v>
      </c>
      <c r="Q582" s="208" t="s">
        <v>7356</v>
      </c>
      <c r="R582" s="83" t="s">
        <v>102</v>
      </c>
      <c r="S582" s="83" t="s">
        <v>102</v>
      </c>
      <c r="T582" s="83" t="s">
        <v>133</v>
      </c>
      <c r="U582" s="83" t="s">
        <v>10007</v>
      </c>
      <c r="V582" s="83" t="s">
        <v>111</v>
      </c>
      <c r="W582" s="83" t="s">
        <v>105</v>
      </c>
      <c r="X582" s="86" t="s">
        <v>7356</v>
      </c>
      <c r="Y582" s="87" t="s">
        <v>102</v>
      </c>
      <c r="Z582" s="87" t="s">
        <v>102</v>
      </c>
      <c r="AA582" s="87" t="s">
        <v>133</v>
      </c>
      <c r="AB582" s="87" t="s">
        <v>10007</v>
      </c>
      <c r="AC582" s="87" t="s">
        <v>111</v>
      </c>
      <c r="AD582" s="87" t="s">
        <v>105</v>
      </c>
      <c r="AE582" s="87" t="s">
        <v>106</v>
      </c>
      <c r="AF582" s="86" t="s">
        <v>7356</v>
      </c>
      <c r="AG582" s="87" t="s">
        <v>486</v>
      </c>
      <c r="AH582" s="87" t="s">
        <v>10007</v>
      </c>
      <c r="AI582" s="87" t="s">
        <v>111</v>
      </c>
      <c r="AJ582" s="87" t="s">
        <v>204</v>
      </c>
      <c r="AK582" s="88"/>
      <c r="AL582" s="83" t="s">
        <v>107</v>
      </c>
      <c r="AM582" s="89" t="s">
        <v>454</v>
      </c>
      <c r="AN582" s="90" t="s">
        <v>416</v>
      </c>
      <c r="AO582" s="91" t="s">
        <v>642</v>
      </c>
      <c r="AP582" s="90">
        <v>8.3333333333332398</v>
      </c>
      <c r="AQ582" s="92" t="s">
        <v>102</v>
      </c>
      <c r="AR582" s="93" t="s">
        <v>102</v>
      </c>
      <c r="AS582" s="93" t="s">
        <v>102</v>
      </c>
      <c r="AT582" s="93" t="s">
        <v>102</v>
      </c>
      <c r="AU582" s="210" t="s">
        <v>644</v>
      </c>
      <c r="AV582" s="93" t="s">
        <v>185</v>
      </c>
      <c r="AW582" s="94" t="s">
        <v>102</v>
      </c>
      <c r="AX582" s="93" t="s">
        <v>183</v>
      </c>
      <c r="AY582" s="95" t="s">
        <v>111</v>
      </c>
      <c r="AZ582" s="93" t="s">
        <v>102</v>
      </c>
      <c r="BA582" s="93" t="s">
        <v>102</v>
      </c>
      <c r="BB582" s="93" t="s">
        <v>102</v>
      </c>
      <c r="BC582" s="93" t="s">
        <v>102</v>
      </c>
      <c r="BD582" s="96" t="s">
        <v>102</v>
      </c>
      <c r="BE582" s="90">
        <v>-280.16666666666703</v>
      </c>
      <c r="BF582" s="93" t="s">
        <v>102</v>
      </c>
      <c r="BG582" s="93" t="s">
        <v>102</v>
      </c>
      <c r="BH582" s="93" t="s">
        <v>102</v>
      </c>
      <c r="BI582" s="93" t="s">
        <v>102</v>
      </c>
      <c r="BJ582" s="210" t="s">
        <v>642</v>
      </c>
      <c r="BK582" s="93" t="s">
        <v>192</v>
      </c>
      <c r="BL582" s="97" t="s">
        <v>102</v>
      </c>
      <c r="BM582" s="93" t="s">
        <v>183</v>
      </c>
      <c r="BN582" s="93" t="s">
        <v>106</v>
      </c>
      <c r="BO582" s="93" t="s">
        <v>102</v>
      </c>
      <c r="BP582" s="98" t="s">
        <v>102</v>
      </c>
      <c r="BQ582" s="93" t="s">
        <v>102</v>
      </c>
      <c r="BR582" s="93" t="s">
        <v>102</v>
      </c>
      <c r="BS582" s="93" t="s">
        <v>102</v>
      </c>
      <c r="BT582" s="99" t="s">
        <v>591</v>
      </c>
      <c r="BU582" s="100" t="s">
        <v>11526</v>
      </c>
      <c r="BV582" s="101" t="s">
        <v>471</v>
      </c>
      <c r="BW582" s="136"/>
      <c r="BX582" s="103" t="s">
        <v>565</v>
      </c>
      <c r="BY582" s="104" t="s">
        <v>190</v>
      </c>
      <c r="BZ582" s="136"/>
      <c r="CA582" s="83" t="s">
        <v>599</v>
      </c>
      <c r="CB582" s="106" t="s">
        <v>647</v>
      </c>
      <c r="CC582" s="106" t="s">
        <v>11527</v>
      </c>
      <c r="CD582" s="107"/>
      <c r="CE582" s="108" t="s">
        <v>107</v>
      </c>
      <c r="CF582" s="108" t="s">
        <v>107</v>
      </c>
      <c r="CG582" s="109"/>
      <c r="CH582" s="110" t="s">
        <v>107</v>
      </c>
      <c r="CI582" s="111"/>
      <c r="CJ582" s="112">
        <v>6710</v>
      </c>
      <c r="CK582" s="113">
        <v>86</v>
      </c>
      <c r="CL582" s="114" t="s">
        <v>134</v>
      </c>
      <c r="CM582" s="114" t="s">
        <v>108</v>
      </c>
      <c r="CN582" s="114"/>
      <c r="CO582" s="115" t="s">
        <v>102</v>
      </c>
      <c r="CP582" s="115" t="s">
        <v>102</v>
      </c>
      <c r="CQ582" s="115" t="s">
        <v>102</v>
      </c>
      <c r="CR582" s="115" t="s">
        <v>102</v>
      </c>
      <c r="CS582" s="116"/>
      <c r="CT582" s="117" t="s">
        <v>109</v>
      </c>
      <c r="CU582" s="117" t="s">
        <v>109</v>
      </c>
      <c r="CV582" s="83">
        <v>578</v>
      </c>
      <c r="CW582" s="83" t="s">
        <v>108</v>
      </c>
      <c r="CX582" s="83">
        <v>578</v>
      </c>
      <c r="CY582" s="83" t="s">
        <v>108</v>
      </c>
      <c r="CZ582" s="83">
        <v>6906</v>
      </c>
      <c r="DA582" s="83" t="s">
        <v>419</v>
      </c>
      <c r="DB582" s="83" t="s">
        <v>130</v>
      </c>
      <c r="DC582" s="83" t="s">
        <v>499</v>
      </c>
      <c r="DD582" s="83">
        <v>1627</v>
      </c>
      <c r="DE582" s="83" t="s">
        <v>444</v>
      </c>
      <c r="DF582" s="83" t="s">
        <v>130</v>
      </c>
      <c r="DG582" s="83" t="s">
        <v>499</v>
      </c>
      <c r="DH582" s="83"/>
      <c r="DI582" s="83">
        <v>0</v>
      </c>
      <c r="DJ582" s="83">
        <v>1</v>
      </c>
      <c r="DK582" s="83">
        <v>0</v>
      </c>
      <c r="DL582" s="83">
        <v>0</v>
      </c>
      <c r="DM582" s="83">
        <v>0</v>
      </c>
      <c r="DN582" s="83">
        <v>0</v>
      </c>
      <c r="DO582" s="83">
        <v>0</v>
      </c>
      <c r="DP582" s="83">
        <v>0</v>
      </c>
      <c r="DQ582" s="83">
        <v>0</v>
      </c>
      <c r="DR582" s="83">
        <v>0</v>
      </c>
      <c r="DS582" s="83">
        <v>0</v>
      </c>
      <c r="DT582" s="83">
        <v>3</v>
      </c>
      <c r="DU582" s="83">
        <v>3</v>
      </c>
      <c r="DV582" s="83">
        <v>0</v>
      </c>
      <c r="DW582" s="83">
        <v>0</v>
      </c>
      <c r="DX582" s="83">
        <v>3</v>
      </c>
      <c r="DY582" s="85">
        <v>44224</v>
      </c>
      <c r="DZ582" s="83" t="s">
        <v>4629</v>
      </c>
      <c r="EA582" s="83" t="s">
        <v>102</v>
      </c>
      <c r="EB582" s="83" t="s">
        <v>482</v>
      </c>
      <c r="EC582" s="83">
        <v>578</v>
      </c>
      <c r="ED582" s="83" t="s">
        <v>483</v>
      </c>
      <c r="EE582" s="83">
        <v>1</v>
      </c>
      <c r="EF582" s="83">
        <v>0</v>
      </c>
      <c r="EG582" s="83">
        <v>0</v>
      </c>
      <c r="EH582" s="83" t="s">
        <v>109</v>
      </c>
      <c r="EI582" s="83" t="s">
        <v>108</v>
      </c>
      <c r="EJ582" s="83" t="s">
        <v>583</v>
      </c>
      <c r="EK582" s="83">
        <v>0</v>
      </c>
      <c r="EL582" s="83">
        <v>0</v>
      </c>
      <c r="EM582" s="83">
        <v>1</v>
      </c>
      <c r="EN582" s="83" t="s">
        <v>497</v>
      </c>
      <c r="EO582" s="83"/>
      <c r="EP582" s="83" t="s">
        <v>436</v>
      </c>
      <c r="EQ582" s="136">
        <v>1</v>
      </c>
      <c r="ER582" s="136">
        <v>1</v>
      </c>
      <c r="ES582" s="136">
        <v>1</v>
      </c>
      <c r="ET582" s="136">
        <v>1</v>
      </c>
      <c r="EU582" s="215" t="s">
        <v>269</v>
      </c>
      <c r="EV582" s="136">
        <v>1</v>
      </c>
      <c r="EW582" s="136">
        <v>1</v>
      </c>
      <c r="EX582" s="136">
        <v>1</v>
      </c>
      <c r="EY582" s="136">
        <v>1</v>
      </c>
      <c r="EZ582" s="136">
        <v>1</v>
      </c>
      <c r="FP582" s="215" t="s">
        <v>592</v>
      </c>
      <c r="FQ582" s="136" t="b">
        <v>1</v>
      </c>
      <c r="FR582" s="136" t="b">
        <v>1</v>
      </c>
      <c r="FS582" s="136" t="b">
        <v>1</v>
      </c>
      <c r="FT582" s="136" t="b">
        <v>1</v>
      </c>
      <c r="FX582" s="215" t="s">
        <v>269</v>
      </c>
    </row>
    <row r="583" spans="1:180" ht="60" customHeight="1" x14ac:dyDescent="0.55000000000000004">
      <c r="A583" s="83" t="s">
        <v>130</v>
      </c>
      <c r="B583" s="83" t="s">
        <v>98</v>
      </c>
      <c r="C583" s="136">
        <v>745231</v>
      </c>
      <c r="D583" s="207" t="s">
        <v>629</v>
      </c>
      <c r="E583" s="208" t="s">
        <v>634</v>
      </c>
      <c r="F583" s="83" t="s">
        <v>108</v>
      </c>
      <c r="G583" s="85">
        <v>26341</v>
      </c>
      <c r="H583" s="83" t="s">
        <v>102</v>
      </c>
      <c r="I583" s="85">
        <v>34633</v>
      </c>
      <c r="J583" s="83" t="s">
        <v>228</v>
      </c>
      <c r="K583" s="216">
        <v>275160895293</v>
      </c>
      <c r="L583" s="83" t="s">
        <v>191</v>
      </c>
      <c r="M583" s="85">
        <v>43642</v>
      </c>
      <c r="N583" s="83">
        <v>-2196.6666666666702</v>
      </c>
      <c r="O583" s="83" t="s">
        <v>193</v>
      </c>
      <c r="P583" s="83" t="s">
        <v>181</v>
      </c>
      <c r="Q583" s="208" t="s">
        <v>7360</v>
      </c>
      <c r="R583" s="83" t="s">
        <v>102</v>
      </c>
      <c r="S583" s="83" t="s">
        <v>102</v>
      </c>
      <c r="T583" s="83" t="s">
        <v>131</v>
      </c>
      <c r="U583" s="83" t="s">
        <v>10008</v>
      </c>
      <c r="V583" s="83" t="s">
        <v>104</v>
      </c>
      <c r="W583" s="83" t="s">
        <v>105</v>
      </c>
      <c r="X583" s="86" t="s">
        <v>7360</v>
      </c>
      <c r="Y583" s="87" t="s">
        <v>102</v>
      </c>
      <c r="Z583" s="87" t="s">
        <v>102</v>
      </c>
      <c r="AA583" s="87" t="s">
        <v>131</v>
      </c>
      <c r="AB583" s="87" t="s">
        <v>10008</v>
      </c>
      <c r="AC583" s="87" t="s">
        <v>104</v>
      </c>
      <c r="AD583" s="87" t="s">
        <v>105</v>
      </c>
      <c r="AE583" s="87" t="s">
        <v>106</v>
      </c>
      <c r="AF583" s="86" t="s">
        <v>7360</v>
      </c>
      <c r="AG583" s="87" t="s">
        <v>177</v>
      </c>
      <c r="AH583" s="87" t="s">
        <v>10008</v>
      </c>
      <c r="AI583" s="87" t="s">
        <v>104</v>
      </c>
      <c r="AJ583" s="87" t="s">
        <v>204</v>
      </c>
      <c r="AK583" s="88"/>
      <c r="AL583" s="83" t="s">
        <v>107</v>
      </c>
      <c r="AM583" s="89" t="s">
        <v>454</v>
      </c>
      <c r="AN583" s="90" t="s">
        <v>416</v>
      </c>
      <c r="AO583" s="91" t="s">
        <v>643</v>
      </c>
      <c r="AP583" s="90">
        <v>8.3333333333332398</v>
      </c>
      <c r="AQ583" s="92" t="s">
        <v>102</v>
      </c>
      <c r="AR583" s="93" t="s">
        <v>102</v>
      </c>
      <c r="AS583" s="93" t="s">
        <v>102</v>
      </c>
      <c r="AT583" s="93" t="s">
        <v>102</v>
      </c>
      <c r="AU583" s="210" t="s">
        <v>645</v>
      </c>
      <c r="AV583" s="93" t="s">
        <v>185</v>
      </c>
      <c r="AW583" s="94" t="s">
        <v>102</v>
      </c>
      <c r="AX583" s="93" t="s">
        <v>105</v>
      </c>
      <c r="AY583" s="95" t="s">
        <v>104</v>
      </c>
      <c r="AZ583" s="93" t="s">
        <v>102</v>
      </c>
      <c r="BA583" s="93" t="s">
        <v>102</v>
      </c>
      <c r="BB583" s="93" t="s">
        <v>102</v>
      </c>
      <c r="BC583" s="93" t="s">
        <v>102</v>
      </c>
      <c r="BD583" s="96" t="s">
        <v>102</v>
      </c>
      <c r="BE583" s="90">
        <v>-280.66666666666703</v>
      </c>
      <c r="BF583" s="93" t="s">
        <v>102</v>
      </c>
      <c r="BG583" s="93" t="s">
        <v>102</v>
      </c>
      <c r="BH583" s="93" t="s">
        <v>102</v>
      </c>
      <c r="BI583" s="93" t="s">
        <v>102</v>
      </c>
      <c r="BJ583" s="210" t="s">
        <v>643</v>
      </c>
      <c r="BK583" s="93" t="s">
        <v>196</v>
      </c>
      <c r="BL583" s="97" t="s">
        <v>102</v>
      </c>
      <c r="BM583" s="93" t="s">
        <v>105</v>
      </c>
      <c r="BN583" s="93" t="s">
        <v>596</v>
      </c>
      <c r="BO583" s="93" t="s">
        <v>102</v>
      </c>
      <c r="BP583" s="98" t="s">
        <v>102</v>
      </c>
      <c r="BQ583" s="93" t="s">
        <v>102</v>
      </c>
      <c r="BR583" s="93" t="s">
        <v>102</v>
      </c>
      <c r="BS583" s="93" t="s">
        <v>102</v>
      </c>
      <c r="BT583" s="99" t="s">
        <v>591</v>
      </c>
      <c r="BU583" s="100" t="s">
        <v>11528</v>
      </c>
      <c r="BV583" s="101" t="s">
        <v>471</v>
      </c>
      <c r="BW583" s="136"/>
      <c r="BX583" s="103" t="s">
        <v>565</v>
      </c>
      <c r="BY583" s="104" t="s">
        <v>190</v>
      </c>
      <c r="BZ583" s="136"/>
      <c r="CA583" s="83" t="s">
        <v>599</v>
      </c>
      <c r="CB583" s="106" t="s">
        <v>647</v>
      </c>
      <c r="CC583" s="106" t="s">
        <v>11529</v>
      </c>
      <c r="CD583" s="107"/>
      <c r="CE583" s="108" t="s">
        <v>107</v>
      </c>
      <c r="CF583" s="108" t="s">
        <v>107</v>
      </c>
      <c r="CG583" s="109"/>
      <c r="CH583" s="110" t="s">
        <v>107</v>
      </c>
      <c r="CI583" s="111"/>
      <c r="CJ583" s="112">
        <v>6710</v>
      </c>
      <c r="CK583" s="113">
        <v>86</v>
      </c>
      <c r="CL583" s="114" t="s">
        <v>134</v>
      </c>
      <c r="CM583" s="114" t="s">
        <v>108</v>
      </c>
      <c r="CN583" s="114"/>
      <c r="CO583" s="115" t="s">
        <v>102</v>
      </c>
      <c r="CP583" s="115" t="s">
        <v>102</v>
      </c>
      <c r="CQ583" s="115" t="s">
        <v>102</v>
      </c>
      <c r="CR583" s="115" t="s">
        <v>102</v>
      </c>
      <c r="CS583" s="116"/>
      <c r="CT583" s="117" t="s">
        <v>109</v>
      </c>
      <c r="CU583" s="117" t="s">
        <v>109</v>
      </c>
      <c r="CV583" s="83">
        <v>579</v>
      </c>
      <c r="CW583" s="83" t="s">
        <v>108</v>
      </c>
      <c r="CX583" s="83">
        <v>579</v>
      </c>
      <c r="CY583" s="83" t="s">
        <v>108</v>
      </c>
      <c r="CZ583" s="83">
        <v>6907</v>
      </c>
      <c r="DA583" s="83" t="s">
        <v>419</v>
      </c>
      <c r="DB583" s="83" t="s">
        <v>130</v>
      </c>
      <c r="DC583" s="83" t="s">
        <v>499</v>
      </c>
      <c r="DD583" s="83">
        <v>1628</v>
      </c>
      <c r="DE583" s="83" t="s">
        <v>444</v>
      </c>
      <c r="DF583" s="83" t="s">
        <v>130</v>
      </c>
      <c r="DG583" s="83" t="s">
        <v>499</v>
      </c>
      <c r="DH583" s="83"/>
      <c r="DI583" s="83">
        <v>0</v>
      </c>
      <c r="DJ583" s="83">
        <v>1</v>
      </c>
      <c r="DK583" s="83">
        <v>0</v>
      </c>
      <c r="DL583" s="83">
        <v>0</v>
      </c>
      <c r="DM583" s="83">
        <v>0</v>
      </c>
      <c r="DN583" s="83">
        <v>0</v>
      </c>
      <c r="DO583" s="83">
        <v>0</v>
      </c>
      <c r="DP583" s="83">
        <v>0</v>
      </c>
      <c r="DQ583" s="83">
        <v>0</v>
      </c>
      <c r="DR583" s="83">
        <v>0</v>
      </c>
      <c r="DS583" s="83">
        <v>0</v>
      </c>
      <c r="DT583" s="83">
        <v>3</v>
      </c>
      <c r="DU583" s="83">
        <v>3</v>
      </c>
      <c r="DV583" s="83">
        <v>0</v>
      </c>
      <c r="DW583" s="83">
        <v>0</v>
      </c>
      <c r="DX583" s="83">
        <v>3</v>
      </c>
      <c r="DY583" s="85">
        <v>44225</v>
      </c>
      <c r="DZ583" s="83" t="s">
        <v>4630</v>
      </c>
      <c r="EA583" s="83" t="s">
        <v>102</v>
      </c>
      <c r="EB583" s="83" t="s">
        <v>482</v>
      </c>
      <c r="EC583" s="83">
        <v>579</v>
      </c>
      <c r="ED583" s="83" t="s">
        <v>483</v>
      </c>
      <c r="EE583" s="83">
        <v>1</v>
      </c>
      <c r="EF583" s="83">
        <v>0</v>
      </c>
      <c r="EG583" s="83">
        <v>0</v>
      </c>
      <c r="EH583" s="83" t="s">
        <v>109</v>
      </c>
      <c r="EI583" s="83" t="s">
        <v>108</v>
      </c>
      <c r="EJ583" s="83" t="s">
        <v>583</v>
      </c>
      <c r="EK583" s="83">
        <v>0</v>
      </c>
      <c r="EL583" s="83">
        <v>0</v>
      </c>
      <c r="EM583" s="83">
        <v>1</v>
      </c>
      <c r="EN583" s="83" t="s">
        <v>497</v>
      </c>
      <c r="EO583" s="83"/>
      <c r="EP583" s="83" t="s">
        <v>436</v>
      </c>
      <c r="EQ583" s="136">
        <v>1</v>
      </c>
      <c r="ER583" s="136">
        <v>1</v>
      </c>
      <c r="ES583" s="136">
        <v>1</v>
      </c>
      <c r="ET583" s="136">
        <v>1</v>
      </c>
      <c r="EU583" s="215" t="s">
        <v>269</v>
      </c>
      <c r="EV583" s="136">
        <v>1</v>
      </c>
      <c r="EW583" s="136">
        <v>1</v>
      </c>
      <c r="EX583" s="136">
        <v>1</v>
      </c>
      <c r="EY583" s="136">
        <v>1</v>
      </c>
      <c r="EZ583" s="136">
        <v>1</v>
      </c>
      <c r="FP583" s="215" t="s">
        <v>592</v>
      </c>
      <c r="FQ583" s="136" t="b">
        <v>1</v>
      </c>
      <c r="FR583" s="136" t="b">
        <v>1</v>
      </c>
      <c r="FS583" s="136" t="b">
        <v>1</v>
      </c>
      <c r="FT583" s="136" t="b">
        <v>1</v>
      </c>
      <c r="FX583" s="215" t="s">
        <v>269</v>
      </c>
    </row>
    <row r="584" spans="1:180" ht="60" customHeight="1" x14ac:dyDescent="0.55000000000000004">
      <c r="A584" s="83" t="s">
        <v>130</v>
      </c>
      <c r="B584" s="83" t="s">
        <v>98</v>
      </c>
      <c r="C584" s="136">
        <v>788154</v>
      </c>
      <c r="D584" s="207" t="s">
        <v>627</v>
      </c>
      <c r="E584" s="208" t="s">
        <v>630</v>
      </c>
      <c r="F584" s="83" t="s">
        <v>108</v>
      </c>
      <c r="G584" s="85">
        <v>20621</v>
      </c>
      <c r="H584" s="83" t="s">
        <v>102</v>
      </c>
      <c r="I584" s="85">
        <v>39794</v>
      </c>
      <c r="J584" s="83" t="s">
        <v>228</v>
      </c>
      <c r="K584" s="216">
        <v>672961280505</v>
      </c>
      <c r="L584" s="83" t="s">
        <v>191</v>
      </c>
      <c r="M584" s="85">
        <v>43631</v>
      </c>
      <c r="N584" s="83">
        <v>-2201.6666666666702</v>
      </c>
      <c r="O584" s="83" t="s">
        <v>180</v>
      </c>
      <c r="P584" s="83" t="s">
        <v>181</v>
      </c>
      <c r="Q584" s="208" t="s">
        <v>7364</v>
      </c>
      <c r="R584" s="83" t="s">
        <v>102</v>
      </c>
      <c r="S584" s="83" t="s">
        <v>102</v>
      </c>
      <c r="T584" s="83" t="s">
        <v>199</v>
      </c>
      <c r="U584" s="83" t="s">
        <v>10009</v>
      </c>
      <c r="V584" s="83" t="s">
        <v>104</v>
      </c>
      <c r="W584" s="83" t="s">
        <v>105</v>
      </c>
      <c r="X584" s="86" t="s">
        <v>7364</v>
      </c>
      <c r="Y584" s="87" t="s">
        <v>102</v>
      </c>
      <c r="Z584" s="87" t="s">
        <v>102</v>
      </c>
      <c r="AA584" s="87" t="s">
        <v>199</v>
      </c>
      <c r="AB584" s="87" t="s">
        <v>10009</v>
      </c>
      <c r="AC584" s="87" t="s">
        <v>104</v>
      </c>
      <c r="AD584" s="87" t="s">
        <v>105</v>
      </c>
      <c r="AE584" s="87" t="s">
        <v>106</v>
      </c>
      <c r="AF584" s="86" t="s">
        <v>7364</v>
      </c>
      <c r="AG584" s="87" t="s">
        <v>489</v>
      </c>
      <c r="AH584" s="87" t="s">
        <v>10010</v>
      </c>
      <c r="AI584" s="87" t="s">
        <v>104</v>
      </c>
      <c r="AJ584" s="87" t="s">
        <v>204</v>
      </c>
      <c r="AK584" s="88"/>
      <c r="AL584" s="83" t="s">
        <v>107</v>
      </c>
      <c r="AM584" s="89" t="s">
        <v>454</v>
      </c>
      <c r="AN584" s="90" t="s">
        <v>416</v>
      </c>
      <c r="AO584" s="91" t="s">
        <v>641</v>
      </c>
      <c r="AP584" s="90">
        <v>8.3333333333332398</v>
      </c>
      <c r="AQ584" s="92" t="s">
        <v>211</v>
      </c>
      <c r="AR584" s="93" t="s">
        <v>102</v>
      </c>
      <c r="AS584" s="93" t="s">
        <v>102</v>
      </c>
      <c r="AT584" s="93" t="s">
        <v>102</v>
      </c>
      <c r="AU584" s="210" t="s">
        <v>641</v>
      </c>
      <c r="AV584" s="93" t="s">
        <v>192</v>
      </c>
      <c r="AW584" s="94" t="s">
        <v>102</v>
      </c>
      <c r="AX584" s="93" t="s">
        <v>105</v>
      </c>
      <c r="AY584" s="95" t="s">
        <v>188</v>
      </c>
      <c r="AZ584" s="93" t="s">
        <v>102</v>
      </c>
      <c r="BA584" s="93" t="s">
        <v>10011</v>
      </c>
      <c r="BB584" s="93" t="s">
        <v>102</v>
      </c>
      <c r="BC584" s="93" t="s">
        <v>102</v>
      </c>
      <c r="BD584" s="96" t="s">
        <v>102</v>
      </c>
      <c r="BE584" s="90">
        <v>-281.16666666666703</v>
      </c>
      <c r="BF584" s="93" t="s">
        <v>211</v>
      </c>
      <c r="BG584" s="93" t="s">
        <v>102</v>
      </c>
      <c r="BH584" s="93" t="s">
        <v>102</v>
      </c>
      <c r="BI584" s="93" t="s">
        <v>102</v>
      </c>
      <c r="BJ584" s="210" t="s">
        <v>646</v>
      </c>
      <c r="BK584" s="93" t="s">
        <v>182</v>
      </c>
      <c r="BL584" s="97" t="s">
        <v>102</v>
      </c>
      <c r="BM584" s="93" t="s">
        <v>105</v>
      </c>
      <c r="BN584" s="93" t="s">
        <v>104</v>
      </c>
      <c r="BO584" s="93" t="s">
        <v>102</v>
      </c>
      <c r="BP584" s="98">
        <v>20180400</v>
      </c>
      <c r="BQ584" s="93" t="s">
        <v>102</v>
      </c>
      <c r="BR584" s="93" t="s">
        <v>102</v>
      </c>
      <c r="BS584" s="93" t="s">
        <v>102</v>
      </c>
      <c r="BT584" s="99" t="s">
        <v>591</v>
      </c>
      <c r="BU584" s="100" t="s">
        <v>11530</v>
      </c>
      <c r="BV584" s="101" t="s">
        <v>471</v>
      </c>
      <c r="BW584" s="136"/>
      <c r="BX584" s="103" t="s">
        <v>565</v>
      </c>
      <c r="BY584" s="104" t="s">
        <v>190</v>
      </c>
      <c r="BZ584" s="136"/>
      <c r="CA584" s="83" t="s">
        <v>599</v>
      </c>
      <c r="CB584" s="106" t="s">
        <v>647</v>
      </c>
      <c r="CC584" s="106" t="s">
        <v>11531</v>
      </c>
      <c r="CD584" s="107"/>
      <c r="CE584" s="108" t="s">
        <v>107</v>
      </c>
      <c r="CF584" s="108" t="s">
        <v>107</v>
      </c>
      <c r="CG584" s="109"/>
      <c r="CH584" s="110" t="s">
        <v>107</v>
      </c>
      <c r="CI584" s="111"/>
      <c r="CJ584" s="112">
        <v>6710</v>
      </c>
      <c r="CK584" s="113">
        <v>86</v>
      </c>
      <c r="CL584" s="114" t="s">
        <v>134</v>
      </c>
      <c r="CM584" s="114" t="s">
        <v>108</v>
      </c>
      <c r="CN584" s="114"/>
      <c r="CO584" s="115" t="s">
        <v>102</v>
      </c>
      <c r="CP584" s="115" t="s">
        <v>102</v>
      </c>
      <c r="CQ584" s="115" t="s">
        <v>102</v>
      </c>
      <c r="CR584" s="115" t="s">
        <v>102</v>
      </c>
      <c r="CS584" s="116"/>
      <c r="CT584" s="117" t="s">
        <v>109</v>
      </c>
      <c r="CU584" s="117" t="s">
        <v>109</v>
      </c>
      <c r="CV584" s="83">
        <v>580</v>
      </c>
      <c r="CW584" s="83" t="s">
        <v>108</v>
      </c>
      <c r="CX584" s="83">
        <v>580</v>
      </c>
      <c r="CY584" s="83" t="s">
        <v>108</v>
      </c>
      <c r="CZ584" s="83">
        <v>6908</v>
      </c>
      <c r="DA584" s="83" t="s">
        <v>419</v>
      </c>
      <c r="DB584" s="83" t="s">
        <v>130</v>
      </c>
      <c r="DC584" s="83" t="s">
        <v>499</v>
      </c>
      <c r="DD584" s="83">
        <v>1629</v>
      </c>
      <c r="DE584" s="83" t="s">
        <v>444</v>
      </c>
      <c r="DF584" s="83" t="s">
        <v>130</v>
      </c>
      <c r="DG584" s="83" t="s">
        <v>499</v>
      </c>
      <c r="DH584" s="83"/>
      <c r="DI584" s="83">
        <v>0</v>
      </c>
      <c r="DJ584" s="83">
        <v>1</v>
      </c>
      <c r="DK584" s="83">
        <v>0</v>
      </c>
      <c r="DL584" s="83">
        <v>0</v>
      </c>
      <c r="DM584" s="83">
        <v>0</v>
      </c>
      <c r="DN584" s="83">
        <v>0</v>
      </c>
      <c r="DO584" s="83">
        <v>0</v>
      </c>
      <c r="DP584" s="83">
        <v>0</v>
      </c>
      <c r="DQ584" s="83">
        <v>0</v>
      </c>
      <c r="DR584" s="83">
        <v>0</v>
      </c>
      <c r="DS584" s="83">
        <v>0</v>
      </c>
      <c r="DT584" s="83">
        <v>3</v>
      </c>
      <c r="DU584" s="83">
        <v>3</v>
      </c>
      <c r="DV584" s="83">
        <v>0</v>
      </c>
      <c r="DW584" s="83">
        <v>0</v>
      </c>
      <c r="DX584" s="83">
        <v>3</v>
      </c>
      <c r="DY584" s="85">
        <v>44226</v>
      </c>
      <c r="DZ584" s="83" t="s">
        <v>4631</v>
      </c>
      <c r="EA584" s="83" t="s">
        <v>102</v>
      </c>
      <c r="EB584" s="83" t="s">
        <v>482</v>
      </c>
      <c r="EC584" s="83">
        <v>580</v>
      </c>
      <c r="ED584" s="83" t="s">
        <v>483</v>
      </c>
      <c r="EE584" s="83">
        <v>1</v>
      </c>
      <c r="EF584" s="83">
        <v>0</v>
      </c>
      <c r="EG584" s="83">
        <v>0</v>
      </c>
      <c r="EH584" s="83" t="s">
        <v>109</v>
      </c>
      <c r="EI584" s="83" t="s">
        <v>108</v>
      </c>
      <c r="EJ584" s="83" t="s">
        <v>583</v>
      </c>
      <c r="EK584" s="83">
        <v>0</v>
      </c>
      <c r="EL584" s="83">
        <v>0</v>
      </c>
      <c r="EM584" s="83">
        <v>1</v>
      </c>
      <c r="EN584" s="83" t="s">
        <v>497</v>
      </c>
      <c r="EO584" s="83"/>
      <c r="EP584" s="83" t="s">
        <v>436</v>
      </c>
      <c r="EQ584" s="136">
        <v>1</v>
      </c>
      <c r="ER584" s="136">
        <v>1</v>
      </c>
      <c r="ES584" s="136">
        <v>1</v>
      </c>
      <c r="ET584" s="136">
        <v>1</v>
      </c>
      <c r="EU584" s="215" t="s">
        <v>269</v>
      </c>
      <c r="EV584" s="136">
        <v>1</v>
      </c>
      <c r="EW584" s="136">
        <v>1</v>
      </c>
      <c r="EX584" s="136">
        <v>1</v>
      </c>
      <c r="EY584" s="136">
        <v>1</v>
      </c>
      <c r="EZ584" s="136">
        <v>1</v>
      </c>
      <c r="FP584" s="215" t="s">
        <v>592</v>
      </c>
      <c r="FQ584" s="136" t="b">
        <v>1</v>
      </c>
      <c r="FR584" s="136" t="b">
        <v>1</v>
      </c>
      <c r="FS584" s="136" t="b">
        <v>1</v>
      </c>
      <c r="FT584" s="136" t="b">
        <v>1</v>
      </c>
      <c r="FX584" s="215" t="s">
        <v>269</v>
      </c>
    </row>
    <row r="585" spans="1:180" ht="60" customHeight="1" x14ac:dyDescent="0.55000000000000004">
      <c r="A585" s="83" t="s">
        <v>130</v>
      </c>
      <c r="B585" s="83" t="s">
        <v>98</v>
      </c>
      <c r="C585" s="136">
        <v>495298</v>
      </c>
      <c r="D585" s="207" t="s">
        <v>628</v>
      </c>
      <c r="E585" s="208" t="s">
        <v>633</v>
      </c>
      <c r="F585" s="83" t="s">
        <v>108</v>
      </c>
      <c r="G585" s="85">
        <v>22744</v>
      </c>
      <c r="H585" s="83" t="s">
        <v>102</v>
      </c>
      <c r="I585" s="85">
        <v>39772</v>
      </c>
      <c r="J585" s="83" t="s">
        <v>228</v>
      </c>
      <c r="K585" s="216">
        <v>656805336111</v>
      </c>
      <c r="L585" s="83" t="s">
        <v>191</v>
      </c>
      <c r="M585" s="85">
        <v>43619</v>
      </c>
      <c r="N585" s="83">
        <v>-2206.6666666666702</v>
      </c>
      <c r="O585" s="83" t="s">
        <v>193</v>
      </c>
      <c r="P585" s="83" t="s">
        <v>181</v>
      </c>
      <c r="Q585" s="208" t="s">
        <v>7368</v>
      </c>
      <c r="R585" s="83" t="s">
        <v>102</v>
      </c>
      <c r="S585" s="83" t="s">
        <v>102</v>
      </c>
      <c r="T585" s="83" t="s">
        <v>133</v>
      </c>
      <c r="U585" s="83" t="s">
        <v>10012</v>
      </c>
      <c r="V585" s="83" t="s">
        <v>111</v>
      </c>
      <c r="W585" s="83" t="s">
        <v>105</v>
      </c>
      <c r="X585" s="86" t="s">
        <v>7368</v>
      </c>
      <c r="Y585" s="87" t="s">
        <v>102</v>
      </c>
      <c r="Z585" s="87" t="s">
        <v>102</v>
      </c>
      <c r="AA585" s="87" t="s">
        <v>133</v>
      </c>
      <c r="AB585" s="87" t="s">
        <v>10012</v>
      </c>
      <c r="AC585" s="87" t="s">
        <v>111</v>
      </c>
      <c r="AD585" s="87" t="s">
        <v>105</v>
      </c>
      <c r="AE585" s="87" t="s">
        <v>106</v>
      </c>
      <c r="AF585" s="86" t="s">
        <v>7368</v>
      </c>
      <c r="AG585" s="87" t="s">
        <v>486</v>
      </c>
      <c r="AH585" s="87" t="s">
        <v>10012</v>
      </c>
      <c r="AI585" s="87" t="s">
        <v>111</v>
      </c>
      <c r="AJ585" s="87" t="s">
        <v>204</v>
      </c>
      <c r="AK585" s="88"/>
      <c r="AL585" s="83" t="s">
        <v>107</v>
      </c>
      <c r="AM585" s="89" t="s">
        <v>454</v>
      </c>
      <c r="AN585" s="90" t="s">
        <v>416</v>
      </c>
      <c r="AO585" s="91" t="s">
        <v>642</v>
      </c>
      <c r="AP585" s="90">
        <v>8.3333333333332398</v>
      </c>
      <c r="AQ585" s="92" t="s">
        <v>102</v>
      </c>
      <c r="AR585" s="93" t="s">
        <v>102</v>
      </c>
      <c r="AS585" s="93" t="s">
        <v>102</v>
      </c>
      <c r="AT585" s="93" t="s">
        <v>102</v>
      </c>
      <c r="AU585" s="210" t="s">
        <v>644</v>
      </c>
      <c r="AV585" s="93" t="s">
        <v>185</v>
      </c>
      <c r="AW585" s="94" t="s">
        <v>102</v>
      </c>
      <c r="AX585" s="93" t="s">
        <v>183</v>
      </c>
      <c r="AY585" s="95" t="s">
        <v>111</v>
      </c>
      <c r="AZ585" s="93" t="s">
        <v>102</v>
      </c>
      <c r="BA585" s="93" t="s">
        <v>102</v>
      </c>
      <c r="BB585" s="93" t="s">
        <v>102</v>
      </c>
      <c r="BC585" s="93" t="s">
        <v>102</v>
      </c>
      <c r="BD585" s="96" t="s">
        <v>102</v>
      </c>
      <c r="BE585" s="90">
        <v>-281.66666666666703</v>
      </c>
      <c r="BF585" s="93" t="s">
        <v>102</v>
      </c>
      <c r="BG585" s="93" t="s">
        <v>102</v>
      </c>
      <c r="BH585" s="93" t="s">
        <v>102</v>
      </c>
      <c r="BI585" s="93" t="s">
        <v>102</v>
      </c>
      <c r="BJ585" s="210" t="s">
        <v>642</v>
      </c>
      <c r="BK585" s="93" t="s">
        <v>192</v>
      </c>
      <c r="BL585" s="97" t="s">
        <v>102</v>
      </c>
      <c r="BM585" s="93" t="s">
        <v>183</v>
      </c>
      <c r="BN585" s="93" t="s">
        <v>106</v>
      </c>
      <c r="BO585" s="93" t="s">
        <v>102</v>
      </c>
      <c r="BP585" s="98" t="s">
        <v>102</v>
      </c>
      <c r="BQ585" s="93" t="s">
        <v>102</v>
      </c>
      <c r="BR585" s="93" t="s">
        <v>102</v>
      </c>
      <c r="BS585" s="93" t="s">
        <v>102</v>
      </c>
      <c r="BT585" s="99" t="s">
        <v>591</v>
      </c>
      <c r="BU585" s="100" t="s">
        <v>11532</v>
      </c>
      <c r="BV585" s="101" t="s">
        <v>471</v>
      </c>
      <c r="BW585" s="136"/>
      <c r="BX585" s="103" t="s">
        <v>565</v>
      </c>
      <c r="BY585" s="104" t="s">
        <v>190</v>
      </c>
      <c r="BZ585" s="136"/>
      <c r="CA585" s="83" t="s">
        <v>599</v>
      </c>
      <c r="CB585" s="106" t="s">
        <v>647</v>
      </c>
      <c r="CC585" s="106" t="s">
        <v>11533</v>
      </c>
      <c r="CD585" s="107"/>
      <c r="CE585" s="108" t="s">
        <v>107</v>
      </c>
      <c r="CF585" s="108" t="s">
        <v>107</v>
      </c>
      <c r="CG585" s="109"/>
      <c r="CH585" s="110" t="s">
        <v>107</v>
      </c>
      <c r="CI585" s="111"/>
      <c r="CJ585" s="112">
        <v>6710</v>
      </c>
      <c r="CK585" s="113">
        <v>86</v>
      </c>
      <c r="CL585" s="114" t="s">
        <v>134</v>
      </c>
      <c r="CM585" s="114" t="s">
        <v>108</v>
      </c>
      <c r="CN585" s="114"/>
      <c r="CO585" s="115" t="s">
        <v>102</v>
      </c>
      <c r="CP585" s="115" t="s">
        <v>102</v>
      </c>
      <c r="CQ585" s="115" t="s">
        <v>102</v>
      </c>
      <c r="CR585" s="115" t="s">
        <v>102</v>
      </c>
      <c r="CS585" s="116"/>
      <c r="CT585" s="117" t="s">
        <v>109</v>
      </c>
      <c r="CU585" s="117" t="s">
        <v>109</v>
      </c>
      <c r="CV585" s="83">
        <v>581</v>
      </c>
      <c r="CW585" s="83" t="s">
        <v>108</v>
      </c>
      <c r="CX585" s="83">
        <v>581</v>
      </c>
      <c r="CY585" s="83" t="s">
        <v>108</v>
      </c>
      <c r="CZ585" s="83">
        <v>6909</v>
      </c>
      <c r="DA585" s="83" t="s">
        <v>419</v>
      </c>
      <c r="DB585" s="83" t="s">
        <v>130</v>
      </c>
      <c r="DC585" s="83" t="s">
        <v>499</v>
      </c>
      <c r="DD585" s="83">
        <v>1630</v>
      </c>
      <c r="DE585" s="83" t="s">
        <v>444</v>
      </c>
      <c r="DF585" s="83" t="s">
        <v>130</v>
      </c>
      <c r="DG585" s="83" t="s">
        <v>499</v>
      </c>
      <c r="DH585" s="83"/>
      <c r="DI585" s="83">
        <v>0</v>
      </c>
      <c r="DJ585" s="83">
        <v>1</v>
      </c>
      <c r="DK585" s="83">
        <v>0</v>
      </c>
      <c r="DL585" s="83">
        <v>0</v>
      </c>
      <c r="DM585" s="83">
        <v>0</v>
      </c>
      <c r="DN585" s="83">
        <v>0</v>
      </c>
      <c r="DO585" s="83">
        <v>0</v>
      </c>
      <c r="DP585" s="83">
        <v>0</v>
      </c>
      <c r="DQ585" s="83">
        <v>0</v>
      </c>
      <c r="DR585" s="83">
        <v>0</v>
      </c>
      <c r="DS585" s="83">
        <v>0</v>
      </c>
      <c r="DT585" s="83">
        <v>3</v>
      </c>
      <c r="DU585" s="83">
        <v>3</v>
      </c>
      <c r="DV585" s="83">
        <v>0</v>
      </c>
      <c r="DW585" s="83">
        <v>0</v>
      </c>
      <c r="DX585" s="83">
        <v>3</v>
      </c>
      <c r="DY585" s="85">
        <v>44227</v>
      </c>
      <c r="DZ585" s="83" t="s">
        <v>4632</v>
      </c>
      <c r="EA585" s="83" t="s">
        <v>102</v>
      </c>
      <c r="EB585" s="83" t="s">
        <v>482</v>
      </c>
      <c r="EC585" s="83">
        <v>581</v>
      </c>
      <c r="ED585" s="83" t="s">
        <v>483</v>
      </c>
      <c r="EE585" s="83">
        <v>1</v>
      </c>
      <c r="EF585" s="83">
        <v>0</v>
      </c>
      <c r="EG585" s="83">
        <v>0</v>
      </c>
      <c r="EH585" s="83" t="s">
        <v>109</v>
      </c>
      <c r="EI585" s="83" t="s">
        <v>108</v>
      </c>
      <c r="EJ585" s="83" t="s">
        <v>583</v>
      </c>
      <c r="EK585" s="83">
        <v>0</v>
      </c>
      <c r="EL585" s="83">
        <v>0</v>
      </c>
      <c r="EM585" s="83">
        <v>1</v>
      </c>
      <c r="EN585" s="83" t="s">
        <v>497</v>
      </c>
      <c r="EO585" s="83"/>
      <c r="EP585" s="83" t="s">
        <v>436</v>
      </c>
      <c r="EQ585" s="136">
        <v>1</v>
      </c>
      <c r="ER585" s="136">
        <v>1</v>
      </c>
      <c r="ES585" s="136">
        <v>1</v>
      </c>
      <c r="ET585" s="136">
        <v>1</v>
      </c>
      <c r="EU585" s="215" t="s">
        <v>269</v>
      </c>
      <c r="EV585" s="136">
        <v>1</v>
      </c>
      <c r="EW585" s="136">
        <v>1</v>
      </c>
      <c r="EX585" s="136">
        <v>1</v>
      </c>
      <c r="EY585" s="136">
        <v>1</v>
      </c>
      <c r="EZ585" s="136">
        <v>1</v>
      </c>
      <c r="FP585" s="215" t="s">
        <v>592</v>
      </c>
      <c r="FQ585" s="136" t="b">
        <v>1</v>
      </c>
      <c r="FR585" s="136" t="b">
        <v>1</v>
      </c>
      <c r="FS585" s="136" t="b">
        <v>1</v>
      </c>
      <c r="FT585" s="136" t="b">
        <v>1</v>
      </c>
      <c r="FX585" s="215" t="s">
        <v>269</v>
      </c>
    </row>
    <row r="586" spans="1:180" ht="60" customHeight="1" x14ac:dyDescent="0.55000000000000004">
      <c r="A586" s="83" t="s">
        <v>130</v>
      </c>
      <c r="B586" s="83" t="s">
        <v>98</v>
      </c>
      <c r="C586" s="136">
        <v>167292</v>
      </c>
      <c r="D586" s="207" t="s">
        <v>629</v>
      </c>
      <c r="E586" s="208" t="s">
        <v>634</v>
      </c>
      <c r="F586" s="83" t="s">
        <v>108</v>
      </c>
      <c r="G586" s="85">
        <v>26341</v>
      </c>
      <c r="H586" s="83" t="s">
        <v>102</v>
      </c>
      <c r="I586" s="85">
        <v>34633</v>
      </c>
      <c r="J586" s="83" t="s">
        <v>228</v>
      </c>
      <c r="K586" s="216">
        <v>910686866294</v>
      </c>
      <c r="L586" s="83" t="s">
        <v>191</v>
      </c>
      <c r="M586" s="85">
        <v>43642</v>
      </c>
      <c r="N586" s="83">
        <v>-2211.6666666666702</v>
      </c>
      <c r="O586" s="83" t="s">
        <v>193</v>
      </c>
      <c r="P586" s="83" t="s">
        <v>181</v>
      </c>
      <c r="Q586" s="208" t="s">
        <v>7372</v>
      </c>
      <c r="R586" s="83" t="s">
        <v>102</v>
      </c>
      <c r="S586" s="83" t="s">
        <v>102</v>
      </c>
      <c r="T586" s="83" t="s">
        <v>131</v>
      </c>
      <c r="U586" s="83" t="s">
        <v>10013</v>
      </c>
      <c r="V586" s="83" t="s">
        <v>104</v>
      </c>
      <c r="W586" s="83" t="s">
        <v>105</v>
      </c>
      <c r="X586" s="86" t="s">
        <v>7372</v>
      </c>
      <c r="Y586" s="87" t="s">
        <v>102</v>
      </c>
      <c r="Z586" s="87" t="s">
        <v>102</v>
      </c>
      <c r="AA586" s="87" t="s">
        <v>131</v>
      </c>
      <c r="AB586" s="87" t="s">
        <v>10013</v>
      </c>
      <c r="AC586" s="87" t="s">
        <v>104</v>
      </c>
      <c r="AD586" s="87" t="s">
        <v>105</v>
      </c>
      <c r="AE586" s="87" t="s">
        <v>106</v>
      </c>
      <c r="AF586" s="86" t="s">
        <v>7372</v>
      </c>
      <c r="AG586" s="87" t="s">
        <v>177</v>
      </c>
      <c r="AH586" s="87" t="s">
        <v>10013</v>
      </c>
      <c r="AI586" s="87" t="s">
        <v>104</v>
      </c>
      <c r="AJ586" s="87" t="s">
        <v>204</v>
      </c>
      <c r="AK586" s="88"/>
      <c r="AL586" s="83" t="s">
        <v>107</v>
      </c>
      <c r="AM586" s="89" t="s">
        <v>454</v>
      </c>
      <c r="AN586" s="90" t="s">
        <v>416</v>
      </c>
      <c r="AO586" s="91" t="s">
        <v>643</v>
      </c>
      <c r="AP586" s="90">
        <v>8.3333333333332398</v>
      </c>
      <c r="AQ586" s="92" t="s">
        <v>102</v>
      </c>
      <c r="AR586" s="93" t="s">
        <v>102</v>
      </c>
      <c r="AS586" s="93" t="s">
        <v>102</v>
      </c>
      <c r="AT586" s="93" t="s">
        <v>102</v>
      </c>
      <c r="AU586" s="210" t="s">
        <v>645</v>
      </c>
      <c r="AV586" s="93" t="s">
        <v>185</v>
      </c>
      <c r="AW586" s="94" t="s">
        <v>102</v>
      </c>
      <c r="AX586" s="93" t="s">
        <v>105</v>
      </c>
      <c r="AY586" s="95" t="s">
        <v>104</v>
      </c>
      <c r="AZ586" s="93" t="s">
        <v>102</v>
      </c>
      <c r="BA586" s="93" t="s">
        <v>102</v>
      </c>
      <c r="BB586" s="93" t="s">
        <v>102</v>
      </c>
      <c r="BC586" s="93" t="s">
        <v>102</v>
      </c>
      <c r="BD586" s="96" t="s">
        <v>102</v>
      </c>
      <c r="BE586" s="90">
        <v>-282.16666666666703</v>
      </c>
      <c r="BF586" s="93" t="s">
        <v>102</v>
      </c>
      <c r="BG586" s="93" t="s">
        <v>102</v>
      </c>
      <c r="BH586" s="93" t="s">
        <v>102</v>
      </c>
      <c r="BI586" s="93" t="s">
        <v>102</v>
      </c>
      <c r="BJ586" s="210" t="s">
        <v>643</v>
      </c>
      <c r="BK586" s="93" t="s">
        <v>196</v>
      </c>
      <c r="BL586" s="97" t="s">
        <v>102</v>
      </c>
      <c r="BM586" s="93" t="s">
        <v>105</v>
      </c>
      <c r="BN586" s="93" t="s">
        <v>596</v>
      </c>
      <c r="BO586" s="93" t="s">
        <v>102</v>
      </c>
      <c r="BP586" s="98" t="s">
        <v>102</v>
      </c>
      <c r="BQ586" s="93" t="s">
        <v>102</v>
      </c>
      <c r="BR586" s="93" t="s">
        <v>102</v>
      </c>
      <c r="BS586" s="93" t="s">
        <v>102</v>
      </c>
      <c r="BT586" s="99" t="s">
        <v>591</v>
      </c>
      <c r="BU586" s="100" t="s">
        <v>11534</v>
      </c>
      <c r="BV586" s="101" t="s">
        <v>471</v>
      </c>
      <c r="BW586" s="136"/>
      <c r="BX586" s="103" t="s">
        <v>565</v>
      </c>
      <c r="BY586" s="104" t="s">
        <v>190</v>
      </c>
      <c r="BZ586" s="136"/>
      <c r="CA586" s="83" t="s">
        <v>599</v>
      </c>
      <c r="CB586" s="106" t="s">
        <v>647</v>
      </c>
      <c r="CC586" s="106" t="s">
        <v>11535</v>
      </c>
      <c r="CD586" s="107"/>
      <c r="CE586" s="108" t="s">
        <v>107</v>
      </c>
      <c r="CF586" s="108" t="s">
        <v>107</v>
      </c>
      <c r="CG586" s="109"/>
      <c r="CH586" s="110" t="s">
        <v>107</v>
      </c>
      <c r="CI586" s="111"/>
      <c r="CJ586" s="112">
        <v>6710</v>
      </c>
      <c r="CK586" s="113">
        <v>86</v>
      </c>
      <c r="CL586" s="114" t="s">
        <v>134</v>
      </c>
      <c r="CM586" s="114" t="s">
        <v>108</v>
      </c>
      <c r="CN586" s="114"/>
      <c r="CO586" s="115" t="s">
        <v>102</v>
      </c>
      <c r="CP586" s="115" t="s">
        <v>102</v>
      </c>
      <c r="CQ586" s="115" t="s">
        <v>102</v>
      </c>
      <c r="CR586" s="115" t="s">
        <v>102</v>
      </c>
      <c r="CS586" s="116"/>
      <c r="CT586" s="117" t="s">
        <v>109</v>
      </c>
      <c r="CU586" s="117" t="s">
        <v>109</v>
      </c>
      <c r="CV586" s="83">
        <v>582</v>
      </c>
      <c r="CW586" s="83" t="s">
        <v>108</v>
      </c>
      <c r="CX586" s="83">
        <v>582</v>
      </c>
      <c r="CY586" s="83" t="s">
        <v>108</v>
      </c>
      <c r="CZ586" s="83">
        <v>6910</v>
      </c>
      <c r="DA586" s="83" t="s">
        <v>419</v>
      </c>
      <c r="DB586" s="83" t="s">
        <v>130</v>
      </c>
      <c r="DC586" s="83" t="s">
        <v>499</v>
      </c>
      <c r="DD586" s="83">
        <v>1631</v>
      </c>
      <c r="DE586" s="83" t="s">
        <v>444</v>
      </c>
      <c r="DF586" s="83" t="s">
        <v>130</v>
      </c>
      <c r="DG586" s="83" t="s">
        <v>499</v>
      </c>
      <c r="DH586" s="83"/>
      <c r="DI586" s="83">
        <v>0</v>
      </c>
      <c r="DJ586" s="83">
        <v>1</v>
      </c>
      <c r="DK586" s="83">
        <v>0</v>
      </c>
      <c r="DL586" s="83">
        <v>0</v>
      </c>
      <c r="DM586" s="83">
        <v>0</v>
      </c>
      <c r="DN586" s="83">
        <v>0</v>
      </c>
      <c r="DO586" s="83">
        <v>0</v>
      </c>
      <c r="DP586" s="83">
        <v>0</v>
      </c>
      <c r="DQ586" s="83">
        <v>0</v>
      </c>
      <c r="DR586" s="83">
        <v>0</v>
      </c>
      <c r="DS586" s="83">
        <v>0</v>
      </c>
      <c r="DT586" s="83">
        <v>3</v>
      </c>
      <c r="DU586" s="83">
        <v>3</v>
      </c>
      <c r="DV586" s="83">
        <v>0</v>
      </c>
      <c r="DW586" s="83">
        <v>0</v>
      </c>
      <c r="DX586" s="83">
        <v>3</v>
      </c>
      <c r="DY586" s="85">
        <v>44228</v>
      </c>
      <c r="DZ586" s="83" t="s">
        <v>4633</v>
      </c>
      <c r="EA586" s="83" t="s">
        <v>102</v>
      </c>
      <c r="EB586" s="83" t="s">
        <v>482</v>
      </c>
      <c r="EC586" s="83">
        <v>582</v>
      </c>
      <c r="ED586" s="83" t="s">
        <v>483</v>
      </c>
      <c r="EE586" s="83">
        <v>1</v>
      </c>
      <c r="EF586" s="83">
        <v>0</v>
      </c>
      <c r="EG586" s="83">
        <v>0</v>
      </c>
      <c r="EH586" s="83" t="s">
        <v>109</v>
      </c>
      <c r="EI586" s="83" t="s">
        <v>108</v>
      </c>
      <c r="EJ586" s="83" t="s">
        <v>583</v>
      </c>
      <c r="EK586" s="83">
        <v>0</v>
      </c>
      <c r="EL586" s="83">
        <v>0</v>
      </c>
      <c r="EM586" s="83">
        <v>1</v>
      </c>
      <c r="EN586" s="83" t="s">
        <v>497</v>
      </c>
      <c r="EO586" s="83"/>
      <c r="EP586" s="83" t="s">
        <v>436</v>
      </c>
      <c r="EQ586" s="136">
        <v>1</v>
      </c>
      <c r="ER586" s="136">
        <v>1</v>
      </c>
      <c r="ES586" s="136">
        <v>1</v>
      </c>
      <c r="ET586" s="136">
        <v>1</v>
      </c>
      <c r="EU586" s="215" t="s">
        <v>269</v>
      </c>
      <c r="EV586" s="136">
        <v>1</v>
      </c>
      <c r="EW586" s="136">
        <v>1</v>
      </c>
      <c r="EX586" s="136">
        <v>1</v>
      </c>
      <c r="EY586" s="136">
        <v>1</v>
      </c>
      <c r="EZ586" s="136">
        <v>1</v>
      </c>
      <c r="FP586" s="215" t="s">
        <v>592</v>
      </c>
      <c r="FQ586" s="136" t="b">
        <v>1</v>
      </c>
      <c r="FR586" s="136" t="b">
        <v>1</v>
      </c>
      <c r="FS586" s="136" t="b">
        <v>1</v>
      </c>
      <c r="FT586" s="136" t="b">
        <v>1</v>
      </c>
      <c r="FX586" s="215" t="s">
        <v>269</v>
      </c>
    </row>
    <row r="587" spans="1:180" ht="60" customHeight="1" x14ac:dyDescent="0.55000000000000004">
      <c r="A587" s="83" t="s">
        <v>130</v>
      </c>
      <c r="B587" s="83" t="s">
        <v>98</v>
      </c>
      <c r="C587" s="136">
        <v>969781</v>
      </c>
      <c r="D587" s="207" t="s">
        <v>627</v>
      </c>
      <c r="E587" s="208" t="s">
        <v>630</v>
      </c>
      <c r="F587" s="83" t="s">
        <v>108</v>
      </c>
      <c r="G587" s="85">
        <v>20621</v>
      </c>
      <c r="H587" s="83" t="s">
        <v>102</v>
      </c>
      <c r="I587" s="85">
        <v>39794</v>
      </c>
      <c r="J587" s="83" t="s">
        <v>228</v>
      </c>
      <c r="K587" s="216">
        <v>435735309846</v>
      </c>
      <c r="L587" s="83" t="s">
        <v>191</v>
      </c>
      <c r="M587" s="85">
        <v>43631</v>
      </c>
      <c r="N587" s="83">
        <v>-2216.6666666666702</v>
      </c>
      <c r="O587" s="83" t="s">
        <v>180</v>
      </c>
      <c r="P587" s="83" t="s">
        <v>181</v>
      </c>
      <c r="Q587" s="208" t="s">
        <v>7376</v>
      </c>
      <c r="R587" s="83" t="s">
        <v>102</v>
      </c>
      <c r="S587" s="83" t="s">
        <v>102</v>
      </c>
      <c r="T587" s="83" t="s">
        <v>199</v>
      </c>
      <c r="U587" s="83" t="s">
        <v>10014</v>
      </c>
      <c r="V587" s="83" t="s">
        <v>104</v>
      </c>
      <c r="W587" s="83" t="s">
        <v>105</v>
      </c>
      <c r="X587" s="86" t="s">
        <v>7376</v>
      </c>
      <c r="Y587" s="87" t="s">
        <v>102</v>
      </c>
      <c r="Z587" s="87" t="s">
        <v>102</v>
      </c>
      <c r="AA587" s="87" t="s">
        <v>199</v>
      </c>
      <c r="AB587" s="87" t="s">
        <v>10014</v>
      </c>
      <c r="AC587" s="87" t="s">
        <v>104</v>
      </c>
      <c r="AD587" s="87" t="s">
        <v>105</v>
      </c>
      <c r="AE587" s="87" t="s">
        <v>106</v>
      </c>
      <c r="AF587" s="86" t="s">
        <v>7376</v>
      </c>
      <c r="AG587" s="87" t="s">
        <v>489</v>
      </c>
      <c r="AH587" s="87" t="s">
        <v>10015</v>
      </c>
      <c r="AI587" s="87" t="s">
        <v>104</v>
      </c>
      <c r="AJ587" s="87" t="s">
        <v>204</v>
      </c>
      <c r="AK587" s="88"/>
      <c r="AL587" s="83" t="s">
        <v>107</v>
      </c>
      <c r="AM587" s="89" t="s">
        <v>454</v>
      </c>
      <c r="AN587" s="90" t="s">
        <v>416</v>
      </c>
      <c r="AO587" s="91" t="s">
        <v>641</v>
      </c>
      <c r="AP587" s="90">
        <v>8.3333333333332398</v>
      </c>
      <c r="AQ587" s="92" t="s">
        <v>211</v>
      </c>
      <c r="AR587" s="93" t="s">
        <v>102</v>
      </c>
      <c r="AS587" s="93" t="s">
        <v>102</v>
      </c>
      <c r="AT587" s="93" t="s">
        <v>102</v>
      </c>
      <c r="AU587" s="210" t="s">
        <v>641</v>
      </c>
      <c r="AV587" s="93" t="s">
        <v>192</v>
      </c>
      <c r="AW587" s="94" t="s">
        <v>102</v>
      </c>
      <c r="AX587" s="93" t="s">
        <v>105</v>
      </c>
      <c r="AY587" s="95" t="s">
        <v>188</v>
      </c>
      <c r="AZ587" s="93" t="s">
        <v>102</v>
      </c>
      <c r="BA587" s="93" t="s">
        <v>10016</v>
      </c>
      <c r="BB587" s="93" t="s">
        <v>102</v>
      </c>
      <c r="BC587" s="93" t="s">
        <v>102</v>
      </c>
      <c r="BD587" s="96" t="s">
        <v>102</v>
      </c>
      <c r="BE587" s="90">
        <v>-282.66666666666703</v>
      </c>
      <c r="BF587" s="93" t="s">
        <v>211</v>
      </c>
      <c r="BG587" s="93" t="s">
        <v>102</v>
      </c>
      <c r="BH587" s="93" t="s">
        <v>102</v>
      </c>
      <c r="BI587" s="93" t="s">
        <v>102</v>
      </c>
      <c r="BJ587" s="210" t="s">
        <v>646</v>
      </c>
      <c r="BK587" s="93" t="s">
        <v>182</v>
      </c>
      <c r="BL587" s="97" t="s">
        <v>102</v>
      </c>
      <c r="BM587" s="93" t="s">
        <v>105</v>
      </c>
      <c r="BN587" s="93" t="s">
        <v>104</v>
      </c>
      <c r="BO587" s="93" t="s">
        <v>102</v>
      </c>
      <c r="BP587" s="98">
        <v>20180401</v>
      </c>
      <c r="BQ587" s="93" t="s">
        <v>102</v>
      </c>
      <c r="BR587" s="93" t="s">
        <v>102</v>
      </c>
      <c r="BS587" s="93" t="s">
        <v>102</v>
      </c>
      <c r="BT587" s="99" t="s">
        <v>591</v>
      </c>
      <c r="BU587" s="100" t="s">
        <v>11536</v>
      </c>
      <c r="BV587" s="101" t="s">
        <v>471</v>
      </c>
      <c r="BW587" s="136"/>
      <c r="BX587" s="103" t="s">
        <v>565</v>
      </c>
      <c r="BY587" s="104" t="s">
        <v>190</v>
      </c>
      <c r="BZ587" s="136"/>
      <c r="CA587" s="83" t="s">
        <v>599</v>
      </c>
      <c r="CB587" s="106" t="s">
        <v>647</v>
      </c>
      <c r="CC587" s="106" t="s">
        <v>11537</v>
      </c>
      <c r="CD587" s="107"/>
      <c r="CE587" s="108" t="s">
        <v>107</v>
      </c>
      <c r="CF587" s="108" t="s">
        <v>107</v>
      </c>
      <c r="CG587" s="109"/>
      <c r="CH587" s="110" t="s">
        <v>107</v>
      </c>
      <c r="CI587" s="111"/>
      <c r="CJ587" s="112">
        <v>6710</v>
      </c>
      <c r="CK587" s="113">
        <v>86</v>
      </c>
      <c r="CL587" s="114" t="s">
        <v>134</v>
      </c>
      <c r="CM587" s="114" t="s">
        <v>108</v>
      </c>
      <c r="CN587" s="114"/>
      <c r="CO587" s="115" t="s">
        <v>102</v>
      </c>
      <c r="CP587" s="115" t="s">
        <v>102</v>
      </c>
      <c r="CQ587" s="115" t="s">
        <v>102</v>
      </c>
      <c r="CR587" s="115" t="s">
        <v>102</v>
      </c>
      <c r="CS587" s="116"/>
      <c r="CT587" s="117" t="s">
        <v>109</v>
      </c>
      <c r="CU587" s="117" t="s">
        <v>109</v>
      </c>
      <c r="CV587" s="83">
        <v>583</v>
      </c>
      <c r="CW587" s="83" t="s">
        <v>108</v>
      </c>
      <c r="CX587" s="83">
        <v>583</v>
      </c>
      <c r="CY587" s="83" t="s">
        <v>108</v>
      </c>
      <c r="CZ587" s="83">
        <v>6911</v>
      </c>
      <c r="DA587" s="83" t="s">
        <v>419</v>
      </c>
      <c r="DB587" s="83" t="s">
        <v>130</v>
      </c>
      <c r="DC587" s="83" t="s">
        <v>499</v>
      </c>
      <c r="DD587" s="83">
        <v>1632</v>
      </c>
      <c r="DE587" s="83" t="s">
        <v>444</v>
      </c>
      <c r="DF587" s="83" t="s">
        <v>130</v>
      </c>
      <c r="DG587" s="83" t="s">
        <v>499</v>
      </c>
      <c r="DH587" s="83"/>
      <c r="DI587" s="83">
        <v>0</v>
      </c>
      <c r="DJ587" s="83">
        <v>1</v>
      </c>
      <c r="DK587" s="83">
        <v>0</v>
      </c>
      <c r="DL587" s="83">
        <v>0</v>
      </c>
      <c r="DM587" s="83">
        <v>0</v>
      </c>
      <c r="DN587" s="83">
        <v>0</v>
      </c>
      <c r="DO587" s="83">
        <v>0</v>
      </c>
      <c r="DP587" s="83">
        <v>0</v>
      </c>
      <c r="DQ587" s="83">
        <v>0</v>
      </c>
      <c r="DR587" s="83">
        <v>0</v>
      </c>
      <c r="DS587" s="83">
        <v>0</v>
      </c>
      <c r="DT587" s="83">
        <v>3</v>
      </c>
      <c r="DU587" s="83">
        <v>3</v>
      </c>
      <c r="DV587" s="83">
        <v>0</v>
      </c>
      <c r="DW587" s="83">
        <v>0</v>
      </c>
      <c r="DX587" s="83">
        <v>3</v>
      </c>
      <c r="DY587" s="85">
        <v>44229</v>
      </c>
      <c r="DZ587" s="83" t="s">
        <v>4634</v>
      </c>
      <c r="EA587" s="83" t="s">
        <v>102</v>
      </c>
      <c r="EB587" s="83" t="s">
        <v>482</v>
      </c>
      <c r="EC587" s="83">
        <v>583</v>
      </c>
      <c r="ED587" s="83" t="s">
        <v>483</v>
      </c>
      <c r="EE587" s="83">
        <v>1</v>
      </c>
      <c r="EF587" s="83">
        <v>0</v>
      </c>
      <c r="EG587" s="83">
        <v>0</v>
      </c>
      <c r="EH587" s="83" t="s">
        <v>109</v>
      </c>
      <c r="EI587" s="83" t="s">
        <v>108</v>
      </c>
      <c r="EJ587" s="83" t="s">
        <v>583</v>
      </c>
      <c r="EK587" s="83">
        <v>0</v>
      </c>
      <c r="EL587" s="83">
        <v>0</v>
      </c>
      <c r="EM587" s="83">
        <v>1</v>
      </c>
      <c r="EN587" s="83" t="s">
        <v>497</v>
      </c>
      <c r="EO587" s="83"/>
      <c r="EP587" s="83" t="s">
        <v>436</v>
      </c>
      <c r="EQ587" s="136">
        <v>1</v>
      </c>
      <c r="ER587" s="136">
        <v>1</v>
      </c>
      <c r="ES587" s="136">
        <v>1</v>
      </c>
      <c r="ET587" s="136">
        <v>1</v>
      </c>
      <c r="EU587" s="215" t="s">
        <v>269</v>
      </c>
      <c r="EV587" s="136">
        <v>1</v>
      </c>
      <c r="EW587" s="136">
        <v>1</v>
      </c>
      <c r="EX587" s="136">
        <v>1</v>
      </c>
      <c r="EY587" s="136">
        <v>1</v>
      </c>
      <c r="EZ587" s="136">
        <v>1</v>
      </c>
      <c r="FP587" s="215" t="s">
        <v>592</v>
      </c>
      <c r="FQ587" s="136" t="b">
        <v>1</v>
      </c>
      <c r="FR587" s="136" t="b">
        <v>1</v>
      </c>
      <c r="FS587" s="136" t="b">
        <v>1</v>
      </c>
      <c r="FT587" s="136" t="b">
        <v>1</v>
      </c>
      <c r="FX587" s="215" t="s">
        <v>269</v>
      </c>
    </row>
    <row r="588" spans="1:180" ht="60" customHeight="1" x14ac:dyDescent="0.55000000000000004">
      <c r="A588" s="83" t="s">
        <v>130</v>
      </c>
      <c r="B588" s="83" t="s">
        <v>98</v>
      </c>
      <c r="C588" s="136">
        <v>685829</v>
      </c>
      <c r="D588" s="207" t="s">
        <v>628</v>
      </c>
      <c r="E588" s="208" t="s">
        <v>633</v>
      </c>
      <c r="F588" s="83" t="s">
        <v>108</v>
      </c>
      <c r="G588" s="85">
        <v>22744</v>
      </c>
      <c r="H588" s="83" t="s">
        <v>102</v>
      </c>
      <c r="I588" s="85">
        <v>39772</v>
      </c>
      <c r="J588" s="83" t="s">
        <v>228</v>
      </c>
      <c r="K588" s="216">
        <v>824080971414</v>
      </c>
      <c r="L588" s="83" t="s">
        <v>191</v>
      </c>
      <c r="M588" s="85">
        <v>43619</v>
      </c>
      <c r="N588" s="83">
        <v>-2221.6666666666702</v>
      </c>
      <c r="O588" s="83" t="s">
        <v>193</v>
      </c>
      <c r="P588" s="83" t="s">
        <v>181</v>
      </c>
      <c r="Q588" s="208" t="s">
        <v>7380</v>
      </c>
      <c r="R588" s="83" t="s">
        <v>102</v>
      </c>
      <c r="S588" s="83" t="s">
        <v>102</v>
      </c>
      <c r="T588" s="83" t="s">
        <v>133</v>
      </c>
      <c r="U588" s="83" t="s">
        <v>10017</v>
      </c>
      <c r="V588" s="83" t="s">
        <v>111</v>
      </c>
      <c r="W588" s="83" t="s">
        <v>105</v>
      </c>
      <c r="X588" s="86" t="s">
        <v>7380</v>
      </c>
      <c r="Y588" s="87" t="s">
        <v>102</v>
      </c>
      <c r="Z588" s="87" t="s">
        <v>102</v>
      </c>
      <c r="AA588" s="87" t="s">
        <v>133</v>
      </c>
      <c r="AB588" s="87" t="s">
        <v>10017</v>
      </c>
      <c r="AC588" s="87" t="s">
        <v>111</v>
      </c>
      <c r="AD588" s="87" t="s">
        <v>105</v>
      </c>
      <c r="AE588" s="87" t="s">
        <v>106</v>
      </c>
      <c r="AF588" s="86" t="s">
        <v>7380</v>
      </c>
      <c r="AG588" s="87" t="s">
        <v>486</v>
      </c>
      <c r="AH588" s="87" t="s">
        <v>10017</v>
      </c>
      <c r="AI588" s="87" t="s">
        <v>111</v>
      </c>
      <c r="AJ588" s="87" t="s">
        <v>204</v>
      </c>
      <c r="AK588" s="88"/>
      <c r="AL588" s="83" t="s">
        <v>107</v>
      </c>
      <c r="AM588" s="89" t="s">
        <v>454</v>
      </c>
      <c r="AN588" s="90" t="s">
        <v>416</v>
      </c>
      <c r="AO588" s="91" t="s">
        <v>642</v>
      </c>
      <c r="AP588" s="90">
        <v>8.3333333333332398</v>
      </c>
      <c r="AQ588" s="92" t="s">
        <v>102</v>
      </c>
      <c r="AR588" s="93" t="s">
        <v>102</v>
      </c>
      <c r="AS588" s="93" t="s">
        <v>102</v>
      </c>
      <c r="AT588" s="93" t="s">
        <v>102</v>
      </c>
      <c r="AU588" s="210" t="s">
        <v>644</v>
      </c>
      <c r="AV588" s="93" t="s">
        <v>185</v>
      </c>
      <c r="AW588" s="94" t="s">
        <v>102</v>
      </c>
      <c r="AX588" s="93" t="s">
        <v>183</v>
      </c>
      <c r="AY588" s="95" t="s">
        <v>111</v>
      </c>
      <c r="AZ588" s="93" t="s">
        <v>102</v>
      </c>
      <c r="BA588" s="93" t="s">
        <v>102</v>
      </c>
      <c r="BB588" s="93" t="s">
        <v>102</v>
      </c>
      <c r="BC588" s="93" t="s">
        <v>102</v>
      </c>
      <c r="BD588" s="96" t="s">
        <v>102</v>
      </c>
      <c r="BE588" s="90">
        <v>-283.16666666666703</v>
      </c>
      <c r="BF588" s="93" t="s">
        <v>102</v>
      </c>
      <c r="BG588" s="93" t="s">
        <v>102</v>
      </c>
      <c r="BH588" s="93" t="s">
        <v>102</v>
      </c>
      <c r="BI588" s="93" t="s">
        <v>102</v>
      </c>
      <c r="BJ588" s="210" t="s">
        <v>642</v>
      </c>
      <c r="BK588" s="93" t="s">
        <v>192</v>
      </c>
      <c r="BL588" s="97" t="s">
        <v>102</v>
      </c>
      <c r="BM588" s="93" t="s">
        <v>183</v>
      </c>
      <c r="BN588" s="93" t="s">
        <v>106</v>
      </c>
      <c r="BO588" s="93" t="s">
        <v>102</v>
      </c>
      <c r="BP588" s="98" t="s">
        <v>102</v>
      </c>
      <c r="BQ588" s="93" t="s">
        <v>102</v>
      </c>
      <c r="BR588" s="93" t="s">
        <v>102</v>
      </c>
      <c r="BS588" s="93" t="s">
        <v>102</v>
      </c>
      <c r="BT588" s="99" t="s">
        <v>591</v>
      </c>
      <c r="BU588" s="100" t="s">
        <v>11538</v>
      </c>
      <c r="BV588" s="101" t="s">
        <v>471</v>
      </c>
      <c r="BW588" s="136"/>
      <c r="BX588" s="103" t="s">
        <v>565</v>
      </c>
      <c r="BY588" s="104" t="s">
        <v>190</v>
      </c>
      <c r="BZ588" s="136"/>
      <c r="CA588" s="83" t="s">
        <v>599</v>
      </c>
      <c r="CB588" s="106" t="s">
        <v>647</v>
      </c>
      <c r="CC588" s="106" t="s">
        <v>11539</v>
      </c>
      <c r="CD588" s="107"/>
      <c r="CE588" s="108" t="s">
        <v>107</v>
      </c>
      <c r="CF588" s="108" t="s">
        <v>107</v>
      </c>
      <c r="CG588" s="109"/>
      <c r="CH588" s="110" t="s">
        <v>107</v>
      </c>
      <c r="CI588" s="111"/>
      <c r="CJ588" s="112">
        <v>6710</v>
      </c>
      <c r="CK588" s="113">
        <v>86</v>
      </c>
      <c r="CL588" s="114" t="s">
        <v>134</v>
      </c>
      <c r="CM588" s="114" t="s">
        <v>108</v>
      </c>
      <c r="CN588" s="114"/>
      <c r="CO588" s="115" t="s">
        <v>102</v>
      </c>
      <c r="CP588" s="115" t="s">
        <v>102</v>
      </c>
      <c r="CQ588" s="115" t="s">
        <v>102</v>
      </c>
      <c r="CR588" s="115" t="s">
        <v>102</v>
      </c>
      <c r="CS588" s="116"/>
      <c r="CT588" s="117" t="s">
        <v>109</v>
      </c>
      <c r="CU588" s="117" t="s">
        <v>109</v>
      </c>
      <c r="CV588" s="83">
        <v>584</v>
      </c>
      <c r="CW588" s="83" t="s">
        <v>108</v>
      </c>
      <c r="CX588" s="83">
        <v>584</v>
      </c>
      <c r="CY588" s="83" t="s">
        <v>108</v>
      </c>
      <c r="CZ588" s="83">
        <v>6912</v>
      </c>
      <c r="DA588" s="83" t="s">
        <v>419</v>
      </c>
      <c r="DB588" s="83" t="s">
        <v>130</v>
      </c>
      <c r="DC588" s="83" t="s">
        <v>499</v>
      </c>
      <c r="DD588" s="83">
        <v>1633</v>
      </c>
      <c r="DE588" s="83" t="s">
        <v>444</v>
      </c>
      <c r="DF588" s="83" t="s">
        <v>130</v>
      </c>
      <c r="DG588" s="83" t="s">
        <v>499</v>
      </c>
      <c r="DH588" s="83"/>
      <c r="DI588" s="83">
        <v>0</v>
      </c>
      <c r="DJ588" s="83">
        <v>1</v>
      </c>
      <c r="DK588" s="83">
        <v>0</v>
      </c>
      <c r="DL588" s="83">
        <v>0</v>
      </c>
      <c r="DM588" s="83">
        <v>0</v>
      </c>
      <c r="DN588" s="83">
        <v>0</v>
      </c>
      <c r="DO588" s="83">
        <v>0</v>
      </c>
      <c r="DP588" s="83">
        <v>0</v>
      </c>
      <c r="DQ588" s="83">
        <v>0</v>
      </c>
      <c r="DR588" s="83">
        <v>0</v>
      </c>
      <c r="DS588" s="83">
        <v>0</v>
      </c>
      <c r="DT588" s="83">
        <v>3</v>
      </c>
      <c r="DU588" s="83">
        <v>3</v>
      </c>
      <c r="DV588" s="83">
        <v>0</v>
      </c>
      <c r="DW588" s="83">
        <v>0</v>
      </c>
      <c r="DX588" s="83">
        <v>3</v>
      </c>
      <c r="DY588" s="85">
        <v>44230</v>
      </c>
      <c r="DZ588" s="83" t="s">
        <v>4635</v>
      </c>
      <c r="EA588" s="83" t="s">
        <v>102</v>
      </c>
      <c r="EB588" s="83" t="s">
        <v>482</v>
      </c>
      <c r="EC588" s="83">
        <v>584</v>
      </c>
      <c r="ED588" s="83" t="s">
        <v>483</v>
      </c>
      <c r="EE588" s="83">
        <v>1</v>
      </c>
      <c r="EF588" s="83">
        <v>0</v>
      </c>
      <c r="EG588" s="83">
        <v>0</v>
      </c>
      <c r="EH588" s="83" t="s">
        <v>109</v>
      </c>
      <c r="EI588" s="83" t="s">
        <v>108</v>
      </c>
      <c r="EJ588" s="83" t="s">
        <v>583</v>
      </c>
      <c r="EK588" s="83">
        <v>0</v>
      </c>
      <c r="EL588" s="83">
        <v>0</v>
      </c>
      <c r="EM588" s="83">
        <v>1</v>
      </c>
      <c r="EN588" s="83" t="s">
        <v>497</v>
      </c>
      <c r="EO588" s="83"/>
      <c r="EP588" s="83" t="s">
        <v>436</v>
      </c>
      <c r="EQ588" s="136">
        <v>1</v>
      </c>
      <c r="ER588" s="136">
        <v>1</v>
      </c>
      <c r="ES588" s="136">
        <v>1</v>
      </c>
      <c r="ET588" s="136">
        <v>1</v>
      </c>
      <c r="EU588" s="215" t="s">
        <v>269</v>
      </c>
      <c r="EV588" s="136">
        <v>1</v>
      </c>
      <c r="EW588" s="136">
        <v>1</v>
      </c>
      <c r="EX588" s="136">
        <v>1</v>
      </c>
      <c r="EY588" s="136">
        <v>1</v>
      </c>
      <c r="EZ588" s="136">
        <v>1</v>
      </c>
      <c r="FP588" s="215" t="s">
        <v>592</v>
      </c>
      <c r="FQ588" s="136" t="b">
        <v>1</v>
      </c>
      <c r="FR588" s="136" t="b">
        <v>1</v>
      </c>
      <c r="FS588" s="136" t="b">
        <v>1</v>
      </c>
      <c r="FT588" s="136" t="b">
        <v>1</v>
      </c>
      <c r="FX588" s="215" t="s">
        <v>269</v>
      </c>
    </row>
    <row r="589" spans="1:180" ht="60" customHeight="1" x14ac:dyDescent="0.55000000000000004">
      <c r="A589" s="83" t="s">
        <v>130</v>
      </c>
      <c r="B589" s="83" t="s">
        <v>98</v>
      </c>
      <c r="C589" s="136">
        <v>431301</v>
      </c>
      <c r="D589" s="207" t="s">
        <v>629</v>
      </c>
      <c r="E589" s="208" t="s">
        <v>634</v>
      </c>
      <c r="F589" s="83" t="s">
        <v>108</v>
      </c>
      <c r="G589" s="85">
        <v>26341</v>
      </c>
      <c r="H589" s="83" t="s">
        <v>102</v>
      </c>
      <c r="I589" s="85">
        <v>34633</v>
      </c>
      <c r="J589" s="83" t="s">
        <v>228</v>
      </c>
      <c r="K589" s="216">
        <v>990063207440</v>
      </c>
      <c r="L589" s="83" t="s">
        <v>191</v>
      </c>
      <c r="M589" s="85">
        <v>43642</v>
      </c>
      <c r="N589" s="83">
        <v>-2226.6666666666702</v>
      </c>
      <c r="O589" s="83" t="s">
        <v>193</v>
      </c>
      <c r="P589" s="83" t="s">
        <v>181</v>
      </c>
      <c r="Q589" s="208" t="s">
        <v>7384</v>
      </c>
      <c r="R589" s="83" t="s">
        <v>102</v>
      </c>
      <c r="S589" s="83" t="s">
        <v>102</v>
      </c>
      <c r="T589" s="83" t="s">
        <v>131</v>
      </c>
      <c r="U589" s="83" t="s">
        <v>10018</v>
      </c>
      <c r="V589" s="83" t="s">
        <v>104</v>
      </c>
      <c r="W589" s="83" t="s">
        <v>105</v>
      </c>
      <c r="X589" s="86" t="s">
        <v>7384</v>
      </c>
      <c r="Y589" s="87" t="s">
        <v>102</v>
      </c>
      <c r="Z589" s="87" t="s">
        <v>102</v>
      </c>
      <c r="AA589" s="87" t="s">
        <v>131</v>
      </c>
      <c r="AB589" s="87" t="s">
        <v>10018</v>
      </c>
      <c r="AC589" s="87" t="s">
        <v>104</v>
      </c>
      <c r="AD589" s="87" t="s">
        <v>105</v>
      </c>
      <c r="AE589" s="87" t="s">
        <v>106</v>
      </c>
      <c r="AF589" s="86" t="s">
        <v>7384</v>
      </c>
      <c r="AG589" s="87" t="s">
        <v>177</v>
      </c>
      <c r="AH589" s="87" t="s">
        <v>10018</v>
      </c>
      <c r="AI589" s="87" t="s">
        <v>104</v>
      </c>
      <c r="AJ589" s="87" t="s">
        <v>204</v>
      </c>
      <c r="AK589" s="88"/>
      <c r="AL589" s="83" t="s">
        <v>107</v>
      </c>
      <c r="AM589" s="89" t="s">
        <v>454</v>
      </c>
      <c r="AN589" s="90" t="s">
        <v>416</v>
      </c>
      <c r="AO589" s="91" t="s">
        <v>643</v>
      </c>
      <c r="AP589" s="90">
        <v>8.3333333333332398</v>
      </c>
      <c r="AQ589" s="92" t="s">
        <v>102</v>
      </c>
      <c r="AR589" s="93" t="s">
        <v>102</v>
      </c>
      <c r="AS589" s="93" t="s">
        <v>102</v>
      </c>
      <c r="AT589" s="93" t="s">
        <v>102</v>
      </c>
      <c r="AU589" s="210" t="s">
        <v>645</v>
      </c>
      <c r="AV589" s="93" t="s">
        <v>185</v>
      </c>
      <c r="AW589" s="94" t="s">
        <v>102</v>
      </c>
      <c r="AX589" s="93" t="s">
        <v>105</v>
      </c>
      <c r="AY589" s="95" t="s">
        <v>104</v>
      </c>
      <c r="AZ589" s="93" t="s">
        <v>102</v>
      </c>
      <c r="BA589" s="93" t="s">
        <v>102</v>
      </c>
      <c r="BB589" s="93" t="s">
        <v>102</v>
      </c>
      <c r="BC589" s="93" t="s">
        <v>102</v>
      </c>
      <c r="BD589" s="96" t="s">
        <v>102</v>
      </c>
      <c r="BE589" s="90">
        <v>-283.66666666666703</v>
      </c>
      <c r="BF589" s="93" t="s">
        <v>102</v>
      </c>
      <c r="BG589" s="93" t="s">
        <v>102</v>
      </c>
      <c r="BH589" s="93" t="s">
        <v>102</v>
      </c>
      <c r="BI589" s="93" t="s">
        <v>102</v>
      </c>
      <c r="BJ589" s="210" t="s">
        <v>643</v>
      </c>
      <c r="BK589" s="93" t="s">
        <v>196</v>
      </c>
      <c r="BL589" s="97" t="s">
        <v>102</v>
      </c>
      <c r="BM589" s="93" t="s">
        <v>105</v>
      </c>
      <c r="BN589" s="93" t="s">
        <v>596</v>
      </c>
      <c r="BO589" s="93" t="s">
        <v>102</v>
      </c>
      <c r="BP589" s="98" t="s">
        <v>102</v>
      </c>
      <c r="BQ589" s="93" t="s">
        <v>102</v>
      </c>
      <c r="BR589" s="93" t="s">
        <v>102</v>
      </c>
      <c r="BS589" s="93" t="s">
        <v>102</v>
      </c>
      <c r="BT589" s="99" t="s">
        <v>591</v>
      </c>
      <c r="BU589" s="100" t="s">
        <v>11540</v>
      </c>
      <c r="BV589" s="101" t="s">
        <v>471</v>
      </c>
      <c r="BW589" s="136"/>
      <c r="BX589" s="103" t="s">
        <v>565</v>
      </c>
      <c r="BY589" s="104" t="s">
        <v>190</v>
      </c>
      <c r="BZ589" s="136"/>
      <c r="CA589" s="83" t="s">
        <v>599</v>
      </c>
      <c r="CB589" s="106" t="s">
        <v>647</v>
      </c>
      <c r="CC589" s="106" t="s">
        <v>11541</v>
      </c>
      <c r="CD589" s="107"/>
      <c r="CE589" s="108" t="s">
        <v>107</v>
      </c>
      <c r="CF589" s="108" t="s">
        <v>107</v>
      </c>
      <c r="CG589" s="109"/>
      <c r="CH589" s="110" t="s">
        <v>107</v>
      </c>
      <c r="CI589" s="111"/>
      <c r="CJ589" s="112">
        <v>6710</v>
      </c>
      <c r="CK589" s="113">
        <v>86</v>
      </c>
      <c r="CL589" s="114" t="s">
        <v>134</v>
      </c>
      <c r="CM589" s="114" t="s">
        <v>108</v>
      </c>
      <c r="CN589" s="114"/>
      <c r="CO589" s="115" t="s">
        <v>102</v>
      </c>
      <c r="CP589" s="115" t="s">
        <v>102</v>
      </c>
      <c r="CQ589" s="115" t="s">
        <v>102</v>
      </c>
      <c r="CR589" s="115" t="s">
        <v>102</v>
      </c>
      <c r="CS589" s="116"/>
      <c r="CT589" s="117" t="s">
        <v>109</v>
      </c>
      <c r="CU589" s="117" t="s">
        <v>109</v>
      </c>
      <c r="CV589" s="83">
        <v>585</v>
      </c>
      <c r="CW589" s="83" t="s">
        <v>108</v>
      </c>
      <c r="CX589" s="83">
        <v>585</v>
      </c>
      <c r="CY589" s="83" t="s">
        <v>108</v>
      </c>
      <c r="CZ589" s="83">
        <v>6913</v>
      </c>
      <c r="DA589" s="83" t="s">
        <v>419</v>
      </c>
      <c r="DB589" s="83" t="s">
        <v>130</v>
      </c>
      <c r="DC589" s="83" t="s">
        <v>499</v>
      </c>
      <c r="DD589" s="83">
        <v>1634</v>
      </c>
      <c r="DE589" s="83" t="s">
        <v>444</v>
      </c>
      <c r="DF589" s="83" t="s">
        <v>130</v>
      </c>
      <c r="DG589" s="83" t="s">
        <v>499</v>
      </c>
      <c r="DH589" s="83"/>
      <c r="DI589" s="83">
        <v>0</v>
      </c>
      <c r="DJ589" s="83">
        <v>1</v>
      </c>
      <c r="DK589" s="83">
        <v>0</v>
      </c>
      <c r="DL589" s="83">
        <v>0</v>
      </c>
      <c r="DM589" s="83">
        <v>0</v>
      </c>
      <c r="DN589" s="83">
        <v>0</v>
      </c>
      <c r="DO589" s="83">
        <v>0</v>
      </c>
      <c r="DP589" s="83">
        <v>0</v>
      </c>
      <c r="DQ589" s="83">
        <v>0</v>
      </c>
      <c r="DR589" s="83">
        <v>0</v>
      </c>
      <c r="DS589" s="83">
        <v>0</v>
      </c>
      <c r="DT589" s="83">
        <v>3</v>
      </c>
      <c r="DU589" s="83">
        <v>3</v>
      </c>
      <c r="DV589" s="83">
        <v>0</v>
      </c>
      <c r="DW589" s="83">
        <v>0</v>
      </c>
      <c r="DX589" s="83">
        <v>3</v>
      </c>
      <c r="DY589" s="85">
        <v>44231</v>
      </c>
      <c r="DZ589" s="83" t="s">
        <v>4636</v>
      </c>
      <c r="EA589" s="83" t="s">
        <v>102</v>
      </c>
      <c r="EB589" s="83" t="s">
        <v>482</v>
      </c>
      <c r="EC589" s="83">
        <v>585</v>
      </c>
      <c r="ED589" s="83" t="s">
        <v>483</v>
      </c>
      <c r="EE589" s="83">
        <v>1</v>
      </c>
      <c r="EF589" s="83">
        <v>0</v>
      </c>
      <c r="EG589" s="83">
        <v>0</v>
      </c>
      <c r="EH589" s="83" t="s">
        <v>109</v>
      </c>
      <c r="EI589" s="83" t="s">
        <v>108</v>
      </c>
      <c r="EJ589" s="83" t="s">
        <v>583</v>
      </c>
      <c r="EK589" s="83">
        <v>0</v>
      </c>
      <c r="EL589" s="83">
        <v>0</v>
      </c>
      <c r="EM589" s="83">
        <v>1</v>
      </c>
      <c r="EN589" s="83" t="s">
        <v>497</v>
      </c>
      <c r="EO589" s="83"/>
      <c r="EP589" s="83" t="s">
        <v>436</v>
      </c>
      <c r="EQ589" s="136">
        <v>1</v>
      </c>
      <c r="ER589" s="136">
        <v>1</v>
      </c>
      <c r="ES589" s="136">
        <v>1</v>
      </c>
      <c r="ET589" s="136">
        <v>1</v>
      </c>
      <c r="EU589" s="215" t="s">
        <v>269</v>
      </c>
      <c r="EV589" s="136">
        <v>1</v>
      </c>
      <c r="EW589" s="136">
        <v>1</v>
      </c>
      <c r="EX589" s="136">
        <v>1</v>
      </c>
      <c r="EY589" s="136">
        <v>1</v>
      </c>
      <c r="EZ589" s="136">
        <v>1</v>
      </c>
      <c r="FP589" s="215" t="s">
        <v>592</v>
      </c>
      <c r="FQ589" s="136" t="b">
        <v>1</v>
      </c>
      <c r="FR589" s="136" t="b">
        <v>1</v>
      </c>
      <c r="FS589" s="136" t="b">
        <v>1</v>
      </c>
      <c r="FT589" s="136" t="b">
        <v>1</v>
      </c>
      <c r="FX589" s="215" t="s">
        <v>269</v>
      </c>
    </row>
    <row r="590" spans="1:180" ht="60" customHeight="1" x14ac:dyDescent="0.55000000000000004">
      <c r="A590" s="83" t="s">
        <v>130</v>
      </c>
      <c r="B590" s="83" t="s">
        <v>98</v>
      </c>
      <c r="C590" s="136">
        <v>690812</v>
      </c>
      <c r="D590" s="207" t="s">
        <v>627</v>
      </c>
      <c r="E590" s="208" t="s">
        <v>630</v>
      </c>
      <c r="F590" s="83" t="s">
        <v>108</v>
      </c>
      <c r="G590" s="85">
        <v>20621</v>
      </c>
      <c r="H590" s="83" t="s">
        <v>102</v>
      </c>
      <c r="I590" s="85">
        <v>39794</v>
      </c>
      <c r="J590" s="83" t="s">
        <v>228</v>
      </c>
      <c r="K590" s="216">
        <v>725752784863</v>
      </c>
      <c r="L590" s="83" t="s">
        <v>191</v>
      </c>
      <c r="M590" s="85">
        <v>43631</v>
      </c>
      <c r="N590" s="83">
        <v>-2231.6666666666702</v>
      </c>
      <c r="O590" s="83" t="s">
        <v>180</v>
      </c>
      <c r="P590" s="83" t="s">
        <v>181</v>
      </c>
      <c r="Q590" s="208" t="s">
        <v>7388</v>
      </c>
      <c r="R590" s="83" t="s">
        <v>102</v>
      </c>
      <c r="S590" s="83" t="s">
        <v>102</v>
      </c>
      <c r="T590" s="83" t="s">
        <v>199</v>
      </c>
      <c r="U590" s="83" t="s">
        <v>10019</v>
      </c>
      <c r="V590" s="83" t="s">
        <v>104</v>
      </c>
      <c r="W590" s="83" t="s">
        <v>105</v>
      </c>
      <c r="X590" s="86" t="s">
        <v>7388</v>
      </c>
      <c r="Y590" s="87" t="s">
        <v>102</v>
      </c>
      <c r="Z590" s="87" t="s">
        <v>102</v>
      </c>
      <c r="AA590" s="87" t="s">
        <v>199</v>
      </c>
      <c r="AB590" s="87" t="s">
        <v>10019</v>
      </c>
      <c r="AC590" s="87" t="s">
        <v>104</v>
      </c>
      <c r="AD590" s="87" t="s">
        <v>105</v>
      </c>
      <c r="AE590" s="87" t="s">
        <v>106</v>
      </c>
      <c r="AF590" s="86" t="s">
        <v>7388</v>
      </c>
      <c r="AG590" s="87" t="s">
        <v>489</v>
      </c>
      <c r="AH590" s="87" t="s">
        <v>10020</v>
      </c>
      <c r="AI590" s="87" t="s">
        <v>104</v>
      </c>
      <c r="AJ590" s="87" t="s">
        <v>204</v>
      </c>
      <c r="AK590" s="88"/>
      <c r="AL590" s="83" t="s">
        <v>107</v>
      </c>
      <c r="AM590" s="89" t="s">
        <v>454</v>
      </c>
      <c r="AN590" s="90" t="s">
        <v>416</v>
      </c>
      <c r="AO590" s="91" t="s">
        <v>641</v>
      </c>
      <c r="AP590" s="90">
        <v>8.3333333333332398</v>
      </c>
      <c r="AQ590" s="92" t="s">
        <v>211</v>
      </c>
      <c r="AR590" s="93" t="s">
        <v>102</v>
      </c>
      <c r="AS590" s="93" t="s">
        <v>102</v>
      </c>
      <c r="AT590" s="93" t="s">
        <v>102</v>
      </c>
      <c r="AU590" s="210" t="s">
        <v>641</v>
      </c>
      <c r="AV590" s="93" t="s">
        <v>192</v>
      </c>
      <c r="AW590" s="94" t="s">
        <v>102</v>
      </c>
      <c r="AX590" s="93" t="s">
        <v>105</v>
      </c>
      <c r="AY590" s="95" t="s">
        <v>188</v>
      </c>
      <c r="AZ590" s="93" t="s">
        <v>102</v>
      </c>
      <c r="BA590" s="93" t="s">
        <v>10021</v>
      </c>
      <c r="BB590" s="93" t="s">
        <v>102</v>
      </c>
      <c r="BC590" s="93" t="s">
        <v>102</v>
      </c>
      <c r="BD590" s="96" t="s">
        <v>102</v>
      </c>
      <c r="BE590" s="90">
        <v>-284.16666666666703</v>
      </c>
      <c r="BF590" s="93" t="s">
        <v>211</v>
      </c>
      <c r="BG590" s="93" t="s">
        <v>102</v>
      </c>
      <c r="BH590" s="93" t="s">
        <v>102</v>
      </c>
      <c r="BI590" s="93" t="s">
        <v>102</v>
      </c>
      <c r="BJ590" s="210" t="s">
        <v>646</v>
      </c>
      <c r="BK590" s="93" t="s">
        <v>182</v>
      </c>
      <c r="BL590" s="97" t="s">
        <v>102</v>
      </c>
      <c r="BM590" s="93" t="s">
        <v>105</v>
      </c>
      <c r="BN590" s="93" t="s">
        <v>104</v>
      </c>
      <c r="BO590" s="93" t="s">
        <v>102</v>
      </c>
      <c r="BP590" s="98">
        <v>20180402</v>
      </c>
      <c r="BQ590" s="93" t="s">
        <v>102</v>
      </c>
      <c r="BR590" s="93" t="s">
        <v>102</v>
      </c>
      <c r="BS590" s="93" t="s">
        <v>102</v>
      </c>
      <c r="BT590" s="99" t="s">
        <v>591</v>
      </c>
      <c r="BU590" s="100" t="s">
        <v>11542</v>
      </c>
      <c r="BV590" s="101" t="s">
        <v>471</v>
      </c>
      <c r="BW590" s="136"/>
      <c r="BX590" s="103" t="s">
        <v>565</v>
      </c>
      <c r="BY590" s="104" t="s">
        <v>190</v>
      </c>
      <c r="BZ590" s="136"/>
      <c r="CA590" s="83" t="s">
        <v>599</v>
      </c>
      <c r="CB590" s="106" t="s">
        <v>647</v>
      </c>
      <c r="CC590" s="106" t="s">
        <v>11543</v>
      </c>
      <c r="CD590" s="107"/>
      <c r="CE590" s="108" t="s">
        <v>107</v>
      </c>
      <c r="CF590" s="108" t="s">
        <v>107</v>
      </c>
      <c r="CG590" s="109"/>
      <c r="CH590" s="110" t="s">
        <v>107</v>
      </c>
      <c r="CI590" s="111"/>
      <c r="CJ590" s="112">
        <v>6710</v>
      </c>
      <c r="CK590" s="113">
        <v>86</v>
      </c>
      <c r="CL590" s="114" t="s">
        <v>134</v>
      </c>
      <c r="CM590" s="114" t="s">
        <v>108</v>
      </c>
      <c r="CN590" s="114"/>
      <c r="CO590" s="115" t="s">
        <v>102</v>
      </c>
      <c r="CP590" s="115" t="s">
        <v>102</v>
      </c>
      <c r="CQ590" s="115" t="s">
        <v>102</v>
      </c>
      <c r="CR590" s="115" t="s">
        <v>102</v>
      </c>
      <c r="CS590" s="116"/>
      <c r="CT590" s="117" t="s">
        <v>109</v>
      </c>
      <c r="CU590" s="117" t="s">
        <v>109</v>
      </c>
      <c r="CV590" s="83">
        <v>586</v>
      </c>
      <c r="CW590" s="83" t="s">
        <v>108</v>
      </c>
      <c r="CX590" s="83">
        <v>586</v>
      </c>
      <c r="CY590" s="83" t="s">
        <v>108</v>
      </c>
      <c r="CZ590" s="83">
        <v>6914</v>
      </c>
      <c r="DA590" s="83" t="s">
        <v>419</v>
      </c>
      <c r="DB590" s="83" t="s">
        <v>130</v>
      </c>
      <c r="DC590" s="83" t="s">
        <v>499</v>
      </c>
      <c r="DD590" s="83">
        <v>1635</v>
      </c>
      <c r="DE590" s="83" t="s">
        <v>444</v>
      </c>
      <c r="DF590" s="83" t="s">
        <v>130</v>
      </c>
      <c r="DG590" s="83" t="s">
        <v>499</v>
      </c>
      <c r="DH590" s="83"/>
      <c r="DI590" s="83">
        <v>0</v>
      </c>
      <c r="DJ590" s="83">
        <v>1</v>
      </c>
      <c r="DK590" s="83">
        <v>0</v>
      </c>
      <c r="DL590" s="83">
        <v>0</v>
      </c>
      <c r="DM590" s="83">
        <v>0</v>
      </c>
      <c r="DN590" s="83">
        <v>0</v>
      </c>
      <c r="DO590" s="83">
        <v>0</v>
      </c>
      <c r="DP590" s="83">
        <v>0</v>
      </c>
      <c r="DQ590" s="83">
        <v>0</v>
      </c>
      <c r="DR590" s="83">
        <v>0</v>
      </c>
      <c r="DS590" s="83">
        <v>0</v>
      </c>
      <c r="DT590" s="83">
        <v>3</v>
      </c>
      <c r="DU590" s="83">
        <v>3</v>
      </c>
      <c r="DV590" s="83">
        <v>0</v>
      </c>
      <c r="DW590" s="83">
        <v>0</v>
      </c>
      <c r="DX590" s="83">
        <v>3</v>
      </c>
      <c r="DY590" s="85">
        <v>44232</v>
      </c>
      <c r="DZ590" s="83" t="s">
        <v>4637</v>
      </c>
      <c r="EA590" s="83" t="s">
        <v>102</v>
      </c>
      <c r="EB590" s="83" t="s">
        <v>482</v>
      </c>
      <c r="EC590" s="83">
        <v>586</v>
      </c>
      <c r="ED590" s="83" t="s">
        <v>483</v>
      </c>
      <c r="EE590" s="83">
        <v>1</v>
      </c>
      <c r="EF590" s="83">
        <v>0</v>
      </c>
      <c r="EG590" s="83">
        <v>0</v>
      </c>
      <c r="EH590" s="83" t="s">
        <v>109</v>
      </c>
      <c r="EI590" s="83" t="s">
        <v>108</v>
      </c>
      <c r="EJ590" s="83" t="s">
        <v>583</v>
      </c>
      <c r="EK590" s="83">
        <v>0</v>
      </c>
      <c r="EL590" s="83">
        <v>0</v>
      </c>
      <c r="EM590" s="83">
        <v>1</v>
      </c>
      <c r="EN590" s="83" t="s">
        <v>497</v>
      </c>
      <c r="EO590" s="83"/>
      <c r="EP590" s="83" t="s">
        <v>436</v>
      </c>
      <c r="EQ590" s="136">
        <v>1</v>
      </c>
      <c r="ER590" s="136">
        <v>1</v>
      </c>
      <c r="ES590" s="136">
        <v>1</v>
      </c>
      <c r="ET590" s="136">
        <v>1</v>
      </c>
      <c r="EU590" s="215" t="s">
        <v>269</v>
      </c>
      <c r="EV590" s="136">
        <v>1</v>
      </c>
      <c r="EW590" s="136">
        <v>1</v>
      </c>
      <c r="EX590" s="136">
        <v>1</v>
      </c>
      <c r="EY590" s="136">
        <v>1</v>
      </c>
      <c r="EZ590" s="136">
        <v>1</v>
      </c>
      <c r="FP590" s="215" t="s">
        <v>592</v>
      </c>
      <c r="FQ590" s="136" t="b">
        <v>1</v>
      </c>
      <c r="FR590" s="136" t="b">
        <v>1</v>
      </c>
      <c r="FS590" s="136" t="b">
        <v>1</v>
      </c>
      <c r="FT590" s="136" t="b">
        <v>1</v>
      </c>
      <c r="FX590" s="215" t="s">
        <v>269</v>
      </c>
    </row>
    <row r="591" spans="1:180" ht="60" customHeight="1" x14ac:dyDescent="0.55000000000000004">
      <c r="A591" s="83" t="s">
        <v>130</v>
      </c>
      <c r="B591" s="83" t="s">
        <v>98</v>
      </c>
      <c r="C591" s="136">
        <v>816850</v>
      </c>
      <c r="D591" s="207" t="s">
        <v>628</v>
      </c>
      <c r="E591" s="208" t="s">
        <v>633</v>
      </c>
      <c r="F591" s="83" t="s">
        <v>108</v>
      </c>
      <c r="G591" s="85">
        <v>22744</v>
      </c>
      <c r="H591" s="83" t="s">
        <v>102</v>
      </c>
      <c r="I591" s="85">
        <v>39772</v>
      </c>
      <c r="J591" s="83" t="s">
        <v>228</v>
      </c>
      <c r="K591" s="216">
        <v>472865597648</v>
      </c>
      <c r="L591" s="83" t="s">
        <v>191</v>
      </c>
      <c r="M591" s="85">
        <v>43619</v>
      </c>
      <c r="N591" s="83">
        <v>-2236.6666666666702</v>
      </c>
      <c r="O591" s="83" t="s">
        <v>193</v>
      </c>
      <c r="P591" s="83" t="s">
        <v>181</v>
      </c>
      <c r="Q591" s="208" t="s">
        <v>7392</v>
      </c>
      <c r="R591" s="83" t="s">
        <v>102</v>
      </c>
      <c r="S591" s="83" t="s">
        <v>102</v>
      </c>
      <c r="T591" s="83" t="s">
        <v>133</v>
      </c>
      <c r="U591" s="83" t="s">
        <v>10022</v>
      </c>
      <c r="V591" s="83" t="s">
        <v>111</v>
      </c>
      <c r="W591" s="83" t="s">
        <v>105</v>
      </c>
      <c r="X591" s="86" t="s">
        <v>7392</v>
      </c>
      <c r="Y591" s="87" t="s">
        <v>102</v>
      </c>
      <c r="Z591" s="87" t="s">
        <v>102</v>
      </c>
      <c r="AA591" s="87" t="s">
        <v>133</v>
      </c>
      <c r="AB591" s="87" t="s">
        <v>10022</v>
      </c>
      <c r="AC591" s="87" t="s">
        <v>111</v>
      </c>
      <c r="AD591" s="87" t="s">
        <v>105</v>
      </c>
      <c r="AE591" s="87" t="s">
        <v>106</v>
      </c>
      <c r="AF591" s="86" t="s">
        <v>7392</v>
      </c>
      <c r="AG591" s="87" t="s">
        <v>486</v>
      </c>
      <c r="AH591" s="87" t="s">
        <v>10022</v>
      </c>
      <c r="AI591" s="87" t="s">
        <v>111</v>
      </c>
      <c r="AJ591" s="87" t="s">
        <v>204</v>
      </c>
      <c r="AK591" s="88"/>
      <c r="AL591" s="83" t="s">
        <v>107</v>
      </c>
      <c r="AM591" s="89" t="s">
        <v>454</v>
      </c>
      <c r="AN591" s="90" t="s">
        <v>416</v>
      </c>
      <c r="AO591" s="91" t="s">
        <v>642</v>
      </c>
      <c r="AP591" s="90">
        <v>8.3333333333332398</v>
      </c>
      <c r="AQ591" s="92" t="s">
        <v>102</v>
      </c>
      <c r="AR591" s="93" t="s">
        <v>102</v>
      </c>
      <c r="AS591" s="93" t="s">
        <v>102</v>
      </c>
      <c r="AT591" s="93" t="s">
        <v>102</v>
      </c>
      <c r="AU591" s="210" t="s">
        <v>644</v>
      </c>
      <c r="AV591" s="93" t="s">
        <v>185</v>
      </c>
      <c r="AW591" s="94" t="s">
        <v>102</v>
      </c>
      <c r="AX591" s="93" t="s">
        <v>183</v>
      </c>
      <c r="AY591" s="95" t="s">
        <v>111</v>
      </c>
      <c r="AZ591" s="93" t="s">
        <v>102</v>
      </c>
      <c r="BA591" s="93" t="s">
        <v>102</v>
      </c>
      <c r="BB591" s="93" t="s">
        <v>102</v>
      </c>
      <c r="BC591" s="93" t="s">
        <v>102</v>
      </c>
      <c r="BD591" s="96" t="s">
        <v>102</v>
      </c>
      <c r="BE591" s="90">
        <v>-284.66666666666703</v>
      </c>
      <c r="BF591" s="93" t="s">
        <v>102</v>
      </c>
      <c r="BG591" s="93" t="s">
        <v>102</v>
      </c>
      <c r="BH591" s="93" t="s">
        <v>102</v>
      </c>
      <c r="BI591" s="93" t="s">
        <v>102</v>
      </c>
      <c r="BJ591" s="210" t="s">
        <v>642</v>
      </c>
      <c r="BK591" s="93" t="s">
        <v>192</v>
      </c>
      <c r="BL591" s="97" t="s">
        <v>102</v>
      </c>
      <c r="BM591" s="93" t="s">
        <v>183</v>
      </c>
      <c r="BN591" s="93" t="s">
        <v>106</v>
      </c>
      <c r="BO591" s="93" t="s">
        <v>102</v>
      </c>
      <c r="BP591" s="98" t="s">
        <v>102</v>
      </c>
      <c r="BQ591" s="93" t="s">
        <v>102</v>
      </c>
      <c r="BR591" s="93" t="s">
        <v>102</v>
      </c>
      <c r="BS591" s="93" t="s">
        <v>102</v>
      </c>
      <c r="BT591" s="99" t="s">
        <v>591</v>
      </c>
      <c r="BU591" s="100" t="s">
        <v>11544</v>
      </c>
      <c r="BV591" s="101" t="s">
        <v>471</v>
      </c>
      <c r="BW591" s="136"/>
      <c r="BX591" s="103" t="s">
        <v>565</v>
      </c>
      <c r="BY591" s="104" t="s">
        <v>190</v>
      </c>
      <c r="BZ591" s="136"/>
      <c r="CA591" s="83" t="s">
        <v>599</v>
      </c>
      <c r="CB591" s="106" t="s">
        <v>647</v>
      </c>
      <c r="CC591" s="106" t="s">
        <v>11545</v>
      </c>
      <c r="CD591" s="107"/>
      <c r="CE591" s="108" t="s">
        <v>107</v>
      </c>
      <c r="CF591" s="108" t="s">
        <v>107</v>
      </c>
      <c r="CG591" s="109"/>
      <c r="CH591" s="110" t="s">
        <v>107</v>
      </c>
      <c r="CI591" s="111"/>
      <c r="CJ591" s="112">
        <v>6710</v>
      </c>
      <c r="CK591" s="113">
        <v>86</v>
      </c>
      <c r="CL591" s="114" t="s">
        <v>134</v>
      </c>
      <c r="CM591" s="114" t="s">
        <v>108</v>
      </c>
      <c r="CN591" s="114"/>
      <c r="CO591" s="115" t="s">
        <v>102</v>
      </c>
      <c r="CP591" s="115" t="s">
        <v>102</v>
      </c>
      <c r="CQ591" s="115" t="s">
        <v>102</v>
      </c>
      <c r="CR591" s="115" t="s">
        <v>102</v>
      </c>
      <c r="CS591" s="116"/>
      <c r="CT591" s="117" t="s">
        <v>109</v>
      </c>
      <c r="CU591" s="117" t="s">
        <v>109</v>
      </c>
      <c r="CV591" s="83">
        <v>587</v>
      </c>
      <c r="CW591" s="83" t="s">
        <v>108</v>
      </c>
      <c r="CX591" s="83">
        <v>587</v>
      </c>
      <c r="CY591" s="83" t="s">
        <v>108</v>
      </c>
      <c r="CZ591" s="83">
        <v>6915</v>
      </c>
      <c r="DA591" s="83" t="s">
        <v>419</v>
      </c>
      <c r="DB591" s="83" t="s">
        <v>130</v>
      </c>
      <c r="DC591" s="83" t="s">
        <v>499</v>
      </c>
      <c r="DD591" s="83">
        <v>1636</v>
      </c>
      <c r="DE591" s="83" t="s">
        <v>444</v>
      </c>
      <c r="DF591" s="83" t="s">
        <v>130</v>
      </c>
      <c r="DG591" s="83" t="s">
        <v>499</v>
      </c>
      <c r="DH591" s="83"/>
      <c r="DI591" s="83">
        <v>0</v>
      </c>
      <c r="DJ591" s="83">
        <v>1</v>
      </c>
      <c r="DK591" s="83">
        <v>0</v>
      </c>
      <c r="DL591" s="83">
        <v>0</v>
      </c>
      <c r="DM591" s="83">
        <v>0</v>
      </c>
      <c r="DN591" s="83">
        <v>0</v>
      </c>
      <c r="DO591" s="83">
        <v>0</v>
      </c>
      <c r="DP591" s="83">
        <v>0</v>
      </c>
      <c r="DQ591" s="83">
        <v>0</v>
      </c>
      <c r="DR591" s="83">
        <v>0</v>
      </c>
      <c r="DS591" s="83">
        <v>0</v>
      </c>
      <c r="DT591" s="83">
        <v>3</v>
      </c>
      <c r="DU591" s="83">
        <v>3</v>
      </c>
      <c r="DV591" s="83">
        <v>0</v>
      </c>
      <c r="DW591" s="83">
        <v>0</v>
      </c>
      <c r="DX591" s="83">
        <v>3</v>
      </c>
      <c r="DY591" s="85">
        <v>44233</v>
      </c>
      <c r="DZ591" s="83" t="s">
        <v>4638</v>
      </c>
      <c r="EA591" s="83" t="s">
        <v>102</v>
      </c>
      <c r="EB591" s="83" t="s">
        <v>482</v>
      </c>
      <c r="EC591" s="83">
        <v>587</v>
      </c>
      <c r="ED591" s="83" t="s">
        <v>483</v>
      </c>
      <c r="EE591" s="83">
        <v>1</v>
      </c>
      <c r="EF591" s="83">
        <v>0</v>
      </c>
      <c r="EG591" s="83">
        <v>0</v>
      </c>
      <c r="EH591" s="83" t="s">
        <v>109</v>
      </c>
      <c r="EI591" s="83" t="s">
        <v>108</v>
      </c>
      <c r="EJ591" s="83" t="s">
        <v>583</v>
      </c>
      <c r="EK591" s="83">
        <v>0</v>
      </c>
      <c r="EL591" s="83">
        <v>0</v>
      </c>
      <c r="EM591" s="83">
        <v>1</v>
      </c>
      <c r="EN591" s="83" t="s">
        <v>497</v>
      </c>
      <c r="EO591" s="83"/>
      <c r="EP591" s="83" t="s">
        <v>436</v>
      </c>
      <c r="EQ591" s="136">
        <v>1</v>
      </c>
      <c r="ER591" s="136">
        <v>1</v>
      </c>
      <c r="ES591" s="136">
        <v>1</v>
      </c>
      <c r="ET591" s="136">
        <v>1</v>
      </c>
      <c r="EU591" s="215" t="s">
        <v>269</v>
      </c>
      <c r="EV591" s="136">
        <v>1</v>
      </c>
      <c r="EW591" s="136">
        <v>1</v>
      </c>
      <c r="EX591" s="136">
        <v>1</v>
      </c>
      <c r="EY591" s="136">
        <v>1</v>
      </c>
      <c r="EZ591" s="136">
        <v>1</v>
      </c>
      <c r="FP591" s="215" t="s">
        <v>592</v>
      </c>
      <c r="FQ591" s="136" t="b">
        <v>1</v>
      </c>
      <c r="FR591" s="136" t="b">
        <v>1</v>
      </c>
      <c r="FS591" s="136" t="b">
        <v>1</v>
      </c>
      <c r="FT591" s="136" t="b">
        <v>1</v>
      </c>
      <c r="FX591" s="215" t="s">
        <v>269</v>
      </c>
    </row>
    <row r="592" spans="1:180" ht="60" customHeight="1" x14ac:dyDescent="0.55000000000000004">
      <c r="A592" s="83" t="s">
        <v>130</v>
      </c>
      <c r="B592" s="83" t="s">
        <v>98</v>
      </c>
      <c r="C592" s="136">
        <v>759991</v>
      </c>
      <c r="D592" s="207" t="s">
        <v>629</v>
      </c>
      <c r="E592" s="208" t="s">
        <v>634</v>
      </c>
      <c r="F592" s="83" t="s">
        <v>108</v>
      </c>
      <c r="G592" s="85">
        <v>26341</v>
      </c>
      <c r="H592" s="83" t="s">
        <v>102</v>
      </c>
      <c r="I592" s="85">
        <v>34633</v>
      </c>
      <c r="J592" s="83" t="s">
        <v>228</v>
      </c>
      <c r="K592" s="216">
        <v>955874352776</v>
      </c>
      <c r="L592" s="83" t="s">
        <v>191</v>
      </c>
      <c r="M592" s="85">
        <v>43642</v>
      </c>
      <c r="N592" s="83">
        <v>-2241.6666666666702</v>
      </c>
      <c r="O592" s="83" t="s">
        <v>193</v>
      </c>
      <c r="P592" s="83" t="s">
        <v>181</v>
      </c>
      <c r="Q592" s="208" t="s">
        <v>7396</v>
      </c>
      <c r="R592" s="83" t="s">
        <v>102</v>
      </c>
      <c r="S592" s="83" t="s">
        <v>102</v>
      </c>
      <c r="T592" s="83" t="s">
        <v>131</v>
      </c>
      <c r="U592" s="83" t="s">
        <v>10023</v>
      </c>
      <c r="V592" s="83" t="s">
        <v>104</v>
      </c>
      <c r="W592" s="83" t="s">
        <v>105</v>
      </c>
      <c r="X592" s="86" t="s">
        <v>7396</v>
      </c>
      <c r="Y592" s="87" t="s">
        <v>102</v>
      </c>
      <c r="Z592" s="87" t="s">
        <v>102</v>
      </c>
      <c r="AA592" s="87" t="s">
        <v>131</v>
      </c>
      <c r="AB592" s="87" t="s">
        <v>10023</v>
      </c>
      <c r="AC592" s="87" t="s">
        <v>104</v>
      </c>
      <c r="AD592" s="87" t="s">
        <v>105</v>
      </c>
      <c r="AE592" s="87" t="s">
        <v>106</v>
      </c>
      <c r="AF592" s="86" t="s">
        <v>7396</v>
      </c>
      <c r="AG592" s="87" t="s">
        <v>177</v>
      </c>
      <c r="AH592" s="87" t="s">
        <v>10023</v>
      </c>
      <c r="AI592" s="87" t="s">
        <v>104</v>
      </c>
      <c r="AJ592" s="87" t="s">
        <v>204</v>
      </c>
      <c r="AK592" s="88"/>
      <c r="AL592" s="83" t="s">
        <v>107</v>
      </c>
      <c r="AM592" s="89" t="s">
        <v>454</v>
      </c>
      <c r="AN592" s="90" t="s">
        <v>416</v>
      </c>
      <c r="AO592" s="91" t="s">
        <v>643</v>
      </c>
      <c r="AP592" s="90">
        <v>8.3333333333332398</v>
      </c>
      <c r="AQ592" s="92" t="s">
        <v>102</v>
      </c>
      <c r="AR592" s="93" t="s">
        <v>102</v>
      </c>
      <c r="AS592" s="93" t="s">
        <v>102</v>
      </c>
      <c r="AT592" s="93" t="s">
        <v>102</v>
      </c>
      <c r="AU592" s="210" t="s">
        <v>645</v>
      </c>
      <c r="AV592" s="93" t="s">
        <v>185</v>
      </c>
      <c r="AW592" s="94" t="s">
        <v>102</v>
      </c>
      <c r="AX592" s="93" t="s">
        <v>105</v>
      </c>
      <c r="AY592" s="95" t="s">
        <v>104</v>
      </c>
      <c r="AZ592" s="93" t="s">
        <v>102</v>
      </c>
      <c r="BA592" s="93" t="s">
        <v>102</v>
      </c>
      <c r="BB592" s="93" t="s">
        <v>102</v>
      </c>
      <c r="BC592" s="93" t="s">
        <v>102</v>
      </c>
      <c r="BD592" s="96" t="s">
        <v>102</v>
      </c>
      <c r="BE592" s="90">
        <v>-285.16666666666703</v>
      </c>
      <c r="BF592" s="93" t="s">
        <v>102</v>
      </c>
      <c r="BG592" s="93" t="s">
        <v>102</v>
      </c>
      <c r="BH592" s="93" t="s">
        <v>102</v>
      </c>
      <c r="BI592" s="93" t="s">
        <v>102</v>
      </c>
      <c r="BJ592" s="210" t="s">
        <v>643</v>
      </c>
      <c r="BK592" s="93" t="s">
        <v>196</v>
      </c>
      <c r="BL592" s="97" t="s">
        <v>102</v>
      </c>
      <c r="BM592" s="93" t="s">
        <v>105</v>
      </c>
      <c r="BN592" s="93" t="s">
        <v>596</v>
      </c>
      <c r="BO592" s="93" t="s">
        <v>102</v>
      </c>
      <c r="BP592" s="98" t="s">
        <v>102</v>
      </c>
      <c r="BQ592" s="93" t="s">
        <v>102</v>
      </c>
      <c r="BR592" s="93" t="s">
        <v>102</v>
      </c>
      <c r="BS592" s="93" t="s">
        <v>102</v>
      </c>
      <c r="BT592" s="99" t="s">
        <v>591</v>
      </c>
      <c r="BU592" s="100" t="s">
        <v>11546</v>
      </c>
      <c r="BV592" s="101" t="s">
        <v>471</v>
      </c>
      <c r="BW592" s="136"/>
      <c r="BX592" s="103" t="s">
        <v>565</v>
      </c>
      <c r="BY592" s="104" t="s">
        <v>190</v>
      </c>
      <c r="BZ592" s="136"/>
      <c r="CA592" s="83" t="s">
        <v>599</v>
      </c>
      <c r="CB592" s="106" t="s">
        <v>647</v>
      </c>
      <c r="CC592" s="106" t="s">
        <v>11547</v>
      </c>
      <c r="CD592" s="107"/>
      <c r="CE592" s="108" t="s">
        <v>107</v>
      </c>
      <c r="CF592" s="108" t="s">
        <v>107</v>
      </c>
      <c r="CG592" s="109"/>
      <c r="CH592" s="110" t="s">
        <v>107</v>
      </c>
      <c r="CI592" s="111"/>
      <c r="CJ592" s="112">
        <v>6710</v>
      </c>
      <c r="CK592" s="113">
        <v>86</v>
      </c>
      <c r="CL592" s="114" t="s">
        <v>134</v>
      </c>
      <c r="CM592" s="114" t="s">
        <v>108</v>
      </c>
      <c r="CN592" s="114"/>
      <c r="CO592" s="115" t="s">
        <v>102</v>
      </c>
      <c r="CP592" s="115" t="s">
        <v>102</v>
      </c>
      <c r="CQ592" s="115" t="s">
        <v>102</v>
      </c>
      <c r="CR592" s="115" t="s">
        <v>102</v>
      </c>
      <c r="CS592" s="116"/>
      <c r="CT592" s="117" t="s">
        <v>109</v>
      </c>
      <c r="CU592" s="117" t="s">
        <v>109</v>
      </c>
      <c r="CV592" s="83">
        <v>588</v>
      </c>
      <c r="CW592" s="83" t="s">
        <v>108</v>
      </c>
      <c r="CX592" s="83">
        <v>588</v>
      </c>
      <c r="CY592" s="83" t="s">
        <v>108</v>
      </c>
      <c r="CZ592" s="83">
        <v>6916</v>
      </c>
      <c r="DA592" s="83" t="s">
        <v>419</v>
      </c>
      <c r="DB592" s="83" t="s">
        <v>130</v>
      </c>
      <c r="DC592" s="83" t="s">
        <v>499</v>
      </c>
      <c r="DD592" s="83">
        <v>1637</v>
      </c>
      <c r="DE592" s="83" t="s">
        <v>444</v>
      </c>
      <c r="DF592" s="83" t="s">
        <v>130</v>
      </c>
      <c r="DG592" s="83" t="s">
        <v>499</v>
      </c>
      <c r="DH592" s="83"/>
      <c r="DI592" s="83">
        <v>0</v>
      </c>
      <c r="DJ592" s="83">
        <v>1</v>
      </c>
      <c r="DK592" s="83">
        <v>0</v>
      </c>
      <c r="DL592" s="83">
        <v>0</v>
      </c>
      <c r="DM592" s="83">
        <v>0</v>
      </c>
      <c r="DN592" s="83">
        <v>0</v>
      </c>
      <c r="DO592" s="83">
        <v>0</v>
      </c>
      <c r="DP592" s="83">
        <v>0</v>
      </c>
      <c r="DQ592" s="83">
        <v>0</v>
      </c>
      <c r="DR592" s="83">
        <v>0</v>
      </c>
      <c r="DS592" s="83">
        <v>0</v>
      </c>
      <c r="DT592" s="83">
        <v>3</v>
      </c>
      <c r="DU592" s="83">
        <v>3</v>
      </c>
      <c r="DV592" s="83">
        <v>0</v>
      </c>
      <c r="DW592" s="83">
        <v>0</v>
      </c>
      <c r="DX592" s="83">
        <v>3</v>
      </c>
      <c r="DY592" s="85">
        <v>44234</v>
      </c>
      <c r="DZ592" s="83" t="s">
        <v>4639</v>
      </c>
      <c r="EA592" s="83" t="s">
        <v>102</v>
      </c>
      <c r="EB592" s="83" t="s">
        <v>482</v>
      </c>
      <c r="EC592" s="83">
        <v>588</v>
      </c>
      <c r="ED592" s="83" t="s">
        <v>483</v>
      </c>
      <c r="EE592" s="83">
        <v>1</v>
      </c>
      <c r="EF592" s="83">
        <v>0</v>
      </c>
      <c r="EG592" s="83">
        <v>0</v>
      </c>
      <c r="EH592" s="83" t="s">
        <v>109</v>
      </c>
      <c r="EI592" s="83" t="s">
        <v>108</v>
      </c>
      <c r="EJ592" s="83" t="s">
        <v>583</v>
      </c>
      <c r="EK592" s="83">
        <v>0</v>
      </c>
      <c r="EL592" s="83">
        <v>0</v>
      </c>
      <c r="EM592" s="83">
        <v>1</v>
      </c>
      <c r="EN592" s="83" t="s">
        <v>497</v>
      </c>
      <c r="EO592" s="83"/>
      <c r="EP592" s="83" t="s">
        <v>436</v>
      </c>
      <c r="EQ592" s="136">
        <v>1</v>
      </c>
      <c r="ER592" s="136">
        <v>1</v>
      </c>
      <c r="ES592" s="136">
        <v>1</v>
      </c>
      <c r="ET592" s="136">
        <v>1</v>
      </c>
      <c r="EU592" s="215" t="s">
        <v>269</v>
      </c>
      <c r="EV592" s="136">
        <v>1</v>
      </c>
      <c r="EW592" s="136">
        <v>1</v>
      </c>
      <c r="EX592" s="136">
        <v>1</v>
      </c>
      <c r="EY592" s="136">
        <v>1</v>
      </c>
      <c r="EZ592" s="136">
        <v>1</v>
      </c>
      <c r="FP592" s="215" t="s">
        <v>592</v>
      </c>
      <c r="FQ592" s="136" t="b">
        <v>1</v>
      </c>
      <c r="FR592" s="136" t="b">
        <v>1</v>
      </c>
      <c r="FS592" s="136" t="b">
        <v>1</v>
      </c>
      <c r="FT592" s="136" t="b">
        <v>1</v>
      </c>
      <c r="FX592" s="215" t="s">
        <v>269</v>
      </c>
    </row>
    <row r="593" spans="1:180" ht="60" customHeight="1" x14ac:dyDescent="0.55000000000000004">
      <c r="A593" s="83" t="s">
        <v>130</v>
      </c>
      <c r="B593" s="83" t="s">
        <v>98</v>
      </c>
      <c r="C593" s="136">
        <v>498396</v>
      </c>
      <c r="D593" s="207" t="s">
        <v>627</v>
      </c>
      <c r="E593" s="208" t="s">
        <v>630</v>
      </c>
      <c r="F593" s="83" t="s">
        <v>108</v>
      </c>
      <c r="G593" s="85">
        <v>20621</v>
      </c>
      <c r="H593" s="83" t="s">
        <v>102</v>
      </c>
      <c r="I593" s="85">
        <v>39794</v>
      </c>
      <c r="J593" s="83" t="s">
        <v>228</v>
      </c>
      <c r="K593" s="216">
        <v>977146194389</v>
      </c>
      <c r="L593" s="83" t="s">
        <v>191</v>
      </c>
      <c r="M593" s="85">
        <v>43631</v>
      </c>
      <c r="N593" s="83">
        <v>-2246.6666666666702</v>
      </c>
      <c r="O593" s="83" t="s">
        <v>180</v>
      </c>
      <c r="P593" s="83" t="s">
        <v>181</v>
      </c>
      <c r="Q593" s="208" t="s">
        <v>7400</v>
      </c>
      <c r="R593" s="83" t="s">
        <v>102</v>
      </c>
      <c r="S593" s="83" t="s">
        <v>102</v>
      </c>
      <c r="T593" s="83" t="s">
        <v>199</v>
      </c>
      <c r="U593" s="83" t="s">
        <v>10024</v>
      </c>
      <c r="V593" s="83" t="s">
        <v>104</v>
      </c>
      <c r="W593" s="83" t="s">
        <v>105</v>
      </c>
      <c r="X593" s="86" t="s">
        <v>7400</v>
      </c>
      <c r="Y593" s="87" t="s">
        <v>102</v>
      </c>
      <c r="Z593" s="87" t="s">
        <v>102</v>
      </c>
      <c r="AA593" s="87" t="s">
        <v>199</v>
      </c>
      <c r="AB593" s="87" t="s">
        <v>10024</v>
      </c>
      <c r="AC593" s="87" t="s">
        <v>104</v>
      </c>
      <c r="AD593" s="87" t="s">
        <v>105</v>
      </c>
      <c r="AE593" s="87" t="s">
        <v>106</v>
      </c>
      <c r="AF593" s="86" t="s">
        <v>7400</v>
      </c>
      <c r="AG593" s="87" t="s">
        <v>489</v>
      </c>
      <c r="AH593" s="87" t="s">
        <v>10025</v>
      </c>
      <c r="AI593" s="87" t="s">
        <v>104</v>
      </c>
      <c r="AJ593" s="87" t="s">
        <v>204</v>
      </c>
      <c r="AK593" s="88"/>
      <c r="AL593" s="83" t="s">
        <v>107</v>
      </c>
      <c r="AM593" s="89" t="s">
        <v>454</v>
      </c>
      <c r="AN593" s="90" t="s">
        <v>416</v>
      </c>
      <c r="AO593" s="91" t="s">
        <v>641</v>
      </c>
      <c r="AP593" s="90">
        <v>8.3333333333332398</v>
      </c>
      <c r="AQ593" s="92" t="s">
        <v>211</v>
      </c>
      <c r="AR593" s="93" t="s">
        <v>102</v>
      </c>
      <c r="AS593" s="93" t="s">
        <v>102</v>
      </c>
      <c r="AT593" s="93" t="s">
        <v>102</v>
      </c>
      <c r="AU593" s="210" t="s">
        <v>641</v>
      </c>
      <c r="AV593" s="93" t="s">
        <v>192</v>
      </c>
      <c r="AW593" s="94" t="s">
        <v>102</v>
      </c>
      <c r="AX593" s="93" t="s">
        <v>105</v>
      </c>
      <c r="AY593" s="95" t="s">
        <v>188</v>
      </c>
      <c r="AZ593" s="93" t="s">
        <v>102</v>
      </c>
      <c r="BA593" s="93" t="s">
        <v>10026</v>
      </c>
      <c r="BB593" s="93" t="s">
        <v>102</v>
      </c>
      <c r="BC593" s="93" t="s">
        <v>102</v>
      </c>
      <c r="BD593" s="96" t="s">
        <v>102</v>
      </c>
      <c r="BE593" s="90">
        <v>-285.66666666666703</v>
      </c>
      <c r="BF593" s="93" t="s">
        <v>211</v>
      </c>
      <c r="BG593" s="93" t="s">
        <v>102</v>
      </c>
      <c r="BH593" s="93" t="s">
        <v>102</v>
      </c>
      <c r="BI593" s="93" t="s">
        <v>102</v>
      </c>
      <c r="BJ593" s="210" t="s">
        <v>646</v>
      </c>
      <c r="BK593" s="93" t="s">
        <v>182</v>
      </c>
      <c r="BL593" s="97" t="s">
        <v>102</v>
      </c>
      <c r="BM593" s="93" t="s">
        <v>105</v>
      </c>
      <c r="BN593" s="93" t="s">
        <v>104</v>
      </c>
      <c r="BO593" s="93" t="s">
        <v>102</v>
      </c>
      <c r="BP593" s="98">
        <v>20180403</v>
      </c>
      <c r="BQ593" s="93" t="s">
        <v>102</v>
      </c>
      <c r="BR593" s="93" t="s">
        <v>102</v>
      </c>
      <c r="BS593" s="93" t="s">
        <v>102</v>
      </c>
      <c r="BT593" s="99" t="s">
        <v>591</v>
      </c>
      <c r="BU593" s="100" t="s">
        <v>11548</v>
      </c>
      <c r="BV593" s="101" t="s">
        <v>471</v>
      </c>
      <c r="BW593" s="136"/>
      <c r="BX593" s="103" t="s">
        <v>565</v>
      </c>
      <c r="BY593" s="104" t="s">
        <v>190</v>
      </c>
      <c r="BZ593" s="136"/>
      <c r="CA593" s="83" t="s">
        <v>599</v>
      </c>
      <c r="CB593" s="106" t="s">
        <v>647</v>
      </c>
      <c r="CC593" s="106" t="s">
        <v>11549</v>
      </c>
      <c r="CD593" s="107"/>
      <c r="CE593" s="108" t="s">
        <v>107</v>
      </c>
      <c r="CF593" s="108" t="s">
        <v>107</v>
      </c>
      <c r="CG593" s="109"/>
      <c r="CH593" s="110" t="s">
        <v>107</v>
      </c>
      <c r="CI593" s="111"/>
      <c r="CJ593" s="112">
        <v>6710</v>
      </c>
      <c r="CK593" s="113">
        <v>86</v>
      </c>
      <c r="CL593" s="114" t="s">
        <v>134</v>
      </c>
      <c r="CM593" s="114" t="s">
        <v>108</v>
      </c>
      <c r="CN593" s="114"/>
      <c r="CO593" s="115" t="s">
        <v>102</v>
      </c>
      <c r="CP593" s="115" t="s">
        <v>102</v>
      </c>
      <c r="CQ593" s="115" t="s">
        <v>102</v>
      </c>
      <c r="CR593" s="115" t="s">
        <v>102</v>
      </c>
      <c r="CS593" s="116"/>
      <c r="CT593" s="117" t="s">
        <v>109</v>
      </c>
      <c r="CU593" s="117" t="s">
        <v>109</v>
      </c>
      <c r="CV593" s="83">
        <v>589</v>
      </c>
      <c r="CW593" s="83" t="s">
        <v>108</v>
      </c>
      <c r="CX593" s="83">
        <v>589</v>
      </c>
      <c r="CY593" s="83" t="s">
        <v>108</v>
      </c>
      <c r="CZ593" s="83">
        <v>6917</v>
      </c>
      <c r="DA593" s="83" t="s">
        <v>419</v>
      </c>
      <c r="DB593" s="83" t="s">
        <v>130</v>
      </c>
      <c r="DC593" s="83" t="s">
        <v>499</v>
      </c>
      <c r="DD593" s="83">
        <v>1638</v>
      </c>
      <c r="DE593" s="83" t="s">
        <v>444</v>
      </c>
      <c r="DF593" s="83" t="s">
        <v>130</v>
      </c>
      <c r="DG593" s="83" t="s">
        <v>499</v>
      </c>
      <c r="DH593" s="83"/>
      <c r="DI593" s="83">
        <v>0</v>
      </c>
      <c r="DJ593" s="83">
        <v>1</v>
      </c>
      <c r="DK593" s="83">
        <v>0</v>
      </c>
      <c r="DL593" s="83">
        <v>0</v>
      </c>
      <c r="DM593" s="83">
        <v>0</v>
      </c>
      <c r="DN593" s="83">
        <v>0</v>
      </c>
      <c r="DO593" s="83">
        <v>0</v>
      </c>
      <c r="DP593" s="83">
        <v>0</v>
      </c>
      <c r="DQ593" s="83">
        <v>0</v>
      </c>
      <c r="DR593" s="83">
        <v>0</v>
      </c>
      <c r="DS593" s="83">
        <v>0</v>
      </c>
      <c r="DT593" s="83">
        <v>3</v>
      </c>
      <c r="DU593" s="83">
        <v>3</v>
      </c>
      <c r="DV593" s="83">
        <v>0</v>
      </c>
      <c r="DW593" s="83">
        <v>0</v>
      </c>
      <c r="DX593" s="83">
        <v>3</v>
      </c>
      <c r="DY593" s="85">
        <v>44235</v>
      </c>
      <c r="DZ593" s="83" t="s">
        <v>4640</v>
      </c>
      <c r="EA593" s="83" t="s">
        <v>102</v>
      </c>
      <c r="EB593" s="83" t="s">
        <v>482</v>
      </c>
      <c r="EC593" s="83">
        <v>589</v>
      </c>
      <c r="ED593" s="83" t="s">
        <v>483</v>
      </c>
      <c r="EE593" s="83">
        <v>1</v>
      </c>
      <c r="EF593" s="83">
        <v>0</v>
      </c>
      <c r="EG593" s="83">
        <v>0</v>
      </c>
      <c r="EH593" s="83" t="s">
        <v>109</v>
      </c>
      <c r="EI593" s="83" t="s">
        <v>108</v>
      </c>
      <c r="EJ593" s="83" t="s">
        <v>583</v>
      </c>
      <c r="EK593" s="83">
        <v>0</v>
      </c>
      <c r="EL593" s="83">
        <v>0</v>
      </c>
      <c r="EM593" s="83">
        <v>1</v>
      </c>
      <c r="EN593" s="83" t="s">
        <v>497</v>
      </c>
      <c r="EO593" s="83"/>
      <c r="EP593" s="83" t="s">
        <v>436</v>
      </c>
      <c r="EQ593" s="136">
        <v>1</v>
      </c>
      <c r="ER593" s="136">
        <v>1</v>
      </c>
      <c r="ES593" s="136">
        <v>1</v>
      </c>
      <c r="ET593" s="136">
        <v>1</v>
      </c>
      <c r="EU593" s="215" t="s">
        <v>269</v>
      </c>
      <c r="EV593" s="136">
        <v>1</v>
      </c>
      <c r="EW593" s="136">
        <v>1</v>
      </c>
      <c r="EX593" s="136">
        <v>1</v>
      </c>
      <c r="EY593" s="136">
        <v>1</v>
      </c>
      <c r="EZ593" s="136">
        <v>1</v>
      </c>
      <c r="FP593" s="215" t="s">
        <v>592</v>
      </c>
      <c r="FQ593" s="136" t="b">
        <v>1</v>
      </c>
      <c r="FR593" s="136" t="b">
        <v>1</v>
      </c>
      <c r="FS593" s="136" t="b">
        <v>1</v>
      </c>
      <c r="FT593" s="136" t="b">
        <v>1</v>
      </c>
      <c r="FX593" s="215" t="s">
        <v>269</v>
      </c>
    </row>
    <row r="594" spans="1:180" ht="60" customHeight="1" x14ac:dyDescent="0.55000000000000004">
      <c r="A594" s="83" t="s">
        <v>130</v>
      </c>
      <c r="B594" s="83" t="s">
        <v>98</v>
      </c>
      <c r="C594" s="136">
        <v>278134</v>
      </c>
      <c r="D594" s="207" t="s">
        <v>628</v>
      </c>
      <c r="E594" s="208" t="s">
        <v>633</v>
      </c>
      <c r="F594" s="83" t="s">
        <v>108</v>
      </c>
      <c r="G594" s="85">
        <v>22744</v>
      </c>
      <c r="H594" s="83" t="s">
        <v>102</v>
      </c>
      <c r="I594" s="85">
        <v>39772</v>
      </c>
      <c r="J594" s="83" t="s">
        <v>228</v>
      </c>
      <c r="K594" s="216">
        <v>554795777658</v>
      </c>
      <c r="L594" s="83" t="s">
        <v>191</v>
      </c>
      <c r="M594" s="85">
        <v>43619</v>
      </c>
      <c r="N594" s="83">
        <v>-2251.6666666666702</v>
      </c>
      <c r="O594" s="83" t="s">
        <v>193</v>
      </c>
      <c r="P594" s="83" t="s">
        <v>181</v>
      </c>
      <c r="Q594" s="208" t="s">
        <v>7404</v>
      </c>
      <c r="R594" s="83" t="s">
        <v>102</v>
      </c>
      <c r="S594" s="83" t="s">
        <v>102</v>
      </c>
      <c r="T594" s="83" t="s">
        <v>133</v>
      </c>
      <c r="U594" s="83" t="s">
        <v>10027</v>
      </c>
      <c r="V594" s="83" t="s">
        <v>111</v>
      </c>
      <c r="W594" s="83" t="s">
        <v>105</v>
      </c>
      <c r="X594" s="86" t="s">
        <v>7404</v>
      </c>
      <c r="Y594" s="87" t="s">
        <v>102</v>
      </c>
      <c r="Z594" s="87" t="s">
        <v>102</v>
      </c>
      <c r="AA594" s="87" t="s">
        <v>133</v>
      </c>
      <c r="AB594" s="87" t="s">
        <v>10027</v>
      </c>
      <c r="AC594" s="87" t="s">
        <v>111</v>
      </c>
      <c r="AD594" s="87" t="s">
        <v>105</v>
      </c>
      <c r="AE594" s="87" t="s">
        <v>106</v>
      </c>
      <c r="AF594" s="86" t="s">
        <v>7404</v>
      </c>
      <c r="AG594" s="87" t="s">
        <v>486</v>
      </c>
      <c r="AH594" s="87" t="s">
        <v>10027</v>
      </c>
      <c r="AI594" s="87" t="s">
        <v>111</v>
      </c>
      <c r="AJ594" s="87" t="s">
        <v>204</v>
      </c>
      <c r="AK594" s="88"/>
      <c r="AL594" s="83" t="s">
        <v>107</v>
      </c>
      <c r="AM594" s="89" t="s">
        <v>454</v>
      </c>
      <c r="AN594" s="90" t="s">
        <v>416</v>
      </c>
      <c r="AO594" s="91" t="s">
        <v>642</v>
      </c>
      <c r="AP594" s="90">
        <v>8.3333333333332398</v>
      </c>
      <c r="AQ594" s="92" t="s">
        <v>102</v>
      </c>
      <c r="AR594" s="93" t="s">
        <v>102</v>
      </c>
      <c r="AS594" s="93" t="s">
        <v>102</v>
      </c>
      <c r="AT594" s="93" t="s">
        <v>102</v>
      </c>
      <c r="AU594" s="210" t="s">
        <v>644</v>
      </c>
      <c r="AV594" s="93" t="s">
        <v>185</v>
      </c>
      <c r="AW594" s="94" t="s">
        <v>102</v>
      </c>
      <c r="AX594" s="93" t="s">
        <v>183</v>
      </c>
      <c r="AY594" s="95" t="s">
        <v>111</v>
      </c>
      <c r="AZ594" s="93" t="s">
        <v>102</v>
      </c>
      <c r="BA594" s="93" t="s">
        <v>102</v>
      </c>
      <c r="BB594" s="93" t="s">
        <v>102</v>
      </c>
      <c r="BC594" s="93" t="s">
        <v>102</v>
      </c>
      <c r="BD594" s="96" t="s">
        <v>102</v>
      </c>
      <c r="BE594" s="90">
        <v>-286.16666666666703</v>
      </c>
      <c r="BF594" s="93" t="s">
        <v>102</v>
      </c>
      <c r="BG594" s="93" t="s">
        <v>102</v>
      </c>
      <c r="BH594" s="93" t="s">
        <v>102</v>
      </c>
      <c r="BI594" s="93" t="s">
        <v>102</v>
      </c>
      <c r="BJ594" s="210" t="s">
        <v>642</v>
      </c>
      <c r="BK594" s="93" t="s">
        <v>192</v>
      </c>
      <c r="BL594" s="97" t="s">
        <v>102</v>
      </c>
      <c r="BM594" s="93" t="s">
        <v>183</v>
      </c>
      <c r="BN594" s="93" t="s">
        <v>106</v>
      </c>
      <c r="BO594" s="93" t="s">
        <v>102</v>
      </c>
      <c r="BP594" s="98" t="s">
        <v>102</v>
      </c>
      <c r="BQ594" s="93" t="s">
        <v>102</v>
      </c>
      <c r="BR594" s="93" t="s">
        <v>102</v>
      </c>
      <c r="BS594" s="93" t="s">
        <v>102</v>
      </c>
      <c r="BT594" s="99" t="s">
        <v>591</v>
      </c>
      <c r="BU594" s="100" t="s">
        <v>11550</v>
      </c>
      <c r="BV594" s="101" t="s">
        <v>471</v>
      </c>
      <c r="BW594" s="136"/>
      <c r="BX594" s="103" t="s">
        <v>565</v>
      </c>
      <c r="BY594" s="104" t="s">
        <v>190</v>
      </c>
      <c r="BZ594" s="136"/>
      <c r="CA594" s="83" t="s">
        <v>599</v>
      </c>
      <c r="CB594" s="106" t="s">
        <v>647</v>
      </c>
      <c r="CC594" s="106" t="s">
        <v>11551</v>
      </c>
      <c r="CD594" s="107"/>
      <c r="CE594" s="108" t="s">
        <v>107</v>
      </c>
      <c r="CF594" s="108" t="s">
        <v>107</v>
      </c>
      <c r="CG594" s="109"/>
      <c r="CH594" s="110" t="s">
        <v>107</v>
      </c>
      <c r="CI594" s="111"/>
      <c r="CJ594" s="112">
        <v>6710</v>
      </c>
      <c r="CK594" s="113">
        <v>86</v>
      </c>
      <c r="CL594" s="114" t="s">
        <v>134</v>
      </c>
      <c r="CM594" s="114" t="s">
        <v>108</v>
      </c>
      <c r="CN594" s="114"/>
      <c r="CO594" s="115" t="s">
        <v>102</v>
      </c>
      <c r="CP594" s="115" t="s">
        <v>102</v>
      </c>
      <c r="CQ594" s="115" t="s">
        <v>102</v>
      </c>
      <c r="CR594" s="115" t="s">
        <v>102</v>
      </c>
      <c r="CS594" s="116"/>
      <c r="CT594" s="117" t="s">
        <v>109</v>
      </c>
      <c r="CU594" s="117" t="s">
        <v>109</v>
      </c>
      <c r="CV594" s="83">
        <v>590</v>
      </c>
      <c r="CW594" s="83" t="s">
        <v>108</v>
      </c>
      <c r="CX594" s="83">
        <v>590</v>
      </c>
      <c r="CY594" s="83" t="s">
        <v>108</v>
      </c>
      <c r="CZ594" s="83">
        <v>6918</v>
      </c>
      <c r="DA594" s="83" t="s">
        <v>419</v>
      </c>
      <c r="DB594" s="83" t="s">
        <v>130</v>
      </c>
      <c r="DC594" s="83" t="s">
        <v>499</v>
      </c>
      <c r="DD594" s="83">
        <v>1639</v>
      </c>
      <c r="DE594" s="83" t="s">
        <v>444</v>
      </c>
      <c r="DF594" s="83" t="s">
        <v>130</v>
      </c>
      <c r="DG594" s="83" t="s">
        <v>499</v>
      </c>
      <c r="DH594" s="83"/>
      <c r="DI594" s="83">
        <v>0</v>
      </c>
      <c r="DJ594" s="83">
        <v>1</v>
      </c>
      <c r="DK594" s="83">
        <v>0</v>
      </c>
      <c r="DL594" s="83">
        <v>0</v>
      </c>
      <c r="DM594" s="83">
        <v>0</v>
      </c>
      <c r="DN594" s="83">
        <v>0</v>
      </c>
      <c r="DO594" s="83">
        <v>0</v>
      </c>
      <c r="DP594" s="83">
        <v>0</v>
      </c>
      <c r="DQ594" s="83">
        <v>0</v>
      </c>
      <c r="DR594" s="83">
        <v>0</v>
      </c>
      <c r="DS594" s="83">
        <v>0</v>
      </c>
      <c r="DT594" s="83">
        <v>3</v>
      </c>
      <c r="DU594" s="83">
        <v>3</v>
      </c>
      <c r="DV594" s="83">
        <v>0</v>
      </c>
      <c r="DW594" s="83">
        <v>0</v>
      </c>
      <c r="DX594" s="83">
        <v>3</v>
      </c>
      <c r="DY594" s="85">
        <v>44236</v>
      </c>
      <c r="DZ594" s="83" t="s">
        <v>4641</v>
      </c>
      <c r="EA594" s="83" t="s">
        <v>102</v>
      </c>
      <c r="EB594" s="83" t="s">
        <v>482</v>
      </c>
      <c r="EC594" s="83">
        <v>590</v>
      </c>
      <c r="ED594" s="83" t="s">
        <v>483</v>
      </c>
      <c r="EE594" s="83">
        <v>1</v>
      </c>
      <c r="EF594" s="83">
        <v>0</v>
      </c>
      <c r="EG594" s="83">
        <v>0</v>
      </c>
      <c r="EH594" s="83" t="s">
        <v>109</v>
      </c>
      <c r="EI594" s="83" t="s">
        <v>108</v>
      </c>
      <c r="EJ594" s="83" t="s">
        <v>583</v>
      </c>
      <c r="EK594" s="83">
        <v>0</v>
      </c>
      <c r="EL594" s="83">
        <v>0</v>
      </c>
      <c r="EM594" s="83">
        <v>1</v>
      </c>
      <c r="EN594" s="83" t="s">
        <v>497</v>
      </c>
      <c r="EO594" s="83"/>
      <c r="EP594" s="83" t="s">
        <v>436</v>
      </c>
      <c r="EQ594" s="136">
        <v>1</v>
      </c>
      <c r="ER594" s="136">
        <v>1</v>
      </c>
      <c r="ES594" s="136">
        <v>1</v>
      </c>
      <c r="ET594" s="136">
        <v>1</v>
      </c>
      <c r="EU594" s="215" t="s">
        <v>269</v>
      </c>
      <c r="EV594" s="136">
        <v>1</v>
      </c>
      <c r="EW594" s="136">
        <v>1</v>
      </c>
      <c r="EX594" s="136">
        <v>1</v>
      </c>
      <c r="EY594" s="136">
        <v>1</v>
      </c>
      <c r="EZ594" s="136">
        <v>1</v>
      </c>
      <c r="FP594" s="215" t="s">
        <v>592</v>
      </c>
      <c r="FQ594" s="136" t="b">
        <v>1</v>
      </c>
      <c r="FR594" s="136" t="b">
        <v>1</v>
      </c>
      <c r="FS594" s="136" t="b">
        <v>1</v>
      </c>
      <c r="FT594" s="136" t="b">
        <v>1</v>
      </c>
      <c r="FX594" s="215" t="s">
        <v>269</v>
      </c>
    </row>
    <row r="595" spans="1:180" ht="60" customHeight="1" x14ac:dyDescent="0.55000000000000004">
      <c r="A595" s="83" t="s">
        <v>130</v>
      </c>
      <c r="B595" s="83" t="s">
        <v>98</v>
      </c>
      <c r="C595" s="136">
        <v>243595</v>
      </c>
      <c r="D595" s="207" t="s">
        <v>629</v>
      </c>
      <c r="E595" s="208" t="s">
        <v>634</v>
      </c>
      <c r="F595" s="83" t="s">
        <v>108</v>
      </c>
      <c r="G595" s="85">
        <v>26341</v>
      </c>
      <c r="H595" s="83" t="s">
        <v>102</v>
      </c>
      <c r="I595" s="85">
        <v>34633</v>
      </c>
      <c r="J595" s="83" t="s">
        <v>228</v>
      </c>
      <c r="K595" s="216">
        <v>919653276126</v>
      </c>
      <c r="L595" s="83" t="s">
        <v>191</v>
      </c>
      <c r="M595" s="85">
        <v>43642</v>
      </c>
      <c r="N595" s="83">
        <v>-2256.6666666666702</v>
      </c>
      <c r="O595" s="83" t="s">
        <v>193</v>
      </c>
      <c r="P595" s="83" t="s">
        <v>181</v>
      </c>
      <c r="Q595" s="208" t="s">
        <v>7408</v>
      </c>
      <c r="R595" s="83" t="s">
        <v>102</v>
      </c>
      <c r="S595" s="83" t="s">
        <v>102</v>
      </c>
      <c r="T595" s="83" t="s">
        <v>131</v>
      </c>
      <c r="U595" s="83" t="s">
        <v>10028</v>
      </c>
      <c r="V595" s="83" t="s">
        <v>104</v>
      </c>
      <c r="W595" s="83" t="s">
        <v>105</v>
      </c>
      <c r="X595" s="86" t="s">
        <v>7408</v>
      </c>
      <c r="Y595" s="87" t="s">
        <v>102</v>
      </c>
      <c r="Z595" s="87" t="s">
        <v>102</v>
      </c>
      <c r="AA595" s="87" t="s">
        <v>131</v>
      </c>
      <c r="AB595" s="87" t="s">
        <v>10028</v>
      </c>
      <c r="AC595" s="87" t="s">
        <v>104</v>
      </c>
      <c r="AD595" s="87" t="s">
        <v>105</v>
      </c>
      <c r="AE595" s="87" t="s">
        <v>106</v>
      </c>
      <c r="AF595" s="86" t="s">
        <v>7408</v>
      </c>
      <c r="AG595" s="87" t="s">
        <v>177</v>
      </c>
      <c r="AH595" s="87" t="s">
        <v>10028</v>
      </c>
      <c r="AI595" s="87" t="s">
        <v>104</v>
      </c>
      <c r="AJ595" s="87" t="s">
        <v>204</v>
      </c>
      <c r="AK595" s="88"/>
      <c r="AL595" s="83" t="s">
        <v>107</v>
      </c>
      <c r="AM595" s="89" t="s">
        <v>454</v>
      </c>
      <c r="AN595" s="90" t="s">
        <v>416</v>
      </c>
      <c r="AO595" s="91" t="s">
        <v>643</v>
      </c>
      <c r="AP595" s="90">
        <v>8.3333333333332398</v>
      </c>
      <c r="AQ595" s="92" t="s">
        <v>102</v>
      </c>
      <c r="AR595" s="93" t="s">
        <v>102</v>
      </c>
      <c r="AS595" s="93" t="s">
        <v>102</v>
      </c>
      <c r="AT595" s="93" t="s">
        <v>102</v>
      </c>
      <c r="AU595" s="210" t="s">
        <v>645</v>
      </c>
      <c r="AV595" s="93" t="s">
        <v>185</v>
      </c>
      <c r="AW595" s="94" t="s">
        <v>102</v>
      </c>
      <c r="AX595" s="93" t="s">
        <v>105</v>
      </c>
      <c r="AY595" s="95" t="s">
        <v>104</v>
      </c>
      <c r="AZ595" s="93" t="s">
        <v>102</v>
      </c>
      <c r="BA595" s="93" t="s">
        <v>102</v>
      </c>
      <c r="BB595" s="93" t="s">
        <v>102</v>
      </c>
      <c r="BC595" s="93" t="s">
        <v>102</v>
      </c>
      <c r="BD595" s="96" t="s">
        <v>102</v>
      </c>
      <c r="BE595" s="90">
        <v>-286.66666666666703</v>
      </c>
      <c r="BF595" s="93" t="s">
        <v>102</v>
      </c>
      <c r="BG595" s="93" t="s">
        <v>102</v>
      </c>
      <c r="BH595" s="93" t="s">
        <v>102</v>
      </c>
      <c r="BI595" s="93" t="s">
        <v>102</v>
      </c>
      <c r="BJ595" s="210" t="s">
        <v>643</v>
      </c>
      <c r="BK595" s="93" t="s">
        <v>196</v>
      </c>
      <c r="BL595" s="97" t="s">
        <v>102</v>
      </c>
      <c r="BM595" s="93" t="s">
        <v>105</v>
      </c>
      <c r="BN595" s="93" t="s">
        <v>596</v>
      </c>
      <c r="BO595" s="93" t="s">
        <v>102</v>
      </c>
      <c r="BP595" s="98" t="s">
        <v>102</v>
      </c>
      <c r="BQ595" s="93" t="s">
        <v>102</v>
      </c>
      <c r="BR595" s="93" t="s">
        <v>102</v>
      </c>
      <c r="BS595" s="93" t="s">
        <v>102</v>
      </c>
      <c r="BT595" s="99" t="s">
        <v>591</v>
      </c>
      <c r="BU595" s="100" t="s">
        <v>11552</v>
      </c>
      <c r="BV595" s="101" t="s">
        <v>471</v>
      </c>
      <c r="BW595" s="136"/>
      <c r="BX595" s="103" t="s">
        <v>565</v>
      </c>
      <c r="BY595" s="104" t="s">
        <v>190</v>
      </c>
      <c r="BZ595" s="136"/>
      <c r="CA595" s="83" t="s">
        <v>599</v>
      </c>
      <c r="CB595" s="106" t="s">
        <v>647</v>
      </c>
      <c r="CC595" s="106" t="s">
        <v>11553</v>
      </c>
      <c r="CD595" s="107"/>
      <c r="CE595" s="108" t="s">
        <v>107</v>
      </c>
      <c r="CF595" s="108" t="s">
        <v>107</v>
      </c>
      <c r="CG595" s="109"/>
      <c r="CH595" s="110" t="s">
        <v>107</v>
      </c>
      <c r="CI595" s="111"/>
      <c r="CJ595" s="112">
        <v>6710</v>
      </c>
      <c r="CK595" s="113">
        <v>86</v>
      </c>
      <c r="CL595" s="114" t="s">
        <v>134</v>
      </c>
      <c r="CM595" s="114" t="s">
        <v>108</v>
      </c>
      <c r="CN595" s="114"/>
      <c r="CO595" s="115" t="s">
        <v>102</v>
      </c>
      <c r="CP595" s="115" t="s">
        <v>102</v>
      </c>
      <c r="CQ595" s="115" t="s">
        <v>102</v>
      </c>
      <c r="CR595" s="115" t="s">
        <v>102</v>
      </c>
      <c r="CS595" s="116"/>
      <c r="CT595" s="117" t="s">
        <v>109</v>
      </c>
      <c r="CU595" s="117" t="s">
        <v>109</v>
      </c>
      <c r="CV595" s="83">
        <v>591</v>
      </c>
      <c r="CW595" s="83" t="s">
        <v>108</v>
      </c>
      <c r="CX595" s="83">
        <v>591</v>
      </c>
      <c r="CY595" s="83" t="s">
        <v>108</v>
      </c>
      <c r="CZ595" s="83">
        <v>6919</v>
      </c>
      <c r="DA595" s="83" t="s">
        <v>419</v>
      </c>
      <c r="DB595" s="83" t="s">
        <v>130</v>
      </c>
      <c r="DC595" s="83" t="s">
        <v>499</v>
      </c>
      <c r="DD595" s="83">
        <v>1640</v>
      </c>
      <c r="DE595" s="83" t="s">
        <v>444</v>
      </c>
      <c r="DF595" s="83" t="s">
        <v>130</v>
      </c>
      <c r="DG595" s="83" t="s">
        <v>499</v>
      </c>
      <c r="DH595" s="83"/>
      <c r="DI595" s="83">
        <v>0</v>
      </c>
      <c r="DJ595" s="83">
        <v>1</v>
      </c>
      <c r="DK595" s="83">
        <v>0</v>
      </c>
      <c r="DL595" s="83">
        <v>0</v>
      </c>
      <c r="DM595" s="83">
        <v>0</v>
      </c>
      <c r="DN595" s="83">
        <v>0</v>
      </c>
      <c r="DO595" s="83">
        <v>0</v>
      </c>
      <c r="DP595" s="83">
        <v>0</v>
      </c>
      <c r="DQ595" s="83">
        <v>0</v>
      </c>
      <c r="DR595" s="83">
        <v>0</v>
      </c>
      <c r="DS595" s="83">
        <v>0</v>
      </c>
      <c r="DT595" s="83">
        <v>3</v>
      </c>
      <c r="DU595" s="83">
        <v>3</v>
      </c>
      <c r="DV595" s="83">
        <v>0</v>
      </c>
      <c r="DW595" s="83">
        <v>0</v>
      </c>
      <c r="DX595" s="83">
        <v>3</v>
      </c>
      <c r="DY595" s="85">
        <v>44237</v>
      </c>
      <c r="DZ595" s="83" t="s">
        <v>4642</v>
      </c>
      <c r="EA595" s="83" t="s">
        <v>102</v>
      </c>
      <c r="EB595" s="83" t="s">
        <v>482</v>
      </c>
      <c r="EC595" s="83">
        <v>591</v>
      </c>
      <c r="ED595" s="83" t="s">
        <v>483</v>
      </c>
      <c r="EE595" s="83">
        <v>1</v>
      </c>
      <c r="EF595" s="83">
        <v>0</v>
      </c>
      <c r="EG595" s="83">
        <v>0</v>
      </c>
      <c r="EH595" s="83" t="s">
        <v>109</v>
      </c>
      <c r="EI595" s="83" t="s">
        <v>108</v>
      </c>
      <c r="EJ595" s="83" t="s">
        <v>583</v>
      </c>
      <c r="EK595" s="83">
        <v>0</v>
      </c>
      <c r="EL595" s="83">
        <v>0</v>
      </c>
      <c r="EM595" s="83">
        <v>1</v>
      </c>
      <c r="EN595" s="83" t="s">
        <v>497</v>
      </c>
      <c r="EO595" s="83"/>
      <c r="EP595" s="83" t="s">
        <v>436</v>
      </c>
      <c r="EQ595" s="136">
        <v>1</v>
      </c>
      <c r="ER595" s="136">
        <v>1</v>
      </c>
      <c r="ES595" s="136">
        <v>1</v>
      </c>
      <c r="ET595" s="136">
        <v>1</v>
      </c>
      <c r="EU595" s="215" t="s">
        <v>269</v>
      </c>
      <c r="EV595" s="136">
        <v>1</v>
      </c>
      <c r="EW595" s="136">
        <v>1</v>
      </c>
      <c r="EX595" s="136">
        <v>1</v>
      </c>
      <c r="EY595" s="136">
        <v>1</v>
      </c>
      <c r="EZ595" s="136">
        <v>1</v>
      </c>
      <c r="FP595" s="215" t="s">
        <v>592</v>
      </c>
      <c r="FQ595" s="136" t="b">
        <v>1</v>
      </c>
      <c r="FR595" s="136" t="b">
        <v>1</v>
      </c>
      <c r="FS595" s="136" t="b">
        <v>1</v>
      </c>
      <c r="FT595" s="136" t="b">
        <v>1</v>
      </c>
      <c r="FX595" s="215" t="s">
        <v>269</v>
      </c>
    </row>
    <row r="596" spans="1:180" ht="60" customHeight="1" x14ac:dyDescent="0.55000000000000004">
      <c r="A596" s="83" t="s">
        <v>130</v>
      </c>
      <c r="B596" s="83" t="s">
        <v>98</v>
      </c>
      <c r="C596" s="136">
        <v>887763</v>
      </c>
      <c r="D596" s="207" t="s">
        <v>627</v>
      </c>
      <c r="E596" s="208" t="s">
        <v>630</v>
      </c>
      <c r="F596" s="83" t="s">
        <v>108</v>
      </c>
      <c r="G596" s="85">
        <v>20621</v>
      </c>
      <c r="H596" s="83" t="s">
        <v>102</v>
      </c>
      <c r="I596" s="85">
        <v>39794</v>
      </c>
      <c r="J596" s="83" t="s">
        <v>228</v>
      </c>
      <c r="K596" s="216">
        <v>137022998595</v>
      </c>
      <c r="L596" s="83" t="s">
        <v>191</v>
      </c>
      <c r="M596" s="85">
        <v>43631</v>
      </c>
      <c r="N596" s="83">
        <v>-2261.6666666666702</v>
      </c>
      <c r="O596" s="83" t="s">
        <v>180</v>
      </c>
      <c r="P596" s="83" t="s">
        <v>181</v>
      </c>
      <c r="Q596" s="208" t="s">
        <v>7412</v>
      </c>
      <c r="R596" s="83" t="s">
        <v>102</v>
      </c>
      <c r="S596" s="83" t="s">
        <v>102</v>
      </c>
      <c r="T596" s="83" t="s">
        <v>199</v>
      </c>
      <c r="U596" s="83" t="s">
        <v>10029</v>
      </c>
      <c r="V596" s="83" t="s">
        <v>104</v>
      </c>
      <c r="W596" s="83" t="s">
        <v>105</v>
      </c>
      <c r="X596" s="86" t="s">
        <v>7412</v>
      </c>
      <c r="Y596" s="87" t="s">
        <v>102</v>
      </c>
      <c r="Z596" s="87" t="s">
        <v>102</v>
      </c>
      <c r="AA596" s="87" t="s">
        <v>199</v>
      </c>
      <c r="AB596" s="87" t="s">
        <v>10029</v>
      </c>
      <c r="AC596" s="87" t="s">
        <v>104</v>
      </c>
      <c r="AD596" s="87" t="s">
        <v>105</v>
      </c>
      <c r="AE596" s="87" t="s">
        <v>106</v>
      </c>
      <c r="AF596" s="86" t="s">
        <v>7412</v>
      </c>
      <c r="AG596" s="87" t="s">
        <v>489</v>
      </c>
      <c r="AH596" s="87" t="s">
        <v>10030</v>
      </c>
      <c r="AI596" s="87" t="s">
        <v>104</v>
      </c>
      <c r="AJ596" s="87" t="s">
        <v>204</v>
      </c>
      <c r="AK596" s="88"/>
      <c r="AL596" s="83" t="s">
        <v>107</v>
      </c>
      <c r="AM596" s="89" t="s">
        <v>454</v>
      </c>
      <c r="AN596" s="90" t="s">
        <v>416</v>
      </c>
      <c r="AO596" s="91" t="s">
        <v>641</v>
      </c>
      <c r="AP596" s="90">
        <v>8.3333333333332398</v>
      </c>
      <c r="AQ596" s="92" t="s">
        <v>211</v>
      </c>
      <c r="AR596" s="93" t="s">
        <v>102</v>
      </c>
      <c r="AS596" s="93" t="s">
        <v>102</v>
      </c>
      <c r="AT596" s="93" t="s">
        <v>102</v>
      </c>
      <c r="AU596" s="210" t="s">
        <v>641</v>
      </c>
      <c r="AV596" s="93" t="s">
        <v>192</v>
      </c>
      <c r="AW596" s="94" t="s">
        <v>102</v>
      </c>
      <c r="AX596" s="93" t="s">
        <v>105</v>
      </c>
      <c r="AY596" s="95" t="s">
        <v>188</v>
      </c>
      <c r="AZ596" s="93" t="s">
        <v>102</v>
      </c>
      <c r="BA596" s="93" t="s">
        <v>10031</v>
      </c>
      <c r="BB596" s="93" t="s">
        <v>102</v>
      </c>
      <c r="BC596" s="93" t="s">
        <v>102</v>
      </c>
      <c r="BD596" s="96" t="s">
        <v>102</v>
      </c>
      <c r="BE596" s="90">
        <v>-287.16666666666703</v>
      </c>
      <c r="BF596" s="93" t="s">
        <v>211</v>
      </c>
      <c r="BG596" s="93" t="s">
        <v>102</v>
      </c>
      <c r="BH596" s="93" t="s">
        <v>102</v>
      </c>
      <c r="BI596" s="93" t="s">
        <v>102</v>
      </c>
      <c r="BJ596" s="210" t="s">
        <v>646</v>
      </c>
      <c r="BK596" s="93" t="s">
        <v>182</v>
      </c>
      <c r="BL596" s="97" t="s">
        <v>102</v>
      </c>
      <c r="BM596" s="93" t="s">
        <v>105</v>
      </c>
      <c r="BN596" s="93" t="s">
        <v>104</v>
      </c>
      <c r="BO596" s="93" t="s">
        <v>102</v>
      </c>
      <c r="BP596" s="98">
        <v>20180404</v>
      </c>
      <c r="BQ596" s="93" t="s">
        <v>102</v>
      </c>
      <c r="BR596" s="93" t="s">
        <v>102</v>
      </c>
      <c r="BS596" s="93" t="s">
        <v>102</v>
      </c>
      <c r="BT596" s="99" t="s">
        <v>591</v>
      </c>
      <c r="BU596" s="100" t="s">
        <v>11554</v>
      </c>
      <c r="BV596" s="101" t="s">
        <v>471</v>
      </c>
      <c r="BW596" s="136"/>
      <c r="BX596" s="103" t="s">
        <v>565</v>
      </c>
      <c r="BY596" s="104" t="s">
        <v>190</v>
      </c>
      <c r="BZ596" s="136"/>
      <c r="CA596" s="83" t="s">
        <v>599</v>
      </c>
      <c r="CB596" s="106" t="s">
        <v>647</v>
      </c>
      <c r="CC596" s="106" t="s">
        <v>11555</v>
      </c>
      <c r="CD596" s="107"/>
      <c r="CE596" s="108" t="s">
        <v>107</v>
      </c>
      <c r="CF596" s="108" t="s">
        <v>107</v>
      </c>
      <c r="CG596" s="109"/>
      <c r="CH596" s="110" t="s">
        <v>107</v>
      </c>
      <c r="CI596" s="111"/>
      <c r="CJ596" s="112">
        <v>6710</v>
      </c>
      <c r="CK596" s="113">
        <v>86</v>
      </c>
      <c r="CL596" s="114" t="s">
        <v>134</v>
      </c>
      <c r="CM596" s="114" t="s">
        <v>108</v>
      </c>
      <c r="CN596" s="114"/>
      <c r="CO596" s="115" t="s">
        <v>102</v>
      </c>
      <c r="CP596" s="115" t="s">
        <v>102</v>
      </c>
      <c r="CQ596" s="115" t="s">
        <v>102</v>
      </c>
      <c r="CR596" s="115" t="s">
        <v>102</v>
      </c>
      <c r="CS596" s="116"/>
      <c r="CT596" s="117" t="s">
        <v>109</v>
      </c>
      <c r="CU596" s="117" t="s">
        <v>109</v>
      </c>
      <c r="CV596" s="83">
        <v>592</v>
      </c>
      <c r="CW596" s="83" t="s">
        <v>108</v>
      </c>
      <c r="CX596" s="83">
        <v>592</v>
      </c>
      <c r="CY596" s="83" t="s">
        <v>108</v>
      </c>
      <c r="CZ596" s="83">
        <v>6920</v>
      </c>
      <c r="DA596" s="83" t="s">
        <v>419</v>
      </c>
      <c r="DB596" s="83" t="s">
        <v>130</v>
      </c>
      <c r="DC596" s="83" t="s">
        <v>499</v>
      </c>
      <c r="DD596" s="83">
        <v>1641</v>
      </c>
      <c r="DE596" s="83" t="s">
        <v>444</v>
      </c>
      <c r="DF596" s="83" t="s">
        <v>130</v>
      </c>
      <c r="DG596" s="83" t="s">
        <v>499</v>
      </c>
      <c r="DH596" s="83"/>
      <c r="DI596" s="83">
        <v>0</v>
      </c>
      <c r="DJ596" s="83">
        <v>1</v>
      </c>
      <c r="DK596" s="83">
        <v>0</v>
      </c>
      <c r="DL596" s="83">
        <v>0</v>
      </c>
      <c r="DM596" s="83">
        <v>0</v>
      </c>
      <c r="DN596" s="83">
        <v>0</v>
      </c>
      <c r="DO596" s="83">
        <v>0</v>
      </c>
      <c r="DP596" s="83">
        <v>0</v>
      </c>
      <c r="DQ596" s="83">
        <v>0</v>
      </c>
      <c r="DR596" s="83">
        <v>0</v>
      </c>
      <c r="DS596" s="83">
        <v>0</v>
      </c>
      <c r="DT596" s="83">
        <v>3</v>
      </c>
      <c r="DU596" s="83">
        <v>3</v>
      </c>
      <c r="DV596" s="83">
        <v>0</v>
      </c>
      <c r="DW596" s="83">
        <v>0</v>
      </c>
      <c r="DX596" s="83">
        <v>3</v>
      </c>
      <c r="DY596" s="85">
        <v>44238</v>
      </c>
      <c r="DZ596" s="83" t="s">
        <v>4643</v>
      </c>
      <c r="EA596" s="83" t="s">
        <v>102</v>
      </c>
      <c r="EB596" s="83" t="s">
        <v>482</v>
      </c>
      <c r="EC596" s="83">
        <v>592</v>
      </c>
      <c r="ED596" s="83" t="s">
        <v>483</v>
      </c>
      <c r="EE596" s="83">
        <v>1</v>
      </c>
      <c r="EF596" s="83">
        <v>0</v>
      </c>
      <c r="EG596" s="83">
        <v>0</v>
      </c>
      <c r="EH596" s="83" t="s">
        <v>109</v>
      </c>
      <c r="EI596" s="83" t="s">
        <v>108</v>
      </c>
      <c r="EJ596" s="83" t="s">
        <v>583</v>
      </c>
      <c r="EK596" s="83">
        <v>0</v>
      </c>
      <c r="EL596" s="83">
        <v>0</v>
      </c>
      <c r="EM596" s="83">
        <v>1</v>
      </c>
      <c r="EN596" s="83" t="s">
        <v>497</v>
      </c>
      <c r="EO596" s="83"/>
      <c r="EP596" s="83" t="s">
        <v>436</v>
      </c>
      <c r="EQ596" s="136">
        <v>1</v>
      </c>
      <c r="ER596" s="136">
        <v>1</v>
      </c>
      <c r="ES596" s="136">
        <v>1</v>
      </c>
      <c r="ET596" s="136">
        <v>1</v>
      </c>
      <c r="EU596" s="215" t="s">
        <v>269</v>
      </c>
      <c r="EV596" s="136">
        <v>1</v>
      </c>
      <c r="EW596" s="136">
        <v>1</v>
      </c>
      <c r="EX596" s="136">
        <v>1</v>
      </c>
      <c r="EY596" s="136">
        <v>1</v>
      </c>
      <c r="EZ596" s="136">
        <v>1</v>
      </c>
      <c r="FP596" s="215" t="s">
        <v>592</v>
      </c>
      <c r="FQ596" s="136" t="b">
        <v>1</v>
      </c>
      <c r="FR596" s="136" t="b">
        <v>1</v>
      </c>
      <c r="FS596" s="136" t="b">
        <v>1</v>
      </c>
      <c r="FT596" s="136" t="b">
        <v>1</v>
      </c>
      <c r="FX596" s="215" t="s">
        <v>269</v>
      </c>
    </row>
    <row r="597" spans="1:180" ht="60" customHeight="1" x14ac:dyDescent="0.55000000000000004">
      <c r="A597" s="83" t="s">
        <v>130</v>
      </c>
      <c r="B597" s="83" t="s">
        <v>98</v>
      </c>
      <c r="C597" s="136">
        <v>974298</v>
      </c>
      <c r="D597" s="207" t="s">
        <v>628</v>
      </c>
      <c r="E597" s="208" t="s">
        <v>633</v>
      </c>
      <c r="F597" s="83" t="s">
        <v>108</v>
      </c>
      <c r="G597" s="85">
        <v>22744</v>
      </c>
      <c r="H597" s="83" t="s">
        <v>102</v>
      </c>
      <c r="I597" s="85">
        <v>39772</v>
      </c>
      <c r="J597" s="83" t="s">
        <v>228</v>
      </c>
      <c r="K597" s="216">
        <v>626839608598</v>
      </c>
      <c r="L597" s="83" t="s">
        <v>191</v>
      </c>
      <c r="M597" s="85">
        <v>43619</v>
      </c>
      <c r="N597" s="83">
        <v>-2266.6666666666702</v>
      </c>
      <c r="O597" s="83" t="s">
        <v>193</v>
      </c>
      <c r="P597" s="83" t="s">
        <v>181</v>
      </c>
      <c r="Q597" s="208" t="s">
        <v>7416</v>
      </c>
      <c r="R597" s="83" t="s">
        <v>102</v>
      </c>
      <c r="S597" s="83" t="s">
        <v>102</v>
      </c>
      <c r="T597" s="83" t="s">
        <v>133</v>
      </c>
      <c r="U597" s="83" t="s">
        <v>10032</v>
      </c>
      <c r="V597" s="83" t="s">
        <v>111</v>
      </c>
      <c r="W597" s="83" t="s">
        <v>105</v>
      </c>
      <c r="X597" s="86" t="s">
        <v>7416</v>
      </c>
      <c r="Y597" s="87" t="s">
        <v>102</v>
      </c>
      <c r="Z597" s="87" t="s">
        <v>102</v>
      </c>
      <c r="AA597" s="87" t="s">
        <v>133</v>
      </c>
      <c r="AB597" s="87" t="s">
        <v>10032</v>
      </c>
      <c r="AC597" s="87" t="s">
        <v>111</v>
      </c>
      <c r="AD597" s="87" t="s">
        <v>105</v>
      </c>
      <c r="AE597" s="87" t="s">
        <v>106</v>
      </c>
      <c r="AF597" s="86" t="s">
        <v>7416</v>
      </c>
      <c r="AG597" s="87" t="s">
        <v>486</v>
      </c>
      <c r="AH597" s="87" t="s">
        <v>10032</v>
      </c>
      <c r="AI597" s="87" t="s">
        <v>111</v>
      </c>
      <c r="AJ597" s="87" t="s">
        <v>204</v>
      </c>
      <c r="AK597" s="88"/>
      <c r="AL597" s="83" t="s">
        <v>107</v>
      </c>
      <c r="AM597" s="89" t="s">
        <v>454</v>
      </c>
      <c r="AN597" s="90" t="s">
        <v>416</v>
      </c>
      <c r="AO597" s="91" t="s">
        <v>642</v>
      </c>
      <c r="AP597" s="90">
        <v>8.3333333333332398</v>
      </c>
      <c r="AQ597" s="92" t="s">
        <v>102</v>
      </c>
      <c r="AR597" s="93" t="s">
        <v>102</v>
      </c>
      <c r="AS597" s="93" t="s">
        <v>102</v>
      </c>
      <c r="AT597" s="93" t="s">
        <v>102</v>
      </c>
      <c r="AU597" s="210" t="s">
        <v>644</v>
      </c>
      <c r="AV597" s="93" t="s">
        <v>185</v>
      </c>
      <c r="AW597" s="94" t="s">
        <v>102</v>
      </c>
      <c r="AX597" s="93" t="s">
        <v>183</v>
      </c>
      <c r="AY597" s="95" t="s">
        <v>111</v>
      </c>
      <c r="AZ597" s="93" t="s">
        <v>102</v>
      </c>
      <c r="BA597" s="93" t="s">
        <v>102</v>
      </c>
      <c r="BB597" s="93" t="s">
        <v>102</v>
      </c>
      <c r="BC597" s="93" t="s">
        <v>102</v>
      </c>
      <c r="BD597" s="96" t="s">
        <v>102</v>
      </c>
      <c r="BE597" s="90">
        <v>-287.66666666666703</v>
      </c>
      <c r="BF597" s="93" t="s">
        <v>102</v>
      </c>
      <c r="BG597" s="93" t="s">
        <v>102</v>
      </c>
      <c r="BH597" s="93" t="s">
        <v>102</v>
      </c>
      <c r="BI597" s="93" t="s">
        <v>102</v>
      </c>
      <c r="BJ597" s="210" t="s">
        <v>642</v>
      </c>
      <c r="BK597" s="93" t="s">
        <v>192</v>
      </c>
      <c r="BL597" s="97" t="s">
        <v>102</v>
      </c>
      <c r="BM597" s="93" t="s">
        <v>183</v>
      </c>
      <c r="BN597" s="93" t="s">
        <v>106</v>
      </c>
      <c r="BO597" s="93" t="s">
        <v>102</v>
      </c>
      <c r="BP597" s="98" t="s">
        <v>102</v>
      </c>
      <c r="BQ597" s="93" t="s">
        <v>102</v>
      </c>
      <c r="BR597" s="93" t="s">
        <v>102</v>
      </c>
      <c r="BS597" s="93" t="s">
        <v>102</v>
      </c>
      <c r="BT597" s="99" t="s">
        <v>591</v>
      </c>
      <c r="BU597" s="100" t="s">
        <v>11556</v>
      </c>
      <c r="BV597" s="101" t="s">
        <v>471</v>
      </c>
      <c r="BW597" s="136"/>
      <c r="BX597" s="103" t="s">
        <v>565</v>
      </c>
      <c r="BY597" s="104" t="s">
        <v>190</v>
      </c>
      <c r="BZ597" s="136"/>
      <c r="CA597" s="83" t="s">
        <v>599</v>
      </c>
      <c r="CB597" s="106" t="s">
        <v>647</v>
      </c>
      <c r="CC597" s="106" t="s">
        <v>11557</v>
      </c>
      <c r="CD597" s="107"/>
      <c r="CE597" s="108" t="s">
        <v>107</v>
      </c>
      <c r="CF597" s="108" t="s">
        <v>107</v>
      </c>
      <c r="CG597" s="109"/>
      <c r="CH597" s="110" t="s">
        <v>107</v>
      </c>
      <c r="CI597" s="111"/>
      <c r="CJ597" s="112">
        <v>6710</v>
      </c>
      <c r="CK597" s="113">
        <v>86</v>
      </c>
      <c r="CL597" s="114" t="s">
        <v>134</v>
      </c>
      <c r="CM597" s="114" t="s">
        <v>108</v>
      </c>
      <c r="CN597" s="114"/>
      <c r="CO597" s="115" t="s">
        <v>102</v>
      </c>
      <c r="CP597" s="115" t="s">
        <v>102</v>
      </c>
      <c r="CQ597" s="115" t="s">
        <v>102</v>
      </c>
      <c r="CR597" s="115" t="s">
        <v>102</v>
      </c>
      <c r="CS597" s="116"/>
      <c r="CT597" s="117" t="s">
        <v>109</v>
      </c>
      <c r="CU597" s="117" t="s">
        <v>109</v>
      </c>
      <c r="CV597" s="83">
        <v>593</v>
      </c>
      <c r="CW597" s="83" t="s">
        <v>108</v>
      </c>
      <c r="CX597" s="83">
        <v>593</v>
      </c>
      <c r="CY597" s="83" t="s">
        <v>108</v>
      </c>
      <c r="CZ597" s="83">
        <v>6921</v>
      </c>
      <c r="DA597" s="83" t="s">
        <v>419</v>
      </c>
      <c r="DB597" s="83" t="s">
        <v>130</v>
      </c>
      <c r="DC597" s="83" t="s">
        <v>499</v>
      </c>
      <c r="DD597" s="83">
        <v>1642</v>
      </c>
      <c r="DE597" s="83" t="s">
        <v>444</v>
      </c>
      <c r="DF597" s="83" t="s">
        <v>130</v>
      </c>
      <c r="DG597" s="83" t="s">
        <v>499</v>
      </c>
      <c r="DH597" s="83"/>
      <c r="DI597" s="83">
        <v>0</v>
      </c>
      <c r="DJ597" s="83">
        <v>1</v>
      </c>
      <c r="DK597" s="83">
        <v>0</v>
      </c>
      <c r="DL597" s="83">
        <v>0</v>
      </c>
      <c r="DM597" s="83">
        <v>0</v>
      </c>
      <c r="DN597" s="83">
        <v>0</v>
      </c>
      <c r="DO597" s="83">
        <v>0</v>
      </c>
      <c r="DP597" s="83">
        <v>0</v>
      </c>
      <c r="DQ597" s="83">
        <v>0</v>
      </c>
      <c r="DR597" s="83">
        <v>0</v>
      </c>
      <c r="DS597" s="83">
        <v>0</v>
      </c>
      <c r="DT597" s="83">
        <v>3</v>
      </c>
      <c r="DU597" s="83">
        <v>3</v>
      </c>
      <c r="DV597" s="83">
        <v>0</v>
      </c>
      <c r="DW597" s="83">
        <v>0</v>
      </c>
      <c r="DX597" s="83">
        <v>3</v>
      </c>
      <c r="DY597" s="85">
        <v>44239</v>
      </c>
      <c r="DZ597" s="83" t="s">
        <v>4644</v>
      </c>
      <c r="EA597" s="83" t="s">
        <v>102</v>
      </c>
      <c r="EB597" s="83" t="s">
        <v>482</v>
      </c>
      <c r="EC597" s="83">
        <v>593</v>
      </c>
      <c r="ED597" s="83" t="s">
        <v>483</v>
      </c>
      <c r="EE597" s="83">
        <v>1</v>
      </c>
      <c r="EF597" s="83">
        <v>0</v>
      </c>
      <c r="EG597" s="83">
        <v>0</v>
      </c>
      <c r="EH597" s="83" t="s">
        <v>109</v>
      </c>
      <c r="EI597" s="83" t="s">
        <v>108</v>
      </c>
      <c r="EJ597" s="83" t="s">
        <v>583</v>
      </c>
      <c r="EK597" s="83">
        <v>0</v>
      </c>
      <c r="EL597" s="83">
        <v>0</v>
      </c>
      <c r="EM597" s="83">
        <v>1</v>
      </c>
      <c r="EN597" s="83" t="s">
        <v>497</v>
      </c>
      <c r="EO597" s="83"/>
      <c r="EP597" s="83" t="s">
        <v>436</v>
      </c>
      <c r="EQ597" s="136">
        <v>1</v>
      </c>
      <c r="ER597" s="136">
        <v>1</v>
      </c>
      <c r="ES597" s="136">
        <v>1</v>
      </c>
      <c r="ET597" s="136">
        <v>1</v>
      </c>
      <c r="EU597" s="215" t="s">
        <v>269</v>
      </c>
      <c r="EV597" s="136">
        <v>1</v>
      </c>
      <c r="EW597" s="136">
        <v>1</v>
      </c>
      <c r="EX597" s="136">
        <v>1</v>
      </c>
      <c r="EY597" s="136">
        <v>1</v>
      </c>
      <c r="EZ597" s="136">
        <v>1</v>
      </c>
      <c r="FP597" s="215" t="s">
        <v>592</v>
      </c>
      <c r="FQ597" s="136" t="b">
        <v>1</v>
      </c>
      <c r="FR597" s="136" t="b">
        <v>1</v>
      </c>
      <c r="FS597" s="136" t="b">
        <v>1</v>
      </c>
      <c r="FT597" s="136" t="b">
        <v>1</v>
      </c>
      <c r="FX597" s="215" t="s">
        <v>269</v>
      </c>
    </row>
    <row r="598" spans="1:180" ht="60" customHeight="1" x14ac:dyDescent="0.55000000000000004">
      <c r="A598" s="83" t="s">
        <v>130</v>
      </c>
      <c r="B598" s="83" t="s">
        <v>98</v>
      </c>
      <c r="C598" s="136">
        <v>231332</v>
      </c>
      <c r="D598" s="207" t="s">
        <v>629</v>
      </c>
      <c r="E598" s="208" t="s">
        <v>634</v>
      </c>
      <c r="F598" s="83" t="s">
        <v>108</v>
      </c>
      <c r="G598" s="85">
        <v>26341</v>
      </c>
      <c r="H598" s="83" t="s">
        <v>102</v>
      </c>
      <c r="I598" s="85">
        <v>34633</v>
      </c>
      <c r="J598" s="83" t="s">
        <v>228</v>
      </c>
      <c r="K598" s="216">
        <v>960071098577</v>
      </c>
      <c r="L598" s="83" t="s">
        <v>191</v>
      </c>
      <c r="M598" s="85">
        <v>43642</v>
      </c>
      <c r="N598" s="83">
        <v>-2271.6666666666702</v>
      </c>
      <c r="O598" s="83" t="s">
        <v>193</v>
      </c>
      <c r="P598" s="83" t="s">
        <v>181</v>
      </c>
      <c r="Q598" s="208" t="s">
        <v>7420</v>
      </c>
      <c r="R598" s="83" t="s">
        <v>102</v>
      </c>
      <c r="S598" s="83" t="s">
        <v>102</v>
      </c>
      <c r="T598" s="83" t="s">
        <v>131</v>
      </c>
      <c r="U598" s="83" t="s">
        <v>10033</v>
      </c>
      <c r="V598" s="83" t="s">
        <v>104</v>
      </c>
      <c r="W598" s="83" t="s">
        <v>105</v>
      </c>
      <c r="X598" s="86" t="s">
        <v>7420</v>
      </c>
      <c r="Y598" s="87" t="s">
        <v>102</v>
      </c>
      <c r="Z598" s="87" t="s">
        <v>102</v>
      </c>
      <c r="AA598" s="87" t="s">
        <v>131</v>
      </c>
      <c r="AB598" s="87" t="s">
        <v>10033</v>
      </c>
      <c r="AC598" s="87" t="s">
        <v>104</v>
      </c>
      <c r="AD598" s="87" t="s">
        <v>105</v>
      </c>
      <c r="AE598" s="87" t="s">
        <v>106</v>
      </c>
      <c r="AF598" s="86" t="s">
        <v>7420</v>
      </c>
      <c r="AG598" s="87" t="s">
        <v>177</v>
      </c>
      <c r="AH598" s="87" t="s">
        <v>10033</v>
      </c>
      <c r="AI598" s="87" t="s">
        <v>104</v>
      </c>
      <c r="AJ598" s="87" t="s">
        <v>204</v>
      </c>
      <c r="AK598" s="88"/>
      <c r="AL598" s="83" t="s">
        <v>107</v>
      </c>
      <c r="AM598" s="89" t="s">
        <v>454</v>
      </c>
      <c r="AN598" s="90" t="s">
        <v>416</v>
      </c>
      <c r="AO598" s="91" t="s">
        <v>643</v>
      </c>
      <c r="AP598" s="90">
        <v>8.3333333333332398</v>
      </c>
      <c r="AQ598" s="92" t="s">
        <v>102</v>
      </c>
      <c r="AR598" s="93" t="s">
        <v>102</v>
      </c>
      <c r="AS598" s="93" t="s">
        <v>102</v>
      </c>
      <c r="AT598" s="93" t="s">
        <v>102</v>
      </c>
      <c r="AU598" s="210" t="s">
        <v>645</v>
      </c>
      <c r="AV598" s="93" t="s">
        <v>185</v>
      </c>
      <c r="AW598" s="94" t="s">
        <v>102</v>
      </c>
      <c r="AX598" s="93" t="s">
        <v>105</v>
      </c>
      <c r="AY598" s="95" t="s">
        <v>104</v>
      </c>
      <c r="AZ598" s="93" t="s">
        <v>102</v>
      </c>
      <c r="BA598" s="93" t="s">
        <v>102</v>
      </c>
      <c r="BB598" s="93" t="s">
        <v>102</v>
      </c>
      <c r="BC598" s="93" t="s">
        <v>102</v>
      </c>
      <c r="BD598" s="96" t="s">
        <v>102</v>
      </c>
      <c r="BE598" s="90">
        <v>-288.16666666666703</v>
      </c>
      <c r="BF598" s="93" t="s">
        <v>102</v>
      </c>
      <c r="BG598" s="93" t="s">
        <v>102</v>
      </c>
      <c r="BH598" s="93" t="s">
        <v>102</v>
      </c>
      <c r="BI598" s="93" t="s">
        <v>102</v>
      </c>
      <c r="BJ598" s="210" t="s">
        <v>643</v>
      </c>
      <c r="BK598" s="93" t="s">
        <v>196</v>
      </c>
      <c r="BL598" s="97" t="s">
        <v>102</v>
      </c>
      <c r="BM598" s="93" t="s">
        <v>105</v>
      </c>
      <c r="BN598" s="93" t="s">
        <v>596</v>
      </c>
      <c r="BO598" s="93" t="s">
        <v>102</v>
      </c>
      <c r="BP598" s="98" t="s">
        <v>102</v>
      </c>
      <c r="BQ598" s="93" t="s">
        <v>102</v>
      </c>
      <c r="BR598" s="93" t="s">
        <v>102</v>
      </c>
      <c r="BS598" s="93" t="s">
        <v>102</v>
      </c>
      <c r="BT598" s="99" t="s">
        <v>591</v>
      </c>
      <c r="BU598" s="100" t="s">
        <v>11558</v>
      </c>
      <c r="BV598" s="101" t="s">
        <v>471</v>
      </c>
      <c r="BW598" s="136"/>
      <c r="BX598" s="103" t="s">
        <v>565</v>
      </c>
      <c r="BY598" s="104" t="s">
        <v>190</v>
      </c>
      <c r="BZ598" s="136"/>
      <c r="CA598" s="83" t="s">
        <v>599</v>
      </c>
      <c r="CB598" s="106" t="s">
        <v>647</v>
      </c>
      <c r="CC598" s="106" t="s">
        <v>11559</v>
      </c>
      <c r="CD598" s="107"/>
      <c r="CE598" s="108" t="s">
        <v>107</v>
      </c>
      <c r="CF598" s="108" t="s">
        <v>107</v>
      </c>
      <c r="CG598" s="109"/>
      <c r="CH598" s="110" t="s">
        <v>107</v>
      </c>
      <c r="CI598" s="111"/>
      <c r="CJ598" s="112">
        <v>6710</v>
      </c>
      <c r="CK598" s="113">
        <v>86</v>
      </c>
      <c r="CL598" s="114" t="s">
        <v>134</v>
      </c>
      <c r="CM598" s="114" t="s">
        <v>108</v>
      </c>
      <c r="CN598" s="114"/>
      <c r="CO598" s="115" t="s">
        <v>102</v>
      </c>
      <c r="CP598" s="115" t="s">
        <v>102</v>
      </c>
      <c r="CQ598" s="115" t="s">
        <v>102</v>
      </c>
      <c r="CR598" s="115" t="s">
        <v>102</v>
      </c>
      <c r="CS598" s="116"/>
      <c r="CT598" s="117" t="s">
        <v>109</v>
      </c>
      <c r="CU598" s="117" t="s">
        <v>109</v>
      </c>
      <c r="CV598" s="83">
        <v>594</v>
      </c>
      <c r="CW598" s="83" t="s">
        <v>108</v>
      </c>
      <c r="CX598" s="83">
        <v>594</v>
      </c>
      <c r="CY598" s="83" t="s">
        <v>108</v>
      </c>
      <c r="CZ598" s="83">
        <v>6922</v>
      </c>
      <c r="DA598" s="83" t="s">
        <v>419</v>
      </c>
      <c r="DB598" s="83" t="s">
        <v>130</v>
      </c>
      <c r="DC598" s="83" t="s">
        <v>499</v>
      </c>
      <c r="DD598" s="83">
        <v>1643</v>
      </c>
      <c r="DE598" s="83" t="s">
        <v>444</v>
      </c>
      <c r="DF598" s="83" t="s">
        <v>130</v>
      </c>
      <c r="DG598" s="83" t="s">
        <v>499</v>
      </c>
      <c r="DH598" s="83"/>
      <c r="DI598" s="83">
        <v>0</v>
      </c>
      <c r="DJ598" s="83">
        <v>1</v>
      </c>
      <c r="DK598" s="83">
        <v>0</v>
      </c>
      <c r="DL598" s="83">
        <v>0</v>
      </c>
      <c r="DM598" s="83">
        <v>0</v>
      </c>
      <c r="DN598" s="83">
        <v>0</v>
      </c>
      <c r="DO598" s="83">
        <v>0</v>
      </c>
      <c r="DP598" s="83">
        <v>0</v>
      </c>
      <c r="DQ598" s="83">
        <v>0</v>
      </c>
      <c r="DR598" s="83">
        <v>0</v>
      </c>
      <c r="DS598" s="83">
        <v>0</v>
      </c>
      <c r="DT598" s="83">
        <v>3</v>
      </c>
      <c r="DU598" s="83">
        <v>3</v>
      </c>
      <c r="DV598" s="83">
        <v>0</v>
      </c>
      <c r="DW598" s="83">
        <v>0</v>
      </c>
      <c r="DX598" s="83">
        <v>3</v>
      </c>
      <c r="DY598" s="85">
        <v>44240</v>
      </c>
      <c r="DZ598" s="83" t="s">
        <v>4645</v>
      </c>
      <c r="EA598" s="83" t="s">
        <v>102</v>
      </c>
      <c r="EB598" s="83" t="s">
        <v>482</v>
      </c>
      <c r="EC598" s="83">
        <v>594</v>
      </c>
      <c r="ED598" s="83" t="s">
        <v>483</v>
      </c>
      <c r="EE598" s="83">
        <v>1</v>
      </c>
      <c r="EF598" s="83">
        <v>0</v>
      </c>
      <c r="EG598" s="83">
        <v>0</v>
      </c>
      <c r="EH598" s="83" t="s">
        <v>109</v>
      </c>
      <c r="EI598" s="83" t="s">
        <v>108</v>
      </c>
      <c r="EJ598" s="83" t="s">
        <v>583</v>
      </c>
      <c r="EK598" s="83">
        <v>0</v>
      </c>
      <c r="EL598" s="83">
        <v>0</v>
      </c>
      <c r="EM598" s="83">
        <v>1</v>
      </c>
      <c r="EN598" s="83" t="s">
        <v>497</v>
      </c>
      <c r="EO598" s="83"/>
      <c r="EP598" s="83" t="s">
        <v>436</v>
      </c>
      <c r="EQ598" s="136">
        <v>1</v>
      </c>
      <c r="ER598" s="136">
        <v>1</v>
      </c>
      <c r="ES598" s="136">
        <v>1</v>
      </c>
      <c r="ET598" s="136">
        <v>1</v>
      </c>
      <c r="EU598" s="215" t="s">
        <v>269</v>
      </c>
      <c r="EV598" s="136">
        <v>1</v>
      </c>
      <c r="EW598" s="136">
        <v>1</v>
      </c>
      <c r="EX598" s="136">
        <v>1</v>
      </c>
      <c r="EY598" s="136">
        <v>1</v>
      </c>
      <c r="EZ598" s="136">
        <v>1</v>
      </c>
      <c r="FP598" s="215" t="s">
        <v>592</v>
      </c>
      <c r="FQ598" s="136" t="b">
        <v>1</v>
      </c>
      <c r="FR598" s="136" t="b">
        <v>1</v>
      </c>
      <c r="FS598" s="136" t="b">
        <v>1</v>
      </c>
      <c r="FT598" s="136" t="b">
        <v>1</v>
      </c>
      <c r="FX598" s="215" t="s">
        <v>269</v>
      </c>
    </row>
    <row r="599" spans="1:180" ht="60" customHeight="1" x14ac:dyDescent="0.55000000000000004">
      <c r="A599" s="83" t="s">
        <v>130</v>
      </c>
      <c r="B599" s="83" t="s">
        <v>98</v>
      </c>
      <c r="C599" s="136">
        <v>727175</v>
      </c>
      <c r="D599" s="207" t="s">
        <v>627</v>
      </c>
      <c r="E599" s="208" t="s">
        <v>630</v>
      </c>
      <c r="F599" s="83" t="s">
        <v>108</v>
      </c>
      <c r="G599" s="85">
        <v>20621</v>
      </c>
      <c r="H599" s="83" t="s">
        <v>102</v>
      </c>
      <c r="I599" s="85">
        <v>39794</v>
      </c>
      <c r="J599" s="83" t="s">
        <v>228</v>
      </c>
      <c r="K599" s="216">
        <v>924340259205</v>
      </c>
      <c r="L599" s="83" t="s">
        <v>191</v>
      </c>
      <c r="M599" s="85">
        <v>43631</v>
      </c>
      <c r="N599" s="83">
        <v>-2276.6666666666702</v>
      </c>
      <c r="O599" s="83" t="s">
        <v>180</v>
      </c>
      <c r="P599" s="83" t="s">
        <v>181</v>
      </c>
      <c r="Q599" s="208" t="s">
        <v>7424</v>
      </c>
      <c r="R599" s="83" t="s">
        <v>102</v>
      </c>
      <c r="S599" s="83" t="s">
        <v>102</v>
      </c>
      <c r="T599" s="83" t="s">
        <v>199</v>
      </c>
      <c r="U599" s="83" t="s">
        <v>10034</v>
      </c>
      <c r="V599" s="83" t="s">
        <v>104</v>
      </c>
      <c r="W599" s="83" t="s">
        <v>105</v>
      </c>
      <c r="X599" s="86" t="s">
        <v>7424</v>
      </c>
      <c r="Y599" s="87" t="s">
        <v>102</v>
      </c>
      <c r="Z599" s="87" t="s">
        <v>102</v>
      </c>
      <c r="AA599" s="87" t="s">
        <v>199</v>
      </c>
      <c r="AB599" s="87" t="s">
        <v>10034</v>
      </c>
      <c r="AC599" s="87" t="s">
        <v>104</v>
      </c>
      <c r="AD599" s="87" t="s">
        <v>105</v>
      </c>
      <c r="AE599" s="87" t="s">
        <v>106</v>
      </c>
      <c r="AF599" s="86" t="s">
        <v>7424</v>
      </c>
      <c r="AG599" s="87" t="s">
        <v>489</v>
      </c>
      <c r="AH599" s="87" t="s">
        <v>10035</v>
      </c>
      <c r="AI599" s="87" t="s">
        <v>104</v>
      </c>
      <c r="AJ599" s="87" t="s">
        <v>204</v>
      </c>
      <c r="AK599" s="88"/>
      <c r="AL599" s="83" t="s">
        <v>107</v>
      </c>
      <c r="AM599" s="89" t="s">
        <v>454</v>
      </c>
      <c r="AN599" s="90" t="s">
        <v>416</v>
      </c>
      <c r="AO599" s="91" t="s">
        <v>641</v>
      </c>
      <c r="AP599" s="90">
        <v>8.3333333333332398</v>
      </c>
      <c r="AQ599" s="92" t="s">
        <v>211</v>
      </c>
      <c r="AR599" s="93" t="s">
        <v>102</v>
      </c>
      <c r="AS599" s="93" t="s">
        <v>102</v>
      </c>
      <c r="AT599" s="93" t="s">
        <v>102</v>
      </c>
      <c r="AU599" s="210" t="s">
        <v>641</v>
      </c>
      <c r="AV599" s="93" t="s">
        <v>192</v>
      </c>
      <c r="AW599" s="94" t="s">
        <v>102</v>
      </c>
      <c r="AX599" s="93" t="s">
        <v>105</v>
      </c>
      <c r="AY599" s="95" t="s">
        <v>188</v>
      </c>
      <c r="AZ599" s="93" t="s">
        <v>102</v>
      </c>
      <c r="BA599" s="93" t="s">
        <v>10036</v>
      </c>
      <c r="BB599" s="93" t="s">
        <v>102</v>
      </c>
      <c r="BC599" s="93" t="s">
        <v>102</v>
      </c>
      <c r="BD599" s="96" t="s">
        <v>102</v>
      </c>
      <c r="BE599" s="90">
        <v>-288.66666666666703</v>
      </c>
      <c r="BF599" s="93" t="s">
        <v>211</v>
      </c>
      <c r="BG599" s="93" t="s">
        <v>102</v>
      </c>
      <c r="BH599" s="93" t="s">
        <v>102</v>
      </c>
      <c r="BI599" s="93" t="s">
        <v>102</v>
      </c>
      <c r="BJ599" s="210" t="s">
        <v>646</v>
      </c>
      <c r="BK599" s="93" t="s">
        <v>182</v>
      </c>
      <c r="BL599" s="97" t="s">
        <v>102</v>
      </c>
      <c r="BM599" s="93" t="s">
        <v>105</v>
      </c>
      <c r="BN599" s="93" t="s">
        <v>104</v>
      </c>
      <c r="BO599" s="93" t="s">
        <v>102</v>
      </c>
      <c r="BP599" s="98">
        <v>20180405</v>
      </c>
      <c r="BQ599" s="93" t="s">
        <v>102</v>
      </c>
      <c r="BR599" s="93" t="s">
        <v>102</v>
      </c>
      <c r="BS599" s="93" t="s">
        <v>102</v>
      </c>
      <c r="BT599" s="99" t="s">
        <v>591</v>
      </c>
      <c r="BU599" s="100" t="s">
        <v>11560</v>
      </c>
      <c r="BV599" s="101" t="s">
        <v>471</v>
      </c>
      <c r="BW599" s="136"/>
      <c r="BX599" s="103" t="s">
        <v>565</v>
      </c>
      <c r="BY599" s="104" t="s">
        <v>190</v>
      </c>
      <c r="BZ599" s="136"/>
      <c r="CA599" s="83" t="s">
        <v>599</v>
      </c>
      <c r="CB599" s="106" t="s">
        <v>647</v>
      </c>
      <c r="CC599" s="106" t="s">
        <v>11561</v>
      </c>
      <c r="CD599" s="107"/>
      <c r="CE599" s="108" t="s">
        <v>107</v>
      </c>
      <c r="CF599" s="108" t="s">
        <v>107</v>
      </c>
      <c r="CG599" s="109"/>
      <c r="CH599" s="110" t="s">
        <v>107</v>
      </c>
      <c r="CI599" s="111"/>
      <c r="CJ599" s="112">
        <v>6710</v>
      </c>
      <c r="CK599" s="113">
        <v>86</v>
      </c>
      <c r="CL599" s="114" t="s">
        <v>134</v>
      </c>
      <c r="CM599" s="114" t="s">
        <v>108</v>
      </c>
      <c r="CN599" s="114"/>
      <c r="CO599" s="115" t="s">
        <v>102</v>
      </c>
      <c r="CP599" s="115" t="s">
        <v>102</v>
      </c>
      <c r="CQ599" s="115" t="s">
        <v>102</v>
      </c>
      <c r="CR599" s="115" t="s">
        <v>102</v>
      </c>
      <c r="CS599" s="116"/>
      <c r="CT599" s="117" t="s">
        <v>109</v>
      </c>
      <c r="CU599" s="117" t="s">
        <v>109</v>
      </c>
      <c r="CV599" s="83">
        <v>595</v>
      </c>
      <c r="CW599" s="83" t="s">
        <v>108</v>
      </c>
      <c r="CX599" s="83">
        <v>595</v>
      </c>
      <c r="CY599" s="83" t="s">
        <v>108</v>
      </c>
      <c r="CZ599" s="83">
        <v>6923</v>
      </c>
      <c r="DA599" s="83" t="s">
        <v>419</v>
      </c>
      <c r="DB599" s="83" t="s">
        <v>130</v>
      </c>
      <c r="DC599" s="83" t="s">
        <v>499</v>
      </c>
      <c r="DD599" s="83">
        <v>1644</v>
      </c>
      <c r="DE599" s="83" t="s">
        <v>444</v>
      </c>
      <c r="DF599" s="83" t="s">
        <v>130</v>
      </c>
      <c r="DG599" s="83" t="s">
        <v>499</v>
      </c>
      <c r="DH599" s="83"/>
      <c r="DI599" s="83">
        <v>0</v>
      </c>
      <c r="DJ599" s="83">
        <v>1</v>
      </c>
      <c r="DK599" s="83">
        <v>0</v>
      </c>
      <c r="DL599" s="83">
        <v>0</v>
      </c>
      <c r="DM599" s="83">
        <v>0</v>
      </c>
      <c r="DN599" s="83">
        <v>0</v>
      </c>
      <c r="DO599" s="83">
        <v>0</v>
      </c>
      <c r="DP599" s="83">
        <v>0</v>
      </c>
      <c r="DQ599" s="83">
        <v>0</v>
      </c>
      <c r="DR599" s="83">
        <v>0</v>
      </c>
      <c r="DS599" s="83">
        <v>0</v>
      </c>
      <c r="DT599" s="83">
        <v>3</v>
      </c>
      <c r="DU599" s="83">
        <v>3</v>
      </c>
      <c r="DV599" s="83">
        <v>0</v>
      </c>
      <c r="DW599" s="83">
        <v>0</v>
      </c>
      <c r="DX599" s="83">
        <v>3</v>
      </c>
      <c r="DY599" s="85">
        <v>44241</v>
      </c>
      <c r="DZ599" s="83" t="s">
        <v>4646</v>
      </c>
      <c r="EA599" s="83" t="s">
        <v>102</v>
      </c>
      <c r="EB599" s="83" t="s">
        <v>482</v>
      </c>
      <c r="EC599" s="83">
        <v>595</v>
      </c>
      <c r="ED599" s="83" t="s">
        <v>483</v>
      </c>
      <c r="EE599" s="83">
        <v>1</v>
      </c>
      <c r="EF599" s="83">
        <v>0</v>
      </c>
      <c r="EG599" s="83">
        <v>0</v>
      </c>
      <c r="EH599" s="83" t="s">
        <v>109</v>
      </c>
      <c r="EI599" s="83" t="s">
        <v>108</v>
      </c>
      <c r="EJ599" s="83" t="s">
        <v>583</v>
      </c>
      <c r="EK599" s="83">
        <v>0</v>
      </c>
      <c r="EL599" s="83">
        <v>0</v>
      </c>
      <c r="EM599" s="83">
        <v>1</v>
      </c>
      <c r="EN599" s="83" t="s">
        <v>497</v>
      </c>
      <c r="EO599" s="83"/>
      <c r="EP599" s="83" t="s">
        <v>436</v>
      </c>
      <c r="EQ599" s="136">
        <v>1</v>
      </c>
      <c r="ER599" s="136">
        <v>1</v>
      </c>
      <c r="ES599" s="136">
        <v>1</v>
      </c>
      <c r="ET599" s="136">
        <v>1</v>
      </c>
      <c r="EU599" s="215" t="s">
        <v>269</v>
      </c>
      <c r="EV599" s="136">
        <v>1</v>
      </c>
      <c r="EW599" s="136">
        <v>1</v>
      </c>
      <c r="EX599" s="136">
        <v>1</v>
      </c>
      <c r="EY599" s="136">
        <v>1</v>
      </c>
      <c r="EZ599" s="136">
        <v>1</v>
      </c>
      <c r="FP599" s="215" t="s">
        <v>592</v>
      </c>
      <c r="FQ599" s="136" t="b">
        <v>1</v>
      </c>
      <c r="FR599" s="136" t="b">
        <v>1</v>
      </c>
      <c r="FS599" s="136" t="b">
        <v>1</v>
      </c>
      <c r="FT599" s="136" t="b">
        <v>1</v>
      </c>
      <c r="FX599" s="215" t="s">
        <v>269</v>
      </c>
    </row>
    <row r="600" spans="1:180" ht="60" customHeight="1" x14ac:dyDescent="0.55000000000000004">
      <c r="A600" s="83" t="s">
        <v>130</v>
      </c>
      <c r="B600" s="83" t="s">
        <v>98</v>
      </c>
      <c r="C600" s="136">
        <v>733965</v>
      </c>
      <c r="D600" s="207" t="s">
        <v>628</v>
      </c>
      <c r="E600" s="208" t="s">
        <v>633</v>
      </c>
      <c r="F600" s="83" t="s">
        <v>108</v>
      </c>
      <c r="G600" s="85">
        <v>22744</v>
      </c>
      <c r="H600" s="83" t="s">
        <v>102</v>
      </c>
      <c r="I600" s="85">
        <v>39772</v>
      </c>
      <c r="J600" s="83" t="s">
        <v>228</v>
      </c>
      <c r="K600" s="216">
        <v>337424253415</v>
      </c>
      <c r="L600" s="83" t="s">
        <v>191</v>
      </c>
      <c r="M600" s="85">
        <v>43619</v>
      </c>
      <c r="N600" s="83">
        <v>-2281.6666666666702</v>
      </c>
      <c r="O600" s="83" t="s">
        <v>193</v>
      </c>
      <c r="P600" s="83" t="s">
        <v>181</v>
      </c>
      <c r="Q600" s="208" t="s">
        <v>7428</v>
      </c>
      <c r="R600" s="83" t="s">
        <v>102</v>
      </c>
      <c r="S600" s="83" t="s">
        <v>102</v>
      </c>
      <c r="T600" s="83" t="s">
        <v>133</v>
      </c>
      <c r="U600" s="83" t="s">
        <v>10037</v>
      </c>
      <c r="V600" s="83" t="s">
        <v>111</v>
      </c>
      <c r="W600" s="83" t="s">
        <v>105</v>
      </c>
      <c r="X600" s="86" t="s">
        <v>7428</v>
      </c>
      <c r="Y600" s="87" t="s">
        <v>102</v>
      </c>
      <c r="Z600" s="87" t="s">
        <v>102</v>
      </c>
      <c r="AA600" s="87" t="s">
        <v>133</v>
      </c>
      <c r="AB600" s="87" t="s">
        <v>10037</v>
      </c>
      <c r="AC600" s="87" t="s">
        <v>111</v>
      </c>
      <c r="AD600" s="87" t="s">
        <v>105</v>
      </c>
      <c r="AE600" s="87" t="s">
        <v>106</v>
      </c>
      <c r="AF600" s="86" t="s">
        <v>7428</v>
      </c>
      <c r="AG600" s="87" t="s">
        <v>486</v>
      </c>
      <c r="AH600" s="87" t="s">
        <v>10037</v>
      </c>
      <c r="AI600" s="87" t="s">
        <v>111</v>
      </c>
      <c r="AJ600" s="87" t="s">
        <v>204</v>
      </c>
      <c r="AK600" s="88"/>
      <c r="AL600" s="83" t="s">
        <v>107</v>
      </c>
      <c r="AM600" s="89" t="s">
        <v>454</v>
      </c>
      <c r="AN600" s="90" t="s">
        <v>416</v>
      </c>
      <c r="AO600" s="91" t="s">
        <v>642</v>
      </c>
      <c r="AP600" s="90">
        <v>8.3333333333332398</v>
      </c>
      <c r="AQ600" s="92" t="s">
        <v>102</v>
      </c>
      <c r="AR600" s="93" t="s">
        <v>102</v>
      </c>
      <c r="AS600" s="93" t="s">
        <v>102</v>
      </c>
      <c r="AT600" s="93" t="s">
        <v>102</v>
      </c>
      <c r="AU600" s="210" t="s">
        <v>644</v>
      </c>
      <c r="AV600" s="93" t="s">
        <v>185</v>
      </c>
      <c r="AW600" s="94" t="s">
        <v>102</v>
      </c>
      <c r="AX600" s="93" t="s">
        <v>183</v>
      </c>
      <c r="AY600" s="95" t="s">
        <v>111</v>
      </c>
      <c r="AZ600" s="93" t="s">
        <v>102</v>
      </c>
      <c r="BA600" s="93" t="s">
        <v>102</v>
      </c>
      <c r="BB600" s="93" t="s">
        <v>102</v>
      </c>
      <c r="BC600" s="93" t="s">
        <v>102</v>
      </c>
      <c r="BD600" s="96" t="s">
        <v>102</v>
      </c>
      <c r="BE600" s="90">
        <v>-289.16666666666703</v>
      </c>
      <c r="BF600" s="93" t="s">
        <v>102</v>
      </c>
      <c r="BG600" s="93" t="s">
        <v>102</v>
      </c>
      <c r="BH600" s="93" t="s">
        <v>102</v>
      </c>
      <c r="BI600" s="93" t="s">
        <v>102</v>
      </c>
      <c r="BJ600" s="210" t="s">
        <v>642</v>
      </c>
      <c r="BK600" s="93" t="s">
        <v>192</v>
      </c>
      <c r="BL600" s="97" t="s">
        <v>102</v>
      </c>
      <c r="BM600" s="93" t="s">
        <v>183</v>
      </c>
      <c r="BN600" s="93" t="s">
        <v>106</v>
      </c>
      <c r="BO600" s="93" t="s">
        <v>102</v>
      </c>
      <c r="BP600" s="98" t="s">
        <v>102</v>
      </c>
      <c r="BQ600" s="93" t="s">
        <v>102</v>
      </c>
      <c r="BR600" s="93" t="s">
        <v>102</v>
      </c>
      <c r="BS600" s="93" t="s">
        <v>102</v>
      </c>
      <c r="BT600" s="99" t="s">
        <v>591</v>
      </c>
      <c r="BU600" s="100" t="s">
        <v>11562</v>
      </c>
      <c r="BV600" s="101" t="s">
        <v>471</v>
      </c>
      <c r="BW600" s="136"/>
      <c r="BX600" s="103" t="s">
        <v>565</v>
      </c>
      <c r="BY600" s="104" t="s">
        <v>190</v>
      </c>
      <c r="BZ600" s="136"/>
      <c r="CA600" s="83" t="s">
        <v>599</v>
      </c>
      <c r="CB600" s="106" t="s">
        <v>647</v>
      </c>
      <c r="CC600" s="106" t="s">
        <v>11563</v>
      </c>
      <c r="CD600" s="107"/>
      <c r="CE600" s="108" t="s">
        <v>107</v>
      </c>
      <c r="CF600" s="108" t="s">
        <v>107</v>
      </c>
      <c r="CG600" s="109"/>
      <c r="CH600" s="110" t="s">
        <v>107</v>
      </c>
      <c r="CI600" s="111"/>
      <c r="CJ600" s="112">
        <v>6710</v>
      </c>
      <c r="CK600" s="113">
        <v>86</v>
      </c>
      <c r="CL600" s="114" t="s">
        <v>134</v>
      </c>
      <c r="CM600" s="114" t="s">
        <v>108</v>
      </c>
      <c r="CN600" s="114"/>
      <c r="CO600" s="115" t="s">
        <v>102</v>
      </c>
      <c r="CP600" s="115" t="s">
        <v>102</v>
      </c>
      <c r="CQ600" s="115" t="s">
        <v>102</v>
      </c>
      <c r="CR600" s="115" t="s">
        <v>102</v>
      </c>
      <c r="CS600" s="116"/>
      <c r="CT600" s="117" t="s">
        <v>109</v>
      </c>
      <c r="CU600" s="117" t="s">
        <v>109</v>
      </c>
      <c r="CV600" s="83">
        <v>596</v>
      </c>
      <c r="CW600" s="83" t="s">
        <v>108</v>
      </c>
      <c r="CX600" s="83">
        <v>596</v>
      </c>
      <c r="CY600" s="83" t="s">
        <v>108</v>
      </c>
      <c r="CZ600" s="83">
        <v>6924</v>
      </c>
      <c r="DA600" s="83" t="s">
        <v>419</v>
      </c>
      <c r="DB600" s="83" t="s">
        <v>130</v>
      </c>
      <c r="DC600" s="83" t="s">
        <v>499</v>
      </c>
      <c r="DD600" s="83">
        <v>1645</v>
      </c>
      <c r="DE600" s="83" t="s">
        <v>444</v>
      </c>
      <c r="DF600" s="83" t="s">
        <v>130</v>
      </c>
      <c r="DG600" s="83" t="s">
        <v>499</v>
      </c>
      <c r="DH600" s="83"/>
      <c r="DI600" s="83">
        <v>0</v>
      </c>
      <c r="DJ600" s="83">
        <v>1</v>
      </c>
      <c r="DK600" s="83">
        <v>0</v>
      </c>
      <c r="DL600" s="83">
        <v>0</v>
      </c>
      <c r="DM600" s="83">
        <v>0</v>
      </c>
      <c r="DN600" s="83">
        <v>0</v>
      </c>
      <c r="DO600" s="83">
        <v>0</v>
      </c>
      <c r="DP600" s="83">
        <v>0</v>
      </c>
      <c r="DQ600" s="83">
        <v>0</v>
      </c>
      <c r="DR600" s="83">
        <v>0</v>
      </c>
      <c r="DS600" s="83">
        <v>0</v>
      </c>
      <c r="DT600" s="83">
        <v>3</v>
      </c>
      <c r="DU600" s="83">
        <v>3</v>
      </c>
      <c r="DV600" s="83">
        <v>0</v>
      </c>
      <c r="DW600" s="83">
        <v>0</v>
      </c>
      <c r="DX600" s="83">
        <v>3</v>
      </c>
      <c r="DY600" s="85">
        <v>44242</v>
      </c>
      <c r="DZ600" s="83" t="s">
        <v>4647</v>
      </c>
      <c r="EA600" s="83" t="s">
        <v>102</v>
      </c>
      <c r="EB600" s="83" t="s">
        <v>482</v>
      </c>
      <c r="EC600" s="83">
        <v>596</v>
      </c>
      <c r="ED600" s="83" t="s">
        <v>483</v>
      </c>
      <c r="EE600" s="83">
        <v>1</v>
      </c>
      <c r="EF600" s="83">
        <v>0</v>
      </c>
      <c r="EG600" s="83">
        <v>0</v>
      </c>
      <c r="EH600" s="83" t="s">
        <v>109</v>
      </c>
      <c r="EI600" s="83" t="s">
        <v>108</v>
      </c>
      <c r="EJ600" s="83" t="s">
        <v>583</v>
      </c>
      <c r="EK600" s="83">
        <v>0</v>
      </c>
      <c r="EL600" s="83">
        <v>0</v>
      </c>
      <c r="EM600" s="83">
        <v>1</v>
      </c>
      <c r="EN600" s="83" t="s">
        <v>497</v>
      </c>
      <c r="EO600" s="83"/>
      <c r="EP600" s="83" t="s">
        <v>436</v>
      </c>
      <c r="EQ600" s="136">
        <v>1</v>
      </c>
      <c r="ER600" s="136">
        <v>1</v>
      </c>
      <c r="ES600" s="136">
        <v>1</v>
      </c>
      <c r="ET600" s="136">
        <v>1</v>
      </c>
      <c r="EU600" s="215" t="s">
        <v>269</v>
      </c>
      <c r="EV600" s="136">
        <v>1</v>
      </c>
      <c r="EW600" s="136">
        <v>1</v>
      </c>
      <c r="EX600" s="136">
        <v>1</v>
      </c>
      <c r="EY600" s="136">
        <v>1</v>
      </c>
      <c r="EZ600" s="136">
        <v>1</v>
      </c>
      <c r="FP600" s="215" t="s">
        <v>592</v>
      </c>
      <c r="FQ600" s="136" t="b">
        <v>1</v>
      </c>
      <c r="FR600" s="136" t="b">
        <v>1</v>
      </c>
      <c r="FS600" s="136" t="b">
        <v>1</v>
      </c>
      <c r="FT600" s="136" t="b">
        <v>1</v>
      </c>
      <c r="FX600" s="215" t="s">
        <v>269</v>
      </c>
    </row>
    <row r="601" spans="1:180" ht="60" customHeight="1" x14ac:dyDescent="0.55000000000000004">
      <c r="A601" s="83" t="s">
        <v>130</v>
      </c>
      <c r="B601" s="83" t="s">
        <v>98</v>
      </c>
      <c r="C601" s="136">
        <v>598423</v>
      </c>
      <c r="D601" s="207" t="s">
        <v>629</v>
      </c>
      <c r="E601" s="208" t="s">
        <v>634</v>
      </c>
      <c r="F601" s="83" t="s">
        <v>108</v>
      </c>
      <c r="G601" s="85">
        <v>26341</v>
      </c>
      <c r="H601" s="83" t="s">
        <v>102</v>
      </c>
      <c r="I601" s="85">
        <v>34633</v>
      </c>
      <c r="J601" s="83" t="s">
        <v>228</v>
      </c>
      <c r="K601" s="216">
        <v>284401420881</v>
      </c>
      <c r="L601" s="83" t="s">
        <v>191</v>
      </c>
      <c r="M601" s="85">
        <v>43642</v>
      </c>
      <c r="N601" s="83">
        <v>-2286.6666666666702</v>
      </c>
      <c r="O601" s="83" t="s">
        <v>193</v>
      </c>
      <c r="P601" s="83" t="s">
        <v>181</v>
      </c>
      <c r="Q601" s="208" t="s">
        <v>7432</v>
      </c>
      <c r="R601" s="83" t="s">
        <v>102</v>
      </c>
      <c r="S601" s="83" t="s">
        <v>102</v>
      </c>
      <c r="T601" s="83" t="s">
        <v>131</v>
      </c>
      <c r="U601" s="83" t="s">
        <v>10038</v>
      </c>
      <c r="V601" s="83" t="s">
        <v>104</v>
      </c>
      <c r="W601" s="83" t="s">
        <v>105</v>
      </c>
      <c r="X601" s="86" t="s">
        <v>7432</v>
      </c>
      <c r="Y601" s="87" t="s">
        <v>102</v>
      </c>
      <c r="Z601" s="87" t="s">
        <v>102</v>
      </c>
      <c r="AA601" s="87" t="s">
        <v>131</v>
      </c>
      <c r="AB601" s="87" t="s">
        <v>10038</v>
      </c>
      <c r="AC601" s="87" t="s">
        <v>104</v>
      </c>
      <c r="AD601" s="87" t="s">
        <v>105</v>
      </c>
      <c r="AE601" s="87" t="s">
        <v>106</v>
      </c>
      <c r="AF601" s="86" t="s">
        <v>7432</v>
      </c>
      <c r="AG601" s="87" t="s">
        <v>177</v>
      </c>
      <c r="AH601" s="87" t="s">
        <v>10038</v>
      </c>
      <c r="AI601" s="87" t="s">
        <v>104</v>
      </c>
      <c r="AJ601" s="87" t="s">
        <v>204</v>
      </c>
      <c r="AK601" s="88"/>
      <c r="AL601" s="83" t="s">
        <v>107</v>
      </c>
      <c r="AM601" s="89" t="s">
        <v>454</v>
      </c>
      <c r="AN601" s="90" t="s">
        <v>416</v>
      </c>
      <c r="AO601" s="91" t="s">
        <v>643</v>
      </c>
      <c r="AP601" s="90">
        <v>8.3333333333332398</v>
      </c>
      <c r="AQ601" s="92" t="s">
        <v>102</v>
      </c>
      <c r="AR601" s="93" t="s">
        <v>102</v>
      </c>
      <c r="AS601" s="93" t="s">
        <v>102</v>
      </c>
      <c r="AT601" s="93" t="s">
        <v>102</v>
      </c>
      <c r="AU601" s="210" t="s">
        <v>645</v>
      </c>
      <c r="AV601" s="93" t="s">
        <v>185</v>
      </c>
      <c r="AW601" s="94" t="s">
        <v>102</v>
      </c>
      <c r="AX601" s="93" t="s">
        <v>105</v>
      </c>
      <c r="AY601" s="95" t="s">
        <v>104</v>
      </c>
      <c r="AZ601" s="93" t="s">
        <v>102</v>
      </c>
      <c r="BA601" s="93" t="s">
        <v>102</v>
      </c>
      <c r="BB601" s="93" t="s">
        <v>102</v>
      </c>
      <c r="BC601" s="93" t="s">
        <v>102</v>
      </c>
      <c r="BD601" s="96" t="s">
        <v>102</v>
      </c>
      <c r="BE601" s="90">
        <v>-289.66666666666703</v>
      </c>
      <c r="BF601" s="93" t="s">
        <v>102</v>
      </c>
      <c r="BG601" s="93" t="s">
        <v>102</v>
      </c>
      <c r="BH601" s="93" t="s">
        <v>102</v>
      </c>
      <c r="BI601" s="93" t="s">
        <v>102</v>
      </c>
      <c r="BJ601" s="210" t="s">
        <v>643</v>
      </c>
      <c r="BK601" s="93" t="s">
        <v>196</v>
      </c>
      <c r="BL601" s="97" t="s">
        <v>102</v>
      </c>
      <c r="BM601" s="93" t="s">
        <v>105</v>
      </c>
      <c r="BN601" s="93" t="s">
        <v>596</v>
      </c>
      <c r="BO601" s="93" t="s">
        <v>102</v>
      </c>
      <c r="BP601" s="98" t="s">
        <v>102</v>
      </c>
      <c r="BQ601" s="93" t="s">
        <v>102</v>
      </c>
      <c r="BR601" s="93" t="s">
        <v>102</v>
      </c>
      <c r="BS601" s="93" t="s">
        <v>102</v>
      </c>
      <c r="BT601" s="99" t="s">
        <v>591</v>
      </c>
      <c r="BU601" s="100" t="s">
        <v>11564</v>
      </c>
      <c r="BV601" s="101" t="s">
        <v>471</v>
      </c>
      <c r="BW601" s="136"/>
      <c r="BX601" s="103" t="s">
        <v>565</v>
      </c>
      <c r="BY601" s="104" t="s">
        <v>190</v>
      </c>
      <c r="BZ601" s="136"/>
      <c r="CA601" s="83" t="s">
        <v>599</v>
      </c>
      <c r="CB601" s="106" t="s">
        <v>647</v>
      </c>
      <c r="CC601" s="106" t="s">
        <v>11565</v>
      </c>
      <c r="CD601" s="107"/>
      <c r="CE601" s="108" t="s">
        <v>107</v>
      </c>
      <c r="CF601" s="108" t="s">
        <v>107</v>
      </c>
      <c r="CG601" s="109"/>
      <c r="CH601" s="110" t="s">
        <v>107</v>
      </c>
      <c r="CI601" s="111"/>
      <c r="CJ601" s="112">
        <v>6710</v>
      </c>
      <c r="CK601" s="113">
        <v>86</v>
      </c>
      <c r="CL601" s="114" t="s">
        <v>134</v>
      </c>
      <c r="CM601" s="114" t="s">
        <v>108</v>
      </c>
      <c r="CN601" s="114"/>
      <c r="CO601" s="115" t="s">
        <v>102</v>
      </c>
      <c r="CP601" s="115" t="s">
        <v>102</v>
      </c>
      <c r="CQ601" s="115" t="s">
        <v>102</v>
      </c>
      <c r="CR601" s="115" t="s">
        <v>102</v>
      </c>
      <c r="CS601" s="116"/>
      <c r="CT601" s="117" t="s">
        <v>109</v>
      </c>
      <c r="CU601" s="117" t="s">
        <v>109</v>
      </c>
      <c r="CV601" s="83">
        <v>597</v>
      </c>
      <c r="CW601" s="83" t="s">
        <v>108</v>
      </c>
      <c r="CX601" s="83">
        <v>597</v>
      </c>
      <c r="CY601" s="83" t="s">
        <v>108</v>
      </c>
      <c r="CZ601" s="83">
        <v>6925</v>
      </c>
      <c r="DA601" s="83" t="s">
        <v>419</v>
      </c>
      <c r="DB601" s="83" t="s">
        <v>130</v>
      </c>
      <c r="DC601" s="83" t="s">
        <v>499</v>
      </c>
      <c r="DD601" s="83">
        <v>1646</v>
      </c>
      <c r="DE601" s="83" t="s">
        <v>444</v>
      </c>
      <c r="DF601" s="83" t="s">
        <v>130</v>
      </c>
      <c r="DG601" s="83" t="s">
        <v>499</v>
      </c>
      <c r="DH601" s="83"/>
      <c r="DI601" s="83">
        <v>0</v>
      </c>
      <c r="DJ601" s="83">
        <v>1</v>
      </c>
      <c r="DK601" s="83">
        <v>0</v>
      </c>
      <c r="DL601" s="83">
        <v>0</v>
      </c>
      <c r="DM601" s="83">
        <v>0</v>
      </c>
      <c r="DN601" s="83">
        <v>0</v>
      </c>
      <c r="DO601" s="83">
        <v>0</v>
      </c>
      <c r="DP601" s="83">
        <v>0</v>
      </c>
      <c r="DQ601" s="83">
        <v>0</v>
      </c>
      <c r="DR601" s="83">
        <v>0</v>
      </c>
      <c r="DS601" s="83">
        <v>0</v>
      </c>
      <c r="DT601" s="83">
        <v>3</v>
      </c>
      <c r="DU601" s="83">
        <v>3</v>
      </c>
      <c r="DV601" s="83">
        <v>0</v>
      </c>
      <c r="DW601" s="83">
        <v>0</v>
      </c>
      <c r="DX601" s="83">
        <v>3</v>
      </c>
      <c r="DY601" s="85">
        <v>44243</v>
      </c>
      <c r="DZ601" s="83" t="s">
        <v>4648</v>
      </c>
      <c r="EA601" s="83" t="s">
        <v>102</v>
      </c>
      <c r="EB601" s="83" t="s">
        <v>482</v>
      </c>
      <c r="EC601" s="83">
        <v>597</v>
      </c>
      <c r="ED601" s="83" t="s">
        <v>483</v>
      </c>
      <c r="EE601" s="83">
        <v>1</v>
      </c>
      <c r="EF601" s="83">
        <v>0</v>
      </c>
      <c r="EG601" s="83">
        <v>0</v>
      </c>
      <c r="EH601" s="83" t="s">
        <v>109</v>
      </c>
      <c r="EI601" s="83" t="s">
        <v>108</v>
      </c>
      <c r="EJ601" s="83" t="s">
        <v>583</v>
      </c>
      <c r="EK601" s="83">
        <v>0</v>
      </c>
      <c r="EL601" s="83">
        <v>0</v>
      </c>
      <c r="EM601" s="83">
        <v>1</v>
      </c>
      <c r="EN601" s="83" t="s">
        <v>497</v>
      </c>
      <c r="EO601" s="83"/>
      <c r="EP601" s="83" t="s">
        <v>436</v>
      </c>
      <c r="EQ601" s="136">
        <v>1</v>
      </c>
      <c r="ER601" s="136">
        <v>1</v>
      </c>
      <c r="ES601" s="136">
        <v>1</v>
      </c>
      <c r="ET601" s="136">
        <v>1</v>
      </c>
      <c r="EU601" s="215" t="s">
        <v>269</v>
      </c>
      <c r="EV601" s="136">
        <v>1</v>
      </c>
      <c r="EW601" s="136">
        <v>1</v>
      </c>
      <c r="EX601" s="136">
        <v>1</v>
      </c>
      <c r="EY601" s="136">
        <v>1</v>
      </c>
      <c r="EZ601" s="136">
        <v>1</v>
      </c>
      <c r="FP601" s="215" t="s">
        <v>592</v>
      </c>
      <c r="FQ601" s="136" t="b">
        <v>1</v>
      </c>
      <c r="FR601" s="136" t="b">
        <v>1</v>
      </c>
      <c r="FS601" s="136" t="b">
        <v>1</v>
      </c>
      <c r="FT601" s="136" t="b">
        <v>1</v>
      </c>
      <c r="FX601" s="215" t="s">
        <v>269</v>
      </c>
    </row>
    <row r="602" spans="1:180" ht="60" customHeight="1" x14ac:dyDescent="0.55000000000000004">
      <c r="A602" s="83" t="s">
        <v>130</v>
      </c>
      <c r="B602" s="83" t="s">
        <v>98</v>
      </c>
      <c r="C602" s="136">
        <v>510035</v>
      </c>
      <c r="D602" s="207" t="s">
        <v>627</v>
      </c>
      <c r="E602" s="208" t="s">
        <v>630</v>
      </c>
      <c r="F602" s="83" t="s">
        <v>108</v>
      </c>
      <c r="G602" s="85">
        <v>20621</v>
      </c>
      <c r="H602" s="83" t="s">
        <v>102</v>
      </c>
      <c r="I602" s="85">
        <v>39794</v>
      </c>
      <c r="J602" s="83" t="s">
        <v>228</v>
      </c>
      <c r="K602" s="216">
        <v>198683383392</v>
      </c>
      <c r="L602" s="83" t="s">
        <v>191</v>
      </c>
      <c r="M602" s="85">
        <v>43631</v>
      </c>
      <c r="N602" s="83">
        <v>-2291.6666666666702</v>
      </c>
      <c r="O602" s="83" t="s">
        <v>180</v>
      </c>
      <c r="P602" s="83" t="s">
        <v>181</v>
      </c>
      <c r="Q602" s="208" t="s">
        <v>7436</v>
      </c>
      <c r="R602" s="83" t="s">
        <v>102</v>
      </c>
      <c r="S602" s="83" t="s">
        <v>102</v>
      </c>
      <c r="T602" s="83" t="s">
        <v>199</v>
      </c>
      <c r="U602" s="83" t="s">
        <v>10039</v>
      </c>
      <c r="V602" s="83" t="s">
        <v>104</v>
      </c>
      <c r="W602" s="83" t="s">
        <v>105</v>
      </c>
      <c r="X602" s="86" t="s">
        <v>7436</v>
      </c>
      <c r="Y602" s="87" t="s">
        <v>102</v>
      </c>
      <c r="Z602" s="87" t="s">
        <v>102</v>
      </c>
      <c r="AA602" s="87" t="s">
        <v>199</v>
      </c>
      <c r="AB602" s="87" t="s">
        <v>10039</v>
      </c>
      <c r="AC602" s="87" t="s">
        <v>104</v>
      </c>
      <c r="AD602" s="87" t="s">
        <v>105</v>
      </c>
      <c r="AE602" s="87" t="s">
        <v>106</v>
      </c>
      <c r="AF602" s="86" t="s">
        <v>7436</v>
      </c>
      <c r="AG602" s="87" t="s">
        <v>489</v>
      </c>
      <c r="AH602" s="87" t="s">
        <v>10040</v>
      </c>
      <c r="AI602" s="87" t="s">
        <v>104</v>
      </c>
      <c r="AJ602" s="87" t="s">
        <v>204</v>
      </c>
      <c r="AK602" s="88"/>
      <c r="AL602" s="83" t="s">
        <v>107</v>
      </c>
      <c r="AM602" s="89" t="s">
        <v>454</v>
      </c>
      <c r="AN602" s="90" t="s">
        <v>416</v>
      </c>
      <c r="AO602" s="91" t="s">
        <v>641</v>
      </c>
      <c r="AP602" s="90">
        <v>8.3333333333332398</v>
      </c>
      <c r="AQ602" s="92" t="s">
        <v>211</v>
      </c>
      <c r="AR602" s="93" t="s">
        <v>102</v>
      </c>
      <c r="AS602" s="93" t="s">
        <v>102</v>
      </c>
      <c r="AT602" s="93" t="s">
        <v>102</v>
      </c>
      <c r="AU602" s="210" t="s">
        <v>641</v>
      </c>
      <c r="AV602" s="93" t="s">
        <v>192</v>
      </c>
      <c r="AW602" s="94" t="s">
        <v>102</v>
      </c>
      <c r="AX602" s="93" t="s">
        <v>105</v>
      </c>
      <c r="AY602" s="95" t="s">
        <v>188</v>
      </c>
      <c r="AZ602" s="93" t="s">
        <v>102</v>
      </c>
      <c r="BA602" s="93" t="s">
        <v>10041</v>
      </c>
      <c r="BB602" s="93" t="s">
        <v>102</v>
      </c>
      <c r="BC602" s="93" t="s">
        <v>102</v>
      </c>
      <c r="BD602" s="96" t="s">
        <v>102</v>
      </c>
      <c r="BE602" s="90">
        <v>-290.16666666666703</v>
      </c>
      <c r="BF602" s="93" t="s">
        <v>211</v>
      </c>
      <c r="BG602" s="93" t="s">
        <v>102</v>
      </c>
      <c r="BH602" s="93" t="s">
        <v>102</v>
      </c>
      <c r="BI602" s="93" t="s">
        <v>102</v>
      </c>
      <c r="BJ602" s="210" t="s">
        <v>646</v>
      </c>
      <c r="BK602" s="93" t="s">
        <v>182</v>
      </c>
      <c r="BL602" s="97" t="s">
        <v>102</v>
      </c>
      <c r="BM602" s="93" t="s">
        <v>105</v>
      </c>
      <c r="BN602" s="93" t="s">
        <v>104</v>
      </c>
      <c r="BO602" s="93" t="s">
        <v>102</v>
      </c>
      <c r="BP602" s="98">
        <v>20180406</v>
      </c>
      <c r="BQ602" s="93" t="s">
        <v>102</v>
      </c>
      <c r="BR602" s="93" t="s">
        <v>102</v>
      </c>
      <c r="BS602" s="93" t="s">
        <v>102</v>
      </c>
      <c r="BT602" s="99" t="s">
        <v>591</v>
      </c>
      <c r="BU602" s="100" t="s">
        <v>11566</v>
      </c>
      <c r="BV602" s="101" t="s">
        <v>471</v>
      </c>
      <c r="BW602" s="136"/>
      <c r="BX602" s="103" t="s">
        <v>565</v>
      </c>
      <c r="BY602" s="104" t="s">
        <v>190</v>
      </c>
      <c r="BZ602" s="136"/>
      <c r="CA602" s="83" t="s">
        <v>599</v>
      </c>
      <c r="CB602" s="106" t="s">
        <v>647</v>
      </c>
      <c r="CC602" s="106" t="s">
        <v>11567</v>
      </c>
      <c r="CD602" s="107"/>
      <c r="CE602" s="108" t="s">
        <v>107</v>
      </c>
      <c r="CF602" s="108" t="s">
        <v>107</v>
      </c>
      <c r="CG602" s="109"/>
      <c r="CH602" s="110" t="s">
        <v>107</v>
      </c>
      <c r="CI602" s="111"/>
      <c r="CJ602" s="112">
        <v>6710</v>
      </c>
      <c r="CK602" s="113">
        <v>86</v>
      </c>
      <c r="CL602" s="114" t="s">
        <v>134</v>
      </c>
      <c r="CM602" s="114" t="s">
        <v>108</v>
      </c>
      <c r="CN602" s="114"/>
      <c r="CO602" s="115" t="s">
        <v>102</v>
      </c>
      <c r="CP602" s="115" t="s">
        <v>102</v>
      </c>
      <c r="CQ602" s="115" t="s">
        <v>102</v>
      </c>
      <c r="CR602" s="115" t="s">
        <v>102</v>
      </c>
      <c r="CS602" s="116"/>
      <c r="CT602" s="117" t="s">
        <v>109</v>
      </c>
      <c r="CU602" s="117" t="s">
        <v>109</v>
      </c>
      <c r="CV602" s="83">
        <v>598</v>
      </c>
      <c r="CW602" s="83" t="s">
        <v>108</v>
      </c>
      <c r="CX602" s="83">
        <v>598</v>
      </c>
      <c r="CY602" s="83" t="s">
        <v>108</v>
      </c>
      <c r="CZ602" s="83">
        <v>6926</v>
      </c>
      <c r="DA602" s="83" t="s">
        <v>419</v>
      </c>
      <c r="DB602" s="83" t="s">
        <v>130</v>
      </c>
      <c r="DC602" s="83" t="s">
        <v>499</v>
      </c>
      <c r="DD602" s="83">
        <v>1647</v>
      </c>
      <c r="DE602" s="83" t="s">
        <v>444</v>
      </c>
      <c r="DF602" s="83" t="s">
        <v>130</v>
      </c>
      <c r="DG602" s="83" t="s">
        <v>499</v>
      </c>
      <c r="DH602" s="83"/>
      <c r="DI602" s="83">
        <v>0</v>
      </c>
      <c r="DJ602" s="83">
        <v>1</v>
      </c>
      <c r="DK602" s="83">
        <v>0</v>
      </c>
      <c r="DL602" s="83">
        <v>0</v>
      </c>
      <c r="DM602" s="83">
        <v>0</v>
      </c>
      <c r="DN602" s="83">
        <v>0</v>
      </c>
      <c r="DO602" s="83">
        <v>0</v>
      </c>
      <c r="DP602" s="83">
        <v>0</v>
      </c>
      <c r="DQ602" s="83">
        <v>0</v>
      </c>
      <c r="DR602" s="83">
        <v>0</v>
      </c>
      <c r="DS602" s="83">
        <v>0</v>
      </c>
      <c r="DT602" s="83">
        <v>3</v>
      </c>
      <c r="DU602" s="83">
        <v>3</v>
      </c>
      <c r="DV602" s="83">
        <v>0</v>
      </c>
      <c r="DW602" s="83">
        <v>0</v>
      </c>
      <c r="DX602" s="83">
        <v>3</v>
      </c>
      <c r="DY602" s="85">
        <v>44244</v>
      </c>
      <c r="DZ602" s="83" t="s">
        <v>4649</v>
      </c>
      <c r="EA602" s="83" t="s">
        <v>102</v>
      </c>
      <c r="EB602" s="83" t="s">
        <v>482</v>
      </c>
      <c r="EC602" s="83">
        <v>598</v>
      </c>
      <c r="ED602" s="83" t="s">
        <v>483</v>
      </c>
      <c r="EE602" s="83">
        <v>1</v>
      </c>
      <c r="EF602" s="83">
        <v>0</v>
      </c>
      <c r="EG602" s="83">
        <v>0</v>
      </c>
      <c r="EH602" s="83" t="s">
        <v>109</v>
      </c>
      <c r="EI602" s="83" t="s">
        <v>108</v>
      </c>
      <c r="EJ602" s="83" t="s">
        <v>583</v>
      </c>
      <c r="EK602" s="83">
        <v>0</v>
      </c>
      <c r="EL602" s="83">
        <v>0</v>
      </c>
      <c r="EM602" s="83">
        <v>1</v>
      </c>
      <c r="EN602" s="83" t="s">
        <v>497</v>
      </c>
      <c r="EO602" s="83"/>
      <c r="EP602" s="83" t="s">
        <v>436</v>
      </c>
      <c r="EQ602" s="136">
        <v>1</v>
      </c>
      <c r="ER602" s="136">
        <v>1</v>
      </c>
      <c r="ES602" s="136">
        <v>1</v>
      </c>
      <c r="ET602" s="136">
        <v>1</v>
      </c>
      <c r="EU602" s="215" t="s">
        <v>269</v>
      </c>
      <c r="EV602" s="136">
        <v>1</v>
      </c>
      <c r="EW602" s="136">
        <v>1</v>
      </c>
      <c r="EX602" s="136">
        <v>1</v>
      </c>
      <c r="EY602" s="136">
        <v>1</v>
      </c>
      <c r="EZ602" s="136">
        <v>1</v>
      </c>
      <c r="FP602" s="215" t="s">
        <v>592</v>
      </c>
      <c r="FQ602" s="136" t="b">
        <v>1</v>
      </c>
      <c r="FR602" s="136" t="b">
        <v>1</v>
      </c>
      <c r="FS602" s="136" t="b">
        <v>1</v>
      </c>
      <c r="FT602" s="136" t="b">
        <v>1</v>
      </c>
      <c r="FX602" s="215" t="s">
        <v>269</v>
      </c>
    </row>
    <row r="603" spans="1:180" ht="60" customHeight="1" x14ac:dyDescent="0.55000000000000004">
      <c r="A603" s="83" t="s">
        <v>130</v>
      </c>
      <c r="B603" s="83" t="s">
        <v>98</v>
      </c>
      <c r="C603" s="136">
        <v>502633</v>
      </c>
      <c r="D603" s="207" t="s">
        <v>628</v>
      </c>
      <c r="E603" s="208" t="s">
        <v>633</v>
      </c>
      <c r="F603" s="83" t="s">
        <v>108</v>
      </c>
      <c r="G603" s="85">
        <v>22744</v>
      </c>
      <c r="H603" s="83" t="s">
        <v>102</v>
      </c>
      <c r="I603" s="85">
        <v>39772</v>
      </c>
      <c r="J603" s="83" t="s">
        <v>228</v>
      </c>
      <c r="K603" s="216">
        <v>602090129875</v>
      </c>
      <c r="L603" s="83" t="s">
        <v>191</v>
      </c>
      <c r="M603" s="85">
        <v>43619</v>
      </c>
      <c r="N603" s="83">
        <v>-2296.6666666666702</v>
      </c>
      <c r="O603" s="83" t="s">
        <v>193</v>
      </c>
      <c r="P603" s="83" t="s">
        <v>181</v>
      </c>
      <c r="Q603" s="208" t="s">
        <v>7440</v>
      </c>
      <c r="R603" s="83" t="s">
        <v>102</v>
      </c>
      <c r="S603" s="83" t="s">
        <v>102</v>
      </c>
      <c r="T603" s="83" t="s">
        <v>133</v>
      </c>
      <c r="U603" s="83" t="s">
        <v>10042</v>
      </c>
      <c r="V603" s="83" t="s">
        <v>111</v>
      </c>
      <c r="W603" s="83" t="s">
        <v>105</v>
      </c>
      <c r="X603" s="86" t="s">
        <v>7440</v>
      </c>
      <c r="Y603" s="87" t="s">
        <v>102</v>
      </c>
      <c r="Z603" s="87" t="s">
        <v>102</v>
      </c>
      <c r="AA603" s="87" t="s">
        <v>133</v>
      </c>
      <c r="AB603" s="87" t="s">
        <v>10042</v>
      </c>
      <c r="AC603" s="87" t="s">
        <v>111</v>
      </c>
      <c r="AD603" s="87" t="s">
        <v>105</v>
      </c>
      <c r="AE603" s="87" t="s">
        <v>106</v>
      </c>
      <c r="AF603" s="86" t="s">
        <v>7440</v>
      </c>
      <c r="AG603" s="87" t="s">
        <v>486</v>
      </c>
      <c r="AH603" s="87" t="s">
        <v>10042</v>
      </c>
      <c r="AI603" s="87" t="s">
        <v>111</v>
      </c>
      <c r="AJ603" s="87" t="s">
        <v>204</v>
      </c>
      <c r="AK603" s="88"/>
      <c r="AL603" s="83" t="s">
        <v>107</v>
      </c>
      <c r="AM603" s="89" t="s">
        <v>454</v>
      </c>
      <c r="AN603" s="90" t="s">
        <v>416</v>
      </c>
      <c r="AO603" s="91" t="s">
        <v>642</v>
      </c>
      <c r="AP603" s="90">
        <v>8.3333333333332398</v>
      </c>
      <c r="AQ603" s="92" t="s">
        <v>102</v>
      </c>
      <c r="AR603" s="93" t="s">
        <v>102</v>
      </c>
      <c r="AS603" s="93" t="s">
        <v>102</v>
      </c>
      <c r="AT603" s="93" t="s">
        <v>102</v>
      </c>
      <c r="AU603" s="210" t="s">
        <v>644</v>
      </c>
      <c r="AV603" s="93" t="s">
        <v>185</v>
      </c>
      <c r="AW603" s="94" t="s">
        <v>102</v>
      </c>
      <c r="AX603" s="93" t="s">
        <v>183</v>
      </c>
      <c r="AY603" s="95" t="s">
        <v>111</v>
      </c>
      <c r="AZ603" s="93" t="s">
        <v>102</v>
      </c>
      <c r="BA603" s="93" t="s">
        <v>102</v>
      </c>
      <c r="BB603" s="93" t="s">
        <v>102</v>
      </c>
      <c r="BC603" s="93" t="s">
        <v>102</v>
      </c>
      <c r="BD603" s="96" t="s">
        <v>102</v>
      </c>
      <c r="BE603" s="90">
        <v>-290.66666666666703</v>
      </c>
      <c r="BF603" s="93" t="s">
        <v>102</v>
      </c>
      <c r="BG603" s="93" t="s">
        <v>102</v>
      </c>
      <c r="BH603" s="93" t="s">
        <v>102</v>
      </c>
      <c r="BI603" s="93" t="s">
        <v>102</v>
      </c>
      <c r="BJ603" s="210" t="s">
        <v>642</v>
      </c>
      <c r="BK603" s="93" t="s">
        <v>192</v>
      </c>
      <c r="BL603" s="97" t="s">
        <v>102</v>
      </c>
      <c r="BM603" s="93" t="s">
        <v>183</v>
      </c>
      <c r="BN603" s="93" t="s">
        <v>106</v>
      </c>
      <c r="BO603" s="93" t="s">
        <v>102</v>
      </c>
      <c r="BP603" s="98" t="s">
        <v>102</v>
      </c>
      <c r="BQ603" s="93" t="s">
        <v>102</v>
      </c>
      <c r="BR603" s="93" t="s">
        <v>102</v>
      </c>
      <c r="BS603" s="93" t="s">
        <v>102</v>
      </c>
      <c r="BT603" s="99" t="s">
        <v>591</v>
      </c>
      <c r="BU603" s="100" t="s">
        <v>11568</v>
      </c>
      <c r="BV603" s="101" t="s">
        <v>471</v>
      </c>
      <c r="BW603" s="136"/>
      <c r="BX603" s="103" t="s">
        <v>565</v>
      </c>
      <c r="BY603" s="104" t="s">
        <v>190</v>
      </c>
      <c r="BZ603" s="136"/>
      <c r="CA603" s="83" t="s">
        <v>599</v>
      </c>
      <c r="CB603" s="106" t="s">
        <v>647</v>
      </c>
      <c r="CC603" s="106" t="s">
        <v>11569</v>
      </c>
      <c r="CD603" s="107"/>
      <c r="CE603" s="108" t="s">
        <v>107</v>
      </c>
      <c r="CF603" s="108" t="s">
        <v>107</v>
      </c>
      <c r="CG603" s="109"/>
      <c r="CH603" s="110" t="s">
        <v>107</v>
      </c>
      <c r="CI603" s="111"/>
      <c r="CJ603" s="112">
        <v>6710</v>
      </c>
      <c r="CK603" s="113">
        <v>86</v>
      </c>
      <c r="CL603" s="114" t="s">
        <v>134</v>
      </c>
      <c r="CM603" s="114" t="s">
        <v>108</v>
      </c>
      <c r="CN603" s="114"/>
      <c r="CO603" s="115" t="s">
        <v>102</v>
      </c>
      <c r="CP603" s="115" t="s">
        <v>102</v>
      </c>
      <c r="CQ603" s="115" t="s">
        <v>102</v>
      </c>
      <c r="CR603" s="115" t="s">
        <v>102</v>
      </c>
      <c r="CS603" s="116"/>
      <c r="CT603" s="117" t="s">
        <v>109</v>
      </c>
      <c r="CU603" s="117" t="s">
        <v>109</v>
      </c>
      <c r="CV603" s="83">
        <v>599</v>
      </c>
      <c r="CW603" s="83" t="s">
        <v>108</v>
      </c>
      <c r="CX603" s="83">
        <v>599</v>
      </c>
      <c r="CY603" s="83" t="s">
        <v>108</v>
      </c>
      <c r="CZ603" s="83">
        <v>6927</v>
      </c>
      <c r="DA603" s="83" t="s">
        <v>419</v>
      </c>
      <c r="DB603" s="83" t="s">
        <v>130</v>
      </c>
      <c r="DC603" s="83" t="s">
        <v>499</v>
      </c>
      <c r="DD603" s="83">
        <v>1648</v>
      </c>
      <c r="DE603" s="83" t="s">
        <v>444</v>
      </c>
      <c r="DF603" s="83" t="s">
        <v>130</v>
      </c>
      <c r="DG603" s="83" t="s">
        <v>499</v>
      </c>
      <c r="DH603" s="83"/>
      <c r="DI603" s="83">
        <v>0</v>
      </c>
      <c r="DJ603" s="83">
        <v>1</v>
      </c>
      <c r="DK603" s="83">
        <v>0</v>
      </c>
      <c r="DL603" s="83">
        <v>0</v>
      </c>
      <c r="DM603" s="83">
        <v>0</v>
      </c>
      <c r="DN603" s="83">
        <v>0</v>
      </c>
      <c r="DO603" s="83">
        <v>0</v>
      </c>
      <c r="DP603" s="83">
        <v>0</v>
      </c>
      <c r="DQ603" s="83">
        <v>0</v>
      </c>
      <c r="DR603" s="83">
        <v>0</v>
      </c>
      <c r="DS603" s="83">
        <v>0</v>
      </c>
      <c r="DT603" s="83">
        <v>3</v>
      </c>
      <c r="DU603" s="83">
        <v>3</v>
      </c>
      <c r="DV603" s="83">
        <v>0</v>
      </c>
      <c r="DW603" s="83">
        <v>0</v>
      </c>
      <c r="DX603" s="83">
        <v>3</v>
      </c>
      <c r="DY603" s="85">
        <v>44245</v>
      </c>
      <c r="DZ603" s="83" t="s">
        <v>4650</v>
      </c>
      <c r="EA603" s="83" t="s">
        <v>102</v>
      </c>
      <c r="EB603" s="83" t="s">
        <v>482</v>
      </c>
      <c r="EC603" s="83">
        <v>599</v>
      </c>
      <c r="ED603" s="83" t="s">
        <v>483</v>
      </c>
      <c r="EE603" s="83">
        <v>1</v>
      </c>
      <c r="EF603" s="83">
        <v>0</v>
      </c>
      <c r="EG603" s="83">
        <v>0</v>
      </c>
      <c r="EH603" s="83" t="s">
        <v>109</v>
      </c>
      <c r="EI603" s="83" t="s">
        <v>108</v>
      </c>
      <c r="EJ603" s="83" t="s">
        <v>583</v>
      </c>
      <c r="EK603" s="83">
        <v>0</v>
      </c>
      <c r="EL603" s="83">
        <v>0</v>
      </c>
      <c r="EM603" s="83">
        <v>1</v>
      </c>
      <c r="EN603" s="83" t="s">
        <v>497</v>
      </c>
      <c r="EO603" s="83"/>
      <c r="EP603" s="83" t="s">
        <v>436</v>
      </c>
      <c r="EQ603" s="136">
        <v>1</v>
      </c>
      <c r="ER603" s="136">
        <v>1</v>
      </c>
      <c r="ES603" s="136">
        <v>1</v>
      </c>
      <c r="ET603" s="136">
        <v>1</v>
      </c>
      <c r="EU603" s="215" t="s">
        <v>269</v>
      </c>
      <c r="EV603" s="136">
        <v>1</v>
      </c>
      <c r="EW603" s="136">
        <v>1</v>
      </c>
      <c r="EX603" s="136">
        <v>1</v>
      </c>
      <c r="EY603" s="136">
        <v>1</v>
      </c>
      <c r="EZ603" s="136">
        <v>1</v>
      </c>
      <c r="FP603" s="215" t="s">
        <v>592</v>
      </c>
      <c r="FQ603" s="136" t="b">
        <v>1</v>
      </c>
      <c r="FR603" s="136" t="b">
        <v>1</v>
      </c>
      <c r="FS603" s="136" t="b">
        <v>1</v>
      </c>
      <c r="FT603" s="136" t="b">
        <v>1</v>
      </c>
      <c r="FX603" s="215" t="s">
        <v>269</v>
      </c>
    </row>
    <row r="604" spans="1:180" ht="60" customHeight="1" x14ac:dyDescent="0.55000000000000004">
      <c r="A604" s="83" t="s">
        <v>130</v>
      </c>
      <c r="B604" s="83" t="s">
        <v>98</v>
      </c>
      <c r="C604" s="136">
        <v>987538</v>
      </c>
      <c r="D604" s="207" t="s">
        <v>629</v>
      </c>
      <c r="E604" s="208" t="s">
        <v>634</v>
      </c>
      <c r="F604" s="83" t="s">
        <v>108</v>
      </c>
      <c r="G604" s="85">
        <v>26341</v>
      </c>
      <c r="H604" s="83" t="s">
        <v>102</v>
      </c>
      <c r="I604" s="85">
        <v>34633</v>
      </c>
      <c r="J604" s="83" t="s">
        <v>228</v>
      </c>
      <c r="K604" s="216">
        <v>268762737293</v>
      </c>
      <c r="L604" s="83" t="s">
        <v>191</v>
      </c>
      <c r="M604" s="85">
        <v>43642</v>
      </c>
      <c r="N604" s="83">
        <v>-2301.6666666666702</v>
      </c>
      <c r="O604" s="83" t="s">
        <v>193</v>
      </c>
      <c r="P604" s="83" t="s">
        <v>181</v>
      </c>
      <c r="Q604" s="208" t="s">
        <v>7444</v>
      </c>
      <c r="R604" s="83" t="s">
        <v>102</v>
      </c>
      <c r="S604" s="83" t="s">
        <v>102</v>
      </c>
      <c r="T604" s="83" t="s">
        <v>131</v>
      </c>
      <c r="U604" s="83" t="s">
        <v>10043</v>
      </c>
      <c r="V604" s="83" t="s">
        <v>104</v>
      </c>
      <c r="W604" s="83" t="s">
        <v>105</v>
      </c>
      <c r="X604" s="86" t="s">
        <v>7444</v>
      </c>
      <c r="Y604" s="87" t="s">
        <v>102</v>
      </c>
      <c r="Z604" s="87" t="s">
        <v>102</v>
      </c>
      <c r="AA604" s="87" t="s">
        <v>131</v>
      </c>
      <c r="AB604" s="87" t="s">
        <v>10043</v>
      </c>
      <c r="AC604" s="87" t="s">
        <v>104</v>
      </c>
      <c r="AD604" s="87" t="s">
        <v>105</v>
      </c>
      <c r="AE604" s="87" t="s">
        <v>106</v>
      </c>
      <c r="AF604" s="86" t="s">
        <v>7444</v>
      </c>
      <c r="AG604" s="87" t="s">
        <v>177</v>
      </c>
      <c r="AH604" s="87" t="s">
        <v>10043</v>
      </c>
      <c r="AI604" s="87" t="s">
        <v>104</v>
      </c>
      <c r="AJ604" s="87" t="s">
        <v>204</v>
      </c>
      <c r="AK604" s="88"/>
      <c r="AL604" s="83" t="s">
        <v>107</v>
      </c>
      <c r="AM604" s="89" t="s">
        <v>454</v>
      </c>
      <c r="AN604" s="90" t="s">
        <v>416</v>
      </c>
      <c r="AO604" s="91" t="s">
        <v>643</v>
      </c>
      <c r="AP604" s="90">
        <v>8.3333333333332398</v>
      </c>
      <c r="AQ604" s="92" t="s">
        <v>102</v>
      </c>
      <c r="AR604" s="93" t="s">
        <v>102</v>
      </c>
      <c r="AS604" s="93" t="s">
        <v>102</v>
      </c>
      <c r="AT604" s="93" t="s">
        <v>102</v>
      </c>
      <c r="AU604" s="210" t="s">
        <v>645</v>
      </c>
      <c r="AV604" s="93" t="s">
        <v>185</v>
      </c>
      <c r="AW604" s="94" t="s">
        <v>102</v>
      </c>
      <c r="AX604" s="93" t="s">
        <v>105</v>
      </c>
      <c r="AY604" s="95" t="s">
        <v>104</v>
      </c>
      <c r="AZ604" s="93" t="s">
        <v>102</v>
      </c>
      <c r="BA604" s="93" t="s">
        <v>102</v>
      </c>
      <c r="BB604" s="93" t="s">
        <v>102</v>
      </c>
      <c r="BC604" s="93" t="s">
        <v>102</v>
      </c>
      <c r="BD604" s="96" t="s">
        <v>102</v>
      </c>
      <c r="BE604" s="90">
        <v>-291.16666666666703</v>
      </c>
      <c r="BF604" s="93" t="s">
        <v>102</v>
      </c>
      <c r="BG604" s="93" t="s">
        <v>102</v>
      </c>
      <c r="BH604" s="93" t="s">
        <v>102</v>
      </c>
      <c r="BI604" s="93" t="s">
        <v>102</v>
      </c>
      <c r="BJ604" s="210" t="s">
        <v>643</v>
      </c>
      <c r="BK604" s="93" t="s">
        <v>196</v>
      </c>
      <c r="BL604" s="97" t="s">
        <v>102</v>
      </c>
      <c r="BM604" s="93" t="s">
        <v>105</v>
      </c>
      <c r="BN604" s="93" t="s">
        <v>596</v>
      </c>
      <c r="BO604" s="93" t="s">
        <v>102</v>
      </c>
      <c r="BP604" s="98" t="s">
        <v>102</v>
      </c>
      <c r="BQ604" s="93" t="s">
        <v>102</v>
      </c>
      <c r="BR604" s="93" t="s">
        <v>102</v>
      </c>
      <c r="BS604" s="93" t="s">
        <v>102</v>
      </c>
      <c r="BT604" s="99" t="s">
        <v>591</v>
      </c>
      <c r="BU604" s="100" t="s">
        <v>11570</v>
      </c>
      <c r="BV604" s="101" t="s">
        <v>471</v>
      </c>
      <c r="BW604" s="136"/>
      <c r="BX604" s="103" t="s">
        <v>565</v>
      </c>
      <c r="BY604" s="104" t="s">
        <v>190</v>
      </c>
      <c r="BZ604" s="136"/>
      <c r="CA604" s="83" t="s">
        <v>599</v>
      </c>
      <c r="CB604" s="106" t="s">
        <v>647</v>
      </c>
      <c r="CC604" s="106" t="s">
        <v>11571</v>
      </c>
      <c r="CD604" s="107"/>
      <c r="CE604" s="108" t="s">
        <v>107</v>
      </c>
      <c r="CF604" s="108" t="s">
        <v>107</v>
      </c>
      <c r="CG604" s="109"/>
      <c r="CH604" s="110" t="s">
        <v>107</v>
      </c>
      <c r="CI604" s="111"/>
      <c r="CJ604" s="112">
        <v>6710</v>
      </c>
      <c r="CK604" s="113">
        <v>86</v>
      </c>
      <c r="CL604" s="114" t="s">
        <v>134</v>
      </c>
      <c r="CM604" s="114" t="s">
        <v>108</v>
      </c>
      <c r="CN604" s="114"/>
      <c r="CO604" s="115" t="s">
        <v>102</v>
      </c>
      <c r="CP604" s="115" t="s">
        <v>102</v>
      </c>
      <c r="CQ604" s="115" t="s">
        <v>102</v>
      </c>
      <c r="CR604" s="115" t="s">
        <v>102</v>
      </c>
      <c r="CS604" s="116"/>
      <c r="CT604" s="117" t="s">
        <v>109</v>
      </c>
      <c r="CU604" s="117" t="s">
        <v>109</v>
      </c>
      <c r="CV604" s="83">
        <v>600</v>
      </c>
      <c r="CW604" s="83" t="s">
        <v>108</v>
      </c>
      <c r="CX604" s="83">
        <v>600</v>
      </c>
      <c r="CY604" s="83" t="s">
        <v>108</v>
      </c>
      <c r="CZ604" s="83">
        <v>6928</v>
      </c>
      <c r="DA604" s="83" t="s">
        <v>419</v>
      </c>
      <c r="DB604" s="83" t="s">
        <v>130</v>
      </c>
      <c r="DC604" s="83" t="s">
        <v>499</v>
      </c>
      <c r="DD604" s="83">
        <v>1649</v>
      </c>
      <c r="DE604" s="83" t="s">
        <v>444</v>
      </c>
      <c r="DF604" s="83" t="s">
        <v>130</v>
      </c>
      <c r="DG604" s="83" t="s">
        <v>499</v>
      </c>
      <c r="DH604" s="83"/>
      <c r="DI604" s="83">
        <v>0</v>
      </c>
      <c r="DJ604" s="83">
        <v>1</v>
      </c>
      <c r="DK604" s="83">
        <v>0</v>
      </c>
      <c r="DL604" s="83">
        <v>0</v>
      </c>
      <c r="DM604" s="83">
        <v>0</v>
      </c>
      <c r="DN604" s="83">
        <v>0</v>
      </c>
      <c r="DO604" s="83">
        <v>0</v>
      </c>
      <c r="DP604" s="83">
        <v>0</v>
      </c>
      <c r="DQ604" s="83">
        <v>0</v>
      </c>
      <c r="DR604" s="83">
        <v>0</v>
      </c>
      <c r="DS604" s="83">
        <v>0</v>
      </c>
      <c r="DT604" s="83">
        <v>3</v>
      </c>
      <c r="DU604" s="83">
        <v>3</v>
      </c>
      <c r="DV604" s="83">
        <v>0</v>
      </c>
      <c r="DW604" s="83">
        <v>0</v>
      </c>
      <c r="DX604" s="83">
        <v>3</v>
      </c>
      <c r="DY604" s="85">
        <v>44246</v>
      </c>
      <c r="DZ604" s="83" t="s">
        <v>4651</v>
      </c>
      <c r="EA604" s="83" t="s">
        <v>102</v>
      </c>
      <c r="EB604" s="83" t="s">
        <v>482</v>
      </c>
      <c r="EC604" s="83">
        <v>600</v>
      </c>
      <c r="ED604" s="83" t="s">
        <v>483</v>
      </c>
      <c r="EE604" s="83">
        <v>1</v>
      </c>
      <c r="EF604" s="83">
        <v>0</v>
      </c>
      <c r="EG604" s="83">
        <v>0</v>
      </c>
      <c r="EH604" s="83" t="s">
        <v>109</v>
      </c>
      <c r="EI604" s="83" t="s">
        <v>108</v>
      </c>
      <c r="EJ604" s="83" t="s">
        <v>583</v>
      </c>
      <c r="EK604" s="83">
        <v>0</v>
      </c>
      <c r="EL604" s="83">
        <v>0</v>
      </c>
      <c r="EM604" s="83">
        <v>1</v>
      </c>
      <c r="EN604" s="83" t="s">
        <v>497</v>
      </c>
      <c r="EO604" s="83"/>
      <c r="EP604" s="83" t="s">
        <v>436</v>
      </c>
      <c r="EQ604" s="136">
        <v>1</v>
      </c>
      <c r="ER604" s="136">
        <v>1</v>
      </c>
      <c r="ES604" s="136">
        <v>1</v>
      </c>
      <c r="ET604" s="136">
        <v>1</v>
      </c>
      <c r="EU604" s="215" t="s">
        <v>269</v>
      </c>
      <c r="EV604" s="136">
        <v>1</v>
      </c>
      <c r="EW604" s="136">
        <v>1</v>
      </c>
      <c r="EX604" s="136">
        <v>1</v>
      </c>
      <c r="EY604" s="136">
        <v>1</v>
      </c>
      <c r="EZ604" s="136">
        <v>1</v>
      </c>
      <c r="FP604" s="215" t="s">
        <v>592</v>
      </c>
      <c r="FQ604" s="136" t="b">
        <v>1</v>
      </c>
      <c r="FR604" s="136" t="b">
        <v>1</v>
      </c>
      <c r="FS604" s="136" t="b">
        <v>1</v>
      </c>
      <c r="FT604" s="136" t="b">
        <v>1</v>
      </c>
      <c r="FX604" s="215" t="s">
        <v>269</v>
      </c>
    </row>
    <row r="605" spans="1:180" ht="60" customHeight="1" x14ac:dyDescent="0.55000000000000004">
      <c r="A605" s="83" t="s">
        <v>130</v>
      </c>
      <c r="B605" s="83" t="s">
        <v>98</v>
      </c>
      <c r="C605" s="136">
        <v>870808</v>
      </c>
      <c r="D605" s="207" t="s">
        <v>627</v>
      </c>
      <c r="E605" s="208" t="s">
        <v>630</v>
      </c>
      <c r="F605" s="83" t="s">
        <v>108</v>
      </c>
      <c r="G605" s="85">
        <v>20621</v>
      </c>
      <c r="H605" s="83" t="s">
        <v>102</v>
      </c>
      <c r="I605" s="85">
        <v>39794</v>
      </c>
      <c r="J605" s="83" t="s">
        <v>228</v>
      </c>
      <c r="K605" s="216">
        <v>988178006714</v>
      </c>
      <c r="L605" s="83" t="s">
        <v>191</v>
      </c>
      <c r="M605" s="85">
        <v>43631</v>
      </c>
      <c r="N605" s="83">
        <v>-2306.6666666666702</v>
      </c>
      <c r="O605" s="83" t="s">
        <v>180</v>
      </c>
      <c r="P605" s="83" t="s">
        <v>181</v>
      </c>
      <c r="Q605" s="208" t="s">
        <v>7448</v>
      </c>
      <c r="R605" s="83" t="s">
        <v>102</v>
      </c>
      <c r="S605" s="83" t="s">
        <v>102</v>
      </c>
      <c r="T605" s="83" t="s">
        <v>199</v>
      </c>
      <c r="U605" s="83" t="s">
        <v>10044</v>
      </c>
      <c r="V605" s="83" t="s">
        <v>104</v>
      </c>
      <c r="W605" s="83" t="s">
        <v>105</v>
      </c>
      <c r="X605" s="86" t="s">
        <v>7448</v>
      </c>
      <c r="Y605" s="87" t="s">
        <v>102</v>
      </c>
      <c r="Z605" s="87" t="s">
        <v>102</v>
      </c>
      <c r="AA605" s="87" t="s">
        <v>199</v>
      </c>
      <c r="AB605" s="87" t="s">
        <v>10044</v>
      </c>
      <c r="AC605" s="87" t="s">
        <v>104</v>
      </c>
      <c r="AD605" s="87" t="s">
        <v>105</v>
      </c>
      <c r="AE605" s="87" t="s">
        <v>106</v>
      </c>
      <c r="AF605" s="86" t="s">
        <v>7448</v>
      </c>
      <c r="AG605" s="87" t="s">
        <v>489</v>
      </c>
      <c r="AH605" s="87" t="s">
        <v>10045</v>
      </c>
      <c r="AI605" s="87" t="s">
        <v>104</v>
      </c>
      <c r="AJ605" s="87" t="s">
        <v>204</v>
      </c>
      <c r="AK605" s="88"/>
      <c r="AL605" s="83" t="s">
        <v>107</v>
      </c>
      <c r="AM605" s="89" t="s">
        <v>454</v>
      </c>
      <c r="AN605" s="90" t="s">
        <v>416</v>
      </c>
      <c r="AO605" s="91" t="s">
        <v>641</v>
      </c>
      <c r="AP605" s="90">
        <v>8.3333333333332398</v>
      </c>
      <c r="AQ605" s="92" t="s">
        <v>211</v>
      </c>
      <c r="AR605" s="93" t="s">
        <v>102</v>
      </c>
      <c r="AS605" s="93" t="s">
        <v>102</v>
      </c>
      <c r="AT605" s="93" t="s">
        <v>102</v>
      </c>
      <c r="AU605" s="210" t="s">
        <v>641</v>
      </c>
      <c r="AV605" s="93" t="s">
        <v>192</v>
      </c>
      <c r="AW605" s="94" t="s">
        <v>102</v>
      </c>
      <c r="AX605" s="93" t="s">
        <v>105</v>
      </c>
      <c r="AY605" s="95" t="s">
        <v>188</v>
      </c>
      <c r="AZ605" s="93" t="s">
        <v>102</v>
      </c>
      <c r="BA605" s="93" t="s">
        <v>10046</v>
      </c>
      <c r="BB605" s="93" t="s">
        <v>102</v>
      </c>
      <c r="BC605" s="93" t="s">
        <v>102</v>
      </c>
      <c r="BD605" s="96" t="s">
        <v>102</v>
      </c>
      <c r="BE605" s="90">
        <v>-291.66666666666703</v>
      </c>
      <c r="BF605" s="93" t="s">
        <v>211</v>
      </c>
      <c r="BG605" s="93" t="s">
        <v>102</v>
      </c>
      <c r="BH605" s="93" t="s">
        <v>102</v>
      </c>
      <c r="BI605" s="93" t="s">
        <v>102</v>
      </c>
      <c r="BJ605" s="210" t="s">
        <v>646</v>
      </c>
      <c r="BK605" s="93" t="s">
        <v>182</v>
      </c>
      <c r="BL605" s="97" t="s">
        <v>102</v>
      </c>
      <c r="BM605" s="93" t="s">
        <v>105</v>
      </c>
      <c r="BN605" s="93" t="s">
        <v>104</v>
      </c>
      <c r="BO605" s="93" t="s">
        <v>102</v>
      </c>
      <c r="BP605" s="98">
        <v>20180407</v>
      </c>
      <c r="BQ605" s="93" t="s">
        <v>102</v>
      </c>
      <c r="BR605" s="93" t="s">
        <v>102</v>
      </c>
      <c r="BS605" s="93" t="s">
        <v>102</v>
      </c>
      <c r="BT605" s="99" t="s">
        <v>591</v>
      </c>
      <c r="BU605" s="100" t="s">
        <v>11572</v>
      </c>
      <c r="BV605" s="101" t="s">
        <v>471</v>
      </c>
      <c r="BW605" s="136"/>
      <c r="BX605" s="103" t="s">
        <v>565</v>
      </c>
      <c r="BY605" s="104" t="s">
        <v>190</v>
      </c>
      <c r="BZ605" s="136"/>
      <c r="CA605" s="83" t="s">
        <v>599</v>
      </c>
      <c r="CB605" s="106" t="s">
        <v>647</v>
      </c>
      <c r="CC605" s="106" t="s">
        <v>11573</v>
      </c>
      <c r="CD605" s="107"/>
      <c r="CE605" s="108" t="s">
        <v>107</v>
      </c>
      <c r="CF605" s="108" t="s">
        <v>107</v>
      </c>
      <c r="CG605" s="109"/>
      <c r="CH605" s="110" t="s">
        <v>107</v>
      </c>
      <c r="CI605" s="111"/>
      <c r="CJ605" s="112">
        <v>6710</v>
      </c>
      <c r="CK605" s="113">
        <v>86</v>
      </c>
      <c r="CL605" s="114" t="s">
        <v>134</v>
      </c>
      <c r="CM605" s="114" t="s">
        <v>108</v>
      </c>
      <c r="CN605" s="114"/>
      <c r="CO605" s="115" t="s">
        <v>102</v>
      </c>
      <c r="CP605" s="115" t="s">
        <v>102</v>
      </c>
      <c r="CQ605" s="115" t="s">
        <v>102</v>
      </c>
      <c r="CR605" s="115" t="s">
        <v>102</v>
      </c>
      <c r="CS605" s="116"/>
      <c r="CT605" s="117" t="s">
        <v>109</v>
      </c>
      <c r="CU605" s="117" t="s">
        <v>109</v>
      </c>
      <c r="CV605" s="83">
        <v>601</v>
      </c>
      <c r="CW605" s="83" t="s">
        <v>108</v>
      </c>
      <c r="CX605" s="83">
        <v>601</v>
      </c>
      <c r="CY605" s="83" t="s">
        <v>108</v>
      </c>
      <c r="CZ605" s="83">
        <v>6929</v>
      </c>
      <c r="DA605" s="83" t="s">
        <v>419</v>
      </c>
      <c r="DB605" s="83" t="s">
        <v>130</v>
      </c>
      <c r="DC605" s="83" t="s">
        <v>499</v>
      </c>
      <c r="DD605" s="83">
        <v>1650</v>
      </c>
      <c r="DE605" s="83" t="s">
        <v>444</v>
      </c>
      <c r="DF605" s="83" t="s">
        <v>130</v>
      </c>
      <c r="DG605" s="83" t="s">
        <v>499</v>
      </c>
      <c r="DH605" s="83"/>
      <c r="DI605" s="83">
        <v>0</v>
      </c>
      <c r="DJ605" s="83">
        <v>1</v>
      </c>
      <c r="DK605" s="83">
        <v>0</v>
      </c>
      <c r="DL605" s="83">
        <v>0</v>
      </c>
      <c r="DM605" s="83">
        <v>0</v>
      </c>
      <c r="DN605" s="83">
        <v>0</v>
      </c>
      <c r="DO605" s="83">
        <v>0</v>
      </c>
      <c r="DP605" s="83">
        <v>0</v>
      </c>
      <c r="DQ605" s="83">
        <v>0</v>
      </c>
      <c r="DR605" s="83">
        <v>0</v>
      </c>
      <c r="DS605" s="83">
        <v>0</v>
      </c>
      <c r="DT605" s="83">
        <v>3</v>
      </c>
      <c r="DU605" s="83">
        <v>3</v>
      </c>
      <c r="DV605" s="83">
        <v>0</v>
      </c>
      <c r="DW605" s="83">
        <v>0</v>
      </c>
      <c r="DX605" s="83">
        <v>3</v>
      </c>
      <c r="DY605" s="85">
        <v>44247</v>
      </c>
      <c r="DZ605" s="83" t="s">
        <v>4652</v>
      </c>
      <c r="EA605" s="83" t="s">
        <v>102</v>
      </c>
      <c r="EB605" s="83" t="s">
        <v>482</v>
      </c>
      <c r="EC605" s="83">
        <v>601</v>
      </c>
      <c r="ED605" s="83" t="s">
        <v>483</v>
      </c>
      <c r="EE605" s="83">
        <v>1</v>
      </c>
      <c r="EF605" s="83">
        <v>0</v>
      </c>
      <c r="EG605" s="83">
        <v>0</v>
      </c>
      <c r="EH605" s="83" t="s">
        <v>109</v>
      </c>
      <c r="EI605" s="83" t="s">
        <v>108</v>
      </c>
      <c r="EJ605" s="83" t="s">
        <v>583</v>
      </c>
      <c r="EK605" s="83">
        <v>0</v>
      </c>
      <c r="EL605" s="83">
        <v>0</v>
      </c>
      <c r="EM605" s="83">
        <v>1</v>
      </c>
      <c r="EN605" s="83" t="s">
        <v>497</v>
      </c>
      <c r="EO605" s="83"/>
      <c r="EP605" s="83" t="s">
        <v>436</v>
      </c>
      <c r="EQ605" s="136">
        <v>1</v>
      </c>
      <c r="ER605" s="136">
        <v>1</v>
      </c>
      <c r="ES605" s="136">
        <v>1</v>
      </c>
      <c r="ET605" s="136">
        <v>1</v>
      </c>
      <c r="EU605" s="215" t="s">
        <v>269</v>
      </c>
      <c r="EV605" s="136">
        <v>1</v>
      </c>
      <c r="EW605" s="136">
        <v>1</v>
      </c>
      <c r="EX605" s="136">
        <v>1</v>
      </c>
      <c r="EY605" s="136">
        <v>1</v>
      </c>
      <c r="EZ605" s="136">
        <v>1</v>
      </c>
      <c r="FP605" s="215" t="s">
        <v>592</v>
      </c>
      <c r="FQ605" s="136" t="b">
        <v>1</v>
      </c>
      <c r="FR605" s="136" t="b">
        <v>1</v>
      </c>
      <c r="FS605" s="136" t="b">
        <v>1</v>
      </c>
      <c r="FT605" s="136" t="b">
        <v>1</v>
      </c>
      <c r="FX605" s="215" t="s">
        <v>269</v>
      </c>
    </row>
    <row r="606" spans="1:180" ht="60" customHeight="1" x14ac:dyDescent="0.55000000000000004">
      <c r="A606" s="83" t="s">
        <v>130</v>
      </c>
      <c r="B606" s="83" t="s">
        <v>98</v>
      </c>
      <c r="C606" s="136">
        <v>160577</v>
      </c>
      <c r="D606" s="207" t="s">
        <v>628</v>
      </c>
      <c r="E606" s="208" t="s">
        <v>633</v>
      </c>
      <c r="F606" s="83" t="s">
        <v>108</v>
      </c>
      <c r="G606" s="85">
        <v>22744</v>
      </c>
      <c r="H606" s="83" t="s">
        <v>102</v>
      </c>
      <c r="I606" s="85">
        <v>39772</v>
      </c>
      <c r="J606" s="83" t="s">
        <v>228</v>
      </c>
      <c r="K606" s="216">
        <v>916718156500</v>
      </c>
      <c r="L606" s="83" t="s">
        <v>191</v>
      </c>
      <c r="M606" s="85">
        <v>43619</v>
      </c>
      <c r="N606" s="83">
        <v>-2311.6666666666702</v>
      </c>
      <c r="O606" s="83" t="s">
        <v>193</v>
      </c>
      <c r="P606" s="83" t="s">
        <v>181</v>
      </c>
      <c r="Q606" s="208" t="s">
        <v>7452</v>
      </c>
      <c r="R606" s="83" t="s">
        <v>102</v>
      </c>
      <c r="S606" s="83" t="s">
        <v>102</v>
      </c>
      <c r="T606" s="83" t="s">
        <v>133</v>
      </c>
      <c r="U606" s="83" t="s">
        <v>10047</v>
      </c>
      <c r="V606" s="83" t="s">
        <v>111</v>
      </c>
      <c r="W606" s="83" t="s">
        <v>105</v>
      </c>
      <c r="X606" s="86" t="s">
        <v>7452</v>
      </c>
      <c r="Y606" s="87" t="s">
        <v>102</v>
      </c>
      <c r="Z606" s="87" t="s">
        <v>102</v>
      </c>
      <c r="AA606" s="87" t="s">
        <v>133</v>
      </c>
      <c r="AB606" s="87" t="s">
        <v>10047</v>
      </c>
      <c r="AC606" s="87" t="s">
        <v>111</v>
      </c>
      <c r="AD606" s="87" t="s">
        <v>105</v>
      </c>
      <c r="AE606" s="87" t="s">
        <v>106</v>
      </c>
      <c r="AF606" s="86" t="s">
        <v>7452</v>
      </c>
      <c r="AG606" s="87" t="s">
        <v>486</v>
      </c>
      <c r="AH606" s="87" t="s">
        <v>10047</v>
      </c>
      <c r="AI606" s="87" t="s">
        <v>111</v>
      </c>
      <c r="AJ606" s="87" t="s">
        <v>204</v>
      </c>
      <c r="AK606" s="88"/>
      <c r="AL606" s="83" t="s">
        <v>107</v>
      </c>
      <c r="AM606" s="89" t="s">
        <v>454</v>
      </c>
      <c r="AN606" s="90" t="s">
        <v>416</v>
      </c>
      <c r="AO606" s="91" t="s">
        <v>642</v>
      </c>
      <c r="AP606" s="90">
        <v>8.3333333333332398</v>
      </c>
      <c r="AQ606" s="92" t="s">
        <v>102</v>
      </c>
      <c r="AR606" s="93" t="s">
        <v>102</v>
      </c>
      <c r="AS606" s="93" t="s">
        <v>102</v>
      </c>
      <c r="AT606" s="93" t="s">
        <v>102</v>
      </c>
      <c r="AU606" s="210" t="s">
        <v>644</v>
      </c>
      <c r="AV606" s="93" t="s">
        <v>185</v>
      </c>
      <c r="AW606" s="94" t="s">
        <v>102</v>
      </c>
      <c r="AX606" s="93" t="s">
        <v>183</v>
      </c>
      <c r="AY606" s="95" t="s">
        <v>111</v>
      </c>
      <c r="AZ606" s="93" t="s">
        <v>102</v>
      </c>
      <c r="BA606" s="93" t="s">
        <v>102</v>
      </c>
      <c r="BB606" s="93" t="s">
        <v>102</v>
      </c>
      <c r="BC606" s="93" t="s">
        <v>102</v>
      </c>
      <c r="BD606" s="96" t="s">
        <v>102</v>
      </c>
      <c r="BE606" s="90">
        <v>-292.16666666666703</v>
      </c>
      <c r="BF606" s="93" t="s">
        <v>102</v>
      </c>
      <c r="BG606" s="93" t="s">
        <v>102</v>
      </c>
      <c r="BH606" s="93" t="s">
        <v>102</v>
      </c>
      <c r="BI606" s="93" t="s">
        <v>102</v>
      </c>
      <c r="BJ606" s="210" t="s">
        <v>642</v>
      </c>
      <c r="BK606" s="93" t="s">
        <v>192</v>
      </c>
      <c r="BL606" s="97" t="s">
        <v>102</v>
      </c>
      <c r="BM606" s="93" t="s">
        <v>183</v>
      </c>
      <c r="BN606" s="93" t="s">
        <v>106</v>
      </c>
      <c r="BO606" s="93" t="s">
        <v>102</v>
      </c>
      <c r="BP606" s="98" t="s">
        <v>102</v>
      </c>
      <c r="BQ606" s="93" t="s">
        <v>102</v>
      </c>
      <c r="BR606" s="93" t="s">
        <v>102</v>
      </c>
      <c r="BS606" s="93" t="s">
        <v>102</v>
      </c>
      <c r="BT606" s="99" t="s">
        <v>591</v>
      </c>
      <c r="BU606" s="100" t="s">
        <v>11574</v>
      </c>
      <c r="BV606" s="101" t="s">
        <v>471</v>
      </c>
      <c r="BW606" s="136"/>
      <c r="BX606" s="103" t="s">
        <v>565</v>
      </c>
      <c r="BY606" s="104" t="s">
        <v>190</v>
      </c>
      <c r="BZ606" s="136"/>
      <c r="CA606" s="83" t="s">
        <v>599</v>
      </c>
      <c r="CB606" s="106" t="s">
        <v>647</v>
      </c>
      <c r="CC606" s="106" t="s">
        <v>11575</v>
      </c>
      <c r="CD606" s="107"/>
      <c r="CE606" s="108" t="s">
        <v>107</v>
      </c>
      <c r="CF606" s="108" t="s">
        <v>107</v>
      </c>
      <c r="CG606" s="109"/>
      <c r="CH606" s="110" t="s">
        <v>107</v>
      </c>
      <c r="CI606" s="111"/>
      <c r="CJ606" s="112">
        <v>6710</v>
      </c>
      <c r="CK606" s="113">
        <v>86</v>
      </c>
      <c r="CL606" s="114" t="s">
        <v>134</v>
      </c>
      <c r="CM606" s="114" t="s">
        <v>108</v>
      </c>
      <c r="CN606" s="114"/>
      <c r="CO606" s="115" t="s">
        <v>102</v>
      </c>
      <c r="CP606" s="115" t="s">
        <v>102</v>
      </c>
      <c r="CQ606" s="115" t="s">
        <v>102</v>
      </c>
      <c r="CR606" s="115" t="s">
        <v>102</v>
      </c>
      <c r="CS606" s="116"/>
      <c r="CT606" s="117" t="s">
        <v>109</v>
      </c>
      <c r="CU606" s="117" t="s">
        <v>109</v>
      </c>
      <c r="CV606" s="83">
        <v>602</v>
      </c>
      <c r="CW606" s="83" t="s">
        <v>108</v>
      </c>
      <c r="CX606" s="83">
        <v>602</v>
      </c>
      <c r="CY606" s="83" t="s">
        <v>108</v>
      </c>
      <c r="CZ606" s="83">
        <v>6930</v>
      </c>
      <c r="DA606" s="83" t="s">
        <v>419</v>
      </c>
      <c r="DB606" s="83" t="s">
        <v>130</v>
      </c>
      <c r="DC606" s="83" t="s">
        <v>499</v>
      </c>
      <c r="DD606" s="83">
        <v>1651</v>
      </c>
      <c r="DE606" s="83" t="s">
        <v>444</v>
      </c>
      <c r="DF606" s="83" t="s">
        <v>130</v>
      </c>
      <c r="DG606" s="83" t="s">
        <v>499</v>
      </c>
      <c r="DH606" s="83"/>
      <c r="DI606" s="83">
        <v>0</v>
      </c>
      <c r="DJ606" s="83">
        <v>1</v>
      </c>
      <c r="DK606" s="83">
        <v>0</v>
      </c>
      <c r="DL606" s="83">
        <v>0</v>
      </c>
      <c r="DM606" s="83">
        <v>0</v>
      </c>
      <c r="DN606" s="83">
        <v>0</v>
      </c>
      <c r="DO606" s="83">
        <v>0</v>
      </c>
      <c r="DP606" s="83">
        <v>0</v>
      </c>
      <c r="DQ606" s="83">
        <v>0</v>
      </c>
      <c r="DR606" s="83">
        <v>0</v>
      </c>
      <c r="DS606" s="83">
        <v>0</v>
      </c>
      <c r="DT606" s="83">
        <v>3</v>
      </c>
      <c r="DU606" s="83">
        <v>3</v>
      </c>
      <c r="DV606" s="83">
        <v>0</v>
      </c>
      <c r="DW606" s="83">
        <v>0</v>
      </c>
      <c r="DX606" s="83">
        <v>3</v>
      </c>
      <c r="DY606" s="85">
        <v>44248</v>
      </c>
      <c r="DZ606" s="83" t="s">
        <v>4653</v>
      </c>
      <c r="EA606" s="83" t="s">
        <v>102</v>
      </c>
      <c r="EB606" s="83" t="s">
        <v>482</v>
      </c>
      <c r="EC606" s="83">
        <v>602</v>
      </c>
      <c r="ED606" s="83" t="s">
        <v>483</v>
      </c>
      <c r="EE606" s="83">
        <v>1</v>
      </c>
      <c r="EF606" s="83">
        <v>0</v>
      </c>
      <c r="EG606" s="83">
        <v>0</v>
      </c>
      <c r="EH606" s="83" t="s">
        <v>109</v>
      </c>
      <c r="EI606" s="83" t="s">
        <v>108</v>
      </c>
      <c r="EJ606" s="83" t="s">
        <v>583</v>
      </c>
      <c r="EK606" s="83">
        <v>0</v>
      </c>
      <c r="EL606" s="83">
        <v>0</v>
      </c>
      <c r="EM606" s="83">
        <v>1</v>
      </c>
      <c r="EN606" s="83" t="s">
        <v>497</v>
      </c>
      <c r="EO606" s="83"/>
      <c r="EP606" s="83" t="s">
        <v>436</v>
      </c>
      <c r="EQ606" s="136">
        <v>1</v>
      </c>
      <c r="ER606" s="136">
        <v>1</v>
      </c>
      <c r="ES606" s="136">
        <v>1</v>
      </c>
      <c r="ET606" s="136">
        <v>1</v>
      </c>
      <c r="EU606" s="215" t="s">
        <v>269</v>
      </c>
      <c r="EV606" s="136">
        <v>1</v>
      </c>
      <c r="EW606" s="136">
        <v>1</v>
      </c>
      <c r="EX606" s="136">
        <v>1</v>
      </c>
      <c r="EY606" s="136">
        <v>1</v>
      </c>
      <c r="EZ606" s="136">
        <v>1</v>
      </c>
      <c r="FP606" s="215" t="s">
        <v>592</v>
      </c>
      <c r="FQ606" s="136" t="b">
        <v>1</v>
      </c>
      <c r="FR606" s="136" t="b">
        <v>1</v>
      </c>
      <c r="FS606" s="136" t="b">
        <v>1</v>
      </c>
      <c r="FT606" s="136" t="b">
        <v>1</v>
      </c>
      <c r="FX606" s="215" t="s">
        <v>269</v>
      </c>
    </row>
    <row r="607" spans="1:180" ht="60" customHeight="1" x14ac:dyDescent="0.55000000000000004">
      <c r="A607" s="83" t="s">
        <v>130</v>
      </c>
      <c r="B607" s="83" t="s">
        <v>98</v>
      </c>
      <c r="C607" s="136">
        <v>347013</v>
      </c>
      <c r="D607" s="207" t="s">
        <v>629</v>
      </c>
      <c r="E607" s="208" t="s">
        <v>634</v>
      </c>
      <c r="F607" s="83" t="s">
        <v>108</v>
      </c>
      <c r="G607" s="85">
        <v>26341</v>
      </c>
      <c r="H607" s="83" t="s">
        <v>102</v>
      </c>
      <c r="I607" s="85">
        <v>34633</v>
      </c>
      <c r="J607" s="83" t="s">
        <v>228</v>
      </c>
      <c r="K607" s="216">
        <v>854350343918</v>
      </c>
      <c r="L607" s="83" t="s">
        <v>191</v>
      </c>
      <c r="M607" s="85">
        <v>43642</v>
      </c>
      <c r="N607" s="83">
        <v>-2316.6666666666702</v>
      </c>
      <c r="O607" s="83" t="s">
        <v>193</v>
      </c>
      <c r="P607" s="83" t="s">
        <v>181</v>
      </c>
      <c r="Q607" s="208" t="s">
        <v>7456</v>
      </c>
      <c r="R607" s="83" t="s">
        <v>102</v>
      </c>
      <c r="S607" s="83" t="s">
        <v>102</v>
      </c>
      <c r="T607" s="83" t="s">
        <v>131</v>
      </c>
      <c r="U607" s="83" t="s">
        <v>10048</v>
      </c>
      <c r="V607" s="83" t="s">
        <v>104</v>
      </c>
      <c r="W607" s="83" t="s">
        <v>105</v>
      </c>
      <c r="X607" s="86" t="s">
        <v>7456</v>
      </c>
      <c r="Y607" s="87" t="s">
        <v>102</v>
      </c>
      <c r="Z607" s="87" t="s">
        <v>102</v>
      </c>
      <c r="AA607" s="87" t="s">
        <v>131</v>
      </c>
      <c r="AB607" s="87" t="s">
        <v>10048</v>
      </c>
      <c r="AC607" s="87" t="s">
        <v>104</v>
      </c>
      <c r="AD607" s="87" t="s">
        <v>105</v>
      </c>
      <c r="AE607" s="87" t="s">
        <v>106</v>
      </c>
      <c r="AF607" s="86" t="s">
        <v>7456</v>
      </c>
      <c r="AG607" s="87" t="s">
        <v>177</v>
      </c>
      <c r="AH607" s="87" t="s">
        <v>10048</v>
      </c>
      <c r="AI607" s="87" t="s">
        <v>104</v>
      </c>
      <c r="AJ607" s="87" t="s">
        <v>204</v>
      </c>
      <c r="AK607" s="88"/>
      <c r="AL607" s="83" t="s">
        <v>107</v>
      </c>
      <c r="AM607" s="89" t="s">
        <v>454</v>
      </c>
      <c r="AN607" s="90" t="s">
        <v>416</v>
      </c>
      <c r="AO607" s="91" t="s">
        <v>643</v>
      </c>
      <c r="AP607" s="90">
        <v>8.3333333333332398</v>
      </c>
      <c r="AQ607" s="92" t="s">
        <v>102</v>
      </c>
      <c r="AR607" s="93" t="s">
        <v>102</v>
      </c>
      <c r="AS607" s="93" t="s">
        <v>102</v>
      </c>
      <c r="AT607" s="93" t="s">
        <v>102</v>
      </c>
      <c r="AU607" s="210" t="s">
        <v>645</v>
      </c>
      <c r="AV607" s="93" t="s">
        <v>185</v>
      </c>
      <c r="AW607" s="94" t="s">
        <v>102</v>
      </c>
      <c r="AX607" s="93" t="s">
        <v>105</v>
      </c>
      <c r="AY607" s="95" t="s">
        <v>104</v>
      </c>
      <c r="AZ607" s="93" t="s">
        <v>102</v>
      </c>
      <c r="BA607" s="93" t="s">
        <v>102</v>
      </c>
      <c r="BB607" s="93" t="s">
        <v>102</v>
      </c>
      <c r="BC607" s="93" t="s">
        <v>102</v>
      </c>
      <c r="BD607" s="96" t="s">
        <v>102</v>
      </c>
      <c r="BE607" s="90">
        <v>-292.66666666666703</v>
      </c>
      <c r="BF607" s="93" t="s">
        <v>102</v>
      </c>
      <c r="BG607" s="93" t="s">
        <v>102</v>
      </c>
      <c r="BH607" s="93" t="s">
        <v>102</v>
      </c>
      <c r="BI607" s="93" t="s">
        <v>102</v>
      </c>
      <c r="BJ607" s="210" t="s">
        <v>643</v>
      </c>
      <c r="BK607" s="93" t="s">
        <v>196</v>
      </c>
      <c r="BL607" s="97" t="s">
        <v>102</v>
      </c>
      <c r="BM607" s="93" t="s">
        <v>105</v>
      </c>
      <c r="BN607" s="93" t="s">
        <v>596</v>
      </c>
      <c r="BO607" s="93" t="s">
        <v>102</v>
      </c>
      <c r="BP607" s="98" t="s">
        <v>102</v>
      </c>
      <c r="BQ607" s="93" t="s">
        <v>102</v>
      </c>
      <c r="BR607" s="93" t="s">
        <v>102</v>
      </c>
      <c r="BS607" s="93" t="s">
        <v>102</v>
      </c>
      <c r="BT607" s="99" t="s">
        <v>591</v>
      </c>
      <c r="BU607" s="100" t="s">
        <v>11576</v>
      </c>
      <c r="BV607" s="101" t="s">
        <v>471</v>
      </c>
      <c r="BW607" s="136"/>
      <c r="BX607" s="103" t="s">
        <v>565</v>
      </c>
      <c r="BY607" s="104" t="s">
        <v>190</v>
      </c>
      <c r="BZ607" s="136"/>
      <c r="CA607" s="83" t="s">
        <v>599</v>
      </c>
      <c r="CB607" s="106" t="s">
        <v>647</v>
      </c>
      <c r="CC607" s="106" t="s">
        <v>11577</v>
      </c>
      <c r="CD607" s="107"/>
      <c r="CE607" s="108" t="s">
        <v>107</v>
      </c>
      <c r="CF607" s="108" t="s">
        <v>107</v>
      </c>
      <c r="CG607" s="109"/>
      <c r="CH607" s="110" t="s">
        <v>107</v>
      </c>
      <c r="CI607" s="111"/>
      <c r="CJ607" s="112">
        <v>6710</v>
      </c>
      <c r="CK607" s="113">
        <v>86</v>
      </c>
      <c r="CL607" s="114" t="s">
        <v>134</v>
      </c>
      <c r="CM607" s="114" t="s">
        <v>108</v>
      </c>
      <c r="CN607" s="114"/>
      <c r="CO607" s="115" t="s">
        <v>102</v>
      </c>
      <c r="CP607" s="115" t="s">
        <v>102</v>
      </c>
      <c r="CQ607" s="115" t="s">
        <v>102</v>
      </c>
      <c r="CR607" s="115" t="s">
        <v>102</v>
      </c>
      <c r="CS607" s="116"/>
      <c r="CT607" s="117" t="s">
        <v>109</v>
      </c>
      <c r="CU607" s="117" t="s">
        <v>109</v>
      </c>
      <c r="CV607" s="83">
        <v>603</v>
      </c>
      <c r="CW607" s="83" t="s">
        <v>108</v>
      </c>
      <c r="CX607" s="83">
        <v>603</v>
      </c>
      <c r="CY607" s="83" t="s">
        <v>108</v>
      </c>
      <c r="CZ607" s="83">
        <v>6931</v>
      </c>
      <c r="DA607" s="83" t="s">
        <v>419</v>
      </c>
      <c r="DB607" s="83" t="s">
        <v>130</v>
      </c>
      <c r="DC607" s="83" t="s">
        <v>499</v>
      </c>
      <c r="DD607" s="83">
        <v>1652</v>
      </c>
      <c r="DE607" s="83" t="s">
        <v>444</v>
      </c>
      <c r="DF607" s="83" t="s">
        <v>130</v>
      </c>
      <c r="DG607" s="83" t="s">
        <v>499</v>
      </c>
      <c r="DH607" s="83"/>
      <c r="DI607" s="83">
        <v>0</v>
      </c>
      <c r="DJ607" s="83">
        <v>1</v>
      </c>
      <c r="DK607" s="83">
        <v>0</v>
      </c>
      <c r="DL607" s="83">
        <v>0</v>
      </c>
      <c r="DM607" s="83">
        <v>0</v>
      </c>
      <c r="DN607" s="83">
        <v>0</v>
      </c>
      <c r="DO607" s="83">
        <v>0</v>
      </c>
      <c r="DP607" s="83">
        <v>0</v>
      </c>
      <c r="DQ607" s="83">
        <v>0</v>
      </c>
      <c r="DR607" s="83">
        <v>0</v>
      </c>
      <c r="DS607" s="83">
        <v>0</v>
      </c>
      <c r="DT607" s="83">
        <v>3</v>
      </c>
      <c r="DU607" s="83">
        <v>3</v>
      </c>
      <c r="DV607" s="83">
        <v>0</v>
      </c>
      <c r="DW607" s="83">
        <v>0</v>
      </c>
      <c r="DX607" s="83">
        <v>3</v>
      </c>
      <c r="DY607" s="85">
        <v>44249</v>
      </c>
      <c r="DZ607" s="83" t="s">
        <v>4654</v>
      </c>
      <c r="EA607" s="83" t="s">
        <v>102</v>
      </c>
      <c r="EB607" s="83" t="s">
        <v>482</v>
      </c>
      <c r="EC607" s="83">
        <v>603</v>
      </c>
      <c r="ED607" s="83" t="s">
        <v>483</v>
      </c>
      <c r="EE607" s="83">
        <v>1</v>
      </c>
      <c r="EF607" s="83">
        <v>0</v>
      </c>
      <c r="EG607" s="83">
        <v>0</v>
      </c>
      <c r="EH607" s="83" t="s">
        <v>109</v>
      </c>
      <c r="EI607" s="83" t="s">
        <v>108</v>
      </c>
      <c r="EJ607" s="83" t="s">
        <v>583</v>
      </c>
      <c r="EK607" s="83">
        <v>0</v>
      </c>
      <c r="EL607" s="83">
        <v>0</v>
      </c>
      <c r="EM607" s="83">
        <v>1</v>
      </c>
      <c r="EN607" s="83" t="s">
        <v>497</v>
      </c>
      <c r="EO607" s="83"/>
      <c r="EP607" s="83" t="s">
        <v>436</v>
      </c>
      <c r="EQ607" s="136">
        <v>1</v>
      </c>
      <c r="ER607" s="136">
        <v>1</v>
      </c>
      <c r="ES607" s="136">
        <v>1</v>
      </c>
      <c r="ET607" s="136">
        <v>1</v>
      </c>
      <c r="EU607" s="215" t="s">
        <v>269</v>
      </c>
      <c r="EV607" s="136">
        <v>1</v>
      </c>
      <c r="EW607" s="136">
        <v>1</v>
      </c>
      <c r="EX607" s="136">
        <v>1</v>
      </c>
      <c r="EY607" s="136">
        <v>1</v>
      </c>
      <c r="EZ607" s="136">
        <v>1</v>
      </c>
      <c r="FP607" s="215" t="s">
        <v>592</v>
      </c>
      <c r="FQ607" s="136" t="b">
        <v>1</v>
      </c>
      <c r="FR607" s="136" t="b">
        <v>1</v>
      </c>
      <c r="FS607" s="136" t="b">
        <v>1</v>
      </c>
      <c r="FT607" s="136" t="b">
        <v>1</v>
      </c>
      <c r="FX607" s="215" t="s">
        <v>269</v>
      </c>
    </row>
    <row r="608" spans="1:180" ht="60" customHeight="1" x14ac:dyDescent="0.55000000000000004">
      <c r="A608" s="83" t="s">
        <v>130</v>
      </c>
      <c r="B608" s="83" t="s">
        <v>98</v>
      </c>
      <c r="C608" s="136">
        <v>950354</v>
      </c>
      <c r="D608" s="207" t="s">
        <v>627</v>
      </c>
      <c r="E608" s="208" t="s">
        <v>630</v>
      </c>
      <c r="F608" s="83" t="s">
        <v>108</v>
      </c>
      <c r="G608" s="85">
        <v>20621</v>
      </c>
      <c r="H608" s="83" t="s">
        <v>102</v>
      </c>
      <c r="I608" s="85">
        <v>39794</v>
      </c>
      <c r="J608" s="83" t="s">
        <v>228</v>
      </c>
      <c r="K608" s="216">
        <v>459428338393</v>
      </c>
      <c r="L608" s="83" t="s">
        <v>191</v>
      </c>
      <c r="M608" s="85">
        <v>43631</v>
      </c>
      <c r="N608" s="83">
        <v>-2321.6666666666702</v>
      </c>
      <c r="O608" s="83" t="s">
        <v>180</v>
      </c>
      <c r="P608" s="83" t="s">
        <v>181</v>
      </c>
      <c r="Q608" s="208" t="s">
        <v>7460</v>
      </c>
      <c r="R608" s="83" t="s">
        <v>102</v>
      </c>
      <c r="S608" s="83" t="s">
        <v>102</v>
      </c>
      <c r="T608" s="83" t="s">
        <v>199</v>
      </c>
      <c r="U608" s="83" t="s">
        <v>10049</v>
      </c>
      <c r="V608" s="83" t="s">
        <v>104</v>
      </c>
      <c r="W608" s="83" t="s">
        <v>105</v>
      </c>
      <c r="X608" s="86" t="s">
        <v>7460</v>
      </c>
      <c r="Y608" s="87" t="s">
        <v>102</v>
      </c>
      <c r="Z608" s="87" t="s">
        <v>102</v>
      </c>
      <c r="AA608" s="87" t="s">
        <v>199</v>
      </c>
      <c r="AB608" s="87" t="s">
        <v>10049</v>
      </c>
      <c r="AC608" s="87" t="s">
        <v>104</v>
      </c>
      <c r="AD608" s="87" t="s">
        <v>105</v>
      </c>
      <c r="AE608" s="87" t="s">
        <v>106</v>
      </c>
      <c r="AF608" s="86" t="s">
        <v>7460</v>
      </c>
      <c r="AG608" s="87" t="s">
        <v>489</v>
      </c>
      <c r="AH608" s="87" t="s">
        <v>10050</v>
      </c>
      <c r="AI608" s="87" t="s">
        <v>104</v>
      </c>
      <c r="AJ608" s="87" t="s">
        <v>204</v>
      </c>
      <c r="AK608" s="88"/>
      <c r="AL608" s="83" t="s">
        <v>107</v>
      </c>
      <c r="AM608" s="89" t="s">
        <v>454</v>
      </c>
      <c r="AN608" s="90" t="s">
        <v>416</v>
      </c>
      <c r="AO608" s="91" t="s">
        <v>641</v>
      </c>
      <c r="AP608" s="90">
        <v>8.3333333333332398</v>
      </c>
      <c r="AQ608" s="92" t="s">
        <v>211</v>
      </c>
      <c r="AR608" s="93" t="s">
        <v>102</v>
      </c>
      <c r="AS608" s="93" t="s">
        <v>102</v>
      </c>
      <c r="AT608" s="93" t="s">
        <v>102</v>
      </c>
      <c r="AU608" s="210" t="s">
        <v>641</v>
      </c>
      <c r="AV608" s="93" t="s">
        <v>192</v>
      </c>
      <c r="AW608" s="94" t="s">
        <v>102</v>
      </c>
      <c r="AX608" s="93" t="s">
        <v>105</v>
      </c>
      <c r="AY608" s="95" t="s">
        <v>188</v>
      </c>
      <c r="AZ608" s="93" t="s">
        <v>102</v>
      </c>
      <c r="BA608" s="93" t="s">
        <v>10051</v>
      </c>
      <c r="BB608" s="93" t="s">
        <v>102</v>
      </c>
      <c r="BC608" s="93" t="s">
        <v>102</v>
      </c>
      <c r="BD608" s="96" t="s">
        <v>102</v>
      </c>
      <c r="BE608" s="90">
        <v>-293.16666666666703</v>
      </c>
      <c r="BF608" s="93" t="s">
        <v>211</v>
      </c>
      <c r="BG608" s="93" t="s">
        <v>102</v>
      </c>
      <c r="BH608" s="93" t="s">
        <v>102</v>
      </c>
      <c r="BI608" s="93" t="s">
        <v>102</v>
      </c>
      <c r="BJ608" s="210" t="s">
        <v>646</v>
      </c>
      <c r="BK608" s="93" t="s">
        <v>182</v>
      </c>
      <c r="BL608" s="97" t="s">
        <v>102</v>
      </c>
      <c r="BM608" s="93" t="s">
        <v>105</v>
      </c>
      <c r="BN608" s="93" t="s">
        <v>104</v>
      </c>
      <c r="BO608" s="93" t="s">
        <v>102</v>
      </c>
      <c r="BP608" s="98">
        <v>20180408</v>
      </c>
      <c r="BQ608" s="93" t="s">
        <v>102</v>
      </c>
      <c r="BR608" s="93" t="s">
        <v>102</v>
      </c>
      <c r="BS608" s="93" t="s">
        <v>102</v>
      </c>
      <c r="BT608" s="99" t="s">
        <v>591</v>
      </c>
      <c r="BU608" s="100" t="s">
        <v>11578</v>
      </c>
      <c r="BV608" s="101" t="s">
        <v>471</v>
      </c>
      <c r="BW608" s="136"/>
      <c r="BX608" s="103" t="s">
        <v>565</v>
      </c>
      <c r="BY608" s="104" t="s">
        <v>190</v>
      </c>
      <c r="BZ608" s="136"/>
      <c r="CA608" s="83" t="s">
        <v>599</v>
      </c>
      <c r="CB608" s="106" t="s">
        <v>647</v>
      </c>
      <c r="CC608" s="106" t="s">
        <v>11579</v>
      </c>
      <c r="CD608" s="107"/>
      <c r="CE608" s="108" t="s">
        <v>107</v>
      </c>
      <c r="CF608" s="108" t="s">
        <v>107</v>
      </c>
      <c r="CG608" s="109"/>
      <c r="CH608" s="110" t="s">
        <v>107</v>
      </c>
      <c r="CI608" s="111"/>
      <c r="CJ608" s="112">
        <v>6710</v>
      </c>
      <c r="CK608" s="113">
        <v>86</v>
      </c>
      <c r="CL608" s="114" t="s">
        <v>134</v>
      </c>
      <c r="CM608" s="114" t="s">
        <v>108</v>
      </c>
      <c r="CN608" s="114"/>
      <c r="CO608" s="115" t="s">
        <v>102</v>
      </c>
      <c r="CP608" s="115" t="s">
        <v>102</v>
      </c>
      <c r="CQ608" s="115" t="s">
        <v>102</v>
      </c>
      <c r="CR608" s="115" t="s">
        <v>102</v>
      </c>
      <c r="CS608" s="116"/>
      <c r="CT608" s="117" t="s">
        <v>109</v>
      </c>
      <c r="CU608" s="117" t="s">
        <v>109</v>
      </c>
      <c r="CV608" s="83">
        <v>604</v>
      </c>
      <c r="CW608" s="83" t="s">
        <v>108</v>
      </c>
      <c r="CX608" s="83">
        <v>604</v>
      </c>
      <c r="CY608" s="83" t="s">
        <v>108</v>
      </c>
      <c r="CZ608" s="83">
        <v>6932</v>
      </c>
      <c r="DA608" s="83" t="s">
        <v>419</v>
      </c>
      <c r="DB608" s="83" t="s">
        <v>130</v>
      </c>
      <c r="DC608" s="83" t="s">
        <v>499</v>
      </c>
      <c r="DD608" s="83">
        <v>1653</v>
      </c>
      <c r="DE608" s="83" t="s">
        <v>444</v>
      </c>
      <c r="DF608" s="83" t="s">
        <v>130</v>
      </c>
      <c r="DG608" s="83" t="s">
        <v>499</v>
      </c>
      <c r="DH608" s="83"/>
      <c r="DI608" s="83">
        <v>0</v>
      </c>
      <c r="DJ608" s="83">
        <v>1</v>
      </c>
      <c r="DK608" s="83">
        <v>0</v>
      </c>
      <c r="DL608" s="83">
        <v>0</v>
      </c>
      <c r="DM608" s="83">
        <v>0</v>
      </c>
      <c r="DN608" s="83">
        <v>0</v>
      </c>
      <c r="DO608" s="83">
        <v>0</v>
      </c>
      <c r="DP608" s="83">
        <v>0</v>
      </c>
      <c r="DQ608" s="83">
        <v>0</v>
      </c>
      <c r="DR608" s="83">
        <v>0</v>
      </c>
      <c r="DS608" s="83">
        <v>0</v>
      </c>
      <c r="DT608" s="83">
        <v>3</v>
      </c>
      <c r="DU608" s="83">
        <v>3</v>
      </c>
      <c r="DV608" s="83">
        <v>0</v>
      </c>
      <c r="DW608" s="83">
        <v>0</v>
      </c>
      <c r="DX608" s="83">
        <v>3</v>
      </c>
      <c r="DY608" s="85">
        <v>44250</v>
      </c>
      <c r="DZ608" s="83" t="s">
        <v>4655</v>
      </c>
      <c r="EA608" s="83" t="s">
        <v>102</v>
      </c>
      <c r="EB608" s="83" t="s">
        <v>482</v>
      </c>
      <c r="EC608" s="83">
        <v>604</v>
      </c>
      <c r="ED608" s="83" t="s">
        <v>483</v>
      </c>
      <c r="EE608" s="83">
        <v>1</v>
      </c>
      <c r="EF608" s="83">
        <v>0</v>
      </c>
      <c r="EG608" s="83">
        <v>0</v>
      </c>
      <c r="EH608" s="83" t="s">
        <v>109</v>
      </c>
      <c r="EI608" s="83" t="s">
        <v>108</v>
      </c>
      <c r="EJ608" s="83" t="s">
        <v>583</v>
      </c>
      <c r="EK608" s="83">
        <v>0</v>
      </c>
      <c r="EL608" s="83">
        <v>0</v>
      </c>
      <c r="EM608" s="83">
        <v>1</v>
      </c>
      <c r="EN608" s="83" t="s">
        <v>497</v>
      </c>
      <c r="EO608" s="83"/>
      <c r="EP608" s="83" t="s">
        <v>436</v>
      </c>
      <c r="EQ608" s="136">
        <v>1</v>
      </c>
      <c r="ER608" s="136">
        <v>1</v>
      </c>
      <c r="ES608" s="136">
        <v>1</v>
      </c>
      <c r="ET608" s="136">
        <v>1</v>
      </c>
      <c r="EU608" s="215" t="s">
        <v>269</v>
      </c>
      <c r="EV608" s="136">
        <v>1</v>
      </c>
      <c r="EW608" s="136">
        <v>1</v>
      </c>
      <c r="EX608" s="136">
        <v>1</v>
      </c>
      <c r="EY608" s="136">
        <v>1</v>
      </c>
      <c r="EZ608" s="136">
        <v>1</v>
      </c>
      <c r="FP608" s="215" t="s">
        <v>592</v>
      </c>
      <c r="FQ608" s="136" t="b">
        <v>1</v>
      </c>
      <c r="FR608" s="136" t="b">
        <v>1</v>
      </c>
      <c r="FS608" s="136" t="b">
        <v>1</v>
      </c>
      <c r="FT608" s="136" t="b">
        <v>1</v>
      </c>
      <c r="FX608" s="215" t="s">
        <v>269</v>
      </c>
    </row>
    <row r="609" spans="1:180" ht="60" customHeight="1" x14ac:dyDescent="0.55000000000000004">
      <c r="A609" s="83" t="s">
        <v>130</v>
      </c>
      <c r="B609" s="83" t="s">
        <v>98</v>
      </c>
      <c r="C609" s="136">
        <v>167997</v>
      </c>
      <c r="D609" s="207" t="s">
        <v>628</v>
      </c>
      <c r="E609" s="208" t="s">
        <v>633</v>
      </c>
      <c r="F609" s="83" t="s">
        <v>108</v>
      </c>
      <c r="G609" s="85">
        <v>22744</v>
      </c>
      <c r="H609" s="83" t="s">
        <v>102</v>
      </c>
      <c r="I609" s="85">
        <v>39772</v>
      </c>
      <c r="J609" s="83" t="s">
        <v>228</v>
      </c>
      <c r="K609" s="216">
        <v>927354604779</v>
      </c>
      <c r="L609" s="83" t="s">
        <v>191</v>
      </c>
      <c r="M609" s="85">
        <v>43619</v>
      </c>
      <c r="N609" s="83">
        <v>-2326.6666666666702</v>
      </c>
      <c r="O609" s="83" t="s">
        <v>193</v>
      </c>
      <c r="P609" s="83" t="s">
        <v>181</v>
      </c>
      <c r="Q609" s="208" t="s">
        <v>7464</v>
      </c>
      <c r="R609" s="83" t="s">
        <v>102</v>
      </c>
      <c r="S609" s="83" t="s">
        <v>102</v>
      </c>
      <c r="T609" s="83" t="s">
        <v>133</v>
      </c>
      <c r="U609" s="83" t="s">
        <v>10052</v>
      </c>
      <c r="V609" s="83" t="s">
        <v>111</v>
      </c>
      <c r="W609" s="83" t="s">
        <v>105</v>
      </c>
      <c r="X609" s="86" t="s">
        <v>7464</v>
      </c>
      <c r="Y609" s="87" t="s">
        <v>102</v>
      </c>
      <c r="Z609" s="87" t="s">
        <v>102</v>
      </c>
      <c r="AA609" s="87" t="s">
        <v>133</v>
      </c>
      <c r="AB609" s="87" t="s">
        <v>10052</v>
      </c>
      <c r="AC609" s="87" t="s">
        <v>111</v>
      </c>
      <c r="AD609" s="87" t="s">
        <v>105</v>
      </c>
      <c r="AE609" s="87" t="s">
        <v>106</v>
      </c>
      <c r="AF609" s="86" t="s">
        <v>7464</v>
      </c>
      <c r="AG609" s="87" t="s">
        <v>486</v>
      </c>
      <c r="AH609" s="87" t="s">
        <v>10052</v>
      </c>
      <c r="AI609" s="87" t="s">
        <v>111</v>
      </c>
      <c r="AJ609" s="87" t="s">
        <v>204</v>
      </c>
      <c r="AK609" s="88"/>
      <c r="AL609" s="83" t="s">
        <v>107</v>
      </c>
      <c r="AM609" s="89" t="s">
        <v>454</v>
      </c>
      <c r="AN609" s="90" t="s">
        <v>416</v>
      </c>
      <c r="AO609" s="91" t="s">
        <v>642</v>
      </c>
      <c r="AP609" s="90">
        <v>8.3333333333332398</v>
      </c>
      <c r="AQ609" s="92" t="s">
        <v>102</v>
      </c>
      <c r="AR609" s="93" t="s">
        <v>102</v>
      </c>
      <c r="AS609" s="93" t="s">
        <v>102</v>
      </c>
      <c r="AT609" s="93" t="s">
        <v>102</v>
      </c>
      <c r="AU609" s="210" t="s">
        <v>644</v>
      </c>
      <c r="AV609" s="93" t="s">
        <v>185</v>
      </c>
      <c r="AW609" s="94" t="s">
        <v>102</v>
      </c>
      <c r="AX609" s="93" t="s">
        <v>183</v>
      </c>
      <c r="AY609" s="95" t="s">
        <v>111</v>
      </c>
      <c r="AZ609" s="93" t="s">
        <v>102</v>
      </c>
      <c r="BA609" s="93" t="s">
        <v>102</v>
      </c>
      <c r="BB609" s="93" t="s">
        <v>102</v>
      </c>
      <c r="BC609" s="93" t="s">
        <v>102</v>
      </c>
      <c r="BD609" s="96" t="s">
        <v>102</v>
      </c>
      <c r="BE609" s="90">
        <v>-293.66666666666703</v>
      </c>
      <c r="BF609" s="93" t="s">
        <v>102</v>
      </c>
      <c r="BG609" s="93" t="s">
        <v>102</v>
      </c>
      <c r="BH609" s="93" t="s">
        <v>102</v>
      </c>
      <c r="BI609" s="93" t="s">
        <v>102</v>
      </c>
      <c r="BJ609" s="210" t="s">
        <v>642</v>
      </c>
      <c r="BK609" s="93" t="s">
        <v>192</v>
      </c>
      <c r="BL609" s="97" t="s">
        <v>102</v>
      </c>
      <c r="BM609" s="93" t="s">
        <v>183</v>
      </c>
      <c r="BN609" s="93" t="s">
        <v>106</v>
      </c>
      <c r="BO609" s="93" t="s">
        <v>102</v>
      </c>
      <c r="BP609" s="98" t="s">
        <v>102</v>
      </c>
      <c r="BQ609" s="93" t="s">
        <v>102</v>
      </c>
      <c r="BR609" s="93" t="s">
        <v>102</v>
      </c>
      <c r="BS609" s="93" t="s">
        <v>102</v>
      </c>
      <c r="BT609" s="99" t="s">
        <v>591</v>
      </c>
      <c r="BU609" s="100" t="s">
        <v>11580</v>
      </c>
      <c r="BV609" s="101" t="s">
        <v>471</v>
      </c>
      <c r="BW609" s="136"/>
      <c r="BX609" s="103" t="s">
        <v>565</v>
      </c>
      <c r="BY609" s="104" t="s">
        <v>190</v>
      </c>
      <c r="BZ609" s="136"/>
      <c r="CA609" s="83" t="s">
        <v>599</v>
      </c>
      <c r="CB609" s="106" t="s">
        <v>647</v>
      </c>
      <c r="CC609" s="106" t="s">
        <v>11581</v>
      </c>
      <c r="CD609" s="107"/>
      <c r="CE609" s="108" t="s">
        <v>107</v>
      </c>
      <c r="CF609" s="108" t="s">
        <v>107</v>
      </c>
      <c r="CG609" s="109"/>
      <c r="CH609" s="110" t="s">
        <v>107</v>
      </c>
      <c r="CI609" s="111"/>
      <c r="CJ609" s="112">
        <v>6710</v>
      </c>
      <c r="CK609" s="113">
        <v>86</v>
      </c>
      <c r="CL609" s="114" t="s">
        <v>134</v>
      </c>
      <c r="CM609" s="114" t="s">
        <v>108</v>
      </c>
      <c r="CN609" s="114"/>
      <c r="CO609" s="115" t="s">
        <v>102</v>
      </c>
      <c r="CP609" s="115" t="s">
        <v>102</v>
      </c>
      <c r="CQ609" s="115" t="s">
        <v>102</v>
      </c>
      <c r="CR609" s="115" t="s">
        <v>102</v>
      </c>
      <c r="CS609" s="116"/>
      <c r="CT609" s="117" t="s">
        <v>109</v>
      </c>
      <c r="CU609" s="117" t="s">
        <v>109</v>
      </c>
      <c r="CV609" s="83">
        <v>605</v>
      </c>
      <c r="CW609" s="83" t="s">
        <v>108</v>
      </c>
      <c r="CX609" s="83">
        <v>605</v>
      </c>
      <c r="CY609" s="83" t="s">
        <v>108</v>
      </c>
      <c r="CZ609" s="83">
        <v>6933</v>
      </c>
      <c r="DA609" s="83" t="s">
        <v>419</v>
      </c>
      <c r="DB609" s="83" t="s">
        <v>130</v>
      </c>
      <c r="DC609" s="83" t="s">
        <v>499</v>
      </c>
      <c r="DD609" s="83">
        <v>1654</v>
      </c>
      <c r="DE609" s="83" t="s">
        <v>444</v>
      </c>
      <c r="DF609" s="83" t="s">
        <v>130</v>
      </c>
      <c r="DG609" s="83" t="s">
        <v>499</v>
      </c>
      <c r="DH609" s="83"/>
      <c r="DI609" s="83">
        <v>0</v>
      </c>
      <c r="DJ609" s="83">
        <v>1</v>
      </c>
      <c r="DK609" s="83">
        <v>0</v>
      </c>
      <c r="DL609" s="83">
        <v>0</v>
      </c>
      <c r="DM609" s="83">
        <v>0</v>
      </c>
      <c r="DN609" s="83">
        <v>0</v>
      </c>
      <c r="DO609" s="83">
        <v>0</v>
      </c>
      <c r="DP609" s="83">
        <v>0</v>
      </c>
      <c r="DQ609" s="83">
        <v>0</v>
      </c>
      <c r="DR609" s="83">
        <v>0</v>
      </c>
      <c r="DS609" s="83">
        <v>0</v>
      </c>
      <c r="DT609" s="83">
        <v>3</v>
      </c>
      <c r="DU609" s="83">
        <v>3</v>
      </c>
      <c r="DV609" s="83">
        <v>0</v>
      </c>
      <c r="DW609" s="83">
        <v>0</v>
      </c>
      <c r="DX609" s="83">
        <v>3</v>
      </c>
      <c r="DY609" s="85">
        <v>44251</v>
      </c>
      <c r="DZ609" s="83" t="s">
        <v>4656</v>
      </c>
      <c r="EA609" s="83" t="s">
        <v>102</v>
      </c>
      <c r="EB609" s="83" t="s">
        <v>482</v>
      </c>
      <c r="EC609" s="83">
        <v>605</v>
      </c>
      <c r="ED609" s="83" t="s">
        <v>483</v>
      </c>
      <c r="EE609" s="83">
        <v>1</v>
      </c>
      <c r="EF609" s="83">
        <v>0</v>
      </c>
      <c r="EG609" s="83">
        <v>0</v>
      </c>
      <c r="EH609" s="83" t="s">
        <v>109</v>
      </c>
      <c r="EI609" s="83" t="s">
        <v>108</v>
      </c>
      <c r="EJ609" s="83" t="s">
        <v>583</v>
      </c>
      <c r="EK609" s="83">
        <v>0</v>
      </c>
      <c r="EL609" s="83">
        <v>0</v>
      </c>
      <c r="EM609" s="83">
        <v>1</v>
      </c>
      <c r="EN609" s="83" t="s">
        <v>497</v>
      </c>
      <c r="EO609" s="83"/>
      <c r="EP609" s="83" t="s">
        <v>436</v>
      </c>
      <c r="EQ609" s="136">
        <v>1</v>
      </c>
      <c r="ER609" s="136">
        <v>1</v>
      </c>
      <c r="ES609" s="136">
        <v>1</v>
      </c>
      <c r="ET609" s="136">
        <v>1</v>
      </c>
      <c r="EU609" s="215" t="s">
        <v>269</v>
      </c>
      <c r="EV609" s="136">
        <v>1</v>
      </c>
      <c r="EW609" s="136">
        <v>1</v>
      </c>
      <c r="EX609" s="136">
        <v>1</v>
      </c>
      <c r="EY609" s="136">
        <v>1</v>
      </c>
      <c r="EZ609" s="136">
        <v>1</v>
      </c>
      <c r="FP609" s="215" t="s">
        <v>592</v>
      </c>
      <c r="FQ609" s="136" t="b">
        <v>1</v>
      </c>
      <c r="FR609" s="136" t="b">
        <v>1</v>
      </c>
      <c r="FS609" s="136" t="b">
        <v>1</v>
      </c>
      <c r="FT609" s="136" t="b">
        <v>1</v>
      </c>
      <c r="FX609" s="215" t="s">
        <v>269</v>
      </c>
    </row>
    <row r="610" spans="1:180" ht="60" customHeight="1" x14ac:dyDescent="0.55000000000000004">
      <c r="A610" s="83" t="s">
        <v>130</v>
      </c>
      <c r="B610" s="83" t="s">
        <v>98</v>
      </c>
      <c r="C610" s="136">
        <v>904796</v>
      </c>
      <c r="D610" s="207" t="s">
        <v>629</v>
      </c>
      <c r="E610" s="208" t="s">
        <v>634</v>
      </c>
      <c r="F610" s="83" t="s">
        <v>108</v>
      </c>
      <c r="G610" s="85">
        <v>26341</v>
      </c>
      <c r="H610" s="83" t="s">
        <v>102</v>
      </c>
      <c r="I610" s="85">
        <v>34633</v>
      </c>
      <c r="J610" s="83" t="s">
        <v>228</v>
      </c>
      <c r="K610" s="216">
        <v>212094556160</v>
      </c>
      <c r="L610" s="83" t="s">
        <v>191</v>
      </c>
      <c r="M610" s="85">
        <v>43642</v>
      </c>
      <c r="N610" s="83">
        <v>-2331.6666666666702</v>
      </c>
      <c r="O610" s="83" t="s">
        <v>193</v>
      </c>
      <c r="P610" s="83" t="s">
        <v>181</v>
      </c>
      <c r="Q610" s="208" t="s">
        <v>7468</v>
      </c>
      <c r="R610" s="83" t="s">
        <v>102</v>
      </c>
      <c r="S610" s="83" t="s">
        <v>102</v>
      </c>
      <c r="T610" s="83" t="s">
        <v>131</v>
      </c>
      <c r="U610" s="83" t="s">
        <v>10053</v>
      </c>
      <c r="V610" s="83" t="s">
        <v>104</v>
      </c>
      <c r="W610" s="83" t="s">
        <v>105</v>
      </c>
      <c r="X610" s="86" t="s">
        <v>7468</v>
      </c>
      <c r="Y610" s="87" t="s">
        <v>102</v>
      </c>
      <c r="Z610" s="87" t="s">
        <v>102</v>
      </c>
      <c r="AA610" s="87" t="s">
        <v>131</v>
      </c>
      <c r="AB610" s="87" t="s">
        <v>10053</v>
      </c>
      <c r="AC610" s="87" t="s">
        <v>104</v>
      </c>
      <c r="AD610" s="87" t="s">
        <v>105</v>
      </c>
      <c r="AE610" s="87" t="s">
        <v>106</v>
      </c>
      <c r="AF610" s="86" t="s">
        <v>7468</v>
      </c>
      <c r="AG610" s="87" t="s">
        <v>177</v>
      </c>
      <c r="AH610" s="87" t="s">
        <v>10053</v>
      </c>
      <c r="AI610" s="87" t="s">
        <v>104</v>
      </c>
      <c r="AJ610" s="87" t="s">
        <v>204</v>
      </c>
      <c r="AK610" s="88"/>
      <c r="AL610" s="83" t="s">
        <v>107</v>
      </c>
      <c r="AM610" s="89" t="s">
        <v>454</v>
      </c>
      <c r="AN610" s="90" t="s">
        <v>416</v>
      </c>
      <c r="AO610" s="91" t="s">
        <v>643</v>
      </c>
      <c r="AP610" s="90">
        <v>8.3333333333332398</v>
      </c>
      <c r="AQ610" s="92" t="s">
        <v>102</v>
      </c>
      <c r="AR610" s="93" t="s">
        <v>102</v>
      </c>
      <c r="AS610" s="93" t="s">
        <v>102</v>
      </c>
      <c r="AT610" s="93" t="s">
        <v>102</v>
      </c>
      <c r="AU610" s="210" t="s">
        <v>645</v>
      </c>
      <c r="AV610" s="93" t="s">
        <v>185</v>
      </c>
      <c r="AW610" s="94" t="s">
        <v>102</v>
      </c>
      <c r="AX610" s="93" t="s">
        <v>105</v>
      </c>
      <c r="AY610" s="95" t="s">
        <v>104</v>
      </c>
      <c r="AZ610" s="93" t="s">
        <v>102</v>
      </c>
      <c r="BA610" s="93" t="s">
        <v>102</v>
      </c>
      <c r="BB610" s="93" t="s">
        <v>102</v>
      </c>
      <c r="BC610" s="93" t="s">
        <v>102</v>
      </c>
      <c r="BD610" s="96" t="s">
        <v>102</v>
      </c>
      <c r="BE610" s="90">
        <v>-294.16666666666703</v>
      </c>
      <c r="BF610" s="93" t="s">
        <v>102</v>
      </c>
      <c r="BG610" s="93" t="s">
        <v>102</v>
      </c>
      <c r="BH610" s="93" t="s">
        <v>102</v>
      </c>
      <c r="BI610" s="93" t="s">
        <v>102</v>
      </c>
      <c r="BJ610" s="210" t="s">
        <v>643</v>
      </c>
      <c r="BK610" s="93" t="s">
        <v>196</v>
      </c>
      <c r="BL610" s="97" t="s">
        <v>102</v>
      </c>
      <c r="BM610" s="93" t="s">
        <v>105</v>
      </c>
      <c r="BN610" s="93" t="s">
        <v>596</v>
      </c>
      <c r="BO610" s="93" t="s">
        <v>102</v>
      </c>
      <c r="BP610" s="98" t="s">
        <v>102</v>
      </c>
      <c r="BQ610" s="93" t="s">
        <v>102</v>
      </c>
      <c r="BR610" s="93" t="s">
        <v>102</v>
      </c>
      <c r="BS610" s="93" t="s">
        <v>102</v>
      </c>
      <c r="BT610" s="99" t="s">
        <v>591</v>
      </c>
      <c r="BU610" s="100" t="s">
        <v>11582</v>
      </c>
      <c r="BV610" s="101" t="s">
        <v>471</v>
      </c>
      <c r="BW610" s="136"/>
      <c r="BX610" s="103" t="s">
        <v>565</v>
      </c>
      <c r="BY610" s="104" t="s">
        <v>190</v>
      </c>
      <c r="BZ610" s="136"/>
      <c r="CA610" s="83" t="s">
        <v>599</v>
      </c>
      <c r="CB610" s="106" t="s">
        <v>647</v>
      </c>
      <c r="CC610" s="106" t="s">
        <v>11583</v>
      </c>
      <c r="CD610" s="107"/>
      <c r="CE610" s="108" t="s">
        <v>107</v>
      </c>
      <c r="CF610" s="108" t="s">
        <v>107</v>
      </c>
      <c r="CG610" s="109"/>
      <c r="CH610" s="110" t="s">
        <v>107</v>
      </c>
      <c r="CI610" s="111"/>
      <c r="CJ610" s="112">
        <v>6710</v>
      </c>
      <c r="CK610" s="113">
        <v>86</v>
      </c>
      <c r="CL610" s="114" t="s">
        <v>134</v>
      </c>
      <c r="CM610" s="114" t="s">
        <v>108</v>
      </c>
      <c r="CN610" s="114"/>
      <c r="CO610" s="115" t="s">
        <v>102</v>
      </c>
      <c r="CP610" s="115" t="s">
        <v>102</v>
      </c>
      <c r="CQ610" s="115" t="s">
        <v>102</v>
      </c>
      <c r="CR610" s="115" t="s">
        <v>102</v>
      </c>
      <c r="CS610" s="116"/>
      <c r="CT610" s="117" t="s">
        <v>109</v>
      </c>
      <c r="CU610" s="117" t="s">
        <v>109</v>
      </c>
      <c r="CV610" s="83">
        <v>606</v>
      </c>
      <c r="CW610" s="83" t="s">
        <v>108</v>
      </c>
      <c r="CX610" s="83">
        <v>606</v>
      </c>
      <c r="CY610" s="83" t="s">
        <v>108</v>
      </c>
      <c r="CZ610" s="83">
        <v>6934</v>
      </c>
      <c r="DA610" s="83" t="s">
        <v>419</v>
      </c>
      <c r="DB610" s="83" t="s">
        <v>130</v>
      </c>
      <c r="DC610" s="83" t="s">
        <v>499</v>
      </c>
      <c r="DD610" s="83">
        <v>1655</v>
      </c>
      <c r="DE610" s="83" t="s">
        <v>444</v>
      </c>
      <c r="DF610" s="83" t="s">
        <v>130</v>
      </c>
      <c r="DG610" s="83" t="s">
        <v>499</v>
      </c>
      <c r="DH610" s="83"/>
      <c r="DI610" s="83">
        <v>0</v>
      </c>
      <c r="DJ610" s="83">
        <v>1</v>
      </c>
      <c r="DK610" s="83">
        <v>0</v>
      </c>
      <c r="DL610" s="83">
        <v>0</v>
      </c>
      <c r="DM610" s="83">
        <v>0</v>
      </c>
      <c r="DN610" s="83">
        <v>0</v>
      </c>
      <c r="DO610" s="83">
        <v>0</v>
      </c>
      <c r="DP610" s="83">
        <v>0</v>
      </c>
      <c r="DQ610" s="83">
        <v>0</v>
      </c>
      <c r="DR610" s="83">
        <v>0</v>
      </c>
      <c r="DS610" s="83">
        <v>0</v>
      </c>
      <c r="DT610" s="83">
        <v>3</v>
      </c>
      <c r="DU610" s="83">
        <v>3</v>
      </c>
      <c r="DV610" s="83">
        <v>0</v>
      </c>
      <c r="DW610" s="83">
        <v>0</v>
      </c>
      <c r="DX610" s="83">
        <v>3</v>
      </c>
      <c r="DY610" s="85">
        <v>44252</v>
      </c>
      <c r="DZ610" s="83" t="s">
        <v>4657</v>
      </c>
      <c r="EA610" s="83" t="s">
        <v>102</v>
      </c>
      <c r="EB610" s="83" t="s">
        <v>482</v>
      </c>
      <c r="EC610" s="83">
        <v>606</v>
      </c>
      <c r="ED610" s="83" t="s">
        <v>483</v>
      </c>
      <c r="EE610" s="83">
        <v>1</v>
      </c>
      <c r="EF610" s="83">
        <v>0</v>
      </c>
      <c r="EG610" s="83">
        <v>0</v>
      </c>
      <c r="EH610" s="83" t="s">
        <v>109</v>
      </c>
      <c r="EI610" s="83" t="s">
        <v>108</v>
      </c>
      <c r="EJ610" s="83" t="s">
        <v>583</v>
      </c>
      <c r="EK610" s="83">
        <v>0</v>
      </c>
      <c r="EL610" s="83">
        <v>0</v>
      </c>
      <c r="EM610" s="83">
        <v>1</v>
      </c>
      <c r="EN610" s="83" t="s">
        <v>497</v>
      </c>
      <c r="EO610" s="83"/>
      <c r="EP610" s="83" t="s">
        <v>436</v>
      </c>
      <c r="EQ610" s="136">
        <v>1</v>
      </c>
      <c r="ER610" s="136">
        <v>1</v>
      </c>
      <c r="ES610" s="136">
        <v>1</v>
      </c>
      <c r="ET610" s="136">
        <v>1</v>
      </c>
      <c r="EU610" s="215" t="s">
        <v>269</v>
      </c>
      <c r="EV610" s="136">
        <v>1</v>
      </c>
      <c r="EW610" s="136">
        <v>1</v>
      </c>
      <c r="EX610" s="136">
        <v>1</v>
      </c>
      <c r="EY610" s="136">
        <v>1</v>
      </c>
      <c r="EZ610" s="136">
        <v>1</v>
      </c>
      <c r="FP610" s="215" t="s">
        <v>592</v>
      </c>
      <c r="FQ610" s="136" t="b">
        <v>1</v>
      </c>
      <c r="FR610" s="136" t="b">
        <v>1</v>
      </c>
      <c r="FS610" s="136" t="b">
        <v>1</v>
      </c>
      <c r="FT610" s="136" t="b">
        <v>1</v>
      </c>
      <c r="FX610" s="215" t="s">
        <v>269</v>
      </c>
    </row>
    <row r="611" spans="1:180" ht="60" customHeight="1" x14ac:dyDescent="0.55000000000000004">
      <c r="A611" s="83" t="s">
        <v>130</v>
      </c>
      <c r="B611" s="83" t="s">
        <v>98</v>
      </c>
      <c r="C611" s="136">
        <v>108561</v>
      </c>
      <c r="D611" s="207" t="s">
        <v>627</v>
      </c>
      <c r="E611" s="208" t="s">
        <v>630</v>
      </c>
      <c r="F611" s="83" t="s">
        <v>108</v>
      </c>
      <c r="G611" s="85">
        <v>20621</v>
      </c>
      <c r="H611" s="83" t="s">
        <v>102</v>
      </c>
      <c r="I611" s="85">
        <v>39794</v>
      </c>
      <c r="J611" s="83" t="s">
        <v>228</v>
      </c>
      <c r="K611" s="216">
        <v>558178484036</v>
      </c>
      <c r="L611" s="83" t="s">
        <v>191</v>
      </c>
      <c r="M611" s="85">
        <v>43631</v>
      </c>
      <c r="N611" s="83">
        <v>-2336.6666666666702</v>
      </c>
      <c r="O611" s="83" t="s">
        <v>180</v>
      </c>
      <c r="P611" s="83" t="s">
        <v>181</v>
      </c>
      <c r="Q611" s="208" t="s">
        <v>7472</v>
      </c>
      <c r="R611" s="83" t="s">
        <v>102</v>
      </c>
      <c r="S611" s="83" t="s">
        <v>102</v>
      </c>
      <c r="T611" s="83" t="s">
        <v>199</v>
      </c>
      <c r="U611" s="83" t="s">
        <v>10054</v>
      </c>
      <c r="V611" s="83" t="s">
        <v>104</v>
      </c>
      <c r="W611" s="83" t="s">
        <v>105</v>
      </c>
      <c r="X611" s="86" t="s">
        <v>7472</v>
      </c>
      <c r="Y611" s="87" t="s">
        <v>102</v>
      </c>
      <c r="Z611" s="87" t="s">
        <v>102</v>
      </c>
      <c r="AA611" s="87" t="s">
        <v>199</v>
      </c>
      <c r="AB611" s="87" t="s">
        <v>10054</v>
      </c>
      <c r="AC611" s="87" t="s">
        <v>104</v>
      </c>
      <c r="AD611" s="87" t="s">
        <v>105</v>
      </c>
      <c r="AE611" s="87" t="s">
        <v>106</v>
      </c>
      <c r="AF611" s="86" t="s">
        <v>7472</v>
      </c>
      <c r="AG611" s="87" t="s">
        <v>489</v>
      </c>
      <c r="AH611" s="87" t="s">
        <v>10055</v>
      </c>
      <c r="AI611" s="87" t="s">
        <v>104</v>
      </c>
      <c r="AJ611" s="87" t="s">
        <v>204</v>
      </c>
      <c r="AK611" s="88"/>
      <c r="AL611" s="83" t="s">
        <v>107</v>
      </c>
      <c r="AM611" s="89" t="s">
        <v>454</v>
      </c>
      <c r="AN611" s="90" t="s">
        <v>416</v>
      </c>
      <c r="AO611" s="91" t="s">
        <v>641</v>
      </c>
      <c r="AP611" s="90">
        <v>8.3333333333332398</v>
      </c>
      <c r="AQ611" s="92" t="s">
        <v>211</v>
      </c>
      <c r="AR611" s="93" t="s">
        <v>102</v>
      </c>
      <c r="AS611" s="93" t="s">
        <v>102</v>
      </c>
      <c r="AT611" s="93" t="s">
        <v>102</v>
      </c>
      <c r="AU611" s="210" t="s">
        <v>641</v>
      </c>
      <c r="AV611" s="93" t="s">
        <v>192</v>
      </c>
      <c r="AW611" s="94" t="s">
        <v>102</v>
      </c>
      <c r="AX611" s="93" t="s">
        <v>105</v>
      </c>
      <c r="AY611" s="95" t="s">
        <v>188</v>
      </c>
      <c r="AZ611" s="93" t="s">
        <v>102</v>
      </c>
      <c r="BA611" s="93" t="s">
        <v>10056</v>
      </c>
      <c r="BB611" s="93" t="s">
        <v>102</v>
      </c>
      <c r="BC611" s="93" t="s">
        <v>102</v>
      </c>
      <c r="BD611" s="96" t="s">
        <v>102</v>
      </c>
      <c r="BE611" s="90">
        <v>-294.66666666666703</v>
      </c>
      <c r="BF611" s="93" t="s">
        <v>211</v>
      </c>
      <c r="BG611" s="93" t="s">
        <v>102</v>
      </c>
      <c r="BH611" s="93" t="s">
        <v>102</v>
      </c>
      <c r="BI611" s="93" t="s">
        <v>102</v>
      </c>
      <c r="BJ611" s="210" t="s">
        <v>646</v>
      </c>
      <c r="BK611" s="93" t="s">
        <v>182</v>
      </c>
      <c r="BL611" s="97" t="s">
        <v>102</v>
      </c>
      <c r="BM611" s="93" t="s">
        <v>105</v>
      </c>
      <c r="BN611" s="93" t="s">
        <v>104</v>
      </c>
      <c r="BO611" s="93" t="s">
        <v>102</v>
      </c>
      <c r="BP611" s="98">
        <v>20180409</v>
      </c>
      <c r="BQ611" s="93" t="s">
        <v>102</v>
      </c>
      <c r="BR611" s="93" t="s">
        <v>102</v>
      </c>
      <c r="BS611" s="93" t="s">
        <v>102</v>
      </c>
      <c r="BT611" s="99" t="s">
        <v>591</v>
      </c>
      <c r="BU611" s="100" t="s">
        <v>11584</v>
      </c>
      <c r="BV611" s="101" t="s">
        <v>471</v>
      </c>
      <c r="BW611" s="136"/>
      <c r="BX611" s="103" t="s">
        <v>565</v>
      </c>
      <c r="BY611" s="104" t="s">
        <v>190</v>
      </c>
      <c r="BZ611" s="136"/>
      <c r="CA611" s="83" t="s">
        <v>599</v>
      </c>
      <c r="CB611" s="106" t="s">
        <v>647</v>
      </c>
      <c r="CC611" s="106" t="s">
        <v>11585</v>
      </c>
      <c r="CD611" s="107"/>
      <c r="CE611" s="108" t="s">
        <v>107</v>
      </c>
      <c r="CF611" s="108" t="s">
        <v>107</v>
      </c>
      <c r="CG611" s="109"/>
      <c r="CH611" s="110" t="s">
        <v>107</v>
      </c>
      <c r="CI611" s="111"/>
      <c r="CJ611" s="112">
        <v>6710</v>
      </c>
      <c r="CK611" s="113">
        <v>86</v>
      </c>
      <c r="CL611" s="114" t="s">
        <v>134</v>
      </c>
      <c r="CM611" s="114" t="s">
        <v>108</v>
      </c>
      <c r="CN611" s="114"/>
      <c r="CO611" s="115" t="s">
        <v>102</v>
      </c>
      <c r="CP611" s="115" t="s">
        <v>102</v>
      </c>
      <c r="CQ611" s="115" t="s">
        <v>102</v>
      </c>
      <c r="CR611" s="115" t="s">
        <v>102</v>
      </c>
      <c r="CS611" s="116"/>
      <c r="CT611" s="117" t="s">
        <v>109</v>
      </c>
      <c r="CU611" s="117" t="s">
        <v>109</v>
      </c>
      <c r="CV611" s="83">
        <v>607</v>
      </c>
      <c r="CW611" s="83" t="s">
        <v>108</v>
      </c>
      <c r="CX611" s="83">
        <v>607</v>
      </c>
      <c r="CY611" s="83" t="s">
        <v>108</v>
      </c>
      <c r="CZ611" s="83">
        <v>6935</v>
      </c>
      <c r="DA611" s="83" t="s">
        <v>419</v>
      </c>
      <c r="DB611" s="83" t="s">
        <v>130</v>
      </c>
      <c r="DC611" s="83" t="s">
        <v>499</v>
      </c>
      <c r="DD611" s="83">
        <v>1656</v>
      </c>
      <c r="DE611" s="83" t="s">
        <v>444</v>
      </c>
      <c r="DF611" s="83" t="s">
        <v>130</v>
      </c>
      <c r="DG611" s="83" t="s">
        <v>499</v>
      </c>
      <c r="DH611" s="83"/>
      <c r="DI611" s="83">
        <v>0</v>
      </c>
      <c r="DJ611" s="83">
        <v>1</v>
      </c>
      <c r="DK611" s="83">
        <v>0</v>
      </c>
      <c r="DL611" s="83">
        <v>0</v>
      </c>
      <c r="DM611" s="83">
        <v>0</v>
      </c>
      <c r="DN611" s="83">
        <v>0</v>
      </c>
      <c r="DO611" s="83">
        <v>0</v>
      </c>
      <c r="DP611" s="83">
        <v>0</v>
      </c>
      <c r="DQ611" s="83">
        <v>0</v>
      </c>
      <c r="DR611" s="83">
        <v>0</v>
      </c>
      <c r="DS611" s="83">
        <v>0</v>
      </c>
      <c r="DT611" s="83">
        <v>3</v>
      </c>
      <c r="DU611" s="83">
        <v>3</v>
      </c>
      <c r="DV611" s="83">
        <v>0</v>
      </c>
      <c r="DW611" s="83">
        <v>0</v>
      </c>
      <c r="DX611" s="83">
        <v>3</v>
      </c>
      <c r="DY611" s="85">
        <v>44253</v>
      </c>
      <c r="DZ611" s="83" t="s">
        <v>4658</v>
      </c>
      <c r="EA611" s="83" t="s">
        <v>102</v>
      </c>
      <c r="EB611" s="83" t="s">
        <v>482</v>
      </c>
      <c r="EC611" s="83">
        <v>607</v>
      </c>
      <c r="ED611" s="83" t="s">
        <v>483</v>
      </c>
      <c r="EE611" s="83">
        <v>1</v>
      </c>
      <c r="EF611" s="83">
        <v>0</v>
      </c>
      <c r="EG611" s="83">
        <v>0</v>
      </c>
      <c r="EH611" s="83" t="s">
        <v>109</v>
      </c>
      <c r="EI611" s="83" t="s">
        <v>108</v>
      </c>
      <c r="EJ611" s="83" t="s">
        <v>583</v>
      </c>
      <c r="EK611" s="83">
        <v>0</v>
      </c>
      <c r="EL611" s="83">
        <v>0</v>
      </c>
      <c r="EM611" s="83">
        <v>1</v>
      </c>
      <c r="EN611" s="83" t="s">
        <v>497</v>
      </c>
      <c r="EO611" s="83"/>
      <c r="EP611" s="83" t="s">
        <v>436</v>
      </c>
      <c r="EQ611" s="136">
        <v>1</v>
      </c>
      <c r="ER611" s="136">
        <v>1</v>
      </c>
      <c r="ES611" s="136">
        <v>1</v>
      </c>
      <c r="ET611" s="136">
        <v>1</v>
      </c>
      <c r="EU611" s="215" t="s">
        <v>269</v>
      </c>
      <c r="EV611" s="136">
        <v>1</v>
      </c>
      <c r="EW611" s="136">
        <v>1</v>
      </c>
      <c r="EX611" s="136">
        <v>1</v>
      </c>
      <c r="EY611" s="136">
        <v>1</v>
      </c>
      <c r="EZ611" s="136">
        <v>1</v>
      </c>
      <c r="FP611" s="215" t="s">
        <v>592</v>
      </c>
      <c r="FQ611" s="136" t="b">
        <v>1</v>
      </c>
      <c r="FR611" s="136" t="b">
        <v>1</v>
      </c>
      <c r="FS611" s="136" t="b">
        <v>1</v>
      </c>
      <c r="FT611" s="136" t="b">
        <v>1</v>
      </c>
      <c r="FX611" s="215" t="s">
        <v>269</v>
      </c>
    </row>
    <row r="612" spans="1:180" ht="60" customHeight="1" x14ac:dyDescent="0.55000000000000004">
      <c r="A612" s="83" t="s">
        <v>130</v>
      </c>
      <c r="B612" s="83" t="s">
        <v>98</v>
      </c>
      <c r="C612" s="136">
        <v>461161</v>
      </c>
      <c r="D612" s="207" t="s">
        <v>628</v>
      </c>
      <c r="E612" s="208" t="s">
        <v>633</v>
      </c>
      <c r="F612" s="83" t="s">
        <v>108</v>
      </c>
      <c r="G612" s="85">
        <v>22744</v>
      </c>
      <c r="H612" s="83" t="s">
        <v>102</v>
      </c>
      <c r="I612" s="85">
        <v>39772</v>
      </c>
      <c r="J612" s="83" t="s">
        <v>228</v>
      </c>
      <c r="K612" s="216">
        <v>600900818186</v>
      </c>
      <c r="L612" s="83" t="s">
        <v>191</v>
      </c>
      <c r="M612" s="85">
        <v>43619</v>
      </c>
      <c r="N612" s="83">
        <v>-2341.6666666666702</v>
      </c>
      <c r="O612" s="83" t="s">
        <v>193</v>
      </c>
      <c r="P612" s="83" t="s">
        <v>181</v>
      </c>
      <c r="Q612" s="208" t="s">
        <v>7476</v>
      </c>
      <c r="R612" s="83" t="s">
        <v>102</v>
      </c>
      <c r="S612" s="83" t="s">
        <v>102</v>
      </c>
      <c r="T612" s="83" t="s">
        <v>133</v>
      </c>
      <c r="U612" s="83" t="s">
        <v>10057</v>
      </c>
      <c r="V612" s="83" t="s">
        <v>111</v>
      </c>
      <c r="W612" s="83" t="s">
        <v>105</v>
      </c>
      <c r="X612" s="86" t="s">
        <v>7476</v>
      </c>
      <c r="Y612" s="87" t="s">
        <v>102</v>
      </c>
      <c r="Z612" s="87" t="s">
        <v>102</v>
      </c>
      <c r="AA612" s="87" t="s">
        <v>133</v>
      </c>
      <c r="AB612" s="87" t="s">
        <v>10057</v>
      </c>
      <c r="AC612" s="87" t="s">
        <v>111</v>
      </c>
      <c r="AD612" s="87" t="s">
        <v>105</v>
      </c>
      <c r="AE612" s="87" t="s">
        <v>106</v>
      </c>
      <c r="AF612" s="86" t="s">
        <v>7476</v>
      </c>
      <c r="AG612" s="87" t="s">
        <v>486</v>
      </c>
      <c r="AH612" s="87" t="s">
        <v>10057</v>
      </c>
      <c r="AI612" s="87" t="s">
        <v>111</v>
      </c>
      <c r="AJ612" s="87" t="s">
        <v>204</v>
      </c>
      <c r="AK612" s="88"/>
      <c r="AL612" s="83" t="s">
        <v>107</v>
      </c>
      <c r="AM612" s="89" t="s">
        <v>454</v>
      </c>
      <c r="AN612" s="90" t="s">
        <v>416</v>
      </c>
      <c r="AO612" s="91" t="s">
        <v>642</v>
      </c>
      <c r="AP612" s="90">
        <v>8.3333333333332398</v>
      </c>
      <c r="AQ612" s="92" t="s">
        <v>102</v>
      </c>
      <c r="AR612" s="93" t="s">
        <v>102</v>
      </c>
      <c r="AS612" s="93" t="s">
        <v>102</v>
      </c>
      <c r="AT612" s="93" t="s">
        <v>102</v>
      </c>
      <c r="AU612" s="210" t="s">
        <v>644</v>
      </c>
      <c r="AV612" s="93" t="s">
        <v>185</v>
      </c>
      <c r="AW612" s="94" t="s">
        <v>102</v>
      </c>
      <c r="AX612" s="93" t="s">
        <v>183</v>
      </c>
      <c r="AY612" s="95" t="s">
        <v>111</v>
      </c>
      <c r="AZ612" s="93" t="s">
        <v>102</v>
      </c>
      <c r="BA612" s="93" t="s">
        <v>102</v>
      </c>
      <c r="BB612" s="93" t="s">
        <v>102</v>
      </c>
      <c r="BC612" s="93" t="s">
        <v>102</v>
      </c>
      <c r="BD612" s="96" t="s">
        <v>102</v>
      </c>
      <c r="BE612" s="90">
        <v>-295.16666666666703</v>
      </c>
      <c r="BF612" s="93" t="s">
        <v>102</v>
      </c>
      <c r="BG612" s="93" t="s">
        <v>102</v>
      </c>
      <c r="BH612" s="93" t="s">
        <v>102</v>
      </c>
      <c r="BI612" s="93" t="s">
        <v>102</v>
      </c>
      <c r="BJ612" s="210" t="s">
        <v>642</v>
      </c>
      <c r="BK612" s="93" t="s">
        <v>192</v>
      </c>
      <c r="BL612" s="97" t="s">
        <v>102</v>
      </c>
      <c r="BM612" s="93" t="s">
        <v>183</v>
      </c>
      <c r="BN612" s="93" t="s">
        <v>106</v>
      </c>
      <c r="BO612" s="93" t="s">
        <v>102</v>
      </c>
      <c r="BP612" s="98" t="s">
        <v>102</v>
      </c>
      <c r="BQ612" s="93" t="s">
        <v>102</v>
      </c>
      <c r="BR612" s="93" t="s">
        <v>102</v>
      </c>
      <c r="BS612" s="93" t="s">
        <v>102</v>
      </c>
      <c r="BT612" s="99" t="s">
        <v>591</v>
      </c>
      <c r="BU612" s="100" t="s">
        <v>11586</v>
      </c>
      <c r="BV612" s="101" t="s">
        <v>471</v>
      </c>
      <c r="BW612" s="136"/>
      <c r="BX612" s="103" t="s">
        <v>565</v>
      </c>
      <c r="BY612" s="104" t="s">
        <v>190</v>
      </c>
      <c r="BZ612" s="136"/>
      <c r="CA612" s="83" t="s">
        <v>599</v>
      </c>
      <c r="CB612" s="106" t="s">
        <v>647</v>
      </c>
      <c r="CC612" s="106" t="s">
        <v>11587</v>
      </c>
      <c r="CD612" s="107"/>
      <c r="CE612" s="108" t="s">
        <v>107</v>
      </c>
      <c r="CF612" s="108" t="s">
        <v>107</v>
      </c>
      <c r="CG612" s="109"/>
      <c r="CH612" s="110" t="s">
        <v>107</v>
      </c>
      <c r="CI612" s="111"/>
      <c r="CJ612" s="112">
        <v>6710</v>
      </c>
      <c r="CK612" s="113">
        <v>86</v>
      </c>
      <c r="CL612" s="114" t="s">
        <v>134</v>
      </c>
      <c r="CM612" s="114" t="s">
        <v>108</v>
      </c>
      <c r="CN612" s="114"/>
      <c r="CO612" s="115" t="s">
        <v>102</v>
      </c>
      <c r="CP612" s="115" t="s">
        <v>102</v>
      </c>
      <c r="CQ612" s="115" t="s">
        <v>102</v>
      </c>
      <c r="CR612" s="115" t="s">
        <v>102</v>
      </c>
      <c r="CS612" s="116"/>
      <c r="CT612" s="117" t="s">
        <v>109</v>
      </c>
      <c r="CU612" s="117" t="s">
        <v>109</v>
      </c>
      <c r="CV612" s="83">
        <v>608</v>
      </c>
      <c r="CW612" s="83" t="s">
        <v>108</v>
      </c>
      <c r="CX612" s="83">
        <v>608</v>
      </c>
      <c r="CY612" s="83" t="s">
        <v>108</v>
      </c>
      <c r="CZ612" s="83">
        <v>6936</v>
      </c>
      <c r="DA612" s="83" t="s">
        <v>419</v>
      </c>
      <c r="DB612" s="83" t="s">
        <v>130</v>
      </c>
      <c r="DC612" s="83" t="s">
        <v>499</v>
      </c>
      <c r="DD612" s="83">
        <v>1657</v>
      </c>
      <c r="DE612" s="83" t="s">
        <v>444</v>
      </c>
      <c r="DF612" s="83" t="s">
        <v>130</v>
      </c>
      <c r="DG612" s="83" t="s">
        <v>499</v>
      </c>
      <c r="DH612" s="83"/>
      <c r="DI612" s="83">
        <v>0</v>
      </c>
      <c r="DJ612" s="83">
        <v>1</v>
      </c>
      <c r="DK612" s="83">
        <v>0</v>
      </c>
      <c r="DL612" s="83">
        <v>0</v>
      </c>
      <c r="DM612" s="83">
        <v>0</v>
      </c>
      <c r="DN612" s="83">
        <v>0</v>
      </c>
      <c r="DO612" s="83">
        <v>0</v>
      </c>
      <c r="DP612" s="83">
        <v>0</v>
      </c>
      <c r="DQ612" s="83">
        <v>0</v>
      </c>
      <c r="DR612" s="83">
        <v>0</v>
      </c>
      <c r="DS612" s="83">
        <v>0</v>
      </c>
      <c r="DT612" s="83">
        <v>3</v>
      </c>
      <c r="DU612" s="83">
        <v>3</v>
      </c>
      <c r="DV612" s="83">
        <v>0</v>
      </c>
      <c r="DW612" s="83">
        <v>0</v>
      </c>
      <c r="DX612" s="83">
        <v>3</v>
      </c>
      <c r="DY612" s="85">
        <v>44254</v>
      </c>
      <c r="DZ612" s="83" t="s">
        <v>4659</v>
      </c>
      <c r="EA612" s="83" t="s">
        <v>102</v>
      </c>
      <c r="EB612" s="83" t="s">
        <v>482</v>
      </c>
      <c r="EC612" s="83">
        <v>608</v>
      </c>
      <c r="ED612" s="83" t="s">
        <v>483</v>
      </c>
      <c r="EE612" s="83">
        <v>1</v>
      </c>
      <c r="EF612" s="83">
        <v>0</v>
      </c>
      <c r="EG612" s="83">
        <v>0</v>
      </c>
      <c r="EH612" s="83" t="s">
        <v>109</v>
      </c>
      <c r="EI612" s="83" t="s">
        <v>108</v>
      </c>
      <c r="EJ612" s="83" t="s">
        <v>583</v>
      </c>
      <c r="EK612" s="83">
        <v>0</v>
      </c>
      <c r="EL612" s="83">
        <v>0</v>
      </c>
      <c r="EM612" s="83">
        <v>1</v>
      </c>
      <c r="EN612" s="83" t="s">
        <v>497</v>
      </c>
      <c r="EO612" s="83"/>
      <c r="EP612" s="83" t="s">
        <v>436</v>
      </c>
      <c r="EQ612" s="136">
        <v>1</v>
      </c>
      <c r="ER612" s="136">
        <v>1</v>
      </c>
      <c r="ES612" s="136">
        <v>1</v>
      </c>
      <c r="ET612" s="136">
        <v>1</v>
      </c>
      <c r="EU612" s="215" t="s">
        <v>269</v>
      </c>
      <c r="EV612" s="136">
        <v>1</v>
      </c>
      <c r="EW612" s="136">
        <v>1</v>
      </c>
      <c r="EX612" s="136">
        <v>1</v>
      </c>
      <c r="EY612" s="136">
        <v>1</v>
      </c>
      <c r="EZ612" s="136">
        <v>1</v>
      </c>
      <c r="FP612" s="215" t="s">
        <v>592</v>
      </c>
      <c r="FQ612" s="136" t="b">
        <v>1</v>
      </c>
      <c r="FR612" s="136" t="b">
        <v>1</v>
      </c>
      <c r="FS612" s="136" t="b">
        <v>1</v>
      </c>
      <c r="FT612" s="136" t="b">
        <v>1</v>
      </c>
      <c r="FX612" s="215" t="s">
        <v>269</v>
      </c>
    </row>
    <row r="613" spans="1:180" ht="60" customHeight="1" x14ac:dyDescent="0.55000000000000004">
      <c r="A613" s="83" t="s">
        <v>130</v>
      </c>
      <c r="B613" s="83" t="s">
        <v>98</v>
      </c>
      <c r="C613" s="136">
        <v>894456</v>
      </c>
      <c r="D613" s="207" t="s">
        <v>629</v>
      </c>
      <c r="E613" s="208" t="s">
        <v>634</v>
      </c>
      <c r="F613" s="83" t="s">
        <v>108</v>
      </c>
      <c r="G613" s="85">
        <v>26341</v>
      </c>
      <c r="H613" s="83" t="s">
        <v>102</v>
      </c>
      <c r="I613" s="85">
        <v>34633</v>
      </c>
      <c r="J613" s="83" t="s">
        <v>228</v>
      </c>
      <c r="K613" s="216">
        <v>481223189590</v>
      </c>
      <c r="L613" s="83" t="s">
        <v>191</v>
      </c>
      <c r="M613" s="85">
        <v>43642</v>
      </c>
      <c r="N613" s="83">
        <v>-2346.6666666666702</v>
      </c>
      <c r="O613" s="83" t="s">
        <v>193</v>
      </c>
      <c r="P613" s="83" t="s">
        <v>181</v>
      </c>
      <c r="Q613" s="208" t="s">
        <v>7480</v>
      </c>
      <c r="R613" s="83" t="s">
        <v>102</v>
      </c>
      <c r="S613" s="83" t="s">
        <v>102</v>
      </c>
      <c r="T613" s="83" t="s">
        <v>131</v>
      </c>
      <c r="U613" s="83" t="s">
        <v>10058</v>
      </c>
      <c r="V613" s="83" t="s">
        <v>104</v>
      </c>
      <c r="W613" s="83" t="s">
        <v>105</v>
      </c>
      <c r="X613" s="86" t="s">
        <v>7480</v>
      </c>
      <c r="Y613" s="87" t="s">
        <v>102</v>
      </c>
      <c r="Z613" s="87" t="s">
        <v>102</v>
      </c>
      <c r="AA613" s="87" t="s">
        <v>131</v>
      </c>
      <c r="AB613" s="87" t="s">
        <v>10058</v>
      </c>
      <c r="AC613" s="87" t="s">
        <v>104</v>
      </c>
      <c r="AD613" s="87" t="s">
        <v>105</v>
      </c>
      <c r="AE613" s="87" t="s">
        <v>106</v>
      </c>
      <c r="AF613" s="86" t="s">
        <v>7480</v>
      </c>
      <c r="AG613" s="87" t="s">
        <v>177</v>
      </c>
      <c r="AH613" s="87" t="s">
        <v>10058</v>
      </c>
      <c r="AI613" s="87" t="s">
        <v>104</v>
      </c>
      <c r="AJ613" s="87" t="s">
        <v>204</v>
      </c>
      <c r="AK613" s="88"/>
      <c r="AL613" s="83" t="s">
        <v>107</v>
      </c>
      <c r="AM613" s="89" t="s">
        <v>454</v>
      </c>
      <c r="AN613" s="90" t="s">
        <v>416</v>
      </c>
      <c r="AO613" s="91" t="s">
        <v>643</v>
      </c>
      <c r="AP613" s="90">
        <v>8.3333333333332398</v>
      </c>
      <c r="AQ613" s="92" t="s">
        <v>102</v>
      </c>
      <c r="AR613" s="93" t="s">
        <v>102</v>
      </c>
      <c r="AS613" s="93" t="s">
        <v>102</v>
      </c>
      <c r="AT613" s="93" t="s">
        <v>102</v>
      </c>
      <c r="AU613" s="210" t="s">
        <v>645</v>
      </c>
      <c r="AV613" s="93" t="s">
        <v>185</v>
      </c>
      <c r="AW613" s="94" t="s">
        <v>102</v>
      </c>
      <c r="AX613" s="93" t="s">
        <v>105</v>
      </c>
      <c r="AY613" s="95" t="s">
        <v>104</v>
      </c>
      <c r="AZ613" s="93" t="s">
        <v>102</v>
      </c>
      <c r="BA613" s="93" t="s">
        <v>102</v>
      </c>
      <c r="BB613" s="93" t="s">
        <v>102</v>
      </c>
      <c r="BC613" s="93" t="s">
        <v>102</v>
      </c>
      <c r="BD613" s="96" t="s">
        <v>102</v>
      </c>
      <c r="BE613" s="90">
        <v>-295.66666666666703</v>
      </c>
      <c r="BF613" s="93" t="s">
        <v>102</v>
      </c>
      <c r="BG613" s="93" t="s">
        <v>102</v>
      </c>
      <c r="BH613" s="93" t="s">
        <v>102</v>
      </c>
      <c r="BI613" s="93" t="s">
        <v>102</v>
      </c>
      <c r="BJ613" s="210" t="s">
        <v>643</v>
      </c>
      <c r="BK613" s="93" t="s">
        <v>196</v>
      </c>
      <c r="BL613" s="97" t="s">
        <v>102</v>
      </c>
      <c r="BM613" s="93" t="s">
        <v>105</v>
      </c>
      <c r="BN613" s="93" t="s">
        <v>596</v>
      </c>
      <c r="BO613" s="93" t="s">
        <v>102</v>
      </c>
      <c r="BP613" s="98" t="s">
        <v>102</v>
      </c>
      <c r="BQ613" s="93" t="s">
        <v>102</v>
      </c>
      <c r="BR613" s="93" t="s">
        <v>102</v>
      </c>
      <c r="BS613" s="93" t="s">
        <v>102</v>
      </c>
      <c r="BT613" s="99" t="s">
        <v>591</v>
      </c>
      <c r="BU613" s="100" t="s">
        <v>11588</v>
      </c>
      <c r="BV613" s="101" t="s">
        <v>471</v>
      </c>
      <c r="BW613" s="136"/>
      <c r="BX613" s="103" t="s">
        <v>565</v>
      </c>
      <c r="BY613" s="104" t="s">
        <v>190</v>
      </c>
      <c r="BZ613" s="136"/>
      <c r="CA613" s="83" t="s">
        <v>599</v>
      </c>
      <c r="CB613" s="106" t="s">
        <v>647</v>
      </c>
      <c r="CC613" s="106" t="s">
        <v>11589</v>
      </c>
      <c r="CD613" s="107"/>
      <c r="CE613" s="108" t="s">
        <v>107</v>
      </c>
      <c r="CF613" s="108" t="s">
        <v>107</v>
      </c>
      <c r="CG613" s="109"/>
      <c r="CH613" s="110" t="s">
        <v>107</v>
      </c>
      <c r="CI613" s="111"/>
      <c r="CJ613" s="112">
        <v>6710</v>
      </c>
      <c r="CK613" s="113">
        <v>86</v>
      </c>
      <c r="CL613" s="114" t="s">
        <v>134</v>
      </c>
      <c r="CM613" s="114" t="s">
        <v>108</v>
      </c>
      <c r="CN613" s="114"/>
      <c r="CO613" s="115" t="s">
        <v>102</v>
      </c>
      <c r="CP613" s="115" t="s">
        <v>102</v>
      </c>
      <c r="CQ613" s="115" t="s">
        <v>102</v>
      </c>
      <c r="CR613" s="115" t="s">
        <v>102</v>
      </c>
      <c r="CS613" s="116"/>
      <c r="CT613" s="117" t="s">
        <v>109</v>
      </c>
      <c r="CU613" s="117" t="s">
        <v>109</v>
      </c>
      <c r="CV613" s="83">
        <v>609</v>
      </c>
      <c r="CW613" s="83" t="s">
        <v>108</v>
      </c>
      <c r="CX613" s="83">
        <v>609</v>
      </c>
      <c r="CY613" s="83" t="s">
        <v>108</v>
      </c>
      <c r="CZ613" s="83">
        <v>6937</v>
      </c>
      <c r="DA613" s="83" t="s">
        <v>419</v>
      </c>
      <c r="DB613" s="83" t="s">
        <v>130</v>
      </c>
      <c r="DC613" s="83" t="s">
        <v>499</v>
      </c>
      <c r="DD613" s="83">
        <v>1658</v>
      </c>
      <c r="DE613" s="83" t="s">
        <v>444</v>
      </c>
      <c r="DF613" s="83" t="s">
        <v>130</v>
      </c>
      <c r="DG613" s="83" t="s">
        <v>499</v>
      </c>
      <c r="DH613" s="83"/>
      <c r="DI613" s="83">
        <v>0</v>
      </c>
      <c r="DJ613" s="83">
        <v>1</v>
      </c>
      <c r="DK613" s="83">
        <v>0</v>
      </c>
      <c r="DL613" s="83">
        <v>0</v>
      </c>
      <c r="DM613" s="83">
        <v>0</v>
      </c>
      <c r="DN613" s="83">
        <v>0</v>
      </c>
      <c r="DO613" s="83">
        <v>0</v>
      </c>
      <c r="DP613" s="83">
        <v>0</v>
      </c>
      <c r="DQ613" s="83">
        <v>0</v>
      </c>
      <c r="DR613" s="83">
        <v>0</v>
      </c>
      <c r="DS613" s="83">
        <v>0</v>
      </c>
      <c r="DT613" s="83">
        <v>3</v>
      </c>
      <c r="DU613" s="83">
        <v>3</v>
      </c>
      <c r="DV613" s="83">
        <v>0</v>
      </c>
      <c r="DW613" s="83">
        <v>0</v>
      </c>
      <c r="DX613" s="83">
        <v>3</v>
      </c>
      <c r="DY613" s="85">
        <v>44255</v>
      </c>
      <c r="DZ613" s="83" t="s">
        <v>4660</v>
      </c>
      <c r="EA613" s="83" t="s">
        <v>102</v>
      </c>
      <c r="EB613" s="83" t="s">
        <v>482</v>
      </c>
      <c r="EC613" s="83">
        <v>609</v>
      </c>
      <c r="ED613" s="83" t="s">
        <v>483</v>
      </c>
      <c r="EE613" s="83">
        <v>1</v>
      </c>
      <c r="EF613" s="83">
        <v>0</v>
      </c>
      <c r="EG613" s="83">
        <v>0</v>
      </c>
      <c r="EH613" s="83" t="s">
        <v>109</v>
      </c>
      <c r="EI613" s="83" t="s">
        <v>108</v>
      </c>
      <c r="EJ613" s="83" t="s">
        <v>583</v>
      </c>
      <c r="EK613" s="83">
        <v>0</v>
      </c>
      <c r="EL613" s="83">
        <v>0</v>
      </c>
      <c r="EM613" s="83">
        <v>1</v>
      </c>
      <c r="EN613" s="83" t="s">
        <v>497</v>
      </c>
      <c r="EO613" s="83"/>
      <c r="EP613" s="83" t="s">
        <v>436</v>
      </c>
      <c r="EQ613" s="136">
        <v>1</v>
      </c>
      <c r="ER613" s="136">
        <v>1</v>
      </c>
      <c r="ES613" s="136">
        <v>1</v>
      </c>
      <c r="ET613" s="136">
        <v>1</v>
      </c>
      <c r="EU613" s="215" t="s">
        <v>269</v>
      </c>
      <c r="EV613" s="136">
        <v>1</v>
      </c>
      <c r="EW613" s="136">
        <v>1</v>
      </c>
      <c r="EX613" s="136">
        <v>1</v>
      </c>
      <c r="EY613" s="136">
        <v>1</v>
      </c>
      <c r="EZ613" s="136">
        <v>1</v>
      </c>
      <c r="FP613" s="215" t="s">
        <v>592</v>
      </c>
      <c r="FQ613" s="136" t="b">
        <v>1</v>
      </c>
      <c r="FR613" s="136" t="b">
        <v>1</v>
      </c>
      <c r="FS613" s="136" t="b">
        <v>1</v>
      </c>
      <c r="FT613" s="136" t="b">
        <v>1</v>
      </c>
      <c r="FX613" s="215" t="s">
        <v>269</v>
      </c>
    </row>
    <row r="614" spans="1:180" ht="60" customHeight="1" x14ac:dyDescent="0.55000000000000004">
      <c r="A614" s="83" t="s">
        <v>130</v>
      </c>
      <c r="B614" s="83" t="s">
        <v>98</v>
      </c>
      <c r="C614" s="136">
        <v>291657</v>
      </c>
      <c r="D614" s="207" t="s">
        <v>627</v>
      </c>
      <c r="E614" s="208" t="s">
        <v>630</v>
      </c>
      <c r="F614" s="83" t="s">
        <v>108</v>
      </c>
      <c r="G614" s="85">
        <v>20621</v>
      </c>
      <c r="H614" s="83" t="s">
        <v>102</v>
      </c>
      <c r="I614" s="85">
        <v>39794</v>
      </c>
      <c r="J614" s="83" t="s">
        <v>228</v>
      </c>
      <c r="K614" s="216">
        <v>684092524063</v>
      </c>
      <c r="L614" s="83" t="s">
        <v>191</v>
      </c>
      <c r="M614" s="85">
        <v>43631</v>
      </c>
      <c r="N614" s="83">
        <v>-2351.6666666666702</v>
      </c>
      <c r="O614" s="83" t="s">
        <v>180</v>
      </c>
      <c r="P614" s="83" t="s">
        <v>181</v>
      </c>
      <c r="Q614" s="208" t="s">
        <v>7484</v>
      </c>
      <c r="R614" s="83" t="s">
        <v>102</v>
      </c>
      <c r="S614" s="83" t="s">
        <v>102</v>
      </c>
      <c r="T614" s="83" t="s">
        <v>199</v>
      </c>
      <c r="U614" s="83" t="s">
        <v>10059</v>
      </c>
      <c r="V614" s="83" t="s">
        <v>104</v>
      </c>
      <c r="W614" s="83" t="s">
        <v>105</v>
      </c>
      <c r="X614" s="86" t="s">
        <v>7484</v>
      </c>
      <c r="Y614" s="87" t="s">
        <v>102</v>
      </c>
      <c r="Z614" s="87" t="s">
        <v>102</v>
      </c>
      <c r="AA614" s="87" t="s">
        <v>199</v>
      </c>
      <c r="AB614" s="87" t="s">
        <v>10059</v>
      </c>
      <c r="AC614" s="87" t="s">
        <v>104</v>
      </c>
      <c r="AD614" s="87" t="s">
        <v>105</v>
      </c>
      <c r="AE614" s="87" t="s">
        <v>106</v>
      </c>
      <c r="AF614" s="86" t="s">
        <v>7484</v>
      </c>
      <c r="AG614" s="87" t="s">
        <v>489</v>
      </c>
      <c r="AH614" s="87" t="s">
        <v>10060</v>
      </c>
      <c r="AI614" s="87" t="s">
        <v>104</v>
      </c>
      <c r="AJ614" s="87" t="s">
        <v>204</v>
      </c>
      <c r="AK614" s="88"/>
      <c r="AL614" s="83" t="s">
        <v>107</v>
      </c>
      <c r="AM614" s="89" t="s">
        <v>454</v>
      </c>
      <c r="AN614" s="90" t="s">
        <v>416</v>
      </c>
      <c r="AO614" s="91" t="s">
        <v>641</v>
      </c>
      <c r="AP614" s="90">
        <v>8.3333333333332398</v>
      </c>
      <c r="AQ614" s="92" t="s">
        <v>211</v>
      </c>
      <c r="AR614" s="93" t="s">
        <v>102</v>
      </c>
      <c r="AS614" s="93" t="s">
        <v>102</v>
      </c>
      <c r="AT614" s="93" t="s">
        <v>102</v>
      </c>
      <c r="AU614" s="210" t="s">
        <v>641</v>
      </c>
      <c r="AV614" s="93" t="s">
        <v>192</v>
      </c>
      <c r="AW614" s="94" t="s">
        <v>102</v>
      </c>
      <c r="AX614" s="93" t="s">
        <v>105</v>
      </c>
      <c r="AY614" s="95" t="s">
        <v>188</v>
      </c>
      <c r="AZ614" s="93" t="s">
        <v>102</v>
      </c>
      <c r="BA614" s="93" t="s">
        <v>10061</v>
      </c>
      <c r="BB614" s="93" t="s">
        <v>102</v>
      </c>
      <c r="BC614" s="93" t="s">
        <v>102</v>
      </c>
      <c r="BD614" s="96" t="s">
        <v>102</v>
      </c>
      <c r="BE614" s="90">
        <v>-296.16666666666703</v>
      </c>
      <c r="BF614" s="93" t="s">
        <v>211</v>
      </c>
      <c r="BG614" s="93" t="s">
        <v>102</v>
      </c>
      <c r="BH614" s="93" t="s">
        <v>102</v>
      </c>
      <c r="BI614" s="93" t="s">
        <v>102</v>
      </c>
      <c r="BJ614" s="210" t="s">
        <v>646</v>
      </c>
      <c r="BK614" s="93" t="s">
        <v>182</v>
      </c>
      <c r="BL614" s="97" t="s">
        <v>102</v>
      </c>
      <c r="BM614" s="93" t="s">
        <v>105</v>
      </c>
      <c r="BN614" s="93" t="s">
        <v>104</v>
      </c>
      <c r="BO614" s="93" t="s">
        <v>102</v>
      </c>
      <c r="BP614" s="98">
        <v>20180410</v>
      </c>
      <c r="BQ614" s="93" t="s">
        <v>102</v>
      </c>
      <c r="BR614" s="93" t="s">
        <v>102</v>
      </c>
      <c r="BS614" s="93" t="s">
        <v>102</v>
      </c>
      <c r="BT614" s="99" t="s">
        <v>591</v>
      </c>
      <c r="BU614" s="100" t="s">
        <v>11590</v>
      </c>
      <c r="BV614" s="101" t="s">
        <v>471</v>
      </c>
      <c r="BW614" s="136"/>
      <c r="BX614" s="103" t="s">
        <v>565</v>
      </c>
      <c r="BY614" s="104" t="s">
        <v>190</v>
      </c>
      <c r="BZ614" s="136"/>
      <c r="CA614" s="83" t="s">
        <v>599</v>
      </c>
      <c r="CB614" s="106" t="s">
        <v>647</v>
      </c>
      <c r="CC614" s="106" t="s">
        <v>11591</v>
      </c>
      <c r="CD614" s="107"/>
      <c r="CE614" s="108" t="s">
        <v>107</v>
      </c>
      <c r="CF614" s="108" t="s">
        <v>107</v>
      </c>
      <c r="CG614" s="109"/>
      <c r="CH614" s="110" t="s">
        <v>107</v>
      </c>
      <c r="CI614" s="111"/>
      <c r="CJ614" s="112">
        <v>6710</v>
      </c>
      <c r="CK614" s="113">
        <v>86</v>
      </c>
      <c r="CL614" s="114" t="s">
        <v>134</v>
      </c>
      <c r="CM614" s="114" t="s">
        <v>108</v>
      </c>
      <c r="CN614" s="114"/>
      <c r="CO614" s="115" t="s">
        <v>102</v>
      </c>
      <c r="CP614" s="115" t="s">
        <v>102</v>
      </c>
      <c r="CQ614" s="115" t="s">
        <v>102</v>
      </c>
      <c r="CR614" s="115" t="s">
        <v>102</v>
      </c>
      <c r="CS614" s="116"/>
      <c r="CT614" s="117" t="s">
        <v>109</v>
      </c>
      <c r="CU614" s="117" t="s">
        <v>109</v>
      </c>
      <c r="CV614" s="83">
        <v>610</v>
      </c>
      <c r="CW614" s="83" t="s">
        <v>108</v>
      </c>
      <c r="CX614" s="83">
        <v>610</v>
      </c>
      <c r="CY614" s="83" t="s">
        <v>108</v>
      </c>
      <c r="CZ614" s="83">
        <v>6938</v>
      </c>
      <c r="DA614" s="83" t="s">
        <v>419</v>
      </c>
      <c r="DB614" s="83" t="s">
        <v>130</v>
      </c>
      <c r="DC614" s="83" t="s">
        <v>499</v>
      </c>
      <c r="DD614" s="83">
        <v>1659</v>
      </c>
      <c r="DE614" s="83" t="s">
        <v>444</v>
      </c>
      <c r="DF614" s="83" t="s">
        <v>130</v>
      </c>
      <c r="DG614" s="83" t="s">
        <v>499</v>
      </c>
      <c r="DH614" s="83"/>
      <c r="DI614" s="83">
        <v>0</v>
      </c>
      <c r="DJ614" s="83">
        <v>1</v>
      </c>
      <c r="DK614" s="83">
        <v>0</v>
      </c>
      <c r="DL614" s="83">
        <v>0</v>
      </c>
      <c r="DM614" s="83">
        <v>0</v>
      </c>
      <c r="DN614" s="83">
        <v>0</v>
      </c>
      <c r="DO614" s="83">
        <v>0</v>
      </c>
      <c r="DP614" s="83">
        <v>0</v>
      </c>
      <c r="DQ614" s="83">
        <v>0</v>
      </c>
      <c r="DR614" s="83">
        <v>0</v>
      </c>
      <c r="DS614" s="83">
        <v>0</v>
      </c>
      <c r="DT614" s="83">
        <v>3</v>
      </c>
      <c r="DU614" s="83">
        <v>3</v>
      </c>
      <c r="DV614" s="83">
        <v>0</v>
      </c>
      <c r="DW614" s="83">
        <v>0</v>
      </c>
      <c r="DX614" s="83">
        <v>3</v>
      </c>
      <c r="DY614" s="85">
        <v>44256</v>
      </c>
      <c r="DZ614" s="83" t="s">
        <v>4661</v>
      </c>
      <c r="EA614" s="83" t="s">
        <v>102</v>
      </c>
      <c r="EB614" s="83" t="s">
        <v>482</v>
      </c>
      <c r="EC614" s="83">
        <v>610</v>
      </c>
      <c r="ED614" s="83" t="s">
        <v>483</v>
      </c>
      <c r="EE614" s="83">
        <v>1</v>
      </c>
      <c r="EF614" s="83">
        <v>0</v>
      </c>
      <c r="EG614" s="83">
        <v>0</v>
      </c>
      <c r="EH614" s="83" t="s">
        <v>109</v>
      </c>
      <c r="EI614" s="83" t="s">
        <v>108</v>
      </c>
      <c r="EJ614" s="83" t="s">
        <v>583</v>
      </c>
      <c r="EK614" s="83">
        <v>0</v>
      </c>
      <c r="EL614" s="83">
        <v>0</v>
      </c>
      <c r="EM614" s="83">
        <v>1</v>
      </c>
      <c r="EN614" s="83" t="s">
        <v>497</v>
      </c>
      <c r="EO614" s="83"/>
      <c r="EP614" s="83" t="s">
        <v>436</v>
      </c>
      <c r="EQ614" s="136">
        <v>1</v>
      </c>
      <c r="ER614" s="136">
        <v>1</v>
      </c>
      <c r="ES614" s="136">
        <v>1</v>
      </c>
      <c r="ET614" s="136">
        <v>1</v>
      </c>
      <c r="EU614" s="215" t="s">
        <v>269</v>
      </c>
      <c r="EV614" s="136">
        <v>1</v>
      </c>
      <c r="EW614" s="136">
        <v>1</v>
      </c>
      <c r="EX614" s="136">
        <v>1</v>
      </c>
      <c r="EY614" s="136">
        <v>1</v>
      </c>
      <c r="EZ614" s="136">
        <v>1</v>
      </c>
      <c r="FP614" s="215" t="s">
        <v>592</v>
      </c>
      <c r="FQ614" s="136" t="b">
        <v>1</v>
      </c>
      <c r="FR614" s="136" t="b">
        <v>1</v>
      </c>
      <c r="FS614" s="136" t="b">
        <v>1</v>
      </c>
      <c r="FT614" s="136" t="b">
        <v>1</v>
      </c>
      <c r="FX614" s="215" t="s">
        <v>269</v>
      </c>
    </row>
    <row r="615" spans="1:180" ht="60" customHeight="1" x14ac:dyDescent="0.55000000000000004">
      <c r="A615" s="83" t="s">
        <v>130</v>
      </c>
      <c r="B615" s="83" t="s">
        <v>98</v>
      </c>
      <c r="C615" s="136">
        <v>721419</v>
      </c>
      <c r="D615" s="207" t="s">
        <v>628</v>
      </c>
      <c r="E615" s="208" t="s">
        <v>633</v>
      </c>
      <c r="F615" s="83" t="s">
        <v>108</v>
      </c>
      <c r="G615" s="85">
        <v>22744</v>
      </c>
      <c r="H615" s="83" t="s">
        <v>102</v>
      </c>
      <c r="I615" s="85">
        <v>39772</v>
      </c>
      <c r="J615" s="83" t="s">
        <v>228</v>
      </c>
      <c r="K615" s="216">
        <v>667717881157</v>
      </c>
      <c r="L615" s="83" t="s">
        <v>191</v>
      </c>
      <c r="M615" s="85">
        <v>43619</v>
      </c>
      <c r="N615" s="83">
        <v>-2356.6666666666702</v>
      </c>
      <c r="O615" s="83" t="s">
        <v>193</v>
      </c>
      <c r="P615" s="83" t="s">
        <v>181</v>
      </c>
      <c r="Q615" s="208" t="s">
        <v>7488</v>
      </c>
      <c r="R615" s="83" t="s">
        <v>102</v>
      </c>
      <c r="S615" s="83" t="s">
        <v>102</v>
      </c>
      <c r="T615" s="83" t="s">
        <v>133</v>
      </c>
      <c r="U615" s="83" t="s">
        <v>10062</v>
      </c>
      <c r="V615" s="83" t="s">
        <v>111</v>
      </c>
      <c r="W615" s="83" t="s">
        <v>105</v>
      </c>
      <c r="X615" s="86" t="s">
        <v>7488</v>
      </c>
      <c r="Y615" s="87" t="s">
        <v>102</v>
      </c>
      <c r="Z615" s="87" t="s">
        <v>102</v>
      </c>
      <c r="AA615" s="87" t="s">
        <v>133</v>
      </c>
      <c r="AB615" s="87" t="s">
        <v>10062</v>
      </c>
      <c r="AC615" s="87" t="s">
        <v>111</v>
      </c>
      <c r="AD615" s="87" t="s">
        <v>105</v>
      </c>
      <c r="AE615" s="87" t="s">
        <v>106</v>
      </c>
      <c r="AF615" s="86" t="s">
        <v>7488</v>
      </c>
      <c r="AG615" s="87" t="s">
        <v>486</v>
      </c>
      <c r="AH615" s="87" t="s">
        <v>10062</v>
      </c>
      <c r="AI615" s="87" t="s">
        <v>111</v>
      </c>
      <c r="AJ615" s="87" t="s">
        <v>204</v>
      </c>
      <c r="AK615" s="88"/>
      <c r="AL615" s="83" t="s">
        <v>107</v>
      </c>
      <c r="AM615" s="89" t="s">
        <v>454</v>
      </c>
      <c r="AN615" s="90" t="s">
        <v>416</v>
      </c>
      <c r="AO615" s="91" t="s">
        <v>642</v>
      </c>
      <c r="AP615" s="90">
        <v>8.3333333333332398</v>
      </c>
      <c r="AQ615" s="92" t="s">
        <v>102</v>
      </c>
      <c r="AR615" s="93" t="s">
        <v>102</v>
      </c>
      <c r="AS615" s="93" t="s">
        <v>102</v>
      </c>
      <c r="AT615" s="93" t="s">
        <v>102</v>
      </c>
      <c r="AU615" s="210" t="s">
        <v>644</v>
      </c>
      <c r="AV615" s="93" t="s">
        <v>185</v>
      </c>
      <c r="AW615" s="94" t="s">
        <v>102</v>
      </c>
      <c r="AX615" s="93" t="s">
        <v>183</v>
      </c>
      <c r="AY615" s="95" t="s">
        <v>111</v>
      </c>
      <c r="AZ615" s="93" t="s">
        <v>102</v>
      </c>
      <c r="BA615" s="93" t="s">
        <v>102</v>
      </c>
      <c r="BB615" s="93" t="s">
        <v>102</v>
      </c>
      <c r="BC615" s="93" t="s">
        <v>102</v>
      </c>
      <c r="BD615" s="96" t="s">
        <v>102</v>
      </c>
      <c r="BE615" s="90">
        <v>-296.66666666666703</v>
      </c>
      <c r="BF615" s="93" t="s">
        <v>102</v>
      </c>
      <c r="BG615" s="93" t="s">
        <v>102</v>
      </c>
      <c r="BH615" s="93" t="s">
        <v>102</v>
      </c>
      <c r="BI615" s="93" t="s">
        <v>102</v>
      </c>
      <c r="BJ615" s="210" t="s">
        <v>642</v>
      </c>
      <c r="BK615" s="93" t="s">
        <v>192</v>
      </c>
      <c r="BL615" s="97" t="s">
        <v>102</v>
      </c>
      <c r="BM615" s="93" t="s">
        <v>183</v>
      </c>
      <c r="BN615" s="93" t="s">
        <v>106</v>
      </c>
      <c r="BO615" s="93" t="s">
        <v>102</v>
      </c>
      <c r="BP615" s="98" t="s">
        <v>102</v>
      </c>
      <c r="BQ615" s="93" t="s">
        <v>102</v>
      </c>
      <c r="BR615" s="93" t="s">
        <v>102</v>
      </c>
      <c r="BS615" s="93" t="s">
        <v>102</v>
      </c>
      <c r="BT615" s="99" t="s">
        <v>591</v>
      </c>
      <c r="BU615" s="100" t="s">
        <v>11592</v>
      </c>
      <c r="BV615" s="101" t="s">
        <v>471</v>
      </c>
      <c r="BW615" s="136"/>
      <c r="BX615" s="103" t="s">
        <v>565</v>
      </c>
      <c r="BY615" s="104" t="s">
        <v>190</v>
      </c>
      <c r="BZ615" s="136"/>
      <c r="CA615" s="83" t="s">
        <v>599</v>
      </c>
      <c r="CB615" s="106" t="s">
        <v>647</v>
      </c>
      <c r="CC615" s="106" t="s">
        <v>11593</v>
      </c>
      <c r="CD615" s="107"/>
      <c r="CE615" s="108" t="s">
        <v>107</v>
      </c>
      <c r="CF615" s="108" t="s">
        <v>107</v>
      </c>
      <c r="CG615" s="109"/>
      <c r="CH615" s="110" t="s">
        <v>107</v>
      </c>
      <c r="CI615" s="111"/>
      <c r="CJ615" s="112">
        <v>6710</v>
      </c>
      <c r="CK615" s="113">
        <v>86</v>
      </c>
      <c r="CL615" s="114" t="s">
        <v>134</v>
      </c>
      <c r="CM615" s="114" t="s">
        <v>108</v>
      </c>
      <c r="CN615" s="114"/>
      <c r="CO615" s="115" t="s">
        <v>102</v>
      </c>
      <c r="CP615" s="115" t="s">
        <v>102</v>
      </c>
      <c r="CQ615" s="115" t="s">
        <v>102</v>
      </c>
      <c r="CR615" s="115" t="s">
        <v>102</v>
      </c>
      <c r="CS615" s="116"/>
      <c r="CT615" s="117" t="s">
        <v>109</v>
      </c>
      <c r="CU615" s="117" t="s">
        <v>109</v>
      </c>
      <c r="CV615" s="83">
        <v>611</v>
      </c>
      <c r="CW615" s="83" t="s">
        <v>108</v>
      </c>
      <c r="CX615" s="83">
        <v>611</v>
      </c>
      <c r="CY615" s="83" t="s">
        <v>108</v>
      </c>
      <c r="CZ615" s="83">
        <v>6939</v>
      </c>
      <c r="DA615" s="83" t="s">
        <v>419</v>
      </c>
      <c r="DB615" s="83" t="s">
        <v>130</v>
      </c>
      <c r="DC615" s="83" t="s">
        <v>499</v>
      </c>
      <c r="DD615" s="83">
        <v>1660</v>
      </c>
      <c r="DE615" s="83" t="s">
        <v>444</v>
      </c>
      <c r="DF615" s="83" t="s">
        <v>130</v>
      </c>
      <c r="DG615" s="83" t="s">
        <v>499</v>
      </c>
      <c r="DH615" s="83"/>
      <c r="DI615" s="83">
        <v>0</v>
      </c>
      <c r="DJ615" s="83">
        <v>1</v>
      </c>
      <c r="DK615" s="83">
        <v>0</v>
      </c>
      <c r="DL615" s="83">
        <v>0</v>
      </c>
      <c r="DM615" s="83">
        <v>0</v>
      </c>
      <c r="DN615" s="83">
        <v>0</v>
      </c>
      <c r="DO615" s="83">
        <v>0</v>
      </c>
      <c r="DP615" s="83">
        <v>0</v>
      </c>
      <c r="DQ615" s="83">
        <v>0</v>
      </c>
      <c r="DR615" s="83">
        <v>0</v>
      </c>
      <c r="DS615" s="83">
        <v>0</v>
      </c>
      <c r="DT615" s="83">
        <v>3</v>
      </c>
      <c r="DU615" s="83">
        <v>3</v>
      </c>
      <c r="DV615" s="83">
        <v>0</v>
      </c>
      <c r="DW615" s="83">
        <v>0</v>
      </c>
      <c r="DX615" s="83">
        <v>3</v>
      </c>
      <c r="DY615" s="85">
        <v>44257</v>
      </c>
      <c r="DZ615" s="83" t="s">
        <v>4662</v>
      </c>
      <c r="EA615" s="83" t="s">
        <v>102</v>
      </c>
      <c r="EB615" s="83" t="s">
        <v>482</v>
      </c>
      <c r="EC615" s="83">
        <v>611</v>
      </c>
      <c r="ED615" s="83" t="s">
        <v>483</v>
      </c>
      <c r="EE615" s="83">
        <v>1</v>
      </c>
      <c r="EF615" s="83">
        <v>0</v>
      </c>
      <c r="EG615" s="83">
        <v>0</v>
      </c>
      <c r="EH615" s="83" t="s">
        <v>109</v>
      </c>
      <c r="EI615" s="83" t="s">
        <v>108</v>
      </c>
      <c r="EJ615" s="83" t="s">
        <v>583</v>
      </c>
      <c r="EK615" s="83">
        <v>0</v>
      </c>
      <c r="EL615" s="83">
        <v>0</v>
      </c>
      <c r="EM615" s="83">
        <v>1</v>
      </c>
      <c r="EN615" s="83" t="s">
        <v>497</v>
      </c>
      <c r="EO615" s="83"/>
      <c r="EP615" s="83" t="s">
        <v>436</v>
      </c>
      <c r="EQ615" s="136">
        <v>1</v>
      </c>
      <c r="ER615" s="136">
        <v>1</v>
      </c>
      <c r="ES615" s="136">
        <v>1</v>
      </c>
      <c r="ET615" s="136">
        <v>1</v>
      </c>
      <c r="EU615" s="215" t="s">
        <v>269</v>
      </c>
      <c r="EV615" s="136">
        <v>1</v>
      </c>
      <c r="EW615" s="136">
        <v>1</v>
      </c>
      <c r="EX615" s="136">
        <v>1</v>
      </c>
      <c r="EY615" s="136">
        <v>1</v>
      </c>
      <c r="EZ615" s="136">
        <v>1</v>
      </c>
      <c r="FP615" s="215" t="s">
        <v>592</v>
      </c>
      <c r="FQ615" s="136" t="b">
        <v>1</v>
      </c>
      <c r="FR615" s="136" t="b">
        <v>1</v>
      </c>
      <c r="FS615" s="136" t="b">
        <v>1</v>
      </c>
      <c r="FT615" s="136" t="b">
        <v>1</v>
      </c>
      <c r="FX615" s="215" t="s">
        <v>269</v>
      </c>
    </row>
    <row r="616" spans="1:180" ht="60" customHeight="1" x14ac:dyDescent="0.55000000000000004">
      <c r="A616" s="83" t="s">
        <v>130</v>
      </c>
      <c r="B616" s="83" t="s">
        <v>98</v>
      </c>
      <c r="C616" s="136">
        <v>325396</v>
      </c>
      <c r="D616" s="207" t="s">
        <v>629</v>
      </c>
      <c r="E616" s="208" t="s">
        <v>634</v>
      </c>
      <c r="F616" s="83" t="s">
        <v>108</v>
      </c>
      <c r="G616" s="85">
        <v>26341</v>
      </c>
      <c r="H616" s="83" t="s">
        <v>102</v>
      </c>
      <c r="I616" s="85">
        <v>34633</v>
      </c>
      <c r="J616" s="83" t="s">
        <v>228</v>
      </c>
      <c r="K616" s="216">
        <v>358560775201</v>
      </c>
      <c r="L616" s="83" t="s">
        <v>191</v>
      </c>
      <c r="M616" s="85">
        <v>43642</v>
      </c>
      <c r="N616" s="83">
        <v>-2361.6666666666702</v>
      </c>
      <c r="O616" s="83" t="s">
        <v>193</v>
      </c>
      <c r="P616" s="83" t="s">
        <v>181</v>
      </c>
      <c r="Q616" s="208" t="s">
        <v>7492</v>
      </c>
      <c r="R616" s="83" t="s">
        <v>102</v>
      </c>
      <c r="S616" s="83" t="s">
        <v>102</v>
      </c>
      <c r="T616" s="83" t="s">
        <v>131</v>
      </c>
      <c r="U616" s="83" t="s">
        <v>10063</v>
      </c>
      <c r="V616" s="83" t="s">
        <v>104</v>
      </c>
      <c r="W616" s="83" t="s">
        <v>105</v>
      </c>
      <c r="X616" s="86" t="s">
        <v>7492</v>
      </c>
      <c r="Y616" s="87" t="s">
        <v>102</v>
      </c>
      <c r="Z616" s="87" t="s">
        <v>102</v>
      </c>
      <c r="AA616" s="87" t="s">
        <v>131</v>
      </c>
      <c r="AB616" s="87" t="s">
        <v>10063</v>
      </c>
      <c r="AC616" s="87" t="s">
        <v>104</v>
      </c>
      <c r="AD616" s="87" t="s">
        <v>105</v>
      </c>
      <c r="AE616" s="87" t="s">
        <v>106</v>
      </c>
      <c r="AF616" s="86" t="s">
        <v>7492</v>
      </c>
      <c r="AG616" s="87" t="s">
        <v>177</v>
      </c>
      <c r="AH616" s="87" t="s">
        <v>10063</v>
      </c>
      <c r="AI616" s="87" t="s">
        <v>104</v>
      </c>
      <c r="AJ616" s="87" t="s">
        <v>204</v>
      </c>
      <c r="AK616" s="88"/>
      <c r="AL616" s="83" t="s">
        <v>107</v>
      </c>
      <c r="AM616" s="89" t="s">
        <v>454</v>
      </c>
      <c r="AN616" s="90" t="s">
        <v>416</v>
      </c>
      <c r="AO616" s="91" t="s">
        <v>643</v>
      </c>
      <c r="AP616" s="90">
        <v>8.3333333333332398</v>
      </c>
      <c r="AQ616" s="92" t="s">
        <v>102</v>
      </c>
      <c r="AR616" s="93" t="s">
        <v>102</v>
      </c>
      <c r="AS616" s="93" t="s">
        <v>102</v>
      </c>
      <c r="AT616" s="93" t="s">
        <v>102</v>
      </c>
      <c r="AU616" s="210" t="s">
        <v>645</v>
      </c>
      <c r="AV616" s="93" t="s">
        <v>185</v>
      </c>
      <c r="AW616" s="94" t="s">
        <v>102</v>
      </c>
      <c r="AX616" s="93" t="s">
        <v>105</v>
      </c>
      <c r="AY616" s="95" t="s">
        <v>104</v>
      </c>
      <c r="AZ616" s="93" t="s">
        <v>102</v>
      </c>
      <c r="BA616" s="93" t="s">
        <v>102</v>
      </c>
      <c r="BB616" s="93" t="s">
        <v>102</v>
      </c>
      <c r="BC616" s="93" t="s">
        <v>102</v>
      </c>
      <c r="BD616" s="96" t="s">
        <v>102</v>
      </c>
      <c r="BE616" s="90">
        <v>-297.16666666666703</v>
      </c>
      <c r="BF616" s="93" t="s">
        <v>102</v>
      </c>
      <c r="BG616" s="93" t="s">
        <v>102</v>
      </c>
      <c r="BH616" s="93" t="s">
        <v>102</v>
      </c>
      <c r="BI616" s="93" t="s">
        <v>102</v>
      </c>
      <c r="BJ616" s="210" t="s">
        <v>643</v>
      </c>
      <c r="BK616" s="93" t="s">
        <v>196</v>
      </c>
      <c r="BL616" s="97" t="s">
        <v>102</v>
      </c>
      <c r="BM616" s="93" t="s">
        <v>105</v>
      </c>
      <c r="BN616" s="93" t="s">
        <v>596</v>
      </c>
      <c r="BO616" s="93" t="s">
        <v>102</v>
      </c>
      <c r="BP616" s="98" t="s">
        <v>102</v>
      </c>
      <c r="BQ616" s="93" t="s">
        <v>102</v>
      </c>
      <c r="BR616" s="93" t="s">
        <v>102</v>
      </c>
      <c r="BS616" s="93" t="s">
        <v>102</v>
      </c>
      <c r="BT616" s="99" t="s">
        <v>591</v>
      </c>
      <c r="BU616" s="100" t="s">
        <v>11594</v>
      </c>
      <c r="BV616" s="101" t="s">
        <v>471</v>
      </c>
      <c r="BW616" s="136"/>
      <c r="BX616" s="103" t="s">
        <v>565</v>
      </c>
      <c r="BY616" s="104" t="s">
        <v>190</v>
      </c>
      <c r="BZ616" s="136"/>
      <c r="CA616" s="83" t="s">
        <v>599</v>
      </c>
      <c r="CB616" s="106" t="s">
        <v>647</v>
      </c>
      <c r="CC616" s="106" t="s">
        <v>11595</v>
      </c>
      <c r="CD616" s="107"/>
      <c r="CE616" s="108" t="s">
        <v>107</v>
      </c>
      <c r="CF616" s="108" t="s">
        <v>107</v>
      </c>
      <c r="CG616" s="109"/>
      <c r="CH616" s="110" t="s">
        <v>107</v>
      </c>
      <c r="CI616" s="111"/>
      <c r="CJ616" s="112">
        <v>6710</v>
      </c>
      <c r="CK616" s="113">
        <v>86</v>
      </c>
      <c r="CL616" s="114" t="s">
        <v>134</v>
      </c>
      <c r="CM616" s="114" t="s">
        <v>108</v>
      </c>
      <c r="CN616" s="114"/>
      <c r="CO616" s="115" t="s">
        <v>102</v>
      </c>
      <c r="CP616" s="115" t="s">
        <v>102</v>
      </c>
      <c r="CQ616" s="115" t="s">
        <v>102</v>
      </c>
      <c r="CR616" s="115" t="s">
        <v>102</v>
      </c>
      <c r="CS616" s="116"/>
      <c r="CT616" s="117" t="s">
        <v>109</v>
      </c>
      <c r="CU616" s="117" t="s">
        <v>109</v>
      </c>
      <c r="CV616" s="83">
        <v>612</v>
      </c>
      <c r="CW616" s="83" t="s">
        <v>108</v>
      </c>
      <c r="CX616" s="83">
        <v>612</v>
      </c>
      <c r="CY616" s="83" t="s">
        <v>108</v>
      </c>
      <c r="CZ616" s="83">
        <v>6940</v>
      </c>
      <c r="DA616" s="83" t="s">
        <v>419</v>
      </c>
      <c r="DB616" s="83" t="s">
        <v>130</v>
      </c>
      <c r="DC616" s="83" t="s">
        <v>499</v>
      </c>
      <c r="DD616" s="83">
        <v>1661</v>
      </c>
      <c r="DE616" s="83" t="s">
        <v>444</v>
      </c>
      <c r="DF616" s="83" t="s">
        <v>130</v>
      </c>
      <c r="DG616" s="83" t="s">
        <v>499</v>
      </c>
      <c r="DH616" s="83"/>
      <c r="DI616" s="83">
        <v>0</v>
      </c>
      <c r="DJ616" s="83">
        <v>1</v>
      </c>
      <c r="DK616" s="83">
        <v>0</v>
      </c>
      <c r="DL616" s="83">
        <v>0</v>
      </c>
      <c r="DM616" s="83">
        <v>0</v>
      </c>
      <c r="DN616" s="83">
        <v>0</v>
      </c>
      <c r="DO616" s="83">
        <v>0</v>
      </c>
      <c r="DP616" s="83">
        <v>0</v>
      </c>
      <c r="DQ616" s="83">
        <v>0</v>
      </c>
      <c r="DR616" s="83">
        <v>0</v>
      </c>
      <c r="DS616" s="83">
        <v>0</v>
      </c>
      <c r="DT616" s="83">
        <v>3</v>
      </c>
      <c r="DU616" s="83">
        <v>3</v>
      </c>
      <c r="DV616" s="83">
        <v>0</v>
      </c>
      <c r="DW616" s="83">
        <v>0</v>
      </c>
      <c r="DX616" s="83">
        <v>3</v>
      </c>
      <c r="DY616" s="85">
        <v>44258</v>
      </c>
      <c r="DZ616" s="83" t="s">
        <v>4663</v>
      </c>
      <c r="EA616" s="83" t="s">
        <v>102</v>
      </c>
      <c r="EB616" s="83" t="s">
        <v>482</v>
      </c>
      <c r="EC616" s="83">
        <v>612</v>
      </c>
      <c r="ED616" s="83" t="s">
        <v>483</v>
      </c>
      <c r="EE616" s="83">
        <v>1</v>
      </c>
      <c r="EF616" s="83">
        <v>0</v>
      </c>
      <c r="EG616" s="83">
        <v>0</v>
      </c>
      <c r="EH616" s="83" t="s">
        <v>109</v>
      </c>
      <c r="EI616" s="83" t="s">
        <v>108</v>
      </c>
      <c r="EJ616" s="83" t="s">
        <v>583</v>
      </c>
      <c r="EK616" s="83">
        <v>0</v>
      </c>
      <c r="EL616" s="83">
        <v>0</v>
      </c>
      <c r="EM616" s="83">
        <v>1</v>
      </c>
      <c r="EN616" s="83" t="s">
        <v>497</v>
      </c>
      <c r="EO616" s="83"/>
      <c r="EP616" s="83" t="s">
        <v>436</v>
      </c>
      <c r="EQ616" s="136">
        <v>1</v>
      </c>
      <c r="ER616" s="136">
        <v>1</v>
      </c>
      <c r="ES616" s="136">
        <v>1</v>
      </c>
      <c r="ET616" s="136">
        <v>1</v>
      </c>
      <c r="EU616" s="215" t="s">
        <v>269</v>
      </c>
      <c r="EV616" s="136">
        <v>1</v>
      </c>
      <c r="EW616" s="136">
        <v>1</v>
      </c>
      <c r="EX616" s="136">
        <v>1</v>
      </c>
      <c r="EY616" s="136">
        <v>1</v>
      </c>
      <c r="EZ616" s="136">
        <v>1</v>
      </c>
      <c r="FP616" s="215" t="s">
        <v>592</v>
      </c>
      <c r="FQ616" s="136" t="b">
        <v>1</v>
      </c>
      <c r="FR616" s="136" t="b">
        <v>1</v>
      </c>
      <c r="FS616" s="136" t="b">
        <v>1</v>
      </c>
      <c r="FT616" s="136" t="b">
        <v>1</v>
      </c>
      <c r="FX616" s="215" t="s">
        <v>269</v>
      </c>
    </row>
    <row r="617" spans="1:180" ht="60" customHeight="1" x14ac:dyDescent="0.55000000000000004">
      <c r="A617" s="83" t="s">
        <v>130</v>
      </c>
      <c r="B617" s="83" t="s">
        <v>98</v>
      </c>
      <c r="C617" s="136">
        <v>411819</v>
      </c>
      <c r="D617" s="207" t="s">
        <v>627</v>
      </c>
      <c r="E617" s="208" t="s">
        <v>630</v>
      </c>
      <c r="F617" s="83" t="s">
        <v>108</v>
      </c>
      <c r="G617" s="85">
        <v>20621</v>
      </c>
      <c r="H617" s="83" t="s">
        <v>102</v>
      </c>
      <c r="I617" s="85">
        <v>39794</v>
      </c>
      <c r="J617" s="83" t="s">
        <v>228</v>
      </c>
      <c r="K617" s="216">
        <v>822667854663</v>
      </c>
      <c r="L617" s="83" t="s">
        <v>191</v>
      </c>
      <c r="M617" s="85">
        <v>43631</v>
      </c>
      <c r="N617" s="83">
        <v>-2366.6666666666702</v>
      </c>
      <c r="O617" s="83" t="s">
        <v>180</v>
      </c>
      <c r="P617" s="83" t="s">
        <v>181</v>
      </c>
      <c r="Q617" s="208" t="s">
        <v>7496</v>
      </c>
      <c r="R617" s="83" t="s">
        <v>102</v>
      </c>
      <c r="S617" s="83" t="s">
        <v>102</v>
      </c>
      <c r="T617" s="83" t="s">
        <v>199</v>
      </c>
      <c r="U617" s="83" t="s">
        <v>10064</v>
      </c>
      <c r="V617" s="83" t="s">
        <v>104</v>
      </c>
      <c r="W617" s="83" t="s">
        <v>105</v>
      </c>
      <c r="X617" s="86" t="s">
        <v>7496</v>
      </c>
      <c r="Y617" s="87" t="s">
        <v>102</v>
      </c>
      <c r="Z617" s="87" t="s">
        <v>102</v>
      </c>
      <c r="AA617" s="87" t="s">
        <v>199</v>
      </c>
      <c r="AB617" s="87" t="s">
        <v>10064</v>
      </c>
      <c r="AC617" s="87" t="s">
        <v>104</v>
      </c>
      <c r="AD617" s="87" t="s">
        <v>105</v>
      </c>
      <c r="AE617" s="87" t="s">
        <v>106</v>
      </c>
      <c r="AF617" s="86" t="s">
        <v>7496</v>
      </c>
      <c r="AG617" s="87" t="s">
        <v>489</v>
      </c>
      <c r="AH617" s="87" t="s">
        <v>10065</v>
      </c>
      <c r="AI617" s="87" t="s">
        <v>104</v>
      </c>
      <c r="AJ617" s="87" t="s">
        <v>204</v>
      </c>
      <c r="AK617" s="88"/>
      <c r="AL617" s="83" t="s">
        <v>107</v>
      </c>
      <c r="AM617" s="89" t="s">
        <v>454</v>
      </c>
      <c r="AN617" s="90" t="s">
        <v>416</v>
      </c>
      <c r="AO617" s="91" t="s">
        <v>641</v>
      </c>
      <c r="AP617" s="90">
        <v>8.3333333333332398</v>
      </c>
      <c r="AQ617" s="92" t="s">
        <v>211</v>
      </c>
      <c r="AR617" s="93" t="s">
        <v>102</v>
      </c>
      <c r="AS617" s="93" t="s">
        <v>102</v>
      </c>
      <c r="AT617" s="93" t="s">
        <v>102</v>
      </c>
      <c r="AU617" s="210" t="s">
        <v>641</v>
      </c>
      <c r="AV617" s="93" t="s">
        <v>192</v>
      </c>
      <c r="AW617" s="94" t="s">
        <v>102</v>
      </c>
      <c r="AX617" s="93" t="s">
        <v>105</v>
      </c>
      <c r="AY617" s="95" t="s">
        <v>188</v>
      </c>
      <c r="AZ617" s="93" t="s">
        <v>102</v>
      </c>
      <c r="BA617" s="93" t="s">
        <v>10066</v>
      </c>
      <c r="BB617" s="93" t="s">
        <v>102</v>
      </c>
      <c r="BC617" s="93" t="s">
        <v>102</v>
      </c>
      <c r="BD617" s="96" t="s">
        <v>102</v>
      </c>
      <c r="BE617" s="90">
        <v>-297.66666666666703</v>
      </c>
      <c r="BF617" s="93" t="s">
        <v>211</v>
      </c>
      <c r="BG617" s="93" t="s">
        <v>102</v>
      </c>
      <c r="BH617" s="93" t="s">
        <v>102</v>
      </c>
      <c r="BI617" s="93" t="s">
        <v>102</v>
      </c>
      <c r="BJ617" s="210" t="s">
        <v>646</v>
      </c>
      <c r="BK617" s="93" t="s">
        <v>182</v>
      </c>
      <c r="BL617" s="97" t="s">
        <v>102</v>
      </c>
      <c r="BM617" s="93" t="s">
        <v>105</v>
      </c>
      <c r="BN617" s="93" t="s">
        <v>104</v>
      </c>
      <c r="BO617" s="93" t="s">
        <v>102</v>
      </c>
      <c r="BP617" s="98">
        <v>20180411</v>
      </c>
      <c r="BQ617" s="93" t="s">
        <v>102</v>
      </c>
      <c r="BR617" s="93" t="s">
        <v>102</v>
      </c>
      <c r="BS617" s="93" t="s">
        <v>102</v>
      </c>
      <c r="BT617" s="99" t="s">
        <v>591</v>
      </c>
      <c r="BU617" s="100" t="s">
        <v>11596</v>
      </c>
      <c r="BV617" s="101" t="s">
        <v>471</v>
      </c>
      <c r="BW617" s="136"/>
      <c r="BX617" s="103" t="s">
        <v>565</v>
      </c>
      <c r="BY617" s="104" t="s">
        <v>190</v>
      </c>
      <c r="BZ617" s="136"/>
      <c r="CA617" s="83" t="s">
        <v>599</v>
      </c>
      <c r="CB617" s="106" t="s">
        <v>647</v>
      </c>
      <c r="CC617" s="106" t="s">
        <v>11597</v>
      </c>
      <c r="CD617" s="107"/>
      <c r="CE617" s="108" t="s">
        <v>107</v>
      </c>
      <c r="CF617" s="108" t="s">
        <v>107</v>
      </c>
      <c r="CG617" s="109"/>
      <c r="CH617" s="110" t="s">
        <v>107</v>
      </c>
      <c r="CI617" s="111"/>
      <c r="CJ617" s="112">
        <v>6710</v>
      </c>
      <c r="CK617" s="113">
        <v>86</v>
      </c>
      <c r="CL617" s="114" t="s">
        <v>134</v>
      </c>
      <c r="CM617" s="114" t="s">
        <v>108</v>
      </c>
      <c r="CN617" s="114"/>
      <c r="CO617" s="115" t="s">
        <v>102</v>
      </c>
      <c r="CP617" s="115" t="s">
        <v>102</v>
      </c>
      <c r="CQ617" s="115" t="s">
        <v>102</v>
      </c>
      <c r="CR617" s="115" t="s">
        <v>102</v>
      </c>
      <c r="CS617" s="116"/>
      <c r="CT617" s="117" t="s">
        <v>109</v>
      </c>
      <c r="CU617" s="117" t="s">
        <v>109</v>
      </c>
      <c r="CV617" s="83">
        <v>613</v>
      </c>
      <c r="CW617" s="83" t="s">
        <v>108</v>
      </c>
      <c r="CX617" s="83">
        <v>613</v>
      </c>
      <c r="CY617" s="83" t="s">
        <v>108</v>
      </c>
      <c r="CZ617" s="83">
        <v>6941</v>
      </c>
      <c r="DA617" s="83" t="s">
        <v>419</v>
      </c>
      <c r="DB617" s="83" t="s">
        <v>130</v>
      </c>
      <c r="DC617" s="83" t="s">
        <v>499</v>
      </c>
      <c r="DD617" s="83">
        <v>1662</v>
      </c>
      <c r="DE617" s="83" t="s">
        <v>444</v>
      </c>
      <c r="DF617" s="83" t="s">
        <v>130</v>
      </c>
      <c r="DG617" s="83" t="s">
        <v>499</v>
      </c>
      <c r="DH617" s="83"/>
      <c r="DI617" s="83">
        <v>0</v>
      </c>
      <c r="DJ617" s="83">
        <v>1</v>
      </c>
      <c r="DK617" s="83">
        <v>0</v>
      </c>
      <c r="DL617" s="83">
        <v>0</v>
      </c>
      <c r="DM617" s="83">
        <v>0</v>
      </c>
      <c r="DN617" s="83">
        <v>0</v>
      </c>
      <c r="DO617" s="83">
        <v>0</v>
      </c>
      <c r="DP617" s="83">
        <v>0</v>
      </c>
      <c r="DQ617" s="83">
        <v>0</v>
      </c>
      <c r="DR617" s="83">
        <v>0</v>
      </c>
      <c r="DS617" s="83">
        <v>0</v>
      </c>
      <c r="DT617" s="83">
        <v>3</v>
      </c>
      <c r="DU617" s="83">
        <v>3</v>
      </c>
      <c r="DV617" s="83">
        <v>0</v>
      </c>
      <c r="DW617" s="83">
        <v>0</v>
      </c>
      <c r="DX617" s="83">
        <v>3</v>
      </c>
      <c r="DY617" s="85">
        <v>44259</v>
      </c>
      <c r="DZ617" s="83" t="s">
        <v>4664</v>
      </c>
      <c r="EA617" s="83" t="s">
        <v>102</v>
      </c>
      <c r="EB617" s="83" t="s">
        <v>482</v>
      </c>
      <c r="EC617" s="83">
        <v>613</v>
      </c>
      <c r="ED617" s="83" t="s">
        <v>483</v>
      </c>
      <c r="EE617" s="83">
        <v>1</v>
      </c>
      <c r="EF617" s="83">
        <v>0</v>
      </c>
      <c r="EG617" s="83">
        <v>0</v>
      </c>
      <c r="EH617" s="83" t="s">
        <v>109</v>
      </c>
      <c r="EI617" s="83" t="s">
        <v>108</v>
      </c>
      <c r="EJ617" s="83" t="s">
        <v>583</v>
      </c>
      <c r="EK617" s="83">
        <v>0</v>
      </c>
      <c r="EL617" s="83">
        <v>0</v>
      </c>
      <c r="EM617" s="83">
        <v>1</v>
      </c>
      <c r="EN617" s="83" t="s">
        <v>497</v>
      </c>
      <c r="EO617" s="83"/>
      <c r="EP617" s="83" t="s">
        <v>436</v>
      </c>
      <c r="EQ617" s="136">
        <v>1</v>
      </c>
      <c r="ER617" s="136">
        <v>1</v>
      </c>
      <c r="ES617" s="136">
        <v>1</v>
      </c>
      <c r="ET617" s="136">
        <v>1</v>
      </c>
      <c r="EU617" s="215" t="s">
        <v>269</v>
      </c>
      <c r="EV617" s="136">
        <v>1</v>
      </c>
      <c r="EW617" s="136">
        <v>1</v>
      </c>
      <c r="EX617" s="136">
        <v>1</v>
      </c>
      <c r="EY617" s="136">
        <v>1</v>
      </c>
      <c r="EZ617" s="136">
        <v>1</v>
      </c>
      <c r="FP617" s="215" t="s">
        <v>592</v>
      </c>
      <c r="FQ617" s="136" t="b">
        <v>1</v>
      </c>
      <c r="FR617" s="136" t="b">
        <v>1</v>
      </c>
      <c r="FS617" s="136" t="b">
        <v>1</v>
      </c>
      <c r="FT617" s="136" t="b">
        <v>1</v>
      </c>
      <c r="FX617" s="215" t="s">
        <v>269</v>
      </c>
    </row>
    <row r="618" spans="1:180" ht="60" customHeight="1" x14ac:dyDescent="0.55000000000000004">
      <c r="A618" s="83" t="s">
        <v>130</v>
      </c>
      <c r="B618" s="83" t="s">
        <v>98</v>
      </c>
      <c r="C618" s="136">
        <v>806389</v>
      </c>
      <c r="D618" s="207" t="s">
        <v>628</v>
      </c>
      <c r="E618" s="208" t="s">
        <v>633</v>
      </c>
      <c r="F618" s="83" t="s">
        <v>108</v>
      </c>
      <c r="G618" s="85">
        <v>22744</v>
      </c>
      <c r="H618" s="83" t="s">
        <v>102</v>
      </c>
      <c r="I618" s="85">
        <v>39772</v>
      </c>
      <c r="J618" s="83" t="s">
        <v>228</v>
      </c>
      <c r="K618" s="216">
        <v>555475007027</v>
      </c>
      <c r="L618" s="83" t="s">
        <v>191</v>
      </c>
      <c r="M618" s="85">
        <v>43619</v>
      </c>
      <c r="N618" s="83">
        <v>-2371.6666666666702</v>
      </c>
      <c r="O618" s="83" t="s">
        <v>193</v>
      </c>
      <c r="P618" s="83" t="s">
        <v>181</v>
      </c>
      <c r="Q618" s="208" t="s">
        <v>7500</v>
      </c>
      <c r="R618" s="83" t="s">
        <v>102</v>
      </c>
      <c r="S618" s="83" t="s">
        <v>102</v>
      </c>
      <c r="T618" s="83" t="s">
        <v>133</v>
      </c>
      <c r="U618" s="83" t="s">
        <v>10067</v>
      </c>
      <c r="V618" s="83" t="s">
        <v>111</v>
      </c>
      <c r="W618" s="83" t="s">
        <v>105</v>
      </c>
      <c r="X618" s="86" t="s">
        <v>7500</v>
      </c>
      <c r="Y618" s="87" t="s">
        <v>102</v>
      </c>
      <c r="Z618" s="87" t="s">
        <v>102</v>
      </c>
      <c r="AA618" s="87" t="s">
        <v>133</v>
      </c>
      <c r="AB618" s="87" t="s">
        <v>10067</v>
      </c>
      <c r="AC618" s="87" t="s">
        <v>111</v>
      </c>
      <c r="AD618" s="87" t="s">
        <v>105</v>
      </c>
      <c r="AE618" s="87" t="s">
        <v>106</v>
      </c>
      <c r="AF618" s="86" t="s">
        <v>7500</v>
      </c>
      <c r="AG618" s="87" t="s">
        <v>486</v>
      </c>
      <c r="AH618" s="87" t="s">
        <v>10067</v>
      </c>
      <c r="AI618" s="87" t="s">
        <v>111</v>
      </c>
      <c r="AJ618" s="87" t="s">
        <v>204</v>
      </c>
      <c r="AK618" s="88"/>
      <c r="AL618" s="83" t="s">
        <v>107</v>
      </c>
      <c r="AM618" s="89" t="s">
        <v>454</v>
      </c>
      <c r="AN618" s="90" t="s">
        <v>416</v>
      </c>
      <c r="AO618" s="91" t="s">
        <v>642</v>
      </c>
      <c r="AP618" s="90">
        <v>8.3333333333332398</v>
      </c>
      <c r="AQ618" s="92" t="s">
        <v>102</v>
      </c>
      <c r="AR618" s="93" t="s">
        <v>102</v>
      </c>
      <c r="AS618" s="93" t="s">
        <v>102</v>
      </c>
      <c r="AT618" s="93" t="s">
        <v>102</v>
      </c>
      <c r="AU618" s="210" t="s">
        <v>644</v>
      </c>
      <c r="AV618" s="93" t="s">
        <v>185</v>
      </c>
      <c r="AW618" s="94" t="s">
        <v>102</v>
      </c>
      <c r="AX618" s="93" t="s">
        <v>183</v>
      </c>
      <c r="AY618" s="95" t="s">
        <v>111</v>
      </c>
      <c r="AZ618" s="93" t="s">
        <v>102</v>
      </c>
      <c r="BA618" s="93" t="s">
        <v>102</v>
      </c>
      <c r="BB618" s="93" t="s">
        <v>102</v>
      </c>
      <c r="BC618" s="93" t="s">
        <v>102</v>
      </c>
      <c r="BD618" s="96" t="s">
        <v>102</v>
      </c>
      <c r="BE618" s="90">
        <v>-298.16666666666703</v>
      </c>
      <c r="BF618" s="93" t="s">
        <v>102</v>
      </c>
      <c r="BG618" s="93" t="s">
        <v>102</v>
      </c>
      <c r="BH618" s="93" t="s">
        <v>102</v>
      </c>
      <c r="BI618" s="93" t="s">
        <v>102</v>
      </c>
      <c r="BJ618" s="210" t="s">
        <v>642</v>
      </c>
      <c r="BK618" s="93" t="s">
        <v>192</v>
      </c>
      <c r="BL618" s="97" t="s">
        <v>102</v>
      </c>
      <c r="BM618" s="93" t="s">
        <v>183</v>
      </c>
      <c r="BN618" s="93" t="s">
        <v>106</v>
      </c>
      <c r="BO618" s="93" t="s">
        <v>102</v>
      </c>
      <c r="BP618" s="98" t="s">
        <v>102</v>
      </c>
      <c r="BQ618" s="93" t="s">
        <v>102</v>
      </c>
      <c r="BR618" s="93" t="s">
        <v>102</v>
      </c>
      <c r="BS618" s="93" t="s">
        <v>102</v>
      </c>
      <c r="BT618" s="99" t="s">
        <v>591</v>
      </c>
      <c r="BU618" s="100" t="s">
        <v>11598</v>
      </c>
      <c r="BV618" s="101" t="s">
        <v>471</v>
      </c>
      <c r="BW618" s="136"/>
      <c r="BX618" s="103" t="s">
        <v>565</v>
      </c>
      <c r="BY618" s="104" t="s">
        <v>190</v>
      </c>
      <c r="BZ618" s="136"/>
      <c r="CA618" s="83" t="s">
        <v>599</v>
      </c>
      <c r="CB618" s="106" t="s">
        <v>647</v>
      </c>
      <c r="CC618" s="106" t="s">
        <v>11599</v>
      </c>
      <c r="CD618" s="107"/>
      <c r="CE618" s="108" t="s">
        <v>107</v>
      </c>
      <c r="CF618" s="108" t="s">
        <v>107</v>
      </c>
      <c r="CG618" s="109"/>
      <c r="CH618" s="110" t="s">
        <v>107</v>
      </c>
      <c r="CI618" s="111"/>
      <c r="CJ618" s="112">
        <v>6710</v>
      </c>
      <c r="CK618" s="113">
        <v>86</v>
      </c>
      <c r="CL618" s="114" t="s">
        <v>134</v>
      </c>
      <c r="CM618" s="114" t="s">
        <v>108</v>
      </c>
      <c r="CN618" s="114"/>
      <c r="CO618" s="115" t="s">
        <v>102</v>
      </c>
      <c r="CP618" s="115" t="s">
        <v>102</v>
      </c>
      <c r="CQ618" s="115" t="s">
        <v>102</v>
      </c>
      <c r="CR618" s="115" t="s">
        <v>102</v>
      </c>
      <c r="CS618" s="116"/>
      <c r="CT618" s="117" t="s">
        <v>109</v>
      </c>
      <c r="CU618" s="117" t="s">
        <v>109</v>
      </c>
      <c r="CV618" s="83">
        <v>614</v>
      </c>
      <c r="CW618" s="83" t="s">
        <v>108</v>
      </c>
      <c r="CX618" s="83">
        <v>614</v>
      </c>
      <c r="CY618" s="83" t="s">
        <v>108</v>
      </c>
      <c r="CZ618" s="83">
        <v>6942</v>
      </c>
      <c r="DA618" s="83" t="s">
        <v>419</v>
      </c>
      <c r="DB618" s="83" t="s">
        <v>130</v>
      </c>
      <c r="DC618" s="83" t="s">
        <v>499</v>
      </c>
      <c r="DD618" s="83">
        <v>1663</v>
      </c>
      <c r="DE618" s="83" t="s">
        <v>444</v>
      </c>
      <c r="DF618" s="83" t="s">
        <v>130</v>
      </c>
      <c r="DG618" s="83" t="s">
        <v>499</v>
      </c>
      <c r="DH618" s="83"/>
      <c r="DI618" s="83">
        <v>0</v>
      </c>
      <c r="DJ618" s="83">
        <v>1</v>
      </c>
      <c r="DK618" s="83">
        <v>0</v>
      </c>
      <c r="DL618" s="83">
        <v>0</v>
      </c>
      <c r="DM618" s="83">
        <v>0</v>
      </c>
      <c r="DN618" s="83">
        <v>0</v>
      </c>
      <c r="DO618" s="83">
        <v>0</v>
      </c>
      <c r="DP618" s="83">
        <v>0</v>
      </c>
      <c r="DQ618" s="83">
        <v>0</v>
      </c>
      <c r="DR618" s="83">
        <v>0</v>
      </c>
      <c r="DS618" s="83">
        <v>0</v>
      </c>
      <c r="DT618" s="83">
        <v>3</v>
      </c>
      <c r="DU618" s="83">
        <v>3</v>
      </c>
      <c r="DV618" s="83">
        <v>0</v>
      </c>
      <c r="DW618" s="83">
        <v>0</v>
      </c>
      <c r="DX618" s="83">
        <v>3</v>
      </c>
      <c r="DY618" s="85">
        <v>44260</v>
      </c>
      <c r="DZ618" s="83" t="s">
        <v>4665</v>
      </c>
      <c r="EA618" s="83" t="s">
        <v>102</v>
      </c>
      <c r="EB618" s="83" t="s">
        <v>482</v>
      </c>
      <c r="EC618" s="83">
        <v>614</v>
      </c>
      <c r="ED618" s="83" t="s">
        <v>483</v>
      </c>
      <c r="EE618" s="83">
        <v>1</v>
      </c>
      <c r="EF618" s="83">
        <v>0</v>
      </c>
      <c r="EG618" s="83">
        <v>0</v>
      </c>
      <c r="EH618" s="83" t="s">
        <v>109</v>
      </c>
      <c r="EI618" s="83" t="s">
        <v>108</v>
      </c>
      <c r="EJ618" s="83" t="s">
        <v>583</v>
      </c>
      <c r="EK618" s="83">
        <v>0</v>
      </c>
      <c r="EL618" s="83">
        <v>0</v>
      </c>
      <c r="EM618" s="83">
        <v>1</v>
      </c>
      <c r="EN618" s="83" t="s">
        <v>497</v>
      </c>
      <c r="EO618" s="83"/>
      <c r="EP618" s="83" t="s">
        <v>436</v>
      </c>
      <c r="EQ618" s="136">
        <v>1</v>
      </c>
      <c r="ER618" s="136">
        <v>1</v>
      </c>
      <c r="ES618" s="136">
        <v>1</v>
      </c>
      <c r="ET618" s="136">
        <v>1</v>
      </c>
      <c r="EU618" s="215" t="s">
        <v>269</v>
      </c>
      <c r="EV618" s="136">
        <v>1</v>
      </c>
      <c r="EW618" s="136">
        <v>1</v>
      </c>
      <c r="EX618" s="136">
        <v>1</v>
      </c>
      <c r="EY618" s="136">
        <v>1</v>
      </c>
      <c r="EZ618" s="136">
        <v>1</v>
      </c>
      <c r="FP618" s="215" t="s">
        <v>592</v>
      </c>
      <c r="FQ618" s="136" t="b">
        <v>1</v>
      </c>
      <c r="FR618" s="136" t="b">
        <v>1</v>
      </c>
      <c r="FS618" s="136" t="b">
        <v>1</v>
      </c>
      <c r="FT618" s="136" t="b">
        <v>1</v>
      </c>
      <c r="FX618" s="215" t="s">
        <v>269</v>
      </c>
    </row>
    <row r="619" spans="1:180" ht="60" customHeight="1" x14ac:dyDescent="0.55000000000000004">
      <c r="A619" s="83" t="s">
        <v>130</v>
      </c>
      <c r="B619" s="83" t="s">
        <v>98</v>
      </c>
      <c r="C619" s="136">
        <v>351372</v>
      </c>
      <c r="D619" s="207" t="s">
        <v>629</v>
      </c>
      <c r="E619" s="208" t="s">
        <v>634</v>
      </c>
      <c r="F619" s="83" t="s">
        <v>108</v>
      </c>
      <c r="G619" s="85">
        <v>26341</v>
      </c>
      <c r="H619" s="83" t="s">
        <v>102</v>
      </c>
      <c r="I619" s="85">
        <v>34633</v>
      </c>
      <c r="J619" s="83" t="s">
        <v>228</v>
      </c>
      <c r="K619" s="216">
        <v>564803426090</v>
      </c>
      <c r="L619" s="83" t="s">
        <v>191</v>
      </c>
      <c r="M619" s="85">
        <v>43642</v>
      </c>
      <c r="N619" s="83">
        <v>-2376.6666666666702</v>
      </c>
      <c r="O619" s="83" t="s">
        <v>193</v>
      </c>
      <c r="P619" s="83" t="s">
        <v>181</v>
      </c>
      <c r="Q619" s="208" t="s">
        <v>7504</v>
      </c>
      <c r="R619" s="83" t="s">
        <v>102</v>
      </c>
      <c r="S619" s="83" t="s">
        <v>102</v>
      </c>
      <c r="T619" s="83" t="s">
        <v>131</v>
      </c>
      <c r="U619" s="83" t="s">
        <v>10068</v>
      </c>
      <c r="V619" s="83" t="s">
        <v>104</v>
      </c>
      <c r="W619" s="83" t="s">
        <v>105</v>
      </c>
      <c r="X619" s="86" t="s">
        <v>7504</v>
      </c>
      <c r="Y619" s="87" t="s">
        <v>102</v>
      </c>
      <c r="Z619" s="87" t="s">
        <v>102</v>
      </c>
      <c r="AA619" s="87" t="s">
        <v>131</v>
      </c>
      <c r="AB619" s="87" t="s">
        <v>10068</v>
      </c>
      <c r="AC619" s="87" t="s">
        <v>104</v>
      </c>
      <c r="AD619" s="87" t="s">
        <v>105</v>
      </c>
      <c r="AE619" s="87" t="s">
        <v>106</v>
      </c>
      <c r="AF619" s="86" t="s">
        <v>7504</v>
      </c>
      <c r="AG619" s="87" t="s">
        <v>177</v>
      </c>
      <c r="AH619" s="87" t="s">
        <v>10068</v>
      </c>
      <c r="AI619" s="87" t="s">
        <v>104</v>
      </c>
      <c r="AJ619" s="87" t="s">
        <v>204</v>
      </c>
      <c r="AK619" s="88"/>
      <c r="AL619" s="83" t="s">
        <v>107</v>
      </c>
      <c r="AM619" s="89" t="s">
        <v>454</v>
      </c>
      <c r="AN619" s="90" t="s">
        <v>416</v>
      </c>
      <c r="AO619" s="91" t="s">
        <v>643</v>
      </c>
      <c r="AP619" s="90">
        <v>8.3333333333332398</v>
      </c>
      <c r="AQ619" s="92" t="s">
        <v>102</v>
      </c>
      <c r="AR619" s="93" t="s">
        <v>102</v>
      </c>
      <c r="AS619" s="93" t="s">
        <v>102</v>
      </c>
      <c r="AT619" s="93" t="s">
        <v>102</v>
      </c>
      <c r="AU619" s="210" t="s">
        <v>645</v>
      </c>
      <c r="AV619" s="93" t="s">
        <v>185</v>
      </c>
      <c r="AW619" s="94" t="s">
        <v>102</v>
      </c>
      <c r="AX619" s="93" t="s">
        <v>105</v>
      </c>
      <c r="AY619" s="95" t="s">
        <v>104</v>
      </c>
      <c r="AZ619" s="93" t="s">
        <v>102</v>
      </c>
      <c r="BA619" s="93" t="s">
        <v>102</v>
      </c>
      <c r="BB619" s="93" t="s">
        <v>102</v>
      </c>
      <c r="BC619" s="93" t="s">
        <v>102</v>
      </c>
      <c r="BD619" s="96" t="s">
        <v>102</v>
      </c>
      <c r="BE619" s="90">
        <v>-298.66666666666703</v>
      </c>
      <c r="BF619" s="93" t="s">
        <v>102</v>
      </c>
      <c r="BG619" s="93" t="s">
        <v>102</v>
      </c>
      <c r="BH619" s="93" t="s">
        <v>102</v>
      </c>
      <c r="BI619" s="93" t="s">
        <v>102</v>
      </c>
      <c r="BJ619" s="210" t="s">
        <v>643</v>
      </c>
      <c r="BK619" s="93" t="s">
        <v>196</v>
      </c>
      <c r="BL619" s="97" t="s">
        <v>102</v>
      </c>
      <c r="BM619" s="93" t="s">
        <v>105</v>
      </c>
      <c r="BN619" s="93" t="s">
        <v>596</v>
      </c>
      <c r="BO619" s="93" t="s">
        <v>102</v>
      </c>
      <c r="BP619" s="98" t="s">
        <v>102</v>
      </c>
      <c r="BQ619" s="93" t="s">
        <v>102</v>
      </c>
      <c r="BR619" s="93" t="s">
        <v>102</v>
      </c>
      <c r="BS619" s="93" t="s">
        <v>102</v>
      </c>
      <c r="BT619" s="99" t="s">
        <v>591</v>
      </c>
      <c r="BU619" s="100" t="s">
        <v>11600</v>
      </c>
      <c r="BV619" s="101" t="s">
        <v>471</v>
      </c>
      <c r="BW619" s="136"/>
      <c r="BX619" s="103" t="s">
        <v>565</v>
      </c>
      <c r="BY619" s="104" t="s">
        <v>190</v>
      </c>
      <c r="BZ619" s="136"/>
      <c r="CA619" s="83" t="s">
        <v>599</v>
      </c>
      <c r="CB619" s="106" t="s">
        <v>647</v>
      </c>
      <c r="CC619" s="106" t="s">
        <v>11601</v>
      </c>
      <c r="CD619" s="107"/>
      <c r="CE619" s="108" t="s">
        <v>107</v>
      </c>
      <c r="CF619" s="108" t="s">
        <v>107</v>
      </c>
      <c r="CG619" s="109"/>
      <c r="CH619" s="110" t="s">
        <v>107</v>
      </c>
      <c r="CI619" s="111"/>
      <c r="CJ619" s="112">
        <v>6710</v>
      </c>
      <c r="CK619" s="113">
        <v>86</v>
      </c>
      <c r="CL619" s="114" t="s">
        <v>134</v>
      </c>
      <c r="CM619" s="114" t="s">
        <v>108</v>
      </c>
      <c r="CN619" s="114"/>
      <c r="CO619" s="115" t="s">
        <v>102</v>
      </c>
      <c r="CP619" s="115" t="s">
        <v>102</v>
      </c>
      <c r="CQ619" s="115" t="s">
        <v>102</v>
      </c>
      <c r="CR619" s="115" t="s">
        <v>102</v>
      </c>
      <c r="CS619" s="116"/>
      <c r="CT619" s="117" t="s">
        <v>109</v>
      </c>
      <c r="CU619" s="117" t="s">
        <v>109</v>
      </c>
      <c r="CV619" s="83">
        <v>615</v>
      </c>
      <c r="CW619" s="83" t="s">
        <v>108</v>
      </c>
      <c r="CX619" s="83">
        <v>615</v>
      </c>
      <c r="CY619" s="83" t="s">
        <v>108</v>
      </c>
      <c r="CZ619" s="83">
        <v>6943</v>
      </c>
      <c r="DA619" s="83" t="s">
        <v>419</v>
      </c>
      <c r="DB619" s="83" t="s">
        <v>130</v>
      </c>
      <c r="DC619" s="83" t="s">
        <v>499</v>
      </c>
      <c r="DD619" s="83">
        <v>1664</v>
      </c>
      <c r="DE619" s="83" t="s">
        <v>444</v>
      </c>
      <c r="DF619" s="83" t="s">
        <v>130</v>
      </c>
      <c r="DG619" s="83" t="s">
        <v>499</v>
      </c>
      <c r="DH619" s="83"/>
      <c r="DI619" s="83">
        <v>0</v>
      </c>
      <c r="DJ619" s="83">
        <v>1</v>
      </c>
      <c r="DK619" s="83">
        <v>0</v>
      </c>
      <c r="DL619" s="83">
        <v>0</v>
      </c>
      <c r="DM619" s="83">
        <v>0</v>
      </c>
      <c r="DN619" s="83">
        <v>0</v>
      </c>
      <c r="DO619" s="83">
        <v>0</v>
      </c>
      <c r="DP619" s="83">
        <v>0</v>
      </c>
      <c r="DQ619" s="83">
        <v>0</v>
      </c>
      <c r="DR619" s="83">
        <v>0</v>
      </c>
      <c r="DS619" s="83">
        <v>0</v>
      </c>
      <c r="DT619" s="83">
        <v>3</v>
      </c>
      <c r="DU619" s="83">
        <v>3</v>
      </c>
      <c r="DV619" s="83">
        <v>0</v>
      </c>
      <c r="DW619" s="83">
        <v>0</v>
      </c>
      <c r="DX619" s="83">
        <v>3</v>
      </c>
      <c r="DY619" s="85">
        <v>44261</v>
      </c>
      <c r="DZ619" s="83" t="s">
        <v>4666</v>
      </c>
      <c r="EA619" s="83" t="s">
        <v>102</v>
      </c>
      <c r="EB619" s="83" t="s">
        <v>482</v>
      </c>
      <c r="EC619" s="83">
        <v>615</v>
      </c>
      <c r="ED619" s="83" t="s">
        <v>483</v>
      </c>
      <c r="EE619" s="83">
        <v>1</v>
      </c>
      <c r="EF619" s="83">
        <v>0</v>
      </c>
      <c r="EG619" s="83">
        <v>0</v>
      </c>
      <c r="EH619" s="83" t="s">
        <v>109</v>
      </c>
      <c r="EI619" s="83" t="s">
        <v>108</v>
      </c>
      <c r="EJ619" s="83" t="s">
        <v>583</v>
      </c>
      <c r="EK619" s="83">
        <v>0</v>
      </c>
      <c r="EL619" s="83">
        <v>0</v>
      </c>
      <c r="EM619" s="83">
        <v>1</v>
      </c>
      <c r="EN619" s="83" t="s">
        <v>497</v>
      </c>
      <c r="EO619" s="83"/>
      <c r="EP619" s="83" t="s">
        <v>436</v>
      </c>
      <c r="EQ619" s="136">
        <v>1</v>
      </c>
      <c r="ER619" s="136">
        <v>1</v>
      </c>
      <c r="ES619" s="136">
        <v>1</v>
      </c>
      <c r="ET619" s="136">
        <v>1</v>
      </c>
      <c r="EU619" s="215" t="s">
        <v>269</v>
      </c>
      <c r="EV619" s="136">
        <v>1</v>
      </c>
      <c r="EW619" s="136">
        <v>1</v>
      </c>
      <c r="EX619" s="136">
        <v>1</v>
      </c>
      <c r="EY619" s="136">
        <v>1</v>
      </c>
      <c r="EZ619" s="136">
        <v>1</v>
      </c>
      <c r="FP619" s="215" t="s">
        <v>592</v>
      </c>
      <c r="FQ619" s="136" t="b">
        <v>1</v>
      </c>
      <c r="FR619" s="136" t="b">
        <v>1</v>
      </c>
      <c r="FS619" s="136" t="b">
        <v>1</v>
      </c>
      <c r="FT619" s="136" t="b">
        <v>1</v>
      </c>
      <c r="FX619" s="215" t="s">
        <v>269</v>
      </c>
    </row>
    <row r="620" spans="1:180" ht="60" customHeight="1" x14ac:dyDescent="0.55000000000000004">
      <c r="A620" s="83" t="s">
        <v>130</v>
      </c>
      <c r="B620" s="83" t="s">
        <v>98</v>
      </c>
      <c r="C620" s="136">
        <v>885745</v>
      </c>
      <c r="D620" s="207" t="s">
        <v>627</v>
      </c>
      <c r="E620" s="208" t="s">
        <v>630</v>
      </c>
      <c r="F620" s="83" t="s">
        <v>108</v>
      </c>
      <c r="G620" s="85">
        <v>20621</v>
      </c>
      <c r="H620" s="83" t="s">
        <v>102</v>
      </c>
      <c r="I620" s="85">
        <v>39794</v>
      </c>
      <c r="J620" s="83" t="s">
        <v>228</v>
      </c>
      <c r="K620" s="216">
        <v>961122320473</v>
      </c>
      <c r="L620" s="83" t="s">
        <v>191</v>
      </c>
      <c r="M620" s="85">
        <v>43631</v>
      </c>
      <c r="N620" s="83">
        <v>-2381.6666666666702</v>
      </c>
      <c r="O620" s="83" t="s">
        <v>180</v>
      </c>
      <c r="P620" s="83" t="s">
        <v>181</v>
      </c>
      <c r="Q620" s="208" t="s">
        <v>7508</v>
      </c>
      <c r="R620" s="83" t="s">
        <v>102</v>
      </c>
      <c r="S620" s="83" t="s">
        <v>102</v>
      </c>
      <c r="T620" s="83" t="s">
        <v>199</v>
      </c>
      <c r="U620" s="83" t="s">
        <v>10069</v>
      </c>
      <c r="V620" s="83" t="s">
        <v>104</v>
      </c>
      <c r="W620" s="83" t="s">
        <v>105</v>
      </c>
      <c r="X620" s="86" t="s">
        <v>7508</v>
      </c>
      <c r="Y620" s="87" t="s">
        <v>102</v>
      </c>
      <c r="Z620" s="87" t="s">
        <v>102</v>
      </c>
      <c r="AA620" s="87" t="s">
        <v>199</v>
      </c>
      <c r="AB620" s="87" t="s">
        <v>10069</v>
      </c>
      <c r="AC620" s="87" t="s">
        <v>104</v>
      </c>
      <c r="AD620" s="87" t="s">
        <v>105</v>
      </c>
      <c r="AE620" s="87" t="s">
        <v>106</v>
      </c>
      <c r="AF620" s="86" t="s">
        <v>7508</v>
      </c>
      <c r="AG620" s="87" t="s">
        <v>489</v>
      </c>
      <c r="AH620" s="87" t="s">
        <v>10070</v>
      </c>
      <c r="AI620" s="87" t="s">
        <v>104</v>
      </c>
      <c r="AJ620" s="87" t="s">
        <v>204</v>
      </c>
      <c r="AK620" s="88"/>
      <c r="AL620" s="83" t="s">
        <v>107</v>
      </c>
      <c r="AM620" s="89" t="s">
        <v>454</v>
      </c>
      <c r="AN620" s="90" t="s">
        <v>416</v>
      </c>
      <c r="AO620" s="91" t="s">
        <v>641</v>
      </c>
      <c r="AP620" s="90">
        <v>8.3333333333332398</v>
      </c>
      <c r="AQ620" s="92" t="s">
        <v>211</v>
      </c>
      <c r="AR620" s="93" t="s">
        <v>102</v>
      </c>
      <c r="AS620" s="93" t="s">
        <v>102</v>
      </c>
      <c r="AT620" s="93" t="s">
        <v>102</v>
      </c>
      <c r="AU620" s="210" t="s">
        <v>641</v>
      </c>
      <c r="AV620" s="93" t="s">
        <v>192</v>
      </c>
      <c r="AW620" s="94" t="s">
        <v>102</v>
      </c>
      <c r="AX620" s="93" t="s">
        <v>105</v>
      </c>
      <c r="AY620" s="95" t="s">
        <v>188</v>
      </c>
      <c r="AZ620" s="93" t="s">
        <v>102</v>
      </c>
      <c r="BA620" s="93" t="s">
        <v>10071</v>
      </c>
      <c r="BB620" s="93" t="s">
        <v>102</v>
      </c>
      <c r="BC620" s="93" t="s">
        <v>102</v>
      </c>
      <c r="BD620" s="96" t="s">
        <v>102</v>
      </c>
      <c r="BE620" s="90">
        <v>-299.16666666666703</v>
      </c>
      <c r="BF620" s="93" t="s">
        <v>211</v>
      </c>
      <c r="BG620" s="93" t="s">
        <v>102</v>
      </c>
      <c r="BH620" s="93" t="s">
        <v>102</v>
      </c>
      <c r="BI620" s="93" t="s">
        <v>102</v>
      </c>
      <c r="BJ620" s="210" t="s">
        <v>646</v>
      </c>
      <c r="BK620" s="93" t="s">
        <v>182</v>
      </c>
      <c r="BL620" s="97" t="s">
        <v>102</v>
      </c>
      <c r="BM620" s="93" t="s">
        <v>105</v>
      </c>
      <c r="BN620" s="93" t="s">
        <v>104</v>
      </c>
      <c r="BO620" s="93" t="s">
        <v>102</v>
      </c>
      <c r="BP620" s="98">
        <v>20180412</v>
      </c>
      <c r="BQ620" s="93" t="s">
        <v>102</v>
      </c>
      <c r="BR620" s="93" t="s">
        <v>102</v>
      </c>
      <c r="BS620" s="93" t="s">
        <v>102</v>
      </c>
      <c r="BT620" s="99" t="s">
        <v>591</v>
      </c>
      <c r="BU620" s="100" t="s">
        <v>11602</v>
      </c>
      <c r="BV620" s="101" t="s">
        <v>471</v>
      </c>
      <c r="BW620" s="136"/>
      <c r="BX620" s="103" t="s">
        <v>565</v>
      </c>
      <c r="BY620" s="104" t="s">
        <v>190</v>
      </c>
      <c r="BZ620" s="136"/>
      <c r="CA620" s="83" t="s">
        <v>599</v>
      </c>
      <c r="CB620" s="106" t="s">
        <v>647</v>
      </c>
      <c r="CC620" s="106" t="s">
        <v>11603</v>
      </c>
      <c r="CD620" s="107"/>
      <c r="CE620" s="108" t="s">
        <v>107</v>
      </c>
      <c r="CF620" s="108" t="s">
        <v>107</v>
      </c>
      <c r="CG620" s="109"/>
      <c r="CH620" s="110" t="s">
        <v>107</v>
      </c>
      <c r="CI620" s="111"/>
      <c r="CJ620" s="112">
        <v>6710</v>
      </c>
      <c r="CK620" s="113">
        <v>86</v>
      </c>
      <c r="CL620" s="114" t="s">
        <v>134</v>
      </c>
      <c r="CM620" s="114" t="s">
        <v>108</v>
      </c>
      <c r="CN620" s="114"/>
      <c r="CO620" s="115" t="s">
        <v>102</v>
      </c>
      <c r="CP620" s="115" t="s">
        <v>102</v>
      </c>
      <c r="CQ620" s="115" t="s">
        <v>102</v>
      </c>
      <c r="CR620" s="115" t="s">
        <v>102</v>
      </c>
      <c r="CS620" s="116"/>
      <c r="CT620" s="117" t="s">
        <v>109</v>
      </c>
      <c r="CU620" s="117" t="s">
        <v>109</v>
      </c>
      <c r="CV620" s="83">
        <v>616</v>
      </c>
      <c r="CW620" s="83" t="s">
        <v>108</v>
      </c>
      <c r="CX620" s="83">
        <v>616</v>
      </c>
      <c r="CY620" s="83" t="s">
        <v>108</v>
      </c>
      <c r="CZ620" s="83">
        <v>6944</v>
      </c>
      <c r="DA620" s="83" t="s">
        <v>419</v>
      </c>
      <c r="DB620" s="83" t="s">
        <v>130</v>
      </c>
      <c r="DC620" s="83" t="s">
        <v>499</v>
      </c>
      <c r="DD620" s="83">
        <v>1665</v>
      </c>
      <c r="DE620" s="83" t="s">
        <v>444</v>
      </c>
      <c r="DF620" s="83" t="s">
        <v>130</v>
      </c>
      <c r="DG620" s="83" t="s">
        <v>499</v>
      </c>
      <c r="DH620" s="83"/>
      <c r="DI620" s="83">
        <v>0</v>
      </c>
      <c r="DJ620" s="83">
        <v>1</v>
      </c>
      <c r="DK620" s="83">
        <v>0</v>
      </c>
      <c r="DL620" s="83">
        <v>0</v>
      </c>
      <c r="DM620" s="83">
        <v>0</v>
      </c>
      <c r="DN620" s="83">
        <v>0</v>
      </c>
      <c r="DO620" s="83">
        <v>0</v>
      </c>
      <c r="DP620" s="83">
        <v>0</v>
      </c>
      <c r="DQ620" s="83">
        <v>0</v>
      </c>
      <c r="DR620" s="83">
        <v>0</v>
      </c>
      <c r="DS620" s="83">
        <v>0</v>
      </c>
      <c r="DT620" s="83">
        <v>3</v>
      </c>
      <c r="DU620" s="83">
        <v>3</v>
      </c>
      <c r="DV620" s="83">
        <v>0</v>
      </c>
      <c r="DW620" s="83">
        <v>0</v>
      </c>
      <c r="DX620" s="83">
        <v>3</v>
      </c>
      <c r="DY620" s="85">
        <v>44262</v>
      </c>
      <c r="DZ620" s="83" t="s">
        <v>4667</v>
      </c>
      <c r="EA620" s="83" t="s">
        <v>102</v>
      </c>
      <c r="EB620" s="83" t="s">
        <v>482</v>
      </c>
      <c r="EC620" s="83">
        <v>616</v>
      </c>
      <c r="ED620" s="83" t="s">
        <v>483</v>
      </c>
      <c r="EE620" s="83">
        <v>1</v>
      </c>
      <c r="EF620" s="83">
        <v>0</v>
      </c>
      <c r="EG620" s="83">
        <v>0</v>
      </c>
      <c r="EH620" s="83" t="s">
        <v>109</v>
      </c>
      <c r="EI620" s="83" t="s">
        <v>108</v>
      </c>
      <c r="EJ620" s="83" t="s">
        <v>583</v>
      </c>
      <c r="EK620" s="83">
        <v>0</v>
      </c>
      <c r="EL620" s="83">
        <v>0</v>
      </c>
      <c r="EM620" s="83">
        <v>1</v>
      </c>
      <c r="EN620" s="83" t="s">
        <v>497</v>
      </c>
      <c r="EO620" s="83"/>
      <c r="EP620" s="83" t="s">
        <v>436</v>
      </c>
      <c r="EQ620" s="136">
        <v>1</v>
      </c>
      <c r="ER620" s="136">
        <v>1</v>
      </c>
      <c r="ES620" s="136">
        <v>1</v>
      </c>
      <c r="ET620" s="136">
        <v>1</v>
      </c>
      <c r="EU620" s="215" t="s">
        <v>269</v>
      </c>
      <c r="EV620" s="136">
        <v>1</v>
      </c>
      <c r="EW620" s="136">
        <v>1</v>
      </c>
      <c r="EX620" s="136">
        <v>1</v>
      </c>
      <c r="EY620" s="136">
        <v>1</v>
      </c>
      <c r="EZ620" s="136">
        <v>1</v>
      </c>
      <c r="FP620" s="215" t="s">
        <v>592</v>
      </c>
      <c r="FQ620" s="136" t="b">
        <v>1</v>
      </c>
      <c r="FR620" s="136" t="b">
        <v>1</v>
      </c>
      <c r="FS620" s="136" t="b">
        <v>1</v>
      </c>
      <c r="FT620" s="136" t="b">
        <v>1</v>
      </c>
      <c r="FX620" s="215" t="s">
        <v>269</v>
      </c>
    </row>
    <row r="621" spans="1:180" ht="60" customHeight="1" x14ac:dyDescent="0.55000000000000004">
      <c r="A621" s="83" t="s">
        <v>130</v>
      </c>
      <c r="B621" s="83" t="s">
        <v>98</v>
      </c>
      <c r="C621" s="136">
        <v>717244</v>
      </c>
      <c r="D621" s="207" t="s">
        <v>628</v>
      </c>
      <c r="E621" s="208" t="s">
        <v>633</v>
      </c>
      <c r="F621" s="83" t="s">
        <v>108</v>
      </c>
      <c r="G621" s="85">
        <v>22744</v>
      </c>
      <c r="H621" s="83" t="s">
        <v>102</v>
      </c>
      <c r="I621" s="85">
        <v>39772</v>
      </c>
      <c r="J621" s="83" t="s">
        <v>228</v>
      </c>
      <c r="K621" s="216">
        <v>677595771327</v>
      </c>
      <c r="L621" s="83" t="s">
        <v>191</v>
      </c>
      <c r="M621" s="85">
        <v>43619</v>
      </c>
      <c r="N621" s="83">
        <v>-2386.6666666666702</v>
      </c>
      <c r="O621" s="83" t="s">
        <v>193</v>
      </c>
      <c r="P621" s="83" t="s">
        <v>181</v>
      </c>
      <c r="Q621" s="208" t="s">
        <v>7512</v>
      </c>
      <c r="R621" s="83" t="s">
        <v>102</v>
      </c>
      <c r="S621" s="83" t="s">
        <v>102</v>
      </c>
      <c r="T621" s="83" t="s">
        <v>133</v>
      </c>
      <c r="U621" s="83" t="s">
        <v>10072</v>
      </c>
      <c r="V621" s="83" t="s">
        <v>111</v>
      </c>
      <c r="W621" s="83" t="s">
        <v>105</v>
      </c>
      <c r="X621" s="86" t="s">
        <v>7512</v>
      </c>
      <c r="Y621" s="87" t="s">
        <v>102</v>
      </c>
      <c r="Z621" s="87" t="s">
        <v>102</v>
      </c>
      <c r="AA621" s="87" t="s">
        <v>133</v>
      </c>
      <c r="AB621" s="87" t="s">
        <v>10072</v>
      </c>
      <c r="AC621" s="87" t="s">
        <v>111</v>
      </c>
      <c r="AD621" s="87" t="s">
        <v>105</v>
      </c>
      <c r="AE621" s="87" t="s">
        <v>106</v>
      </c>
      <c r="AF621" s="86" t="s">
        <v>7512</v>
      </c>
      <c r="AG621" s="87" t="s">
        <v>486</v>
      </c>
      <c r="AH621" s="87" t="s">
        <v>10072</v>
      </c>
      <c r="AI621" s="87" t="s">
        <v>111</v>
      </c>
      <c r="AJ621" s="87" t="s">
        <v>204</v>
      </c>
      <c r="AK621" s="88"/>
      <c r="AL621" s="83" t="s">
        <v>107</v>
      </c>
      <c r="AM621" s="89" t="s">
        <v>454</v>
      </c>
      <c r="AN621" s="90" t="s">
        <v>416</v>
      </c>
      <c r="AO621" s="91" t="s">
        <v>642</v>
      </c>
      <c r="AP621" s="90">
        <v>8.3333333333332398</v>
      </c>
      <c r="AQ621" s="92" t="s">
        <v>102</v>
      </c>
      <c r="AR621" s="93" t="s">
        <v>102</v>
      </c>
      <c r="AS621" s="93" t="s">
        <v>102</v>
      </c>
      <c r="AT621" s="93" t="s">
        <v>102</v>
      </c>
      <c r="AU621" s="210" t="s">
        <v>644</v>
      </c>
      <c r="AV621" s="93" t="s">
        <v>185</v>
      </c>
      <c r="AW621" s="94" t="s">
        <v>102</v>
      </c>
      <c r="AX621" s="93" t="s">
        <v>183</v>
      </c>
      <c r="AY621" s="95" t="s">
        <v>111</v>
      </c>
      <c r="AZ621" s="93" t="s">
        <v>102</v>
      </c>
      <c r="BA621" s="93" t="s">
        <v>102</v>
      </c>
      <c r="BB621" s="93" t="s">
        <v>102</v>
      </c>
      <c r="BC621" s="93" t="s">
        <v>102</v>
      </c>
      <c r="BD621" s="96" t="s">
        <v>102</v>
      </c>
      <c r="BE621" s="90">
        <v>-299.66666666666703</v>
      </c>
      <c r="BF621" s="93" t="s">
        <v>102</v>
      </c>
      <c r="BG621" s="93" t="s">
        <v>102</v>
      </c>
      <c r="BH621" s="93" t="s">
        <v>102</v>
      </c>
      <c r="BI621" s="93" t="s">
        <v>102</v>
      </c>
      <c r="BJ621" s="210" t="s">
        <v>642</v>
      </c>
      <c r="BK621" s="93" t="s">
        <v>192</v>
      </c>
      <c r="BL621" s="97" t="s">
        <v>102</v>
      </c>
      <c r="BM621" s="93" t="s">
        <v>183</v>
      </c>
      <c r="BN621" s="93" t="s">
        <v>106</v>
      </c>
      <c r="BO621" s="93" t="s">
        <v>102</v>
      </c>
      <c r="BP621" s="98" t="s">
        <v>102</v>
      </c>
      <c r="BQ621" s="93" t="s">
        <v>102</v>
      </c>
      <c r="BR621" s="93" t="s">
        <v>102</v>
      </c>
      <c r="BS621" s="93" t="s">
        <v>102</v>
      </c>
      <c r="BT621" s="99" t="s">
        <v>591</v>
      </c>
      <c r="BU621" s="100" t="s">
        <v>11604</v>
      </c>
      <c r="BV621" s="101" t="s">
        <v>471</v>
      </c>
      <c r="BW621" s="136"/>
      <c r="BX621" s="103" t="s">
        <v>565</v>
      </c>
      <c r="BY621" s="104" t="s">
        <v>190</v>
      </c>
      <c r="BZ621" s="136"/>
      <c r="CA621" s="83" t="s">
        <v>599</v>
      </c>
      <c r="CB621" s="106" t="s">
        <v>647</v>
      </c>
      <c r="CC621" s="106" t="s">
        <v>11605</v>
      </c>
      <c r="CD621" s="107"/>
      <c r="CE621" s="108" t="s">
        <v>107</v>
      </c>
      <c r="CF621" s="108" t="s">
        <v>107</v>
      </c>
      <c r="CG621" s="109"/>
      <c r="CH621" s="110" t="s">
        <v>107</v>
      </c>
      <c r="CI621" s="111"/>
      <c r="CJ621" s="112">
        <v>6710</v>
      </c>
      <c r="CK621" s="113">
        <v>86</v>
      </c>
      <c r="CL621" s="114" t="s">
        <v>134</v>
      </c>
      <c r="CM621" s="114" t="s">
        <v>108</v>
      </c>
      <c r="CN621" s="114"/>
      <c r="CO621" s="115" t="s">
        <v>102</v>
      </c>
      <c r="CP621" s="115" t="s">
        <v>102</v>
      </c>
      <c r="CQ621" s="115" t="s">
        <v>102</v>
      </c>
      <c r="CR621" s="115" t="s">
        <v>102</v>
      </c>
      <c r="CS621" s="116"/>
      <c r="CT621" s="117" t="s">
        <v>109</v>
      </c>
      <c r="CU621" s="117" t="s">
        <v>109</v>
      </c>
      <c r="CV621" s="83">
        <v>617</v>
      </c>
      <c r="CW621" s="83" t="s">
        <v>108</v>
      </c>
      <c r="CX621" s="83">
        <v>617</v>
      </c>
      <c r="CY621" s="83" t="s">
        <v>108</v>
      </c>
      <c r="CZ621" s="83">
        <v>6945</v>
      </c>
      <c r="DA621" s="83" t="s">
        <v>419</v>
      </c>
      <c r="DB621" s="83" t="s">
        <v>130</v>
      </c>
      <c r="DC621" s="83" t="s">
        <v>499</v>
      </c>
      <c r="DD621" s="83">
        <v>1666</v>
      </c>
      <c r="DE621" s="83" t="s">
        <v>444</v>
      </c>
      <c r="DF621" s="83" t="s">
        <v>130</v>
      </c>
      <c r="DG621" s="83" t="s">
        <v>499</v>
      </c>
      <c r="DH621" s="83"/>
      <c r="DI621" s="83">
        <v>0</v>
      </c>
      <c r="DJ621" s="83">
        <v>1</v>
      </c>
      <c r="DK621" s="83">
        <v>0</v>
      </c>
      <c r="DL621" s="83">
        <v>0</v>
      </c>
      <c r="DM621" s="83">
        <v>0</v>
      </c>
      <c r="DN621" s="83">
        <v>0</v>
      </c>
      <c r="DO621" s="83">
        <v>0</v>
      </c>
      <c r="DP621" s="83">
        <v>0</v>
      </c>
      <c r="DQ621" s="83">
        <v>0</v>
      </c>
      <c r="DR621" s="83">
        <v>0</v>
      </c>
      <c r="DS621" s="83">
        <v>0</v>
      </c>
      <c r="DT621" s="83">
        <v>3</v>
      </c>
      <c r="DU621" s="83">
        <v>3</v>
      </c>
      <c r="DV621" s="83">
        <v>0</v>
      </c>
      <c r="DW621" s="83">
        <v>0</v>
      </c>
      <c r="DX621" s="83">
        <v>3</v>
      </c>
      <c r="DY621" s="85">
        <v>44263</v>
      </c>
      <c r="DZ621" s="83" t="s">
        <v>4668</v>
      </c>
      <c r="EA621" s="83" t="s">
        <v>102</v>
      </c>
      <c r="EB621" s="83" t="s">
        <v>482</v>
      </c>
      <c r="EC621" s="83">
        <v>617</v>
      </c>
      <c r="ED621" s="83" t="s">
        <v>483</v>
      </c>
      <c r="EE621" s="83">
        <v>1</v>
      </c>
      <c r="EF621" s="83">
        <v>0</v>
      </c>
      <c r="EG621" s="83">
        <v>0</v>
      </c>
      <c r="EH621" s="83" t="s">
        <v>109</v>
      </c>
      <c r="EI621" s="83" t="s">
        <v>108</v>
      </c>
      <c r="EJ621" s="83" t="s">
        <v>583</v>
      </c>
      <c r="EK621" s="83">
        <v>0</v>
      </c>
      <c r="EL621" s="83">
        <v>0</v>
      </c>
      <c r="EM621" s="83">
        <v>1</v>
      </c>
      <c r="EN621" s="83" t="s">
        <v>497</v>
      </c>
      <c r="EO621" s="83"/>
      <c r="EP621" s="83" t="s">
        <v>436</v>
      </c>
      <c r="EQ621" s="136">
        <v>1</v>
      </c>
      <c r="ER621" s="136">
        <v>1</v>
      </c>
      <c r="ES621" s="136">
        <v>1</v>
      </c>
      <c r="ET621" s="136">
        <v>1</v>
      </c>
      <c r="EU621" s="215" t="s">
        <v>269</v>
      </c>
      <c r="EV621" s="136">
        <v>1</v>
      </c>
      <c r="EW621" s="136">
        <v>1</v>
      </c>
      <c r="EX621" s="136">
        <v>1</v>
      </c>
      <c r="EY621" s="136">
        <v>1</v>
      </c>
      <c r="EZ621" s="136">
        <v>1</v>
      </c>
      <c r="FP621" s="215" t="s">
        <v>592</v>
      </c>
      <c r="FQ621" s="136" t="b">
        <v>1</v>
      </c>
      <c r="FR621" s="136" t="b">
        <v>1</v>
      </c>
      <c r="FS621" s="136" t="b">
        <v>1</v>
      </c>
      <c r="FT621" s="136" t="b">
        <v>1</v>
      </c>
      <c r="FX621" s="215" t="s">
        <v>269</v>
      </c>
    </row>
    <row r="622" spans="1:180" ht="60" customHeight="1" x14ac:dyDescent="0.55000000000000004">
      <c r="A622" s="83" t="s">
        <v>130</v>
      </c>
      <c r="B622" s="83" t="s">
        <v>98</v>
      </c>
      <c r="C622" s="136">
        <v>276917</v>
      </c>
      <c r="D622" s="207" t="s">
        <v>629</v>
      </c>
      <c r="E622" s="208" t="s">
        <v>634</v>
      </c>
      <c r="F622" s="83" t="s">
        <v>108</v>
      </c>
      <c r="G622" s="85">
        <v>26341</v>
      </c>
      <c r="H622" s="83" t="s">
        <v>102</v>
      </c>
      <c r="I622" s="85">
        <v>34633</v>
      </c>
      <c r="J622" s="83" t="s">
        <v>228</v>
      </c>
      <c r="K622" s="216">
        <v>773813157358</v>
      </c>
      <c r="L622" s="83" t="s">
        <v>191</v>
      </c>
      <c r="M622" s="85">
        <v>43642</v>
      </c>
      <c r="N622" s="83">
        <v>-2391.6666666666702</v>
      </c>
      <c r="O622" s="83" t="s">
        <v>193</v>
      </c>
      <c r="P622" s="83" t="s">
        <v>181</v>
      </c>
      <c r="Q622" s="208" t="s">
        <v>7516</v>
      </c>
      <c r="R622" s="83" t="s">
        <v>102</v>
      </c>
      <c r="S622" s="83" t="s">
        <v>102</v>
      </c>
      <c r="T622" s="83" t="s">
        <v>131</v>
      </c>
      <c r="U622" s="83" t="s">
        <v>10073</v>
      </c>
      <c r="V622" s="83" t="s">
        <v>104</v>
      </c>
      <c r="W622" s="83" t="s">
        <v>105</v>
      </c>
      <c r="X622" s="86" t="s">
        <v>7516</v>
      </c>
      <c r="Y622" s="87" t="s">
        <v>102</v>
      </c>
      <c r="Z622" s="87" t="s">
        <v>102</v>
      </c>
      <c r="AA622" s="87" t="s">
        <v>131</v>
      </c>
      <c r="AB622" s="87" t="s">
        <v>10073</v>
      </c>
      <c r="AC622" s="87" t="s">
        <v>104</v>
      </c>
      <c r="AD622" s="87" t="s">
        <v>105</v>
      </c>
      <c r="AE622" s="87" t="s">
        <v>106</v>
      </c>
      <c r="AF622" s="86" t="s">
        <v>7516</v>
      </c>
      <c r="AG622" s="87" t="s">
        <v>177</v>
      </c>
      <c r="AH622" s="87" t="s">
        <v>10073</v>
      </c>
      <c r="AI622" s="87" t="s">
        <v>104</v>
      </c>
      <c r="AJ622" s="87" t="s">
        <v>204</v>
      </c>
      <c r="AK622" s="88"/>
      <c r="AL622" s="83" t="s">
        <v>107</v>
      </c>
      <c r="AM622" s="89" t="s">
        <v>454</v>
      </c>
      <c r="AN622" s="90" t="s">
        <v>416</v>
      </c>
      <c r="AO622" s="91" t="s">
        <v>643</v>
      </c>
      <c r="AP622" s="90">
        <v>8.3333333333332398</v>
      </c>
      <c r="AQ622" s="92" t="s">
        <v>102</v>
      </c>
      <c r="AR622" s="93" t="s">
        <v>102</v>
      </c>
      <c r="AS622" s="93" t="s">
        <v>102</v>
      </c>
      <c r="AT622" s="93" t="s">
        <v>102</v>
      </c>
      <c r="AU622" s="210" t="s">
        <v>645</v>
      </c>
      <c r="AV622" s="93" t="s">
        <v>185</v>
      </c>
      <c r="AW622" s="94" t="s">
        <v>102</v>
      </c>
      <c r="AX622" s="93" t="s">
        <v>105</v>
      </c>
      <c r="AY622" s="95" t="s">
        <v>104</v>
      </c>
      <c r="AZ622" s="93" t="s">
        <v>102</v>
      </c>
      <c r="BA622" s="93" t="s">
        <v>102</v>
      </c>
      <c r="BB622" s="93" t="s">
        <v>102</v>
      </c>
      <c r="BC622" s="93" t="s">
        <v>102</v>
      </c>
      <c r="BD622" s="96" t="s">
        <v>102</v>
      </c>
      <c r="BE622" s="90">
        <v>-300.16666666666703</v>
      </c>
      <c r="BF622" s="93" t="s">
        <v>102</v>
      </c>
      <c r="BG622" s="93" t="s">
        <v>102</v>
      </c>
      <c r="BH622" s="93" t="s">
        <v>102</v>
      </c>
      <c r="BI622" s="93" t="s">
        <v>102</v>
      </c>
      <c r="BJ622" s="210" t="s">
        <v>643</v>
      </c>
      <c r="BK622" s="93" t="s">
        <v>196</v>
      </c>
      <c r="BL622" s="97" t="s">
        <v>102</v>
      </c>
      <c r="BM622" s="93" t="s">
        <v>105</v>
      </c>
      <c r="BN622" s="93" t="s">
        <v>596</v>
      </c>
      <c r="BO622" s="93" t="s">
        <v>102</v>
      </c>
      <c r="BP622" s="98" t="s">
        <v>102</v>
      </c>
      <c r="BQ622" s="93" t="s">
        <v>102</v>
      </c>
      <c r="BR622" s="93" t="s">
        <v>102</v>
      </c>
      <c r="BS622" s="93" t="s">
        <v>102</v>
      </c>
      <c r="BT622" s="99" t="s">
        <v>591</v>
      </c>
      <c r="BU622" s="100" t="s">
        <v>11606</v>
      </c>
      <c r="BV622" s="101" t="s">
        <v>471</v>
      </c>
      <c r="BW622" s="136"/>
      <c r="BX622" s="103" t="s">
        <v>565</v>
      </c>
      <c r="BY622" s="104" t="s">
        <v>190</v>
      </c>
      <c r="BZ622" s="136"/>
      <c r="CA622" s="83" t="s">
        <v>599</v>
      </c>
      <c r="CB622" s="106" t="s">
        <v>647</v>
      </c>
      <c r="CC622" s="106" t="s">
        <v>11607</v>
      </c>
      <c r="CD622" s="107"/>
      <c r="CE622" s="108" t="s">
        <v>107</v>
      </c>
      <c r="CF622" s="108" t="s">
        <v>107</v>
      </c>
      <c r="CG622" s="109"/>
      <c r="CH622" s="110" t="s">
        <v>107</v>
      </c>
      <c r="CI622" s="111"/>
      <c r="CJ622" s="112">
        <v>6710</v>
      </c>
      <c r="CK622" s="113">
        <v>86</v>
      </c>
      <c r="CL622" s="114" t="s">
        <v>134</v>
      </c>
      <c r="CM622" s="114" t="s">
        <v>108</v>
      </c>
      <c r="CN622" s="114"/>
      <c r="CO622" s="115" t="s">
        <v>102</v>
      </c>
      <c r="CP622" s="115" t="s">
        <v>102</v>
      </c>
      <c r="CQ622" s="115" t="s">
        <v>102</v>
      </c>
      <c r="CR622" s="115" t="s">
        <v>102</v>
      </c>
      <c r="CS622" s="116"/>
      <c r="CT622" s="117" t="s">
        <v>109</v>
      </c>
      <c r="CU622" s="117" t="s">
        <v>109</v>
      </c>
      <c r="CV622" s="83">
        <v>618</v>
      </c>
      <c r="CW622" s="83" t="s">
        <v>108</v>
      </c>
      <c r="CX622" s="83">
        <v>618</v>
      </c>
      <c r="CY622" s="83" t="s">
        <v>108</v>
      </c>
      <c r="CZ622" s="83">
        <v>6946</v>
      </c>
      <c r="DA622" s="83" t="s">
        <v>419</v>
      </c>
      <c r="DB622" s="83" t="s">
        <v>130</v>
      </c>
      <c r="DC622" s="83" t="s">
        <v>499</v>
      </c>
      <c r="DD622" s="83">
        <v>1667</v>
      </c>
      <c r="DE622" s="83" t="s">
        <v>444</v>
      </c>
      <c r="DF622" s="83" t="s">
        <v>130</v>
      </c>
      <c r="DG622" s="83" t="s">
        <v>499</v>
      </c>
      <c r="DH622" s="83"/>
      <c r="DI622" s="83">
        <v>0</v>
      </c>
      <c r="DJ622" s="83">
        <v>1</v>
      </c>
      <c r="DK622" s="83">
        <v>0</v>
      </c>
      <c r="DL622" s="83">
        <v>0</v>
      </c>
      <c r="DM622" s="83">
        <v>0</v>
      </c>
      <c r="DN622" s="83">
        <v>0</v>
      </c>
      <c r="DO622" s="83">
        <v>0</v>
      </c>
      <c r="DP622" s="83">
        <v>0</v>
      </c>
      <c r="DQ622" s="83">
        <v>0</v>
      </c>
      <c r="DR622" s="83">
        <v>0</v>
      </c>
      <c r="DS622" s="83">
        <v>0</v>
      </c>
      <c r="DT622" s="83">
        <v>3</v>
      </c>
      <c r="DU622" s="83">
        <v>3</v>
      </c>
      <c r="DV622" s="83">
        <v>0</v>
      </c>
      <c r="DW622" s="83">
        <v>0</v>
      </c>
      <c r="DX622" s="83">
        <v>3</v>
      </c>
      <c r="DY622" s="85">
        <v>44264</v>
      </c>
      <c r="DZ622" s="83" t="s">
        <v>4669</v>
      </c>
      <c r="EA622" s="83" t="s">
        <v>102</v>
      </c>
      <c r="EB622" s="83" t="s">
        <v>482</v>
      </c>
      <c r="EC622" s="83">
        <v>618</v>
      </c>
      <c r="ED622" s="83" t="s">
        <v>483</v>
      </c>
      <c r="EE622" s="83">
        <v>1</v>
      </c>
      <c r="EF622" s="83">
        <v>0</v>
      </c>
      <c r="EG622" s="83">
        <v>0</v>
      </c>
      <c r="EH622" s="83" t="s">
        <v>109</v>
      </c>
      <c r="EI622" s="83" t="s">
        <v>108</v>
      </c>
      <c r="EJ622" s="83" t="s">
        <v>583</v>
      </c>
      <c r="EK622" s="83">
        <v>0</v>
      </c>
      <c r="EL622" s="83">
        <v>0</v>
      </c>
      <c r="EM622" s="83">
        <v>1</v>
      </c>
      <c r="EN622" s="83" t="s">
        <v>497</v>
      </c>
      <c r="EO622" s="83"/>
      <c r="EP622" s="83" t="s">
        <v>436</v>
      </c>
      <c r="EQ622" s="136">
        <v>1</v>
      </c>
      <c r="ER622" s="136">
        <v>1</v>
      </c>
      <c r="ES622" s="136">
        <v>1</v>
      </c>
      <c r="ET622" s="136">
        <v>1</v>
      </c>
      <c r="EU622" s="215" t="s">
        <v>269</v>
      </c>
      <c r="EV622" s="136">
        <v>1</v>
      </c>
      <c r="EW622" s="136">
        <v>1</v>
      </c>
      <c r="EX622" s="136">
        <v>1</v>
      </c>
      <c r="EY622" s="136">
        <v>1</v>
      </c>
      <c r="EZ622" s="136">
        <v>1</v>
      </c>
      <c r="FP622" s="215" t="s">
        <v>592</v>
      </c>
      <c r="FQ622" s="136" t="b">
        <v>1</v>
      </c>
      <c r="FR622" s="136" t="b">
        <v>1</v>
      </c>
      <c r="FS622" s="136" t="b">
        <v>1</v>
      </c>
      <c r="FT622" s="136" t="b">
        <v>1</v>
      </c>
      <c r="FX622" s="215" t="s">
        <v>269</v>
      </c>
    </row>
    <row r="623" spans="1:180" ht="60" customHeight="1" x14ac:dyDescent="0.55000000000000004">
      <c r="A623" s="83" t="s">
        <v>130</v>
      </c>
      <c r="B623" s="83" t="s">
        <v>98</v>
      </c>
      <c r="C623" s="136">
        <v>667652</v>
      </c>
      <c r="D623" s="207" t="s">
        <v>627</v>
      </c>
      <c r="E623" s="208" t="s">
        <v>630</v>
      </c>
      <c r="F623" s="83" t="s">
        <v>108</v>
      </c>
      <c r="G623" s="85">
        <v>20621</v>
      </c>
      <c r="H623" s="83" t="s">
        <v>102</v>
      </c>
      <c r="I623" s="85">
        <v>39794</v>
      </c>
      <c r="J623" s="83" t="s">
        <v>228</v>
      </c>
      <c r="K623" s="216">
        <v>103386437913</v>
      </c>
      <c r="L623" s="83" t="s">
        <v>191</v>
      </c>
      <c r="M623" s="85">
        <v>43631</v>
      </c>
      <c r="N623" s="83">
        <v>-2396.6666666666702</v>
      </c>
      <c r="O623" s="83" t="s">
        <v>180</v>
      </c>
      <c r="P623" s="83" t="s">
        <v>181</v>
      </c>
      <c r="Q623" s="208" t="s">
        <v>7520</v>
      </c>
      <c r="R623" s="83" t="s">
        <v>102</v>
      </c>
      <c r="S623" s="83" t="s">
        <v>102</v>
      </c>
      <c r="T623" s="83" t="s">
        <v>199</v>
      </c>
      <c r="U623" s="83" t="s">
        <v>10074</v>
      </c>
      <c r="V623" s="83" t="s">
        <v>104</v>
      </c>
      <c r="W623" s="83" t="s">
        <v>105</v>
      </c>
      <c r="X623" s="86" t="s">
        <v>7520</v>
      </c>
      <c r="Y623" s="87" t="s">
        <v>102</v>
      </c>
      <c r="Z623" s="87" t="s">
        <v>102</v>
      </c>
      <c r="AA623" s="87" t="s">
        <v>199</v>
      </c>
      <c r="AB623" s="87" t="s">
        <v>10074</v>
      </c>
      <c r="AC623" s="87" t="s">
        <v>104</v>
      </c>
      <c r="AD623" s="87" t="s">
        <v>105</v>
      </c>
      <c r="AE623" s="87" t="s">
        <v>106</v>
      </c>
      <c r="AF623" s="86" t="s">
        <v>7520</v>
      </c>
      <c r="AG623" s="87" t="s">
        <v>489</v>
      </c>
      <c r="AH623" s="87" t="s">
        <v>10075</v>
      </c>
      <c r="AI623" s="87" t="s">
        <v>104</v>
      </c>
      <c r="AJ623" s="87" t="s">
        <v>204</v>
      </c>
      <c r="AK623" s="88"/>
      <c r="AL623" s="83" t="s">
        <v>107</v>
      </c>
      <c r="AM623" s="89" t="s">
        <v>454</v>
      </c>
      <c r="AN623" s="90" t="s">
        <v>416</v>
      </c>
      <c r="AO623" s="91" t="s">
        <v>641</v>
      </c>
      <c r="AP623" s="90">
        <v>8.3333333333332398</v>
      </c>
      <c r="AQ623" s="92" t="s">
        <v>211</v>
      </c>
      <c r="AR623" s="93" t="s">
        <v>102</v>
      </c>
      <c r="AS623" s="93" t="s">
        <v>102</v>
      </c>
      <c r="AT623" s="93" t="s">
        <v>102</v>
      </c>
      <c r="AU623" s="210" t="s">
        <v>641</v>
      </c>
      <c r="AV623" s="93" t="s">
        <v>192</v>
      </c>
      <c r="AW623" s="94" t="s">
        <v>102</v>
      </c>
      <c r="AX623" s="93" t="s">
        <v>105</v>
      </c>
      <c r="AY623" s="95" t="s">
        <v>188</v>
      </c>
      <c r="AZ623" s="93" t="s">
        <v>102</v>
      </c>
      <c r="BA623" s="93" t="s">
        <v>10076</v>
      </c>
      <c r="BB623" s="93" t="s">
        <v>102</v>
      </c>
      <c r="BC623" s="93" t="s">
        <v>102</v>
      </c>
      <c r="BD623" s="96" t="s">
        <v>102</v>
      </c>
      <c r="BE623" s="90">
        <v>-300.66666666666703</v>
      </c>
      <c r="BF623" s="93" t="s">
        <v>211</v>
      </c>
      <c r="BG623" s="93" t="s">
        <v>102</v>
      </c>
      <c r="BH623" s="93" t="s">
        <v>102</v>
      </c>
      <c r="BI623" s="93" t="s">
        <v>102</v>
      </c>
      <c r="BJ623" s="210" t="s">
        <v>646</v>
      </c>
      <c r="BK623" s="93" t="s">
        <v>182</v>
      </c>
      <c r="BL623" s="97" t="s">
        <v>102</v>
      </c>
      <c r="BM623" s="93" t="s">
        <v>105</v>
      </c>
      <c r="BN623" s="93" t="s">
        <v>104</v>
      </c>
      <c r="BO623" s="93" t="s">
        <v>102</v>
      </c>
      <c r="BP623" s="98">
        <v>20180413</v>
      </c>
      <c r="BQ623" s="93" t="s">
        <v>102</v>
      </c>
      <c r="BR623" s="93" t="s">
        <v>102</v>
      </c>
      <c r="BS623" s="93" t="s">
        <v>102</v>
      </c>
      <c r="BT623" s="99" t="s">
        <v>591</v>
      </c>
      <c r="BU623" s="100" t="s">
        <v>11608</v>
      </c>
      <c r="BV623" s="101" t="s">
        <v>471</v>
      </c>
      <c r="BW623" s="136"/>
      <c r="BX623" s="103" t="s">
        <v>565</v>
      </c>
      <c r="BY623" s="104" t="s">
        <v>190</v>
      </c>
      <c r="BZ623" s="136"/>
      <c r="CA623" s="83" t="s">
        <v>599</v>
      </c>
      <c r="CB623" s="106" t="s">
        <v>647</v>
      </c>
      <c r="CC623" s="106" t="s">
        <v>11609</v>
      </c>
      <c r="CD623" s="107"/>
      <c r="CE623" s="108" t="s">
        <v>107</v>
      </c>
      <c r="CF623" s="108" t="s">
        <v>107</v>
      </c>
      <c r="CG623" s="109"/>
      <c r="CH623" s="110" t="s">
        <v>107</v>
      </c>
      <c r="CI623" s="111"/>
      <c r="CJ623" s="112">
        <v>6710</v>
      </c>
      <c r="CK623" s="113">
        <v>86</v>
      </c>
      <c r="CL623" s="114" t="s">
        <v>134</v>
      </c>
      <c r="CM623" s="114" t="s">
        <v>108</v>
      </c>
      <c r="CN623" s="114"/>
      <c r="CO623" s="115" t="s">
        <v>102</v>
      </c>
      <c r="CP623" s="115" t="s">
        <v>102</v>
      </c>
      <c r="CQ623" s="115" t="s">
        <v>102</v>
      </c>
      <c r="CR623" s="115" t="s">
        <v>102</v>
      </c>
      <c r="CS623" s="116"/>
      <c r="CT623" s="117" t="s">
        <v>109</v>
      </c>
      <c r="CU623" s="117" t="s">
        <v>109</v>
      </c>
      <c r="CV623" s="83">
        <v>619</v>
      </c>
      <c r="CW623" s="83" t="s">
        <v>108</v>
      </c>
      <c r="CX623" s="83">
        <v>619</v>
      </c>
      <c r="CY623" s="83" t="s">
        <v>108</v>
      </c>
      <c r="CZ623" s="83">
        <v>6947</v>
      </c>
      <c r="DA623" s="83" t="s">
        <v>419</v>
      </c>
      <c r="DB623" s="83" t="s">
        <v>130</v>
      </c>
      <c r="DC623" s="83" t="s">
        <v>499</v>
      </c>
      <c r="DD623" s="83">
        <v>1668</v>
      </c>
      <c r="DE623" s="83" t="s">
        <v>444</v>
      </c>
      <c r="DF623" s="83" t="s">
        <v>130</v>
      </c>
      <c r="DG623" s="83" t="s">
        <v>499</v>
      </c>
      <c r="DH623" s="83"/>
      <c r="DI623" s="83">
        <v>0</v>
      </c>
      <c r="DJ623" s="83">
        <v>1</v>
      </c>
      <c r="DK623" s="83">
        <v>0</v>
      </c>
      <c r="DL623" s="83">
        <v>0</v>
      </c>
      <c r="DM623" s="83">
        <v>0</v>
      </c>
      <c r="DN623" s="83">
        <v>0</v>
      </c>
      <c r="DO623" s="83">
        <v>0</v>
      </c>
      <c r="DP623" s="83">
        <v>0</v>
      </c>
      <c r="DQ623" s="83">
        <v>0</v>
      </c>
      <c r="DR623" s="83">
        <v>0</v>
      </c>
      <c r="DS623" s="83">
        <v>0</v>
      </c>
      <c r="DT623" s="83">
        <v>3</v>
      </c>
      <c r="DU623" s="83">
        <v>3</v>
      </c>
      <c r="DV623" s="83">
        <v>0</v>
      </c>
      <c r="DW623" s="83">
        <v>0</v>
      </c>
      <c r="DX623" s="83">
        <v>3</v>
      </c>
      <c r="DY623" s="85">
        <v>44265</v>
      </c>
      <c r="DZ623" s="83" t="s">
        <v>4670</v>
      </c>
      <c r="EA623" s="83" t="s">
        <v>102</v>
      </c>
      <c r="EB623" s="83" t="s">
        <v>482</v>
      </c>
      <c r="EC623" s="83">
        <v>619</v>
      </c>
      <c r="ED623" s="83" t="s">
        <v>483</v>
      </c>
      <c r="EE623" s="83">
        <v>1</v>
      </c>
      <c r="EF623" s="83">
        <v>0</v>
      </c>
      <c r="EG623" s="83">
        <v>0</v>
      </c>
      <c r="EH623" s="83" t="s">
        <v>109</v>
      </c>
      <c r="EI623" s="83" t="s">
        <v>108</v>
      </c>
      <c r="EJ623" s="83" t="s">
        <v>583</v>
      </c>
      <c r="EK623" s="83">
        <v>0</v>
      </c>
      <c r="EL623" s="83">
        <v>0</v>
      </c>
      <c r="EM623" s="83">
        <v>1</v>
      </c>
      <c r="EN623" s="83" t="s">
        <v>497</v>
      </c>
      <c r="EO623" s="83"/>
      <c r="EP623" s="83" t="s">
        <v>436</v>
      </c>
      <c r="EQ623" s="136">
        <v>1</v>
      </c>
      <c r="ER623" s="136">
        <v>1</v>
      </c>
      <c r="ES623" s="136">
        <v>1</v>
      </c>
      <c r="ET623" s="136">
        <v>1</v>
      </c>
      <c r="EU623" s="215" t="s">
        <v>269</v>
      </c>
      <c r="EV623" s="136">
        <v>1</v>
      </c>
      <c r="EW623" s="136">
        <v>1</v>
      </c>
      <c r="EX623" s="136">
        <v>1</v>
      </c>
      <c r="EY623" s="136">
        <v>1</v>
      </c>
      <c r="EZ623" s="136">
        <v>1</v>
      </c>
      <c r="FP623" s="215" t="s">
        <v>592</v>
      </c>
      <c r="FQ623" s="136" t="b">
        <v>1</v>
      </c>
      <c r="FR623" s="136" t="b">
        <v>1</v>
      </c>
      <c r="FS623" s="136" t="b">
        <v>1</v>
      </c>
      <c r="FT623" s="136" t="b">
        <v>1</v>
      </c>
      <c r="FX623" s="215" t="s">
        <v>269</v>
      </c>
    </row>
    <row r="624" spans="1:180" ht="60" customHeight="1" x14ac:dyDescent="0.55000000000000004">
      <c r="A624" s="83" t="s">
        <v>130</v>
      </c>
      <c r="B624" s="83" t="s">
        <v>98</v>
      </c>
      <c r="C624" s="136">
        <v>470797</v>
      </c>
      <c r="D624" s="207" t="s">
        <v>628</v>
      </c>
      <c r="E624" s="208" t="s">
        <v>633</v>
      </c>
      <c r="F624" s="83" t="s">
        <v>108</v>
      </c>
      <c r="G624" s="85">
        <v>22744</v>
      </c>
      <c r="H624" s="83" t="s">
        <v>102</v>
      </c>
      <c r="I624" s="85">
        <v>39772</v>
      </c>
      <c r="J624" s="83" t="s">
        <v>228</v>
      </c>
      <c r="K624" s="216">
        <v>681327384764</v>
      </c>
      <c r="L624" s="83" t="s">
        <v>191</v>
      </c>
      <c r="M624" s="85">
        <v>43619</v>
      </c>
      <c r="N624" s="83">
        <v>-2401.6666666666702</v>
      </c>
      <c r="O624" s="83" t="s">
        <v>193</v>
      </c>
      <c r="P624" s="83" t="s">
        <v>181</v>
      </c>
      <c r="Q624" s="208" t="s">
        <v>7524</v>
      </c>
      <c r="R624" s="83" t="s">
        <v>102</v>
      </c>
      <c r="S624" s="83" t="s">
        <v>102</v>
      </c>
      <c r="T624" s="83" t="s">
        <v>133</v>
      </c>
      <c r="U624" s="83" t="s">
        <v>10077</v>
      </c>
      <c r="V624" s="83" t="s">
        <v>111</v>
      </c>
      <c r="W624" s="83" t="s">
        <v>105</v>
      </c>
      <c r="X624" s="86" t="s">
        <v>7524</v>
      </c>
      <c r="Y624" s="87" t="s">
        <v>102</v>
      </c>
      <c r="Z624" s="87" t="s">
        <v>102</v>
      </c>
      <c r="AA624" s="87" t="s">
        <v>133</v>
      </c>
      <c r="AB624" s="87" t="s">
        <v>10077</v>
      </c>
      <c r="AC624" s="87" t="s">
        <v>111</v>
      </c>
      <c r="AD624" s="87" t="s">
        <v>105</v>
      </c>
      <c r="AE624" s="87" t="s">
        <v>106</v>
      </c>
      <c r="AF624" s="86" t="s">
        <v>7524</v>
      </c>
      <c r="AG624" s="87" t="s">
        <v>486</v>
      </c>
      <c r="AH624" s="87" t="s">
        <v>10077</v>
      </c>
      <c r="AI624" s="87" t="s">
        <v>111</v>
      </c>
      <c r="AJ624" s="87" t="s">
        <v>204</v>
      </c>
      <c r="AK624" s="88"/>
      <c r="AL624" s="83" t="s">
        <v>107</v>
      </c>
      <c r="AM624" s="89" t="s">
        <v>454</v>
      </c>
      <c r="AN624" s="90" t="s">
        <v>416</v>
      </c>
      <c r="AO624" s="91" t="s">
        <v>642</v>
      </c>
      <c r="AP624" s="90">
        <v>8.3333333333332398</v>
      </c>
      <c r="AQ624" s="92" t="s">
        <v>102</v>
      </c>
      <c r="AR624" s="93" t="s">
        <v>102</v>
      </c>
      <c r="AS624" s="93" t="s">
        <v>102</v>
      </c>
      <c r="AT624" s="93" t="s">
        <v>102</v>
      </c>
      <c r="AU624" s="210" t="s">
        <v>644</v>
      </c>
      <c r="AV624" s="93" t="s">
        <v>185</v>
      </c>
      <c r="AW624" s="94" t="s">
        <v>102</v>
      </c>
      <c r="AX624" s="93" t="s">
        <v>183</v>
      </c>
      <c r="AY624" s="95" t="s">
        <v>111</v>
      </c>
      <c r="AZ624" s="93" t="s">
        <v>102</v>
      </c>
      <c r="BA624" s="93" t="s">
        <v>102</v>
      </c>
      <c r="BB624" s="93" t="s">
        <v>102</v>
      </c>
      <c r="BC624" s="93" t="s">
        <v>102</v>
      </c>
      <c r="BD624" s="96" t="s">
        <v>102</v>
      </c>
      <c r="BE624" s="90">
        <v>-301.16666666666703</v>
      </c>
      <c r="BF624" s="93" t="s">
        <v>102</v>
      </c>
      <c r="BG624" s="93" t="s">
        <v>102</v>
      </c>
      <c r="BH624" s="93" t="s">
        <v>102</v>
      </c>
      <c r="BI624" s="93" t="s">
        <v>102</v>
      </c>
      <c r="BJ624" s="210" t="s">
        <v>642</v>
      </c>
      <c r="BK624" s="93" t="s">
        <v>192</v>
      </c>
      <c r="BL624" s="97" t="s">
        <v>102</v>
      </c>
      <c r="BM624" s="93" t="s">
        <v>183</v>
      </c>
      <c r="BN624" s="93" t="s">
        <v>106</v>
      </c>
      <c r="BO624" s="93" t="s">
        <v>102</v>
      </c>
      <c r="BP624" s="98" t="s">
        <v>102</v>
      </c>
      <c r="BQ624" s="93" t="s">
        <v>102</v>
      </c>
      <c r="BR624" s="93" t="s">
        <v>102</v>
      </c>
      <c r="BS624" s="93" t="s">
        <v>102</v>
      </c>
      <c r="BT624" s="99" t="s">
        <v>591</v>
      </c>
      <c r="BU624" s="100" t="s">
        <v>11610</v>
      </c>
      <c r="BV624" s="101" t="s">
        <v>471</v>
      </c>
      <c r="BW624" s="136"/>
      <c r="BX624" s="103" t="s">
        <v>565</v>
      </c>
      <c r="BY624" s="104" t="s">
        <v>190</v>
      </c>
      <c r="BZ624" s="136"/>
      <c r="CA624" s="83" t="s">
        <v>599</v>
      </c>
      <c r="CB624" s="106" t="s">
        <v>647</v>
      </c>
      <c r="CC624" s="106" t="s">
        <v>11611</v>
      </c>
      <c r="CD624" s="107"/>
      <c r="CE624" s="108" t="s">
        <v>107</v>
      </c>
      <c r="CF624" s="108" t="s">
        <v>107</v>
      </c>
      <c r="CG624" s="109"/>
      <c r="CH624" s="110" t="s">
        <v>107</v>
      </c>
      <c r="CI624" s="111"/>
      <c r="CJ624" s="112">
        <v>6710</v>
      </c>
      <c r="CK624" s="113">
        <v>86</v>
      </c>
      <c r="CL624" s="114" t="s">
        <v>134</v>
      </c>
      <c r="CM624" s="114" t="s">
        <v>108</v>
      </c>
      <c r="CN624" s="114"/>
      <c r="CO624" s="115" t="s">
        <v>102</v>
      </c>
      <c r="CP624" s="115" t="s">
        <v>102</v>
      </c>
      <c r="CQ624" s="115" t="s">
        <v>102</v>
      </c>
      <c r="CR624" s="115" t="s">
        <v>102</v>
      </c>
      <c r="CS624" s="116"/>
      <c r="CT624" s="117" t="s">
        <v>109</v>
      </c>
      <c r="CU624" s="117" t="s">
        <v>109</v>
      </c>
      <c r="CV624" s="83">
        <v>620</v>
      </c>
      <c r="CW624" s="83" t="s">
        <v>108</v>
      </c>
      <c r="CX624" s="83">
        <v>620</v>
      </c>
      <c r="CY624" s="83" t="s">
        <v>108</v>
      </c>
      <c r="CZ624" s="83">
        <v>6948</v>
      </c>
      <c r="DA624" s="83" t="s">
        <v>419</v>
      </c>
      <c r="DB624" s="83" t="s">
        <v>130</v>
      </c>
      <c r="DC624" s="83" t="s">
        <v>499</v>
      </c>
      <c r="DD624" s="83">
        <v>1669</v>
      </c>
      <c r="DE624" s="83" t="s">
        <v>444</v>
      </c>
      <c r="DF624" s="83" t="s">
        <v>130</v>
      </c>
      <c r="DG624" s="83" t="s">
        <v>499</v>
      </c>
      <c r="DH624" s="83"/>
      <c r="DI624" s="83">
        <v>0</v>
      </c>
      <c r="DJ624" s="83">
        <v>1</v>
      </c>
      <c r="DK624" s="83">
        <v>0</v>
      </c>
      <c r="DL624" s="83">
        <v>0</v>
      </c>
      <c r="DM624" s="83">
        <v>0</v>
      </c>
      <c r="DN624" s="83">
        <v>0</v>
      </c>
      <c r="DO624" s="83">
        <v>0</v>
      </c>
      <c r="DP624" s="83">
        <v>0</v>
      </c>
      <c r="DQ624" s="83">
        <v>0</v>
      </c>
      <c r="DR624" s="83">
        <v>0</v>
      </c>
      <c r="DS624" s="83">
        <v>0</v>
      </c>
      <c r="DT624" s="83">
        <v>3</v>
      </c>
      <c r="DU624" s="83">
        <v>3</v>
      </c>
      <c r="DV624" s="83">
        <v>0</v>
      </c>
      <c r="DW624" s="83">
        <v>0</v>
      </c>
      <c r="DX624" s="83">
        <v>3</v>
      </c>
      <c r="DY624" s="85">
        <v>44266</v>
      </c>
      <c r="DZ624" s="83" t="s">
        <v>4671</v>
      </c>
      <c r="EA624" s="83" t="s">
        <v>102</v>
      </c>
      <c r="EB624" s="83" t="s">
        <v>482</v>
      </c>
      <c r="EC624" s="83">
        <v>620</v>
      </c>
      <c r="ED624" s="83" t="s">
        <v>483</v>
      </c>
      <c r="EE624" s="83">
        <v>1</v>
      </c>
      <c r="EF624" s="83">
        <v>0</v>
      </c>
      <c r="EG624" s="83">
        <v>0</v>
      </c>
      <c r="EH624" s="83" t="s">
        <v>109</v>
      </c>
      <c r="EI624" s="83" t="s">
        <v>108</v>
      </c>
      <c r="EJ624" s="83" t="s">
        <v>583</v>
      </c>
      <c r="EK624" s="83">
        <v>0</v>
      </c>
      <c r="EL624" s="83">
        <v>0</v>
      </c>
      <c r="EM624" s="83">
        <v>1</v>
      </c>
      <c r="EN624" s="83" t="s">
        <v>497</v>
      </c>
      <c r="EO624" s="83"/>
      <c r="EP624" s="83" t="s">
        <v>436</v>
      </c>
      <c r="EQ624" s="136">
        <v>1</v>
      </c>
      <c r="ER624" s="136">
        <v>1</v>
      </c>
      <c r="ES624" s="136">
        <v>1</v>
      </c>
      <c r="ET624" s="136">
        <v>1</v>
      </c>
      <c r="EU624" s="215" t="s">
        <v>269</v>
      </c>
      <c r="EV624" s="136">
        <v>1</v>
      </c>
      <c r="EW624" s="136">
        <v>1</v>
      </c>
      <c r="EX624" s="136">
        <v>1</v>
      </c>
      <c r="EY624" s="136">
        <v>1</v>
      </c>
      <c r="EZ624" s="136">
        <v>1</v>
      </c>
      <c r="FP624" s="215" t="s">
        <v>592</v>
      </c>
      <c r="FQ624" s="136" t="b">
        <v>1</v>
      </c>
      <c r="FR624" s="136" t="b">
        <v>1</v>
      </c>
      <c r="FS624" s="136" t="b">
        <v>1</v>
      </c>
      <c r="FT624" s="136" t="b">
        <v>1</v>
      </c>
      <c r="FX624" s="215" t="s">
        <v>269</v>
      </c>
    </row>
    <row r="625" spans="1:180" ht="60" customHeight="1" x14ac:dyDescent="0.55000000000000004">
      <c r="A625" s="83" t="s">
        <v>130</v>
      </c>
      <c r="B625" s="83" t="s">
        <v>98</v>
      </c>
      <c r="C625" s="136">
        <v>203217</v>
      </c>
      <c r="D625" s="207" t="s">
        <v>629</v>
      </c>
      <c r="E625" s="208" t="s">
        <v>634</v>
      </c>
      <c r="F625" s="83" t="s">
        <v>108</v>
      </c>
      <c r="G625" s="85">
        <v>26341</v>
      </c>
      <c r="H625" s="83" t="s">
        <v>102</v>
      </c>
      <c r="I625" s="85">
        <v>34633</v>
      </c>
      <c r="J625" s="83" t="s">
        <v>228</v>
      </c>
      <c r="K625" s="216">
        <v>834087371559</v>
      </c>
      <c r="L625" s="83" t="s">
        <v>191</v>
      </c>
      <c r="M625" s="85">
        <v>43642</v>
      </c>
      <c r="N625" s="83">
        <v>-2406.6666666666702</v>
      </c>
      <c r="O625" s="83" t="s">
        <v>193</v>
      </c>
      <c r="P625" s="83" t="s">
        <v>181</v>
      </c>
      <c r="Q625" s="208" t="s">
        <v>7528</v>
      </c>
      <c r="R625" s="83" t="s">
        <v>102</v>
      </c>
      <c r="S625" s="83" t="s">
        <v>102</v>
      </c>
      <c r="T625" s="83" t="s">
        <v>131</v>
      </c>
      <c r="U625" s="83" t="s">
        <v>10078</v>
      </c>
      <c r="V625" s="83" t="s">
        <v>104</v>
      </c>
      <c r="W625" s="83" t="s">
        <v>105</v>
      </c>
      <c r="X625" s="86" t="s">
        <v>7528</v>
      </c>
      <c r="Y625" s="87" t="s">
        <v>102</v>
      </c>
      <c r="Z625" s="87" t="s">
        <v>102</v>
      </c>
      <c r="AA625" s="87" t="s">
        <v>131</v>
      </c>
      <c r="AB625" s="87" t="s">
        <v>10078</v>
      </c>
      <c r="AC625" s="87" t="s">
        <v>104</v>
      </c>
      <c r="AD625" s="87" t="s">
        <v>105</v>
      </c>
      <c r="AE625" s="87" t="s">
        <v>106</v>
      </c>
      <c r="AF625" s="86" t="s">
        <v>7528</v>
      </c>
      <c r="AG625" s="87" t="s">
        <v>177</v>
      </c>
      <c r="AH625" s="87" t="s">
        <v>10078</v>
      </c>
      <c r="AI625" s="87" t="s">
        <v>104</v>
      </c>
      <c r="AJ625" s="87" t="s">
        <v>204</v>
      </c>
      <c r="AK625" s="88"/>
      <c r="AL625" s="83" t="s">
        <v>107</v>
      </c>
      <c r="AM625" s="89" t="s">
        <v>454</v>
      </c>
      <c r="AN625" s="90" t="s">
        <v>416</v>
      </c>
      <c r="AO625" s="91" t="s">
        <v>643</v>
      </c>
      <c r="AP625" s="90">
        <v>8.3333333333332398</v>
      </c>
      <c r="AQ625" s="92" t="s">
        <v>102</v>
      </c>
      <c r="AR625" s="93" t="s">
        <v>102</v>
      </c>
      <c r="AS625" s="93" t="s">
        <v>102</v>
      </c>
      <c r="AT625" s="93" t="s">
        <v>102</v>
      </c>
      <c r="AU625" s="210" t="s">
        <v>645</v>
      </c>
      <c r="AV625" s="93" t="s">
        <v>185</v>
      </c>
      <c r="AW625" s="94" t="s">
        <v>102</v>
      </c>
      <c r="AX625" s="93" t="s">
        <v>105</v>
      </c>
      <c r="AY625" s="95" t="s">
        <v>104</v>
      </c>
      <c r="AZ625" s="93" t="s">
        <v>102</v>
      </c>
      <c r="BA625" s="93" t="s">
        <v>102</v>
      </c>
      <c r="BB625" s="93" t="s">
        <v>102</v>
      </c>
      <c r="BC625" s="93" t="s">
        <v>102</v>
      </c>
      <c r="BD625" s="96" t="s">
        <v>102</v>
      </c>
      <c r="BE625" s="90">
        <v>-301.66666666666703</v>
      </c>
      <c r="BF625" s="93" t="s">
        <v>102</v>
      </c>
      <c r="BG625" s="93" t="s">
        <v>102</v>
      </c>
      <c r="BH625" s="93" t="s">
        <v>102</v>
      </c>
      <c r="BI625" s="93" t="s">
        <v>102</v>
      </c>
      <c r="BJ625" s="210" t="s">
        <v>643</v>
      </c>
      <c r="BK625" s="93" t="s">
        <v>196</v>
      </c>
      <c r="BL625" s="97" t="s">
        <v>102</v>
      </c>
      <c r="BM625" s="93" t="s">
        <v>105</v>
      </c>
      <c r="BN625" s="93" t="s">
        <v>596</v>
      </c>
      <c r="BO625" s="93" t="s">
        <v>102</v>
      </c>
      <c r="BP625" s="98" t="s">
        <v>102</v>
      </c>
      <c r="BQ625" s="93" t="s">
        <v>102</v>
      </c>
      <c r="BR625" s="93" t="s">
        <v>102</v>
      </c>
      <c r="BS625" s="93" t="s">
        <v>102</v>
      </c>
      <c r="BT625" s="99" t="s">
        <v>591</v>
      </c>
      <c r="BU625" s="100" t="s">
        <v>11612</v>
      </c>
      <c r="BV625" s="101" t="s">
        <v>471</v>
      </c>
      <c r="BW625" s="136"/>
      <c r="BX625" s="103" t="s">
        <v>565</v>
      </c>
      <c r="BY625" s="104" t="s">
        <v>190</v>
      </c>
      <c r="BZ625" s="136"/>
      <c r="CA625" s="83" t="s">
        <v>599</v>
      </c>
      <c r="CB625" s="106" t="s">
        <v>647</v>
      </c>
      <c r="CC625" s="106" t="s">
        <v>11613</v>
      </c>
      <c r="CD625" s="107"/>
      <c r="CE625" s="108" t="s">
        <v>107</v>
      </c>
      <c r="CF625" s="108" t="s">
        <v>107</v>
      </c>
      <c r="CG625" s="109"/>
      <c r="CH625" s="110" t="s">
        <v>107</v>
      </c>
      <c r="CI625" s="111"/>
      <c r="CJ625" s="112">
        <v>6710</v>
      </c>
      <c r="CK625" s="113">
        <v>86</v>
      </c>
      <c r="CL625" s="114" t="s">
        <v>134</v>
      </c>
      <c r="CM625" s="114" t="s">
        <v>108</v>
      </c>
      <c r="CN625" s="114"/>
      <c r="CO625" s="115" t="s">
        <v>102</v>
      </c>
      <c r="CP625" s="115" t="s">
        <v>102</v>
      </c>
      <c r="CQ625" s="115" t="s">
        <v>102</v>
      </c>
      <c r="CR625" s="115" t="s">
        <v>102</v>
      </c>
      <c r="CS625" s="116"/>
      <c r="CT625" s="117" t="s">
        <v>109</v>
      </c>
      <c r="CU625" s="117" t="s">
        <v>109</v>
      </c>
      <c r="CV625" s="83">
        <v>621</v>
      </c>
      <c r="CW625" s="83" t="s">
        <v>108</v>
      </c>
      <c r="CX625" s="83">
        <v>621</v>
      </c>
      <c r="CY625" s="83" t="s">
        <v>108</v>
      </c>
      <c r="CZ625" s="83">
        <v>6949</v>
      </c>
      <c r="DA625" s="83" t="s">
        <v>419</v>
      </c>
      <c r="DB625" s="83" t="s">
        <v>130</v>
      </c>
      <c r="DC625" s="83" t="s">
        <v>499</v>
      </c>
      <c r="DD625" s="83">
        <v>1670</v>
      </c>
      <c r="DE625" s="83" t="s">
        <v>444</v>
      </c>
      <c r="DF625" s="83" t="s">
        <v>130</v>
      </c>
      <c r="DG625" s="83" t="s">
        <v>499</v>
      </c>
      <c r="DH625" s="83"/>
      <c r="DI625" s="83">
        <v>0</v>
      </c>
      <c r="DJ625" s="83">
        <v>1</v>
      </c>
      <c r="DK625" s="83">
        <v>0</v>
      </c>
      <c r="DL625" s="83">
        <v>0</v>
      </c>
      <c r="DM625" s="83">
        <v>0</v>
      </c>
      <c r="DN625" s="83">
        <v>0</v>
      </c>
      <c r="DO625" s="83">
        <v>0</v>
      </c>
      <c r="DP625" s="83">
        <v>0</v>
      </c>
      <c r="DQ625" s="83">
        <v>0</v>
      </c>
      <c r="DR625" s="83">
        <v>0</v>
      </c>
      <c r="DS625" s="83">
        <v>0</v>
      </c>
      <c r="DT625" s="83">
        <v>3</v>
      </c>
      <c r="DU625" s="83">
        <v>3</v>
      </c>
      <c r="DV625" s="83">
        <v>0</v>
      </c>
      <c r="DW625" s="83">
        <v>0</v>
      </c>
      <c r="DX625" s="83">
        <v>3</v>
      </c>
      <c r="DY625" s="85">
        <v>44267</v>
      </c>
      <c r="DZ625" s="83" t="s">
        <v>4672</v>
      </c>
      <c r="EA625" s="83" t="s">
        <v>102</v>
      </c>
      <c r="EB625" s="83" t="s">
        <v>482</v>
      </c>
      <c r="EC625" s="83">
        <v>621</v>
      </c>
      <c r="ED625" s="83" t="s">
        <v>483</v>
      </c>
      <c r="EE625" s="83">
        <v>1</v>
      </c>
      <c r="EF625" s="83">
        <v>0</v>
      </c>
      <c r="EG625" s="83">
        <v>0</v>
      </c>
      <c r="EH625" s="83" t="s">
        <v>109</v>
      </c>
      <c r="EI625" s="83" t="s">
        <v>108</v>
      </c>
      <c r="EJ625" s="83" t="s">
        <v>583</v>
      </c>
      <c r="EK625" s="83">
        <v>0</v>
      </c>
      <c r="EL625" s="83">
        <v>0</v>
      </c>
      <c r="EM625" s="83">
        <v>1</v>
      </c>
      <c r="EN625" s="83" t="s">
        <v>497</v>
      </c>
      <c r="EO625" s="83"/>
      <c r="EP625" s="83" t="s">
        <v>436</v>
      </c>
      <c r="EQ625" s="136">
        <v>1</v>
      </c>
      <c r="ER625" s="136">
        <v>1</v>
      </c>
      <c r="ES625" s="136">
        <v>1</v>
      </c>
      <c r="ET625" s="136">
        <v>1</v>
      </c>
      <c r="EU625" s="215" t="s">
        <v>269</v>
      </c>
      <c r="EV625" s="136">
        <v>1</v>
      </c>
      <c r="EW625" s="136">
        <v>1</v>
      </c>
      <c r="EX625" s="136">
        <v>1</v>
      </c>
      <c r="EY625" s="136">
        <v>1</v>
      </c>
      <c r="EZ625" s="136">
        <v>1</v>
      </c>
      <c r="FP625" s="215" t="s">
        <v>592</v>
      </c>
      <c r="FQ625" s="136" t="b">
        <v>1</v>
      </c>
      <c r="FR625" s="136" t="b">
        <v>1</v>
      </c>
      <c r="FS625" s="136" t="b">
        <v>1</v>
      </c>
      <c r="FT625" s="136" t="b">
        <v>1</v>
      </c>
      <c r="FX625" s="215" t="s">
        <v>269</v>
      </c>
    </row>
    <row r="626" spans="1:180" ht="60" customHeight="1" x14ac:dyDescent="0.55000000000000004">
      <c r="A626" s="83" t="s">
        <v>130</v>
      </c>
      <c r="B626" s="83" t="s">
        <v>98</v>
      </c>
      <c r="C626" s="136">
        <v>474398</v>
      </c>
      <c r="D626" s="207" t="s">
        <v>627</v>
      </c>
      <c r="E626" s="208" t="s">
        <v>630</v>
      </c>
      <c r="F626" s="83" t="s">
        <v>108</v>
      </c>
      <c r="G626" s="85">
        <v>20621</v>
      </c>
      <c r="H626" s="83" t="s">
        <v>102</v>
      </c>
      <c r="I626" s="85">
        <v>39794</v>
      </c>
      <c r="J626" s="83" t="s">
        <v>228</v>
      </c>
      <c r="K626" s="216">
        <v>175000238991</v>
      </c>
      <c r="L626" s="83" t="s">
        <v>191</v>
      </c>
      <c r="M626" s="85">
        <v>43631</v>
      </c>
      <c r="N626" s="83">
        <v>-2411.6666666666702</v>
      </c>
      <c r="O626" s="83" t="s">
        <v>180</v>
      </c>
      <c r="P626" s="83" t="s">
        <v>181</v>
      </c>
      <c r="Q626" s="208" t="s">
        <v>7532</v>
      </c>
      <c r="R626" s="83" t="s">
        <v>102</v>
      </c>
      <c r="S626" s="83" t="s">
        <v>102</v>
      </c>
      <c r="T626" s="83" t="s">
        <v>199</v>
      </c>
      <c r="U626" s="83" t="s">
        <v>10079</v>
      </c>
      <c r="V626" s="83" t="s">
        <v>104</v>
      </c>
      <c r="W626" s="83" t="s">
        <v>105</v>
      </c>
      <c r="X626" s="86" t="s">
        <v>7532</v>
      </c>
      <c r="Y626" s="87" t="s">
        <v>102</v>
      </c>
      <c r="Z626" s="87" t="s">
        <v>102</v>
      </c>
      <c r="AA626" s="87" t="s">
        <v>199</v>
      </c>
      <c r="AB626" s="87" t="s">
        <v>10079</v>
      </c>
      <c r="AC626" s="87" t="s">
        <v>104</v>
      </c>
      <c r="AD626" s="87" t="s">
        <v>105</v>
      </c>
      <c r="AE626" s="87" t="s">
        <v>106</v>
      </c>
      <c r="AF626" s="86" t="s">
        <v>7532</v>
      </c>
      <c r="AG626" s="87" t="s">
        <v>489</v>
      </c>
      <c r="AH626" s="87" t="s">
        <v>10080</v>
      </c>
      <c r="AI626" s="87" t="s">
        <v>104</v>
      </c>
      <c r="AJ626" s="87" t="s">
        <v>204</v>
      </c>
      <c r="AK626" s="88"/>
      <c r="AL626" s="83" t="s">
        <v>107</v>
      </c>
      <c r="AM626" s="89" t="s">
        <v>454</v>
      </c>
      <c r="AN626" s="90" t="s">
        <v>416</v>
      </c>
      <c r="AO626" s="91" t="s">
        <v>641</v>
      </c>
      <c r="AP626" s="90">
        <v>8.3333333333332398</v>
      </c>
      <c r="AQ626" s="92" t="s">
        <v>211</v>
      </c>
      <c r="AR626" s="93" t="s">
        <v>102</v>
      </c>
      <c r="AS626" s="93" t="s">
        <v>102</v>
      </c>
      <c r="AT626" s="93" t="s">
        <v>102</v>
      </c>
      <c r="AU626" s="210" t="s">
        <v>641</v>
      </c>
      <c r="AV626" s="93" t="s">
        <v>192</v>
      </c>
      <c r="AW626" s="94" t="s">
        <v>102</v>
      </c>
      <c r="AX626" s="93" t="s">
        <v>105</v>
      </c>
      <c r="AY626" s="95" t="s">
        <v>188</v>
      </c>
      <c r="AZ626" s="93" t="s">
        <v>102</v>
      </c>
      <c r="BA626" s="93" t="s">
        <v>10081</v>
      </c>
      <c r="BB626" s="93" t="s">
        <v>102</v>
      </c>
      <c r="BC626" s="93" t="s">
        <v>102</v>
      </c>
      <c r="BD626" s="96" t="s">
        <v>102</v>
      </c>
      <c r="BE626" s="90">
        <v>-302.16666666666703</v>
      </c>
      <c r="BF626" s="93" t="s">
        <v>211</v>
      </c>
      <c r="BG626" s="93" t="s">
        <v>102</v>
      </c>
      <c r="BH626" s="93" t="s">
        <v>102</v>
      </c>
      <c r="BI626" s="93" t="s">
        <v>102</v>
      </c>
      <c r="BJ626" s="210" t="s">
        <v>646</v>
      </c>
      <c r="BK626" s="93" t="s">
        <v>182</v>
      </c>
      <c r="BL626" s="97" t="s">
        <v>102</v>
      </c>
      <c r="BM626" s="93" t="s">
        <v>105</v>
      </c>
      <c r="BN626" s="93" t="s">
        <v>104</v>
      </c>
      <c r="BO626" s="93" t="s">
        <v>102</v>
      </c>
      <c r="BP626" s="98">
        <v>20180414</v>
      </c>
      <c r="BQ626" s="93" t="s">
        <v>102</v>
      </c>
      <c r="BR626" s="93" t="s">
        <v>102</v>
      </c>
      <c r="BS626" s="93" t="s">
        <v>102</v>
      </c>
      <c r="BT626" s="99" t="s">
        <v>591</v>
      </c>
      <c r="BU626" s="100" t="s">
        <v>11614</v>
      </c>
      <c r="BV626" s="101" t="s">
        <v>471</v>
      </c>
      <c r="BW626" s="136"/>
      <c r="BX626" s="103" t="s">
        <v>565</v>
      </c>
      <c r="BY626" s="104" t="s">
        <v>190</v>
      </c>
      <c r="BZ626" s="136"/>
      <c r="CA626" s="83" t="s">
        <v>599</v>
      </c>
      <c r="CB626" s="106" t="s">
        <v>647</v>
      </c>
      <c r="CC626" s="106" t="s">
        <v>11615</v>
      </c>
      <c r="CD626" s="107"/>
      <c r="CE626" s="108" t="s">
        <v>107</v>
      </c>
      <c r="CF626" s="108" t="s">
        <v>107</v>
      </c>
      <c r="CG626" s="109"/>
      <c r="CH626" s="110" t="s">
        <v>107</v>
      </c>
      <c r="CI626" s="111"/>
      <c r="CJ626" s="112">
        <v>6710</v>
      </c>
      <c r="CK626" s="113">
        <v>86</v>
      </c>
      <c r="CL626" s="114" t="s">
        <v>134</v>
      </c>
      <c r="CM626" s="114" t="s">
        <v>108</v>
      </c>
      <c r="CN626" s="114"/>
      <c r="CO626" s="115" t="s">
        <v>102</v>
      </c>
      <c r="CP626" s="115" t="s">
        <v>102</v>
      </c>
      <c r="CQ626" s="115" t="s">
        <v>102</v>
      </c>
      <c r="CR626" s="115" t="s">
        <v>102</v>
      </c>
      <c r="CS626" s="116"/>
      <c r="CT626" s="117" t="s">
        <v>109</v>
      </c>
      <c r="CU626" s="117" t="s">
        <v>109</v>
      </c>
      <c r="CV626" s="83">
        <v>622</v>
      </c>
      <c r="CW626" s="83" t="s">
        <v>108</v>
      </c>
      <c r="CX626" s="83">
        <v>622</v>
      </c>
      <c r="CY626" s="83" t="s">
        <v>108</v>
      </c>
      <c r="CZ626" s="83">
        <v>6950</v>
      </c>
      <c r="DA626" s="83" t="s">
        <v>419</v>
      </c>
      <c r="DB626" s="83" t="s">
        <v>130</v>
      </c>
      <c r="DC626" s="83" t="s">
        <v>499</v>
      </c>
      <c r="DD626" s="83">
        <v>1671</v>
      </c>
      <c r="DE626" s="83" t="s">
        <v>444</v>
      </c>
      <c r="DF626" s="83" t="s">
        <v>130</v>
      </c>
      <c r="DG626" s="83" t="s">
        <v>499</v>
      </c>
      <c r="DH626" s="83"/>
      <c r="DI626" s="83">
        <v>0</v>
      </c>
      <c r="DJ626" s="83">
        <v>1</v>
      </c>
      <c r="DK626" s="83">
        <v>0</v>
      </c>
      <c r="DL626" s="83">
        <v>0</v>
      </c>
      <c r="DM626" s="83">
        <v>0</v>
      </c>
      <c r="DN626" s="83">
        <v>0</v>
      </c>
      <c r="DO626" s="83">
        <v>0</v>
      </c>
      <c r="DP626" s="83">
        <v>0</v>
      </c>
      <c r="DQ626" s="83">
        <v>0</v>
      </c>
      <c r="DR626" s="83">
        <v>0</v>
      </c>
      <c r="DS626" s="83">
        <v>0</v>
      </c>
      <c r="DT626" s="83">
        <v>3</v>
      </c>
      <c r="DU626" s="83">
        <v>3</v>
      </c>
      <c r="DV626" s="83">
        <v>0</v>
      </c>
      <c r="DW626" s="83">
        <v>0</v>
      </c>
      <c r="DX626" s="83">
        <v>3</v>
      </c>
      <c r="DY626" s="85">
        <v>44268</v>
      </c>
      <c r="DZ626" s="83" t="s">
        <v>4673</v>
      </c>
      <c r="EA626" s="83" t="s">
        <v>102</v>
      </c>
      <c r="EB626" s="83" t="s">
        <v>482</v>
      </c>
      <c r="EC626" s="83">
        <v>622</v>
      </c>
      <c r="ED626" s="83" t="s">
        <v>483</v>
      </c>
      <c r="EE626" s="83">
        <v>1</v>
      </c>
      <c r="EF626" s="83">
        <v>0</v>
      </c>
      <c r="EG626" s="83">
        <v>0</v>
      </c>
      <c r="EH626" s="83" t="s">
        <v>109</v>
      </c>
      <c r="EI626" s="83" t="s">
        <v>108</v>
      </c>
      <c r="EJ626" s="83" t="s">
        <v>583</v>
      </c>
      <c r="EK626" s="83">
        <v>0</v>
      </c>
      <c r="EL626" s="83">
        <v>0</v>
      </c>
      <c r="EM626" s="83">
        <v>1</v>
      </c>
      <c r="EN626" s="83" t="s">
        <v>497</v>
      </c>
      <c r="EO626" s="83"/>
      <c r="EP626" s="83" t="s">
        <v>436</v>
      </c>
      <c r="EQ626" s="136">
        <v>1</v>
      </c>
      <c r="ER626" s="136">
        <v>1</v>
      </c>
      <c r="ES626" s="136">
        <v>1</v>
      </c>
      <c r="ET626" s="136">
        <v>1</v>
      </c>
      <c r="EU626" s="215" t="s">
        <v>269</v>
      </c>
      <c r="EV626" s="136">
        <v>1</v>
      </c>
      <c r="EW626" s="136">
        <v>1</v>
      </c>
      <c r="EX626" s="136">
        <v>1</v>
      </c>
      <c r="EY626" s="136">
        <v>1</v>
      </c>
      <c r="EZ626" s="136">
        <v>1</v>
      </c>
      <c r="FP626" s="215" t="s">
        <v>592</v>
      </c>
      <c r="FQ626" s="136" t="b">
        <v>1</v>
      </c>
      <c r="FR626" s="136" t="b">
        <v>1</v>
      </c>
      <c r="FS626" s="136" t="b">
        <v>1</v>
      </c>
      <c r="FT626" s="136" t="b">
        <v>1</v>
      </c>
      <c r="FX626" s="215" t="s">
        <v>269</v>
      </c>
    </row>
    <row r="627" spans="1:180" ht="60" customHeight="1" x14ac:dyDescent="0.55000000000000004">
      <c r="A627" s="83" t="s">
        <v>130</v>
      </c>
      <c r="B627" s="83" t="s">
        <v>98</v>
      </c>
      <c r="C627" s="136">
        <v>220889</v>
      </c>
      <c r="D627" s="207" t="s">
        <v>628</v>
      </c>
      <c r="E627" s="208" t="s">
        <v>633</v>
      </c>
      <c r="F627" s="83" t="s">
        <v>108</v>
      </c>
      <c r="G627" s="85">
        <v>22744</v>
      </c>
      <c r="H627" s="83" t="s">
        <v>102</v>
      </c>
      <c r="I627" s="85">
        <v>39772</v>
      </c>
      <c r="J627" s="83" t="s">
        <v>228</v>
      </c>
      <c r="K627" s="216">
        <v>848595469623</v>
      </c>
      <c r="L627" s="83" t="s">
        <v>191</v>
      </c>
      <c r="M627" s="85">
        <v>43619</v>
      </c>
      <c r="N627" s="83">
        <v>-2416.6666666666702</v>
      </c>
      <c r="O627" s="83" t="s">
        <v>193</v>
      </c>
      <c r="P627" s="83" t="s">
        <v>181</v>
      </c>
      <c r="Q627" s="208" t="s">
        <v>7536</v>
      </c>
      <c r="R627" s="83" t="s">
        <v>102</v>
      </c>
      <c r="S627" s="83" t="s">
        <v>102</v>
      </c>
      <c r="T627" s="83" t="s">
        <v>133</v>
      </c>
      <c r="U627" s="83" t="s">
        <v>10082</v>
      </c>
      <c r="V627" s="83" t="s">
        <v>111</v>
      </c>
      <c r="W627" s="83" t="s">
        <v>105</v>
      </c>
      <c r="X627" s="86" t="s">
        <v>7536</v>
      </c>
      <c r="Y627" s="87" t="s">
        <v>102</v>
      </c>
      <c r="Z627" s="87" t="s">
        <v>102</v>
      </c>
      <c r="AA627" s="87" t="s">
        <v>133</v>
      </c>
      <c r="AB627" s="87" t="s">
        <v>10082</v>
      </c>
      <c r="AC627" s="87" t="s">
        <v>111</v>
      </c>
      <c r="AD627" s="87" t="s">
        <v>105</v>
      </c>
      <c r="AE627" s="87" t="s">
        <v>106</v>
      </c>
      <c r="AF627" s="86" t="s">
        <v>7536</v>
      </c>
      <c r="AG627" s="87" t="s">
        <v>486</v>
      </c>
      <c r="AH627" s="87" t="s">
        <v>10082</v>
      </c>
      <c r="AI627" s="87" t="s">
        <v>111</v>
      </c>
      <c r="AJ627" s="87" t="s">
        <v>204</v>
      </c>
      <c r="AK627" s="88"/>
      <c r="AL627" s="83" t="s">
        <v>107</v>
      </c>
      <c r="AM627" s="89" t="s">
        <v>454</v>
      </c>
      <c r="AN627" s="90" t="s">
        <v>416</v>
      </c>
      <c r="AO627" s="91" t="s">
        <v>642</v>
      </c>
      <c r="AP627" s="90">
        <v>8.3333333333332398</v>
      </c>
      <c r="AQ627" s="92" t="s">
        <v>102</v>
      </c>
      <c r="AR627" s="93" t="s">
        <v>102</v>
      </c>
      <c r="AS627" s="93" t="s">
        <v>102</v>
      </c>
      <c r="AT627" s="93" t="s">
        <v>102</v>
      </c>
      <c r="AU627" s="210" t="s">
        <v>644</v>
      </c>
      <c r="AV627" s="93" t="s">
        <v>185</v>
      </c>
      <c r="AW627" s="94" t="s">
        <v>102</v>
      </c>
      <c r="AX627" s="93" t="s">
        <v>183</v>
      </c>
      <c r="AY627" s="95" t="s">
        <v>111</v>
      </c>
      <c r="AZ627" s="93" t="s">
        <v>102</v>
      </c>
      <c r="BA627" s="93" t="s">
        <v>102</v>
      </c>
      <c r="BB627" s="93" t="s">
        <v>102</v>
      </c>
      <c r="BC627" s="93" t="s">
        <v>102</v>
      </c>
      <c r="BD627" s="96" t="s">
        <v>102</v>
      </c>
      <c r="BE627" s="90">
        <v>-302.66666666666703</v>
      </c>
      <c r="BF627" s="93" t="s">
        <v>102</v>
      </c>
      <c r="BG627" s="93" t="s">
        <v>102</v>
      </c>
      <c r="BH627" s="93" t="s">
        <v>102</v>
      </c>
      <c r="BI627" s="93" t="s">
        <v>102</v>
      </c>
      <c r="BJ627" s="210" t="s">
        <v>642</v>
      </c>
      <c r="BK627" s="93" t="s">
        <v>192</v>
      </c>
      <c r="BL627" s="97" t="s">
        <v>102</v>
      </c>
      <c r="BM627" s="93" t="s">
        <v>183</v>
      </c>
      <c r="BN627" s="93" t="s">
        <v>106</v>
      </c>
      <c r="BO627" s="93" t="s">
        <v>102</v>
      </c>
      <c r="BP627" s="98" t="s">
        <v>102</v>
      </c>
      <c r="BQ627" s="93" t="s">
        <v>102</v>
      </c>
      <c r="BR627" s="93" t="s">
        <v>102</v>
      </c>
      <c r="BS627" s="93" t="s">
        <v>102</v>
      </c>
      <c r="BT627" s="99" t="s">
        <v>591</v>
      </c>
      <c r="BU627" s="100" t="s">
        <v>11616</v>
      </c>
      <c r="BV627" s="101" t="s">
        <v>471</v>
      </c>
      <c r="BW627" s="136"/>
      <c r="BX627" s="103" t="s">
        <v>565</v>
      </c>
      <c r="BY627" s="104" t="s">
        <v>190</v>
      </c>
      <c r="BZ627" s="136"/>
      <c r="CA627" s="83" t="s">
        <v>599</v>
      </c>
      <c r="CB627" s="106" t="s">
        <v>647</v>
      </c>
      <c r="CC627" s="106" t="s">
        <v>11617</v>
      </c>
      <c r="CD627" s="107"/>
      <c r="CE627" s="108" t="s">
        <v>107</v>
      </c>
      <c r="CF627" s="108" t="s">
        <v>107</v>
      </c>
      <c r="CG627" s="109"/>
      <c r="CH627" s="110" t="s">
        <v>107</v>
      </c>
      <c r="CI627" s="111"/>
      <c r="CJ627" s="112">
        <v>6710</v>
      </c>
      <c r="CK627" s="113">
        <v>86</v>
      </c>
      <c r="CL627" s="114" t="s">
        <v>134</v>
      </c>
      <c r="CM627" s="114" t="s">
        <v>108</v>
      </c>
      <c r="CN627" s="114"/>
      <c r="CO627" s="115" t="s">
        <v>102</v>
      </c>
      <c r="CP627" s="115" t="s">
        <v>102</v>
      </c>
      <c r="CQ627" s="115" t="s">
        <v>102</v>
      </c>
      <c r="CR627" s="115" t="s">
        <v>102</v>
      </c>
      <c r="CS627" s="116"/>
      <c r="CT627" s="117" t="s">
        <v>109</v>
      </c>
      <c r="CU627" s="117" t="s">
        <v>109</v>
      </c>
      <c r="CV627" s="83">
        <v>623</v>
      </c>
      <c r="CW627" s="83" t="s">
        <v>108</v>
      </c>
      <c r="CX627" s="83">
        <v>623</v>
      </c>
      <c r="CY627" s="83" t="s">
        <v>108</v>
      </c>
      <c r="CZ627" s="83">
        <v>6951</v>
      </c>
      <c r="DA627" s="83" t="s">
        <v>419</v>
      </c>
      <c r="DB627" s="83" t="s">
        <v>130</v>
      </c>
      <c r="DC627" s="83" t="s">
        <v>499</v>
      </c>
      <c r="DD627" s="83">
        <v>1672</v>
      </c>
      <c r="DE627" s="83" t="s">
        <v>444</v>
      </c>
      <c r="DF627" s="83" t="s">
        <v>130</v>
      </c>
      <c r="DG627" s="83" t="s">
        <v>499</v>
      </c>
      <c r="DH627" s="83"/>
      <c r="DI627" s="83">
        <v>0</v>
      </c>
      <c r="DJ627" s="83">
        <v>1</v>
      </c>
      <c r="DK627" s="83">
        <v>0</v>
      </c>
      <c r="DL627" s="83">
        <v>0</v>
      </c>
      <c r="DM627" s="83">
        <v>0</v>
      </c>
      <c r="DN627" s="83">
        <v>0</v>
      </c>
      <c r="DO627" s="83">
        <v>0</v>
      </c>
      <c r="DP627" s="83">
        <v>0</v>
      </c>
      <c r="DQ627" s="83">
        <v>0</v>
      </c>
      <c r="DR627" s="83">
        <v>0</v>
      </c>
      <c r="DS627" s="83">
        <v>0</v>
      </c>
      <c r="DT627" s="83">
        <v>3</v>
      </c>
      <c r="DU627" s="83">
        <v>3</v>
      </c>
      <c r="DV627" s="83">
        <v>0</v>
      </c>
      <c r="DW627" s="83">
        <v>0</v>
      </c>
      <c r="DX627" s="83">
        <v>3</v>
      </c>
      <c r="DY627" s="85">
        <v>44269</v>
      </c>
      <c r="DZ627" s="83" t="s">
        <v>4674</v>
      </c>
      <c r="EA627" s="83" t="s">
        <v>102</v>
      </c>
      <c r="EB627" s="83" t="s">
        <v>482</v>
      </c>
      <c r="EC627" s="83">
        <v>623</v>
      </c>
      <c r="ED627" s="83" t="s">
        <v>483</v>
      </c>
      <c r="EE627" s="83">
        <v>1</v>
      </c>
      <c r="EF627" s="83">
        <v>0</v>
      </c>
      <c r="EG627" s="83">
        <v>0</v>
      </c>
      <c r="EH627" s="83" t="s">
        <v>109</v>
      </c>
      <c r="EI627" s="83" t="s">
        <v>108</v>
      </c>
      <c r="EJ627" s="83" t="s">
        <v>583</v>
      </c>
      <c r="EK627" s="83">
        <v>0</v>
      </c>
      <c r="EL627" s="83">
        <v>0</v>
      </c>
      <c r="EM627" s="83">
        <v>1</v>
      </c>
      <c r="EN627" s="83" t="s">
        <v>497</v>
      </c>
      <c r="EO627" s="83"/>
      <c r="EP627" s="83" t="s">
        <v>436</v>
      </c>
      <c r="EQ627" s="136">
        <v>1</v>
      </c>
      <c r="ER627" s="136">
        <v>1</v>
      </c>
      <c r="ES627" s="136">
        <v>1</v>
      </c>
      <c r="ET627" s="136">
        <v>1</v>
      </c>
      <c r="EU627" s="215" t="s">
        <v>269</v>
      </c>
      <c r="EV627" s="136">
        <v>1</v>
      </c>
      <c r="EW627" s="136">
        <v>1</v>
      </c>
      <c r="EX627" s="136">
        <v>1</v>
      </c>
      <c r="EY627" s="136">
        <v>1</v>
      </c>
      <c r="EZ627" s="136">
        <v>1</v>
      </c>
      <c r="FP627" s="215" t="s">
        <v>592</v>
      </c>
      <c r="FQ627" s="136" t="b">
        <v>1</v>
      </c>
      <c r="FR627" s="136" t="b">
        <v>1</v>
      </c>
      <c r="FS627" s="136" t="b">
        <v>1</v>
      </c>
      <c r="FT627" s="136" t="b">
        <v>1</v>
      </c>
      <c r="FX627" s="215" t="s">
        <v>269</v>
      </c>
    </row>
    <row r="628" spans="1:180" ht="60" customHeight="1" x14ac:dyDescent="0.55000000000000004">
      <c r="A628" s="83" t="s">
        <v>130</v>
      </c>
      <c r="B628" s="83" t="s">
        <v>98</v>
      </c>
      <c r="C628" s="136">
        <v>655476</v>
      </c>
      <c r="D628" s="207" t="s">
        <v>629</v>
      </c>
      <c r="E628" s="208" t="s">
        <v>634</v>
      </c>
      <c r="F628" s="83" t="s">
        <v>108</v>
      </c>
      <c r="G628" s="85">
        <v>26341</v>
      </c>
      <c r="H628" s="83" t="s">
        <v>102</v>
      </c>
      <c r="I628" s="85">
        <v>34633</v>
      </c>
      <c r="J628" s="83" t="s">
        <v>228</v>
      </c>
      <c r="K628" s="216">
        <v>410034835145</v>
      </c>
      <c r="L628" s="83" t="s">
        <v>191</v>
      </c>
      <c r="M628" s="85">
        <v>43642</v>
      </c>
      <c r="N628" s="83">
        <v>-2421.6666666666702</v>
      </c>
      <c r="O628" s="83" t="s">
        <v>193</v>
      </c>
      <c r="P628" s="83" t="s">
        <v>181</v>
      </c>
      <c r="Q628" s="208" t="s">
        <v>7540</v>
      </c>
      <c r="R628" s="83" t="s">
        <v>102</v>
      </c>
      <c r="S628" s="83" t="s">
        <v>102</v>
      </c>
      <c r="T628" s="83" t="s">
        <v>131</v>
      </c>
      <c r="U628" s="83" t="s">
        <v>10083</v>
      </c>
      <c r="V628" s="83" t="s">
        <v>104</v>
      </c>
      <c r="W628" s="83" t="s">
        <v>105</v>
      </c>
      <c r="X628" s="86" t="s">
        <v>7540</v>
      </c>
      <c r="Y628" s="87" t="s">
        <v>102</v>
      </c>
      <c r="Z628" s="87" t="s">
        <v>102</v>
      </c>
      <c r="AA628" s="87" t="s">
        <v>131</v>
      </c>
      <c r="AB628" s="87" t="s">
        <v>10083</v>
      </c>
      <c r="AC628" s="87" t="s">
        <v>104</v>
      </c>
      <c r="AD628" s="87" t="s">
        <v>105</v>
      </c>
      <c r="AE628" s="87" t="s">
        <v>106</v>
      </c>
      <c r="AF628" s="86" t="s">
        <v>7540</v>
      </c>
      <c r="AG628" s="87" t="s">
        <v>177</v>
      </c>
      <c r="AH628" s="87" t="s">
        <v>10083</v>
      </c>
      <c r="AI628" s="87" t="s">
        <v>104</v>
      </c>
      <c r="AJ628" s="87" t="s">
        <v>204</v>
      </c>
      <c r="AK628" s="88"/>
      <c r="AL628" s="83" t="s">
        <v>107</v>
      </c>
      <c r="AM628" s="89" t="s">
        <v>454</v>
      </c>
      <c r="AN628" s="90" t="s">
        <v>416</v>
      </c>
      <c r="AO628" s="91" t="s">
        <v>643</v>
      </c>
      <c r="AP628" s="90">
        <v>8.3333333333332398</v>
      </c>
      <c r="AQ628" s="92" t="s">
        <v>102</v>
      </c>
      <c r="AR628" s="93" t="s">
        <v>102</v>
      </c>
      <c r="AS628" s="93" t="s">
        <v>102</v>
      </c>
      <c r="AT628" s="93" t="s">
        <v>102</v>
      </c>
      <c r="AU628" s="210" t="s">
        <v>645</v>
      </c>
      <c r="AV628" s="93" t="s">
        <v>185</v>
      </c>
      <c r="AW628" s="94" t="s">
        <v>102</v>
      </c>
      <c r="AX628" s="93" t="s">
        <v>105</v>
      </c>
      <c r="AY628" s="95" t="s">
        <v>104</v>
      </c>
      <c r="AZ628" s="93" t="s">
        <v>102</v>
      </c>
      <c r="BA628" s="93" t="s">
        <v>102</v>
      </c>
      <c r="BB628" s="93" t="s">
        <v>102</v>
      </c>
      <c r="BC628" s="93" t="s">
        <v>102</v>
      </c>
      <c r="BD628" s="96" t="s">
        <v>102</v>
      </c>
      <c r="BE628" s="90">
        <v>-303.16666666666703</v>
      </c>
      <c r="BF628" s="93" t="s">
        <v>102</v>
      </c>
      <c r="BG628" s="93" t="s">
        <v>102</v>
      </c>
      <c r="BH628" s="93" t="s">
        <v>102</v>
      </c>
      <c r="BI628" s="93" t="s">
        <v>102</v>
      </c>
      <c r="BJ628" s="210" t="s">
        <v>643</v>
      </c>
      <c r="BK628" s="93" t="s">
        <v>196</v>
      </c>
      <c r="BL628" s="97" t="s">
        <v>102</v>
      </c>
      <c r="BM628" s="93" t="s">
        <v>105</v>
      </c>
      <c r="BN628" s="93" t="s">
        <v>596</v>
      </c>
      <c r="BO628" s="93" t="s">
        <v>102</v>
      </c>
      <c r="BP628" s="98" t="s">
        <v>102</v>
      </c>
      <c r="BQ628" s="93" t="s">
        <v>102</v>
      </c>
      <c r="BR628" s="93" t="s">
        <v>102</v>
      </c>
      <c r="BS628" s="93" t="s">
        <v>102</v>
      </c>
      <c r="BT628" s="99" t="s">
        <v>591</v>
      </c>
      <c r="BU628" s="100" t="s">
        <v>11618</v>
      </c>
      <c r="BV628" s="101" t="s">
        <v>471</v>
      </c>
      <c r="BW628" s="136"/>
      <c r="BX628" s="103" t="s">
        <v>565</v>
      </c>
      <c r="BY628" s="104" t="s">
        <v>190</v>
      </c>
      <c r="BZ628" s="136"/>
      <c r="CA628" s="83" t="s">
        <v>599</v>
      </c>
      <c r="CB628" s="106" t="s">
        <v>647</v>
      </c>
      <c r="CC628" s="106" t="s">
        <v>11619</v>
      </c>
      <c r="CD628" s="107"/>
      <c r="CE628" s="108" t="s">
        <v>107</v>
      </c>
      <c r="CF628" s="108" t="s">
        <v>107</v>
      </c>
      <c r="CG628" s="109"/>
      <c r="CH628" s="110" t="s">
        <v>107</v>
      </c>
      <c r="CI628" s="111"/>
      <c r="CJ628" s="112">
        <v>6710</v>
      </c>
      <c r="CK628" s="113">
        <v>86</v>
      </c>
      <c r="CL628" s="114" t="s">
        <v>134</v>
      </c>
      <c r="CM628" s="114" t="s">
        <v>108</v>
      </c>
      <c r="CN628" s="114"/>
      <c r="CO628" s="115" t="s">
        <v>102</v>
      </c>
      <c r="CP628" s="115" t="s">
        <v>102</v>
      </c>
      <c r="CQ628" s="115" t="s">
        <v>102</v>
      </c>
      <c r="CR628" s="115" t="s">
        <v>102</v>
      </c>
      <c r="CS628" s="116"/>
      <c r="CT628" s="117" t="s">
        <v>109</v>
      </c>
      <c r="CU628" s="117" t="s">
        <v>109</v>
      </c>
      <c r="CV628" s="83">
        <v>624</v>
      </c>
      <c r="CW628" s="83" t="s">
        <v>108</v>
      </c>
      <c r="CX628" s="83">
        <v>624</v>
      </c>
      <c r="CY628" s="83" t="s">
        <v>108</v>
      </c>
      <c r="CZ628" s="83">
        <v>6952</v>
      </c>
      <c r="DA628" s="83" t="s">
        <v>419</v>
      </c>
      <c r="DB628" s="83" t="s">
        <v>130</v>
      </c>
      <c r="DC628" s="83" t="s">
        <v>499</v>
      </c>
      <c r="DD628" s="83">
        <v>1673</v>
      </c>
      <c r="DE628" s="83" t="s">
        <v>444</v>
      </c>
      <c r="DF628" s="83" t="s">
        <v>130</v>
      </c>
      <c r="DG628" s="83" t="s">
        <v>499</v>
      </c>
      <c r="DH628" s="83"/>
      <c r="DI628" s="83">
        <v>0</v>
      </c>
      <c r="DJ628" s="83">
        <v>1</v>
      </c>
      <c r="DK628" s="83">
        <v>0</v>
      </c>
      <c r="DL628" s="83">
        <v>0</v>
      </c>
      <c r="DM628" s="83">
        <v>0</v>
      </c>
      <c r="DN628" s="83">
        <v>0</v>
      </c>
      <c r="DO628" s="83">
        <v>0</v>
      </c>
      <c r="DP628" s="83">
        <v>0</v>
      </c>
      <c r="DQ628" s="83">
        <v>0</v>
      </c>
      <c r="DR628" s="83">
        <v>0</v>
      </c>
      <c r="DS628" s="83">
        <v>0</v>
      </c>
      <c r="DT628" s="83">
        <v>3</v>
      </c>
      <c r="DU628" s="83">
        <v>3</v>
      </c>
      <c r="DV628" s="83">
        <v>0</v>
      </c>
      <c r="DW628" s="83">
        <v>0</v>
      </c>
      <c r="DX628" s="83">
        <v>3</v>
      </c>
      <c r="DY628" s="85">
        <v>44270</v>
      </c>
      <c r="DZ628" s="83" t="s">
        <v>4675</v>
      </c>
      <c r="EA628" s="83" t="s">
        <v>102</v>
      </c>
      <c r="EB628" s="83" t="s">
        <v>482</v>
      </c>
      <c r="EC628" s="83">
        <v>624</v>
      </c>
      <c r="ED628" s="83" t="s">
        <v>483</v>
      </c>
      <c r="EE628" s="83">
        <v>1</v>
      </c>
      <c r="EF628" s="83">
        <v>0</v>
      </c>
      <c r="EG628" s="83">
        <v>0</v>
      </c>
      <c r="EH628" s="83" t="s">
        <v>109</v>
      </c>
      <c r="EI628" s="83" t="s">
        <v>108</v>
      </c>
      <c r="EJ628" s="83" t="s">
        <v>583</v>
      </c>
      <c r="EK628" s="83">
        <v>0</v>
      </c>
      <c r="EL628" s="83">
        <v>0</v>
      </c>
      <c r="EM628" s="83">
        <v>1</v>
      </c>
      <c r="EN628" s="83" t="s">
        <v>497</v>
      </c>
      <c r="EO628" s="83"/>
      <c r="EP628" s="83" t="s">
        <v>436</v>
      </c>
      <c r="EQ628" s="136">
        <v>1</v>
      </c>
      <c r="ER628" s="136">
        <v>1</v>
      </c>
      <c r="ES628" s="136">
        <v>1</v>
      </c>
      <c r="ET628" s="136">
        <v>1</v>
      </c>
      <c r="EU628" s="215" t="s">
        <v>269</v>
      </c>
      <c r="EV628" s="136">
        <v>1</v>
      </c>
      <c r="EW628" s="136">
        <v>1</v>
      </c>
      <c r="EX628" s="136">
        <v>1</v>
      </c>
      <c r="EY628" s="136">
        <v>1</v>
      </c>
      <c r="EZ628" s="136">
        <v>1</v>
      </c>
      <c r="FP628" s="215" t="s">
        <v>592</v>
      </c>
      <c r="FQ628" s="136" t="b">
        <v>1</v>
      </c>
      <c r="FR628" s="136" t="b">
        <v>1</v>
      </c>
      <c r="FS628" s="136" t="b">
        <v>1</v>
      </c>
      <c r="FT628" s="136" t="b">
        <v>1</v>
      </c>
      <c r="FX628" s="215" t="s">
        <v>269</v>
      </c>
    </row>
    <row r="629" spans="1:180" ht="60" customHeight="1" x14ac:dyDescent="0.55000000000000004">
      <c r="A629" s="83" t="s">
        <v>130</v>
      </c>
      <c r="B629" s="83" t="s">
        <v>98</v>
      </c>
      <c r="C629" s="136">
        <v>559483</v>
      </c>
      <c r="D629" s="207" t="s">
        <v>627</v>
      </c>
      <c r="E629" s="208" t="s">
        <v>630</v>
      </c>
      <c r="F629" s="83" t="s">
        <v>108</v>
      </c>
      <c r="G629" s="85">
        <v>20621</v>
      </c>
      <c r="H629" s="83" t="s">
        <v>102</v>
      </c>
      <c r="I629" s="85">
        <v>39794</v>
      </c>
      <c r="J629" s="83" t="s">
        <v>228</v>
      </c>
      <c r="K629" s="216">
        <v>150299677962</v>
      </c>
      <c r="L629" s="83" t="s">
        <v>191</v>
      </c>
      <c r="M629" s="85">
        <v>43631</v>
      </c>
      <c r="N629" s="83">
        <v>-2426.6666666666702</v>
      </c>
      <c r="O629" s="83" t="s">
        <v>180</v>
      </c>
      <c r="P629" s="83" t="s">
        <v>181</v>
      </c>
      <c r="Q629" s="208" t="s">
        <v>7544</v>
      </c>
      <c r="R629" s="83" t="s">
        <v>102</v>
      </c>
      <c r="S629" s="83" t="s">
        <v>102</v>
      </c>
      <c r="T629" s="83" t="s">
        <v>199</v>
      </c>
      <c r="U629" s="83" t="s">
        <v>10084</v>
      </c>
      <c r="V629" s="83" t="s">
        <v>104</v>
      </c>
      <c r="W629" s="83" t="s">
        <v>105</v>
      </c>
      <c r="X629" s="86" t="s">
        <v>7544</v>
      </c>
      <c r="Y629" s="87" t="s">
        <v>102</v>
      </c>
      <c r="Z629" s="87" t="s">
        <v>102</v>
      </c>
      <c r="AA629" s="87" t="s">
        <v>199</v>
      </c>
      <c r="AB629" s="87" t="s">
        <v>10084</v>
      </c>
      <c r="AC629" s="87" t="s">
        <v>104</v>
      </c>
      <c r="AD629" s="87" t="s">
        <v>105</v>
      </c>
      <c r="AE629" s="87" t="s">
        <v>106</v>
      </c>
      <c r="AF629" s="86" t="s">
        <v>7544</v>
      </c>
      <c r="AG629" s="87" t="s">
        <v>489</v>
      </c>
      <c r="AH629" s="87" t="s">
        <v>10085</v>
      </c>
      <c r="AI629" s="87" t="s">
        <v>104</v>
      </c>
      <c r="AJ629" s="87" t="s">
        <v>204</v>
      </c>
      <c r="AK629" s="88"/>
      <c r="AL629" s="83" t="s">
        <v>107</v>
      </c>
      <c r="AM629" s="89" t="s">
        <v>454</v>
      </c>
      <c r="AN629" s="90" t="s">
        <v>416</v>
      </c>
      <c r="AO629" s="91" t="s">
        <v>641</v>
      </c>
      <c r="AP629" s="90">
        <v>8.3333333333332398</v>
      </c>
      <c r="AQ629" s="92" t="s">
        <v>211</v>
      </c>
      <c r="AR629" s="93" t="s">
        <v>102</v>
      </c>
      <c r="AS629" s="93" t="s">
        <v>102</v>
      </c>
      <c r="AT629" s="93" t="s">
        <v>102</v>
      </c>
      <c r="AU629" s="210" t="s">
        <v>641</v>
      </c>
      <c r="AV629" s="93" t="s">
        <v>192</v>
      </c>
      <c r="AW629" s="94" t="s">
        <v>102</v>
      </c>
      <c r="AX629" s="93" t="s">
        <v>105</v>
      </c>
      <c r="AY629" s="95" t="s">
        <v>188</v>
      </c>
      <c r="AZ629" s="93" t="s">
        <v>102</v>
      </c>
      <c r="BA629" s="93" t="s">
        <v>10086</v>
      </c>
      <c r="BB629" s="93" t="s">
        <v>102</v>
      </c>
      <c r="BC629" s="93" t="s">
        <v>102</v>
      </c>
      <c r="BD629" s="96" t="s">
        <v>102</v>
      </c>
      <c r="BE629" s="90">
        <v>-303.66666666666703</v>
      </c>
      <c r="BF629" s="93" t="s">
        <v>211</v>
      </c>
      <c r="BG629" s="93" t="s">
        <v>102</v>
      </c>
      <c r="BH629" s="93" t="s">
        <v>102</v>
      </c>
      <c r="BI629" s="93" t="s">
        <v>102</v>
      </c>
      <c r="BJ629" s="210" t="s">
        <v>646</v>
      </c>
      <c r="BK629" s="93" t="s">
        <v>182</v>
      </c>
      <c r="BL629" s="97" t="s">
        <v>102</v>
      </c>
      <c r="BM629" s="93" t="s">
        <v>105</v>
      </c>
      <c r="BN629" s="93" t="s">
        <v>104</v>
      </c>
      <c r="BO629" s="93" t="s">
        <v>102</v>
      </c>
      <c r="BP629" s="98">
        <v>20180415</v>
      </c>
      <c r="BQ629" s="93" t="s">
        <v>102</v>
      </c>
      <c r="BR629" s="93" t="s">
        <v>102</v>
      </c>
      <c r="BS629" s="93" t="s">
        <v>102</v>
      </c>
      <c r="BT629" s="99" t="s">
        <v>591</v>
      </c>
      <c r="BU629" s="100" t="s">
        <v>11620</v>
      </c>
      <c r="BV629" s="101" t="s">
        <v>471</v>
      </c>
      <c r="BW629" s="136"/>
      <c r="BX629" s="103" t="s">
        <v>565</v>
      </c>
      <c r="BY629" s="104" t="s">
        <v>190</v>
      </c>
      <c r="BZ629" s="136"/>
      <c r="CA629" s="83" t="s">
        <v>599</v>
      </c>
      <c r="CB629" s="106" t="s">
        <v>647</v>
      </c>
      <c r="CC629" s="106" t="s">
        <v>11621</v>
      </c>
      <c r="CD629" s="107"/>
      <c r="CE629" s="108" t="s">
        <v>107</v>
      </c>
      <c r="CF629" s="108" t="s">
        <v>107</v>
      </c>
      <c r="CG629" s="109"/>
      <c r="CH629" s="110" t="s">
        <v>107</v>
      </c>
      <c r="CI629" s="111"/>
      <c r="CJ629" s="112">
        <v>6710</v>
      </c>
      <c r="CK629" s="113">
        <v>86</v>
      </c>
      <c r="CL629" s="114" t="s">
        <v>134</v>
      </c>
      <c r="CM629" s="114" t="s">
        <v>108</v>
      </c>
      <c r="CN629" s="114"/>
      <c r="CO629" s="115" t="s">
        <v>102</v>
      </c>
      <c r="CP629" s="115" t="s">
        <v>102</v>
      </c>
      <c r="CQ629" s="115" t="s">
        <v>102</v>
      </c>
      <c r="CR629" s="115" t="s">
        <v>102</v>
      </c>
      <c r="CS629" s="116"/>
      <c r="CT629" s="117" t="s">
        <v>109</v>
      </c>
      <c r="CU629" s="117" t="s">
        <v>109</v>
      </c>
      <c r="CV629" s="83">
        <v>625</v>
      </c>
      <c r="CW629" s="83" t="s">
        <v>108</v>
      </c>
      <c r="CX629" s="83">
        <v>625</v>
      </c>
      <c r="CY629" s="83" t="s">
        <v>108</v>
      </c>
      <c r="CZ629" s="83">
        <v>6953</v>
      </c>
      <c r="DA629" s="83" t="s">
        <v>419</v>
      </c>
      <c r="DB629" s="83" t="s">
        <v>130</v>
      </c>
      <c r="DC629" s="83" t="s">
        <v>499</v>
      </c>
      <c r="DD629" s="83">
        <v>1674</v>
      </c>
      <c r="DE629" s="83" t="s">
        <v>444</v>
      </c>
      <c r="DF629" s="83" t="s">
        <v>130</v>
      </c>
      <c r="DG629" s="83" t="s">
        <v>499</v>
      </c>
      <c r="DH629" s="83"/>
      <c r="DI629" s="83">
        <v>0</v>
      </c>
      <c r="DJ629" s="83">
        <v>1</v>
      </c>
      <c r="DK629" s="83">
        <v>0</v>
      </c>
      <c r="DL629" s="83">
        <v>0</v>
      </c>
      <c r="DM629" s="83">
        <v>0</v>
      </c>
      <c r="DN629" s="83">
        <v>0</v>
      </c>
      <c r="DO629" s="83">
        <v>0</v>
      </c>
      <c r="DP629" s="83">
        <v>0</v>
      </c>
      <c r="DQ629" s="83">
        <v>0</v>
      </c>
      <c r="DR629" s="83">
        <v>0</v>
      </c>
      <c r="DS629" s="83">
        <v>0</v>
      </c>
      <c r="DT629" s="83">
        <v>3</v>
      </c>
      <c r="DU629" s="83">
        <v>3</v>
      </c>
      <c r="DV629" s="83">
        <v>0</v>
      </c>
      <c r="DW629" s="83">
        <v>0</v>
      </c>
      <c r="DX629" s="83">
        <v>3</v>
      </c>
      <c r="DY629" s="85">
        <v>44271</v>
      </c>
      <c r="DZ629" s="83" t="s">
        <v>4676</v>
      </c>
      <c r="EA629" s="83" t="s">
        <v>102</v>
      </c>
      <c r="EB629" s="83" t="s">
        <v>482</v>
      </c>
      <c r="EC629" s="83">
        <v>625</v>
      </c>
      <c r="ED629" s="83" t="s">
        <v>483</v>
      </c>
      <c r="EE629" s="83">
        <v>1</v>
      </c>
      <c r="EF629" s="83">
        <v>0</v>
      </c>
      <c r="EG629" s="83">
        <v>0</v>
      </c>
      <c r="EH629" s="83" t="s">
        <v>109</v>
      </c>
      <c r="EI629" s="83" t="s">
        <v>108</v>
      </c>
      <c r="EJ629" s="83" t="s">
        <v>583</v>
      </c>
      <c r="EK629" s="83">
        <v>0</v>
      </c>
      <c r="EL629" s="83">
        <v>0</v>
      </c>
      <c r="EM629" s="83">
        <v>1</v>
      </c>
      <c r="EN629" s="83" t="s">
        <v>497</v>
      </c>
      <c r="EO629" s="83"/>
      <c r="EP629" s="83" t="s">
        <v>436</v>
      </c>
      <c r="EQ629" s="136">
        <v>1</v>
      </c>
      <c r="ER629" s="136">
        <v>1</v>
      </c>
      <c r="ES629" s="136">
        <v>1</v>
      </c>
      <c r="ET629" s="136">
        <v>1</v>
      </c>
      <c r="EU629" s="215" t="s">
        <v>269</v>
      </c>
      <c r="EV629" s="136">
        <v>1</v>
      </c>
      <c r="EW629" s="136">
        <v>1</v>
      </c>
      <c r="EX629" s="136">
        <v>1</v>
      </c>
      <c r="EY629" s="136">
        <v>1</v>
      </c>
      <c r="EZ629" s="136">
        <v>1</v>
      </c>
      <c r="FP629" s="215" t="s">
        <v>592</v>
      </c>
      <c r="FQ629" s="136" t="b">
        <v>1</v>
      </c>
      <c r="FR629" s="136" t="b">
        <v>1</v>
      </c>
      <c r="FS629" s="136" t="b">
        <v>1</v>
      </c>
      <c r="FT629" s="136" t="b">
        <v>1</v>
      </c>
      <c r="FX629" s="215" t="s">
        <v>269</v>
      </c>
    </row>
    <row r="630" spans="1:180" ht="60" customHeight="1" x14ac:dyDescent="0.55000000000000004">
      <c r="A630" s="83" t="s">
        <v>130</v>
      </c>
      <c r="B630" s="83" t="s">
        <v>98</v>
      </c>
      <c r="C630" s="136">
        <v>713857</v>
      </c>
      <c r="D630" s="207" t="s">
        <v>628</v>
      </c>
      <c r="E630" s="208" t="s">
        <v>633</v>
      </c>
      <c r="F630" s="83" t="s">
        <v>108</v>
      </c>
      <c r="G630" s="85">
        <v>22744</v>
      </c>
      <c r="H630" s="83" t="s">
        <v>102</v>
      </c>
      <c r="I630" s="85">
        <v>39772</v>
      </c>
      <c r="J630" s="83" t="s">
        <v>228</v>
      </c>
      <c r="K630" s="216">
        <v>658919566155</v>
      </c>
      <c r="L630" s="83" t="s">
        <v>191</v>
      </c>
      <c r="M630" s="85">
        <v>43619</v>
      </c>
      <c r="N630" s="83">
        <v>-2431.6666666666702</v>
      </c>
      <c r="O630" s="83" t="s">
        <v>193</v>
      </c>
      <c r="P630" s="83" t="s">
        <v>181</v>
      </c>
      <c r="Q630" s="208" t="s">
        <v>7548</v>
      </c>
      <c r="R630" s="83" t="s">
        <v>102</v>
      </c>
      <c r="S630" s="83" t="s">
        <v>102</v>
      </c>
      <c r="T630" s="83" t="s">
        <v>133</v>
      </c>
      <c r="U630" s="83" t="s">
        <v>10087</v>
      </c>
      <c r="V630" s="83" t="s">
        <v>111</v>
      </c>
      <c r="W630" s="83" t="s">
        <v>105</v>
      </c>
      <c r="X630" s="86" t="s">
        <v>7548</v>
      </c>
      <c r="Y630" s="87" t="s">
        <v>102</v>
      </c>
      <c r="Z630" s="87" t="s">
        <v>102</v>
      </c>
      <c r="AA630" s="87" t="s">
        <v>133</v>
      </c>
      <c r="AB630" s="87" t="s">
        <v>10087</v>
      </c>
      <c r="AC630" s="87" t="s">
        <v>111</v>
      </c>
      <c r="AD630" s="87" t="s">
        <v>105</v>
      </c>
      <c r="AE630" s="87" t="s">
        <v>106</v>
      </c>
      <c r="AF630" s="86" t="s">
        <v>7548</v>
      </c>
      <c r="AG630" s="87" t="s">
        <v>486</v>
      </c>
      <c r="AH630" s="87" t="s">
        <v>10087</v>
      </c>
      <c r="AI630" s="87" t="s">
        <v>111</v>
      </c>
      <c r="AJ630" s="87" t="s">
        <v>204</v>
      </c>
      <c r="AK630" s="88"/>
      <c r="AL630" s="83" t="s">
        <v>107</v>
      </c>
      <c r="AM630" s="89" t="s">
        <v>454</v>
      </c>
      <c r="AN630" s="90" t="s">
        <v>416</v>
      </c>
      <c r="AO630" s="91" t="s">
        <v>642</v>
      </c>
      <c r="AP630" s="90">
        <v>8.3333333333332291</v>
      </c>
      <c r="AQ630" s="92" t="s">
        <v>102</v>
      </c>
      <c r="AR630" s="93" t="s">
        <v>102</v>
      </c>
      <c r="AS630" s="93" t="s">
        <v>102</v>
      </c>
      <c r="AT630" s="93" t="s">
        <v>102</v>
      </c>
      <c r="AU630" s="210" t="s">
        <v>644</v>
      </c>
      <c r="AV630" s="93" t="s">
        <v>185</v>
      </c>
      <c r="AW630" s="94" t="s">
        <v>102</v>
      </c>
      <c r="AX630" s="93" t="s">
        <v>183</v>
      </c>
      <c r="AY630" s="95" t="s">
        <v>111</v>
      </c>
      <c r="AZ630" s="93" t="s">
        <v>102</v>
      </c>
      <c r="BA630" s="93" t="s">
        <v>102</v>
      </c>
      <c r="BB630" s="93" t="s">
        <v>102</v>
      </c>
      <c r="BC630" s="93" t="s">
        <v>102</v>
      </c>
      <c r="BD630" s="96" t="s">
        <v>102</v>
      </c>
      <c r="BE630" s="90">
        <v>-304.16666666666703</v>
      </c>
      <c r="BF630" s="93" t="s">
        <v>102</v>
      </c>
      <c r="BG630" s="93" t="s">
        <v>102</v>
      </c>
      <c r="BH630" s="93" t="s">
        <v>102</v>
      </c>
      <c r="BI630" s="93" t="s">
        <v>102</v>
      </c>
      <c r="BJ630" s="210" t="s">
        <v>642</v>
      </c>
      <c r="BK630" s="93" t="s">
        <v>192</v>
      </c>
      <c r="BL630" s="97" t="s">
        <v>102</v>
      </c>
      <c r="BM630" s="93" t="s">
        <v>183</v>
      </c>
      <c r="BN630" s="93" t="s">
        <v>106</v>
      </c>
      <c r="BO630" s="93" t="s">
        <v>102</v>
      </c>
      <c r="BP630" s="98" t="s">
        <v>102</v>
      </c>
      <c r="BQ630" s="93" t="s">
        <v>102</v>
      </c>
      <c r="BR630" s="93" t="s">
        <v>102</v>
      </c>
      <c r="BS630" s="93" t="s">
        <v>102</v>
      </c>
      <c r="BT630" s="99" t="s">
        <v>591</v>
      </c>
      <c r="BU630" s="100" t="s">
        <v>11622</v>
      </c>
      <c r="BV630" s="101" t="s">
        <v>471</v>
      </c>
      <c r="BW630" s="136"/>
      <c r="BX630" s="103" t="s">
        <v>565</v>
      </c>
      <c r="BY630" s="104" t="s">
        <v>190</v>
      </c>
      <c r="BZ630" s="136"/>
      <c r="CA630" s="83" t="s">
        <v>599</v>
      </c>
      <c r="CB630" s="106" t="s">
        <v>647</v>
      </c>
      <c r="CC630" s="106" t="s">
        <v>11623</v>
      </c>
      <c r="CD630" s="107"/>
      <c r="CE630" s="108" t="s">
        <v>107</v>
      </c>
      <c r="CF630" s="108" t="s">
        <v>107</v>
      </c>
      <c r="CG630" s="109"/>
      <c r="CH630" s="110" t="s">
        <v>107</v>
      </c>
      <c r="CI630" s="111"/>
      <c r="CJ630" s="112">
        <v>6710</v>
      </c>
      <c r="CK630" s="113">
        <v>86</v>
      </c>
      <c r="CL630" s="114" t="s">
        <v>134</v>
      </c>
      <c r="CM630" s="114" t="s">
        <v>108</v>
      </c>
      <c r="CN630" s="114"/>
      <c r="CO630" s="115" t="s">
        <v>102</v>
      </c>
      <c r="CP630" s="115" t="s">
        <v>102</v>
      </c>
      <c r="CQ630" s="115" t="s">
        <v>102</v>
      </c>
      <c r="CR630" s="115" t="s">
        <v>102</v>
      </c>
      <c r="CS630" s="116"/>
      <c r="CT630" s="117" t="s">
        <v>109</v>
      </c>
      <c r="CU630" s="117" t="s">
        <v>109</v>
      </c>
      <c r="CV630" s="83">
        <v>626</v>
      </c>
      <c r="CW630" s="83" t="s">
        <v>108</v>
      </c>
      <c r="CX630" s="83">
        <v>626</v>
      </c>
      <c r="CY630" s="83" t="s">
        <v>108</v>
      </c>
      <c r="CZ630" s="83">
        <v>6954</v>
      </c>
      <c r="DA630" s="83" t="s">
        <v>419</v>
      </c>
      <c r="DB630" s="83" t="s">
        <v>130</v>
      </c>
      <c r="DC630" s="83" t="s">
        <v>499</v>
      </c>
      <c r="DD630" s="83">
        <v>1675</v>
      </c>
      <c r="DE630" s="83" t="s">
        <v>444</v>
      </c>
      <c r="DF630" s="83" t="s">
        <v>130</v>
      </c>
      <c r="DG630" s="83" t="s">
        <v>499</v>
      </c>
      <c r="DH630" s="83"/>
      <c r="DI630" s="83">
        <v>0</v>
      </c>
      <c r="DJ630" s="83">
        <v>1</v>
      </c>
      <c r="DK630" s="83">
        <v>0</v>
      </c>
      <c r="DL630" s="83">
        <v>0</v>
      </c>
      <c r="DM630" s="83">
        <v>0</v>
      </c>
      <c r="DN630" s="83">
        <v>0</v>
      </c>
      <c r="DO630" s="83">
        <v>0</v>
      </c>
      <c r="DP630" s="83">
        <v>0</v>
      </c>
      <c r="DQ630" s="83">
        <v>0</v>
      </c>
      <c r="DR630" s="83">
        <v>0</v>
      </c>
      <c r="DS630" s="83">
        <v>0</v>
      </c>
      <c r="DT630" s="83">
        <v>3</v>
      </c>
      <c r="DU630" s="83">
        <v>3</v>
      </c>
      <c r="DV630" s="83">
        <v>0</v>
      </c>
      <c r="DW630" s="83">
        <v>0</v>
      </c>
      <c r="DX630" s="83">
        <v>3</v>
      </c>
      <c r="DY630" s="85">
        <v>44272</v>
      </c>
      <c r="DZ630" s="83" t="s">
        <v>4677</v>
      </c>
      <c r="EA630" s="83" t="s">
        <v>102</v>
      </c>
      <c r="EB630" s="83" t="s">
        <v>482</v>
      </c>
      <c r="EC630" s="83">
        <v>626</v>
      </c>
      <c r="ED630" s="83" t="s">
        <v>483</v>
      </c>
      <c r="EE630" s="83">
        <v>1</v>
      </c>
      <c r="EF630" s="83">
        <v>0</v>
      </c>
      <c r="EG630" s="83">
        <v>0</v>
      </c>
      <c r="EH630" s="83" t="s">
        <v>109</v>
      </c>
      <c r="EI630" s="83" t="s">
        <v>108</v>
      </c>
      <c r="EJ630" s="83" t="s">
        <v>583</v>
      </c>
      <c r="EK630" s="83">
        <v>0</v>
      </c>
      <c r="EL630" s="83">
        <v>0</v>
      </c>
      <c r="EM630" s="83">
        <v>1</v>
      </c>
      <c r="EN630" s="83" t="s">
        <v>497</v>
      </c>
      <c r="EO630" s="83"/>
      <c r="EP630" s="83" t="s">
        <v>436</v>
      </c>
      <c r="EQ630" s="136">
        <v>1</v>
      </c>
      <c r="ER630" s="136">
        <v>1</v>
      </c>
      <c r="ES630" s="136">
        <v>1</v>
      </c>
      <c r="ET630" s="136">
        <v>1</v>
      </c>
      <c r="EU630" s="215" t="s">
        <v>269</v>
      </c>
      <c r="EV630" s="136">
        <v>1</v>
      </c>
      <c r="EW630" s="136">
        <v>1</v>
      </c>
      <c r="EX630" s="136">
        <v>1</v>
      </c>
      <c r="EY630" s="136">
        <v>1</v>
      </c>
      <c r="EZ630" s="136">
        <v>1</v>
      </c>
      <c r="FP630" s="215" t="s">
        <v>592</v>
      </c>
      <c r="FQ630" s="136" t="b">
        <v>1</v>
      </c>
      <c r="FR630" s="136" t="b">
        <v>1</v>
      </c>
      <c r="FS630" s="136" t="b">
        <v>1</v>
      </c>
      <c r="FT630" s="136" t="b">
        <v>1</v>
      </c>
      <c r="FX630" s="215" t="s">
        <v>269</v>
      </c>
    </row>
    <row r="631" spans="1:180" ht="60" customHeight="1" x14ac:dyDescent="0.55000000000000004">
      <c r="A631" s="83" t="s">
        <v>130</v>
      </c>
      <c r="B631" s="83" t="s">
        <v>98</v>
      </c>
      <c r="C631" s="136">
        <v>697089</v>
      </c>
      <c r="D631" s="207" t="s">
        <v>629</v>
      </c>
      <c r="E631" s="208" t="s">
        <v>634</v>
      </c>
      <c r="F631" s="83" t="s">
        <v>108</v>
      </c>
      <c r="G631" s="85">
        <v>26341</v>
      </c>
      <c r="H631" s="83" t="s">
        <v>102</v>
      </c>
      <c r="I631" s="85">
        <v>34633</v>
      </c>
      <c r="J631" s="83" t="s">
        <v>228</v>
      </c>
      <c r="K631" s="216">
        <v>328005798388</v>
      </c>
      <c r="L631" s="83" t="s">
        <v>191</v>
      </c>
      <c r="M631" s="85">
        <v>43642</v>
      </c>
      <c r="N631" s="83">
        <v>-2436.6666666666702</v>
      </c>
      <c r="O631" s="83" t="s">
        <v>193</v>
      </c>
      <c r="P631" s="83" t="s">
        <v>181</v>
      </c>
      <c r="Q631" s="208" t="s">
        <v>7552</v>
      </c>
      <c r="R631" s="83" t="s">
        <v>102</v>
      </c>
      <c r="S631" s="83" t="s">
        <v>102</v>
      </c>
      <c r="T631" s="83" t="s">
        <v>131</v>
      </c>
      <c r="U631" s="83" t="s">
        <v>10088</v>
      </c>
      <c r="V631" s="83" t="s">
        <v>104</v>
      </c>
      <c r="W631" s="83" t="s">
        <v>105</v>
      </c>
      <c r="X631" s="86" t="s">
        <v>7552</v>
      </c>
      <c r="Y631" s="87" t="s">
        <v>102</v>
      </c>
      <c r="Z631" s="87" t="s">
        <v>102</v>
      </c>
      <c r="AA631" s="87" t="s">
        <v>131</v>
      </c>
      <c r="AB631" s="87" t="s">
        <v>10088</v>
      </c>
      <c r="AC631" s="87" t="s">
        <v>104</v>
      </c>
      <c r="AD631" s="87" t="s">
        <v>105</v>
      </c>
      <c r="AE631" s="87" t="s">
        <v>106</v>
      </c>
      <c r="AF631" s="86" t="s">
        <v>7552</v>
      </c>
      <c r="AG631" s="87" t="s">
        <v>177</v>
      </c>
      <c r="AH631" s="87" t="s">
        <v>10088</v>
      </c>
      <c r="AI631" s="87" t="s">
        <v>104</v>
      </c>
      <c r="AJ631" s="87" t="s">
        <v>204</v>
      </c>
      <c r="AK631" s="88"/>
      <c r="AL631" s="83" t="s">
        <v>107</v>
      </c>
      <c r="AM631" s="89" t="s">
        <v>454</v>
      </c>
      <c r="AN631" s="90" t="s">
        <v>416</v>
      </c>
      <c r="AO631" s="91" t="s">
        <v>643</v>
      </c>
      <c r="AP631" s="90">
        <v>8.3333333333332291</v>
      </c>
      <c r="AQ631" s="92" t="s">
        <v>102</v>
      </c>
      <c r="AR631" s="93" t="s">
        <v>102</v>
      </c>
      <c r="AS631" s="93" t="s">
        <v>102</v>
      </c>
      <c r="AT631" s="93" t="s">
        <v>102</v>
      </c>
      <c r="AU631" s="210" t="s">
        <v>645</v>
      </c>
      <c r="AV631" s="93" t="s">
        <v>185</v>
      </c>
      <c r="AW631" s="94" t="s">
        <v>102</v>
      </c>
      <c r="AX631" s="93" t="s">
        <v>105</v>
      </c>
      <c r="AY631" s="95" t="s">
        <v>104</v>
      </c>
      <c r="AZ631" s="93" t="s">
        <v>102</v>
      </c>
      <c r="BA631" s="93" t="s">
        <v>102</v>
      </c>
      <c r="BB631" s="93" t="s">
        <v>102</v>
      </c>
      <c r="BC631" s="93" t="s">
        <v>102</v>
      </c>
      <c r="BD631" s="96" t="s">
        <v>102</v>
      </c>
      <c r="BE631" s="90">
        <v>-304.66666666666703</v>
      </c>
      <c r="BF631" s="93" t="s">
        <v>102</v>
      </c>
      <c r="BG631" s="93" t="s">
        <v>102</v>
      </c>
      <c r="BH631" s="93" t="s">
        <v>102</v>
      </c>
      <c r="BI631" s="93" t="s">
        <v>102</v>
      </c>
      <c r="BJ631" s="210" t="s">
        <v>643</v>
      </c>
      <c r="BK631" s="93" t="s">
        <v>196</v>
      </c>
      <c r="BL631" s="97" t="s">
        <v>102</v>
      </c>
      <c r="BM631" s="93" t="s">
        <v>105</v>
      </c>
      <c r="BN631" s="93" t="s">
        <v>596</v>
      </c>
      <c r="BO631" s="93" t="s">
        <v>102</v>
      </c>
      <c r="BP631" s="98" t="s">
        <v>102</v>
      </c>
      <c r="BQ631" s="93" t="s">
        <v>102</v>
      </c>
      <c r="BR631" s="93" t="s">
        <v>102</v>
      </c>
      <c r="BS631" s="93" t="s">
        <v>102</v>
      </c>
      <c r="BT631" s="99" t="s">
        <v>591</v>
      </c>
      <c r="BU631" s="100" t="s">
        <v>11624</v>
      </c>
      <c r="BV631" s="101" t="s">
        <v>471</v>
      </c>
      <c r="BW631" s="136"/>
      <c r="BX631" s="103" t="s">
        <v>565</v>
      </c>
      <c r="BY631" s="104" t="s">
        <v>190</v>
      </c>
      <c r="BZ631" s="136"/>
      <c r="CA631" s="83" t="s">
        <v>599</v>
      </c>
      <c r="CB631" s="106" t="s">
        <v>647</v>
      </c>
      <c r="CC631" s="106" t="s">
        <v>11625</v>
      </c>
      <c r="CD631" s="107"/>
      <c r="CE631" s="108" t="s">
        <v>107</v>
      </c>
      <c r="CF631" s="108" t="s">
        <v>107</v>
      </c>
      <c r="CG631" s="109"/>
      <c r="CH631" s="110" t="s">
        <v>107</v>
      </c>
      <c r="CI631" s="111"/>
      <c r="CJ631" s="112">
        <v>6710</v>
      </c>
      <c r="CK631" s="113">
        <v>86</v>
      </c>
      <c r="CL631" s="114" t="s">
        <v>134</v>
      </c>
      <c r="CM631" s="114" t="s">
        <v>108</v>
      </c>
      <c r="CN631" s="114"/>
      <c r="CO631" s="115" t="s">
        <v>102</v>
      </c>
      <c r="CP631" s="115" t="s">
        <v>102</v>
      </c>
      <c r="CQ631" s="115" t="s">
        <v>102</v>
      </c>
      <c r="CR631" s="115" t="s">
        <v>102</v>
      </c>
      <c r="CS631" s="116"/>
      <c r="CT631" s="117" t="s">
        <v>109</v>
      </c>
      <c r="CU631" s="117" t="s">
        <v>109</v>
      </c>
      <c r="CV631" s="83">
        <v>627</v>
      </c>
      <c r="CW631" s="83" t="s">
        <v>108</v>
      </c>
      <c r="CX631" s="83">
        <v>627</v>
      </c>
      <c r="CY631" s="83" t="s">
        <v>108</v>
      </c>
      <c r="CZ631" s="83">
        <v>6955</v>
      </c>
      <c r="DA631" s="83" t="s">
        <v>419</v>
      </c>
      <c r="DB631" s="83" t="s">
        <v>130</v>
      </c>
      <c r="DC631" s="83" t="s">
        <v>499</v>
      </c>
      <c r="DD631" s="83">
        <v>1676</v>
      </c>
      <c r="DE631" s="83" t="s">
        <v>444</v>
      </c>
      <c r="DF631" s="83" t="s">
        <v>130</v>
      </c>
      <c r="DG631" s="83" t="s">
        <v>499</v>
      </c>
      <c r="DH631" s="83"/>
      <c r="DI631" s="83">
        <v>0</v>
      </c>
      <c r="DJ631" s="83">
        <v>1</v>
      </c>
      <c r="DK631" s="83">
        <v>0</v>
      </c>
      <c r="DL631" s="83">
        <v>0</v>
      </c>
      <c r="DM631" s="83">
        <v>0</v>
      </c>
      <c r="DN631" s="83">
        <v>0</v>
      </c>
      <c r="DO631" s="83">
        <v>0</v>
      </c>
      <c r="DP631" s="83">
        <v>0</v>
      </c>
      <c r="DQ631" s="83">
        <v>0</v>
      </c>
      <c r="DR631" s="83">
        <v>0</v>
      </c>
      <c r="DS631" s="83">
        <v>0</v>
      </c>
      <c r="DT631" s="83">
        <v>3</v>
      </c>
      <c r="DU631" s="83">
        <v>3</v>
      </c>
      <c r="DV631" s="83">
        <v>0</v>
      </c>
      <c r="DW631" s="83">
        <v>0</v>
      </c>
      <c r="DX631" s="83">
        <v>3</v>
      </c>
      <c r="DY631" s="85">
        <v>44273</v>
      </c>
      <c r="DZ631" s="83" t="s">
        <v>4678</v>
      </c>
      <c r="EA631" s="83" t="s">
        <v>102</v>
      </c>
      <c r="EB631" s="83" t="s">
        <v>482</v>
      </c>
      <c r="EC631" s="83">
        <v>627</v>
      </c>
      <c r="ED631" s="83" t="s">
        <v>483</v>
      </c>
      <c r="EE631" s="83">
        <v>1</v>
      </c>
      <c r="EF631" s="83">
        <v>0</v>
      </c>
      <c r="EG631" s="83">
        <v>0</v>
      </c>
      <c r="EH631" s="83" t="s">
        <v>109</v>
      </c>
      <c r="EI631" s="83" t="s">
        <v>108</v>
      </c>
      <c r="EJ631" s="83" t="s">
        <v>583</v>
      </c>
      <c r="EK631" s="83">
        <v>0</v>
      </c>
      <c r="EL631" s="83">
        <v>0</v>
      </c>
      <c r="EM631" s="83">
        <v>1</v>
      </c>
      <c r="EN631" s="83" t="s">
        <v>497</v>
      </c>
      <c r="EO631" s="83"/>
      <c r="EP631" s="83" t="s">
        <v>436</v>
      </c>
      <c r="EQ631" s="136">
        <v>1</v>
      </c>
      <c r="ER631" s="136">
        <v>1</v>
      </c>
      <c r="ES631" s="136">
        <v>1</v>
      </c>
      <c r="ET631" s="136">
        <v>1</v>
      </c>
      <c r="EU631" s="215" t="s">
        <v>269</v>
      </c>
      <c r="EV631" s="136">
        <v>1</v>
      </c>
      <c r="EW631" s="136">
        <v>1</v>
      </c>
      <c r="EX631" s="136">
        <v>1</v>
      </c>
      <c r="EY631" s="136">
        <v>1</v>
      </c>
      <c r="EZ631" s="136">
        <v>1</v>
      </c>
      <c r="FP631" s="215" t="s">
        <v>592</v>
      </c>
      <c r="FQ631" s="136" t="b">
        <v>1</v>
      </c>
      <c r="FR631" s="136" t="b">
        <v>1</v>
      </c>
      <c r="FS631" s="136" t="b">
        <v>1</v>
      </c>
      <c r="FT631" s="136" t="b">
        <v>1</v>
      </c>
      <c r="FX631" s="215" t="s">
        <v>269</v>
      </c>
    </row>
    <row r="632" spans="1:180" ht="60" customHeight="1" x14ac:dyDescent="0.55000000000000004">
      <c r="A632" s="83" t="s">
        <v>130</v>
      </c>
      <c r="B632" s="83" t="s">
        <v>98</v>
      </c>
      <c r="C632" s="136">
        <v>998673</v>
      </c>
      <c r="D632" s="207" t="s">
        <v>627</v>
      </c>
      <c r="E632" s="208" t="s">
        <v>630</v>
      </c>
      <c r="F632" s="83" t="s">
        <v>108</v>
      </c>
      <c r="G632" s="85">
        <v>20621</v>
      </c>
      <c r="H632" s="83" t="s">
        <v>102</v>
      </c>
      <c r="I632" s="85">
        <v>39794</v>
      </c>
      <c r="J632" s="83" t="s">
        <v>228</v>
      </c>
      <c r="K632" s="216">
        <v>347906247775</v>
      </c>
      <c r="L632" s="83" t="s">
        <v>191</v>
      </c>
      <c r="M632" s="85">
        <v>43631</v>
      </c>
      <c r="N632" s="83">
        <v>-2441.6666666666702</v>
      </c>
      <c r="O632" s="83" t="s">
        <v>180</v>
      </c>
      <c r="P632" s="83" t="s">
        <v>181</v>
      </c>
      <c r="Q632" s="208" t="s">
        <v>7556</v>
      </c>
      <c r="R632" s="83" t="s">
        <v>102</v>
      </c>
      <c r="S632" s="83" t="s">
        <v>102</v>
      </c>
      <c r="T632" s="83" t="s">
        <v>199</v>
      </c>
      <c r="U632" s="83" t="s">
        <v>10089</v>
      </c>
      <c r="V632" s="83" t="s">
        <v>104</v>
      </c>
      <c r="W632" s="83" t="s">
        <v>105</v>
      </c>
      <c r="X632" s="86" t="s">
        <v>7556</v>
      </c>
      <c r="Y632" s="87" t="s">
        <v>102</v>
      </c>
      <c r="Z632" s="87" t="s">
        <v>102</v>
      </c>
      <c r="AA632" s="87" t="s">
        <v>199</v>
      </c>
      <c r="AB632" s="87" t="s">
        <v>10089</v>
      </c>
      <c r="AC632" s="87" t="s">
        <v>104</v>
      </c>
      <c r="AD632" s="87" t="s">
        <v>105</v>
      </c>
      <c r="AE632" s="87" t="s">
        <v>106</v>
      </c>
      <c r="AF632" s="86" t="s">
        <v>7556</v>
      </c>
      <c r="AG632" s="87" t="s">
        <v>489</v>
      </c>
      <c r="AH632" s="87" t="s">
        <v>10090</v>
      </c>
      <c r="AI632" s="87" t="s">
        <v>104</v>
      </c>
      <c r="AJ632" s="87" t="s">
        <v>204</v>
      </c>
      <c r="AK632" s="88"/>
      <c r="AL632" s="83" t="s">
        <v>107</v>
      </c>
      <c r="AM632" s="89" t="s">
        <v>454</v>
      </c>
      <c r="AN632" s="90" t="s">
        <v>416</v>
      </c>
      <c r="AO632" s="91" t="s">
        <v>641</v>
      </c>
      <c r="AP632" s="90">
        <v>8.3333333333332291</v>
      </c>
      <c r="AQ632" s="92" t="s">
        <v>211</v>
      </c>
      <c r="AR632" s="93" t="s">
        <v>102</v>
      </c>
      <c r="AS632" s="93" t="s">
        <v>102</v>
      </c>
      <c r="AT632" s="93" t="s">
        <v>102</v>
      </c>
      <c r="AU632" s="210" t="s">
        <v>641</v>
      </c>
      <c r="AV632" s="93" t="s">
        <v>192</v>
      </c>
      <c r="AW632" s="94" t="s">
        <v>102</v>
      </c>
      <c r="AX632" s="93" t="s">
        <v>105</v>
      </c>
      <c r="AY632" s="95" t="s">
        <v>188</v>
      </c>
      <c r="AZ632" s="93" t="s">
        <v>102</v>
      </c>
      <c r="BA632" s="93" t="s">
        <v>10091</v>
      </c>
      <c r="BB632" s="93" t="s">
        <v>102</v>
      </c>
      <c r="BC632" s="93" t="s">
        <v>102</v>
      </c>
      <c r="BD632" s="96" t="s">
        <v>102</v>
      </c>
      <c r="BE632" s="90">
        <v>-305.16666666666703</v>
      </c>
      <c r="BF632" s="93" t="s">
        <v>211</v>
      </c>
      <c r="BG632" s="93" t="s">
        <v>102</v>
      </c>
      <c r="BH632" s="93" t="s">
        <v>102</v>
      </c>
      <c r="BI632" s="93" t="s">
        <v>102</v>
      </c>
      <c r="BJ632" s="210" t="s">
        <v>646</v>
      </c>
      <c r="BK632" s="93" t="s">
        <v>182</v>
      </c>
      <c r="BL632" s="97" t="s">
        <v>102</v>
      </c>
      <c r="BM632" s="93" t="s">
        <v>105</v>
      </c>
      <c r="BN632" s="93" t="s">
        <v>104</v>
      </c>
      <c r="BO632" s="93" t="s">
        <v>102</v>
      </c>
      <c r="BP632" s="98">
        <v>20180416</v>
      </c>
      <c r="BQ632" s="93" t="s">
        <v>102</v>
      </c>
      <c r="BR632" s="93" t="s">
        <v>102</v>
      </c>
      <c r="BS632" s="93" t="s">
        <v>102</v>
      </c>
      <c r="BT632" s="99" t="s">
        <v>591</v>
      </c>
      <c r="BU632" s="100" t="s">
        <v>11626</v>
      </c>
      <c r="BV632" s="101" t="s">
        <v>471</v>
      </c>
      <c r="BW632" s="136"/>
      <c r="BX632" s="103" t="s">
        <v>565</v>
      </c>
      <c r="BY632" s="104" t="s">
        <v>190</v>
      </c>
      <c r="BZ632" s="136"/>
      <c r="CA632" s="83" t="s">
        <v>599</v>
      </c>
      <c r="CB632" s="106" t="s">
        <v>647</v>
      </c>
      <c r="CC632" s="106" t="s">
        <v>11627</v>
      </c>
      <c r="CD632" s="107"/>
      <c r="CE632" s="108" t="s">
        <v>107</v>
      </c>
      <c r="CF632" s="108" t="s">
        <v>107</v>
      </c>
      <c r="CG632" s="109"/>
      <c r="CH632" s="110" t="s">
        <v>107</v>
      </c>
      <c r="CI632" s="111"/>
      <c r="CJ632" s="112">
        <v>6710</v>
      </c>
      <c r="CK632" s="113">
        <v>86</v>
      </c>
      <c r="CL632" s="114" t="s">
        <v>134</v>
      </c>
      <c r="CM632" s="114" t="s">
        <v>108</v>
      </c>
      <c r="CN632" s="114"/>
      <c r="CO632" s="115" t="s">
        <v>102</v>
      </c>
      <c r="CP632" s="115" t="s">
        <v>102</v>
      </c>
      <c r="CQ632" s="115" t="s">
        <v>102</v>
      </c>
      <c r="CR632" s="115" t="s">
        <v>102</v>
      </c>
      <c r="CS632" s="116"/>
      <c r="CT632" s="117" t="s">
        <v>109</v>
      </c>
      <c r="CU632" s="117" t="s">
        <v>109</v>
      </c>
      <c r="CV632" s="83">
        <v>628</v>
      </c>
      <c r="CW632" s="83" t="s">
        <v>108</v>
      </c>
      <c r="CX632" s="83">
        <v>628</v>
      </c>
      <c r="CY632" s="83" t="s">
        <v>108</v>
      </c>
      <c r="CZ632" s="83">
        <v>6956</v>
      </c>
      <c r="DA632" s="83" t="s">
        <v>419</v>
      </c>
      <c r="DB632" s="83" t="s">
        <v>130</v>
      </c>
      <c r="DC632" s="83" t="s">
        <v>499</v>
      </c>
      <c r="DD632" s="83">
        <v>1677</v>
      </c>
      <c r="DE632" s="83" t="s">
        <v>444</v>
      </c>
      <c r="DF632" s="83" t="s">
        <v>130</v>
      </c>
      <c r="DG632" s="83" t="s">
        <v>499</v>
      </c>
      <c r="DH632" s="83"/>
      <c r="DI632" s="83">
        <v>0</v>
      </c>
      <c r="DJ632" s="83">
        <v>1</v>
      </c>
      <c r="DK632" s="83">
        <v>0</v>
      </c>
      <c r="DL632" s="83">
        <v>0</v>
      </c>
      <c r="DM632" s="83">
        <v>0</v>
      </c>
      <c r="DN632" s="83">
        <v>0</v>
      </c>
      <c r="DO632" s="83">
        <v>0</v>
      </c>
      <c r="DP632" s="83">
        <v>0</v>
      </c>
      <c r="DQ632" s="83">
        <v>0</v>
      </c>
      <c r="DR632" s="83">
        <v>0</v>
      </c>
      <c r="DS632" s="83">
        <v>0</v>
      </c>
      <c r="DT632" s="83">
        <v>3</v>
      </c>
      <c r="DU632" s="83">
        <v>3</v>
      </c>
      <c r="DV632" s="83">
        <v>0</v>
      </c>
      <c r="DW632" s="83">
        <v>0</v>
      </c>
      <c r="DX632" s="83">
        <v>3</v>
      </c>
      <c r="DY632" s="85">
        <v>44274</v>
      </c>
      <c r="DZ632" s="83" t="s">
        <v>4679</v>
      </c>
      <c r="EA632" s="83" t="s">
        <v>102</v>
      </c>
      <c r="EB632" s="83" t="s">
        <v>482</v>
      </c>
      <c r="EC632" s="83">
        <v>628</v>
      </c>
      <c r="ED632" s="83" t="s">
        <v>483</v>
      </c>
      <c r="EE632" s="83">
        <v>1</v>
      </c>
      <c r="EF632" s="83">
        <v>0</v>
      </c>
      <c r="EG632" s="83">
        <v>0</v>
      </c>
      <c r="EH632" s="83" t="s">
        <v>109</v>
      </c>
      <c r="EI632" s="83" t="s">
        <v>108</v>
      </c>
      <c r="EJ632" s="83" t="s">
        <v>583</v>
      </c>
      <c r="EK632" s="83">
        <v>0</v>
      </c>
      <c r="EL632" s="83">
        <v>0</v>
      </c>
      <c r="EM632" s="83">
        <v>1</v>
      </c>
      <c r="EN632" s="83" t="s">
        <v>497</v>
      </c>
      <c r="EO632" s="83"/>
      <c r="EP632" s="83" t="s">
        <v>436</v>
      </c>
      <c r="EQ632" s="136">
        <v>1</v>
      </c>
      <c r="ER632" s="136">
        <v>1</v>
      </c>
      <c r="ES632" s="136">
        <v>1</v>
      </c>
      <c r="ET632" s="136">
        <v>1</v>
      </c>
      <c r="EU632" s="215" t="s">
        <v>269</v>
      </c>
      <c r="EV632" s="136">
        <v>1</v>
      </c>
      <c r="EW632" s="136">
        <v>1</v>
      </c>
      <c r="EX632" s="136">
        <v>1</v>
      </c>
      <c r="EY632" s="136">
        <v>1</v>
      </c>
      <c r="EZ632" s="136">
        <v>1</v>
      </c>
      <c r="FP632" s="215" t="s">
        <v>592</v>
      </c>
      <c r="FQ632" s="136" t="b">
        <v>1</v>
      </c>
      <c r="FR632" s="136" t="b">
        <v>1</v>
      </c>
      <c r="FS632" s="136" t="b">
        <v>1</v>
      </c>
      <c r="FT632" s="136" t="b">
        <v>1</v>
      </c>
      <c r="FX632" s="215" t="s">
        <v>269</v>
      </c>
    </row>
    <row r="633" spans="1:180" ht="60" customHeight="1" x14ac:dyDescent="0.55000000000000004">
      <c r="A633" s="83" t="s">
        <v>130</v>
      </c>
      <c r="B633" s="83" t="s">
        <v>98</v>
      </c>
      <c r="C633" s="136">
        <v>172447</v>
      </c>
      <c r="D633" s="207" t="s">
        <v>628</v>
      </c>
      <c r="E633" s="208" t="s">
        <v>633</v>
      </c>
      <c r="F633" s="83" t="s">
        <v>108</v>
      </c>
      <c r="G633" s="85">
        <v>22744</v>
      </c>
      <c r="H633" s="83" t="s">
        <v>102</v>
      </c>
      <c r="I633" s="85">
        <v>39772</v>
      </c>
      <c r="J633" s="83" t="s">
        <v>228</v>
      </c>
      <c r="K633" s="216">
        <v>606375516998</v>
      </c>
      <c r="L633" s="83" t="s">
        <v>191</v>
      </c>
      <c r="M633" s="85">
        <v>43619</v>
      </c>
      <c r="N633" s="83">
        <v>-2446.6666666666702</v>
      </c>
      <c r="O633" s="83" t="s">
        <v>193</v>
      </c>
      <c r="P633" s="83" t="s">
        <v>181</v>
      </c>
      <c r="Q633" s="208" t="s">
        <v>7560</v>
      </c>
      <c r="R633" s="83" t="s">
        <v>102</v>
      </c>
      <c r="S633" s="83" t="s">
        <v>102</v>
      </c>
      <c r="T633" s="83" t="s">
        <v>133</v>
      </c>
      <c r="U633" s="83" t="s">
        <v>10092</v>
      </c>
      <c r="V633" s="83" t="s">
        <v>111</v>
      </c>
      <c r="W633" s="83" t="s">
        <v>105</v>
      </c>
      <c r="X633" s="86" t="s">
        <v>7560</v>
      </c>
      <c r="Y633" s="87" t="s">
        <v>102</v>
      </c>
      <c r="Z633" s="87" t="s">
        <v>102</v>
      </c>
      <c r="AA633" s="87" t="s">
        <v>133</v>
      </c>
      <c r="AB633" s="87" t="s">
        <v>10092</v>
      </c>
      <c r="AC633" s="87" t="s">
        <v>111</v>
      </c>
      <c r="AD633" s="87" t="s">
        <v>105</v>
      </c>
      <c r="AE633" s="87" t="s">
        <v>106</v>
      </c>
      <c r="AF633" s="86" t="s">
        <v>7560</v>
      </c>
      <c r="AG633" s="87" t="s">
        <v>486</v>
      </c>
      <c r="AH633" s="87" t="s">
        <v>10092</v>
      </c>
      <c r="AI633" s="87" t="s">
        <v>111</v>
      </c>
      <c r="AJ633" s="87" t="s">
        <v>204</v>
      </c>
      <c r="AK633" s="88"/>
      <c r="AL633" s="83" t="s">
        <v>107</v>
      </c>
      <c r="AM633" s="89" t="s">
        <v>454</v>
      </c>
      <c r="AN633" s="90" t="s">
        <v>416</v>
      </c>
      <c r="AO633" s="91" t="s">
        <v>642</v>
      </c>
      <c r="AP633" s="90">
        <v>8.3333333333332291</v>
      </c>
      <c r="AQ633" s="92" t="s">
        <v>102</v>
      </c>
      <c r="AR633" s="93" t="s">
        <v>102</v>
      </c>
      <c r="AS633" s="93" t="s">
        <v>102</v>
      </c>
      <c r="AT633" s="93" t="s">
        <v>102</v>
      </c>
      <c r="AU633" s="210" t="s">
        <v>644</v>
      </c>
      <c r="AV633" s="93" t="s">
        <v>185</v>
      </c>
      <c r="AW633" s="94" t="s">
        <v>102</v>
      </c>
      <c r="AX633" s="93" t="s">
        <v>183</v>
      </c>
      <c r="AY633" s="95" t="s">
        <v>111</v>
      </c>
      <c r="AZ633" s="93" t="s">
        <v>102</v>
      </c>
      <c r="BA633" s="93" t="s">
        <v>102</v>
      </c>
      <c r="BB633" s="93" t="s">
        <v>102</v>
      </c>
      <c r="BC633" s="93" t="s">
        <v>102</v>
      </c>
      <c r="BD633" s="96" t="s">
        <v>102</v>
      </c>
      <c r="BE633" s="90">
        <v>-305.66666666666703</v>
      </c>
      <c r="BF633" s="93" t="s">
        <v>102</v>
      </c>
      <c r="BG633" s="93" t="s">
        <v>102</v>
      </c>
      <c r="BH633" s="93" t="s">
        <v>102</v>
      </c>
      <c r="BI633" s="93" t="s">
        <v>102</v>
      </c>
      <c r="BJ633" s="210" t="s">
        <v>642</v>
      </c>
      <c r="BK633" s="93" t="s">
        <v>192</v>
      </c>
      <c r="BL633" s="97" t="s">
        <v>102</v>
      </c>
      <c r="BM633" s="93" t="s">
        <v>183</v>
      </c>
      <c r="BN633" s="93" t="s">
        <v>106</v>
      </c>
      <c r="BO633" s="93" t="s">
        <v>102</v>
      </c>
      <c r="BP633" s="98" t="s">
        <v>102</v>
      </c>
      <c r="BQ633" s="93" t="s">
        <v>102</v>
      </c>
      <c r="BR633" s="93" t="s">
        <v>102</v>
      </c>
      <c r="BS633" s="93" t="s">
        <v>102</v>
      </c>
      <c r="BT633" s="99" t="s">
        <v>591</v>
      </c>
      <c r="BU633" s="100" t="s">
        <v>11628</v>
      </c>
      <c r="BV633" s="101" t="s">
        <v>471</v>
      </c>
      <c r="BW633" s="136"/>
      <c r="BX633" s="103" t="s">
        <v>565</v>
      </c>
      <c r="BY633" s="104" t="s">
        <v>190</v>
      </c>
      <c r="BZ633" s="136"/>
      <c r="CA633" s="83" t="s">
        <v>599</v>
      </c>
      <c r="CB633" s="106" t="s">
        <v>647</v>
      </c>
      <c r="CC633" s="106" t="s">
        <v>11629</v>
      </c>
      <c r="CD633" s="107"/>
      <c r="CE633" s="108" t="s">
        <v>107</v>
      </c>
      <c r="CF633" s="108" t="s">
        <v>107</v>
      </c>
      <c r="CG633" s="109"/>
      <c r="CH633" s="110" t="s">
        <v>107</v>
      </c>
      <c r="CI633" s="111"/>
      <c r="CJ633" s="112">
        <v>6710</v>
      </c>
      <c r="CK633" s="113">
        <v>86</v>
      </c>
      <c r="CL633" s="114" t="s">
        <v>134</v>
      </c>
      <c r="CM633" s="114" t="s">
        <v>108</v>
      </c>
      <c r="CN633" s="114"/>
      <c r="CO633" s="115" t="s">
        <v>102</v>
      </c>
      <c r="CP633" s="115" t="s">
        <v>102</v>
      </c>
      <c r="CQ633" s="115" t="s">
        <v>102</v>
      </c>
      <c r="CR633" s="115" t="s">
        <v>102</v>
      </c>
      <c r="CS633" s="116"/>
      <c r="CT633" s="117" t="s">
        <v>109</v>
      </c>
      <c r="CU633" s="117" t="s">
        <v>109</v>
      </c>
      <c r="CV633" s="83">
        <v>629</v>
      </c>
      <c r="CW633" s="83" t="s">
        <v>108</v>
      </c>
      <c r="CX633" s="83">
        <v>629</v>
      </c>
      <c r="CY633" s="83" t="s">
        <v>108</v>
      </c>
      <c r="CZ633" s="83">
        <v>6957</v>
      </c>
      <c r="DA633" s="83" t="s">
        <v>419</v>
      </c>
      <c r="DB633" s="83" t="s">
        <v>130</v>
      </c>
      <c r="DC633" s="83" t="s">
        <v>499</v>
      </c>
      <c r="DD633" s="83">
        <v>1678</v>
      </c>
      <c r="DE633" s="83" t="s">
        <v>444</v>
      </c>
      <c r="DF633" s="83" t="s">
        <v>130</v>
      </c>
      <c r="DG633" s="83" t="s">
        <v>499</v>
      </c>
      <c r="DH633" s="83"/>
      <c r="DI633" s="83">
        <v>0</v>
      </c>
      <c r="DJ633" s="83">
        <v>1</v>
      </c>
      <c r="DK633" s="83">
        <v>0</v>
      </c>
      <c r="DL633" s="83">
        <v>0</v>
      </c>
      <c r="DM633" s="83">
        <v>0</v>
      </c>
      <c r="DN633" s="83">
        <v>0</v>
      </c>
      <c r="DO633" s="83">
        <v>0</v>
      </c>
      <c r="DP633" s="83">
        <v>0</v>
      </c>
      <c r="DQ633" s="83">
        <v>0</v>
      </c>
      <c r="DR633" s="83">
        <v>0</v>
      </c>
      <c r="DS633" s="83">
        <v>0</v>
      </c>
      <c r="DT633" s="83">
        <v>3</v>
      </c>
      <c r="DU633" s="83">
        <v>3</v>
      </c>
      <c r="DV633" s="83">
        <v>0</v>
      </c>
      <c r="DW633" s="83">
        <v>0</v>
      </c>
      <c r="DX633" s="83">
        <v>3</v>
      </c>
      <c r="DY633" s="85">
        <v>44275</v>
      </c>
      <c r="DZ633" s="83" t="s">
        <v>4680</v>
      </c>
      <c r="EA633" s="83" t="s">
        <v>102</v>
      </c>
      <c r="EB633" s="83" t="s">
        <v>482</v>
      </c>
      <c r="EC633" s="83">
        <v>629</v>
      </c>
      <c r="ED633" s="83" t="s">
        <v>483</v>
      </c>
      <c r="EE633" s="83">
        <v>1</v>
      </c>
      <c r="EF633" s="83">
        <v>0</v>
      </c>
      <c r="EG633" s="83">
        <v>0</v>
      </c>
      <c r="EH633" s="83" t="s">
        <v>109</v>
      </c>
      <c r="EI633" s="83" t="s">
        <v>108</v>
      </c>
      <c r="EJ633" s="83" t="s">
        <v>583</v>
      </c>
      <c r="EK633" s="83">
        <v>0</v>
      </c>
      <c r="EL633" s="83">
        <v>0</v>
      </c>
      <c r="EM633" s="83">
        <v>1</v>
      </c>
      <c r="EN633" s="83" t="s">
        <v>497</v>
      </c>
      <c r="EO633" s="83"/>
      <c r="EP633" s="83" t="s">
        <v>436</v>
      </c>
      <c r="EQ633" s="136">
        <v>1</v>
      </c>
      <c r="ER633" s="136">
        <v>1</v>
      </c>
      <c r="ES633" s="136">
        <v>1</v>
      </c>
      <c r="ET633" s="136">
        <v>1</v>
      </c>
      <c r="EU633" s="215" t="s">
        <v>269</v>
      </c>
      <c r="EV633" s="136">
        <v>1</v>
      </c>
      <c r="EW633" s="136">
        <v>1</v>
      </c>
      <c r="EX633" s="136">
        <v>1</v>
      </c>
      <c r="EY633" s="136">
        <v>1</v>
      </c>
      <c r="EZ633" s="136">
        <v>1</v>
      </c>
      <c r="FP633" s="215" t="s">
        <v>592</v>
      </c>
      <c r="FQ633" s="136" t="b">
        <v>1</v>
      </c>
      <c r="FR633" s="136" t="b">
        <v>1</v>
      </c>
      <c r="FS633" s="136" t="b">
        <v>1</v>
      </c>
      <c r="FT633" s="136" t="b">
        <v>1</v>
      </c>
      <c r="FX633" s="215" t="s">
        <v>269</v>
      </c>
    </row>
    <row r="634" spans="1:180" ht="60" customHeight="1" x14ac:dyDescent="0.55000000000000004">
      <c r="A634" s="83" t="s">
        <v>130</v>
      </c>
      <c r="B634" s="83" t="s">
        <v>98</v>
      </c>
      <c r="C634" s="136">
        <v>294077</v>
      </c>
      <c r="D634" s="207" t="s">
        <v>629</v>
      </c>
      <c r="E634" s="208" t="s">
        <v>634</v>
      </c>
      <c r="F634" s="83" t="s">
        <v>108</v>
      </c>
      <c r="G634" s="85">
        <v>26341</v>
      </c>
      <c r="H634" s="83" t="s">
        <v>102</v>
      </c>
      <c r="I634" s="85">
        <v>34633</v>
      </c>
      <c r="J634" s="83" t="s">
        <v>228</v>
      </c>
      <c r="K634" s="216">
        <v>233347405644</v>
      </c>
      <c r="L634" s="83" t="s">
        <v>191</v>
      </c>
      <c r="M634" s="85">
        <v>43642</v>
      </c>
      <c r="N634" s="83">
        <v>-2451.6666666666702</v>
      </c>
      <c r="O634" s="83" t="s">
        <v>193</v>
      </c>
      <c r="P634" s="83" t="s">
        <v>181</v>
      </c>
      <c r="Q634" s="208" t="s">
        <v>7564</v>
      </c>
      <c r="R634" s="83" t="s">
        <v>102</v>
      </c>
      <c r="S634" s="83" t="s">
        <v>102</v>
      </c>
      <c r="T634" s="83" t="s">
        <v>131</v>
      </c>
      <c r="U634" s="83" t="s">
        <v>10093</v>
      </c>
      <c r="V634" s="83" t="s">
        <v>104</v>
      </c>
      <c r="W634" s="83" t="s">
        <v>105</v>
      </c>
      <c r="X634" s="86" t="s">
        <v>7564</v>
      </c>
      <c r="Y634" s="87" t="s">
        <v>102</v>
      </c>
      <c r="Z634" s="87" t="s">
        <v>102</v>
      </c>
      <c r="AA634" s="87" t="s">
        <v>131</v>
      </c>
      <c r="AB634" s="87" t="s">
        <v>10093</v>
      </c>
      <c r="AC634" s="87" t="s">
        <v>104</v>
      </c>
      <c r="AD634" s="87" t="s">
        <v>105</v>
      </c>
      <c r="AE634" s="87" t="s">
        <v>106</v>
      </c>
      <c r="AF634" s="86" t="s">
        <v>7564</v>
      </c>
      <c r="AG634" s="87" t="s">
        <v>177</v>
      </c>
      <c r="AH634" s="87" t="s">
        <v>10093</v>
      </c>
      <c r="AI634" s="87" t="s">
        <v>104</v>
      </c>
      <c r="AJ634" s="87" t="s">
        <v>204</v>
      </c>
      <c r="AK634" s="88"/>
      <c r="AL634" s="83" t="s">
        <v>107</v>
      </c>
      <c r="AM634" s="89" t="s">
        <v>454</v>
      </c>
      <c r="AN634" s="90" t="s">
        <v>416</v>
      </c>
      <c r="AO634" s="91" t="s">
        <v>643</v>
      </c>
      <c r="AP634" s="90">
        <v>8.3333333333332291</v>
      </c>
      <c r="AQ634" s="92" t="s">
        <v>102</v>
      </c>
      <c r="AR634" s="93" t="s">
        <v>102</v>
      </c>
      <c r="AS634" s="93" t="s">
        <v>102</v>
      </c>
      <c r="AT634" s="93" t="s">
        <v>102</v>
      </c>
      <c r="AU634" s="210" t="s">
        <v>645</v>
      </c>
      <c r="AV634" s="93" t="s">
        <v>185</v>
      </c>
      <c r="AW634" s="94" t="s">
        <v>102</v>
      </c>
      <c r="AX634" s="93" t="s">
        <v>105</v>
      </c>
      <c r="AY634" s="95" t="s">
        <v>104</v>
      </c>
      <c r="AZ634" s="93" t="s">
        <v>102</v>
      </c>
      <c r="BA634" s="93" t="s">
        <v>102</v>
      </c>
      <c r="BB634" s="93" t="s">
        <v>102</v>
      </c>
      <c r="BC634" s="93" t="s">
        <v>102</v>
      </c>
      <c r="BD634" s="96" t="s">
        <v>102</v>
      </c>
      <c r="BE634" s="90">
        <v>-306.16666666666703</v>
      </c>
      <c r="BF634" s="93" t="s">
        <v>102</v>
      </c>
      <c r="BG634" s="93" t="s">
        <v>102</v>
      </c>
      <c r="BH634" s="93" t="s">
        <v>102</v>
      </c>
      <c r="BI634" s="93" t="s">
        <v>102</v>
      </c>
      <c r="BJ634" s="210" t="s">
        <v>643</v>
      </c>
      <c r="BK634" s="93" t="s">
        <v>196</v>
      </c>
      <c r="BL634" s="97" t="s">
        <v>102</v>
      </c>
      <c r="BM634" s="93" t="s">
        <v>105</v>
      </c>
      <c r="BN634" s="93" t="s">
        <v>596</v>
      </c>
      <c r="BO634" s="93" t="s">
        <v>102</v>
      </c>
      <c r="BP634" s="98" t="s">
        <v>102</v>
      </c>
      <c r="BQ634" s="93" t="s">
        <v>102</v>
      </c>
      <c r="BR634" s="93" t="s">
        <v>102</v>
      </c>
      <c r="BS634" s="93" t="s">
        <v>102</v>
      </c>
      <c r="BT634" s="99" t="s">
        <v>591</v>
      </c>
      <c r="BU634" s="100" t="s">
        <v>11630</v>
      </c>
      <c r="BV634" s="101" t="s">
        <v>471</v>
      </c>
      <c r="BW634" s="136"/>
      <c r="BX634" s="103" t="s">
        <v>565</v>
      </c>
      <c r="BY634" s="104" t="s">
        <v>190</v>
      </c>
      <c r="BZ634" s="136"/>
      <c r="CA634" s="83" t="s">
        <v>599</v>
      </c>
      <c r="CB634" s="106" t="s">
        <v>647</v>
      </c>
      <c r="CC634" s="106" t="s">
        <v>11631</v>
      </c>
      <c r="CD634" s="107"/>
      <c r="CE634" s="108" t="s">
        <v>107</v>
      </c>
      <c r="CF634" s="108" t="s">
        <v>107</v>
      </c>
      <c r="CG634" s="109"/>
      <c r="CH634" s="110" t="s">
        <v>107</v>
      </c>
      <c r="CI634" s="111"/>
      <c r="CJ634" s="112">
        <v>6710</v>
      </c>
      <c r="CK634" s="113">
        <v>86</v>
      </c>
      <c r="CL634" s="114" t="s">
        <v>134</v>
      </c>
      <c r="CM634" s="114" t="s">
        <v>108</v>
      </c>
      <c r="CN634" s="114"/>
      <c r="CO634" s="115" t="s">
        <v>102</v>
      </c>
      <c r="CP634" s="115" t="s">
        <v>102</v>
      </c>
      <c r="CQ634" s="115" t="s">
        <v>102</v>
      </c>
      <c r="CR634" s="115" t="s">
        <v>102</v>
      </c>
      <c r="CS634" s="116"/>
      <c r="CT634" s="117" t="s">
        <v>109</v>
      </c>
      <c r="CU634" s="117" t="s">
        <v>109</v>
      </c>
      <c r="CV634" s="83">
        <v>630</v>
      </c>
      <c r="CW634" s="83" t="s">
        <v>108</v>
      </c>
      <c r="CX634" s="83">
        <v>630</v>
      </c>
      <c r="CY634" s="83" t="s">
        <v>108</v>
      </c>
      <c r="CZ634" s="83">
        <v>6958</v>
      </c>
      <c r="DA634" s="83" t="s">
        <v>419</v>
      </c>
      <c r="DB634" s="83" t="s">
        <v>130</v>
      </c>
      <c r="DC634" s="83" t="s">
        <v>499</v>
      </c>
      <c r="DD634" s="83">
        <v>1679</v>
      </c>
      <c r="DE634" s="83" t="s">
        <v>444</v>
      </c>
      <c r="DF634" s="83" t="s">
        <v>130</v>
      </c>
      <c r="DG634" s="83" t="s">
        <v>499</v>
      </c>
      <c r="DH634" s="83"/>
      <c r="DI634" s="83">
        <v>0</v>
      </c>
      <c r="DJ634" s="83">
        <v>1</v>
      </c>
      <c r="DK634" s="83">
        <v>0</v>
      </c>
      <c r="DL634" s="83">
        <v>0</v>
      </c>
      <c r="DM634" s="83">
        <v>0</v>
      </c>
      <c r="DN634" s="83">
        <v>0</v>
      </c>
      <c r="DO634" s="83">
        <v>0</v>
      </c>
      <c r="DP634" s="83">
        <v>0</v>
      </c>
      <c r="DQ634" s="83">
        <v>0</v>
      </c>
      <c r="DR634" s="83">
        <v>0</v>
      </c>
      <c r="DS634" s="83">
        <v>0</v>
      </c>
      <c r="DT634" s="83">
        <v>3</v>
      </c>
      <c r="DU634" s="83">
        <v>3</v>
      </c>
      <c r="DV634" s="83">
        <v>0</v>
      </c>
      <c r="DW634" s="83">
        <v>0</v>
      </c>
      <c r="DX634" s="83">
        <v>3</v>
      </c>
      <c r="DY634" s="85">
        <v>44276</v>
      </c>
      <c r="DZ634" s="83" t="s">
        <v>4681</v>
      </c>
      <c r="EA634" s="83" t="s">
        <v>102</v>
      </c>
      <c r="EB634" s="83" t="s">
        <v>482</v>
      </c>
      <c r="EC634" s="83">
        <v>630</v>
      </c>
      <c r="ED634" s="83" t="s">
        <v>483</v>
      </c>
      <c r="EE634" s="83">
        <v>1</v>
      </c>
      <c r="EF634" s="83">
        <v>0</v>
      </c>
      <c r="EG634" s="83">
        <v>0</v>
      </c>
      <c r="EH634" s="83" t="s">
        <v>109</v>
      </c>
      <c r="EI634" s="83" t="s">
        <v>108</v>
      </c>
      <c r="EJ634" s="83" t="s">
        <v>583</v>
      </c>
      <c r="EK634" s="83">
        <v>0</v>
      </c>
      <c r="EL634" s="83">
        <v>0</v>
      </c>
      <c r="EM634" s="83">
        <v>1</v>
      </c>
      <c r="EN634" s="83" t="s">
        <v>497</v>
      </c>
      <c r="EO634" s="83"/>
      <c r="EP634" s="83" t="s">
        <v>436</v>
      </c>
      <c r="EQ634" s="136">
        <v>1</v>
      </c>
      <c r="ER634" s="136">
        <v>1</v>
      </c>
      <c r="ES634" s="136">
        <v>1</v>
      </c>
      <c r="ET634" s="136">
        <v>1</v>
      </c>
      <c r="EU634" s="215" t="s">
        <v>269</v>
      </c>
      <c r="EV634" s="136">
        <v>1</v>
      </c>
      <c r="EW634" s="136">
        <v>1</v>
      </c>
      <c r="EX634" s="136">
        <v>1</v>
      </c>
      <c r="EY634" s="136">
        <v>1</v>
      </c>
      <c r="EZ634" s="136">
        <v>1</v>
      </c>
      <c r="FP634" s="215" t="s">
        <v>592</v>
      </c>
      <c r="FQ634" s="136" t="b">
        <v>1</v>
      </c>
      <c r="FR634" s="136" t="b">
        <v>1</v>
      </c>
      <c r="FS634" s="136" t="b">
        <v>1</v>
      </c>
      <c r="FT634" s="136" t="b">
        <v>1</v>
      </c>
      <c r="FX634" s="215" t="s">
        <v>269</v>
      </c>
    </row>
    <row r="635" spans="1:180" ht="60" customHeight="1" x14ac:dyDescent="0.55000000000000004">
      <c r="A635" s="83" t="s">
        <v>130</v>
      </c>
      <c r="B635" s="83" t="s">
        <v>98</v>
      </c>
      <c r="C635" s="136">
        <v>432472</v>
      </c>
      <c r="D635" s="207" t="s">
        <v>627</v>
      </c>
      <c r="E635" s="208" t="s">
        <v>630</v>
      </c>
      <c r="F635" s="83" t="s">
        <v>108</v>
      </c>
      <c r="G635" s="85">
        <v>20621</v>
      </c>
      <c r="H635" s="83" t="s">
        <v>102</v>
      </c>
      <c r="I635" s="85">
        <v>39794</v>
      </c>
      <c r="J635" s="83" t="s">
        <v>228</v>
      </c>
      <c r="K635" s="216">
        <v>392588785270</v>
      </c>
      <c r="L635" s="83" t="s">
        <v>191</v>
      </c>
      <c r="M635" s="85">
        <v>43631</v>
      </c>
      <c r="N635" s="83">
        <v>-2456.6666666666702</v>
      </c>
      <c r="O635" s="83" t="s">
        <v>180</v>
      </c>
      <c r="P635" s="83" t="s">
        <v>181</v>
      </c>
      <c r="Q635" s="208" t="s">
        <v>7568</v>
      </c>
      <c r="R635" s="83" t="s">
        <v>102</v>
      </c>
      <c r="S635" s="83" t="s">
        <v>102</v>
      </c>
      <c r="T635" s="83" t="s">
        <v>199</v>
      </c>
      <c r="U635" s="83" t="s">
        <v>10094</v>
      </c>
      <c r="V635" s="83" t="s">
        <v>104</v>
      </c>
      <c r="W635" s="83" t="s">
        <v>105</v>
      </c>
      <c r="X635" s="86" t="s">
        <v>7568</v>
      </c>
      <c r="Y635" s="87" t="s">
        <v>102</v>
      </c>
      <c r="Z635" s="87" t="s">
        <v>102</v>
      </c>
      <c r="AA635" s="87" t="s">
        <v>199</v>
      </c>
      <c r="AB635" s="87" t="s">
        <v>10094</v>
      </c>
      <c r="AC635" s="87" t="s">
        <v>104</v>
      </c>
      <c r="AD635" s="87" t="s">
        <v>105</v>
      </c>
      <c r="AE635" s="87" t="s">
        <v>106</v>
      </c>
      <c r="AF635" s="86" t="s">
        <v>7568</v>
      </c>
      <c r="AG635" s="87" t="s">
        <v>489</v>
      </c>
      <c r="AH635" s="87" t="s">
        <v>10095</v>
      </c>
      <c r="AI635" s="87" t="s">
        <v>104</v>
      </c>
      <c r="AJ635" s="87" t="s">
        <v>204</v>
      </c>
      <c r="AK635" s="88"/>
      <c r="AL635" s="83" t="s">
        <v>107</v>
      </c>
      <c r="AM635" s="89" t="s">
        <v>454</v>
      </c>
      <c r="AN635" s="90" t="s">
        <v>416</v>
      </c>
      <c r="AO635" s="91" t="s">
        <v>641</v>
      </c>
      <c r="AP635" s="90">
        <v>8.3333333333332291</v>
      </c>
      <c r="AQ635" s="92" t="s">
        <v>211</v>
      </c>
      <c r="AR635" s="93" t="s">
        <v>102</v>
      </c>
      <c r="AS635" s="93" t="s">
        <v>102</v>
      </c>
      <c r="AT635" s="93" t="s">
        <v>102</v>
      </c>
      <c r="AU635" s="210" t="s">
        <v>641</v>
      </c>
      <c r="AV635" s="93" t="s">
        <v>192</v>
      </c>
      <c r="AW635" s="94" t="s">
        <v>102</v>
      </c>
      <c r="AX635" s="93" t="s">
        <v>105</v>
      </c>
      <c r="AY635" s="95" t="s">
        <v>188</v>
      </c>
      <c r="AZ635" s="93" t="s">
        <v>102</v>
      </c>
      <c r="BA635" s="93" t="s">
        <v>10096</v>
      </c>
      <c r="BB635" s="93" t="s">
        <v>102</v>
      </c>
      <c r="BC635" s="93" t="s">
        <v>102</v>
      </c>
      <c r="BD635" s="96" t="s">
        <v>102</v>
      </c>
      <c r="BE635" s="90">
        <v>-306.66666666666703</v>
      </c>
      <c r="BF635" s="93" t="s">
        <v>211</v>
      </c>
      <c r="BG635" s="93" t="s">
        <v>102</v>
      </c>
      <c r="BH635" s="93" t="s">
        <v>102</v>
      </c>
      <c r="BI635" s="93" t="s">
        <v>102</v>
      </c>
      <c r="BJ635" s="210" t="s">
        <v>646</v>
      </c>
      <c r="BK635" s="93" t="s">
        <v>182</v>
      </c>
      <c r="BL635" s="97" t="s">
        <v>102</v>
      </c>
      <c r="BM635" s="93" t="s">
        <v>105</v>
      </c>
      <c r="BN635" s="93" t="s">
        <v>104</v>
      </c>
      <c r="BO635" s="93" t="s">
        <v>102</v>
      </c>
      <c r="BP635" s="98">
        <v>20180417</v>
      </c>
      <c r="BQ635" s="93" t="s">
        <v>102</v>
      </c>
      <c r="BR635" s="93" t="s">
        <v>102</v>
      </c>
      <c r="BS635" s="93" t="s">
        <v>102</v>
      </c>
      <c r="BT635" s="99" t="s">
        <v>591</v>
      </c>
      <c r="BU635" s="100" t="s">
        <v>11632</v>
      </c>
      <c r="BV635" s="101" t="s">
        <v>471</v>
      </c>
      <c r="BW635" s="136"/>
      <c r="BX635" s="103" t="s">
        <v>565</v>
      </c>
      <c r="BY635" s="104" t="s">
        <v>190</v>
      </c>
      <c r="BZ635" s="136"/>
      <c r="CA635" s="83" t="s">
        <v>599</v>
      </c>
      <c r="CB635" s="106" t="s">
        <v>647</v>
      </c>
      <c r="CC635" s="106" t="s">
        <v>11633</v>
      </c>
      <c r="CD635" s="107"/>
      <c r="CE635" s="108" t="s">
        <v>107</v>
      </c>
      <c r="CF635" s="108" t="s">
        <v>107</v>
      </c>
      <c r="CG635" s="109"/>
      <c r="CH635" s="110" t="s">
        <v>107</v>
      </c>
      <c r="CI635" s="111"/>
      <c r="CJ635" s="112">
        <v>6710</v>
      </c>
      <c r="CK635" s="113">
        <v>86</v>
      </c>
      <c r="CL635" s="114" t="s">
        <v>134</v>
      </c>
      <c r="CM635" s="114" t="s">
        <v>108</v>
      </c>
      <c r="CN635" s="114"/>
      <c r="CO635" s="115" t="s">
        <v>102</v>
      </c>
      <c r="CP635" s="115" t="s">
        <v>102</v>
      </c>
      <c r="CQ635" s="115" t="s">
        <v>102</v>
      </c>
      <c r="CR635" s="115" t="s">
        <v>102</v>
      </c>
      <c r="CS635" s="116"/>
      <c r="CT635" s="117" t="s">
        <v>109</v>
      </c>
      <c r="CU635" s="117" t="s">
        <v>109</v>
      </c>
      <c r="CV635" s="83">
        <v>631</v>
      </c>
      <c r="CW635" s="83" t="s">
        <v>108</v>
      </c>
      <c r="CX635" s="83">
        <v>631</v>
      </c>
      <c r="CY635" s="83" t="s">
        <v>108</v>
      </c>
      <c r="CZ635" s="83">
        <v>6959</v>
      </c>
      <c r="DA635" s="83" t="s">
        <v>419</v>
      </c>
      <c r="DB635" s="83" t="s">
        <v>130</v>
      </c>
      <c r="DC635" s="83" t="s">
        <v>499</v>
      </c>
      <c r="DD635" s="83">
        <v>1680</v>
      </c>
      <c r="DE635" s="83" t="s">
        <v>444</v>
      </c>
      <c r="DF635" s="83" t="s">
        <v>130</v>
      </c>
      <c r="DG635" s="83" t="s">
        <v>499</v>
      </c>
      <c r="DH635" s="83"/>
      <c r="DI635" s="83">
        <v>0</v>
      </c>
      <c r="DJ635" s="83">
        <v>1</v>
      </c>
      <c r="DK635" s="83">
        <v>0</v>
      </c>
      <c r="DL635" s="83">
        <v>0</v>
      </c>
      <c r="DM635" s="83">
        <v>0</v>
      </c>
      <c r="DN635" s="83">
        <v>0</v>
      </c>
      <c r="DO635" s="83">
        <v>0</v>
      </c>
      <c r="DP635" s="83">
        <v>0</v>
      </c>
      <c r="DQ635" s="83">
        <v>0</v>
      </c>
      <c r="DR635" s="83">
        <v>0</v>
      </c>
      <c r="DS635" s="83">
        <v>0</v>
      </c>
      <c r="DT635" s="83">
        <v>3</v>
      </c>
      <c r="DU635" s="83">
        <v>3</v>
      </c>
      <c r="DV635" s="83">
        <v>0</v>
      </c>
      <c r="DW635" s="83">
        <v>0</v>
      </c>
      <c r="DX635" s="83">
        <v>3</v>
      </c>
      <c r="DY635" s="85">
        <v>44277</v>
      </c>
      <c r="DZ635" s="83" t="s">
        <v>4682</v>
      </c>
      <c r="EA635" s="83" t="s">
        <v>102</v>
      </c>
      <c r="EB635" s="83" t="s">
        <v>482</v>
      </c>
      <c r="EC635" s="83">
        <v>631</v>
      </c>
      <c r="ED635" s="83" t="s">
        <v>483</v>
      </c>
      <c r="EE635" s="83">
        <v>1</v>
      </c>
      <c r="EF635" s="83">
        <v>0</v>
      </c>
      <c r="EG635" s="83">
        <v>0</v>
      </c>
      <c r="EH635" s="83" t="s">
        <v>109</v>
      </c>
      <c r="EI635" s="83" t="s">
        <v>108</v>
      </c>
      <c r="EJ635" s="83" t="s">
        <v>583</v>
      </c>
      <c r="EK635" s="83">
        <v>0</v>
      </c>
      <c r="EL635" s="83">
        <v>0</v>
      </c>
      <c r="EM635" s="83">
        <v>1</v>
      </c>
      <c r="EN635" s="83" t="s">
        <v>497</v>
      </c>
      <c r="EO635" s="83"/>
      <c r="EP635" s="83" t="s">
        <v>436</v>
      </c>
      <c r="EQ635" s="136">
        <v>1</v>
      </c>
      <c r="ER635" s="136">
        <v>1</v>
      </c>
      <c r="ES635" s="136">
        <v>1</v>
      </c>
      <c r="ET635" s="136">
        <v>1</v>
      </c>
      <c r="EU635" s="215" t="s">
        <v>269</v>
      </c>
      <c r="EV635" s="136">
        <v>1</v>
      </c>
      <c r="EW635" s="136">
        <v>1</v>
      </c>
      <c r="EX635" s="136">
        <v>1</v>
      </c>
      <c r="EY635" s="136">
        <v>1</v>
      </c>
      <c r="EZ635" s="136">
        <v>1</v>
      </c>
      <c r="FP635" s="215" t="s">
        <v>592</v>
      </c>
      <c r="FQ635" s="136" t="b">
        <v>1</v>
      </c>
      <c r="FR635" s="136" t="b">
        <v>1</v>
      </c>
      <c r="FS635" s="136" t="b">
        <v>1</v>
      </c>
      <c r="FT635" s="136" t="b">
        <v>1</v>
      </c>
      <c r="FX635" s="215" t="s">
        <v>269</v>
      </c>
    </row>
    <row r="636" spans="1:180" ht="60" customHeight="1" x14ac:dyDescent="0.55000000000000004">
      <c r="A636" s="83" t="s">
        <v>130</v>
      </c>
      <c r="B636" s="83" t="s">
        <v>98</v>
      </c>
      <c r="C636" s="136">
        <v>967254</v>
      </c>
      <c r="D636" s="207" t="s">
        <v>628</v>
      </c>
      <c r="E636" s="208" t="s">
        <v>633</v>
      </c>
      <c r="F636" s="83" t="s">
        <v>108</v>
      </c>
      <c r="G636" s="85">
        <v>22744</v>
      </c>
      <c r="H636" s="83" t="s">
        <v>102</v>
      </c>
      <c r="I636" s="85">
        <v>39772</v>
      </c>
      <c r="J636" s="83" t="s">
        <v>228</v>
      </c>
      <c r="K636" s="216">
        <v>904445746069</v>
      </c>
      <c r="L636" s="83" t="s">
        <v>191</v>
      </c>
      <c r="M636" s="85">
        <v>43619</v>
      </c>
      <c r="N636" s="83">
        <v>-2461.6666666666702</v>
      </c>
      <c r="O636" s="83" t="s">
        <v>193</v>
      </c>
      <c r="P636" s="83" t="s">
        <v>181</v>
      </c>
      <c r="Q636" s="208" t="s">
        <v>7572</v>
      </c>
      <c r="R636" s="83" t="s">
        <v>102</v>
      </c>
      <c r="S636" s="83" t="s">
        <v>102</v>
      </c>
      <c r="T636" s="83" t="s">
        <v>133</v>
      </c>
      <c r="U636" s="83" t="s">
        <v>10097</v>
      </c>
      <c r="V636" s="83" t="s">
        <v>111</v>
      </c>
      <c r="W636" s="83" t="s">
        <v>105</v>
      </c>
      <c r="X636" s="86" t="s">
        <v>7572</v>
      </c>
      <c r="Y636" s="87" t="s">
        <v>102</v>
      </c>
      <c r="Z636" s="87" t="s">
        <v>102</v>
      </c>
      <c r="AA636" s="87" t="s">
        <v>133</v>
      </c>
      <c r="AB636" s="87" t="s">
        <v>10097</v>
      </c>
      <c r="AC636" s="87" t="s">
        <v>111</v>
      </c>
      <c r="AD636" s="87" t="s">
        <v>105</v>
      </c>
      <c r="AE636" s="87" t="s">
        <v>106</v>
      </c>
      <c r="AF636" s="86" t="s">
        <v>7572</v>
      </c>
      <c r="AG636" s="87" t="s">
        <v>486</v>
      </c>
      <c r="AH636" s="87" t="s">
        <v>10097</v>
      </c>
      <c r="AI636" s="87" t="s">
        <v>111</v>
      </c>
      <c r="AJ636" s="87" t="s">
        <v>204</v>
      </c>
      <c r="AK636" s="88"/>
      <c r="AL636" s="83" t="s">
        <v>107</v>
      </c>
      <c r="AM636" s="89" t="s">
        <v>454</v>
      </c>
      <c r="AN636" s="90" t="s">
        <v>416</v>
      </c>
      <c r="AO636" s="91" t="s">
        <v>642</v>
      </c>
      <c r="AP636" s="90">
        <v>8.3333333333332291</v>
      </c>
      <c r="AQ636" s="92" t="s">
        <v>102</v>
      </c>
      <c r="AR636" s="93" t="s">
        <v>102</v>
      </c>
      <c r="AS636" s="93" t="s">
        <v>102</v>
      </c>
      <c r="AT636" s="93" t="s">
        <v>102</v>
      </c>
      <c r="AU636" s="210" t="s">
        <v>644</v>
      </c>
      <c r="AV636" s="93" t="s">
        <v>185</v>
      </c>
      <c r="AW636" s="94" t="s">
        <v>102</v>
      </c>
      <c r="AX636" s="93" t="s">
        <v>183</v>
      </c>
      <c r="AY636" s="95" t="s">
        <v>111</v>
      </c>
      <c r="AZ636" s="93" t="s">
        <v>102</v>
      </c>
      <c r="BA636" s="93" t="s">
        <v>102</v>
      </c>
      <c r="BB636" s="93" t="s">
        <v>102</v>
      </c>
      <c r="BC636" s="93" t="s">
        <v>102</v>
      </c>
      <c r="BD636" s="96" t="s">
        <v>102</v>
      </c>
      <c r="BE636" s="90">
        <v>-307.16666666666703</v>
      </c>
      <c r="BF636" s="93" t="s">
        <v>102</v>
      </c>
      <c r="BG636" s="93" t="s">
        <v>102</v>
      </c>
      <c r="BH636" s="93" t="s">
        <v>102</v>
      </c>
      <c r="BI636" s="93" t="s">
        <v>102</v>
      </c>
      <c r="BJ636" s="210" t="s">
        <v>642</v>
      </c>
      <c r="BK636" s="93" t="s">
        <v>192</v>
      </c>
      <c r="BL636" s="97" t="s">
        <v>102</v>
      </c>
      <c r="BM636" s="93" t="s">
        <v>183</v>
      </c>
      <c r="BN636" s="93" t="s">
        <v>106</v>
      </c>
      <c r="BO636" s="93" t="s">
        <v>102</v>
      </c>
      <c r="BP636" s="98" t="s">
        <v>102</v>
      </c>
      <c r="BQ636" s="93" t="s">
        <v>102</v>
      </c>
      <c r="BR636" s="93" t="s">
        <v>102</v>
      </c>
      <c r="BS636" s="93" t="s">
        <v>102</v>
      </c>
      <c r="BT636" s="99" t="s">
        <v>591</v>
      </c>
      <c r="BU636" s="100" t="s">
        <v>11634</v>
      </c>
      <c r="BV636" s="101" t="s">
        <v>471</v>
      </c>
      <c r="BW636" s="136"/>
      <c r="BX636" s="103" t="s">
        <v>565</v>
      </c>
      <c r="BY636" s="104" t="s">
        <v>190</v>
      </c>
      <c r="BZ636" s="136"/>
      <c r="CA636" s="83" t="s">
        <v>599</v>
      </c>
      <c r="CB636" s="106" t="s">
        <v>647</v>
      </c>
      <c r="CC636" s="106" t="s">
        <v>11635</v>
      </c>
      <c r="CD636" s="107"/>
      <c r="CE636" s="108" t="s">
        <v>107</v>
      </c>
      <c r="CF636" s="108" t="s">
        <v>107</v>
      </c>
      <c r="CG636" s="109"/>
      <c r="CH636" s="110" t="s">
        <v>107</v>
      </c>
      <c r="CI636" s="111"/>
      <c r="CJ636" s="112">
        <v>6710</v>
      </c>
      <c r="CK636" s="113">
        <v>86</v>
      </c>
      <c r="CL636" s="114" t="s">
        <v>134</v>
      </c>
      <c r="CM636" s="114" t="s">
        <v>108</v>
      </c>
      <c r="CN636" s="114"/>
      <c r="CO636" s="115" t="s">
        <v>102</v>
      </c>
      <c r="CP636" s="115" t="s">
        <v>102</v>
      </c>
      <c r="CQ636" s="115" t="s">
        <v>102</v>
      </c>
      <c r="CR636" s="115" t="s">
        <v>102</v>
      </c>
      <c r="CS636" s="116"/>
      <c r="CT636" s="117" t="s">
        <v>109</v>
      </c>
      <c r="CU636" s="117" t="s">
        <v>109</v>
      </c>
      <c r="CV636" s="83">
        <v>632</v>
      </c>
      <c r="CW636" s="83" t="s">
        <v>108</v>
      </c>
      <c r="CX636" s="83">
        <v>632</v>
      </c>
      <c r="CY636" s="83" t="s">
        <v>108</v>
      </c>
      <c r="CZ636" s="83">
        <v>6960</v>
      </c>
      <c r="DA636" s="83" t="s">
        <v>419</v>
      </c>
      <c r="DB636" s="83" t="s">
        <v>130</v>
      </c>
      <c r="DC636" s="83" t="s">
        <v>499</v>
      </c>
      <c r="DD636" s="83">
        <v>1681</v>
      </c>
      <c r="DE636" s="83" t="s">
        <v>444</v>
      </c>
      <c r="DF636" s="83" t="s">
        <v>130</v>
      </c>
      <c r="DG636" s="83" t="s">
        <v>499</v>
      </c>
      <c r="DH636" s="83"/>
      <c r="DI636" s="83">
        <v>0</v>
      </c>
      <c r="DJ636" s="83">
        <v>1</v>
      </c>
      <c r="DK636" s="83">
        <v>0</v>
      </c>
      <c r="DL636" s="83">
        <v>0</v>
      </c>
      <c r="DM636" s="83">
        <v>0</v>
      </c>
      <c r="DN636" s="83">
        <v>0</v>
      </c>
      <c r="DO636" s="83">
        <v>0</v>
      </c>
      <c r="DP636" s="83">
        <v>0</v>
      </c>
      <c r="DQ636" s="83">
        <v>0</v>
      </c>
      <c r="DR636" s="83">
        <v>0</v>
      </c>
      <c r="DS636" s="83">
        <v>0</v>
      </c>
      <c r="DT636" s="83">
        <v>3</v>
      </c>
      <c r="DU636" s="83">
        <v>3</v>
      </c>
      <c r="DV636" s="83">
        <v>0</v>
      </c>
      <c r="DW636" s="83">
        <v>0</v>
      </c>
      <c r="DX636" s="83">
        <v>3</v>
      </c>
      <c r="DY636" s="85">
        <v>44278</v>
      </c>
      <c r="DZ636" s="83" t="s">
        <v>4683</v>
      </c>
      <c r="EA636" s="83" t="s">
        <v>102</v>
      </c>
      <c r="EB636" s="83" t="s">
        <v>482</v>
      </c>
      <c r="EC636" s="83">
        <v>632</v>
      </c>
      <c r="ED636" s="83" t="s">
        <v>483</v>
      </c>
      <c r="EE636" s="83">
        <v>1</v>
      </c>
      <c r="EF636" s="83">
        <v>0</v>
      </c>
      <c r="EG636" s="83">
        <v>0</v>
      </c>
      <c r="EH636" s="83" t="s">
        <v>109</v>
      </c>
      <c r="EI636" s="83" t="s">
        <v>108</v>
      </c>
      <c r="EJ636" s="83" t="s">
        <v>583</v>
      </c>
      <c r="EK636" s="83">
        <v>0</v>
      </c>
      <c r="EL636" s="83">
        <v>0</v>
      </c>
      <c r="EM636" s="83">
        <v>1</v>
      </c>
      <c r="EN636" s="83" t="s">
        <v>497</v>
      </c>
      <c r="EO636" s="83"/>
      <c r="EP636" s="83" t="s">
        <v>436</v>
      </c>
      <c r="EQ636" s="136">
        <v>1</v>
      </c>
      <c r="ER636" s="136">
        <v>1</v>
      </c>
      <c r="ES636" s="136">
        <v>1</v>
      </c>
      <c r="ET636" s="136">
        <v>1</v>
      </c>
      <c r="EU636" s="215" t="s">
        <v>269</v>
      </c>
      <c r="EV636" s="136">
        <v>1</v>
      </c>
      <c r="EW636" s="136">
        <v>1</v>
      </c>
      <c r="EX636" s="136">
        <v>1</v>
      </c>
      <c r="EY636" s="136">
        <v>1</v>
      </c>
      <c r="EZ636" s="136">
        <v>1</v>
      </c>
      <c r="FP636" s="215" t="s">
        <v>592</v>
      </c>
      <c r="FQ636" s="136" t="b">
        <v>1</v>
      </c>
      <c r="FR636" s="136" t="b">
        <v>1</v>
      </c>
      <c r="FS636" s="136" t="b">
        <v>1</v>
      </c>
      <c r="FT636" s="136" t="b">
        <v>1</v>
      </c>
      <c r="FX636" s="215" t="s">
        <v>269</v>
      </c>
    </row>
    <row r="637" spans="1:180" ht="60" customHeight="1" x14ac:dyDescent="0.55000000000000004">
      <c r="A637" s="83" t="s">
        <v>130</v>
      </c>
      <c r="B637" s="83" t="s">
        <v>98</v>
      </c>
      <c r="C637" s="136">
        <v>484103</v>
      </c>
      <c r="D637" s="207" t="s">
        <v>629</v>
      </c>
      <c r="E637" s="208" t="s">
        <v>634</v>
      </c>
      <c r="F637" s="83" t="s">
        <v>108</v>
      </c>
      <c r="G637" s="85">
        <v>26341</v>
      </c>
      <c r="H637" s="83" t="s">
        <v>102</v>
      </c>
      <c r="I637" s="85">
        <v>34633</v>
      </c>
      <c r="J637" s="83" t="s">
        <v>228</v>
      </c>
      <c r="K637" s="216">
        <v>295297007436</v>
      </c>
      <c r="L637" s="83" t="s">
        <v>191</v>
      </c>
      <c r="M637" s="85">
        <v>43642</v>
      </c>
      <c r="N637" s="83">
        <v>-2466.6666666666702</v>
      </c>
      <c r="O637" s="83" t="s">
        <v>193</v>
      </c>
      <c r="P637" s="83" t="s">
        <v>181</v>
      </c>
      <c r="Q637" s="208" t="s">
        <v>7576</v>
      </c>
      <c r="R637" s="83" t="s">
        <v>102</v>
      </c>
      <c r="S637" s="83" t="s">
        <v>102</v>
      </c>
      <c r="T637" s="83" t="s">
        <v>131</v>
      </c>
      <c r="U637" s="83" t="s">
        <v>10098</v>
      </c>
      <c r="V637" s="83" t="s">
        <v>104</v>
      </c>
      <c r="W637" s="83" t="s">
        <v>105</v>
      </c>
      <c r="X637" s="86" t="s">
        <v>7576</v>
      </c>
      <c r="Y637" s="87" t="s">
        <v>102</v>
      </c>
      <c r="Z637" s="87" t="s">
        <v>102</v>
      </c>
      <c r="AA637" s="87" t="s">
        <v>131</v>
      </c>
      <c r="AB637" s="87" t="s">
        <v>10098</v>
      </c>
      <c r="AC637" s="87" t="s">
        <v>104</v>
      </c>
      <c r="AD637" s="87" t="s">
        <v>105</v>
      </c>
      <c r="AE637" s="87" t="s">
        <v>106</v>
      </c>
      <c r="AF637" s="86" t="s">
        <v>7576</v>
      </c>
      <c r="AG637" s="87" t="s">
        <v>177</v>
      </c>
      <c r="AH637" s="87" t="s">
        <v>10098</v>
      </c>
      <c r="AI637" s="87" t="s">
        <v>104</v>
      </c>
      <c r="AJ637" s="87" t="s">
        <v>204</v>
      </c>
      <c r="AK637" s="88"/>
      <c r="AL637" s="83" t="s">
        <v>107</v>
      </c>
      <c r="AM637" s="89" t="s">
        <v>454</v>
      </c>
      <c r="AN637" s="90" t="s">
        <v>416</v>
      </c>
      <c r="AO637" s="91" t="s">
        <v>643</v>
      </c>
      <c r="AP637" s="90">
        <v>8.3333333333332291</v>
      </c>
      <c r="AQ637" s="92" t="s">
        <v>102</v>
      </c>
      <c r="AR637" s="93" t="s">
        <v>102</v>
      </c>
      <c r="AS637" s="93" t="s">
        <v>102</v>
      </c>
      <c r="AT637" s="93" t="s">
        <v>102</v>
      </c>
      <c r="AU637" s="210" t="s">
        <v>645</v>
      </c>
      <c r="AV637" s="93" t="s">
        <v>185</v>
      </c>
      <c r="AW637" s="94" t="s">
        <v>102</v>
      </c>
      <c r="AX637" s="93" t="s">
        <v>105</v>
      </c>
      <c r="AY637" s="95" t="s">
        <v>104</v>
      </c>
      <c r="AZ637" s="93" t="s">
        <v>102</v>
      </c>
      <c r="BA637" s="93" t="s">
        <v>102</v>
      </c>
      <c r="BB637" s="93" t="s">
        <v>102</v>
      </c>
      <c r="BC637" s="93" t="s">
        <v>102</v>
      </c>
      <c r="BD637" s="96" t="s">
        <v>102</v>
      </c>
      <c r="BE637" s="90">
        <v>-307.66666666666703</v>
      </c>
      <c r="BF637" s="93" t="s">
        <v>102</v>
      </c>
      <c r="BG637" s="93" t="s">
        <v>102</v>
      </c>
      <c r="BH637" s="93" t="s">
        <v>102</v>
      </c>
      <c r="BI637" s="93" t="s">
        <v>102</v>
      </c>
      <c r="BJ637" s="210" t="s">
        <v>643</v>
      </c>
      <c r="BK637" s="93" t="s">
        <v>196</v>
      </c>
      <c r="BL637" s="97" t="s">
        <v>102</v>
      </c>
      <c r="BM637" s="93" t="s">
        <v>105</v>
      </c>
      <c r="BN637" s="93" t="s">
        <v>596</v>
      </c>
      <c r="BO637" s="93" t="s">
        <v>102</v>
      </c>
      <c r="BP637" s="98" t="s">
        <v>102</v>
      </c>
      <c r="BQ637" s="93" t="s">
        <v>102</v>
      </c>
      <c r="BR637" s="93" t="s">
        <v>102</v>
      </c>
      <c r="BS637" s="93" t="s">
        <v>102</v>
      </c>
      <c r="BT637" s="99" t="s">
        <v>591</v>
      </c>
      <c r="BU637" s="100" t="s">
        <v>11636</v>
      </c>
      <c r="BV637" s="101" t="s">
        <v>471</v>
      </c>
      <c r="BW637" s="136"/>
      <c r="BX637" s="103" t="s">
        <v>565</v>
      </c>
      <c r="BY637" s="104" t="s">
        <v>190</v>
      </c>
      <c r="BZ637" s="136"/>
      <c r="CA637" s="83" t="s">
        <v>599</v>
      </c>
      <c r="CB637" s="106" t="s">
        <v>647</v>
      </c>
      <c r="CC637" s="106" t="s">
        <v>11637</v>
      </c>
      <c r="CD637" s="107"/>
      <c r="CE637" s="108" t="s">
        <v>107</v>
      </c>
      <c r="CF637" s="108" t="s">
        <v>107</v>
      </c>
      <c r="CG637" s="109"/>
      <c r="CH637" s="110" t="s">
        <v>107</v>
      </c>
      <c r="CI637" s="111"/>
      <c r="CJ637" s="112">
        <v>6710</v>
      </c>
      <c r="CK637" s="113">
        <v>86</v>
      </c>
      <c r="CL637" s="114" t="s">
        <v>134</v>
      </c>
      <c r="CM637" s="114" t="s">
        <v>108</v>
      </c>
      <c r="CN637" s="114"/>
      <c r="CO637" s="115" t="s">
        <v>102</v>
      </c>
      <c r="CP637" s="115" t="s">
        <v>102</v>
      </c>
      <c r="CQ637" s="115" t="s">
        <v>102</v>
      </c>
      <c r="CR637" s="115" t="s">
        <v>102</v>
      </c>
      <c r="CS637" s="116"/>
      <c r="CT637" s="117" t="s">
        <v>109</v>
      </c>
      <c r="CU637" s="117" t="s">
        <v>109</v>
      </c>
      <c r="CV637" s="83">
        <v>633</v>
      </c>
      <c r="CW637" s="83" t="s">
        <v>108</v>
      </c>
      <c r="CX637" s="83">
        <v>633</v>
      </c>
      <c r="CY637" s="83" t="s">
        <v>108</v>
      </c>
      <c r="CZ637" s="83">
        <v>6961</v>
      </c>
      <c r="DA637" s="83" t="s">
        <v>419</v>
      </c>
      <c r="DB637" s="83" t="s">
        <v>130</v>
      </c>
      <c r="DC637" s="83" t="s">
        <v>499</v>
      </c>
      <c r="DD637" s="83">
        <v>1682</v>
      </c>
      <c r="DE637" s="83" t="s">
        <v>444</v>
      </c>
      <c r="DF637" s="83" t="s">
        <v>130</v>
      </c>
      <c r="DG637" s="83" t="s">
        <v>499</v>
      </c>
      <c r="DH637" s="83"/>
      <c r="DI637" s="83">
        <v>0</v>
      </c>
      <c r="DJ637" s="83">
        <v>1</v>
      </c>
      <c r="DK637" s="83">
        <v>0</v>
      </c>
      <c r="DL637" s="83">
        <v>0</v>
      </c>
      <c r="DM637" s="83">
        <v>0</v>
      </c>
      <c r="DN637" s="83">
        <v>0</v>
      </c>
      <c r="DO637" s="83">
        <v>0</v>
      </c>
      <c r="DP637" s="83">
        <v>0</v>
      </c>
      <c r="DQ637" s="83">
        <v>0</v>
      </c>
      <c r="DR637" s="83">
        <v>0</v>
      </c>
      <c r="DS637" s="83">
        <v>0</v>
      </c>
      <c r="DT637" s="83">
        <v>3</v>
      </c>
      <c r="DU637" s="83">
        <v>3</v>
      </c>
      <c r="DV637" s="83">
        <v>0</v>
      </c>
      <c r="DW637" s="83">
        <v>0</v>
      </c>
      <c r="DX637" s="83">
        <v>3</v>
      </c>
      <c r="DY637" s="85">
        <v>44279</v>
      </c>
      <c r="DZ637" s="83" t="s">
        <v>4684</v>
      </c>
      <c r="EA637" s="83" t="s">
        <v>102</v>
      </c>
      <c r="EB637" s="83" t="s">
        <v>482</v>
      </c>
      <c r="EC637" s="83">
        <v>633</v>
      </c>
      <c r="ED637" s="83" t="s">
        <v>483</v>
      </c>
      <c r="EE637" s="83">
        <v>1</v>
      </c>
      <c r="EF637" s="83">
        <v>0</v>
      </c>
      <c r="EG637" s="83">
        <v>0</v>
      </c>
      <c r="EH637" s="83" t="s">
        <v>109</v>
      </c>
      <c r="EI637" s="83" t="s">
        <v>108</v>
      </c>
      <c r="EJ637" s="83" t="s">
        <v>583</v>
      </c>
      <c r="EK637" s="83">
        <v>0</v>
      </c>
      <c r="EL637" s="83">
        <v>0</v>
      </c>
      <c r="EM637" s="83">
        <v>1</v>
      </c>
      <c r="EN637" s="83" t="s">
        <v>497</v>
      </c>
      <c r="EO637" s="83"/>
      <c r="EP637" s="83" t="s">
        <v>436</v>
      </c>
      <c r="EQ637" s="136">
        <v>1</v>
      </c>
      <c r="ER637" s="136">
        <v>1</v>
      </c>
      <c r="ES637" s="136">
        <v>1</v>
      </c>
      <c r="ET637" s="136">
        <v>1</v>
      </c>
      <c r="EU637" s="215" t="s">
        <v>269</v>
      </c>
      <c r="EV637" s="136">
        <v>1</v>
      </c>
      <c r="EW637" s="136">
        <v>1</v>
      </c>
      <c r="EX637" s="136">
        <v>1</v>
      </c>
      <c r="EY637" s="136">
        <v>1</v>
      </c>
      <c r="EZ637" s="136">
        <v>1</v>
      </c>
      <c r="FP637" s="215" t="s">
        <v>592</v>
      </c>
      <c r="FQ637" s="136" t="b">
        <v>1</v>
      </c>
      <c r="FR637" s="136" t="b">
        <v>1</v>
      </c>
      <c r="FS637" s="136" t="b">
        <v>1</v>
      </c>
      <c r="FT637" s="136" t="b">
        <v>1</v>
      </c>
      <c r="FX637" s="215" t="s">
        <v>269</v>
      </c>
    </row>
    <row r="638" spans="1:180" ht="60" customHeight="1" x14ac:dyDescent="0.55000000000000004">
      <c r="A638" s="83" t="s">
        <v>130</v>
      </c>
      <c r="B638" s="83" t="s">
        <v>98</v>
      </c>
      <c r="C638" s="136">
        <v>881644</v>
      </c>
      <c r="D638" s="207" t="s">
        <v>627</v>
      </c>
      <c r="E638" s="208" t="s">
        <v>630</v>
      </c>
      <c r="F638" s="83" t="s">
        <v>108</v>
      </c>
      <c r="G638" s="85">
        <v>20621</v>
      </c>
      <c r="H638" s="83" t="s">
        <v>102</v>
      </c>
      <c r="I638" s="85">
        <v>39794</v>
      </c>
      <c r="J638" s="83" t="s">
        <v>228</v>
      </c>
      <c r="K638" s="216">
        <v>186599674542</v>
      </c>
      <c r="L638" s="83" t="s">
        <v>191</v>
      </c>
      <c r="M638" s="85">
        <v>43631</v>
      </c>
      <c r="N638" s="83">
        <v>-2471.6666666666702</v>
      </c>
      <c r="O638" s="83" t="s">
        <v>180</v>
      </c>
      <c r="P638" s="83" t="s">
        <v>181</v>
      </c>
      <c r="Q638" s="208" t="s">
        <v>7580</v>
      </c>
      <c r="R638" s="83" t="s">
        <v>102</v>
      </c>
      <c r="S638" s="83" t="s">
        <v>102</v>
      </c>
      <c r="T638" s="83" t="s">
        <v>199</v>
      </c>
      <c r="U638" s="83" t="s">
        <v>10099</v>
      </c>
      <c r="V638" s="83" t="s">
        <v>104</v>
      </c>
      <c r="W638" s="83" t="s">
        <v>105</v>
      </c>
      <c r="X638" s="86" t="s">
        <v>7580</v>
      </c>
      <c r="Y638" s="87" t="s">
        <v>102</v>
      </c>
      <c r="Z638" s="87" t="s">
        <v>102</v>
      </c>
      <c r="AA638" s="87" t="s">
        <v>199</v>
      </c>
      <c r="AB638" s="87" t="s">
        <v>10099</v>
      </c>
      <c r="AC638" s="87" t="s">
        <v>104</v>
      </c>
      <c r="AD638" s="87" t="s">
        <v>105</v>
      </c>
      <c r="AE638" s="87" t="s">
        <v>106</v>
      </c>
      <c r="AF638" s="86" t="s">
        <v>7580</v>
      </c>
      <c r="AG638" s="87" t="s">
        <v>489</v>
      </c>
      <c r="AH638" s="87" t="s">
        <v>10100</v>
      </c>
      <c r="AI638" s="87" t="s">
        <v>104</v>
      </c>
      <c r="AJ638" s="87" t="s">
        <v>204</v>
      </c>
      <c r="AK638" s="88"/>
      <c r="AL638" s="83" t="s">
        <v>107</v>
      </c>
      <c r="AM638" s="89" t="s">
        <v>454</v>
      </c>
      <c r="AN638" s="90" t="s">
        <v>416</v>
      </c>
      <c r="AO638" s="91" t="s">
        <v>641</v>
      </c>
      <c r="AP638" s="90">
        <v>8.3333333333332291</v>
      </c>
      <c r="AQ638" s="92" t="s">
        <v>211</v>
      </c>
      <c r="AR638" s="93" t="s">
        <v>102</v>
      </c>
      <c r="AS638" s="93" t="s">
        <v>102</v>
      </c>
      <c r="AT638" s="93" t="s">
        <v>102</v>
      </c>
      <c r="AU638" s="210" t="s">
        <v>641</v>
      </c>
      <c r="AV638" s="93" t="s">
        <v>192</v>
      </c>
      <c r="AW638" s="94" t="s">
        <v>102</v>
      </c>
      <c r="AX638" s="93" t="s">
        <v>105</v>
      </c>
      <c r="AY638" s="95" t="s">
        <v>188</v>
      </c>
      <c r="AZ638" s="93" t="s">
        <v>102</v>
      </c>
      <c r="BA638" s="93" t="s">
        <v>10101</v>
      </c>
      <c r="BB638" s="93" t="s">
        <v>102</v>
      </c>
      <c r="BC638" s="93" t="s">
        <v>102</v>
      </c>
      <c r="BD638" s="96" t="s">
        <v>102</v>
      </c>
      <c r="BE638" s="90">
        <v>-308.16666666666703</v>
      </c>
      <c r="BF638" s="93" t="s">
        <v>211</v>
      </c>
      <c r="BG638" s="93" t="s">
        <v>102</v>
      </c>
      <c r="BH638" s="93" t="s">
        <v>102</v>
      </c>
      <c r="BI638" s="93" t="s">
        <v>102</v>
      </c>
      <c r="BJ638" s="210" t="s">
        <v>646</v>
      </c>
      <c r="BK638" s="93" t="s">
        <v>182</v>
      </c>
      <c r="BL638" s="97" t="s">
        <v>102</v>
      </c>
      <c r="BM638" s="93" t="s">
        <v>105</v>
      </c>
      <c r="BN638" s="93" t="s">
        <v>104</v>
      </c>
      <c r="BO638" s="93" t="s">
        <v>102</v>
      </c>
      <c r="BP638" s="98">
        <v>20180418</v>
      </c>
      <c r="BQ638" s="93" t="s">
        <v>102</v>
      </c>
      <c r="BR638" s="93" t="s">
        <v>102</v>
      </c>
      <c r="BS638" s="93" t="s">
        <v>102</v>
      </c>
      <c r="BT638" s="99" t="s">
        <v>591</v>
      </c>
      <c r="BU638" s="100" t="s">
        <v>11638</v>
      </c>
      <c r="BV638" s="101" t="s">
        <v>471</v>
      </c>
      <c r="BW638" s="136"/>
      <c r="BX638" s="103" t="s">
        <v>565</v>
      </c>
      <c r="BY638" s="104" t="s">
        <v>190</v>
      </c>
      <c r="BZ638" s="136"/>
      <c r="CA638" s="83" t="s">
        <v>599</v>
      </c>
      <c r="CB638" s="106" t="s">
        <v>647</v>
      </c>
      <c r="CC638" s="106" t="s">
        <v>11639</v>
      </c>
      <c r="CD638" s="107"/>
      <c r="CE638" s="108" t="s">
        <v>107</v>
      </c>
      <c r="CF638" s="108" t="s">
        <v>107</v>
      </c>
      <c r="CG638" s="109"/>
      <c r="CH638" s="110" t="s">
        <v>107</v>
      </c>
      <c r="CI638" s="111"/>
      <c r="CJ638" s="112">
        <v>6710</v>
      </c>
      <c r="CK638" s="113">
        <v>86</v>
      </c>
      <c r="CL638" s="114" t="s">
        <v>134</v>
      </c>
      <c r="CM638" s="114" t="s">
        <v>108</v>
      </c>
      <c r="CN638" s="114"/>
      <c r="CO638" s="115" t="s">
        <v>102</v>
      </c>
      <c r="CP638" s="115" t="s">
        <v>102</v>
      </c>
      <c r="CQ638" s="115" t="s">
        <v>102</v>
      </c>
      <c r="CR638" s="115" t="s">
        <v>102</v>
      </c>
      <c r="CS638" s="116"/>
      <c r="CT638" s="117" t="s">
        <v>109</v>
      </c>
      <c r="CU638" s="117" t="s">
        <v>109</v>
      </c>
      <c r="CV638" s="83">
        <v>634</v>
      </c>
      <c r="CW638" s="83" t="s">
        <v>108</v>
      </c>
      <c r="CX638" s="83">
        <v>634</v>
      </c>
      <c r="CY638" s="83" t="s">
        <v>108</v>
      </c>
      <c r="CZ638" s="83">
        <v>6962</v>
      </c>
      <c r="DA638" s="83" t="s">
        <v>419</v>
      </c>
      <c r="DB638" s="83" t="s">
        <v>130</v>
      </c>
      <c r="DC638" s="83" t="s">
        <v>499</v>
      </c>
      <c r="DD638" s="83">
        <v>1683</v>
      </c>
      <c r="DE638" s="83" t="s">
        <v>444</v>
      </c>
      <c r="DF638" s="83" t="s">
        <v>130</v>
      </c>
      <c r="DG638" s="83" t="s">
        <v>499</v>
      </c>
      <c r="DH638" s="83"/>
      <c r="DI638" s="83">
        <v>0</v>
      </c>
      <c r="DJ638" s="83">
        <v>1</v>
      </c>
      <c r="DK638" s="83">
        <v>0</v>
      </c>
      <c r="DL638" s="83">
        <v>0</v>
      </c>
      <c r="DM638" s="83">
        <v>0</v>
      </c>
      <c r="DN638" s="83">
        <v>0</v>
      </c>
      <c r="DO638" s="83">
        <v>0</v>
      </c>
      <c r="DP638" s="83">
        <v>0</v>
      </c>
      <c r="DQ638" s="83">
        <v>0</v>
      </c>
      <c r="DR638" s="83">
        <v>0</v>
      </c>
      <c r="DS638" s="83">
        <v>0</v>
      </c>
      <c r="DT638" s="83">
        <v>3</v>
      </c>
      <c r="DU638" s="83">
        <v>3</v>
      </c>
      <c r="DV638" s="83">
        <v>0</v>
      </c>
      <c r="DW638" s="83">
        <v>0</v>
      </c>
      <c r="DX638" s="83">
        <v>3</v>
      </c>
      <c r="DY638" s="85">
        <v>44280</v>
      </c>
      <c r="DZ638" s="83" t="s">
        <v>4685</v>
      </c>
      <c r="EA638" s="83" t="s">
        <v>102</v>
      </c>
      <c r="EB638" s="83" t="s">
        <v>482</v>
      </c>
      <c r="EC638" s="83">
        <v>634</v>
      </c>
      <c r="ED638" s="83" t="s">
        <v>483</v>
      </c>
      <c r="EE638" s="83">
        <v>1</v>
      </c>
      <c r="EF638" s="83">
        <v>0</v>
      </c>
      <c r="EG638" s="83">
        <v>0</v>
      </c>
      <c r="EH638" s="83" t="s">
        <v>109</v>
      </c>
      <c r="EI638" s="83" t="s">
        <v>108</v>
      </c>
      <c r="EJ638" s="83" t="s">
        <v>583</v>
      </c>
      <c r="EK638" s="83">
        <v>0</v>
      </c>
      <c r="EL638" s="83">
        <v>0</v>
      </c>
      <c r="EM638" s="83">
        <v>1</v>
      </c>
      <c r="EN638" s="83" t="s">
        <v>497</v>
      </c>
      <c r="EO638" s="83"/>
      <c r="EP638" s="83" t="s">
        <v>436</v>
      </c>
      <c r="EQ638" s="136">
        <v>1</v>
      </c>
      <c r="ER638" s="136">
        <v>1</v>
      </c>
      <c r="ES638" s="136">
        <v>1</v>
      </c>
      <c r="ET638" s="136">
        <v>1</v>
      </c>
      <c r="EU638" s="215" t="s">
        <v>269</v>
      </c>
      <c r="EV638" s="136">
        <v>1</v>
      </c>
      <c r="EW638" s="136">
        <v>1</v>
      </c>
      <c r="EX638" s="136">
        <v>1</v>
      </c>
      <c r="EY638" s="136">
        <v>1</v>
      </c>
      <c r="EZ638" s="136">
        <v>1</v>
      </c>
      <c r="FP638" s="215" t="s">
        <v>592</v>
      </c>
      <c r="FQ638" s="136" t="b">
        <v>1</v>
      </c>
      <c r="FR638" s="136" t="b">
        <v>1</v>
      </c>
      <c r="FS638" s="136" t="b">
        <v>1</v>
      </c>
      <c r="FT638" s="136" t="b">
        <v>1</v>
      </c>
      <c r="FX638" s="215" t="s">
        <v>269</v>
      </c>
    </row>
    <row r="639" spans="1:180" ht="60" customHeight="1" x14ac:dyDescent="0.55000000000000004">
      <c r="A639" s="83" t="s">
        <v>130</v>
      </c>
      <c r="B639" s="83" t="s">
        <v>98</v>
      </c>
      <c r="C639" s="136">
        <v>580225</v>
      </c>
      <c r="D639" s="207" t="s">
        <v>628</v>
      </c>
      <c r="E639" s="208" t="s">
        <v>633</v>
      </c>
      <c r="F639" s="83" t="s">
        <v>108</v>
      </c>
      <c r="G639" s="85">
        <v>22744</v>
      </c>
      <c r="H639" s="83" t="s">
        <v>102</v>
      </c>
      <c r="I639" s="85">
        <v>39772</v>
      </c>
      <c r="J639" s="83" t="s">
        <v>228</v>
      </c>
      <c r="K639" s="216">
        <v>991604503914</v>
      </c>
      <c r="L639" s="83" t="s">
        <v>191</v>
      </c>
      <c r="M639" s="85">
        <v>43619</v>
      </c>
      <c r="N639" s="83">
        <v>-2476.6666666666702</v>
      </c>
      <c r="O639" s="83" t="s">
        <v>193</v>
      </c>
      <c r="P639" s="83" t="s">
        <v>181</v>
      </c>
      <c r="Q639" s="208" t="s">
        <v>7584</v>
      </c>
      <c r="R639" s="83" t="s">
        <v>102</v>
      </c>
      <c r="S639" s="83" t="s">
        <v>102</v>
      </c>
      <c r="T639" s="83" t="s">
        <v>133</v>
      </c>
      <c r="U639" s="83" t="s">
        <v>10102</v>
      </c>
      <c r="V639" s="83" t="s">
        <v>111</v>
      </c>
      <c r="W639" s="83" t="s">
        <v>105</v>
      </c>
      <c r="X639" s="86" t="s">
        <v>7584</v>
      </c>
      <c r="Y639" s="87" t="s">
        <v>102</v>
      </c>
      <c r="Z639" s="87" t="s">
        <v>102</v>
      </c>
      <c r="AA639" s="87" t="s">
        <v>133</v>
      </c>
      <c r="AB639" s="87" t="s">
        <v>10102</v>
      </c>
      <c r="AC639" s="87" t="s">
        <v>111</v>
      </c>
      <c r="AD639" s="87" t="s">
        <v>105</v>
      </c>
      <c r="AE639" s="87" t="s">
        <v>106</v>
      </c>
      <c r="AF639" s="86" t="s">
        <v>7584</v>
      </c>
      <c r="AG639" s="87" t="s">
        <v>486</v>
      </c>
      <c r="AH639" s="87" t="s">
        <v>10102</v>
      </c>
      <c r="AI639" s="87" t="s">
        <v>111</v>
      </c>
      <c r="AJ639" s="87" t="s">
        <v>204</v>
      </c>
      <c r="AK639" s="88"/>
      <c r="AL639" s="83" t="s">
        <v>107</v>
      </c>
      <c r="AM639" s="89" t="s">
        <v>454</v>
      </c>
      <c r="AN639" s="90" t="s">
        <v>416</v>
      </c>
      <c r="AO639" s="91" t="s">
        <v>642</v>
      </c>
      <c r="AP639" s="90">
        <v>8.3333333333332291</v>
      </c>
      <c r="AQ639" s="92" t="s">
        <v>102</v>
      </c>
      <c r="AR639" s="93" t="s">
        <v>102</v>
      </c>
      <c r="AS639" s="93" t="s">
        <v>102</v>
      </c>
      <c r="AT639" s="93" t="s">
        <v>102</v>
      </c>
      <c r="AU639" s="210" t="s">
        <v>644</v>
      </c>
      <c r="AV639" s="93" t="s">
        <v>185</v>
      </c>
      <c r="AW639" s="94" t="s">
        <v>102</v>
      </c>
      <c r="AX639" s="93" t="s">
        <v>183</v>
      </c>
      <c r="AY639" s="95" t="s">
        <v>111</v>
      </c>
      <c r="AZ639" s="93" t="s">
        <v>102</v>
      </c>
      <c r="BA639" s="93" t="s">
        <v>102</v>
      </c>
      <c r="BB639" s="93" t="s">
        <v>102</v>
      </c>
      <c r="BC639" s="93" t="s">
        <v>102</v>
      </c>
      <c r="BD639" s="96" t="s">
        <v>102</v>
      </c>
      <c r="BE639" s="90">
        <v>-308.66666666666703</v>
      </c>
      <c r="BF639" s="93" t="s">
        <v>102</v>
      </c>
      <c r="BG639" s="93" t="s">
        <v>102</v>
      </c>
      <c r="BH639" s="93" t="s">
        <v>102</v>
      </c>
      <c r="BI639" s="93" t="s">
        <v>102</v>
      </c>
      <c r="BJ639" s="210" t="s">
        <v>642</v>
      </c>
      <c r="BK639" s="93" t="s">
        <v>192</v>
      </c>
      <c r="BL639" s="97" t="s">
        <v>102</v>
      </c>
      <c r="BM639" s="93" t="s">
        <v>183</v>
      </c>
      <c r="BN639" s="93" t="s">
        <v>106</v>
      </c>
      <c r="BO639" s="93" t="s">
        <v>102</v>
      </c>
      <c r="BP639" s="98" t="s">
        <v>102</v>
      </c>
      <c r="BQ639" s="93" t="s">
        <v>102</v>
      </c>
      <c r="BR639" s="93" t="s">
        <v>102</v>
      </c>
      <c r="BS639" s="93" t="s">
        <v>102</v>
      </c>
      <c r="BT639" s="99" t="s">
        <v>591</v>
      </c>
      <c r="BU639" s="100" t="s">
        <v>11640</v>
      </c>
      <c r="BV639" s="101" t="s">
        <v>471</v>
      </c>
      <c r="BW639" s="136"/>
      <c r="BX639" s="103" t="s">
        <v>565</v>
      </c>
      <c r="BY639" s="104" t="s">
        <v>190</v>
      </c>
      <c r="BZ639" s="136"/>
      <c r="CA639" s="83" t="s">
        <v>599</v>
      </c>
      <c r="CB639" s="106" t="s">
        <v>647</v>
      </c>
      <c r="CC639" s="106" t="s">
        <v>11641</v>
      </c>
      <c r="CD639" s="107"/>
      <c r="CE639" s="108" t="s">
        <v>107</v>
      </c>
      <c r="CF639" s="108" t="s">
        <v>107</v>
      </c>
      <c r="CG639" s="109"/>
      <c r="CH639" s="110" t="s">
        <v>107</v>
      </c>
      <c r="CI639" s="111"/>
      <c r="CJ639" s="112">
        <v>6710</v>
      </c>
      <c r="CK639" s="113">
        <v>86</v>
      </c>
      <c r="CL639" s="114" t="s">
        <v>134</v>
      </c>
      <c r="CM639" s="114" t="s">
        <v>108</v>
      </c>
      <c r="CN639" s="114"/>
      <c r="CO639" s="115" t="s">
        <v>102</v>
      </c>
      <c r="CP639" s="115" t="s">
        <v>102</v>
      </c>
      <c r="CQ639" s="115" t="s">
        <v>102</v>
      </c>
      <c r="CR639" s="115" t="s">
        <v>102</v>
      </c>
      <c r="CS639" s="116"/>
      <c r="CT639" s="117" t="s">
        <v>109</v>
      </c>
      <c r="CU639" s="117" t="s">
        <v>109</v>
      </c>
      <c r="CV639" s="83">
        <v>635</v>
      </c>
      <c r="CW639" s="83" t="s">
        <v>108</v>
      </c>
      <c r="CX639" s="83">
        <v>635</v>
      </c>
      <c r="CY639" s="83" t="s">
        <v>108</v>
      </c>
      <c r="CZ639" s="83">
        <v>6963</v>
      </c>
      <c r="DA639" s="83" t="s">
        <v>419</v>
      </c>
      <c r="DB639" s="83" t="s">
        <v>130</v>
      </c>
      <c r="DC639" s="83" t="s">
        <v>499</v>
      </c>
      <c r="DD639" s="83">
        <v>1684</v>
      </c>
      <c r="DE639" s="83" t="s">
        <v>444</v>
      </c>
      <c r="DF639" s="83" t="s">
        <v>130</v>
      </c>
      <c r="DG639" s="83" t="s">
        <v>499</v>
      </c>
      <c r="DH639" s="83"/>
      <c r="DI639" s="83">
        <v>0</v>
      </c>
      <c r="DJ639" s="83">
        <v>1</v>
      </c>
      <c r="DK639" s="83">
        <v>0</v>
      </c>
      <c r="DL639" s="83">
        <v>0</v>
      </c>
      <c r="DM639" s="83">
        <v>0</v>
      </c>
      <c r="DN639" s="83">
        <v>0</v>
      </c>
      <c r="DO639" s="83">
        <v>0</v>
      </c>
      <c r="DP639" s="83">
        <v>0</v>
      </c>
      <c r="DQ639" s="83">
        <v>0</v>
      </c>
      <c r="DR639" s="83">
        <v>0</v>
      </c>
      <c r="DS639" s="83">
        <v>0</v>
      </c>
      <c r="DT639" s="83">
        <v>3</v>
      </c>
      <c r="DU639" s="83">
        <v>3</v>
      </c>
      <c r="DV639" s="83">
        <v>0</v>
      </c>
      <c r="DW639" s="83">
        <v>0</v>
      </c>
      <c r="DX639" s="83">
        <v>3</v>
      </c>
      <c r="DY639" s="85">
        <v>44281</v>
      </c>
      <c r="DZ639" s="83" t="s">
        <v>4686</v>
      </c>
      <c r="EA639" s="83" t="s">
        <v>102</v>
      </c>
      <c r="EB639" s="83" t="s">
        <v>482</v>
      </c>
      <c r="EC639" s="83">
        <v>635</v>
      </c>
      <c r="ED639" s="83" t="s">
        <v>483</v>
      </c>
      <c r="EE639" s="83">
        <v>1</v>
      </c>
      <c r="EF639" s="83">
        <v>0</v>
      </c>
      <c r="EG639" s="83">
        <v>0</v>
      </c>
      <c r="EH639" s="83" t="s">
        <v>109</v>
      </c>
      <c r="EI639" s="83" t="s">
        <v>108</v>
      </c>
      <c r="EJ639" s="83" t="s">
        <v>583</v>
      </c>
      <c r="EK639" s="83">
        <v>0</v>
      </c>
      <c r="EL639" s="83">
        <v>0</v>
      </c>
      <c r="EM639" s="83">
        <v>1</v>
      </c>
      <c r="EN639" s="83" t="s">
        <v>497</v>
      </c>
      <c r="EO639" s="83"/>
      <c r="EP639" s="83" t="s">
        <v>436</v>
      </c>
      <c r="EQ639" s="136">
        <v>1</v>
      </c>
      <c r="ER639" s="136">
        <v>1</v>
      </c>
      <c r="ES639" s="136">
        <v>1</v>
      </c>
      <c r="ET639" s="136">
        <v>1</v>
      </c>
      <c r="EU639" s="215" t="s">
        <v>269</v>
      </c>
      <c r="EV639" s="136">
        <v>1</v>
      </c>
      <c r="EW639" s="136">
        <v>1</v>
      </c>
      <c r="EX639" s="136">
        <v>1</v>
      </c>
      <c r="EY639" s="136">
        <v>1</v>
      </c>
      <c r="EZ639" s="136">
        <v>1</v>
      </c>
      <c r="FP639" s="215" t="s">
        <v>592</v>
      </c>
      <c r="FQ639" s="136" t="b">
        <v>1</v>
      </c>
      <c r="FR639" s="136" t="b">
        <v>1</v>
      </c>
      <c r="FS639" s="136" t="b">
        <v>1</v>
      </c>
      <c r="FT639" s="136" t="b">
        <v>1</v>
      </c>
      <c r="FX639" s="215" t="s">
        <v>269</v>
      </c>
    </row>
    <row r="640" spans="1:180" ht="60" customHeight="1" x14ac:dyDescent="0.55000000000000004">
      <c r="A640" s="83" t="s">
        <v>130</v>
      </c>
      <c r="B640" s="83" t="s">
        <v>98</v>
      </c>
      <c r="C640" s="136">
        <v>384281</v>
      </c>
      <c r="D640" s="207" t="s">
        <v>629</v>
      </c>
      <c r="E640" s="208" t="s">
        <v>634</v>
      </c>
      <c r="F640" s="83" t="s">
        <v>108</v>
      </c>
      <c r="G640" s="85">
        <v>26341</v>
      </c>
      <c r="H640" s="83" t="s">
        <v>102</v>
      </c>
      <c r="I640" s="85">
        <v>34633</v>
      </c>
      <c r="J640" s="83" t="s">
        <v>228</v>
      </c>
      <c r="K640" s="216">
        <v>860481106065</v>
      </c>
      <c r="L640" s="83" t="s">
        <v>191</v>
      </c>
      <c r="M640" s="85">
        <v>43642</v>
      </c>
      <c r="N640" s="83">
        <v>-2481.6666666666702</v>
      </c>
      <c r="O640" s="83" t="s">
        <v>193</v>
      </c>
      <c r="P640" s="83" t="s">
        <v>181</v>
      </c>
      <c r="Q640" s="208" t="s">
        <v>7588</v>
      </c>
      <c r="R640" s="83" t="s">
        <v>102</v>
      </c>
      <c r="S640" s="83" t="s">
        <v>102</v>
      </c>
      <c r="T640" s="83" t="s">
        <v>131</v>
      </c>
      <c r="U640" s="83" t="s">
        <v>10103</v>
      </c>
      <c r="V640" s="83" t="s">
        <v>104</v>
      </c>
      <c r="W640" s="83" t="s">
        <v>105</v>
      </c>
      <c r="X640" s="86" t="s">
        <v>7588</v>
      </c>
      <c r="Y640" s="87" t="s">
        <v>102</v>
      </c>
      <c r="Z640" s="87" t="s">
        <v>102</v>
      </c>
      <c r="AA640" s="87" t="s">
        <v>131</v>
      </c>
      <c r="AB640" s="87" t="s">
        <v>10103</v>
      </c>
      <c r="AC640" s="87" t="s">
        <v>104</v>
      </c>
      <c r="AD640" s="87" t="s">
        <v>105</v>
      </c>
      <c r="AE640" s="87" t="s">
        <v>106</v>
      </c>
      <c r="AF640" s="86" t="s">
        <v>7588</v>
      </c>
      <c r="AG640" s="87" t="s">
        <v>177</v>
      </c>
      <c r="AH640" s="87" t="s">
        <v>10103</v>
      </c>
      <c r="AI640" s="87" t="s">
        <v>104</v>
      </c>
      <c r="AJ640" s="87" t="s">
        <v>204</v>
      </c>
      <c r="AK640" s="88"/>
      <c r="AL640" s="83" t="s">
        <v>107</v>
      </c>
      <c r="AM640" s="89" t="s">
        <v>454</v>
      </c>
      <c r="AN640" s="90" t="s">
        <v>416</v>
      </c>
      <c r="AO640" s="91" t="s">
        <v>643</v>
      </c>
      <c r="AP640" s="90">
        <v>8.3333333333332291</v>
      </c>
      <c r="AQ640" s="92" t="s">
        <v>102</v>
      </c>
      <c r="AR640" s="93" t="s">
        <v>102</v>
      </c>
      <c r="AS640" s="93" t="s">
        <v>102</v>
      </c>
      <c r="AT640" s="93" t="s">
        <v>102</v>
      </c>
      <c r="AU640" s="210" t="s">
        <v>645</v>
      </c>
      <c r="AV640" s="93" t="s">
        <v>185</v>
      </c>
      <c r="AW640" s="94" t="s">
        <v>102</v>
      </c>
      <c r="AX640" s="93" t="s">
        <v>105</v>
      </c>
      <c r="AY640" s="95" t="s">
        <v>104</v>
      </c>
      <c r="AZ640" s="93" t="s">
        <v>102</v>
      </c>
      <c r="BA640" s="93" t="s">
        <v>102</v>
      </c>
      <c r="BB640" s="93" t="s">
        <v>102</v>
      </c>
      <c r="BC640" s="93" t="s">
        <v>102</v>
      </c>
      <c r="BD640" s="96" t="s">
        <v>102</v>
      </c>
      <c r="BE640" s="90">
        <v>-309.16666666666703</v>
      </c>
      <c r="BF640" s="93" t="s">
        <v>102</v>
      </c>
      <c r="BG640" s="93" t="s">
        <v>102</v>
      </c>
      <c r="BH640" s="93" t="s">
        <v>102</v>
      </c>
      <c r="BI640" s="93" t="s">
        <v>102</v>
      </c>
      <c r="BJ640" s="210" t="s">
        <v>643</v>
      </c>
      <c r="BK640" s="93" t="s">
        <v>196</v>
      </c>
      <c r="BL640" s="97" t="s">
        <v>102</v>
      </c>
      <c r="BM640" s="93" t="s">
        <v>105</v>
      </c>
      <c r="BN640" s="93" t="s">
        <v>596</v>
      </c>
      <c r="BO640" s="93" t="s">
        <v>102</v>
      </c>
      <c r="BP640" s="98" t="s">
        <v>102</v>
      </c>
      <c r="BQ640" s="93" t="s">
        <v>102</v>
      </c>
      <c r="BR640" s="93" t="s">
        <v>102</v>
      </c>
      <c r="BS640" s="93" t="s">
        <v>102</v>
      </c>
      <c r="BT640" s="99" t="s">
        <v>591</v>
      </c>
      <c r="BU640" s="100" t="s">
        <v>11642</v>
      </c>
      <c r="BV640" s="101" t="s">
        <v>471</v>
      </c>
      <c r="BW640" s="136"/>
      <c r="BX640" s="103" t="s">
        <v>565</v>
      </c>
      <c r="BY640" s="104" t="s">
        <v>190</v>
      </c>
      <c r="BZ640" s="136"/>
      <c r="CA640" s="83" t="s">
        <v>599</v>
      </c>
      <c r="CB640" s="106" t="s">
        <v>647</v>
      </c>
      <c r="CC640" s="106" t="s">
        <v>11643</v>
      </c>
      <c r="CD640" s="107"/>
      <c r="CE640" s="108" t="s">
        <v>107</v>
      </c>
      <c r="CF640" s="108" t="s">
        <v>107</v>
      </c>
      <c r="CG640" s="109"/>
      <c r="CH640" s="110" t="s">
        <v>107</v>
      </c>
      <c r="CI640" s="111"/>
      <c r="CJ640" s="112">
        <v>6710</v>
      </c>
      <c r="CK640" s="113">
        <v>86</v>
      </c>
      <c r="CL640" s="114" t="s">
        <v>134</v>
      </c>
      <c r="CM640" s="114" t="s">
        <v>108</v>
      </c>
      <c r="CN640" s="114"/>
      <c r="CO640" s="115" t="s">
        <v>102</v>
      </c>
      <c r="CP640" s="115" t="s">
        <v>102</v>
      </c>
      <c r="CQ640" s="115" t="s">
        <v>102</v>
      </c>
      <c r="CR640" s="115" t="s">
        <v>102</v>
      </c>
      <c r="CS640" s="116"/>
      <c r="CT640" s="117" t="s">
        <v>109</v>
      </c>
      <c r="CU640" s="117" t="s">
        <v>109</v>
      </c>
      <c r="CV640" s="83">
        <v>636</v>
      </c>
      <c r="CW640" s="83" t="s">
        <v>108</v>
      </c>
      <c r="CX640" s="83">
        <v>636</v>
      </c>
      <c r="CY640" s="83" t="s">
        <v>108</v>
      </c>
      <c r="CZ640" s="83">
        <v>6964</v>
      </c>
      <c r="DA640" s="83" t="s">
        <v>419</v>
      </c>
      <c r="DB640" s="83" t="s">
        <v>130</v>
      </c>
      <c r="DC640" s="83" t="s">
        <v>499</v>
      </c>
      <c r="DD640" s="83">
        <v>1685</v>
      </c>
      <c r="DE640" s="83" t="s">
        <v>444</v>
      </c>
      <c r="DF640" s="83" t="s">
        <v>130</v>
      </c>
      <c r="DG640" s="83" t="s">
        <v>499</v>
      </c>
      <c r="DH640" s="83"/>
      <c r="DI640" s="83">
        <v>0</v>
      </c>
      <c r="DJ640" s="83">
        <v>1</v>
      </c>
      <c r="DK640" s="83">
        <v>0</v>
      </c>
      <c r="DL640" s="83">
        <v>0</v>
      </c>
      <c r="DM640" s="83">
        <v>0</v>
      </c>
      <c r="DN640" s="83">
        <v>0</v>
      </c>
      <c r="DO640" s="83">
        <v>0</v>
      </c>
      <c r="DP640" s="83">
        <v>0</v>
      </c>
      <c r="DQ640" s="83">
        <v>0</v>
      </c>
      <c r="DR640" s="83">
        <v>0</v>
      </c>
      <c r="DS640" s="83">
        <v>0</v>
      </c>
      <c r="DT640" s="83">
        <v>3</v>
      </c>
      <c r="DU640" s="83">
        <v>3</v>
      </c>
      <c r="DV640" s="83">
        <v>0</v>
      </c>
      <c r="DW640" s="83">
        <v>0</v>
      </c>
      <c r="DX640" s="83">
        <v>3</v>
      </c>
      <c r="DY640" s="85">
        <v>44282</v>
      </c>
      <c r="DZ640" s="83" t="s">
        <v>4687</v>
      </c>
      <c r="EA640" s="83" t="s">
        <v>102</v>
      </c>
      <c r="EB640" s="83" t="s">
        <v>482</v>
      </c>
      <c r="EC640" s="83">
        <v>636</v>
      </c>
      <c r="ED640" s="83" t="s">
        <v>483</v>
      </c>
      <c r="EE640" s="83">
        <v>1</v>
      </c>
      <c r="EF640" s="83">
        <v>0</v>
      </c>
      <c r="EG640" s="83">
        <v>0</v>
      </c>
      <c r="EH640" s="83" t="s">
        <v>109</v>
      </c>
      <c r="EI640" s="83" t="s">
        <v>108</v>
      </c>
      <c r="EJ640" s="83" t="s">
        <v>583</v>
      </c>
      <c r="EK640" s="83">
        <v>0</v>
      </c>
      <c r="EL640" s="83">
        <v>0</v>
      </c>
      <c r="EM640" s="83">
        <v>1</v>
      </c>
      <c r="EN640" s="83" t="s">
        <v>497</v>
      </c>
      <c r="EO640" s="83"/>
      <c r="EP640" s="83" t="s">
        <v>436</v>
      </c>
      <c r="EQ640" s="136">
        <v>1</v>
      </c>
      <c r="ER640" s="136">
        <v>1</v>
      </c>
      <c r="ES640" s="136">
        <v>1</v>
      </c>
      <c r="ET640" s="136">
        <v>1</v>
      </c>
      <c r="EU640" s="215" t="s">
        <v>269</v>
      </c>
      <c r="EV640" s="136">
        <v>1</v>
      </c>
      <c r="EW640" s="136">
        <v>1</v>
      </c>
      <c r="EX640" s="136">
        <v>1</v>
      </c>
      <c r="EY640" s="136">
        <v>1</v>
      </c>
      <c r="EZ640" s="136">
        <v>1</v>
      </c>
      <c r="FP640" s="215" t="s">
        <v>592</v>
      </c>
      <c r="FQ640" s="136" t="b">
        <v>1</v>
      </c>
      <c r="FR640" s="136" t="b">
        <v>1</v>
      </c>
      <c r="FS640" s="136" t="b">
        <v>1</v>
      </c>
      <c r="FT640" s="136" t="b">
        <v>1</v>
      </c>
      <c r="FX640" s="215" t="s">
        <v>269</v>
      </c>
    </row>
    <row r="641" spans="1:180" ht="60" customHeight="1" x14ac:dyDescent="0.55000000000000004">
      <c r="A641" s="83" t="s">
        <v>130</v>
      </c>
      <c r="B641" s="83" t="s">
        <v>98</v>
      </c>
      <c r="C641" s="136">
        <v>912523</v>
      </c>
      <c r="D641" s="207" t="s">
        <v>627</v>
      </c>
      <c r="E641" s="208" t="s">
        <v>630</v>
      </c>
      <c r="F641" s="83" t="s">
        <v>108</v>
      </c>
      <c r="G641" s="85">
        <v>20621</v>
      </c>
      <c r="H641" s="83" t="s">
        <v>102</v>
      </c>
      <c r="I641" s="85">
        <v>39794</v>
      </c>
      <c r="J641" s="83" t="s">
        <v>228</v>
      </c>
      <c r="K641" s="216">
        <v>322949992183</v>
      </c>
      <c r="L641" s="83" t="s">
        <v>191</v>
      </c>
      <c r="M641" s="85">
        <v>43631</v>
      </c>
      <c r="N641" s="83">
        <v>-2486.6666666666702</v>
      </c>
      <c r="O641" s="83" t="s">
        <v>180</v>
      </c>
      <c r="P641" s="83" t="s">
        <v>181</v>
      </c>
      <c r="Q641" s="208" t="s">
        <v>7592</v>
      </c>
      <c r="R641" s="83" t="s">
        <v>102</v>
      </c>
      <c r="S641" s="83" t="s">
        <v>102</v>
      </c>
      <c r="T641" s="83" t="s">
        <v>199</v>
      </c>
      <c r="U641" s="83" t="s">
        <v>10104</v>
      </c>
      <c r="V641" s="83" t="s">
        <v>104</v>
      </c>
      <c r="W641" s="83" t="s">
        <v>105</v>
      </c>
      <c r="X641" s="86" t="s">
        <v>7592</v>
      </c>
      <c r="Y641" s="87" t="s">
        <v>102</v>
      </c>
      <c r="Z641" s="87" t="s">
        <v>102</v>
      </c>
      <c r="AA641" s="87" t="s">
        <v>199</v>
      </c>
      <c r="AB641" s="87" t="s">
        <v>10104</v>
      </c>
      <c r="AC641" s="87" t="s">
        <v>104</v>
      </c>
      <c r="AD641" s="87" t="s">
        <v>105</v>
      </c>
      <c r="AE641" s="87" t="s">
        <v>106</v>
      </c>
      <c r="AF641" s="86" t="s">
        <v>7592</v>
      </c>
      <c r="AG641" s="87" t="s">
        <v>489</v>
      </c>
      <c r="AH641" s="87" t="s">
        <v>10105</v>
      </c>
      <c r="AI641" s="87" t="s">
        <v>104</v>
      </c>
      <c r="AJ641" s="87" t="s">
        <v>204</v>
      </c>
      <c r="AK641" s="88"/>
      <c r="AL641" s="83" t="s">
        <v>107</v>
      </c>
      <c r="AM641" s="89" t="s">
        <v>454</v>
      </c>
      <c r="AN641" s="90" t="s">
        <v>416</v>
      </c>
      <c r="AO641" s="91" t="s">
        <v>641</v>
      </c>
      <c r="AP641" s="90">
        <v>8.3333333333332291</v>
      </c>
      <c r="AQ641" s="92" t="s">
        <v>211</v>
      </c>
      <c r="AR641" s="93" t="s">
        <v>102</v>
      </c>
      <c r="AS641" s="93" t="s">
        <v>102</v>
      </c>
      <c r="AT641" s="93" t="s">
        <v>102</v>
      </c>
      <c r="AU641" s="210" t="s">
        <v>641</v>
      </c>
      <c r="AV641" s="93" t="s">
        <v>192</v>
      </c>
      <c r="AW641" s="94" t="s">
        <v>102</v>
      </c>
      <c r="AX641" s="93" t="s">
        <v>105</v>
      </c>
      <c r="AY641" s="95" t="s">
        <v>188</v>
      </c>
      <c r="AZ641" s="93" t="s">
        <v>102</v>
      </c>
      <c r="BA641" s="93" t="s">
        <v>10106</v>
      </c>
      <c r="BB641" s="93" t="s">
        <v>102</v>
      </c>
      <c r="BC641" s="93" t="s">
        <v>102</v>
      </c>
      <c r="BD641" s="96" t="s">
        <v>102</v>
      </c>
      <c r="BE641" s="90">
        <v>-309.66666666666703</v>
      </c>
      <c r="BF641" s="93" t="s">
        <v>211</v>
      </c>
      <c r="BG641" s="93" t="s">
        <v>102</v>
      </c>
      <c r="BH641" s="93" t="s">
        <v>102</v>
      </c>
      <c r="BI641" s="93" t="s">
        <v>102</v>
      </c>
      <c r="BJ641" s="210" t="s">
        <v>646</v>
      </c>
      <c r="BK641" s="93" t="s">
        <v>182</v>
      </c>
      <c r="BL641" s="97" t="s">
        <v>102</v>
      </c>
      <c r="BM641" s="93" t="s">
        <v>105</v>
      </c>
      <c r="BN641" s="93" t="s">
        <v>104</v>
      </c>
      <c r="BO641" s="93" t="s">
        <v>102</v>
      </c>
      <c r="BP641" s="98">
        <v>20180419</v>
      </c>
      <c r="BQ641" s="93" t="s">
        <v>102</v>
      </c>
      <c r="BR641" s="93" t="s">
        <v>102</v>
      </c>
      <c r="BS641" s="93" t="s">
        <v>102</v>
      </c>
      <c r="BT641" s="99" t="s">
        <v>591</v>
      </c>
      <c r="BU641" s="100" t="s">
        <v>11644</v>
      </c>
      <c r="BV641" s="101" t="s">
        <v>471</v>
      </c>
      <c r="BW641" s="136"/>
      <c r="BX641" s="103" t="s">
        <v>565</v>
      </c>
      <c r="BY641" s="104" t="s">
        <v>190</v>
      </c>
      <c r="BZ641" s="136"/>
      <c r="CA641" s="83" t="s">
        <v>599</v>
      </c>
      <c r="CB641" s="106" t="s">
        <v>647</v>
      </c>
      <c r="CC641" s="106" t="s">
        <v>11645</v>
      </c>
      <c r="CD641" s="107"/>
      <c r="CE641" s="108" t="s">
        <v>107</v>
      </c>
      <c r="CF641" s="108" t="s">
        <v>107</v>
      </c>
      <c r="CG641" s="109"/>
      <c r="CH641" s="110" t="s">
        <v>107</v>
      </c>
      <c r="CI641" s="111"/>
      <c r="CJ641" s="112">
        <v>6710</v>
      </c>
      <c r="CK641" s="113">
        <v>86</v>
      </c>
      <c r="CL641" s="114" t="s">
        <v>134</v>
      </c>
      <c r="CM641" s="114" t="s">
        <v>108</v>
      </c>
      <c r="CN641" s="114"/>
      <c r="CO641" s="115" t="s">
        <v>102</v>
      </c>
      <c r="CP641" s="115" t="s">
        <v>102</v>
      </c>
      <c r="CQ641" s="115" t="s">
        <v>102</v>
      </c>
      <c r="CR641" s="115" t="s">
        <v>102</v>
      </c>
      <c r="CS641" s="116"/>
      <c r="CT641" s="117" t="s">
        <v>109</v>
      </c>
      <c r="CU641" s="117" t="s">
        <v>109</v>
      </c>
      <c r="CV641" s="83">
        <v>637</v>
      </c>
      <c r="CW641" s="83" t="s">
        <v>108</v>
      </c>
      <c r="CX641" s="83">
        <v>637</v>
      </c>
      <c r="CY641" s="83" t="s">
        <v>108</v>
      </c>
      <c r="CZ641" s="83">
        <v>6965</v>
      </c>
      <c r="DA641" s="83" t="s">
        <v>419</v>
      </c>
      <c r="DB641" s="83" t="s">
        <v>130</v>
      </c>
      <c r="DC641" s="83" t="s">
        <v>499</v>
      </c>
      <c r="DD641" s="83">
        <v>1686</v>
      </c>
      <c r="DE641" s="83" t="s">
        <v>444</v>
      </c>
      <c r="DF641" s="83" t="s">
        <v>130</v>
      </c>
      <c r="DG641" s="83" t="s">
        <v>499</v>
      </c>
      <c r="DH641" s="83"/>
      <c r="DI641" s="83">
        <v>0</v>
      </c>
      <c r="DJ641" s="83">
        <v>1</v>
      </c>
      <c r="DK641" s="83">
        <v>0</v>
      </c>
      <c r="DL641" s="83">
        <v>0</v>
      </c>
      <c r="DM641" s="83">
        <v>0</v>
      </c>
      <c r="DN641" s="83">
        <v>0</v>
      </c>
      <c r="DO641" s="83">
        <v>0</v>
      </c>
      <c r="DP641" s="83">
        <v>0</v>
      </c>
      <c r="DQ641" s="83">
        <v>0</v>
      </c>
      <c r="DR641" s="83">
        <v>0</v>
      </c>
      <c r="DS641" s="83">
        <v>0</v>
      </c>
      <c r="DT641" s="83">
        <v>3</v>
      </c>
      <c r="DU641" s="83">
        <v>3</v>
      </c>
      <c r="DV641" s="83">
        <v>0</v>
      </c>
      <c r="DW641" s="83">
        <v>0</v>
      </c>
      <c r="DX641" s="83">
        <v>3</v>
      </c>
      <c r="DY641" s="85">
        <v>44283</v>
      </c>
      <c r="DZ641" s="83" t="s">
        <v>4688</v>
      </c>
      <c r="EA641" s="83" t="s">
        <v>102</v>
      </c>
      <c r="EB641" s="83" t="s">
        <v>482</v>
      </c>
      <c r="EC641" s="83">
        <v>637</v>
      </c>
      <c r="ED641" s="83" t="s">
        <v>483</v>
      </c>
      <c r="EE641" s="83">
        <v>1</v>
      </c>
      <c r="EF641" s="83">
        <v>0</v>
      </c>
      <c r="EG641" s="83">
        <v>0</v>
      </c>
      <c r="EH641" s="83" t="s">
        <v>109</v>
      </c>
      <c r="EI641" s="83" t="s">
        <v>108</v>
      </c>
      <c r="EJ641" s="83" t="s">
        <v>583</v>
      </c>
      <c r="EK641" s="83">
        <v>0</v>
      </c>
      <c r="EL641" s="83">
        <v>0</v>
      </c>
      <c r="EM641" s="83">
        <v>1</v>
      </c>
      <c r="EN641" s="83" t="s">
        <v>497</v>
      </c>
      <c r="EO641" s="83"/>
      <c r="EP641" s="83" t="s">
        <v>436</v>
      </c>
      <c r="EQ641" s="136">
        <v>1</v>
      </c>
      <c r="ER641" s="136">
        <v>1</v>
      </c>
      <c r="ES641" s="136">
        <v>1</v>
      </c>
      <c r="ET641" s="136">
        <v>1</v>
      </c>
      <c r="EU641" s="215" t="s">
        <v>269</v>
      </c>
      <c r="EV641" s="136">
        <v>1</v>
      </c>
      <c r="EW641" s="136">
        <v>1</v>
      </c>
      <c r="EX641" s="136">
        <v>1</v>
      </c>
      <c r="EY641" s="136">
        <v>1</v>
      </c>
      <c r="EZ641" s="136">
        <v>1</v>
      </c>
      <c r="FP641" s="215" t="s">
        <v>592</v>
      </c>
      <c r="FQ641" s="136" t="b">
        <v>1</v>
      </c>
      <c r="FR641" s="136" t="b">
        <v>1</v>
      </c>
      <c r="FS641" s="136" t="b">
        <v>1</v>
      </c>
      <c r="FT641" s="136" t="b">
        <v>1</v>
      </c>
      <c r="FX641" s="215" t="s">
        <v>269</v>
      </c>
    </row>
    <row r="642" spans="1:180" ht="60" customHeight="1" x14ac:dyDescent="0.55000000000000004">
      <c r="A642" s="83" t="s">
        <v>130</v>
      </c>
      <c r="B642" s="83" t="s">
        <v>98</v>
      </c>
      <c r="C642" s="136">
        <v>930350</v>
      </c>
      <c r="D642" s="207" t="s">
        <v>628</v>
      </c>
      <c r="E642" s="208" t="s">
        <v>633</v>
      </c>
      <c r="F642" s="83" t="s">
        <v>108</v>
      </c>
      <c r="G642" s="85">
        <v>22744</v>
      </c>
      <c r="H642" s="83" t="s">
        <v>102</v>
      </c>
      <c r="I642" s="85">
        <v>39772</v>
      </c>
      <c r="J642" s="83" t="s">
        <v>228</v>
      </c>
      <c r="K642" s="216">
        <v>648431111879</v>
      </c>
      <c r="L642" s="83" t="s">
        <v>191</v>
      </c>
      <c r="M642" s="85">
        <v>43619</v>
      </c>
      <c r="N642" s="83">
        <v>-2491.6666666666702</v>
      </c>
      <c r="O642" s="83" t="s">
        <v>193</v>
      </c>
      <c r="P642" s="83" t="s">
        <v>181</v>
      </c>
      <c r="Q642" s="208" t="s">
        <v>7596</v>
      </c>
      <c r="R642" s="83" t="s">
        <v>102</v>
      </c>
      <c r="S642" s="83" t="s">
        <v>102</v>
      </c>
      <c r="T642" s="83" t="s">
        <v>133</v>
      </c>
      <c r="U642" s="83" t="s">
        <v>10107</v>
      </c>
      <c r="V642" s="83" t="s">
        <v>111</v>
      </c>
      <c r="W642" s="83" t="s">
        <v>105</v>
      </c>
      <c r="X642" s="86" t="s">
        <v>7596</v>
      </c>
      <c r="Y642" s="87" t="s">
        <v>102</v>
      </c>
      <c r="Z642" s="87" t="s">
        <v>102</v>
      </c>
      <c r="AA642" s="87" t="s">
        <v>133</v>
      </c>
      <c r="AB642" s="87" t="s">
        <v>10107</v>
      </c>
      <c r="AC642" s="87" t="s">
        <v>111</v>
      </c>
      <c r="AD642" s="87" t="s">
        <v>105</v>
      </c>
      <c r="AE642" s="87" t="s">
        <v>106</v>
      </c>
      <c r="AF642" s="86" t="s">
        <v>7596</v>
      </c>
      <c r="AG642" s="87" t="s">
        <v>486</v>
      </c>
      <c r="AH642" s="87" t="s">
        <v>10107</v>
      </c>
      <c r="AI642" s="87" t="s">
        <v>111</v>
      </c>
      <c r="AJ642" s="87" t="s">
        <v>204</v>
      </c>
      <c r="AK642" s="88"/>
      <c r="AL642" s="83" t="s">
        <v>107</v>
      </c>
      <c r="AM642" s="89" t="s">
        <v>454</v>
      </c>
      <c r="AN642" s="90" t="s">
        <v>416</v>
      </c>
      <c r="AO642" s="91" t="s">
        <v>642</v>
      </c>
      <c r="AP642" s="90">
        <v>8.3333333333332291</v>
      </c>
      <c r="AQ642" s="92" t="s">
        <v>102</v>
      </c>
      <c r="AR642" s="93" t="s">
        <v>102</v>
      </c>
      <c r="AS642" s="93" t="s">
        <v>102</v>
      </c>
      <c r="AT642" s="93" t="s">
        <v>102</v>
      </c>
      <c r="AU642" s="210" t="s">
        <v>644</v>
      </c>
      <c r="AV642" s="93" t="s">
        <v>185</v>
      </c>
      <c r="AW642" s="94" t="s">
        <v>102</v>
      </c>
      <c r="AX642" s="93" t="s">
        <v>183</v>
      </c>
      <c r="AY642" s="95" t="s">
        <v>111</v>
      </c>
      <c r="AZ642" s="93" t="s">
        <v>102</v>
      </c>
      <c r="BA642" s="93" t="s">
        <v>102</v>
      </c>
      <c r="BB642" s="93" t="s">
        <v>102</v>
      </c>
      <c r="BC642" s="93" t="s">
        <v>102</v>
      </c>
      <c r="BD642" s="96" t="s">
        <v>102</v>
      </c>
      <c r="BE642" s="90">
        <v>-310.16666666666703</v>
      </c>
      <c r="BF642" s="93" t="s">
        <v>102</v>
      </c>
      <c r="BG642" s="93" t="s">
        <v>102</v>
      </c>
      <c r="BH642" s="93" t="s">
        <v>102</v>
      </c>
      <c r="BI642" s="93" t="s">
        <v>102</v>
      </c>
      <c r="BJ642" s="210" t="s">
        <v>642</v>
      </c>
      <c r="BK642" s="93" t="s">
        <v>192</v>
      </c>
      <c r="BL642" s="97" t="s">
        <v>102</v>
      </c>
      <c r="BM642" s="93" t="s">
        <v>183</v>
      </c>
      <c r="BN642" s="93" t="s">
        <v>106</v>
      </c>
      <c r="BO642" s="93" t="s">
        <v>102</v>
      </c>
      <c r="BP642" s="98" t="s">
        <v>102</v>
      </c>
      <c r="BQ642" s="93" t="s">
        <v>102</v>
      </c>
      <c r="BR642" s="93" t="s">
        <v>102</v>
      </c>
      <c r="BS642" s="93" t="s">
        <v>102</v>
      </c>
      <c r="BT642" s="99" t="s">
        <v>591</v>
      </c>
      <c r="BU642" s="100" t="s">
        <v>11646</v>
      </c>
      <c r="BV642" s="101" t="s">
        <v>471</v>
      </c>
      <c r="BW642" s="136"/>
      <c r="BX642" s="103" t="s">
        <v>565</v>
      </c>
      <c r="BY642" s="104" t="s">
        <v>190</v>
      </c>
      <c r="BZ642" s="136"/>
      <c r="CA642" s="83" t="s">
        <v>599</v>
      </c>
      <c r="CB642" s="106" t="s">
        <v>647</v>
      </c>
      <c r="CC642" s="106" t="s">
        <v>11647</v>
      </c>
      <c r="CD642" s="107"/>
      <c r="CE642" s="108" t="s">
        <v>107</v>
      </c>
      <c r="CF642" s="108" t="s">
        <v>107</v>
      </c>
      <c r="CG642" s="109"/>
      <c r="CH642" s="110" t="s">
        <v>107</v>
      </c>
      <c r="CI642" s="111"/>
      <c r="CJ642" s="112">
        <v>6710</v>
      </c>
      <c r="CK642" s="113">
        <v>86</v>
      </c>
      <c r="CL642" s="114" t="s">
        <v>134</v>
      </c>
      <c r="CM642" s="114" t="s">
        <v>108</v>
      </c>
      <c r="CN642" s="114"/>
      <c r="CO642" s="115" t="s">
        <v>102</v>
      </c>
      <c r="CP642" s="115" t="s">
        <v>102</v>
      </c>
      <c r="CQ642" s="115" t="s">
        <v>102</v>
      </c>
      <c r="CR642" s="115" t="s">
        <v>102</v>
      </c>
      <c r="CS642" s="116"/>
      <c r="CT642" s="117" t="s">
        <v>109</v>
      </c>
      <c r="CU642" s="117" t="s">
        <v>109</v>
      </c>
      <c r="CV642" s="83">
        <v>638</v>
      </c>
      <c r="CW642" s="83" t="s">
        <v>108</v>
      </c>
      <c r="CX642" s="83">
        <v>638</v>
      </c>
      <c r="CY642" s="83" t="s">
        <v>108</v>
      </c>
      <c r="CZ642" s="83">
        <v>6966</v>
      </c>
      <c r="DA642" s="83" t="s">
        <v>419</v>
      </c>
      <c r="DB642" s="83" t="s">
        <v>130</v>
      </c>
      <c r="DC642" s="83" t="s">
        <v>499</v>
      </c>
      <c r="DD642" s="83">
        <v>1687</v>
      </c>
      <c r="DE642" s="83" t="s">
        <v>444</v>
      </c>
      <c r="DF642" s="83" t="s">
        <v>130</v>
      </c>
      <c r="DG642" s="83" t="s">
        <v>499</v>
      </c>
      <c r="DH642" s="83"/>
      <c r="DI642" s="83">
        <v>0</v>
      </c>
      <c r="DJ642" s="83">
        <v>1</v>
      </c>
      <c r="DK642" s="83">
        <v>0</v>
      </c>
      <c r="DL642" s="83">
        <v>0</v>
      </c>
      <c r="DM642" s="83">
        <v>0</v>
      </c>
      <c r="DN642" s="83">
        <v>0</v>
      </c>
      <c r="DO642" s="83">
        <v>0</v>
      </c>
      <c r="DP642" s="83">
        <v>0</v>
      </c>
      <c r="DQ642" s="83">
        <v>0</v>
      </c>
      <c r="DR642" s="83">
        <v>0</v>
      </c>
      <c r="DS642" s="83">
        <v>0</v>
      </c>
      <c r="DT642" s="83">
        <v>3</v>
      </c>
      <c r="DU642" s="83">
        <v>3</v>
      </c>
      <c r="DV642" s="83">
        <v>0</v>
      </c>
      <c r="DW642" s="83">
        <v>0</v>
      </c>
      <c r="DX642" s="83">
        <v>3</v>
      </c>
      <c r="DY642" s="85">
        <v>44284</v>
      </c>
      <c r="DZ642" s="83" t="s">
        <v>4689</v>
      </c>
      <c r="EA642" s="83" t="s">
        <v>102</v>
      </c>
      <c r="EB642" s="83" t="s">
        <v>482</v>
      </c>
      <c r="EC642" s="83">
        <v>638</v>
      </c>
      <c r="ED642" s="83" t="s">
        <v>483</v>
      </c>
      <c r="EE642" s="83">
        <v>1</v>
      </c>
      <c r="EF642" s="83">
        <v>0</v>
      </c>
      <c r="EG642" s="83">
        <v>0</v>
      </c>
      <c r="EH642" s="83" t="s">
        <v>109</v>
      </c>
      <c r="EI642" s="83" t="s">
        <v>108</v>
      </c>
      <c r="EJ642" s="83" t="s">
        <v>583</v>
      </c>
      <c r="EK642" s="83">
        <v>0</v>
      </c>
      <c r="EL642" s="83">
        <v>0</v>
      </c>
      <c r="EM642" s="83">
        <v>1</v>
      </c>
      <c r="EN642" s="83" t="s">
        <v>497</v>
      </c>
      <c r="EO642" s="83"/>
      <c r="EP642" s="83" t="s">
        <v>436</v>
      </c>
      <c r="EQ642" s="136">
        <v>1</v>
      </c>
      <c r="ER642" s="136">
        <v>1</v>
      </c>
      <c r="ES642" s="136">
        <v>1</v>
      </c>
      <c r="ET642" s="136">
        <v>1</v>
      </c>
      <c r="EU642" s="215" t="s">
        <v>269</v>
      </c>
      <c r="EV642" s="136">
        <v>1</v>
      </c>
      <c r="EW642" s="136">
        <v>1</v>
      </c>
      <c r="EX642" s="136">
        <v>1</v>
      </c>
      <c r="EY642" s="136">
        <v>1</v>
      </c>
      <c r="EZ642" s="136">
        <v>1</v>
      </c>
      <c r="FP642" s="215" t="s">
        <v>592</v>
      </c>
      <c r="FQ642" s="136" t="b">
        <v>1</v>
      </c>
      <c r="FR642" s="136" t="b">
        <v>1</v>
      </c>
      <c r="FS642" s="136" t="b">
        <v>1</v>
      </c>
      <c r="FT642" s="136" t="b">
        <v>1</v>
      </c>
      <c r="FX642" s="215" t="s">
        <v>269</v>
      </c>
    </row>
    <row r="643" spans="1:180" ht="60" customHeight="1" x14ac:dyDescent="0.55000000000000004">
      <c r="A643" s="83" t="s">
        <v>130</v>
      </c>
      <c r="B643" s="83" t="s">
        <v>98</v>
      </c>
      <c r="C643" s="136">
        <v>440595</v>
      </c>
      <c r="D643" s="207" t="s">
        <v>629</v>
      </c>
      <c r="E643" s="208" t="s">
        <v>634</v>
      </c>
      <c r="F643" s="83" t="s">
        <v>108</v>
      </c>
      <c r="G643" s="85">
        <v>26341</v>
      </c>
      <c r="H643" s="83" t="s">
        <v>102</v>
      </c>
      <c r="I643" s="85">
        <v>34633</v>
      </c>
      <c r="J643" s="83" t="s">
        <v>228</v>
      </c>
      <c r="K643" s="216">
        <v>642482948150</v>
      </c>
      <c r="L643" s="83" t="s">
        <v>191</v>
      </c>
      <c r="M643" s="85">
        <v>43642</v>
      </c>
      <c r="N643" s="83">
        <v>-2496.6666666666702</v>
      </c>
      <c r="O643" s="83" t="s">
        <v>193</v>
      </c>
      <c r="P643" s="83" t="s">
        <v>181</v>
      </c>
      <c r="Q643" s="208" t="s">
        <v>7600</v>
      </c>
      <c r="R643" s="83" t="s">
        <v>102</v>
      </c>
      <c r="S643" s="83" t="s">
        <v>102</v>
      </c>
      <c r="T643" s="83" t="s">
        <v>131</v>
      </c>
      <c r="U643" s="83" t="s">
        <v>10108</v>
      </c>
      <c r="V643" s="83" t="s">
        <v>104</v>
      </c>
      <c r="W643" s="83" t="s">
        <v>105</v>
      </c>
      <c r="X643" s="86" t="s">
        <v>7600</v>
      </c>
      <c r="Y643" s="87" t="s">
        <v>102</v>
      </c>
      <c r="Z643" s="87" t="s">
        <v>102</v>
      </c>
      <c r="AA643" s="87" t="s">
        <v>131</v>
      </c>
      <c r="AB643" s="87" t="s">
        <v>10108</v>
      </c>
      <c r="AC643" s="87" t="s">
        <v>104</v>
      </c>
      <c r="AD643" s="87" t="s">
        <v>105</v>
      </c>
      <c r="AE643" s="87" t="s">
        <v>106</v>
      </c>
      <c r="AF643" s="86" t="s">
        <v>7600</v>
      </c>
      <c r="AG643" s="87" t="s">
        <v>177</v>
      </c>
      <c r="AH643" s="87" t="s">
        <v>10108</v>
      </c>
      <c r="AI643" s="87" t="s">
        <v>104</v>
      </c>
      <c r="AJ643" s="87" t="s">
        <v>204</v>
      </c>
      <c r="AK643" s="88"/>
      <c r="AL643" s="83" t="s">
        <v>107</v>
      </c>
      <c r="AM643" s="89" t="s">
        <v>454</v>
      </c>
      <c r="AN643" s="90" t="s">
        <v>416</v>
      </c>
      <c r="AO643" s="91" t="s">
        <v>643</v>
      </c>
      <c r="AP643" s="90">
        <v>8.3333333333332291</v>
      </c>
      <c r="AQ643" s="92" t="s">
        <v>102</v>
      </c>
      <c r="AR643" s="93" t="s">
        <v>102</v>
      </c>
      <c r="AS643" s="93" t="s">
        <v>102</v>
      </c>
      <c r="AT643" s="93" t="s">
        <v>102</v>
      </c>
      <c r="AU643" s="210" t="s">
        <v>645</v>
      </c>
      <c r="AV643" s="93" t="s">
        <v>185</v>
      </c>
      <c r="AW643" s="94" t="s">
        <v>102</v>
      </c>
      <c r="AX643" s="93" t="s">
        <v>105</v>
      </c>
      <c r="AY643" s="95" t="s">
        <v>104</v>
      </c>
      <c r="AZ643" s="93" t="s">
        <v>102</v>
      </c>
      <c r="BA643" s="93" t="s">
        <v>102</v>
      </c>
      <c r="BB643" s="93" t="s">
        <v>102</v>
      </c>
      <c r="BC643" s="93" t="s">
        <v>102</v>
      </c>
      <c r="BD643" s="96" t="s">
        <v>102</v>
      </c>
      <c r="BE643" s="90">
        <v>-310.66666666666703</v>
      </c>
      <c r="BF643" s="93" t="s">
        <v>102</v>
      </c>
      <c r="BG643" s="93" t="s">
        <v>102</v>
      </c>
      <c r="BH643" s="93" t="s">
        <v>102</v>
      </c>
      <c r="BI643" s="93" t="s">
        <v>102</v>
      </c>
      <c r="BJ643" s="210" t="s">
        <v>643</v>
      </c>
      <c r="BK643" s="93" t="s">
        <v>196</v>
      </c>
      <c r="BL643" s="97" t="s">
        <v>102</v>
      </c>
      <c r="BM643" s="93" t="s">
        <v>105</v>
      </c>
      <c r="BN643" s="93" t="s">
        <v>596</v>
      </c>
      <c r="BO643" s="93" t="s">
        <v>102</v>
      </c>
      <c r="BP643" s="98" t="s">
        <v>102</v>
      </c>
      <c r="BQ643" s="93" t="s">
        <v>102</v>
      </c>
      <c r="BR643" s="93" t="s">
        <v>102</v>
      </c>
      <c r="BS643" s="93" t="s">
        <v>102</v>
      </c>
      <c r="BT643" s="99" t="s">
        <v>591</v>
      </c>
      <c r="BU643" s="100" t="s">
        <v>11648</v>
      </c>
      <c r="BV643" s="101" t="s">
        <v>471</v>
      </c>
      <c r="BW643" s="136"/>
      <c r="BX643" s="103" t="s">
        <v>565</v>
      </c>
      <c r="BY643" s="104" t="s">
        <v>190</v>
      </c>
      <c r="BZ643" s="136"/>
      <c r="CA643" s="83" t="s">
        <v>599</v>
      </c>
      <c r="CB643" s="106" t="s">
        <v>647</v>
      </c>
      <c r="CC643" s="106" t="s">
        <v>11649</v>
      </c>
      <c r="CD643" s="107"/>
      <c r="CE643" s="108" t="s">
        <v>107</v>
      </c>
      <c r="CF643" s="108" t="s">
        <v>107</v>
      </c>
      <c r="CG643" s="109"/>
      <c r="CH643" s="110" t="s">
        <v>107</v>
      </c>
      <c r="CI643" s="111"/>
      <c r="CJ643" s="112">
        <v>6710</v>
      </c>
      <c r="CK643" s="113">
        <v>86</v>
      </c>
      <c r="CL643" s="114" t="s">
        <v>134</v>
      </c>
      <c r="CM643" s="114" t="s">
        <v>108</v>
      </c>
      <c r="CN643" s="114"/>
      <c r="CO643" s="115" t="s">
        <v>102</v>
      </c>
      <c r="CP643" s="115" t="s">
        <v>102</v>
      </c>
      <c r="CQ643" s="115" t="s">
        <v>102</v>
      </c>
      <c r="CR643" s="115" t="s">
        <v>102</v>
      </c>
      <c r="CS643" s="116"/>
      <c r="CT643" s="117" t="s">
        <v>109</v>
      </c>
      <c r="CU643" s="117" t="s">
        <v>109</v>
      </c>
      <c r="CV643" s="83">
        <v>639</v>
      </c>
      <c r="CW643" s="83" t="s">
        <v>108</v>
      </c>
      <c r="CX643" s="83">
        <v>639</v>
      </c>
      <c r="CY643" s="83" t="s">
        <v>108</v>
      </c>
      <c r="CZ643" s="83">
        <v>6967</v>
      </c>
      <c r="DA643" s="83" t="s">
        <v>419</v>
      </c>
      <c r="DB643" s="83" t="s">
        <v>130</v>
      </c>
      <c r="DC643" s="83" t="s">
        <v>499</v>
      </c>
      <c r="DD643" s="83">
        <v>1688</v>
      </c>
      <c r="DE643" s="83" t="s">
        <v>444</v>
      </c>
      <c r="DF643" s="83" t="s">
        <v>130</v>
      </c>
      <c r="DG643" s="83" t="s">
        <v>499</v>
      </c>
      <c r="DH643" s="83"/>
      <c r="DI643" s="83">
        <v>0</v>
      </c>
      <c r="DJ643" s="83">
        <v>1</v>
      </c>
      <c r="DK643" s="83">
        <v>0</v>
      </c>
      <c r="DL643" s="83">
        <v>0</v>
      </c>
      <c r="DM643" s="83">
        <v>0</v>
      </c>
      <c r="DN643" s="83">
        <v>0</v>
      </c>
      <c r="DO643" s="83">
        <v>0</v>
      </c>
      <c r="DP643" s="83">
        <v>0</v>
      </c>
      <c r="DQ643" s="83">
        <v>0</v>
      </c>
      <c r="DR643" s="83">
        <v>0</v>
      </c>
      <c r="DS643" s="83">
        <v>0</v>
      </c>
      <c r="DT643" s="83">
        <v>3</v>
      </c>
      <c r="DU643" s="83">
        <v>3</v>
      </c>
      <c r="DV643" s="83">
        <v>0</v>
      </c>
      <c r="DW643" s="83">
        <v>0</v>
      </c>
      <c r="DX643" s="83">
        <v>3</v>
      </c>
      <c r="DY643" s="85">
        <v>44285</v>
      </c>
      <c r="DZ643" s="83" t="s">
        <v>4690</v>
      </c>
      <c r="EA643" s="83" t="s">
        <v>102</v>
      </c>
      <c r="EB643" s="83" t="s">
        <v>482</v>
      </c>
      <c r="EC643" s="83">
        <v>639</v>
      </c>
      <c r="ED643" s="83" t="s">
        <v>483</v>
      </c>
      <c r="EE643" s="83">
        <v>1</v>
      </c>
      <c r="EF643" s="83">
        <v>0</v>
      </c>
      <c r="EG643" s="83">
        <v>0</v>
      </c>
      <c r="EH643" s="83" t="s">
        <v>109</v>
      </c>
      <c r="EI643" s="83" t="s">
        <v>108</v>
      </c>
      <c r="EJ643" s="83" t="s">
        <v>583</v>
      </c>
      <c r="EK643" s="83">
        <v>0</v>
      </c>
      <c r="EL643" s="83">
        <v>0</v>
      </c>
      <c r="EM643" s="83">
        <v>1</v>
      </c>
      <c r="EN643" s="83" t="s">
        <v>497</v>
      </c>
      <c r="EO643" s="83"/>
      <c r="EP643" s="83" t="s">
        <v>436</v>
      </c>
      <c r="EQ643" s="136">
        <v>1</v>
      </c>
      <c r="ER643" s="136">
        <v>1</v>
      </c>
      <c r="ES643" s="136">
        <v>1</v>
      </c>
      <c r="ET643" s="136">
        <v>1</v>
      </c>
      <c r="EU643" s="215" t="s">
        <v>269</v>
      </c>
      <c r="EV643" s="136">
        <v>1</v>
      </c>
      <c r="EW643" s="136">
        <v>1</v>
      </c>
      <c r="EX643" s="136">
        <v>1</v>
      </c>
      <c r="EY643" s="136">
        <v>1</v>
      </c>
      <c r="EZ643" s="136">
        <v>1</v>
      </c>
      <c r="FP643" s="215" t="s">
        <v>592</v>
      </c>
      <c r="FQ643" s="136" t="b">
        <v>1</v>
      </c>
      <c r="FR643" s="136" t="b">
        <v>1</v>
      </c>
      <c r="FS643" s="136" t="b">
        <v>1</v>
      </c>
      <c r="FT643" s="136" t="b">
        <v>1</v>
      </c>
      <c r="FX643" s="215" t="s">
        <v>269</v>
      </c>
    </row>
    <row r="644" spans="1:180" ht="60" customHeight="1" x14ac:dyDescent="0.55000000000000004">
      <c r="A644" s="83" t="s">
        <v>130</v>
      </c>
      <c r="B644" s="83" t="s">
        <v>98</v>
      </c>
      <c r="C644" s="136">
        <v>438790</v>
      </c>
      <c r="D644" s="207" t="s">
        <v>627</v>
      </c>
      <c r="E644" s="208" t="s">
        <v>630</v>
      </c>
      <c r="F644" s="83" t="s">
        <v>108</v>
      </c>
      <c r="G644" s="85">
        <v>20621</v>
      </c>
      <c r="H644" s="83" t="s">
        <v>102</v>
      </c>
      <c r="I644" s="85">
        <v>39794</v>
      </c>
      <c r="J644" s="83" t="s">
        <v>228</v>
      </c>
      <c r="K644" s="216">
        <v>341345581044</v>
      </c>
      <c r="L644" s="83" t="s">
        <v>191</v>
      </c>
      <c r="M644" s="85">
        <v>43631</v>
      </c>
      <c r="N644" s="83">
        <v>-2501.6666666666702</v>
      </c>
      <c r="O644" s="83" t="s">
        <v>180</v>
      </c>
      <c r="P644" s="83" t="s">
        <v>181</v>
      </c>
      <c r="Q644" s="208" t="s">
        <v>7604</v>
      </c>
      <c r="R644" s="83" t="s">
        <v>102</v>
      </c>
      <c r="S644" s="83" t="s">
        <v>102</v>
      </c>
      <c r="T644" s="83" t="s">
        <v>199</v>
      </c>
      <c r="U644" s="83" t="s">
        <v>10109</v>
      </c>
      <c r="V644" s="83" t="s">
        <v>104</v>
      </c>
      <c r="W644" s="83" t="s">
        <v>105</v>
      </c>
      <c r="X644" s="86" t="s">
        <v>7604</v>
      </c>
      <c r="Y644" s="87" t="s">
        <v>102</v>
      </c>
      <c r="Z644" s="87" t="s">
        <v>102</v>
      </c>
      <c r="AA644" s="87" t="s">
        <v>199</v>
      </c>
      <c r="AB644" s="87" t="s">
        <v>10109</v>
      </c>
      <c r="AC644" s="87" t="s">
        <v>104</v>
      </c>
      <c r="AD644" s="87" t="s">
        <v>105</v>
      </c>
      <c r="AE644" s="87" t="s">
        <v>106</v>
      </c>
      <c r="AF644" s="86" t="s">
        <v>7604</v>
      </c>
      <c r="AG644" s="87" t="s">
        <v>489</v>
      </c>
      <c r="AH644" s="87" t="s">
        <v>10110</v>
      </c>
      <c r="AI644" s="87" t="s">
        <v>104</v>
      </c>
      <c r="AJ644" s="87" t="s">
        <v>204</v>
      </c>
      <c r="AK644" s="88"/>
      <c r="AL644" s="83" t="s">
        <v>107</v>
      </c>
      <c r="AM644" s="89" t="s">
        <v>454</v>
      </c>
      <c r="AN644" s="90" t="s">
        <v>416</v>
      </c>
      <c r="AO644" s="91" t="s">
        <v>641</v>
      </c>
      <c r="AP644" s="90">
        <v>8.3333333333332291</v>
      </c>
      <c r="AQ644" s="92" t="s">
        <v>211</v>
      </c>
      <c r="AR644" s="93" t="s">
        <v>102</v>
      </c>
      <c r="AS644" s="93" t="s">
        <v>102</v>
      </c>
      <c r="AT644" s="93" t="s">
        <v>102</v>
      </c>
      <c r="AU644" s="210" t="s">
        <v>641</v>
      </c>
      <c r="AV644" s="93" t="s">
        <v>192</v>
      </c>
      <c r="AW644" s="94" t="s">
        <v>102</v>
      </c>
      <c r="AX644" s="93" t="s">
        <v>105</v>
      </c>
      <c r="AY644" s="95" t="s">
        <v>188</v>
      </c>
      <c r="AZ644" s="93" t="s">
        <v>102</v>
      </c>
      <c r="BA644" s="93" t="s">
        <v>10111</v>
      </c>
      <c r="BB644" s="93" t="s">
        <v>102</v>
      </c>
      <c r="BC644" s="93" t="s">
        <v>102</v>
      </c>
      <c r="BD644" s="96" t="s">
        <v>102</v>
      </c>
      <c r="BE644" s="90">
        <v>-311.16666666666703</v>
      </c>
      <c r="BF644" s="93" t="s">
        <v>211</v>
      </c>
      <c r="BG644" s="93" t="s">
        <v>102</v>
      </c>
      <c r="BH644" s="93" t="s">
        <v>102</v>
      </c>
      <c r="BI644" s="93" t="s">
        <v>102</v>
      </c>
      <c r="BJ644" s="210" t="s">
        <v>646</v>
      </c>
      <c r="BK644" s="93" t="s">
        <v>182</v>
      </c>
      <c r="BL644" s="97" t="s">
        <v>102</v>
      </c>
      <c r="BM644" s="93" t="s">
        <v>105</v>
      </c>
      <c r="BN644" s="93" t="s">
        <v>104</v>
      </c>
      <c r="BO644" s="93" t="s">
        <v>102</v>
      </c>
      <c r="BP644" s="98">
        <v>20180420</v>
      </c>
      <c r="BQ644" s="93" t="s">
        <v>102</v>
      </c>
      <c r="BR644" s="93" t="s">
        <v>102</v>
      </c>
      <c r="BS644" s="93" t="s">
        <v>102</v>
      </c>
      <c r="BT644" s="99" t="s">
        <v>591</v>
      </c>
      <c r="BU644" s="100" t="s">
        <v>11650</v>
      </c>
      <c r="BV644" s="101" t="s">
        <v>471</v>
      </c>
      <c r="BW644" s="136"/>
      <c r="BX644" s="103" t="s">
        <v>565</v>
      </c>
      <c r="BY644" s="104" t="s">
        <v>190</v>
      </c>
      <c r="BZ644" s="136"/>
      <c r="CA644" s="83" t="s">
        <v>599</v>
      </c>
      <c r="CB644" s="106" t="s">
        <v>647</v>
      </c>
      <c r="CC644" s="106" t="s">
        <v>11651</v>
      </c>
      <c r="CD644" s="107"/>
      <c r="CE644" s="108" t="s">
        <v>107</v>
      </c>
      <c r="CF644" s="108" t="s">
        <v>107</v>
      </c>
      <c r="CG644" s="109"/>
      <c r="CH644" s="110" t="s">
        <v>107</v>
      </c>
      <c r="CI644" s="111"/>
      <c r="CJ644" s="112">
        <v>6710</v>
      </c>
      <c r="CK644" s="113">
        <v>86</v>
      </c>
      <c r="CL644" s="114" t="s">
        <v>134</v>
      </c>
      <c r="CM644" s="114" t="s">
        <v>108</v>
      </c>
      <c r="CN644" s="114"/>
      <c r="CO644" s="115" t="s">
        <v>102</v>
      </c>
      <c r="CP644" s="115" t="s">
        <v>102</v>
      </c>
      <c r="CQ644" s="115" t="s">
        <v>102</v>
      </c>
      <c r="CR644" s="115" t="s">
        <v>102</v>
      </c>
      <c r="CS644" s="116"/>
      <c r="CT644" s="117" t="s">
        <v>109</v>
      </c>
      <c r="CU644" s="117" t="s">
        <v>109</v>
      </c>
      <c r="CV644" s="83">
        <v>640</v>
      </c>
      <c r="CW644" s="83" t="s">
        <v>108</v>
      </c>
      <c r="CX644" s="83">
        <v>640</v>
      </c>
      <c r="CY644" s="83" t="s">
        <v>108</v>
      </c>
      <c r="CZ644" s="83">
        <v>6968</v>
      </c>
      <c r="DA644" s="83" t="s">
        <v>419</v>
      </c>
      <c r="DB644" s="83" t="s">
        <v>130</v>
      </c>
      <c r="DC644" s="83" t="s">
        <v>499</v>
      </c>
      <c r="DD644" s="83">
        <v>1689</v>
      </c>
      <c r="DE644" s="83" t="s">
        <v>444</v>
      </c>
      <c r="DF644" s="83" t="s">
        <v>130</v>
      </c>
      <c r="DG644" s="83" t="s">
        <v>499</v>
      </c>
      <c r="DH644" s="83"/>
      <c r="DI644" s="83">
        <v>0</v>
      </c>
      <c r="DJ644" s="83">
        <v>1</v>
      </c>
      <c r="DK644" s="83">
        <v>0</v>
      </c>
      <c r="DL644" s="83">
        <v>0</v>
      </c>
      <c r="DM644" s="83">
        <v>0</v>
      </c>
      <c r="DN644" s="83">
        <v>0</v>
      </c>
      <c r="DO644" s="83">
        <v>0</v>
      </c>
      <c r="DP644" s="83">
        <v>0</v>
      </c>
      <c r="DQ644" s="83">
        <v>0</v>
      </c>
      <c r="DR644" s="83">
        <v>0</v>
      </c>
      <c r="DS644" s="83">
        <v>0</v>
      </c>
      <c r="DT644" s="83">
        <v>3</v>
      </c>
      <c r="DU644" s="83">
        <v>3</v>
      </c>
      <c r="DV644" s="83">
        <v>0</v>
      </c>
      <c r="DW644" s="83">
        <v>0</v>
      </c>
      <c r="DX644" s="83">
        <v>3</v>
      </c>
      <c r="DY644" s="85">
        <v>44286</v>
      </c>
      <c r="DZ644" s="83" t="s">
        <v>4691</v>
      </c>
      <c r="EA644" s="83" t="s">
        <v>102</v>
      </c>
      <c r="EB644" s="83" t="s">
        <v>482</v>
      </c>
      <c r="EC644" s="83">
        <v>640</v>
      </c>
      <c r="ED644" s="83" t="s">
        <v>483</v>
      </c>
      <c r="EE644" s="83">
        <v>1</v>
      </c>
      <c r="EF644" s="83">
        <v>0</v>
      </c>
      <c r="EG644" s="83">
        <v>0</v>
      </c>
      <c r="EH644" s="83" t="s">
        <v>109</v>
      </c>
      <c r="EI644" s="83" t="s">
        <v>108</v>
      </c>
      <c r="EJ644" s="83" t="s">
        <v>583</v>
      </c>
      <c r="EK644" s="83">
        <v>0</v>
      </c>
      <c r="EL644" s="83">
        <v>0</v>
      </c>
      <c r="EM644" s="83">
        <v>1</v>
      </c>
      <c r="EN644" s="83" t="s">
        <v>497</v>
      </c>
      <c r="EO644" s="83"/>
      <c r="EP644" s="83" t="s">
        <v>436</v>
      </c>
      <c r="EQ644" s="136">
        <v>1</v>
      </c>
      <c r="ER644" s="136">
        <v>1</v>
      </c>
      <c r="ES644" s="136">
        <v>1</v>
      </c>
      <c r="ET644" s="136">
        <v>1</v>
      </c>
      <c r="EU644" s="215" t="s">
        <v>269</v>
      </c>
      <c r="EV644" s="136">
        <v>1</v>
      </c>
      <c r="EW644" s="136">
        <v>1</v>
      </c>
      <c r="EX644" s="136">
        <v>1</v>
      </c>
      <c r="EY644" s="136">
        <v>1</v>
      </c>
      <c r="EZ644" s="136">
        <v>1</v>
      </c>
      <c r="FP644" s="215" t="s">
        <v>592</v>
      </c>
      <c r="FQ644" s="136" t="b">
        <v>1</v>
      </c>
      <c r="FR644" s="136" t="b">
        <v>1</v>
      </c>
      <c r="FS644" s="136" t="b">
        <v>1</v>
      </c>
      <c r="FT644" s="136" t="b">
        <v>1</v>
      </c>
      <c r="FX644" s="215" t="s">
        <v>269</v>
      </c>
    </row>
    <row r="645" spans="1:180" ht="60" customHeight="1" x14ac:dyDescent="0.55000000000000004">
      <c r="A645" s="83" t="s">
        <v>130</v>
      </c>
      <c r="B645" s="83" t="s">
        <v>98</v>
      </c>
      <c r="C645" s="136">
        <v>852088</v>
      </c>
      <c r="D645" s="207" t="s">
        <v>628</v>
      </c>
      <c r="E645" s="208" t="s">
        <v>633</v>
      </c>
      <c r="F645" s="83" t="s">
        <v>108</v>
      </c>
      <c r="G645" s="85">
        <v>22744</v>
      </c>
      <c r="H645" s="83" t="s">
        <v>102</v>
      </c>
      <c r="I645" s="85">
        <v>39772</v>
      </c>
      <c r="J645" s="83" t="s">
        <v>228</v>
      </c>
      <c r="K645" s="216">
        <v>835955919144</v>
      </c>
      <c r="L645" s="83" t="s">
        <v>191</v>
      </c>
      <c r="M645" s="85">
        <v>43619</v>
      </c>
      <c r="N645" s="83">
        <v>-2506.6666666666702</v>
      </c>
      <c r="O645" s="83" t="s">
        <v>193</v>
      </c>
      <c r="P645" s="83" t="s">
        <v>181</v>
      </c>
      <c r="Q645" s="208" t="s">
        <v>7608</v>
      </c>
      <c r="R645" s="83" t="s">
        <v>102</v>
      </c>
      <c r="S645" s="83" t="s">
        <v>102</v>
      </c>
      <c r="T645" s="83" t="s">
        <v>133</v>
      </c>
      <c r="U645" s="83" t="s">
        <v>10112</v>
      </c>
      <c r="V645" s="83" t="s">
        <v>111</v>
      </c>
      <c r="W645" s="83" t="s">
        <v>105</v>
      </c>
      <c r="X645" s="86" t="s">
        <v>7608</v>
      </c>
      <c r="Y645" s="87" t="s">
        <v>102</v>
      </c>
      <c r="Z645" s="87" t="s">
        <v>102</v>
      </c>
      <c r="AA645" s="87" t="s">
        <v>133</v>
      </c>
      <c r="AB645" s="87" t="s">
        <v>10112</v>
      </c>
      <c r="AC645" s="87" t="s">
        <v>111</v>
      </c>
      <c r="AD645" s="87" t="s">
        <v>105</v>
      </c>
      <c r="AE645" s="87" t="s">
        <v>106</v>
      </c>
      <c r="AF645" s="86" t="s">
        <v>7608</v>
      </c>
      <c r="AG645" s="87" t="s">
        <v>486</v>
      </c>
      <c r="AH645" s="87" t="s">
        <v>10112</v>
      </c>
      <c r="AI645" s="87" t="s">
        <v>111</v>
      </c>
      <c r="AJ645" s="87" t="s">
        <v>204</v>
      </c>
      <c r="AK645" s="88"/>
      <c r="AL645" s="83" t="s">
        <v>107</v>
      </c>
      <c r="AM645" s="89" t="s">
        <v>454</v>
      </c>
      <c r="AN645" s="90" t="s">
        <v>416</v>
      </c>
      <c r="AO645" s="91" t="s">
        <v>642</v>
      </c>
      <c r="AP645" s="90">
        <v>8.3333333333332291</v>
      </c>
      <c r="AQ645" s="92" t="s">
        <v>102</v>
      </c>
      <c r="AR645" s="93" t="s">
        <v>102</v>
      </c>
      <c r="AS645" s="93" t="s">
        <v>102</v>
      </c>
      <c r="AT645" s="93" t="s">
        <v>102</v>
      </c>
      <c r="AU645" s="210" t="s">
        <v>644</v>
      </c>
      <c r="AV645" s="93" t="s">
        <v>185</v>
      </c>
      <c r="AW645" s="94" t="s">
        <v>102</v>
      </c>
      <c r="AX645" s="93" t="s">
        <v>183</v>
      </c>
      <c r="AY645" s="95" t="s">
        <v>111</v>
      </c>
      <c r="AZ645" s="93" t="s">
        <v>102</v>
      </c>
      <c r="BA645" s="93" t="s">
        <v>102</v>
      </c>
      <c r="BB645" s="93" t="s">
        <v>102</v>
      </c>
      <c r="BC645" s="93" t="s">
        <v>102</v>
      </c>
      <c r="BD645" s="96" t="s">
        <v>102</v>
      </c>
      <c r="BE645" s="90">
        <v>-311.66666666666703</v>
      </c>
      <c r="BF645" s="93" t="s">
        <v>102</v>
      </c>
      <c r="BG645" s="93" t="s">
        <v>102</v>
      </c>
      <c r="BH645" s="93" t="s">
        <v>102</v>
      </c>
      <c r="BI645" s="93" t="s">
        <v>102</v>
      </c>
      <c r="BJ645" s="210" t="s">
        <v>642</v>
      </c>
      <c r="BK645" s="93" t="s">
        <v>192</v>
      </c>
      <c r="BL645" s="97" t="s">
        <v>102</v>
      </c>
      <c r="BM645" s="93" t="s">
        <v>183</v>
      </c>
      <c r="BN645" s="93" t="s">
        <v>106</v>
      </c>
      <c r="BO645" s="93" t="s">
        <v>102</v>
      </c>
      <c r="BP645" s="98" t="s">
        <v>102</v>
      </c>
      <c r="BQ645" s="93" t="s">
        <v>102</v>
      </c>
      <c r="BR645" s="93" t="s">
        <v>102</v>
      </c>
      <c r="BS645" s="93" t="s">
        <v>102</v>
      </c>
      <c r="BT645" s="99" t="s">
        <v>591</v>
      </c>
      <c r="BU645" s="100" t="s">
        <v>11652</v>
      </c>
      <c r="BV645" s="101" t="s">
        <v>471</v>
      </c>
      <c r="BW645" s="136"/>
      <c r="BX645" s="103" t="s">
        <v>565</v>
      </c>
      <c r="BY645" s="104" t="s">
        <v>190</v>
      </c>
      <c r="BZ645" s="136"/>
      <c r="CA645" s="83" t="s">
        <v>599</v>
      </c>
      <c r="CB645" s="106" t="s">
        <v>647</v>
      </c>
      <c r="CC645" s="106" t="s">
        <v>11653</v>
      </c>
      <c r="CD645" s="107"/>
      <c r="CE645" s="108" t="s">
        <v>107</v>
      </c>
      <c r="CF645" s="108" t="s">
        <v>107</v>
      </c>
      <c r="CG645" s="109"/>
      <c r="CH645" s="110" t="s">
        <v>107</v>
      </c>
      <c r="CI645" s="111"/>
      <c r="CJ645" s="112">
        <v>6710</v>
      </c>
      <c r="CK645" s="113">
        <v>86</v>
      </c>
      <c r="CL645" s="114" t="s">
        <v>134</v>
      </c>
      <c r="CM645" s="114" t="s">
        <v>108</v>
      </c>
      <c r="CN645" s="114"/>
      <c r="CO645" s="115" t="s">
        <v>102</v>
      </c>
      <c r="CP645" s="115" t="s">
        <v>102</v>
      </c>
      <c r="CQ645" s="115" t="s">
        <v>102</v>
      </c>
      <c r="CR645" s="115" t="s">
        <v>102</v>
      </c>
      <c r="CS645" s="116"/>
      <c r="CT645" s="117" t="s">
        <v>109</v>
      </c>
      <c r="CU645" s="117" t="s">
        <v>109</v>
      </c>
      <c r="CV645" s="83">
        <v>641</v>
      </c>
      <c r="CW645" s="83" t="s">
        <v>108</v>
      </c>
      <c r="CX645" s="83">
        <v>641</v>
      </c>
      <c r="CY645" s="83" t="s">
        <v>108</v>
      </c>
      <c r="CZ645" s="83">
        <v>6969</v>
      </c>
      <c r="DA645" s="83" t="s">
        <v>419</v>
      </c>
      <c r="DB645" s="83" t="s">
        <v>130</v>
      </c>
      <c r="DC645" s="83" t="s">
        <v>499</v>
      </c>
      <c r="DD645" s="83">
        <v>1690</v>
      </c>
      <c r="DE645" s="83" t="s">
        <v>444</v>
      </c>
      <c r="DF645" s="83" t="s">
        <v>130</v>
      </c>
      <c r="DG645" s="83" t="s">
        <v>499</v>
      </c>
      <c r="DH645" s="83"/>
      <c r="DI645" s="83">
        <v>0</v>
      </c>
      <c r="DJ645" s="83">
        <v>1</v>
      </c>
      <c r="DK645" s="83">
        <v>0</v>
      </c>
      <c r="DL645" s="83">
        <v>0</v>
      </c>
      <c r="DM645" s="83">
        <v>0</v>
      </c>
      <c r="DN645" s="83">
        <v>0</v>
      </c>
      <c r="DO645" s="83">
        <v>0</v>
      </c>
      <c r="DP645" s="83">
        <v>0</v>
      </c>
      <c r="DQ645" s="83">
        <v>0</v>
      </c>
      <c r="DR645" s="83">
        <v>0</v>
      </c>
      <c r="DS645" s="83">
        <v>0</v>
      </c>
      <c r="DT645" s="83">
        <v>3</v>
      </c>
      <c r="DU645" s="83">
        <v>3</v>
      </c>
      <c r="DV645" s="83">
        <v>0</v>
      </c>
      <c r="DW645" s="83">
        <v>0</v>
      </c>
      <c r="DX645" s="83">
        <v>3</v>
      </c>
      <c r="DY645" s="85">
        <v>44287</v>
      </c>
      <c r="DZ645" s="83" t="s">
        <v>4692</v>
      </c>
      <c r="EA645" s="83" t="s">
        <v>102</v>
      </c>
      <c r="EB645" s="83" t="s">
        <v>482</v>
      </c>
      <c r="EC645" s="83">
        <v>641</v>
      </c>
      <c r="ED645" s="83" t="s">
        <v>483</v>
      </c>
      <c r="EE645" s="83">
        <v>1</v>
      </c>
      <c r="EF645" s="83">
        <v>0</v>
      </c>
      <c r="EG645" s="83">
        <v>0</v>
      </c>
      <c r="EH645" s="83" t="s">
        <v>109</v>
      </c>
      <c r="EI645" s="83" t="s">
        <v>108</v>
      </c>
      <c r="EJ645" s="83" t="s">
        <v>583</v>
      </c>
      <c r="EK645" s="83">
        <v>0</v>
      </c>
      <c r="EL645" s="83">
        <v>0</v>
      </c>
      <c r="EM645" s="83">
        <v>1</v>
      </c>
      <c r="EN645" s="83" t="s">
        <v>497</v>
      </c>
      <c r="EO645" s="83"/>
      <c r="EP645" s="83" t="s">
        <v>436</v>
      </c>
      <c r="EQ645" s="136">
        <v>1</v>
      </c>
      <c r="ER645" s="136">
        <v>1</v>
      </c>
      <c r="ES645" s="136">
        <v>1</v>
      </c>
      <c r="ET645" s="136">
        <v>1</v>
      </c>
      <c r="EU645" s="215" t="s">
        <v>269</v>
      </c>
      <c r="EV645" s="136">
        <v>1</v>
      </c>
      <c r="EW645" s="136">
        <v>1</v>
      </c>
      <c r="EX645" s="136">
        <v>1</v>
      </c>
      <c r="EY645" s="136">
        <v>1</v>
      </c>
      <c r="EZ645" s="136">
        <v>1</v>
      </c>
      <c r="FP645" s="215" t="s">
        <v>592</v>
      </c>
      <c r="FQ645" s="136" t="b">
        <v>1</v>
      </c>
      <c r="FR645" s="136" t="b">
        <v>1</v>
      </c>
      <c r="FS645" s="136" t="b">
        <v>1</v>
      </c>
      <c r="FT645" s="136" t="b">
        <v>1</v>
      </c>
      <c r="FX645" s="215" t="s">
        <v>269</v>
      </c>
    </row>
    <row r="646" spans="1:180" ht="60" customHeight="1" x14ac:dyDescent="0.55000000000000004">
      <c r="A646" s="83" t="s">
        <v>130</v>
      </c>
      <c r="B646" s="83" t="s">
        <v>98</v>
      </c>
      <c r="C646" s="136">
        <v>726879</v>
      </c>
      <c r="D646" s="207" t="s">
        <v>629</v>
      </c>
      <c r="E646" s="208" t="s">
        <v>634</v>
      </c>
      <c r="F646" s="83" t="s">
        <v>108</v>
      </c>
      <c r="G646" s="85">
        <v>26341</v>
      </c>
      <c r="H646" s="83" t="s">
        <v>102</v>
      </c>
      <c r="I646" s="85">
        <v>34633</v>
      </c>
      <c r="J646" s="83" t="s">
        <v>228</v>
      </c>
      <c r="K646" s="216">
        <v>797913042978</v>
      </c>
      <c r="L646" s="83" t="s">
        <v>191</v>
      </c>
      <c r="M646" s="85">
        <v>43642</v>
      </c>
      <c r="N646" s="83">
        <v>-2511.6666666666702</v>
      </c>
      <c r="O646" s="83" t="s">
        <v>193</v>
      </c>
      <c r="P646" s="83" t="s">
        <v>181</v>
      </c>
      <c r="Q646" s="208" t="s">
        <v>7612</v>
      </c>
      <c r="R646" s="83" t="s">
        <v>102</v>
      </c>
      <c r="S646" s="83" t="s">
        <v>102</v>
      </c>
      <c r="T646" s="83" t="s">
        <v>131</v>
      </c>
      <c r="U646" s="83" t="s">
        <v>10113</v>
      </c>
      <c r="V646" s="83" t="s">
        <v>104</v>
      </c>
      <c r="W646" s="83" t="s">
        <v>105</v>
      </c>
      <c r="X646" s="86" t="s">
        <v>7612</v>
      </c>
      <c r="Y646" s="87" t="s">
        <v>102</v>
      </c>
      <c r="Z646" s="87" t="s">
        <v>102</v>
      </c>
      <c r="AA646" s="87" t="s">
        <v>131</v>
      </c>
      <c r="AB646" s="87" t="s">
        <v>10113</v>
      </c>
      <c r="AC646" s="87" t="s">
        <v>104</v>
      </c>
      <c r="AD646" s="87" t="s">
        <v>105</v>
      </c>
      <c r="AE646" s="87" t="s">
        <v>106</v>
      </c>
      <c r="AF646" s="86" t="s">
        <v>7612</v>
      </c>
      <c r="AG646" s="87" t="s">
        <v>177</v>
      </c>
      <c r="AH646" s="87" t="s">
        <v>10113</v>
      </c>
      <c r="AI646" s="87" t="s">
        <v>104</v>
      </c>
      <c r="AJ646" s="87" t="s">
        <v>204</v>
      </c>
      <c r="AK646" s="88"/>
      <c r="AL646" s="83" t="s">
        <v>107</v>
      </c>
      <c r="AM646" s="89" t="s">
        <v>454</v>
      </c>
      <c r="AN646" s="90" t="s">
        <v>416</v>
      </c>
      <c r="AO646" s="91" t="s">
        <v>643</v>
      </c>
      <c r="AP646" s="90">
        <v>8.3333333333332291</v>
      </c>
      <c r="AQ646" s="92" t="s">
        <v>102</v>
      </c>
      <c r="AR646" s="93" t="s">
        <v>102</v>
      </c>
      <c r="AS646" s="93" t="s">
        <v>102</v>
      </c>
      <c r="AT646" s="93" t="s">
        <v>102</v>
      </c>
      <c r="AU646" s="210" t="s">
        <v>645</v>
      </c>
      <c r="AV646" s="93" t="s">
        <v>185</v>
      </c>
      <c r="AW646" s="94" t="s">
        <v>102</v>
      </c>
      <c r="AX646" s="93" t="s">
        <v>105</v>
      </c>
      <c r="AY646" s="95" t="s">
        <v>104</v>
      </c>
      <c r="AZ646" s="93" t="s">
        <v>102</v>
      </c>
      <c r="BA646" s="93" t="s">
        <v>102</v>
      </c>
      <c r="BB646" s="93" t="s">
        <v>102</v>
      </c>
      <c r="BC646" s="93" t="s">
        <v>102</v>
      </c>
      <c r="BD646" s="96" t="s">
        <v>102</v>
      </c>
      <c r="BE646" s="90">
        <v>-312.16666666666703</v>
      </c>
      <c r="BF646" s="93" t="s">
        <v>102</v>
      </c>
      <c r="BG646" s="93" t="s">
        <v>102</v>
      </c>
      <c r="BH646" s="93" t="s">
        <v>102</v>
      </c>
      <c r="BI646" s="93" t="s">
        <v>102</v>
      </c>
      <c r="BJ646" s="210" t="s">
        <v>643</v>
      </c>
      <c r="BK646" s="93" t="s">
        <v>196</v>
      </c>
      <c r="BL646" s="97" t="s">
        <v>102</v>
      </c>
      <c r="BM646" s="93" t="s">
        <v>105</v>
      </c>
      <c r="BN646" s="93" t="s">
        <v>596</v>
      </c>
      <c r="BO646" s="93" t="s">
        <v>102</v>
      </c>
      <c r="BP646" s="98" t="s">
        <v>102</v>
      </c>
      <c r="BQ646" s="93" t="s">
        <v>102</v>
      </c>
      <c r="BR646" s="93" t="s">
        <v>102</v>
      </c>
      <c r="BS646" s="93" t="s">
        <v>102</v>
      </c>
      <c r="BT646" s="99" t="s">
        <v>591</v>
      </c>
      <c r="BU646" s="100" t="s">
        <v>11654</v>
      </c>
      <c r="BV646" s="101" t="s">
        <v>471</v>
      </c>
      <c r="BW646" s="136"/>
      <c r="BX646" s="103" t="s">
        <v>565</v>
      </c>
      <c r="BY646" s="104" t="s">
        <v>190</v>
      </c>
      <c r="BZ646" s="136"/>
      <c r="CA646" s="83" t="s">
        <v>599</v>
      </c>
      <c r="CB646" s="106" t="s">
        <v>647</v>
      </c>
      <c r="CC646" s="106" t="s">
        <v>11655</v>
      </c>
      <c r="CD646" s="107"/>
      <c r="CE646" s="108" t="s">
        <v>107</v>
      </c>
      <c r="CF646" s="108" t="s">
        <v>107</v>
      </c>
      <c r="CG646" s="109"/>
      <c r="CH646" s="110" t="s">
        <v>107</v>
      </c>
      <c r="CI646" s="111"/>
      <c r="CJ646" s="112">
        <v>6710</v>
      </c>
      <c r="CK646" s="113">
        <v>86</v>
      </c>
      <c r="CL646" s="114" t="s">
        <v>134</v>
      </c>
      <c r="CM646" s="114" t="s">
        <v>108</v>
      </c>
      <c r="CN646" s="114"/>
      <c r="CO646" s="115" t="s">
        <v>102</v>
      </c>
      <c r="CP646" s="115" t="s">
        <v>102</v>
      </c>
      <c r="CQ646" s="115" t="s">
        <v>102</v>
      </c>
      <c r="CR646" s="115" t="s">
        <v>102</v>
      </c>
      <c r="CS646" s="116"/>
      <c r="CT646" s="117" t="s">
        <v>109</v>
      </c>
      <c r="CU646" s="117" t="s">
        <v>109</v>
      </c>
      <c r="CV646" s="83">
        <v>642</v>
      </c>
      <c r="CW646" s="83" t="s">
        <v>108</v>
      </c>
      <c r="CX646" s="83">
        <v>642</v>
      </c>
      <c r="CY646" s="83" t="s">
        <v>108</v>
      </c>
      <c r="CZ646" s="83">
        <v>6970</v>
      </c>
      <c r="DA646" s="83" t="s">
        <v>419</v>
      </c>
      <c r="DB646" s="83" t="s">
        <v>130</v>
      </c>
      <c r="DC646" s="83" t="s">
        <v>499</v>
      </c>
      <c r="DD646" s="83">
        <v>1691</v>
      </c>
      <c r="DE646" s="83" t="s">
        <v>444</v>
      </c>
      <c r="DF646" s="83" t="s">
        <v>130</v>
      </c>
      <c r="DG646" s="83" t="s">
        <v>499</v>
      </c>
      <c r="DH646" s="83"/>
      <c r="DI646" s="83">
        <v>0</v>
      </c>
      <c r="DJ646" s="83">
        <v>1</v>
      </c>
      <c r="DK646" s="83">
        <v>0</v>
      </c>
      <c r="DL646" s="83">
        <v>0</v>
      </c>
      <c r="DM646" s="83">
        <v>0</v>
      </c>
      <c r="DN646" s="83">
        <v>0</v>
      </c>
      <c r="DO646" s="83">
        <v>0</v>
      </c>
      <c r="DP646" s="83">
        <v>0</v>
      </c>
      <c r="DQ646" s="83">
        <v>0</v>
      </c>
      <c r="DR646" s="83">
        <v>0</v>
      </c>
      <c r="DS646" s="83">
        <v>0</v>
      </c>
      <c r="DT646" s="83">
        <v>3</v>
      </c>
      <c r="DU646" s="83">
        <v>3</v>
      </c>
      <c r="DV646" s="83">
        <v>0</v>
      </c>
      <c r="DW646" s="83">
        <v>0</v>
      </c>
      <c r="DX646" s="83">
        <v>3</v>
      </c>
      <c r="DY646" s="85">
        <v>44288</v>
      </c>
      <c r="DZ646" s="83" t="s">
        <v>4693</v>
      </c>
      <c r="EA646" s="83" t="s">
        <v>102</v>
      </c>
      <c r="EB646" s="83" t="s">
        <v>482</v>
      </c>
      <c r="EC646" s="83">
        <v>642</v>
      </c>
      <c r="ED646" s="83" t="s">
        <v>483</v>
      </c>
      <c r="EE646" s="83">
        <v>1</v>
      </c>
      <c r="EF646" s="83">
        <v>0</v>
      </c>
      <c r="EG646" s="83">
        <v>0</v>
      </c>
      <c r="EH646" s="83" t="s">
        <v>109</v>
      </c>
      <c r="EI646" s="83" t="s">
        <v>108</v>
      </c>
      <c r="EJ646" s="83" t="s">
        <v>583</v>
      </c>
      <c r="EK646" s="83">
        <v>0</v>
      </c>
      <c r="EL646" s="83">
        <v>0</v>
      </c>
      <c r="EM646" s="83">
        <v>1</v>
      </c>
      <c r="EN646" s="83" t="s">
        <v>497</v>
      </c>
      <c r="EO646" s="83"/>
      <c r="EP646" s="83" t="s">
        <v>436</v>
      </c>
      <c r="EQ646" s="136">
        <v>1</v>
      </c>
      <c r="ER646" s="136">
        <v>1</v>
      </c>
      <c r="ES646" s="136">
        <v>1</v>
      </c>
      <c r="ET646" s="136">
        <v>1</v>
      </c>
      <c r="EU646" s="215" t="s">
        <v>269</v>
      </c>
      <c r="EV646" s="136">
        <v>1</v>
      </c>
      <c r="EW646" s="136">
        <v>1</v>
      </c>
      <c r="EX646" s="136">
        <v>1</v>
      </c>
      <c r="EY646" s="136">
        <v>1</v>
      </c>
      <c r="EZ646" s="136">
        <v>1</v>
      </c>
      <c r="FP646" s="215" t="s">
        <v>592</v>
      </c>
      <c r="FQ646" s="136" t="b">
        <v>1</v>
      </c>
      <c r="FR646" s="136" t="b">
        <v>1</v>
      </c>
      <c r="FS646" s="136" t="b">
        <v>1</v>
      </c>
      <c r="FT646" s="136" t="b">
        <v>1</v>
      </c>
      <c r="FX646" s="215" t="s">
        <v>269</v>
      </c>
    </row>
    <row r="647" spans="1:180" ht="60" customHeight="1" x14ac:dyDescent="0.55000000000000004">
      <c r="A647" s="83" t="s">
        <v>130</v>
      </c>
      <c r="B647" s="83" t="s">
        <v>98</v>
      </c>
      <c r="C647" s="136">
        <v>609959</v>
      </c>
      <c r="D647" s="207" t="s">
        <v>627</v>
      </c>
      <c r="E647" s="208" t="s">
        <v>630</v>
      </c>
      <c r="F647" s="83" t="s">
        <v>108</v>
      </c>
      <c r="G647" s="85">
        <v>20621</v>
      </c>
      <c r="H647" s="83" t="s">
        <v>102</v>
      </c>
      <c r="I647" s="85">
        <v>39794</v>
      </c>
      <c r="J647" s="83" t="s">
        <v>228</v>
      </c>
      <c r="K647" s="216">
        <v>334057346791</v>
      </c>
      <c r="L647" s="83" t="s">
        <v>191</v>
      </c>
      <c r="M647" s="85">
        <v>43631</v>
      </c>
      <c r="N647" s="83">
        <v>-2516.6666666666702</v>
      </c>
      <c r="O647" s="83" t="s">
        <v>180</v>
      </c>
      <c r="P647" s="83" t="s">
        <v>181</v>
      </c>
      <c r="Q647" s="208" t="s">
        <v>7616</v>
      </c>
      <c r="R647" s="83" t="s">
        <v>102</v>
      </c>
      <c r="S647" s="83" t="s">
        <v>102</v>
      </c>
      <c r="T647" s="83" t="s">
        <v>199</v>
      </c>
      <c r="U647" s="83" t="s">
        <v>10114</v>
      </c>
      <c r="V647" s="83" t="s">
        <v>104</v>
      </c>
      <c r="W647" s="83" t="s">
        <v>105</v>
      </c>
      <c r="X647" s="86" t="s">
        <v>7616</v>
      </c>
      <c r="Y647" s="87" t="s">
        <v>102</v>
      </c>
      <c r="Z647" s="87" t="s">
        <v>102</v>
      </c>
      <c r="AA647" s="87" t="s">
        <v>199</v>
      </c>
      <c r="AB647" s="87" t="s">
        <v>10114</v>
      </c>
      <c r="AC647" s="87" t="s">
        <v>104</v>
      </c>
      <c r="AD647" s="87" t="s">
        <v>105</v>
      </c>
      <c r="AE647" s="87" t="s">
        <v>106</v>
      </c>
      <c r="AF647" s="86" t="s">
        <v>7616</v>
      </c>
      <c r="AG647" s="87" t="s">
        <v>489</v>
      </c>
      <c r="AH647" s="87" t="s">
        <v>10115</v>
      </c>
      <c r="AI647" s="87" t="s">
        <v>104</v>
      </c>
      <c r="AJ647" s="87" t="s">
        <v>204</v>
      </c>
      <c r="AK647" s="88"/>
      <c r="AL647" s="83" t="s">
        <v>107</v>
      </c>
      <c r="AM647" s="89" t="s">
        <v>454</v>
      </c>
      <c r="AN647" s="90" t="s">
        <v>416</v>
      </c>
      <c r="AO647" s="91" t="s">
        <v>641</v>
      </c>
      <c r="AP647" s="90">
        <v>8.3333333333332291</v>
      </c>
      <c r="AQ647" s="92" t="s">
        <v>211</v>
      </c>
      <c r="AR647" s="93" t="s">
        <v>102</v>
      </c>
      <c r="AS647" s="93" t="s">
        <v>102</v>
      </c>
      <c r="AT647" s="93" t="s">
        <v>102</v>
      </c>
      <c r="AU647" s="210" t="s">
        <v>641</v>
      </c>
      <c r="AV647" s="93" t="s">
        <v>192</v>
      </c>
      <c r="AW647" s="94" t="s">
        <v>102</v>
      </c>
      <c r="AX647" s="93" t="s">
        <v>105</v>
      </c>
      <c r="AY647" s="95" t="s">
        <v>188</v>
      </c>
      <c r="AZ647" s="93" t="s">
        <v>102</v>
      </c>
      <c r="BA647" s="93" t="s">
        <v>10116</v>
      </c>
      <c r="BB647" s="93" t="s">
        <v>102</v>
      </c>
      <c r="BC647" s="93" t="s">
        <v>102</v>
      </c>
      <c r="BD647" s="96" t="s">
        <v>102</v>
      </c>
      <c r="BE647" s="90">
        <v>-312.66666666666703</v>
      </c>
      <c r="BF647" s="93" t="s">
        <v>211</v>
      </c>
      <c r="BG647" s="93" t="s">
        <v>102</v>
      </c>
      <c r="BH647" s="93" t="s">
        <v>102</v>
      </c>
      <c r="BI647" s="93" t="s">
        <v>102</v>
      </c>
      <c r="BJ647" s="210" t="s">
        <v>646</v>
      </c>
      <c r="BK647" s="93" t="s">
        <v>182</v>
      </c>
      <c r="BL647" s="97" t="s">
        <v>102</v>
      </c>
      <c r="BM647" s="93" t="s">
        <v>105</v>
      </c>
      <c r="BN647" s="93" t="s">
        <v>104</v>
      </c>
      <c r="BO647" s="93" t="s">
        <v>102</v>
      </c>
      <c r="BP647" s="98">
        <v>20180421</v>
      </c>
      <c r="BQ647" s="93" t="s">
        <v>102</v>
      </c>
      <c r="BR647" s="93" t="s">
        <v>102</v>
      </c>
      <c r="BS647" s="93" t="s">
        <v>102</v>
      </c>
      <c r="BT647" s="99" t="s">
        <v>591</v>
      </c>
      <c r="BU647" s="100" t="s">
        <v>11656</v>
      </c>
      <c r="BV647" s="101" t="s">
        <v>471</v>
      </c>
      <c r="BW647" s="136"/>
      <c r="BX647" s="103" t="s">
        <v>565</v>
      </c>
      <c r="BY647" s="104" t="s">
        <v>190</v>
      </c>
      <c r="BZ647" s="136"/>
      <c r="CA647" s="83" t="s">
        <v>599</v>
      </c>
      <c r="CB647" s="106" t="s">
        <v>647</v>
      </c>
      <c r="CC647" s="106" t="s">
        <v>11657</v>
      </c>
      <c r="CD647" s="107"/>
      <c r="CE647" s="108" t="s">
        <v>107</v>
      </c>
      <c r="CF647" s="108" t="s">
        <v>107</v>
      </c>
      <c r="CG647" s="109"/>
      <c r="CH647" s="110" t="s">
        <v>107</v>
      </c>
      <c r="CI647" s="111"/>
      <c r="CJ647" s="112">
        <v>6710</v>
      </c>
      <c r="CK647" s="113">
        <v>86</v>
      </c>
      <c r="CL647" s="114" t="s">
        <v>134</v>
      </c>
      <c r="CM647" s="114" t="s">
        <v>108</v>
      </c>
      <c r="CN647" s="114"/>
      <c r="CO647" s="115" t="s">
        <v>102</v>
      </c>
      <c r="CP647" s="115" t="s">
        <v>102</v>
      </c>
      <c r="CQ647" s="115" t="s">
        <v>102</v>
      </c>
      <c r="CR647" s="115" t="s">
        <v>102</v>
      </c>
      <c r="CS647" s="116"/>
      <c r="CT647" s="117" t="s">
        <v>109</v>
      </c>
      <c r="CU647" s="117" t="s">
        <v>109</v>
      </c>
      <c r="CV647" s="83">
        <v>643</v>
      </c>
      <c r="CW647" s="83" t="s">
        <v>108</v>
      </c>
      <c r="CX647" s="83">
        <v>643</v>
      </c>
      <c r="CY647" s="83" t="s">
        <v>108</v>
      </c>
      <c r="CZ647" s="83">
        <v>6971</v>
      </c>
      <c r="DA647" s="83" t="s">
        <v>419</v>
      </c>
      <c r="DB647" s="83" t="s">
        <v>130</v>
      </c>
      <c r="DC647" s="83" t="s">
        <v>499</v>
      </c>
      <c r="DD647" s="83">
        <v>1692</v>
      </c>
      <c r="DE647" s="83" t="s">
        <v>444</v>
      </c>
      <c r="DF647" s="83" t="s">
        <v>130</v>
      </c>
      <c r="DG647" s="83" t="s">
        <v>499</v>
      </c>
      <c r="DH647" s="83"/>
      <c r="DI647" s="83">
        <v>0</v>
      </c>
      <c r="DJ647" s="83">
        <v>1</v>
      </c>
      <c r="DK647" s="83">
        <v>0</v>
      </c>
      <c r="DL647" s="83">
        <v>0</v>
      </c>
      <c r="DM647" s="83">
        <v>0</v>
      </c>
      <c r="DN647" s="83">
        <v>0</v>
      </c>
      <c r="DO647" s="83">
        <v>0</v>
      </c>
      <c r="DP647" s="83">
        <v>0</v>
      </c>
      <c r="DQ647" s="83">
        <v>0</v>
      </c>
      <c r="DR647" s="83">
        <v>0</v>
      </c>
      <c r="DS647" s="83">
        <v>0</v>
      </c>
      <c r="DT647" s="83">
        <v>3</v>
      </c>
      <c r="DU647" s="83">
        <v>3</v>
      </c>
      <c r="DV647" s="83">
        <v>0</v>
      </c>
      <c r="DW647" s="83">
        <v>0</v>
      </c>
      <c r="DX647" s="83">
        <v>3</v>
      </c>
      <c r="DY647" s="85">
        <v>44289</v>
      </c>
      <c r="DZ647" s="83" t="s">
        <v>4694</v>
      </c>
      <c r="EA647" s="83" t="s">
        <v>102</v>
      </c>
      <c r="EB647" s="83" t="s">
        <v>482</v>
      </c>
      <c r="EC647" s="83">
        <v>643</v>
      </c>
      <c r="ED647" s="83" t="s">
        <v>483</v>
      </c>
      <c r="EE647" s="83">
        <v>1</v>
      </c>
      <c r="EF647" s="83">
        <v>0</v>
      </c>
      <c r="EG647" s="83">
        <v>0</v>
      </c>
      <c r="EH647" s="83" t="s">
        <v>109</v>
      </c>
      <c r="EI647" s="83" t="s">
        <v>108</v>
      </c>
      <c r="EJ647" s="83" t="s">
        <v>583</v>
      </c>
      <c r="EK647" s="83">
        <v>0</v>
      </c>
      <c r="EL647" s="83">
        <v>0</v>
      </c>
      <c r="EM647" s="83">
        <v>1</v>
      </c>
      <c r="EN647" s="83" t="s">
        <v>497</v>
      </c>
      <c r="EO647" s="83"/>
      <c r="EP647" s="83" t="s">
        <v>436</v>
      </c>
      <c r="EQ647" s="136">
        <v>1</v>
      </c>
      <c r="ER647" s="136">
        <v>1</v>
      </c>
      <c r="ES647" s="136">
        <v>1</v>
      </c>
      <c r="ET647" s="136">
        <v>1</v>
      </c>
      <c r="EU647" s="215" t="s">
        <v>269</v>
      </c>
      <c r="EV647" s="136">
        <v>1</v>
      </c>
      <c r="EW647" s="136">
        <v>1</v>
      </c>
      <c r="EX647" s="136">
        <v>1</v>
      </c>
      <c r="EY647" s="136">
        <v>1</v>
      </c>
      <c r="EZ647" s="136">
        <v>1</v>
      </c>
      <c r="FP647" s="215" t="s">
        <v>592</v>
      </c>
      <c r="FQ647" s="136" t="b">
        <v>1</v>
      </c>
      <c r="FR647" s="136" t="b">
        <v>1</v>
      </c>
      <c r="FS647" s="136" t="b">
        <v>1</v>
      </c>
      <c r="FT647" s="136" t="b">
        <v>1</v>
      </c>
      <c r="FX647" s="215" t="s">
        <v>269</v>
      </c>
    </row>
    <row r="648" spans="1:180" ht="60" customHeight="1" x14ac:dyDescent="0.55000000000000004">
      <c r="A648" s="83" t="s">
        <v>130</v>
      </c>
      <c r="B648" s="83" t="s">
        <v>98</v>
      </c>
      <c r="C648" s="136">
        <v>969363</v>
      </c>
      <c r="D648" s="207" t="s">
        <v>628</v>
      </c>
      <c r="E648" s="208" t="s">
        <v>633</v>
      </c>
      <c r="F648" s="83" t="s">
        <v>108</v>
      </c>
      <c r="G648" s="85">
        <v>22744</v>
      </c>
      <c r="H648" s="83" t="s">
        <v>102</v>
      </c>
      <c r="I648" s="85">
        <v>39772</v>
      </c>
      <c r="J648" s="83" t="s">
        <v>228</v>
      </c>
      <c r="K648" s="216">
        <v>272534153624</v>
      </c>
      <c r="L648" s="83" t="s">
        <v>191</v>
      </c>
      <c r="M648" s="85">
        <v>43619</v>
      </c>
      <c r="N648" s="83">
        <v>-2521.6666666666702</v>
      </c>
      <c r="O648" s="83" t="s">
        <v>193</v>
      </c>
      <c r="P648" s="83" t="s">
        <v>181</v>
      </c>
      <c r="Q648" s="208" t="s">
        <v>7620</v>
      </c>
      <c r="R648" s="83" t="s">
        <v>102</v>
      </c>
      <c r="S648" s="83" t="s">
        <v>102</v>
      </c>
      <c r="T648" s="83" t="s">
        <v>133</v>
      </c>
      <c r="U648" s="83" t="s">
        <v>10117</v>
      </c>
      <c r="V648" s="83" t="s">
        <v>111</v>
      </c>
      <c r="W648" s="83" t="s">
        <v>105</v>
      </c>
      <c r="X648" s="86" t="s">
        <v>7620</v>
      </c>
      <c r="Y648" s="87" t="s">
        <v>102</v>
      </c>
      <c r="Z648" s="87" t="s">
        <v>102</v>
      </c>
      <c r="AA648" s="87" t="s">
        <v>133</v>
      </c>
      <c r="AB648" s="87" t="s">
        <v>10117</v>
      </c>
      <c r="AC648" s="87" t="s">
        <v>111</v>
      </c>
      <c r="AD648" s="87" t="s">
        <v>105</v>
      </c>
      <c r="AE648" s="87" t="s">
        <v>106</v>
      </c>
      <c r="AF648" s="86" t="s">
        <v>7620</v>
      </c>
      <c r="AG648" s="87" t="s">
        <v>486</v>
      </c>
      <c r="AH648" s="87" t="s">
        <v>10117</v>
      </c>
      <c r="AI648" s="87" t="s">
        <v>111</v>
      </c>
      <c r="AJ648" s="87" t="s">
        <v>204</v>
      </c>
      <c r="AK648" s="88"/>
      <c r="AL648" s="83" t="s">
        <v>107</v>
      </c>
      <c r="AM648" s="89" t="s">
        <v>454</v>
      </c>
      <c r="AN648" s="90" t="s">
        <v>416</v>
      </c>
      <c r="AO648" s="91" t="s">
        <v>642</v>
      </c>
      <c r="AP648" s="90">
        <v>8.3333333333332291</v>
      </c>
      <c r="AQ648" s="92" t="s">
        <v>102</v>
      </c>
      <c r="AR648" s="93" t="s">
        <v>102</v>
      </c>
      <c r="AS648" s="93" t="s">
        <v>102</v>
      </c>
      <c r="AT648" s="93" t="s">
        <v>102</v>
      </c>
      <c r="AU648" s="210" t="s">
        <v>644</v>
      </c>
      <c r="AV648" s="93" t="s">
        <v>185</v>
      </c>
      <c r="AW648" s="94" t="s">
        <v>102</v>
      </c>
      <c r="AX648" s="93" t="s">
        <v>183</v>
      </c>
      <c r="AY648" s="95" t="s">
        <v>111</v>
      </c>
      <c r="AZ648" s="93" t="s">
        <v>102</v>
      </c>
      <c r="BA648" s="93" t="s">
        <v>102</v>
      </c>
      <c r="BB648" s="93" t="s">
        <v>102</v>
      </c>
      <c r="BC648" s="93" t="s">
        <v>102</v>
      </c>
      <c r="BD648" s="96" t="s">
        <v>102</v>
      </c>
      <c r="BE648" s="90">
        <v>-313.16666666666703</v>
      </c>
      <c r="BF648" s="93" t="s">
        <v>102</v>
      </c>
      <c r="BG648" s="93" t="s">
        <v>102</v>
      </c>
      <c r="BH648" s="93" t="s">
        <v>102</v>
      </c>
      <c r="BI648" s="93" t="s">
        <v>102</v>
      </c>
      <c r="BJ648" s="210" t="s">
        <v>642</v>
      </c>
      <c r="BK648" s="93" t="s">
        <v>192</v>
      </c>
      <c r="BL648" s="97" t="s">
        <v>102</v>
      </c>
      <c r="BM648" s="93" t="s">
        <v>183</v>
      </c>
      <c r="BN648" s="93" t="s">
        <v>106</v>
      </c>
      <c r="BO648" s="93" t="s">
        <v>102</v>
      </c>
      <c r="BP648" s="98" t="s">
        <v>102</v>
      </c>
      <c r="BQ648" s="93" t="s">
        <v>102</v>
      </c>
      <c r="BR648" s="93" t="s">
        <v>102</v>
      </c>
      <c r="BS648" s="93" t="s">
        <v>102</v>
      </c>
      <c r="BT648" s="99" t="s">
        <v>591</v>
      </c>
      <c r="BU648" s="100" t="s">
        <v>11658</v>
      </c>
      <c r="BV648" s="101" t="s">
        <v>471</v>
      </c>
      <c r="BW648" s="136"/>
      <c r="BX648" s="103" t="s">
        <v>565</v>
      </c>
      <c r="BY648" s="104" t="s">
        <v>190</v>
      </c>
      <c r="BZ648" s="136"/>
      <c r="CA648" s="83" t="s">
        <v>599</v>
      </c>
      <c r="CB648" s="106" t="s">
        <v>647</v>
      </c>
      <c r="CC648" s="106" t="s">
        <v>11659</v>
      </c>
      <c r="CD648" s="107"/>
      <c r="CE648" s="108" t="s">
        <v>107</v>
      </c>
      <c r="CF648" s="108" t="s">
        <v>107</v>
      </c>
      <c r="CG648" s="109"/>
      <c r="CH648" s="110" t="s">
        <v>107</v>
      </c>
      <c r="CI648" s="111"/>
      <c r="CJ648" s="112">
        <v>6710</v>
      </c>
      <c r="CK648" s="113">
        <v>86</v>
      </c>
      <c r="CL648" s="114" t="s">
        <v>134</v>
      </c>
      <c r="CM648" s="114" t="s">
        <v>108</v>
      </c>
      <c r="CN648" s="114"/>
      <c r="CO648" s="115" t="s">
        <v>102</v>
      </c>
      <c r="CP648" s="115" t="s">
        <v>102</v>
      </c>
      <c r="CQ648" s="115" t="s">
        <v>102</v>
      </c>
      <c r="CR648" s="115" t="s">
        <v>102</v>
      </c>
      <c r="CS648" s="116"/>
      <c r="CT648" s="117" t="s">
        <v>109</v>
      </c>
      <c r="CU648" s="117" t="s">
        <v>109</v>
      </c>
      <c r="CV648" s="83">
        <v>644</v>
      </c>
      <c r="CW648" s="83" t="s">
        <v>108</v>
      </c>
      <c r="CX648" s="83">
        <v>644</v>
      </c>
      <c r="CY648" s="83" t="s">
        <v>108</v>
      </c>
      <c r="CZ648" s="83">
        <v>6972</v>
      </c>
      <c r="DA648" s="83" t="s">
        <v>419</v>
      </c>
      <c r="DB648" s="83" t="s">
        <v>130</v>
      </c>
      <c r="DC648" s="83" t="s">
        <v>499</v>
      </c>
      <c r="DD648" s="83">
        <v>1693</v>
      </c>
      <c r="DE648" s="83" t="s">
        <v>444</v>
      </c>
      <c r="DF648" s="83" t="s">
        <v>130</v>
      </c>
      <c r="DG648" s="83" t="s">
        <v>499</v>
      </c>
      <c r="DH648" s="83"/>
      <c r="DI648" s="83">
        <v>0</v>
      </c>
      <c r="DJ648" s="83">
        <v>1</v>
      </c>
      <c r="DK648" s="83">
        <v>0</v>
      </c>
      <c r="DL648" s="83">
        <v>0</v>
      </c>
      <c r="DM648" s="83">
        <v>0</v>
      </c>
      <c r="DN648" s="83">
        <v>0</v>
      </c>
      <c r="DO648" s="83">
        <v>0</v>
      </c>
      <c r="DP648" s="83">
        <v>0</v>
      </c>
      <c r="DQ648" s="83">
        <v>0</v>
      </c>
      <c r="DR648" s="83">
        <v>0</v>
      </c>
      <c r="DS648" s="83">
        <v>0</v>
      </c>
      <c r="DT648" s="83">
        <v>3</v>
      </c>
      <c r="DU648" s="83">
        <v>3</v>
      </c>
      <c r="DV648" s="83">
        <v>0</v>
      </c>
      <c r="DW648" s="83">
        <v>0</v>
      </c>
      <c r="DX648" s="83">
        <v>3</v>
      </c>
      <c r="DY648" s="85">
        <v>44290</v>
      </c>
      <c r="DZ648" s="83" t="s">
        <v>4695</v>
      </c>
      <c r="EA648" s="83" t="s">
        <v>102</v>
      </c>
      <c r="EB648" s="83" t="s">
        <v>482</v>
      </c>
      <c r="EC648" s="83">
        <v>644</v>
      </c>
      <c r="ED648" s="83" t="s">
        <v>483</v>
      </c>
      <c r="EE648" s="83">
        <v>1</v>
      </c>
      <c r="EF648" s="83">
        <v>0</v>
      </c>
      <c r="EG648" s="83">
        <v>0</v>
      </c>
      <c r="EH648" s="83" t="s">
        <v>109</v>
      </c>
      <c r="EI648" s="83" t="s">
        <v>108</v>
      </c>
      <c r="EJ648" s="83" t="s">
        <v>583</v>
      </c>
      <c r="EK648" s="83">
        <v>0</v>
      </c>
      <c r="EL648" s="83">
        <v>0</v>
      </c>
      <c r="EM648" s="83">
        <v>1</v>
      </c>
      <c r="EN648" s="83" t="s">
        <v>497</v>
      </c>
      <c r="EO648" s="83"/>
      <c r="EP648" s="83" t="s">
        <v>436</v>
      </c>
      <c r="EQ648" s="136">
        <v>1</v>
      </c>
      <c r="ER648" s="136">
        <v>1</v>
      </c>
      <c r="ES648" s="136">
        <v>1</v>
      </c>
      <c r="ET648" s="136">
        <v>1</v>
      </c>
      <c r="EU648" s="215" t="s">
        <v>269</v>
      </c>
      <c r="EV648" s="136">
        <v>1</v>
      </c>
      <c r="EW648" s="136">
        <v>1</v>
      </c>
      <c r="EX648" s="136">
        <v>1</v>
      </c>
      <c r="EY648" s="136">
        <v>1</v>
      </c>
      <c r="EZ648" s="136">
        <v>1</v>
      </c>
      <c r="FP648" s="215" t="s">
        <v>592</v>
      </c>
      <c r="FQ648" s="136" t="b">
        <v>1</v>
      </c>
      <c r="FR648" s="136" t="b">
        <v>1</v>
      </c>
      <c r="FS648" s="136" t="b">
        <v>1</v>
      </c>
      <c r="FT648" s="136" t="b">
        <v>1</v>
      </c>
      <c r="FX648" s="215" t="s">
        <v>269</v>
      </c>
    </row>
    <row r="649" spans="1:180" ht="60" customHeight="1" x14ac:dyDescent="0.55000000000000004">
      <c r="A649" s="83" t="s">
        <v>130</v>
      </c>
      <c r="B649" s="83" t="s">
        <v>98</v>
      </c>
      <c r="C649" s="136">
        <v>211198</v>
      </c>
      <c r="D649" s="207" t="s">
        <v>629</v>
      </c>
      <c r="E649" s="208" t="s">
        <v>634</v>
      </c>
      <c r="F649" s="83" t="s">
        <v>108</v>
      </c>
      <c r="G649" s="85">
        <v>26341</v>
      </c>
      <c r="H649" s="83" t="s">
        <v>102</v>
      </c>
      <c r="I649" s="85">
        <v>34633</v>
      </c>
      <c r="J649" s="83" t="s">
        <v>228</v>
      </c>
      <c r="K649" s="216">
        <v>740619490246</v>
      </c>
      <c r="L649" s="83" t="s">
        <v>191</v>
      </c>
      <c r="M649" s="85">
        <v>43642</v>
      </c>
      <c r="N649" s="83">
        <v>-2526.6666666666702</v>
      </c>
      <c r="O649" s="83" t="s">
        <v>193</v>
      </c>
      <c r="P649" s="83" t="s">
        <v>181</v>
      </c>
      <c r="Q649" s="208" t="s">
        <v>7624</v>
      </c>
      <c r="R649" s="83" t="s">
        <v>102</v>
      </c>
      <c r="S649" s="83" t="s">
        <v>102</v>
      </c>
      <c r="T649" s="83" t="s">
        <v>131</v>
      </c>
      <c r="U649" s="83" t="s">
        <v>10118</v>
      </c>
      <c r="V649" s="83" t="s">
        <v>104</v>
      </c>
      <c r="W649" s="83" t="s">
        <v>105</v>
      </c>
      <c r="X649" s="86" t="s">
        <v>7624</v>
      </c>
      <c r="Y649" s="87" t="s">
        <v>102</v>
      </c>
      <c r="Z649" s="87" t="s">
        <v>102</v>
      </c>
      <c r="AA649" s="87" t="s">
        <v>131</v>
      </c>
      <c r="AB649" s="87" t="s">
        <v>10118</v>
      </c>
      <c r="AC649" s="87" t="s">
        <v>104</v>
      </c>
      <c r="AD649" s="87" t="s">
        <v>105</v>
      </c>
      <c r="AE649" s="87" t="s">
        <v>106</v>
      </c>
      <c r="AF649" s="86" t="s">
        <v>7624</v>
      </c>
      <c r="AG649" s="87" t="s">
        <v>177</v>
      </c>
      <c r="AH649" s="87" t="s">
        <v>10118</v>
      </c>
      <c r="AI649" s="87" t="s">
        <v>104</v>
      </c>
      <c r="AJ649" s="87" t="s">
        <v>204</v>
      </c>
      <c r="AK649" s="88"/>
      <c r="AL649" s="83" t="s">
        <v>107</v>
      </c>
      <c r="AM649" s="89" t="s">
        <v>454</v>
      </c>
      <c r="AN649" s="90" t="s">
        <v>416</v>
      </c>
      <c r="AO649" s="91" t="s">
        <v>643</v>
      </c>
      <c r="AP649" s="90">
        <v>8.3333333333332291</v>
      </c>
      <c r="AQ649" s="92" t="s">
        <v>102</v>
      </c>
      <c r="AR649" s="93" t="s">
        <v>102</v>
      </c>
      <c r="AS649" s="93" t="s">
        <v>102</v>
      </c>
      <c r="AT649" s="93" t="s">
        <v>102</v>
      </c>
      <c r="AU649" s="210" t="s">
        <v>645</v>
      </c>
      <c r="AV649" s="93" t="s">
        <v>185</v>
      </c>
      <c r="AW649" s="94" t="s">
        <v>102</v>
      </c>
      <c r="AX649" s="93" t="s">
        <v>105</v>
      </c>
      <c r="AY649" s="95" t="s">
        <v>104</v>
      </c>
      <c r="AZ649" s="93" t="s">
        <v>102</v>
      </c>
      <c r="BA649" s="93" t="s">
        <v>102</v>
      </c>
      <c r="BB649" s="93" t="s">
        <v>102</v>
      </c>
      <c r="BC649" s="93" t="s">
        <v>102</v>
      </c>
      <c r="BD649" s="96" t="s">
        <v>102</v>
      </c>
      <c r="BE649" s="90">
        <v>-313.66666666666703</v>
      </c>
      <c r="BF649" s="93" t="s">
        <v>102</v>
      </c>
      <c r="BG649" s="93" t="s">
        <v>102</v>
      </c>
      <c r="BH649" s="93" t="s">
        <v>102</v>
      </c>
      <c r="BI649" s="93" t="s">
        <v>102</v>
      </c>
      <c r="BJ649" s="210" t="s">
        <v>643</v>
      </c>
      <c r="BK649" s="93" t="s">
        <v>196</v>
      </c>
      <c r="BL649" s="97" t="s">
        <v>102</v>
      </c>
      <c r="BM649" s="93" t="s">
        <v>105</v>
      </c>
      <c r="BN649" s="93" t="s">
        <v>596</v>
      </c>
      <c r="BO649" s="93" t="s">
        <v>102</v>
      </c>
      <c r="BP649" s="98" t="s">
        <v>102</v>
      </c>
      <c r="BQ649" s="93" t="s">
        <v>102</v>
      </c>
      <c r="BR649" s="93" t="s">
        <v>102</v>
      </c>
      <c r="BS649" s="93" t="s">
        <v>102</v>
      </c>
      <c r="BT649" s="99" t="s">
        <v>591</v>
      </c>
      <c r="BU649" s="100" t="s">
        <v>11660</v>
      </c>
      <c r="BV649" s="101" t="s">
        <v>471</v>
      </c>
      <c r="BW649" s="136"/>
      <c r="BX649" s="103" t="s">
        <v>565</v>
      </c>
      <c r="BY649" s="104" t="s">
        <v>190</v>
      </c>
      <c r="BZ649" s="136"/>
      <c r="CA649" s="83" t="s">
        <v>599</v>
      </c>
      <c r="CB649" s="106" t="s">
        <v>647</v>
      </c>
      <c r="CC649" s="106" t="s">
        <v>11661</v>
      </c>
      <c r="CD649" s="107"/>
      <c r="CE649" s="108" t="s">
        <v>107</v>
      </c>
      <c r="CF649" s="108" t="s">
        <v>107</v>
      </c>
      <c r="CG649" s="109"/>
      <c r="CH649" s="110" t="s">
        <v>107</v>
      </c>
      <c r="CI649" s="111"/>
      <c r="CJ649" s="112">
        <v>6710</v>
      </c>
      <c r="CK649" s="113">
        <v>86</v>
      </c>
      <c r="CL649" s="114" t="s">
        <v>134</v>
      </c>
      <c r="CM649" s="114" t="s">
        <v>108</v>
      </c>
      <c r="CN649" s="114"/>
      <c r="CO649" s="115" t="s">
        <v>102</v>
      </c>
      <c r="CP649" s="115" t="s">
        <v>102</v>
      </c>
      <c r="CQ649" s="115" t="s">
        <v>102</v>
      </c>
      <c r="CR649" s="115" t="s">
        <v>102</v>
      </c>
      <c r="CS649" s="116"/>
      <c r="CT649" s="117" t="s">
        <v>109</v>
      </c>
      <c r="CU649" s="117" t="s">
        <v>109</v>
      </c>
      <c r="CV649" s="83">
        <v>645</v>
      </c>
      <c r="CW649" s="83" t="s">
        <v>108</v>
      </c>
      <c r="CX649" s="83">
        <v>645</v>
      </c>
      <c r="CY649" s="83" t="s">
        <v>108</v>
      </c>
      <c r="CZ649" s="83">
        <v>6973</v>
      </c>
      <c r="DA649" s="83" t="s">
        <v>419</v>
      </c>
      <c r="DB649" s="83" t="s">
        <v>130</v>
      </c>
      <c r="DC649" s="83" t="s">
        <v>499</v>
      </c>
      <c r="DD649" s="83">
        <v>1694</v>
      </c>
      <c r="DE649" s="83" t="s">
        <v>444</v>
      </c>
      <c r="DF649" s="83" t="s">
        <v>130</v>
      </c>
      <c r="DG649" s="83" t="s">
        <v>499</v>
      </c>
      <c r="DH649" s="83"/>
      <c r="DI649" s="83">
        <v>0</v>
      </c>
      <c r="DJ649" s="83">
        <v>1</v>
      </c>
      <c r="DK649" s="83">
        <v>0</v>
      </c>
      <c r="DL649" s="83">
        <v>0</v>
      </c>
      <c r="DM649" s="83">
        <v>0</v>
      </c>
      <c r="DN649" s="83">
        <v>0</v>
      </c>
      <c r="DO649" s="83">
        <v>0</v>
      </c>
      <c r="DP649" s="83">
        <v>0</v>
      </c>
      <c r="DQ649" s="83">
        <v>0</v>
      </c>
      <c r="DR649" s="83">
        <v>0</v>
      </c>
      <c r="DS649" s="83">
        <v>0</v>
      </c>
      <c r="DT649" s="83">
        <v>3</v>
      </c>
      <c r="DU649" s="83">
        <v>3</v>
      </c>
      <c r="DV649" s="83">
        <v>0</v>
      </c>
      <c r="DW649" s="83">
        <v>0</v>
      </c>
      <c r="DX649" s="83">
        <v>3</v>
      </c>
      <c r="DY649" s="85">
        <v>44291</v>
      </c>
      <c r="DZ649" s="83" t="s">
        <v>4696</v>
      </c>
      <c r="EA649" s="83" t="s">
        <v>102</v>
      </c>
      <c r="EB649" s="83" t="s">
        <v>482</v>
      </c>
      <c r="EC649" s="83">
        <v>645</v>
      </c>
      <c r="ED649" s="83" t="s">
        <v>483</v>
      </c>
      <c r="EE649" s="83">
        <v>1</v>
      </c>
      <c r="EF649" s="83">
        <v>0</v>
      </c>
      <c r="EG649" s="83">
        <v>0</v>
      </c>
      <c r="EH649" s="83" t="s">
        <v>109</v>
      </c>
      <c r="EI649" s="83" t="s">
        <v>108</v>
      </c>
      <c r="EJ649" s="83" t="s">
        <v>583</v>
      </c>
      <c r="EK649" s="83">
        <v>0</v>
      </c>
      <c r="EL649" s="83">
        <v>0</v>
      </c>
      <c r="EM649" s="83">
        <v>1</v>
      </c>
      <c r="EN649" s="83" t="s">
        <v>497</v>
      </c>
      <c r="EO649" s="83"/>
      <c r="EP649" s="83" t="s">
        <v>436</v>
      </c>
      <c r="EQ649" s="136">
        <v>1</v>
      </c>
      <c r="ER649" s="136">
        <v>1</v>
      </c>
      <c r="ES649" s="136">
        <v>1</v>
      </c>
      <c r="ET649" s="136">
        <v>1</v>
      </c>
      <c r="EU649" s="215" t="s">
        <v>269</v>
      </c>
      <c r="EV649" s="136">
        <v>1</v>
      </c>
      <c r="EW649" s="136">
        <v>1</v>
      </c>
      <c r="EX649" s="136">
        <v>1</v>
      </c>
      <c r="EY649" s="136">
        <v>1</v>
      </c>
      <c r="EZ649" s="136">
        <v>1</v>
      </c>
      <c r="FP649" s="215" t="s">
        <v>592</v>
      </c>
      <c r="FQ649" s="136" t="b">
        <v>1</v>
      </c>
      <c r="FR649" s="136" t="b">
        <v>1</v>
      </c>
      <c r="FS649" s="136" t="b">
        <v>1</v>
      </c>
      <c r="FT649" s="136" t="b">
        <v>1</v>
      </c>
      <c r="FX649" s="215" t="s">
        <v>269</v>
      </c>
    </row>
    <row r="650" spans="1:180" ht="60" customHeight="1" x14ac:dyDescent="0.55000000000000004">
      <c r="A650" s="83" t="s">
        <v>130</v>
      </c>
      <c r="B650" s="83" t="s">
        <v>98</v>
      </c>
      <c r="C650" s="136">
        <v>353408</v>
      </c>
      <c r="D650" s="207" t="s">
        <v>627</v>
      </c>
      <c r="E650" s="208" t="s">
        <v>630</v>
      </c>
      <c r="F650" s="83" t="s">
        <v>108</v>
      </c>
      <c r="G650" s="85">
        <v>20621</v>
      </c>
      <c r="H650" s="83" t="s">
        <v>102</v>
      </c>
      <c r="I650" s="85">
        <v>39794</v>
      </c>
      <c r="J650" s="83" t="s">
        <v>228</v>
      </c>
      <c r="K650" s="216">
        <v>119323952376</v>
      </c>
      <c r="L650" s="83" t="s">
        <v>191</v>
      </c>
      <c r="M650" s="85">
        <v>43631</v>
      </c>
      <c r="N650" s="83">
        <v>-2531.6666666666702</v>
      </c>
      <c r="O650" s="83" t="s">
        <v>180</v>
      </c>
      <c r="P650" s="83" t="s">
        <v>181</v>
      </c>
      <c r="Q650" s="208" t="s">
        <v>7628</v>
      </c>
      <c r="R650" s="83" t="s">
        <v>102</v>
      </c>
      <c r="S650" s="83" t="s">
        <v>102</v>
      </c>
      <c r="T650" s="83" t="s">
        <v>199</v>
      </c>
      <c r="U650" s="83" t="s">
        <v>10119</v>
      </c>
      <c r="V650" s="83" t="s">
        <v>104</v>
      </c>
      <c r="W650" s="83" t="s">
        <v>105</v>
      </c>
      <c r="X650" s="86" t="s">
        <v>7628</v>
      </c>
      <c r="Y650" s="87" t="s">
        <v>102</v>
      </c>
      <c r="Z650" s="87" t="s">
        <v>102</v>
      </c>
      <c r="AA650" s="87" t="s">
        <v>199</v>
      </c>
      <c r="AB650" s="87" t="s">
        <v>10119</v>
      </c>
      <c r="AC650" s="87" t="s">
        <v>104</v>
      </c>
      <c r="AD650" s="87" t="s">
        <v>105</v>
      </c>
      <c r="AE650" s="87" t="s">
        <v>106</v>
      </c>
      <c r="AF650" s="86" t="s">
        <v>7628</v>
      </c>
      <c r="AG650" s="87" t="s">
        <v>489</v>
      </c>
      <c r="AH650" s="87" t="s">
        <v>10120</v>
      </c>
      <c r="AI650" s="87" t="s">
        <v>104</v>
      </c>
      <c r="AJ650" s="87" t="s">
        <v>204</v>
      </c>
      <c r="AK650" s="88"/>
      <c r="AL650" s="83" t="s">
        <v>107</v>
      </c>
      <c r="AM650" s="89" t="s">
        <v>454</v>
      </c>
      <c r="AN650" s="90" t="s">
        <v>416</v>
      </c>
      <c r="AO650" s="91" t="s">
        <v>641</v>
      </c>
      <c r="AP650" s="90">
        <v>8.3333333333332291</v>
      </c>
      <c r="AQ650" s="92" t="s">
        <v>211</v>
      </c>
      <c r="AR650" s="93" t="s">
        <v>102</v>
      </c>
      <c r="AS650" s="93" t="s">
        <v>102</v>
      </c>
      <c r="AT650" s="93" t="s">
        <v>102</v>
      </c>
      <c r="AU650" s="210" t="s">
        <v>641</v>
      </c>
      <c r="AV650" s="93" t="s">
        <v>192</v>
      </c>
      <c r="AW650" s="94" t="s">
        <v>102</v>
      </c>
      <c r="AX650" s="93" t="s">
        <v>105</v>
      </c>
      <c r="AY650" s="95" t="s">
        <v>188</v>
      </c>
      <c r="AZ650" s="93" t="s">
        <v>102</v>
      </c>
      <c r="BA650" s="93" t="s">
        <v>10121</v>
      </c>
      <c r="BB650" s="93" t="s">
        <v>102</v>
      </c>
      <c r="BC650" s="93" t="s">
        <v>102</v>
      </c>
      <c r="BD650" s="96" t="s">
        <v>102</v>
      </c>
      <c r="BE650" s="90">
        <v>-314.16666666666703</v>
      </c>
      <c r="BF650" s="93" t="s">
        <v>211</v>
      </c>
      <c r="BG650" s="93" t="s">
        <v>102</v>
      </c>
      <c r="BH650" s="93" t="s">
        <v>102</v>
      </c>
      <c r="BI650" s="93" t="s">
        <v>102</v>
      </c>
      <c r="BJ650" s="210" t="s">
        <v>646</v>
      </c>
      <c r="BK650" s="93" t="s">
        <v>182</v>
      </c>
      <c r="BL650" s="97" t="s">
        <v>102</v>
      </c>
      <c r="BM650" s="93" t="s">
        <v>105</v>
      </c>
      <c r="BN650" s="93" t="s">
        <v>104</v>
      </c>
      <c r="BO650" s="93" t="s">
        <v>102</v>
      </c>
      <c r="BP650" s="98">
        <v>20180422</v>
      </c>
      <c r="BQ650" s="93" t="s">
        <v>102</v>
      </c>
      <c r="BR650" s="93" t="s">
        <v>102</v>
      </c>
      <c r="BS650" s="93" t="s">
        <v>102</v>
      </c>
      <c r="BT650" s="99" t="s">
        <v>591</v>
      </c>
      <c r="BU650" s="100" t="s">
        <v>11662</v>
      </c>
      <c r="BV650" s="101" t="s">
        <v>471</v>
      </c>
      <c r="BW650" s="136"/>
      <c r="BX650" s="103" t="s">
        <v>565</v>
      </c>
      <c r="BY650" s="104" t="s">
        <v>190</v>
      </c>
      <c r="BZ650" s="136"/>
      <c r="CA650" s="83" t="s">
        <v>599</v>
      </c>
      <c r="CB650" s="106" t="s">
        <v>647</v>
      </c>
      <c r="CC650" s="106" t="s">
        <v>11663</v>
      </c>
      <c r="CD650" s="107"/>
      <c r="CE650" s="108" t="s">
        <v>107</v>
      </c>
      <c r="CF650" s="108" t="s">
        <v>107</v>
      </c>
      <c r="CG650" s="109"/>
      <c r="CH650" s="110" t="s">
        <v>107</v>
      </c>
      <c r="CI650" s="111"/>
      <c r="CJ650" s="112">
        <v>6710</v>
      </c>
      <c r="CK650" s="113">
        <v>86</v>
      </c>
      <c r="CL650" s="114" t="s">
        <v>134</v>
      </c>
      <c r="CM650" s="114" t="s">
        <v>108</v>
      </c>
      <c r="CN650" s="114"/>
      <c r="CO650" s="115" t="s">
        <v>102</v>
      </c>
      <c r="CP650" s="115" t="s">
        <v>102</v>
      </c>
      <c r="CQ650" s="115" t="s">
        <v>102</v>
      </c>
      <c r="CR650" s="115" t="s">
        <v>102</v>
      </c>
      <c r="CS650" s="116"/>
      <c r="CT650" s="117" t="s">
        <v>109</v>
      </c>
      <c r="CU650" s="117" t="s">
        <v>109</v>
      </c>
      <c r="CV650" s="83">
        <v>646</v>
      </c>
      <c r="CW650" s="83" t="s">
        <v>108</v>
      </c>
      <c r="CX650" s="83">
        <v>646</v>
      </c>
      <c r="CY650" s="83" t="s">
        <v>108</v>
      </c>
      <c r="CZ650" s="83">
        <v>6974</v>
      </c>
      <c r="DA650" s="83" t="s">
        <v>419</v>
      </c>
      <c r="DB650" s="83" t="s">
        <v>130</v>
      </c>
      <c r="DC650" s="83" t="s">
        <v>499</v>
      </c>
      <c r="DD650" s="83">
        <v>1695</v>
      </c>
      <c r="DE650" s="83" t="s">
        <v>444</v>
      </c>
      <c r="DF650" s="83" t="s">
        <v>130</v>
      </c>
      <c r="DG650" s="83" t="s">
        <v>499</v>
      </c>
      <c r="DH650" s="83"/>
      <c r="DI650" s="83">
        <v>0</v>
      </c>
      <c r="DJ650" s="83">
        <v>1</v>
      </c>
      <c r="DK650" s="83">
        <v>0</v>
      </c>
      <c r="DL650" s="83">
        <v>0</v>
      </c>
      <c r="DM650" s="83">
        <v>0</v>
      </c>
      <c r="DN650" s="83">
        <v>0</v>
      </c>
      <c r="DO650" s="83">
        <v>0</v>
      </c>
      <c r="DP650" s="83">
        <v>0</v>
      </c>
      <c r="DQ650" s="83">
        <v>0</v>
      </c>
      <c r="DR650" s="83">
        <v>0</v>
      </c>
      <c r="DS650" s="83">
        <v>0</v>
      </c>
      <c r="DT650" s="83">
        <v>3</v>
      </c>
      <c r="DU650" s="83">
        <v>3</v>
      </c>
      <c r="DV650" s="83">
        <v>0</v>
      </c>
      <c r="DW650" s="83">
        <v>0</v>
      </c>
      <c r="DX650" s="83">
        <v>3</v>
      </c>
      <c r="DY650" s="85">
        <v>44292</v>
      </c>
      <c r="DZ650" s="83" t="s">
        <v>4697</v>
      </c>
      <c r="EA650" s="83" t="s">
        <v>102</v>
      </c>
      <c r="EB650" s="83" t="s">
        <v>482</v>
      </c>
      <c r="EC650" s="83">
        <v>646</v>
      </c>
      <c r="ED650" s="83" t="s">
        <v>483</v>
      </c>
      <c r="EE650" s="83">
        <v>1</v>
      </c>
      <c r="EF650" s="83">
        <v>0</v>
      </c>
      <c r="EG650" s="83">
        <v>0</v>
      </c>
      <c r="EH650" s="83" t="s">
        <v>109</v>
      </c>
      <c r="EI650" s="83" t="s">
        <v>108</v>
      </c>
      <c r="EJ650" s="83" t="s">
        <v>583</v>
      </c>
      <c r="EK650" s="83">
        <v>0</v>
      </c>
      <c r="EL650" s="83">
        <v>0</v>
      </c>
      <c r="EM650" s="83">
        <v>1</v>
      </c>
      <c r="EN650" s="83" t="s">
        <v>497</v>
      </c>
      <c r="EO650" s="83"/>
      <c r="EP650" s="83" t="s">
        <v>436</v>
      </c>
      <c r="EQ650" s="136">
        <v>1</v>
      </c>
      <c r="ER650" s="136">
        <v>1</v>
      </c>
      <c r="ES650" s="136">
        <v>1</v>
      </c>
      <c r="ET650" s="136">
        <v>1</v>
      </c>
      <c r="EU650" s="215" t="s">
        <v>269</v>
      </c>
      <c r="EV650" s="136">
        <v>1</v>
      </c>
      <c r="EW650" s="136">
        <v>1</v>
      </c>
      <c r="EX650" s="136">
        <v>1</v>
      </c>
      <c r="EY650" s="136">
        <v>1</v>
      </c>
      <c r="EZ650" s="136">
        <v>1</v>
      </c>
      <c r="FP650" s="215" t="s">
        <v>592</v>
      </c>
      <c r="FQ650" s="136" t="b">
        <v>1</v>
      </c>
      <c r="FR650" s="136" t="b">
        <v>1</v>
      </c>
      <c r="FS650" s="136" t="b">
        <v>1</v>
      </c>
      <c r="FT650" s="136" t="b">
        <v>1</v>
      </c>
      <c r="FX650" s="215" t="s">
        <v>269</v>
      </c>
    </row>
    <row r="651" spans="1:180" ht="60" customHeight="1" x14ac:dyDescent="0.55000000000000004">
      <c r="A651" s="83" t="s">
        <v>130</v>
      </c>
      <c r="B651" s="83" t="s">
        <v>98</v>
      </c>
      <c r="C651" s="136">
        <v>710468</v>
      </c>
      <c r="D651" s="207" t="s">
        <v>628</v>
      </c>
      <c r="E651" s="208" t="s">
        <v>633</v>
      </c>
      <c r="F651" s="83" t="s">
        <v>108</v>
      </c>
      <c r="G651" s="85">
        <v>22744</v>
      </c>
      <c r="H651" s="83" t="s">
        <v>102</v>
      </c>
      <c r="I651" s="85">
        <v>39772</v>
      </c>
      <c r="J651" s="83" t="s">
        <v>228</v>
      </c>
      <c r="K651" s="216">
        <v>372878763387</v>
      </c>
      <c r="L651" s="83" t="s">
        <v>191</v>
      </c>
      <c r="M651" s="85">
        <v>43619</v>
      </c>
      <c r="N651" s="83">
        <v>-2536.6666666666702</v>
      </c>
      <c r="O651" s="83" t="s">
        <v>193</v>
      </c>
      <c r="P651" s="83" t="s">
        <v>181</v>
      </c>
      <c r="Q651" s="208" t="s">
        <v>7632</v>
      </c>
      <c r="R651" s="83" t="s">
        <v>102</v>
      </c>
      <c r="S651" s="83" t="s">
        <v>102</v>
      </c>
      <c r="T651" s="83" t="s">
        <v>133</v>
      </c>
      <c r="U651" s="83" t="s">
        <v>10122</v>
      </c>
      <c r="V651" s="83" t="s">
        <v>111</v>
      </c>
      <c r="W651" s="83" t="s">
        <v>105</v>
      </c>
      <c r="X651" s="86" t="s">
        <v>7632</v>
      </c>
      <c r="Y651" s="87" t="s">
        <v>102</v>
      </c>
      <c r="Z651" s="87" t="s">
        <v>102</v>
      </c>
      <c r="AA651" s="87" t="s">
        <v>133</v>
      </c>
      <c r="AB651" s="87" t="s">
        <v>10122</v>
      </c>
      <c r="AC651" s="87" t="s">
        <v>111</v>
      </c>
      <c r="AD651" s="87" t="s">
        <v>105</v>
      </c>
      <c r="AE651" s="87" t="s">
        <v>106</v>
      </c>
      <c r="AF651" s="86" t="s">
        <v>7632</v>
      </c>
      <c r="AG651" s="87" t="s">
        <v>486</v>
      </c>
      <c r="AH651" s="87" t="s">
        <v>10122</v>
      </c>
      <c r="AI651" s="87" t="s">
        <v>111</v>
      </c>
      <c r="AJ651" s="87" t="s">
        <v>204</v>
      </c>
      <c r="AK651" s="88"/>
      <c r="AL651" s="83" t="s">
        <v>107</v>
      </c>
      <c r="AM651" s="89" t="s">
        <v>454</v>
      </c>
      <c r="AN651" s="90" t="s">
        <v>416</v>
      </c>
      <c r="AO651" s="91" t="s">
        <v>642</v>
      </c>
      <c r="AP651" s="90">
        <v>8.3333333333332291</v>
      </c>
      <c r="AQ651" s="92" t="s">
        <v>102</v>
      </c>
      <c r="AR651" s="93" t="s">
        <v>102</v>
      </c>
      <c r="AS651" s="93" t="s">
        <v>102</v>
      </c>
      <c r="AT651" s="93" t="s">
        <v>102</v>
      </c>
      <c r="AU651" s="210" t="s">
        <v>644</v>
      </c>
      <c r="AV651" s="93" t="s">
        <v>185</v>
      </c>
      <c r="AW651" s="94" t="s">
        <v>102</v>
      </c>
      <c r="AX651" s="93" t="s">
        <v>183</v>
      </c>
      <c r="AY651" s="95" t="s">
        <v>111</v>
      </c>
      <c r="AZ651" s="93" t="s">
        <v>102</v>
      </c>
      <c r="BA651" s="93" t="s">
        <v>102</v>
      </c>
      <c r="BB651" s="93" t="s">
        <v>102</v>
      </c>
      <c r="BC651" s="93" t="s">
        <v>102</v>
      </c>
      <c r="BD651" s="96" t="s">
        <v>102</v>
      </c>
      <c r="BE651" s="90">
        <v>-314.66666666666703</v>
      </c>
      <c r="BF651" s="93" t="s">
        <v>102</v>
      </c>
      <c r="BG651" s="93" t="s">
        <v>102</v>
      </c>
      <c r="BH651" s="93" t="s">
        <v>102</v>
      </c>
      <c r="BI651" s="93" t="s">
        <v>102</v>
      </c>
      <c r="BJ651" s="210" t="s">
        <v>642</v>
      </c>
      <c r="BK651" s="93" t="s">
        <v>192</v>
      </c>
      <c r="BL651" s="97" t="s">
        <v>102</v>
      </c>
      <c r="BM651" s="93" t="s">
        <v>183</v>
      </c>
      <c r="BN651" s="93" t="s">
        <v>106</v>
      </c>
      <c r="BO651" s="93" t="s">
        <v>102</v>
      </c>
      <c r="BP651" s="98" t="s">
        <v>102</v>
      </c>
      <c r="BQ651" s="93" t="s">
        <v>102</v>
      </c>
      <c r="BR651" s="93" t="s">
        <v>102</v>
      </c>
      <c r="BS651" s="93" t="s">
        <v>102</v>
      </c>
      <c r="BT651" s="99" t="s">
        <v>591</v>
      </c>
      <c r="BU651" s="100" t="s">
        <v>11664</v>
      </c>
      <c r="BV651" s="101" t="s">
        <v>471</v>
      </c>
      <c r="BW651" s="136"/>
      <c r="BX651" s="103" t="s">
        <v>565</v>
      </c>
      <c r="BY651" s="104" t="s">
        <v>190</v>
      </c>
      <c r="BZ651" s="136"/>
      <c r="CA651" s="83" t="s">
        <v>599</v>
      </c>
      <c r="CB651" s="106" t="s">
        <v>647</v>
      </c>
      <c r="CC651" s="106" t="s">
        <v>11665</v>
      </c>
      <c r="CD651" s="107"/>
      <c r="CE651" s="108" t="s">
        <v>107</v>
      </c>
      <c r="CF651" s="108" t="s">
        <v>107</v>
      </c>
      <c r="CG651" s="109"/>
      <c r="CH651" s="110" t="s">
        <v>107</v>
      </c>
      <c r="CI651" s="111"/>
      <c r="CJ651" s="112">
        <v>6710</v>
      </c>
      <c r="CK651" s="113">
        <v>86</v>
      </c>
      <c r="CL651" s="114" t="s">
        <v>134</v>
      </c>
      <c r="CM651" s="114" t="s">
        <v>108</v>
      </c>
      <c r="CN651" s="114"/>
      <c r="CO651" s="115" t="s">
        <v>102</v>
      </c>
      <c r="CP651" s="115" t="s">
        <v>102</v>
      </c>
      <c r="CQ651" s="115" t="s">
        <v>102</v>
      </c>
      <c r="CR651" s="115" t="s">
        <v>102</v>
      </c>
      <c r="CS651" s="116"/>
      <c r="CT651" s="117" t="s">
        <v>109</v>
      </c>
      <c r="CU651" s="117" t="s">
        <v>109</v>
      </c>
      <c r="CV651" s="83">
        <v>647</v>
      </c>
      <c r="CW651" s="83" t="s">
        <v>108</v>
      </c>
      <c r="CX651" s="83">
        <v>647</v>
      </c>
      <c r="CY651" s="83" t="s">
        <v>108</v>
      </c>
      <c r="CZ651" s="83">
        <v>6975</v>
      </c>
      <c r="DA651" s="83" t="s">
        <v>419</v>
      </c>
      <c r="DB651" s="83" t="s">
        <v>130</v>
      </c>
      <c r="DC651" s="83" t="s">
        <v>499</v>
      </c>
      <c r="DD651" s="83">
        <v>1696</v>
      </c>
      <c r="DE651" s="83" t="s">
        <v>444</v>
      </c>
      <c r="DF651" s="83" t="s">
        <v>130</v>
      </c>
      <c r="DG651" s="83" t="s">
        <v>499</v>
      </c>
      <c r="DH651" s="83"/>
      <c r="DI651" s="83">
        <v>0</v>
      </c>
      <c r="DJ651" s="83">
        <v>1</v>
      </c>
      <c r="DK651" s="83">
        <v>0</v>
      </c>
      <c r="DL651" s="83">
        <v>0</v>
      </c>
      <c r="DM651" s="83">
        <v>0</v>
      </c>
      <c r="DN651" s="83">
        <v>0</v>
      </c>
      <c r="DO651" s="83">
        <v>0</v>
      </c>
      <c r="DP651" s="83">
        <v>0</v>
      </c>
      <c r="DQ651" s="83">
        <v>0</v>
      </c>
      <c r="DR651" s="83">
        <v>0</v>
      </c>
      <c r="DS651" s="83">
        <v>0</v>
      </c>
      <c r="DT651" s="83">
        <v>3</v>
      </c>
      <c r="DU651" s="83">
        <v>3</v>
      </c>
      <c r="DV651" s="83">
        <v>0</v>
      </c>
      <c r="DW651" s="83">
        <v>0</v>
      </c>
      <c r="DX651" s="83">
        <v>3</v>
      </c>
      <c r="DY651" s="85">
        <v>44293</v>
      </c>
      <c r="DZ651" s="83" t="s">
        <v>4698</v>
      </c>
      <c r="EA651" s="83" t="s">
        <v>102</v>
      </c>
      <c r="EB651" s="83" t="s">
        <v>482</v>
      </c>
      <c r="EC651" s="83">
        <v>647</v>
      </c>
      <c r="ED651" s="83" t="s">
        <v>483</v>
      </c>
      <c r="EE651" s="83">
        <v>1</v>
      </c>
      <c r="EF651" s="83">
        <v>0</v>
      </c>
      <c r="EG651" s="83">
        <v>0</v>
      </c>
      <c r="EH651" s="83" t="s">
        <v>109</v>
      </c>
      <c r="EI651" s="83" t="s">
        <v>108</v>
      </c>
      <c r="EJ651" s="83" t="s">
        <v>583</v>
      </c>
      <c r="EK651" s="83">
        <v>0</v>
      </c>
      <c r="EL651" s="83">
        <v>0</v>
      </c>
      <c r="EM651" s="83">
        <v>1</v>
      </c>
      <c r="EN651" s="83" t="s">
        <v>497</v>
      </c>
      <c r="EO651" s="83"/>
      <c r="EP651" s="83" t="s">
        <v>436</v>
      </c>
      <c r="EQ651" s="136">
        <v>1</v>
      </c>
      <c r="ER651" s="136">
        <v>1</v>
      </c>
      <c r="ES651" s="136">
        <v>1</v>
      </c>
      <c r="ET651" s="136">
        <v>1</v>
      </c>
      <c r="EU651" s="215" t="s">
        <v>269</v>
      </c>
      <c r="EV651" s="136">
        <v>1</v>
      </c>
      <c r="EW651" s="136">
        <v>1</v>
      </c>
      <c r="EX651" s="136">
        <v>1</v>
      </c>
      <c r="EY651" s="136">
        <v>1</v>
      </c>
      <c r="EZ651" s="136">
        <v>1</v>
      </c>
      <c r="FP651" s="215" t="s">
        <v>592</v>
      </c>
      <c r="FQ651" s="136" t="b">
        <v>1</v>
      </c>
      <c r="FR651" s="136" t="b">
        <v>1</v>
      </c>
      <c r="FS651" s="136" t="b">
        <v>1</v>
      </c>
      <c r="FT651" s="136" t="b">
        <v>1</v>
      </c>
      <c r="FX651" s="215" t="s">
        <v>269</v>
      </c>
    </row>
    <row r="652" spans="1:180" ht="60" customHeight="1" x14ac:dyDescent="0.55000000000000004">
      <c r="A652" s="83" t="s">
        <v>130</v>
      </c>
      <c r="B652" s="83" t="s">
        <v>98</v>
      </c>
      <c r="C652" s="136">
        <v>403968</v>
      </c>
      <c r="D652" s="207" t="s">
        <v>629</v>
      </c>
      <c r="E652" s="208" t="s">
        <v>634</v>
      </c>
      <c r="F652" s="83" t="s">
        <v>108</v>
      </c>
      <c r="G652" s="85">
        <v>26341</v>
      </c>
      <c r="H652" s="83" t="s">
        <v>102</v>
      </c>
      <c r="I652" s="85">
        <v>34633</v>
      </c>
      <c r="J652" s="83" t="s">
        <v>228</v>
      </c>
      <c r="K652" s="216">
        <v>552224649428</v>
      </c>
      <c r="L652" s="83" t="s">
        <v>191</v>
      </c>
      <c r="M652" s="85">
        <v>43642</v>
      </c>
      <c r="N652" s="83">
        <v>-2541.6666666666702</v>
      </c>
      <c r="O652" s="83" t="s">
        <v>193</v>
      </c>
      <c r="P652" s="83" t="s">
        <v>181</v>
      </c>
      <c r="Q652" s="208" t="s">
        <v>7636</v>
      </c>
      <c r="R652" s="83" t="s">
        <v>102</v>
      </c>
      <c r="S652" s="83" t="s">
        <v>102</v>
      </c>
      <c r="T652" s="83" t="s">
        <v>131</v>
      </c>
      <c r="U652" s="83" t="s">
        <v>10123</v>
      </c>
      <c r="V652" s="83" t="s">
        <v>104</v>
      </c>
      <c r="W652" s="83" t="s">
        <v>105</v>
      </c>
      <c r="X652" s="86" t="s">
        <v>7636</v>
      </c>
      <c r="Y652" s="87" t="s">
        <v>102</v>
      </c>
      <c r="Z652" s="87" t="s">
        <v>102</v>
      </c>
      <c r="AA652" s="87" t="s">
        <v>131</v>
      </c>
      <c r="AB652" s="87" t="s">
        <v>10123</v>
      </c>
      <c r="AC652" s="87" t="s">
        <v>104</v>
      </c>
      <c r="AD652" s="87" t="s">
        <v>105</v>
      </c>
      <c r="AE652" s="87" t="s">
        <v>106</v>
      </c>
      <c r="AF652" s="86" t="s">
        <v>7636</v>
      </c>
      <c r="AG652" s="87" t="s">
        <v>177</v>
      </c>
      <c r="AH652" s="87" t="s">
        <v>10123</v>
      </c>
      <c r="AI652" s="87" t="s">
        <v>104</v>
      </c>
      <c r="AJ652" s="87" t="s">
        <v>204</v>
      </c>
      <c r="AK652" s="88"/>
      <c r="AL652" s="83" t="s">
        <v>107</v>
      </c>
      <c r="AM652" s="89" t="s">
        <v>454</v>
      </c>
      <c r="AN652" s="90" t="s">
        <v>416</v>
      </c>
      <c r="AO652" s="91" t="s">
        <v>643</v>
      </c>
      <c r="AP652" s="90">
        <v>8.3333333333332291</v>
      </c>
      <c r="AQ652" s="92" t="s">
        <v>102</v>
      </c>
      <c r="AR652" s="93" t="s">
        <v>102</v>
      </c>
      <c r="AS652" s="93" t="s">
        <v>102</v>
      </c>
      <c r="AT652" s="93" t="s">
        <v>102</v>
      </c>
      <c r="AU652" s="210" t="s">
        <v>645</v>
      </c>
      <c r="AV652" s="93" t="s">
        <v>185</v>
      </c>
      <c r="AW652" s="94" t="s">
        <v>102</v>
      </c>
      <c r="AX652" s="93" t="s">
        <v>105</v>
      </c>
      <c r="AY652" s="95" t="s">
        <v>104</v>
      </c>
      <c r="AZ652" s="93" t="s">
        <v>102</v>
      </c>
      <c r="BA652" s="93" t="s">
        <v>102</v>
      </c>
      <c r="BB652" s="93" t="s">
        <v>102</v>
      </c>
      <c r="BC652" s="93" t="s">
        <v>102</v>
      </c>
      <c r="BD652" s="96" t="s">
        <v>102</v>
      </c>
      <c r="BE652" s="90">
        <v>-315.16666666666703</v>
      </c>
      <c r="BF652" s="93" t="s">
        <v>102</v>
      </c>
      <c r="BG652" s="93" t="s">
        <v>102</v>
      </c>
      <c r="BH652" s="93" t="s">
        <v>102</v>
      </c>
      <c r="BI652" s="93" t="s">
        <v>102</v>
      </c>
      <c r="BJ652" s="210" t="s">
        <v>643</v>
      </c>
      <c r="BK652" s="93" t="s">
        <v>196</v>
      </c>
      <c r="BL652" s="97" t="s">
        <v>102</v>
      </c>
      <c r="BM652" s="93" t="s">
        <v>105</v>
      </c>
      <c r="BN652" s="93" t="s">
        <v>596</v>
      </c>
      <c r="BO652" s="93" t="s">
        <v>102</v>
      </c>
      <c r="BP652" s="98" t="s">
        <v>102</v>
      </c>
      <c r="BQ652" s="93" t="s">
        <v>102</v>
      </c>
      <c r="BR652" s="93" t="s">
        <v>102</v>
      </c>
      <c r="BS652" s="93" t="s">
        <v>102</v>
      </c>
      <c r="BT652" s="99" t="s">
        <v>591</v>
      </c>
      <c r="BU652" s="100" t="s">
        <v>11666</v>
      </c>
      <c r="BV652" s="101" t="s">
        <v>471</v>
      </c>
      <c r="BW652" s="136"/>
      <c r="BX652" s="103" t="s">
        <v>565</v>
      </c>
      <c r="BY652" s="104" t="s">
        <v>190</v>
      </c>
      <c r="BZ652" s="136"/>
      <c r="CA652" s="83" t="s">
        <v>599</v>
      </c>
      <c r="CB652" s="106" t="s">
        <v>647</v>
      </c>
      <c r="CC652" s="106" t="s">
        <v>11667</v>
      </c>
      <c r="CD652" s="107"/>
      <c r="CE652" s="108" t="s">
        <v>107</v>
      </c>
      <c r="CF652" s="108" t="s">
        <v>107</v>
      </c>
      <c r="CG652" s="109"/>
      <c r="CH652" s="110" t="s">
        <v>107</v>
      </c>
      <c r="CI652" s="111"/>
      <c r="CJ652" s="112">
        <v>6710</v>
      </c>
      <c r="CK652" s="113">
        <v>86</v>
      </c>
      <c r="CL652" s="114" t="s">
        <v>134</v>
      </c>
      <c r="CM652" s="114" t="s">
        <v>108</v>
      </c>
      <c r="CN652" s="114"/>
      <c r="CO652" s="115" t="s">
        <v>102</v>
      </c>
      <c r="CP652" s="115" t="s">
        <v>102</v>
      </c>
      <c r="CQ652" s="115" t="s">
        <v>102</v>
      </c>
      <c r="CR652" s="115" t="s">
        <v>102</v>
      </c>
      <c r="CS652" s="116"/>
      <c r="CT652" s="117" t="s">
        <v>109</v>
      </c>
      <c r="CU652" s="117" t="s">
        <v>109</v>
      </c>
      <c r="CV652" s="83">
        <v>648</v>
      </c>
      <c r="CW652" s="83" t="s">
        <v>108</v>
      </c>
      <c r="CX652" s="83">
        <v>648</v>
      </c>
      <c r="CY652" s="83" t="s">
        <v>108</v>
      </c>
      <c r="CZ652" s="83">
        <v>6976</v>
      </c>
      <c r="DA652" s="83" t="s">
        <v>419</v>
      </c>
      <c r="DB652" s="83" t="s">
        <v>130</v>
      </c>
      <c r="DC652" s="83" t="s">
        <v>499</v>
      </c>
      <c r="DD652" s="83">
        <v>1697</v>
      </c>
      <c r="DE652" s="83" t="s">
        <v>444</v>
      </c>
      <c r="DF652" s="83" t="s">
        <v>130</v>
      </c>
      <c r="DG652" s="83" t="s">
        <v>499</v>
      </c>
      <c r="DH652" s="83"/>
      <c r="DI652" s="83">
        <v>0</v>
      </c>
      <c r="DJ652" s="83">
        <v>1</v>
      </c>
      <c r="DK652" s="83">
        <v>0</v>
      </c>
      <c r="DL652" s="83">
        <v>0</v>
      </c>
      <c r="DM652" s="83">
        <v>0</v>
      </c>
      <c r="DN652" s="83">
        <v>0</v>
      </c>
      <c r="DO652" s="83">
        <v>0</v>
      </c>
      <c r="DP652" s="83">
        <v>0</v>
      </c>
      <c r="DQ652" s="83">
        <v>0</v>
      </c>
      <c r="DR652" s="83">
        <v>0</v>
      </c>
      <c r="DS652" s="83">
        <v>0</v>
      </c>
      <c r="DT652" s="83">
        <v>3</v>
      </c>
      <c r="DU652" s="83">
        <v>3</v>
      </c>
      <c r="DV652" s="83">
        <v>0</v>
      </c>
      <c r="DW652" s="83">
        <v>0</v>
      </c>
      <c r="DX652" s="83">
        <v>3</v>
      </c>
      <c r="DY652" s="85">
        <v>44294</v>
      </c>
      <c r="DZ652" s="83" t="s">
        <v>4699</v>
      </c>
      <c r="EA652" s="83" t="s">
        <v>102</v>
      </c>
      <c r="EB652" s="83" t="s">
        <v>482</v>
      </c>
      <c r="EC652" s="83">
        <v>648</v>
      </c>
      <c r="ED652" s="83" t="s">
        <v>483</v>
      </c>
      <c r="EE652" s="83">
        <v>1</v>
      </c>
      <c r="EF652" s="83">
        <v>0</v>
      </c>
      <c r="EG652" s="83">
        <v>0</v>
      </c>
      <c r="EH652" s="83" t="s">
        <v>109</v>
      </c>
      <c r="EI652" s="83" t="s">
        <v>108</v>
      </c>
      <c r="EJ652" s="83" t="s">
        <v>583</v>
      </c>
      <c r="EK652" s="83">
        <v>0</v>
      </c>
      <c r="EL652" s="83">
        <v>0</v>
      </c>
      <c r="EM652" s="83">
        <v>1</v>
      </c>
      <c r="EN652" s="83" t="s">
        <v>497</v>
      </c>
      <c r="EO652" s="83"/>
      <c r="EP652" s="83" t="s">
        <v>436</v>
      </c>
      <c r="EQ652" s="136">
        <v>1</v>
      </c>
      <c r="ER652" s="136">
        <v>1</v>
      </c>
      <c r="ES652" s="136">
        <v>1</v>
      </c>
      <c r="ET652" s="136">
        <v>1</v>
      </c>
      <c r="EU652" s="215" t="s">
        <v>269</v>
      </c>
      <c r="EV652" s="136">
        <v>1</v>
      </c>
      <c r="EW652" s="136">
        <v>1</v>
      </c>
      <c r="EX652" s="136">
        <v>1</v>
      </c>
      <c r="EY652" s="136">
        <v>1</v>
      </c>
      <c r="EZ652" s="136">
        <v>1</v>
      </c>
      <c r="FP652" s="215" t="s">
        <v>592</v>
      </c>
      <c r="FQ652" s="136" t="b">
        <v>1</v>
      </c>
      <c r="FR652" s="136" t="b">
        <v>1</v>
      </c>
      <c r="FS652" s="136" t="b">
        <v>1</v>
      </c>
      <c r="FT652" s="136" t="b">
        <v>1</v>
      </c>
      <c r="FX652" s="215" t="s">
        <v>269</v>
      </c>
    </row>
    <row r="653" spans="1:180" ht="60" customHeight="1" x14ac:dyDescent="0.55000000000000004">
      <c r="A653" s="83" t="s">
        <v>130</v>
      </c>
      <c r="B653" s="83" t="s">
        <v>98</v>
      </c>
      <c r="C653" s="136">
        <v>999112</v>
      </c>
      <c r="D653" s="207" t="s">
        <v>627</v>
      </c>
      <c r="E653" s="208" t="s">
        <v>630</v>
      </c>
      <c r="F653" s="83" t="s">
        <v>108</v>
      </c>
      <c r="G653" s="85">
        <v>20621</v>
      </c>
      <c r="H653" s="83" t="s">
        <v>102</v>
      </c>
      <c r="I653" s="85">
        <v>39794</v>
      </c>
      <c r="J653" s="83" t="s">
        <v>228</v>
      </c>
      <c r="K653" s="216">
        <v>655820174008</v>
      </c>
      <c r="L653" s="83" t="s">
        <v>191</v>
      </c>
      <c r="M653" s="85">
        <v>43631</v>
      </c>
      <c r="N653" s="83">
        <v>-2546.6666666666702</v>
      </c>
      <c r="O653" s="83" t="s">
        <v>180</v>
      </c>
      <c r="P653" s="83" t="s">
        <v>181</v>
      </c>
      <c r="Q653" s="208" t="s">
        <v>7640</v>
      </c>
      <c r="R653" s="83" t="s">
        <v>102</v>
      </c>
      <c r="S653" s="83" t="s">
        <v>102</v>
      </c>
      <c r="T653" s="83" t="s">
        <v>199</v>
      </c>
      <c r="U653" s="83" t="s">
        <v>10124</v>
      </c>
      <c r="V653" s="83" t="s">
        <v>104</v>
      </c>
      <c r="W653" s="83" t="s">
        <v>105</v>
      </c>
      <c r="X653" s="86" t="s">
        <v>7640</v>
      </c>
      <c r="Y653" s="87" t="s">
        <v>102</v>
      </c>
      <c r="Z653" s="87" t="s">
        <v>102</v>
      </c>
      <c r="AA653" s="87" t="s">
        <v>199</v>
      </c>
      <c r="AB653" s="87" t="s">
        <v>10124</v>
      </c>
      <c r="AC653" s="87" t="s">
        <v>104</v>
      </c>
      <c r="AD653" s="87" t="s">
        <v>105</v>
      </c>
      <c r="AE653" s="87" t="s">
        <v>106</v>
      </c>
      <c r="AF653" s="86" t="s">
        <v>7640</v>
      </c>
      <c r="AG653" s="87" t="s">
        <v>489</v>
      </c>
      <c r="AH653" s="87" t="s">
        <v>10125</v>
      </c>
      <c r="AI653" s="87" t="s">
        <v>104</v>
      </c>
      <c r="AJ653" s="87" t="s">
        <v>204</v>
      </c>
      <c r="AK653" s="88"/>
      <c r="AL653" s="83" t="s">
        <v>107</v>
      </c>
      <c r="AM653" s="89" t="s">
        <v>454</v>
      </c>
      <c r="AN653" s="90" t="s">
        <v>416</v>
      </c>
      <c r="AO653" s="91" t="s">
        <v>641</v>
      </c>
      <c r="AP653" s="90">
        <v>8.3333333333332291</v>
      </c>
      <c r="AQ653" s="92" t="s">
        <v>211</v>
      </c>
      <c r="AR653" s="93" t="s">
        <v>102</v>
      </c>
      <c r="AS653" s="93" t="s">
        <v>102</v>
      </c>
      <c r="AT653" s="93" t="s">
        <v>102</v>
      </c>
      <c r="AU653" s="210" t="s">
        <v>641</v>
      </c>
      <c r="AV653" s="93" t="s">
        <v>192</v>
      </c>
      <c r="AW653" s="94" t="s">
        <v>102</v>
      </c>
      <c r="AX653" s="93" t="s">
        <v>105</v>
      </c>
      <c r="AY653" s="95" t="s">
        <v>188</v>
      </c>
      <c r="AZ653" s="93" t="s">
        <v>102</v>
      </c>
      <c r="BA653" s="93" t="s">
        <v>10126</v>
      </c>
      <c r="BB653" s="93" t="s">
        <v>102</v>
      </c>
      <c r="BC653" s="93" t="s">
        <v>102</v>
      </c>
      <c r="BD653" s="96" t="s">
        <v>102</v>
      </c>
      <c r="BE653" s="90">
        <v>-315.66666666666703</v>
      </c>
      <c r="BF653" s="93" t="s">
        <v>211</v>
      </c>
      <c r="BG653" s="93" t="s">
        <v>102</v>
      </c>
      <c r="BH653" s="93" t="s">
        <v>102</v>
      </c>
      <c r="BI653" s="93" t="s">
        <v>102</v>
      </c>
      <c r="BJ653" s="210" t="s">
        <v>646</v>
      </c>
      <c r="BK653" s="93" t="s">
        <v>182</v>
      </c>
      <c r="BL653" s="97" t="s">
        <v>102</v>
      </c>
      <c r="BM653" s="93" t="s">
        <v>105</v>
      </c>
      <c r="BN653" s="93" t="s">
        <v>104</v>
      </c>
      <c r="BO653" s="93" t="s">
        <v>102</v>
      </c>
      <c r="BP653" s="98">
        <v>20180423</v>
      </c>
      <c r="BQ653" s="93" t="s">
        <v>102</v>
      </c>
      <c r="BR653" s="93" t="s">
        <v>102</v>
      </c>
      <c r="BS653" s="93" t="s">
        <v>102</v>
      </c>
      <c r="BT653" s="99" t="s">
        <v>591</v>
      </c>
      <c r="BU653" s="100" t="s">
        <v>11668</v>
      </c>
      <c r="BV653" s="101" t="s">
        <v>471</v>
      </c>
      <c r="BW653" s="136"/>
      <c r="BX653" s="103" t="s">
        <v>565</v>
      </c>
      <c r="BY653" s="104" t="s">
        <v>190</v>
      </c>
      <c r="BZ653" s="136"/>
      <c r="CA653" s="83" t="s">
        <v>599</v>
      </c>
      <c r="CB653" s="106" t="s">
        <v>647</v>
      </c>
      <c r="CC653" s="106" t="s">
        <v>11669</v>
      </c>
      <c r="CD653" s="107"/>
      <c r="CE653" s="108" t="s">
        <v>107</v>
      </c>
      <c r="CF653" s="108" t="s">
        <v>107</v>
      </c>
      <c r="CG653" s="109"/>
      <c r="CH653" s="110" t="s">
        <v>107</v>
      </c>
      <c r="CI653" s="111"/>
      <c r="CJ653" s="112">
        <v>6710</v>
      </c>
      <c r="CK653" s="113">
        <v>86</v>
      </c>
      <c r="CL653" s="114" t="s">
        <v>134</v>
      </c>
      <c r="CM653" s="114" t="s">
        <v>108</v>
      </c>
      <c r="CN653" s="114"/>
      <c r="CO653" s="115" t="s">
        <v>102</v>
      </c>
      <c r="CP653" s="115" t="s">
        <v>102</v>
      </c>
      <c r="CQ653" s="115" t="s">
        <v>102</v>
      </c>
      <c r="CR653" s="115" t="s">
        <v>102</v>
      </c>
      <c r="CS653" s="116"/>
      <c r="CT653" s="117" t="s">
        <v>109</v>
      </c>
      <c r="CU653" s="117" t="s">
        <v>109</v>
      </c>
      <c r="CV653" s="83">
        <v>649</v>
      </c>
      <c r="CW653" s="83" t="s">
        <v>108</v>
      </c>
      <c r="CX653" s="83">
        <v>649</v>
      </c>
      <c r="CY653" s="83" t="s">
        <v>108</v>
      </c>
      <c r="CZ653" s="83">
        <v>6977</v>
      </c>
      <c r="DA653" s="83" t="s">
        <v>419</v>
      </c>
      <c r="DB653" s="83" t="s">
        <v>130</v>
      </c>
      <c r="DC653" s="83" t="s">
        <v>499</v>
      </c>
      <c r="DD653" s="83">
        <v>1698</v>
      </c>
      <c r="DE653" s="83" t="s">
        <v>444</v>
      </c>
      <c r="DF653" s="83" t="s">
        <v>130</v>
      </c>
      <c r="DG653" s="83" t="s">
        <v>499</v>
      </c>
      <c r="DH653" s="83"/>
      <c r="DI653" s="83">
        <v>0</v>
      </c>
      <c r="DJ653" s="83">
        <v>1</v>
      </c>
      <c r="DK653" s="83">
        <v>0</v>
      </c>
      <c r="DL653" s="83">
        <v>0</v>
      </c>
      <c r="DM653" s="83">
        <v>0</v>
      </c>
      <c r="DN653" s="83">
        <v>0</v>
      </c>
      <c r="DO653" s="83">
        <v>0</v>
      </c>
      <c r="DP653" s="83">
        <v>0</v>
      </c>
      <c r="DQ653" s="83">
        <v>0</v>
      </c>
      <c r="DR653" s="83">
        <v>0</v>
      </c>
      <c r="DS653" s="83">
        <v>0</v>
      </c>
      <c r="DT653" s="83">
        <v>3</v>
      </c>
      <c r="DU653" s="83">
        <v>3</v>
      </c>
      <c r="DV653" s="83">
        <v>0</v>
      </c>
      <c r="DW653" s="83">
        <v>0</v>
      </c>
      <c r="DX653" s="83">
        <v>3</v>
      </c>
      <c r="DY653" s="85">
        <v>44295</v>
      </c>
      <c r="DZ653" s="83" t="s">
        <v>4700</v>
      </c>
      <c r="EA653" s="83" t="s">
        <v>102</v>
      </c>
      <c r="EB653" s="83" t="s">
        <v>482</v>
      </c>
      <c r="EC653" s="83">
        <v>649</v>
      </c>
      <c r="ED653" s="83" t="s">
        <v>483</v>
      </c>
      <c r="EE653" s="83">
        <v>1</v>
      </c>
      <c r="EF653" s="83">
        <v>0</v>
      </c>
      <c r="EG653" s="83">
        <v>0</v>
      </c>
      <c r="EH653" s="83" t="s">
        <v>109</v>
      </c>
      <c r="EI653" s="83" t="s">
        <v>108</v>
      </c>
      <c r="EJ653" s="83" t="s">
        <v>583</v>
      </c>
      <c r="EK653" s="83">
        <v>0</v>
      </c>
      <c r="EL653" s="83">
        <v>0</v>
      </c>
      <c r="EM653" s="83">
        <v>1</v>
      </c>
      <c r="EN653" s="83" t="s">
        <v>497</v>
      </c>
      <c r="EO653" s="83"/>
      <c r="EP653" s="83" t="s">
        <v>436</v>
      </c>
      <c r="EQ653" s="136">
        <v>1</v>
      </c>
      <c r="ER653" s="136">
        <v>1</v>
      </c>
      <c r="ES653" s="136">
        <v>1</v>
      </c>
      <c r="ET653" s="136">
        <v>1</v>
      </c>
      <c r="EU653" s="215" t="s">
        <v>269</v>
      </c>
      <c r="EV653" s="136">
        <v>1</v>
      </c>
      <c r="EW653" s="136">
        <v>1</v>
      </c>
      <c r="EX653" s="136">
        <v>1</v>
      </c>
      <c r="EY653" s="136">
        <v>1</v>
      </c>
      <c r="EZ653" s="136">
        <v>1</v>
      </c>
      <c r="FP653" s="215" t="s">
        <v>592</v>
      </c>
      <c r="FQ653" s="136" t="b">
        <v>1</v>
      </c>
      <c r="FR653" s="136" t="b">
        <v>1</v>
      </c>
      <c r="FS653" s="136" t="b">
        <v>1</v>
      </c>
      <c r="FT653" s="136" t="b">
        <v>1</v>
      </c>
      <c r="FX653" s="215" t="s">
        <v>269</v>
      </c>
    </row>
    <row r="654" spans="1:180" ht="60" customHeight="1" x14ac:dyDescent="0.55000000000000004">
      <c r="A654" s="83" t="s">
        <v>130</v>
      </c>
      <c r="B654" s="83" t="s">
        <v>98</v>
      </c>
      <c r="C654" s="136">
        <v>215228</v>
      </c>
      <c r="D654" s="207" t="s">
        <v>628</v>
      </c>
      <c r="E654" s="208" t="s">
        <v>633</v>
      </c>
      <c r="F654" s="83" t="s">
        <v>108</v>
      </c>
      <c r="G654" s="85">
        <v>22744</v>
      </c>
      <c r="H654" s="83" t="s">
        <v>102</v>
      </c>
      <c r="I654" s="85">
        <v>39772</v>
      </c>
      <c r="J654" s="83" t="s">
        <v>228</v>
      </c>
      <c r="K654" s="216">
        <v>164554664788</v>
      </c>
      <c r="L654" s="83" t="s">
        <v>191</v>
      </c>
      <c r="M654" s="85">
        <v>43619</v>
      </c>
      <c r="N654" s="83">
        <v>-2551.6666666666702</v>
      </c>
      <c r="O654" s="83" t="s">
        <v>193</v>
      </c>
      <c r="P654" s="83" t="s">
        <v>181</v>
      </c>
      <c r="Q654" s="208" t="s">
        <v>7644</v>
      </c>
      <c r="R654" s="83" t="s">
        <v>102</v>
      </c>
      <c r="S654" s="83" t="s">
        <v>102</v>
      </c>
      <c r="T654" s="83" t="s">
        <v>133</v>
      </c>
      <c r="U654" s="83" t="s">
        <v>10127</v>
      </c>
      <c r="V654" s="83" t="s">
        <v>111</v>
      </c>
      <c r="W654" s="83" t="s">
        <v>105</v>
      </c>
      <c r="X654" s="86" t="s">
        <v>7644</v>
      </c>
      <c r="Y654" s="87" t="s">
        <v>102</v>
      </c>
      <c r="Z654" s="87" t="s">
        <v>102</v>
      </c>
      <c r="AA654" s="87" t="s">
        <v>133</v>
      </c>
      <c r="AB654" s="87" t="s">
        <v>10127</v>
      </c>
      <c r="AC654" s="87" t="s">
        <v>111</v>
      </c>
      <c r="AD654" s="87" t="s">
        <v>105</v>
      </c>
      <c r="AE654" s="87" t="s">
        <v>106</v>
      </c>
      <c r="AF654" s="86" t="s">
        <v>7644</v>
      </c>
      <c r="AG654" s="87" t="s">
        <v>486</v>
      </c>
      <c r="AH654" s="87" t="s">
        <v>10127</v>
      </c>
      <c r="AI654" s="87" t="s">
        <v>111</v>
      </c>
      <c r="AJ654" s="87" t="s">
        <v>204</v>
      </c>
      <c r="AK654" s="88"/>
      <c r="AL654" s="83" t="s">
        <v>107</v>
      </c>
      <c r="AM654" s="89" t="s">
        <v>454</v>
      </c>
      <c r="AN654" s="90" t="s">
        <v>416</v>
      </c>
      <c r="AO654" s="91" t="s">
        <v>642</v>
      </c>
      <c r="AP654" s="90">
        <v>8.3333333333332291</v>
      </c>
      <c r="AQ654" s="92" t="s">
        <v>102</v>
      </c>
      <c r="AR654" s="93" t="s">
        <v>102</v>
      </c>
      <c r="AS654" s="93" t="s">
        <v>102</v>
      </c>
      <c r="AT654" s="93" t="s">
        <v>102</v>
      </c>
      <c r="AU654" s="210" t="s">
        <v>644</v>
      </c>
      <c r="AV654" s="93" t="s">
        <v>185</v>
      </c>
      <c r="AW654" s="94" t="s">
        <v>102</v>
      </c>
      <c r="AX654" s="93" t="s">
        <v>183</v>
      </c>
      <c r="AY654" s="95" t="s">
        <v>111</v>
      </c>
      <c r="AZ654" s="93" t="s">
        <v>102</v>
      </c>
      <c r="BA654" s="93" t="s">
        <v>102</v>
      </c>
      <c r="BB654" s="93" t="s">
        <v>102</v>
      </c>
      <c r="BC654" s="93" t="s">
        <v>102</v>
      </c>
      <c r="BD654" s="96" t="s">
        <v>102</v>
      </c>
      <c r="BE654" s="90">
        <v>-316.16666666666703</v>
      </c>
      <c r="BF654" s="93" t="s">
        <v>102</v>
      </c>
      <c r="BG654" s="93" t="s">
        <v>102</v>
      </c>
      <c r="BH654" s="93" t="s">
        <v>102</v>
      </c>
      <c r="BI654" s="93" t="s">
        <v>102</v>
      </c>
      <c r="BJ654" s="210" t="s">
        <v>642</v>
      </c>
      <c r="BK654" s="93" t="s">
        <v>192</v>
      </c>
      <c r="BL654" s="97" t="s">
        <v>102</v>
      </c>
      <c r="BM654" s="93" t="s">
        <v>183</v>
      </c>
      <c r="BN654" s="93" t="s">
        <v>106</v>
      </c>
      <c r="BO654" s="93" t="s">
        <v>102</v>
      </c>
      <c r="BP654" s="98" t="s">
        <v>102</v>
      </c>
      <c r="BQ654" s="93" t="s">
        <v>102</v>
      </c>
      <c r="BR654" s="93" t="s">
        <v>102</v>
      </c>
      <c r="BS654" s="93" t="s">
        <v>102</v>
      </c>
      <c r="BT654" s="99" t="s">
        <v>591</v>
      </c>
      <c r="BU654" s="100" t="s">
        <v>11670</v>
      </c>
      <c r="BV654" s="101" t="s">
        <v>471</v>
      </c>
      <c r="BW654" s="136"/>
      <c r="BX654" s="103" t="s">
        <v>565</v>
      </c>
      <c r="BY654" s="104" t="s">
        <v>190</v>
      </c>
      <c r="BZ654" s="136"/>
      <c r="CA654" s="83" t="s">
        <v>599</v>
      </c>
      <c r="CB654" s="106" t="s">
        <v>647</v>
      </c>
      <c r="CC654" s="106" t="s">
        <v>11671</v>
      </c>
      <c r="CD654" s="107"/>
      <c r="CE654" s="108" t="s">
        <v>107</v>
      </c>
      <c r="CF654" s="108" t="s">
        <v>107</v>
      </c>
      <c r="CG654" s="109"/>
      <c r="CH654" s="110" t="s">
        <v>107</v>
      </c>
      <c r="CI654" s="111"/>
      <c r="CJ654" s="112">
        <v>6710</v>
      </c>
      <c r="CK654" s="113">
        <v>86</v>
      </c>
      <c r="CL654" s="114" t="s">
        <v>134</v>
      </c>
      <c r="CM654" s="114" t="s">
        <v>108</v>
      </c>
      <c r="CN654" s="114"/>
      <c r="CO654" s="115" t="s">
        <v>102</v>
      </c>
      <c r="CP654" s="115" t="s">
        <v>102</v>
      </c>
      <c r="CQ654" s="115" t="s">
        <v>102</v>
      </c>
      <c r="CR654" s="115" t="s">
        <v>102</v>
      </c>
      <c r="CS654" s="116"/>
      <c r="CT654" s="117" t="s">
        <v>109</v>
      </c>
      <c r="CU654" s="117" t="s">
        <v>109</v>
      </c>
      <c r="CV654" s="83">
        <v>650</v>
      </c>
      <c r="CW654" s="83" t="s">
        <v>108</v>
      </c>
      <c r="CX654" s="83">
        <v>650</v>
      </c>
      <c r="CY654" s="83" t="s">
        <v>108</v>
      </c>
      <c r="CZ654" s="83">
        <v>6978</v>
      </c>
      <c r="DA654" s="83" t="s">
        <v>419</v>
      </c>
      <c r="DB654" s="83" t="s">
        <v>130</v>
      </c>
      <c r="DC654" s="83" t="s">
        <v>499</v>
      </c>
      <c r="DD654" s="83">
        <v>1699</v>
      </c>
      <c r="DE654" s="83" t="s">
        <v>444</v>
      </c>
      <c r="DF654" s="83" t="s">
        <v>130</v>
      </c>
      <c r="DG654" s="83" t="s">
        <v>499</v>
      </c>
      <c r="DH654" s="83"/>
      <c r="DI654" s="83">
        <v>0</v>
      </c>
      <c r="DJ654" s="83">
        <v>1</v>
      </c>
      <c r="DK654" s="83">
        <v>0</v>
      </c>
      <c r="DL654" s="83">
        <v>0</v>
      </c>
      <c r="DM654" s="83">
        <v>0</v>
      </c>
      <c r="DN654" s="83">
        <v>0</v>
      </c>
      <c r="DO654" s="83">
        <v>0</v>
      </c>
      <c r="DP654" s="83">
        <v>0</v>
      </c>
      <c r="DQ654" s="83">
        <v>0</v>
      </c>
      <c r="DR654" s="83">
        <v>0</v>
      </c>
      <c r="DS654" s="83">
        <v>0</v>
      </c>
      <c r="DT654" s="83">
        <v>3</v>
      </c>
      <c r="DU654" s="83">
        <v>3</v>
      </c>
      <c r="DV654" s="83">
        <v>0</v>
      </c>
      <c r="DW654" s="83">
        <v>0</v>
      </c>
      <c r="DX654" s="83">
        <v>3</v>
      </c>
      <c r="DY654" s="85">
        <v>44296</v>
      </c>
      <c r="DZ654" s="83" t="s">
        <v>4701</v>
      </c>
      <c r="EA654" s="83" t="s">
        <v>102</v>
      </c>
      <c r="EB654" s="83" t="s">
        <v>482</v>
      </c>
      <c r="EC654" s="83">
        <v>650</v>
      </c>
      <c r="ED654" s="83" t="s">
        <v>483</v>
      </c>
      <c r="EE654" s="83">
        <v>1</v>
      </c>
      <c r="EF654" s="83">
        <v>0</v>
      </c>
      <c r="EG654" s="83">
        <v>0</v>
      </c>
      <c r="EH654" s="83" t="s">
        <v>109</v>
      </c>
      <c r="EI654" s="83" t="s">
        <v>108</v>
      </c>
      <c r="EJ654" s="83" t="s">
        <v>583</v>
      </c>
      <c r="EK654" s="83">
        <v>0</v>
      </c>
      <c r="EL654" s="83">
        <v>0</v>
      </c>
      <c r="EM654" s="83">
        <v>1</v>
      </c>
      <c r="EN654" s="83" t="s">
        <v>497</v>
      </c>
      <c r="EO654" s="83"/>
      <c r="EP654" s="83" t="s">
        <v>436</v>
      </c>
      <c r="EQ654" s="136">
        <v>1</v>
      </c>
      <c r="ER654" s="136">
        <v>1</v>
      </c>
      <c r="ES654" s="136">
        <v>1</v>
      </c>
      <c r="ET654" s="136">
        <v>1</v>
      </c>
      <c r="EU654" s="215" t="s">
        <v>269</v>
      </c>
      <c r="EV654" s="136">
        <v>1</v>
      </c>
      <c r="EW654" s="136">
        <v>1</v>
      </c>
      <c r="EX654" s="136">
        <v>1</v>
      </c>
      <c r="EY654" s="136">
        <v>1</v>
      </c>
      <c r="EZ654" s="136">
        <v>1</v>
      </c>
      <c r="FP654" s="215" t="s">
        <v>592</v>
      </c>
      <c r="FQ654" s="136" t="b">
        <v>1</v>
      </c>
      <c r="FR654" s="136" t="b">
        <v>1</v>
      </c>
      <c r="FS654" s="136" t="b">
        <v>1</v>
      </c>
      <c r="FT654" s="136" t="b">
        <v>1</v>
      </c>
      <c r="FX654" s="215" t="s">
        <v>269</v>
      </c>
    </row>
    <row r="655" spans="1:180" ht="60" customHeight="1" x14ac:dyDescent="0.55000000000000004">
      <c r="A655" s="83" t="s">
        <v>130</v>
      </c>
      <c r="B655" s="83" t="s">
        <v>98</v>
      </c>
      <c r="C655" s="136">
        <v>300259</v>
      </c>
      <c r="D655" s="207" t="s">
        <v>629</v>
      </c>
      <c r="E655" s="208" t="s">
        <v>634</v>
      </c>
      <c r="F655" s="83" t="s">
        <v>108</v>
      </c>
      <c r="G655" s="85">
        <v>26341</v>
      </c>
      <c r="H655" s="83" t="s">
        <v>102</v>
      </c>
      <c r="I655" s="85">
        <v>34633</v>
      </c>
      <c r="J655" s="83" t="s">
        <v>228</v>
      </c>
      <c r="K655" s="216">
        <v>755197582834</v>
      </c>
      <c r="L655" s="83" t="s">
        <v>191</v>
      </c>
      <c r="M655" s="85">
        <v>43642</v>
      </c>
      <c r="N655" s="83">
        <v>-2556.6666666666702</v>
      </c>
      <c r="O655" s="83" t="s">
        <v>193</v>
      </c>
      <c r="P655" s="83" t="s">
        <v>181</v>
      </c>
      <c r="Q655" s="208" t="s">
        <v>7648</v>
      </c>
      <c r="R655" s="83" t="s">
        <v>102</v>
      </c>
      <c r="S655" s="83" t="s">
        <v>102</v>
      </c>
      <c r="T655" s="83" t="s">
        <v>131</v>
      </c>
      <c r="U655" s="83" t="s">
        <v>10128</v>
      </c>
      <c r="V655" s="83" t="s">
        <v>104</v>
      </c>
      <c r="W655" s="83" t="s">
        <v>105</v>
      </c>
      <c r="X655" s="86" t="s">
        <v>7648</v>
      </c>
      <c r="Y655" s="87" t="s">
        <v>102</v>
      </c>
      <c r="Z655" s="87" t="s">
        <v>102</v>
      </c>
      <c r="AA655" s="87" t="s">
        <v>131</v>
      </c>
      <c r="AB655" s="87" t="s">
        <v>10128</v>
      </c>
      <c r="AC655" s="87" t="s">
        <v>104</v>
      </c>
      <c r="AD655" s="87" t="s">
        <v>105</v>
      </c>
      <c r="AE655" s="87" t="s">
        <v>106</v>
      </c>
      <c r="AF655" s="86" t="s">
        <v>7648</v>
      </c>
      <c r="AG655" s="87" t="s">
        <v>177</v>
      </c>
      <c r="AH655" s="87" t="s">
        <v>10128</v>
      </c>
      <c r="AI655" s="87" t="s">
        <v>104</v>
      </c>
      <c r="AJ655" s="87" t="s">
        <v>204</v>
      </c>
      <c r="AK655" s="88"/>
      <c r="AL655" s="83" t="s">
        <v>107</v>
      </c>
      <c r="AM655" s="89" t="s">
        <v>454</v>
      </c>
      <c r="AN655" s="90" t="s">
        <v>416</v>
      </c>
      <c r="AO655" s="91" t="s">
        <v>643</v>
      </c>
      <c r="AP655" s="90">
        <v>8.3333333333332291</v>
      </c>
      <c r="AQ655" s="92" t="s">
        <v>102</v>
      </c>
      <c r="AR655" s="93" t="s">
        <v>102</v>
      </c>
      <c r="AS655" s="93" t="s">
        <v>102</v>
      </c>
      <c r="AT655" s="93" t="s">
        <v>102</v>
      </c>
      <c r="AU655" s="210" t="s">
        <v>645</v>
      </c>
      <c r="AV655" s="93" t="s">
        <v>185</v>
      </c>
      <c r="AW655" s="94" t="s">
        <v>102</v>
      </c>
      <c r="AX655" s="93" t="s">
        <v>105</v>
      </c>
      <c r="AY655" s="95" t="s">
        <v>104</v>
      </c>
      <c r="AZ655" s="93" t="s">
        <v>102</v>
      </c>
      <c r="BA655" s="93" t="s">
        <v>102</v>
      </c>
      <c r="BB655" s="93" t="s">
        <v>102</v>
      </c>
      <c r="BC655" s="93" t="s">
        <v>102</v>
      </c>
      <c r="BD655" s="96" t="s">
        <v>102</v>
      </c>
      <c r="BE655" s="90">
        <v>-316.66666666666703</v>
      </c>
      <c r="BF655" s="93" t="s">
        <v>102</v>
      </c>
      <c r="BG655" s="93" t="s">
        <v>102</v>
      </c>
      <c r="BH655" s="93" t="s">
        <v>102</v>
      </c>
      <c r="BI655" s="93" t="s">
        <v>102</v>
      </c>
      <c r="BJ655" s="210" t="s">
        <v>643</v>
      </c>
      <c r="BK655" s="93" t="s">
        <v>196</v>
      </c>
      <c r="BL655" s="97" t="s">
        <v>102</v>
      </c>
      <c r="BM655" s="93" t="s">
        <v>105</v>
      </c>
      <c r="BN655" s="93" t="s">
        <v>596</v>
      </c>
      <c r="BO655" s="93" t="s">
        <v>102</v>
      </c>
      <c r="BP655" s="98" t="s">
        <v>102</v>
      </c>
      <c r="BQ655" s="93" t="s">
        <v>102</v>
      </c>
      <c r="BR655" s="93" t="s">
        <v>102</v>
      </c>
      <c r="BS655" s="93" t="s">
        <v>102</v>
      </c>
      <c r="BT655" s="99" t="s">
        <v>591</v>
      </c>
      <c r="BU655" s="100" t="s">
        <v>11672</v>
      </c>
      <c r="BV655" s="101" t="s">
        <v>471</v>
      </c>
      <c r="BW655" s="136"/>
      <c r="BX655" s="103" t="s">
        <v>565</v>
      </c>
      <c r="BY655" s="104" t="s">
        <v>190</v>
      </c>
      <c r="BZ655" s="136"/>
      <c r="CA655" s="83" t="s">
        <v>599</v>
      </c>
      <c r="CB655" s="106" t="s">
        <v>647</v>
      </c>
      <c r="CC655" s="106" t="s">
        <v>11673</v>
      </c>
      <c r="CD655" s="107"/>
      <c r="CE655" s="108" t="s">
        <v>107</v>
      </c>
      <c r="CF655" s="108" t="s">
        <v>107</v>
      </c>
      <c r="CG655" s="109"/>
      <c r="CH655" s="110" t="s">
        <v>107</v>
      </c>
      <c r="CI655" s="111"/>
      <c r="CJ655" s="112">
        <v>6710</v>
      </c>
      <c r="CK655" s="113">
        <v>86</v>
      </c>
      <c r="CL655" s="114" t="s">
        <v>134</v>
      </c>
      <c r="CM655" s="114" t="s">
        <v>108</v>
      </c>
      <c r="CN655" s="114"/>
      <c r="CO655" s="115" t="s">
        <v>102</v>
      </c>
      <c r="CP655" s="115" t="s">
        <v>102</v>
      </c>
      <c r="CQ655" s="115" t="s">
        <v>102</v>
      </c>
      <c r="CR655" s="115" t="s">
        <v>102</v>
      </c>
      <c r="CS655" s="116"/>
      <c r="CT655" s="117" t="s">
        <v>109</v>
      </c>
      <c r="CU655" s="117" t="s">
        <v>109</v>
      </c>
      <c r="CV655" s="83">
        <v>651</v>
      </c>
      <c r="CW655" s="83" t="s">
        <v>108</v>
      </c>
      <c r="CX655" s="83">
        <v>651</v>
      </c>
      <c r="CY655" s="83" t="s">
        <v>108</v>
      </c>
      <c r="CZ655" s="83">
        <v>6979</v>
      </c>
      <c r="DA655" s="83" t="s">
        <v>419</v>
      </c>
      <c r="DB655" s="83" t="s">
        <v>130</v>
      </c>
      <c r="DC655" s="83" t="s">
        <v>499</v>
      </c>
      <c r="DD655" s="83">
        <v>1700</v>
      </c>
      <c r="DE655" s="83" t="s">
        <v>444</v>
      </c>
      <c r="DF655" s="83" t="s">
        <v>130</v>
      </c>
      <c r="DG655" s="83" t="s">
        <v>499</v>
      </c>
      <c r="DH655" s="83"/>
      <c r="DI655" s="83">
        <v>0</v>
      </c>
      <c r="DJ655" s="83">
        <v>1</v>
      </c>
      <c r="DK655" s="83">
        <v>0</v>
      </c>
      <c r="DL655" s="83">
        <v>0</v>
      </c>
      <c r="DM655" s="83">
        <v>0</v>
      </c>
      <c r="DN655" s="83">
        <v>0</v>
      </c>
      <c r="DO655" s="83">
        <v>0</v>
      </c>
      <c r="DP655" s="83">
        <v>0</v>
      </c>
      <c r="DQ655" s="83">
        <v>0</v>
      </c>
      <c r="DR655" s="83">
        <v>0</v>
      </c>
      <c r="DS655" s="83">
        <v>0</v>
      </c>
      <c r="DT655" s="83">
        <v>3</v>
      </c>
      <c r="DU655" s="83">
        <v>3</v>
      </c>
      <c r="DV655" s="83">
        <v>0</v>
      </c>
      <c r="DW655" s="83">
        <v>0</v>
      </c>
      <c r="DX655" s="83">
        <v>3</v>
      </c>
      <c r="DY655" s="85">
        <v>44297</v>
      </c>
      <c r="DZ655" s="83" t="s">
        <v>4702</v>
      </c>
      <c r="EA655" s="83" t="s">
        <v>102</v>
      </c>
      <c r="EB655" s="83" t="s">
        <v>482</v>
      </c>
      <c r="EC655" s="83">
        <v>651</v>
      </c>
      <c r="ED655" s="83" t="s">
        <v>483</v>
      </c>
      <c r="EE655" s="83">
        <v>1</v>
      </c>
      <c r="EF655" s="83">
        <v>0</v>
      </c>
      <c r="EG655" s="83">
        <v>0</v>
      </c>
      <c r="EH655" s="83" t="s">
        <v>109</v>
      </c>
      <c r="EI655" s="83" t="s">
        <v>108</v>
      </c>
      <c r="EJ655" s="83" t="s">
        <v>583</v>
      </c>
      <c r="EK655" s="83">
        <v>0</v>
      </c>
      <c r="EL655" s="83">
        <v>0</v>
      </c>
      <c r="EM655" s="83">
        <v>1</v>
      </c>
      <c r="EN655" s="83" t="s">
        <v>497</v>
      </c>
      <c r="EO655" s="83"/>
      <c r="EP655" s="83" t="s">
        <v>436</v>
      </c>
      <c r="EQ655" s="136">
        <v>1</v>
      </c>
      <c r="ER655" s="136">
        <v>1</v>
      </c>
      <c r="ES655" s="136">
        <v>1</v>
      </c>
      <c r="ET655" s="136">
        <v>1</v>
      </c>
      <c r="EU655" s="215" t="s">
        <v>269</v>
      </c>
      <c r="EV655" s="136">
        <v>1</v>
      </c>
      <c r="EW655" s="136">
        <v>1</v>
      </c>
      <c r="EX655" s="136">
        <v>1</v>
      </c>
      <c r="EY655" s="136">
        <v>1</v>
      </c>
      <c r="EZ655" s="136">
        <v>1</v>
      </c>
      <c r="FP655" s="215" t="s">
        <v>592</v>
      </c>
      <c r="FQ655" s="136" t="b">
        <v>1</v>
      </c>
      <c r="FR655" s="136" t="b">
        <v>1</v>
      </c>
      <c r="FS655" s="136" t="b">
        <v>1</v>
      </c>
      <c r="FT655" s="136" t="b">
        <v>1</v>
      </c>
      <c r="FX655" s="215" t="s">
        <v>269</v>
      </c>
    </row>
    <row r="656" spans="1:180" ht="60" customHeight="1" x14ac:dyDescent="0.55000000000000004">
      <c r="A656" s="83" t="s">
        <v>130</v>
      </c>
      <c r="B656" s="83" t="s">
        <v>98</v>
      </c>
      <c r="C656" s="136">
        <v>325356</v>
      </c>
      <c r="D656" s="207" t="s">
        <v>627</v>
      </c>
      <c r="E656" s="208" t="s">
        <v>630</v>
      </c>
      <c r="F656" s="83" t="s">
        <v>108</v>
      </c>
      <c r="G656" s="85">
        <v>20621</v>
      </c>
      <c r="H656" s="83" t="s">
        <v>102</v>
      </c>
      <c r="I656" s="85">
        <v>39794</v>
      </c>
      <c r="J656" s="83" t="s">
        <v>228</v>
      </c>
      <c r="K656" s="216">
        <v>995978756266</v>
      </c>
      <c r="L656" s="83" t="s">
        <v>191</v>
      </c>
      <c r="M656" s="85">
        <v>43631</v>
      </c>
      <c r="N656" s="83">
        <v>-2561.6666666666702</v>
      </c>
      <c r="O656" s="83" t="s">
        <v>180</v>
      </c>
      <c r="P656" s="83" t="s">
        <v>181</v>
      </c>
      <c r="Q656" s="208" t="s">
        <v>7652</v>
      </c>
      <c r="R656" s="83" t="s">
        <v>102</v>
      </c>
      <c r="S656" s="83" t="s">
        <v>102</v>
      </c>
      <c r="T656" s="83" t="s">
        <v>199</v>
      </c>
      <c r="U656" s="83" t="s">
        <v>10129</v>
      </c>
      <c r="V656" s="83" t="s">
        <v>104</v>
      </c>
      <c r="W656" s="83" t="s">
        <v>105</v>
      </c>
      <c r="X656" s="86" t="s">
        <v>7652</v>
      </c>
      <c r="Y656" s="87" t="s">
        <v>102</v>
      </c>
      <c r="Z656" s="87" t="s">
        <v>102</v>
      </c>
      <c r="AA656" s="87" t="s">
        <v>199</v>
      </c>
      <c r="AB656" s="87" t="s">
        <v>10129</v>
      </c>
      <c r="AC656" s="87" t="s">
        <v>104</v>
      </c>
      <c r="AD656" s="87" t="s">
        <v>105</v>
      </c>
      <c r="AE656" s="87" t="s">
        <v>106</v>
      </c>
      <c r="AF656" s="86" t="s">
        <v>7652</v>
      </c>
      <c r="AG656" s="87" t="s">
        <v>489</v>
      </c>
      <c r="AH656" s="87" t="s">
        <v>10130</v>
      </c>
      <c r="AI656" s="87" t="s">
        <v>104</v>
      </c>
      <c r="AJ656" s="87" t="s">
        <v>204</v>
      </c>
      <c r="AK656" s="88"/>
      <c r="AL656" s="83" t="s">
        <v>107</v>
      </c>
      <c r="AM656" s="89" t="s">
        <v>454</v>
      </c>
      <c r="AN656" s="90" t="s">
        <v>416</v>
      </c>
      <c r="AO656" s="91" t="s">
        <v>641</v>
      </c>
      <c r="AP656" s="90">
        <v>8.3333333333332291</v>
      </c>
      <c r="AQ656" s="92" t="s">
        <v>211</v>
      </c>
      <c r="AR656" s="93" t="s">
        <v>102</v>
      </c>
      <c r="AS656" s="93" t="s">
        <v>102</v>
      </c>
      <c r="AT656" s="93" t="s">
        <v>102</v>
      </c>
      <c r="AU656" s="210" t="s">
        <v>641</v>
      </c>
      <c r="AV656" s="93" t="s">
        <v>192</v>
      </c>
      <c r="AW656" s="94" t="s">
        <v>102</v>
      </c>
      <c r="AX656" s="93" t="s">
        <v>105</v>
      </c>
      <c r="AY656" s="95" t="s">
        <v>188</v>
      </c>
      <c r="AZ656" s="93" t="s">
        <v>102</v>
      </c>
      <c r="BA656" s="93" t="s">
        <v>10131</v>
      </c>
      <c r="BB656" s="93" t="s">
        <v>102</v>
      </c>
      <c r="BC656" s="93" t="s">
        <v>102</v>
      </c>
      <c r="BD656" s="96" t="s">
        <v>102</v>
      </c>
      <c r="BE656" s="90">
        <v>-317.16666666666703</v>
      </c>
      <c r="BF656" s="93" t="s">
        <v>211</v>
      </c>
      <c r="BG656" s="93" t="s">
        <v>102</v>
      </c>
      <c r="BH656" s="93" t="s">
        <v>102</v>
      </c>
      <c r="BI656" s="93" t="s">
        <v>102</v>
      </c>
      <c r="BJ656" s="210" t="s">
        <v>646</v>
      </c>
      <c r="BK656" s="93" t="s">
        <v>182</v>
      </c>
      <c r="BL656" s="97" t="s">
        <v>102</v>
      </c>
      <c r="BM656" s="93" t="s">
        <v>105</v>
      </c>
      <c r="BN656" s="93" t="s">
        <v>104</v>
      </c>
      <c r="BO656" s="93" t="s">
        <v>102</v>
      </c>
      <c r="BP656" s="98">
        <v>20180424</v>
      </c>
      <c r="BQ656" s="93" t="s">
        <v>102</v>
      </c>
      <c r="BR656" s="93" t="s">
        <v>102</v>
      </c>
      <c r="BS656" s="93" t="s">
        <v>102</v>
      </c>
      <c r="BT656" s="99" t="s">
        <v>591</v>
      </c>
      <c r="BU656" s="100" t="s">
        <v>11674</v>
      </c>
      <c r="BV656" s="101" t="s">
        <v>471</v>
      </c>
      <c r="BW656" s="136"/>
      <c r="BX656" s="103" t="s">
        <v>565</v>
      </c>
      <c r="BY656" s="104" t="s">
        <v>190</v>
      </c>
      <c r="BZ656" s="136"/>
      <c r="CA656" s="83" t="s">
        <v>599</v>
      </c>
      <c r="CB656" s="106" t="s">
        <v>647</v>
      </c>
      <c r="CC656" s="106" t="s">
        <v>11675</v>
      </c>
      <c r="CD656" s="107"/>
      <c r="CE656" s="108" t="s">
        <v>107</v>
      </c>
      <c r="CF656" s="108" t="s">
        <v>107</v>
      </c>
      <c r="CG656" s="109"/>
      <c r="CH656" s="110" t="s">
        <v>107</v>
      </c>
      <c r="CI656" s="111"/>
      <c r="CJ656" s="112">
        <v>6710</v>
      </c>
      <c r="CK656" s="113">
        <v>86</v>
      </c>
      <c r="CL656" s="114" t="s">
        <v>134</v>
      </c>
      <c r="CM656" s="114" t="s">
        <v>108</v>
      </c>
      <c r="CN656" s="114"/>
      <c r="CO656" s="115" t="s">
        <v>102</v>
      </c>
      <c r="CP656" s="115" t="s">
        <v>102</v>
      </c>
      <c r="CQ656" s="115" t="s">
        <v>102</v>
      </c>
      <c r="CR656" s="115" t="s">
        <v>102</v>
      </c>
      <c r="CS656" s="116"/>
      <c r="CT656" s="117" t="s">
        <v>109</v>
      </c>
      <c r="CU656" s="117" t="s">
        <v>109</v>
      </c>
      <c r="CV656" s="83">
        <v>652</v>
      </c>
      <c r="CW656" s="83" t="s">
        <v>108</v>
      </c>
      <c r="CX656" s="83">
        <v>652</v>
      </c>
      <c r="CY656" s="83" t="s">
        <v>108</v>
      </c>
      <c r="CZ656" s="83">
        <v>6980</v>
      </c>
      <c r="DA656" s="83" t="s">
        <v>419</v>
      </c>
      <c r="DB656" s="83" t="s">
        <v>130</v>
      </c>
      <c r="DC656" s="83" t="s">
        <v>499</v>
      </c>
      <c r="DD656" s="83">
        <v>1701</v>
      </c>
      <c r="DE656" s="83" t="s">
        <v>444</v>
      </c>
      <c r="DF656" s="83" t="s">
        <v>130</v>
      </c>
      <c r="DG656" s="83" t="s">
        <v>499</v>
      </c>
      <c r="DH656" s="83"/>
      <c r="DI656" s="83">
        <v>0</v>
      </c>
      <c r="DJ656" s="83">
        <v>1</v>
      </c>
      <c r="DK656" s="83">
        <v>0</v>
      </c>
      <c r="DL656" s="83">
        <v>0</v>
      </c>
      <c r="DM656" s="83">
        <v>0</v>
      </c>
      <c r="DN656" s="83">
        <v>0</v>
      </c>
      <c r="DO656" s="83">
        <v>0</v>
      </c>
      <c r="DP656" s="83">
        <v>0</v>
      </c>
      <c r="DQ656" s="83">
        <v>0</v>
      </c>
      <c r="DR656" s="83">
        <v>0</v>
      </c>
      <c r="DS656" s="83">
        <v>0</v>
      </c>
      <c r="DT656" s="83">
        <v>3</v>
      </c>
      <c r="DU656" s="83">
        <v>3</v>
      </c>
      <c r="DV656" s="83">
        <v>0</v>
      </c>
      <c r="DW656" s="83">
        <v>0</v>
      </c>
      <c r="DX656" s="83">
        <v>3</v>
      </c>
      <c r="DY656" s="85">
        <v>44298</v>
      </c>
      <c r="DZ656" s="83" t="s">
        <v>4703</v>
      </c>
      <c r="EA656" s="83" t="s">
        <v>102</v>
      </c>
      <c r="EB656" s="83" t="s">
        <v>482</v>
      </c>
      <c r="EC656" s="83">
        <v>652</v>
      </c>
      <c r="ED656" s="83" t="s">
        <v>483</v>
      </c>
      <c r="EE656" s="83">
        <v>1</v>
      </c>
      <c r="EF656" s="83">
        <v>0</v>
      </c>
      <c r="EG656" s="83">
        <v>0</v>
      </c>
      <c r="EH656" s="83" t="s">
        <v>109</v>
      </c>
      <c r="EI656" s="83" t="s">
        <v>108</v>
      </c>
      <c r="EJ656" s="83" t="s">
        <v>583</v>
      </c>
      <c r="EK656" s="83">
        <v>0</v>
      </c>
      <c r="EL656" s="83">
        <v>0</v>
      </c>
      <c r="EM656" s="83">
        <v>1</v>
      </c>
      <c r="EN656" s="83" t="s">
        <v>497</v>
      </c>
      <c r="EO656" s="83"/>
      <c r="EP656" s="83" t="s">
        <v>436</v>
      </c>
      <c r="EQ656" s="136">
        <v>1</v>
      </c>
      <c r="ER656" s="136">
        <v>1</v>
      </c>
      <c r="ES656" s="136">
        <v>1</v>
      </c>
      <c r="ET656" s="136">
        <v>1</v>
      </c>
      <c r="EU656" s="215" t="s">
        <v>269</v>
      </c>
      <c r="EV656" s="136">
        <v>1</v>
      </c>
      <c r="EW656" s="136">
        <v>1</v>
      </c>
      <c r="EX656" s="136">
        <v>1</v>
      </c>
      <c r="EY656" s="136">
        <v>1</v>
      </c>
      <c r="EZ656" s="136">
        <v>1</v>
      </c>
      <c r="FP656" s="215" t="s">
        <v>592</v>
      </c>
      <c r="FQ656" s="136" t="b">
        <v>1</v>
      </c>
      <c r="FR656" s="136" t="b">
        <v>1</v>
      </c>
      <c r="FS656" s="136" t="b">
        <v>1</v>
      </c>
      <c r="FT656" s="136" t="b">
        <v>1</v>
      </c>
      <c r="FX656" s="215" t="s">
        <v>269</v>
      </c>
    </row>
    <row r="657" spans="1:180" ht="60" customHeight="1" x14ac:dyDescent="0.55000000000000004">
      <c r="A657" s="83" t="s">
        <v>130</v>
      </c>
      <c r="B657" s="83" t="s">
        <v>98</v>
      </c>
      <c r="C657" s="136">
        <v>886532</v>
      </c>
      <c r="D657" s="207" t="s">
        <v>628</v>
      </c>
      <c r="E657" s="208" t="s">
        <v>633</v>
      </c>
      <c r="F657" s="83" t="s">
        <v>108</v>
      </c>
      <c r="G657" s="85">
        <v>22744</v>
      </c>
      <c r="H657" s="83" t="s">
        <v>102</v>
      </c>
      <c r="I657" s="85">
        <v>39772</v>
      </c>
      <c r="J657" s="83" t="s">
        <v>228</v>
      </c>
      <c r="K657" s="216">
        <v>711113957456</v>
      </c>
      <c r="L657" s="83" t="s">
        <v>191</v>
      </c>
      <c r="M657" s="85">
        <v>43619</v>
      </c>
      <c r="N657" s="83">
        <v>-2566.6666666666702</v>
      </c>
      <c r="O657" s="83" t="s">
        <v>193</v>
      </c>
      <c r="P657" s="83" t="s">
        <v>181</v>
      </c>
      <c r="Q657" s="208" t="s">
        <v>7656</v>
      </c>
      <c r="R657" s="83" t="s">
        <v>102</v>
      </c>
      <c r="S657" s="83" t="s">
        <v>102</v>
      </c>
      <c r="T657" s="83" t="s">
        <v>133</v>
      </c>
      <c r="U657" s="83" t="s">
        <v>10132</v>
      </c>
      <c r="V657" s="83" t="s">
        <v>111</v>
      </c>
      <c r="W657" s="83" t="s">
        <v>105</v>
      </c>
      <c r="X657" s="86" t="s">
        <v>7656</v>
      </c>
      <c r="Y657" s="87" t="s">
        <v>102</v>
      </c>
      <c r="Z657" s="87" t="s">
        <v>102</v>
      </c>
      <c r="AA657" s="87" t="s">
        <v>133</v>
      </c>
      <c r="AB657" s="87" t="s">
        <v>10132</v>
      </c>
      <c r="AC657" s="87" t="s">
        <v>111</v>
      </c>
      <c r="AD657" s="87" t="s">
        <v>105</v>
      </c>
      <c r="AE657" s="87" t="s">
        <v>106</v>
      </c>
      <c r="AF657" s="86" t="s">
        <v>7656</v>
      </c>
      <c r="AG657" s="87" t="s">
        <v>486</v>
      </c>
      <c r="AH657" s="87" t="s">
        <v>10132</v>
      </c>
      <c r="AI657" s="87" t="s">
        <v>111</v>
      </c>
      <c r="AJ657" s="87" t="s">
        <v>204</v>
      </c>
      <c r="AK657" s="88"/>
      <c r="AL657" s="83" t="s">
        <v>107</v>
      </c>
      <c r="AM657" s="89" t="s">
        <v>454</v>
      </c>
      <c r="AN657" s="90" t="s">
        <v>416</v>
      </c>
      <c r="AO657" s="91" t="s">
        <v>642</v>
      </c>
      <c r="AP657" s="90">
        <v>8.3333333333332291</v>
      </c>
      <c r="AQ657" s="92" t="s">
        <v>102</v>
      </c>
      <c r="AR657" s="93" t="s">
        <v>102</v>
      </c>
      <c r="AS657" s="93" t="s">
        <v>102</v>
      </c>
      <c r="AT657" s="93" t="s">
        <v>102</v>
      </c>
      <c r="AU657" s="210" t="s">
        <v>644</v>
      </c>
      <c r="AV657" s="93" t="s">
        <v>185</v>
      </c>
      <c r="AW657" s="94" t="s">
        <v>102</v>
      </c>
      <c r="AX657" s="93" t="s">
        <v>183</v>
      </c>
      <c r="AY657" s="95" t="s">
        <v>111</v>
      </c>
      <c r="AZ657" s="93" t="s">
        <v>102</v>
      </c>
      <c r="BA657" s="93" t="s">
        <v>102</v>
      </c>
      <c r="BB657" s="93" t="s">
        <v>102</v>
      </c>
      <c r="BC657" s="93" t="s">
        <v>102</v>
      </c>
      <c r="BD657" s="96" t="s">
        <v>102</v>
      </c>
      <c r="BE657" s="90">
        <v>-317.66666666666703</v>
      </c>
      <c r="BF657" s="93" t="s">
        <v>102</v>
      </c>
      <c r="BG657" s="93" t="s">
        <v>102</v>
      </c>
      <c r="BH657" s="93" t="s">
        <v>102</v>
      </c>
      <c r="BI657" s="93" t="s">
        <v>102</v>
      </c>
      <c r="BJ657" s="210" t="s">
        <v>642</v>
      </c>
      <c r="BK657" s="93" t="s">
        <v>192</v>
      </c>
      <c r="BL657" s="97" t="s">
        <v>102</v>
      </c>
      <c r="BM657" s="93" t="s">
        <v>183</v>
      </c>
      <c r="BN657" s="93" t="s">
        <v>106</v>
      </c>
      <c r="BO657" s="93" t="s">
        <v>102</v>
      </c>
      <c r="BP657" s="98" t="s">
        <v>102</v>
      </c>
      <c r="BQ657" s="93" t="s">
        <v>102</v>
      </c>
      <c r="BR657" s="93" t="s">
        <v>102</v>
      </c>
      <c r="BS657" s="93" t="s">
        <v>102</v>
      </c>
      <c r="BT657" s="99" t="s">
        <v>591</v>
      </c>
      <c r="BU657" s="100" t="s">
        <v>11676</v>
      </c>
      <c r="BV657" s="101" t="s">
        <v>471</v>
      </c>
      <c r="BW657" s="136"/>
      <c r="BX657" s="103" t="s">
        <v>565</v>
      </c>
      <c r="BY657" s="104" t="s">
        <v>190</v>
      </c>
      <c r="BZ657" s="136"/>
      <c r="CA657" s="83" t="s">
        <v>599</v>
      </c>
      <c r="CB657" s="106" t="s">
        <v>647</v>
      </c>
      <c r="CC657" s="106" t="s">
        <v>11677</v>
      </c>
      <c r="CD657" s="107"/>
      <c r="CE657" s="108" t="s">
        <v>107</v>
      </c>
      <c r="CF657" s="108" t="s">
        <v>107</v>
      </c>
      <c r="CG657" s="109"/>
      <c r="CH657" s="110" t="s">
        <v>107</v>
      </c>
      <c r="CI657" s="111"/>
      <c r="CJ657" s="112">
        <v>6710</v>
      </c>
      <c r="CK657" s="113">
        <v>86</v>
      </c>
      <c r="CL657" s="114" t="s">
        <v>134</v>
      </c>
      <c r="CM657" s="114" t="s">
        <v>108</v>
      </c>
      <c r="CN657" s="114"/>
      <c r="CO657" s="115" t="s">
        <v>102</v>
      </c>
      <c r="CP657" s="115" t="s">
        <v>102</v>
      </c>
      <c r="CQ657" s="115" t="s">
        <v>102</v>
      </c>
      <c r="CR657" s="115" t="s">
        <v>102</v>
      </c>
      <c r="CS657" s="116"/>
      <c r="CT657" s="117" t="s">
        <v>109</v>
      </c>
      <c r="CU657" s="117" t="s">
        <v>109</v>
      </c>
      <c r="CV657" s="83">
        <v>653</v>
      </c>
      <c r="CW657" s="83" t="s">
        <v>108</v>
      </c>
      <c r="CX657" s="83">
        <v>653</v>
      </c>
      <c r="CY657" s="83" t="s">
        <v>108</v>
      </c>
      <c r="CZ657" s="83">
        <v>6981</v>
      </c>
      <c r="DA657" s="83" t="s">
        <v>419</v>
      </c>
      <c r="DB657" s="83" t="s">
        <v>130</v>
      </c>
      <c r="DC657" s="83" t="s">
        <v>499</v>
      </c>
      <c r="DD657" s="83">
        <v>1702</v>
      </c>
      <c r="DE657" s="83" t="s">
        <v>444</v>
      </c>
      <c r="DF657" s="83" t="s">
        <v>130</v>
      </c>
      <c r="DG657" s="83" t="s">
        <v>499</v>
      </c>
      <c r="DH657" s="83"/>
      <c r="DI657" s="83">
        <v>0</v>
      </c>
      <c r="DJ657" s="83">
        <v>1</v>
      </c>
      <c r="DK657" s="83">
        <v>0</v>
      </c>
      <c r="DL657" s="83">
        <v>0</v>
      </c>
      <c r="DM657" s="83">
        <v>0</v>
      </c>
      <c r="DN657" s="83">
        <v>0</v>
      </c>
      <c r="DO657" s="83">
        <v>0</v>
      </c>
      <c r="DP657" s="83">
        <v>0</v>
      </c>
      <c r="DQ657" s="83">
        <v>0</v>
      </c>
      <c r="DR657" s="83">
        <v>0</v>
      </c>
      <c r="DS657" s="83">
        <v>0</v>
      </c>
      <c r="DT657" s="83">
        <v>3</v>
      </c>
      <c r="DU657" s="83">
        <v>3</v>
      </c>
      <c r="DV657" s="83">
        <v>0</v>
      </c>
      <c r="DW657" s="83">
        <v>0</v>
      </c>
      <c r="DX657" s="83">
        <v>3</v>
      </c>
      <c r="DY657" s="85">
        <v>44299</v>
      </c>
      <c r="DZ657" s="83" t="s">
        <v>4704</v>
      </c>
      <c r="EA657" s="83" t="s">
        <v>102</v>
      </c>
      <c r="EB657" s="83" t="s">
        <v>482</v>
      </c>
      <c r="EC657" s="83">
        <v>653</v>
      </c>
      <c r="ED657" s="83" t="s">
        <v>483</v>
      </c>
      <c r="EE657" s="83">
        <v>1</v>
      </c>
      <c r="EF657" s="83">
        <v>0</v>
      </c>
      <c r="EG657" s="83">
        <v>0</v>
      </c>
      <c r="EH657" s="83" t="s">
        <v>109</v>
      </c>
      <c r="EI657" s="83" t="s">
        <v>108</v>
      </c>
      <c r="EJ657" s="83" t="s">
        <v>583</v>
      </c>
      <c r="EK657" s="83">
        <v>0</v>
      </c>
      <c r="EL657" s="83">
        <v>0</v>
      </c>
      <c r="EM657" s="83">
        <v>1</v>
      </c>
      <c r="EN657" s="83" t="s">
        <v>497</v>
      </c>
      <c r="EO657" s="83"/>
      <c r="EP657" s="83" t="s">
        <v>436</v>
      </c>
      <c r="EQ657" s="136">
        <v>1</v>
      </c>
      <c r="ER657" s="136">
        <v>1</v>
      </c>
      <c r="ES657" s="136">
        <v>1</v>
      </c>
      <c r="ET657" s="136">
        <v>1</v>
      </c>
      <c r="EU657" s="215" t="s">
        <v>269</v>
      </c>
      <c r="EV657" s="136">
        <v>1</v>
      </c>
      <c r="EW657" s="136">
        <v>1</v>
      </c>
      <c r="EX657" s="136">
        <v>1</v>
      </c>
      <c r="EY657" s="136">
        <v>1</v>
      </c>
      <c r="EZ657" s="136">
        <v>1</v>
      </c>
      <c r="FP657" s="215" t="s">
        <v>592</v>
      </c>
      <c r="FQ657" s="136" t="b">
        <v>1</v>
      </c>
      <c r="FR657" s="136" t="b">
        <v>1</v>
      </c>
      <c r="FS657" s="136" t="b">
        <v>1</v>
      </c>
      <c r="FT657" s="136" t="b">
        <v>1</v>
      </c>
      <c r="FX657" s="215" t="s">
        <v>269</v>
      </c>
    </row>
    <row r="658" spans="1:180" ht="60" customHeight="1" x14ac:dyDescent="0.55000000000000004">
      <c r="A658" s="83" t="s">
        <v>130</v>
      </c>
      <c r="B658" s="83" t="s">
        <v>98</v>
      </c>
      <c r="C658" s="136">
        <v>200436</v>
      </c>
      <c r="D658" s="207" t="s">
        <v>629</v>
      </c>
      <c r="E658" s="208" t="s">
        <v>634</v>
      </c>
      <c r="F658" s="83" t="s">
        <v>108</v>
      </c>
      <c r="G658" s="85">
        <v>26341</v>
      </c>
      <c r="H658" s="83" t="s">
        <v>102</v>
      </c>
      <c r="I658" s="85">
        <v>34633</v>
      </c>
      <c r="J658" s="83" t="s">
        <v>228</v>
      </c>
      <c r="K658" s="216">
        <v>952282368769</v>
      </c>
      <c r="L658" s="83" t="s">
        <v>191</v>
      </c>
      <c r="M658" s="85">
        <v>43642</v>
      </c>
      <c r="N658" s="83">
        <v>-2571.6666666666702</v>
      </c>
      <c r="O658" s="83" t="s">
        <v>193</v>
      </c>
      <c r="P658" s="83" t="s">
        <v>181</v>
      </c>
      <c r="Q658" s="208" t="s">
        <v>7660</v>
      </c>
      <c r="R658" s="83" t="s">
        <v>102</v>
      </c>
      <c r="S658" s="83" t="s">
        <v>102</v>
      </c>
      <c r="T658" s="83" t="s">
        <v>131</v>
      </c>
      <c r="U658" s="83" t="s">
        <v>10133</v>
      </c>
      <c r="V658" s="83" t="s">
        <v>104</v>
      </c>
      <c r="W658" s="83" t="s">
        <v>105</v>
      </c>
      <c r="X658" s="86" t="s">
        <v>7660</v>
      </c>
      <c r="Y658" s="87" t="s">
        <v>102</v>
      </c>
      <c r="Z658" s="87" t="s">
        <v>102</v>
      </c>
      <c r="AA658" s="87" t="s">
        <v>131</v>
      </c>
      <c r="AB658" s="87" t="s">
        <v>10133</v>
      </c>
      <c r="AC658" s="87" t="s">
        <v>104</v>
      </c>
      <c r="AD658" s="87" t="s">
        <v>105</v>
      </c>
      <c r="AE658" s="87" t="s">
        <v>106</v>
      </c>
      <c r="AF658" s="86" t="s">
        <v>7660</v>
      </c>
      <c r="AG658" s="87" t="s">
        <v>177</v>
      </c>
      <c r="AH658" s="87" t="s">
        <v>10133</v>
      </c>
      <c r="AI658" s="87" t="s">
        <v>104</v>
      </c>
      <c r="AJ658" s="87" t="s">
        <v>204</v>
      </c>
      <c r="AK658" s="88"/>
      <c r="AL658" s="83" t="s">
        <v>107</v>
      </c>
      <c r="AM658" s="89" t="s">
        <v>454</v>
      </c>
      <c r="AN658" s="90" t="s">
        <v>416</v>
      </c>
      <c r="AO658" s="91" t="s">
        <v>643</v>
      </c>
      <c r="AP658" s="90">
        <v>8.3333333333332291</v>
      </c>
      <c r="AQ658" s="92" t="s">
        <v>102</v>
      </c>
      <c r="AR658" s="93" t="s">
        <v>102</v>
      </c>
      <c r="AS658" s="93" t="s">
        <v>102</v>
      </c>
      <c r="AT658" s="93" t="s">
        <v>102</v>
      </c>
      <c r="AU658" s="210" t="s">
        <v>645</v>
      </c>
      <c r="AV658" s="93" t="s">
        <v>185</v>
      </c>
      <c r="AW658" s="94" t="s">
        <v>102</v>
      </c>
      <c r="AX658" s="93" t="s">
        <v>105</v>
      </c>
      <c r="AY658" s="95" t="s">
        <v>104</v>
      </c>
      <c r="AZ658" s="93" t="s">
        <v>102</v>
      </c>
      <c r="BA658" s="93" t="s">
        <v>102</v>
      </c>
      <c r="BB658" s="93" t="s">
        <v>102</v>
      </c>
      <c r="BC658" s="93" t="s">
        <v>102</v>
      </c>
      <c r="BD658" s="96" t="s">
        <v>102</v>
      </c>
      <c r="BE658" s="90">
        <v>-318.16666666666703</v>
      </c>
      <c r="BF658" s="93" t="s">
        <v>102</v>
      </c>
      <c r="BG658" s="93" t="s">
        <v>102</v>
      </c>
      <c r="BH658" s="93" t="s">
        <v>102</v>
      </c>
      <c r="BI658" s="93" t="s">
        <v>102</v>
      </c>
      <c r="BJ658" s="210" t="s">
        <v>643</v>
      </c>
      <c r="BK658" s="93" t="s">
        <v>196</v>
      </c>
      <c r="BL658" s="97" t="s">
        <v>102</v>
      </c>
      <c r="BM658" s="93" t="s">
        <v>105</v>
      </c>
      <c r="BN658" s="93" t="s">
        <v>596</v>
      </c>
      <c r="BO658" s="93" t="s">
        <v>102</v>
      </c>
      <c r="BP658" s="98" t="s">
        <v>102</v>
      </c>
      <c r="BQ658" s="93" t="s">
        <v>102</v>
      </c>
      <c r="BR658" s="93" t="s">
        <v>102</v>
      </c>
      <c r="BS658" s="93" t="s">
        <v>102</v>
      </c>
      <c r="BT658" s="99" t="s">
        <v>591</v>
      </c>
      <c r="BU658" s="100" t="s">
        <v>11678</v>
      </c>
      <c r="BV658" s="101" t="s">
        <v>471</v>
      </c>
      <c r="BW658" s="136"/>
      <c r="BX658" s="103" t="s">
        <v>565</v>
      </c>
      <c r="BY658" s="104" t="s">
        <v>190</v>
      </c>
      <c r="BZ658" s="136"/>
      <c r="CA658" s="83" t="s">
        <v>599</v>
      </c>
      <c r="CB658" s="106" t="s">
        <v>647</v>
      </c>
      <c r="CC658" s="106" t="s">
        <v>11679</v>
      </c>
      <c r="CD658" s="107"/>
      <c r="CE658" s="108" t="s">
        <v>107</v>
      </c>
      <c r="CF658" s="108" t="s">
        <v>107</v>
      </c>
      <c r="CG658" s="109"/>
      <c r="CH658" s="110" t="s">
        <v>107</v>
      </c>
      <c r="CI658" s="111"/>
      <c r="CJ658" s="112">
        <v>6710</v>
      </c>
      <c r="CK658" s="113">
        <v>86</v>
      </c>
      <c r="CL658" s="114" t="s">
        <v>134</v>
      </c>
      <c r="CM658" s="114" t="s">
        <v>108</v>
      </c>
      <c r="CN658" s="114"/>
      <c r="CO658" s="115" t="s">
        <v>102</v>
      </c>
      <c r="CP658" s="115" t="s">
        <v>102</v>
      </c>
      <c r="CQ658" s="115" t="s">
        <v>102</v>
      </c>
      <c r="CR658" s="115" t="s">
        <v>102</v>
      </c>
      <c r="CS658" s="116"/>
      <c r="CT658" s="117" t="s">
        <v>109</v>
      </c>
      <c r="CU658" s="117" t="s">
        <v>109</v>
      </c>
      <c r="CV658" s="83">
        <v>654</v>
      </c>
      <c r="CW658" s="83" t="s">
        <v>108</v>
      </c>
      <c r="CX658" s="83">
        <v>654</v>
      </c>
      <c r="CY658" s="83" t="s">
        <v>108</v>
      </c>
      <c r="CZ658" s="83">
        <v>6982</v>
      </c>
      <c r="DA658" s="83" t="s">
        <v>419</v>
      </c>
      <c r="DB658" s="83" t="s">
        <v>130</v>
      </c>
      <c r="DC658" s="83" t="s">
        <v>499</v>
      </c>
      <c r="DD658" s="83">
        <v>1703</v>
      </c>
      <c r="DE658" s="83" t="s">
        <v>444</v>
      </c>
      <c r="DF658" s="83" t="s">
        <v>130</v>
      </c>
      <c r="DG658" s="83" t="s">
        <v>499</v>
      </c>
      <c r="DH658" s="83"/>
      <c r="DI658" s="83">
        <v>0</v>
      </c>
      <c r="DJ658" s="83">
        <v>1</v>
      </c>
      <c r="DK658" s="83">
        <v>0</v>
      </c>
      <c r="DL658" s="83">
        <v>0</v>
      </c>
      <c r="DM658" s="83">
        <v>0</v>
      </c>
      <c r="DN658" s="83">
        <v>0</v>
      </c>
      <c r="DO658" s="83">
        <v>0</v>
      </c>
      <c r="DP658" s="83">
        <v>0</v>
      </c>
      <c r="DQ658" s="83">
        <v>0</v>
      </c>
      <c r="DR658" s="83">
        <v>0</v>
      </c>
      <c r="DS658" s="83">
        <v>0</v>
      </c>
      <c r="DT658" s="83">
        <v>3</v>
      </c>
      <c r="DU658" s="83">
        <v>3</v>
      </c>
      <c r="DV658" s="83">
        <v>0</v>
      </c>
      <c r="DW658" s="83">
        <v>0</v>
      </c>
      <c r="DX658" s="83">
        <v>3</v>
      </c>
      <c r="DY658" s="85">
        <v>44300</v>
      </c>
      <c r="DZ658" s="83" t="s">
        <v>4705</v>
      </c>
      <c r="EA658" s="83" t="s">
        <v>102</v>
      </c>
      <c r="EB658" s="83" t="s">
        <v>482</v>
      </c>
      <c r="EC658" s="83">
        <v>654</v>
      </c>
      <c r="ED658" s="83" t="s">
        <v>483</v>
      </c>
      <c r="EE658" s="83">
        <v>1</v>
      </c>
      <c r="EF658" s="83">
        <v>0</v>
      </c>
      <c r="EG658" s="83">
        <v>0</v>
      </c>
      <c r="EH658" s="83" t="s">
        <v>109</v>
      </c>
      <c r="EI658" s="83" t="s">
        <v>108</v>
      </c>
      <c r="EJ658" s="83" t="s">
        <v>583</v>
      </c>
      <c r="EK658" s="83">
        <v>0</v>
      </c>
      <c r="EL658" s="83">
        <v>0</v>
      </c>
      <c r="EM658" s="83">
        <v>1</v>
      </c>
      <c r="EN658" s="83" t="s">
        <v>497</v>
      </c>
      <c r="EO658" s="83"/>
      <c r="EP658" s="83" t="s">
        <v>436</v>
      </c>
      <c r="EQ658" s="136">
        <v>1</v>
      </c>
      <c r="ER658" s="136">
        <v>1</v>
      </c>
      <c r="ES658" s="136">
        <v>1</v>
      </c>
      <c r="ET658" s="136">
        <v>1</v>
      </c>
      <c r="EU658" s="215" t="s">
        <v>269</v>
      </c>
      <c r="EV658" s="136">
        <v>1</v>
      </c>
      <c r="EW658" s="136">
        <v>1</v>
      </c>
      <c r="EX658" s="136">
        <v>1</v>
      </c>
      <c r="EY658" s="136">
        <v>1</v>
      </c>
      <c r="EZ658" s="136">
        <v>1</v>
      </c>
      <c r="FP658" s="215" t="s">
        <v>592</v>
      </c>
      <c r="FQ658" s="136" t="b">
        <v>1</v>
      </c>
      <c r="FR658" s="136" t="b">
        <v>1</v>
      </c>
      <c r="FS658" s="136" t="b">
        <v>1</v>
      </c>
      <c r="FT658" s="136" t="b">
        <v>1</v>
      </c>
      <c r="FX658" s="215" t="s">
        <v>269</v>
      </c>
    </row>
    <row r="659" spans="1:180" ht="60" customHeight="1" x14ac:dyDescent="0.55000000000000004">
      <c r="A659" s="83" t="s">
        <v>130</v>
      </c>
      <c r="B659" s="83" t="s">
        <v>98</v>
      </c>
      <c r="C659" s="136">
        <v>525544</v>
      </c>
      <c r="D659" s="207" t="s">
        <v>627</v>
      </c>
      <c r="E659" s="208" t="s">
        <v>630</v>
      </c>
      <c r="F659" s="83" t="s">
        <v>108</v>
      </c>
      <c r="G659" s="85">
        <v>20621</v>
      </c>
      <c r="H659" s="83" t="s">
        <v>102</v>
      </c>
      <c r="I659" s="85">
        <v>39794</v>
      </c>
      <c r="J659" s="83" t="s">
        <v>228</v>
      </c>
      <c r="K659" s="216">
        <v>245316517886</v>
      </c>
      <c r="L659" s="83" t="s">
        <v>191</v>
      </c>
      <c r="M659" s="85">
        <v>43631</v>
      </c>
      <c r="N659" s="83">
        <v>-2576.6666666666702</v>
      </c>
      <c r="O659" s="83" t="s">
        <v>180</v>
      </c>
      <c r="P659" s="83" t="s">
        <v>181</v>
      </c>
      <c r="Q659" s="208" t="s">
        <v>7664</v>
      </c>
      <c r="R659" s="83" t="s">
        <v>102</v>
      </c>
      <c r="S659" s="83" t="s">
        <v>102</v>
      </c>
      <c r="T659" s="83" t="s">
        <v>199</v>
      </c>
      <c r="U659" s="83" t="s">
        <v>10134</v>
      </c>
      <c r="V659" s="83" t="s">
        <v>104</v>
      </c>
      <c r="W659" s="83" t="s">
        <v>105</v>
      </c>
      <c r="X659" s="86" t="s">
        <v>7664</v>
      </c>
      <c r="Y659" s="87" t="s">
        <v>102</v>
      </c>
      <c r="Z659" s="87" t="s">
        <v>102</v>
      </c>
      <c r="AA659" s="87" t="s">
        <v>199</v>
      </c>
      <c r="AB659" s="87" t="s">
        <v>10134</v>
      </c>
      <c r="AC659" s="87" t="s">
        <v>104</v>
      </c>
      <c r="AD659" s="87" t="s">
        <v>105</v>
      </c>
      <c r="AE659" s="87" t="s">
        <v>106</v>
      </c>
      <c r="AF659" s="86" t="s">
        <v>7664</v>
      </c>
      <c r="AG659" s="87" t="s">
        <v>489</v>
      </c>
      <c r="AH659" s="87" t="s">
        <v>10135</v>
      </c>
      <c r="AI659" s="87" t="s">
        <v>104</v>
      </c>
      <c r="AJ659" s="87" t="s">
        <v>204</v>
      </c>
      <c r="AK659" s="88"/>
      <c r="AL659" s="83" t="s">
        <v>107</v>
      </c>
      <c r="AM659" s="89" t="s">
        <v>454</v>
      </c>
      <c r="AN659" s="90" t="s">
        <v>416</v>
      </c>
      <c r="AO659" s="91" t="s">
        <v>641</v>
      </c>
      <c r="AP659" s="90">
        <v>8.3333333333332291</v>
      </c>
      <c r="AQ659" s="92" t="s">
        <v>211</v>
      </c>
      <c r="AR659" s="93" t="s">
        <v>102</v>
      </c>
      <c r="AS659" s="93" t="s">
        <v>102</v>
      </c>
      <c r="AT659" s="93" t="s">
        <v>102</v>
      </c>
      <c r="AU659" s="210" t="s">
        <v>641</v>
      </c>
      <c r="AV659" s="93" t="s">
        <v>192</v>
      </c>
      <c r="AW659" s="94" t="s">
        <v>102</v>
      </c>
      <c r="AX659" s="93" t="s">
        <v>105</v>
      </c>
      <c r="AY659" s="95" t="s">
        <v>188</v>
      </c>
      <c r="AZ659" s="93" t="s">
        <v>102</v>
      </c>
      <c r="BA659" s="93" t="s">
        <v>10136</v>
      </c>
      <c r="BB659" s="93" t="s">
        <v>102</v>
      </c>
      <c r="BC659" s="93" t="s">
        <v>102</v>
      </c>
      <c r="BD659" s="96" t="s">
        <v>102</v>
      </c>
      <c r="BE659" s="90">
        <v>-318.66666666666703</v>
      </c>
      <c r="BF659" s="93" t="s">
        <v>211</v>
      </c>
      <c r="BG659" s="93" t="s">
        <v>102</v>
      </c>
      <c r="BH659" s="93" t="s">
        <v>102</v>
      </c>
      <c r="BI659" s="93" t="s">
        <v>102</v>
      </c>
      <c r="BJ659" s="210" t="s">
        <v>646</v>
      </c>
      <c r="BK659" s="93" t="s">
        <v>182</v>
      </c>
      <c r="BL659" s="97" t="s">
        <v>102</v>
      </c>
      <c r="BM659" s="93" t="s">
        <v>105</v>
      </c>
      <c r="BN659" s="93" t="s">
        <v>104</v>
      </c>
      <c r="BO659" s="93" t="s">
        <v>102</v>
      </c>
      <c r="BP659" s="98">
        <v>20180425</v>
      </c>
      <c r="BQ659" s="93" t="s">
        <v>102</v>
      </c>
      <c r="BR659" s="93" t="s">
        <v>102</v>
      </c>
      <c r="BS659" s="93" t="s">
        <v>102</v>
      </c>
      <c r="BT659" s="99" t="s">
        <v>591</v>
      </c>
      <c r="BU659" s="100" t="s">
        <v>11680</v>
      </c>
      <c r="BV659" s="101" t="s">
        <v>471</v>
      </c>
      <c r="BW659" s="136"/>
      <c r="BX659" s="103" t="s">
        <v>565</v>
      </c>
      <c r="BY659" s="104" t="s">
        <v>190</v>
      </c>
      <c r="BZ659" s="136"/>
      <c r="CA659" s="83" t="s">
        <v>599</v>
      </c>
      <c r="CB659" s="106" t="s">
        <v>647</v>
      </c>
      <c r="CC659" s="106" t="s">
        <v>11681</v>
      </c>
      <c r="CD659" s="107"/>
      <c r="CE659" s="108" t="s">
        <v>107</v>
      </c>
      <c r="CF659" s="108" t="s">
        <v>107</v>
      </c>
      <c r="CG659" s="109"/>
      <c r="CH659" s="110" t="s">
        <v>107</v>
      </c>
      <c r="CI659" s="111"/>
      <c r="CJ659" s="112">
        <v>6710</v>
      </c>
      <c r="CK659" s="113">
        <v>86</v>
      </c>
      <c r="CL659" s="114" t="s">
        <v>134</v>
      </c>
      <c r="CM659" s="114" t="s">
        <v>108</v>
      </c>
      <c r="CN659" s="114"/>
      <c r="CO659" s="115" t="s">
        <v>102</v>
      </c>
      <c r="CP659" s="115" t="s">
        <v>102</v>
      </c>
      <c r="CQ659" s="115" t="s">
        <v>102</v>
      </c>
      <c r="CR659" s="115" t="s">
        <v>102</v>
      </c>
      <c r="CS659" s="116"/>
      <c r="CT659" s="117" t="s">
        <v>109</v>
      </c>
      <c r="CU659" s="117" t="s">
        <v>109</v>
      </c>
      <c r="CV659" s="83">
        <v>655</v>
      </c>
      <c r="CW659" s="83" t="s">
        <v>108</v>
      </c>
      <c r="CX659" s="83">
        <v>655</v>
      </c>
      <c r="CY659" s="83" t="s">
        <v>108</v>
      </c>
      <c r="CZ659" s="83">
        <v>6983</v>
      </c>
      <c r="DA659" s="83" t="s">
        <v>419</v>
      </c>
      <c r="DB659" s="83" t="s">
        <v>130</v>
      </c>
      <c r="DC659" s="83" t="s">
        <v>499</v>
      </c>
      <c r="DD659" s="83">
        <v>1704</v>
      </c>
      <c r="DE659" s="83" t="s">
        <v>444</v>
      </c>
      <c r="DF659" s="83" t="s">
        <v>130</v>
      </c>
      <c r="DG659" s="83" t="s">
        <v>499</v>
      </c>
      <c r="DH659" s="83"/>
      <c r="DI659" s="83">
        <v>0</v>
      </c>
      <c r="DJ659" s="83">
        <v>1</v>
      </c>
      <c r="DK659" s="83">
        <v>0</v>
      </c>
      <c r="DL659" s="83">
        <v>0</v>
      </c>
      <c r="DM659" s="83">
        <v>0</v>
      </c>
      <c r="DN659" s="83">
        <v>0</v>
      </c>
      <c r="DO659" s="83">
        <v>0</v>
      </c>
      <c r="DP659" s="83">
        <v>0</v>
      </c>
      <c r="DQ659" s="83">
        <v>0</v>
      </c>
      <c r="DR659" s="83">
        <v>0</v>
      </c>
      <c r="DS659" s="83">
        <v>0</v>
      </c>
      <c r="DT659" s="83">
        <v>3</v>
      </c>
      <c r="DU659" s="83">
        <v>3</v>
      </c>
      <c r="DV659" s="83">
        <v>0</v>
      </c>
      <c r="DW659" s="83">
        <v>0</v>
      </c>
      <c r="DX659" s="83">
        <v>3</v>
      </c>
      <c r="DY659" s="85">
        <v>44301</v>
      </c>
      <c r="DZ659" s="83" t="s">
        <v>4706</v>
      </c>
      <c r="EA659" s="83" t="s">
        <v>102</v>
      </c>
      <c r="EB659" s="83" t="s">
        <v>482</v>
      </c>
      <c r="EC659" s="83">
        <v>655</v>
      </c>
      <c r="ED659" s="83" t="s">
        <v>483</v>
      </c>
      <c r="EE659" s="83">
        <v>1</v>
      </c>
      <c r="EF659" s="83">
        <v>0</v>
      </c>
      <c r="EG659" s="83">
        <v>0</v>
      </c>
      <c r="EH659" s="83" t="s">
        <v>109</v>
      </c>
      <c r="EI659" s="83" t="s">
        <v>108</v>
      </c>
      <c r="EJ659" s="83" t="s">
        <v>583</v>
      </c>
      <c r="EK659" s="83">
        <v>0</v>
      </c>
      <c r="EL659" s="83">
        <v>0</v>
      </c>
      <c r="EM659" s="83">
        <v>1</v>
      </c>
      <c r="EN659" s="83" t="s">
        <v>497</v>
      </c>
      <c r="EO659" s="83"/>
      <c r="EP659" s="83" t="s">
        <v>436</v>
      </c>
      <c r="EQ659" s="136">
        <v>1</v>
      </c>
      <c r="ER659" s="136">
        <v>1</v>
      </c>
      <c r="ES659" s="136">
        <v>1</v>
      </c>
      <c r="ET659" s="136">
        <v>1</v>
      </c>
      <c r="EU659" s="215" t="s">
        <v>269</v>
      </c>
      <c r="EV659" s="136">
        <v>1</v>
      </c>
      <c r="EW659" s="136">
        <v>1</v>
      </c>
      <c r="EX659" s="136">
        <v>1</v>
      </c>
      <c r="EY659" s="136">
        <v>1</v>
      </c>
      <c r="EZ659" s="136">
        <v>1</v>
      </c>
      <c r="FP659" s="215" t="s">
        <v>592</v>
      </c>
      <c r="FQ659" s="136" t="b">
        <v>1</v>
      </c>
      <c r="FR659" s="136" t="b">
        <v>1</v>
      </c>
      <c r="FS659" s="136" t="b">
        <v>1</v>
      </c>
      <c r="FT659" s="136" t="b">
        <v>1</v>
      </c>
      <c r="FX659" s="215" t="s">
        <v>269</v>
      </c>
    </row>
    <row r="660" spans="1:180" ht="60" customHeight="1" x14ac:dyDescent="0.55000000000000004">
      <c r="A660" s="83" t="s">
        <v>130</v>
      </c>
      <c r="B660" s="83" t="s">
        <v>98</v>
      </c>
      <c r="C660" s="136">
        <v>926228</v>
      </c>
      <c r="D660" s="207" t="s">
        <v>628</v>
      </c>
      <c r="E660" s="208" t="s">
        <v>633</v>
      </c>
      <c r="F660" s="83" t="s">
        <v>108</v>
      </c>
      <c r="G660" s="85">
        <v>22744</v>
      </c>
      <c r="H660" s="83" t="s">
        <v>102</v>
      </c>
      <c r="I660" s="85">
        <v>39772</v>
      </c>
      <c r="J660" s="83" t="s">
        <v>228</v>
      </c>
      <c r="K660" s="216">
        <v>929652005358</v>
      </c>
      <c r="L660" s="83" t="s">
        <v>191</v>
      </c>
      <c r="M660" s="85">
        <v>43619</v>
      </c>
      <c r="N660" s="83">
        <v>-2581.6666666666702</v>
      </c>
      <c r="O660" s="83" t="s">
        <v>193</v>
      </c>
      <c r="P660" s="83" t="s">
        <v>181</v>
      </c>
      <c r="Q660" s="208" t="s">
        <v>7668</v>
      </c>
      <c r="R660" s="83" t="s">
        <v>102</v>
      </c>
      <c r="S660" s="83" t="s">
        <v>102</v>
      </c>
      <c r="T660" s="83" t="s">
        <v>133</v>
      </c>
      <c r="U660" s="83" t="s">
        <v>10137</v>
      </c>
      <c r="V660" s="83" t="s">
        <v>111</v>
      </c>
      <c r="W660" s="83" t="s">
        <v>105</v>
      </c>
      <c r="X660" s="86" t="s">
        <v>7668</v>
      </c>
      <c r="Y660" s="87" t="s">
        <v>102</v>
      </c>
      <c r="Z660" s="87" t="s">
        <v>102</v>
      </c>
      <c r="AA660" s="87" t="s">
        <v>133</v>
      </c>
      <c r="AB660" s="87" t="s">
        <v>10137</v>
      </c>
      <c r="AC660" s="87" t="s">
        <v>111</v>
      </c>
      <c r="AD660" s="87" t="s">
        <v>105</v>
      </c>
      <c r="AE660" s="87" t="s">
        <v>106</v>
      </c>
      <c r="AF660" s="86" t="s">
        <v>7668</v>
      </c>
      <c r="AG660" s="87" t="s">
        <v>486</v>
      </c>
      <c r="AH660" s="87" t="s">
        <v>10137</v>
      </c>
      <c r="AI660" s="87" t="s">
        <v>111</v>
      </c>
      <c r="AJ660" s="87" t="s">
        <v>204</v>
      </c>
      <c r="AK660" s="88"/>
      <c r="AL660" s="83" t="s">
        <v>107</v>
      </c>
      <c r="AM660" s="89" t="s">
        <v>454</v>
      </c>
      <c r="AN660" s="90" t="s">
        <v>416</v>
      </c>
      <c r="AO660" s="91" t="s">
        <v>642</v>
      </c>
      <c r="AP660" s="90">
        <v>8.3333333333332291</v>
      </c>
      <c r="AQ660" s="92" t="s">
        <v>102</v>
      </c>
      <c r="AR660" s="93" t="s">
        <v>102</v>
      </c>
      <c r="AS660" s="93" t="s">
        <v>102</v>
      </c>
      <c r="AT660" s="93" t="s">
        <v>102</v>
      </c>
      <c r="AU660" s="210" t="s">
        <v>644</v>
      </c>
      <c r="AV660" s="93" t="s">
        <v>185</v>
      </c>
      <c r="AW660" s="94" t="s">
        <v>102</v>
      </c>
      <c r="AX660" s="93" t="s">
        <v>183</v>
      </c>
      <c r="AY660" s="95" t="s">
        <v>111</v>
      </c>
      <c r="AZ660" s="93" t="s">
        <v>102</v>
      </c>
      <c r="BA660" s="93" t="s">
        <v>102</v>
      </c>
      <c r="BB660" s="93" t="s">
        <v>102</v>
      </c>
      <c r="BC660" s="93" t="s">
        <v>102</v>
      </c>
      <c r="BD660" s="96" t="s">
        <v>102</v>
      </c>
      <c r="BE660" s="90">
        <v>-319.16666666666703</v>
      </c>
      <c r="BF660" s="93" t="s">
        <v>102</v>
      </c>
      <c r="BG660" s="93" t="s">
        <v>102</v>
      </c>
      <c r="BH660" s="93" t="s">
        <v>102</v>
      </c>
      <c r="BI660" s="93" t="s">
        <v>102</v>
      </c>
      <c r="BJ660" s="210" t="s">
        <v>642</v>
      </c>
      <c r="BK660" s="93" t="s">
        <v>192</v>
      </c>
      <c r="BL660" s="97" t="s">
        <v>102</v>
      </c>
      <c r="BM660" s="93" t="s">
        <v>183</v>
      </c>
      <c r="BN660" s="93" t="s">
        <v>106</v>
      </c>
      <c r="BO660" s="93" t="s">
        <v>102</v>
      </c>
      <c r="BP660" s="98" t="s">
        <v>102</v>
      </c>
      <c r="BQ660" s="93" t="s">
        <v>102</v>
      </c>
      <c r="BR660" s="93" t="s">
        <v>102</v>
      </c>
      <c r="BS660" s="93" t="s">
        <v>102</v>
      </c>
      <c r="BT660" s="99" t="s">
        <v>591</v>
      </c>
      <c r="BU660" s="100" t="s">
        <v>11682</v>
      </c>
      <c r="BV660" s="101" t="s">
        <v>471</v>
      </c>
      <c r="BW660" s="136"/>
      <c r="BX660" s="103" t="s">
        <v>565</v>
      </c>
      <c r="BY660" s="104" t="s">
        <v>190</v>
      </c>
      <c r="BZ660" s="136"/>
      <c r="CA660" s="83" t="s">
        <v>599</v>
      </c>
      <c r="CB660" s="106" t="s">
        <v>647</v>
      </c>
      <c r="CC660" s="106" t="s">
        <v>11683</v>
      </c>
      <c r="CD660" s="107"/>
      <c r="CE660" s="108" t="s">
        <v>107</v>
      </c>
      <c r="CF660" s="108" t="s">
        <v>107</v>
      </c>
      <c r="CG660" s="109"/>
      <c r="CH660" s="110" t="s">
        <v>107</v>
      </c>
      <c r="CI660" s="111"/>
      <c r="CJ660" s="112">
        <v>6710</v>
      </c>
      <c r="CK660" s="113">
        <v>86</v>
      </c>
      <c r="CL660" s="114" t="s">
        <v>134</v>
      </c>
      <c r="CM660" s="114" t="s">
        <v>108</v>
      </c>
      <c r="CN660" s="114"/>
      <c r="CO660" s="115" t="s">
        <v>102</v>
      </c>
      <c r="CP660" s="115" t="s">
        <v>102</v>
      </c>
      <c r="CQ660" s="115" t="s">
        <v>102</v>
      </c>
      <c r="CR660" s="115" t="s">
        <v>102</v>
      </c>
      <c r="CS660" s="116"/>
      <c r="CT660" s="117" t="s">
        <v>109</v>
      </c>
      <c r="CU660" s="117" t="s">
        <v>109</v>
      </c>
      <c r="CV660" s="83">
        <v>656</v>
      </c>
      <c r="CW660" s="83" t="s">
        <v>108</v>
      </c>
      <c r="CX660" s="83">
        <v>656</v>
      </c>
      <c r="CY660" s="83" t="s">
        <v>108</v>
      </c>
      <c r="CZ660" s="83">
        <v>6984</v>
      </c>
      <c r="DA660" s="83" t="s">
        <v>419</v>
      </c>
      <c r="DB660" s="83" t="s">
        <v>130</v>
      </c>
      <c r="DC660" s="83" t="s">
        <v>499</v>
      </c>
      <c r="DD660" s="83">
        <v>1705</v>
      </c>
      <c r="DE660" s="83" t="s">
        <v>444</v>
      </c>
      <c r="DF660" s="83" t="s">
        <v>130</v>
      </c>
      <c r="DG660" s="83" t="s">
        <v>499</v>
      </c>
      <c r="DH660" s="83"/>
      <c r="DI660" s="83">
        <v>0</v>
      </c>
      <c r="DJ660" s="83">
        <v>1</v>
      </c>
      <c r="DK660" s="83">
        <v>0</v>
      </c>
      <c r="DL660" s="83">
        <v>0</v>
      </c>
      <c r="DM660" s="83">
        <v>0</v>
      </c>
      <c r="DN660" s="83">
        <v>0</v>
      </c>
      <c r="DO660" s="83">
        <v>0</v>
      </c>
      <c r="DP660" s="83">
        <v>0</v>
      </c>
      <c r="DQ660" s="83">
        <v>0</v>
      </c>
      <c r="DR660" s="83">
        <v>0</v>
      </c>
      <c r="DS660" s="83">
        <v>0</v>
      </c>
      <c r="DT660" s="83">
        <v>3</v>
      </c>
      <c r="DU660" s="83">
        <v>3</v>
      </c>
      <c r="DV660" s="83">
        <v>0</v>
      </c>
      <c r="DW660" s="83">
        <v>0</v>
      </c>
      <c r="DX660" s="83">
        <v>3</v>
      </c>
      <c r="DY660" s="85">
        <v>44302</v>
      </c>
      <c r="DZ660" s="83" t="s">
        <v>4707</v>
      </c>
      <c r="EA660" s="83" t="s">
        <v>102</v>
      </c>
      <c r="EB660" s="83" t="s">
        <v>482</v>
      </c>
      <c r="EC660" s="83">
        <v>656</v>
      </c>
      <c r="ED660" s="83" t="s">
        <v>483</v>
      </c>
      <c r="EE660" s="83">
        <v>1</v>
      </c>
      <c r="EF660" s="83">
        <v>0</v>
      </c>
      <c r="EG660" s="83">
        <v>0</v>
      </c>
      <c r="EH660" s="83" t="s">
        <v>109</v>
      </c>
      <c r="EI660" s="83" t="s">
        <v>108</v>
      </c>
      <c r="EJ660" s="83" t="s">
        <v>583</v>
      </c>
      <c r="EK660" s="83">
        <v>0</v>
      </c>
      <c r="EL660" s="83">
        <v>0</v>
      </c>
      <c r="EM660" s="83">
        <v>1</v>
      </c>
      <c r="EN660" s="83" t="s">
        <v>497</v>
      </c>
      <c r="EO660" s="83"/>
      <c r="EP660" s="83" t="s">
        <v>436</v>
      </c>
      <c r="EQ660" s="136">
        <v>1</v>
      </c>
      <c r="ER660" s="136">
        <v>1</v>
      </c>
      <c r="ES660" s="136">
        <v>1</v>
      </c>
      <c r="ET660" s="136">
        <v>1</v>
      </c>
      <c r="EU660" s="215" t="s">
        <v>269</v>
      </c>
      <c r="EV660" s="136">
        <v>1</v>
      </c>
      <c r="EW660" s="136">
        <v>1</v>
      </c>
      <c r="EX660" s="136">
        <v>1</v>
      </c>
      <c r="EY660" s="136">
        <v>1</v>
      </c>
      <c r="EZ660" s="136">
        <v>1</v>
      </c>
      <c r="FP660" s="215" t="s">
        <v>592</v>
      </c>
      <c r="FQ660" s="136" t="b">
        <v>1</v>
      </c>
      <c r="FR660" s="136" t="b">
        <v>1</v>
      </c>
      <c r="FS660" s="136" t="b">
        <v>1</v>
      </c>
      <c r="FT660" s="136" t="b">
        <v>1</v>
      </c>
      <c r="FX660" s="215" t="s">
        <v>269</v>
      </c>
    </row>
    <row r="661" spans="1:180" ht="60" customHeight="1" x14ac:dyDescent="0.55000000000000004">
      <c r="A661" s="83" t="s">
        <v>130</v>
      </c>
      <c r="B661" s="83" t="s">
        <v>98</v>
      </c>
      <c r="C661" s="136">
        <v>120491</v>
      </c>
      <c r="D661" s="207" t="s">
        <v>629</v>
      </c>
      <c r="E661" s="208" t="s">
        <v>634</v>
      </c>
      <c r="F661" s="83" t="s">
        <v>108</v>
      </c>
      <c r="G661" s="85">
        <v>26341</v>
      </c>
      <c r="H661" s="83" t="s">
        <v>102</v>
      </c>
      <c r="I661" s="85">
        <v>34633</v>
      </c>
      <c r="J661" s="83" t="s">
        <v>228</v>
      </c>
      <c r="K661" s="216">
        <v>862348513787</v>
      </c>
      <c r="L661" s="83" t="s">
        <v>191</v>
      </c>
      <c r="M661" s="85">
        <v>43642</v>
      </c>
      <c r="N661" s="83">
        <v>-2586.6666666666702</v>
      </c>
      <c r="O661" s="83" t="s">
        <v>193</v>
      </c>
      <c r="P661" s="83" t="s">
        <v>181</v>
      </c>
      <c r="Q661" s="208" t="s">
        <v>7672</v>
      </c>
      <c r="R661" s="83" t="s">
        <v>102</v>
      </c>
      <c r="S661" s="83" t="s">
        <v>102</v>
      </c>
      <c r="T661" s="83" t="s">
        <v>131</v>
      </c>
      <c r="U661" s="83" t="s">
        <v>10138</v>
      </c>
      <c r="V661" s="83" t="s">
        <v>104</v>
      </c>
      <c r="W661" s="83" t="s">
        <v>105</v>
      </c>
      <c r="X661" s="86" t="s">
        <v>7672</v>
      </c>
      <c r="Y661" s="87" t="s">
        <v>102</v>
      </c>
      <c r="Z661" s="87" t="s">
        <v>102</v>
      </c>
      <c r="AA661" s="87" t="s">
        <v>131</v>
      </c>
      <c r="AB661" s="87" t="s">
        <v>10138</v>
      </c>
      <c r="AC661" s="87" t="s">
        <v>104</v>
      </c>
      <c r="AD661" s="87" t="s">
        <v>105</v>
      </c>
      <c r="AE661" s="87" t="s">
        <v>106</v>
      </c>
      <c r="AF661" s="86" t="s">
        <v>7672</v>
      </c>
      <c r="AG661" s="87" t="s">
        <v>177</v>
      </c>
      <c r="AH661" s="87" t="s">
        <v>10138</v>
      </c>
      <c r="AI661" s="87" t="s">
        <v>104</v>
      </c>
      <c r="AJ661" s="87" t="s">
        <v>204</v>
      </c>
      <c r="AK661" s="88"/>
      <c r="AL661" s="83" t="s">
        <v>107</v>
      </c>
      <c r="AM661" s="89" t="s">
        <v>454</v>
      </c>
      <c r="AN661" s="90" t="s">
        <v>416</v>
      </c>
      <c r="AO661" s="91" t="s">
        <v>643</v>
      </c>
      <c r="AP661" s="90">
        <v>8.3333333333332291</v>
      </c>
      <c r="AQ661" s="92" t="s">
        <v>102</v>
      </c>
      <c r="AR661" s="93" t="s">
        <v>102</v>
      </c>
      <c r="AS661" s="93" t="s">
        <v>102</v>
      </c>
      <c r="AT661" s="93" t="s">
        <v>102</v>
      </c>
      <c r="AU661" s="210" t="s">
        <v>645</v>
      </c>
      <c r="AV661" s="93" t="s">
        <v>185</v>
      </c>
      <c r="AW661" s="94" t="s">
        <v>102</v>
      </c>
      <c r="AX661" s="93" t="s">
        <v>105</v>
      </c>
      <c r="AY661" s="95" t="s">
        <v>104</v>
      </c>
      <c r="AZ661" s="93" t="s">
        <v>102</v>
      </c>
      <c r="BA661" s="93" t="s">
        <v>102</v>
      </c>
      <c r="BB661" s="93" t="s">
        <v>102</v>
      </c>
      <c r="BC661" s="93" t="s">
        <v>102</v>
      </c>
      <c r="BD661" s="96" t="s">
        <v>102</v>
      </c>
      <c r="BE661" s="90">
        <v>-319.66666666666703</v>
      </c>
      <c r="BF661" s="93" t="s">
        <v>102</v>
      </c>
      <c r="BG661" s="93" t="s">
        <v>102</v>
      </c>
      <c r="BH661" s="93" t="s">
        <v>102</v>
      </c>
      <c r="BI661" s="93" t="s">
        <v>102</v>
      </c>
      <c r="BJ661" s="210" t="s">
        <v>643</v>
      </c>
      <c r="BK661" s="93" t="s">
        <v>196</v>
      </c>
      <c r="BL661" s="97" t="s">
        <v>102</v>
      </c>
      <c r="BM661" s="93" t="s">
        <v>105</v>
      </c>
      <c r="BN661" s="93" t="s">
        <v>596</v>
      </c>
      <c r="BO661" s="93" t="s">
        <v>102</v>
      </c>
      <c r="BP661" s="98" t="s">
        <v>102</v>
      </c>
      <c r="BQ661" s="93" t="s">
        <v>102</v>
      </c>
      <c r="BR661" s="93" t="s">
        <v>102</v>
      </c>
      <c r="BS661" s="93" t="s">
        <v>102</v>
      </c>
      <c r="BT661" s="99" t="s">
        <v>591</v>
      </c>
      <c r="BU661" s="100" t="s">
        <v>11684</v>
      </c>
      <c r="BV661" s="101" t="s">
        <v>471</v>
      </c>
      <c r="BW661" s="136"/>
      <c r="BX661" s="103" t="s">
        <v>565</v>
      </c>
      <c r="BY661" s="104" t="s">
        <v>190</v>
      </c>
      <c r="BZ661" s="136"/>
      <c r="CA661" s="83" t="s">
        <v>599</v>
      </c>
      <c r="CB661" s="106" t="s">
        <v>647</v>
      </c>
      <c r="CC661" s="106" t="s">
        <v>11685</v>
      </c>
      <c r="CD661" s="107"/>
      <c r="CE661" s="108" t="s">
        <v>107</v>
      </c>
      <c r="CF661" s="108" t="s">
        <v>107</v>
      </c>
      <c r="CG661" s="109"/>
      <c r="CH661" s="110" t="s">
        <v>107</v>
      </c>
      <c r="CI661" s="111"/>
      <c r="CJ661" s="112">
        <v>6710</v>
      </c>
      <c r="CK661" s="113">
        <v>86</v>
      </c>
      <c r="CL661" s="114" t="s">
        <v>134</v>
      </c>
      <c r="CM661" s="114" t="s">
        <v>108</v>
      </c>
      <c r="CN661" s="114"/>
      <c r="CO661" s="115" t="s">
        <v>102</v>
      </c>
      <c r="CP661" s="115" t="s">
        <v>102</v>
      </c>
      <c r="CQ661" s="115" t="s">
        <v>102</v>
      </c>
      <c r="CR661" s="115" t="s">
        <v>102</v>
      </c>
      <c r="CS661" s="116"/>
      <c r="CT661" s="117" t="s">
        <v>109</v>
      </c>
      <c r="CU661" s="117" t="s">
        <v>109</v>
      </c>
      <c r="CV661" s="83">
        <v>657</v>
      </c>
      <c r="CW661" s="83" t="s">
        <v>108</v>
      </c>
      <c r="CX661" s="83">
        <v>657</v>
      </c>
      <c r="CY661" s="83" t="s">
        <v>108</v>
      </c>
      <c r="CZ661" s="83">
        <v>6985</v>
      </c>
      <c r="DA661" s="83" t="s">
        <v>419</v>
      </c>
      <c r="DB661" s="83" t="s">
        <v>130</v>
      </c>
      <c r="DC661" s="83" t="s">
        <v>499</v>
      </c>
      <c r="DD661" s="83">
        <v>1706</v>
      </c>
      <c r="DE661" s="83" t="s">
        <v>444</v>
      </c>
      <c r="DF661" s="83" t="s">
        <v>130</v>
      </c>
      <c r="DG661" s="83" t="s">
        <v>499</v>
      </c>
      <c r="DH661" s="83"/>
      <c r="DI661" s="83">
        <v>0</v>
      </c>
      <c r="DJ661" s="83">
        <v>1</v>
      </c>
      <c r="DK661" s="83">
        <v>0</v>
      </c>
      <c r="DL661" s="83">
        <v>0</v>
      </c>
      <c r="DM661" s="83">
        <v>0</v>
      </c>
      <c r="DN661" s="83">
        <v>0</v>
      </c>
      <c r="DO661" s="83">
        <v>0</v>
      </c>
      <c r="DP661" s="83">
        <v>0</v>
      </c>
      <c r="DQ661" s="83">
        <v>0</v>
      </c>
      <c r="DR661" s="83">
        <v>0</v>
      </c>
      <c r="DS661" s="83">
        <v>0</v>
      </c>
      <c r="DT661" s="83">
        <v>3</v>
      </c>
      <c r="DU661" s="83">
        <v>3</v>
      </c>
      <c r="DV661" s="83">
        <v>0</v>
      </c>
      <c r="DW661" s="83">
        <v>0</v>
      </c>
      <c r="DX661" s="83">
        <v>3</v>
      </c>
      <c r="DY661" s="85">
        <v>44303</v>
      </c>
      <c r="DZ661" s="83" t="s">
        <v>4708</v>
      </c>
      <c r="EA661" s="83" t="s">
        <v>102</v>
      </c>
      <c r="EB661" s="83" t="s">
        <v>482</v>
      </c>
      <c r="EC661" s="83">
        <v>657</v>
      </c>
      <c r="ED661" s="83" t="s">
        <v>483</v>
      </c>
      <c r="EE661" s="83">
        <v>1</v>
      </c>
      <c r="EF661" s="83">
        <v>0</v>
      </c>
      <c r="EG661" s="83">
        <v>0</v>
      </c>
      <c r="EH661" s="83" t="s">
        <v>109</v>
      </c>
      <c r="EI661" s="83" t="s">
        <v>108</v>
      </c>
      <c r="EJ661" s="83" t="s">
        <v>583</v>
      </c>
      <c r="EK661" s="83">
        <v>0</v>
      </c>
      <c r="EL661" s="83">
        <v>0</v>
      </c>
      <c r="EM661" s="83">
        <v>1</v>
      </c>
      <c r="EN661" s="83" t="s">
        <v>497</v>
      </c>
      <c r="EO661" s="83"/>
      <c r="EP661" s="83" t="s">
        <v>436</v>
      </c>
      <c r="EQ661" s="136">
        <v>1</v>
      </c>
      <c r="ER661" s="136">
        <v>1</v>
      </c>
      <c r="ES661" s="136">
        <v>1</v>
      </c>
      <c r="ET661" s="136">
        <v>1</v>
      </c>
      <c r="EU661" s="215" t="s">
        <v>269</v>
      </c>
      <c r="EV661" s="136">
        <v>1</v>
      </c>
      <c r="EW661" s="136">
        <v>1</v>
      </c>
      <c r="EX661" s="136">
        <v>1</v>
      </c>
      <c r="EY661" s="136">
        <v>1</v>
      </c>
      <c r="EZ661" s="136">
        <v>1</v>
      </c>
      <c r="FP661" s="215" t="s">
        <v>592</v>
      </c>
      <c r="FQ661" s="136" t="b">
        <v>1</v>
      </c>
      <c r="FR661" s="136" t="b">
        <v>1</v>
      </c>
      <c r="FS661" s="136" t="b">
        <v>1</v>
      </c>
      <c r="FT661" s="136" t="b">
        <v>1</v>
      </c>
      <c r="FX661" s="215" t="s">
        <v>269</v>
      </c>
    </row>
    <row r="662" spans="1:180" ht="60" customHeight="1" x14ac:dyDescent="0.55000000000000004">
      <c r="A662" s="83" t="s">
        <v>130</v>
      </c>
      <c r="B662" s="83" t="s">
        <v>98</v>
      </c>
      <c r="C662" s="136">
        <v>575419</v>
      </c>
      <c r="D662" s="207" t="s">
        <v>627</v>
      </c>
      <c r="E662" s="208" t="s">
        <v>630</v>
      </c>
      <c r="F662" s="83" t="s">
        <v>108</v>
      </c>
      <c r="G662" s="85">
        <v>20621</v>
      </c>
      <c r="H662" s="83" t="s">
        <v>102</v>
      </c>
      <c r="I662" s="85">
        <v>39794</v>
      </c>
      <c r="J662" s="83" t="s">
        <v>228</v>
      </c>
      <c r="K662" s="216">
        <v>784846643316</v>
      </c>
      <c r="L662" s="83" t="s">
        <v>191</v>
      </c>
      <c r="M662" s="85">
        <v>43631</v>
      </c>
      <c r="N662" s="83">
        <v>-2591.6666666666702</v>
      </c>
      <c r="O662" s="83" t="s">
        <v>180</v>
      </c>
      <c r="P662" s="83" t="s">
        <v>181</v>
      </c>
      <c r="Q662" s="208" t="s">
        <v>7676</v>
      </c>
      <c r="R662" s="83" t="s">
        <v>102</v>
      </c>
      <c r="S662" s="83" t="s">
        <v>102</v>
      </c>
      <c r="T662" s="83" t="s">
        <v>199</v>
      </c>
      <c r="U662" s="83" t="s">
        <v>10139</v>
      </c>
      <c r="V662" s="83" t="s">
        <v>104</v>
      </c>
      <c r="W662" s="83" t="s">
        <v>105</v>
      </c>
      <c r="X662" s="86" t="s">
        <v>7676</v>
      </c>
      <c r="Y662" s="87" t="s">
        <v>102</v>
      </c>
      <c r="Z662" s="87" t="s">
        <v>102</v>
      </c>
      <c r="AA662" s="87" t="s">
        <v>199</v>
      </c>
      <c r="AB662" s="87" t="s">
        <v>10139</v>
      </c>
      <c r="AC662" s="87" t="s">
        <v>104</v>
      </c>
      <c r="AD662" s="87" t="s">
        <v>105</v>
      </c>
      <c r="AE662" s="87" t="s">
        <v>106</v>
      </c>
      <c r="AF662" s="86" t="s">
        <v>7676</v>
      </c>
      <c r="AG662" s="87" t="s">
        <v>489</v>
      </c>
      <c r="AH662" s="87" t="s">
        <v>10140</v>
      </c>
      <c r="AI662" s="87" t="s">
        <v>104</v>
      </c>
      <c r="AJ662" s="87" t="s">
        <v>204</v>
      </c>
      <c r="AK662" s="88"/>
      <c r="AL662" s="83" t="s">
        <v>107</v>
      </c>
      <c r="AM662" s="89" t="s">
        <v>454</v>
      </c>
      <c r="AN662" s="90" t="s">
        <v>416</v>
      </c>
      <c r="AO662" s="91" t="s">
        <v>641</v>
      </c>
      <c r="AP662" s="90">
        <v>8.3333333333332291</v>
      </c>
      <c r="AQ662" s="92" t="s">
        <v>211</v>
      </c>
      <c r="AR662" s="93" t="s">
        <v>102</v>
      </c>
      <c r="AS662" s="93" t="s">
        <v>102</v>
      </c>
      <c r="AT662" s="93" t="s">
        <v>102</v>
      </c>
      <c r="AU662" s="210" t="s">
        <v>641</v>
      </c>
      <c r="AV662" s="93" t="s">
        <v>192</v>
      </c>
      <c r="AW662" s="94" t="s">
        <v>102</v>
      </c>
      <c r="AX662" s="93" t="s">
        <v>105</v>
      </c>
      <c r="AY662" s="95" t="s">
        <v>188</v>
      </c>
      <c r="AZ662" s="93" t="s">
        <v>102</v>
      </c>
      <c r="BA662" s="93" t="s">
        <v>10141</v>
      </c>
      <c r="BB662" s="93" t="s">
        <v>102</v>
      </c>
      <c r="BC662" s="93" t="s">
        <v>102</v>
      </c>
      <c r="BD662" s="96" t="s">
        <v>102</v>
      </c>
      <c r="BE662" s="90">
        <v>-320.16666666666703</v>
      </c>
      <c r="BF662" s="93" t="s">
        <v>211</v>
      </c>
      <c r="BG662" s="93" t="s">
        <v>102</v>
      </c>
      <c r="BH662" s="93" t="s">
        <v>102</v>
      </c>
      <c r="BI662" s="93" t="s">
        <v>102</v>
      </c>
      <c r="BJ662" s="210" t="s">
        <v>646</v>
      </c>
      <c r="BK662" s="93" t="s">
        <v>182</v>
      </c>
      <c r="BL662" s="97" t="s">
        <v>102</v>
      </c>
      <c r="BM662" s="93" t="s">
        <v>105</v>
      </c>
      <c r="BN662" s="93" t="s">
        <v>104</v>
      </c>
      <c r="BO662" s="93" t="s">
        <v>102</v>
      </c>
      <c r="BP662" s="98">
        <v>20180426</v>
      </c>
      <c r="BQ662" s="93" t="s">
        <v>102</v>
      </c>
      <c r="BR662" s="93" t="s">
        <v>102</v>
      </c>
      <c r="BS662" s="93" t="s">
        <v>102</v>
      </c>
      <c r="BT662" s="99" t="s">
        <v>591</v>
      </c>
      <c r="BU662" s="100" t="s">
        <v>11686</v>
      </c>
      <c r="BV662" s="101" t="s">
        <v>471</v>
      </c>
      <c r="BW662" s="136"/>
      <c r="BX662" s="103" t="s">
        <v>565</v>
      </c>
      <c r="BY662" s="104" t="s">
        <v>190</v>
      </c>
      <c r="BZ662" s="136"/>
      <c r="CA662" s="83" t="s">
        <v>599</v>
      </c>
      <c r="CB662" s="106" t="s">
        <v>647</v>
      </c>
      <c r="CC662" s="106" t="s">
        <v>11687</v>
      </c>
      <c r="CD662" s="107"/>
      <c r="CE662" s="108" t="s">
        <v>107</v>
      </c>
      <c r="CF662" s="108" t="s">
        <v>107</v>
      </c>
      <c r="CG662" s="109"/>
      <c r="CH662" s="110" t="s">
        <v>107</v>
      </c>
      <c r="CI662" s="111"/>
      <c r="CJ662" s="112">
        <v>6710</v>
      </c>
      <c r="CK662" s="113">
        <v>86</v>
      </c>
      <c r="CL662" s="114" t="s">
        <v>134</v>
      </c>
      <c r="CM662" s="114" t="s">
        <v>108</v>
      </c>
      <c r="CN662" s="114"/>
      <c r="CO662" s="115" t="s">
        <v>102</v>
      </c>
      <c r="CP662" s="115" t="s">
        <v>102</v>
      </c>
      <c r="CQ662" s="115" t="s">
        <v>102</v>
      </c>
      <c r="CR662" s="115" t="s">
        <v>102</v>
      </c>
      <c r="CS662" s="116"/>
      <c r="CT662" s="117" t="s">
        <v>109</v>
      </c>
      <c r="CU662" s="117" t="s">
        <v>109</v>
      </c>
      <c r="CV662" s="83">
        <v>658</v>
      </c>
      <c r="CW662" s="83" t="s">
        <v>108</v>
      </c>
      <c r="CX662" s="83">
        <v>658</v>
      </c>
      <c r="CY662" s="83" t="s">
        <v>108</v>
      </c>
      <c r="CZ662" s="83">
        <v>6986</v>
      </c>
      <c r="DA662" s="83" t="s">
        <v>419</v>
      </c>
      <c r="DB662" s="83" t="s">
        <v>130</v>
      </c>
      <c r="DC662" s="83" t="s">
        <v>499</v>
      </c>
      <c r="DD662" s="83">
        <v>1707</v>
      </c>
      <c r="DE662" s="83" t="s">
        <v>444</v>
      </c>
      <c r="DF662" s="83" t="s">
        <v>130</v>
      </c>
      <c r="DG662" s="83" t="s">
        <v>499</v>
      </c>
      <c r="DH662" s="83"/>
      <c r="DI662" s="83">
        <v>0</v>
      </c>
      <c r="DJ662" s="83">
        <v>1</v>
      </c>
      <c r="DK662" s="83">
        <v>0</v>
      </c>
      <c r="DL662" s="83">
        <v>0</v>
      </c>
      <c r="DM662" s="83">
        <v>0</v>
      </c>
      <c r="DN662" s="83">
        <v>0</v>
      </c>
      <c r="DO662" s="83">
        <v>0</v>
      </c>
      <c r="DP662" s="83">
        <v>0</v>
      </c>
      <c r="DQ662" s="83">
        <v>0</v>
      </c>
      <c r="DR662" s="83">
        <v>0</v>
      </c>
      <c r="DS662" s="83">
        <v>0</v>
      </c>
      <c r="DT662" s="83">
        <v>3</v>
      </c>
      <c r="DU662" s="83">
        <v>3</v>
      </c>
      <c r="DV662" s="83">
        <v>0</v>
      </c>
      <c r="DW662" s="83">
        <v>0</v>
      </c>
      <c r="DX662" s="83">
        <v>3</v>
      </c>
      <c r="DY662" s="85">
        <v>44304</v>
      </c>
      <c r="DZ662" s="83" t="s">
        <v>4709</v>
      </c>
      <c r="EA662" s="83" t="s">
        <v>102</v>
      </c>
      <c r="EB662" s="83" t="s">
        <v>482</v>
      </c>
      <c r="EC662" s="83">
        <v>658</v>
      </c>
      <c r="ED662" s="83" t="s">
        <v>483</v>
      </c>
      <c r="EE662" s="83">
        <v>1</v>
      </c>
      <c r="EF662" s="83">
        <v>0</v>
      </c>
      <c r="EG662" s="83">
        <v>0</v>
      </c>
      <c r="EH662" s="83" t="s">
        <v>109</v>
      </c>
      <c r="EI662" s="83" t="s">
        <v>108</v>
      </c>
      <c r="EJ662" s="83" t="s">
        <v>583</v>
      </c>
      <c r="EK662" s="83">
        <v>0</v>
      </c>
      <c r="EL662" s="83">
        <v>0</v>
      </c>
      <c r="EM662" s="83">
        <v>1</v>
      </c>
      <c r="EN662" s="83" t="s">
        <v>497</v>
      </c>
      <c r="EO662" s="83"/>
      <c r="EP662" s="83" t="s">
        <v>436</v>
      </c>
      <c r="EQ662" s="136">
        <v>1</v>
      </c>
      <c r="ER662" s="136">
        <v>1</v>
      </c>
      <c r="ES662" s="136">
        <v>1</v>
      </c>
      <c r="ET662" s="136">
        <v>1</v>
      </c>
      <c r="EU662" s="215" t="s">
        <v>269</v>
      </c>
      <c r="EV662" s="136">
        <v>1</v>
      </c>
      <c r="EW662" s="136">
        <v>1</v>
      </c>
      <c r="EX662" s="136">
        <v>1</v>
      </c>
      <c r="EY662" s="136">
        <v>1</v>
      </c>
      <c r="EZ662" s="136">
        <v>1</v>
      </c>
      <c r="FP662" s="215" t="s">
        <v>592</v>
      </c>
      <c r="FQ662" s="136" t="b">
        <v>1</v>
      </c>
      <c r="FR662" s="136" t="b">
        <v>1</v>
      </c>
      <c r="FS662" s="136" t="b">
        <v>1</v>
      </c>
      <c r="FT662" s="136" t="b">
        <v>1</v>
      </c>
      <c r="FX662" s="215" t="s">
        <v>269</v>
      </c>
    </row>
    <row r="663" spans="1:180" ht="60" customHeight="1" x14ac:dyDescent="0.55000000000000004">
      <c r="A663" s="83" t="s">
        <v>130</v>
      </c>
      <c r="B663" s="83" t="s">
        <v>98</v>
      </c>
      <c r="C663" s="136">
        <v>709625</v>
      </c>
      <c r="D663" s="207" t="s">
        <v>628</v>
      </c>
      <c r="E663" s="208" t="s">
        <v>633</v>
      </c>
      <c r="F663" s="83" t="s">
        <v>108</v>
      </c>
      <c r="G663" s="85">
        <v>22744</v>
      </c>
      <c r="H663" s="83" t="s">
        <v>102</v>
      </c>
      <c r="I663" s="85">
        <v>39772</v>
      </c>
      <c r="J663" s="83" t="s">
        <v>228</v>
      </c>
      <c r="K663" s="216">
        <v>711387460998</v>
      </c>
      <c r="L663" s="83" t="s">
        <v>191</v>
      </c>
      <c r="M663" s="85">
        <v>43619</v>
      </c>
      <c r="N663" s="83">
        <v>-2596.6666666666702</v>
      </c>
      <c r="O663" s="83" t="s">
        <v>193</v>
      </c>
      <c r="P663" s="83" t="s">
        <v>181</v>
      </c>
      <c r="Q663" s="208" t="s">
        <v>7680</v>
      </c>
      <c r="R663" s="83" t="s">
        <v>102</v>
      </c>
      <c r="S663" s="83" t="s">
        <v>102</v>
      </c>
      <c r="T663" s="83" t="s">
        <v>133</v>
      </c>
      <c r="U663" s="83" t="s">
        <v>10142</v>
      </c>
      <c r="V663" s="83" t="s">
        <v>111</v>
      </c>
      <c r="W663" s="83" t="s">
        <v>105</v>
      </c>
      <c r="X663" s="86" t="s">
        <v>7680</v>
      </c>
      <c r="Y663" s="87" t="s">
        <v>102</v>
      </c>
      <c r="Z663" s="87" t="s">
        <v>102</v>
      </c>
      <c r="AA663" s="87" t="s">
        <v>133</v>
      </c>
      <c r="AB663" s="87" t="s">
        <v>10142</v>
      </c>
      <c r="AC663" s="87" t="s">
        <v>111</v>
      </c>
      <c r="AD663" s="87" t="s">
        <v>105</v>
      </c>
      <c r="AE663" s="87" t="s">
        <v>106</v>
      </c>
      <c r="AF663" s="86" t="s">
        <v>7680</v>
      </c>
      <c r="AG663" s="87" t="s">
        <v>486</v>
      </c>
      <c r="AH663" s="87" t="s">
        <v>10142</v>
      </c>
      <c r="AI663" s="87" t="s">
        <v>111</v>
      </c>
      <c r="AJ663" s="87" t="s">
        <v>204</v>
      </c>
      <c r="AK663" s="88"/>
      <c r="AL663" s="83" t="s">
        <v>107</v>
      </c>
      <c r="AM663" s="89" t="s">
        <v>454</v>
      </c>
      <c r="AN663" s="90" t="s">
        <v>416</v>
      </c>
      <c r="AO663" s="91" t="s">
        <v>642</v>
      </c>
      <c r="AP663" s="90">
        <v>8.3333333333332291</v>
      </c>
      <c r="AQ663" s="92" t="s">
        <v>102</v>
      </c>
      <c r="AR663" s="93" t="s">
        <v>102</v>
      </c>
      <c r="AS663" s="93" t="s">
        <v>102</v>
      </c>
      <c r="AT663" s="93" t="s">
        <v>102</v>
      </c>
      <c r="AU663" s="210" t="s">
        <v>644</v>
      </c>
      <c r="AV663" s="93" t="s">
        <v>185</v>
      </c>
      <c r="AW663" s="94" t="s">
        <v>102</v>
      </c>
      <c r="AX663" s="93" t="s">
        <v>183</v>
      </c>
      <c r="AY663" s="95" t="s">
        <v>111</v>
      </c>
      <c r="AZ663" s="93" t="s">
        <v>102</v>
      </c>
      <c r="BA663" s="93" t="s">
        <v>102</v>
      </c>
      <c r="BB663" s="93" t="s">
        <v>102</v>
      </c>
      <c r="BC663" s="93" t="s">
        <v>102</v>
      </c>
      <c r="BD663" s="96" t="s">
        <v>102</v>
      </c>
      <c r="BE663" s="90">
        <v>-320.66666666666703</v>
      </c>
      <c r="BF663" s="93" t="s">
        <v>102</v>
      </c>
      <c r="BG663" s="93" t="s">
        <v>102</v>
      </c>
      <c r="BH663" s="93" t="s">
        <v>102</v>
      </c>
      <c r="BI663" s="93" t="s">
        <v>102</v>
      </c>
      <c r="BJ663" s="210" t="s">
        <v>642</v>
      </c>
      <c r="BK663" s="93" t="s">
        <v>192</v>
      </c>
      <c r="BL663" s="97" t="s">
        <v>102</v>
      </c>
      <c r="BM663" s="93" t="s">
        <v>183</v>
      </c>
      <c r="BN663" s="93" t="s">
        <v>106</v>
      </c>
      <c r="BO663" s="93" t="s">
        <v>102</v>
      </c>
      <c r="BP663" s="98" t="s">
        <v>102</v>
      </c>
      <c r="BQ663" s="93" t="s">
        <v>102</v>
      </c>
      <c r="BR663" s="93" t="s">
        <v>102</v>
      </c>
      <c r="BS663" s="93" t="s">
        <v>102</v>
      </c>
      <c r="BT663" s="99" t="s">
        <v>591</v>
      </c>
      <c r="BU663" s="100" t="s">
        <v>11688</v>
      </c>
      <c r="BV663" s="101" t="s">
        <v>471</v>
      </c>
      <c r="BW663" s="136"/>
      <c r="BX663" s="103" t="s">
        <v>565</v>
      </c>
      <c r="BY663" s="104" t="s">
        <v>190</v>
      </c>
      <c r="BZ663" s="136"/>
      <c r="CA663" s="83" t="s">
        <v>599</v>
      </c>
      <c r="CB663" s="106" t="s">
        <v>647</v>
      </c>
      <c r="CC663" s="106" t="s">
        <v>11689</v>
      </c>
      <c r="CD663" s="107"/>
      <c r="CE663" s="108" t="s">
        <v>107</v>
      </c>
      <c r="CF663" s="108" t="s">
        <v>107</v>
      </c>
      <c r="CG663" s="109"/>
      <c r="CH663" s="110" t="s">
        <v>107</v>
      </c>
      <c r="CI663" s="111"/>
      <c r="CJ663" s="112">
        <v>6710</v>
      </c>
      <c r="CK663" s="113">
        <v>86</v>
      </c>
      <c r="CL663" s="114" t="s">
        <v>134</v>
      </c>
      <c r="CM663" s="114" t="s">
        <v>108</v>
      </c>
      <c r="CN663" s="114"/>
      <c r="CO663" s="115" t="s">
        <v>102</v>
      </c>
      <c r="CP663" s="115" t="s">
        <v>102</v>
      </c>
      <c r="CQ663" s="115" t="s">
        <v>102</v>
      </c>
      <c r="CR663" s="115" t="s">
        <v>102</v>
      </c>
      <c r="CS663" s="116"/>
      <c r="CT663" s="117" t="s">
        <v>109</v>
      </c>
      <c r="CU663" s="117" t="s">
        <v>109</v>
      </c>
      <c r="CV663" s="83">
        <v>659</v>
      </c>
      <c r="CW663" s="83" t="s">
        <v>108</v>
      </c>
      <c r="CX663" s="83">
        <v>659</v>
      </c>
      <c r="CY663" s="83" t="s">
        <v>108</v>
      </c>
      <c r="CZ663" s="83">
        <v>6987</v>
      </c>
      <c r="DA663" s="83" t="s">
        <v>419</v>
      </c>
      <c r="DB663" s="83" t="s">
        <v>130</v>
      </c>
      <c r="DC663" s="83" t="s">
        <v>499</v>
      </c>
      <c r="DD663" s="83">
        <v>1708</v>
      </c>
      <c r="DE663" s="83" t="s">
        <v>444</v>
      </c>
      <c r="DF663" s="83" t="s">
        <v>130</v>
      </c>
      <c r="DG663" s="83" t="s">
        <v>499</v>
      </c>
      <c r="DH663" s="83"/>
      <c r="DI663" s="83">
        <v>0</v>
      </c>
      <c r="DJ663" s="83">
        <v>1</v>
      </c>
      <c r="DK663" s="83">
        <v>0</v>
      </c>
      <c r="DL663" s="83">
        <v>0</v>
      </c>
      <c r="DM663" s="83">
        <v>0</v>
      </c>
      <c r="DN663" s="83">
        <v>0</v>
      </c>
      <c r="DO663" s="83">
        <v>0</v>
      </c>
      <c r="DP663" s="83">
        <v>0</v>
      </c>
      <c r="DQ663" s="83">
        <v>0</v>
      </c>
      <c r="DR663" s="83">
        <v>0</v>
      </c>
      <c r="DS663" s="83">
        <v>0</v>
      </c>
      <c r="DT663" s="83">
        <v>3</v>
      </c>
      <c r="DU663" s="83">
        <v>3</v>
      </c>
      <c r="DV663" s="83">
        <v>0</v>
      </c>
      <c r="DW663" s="83">
        <v>0</v>
      </c>
      <c r="DX663" s="83">
        <v>3</v>
      </c>
      <c r="DY663" s="85">
        <v>44305</v>
      </c>
      <c r="DZ663" s="83" t="s">
        <v>4710</v>
      </c>
      <c r="EA663" s="83" t="s">
        <v>102</v>
      </c>
      <c r="EB663" s="83" t="s">
        <v>482</v>
      </c>
      <c r="EC663" s="83">
        <v>659</v>
      </c>
      <c r="ED663" s="83" t="s">
        <v>483</v>
      </c>
      <c r="EE663" s="83">
        <v>1</v>
      </c>
      <c r="EF663" s="83">
        <v>0</v>
      </c>
      <c r="EG663" s="83">
        <v>0</v>
      </c>
      <c r="EH663" s="83" t="s">
        <v>109</v>
      </c>
      <c r="EI663" s="83" t="s">
        <v>108</v>
      </c>
      <c r="EJ663" s="83" t="s">
        <v>583</v>
      </c>
      <c r="EK663" s="83">
        <v>0</v>
      </c>
      <c r="EL663" s="83">
        <v>0</v>
      </c>
      <c r="EM663" s="83">
        <v>1</v>
      </c>
      <c r="EN663" s="83" t="s">
        <v>497</v>
      </c>
      <c r="EO663" s="83"/>
      <c r="EP663" s="83" t="s">
        <v>436</v>
      </c>
      <c r="EQ663" s="136">
        <v>1</v>
      </c>
      <c r="ER663" s="136">
        <v>1</v>
      </c>
      <c r="ES663" s="136">
        <v>1</v>
      </c>
      <c r="ET663" s="136">
        <v>1</v>
      </c>
      <c r="EU663" s="215" t="s">
        <v>269</v>
      </c>
      <c r="EV663" s="136">
        <v>1</v>
      </c>
      <c r="EW663" s="136">
        <v>1</v>
      </c>
      <c r="EX663" s="136">
        <v>1</v>
      </c>
      <c r="EY663" s="136">
        <v>1</v>
      </c>
      <c r="EZ663" s="136">
        <v>1</v>
      </c>
      <c r="FP663" s="215" t="s">
        <v>592</v>
      </c>
      <c r="FQ663" s="136" t="b">
        <v>1</v>
      </c>
      <c r="FR663" s="136" t="b">
        <v>1</v>
      </c>
      <c r="FS663" s="136" t="b">
        <v>1</v>
      </c>
      <c r="FT663" s="136" t="b">
        <v>1</v>
      </c>
      <c r="FX663" s="215" t="s">
        <v>269</v>
      </c>
    </row>
    <row r="664" spans="1:180" ht="60" customHeight="1" x14ac:dyDescent="0.55000000000000004">
      <c r="A664" s="83" t="s">
        <v>130</v>
      </c>
      <c r="B664" s="83" t="s">
        <v>98</v>
      </c>
      <c r="C664" s="136">
        <v>275640</v>
      </c>
      <c r="D664" s="207" t="s">
        <v>629</v>
      </c>
      <c r="E664" s="208" t="s">
        <v>634</v>
      </c>
      <c r="F664" s="83" t="s">
        <v>108</v>
      </c>
      <c r="G664" s="85">
        <v>26341</v>
      </c>
      <c r="H664" s="83" t="s">
        <v>102</v>
      </c>
      <c r="I664" s="85">
        <v>34633</v>
      </c>
      <c r="J664" s="83" t="s">
        <v>228</v>
      </c>
      <c r="K664" s="216">
        <v>243644149183</v>
      </c>
      <c r="L664" s="83" t="s">
        <v>191</v>
      </c>
      <c r="M664" s="85">
        <v>43642</v>
      </c>
      <c r="N664" s="83">
        <v>-2601.6666666666702</v>
      </c>
      <c r="O664" s="83" t="s">
        <v>193</v>
      </c>
      <c r="P664" s="83" t="s">
        <v>181</v>
      </c>
      <c r="Q664" s="208" t="s">
        <v>7684</v>
      </c>
      <c r="R664" s="83" t="s">
        <v>102</v>
      </c>
      <c r="S664" s="83" t="s">
        <v>102</v>
      </c>
      <c r="T664" s="83" t="s">
        <v>131</v>
      </c>
      <c r="U664" s="83" t="s">
        <v>10143</v>
      </c>
      <c r="V664" s="83" t="s">
        <v>104</v>
      </c>
      <c r="W664" s="83" t="s">
        <v>105</v>
      </c>
      <c r="X664" s="86" t="s">
        <v>7684</v>
      </c>
      <c r="Y664" s="87" t="s">
        <v>102</v>
      </c>
      <c r="Z664" s="87" t="s">
        <v>102</v>
      </c>
      <c r="AA664" s="87" t="s">
        <v>131</v>
      </c>
      <c r="AB664" s="87" t="s">
        <v>10143</v>
      </c>
      <c r="AC664" s="87" t="s">
        <v>104</v>
      </c>
      <c r="AD664" s="87" t="s">
        <v>105</v>
      </c>
      <c r="AE664" s="87" t="s">
        <v>106</v>
      </c>
      <c r="AF664" s="86" t="s">
        <v>7684</v>
      </c>
      <c r="AG664" s="87" t="s">
        <v>177</v>
      </c>
      <c r="AH664" s="87" t="s">
        <v>10143</v>
      </c>
      <c r="AI664" s="87" t="s">
        <v>104</v>
      </c>
      <c r="AJ664" s="87" t="s">
        <v>204</v>
      </c>
      <c r="AK664" s="88"/>
      <c r="AL664" s="83" t="s">
        <v>107</v>
      </c>
      <c r="AM664" s="89" t="s">
        <v>454</v>
      </c>
      <c r="AN664" s="90" t="s">
        <v>416</v>
      </c>
      <c r="AO664" s="91" t="s">
        <v>643</v>
      </c>
      <c r="AP664" s="90">
        <v>8.3333333333332291</v>
      </c>
      <c r="AQ664" s="92" t="s">
        <v>102</v>
      </c>
      <c r="AR664" s="93" t="s">
        <v>102</v>
      </c>
      <c r="AS664" s="93" t="s">
        <v>102</v>
      </c>
      <c r="AT664" s="93" t="s">
        <v>102</v>
      </c>
      <c r="AU664" s="210" t="s">
        <v>645</v>
      </c>
      <c r="AV664" s="93" t="s">
        <v>185</v>
      </c>
      <c r="AW664" s="94" t="s">
        <v>102</v>
      </c>
      <c r="AX664" s="93" t="s">
        <v>105</v>
      </c>
      <c r="AY664" s="95" t="s">
        <v>104</v>
      </c>
      <c r="AZ664" s="93" t="s">
        <v>102</v>
      </c>
      <c r="BA664" s="93" t="s">
        <v>102</v>
      </c>
      <c r="BB664" s="93" t="s">
        <v>102</v>
      </c>
      <c r="BC664" s="93" t="s">
        <v>102</v>
      </c>
      <c r="BD664" s="96" t="s">
        <v>102</v>
      </c>
      <c r="BE664" s="90">
        <v>-321.16666666666703</v>
      </c>
      <c r="BF664" s="93" t="s">
        <v>102</v>
      </c>
      <c r="BG664" s="93" t="s">
        <v>102</v>
      </c>
      <c r="BH664" s="93" t="s">
        <v>102</v>
      </c>
      <c r="BI664" s="93" t="s">
        <v>102</v>
      </c>
      <c r="BJ664" s="210" t="s">
        <v>643</v>
      </c>
      <c r="BK664" s="93" t="s">
        <v>196</v>
      </c>
      <c r="BL664" s="97" t="s">
        <v>102</v>
      </c>
      <c r="BM664" s="93" t="s">
        <v>105</v>
      </c>
      <c r="BN664" s="93" t="s">
        <v>596</v>
      </c>
      <c r="BO664" s="93" t="s">
        <v>102</v>
      </c>
      <c r="BP664" s="98" t="s">
        <v>102</v>
      </c>
      <c r="BQ664" s="93" t="s">
        <v>102</v>
      </c>
      <c r="BR664" s="93" t="s">
        <v>102</v>
      </c>
      <c r="BS664" s="93" t="s">
        <v>102</v>
      </c>
      <c r="BT664" s="99" t="s">
        <v>591</v>
      </c>
      <c r="BU664" s="100" t="s">
        <v>11690</v>
      </c>
      <c r="BV664" s="101" t="s">
        <v>471</v>
      </c>
      <c r="BW664" s="136"/>
      <c r="BX664" s="103" t="s">
        <v>565</v>
      </c>
      <c r="BY664" s="104" t="s">
        <v>190</v>
      </c>
      <c r="BZ664" s="136"/>
      <c r="CA664" s="83" t="s">
        <v>599</v>
      </c>
      <c r="CB664" s="106" t="s">
        <v>647</v>
      </c>
      <c r="CC664" s="106" t="s">
        <v>11691</v>
      </c>
      <c r="CD664" s="107"/>
      <c r="CE664" s="108" t="s">
        <v>107</v>
      </c>
      <c r="CF664" s="108" t="s">
        <v>107</v>
      </c>
      <c r="CG664" s="109"/>
      <c r="CH664" s="110" t="s">
        <v>107</v>
      </c>
      <c r="CI664" s="111"/>
      <c r="CJ664" s="112">
        <v>6710</v>
      </c>
      <c r="CK664" s="113">
        <v>86</v>
      </c>
      <c r="CL664" s="114" t="s">
        <v>134</v>
      </c>
      <c r="CM664" s="114" t="s">
        <v>108</v>
      </c>
      <c r="CN664" s="114"/>
      <c r="CO664" s="115" t="s">
        <v>102</v>
      </c>
      <c r="CP664" s="115" t="s">
        <v>102</v>
      </c>
      <c r="CQ664" s="115" t="s">
        <v>102</v>
      </c>
      <c r="CR664" s="115" t="s">
        <v>102</v>
      </c>
      <c r="CS664" s="116"/>
      <c r="CT664" s="117" t="s">
        <v>109</v>
      </c>
      <c r="CU664" s="117" t="s">
        <v>109</v>
      </c>
      <c r="CV664" s="83">
        <v>660</v>
      </c>
      <c r="CW664" s="83" t="s">
        <v>108</v>
      </c>
      <c r="CX664" s="83">
        <v>660</v>
      </c>
      <c r="CY664" s="83" t="s">
        <v>108</v>
      </c>
      <c r="CZ664" s="83">
        <v>6988</v>
      </c>
      <c r="DA664" s="83" t="s">
        <v>419</v>
      </c>
      <c r="DB664" s="83" t="s">
        <v>130</v>
      </c>
      <c r="DC664" s="83" t="s">
        <v>499</v>
      </c>
      <c r="DD664" s="83">
        <v>1709</v>
      </c>
      <c r="DE664" s="83" t="s">
        <v>444</v>
      </c>
      <c r="DF664" s="83" t="s">
        <v>130</v>
      </c>
      <c r="DG664" s="83" t="s">
        <v>499</v>
      </c>
      <c r="DH664" s="83"/>
      <c r="DI664" s="83">
        <v>0</v>
      </c>
      <c r="DJ664" s="83">
        <v>1</v>
      </c>
      <c r="DK664" s="83">
        <v>0</v>
      </c>
      <c r="DL664" s="83">
        <v>0</v>
      </c>
      <c r="DM664" s="83">
        <v>0</v>
      </c>
      <c r="DN664" s="83">
        <v>0</v>
      </c>
      <c r="DO664" s="83">
        <v>0</v>
      </c>
      <c r="DP664" s="83">
        <v>0</v>
      </c>
      <c r="DQ664" s="83">
        <v>0</v>
      </c>
      <c r="DR664" s="83">
        <v>0</v>
      </c>
      <c r="DS664" s="83">
        <v>0</v>
      </c>
      <c r="DT664" s="83">
        <v>3</v>
      </c>
      <c r="DU664" s="83">
        <v>3</v>
      </c>
      <c r="DV664" s="83">
        <v>0</v>
      </c>
      <c r="DW664" s="83">
        <v>0</v>
      </c>
      <c r="DX664" s="83">
        <v>3</v>
      </c>
      <c r="DY664" s="85">
        <v>44306</v>
      </c>
      <c r="DZ664" s="83" t="s">
        <v>4711</v>
      </c>
      <c r="EA664" s="83" t="s">
        <v>102</v>
      </c>
      <c r="EB664" s="83" t="s">
        <v>482</v>
      </c>
      <c r="EC664" s="83">
        <v>660</v>
      </c>
      <c r="ED664" s="83" t="s">
        <v>483</v>
      </c>
      <c r="EE664" s="83">
        <v>1</v>
      </c>
      <c r="EF664" s="83">
        <v>0</v>
      </c>
      <c r="EG664" s="83">
        <v>0</v>
      </c>
      <c r="EH664" s="83" t="s">
        <v>109</v>
      </c>
      <c r="EI664" s="83" t="s">
        <v>108</v>
      </c>
      <c r="EJ664" s="83" t="s">
        <v>583</v>
      </c>
      <c r="EK664" s="83">
        <v>0</v>
      </c>
      <c r="EL664" s="83">
        <v>0</v>
      </c>
      <c r="EM664" s="83">
        <v>1</v>
      </c>
      <c r="EN664" s="83" t="s">
        <v>497</v>
      </c>
      <c r="EO664" s="83"/>
      <c r="EP664" s="83" t="s">
        <v>436</v>
      </c>
      <c r="EQ664" s="136">
        <v>1</v>
      </c>
      <c r="ER664" s="136">
        <v>1</v>
      </c>
      <c r="ES664" s="136">
        <v>1</v>
      </c>
      <c r="ET664" s="136">
        <v>1</v>
      </c>
      <c r="EU664" s="215" t="s">
        <v>269</v>
      </c>
      <c r="EV664" s="136">
        <v>1</v>
      </c>
      <c r="EW664" s="136">
        <v>1</v>
      </c>
      <c r="EX664" s="136">
        <v>1</v>
      </c>
      <c r="EY664" s="136">
        <v>1</v>
      </c>
      <c r="EZ664" s="136">
        <v>1</v>
      </c>
      <c r="FP664" s="215" t="s">
        <v>592</v>
      </c>
      <c r="FQ664" s="136" t="b">
        <v>1</v>
      </c>
      <c r="FR664" s="136" t="b">
        <v>1</v>
      </c>
      <c r="FS664" s="136" t="b">
        <v>1</v>
      </c>
      <c r="FT664" s="136" t="b">
        <v>1</v>
      </c>
      <c r="FX664" s="215" t="s">
        <v>269</v>
      </c>
    </row>
    <row r="665" spans="1:180" ht="60" customHeight="1" x14ac:dyDescent="0.55000000000000004">
      <c r="A665" s="83" t="s">
        <v>130</v>
      </c>
      <c r="B665" s="83" t="s">
        <v>98</v>
      </c>
      <c r="C665" s="136">
        <v>705009</v>
      </c>
      <c r="D665" s="207" t="s">
        <v>627</v>
      </c>
      <c r="E665" s="208" t="s">
        <v>630</v>
      </c>
      <c r="F665" s="83" t="s">
        <v>108</v>
      </c>
      <c r="G665" s="85">
        <v>20621</v>
      </c>
      <c r="H665" s="83" t="s">
        <v>102</v>
      </c>
      <c r="I665" s="85">
        <v>39794</v>
      </c>
      <c r="J665" s="83" t="s">
        <v>228</v>
      </c>
      <c r="K665" s="216">
        <v>546171953806</v>
      </c>
      <c r="L665" s="83" t="s">
        <v>191</v>
      </c>
      <c r="M665" s="85">
        <v>43631</v>
      </c>
      <c r="N665" s="83">
        <v>-2606.6666666666702</v>
      </c>
      <c r="O665" s="83" t="s">
        <v>180</v>
      </c>
      <c r="P665" s="83" t="s">
        <v>181</v>
      </c>
      <c r="Q665" s="208" t="s">
        <v>7688</v>
      </c>
      <c r="R665" s="83" t="s">
        <v>102</v>
      </c>
      <c r="S665" s="83" t="s">
        <v>102</v>
      </c>
      <c r="T665" s="83" t="s">
        <v>199</v>
      </c>
      <c r="U665" s="83" t="s">
        <v>10144</v>
      </c>
      <c r="V665" s="83" t="s">
        <v>104</v>
      </c>
      <c r="W665" s="83" t="s">
        <v>105</v>
      </c>
      <c r="X665" s="86" t="s">
        <v>7688</v>
      </c>
      <c r="Y665" s="87" t="s">
        <v>102</v>
      </c>
      <c r="Z665" s="87" t="s">
        <v>102</v>
      </c>
      <c r="AA665" s="87" t="s">
        <v>199</v>
      </c>
      <c r="AB665" s="87" t="s">
        <v>10144</v>
      </c>
      <c r="AC665" s="87" t="s">
        <v>104</v>
      </c>
      <c r="AD665" s="87" t="s">
        <v>105</v>
      </c>
      <c r="AE665" s="87" t="s">
        <v>106</v>
      </c>
      <c r="AF665" s="86" t="s">
        <v>7688</v>
      </c>
      <c r="AG665" s="87" t="s">
        <v>489</v>
      </c>
      <c r="AH665" s="87" t="s">
        <v>10145</v>
      </c>
      <c r="AI665" s="87" t="s">
        <v>104</v>
      </c>
      <c r="AJ665" s="87" t="s">
        <v>204</v>
      </c>
      <c r="AK665" s="88"/>
      <c r="AL665" s="83" t="s">
        <v>107</v>
      </c>
      <c r="AM665" s="89" t="s">
        <v>454</v>
      </c>
      <c r="AN665" s="90" t="s">
        <v>416</v>
      </c>
      <c r="AO665" s="91" t="s">
        <v>641</v>
      </c>
      <c r="AP665" s="90">
        <v>8.3333333333332291</v>
      </c>
      <c r="AQ665" s="92" t="s">
        <v>211</v>
      </c>
      <c r="AR665" s="93" t="s">
        <v>102</v>
      </c>
      <c r="AS665" s="93" t="s">
        <v>102</v>
      </c>
      <c r="AT665" s="93" t="s">
        <v>102</v>
      </c>
      <c r="AU665" s="210" t="s">
        <v>641</v>
      </c>
      <c r="AV665" s="93" t="s">
        <v>192</v>
      </c>
      <c r="AW665" s="94" t="s">
        <v>102</v>
      </c>
      <c r="AX665" s="93" t="s">
        <v>105</v>
      </c>
      <c r="AY665" s="95" t="s">
        <v>188</v>
      </c>
      <c r="AZ665" s="93" t="s">
        <v>102</v>
      </c>
      <c r="BA665" s="93" t="s">
        <v>10146</v>
      </c>
      <c r="BB665" s="93" t="s">
        <v>102</v>
      </c>
      <c r="BC665" s="93" t="s">
        <v>102</v>
      </c>
      <c r="BD665" s="96" t="s">
        <v>102</v>
      </c>
      <c r="BE665" s="90">
        <v>-321.66666666666703</v>
      </c>
      <c r="BF665" s="93" t="s">
        <v>211</v>
      </c>
      <c r="BG665" s="93" t="s">
        <v>102</v>
      </c>
      <c r="BH665" s="93" t="s">
        <v>102</v>
      </c>
      <c r="BI665" s="93" t="s">
        <v>102</v>
      </c>
      <c r="BJ665" s="210" t="s">
        <v>646</v>
      </c>
      <c r="BK665" s="93" t="s">
        <v>182</v>
      </c>
      <c r="BL665" s="97" t="s">
        <v>102</v>
      </c>
      <c r="BM665" s="93" t="s">
        <v>105</v>
      </c>
      <c r="BN665" s="93" t="s">
        <v>104</v>
      </c>
      <c r="BO665" s="93" t="s">
        <v>102</v>
      </c>
      <c r="BP665" s="98">
        <v>20180427</v>
      </c>
      <c r="BQ665" s="93" t="s">
        <v>102</v>
      </c>
      <c r="BR665" s="93" t="s">
        <v>102</v>
      </c>
      <c r="BS665" s="93" t="s">
        <v>102</v>
      </c>
      <c r="BT665" s="99" t="s">
        <v>591</v>
      </c>
      <c r="BU665" s="100" t="s">
        <v>11692</v>
      </c>
      <c r="BV665" s="101" t="s">
        <v>471</v>
      </c>
      <c r="BW665" s="136"/>
      <c r="BX665" s="103" t="s">
        <v>565</v>
      </c>
      <c r="BY665" s="104" t="s">
        <v>190</v>
      </c>
      <c r="BZ665" s="136"/>
      <c r="CA665" s="83" t="s">
        <v>599</v>
      </c>
      <c r="CB665" s="106" t="s">
        <v>647</v>
      </c>
      <c r="CC665" s="106" t="s">
        <v>11693</v>
      </c>
      <c r="CD665" s="107"/>
      <c r="CE665" s="108" t="s">
        <v>107</v>
      </c>
      <c r="CF665" s="108" t="s">
        <v>107</v>
      </c>
      <c r="CG665" s="109"/>
      <c r="CH665" s="110" t="s">
        <v>107</v>
      </c>
      <c r="CI665" s="111"/>
      <c r="CJ665" s="112">
        <v>6710</v>
      </c>
      <c r="CK665" s="113">
        <v>86</v>
      </c>
      <c r="CL665" s="114" t="s">
        <v>134</v>
      </c>
      <c r="CM665" s="114" t="s">
        <v>108</v>
      </c>
      <c r="CN665" s="114"/>
      <c r="CO665" s="115" t="s">
        <v>102</v>
      </c>
      <c r="CP665" s="115" t="s">
        <v>102</v>
      </c>
      <c r="CQ665" s="115" t="s">
        <v>102</v>
      </c>
      <c r="CR665" s="115" t="s">
        <v>102</v>
      </c>
      <c r="CS665" s="116"/>
      <c r="CT665" s="117" t="s">
        <v>109</v>
      </c>
      <c r="CU665" s="117" t="s">
        <v>109</v>
      </c>
      <c r="CV665" s="83">
        <v>661</v>
      </c>
      <c r="CW665" s="83" t="s">
        <v>108</v>
      </c>
      <c r="CX665" s="83">
        <v>661</v>
      </c>
      <c r="CY665" s="83" t="s">
        <v>108</v>
      </c>
      <c r="CZ665" s="83">
        <v>6989</v>
      </c>
      <c r="DA665" s="83" t="s">
        <v>419</v>
      </c>
      <c r="DB665" s="83" t="s">
        <v>130</v>
      </c>
      <c r="DC665" s="83" t="s">
        <v>499</v>
      </c>
      <c r="DD665" s="83">
        <v>1710</v>
      </c>
      <c r="DE665" s="83" t="s">
        <v>444</v>
      </c>
      <c r="DF665" s="83" t="s">
        <v>130</v>
      </c>
      <c r="DG665" s="83" t="s">
        <v>499</v>
      </c>
      <c r="DH665" s="83"/>
      <c r="DI665" s="83">
        <v>0</v>
      </c>
      <c r="DJ665" s="83">
        <v>1</v>
      </c>
      <c r="DK665" s="83">
        <v>0</v>
      </c>
      <c r="DL665" s="83">
        <v>0</v>
      </c>
      <c r="DM665" s="83">
        <v>0</v>
      </c>
      <c r="DN665" s="83">
        <v>0</v>
      </c>
      <c r="DO665" s="83">
        <v>0</v>
      </c>
      <c r="DP665" s="83">
        <v>0</v>
      </c>
      <c r="DQ665" s="83">
        <v>0</v>
      </c>
      <c r="DR665" s="83">
        <v>0</v>
      </c>
      <c r="DS665" s="83">
        <v>0</v>
      </c>
      <c r="DT665" s="83">
        <v>3</v>
      </c>
      <c r="DU665" s="83">
        <v>3</v>
      </c>
      <c r="DV665" s="83">
        <v>0</v>
      </c>
      <c r="DW665" s="83">
        <v>0</v>
      </c>
      <c r="DX665" s="83">
        <v>3</v>
      </c>
      <c r="DY665" s="85">
        <v>44307</v>
      </c>
      <c r="DZ665" s="83" t="s">
        <v>4712</v>
      </c>
      <c r="EA665" s="83" t="s">
        <v>102</v>
      </c>
      <c r="EB665" s="83" t="s">
        <v>482</v>
      </c>
      <c r="EC665" s="83">
        <v>661</v>
      </c>
      <c r="ED665" s="83" t="s">
        <v>483</v>
      </c>
      <c r="EE665" s="83">
        <v>1</v>
      </c>
      <c r="EF665" s="83">
        <v>0</v>
      </c>
      <c r="EG665" s="83">
        <v>0</v>
      </c>
      <c r="EH665" s="83" t="s">
        <v>109</v>
      </c>
      <c r="EI665" s="83" t="s">
        <v>108</v>
      </c>
      <c r="EJ665" s="83" t="s">
        <v>583</v>
      </c>
      <c r="EK665" s="83">
        <v>0</v>
      </c>
      <c r="EL665" s="83">
        <v>0</v>
      </c>
      <c r="EM665" s="83">
        <v>1</v>
      </c>
      <c r="EN665" s="83" t="s">
        <v>497</v>
      </c>
      <c r="EO665" s="83"/>
      <c r="EP665" s="83" t="s">
        <v>436</v>
      </c>
      <c r="EQ665" s="136">
        <v>1</v>
      </c>
      <c r="ER665" s="136">
        <v>1</v>
      </c>
      <c r="ES665" s="136">
        <v>1</v>
      </c>
      <c r="ET665" s="136">
        <v>1</v>
      </c>
      <c r="EU665" s="215" t="s">
        <v>269</v>
      </c>
      <c r="EV665" s="136">
        <v>1</v>
      </c>
      <c r="EW665" s="136">
        <v>1</v>
      </c>
      <c r="EX665" s="136">
        <v>1</v>
      </c>
      <c r="EY665" s="136">
        <v>1</v>
      </c>
      <c r="EZ665" s="136">
        <v>1</v>
      </c>
      <c r="FP665" s="215" t="s">
        <v>592</v>
      </c>
      <c r="FQ665" s="136" t="b">
        <v>1</v>
      </c>
      <c r="FR665" s="136" t="b">
        <v>1</v>
      </c>
      <c r="FS665" s="136" t="b">
        <v>1</v>
      </c>
      <c r="FT665" s="136" t="b">
        <v>1</v>
      </c>
      <c r="FX665" s="215" t="s">
        <v>269</v>
      </c>
    </row>
    <row r="666" spans="1:180" ht="60" customHeight="1" x14ac:dyDescent="0.55000000000000004">
      <c r="A666" s="83" t="s">
        <v>130</v>
      </c>
      <c r="B666" s="83" t="s">
        <v>98</v>
      </c>
      <c r="C666" s="136">
        <v>456947</v>
      </c>
      <c r="D666" s="207" t="s">
        <v>628</v>
      </c>
      <c r="E666" s="208" t="s">
        <v>633</v>
      </c>
      <c r="F666" s="83" t="s">
        <v>108</v>
      </c>
      <c r="G666" s="85">
        <v>22744</v>
      </c>
      <c r="H666" s="83" t="s">
        <v>102</v>
      </c>
      <c r="I666" s="85">
        <v>39772</v>
      </c>
      <c r="J666" s="83" t="s">
        <v>228</v>
      </c>
      <c r="K666" s="216">
        <v>959008083016</v>
      </c>
      <c r="L666" s="83" t="s">
        <v>191</v>
      </c>
      <c r="M666" s="85">
        <v>43619</v>
      </c>
      <c r="N666" s="83">
        <v>-2611.6666666666702</v>
      </c>
      <c r="O666" s="83" t="s">
        <v>193</v>
      </c>
      <c r="P666" s="83" t="s">
        <v>181</v>
      </c>
      <c r="Q666" s="208" t="s">
        <v>7692</v>
      </c>
      <c r="R666" s="83" t="s">
        <v>102</v>
      </c>
      <c r="S666" s="83" t="s">
        <v>102</v>
      </c>
      <c r="T666" s="83" t="s">
        <v>133</v>
      </c>
      <c r="U666" s="83" t="s">
        <v>10147</v>
      </c>
      <c r="V666" s="83" t="s">
        <v>111</v>
      </c>
      <c r="W666" s="83" t="s">
        <v>105</v>
      </c>
      <c r="X666" s="86" t="s">
        <v>7692</v>
      </c>
      <c r="Y666" s="87" t="s">
        <v>102</v>
      </c>
      <c r="Z666" s="87" t="s">
        <v>102</v>
      </c>
      <c r="AA666" s="87" t="s">
        <v>133</v>
      </c>
      <c r="AB666" s="87" t="s">
        <v>10147</v>
      </c>
      <c r="AC666" s="87" t="s">
        <v>111</v>
      </c>
      <c r="AD666" s="87" t="s">
        <v>105</v>
      </c>
      <c r="AE666" s="87" t="s">
        <v>106</v>
      </c>
      <c r="AF666" s="86" t="s">
        <v>7692</v>
      </c>
      <c r="AG666" s="87" t="s">
        <v>486</v>
      </c>
      <c r="AH666" s="87" t="s">
        <v>10147</v>
      </c>
      <c r="AI666" s="87" t="s">
        <v>111</v>
      </c>
      <c r="AJ666" s="87" t="s">
        <v>204</v>
      </c>
      <c r="AK666" s="88"/>
      <c r="AL666" s="83" t="s">
        <v>107</v>
      </c>
      <c r="AM666" s="89" t="s">
        <v>454</v>
      </c>
      <c r="AN666" s="90" t="s">
        <v>416</v>
      </c>
      <c r="AO666" s="91" t="s">
        <v>642</v>
      </c>
      <c r="AP666" s="90">
        <v>8.3333333333332291</v>
      </c>
      <c r="AQ666" s="92" t="s">
        <v>102</v>
      </c>
      <c r="AR666" s="93" t="s">
        <v>102</v>
      </c>
      <c r="AS666" s="93" t="s">
        <v>102</v>
      </c>
      <c r="AT666" s="93" t="s">
        <v>102</v>
      </c>
      <c r="AU666" s="210" t="s">
        <v>644</v>
      </c>
      <c r="AV666" s="93" t="s">
        <v>185</v>
      </c>
      <c r="AW666" s="94" t="s">
        <v>102</v>
      </c>
      <c r="AX666" s="93" t="s">
        <v>183</v>
      </c>
      <c r="AY666" s="95" t="s">
        <v>111</v>
      </c>
      <c r="AZ666" s="93" t="s">
        <v>102</v>
      </c>
      <c r="BA666" s="93" t="s">
        <v>102</v>
      </c>
      <c r="BB666" s="93" t="s">
        <v>102</v>
      </c>
      <c r="BC666" s="93" t="s">
        <v>102</v>
      </c>
      <c r="BD666" s="96" t="s">
        <v>102</v>
      </c>
      <c r="BE666" s="90">
        <v>-322.16666666666703</v>
      </c>
      <c r="BF666" s="93" t="s">
        <v>102</v>
      </c>
      <c r="BG666" s="93" t="s">
        <v>102</v>
      </c>
      <c r="BH666" s="93" t="s">
        <v>102</v>
      </c>
      <c r="BI666" s="93" t="s">
        <v>102</v>
      </c>
      <c r="BJ666" s="210" t="s">
        <v>642</v>
      </c>
      <c r="BK666" s="93" t="s">
        <v>192</v>
      </c>
      <c r="BL666" s="97" t="s">
        <v>102</v>
      </c>
      <c r="BM666" s="93" t="s">
        <v>183</v>
      </c>
      <c r="BN666" s="93" t="s">
        <v>106</v>
      </c>
      <c r="BO666" s="93" t="s">
        <v>102</v>
      </c>
      <c r="BP666" s="98" t="s">
        <v>102</v>
      </c>
      <c r="BQ666" s="93" t="s">
        <v>102</v>
      </c>
      <c r="BR666" s="93" t="s">
        <v>102</v>
      </c>
      <c r="BS666" s="93" t="s">
        <v>102</v>
      </c>
      <c r="BT666" s="99" t="s">
        <v>591</v>
      </c>
      <c r="BU666" s="100" t="s">
        <v>11694</v>
      </c>
      <c r="BV666" s="101" t="s">
        <v>471</v>
      </c>
      <c r="BW666" s="136"/>
      <c r="BX666" s="103" t="s">
        <v>565</v>
      </c>
      <c r="BY666" s="104" t="s">
        <v>190</v>
      </c>
      <c r="BZ666" s="136"/>
      <c r="CA666" s="83" t="s">
        <v>599</v>
      </c>
      <c r="CB666" s="106" t="s">
        <v>647</v>
      </c>
      <c r="CC666" s="106" t="s">
        <v>11695</v>
      </c>
      <c r="CD666" s="107"/>
      <c r="CE666" s="108" t="s">
        <v>107</v>
      </c>
      <c r="CF666" s="108" t="s">
        <v>107</v>
      </c>
      <c r="CG666" s="109"/>
      <c r="CH666" s="110" t="s">
        <v>107</v>
      </c>
      <c r="CI666" s="111"/>
      <c r="CJ666" s="112">
        <v>6710</v>
      </c>
      <c r="CK666" s="113">
        <v>86</v>
      </c>
      <c r="CL666" s="114" t="s">
        <v>134</v>
      </c>
      <c r="CM666" s="114" t="s">
        <v>108</v>
      </c>
      <c r="CN666" s="114"/>
      <c r="CO666" s="115" t="s">
        <v>102</v>
      </c>
      <c r="CP666" s="115" t="s">
        <v>102</v>
      </c>
      <c r="CQ666" s="115" t="s">
        <v>102</v>
      </c>
      <c r="CR666" s="115" t="s">
        <v>102</v>
      </c>
      <c r="CS666" s="116"/>
      <c r="CT666" s="117" t="s">
        <v>109</v>
      </c>
      <c r="CU666" s="117" t="s">
        <v>109</v>
      </c>
      <c r="CV666" s="83">
        <v>662</v>
      </c>
      <c r="CW666" s="83" t="s">
        <v>108</v>
      </c>
      <c r="CX666" s="83">
        <v>662</v>
      </c>
      <c r="CY666" s="83" t="s">
        <v>108</v>
      </c>
      <c r="CZ666" s="83">
        <v>6990</v>
      </c>
      <c r="DA666" s="83" t="s">
        <v>419</v>
      </c>
      <c r="DB666" s="83" t="s">
        <v>130</v>
      </c>
      <c r="DC666" s="83" t="s">
        <v>499</v>
      </c>
      <c r="DD666" s="83">
        <v>1711</v>
      </c>
      <c r="DE666" s="83" t="s">
        <v>444</v>
      </c>
      <c r="DF666" s="83" t="s">
        <v>130</v>
      </c>
      <c r="DG666" s="83" t="s">
        <v>499</v>
      </c>
      <c r="DH666" s="83"/>
      <c r="DI666" s="83">
        <v>0</v>
      </c>
      <c r="DJ666" s="83">
        <v>1</v>
      </c>
      <c r="DK666" s="83">
        <v>0</v>
      </c>
      <c r="DL666" s="83">
        <v>0</v>
      </c>
      <c r="DM666" s="83">
        <v>0</v>
      </c>
      <c r="DN666" s="83">
        <v>0</v>
      </c>
      <c r="DO666" s="83">
        <v>0</v>
      </c>
      <c r="DP666" s="83">
        <v>0</v>
      </c>
      <c r="DQ666" s="83">
        <v>0</v>
      </c>
      <c r="DR666" s="83">
        <v>0</v>
      </c>
      <c r="DS666" s="83">
        <v>0</v>
      </c>
      <c r="DT666" s="83">
        <v>3</v>
      </c>
      <c r="DU666" s="83">
        <v>3</v>
      </c>
      <c r="DV666" s="83">
        <v>0</v>
      </c>
      <c r="DW666" s="83">
        <v>0</v>
      </c>
      <c r="DX666" s="83">
        <v>3</v>
      </c>
      <c r="DY666" s="85">
        <v>44308</v>
      </c>
      <c r="DZ666" s="83" t="s">
        <v>4713</v>
      </c>
      <c r="EA666" s="83" t="s">
        <v>102</v>
      </c>
      <c r="EB666" s="83" t="s">
        <v>482</v>
      </c>
      <c r="EC666" s="83">
        <v>662</v>
      </c>
      <c r="ED666" s="83" t="s">
        <v>483</v>
      </c>
      <c r="EE666" s="83">
        <v>1</v>
      </c>
      <c r="EF666" s="83">
        <v>0</v>
      </c>
      <c r="EG666" s="83">
        <v>0</v>
      </c>
      <c r="EH666" s="83" t="s">
        <v>109</v>
      </c>
      <c r="EI666" s="83" t="s">
        <v>108</v>
      </c>
      <c r="EJ666" s="83" t="s">
        <v>583</v>
      </c>
      <c r="EK666" s="83">
        <v>0</v>
      </c>
      <c r="EL666" s="83">
        <v>0</v>
      </c>
      <c r="EM666" s="83">
        <v>1</v>
      </c>
      <c r="EN666" s="83" t="s">
        <v>497</v>
      </c>
      <c r="EO666" s="83"/>
      <c r="EP666" s="83" t="s">
        <v>436</v>
      </c>
      <c r="EQ666" s="136">
        <v>1</v>
      </c>
      <c r="ER666" s="136">
        <v>1</v>
      </c>
      <c r="ES666" s="136">
        <v>1</v>
      </c>
      <c r="ET666" s="136">
        <v>1</v>
      </c>
      <c r="EU666" s="215" t="s">
        <v>269</v>
      </c>
      <c r="EV666" s="136">
        <v>1</v>
      </c>
      <c r="EW666" s="136">
        <v>1</v>
      </c>
      <c r="EX666" s="136">
        <v>1</v>
      </c>
      <c r="EY666" s="136">
        <v>1</v>
      </c>
      <c r="EZ666" s="136">
        <v>1</v>
      </c>
      <c r="FP666" s="215" t="s">
        <v>592</v>
      </c>
      <c r="FQ666" s="136" t="b">
        <v>1</v>
      </c>
      <c r="FR666" s="136" t="b">
        <v>1</v>
      </c>
      <c r="FS666" s="136" t="b">
        <v>1</v>
      </c>
      <c r="FT666" s="136" t="b">
        <v>1</v>
      </c>
      <c r="FX666" s="215" t="s">
        <v>269</v>
      </c>
    </row>
    <row r="667" spans="1:180" ht="60" customHeight="1" x14ac:dyDescent="0.55000000000000004">
      <c r="A667" s="83" t="s">
        <v>130</v>
      </c>
      <c r="B667" s="83" t="s">
        <v>98</v>
      </c>
      <c r="C667" s="136">
        <v>320318</v>
      </c>
      <c r="D667" s="207" t="s">
        <v>629</v>
      </c>
      <c r="E667" s="208" t="s">
        <v>634</v>
      </c>
      <c r="F667" s="83" t="s">
        <v>108</v>
      </c>
      <c r="G667" s="85">
        <v>26341</v>
      </c>
      <c r="H667" s="83" t="s">
        <v>102</v>
      </c>
      <c r="I667" s="85">
        <v>34633</v>
      </c>
      <c r="J667" s="83" t="s">
        <v>228</v>
      </c>
      <c r="K667" s="216">
        <v>589654938021</v>
      </c>
      <c r="L667" s="83" t="s">
        <v>191</v>
      </c>
      <c r="M667" s="85">
        <v>43642</v>
      </c>
      <c r="N667" s="83">
        <v>-2616.6666666666702</v>
      </c>
      <c r="O667" s="83" t="s">
        <v>193</v>
      </c>
      <c r="P667" s="83" t="s">
        <v>181</v>
      </c>
      <c r="Q667" s="208" t="s">
        <v>7696</v>
      </c>
      <c r="R667" s="83" t="s">
        <v>102</v>
      </c>
      <c r="S667" s="83" t="s">
        <v>102</v>
      </c>
      <c r="T667" s="83" t="s">
        <v>131</v>
      </c>
      <c r="U667" s="83" t="s">
        <v>10148</v>
      </c>
      <c r="V667" s="83" t="s">
        <v>104</v>
      </c>
      <c r="W667" s="83" t="s">
        <v>105</v>
      </c>
      <c r="X667" s="86" t="s">
        <v>7696</v>
      </c>
      <c r="Y667" s="87" t="s">
        <v>102</v>
      </c>
      <c r="Z667" s="87" t="s">
        <v>102</v>
      </c>
      <c r="AA667" s="87" t="s">
        <v>131</v>
      </c>
      <c r="AB667" s="87" t="s">
        <v>10148</v>
      </c>
      <c r="AC667" s="87" t="s">
        <v>104</v>
      </c>
      <c r="AD667" s="87" t="s">
        <v>105</v>
      </c>
      <c r="AE667" s="87" t="s">
        <v>106</v>
      </c>
      <c r="AF667" s="86" t="s">
        <v>7696</v>
      </c>
      <c r="AG667" s="87" t="s">
        <v>177</v>
      </c>
      <c r="AH667" s="87" t="s">
        <v>10148</v>
      </c>
      <c r="AI667" s="87" t="s">
        <v>104</v>
      </c>
      <c r="AJ667" s="87" t="s">
        <v>204</v>
      </c>
      <c r="AK667" s="88"/>
      <c r="AL667" s="83" t="s">
        <v>107</v>
      </c>
      <c r="AM667" s="89" t="s">
        <v>454</v>
      </c>
      <c r="AN667" s="90" t="s">
        <v>416</v>
      </c>
      <c r="AO667" s="91" t="s">
        <v>643</v>
      </c>
      <c r="AP667" s="90">
        <v>8.3333333333332291</v>
      </c>
      <c r="AQ667" s="92" t="s">
        <v>102</v>
      </c>
      <c r="AR667" s="93" t="s">
        <v>102</v>
      </c>
      <c r="AS667" s="93" t="s">
        <v>102</v>
      </c>
      <c r="AT667" s="93" t="s">
        <v>102</v>
      </c>
      <c r="AU667" s="210" t="s">
        <v>645</v>
      </c>
      <c r="AV667" s="93" t="s">
        <v>185</v>
      </c>
      <c r="AW667" s="94" t="s">
        <v>102</v>
      </c>
      <c r="AX667" s="93" t="s">
        <v>105</v>
      </c>
      <c r="AY667" s="95" t="s">
        <v>104</v>
      </c>
      <c r="AZ667" s="93" t="s">
        <v>102</v>
      </c>
      <c r="BA667" s="93" t="s">
        <v>102</v>
      </c>
      <c r="BB667" s="93" t="s">
        <v>102</v>
      </c>
      <c r="BC667" s="93" t="s">
        <v>102</v>
      </c>
      <c r="BD667" s="96" t="s">
        <v>102</v>
      </c>
      <c r="BE667" s="90">
        <v>-322.66666666666703</v>
      </c>
      <c r="BF667" s="93" t="s">
        <v>102</v>
      </c>
      <c r="BG667" s="93" t="s">
        <v>102</v>
      </c>
      <c r="BH667" s="93" t="s">
        <v>102</v>
      </c>
      <c r="BI667" s="93" t="s">
        <v>102</v>
      </c>
      <c r="BJ667" s="210" t="s">
        <v>643</v>
      </c>
      <c r="BK667" s="93" t="s">
        <v>196</v>
      </c>
      <c r="BL667" s="97" t="s">
        <v>102</v>
      </c>
      <c r="BM667" s="93" t="s">
        <v>105</v>
      </c>
      <c r="BN667" s="93" t="s">
        <v>596</v>
      </c>
      <c r="BO667" s="93" t="s">
        <v>102</v>
      </c>
      <c r="BP667" s="98" t="s">
        <v>102</v>
      </c>
      <c r="BQ667" s="93" t="s">
        <v>102</v>
      </c>
      <c r="BR667" s="93" t="s">
        <v>102</v>
      </c>
      <c r="BS667" s="93" t="s">
        <v>102</v>
      </c>
      <c r="BT667" s="99" t="s">
        <v>591</v>
      </c>
      <c r="BU667" s="100" t="s">
        <v>11696</v>
      </c>
      <c r="BV667" s="101" t="s">
        <v>471</v>
      </c>
      <c r="BW667" s="136"/>
      <c r="BX667" s="103" t="s">
        <v>565</v>
      </c>
      <c r="BY667" s="104" t="s">
        <v>190</v>
      </c>
      <c r="BZ667" s="136"/>
      <c r="CA667" s="83" t="s">
        <v>599</v>
      </c>
      <c r="CB667" s="106" t="s">
        <v>647</v>
      </c>
      <c r="CC667" s="106" t="s">
        <v>11697</v>
      </c>
      <c r="CD667" s="107"/>
      <c r="CE667" s="108" t="s">
        <v>107</v>
      </c>
      <c r="CF667" s="108" t="s">
        <v>107</v>
      </c>
      <c r="CG667" s="109"/>
      <c r="CH667" s="110" t="s">
        <v>107</v>
      </c>
      <c r="CI667" s="111"/>
      <c r="CJ667" s="112">
        <v>6710</v>
      </c>
      <c r="CK667" s="113">
        <v>86</v>
      </c>
      <c r="CL667" s="114" t="s">
        <v>134</v>
      </c>
      <c r="CM667" s="114" t="s">
        <v>108</v>
      </c>
      <c r="CN667" s="114"/>
      <c r="CO667" s="115" t="s">
        <v>102</v>
      </c>
      <c r="CP667" s="115" t="s">
        <v>102</v>
      </c>
      <c r="CQ667" s="115" t="s">
        <v>102</v>
      </c>
      <c r="CR667" s="115" t="s">
        <v>102</v>
      </c>
      <c r="CS667" s="116"/>
      <c r="CT667" s="117" t="s">
        <v>109</v>
      </c>
      <c r="CU667" s="117" t="s">
        <v>109</v>
      </c>
      <c r="CV667" s="83">
        <v>663</v>
      </c>
      <c r="CW667" s="83" t="s">
        <v>108</v>
      </c>
      <c r="CX667" s="83">
        <v>663</v>
      </c>
      <c r="CY667" s="83" t="s">
        <v>108</v>
      </c>
      <c r="CZ667" s="83">
        <v>6991</v>
      </c>
      <c r="DA667" s="83" t="s">
        <v>419</v>
      </c>
      <c r="DB667" s="83" t="s">
        <v>130</v>
      </c>
      <c r="DC667" s="83" t="s">
        <v>499</v>
      </c>
      <c r="DD667" s="83">
        <v>1712</v>
      </c>
      <c r="DE667" s="83" t="s">
        <v>444</v>
      </c>
      <c r="DF667" s="83" t="s">
        <v>130</v>
      </c>
      <c r="DG667" s="83" t="s">
        <v>499</v>
      </c>
      <c r="DH667" s="83"/>
      <c r="DI667" s="83">
        <v>0</v>
      </c>
      <c r="DJ667" s="83">
        <v>1</v>
      </c>
      <c r="DK667" s="83">
        <v>0</v>
      </c>
      <c r="DL667" s="83">
        <v>0</v>
      </c>
      <c r="DM667" s="83">
        <v>0</v>
      </c>
      <c r="DN667" s="83">
        <v>0</v>
      </c>
      <c r="DO667" s="83">
        <v>0</v>
      </c>
      <c r="DP667" s="83">
        <v>0</v>
      </c>
      <c r="DQ667" s="83">
        <v>0</v>
      </c>
      <c r="DR667" s="83">
        <v>0</v>
      </c>
      <c r="DS667" s="83">
        <v>0</v>
      </c>
      <c r="DT667" s="83">
        <v>3</v>
      </c>
      <c r="DU667" s="83">
        <v>3</v>
      </c>
      <c r="DV667" s="83">
        <v>0</v>
      </c>
      <c r="DW667" s="83">
        <v>0</v>
      </c>
      <c r="DX667" s="83">
        <v>3</v>
      </c>
      <c r="DY667" s="85">
        <v>44309</v>
      </c>
      <c r="DZ667" s="83" t="s">
        <v>4714</v>
      </c>
      <c r="EA667" s="83" t="s">
        <v>102</v>
      </c>
      <c r="EB667" s="83" t="s">
        <v>482</v>
      </c>
      <c r="EC667" s="83">
        <v>663</v>
      </c>
      <c r="ED667" s="83" t="s">
        <v>483</v>
      </c>
      <c r="EE667" s="83">
        <v>1</v>
      </c>
      <c r="EF667" s="83">
        <v>0</v>
      </c>
      <c r="EG667" s="83">
        <v>0</v>
      </c>
      <c r="EH667" s="83" t="s">
        <v>109</v>
      </c>
      <c r="EI667" s="83" t="s">
        <v>108</v>
      </c>
      <c r="EJ667" s="83" t="s">
        <v>583</v>
      </c>
      <c r="EK667" s="83">
        <v>0</v>
      </c>
      <c r="EL667" s="83">
        <v>0</v>
      </c>
      <c r="EM667" s="83">
        <v>1</v>
      </c>
      <c r="EN667" s="83" t="s">
        <v>497</v>
      </c>
      <c r="EO667" s="83"/>
      <c r="EP667" s="83" t="s">
        <v>436</v>
      </c>
      <c r="EQ667" s="136">
        <v>1</v>
      </c>
      <c r="ER667" s="136">
        <v>1</v>
      </c>
      <c r="ES667" s="136">
        <v>1</v>
      </c>
      <c r="ET667" s="136">
        <v>1</v>
      </c>
      <c r="EU667" s="215" t="s">
        <v>269</v>
      </c>
      <c r="EV667" s="136">
        <v>1</v>
      </c>
      <c r="EW667" s="136">
        <v>1</v>
      </c>
      <c r="EX667" s="136">
        <v>1</v>
      </c>
      <c r="EY667" s="136">
        <v>1</v>
      </c>
      <c r="EZ667" s="136">
        <v>1</v>
      </c>
      <c r="FP667" s="215" t="s">
        <v>592</v>
      </c>
      <c r="FQ667" s="136" t="b">
        <v>1</v>
      </c>
      <c r="FR667" s="136" t="b">
        <v>1</v>
      </c>
      <c r="FS667" s="136" t="b">
        <v>1</v>
      </c>
      <c r="FT667" s="136" t="b">
        <v>1</v>
      </c>
      <c r="FX667" s="215" t="s">
        <v>269</v>
      </c>
    </row>
    <row r="668" spans="1:180" ht="60" customHeight="1" x14ac:dyDescent="0.55000000000000004">
      <c r="A668" s="83" t="s">
        <v>130</v>
      </c>
      <c r="B668" s="83" t="s">
        <v>98</v>
      </c>
      <c r="C668" s="136">
        <v>957163</v>
      </c>
      <c r="D668" s="207" t="s">
        <v>627</v>
      </c>
      <c r="E668" s="208" t="s">
        <v>630</v>
      </c>
      <c r="F668" s="83" t="s">
        <v>108</v>
      </c>
      <c r="G668" s="85">
        <v>20621</v>
      </c>
      <c r="H668" s="83" t="s">
        <v>102</v>
      </c>
      <c r="I668" s="85">
        <v>39794</v>
      </c>
      <c r="J668" s="83" t="s">
        <v>228</v>
      </c>
      <c r="K668" s="216">
        <v>855313424030</v>
      </c>
      <c r="L668" s="83" t="s">
        <v>191</v>
      </c>
      <c r="M668" s="85">
        <v>43631</v>
      </c>
      <c r="N668" s="83">
        <v>-2621.6666666666702</v>
      </c>
      <c r="O668" s="83" t="s">
        <v>180</v>
      </c>
      <c r="P668" s="83" t="s">
        <v>181</v>
      </c>
      <c r="Q668" s="208" t="s">
        <v>7700</v>
      </c>
      <c r="R668" s="83" t="s">
        <v>102</v>
      </c>
      <c r="S668" s="83" t="s">
        <v>102</v>
      </c>
      <c r="T668" s="83" t="s">
        <v>199</v>
      </c>
      <c r="U668" s="83" t="s">
        <v>10149</v>
      </c>
      <c r="V668" s="83" t="s">
        <v>104</v>
      </c>
      <c r="W668" s="83" t="s">
        <v>105</v>
      </c>
      <c r="X668" s="86" t="s">
        <v>7700</v>
      </c>
      <c r="Y668" s="87" t="s">
        <v>102</v>
      </c>
      <c r="Z668" s="87" t="s">
        <v>102</v>
      </c>
      <c r="AA668" s="87" t="s">
        <v>199</v>
      </c>
      <c r="AB668" s="87" t="s">
        <v>10149</v>
      </c>
      <c r="AC668" s="87" t="s">
        <v>104</v>
      </c>
      <c r="AD668" s="87" t="s">
        <v>105</v>
      </c>
      <c r="AE668" s="87" t="s">
        <v>106</v>
      </c>
      <c r="AF668" s="86" t="s">
        <v>7700</v>
      </c>
      <c r="AG668" s="87" t="s">
        <v>489</v>
      </c>
      <c r="AH668" s="87" t="s">
        <v>10150</v>
      </c>
      <c r="AI668" s="87" t="s">
        <v>104</v>
      </c>
      <c r="AJ668" s="87" t="s">
        <v>204</v>
      </c>
      <c r="AK668" s="88"/>
      <c r="AL668" s="83" t="s">
        <v>107</v>
      </c>
      <c r="AM668" s="89" t="s">
        <v>454</v>
      </c>
      <c r="AN668" s="90" t="s">
        <v>416</v>
      </c>
      <c r="AO668" s="91" t="s">
        <v>641</v>
      </c>
      <c r="AP668" s="90">
        <v>8.3333333333332291</v>
      </c>
      <c r="AQ668" s="92" t="s">
        <v>211</v>
      </c>
      <c r="AR668" s="93" t="s">
        <v>102</v>
      </c>
      <c r="AS668" s="93" t="s">
        <v>102</v>
      </c>
      <c r="AT668" s="93" t="s">
        <v>102</v>
      </c>
      <c r="AU668" s="210" t="s">
        <v>641</v>
      </c>
      <c r="AV668" s="93" t="s">
        <v>192</v>
      </c>
      <c r="AW668" s="94" t="s">
        <v>102</v>
      </c>
      <c r="AX668" s="93" t="s">
        <v>105</v>
      </c>
      <c r="AY668" s="95" t="s">
        <v>188</v>
      </c>
      <c r="AZ668" s="93" t="s">
        <v>102</v>
      </c>
      <c r="BA668" s="93" t="s">
        <v>10151</v>
      </c>
      <c r="BB668" s="93" t="s">
        <v>102</v>
      </c>
      <c r="BC668" s="93" t="s">
        <v>102</v>
      </c>
      <c r="BD668" s="96" t="s">
        <v>102</v>
      </c>
      <c r="BE668" s="90">
        <v>-323.16666666666703</v>
      </c>
      <c r="BF668" s="93" t="s">
        <v>211</v>
      </c>
      <c r="BG668" s="93" t="s">
        <v>102</v>
      </c>
      <c r="BH668" s="93" t="s">
        <v>102</v>
      </c>
      <c r="BI668" s="93" t="s">
        <v>102</v>
      </c>
      <c r="BJ668" s="210" t="s">
        <v>646</v>
      </c>
      <c r="BK668" s="93" t="s">
        <v>182</v>
      </c>
      <c r="BL668" s="97" t="s">
        <v>102</v>
      </c>
      <c r="BM668" s="93" t="s">
        <v>105</v>
      </c>
      <c r="BN668" s="93" t="s">
        <v>104</v>
      </c>
      <c r="BO668" s="93" t="s">
        <v>102</v>
      </c>
      <c r="BP668" s="98">
        <v>20180428</v>
      </c>
      <c r="BQ668" s="93" t="s">
        <v>102</v>
      </c>
      <c r="BR668" s="93" t="s">
        <v>102</v>
      </c>
      <c r="BS668" s="93" t="s">
        <v>102</v>
      </c>
      <c r="BT668" s="99" t="s">
        <v>591</v>
      </c>
      <c r="BU668" s="100" t="s">
        <v>11698</v>
      </c>
      <c r="BV668" s="101" t="s">
        <v>471</v>
      </c>
      <c r="BW668" s="136"/>
      <c r="BX668" s="103" t="s">
        <v>565</v>
      </c>
      <c r="BY668" s="104" t="s">
        <v>190</v>
      </c>
      <c r="BZ668" s="136"/>
      <c r="CA668" s="83" t="s">
        <v>599</v>
      </c>
      <c r="CB668" s="106" t="s">
        <v>647</v>
      </c>
      <c r="CC668" s="106" t="s">
        <v>11699</v>
      </c>
      <c r="CD668" s="107"/>
      <c r="CE668" s="108" t="s">
        <v>107</v>
      </c>
      <c r="CF668" s="108" t="s">
        <v>107</v>
      </c>
      <c r="CG668" s="109"/>
      <c r="CH668" s="110" t="s">
        <v>107</v>
      </c>
      <c r="CI668" s="111"/>
      <c r="CJ668" s="112">
        <v>6710</v>
      </c>
      <c r="CK668" s="113">
        <v>86</v>
      </c>
      <c r="CL668" s="114" t="s">
        <v>134</v>
      </c>
      <c r="CM668" s="114" t="s">
        <v>108</v>
      </c>
      <c r="CN668" s="114"/>
      <c r="CO668" s="115" t="s">
        <v>102</v>
      </c>
      <c r="CP668" s="115" t="s">
        <v>102</v>
      </c>
      <c r="CQ668" s="115" t="s">
        <v>102</v>
      </c>
      <c r="CR668" s="115" t="s">
        <v>102</v>
      </c>
      <c r="CS668" s="116"/>
      <c r="CT668" s="117" t="s">
        <v>109</v>
      </c>
      <c r="CU668" s="117" t="s">
        <v>109</v>
      </c>
      <c r="CV668" s="83">
        <v>664</v>
      </c>
      <c r="CW668" s="83" t="s">
        <v>108</v>
      </c>
      <c r="CX668" s="83">
        <v>664</v>
      </c>
      <c r="CY668" s="83" t="s">
        <v>108</v>
      </c>
      <c r="CZ668" s="83">
        <v>6992</v>
      </c>
      <c r="DA668" s="83" t="s">
        <v>419</v>
      </c>
      <c r="DB668" s="83" t="s">
        <v>130</v>
      </c>
      <c r="DC668" s="83" t="s">
        <v>499</v>
      </c>
      <c r="DD668" s="83">
        <v>1713</v>
      </c>
      <c r="DE668" s="83" t="s">
        <v>444</v>
      </c>
      <c r="DF668" s="83" t="s">
        <v>130</v>
      </c>
      <c r="DG668" s="83" t="s">
        <v>499</v>
      </c>
      <c r="DH668" s="83"/>
      <c r="DI668" s="83">
        <v>0</v>
      </c>
      <c r="DJ668" s="83">
        <v>1</v>
      </c>
      <c r="DK668" s="83">
        <v>0</v>
      </c>
      <c r="DL668" s="83">
        <v>0</v>
      </c>
      <c r="DM668" s="83">
        <v>0</v>
      </c>
      <c r="DN668" s="83">
        <v>0</v>
      </c>
      <c r="DO668" s="83">
        <v>0</v>
      </c>
      <c r="DP668" s="83">
        <v>0</v>
      </c>
      <c r="DQ668" s="83">
        <v>0</v>
      </c>
      <c r="DR668" s="83">
        <v>0</v>
      </c>
      <c r="DS668" s="83">
        <v>0</v>
      </c>
      <c r="DT668" s="83">
        <v>3</v>
      </c>
      <c r="DU668" s="83">
        <v>3</v>
      </c>
      <c r="DV668" s="83">
        <v>0</v>
      </c>
      <c r="DW668" s="83">
        <v>0</v>
      </c>
      <c r="DX668" s="83">
        <v>3</v>
      </c>
      <c r="DY668" s="85">
        <v>44310</v>
      </c>
      <c r="DZ668" s="83" t="s">
        <v>4715</v>
      </c>
      <c r="EA668" s="83" t="s">
        <v>102</v>
      </c>
      <c r="EB668" s="83" t="s">
        <v>482</v>
      </c>
      <c r="EC668" s="83">
        <v>664</v>
      </c>
      <c r="ED668" s="83" t="s">
        <v>483</v>
      </c>
      <c r="EE668" s="83">
        <v>1</v>
      </c>
      <c r="EF668" s="83">
        <v>0</v>
      </c>
      <c r="EG668" s="83">
        <v>0</v>
      </c>
      <c r="EH668" s="83" t="s">
        <v>109</v>
      </c>
      <c r="EI668" s="83" t="s">
        <v>108</v>
      </c>
      <c r="EJ668" s="83" t="s">
        <v>583</v>
      </c>
      <c r="EK668" s="83">
        <v>0</v>
      </c>
      <c r="EL668" s="83">
        <v>0</v>
      </c>
      <c r="EM668" s="83">
        <v>1</v>
      </c>
      <c r="EN668" s="83" t="s">
        <v>497</v>
      </c>
      <c r="EO668" s="83"/>
      <c r="EP668" s="83" t="s">
        <v>436</v>
      </c>
      <c r="EQ668" s="136">
        <v>1</v>
      </c>
      <c r="ER668" s="136">
        <v>1</v>
      </c>
      <c r="ES668" s="136">
        <v>1</v>
      </c>
      <c r="ET668" s="136">
        <v>1</v>
      </c>
      <c r="EU668" s="215" t="s">
        <v>269</v>
      </c>
      <c r="EV668" s="136">
        <v>1</v>
      </c>
      <c r="EW668" s="136">
        <v>1</v>
      </c>
      <c r="EX668" s="136">
        <v>1</v>
      </c>
      <c r="EY668" s="136">
        <v>1</v>
      </c>
      <c r="EZ668" s="136">
        <v>1</v>
      </c>
      <c r="FP668" s="215" t="s">
        <v>592</v>
      </c>
      <c r="FQ668" s="136" t="b">
        <v>1</v>
      </c>
      <c r="FR668" s="136" t="b">
        <v>1</v>
      </c>
      <c r="FS668" s="136" t="b">
        <v>1</v>
      </c>
      <c r="FT668" s="136" t="b">
        <v>1</v>
      </c>
      <c r="FX668" s="215" t="s">
        <v>269</v>
      </c>
    </row>
    <row r="669" spans="1:180" ht="60" customHeight="1" x14ac:dyDescent="0.55000000000000004">
      <c r="A669" s="83" t="s">
        <v>130</v>
      </c>
      <c r="B669" s="83" t="s">
        <v>98</v>
      </c>
      <c r="C669" s="136">
        <v>517604</v>
      </c>
      <c r="D669" s="207" t="s">
        <v>628</v>
      </c>
      <c r="E669" s="208" t="s">
        <v>633</v>
      </c>
      <c r="F669" s="83" t="s">
        <v>108</v>
      </c>
      <c r="G669" s="85">
        <v>22744</v>
      </c>
      <c r="H669" s="83" t="s">
        <v>102</v>
      </c>
      <c r="I669" s="85">
        <v>39772</v>
      </c>
      <c r="J669" s="83" t="s">
        <v>228</v>
      </c>
      <c r="K669" s="216">
        <v>754474271514</v>
      </c>
      <c r="L669" s="83" t="s">
        <v>191</v>
      </c>
      <c r="M669" s="85">
        <v>43619</v>
      </c>
      <c r="N669" s="83">
        <v>-2626.6666666666702</v>
      </c>
      <c r="O669" s="83" t="s">
        <v>193</v>
      </c>
      <c r="P669" s="83" t="s">
        <v>181</v>
      </c>
      <c r="Q669" s="208" t="s">
        <v>7704</v>
      </c>
      <c r="R669" s="83" t="s">
        <v>102</v>
      </c>
      <c r="S669" s="83" t="s">
        <v>102</v>
      </c>
      <c r="T669" s="83" t="s">
        <v>133</v>
      </c>
      <c r="U669" s="83" t="s">
        <v>10152</v>
      </c>
      <c r="V669" s="83" t="s">
        <v>111</v>
      </c>
      <c r="W669" s="83" t="s">
        <v>105</v>
      </c>
      <c r="X669" s="86" t="s">
        <v>7704</v>
      </c>
      <c r="Y669" s="87" t="s">
        <v>102</v>
      </c>
      <c r="Z669" s="87" t="s">
        <v>102</v>
      </c>
      <c r="AA669" s="87" t="s">
        <v>133</v>
      </c>
      <c r="AB669" s="87" t="s">
        <v>10152</v>
      </c>
      <c r="AC669" s="87" t="s">
        <v>111</v>
      </c>
      <c r="AD669" s="87" t="s">
        <v>105</v>
      </c>
      <c r="AE669" s="87" t="s">
        <v>106</v>
      </c>
      <c r="AF669" s="86" t="s">
        <v>7704</v>
      </c>
      <c r="AG669" s="87" t="s">
        <v>486</v>
      </c>
      <c r="AH669" s="87" t="s">
        <v>10152</v>
      </c>
      <c r="AI669" s="87" t="s">
        <v>111</v>
      </c>
      <c r="AJ669" s="87" t="s">
        <v>204</v>
      </c>
      <c r="AK669" s="88"/>
      <c r="AL669" s="83" t="s">
        <v>107</v>
      </c>
      <c r="AM669" s="89" t="s">
        <v>454</v>
      </c>
      <c r="AN669" s="90" t="s">
        <v>416</v>
      </c>
      <c r="AO669" s="91" t="s">
        <v>642</v>
      </c>
      <c r="AP669" s="90">
        <v>8.3333333333332291</v>
      </c>
      <c r="AQ669" s="92" t="s">
        <v>102</v>
      </c>
      <c r="AR669" s="93" t="s">
        <v>102</v>
      </c>
      <c r="AS669" s="93" t="s">
        <v>102</v>
      </c>
      <c r="AT669" s="93" t="s">
        <v>102</v>
      </c>
      <c r="AU669" s="210" t="s">
        <v>644</v>
      </c>
      <c r="AV669" s="93" t="s">
        <v>185</v>
      </c>
      <c r="AW669" s="94" t="s">
        <v>102</v>
      </c>
      <c r="AX669" s="93" t="s">
        <v>183</v>
      </c>
      <c r="AY669" s="95" t="s">
        <v>111</v>
      </c>
      <c r="AZ669" s="93" t="s">
        <v>102</v>
      </c>
      <c r="BA669" s="93" t="s">
        <v>102</v>
      </c>
      <c r="BB669" s="93" t="s">
        <v>102</v>
      </c>
      <c r="BC669" s="93" t="s">
        <v>102</v>
      </c>
      <c r="BD669" s="96" t="s">
        <v>102</v>
      </c>
      <c r="BE669" s="90">
        <v>-323.66666666666703</v>
      </c>
      <c r="BF669" s="93" t="s">
        <v>102</v>
      </c>
      <c r="BG669" s="93" t="s">
        <v>102</v>
      </c>
      <c r="BH669" s="93" t="s">
        <v>102</v>
      </c>
      <c r="BI669" s="93" t="s">
        <v>102</v>
      </c>
      <c r="BJ669" s="210" t="s">
        <v>642</v>
      </c>
      <c r="BK669" s="93" t="s">
        <v>192</v>
      </c>
      <c r="BL669" s="97" t="s">
        <v>102</v>
      </c>
      <c r="BM669" s="93" t="s">
        <v>183</v>
      </c>
      <c r="BN669" s="93" t="s">
        <v>106</v>
      </c>
      <c r="BO669" s="93" t="s">
        <v>102</v>
      </c>
      <c r="BP669" s="98" t="s">
        <v>102</v>
      </c>
      <c r="BQ669" s="93" t="s">
        <v>102</v>
      </c>
      <c r="BR669" s="93" t="s">
        <v>102</v>
      </c>
      <c r="BS669" s="93" t="s">
        <v>102</v>
      </c>
      <c r="BT669" s="99" t="s">
        <v>591</v>
      </c>
      <c r="BU669" s="100" t="s">
        <v>11700</v>
      </c>
      <c r="BV669" s="101" t="s">
        <v>471</v>
      </c>
      <c r="BW669" s="136"/>
      <c r="BX669" s="103" t="s">
        <v>565</v>
      </c>
      <c r="BY669" s="104" t="s">
        <v>190</v>
      </c>
      <c r="BZ669" s="136"/>
      <c r="CA669" s="83" t="s">
        <v>599</v>
      </c>
      <c r="CB669" s="106" t="s">
        <v>647</v>
      </c>
      <c r="CC669" s="106" t="s">
        <v>11701</v>
      </c>
      <c r="CD669" s="107"/>
      <c r="CE669" s="108" t="s">
        <v>107</v>
      </c>
      <c r="CF669" s="108" t="s">
        <v>107</v>
      </c>
      <c r="CG669" s="109"/>
      <c r="CH669" s="110" t="s">
        <v>107</v>
      </c>
      <c r="CI669" s="111"/>
      <c r="CJ669" s="112">
        <v>6710</v>
      </c>
      <c r="CK669" s="113">
        <v>86</v>
      </c>
      <c r="CL669" s="114" t="s">
        <v>134</v>
      </c>
      <c r="CM669" s="114" t="s">
        <v>108</v>
      </c>
      <c r="CN669" s="114"/>
      <c r="CO669" s="115" t="s">
        <v>102</v>
      </c>
      <c r="CP669" s="115" t="s">
        <v>102</v>
      </c>
      <c r="CQ669" s="115" t="s">
        <v>102</v>
      </c>
      <c r="CR669" s="115" t="s">
        <v>102</v>
      </c>
      <c r="CS669" s="116"/>
      <c r="CT669" s="117" t="s">
        <v>109</v>
      </c>
      <c r="CU669" s="117" t="s">
        <v>109</v>
      </c>
      <c r="CV669" s="83">
        <v>665</v>
      </c>
      <c r="CW669" s="83" t="s">
        <v>108</v>
      </c>
      <c r="CX669" s="83">
        <v>665</v>
      </c>
      <c r="CY669" s="83" t="s">
        <v>108</v>
      </c>
      <c r="CZ669" s="83">
        <v>6993</v>
      </c>
      <c r="DA669" s="83" t="s">
        <v>419</v>
      </c>
      <c r="DB669" s="83" t="s">
        <v>130</v>
      </c>
      <c r="DC669" s="83" t="s">
        <v>499</v>
      </c>
      <c r="DD669" s="83">
        <v>1714</v>
      </c>
      <c r="DE669" s="83" t="s">
        <v>444</v>
      </c>
      <c r="DF669" s="83" t="s">
        <v>130</v>
      </c>
      <c r="DG669" s="83" t="s">
        <v>499</v>
      </c>
      <c r="DH669" s="83"/>
      <c r="DI669" s="83">
        <v>0</v>
      </c>
      <c r="DJ669" s="83">
        <v>1</v>
      </c>
      <c r="DK669" s="83">
        <v>0</v>
      </c>
      <c r="DL669" s="83">
        <v>0</v>
      </c>
      <c r="DM669" s="83">
        <v>0</v>
      </c>
      <c r="DN669" s="83">
        <v>0</v>
      </c>
      <c r="DO669" s="83">
        <v>0</v>
      </c>
      <c r="DP669" s="83">
        <v>0</v>
      </c>
      <c r="DQ669" s="83">
        <v>0</v>
      </c>
      <c r="DR669" s="83">
        <v>0</v>
      </c>
      <c r="DS669" s="83">
        <v>0</v>
      </c>
      <c r="DT669" s="83">
        <v>3</v>
      </c>
      <c r="DU669" s="83">
        <v>3</v>
      </c>
      <c r="DV669" s="83">
        <v>0</v>
      </c>
      <c r="DW669" s="83">
        <v>0</v>
      </c>
      <c r="DX669" s="83">
        <v>3</v>
      </c>
      <c r="DY669" s="85">
        <v>44311</v>
      </c>
      <c r="DZ669" s="83" t="s">
        <v>4716</v>
      </c>
      <c r="EA669" s="83" t="s">
        <v>102</v>
      </c>
      <c r="EB669" s="83" t="s">
        <v>482</v>
      </c>
      <c r="EC669" s="83">
        <v>665</v>
      </c>
      <c r="ED669" s="83" t="s">
        <v>483</v>
      </c>
      <c r="EE669" s="83">
        <v>1</v>
      </c>
      <c r="EF669" s="83">
        <v>0</v>
      </c>
      <c r="EG669" s="83">
        <v>0</v>
      </c>
      <c r="EH669" s="83" t="s">
        <v>109</v>
      </c>
      <c r="EI669" s="83" t="s">
        <v>108</v>
      </c>
      <c r="EJ669" s="83" t="s">
        <v>583</v>
      </c>
      <c r="EK669" s="83">
        <v>0</v>
      </c>
      <c r="EL669" s="83">
        <v>0</v>
      </c>
      <c r="EM669" s="83">
        <v>1</v>
      </c>
      <c r="EN669" s="83" t="s">
        <v>497</v>
      </c>
      <c r="EO669" s="83"/>
      <c r="EP669" s="83" t="s">
        <v>436</v>
      </c>
      <c r="EQ669" s="136">
        <v>1</v>
      </c>
      <c r="ER669" s="136">
        <v>1</v>
      </c>
      <c r="ES669" s="136">
        <v>1</v>
      </c>
      <c r="ET669" s="136">
        <v>1</v>
      </c>
      <c r="EU669" s="215" t="s">
        <v>269</v>
      </c>
      <c r="EV669" s="136">
        <v>1</v>
      </c>
      <c r="EW669" s="136">
        <v>1</v>
      </c>
      <c r="EX669" s="136">
        <v>1</v>
      </c>
      <c r="EY669" s="136">
        <v>1</v>
      </c>
      <c r="EZ669" s="136">
        <v>1</v>
      </c>
      <c r="FP669" s="215" t="s">
        <v>592</v>
      </c>
      <c r="FQ669" s="136" t="b">
        <v>1</v>
      </c>
      <c r="FR669" s="136" t="b">
        <v>1</v>
      </c>
      <c r="FS669" s="136" t="b">
        <v>1</v>
      </c>
      <c r="FT669" s="136" t="b">
        <v>1</v>
      </c>
      <c r="FX669" s="215" t="s">
        <v>269</v>
      </c>
    </row>
    <row r="670" spans="1:180" ht="60" customHeight="1" x14ac:dyDescent="0.55000000000000004">
      <c r="A670" s="83" t="s">
        <v>130</v>
      </c>
      <c r="B670" s="83" t="s">
        <v>98</v>
      </c>
      <c r="C670" s="136">
        <v>225463</v>
      </c>
      <c r="D670" s="207" t="s">
        <v>629</v>
      </c>
      <c r="E670" s="208" t="s">
        <v>634</v>
      </c>
      <c r="F670" s="83" t="s">
        <v>108</v>
      </c>
      <c r="G670" s="85">
        <v>26341</v>
      </c>
      <c r="H670" s="83" t="s">
        <v>102</v>
      </c>
      <c r="I670" s="85">
        <v>34633</v>
      </c>
      <c r="J670" s="83" t="s">
        <v>228</v>
      </c>
      <c r="K670" s="216">
        <v>831920814552</v>
      </c>
      <c r="L670" s="83" t="s">
        <v>191</v>
      </c>
      <c r="M670" s="85">
        <v>43642</v>
      </c>
      <c r="N670" s="83">
        <v>-2631.6666666666702</v>
      </c>
      <c r="O670" s="83" t="s">
        <v>193</v>
      </c>
      <c r="P670" s="83" t="s">
        <v>181</v>
      </c>
      <c r="Q670" s="208" t="s">
        <v>7708</v>
      </c>
      <c r="R670" s="83" t="s">
        <v>102</v>
      </c>
      <c r="S670" s="83" t="s">
        <v>102</v>
      </c>
      <c r="T670" s="83" t="s">
        <v>131</v>
      </c>
      <c r="U670" s="83" t="s">
        <v>10153</v>
      </c>
      <c r="V670" s="83" t="s">
        <v>104</v>
      </c>
      <c r="W670" s="83" t="s">
        <v>105</v>
      </c>
      <c r="X670" s="86" t="s">
        <v>7708</v>
      </c>
      <c r="Y670" s="87" t="s">
        <v>102</v>
      </c>
      <c r="Z670" s="87" t="s">
        <v>102</v>
      </c>
      <c r="AA670" s="87" t="s">
        <v>131</v>
      </c>
      <c r="AB670" s="87" t="s">
        <v>10153</v>
      </c>
      <c r="AC670" s="87" t="s">
        <v>104</v>
      </c>
      <c r="AD670" s="87" t="s">
        <v>105</v>
      </c>
      <c r="AE670" s="87" t="s">
        <v>106</v>
      </c>
      <c r="AF670" s="86" t="s">
        <v>7708</v>
      </c>
      <c r="AG670" s="87" t="s">
        <v>177</v>
      </c>
      <c r="AH670" s="87" t="s">
        <v>10153</v>
      </c>
      <c r="AI670" s="87" t="s">
        <v>104</v>
      </c>
      <c r="AJ670" s="87" t="s">
        <v>204</v>
      </c>
      <c r="AK670" s="88"/>
      <c r="AL670" s="83" t="s">
        <v>107</v>
      </c>
      <c r="AM670" s="89" t="s">
        <v>454</v>
      </c>
      <c r="AN670" s="90" t="s">
        <v>416</v>
      </c>
      <c r="AO670" s="91" t="s">
        <v>643</v>
      </c>
      <c r="AP670" s="90">
        <v>8.3333333333332291</v>
      </c>
      <c r="AQ670" s="92" t="s">
        <v>102</v>
      </c>
      <c r="AR670" s="93" t="s">
        <v>102</v>
      </c>
      <c r="AS670" s="93" t="s">
        <v>102</v>
      </c>
      <c r="AT670" s="93" t="s">
        <v>102</v>
      </c>
      <c r="AU670" s="210" t="s">
        <v>645</v>
      </c>
      <c r="AV670" s="93" t="s">
        <v>185</v>
      </c>
      <c r="AW670" s="94" t="s">
        <v>102</v>
      </c>
      <c r="AX670" s="93" t="s">
        <v>105</v>
      </c>
      <c r="AY670" s="95" t="s">
        <v>104</v>
      </c>
      <c r="AZ670" s="93" t="s">
        <v>102</v>
      </c>
      <c r="BA670" s="93" t="s">
        <v>102</v>
      </c>
      <c r="BB670" s="93" t="s">
        <v>102</v>
      </c>
      <c r="BC670" s="93" t="s">
        <v>102</v>
      </c>
      <c r="BD670" s="96" t="s">
        <v>102</v>
      </c>
      <c r="BE670" s="90">
        <v>-324.16666666666703</v>
      </c>
      <c r="BF670" s="93" t="s">
        <v>102</v>
      </c>
      <c r="BG670" s="93" t="s">
        <v>102</v>
      </c>
      <c r="BH670" s="93" t="s">
        <v>102</v>
      </c>
      <c r="BI670" s="93" t="s">
        <v>102</v>
      </c>
      <c r="BJ670" s="210" t="s">
        <v>643</v>
      </c>
      <c r="BK670" s="93" t="s">
        <v>196</v>
      </c>
      <c r="BL670" s="97" t="s">
        <v>102</v>
      </c>
      <c r="BM670" s="93" t="s">
        <v>105</v>
      </c>
      <c r="BN670" s="93" t="s">
        <v>596</v>
      </c>
      <c r="BO670" s="93" t="s">
        <v>102</v>
      </c>
      <c r="BP670" s="98" t="s">
        <v>102</v>
      </c>
      <c r="BQ670" s="93" t="s">
        <v>102</v>
      </c>
      <c r="BR670" s="93" t="s">
        <v>102</v>
      </c>
      <c r="BS670" s="93" t="s">
        <v>102</v>
      </c>
      <c r="BT670" s="99" t="s">
        <v>591</v>
      </c>
      <c r="BU670" s="100" t="s">
        <v>11702</v>
      </c>
      <c r="BV670" s="101" t="s">
        <v>471</v>
      </c>
      <c r="BW670" s="136"/>
      <c r="BX670" s="103" t="s">
        <v>565</v>
      </c>
      <c r="BY670" s="104" t="s">
        <v>190</v>
      </c>
      <c r="BZ670" s="136"/>
      <c r="CA670" s="83" t="s">
        <v>599</v>
      </c>
      <c r="CB670" s="106" t="s">
        <v>647</v>
      </c>
      <c r="CC670" s="106" t="s">
        <v>11703</v>
      </c>
      <c r="CD670" s="107"/>
      <c r="CE670" s="108" t="s">
        <v>107</v>
      </c>
      <c r="CF670" s="108" t="s">
        <v>107</v>
      </c>
      <c r="CG670" s="109"/>
      <c r="CH670" s="110" t="s">
        <v>107</v>
      </c>
      <c r="CI670" s="111"/>
      <c r="CJ670" s="112">
        <v>6710</v>
      </c>
      <c r="CK670" s="113">
        <v>86</v>
      </c>
      <c r="CL670" s="114" t="s">
        <v>134</v>
      </c>
      <c r="CM670" s="114" t="s">
        <v>108</v>
      </c>
      <c r="CN670" s="114"/>
      <c r="CO670" s="115" t="s">
        <v>102</v>
      </c>
      <c r="CP670" s="115" t="s">
        <v>102</v>
      </c>
      <c r="CQ670" s="115" t="s">
        <v>102</v>
      </c>
      <c r="CR670" s="115" t="s">
        <v>102</v>
      </c>
      <c r="CS670" s="116"/>
      <c r="CT670" s="117" t="s">
        <v>109</v>
      </c>
      <c r="CU670" s="117" t="s">
        <v>109</v>
      </c>
      <c r="CV670" s="83">
        <v>666</v>
      </c>
      <c r="CW670" s="83" t="s">
        <v>108</v>
      </c>
      <c r="CX670" s="83">
        <v>666</v>
      </c>
      <c r="CY670" s="83" t="s">
        <v>108</v>
      </c>
      <c r="CZ670" s="83">
        <v>6994</v>
      </c>
      <c r="DA670" s="83" t="s">
        <v>419</v>
      </c>
      <c r="DB670" s="83" t="s">
        <v>130</v>
      </c>
      <c r="DC670" s="83" t="s">
        <v>499</v>
      </c>
      <c r="DD670" s="83">
        <v>1715</v>
      </c>
      <c r="DE670" s="83" t="s">
        <v>444</v>
      </c>
      <c r="DF670" s="83" t="s">
        <v>130</v>
      </c>
      <c r="DG670" s="83" t="s">
        <v>499</v>
      </c>
      <c r="DH670" s="83"/>
      <c r="DI670" s="83">
        <v>0</v>
      </c>
      <c r="DJ670" s="83">
        <v>1</v>
      </c>
      <c r="DK670" s="83">
        <v>0</v>
      </c>
      <c r="DL670" s="83">
        <v>0</v>
      </c>
      <c r="DM670" s="83">
        <v>0</v>
      </c>
      <c r="DN670" s="83">
        <v>0</v>
      </c>
      <c r="DO670" s="83">
        <v>0</v>
      </c>
      <c r="DP670" s="83">
        <v>0</v>
      </c>
      <c r="DQ670" s="83">
        <v>0</v>
      </c>
      <c r="DR670" s="83">
        <v>0</v>
      </c>
      <c r="DS670" s="83">
        <v>0</v>
      </c>
      <c r="DT670" s="83">
        <v>3</v>
      </c>
      <c r="DU670" s="83">
        <v>3</v>
      </c>
      <c r="DV670" s="83">
        <v>0</v>
      </c>
      <c r="DW670" s="83">
        <v>0</v>
      </c>
      <c r="DX670" s="83">
        <v>3</v>
      </c>
      <c r="DY670" s="85">
        <v>44312</v>
      </c>
      <c r="DZ670" s="83" t="s">
        <v>4717</v>
      </c>
      <c r="EA670" s="83" t="s">
        <v>102</v>
      </c>
      <c r="EB670" s="83" t="s">
        <v>482</v>
      </c>
      <c r="EC670" s="83">
        <v>666</v>
      </c>
      <c r="ED670" s="83" t="s">
        <v>483</v>
      </c>
      <c r="EE670" s="83">
        <v>1</v>
      </c>
      <c r="EF670" s="83">
        <v>0</v>
      </c>
      <c r="EG670" s="83">
        <v>0</v>
      </c>
      <c r="EH670" s="83" t="s">
        <v>109</v>
      </c>
      <c r="EI670" s="83" t="s">
        <v>108</v>
      </c>
      <c r="EJ670" s="83" t="s">
        <v>583</v>
      </c>
      <c r="EK670" s="83">
        <v>0</v>
      </c>
      <c r="EL670" s="83">
        <v>0</v>
      </c>
      <c r="EM670" s="83">
        <v>1</v>
      </c>
      <c r="EN670" s="83" t="s">
        <v>497</v>
      </c>
      <c r="EO670" s="83"/>
      <c r="EP670" s="83" t="s">
        <v>436</v>
      </c>
      <c r="EQ670" s="136">
        <v>1</v>
      </c>
      <c r="ER670" s="136">
        <v>1</v>
      </c>
      <c r="ES670" s="136">
        <v>1</v>
      </c>
      <c r="ET670" s="136">
        <v>1</v>
      </c>
      <c r="EU670" s="215" t="s">
        <v>269</v>
      </c>
      <c r="EV670" s="136">
        <v>1</v>
      </c>
      <c r="EW670" s="136">
        <v>1</v>
      </c>
      <c r="EX670" s="136">
        <v>1</v>
      </c>
      <c r="EY670" s="136">
        <v>1</v>
      </c>
      <c r="EZ670" s="136">
        <v>1</v>
      </c>
      <c r="FP670" s="215" t="s">
        <v>592</v>
      </c>
      <c r="FQ670" s="136" t="b">
        <v>1</v>
      </c>
      <c r="FR670" s="136" t="b">
        <v>1</v>
      </c>
      <c r="FS670" s="136" t="b">
        <v>1</v>
      </c>
      <c r="FT670" s="136" t="b">
        <v>1</v>
      </c>
      <c r="FX670" s="215" t="s">
        <v>269</v>
      </c>
    </row>
    <row r="671" spans="1:180" ht="60" customHeight="1" x14ac:dyDescent="0.55000000000000004">
      <c r="A671" s="83" t="s">
        <v>130</v>
      </c>
      <c r="B671" s="83" t="s">
        <v>98</v>
      </c>
      <c r="C671" s="136">
        <v>456093</v>
      </c>
      <c r="D671" s="207" t="s">
        <v>627</v>
      </c>
      <c r="E671" s="208" t="s">
        <v>630</v>
      </c>
      <c r="F671" s="83" t="s">
        <v>108</v>
      </c>
      <c r="G671" s="85">
        <v>20621</v>
      </c>
      <c r="H671" s="83" t="s">
        <v>102</v>
      </c>
      <c r="I671" s="85">
        <v>39794</v>
      </c>
      <c r="J671" s="83" t="s">
        <v>228</v>
      </c>
      <c r="K671" s="216">
        <v>474415430091</v>
      </c>
      <c r="L671" s="83" t="s">
        <v>191</v>
      </c>
      <c r="M671" s="85">
        <v>43631</v>
      </c>
      <c r="N671" s="83">
        <v>-2636.6666666666702</v>
      </c>
      <c r="O671" s="83" t="s">
        <v>180</v>
      </c>
      <c r="P671" s="83" t="s">
        <v>181</v>
      </c>
      <c r="Q671" s="208" t="s">
        <v>7712</v>
      </c>
      <c r="R671" s="83" t="s">
        <v>102</v>
      </c>
      <c r="S671" s="83" t="s">
        <v>102</v>
      </c>
      <c r="T671" s="83" t="s">
        <v>199</v>
      </c>
      <c r="U671" s="83" t="s">
        <v>10154</v>
      </c>
      <c r="V671" s="83" t="s">
        <v>104</v>
      </c>
      <c r="W671" s="83" t="s">
        <v>105</v>
      </c>
      <c r="X671" s="86" t="s">
        <v>7712</v>
      </c>
      <c r="Y671" s="87" t="s">
        <v>102</v>
      </c>
      <c r="Z671" s="87" t="s">
        <v>102</v>
      </c>
      <c r="AA671" s="87" t="s">
        <v>199</v>
      </c>
      <c r="AB671" s="87" t="s">
        <v>10154</v>
      </c>
      <c r="AC671" s="87" t="s">
        <v>104</v>
      </c>
      <c r="AD671" s="87" t="s">
        <v>105</v>
      </c>
      <c r="AE671" s="87" t="s">
        <v>106</v>
      </c>
      <c r="AF671" s="86" t="s">
        <v>7712</v>
      </c>
      <c r="AG671" s="87" t="s">
        <v>489</v>
      </c>
      <c r="AH671" s="87" t="s">
        <v>10155</v>
      </c>
      <c r="AI671" s="87" t="s">
        <v>104</v>
      </c>
      <c r="AJ671" s="87" t="s">
        <v>204</v>
      </c>
      <c r="AK671" s="88"/>
      <c r="AL671" s="83" t="s">
        <v>107</v>
      </c>
      <c r="AM671" s="89" t="s">
        <v>454</v>
      </c>
      <c r="AN671" s="90" t="s">
        <v>416</v>
      </c>
      <c r="AO671" s="91" t="s">
        <v>641</v>
      </c>
      <c r="AP671" s="90">
        <v>8.3333333333332291</v>
      </c>
      <c r="AQ671" s="92" t="s">
        <v>211</v>
      </c>
      <c r="AR671" s="93" t="s">
        <v>102</v>
      </c>
      <c r="AS671" s="93" t="s">
        <v>102</v>
      </c>
      <c r="AT671" s="93" t="s">
        <v>102</v>
      </c>
      <c r="AU671" s="210" t="s">
        <v>641</v>
      </c>
      <c r="AV671" s="93" t="s">
        <v>192</v>
      </c>
      <c r="AW671" s="94" t="s">
        <v>102</v>
      </c>
      <c r="AX671" s="93" t="s">
        <v>105</v>
      </c>
      <c r="AY671" s="95" t="s">
        <v>188</v>
      </c>
      <c r="AZ671" s="93" t="s">
        <v>102</v>
      </c>
      <c r="BA671" s="93" t="s">
        <v>10156</v>
      </c>
      <c r="BB671" s="93" t="s">
        <v>102</v>
      </c>
      <c r="BC671" s="93" t="s">
        <v>102</v>
      </c>
      <c r="BD671" s="96" t="s">
        <v>102</v>
      </c>
      <c r="BE671" s="90">
        <v>-324.66666666666703</v>
      </c>
      <c r="BF671" s="93" t="s">
        <v>211</v>
      </c>
      <c r="BG671" s="93" t="s">
        <v>102</v>
      </c>
      <c r="BH671" s="93" t="s">
        <v>102</v>
      </c>
      <c r="BI671" s="93" t="s">
        <v>102</v>
      </c>
      <c r="BJ671" s="210" t="s">
        <v>646</v>
      </c>
      <c r="BK671" s="93" t="s">
        <v>182</v>
      </c>
      <c r="BL671" s="97" t="s">
        <v>102</v>
      </c>
      <c r="BM671" s="93" t="s">
        <v>105</v>
      </c>
      <c r="BN671" s="93" t="s">
        <v>104</v>
      </c>
      <c r="BO671" s="93" t="s">
        <v>102</v>
      </c>
      <c r="BP671" s="98">
        <v>20180429</v>
      </c>
      <c r="BQ671" s="93" t="s">
        <v>102</v>
      </c>
      <c r="BR671" s="93" t="s">
        <v>102</v>
      </c>
      <c r="BS671" s="93" t="s">
        <v>102</v>
      </c>
      <c r="BT671" s="99" t="s">
        <v>591</v>
      </c>
      <c r="BU671" s="100" t="s">
        <v>11704</v>
      </c>
      <c r="BV671" s="101" t="s">
        <v>471</v>
      </c>
      <c r="BW671" s="136"/>
      <c r="BX671" s="103" t="s">
        <v>565</v>
      </c>
      <c r="BY671" s="104" t="s">
        <v>190</v>
      </c>
      <c r="BZ671" s="136"/>
      <c r="CA671" s="83" t="s">
        <v>599</v>
      </c>
      <c r="CB671" s="106" t="s">
        <v>647</v>
      </c>
      <c r="CC671" s="106" t="s">
        <v>11705</v>
      </c>
      <c r="CD671" s="107"/>
      <c r="CE671" s="108" t="s">
        <v>107</v>
      </c>
      <c r="CF671" s="108" t="s">
        <v>107</v>
      </c>
      <c r="CG671" s="109"/>
      <c r="CH671" s="110" t="s">
        <v>107</v>
      </c>
      <c r="CI671" s="111"/>
      <c r="CJ671" s="112">
        <v>6710</v>
      </c>
      <c r="CK671" s="113">
        <v>86</v>
      </c>
      <c r="CL671" s="114" t="s">
        <v>134</v>
      </c>
      <c r="CM671" s="114" t="s">
        <v>108</v>
      </c>
      <c r="CN671" s="114"/>
      <c r="CO671" s="115" t="s">
        <v>102</v>
      </c>
      <c r="CP671" s="115" t="s">
        <v>102</v>
      </c>
      <c r="CQ671" s="115" t="s">
        <v>102</v>
      </c>
      <c r="CR671" s="115" t="s">
        <v>102</v>
      </c>
      <c r="CS671" s="116"/>
      <c r="CT671" s="117" t="s">
        <v>109</v>
      </c>
      <c r="CU671" s="117" t="s">
        <v>109</v>
      </c>
      <c r="CV671" s="83">
        <v>667</v>
      </c>
      <c r="CW671" s="83" t="s">
        <v>108</v>
      </c>
      <c r="CX671" s="83">
        <v>667</v>
      </c>
      <c r="CY671" s="83" t="s">
        <v>108</v>
      </c>
      <c r="CZ671" s="83">
        <v>6995</v>
      </c>
      <c r="DA671" s="83" t="s">
        <v>419</v>
      </c>
      <c r="DB671" s="83" t="s">
        <v>130</v>
      </c>
      <c r="DC671" s="83" t="s">
        <v>499</v>
      </c>
      <c r="DD671" s="83">
        <v>1716</v>
      </c>
      <c r="DE671" s="83" t="s">
        <v>444</v>
      </c>
      <c r="DF671" s="83" t="s">
        <v>130</v>
      </c>
      <c r="DG671" s="83" t="s">
        <v>499</v>
      </c>
      <c r="DH671" s="83"/>
      <c r="DI671" s="83">
        <v>0</v>
      </c>
      <c r="DJ671" s="83">
        <v>1</v>
      </c>
      <c r="DK671" s="83">
        <v>0</v>
      </c>
      <c r="DL671" s="83">
        <v>0</v>
      </c>
      <c r="DM671" s="83">
        <v>0</v>
      </c>
      <c r="DN671" s="83">
        <v>0</v>
      </c>
      <c r="DO671" s="83">
        <v>0</v>
      </c>
      <c r="DP671" s="83">
        <v>0</v>
      </c>
      <c r="DQ671" s="83">
        <v>0</v>
      </c>
      <c r="DR671" s="83">
        <v>0</v>
      </c>
      <c r="DS671" s="83">
        <v>0</v>
      </c>
      <c r="DT671" s="83">
        <v>3</v>
      </c>
      <c r="DU671" s="83">
        <v>3</v>
      </c>
      <c r="DV671" s="83">
        <v>0</v>
      </c>
      <c r="DW671" s="83">
        <v>0</v>
      </c>
      <c r="DX671" s="83">
        <v>3</v>
      </c>
      <c r="DY671" s="85">
        <v>44313</v>
      </c>
      <c r="DZ671" s="83" t="s">
        <v>4718</v>
      </c>
      <c r="EA671" s="83" t="s">
        <v>102</v>
      </c>
      <c r="EB671" s="83" t="s">
        <v>482</v>
      </c>
      <c r="EC671" s="83">
        <v>667</v>
      </c>
      <c r="ED671" s="83" t="s">
        <v>483</v>
      </c>
      <c r="EE671" s="83">
        <v>1</v>
      </c>
      <c r="EF671" s="83">
        <v>0</v>
      </c>
      <c r="EG671" s="83">
        <v>0</v>
      </c>
      <c r="EH671" s="83" t="s">
        <v>109</v>
      </c>
      <c r="EI671" s="83" t="s">
        <v>108</v>
      </c>
      <c r="EJ671" s="83" t="s">
        <v>583</v>
      </c>
      <c r="EK671" s="83">
        <v>0</v>
      </c>
      <c r="EL671" s="83">
        <v>0</v>
      </c>
      <c r="EM671" s="83">
        <v>1</v>
      </c>
      <c r="EN671" s="83" t="s">
        <v>497</v>
      </c>
      <c r="EO671" s="83"/>
      <c r="EP671" s="83" t="s">
        <v>436</v>
      </c>
      <c r="EQ671" s="136">
        <v>1</v>
      </c>
      <c r="ER671" s="136">
        <v>1</v>
      </c>
      <c r="ES671" s="136">
        <v>1</v>
      </c>
      <c r="ET671" s="136">
        <v>1</v>
      </c>
      <c r="EU671" s="215" t="s">
        <v>269</v>
      </c>
      <c r="EV671" s="136">
        <v>1</v>
      </c>
      <c r="EW671" s="136">
        <v>1</v>
      </c>
      <c r="EX671" s="136">
        <v>1</v>
      </c>
      <c r="EY671" s="136">
        <v>1</v>
      </c>
      <c r="EZ671" s="136">
        <v>1</v>
      </c>
      <c r="FP671" s="215" t="s">
        <v>592</v>
      </c>
      <c r="FQ671" s="136" t="b">
        <v>1</v>
      </c>
      <c r="FR671" s="136" t="b">
        <v>1</v>
      </c>
      <c r="FS671" s="136" t="b">
        <v>1</v>
      </c>
      <c r="FT671" s="136" t="b">
        <v>1</v>
      </c>
      <c r="FX671" s="215" t="s">
        <v>269</v>
      </c>
    </row>
    <row r="672" spans="1:180" ht="60" customHeight="1" x14ac:dyDescent="0.55000000000000004">
      <c r="A672" s="83" t="s">
        <v>130</v>
      </c>
      <c r="B672" s="83" t="s">
        <v>98</v>
      </c>
      <c r="C672" s="136">
        <v>727994</v>
      </c>
      <c r="D672" s="207" t="s">
        <v>628</v>
      </c>
      <c r="E672" s="208" t="s">
        <v>633</v>
      </c>
      <c r="F672" s="83" t="s">
        <v>108</v>
      </c>
      <c r="G672" s="85">
        <v>22744</v>
      </c>
      <c r="H672" s="83" t="s">
        <v>102</v>
      </c>
      <c r="I672" s="85">
        <v>39772</v>
      </c>
      <c r="J672" s="83" t="s">
        <v>228</v>
      </c>
      <c r="K672" s="216">
        <v>602219076572</v>
      </c>
      <c r="L672" s="83" t="s">
        <v>191</v>
      </c>
      <c r="M672" s="85">
        <v>43619</v>
      </c>
      <c r="N672" s="83">
        <v>-2641.6666666666702</v>
      </c>
      <c r="O672" s="83" t="s">
        <v>193</v>
      </c>
      <c r="P672" s="83" t="s">
        <v>181</v>
      </c>
      <c r="Q672" s="208" t="s">
        <v>7716</v>
      </c>
      <c r="R672" s="83" t="s">
        <v>102</v>
      </c>
      <c r="S672" s="83" t="s">
        <v>102</v>
      </c>
      <c r="T672" s="83" t="s">
        <v>133</v>
      </c>
      <c r="U672" s="83" t="s">
        <v>10157</v>
      </c>
      <c r="V672" s="83" t="s">
        <v>111</v>
      </c>
      <c r="W672" s="83" t="s">
        <v>105</v>
      </c>
      <c r="X672" s="86" t="s">
        <v>7716</v>
      </c>
      <c r="Y672" s="87" t="s">
        <v>102</v>
      </c>
      <c r="Z672" s="87" t="s">
        <v>102</v>
      </c>
      <c r="AA672" s="87" t="s">
        <v>133</v>
      </c>
      <c r="AB672" s="87" t="s">
        <v>10157</v>
      </c>
      <c r="AC672" s="87" t="s">
        <v>111</v>
      </c>
      <c r="AD672" s="87" t="s">
        <v>105</v>
      </c>
      <c r="AE672" s="87" t="s">
        <v>106</v>
      </c>
      <c r="AF672" s="86" t="s">
        <v>7716</v>
      </c>
      <c r="AG672" s="87" t="s">
        <v>486</v>
      </c>
      <c r="AH672" s="87" t="s">
        <v>10157</v>
      </c>
      <c r="AI672" s="87" t="s">
        <v>111</v>
      </c>
      <c r="AJ672" s="87" t="s">
        <v>204</v>
      </c>
      <c r="AK672" s="88"/>
      <c r="AL672" s="83" t="s">
        <v>107</v>
      </c>
      <c r="AM672" s="89" t="s">
        <v>454</v>
      </c>
      <c r="AN672" s="90" t="s">
        <v>416</v>
      </c>
      <c r="AO672" s="91" t="s">
        <v>642</v>
      </c>
      <c r="AP672" s="90">
        <v>8.3333333333332291</v>
      </c>
      <c r="AQ672" s="92" t="s">
        <v>102</v>
      </c>
      <c r="AR672" s="93" t="s">
        <v>102</v>
      </c>
      <c r="AS672" s="93" t="s">
        <v>102</v>
      </c>
      <c r="AT672" s="93" t="s">
        <v>102</v>
      </c>
      <c r="AU672" s="210" t="s">
        <v>644</v>
      </c>
      <c r="AV672" s="93" t="s">
        <v>185</v>
      </c>
      <c r="AW672" s="94" t="s">
        <v>102</v>
      </c>
      <c r="AX672" s="93" t="s">
        <v>183</v>
      </c>
      <c r="AY672" s="95" t="s">
        <v>111</v>
      </c>
      <c r="AZ672" s="93" t="s">
        <v>102</v>
      </c>
      <c r="BA672" s="93" t="s">
        <v>102</v>
      </c>
      <c r="BB672" s="93" t="s">
        <v>102</v>
      </c>
      <c r="BC672" s="93" t="s">
        <v>102</v>
      </c>
      <c r="BD672" s="96" t="s">
        <v>102</v>
      </c>
      <c r="BE672" s="90">
        <v>-325.16666666666703</v>
      </c>
      <c r="BF672" s="93" t="s">
        <v>102</v>
      </c>
      <c r="BG672" s="93" t="s">
        <v>102</v>
      </c>
      <c r="BH672" s="93" t="s">
        <v>102</v>
      </c>
      <c r="BI672" s="93" t="s">
        <v>102</v>
      </c>
      <c r="BJ672" s="210" t="s">
        <v>642</v>
      </c>
      <c r="BK672" s="93" t="s">
        <v>192</v>
      </c>
      <c r="BL672" s="97" t="s">
        <v>102</v>
      </c>
      <c r="BM672" s="93" t="s">
        <v>183</v>
      </c>
      <c r="BN672" s="93" t="s">
        <v>106</v>
      </c>
      <c r="BO672" s="93" t="s">
        <v>102</v>
      </c>
      <c r="BP672" s="98" t="s">
        <v>102</v>
      </c>
      <c r="BQ672" s="93" t="s">
        <v>102</v>
      </c>
      <c r="BR672" s="93" t="s">
        <v>102</v>
      </c>
      <c r="BS672" s="93" t="s">
        <v>102</v>
      </c>
      <c r="BT672" s="99" t="s">
        <v>591</v>
      </c>
      <c r="BU672" s="100" t="s">
        <v>11706</v>
      </c>
      <c r="BV672" s="101" t="s">
        <v>471</v>
      </c>
      <c r="BW672" s="136"/>
      <c r="BX672" s="103" t="s">
        <v>565</v>
      </c>
      <c r="BY672" s="104" t="s">
        <v>190</v>
      </c>
      <c r="BZ672" s="136"/>
      <c r="CA672" s="83" t="s">
        <v>599</v>
      </c>
      <c r="CB672" s="106" t="s">
        <v>647</v>
      </c>
      <c r="CC672" s="106" t="s">
        <v>11707</v>
      </c>
      <c r="CD672" s="107"/>
      <c r="CE672" s="108" t="s">
        <v>107</v>
      </c>
      <c r="CF672" s="108" t="s">
        <v>107</v>
      </c>
      <c r="CG672" s="109"/>
      <c r="CH672" s="110" t="s">
        <v>107</v>
      </c>
      <c r="CI672" s="111"/>
      <c r="CJ672" s="112">
        <v>6710</v>
      </c>
      <c r="CK672" s="113">
        <v>86</v>
      </c>
      <c r="CL672" s="114" t="s">
        <v>134</v>
      </c>
      <c r="CM672" s="114" t="s">
        <v>108</v>
      </c>
      <c r="CN672" s="114"/>
      <c r="CO672" s="115" t="s">
        <v>102</v>
      </c>
      <c r="CP672" s="115" t="s">
        <v>102</v>
      </c>
      <c r="CQ672" s="115" t="s">
        <v>102</v>
      </c>
      <c r="CR672" s="115" t="s">
        <v>102</v>
      </c>
      <c r="CS672" s="116"/>
      <c r="CT672" s="117" t="s">
        <v>109</v>
      </c>
      <c r="CU672" s="117" t="s">
        <v>109</v>
      </c>
      <c r="CV672" s="83">
        <v>668</v>
      </c>
      <c r="CW672" s="83" t="s">
        <v>108</v>
      </c>
      <c r="CX672" s="83">
        <v>668</v>
      </c>
      <c r="CY672" s="83" t="s">
        <v>108</v>
      </c>
      <c r="CZ672" s="83">
        <v>6996</v>
      </c>
      <c r="DA672" s="83" t="s">
        <v>419</v>
      </c>
      <c r="DB672" s="83" t="s">
        <v>130</v>
      </c>
      <c r="DC672" s="83" t="s">
        <v>499</v>
      </c>
      <c r="DD672" s="83">
        <v>1717</v>
      </c>
      <c r="DE672" s="83" t="s">
        <v>444</v>
      </c>
      <c r="DF672" s="83" t="s">
        <v>130</v>
      </c>
      <c r="DG672" s="83" t="s">
        <v>499</v>
      </c>
      <c r="DH672" s="83"/>
      <c r="DI672" s="83">
        <v>0</v>
      </c>
      <c r="DJ672" s="83">
        <v>1</v>
      </c>
      <c r="DK672" s="83">
        <v>0</v>
      </c>
      <c r="DL672" s="83">
        <v>0</v>
      </c>
      <c r="DM672" s="83">
        <v>0</v>
      </c>
      <c r="DN672" s="83">
        <v>0</v>
      </c>
      <c r="DO672" s="83">
        <v>0</v>
      </c>
      <c r="DP672" s="83">
        <v>0</v>
      </c>
      <c r="DQ672" s="83">
        <v>0</v>
      </c>
      <c r="DR672" s="83">
        <v>0</v>
      </c>
      <c r="DS672" s="83">
        <v>0</v>
      </c>
      <c r="DT672" s="83">
        <v>3</v>
      </c>
      <c r="DU672" s="83">
        <v>3</v>
      </c>
      <c r="DV672" s="83">
        <v>0</v>
      </c>
      <c r="DW672" s="83">
        <v>0</v>
      </c>
      <c r="DX672" s="83">
        <v>3</v>
      </c>
      <c r="DY672" s="85">
        <v>44314</v>
      </c>
      <c r="DZ672" s="83" t="s">
        <v>4719</v>
      </c>
      <c r="EA672" s="83" t="s">
        <v>102</v>
      </c>
      <c r="EB672" s="83" t="s">
        <v>482</v>
      </c>
      <c r="EC672" s="83">
        <v>668</v>
      </c>
      <c r="ED672" s="83" t="s">
        <v>483</v>
      </c>
      <c r="EE672" s="83">
        <v>1</v>
      </c>
      <c r="EF672" s="83">
        <v>0</v>
      </c>
      <c r="EG672" s="83">
        <v>0</v>
      </c>
      <c r="EH672" s="83" t="s">
        <v>109</v>
      </c>
      <c r="EI672" s="83" t="s">
        <v>108</v>
      </c>
      <c r="EJ672" s="83" t="s">
        <v>583</v>
      </c>
      <c r="EK672" s="83">
        <v>0</v>
      </c>
      <c r="EL672" s="83">
        <v>0</v>
      </c>
      <c r="EM672" s="83">
        <v>1</v>
      </c>
      <c r="EN672" s="83" t="s">
        <v>497</v>
      </c>
      <c r="EO672" s="83"/>
      <c r="EP672" s="83" t="s">
        <v>436</v>
      </c>
      <c r="EQ672" s="136">
        <v>1</v>
      </c>
      <c r="ER672" s="136">
        <v>1</v>
      </c>
      <c r="ES672" s="136">
        <v>1</v>
      </c>
      <c r="ET672" s="136">
        <v>1</v>
      </c>
      <c r="EU672" s="215" t="s">
        <v>269</v>
      </c>
      <c r="EV672" s="136">
        <v>1</v>
      </c>
      <c r="EW672" s="136">
        <v>1</v>
      </c>
      <c r="EX672" s="136">
        <v>1</v>
      </c>
      <c r="EY672" s="136">
        <v>1</v>
      </c>
      <c r="EZ672" s="136">
        <v>1</v>
      </c>
      <c r="FP672" s="215" t="s">
        <v>592</v>
      </c>
      <c r="FQ672" s="136" t="b">
        <v>1</v>
      </c>
      <c r="FR672" s="136" t="b">
        <v>1</v>
      </c>
      <c r="FS672" s="136" t="b">
        <v>1</v>
      </c>
      <c r="FT672" s="136" t="b">
        <v>1</v>
      </c>
      <c r="FX672" s="215" t="s">
        <v>269</v>
      </c>
    </row>
    <row r="673" spans="1:180" ht="60" customHeight="1" x14ac:dyDescent="0.55000000000000004">
      <c r="A673" s="83" t="s">
        <v>130</v>
      </c>
      <c r="B673" s="83" t="s">
        <v>98</v>
      </c>
      <c r="C673" s="136">
        <v>707779</v>
      </c>
      <c r="D673" s="207" t="s">
        <v>629</v>
      </c>
      <c r="E673" s="208" t="s">
        <v>634</v>
      </c>
      <c r="F673" s="83" t="s">
        <v>108</v>
      </c>
      <c r="G673" s="85">
        <v>26341</v>
      </c>
      <c r="H673" s="83" t="s">
        <v>102</v>
      </c>
      <c r="I673" s="85">
        <v>34633</v>
      </c>
      <c r="J673" s="83" t="s">
        <v>228</v>
      </c>
      <c r="K673" s="216">
        <v>207585361494</v>
      </c>
      <c r="L673" s="83" t="s">
        <v>191</v>
      </c>
      <c r="M673" s="85">
        <v>43642</v>
      </c>
      <c r="N673" s="83">
        <v>-2646.6666666666702</v>
      </c>
      <c r="O673" s="83" t="s">
        <v>193</v>
      </c>
      <c r="P673" s="83" t="s">
        <v>181</v>
      </c>
      <c r="Q673" s="208" t="s">
        <v>7720</v>
      </c>
      <c r="R673" s="83" t="s">
        <v>102</v>
      </c>
      <c r="S673" s="83" t="s">
        <v>102</v>
      </c>
      <c r="T673" s="83" t="s">
        <v>131</v>
      </c>
      <c r="U673" s="83" t="s">
        <v>10158</v>
      </c>
      <c r="V673" s="83" t="s">
        <v>104</v>
      </c>
      <c r="W673" s="83" t="s">
        <v>105</v>
      </c>
      <c r="X673" s="86" t="s">
        <v>7720</v>
      </c>
      <c r="Y673" s="87" t="s">
        <v>102</v>
      </c>
      <c r="Z673" s="87" t="s">
        <v>102</v>
      </c>
      <c r="AA673" s="87" t="s">
        <v>131</v>
      </c>
      <c r="AB673" s="87" t="s">
        <v>10158</v>
      </c>
      <c r="AC673" s="87" t="s">
        <v>104</v>
      </c>
      <c r="AD673" s="87" t="s">
        <v>105</v>
      </c>
      <c r="AE673" s="87" t="s">
        <v>106</v>
      </c>
      <c r="AF673" s="86" t="s">
        <v>7720</v>
      </c>
      <c r="AG673" s="87" t="s">
        <v>177</v>
      </c>
      <c r="AH673" s="87" t="s">
        <v>10158</v>
      </c>
      <c r="AI673" s="87" t="s">
        <v>104</v>
      </c>
      <c r="AJ673" s="87" t="s">
        <v>204</v>
      </c>
      <c r="AK673" s="88"/>
      <c r="AL673" s="83" t="s">
        <v>107</v>
      </c>
      <c r="AM673" s="89" t="s">
        <v>454</v>
      </c>
      <c r="AN673" s="90" t="s">
        <v>416</v>
      </c>
      <c r="AO673" s="91" t="s">
        <v>643</v>
      </c>
      <c r="AP673" s="90">
        <v>8.3333333333332291</v>
      </c>
      <c r="AQ673" s="92" t="s">
        <v>102</v>
      </c>
      <c r="AR673" s="93" t="s">
        <v>102</v>
      </c>
      <c r="AS673" s="93" t="s">
        <v>102</v>
      </c>
      <c r="AT673" s="93" t="s">
        <v>102</v>
      </c>
      <c r="AU673" s="210" t="s">
        <v>645</v>
      </c>
      <c r="AV673" s="93" t="s">
        <v>185</v>
      </c>
      <c r="AW673" s="94" t="s">
        <v>102</v>
      </c>
      <c r="AX673" s="93" t="s">
        <v>105</v>
      </c>
      <c r="AY673" s="95" t="s">
        <v>104</v>
      </c>
      <c r="AZ673" s="93" t="s">
        <v>102</v>
      </c>
      <c r="BA673" s="93" t="s">
        <v>102</v>
      </c>
      <c r="BB673" s="93" t="s">
        <v>102</v>
      </c>
      <c r="BC673" s="93" t="s">
        <v>102</v>
      </c>
      <c r="BD673" s="96" t="s">
        <v>102</v>
      </c>
      <c r="BE673" s="90">
        <v>-325.66666666666703</v>
      </c>
      <c r="BF673" s="93" t="s">
        <v>102</v>
      </c>
      <c r="BG673" s="93" t="s">
        <v>102</v>
      </c>
      <c r="BH673" s="93" t="s">
        <v>102</v>
      </c>
      <c r="BI673" s="93" t="s">
        <v>102</v>
      </c>
      <c r="BJ673" s="210" t="s">
        <v>643</v>
      </c>
      <c r="BK673" s="93" t="s">
        <v>196</v>
      </c>
      <c r="BL673" s="97" t="s">
        <v>102</v>
      </c>
      <c r="BM673" s="93" t="s">
        <v>105</v>
      </c>
      <c r="BN673" s="93" t="s">
        <v>596</v>
      </c>
      <c r="BO673" s="93" t="s">
        <v>102</v>
      </c>
      <c r="BP673" s="98" t="s">
        <v>102</v>
      </c>
      <c r="BQ673" s="93" t="s">
        <v>102</v>
      </c>
      <c r="BR673" s="93" t="s">
        <v>102</v>
      </c>
      <c r="BS673" s="93" t="s">
        <v>102</v>
      </c>
      <c r="BT673" s="99" t="s">
        <v>591</v>
      </c>
      <c r="BU673" s="100" t="s">
        <v>11708</v>
      </c>
      <c r="BV673" s="101" t="s">
        <v>471</v>
      </c>
      <c r="BW673" s="136"/>
      <c r="BX673" s="103" t="s">
        <v>565</v>
      </c>
      <c r="BY673" s="104" t="s">
        <v>190</v>
      </c>
      <c r="BZ673" s="136"/>
      <c r="CA673" s="83" t="s">
        <v>599</v>
      </c>
      <c r="CB673" s="106" t="s">
        <v>647</v>
      </c>
      <c r="CC673" s="106" t="s">
        <v>11709</v>
      </c>
      <c r="CD673" s="107"/>
      <c r="CE673" s="108" t="s">
        <v>107</v>
      </c>
      <c r="CF673" s="108" t="s">
        <v>107</v>
      </c>
      <c r="CG673" s="109"/>
      <c r="CH673" s="110" t="s">
        <v>107</v>
      </c>
      <c r="CI673" s="111"/>
      <c r="CJ673" s="112">
        <v>6710</v>
      </c>
      <c r="CK673" s="113">
        <v>86</v>
      </c>
      <c r="CL673" s="114" t="s">
        <v>134</v>
      </c>
      <c r="CM673" s="114" t="s">
        <v>108</v>
      </c>
      <c r="CN673" s="114"/>
      <c r="CO673" s="115" t="s">
        <v>102</v>
      </c>
      <c r="CP673" s="115" t="s">
        <v>102</v>
      </c>
      <c r="CQ673" s="115" t="s">
        <v>102</v>
      </c>
      <c r="CR673" s="115" t="s">
        <v>102</v>
      </c>
      <c r="CS673" s="116"/>
      <c r="CT673" s="117" t="s">
        <v>109</v>
      </c>
      <c r="CU673" s="117" t="s">
        <v>109</v>
      </c>
      <c r="CV673" s="83">
        <v>669</v>
      </c>
      <c r="CW673" s="83" t="s">
        <v>108</v>
      </c>
      <c r="CX673" s="83">
        <v>669</v>
      </c>
      <c r="CY673" s="83" t="s">
        <v>108</v>
      </c>
      <c r="CZ673" s="83">
        <v>6997</v>
      </c>
      <c r="DA673" s="83" t="s">
        <v>419</v>
      </c>
      <c r="DB673" s="83" t="s">
        <v>130</v>
      </c>
      <c r="DC673" s="83" t="s">
        <v>499</v>
      </c>
      <c r="DD673" s="83">
        <v>1718</v>
      </c>
      <c r="DE673" s="83" t="s">
        <v>444</v>
      </c>
      <c r="DF673" s="83" t="s">
        <v>130</v>
      </c>
      <c r="DG673" s="83" t="s">
        <v>499</v>
      </c>
      <c r="DH673" s="83"/>
      <c r="DI673" s="83">
        <v>0</v>
      </c>
      <c r="DJ673" s="83">
        <v>1</v>
      </c>
      <c r="DK673" s="83">
        <v>0</v>
      </c>
      <c r="DL673" s="83">
        <v>0</v>
      </c>
      <c r="DM673" s="83">
        <v>0</v>
      </c>
      <c r="DN673" s="83">
        <v>0</v>
      </c>
      <c r="DO673" s="83">
        <v>0</v>
      </c>
      <c r="DP673" s="83">
        <v>0</v>
      </c>
      <c r="DQ673" s="83">
        <v>0</v>
      </c>
      <c r="DR673" s="83">
        <v>0</v>
      </c>
      <c r="DS673" s="83">
        <v>0</v>
      </c>
      <c r="DT673" s="83">
        <v>3</v>
      </c>
      <c r="DU673" s="83">
        <v>3</v>
      </c>
      <c r="DV673" s="83">
        <v>0</v>
      </c>
      <c r="DW673" s="83">
        <v>0</v>
      </c>
      <c r="DX673" s="83">
        <v>3</v>
      </c>
      <c r="DY673" s="85">
        <v>44315</v>
      </c>
      <c r="DZ673" s="83" t="s">
        <v>4720</v>
      </c>
      <c r="EA673" s="83" t="s">
        <v>102</v>
      </c>
      <c r="EB673" s="83" t="s">
        <v>482</v>
      </c>
      <c r="EC673" s="83">
        <v>669</v>
      </c>
      <c r="ED673" s="83" t="s">
        <v>483</v>
      </c>
      <c r="EE673" s="83">
        <v>1</v>
      </c>
      <c r="EF673" s="83">
        <v>0</v>
      </c>
      <c r="EG673" s="83">
        <v>0</v>
      </c>
      <c r="EH673" s="83" t="s">
        <v>109</v>
      </c>
      <c r="EI673" s="83" t="s">
        <v>108</v>
      </c>
      <c r="EJ673" s="83" t="s">
        <v>583</v>
      </c>
      <c r="EK673" s="83">
        <v>0</v>
      </c>
      <c r="EL673" s="83">
        <v>0</v>
      </c>
      <c r="EM673" s="83">
        <v>1</v>
      </c>
      <c r="EN673" s="83" t="s">
        <v>497</v>
      </c>
      <c r="EO673" s="83"/>
      <c r="EP673" s="83" t="s">
        <v>436</v>
      </c>
      <c r="EQ673" s="136">
        <v>1</v>
      </c>
      <c r="ER673" s="136">
        <v>1</v>
      </c>
      <c r="ES673" s="136">
        <v>1</v>
      </c>
      <c r="ET673" s="136">
        <v>1</v>
      </c>
      <c r="EU673" s="215" t="s">
        <v>269</v>
      </c>
      <c r="EV673" s="136">
        <v>1</v>
      </c>
      <c r="EW673" s="136">
        <v>1</v>
      </c>
      <c r="EX673" s="136">
        <v>1</v>
      </c>
      <c r="EY673" s="136">
        <v>1</v>
      </c>
      <c r="EZ673" s="136">
        <v>1</v>
      </c>
      <c r="FP673" s="215" t="s">
        <v>592</v>
      </c>
      <c r="FQ673" s="136" t="b">
        <v>1</v>
      </c>
      <c r="FR673" s="136" t="b">
        <v>1</v>
      </c>
      <c r="FS673" s="136" t="b">
        <v>1</v>
      </c>
      <c r="FT673" s="136" t="b">
        <v>1</v>
      </c>
      <c r="FX673" s="215" t="s">
        <v>269</v>
      </c>
    </row>
    <row r="674" spans="1:180" ht="60" customHeight="1" x14ac:dyDescent="0.55000000000000004">
      <c r="A674" s="83" t="s">
        <v>130</v>
      </c>
      <c r="B674" s="83" t="s">
        <v>98</v>
      </c>
      <c r="C674" s="136">
        <v>330097</v>
      </c>
      <c r="D674" s="207" t="s">
        <v>627</v>
      </c>
      <c r="E674" s="208" t="s">
        <v>630</v>
      </c>
      <c r="F674" s="83" t="s">
        <v>108</v>
      </c>
      <c r="G674" s="85">
        <v>20621</v>
      </c>
      <c r="H674" s="83" t="s">
        <v>102</v>
      </c>
      <c r="I674" s="85">
        <v>39794</v>
      </c>
      <c r="J674" s="83" t="s">
        <v>228</v>
      </c>
      <c r="K674" s="216">
        <v>760972433567</v>
      </c>
      <c r="L674" s="83" t="s">
        <v>191</v>
      </c>
      <c r="M674" s="85">
        <v>43631</v>
      </c>
      <c r="N674" s="83">
        <v>-2651.6666666666702</v>
      </c>
      <c r="O674" s="83" t="s">
        <v>180</v>
      </c>
      <c r="P674" s="83" t="s">
        <v>181</v>
      </c>
      <c r="Q674" s="208" t="s">
        <v>7724</v>
      </c>
      <c r="R674" s="83" t="s">
        <v>102</v>
      </c>
      <c r="S674" s="83" t="s">
        <v>102</v>
      </c>
      <c r="T674" s="83" t="s">
        <v>199</v>
      </c>
      <c r="U674" s="83" t="s">
        <v>10159</v>
      </c>
      <c r="V674" s="83" t="s">
        <v>104</v>
      </c>
      <c r="W674" s="83" t="s">
        <v>105</v>
      </c>
      <c r="X674" s="86" t="s">
        <v>7724</v>
      </c>
      <c r="Y674" s="87" t="s">
        <v>102</v>
      </c>
      <c r="Z674" s="87" t="s">
        <v>102</v>
      </c>
      <c r="AA674" s="87" t="s">
        <v>199</v>
      </c>
      <c r="AB674" s="87" t="s">
        <v>10159</v>
      </c>
      <c r="AC674" s="87" t="s">
        <v>104</v>
      </c>
      <c r="AD674" s="87" t="s">
        <v>105</v>
      </c>
      <c r="AE674" s="87" t="s">
        <v>106</v>
      </c>
      <c r="AF674" s="86" t="s">
        <v>7724</v>
      </c>
      <c r="AG674" s="87" t="s">
        <v>489</v>
      </c>
      <c r="AH674" s="87" t="s">
        <v>10160</v>
      </c>
      <c r="AI674" s="87" t="s">
        <v>104</v>
      </c>
      <c r="AJ674" s="87" t="s">
        <v>204</v>
      </c>
      <c r="AK674" s="88"/>
      <c r="AL674" s="83" t="s">
        <v>107</v>
      </c>
      <c r="AM674" s="89" t="s">
        <v>454</v>
      </c>
      <c r="AN674" s="90" t="s">
        <v>416</v>
      </c>
      <c r="AO674" s="91" t="s">
        <v>641</v>
      </c>
      <c r="AP674" s="90">
        <v>8.3333333333332291</v>
      </c>
      <c r="AQ674" s="92" t="s">
        <v>211</v>
      </c>
      <c r="AR674" s="93" t="s">
        <v>102</v>
      </c>
      <c r="AS674" s="93" t="s">
        <v>102</v>
      </c>
      <c r="AT674" s="93" t="s">
        <v>102</v>
      </c>
      <c r="AU674" s="210" t="s">
        <v>641</v>
      </c>
      <c r="AV674" s="93" t="s">
        <v>192</v>
      </c>
      <c r="AW674" s="94" t="s">
        <v>102</v>
      </c>
      <c r="AX674" s="93" t="s">
        <v>105</v>
      </c>
      <c r="AY674" s="95" t="s">
        <v>188</v>
      </c>
      <c r="AZ674" s="93" t="s">
        <v>102</v>
      </c>
      <c r="BA674" s="93" t="s">
        <v>10161</v>
      </c>
      <c r="BB674" s="93" t="s">
        <v>102</v>
      </c>
      <c r="BC674" s="93" t="s">
        <v>102</v>
      </c>
      <c r="BD674" s="96" t="s">
        <v>102</v>
      </c>
      <c r="BE674" s="90">
        <v>-326.16666666666703</v>
      </c>
      <c r="BF674" s="93" t="s">
        <v>211</v>
      </c>
      <c r="BG674" s="93" t="s">
        <v>102</v>
      </c>
      <c r="BH674" s="93" t="s">
        <v>102</v>
      </c>
      <c r="BI674" s="93" t="s">
        <v>102</v>
      </c>
      <c r="BJ674" s="210" t="s">
        <v>646</v>
      </c>
      <c r="BK674" s="93" t="s">
        <v>182</v>
      </c>
      <c r="BL674" s="97" t="s">
        <v>102</v>
      </c>
      <c r="BM674" s="93" t="s">
        <v>105</v>
      </c>
      <c r="BN674" s="93" t="s">
        <v>104</v>
      </c>
      <c r="BO674" s="93" t="s">
        <v>102</v>
      </c>
      <c r="BP674" s="98">
        <v>20180430</v>
      </c>
      <c r="BQ674" s="93" t="s">
        <v>102</v>
      </c>
      <c r="BR674" s="93" t="s">
        <v>102</v>
      </c>
      <c r="BS674" s="93" t="s">
        <v>102</v>
      </c>
      <c r="BT674" s="99" t="s">
        <v>591</v>
      </c>
      <c r="BU674" s="100" t="s">
        <v>11710</v>
      </c>
      <c r="BV674" s="101" t="s">
        <v>471</v>
      </c>
      <c r="BW674" s="136"/>
      <c r="BX674" s="103" t="s">
        <v>565</v>
      </c>
      <c r="BY674" s="104" t="s">
        <v>190</v>
      </c>
      <c r="BZ674" s="136"/>
      <c r="CA674" s="83" t="s">
        <v>599</v>
      </c>
      <c r="CB674" s="106" t="s">
        <v>647</v>
      </c>
      <c r="CC674" s="106" t="s">
        <v>11711</v>
      </c>
      <c r="CD674" s="107"/>
      <c r="CE674" s="108" t="s">
        <v>107</v>
      </c>
      <c r="CF674" s="108" t="s">
        <v>107</v>
      </c>
      <c r="CG674" s="109"/>
      <c r="CH674" s="110" t="s">
        <v>107</v>
      </c>
      <c r="CI674" s="111"/>
      <c r="CJ674" s="112">
        <v>6710</v>
      </c>
      <c r="CK674" s="113">
        <v>86</v>
      </c>
      <c r="CL674" s="114" t="s">
        <v>134</v>
      </c>
      <c r="CM674" s="114" t="s">
        <v>108</v>
      </c>
      <c r="CN674" s="114"/>
      <c r="CO674" s="115" t="s">
        <v>102</v>
      </c>
      <c r="CP674" s="115" t="s">
        <v>102</v>
      </c>
      <c r="CQ674" s="115" t="s">
        <v>102</v>
      </c>
      <c r="CR674" s="115" t="s">
        <v>102</v>
      </c>
      <c r="CS674" s="116"/>
      <c r="CT674" s="117" t="s">
        <v>109</v>
      </c>
      <c r="CU674" s="117" t="s">
        <v>109</v>
      </c>
      <c r="CV674" s="83">
        <v>670</v>
      </c>
      <c r="CW674" s="83" t="s">
        <v>108</v>
      </c>
      <c r="CX674" s="83">
        <v>670</v>
      </c>
      <c r="CY674" s="83" t="s">
        <v>108</v>
      </c>
      <c r="CZ674" s="83">
        <v>6998</v>
      </c>
      <c r="DA674" s="83" t="s">
        <v>419</v>
      </c>
      <c r="DB674" s="83" t="s">
        <v>130</v>
      </c>
      <c r="DC674" s="83" t="s">
        <v>499</v>
      </c>
      <c r="DD674" s="83">
        <v>1719</v>
      </c>
      <c r="DE674" s="83" t="s">
        <v>444</v>
      </c>
      <c r="DF674" s="83" t="s">
        <v>130</v>
      </c>
      <c r="DG674" s="83" t="s">
        <v>499</v>
      </c>
      <c r="DH674" s="83"/>
      <c r="DI674" s="83">
        <v>0</v>
      </c>
      <c r="DJ674" s="83">
        <v>1</v>
      </c>
      <c r="DK674" s="83">
        <v>0</v>
      </c>
      <c r="DL674" s="83">
        <v>0</v>
      </c>
      <c r="DM674" s="83">
        <v>0</v>
      </c>
      <c r="DN674" s="83">
        <v>0</v>
      </c>
      <c r="DO674" s="83">
        <v>0</v>
      </c>
      <c r="DP674" s="83">
        <v>0</v>
      </c>
      <c r="DQ674" s="83">
        <v>0</v>
      </c>
      <c r="DR674" s="83">
        <v>0</v>
      </c>
      <c r="DS674" s="83">
        <v>0</v>
      </c>
      <c r="DT674" s="83">
        <v>3</v>
      </c>
      <c r="DU674" s="83">
        <v>3</v>
      </c>
      <c r="DV674" s="83">
        <v>0</v>
      </c>
      <c r="DW674" s="83">
        <v>0</v>
      </c>
      <c r="DX674" s="83">
        <v>3</v>
      </c>
      <c r="DY674" s="85">
        <v>44316</v>
      </c>
      <c r="DZ674" s="83" t="s">
        <v>4721</v>
      </c>
      <c r="EA674" s="83" t="s">
        <v>102</v>
      </c>
      <c r="EB674" s="83" t="s">
        <v>482</v>
      </c>
      <c r="EC674" s="83">
        <v>670</v>
      </c>
      <c r="ED674" s="83" t="s">
        <v>483</v>
      </c>
      <c r="EE674" s="83">
        <v>1</v>
      </c>
      <c r="EF674" s="83">
        <v>0</v>
      </c>
      <c r="EG674" s="83">
        <v>0</v>
      </c>
      <c r="EH674" s="83" t="s">
        <v>109</v>
      </c>
      <c r="EI674" s="83" t="s">
        <v>108</v>
      </c>
      <c r="EJ674" s="83" t="s">
        <v>583</v>
      </c>
      <c r="EK674" s="83">
        <v>0</v>
      </c>
      <c r="EL674" s="83">
        <v>0</v>
      </c>
      <c r="EM674" s="83">
        <v>1</v>
      </c>
      <c r="EN674" s="83" t="s">
        <v>497</v>
      </c>
      <c r="EO674" s="83"/>
      <c r="EP674" s="83" t="s">
        <v>436</v>
      </c>
      <c r="EQ674" s="136">
        <v>1</v>
      </c>
      <c r="ER674" s="136">
        <v>1</v>
      </c>
      <c r="ES674" s="136">
        <v>1</v>
      </c>
      <c r="ET674" s="136">
        <v>1</v>
      </c>
      <c r="EU674" s="215" t="s">
        <v>269</v>
      </c>
      <c r="EV674" s="136">
        <v>1</v>
      </c>
      <c r="EW674" s="136">
        <v>1</v>
      </c>
      <c r="EX674" s="136">
        <v>1</v>
      </c>
      <c r="EY674" s="136">
        <v>1</v>
      </c>
      <c r="EZ674" s="136">
        <v>1</v>
      </c>
      <c r="FP674" s="215" t="s">
        <v>592</v>
      </c>
      <c r="FQ674" s="136" t="b">
        <v>1</v>
      </c>
      <c r="FR674" s="136" t="b">
        <v>1</v>
      </c>
      <c r="FS674" s="136" t="b">
        <v>1</v>
      </c>
      <c r="FT674" s="136" t="b">
        <v>1</v>
      </c>
      <c r="FX674" s="215" t="s">
        <v>269</v>
      </c>
    </row>
    <row r="675" spans="1:180" ht="60" customHeight="1" x14ac:dyDescent="0.55000000000000004">
      <c r="A675" s="83" t="s">
        <v>130</v>
      </c>
      <c r="B675" s="83" t="s">
        <v>98</v>
      </c>
      <c r="C675" s="136">
        <v>446257</v>
      </c>
      <c r="D675" s="207" t="s">
        <v>628</v>
      </c>
      <c r="E675" s="208" t="s">
        <v>633</v>
      </c>
      <c r="F675" s="83" t="s">
        <v>108</v>
      </c>
      <c r="G675" s="85">
        <v>22744</v>
      </c>
      <c r="H675" s="83" t="s">
        <v>102</v>
      </c>
      <c r="I675" s="85">
        <v>39772</v>
      </c>
      <c r="J675" s="83" t="s">
        <v>228</v>
      </c>
      <c r="K675" s="216">
        <v>656650135081</v>
      </c>
      <c r="L675" s="83" t="s">
        <v>191</v>
      </c>
      <c r="M675" s="85">
        <v>43619</v>
      </c>
      <c r="N675" s="83">
        <v>-2656.6666666666702</v>
      </c>
      <c r="O675" s="83" t="s">
        <v>193</v>
      </c>
      <c r="P675" s="83" t="s">
        <v>181</v>
      </c>
      <c r="Q675" s="208" t="s">
        <v>7728</v>
      </c>
      <c r="R675" s="83" t="s">
        <v>102</v>
      </c>
      <c r="S675" s="83" t="s">
        <v>102</v>
      </c>
      <c r="T675" s="83" t="s">
        <v>133</v>
      </c>
      <c r="U675" s="83" t="s">
        <v>10162</v>
      </c>
      <c r="V675" s="83" t="s">
        <v>111</v>
      </c>
      <c r="W675" s="83" t="s">
        <v>105</v>
      </c>
      <c r="X675" s="86" t="s">
        <v>7728</v>
      </c>
      <c r="Y675" s="87" t="s">
        <v>102</v>
      </c>
      <c r="Z675" s="87" t="s">
        <v>102</v>
      </c>
      <c r="AA675" s="87" t="s">
        <v>133</v>
      </c>
      <c r="AB675" s="87" t="s">
        <v>10162</v>
      </c>
      <c r="AC675" s="87" t="s">
        <v>111</v>
      </c>
      <c r="AD675" s="87" t="s">
        <v>105</v>
      </c>
      <c r="AE675" s="87" t="s">
        <v>106</v>
      </c>
      <c r="AF675" s="86" t="s">
        <v>7728</v>
      </c>
      <c r="AG675" s="87" t="s">
        <v>486</v>
      </c>
      <c r="AH675" s="87" t="s">
        <v>10162</v>
      </c>
      <c r="AI675" s="87" t="s">
        <v>111</v>
      </c>
      <c r="AJ675" s="87" t="s">
        <v>204</v>
      </c>
      <c r="AK675" s="88"/>
      <c r="AL675" s="83" t="s">
        <v>107</v>
      </c>
      <c r="AM675" s="89" t="s">
        <v>454</v>
      </c>
      <c r="AN675" s="90" t="s">
        <v>416</v>
      </c>
      <c r="AO675" s="91" t="s">
        <v>642</v>
      </c>
      <c r="AP675" s="90">
        <v>8.3333333333332291</v>
      </c>
      <c r="AQ675" s="92" t="s">
        <v>102</v>
      </c>
      <c r="AR675" s="93" t="s">
        <v>102</v>
      </c>
      <c r="AS675" s="93" t="s">
        <v>102</v>
      </c>
      <c r="AT675" s="93" t="s">
        <v>102</v>
      </c>
      <c r="AU675" s="210" t="s">
        <v>644</v>
      </c>
      <c r="AV675" s="93" t="s">
        <v>185</v>
      </c>
      <c r="AW675" s="94" t="s">
        <v>102</v>
      </c>
      <c r="AX675" s="93" t="s">
        <v>183</v>
      </c>
      <c r="AY675" s="95" t="s">
        <v>111</v>
      </c>
      <c r="AZ675" s="93" t="s">
        <v>102</v>
      </c>
      <c r="BA675" s="93" t="s">
        <v>102</v>
      </c>
      <c r="BB675" s="93" t="s">
        <v>102</v>
      </c>
      <c r="BC675" s="93" t="s">
        <v>102</v>
      </c>
      <c r="BD675" s="96" t="s">
        <v>102</v>
      </c>
      <c r="BE675" s="90">
        <v>-326.66666666666703</v>
      </c>
      <c r="BF675" s="93" t="s">
        <v>102</v>
      </c>
      <c r="BG675" s="93" t="s">
        <v>102</v>
      </c>
      <c r="BH675" s="93" t="s">
        <v>102</v>
      </c>
      <c r="BI675" s="93" t="s">
        <v>102</v>
      </c>
      <c r="BJ675" s="210" t="s">
        <v>642</v>
      </c>
      <c r="BK675" s="93" t="s">
        <v>192</v>
      </c>
      <c r="BL675" s="97" t="s">
        <v>102</v>
      </c>
      <c r="BM675" s="93" t="s">
        <v>183</v>
      </c>
      <c r="BN675" s="93" t="s">
        <v>106</v>
      </c>
      <c r="BO675" s="93" t="s">
        <v>102</v>
      </c>
      <c r="BP675" s="98" t="s">
        <v>102</v>
      </c>
      <c r="BQ675" s="93" t="s">
        <v>102</v>
      </c>
      <c r="BR675" s="93" t="s">
        <v>102</v>
      </c>
      <c r="BS675" s="93" t="s">
        <v>102</v>
      </c>
      <c r="BT675" s="99" t="s">
        <v>591</v>
      </c>
      <c r="BU675" s="100" t="s">
        <v>11712</v>
      </c>
      <c r="BV675" s="101" t="s">
        <v>471</v>
      </c>
      <c r="BW675" s="136"/>
      <c r="BX675" s="103" t="s">
        <v>565</v>
      </c>
      <c r="BY675" s="104" t="s">
        <v>190</v>
      </c>
      <c r="BZ675" s="136"/>
      <c r="CA675" s="83" t="s">
        <v>599</v>
      </c>
      <c r="CB675" s="106" t="s">
        <v>647</v>
      </c>
      <c r="CC675" s="106" t="s">
        <v>11713</v>
      </c>
      <c r="CD675" s="107"/>
      <c r="CE675" s="108" t="s">
        <v>107</v>
      </c>
      <c r="CF675" s="108" t="s">
        <v>107</v>
      </c>
      <c r="CG675" s="109"/>
      <c r="CH675" s="110" t="s">
        <v>107</v>
      </c>
      <c r="CI675" s="111"/>
      <c r="CJ675" s="112">
        <v>6710</v>
      </c>
      <c r="CK675" s="113">
        <v>86</v>
      </c>
      <c r="CL675" s="114" t="s">
        <v>134</v>
      </c>
      <c r="CM675" s="114" t="s">
        <v>108</v>
      </c>
      <c r="CN675" s="114"/>
      <c r="CO675" s="115" t="s">
        <v>102</v>
      </c>
      <c r="CP675" s="115" t="s">
        <v>102</v>
      </c>
      <c r="CQ675" s="115" t="s">
        <v>102</v>
      </c>
      <c r="CR675" s="115" t="s">
        <v>102</v>
      </c>
      <c r="CS675" s="116"/>
      <c r="CT675" s="117" t="s">
        <v>109</v>
      </c>
      <c r="CU675" s="117" t="s">
        <v>109</v>
      </c>
      <c r="CV675" s="83">
        <v>671</v>
      </c>
      <c r="CW675" s="83" t="s">
        <v>108</v>
      </c>
      <c r="CX675" s="83">
        <v>671</v>
      </c>
      <c r="CY675" s="83" t="s">
        <v>108</v>
      </c>
      <c r="CZ675" s="83">
        <v>6999</v>
      </c>
      <c r="DA675" s="83" t="s">
        <v>419</v>
      </c>
      <c r="DB675" s="83" t="s">
        <v>130</v>
      </c>
      <c r="DC675" s="83" t="s">
        <v>499</v>
      </c>
      <c r="DD675" s="83">
        <v>1720</v>
      </c>
      <c r="DE675" s="83" t="s">
        <v>444</v>
      </c>
      <c r="DF675" s="83" t="s">
        <v>130</v>
      </c>
      <c r="DG675" s="83" t="s">
        <v>499</v>
      </c>
      <c r="DH675" s="83"/>
      <c r="DI675" s="83">
        <v>0</v>
      </c>
      <c r="DJ675" s="83">
        <v>1</v>
      </c>
      <c r="DK675" s="83">
        <v>0</v>
      </c>
      <c r="DL675" s="83">
        <v>0</v>
      </c>
      <c r="DM675" s="83">
        <v>0</v>
      </c>
      <c r="DN675" s="83">
        <v>0</v>
      </c>
      <c r="DO675" s="83">
        <v>0</v>
      </c>
      <c r="DP675" s="83">
        <v>0</v>
      </c>
      <c r="DQ675" s="83">
        <v>0</v>
      </c>
      <c r="DR675" s="83">
        <v>0</v>
      </c>
      <c r="DS675" s="83">
        <v>0</v>
      </c>
      <c r="DT675" s="83">
        <v>3</v>
      </c>
      <c r="DU675" s="83">
        <v>3</v>
      </c>
      <c r="DV675" s="83">
        <v>0</v>
      </c>
      <c r="DW675" s="83">
        <v>0</v>
      </c>
      <c r="DX675" s="83">
        <v>3</v>
      </c>
      <c r="DY675" s="85">
        <v>44317</v>
      </c>
      <c r="DZ675" s="83" t="s">
        <v>4722</v>
      </c>
      <c r="EA675" s="83" t="s">
        <v>102</v>
      </c>
      <c r="EB675" s="83" t="s">
        <v>482</v>
      </c>
      <c r="EC675" s="83">
        <v>671</v>
      </c>
      <c r="ED675" s="83" t="s">
        <v>483</v>
      </c>
      <c r="EE675" s="83">
        <v>1</v>
      </c>
      <c r="EF675" s="83">
        <v>0</v>
      </c>
      <c r="EG675" s="83">
        <v>0</v>
      </c>
      <c r="EH675" s="83" t="s">
        <v>109</v>
      </c>
      <c r="EI675" s="83" t="s">
        <v>108</v>
      </c>
      <c r="EJ675" s="83" t="s">
        <v>583</v>
      </c>
      <c r="EK675" s="83">
        <v>0</v>
      </c>
      <c r="EL675" s="83">
        <v>0</v>
      </c>
      <c r="EM675" s="83">
        <v>1</v>
      </c>
      <c r="EN675" s="83" t="s">
        <v>497</v>
      </c>
      <c r="EO675" s="83"/>
      <c r="EP675" s="83" t="s">
        <v>436</v>
      </c>
      <c r="EQ675" s="136">
        <v>1</v>
      </c>
      <c r="ER675" s="136">
        <v>1</v>
      </c>
      <c r="ES675" s="136">
        <v>1</v>
      </c>
      <c r="ET675" s="136">
        <v>1</v>
      </c>
      <c r="EU675" s="215" t="s">
        <v>269</v>
      </c>
      <c r="EV675" s="136">
        <v>1</v>
      </c>
      <c r="EW675" s="136">
        <v>1</v>
      </c>
      <c r="EX675" s="136">
        <v>1</v>
      </c>
      <c r="EY675" s="136">
        <v>1</v>
      </c>
      <c r="EZ675" s="136">
        <v>1</v>
      </c>
      <c r="FP675" s="215" t="s">
        <v>592</v>
      </c>
      <c r="FQ675" s="136" t="b">
        <v>1</v>
      </c>
      <c r="FR675" s="136" t="b">
        <v>1</v>
      </c>
      <c r="FS675" s="136" t="b">
        <v>1</v>
      </c>
      <c r="FT675" s="136" t="b">
        <v>1</v>
      </c>
      <c r="FX675" s="215" t="s">
        <v>269</v>
      </c>
    </row>
    <row r="676" spans="1:180" ht="60" customHeight="1" x14ac:dyDescent="0.55000000000000004">
      <c r="A676" s="83" t="s">
        <v>130</v>
      </c>
      <c r="B676" s="83" t="s">
        <v>98</v>
      </c>
      <c r="C676" s="136">
        <v>382763</v>
      </c>
      <c r="D676" s="207" t="s">
        <v>629</v>
      </c>
      <c r="E676" s="208" t="s">
        <v>634</v>
      </c>
      <c r="F676" s="83" t="s">
        <v>108</v>
      </c>
      <c r="G676" s="85">
        <v>26341</v>
      </c>
      <c r="H676" s="83" t="s">
        <v>102</v>
      </c>
      <c r="I676" s="85">
        <v>34633</v>
      </c>
      <c r="J676" s="83" t="s">
        <v>228</v>
      </c>
      <c r="K676" s="216">
        <v>190497115481</v>
      </c>
      <c r="L676" s="83" t="s">
        <v>191</v>
      </c>
      <c r="M676" s="85">
        <v>43642</v>
      </c>
      <c r="N676" s="83">
        <v>-2661.6666666666702</v>
      </c>
      <c r="O676" s="83" t="s">
        <v>193</v>
      </c>
      <c r="P676" s="83" t="s">
        <v>181</v>
      </c>
      <c r="Q676" s="208" t="s">
        <v>7732</v>
      </c>
      <c r="R676" s="83" t="s">
        <v>102</v>
      </c>
      <c r="S676" s="83" t="s">
        <v>102</v>
      </c>
      <c r="T676" s="83" t="s">
        <v>131</v>
      </c>
      <c r="U676" s="83" t="s">
        <v>10163</v>
      </c>
      <c r="V676" s="83" t="s">
        <v>104</v>
      </c>
      <c r="W676" s="83" t="s">
        <v>105</v>
      </c>
      <c r="X676" s="86" t="s">
        <v>7732</v>
      </c>
      <c r="Y676" s="87" t="s">
        <v>102</v>
      </c>
      <c r="Z676" s="87" t="s">
        <v>102</v>
      </c>
      <c r="AA676" s="87" t="s">
        <v>131</v>
      </c>
      <c r="AB676" s="87" t="s">
        <v>10163</v>
      </c>
      <c r="AC676" s="87" t="s">
        <v>104</v>
      </c>
      <c r="AD676" s="87" t="s">
        <v>105</v>
      </c>
      <c r="AE676" s="87" t="s">
        <v>106</v>
      </c>
      <c r="AF676" s="86" t="s">
        <v>7732</v>
      </c>
      <c r="AG676" s="87" t="s">
        <v>177</v>
      </c>
      <c r="AH676" s="87" t="s">
        <v>10163</v>
      </c>
      <c r="AI676" s="87" t="s">
        <v>104</v>
      </c>
      <c r="AJ676" s="87" t="s">
        <v>204</v>
      </c>
      <c r="AK676" s="88"/>
      <c r="AL676" s="83" t="s">
        <v>107</v>
      </c>
      <c r="AM676" s="89" t="s">
        <v>454</v>
      </c>
      <c r="AN676" s="90" t="s">
        <v>416</v>
      </c>
      <c r="AO676" s="91" t="s">
        <v>643</v>
      </c>
      <c r="AP676" s="90">
        <v>8.3333333333332291</v>
      </c>
      <c r="AQ676" s="92" t="s">
        <v>102</v>
      </c>
      <c r="AR676" s="93" t="s">
        <v>102</v>
      </c>
      <c r="AS676" s="93" t="s">
        <v>102</v>
      </c>
      <c r="AT676" s="93" t="s">
        <v>102</v>
      </c>
      <c r="AU676" s="210" t="s">
        <v>645</v>
      </c>
      <c r="AV676" s="93" t="s">
        <v>185</v>
      </c>
      <c r="AW676" s="94" t="s">
        <v>102</v>
      </c>
      <c r="AX676" s="93" t="s">
        <v>105</v>
      </c>
      <c r="AY676" s="95" t="s">
        <v>104</v>
      </c>
      <c r="AZ676" s="93" t="s">
        <v>102</v>
      </c>
      <c r="BA676" s="93" t="s">
        <v>102</v>
      </c>
      <c r="BB676" s="93" t="s">
        <v>102</v>
      </c>
      <c r="BC676" s="93" t="s">
        <v>102</v>
      </c>
      <c r="BD676" s="96" t="s">
        <v>102</v>
      </c>
      <c r="BE676" s="90">
        <v>-327.16666666666703</v>
      </c>
      <c r="BF676" s="93" t="s">
        <v>102</v>
      </c>
      <c r="BG676" s="93" t="s">
        <v>102</v>
      </c>
      <c r="BH676" s="93" t="s">
        <v>102</v>
      </c>
      <c r="BI676" s="93" t="s">
        <v>102</v>
      </c>
      <c r="BJ676" s="210" t="s">
        <v>643</v>
      </c>
      <c r="BK676" s="93" t="s">
        <v>196</v>
      </c>
      <c r="BL676" s="97" t="s">
        <v>102</v>
      </c>
      <c r="BM676" s="93" t="s">
        <v>105</v>
      </c>
      <c r="BN676" s="93" t="s">
        <v>596</v>
      </c>
      <c r="BO676" s="93" t="s">
        <v>102</v>
      </c>
      <c r="BP676" s="98" t="s">
        <v>102</v>
      </c>
      <c r="BQ676" s="93" t="s">
        <v>102</v>
      </c>
      <c r="BR676" s="93" t="s">
        <v>102</v>
      </c>
      <c r="BS676" s="93" t="s">
        <v>102</v>
      </c>
      <c r="BT676" s="99" t="s">
        <v>591</v>
      </c>
      <c r="BU676" s="100" t="s">
        <v>11714</v>
      </c>
      <c r="BV676" s="101" t="s">
        <v>471</v>
      </c>
      <c r="BW676" s="136"/>
      <c r="BX676" s="103" t="s">
        <v>565</v>
      </c>
      <c r="BY676" s="104" t="s">
        <v>190</v>
      </c>
      <c r="BZ676" s="136"/>
      <c r="CA676" s="83" t="s">
        <v>599</v>
      </c>
      <c r="CB676" s="106" t="s">
        <v>647</v>
      </c>
      <c r="CC676" s="106" t="s">
        <v>11715</v>
      </c>
      <c r="CD676" s="107"/>
      <c r="CE676" s="108" t="s">
        <v>107</v>
      </c>
      <c r="CF676" s="108" t="s">
        <v>107</v>
      </c>
      <c r="CG676" s="109"/>
      <c r="CH676" s="110" t="s">
        <v>107</v>
      </c>
      <c r="CI676" s="111"/>
      <c r="CJ676" s="112">
        <v>6710</v>
      </c>
      <c r="CK676" s="113">
        <v>86</v>
      </c>
      <c r="CL676" s="114" t="s">
        <v>134</v>
      </c>
      <c r="CM676" s="114" t="s">
        <v>108</v>
      </c>
      <c r="CN676" s="114"/>
      <c r="CO676" s="115" t="s">
        <v>102</v>
      </c>
      <c r="CP676" s="115" t="s">
        <v>102</v>
      </c>
      <c r="CQ676" s="115" t="s">
        <v>102</v>
      </c>
      <c r="CR676" s="115" t="s">
        <v>102</v>
      </c>
      <c r="CS676" s="116"/>
      <c r="CT676" s="117" t="s">
        <v>109</v>
      </c>
      <c r="CU676" s="117" t="s">
        <v>109</v>
      </c>
      <c r="CV676" s="83">
        <v>672</v>
      </c>
      <c r="CW676" s="83" t="s">
        <v>108</v>
      </c>
      <c r="CX676" s="83">
        <v>672</v>
      </c>
      <c r="CY676" s="83" t="s">
        <v>108</v>
      </c>
      <c r="CZ676" s="83">
        <v>7000</v>
      </c>
      <c r="DA676" s="83" t="s">
        <v>419</v>
      </c>
      <c r="DB676" s="83" t="s">
        <v>130</v>
      </c>
      <c r="DC676" s="83" t="s">
        <v>499</v>
      </c>
      <c r="DD676" s="83">
        <v>1721</v>
      </c>
      <c r="DE676" s="83" t="s">
        <v>444</v>
      </c>
      <c r="DF676" s="83" t="s">
        <v>130</v>
      </c>
      <c r="DG676" s="83" t="s">
        <v>499</v>
      </c>
      <c r="DH676" s="83"/>
      <c r="DI676" s="83">
        <v>0</v>
      </c>
      <c r="DJ676" s="83">
        <v>1</v>
      </c>
      <c r="DK676" s="83">
        <v>0</v>
      </c>
      <c r="DL676" s="83">
        <v>0</v>
      </c>
      <c r="DM676" s="83">
        <v>0</v>
      </c>
      <c r="DN676" s="83">
        <v>0</v>
      </c>
      <c r="DO676" s="83">
        <v>0</v>
      </c>
      <c r="DP676" s="83">
        <v>0</v>
      </c>
      <c r="DQ676" s="83">
        <v>0</v>
      </c>
      <c r="DR676" s="83">
        <v>0</v>
      </c>
      <c r="DS676" s="83">
        <v>0</v>
      </c>
      <c r="DT676" s="83">
        <v>3</v>
      </c>
      <c r="DU676" s="83">
        <v>3</v>
      </c>
      <c r="DV676" s="83">
        <v>0</v>
      </c>
      <c r="DW676" s="83">
        <v>0</v>
      </c>
      <c r="DX676" s="83">
        <v>3</v>
      </c>
      <c r="DY676" s="85">
        <v>44318</v>
      </c>
      <c r="DZ676" s="83" t="s">
        <v>4723</v>
      </c>
      <c r="EA676" s="83" t="s">
        <v>102</v>
      </c>
      <c r="EB676" s="83" t="s">
        <v>482</v>
      </c>
      <c r="EC676" s="83">
        <v>672</v>
      </c>
      <c r="ED676" s="83" t="s">
        <v>483</v>
      </c>
      <c r="EE676" s="83">
        <v>1</v>
      </c>
      <c r="EF676" s="83">
        <v>0</v>
      </c>
      <c r="EG676" s="83">
        <v>0</v>
      </c>
      <c r="EH676" s="83" t="s">
        <v>109</v>
      </c>
      <c r="EI676" s="83" t="s">
        <v>108</v>
      </c>
      <c r="EJ676" s="83" t="s">
        <v>583</v>
      </c>
      <c r="EK676" s="83">
        <v>0</v>
      </c>
      <c r="EL676" s="83">
        <v>0</v>
      </c>
      <c r="EM676" s="83">
        <v>1</v>
      </c>
      <c r="EN676" s="83" t="s">
        <v>497</v>
      </c>
      <c r="EO676" s="83"/>
      <c r="EP676" s="83" t="s">
        <v>436</v>
      </c>
      <c r="EQ676" s="136">
        <v>1</v>
      </c>
      <c r="ER676" s="136">
        <v>1</v>
      </c>
      <c r="ES676" s="136">
        <v>1</v>
      </c>
      <c r="ET676" s="136">
        <v>1</v>
      </c>
      <c r="EU676" s="215" t="s">
        <v>269</v>
      </c>
      <c r="EV676" s="136">
        <v>1</v>
      </c>
      <c r="EW676" s="136">
        <v>1</v>
      </c>
      <c r="EX676" s="136">
        <v>1</v>
      </c>
      <c r="EY676" s="136">
        <v>1</v>
      </c>
      <c r="EZ676" s="136">
        <v>1</v>
      </c>
      <c r="FP676" s="215" t="s">
        <v>592</v>
      </c>
      <c r="FQ676" s="136" t="b">
        <v>1</v>
      </c>
      <c r="FR676" s="136" t="b">
        <v>1</v>
      </c>
      <c r="FS676" s="136" t="b">
        <v>1</v>
      </c>
      <c r="FT676" s="136" t="b">
        <v>1</v>
      </c>
      <c r="FX676" s="215" t="s">
        <v>269</v>
      </c>
    </row>
    <row r="677" spans="1:180" ht="60" customHeight="1" x14ac:dyDescent="0.55000000000000004">
      <c r="A677" s="83" t="s">
        <v>130</v>
      </c>
      <c r="B677" s="83" t="s">
        <v>98</v>
      </c>
      <c r="C677" s="136">
        <v>543486</v>
      </c>
      <c r="D677" s="207" t="s">
        <v>627</v>
      </c>
      <c r="E677" s="208" t="s">
        <v>630</v>
      </c>
      <c r="F677" s="83" t="s">
        <v>108</v>
      </c>
      <c r="G677" s="85">
        <v>20621</v>
      </c>
      <c r="H677" s="83" t="s">
        <v>102</v>
      </c>
      <c r="I677" s="85">
        <v>39794</v>
      </c>
      <c r="J677" s="83" t="s">
        <v>228</v>
      </c>
      <c r="K677" s="216">
        <v>367456916717</v>
      </c>
      <c r="L677" s="83" t="s">
        <v>191</v>
      </c>
      <c r="M677" s="85">
        <v>43631</v>
      </c>
      <c r="N677" s="83">
        <v>-2666.6666666666702</v>
      </c>
      <c r="O677" s="83" t="s">
        <v>180</v>
      </c>
      <c r="P677" s="83" t="s">
        <v>181</v>
      </c>
      <c r="Q677" s="208" t="s">
        <v>7736</v>
      </c>
      <c r="R677" s="83" t="s">
        <v>102</v>
      </c>
      <c r="S677" s="83" t="s">
        <v>102</v>
      </c>
      <c r="T677" s="83" t="s">
        <v>199</v>
      </c>
      <c r="U677" s="83" t="s">
        <v>10164</v>
      </c>
      <c r="V677" s="83" t="s">
        <v>104</v>
      </c>
      <c r="W677" s="83" t="s">
        <v>105</v>
      </c>
      <c r="X677" s="86" t="s">
        <v>7736</v>
      </c>
      <c r="Y677" s="87" t="s">
        <v>102</v>
      </c>
      <c r="Z677" s="87" t="s">
        <v>102</v>
      </c>
      <c r="AA677" s="87" t="s">
        <v>199</v>
      </c>
      <c r="AB677" s="87" t="s">
        <v>10164</v>
      </c>
      <c r="AC677" s="87" t="s">
        <v>104</v>
      </c>
      <c r="AD677" s="87" t="s">
        <v>105</v>
      </c>
      <c r="AE677" s="87" t="s">
        <v>106</v>
      </c>
      <c r="AF677" s="86" t="s">
        <v>7736</v>
      </c>
      <c r="AG677" s="87" t="s">
        <v>489</v>
      </c>
      <c r="AH677" s="87" t="s">
        <v>10165</v>
      </c>
      <c r="AI677" s="87" t="s">
        <v>104</v>
      </c>
      <c r="AJ677" s="87" t="s">
        <v>204</v>
      </c>
      <c r="AK677" s="88"/>
      <c r="AL677" s="83" t="s">
        <v>107</v>
      </c>
      <c r="AM677" s="89" t="s">
        <v>454</v>
      </c>
      <c r="AN677" s="90" t="s">
        <v>416</v>
      </c>
      <c r="AO677" s="91" t="s">
        <v>641</v>
      </c>
      <c r="AP677" s="90">
        <v>8.3333333333332291</v>
      </c>
      <c r="AQ677" s="92" t="s">
        <v>211</v>
      </c>
      <c r="AR677" s="93" t="s">
        <v>102</v>
      </c>
      <c r="AS677" s="93" t="s">
        <v>102</v>
      </c>
      <c r="AT677" s="93" t="s">
        <v>102</v>
      </c>
      <c r="AU677" s="210" t="s">
        <v>641</v>
      </c>
      <c r="AV677" s="93" t="s">
        <v>192</v>
      </c>
      <c r="AW677" s="94" t="s">
        <v>102</v>
      </c>
      <c r="AX677" s="93" t="s">
        <v>105</v>
      </c>
      <c r="AY677" s="95" t="s">
        <v>188</v>
      </c>
      <c r="AZ677" s="93" t="s">
        <v>102</v>
      </c>
      <c r="BA677" s="93" t="s">
        <v>10166</v>
      </c>
      <c r="BB677" s="93" t="s">
        <v>102</v>
      </c>
      <c r="BC677" s="93" t="s">
        <v>102</v>
      </c>
      <c r="BD677" s="96" t="s">
        <v>102</v>
      </c>
      <c r="BE677" s="90">
        <v>-327.66666666666703</v>
      </c>
      <c r="BF677" s="93" t="s">
        <v>211</v>
      </c>
      <c r="BG677" s="93" t="s">
        <v>102</v>
      </c>
      <c r="BH677" s="93" t="s">
        <v>102</v>
      </c>
      <c r="BI677" s="93" t="s">
        <v>102</v>
      </c>
      <c r="BJ677" s="210" t="s">
        <v>646</v>
      </c>
      <c r="BK677" s="93" t="s">
        <v>182</v>
      </c>
      <c r="BL677" s="97" t="s">
        <v>102</v>
      </c>
      <c r="BM677" s="93" t="s">
        <v>105</v>
      </c>
      <c r="BN677" s="93" t="s">
        <v>104</v>
      </c>
      <c r="BO677" s="93" t="s">
        <v>102</v>
      </c>
      <c r="BP677" s="98">
        <v>20180431</v>
      </c>
      <c r="BQ677" s="93" t="s">
        <v>102</v>
      </c>
      <c r="BR677" s="93" t="s">
        <v>102</v>
      </c>
      <c r="BS677" s="93" t="s">
        <v>102</v>
      </c>
      <c r="BT677" s="99" t="s">
        <v>591</v>
      </c>
      <c r="BU677" s="100" t="s">
        <v>11716</v>
      </c>
      <c r="BV677" s="101" t="s">
        <v>471</v>
      </c>
      <c r="BW677" s="136"/>
      <c r="BX677" s="103" t="s">
        <v>565</v>
      </c>
      <c r="BY677" s="104" t="s">
        <v>190</v>
      </c>
      <c r="BZ677" s="136"/>
      <c r="CA677" s="83" t="s">
        <v>599</v>
      </c>
      <c r="CB677" s="106" t="s">
        <v>647</v>
      </c>
      <c r="CC677" s="106" t="s">
        <v>11717</v>
      </c>
      <c r="CD677" s="107"/>
      <c r="CE677" s="108" t="s">
        <v>107</v>
      </c>
      <c r="CF677" s="108" t="s">
        <v>107</v>
      </c>
      <c r="CG677" s="109"/>
      <c r="CH677" s="110" t="s">
        <v>107</v>
      </c>
      <c r="CI677" s="111"/>
      <c r="CJ677" s="112">
        <v>6710</v>
      </c>
      <c r="CK677" s="113">
        <v>86</v>
      </c>
      <c r="CL677" s="114" t="s">
        <v>134</v>
      </c>
      <c r="CM677" s="114" t="s">
        <v>108</v>
      </c>
      <c r="CN677" s="114"/>
      <c r="CO677" s="115" t="s">
        <v>102</v>
      </c>
      <c r="CP677" s="115" t="s">
        <v>102</v>
      </c>
      <c r="CQ677" s="115" t="s">
        <v>102</v>
      </c>
      <c r="CR677" s="115" t="s">
        <v>102</v>
      </c>
      <c r="CS677" s="116"/>
      <c r="CT677" s="117" t="s">
        <v>109</v>
      </c>
      <c r="CU677" s="117" t="s">
        <v>109</v>
      </c>
      <c r="CV677" s="83">
        <v>673</v>
      </c>
      <c r="CW677" s="83" t="s">
        <v>108</v>
      </c>
      <c r="CX677" s="83">
        <v>673</v>
      </c>
      <c r="CY677" s="83" t="s">
        <v>108</v>
      </c>
      <c r="CZ677" s="83">
        <v>7001</v>
      </c>
      <c r="DA677" s="83" t="s">
        <v>419</v>
      </c>
      <c r="DB677" s="83" t="s">
        <v>130</v>
      </c>
      <c r="DC677" s="83" t="s">
        <v>499</v>
      </c>
      <c r="DD677" s="83">
        <v>1722</v>
      </c>
      <c r="DE677" s="83" t="s">
        <v>444</v>
      </c>
      <c r="DF677" s="83" t="s">
        <v>130</v>
      </c>
      <c r="DG677" s="83" t="s">
        <v>499</v>
      </c>
      <c r="DH677" s="83"/>
      <c r="DI677" s="83">
        <v>0</v>
      </c>
      <c r="DJ677" s="83">
        <v>1</v>
      </c>
      <c r="DK677" s="83">
        <v>0</v>
      </c>
      <c r="DL677" s="83">
        <v>0</v>
      </c>
      <c r="DM677" s="83">
        <v>0</v>
      </c>
      <c r="DN677" s="83">
        <v>0</v>
      </c>
      <c r="DO677" s="83">
        <v>0</v>
      </c>
      <c r="DP677" s="83">
        <v>0</v>
      </c>
      <c r="DQ677" s="83">
        <v>0</v>
      </c>
      <c r="DR677" s="83">
        <v>0</v>
      </c>
      <c r="DS677" s="83">
        <v>0</v>
      </c>
      <c r="DT677" s="83">
        <v>3</v>
      </c>
      <c r="DU677" s="83">
        <v>3</v>
      </c>
      <c r="DV677" s="83">
        <v>0</v>
      </c>
      <c r="DW677" s="83">
        <v>0</v>
      </c>
      <c r="DX677" s="83">
        <v>3</v>
      </c>
      <c r="DY677" s="85">
        <v>44319</v>
      </c>
      <c r="DZ677" s="83" t="s">
        <v>4724</v>
      </c>
      <c r="EA677" s="83" t="s">
        <v>102</v>
      </c>
      <c r="EB677" s="83" t="s">
        <v>482</v>
      </c>
      <c r="EC677" s="83">
        <v>673</v>
      </c>
      <c r="ED677" s="83" t="s">
        <v>483</v>
      </c>
      <c r="EE677" s="83">
        <v>1</v>
      </c>
      <c r="EF677" s="83">
        <v>0</v>
      </c>
      <c r="EG677" s="83">
        <v>0</v>
      </c>
      <c r="EH677" s="83" t="s">
        <v>109</v>
      </c>
      <c r="EI677" s="83" t="s">
        <v>108</v>
      </c>
      <c r="EJ677" s="83" t="s">
        <v>583</v>
      </c>
      <c r="EK677" s="83">
        <v>0</v>
      </c>
      <c r="EL677" s="83">
        <v>0</v>
      </c>
      <c r="EM677" s="83">
        <v>1</v>
      </c>
      <c r="EN677" s="83" t="s">
        <v>497</v>
      </c>
      <c r="EO677" s="83"/>
      <c r="EP677" s="83" t="s">
        <v>436</v>
      </c>
      <c r="EQ677" s="136">
        <v>1</v>
      </c>
      <c r="ER677" s="136">
        <v>1</v>
      </c>
      <c r="ES677" s="136">
        <v>1</v>
      </c>
      <c r="ET677" s="136">
        <v>1</v>
      </c>
      <c r="EU677" s="215" t="s">
        <v>269</v>
      </c>
      <c r="EV677" s="136">
        <v>1</v>
      </c>
      <c r="EW677" s="136">
        <v>1</v>
      </c>
      <c r="EX677" s="136">
        <v>1</v>
      </c>
      <c r="EY677" s="136">
        <v>1</v>
      </c>
      <c r="EZ677" s="136">
        <v>1</v>
      </c>
      <c r="FP677" s="215" t="s">
        <v>592</v>
      </c>
      <c r="FQ677" s="136" t="b">
        <v>1</v>
      </c>
      <c r="FR677" s="136" t="b">
        <v>1</v>
      </c>
      <c r="FS677" s="136" t="b">
        <v>1</v>
      </c>
      <c r="FT677" s="136" t="b">
        <v>1</v>
      </c>
      <c r="FX677" s="215" t="s">
        <v>269</v>
      </c>
    </row>
    <row r="678" spans="1:180" ht="60" customHeight="1" x14ac:dyDescent="0.55000000000000004">
      <c r="A678" s="83" t="s">
        <v>130</v>
      </c>
      <c r="B678" s="83" t="s">
        <v>98</v>
      </c>
      <c r="C678" s="136">
        <v>952033</v>
      </c>
      <c r="D678" s="207" t="s">
        <v>628</v>
      </c>
      <c r="E678" s="208" t="s">
        <v>633</v>
      </c>
      <c r="F678" s="83" t="s">
        <v>108</v>
      </c>
      <c r="G678" s="85">
        <v>22744</v>
      </c>
      <c r="H678" s="83" t="s">
        <v>102</v>
      </c>
      <c r="I678" s="85">
        <v>39772</v>
      </c>
      <c r="J678" s="83" t="s">
        <v>228</v>
      </c>
      <c r="K678" s="216">
        <v>865793658518</v>
      </c>
      <c r="L678" s="83" t="s">
        <v>191</v>
      </c>
      <c r="M678" s="85">
        <v>43619</v>
      </c>
      <c r="N678" s="83">
        <v>-2671.6666666666702</v>
      </c>
      <c r="O678" s="83" t="s">
        <v>193</v>
      </c>
      <c r="P678" s="83" t="s">
        <v>181</v>
      </c>
      <c r="Q678" s="208" t="s">
        <v>7740</v>
      </c>
      <c r="R678" s="83" t="s">
        <v>102</v>
      </c>
      <c r="S678" s="83" t="s">
        <v>102</v>
      </c>
      <c r="T678" s="83" t="s">
        <v>133</v>
      </c>
      <c r="U678" s="83" t="s">
        <v>10167</v>
      </c>
      <c r="V678" s="83" t="s">
        <v>111</v>
      </c>
      <c r="W678" s="83" t="s">
        <v>105</v>
      </c>
      <c r="X678" s="86" t="s">
        <v>7740</v>
      </c>
      <c r="Y678" s="87" t="s">
        <v>102</v>
      </c>
      <c r="Z678" s="87" t="s">
        <v>102</v>
      </c>
      <c r="AA678" s="87" t="s">
        <v>133</v>
      </c>
      <c r="AB678" s="87" t="s">
        <v>10167</v>
      </c>
      <c r="AC678" s="87" t="s">
        <v>111</v>
      </c>
      <c r="AD678" s="87" t="s">
        <v>105</v>
      </c>
      <c r="AE678" s="87" t="s">
        <v>106</v>
      </c>
      <c r="AF678" s="86" t="s">
        <v>7740</v>
      </c>
      <c r="AG678" s="87" t="s">
        <v>486</v>
      </c>
      <c r="AH678" s="87" t="s">
        <v>10167</v>
      </c>
      <c r="AI678" s="87" t="s">
        <v>111</v>
      </c>
      <c r="AJ678" s="87" t="s">
        <v>204</v>
      </c>
      <c r="AK678" s="88"/>
      <c r="AL678" s="83" t="s">
        <v>107</v>
      </c>
      <c r="AM678" s="89" t="s">
        <v>454</v>
      </c>
      <c r="AN678" s="90" t="s">
        <v>416</v>
      </c>
      <c r="AO678" s="91" t="s">
        <v>642</v>
      </c>
      <c r="AP678" s="90">
        <v>8.3333333333332291</v>
      </c>
      <c r="AQ678" s="92" t="s">
        <v>102</v>
      </c>
      <c r="AR678" s="93" t="s">
        <v>102</v>
      </c>
      <c r="AS678" s="93" t="s">
        <v>102</v>
      </c>
      <c r="AT678" s="93" t="s">
        <v>102</v>
      </c>
      <c r="AU678" s="210" t="s">
        <v>644</v>
      </c>
      <c r="AV678" s="93" t="s">
        <v>185</v>
      </c>
      <c r="AW678" s="94" t="s">
        <v>102</v>
      </c>
      <c r="AX678" s="93" t="s">
        <v>183</v>
      </c>
      <c r="AY678" s="95" t="s">
        <v>111</v>
      </c>
      <c r="AZ678" s="93" t="s">
        <v>102</v>
      </c>
      <c r="BA678" s="93" t="s">
        <v>102</v>
      </c>
      <c r="BB678" s="93" t="s">
        <v>102</v>
      </c>
      <c r="BC678" s="93" t="s">
        <v>102</v>
      </c>
      <c r="BD678" s="96" t="s">
        <v>102</v>
      </c>
      <c r="BE678" s="90">
        <v>-328.16666666666703</v>
      </c>
      <c r="BF678" s="93" t="s">
        <v>102</v>
      </c>
      <c r="BG678" s="93" t="s">
        <v>102</v>
      </c>
      <c r="BH678" s="93" t="s">
        <v>102</v>
      </c>
      <c r="BI678" s="93" t="s">
        <v>102</v>
      </c>
      <c r="BJ678" s="210" t="s">
        <v>642</v>
      </c>
      <c r="BK678" s="93" t="s">
        <v>192</v>
      </c>
      <c r="BL678" s="97" t="s">
        <v>102</v>
      </c>
      <c r="BM678" s="93" t="s">
        <v>183</v>
      </c>
      <c r="BN678" s="93" t="s">
        <v>106</v>
      </c>
      <c r="BO678" s="93" t="s">
        <v>102</v>
      </c>
      <c r="BP678" s="98" t="s">
        <v>102</v>
      </c>
      <c r="BQ678" s="93" t="s">
        <v>102</v>
      </c>
      <c r="BR678" s="93" t="s">
        <v>102</v>
      </c>
      <c r="BS678" s="93" t="s">
        <v>102</v>
      </c>
      <c r="BT678" s="99" t="s">
        <v>591</v>
      </c>
      <c r="BU678" s="100" t="s">
        <v>11718</v>
      </c>
      <c r="BV678" s="101" t="s">
        <v>471</v>
      </c>
      <c r="BW678" s="136"/>
      <c r="BX678" s="103" t="s">
        <v>565</v>
      </c>
      <c r="BY678" s="104" t="s">
        <v>190</v>
      </c>
      <c r="BZ678" s="136"/>
      <c r="CA678" s="83" t="s">
        <v>599</v>
      </c>
      <c r="CB678" s="106" t="s">
        <v>647</v>
      </c>
      <c r="CC678" s="106" t="s">
        <v>11719</v>
      </c>
      <c r="CD678" s="107"/>
      <c r="CE678" s="108" t="s">
        <v>107</v>
      </c>
      <c r="CF678" s="108" t="s">
        <v>107</v>
      </c>
      <c r="CG678" s="109"/>
      <c r="CH678" s="110" t="s">
        <v>107</v>
      </c>
      <c r="CI678" s="111"/>
      <c r="CJ678" s="112">
        <v>6710</v>
      </c>
      <c r="CK678" s="113">
        <v>86</v>
      </c>
      <c r="CL678" s="114" t="s">
        <v>134</v>
      </c>
      <c r="CM678" s="114" t="s">
        <v>108</v>
      </c>
      <c r="CN678" s="114"/>
      <c r="CO678" s="115" t="s">
        <v>102</v>
      </c>
      <c r="CP678" s="115" t="s">
        <v>102</v>
      </c>
      <c r="CQ678" s="115" t="s">
        <v>102</v>
      </c>
      <c r="CR678" s="115" t="s">
        <v>102</v>
      </c>
      <c r="CS678" s="116"/>
      <c r="CT678" s="117" t="s">
        <v>109</v>
      </c>
      <c r="CU678" s="117" t="s">
        <v>109</v>
      </c>
      <c r="CV678" s="83">
        <v>674</v>
      </c>
      <c r="CW678" s="83" t="s">
        <v>108</v>
      </c>
      <c r="CX678" s="83">
        <v>674</v>
      </c>
      <c r="CY678" s="83" t="s">
        <v>108</v>
      </c>
      <c r="CZ678" s="83">
        <v>7002</v>
      </c>
      <c r="DA678" s="83" t="s">
        <v>419</v>
      </c>
      <c r="DB678" s="83" t="s">
        <v>130</v>
      </c>
      <c r="DC678" s="83" t="s">
        <v>499</v>
      </c>
      <c r="DD678" s="83">
        <v>1723</v>
      </c>
      <c r="DE678" s="83" t="s">
        <v>444</v>
      </c>
      <c r="DF678" s="83" t="s">
        <v>130</v>
      </c>
      <c r="DG678" s="83" t="s">
        <v>499</v>
      </c>
      <c r="DH678" s="83"/>
      <c r="DI678" s="83">
        <v>0</v>
      </c>
      <c r="DJ678" s="83">
        <v>1</v>
      </c>
      <c r="DK678" s="83">
        <v>0</v>
      </c>
      <c r="DL678" s="83">
        <v>0</v>
      </c>
      <c r="DM678" s="83">
        <v>0</v>
      </c>
      <c r="DN678" s="83">
        <v>0</v>
      </c>
      <c r="DO678" s="83">
        <v>0</v>
      </c>
      <c r="DP678" s="83">
        <v>0</v>
      </c>
      <c r="DQ678" s="83">
        <v>0</v>
      </c>
      <c r="DR678" s="83">
        <v>0</v>
      </c>
      <c r="DS678" s="83">
        <v>0</v>
      </c>
      <c r="DT678" s="83">
        <v>3</v>
      </c>
      <c r="DU678" s="83">
        <v>3</v>
      </c>
      <c r="DV678" s="83">
        <v>0</v>
      </c>
      <c r="DW678" s="83">
        <v>0</v>
      </c>
      <c r="DX678" s="83">
        <v>3</v>
      </c>
      <c r="DY678" s="85">
        <v>44320</v>
      </c>
      <c r="DZ678" s="83" t="s">
        <v>4725</v>
      </c>
      <c r="EA678" s="83" t="s">
        <v>102</v>
      </c>
      <c r="EB678" s="83" t="s">
        <v>482</v>
      </c>
      <c r="EC678" s="83">
        <v>674</v>
      </c>
      <c r="ED678" s="83" t="s">
        <v>483</v>
      </c>
      <c r="EE678" s="83">
        <v>1</v>
      </c>
      <c r="EF678" s="83">
        <v>0</v>
      </c>
      <c r="EG678" s="83">
        <v>0</v>
      </c>
      <c r="EH678" s="83" t="s">
        <v>109</v>
      </c>
      <c r="EI678" s="83" t="s">
        <v>108</v>
      </c>
      <c r="EJ678" s="83" t="s">
        <v>583</v>
      </c>
      <c r="EK678" s="83">
        <v>0</v>
      </c>
      <c r="EL678" s="83">
        <v>0</v>
      </c>
      <c r="EM678" s="83">
        <v>1</v>
      </c>
      <c r="EN678" s="83" t="s">
        <v>497</v>
      </c>
      <c r="EO678" s="83"/>
      <c r="EP678" s="83" t="s">
        <v>436</v>
      </c>
      <c r="EQ678" s="136">
        <v>1</v>
      </c>
      <c r="ER678" s="136">
        <v>1</v>
      </c>
      <c r="ES678" s="136">
        <v>1</v>
      </c>
      <c r="ET678" s="136">
        <v>1</v>
      </c>
      <c r="EU678" s="215" t="s">
        <v>269</v>
      </c>
      <c r="EV678" s="136">
        <v>1</v>
      </c>
      <c r="EW678" s="136">
        <v>1</v>
      </c>
      <c r="EX678" s="136">
        <v>1</v>
      </c>
      <c r="EY678" s="136">
        <v>1</v>
      </c>
      <c r="EZ678" s="136">
        <v>1</v>
      </c>
      <c r="FP678" s="215" t="s">
        <v>592</v>
      </c>
      <c r="FQ678" s="136" t="b">
        <v>1</v>
      </c>
      <c r="FR678" s="136" t="b">
        <v>1</v>
      </c>
      <c r="FS678" s="136" t="b">
        <v>1</v>
      </c>
      <c r="FT678" s="136" t="b">
        <v>1</v>
      </c>
      <c r="FX678" s="215" t="s">
        <v>269</v>
      </c>
    </row>
    <row r="679" spans="1:180" ht="60" customHeight="1" x14ac:dyDescent="0.55000000000000004">
      <c r="A679" s="83" t="s">
        <v>130</v>
      </c>
      <c r="B679" s="83" t="s">
        <v>98</v>
      </c>
      <c r="C679" s="136">
        <v>180255</v>
      </c>
      <c r="D679" s="207" t="s">
        <v>629</v>
      </c>
      <c r="E679" s="208" t="s">
        <v>634</v>
      </c>
      <c r="F679" s="83" t="s">
        <v>108</v>
      </c>
      <c r="G679" s="85">
        <v>26341</v>
      </c>
      <c r="H679" s="83" t="s">
        <v>102</v>
      </c>
      <c r="I679" s="85">
        <v>34633</v>
      </c>
      <c r="J679" s="83" t="s">
        <v>228</v>
      </c>
      <c r="K679" s="216">
        <v>902724999090</v>
      </c>
      <c r="L679" s="83" t="s">
        <v>191</v>
      </c>
      <c r="M679" s="85">
        <v>43642</v>
      </c>
      <c r="N679" s="83">
        <v>-2676.6666666666702</v>
      </c>
      <c r="O679" s="83" t="s">
        <v>193</v>
      </c>
      <c r="P679" s="83" t="s">
        <v>181</v>
      </c>
      <c r="Q679" s="208" t="s">
        <v>7744</v>
      </c>
      <c r="R679" s="83" t="s">
        <v>102</v>
      </c>
      <c r="S679" s="83" t="s">
        <v>102</v>
      </c>
      <c r="T679" s="83" t="s">
        <v>131</v>
      </c>
      <c r="U679" s="83" t="s">
        <v>10168</v>
      </c>
      <c r="V679" s="83" t="s">
        <v>104</v>
      </c>
      <c r="W679" s="83" t="s">
        <v>105</v>
      </c>
      <c r="X679" s="86" t="s">
        <v>7744</v>
      </c>
      <c r="Y679" s="87" t="s">
        <v>102</v>
      </c>
      <c r="Z679" s="87" t="s">
        <v>102</v>
      </c>
      <c r="AA679" s="87" t="s">
        <v>131</v>
      </c>
      <c r="AB679" s="87" t="s">
        <v>10168</v>
      </c>
      <c r="AC679" s="87" t="s">
        <v>104</v>
      </c>
      <c r="AD679" s="87" t="s">
        <v>105</v>
      </c>
      <c r="AE679" s="87" t="s">
        <v>106</v>
      </c>
      <c r="AF679" s="86" t="s">
        <v>7744</v>
      </c>
      <c r="AG679" s="87" t="s">
        <v>177</v>
      </c>
      <c r="AH679" s="87" t="s">
        <v>10168</v>
      </c>
      <c r="AI679" s="87" t="s">
        <v>104</v>
      </c>
      <c r="AJ679" s="87" t="s">
        <v>204</v>
      </c>
      <c r="AK679" s="88"/>
      <c r="AL679" s="83" t="s">
        <v>107</v>
      </c>
      <c r="AM679" s="89" t="s">
        <v>454</v>
      </c>
      <c r="AN679" s="90" t="s">
        <v>416</v>
      </c>
      <c r="AO679" s="91" t="s">
        <v>643</v>
      </c>
      <c r="AP679" s="90">
        <v>8.3333333333332291</v>
      </c>
      <c r="AQ679" s="92" t="s">
        <v>102</v>
      </c>
      <c r="AR679" s="93" t="s">
        <v>102</v>
      </c>
      <c r="AS679" s="93" t="s">
        <v>102</v>
      </c>
      <c r="AT679" s="93" t="s">
        <v>102</v>
      </c>
      <c r="AU679" s="210" t="s">
        <v>645</v>
      </c>
      <c r="AV679" s="93" t="s">
        <v>185</v>
      </c>
      <c r="AW679" s="94" t="s">
        <v>102</v>
      </c>
      <c r="AX679" s="93" t="s">
        <v>105</v>
      </c>
      <c r="AY679" s="95" t="s">
        <v>104</v>
      </c>
      <c r="AZ679" s="93" t="s">
        <v>102</v>
      </c>
      <c r="BA679" s="93" t="s">
        <v>102</v>
      </c>
      <c r="BB679" s="93" t="s">
        <v>102</v>
      </c>
      <c r="BC679" s="93" t="s">
        <v>102</v>
      </c>
      <c r="BD679" s="96" t="s">
        <v>102</v>
      </c>
      <c r="BE679" s="90">
        <v>-328.66666666666703</v>
      </c>
      <c r="BF679" s="93" t="s">
        <v>102</v>
      </c>
      <c r="BG679" s="93" t="s">
        <v>102</v>
      </c>
      <c r="BH679" s="93" t="s">
        <v>102</v>
      </c>
      <c r="BI679" s="93" t="s">
        <v>102</v>
      </c>
      <c r="BJ679" s="210" t="s">
        <v>643</v>
      </c>
      <c r="BK679" s="93" t="s">
        <v>196</v>
      </c>
      <c r="BL679" s="97" t="s">
        <v>102</v>
      </c>
      <c r="BM679" s="93" t="s">
        <v>105</v>
      </c>
      <c r="BN679" s="93" t="s">
        <v>596</v>
      </c>
      <c r="BO679" s="93" t="s">
        <v>102</v>
      </c>
      <c r="BP679" s="98" t="s">
        <v>102</v>
      </c>
      <c r="BQ679" s="93" t="s">
        <v>102</v>
      </c>
      <c r="BR679" s="93" t="s">
        <v>102</v>
      </c>
      <c r="BS679" s="93" t="s">
        <v>102</v>
      </c>
      <c r="BT679" s="99" t="s">
        <v>591</v>
      </c>
      <c r="BU679" s="100" t="s">
        <v>11720</v>
      </c>
      <c r="BV679" s="101" t="s">
        <v>471</v>
      </c>
      <c r="BW679" s="136"/>
      <c r="BX679" s="103" t="s">
        <v>565</v>
      </c>
      <c r="BY679" s="104" t="s">
        <v>190</v>
      </c>
      <c r="BZ679" s="136"/>
      <c r="CA679" s="83" t="s">
        <v>599</v>
      </c>
      <c r="CB679" s="106" t="s">
        <v>647</v>
      </c>
      <c r="CC679" s="106" t="s">
        <v>11721</v>
      </c>
      <c r="CD679" s="107"/>
      <c r="CE679" s="108" t="s">
        <v>107</v>
      </c>
      <c r="CF679" s="108" t="s">
        <v>107</v>
      </c>
      <c r="CG679" s="109"/>
      <c r="CH679" s="110" t="s">
        <v>107</v>
      </c>
      <c r="CI679" s="111"/>
      <c r="CJ679" s="112">
        <v>6710</v>
      </c>
      <c r="CK679" s="113">
        <v>86</v>
      </c>
      <c r="CL679" s="114" t="s">
        <v>134</v>
      </c>
      <c r="CM679" s="114" t="s">
        <v>108</v>
      </c>
      <c r="CN679" s="114"/>
      <c r="CO679" s="115" t="s">
        <v>102</v>
      </c>
      <c r="CP679" s="115" t="s">
        <v>102</v>
      </c>
      <c r="CQ679" s="115" t="s">
        <v>102</v>
      </c>
      <c r="CR679" s="115" t="s">
        <v>102</v>
      </c>
      <c r="CS679" s="116"/>
      <c r="CT679" s="117" t="s">
        <v>109</v>
      </c>
      <c r="CU679" s="117" t="s">
        <v>109</v>
      </c>
      <c r="CV679" s="83">
        <v>675</v>
      </c>
      <c r="CW679" s="83" t="s">
        <v>108</v>
      </c>
      <c r="CX679" s="83">
        <v>675</v>
      </c>
      <c r="CY679" s="83" t="s">
        <v>108</v>
      </c>
      <c r="CZ679" s="83">
        <v>7003</v>
      </c>
      <c r="DA679" s="83" t="s">
        <v>419</v>
      </c>
      <c r="DB679" s="83" t="s">
        <v>130</v>
      </c>
      <c r="DC679" s="83" t="s">
        <v>499</v>
      </c>
      <c r="DD679" s="83">
        <v>1724</v>
      </c>
      <c r="DE679" s="83" t="s">
        <v>444</v>
      </c>
      <c r="DF679" s="83" t="s">
        <v>130</v>
      </c>
      <c r="DG679" s="83" t="s">
        <v>499</v>
      </c>
      <c r="DH679" s="83"/>
      <c r="DI679" s="83">
        <v>0</v>
      </c>
      <c r="DJ679" s="83">
        <v>1</v>
      </c>
      <c r="DK679" s="83">
        <v>0</v>
      </c>
      <c r="DL679" s="83">
        <v>0</v>
      </c>
      <c r="DM679" s="83">
        <v>0</v>
      </c>
      <c r="DN679" s="83">
        <v>0</v>
      </c>
      <c r="DO679" s="83">
        <v>0</v>
      </c>
      <c r="DP679" s="83">
        <v>0</v>
      </c>
      <c r="DQ679" s="83">
        <v>0</v>
      </c>
      <c r="DR679" s="83">
        <v>0</v>
      </c>
      <c r="DS679" s="83">
        <v>0</v>
      </c>
      <c r="DT679" s="83">
        <v>3</v>
      </c>
      <c r="DU679" s="83">
        <v>3</v>
      </c>
      <c r="DV679" s="83">
        <v>0</v>
      </c>
      <c r="DW679" s="83">
        <v>0</v>
      </c>
      <c r="DX679" s="83">
        <v>3</v>
      </c>
      <c r="DY679" s="85">
        <v>44321</v>
      </c>
      <c r="DZ679" s="83" t="s">
        <v>4726</v>
      </c>
      <c r="EA679" s="83" t="s">
        <v>102</v>
      </c>
      <c r="EB679" s="83" t="s">
        <v>482</v>
      </c>
      <c r="EC679" s="83">
        <v>675</v>
      </c>
      <c r="ED679" s="83" t="s">
        <v>483</v>
      </c>
      <c r="EE679" s="83">
        <v>1</v>
      </c>
      <c r="EF679" s="83">
        <v>0</v>
      </c>
      <c r="EG679" s="83">
        <v>0</v>
      </c>
      <c r="EH679" s="83" t="s">
        <v>109</v>
      </c>
      <c r="EI679" s="83" t="s">
        <v>108</v>
      </c>
      <c r="EJ679" s="83" t="s">
        <v>583</v>
      </c>
      <c r="EK679" s="83">
        <v>0</v>
      </c>
      <c r="EL679" s="83">
        <v>0</v>
      </c>
      <c r="EM679" s="83">
        <v>1</v>
      </c>
      <c r="EN679" s="83" t="s">
        <v>497</v>
      </c>
      <c r="EO679" s="83"/>
      <c r="EP679" s="83" t="s">
        <v>436</v>
      </c>
      <c r="EQ679" s="136">
        <v>1</v>
      </c>
      <c r="ER679" s="136">
        <v>1</v>
      </c>
      <c r="ES679" s="136">
        <v>1</v>
      </c>
      <c r="ET679" s="136">
        <v>1</v>
      </c>
      <c r="EU679" s="215" t="s">
        <v>269</v>
      </c>
      <c r="EV679" s="136">
        <v>1</v>
      </c>
      <c r="EW679" s="136">
        <v>1</v>
      </c>
      <c r="EX679" s="136">
        <v>1</v>
      </c>
      <c r="EY679" s="136">
        <v>1</v>
      </c>
      <c r="EZ679" s="136">
        <v>1</v>
      </c>
      <c r="FP679" s="215" t="s">
        <v>592</v>
      </c>
      <c r="FQ679" s="136" t="b">
        <v>1</v>
      </c>
      <c r="FR679" s="136" t="b">
        <v>1</v>
      </c>
      <c r="FS679" s="136" t="b">
        <v>1</v>
      </c>
      <c r="FT679" s="136" t="b">
        <v>1</v>
      </c>
      <c r="FX679" s="215" t="s">
        <v>269</v>
      </c>
    </row>
    <row r="680" spans="1:180" ht="60" customHeight="1" x14ac:dyDescent="0.55000000000000004">
      <c r="A680" s="83" t="s">
        <v>130</v>
      </c>
      <c r="B680" s="83" t="s">
        <v>98</v>
      </c>
      <c r="C680" s="136">
        <v>180093</v>
      </c>
      <c r="D680" s="207" t="s">
        <v>627</v>
      </c>
      <c r="E680" s="208" t="s">
        <v>630</v>
      </c>
      <c r="F680" s="83" t="s">
        <v>108</v>
      </c>
      <c r="G680" s="85">
        <v>20621</v>
      </c>
      <c r="H680" s="83" t="s">
        <v>102</v>
      </c>
      <c r="I680" s="85">
        <v>39794</v>
      </c>
      <c r="J680" s="83" t="s">
        <v>228</v>
      </c>
      <c r="K680" s="216">
        <v>852790423809</v>
      </c>
      <c r="L680" s="83" t="s">
        <v>191</v>
      </c>
      <c r="M680" s="85">
        <v>43631</v>
      </c>
      <c r="N680" s="83">
        <v>-2681.6666666666702</v>
      </c>
      <c r="O680" s="83" t="s">
        <v>180</v>
      </c>
      <c r="P680" s="83" t="s">
        <v>181</v>
      </c>
      <c r="Q680" s="208" t="s">
        <v>7748</v>
      </c>
      <c r="R680" s="83" t="s">
        <v>102</v>
      </c>
      <c r="S680" s="83" t="s">
        <v>102</v>
      </c>
      <c r="T680" s="83" t="s">
        <v>199</v>
      </c>
      <c r="U680" s="83" t="s">
        <v>10169</v>
      </c>
      <c r="V680" s="83" t="s">
        <v>104</v>
      </c>
      <c r="W680" s="83" t="s">
        <v>105</v>
      </c>
      <c r="X680" s="86" t="s">
        <v>7748</v>
      </c>
      <c r="Y680" s="87" t="s">
        <v>102</v>
      </c>
      <c r="Z680" s="87" t="s">
        <v>102</v>
      </c>
      <c r="AA680" s="87" t="s">
        <v>199</v>
      </c>
      <c r="AB680" s="87" t="s">
        <v>10169</v>
      </c>
      <c r="AC680" s="87" t="s">
        <v>104</v>
      </c>
      <c r="AD680" s="87" t="s">
        <v>105</v>
      </c>
      <c r="AE680" s="87" t="s">
        <v>106</v>
      </c>
      <c r="AF680" s="86" t="s">
        <v>7748</v>
      </c>
      <c r="AG680" s="87" t="s">
        <v>489</v>
      </c>
      <c r="AH680" s="87" t="s">
        <v>10170</v>
      </c>
      <c r="AI680" s="87" t="s">
        <v>104</v>
      </c>
      <c r="AJ680" s="87" t="s">
        <v>204</v>
      </c>
      <c r="AK680" s="88"/>
      <c r="AL680" s="83" t="s">
        <v>107</v>
      </c>
      <c r="AM680" s="89" t="s">
        <v>454</v>
      </c>
      <c r="AN680" s="90" t="s">
        <v>416</v>
      </c>
      <c r="AO680" s="91" t="s">
        <v>641</v>
      </c>
      <c r="AP680" s="90">
        <v>8.3333333333332291</v>
      </c>
      <c r="AQ680" s="92" t="s">
        <v>211</v>
      </c>
      <c r="AR680" s="93" t="s">
        <v>102</v>
      </c>
      <c r="AS680" s="93" t="s">
        <v>102</v>
      </c>
      <c r="AT680" s="93" t="s">
        <v>102</v>
      </c>
      <c r="AU680" s="210" t="s">
        <v>641</v>
      </c>
      <c r="AV680" s="93" t="s">
        <v>192</v>
      </c>
      <c r="AW680" s="94" t="s">
        <v>102</v>
      </c>
      <c r="AX680" s="93" t="s">
        <v>105</v>
      </c>
      <c r="AY680" s="95" t="s">
        <v>188</v>
      </c>
      <c r="AZ680" s="93" t="s">
        <v>102</v>
      </c>
      <c r="BA680" s="93" t="s">
        <v>10171</v>
      </c>
      <c r="BB680" s="93" t="s">
        <v>102</v>
      </c>
      <c r="BC680" s="93" t="s">
        <v>102</v>
      </c>
      <c r="BD680" s="96" t="s">
        <v>102</v>
      </c>
      <c r="BE680" s="90">
        <v>-329.16666666666703</v>
      </c>
      <c r="BF680" s="93" t="s">
        <v>211</v>
      </c>
      <c r="BG680" s="93" t="s">
        <v>102</v>
      </c>
      <c r="BH680" s="93" t="s">
        <v>102</v>
      </c>
      <c r="BI680" s="93" t="s">
        <v>102</v>
      </c>
      <c r="BJ680" s="210" t="s">
        <v>646</v>
      </c>
      <c r="BK680" s="93" t="s">
        <v>182</v>
      </c>
      <c r="BL680" s="97" t="s">
        <v>102</v>
      </c>
      <c r="BM680" s="93" t="s">
        <v>105</v>
      </c>
      <c r="BN680" s="93" t="s">
        <v>104</v>
      </c>
      <c r="BO680" s="93" t="s">
        <v>102</v>
      </c>
      <c r="BP680" s="98">
        <v>20180432</v>
      </c>
      <c r="BQ680" s="93" t="s">
        <v>102</v>
      </c>
      <c r="BR680" s="93" t="s">
        <v>102</v>
      </c>
      <c r="BS680" s="93" t="s">
        <v>102</v>
      </c>
      <c r="BT680" s="99" t="s">
        <v>591</v>
      </c>
      <c r="BU680" s="100" t="s">
        <v>11722</v>
      </c>
      <c r="BV680" s="101" t="s">
        <v>471</v>
      </c>
      <c r="BW680" s="136"/>
      <c r="BX680" s="103" t="s">
        <v>565</v>
      </c>
      <c r="BY680" s="104" t="s">
        <v>190</v>
      </c>
      <c r="BZ680" s="136"/>
      <c r="CA680" s="83" t="s">
        <v>599</v>
      </c>
      <c r="CB680" s="106" t="s">
        <v>647</v>
      </c>
      <c r="CC680" s="106" t="s">
        <v>11723</v>
      </c>
      <c r="CD680" s="107"/>
      <c r="CE680" s="108" t="s">
        <v>107</v>
      </c>
      <c r="CF680" s="108" t="s">
        <v>107</v>
      </c>
      <c r="CG680" s="109"/>
      <c r="CH680" s="110" t="s">
        <v>107</v>
      </c>
      <c r="CI680" s="111"/>
      <c r="CJ680" s="112">
        <v>6710</v>
      </c>
      <c r="CK680" s="113">
        <v>86</v>
      </c>
      <c r="CL680" s="114" t="s">
        <v>134</v>
      </c>
      <c r="CM680" s="114" t="s">
        <v>108</v>
      </c>
      <c r="CN680" s="114"/>
      <c r="CO680" s="115" t="s">
        <v>102</v>
      </c>
      <c r="CP680" s="115" t="s">
        <v>102</v>
      </c>
      <c r="CQ680" s="115" t="s">
        <v>102</v>
      </c>
      <c r="CR680" s="115" t="s">
        <v>102</v>
      </c>
      <c r="CS680" s="116"/>
      <c r="CT680" s="117" t="s">
        <v>109</v>
      </c>
      <c r="CU680" s="117" t="s">
        <v>109</v>
      </c>
      <c r="CV680" s="83">
        <v>676</v>
      </c>
      <c r="CW680" s="83" t="s">
        <v>108</v>
      </c>
      <c r="CX680" s="83">
        <v>676</v>
      </c>
      <c r="CY680" s="83" t="s">
        <v>108</v>
      </c>
      <c r="CZ680" s="83">
        <v>7004</v>
      </c>
      <c r="DA680" s="83" t="s">
        <v>419</v>
      </c>
      <c r="DB680" s="83" t="s">
        <v>130</v>
      </c>
      <c r="DC680" s="83" t="s">
        <v>499</v>
      </c>
      <c r="DD680" s="83">
        <v>1725</v>
      </c>
      <c r="DE680" s="83" t="s">
        <v>444</v>
      </c>
      <c r="DF680" s="83" t="s">
        <v>130</v>
      </c>
      <c r="DG680" s="83" t="s">
        <v>499</v>
      </c>
      <c r="DH680" s="83"/>
      <c r="DI680" s="83">
        <v>0</v>
      </c>
      <c r="DJ680" s="83">
        <v>1</v>
      </c>
      <c r="DK680" s="83">
        <v>0</v>
      </c>
      <c r="DL680" s="83">
        <v>0</v>
      </c>
      <c r="DM680" s="83">
        <v>0</v>
      </c>
      <c r="DN680" s="83">
        <v>0</v>
      </c>
      <c r="DO680" s="83">
        <v>0</v>
      </c>
      <c r="DP680" s="83">
        <v>0</v>
      </c>
      <c r="DQ680" s="83">
        <v>0</v>
      </c>
      <c r="DR680" s="83">
        <v>0</v>
      </c>
      <c r="DS680" s="83">
        <v>0</v>
      </c>
      <c r="DT680" s="83">
        <v>3</v>
      </c>
      <c r="DU680" s="83">
        <v>3</v>
      </c>
      <c r="DV680" s="83">
        <v>0</v>
      </c>
      <c r="DW680" s="83">
        <v>0</v>
      </c>
      <c r="DX680" s="83">
        <v>3</v>
      </c>
      <c r="DY680" s="85">
        <v>44322</v>
      </c>
      <c r="DZ680" s="83" t="s">
        <v>4727</v>
      </c>
      <c r="EA680" s="83" t="s">
        <v>102</v>
      </c>
      <c r="EB680" s="83" t="s">
        <v>482</v>
      </c>
      <c r="EC680" s="83">
        <v>676</v>
      </c>
      <c r="ED680" s="83" t="s">
        <v>483</v>
      </c>
      <c r="EE680" s="83">
        <v>1</v>
      </c>
      <c r="EF680" s="83">
        <v>0</v>
      </c>
      <c r="EG680" s="83">
        <v>0</v>
      </c>
      <c r="EH680" s="83" t="s">
        <v>109</v>
      </c>
      <c r="EI680" s="83" t="s">
        <v>108</v>
      </c>
      <c r="EJ680" s="83" t="s">
        <v>583</v>
      </c>
      <c r="EK680" s="83">
        <v>0</v>
      </c>
      <c r="EL680" s="83">
        <v>0</v>
      </c>
      <c r="EM680" s="83">
        <v>1</v>
      </c>
      <c r="EN680" s="83" t="s">
        <v>497</v>
      </c>
      <c r="EO680" s="83"/>
      <c r="EP680" s="83" t="s">
        <v>436</v>
      </c>
      <c r="EQ680" s="136">
        <v>1</v>
      </c>
      <c r="ER680" s="136">
        <v>1</v>
      </c>
      <c r="ES680" s="136">
        <v>1</v>
      </c>
      <c r="ET680" s="136">
        <v>1</v>
      </c>
      <c r="EU680" s="215" t="s">
        <v>269</v>
      </c>
      <c r="EV680" s="136">
        <v>1</v>
      </c>
      <c r="EW680" s="136">
        <v>1</v>
      </c>
      <c r="EX680" s="136">
        <v>1</v>
      </c>
      <c r="EY680" s="136">
        <v>1</v>
      </c>
      <c r="EZ680" s="136">
        <v>1</v>
      </c>
      <c r="FP680" s="215" t="s">
        <v>592</v>
      </c>
      <c r="FQ680" s="136" t="b">
        <v>1</v>
      </c>
      <c r="FR680" s="136" t="b">
        <v>1</v>
      </c>
      <c r="FS680" s="136" t="b">
        <v>1</v>
      </c>
      <c r="FT680" s="136" t="b">
        <v>1</v>
      </c>
      <c r="FX680" s="215" t="s">
        <v>269</v>
      </c>
    </row>
    <row r="681" spans="1:180" ht="60" customHeight="1" x14ac:dyDescent="0.55000000000000004">
      <c r="A681" s="83" t="s">
        <v>130</v>
      </c>
      <c r="B681" s="83" t="s">
        <v>98</v>
      </c>
      <c r="C681" s="136">
        <v>965427</v>
      </c>
      <c r="D681" s="207" t="s">
        <v>628</v>
      </c>
      <c r="E681" s="208" t="s">
        <v>633</v>
      </c>
      <c r="F681" s="83" t="s">
        <v>108</v>
      </c>
      <c r="G681" s="85">
        <v>22744</v>
      </c>
      <c r="H681" s="83" t="s">
        <v>102</v>
      </c>
      <c r="I681" s="85">
        <v>39772</v>
      </c>
      <c r="J681" s="83" t="s">
        <v>228</v>
      </c>
      <c r="K681" s="216">
        <v>755718885211</v>
      </c>
      <c r="L681" s="83" t="s">
        <v>191</v>
      </c>
      <c r="M681" s="85">
        <v>43619</v>
      </c>
      <c r="N681" s="83">
        <v>-2686.6666666666702</v>
      </c>
      <c r="O681" s="83" t="s">
        <v>193</v>
      </c>
      <c r="P681" s="83" t="s">
        <v>181</v>
      </c>
      <c r="Q681" s="208" t="s">
        <v>7752</v>
      </c>
      <c r="R681" s="83" t="s">
        <v>102</v>
      </c>
      <c r="S681" s="83" t="s">
        <v>102</v>
      </c>
      <c r="T681" s="83" t="s">
        <v>133</v>
      </c>
      <c r="U681" s="83" t="s">
        <v>10172</v>
      </c>
      <c r="V681" s="83" t="s">
        <v>111</v>
      </c>
      <c r="W681" s="83" t="s">
        <v>105</v>
      </c>
      <c r="X681" s="86" t="s">
        <v>7752</v>
      </c>
      <c r="Y681" s="87" t="s">
        <v>102</v>
      </c>
      <c r="Z681" s="87" t="s">
        <v>102</v>
      </c>
      <c r="AA681" s="87" t="s">
        <v>133</v>
      </c>
      <c r="AB681" s="87" t="s">
        <v>10172</v>
      </c>
      <c r="AC681" s="87" t="s">
        <v>111</v>
      </c>
      <c r="AD681" s="87" t="s">
        <v>105</v>
      </c>
      <c r="AE681" s="87" t="s">
        <v>106</v>
      </c>
      <c r="AF681" s="86" t="s">
        <v>7752</v>
      </c>
      <c r="AG681" s="87" t="s">
        <v>486</v>
      </c>
      <c r="AH681" s="87" t="s">
        <v>10172</v>
      </c>
      <c r="AI681" s="87" t="s">
        <v>111</v>
      </c>
      <c r="AJ681" s="87" t="s">
        <v>204</v>
      </c>
      <c r="AK681" s="88"/>
      <c r="AL681" s="83" t="s">
        <v>107</v>
      </c>
      <c r="AM681" s="89" t="s">
        <v>454</v>
      </c>
      <c r="AN681" s="90" t="s">
        <v>416</v>
      </c>
      <c r="AO681" s="91" t="s">
        <v>642</v>
      </c>
      <c r="AP681" s="90">
        <v>8.3333333333332291</v>
      </c>
      <c r="AQ681" s="92" t="s">
        <v>102</v>
      </c>
      <c r="AR681" s="93" t="s">
        <v>102</v>
      </c>
      <c r="AS681" s="93" t="s">
        <v>102</v>
      </c>
      <c r="AT681" s="93" t="s">
        <v>102</v>
      </c>
      <c r="AU681" s="210" t="s">
        <v>644</v>
      </c>
      <c r="AV681" s="93" t="s">
        <v>185</v>
      </c>
      <c r="AW681" s="94" t="s">
        <v>102</v>
      </c>
      <c r="AX681" s="93" t="s">
        <v>183</v>
      </c>
      <c r="AY681" s="95" t="s">
        <v>111</v>
      </c>
      <c r="AZ681" s="93" t="s">
        <v>102</v>
      </c>
      <c r="BA681" s="93" t="s">
        <v>102</v>
      </c>
      <c r="BB681" s="93" t="s">
        <v>102</v>
      </c>
      <c r="BC681" s="93" t="s">
        <v>102</v>
      </c>
      <c r="BD681" s="96" t="s">
        <v>102</v>
      </c>
      <c r="BE681" s="90">
        <v>-329.66666666666703</v>
      </c>
      <c r="BF681" s="93" t="s">
        <v>102</v>
      </c>
      <c r="BG681" s="93" t="s">
        <v>102</v>
      </c>
      <c r="BH681" s="93" t="s">
        <v>102</v>
      </c>
      <c r="BI681" s="93" t="s">
        <v>102</v>
      </c>
      <c r="BJ681" s="210" t="s">
        <v>642</v>
      </c>
      <c r="BK681" s="93" t="s">
        <v>192</v>
      </c>
      <c r="BL681" s="97" t="s">
        <v>102</v>
      </c>
      <c r="BM681" s="93" t="s">
        <v>183</v>
      </c>
      <c r="BN681" s="93" t="s">
        <v>106</v>
      </c>
      <c r="BO681" s="93" t="s">
        <v>102</v>
      </c>
      <c r="BP681" s="98" t="s">
        <v>102</v>
      </c>
      <c r="BQ681" s="93" t="s">
        <v>102</v>
      </c>
      <c r="BR681" s="93" t="s">
        <v>102</v>
      </c>
      <c r="BS681" s="93" t="s">
        <v>102</v>
      </c>
      <c r="BT681" s="99" t="s">
        <v>591</v>
      </c>
      <c r="BU681" s="100" t="s">
        <v>11724</v>
      </c>
      <c r="BV681" s="101" t="s">
        <v>471</v>
      </c>
      <c r="BW681" s="136"/>
      <c r="BX681" s="103" t="s">
        <v>565</v>
      </c>
      <c r="BY681" s="104" t="s">
        <v>190</v>
      </c>
      <c r="BZ681" s="136"/>
      <c r="CA681" s="83" t="s">
        <v>599</v>
      </c>
      <c r="CB681" s="106" t="s">
        <v>647</v>
      </c>
      <c r="CC681" s="106" t="s">
        <v>11725</v>
      </c>
      <c r="CD681" s="107"/>
      <c r="CE681" s="108" t="s">
        <v>107</v>
      </c>
      <c r="CF681" s="108" t="s">
        <v>107</v>
      </c>
      <c r="CG681" s="109"/>
      <c r="CH681" s="110" t="s">
        <v>107</v>
      </c>
      <c r="CI681" s="111"/>
      <c r="CJ681" s="112">
        <v>6710</v>
      </c>
      <c r="CK681" s="113">
        <v>86</v>
      </c>
      <c r="CL681" s="114" t="s">
        <v>134</v>
      </c>
      <c r="CM681" s="114" t="s">
        <v>108</v>
      </c>
      <c r="CN681" s="114"/>
      <c r="CO681" s="115" t="s">
        <v>102</v>
      </c>
      <c r="CP681" s="115" t="s">
        <v>102</v>
      </c>
      <c r="CQ681" s="115" t="s">
        <v>102</v>
      </c>
      <c r="CR681" s="115" t="s">
        <v>102</v>
      </c>
      <c r="CS681" s="116"/>
      <c r="CT681" s="117" t="s">
        <v>109</v>
      </c>
      <c r="CU681" s="117" t="s">
        <v>109</v>
      </c>
      <c r="CV681" s="83">
        <v>677</v>
      </c>
      <c r="CW681" s="83" t="s">
        <v>108</v>
      </c>
      <c r="CX681" s="83">
        <v>677</v>
      </c>
      <c r="CY681" s="83" t="s">
        <v>108</v>
      </c>
      <c r="CZ681" s="83">
        <v>7005</v>
      </c>
      <c r="DA681" s="83" t="s">
        <v>419</v>
      </c>
      <c r="DB681" s="83" t="s">
        <v>130</v>
      </c>
      <c r="DC681" s="83" t="s">
        <v>499</v>
      </c>
      <c r="DD681" s="83">
        <v>1726</v>
      </c>
      <c r="DE681" s="83" t="s">
        <v>444</v>
      </c>
      <c r="DF681" s="83" t="s">
        <v>130</v>
      </c>
      <c r="DG681" s="83" t="s">
        <v>499</v>
      </c>
      <c r="DH681" s="83"/>
      <c r="DI681" s="83">
        <v>0</v>
      </c>
      <c r="DJ681" s="83">
        <v>1</v>
      </c>
      <c r="DK681" s="83">
        <v>0</v>
      </c>
      <c r="DL681" s="83">
        <v>0</v>
      </c>
      <c r="DM681" s="83">
        <v>0</v>
      </c>
      <c r="DN681" s="83">
        <v>0</v>
      </c>
      <c r="DO681" s="83">
        <v>0</v>
      </c>
      <c r="DP681" s="83">
        <v>0</v>
      </c>
      <c r="DQ681" s="83">
        <v>0</v>
      </c>
      <c r="DR681" s="83">
        <v>0</v>
      </c>
      <c r="DS681" s="83">
        <v>0</v>
      </c>
      <c r="DT681" s="83">
        <v>3</v>
      </c>
      <c r="DU681" s="83">
        <v>3</v>
      </c>
      <c r="DV681" s="83">
        <v>0</v>
      </c>
      <c r="DW681" s="83">
        <v>0</v>
      </c>
      <c r="DX681" s="83">
        <v>3</v>
      </c>
      <c r="DY681" s="85">
        <v>44323</v>
      </c>
      <c r="DZ681" s="83" t="s">
        <v>4728</v>
      </c>
      <c r="EA681" s="83" t="s">
        <v>102</v>
      </c>
      <c r="EB681" s="83" t="s">
        <v>482</v>
      </c>
      <c r="EC681" s="83">
        <v>677</v>
      </c>
      <c r="ED681" s="83" t="s">
        <v>483</v>
      </c>
      <c r="EE681" s="83">
        <v>1</v>
      </c>
      <c r="EF681" s="83">
        <v>0</v>
      </c>
      <c r="EG681" s="83">
        <v>0</v>
      </c>
      <c r="EH681" s="83" t="s">
        <v>109</v>
      </c>
      <c r="EI681" s="83" t="s">
        <v>108</v>
      </c>
      <c r="EJ681" s="83" t="s">
        <v>583</v>
      </c>
      <c r="EK681" s="83">
        <v>0</v>
      </c>
      <c r="EL681" s="83">
        <v>0</v>
      </c>
      <c r="EM681" s="83">
        <v>1</v>
      </c>
      <c r="EN681" s="83" t="s">
        <v>497</v>
      </c>
      <c r="EO681" s="83"/>
      <c r="EP681" s="83" t="s">
        <v>436</v>
      </c>
      <c r="EQ681" s="136">
        <v>1</v>
      </c>
      <c r="ER681" s="136">
        <v>1</v>
      </c>
      <c r="ES681" s="136">
        <v>1</v>
      </c>
      <c r="ET681" s="136">
        <v>1</v>
      </c>
      <c r="EU681" s="215" t="s">
        <v>269</v>
      </c>
      <c r="EV681" s="136">
        <v>1</v>
      </c>
      <c r="EW681" s="136">
        <v>1</v>
      </c>
      <c r="EX681" s="136">
        <v>1</v>
      </c>
      <c r="EY681" s="136">
        <v>1</v>
      </c>
      <c r="EZ681" s="136">
        <v>1</v>
      </c>
      <c r="FP681" s="215" t="s">
        <v>592</v>
      </c>
      <c r="FQ681" s="136" t="b">
        <v>1</v>
      </c>
      <c r="FR681" s="136" t="b">
        <v>1</v>
      </c>
      <c r="FS681" s="136" t="b">
        <v>1</v>
      </c>
      <c r="FT681" s="136" t="b">
        <v>1</v>
      </c>
      <c r="FX681" s="215" t="s">
        <v>269</v>
      </c>
    </row>
    <row r="682" spans="1:180" ht="60" customHeight="1" x14ac:dyDescent="0.55000000000000004">
      <c r="A682" s="83" t="s">
        <v>130</v>
      </c>
      <c r="B682" s="83" t="s">
        <v>98</v>
      </c>
      <c r="C682" s="136">
        <v>751051</v>
      </c>
      <c r="D682" s="207" t="s">
        <v>629</v>
      </c>
      <c r="E682" s="208" t="s">
        <v>634</v>
      </c>
      <c r="F682" s="83" t="s">
        <v>108</v>
      </c>
      <c r="G682" s="85">
        <v>26341</v>
      </c>
      <c r="H682" s="83" t="s">
        <v>102</v>
      </c>
      <c r="I682" s="85">
        <v>34633</v>
      </c>
      <c r="J682" s="83" t="s">
        <v>228</v>
      </c>
      <c r="K682" s="216">
        <v>321730347730</v>
      </c>
      <c r="L682" s="83" t="s">
        <v>191</v>
      </c>
      <c r="M682" s="85">
        <v>43642</v>
      </c>
      <c r="N682" s="83">
        <v>-2691.6666666666702</v>
      </c>
      <c r="O682" s="83" t="s">
        <v>193</v>
      </c>
      <c r="P682" s="83" t="s">
        <v>181</v>
      </c>
      <c r="Q682" s="208" t="s">
        <v>7756</v>
      </c>
      <c r="R682" s="83" t="s">
        <v>102</v>
      </c>
      <c r="S682" s="83" t="s">
        <v>102</v>
      </c>
      <c r="T682" s="83" t="s">
        <v>131</v>
      </c>
      <c r="U682" s="83" t="s">
        <v>10173</v>
      </c>
      <c r="V682" s="83" t="s">
        <v>104</v>
      </c>
      <c r="W682" s="83" t="s">
        <v>105</v>
      </c>
      <c r="X682" s="86" t="s">
        <v>7756</v>
      </c>
      <c r="Y682" s="87" t="s">
        <v>102</v>
      </c>
      <c r="Z682" s="87" t="s">
        <v>102</v>
      </c>
      <c r="AA682" s="87" t="s">
        <v>131</v>
      </c>
      <c r="AB682" s="87" t="s">
        <v>10173</v>
      </c>
      <c r="AC682" s="87" t="s">
        <v>104</v>
      </c>
      <c r="AD682" s="87" t="s">
        <v>105</v>
      </c>
      <c r="AE682" s="87" t="s">
        <v>106</v>
      </c>
      <c r="AF682" s="86" t="s">
        <v>7756</v>
      </c>
      <c r="AG682" s="87" t="s">
        <v>177</v>
      </c>
      <c r="AH682" s="87" t="s">
        <v>10173</v>
      </c>
      <c r="AI682" s="87" t="s">
        <v>104</v>
      </c>
      <c r="AJ682" s="87" t="s">
        <v>204</v>
      </c>
      <c r="AK682" s="88"/>
      <c r="AL682" s="83" t="s">
        <v>107</v>
      </c>
      <c r="AM682" s="89" t="s">
        <v>454</v>
      </c>
      <c r="AN682" s="90" t="s">
        <v>416</v>
      </c>
      <c r="AO682" s="91" t="s">
        <v>643</v>
      </c>
      <c r="AP682" s="90">
        <v>8.3333333333332291</v>
      </c>
      <c r="AQ682" s="92" t="s">
        <v>102</v>
      </c>
      <c r="AR682" s="93" t="s">
        <v>102</v>
      </c>
      <c r="AS682" s="93" t="s">
        <v>102</v>
      </c>
      <c r="AT682" s="93" t="s">
        <v>102</v>
      </c>
      <c r="AU682" s="210" t="s">
        <v>645</v>
      </c>
      <c r="AV682" s="93" t="s">
        <v>185</v>
      </c>
      <c r="AW682" s="94" t="s">
        <v>102</v>
      </c>
      <c r="AX682" s="93" t="s">
        <v>105</v>
      </c>
      <c r="AY682" s="95" t="s">
        <v>104</v>
      </c>
      <c r="AZ682" s="93" t="s">
        <v>102</v>
      </c>
      <c r="BA682" s="93" t="s">
        <v>102</v>
      </c>
      <c r="BB682" s="93" t="s">
        <v>102</v>
      </c>
      <c r="BC682" s="93" t="s">
        <v>102</v>
      </c>
      <c r="BD682" s="96" t="s">
        <v>102</v>
      </c>
      <c r="BE682" s="90">
        <v>-330.16666666666703</v>
      </c>
      <c r="BF682" s="93" t="s">
        <v>102</v>
      </c>
      <c r="BG682" s="93" t="s">
        <v>102</v>
      </c>
      <c r="BH682" s="93" t="s">
        <v>102</v>
      </c>
      <c r="BI682" s="93" t="s">
        <v>102</v>
      </c>
      <c r="BJ682" s="210" t="s">
        <v>643</v>
      </c>
      <c r="BK682" s="93" t="s">
        <v>196</v>
      </c>
      <c r="BL682" s="97" t="s">
        <v>102</v>
      </c>
      <c r="BM682" s="93" t="s">
        <v>105</v>
      </c>
      <c r="BN682" s="93" t="s">
        <v>596</v>
      </c>
      <c r="BO682" s="93" t="s">
        <v>102</v>
      </c>
      <c r="BP682" s="98" t="s">
        <v>102</v>
      </c>
      <c r="BQ682" s="93" t="s">
        <v>102</v>
      </c>
      <c r="BR682" s="93" t="s">
        <v>102</v>
      </c>
      <c r="BS682" s="93" t="s">
        <v>102</v>
      </c>
      <c r="BT682" s="99" t="s">
        <v>591</v>
      </c>
      <c r="BU682" s="100" t="s">
        <v>11726</v>
      </c>
      <c r="BV682" s="101" t="s">
        <v>471</v>
      </c>
      <c r="BW682" s="136"/>
      <c r="BX682" s="103" t="s">
        <v>565</v>
      </c>
      <c r="BY682" s="104" t="s">
        <v>190</v>
      </c>
      <c r="BZ682" s="136"/>
      <c r="CA682" s="83" t="s">
        <v>599</v>
      </c>
      <c r="CB682" s="106" t="s">
        <v>647</v>
      </c>
      <c r="CC682" s="106" t="s">
        <v>11727</v>
      </c>
      <c r="CD682" s="107"/>
      <c r="CE682" s="108" t="s">
        <v>107</v>
      </c>
      <c r="CF682" s="108" t="s">
        <v>107</v>
      </c>
      <c r="CG682" s="109"/>
      <c r="CH682" s="110" t="s">
        <v>107</v>
      </c>
      <c r="CI682" s="111"/>
      <c r="CJ682" s="112">
        <v>6710</v>
      </c>
      <c r="CK682" s="113">
        <v>86</v>
      </c>
      <c r="CL682" s="114" t="s">
        <v>134</v>
      </c>
      <c r="CM682" s="114" t="s">
        <v>108</v>
      </c>
      <c r="CN682" s="114"/>
      <c r="CO682" s="115" t="s">
        <v>102</v>
      </c>
      <c r="CP682" s="115" t="s">
        <v>102</v>
      </c>
      <c r="CQ682" s="115" t="s">
        <v>102</v>
      </c>
      <c r="CR682" s="115" t="s">
        <v>102</v>
      </c>
      <c r="CS682" s="116"/>
      <c r="CT682" s="117" t="s">
        <v>109</v>
      </c>
      <c r="CU682" s="117" t="s">
        <v>109</v>
      </c>
      <c r="CV682" s="83">
        <v>678</v>
      </c>
      <c r="CW682" s="83" t="s">
        <v>108</v>
      </c>
      <c r="CX682" s="83">
        <v>678</v>
      </c>
      <c r="CY682" s="83" t="s">
        <v>108</v>
      </c>
      <c r="CZ682" s="83">
        <v>7006</v>
      </c>
      <c r="DA682" s="83" t="s">
        <v>419</v>
      </c>
      <c r="DB682" s="83" t="s">
        <v>130</v>
      </c>
      <c r="DC682" s="83" t="s">
        <v>499</v>
      </c>
      <c r="DD682" s="83">
        <v>1727</v>
      </c>
      <c r="DE682" s="83" t="s">
        <v>444</v>
      </c>
      <c r="DF682" s="83" t="s">
        <v>130</v>
      </c>
      <c r="DG682" s="83" t="s">
        <v>499</v>
      </c>
      <c r="DH682" s="83"/>
      <c r="DI682" s="83">
        <v>0</v>
      </c>
      <c r="DJ682" s="83">
        <v>1</v>
      </c>
      <c r="DK682" s="83">
        <v>0</v>
      </c>
      <c r="DL682" s="83">
        <v>0</v>
      </c>
      <c r="DM682" s="83">
        <v>0</v>
      </c>
      <c r="DN682" s="83">
        <v>0</v>
      </c>
      <c r="DO682" s="83">
        <v>0</v>
      </c>
      <c r="DP682" s="83">
        <v>0</v>
      </c>
      <c r="DQ682" s="83">
        <v>0</v>
      </c>
      <c r="DR682" s="83">
        <v>0</v>
      </c>
      <c r="DS682" s="83">
        <v>0</v>
      </c>
      <c r="DT682" s="83">
        <v>3</v>
      </c>
      <c r="DU682" s="83">
        <v>3</v>
      </c>
      <c r="DV682" s="83">
        <v>0</v>
      </c>
      <c r="DW682" s="83">
        <v>0</v>
      </c>
      <c r="DX682" s="83">
        <v>3</v>
      </c>
      <c r="DY682" s="85">
        <v>44324</v>
      </c>
      <c r="DZ682" s="83" t="s">
        <v>4729</v>
      </c>
      <c r="EA682" s="83" t="s">
        <v>102</v>
      </c>
      <c r="EB682" s="83" t="s">
        <v>482</v>
      </c>
      <c r="EC682" s="83">
        <v>678</v>
      </c>
      <c r="ED682" s="83" t="s">
        <v>483</v>
      </c>
      <c r="EE682" s="83">
        <v>1</v>
      </c>
      <c r="EF682" s="83">
        <v>0</v>
      </c>
      <c r="EG682" s="83">
        <v>0</v>
      </c>
      <c r="EH682" s="83" t="s">
        <v>109</v>
      </c>
      <c r="EI682" s="83" t="s">
        <v>108</v>
      </c>
      <c r="EJ682" s="83" t="s">
        <v>583</v>
      </c>
      <c r="EK682" s="83">
        <v>0</v>
      </c>
      <c r="EL682" s="83">
        <v>0</v>
      </c>
      <c r="EM682" s="83">
        <v>1</v>
      </c>
      <c r="EN682" s="83" t="s">
        <v>497</v>
      </c>
      <c r="EO682" s="83"/>
      <c r="EP682" s="83" t="s">
        <v>436</v>
      </c>
      <c r="EQ682" s="136">
        <v>1</v>
      </c>
      <c r="ER682" s="136">
        <v>1</v>
      </c>
      <c r="ES682" s="136">
        <v>1</v>
      </c>
      <c r="ET682" s="136">
        <v>1</v>
      </c>
      <c r="EU682" s="215" t="s">
        <v>269</v>
      </c>
      <c r="EV682" s="136">
        <v>1</v>
      </c>
      <c r="EW682" s="136">
        <v>1</v>
      </c>
      <c r="EX682" s="136">
        <v>1</v>
      </c>
      <c r="EY682" s="136">
        <v>1</v>
      </c>
      <c r="EZ682" s="136">
        <v>1</v>
      </c>
      <c r="FP682" s="215" t="s">
        <v>592</v>
      </c>
      <c r="FQ682" s="136" t="b">
        <v>1</v>
      </c>
      <c r="FR682" s="136" t="b">
        <v>1</v>
      </c>
      <c r="FS682" s="136" t="b">
        <v>1</v>
      </c>
      <c r="FT682" s="136" t="b">
        <v>1</v>
      </c>
      <c r="FX682" s="215" t="s">
        <v>269</v>
      </c>
    </row>
    <row r="683" spans="1:180" ht="60" customHeight="1" x14ac:dyDescent="0.55000000000000004">
      <c r="A683" s="83" t="s">
        <v>130</v>
      </c>
      <c r="B683" s="83" t="s">
        <v>98</v>
      </c>
      <c r="C683" s="136">
        <v>286016</v>
      </c>
      <c r="D683" s="207" t="s">
        <v>627</v>
      </c>
      <c r="E683" s="208" t="s">
        <v>630</v>
      </c>
      <c r="F683" s="83" t="s">
        <v>108</v>
      </c>
      <c r="G683" s="85">
        <v>20621</v>
      </c>
      <c r="H683" s="83" t="s">
        <v>102</v>
      </c>
      <c r="I683" s="85">
        <v>39794</v>
      </c>
      <c r="J683" s="83" t="s">
        <v>228</v>
      </c>
      <c r="K683" s="216">
        <v>979213485897</v>
      </c>
      <c r="L683" s="83" t="s">
        <v>191</v>
      </c>
      <c r="M683" s="85">
        <v>43631</v>
      </c>
      <c r="N683" s="83">
        <v>-2696.6666666666702</v>
      </c>
      <c r="O683" s="83" t="s">
        <v>180</v>
      </c>
      <c r="P683" s="83" t="s">
        <v>181</v>
      </c>
      <c r="Q683" s="208" t="s">
        <v>7760</v>
      </c>
      <c r="R683" s="83" t="s">
        <v>102</v>
      </c>
      <c r="S683" s="83" t="s">
        <v>102</v>
      </c>
      <c r="T683" s="83" t="s">
        <v>199</v>
      </c>
      <c r="U683" s="83" t="s">
        <v>10174</v>
      </c>
      <c r="V683" s="83" t="s">
        <v>104</v>
      </c>
      <c r="W683" s="83" t="s">
        <v>105</v>
      </c>
      <c r="X683" s="86" t="s">
        <v>7760</v>
      </c>
      <c r="Y683" s="87" t="s">
        <v>102</v>
      </c>
      <c r="Z683" s="87" t="s">
        <v>102</v>
      </c>
      <c r="AA683" s="87" t="s">
        <v>199</v>
      </c>
      <c r="AB683" s="87" t="s">
        <v>10174</v>
      </c>
      <c r="AC683" s="87" t="s">
        <v>104</v>
      </c>
      <c r="AD683" s="87" t="s">
        <v>105</v>
      </c>
      <c r="AE683" s="87" t="s">
        <v>106</v>
      </c>
      <c r="AF683" s="86" t="s">
        <v>7760</v>
      </c>
      <c r="AG683" s="87" t="s">
        <v>489</v>
      </c>
      <c r="AH683" s="87" t="s">
        <v>10175</v>
      </c>
      <c r="AI683" s="87" t="s">
        <v>104</v>
      </c>
      <c r="AJ683" s="87" t="s">
        <v>204</v>
      </c>
      <c r="AK683" s="88"/>
      <c r="AL683" s="83" t="s">
        <v>107</v>
      </c>
      <c r="AM683" s="89" t="s">
        <v>454</v>
      </c>
      <c r="AN683" s="90" t="s">
        <v>416</v>
      </c>
      <c r="AO683" s="91" t="s">
        <v>641</v>
      </c>
      <c r="AP683" s="90">
        <v>8.3333333333332291</v>
      </c>
      <c r="AQ683" s="92" t="s">
        <v>211</v>
      </c>
      <c r="AR683" s="93" t="s">
        <v>102</v>
      </c>
      <c r="AS683" s="93" t="s">
        <v>102</v>
      </c>
      <c r="AT683" s="93" t="s">
        <v>102</v>
      </c>
      <c r="AU683" s="210" t="s">
        <v>641</v>
      </c>
      <c r="AV683" s="93" t="s">
        <v>192</v>
      </c>
      <c r="AW683" s="94" t="s">
        <v>102</v>
      </c>
      <c r="AX683" s="93" t="s">
        <v>105</v>
      </c>
      <c r="AY683" s="95" t="s">
        <v>188</v>
      </c>
      <c r="AZ683" s="93" t="s">
        <v>102</v>
      </c>
      <c r="BA683" s="93" t="s">
        <v>10176</v>
      </c>
      <c r="BB683" s="93" t="s">
        <v>102</v>
      </c>
      <c r="BC683" s="93" t="s">
        <v>102</v>
      </c>
      <c r="BD683" s="96" t="s">
        <v>102</v>
      </c>
      <c r="BE683" s="90">
        <v>-330.66666666666703</v>
      </c>
      <c r="BF683" s="93" t="s">
        <v>211</v>
      </c>
      <c r="BG683" s="93" t="s">
        <v>102</v>
      </c>
      <c r="BH683" s="93" t="s">
        <v>102</v>
      </c>
      <c r="BI683" s="93" t="s">
        <v>102</v>
      </c>
      <c r="BJ683" s="210" t="s">
        <v>646</v>
      </c>
      <c r="BK683" s="93" t="s">
        <v>182</v>
      </c>
      <c r="BL683" s="97" t="s">
        <v>102</v>
      </c>
      <c r="BM683" s="93" t="s">
        <v>105</v>
      </c>
      <c r="BN683" s="93" t="s">
        <v>104</v>
      </c>
      <c r="BO683" s="93" t="s">
        <v>102</v>
      </c>
      <c r="BP683" s="98">
        <v>20180433</v>
      </c>
      <c r="BQ683" s="93" t="s">
        <v>102</v>
      </c>
      <c r="BR683" s="93" t="s">
        <v>102</v>
      </c>
      <c r="BS683" s="93" t="s">
        <v>102</v>
      </c>
      <c r="BT683" s="99" t="s">
        <v>591</v>
      </c>
      <c r="BU683" s="100" t="s">
        <v>11728</v>
      </c>
      <c r="BV683" s="101" t="s">
        <v>471</v>
      </c>
      <c r="BW683" s="136"/>
      <c r="BX683" s="103" t="s">
        <v>565</v>
      </c>
      <c r="BY683" s="104" t="s">
        <v>190</v>
      </c>
      <c r="BZ683" s="136"/>
      <c r="CA683" s="83" t="s">
        <v>599</v>
      </c>
      <c r="CB683" s="106" t="s">
        <v>647</v>
      </c>
      <c r="CC683" s="106" t="s">
        <v>11729</v>
      </c>
      <c r="CD683" s="107"/>
      <c r="CE683" s="108" t="s">
        <v>107</v>
      </c>
      <c r="CF683" s="108" t="s">
        <v>107</v>
      </c>
      <c r="CG683" s="109"/>
      <c r="CH683" s="110" t="s">
        <v>107</v>
      </c>
      <c r="CI683" s="111"/>
      <c r="CJ683" s="112">
        <v>6710</v>
      </c>
      <c r="CK683" s="113">
        <v>86</v>
      </c>
      <c r="CL683" s="114" t="s">
        <v>134</v>
      </c>
      <c r="CM683" s="114" t="s">
        <v>108</v>
      </c>
      <c r="CN683" s="114"/>
      <c r="CO683" s="115" t="s">
        <v>102</v>
      </c>
      <c r="CP683" s="115" t="s">
        <v>102</v>
      </c>
      <c r="CQ683" s="115" t="s">
        <v>102</v>
      </c>
      <c r="CR683" s="115" t="s">
        <v>102</v>
      </c>
      <c r="CS683" s="116"/>
      <c r="CT683" s="117" t="s">
        <v>109</v>
      </c>
      <c r="CU683" s="117" t="s">
        <v>109</v>
      </c>
      <c r="CV683" s="83">
        <v>679</v>
      </c>
      <c r="CW683" s="83" t="s">
        <v>108</v>
      </c>
      <c r="CX683" s="83">
        <v>679</v>
      </c>
      <c r="CY683" s="83" t="s">
        <v>108</v>
      </c>
      <c r="CZ683" s="83">
        <v>7007</v>
      </c>
      <c r="DA683" s="83" t="s">
        <v>419</v>
      </c>
      <c r="DB683" s="83" t="s">
        <v>130</v>
      </c>
      <c r="DC683" s="83" t="s">
        <v>499</v>
      </c>
      <c r="DD683" s="83">
        <v>1728</v>
      </c>
      <c r="DE683" s="83" t="s">
        <v>444</v>
      </c>
      <c r="DF683" s="83" t="s">
        <v>130</v>
      </c>
      <c r="DG683" s="83" t="s">
        <v>499</v>
      </c>
      <c r="DH683" s="83"/>
      <c r="DI683" s="83">
        <v>0</v>
      </c>
      <c r="DJ683" s="83">
        <v>1</v>
      </c>
      <c r="DK683" s="83">
        <v>0</v>
      </c>
      <c r="DL683" s="83">
        <v>0</v>
      </c>
      <c r="DM683" s="83">
        <v>0</v>
      </c>
      <c r="DN683" s="83">
        <v>0</v>
      </c>
      <c r="DO683" s="83">
        <v>0</v>
      </c>
      <c r="DP683" s="83">
        <v>0</v>
      </c>
      <c r="DQ683" s="83">
        <v>0</v>
      </c>
      <c r="DR683" s="83">
        <v>0</v>
      </c>
      <c r="DS683" s="83">
        <v>0</v>
      </c>
      <c r="DT683" s="83">
        <v>3</v>
      </c>
      <c r="DU683" s="83">
        <v>3</v>
      </c>
      <c r="DV683" s="83">
        <v>0</v>
      </c>
      <c r="DW683" s="83">
        <v>0</v>
      </c>
      <c r="DX683" s="83">
        <v>3</v>
      </c>
      <c r="DY683" s="85">
        <v>44325</v>
      </c>
      <c r="DZ683" s="83" t="s">
        <v>4730</v>
      </c>
      <c r="EA683" s="83" t="s">
        <v>102</v>
      </c>
      <c r="EB683" s="83" t="s">
        <v>482</v>
      </c>
      <c r="EC683" s="83">
        <v>679</v>
      </c>
      <c r="ED683" s="83" t="s">
        <v>483</v>
      </c>
      <c r="EE683" s="83">
        <v>1</v>
      </c>
      <c r="EF683" s="83">
        <v>0</v>
      </c>
      <c r="EG683" s="83">
        <v>0</v>
      </c>
      <c r="EH683" s="83" t="s">
        <v>109</v>
      </c>
      <c r="EI683" s="83" t="s">
        <v>108</v>
      </c>
      <c r="EJ683" s="83" t="s">
        <v>583</v>
      </c>
      <c r="EK683" s="83">
        <v>0</v>
      </c>
      <c r="EL683" s="83">
        <v>0</v>
      </c>
      <c r="EM683" s="83">
        <v>1</v>
      </c>
      <c r="EN683" s="83" t="s">
        <v>497</v>
      </c>
      <c r="EO683" s="83"/>
      <c r="EP683" s="83" t="s">
        <v>436</v>
      </c>
      <c r="EQ683" s="136">
        <v>1</v>
      </c>
      <c r="ER683" s="136">
        <v>1</v>
      </c>
      <c r="ES683" s="136">
        <v>1</v>
      </c>
      <c r="ET683" s="136">
        <v>1</v>
      </c>
      <c r="EU683" s="215" t="s">
        <v>269</v>
      </c>
      <c r="EV683" s="136">
        <v>1</v>
      </c>
      <c r="EW683" s="136">
        <v>1</v>
      </c>
      <c r="EX683" s="136">
        <v>1</v>
      </c>
      <c r="EY683" s="136">
        <v>1</v>
      </c>
      <c r="EZ683" s="136">
        <v>1</v>
      </c>
      <c r="FP683" s="215" t="s">
        <v>592</v>
      </c>
      <c r="FQ683" s="136" t="b">
        <v>1</v>
      </c>
      <c r="FR683" s="136" t="b">
        <v>1</v>
      </c>
      <c r="FS683" s="136" t="b">
        <v>1</v>
      </c>
      <c r="FT683" s="136" t="b">
        <v>1</v>
      </c>
      <c r="FX683" s="215" t="s">
        <v>269</v>
      </c>
    </row>
    <row r="684" spans="1:180" ht="60" customHeight="1" x14ac:dyDescent="0.55000000000000004">
      <c r="A684" s="83" t="s">
        <v>130</v>
      </c>
      <c r="B684" s="83" t="s">
        <v>98</v>
      </c>
      <c r="C684" s="136">
        <v>600143</v>
      </c>
      <c r="D684" s="207" t="s">
        <v>628</v>
      </c>
      <c r="E684" s="208" t="s">
        <v>633</v>
      </c>
      <c r="F684" s="83" t="s">
        <v>108</v>
      </c>
      <c r="G684" s="85">
        <v>22744</v>
      </c>
      <c r="H684" s="83" t="s">
        <v>102</v>
      </c>
      <c r="I684" s="85">
        <v>39772</v>
      </c>
      <c r="J684" s="83" t="s">
        <v>228</v>
      </c>
      <c r="K684" s="216">
        <v>486062992575</v>
      </c>
      <c r="L684" s="83" t="s">
        <v>191</v>
      </c>
      <c r="M684" s="85">
        <v>43619</v>
      </c>
      <c r="N684" s="83">
        <v>-2701.6666666666702</v>
      </c>
      <c r="O684" s="83" t="s">
        <v>193</v>
      </c>
      <c r="P684" s="83" t="s">
        <v>181</v>
      </c>
      <c r="Q684" s="208" t="s">
        <v>7764</v>
      </c>
      <c r="R684" s="83" t="s">
        <v>102</v>
      </c>
      <c r="S684" s="83" t="s">
        <v>102</v>
      </c>
      <c r="T684" s="83" t="s">
        <v>133</v>
      </c>
      <c r="U684" s="83" t="s">
        <v>10177</v>
      </c>
      <c r="V684" s="83" t="s">
        <v>111</v>
      </c>
      <c r="W684" s="83" t="s">
        <v>105</v>
      </c>
      <c r="X684" s="86" t="s">
        <v>7764</v>
      </c>
      <c r="Y684" s="87" t="s">
        <v>102</v>
      </c>
      <c r="Z684" s="87" t="s">
        <v>102</v>
      </c>
      <c r="AA684" s="87" t="s">
        <v>133</v>
      </c>
      <c r="AB684" s="87" t="s">
        <v>10177</v>
      </c>
      <c r="AC684" s="87" t="s">
        <v>111</v>
      </c>
      <c r="AD684" s="87" t="s">
        <v>105</v>
      </c>
      <c r="AE684" s="87" t="s">
        <v>106</v>
      </c>
      <c r="AF684" s="86" t="s">
        <v>7764</v>
      </c>
      <c r="AG684" s="87" t="s">
        <v>486</v>
      </c>
      <c r="AH684" s="87" t="s">
        <v>10177</v>
      </c>
      <c r="AI684" s="87" t="s">
        <v>111</v>
      </c>
      <c r="AJ684" s="87" t="s">
        <v>204</v>
      </c>
      <c r="AK684" s="88"/>
      <c r="AL684" s="83" t="s">
        <v>107</v>
      </c>
      <c r="AM684" s="89" t="s">
        <v>454</v>
      </c>
      <c r="AN684" s="90" t="s">
        <v>416</v>
      </c>
      <c r="AO684" s="91" t="s">
        <v>642</v>
      </c>
      <c r="AP684" s="90">
        <v>8.3333333333332291</v>
      </c>
      <c r="AQ684" s="92" t="s">
        <v>102</v>
      </c>
      <c r="AR684" s="93" t="s">
        <v>102</v>
      </c>
      <c r="AS684" s="93" t="s">
        <v>102</v>
      </c>
      <c r="AT684" s="93" t="s">
        <v>102</v>
      </c>
      <c r="AU684" s="210" t="s">
        <v>644</v>
      </c>
      <c r="AV684" s="93" t="s">
        <v>185</v>
      </c>
      <c r="AW684" s="94" t="s">
        <v>102</v>
      </c>
      <c r="AX684" s="93" t="s">
        <v>183</v>
      </c>
      <c r="AY684" s="95" t="s">
        <v>111</v>
      </c>
      <c r="AZ684" s="93" t="s">
        <v>102</v>
      </c>
      <c r="BA684" s="93" t="s">
        <v>102</v>
      </c>
      <c r="BB684" s="93" t="s">
        <v>102</v>
      </c>
      <c r="BC684" s="93" t="s">
        <v>102</v>
      </c>
      <c r="BD684" s="96" t="s">
        <v>102</v>
      </c>
      <c r="BE684" s="90">
        <v>-331.16666666666703</v>
      </c>
      <c r="BF684" s="93" t="s">
        <v>102</v>
      </c>
      <c r="BG684" s="93" t="s">
        <v>102</v>
      </c>
      <c r="BH684" s="93" t="s">
        <v>102</v>
      </c>
      <c r="BI684" s="93" t="s">
        <v>102</v>
      </c>
      <c r="BJ684" s="210" t="s">
        <v>642</v>
      </c>
      <c r="BK684" s="93" t="s">
        <v>192</v>
      </c>
      <c r="BL684" s="97" t="s">
        <v>102</v>
      </c>
      <c r="BM684" s="93" t="s">
        <v>183</v>
      </c>
      <c r="BN684" s="93" t="s">
        <v>106</v>
      </c>
      <c r="BO684" s="93" t="s">
        <v>102</v>
      </c>
      <c r="BP684" s="98" t="s">
        <v>102</v>
      </c>
      <c r="BQ684" s="93" t="s">
        <v>102</v>
      </c>
      <c r="BR684" s="93" t="s">
        <v>102</v>
      </c>
      <c r="BS684" s="93" t="s">
        <v>102</v>
      </c>
      <c r="BT684" s="99" t="s">
        <v>591</v>
      </c>
      <c r="BU684" s="100" t="s">
        <v>11730</v>
      </c>
      <c r="BV684" s="101" t="s">
        <v>471</v>
      </c>
      <c r="BW684" s="136"/>
      <c r="BX684" s="103" t="s">
        <v>565</v>
      </c>
      <c r="BY684" s="104" t="s">
        <v>190</v>
      </c>
      <c r="BZ684" s="136"/>
      <c r="CA684" s="83" t="s">
        <v>599</v>
      </c>
      <c r="CB684" s="106" t="s">
        <v>647</v>
      </c>
      <c r="CC684" s="106" t="s">
        <v>11731</v>
      </c>
      <c r="CD684" s="107"/>
      <c r="CE684" s="108" t="s">
        <v>107</v>
      </c>
      <c r="CF684" s="108" t="s">
        <v>107</v>
      </c>
      <c r="CG684" s="109"/>
      <c r="CH684" s="110" t="s">
        <v>107</v>
      </c>
      <c r="CI684" s="111"/>
      <c r="CJ684" s="112">
        <v>6710</v>
      </c>
      <c r="CK684" s="113">
        <v>86</v>
      </c>
      <c r="CL684" s="114" t="s">
        <v>134</v>
      </c>
      <c r="CM684" s="114" t="s">
        <v>108</v>
      </c>
      <c r="CN684" s="114"/>
      <c r="CO684" s="115" t="s">
        <v>102</v>
      </c>
      <c r="CP684" s="115" t="s">
        <v>102</v>
      </c>
      <c r="CQ684" s="115" t="s">
        <v>102</v>
      </c>
      <c r="CR684" s="115" t="s">
        <v>102</v>
      </c>
      <c r="CS684" s="116"/>
      <c r="CT684" s="117" t="s">
        <v>109</v>
      </c>
      <c r="CU684" s="117" t="s">
        <v>109</v>
      </c>
      <c r="CV684" s="83">
        <v>680</v>
      </c>
      <c r="CW684" s="83" t="s">
        <v>108</v>
      </c>
      <c r="CX684" s="83">
        <v>680</v>
      </c>
      <c r="CY684" s="83" t="s">
        <v>108</v>
      </c>
      <c r="CZ684" s="83">
        <v>7008</v>
      </c>
      <c r="DA684" s="83" t="s">
        <v>419</v>
      </c>
      <c r="DB684" s="83" t="s">
        <v>130</v>
      </c>
      <c r="DC684" s="83" t="s">
        <v>499</v>
      </c>
      <c r="DD684" s="83">
        <v>1729</v>
      </c>
      <c r="DE684" s="83" t="s">
        <v>444</v>
      </c>
      <c r="DF684" s="83" t="s">
        <v>130</v>
      </c>
      <c r="DG684" s="83" t="s">
        <v>499</v>
      </c>
      <c r="DH684" s="83"/>
      <c r="DI684" s="83">
        <v>0</v>
      </c>
      <c r="DJ684" s="83">
        <v>1</v>
      </c>
      <c r="DK684" s="83">
        <v>0</v>
      </c>
      <c r="DL684" s="83">
        <v>0</v>
      </c>
      <c r="DM684" s="83">
        <v>0</v>
      </c>
      <c r="DN684" s="83">
        <v>0</v>
      </c>
      <c r="DO684" s="83">
        <v>0</v>
      </c>
      <c r="DP684" s="83">
        <v>0</v>
      </c>
      <c r="DQ684" s="83">
        <v>0</v>
      </c>
      <c r="DR684" s="83">
        <v>0</v>
      </c>
      <c r="DS684" s="83">
        <v>0</v>
      </c>
      <c r="DT684" s="83">
        <v>3</v>
      </c>
      <c r="DU684" s="83">
        <v>3</v>
      </c>
      <c r="DV684" s="83">
        <v>0</v>
      </c>
      <c r="DW684" s="83">
        <v>0</v>
      </c>
      <c r="DX684" s="83">
        <v>3</v>
      </c>
      <c r="DY684" s="85">
        <v>44326</v>
      </c>
      <c r="DZ684" s="83" t="s">
        <v>4731</v>
      </c>
      <c r="EA684" s="83" t="s">
        <v>102</v>
      </c>
      <c r="EB684" s="83" t="s">
        <v>482</v>
      </c>
      <c r="EC684" s="83">
        <v>680</v>
      </c>
      <c r="ED684" s="83" t="s">
        <v>483</v>
      </c>
      <c r="EE684" s="83">
        <v>1</v>
      </c>
      <c r="EF684" s="83">
        <v>0</v>
      </c>
      <c r="EG684" s="83">
        <v>0</v>
      </c>
      <c r="EH684" s="83" t="s">
        <v>109</v>
      </c>
      <c r="EI684" s="83" t="s">
        <v>108</v>
      </c>
      <c r="EJ684" s="83" t="s">
        <v>583</v>
      </c>
      <c r="EK684" s="83">
        <v>0</v>
      </c>
      <c r="EL684" s="83">
        <v>0</v>
      </c>
      <c r="EM684" s="83">
        <v>1</v>
      </c>
      <c r="EN684" s="83" t="s">
        <v>497</v>
      </c>
      <c r="EO684" s="83"/>
      <c r="EP684" s="83" t="s">
        <v>436</v>
      </c>
      <c r="EQ684" s="136">
        <v>1</v>
      </c>
      <c r="ER684" s="136">
        <v>1</v>
      </c>
      <c r="ES684" s="136">
        <v>1</v>
      </c>
      <c r="ET684" s="136">
        <v>1</v>
      </c>
      <c r="EU684" s="215" t="s">
        <v>269</v>
      </c>
      <c r="EV684" s="136">
        <v>1</v>
      </c>
      <c r="EW684" s="136">
        <v>1</v>
      </c>
      <c r="EX684" s="136">
        <v>1</v>
      </c>
      <c r="EY684" s="136">
        <v>1</v>
      </c>
      <c r="EZ684" s="136">
        <v>1</v>
      </c>
      <c r="FP684" s="215" t="s">
        <v>592</v>
      </c>
      <c r="FQ684" s="136" t="b">
        <v>1</v>
      </c>
      <c r="FR684" s="136" t="b">
        <v>1</v>
      </c>
      <c r="FS684" s="136" t="b">
        <v>1</v>
      </c>
      <c r="FT684" s="136" t="b">
        <v>1</v>
      </c>
      <c r="FX684" s="215" t="s">
        <v>269</v>
      </c>
    </row>
    <row r="685" spans="1:180" ht="60" customHeight="1" x14ac:dyDescent="0.55000000000000004">
      <c r="A685" s="83" t="s">
        <v>130</v>
      </c>
      <c r="B685" s="83" t="s">
        <v>98</v>
      </c>
      <c r="C685" s="136">
        <v>712849</v>
      </c>
      <c r="D685" s="207" t="s">
        <v>629</v>
      </c>
      <c r="E685" s="208" t="s">
        <v>634</v>
      </c>
      <c r="F685" s="83" t="s">
        <v>108</v>
      </c>
      <c r="G685" s="85">
        <v>26341</v>
      </c>
      <c r="H685" s="83" t="s">
        <v>102</v>
      </c>
      <c r="I685" s="85">
        <v>34633</v>
      </c>
      <c r="J685" s="83" t="s">
        <v>228</v>
      </c>
      <c r="K685" s="216">
        <v>836494087236</v>
      </c>
      <c r="L685" s="83" t="s">
        <v>191</v>
      </c>
      <c r="M685" s="85">
        <v>43642</v>
      </c>
      <c r="N685" s="83">
        <v>-2706.6666666666702</v>
      </c>
      <c r="O685" s="83" t="s">
        <v>193</v>
      </c>
      <c r="P685" s="83" t="s">
        <v>181</v>
      </c>
      <c r="Q685" s="208" t="s">
        <v>7768</v>
      </c>
      <c r="R685" s="83" t="s">
        <v>102</v>
      </c>
      <c r="S685" s="83" t="s">
        <v>102</v>
      </c>
      <c r="T685" s="83" t="s">
        <v>131</v>
      </c>
      <c r="U685" s="83" t="s">
        <v>10178</v>
      </c>
      <c r="V685" s="83" t="s">
        <v>104</v>
      </c>
      <c r="W685" s="83" t="s">
        <v>105</v>
      </c>
      <c r="X685" s="86" t="s">
        <v>7768</v>
      </c>
      <c r="Y685" s="87" t="s">
        <v>102</v>
      </c>
      <c r="Z685" s="87" t="s">
        <v>102</v>
      </c>
      <c r="AA685" s="87" t="s">
        <v>131</v>
      </c>
      <c r="AB685" s="87" t="s">
        <v>10178</v>
      </c>
      <c r="AC685" s="87" t="s">
        <v>104</v>
      </c>
      <c r="AD685" s="87" t="s">
        <v>105</v>
      </c>
      <c r="AE685" s="87" t="s">
        <v>106</v>
      </c>
      <c r="AF685" s="86" t="s">
        <v>7768</v>
      </c>
      <c r="AG685" s="87" t="s">
        <v>177</v>
      </c>
      <c r="AH685" s="87" t="s">
        <v>10178</v>
      </c>
      <c r="AI685" s="87" t="s">
        <v>104</v>
      </c>
      <c r="AJ685" s="87" t="s">
        <v>204</v>
      </c>
      <c r="AK685" s="88"/>
      <c r="AL685" s="83" t="s">
        <v>107</v>
      </c>
      <c r="AM685" s="89" t="s">
        <v>454</v>
      </c>
      <c r="AN685" s="90" t="s">
        <v>416</v>
      </c>
      <c r="AO685" s="91" t="s">
        <v>643</v>
      </c>
      <c r="AP685" s="90">
        <v>8.3333333333332291</v>
      </c>
      <c r="AQ685" s="92" t="s">
        <v>102</v>
      </c>
      <c r="AR685" s="93" t="s">
        <v>102</v>
      </c>
      <c r="AS685" s="93" t="s">
        <v>102</v>
      </c>
      <c r="AT685" s="93" t="s">
        <v>102</v>
      </c>
      <c r="AU685" s="210" t="s">
        <v>645</v>
      </c>
      <c r="AV685" s="93" t="s">
        <v>185</v>
      </c>
      <c r="AW685" s="94" t="s">
        <v>102</v>
      </c>
      <c r="AX685" s="93" t="s">
        <v>105</v>
      </c>
      <c r="AY685" s="95" t="s">
        <v>104</v>
      </c>
      <c r="AZ685" s="93" t="s">
        <v>102</v>
      </c>
      <c r="BA685" s="93" t="s">
        <v>102</v>
      </c>
      <c r="BB685" s="93" t="s">
        <v>102</v>
      </c>
      <c r="BC685" s="93" t="s">
        <v>102</v>
      </c>
      <c r="BD685" s="96" t="s">
        <v>102</v>
      </c>
      <c r="BE685" s="90">
        <v>-331.66666666666703</v>
      </c>
      <c r="BF685" s="93" t="s">
        <v>102</v>
      </c>
      <c r="BG685" s="93" t="s">
        <v>102</v>
      </c>
      <c r="BH685" s="93" t="s">
        <v>102</v>
      </c>
      <c r="BI685" s="93" t="s">
        <v>102</v>
      </c>
      <c r="BJ685" s="210" t="s">
        <v>643</v>
      </c>
      <c r="BK685" s="93" t="s">
        <v>196</v>
      </c>
      <c r="BL685" s="97" t="s">
        <v>102</v>
      </c>
      <c r="BM685" s="93" t="s">
        <v>105</v>
      </c>
      <c r="BN685" s="93" t="s">
        <v>596</v>
      </c>
      <c r="BO685" s="93" t="s">
        <v>102</v>
      </c>
      <c r="BP685" s="98" t="s">
        <v>102</v>
      </c>
      <c r="BQ685" s="93" t="s">
        <v>102</v>
      </c>
      <c r="BR685" s="93" t="s">
        <v>102</v>
      </c>
      <c r="BS685" s="93" t="s">
        <v>102</v>
      </c>
      <c r="BT685" s="99" t="s">
        <v>591</v>
      </c>
      <c r="BU685" s="100" t="s">
        <v>11732</v>
      </c>
      <c r="BV685" s="101" t="s">
        <v>471</v>
      </c>
      <c r="BW685" s="136"/>
      <c r="BX685" s="103" t="s">
        <v>565</v>
      </c>
      <c r="BY685" s="104" t="s">
        <v>190</v>
      </c>
      <c r="BZ685" s="136"/>
      <c r="CA685" s="83" t="s">
        <v>599</v>
      </c>
      <c r="CB685" s="106" t="s">
        <v>647</v>
      </c>
      <c r="CC685" s="106" t="s">
        <v>11733</v>
      </c>
      <c r="CD685" s="107"/>
      <c r="CE685" s="108" t="s">
        <v>107</v>
      </c>
      <c r="CF685" s="108" t="s">
        <v>107</v>
      </c>
      <c r="CG685" s="109"/>
      <c r="CH685" s="110" t="s">
        <v>107</v>
      </c>
      <c r="CI685" s="111"/>
      <c r="CJ685" s="112">
        <v>6710</v>
      </c>
      <c r="CK685" s="113">
        <v>86</v>
      </c>
      <c r="CL685" s="114" t="s">
        <v>134</v>
      </c>
      <c r="CM685" s="114" t="s">
        <v>108</v>
      </c>
      <c r="CN685" s="114"/>
      <c r="CO685" s="115" t="s">
        <v>102</v>
      </c>
      <c r="CP685" s="115" t="s">
        <v>102</v>
      </c>
      <c r="CQ685" s="115" t="s">
        <v>102</v>
      </c>
      <c r="CR685" s="115" t="s">
        <v>102</v>
      </c>
      <c r="CS685" s="116"/>
      <c r="CT685" s="117" t="s">
        <v>109</v>
      </c>
      <c r="CU685" s="117" t="s">
        <v>109</v>
      </c>
      <c r="CV685" s="83">
        <v>681</v>
      </c>
      <c r="CW685" s="83" t="s">
        <v>108</v>
      </c>
      <c r="CX685" s="83">
        <v>681</v>
      </c>
      <c r="CY685" s="83" t="s">
        <v>108</v>
      </c>
      <c r="CZ685" s="83">
        <v>7009</v>
      </c>
      <c r="DA685" s="83" t="s">
        <v>419</v>
      </c>
      <c r="DB685" s="83" t="s">
        <v>130</v>
      </c>
      <c r="DC685" s="83" t="s">
        <v>499</v>
      </c>
      <c r="DD685" s="83">
        <v>1730</v>
      </c>
      <c r="DE685" s="83" t="s">
        <v>444</v>
      </c>
      <c r="DF685" s="83" t="s">
        <v>130</v>
      </c>
      <c r="DG685" s="83" t="s">
        <v>499</v>
      </c>
      <c r="DH685" s="83"/>
      <c r="DI685" s="83">
        <v>0</v>
      </c>
      <c r="DJ685" s="83">
        <v>1</v>
      </c>
      <c r="DK685" s="83">
        <v>0</v>
      </c>
      <c r="DL685" s="83">
        <v>0</v>
      </c>
      <c r="DM685" s="83">
        <v>0</v>
      </c>
      <c r="DN685" s="83">
        <v>0</v>
      </c>
      <c r="DO685" s="83">
        <v>0</v>
      </c>
      <c r="DP685" s="83">
        <v>0</v>
      </c>
      <c r="DQ685" s="83">
        <v>0</v>
      </c>
      <c r="DR685" s="83">
        <v>0</v>
      </c>
      <c r="DS685" s="83">
        <v>0</v>
      </c>
      <c r="DT685" s="83">
        <v>3</v>
      </c>
      <c r="DU685" s="83">
        <v>3</v>
      </c>
      <c r="DV685" s="83">
        <v>0</v>
      </c>
      <c r="DW685" s="83">
        <v>0</v>
      </c>
      <c r="DX685" s="83">
        <v>3</v>
      </c>
      <c r="DY685" s="85">
        <v>44327</v>
      </c>
      <c r="DZ685" s="83" t="s">
        <v>4732</v>
      </c>
      <c r="EA685" s="83" t="s">
        <v>102</v>
      </c>
      <c r="EB685" s="83" t="s">
        <v>482</v>
      </c>
      <c r="EC685" s="83">
        <v>681</v>
      </c>
      <c r="ED685" s="83" t="s">
        <v>483</v>
      </c>
      <c r="EE685" s="83">
        <v>1</v>
      </c>
      <c r="EF685" s="83">
        <v>0</v>
      </c>
      <c r="EG685" s="83">
        <v>0</v>
      </c>
      <c r="EH685" s="83" t="s">
        <v>109</v>
      </c>
      <c r="EI685" s="83" t="s">
        <v>108</v>
      </c>
      <c r="EJ685" s="83" t="s">
        <v>583</v>
      </c>
      <c r="EK685" s="83">
        <v>0</v>
      </c>
      <c r="EL685" s="83">
        <v>0</v>
      </c>
      <c r="EM685" s="83">
        <v>1</v>
      </c>
      <c r="EN685" s="83" t="s">
        <v>497</v>
      </c>
      <c r="EO685" s="83"/>
      <c r="EP685" s="83" t="s">
        <v>436</v>
      </c>
      <c r="EQ685" s="136">
        <v>1</v>
      </c>
      <c r="ER685" s="136">
        <v>1</v>
      </c>
      <c r="ES685" s="136">
        <v>1</v>
      </c>
      <c r="ET685" s="136">
        <v>1</v>
      </c>
      <c r="EU685" s="215" t="s">
        <v>269</v>
      </c>
      <c r="EV685" s="136">
        <v>1</v>
      </c>
      <c r="EW685" s="136">
        <v>1</v>
      </c>
      <c r="EX685" s="136">
        <v>1</v>
      </c>
      <c r="EY685" s="136">
        <v>1</v>
      </c>
      <c r="EZ685" s="136">
        <v>1</v>
      </c>
      <c r="FP685" s="215" t="s">
        <v>592</v>
      </c>
      <c r="FQ685" s="136" t="b">
        <v>1</v>
      </c>
      <c r="FR685" s="136" t="b">
        <v>1</v>
      </c>
      <c r="FS685" s="136" t="b">
        <v>1</v>
      </c>
      <c r="FT685" s="136" t="b">
        <v>1</v>
      </c>
      <c r="FX685" s="215" t="s">
        <v>269</v>
      </c>
    </row>
    <row r="686" spans="1:180" ht="60" customHeight="1" x14ac:dyDescent="0.55000000000000004">
      <c r="A686" s="83" t="s">
        <v>130</v>
      </c>
      <c r="B686" s="83" t="s">
        <v>98</v>
      </c>
      <c r="C686" s="136">
        <v>524542</v>
      </c>
      <c r="D686" s="207" t="s">
        <v>627</v>
      </c>
      <c r="E686" s="208" t="s">
        <v>630</v>
      </c>
      <c r="F686" s="83" t="s">
        <v>108</v>
      </c>
      <c r="G686" s="85">
        <v>20621</v>
      </c>
      <c r="H686" s="83" t="s">
        <v>102</v>
      </c>
      <c r="I686" s="85">
        <v>39794</v>
      </c>
      <c r="J686" s="83" t="s">
        <v>228</v>
      </c>
      <c r="K686" s="216">
        <v>446959793701</v>
      </c>
      <c r="L686" s="83" t="s">
        <v>191</v>
      </c>
      <c r="M686" s="85">
        <v>43631</v>
      </c>
      <c r="N686" s="83">
        <v>-2711.6666666666702</v>
      </c>
      <c r="O686" s="83" t="s">
        <v>180</v>
      </c>
      <c r="P686" s="83" t="s">
        <v>181</v>
      </c>
      <c r="Q686" s="208" t="s">
        <v>7772</v>
      </c>
      <c r="R686" s="83" t="s">
        <v>102</v>
      </c>
      <c r="S686" s="83" t="s">
        <v>102</v>
      </c>
      <c r="T686" s="83" t="s">
        <v>199</v>
      </c>
      <c r="U686" s="83" t="s">
        <v>10179</v>
      </c>
      <c r="V686" s="83" t="s">
        <v>104</v>
      </c>
      <c r="W686" s="83" t="s">
        <v>105</v>
      </c>
      <c r="X686" s="86" t="s">
        <v>7772</v>
      </c>
      <c r="Y686" s="87" t="s">
        <v>102</v>
      </c>
      <c r="Z686" s="87" t="s">
        <v>102</v>
      </c>
      <c r="AA686" s="87" t="s">
        <v>199</v>
      </c>
      <c r="AB686" s="87" t="s">
        <v>10179</v>
      </c>
      <c r="AC686" s="87" t="s">
        <v>104</v>
      </c>
      <c r="AD686" s="87" t="s">
        <v>105</v>
      </c>
      <c r="AE686" s="87" t="s">
        <v>106</v>
      </c>
      <c r="AF686" s="86" t="s">
        <v>7772</v>
      </c>
      <c r="AG686" s="87" t="s">
        <v>489</v>
      </c>
      <c r="AH686" s="87" t="s">
        <v>10180</v>
      </c>
      <c r="AI686" s="87" t="s">
        <v>104</v>
      </c>
      <c r="AJ686" s="87" t="s">
        <v>204</v>
      </c>
      <c r="AK686" s="88"/>
      <c r="AL686" s="83" t="s">
        <v>107</v>
      </c>
      <c r="AM686" s="89" t="s">
        <v>454</v>
      </c>
      <c r="AN686" s="90" t="s">
        <v>416</v>
      </c>
      <c r="AO686" s="91" t="s">
        <v>641</v>
      </c>
      <c r="AP686" s="90">
        <v>8.3333333333332291</v>
      </c>
      <c r="AQ686" s="92" t="s">
        <v>211</v>
      </c>
      <c r="AR686" s="93" t="s">
        <v>102</v>
      </c>
      <c r="AS686" s="93" t="s">
        <v>102</v>
      </c>
      <c r="AT686" s="93" t="s">
        <v>102</v>
      </c>
      <c r="AU686" s="210" t="s">
        <v>641</v>
      </c>
      <c r="AV686" s="93" t="s">
        <v>192</v>
      </c>
      <c r="AW686" s="94" t="s">
        <v>102</v>
      </c>
      <c r="AX686" s="93" t="s">
        <v>105</v>
      </c>
      <c r="AY686" s="95" t="s">
        <v>188</v>
      </c>
      <c r="AZ686" s="93" t="s">
        <v>102</v>
      </c>
      <c r="BA686" s="93" t="s">
        <v>10181</v>
      </c>
      <c r="BB686" s="93" t="s">
        <v>102</v>
      </c>
      <c r="BC686" s="93" t="s">
        <v>102</v>
      </c>
      <c r="BD686" s="96" t="s">
        <v>102</v>
      </c>
      <c r="BE686" s="90">
        <v>-332.16666666666703</v>
      </c>
      <c r="BF686" s="93" t="s">
        <v>211</v>
      </c>
      <c r="BG686" s="93" t="s">
        <v>102</v>
      </c>
      <c r="BH686" s="93" t="s">
        <v>102</v>
      </c>
      <c r="BI686" s="93" t="s">
        <v>102</v>
      </c>
      <c r="BJ686" s="210" t="s">
        <v>646</v>
      </c>
      <c r="BK686" s="93" t="s">
        <v>182</v>
      </c>
      <c r="BL686" s="97" t="s">
        <v>102</v>
      </c>
      <c r="BM686" s="93" t="s">
        <v>105</v>
      </c>
      <c r="BN686" s="93" t="s">
        <v>104</v>
      </c>
      <c r="BO686" s="93" t="s">
        <v>102</v>
      </c>
      <c r="BP686" s="98">
        <v>20180434</v>
      </c>
      <c r="BQ686" s="93" t="s">
        <v>102</v>
      </c>
      <c r="BR686" s="93" t="s">
        <v>102</v>
      </c>
      <c r="BS686" s="93" t="s">
        <v>102</v>
      </c>
      <c r="BT686" s="99" t="s">
        <v>591</v>
      </c>
      <c r="BU686" s="100" t="s">
        <v>11734</v>
      </c>
      <c r="BV686" s="101" t="s">
        <v>471</v>
      </c>
      <c r="BW686" s="136"/>
      <c r="BX686" s="103" t="s">
        <v>565</v>
      </c>
      <c r="BY686" s="104" t="s">
        <v>190</v>
      </c>
      <c r="BZ686" s="136"/>
      <c r="CA686" s="83" t="s">
        <v>599</v>
      </c>
      <c r="CB686" s="106" t="s">
        <v>647</v>
      </c>
      <c r="CC686" s="106" t="s">
        <v>11735</v>
      </c>
      <c r="CD686" s="107"/>
      <c r="CE686" s="108" t="s">
        <v>107</v>
      </c>
      <c r="CF686" s="108" t="s">
        <v>107</v>
      </c>
      <c r="CG686" s="109"/>
      <c r="CH686" s="110" t="s">
        <v>107</v>
      </c>
      <c r="CI686" s="111"/>
      <c r="CJ686" s="112">
        <v>6710</v>
      </c>
      <c r="CK686" s="113">
        <v>86</v>
      </c>
      <c r="CL686" s="114" t="s">
        <v>134</v>
      </c>
      <c r="CM686" s="114" t="s">
        <v>108</v>
      </c>
      <c r="CN686" s="114"/>
      <c r="CO686" s="115" t="s">
        <v>102</v>
      </c>
      <c r="CP686" s="115" t="s">
        <v>102</v>
      </c>
      <c r="CQ686" s="115" t="s">
        <v>102</v>
      </c>
      <c r="CR686" s="115" t="s">
        <v>102</v>
      </c>
      <c r="CS686" s="116"/>
      <c r="CT686" s="117" t="s">
        <v>109</v>
      </c>
      <c r="CU686" s="117" t="s">
        <v>109</v>
      </c>
      <c r="CV686" s="83">
        <v>682</v>
      </c>
      <c r="CW686" s="83" t="s">
        <v>108</v>
      </c>
      <c r="CX686" s="83">
        <v>682</v>
      </c>
      <c r="CY686" s="83" t="s">
        <v>108</v>
      </c>
      <c r="CZ686" s="83">
        <v>7010</v>
      </c>
      <c r="DA686" s="83" t="s">
        <v>419</v>
      </c>
      <c r="DB686" s="83" t="s">
        <v>130</v>
      </c>
      <c r="DC686" s="83" t="s">
        <v>499</v>
      </c>
      <c r="DD686" s="83">
        <v>1731</v>
      </c>
      <c r="DE686" s="83" t="s">
        <v>444</v>
      </c>
      <c r="DF686" s="83" t="s">
        <v>130</v>
      </c>
      <c r="DG686" s="83" t="s">
        <v>499</v>
      </c>
      <c r="DH686" s="83"/>
      <c r="DI686" s="83">
        <v>0</v>
      </c>
      <c r="DJ686" s="83">
        <v>1</v>
      </c>
      <c r="DK686" s="83">
        <v>0</v>
      </c>
      <c r="DL686" s="83">
        <v>0</v>
      </c>
      <c r="DM686" s="83">
        <v>0</v>
      </c>
      <c r="DN686" s="83">
        <v>0</v>
      </c>
      <c r="DO686" s="83">
        <v>0</v>
      </c>
      <c r="DP686" s="83">
        <v>0</v>
      </c>
      <c r="DQ686" s="83">
        <v>0</v>
      </c>
      <c r="DR686" s="83">
        <v>0</v>
      </c>
      <c r="DS686" s="83">
        <v>0</v>
      </c>
      <c r="DT686" s="83">
        <v>3</v>
      </c>
      <c r="DU686" s="83">
        <v>3</v>
      </c>
      <c r="DV686" s="83">
        <v>0</v>
      </c>
      <c r="DW686" s="83">
        <v>0</v>
      </c>
      <c r="DX686" s="83">
        <v>3</v>
      </c>
      <c r="DY686" s="85">
        <v>44328</v>
      </c>
      <c r="DZ686" s="83" t="s">
        <v>4733</v>
      </c>
      <c r="EA686" s="83" t="s">
        <v>102</v>
      </c>
      <c r="EB686" s="83" t="s">
        <v>482</v>
      </c>
      <c r="EC686" s="83">
        <v>682</v>
      </c>
      <c r="ED686" s="83" t="s">
        <v>483</v>
      </c>
      <c r="EE686" s="83">
        <v>1</v>
      </c>
      <c r="EF686" s="83">
        <v>0</v>
      </c>
      <c r="EG686" s="83">
        <v>0</v>
      </c>
      <c r="EH686" s="83" t="s">
        <v>109</v>
      </c>
      <c r="EI686" s="83" t="s">
        <v>108</v>
      </c>
      <c r="EJ686" s="83" t="s">
        <v>583</v>
      </c>
      <c r="EK686" s="83">
        <v>0</v>
      </c>
      <c r="EL686" s="83">
        <v>0</v>
      </c>
      <c r="EM686" s="83">
        <v>1</v>
      </c>
      <c r="EN686" s="83" t="s">
        <v>497</v>
      </c>
      <c r="EO686" s="83"/>
      <c r="EP686" s="83" t="s">
        <v>436</v>
      </c>
      <c r="EQ686" s="136">
        <v>1</v>
      </c>
      <c r="ER686" s="136">
        <v>1</v>
      </c>
      <c r="ES686" s="136">
        <v>1</v>
      </c>
      <c r="ET686" s="136">
        <v>1</v>
      </c>
      <c r="EU686" s="215" t="s">
        <v>269</v>
      </c>
      <c r="EV686" s="136">
        <v>1</v>
      </c>
      <c r="EW686" s="136">
        <v>1</v>
      </c>
      <c r="EX686" s="136">
        <v>1</v>
      </c>
      <c r="EY686" s="136">
        <v>1</v>
      </c>
      <c r="EZ686" s="136">
        <v>1</v>
      </c>
      <c r="FP686" s="215" t="s">
        <v>592</v>
      </c>
      <c r="FQ686" s="136" t="b">
        <v>1</v>
      </c>
      <c r="FR686" s="136" t="b">
        <v>1</v>
      </c>
      <c r="FS686" s="136" t="b">
        <v>1</v>
      </c>
      <c r="FT686" s="136" t="b">
        <v>1</v>
      </c>
      <c r="FX686" s="215" t="s">
        <v>269</v>
      </c>
    </row>
    <row r="687" spans="1:180" ht="60" customHeight="1" x14ac:dyDescent="0.55000000000000004">
      <c r="A687" s="83" t="s">
        <v>130</v>
      </c>
      <c r="B687" s="83" t="s">
        <v>98</v>
      </c>
      <c r="C687" s="136">
        <v>892502</v>
      </c>
      <c r="D687" s="207" t="s">
        <v>628</v>
      </c>
      <c r="E687" s="208" t="s">
        <v>633</v>
      </c>
      <c r="F687" s="83" t="s">
        <v>108</v>
      </c>
      <c r="G687" s="85">
        <v>22744</v>
      </c>
      <c r="H687" s="83" t="s">
        <v>102</v>
      </c>
      <c r="I687" s="85">
        <v>39772</v>
      </c>
      <c r="J687" s="83" t="s">
        <v>228</v>
      </c>
      <c r="K687" s="216">
        <v>779518158307</v>
      </c>
      <c r="L687" s="83" t="s">
        <v>191</v>
      </c>
      <c r="M687" s="85">
        <v>43619</v>
      </c>
      <c r="N687" s="83">
        <v>-2716.6666666666702</v>
      </c>
      <c r="O687" s="83" t="s">
        <v>193</v>
      </c>
      <c r="P687" s="83" t="s">
        <v>181</v>
      </c>
      <c r="Q687" s="208" t="s">
        <v>7776</v>
      </c>
      <c r="R687" s="83" t="s">
        <v>102</v>
      </c>
      <c r="S687" s="83" t="s">
        <v>102</v>
      </c>
      <c r="T687" s="83" t="s">
        <v>133</v>
      </c>
      <c r="U687" s="83" t="s">
        <v>10182</v>
      </c>
      <c r="V687" s="83" t="s">
        <v>111</v>
      </c>
      <c r="W687" s="83" t="s">
        <v>105</v>
      </c>
      <c r="X687" s="86" t="s">
        <v>7776</v>
      </c>
      <c r="Y687" s="87" t="s">
        <v>102</v>
      </c>
      <c r="Z687" s="87" t="s">
        <v>102</v>
      </c>
      <c r="AA687" s="87" t="s">
        <v>133</v>
      </c>
      <c r="AB687" s="87" t="s">
        <v>10182</v>
      </c>
      <c r="AC687" s="87" t="s">
        <v>111</v>
      </c>
      <c r="AD687" s="87" t="s">
        <v>105</v>
      </c>
      <c r="AE687" s="87" t="s">
        <v>106</v>
      </c>
      <c r="AF687" s="86" t="s">
        <v>7776</v>
      </c>
      <c r="AG687" s="87" t="s">
        <v>486</v>
      </c>
      <c r="AH687" s="87" t="s">
        <v>10182</v>
      </c>
      <c r="AI687" s="87" t="s">
        <v>111</v>
      </c>
      <c r="AJ687" s="87" t="s">
        <v>204</v>
      </c>
      <c r="AK687" s="88"/>
      <c r="AL687" s="83" t="s">
        <v>107</v>
      </c>
      <c r="AM687" s="89" t="s">
        <v>454</v>
      </c>
      <c r="AN687" s="90" t="s">
        <v>416</v>
      </c>
      <c r="AO687" s="91" t="s">
        <v>642</v>
      </c>
      <c r="AP687" s="90">
        <v>8.3333333333332291</v>
      </c>
      <c r="AQ687" s="92" t="s">
        <v>102</v>
      </c>
      <c r="AR687" s="93" t="s">
        <v>102</v>
      </c>
      <c r="AS687" s="93" t="s">
        <v>102</v>
      </c>
      <c r="AT687" s="93" t="s">
        <v>102</v>
      </c>
      <c r="AU687" s="210" t="s">
        <v>644</v>
      </c>
      <c r="AV687" s="93" t="s">
        <v>185</v>
      </c>
      <c r="AW687" s="94" t="s">
        <v>102</v>
      </c>
      <c r="AX687" s="93" t="s">
        <v>183</v>
      </c>
      <c r="AY687" s="95" t="s">
        <v>111</v>
      </c>
      <c r="AZ687" s="93" t="s">
        <v>102</v>
      </c>
      <c r="BA687" s="93" t="s">
        <v>102</v>
      </c>
      <c r="BB687" s="93" t="s">
        <v>102</v>
      </c>
      <c r="BC687" s="93" t="s">
        <v>102</v>
      </c>
      <c r="BD687" s="96" t="s">
        <v>102</v>
      </c>
      <c r="BE687" s="90">
        <v>-332.66666666666703</v>
      </c>
      <c r="BF687" s="93" t="s">
        <v>102</v>
      </c>
      <c r="BG687" s="93" t="s">
        <v>102</v>
      </c>
      <c r="BH687" s="93" t="s">
        <v>102</v>
      </c>
      <c r="BI687" s="93" t="s">
        <v>102</v>
      </c>
      <c r="BJ687" s="210" t="s">
        <v>642</v>
      </c>
      <c r="BK687" s="93" t="s">
        <v>192</v>
      </c>
      <c r="BL687" s="97" t="s">
        <v>102</v>
      </c>
      <c r="BM687" s="93" t="s">
        <v>183</v>
      </c>
      <c r="BN687" s="93" t="s">
        <v>106</v>
      </c>
      <c r="BO687" s="93" t="s">
        <v>102</v>
      </c>
      <c r="BP687" s="98" t="s">
        <v>102</v>
      </c>
      <c r="BQ687" s="93" t="s">
        <v>102</v>
      </c>
      <c r="BR687" s="93" t="s">
        <v>102</v>
      </c>
      <c r="BS687" s="93" t="s">
        <v>102</v>
      </c>
      <c r="BT687" s="99" t="s">
        <v>591</v>
      </c>
      <c r="BU687" s="100" t="s">
        <v>11736</v>
      </c>
      <c r="BV687" s="101" t="s">
        <v>471</v>
      </c>
      <c r="BW687" s="136"/>
      <c r="BX687" s="103" t="s">
        <v>565</v>
      </c>
      <c r="BY687" s="104" t="s">
        <v>190</v>
      </c>
      <c r="BZ687" s="136"/>
      <c r="CA687" s="83" t="s">
        <v>599</v>
      </c>
      <c r="CB687" s="106" t="s">
        <v>647</v>
      </c>
      <c r="CC687" s="106" t="s">
        <v>11737</v>
      </c>
      <c r="CD687" s="107"/>
      <c r="CE687" s="108" t="s">
        <v>107</v>
      </c>
      <c r="CF687" s="108" t="s">
        <v>107</v>
      </c>
      <c r="CG687" s="109"/>
      <c r="CH687" s="110" t="s">
        <v>107</v>
      </c>
      <c r="CI687" s="111"/>
      <c r="CJ687" s="112">
        <v>6710</v>
      </c>
      <c r="CK687" s="113">
        <v>86</v>
      </c>
      <c r="CL687" s="114" t="s">
        <v>134</v>
      </c>
      <c r="CM687" s="114" t="s">
        <v>108</v>
      </c>
      <c r="CN687" s="114"/>
      <c r="CO687" s="115" t="s">
        <v>102</v>
      </c>
      <c r="CP687" s="115" t="s">
        <v>102</v>
      </c>
      <c r="CQ687" s="115" t="s">
        <v>102</v>
      </c>
      <c r="CR687" s="115" t="s">
        <v>102</v>
      </c>
      <c r="CS687" s="116"/>
      <c r="CT687" s="117" t="s">
        <v>109</v>
      </c>
      <c r="CU687" s="117" t="s">
        <v>109</v>
      </c>
      <c r="CV687" s="83">
        <v>683</v>
      </c>
      <c r="CW687" s="83" t="s">
        <v>108</v>
      </c>
      <c r="CX687" s="83">
        <v>683</v>
      </c>
      <c r="CY687" s="83" t="s">
        <v>108</v>
      </c>
      <c r="CZ687" s="83">
        <v>7011</v>
      </c>
      <c r="DA687" s="83" t="s">
        <v>419</v>
      </c>
      <c r="DB687" s="83" t="s">
        <v>130</v>
      </c>
      <c r="DC687" s="83" t="s">
        <v>499</v>
      </c>
      <c r="DD687" s="83">
        <v>1732</v>
      </c>
      <c r="DE687" s="83" t="s">
        <v>444</v>
      </c>
      <c r="DF687" s="83" t="s">
        <v>130</v>
      </c>
      <c r="DG687" s="83" t="s">
        <v>499</v>
      </c>
      <c r="DH687" s="83"/>
      <c r="DI687" s="83">
        <v>0</v>
      </c>
      <c r="DJ687" s="83">
        <v>1</v>
      </c>
      <c r="DK687" s="83">
        <v>0</v>
      </c>
      <c r="DL687" s="83">
        <v>0</v>
      </c>
      <c r="DM687" s="83">
        <v>0</v>
      </c>
      <c r="DN687" s="83">
        <v>0</v>
      </c>
      <c r="DO687" s="83">
        <v>0</v>
      </c>
      <c r="DP687" s="83">
        <v>0</v>
      </c>
      <c r="DQ687" s="83">
        <v>0</v>
      </c>
      <c r="DR687" s="83">
        <v>0</v>
      </c>
      <c r="DS687" s="83">
        <v>0</v>
      </c>
      <c r="DT687" s="83">
        <v>3</v>
      </c>
      <c r="DU687" s="83">
        <v>3</v>
      </c>
      <c r="DV687" s="83">
        <v>0</v>
      </c>
      <c r="DW687" s="83">
        <v>0</v>
      </c>
      <c r="DX687" s="83">
        <v>3</v>
      </c>
      <c r="DY687" s="85">
        <v>44329</v>
      </c>
      <c r="DZ687" s="83" t="s">
        <v>4734</v>
      </c>
      <c r="EA687" s="83" t="s">
        <v>102</v>
      </c>
      <c r="EB687" s="83" t="s">
        <v>482</v>
      </c>
      <c r="EC687" s="83">
        <v>683</v>
      </c>
      <c r="ED687" s="83" t="s">
        <v>483</v>
      </c>
      <c r="EE687" s="83">
        <v>1</v>
      </c>
      <c r="EF687" s="83">
        <v>0</v>
      </c>
      <c r="EG687" s="83">
        <v>0</v>
      </c>
      <c r="EH687" s="83" t="s">
        <v>109</v>
      </c>
      <c r="EI687" s="83" t="s">
        <v>108</v>
      </c>
      <c r="EJ687" s="83" t="s">
        <v>583</v>
      </c>
      <c r="EK687" s="83">
        <v>0</v>
      </c>
      <c r="EL687" s="83">
        <v>0</v>
      </c>
      <c r="EM687" s="83">
        <v>1</v>
      </c>
      <c r="EN687" s="83" t="s">
        <v>497</v>
      </c>
      <c r="EO687" s="83"/>
      <c r="EP687" s="83" t="s">
        <v>436</v>
      </c>
      <c r="EQ687" s="136">
        <v>1</v>
      </c>
      <c r="ER687" s="136">
        <v>1</v>
      </c>
      <c r="ES687" s="136">
        <v>1</v>
      </c>
      <c r="ET687" s="136">
        <v>1</v>
      </c>
      <c r="EU687" s="215" t="s">
        <v>269</v>
      </c>
      <c r="EV687" s="136">
        <v>1</v>
      </c>
      <c r="EW687" s="136">
        <v>1</v>
      </c>
      <c r="EX687" s="136">
        <v>1</v>
      </c>
      <c r="EY687" s="136">
        <v>1</v>
      </c>
      <c r="EZ687" s="136">
        <v>1</v>
      </c>
      <c r="FP687" s="215" t="s">
        <v>592</v>
      </c>
      <c r="FQ687" s="136" t="b">
        <v>1</v>
      </c>
      <c r="FR687" s="136" t="b">
        <v>1</v>
      </c>
      <c r="FS687" s="136" t="b">
        <v>1</v>
      </c>
      <c r="FT687" s="136" t="b">
        <v>1</v>
      </c>
      <c r="FX687" s="215" t="s">
        <v>269</v>
      </c>
    </row>
    <row r="688" spans="1:180" ht="60" customHeight="1" x14ac:dyDescent="0.55000000000000004">
      <c r="A688" s="83" t="s">
        <v>130</v>
      </c>
      <c r="B688" s="83" t="s">
        <v>98</v>
      </c>
      <c r="C688" s="136">
        <v>872618</v>
      </c>
      <c r="D688" s="207" t="s">
        <v>629</v>
      </c>
      <c r="E688" s="208" t="s">
        <v>634</v>
      </c>
      <c r="F688" s="83" t="s">
        <v>108</v>
      </c>
      <c r="G688" s="85">
        <v>26341</v>
      </c>
      <c r="H688" s="83" t="s">
        <v>102</v>
      </c>
      <c r="I688" s="85">
        <v>34633</v>
      </c>
      <c r="J688" s="83" t="s">
        <v>228</v>
      </c>
      <c r="K688" s="216">
        <v>402734520696</v>
      </c>
      <c r="L688" s="83" t="s">
        <v>191</v>
      </c>
      <c r="M688" s="85">
        <v>43642</v>
      </c>
      <c r="N688" s="83">
        <v>-2721.6666666666702</v>
      </c>
      <c r="O688" s="83" t="s">
        <v>193</v>
      </c>
      <c r="P688" s="83" t="s">
        <v>181</v>
      </c>
      <c r="Q688" s="208" t="s">
        <v>7780</v>
      </c>
      <c r="R688" s="83" t="s">
        <v>102</v>
      </c>
      <c r="S688" s="83" t="s">
        <v>102</v>
      </c>
      <c r="T688" s="83" t="s">
        <v>131</v>
      </c>
      <c r="U688" s="83" t="s">
        <v>10183</v>
      </c>
      <c r="V688" s="83" t="s">
        <v>104</v>
      </c>
      <c r="W688" s="83" t="s">
        <v>105</v>
      </c>
      <c r="X688" s="86" t="s">
        <v>7780</v>
      </c>
      <c r="Y688" s="87" t="s">
        <v>102</v>
      </c>
      <c r="Z688" s="87" t="s">
        <v>102</v>
      </c>
      <c r="AA688" s="87" t="s">
        <v>131</v>
      </c>
      <c r="AB688" s="87" t="s">
        <v>10183</v>
      </c>
      <c r="AC688" s="87" t="s">
        <v>104</v>
      </c>
      <c r="AD688" s="87" t="s">
        <v>105</v>
      </c>
      <c r="AE688" s="87" t="s">
        <v>106</v>
      </c>
      <c r="AF688" s="86" t="s">
        <v>7780</v>
      </c>
      <c r="AG688" s="87" t="s">
        <v>177</v>
      </c>
      <c r="AH688" s="87" t="s">
        <v>10183</v>
      </c>
      <c r="AI688" s="87" t="s">
        <v>104</v>
      </c>
      <c r="AJ688" s="87" t="s">
        <v>204</v>
      </c>
      <c r="AK688" s="88"/>
      <c r="AL688" s="83" t="s">
        <v>107</v>
      </c>
      <c r="AM688" s="89" t="s">
        <v>454</v>
      </c>
      <c r="AN688" s="90" t="s">
        <v>416</v>
      </c>
      <c r="AO688" s="91" t="s">
        <v>643</v>
      </c>
      <c r="AP688" s="90">
        <v>8.3333333333332291</v>
      </c>
      <c r="AQ688" s="92" t="s">
        <v>102</v>
      </c>
      <c r="AR688" s="93" t="s">
        <v>102</v>
      </c>
      <c r="AS688" s="93" t="s">
        <v>102</v>
      </c>
      <c r="AT688" s="93" t="s">
        <v>102</v>
      </c>
      <c r="AU688" s="210" t="s">
        <v>645</v>
      </c>
      <c r="AV688" s="93" t="s">
        <v>185</v>
      </c>
      <c r="AW688" s="94" t="s">
        <v>102</v>
      </c>
      <c r="AX688" s="93" t="s">
        <v>105</v>
      </c>
      <c r="AY688" s="95" t="s">
        <v>104</v>
      </c>
      <c r="AZ688" s="93" t="s">
        <v>102</v>
      </c>
      <c r="BA688" s="93" t="s">
        <v>102</v>
      </c>
      <c r="BB688" s="93" t="s">
        <v>102</v>
      </c>
      <c r="BC688" s="93" t="s">
        <v>102</v>
      </c>
      <c r="BD688" s="96" t="s">
        <v>102</v>
      </c>
      <c r="BE688" s="90">
        <v>-333.16666666666703</v>
      </c>
      <c r="BF688" s="93" t="s">
        <v>102</v>
      </c>
      <c r="BG688" s="93" t="s">
        <v>102</v>
      </c>
      <c r="BH688" s="93" t="s">
        <v>102</v>
      </c>
      <c r="BI688" s="93" t="s">
        <v>102</v>
      </c>
      <c r="BJ688" s="210" t="s">
        <v>643</v>
      </c>
      <c r="BK688" s="93" t="s">
        <v>196</v>
      </c>
      <c r="BL688" s="97" t="s">
        <v>102</v>
      </c>
      <c r="BM688" s="93" t="s">
        <v>105</v>
      </c>
      <c r="BN688" s="93" t="s">
        <v>596</v>
      </c>
      <c r="BO688" s="93" t="s">
        <v>102</v>
      </c>
      <c r="BP688" s="98" t="s">
        <v>102</v>
      </c>
      <c r="BQ688" s="93" t="s">
        <v>102</v>
      </c>
      <c r="BR688" s="93" t="s">
        <v>102</v>
      </c>
      <c r="BS688" s="93" t="s">
        <v>102</v>
      </c>
      <c r="BT688" s="99" t="s">
        <v>591</v>
      </c>
      <c r="BU688" s="100" t="s">
        <v>11738</v>
      </c>
      <c r="BV688" s="101" t="s">
        <v>471</v>
      </c>
      <c r="BW688" s="136"/>
      <c r="BX688" s="103" t="s">
        <v>565</v>
      </c>
      <c r="BY688" s="104" t="s">
        <v>190</v>
      </c>
      <c r="BZ688" s="136"/>
      <c r="CA688" s="83" t="s">
        <v>599</v>
      </c>
      <c r="CB688" s="106" t="s">
        <v>647</v>
      </c>
      <c r="CC688" s="106" t="s">
        <v>11739</v>
      </c>
      <c r="CD688" s="107"/>
      <c r="CE688" s="108" t="s">
        <v>107</v>
      </c>
      <c r="CF688" s="108" t="s">
        <v>107</v>
      </c>
      <c r="CG688" s="109"/>
      <c r="CH688" s="110" t="s">
        <v>107</v>
      </c>
      <c r="CI688" s="111"/>
      <c r="CJ688" s="112">
        <v>6710</v>
      </c>
      <c r="CK688" s="113">
        <v>86</v>
      </c>
      <c r="CL688" s="114" t="s">
        <v>134</v>
      </c>
      <c r="CM688" s="114" t="s">
        <v>108</v>
      </c>
      <c r="CN688" s="114"/>
      <c r="CO688" s="115" t="s">
        <v>102</v>
      </c>
      <c r="CP688" s="115" t="s">
        <v>102</v>
      </c>
      <c r="CQ688" s="115" t="s">
        <v>102</v>
      </c>
      <c r="CR688" s="115" t="s">
        <v>102</v>
      </c>
      <c r="CS688" s="116"/>
      <c r="CT688" s="117" t="s">
        <v>109</v>
      </c>
      <c r="CU688" s="117" t="s">
        <v>109</v>
      </c>
      <c r="CV688" s="83">
        <v>684</v>
      </c>
      <c r="CW688" s="83" t="s">
        <v>108</v>
      </c>
      <c r="CX688" s="83">
        <v>684</v>
      </c>
      <c r="CY688" s="83" t="s">
        <v>108</v>
      </c>
      <c r="CZ688" s="83">
        <v>7012</v>
      </c>
      <c r="DA688" s="83" t="s">
        <v>419</v>
      </c>
      <c r="DB688" s="83" t="s">
        <v>130</v>
      </c>
      <c r="DC688" s="83" t="s">
        <v>499</v>
      </c>
      <c r="DD688" s="83">
        <v>1733</v>
      </c>
      <c r="DE688" s="83" t="s">
        <v>444</v>
      </c>
      <c r="DF688" s="83" t="s">
        <v>130</v>
      </c>
      <c r="DG688" s="83" t="s">
        <v>499</v>
      </c>
      <c r="DH688" s="83"/>
      <c r="DI688" s="83">
        <v>0</v>
      </c>
      <c r="DJ688" s="83">
        <v>1</v>
      </c>
      <c r="DK688" s="83">
        <v>0</v>
      </c>
      <c r="DL688" s="83">
        <v>0</v>
      </c>
      <c r="DM688" s="83">
        <v>0</v>
      </c>
      <c r="DN688" s="83">
        <v>0</v>
      </c>
      <c r="DO688" s="83">
        <v>0</v>
      </c>
      <c r="DP688" s="83">
        <v>0</v>
      </c>
      <c r="DQ688" s="83">
        <v>0</v>
      </c>
      <c r="DR688" s="83">
        <v>0</v>
      </c>
      <c r="DS688" s="83">
        <v>0</v>
      </c>
      <c r="DT688" s="83">
        <v>3</v>
      </c>
      <c r="DU688" s="83">
        <v>3</v>
      </c>
      <c r="DV688" s="83">
        <v>0</v>
      </c>
      <c r="DW688" s="83">
        <v>0</v>
      </c>
      <c r="DX688" s="83">
        <v>3</v>
      </c>
      <c r="DY688" s="85">
        <v>44330</v>
      </c>
      <c r="DZ688" s="83" t="s">
        <v>4735</v>
      </c>
      <c r="EA688" s="83" t="s">
        <v>102</v>
      </c>
      <c r="EB688" s="83" t="s">
        <v>482</v>
      </c>
      <c r="EC688" s="83">
        <v>684</v>
      </c>
      <c r="ED688" s="83" t="s">
        <v>483</v>
      </c>
      <c r="EE688" s="83">
        <v>1</v>
      </c>
      <c r="EF688" s="83">
        <v>0</v>
      </c>
      <c r="EG688" s="83">
        <v>0</v>
      </c>
      <c r="EH688" s="83" t="s">
        <v>109</v>
      </c>
      <c r="EI688" s="83" t="s">
        <v>108</v>
      </c>
      <c r="EJ688" s="83" t="s">
        <v>583</v>
      </c>
      <c r="EK688" s="83">
        <v>0</v>
      </c>
      <c r="EL688" s="83">
        <v>0</v>
      </c>
      <c r="EM688" s="83">
        <v>1</v>
      </c>
      <c r="EN688" s="83" t="s">
        <v>497</v>
      </c>
      <c r="EO688" s="83"/>
      <c r="EP688" s="83" t="s">
        <v>436</v>
      </c>
      <c r="EQ688" s="136">
        <v>1</v>
      </c>
      <c r="ER688" s="136">
        <v>1</v>
      </c>
      <c r="ES688" s="136">
        <v>1</v>
      </c>
      <c r="ET688" s="136">
        <v>1</v>
      </c>
      <c r="EU688" s="215" t="s">
        <v>269</v>
      </c>
      <c r="EV688" s="136">
        <v>1</v>
      </c>
      <c r="EW688" s="136">
        <v>1</v>
      </c>
      <c r="EX688" s="136">
        <v>1</v>
      </c>
      <c r="EY688" s="136">
        <v>1</v>
      </c>
      <c r="EZ688" s="136">
        <v>1</v>
      </c>
      <c r="FP688" s="215" t="s">
        <v>592</v>
      </c>
      <c r="FQ688" s="136" t="b">
        <v>1</v>
      </c>
      <c r="FR688" s="136" t="b">
        <v>1</v>
      </c>
      <c r="FS688" s="136" t="b">
        <v>1</v>
      </c>
      <c r="FT688" s="136" t="b">
        <v>1</v>
      </c>
      <c r="FX688" s="215" t="s">
        <v>269</v>
      </c>
    </row>
    <row r="689" spans="1:180" ht="60" customHeight="1" x14ac:dyDescent="0.55000000000000004">
      <c r="A689" s="83" t="s">
        <v>130</v>
      </c>
      <c r="B689" s="83" t="s">
        <v>98</v>
      </c>
      <c r="C689" s="136">
        <v>788330</v>
      </c>
      <c r="D689" s="207" t="s">
        <v>627</v>
      </c>
      <c r="E689" s="208" t="s">
        <v>630</v>
      </c>
      <c r="F689" s="83" t="s">
        <v>108</v>
      </c>
      <c r="G689" s="85">
        <v>20621</v>
      </c>
      <c r="H689" s="83" t="s">
        <v>102</v>
      </c>
      <c r="I689" s="85">
        <v>39794</v>
      </c>
      <c r="J689" s="83" t="s">
        <v>228</v>
      </c>
      <c r="K689" s="216">
        <v>660605635926</v>
      </c>
      <c r="L689" s="83" t="s">
        <v>191</v>
      </c>
      <c r="M689" s="85">
        <v>43631</v>
      </c>
      <c r="N689" s="83">
        <v>-2726.6666666666702</v>
      </c>
      <c r="O689" s="83" t="s">
        <v>180</v>
      </c>
      <c r="P689" s="83" t="s">
        <v>181</v>
      </c>
      <c r="Q689" s="208" t="s">
        <v>7784</v>
      </c>
      <c r="R689" s="83" t="s">
        <v>102</v>
      </c>
      <c r="S689" s="83" t="s">
        <v>102</v>
      </c>
      <c r="T689" s="83" t="s">
        <v>199</v>
      </c>
      <c r="U689" s="83" t="s">
        <v>10184</v>
      </c>
      <c r="V689" s="83" t="s">
        <v>104</v>
      </c>
      <c r="W689" s="83" t="s">
        <v>105</v>
      </c>
      <c r="X689" s="86" t="s">
        <v>7784</v>
      </c>
      <c r="Y689" s="87" t="s">
        <v>102</v>
      </c>
      <c r="Z689" s="87" t="s">
        <v>102</v>
      </c>
      <c r="AA689" s="87" t="s">
        <v>199</v>
      </c>
      <c r="AB689" s="87" t="s">
        <v>10184</v>
      </c>
      <c r="AC689" s="87" t="s">
        <v>104</v>
      </c>
      <c r="AD689" s="87" t="s">
        <v>105</v>
      </c>
      <c r="AE689" s="87" t="s">
        <v>106</v>
      </c>
      <c r="AF689" s="86" t="s">
        <v>7784</v>
      </c>
      <c r="AG689" s="87" t="s">
        <v>489</v>
      </c>
      <c r="AH689" s="87" t="s">
        <v>10185</v>
      </c>
      <c r="AI689" s="87" t="s">
        <v>104</v>
      </c>
      <c r="AJ689" s="87" t="s">
        <v>204</v>
      </c>
      <c r="AK689" s="88"/>
      <c r="AL689" s="83" t="s">
        <v>107</v>
      </c>
      <c r="AM689" s="89" t="s">
        <v>454</v>
      </c>
      <c r="AN689" s="90" t="s">
        <v>416</v>
      </c>
      <c r="AO689" s="91" t="s">
        <v>641</v>
      </c>
      <c r="AP689" s="90">
        <v>8.3333333333332291</v>
      </c>
      <c r="AQ689" s="92" t="s">
        <v>211</v>
      </c>
      <c r="AR689" s="93" t="s">
        <v>102</v>
      </c>
      <c r="AS689" s="93" t="s">
        <v>102</v>
      </c>
      <c r="AT689" s="93" t="s">
        <v>102</v>
      </c>
      <c r="AU689" s="210" t="s">
        <v>641</v>
      </c>
      <c r="AV689" s="93" t="s">
        <v>192</v>
      </c>
      <c r="AW689" s="94" t="s">
        <v>102</v>
      </c>
      <c r="AX689" s="93" t="s">
        <v>105</v>
      </c>
      <c r="AY689" s="95" t="s">
        <v>188</v>
      </c>
      <c r="AZ689" s="93" t="s">
        <v>102</v>
      </c>
      <c r="BA689" s="93" t="s">
        <v>10186</v>
      </c>
      <c r="BB689" s="93" t="s">
        <v>102</v>
      </c>
      <c r="BC689" s="93" t="s">
        <v>102</v>
      </c>
      <c r="BD689" s="96" t="s">
        <v>102</v>
      </c>
      <c r="BE689" s="90">
        <v>-333.66666666666703</v>
      </c>
      <c r="BF689" s="93" t="s">
        <v>211</v>
      </c>
      <c r="BG689" s="93" t="s">
        <v>102</v>
      </c>
      <c r="BH689" s="93" t="s">
        <v>102</v>
      </c>
      <c r="BI689" s="93" t="s">
        <v>102</v>
      </c>
      <c r="BJ689" s="210" t="s">
        <v>646</v>
      </c>
      <c r="BK689" s="93" t="s">
        <v>182</v>
      </c>
      <c r="BL689" s="97" t="s">
        <v>102</v>
      </c>
      <c r="BM689" s="93" t="s">
        <v>105</v>
      </c>
      <c r="BN689" s="93" t="s">
        <v>104</v>
      </c>
      <c r="BO689" s="93" t="s">
        <v>102</v>
      </c>
      <c r="BP689" s="98">
        <v>20180435</v>
      </c>
      <c r="BQ689" s="93" t="s">
        <v>102</v>
      </c>
      <c r="BR689" s="93" t="s">
        <v>102</v>
      </c>
      <c r="BS689" s="93" t="s">
        <v>102</v>
      </c>
      <c r="BT689" s="99" t="s">
        <v>591</v>
      </c>
      <c r="BU689" s="100" t="s">
        <v>11740</v>
      </c>
      <c r="BV689" s="101" t="s">
        <v>471</v>
      </c>
      <c r="BW689" s="136"/>
      <c r="BX689" s="103" t="s">
        <v>565</v>
      </c>
      <c r="BY689" s="104" t="s">
        <v>190</v>
      </c>
      <c r="BZ689" s="136"/>
      <c r="CA689" s="83" t="s">
        <v>599</v>
      </c>
      <c r="CB689" s="106" t="s">
        <v>647</v>
      </c>
      <c r="CC689" s="106" t="s">
        <v>11741</v>
      </c>
      <c r="CD689" s="107"/>
      <c r="CE689" s="108" t="s">
        <v>107</v>
      </c>
      <c r="CF689" s="108" t="s">
        <v>107</v>
      </c>
      <c r="CG689" s="109"/>
      <c r="CH689" s="110" t="s">
        <v>107</v>
      </c>
      <c r="CI689" s="111"/>
      <c r="CJ689" s="112">
        <v>6710</v>
      </c>
      <c r="CK689" s="113">
        <v>86</v>
      </c>
      <c r="CL689" s="114" t="s">
        <v>134</v>
      </c>
      <c r="CM689" s="114" t="s">
        <v>108</v>
      </c>
      <c r="CN689" s="114"/>
      <c r="CO689" s="115" t="s">
        <v>102</v>
      </c>
      <c r="CP689" s="115" t="s">
        <v>102</v>
      </c>
      <c r="CQ689" s="115" t="s">
        <v>102</v>
      </c>
      <c r="CR689" s="115" t="s">
        <v>102</v>
      </c>
      <c r="CS689" s="116"/>
      <c r="CT689" s="117" t="s">
        <v>109</v>
      </c>
      <c r="CU689" s="117" t="s">
        <v>109</v>
      </c>
      <c r="CV689" s="83">
        <v>685</v>
      </c>
      <c r="CW689" s="83" t="s">
        <v>108</v>
      </c>
      <c r="CX689" s="83">
        <v>685</v>
      </c>
      <c r="CY689" s="83" t="s">
        <v>108</v>
      </c>
      <c r="CZ689" s="83">
        <v>7013</v>
      </c>
      <c r="DA689" s="83" t="s">
        <v>419</v>
      </c>
      <c r="DB689" s="83" t="s">
        <v>130</v>
      </c>
      <c r="DC689" s="83" t="s">
        <v>499</v>
      </c>
      <c r="DD689" s="83">
        <v>1734</v>
      </c>
      <c r="DE689" s="83" t="s">
        <v>444</v>
      </c>
      <c r="DF689" s="83" t="s">
        <v>130</v>
      </c>
      <c r="DG689" s="83" t="s">
        <v>499</v>
      </c>
      <c r="DH689" s="83"/>
      <c r="DI689" s="83">
        <v>0</v>
      </c>
      <c r="DJ689" s="83">
        <v>1</v>
      </c>
      <c r="DK689" s="83">
        <v>0</v>
      </c>
      <c r="DL689" s="83">
        <v>0</v>
      </c>
      <c r="DM689" s="83">
        <v>0</v>
      </c>
      <c r="DN689" s="83">
        <v>0</v>
      </c>
      <c r="DO689" s="83">
        <v>0</v>
      </c>
      <c r="DP689" s="83">
        <v>0</v>
      </c>
      <c r="DQ689" s="83">
        <v>0</v>
      </c>
      <c r="DR689" s="83">
        <v>0</v>
      </c>
      <c r="DS689" s="83">
        <v>0</v>
      </c>
      <c r="DT689" s="83">
        <v>3</v>
      </c>
      <c r="DU689" s="83">
        <v>3</v>
      </c>
      <c r="DV689" s="83">
        <v>0</v>
      </c>
      <c r="DW689" s="83">
        <v>0</v>
      </c>
      <c r="DX689" s="83">
        <v>3</v>
      </c>
      <c r="DY689" s="85">
        <v>44331</v>
      </c>
      <c r="DZ689" s="83" t="s">
        <v>4736</v>
      </c>
      <c r="EA689" s="83" t="s">
        <v>102</v>
      </c>
      <c r="EB689" s="83" t="s">
        <v>482</v>
      </c>
      <c r="EC689" s="83">
        <v>685</v>
      </c>
      <c r="ED689" s="83" t="s">
        <v>483</v>
      </c>
      <c r="EE689" s="83">
        <v>1</v>
      </c>
      <c r="EF689" s="83">
        <v>0</v>
      </c>
      <c r="EG689" s="83">
        <v>0</v>
      </c>
      <c r="EH689" s="83" t="s">
        <v>109</v>
      </c>
      <c r="EI689" s="83" t="s">
        <v>108</v>
      </c>
      <c r="EJ689" s="83" t="s">
        <v>583</v>
      </c>
      <c r="EK689" s="83">
        <v>0</v>
      </c>
      <c r="EL689" s="83">
        <v>0</v>
      </c>
      <c r="EM689" s="83">
        <v>1</v>
      </c>
      <c r="EN689" s="83" t="s">
        <v>497</v>
      </c>
      <c r="EO689" s="83"/>
      <c r="EP689" s="83" t="s">
        <v>436</v>
      </c>
      <c r="EQ689" s="136">
        <v>1</v>
      </c>
      <c r="ER689" s="136">
        <v>1</v>
      </c>
      <c r="ES689" s="136">
        <v>1</v>
      </c>
      <c r="ET689" s="136">
        <v>1</v>
      </c>
      <c r="EU689" s="215" t="s">
        <v>269</v>
      </c>
      <c r="EV689" s="136">
        <v>1</v>
      </c>
      <c r="EW689" s="136">
        <v>1</v>
      </c>
      <c r="EX689" s="136">
        <v>1</v>
      </c>
      <c r="EY689" s="136">
        <v>1</v>
      </c>
      <c r="EZ689" s="136">
        <v>1</v>
      </c>
      <c r="FP689" s="215" t="s">
        <v>592</v>
      </c>
      <c r="FQ689" s="136" t="b">
        <v>1</v>
      </c>
      <c r="FR689" s="136" t="b">
        <v>1</v>
      </c>
      <c r="FS689" s="136" t="b">
        <v>1</v>
      </c>
      <c r="FT689" s="136" t="b">
        <v>1</v>
      </c>
      <c r="FX689" s="215" t="s">
        <v>269</v>
      </c>
    </row>
    <row r="690" spans="1:180" ht="60" customHeight="1" x14ac:dyDescent="0.55000000000000004">
      <c r="A690" s="83" t="s">
        <v>130</v>
      </c>
      <c r="B690" s="83" t="s">
        <v>98</v>
      </c>
      <c r="C690" s="136">
        <v>549500</v>
      </c>
      <c r="D690" s="207" t="s">
        <v>628</v>
      </c>
      <c r="E690" s="208" t="s">
        <v>633</v>
      </c>
      <c r="F690" s="83" t="s">
        <v>108</v>
      </c>
      <c r="G690" s="85">
        <v>22744</v>
      </c>
      <c r="H690" s="83" t="s">
        <v>102</v>
      </c>
      <c r="I690" s="85">
        <v>39772</v>
      </c>
      <c r="J690" s="83" t="s">
        <v>228</v>
      </c>
      <c r="K690" s="216">
        <v>350005919653</v>
      </c>
      <c r="L690" s="83" t="s">
        <v>191</v>
      </c>
      <c r="M690" s="85">
        <v>43619</v>
      </c>
      <c r="N690" s="83">
        <v>-2731.6666666666702</v>
      </c>
      <c r="O690" s="83" t="s">
        <v>193</v>
      </c>
      <c r="P690" s="83" t="s">
        <v>181</v>
      </c>
      <c r="Q690" s="208" t="s">
        <v>7788</v>
      </c>
      <c r="R690" s="83" t="s">
        <v>102</v>
      </c>
      <c r="S690" s="83" t="s">
        <v>102</v>
      </c>
      <c r="T690" s="83" t="s">
        <v>133</v>
      </c>
      <c r="U690" s="83" t="s">
        <v>10187</v>
      </c>
      <c r="V690" s="83" t="s">
        <v>111</v>
      </c>
      <c r="W690" s="83" t="s">
        <v>105</v>
      </c>
      <c r="X690" s="86" t="s">
        <v>7788</v>
      </c>
      <c r="Y690" s="87" t="s">
        <v>102</v>
      </c>
      <c r="Z690" s="87" t="s">
        <v>102</v>
      </c>
      <c r="AA690" s="87" t="s">
        <v>133</v>
      </c>
      <c r="AB690" s="87" t="s">
        <v>10187</v>
      </c>
      <c r="AC690" s="87" t="s">
        <v>111</v>
      </c>
      <c r="AD690" s="87" t="s">
        <v>105</v>
      </c>
      <c r="AE690" s="87" t="s">
        <v>106</v>
      </c>
      <c r="AF690" s="86" t="s">
        <v>7788</v>
      </c>
      <c r="AG690" s="87" t="s">
        <v>486</v>
      </c>
      <c r="AH690" s="87" t="s">
        <v>10187</v>
      </c>
      <c r="AI690" s="87" t="s">
        <v>111</v>
      </c>
      <c r="AJ690" s="87" t="s">
        <v>204</v>
      </c>
      <c r="AK690" s="88"/>
      <c r="AL690" s="83" t="s">
        <v>107</v>
      </c>
      <c r="AM690" s="89" t="s">
        <v>454</v>
      </c>
      <c r="AN690" s="90" t="s">
        <v>416</v>
      </c>
      <c r="AO690" s="91" t="s">
        <v>642</v>
      </c>
      <c r="AP690" s="90">
        <v>8.3333333333332291</v>
      </c>
      <c r="AQ690" s="92" t="s">
        <v>102</v>
      </c>
      <c r="AR690" s="93" t="s">
        <v>102</v>
      </c>
      <c r="AS690" s="93" t="s">
        <v>102</v>
      </c>
      <c r="AT690" s="93" t="s">
        <v>102</v>
      </c>
      <c r="AU690" s="210" t="s">
        <v>644</v>
      </c>
      <c r="AV690" s="93" t="s">
        <v>185</v>
      </c>
      <c r="AW690" s="94" t="s">
        <v>102</v>
      </c>
      <c r="AX690" s="93" t="s">
        <v>183</v>
      </c>
      <c r="AY690" s="95" t="s">
        <v>111</v>
      </c>
      <c r="AZ690" s="93" t="s">
        <v>102</v>
      </c>
      <c r="BA690" s="93" t="s">
        <v>102</v>
      </c>
      <c r="BB690" s="93" t="s">
        <v>102</v>
      </c>
      <c r="BC690" s="93" t="s">
        <v>102</v>
      </c>
      <c r="BD690" s="96" t="s">
        <v>102</v>
      </c>
      <c r="BE690" s="90">
        <v>-334.16666666666703</v>
      </c>
      <c r="BF690" s="93" t="s">
        <v>102</v>
      </c>
      <c r="BG690" s="93" t="s">
        <v>102</v>
      </c>
      <c r="BH690" s="93" t="s">
        <v>102</v>
      </c>
      <c r="BI690" s="93" t="s">
        <v>102</v>
      </c>
      <c r="BJ690" s="210" t="s">
        <v>642</v>
      </c>
      <c r="BK690" s="93" t="s">
        <v>192</v>
      </c>
      <c r="BL690" s="97" t="s">
        <v>102</v>
      </c>
      <c r="BM690" s="93" t="s">
        <v>183</v>
      </c>
      <c r="BN690" s="93" t="s">
        <v>106</v>
      </c>
      <c r="BO690" s="93" t="s">
        <v>102</v>
      </c>
      <c r="BP690" s="98" t="s">
        <v>102</v>
      </c>
      <c r="BQ690" s="93" t="s">
        <v>102</v>
      </c>
      <c r="BR690" s="93" t="s">
        <v>102</v>
      </c>
      <c r="BS690" s="93" t="s">
        <v>102</v>
      </c>
      <c r="BT690" s="99" t="s">
        <v>591</v>
      </c>
      <c r="BU690" s="100" t="s">
        <v>11742</v>
      </c>
      <c r="BV690" s="101" t="s">
        <v>471</v>
      </c>
      <c r="BW690" s="136"/>
      <c r="BX690" s="103" t="s">
        <v>565</v>
      </c>
      <c r="BY690" s="104" t="s">
        <v>190</v>
      </c>
      <c r="BZ690" s="136"/>
      <c r="CA690" s="83" t="s">
        <v>599</v>
      </c>
      <c r="CB690" s="106" t="s">
        <v>647</v>
      </c>
      <c r="CC690" s="106" t="s">
        <v>11743</v>
      </c>
      <c r="CD690" s="107"/>
      <c r="CE690" s="108" t="s">
        <v>107</v>
      </c>
      <c r="CF690" s="108" t="s">
        <v>107</v>
      </c>
      <c r="CG690" s="109"/>
      <c r="CH690" s="110" t="s">
        <v>107</v>
      </c>
      <c r="CI690" s="111"/>
      <c r="CJ690" s="112">
        <v>6710</v>
      </c>
      <c r="CK690" s="113">
        <v>86</v>
      </c>
      <c r="CL690" s="114" t="s">
        <v>134</v>
      </c>
      <c r="CM690" s="114" t="s">
        <v>108</v>
      </c>
      <c r="CN690" s="114"/>
      <c r="CO690" s="115" t="s">
        <v>102</v>
      </c>
      <c r="CP690" s="115" t="s">
        <v>102</v>
      </c>
      <c r="CQ690" s="115" t="s">
        <v>102</v>
      </c>
      <c r="CR690" s="115" t="s">
        <v>102</v>
      </c>
      <c r="CS690" s="116"/>
      <c r="CT690" s="117" t="s">
        <v>109</v>
      </c>
      <c r="CU690" s="117" t="s">
        <v>109</v>
      </c>
      <c r="CV690" s="83">
        <v>686</v>
      </c>
      <c r="CW690" s="83" t="s">
        <v>108</v>
      </c>
      <c r="CX690" s="83">
        <v>686</v>
      </c>
      <c r="CY690" s="83" t="s">
        <v>108</v>
      </c>
      <c r="CZ690" s="83">
        <v>7014</v>
      </c>
      <c r="DA690" s="83" t="s">
        <v>419</v>
      </c>
      <c r="DB690" s="83" t="s">
        <v>130</v>
      </c>
      <c r="DC690" s="83" t="s">
        <v>499</v>
      </c>
      <c r="DD690" s="83">
        <v>1735</v>
      </c>
      <c r="DE690" s="83" t="s">
        <v>444</v>
      </c>
      <c r="DF690" s="83" t="s">
        <v>130</v>
      </c>
      <c r="DG690" s="83" t="s">
        <v>499</v>
      </c>
      <c r="DH690" s="83"/>
      <c r="DI690" s="83">
        <v>0</v>
      </c>
      <c r="DJ690" s="83">
        <v>1</v>
      </c>
      <c r="DK690" s="83">
        <v>0</v>
      </c>
      <c r="DL690" s="83">
        <v>0</v>
      </c>
      <c r="DM690" s="83">
        <v>0</v>
      </c>
      <c r="DN690" s="83">
        <v>0</v>
      </c>
      <c r="DO690" s="83">
        <v>0</v>
      </c>
      <c r="DP690" s="83">
        <v>0</v>
      </c>
      <c r="DQ690" s="83">
        <v>0</v>
      </c>
      <c r="DR690" s="83">
        <v>0</v>
      </c>
      <c r="DS690" s="83">
        <v>0</v>
      </c>
      <c r="DT690" s="83">
        <v>3</v>
      </c>
      <c r="DU690" s="83">
        <v>3</v>
      </c>
      <c r="DV690" s="83">
        <v>0</v>
      </c>
      <c r="DW690" s="83">
        <v>0</v>
      </c>
      <c r="DX690" s="83">
        <v>3</v>
      </c>
      <c r="DY690" s="85">
        <v>44332</v>
      </c>
      <c r="DZ690" s="83" t="s">
        <v>4737</v>
      </c>
      <c r="EA690" s="83" t="s">
        <v>102</v>
      </c>
      <c r="EB690" s="83" t="s">
        <v>482</v>
      </c>
      <c r="EC690" s="83">
        <v>686</v>
      </c>
      <c r="ED690" s="83" t="s">
        <v>483</v>
      </c>
      <c r="EE690" s="83">
        <v>1</v>
      </c>
      <c r="EF690" s="83">
        <v>0</v>
      </c>
      <c r="EG690" s="83">
        <v>0</v>
      </c>
      <c r="EH690" s="83" t="s">
        <v>109</v>
      </c>
      <c r="EI690" s="83" t="s">
        <v>108</v>
      </c>
      <c r="EJ690" s="83" t="s">
        <v>583</v>
      </c>
      <c r="EK690" s="83">
        <v>0</v>
      </c>
      <c r="EL690" s="83">
        <v>0</v>
      </c>
      <c r="EM690" s="83">
        <v>1</v>
      </c>
      <c r="EN690" s="83" t="s">
        <v>497</v>
      </c>
      <c r="EO690" s="83"/>
      <c r="EP690" s="83" t="s">
        <v>436</v>
      </c>
      <c r="EQ690" s="136">
        <v>1</v>
      </c>
      <c r="ER690" s="136">
        <v>1</v>
      </c>
      <c r="ES690" s="136">
        <v>1</v>
      </c>
      <c r="ET690" s="136">
        <v>1</v>
      </c>
      <c r="EU690" s="215" t="s">
        <v>269</v>
      </c>
      <c r="EV690" s="136">
        <v>1</v>
      </c>
      <c r="EW690" s="136">
        <v>1</v>
      </c>
      <c r="EX690" s="136">
        <v>1</v>
      </c>
      <c r="EY690" s="136">
        <v>1</v>
      </c>
      <c r="EZ690" s="136">
        <v>1</v>
      </c>
      <c r="FP690" s="215" t="s">
        <v>592</v>
      </c>
      <c r="FQ690" s="136" t="b">
        <v>1</v>
      </c>
      <c r="FR690" s="136" t="b">
        <v>1</v>
      </c>
      <c r="FS690" s="136" t="b">
        <v>1</v>
      </c>
      <c r="FT690" s="136" t="b">
        <v>1</v>
      </c>
      <c r="FX690" s="215" t="s">
        <v>269</v>
      </c>
    </row>
    <row r="691" spans="1:180" ht="60" customHeight="1" x14ac:dyDescent="0.55000000000000004">
      <c r="A691" s="83" t="s">
        <v>130</v>
      </c>
      <c r="B691" s="83" t="s">
        <v>98</v>
      </c>
      <c r="C691" s="136">
        <v>115679</v>
      </c>
      <c r="D691" s="207" t="s">
        <v>629</v>
      </c>
      <c r="E691" s="208" t="s">
        <v>634</v>
      </c>
      <c r="F691" s="83" t="s">
        <v>108</v>
      </c>
      <c r="G691" s="85">
        <v>26341</v>
      </c>
      <c r="H691" s="83" t="s">
        <v>102</v>
      </c>
      <c r="I691" s="85">
        <v>34633</v>
      </c>
      <c r="J691" s="83" t="s">
        <v>228</v>
      </c>
      <c r="K691" s="216">
        <v>869732044253</v>
      </c>
      <c r="L691" s="83" t="s">
        <v>191</v>
      </c>
      <c r="M691" s="85">
        <v>43642</v>
      </c>
      <c r="N691" s="83">
        <v>-2736.6666666666702</v>
      </c>
      <c r="O691" s="83" t="s">
        <v>193</v>
      </c>
      <c r="P691" s="83" t="s">
        <v>181</v>
      </c>
      <c r="Q691" s="208" t="s">
        <v>7792</v>
      </c>
      <c r="R691" s="83" t="s">
        <v>102</v>
      </c>
      <c r="S691" s="83" t="s">
        <v>102</v>
      </c>
      <c r="T691" s="83" t="s">
        <v>131</v>
      </c>
      <c r="U691" s="83" t="s">
        <v>10188</v>
      </c>
      <c r="V691" s="83" t="s">
        <v>104</v>
      </c>
      <c r="W691" s="83" t="s">
        <v>105</v>
      </c>
      <c r="X691" s="86" t="s">
        <v>7792</v>
      </c>
      <c r="Y691" s="87" t="s">
        <v>102</v>
      </c>
      <c r="Z691" s="87" t="s">
        <v>102</v>
      </c>
      <c r="AA691" s="87" t="s">
        <v>131</v>
      </c>
      <c r="AB691" s="87" t="s">
        <v>10188</v>
      </c>
      <c r="AC691" s="87" t="s">
        <v>104</v>
      </c>
      <c r="AD691" s="87" t="s">
        <v>105</v>
      </c>
      <c r="AE691" s="87" t="s">
        <v>106</v>
      </c>
      <c r="AF691" s="86" t="s">
        <v>7792</v>
      </c>
      <c r="AG691" s="87" t="s">
        <v>177</v>
      </c>
      <c r="AH691" s="87" t="s">
        <v>10188</v>
      </c>
      <c r="AI691" s="87" t="s">
        <v>104</v>
      </c>
      <c r="AJ691" s="87" t="s">
        <v>204</v>
      </c>
      <c r="AK691" s="88"/>
      <c r="AL691" s="83" t="s">
        <v>107</v>
      </c>
      <c r="AM691" s="89" t="s">
        <v>454</v>
      </c>
      <c r="AN691" s="90" t="s">
        <v>416</v>
      </c>
      <c r="AO691" s="91" t="s">
        <v>643</v>
      </c>
      <c r="AP691" s="90">
        <v>8.3333333333332291</v>
      </c>
      <c r="AQ691" s="92" t="s">
        <v>102</v>
      </c>
      <c r="AR691" s="93" t="s">
        <v>102</v>
      </c>
      <c r="AS691" s="93" t="s">
        <v>102</v>
      </c>
      <c r="AT691" s="93" t="s">
        <v>102</v>
      </c>
      <c r="AU691" s="210" t="s">
        <v>645</v>
      </c>
      <c r="AV691" s="93" t="s">
        <v>185</v>
      </c>
      <c r="AW691" s="94" t="s">
        <v>102</v>
      </c>
      <c r="AX691" s="93" t="s">
        <v>105</v>
      </c>
      <c r="AY691" s="95" t="s">
        <v>104</v>
      </c>
      <c r="AZ691" s="93" t="s">
        <v>102</v>
      </c>
      <c r="BA691" s="93" t="s">
        <v>102</v>
      </c>
      <c r="BB691" s="93" t="s">
        <v>102</v>
      </c>
      <c r="BC691" s="93" t="s">
        <v>102</v>
      </c>
      <c r="BD691" s="96" t="s">
        <v>102</v>
      </c>
      <c r="BE691" s="90">
        <v>-334.66666666666703</v>
      </c>
      <c r="BF691" s="93" t="s">
        <v>102</v>
      </c>
      <c r="BG691" s="93" t="s">
        <v>102</v>
      </c>
      <c r="BH691" s="93" t="s">
        <v>102</v>
      </c>
      <c r="BI691" s="93" t="s">
        <v>102</v>
      </c>
      <c r="BJ691" s="210" t="s">
        <v>643</v>
      </c>
      <c r="BK691" s="93" t="s">
        <v>196</v>
      </c>
      <c r="BL691" s="97" t="s">
        <v>102</v>
      </c>
      <c r="BM691" s="93" t="s">
        <v>105</v>
      </c>
      <c r="BN691" s="93" t="s">
        <v>596</v>
      </c>
      <c r="BO691" s="93" t="s">
        <v>102</v>
      </c>
      <c r="BP691" s="98" t="s">
        <v>102</v>
      </c>
      <c r="BQ691" s="93" t="s">
        <v>102</v>
      </c>
      <c r="BR691" s="93" t="s">
        <v>102</v>
      </c>
      <c r="BS691" s="93" t="s">
        <v>102</v>
      </c>
      <c r="BT691" s="99" t="s">
        <v>591</v>
      </c>
      <c r="BU691" s="100" t="s">
        <v>11744</v>
      </c>
      <c r="BV691" s="101" t="s">
        <v>471</v>
      </c>
      <c r="BW691" s="136"/>
      <c r="BX691" s="103" t="s">
        <v>565</v>
      </c>
      <c r="BY691" s="104" t="s">
        <v>190</v>
      </c>
      <c r="BZ691" s="136"/>
      <c r="CA691" s="83" t="s">
        <v>599</v>
      </c>
      <c r="CB691" s="106" t="s">
        <v>647</v>
      </c>
      <c r="CC691" s="106" t="s">
        <v>11745</v>
      </c>
      <c r="CD691" s="107"/>
      <c r="CE691" s="108" t="s">
        <v>107</v>
      </c>
      <c r="CF691" s="108" t="s">
        <v>107</v>
      </c>
      <c r="CG691" s="109"/>
      <c r="CH691" s="110" t="s">
        <v>107</v>
      </c>
      <c r="CI691" s="111"/>
      <c r="CJ691" s="112">
        <v>6710</v>
      </c>
      <c r="CK691" s="113">
        <v>86</v>
      </c>
      <c r="CL691" s="114" t="s">
        <v>134</v>
      </c>
      <c r="CM691" s="114" t="s">
        <v>108</v>
      </c>
      <c r="CN691" s="114"/>
      <c r="CO691" s="115" t="s">
        <v>102</v>
      </c>
      <c r="CP691" s="115" t="s">
        <v>102</v>
      </c>
      <c r="CQ691" s="115" t="s">
        <v>102</v>
      </c>
      <c r="CR691" s="115" t="s">
        <v>102</v>
      </c>
      <c r="CS691" s="116"/>
      <c r="CT691" s="117" t="s">
        <v>109</v>
      </c>
      <c r="CU691" s="117" t="s">
        <v>109</v>
      </c>
      <c r="CV691" s="83">
        <v>687</v>
      </c>
      <c r="CW691" s="83" t="s">
        <v>108</v>
      </c>
      <c r="CX691" s="83">
        <v>687</v>
      </c>
      <c r="CY691" s="83" t="s">
        <v>108</v>
      </c>
      <c r="CZ691" s="83">
        <v>7015</v>
      </c>
      <c r="DA691" s="83" t="s">
        <v>419</v>
      </c>
      <c r="DB691" s="83" t="s">
        <v>130</v>
      </c>
      <c r="DC691" s="83" t="s">
        <v>499</v>
      </c>
      <c r="DD691" s="83">
        <v>1736</v>
      </c>
      <c r="DE691" s="83" t="s">
        <v>444</v>
      </c>
      <c r="DF691" s="83" t="s">
        <v>130</v>
      </c>
      <c r="DG691" s="83" t="s">
        <v>499</v>
      </c>
      <c r="DH691" s="83"/>
      <c r="DI691" s="83">
        <v>0</v>
      </c>
      <c r="DJ691" s="83">
        <v>1</v>
      </c>
      <c r="DK691" s="83">
        <v>0</v>
      </c>
      <c r="DL691" s="83">
        <v>0</v>
      </c>
      <c r="DM691" s="83">
        <v>0</v>
      </c>
      <c r="DN691" s="83">
        <v>0</v>
      </c>
      <c r="DO691" s="83">
        <v>0</v>
      </c>
      <c r="DP691" s="83">
        <v>0</v>
      </c>
      <c r="DQ691" s="83">
        <v>0</v>
      </c>
      <c r="DR691" s="83">
        <v>0</v>
      </c>
      <c r="DS691" s="83">
        <v>0</v>
      </c>
      <c r="DT691" s="83">
        <v>3</v>
      </c>
      <c r="DU691" s="83">
        <v>3</v>
      </c>
      <c r="DV691" s="83">
        <v>0</v>
      </c>
      <c r="DW691" s="83">
        <v>0</v>
      </c>
      <c r="DX691" s="83">
        <v>3</v>
      </c>
      <c r="DY691" s="85">
        <v>44333</v>
      </c>
      <c r="DZ691" s="83" t="s">
        <v>4738</v>
      </c>
      <c r="EA691" s="83" t="s">
        <v>102</v>
      </c>
      <c r="EB691" s="83" t="s">
        <v>482</v>
      </c>
      <c r="EC691" s="83">
        <v>687</v>
      </c>
      <c r="ED691" s="83" t="s">
        <v>483</v>
      </c>
      <c r="EE691" s="83">
        <v>1</v>
      </c>
      <c r="EF691" s="83">
        <v>0</v>
      </c>
      <c r="EG691" s="83">
        <v>0</v>
      </c>
      <c r="EH691" s="83" t="s">
        <v>109</v>
      </c>
      <c r="EI691" s="83" t="s">
        <v>108</v>
      </c>
      <c r="EJ691" s="83" t="s">
        <v>583</v>
      </c>
      <c r="EK691" s="83">
        <v>0</v>
      </c>
      <c r="EL691" s="83">
        <v>0</v>
      </c>
      <c r="EM691" s="83">
        <v>1</v>
      </c>
      <c r="EN691" s="83" t="s">
        <v>497</v>
      </c>
      <c r="EO691" s="83"/>
      <c r="EP691" s="83" t="s">
        <v>436</v>
      </c>
      <c r="EQ691" s="136">
        <v>1</v>
      </c>
      <c r="ER691" s="136">
        <v>1</v>
      </c>
      <c r="ES691" s="136">
        <v>1</v>
      </c>
      <c r="ET691" s="136">
        <v>1</v>
      </c>
      <c r="EU691" s="215" t="s">
        <v>269</v>
      </c>
      <c r="EV691" s="136">
        <v>1</v>
      </c>
      <c r="EW691" s="136">
        <v>1</v>
      </c>
      <c r="EX691" s="136">
        <v>1</v>
      </c>
      <c r="EY691" s="136">
        <v>1</v>
      </c>
      <c r="EZ691" s="136">
        <v>1</v>
      </c>
      <c r="FP691" s="215" t="s">
        <v>592</v>
      </c>
      <c r="FQ691" s="136" t="b">
        <v>1</v>
      </c>
      <c r="FR691" s="136" t="b">
        <v>1</v>
      </c>
      <c r="FS691" s="136" t="b">
        <v>1</v>
      </c>
      <c r="FT691" s="136" t="b">
        <v>1</v>
      </c>
      <c r="FX691" s="215" t="s">
        <v>269</v>
      </c>
    </row>
    <row r="692" spans="1:180" ht="60" customHeight="1" x14ac:dyDescent="0.55000000000000004">
      <c r="A692" s="83" t="s">
        <v>130</v>
      </c>
      <c r="B692" s="83" t="s">
        <v>98</v>
      </c>
      <c r="C692" s="136">
        <v>292668</v>
      </c>
      <c r="D692" s="207" t="s">
        <v>627</v>
      </c>
      <c r="E692" s="208" t="s">
        <v>630</v>
      </c>
      <c r="F692" s="83" t="s">
        <v>108</v>
      </c>
      <c r="G692" s="85">
        <v>20621</v>
      </c>
      <c r="H692" s="83" t="s">
        <v>102</v>
      </c>
      <c r="I692" s="85">
        <v>39794</v>
      </c>
      <c r="J692" s="83" t="s">
        <v>228</v>
      </c>
      <c r="K692" s="216">
        <v>282131396065</v>
      </c>
      <c r="L692" s="83" t="s">
        <v>191</v>
      </c>
      <c r="M692" s="85">
        <v>43631</v>
      </c>
      <c r="N692" s="83">
        <v>-2741.6666666666702</v>
      </c>
      <c r="O692" s="83" t="s">
        <v>180</v>
      </c>
      <c r="P692" s="83" t="s">
        <v>181</v>
      </c>
      <c r="Q692" s="208" t="s">
        <v>7796</v>
      </c>
      <c r="R692" s="83" t="s">
        <v>102</v>
      </c>
      <c r="S692" s="83" t="s">
        <v>102</v>
      </c>
      <c r="T692" s="83" t="s">
        <v>199</v>
      </c>
      <c r="U692" s="83" t="s">
        <v>10189</v>
      </c>
      <c r="V692" s="83" t="s">
        <v>104</v>
      </c>
      <c r="W692" s="83" t="s">
        <v>105</v>
      </c>
      <c r="X692" s="86" t="s">
        <v>7796</v>
      </c>
      <c r="Y692" s="87" t="s">
        <v>102</v>
      </c>
      <c r="Z692" s="87" t="s">
        <v>102</v>
      </c>
      <c r="AA692" s="87" t="s">
        <v>199</v>
      </c>
      <c r="AB692" s="87" t="s">
        <v>10189</v>
      </c>
      <c r="AC692" s="87" t="s">
        <v>104</v>
      </c>
      <c r="AD692" s="87" t="s">
        <v>105</v>
      </c>
      <c r="AE692" s="87" t="s">
        <v>106</v>
      </c>
      <c r="AF692" s="86" t="s">
        <v>7796</v>
      </c>
      <c r="AG692" s="87" t="s">
        <v>489</v>
      </c>
      <c r="AH692" s="87" t="s">
        <v>10190</v>
      </c>
      <c r="AI692" s="87" t="s">
        <v>104</v>
      </c>
      <c r="AJ692" s="87" t="s">
        <v>204</v>
      </c>
      <c r="AK692" s="88"/>
      <c r="AL692" s="83" t="s">
        <v>107</v>
      </c>
      <c r="AM692" s="89" t="s">
        <v>454</v>
      </c>
      <c r="AN692" s="90" t="s">
        <v>416</v>
      </c>
      <c r="AO692" s="91" t="s">
        <v>641</v>
      </c>
      <c r="AP692" s="90">
        <v>8.3333333333332291</v>
      </c>
      <c r="AQ692" s="92" t="s">
        <v>211</v>
      </c>
      <c r="AR692" s="93" t="s">
        <v>102</v>
      </c>
      <c r="AS692" s="93" t="s">
        <v>102</v>
      </c>
      <c r="AT692" s="93" t="s">
        <v>102</v>
      </c>
      <c r="AU692" s="210" t="s">
        <v>641</v>
      </c>
      <c r="AV692" s="93" t="s">
        <v>192</v>
      </c>
      <c r="AW692" s="94" t="s">
        <v>102</v>
      </c>
      <c r="AX692" s="93" t="s">
        <v>105</v>
      </c>
      <c r="AY692" s="95" t="s">
        <v>188</v>
      </c>
      <c r="AZ692" s="93" t="s">
        <v>102</v>
      </c>
      <c r="BA692" s="93" t="s">
        <v>10191</v>
      </c>
      <c r="BB692" s="93" t="s">
        <v>102</v>
      </c>
      <c r="BC692" s="93" t="s">
        <v>102</v>
      </c>
      <c r="BD692" s="96" t="s">
        <v>102</v>
      </c>
      <c r="BE692" s="90">
        <v>-335.16666666666703</v>
      </c>
      <c r="BF692" s="93" t="s">
        <v>211</v>
      </c>
      <c r="BG692" s="93" t="s">
        <v>102</v>
      </c>
      <c r="BH692" s="93" t="s">
        <v>102</v>
      </c>
      <c r="BI692" s="93" t="s">
        <v>102</v>
      </c>
      <c r="BJ692" s="210" t="s">
        <v>646</v>
      </c>
      <c r="BK692" s="93" t="s">
        <v>182</v>
      </c>
      <c r="BL692" s="97" t="s">
        <v>102</v>
      </c>
      <c r="BM692" s="93" t="s">
        <v>105</v>
      </c>
      <c r="BN692" s="93" t="s">
        <v>104</v>
      </c>
      <c r="BO692" s="93" t="s">
        <v>102</v>
      </c>
      <c r="BP692" s="98">
        <v>20180436</v>
      </c>
      <c r="BQ692" s="93" t="s">
        <v>102</v>
      </c>
      <c r="BR692" s="93" t="s">
        <v>102</v>
      </c>
      <c r="BS692" s="93" t="s">
        <v>102</v>
      </c>
      <c r="BT692" s="99" t="s">
        <v>591</v>
      </c>
      <c r="BU692" s="100" t="s">
        <v>11746</v>
      </c>
      <c r="BV692" s="101" t="s">
        <v>471</v>
      </c>
      <c r="BW692" s="136"/>
      <c r="BX692" s="103" t="s">
        <v>565</v>
      </c>
      <c r="BY692" s="104" t="s">
        <v>190</v>
      </c>
      <c r="BZ692" s="136"/>
      <c r="CA692" s="83" t="s">
        <v>599</v>
      </c>
      <c r="CB692" s="106" t="s">
        <v>647</v>
      </c>
      <c r="CC692" s="106" t="s">
        <v>11747</v>
      </c>
      <c r="CD692" s="107"/>
      <c r="CE692" s="108" t="s">
        <v>107</v>
      </c>
      <c r="CF692" s="108" t="s">
        <v>107</v>
      </c>
      <c r="CG692" s="109"/>
      <c r="CH692" s="110" t="s">
        <v>107</v>
      </c>
      <c r="CI692" s="111"/>
      <c r="CJ692" s="112">
        <v>6710</v>
      </c>
      <c r="CK692" s="113">
        <v>86</v>
      </c>
      <c r="CL692" s="114" t="s">
        <v>134</v>
      </c>
      <c r="CM692" s="114" t="s">
        <v>108</v>
      </c>
      <c r="CN692" s="114"/>
      <c r="CO692" s="115" t="s">
        <v>102</v>
      </c>
      <c r="CP692" s="115" t="s">
        <v>102</v>
      </c>
      <c r="CQ692" s="115" t="s">
        <v>102</v>
      </c>
      <c r="CR692" s="115" t="s">
        <v>102</v>
      </c>
      <c r="CS692" s="116"/>
      <c r="CT692" s="117" t="s">
        <v>109</v>
      </c>
      <c r="CU692" s="117" t="s">
        <v>109</v>
      </c>
      <c r="CV692" s="83">
        <v>688</v>
      </c>
      <c r="CW692" s="83" t="s">
        <v>108</v>
      </c>
      <c r="CX692" s="83">
        <v>688</v>
      </c>
      <c r="CY692" s="83" t="s">
        <v>108</v>
      </c>
      <c r="CZ692" s="83">
        <v>7016</v>
      </c>
      <c r="DA692" s="83" t="s">
        <v>419</v>
      </c>
      <c r="DB692" s="83" t="s">
        <v>130</v>
      </c>
      <c r="DC692" s="83" t="s">
        <v>499</v>
      </c>
      <c r="DD692" s="83">
        <v>1737</v>
      </c>
      <c r="DE692" s="83" t="s">
        <v>444</v>
      </c>
      <c r="DF692" s="83" t="s">
        <v>130</v>
      </c>
      <c r="DG692" s="83" t="s">
        <v>499</v>
      </c>
      <c r="DH692" s="83"/>
      <c r="DI692" s="83">
        <v>0</v>
      </c>
      <c r="DJ692" s="83">
        <v>1</v>
      </c>
      <c r="DK692" s="83">
        <v>0</v>
      </c>
      <c r="DL692" s="83">
        <v>0</v>
      </c>
      <c r="DM692" s="83">
        <v>0</v>
      </c>
      <c r="DN692" s="83">
        <v>0</v>
      </c>
      <c r="DO692" s="83">
        <v>0</v>
      </c>
      <c r="DP692" s="83">
        <v>0</v>
      </c>
      <c r="DQ692" s="83">
        <v>0</v>
      </c>
      <c r="DR692" s="83">
        <v>0</v>
      </c>
      <c r="DS692" s="83">
        <v>0</v>
      </c>
      <c r="DT692" s="83">
        <v>3</v>
      </c>
      <c r="DU692" s="83">
        <v>3</v>
      </c>
      <c r="DV692" s="83">
        <v>0</v>
      </c>
      <c r="DW692" s="83">
        <v>0</v>
      </c>
      <c r="DX692" s="83">
        <v>3</v>
      </c>
      <c r="DY692" s="85">
        <v>44334</v>
      </c>
      <c r="DZ692" s="83" t="s">
        <v>4739</v>
      </c>
      <c r="EA692" s="83" t="s">
        <v>102</v>
      </c>
      <c r="EB692" s="83" t="s">
        <v>482</v>
      </c>
      <c r="EC692" s="83">
        <v>688</v>
      </c>
      <c r="ED692" s="83" t="s">
        <v>483</v>
      </c>
      <c r="EE692" s="83">
        <v>1</v>
      </c>
      <c r="EF692" s="83">
        <v>0</v>
      </c>
      <c r="EG692" s="83">
        <v>0</v>
      </c>
      <c r="EH692" s="83" t="s">
        <v>109</v>
      </c>
      <c r="EI692" s="83" t="s">
        <v>108</v>
      </c>
      <c r="EJ692" s="83" t="s">
        <v>583</v>
      </c>
      <c r="EK692" s="83">
        <v>0</v>
      </c>
      <c r="EL692" s="83">
        <v>0</v>
      </c>
      <c r="EM692" s="83">
        <v>1</v>
      </c>
      <c r="EN692" s="83" t="s">
        <v>497</v>
      </c>
      <c r="EO692" s="83"/>
      <c r="EP692" s="83" t="s">
        <v>436</v>
      </c>
      <c r="EQ692" s="136">
        <v>1</v>
      </c>
      <c r="ER692" s="136">
        <v>1</v>
      </c>
      <c r="ES692" s="136">
        <v>1</v>
      </c>
      <c r="ET692" s="136">
        <v>1</v>
      </c>
      <c r="EU692" s="215" t="s">
        <v>269</v>
      </c>
      <c r="EV692" s="136">
        <v>1</v>
      </c>
      <c r="EW692" s="136">
        <v>1</v>
      </c>
      <c r="EX692" s="136">
        <v>1</v>
      </c>
      <c r="EY692" s="136">
        <v>1</v>
      </c>
      <c r="EZ692" s="136">
        <v>1</v>
      </c>
      <c r="FP692" s="215" t="s">
        <v>592</v>
      </c>
      <c r="FQ692" s="136" t="b">
        <v>1</v>
      </c>
      <c r="FR692" s="136" t="b">
        <v>1</v>
      </c>
      <c r="FS692" s="136" t="b">
        <v>1</v>
      </c>
      <c r="FT692" s="136" t="b">
        <v>1</v>
      </c>
      <c r="FX692" s="215" t="s">
        <v>269</v>
      </c>
    </row>
    <row r="693" spans="1:180" ht="60" customHeight="1" x14ac:dyDescent="0.55000000000000004">
      <c r="A693" s="83" t="s">
        <v>130</v>
      </c>
      <c r="B693" s="83" t="s">
        <v>98</v>
      </c>
      <c r="C693" s="136">
        <v>377123</v>
      </c>
      <c r="D693" s="207" t="s">
        <v>628</v>
      </c>
      <c r="E693" s="208" t="s">
        <v>633</v>
      </c>
      <c r="F693" s="83" t="s">
        <v>108</v>
      </c>
      <c r="G693" s="85">
        <v>22744</v>
      </c>
      <c r="H693" s="83" t="s">
        <v>102</v>
      </c>
      <c r="I693" s="85">
        <v>39772</v>
      </c>
      <c r="J693" s="83" t="s">
        <v>228</v>
      </c>
      <c r="K693" s="216">
        <v>452110682789</v>
      </c>
      <c r="L693" s="83" t="s">
        <v>191</v>
      </c>
      <c r="M693" s="85">
        <v>43619</v>
      </c>
      <c r="N693" s="83">
        <v>-2746.6666666666702</v>
      </c>
      <c r="O693" s="83" t="s">
        <v>193</v>
      </c>
      <c r="P693" s="83" t="s">
        <v>181</v>
      </c>
      <c r="Q693" s="208" t="s">
        <v>7800</v>
      </c>
      <c r="R693" s="83" t="s">
        <v>102</v>
      </c>
      <c r="S693" s="83" t="s">
        <v>102</v>
      </c>
      <c r="T693" s="83" t="s">
        <v>133</v>
      </c>
      <c r="U693" s="83" t="s">
        <v>10192</v>
      </c>
      <c r="V693" s="83" t="s">
        <v>111</v>
      </c>
      <c r="W693" s="83" t="s">
        <v>105</v>
      </c>
      <c r="X693" s="86" t="s">
        <v>7800</v>
      </c>
      <c r="Y693" s="87" t="s">
        <v>102</v>
      </c>
      <c r="Z693" s="87" t="s">
        <v>102</v>
      </c>
      <c r="AA693" s="87" t="s">
        <v>133</v>
      </c>
      <c r="AB693" s="87" t="s">
        <v>10192</v>
      </c>
      <c r="AC693" s="87" t="s">
        <v>111</v>
      </c>
      <c r="AD693" s="87" t="s">
        <v>105</v>
      </c>
      <c r="AE693" s="87" t="s">
        <v>106</v>
      </c>
      <c r="AF693" s="86" t="s">
        <v>7800</v>
      </c>
      <c r="AG693" s="87" t="s">
        <v>486</v>
      </c>
      <c r="AH693" s="87" t="s">
        <v>10192</v>
      </c>
      <c r="AI693" s="87" t="s">
        <v>111</v>
      </c>
      <c r="AJ693" s="87" t="s">
        <v>204</v>
      </c>
      <c r="AK693" s="88"/>
      <c r="AL693" s="83" t="s">
        <v>107</v>
      </c>
      <c r="AM693" s="89" t="s">
        <v>454</v>
      </c>
      <c r="AN693" s="90" t="s">
        <v>416</v>
      </c>
      <c r="AO693" s="91" t="s">
        <v>642</v>
      </c>
      <c r="AP693" s="90">
        <v>8.3333333333332291</v>
      </c>
      <c r="AQ693" s="92" t="s">
        <v>102</v>
      </c>
      <c r="AR693" s="93" t="s">
        <v>102</v>
      </c>
      <c r="AS693" s="93" t="s">
        <v>102</v>
      </c>
      <c r="AT693" s="93" t="s">
        <v>102</v>
      </c>
      <c r="AU693" s="210" t="s">
        <v>644</v>
      </c>
      <c r="AV693" s="93" t="s">
        <v>185</v>
      </c>
      <c r="AW693" s="94" t="s">
        <v>102</v>
      </c>
      <c r="AX693" s="93" t="s">
        <v>183</v>
      </c>
      <c r="AY693" s="95" t="s">
        <v>111</v>
      </c>
      <c r="AZ693" s="93" t="s">
        <v>102</v>
      </c>
      <c r="BA693" s="93" t="s">
        <v>102</v>
      </c>
      <c r="BB693" s="93" t="s">
        <v>102</v>
      </c>
      <c r="BC693" s="93" t="s">
        <v>102</v>
      </c>
      <c r="BD693" s="96" t="s">
        <v>102</v>
      </c>
      <c r="BE693" s="90">
        <v>-335.66666666666703</v>
      </c>
      <c r="BF693" s="93" t="s">
        <v>102</v>
      </c>
      <c r="BG693" s="93" t="s">
        <v>102</v>
      </c>
      <c r="BH693" s="93" t="s">
        <v>102</v>
      </c>
      <c r="BI693" s="93" t="s">
        <v>102</v>
      </c>
      <c r="BJ693" s="210" t="s">
        <v>642</v>
      </c>
      <c r="BK693" s="93" t="s">
        <v>192</v>
      </c>
      <c r="BL693" s="97" t="s">
        <v>102</v>
      </c>
      <c r="BM693" s="93" t="s">
        <v>183</v>
      </c>
      <c r="BN693" s="93" t="s">
        <v>106</v>
      </c>
      <c r="BO693" s="93" t="s">
        <v>102</v>
      </c>
      <c r="BP693" s="98" t="s">
        <v>102</v>
      </c>
      <c r="BQ693" s="93" t="s">
        <v>102</v>
      </c>
      <c r="BR693" s="93" t="s">
        <v>102</v>
      </c>
      <c r="BS693" s="93" t="s">
        <v>102</v>
      </c>
      <c r="BT693" s="99" t="s">
        <v>591</v>
      </c>
      <c r="BU693" s="100" t="s">
        <v>11748</v>
      </c>
      <c r="BV693" s="101" t="s">
        <v>471</v>
      </c>
      <c r="BW693" s="136"/>
      <c r="BX693" s="103" t="s">
        <v>565</v>
      </c>
      <c r="BY693" s="104" t="s">
        <v>190</v>
      </c>
      <c r="BZ693" s="136"/>
      <c r="CA693" s="83" t="s">
        <v>599</v>
      </c>
      <c r="CB693" s="106" t="s">
        <v>647</v>
      </c>
      <c r="CC693" s="106" t="s">
        <v>11749</v>
      </c>
      <c r="CD693" s="107"/>
      <c r="CE693" s="108" t="s">
        <v>107</v>
      </c>
      <c r="CF693" s="108" t="s">
        <v>107</v>
      </c>
      <c r="CG693" s="109"/>
      <c r="CH693" s="110" t="s">
        <v>107</v>
      </c>
      <c r="CI693" s="111"/>
      <c r="CJ693" s="112">
        <v>6710</v>
      </c>
      <c r="CK693" s="113">
        <v>86</v>
      </c>
      <c r="CL693" s="114" t="s">
        <v>134</v>
      </c>
      <c r="CM693" s="114" t="s">
        <v>108</v>
      </c>
      <c r="CN693" s="114"/>
      <c r="CO693" s="115" t="s">
        <v>102</v>
      </c>
      <c r="CP693" s="115" t="s">
        <v>102</v>
      </c>
      <c r="CQ693" s="115" t="s">
        <v>102</v>
      </c>
      <c r="CR693" s="115" t="s">
        <v>102</v>
      </c>
      <c r="CS693" s="116"/>
      <c r="CT693" s="117" t="s">
        <v>109</v>
      </c>
      <c r="CU693" s="117" t="s">
        <v>109</v>
      </c>
      <c r="CV693" s="83">
        <v>689</v>
      </c>
      <c r="CW693" s="83" t="s">
        <v>108</v>
      </c>
      <c r="CX693" s="83">
        <v>689</v>
      </c>
      <c r="CY693" s="83" t="s">
        <v>108</v>
      </c>
      <c r="CZ693" s="83">
        <v>7017</v>
      </c>
      <c r="DA693" s="83" t="s">
        <v>419</v>
      </c>
      <c r="DB693" s="83" t="s">
        <v>130</v>
      </c>
      <c r="DC693" s="83" t="s">
        <v>499</v>
      </c>
      <c r="DD693" s="83">
        <v>1738</v>
      </c>
      <c r="DE693" s="83" t="s">
        <v>444</v>
      </c>
      <c r="DF693" s="83" t="s">
        <v>130</v>
      </c>
      <c r="DG693" s="83" t="s">
        <v>499</v>
      </c>
      <c r="DH693" s="83"/>
      <c r="DI693" s="83">
        <v>0</v>
      </c>
      <c r="DJ693" s="83">
        <v>1</v>
      </c>
      <c r="DK693" s="83">
        <v>0</v>
      </c>
      <c r="DL693" s="83">
        <v>0</v>
      </c>
      <c r="DM693" s="83">
        <v>0</v>
      </c>
      <c r="DN693" s="83">
        <v>0</v>
      </c>
      <c r="DO693" s="83">
        <v>0</v>
      </c>
      <c r="DP693" s="83">
        <v>0</v>
      </c>
      <c r="DQ693" s="83">
        <v>0</v>
      </c>
      <c r="DR693" s="83">
        <v>0</v>
      </c>
      <c r="DS693" s="83">
        <v>0</v>
      </c>
      <c r="DT693" s="83">
        <v>3</v>
      </c>
      <c r="DU693" s="83">
        <v>3</v>
      </c>
      <c r="DV693" s="83">
        <v>0</v>
      </c>
      <c r="DW693" s="83">
        <v>0</v>
      </c>
      <c r="DX693" s="83">
        <v>3</v>
      </c>
      <c r="DY693" s="85">
        <v>44335</v>
      </c>
      <c r="DZ693" s="83" t="s">
        <v>4740</v>
      </c>
      <c r="EA693" s="83" t="s">
        <v>102</v>
      </c>
      <c r="EB693" s="83" t="s">
        <v>482</v>
      </c>
      <c r="EC693" s="83">
        <v>689</v>
      </c>
      <c r="ED693" s="83" t="s">
        <v>483</v>
      </c>
      <c r="EE693" s="83">
        <v>1</v>
      </c>
      <c r="EF693" s="83">
        <v>0</v>
      </c>
      <c r="EG693" s="83">
        <v>0</v>
      </c>
      <c r="EH693" s="83" t="s">
        <v>109</v>
      </c>
      <c r="EI693" s="83" t="s">
        <v>108</v>
      </c>
      <c r="EJ693" s="83" t="s">
        <v>583</v>
      </c>
      <c r="EK693" s="83">
        <v>0</v>
      </c>
      <c r="EL693" s="83">
        <v>0</v>
      </c>
      <c r="EM693" s="83">
        <v>1</v>
      </c>
      <c r="EN693" s="83" t="s">
        <v>497</v>
      </c>
      <c r="EO693" s="83"/>
      <c r="EP693" s="83" t="s">
        <v>436</v>
      </c>
      <c r="EQ693" s="136">
        <v>1</v>
      </c>
      <c r="ER693" s="136">
        <v>1</v>
      </c>
      <c r="ES693" s="136">
        <v>1</v>
      </c>
      <c r="ET693" s="136">
        <v>1</v>
      </c>
      <c r="EU693" s="215" t="s">
        <v>269</v>
      </c>
      <c r="EV693" s="136">
        <v>1</v>
      </c>
      <c r="EW693" s="136">
        <v>1</v>
      </c>
      <c r="EX693" s="136">
        <v>1</v>
      </c>
      <c r="EY693" s="136">
        <v>1</v>
      </c>
      <c r="EZ693" s="136">
        <v>1</v>
      </c>
      <c r="FP693" s="215" t="s">
        <v>592</v>
      </c>
      <c r="FQ693" s="136" t="b">
        <v>1</v>
      </c>
      <c r="FR693" s="136" t="b">
        <v>1</v>
      </c>
      <c r="FS693" s="136" t="b">
        <v>1</v>
      </c>
      <c r="FT693" s="136" t="b">
        <v>1</v>
      </c>
      <c r="FX693" s="215" t="s">
        <v>269</v>
      </c>
    </row>
    <row r="694" spans="1:180" ht="60" customHeight="1" x14ac:dyDescent="0.55000000000000004">
      <c r="A694" s="83" t="s">
        <v>130</v>
      </c>
      <c r="B694" s="83" t="s">
        <v>98</v>
      </c>
      <c r="C694" s="136">
        <v>522768</v>
      </c>
      <c r="D694" s="207" t="s">
        <v>629</v>
      </c>
      <c r="E694" s="208" t="s">
        <v>634</v>
      </c>
      <c r="F694" s="83" t="s">
        <v>108</v>
      </c>
      <c r="G694" s="85">
        <v>26341</v>
      </c>
      <c r="H694" s="83" t="s">
        <v>102</v>
      </c>
      <c r="I694" s="85">
        <v>34633</v>
      </c>
      <c r="J694" s="83" t="s">
        <v>228</v>
      </c>
      <c r="K694" s="216">
        <v>757201330480</v>
      </c>
      <c r="L694" s="83" t="s">
        <v>191</v>
      </c>
      <c r="M694" s="85">
        <v>43642</v>
      </c>
      <c r="N694" s="83">
        <v>-2751.6666666666702</v>
      </c>
      <c r="O694" s="83" t="s">
        <v>193</v>
      </c>
      <c r="P694" s="83" t="s">
        <v>181</v>
      </c>
      <c r="Q694" s="208" t="s">
        <v>7804</v>
      </c>
      <c r="R694" s="83" t="s">
        <v>102</v>
      </c>
      <c r="S694" s="83" t="s">
        <v>102</v>
      </c>
      <c r="T694" s="83" t="s">
        <v>131</v>
      </c>
      <c r="U694" s="83" t="s">
        <v>10193</v>
      </c>
      <c r="V694" s="83" t="s">
        <v>104</v>
      </c>
      <c r="W694" s="83" t="s">
        <v>105</v>
      </c>
      <c r="X694" s="86" t="s">
        <v>7804</v>
      </c>
      <c r="Y694" s="87" t="s">
        <v>102</v>
      </c>
      <c r="Z694" s="87" t="s">
        <v>102</v>
      </c>
      <c r="AA694" s="87" t="s">
        <v>131</v>
      </c>
      <c r="AB694" s="87" t="s">
        <v>10193</v>
      </c>
      <c r="AC694" s="87" t="s">
        <v>104</v>
      </c>
      <c r="AD694" s="87" t="s">
        <v>105</v>
      </c>
      <c r="AE694" s="87" t="s">
        <v>106</v>
      </c>
      <c r="AF694" s="86" t="s">
        <v>7804</v>
      </c>
      <c r="AG694" s="87" t="s">
        <v>177</v>
      </c>
      <c r="AH694" s="87" t="s">
        <v>10193</v>
      </c>
      <c r="AI694" s="87" t="s">
        <v>104</v>
      </c>
      <c r="AJ694" s="87" t="s">
        <v>204</v>
      </c>
      <c r="AK694" s="88"/>
      <c r="AL694" s="83" t="s">
        <v>107</v>
      </c>
      <c r="AM694" s="89" t="s">
        <v>454</v>
      </c>
      <c r="AN694" s="90" t="s">
        <v>416</v>
      </c>
      <c r="AO694" s="91" t="s">
        <v>643</v>
      </c>
      <c r="AP694" s="90">
        <v>8.3333333333332291</v>
      </c>
      <c r="AQ694" s="92" t="s">
        <v>102</v>
      </c>
      <c r="AR694" s="93" t="s">
        <v>102</v>
      </c>
      <c r="AS694" s="93" t="s">
        <v>102</v>
      </c>
      <c r="AT694" s="93" t="s">
        <v>102</v>
      </c>
      <c r="AU694" s="210" t="s">
        <v>645</v>
      </c>
      <c r="AV694" s="93" t="s">
        <v>185</v>
      </c>
      <c r="AW694" s="94" t="s">
        <v>102</v>
      </c>
      <c r="AX694" s="93" t="s">
        <v>105</v>
      </c>
      <c r="AY694" s="95" t="s">
        <v>104</v>
      </c>
      <c r="AZ694" s="93" t="s">
        <v>102</v>
      </c>
      <c r="BA694" s="93" t="s">
        <v>102</v>
      </c>
      <c r="BB694" s="93" t="s">
        <v>102</v>
      </c>
      <c r="BC694" s="93" t="s">
        <v>102</v>
      </c>
      <c r="BD694" s="96" t="s">
        <v>102</v>
      </c>
      <c r="BE694" s="90">
        <v>-336.16666666666703</v>
      </c>
      <c r="BF694" s="93" t="s">
        <v>102</v>
      </c>
      <c r="BG694" s="93" t="s">
        <v>102</v>
      </c>
      <c r="BH694" s="93" t="s">
        <v>102</v>
      </c>
      <c r="BI694" s="93" t="s">
        <v>102</v>
      </c>
      <c r="BJ694" s="210" t="s">
        <v>643</v>
      </c>
      <c r="BK694" s="93" t="s">
        <v>196</v>
      </c>
      <c r="BL694" s="97" t="s">
        <v>102</v>
      </c>
      <c r="BM694" s="93" t="s">
        <v>105</v>
      </c>
      <c r="BN694" s="93" t="s">
        <v>596</v>
      </c>
      <c r="BO694" s="93" t="s">
        <v>102</v>
      </c>
      <c r="BP694" s="98" t="s">
        <v>102</v>
      </c>
      <c r="BQ694" s="93" t="s">
        <v>102</v>
      </c>
      <c r="BR694" s="93" t="s">
        <v>102</v>
      </c>
      <c r="BS694" s="93" t="s">
        <v>102</v>
      </c>
      <c r="BT694" s="99" t="s">
        <v>591</v>
      </c>
      <c r="BU694" s="100" t="s">
        <v>11750</v>
      </c>
      <c r="BV694" s="101" t="s">
        <v>471</v>
      </c>
      <c r="BW694" s="136"/>
      <c r="BX694" s="103" t="s">
        <v>565</v>
      </c>
      <c r="BY694" s="104" t="s">
        <v>190</v>
      </c>
      <c r="BZ694" s="136"/>
      <c r="CA694" s="83" t="s">
        <v>599</v>
      </c>
      <c r="CB694" s="106" t="s">
        <v>647</v>
      </c>
      <c r="CC694" s="106" t="s">
        <v>11751</v>
      </c>
      <c r="CD694" s="107"/>
      <c r="CE694" s="108" t="s">
        <v>107</v>
      </c>
      <c r="CF694" s="108" t="s">
        <v>107</v>
      </c>
      <c r="CG694" s="109"/>
      <c r="CH694" s="110" t="s">
        <v>107</v>
      </c>
      <c r="CI694" s="111"/>
      <c r="CJ694" s="112">
        <v>6710</v>
      </c>
      <c r="CK694" s="113">
        <v>86</v>
      </c>
      <c r="CL694" s="114" t="s">
        <v>134</v>
      </c>
      <c r="CM694" s="114" t="s">
        <v>108</v>
      </c>
      <c r="CN694" s="114"/>
      <c r="CO694" s="115" t="s">
        <v>102</v>
      </c>
      <c r="CP694" s="115" t="s">
        <v>102</v>
      </c>
      <c r="CQ694" s="115" t="s">
        <v>102</v>
      </c>
      <c r="CR694" s="115" t="s">
        <v>102</v>
      </c>
      <c r="CS694" s="116"/>
      <c r="CT694" s="117" t="s">
        <v>109</v>
      </c>
      <c r="CU694" s="117" t="s">
        <v>109</v>
      </c>
      <c r="CV694" s="83">
        <v>690</v>
      </c>
      <c r="CW694" s="83" t="s">
        <v>108</v>
      </c>
      <c r="CX694" s="83">
        <v>690</v>
      </c>
      <c r="CY694" s="83" t="s">
        <v>108</v>
      </c>
      <c r="CZ694" s="83">
        <v>7018</v>
      </c>
      <c r="DA694" s="83" t="s">
        <v>419</v>
      </c>
      <c r="DB694" s="83" t="s">
        <v>130</v>
      </c>
      <c r="DC694" s="83" t="s">
        <v>499</v>
      </c>
      <c r="DD694" s="83">
        <v>1739</v>
      </c>
      <c r="DE694" s="83" t="s">
        <v>444</v>
      </c>
      <c r="DF694" s="83" t="s">
        <v>130</v>
      </c>
      <c r="DG694" s="83" t="s">
        <v>499</v>
      </c>
      <c r="DH694" s="83"/>
      <c r="DI694" s="83">
        <v>0</v>
      </c>
      <c r="DJ694" s="83">
        <v>1</v>
      </c>
      <c r="DK694" s="83">
        <v>0</v>
      </c>
      <c r="DL694" s="83">
        <v>0</v>
      </c>
      <c r="DM694" s="83">
        <v>0</v>
      </c>
      <c r="DN694" s="83">
        <v>0</v>
      </c>
      <c r="DO694" s="83">
        <v>0</v>
      </c>
      <c r="DP694" s="83">
        <v>0</v>
      </c>
      <c r="DQ694" s="83">
        <v>0</v>
      </c>
      <c r="DR694" s="83">
        <v>0</v>
      </c>
      <c r="DS694" s="83">
        <v>0</v>
      </c>
      <c r="DT694" s="83">
        <v>3</v>
      </c>
      <c r="DU694" s="83">
        <v>3</v>
      </c>
      <c r="DV694" s="83">
        <v>0</v>
      </c>
      <c r="DW694" s="83">
        <v>0</v>
      </c>
      <c r="DX694" s="83">
        <v>3</v>
      </c>
      <c r="DY694" s="85">
        <v>44336</v>
      </c>
      <c r="DZ694" s="83" t="s">
        <v>4741</v>
      </c>
      <c r="EA694" s="83" t="s">
        <v>102</v>
      </c>
      <c r="EB694" s="83" t="s">
        <v>482</v>
      </c>
      <c r="EC694" s="83">
        <v>690</v>
      </c>
      <c r="ED694" s="83" t="s">
        <v>483</v>
      </c>
      <c r="EE694" s="83">
        <v>1</v>
      </c>
      <c r="EF694" s="83">
        <v>0</v>
      </c>
      <c r="EG694" s="83">
        <v>0</v>
      </c>
      <c r="EH694" s="83" t="s">
        <v>109</v>
      </c>
      <c r="EI694" s="83" t="s">
        <v>108</v>
      </c>
      <c r="EJ694" s="83" t="s">
        <v>583</v>
      </c>
      <c r="EK694" s="83">
        <v>0</v>
      </c>
      <c r="EL694" s="83">
        <v>0</v>
      </c>
      <c r="EM694" s="83">
        <v>1</v>
      </c>
      <c r="EN694" s="83" t="s">
        <v>497</v>
      </c>
      <c r="EO694" s="83"/>
      <c r="EP694" s="83" t="s">
        <v>436</v>
      </c>
      <c r="EQ694" s="136">
        <v>1</v>
      </c>
      <c r="ER694" s="136">
        <v>1</v>
      </c>
      <c r="ES694" s="136">
        <v>1</v>
      </c>
      <c r="ET694" s="136">
        <v>1</v>
      </c>
      <c r="EU694" s="215" t="s">
        <v>269</v>
      </c>
      <c r="EV694" s="136">
        <v>1</v>
      </c>
      <c r="EW694" s="136">
        <v>1</v>
      </c>
      <c r="EX694" s="136">
        <v>1</v>
      </c>
      <c r="EY694" s="136">
        <v>1</v>
      </c>
      <c r="EZ694" s="136">
        <v>1</v>
      </c>
      <c r="FP694" s="215" t="s">
        <v>592</v>
      </c>
      <c r="FQ694" s="136" t="b">
        <v>1</v>
      </c>
      <c r="FR694" s="136" t="b">
        <v>1</v>
      </c>
      <c r="FS694" s="136" t="b">
        <v>1</v>
      </c>
      <c r="FT694" s="136" t="b">
        <v>1</v>
      </c>
      <c r="FX694" s="215" t="s">
        <v>269</v>
      </c>
    </row>
    <row r="695" spans="1:180" ht="60" customHeight="1" x14ac:dyDescent="0.55000000000000004">
      <c r="A695" s="83" t="s">
        <v>130</v>
      </c>
      <c r="B695" s="83" t="s">
        <v>98</v>
      </c>
      <c r="C695" s="136">
        <v>145277</v>
      </c>
      <c r="D695" s="207" t="s">
        <v>627</v>
      </c>
      <c r="E695" s="208" t="s">
        <v>630</v>
      </c>
      <c r="F695" s="83" t="s">
        <v>108</v>
      </c>
      <c r="G695" s="85">
        <v>20621</v>
      </c>
      <c r="H695" s="83" t="s">
        <v>102</v>
      </c>
      <c r="I695" s="85">
        <v>39794</v>
      </c>
      <c r="J695" s="83" t="s">
        <v>228</v>
      </c>
      <c r="K695" s="216">
        <v>444748157815</v>
      </c>
      <c r="L695" s="83" t="s">
        <v>191</v>
      </c>
      <c r="M695" s="85">
        <v>43631</v>
      </c>
      <c r="N695" s="83">
        <v>-2756.6666666666702</v>
      </c>
      <c r="O695" s="83" t="s">
        <v>180</v>
      </c>
      <c r="P695" s="83" t="s">
        <v>181</v>
      </c>
      <c r="Q695" s="208" t="s">
        <v>7808</v>
      </c>
      <c r="R695" s="83" t="s">
        <v>102</v>
      </c>
      <c r="S695" s="83" t="s">
        <v>102</v>
      </c>
      <c r="T695" s="83" t="s">
        <v>199</v>
      </c>
      <c r="U695" s="83" t="s">
        <v>10194</v>
      </c>
      <c r="V695" s="83" t="s">
        <v>104</v>
      </c>
      <c r="W695" s="83" t="s">
        <v>105</v>
      </c>
      <c r="X695" s="86" t="s">
        <v>7808</v>
      </c>
      <c r="Y695" s="87" t="s">
        <v>102</v>
      </c>
      <c r="Z695" s="87" t="s">
        <v>102</v>
      </c>
      <c r="AA695" s="87" t="s">
        <v>199</v>
      </c>
      <c r="AB695" s="87" t="s">
        <v>10194</v>
      </c>
      <c r="AC695" s="87" t="s">
        <v>104</v>
      </c>
      <c r="AD695" s="87" t="s">
        <v>105</v>
      </c>
      <c r="AE695" s="87" t="s">
        <v>106</v>
      </c>
      <c r="AF695" s="86" t="s">
        <v>7808</v>
      </c>
      <c r="AG695" s="87" t="s">
        <v>489</v>
      </c>
      <c r="AH695" s="87" t="s">
        <v>10195</v>
      </c>
      <c r="AI695" s="87" t="s">
        <v>104</v>
      </c>
      <c r="AJ695" s="87" t="s">
        <v>204</v>
      </c>
      <c r="AK695" s="88"/>
      <c r="AL695" s="83" t="s">
        <v>107</v>
      </c>
      <c r="AM695" s="89" t="s">
        <v>454</v>
      </c>
      <c r="AN695" s="90" t="s">
        <v>416</v>
      </c>
      <c r="AO695" s="91" t="s">
        <v>641</v>
      </c>
      <c r="AP695" s="90">
        <v>8.3333333333332291</v>
      </c>
      <c r="AQ695" s="92" t="s">
        <v>211</v>
      </c>
      <c r="AR695" s="93" t="s">
        <v>102</v>
      </c>
      <c r="AS695" s="93" t="s">
        <v>102</v>
      </c>
      <c r="AT695" s="93" t="s">
        <v>102</v>
      </c>
      <c r="AU695" s="210" t="s">
        <v>641</v>
      </c>
      <c r="AV695" s="93" t="s">
        <v>192</v>
      </c>
      <c r="AW695" s="94" t="s">
        <v>102</v>
      </c>
      <c r="AX695" s="93" t="s">
        <v>105</v>
      </c>
      <c r="AY695" s="95" t="s">
        <v>188</v>
      </c>
      <c r="AZ695" s="93" t="s">
        <v>102</v>
      </c>
      <c r="BA695" s="93" t="s">
        <v>10196</v>
      </c>
      <c r="BB695" s="93" t="s">
        <v>102</v>
      </c>
      <c r="BC695" s="93" t="s">
        <v>102</v>
      </c>
      <c r="BD695" s="96" t="s">
        <v>102</v>
      </c>
      <c r="BE695" s="90">
        <v>-336.66666666666703</v>
      </c>
      <c r="BF695" s="93" t="s">
        <v>211</v>
      </c>
      <c r="BG695" s="93" t="s">
        <v>102</v>
      </c>
      <c r="BH695" s="93" t="s">
        <v>102</v>
      </c>
      <c r="BI695" s="93" t="s">
        <v>102</v>
      </c>
      <c r="BJ695" s="210" t="s">
        <v>646</v>
      </c>
      <c r="BK695" s="93" t="s">
        <v>182</v>
      </c>
      <c r="BL695" s="97" t="s">
        <v>102</v>
      </c>
      <c r="BM695" s="93" t="s">
        <v>105</v>
      </c>
      <c r="BN695" s="93" t="s">
        <v>104</v>
      </c>
      <c r="BO695" s="93" t="s">
        <v>102</v>
      </c>
      <c r="BP695" s="98">
        <v>20180437</v>
      </c>
      <c r="BQ695" s="93" t="s">
        <v>102</v>
      </c>
      <c r="BR695" s="93" t="s">
        <v>102</v>
      </c>
      <c r="BS695" s="93" t="s">
        <v>102</v>
      </c>
      <c r="BT695" s="99" t="s">
        <v>591</v>
      </c>
      <c r="BU695" s="100" t="s">
        <v>11752</v>
      </c>
      <c r="BV695" s="101" t="s">
        <v>471</v>
      </c>
      <c r="BW695" s="136"/>
      <c r="BX695" s="103" t="s">
        <v>565</v>
      </c>
      <c r="BY695" s="104" t="s">
        <v>190</v>
      </c>
      <c r="BZ695" s="136"/>
      <c r="CA695" s="83" t="s">
        <v>599</v>
      </c>
      <c r="CB695" s="106" t="s">
        <v>647</v>
      </c>
      <c r="CC695" s="106" t="s">
        <v>11753</v>
      </c>
      <c r="CD695" s="107"/>
      <c r="CE695" s="108" t="s">
        <v>107</v>
      </c>
      <c r="CF695" s="108" t="s">
        <v>107</v>
      </c>
      <c r="CG695" s="109"/>
      <c r="CH695" s="110" t="s">
        <v>107</v>
      </c>
      <c r="CI695" s="111"/>
      <c r="CJ695" s="112">
        <v>6710</v>
      </c>
      <c r="CK695" s="113">
        <v>86</v>
      </c>
      <c r="CL695" s="114" t="s">
        <v>134</v>
      </c>
      <c r="CM695" s="114" t="s">
        <v>108</v>
      </c>
      <c r="CN695" s="114"/>
      <c r="CO695" s="115" t="s">
        <v>102</v>
      </c>
      <c r="CP695" s="115" t="s">
        <v>102</v>
      </c>
      <c r="CQ695" s="115" t="s">
        <v>102</v>
      </c>
      <c r="CR695" s="115" t="s">
        <v>102</v>
      </c>
      <c r="CS695" s="116"/>
      <c r="CT695" s="117" t="s">
        <v>109</v>
      </c>
      <c r="CU695" s="117" t="s">
        <v>109</v>
      </c>
      <c r="CV695" s="83">
        <v>691</v>
      </c>
      <c r="CW695" s="83" t="s">
        <v>108</v>
      </c>
      <c r="CX695" s="83">
        <v>691</v>
      </c>
      <c r="CY695" s="83" t="s">
        <v>108</v>
      </c>
      <c r="CZ695" s="83">
        <v>7019</v>
      </c>
      <c r="DA695" s="83" t="s">
        <v>419</v>
      </c>
      <c r="DB695" s="83" t="s">
        <v>130</v>
      </c>
      <c r="DC695" s="83" t="s">
        <v>499</v>
      </c>
      <c r="DD695" s="83">
        <v>1740</v>
      </c>
      <c r="DE695" s="83" t="s">
        <v>444</v>
      </c>
      <c r="DF695" s="83" t="s">
        <v>130</v>
      </c>
      <c r="DG695" s="83" t="s">
        <v>499</v>
      </c>
      <c r="DH695" s="83"/>
      <c r="DI695" s="83">
        <v>0</v>
      </c>
      <c r="DJ695" s="83">
        <v>1</v>
      </c>
      <c r="DK695" s="83">
        <v>0</v>
      </c>
      <c r="DL695" s="83">
        <v>0</v>
      </c>
      <c r="DM695" s="83">
        <v>0</v>
      </c>
      <c r="DN695" s="83">
        <v>0</v>
      </c>
      <c r="DO695" s="83">
        <v>0</v>
      </c>
      <c r="DP695" s="83">
        <v>0</v>
      </c>
      <c r="DQ695" s="83">
        <v>0</v>
      </c>
      <c r="DR695" s="83">
        <v>0</v>
      </c>
      <c r="DS695" s="83">
        <v>0</v>
      </c>
      <c r="DT695" s="83">
        <v>3</v>
      </c>
      <c r="DU695" s="83">
        <v>3</v>
      </c>
      <c r="DV695" s="83">
        <v>0</v>
      </c>
      <c r="DW695" s="83">
        <v>0</v>
      </c>
      <c r="DX695" s="83">
        <v>3</v>
      </c>
      <c r="DY695" s="85">
        <v>44337</v>
      </c>
      <c r="DZ695" s="83" t="s">
        <v>4742</v>
      </c>
      <c r="EA695" s="83" t="s">
        <v>102</v>
      </c>
      <c r="EB695" s="83" t="s">
        <v>482</v>
      </c>
      <c r="EC695" s="83">
        <v>691</v>
      </c>
      <c r="ED695" s="83" t="s">
        <v>483</v>
      </c>
      <c r="EE695" s="83">
        <v>1</v>
      </c>
      <c r="EF695" s="83">
        <v>0</v>
      </c>
      <c r="EG695" s="83">
        <v>0</v>
      </c>
      <c r="EH695" s="83" t="s">
        <v>109</v>
      </c>
      <c r="EI695" s="83" t="s">
        <v>108</v>
      </c>
      <c r="EJ695" s="83" t="s">
        <v>583</v>
      </c>
      <c r="EK695" s="83">
        <v>0</v>
      </c>
      <c r="EL695" s="83">
        <v>0</v>
      </c>
      <c r="EM695" s="83">
        <v>1</v>
      </c>
      <c r="EN695" s="83" t="s">
        <v>497</v>
      </c>
      <c r="EO695" s="83"/>
      <c r="EP695" s="83" t="s">
        <v>436</v>
      </c>
      <c r="EQ695" s="136">
        <v>1</v>
      </c>
      <c r="ER695" s="136">
        <v>1</v>
      </c>
      <c r="ES695" s="136">
        <v>1</v>
      </c>
      <c r="ET695" s="136">
        <v>1</v>
      </c>
      <c r="EU695" s="215" t="s">
        <v>269</v>
      </c>
      <c r="EV695" s="136">
        <v>1</v>
      </c>
      <c r="EW695" s="136">
        <v>1</v>
      </c>
      <c r="EX695" s="136">
        <v>1</v>
      </c>
      <c r="EY695" s="136">
        <v>1</v>
      </c>
      <c r="EZ695" s="136">
        <v>1</v>
      </c>
      <c r="FP695" s="215" t="s">
        <v>592</v>
      </c>
      <c r="FQ695" s="136" t="b">
        <v>1</v>
      </c>
      <c r="FR695" s="136" t="b">
        <v>1</v>
      </c>
      <c r="FS695" s="136" t="b">
        <v>1</v>
      </c>
      <c r="FT695" s="136" t="b">
        <v>1</v>
      </c>
      <c r="FX695" s="215" t="s">
        <v>269</v>
      </c>
    </row>
    <row r="696" spans="1:180" ht="60" customHeight="1" x14ac:dyDescent="0.55000000000000004">
      <c r="A696" s="83" t="s">
        <v>130</v>
      </c>
      <c r="B696" s="83" t="s">
        <v>98</v>
      </c>
      <c r="C696" s="136">
        <v>632586</v>
      </c>
      <c r="D696" s="207" t="s">
        <v>628</v>
      </c>
      <c r="E696" s="208" t="s">
        <v>633</v>
      </c>
      <c r="F696" s="83" t="s">
        <v>108</v>
      </c>
      <c r="G696" s="85">
        <v>22744</v>
      </c>
      <c r="H696" s="83" t="s">
        <v>102</v>
      </c>
      <c r="I696" s="85">
        <v>39772</v>
      </c>
      <c r="J696" s="83" t="s">
        <v>228</v>
      </c>
      <c r="K696" s="216">
        <v>114595743694</v>
      </c>
      <c r="L696" s="83" t="s">
        <v>191</v>
      </c>
      <c r="M696" s="85">
        <v>43619</v>
      </c>
      <c r="N696" s="83">
        <v>-2761.6666666666702</v>
      </c>
      <c r="O696" s="83" t="s">
        <v>193</v>
      </c>
      <c r="P696" s="83" t="s">
        <v>181</v>
      </c>
      <c r="Q696" s="208" t="s">
        <v>7812</v>
      </c>
      <c r="R696" s="83" t="s">
        <v>102</v>
      </c>
      <c r="S696" s="83" t="s">
        <v>102</v>
      </c>
      <c r="T696" s="83" t="s">
        <v>133</v>
      </c>
      <c r="U696" s="83" t="s">
        <v>10197</v>
      </c>
      <c r="V696" s="83" t="s">
        <v>111</v>
      </c>
      <c r="W696" s="83" t="s">
        <v>105</v>
      </c>
      <c r="X696" s="86" t="s">
        <v>7812</v>
      </c>
      <c r="Y696" s="87" t="s">
        <v>102</v>
      </c>
      <c r="Z696" s="87" t="s">
        <v>102</v>
      </c>
      <c r="AA696" s="87" t="s">
        <v>133</v>
      </c>
      <c r="AB696" s="87" t="s">
        <v>10197</v>
      </c>
      <c r="AC696" s="87" t="s">
        <v>111</v>
      </c>
      <c r="AD696" s="87" t="s">
        <v>105</v>
      </c>
      <c r="AE696" s="87" t="s">
        <v>106</v>
      </c>
      <c r="AF696" s="86" t="s">
        <v>7812</v>
      </c>
      <c r="AG696" s="87" t="s">
        <v>486</v>
      </c>
      <c r="AH696" s="87" t="s">
        <v>10197</v>
      </c>
      <c r="AI696" s="87" t="s">
        <v>111</v>
      </c>
      <c r="AJ696" s="87" t="s">
        <v>204</v>
      </c>
      <c r="AK696" s="88"/>
      <c r="AL696" s="83" t="s">
        <v>107</v>
      </c>
      <c r="AM696" s="89" t="s">
        <v>454</v>
      </c>
      <c r="AN696" s="90" t="s">
        <v>416</v>
      </c>
      <c r="AO696" s="91" t="s">
        <v>642</v>
      </c>
      <c r="AP696" s="90">
        <v>8.3333333333332291</v>
      </c>
      <c r="AQ696" s="92" t="s">
        <v>102</v>
      </c>
      <c r="AR696" s="93" t="s">
        <v>102</v>
      </c>
      <c r="AS696" s="93" t="s">
        <v>102</v>
      </c>
      <c r="AT696" s="93" t="s">
        <v>102</v>
      </c>
      <c r="AU696" s="210" t="s">
        <v>644</v>
      </c>
      <c r="AV696" s="93" t="s">
        <v>185</v>
      </c>
      <c r="AW696" s="94" t="s">
        <v>102</v>
      </c>
      <c r="AX696" s="93" t="s">
        <v>183</v>
      </c>
      <c r="AY696" s="95" t="s">
        <v>111</v>
      </c>
      <c r="AZ696" s="93" t="s">
        <v>102</v>
      </c>
      <c r="BA696" s="93" t="s">
        <v>102</v>
      </c>
      <c r="BB696" s="93" t="s">
        <v>102</v>
      </c>
      <c r="BC696" s="93" t="s">
        <v>102</v>
      </c>
      <c r="BD696" s="96" t="s">
        <v>102</v>
      </c>
      <c r="BE696" s="90">
        <v>-337.16666666666703</v>
      </c>
      <c r="BF696" s="93" t="s">
        <v>102</v>
      </c>
      <c r="BG696" s="93" t="s">
        <v>102</v>
      </c>
      <c r="BH696" s="93" t="s">
        <v>102</v>
      </c>
      <c r="BI696" s="93" t="s">
        <v>102</v>
      </c>
      <c r="BJ696" s="210" t="s">
        <v>642</v>
      </c>
      <c r="BK696" s="93" t="s">
        <v>192</v>
      </c>
      <c r="BL696" s="97" t="s">
        <v>102</v>
      </c>
      <c r="BM696" s="93" t="s">
        <v>183</v>
      </c>
      <c r="BN696" s="93" t="s">
        <v>106</v>
      </c>
      <c r="BO696" s="93" t="s">
        <v>102</v>
      </c>
      <c r="BP696" s="98" t="s">
        <v>102</v>
      </c>
      <c r="BQ696" s="93" t="s">
        <v>102</v>
      </c>
      <c r="BR696" s="93" t="s">
        <v>102</v>
      </c>
      <c r="BS696" s="93" t="s">
        <v>102</v>
      </c>
      <c r="BT696" s="99" t="s">
        <v>591</v>
      </c>
      <c r="BU696" s="100" t="s">
        <v>11754</v>
      </c>
      <c r="BV696" s="101" t="s">
        <v>471</v>
      </c>
      <c r="BW696" s="136"/>
      <c r="BX696" s="103" t="s">
        <v>565</v>
      </c>
      <c r="BY696" s="104" t="s">
        <v>190</v>
      </c>
      <c r="BZ696" s="136"/>
      <c r="CA696" s="83" t="s">
        <v>599</v>
      </c>
      <c r="CB696" s="106" t="s">
        <v>647</v>
      </c>
      <c r="CC696" s="106" t="s">
        <v>11755</v>
      </c>
      <c r="CD696" s="107"/>
      <c r="CE696" s="108" t="s">
        <v>107</v>
      </c>
      <c r="CF696" s="108" t="s">
        <v>107</v>
      </c>
      <c r="CG696" s="109"/>
      <c r="CH696" s="110" t="s">
        <v>107</v>
      </c>
      <c r="CI696" s="111"/>
      <c r="CJ696" s="112">
        <v>6710</v>
      </c>
      <c r="CK696" s="113">
        <v>86</v>
      </c>
      <c r="CL696" s="114" t="s">
        <v>134</v>
      </c>
      <c r="CM696" s="114" t="s">
        <v>108</v>
      </c>
      <c r="CN696" s="114"/>
      <c r="CO696" s="115" t="s">
        <v>102</v>
      </c>
      <c r="CP696" s="115" t="s">
        <v>102</v>
      </c>
      <c r="CQ696" s="115" t="s">
        <v>102</v>
      </c>
      <c r="CR696" s="115" t="s">
        <v>102</v>
      </c>
      <c r="CS696" s="116"/>
      <c r="CT696" s="117" t="s">
        <v>109</v>
      </c>
      <c r="CU696" s="117" t="s">
        <v>109</v>
      </c>
      <c r="CV696" s="83">
        <v>692</v>
      </c>
      <c r="CW696" s="83" t="s">
        <v>108</v>
      </c>
      <c r="CX696" s="83">
        <v>692</v>
      </c>
      <c r="CY696" s="83" t="s">
        <v>108</v>
      </c>
      <c r="CZ696" s="83">
        <v>7020</v>
      </c>
      <c r="DA696" s="83" t="s">
        <v>419</v>
      </c>
      <c r="DB696" s="83" t="s">
        <v>130</v>
      </c>
      <c r="DC696" s="83" t="s">
        <v>499</v>
      </c>
      <c r="DD696" s="83">
        <v>1741</v>
      </c>
      <c r="DE696" s="83" t="s">
        <v>444</v>
      </c>
      <c r="DF696" s="83" t="s">
        <v>130</v>
      </c>
      <c r="DG696" s="83" t="s">
        <v>499</v>
      </c>
      <c r="DH696" s="83"/>
      <c r="DI696" s="83">
        <v>0</v>
      </c>
      <c r="DJ696" s="83">
        <v>1</v>
      </c>
      <c r="DK696" s="83">
        <v>0</v>
      </c>
      <c r="DL696" s="83">
        <v>0</v>
      </c>
      <c r="DM696" s="83">
        <v>0</v>
      </c>
      <c r="DN696" s="83">
        <v>0</v>
      </c>
      <c r="DO696" s="83">
        <v>0</v>
      </c>
      <c r="DP696" s="83">
        <v>0</v>
      </c>
      <c r="DQ696" s="83">
        <v>0</v>
      </c>
      <c r="DR696" s="83">
        <v>0</v>
      </c>
      <c r="DS696" s="83">
        <v>0</v>
      </c>
      <c r="DT696" s="83">
        <v>3</v>
      </c>
      <c r="DU696" s="83">
        <v>3</v>
      </c>
      <c r="DV696" s="83">
        <v>0</v>
      </c>
      <c r="DW696" s="83">
        <v>0</v>
      </c>
      <c r="DX696" s="83">
        <v>3</v>
      </c>
      <c r="DY696" s="85">
        <v>44338</v>
      </c>
      <c r="DZ696" s="83" t="s">
        <v>4743</v>
      </c>
      <c r="EA696" s="83" t="s">
        <v>102</v>
      </c>
      <c r="EB696" s="83" t="s">
        <v>482</v>
      </c>
      <c r="EC696" s="83">
        <v>692</v>
      </c>
      <c r="ED696" s="83" t="s">
        <v>483</v>
      </c>
      <c r="EE696" s="83">
        <v>1</v>
      </c>
      <c r="EF696" s="83">
        <v>0</v>
      </c>
      <c r="EG696" s="83">
        <v>0</v>
      </c>
      <c r="EH696" s="83" t="s">
        <v>109</v>
      </c>
      <c r="EI696" s="83" t="s">
        <v>108</v>
      </c>
      <c r="EJ696" s="83" t="s">
        <v>583</v>
      </c>
      <c r="EK696" s="83">
        <v>0</v>
      </c>
      <c r="EL696" s="83">
        <v>0</v>
      </c>
      <c r="EM696" s="83">
        <v>1</v>
      </c>
      <c r="EN696" s="83" t="s">
        <v>497</v>
      </c>
      <c r="EO696" s="83"/>
      <c r="EP696" s="83" t="s">
        <v>436</v>
      </c>
      <c r="EQ696" s="136">
        <v>1</v>
      </c>
      <c r="ER696" s="136">
        <v>1</v>
      </c>
      <c r="ES696" s="136">
        <v>1</v>
      </c>
      <c r="ET696" s="136">
        <v>1</v>
      </c>
      <c r="EU696" s="215" t="s">
        <v>269</v>
      </c>
      <c r="EV696" s="136">
        <v>1</v>
      </c>
      <c r="EW696" s="136">
        <v>1</v>
      </c>
      <c r="EX696" s="136">
        <v>1</v>
      </c>
      <c r="EY696" s="136">
        <v>1</v>
      </c>
      <c r="EZ696" s="136">
        <v>1</v>
      </c>
      <c r="FP696" s="215" t="s">
        <v>592</v>
      </c>
      <c r="FQ696" s="136" t="b">
        <v>1</v>
      </c>
      <c r="FR696" s="136" t="b">
        <v>1</v>
      </c>
      <c r="FS696" s="136" t="b">
        <v>1</v>
      </c>
      <c r="FT696" s="136" t="b">
        <v>1</v>
      </c>
      <c r="FX696" s="215" t="s">
        <v>269</v>
      </c>
    </row>
    <row r="697" spans="1:180" ht="60" customHeight="1" x14ac:dyDescent="0.55000000000000004">
      <c r="A697" s="83" t="s">
        <v>130</v>
      </c>
      <c r="B697" s="83" t="s">
        <v>98</v>
      </c>
      <c r="C697" s="136">
        <v>207039</v>
      </c>
      <c r="D697" s="207" t="s">
        <v>629</v>
      </c>
      <c r="E697" s="208" t="s">
        <v>634</v>
      </c>
      <c r="F697" s="83" t="s">
        <v>108</v>
      </c>
      <c r="G697" s="85">
        <v>26341</v>
      </c>
      <c r="H697" s="83" t="s">
        <v>102</v>
      </c>
      <c r="I697" s="85">
        <v>34633</v>
      </c>
      <c r="J697" s="83" t="s">
        <v>228</v>
      </c>
      <c r="K697" s="216">
        <v>755382603021</v>
      </c>
      <c r="L697" s="83" t="s">
        <v>191</v>
      </c>
      <c r="M697" s="85">
        <v>43642</v>
      </c>
      <c r="N697" s="83">
        <v>-2766.6666666666702</v>
      </c>
      <c r="O697" s="83" t="s">
        <v>193</v>
      </c>
      <c r="P697" s="83" t="s">
        <v>181</v>
      </c>
      <c r="Q697" s="208" t="s">
        <v>7816</v>
      </c>
      <c r="R697" s="83" t="s">
        <v>102</v>
      </c>
      <c r="S697" s="83" t="s">
        <v>102</v>
      </c>
      <c r="T697" s="83" t="s">
        <v>131</v>
      </c>
      <c r="U697" s="83" t="s">
        <v>10198</v>
      </c>
      <c r="V697" s="83" t="s">
        <v>104</v>
      </c>
      <c r="W697" s="83" t="s">
        <v>105</v>
      </c>
      <c r="X697" s="86" t="s">
        <v>7816</v>
      </c>
      <c r="Y697" s="87" t="s">
        <v>102</v>
      </c>
      <c r="Z697" s="87" t="s">
        <v>102</v>
      </c>
      <c r="AA697" s="87" t="s">
        <v>131</v>
      </c>
      <c r="AB697" s="87" t="s">
        <v>10198</v>
      </c>
      <c r="AC697" s="87" t="s">
        <v>104</v>
      </c>
      <c r="AD697" s="87" t="s">
        <v>105</v>
      </c>
      <c r="AE697" s="87" t="s">
        <v>106</v>
      </c>
      <c r="AF697" s="86" t="s">
        <v>7816</v>
      </c>
      <c r="AG697" s="87" t="s">
        <v>177</v>
      </c>
      <c r="AH697" s="87" t="s">
        <v>10198</v>
      </c>
      <c r="AI697" s="87" t="s">
        <v>104</v>
      </c>
      <c r="AJ697" s="87" t="s">
        <v>204</v>
      </c>
      <c r="AK697" s="88"/>
      <c r="AL697" s="83" t="s">
        <v>107</v>
      </c>
      <c r="AM697" s="89" t="s">
        <v>454</v>
      </c>
      <c r="AN697" s="90" t="s">
        <v>416</v>
      </c>
      <c r="AO697" s="91" t="s">
        <v>643</v>
      </c>
      <c r="AP697" s="90">
        <v>8.3333333333332291</v>
      </c>
      <c r="AQ697" s="92" t="s">
        <v>102</v>
      </c>
      <c r="AR697" s="93" t="s">
        <v>102</v>
      </c>
      <c r="AS697" s="93" t="s">
        <v>102</v>
      </c>
      <c r="AT697" s="93" t="s">
        <v>102</v>
      </c>
      <c r="AU697" s="210" t="s">
        <v>645</v>
      </c>
      <c r="AV697" s="93" t="s">
        <v>185</v>
      </c>
      <c r="AW697" s="94" t="s">
        <v>102</v>
      </c>
      <c r="AX697" s="93" t="s">
        <v>105</v>
      </c>
      <c r="AY697" s="95" t="s">
        <v>104</v>
      </c>
      <c r="AZ697" s="93" t="s">
        <v>102</v>
      </c>
      <c r="BA697" s="93" t="s">
        <v>102</v>
      </c>
      <c r="BB697" s="93" t="s">
        <v>102</v>
      </c>
      <c r="BC697" s="93" t="s">
        <v>102</v>
      </c>
      <c r="BD697" s="96" t="s">
        <v>102</v>
      </c>
      <c r="BE697" s="90">
        <v>-337.66666666666703</v>
      </c>
      <c r="BF697" s="93" t="s">
        <v>102</v>
      </c>
      <c r="BG697" s="93" t="s">
        <v>102</v>
      </c>
      <c r="BH697" s="93" t="s">
        <v>102</v>
      </c>
      <c r="BI697" s="93" t="s">
        <v>102</v>
      </c>
      <c r="BJ697" s="210" t="s">
        <v>643</v>
      </c>
      <c r="BK697" s="93" t="s">
        <v>196</v>
      </c>
      <c r="BL697" s="97" t="s">
        <v>102</v>
      </c>
      <c r="BM697" s="93" t="s">
        <v>105</v>
      </c>
      <c r="BN697" s="93" t="s">
        <v>596</v>
      </c>
      <c r="BO697" s="93" t="s">
        <v>102</v>
      </c>
      <c r="BP697" s="98" t="s">
        <v>102</v>
      </c>
      <c r="BQ697" s="93" t="s">
        <v>102</v>
      </c>
      <c r="BR697" s="93" t="s">
        <v>102</v>
      </c>
      <c r="BS697" s="93" t="s">
        <v>102</v>
      </c>
      <c r="BT697" s="99" t="s">
        <v>591</v>
      </c>
      <c r="BU697" s="100" t="s">
        <v>11756</v>
      </c>
      <c r="BV697" s="101" t="s">
        <v>471</v>
      </c>
      <c r="BW697" s="136"/>
      <c r="BX697" s="103" t="s">
        <v>565</v>
      </c>
      <c r="BY697" s="104" t="s">
        <v>190</v>
      </c>
      <c r="BZ697" s="136"/>
      <c r="CA697" s="83" t="s">
        <v>599</v>
      </c>
      <c r="CB697" s="106" t="s">
        <v>647</v>
      </c>
      <c r="CC697" s="106" t="s">
        <v>11757</v>
      </c>
      <c r="CD697" s="107"/>
      <c r="CE697" s="108" t="s">
        <v>107</v>
      </c>
      <c r="CF697" s="108" t="s">
        <v>107</v>
      </c>
      <c r="CG697" s="109"/>
      <c r="CH697" s="110" t="s">
        <v>107</v>
      </c>
      <c r="CI697" s="111"/>
      <c r="CJ697" s="112">
        <v>6710</v>
      </c>
      <c r="CK697" s="113">
        <v>86</v>
      </c>
      <c r="CL697" s="114" t="s">
        <v>134</v>
      </c>
      <c r="CM697" s="114" t="s">
        <v>108</v>
      </c>
      <c r="CN697" s="114"/>
      <c r="CO697" s="115" t="s">
        <v>102</v>
      </c>
      <c r="CP697" s="115" t="s">
        <v>102</v>
      </c>
      <c r="CQ697" s="115" t="s">
        <v>102</v>
      </c>
      <c r="CR697" s="115" t="s">
        <v>102</v>
      </c>
      <c r="CS697" s="116"/>
      <c r="CT697" s="117" t="s">
        <v>109</v>
      </c>
      <c r="CU697" s="117" t="s">
        <v>109</v>
      </c>
      <c r="CV697" s="83">
        <v>693</v>
      </c>
      <c r="CW697" s="83" t="s">
        <v>108</v>
      </c>
      <c r="CX697" s="83">
        <v>693</v>
      </c>
      <c r="CY697" s="83" t="s">
        <v>108</v>
      </c>
      <c r="CZ697" s="83">
        <v>7021</v>
      </c>
      <c r="DA697" s="83" t="s">
        <v>419</v>
      </c>
      <c r="DB697" s="83" t="s">
        <v>130</v>
      </c>
      <c r="DC697" s="83" t="s">
        <v>499</v>
      </c>
      <c r="DD697" s="83">
        <v>1742</v>
      </c>
      <c r="DE697" s="83" t="s">
        <v>444</v>
      </c>
      <c r="DF697" s="83" t="s">
        <v>130</v>
      </c>
      <c r="DG697" s="83" t="s">
        <v>499</v>
      </c>
      <c r="DH697" s="83"/>
      <c r="DI697" s="83">
        <v>0</v>
      </c>
      <c r="DJ697" s="83">
        <v>1</v>
      </c>
      <c r="DK697" s="83">
        <v>0</v>
      </c>
      <c r="DL697" s="83">
        <v>0</v>
      </c>
      <c r="DM697" s="83">
        <v>0</v>
      </c>
      <c r="DN697" s="83">
        <v>0</v>
      </c>
      <c r="DO697" s="83">
        <v>0</v>
      </c>
      <c r="DP697" s="83">
        <v>0</v>
      </c>
      <c r="DQ697" s="83">
        <v>0</v>
      </c>
      <c r="DR697" s="83">
        <v>0</v>
      </c>
      <c r="DS697" s="83">
        <v>0</v>
      </c>
      <c r="DT697" s="83">
        <v>3</v>
      </c>
      <c r="DU697" s="83">
        <v>3</v>
      </c>
      <c r="DV697" s="83">
        <v>0</v>
      </c>
      <c r="DW697" s="83">
        <v>0</v>
      </c>
      <c r="DX697" s="83">
        <v>3</v>
      </c>
      <c r="DY697" s="85">
        <v>44339</v>
      </c>
      <c r="DZ697" s="83" t="s">
        <v>4744</v>
      </c>
      <c r="EA697" s="83" t="s">
        <v>102</v>
      </c>
      <c r="EB697" s="83" t="s">
        <v>482</v>
      </c>
      <c r="EC697" s="83">
        <v>693</v>
      </c>
      <c r="ED697" s="83" t="s">
        <v>483</v>
      </c>
      <c r="EE697" s="83">
        <v>1</v>
      </c>
      <c r="EF697" s="83">
        <v>0</v>
      </c>
      <c r="EG697" s="83">
        <v>0</v>
      </c>
      <c r="EH697" s="83" t="s">
        <v>109</v>
      </c>
      <c r="EI697" s="83" t="s">
        <v>108</v>
      </c>
      <c r="EJ697" s="83" t="s">
        <v>583</v>
      </c>
      <c r="EK697" s="83">
        <v>0</v>
      </c>
      <c r="EL697" s="83">
        <v>0</v>
      </c>
      <c r="EM697" s="83">
        <v>1</v>
      </c>
      <c r="EN697" s="83" t="s">
        <v>497</v>
      </c>
      <c r="EO697" s="83"/>
      <c r="EP697" s="83" t="s">
        <v>436</v>
      </c>
      <c r="EQ697" s="136">
        <v>1</v>
      </c>
      <c r="ER697" s="136">
        <v>1</v>
      </c>
      <c r="ES697" s="136">
        <v>1</v>
      </c>
      <c r="ET697" s="136">
        <v>1</v>
      </c>
      <c r="EU697" s="215" t="s">
        <v>269</v>
      </c>
      <c r="EV697" s="136">
        <v>1</v>
      </c>
      <c r="EW697" s="136">
        <v>1</v>
      </c>
      <c r="EX697" s="136">
        <v>1</v>
      </c>
      <c r="EY697" s="136">
        <v>1</v>
      </c>
      <c r="EZ697" s="136">
        <v>1</v>
      </c>
      <c r="FP697" s="215" t="s">
        <v>592</v>
      </c>
      <c r="FQ697" s="136" t="b">
        <v>1</v>
      </c>
      <c r="FR697" s="136" t="b">
        <v>1</v>
      </c>
      <c r="FS697" s="136" t="b">
        <v>1</v>
      </c>
      <c r="FT697" s="136" t="b">
        <v>1</v>
      </c>
      <c r="FX697" s="215" t="s">
        <v>269</v>
      </c>
    </row>
    <row r="698" spans="1:180" ht="60" customHeight="1" x14ac:dyDescent="0.55000000000000004">
      <c r="A698" s="83" t="s">
        <v>130</v>
      </c>
      <c r="B698" s="83" t="s">
        <v>98</v>
      </c>
      <c r="C698" s="136">
        <v>331989</v>
      </c>
      <c r="D698" s="207" t="s">
        <v>627</v>
      </c>
      <c r="E698" s="208" t="s">
        <v>630</v>
      </c>
      <c r="F698" s="83" t="s">
        <v>108</v>
      </c>
      <c r="G698" s="85">
        <v>20621</v>
      </c>
      <c r="H698" s="83" t="s">
        <v>102</v>
      </c>
      <c r="I698" s="85">
        <v>39794</v>
      </c>
      <c r="J698" s="83" t="s">
        <v>228</v>
      </c>
      <c r="K698" s="216">
        <v>725426152191</v>
      </c>
      <c r="L698" s="83" t="s">
        <v>191</v>
      </c>
      <c r="M698" s="85">
        <v>43631</v>
      </c>
      <c r="N698" s="83">
        <v>-2771.6666666666702</v>
      </c>
      <c r="O698" s="83" t="s">
        <v>180</v>
      </c>
      <c r="P698" s="83" t="s">
        <v>181</v>
      </c>
      <c r="Q698" s="208" t="s">
        <v>7820</v>
      </c>
      <c r="R698" s="83" t="s">
        <v>102</v>
      </c>
      <c r="S698" s="83" t="s">
        <v>102</v>
      </c>
      <c r="T698" s="83" t="s">
        <v>199</v>
      </c>
      <c r="U698" s="83" t="s">
        <v>10199</v>
      </c>
      <c r="V698" s="83" t="s">
        <v>104</v>
      </c>
      <c r="W698" s="83" t="s">
        <v>105</v>
      </c>
      <c r="X698" s="86" t="s">
        <v>7820</v>
      </c>
      <c r="Y698" s="87" t="s">
        <v>102</v>
      </c>
      <c r="Z698" s="87" t="s">
        <v>102</v>
      </c>
      <c r="AA698" s="87" t="s">
        <v>199</v>
      </c>
      <c r="AB698" s="87" t="s">
        <v>10199</v>
      </c>
      <c r="AC698" s="87" t="s">
        <v>104</v>
      </c>
      <c r="AD698" s="87" t="s">
        <v>105</v>
      </c>
      <c r="AE698" s="87" t="s">
        <v>106</v>
      </c>
      <c r="AF698" s="86" t="s">
        <v>7820</v>
      </c>
      <c r="AG698" s="87" t="s">
        <v>489</v>
      </c>
      <c r="AH698" s="87" t="s">
        <v>10200</v>
      </c>
      <c r="AI698" s="87" t="s">
        <v>104</v>
      </c>
      <c r="AJ698" s="87" t="s">
        <v>204</v>
      </c>
      <c r="AK698" s="88"/>
      <c r="AL698" s="83" t="s">
        <v>107</v>
      </c>
      <c r="AM698" s="89" t="s">
        <v>454</v>
      </c>
      <c r="AN698" s="90" t="s">
        <v>416</v>
      </c>
      <c r="AO698" s="91" t="s">
        <v>641</v>
      </c>
      <c r="AP698" s="90">
        <v>8.3333333333332202</v>
      </c>
      <c r="AQ698" s="92" t="s">
        <v>211</v>
      </c>
      <c r="AR698" s="93" t="s">
        <v>102</v>
      </c>
      <c r="AS698" s="93" t="s">
        <v>102</v>
      </c>
      <c r="AT698" s="93" t="s">
        <v>102</v>
      </c>
      <c r="AU698" s="210" t="s">
        <v>641</v>
      </c>
      <c r="AV698" s="93" t="s">
        <v>192</v>
      </c>
      <c r="AW698" s="94" t="s">
        <v>102</v>
      </c>
      <c r="AX698" s="93" t="s">
        <v>105</v>
      </c>
      <c r="AY698" s="95" t="s">
        <v>188</v>
      </c>
      <c r="AZ698" s="93" t="s">
        <v>102</v>
      </c>
      <c r="BA698" s="93" t="s">
        <v>10201</v>
      </c>
      <c r="BB698" s="93" t="s">
        <v>102</v>
      </c>
      <c r="BC698" s="93" t="s">
        <v>102</v>
      </c>
      <c r="BD698" s="96" t="s">
        <v>102</v>
      </c>
      <c r="BE698" s="90">
        <v>-338.16666666666703</v>
      </c>
      <c r="BF698" s="93" t="s">
        <v>211</v>
      </c>
      <c r="BG698" s="93" t="s">
        <v>102</v>
      </c>
      <c r="BH698" s="93" t="s">
        <v>102</v>
      </c>
      <c r="BI698" s="93" t="s">
        <v>102</v>
      </c>
      <c r="BJ698" s="210" t="s">
        <v>646</v>
      </c>
      <c r="BK698" s="93" t="s">
        <v>182</v>
      </c>
      <c r="BL698" s="97" t="s">
        <v>102</v>
      </c>
      <c r="BM698" s="93" t="s">
        <v>105</v>
      </c>
      <c r="BN698" s="93" t="s">
        <v>104</v>
      </c>
      <c r="BO698" s="93" t="s">
        <v>102</v>
      </c>
      <c r="BP698" s="98">
        <v>20180438</v>
      </c>
      <c r="BQ698" s="93" t="s">
        <v>102</v>
      </c>
      <c r="BR698" s="93" t="s">
        <v>102</v>
      </c>
      <c r="BS698" s="93" t="s">
        <v>102</v>
      </c>
      <c r="BT698" s="99" t="s">
        <v>591</v>
      </c>
      <c r="BU698" s="100" t="s">
        <v>11758</v>
      </c>
      <c r="BV698" s="101" t="s">
        <v>471</v>
      </c>
      <c r="BW698" s="136"/>
      <c r="BX698" s="103" t="s">
        <v>565</v>
      </c>
      <c r="BY698" s="104" t="s">
        <v>190</v>
      </c>
      <c r="BZ698" s="136"/>
      <c r="CA698" s="83" t="s">
        <v>599</v>
      </c>
      <c r="CB698" s="106" t="s">
        <v>647</v>
      </c>
      <c r="CC698" s="106" t="s">
        <v>11759</v>
      </c>
      <c r="CD698" s="107"/>
      <c r="CE698" s="108" t="s">
        <v>107</v>
      </c>
      <c r="CF698" s="108" t="s">
        <v>107</v>
      </c>
      <c r="CG698" s="109"/>
      <c r="CH698" s="110" t="s">
        <v>107</v>
      </c>
      <c r="CI698" s="111"/>
      <c r="CJ698" s="112">
        <v>6710</v>
      </c>
      <c r="CK698" s="113">
        <v>86</v>
      </c>
      <c r="CL698" s="114" t="s">
        <v>134</v>
      </c>
      <c r="CM698" s="114" t="s">
        <v>108</v>
      </c>
      <c r="CN698" s="114"/>
      <c r="CO698" s="115" t="s">
        <v>102</v>
      </c>
      <c r="CP698" s="115" t="s">
        <v>102</v>
      </c>
      <c r="CQ698" s="115" t="s">
        <v>102</v>
      </c>
      <c r="CR698" s="115" t="s">
        <v>102</v>
      </c>
      <c r="CS698" s="116"/>
      <c r="CT698" s="117" t="s">
        <v>109</v>
      </c>
      <c r="CU698" s="117" t="s">
        <v>109</v>
      </c>
      <c r="CV698" s="83">
        <v>694</v>
      </c>
      <c r="CW698" s="83" t="s">
        <v>108</v>
      </c>
      <c r="CX698" s="83">
        <v>694</v>
      </c>
      <c r="CY698" s="83" t="s">
        <v>108</v>
      </c>
      <c r="CZ698" s="83">
        <v>7022</v>
      </c>
      <c r="DA698" s="83" t="s">
        <v>419</v>
      </c>
      <c r="DB698" s="83" t="s">
        <v>130</v>
      </c>
      <c r="DC698" s="83" t="s">
        <v>499</v>
      </c>
      <c r="DD698" s="83">
        <v>1743</v>
      </c>
      <c r="DE698" s="83" t="s">
        <v>444</v>
      </c>
      <c r="DF698" s="83" t="s">
        <v>130</v>
      </c>
      <c r="DG698" s="83" t="s">
        <v>499</v>
      </c>
      <c r="DH698" s="83"/>
      <c r="DI698" s="83">
        <v>0</v>
      </c>
      <c r="DJ698" s="83">
        <v>1</v>
      </c>
      <c r="DK698" s="83">
        <v>0</v>
      </c>
      <c r="DL698" s="83">
        <v>0</v>
      </c>
      <c r="DM698" s="83">
        <v>0</v>
      </c>
      <c r="DN698" s="83">
        <v>0</v>
      </c>
      <c r="DO698" s="83">
        <v>0</v>
      </c>
      <c r="DP698" s="83">
        <v>0</v>
      </c>
      <c r="DQ698" s="83">
        <v>0</v>
      </c>
      <c r="DR698" s="83">
        <v>0</v>
      </c>
      <c r="DS698" s="83">
        <v>0</v>
      </c>
      <c r="DT698" s="83">
        <v>3</v>
      </c>
      <c r="DU698" s="83">
        <v>3</v>
      </c>
      <c r="DV698" s="83">
        <v>0</v>
      </c>
      <c r="DW698" s="83">
        <v>0</v>
      </c>
      <c r="DX698" s="83">
        <v>3</v>
      </c>
      <c r="DY698" s="85">
        <v>44340</v>
      </c>
      <c r="DZ698" s="83" t="s">
        <v>4745</v>
      </c>
      <c r="EA698" s="83" t="s">
        <v>102</v>
      </c>
      <c r="EB698" s="83" t="s">
        <v>482</v>
      </c>
      <c r="EC698" s="83">
        <v>694</v>
      </c>
      <c r="ED698" s="83" t="s">
        <v>483</v>
      </c>
      <c r="EE698" s="83">
        <v>1</v>
      </c>
      <c r="EF698" s="83">
        <v>0</v>
      </c>
      <c r="EG698" s="83">
        <v>0</v>
      </c>
      <c r="EH698" s="83" t="s">
        <v>109</v>
      </c>
      <c r="EI698" s="83" t="s">
        <v>108</v>
      </c>
      <c r="EJ698" s="83" t="s">
        <v>583</v>
      </c>
      <c r="EK698" s="83">
        <v>0</v>
      </c>
      <c r="EL698" s="83">
        <v>0</v>
      </c>
      <c r="EM698" s="83">
        <v>1</v>
      </c>
      <c r="EN698" s="83" t="s">
        <v>497</v>
      </c>
      <c r="EO698" s="83"/>
      <c r="EP698" s="83" t="s">
        <v>436</v>
      </c>
      <c r="EQ698" s="136">
        <v>1</v>
      </c>
      <c r="ER698" s="136">
        <v>1</v>
      </c>
      <c r="ES698" s="136">
        <v>1</v>
      </c>
      <c r="ET698" s="136">
        <v>1</v>
      </c>
      <c r="EU698" s="215" t="s">
        <v>269</v>
      </c>
      <c r="EV698" s="136">
        <v>1</v>
      </c>
      <c r="EW698" s="136">
        <v>1</v>
      </c>
      <c r="EX698" s="136">
        <v>1</v>
      </c>
      <c r="EY698" s="136">
        <v>1</v>
      </c>
      <c r="EZ698" s="136">
        <v>1</v>
      </c>
      <c r="FP698" s="215" t="s">
        <v>592</v>
      </c>
      <c r="FQ698" s="136" t="b">
        <v>1</v>
      </c>
      <c r="FR698" s="136" t="b">
        <v>1</v>
      </c>
      <c r="FS698" s="136" t="b">
        <v>1</v>
      </c>
      <c r="FT698" s="136" t="b">
        <v>1</v>
      </c>
      <c r="FX698" s="215" t="s">
        <v>269</v>
      </c>
    </row>
    <row r="699" spans="1:180" ht="60" customHeight="1" x14ac:dyDescent="0.55000000000000004">
      <c r="A699" s="83" t="s">
        <v>130</v>
      </c>
      <c r="B699" s="83" t="s">
        <v>98</v>
      </c>
      <c r="C699" s="136">
        <v>841825</v>
      </c>
      <c r="D699" s="207" t="s">
        <v>628</v>
      </c>
      <c r="E699" s="208" t="s">
        <v>633</v>
      </c>
      <c r="F699" s="83" t="s">
        <v>108</v>
      </c>
      <c r="G699" s="85">
        <v>22744</v>
      </c>
      <c r="H699" s="83" t="s">
        <v>102</v>
      </c>
      <c r="I699" s="85">
        <v>39772</v>
      </c>
      <c r="J699" s="83" t="s">
        <v>228</v>
      </c>
      <c r="K699" s="216">
        <v>326143248974</v>
      </c>
      <c r="L699" s="83" t="s">
        <v>191</v>
      </c>
      <c r="M699" s="85">
        <v>43619</v>
      </c>
      <c r="N699" s="83">
        <v>-2776.6666666666702</v>
      </c>
      <c r="O699" s="83" t="s">
        <v>193</v>
      </c>
      <c r="P699" s="83" t="s">
        <v>181</v>
      </c>
      <c r="Q699" s="208" t="s">
        <v>7824</v>
      </c>
      <c r="R699" s="83" t="s">
        <v>102</v>
      </c>
      <c r="S699" s="83" t="s">
        <v>102</v>
      </c>
      <c r="T699" s="83" t="s">
        <v>133</v>
      </c>
      <c r="U699" s="83" t="s">
        <v>10202</v>
      </c>
      <c r="V699" s="83" t="s">
        <v>111</v>
      </c>
      <c r="W699" s="83" t="s">
        <v>105</v>
      </c>
      <c r="X699" s="86" t="s">
        <v>7824</v>
      </c>
      <c r="Y699" s="87" t="s">
        <v>102</v>
      </c>
      <c r="Z699" s="87" t="s">
        <v>102</v>
      </c>
      <c r="AA699" s="87" t="s">
        <v>133</v>
      </c>
      <c r="AB699" s="87" t="s">
        <v>10202</v>
      </c>
      <c r="AC699" s="87" t="s">
        <v>111</v>
      </c>
      <c r="AD699" s="87" t="s">
        <v>105</v>
      </c>
      <c r="AE699" s="87" t="s">
        <v>106</v>
      </c>
      <c r="AF699" s="86" t="s">
        <v>7824</v>
      </c>
      <c r="AG699" s="87" t="s">
        <v>486</v>
      </c>
      <c r="AH699" s="87" t="s">
        <v>10202</v>
      </c>
      <c r="AI699" s="87" t="s">
        <v>111</v>
      </c>
      <c r="AJ699" s="87" t="s">
        <v>204</v>
      </c>
      <c r="AK699" s="88"/>
      <c r="AL699" s="83" t="s">
        <v>107</v>
      </c>
      <c r="AM699" s="89" t="s">
        <v>454</v>
      </c>
      <c r="AN699" s="90" t="s">
        <v>416</v>
      </c>
      <c r="AO699" s="91" t="s">
        <v>642</v>
      </c>
      <c r="AP699" s="90">
        <v>8.3333333333332202</v>
      </c>
      <c r="AQ699" s="92" t="s">
        <v>102</v>
      </c>
      <c r="AR699" s="93" t="s">
        <v>102</v>
      </c>
      <c r="AS699" s="93" t="s">
        <v>102</v>
      </c>
      <c r="AT699" s="93" t="s">
        <v>102</v>
      </c>
      <c r="AU699" s="210" t="s">
        <v>644</v>
      </c>
      <c r="AV699" s="93" t="s">
        <v>185</v>
      </c>
      <c r="AW699" s="94" t="s">
        <v>102</v>
      </c>
      <c r="AX699" s="93" t="s">
        <v>183</v>
      </c>
      <c r="AY699" s="95" t="s">
        <v>111</v>
      </c>
      <c r="AZ699" s="93" t="s">
        <v>102</v>
      </c>
      <c r="BA699" s="93" t="s">
        <v>102</v>
      </c>
      <c r="BB699" s="93" t="s">
        <v>102</v>
      </c>
      <c r="BC699" s="93" t="s">
        <v>102</v>
      </c>
      <c r="BD699" s="96" t="s">
        <v>102</v>
      </c>
      <c r="BE699" s="90">
        <v>-338.66666666666703</v>
      </c>
      <c r="BF699" s="93" t="s">
        <v>102</v>
      </c>
      <c r="BG699" s="93" t="s">
        <v>102</v>
      </c>
      <c r="BH699" s="93" t="s">
        <v>102</v>
      </c>
      <c r="BI699" s="93" t="s">
        <v>102</v>
      </c>
      <c r="BJ699" s="210" t="s">
        <v>642</v>
      </c>
      <c r="BK699" s="93" t="s">
        <v>192</v>
      </c>
      <c r="BL699" s="97" t="s">
        <v>102</v>
      </c>
      <c r="BM699" s="93" t="s">
        <v>183</v>
      </c>
      <c r="BN699" s="93" t="s">
        <v>106</v>
      </c>
      <c r="BO699" s="93" t="s">
        <v>102</v>
      </c>
      <c r="BP699" s="98" t="s">
        <v>102</v>
      </c>
      <c r="BQ699" s="93" t="s">
        <v>102</v>
      </c>
      <c r="BR699" s="93" t="s">
        <v>102</v>
      </c>
      <c r="BS699" s="93" t="s">
        <v>102</v>
      </c>
      <c r="BT699" s="99" t="s">
        <v>591</v>
      </c>
      <c r="BU699" s="100" t="s">
        <v>11760</v>
      </c>
      <c r="BV699" s="101" t="s">
        <v>471</v>
      </c>
      <c r="BW699" s="136"/>
      <c r="BX699" s="103" t="s">
        <v>565</v>
      </c>
      <c r="BY699" s="104" t="s">
        <v>190</v>
      </c>
      <c r="BZ699" s="136"/>
      <c r="CA699" s="83" t="s">
        <v>599</v>
      </c>
      <c r="CB699" s="106" t="s">
        <v>647</v>
      </c>
      <c r="CC699" s="106" t="s">
        <v>11761</v>
      </c>
      <c r="CD699" s="107"/>
      <c r="CE699" s="108" t="s">
        <v>107</v>
      </c>
      <c r="CF699" s="108" t="s">
        <v>107</v>
      </c>
      <c r="CG699" s="109"/>
      <c r="CH699" s="110" t="s">
        <v>107</v>
      </c>
      <c r="CI699" s="111"/>
      <c r="CJ699" s="112">
        <v>6710</v>
      </c>
      <c r="CK699" s="113">
        <v>86</v>
      </c>
      <c r="CL699" s="114" t="s">
        <v>134</v>
      </c>
      <c r="CM699" s="114" t="s">
        <v>108</v>
      </c>
      <c r="CN699" s="114"/>
      <c r="CO699" s="115" t="s">
        <v>102</v>
      </c>
      <c r="CP699" s="115" t="s">
        <v>102</v>
      </c>
      <c r="CQ699" s="115" t="s">
        <v>102</v>
      </c>
      <c r="CR699" s="115" t="s">
        <v>102</v>
      </c>
      <c r="CS699" s="116"/>
      <c r="CT699" s="117" t="s">
        <v>109</v>
      </c>
      <c r="CU699" s="117" t="s">
        <v>109</v>
      </c>
      <c r="CV699" s="83">
        <v>695</v>
      </c>
      <c r="CW699" s="83" t="s">
        <v>108</v>
      </c>
      <c r="CX699" s="83">
        <v>695</v>
      </c>
      <c r="CY699" s="83" t="s">
        <v>108</v>
      </c>
      <c r="CZ699" s="83">
        <v>7023</v>
      </c>
      <c r="DA699" s="83" t="s">
        <v>419</v>
      </c>
      <c r="DB699" s="83" t="s">
        <v>130</v>
      </c>
      <c r="DC699" s="83" t="s">
        <v>499</v>
      </c>
      <c r="DD699" s="83">
        <v>1744</v>
      </c>
      <c r="DE699" s="83" t="s">
        <v>444</v>
      </c>
      <c r="DF699" s="83" t="s">
        <v>130</v>
      </c>
      <c r="DG699" s="83" t="s">
        <v>499</v>
      </c>
      <c r="DH699" s="83"/>
      <c r="DI699" s="83">
        <v>0</v>
      </c>
      <c r="DJ699" s="83">
        <v>1</v>
      </c>
      <c r="DK699" s="83">
        <v>0</v>
      </c>
      <c r="DL699" s="83">
        <v>0</v>
      </c>
      <c r="DM699" s="83">
        <v>0</v>
      </c>
      <c r="DN699" s="83">
        <v>0</v>
      </c>
      <c r="DO699" s="83">
        <v>0</v>
      </c>
      <c r="DP699" s="83">
        <v>0</v>
      </c>
      <c r="DQ699" s="83">
        <v>0</v>
      </c>
      <c r="DR699" s="83">
        <v>0</v>
      </c>
      <c r="DS699" s="83">
        <v>0</v>
      </c>
      <c r="DT699" s="83">
        <v>3</v>
      </c>
      <c r="DU699" s="83">
        <v>3</v>
      </c>
      <c r="DV699" s="83">
        <v>0</v>
      </c>
      <c r="DW699" s="83">
        <v>0</v>
      </c>
      <c r="DX699" s="83">
        <v>3</v>
      </c>
      <c r="DY699" s="85">
        <v>44341</v>
      </c>
      <c r="DZ699" s="83" t="s">
        <v>4746</v>
      </c>
      <c r="EA699" s="83" t="s">
        <v>102</v>
      </c>
      <c r="EB699" s="83" t="s">
        <v>482</v>
      </c>
      <c r="EC699" s="83">
        <v>695</v>
      </c>
      <c r="ED699" s="83" t="s">
        <v>483</v>
      </c>
      <c r="EE699" s="83">
        <v>1</v>
      </c>
      <c r="EF699" s="83">
        <v>0</v>
      </c>
      <c r="EG699" s="83">
        <v>0</v>
      </c>
      <c r="EH699" s="83" t="s">
        <v>109</v>
      </c>
      <c r="EI699" s="83" t="s">
        <v>108</v>
      </c>
      <c r="EJ699" s="83" t="s">
        <v>583</v>
      </c>
      <c r="EK699" s="83">
        <v>0</v>
      </c>
      <c r="EL699" s="83">
        <v>0</v>
      </c>
      <c r="EM699" s="83">
        <v>1</v>
      </c>
      <c r="EN699" s="83" t="s">
        <v>497</v>
      </c>
      <c r="EO699" s="83"/>
      <c r="EP699" s="83" t="s">
        <v>436</v>
      </c>
      <c r="EQ699" s="136">
        <v>1</v>
      </c>
      <c r="ER699" s="136">
        <v>1</v>
      </c>
      <c r="ES699" s="136">
        <v>1</v>
      </c>
      <c r="ET699" s="136">
        <v>1</v>
      </c>
      <c r="EU699" s="215" t="s">
        <v>269</v>
      </c>
      <c r="EV699" s="136">
        <v>1</v>
      </c>
      <c r="EW699" s="136">
        <v>1</v>
      </c>
      <c r="EX699" s="136">
        <v>1</v>
      </c>
      <c r="EY699" s="136">
        <v>1</v>
      </c>
      <c r="EZ699" s="136">
        <v>1</v>
      </c>
      <c r="FP699" s="215" t="s">
        <v>592</v>
      </c>
      <c r="FQ699" s="136" t="b">
        <v>1</v>
      </c>
      <c r="FR699" s="136" t="b">
        <v>1</v>
      </c>
      <c r="FS699" s="136" t="b">
        <v>1</v>
      </c>
      <c r="FT699" s="136" t="b">
        <v>1</v>
      </c>
      <c r="FX699" s="215" t="s">
        <v>269</v>
      </c>
    </row>
    <row r="700" spans="1:180" ht="60" customHeight="1" x14ac:dyDescent="0.55000000000000004">
      <c r="A700" s="83" t="s">
        <v>130</v>
      </c>
      <c r="B700" s="83" t="s">
        <v>98</v>
      </c>
      <c r="C700" s="136">
        <v>737894</v>
      </c>
      <c r="D700" s="207" t="s">
        <v>629</v>
      </c>
      <c r="E700" s="208" t="s">
        <v>634</v>
      </c>
      <c r="F700" s="83" t="s">
        <v>108</v>
      </c>
      <c r="G700" s="85">
        <v>26341</v>
      </c>
      <c r="H700" s="83" t="s">
        <v>102</v>
      </c>
      <c r="I700" s="85">
        <v>34633</v>
      </c>
      <c r="J700" s="83" t="s">
        <v>228</v>
      </c>
      <c r="K700" s="216">
        <v>424014803391</v>
      </c>
      <c r="L700" s="83" t="s">
        <v>191</v>
      </c>
      <c r="M700" s="85">
        <v>43642</v>
      </c>
      <c r="N700" s="83">
        <v>-2781.6666666666702</v>
      </c>
      <c r="O700" s="83" t="s">
        <v>193</v>
      </c>
      <c r="P700" s="83" t="s">
        <v>181</v>
      </c>
      <c r="Q700" s="208" t="s">
        <v>7828</v>
      </c>
      <c r="R700" s="83" t="s">
        <v>102</v>
      </c>
      <c r="S700" s="83" t="s">
        <v>102</v>
      </c>
      <c r="T700" s="83" t="s">
        <v>131</v>
      </c>
      <c r="U700" s="83" t="s">
        <v>10203</v>
      </c>
      <c r="V700" s="83" t="s">
        <v>104</v>
      </c>
      <c r="W700" s="83" t="s">
        <v>105</v>
      </c>
      <c r="X700" s="86" t="s">
        <v>7828</v>
      </c>
      <c r="Y700" s="87" t="s">
        <v>102</v>
      </c>
      <c r="Z700" s="87" t="s">
        <v>102</v>
      </c>
      <c r="AA700" s="87" t="s">
        <v>131</v>
      </c>
      <c r="AB700" s="87" t="s">
        <v>10203</v>
      </c>
      <c r="AC700" s="87" t="s">
        <v>104</v>
      </c>
      <c r="AD700" s="87" t="s">
        <v>105</v>
      </c>
      <c r="AE700" s="87" t="s">
        <v>106</v>
      </c>
      <c r="AF700" s="86" t="s">
        <v>7828</v>
      </c>
      <c r="AG700" s="87" t="s">
        <v>177</v>
      </c>
      <c r="AH700" s="87" t="s">
        <v>10203</v>
      </c>
      <c r="AI700" s="87" t="s">
        <v>104</v>
      </c>
      <c r="AJ700" s="87" t="s">
        <v>204</v>
      </c>
      <c r="AK700" s="88"/>
      <c r="AL700" s="83" t="s">
        <v>107</v>
      </c>
      <c r="AM700" s="89" t="s">
        <v>454</v>
      </c>
      <c r="AN700" s="90" t="s">
        <v>416</v>
      </c>
      <c r="AO700" s="91" t="s">
        <v>643</v>
      </c>
      <c r="AP700" s="90">
        <v>8.3333333333332202</v>
      </c>
      <c r="AQ700" s="92" t="s">
        <v>102</v>
      </c>
      <c r="AR700" s="93" t="s">
        <v>102</v>
      </c>
      <c r="AS700" s="93" t="s">
        <v>102</v>
      </c>
      <c r="AT700" s="93" t="s">
        <v>102</v>
      </c>
      <c r="AU700" s="210" t="s">
        <v>645</v>
      </c>
      <c r="AV700" s="93" t="s">
        <v>185</v>
      </c>
      <c r="AW700" s="94" t="s">
        <v>102</v>
      </c>
      <c r="AX700" s="93" t="s">
        <v>105</v>
      </c>
      <c r="AY700" s="95" t="s">
        <v>104</v>
      </c>
      <c r="AZ700" s="93" t="s">
        <v>102</v>
      </c>
      <c r="BA700" s="93" t="s">
        <v>102</v>
      </c>
      <c r="BB700" s="93" t="s">
        <v>102</v>
      </c>
      <c r="BC700" s="93" t="s">
        <v>102</v>
      </c>
      <c r="BD700" s="96" t="s">
        <v>102</v>
      </c>
      <c r="BE700" s="90">
        <v>-339.16666666666703</v>
      </c>
      <c r="BF700" s="93" t="s">
        <v>102</v>
      </c>
      <c r="BG700" s="93" t="s">
        <v>102</v>
      </c>
      <c r="BH700" s="93" t="s">
        <v>102</v>
      </c>
      <c r="BI700" s="93" t="s">
        <v>102</v>
      </c>
      <c r="BJ700" s="210" t="s">
        <v>643</v>
      </c>
      <c r="BK700" s="93" t="s">
        <v>196</v>
      </c>
      <c r="BL700" s="97" t="s">
        <v>102</v>
      </c>
      <c r="BM700" s="93" t="s">
        <v>105</v>
      </c>
      <c r="BN700" s="93" t="s">
        <v>596</v>
      </c>
      <c r="BO700" s="93" t="s">
        <v>102</v>
      </c>
      <c r="BP700" s="98" t="s">
        <v>102</v>
      </c>
      <c r="BQ700" s="93" t="s">
        <v>102</v>
      </c>
      <c r="BR700" s="93" t="s">
        <v>102</v>
      </c>
      <c r="BS700" s="93" t="s">
        <v>102</v>
      </c>
      <c r="BT700" s="99" t="s">
        <v>591</v>
      </c>
      <c r="BU700" s="100" t="s">
        <v>11762</v>
      </c>
      <c r="BV700" s="101" t="s">
        <v>471</v>
      </c>
      <c r="BW700" s="136"/>
      <c r="BX700" s="103" t="s">
        <v>565</v>
      </c>
      <c r="BY700" s="104" t="s">
        <v>190</v>
      </c>
      <c r="BZ700" s="136"/>
      <c r="CA700" s="83" t="s">
        <v>599</v>
      </c>
      <c r="CB700" s="106" t="s">
        <v>647</v>
      </c>
      <c r="CC700" s="106" t="s">
        <v>11763</v>
      </c>
      <c r="CD700" s="107"/>
      <c r="CE700" s="108" t="s">
        <v>107</v>
      </c>
      <c r="CF700" s="108" t="s">
        <v>107</v>
      </c>
      <c r="CG700" s="109"/>
      <c r="CH700" s="110" t="s">
        <v>107</v>
      </c>
      <c r="CI700" s="111"/>
      <c r="CJ700" s="112">
        <v>6710</v>
      </c>
      <c r="CK700" s="113">
        <v>86</v>
      </c>
      <c r="CL700" s="114" t="s">
        <v>134</v>
      </c>
      <c r="CM700" s="114" t="s">
        <v>108</v>
      </c>
      <c r="CN700" s="114"/>
      <c r="CO700" s="115" t="s">
        <v>102</v>
      </c>
      <c r="CP700" s="115" t="s">
        <v>102</v>
      </c>
      <c r="CQ700" s="115" t="s">
        <v>102</v>
      </c>
      <c r="CR700" s="115" t="s">
        <v>102</v>
      </c>
      <c r="CS700" s="116"/>
      <c r="CT700" s="117" t="s">
        <v>109</v>
      </c>
      <c r="CU700" s="117" t="s">
        <v>109</v>
      </c>
      <c r="CV700" s="83">
        <v>696</v>
      </c>
      <c r="CW700" s="83" t="s">
        <v>108</v>
      </c>
      <c r="CX700" s="83">
        <v>696</v>
      </c>
      <c r="CY700" s="83" t="s">
        <v>108</v>
      </c>
      <c r="CZ700" s="83">
        <v>7024</v>
      </c>
      <c r="DA700" s="83" t="s">
        <v>419</v>
      </c>
      <c r="DB700" s="83" t="s">
        <v>130</v>
      </c>
      <c r="DC700" s="83" t="s">
        <v>499</v>
      </c>
      <c r="DD700" s="83">
        <v>1745</v>
      </c>
      <c r="DE700" s="83" t="s">
        <v>444</v>
      </c>
      <c r="DF700" s="83" t="s">
        <v>130</v>
      </c>
      <c r="DG700" s="83" t="s">
        <v>499</v>
      </c>
      <c r="DH700" s="83"/>
      <c r="DI700" s="83">
        <v>0</v>
      </c>
      <c r="DJ700" s="83">
        <v>1</v>
      </c>
      <c r="DK700" s="83">
        <v>0</v>
      </c>
      <c r="DL700" s="83">
        <v>0</v>
      </c>
      <c r="DM700" s="83">
        <v>0</v>
      </c>
      <c r="DN700" s="83">
        <v>0</v>
      </c>
      <c r="DO700" s="83">
        <v>0</v>
      </c>
      <c r="DP700" s="83">
        <v>0</v>
      </c>
      <c r="DQ700" s="83">
        <v>0</v>
      </c>
      <c r="DR700" s="83">
        <v>0</v>
      </c>
      <c r="DS700" s="83">
        <v>0</v>
      </c>
      <c r="DT700" s="83">
        <v>3</v>
      </c>
      <c r="DU700" s="83">
        <v>3</v>
      </c>
      <c r="DV700" s="83">
        <v>0</v>
      </c>
      <c r="DW700" s="83">
        <v>0</v>
      </c>
      <c r="DX700" s="83">
        <v>3</v>
      </c>
      <c r="DY700" s="85">
        <v>44342</v>
      </c>
      <c r="DZ700" s="83" t="s">
        <v>4747</v>
      </c>
      <c r="EA700" s="83" t="s">
        <v>102</v>
      </c>
      <c r="EB700" s="83" t="s">
        <v>482</v>
      </c>
      <c r="EC700" s="83">
        <v>696</v>
      </c>
      <c r="ED700" s="83" t="s">
        <v>483</v>
      </c>
      <c r="EE700" s="83">
        <v>1</v>
      </c>
      <c r="EF700" s="83">
        <v>0</v>
      </c>
      <c r="EG700" s="83">
        <v>0</v>
      </c>
      <c r="EH700" s="83" t="s">
        <v>109</v>
      </c>
      <c r="EI700" s="83" t="s">
        <v>108</v>
      </c>
      <c r="EJ700" s="83" t="s">
        <v>583</v>
      </c>
      <c r="EK700" s="83">
        <v>0</v>
      </c>
      <c r="EL700" s="83">
        <v>0</v>
      </c>
      <c r="EM700" s="83">
        <v>1</v>
      </c>
      <c r="EN700" s="83" t="s">
        <v>497</v>
      </c>
      <c r="EO700" s="83"/>
      <c r="EP700" s="83" t="s">
        <v>436</v>
      </c>
      <c r="EQ700" s="136">
        <v>1</v>
      </c>
      <c r="ER700" s="136">
        <v>1</v>
      </c>
      <c r="ES700" s="136">
        <v>1</v>
      </c>
      <c r="ET700" s="136">
        <v>1</v>
      </c>
      <c r="EU700" s="215" t="s">
        <v>269</v>
      </c>
      <c r="EV700" s="136">
        <v>1</v>
      </c>
      <c r="EW700" s="136">
        <v>1</v>
      </c>
      <c r="EX700" s="136">
        <v>1</v>
      </c>
      <c r="EY700" s="136">
        <v>1</v>
      </c>
      <c r="EZ700" s="136">
        <v>1</v>
      </c>
      <c r="FP700" s="215" t="s">
        <v>592</v>
      </c>
      <c r="FQ700" s="136" t="b">
        <v>1</v>
      </c>
      <c r="FR700" s="136" t="b">
        <v>1</v>
      </c>
      <c r="FS700" s="136" t="b">
        <v>1</v>
      </c>
      <c r="FT700" s="136" t="b">
        <v>1</v>
      </c>
      <c r="FX700" s="215" t="s">
        <v>269</v>
      </c>
    </row>
    <row r="701" spans="1:180" ht="60" customHeight="1" x14ac:dyDescent="0.55000000000000004">
      <c r="A701" s="83" t="s">
        <v>130</v>
      </c>
      <c r="B701" s="83" t="s">
        <v>98</v>
      </c>
      <c r="C701" s="136">
        <v>504708</v>
      </c>
      <c r="D701" s="207" t="s">
        <v>627</v>
      </c>
      <c r="E701" s="208" t="s">
        <v>630</v>
      </c>
      <c r="F701" s="83" t="s">
        <v>108</v>
      </c>
      <c r="G701" s="85">
        <v>20621</v>
      </c>
      <c r="H701" s="83" t="s">
        <v>102</v>
      </c>
      <c r="I701" s="85">
        <v>39794</v>
      </c>
      <c r="J701" s="83" t="s">
        <v>228</v>
      </c>
      <c r="K701" s="216">
        <v>452203592630</v>
      </c>
      <c r="L701" s="83" t="s">
        <v>191</v>
      </c>
      <c r="M701" s="85">
        <v>43631</v>
      </c>
      <c r="N701" s="83">
        <v>-2786.6666666666702</v>
      </c>
      <c r="O701" s="83" t="s">
        <v>180</v>
      </c>
      <c r="P701" s="83" t="s">
        <v>181</v>
      </c>
      <c r="Q701" s="208" t="s">
        <v>7832</v>
      </c>
      <c r="R701" s="83" t="s">
        <v>102</v>
      </c>
      <c r="S701" s="83" t="s">
        <v>102</v>
      </c>
      <c r="T701" s="83" t="s">
        <v>199</v>
      </c>
      <c r="U701" s="83" t="s">
        <v>10204</v>
      </c>
      <c r="V701" s="83" t="s">
        <v>104</v>
      </c>
      <c r="W701" s="83" t="s">
        <v>105</v>
      </c>
      <c r="X701" s="86" t="s">
        <v>7832</v>
      </c>
      <c r="Y701" s="87" t="s">
        <v>102</v>
      </c>
      <c r="Z701" s="87" t="s">
        <v>102</v>
      </c>
      <c r="AA701" s="87" t="s">
        <v>199</v>
      </c>
      <c r="AB701" s="87" t="s">
        <v>10204</v>
      </c>
      <c r="AC701" s="87" t="s">
        <v>104</v>
      </c>
      <c r="AD701" s="87" t="s">
        <v>105</v>
      </c>
      <c r="AE701" s="87" t="s">
        <v>106</v>
      </c>
      <c r="AF701" s="86" t="s">
        <v>7832</v>
      </c>
      <c r="AG701" s="87" t="s">
        <v>489</v>
      </c>
      <c r="AH701" s="87" t="s">
        <v>10205</v>
      </c>
      <c r="AI701" s="87" t="s">
        <v>104</v>
      </c>
      <c r="AJ701" s="87" t="s">
        <v>204</v>
      </c>
      <c r="AK701" s="88"/>
      <c r="AL701" s="83" t="s">
        <v>107</v>
      </c>
      <c r="AM701" s="89" t="s">
        <v>454</v>
      </c>
      <c r="AN701" s="90" t="s">
        <v>416</v>
      </c>
      <c r="AO701" s="91" t="s">
        <v>641</v>
      </c>
      <c r="AP701" s="90">
        <v>8.3333333333332202</v>
      </c>
      <c r="AQ701" s="92" t="s">
        <v>211</v>
      </c>
      <c r="AR701" s="93" t="s">
        <v>102</v>
      </c>
      <c r="AS701" s="93" t="s">
        <v>102</v>
      </c>
      <c r="AT701" s="93" t="s">
        <v>102</v>
      </c>
      <c r="AU701" s="210" t="s">
        <v>641</v>
      </c>
      <c r="AV701" s="93" t="s">
        <v>192</v>
      </c>
      <c r="AW701" s="94" t="s">
        <v>102</v>
      </c>
      <c r="AX701" s="93" t="s">
        <v>105</v>
      </c>
      <c r="AY701" s="95" t="s">
        <v>188</v>
      </c>
      <c r="AZ701" s="93" t="s">
        <v>102</v>
      </c>
      <c r="BA701" s="93" t="s">
        <v>10206</v>
      </c>
      <c r="BB701" s="93" t="s">
        <v>102</v>
      </c>
      <c r="BC701" s="93" t="s">
        <v>102</v>
      </c>
      <c r="BD701" s="96" t="s">
        <v>102</v>
      </c>
      <c r="BE701" s="90">
        <v>-339.66666666666703</v>
      </c>
      <c r="BF701" s="93" t="s">
        <v>211</v>
      </c>
      <c r="BG701" s="93" t="s">
        <v>102</v>
      </c>
      <c r="BH701" s="93" t="s">
        <v>102</v>
      </c>
      <c r="BI701" s="93" t="s">
        <v>102</v>
      </c>
      <c r="BJ701" s="210" t="s">
        <v>646</v>
      </c>
      <c r="BK701" s="93" t="s">
        <v>182</v>
      </c>
      <c r="BL701" s="97" t="s">
        <v>102</v>
      </c>
      <c r="BM701" s="93" t="s">
        <v>105</v>
      </c>
      <c r="BN701" s="93" t="s">
        <v>104</v>
      </c>
      <c r="BO701" s="93" t="s">
        <v>102</v>
      </c>
      <c r="BP701" s="98">
        <v>20180439</v>
      </c>
      <c r="BQ701" s="93" t="s">
        <v>102</v>
      </c>
      <c r="BR701" s="93" t="s">
        <v>102</v>
      </c>
      <c r="BS701" s="93" t="s">
        <v>102</v>
      </c>
      <c r="BT701" s="99" t="s">
        <v>591</v>
      </c>
      <c r="BU701" s="100" t="s">
        <v>11764</v>
      </c>
      <c r="BV701" s="101" t="s">
        <v>471</v>
      </c>
      <c r="BW701" s="136"/>
      <c r="BX701" s="103" t="s">
        <v>565</v>
      </c>
      <c r="BY701" s="104" t="s">
        <v>190</v>
      </c>
      <c r="BZ701" s="136"/>
      <c r="CA701" s="83" t="s">
        <v>599</v>
      </c>
      <c r="CB701" s="106" t="s">
        <v>647</v>
      </c>
      <c r="CC701" s="106" t="s">
        <v>11765</v>
      </c>
      <c r="CD701" s="107"/>
      <c r="CE701" s="108" t="s">
        <v>107</v>
      </c>
      <c r="CF701" s="108" t="s">
        <v>107</v>
      </c>
      <c r="CG701" s="109"/>
      <c r="CH701" s="110" t="s">
        <v>107</v>
      </c>
      <c r="CI701" s="111"/>
      <c r="CJ701" s="112">
        <v>6710</v>
      </c>
      <c r="CK701" s="113">
        <v>86</v>
      </c>
      <c r="CL701" s="114" t="s">
        <v>134</v>
      </c>
      <c r="CM701" s="114" t="s">
        <v>108</v>
      </c>
      <c r="CN701" s="114"/>
      <c r="CO701" s="115" t="s">
        <v>102</v>
      </c>
      <c r="CP701" s="115" t="s">
        <v>102</v>
      </c>
      <c r="CQ701" s="115" t="s">
        <v>102</v>
      </c>
      <c r="CR701" s="115" t="s">
        <v>102</v>
      </c>
      <c r="CS701" s="116"/>
      <c r="CT701" s="117" t="s">
        <v>109</v>
      </c>
      <c r="CU701" s="117" t="s">
        <v>109</v>
      </c>
      <c r="CV701" s="83">
        <v>697</v>
      </c>
      <c r="CW701" s="83" t="s">
        <v>108</v>
      </c>
      <c r="CX701" s="83">
        <v>697</v>
      </c>
      <c r="CY701" s="83" t="s">
        <v>108</v>
      </c>
      <c r="CZ701" s="83">
        <v>7025</v>
      </c>
      <c r="DA701" s="83" t="s">
        <v>419</v>
      </c>
      <c r="DB701" s="83" t="s">
        <v>130</v>
      </c>
      <c r="DC701" s="83" t="s">
        <v>499</v>
      </c>
      <c r="DD701" s="83">
        <v>1746</v>
      </c>
      <c r="DE701" s="83" t="s">
        <v>444</v>
      </c>
      <c r="DF701" s="83" t="s">
        <v>130</v>
      </c>
      <c r="DG701" s="83" t="s">
        <v>499</v>
      </c>
      <c r="DH701" s="83"/>
      <c r="DI701" s="83">
        <v>0</v>
      </c>
      <c r="DJ701" s="83">
        <v>1</v>
      </c>
      <c r="DK701" s="83">
        <v>0</v>
      </c>
      <c r="DL701" s="83">
        <v>0</v>
      </c>
      <c r="DM701" s="83">
        <v>0</v>
      </c>
      <c r="DN701" s="83">
        <v>0</v>
      </c>
      <c r="DO701" s="83">
        <v>0</v>
      </c>
      <c r="DP701" s="83">
        <v>0</v>
      </c>
      <c r="DQ701" s="83">
        <v>0</v>
      </c>
      <c r="DR701" s="83">
        <v>0</v>
      </c>
      <c r="DS701" s="83">
        <v>0</v>
      </c>
      <c r="DT701" s="83">
        <v>3</v>
      </c>
      <c r="DU701" s="83">
        <v>3</v>
      </c>
      <c r="DV701" s="83">
        <v>0</v>
      </c>
      <c r="DW701" s="83">
        <v>0</v>
      </c>
      <c r="DX701" s="83">
        <v>3</v>
      </c>
      <c r="DY701" s="85">
        <v>44343</v>
      </c>
      <c r="DZ701" s="83" t="s">
        <v>4748</v>
      </c>
      <c r="EA701" s="83" t="s">
        <v>102</v>
      </c>
      <c r="EB701" s="83" t="s">
        <v>482</v>
      </c>
      <c r="EC701" s="83">
        <v>697</v>
      </c>
      <c r="ED701" s="83" t="s">
        <v>483</v>
      </c>
      <c r="EE701" s="83">
        <v>1</v>
      </c>
      <c r="EF701" s="83">
        <v>0</v>
      </c>
      <c r="EG701" s="83">
        <v>0</v>
      </c>
      <c r="EH701" s="83" t="s">
        <v>109</v>
      </c>
      <c r="EI701" s="83" t="s">
        <v>108</v>
      </c>
      <c r="EJ701" s="83" t="s">
        <v>583</v>
      </c>
      <c r="EK701" s="83">
        <v>0</v>
      </c>
      <c r="EL701" s="83">
        <v>0</v>
      </c>
      <c r="EM701" s="83">
        <v>1</v>
      </c>
      <c r="EN701" s="83" t="s">
        <v>497</v>
      </c>
      <c r="EO701" s="83"/>
      <c r="EP701" s="83" t="s">
        <v>436</v>
      </c>
      <c r="EQ701" s="136">
        <v>1</v>
      </c>
      <c r="ER701" s="136">
        <v>1</v>
      </c>
      <c r="ES701" s="136">
        <v>1</v>
      </c>
      <c r="ET701" s="136">
        <v>1</v>
      </c>
      <c r="EU701" s="215" t="s">
        <v>269</v>
      </c>
      <c r="EV701" s="136">
        <v>1</v>
      </c>
      <c r="EW701" s="136">
        <v>1</v>
      </c>
      <c r="EX701" s="136">
        <v>1</v>
      </c>
      <c r="EY701" s="136">
        <v>1</v>
      </c>
      <c r="EZ701" s="136">
        <v>1</v>
      </c>
      <c r="FP701" s="215" t="s">
        <v>592</v>
      </c>
      <c r="FQ701" s="136" t="b">
        <v>1</v>
      </c>
      <c r="FR701" s="136" t="b">
        <v>1</v>
      </c>
      <c r="FS701" s="136" t="b">
        <v>1</v>
      </c>
      <c r="FT701" s="136" t="b">
        <v>1</v>
      </c>
      <c r="FX701" s="215" t="s">
        <v>269</v>
      </c>
    </row>
    <row r="702" spans="1:180" ht="60" customHeight="1" x14ac:dyDescent="0.55000000000000004">
      <c r="A702" s="83" t="s">
        <v>130</v>
      </c>
      <c r="B702" s="83" t="s">
        <v>98</v>
      </c>
      <c r="C702" s="136">
        <v>847194</v>
      </c>
      <c r="D702" s="207" t="s">
        <v>628</v>
      </c>
      <c r="E702" s="208" t="s">
        <v>633</v>
      </c>
      <c r="F702" s="83" t="s">
        <v>108</v>
      </c>
      <c r="G702" s="85">
        <v>22744</v>
      </c>
      <c r="H702" s="83" t="s">
        <v>102</v>
      </c>
      <c r="I702" s="85">
        <v>39772</v>
      </c>
      <c r="J702" s="83" t="s">
        <v>228</v>
      </c>
      <c r="K702" s="216">
        <v>537272963715</v>
      </c>
      <c r="L702" s="83" t="s">
        <v>191</v>
      </c>
      <c r="M702" s="85">
        <v>43619</v>
      </c>
      <c r="N702" s="83">
        <v>-2791.6666666666702</v>
      </c>
      <c r="O702" s="83" t="s">
        <v>193</v>
      </c>
      <c r="P702" s="83" t="s">
        <v>181</v>
      </c>
      <c r="Q702" s="208" t="s">
        <v>7836</v>
      </c>
      <c r="R702" s="83" t="s">
        <v>102</v>
      </c>
      <c r="S702" s="83" t="s">
        <v>102</v>
      </c>
      <c r="T702" s="83" t="s">
        <v>133</v>
      </c>
      <c r="U702" s="83" t="s">
        <v>10207</v>
      </c>
      <c r="V702" s="83" t="s">
        <v>111</v>
      </c>
      <c r="W702" s="83" t="s">
        <v>105</v>
      </c>
      <c r="X702" s="86" t="s">
        <v>7836</v>
      </c>
      <c r="Y702" s="87" t="s">
        <v>102</v>
      </c>
      <c r="Z702" s="87" t="s">
        <v>102</v>
      </c>
      <c r="AA702" s="87" t="s">
        <v>133</v>
      </c>
      <c r="AB702" s="87" t="s">
        <v>10207</v>
      </c>
      <c r="AC702" s="87" t="s">
        <v>111</v>
      </c>
      <c r="AD702" s="87" t="s">
        <v>105</v>
      </c>
      <c r="AE702" s="87" t="s">
        <v>106</v>
      </c>
      <c r="AF702" s="86" t="s">
        <v>7836</v>
      </c>
      <c r="AG702" s="87" t="s">
        <v>486</v>
      </c>
      <c r="AH702" s="87" t="s">
        <v>10207</v>
      </c>
      <c r="AI702" s="87" t="s">
        <v>111</v>
      </c>
      <c r="AJ702" s="87" t="s">
        <v>204</v>
      </c>
      <c r="AK702" s="88"/>
      <c r="AL702" s="83" t="s">
        <v>107</v>
      </c>
      <c r="AM702" s="89" t="s">
        <v>454</v>
      </c>
      <c r="AN702" s="90" t="s">
        <v>416</v>
      </c>
      <c r="AO702" s="91" t="s">
        <v>642</v>
      </c>
      <c r="AP702" s="90">
        <v>8.3333333333332202</v>
      </c>
      <c r="AQ702" s="92" t="s">
        <v>102</v>
      </c>
      <c r="AR702" s="93" t="s">
        <v>102</v>
      </c>
      <c r="AS702" s="93" t="s">
        <v>102</v>
      </c>
      <c r="AT702" s="93" t="s">
        <v>102</v>
      </c>
      <c r="AU702" s="210" t="s">
        <v>644</v>
      </c>
      <c r="AV702" s="93" t="s">
        <v>185</v>
      </c>
      <c r="AW702" s="94" t="s">
        <v>102</v>
      </c>
      <c r="AX702" s="93" t="s">
        <v>183</v>
      </c>
      <c r="AY702" s="95" t="s">
        <v>111</v>
      </c>
      <c r="AZ702" s="93" t="s">
        <v>102</v>
      </c>
      <c r="BA702" s="93" t="s">
        <v>102</v>
      </c>
      <c r="BB702" s="93" t="s">
        <v>102</v>
      </c>
      <c r="BC702" s="93" t="s">
        <v>102</v>
      </c>
      <c r="BD702" s="96" t="s">
        <v>102</v>
      </c>
      <c r="BE702" s="90">
        <v>-340.16666666666703</v>
      </c>
      <c r="BF702" s="93" t="s">
        <v>102</v>
      </c>
      <c r="BG702" s="93" t="s">
        <v>102</v>
      </c>
      <c r="BH702" s="93" t="s">
        <v>102</v>
      </c>
      <c r="BI702" s="93" t="s">
        <v>102</v>
      </c>
      <c r="BJ702" s="210" t="s">
        <v>642</v>
      </c>
      <c r="BK702" s="93" t="s">
        <v>192</v>
      </c>
      <c r="BL702" s="97" t="s">
        <v>102</v>
      </c>
      <c r="BM702" s="93" t="s">
        <v>183</v>
      </c>
      <c r="BN702" s="93" t="s">
        <v>106</v>
      </c>
      <c r="BO702" s="93" t="s">
        <v>102</v>
      </c>
      <c r="BP702" s="98" t="s">
        <v>102</v>
      </c>
      <c r="BQ702" s="93" t="s">
        <v>102</v>
      </c>
      <c r="BR702" s="93" t="s">
        <v>102</v>
      </c>
      <c r="BS702" s="93" t="s">
        <v>102</v>
      </c>
      <c r="BT702" s="99" t="s">
        <v>591</v>
      </c>
      <c r="BU702" s="100" t="s">
        <v>11766</v>
      </c>
      <c r="BV702" s="101" t="s">
        <v>471</v>
      </c>
      <c r="BW702" s="136"/>
      <c r="BX702" s="103" t="s">
        <v>565</v>
      </c>
      <c r="BY702" s="104" t="s">
        <v>190</v>
      </c>
      <c r="BZ702" s="136"/>
      <c r="CA702" s="83" t="s">
        <v>599</v>
      </c>
      <c r="CB702" s="106" t="s">
        <v>647</v>
      </c>
      <c r="CC702" s="106" t="s">
        <v>11767</v>
      </c>
      <c r="CD702" s="107"/>
      <c r="CE702" s="108" t="s">
        <v>107</v>
      </c>
      <c r="CF702" s="108" t="s">
        <v>107</v>
      </c>
      <c r="CG702" s="109"/>
      <c r="CH702" s="110" t="s">
        <v>107</v>
      </c>
      <c r="CI702" s="111"/>
      <c r="CJ702" s="112">
        <v>6710</v>
      </c>
      <c r="CK702" s="113">
        <v>86</v>
      </c>
      <c r="CL702" s="114" t="s">
        <v>134</v>
      </c>
      <c r="CM702" s="114" t="s">
        <v>108</v>
      </c>
      <c r="CN702" s="114"/>
      <c r="CO702" s="115" t="s">
        <v>102</v>
      </c>
      <c r="CP702" s="115" t="s">
        <v>102</v>
      </c>
      <c r="CQ702" s="115" t="s">
        <v>102</v>
      </c>
      <c r="CR702" s="115" t="s">
        <v>102</v>
      </c>
      <c r="CS702" s="116"/>
      <c r="CT702" s="117" t="s">
        <v>109</v>
      </c>
      <c r="CU702" s="117" t="s">
        <v>109</v>
      </c>
      <c r="CV702" s="83">
        <v>698</v>
      </c>
      <c r="CW702" s="83" t="s">
        <v>108</v>
      </c>
      <c r="CX702" s="83">
        <v>698</v>
      </c>
      <c r="CY702" s="83" t="s">
        <v>108</v>
      </c>
      <c r="CZ702" s="83">
        <v>7026</v>
      </c>
      <c r="DA702" s="83" t="s">
        <v>419</v>
      </c>
      <c r="DB702" s="83" t="s">
        <v>130</v>
      </c>
      <c r="DC702" s="83" t="s">
        <v>499</v>
      </c>
      <c r="DD702" s="83">
        <v>1747</v>
      </c>
      <c r="DE702" s="83" t="s">
        <v>444</v>
      </c>
      <c r="DF702" s="83" t="s">
        <v>130</v>
      </c>
      <c r="DG702" s="83" t="s">
        <v>499</v>
      </c>
      <c r="DH702" s="83"/>
      <c r="DI702" s="83">
        <v>0</v>
      </c>
      <c r="DJ702" s="83">
        <v>1</v>
      </c>
      <c r="DK702" s="83">
        <v>0</v>
      </c>
      <c r="DL702" s="83">
        <v>0</v>
      </c>
      <c r="DM702" s="83">
        <v>0</v>
      </c>
      <c r="DN702" s="83">
        <v>0</v>
      </c>
      <c r="DO702" s="83">
        <v>0</v>
      </c>
      <c r="DP702" s="83">
        <v>0</v>
      </c>
      <c r="DQ702" s="83">
        <v>0</v>
      </c>
      <c r="DR702" s="83">
        <v>0</v>
      </c>
      <c r="DS702" s="83">
        <v>0</v>
      </c>
      <c r="DT702" s="83">
        <v>3</v>
      </c>
      <c r="DU702" s="83">
        <v>3</v>
      </c>
      <c r="DV702" s="83">
        <v>0</v>
      </c>
      <c r="DW702" s="83">
        <v>0</v>
      </c>
      <c r="DX702" s="83">
        <v>3</v>
      </c>
      <c r="DY702" s="85">
        <v>44344</v>
      </c>
      <c r="DZ702" s="83" t="s">
        <v>4749</v>
      </c>
      <c r="EA702" s="83" t="s">
        <v>102</v>
      </c>
      <c r="EB702" s="83" t="s">
        <v>482</v>
      </c>
      <c r="EC702" s="83">
        <v>698</v>
      </c>
      <c r="ED702" s="83" t="s">
        <v>483</v>
      </c>
      <c r="EE702" s="83">
        <v>1</v>
      </c>
      <c r="EF702" s="83">
        <v>0</v>
      </c>
      <c r="EG702" s="83">
        <v>0</v>
      </c>
      <c r="EH702" s="83" t="s">
        <v>109</v>
      </c>
      <c r="EI702" s="83" t="s">
        <v>108</v>
      </c>
      <c r="EJ702" s="83" t="s">
        <v>583</v>
      </c>
      <c r="EK702" s="83">
        <v>0</v>
      </c>
      <c r="EL702" s="83">
        <v>0</v>
      </c>
      <c r="EM702" s="83">
        <v>1</v>
      </c>
      <c r="EN702" s="83" t="s">
        <v>497</v>
      </c>
      <c r="EO702" s="83"/>
      <c r="EP702" s="83" t="s">
        <v>436</v>
      </c>
      <c r="EQ702" s="136">
        <v>1</v>
      </c>
      <c r="ER702" s="136">
        <v>1</v>
      </c>
      <c r="ES702" s="136">
        <v>1</v>
      </c>
      <c r="ET702" s="136">
        <v>1</v>
      </c>
      <c r="EU702" s="215" t="s">
        <v>269</v>
      </c>
      <c r="EV702" s="136">
        <v>1</v>
      </c>
      <c r="EW702" s="136">
        <v>1</v>
      </c>
      <c r="EX702" s="136">
        <v>1</v>
      </c>
      <c r="EY702" s="136">
        <v>1</v>
      </c>
      <c r="EZ702" s="136">
        <v>1</v>
      </c>
      <c r="FP702" s="215" t="s">
        <v>592</v>
      </c>
      <c r="FQ702" s="136" t="b">
        <v>1</v>
      </c>
      <c r="FR702" s="136" t="b">
        <v>1</v>
      </c>
      <c r="FS702" s="136" t="b">
        <v>1</v>
      </c>
      <c r="FT702" s="136" t="b">
        <v>1</v>
      </c>
      <c r="FX702" s="215" t="s">
        <v>269</v>
      </c>
    </row>
    <row r="703" spans="1:180" ht="60" customHeight="1" x14ac:dyDescent="0.55000000000000004">
      <c r="A703" s="83" t="s">
        <v>130</v>
      </c>
      <c r="B703" s="83" t="s">
        <v>98</v>
      </c>
      <c r="C703" s="136">
        <v>556563</v>
      </c>
      <c r="D703" s="207" t="s">
        <v>629</v>
      </c>
      <c r="E703" s="208" t="s">
        <v>634</v>
      </c>
      <c r="F703" s="83" t="s">
        <v>108</v>
      </c>
      <c r="G703" s="85">
        <v>26341</v>
      </c>
      <c r="H703" s="83" t="s">
        <v>102</v>
      </c>
      <c r="I703" s="85">
        <v>34633</v>
      </c>
      <c r="J703" s="83" t="s">
        <v>228</v>
      </c>
      <c r="K703" s="216">
        <v>921542163833</v>
      </c>
      <c r="L703" s="83" t="s">
        <v>191</v>
      </c>
      <c r="M703" s="85">
        <v>43642</v>
      </c>
      <c r="N703" s="83">
        <v>-2796.6666666666702</v>
      </c>
      <c r="O703" s="83" t="s">
        <v>193</v>
      </c>
      <c r="P703" s="83" t="s">
        <v>181</v>
      </c>
      <c r="Q703" s="208" t="s">
        <v>7840</v>
      </c>
      <c r="R703" s="83" t="s">
        <v>102</v>
      </c>
      <c r="S703" s="83" t="s">
        <v>102</v>
      </c>
      <c r="T703" s="83" t="s">
        <v>131</v>
      </c>
      <c r="U703" s="83" t="s">
        <v>10208</v>
      </c>
      <c r="V703" s="83" t="s">
        <v>104</v>
      </c>
      <c r="W703" s="83" t="s">
        <v>105</v>
      </c>
      <c r="X703" s="86" t="s">
        <v>7840</v>
      </c>
      <c r="Y703" s="87" t="s">
        <v>102</v>
      </c>
      <c r="Z703" s="87" t="s">
        <v>102</v>
      </c>
      <c r="AA703" s="87" t="s">
        <v>131</v>
      </c>
      <c r="AB703" s="87" t="s">
        <v>10208</v>
      </c>
      <c r="AC703" s="87" t="s">
        <v>104</v>
      </c>
      <c r="AD703" s="87" t="s">
        <v>105</v>
      </c>
      <c r="AE703" s="87" t="s">
        <v>106</v>
      </c>
      <c r="AF703" s="86" t="s">
        <v>7840</v>
      </c>
      <c r="AG703" s="87" t="s">
        <v>177</v>
      </c>
      <c r="AH703" s="87" t="s">
        <v>10208</v>
      </c>
      <c r="AI703" s="87" t="s">
        <v>104</v>
      </c>
      <c r="AJ703" s="87" t="s">
        <v>204</v>
      </c>
      <c r="AK703" s="88"/>
      <c r="AL703" s="83" t="s">
        <v>107</v>
      </c>
      <c r="AM703" s="89" t="s">
        <v>454</v>
      </c>
      <c r="AN703" s="90" t="s">
        <v>416</v>
      </c>
      <c r="AO703" s="91" t="s">
        <v>643</v>
      </c>
      <c r="AP703" s="90">
        <v>8.3333333333332202</v>
      </c>
      <c r="AQ703" s="92" t="s">
        <v>102</v>
      </c>
      <c r="AR703" s="93" t="s">
        <v>102</v>
      </c>
      <c r="AS703" s="93" t="s">
        <v>102</v>
      </c>
      <c r="AT703" s="93" t="s">
        <v>102</v>
      </c>
      <c r="AU703" s="210" t="s">
        <v>645</v>
      </c>
      <c r="AV703" s="93" t="s">
        <v>185</v>
      </c>
      <c r="AW703" s="94" t="s">
        <v>102</v>
      </c>
      <c r="AX703" s="93" t="s">
        <v>105</v>
      </c>
      <c r="AY703" s="95" t="s">
        <v>104</v>
      </c>
      <c r="AZ703" s="93" t="s">
        <v>102</v>
      </c>
      <c r="BA703" s="93" t="s">
        <v>102</v>
      </c>
      <c r="BB703" s="93" t="s">
        <v>102</v>
      </c>
      <c r="BC703" s="93" t="s">
        <v>102</v>
      </c>
      <c r="BD703" s="96" t="s">
        <v>102</v>
      </c>
      <c r="BE703" s="90">
        <v>-340.66666666666703</v>
      </c>
      <c r="BF703" s="93" t="s">
        <v>102</v>
      </c>
      <c r="BG703" s="93" t="s">
        <v>102</v>
      </c>
      <c r="BH703" s="93" t="s">
        <v>102</v>
      </c>
      <c r="BI703" s="93" t="s">
        <v>102</v>
      </c>
      <c r="BJ703" s="210" t="s">
        <v>643</v>
      </c>
      <c r="BK703" s="93" t="s">
        <v>196</v>
      </c>
      <c r="BL703" s="97" t="s">
        <v>102</v>
      </c>
      <c r="BM703" s="93" t="s">
        <v>105</v>
      </c>
      <c r="BN703" s="93" t="s">
        <v>596</v>
      </c>
      <c r="BO703" s="93" t="s">
        <v>102</v>
      </c>
      <c r="BP703" s="98" t="s">
        <v>102</v>
      </c>
      <c r="BQ703" s="93" t="s">
        <v>102</v>
      </c>
      <c r="BR703" s="93" t="s">
        <v>102</v>
      </c>
      <c r="BS703" s="93" t="s">
        <v>102</v>
      </c>
      <c r="BT703" s="99" t="s">
        <v>591</v>
      </c>
      <c r="BU703" s="100" t="s">
        <v>11768</v>
      </c>
      <c r="BV703" s="101" t="s">
        <v>471</v>
      </c>
      <c r="BW703" s="136"/>
      <c r="BX703" s="103" t="s">
        <v>565</v>
      </c>
      <c r="BY703" s="104" t="s">
        <v>190</v>
      </c>
      <c r="BZ703" s="136"/>
      <c r="CA703" s="83" t="s">
        <v>599</v>
      </c>
      <c r="CB703" s="106" t="s">
        <v>647</v>
      </c>
      <c r="CC703" s="106" t="s">
        <v>11769</v>
      </c>
      <c r="CD703" s="107"/>
      <c r="CE703" s="108" t="s">
        <v>107</v>
      </c>
      <c r="CF703" s="108" t="s">
        <v>107</v>
      </c>
      <c r="CG703" s="109"/>
      <c r="CH703" s="110" t="s">
        <v>107</v>
      </c>
      <c r="CI703" s="111"/>
      <c r="CJ703" s="112">
        <v>6710</v>
      </c>
      <c r="CK703" s="113">
        <v>86</v>
      </c>
      <c r="CL703" s="114" t="s">
        <v>134</v>
      </c>
      <c r="CM703" s="114" t="s">
        <v>108</v>
      </c>
      <c r="CN703" s="114"/>
      <c r="CO703" s="115" t="s">
        <v>102</v>
      </c>
      <c r="CP703" s="115" t="s">
        <v>102</v>
      </c>
      <c r="CQ703" s="115" t="s">
        <v>102</v>
      </c>
      <c r="CR703" s="115" t="s">
        <v>102</v>
      </c>
      <c r="CS703" s="116"/>
      <c r="CT703" s="117" t="s">
        <v>109</v>
      </c>
      <c r="CU703" s="117" t="s">
        <v>109</v>
      </c>
      <c r="CV703" s="83">
        <v>699</v>
      </c>
      <c r="CW703" s="83" t="s">
        <v>108</v>
      </c>
      <c r="CX703" s="83">
        <v>699</v>
      </c>
      <c r="CY703" s="83" t="s">
        <v>108</v>
      </c>
      <c r="CZ703" s="83">
        <v>7027</v>
      </c>
      <c r="DA703" s="83" t="s">
        <v>419</v>
      </c>
      <c r="DB703" s="83" t="s">
        <v>130</v>
      </c>
      <c r="DC703" s="83" t="s">
        <v>499</v>
      </c>
      <c r="DD703" s="83">
        <v>1748</v>
      </c>
      <c r="DE703" s="83" t="s">
        <v>444</v>
      </c>
      <c r="DF703" s="83" t="s">
        <v>130</v>
      </c>
      <c r="DG703" s="83" t="s">
        <v>499</v>
      </c>
      <c r="DH703" s="83"/>
      <c r="DI703" s="83">
        <v>0</v>
      </c>
      <c r="DJ703" s="83">
        <v>1</v>
      </c>
      <c r="DK703" s="83">
        <v>0</v>
      </c>
      <c r="DL703" s="83">
        <v>0</v>
      </c>
      <c r="DM703" s="83">
        <v>0</v>
      </c>
      <c r="DN703" s="83">
        <v>0</v>
      </c>
      <c r="DO703" s="83">
        <v>0</v>
      </c>
      <c r="DP703" s="83">
        <v>0</v>
      </c>
      <c r="DQ703" s="83">
        <v>0</v>
      </c>
      <c r="DR703" s="83">
        <v>0</v>
      </c>
      <c r="DS703" s="83">
        <v>0</v>
      </c>
      <c r="DT703" s="83">
        <v>3</v>
      </c>
      <c r="DU703" s="83">
        <v>3</v>
      </c>
      <c r="DV703" s="83">
        <v>0</v>
      </c>
      <c r="DW703" s="83">
        <v>0</v>
      </c>
      <c r="DX703" s="83">
        <v>3</v>
      </c>
      <c r="DY703" s="85">
        <v>44345</v>
      </c>
      <c r="DZ703" s="83" t="s">
        <v>4750</v>
      </c>
      <c r="EA703" s="83" t="s">
        <v>102</v>
      </c>
      <c r="EB703" s="83" t="s">
        <v>482</v>
      </c>
      <c r="EC703" s="83">
        <v>699</v>
      </c>
      <c r="ED703" s="83" t="s">
        <v>483</v>
      </c>
      <c r="EE703" s="83">
        <v>1</v>
      </c>
      <c r="EF703" s="83">
        <v>0</v>
      </c>
      <c r="EG703" s="83">
        <v>0</v>
      </c>
      <c r="EH703" s="83" t="s">
        <v>109</v>
      </c>
      <c r="EI703" s="83" t="s">
        <v>108</v>
      </c>
      <c r="EJ703" s="83" t="s">
        <v>583</v>
      </c>
      <c r="EK703" s="83">
        <v>0</v>
      </c>
      <c r="EL703" s="83">
        <v>0</v>
      </c>
      <c r="EM703" s="83">
        <v>1</v>
      </c>
      <c r="EN703" s="83" t="s">
        <v>497</v>
      </c>
      <c r="EO703" s="83"/>
      <c r="EP703" s="83" t="s">
        <v>436</v>
      </c>
      <c r="EQ703" s="136">
        <v>1</v>
      </c>
      <c r="ER703" s="136">
        <v>1</v>
      </c>
      <c r="ES703" s="136">
        <v>1</v>
      </c>
      <c r="ET703" s="136">
        <v>1</v>
      </c>
      <c r="EU703" s="215" t="s">
        <v>269</v>
      </c>
      <c r="EV703" s="136">
        <v>1</v>
      </c>
      <c r="EW703" s="136">
        <v>1</v>
      </c>
      <c r="EX703" s="136">
        <v>1</v>
      </c>
      <c r="EY703" s="136">
        <v>1</v>
      </c>
      <c r="EZ703" s="136">
        <v>1</v>
      </c>
      <c r="FP703" s="215" t="s">
        <v>592</v>
      </c>
      <c r="FQ703" s="136" t="b">
        <v>1</v>
      </c>
      <c r="FR703" s="136" t="b">
        <v>1</v>
      </c>
      <c r="FS703" s="136" t="b">
        <v>1</v>
      </c>
      <c r="FT703" s="136" t="b">
        <v>1</v>
      </c>
      <c r="FX703" s="215" t="s">
        <v>269</v>
      </c>
    </row>
    <row r="704" spans="1:180" ht="60" customHeight="1" x14ac:dyDescent="0.55000000000000004">
      <c r="A704" s="83" t="s">
        <v>130</v>
      </c>
      <c r="B704" s="83" t="s">
        <v>98</v>
      </c>
      <c r="C704" s="136">
        <v>833626</v>
      </c>
      <c r="D704" s="207" t="s">
        <v>627</v>
      </c>
      <c r="E704" s="208" t="s">
        <v>630</v>
      </c>
      <c r="F704" s="83" t="s">
        <v>108</v>
      </c>
      <c r="G704" s="85">
        <v>20621</v>
      </c>
      <c r="H704" s="83" t="s">
        <v>102</v>
      </c>
      <c r="I704" s="85">
        <v>39794</v>
      </c>
      <c r="J704" s="83" t="s">
        <v>228</v>
      </c>
      <c r="K704" s="216">
        <v>363912840952</v>
      </c>
      <c r="L704" s="83" t="s">
        <v>191</v>
      </c>
      <c r="M704" s="85">
        <v>43631</v>
      </c>
      <c r="N704" s="83">
        <v>-2801.6666666666702</v>
      </c>
      <c r="O704" s="83" t="s">
        <v>180</v>
      </c>
      <c r="P704" s="83" t="s">
        <v>181</v>
      </c>
      <c r="Q704" s="208" t="s">
        <v>7844</v>
      </c>
      <c r="R704" s="83" t="s">
        <v>102</v>
      </c>
      <c r="S704" s="83" t="s">
        <v>102</v>
      </c>
      <c r="T704" s="83" t="s">
        <v>199</v>
      </c>
      <c r="U704" s="83" t="s">
        <v>10209</v>
      </c>
      <c r="V704" s="83" t="s">
        <v>104</v>
      </c>
      <c r="W704" s="83" t="s">
        <v>105</v>
      </c>
      <c r="X704" s="86" t="s">
        <v>7844</v>
      </c>
      <c r="Y704" s="87" t="s">
        <v>102</v>
      </c>
      <c r="Z704" s="87" t="s">
        <v>102</v>
      </c>
      <c r="AA704" s="87" t="s">
        <v>199</v>
      </c>
      <c r="AB704" s="87" t="s">
        <v>10209</v>
      </c>
      <c r="AC704" s="87" t="s">
        <v>104</v>
      </c>
      <c r="AD704" s="87" t="s">
        <v>105</v>
      </c>
      <c r="AE704" s="87" t="s">
        <v>106</v>
      </c>
      <c r="AF704" s="86" t="s">
        <v>7844</v>
      </c>
      <c r="AG704" s="87" t="s">
        <v>489</v>
      </c>
      <c r="AH704" s="87" t="s">
        <v>10210</v>
      </c>
      <c r="AI704" s="87" t="s">
        <v>104</v>
      </c>
      <c r="AJ704" s="87" t="s">
        <v>204</v>
      </c>
      <c r="AK704" s="88"/>
      <c r="AL704" s="83" t="s">
        <v>107</v>
      </c>
      <c r="AM704" s="89" t="s">
        <v>454</v>
      </c>
      <c r="AN704" s="90" t="s">
        <v>416</v>
      </c>
      <c r="AO704" s="91" t="s">
        <v>641</v>
      </c>
      <c r="AP704" s="90">
        <v>8.3333333333332202</v>
      </c>
      <c r="AQ704" s="92" t="s">
        <v>211</v>
      </c>
      <c r="AR704" s="93" t="s">
        <v>102</v>
      </c>
      <c r="AS704" s="93" t="s">
        <v>102</v>
      </c>
      <c r="AT704" s="93" t="s">
        <v>102</v>
      </c>
      <c r="AU704" s="210" t="s">
        <v>641</v>
      </c>
      <c r="AV704" s="93" t="s">
        <v>192</v>
      </c>
      <c r="AW704" s="94" t="s">
        <v>102</v>
      </c>
      <c r="AX704" s="93" t="s">
        <v>105</v>
      </c>
      <c r="AY704" s="95" t="s">
        <v>188</v>
      </c>
      <c r="AZ704" s="93" t="s">
        <v>102</v>
      </c>
      <c r="BA704" s="93" t="s">
        <v>10211</v>
      </c>
      <c r="BB704" s="93" t="s">
        <v>102</v>
      </c>
      <c r="BC704" s="93" t="s">
        <v>102</v>
      </c>
      <c r="BD704" s="96" t="s">
        <v>102</v>
      </c>
      <c r="BE704" s="90">
        <v>-341.16666666666703</v>
      </c>
      <c r="BF704" s="93" t="s">
        <v>211</v>
      </c>
      <c r="BG704" s="93" t="s">
        <v>102</v>
      </c>
      <c r="BH704" s="93" t="s">
        <v>102</v>
      </c>
      <c r="BI704" s="93" t="s">
        <v>102</v>
      </c>
      <c r="BJ704" s="210" t="s">
        <v>646</v>
      </c>
      <c r="BK704" s="93" t="s">
        <v>182</v>
      </c>
      <c r="BL704" s="97" t="s">
        <v>102</v>
      </c>
      <c r="BM704" s="93" t="s">
        <v>105</v>
      </c>
      <c r="BN704" s="93" t="s">
        <v>104</v>
      </c>
      <c r="BO704" s="93" t="s">
        <v>102</v>
      </c>
      <c r="BP704" s="98">
        <v>20180440</v>
      </c>
      <c r="BQ704" s="93" t="s">
        <v>102</v>
      </c>
      <c r="BR704" s="93" t="s">
        <v>102</v>
      </c>
      <c r="BS704" s="93" t="s">
        <v>102</v>
      </c>
      <c r="BT704" s="99" t="s">
        <v>591</v>
      </c>
      <c r="BU704" s="100" t="s">
        <v>11770</v>
      </c>
      <c r="BV704" s="101" t="s">
        <v>471</v>
      </c>
      <c r="BW704" s="136"/>
      <c r="BX704" s="103" t="s">
        <v>565</v>
      </c>
      <c r="BY704" s="104" t="s">
        <v>190</v>
      </c>
      <c r="BZ704" s="136"/>
      <c r="CA704" s="83" t="s">
        <v>599</v>
      </c>
      <c r="CB704" s="106" t="s">
        <v>647</v>
      </c>
      <c r="CC704" s="106" t="s">
        <v>11771</v>
      </c>
      <c r="CD704" s="107"/>
      <c r="CE704" s="108" t="s">
        <v>107</v>
      </c>
      <c r="CF704" s="108" t="s">
        <v>107</v>
      </c>
      <c r="CG704" s="109"/>
      <c r="CH704" s="110" t="s">
        <v>107</v>
      </c>
      <c r="CI704" s="111"/>
      <c r="CJ704" s="112">
        <v>6710</v>
      </c>
      <c r="CK704" s="113">
        <v>86</v>
      </c>
      <c r="CL704" s="114" t="s">
        <v>134</v>
      </c>
      <c r="CM704" s="114" t="s">
        <v>108</v>
      </c>
      <c r="CN704" s="114"/>
      <c r="CO704" s="115" t="s">
        <v>102</v>
      </c>
      <c r="CP704" s="115" t="s">
        <v>102</v>
      </c>
      <c r="CQ704" s="115" t="s">
        <v>102</v>
      </c>
      <c r="CR704" s="115" t="s">
        <v>102</v>
      </c>
      <c r="CS704" s="116"/>
      <c r="CT704" s="117" t="s">
        <v>109</v>
      </c>
      <c r="CU704" s="117" t="s">
        <v>109</v>
      </c>
      <c r="CV704" s="83">
        <v>700</v>
      </c>
      <c r="CW704" s="83" t="s">
        <v>108</v>
      </c>
      <c r="CX704" s="83">
        <v>700</v>
      </c>
      <c r="CY704" s="83" t="s">
        <v>108</v>
      </c>
      <c r="CZ704" s="83">
        <v>7028</v>
      </c>
      <c r="DA704" s="83" t="s">
        <v>419</v>
      </c>
      <c r="DB704" s="83" t="s">
        <v>130</v>
      </c>
      <c r="DC704" s="83" t="s">
        <v>499</v>
      </c>
      <c r="DD704" s="83">
        <v>1749</v>
      </c>
      <c r="DE704" s="83" t="s">
        <v>444</v>
      </c>
      <c r="DF704" s="83" t="s">
        <v>130</v>
      </c>
      <c r="DG704" s="83" t="s">
        <v>499</v>
      </c>
      <c r="DH704" s="83"/>
      <c r="DI704" s="83">
        <v>0</v>
      </c>
      <c r="DJ704" s="83">
        <v>1</v>
      </c>
      <c r="DK704" s="83">
        <v>0</v>
      </c>
      <c r="DL704" s="83">
        <v>0</v>
      </c>
      <c r="DM704" s="83">
        <v>0</v>
      </c>
      <c r="DN704" s="83">
        <v>0</v>
      </c>
      <c r="DO704" s="83">
        <v>0</v>
      </c>
      <c r="DP704" s="83">
        <v>0</v>
      </c>
      <c r="DQ704" s="83">
        <v>0</v>
      </c>
      <c r="DR704" s="83">
        <v>0</v>
      </c>
      <c r="DS704" s="83">
        <v>0</v>
      </c>
      <c r="DT704" s="83">
        <v>3</v>
      </c>
      <c r="DU704" s="83">
        <v>3</v>
      </c>
      <c r="DV704" s="83">
        <v>0</v>
      </c>
      <c r="DW704" s="83">
        <v>0</v>
      </c>
      <c r="DX704" s="83">
        <v>3</v>
      </c>
      <c r="DY704" s="85">
        <v>44346</v>
      </c>
      <c r="DZ704" s="83" t="s">
        <v>4751</v>
      </c>
      <c r="EA704" s="83" t="s">
        <v>102</v>
      </c>
      <c r="EB704" s="83" t="s">
        <v>482</v>
      </c>
      <c r="EC704" s="83">
        <v>700</v>
      </c>
      <c r="ED704" s="83" t="s">
        <v>483</v>
      </c>
      <c r="EE704" s="83">
        <v>1</v>
      </c>
      <c r="EF704" s="83">
        <v>0</v>
      </c>
      <c r="EG704" s="83">
        <v>0</v>
      </c>
      <c r="EH704" s="83" t="s">
        <v>109</v>
      </c>
      <c r="EI704" s="83" t="s">
        <v>108</v>
      </c>
      <c r="EJ704" s="83" t="s">
        <v>583</v>
      </c>
      <c r="EK704" s="83">
        <v>0</v>
      </c>
      <c r="EL704" s="83">
        <v>0</v>
      </c>
      <c r="EM704" s="83">
        <v>1</v>
      </c>
      <c r="EN704" s="83" t="s">
        <v>497</v>
      </c>
      <c r="EO704" s="83"/>
      <c r="EP704" s="83" t="s">
        <v>436</v>
      </c>
      <c r="EQ704" s="136">
        <v>1</v>
      </c>
      <c r="ER704" s="136">
        <v>1</v>
      </c>
      <c r="ES704" s="136">
        <v>1</v>
      </c>
      <c r="ET704" s="136">
        <v>1</v>
      </c>
      <c r="EU704" s="215" t="s">
        <v>269</v>
      </c>
      <c r="EV704" s="136">
        <v>1</v>
      </c>
      <c r="EW704" s="136">
        <v>1</v>
      </c>
      <c r="EX704" s="136">
        <v>1</v>
      </c>
      <c r="EY704" s="136">
        <v>1</v>
      </c>
      <c r="EZ704" s="136">
        <v>1</v>
      </c>
      <c r="FP704" s="215" t="s">
        <v>592</v>
      </c>
      <c r="FQ704" s="136" t="b">
        <v>1</v>
      </c>
      <c r="FR704" s="136" t="b">
        <v>1</v>
      </c>
      <c r="FS704" s="136" t="b">
        <v>1</v>
      </c>
      <c r="FT704" s="136" t="b">
        <v>1</v>
      </c>
      <c r="FX704" s="215" t="s">
        <v>269</v>
      </c>
    </row>
    <row r="705" spans="1:180" ht="60" customHeight="1" x14ac:dyDescent="0.55000000000000004">
      <c r="A705" s="83" t="s">
        <v>130</v>
      </c>
      <c r="B705" s="83" t="s">
        <v>98</v>
      </c>
      <c r="C705" s="136">
        <v>425580</v>
      </c>
      <c r="D705" s="207" t="s">
        <v>628</v>
      </c>
      <c r="E705" s="208" t="s">
        <v>633</v>
      </c>
      <c r="F705" s="83" t="s">
        <v>108</v>
      </c>
      <c r="G705" s="85">
        <v>22744</v>
      </c>
      <c r="H705" s="83" t="s">
        <v>102</v>
      </c>
      <c r="I705" s="85">
        <v>39772</v>
      </c>
      <c r="J705" s="83" t="s">
        <v>228</v>
      </c>
      <c r="K705" s="216">
        <v>123334773020</v>
      </c>
      <c r="L705" s="83" t="s">
        <v>191</v>
      </c>
      <c r="M705" s="85">
        <v>43619</v>
      </c>
      <c r="N705" s="83">
        <v>-2806.6666666666702</v>
      </c>
      <c r="O705" s="83" t="s">
        <v>193</v>
      </c>
      <c r="P705" s="83" t="s">
        <v>181</v>
      </c>
      <c r="Q705" s="208" t="s">
        <v>7848</v>
      </c>
      <c r="R705" s="83" t="s">
        <v>102</v>
      </c>
      <c r="S705" s="83" t="s">
        <v>102</v>
      </c>
      <c r="T705" s="83" t="s">
        <v>133</v>
      </c>
      <c r="U705" s="83" t="s">
        <v>10212</v>
      </c>
      <c r="V705" s="83" t="s">
        <v>111</v>
      </c>
      <c r="W705" s="83" t="s">
        <v>105</v>
      </c>
      <c r="X705" s="86" t="s">
        <v>7848</v>
      </c>
      <c r="Y705" s="87" t="s">
        <v>102</v>
      </c>
      <c r="Z705" s="87" t="s">
        <v>102</v>
      </c>
      <c r="AA705" s="87" t="s">
        <v>133</v>
      </c>
      <c r="AB705" s="87" t="s">
        <v>10212</v>
      </c>
      <c r="AC705" s="87" t="s">
        <v>111</v>
      </c>
      <c r="AD705" s="87" t="s">
        <v>105</v>
      </c>
      <c r="AE705" s="87" t="s">
        <v>106</v>
      </c>
      <c r="AF705" s="86" t="s">
        <v>7848</v>
      </c>
      <c r="AG705" s="87" t="s">
        <v>486</v>
      </c>
      <c r="AH705" s="87" t="s">
        <v>10212</v>
      </c>
      <c r="AI705" s="87" t="s">
        <v>111</v>
      </c>
      <c r="AJ705" s="87" t="s">
        <v>204</v>
      </c>
      <c r="AK705" s="88"/>
      <c r="AL705" s="83" t="s">
        <v>107</v>
      </c>
      <c r="AM705" s="89" t="s">
        <v>454</v>
      </c>
      <c r="AN705" s="90" t="s">
        <v>416</v>
      </c>
      <c r="AO705" s="91" t="s">
        <v>642</v>
      </c>
      <c r="AP705" s="90">
        <v>8.3333333333332202</v>
      </c>
      <c r="AQ705" s="92" t="s">
        <v>102</v>
      </c>
      <c r="AR705" s="93" t="s">
        <v>102</v>
      </c>
      <c r="AS705" s="93" t="s">
        <v>102</v>
      </c>
      <c r="AT705" s="93" t="s">
        <v>102</v>
      </c>
      <c r="AU705" s="210" t="s">
        <v>644</v>
      </c>
      <c r="AV705" s="93" t="s">
        <v>185</v>
      </c>
      <c r="AW705" s="94" t="s">
        <v>102</v>
      </c>
      <c r="AX705" s="93" t="s">
        <v>183</v>
      </c>
      <c r="AY705" s="95" t="s">
        <v>111</v>
      </c>
      <c r="AZ705" s="93" t="s">
        <v>102</v>
      </c>
      <c r="BA705" s="93" t="s">
        <v>102</v>
      </c>
      <c r="BB705" s="93" t="s">
        <v>102</v>
      </c>
      <c r="BC705" s="93" t="s">
        <v>102</v>
      </c>
      <c r="BD705" s="96" t="s">
        <v>102</v>
      </c>
      <c r="BE705" s="90">
        <v>-341.66666666666703</v>
      </c>
      <c r="BF705" s="93" t="s">
        <v>102</v>
      </c>
      <c r="BG705" s="93" t="s">
        <v>102</v>
      </c>
      <c r="BH705" s="93" t="s">
        <v>102</v>
      </c>
      <c r="BI705" s="93" t="s">
        <v>102</v>
      </c>
      <c r="BJ705" s="210" t="s">
        <v>642</v>
      </c>
      <c r="BK705" s="93" t="s">
        <v>192</v>
      </c>
      <c r="BL705" s="97" t="s">
        <v>102</v>
      </c>
      <c r="BM705" s="93" t="s">
        <v>183</v>
      </c>
      <c r="BN705" s="93" t="s">
        <v>106</v>
      </c>
      <c r="BO705" s="93" t="s">
        <v>102</v>
      </c>
      <c r="BP705" s="98" t="s">
        <v>102</v>
      </c>
      <c r="BQ705" s="93" t="s">
        <v>102</v>
      </c>
      <c r="BR705" s="93" t="s">
        <v>102</v>
      </c>
      <c r="BS705" s="93" t="s">
        <v>102</v>
      </c>
      <c r="BT705" s="99" t="s">
        <v>591</v>
      </c>
      <c r="BU705" s="100" t="s">
        <v>11772</v>
      </c>
      <c r="BV705" s="101" t="s">
        <v>471</v>
      </c>
      <c r="BW705" s="136"/>
      <c r="BX705" s="103" t="s">
        <v>565</v>
      </c>
      <c r="BY705" s="104" t="s">
        <v>190</v>
      </c>
      <c r="BZ705" s="136"/>
      <c r="CA705" s="83" t="s">
        <v>599</v>
      </c>
      <c r="CB705" s="106" t="s">
        <v>647</v>
      </c>
      <c r="CC705" s="106" t="s">
        <v>11773</v>
      </c>
      <c r="CD705" s="107"/>
      <c r="CE705" s="108" t="s">
        <v>107</v>
      </c>
      <c r="CF705" s="108" t="s">
        <v>107</v>
      </c>
      <c r="CG705" s="109"/>
      <c r="CH705" s="110" t="s">
        <v>107</v>
      </c>
      <c r="CI705" s="111"/>
      <c r="CJ705" s="112">
        <v>6710</v>
      </c>
      <c r="CK705" s="113">
        <v>86</v>
      </c>
      <c r="CL705" s="114" t="s">
        <v>134</v>
      </c>
      <c r="CM705" s="114" t="s">
        <v>108</v>
      </c>
      <c r="CN705" s="114"/>
      <c r="CO705" s="115" t="s">
        <v>102</v>
      </c>
      <c r="CP705" s="115" t="s">
        <v>102</v>
      </c>
      <c r="CQ705" s="115" t="s">
        <v>102</v>
      </c>
      <c r="CR705" s="115" t="s">
        <v>102</v>
      </c>
      <c r="CS705" s="116"/>
      <c r="CT705" s="117" t="s">
        <v>109</v>
      </c>
      <c r="CU705" s="117" t="s">
        <v>109</v>
      </c>
      <c r="CV705" s="83">
        <v>701</v>
      </c>
      <c r="CW705" s="83" t="s">
        <v>108</v>
      </c>
      <c r="CX705" s="83">
        <v>701</v>
      </c>
      <c r="CY705" s="83" t="s">
        <v>108</v>
      </c>
      <c r="CZ705" s="83">
        <v>7029</v>
      </c>
      <c r="DA705" s="83" t="s">
        <v>419</v>
      </c>
      <c r="DB705" s="83" t="s">
        <v>130</v>
      </c>
      <c r="DC705" s="83" t="s">
        <v>499</v>
      </c>
      <c r="DD705" s="83">
        <v>1750</v>
      </c>
      <c r="DE705" s="83" t="s">
        <v>444</v>
      </c>
      <c r="DF705" s="83" t="s">
        <v>130</v>
      </c>
      <c r="DG705" s="83" t="s">
        <v>499</v>
      </c>
      <c r="DH705" s="83"/>
      <c r="DI705" s="83">
        <v>0</v>
      </c>
      <c r="DJ705" s="83">
        <v>1</v>
      </c>
      <c r="DK705" s="83">
        <v>0</v>
      </c>
      <c r="DL705" s="83">
        <v>0</v>
      </c>
      <c r="DM705" s="83">
        <v>0</v>
      </c>
      <c r="DN705" s="83">
        <v>0</v>
      </c>
      <c r="DO705" s="83">
        <v>0</v>
      </c>
      <c r="DP705" s="83">
        <v>0</v>
      </c>
      <c r="DQ705" s="83">
        <v>0</v>
      </c>
      <c r="DR705" s="83">
        <v>0</v>
      </c>
      <c r="DS705" s="83">
        <v>0</v>
      </c>
      <c r="DT705" s="83">
        <v>3</v>
      </c>
      <c r="DU705" s="83">
        <v>3</v>
      </c>
      <c r="DV705" s="83">
        <v>0</v>
      </c>
      <c r="DW705" s="83">
        <v>0</v>
      </c>
      <c r="DX705" s="83">
        <v>3</v>
      </c>
      <c r="DY705" s="85">
        <v>44347</v>
      </c>
      <c r="DZ705" s="83" t="s">
        <v>4752</v>
      </c>
      <c r="EA705" s="83" t="s">
        <v>102</v>
      </c>
      <c r="EB705" s="83" t="s">
        <v>482</v>
      </c>
      <c r="EC705" s="83">
        <v>701</v>
      </c>
      <c r="ED705" s="83" t="s">
        <v>483</v>
      </c>
      <c r="EE705" s="83">
        <v>1</v>
      </c>
      <c r="EF705" s="83">
        <v>0</v>
      </c>
      <c r="EG705" s="83">
        <v>0</v>
      </c>
      <c r="EH705" s="83" t="s">
        <v>109</v>
      </c>
      <c r="EI705" s="83" t="s">
        <v>108</v>
      </c>
      <c r="EJ705" s="83" t="s">
        <v>583</v>
      </c>
      <c r="EK705" s="83">
        <v>0</v>
      </c>
      <c r="EL705" s="83">
        <v>0</v>
      </c>
      <c r="EM705" s="83">
        <v>1</v>
      </c>
      <c r="EN705" s="83" t="s">
        <v>497</v>
      </c>
      <c r="EO705" s="83"/>
      <c r="EP705" s="83" t="s">
        <v>436</v>
      </c>
      <c r="EQ705" s="136">
        <v>1</v>
      </c>
      <c r="ER705" s="136">
        <v>1</v>
      </c>
      <c r="ES705" s="136">
        <v>1</v>
      </c>
      <c r="ET705" s="136">
        <v>1</v>
      </c>
      <c r="EU705" s="215" t="s">
        <v>269</v>
      </c>
      <c r="EV705" s="136">
        <v>1</v>
      </c>
      <c r="EW705" s="136">
        <v>1</v>
      </c>
      <c r="EX705" s="136">
        <v>1</v>
      </c>
      <c r="EY705" s="136">
        <v>1</v>
      </c>
      <c r="EZ705" s="136">
        <v>1</v>
      </c>
      <c r="FP705" s="215" t="s">
        <v>592</v>
      </c>
      <c r="FQ705" s="136" t="b">
        <v>1</v>
      </c>
      <c r="FR705" s="136" t="b">
        <v>1</v>
      </c>
      <c r="FS705" s="136" t="b">
        <v>1</v>
      </c>
      <c r="FT705" s="136" t="b">
        <v>1</v>
      </c>
      <c r="FX705" s="215" t="s">
        <v>269</v>
      </c>
    </row>
    <row r="706" spans="1:180" ht="60" customHeight="1" x14ac:dyDescent="0.55000000000000004">
      <c r="A706" s="83" t="s">
        <v>130</v>
      </c>
      <c r="B706" s="83" t="s">
        <v>98</v>
      </c>
      <c r="C706" s="136">
        <v>193691</v>
      </c>
      <c r="D706" s="207" t="s">
        <v>629</v>
      </c>
      <c r="E706" s="208" t="s">
        <v>634</v>
      </c>
      <c r="F706" s="83" t="s">
        <v>108</v>
      </c>
      <c r="G706" s="85">
        <v>26341</v>
      </c>
      <c r="H706" s="83" t="s">
        <v>102</v>
      </c>
      <c r="I706" s="85">
        <v>34633</v>
      </c>
      <c r="J706" s="83" t="s">
        <v>228</v>
      </c>
      <c r="K706" s="216">
        <v>856188820976</v>
      </c>
      <c r="L706" s="83" t="s">
        <v>191</v>
      </c>
      <c r="M706" s="85">
        <v>43642</v>
      </c>
      <c r="N706" s="83">
        <v>-2811.6666666666702</v>
      </c>
      <c r="O706" s="83" t="s">
        <v>193</v>
      </c>
      <c r="P706" s="83" t="s">
        <v>181</v>
      </c>
      <c r="Q706" s="208" t="s">
        <v>7852</v>
      </c>
      <c r="R706" s="83" t="s">
        <v>102</v>
      </c>
      <c r="S706" s="83" t="s">
        <v>102</v>
      </c>
      <c r="T706" s="83" t="s">
        <v>131</v>
      </c>
      <c r="U706" s="83" t="s">
        <v>10213</v>
      </c>
      <c r="V706" s="83" t="s">
        <v>104</v>
      </c>
      <c r="W706" s="83" t="s">
        <v>105</v>
      </c>
      <c r="X706" s="86" t="s">
        <v>7852</v>
      </c>
      <c r="Y706" s="87" t="s">
        <v>102</v>
      </c>
      <c r="Z706" s="87" t="s">
        <v>102</v>
      </c>
      <c r="AA706" s="87" t="s">
        <v>131</v>
      </c>
      <c r="AB706" s="87" t="s">
        <v>10213</v>
      </c>
      <c r="AC706" s="87" t="s">
        <v>104</v>
      </c>
      <c r="AD706" s="87" t="s">
        <v>105</v>
      </c>
      <c r="AE706" s="87" t="s">
        <v>106</v>
      </c>
      <c r="AF706" s="86" t="s">
        <v>7852</v>
      </c>
      <c r="AG706" s="87" t="s">
        <v>177</v>
      </c>
      <c r="AH706" s="87" t="s">
        <v>10213</v>
      </c>
      <c r="AI706" s="87" t="s">
        <v>104</v>
      </c>
      <c r="AJ706" s="87" t="s">
        <v>204</v>
      </c>
      <c r="AK706" s="88"/>
      <c r="AL706" s="83" t="s">
        <v>107</v>
      </c>
      <c r="AM706" s="89" t="s">
        <v>454</v>
      </c>
      <c r="AN706" s="90" t="s">
        <v>416</v>
      </c>
      <c r="AO706" s="91" t="s">
        <v>643</v>
      </c>
      <c r="AP706" s="90">
        <v>8.3333333333332202</v>
      </c>
      <c r="AQ706" s="92" t="s">
        <v>102</v>
      </c>
      <c r="AR706" s="93" t="s">
        <v>102</v>
      </c>
      <c r="AS706" s="93" t="s">
        <v>102</v>
      </c>
      <c r="AT706" s="93" t="s">
        <v>102</v>
      </c>
      <c r="AU706" s="210" t="s">
        <v>645</v>
      </c>
      <c r="AV706" s="93" t="s">
        <v>185</v>
      </c>
      <c r="AW706" s="94" t="s">
        <v>102</v>
      </c>
      <c r="AX706" s="93" t="s">
        <v>105</v>
      </c>
      <c r="AY706" s="95" t="s">
        <v>104</v>
      </c>
      <c r="AZ706" s="93" t="s">
        <v>102</v>
      </c>
      <c r="BA706" s="93" t="s">
        <v>102</v>
      </c>
      <c r="BB706" s="93" t="s">
        <v>102</v>
      </c>
      <c r="BC706" s="93" t="s">
        <v>102</v>
      </c>
      <c r="BD706" s="96" t="s">
        <v>102</v>
      </c>
      <c r="BE706" s="90">
        <v>-342.16666666666703</v>
      </c>
      <c r="BF706" s="93" t="s">
        <v>102</v>
      </c>
      <c r="BG706" s="93" t="s">
        <v>102</v>
      </c>
      <c r="BH706" s="93" t="s">
        <v>102</v>
      </c>
      <c r="BI706" s="93" t="s">
        <v>102</v>
      </c>
      <c r="BJ706" s="210" t="s">
        <v>643</v>
      </c>
      <c r="BK706" s="93" t="s">
        <v>196</v>
      </c>
      <c r="BL706" s="97" t="s">
        <v>102</v>
      </c>
      <c r="BM706" s="93" t="s">
        <v>105</v>
      </c>
      <c r="BN706" s="93" t="s">
        <v>596</v>
      </c>
      <c r="BO706" s="93" t="s">
        <v>102</v>
      </c>
      <c r="BP706" s="98" t="s">
        <v>102</v>
      </c>
      <c r="BQ706" s="93" t="s">
        <v>102</v>
      </c>
      <c r="BR706" s="93" t="s">
        <v>102</v>
      </c>
      <c r="BS706" s="93" t="s">
        <v>102</v>
      </c>
      <c r="BT706" s="99" t="s">
        <v>591</v>
      </c>
      <c r="BU706" s="100" t="s">
        <v>11774</v>
      </c>
      <c r="BV706" s="101" t="s">
        <v>471</v>
      </c>
      <c r="BW706" s="136"/>
      <c r="BX706" s="103" t="s">
        <v>565</v>
      </c>
      <c r="BY706" s="104" t="s">
        <v>190</v>
      </c>
      <c r="BZ706" s="136"/>
      <c r="CA706" s="83" t="s">
        <v>599</v>
      </c>
      <c r="CB706" s="106" t="s">
        <v>647</v>
      </c>
      <c r="CC706" s="106" t="s">
        <v>11775</v>
      </c>
      <c r="CD706" s="107"/>
      <c r="CE706" s="108" t="s">
        <v>107</v>
      </c>
      <c r="CF706" s="108" t="s">
        <v>107</v>
      </c>
      <c r="CG706" s="109"/>
      <c r="CH706" s="110" t="s">
        <v>107</v>
      </c>
      <c r="CI706" s="111"/>
      <c r="CJ706" s="112">
        <v>6710</v>
      </c>
      <c r="CK706" s="113">
        <v>86</v>
      </c>
      <c r="CL706" s="114" t="s">
        <v>134</v>
      </c>
      <c r="CM706" s="114" t="s">
        <v>108</v>
      </c>
      <c r="CN706" s="114"/>
      <c r="CO706" s="115" t="s">
        <v>102</v>
      </c>
      <c r="CP706" s="115" t="s">
        <v>102</v>
      </c>
      <c r="CQ706" s="115" t="s">
        <v>102</v>
      </c>
      <c r="CR706" s="115" t="s">
        <v>102</v>
      </c>
      <c r="CS706" s="116"/>
      <c r="CT706" s="117" t="s">
        <v>109</v>
      </c>
      <c r="CU706" s="117" t="s">
        <v>109</v>
      </c>
      <c r="CV706" s="83">
        <v>702</v>
      </c>
      <c r="CW706" s="83" t="s">
        <v>108</v>
      </c>
      <c r="CX706" s="83">
        <v>702</v>
      </c>
      <c r="CY706" s="83" t="s">
        <v>108</v>
      </c>
      <c r="CZ706" s="83">
        <v>7030</v>
      </c>
      <c r="DA706" s="83" t="s">
        <v>419</v>
      </c>
      <c r="DB706" s="83" t="s">
        <v>130</v>
      </c>
      <c r="DC706" s="83" t="s">
        <v>499</v>
      </c>
      <c r="DD706" s="83">
        <v>1751</v>
      </c>
      <c r="DE706" s="83" t="s">
        <v>444</v>
      </c>
      <c r="DF706" s="83" t="s">
        <v>130</v>
      </c>
      <c r="DG706" s="83" t="s">
        <v>499</v>
      </c>
      <c r="DH706" s="83"/>
      <c r="DI706" s="83">
        <v>0</v>
      </c>
      <c r="DJ706" s="83">
        <v>1</v>
      </c>
      <c r="DK706" s="83">
        <v>0</v>
      </c>
      <c r="DL706" s="83">
        <v>0</v>
      </c>
      <c r="DM706" s="83">
        <v>0</v>
      </c>
      <c r="DN706" s="83">
        <v>0</v>
      </c>
      <c r="DO706" s="83">
        <v>0</v>
      </c>
      <c r="DP706" s="83">
        <v>0</v>
      </c>
      <c r="DQ706" s="83">
        <v>0</v>
      </c>
      <c r="DR706" s="83">
        <v>0</v>
      </c>
      <c r="DS706" s="83">
        <v>0</v>
      </c>
      <c r="DT706" s="83">
        <v>3</v>
      </c>
      <c r="DU706" s="83">
        <v>3</v>
      </c>
      <c r="DV706" s="83">
        <v>0</v>
      </c>
      <c r="DW706" s="83">
        <v>0</v>
      </c>
      <c r="DX706" s="83">
        <v>3</v>
      </c>
      <c r="DY706" s="85">
        <v>44348</v>
      </c>
      <c r="DZ706" s="83" t="s">
        <v>4753</v>
      </c>
      <c r="EA706" s="83" t="s">
        <v>102</v>
      </c>
      <c r="EB706" s="83" t="s">
        <v>482</v>
      </c>
      <c r="EC706" s="83">
        <v>702</v>
      </c>
      <c r="ED706" s="83" t="s">
        <v>483</v>
      </c>
      <c r="EE706" s="83">
        <v>1</v>
      </c>
      <c r="EF706" s="83">
        <v>0</v>
      </c>
      <c r="EG706" s="83">
        <v>0</v>
      </c>
      <c r="EH706" s="83" t="s">
        <v>109</v>
      </c>
      <c r="EI706" s="83" t="s">
        <v>108</v>
      </c>
      <c r="EJ706" s="83" t="s">
        <v>583</v>
      </c>
      <c r="EK706" s="83">
        <v>0</v>
      </c>
      <c r="EL706" s="83">
        <v>0</v>
      </c>
      <c r="EM706" s="83">
        <v>1</v>
      </c>
      <c r="EN706" s="83" t="s">
        <v>497</v>
      </c>
      <c r="EO706" s="83"/>
      <c r="EP706" s="83" t="s">
        <v>436</v>
      </c>
      <c r="EQ706" s="136">
        <v>1</v>
      </c>
      <c r="ER706" s="136">
        <v>1</v>
      </c>
      <c r="ES706" s="136">
        <v>1</v>
      </c>
      <c r="ET706" s="136">
        <v>1</v>
      </c>
      <c r="EU706" s="215" t="s">
        <v>269</v>
      </c>
      <c r="EV706" s="136">
        <v>1</v>
      </c>
      <c r="EW706" s="136">
        <v>1</v>
      </c>
      <c r="EX706" s="136">
        <v>1</v>
      </c>
      <c r="EY706" s="136">
        <v>1</v>
      </c>
      <c r="EZ706" s="136">
        <v>1</v>
      </c>
      <c r="FP706" s="215" t="s">
        <v>592</v>
      </c>
      <c r="FQ706" s="136" t="b">
        <v>1</v>
      </c>
      <c r="FR706" s="136" t="b">
        <v>1</v>
      </c>
      <c r="FS706" s="136" t="b">
        <v>1</v>
      </c>
      <c r="FT706" s="136" t="b">
        <v>1</v>
      </c>
      <c r="FX706" s="215" t="s">
        <v>269</v>
      </c>
    </row>
    <row r="707" spans="1:180" ht="60" customHeight="1" x14ac:dyDescent="0.55000000000000004">
      <c r="A707" s="83" t="s">
        <v>130</v>
      </c>
      <c r="B707" s="83" t="s">
        <v>98</v>
      </c>
      <c r="C707" s="136">
        <v>790083</v>
      </c>
      <c r="D707" s="207" t="s">
        <v>627</v>
      </c>
      <c r="E707" s="208" t="s">
        <v>630</v>
      </c>
      <c r="F707" s="83" t="s">
        <v>108</v>
      </c>
      <c r="G707" s="85">
        <v>20621</v>
      </c>
      <c r="H707" s="83" t="s">
        <v>102</v>
      </c>
      <c r="I707" s="85">
        <v>39794</v>
      </c>
      <c r="J707" s="83" t="s">
        <v>228</v>
      </c>
      <c r="K707" s="216">
        <v>599860260789</v>
      </c>
      <c r="L707" s="83" t="s">
        <v>191</v>
      </c>
      <c r="M707" s="85">
        <v>43631</v>
      </c>
      <c r="N707" s="83">
        <v>-2816.6666666666702</v>
      </c>
      <c r="O707" s="83" t="s">
        <v>180</v>
      </c>
      <c r="P707" s="83" t="s">
        <v>181</v>
      </c>
      <c r="Q707" s="208" t="s">
        <v>7856</v>
      </c>
      <c r="R707" s="83" t="s">
        <v>102</v>
      </c>
      <c r="S707" s="83" t="s">
        <v>102</v>
      </c>
      <c r="T707" s="83" t="s">
        <v>199</v>
      </c>
      <c r="U707" s="83" t="s">
        <v>10214</v>
      </c>
      <c r="V707" s="83" t="s">
        <v>104</v>
      </c>
      <c r="W707" s="83" t="s">
        <v>105</v>
      </c>
      <c r="X707" s="86" t="s">
        <v>7856</v>
      </c>
      <c r="Y707" s="87" t="s">
        <v>102</v>
      </c>
      <c r="Z707" s="87" t="s">
        <v>102</v>
      </c>
      <c r="AA707" s="87" t="s">
        <v>199</v>
      </c>
      <c r="AB707" s="87" t="s">
        <v>10214</v>
      </c>
      <c r="AC707" s="87" t="s">
        <v>104</v>
      </c>
      <c r="AD707" s="87" t="s">
        <v>105</v>
      </c>
      <c r="AE707" s="87" t="s">
        <v>106</v>
      </c>
      <c r="AF707" s="86" t="s">
        <v>7856</v>
      </c>
      <c r="AG707" s="87" t="s">
        <v>489</v>
      </c>
      <c r="AH707" s="87" t="s">
        <v>10215</v>
      </c>
      <c r="AI707" s="87" t="s">
        <v>104</v>
      </c>
      <c r="AJ707" s="87" t="s">
        <v>204</v>
      </c>
      <c r="AK707" s="88"/>
      <c r="AL707" s="83" t="s">
        <v>107</v>
      </c>
      <c r="AM707" s="89" t="s">
        <v>454</v>
      </c>
      <c r="AN707" s="90" t="s">
        <v>416</v>
      </c>
      <c r="AO707" s="91" t="s">
        <v>641</v>
      </c>
      <c r="AP707" s="90">
        <v>8.3333333333332202</v>
      </c>
      <c r="AQ707" s="92" t="s">
        <v>211</v>
      </c>
      <c r="AR707" s="93" t="s">
        <v>102</v>
      </c>
      <c r="AS707" s="93" t="s">
        <v>102</v>
      </c>
      <c r="AT707" s="93" t="s">
        <v>102</v>
      </c>
      <c r="AU707" s="210" t="s">
        <v>641</v>
      </c>
      <c r="AV707" s="93" t="s">
        <v>192</v>
      </c>
      <c r="AW707" s="94" t="s">
        <v>102</v>
      </c>
      <c r="AX707" s="93" t="s">
        <v>105</v>
      </c>
      <c r="AY707" s="95" t="s">
        <v>188</v>
      </c>
      <c r="AZ707" s="93" t="s">
        <v>102</v>
      </c>
      <c r="BA707" s="93" t="s">
        <v>10216</v>
      </c>
      <c r="BB707" s="93" t="s">
        <v>102</v>
      </c>
      <c r="BC707" s="93" t="s">
        <v>102</v>
      </c>
      <c r="BD707" s="96" t="s">
        <v>102</v>
      </c>
      <c r="BE707" s="90">
        <v>-342.66666666666703</v>
      </c>
      <c r="BF707" s="93" t="s">
        <v>211</v>
      </c>
      <c r="BG707" s="93" t="s">
        <v>102</v>
      </c>
      <c r="BH707" s="93" t="s">
        <v>102</v>
      </c>
      <c r="BI707" s="93" t="s">
        <v>102</v>
      </c>
      <c r="BJ707" s="210" t="s">
        <v>646</v>
      </c>
      <c r="BK707" s="93" t="s">
        <v>182</v>
      </c>
      <c r="BL707" s="97" t="s">
        <v>102</v>
      </c>
      <c r="BM707" s="93" t="s">
        <v>105</v>
      </c>
      <c r="BN707" s="93" t="s">
        <v>104</v>
      </c>
      <c r="BO707" s="93" t="s">
        <v>102</v>
      </c>
      <c r="BP707" s="98">
        <v>20180441</v>
      </c>
      <c r="BQ707" s="93" t="s">
        <v>102</v>
      </c>
      <c r="BR707" s="93" t="s">
        <v>102</v>
      </c>
      <c r="BS707" s="93" t="s">
        <v>102</v>
      </c>
      <c r="BT707" s="99" t="s">
        <v>591</v>
      </c>
      <c r="BU707" s="100" t="s">
        <v>11776</v>
      </c>
      <c r="BV707" s="101" t="s">
        <v>471</v>
      </c>
      <c r="BW707" s="136"/>
      <c r="BX707" s="103" t="s">
        <v>565</v>
      </c>
      <c r="BY707" s="104" t="s">
        <v>190</v>
      </c>
      <c r="BZ707" s="136"/>
      <c r="CA707" s="83" t="s">
        <v>599</v>
      </c>
      <c r="CB707" s="106" t="s">
        <v>647</v>
      </c>
      <c r="CC707" s="106" t="s">
        <v>11777</v>
      </c>
      <c r="CD707" s="107"/>
      <c r="CE707" s="108" t="s">
        <v>107</v>
      </c>
      <c r="CF707" s="108" t="s">
        <v>107</v>
      </c>
      <c r="CG707" s="109"/>
      <c r="CH707" s="110" t="s">
        <v>107</v>
      </c>
      <c r="CI707" s="111"/>
      <c r="CJ707" s="112">
        <v>6710</v>
      </c>
      <c r="CK707" s="113">
        <v>86</v>
      </c>
      <c r="CL707" s="114" t="s">
        <v>134</v>
      </c>
      <c r="CM707" s="114" t="s">
        <v>108</v>
      </c>
      <c r="CN707" s="114"/>
      <c r="CO707" s="115" t="s">
        <v>102</v>
      </c>
      <c r="CP707" s="115" t="s">
        <v>102</v>
      </c>
      <c r="CQ707" s="115" t="s">
        <v>102</v>
      </c>
      <c r="CR707" s="115" t="s">
        <v>102</v>
      </c>
      <c r="CS707" s="116"/>
      <c r="CT707" s="117" t="s">
        <v>109</v>
      </c>
      <c r="CU707" s="117" t="s">
        <v>109</v>
      </c>
      <c r="CV707" s="83">
        <v>703</v>
      </c>
      <c r="CW707" s="83" t="s">
        <v>108</v>
      </c>
      <c r="CX707" s="83">
        <v>703</v>
      </c>
      <c r="CY707" s="83" t="s">
        <v>108</v>
      </c>
      <c r="CZ707" s="83">
        <v>7031</v>
      </c>
      <c r="DA707" s="83" t="s">
        <v>419</v>
      </c>
      <c r="DB707" s="83" t="s">
        <v>130</v>
      </c>
      <c r="DC707" s="83" t="s">
        <v>499</v>
      </c>
      <c r="DD707" s="83">
        <v>1752</v>
      </c>
      <c r="DE707" s="83" t="s">
        <v>444</v>
      </c>
      <c r="DF707" s="83" t="s">
        <v>130</v>
      </c>
      <c r="DG707" s="83" t="s">
        <v>499</v>
      </c>
      <c r="DH707" s="83"/>
      <c r="DI707" s="83">
        <v>0</v>
      </c>
      <c r="DJ707" s="83">
        <v>1</v>
      </c>
      <c r="DK707" s="83">
        <v>0</v>
      </c>
      <c r="DL707" s="83">
        <v>0</v>
      </c>
      <c r="DM707" s="83">
        <v>0</v>
      </c>
      <c r="DN707" s="83">
        <v>0</v>
      </c>
      <c r="DO707" s="83">
        <v>0</v>
      </c>
      <c r="DP707" s="83">
        <v>0</v>
      </c>
      <c r="DQ707" s="83">
        <v>0</v>
      </c>
      <c r="DR707" s="83">
        <v>0</v>
      </c>
      <c r="DS707" s="83">
        <v>0</v>
      </c>
      <c r="DT707" s="83">
        <v>3</v>
      </c>
      <c r="DU707" s="83">
        <v>3</v>
      </c>
      <c r="DV707" s="83">
        <v>0</v>
      </c>
      <c r="DW707" s="83">
        <v>0</v>
      </c>
      <c r="DX707" s="83">
        <v>3</v>
      </c>
      <c r="DY707" s="85">
        <v>44349</v>
      </c>
      <c r="DZ707" s="83" t="s">
        <v>4754</v>
      </c>
      <c r="EA707" s="83" t="s">
        <v>102</v>
      </c>
      <c r="EB707" s="83" t="s">
        <v>482</v>
      </c>
      <c r="EC707" s="83">
        <v>703</v>
      </c>
      <c r="ED707" s="83" t="s">
        <v>483</v>
      </c>
      <c r="EE707" s="83">
        <v>1</v>
      </c>
      <c r="EF707" s="83">
        <v>0</v>
      </c>
      <c r="EG707" s="83">
        <v>0</v>
      </c>
      <c r="EH707" s="83" t="s">
        <v>109</v>
      </c>
      <c r="EI707" s="83" t="s">
        <v>108</v>
      </c>
      <c r="EJ707" s="83" t="s">
        <v>583</v>
      </c>
      <c r="EK707" s="83">
        <v>0</v>
      </c>
      <c r="EL707" s="83">
        <v>0</v>
      </c>
      <c r="EM707" s="83">
        <v>1</v>
      </c>
      <c r="EN707" s="83" t="s">
        <v>497</v>
      </c>
      <c r="EO707" s="83"/>
      <c r="EP707" s="83" t="s">
        <v>436</v>
      </c>
      <c r="EQ707" s="136">
        <v>1</v>
      </c>
      <c r="ER707" s="136">
        <v>1</v>
      </c>
      <c r="ES707" s="136">
        <v>1</v>
      </c>
      <c r="ET707" s="136">
        <v>1</v>
      </c>
      <c r="EU707" s="215" t="s">
        <v>269</v>
      </c>
      <c r="EV707" s="136">
        <v>1</v>
      </c>
      <c r="EW707" s="136">
        <v>1</v>
      </c>
      <c r="EX707" s="136">
        <v>1</v>
      </c>
      <c r="EY707" s="136">
        <v>1</v>
      </c>
      <c r="EZ707" s="136">
        <v>1</v>
      </c>
      <c r="FP707" s="215" t="s">
        <v>592</v>
      </c>
      <c r="FQ707" s="136" t="b">
        <v>1</v>
      </c>
      <c r="FR707" s="136" t="b">
        <v>1</v>
      </c>
      <c r="FS707" s="136" t="b">
        <v>1</v>
      </c>
      <c r="FT707" s="136" t="b">
        <v>1</v>
      </c>
      <c r="FX707" s="215" t="s">
        <v>269</v>
      </c>
    </row>
    <row r="708" spans="1:180" ht="60" customHeight="1" x14ac:dyDescent="0.55000000000000004">
      <c r="A708" s="83" t="s">
        <v>130</v>
      </c>
      <c r="B708" s="83" t="s">
        <v>98</v>
      </c>
      <c r="C708" s="136">
        <v>411439</v>
      </c>
      <c r="D708" s="207" t="s">
        <v>628</v>
      </c>
      <c r="E708" s="208" t="s">
        <v>633</v>
      </c>
      <c r="F708" s="83" t="s">
        <v>108</v>
      </c>
      <c r="G708" s="85">
        <v>22744</v>
      </c>
      <c r="H708" s="83" t="s">
        <v>102</v>
      </c>
      <c r="I708" s="85">
        <v>39772</v>
      </c>
      <c r="J708" s="83" t="s">
        <v>228</v>
      </c>
      <c r="K708" s="216">
        <v>481450565153</v>
      </c>
      <c r="L708" s="83" t="s">
        <v>191</v>
      </c>
      <c r="M708" s="85">
        <v>43619</v>
      </c>
      <c r="N708" s="83">
        <v>-2821.6666666666702</v>
      </c>
      <c r="O708" s="83" t="s">
        <v>193</v>
      </c>
      <c r="P708" s="83" t="s">
        <v>181</v>
      </c>
      <c r="Q708" s="208" t="s">
        <v>7860</v>
      </c>
      <c r="R708" s="83" t="s">
        <v>102</v>
      </c>
      <c r="S708" s="83" t="s">
        <v>102</v>
      </c>
      <c r="T708" s="83" t="s">
        <v>133</v>
      </c>
      <c r="U708" s="83" t="s">
        <v>10217</v>
      </c>
      <c r="V708" s="83" t="s">
        <v>111</v>
      </c>
      <c r="W708" s="83" t="s">
        <v>105</v>
      </c>
      <c r="X708" s="86" t="s">
        <v>7860</v>
      </c>
      <c r="Y708" s="87" t="s">
        <v>102</v>
      </c>
      <c r="Z708" s="87" t="s">
        <v>102</v>
      </c>
      <c r="AA708" s="87" t="s">
        <v>133</v>
      </c>
      <c r="AB708" s="87" t="s">
        <v>10217</v>
      </c>
      <c r="AC708" s="87" t="s">
        <v>111</v>
      </c>
      <c r="AD708" s="87" t="s">
        <v>105</v>
      </c>
      <c r="AE708" s="87" t="s">
        <v>106</v>
      </c>
      <c r="AF708" s="86" t="s">
        <v>7860</v>
      </c>
      <c r="AG708" s="87" t="s">
        <v>486</v>
      </c>
      <c r="AH708" s="87" t="s">
        <v>10217</v>
      </c>
      <c r="AI708" s="87" t="s">
        <v>111</v>
      </c>
      <c r="AJ708" s="87" t="s">
        <v>204</v>
      </c>
      <c r="AK708" s="88"/>
      <c r="AL708" s="83" t="s">
        <v>107</v>
      </c>
      <c r="AM708" s="89" t="s">
        <v>454</v>
      </c>
      <c r="AN708" s="90" t="s">
        <v>416</v>
      </c>
      <c r="AO708" s="91" t="s">
        <v>642</v>
      </c>
      <c r="AP708" s="90">
        <v>8.3333333333332202</v>
      </c>
      <c r="AQ708" s="92" t="s">
        <v>102</v>
      </c>
      <c r="AR708" s="93" t="s">
        <v>102</v>
      </c>
      <c r="AS708" s="93" t="s">
        <v>102</v>
      </c>
      <c r="AT708" s="93" t="s">
        <v>102</v>
      </c>
      <c r="AU708" s="210" t="s">
        <v>644</v>
      </c>
      <c r="AV708" s="93" t="s">
        <v>185</v>
      </c>
      <c r="AW708" s="94" t="s">
        <v>102</v>
      </c>
      <c r="AX708" s="93" t="s">
        <v>183</v>
      </c>
      <c r="AY708" s="95" t="s">
        <v>111</v>
      </c>
      <c r="AZ708" s="93" t="s">
        <v>102</v>
      </c>
      <c r="BA708" s="93" t="s">
        <v>102</v>
      </c>
      <c r="BB708" s="93" t="s">
        <v>102</v>
      </c>
      <c r="BC708" s="93" t="s">
        <v>102</v>
      </c>
      <c r="BD708" s="96" t="s">
        <v>102</v>
      </c>
      <c r="BE708" s="90">
        <v>-343.16666666666703</v>
      </c>
      <c r="BF708" s="93" t="s">
        <v>102</v>
      </c>
      <c r="BG708" s="93" t="s">
        <v>102</v>
      </c>
      <c r="BH708" s="93" t="s">
        <v>102</v>
      </c>
      <c r="BI708" s="93" t="s">
        <v>102</v>
      </c>
      <c r="BJ708" s="210" t="s">
        <v>642</v>
      </c>
      <c r="BK708" s="93" t="s">
        <v>192</v>
      </c>
      <c r="BL708" s="97" t="s">
        <v>102</v>
      </c>
      <c r="BM708" s="93" t="s">
        <v>183</v>
      </c>
      <c r="BN708" s="93" t="s">
        <v>106</v>
      </c>
      <c r="BO708" s="93" t="s">
        <v>102</v>
      </c>
      <c r="BP708" s="98" t="s">
        <v>102</v>
      </c>
      <c r="BQ708" s="93" t="s">
        <v>102</v>
      </c>
      <c r="BR708" s="93" t="s">
        <v>102</v>
      </c>
      <c r="BS708" s="93" t="s">
        <v>102</v>
      </c>
      <c r="BT708" s="99" t="s">
        <v>591</v>
      </c>
      <c r="BU708" s="100" t="s">
        <v>11778</v>
      </c>
      <c r="BV708" s="101" t="s">
        <v>471</v>
      </c>
      <c r="BW708" s="136"/>
      <c r="BX708" s="103" t="s">
        <v>565</v>
      </c>
      <c r="BY708" s="104" t="s">
        <v>190</v>
      </c>
      <c r="BZ708" s="136"/>
      <c r="CA708" s="83" t="s">
        <v>599</v>
      </c>
      <c r="CB708" s="106" t="s">
        <v>647</v>
      </c>
      <c r="CC708" s="106" t="s">
        <v>11779</v>
      </c>
      <c r="CD708" s="107"/>
      <c r="CE708" s="108" t="s">
        <v>107</v>
      </c>
      <c r="CF708" s="108" t="s">
        <v>107</v>
      </c>
      <c r="CG708" s="109"/>
      <c r="CH708" s="110" t="s">
        <v>107</v>
      </c>
      <c r="CI708" s="111"/>
      <c r="CJ708" s="112">
        <v>6710</v>
      </c>
      <c r="CK708" s="113">
        <v>86</v>
      </c>
      <c r="CL708" s="114" t="s">
        <v>134</v>
      </c>
      <c r="CM708" s="114" t="s">
        <v>108</v>
      </c>
      <c r="CN708" s="114"/>
      <c r="CO708" s="115" t="s">
        <v>102</v>
      </c>
      <c r="CP708" s="115" t="s">
        <v>102</v>
      </c>
      <c r="CQ708" s="115" t="s">
        <v>102</v>
      </c>
      <c r="CR708" s="115" t="s">
        <v>102</v>
      </c>
      <c r="CS708" s="116"/>
      <c r="CT708" s="117" t="s">
        <v>109</v>
      </c>
      <c r="CU708" s="117" t="s">
        <v>109</v>
      </c>
      <c r="CV708" s="83">
        <v>704</v>
      </c>
      <c r="CW708" s="83" t="s">
        <v>108</v>
      </c>
      <c r="CX708" s="83">
        <v>704</v>
      </c>
      <c r="CY708" s="83" t="s">
        <v>108</v>
      </c>
      <c r="CZ708" s="83">
        <v>7032</v>
      </c>
      <c r="DA708" s="83" t="s">
        <v>419</v>
      </c>
      <c r="DB708" s="83" t="s">
        <v>130</v>
      </c>
      <c r="DC708" s="83" t="s">
        <v>499</v>
      </c>
      <c r="DD708" s="83">
        <v>1753</v>
      </c>
      <c r="DE708" s="83" t="s">
        <v>444</v>
      </c>
      <c r="DF708" s="83" t="s">
        <v>130</v>
      </c>
      <c r="DG708" s="83" t="s">
        <v>499</v>
      </c>
      <c r="DH708" s="83"/>
      <c r="DI708" s="83">
        <v>0</v>
      </c>
      <c r="DJ708" s="83">
        <v>1</v>
      </c>
      <c r="DK708" s="83">
        <v>0</v>
      </c>
      <c r="DL708" s="83">
        <v>0</v>
      </c>
      <c r="DM708" s="83">
        <v>0</v>
      </c>
      <c r="DN708" s="83">
        <v>0</v>
      </c>
      <c r="DO708" s="83">
        <v>0</v>
      </c>
      <c r="DP708" s="83">
        <v>0</v>
      </c>
      <c r="DQ708" s="83">
        <v>0</v>
      </c>
      <c r="DR708" s="83">
        <v>0</v>
      </c>
      <c r="DS708" s="83">
        <v>0</v>
      </c>
      <c r="DT708" s="83">
        <v>3</v>
      </c>
      <c r="DU708" s="83">
        <v>3</v>
      </c>
      <c r="DV708" s="83">
        <v>0</v>
      </c>
      <c r="DW708" s="83">
        <v>0</v>
      </c>
      <c r="DX708" s="83">
        <v>3</v>
      </c>
      <c r="DY708" s="85">
        <v>44350</v>
      </c>
      <c r="DZ708" s="83" t="s">
        <v>4755</v>
      </c>
      <c r="EA708" s="83" t="s">
        <v>102</v>
      </c>
      <c r="EB708" s="83" t="s">
        <v>482</v>
      </c>
      <c r="EC708" s="83">
        <v>704</v>
      </c>
      <c r="ED708" s="83" t="s">
        <v>483</v>
      </c>
      <c r="EE708" s="83">
        <v>1</v>
      </c>
      <c r="EF708" s="83">
        <v>0</v>
      </c>
      <c r="EG708" s="83">
        <v>0</v>
      </c>
      <c r="EH708" s="83" t="s">
        <v>109</v>
      </c>
      <c r="EI708" s="83" t="s">
        <v>108</v>
      </c>
      <c r="EJ708" s="83" t="s">
        <v>583</v>
      </c>
      <c r="EK708" s="83">
        <v>0</v>
      </c>
      <c r="EL708" s="83">
        <v>0</v>
      </c>
      <c r="EM708" s="83">
        <v>1</v>
      </c>
      <c r="EN708" s="83" t="s">
        <v>497</v>
      </c>
      <c r="EO708" s="83"/>
      <c r="EP708" s="83" t="s">
        <v>436</v>
      </c>
      <c r="EQ708" s="136">
        <v>1</v>
      </c>
      <c r="ER708" s="136">
        <v>1</v>
      </c>
      <c r="ES708" s="136">
        <v>1</v>
      </c>
      <c r="ET708" s="136">
        <v>1</v>
      </c>
      <c r="EU708" s="215" t="s">
        <v>269</v>
      </c>
      <c r="EV708" s="136">
        <v>1</v>
      </c>
      <c r="EW708" s="136">
        <v>1</v>
      </c>
      <c r="EX708" s="136">
        <v>1</v>
      </c>
      <c r="EY708" s="136">
        <v>1</v>
      </c>
      <c r="EZ708" s="136">
        <v>1</v>
      </c>
      <c r="FP708" s="215" t="s">
        <v>592</v>
      </c>
      <c r="FQ708" s="136" t="b">
        <v>1</v>
      </c>
      <c r="FR708" s="136" t="b">
        <v>1</v>
      </c>
      <c r="FS708" s="136" t="b">
        <v>1</v>
      </c>
      <c r="FT708" s="136" t="b">
        <v>1</v>
      </c>
      <c r="FX708" s="215" t="s">
        <v>269</v>
      </c>
    </row>
    <row r="709" spans="1:180" ht="60" customHeight="1" x14ac:dyDescent="0.55000000000000004">
      <c r="A709" s="83" t="s">
        <v>130</v>
      </c>
      <c r="B709" s="83" t="s">
        <v>98</v>
      </c>
      <c r="C709" s="136">
        <v>154925</v>
      </c>
      <c r="D709" s="207" t="s">
        <v>629</v>
      </c>
      <c r="E709" s="208" t="s">
        <v>634</v>
      </c>
      <c r="F709" s="83" t="s">
        <v>108</v>
      </c>
      <c r="G709" s="85">
        <v>26341</v>
      </c>
      <c r="H709" s="83" t="s">
        <v>102</v>
      </c>
      <c r="I709" s="85">
        <v>34633</v>
      </c>
      <c r="J709" s="83" t="s">
        <v>228</v>
      </c>
      <c r="K709" s="216">
        <v>378626360206</v>
      </c>
      <c r="L709" s="83" t="s">
        <v>191</v>
      </c>
      <c r="M709" s="85">
        <v>43642</v>
      </c>
      <c r="N709" s="83">
        <v>-2826.6666666666702</v>
      </c>
      <c r="O709" s="83" t="s">
        <v>193</v>
      </c>
      <c r="P709" s="83" t="s">
        <v>181</v>
      </c>
      <c r="Q709" s="208" t="s">
        <v>7864</v>
      </c>
      <c r="R709" s="83" t="s">
        <v>102</v>
      </c>
      <c r="S709" s="83" t="s">
        <v>102</v>
      </c>
      <c r="T709" s="83" t="s">
        <v>131</v>
      </c>
      <c r="U709" s="83" t="s">
        <v>10218</v>
      </c>
      <c r="V709" s="83" t="s">
        <v>104</v>
      </c>
      <c r="W709" s="83" t="s">
        <v>105</v>
      </c>
      <c r="X709" s="86" t="s">
        <v>7864</v>
      </c>
      <c r="Y709" s="87" t="s">
        <v>102</v>
      </c>
      <c r="Z709" s="87" t="s">
        <v>102</v>
      </c>
      <c r="AA709" s="87" t="s">
        <v>131</v>
      </c>
      <c r="AB709" s="87" t="s">
        <v>10218</v>
      </c>
      <c r="AC709" s="87" t="s">
        <v>104</v>
      </c>
      <c r="AD709" s="87" t="s">
        <v>105</v>
      </c>
      <c r="AE709" s="87" t="s">
        <v>106</v>
      </c>
      <c r="AF709" s="86" t="s">
        <v>7864</v>
      </c>
      <c r="AG709" s="87" t="s">
        <v>177</v>
      </c>
      <c r="AH709" s="87" t="s">
        <v>10218</v>
      </c>
      <c r="AI709" s="87" t="s">
        <v>104</v>
      </c>
      <c r="AJ709" s="87" t="s">
        <v>204</v>
      </c>
      <c r="AK709" s="88"/>
      <c r="AL709" s="83" t="s">
        <v>107</v>
      </c>
      <c r="AM709" s="89" t="s">
        <v>454</v>
      </c>
      <c r="AN709" s="90" t="s">
        <v>416</v>
      </c>
      <c r="AO709" s="91" t="s">
        <v>643</v>
      </c>
      <c r="AP709" s="90">
        <v>8.3333333333332202</v>
      </c>
      <c r="AQ709" s="92" t="s">
        <v>102</v>
      </c>
      <c r="AR709" s="93" t="s">
        <v>102</v>
      </c>
      <c r="AS709" s="93" t="s">
        <v>102</v>
      </c>
      <c r="AT709" s="93" t="s">
        <v>102</v>
      </c>
      <c r="AU709" s="210" t="s">
        <v>645</v>
      </c>
      <c r="AV709" s="93" t="s">
        <v>185</v>
      </c>
      <c r="AW709" s="94" t="s">
        <v>102</v>
      </c>
      <c r="AX709" s="93" t="s">
        <v>105</v>
      </c>
      <c r="AY709" s="95" t="s">
        <v>104</v>
      </c>
      <c r="AZ709" s="93" t="s">
        <v>102</v>
      </c>
      <c r="BA709" s="93" t="s">
        <v>102</v>
      </c>
      <c r="BB709" s="93" t="s">
        <v>102</v>
      </c>
      <c r="BC709" s="93" t="s">
        <v>102</v>
      </c>
      <c r="BD709" s="96" t="s">
        <v>102</v>
      </c>
      <c r="BE709" s="90">
        <v>-343.66666666666703</v>
      </c>
      <c r="BF709" s="93" t="s">
        <v>102</v>
      </c>
      <c r="BG709" s="93" t="s">
        <v>102</v>
      </c>
      <c r="BH709" s="93" t="s">
        <v>102</v>
      </c>
      <c r="BI709" s="93" t="s">
        <v>102</v>
      </c>
      <c r="BJ709" s="210" t="s">
        <v>643</v>
      </c>
      <c r="BK709" s="93" t="s">
        <v>196</v>
      </c>
      <c r="BL709" s="97" t="s">
        <v>102</v>
      </c>
      <c r="BM709" s="93" t="s">
        <v>105</v>
      </c>
      <c r="BN709" s="93" t="s">
        <v>596</v>
      </c>
      <c r="BO709" s="93" t="s">
        <v>102</v>
      </c>
      <c r="BP709" s="98" t="s">
        <v>102</v>
      </c>
      <c r="BQ709" s="93" t="s">
        <v>102</v>
      </c>
      <c r="BR709" s="93" t="s">
        <v>102</v>
      </c>
      <c r="BS709" s="93" t="s">
        <v>102</v>
      </c>
      <c r="BT709" s="99" t="s">
        <v>591</v>
      </c>
      <c r="BU709" s="100" t="s">
        <v>11780</v>
      </c>
      <c r="BV709" s="101" t="s">
        <v>471</v>
      </c>
      <c r="BW709" s="136"/>
      <c r="BX709" s="103" t="s">
        <v>565</v>
      </c>
      <c r="BY709" s="104" t="s">
        <v>190</v>
      </c>
      <c r="BZ709" s="136"/>
      <c r="CA709" s="83" t="s">
        <v>599</v>
      </c>
      <c r="CB709" s="106" t="s">
        <v>647</v>
      </c>
      <c r="CC709" s="106" t="s">
        <v>11781</v>
      </c>
      <c r="CD709" s="107"/>
      <c r="CE709" s="108" t="s">
        <v>107</v>
      </c>
      <c r="CF709" s="108" t="s">
        <v>107</v>
      </c>
      <c r="CG709" s="109"/>
      <c r="CH709" s="110" t="s">
        <v>107</v>
      </c>
      <c r="CI709" s="111"/>
      <c r="CJ709" s="112">
        <v>6710</v>
      </c>
      <c r="CK709" s="113">
        <v>86</v>
      </c>
      <c r="CL709" s="114" t="s">
        <v>134</v>
      </c>
      <c r="CM709" s="114" t="s">
        <v>108</v>
      </c>
      <c r="CN709" s="114"/>
      <c r="CO709" s="115" t="s">
        <v>102</v>
      </c>
      <c r="CP709" s="115" t="s">
        <v>102</v>
      </c>
      <c r="CQ709" s="115" t="s">
        <v>102</v>
      </c>
      <c r="CR709" s="115" t="s">
        <v>102</v>
      </c>
      <c r="CS709" s="116"/>
      <c r="CT709" s="117" t="s">
        <v>109</v>
      </c>
      <c r="CU709" s="117" t="s">
        <v>109</v>
      </c>
      <c r="CV709" s="83">
        <v>705</v>
      </c>
      <c r="CW709" s="83" t="s">
        <v>108</v>
      </c>
      <c r="CX709" s="83">
        <v>705</v>
      </c>
      <c r="CY709" s="83" t="s">
        <v>108</v>
      </c>
      <c r="CZ709" s="83">
        <v>7033</v>
      </c>
      <c r="DA709" s="83" t="s">
        <v>419</v>
      </c>
      <c r="DB709" s="83" t="s">
        <v>130</v>
      </c>
      <c r="DC709" s="83" t="s">
        <v>499</v>
      </c>
      <c r="DD709" s="83">
        <v>1754</v>
      </c>
      <c r="DE709" s="83" t="s">
        <v>444</v>
      </c>
      <c r="DF709" s="83" t="s">
        <v>130</v>
      </c>
      <c r="DG709" s="83" t="s">
        <v>499</v>
      </c>
      <c r="DH709" s="83"/>
      <c r="DI709" s="83">
        <v>0</v>
      </c>
      <c r="DJ709" s="83">
        <v>1</v>
      </c>
      <c r="DK709" s="83">
        <v>0</v>
      </c>
      <c r="DL709" s="83">
        <v>0</v>
      </c>
      <c r="DM709" s="83">
        <v>0</v>
      </c>
      <c r="DN709" s="83">
        <v>0</v>
      </c>
      <c r="DO709" s="83">
        <v>0</v>
      </c>
      <c r="DP709" s="83">
        <v>0</v>
      </c>
      <c r="DQ709" s="83">
        <v>0</v>
      </c>
      <c r="DR709" s="83">
        <v>0</v>
      </c>
      <c r="DS709" s="83">
        <v>0</v>
      </c>
      <c r="DT709" s="83">
        <v>3</v>
      </c>
      <c r="DU709" s="83">
        <v>3</v>
      </c>
      <c r="DV709" s="83">
        <v>0</v>
      </c>
      <c r="DW709" s="83">
        <v>0</v>
      </c>
      <c r="DX709" s="83">
        <v>3</v>
      </c>
      <c r="DY709" s="85">
        <v>44351</v>
      </c>
      <c r="DZ709" s="83" t="s">
        <v>4756</v>
      </c>
      <c r="EA709" s="83" t="s">
        <v>102</v>
      </c>
      <c r="EB709" s="83" t="s">
        <v>482</v>
      </c>
      <c r="EC709" s="83">
        <v>705</v>
      </c>
      <c r="ED709" s="83" t="s">
        <v>483</v>
      </c>
      <c r="EE709" s="83">
        <v>1</v>
      </c>
      <c r="EF709" s="83">
        <v>0</v>
      </c>
      <c r="EG709" s="83">
        <v>0</v>
      </c>
      <c r="EH709" s="83" t="s">
        <v>109</v>
      </c>
      <c r="EI709" s="83" t="s">
        <v>108</v>
      </c>
      <c r="EJ709" s="83" t="s">
        <v>583</v>
      </c>
      <c r="EK709" s="83">
        <v>0</v>
      </c>
      <c r="EL709" s="83">
        <v>0</v>
      </c>
      <c r="EM709" s="83">
        <v>1</v>
      </c>
      <c r="EN709" s="83" t="s">
        <v>497</v>
      </c>
      <c r="EO709" s="83"/>
      <c r="EP709" s="83" t="s">
        <v>436</v>
      </c>
      <c r="EQ709" s="136">
        <v>1</v>
      </c>
      <c r="ER709" s="136">
        <v>1</v>
      </c>
      <c r="ES709" s="136">
        <v>1</v>
      </c>
      <c r="ET709" s="136">
        <v>1</v>
      </c>
      <c r="EU709" s="215" t="s">
        <v>269</v>
      </c>
      <c r="EV709" s="136">
        <v>1</v>
      </c>
      <c r="EW709" s="136">
        <v>1</v>
      </c>
      <c r="EX709" s="136">
        <v>1</v>
      </c>
      <c r="EY709" s="136">
        <v>1</v>
      </c>
      <c r="EZ709" s="136">
        <v>1</v>
      </c>
      <c r="FP709" s="215" t="s">
        <v>592</v>
      </c>
      <c r="FQ709" s="136" t="b">
        <v>1</v>
      </c>
      <c r="FR709" s="136" t="b">
        <v>1</v>
      </c>
      <c r="FS709" s="136" t="b">
        <v>1</v>
      </c>
      <c r="FT709" s="136" t="b">
        <v>1</v>
      </c>
      <c r="FX709" s="215" t="s">
        <v>269</v>
      </c>
    </row>
    <row r="710" spans="1:180" ht="60" customHeight="1" x14ac:dyDescent="0.55000000000000004">
      <c r="A710" s="83" t="s">
        <v>130</v>
      </c>
      <c r="B710" s="83" t="s">
        <v>98</v>
      </c>
      <c r="C710" s="136">
        <v>142459</v>
      </c>
      <c r="D710" s="207" t="s">
        <v>627</v>
      </c>
      <c r="E710" s="208" t="s">
        <v>630</v>
      </c>
      <c r="F710" s="83" t="s">
        <v>108</v>
      </c>
      <c r="G710" s="85">
        <v>20621</v>
      </c>
      <c r="H710" s="83" t="s">
        <v>102</v>
      </c>
      <c r="I710" s="85">
        <v>39794</v>
      </c>
      <c r="J710" s="83" t="s">
        <v>228</v>
      </c>
      <c r="K710" s="216">
        <v>683713965557</v>
      </c>
      <c r="L710" s="83" t="s">
        <v>191</v>
      </c>
      <c r="M710" s="85">
        <v>43631</v>
      </c>
      <c r="N710" s="83">
        <v>-2831.6666666666702</v>
      </c>
      <c r="O710" s="83" t="s">
        <v>180</v>
      </c>
      <c r="P710" s="83" t="s">
        <v>181</v>
      </c>
      <c r="Q710" s="208" t="s">
        <v>7868</v>
      </c>
      <c r="R710" s="83" t="s">
        <v>102</v>
      </c>
      <c r="S710" s="83" t="s">
        <v>102</v>
      </c>
      <c r="T710" s="83" t="s">
        <v>199</v>
      </c>
      <c r="U710" s="83" t="s">
        <v>10219</v>
      </c>
      <c r="V710" s="83" t="s">
        <v>104</v>
      </c>
      <c r="W710" s="83" t="s">
        <v>105</v>
      </c>
      <c r="X710" s="86" t="s">
        <v>7868</v>
      </c>
      <c r="Y710" s="87" t="s">
        <v>102</v>
      </c>
      <c r="Z710" s="87" t="s">
        <v>102</v>
      </c>
      <c r="AA710" s="87" t="s">
        <v>199</v>
      </c>
      <c r="AB710" s="87" t="s">
        <v>10219</v>
      </c>
      <c r="AC710" s="87" t="s">
        <v>104</v>
      </c>
      <c r="AD710" s="87" t="s">
        <v>105</v>
      </c>
      <c r="AE710" s="87" t="s">
        <v>106</v>
      </c>
      <c r="AF710" s="86" t="s">
        <v>7868</v>
      </c>
      <c r="AG710" s="87" t="s">
        <v>489</v>
      </c>
      <c r="AH710" s="87" t="s">
        <v>10220</v>
      </c>
      <c r="AI710" s="87" t="s">
        <v>104</v>
      </c>
      <c r="AJ710" s="87" t="s">
        <v>204</v>
      </c>
      <c r="AK710" s="88"/>
      <c r="AL710" s="83" t="s">
        <v>107</v>
      </c>
      <c r="AM710" s="89" t="s">
        <v>454</v>
      </c>
      <c r="AN710" s="90" t="s">
        <v>416</v>
      </c>
      <c r="AO710" s="91" t="s">
        <v>641</v>
      </c>
      <c r="AP710" s="90">
        <v>8.3333333333332202</v>
      </c>
      <c r="AQ710" s="92" t="s">
        <v>211</v>
      </c>
      <c r="AR710" s="93" t="s">
        <v>102</v>
      </c>
      <c r="AS710" s="93" t="s">
        <v>102</v>
      </c>
      <c r="AT710" s="93" t="s">
        <v>102</v>
      </c>
      <c r="AU710" s="210" t="s">
        <v>641</v>
      </c>
      <c r="AV710" s="93" t="s">
        <v>192</v>
      </c>
      <c r="AW710" s="94" t="s">
        <v>102</v>
      </c>
      <c r="AX710" s="93" t="s">
        <v>105</v>
      </c>
      <c r="AY710" s="95" t="s">
        <v>188</v>
      </c>
      <c r="AZ710" s="93" t="s">
        <v>102</v>
      </c>
      <c r="BA710" s="93" t="s">
        <v>10221</v>
      </c>
      <c r="BB710" s="93" t="s">
        <v>102</v>
      </c>
      <c r="BC710" s="93" t="s">
        <v>102</v>
      </c>
      <c r="BD710" s="96" t="s">
        <v>102</v>
      </c>
      <c r="BE710" s="90">
        <v>-344.16666666666703</v>
      </c>
      <c r="BF710" s="93" t="s">
        <v>211</v>
      </c>
      <c r="BG710" s="93" t="s">
        <v>102</v>
      </c>
      <c r="BH710" s="93" t="s">
        <v>102</v>
      </c>
      <c r="BI710" s="93" t="s">
        <v>102</v>
      </c>
      <c r="BJ710" s="210" t="s">
        <v>646</v>
      </c>
      <c r="BK710" s="93" t="s">
        <v>182</v>
      </c>
      <c r="BL710" s="97" t="s">
        <v>102</v>
      </c>
      <c r="BM710" s="93" t="s">
        <v>105</v>
      </c>
      <c r="BN710" s="93" t="s">
        <v>104</v>
      </c>
      <c r="BO710" s="93" t="s">
        <v>102</v>
      </c>
      <c r="BP710" s="98">
        <v>20180442</v>
      </c>
      <c r="BQ710" s="93" t="s">
        <v>102</v>
      </c>
      <c r="BR710" s="93" t="s">
        <v>102</v>
      </c>
      <c r="BS710" s="93" t="s">
        <v>102</v>
      </c>
      <c r="BT710" s="99" t="s">
        <v>591</v>
      </c>
      <c r="BU710" s="100" t="s">
        <v>11782</v>
      </c>
      <c r="BV710" s="101" t="s">
        <v>471</v>
      </c>
      <c r="BW710" s="136"/>
      <c r="BX710" s="103" t="s">
        <v>565</v>
      </c>
      <c r="BY710" s="104" t="s">
        <v>190</v>
      </c>
      <c r="BZ710" s="136"/>
      <c r="CA710" s="83" t="s">
        <v>599</v>
      </c>
      <c r="CB710" s="106" t="s">
        <v>647</v>
      </c>
      <c r="CC710" s="106" t="s">
        <v>11783</v>
      </c>
      <c r="CD710" s="107"/>
      <c r="CE710" s="108" t="s">
        <v>107</v>
      </c>
      <c r="CF710" s="108" t="s">
        <v>107</v>
      </c>
      <c r="CG710" s="109"/>
      <c r="CH710" s="110" t="s">
        <v>107</v>
      </c>
      <c r="CI710" s="111"/>
      <c r="CJ710" s="112">
        <v>6710</v>
      </c>
      <c r="CK710" s="113">
        <v>86</v>
      </c>
      <c r="CL710" s="114" t="s">
        <v>134</v>
      </c>
      <c r="CM710" s="114" t="s">
        <v>108</v>
      </c>
      <c r="CN710" s="114"/>
      <c r="CO710" s="115" t="s">
        <v>102</v>
      </c>
      <c r="CP710" s="115" t="s">
        <v>102</v>
      </c>
      <c r="CQ710" s="115" t="s">
        <v>102</v>
      </c>
      <c r="CR710" s="115" t="s">
        <v>102</v>
      </c>
      <c r="CS710" s="116"/>
      <c r="CT710" s="117" t="s">
        <v>109</v>
      </c>
      <c r="CU710" s="117" t="s">
        <v>109</v>
      </c>
      <c r="CV710" s="83">
        <v>706</v>
      </c>
      <c r="CW710" s="83" t="s">
        <v>108</v>
      </c>
      <c r="CX710" s="83">
        <v>706</v>
      </c>
      <c r="CY710" s="83" t="s">
        <v>108</v>
      </c>
      <c r="CZ710" s="83">
        <v>7034</v>
      </c>
      <c r="DA710" s="83" t="s">
        <v>419</v>
      </c>
      <c r="DB710" s="83" t="s">
        <v>130</v>
      </c>
      <c r="DC710" s="83" t="s">
        <v>499</v>
      </c>
      <c r="DD710" s="83">
        <v>1755</v>
      </c>
      <c r="DE710" s="83" t="s">
        <v>444</v>
      </c>
      <c r="DF710" s="83" t="s">
        <v>130</v>
      </c>
      <c r="DG710" s="83" t="s">
        <v>499</v>
      </c>
      <c r="DH710" s="83"/>
      <c r="DI710" s="83">
        <v>0</v>
      </c>
      <c r="DJ710" s="83">
        <v>1</v>
      </c>
      <c r="DK710" s="83">
        <v>0</v>
      </c>
      <c r="DL710" s="83">
        <v>0</v>
      </c>
      <c r="DM710" s="83">
        <v>0</v>
      </c>
      <c r="DN710" s="83">
        <v>0</v>
      </c>
      <c r="DO710" s="83">
        <v>0</v>
      </c>
      <c r="DP710" s="83">
        <v>0</v>
      </c>
      <c r="DQ710" s="83">
        <v>0</v>
      </c>
      <c r="DR710" s="83">
        <v>0</v>
      </c>
      <c r="DS710" s="83">
        <v>0</v>
      </c>
      <c r="DT710" s="83">
        <v>3</v>
      </c>
      <c r="DU710" s="83">
        <v>3</v>
      </c>
      <c r="DV710" s="83">
        <v>0</v>
      </c>
      <c r="DW710" s="83">
        <v>0</v>
      </c>
      <c r="DX710" s="83">
        <v>3</v>
      </c>
      <c r="DY710" s="85">
        <v>44352</v>
      </c>
      <c r="DZ710" s="83" t="s">
        <v>4757</v>
      </c>
      <c r="EA710" s="83" t="s">
        <v>102</v>
      </c>
      <c r="EB710" s="83" t="s">
        <v>482</v>
      </c>
      <c r="EC710" s="83">
        <v>706</v>
      </c>
      <c r="ED710" s="83" t="s">
        <v>483</v>
      </c>
      <c r="EE710" s="83">
        <v>1</v>
      </c>
      <c r="EF710" s="83">
        <v>0</v>
      </c>
      <c r="EG710" s="83">
        <v>0</v>
      </c>
      <c r="EH710" s="83" t="s">
        <v>109</v>
      </c>
      <c r="EI710" s="83" t="s">
        <v>108</v>
      </c>
      <c r="EJ710" s="83" t="s">
        <v>583</v>
      </c>
      <c r="EK710" s="83">
        <v>0</v>
      </c>
      <c r="EL710" s="83">
        <v>0</v>
      </c>
      <c r="EM710" s="83">
        <v>1</v>
      </c>
      <c r="EN710" s="83" t="s">
        <v>497</v>
      </c>
      <c r="EO710" s="83"/>
      <c r="EP710" s="83" t="s">
        <v>436</v>
      </c>
      <c r="EQ710" s="136">
        <v>1</v>
      </c>
      <c r="ER710" s="136">
        <v>1</v>
      </c>
      <c r="ES710" s="136">
        <v>1</v>
      </c>
      <c r="ET710" s="136">
        <v>1</v>
      </c>
      <c r="EU710" s="215" t="s">
        <v>269</v>
      </c>
      <c r="EV710" s="136">
        <v>1</v>
      </c>
      <c r="EW710" s="136">
        <v>1</v>
      </c>
      <c r="EX710" s="136">
        <v>1</v>
      </c>
      <c r="EY710" s="136">
        <v>1</v>
      </c>
      <c r="EZ710" s="136">
        <v>1</v>
      </c>
      <c r="FP710" s="215" t="s">
        <v>592</v>
      </c>
      <c r="FQ710" s="136" t="b">
        <v>1</v>
      </c>
      <c r="FR710" s="136" t="b">
        <v>1</v>
      </c>
      <c r="FS710" s="136" t="b">
        <v>1</v>
      </c>
      <c r="FT710" s="136" t="b">
        <v>1</v>
      </c>
      <c r="FX710" s="215" t="s">
        <v>269</v>
      </c>
    </row>
    <row r="711" spans="1:180" ht="60" customHeight="1" x14ac:dyDescent="0.55000000000000004">
      <c r="A711" s="83" t="s">
        <v>130</v>
      </c>
      <c r="B711" s="83" t="s">
        <v>98</v>
      </c>
      <c r="C711" s="136">
        <v>847240</v>
      </c>
      <c r="D711" s="207" t="s">
        <v>628</v>
      </c>
      <c r="E711" s="208" t="s">
        <v>633</v>
      </c>
      <c r="F711" s="83" t="s">
        <v>108</v>
      </c>
      <c r="G711" s="85">
        <v>22744</v>
      </c>
      <c r="H711" s="83" t="s">
        <v>102</v>
      </c>
      <c r="I711" s="85">
        <v>39772</v>
      </c>
      <c r="J711" s="83" t="s">
        <v>228</v>
      </c>
      <c r="K711" s="216">
        <v>464705525874</v>
      </c>
      <c r="L711" s="83" t="s">
        <v>191</v>
      </c>
      <c r="M711" s="85">
        <v>43619</v>
      </c>
      <c r="N711" s="83">
        <v>-2836.6666666666702</v>
      </c>
      <c r="O711" s="83" t="s">
        <v>193</v>
      </c>
      <c r="P711" s="83" t="s">
        <v>181</v>
      </c>
      <c r="Q711" s="208" t="s">
        <v>7872</v>
      </c>
      <c r="R711" s="83" t="s">
        <v>102</v>
      </c>
      <c r="S711" s="83" t="s">
        <v>102</v>
      </c>
      <c r="T711" s="83" t="s">
        <v>133</v>
      </c>
      <c r="U711" s="83" t="s">
        <v>10222</v>
      </c>
      <c r="V711" s="83" t="s">
        <v>111</v>
      </c>
      <c r="W711" s="83" t="s">
        <v>105</v>
      </c>
      <c r="X711" s="86" t="s">
        <v>7872</v>
      </c>
      <c r="Y711" s="87" t="s">
        <v>102</v>
      </c>
      <c r="Z711" s="87" t="s">
        <v>102</v>
      </c>
      <c r="AA711" s="87" t="s">
        <v>133</v>
      </c>
      <c r="AB711" s="87" t="s">
        <v>10222</v>
      </c>
      <c r="AC711" s="87" t="s">
        <v>111</v>
      </c>
      <c r="AD711" s="87" t="s">
        <v>105</v>
      </c>
      <c r="AE711" s="87" t="s">
        <v>106</v>
      </c>
      <c r="AF711" s="86" t="s">
        <v>7872</v>
      </c>
      <c r="AG711" s="87" t="s">
        <v>486</v>
      </c>
      <c r="AH711" s="87" t="s">
        <v>10222</v>
      </c>
      <c r="AI711" s="87" t="s">
        <v>111</v>
      </c>
      <c r="AJ711" s="87" t="s">
        <v>204</v>
      </c>
      <c r="AK711" s="88"/>
      <c r="AL711" s="83" t="s">
        <v>107</v>
      </c>
      <c r="AM711" s="89" t="s">
        <v>454</v>
      </c>
      <c r="AN711" s="90" t="s">
        <v>416</v>
      </c>
      <c r="AO711" s="91" t="s">
        <v>642</v>
      </c>
      <c r="AP711" s="90">
        <v>8.3333333333332202</v>
      </c>
      <c r="AQ711" s="92" t="s">
        <v>102</v>
      </c>
      <c r="AR711" s="93" t="s">
        <v>102</v>
      </c>
      <c r="AS711" s="93" t="s">
        <v>102</v>
      </c>
      <c r="AT711" s="93" t="s">
        <v>102</v>
      </c>
      <c r="AU711" s="210" t="s">
        <v>644</v>
      </c>
      <c r="AV711" s="93" t="s">
        <v>185</v>
      </c>
      <c r="AW711" s="94" t="s">
        <v>102</v>
      </c>
      <c r="AX711" s="93" t="s">
        <v>183</v>
      </c>
      <c r="AY711" s="95" t="s">
        <v>111</v>
      </c>
      <c r="AZ711" s="93" t="s">
        <v>102</v>
      </c>
      <c r="BA711" s="93" t="s">
        <v>102</v>
      </c>
      <c r="BB711" s="93" t="s">
        <v>102</v>
      </c>
      <c r="BC711" s="93" t="s">
        <v>102</v>
      </c>
      <c r="BD711" s="96" t="s">
        <v>102</v>
      </c>
      <c r="BE711" s="90">
        <v>-344.66666666666703</v>
      </c>
      <c r="BF711" s="93" t="s">
        <v>102</v>
      </c>
      <c r="BG711" s="93" t="s">
        <v>102</v>
      </c>
      <c r="BH711" s="93" t="s">
        <v>102</v>
      </c>
      <c r="BI711" s="93" t="s">
        <v>102</v>
      </c>
      <c r="BJ711" s="210" t="s">
        <v>642</v>
      </c>
      <c r="BK711" s="93" t="s">
        <v>192</v>
      </c>
      <c r="BL711" s="97" t="s">
        <v>102</v>
      </c>
      <c r="BM711" s="93" t="s">
        <v>183</v>
      </c>
      <c r="BN711" s="93" t="s">
        <v>106</v>
      </c>
      <c r="BO711" s="93" t="s">
        <v>102</v>
      </c>
      <c r="BP711" s="98" t="s">
        <v>102</v>
      </c>
      <c r="BQ711" s="93" t="s">
        <v>102</v>
      </c>
      <c r="BR711" s="93" t="s">
        <v>102</v>
      </c>
      <c r="BS711" s="93" t="s">
        <v>102</v>
      </c>
      <c r="BT711" s="99" t="s">
        <v>591</v>
      </c>
      <c r="BU711" s="100" t="s">
        <v>11784</v>
      </c>
      <c r="BV711" s="101" t="s">
        <v>471</v>
      </c>
      <c r="BW711" s="136"/>
      <c r="BX711" s="103" t="s">
        <v>565</v>
      </c>
      <c r="BY711" s="104" t="s">
        <v>190</v>
      </c>
      <c r="BZ711" s="136"/>
      <c r="CA711" s="83" t="s">
        <v>599</v>
      </c>
      <c r="CB711" s="106" t="s">
        <v>647</v>
      </c>
      <c r="CC711" s="106" t="s">
        <v>11785</v>
      </c>
      <c r="CD711" s="107"/>
      <c r="CE711" s="108" t="s">
        <v>107</v>
      </c>
      <c r="CF711" s="108" t="s">
        <v>107</v>
      </c>
      <c r="CG711" s="109"/>
      <c r="CH711" s="110" t="s">
        <v>107</v>
      </c>
      <c r="CI711" s="111"/>
      <c r="CJ711" s="112">
        <v>6710</v>
      </c>
      <c r="CK711" s="113">
        <v>86</v>
      </c>
      <c r="CL711" s="114" t="s">
        <v>134</v>
      </c>
      <c r="CM711" s="114" t="s">
        <v>108</v>
      </c>
      <c r="CN711" s="114"/>
      <c r="CO711" s="115" t="s">
        <v>102</v>
      </c>
      <c r="CP711" s="115" t="s">
        <v>102</v>
      </c>
      <c r="CQ711" s="115" t="s">
        <v>102</v>
      </c>
      <c r="CR711" s="115" t="s">
        <v>102</v>
      </c>
      <c r="CS711" s="116"/>
      <c r="CT711" s="117" t="s">
        <v>109</v>
      </c>
      <c r="CU711" s="117" t="s">
        <v>109</v>
      </c>
      <c r="CV711" s="83">
        <v>707</v>
      </c>
      <c r="CW711" s="83" t="s">
        <v>108</v>
      </c>
      <c r="CX711" s="83">
        <v>707</v>
      </c>
      <c r="CY711" s="83" t="s">
        <v>108</v>
      </c>
      <c r="CZ711" s="83">
        <v>7035</v>
      </c>
      <c r="DA711" s="83" t="s">
        <v>419</v>
      </c>
      <c r="DB711" s="83" t="s">
        <v>130</v>
      </c>
      <c r="DC711" s="83" t="s">
        <v>499</v>
      </c>
      <c r="DD711" s="83">
        <v>1756</v>
      </c>
      <c r="DE711" s="83" t="s">
        <v>444</v>
      </c>
      <c r="DF711" s="83" t="s">
        <v>130</v>
      </c>
      <c r="DG711" s="83" t="s">
        <v>499</v>
      </c>
      <c r="DH711" s="83"/>
      <c r="DI711" s="83">
        <v>0</v>
      </c>
      <c r="DJ711" s="83">
        <v>1</v>
      </c>
      <c r="DK711" s="83">
        <v>0</v>
      </c>
      <c r="DL711" s="83">
        <v>0</v>
      </c>
      <c r="DM711" s="83">
        <v>0</v>
      </c>
      <c r="DN711" s="83">
        <v>0</v>
      </c>
      <c r="DO711" s="83">
        <v>0</v>
      </c>
      <c r="DP711" s="83">
        <v>0</v>
      </c>
      <c r="DQ711" s="83">
        <v>0</v>
      </c>
      <c r="DR711" s="83">
        <v>0</v>
      </c>
      <c r="DS711" s="83">
        <v>0</v>
      </c>
      <c r="DT711" s="83">
        <v>3</v>
      </c>
      <c r="DU711" s="83">
        <v>3</v>
      </c>
      <c r="DV711" s="83">
        <v>0</v>
      </c>
      <c r="DW711" s="83">
        <v>0</v>
      </c>
      <c r="DX711" s="83">
        <v>3</v>
      </c>
      <c r="DY711" s="85">
        <v>44353</v>
      </c>
      <c r="DZ711" s="83" t="s">
        <v>4758</v>
      </c>
      <c r="EA711" s="83" t="s">
        <v>102</v>
      </c>
      <c r="EB711" s="83" t="s">
        <v>482</v>
      </c>
      <c r="EC711" s="83">
        <v>707</v>
      </c>
      <c r="ED711" s="83" t="s">
        <v>483</v>
      </c>
      <c r="EE711" s="83">
        <v>1</v>
      </c>
      <c r="EF711" s="83">
        <v>0</v>
      </c>
      <c r="EG711" s="83">
        <v>0</v>
      </c>
      <c r="EH711" s="83" t="s">
        <v>109</v>
      </c>
      <c r="EI711" s="83" t="s">
        <v>108</v>
      </c>
      <c r="EJ711" s="83" t="s">
        <v>583</v>
      </c>
      <c r="EK711" s="83">
        <v>0</v>
      </c>
      <c r="EL711" s="83">
        <v>0</v>
      </c>
      <c r="EM711" s="83">
        <v>1</v>
      </c>
      <c r="EN711" s="83" t="s">
        <v>497</v>
      </c>
      <c r="EO711" s="83"/>
      <c r="EP711" s="83" t="s">
        <v>436</v>
      </c>
      <c r="EQ711" s="136">
        <v>1</v>
      </c>
      <c r="ER711" s="136">
        <v>1</v>
      </c>
      <c r="ES711" s="136">
        <v>1</v>
      </c>
      <c r="ET711" s="136">
        <v>1</v>
      </c>
      <c r="EU711" s="215" t="s">
        <v>269</v>
      </c>
      <c r="EV711" s="136">
        <v>1</v>
      </c>
      <c r="EW711" s="136">
        <v>1</v>
      </c>
      <c r="EX711" s="136">
        <v>1</v>
      </c>
      <c r="EY711" s="136">
        <v>1</v>
      </c>
      <c r="EZ711" s="136">
        <v>1</v>
      </c>
      <c r="FP711" s="215" t="s">
        <v>592</v>
      </c>
      <c r="FQ711" s="136" t="b">
        <v>1</v>
      </c>
      <c r="FR711" s="136" t="b">
        <v>1</v>
      </c>
      <c r="FS711" s="136" t="b">
        <v>1</v>
      </c>
      <c r="FT711" s="136" t="b">
        <v>1</v>
      </c>
      <c r="FX711" s="215" t="s">
        <v>269</v>
      </c>
    </row>
    <row r="712" spans="1:180" ht="60" customHeight="1" x14ac:dyDescent="0.55000000000000004">
      <c r="A712" s="83" t="s">
        <v>130</v>
      </c>
      <c r="B712" s="83" t="s">
        <v>98</v>
      </c>
      <c r="C712" s="136">
        <v>871051</v>
      </c>
      <c r="D712" s="207" t="s">
        <v>629</v>
      </c>
      <c r="E712" s="208" t="s">
        <v>634</v>
      </c>
      <c r="F712" s="83" t="s">
        <v>108</v>
      </c>
      <c r="G712" s="85">
        <v>26341</v>
      </c>
      <c r="H712" s="83" t="s">
        <v>102</v>
      </c>
      <c r="I712" s="85">
        <v>34633</v>
      </c>
      <c r="J712" s="83" t="s">
        <v>228</v>
      </c>
      <c r="K712" s="216">
        <v>934640567840</v>
      </c>
      <c r="L712" s="83" t="s">
        <v>191</v>
      </c>
      <c r="M712" s="85">
        <v>43642</v>
      </c>
      <c r="N712" s="83">
        <v>-2841.6666666666702</v>
      </c>
      <c r="O712" s="83" t="s">
        <v>193</v>
      </c>
      <c r="P712" s="83" t="s">
        <v>181</v>
      </c>
      <c r="Q712" s="208" t="s">
        <v>7876</v>
      </c>
      <c r="R712" s="83" t="s">
        <v>102</v>
      </c>
      <c r="S712" s="83" t="s">
        <v>102</v>
      </c>
      <c r="T712" s="83" t="s">
        <v>131</v>
      </c>
      <c r="U712" s="83" t="s">
        <v>10223</v>
      </c>
      <c r="V712" s="83" t="s">
        <v>104</v>
      </c>
      <c r="W712" s="83" t="s">
        <v>105</v>
      </c>
      <c r="X712" s="86" t="s">
        <v>7876</v>
      </c>
      <c r="Y712" s="87" t="s">
        <v>102</v>
      </c>
      <c r="Z712" s="87" t="s">
        <v>102</v>
      </c>
      <c r="AA712" s="87" t="s">
        <v>131</v>
      </c>
      <c r="AB712" s="87" t="s">
        <v>10223</v>
      </c>
      <c r="AC712" s="87" t="s">
        <v>104</v>
      </c>
      <c r="AD712" s="87" t="s">
        <v>105</v>
      </c>
      <c r="AE712" s="87" t="s">
        <v>106</v>
      </c>
      <c r="AF712" s="86" t="s">
        <v>7876</v>
      </c>
      <c r="AG712" s="87" t="s">
        <v>177</v>
      </c>
      <c r="AH712" s="87" t="s">
        <v>10223</v>
      </c>
      <c r="AI712" s="87" t="s">
        <v>104</v>
      </c>
      <c r="AJ712" s="87" t="s">
        <v>204</v>
      </c>
      <c r="AK712" s="88"/>
      <c r="AL712" s="83" t="s">
        <v>107</v>
      </c>
      <c r="AM712" s="89" t="s">
        <v>454</v>
      </c>
      <c r="AN712" s="90" t="s">
        <v>416</v>
      </c>
      <c r="AO712" s="91" t="s">
        <v>643</v>
      </c>
      <c r="AP712" s="90">
        <v>8.3333333333332202</v>
      </c>
      <c r="AQ712" s="92" t="s">
        <v>102</v>
      </c>
      <c r="AR712" s="93" t="s">
        <v>102</v>
      </c>
      <c r="AS712" s="93" t="s">
        <v>102</v>
      </c>
      <c r="AT712" s="93" t="s">
        <v>102</v>
      </c>
      <c r="AU712" s="210" t="s">
        <v>645</v>
      </c>
      <c r="AV712" s="93" t="s">
        <v>185</v>
      </c>
      <c r="AW712" s="94" t="s">
        <v>102</v>
      </c>
      <c r="AX712" s="93" t="s">
        <v>105</v>
      </c>
      <c r="AY712" s="95" t="s">
        <v>104</v>
      </c>
      <c r="AZ712" s="93" t="s">
        <v>102</v>
      </c>
      <c r="BA712" s="93" t="s">
        <v>102</v>
      </c>
      <c r="BB712" s="93" t="s">
        <v>102</v>
      </c>
      <c r="BC712" s="93" t="s">
        <v>102</v>
      </c>
      <c r="BD712" s="96" t="s">
        <v>102</v>
      </c>
      <c r="BE712" s="90">
        <v>-345.16666666666703</v>
      </c>
      <c r="BF712" s="93" t="s">
        <v>102</v>
      </c>
      <c r="BG712" s="93" t="s">
        <v>102</v>
      </c>
      <c r="BH712" s="93" t="s">
        <v>102</v>
      </c>
      <c r="BI712" s="93" t="s">
        <v>102</v>
      </c>
      <c r="BJ712" s="210" t="s">
        <v>643</v>
      </c>
      <c r="BK712" s="93" t="s">
        <v>196</v>
      </c>
      <c r="BL712" s="97" t="s">
        <v>102</v>
      </c>
      <c r="BM712" s="93" t="s">
        <v>105</v>
      </c>
      <c r="BN712" s="93" t="s">
        <v>596</v>
      </c>
      <c r="BO712" s="93" t="s">
        <v>102</v>
      </c>
      <c r="BP712" s="98" t="s">
        <v>102</v>
      </c>
      <c r="BQ712" s="93" t="s">
        <v>102</v>
      </c>
      <c r="BR712" s="93" t="s">
        <v>102</v>
      </c>
      <c r="BS712" s="93" t="s">
        <v>102</v>
      </c>
      <c r="BT712" s="99" t="s">
        <v>591</v>
      </c>
      <c r="BU712" s="100" t="s">
        <v>11786</v>
      </c>
      <c r="BV712" s="101" t="s">
        <v>471</v>
      </c>
      <c r="BW712" s="136"/>
      <c r="BX712" s="103" t="s">
        <v>565</v>
      </c>
      <c r="BY712" s="104" t="s">
        <v>190</v>
      </c>
      <c r="BZ712" s="136"/>
      <c r="CA712" s="83" t="s">
        <v>599</v>
      </c>
      <c r="CB712" s="106" t="s">
        <v>647</v>
      </c>
      <c r="CC712" s="106" t="s">
        <v>11787</v>
      </c>
      <c r="CD712" s="107"/>
      <c r="CE712" s="108" t="s">
        <v>107</v>
      </c>
      <c r="CF712" s="108" t="s">
        <v>107</v>
      </c>
      <c r="CG712" s="109"/>
      <c r="CH712" s="110" t="s">
        <v>107</v>
      </c>
      <c r="CI712" s="111"/>
      <c r="CJ712" s="112">
        <v>6710</v>
      </c>
      <c r="CK712" s="113">
        <v>86</v>
      </c>
      <c r="CL712" s="114" t="s">
        <v>134</v>
      </c>
      <c r="CM712" s="114" t="s">
        <v>108</v>
      </c>
      <c r="CN712" s="114"/>
      <c r="CO712" s="115" t="s">
        <v>102</v>
      </c>
      <c r="CP712" s="115" t="s">
        <v>102</v>
      </c>
      <c r="CQ712" s="115" t="s">
        <v>102</v>
      </c>
      <c r="CR712" s="115" t="s">
        <v>102</v>
      </c>
      <c r="CS712" s="116"/>
      <c r="CT712" s="117" t="s">
        <v>109</v>
      </c>
      <c r="CU712" s="117" t="s">
        <v>109</v>
      </c>
      <c r="CV712" s="83">
        <v>708</v>
      </c>
      <c r="CW712" s="83" t="s">
        <v>108</v>
      </c>
      <c r="CX712" s="83">
        <v>708</v>
      </c>
      <c r="CY712" s="83" t="s">
        <v>108</v>
      </c>
      <c r="CZ712" s="83">
        <v>7036</v>
      </c>
      <c r="DA712" s="83" t="s">
        <v>419</v>
      </c>
      <c r="DB712" s="83" t="s">
        <v>130</v>
      </c>
      <c r="DC712" s="83" t="s">
        <v>499</v>
      </c>
      <c r="DD712" s="83">
        <v>1757</v>
      </c>
      <c r="DE712" s="83" t="s">
        <v>444</v>
      </c>
      <c r="DF712" s="83" t="s">
        <v>130</v>
      </c>
      <c r="DG712" s="83" t="s">
        <v>499</v>
      </c>
      <c r="DH712" s="83"/>
      <c r="DI712" s="83">
        <v>0</v>
      </c>
      <c r="DJ712" s="83">
        <v>1</v>
      </c>
      <c r="DK712" s="83">
        <v>0</v>
      </c>
      <c r="DL712" s="83">
        <v>0</v>
      </c>
      <c r="DM712" s="83">
        <v>0</v>
      </c>
      <c r="DN712" s="83">
        <v>0</v>
      </c>
      <c r="DO712" s="83">
        <v>0</v>
      </c>
      <c r="DP712" s="83">
        <v>0</v>
      </c>
      <c r="DQ712" s="83">
        <v>0</v>
      </c>
      <c r="DR712" s="83">
        <v>0</v>
      </c>
      <c r="DS712" s="83">
        <v>0</v>
      </c>
      <c r="DT712" s="83">
        <v>3</v>
      </c>
      <c r="DU712" s="83">
        <v>3</v>
      </c>
      <c r="DV712" s="83">
        <v>0</v>
      </c>
      <c r="DW712" s="83">
        <v>0</v>
      </c>
      <c r="DX712" s="83">
        <v>3</v>
      </c>
      <c r="DY712" s="85">
        <v>44354</v>
      </c>
      <c r="DZ712" s="83" t="s">
        <v>4759</v>
      </c>
      <c r="EA712" s="83" t="s">
        <v>102</v>
      </c>
      <c r="EB712" s="83" t="s">
        <v>482</v>
      </c>
      <c r="EC712" s="83">
        <v>708</v>
      </c>
      <c r="ED712" s="83" t="s">
        <v>483</v>
      </c>
      <c r="EE712" s="83">
        <v>1</v>
      </c>
      <c r="EF712" s="83">
        <v>0</v>
      </c>
      <c r="EG712" s="83">
        <v>0</v>
      </c>
      <c r="EH712" s="83" t="s">
        <v>109</v>
      </c>
      <c r="EI712" s="83" t="s">
        <v>108</v>
      </c>
      <c r="EJ712" s="83" t="s">
        <v>583</v>
      </c>
      <c r="EK712" s="83">
        <v>0</v>
      </c>
      <c r="EL712" s="83">
        <v>0</v>
      </c>
      <c r="EM712" s="83">
        <v>1</v>
      </c>
      <c r="EN712" s="83" t="s">
        <v>497</v>
      </c>
      <c r="EO712" s="83"/>
      <c r="EP712" s="83" t="s">
        <v>436</v>
      </c>
      <c r="EQ712" s="136">
        <v>1</v>
      </c>
      <c r="ER712" s="136">
        <v>1</v>
      </c>
      <c r="ES712" s="136">
        <v>1</v>
      </c>
      <c r="ET712" s="136">
        <v>1</v>
      </c>
      <c r="EU712" s="215" t="s">
        <v>269</v>
      </c>
      <c r="EV712" s="136">
        <v>1</v>
      </c>
      <c r="EW712" s="136">
        <v>1</v>
      </c>
      <c r="EX712" s="136">
        <v>1</v>
      </c>
      <c r="EY712" s="136">
        <v>1</v>
      </c>
      <c r="EZ712" s="136">
        <v>1</v>
      </c>
      <c r="FP712" s="215" t="s">
        <v>592</v>
      </c>
      <c r="FQ712" s="136" t="b">
        <v>1</v>
      </c>
      <c r="FR712" s="136" t="b">
        <v>1</v>
      </c>
      <c r="FS712" s="136" t="b">
        <v>1</v>
      </c>
      <c r="FT712" s="136" t="b">
        <v>1</v>
      </c>
      <c r="FX712" s="215" t="s">
        <v>269</v>
      </c>
    </row>
    <row r="713" spans="1:180" ht="60" customHeight="1" x14ac:dyDescent="0.55000000000000004">
      <c r="A713" s="83" t="s">
        <v>130</v>
      </c>
      <c r="B713" s="83" t="s">
        <v>98</v>
      </c>
      <c r="C713" s="136">
        <v>928844</v>
      </c>
      <c r="D713" s="207" t="s">
        <v>627</v>
      </c>
      <c r="E713" s="208" t="s">
        <v>630</v>
      </c>
      <c r="F713" s="83" t="s">
        <v>108</v>
      </c>
      <c r="G713" s="85">
        <v>20621</v>
      </c>
      <c r="H713" s="83" t="s">
        <v>102</v>
      </c>
      <c r="I713" s="85">
        <v>39794</v>
      </c>
      <c r="J713" s="83" t="s">
        <v>228</v>
      </c>
      <c r="K713" s="216">
        <v>843787895345</v>
      </c>
      <c r="L713" s="83" t="s">
        <v>191</v>
      </c>
      <c r="M713" s="85">
        <v>43631</v>
      </c>
      <c r="N713" s="83">
        <v>-2846.6666666666702</v>
      </c>
      <c r="O713" s="83" t="s">
        <v>180</v>
      </c>
      <c r="P713" s="83" t="s">
        <v>181</v>
      </c>
      <c r="Q713" s="208" t="s">
        <v>7880</v>
      </c>
      <c r="R713" s="83" t="s">
        <v>102</v>
      </c>
      <c r="S713" s="83" t="s">
        <v>102</v>
      </c>
      <c r="T713" s="83" t="s">
        <v>199</v>
      </c>
      <c r="U713" s="83" t="s">
        <v>10224</v>
      </c>
      <c r="V713" s="83" t="s">
        <v>104</v>
      </c>
      <c r="W713" s="83" t="s">
        <v>105</v>
      </c>
      <c r="X713" s="86" t="s">
        <v>7880</v>
      </c>
      <c r="Y713" s="87" t="s">
        <v>102</v>
      </c>
      <c r="Z713" s="87" t="s">
        <v>102</v>
      </c>
      <c r="AA713" s="87" t="s">
        <v>199</v>
      </c>
      <c r="AB713" s="87" t="s">
        <v>10224</v>
      </c>
      <c r="AC713" s="87" t="s">
        <v>104</v>
      </c>
      <c r="AD713" s="87" t="s">
        <v>105</v>
      </c>
      <c r="AE713" s="87" t="s">
        <v>106</v>
      </c>
      <c r="AF713" s="86" t="s">
        <v>7880</v>
      </c>
      <c r="AG713" s="87" t="s">
        <v>489</v>
      </c>
      <c r="AH713" s="87" t="s">
        <v>10225</v>
      </c>
      <c r="AI713" s="87" t="s">
        <v>104</v>
      </c>
      <c r="AJ713" s="87" t="s">
        <v>204</v>
      </c>
      <c r="AK713" s="88"/>
      <c r="AL713" s="83" t="s">
        <v>107</v>
      </c>
      <c r="AM713" s="89" t="s">
        <v>454</v>
      </c>
      <c r="AN713" s="90" t="s">
        <v>416</v>
      </c>
      <c r="AO713" s="91" t="s">
        <v>641</v>
      </c>
      <c r="AP713" s="90">
        <v>8.3333333333332202</v>
      </c>
      <c r="AQ713" s="92" t="s">
        <v>211</v>
      </c>
      <c r="AR713" s="93" t="s">
        <v>102</v>
      </c>
      <c r="AS713" s="93" t="s">
        <v>102</v>
      </c>
      <c r="AT713" s="93" t="s">
        <v>102</v>
      </c>
      <c r="AU713" s="210" t="s">
        <v>641</v>
      </c>
      <c r="AV713" s="93" t="s">
        <v>192</v>
      </c>
      <c r="AW713" s="94" t="s">
        <v>102</v>
      </c>
      <c r="AX713" s="93" t="s">
        <v>105</v>
      </c>
      <c r="AY713" s="95" t="s">
        <v>188</v>
      </c>
      <c r="AZ713" s="93" t="s">
        <v>102</v>
      </c>
      <c r="BA713" s="93" t="s">
        <v>10226</v>
      </c>
      <c r="BB713" s="93" t="s">
        <v>102</v>
      </c>
      <c r="BC713" s="93" t="s">
        <v>102</v>
      </c>
      <c r="BD713" s="96" t="s">
        <v>102</v>
      </c>
      <c r="BE713" s="90">
        <v>-345.66666666666703</v>
      </c>
      <c r="BF713" s="93" t="s">
        <v>211</v>
      </c>
      <c r="BG713" s="93" t="s">
        <v>102</v>
      </c>
      <c r="BH713" s="93" t="s">
        <v>102</v>
      </c>
      <c r="BI713" s="93" t="s">
        <v>102</v>
      </c>
      <c r="BJ713" s="210" t="s">
        <v>646</v>
      </c>
      <c r="BK713" s="93" t="s">
        <v>182</v>
      </c>
      <c r="BL713" s="97" t="s">
        <v>102</v>
      </c>
      <c r="BM713" s="93" t="s">
        <v>105</v>
      </c>
      <c r="BN713" s="93" t="s">
        <v>104</v>
      </c>
      <c r="BO713" s="93" t="s">
        <v>102</v>
      </c>
      <c r="BP713" s="98">
        <v>20180443</v>
      </c>
      <c r="BQ713" s="93" t="s">
        <v>102</v>
      </c>
      <c r="BR713" s="93" t="s">
        <v>102</v>
      </c>
      <c r="BS713" s="93" t="s">
        <v>102</v>
      </c>
      <c r="BT713" s="99" t="s">
        <v>591</v>
      </c>
      <c r="BU713" s="100" t="s">
        <v>11788</v>
      </c>
      <c r="BV713" s="101" t="s">
        <v>471</v>
      </c>
      <c r="BW713" s="136"/>
      <c r="BX713" s="103" t="s">
        <v>565</v>
      </c>
      <c r="BY713" s="104" t="s">
        <v>190</v>
      </c>
      <c r="BZ713" s="136"/>
      <c r="CA713" s="83" t="s">
        <v>599</v>
      </c>
      <c r="CB713" s="106" t="s">
        <v>647</v>
      </c>
      <c r="CC713" s="106" t="s">
        <v>11789</v>
      </c>
      <c r="CD713" s="107"/>
      <c r="CE713" s="108" t="s">
        <v>107</v>
      </c>
      <c r="CF713" s="108" t="s">
        <v>107</v>
      </c>
      <c r="CG713" s="109"/>
      <c r="CH713" s="110" t="s">
        <v>107</v>
      </c>
      <c r="CI713" s="111"/>
      <c r="CJ713" s="112">
        <v>6710</v>
      </c>
      <c r="CK713" s="113">
        <v>86</v>
      </c>
      <c r="CL713" s="114" t="s">
        <v>134</v>
      </c>
      <c r="CM713" s="114" t="s">
        <v>108</v>
      </c>
      <c r="CN713" s="114"/>
      <c r="CO713" s="115" t="s">
        <v>102</v>
      </c>
      <c r="CP713" s="115" t="s">
        <v>102</v>
      </c>
      <c r="CQ713" s="115" t="s">
        <v>102</v>
      </c>
      <c r="CR713" s="115" t="s">
        <v>102</v>
      </c>
      <c r="CS713" s="116"/>
      <c r="CT713" s="117" t="s">
        <v>109</v>
      </c>
      <c r="CU713" s="117" t="s">
        <v>109</v>
      </c>
      <c r="CV713" s="83">
        <v>709</v>
      </c>
      <c r="CW713" s="83" t="s">
        <v>108</v>
      </c>
      <c r="CX713" s="83">
        <v>709</v>
      </c>
      <c r="CY713" s="83" t="s">
        <v>108</v>
      </c>
      <c r="CZ713" s="83">
        <v>7037</v>
      </c>
      <c r="DA713" s="83" t="s">
        <v>419</v>
      </c>
      <c r="DB713" s="83" t="s">
        <v>130</v>
      </c>
      <c r="DC713" s="83" t="s">
        <v>499</v>
      </c>
      <c r="DD713" s="83">
        <v>1758</v>
      </c>
      <c r="DE713" s="83" t="s">
        <v>444</v>
      </c>
      <c r="DF713" s="83" t="s">
        <v>130</v>
      </c>
      <c r="DG713" s="83" t="s">
        <v>499</v>
      </c>
      <c r="DH713" s="83"/>
      <c r="DI713" s="83">
        <v>0</v>
      </c>
      <c r="DJ713" s="83">
        <v>1</v>
      </c>
      <c r="DK713" s="83">
        <v>0</v>
      </c>
      <c r="DL713" s="83">
        <v>0</v>
      </c>
      <c r="DM713" s="83">
        <v>0</v>
      </c>
      <c r="DN713" s="83">
        <v>0</v>
      </c>
      <c r="DO713" s="83">
        <v>0</v>
      </c>
      <c r="DP713" s="83">
        <v>0</v>
      </c>
      <c r="DQ713" s="83">
        <v>0</v>
      </c>
      <c r="DR713" s="83">
        <v>0</v>
      </c>
      <c r="DS713" s="83">
        <v>0</v>
      </c>
      <c r="DT713" s="83">
        <v>3</v>
      </c>
      <c r="DU713" s="83">
        <v>3</v>
      </c>
      <c r="DV713" s="83">
        <v>0</v>
      </c>
      <c r="DW713" s="83">
        <v>0</v>
      </c>
      <c r="DX713" s="83">
        <v>3</v>
      </c>
      <c r="DY713" s="85">
        <v>44355</v>
      </c>
      <c r="DZ713" s="83" t="s">
        <v>4760</v>
      </c>
      <c r="EA713" s="83" t="s">
        <v>102</v>
      </c>
      <c r="EB713" s="83" t="s">
        <v>482</v>
      </c>
      <c r="EC713" s="83">
        <v>709</v>
      </c>
      <c r="ED713" s="83" t="s">
        <v>483</v>
      </c>
      <c r="EE713" s="83">
        <v>1</v>
      </c>
      <c r="EF713" s="83">
        <v>0</v>
      </c>
      <c r="EG713" s="83">
        <v>0</v>
      </c>
      <c r="EH713" s="83" t="s">
        <v>109</v>
      </c>
      <c r="EI713" s="83" t="s">
        <v>108</v>
      </c>
      <c r="EJ713" s="83" t="s">
        <v>583</v>
      </c>
      <c r="EK713" s="83">
        <v>0</v>
      </c>
      <c r="EL713" s="83">
        <v>0</v>
      </c>
      <c r="EM713" s="83">
        <v>1</v>
      </c>
      <c r="EN713" s="83" t="s">
        <v>497</v>
      </c>
      <c r="EO713" s="83"/>
      <c r="EP713" s="83" t="s">
        <v>436</v>
      </c>
      <c r="EQ713" s="136">
        <v>1</v>
      </c>
      <c r="ER713" s="136">
        <v>1</v>
      </c>
      <c r="ES713" s="136">
        <v>1</v>
      </c>
      <c r="ET713" s="136">
        <v>1</v>
      </c>
      <c r="EU713" s="215" t="s">
        <v>269</v>
      </c>
      <c r="EV713" s="136">
        <v>1</v>
      </c>
      <c r="EW713" s="136">
        <v>1</v>
      </c>
      <c r="EX713" s="136">
        <v>1</v>
      </c>
      <c r="EY713" s="136">
        <v>1</v>
      </c>
      <c r="EZ713" s="136">
        <v>1</v>
      </c>
      <c r="FP713" s="215" t="s">
        <v>592</v>
      </c>
      <c r="FQ713" s="136" t="b">
        <v>1</v>
      </c>
      <c r="FR713" s="136" t="b">
        <v>1</v>
      </c>
      <c r="FS713" s="136" t="b">
        <v>1</v>
      </c>
      <c r="FT713" s="136" t="b">
        <v>1</v>
      </c>
      <c r="FX713" s="215" t="s">
        <v>269</v>
      </c>
    </row>
    <row r="714" spans="1:180" ht="60" customHeight="1" x14ac:dyDescent="0.55000000000000004">
      <c r="A714" s="83" t="s">
        <v>130</v>
      </c>
      <c r="B714" s="83" t="s">
        <v>98</v>
      </c>
      <c r="C714" s="136">
        <v>354678</v>
      </c>
      <c r="D714" s="207" t="s">
        <v>628</v>
      </c>
      <c r="E714" s="208" t="s">
        <v>633</v>
      </c>
      <c r="F714" s="83" t="s">
        <v>108</v>
      </c>
      <c r="G714" s="85">
        <v>22744</v>
      </c>
      <c r="H714" s="83" t="s">
        <v>102</v>
      </c>
      <c r="I714" s="85">
        <v>39772</v>
      </c>
      <c r="J714" s="83" t="s">
        <v>228</v>
      </c>
      <c r="K714" s="216">
        <v>915301023441</v>
      </c>
      <c r="L714" s="83" t="s">
        <v>191</v>
      </c>
      <c r="M714" s="85">
        <v>43619</v>
      </c>
      <c r="N714" s="83">
        <v>-2851.6666666666702</v>
      </c>
      <c r="O714" s="83" t="s">
        <v>193</v>
      </c>
      <c r="P714" s="83" t="s">
        <v>181</v>
      </c>
      <c r="Q714" s="208" t="s">
        <v>7884</v>
      </c>
      <c r="R714" s="83" t="s">
        <v>102</v>
      </c>
      <c r="S714" s="83" t="s">
        <v>102</v>
      </c>
      <c r="T714" s="83" t="s">
        <v>133</v>
      </c>
      <c r="U714" s="83" t="s">
        <v>10227</v>
      </c>
      <c r="V714" s="83" t="s">
        <v>111</v>
      </c>
      <c r="W714" s="83" t="s">
        <v>105</v>
      </c>
      <c r="X714" s="86" t="s">
        <v>7884</v>
      </c>
      <c r="Y714" s="87" t="s">
        <v>102</v>
      </c>
      <c r="Z714" s="87" t="s">
        <v>102</v>
      </c>
      <c r="AA714" s="87" t="s">
        <v>133</v>
      </c>
      <c r="AB714" s="87" t="s">
        <v>10227</v>
      </c>
      <c r="AC714" s="87" t="s">
        <v>111</v>
      </c>
      <c r="AD714" s="87" t="s">
        <v>105</v>
      </c>
      <c r="AE714" s="87" t="s">
        <v>106</v>
      </c>
      <c r="AF714" s="86" t="s">
        <v>7884</v>
      </c>
      <c r="AG714" s="87" t="s">
        <v>486</v>
      </c>
      <c r="AH714" s="87" t="s">
        <v>10227</v>
      </c>
      <c r="AI714" s="87" t="s">
        <v>111</v>
      </c>
      <c r="AJ714" s="87" t="s">
        <v>204</v>
      </c>
      <c r="AK714" s="88"/>
      <c r="AL714" s="83" t="s">
        <v>107</v>
      </c>
      <c r="AM714" s="89" t="s">
        <v>454</v>
      </c>
      <c r="AN714" s="90" t="s">
        <v>416</v>
      </c>
      <c r="AO714" s="91" t="s">
        <v>642</v>
      </c>
      <c r="AP714" s="90">
        <v>8.3333333333332202</v>
      </c>
      <c r="AQ714" s="92" t="s">
        <v>102</v>
      </c>
      <c r="AR714" s="93" t="s">
        <v>102</v>
      </c>
      <c r="AS714" s="93" t="s">
        <v>102</v>
      </c>
      <c r="AT714" s="93" t="s">
        <v>102</v>
      </c>
      <c r="AU714" s="210" t="s">
        <v>644</v>
      </c>
      <c r="AV714" s="93" t="s">
        <v>185</v>
      </c>
      <c r="AW714" s="94" t="s">
        <v>102</v>
      </c>
      <c r="AX714" s="93" t="s">
        <v>183</v>
      </c>
      <c r="AY714" s="95" t="s">
        <v>111</v>
      </c>
      <c r="AZ714" s="93" t="s">
        <v>102</v>
      </c>
      <c r="BA714" s="93" t="s">
        <v>102</v>
      </c>
      <c r="BB714" s="93" t="s">
        <v>102</v>
      </c>
      <c r="BC714" s="93" t="s">
        <v>102</v>
      </c>
      <c r="BD714" s="96" t="s">
        <v>102</v>
      </c>
      <c r="BE714" s="90">
        <v>-346.16666666666703</v>
      </c>
      <c r="BF714" s="93" t="s">
        <v>102</v>
      </c>
      <c r="BG714" s="93" t="s">
        <v>102</v>
      </c>
      <c r="BH714" s="93" t="s">
        <v>102</v>
      </c>
      <c r="BI714" s="93" t="s">
        <v>102</v>
      </c>
      <c r="BJ714" s="210" t="s">
        <v>642</v>
      </c>
      <c r="BK714" s="93" t="s">
        <v>192</v>
      </c>
      <c r="BL714" s="97" t="s">
        <v>102</v>
      </c>
      <c r="BM714" s="93" t="s">
        <v>183</v>
      </c>
      <c r="BN714" s="93" t="s">
        <v>106</v>
      </c>
      <c r="BO714" s="93" t="s">
        <v>102</v>
      </c>
      <c r="BP714" s="98" t="s">
        <v>102</v>
      </c>
      <c r="BQ714" s="93" t="s">
        <v>102</v>
      </c>
      <c r="BR714" s="93" t="s">
        <v>102</v>
      </c>
      <c r="BS714" s="93" t="s">
        <v>102</v>
      </c>
      <c r="BT714" s="99" t="s">
        <v>591</v>
      </c>
      <c r="BU714" s="100" t="s">
        <v>11790</v>
      </c>
      <c r="BV714" s="101" t="s">
        <v>471</v>
      </c>
      <c r="BW714" s="136"/>
      <c r="BX714" s="103" t="s">
        <v>565</v>
      </c>
      <c r="BY714" s="104" t="s">
        <v>190</v>
      </c>
      <c r="BZ714" s="136"/>
      <c r="CA714" s="83" t="s">
        <v>599</v>
      </c>
      <c r="CB714" s="106" t="s">
        <v>647</v>
      </c>
      <c r="CC714" s="106" t="s">
        <v>11791</v>
      </c>
      <c r="CD714" s="107"/>
      <c r="CE714" s="108" t="s">
        <v>107</v>
      </c>
      <c r="CF714" s="108" t="s">
        <v>107</v>
      </c>
      <c r="CG714" s="109"/>
      <c r="CH714" s="110" t="s">
        <v>107</v>
      </c>
      <c r="CI714" s="111"/>
      <c r="CJ714" s="112">
        <v>6710</v>
      </c>
      <c r="CK714" s="113">
        <v>86</v>
      </c>
      <c r="CL714" s="114" t="s">
        <v>134</v>
      </c>
      <c r="CM714" s="114" t="s">
        <v>108</v>
      </c>
      <c r="CN714" s="114"/>
      <c r="CO714" s="115" t="s">
        <v>102</v>
      </c>
      <c r="CP714" s="115" t="s">
        <v>102</v>
      </c>
      <c r="CQ714" s="115" t="s">
        <v>102</v>
      </c>
      <c r="CR714" s="115" t="s">
        <v>102</v>
      </c>
      <c r="CS714" s="116"/>
      <c r="CT714" s="117" t="s">
        <v>109</v>
      </c>
      <c r="CU714" s="117" t="s">
        <v>109</v>
      </c>
      <c r="CV714" s="83">
        <v>710</v>
      </c>
      <c r="CW714" s="83" t="s">
        <v>108</v>
      </c>
      <c r="CX714" s="83">
        <v>710</v>
      </c>
      <c r="CY714" s="83" t="s">
        <v>108</v>
      </c>
      <c r="CZ714" s="83">
        <v>7038</v>
      </c>
      <c r="DA714" s="83" t="s">
        <v>419</v>
      </c>
      <c r="DB714" s="83" t="s">
        <v>130</v>
      </c>
      <c r="DC714" s="83" t="s">
        <v>499</v>
      </c>
      <c r="DD714" s="83">
        <v>1759</v>
      </c>
      <c r="DE714" s="83" t="s">
        <v>444</v>
      </c>
      <c r="DF714" s="83" t="s">
        <v>130</v>
      </c>
      <c r="DG714" s="83" t="s">
        <v>499</v>
      </c>
      <c r="DH714" s="83"/>
      <c r="DI714" s="83">
        <v>0</v>
      </c>
      <c r="DJ714" s="83">
        <v>1</v>
      </c>
      <c r="DK714" s="83">
        <v>0</v>
      </c>
      <c r="DL714" s="83">
        <v>0</v>
      </c>
      <c r="DM714" s="83">
        <v>0</v>
      </c>
      <c r="DN714" s="83">
        <v>0</v>
      </c>
      <c r="DO714" s="83">
        <v>0</v>
      </c>
      <c r="DP714" s="83">
        <v>0</v>
      </c>
      <c r="DQ714" s="83">
        <v>0</v>
      </c>
      <c r="DR714" s="83">
        <v>0</v>
      </c>
      <c r="DS714" s="83">
        <v>0</v>
      </c>
      <c r="DT714" s="83">
        <v>3</v>
      </c>
      <c r="DU714" s="83">
        <v>3</v>
      </c>
      <c r="DV714" s="83">
        <v>0</v>
      </c>
      <c r="DW714" s="83">
        <v>0</v>
      </c>
      <c r="DX714" s="83">
        <v>3</v>
      </c>
      <c r="DY714" s="85">
        <v>44356</v>
      </c>
      <c r="DZ714" s="83" t="s">
        <v>4761</v>
      </c>
      <c r="EA714" s="83" t="s">
        <v>102</v>
      </c>
      <c r="EB714" s="83" t="s">
        <v>482</v>
      </c>
      <c r="EC714" s="83">
        <v>710</v>
      </c>
      <c r="ED714" s="83" t="s">
        <v>483</v>
      </c>
      <c r="EE714" s="83">
        <v>1</v>
      </c>
      <c r="EF714" s="83">
        <v>0</v>
      </c>
      <c r="EG714" s="83">
        <v>0</v>
      </c>
      <c r="EH714" s="83" t="s">
        <v>109</v>
      </c>
      <c r="EI714" s="83" t="s">
        <v>108</v>
      </c>
      <c r="EJ714" s="83" t="s">
        <v>583</v>
      </c>
      <c r="EK714" s="83">
        <v>0</v>
      </c>
      <c r="EL714" s="83">
        <v>0</v>
      </c>
      <c r="EM714" s="83">
        <v>1</v>
      </c>
      <c r="EN714" s="83" t="s">
        <v>497</v>
      </c>
      <c r="EO714" s="83"/>
      <c r="EP714" s="83" t="s">
        <v>436</v>
      </c>
      <c r="EQ714" s="136">
        <v>1</v>
      </c>
      <c r="ER714" s="136">
        <v>1</v>
      </c>
      <c r="ES714" s="136">
        <v>1</v>
      </c>
      <c r="ET714" s="136">
        <v>1</v>
      </c>
      <c r="EU714" s="215" t="s">
        <v>269</v>
      </c>
      <c r="EV714" s="136">
        <v>1</v>
      </c>
      <c r="EW714" s="136">
        <v>1</v>
      </c>
      <c r="EX714" s="136">
        <v>1</v>
      </c>
      <c r="EY714" s="136">
        <v>1</v>
      </c>
      <c r="EZ714" s="136">
        <v>1</v>
      </c>
      <c r="FP714" s="215" t="s">
        <v>592</v>
      </c>
      <c r="FQ714" s="136" t="b">
        <v>1</v>
      </c>
      <c r="FR714" s="136" t="b">
        <v>1</v>
      </c>
      <c r="FS714" s="136" t="b">
        <v>1</v>
      </c>
      <c r="FT714" s="136" t="b">
        <v>1</v>
      </c>
      <c r="FX714" s="215" t="s">
        <v>269</v>
      </c>
    </row>
    <row r="715" spans="1:180" ht="60" customHeight="1" x14ac:dyDescent="0.55000000000000004">
      <c r="A715" s="83" t="s">
        <v>130</v>
      </c>
      <c r="B715" s="83" t="s">
        <v>98</v>
      </c>
      <c r="C715" s="136">
        <v>435144</v>
      </c>
      <c r="D715" s="207" t="s">
        <v>629</v>
      </c>
      <c r="E715" s="208" t="s">
        <v>634</v>
      </c>
      <c r="F715" s="83" t="s">
        <v>108</v>
      </c>
      <c r="G715" s="85">
        <v>26341</v>
      </c>
      <c r="H715" s="83" t="s">
        <v>102</v>
      </c>
      <c r="I715" s="85">
        <v>34633</v>
      </c>
      <c r="J715" s="83" t="s">
        <v>228</v>
      </c>
      <c r="K715" s="216">
        <v>406998943057</v>
      </c>
      <c r="L715" s="83" t="s">
        <v>191</v>
      </c>
      <c r="M715" s="85">
        <v>43642</v>
      </c>
      <c r="N715" s="83">
        <v>-2856.6666666666702</v>
      </c>
      <c r="O715" s="83" t="s">
        <v>193</v>
      </c>
      <c r="P715" s="83" t="s">
        <v>181</v>
      </c>
      <c r="Q715" s="208" t="s">
        <v>7888</v>
      </c>
      <c r="R715" s="83" t="s">
        <v>102</v>
      </c>
      <c r="S715" s="83" t="s">
        <v>102</v>
      </c>
      <c r="T715" s="83" t="s">
        <v>131</v>
      </c>
      <c r="U715" s="83" t="s">
        <v>10228</v>
      </c>
      <c r="V715" s="83" t="s">
        <v>104</v>
      </c>
      <c r="W715" s="83" t="s">
        <v>105</v>
      </c>
      <c r="X715" s="86" t="s">
        <v>7888</v>
      </c>
      <c r="Y715" s="87" t="s">
        <v>102</v>
      </c>
      <c r="Z715" s="87" t="s">
        <v>102</v>
      </c>
      <c r="AA715" s="87" t="s">
        <v>131</v>
      </c>
      <c r="AB715" s="87" t="s">
        <v>10228</v>
      </c>
      <c r="AC715" s="87" t="s">
        <v>104</v>
      </c>
      <c r="AD715" s="87" t="s">
        <v>105</v>
      </c>
      <c r="AE715" s="87" t="s">
        <v>106</v>
      </c>
      <c r="AF715" s="86" t="s">
        <v>7888</v>
      </c>
      <c r="AG715" s="87" t="s">
        <v>177</v>
      </c>
      <c r="AH715" s="87" t="s">
        <v>10228</v>
      </c>
      <c r="AI715" s="87" t="s">
        <v>104</v>
      </c>
      <c r="AJ715" s="87" t="s">
        <v>204</v>
      </c>
      <c r="AK715" s="88"/>
      <c r="AL715" s="83" t="s">
        <v>107</v>
      </c>
      <c r="AM715" s="89" t="s">
        <v>454</v>
      </c>
      <c r="AN715" s="90" t="s">
        <v>416</v>
      </c>
      <c r="AO715" s="91" t="s">
        <v>643</v>
      </c>
      <c r="AP715" s="90">
        <v>8.3333333333332202</v>
      </c>
      <c r="AQ715" s="92" t="s">
        <v>102</v>
      </c>
      <c r="AR715" s="93" t="s">
        <v>102</v>
      </c>
      <c r="AS715" s="93" t="s">
        <v>102</v>
      </c>
      <c r="AT715" s="93" t="s">
        <v>102</v>
      </c>
      <c r="AU715" s="210" t="s">
        <v>645</v>
      </c>
      <c r="AV715" s="93" t="s">
        <v>185</v>
      </c>
      <c r="AW715" s="94" t="s">
        <v>102</v>
      </c>
      <c r="AX715" s="93" t="s">
        <v>105</v>
      </c>
      <c r="AY715" s="95" t="s">
        <v>104</v>
      </c>
      <c r="AZ715" s="93" t="s">
        <v>102</v>
      </c>
      <c r="BA715" s="93" t="s">
        <v>102</v>
      </c>
      <c r="BB715" s="93" t="s">
        <v>102</v>
      </c>
      <c r="BC715" s="93" t="s">
        <v>102</v>
      </c>
      <c r="BD715" s="96" t="s">
        <v>102</v>
      </c>
      <c r="BE715" s="90">
        <v>-346.66666666666703</v>
      </c>
      <c r="BF715" s="93" t="s">
        <v>102</v>
      </c>
      <c r="BG715" s="93" t="s">
        <v>102</v>
      </c>
      <c r="BH715" s="93" t="s">
        <v>102</v>
      </c>
      <c r="BI715" s="93" t="s">
        <v>102</v>
      </c>
      <c r="BJ715" s="210" t="s">
        <v>643</v>
      </c>
      <c r="BK715" s="93" t="s">
        <v>196</v>
      </c>
      <c r="BL715" s="97" t="s">
        <v>102</v>
      </c>
      <c r="BM715" s="93" t="s">
        <v>105</v>
      </c>
      <c r="BN715" s="93" t="s">
        <v>596</v>
      </c>
      <c r="BO715" s="93" t="s">
        <v>102</v>
      </c>
      <c r="BP715" s="98" t="s">
        <v>102</v>
      </c>
      <c r="BQ715" s="93" t="s">
        <v>102</v>
      </c>
      <c r="BR715" s="93" t="s">
        <v>102</v>
      </c>
      <c r="BS715" s="93" t="s">
        <v>102</v>
      </c>
      <c r="BT715" s="99" t="s">
        <v>591</v>
      </c>
      <c r="BU715" s="100" t="s">
        <v>11792</v>
      </c>
      <c r="BV715" s="101" t="s">
        <v>471</v>
      </c>
      <c r="BW715" s="136"/>
      <c r="BX715" s="103" t="s">
        <v>565</v>
      </c>
      <c r="BY715" s="104" t="s">
        <v>190</v>
      </c>
      <c r="BZ715" s="136"/>
      <c r="CA715" s="83" t="s">
        <v>599</v>
      </c>
      <c r="CB715" s="106" t="s">
        <v>647</v>
      </c>
      <c r="CC715" s="106" t="s">
        <v>11793</v>
      </c>
      <c r="CD715" s="107"/>
      <c r="CE715" s="108" t="s">
        <v>107</v>
      </c>
      <c r="CF715" s="108" t="s">
        <v>107</v>
      </c>
      <c r="CG715" s="109"/>
      <c r="CH715" s="110" t="s">
        <v>107</v>
      </c>
      <c r="CI715" s="111"/>
      <c r="CJ715" s="112">
        <v>6710</v>
      </c>
      <c r="CK715" s="113">
        <v>86</v>
      </c>
      <c r="CL715" s="114" t="s">
        <v>134</v>
      </c>
      <c r="CM715" s="114" t="s">
        <v>108</v>
      </c>
      <c r="CN715" s="114"/>
      <c r="CO715" s="115" t="s">
        <v>102</v>
      </c>
      <c r="CP715" s="115" t="s">
        <v>102</v>
      </c>
      <c r="CQ715" s="115" t="s">
        <v>102</v>
      </c>
      <c r="CR715" s="115" t="s">
        <v>102</v>
      </c>
      <c r="CS715" s="116"/>
      <c r="CT715" s="117" t="s">
        <v>109</v>
      </c>
      <c r="CU715" s="117" t="s">
        <v>109</v>
      </c>
      <c r="CV715" s="83">
        <v>711</v>
      </c>
      <c r="CW715" s="83" t="s">
        <v>108</v>
      </c>
      <c r="CX715" s="83">
        <v>711</v>
      </c>
      <c r="CY715" s="83" t="s">
        <v>108</v>
      </c>
      <c r="CZ715" s="83">
        <v>7039</v>
      </c>
      <c r="DA715" s="83" t="s">
        <v>419</v>
      </c>
      <c r="DB715" s="83" t="s">
        <v>130</v>
      </c>
      <c r="DC715" s="83" t="s">
        <v>499</v>
      </c>
      <c r="DD715" s="83">
        <v>1760</v>
      </c>
      <c r="DE715" s="83" t="s">
        <v>444</v>
      </c>
      <c r="DF715" s="83" t="s">
        <v>130</v>
      </c>
      <c r="DG715" s="83" t="s">
        <v>499</v>
      </c>
      <c r="DH715" s="83"/>
      <c r="DI715" s="83">
        <v>0</v>
      </c>
      <c r="DJ715" s="83">
        <v>1</v>
      </c>
      <c r="DK715" s="83">
        <v>0</v>
      </c>
      <c r="DL715" s="83">
        <v>0</v>
      </c>
      <c r="DM715" s="83">
        <v>0</v>
      </c>
      <c r="DN715" s="83">
        <v>0</v>
      </c>
      <c r="DO715" s="83">
        <v>0</v>
      </c>
      <c r="DP715" s="83">
        <v>0</v>
      </c>
      <c r="DQ715" s="83">
        <v>0</v>
      </c>
      <c r="DR715" s="83">
        <v>0</v>
      </c>
      <c r="DS715" s="83">
        <v>0</v>
      </c>
      <c r="DT715" s="83">
        <v>3</v>
      </c>
      <c r="DU715" s="83">
        <v>3</v>
      </c>
      <c r="DV715" s="83">
        <v>0</v>
      </c>
      <c r="DW715" s="83">
        <v>0</v>
      </c>
      <c r="DX715" s="83">
        <v>3</v>
      </c>
      <c r="DY715" s="85">
        <v>44357</v>
      </c>
      <c r="DZ715" s="83" t="s">
        <v>4762</v>
      </c>
      <c r="EA715" s="83" t="s">
        <v>102</v>
      </c>
      <c r="EB715" s="83" t="s">
        <v>482</v>
      </c>
      <c r="EC715" s="83">
        <v>711</v>
      </c>
      <c r="ED715" s="83" t="s">
        <v>483</v>
      </c>
      <c r="EE715" s="83">
        <v>1</v>
      </c>
      <c r="EF715" s="83">
        <v>0</v>
      </c>
      <c r="EG715" s="83">
        <v>0</v>
      </c>
      <c r="EH715" s="83" t="s">
        <v>109</v>
      </c>
      <c r="EI715" s="83" t="s">
        <v>108</v>
      </c>
      <c r="EJ715" s="83" t="s">
        <v>583</v>
      </c>
      <c r="EK715" s="83">
        <v>0</v>
      </c>
      <c r="EL715" s="83">
        <v>0</v>
      </c>
      <c r="EM715" s="83">
        <v>1</v>
      </c>
      <c r="EN715" s="83" t="s">
        <v>497</v>
      </c>
      <c r="EO715" s="83"/>
      <c r="EP715" s="83" t="s">
        <v>436</v>
      </c>
      <c r="EQ715" s="136">
        <v>1</v>
      </c>
      <c r="ER715" s="136">
        <v>1</v>
      </c>
      <c r="ES715" s="136">
        <v>1</v>
      </c>
      <c r="ET715" s="136">
        <v>1</v>
      </c>
      <c r="EU715" s="215" t="s">
        <v>269</v>
      </c>
      <c r="EV715" s="136">
        <v>1</v>
      </c>
      <c r="EW715" s="136">
        <v>1</v>
      </c>
      <c r="EX715" s="136">
        <v>1</v>
      </c>
      <c r="EY715" s="136">
        <v>1</v>
      </c>
      <c r="EZ715" s="136">
        <v>1</v>
      </c>
      <c r="FP715" s="215" t="s">
        <v>592</v>
      </c>
      <c r="FQ715" s="136" t="b">
        <v>1</v>
      </c>
      <c r="FR715" s="136" t="b">
        <v>1</v>
      </c>
      <c r="FS715" s="136" t="b">
        <v>1</v>
      </c>
      <c r="FT715" s="136" t="b">
        <v>1</v>
      </c>
      <c r="FX715" s="215" t="s">
        <v>269</v>
      </c>
    </row>
    <row r="716" spans="1:180" ht="60" customHeight="1" x14ac:dyDescent="0.55000000000000004">
      <c r="A716" s="83" t="s">
        <v>130</v>
      </c>
      <c r="B716" s="83" t="s">
        <v>98</v>
      </c>
      <c r="C716" s="136">
        <v>717690</v>
      </c>
      <c r="D716" s="207" t="s">
        <v>627</v>
      </c>
      <c r="E716" s="208" t="s">
        <v>630</v>
      </c>
      <c r="F716" s="83" t="s">
        <v>108</v>
      </c>
      <c r="G716" s="85">
        <v>20621</v>
      </c>
      <c r="H716" s="83" t="s">
        <v>102</v>
      </c>
      <c r="I716" s="85">
        <v>39794</v>
      </c>
      <c r="J716" s="83" t="s">
        <v>228</v>
      </c>
      <c r="K716" s="216">
        <v>883971665278</v>
      </c>
      <c r="L716" s="83" t="s">
        <v>191</v>
      </c>
      <c r="M716" s="85">
        <v>43631</v>
      </c>
      <c r="N716" s="83">
        <v>-2861.6666666666702</v>
      </c>
      <c r="O716" s="83" t="s">
        <v>180</v>
      </c>
      <c r="P716" s="83" t="s">
        <v>181</v>
      </c>
      <c r="Q716" s="208" t="s">
        <v>7892</v>
      </c>
      <c r="R716" s="83" t="s">
        <v>102</v>
      </c>
      <c r="S716" s="83" t="s">
        <v>102</v>
      </c>
      <c r="T716" s="83" t="s">
        <v>199</v>
      </c>
      <c r="U716" s="83" t="s">
        <v>10229</v>
      </c>
      <c r="V716" s="83" t="s">
        <v>104</v>
      </c>
      <c r="W716" s="83" t="s">
        <v>105</v>
      </c>
      <c r="X716" s="86" t="s">
        <v>7892</v>
      </c>
      <c r="Y716" s="87" t="s">
        <v>102</v>
      </c>
      <c r="Z716" s="87" t="s">
        <v>102</v>
      </c>
      <c r="AA716" s="87" t="s">
        <v>199</v>
      </c>
      <c r="AB716" s="87" t="s">
        <v>10229</v>
      </c>
      <c r="AC716" s="87" t="s">
        <v>104</v>
      </c>
      <c r="AD716" s="87" t="s">
        <v>105</v>
      </c>
      <c r="AE716" s="87" t="s">
        <v>106</v>
      </c>
      <c r="AF716" s="86" t="s">
        <v>7892</v>
      </c>
      <c r="AG716" s="87" t="s">
        <v>489</v>
      </c>
      <c r="AH716" s="87" t="s">
        <v>10230</v>
      </c>
      <c r="AI716" s="87" t="s">
        <v>104</v>
      </c>
      <c r="AJ716" s="87" t="s">
        <v>204</v>
      </c>
      <c r="AK716" s="88"/>
      <c r="AL716" s="83" t="s">
        <v>107</v>
      </c>
      <c r="AM716" s="89" t="s">
        <v>454</v>
      </c>
      <c r="AN716" s="90" t="s">
        <v>416</v>
      </c>
      <c r="AO716" s="91" t="s">
        <v>641</v>
      </c>
      <c r="AP716" s="90">
        <v>8.3333333333332202</v>
      </c>
      <c r="AQ716" s="92" t="s">
        <v>211</v>
      </c>
      <c r="AR716" s="93" t="s">
        <v>102</v>
      </c>
      <c r="AS716" s="93" t="s">
        <v>102</v>
      </c>
      <c r="AT716" s="93" t="s">
        <v>102</v>
      </c>
      <c r="AU716" s="210" t="s">
        <v>641</v>
      </c>
      <c r="AV716" s="93" t="s">
        <v>192</v>
      </c>
      <c r="AW716" s="94" t="s">
        <v>102</v>
      </c>
      <c r="AX716" s="93" t="s">
        <v>105</v>
      </c>
      <c r="AY716" s="95" t="s">
        <v>188</v>
      </c>
      <c r="AZ716" s="93" t="s">
        <v>102</v>
      </c>
      <c r="BA716" s="93" t="s">
        <v>10231</v>
      </c>
      <c r="BB716" s="93" t="s">
        <v>102</v>
      </c>
      <c r="BC716" s="93" t="s">
        <v>102</v>
      </c>
      <c r="BD716" s="96" t="s">
        <v>102</v>
      </c>
      <c r="BE716" s="90">
        <v>-347.16666666666703</v>
      </c>
      <c r="BF716" s="93" t="s">
        <v>211</v>
      </c>
      <c r="BG716" s="93" t="s">
        <v>102</v>
      </c>
      <c r="BH716" s="93" t="s">
        <v>102</v>
      </c>
      <c r="BI716" s="93" t="s">
        <v>102</v>
      </c>
      <c r="BJ716" s="210" t="s">
        <v>646</v>
      </c>
      <c r="BK716" s="93" t="s">
        <v>182</v>
      </c>
      <c r="BL716" s="97" t="s">
        <v>102</v>
      </c>
      <c r="BM716" s="93" t="s">
        <v>105</v>
      </c>
      <c r="BN716" s="93" t="s">
        <v>104</v>
      </c>
      <c r="BO716" s="93" t="s">
        <v>102</v>
      </c>
      <c r="BP716" s="98">
        <v>20180444</v>
      </c>
      <c r="BQ716" s="93" t="s">
        <v>102</v>
      </c>
      <c r="BR716" s="93" t="s">
        <v>102</v>
      </c>
      <c r="BS716" s="93" t="s">
        <v>102</v>
      </c>
      <c r="BT716" s="99" t="s">
        <v>591</v>
      </c>
      <c r="BU716" s="100" t="s">
        <v>11794</v>
      </c>
      <c r="BV716" s="101" t="s">
        <v>471</v>
      </c>
      <c r="BW716" s="136"/>
      <c r="BX716" s="103" t="s">
        <v>565</v>
      </c>
      <c r="BY716" s="104" t="s">
        <v>190</v>
      </c>
      <c r="BZ716" s="136"/>
      <c r="CA716" s="83" t="s">
        <v>599</v>
      </c>
      <c r="CB716" s="106" t="s">
        <v>647</v>
      </c>
      <c r="CC716" s="106" t="s">
        <v>11795</v>
      </c>
      <c r="CD716" s="107"/>
      <c r="CE716" s="108" t="s">
        <v>107</v>
      </c>
      <c r="CF716" s="108" t="s">
        <v>107</v>
      </c>
      <c r="CG716" s="109"/>
      <c r="CH716" s="110" t="s">
        <v>107</v>
      </c>
      <c r="CI716" s="111"/>
      <c r="CJ716" s="112">
        <v>6710</v>
      </c>
      <c r="CK716" s="113">
        <v>86</v>
      </c>
      <c r="CL716" s="114" t="s">
        <v>134</v>
      </c>
      <c r="CM716" s="114" t="s">
        <v>108</v>
      </c>
      <c r="CN716" s="114"/>
      <c r="CO716" s="115" t="s">
        <v>102</v>
      </c>
      <c r="CP716" s="115" t="s">
        <v>102</v>
      </c>
      <c r="CQ716" s="115" t="s">
        <v>102</v>
      </c>
      <c r="CR716" s="115" t="s">
        <v>102</v>
      </c>
      <c r="CS716" s="116"/>
      <c r="CT716" s="117" t="s">
        <v>109</v>
      </c>
      <c r="CU716" s="117" t="s">
        <v>109</v>
      </c>
      <c r="CV716" s="83">
        <v>712</v>
      </c>
      <c r="CW716" s="83" t="s">
        <v>108</v>
      </c>
      <c r="CX716" s="83">
        <v>712</v>
      </c>
      <c r="CY716" s="83" t="s">
        <v>108</v>
      </c>
      <c r="CZ716" s="83">
        <v>7040</v>
      </c>
      <c r="DA716" s="83" t="s">
        <v>419</v>
      </c>
      <c r="DB716" s="83" t="s">
        <v>130</v>
      </c>
      <c r="DC716" s="83" t="s">
        <v>499</v>
      </c>
      <c r="DD716" s="83">
        <v>1761</v>
      </c>
      <c r="DE716" s="83" t="s">
        <v>444</v>
      </c>
      <c r="DF716" s="83" t="s">
        <v>130</v>
      </c>
      <c r="DG716" s="83" t="s">
        <v>499</v>
      </c>
      <c r="DH716" s="83"/>
      <c r="DI716" s="83">
        <v>0</v>
      </c>
      <c r="DJ716" s="83">
        <v>1</v>
      </c>
      <c r="DK716" s="83">
        <v>0</v>
      </c>
      <c r="DL716" s="83">
        <v>0</v>
      </c>
      <c r="DM716" s="83">
        <v>0</v>
      </c>
      <c r="DN716" s="83">
        <v>0</v>
      </c>
      <c r="DO716" s="83">
        <v>0</v>
      </c>
      <c r="DP716" s="83">
        <v>0</v>
      </c>
      <c r="DQ716" s="83">
        <v>0</v>
      </c>
      <c r="DR716" s="83">
        <v>0</v>
      </c>
      <c r="DS716" s="83">
        <v>0</v>
      </c>
      <c r="DT716" s="83">
        <v>3</v>
      </c>
      <c r="DU716" s="83">
        <v>3</v>
      </c>
      <c r="DV716" s="83">
        <v>0</v>
      </c>
      <c r="DW716" s="83">
        <v>0</v>
      </c>
      <c r="DX716" s="83">
        <v>3</v>
      </c>
      <c r="DY716" s="85">
        <v>44358</v>
      </c>
      <c r="DZ716" s="83" t="s">
        <v>4763</v>
      </c>
      <c r="EA716" s="83" t="s">
        <v>102</v>
      </c>
      <c r="EB716" s="83" t="s">
        <v>482</v>
      </c>
      <c r="EC716" s="83">
        <v>712</v>
      </c>
      <c r="ED716" s="83" t="s">
        <v>483</v>
      </c>
      <c r="EE716" s="83">
        <v>1</v>
      </c>
      <c r="EF716" s="83">
        <v>0</v>
      </c>
      <c r="EG716" s="83">
        <v>0</v>
      </c>
      <c r="EH716" s="83" t="s">
        <v>109</v>
      </c>
      <c r="EI716" s="83" t="s">
        <v>108</v>
      </c>
      <c r="EJ716" s="83" t="s">
        <v>583</v>
      </c>
      <c r="EK716" s="83">
        <v>0</v>
      </c>
      <c r="EL716" s="83">
        <v>0</v>
      </c>
      <c r="EM716" s="83">
        <v>1</v>
      </c>
      <c r="EN716" s="83" t="s">
        <v>497</v>
      </c>
      <c r="EO716" s="83"/>
      <c r="EP716" s="83" t="s">
        <v>436</v>
      </c>
      <c r="EQ716" s="136">
        <v>1</v>
      </c>
      <c r="ER716" s="136">
        <v>1</v>
      </c>
      <c r="ES716" s="136">
        <v>1</v>
      </c>
      <c r="ET716" s="136">
        <v>1</v>
      </c>
      <c r="EU716" s="215" t="s">
        <v>269</v>
      </c>
      <c r="EV716" s="136">
        <v>1</v>
      </c>
      <c r="EW716" s="136">
        <v>1</v>
      </c>
      <c r="EX716" s="136">
        <v>1</v>
      </c>
      <c r="EY716" s="136">
        <v>1</v>
      </c>
      <c r="EZ716" s="136">
        <v>1</v>
      </c>
      <c r="FP716" s="215" t="s">
        <v>592</v>
      </c>
      <c r="FQ716" s="136" t="b">
        <v>1</v>
      </c>
      <c r="FR716" s="136" t="b">
        <v>1</v>
      </c>
      <c r="FS716" s="136" t="b">
        <v>1</v>
      </c>
      <c r="FT716" s="136" t="b">
        <v>1</v>
      </c>
      <c r="FX716" s="215" t="s">
        <v>269</v>
      </c>
    </row>
    <row r="717" spans="1:180" ht="60" customHeight="1" x14ac:dyDescent="0.55000000000000004">
      <c r="A717" s="83" t="s">
        <v>130</v>
      </c>
      <c r="B717" s="83" t="s">
        <v>98</v>
      </c>
      <c r="C717" s="136">
        <v>738827</v>
      </c>
      <c r="D717" s="207" t="s">
        <v>628</v>
      </c>
      <c r="E717" s="208" t="s">
        <v>633</v>
      </c>
      <c r="F717" s="83" t="s">
        <v>108</v>
      </c>
      <c r="G717" s="85">
        <v>22744</v>
      </c>
      <c r="H717" s="83" t="s">
        <v>102</v>
      </c>
      <c r="I717" s="85">
        <v>39772</v>
      </c>
      <c r="J717" s="83" t="s">
        <v>228</v>
      </c>
      <c r="K717" s="216">
        <v>905898994235</v>
      </c>
      <c r="L717" s="83" t="s">
        <v>191</v>
      </c>
      <c r="M717" s="85">
        <v>43619</v>
      </c>
      <c r="N717" s="83">
        <v>-2866.6666666666702</v>
      </c>
      <c r="O717" s="83" t="s">
        <v>193</v>
      </c>
      <c r="P717" s="83" t="s">
        <v>181</v>
      </c>
      <c r="Q717" s="208" t="s">
        <v>7896</v>
      </c>
      <c r="R717" s="83" t="s">
        <v>102</v>
      </c>
      <c r="S717" s="83" t="s">
        <v>102</v>
      </c>
      <c r="T717" s="83" t="s">
        <v>133</v>
      </c>
      <c r="U717" s="83" t="s">
        <v>10232</v>
      </c>
      <c r="V717" s="83" t="s">
        <v>111</v>
      </c>
      <c r="W717" s="83" t="s">
        <v>105</v>
      </c>
      <c r="X717" s="86" t="s">
        <v>7896</v>
      </c>
      <c r="Y717" s="87" t="s">
        <v>102</v>
      </c>
      <c r="Z717" s="87" t="s">
        <v>102</v>
      </c>
      <c r="AA717" s="87" t="s">
        <v>133</v>
      </c>
      <c r="AB717" s="87" t="s">
        <v>10232</v>
      </c>
      <c r="AC717" s="87" t="s">
        <v>111</v>
      </c>
      <c r="AD717" s="87" t="s">
        <v>105</v>
      </c>
      <c r="AE717" s="87" t="s">
        <v>106</v>
      </c>
      <c r="AF717" s="86" t="s">
        <v>7896</v>
      </c>
      <c r="AG717" s="87" t="s">
        <v>486</v>
      </c>
      <c r="AH717" s="87" t="s">
        <v>10232</v>
      </c>
      <c r="AI717" s="87" t="s">
        <v>111</v>
      </c>
      <c r="AJ717" s="87" t="s">
        <v>204</v>
      </c>
      <c r="AK717" s="88"/>
      <c r="AL717" s="83" t="s">
        <v>107</v>
      </c>
      <c r="AM717" s="89" t="s">
        <v>454</v>
      </c>
      <c r="AN717" s="90" t="s">
        <v>416</v>
      </c>
      <c r="AO717" s="91" t="s">
        <v>642</v>
      </c>
      <c r="AP717" s="90">
        <v>8.3333333333332202</v>
      </c>
      <c r="AQ717" s="92" t="s">
        <v>102</v>
      </c>
      <c r="AR717" s="93" t="s">
        <v>102</v>
      </c>
      <c r="AS717" s="93" t="s">
        <v>102</v>
      </c>
      <c r="AT717" s="93" t="s">
        <v>102</v>
      </c>
      <c r="AU717" s="210" t="s">
        <v>644</v>
      </c>
      <c r="AV717" s="93" t="s">
        <v>185</v>
      </c>
      <c r="AW717" s="94" t="s">
        <v>102</v>
      </c>
      <c r="AX717" s="93" t="s">
        <v>183</v>
      </c>
      <c r="AY717" s="95" t="s">
        <v>111</v>
      </c>
      <c r="AZ717" s="93" t="s">
        <v>102</v>
      </c>
      <c r="BA717" s="93" t="s">
        <v>102</v>
      </c>
      <c r="BB717" s="93" t="s">
        <v>102</v>
      </c>
      <c r="BC717" s="93" t="s">
        <v>102</v>
      </c>
      <c r="BD717" s="96" t="s">
        <v>102</v>
      </c>
      <c r="BE717" s="90">
        <v>-347.66666666666703</v>
      </c>
      <c r="BF717" s="93" t="s">
        <v>102</v>
      </c>
      <c r="BG717" s="93" t="s">
        <v>102</v>
      </c>
      <c r="BH717" s="93" t="s">
        <v>102</v>
      </c>
      <c r="BI717" s="93" t="s">
        <v>102</v>
      </c>
      <c r="BJ717" s="210" t="s">
        <v>642</v>
      </c>
      <c r="BK717" s="93" t="s">
        <v>192</v>
      </c>
      <c r="BL717" s="97" t="s">
        <v>102</v>
      </c>
      <c r="BM717" s="93" t="s">
        <v>183</v>
      </c>
      <c r="BN717" s="93" t="s">
        <v>106</v>
      </c>
      <c r="BO717" s="93" t="s">
        <v>102</v>
      </c>
      <c r="BP717" s="98" t="s">
        <v>102</v>
      </c>
      <c r="BQ717" s="93" t="s">
        <v>102</v>
      </c>
      <c r="BR717" s="93" t="s">
        <v>102</v>
      </c>
      <c r="BS717" s="93" t="s">
        <v>102</v>
      </c>
      <c r="BT717" s="99" t="s">
        <v>591</v>
      </c>
      <c r="BU717" s="100" t="s">
        <v>11796</v>
      </c>
      <c r="BV717" s="101" t="s">
        <v>471</v>
      </c>
      <c r="BW717" s="136"/>
      <c r="BX717" s="103" t="s">
        <v>565</v>
      </c>
      <c r="BY717" s="104" t="s">
        <v>190</v>
      </c>
      <c r="BZ717" s="136"/>
      <c r="CA717" s="83" t="s">
        <v>599</v>
      </c>
      <c r="CB717" s="106" t="s">
        <v>647</v>
      </c>
      <c r="CC717" s="106" t="s">
        <v>11797</v>
      </c>
      <c r="CD717" s="107"/>
      <c r="CE717" s="108" t="s">
        <v>107</v>
      </c>
      <c r="CF717" s="108" t="s">
        <v>107</v>
      </c>
      <c r="CG717" s="109"/>
      <c r="CH717" s="110" t="s">
        <v>107</v>
      </c>
      <c r="CI717" s="111"/>
      <c r="CJ717" s="112">
        <v>6710</v>
      </c>
      <c r="CK717" s="113">
        <v>86</v>
      </c>
      <c r="CL717" s="114" t="s">
        <v>134</v>
      </c>
      <c r="CM717" s="114" t="s">
        <v>108</v>
      </c>
      <c r="CN717" s="114"/>
      <c r="CO717" s="115" t="s">
        <v>102</v>
      </c>
      <c r="CP717" s="115" t="s">
        <v>102</v>
      </c>
      <c r="CQ717" s="115" t="s">
        <v>102</v>
      </c>
      <c r="CR717" s="115" t="s">
        <v>102</v>
      </c>
      <c r="CS717" s="116"/>
      <c r="CT717" s="117" t="s">
        <v>109</v>
      </c>
      <c r="CU717" s="117" t="s">
        <v>109</v>
      </c>
      <c r="CV717" s="83">
        <v>713</v>
      </c>
      <c r="CW717" s="83" t="s">
        <v>108</v>
      </c>
      <c r="CX717" s="83">
        <v>713</v>
      </c>
      <c r="CY717" s="83" t="s">
        <v>108</v>
      </c>
      <c r="CZ717" s="83">
        <v>7041</v>
      </c>
      <c r="DA717" s="83" t="s">
        <v>419</v>
      </c>
      <c r="DB717" s="83" t="s">
        <v>130</v>
      </c>
      <c r="DC717" s="83" t="s">
        <v>499</v>
      </c>
      <c r="DD717" s="83">
        <v>1762</v>
      </c>
      <c r="DE717" s="83" t="s">
        <v>444</v>
      </c>
      <c r="DF717" s="83" t="s">
        <v>130</v>
      </c>
      <c r="DG717" s="83" t="s">
        <v>499</v>
      </c>
      <c r="DH717" s="83"/>
      <c r="DI717" s="83">
        <v>0</v>
      </c>
      <c r="DJ717" s="83">
        <v>1</v>
      </c>
      <c r="DK717" s="83">
        <v>0</v>
      </c>
      <c r="DL717" s="83">
        <v>0</v>
      </c>
      <c r="DM717" s="83">
        <v>0</v>
      </c>
      <c r="DN717" s="83">
        <v>0</v>
      </c>
      <c r="DO717" s="83">
        <v>0</v>
      </c>
      <c r="DP717" s="83">
        <v>0</v>
      </c>
      <c r="DQ717" s="83">
        <v>0</v>
      </c>
      <c r="DR717" s="83">
        <v>0</v>
      </c>
      <c r="DS717" s="83">
        <v>0</v>
      </c>
      <c r="DT717" s="83">
        <v>3</v>
      </c>
      <c r="DU717" s="83">
        <v>3</v>
      </c>
      <c r="DV717" s="83">
        <v>0</v>
      </c>
      <c r="DW717" s="83">
        <v>0</v>
      </c>
      <c r="DX717" s="83">
        <v>3</v>
      </c>
      <c r="DY717" s="85">
        <v>44359</v>
      </c>
      <c r="DZ717" s="83" t="s">
        <v>4764</v>
      </c>
      <c r="EA717" s="83" t="s">
        <v>102</v>
      </c>
      <c r="EB717" s="83" t="s">
        <v>482</v>
      </c>
      <c r="EC717" s="83">
        <v>713</v>
      </c>
      <c r="ED717" s="83" t="s">
        <v>483</v>
      </c>
      <c r="EE717" s="83">
        <v>1</v>
      </c>
      <c r="EF717" s="83">
        <v>0</v>
      </c>
      <c r="EG717" s="83">
        <v>0</v>
      </c>
      <c r="EH717" s="83" t="s">
        <v>109</v>
      </c>
      <c r="EI717" s="83" t="s">
        <v>108</v>
      </c>
      <c r="EJ717" s="83" t="s">
        <v>583</v>
      </c>
      <c r="EK717" s="83">
        <v>0</v>
      </c>
      <c r="EL717" s="83">
        <v>0</v>
      </c>
      <c r="EM717" s="83">
        <v>1</v>
      </c>
      <c r="EN717" s="83" t="s">
        <v>497</v>
      </c>
      <c r="EO717" s="83"/>
      <c r="EP717" s="83" t="s">
        <v>436</v>
      </c>
      <c r="EQ717" s="136">
        <v>1</v>
      </c>
      <c r="ER717" s="136">
        <v>1</v>
      </c>
      <c r="ES717" s="136">
        <v>1</v>
      </c>
      <c r="ET717" s="136">
        <v>1</v>
      </c>
      <c r="EU717" s="215" t="s">
        <v>269</v>
      </c>
      <c r="EV717" s="136">
        <v>1</v>
      </c>
      <c r="EW717" s="136">
        <v>1</v>
      </c>
      <c r="EX717" s="136">
        <v>1</v>
      </c>
      <c r="EY717" s="136">
        <v>1</v>
      </c>
      <c r="EZ717" s="136">
        <v>1</v>
      </c>
      <c r="FP717" s="215" t="s">
        <v>592</v>
      </c>
      <c r="FQ717" s="136" t="b">
        <v>1</v>
      </c>
      <c r="FR717" s="136" t="b">
        <v>1</v>
      </c>
      <c r="FS717" s="136" t="b">
        <v>1</v>
      </c>
      <c r="FT717" s="136" t="b">
        <v>1</v>
      </c>
      <c r="FX717" s="215" t="s">
        <v>269</v>
      </c>
    </row>
    <row r="718" spans="1:180" ht="60" customHeight="1" x14ac:dyDescent="0.55000000000000004">
      <c r="A718" s="83" t="s">
        <v>130</v>
      </c>
      <c r="B718" s="83" t="s">
        <v>98</v>
      </c>
      <c r="C718" s="136">
        <v>169018</v>
      </c>
      <c r="D718" s="207" t="s">
        <v>629</v>
      </c>
      <c r="E718" s="208" t="s">
        <v>634</v>
      </c>
      <c r="F718" s="83" t="s">
        <v>108</v>
      </c>
      <c r="G718" s="85">
        <v>26341</v>
      </c>
      <c r="H718" s="83" t="s">
        <v>102</v>
      </c>
      <c r="I718" s="85">
        <v>34633</v>
      </c>
      <c r="J718" s="83" t="s">
        <v>228</v>
      </c>
      <c r="K718" s="216">
        <v>105251080088</v>
      </c>
      <c r="L718" s="83" t="s">
        <v>191</v>
      </c>
      <c r="M718" s="85">
        <v>43642</v>
      </c>
      <c r="N718" s="83">
        <v>-2871.6666666666702</v>
      </c>
      <c r="O718" s="83" t="s">
        <v>193</v>
      </c>
      <c r="P718" s="83" t="s">
        <v>181</v>
      </c>
      <c r="Q718" s="208" t="s">
        <v>7900</v>
      </c>
      <c r="R718" s="83" t="s">
        <v>102</v>
      </c>
      <c r="S718" s="83" t="s">
        <v>102</v>
      </c>
      <c r="T718" s="83" t="s">
        <v>131</v>
      </c>
      <c r="U718" s="83" t="s">
        <v>10233</v>
      </c>
      <c r="V718" s="83" t="s">
        <v>104</v>
      </c>
      <c r="W718" s="83" t="s">
        <v>105</v>
      </c>
      <c r="X718" s="86" t="s">
        <v>7900</v>
      </c>
      <c r="Y718" s="87" t="s">
        <v>102</v>
      </c>
      <c r="Z718" s="87" t="s">
        <v>102</v>
      </c>
      <c r="AA718" s="87" t="s">
        <v>131</v>
      </c>
      <c r="AB718" s="87" t="s">
        <v>10233</v>
      </c>
      <c r="AC718" s="87" t="s">
        <v>104</v>
      </c>
      <c r="AD718" s="87" t="s">
        <v>105</v>
      </c>
      <c r="AE718" s="87" t="s">
        <v>106</v>
      </c>
      <c r="AF718" s="86" t="s">
        <v>7900</v>
      </c>
      <c r="AG718" s="87" t="s">
        <v>177</v>
      </c>
      <c r="AH718" s="87" t="s">
        <v>10233</v>
      </c>
      <c r="AI718" s="87" t="s">
        <v>104</v>
      </c>
      <c r="AJ718" s="87" t="s">
        <v>204</v>
      </c>
      <c r="AK718" s="88"/>
      <c r="AL718" s="83" t="s">
        <v>107</v>
      </c>
      <c r="AM718" s="89" t="s">
        <v>454</v>
      </c>
      <c r="AN718" s="90" t="s">
        <v>416</v>
      </c>
      <c r="AO718" s="91" t="s">
        <v>643</v>
      </c>
      <c r="AP718" s="90">
        <v>8.3333333333332202</v>
      </c>
      <c r="AQ718" s="92" t="s">
        <v>102</v>
      </c>
      <c r="AR718" s="93" t="s">
        <v>102</v>
      </c>
      <c r="AS718" s="93" t="s">
        <v>102</v>
      </c>
      <c r="AT718" s="93" t="s">
        <v>102</v>
      </c>
      <c r="AU718" s="210" t="s">
        <v>645</v>
      </c>
      <c r="AV718" s="93" t="s">
        <v>185</v>
      </c>
      <c r="AW718" s="94" t="s">
        <v>102</v>
      </c>
      <c r="AX718" s="93" t="s">
        <v>105</v>
      </c>
      <c r="AY718" s="95" t="s">
        <v>104</v>
      </c>
      <c r="AZ718" s="93" t="s">
        <v>102</v>
      </c>
      <c r="BA718" s="93" t="s">
        <v>102</v>
      </c>
      <c r="BB718" s="93" t="s">
        <v>102</v>
      </c>
      <c r="BC718" s="93" t="s">
        <v>102</v>
      </c>
      <c r="BD718" s="96" t="s">
        <v>102</v>
      </c>
      <c r="BE718" s="90">
        <v>-348.16666666666703</v>
      </c>
      <c r="BF718" s="93" t="s">
        <v>102</v>
      </c>
      <c r="BG718" s="93" t="s">
        <v>102</v>
      </c>
      <c r="BH718" s="93" t="s">
        <v>102</v>
      </c>
      <c r="BI718" s="93" t="s">
        <v>102</v>
      </c>
      <c r="BJ718" s="210" t="s">
        <v>643</v>
      </c>
      <c r="BK718" s="93" t="s">
        <v>196</v>
      </c>
      <c r="BL718" s="97" t="s">
        <v>102</v>
      </c>
      <c r="BM718" s="93" t="s">
        <v>105</v>
      </c>
      <c r="BN718" s="93" t="s">
        <v>596</v>
      </c>
      <c r="BO718" s="93" t="s">
        <v>102</v>
      </c>
      <c r="BP718" s="98" t="s">
        <v>102</v>
      </c>
      <c r="BQ718" s="93" t="s">
        <v>102</v>
      </c>
      <c r="BR718" s="93" t="s">
        <v>102</v>
      </c>
      <c r="BS718" s="93" t="s">
        <v>102</v>
      </c>
      <c r="BT718" s="99" t="s">
        <v>591</v>
      </c>
      <c r="BU718" s="100" t="s">
        <v>11798</v>
      </c>
      <c r="BV718" s="101" t="s">
        <v>471</v>
      </c>
      <c r="BW718" s="136"/>
      <c r="BX718" s="103" t="s">
        <v>565</v>
      </c>
      <c r="BY718" s="104" t="s">
        <v>190</v>
      </c>
      <c r="BZ718" s="136"/>
      <c r="CA718" s="83" t="s">
        <v>599</v>
      </c>
      <c r="CB718" s="106" t="s">
        <v>647</v>
      </c>
      <c r="CC718" s="106" t="s">
        <v>11799</v>
      </c>
      <c r="CD718" s="107"/>
      <c r="CE718" s="108" t="s">
        <v>107</v>
      </c>
      <c r="CF718" s="108" t="s">
        <v>107</v>
      </c>
      <c r="CG718" s="109"/>
      <c r="CH718" s="110" t="s">
        <v>107</v>
      </c>
      <c r="CI718" s="111"/>
      <c r="CJ718" s="112">
        <v>6710</v>
      </c>
      <c r="CK718" s="113">
        <v>86</v>
      </c>
      <c r="CL718" s="114" t="s">
        <v>134</v>
      </c>
      <c r="CM718" s="114" t="s">
        <v>108</v>
      </c>
      <c r="CN718" s="114"/>
      <c r="CO718" s="115" t="s">
        <v>102</v>
      </c>
      <c r="CP718" s="115" t="s">
        <v>102</v>
      </c>
      <c r="CQ718" s="115" t="s">
        <v>102</v>
      </c>
      <c r="CR718" s="115" t="s">
        <v>102</v>
      </c>
      <c r="CS718" s="116"/>
      <c r="CT718" s="117" t="s">
        <v>109</v>
      </c>
      <c r="CU718" s="117" t="s">
        <v>109</v>
      </c>
      <c r="CV718" s="83">
        <v>714</v>
      </c>
      <c r="CW718" s="83" t="s">
        <v>108</v>
      </c>
      <c r="CX718" s="83">
        <v>714</v>
      </c>
      <c r="CY718" s="83" t="s">
        <v>108</v>
      </c>
      <c r="CZ718" s="83">
        <v>7042</v>
      </c>
      <c r="DA718" s="83" t="s">
        <v>419</v>
      </c>
      <c r="DB718" s="83" t="s">
        <v>130</v>
      </c>
      <c r="DC718" s="83" t="s">
        <v>499</v>
      </c>
      <c r="DD718" s="83">
        <v>1763</v>
      </c>
      <c r="DE718" s="83" t="s">
        <v>444</v>
      </c>
      <c r="DF718" s="83" t="s">
        <v>130</v>
      </c>
      <c r="DG718" s="83" t="s">
        <v>499</v>
      </c>
      <c r="DH718" s="83"/>
      <c r="DI718" s="83">
        <v>0</v>
      </c>
      <c r="DJ718" s="83">
        <v>1</v>
      </c>
      <c r="DK718" s="83">
        <v>0</v>
      </c>
      <c r="DL718" s="83">
        <v>0</v>
      </c>
      <c r="DM718" s="83">
        <v>0</v>
      </c>
      <c r="DN718" s="83">
        <v>0</v>
      </c>
      <c r="DO718" s="83">
        <v>0</v>
      </c>
      <c r="DP718" s="83">
        <v>0</v>
      </c>
      <c r="DQ718" s="83">
        <v>0</v>
      </c>
      <c r="DR718" s="83">
        <v>0</v>
      </c>
      <c r="DS718" s="83">
        <v>0</v>
      </c>
      <c r="DT718" s="83">
        <v>3</v>
      </c>
      <c r="DU718" s="83">
        <v>3</v>
      </c>
      <c r="DV718" s="83">
        <v>0</v>
      </c>
      <c r="DW718" s="83">
        <v>0</v>
      </c>
      <c r="DX718" s="83">
        <v>3</v>
      </c>
      <c r="DY718" s="85">
        <v>44360</v>
      </c>
      <c r="DZ718" s="83" t="s">
        <v>4765</v>
      </c>
      <c r="EA718" s="83" t="s">
        <v>102</v>
      </c>
      <c r="EB718" s="83" t="s">
        <v>482</v>
      </c>
      <c r="EC718" s="83">
        <v>714</v>
      </c>
      <c r="ED718" s="83" t="s">
        <v>483</v>
      </c>
      <c r="EE718" s="83">
        <v>1</v>
      </c>
      <c r="EF718" s="83">
        <v>0</v>
      </c>
      <c r="EG718" s="83">
        <v>0</v>
      </c>
      <c r="EH718" s="83" t="s">
        <v>109</v>
      </c>
      <c r="EI718" s="83" t="s">
        <v>108</v>
      </c>
      <c r="EJ718" s="83" t="s">
        <v>583</v>
      </c>
      <c r="EK718" s="83">
        <v>0</v>
      </c>
      <c r="EL718" s="83">
        <v>0</v>
      </c>
      <c r="EM718" s="83">
        <v>1</v>
      </c>
      <c r="EN718" s="83" t="s">
        <v>497</v>
      </c>
      <c r="EO718" s="83"/>
      <c r="EP718" s="83" t="s">
        <v>436</v>
      </c>
      <c r="EQ718" s="136">
        <v>1</v>
      </c>
      <c r="ER718" s="136">
        <v>1</v>
      </c>
      <c r="ES718" s="136">
        <v>1</v>
      </c>
      <c r="ET718" s="136">
        <v>1</v>
      </c>
      <c r="EU718" s="215" t="s">
        <v>269</v>
      </c>
      <c r="EV718" s="136">
        <v>1</v>
      </c>
      <c r="EW718" s="136">
        <v>1</v>
      </c>
      <c r="EX718" s="136">
        <v>1</v>
      </c>
      <c r="EY718" s="136">
        <v>1</v>
      </c>
      <c r="EZ718" s="136">
        <v>1</v>
      </c>
      <c r="FP718" s="215" t="s">
        <v>592</v>
      </c>
      <c r="FQ718" s="136" t="b">
        <v>1</v>
      </c>
      <c r="FR718" s="136" t="b">
        <v>1</v>
      </c>
      <c r="FS718" s="136" t="b">
        <v>1</v>
      </c>
      <c r="FT718" s="136" t="b">
        <v>1</v>
      </c>
      <c r="FX718" s="215" t="s">
        <v>269</v>
      </c>
    </row>
    <row r="719" spans="1:180" ht="60" customHeight="1" x14ac:dyDescent="0.55000000000000004">
      <c r="A719" s="83" t="s">
        <v>130</v>
      </c>
      <c r="B719" s="83" t="s">
        <v>98</v>
      </c>
      <c r="C719" s="136">
        <v>985087</v>
      </c>
      <c r="D719" s="207" t="s">
        <v>627</v>
      </c>
      <c r="E719" s="208" t="s">
        <v>630</v>
      </c>
      <c r="F719" s="83" t="s">
        <v>108</v>
      </c>
      <c r="G719" s="85">
        <v>20621</v>
      </c>
      <c r="H719" s="83" t="s">
        <v>102</v>
      </c>
      <c r="I719" s="85">
        <v>39794</v>
      </c>
      <c r="J719" s="83" t="s">
        <v>228</v>
      </c>
      <c r="K719" s="216">
        <v>256034769137</v>
      </c>
      <c r="L719" s="83" t="s">
        <v>191</v>
      </c>
      <c r="M719" s="85">
        <v>43631</v>
      </c>
      <c r="N719" s="83">
        <v>-2876.6666666666702</v>
      </c>
      <c r="O719" s="83" t="s">
        <v>180</v>
      </c>
      <c r="P719" s="83" t="s">
        <v>181</v>
      </c>
      <c r="Q719" s="208" t="s">
        <v>7904</v>
      </c>
      <c r="R719" s="83" t="s">
        <v>102</v>
      </c>
      <c r="S719" s="83" t="s">
        <v>102</v>
      </c>
      <c r="T719" s="83" t="s">
        <v>199</v>
      </c>
      <c r="U719" s="83" t="s">
        <v>10234</v>
      </c>
      <c r="V719" s="83" t="s">
        <v>104</v>
      </c>
      <c r="W719" s="83" t="s">
        <v>105</v>
      </c>
      <c r="X719" s="86" t="s">
        <v>7904</v>
      </c>
      <c r="Y719" s="87" t="s">
        <v>102</v>
      </c>
      <c r="Z719" s="87" t="s">
        <v>102</v>
      </c>
      <c r="AA719" s="87" t="s">
        <v>199</v>
      </c>
      <c r="AB719" s="87" t="s">
        <v>10234</v>
      </c>
      <c r="AC719" s="87" t="s">
        <v>104</v>
      </c>
      <c r="AD719" s="87" t="s">
        <v>105</v>
      </c>
      <c r="AE719" s="87" t="s">
        <v>106</v>
      </c>
      <c r="AF719" s="86" t="s">
        <v>7904</v>
      </c>
      <c r="AG719" s="87" t="s">
        <v>489</v>
      </c>
      <c r="AH719" s="87" t="s">
        <v>10235</v>
      </c>
      <c r="AI719" s="87" t="s">
        <v>104</v>
      </c>
      <c r="AJ719" s="87" t="s">
        <v>204</v>
      </c>
      <c r="AK719" s="88"/>
      <c r="AL719" s="83" t="s">
        <v>107</v>
      </c>
      <c r="AM719" s="89" t="s">
        <v>454</v>
      </c>
      <c r="AN719" s="90" t="s">
        <v>416</v>
      </c>
      <c r="AO719" s="91" t="s">
        <v>641</v>
      </c>
      <c r="AP719" s="90">
        <v>8.3333333333332202</v>
      </c>
      <c r="AQ719" s="92" t="s">
        <v>211</v>
      </c>
      <c r="AR719" s="93" t="s">
        <v>102</v>
      </c>
      <c r="AS719" s="93" t="s">
        <v>102</v>
      </c>
      <c r="AT719" s="93" t="s">
        <v>102</v>
      </c>
      <c r="AU719" s="210" t="s">
        <v>641</v>
      </c>
      <c r="AV719" s="93" t="s">
        <v>192</v>
      </c>
      <c r="AW719" s="94" t="s">
        <v>102</v>
      </c>
      <c r="AX719" s="93" t="s">
        <v>105</v>
      </c>
      <c r="AY719" s="95" t="s">
        <v>188</v>
      </c>
      <c r="AZ719" s="93" t="s">
        <v>102</v>
      </c>
      <c r="BA719" s="93" t="s">
        <v>10236</v>
      </c>
      <c r="BB719" s="93" t="s">
        <v>102</v>
      </c>
      <c r="BC719" s="93" t="s">
        <v>102</v>
      </c>
      <c r="BD719" s="96" t="s">
        <v>102</v>
      </c>
      <c r="BE719" s="90">
        <v>-348.66666666666703</v>
      </c>
      <c r="BF719" s="93" t="s">
        <v>211</v>
      </c>
      <c r="BG719" s="93" t="s">
        <v>102</v>
      </c>
      <c r="BH719" s="93" t="s">
        <v>102</v>
      </c>
      <c r="BI719" s="93" t="s">
        <v>102</v>
      </c>
      <c r="BJ719" s="210" t="s">
        <v>646</v>
      </c>
      <c r="BK719" s="93" t="s">
        <v>182</v>
      </c>
      <c r="BL719" s="97" t="s">
        <v>102</v>
      </c>
      <c r="BM719" s="93" t="s">
        <v>105</v>
      </c>
      <c r="BN719" s="93" t="s">
        <v>104</v>
      </c>
      <c r="BO719" s="93" t="s">
        <v>102</v>
      </c>
      <c r="BP719" s="98">
        <v>20180445</v>
      </c>
      <c r="BQ719" s="93" t="s">
        <v>102</v>
      </c>
      <c r="BR719" s="93" t="s">
        <v>102</v>
      </c>
      <c r="BS719" s="93" t="s">
        <v>102</v>
      </c>
      <c r="BT719" s="99" t="s">
        <v>591</v>
      </c>
      <c r="BU719" s="100" t="s">
        <v>11800</v>
      </c>
      <c r="BV719" s="101" t="s">
        <v>471</v>
      </c>
      <c r="BW719" s="136"/>
      <c r="BX719" s="103" t="s">
        <v>565</v>
      </c>
      <c r="BY719" s="104" t="s">
        <v>190</v>
      </c>
      <c r="BZ719" s="136"/>
      <c r="CA719" s="83" t="s">
        <v>599</v>
      </c>
      <c r="CB719" s="106" t="s">
        <v>647</v>
      </c>
      <c r="CC719" s="106" t="s">
        <v>11801</v>
      </c>
      <c r="CD719" s="107"/>
      <c r="CE719" s="108" t="s">
        <v>107</v>
      </c>
      <c r="CF719" s="108" t="s">
        <v>107</v>
      </c>
      <c r="CG719" s="109"/>
      <c r="CH719" s="110" t="s">
        <v>107</v>
      </c>
      <c r="CI719" s="111"/>
      <c r="CJ719" s="112">
        <v>6710</v>
      </c>
      <c r="CK719" s="113">
        <v>86</v>
      </c>
      <c r="CL719" s="114" t="s">
        <v>134</v>
      </c>
      <c r="CM719" s="114" t="s">
        <v>108</v>
      </c>
      <c r="CN719" s="114"/>
      <c r="CO719" s="115" t="s">
        <v>102</v>
      </c>
      <c r="CP719" s="115" t="s">
        <v>102</v>
      </c>
      <c r="CQ719" s="115" t="s">
        <v>102</v>
      </c>
      <c r="CR719" s="115" t="s">
        <v>102</v>
      </c>
      <c r="CS719" s="116"/>
      <c r="CT719" s="117" t="s">
        <v>109</v>
      </c>
      <c r="CU719" s="117" t="s">
        <v>109</v>
      </c>
      <c r="CV719" s="83">
        <v>715</v>
      </c>
      <c r="CW719" s="83" t="s">
        <v>108</v>
      </c>
      <c r="CX719" s="83">
        <v>715</v>
      </c>
      <c r="CY719" s="83" t="s">
        <v>108</v>
      </c>
      <c r="CZ719" s="83">
        <v>7043</v>
      </c>
      <c r="DA719" s="83" t="s">
        <v>419</v>
      </c>
      <c r="DB719" s="83" t="s">
        <v>130</v>
      </c>
      <c r="DC719" s="83" t="s">
        <v>499</v>
      </c>
      <c r="DD719" s="83">
        <v>1764</v>
      </c>
      <c r="DE719" s="83" t="s">
        <v>444</v>
      </c>
      <c r="DF719" s="83" t="s">
        <v>130</v>
      </c>
      <c r="DG719" s="83" t="s">
        <v>499</v>
      </c>
      <c r="DH719" s="83"/>
      <c r="DI719" s="83">
        <v>0</v>
      </c>
      <c r="DJ719" s="83">
        <v>1</v>
      </c>
      <c r="DK719" s="83">
        <v>0</v>
      </c>
      <c r="DL719" s="83">
        <v>0</v>
      </c>
      <c r="DM719" s="83">
        <v>0</v>
      </c>
      <c r="DN719" s="83">
        <v>0</v>
      </c>
      <c r="DO719" s="83">
        <v>0</v>
      </c>
      <c r="DP719" s="83">
        <v>0</v>
      </c>
      <c r="DQ719" s="83">
        <v>0</v>
      </c>
      <c r="DR719" s="83">
        <v>0</v>
      </c>
      <c r="DS719" s="83">
        <v>0</v>
      </c>
      <c r="DT719" s="83">
        <v>3</v>
      </c>
      <c r="DU719" s="83">
        <v>3</v>
      </c>
      <c r="DV719" s="83">
        <v>0</v>
      </c>
      <c r="DW719" s="83">
        <v>0</v>
      </c>
      <c r="DX719" s="83">
        <v>3</v>
      </c>
      <c r="DY719" s="85">
        <v>44361</v>
      </c>
      <c r="DZ719" s="83" t="s">
        <v>4766</v>
      </c>
      <c r="EA719" s="83" t="s">
        <v>102</v>
      </c>
      <c r="EB719" s="83" t="s">
        <v>482</v>
      </c>
      <c r="EC719" s="83">
        <v>715</v>
      </c>
      <c r="ED719" s="83" t="s">
        <v>483</v>
      </c>
      <c r="EE719" s="83">
        <v>1</v>
      </c>
      <c r="EF719" s="83">
        <v>0</v>
      </c>
      <c r="EG719" s="83">
        <v>0</v>
      </c>
      <c r="EH719" s="83" t="s">
        <v>109</v>
      </c>
      <c r="EI719" s="83" t="s">
        <v>108</v>
      </c>
      <c r="EJ719" s="83" t="s">
        <v>583</v>
      </c>
      <c r="EK719" s="83">
        <v>0</v>
      </c>
      <c r="EL719" s="83">
        <v>0</v>
      </c>
      <c r="EM719" s="83">
        <v>1</v>
      </c>
      <c r="EN719" s="83" t="s">
        <v>497</v>
      </c>
      <c r="EO719" s="83"/>
      <c r="EP719" s="83" t="s">
        <v>436</v>
      </c>
      <c r="EQ719" s="136">
        <v>1</v>
      </c>
      <c r="ER719" s="136">
        <v>1</v>
      </c>
      <c r="ES719" s="136">
        <v>1</v>
      </c>
      <c r="ET719" s="136">
        <v>1</v>
      </c>
      <c r="EU719" s="215" t="s">
        <v>269</v>
      </c>
      <c r="EV719" s="136">
        <v>1</v>
      </c>
      <c r="EW719" s="136">
        <v>1</v>
      </c>
      <c r="EX719" s="136">
        <v>1</v>
      </c>
      <c r="EY719" s="136">
        <v>1</v>
      </c>
      <c r="EZ719" s="136">
        <v>1</v>
      </c>
      <c r="FP719" s="215" t="s">
        <v>592</v>
      </c>
      <c r="FQ719" s="136" t="b">
        <v>1</v>
      </c>
      <c r="FR719" s="136" t="b">
        <v>1</v>
      </c>
      <c r="FS719" s="136" t="b">
        <v>1</v>
      </c>
      <c r="FT719" s="136" t="b">
        <v>1</v>
      </c>
      <c r="FX719" s="215" t="s">
        <v>269</v>
      </c>
    </row>
    <row r="720" spans="1:180" ht="60" customHeight="1" x14ac:dyDescent="0.55000000000000004">
      <c r="A720" s="83" t="s">
        <v>130</v>
      </c>
      <c r="B720" s="83" t="s">
        <v>98</v>
      </c>
      <c r="C720" s="136">
        <v>907831</v>
      </c>
      <c r="D720" s="207" t="s">
        <v>628</v>
      </c>
      <c r="E720" s="208" t="s">
        <v>633</v>
      </c>
      <c r="F720" s="83" t="s">
        <v>108</v>
      </c>
      <c r="G720" s="85">
        <v>22744</v>
      </c>
      <c r="H720" s="83" t="s">
        <v>102</v>
      </c>
      <c r="I720" s="85">
        <v>39772</v>
      </c>
      <c r="J720" s="83" t="s">
        <v>228</v>
      </c>
      <c r="K720" s="216">
        <v>936440068560</v>
      </c>
      <c r="L720" s="83" t="s">
        <v>191</v>
      </c>
      <c r="M720" s="85">
        <v>43619</v>
      </c>
      <c r="N720" s="83">
        <v>-2881.6666666666702</v>
      </c>
      <c r="O720" s="83" t="s">
        <v>193</v>
      </c>
      <c r="P720" s="83" t="s">
        <v>181</v>
      </c>
      <c r="Q720" s="208" t="s">
        <v>7908</v>
      </c>
      <c r="R720" s="83" t="s">
        <v>102</v>
      </c>
      <c r="S720" s="83" t="s">
        <v>102</v>
      </c>
      <c r="T720" s="83" t="s">
        <v>133</v>
      </c>
      <c r="U720" s="83" t="s">
        <v>10237</v>
      </c>
      <c r="V720" s="83" t="s">
        <v>111</v>
      </c>
      <c r="W720" s="83" t="s">
        <v>105</v>
      </c>
      <c r="X720" s="86" t="s">
        <v>7908</v>
      </c>
      <c r="Y720" s="87" t="s">
        <v>102</v>
      </c>
      <c r="Z720" s="87" t="s">
        <v>102</v>
      </c>
      <c r="AA720" s="87" t="s">
        <v>133</v>
      </c>
      <c r="AB720" s="87" t="s">
        <v>10237</v>
      </c>
      <c r="AC720" s="87" t="s">
        <v>111</v>
      </c>
      <c r="AD720" s="87" t="s">
        <v>105</v>
      </c>
      <c r="AE720" s="87" t="s">
        <v>106</v>
      </c>
      <c r="AF720" s="86" t="s">
        <v>7908</v>
      </c>
      <c r="AG720" s="87" t="s">
        <v>486</v>
      </c>
      <c r="AH720" s="87" t="s">
        <v>10237</v>
      </c>
      <c r="AI720" s="87" t="s">
        <v>111</v>
      </c>
      <c r="AJ720" s="87" t="s">
        <v>204</v>
      </c>
      <c r="AK720" s="88"/>
      <c r="AL720" s="83" t="s">
        <v>107</v>
      </c>
      <c r="AM720" s="89" t="s">
        <v>454</v>
      </c>
      <c r="AN720" s="90" t="s">
        <v>416</v>
      </c>
      <c r="AO720" s="91" t="s">
        <v>642</v>
      </c>
      <c r="AP720" s="90">
        <v>8.3333333333332202</v>
      </c>
      <c r="AQ720" s="92" t="s">
        <v>102</v>
      </c>
      <c r="AR720" s="93" t="s">
        <v>102</v>
      </c>
      <c r="AS720" s="93" t="s">
        <v>102</v>
      </c>
      <c r="AT720" s="93" t="s">
        <v>102</v>
      </c>
      <c r="AU720" s="210" t="s">
        <v>644</v>
      </c>
      <c r="AV720" s="93" t="s">
        <v>185</v>
      </c>
      <c r="AW720" s="94" t="s">
        <v>102</v>
      </c>
      <c r="AX720" s="93" t="s">
        <v>183</v>
      </c>
      <c r="AY720" s="95" t="s">
        <v>111</v>
      </c>
      <c r="AZ720" s="93" t="s">
        <v>102</v>
      </c>
      <c r="BA720" s="93" t="s">
        <v>102</v>
      </c>
      <c r="BB720" s="93" t="s">
        <v>102</v>
      </c>
      <c r="BC720" s="93" t="s">
        <v>102</v>
      </c>
      <c r="BD720" s="96" t="s">
        <v>102</v>
      </c>
      <c r="BE720" s="90">
        <v>-349.16666666666703</v>
      </c>
      <c r="BF720" s="93" t="s">
        <v>102</v>
      </c>
      <c r="BG720" s="93" t="s">
        <v>102</v>
      </c>
      <c r="BH720" s="93" t="s">
        <v>102</v>
      </c>
      <c r="BI720" s="93" t="s">
        <v>102</v>
      </c>
      <c r="BJ720" s="210" t="s">
        <v>642</v>
      </c>
      <c r="BK720" s="93" t="s">
        <v>192</v>
      </c>
      <c r="BL720" s="97" t="s">
        <v>102</v>
      </c>
      <c r="BM720" s="93" t="s">
        <v>183</v>
      </c>
      <c r="BN720" s="93" t="s">
        <v>106</v>
      </c>
      <c r="BO720" s="93" t="s">
        <v>102</v>
      </c>
      <c r="BP720" s="98" t="s">
        <v>102</v>
      </c>
      <c r="BQ720" s="93" t="s">
        <v>102</v>
      </c>
      <c r="BR720" s="93" t="s">
        <v>102</v>
      </c>
      <c r="BS720" s="93" t="s">
        <v>102</v>
      </c>
      <c r="BT720" s="99" t="s">
        <v>591</v>
      </c>
      <c r="BU720" s="100" t="s">
        <v>11802</v>
      </c>
      <c r="BV720" s="101" t="s">
        <v>471</v>
      </c>
      <c r="BW720" s="136"/>
      <c r="BX720" s="103" t="s">
        <v>565</v>
      </c>
      <c r="BY720" s="104" t="s">
        <v>190</v>
      </c>
      <c r="BZ720" s="136"/>
      <c r="CA720" s="83" t="s">
        <v>599</v>
      </c>
      <c r="CB720" s="106" t="s">
        <v>647</v>
      </c>
      <c r="CC720" s="106" t="s">
        <v>11803</v>
      </c>
      <c r="CD720" s="107"/>
      <c r="CE720" s="108" t="s">
        <v>107</v>
      </c>
      <c r="CF720" s="108" t="s">
        <v>107</v>
      </c>
      <c r="CG720" s="109"/>
      <c r="CH720" s="110" t="s">
        <v>107</v>
      </c>
      <c r="CI720" s="111"/>
      <c r="CJ720" s="112">
        <v>6710</v>
      </c>
      <c r="CK720" s="113">
        <v>86</v>
      </c>
      <c r="CL720" s="114" t="s">
        <v>134</v>
      </c>
      <c r="CM720" s="114" t="s">
        <v>108</v>
      </c>
      <c r="CN720" s="114"/>
      <c r="CO720" s="115" t="s">
        <v>102</v>
      </c>
      <c r="CP720" s="115" t="s">
        <v>102</v>
      </c>
      <c r="CQ720" s="115" t="s">
        <v>102</v>
      </c>
      <c r="CR720" s="115" t="s">
        <v>102</v>
      </c>
      <c r="CS720" s="116"/>
      <c r="CT720" s="117" t="s">
        <v>109</v>
      </c>
      <c r="CU720" s="117" t="s">
        <v>109</v>
      </c>
      <c r="CV720" s="83">
        <v>716</v>
      </c>
      <c r="CW720" s="83" t="s">
        <v>108</v>
      </c>
      <c r="CX720" s="83">
        <v>716</v>
      </c>
      <c r="CY720" s="83" t="s">
        <v>108</v>
      </c>
      <c r="CZ720" s="83">
        <v>7044</v>
      </c>
      <c r="DA720" s="83" t="s">
        <v>419</v>
      </c>
      <c r="DB720" s="83" t="s">
        <v>130</v>
      </c>
      <c r="DC720" s="83" t="s">
        <v>499</v>
      </c>
      <c r="DD720" s="83">
        <v>1765</v>
      </c>
      <c r="DE720" s="83" t="s">
        <v>444</v>
      </c>
      <c r="DF720" s="83" t="s">
        <v>130</v>
      </c>
      <c r="DG720" s="83" t="s">
        <v>499</v>
      </c>
      <c r="DH720" s="83"/>
      <c r="DI720" s="83">
        <v>0</v>
      </c>
      <c r="DJ720" s="83">
        <v>1</v>
      </c>
      <c r="DK720" s="83">
        <v>0</v>
      </c>
      <c r="DL720" s="83">
        <v>0</v>
      </c>
      <c r="DM720" s="83">
        <v>0</v>
      </c>
      <c r="DN720" s="83">
        <v>0</v>
      </c>
      <c r="DO720" s="83">
        <v>0</v>
      </c>
      <c r="DP720" s="83">
        <v>0</v>
      </c>
      <c r="DQ720" s="83">
        <v>0</v>
      </c>
      <c r="DR720" s="83">
        <v>0</v>
      </c>
      <c r="DS720" s="83">
        <v>0</v>
      </c>
      <c r="DT720" s="83">
        <v>3</v>
      </c>
      <c r="DU720" s="83">
        <v>3</v>
      </c>
      <c r="DV720" s="83">
        <v>0</v>
      </c>
      <c r="DW720" s="83">
        <v>0</v>
      </c>
      <c r="DX720" s="83">
        <v>3</v>
      </c>
      <c r="DY720" s="85">
        <v>44362</v>
      </c>
      <c r="DZ720" s="83" t="s">
        <v>4767</v>
      </c>
      <c r="EA720" s="83" t="s">
        <v>102</v>
      </c>
      <c r="EB720" s="83" t="s">
        <v>482</v>
      </c>
      <c r="EC720" s="83">
        <v>716</v>
      </c>
      <c r="ED720" s="83" t="s">
        <v>483</v>
      </c>
      <c r="EE720" s="83">
        <v>1</v>
      </c>
      <c r="EF720" s="83">
        <v>0</v>
      </c>
      <c r="EG720" s="83">
        <v>0</v>
      </c>
      <c r="EH720" s="83" t="s">
        <v>109</v>
      </c>
      <c r="EI720" s="83" t="s">
        <v>108</v>
      </c>
      <c r="EJ720" s="83" t="s">
        <v>583</v>
      </c>
      <c r="EK720" s="83">
        <v>0</v>
      </c>
      <c r="EL720" s="83">
        <v>0</v>
      </c>
      <c r="EM720" s="83">
        <v>1</v>
      </c>
      <c r="EN720" s="83" t="s">
        <v>497</v>
      </c>
      <c r="EO720" s="83"/>
      <c r="EP720" s="83" t="s">
        <v>436</v>
      </c>
      <c r="EQ720" s="136">
        <v>1</v>
      </c>
      <c r="ER720" s="136">
        <v>1</v>
      </c>
      <c r="ES720" s="136">
        <v>1</v>
      </c>
      <c r="ET720" s="136">
        <v>1</v>
      </c>
      <c r="EU720" s="215" t="s">
        <v>269</v>
      </c>
      <c r="EV720" s="136">
        <v>1</v>
      </c>
      <c r="EW720" s="136">
        <v>1</v>
      </c>
      <c r="EX720" s="136">
        <v>1</v>
      </c>
      <c r="EY720" s="136">
        <v>1</v>
      </c>
      <c r="EZ720" s="136">
        <v>1</v>
      </c>
      <c r="FP720" s="215" t="s">
        <v>592</v>
      </c>
      <c r="FQ720" s="136" t="b">
        <v>1</v>
      </c>
      <c r="FR720" s="136" t="b">
        <v>1</v>
      </c>
      <c r="FS720" s="136" t="b">
        <v>1</v>
      </c>
      <c r="FT720" s="136" t="b">
        <v>1</v>
      </c>
      <c r="FX720" s="215" t="s">
        <v>269</v>
      </c>
    </row>
    <row r="721" spans="1:180" ht="60" customHeight="1" x14ac:dyDescent="0.55000000000000004">
      <c r="A721" s="83" t="s">
        <v>130</v>
      </c>
      <c r="B721" s="83" t="s">
        <v>98</v>
      </c>
      <c r="C721" s="136">
        <v>798548</v>
      </c>
      <c r="D721" s="207" t="s">
        <v>629</v>
      </c>
      <c r="E721" s="208" t="s">
        <v>634</v>
      </c>
      <c r="F721" s="83" t="s">
        <v>108</v>
      </c>
      <c r="G721" s="85">
        <v>26341</v>
      </c>
      <c r="H721" s="83" t="s">
        <v>102</v>
      </c>
      <c r="I721" s="85">
        <v>34633</v>
      </c>
      <c r="J721" s="83" t="s">
        <v>228</v>
      </c>
      <c r="K721" s="216">
        <v>356918840333</v>
      </c>
      <c r="L721" s="83" t="s">
        <v>191</v>
      </c>
      <c r="M721" s="85">
        <v>43642</v>
      </c>
      <c r="N721" s="83">
        <v>-2886.6666666666702</v>
      </c>
      <c r="O721" s="83" t="s">
        <v>193</v>
      </c>
      <c r="P721" s="83" t="s">
        <v>181</v>
      </c>
      <c r="Q721" s="208" t="s">
        <v>7912</v>
      </c>
      <c r="R721" s="83" t="s">
        <v>102</v>
      </c>
      <c r="S721" s="83" t="s">
        <v>102</v>
      </c>
      <c r="T721" s="83" t="s">
        <v>131</v>
      </c>
      <c r="U721" s="83" t="s">
        <v>10238</v>
      </c>
      <c r="V721" s="83" t="s">
        <v>104</v>
      </c>
      <c r="W721" s="83" t="s">
        <v>105</v>
      </c>
      <c r="X721" s="86" t="s">
        <v>7912</v>
      </c>
      <c r="Y721" s="87" t="s">
        <v>102</v>
      </c>
      <c r="Z721" s="87" t="s">
        <v>102</v>
      </c>
      <c r="AA721" s="87" t="s">
        <v>131</v>
      </c>
      <c r="AB721" s="87" t="s">
        <v>10238</v>
      </c>
      <c r="AC721" s="87" t="s">
        <v>104</v>
      </c>
      <c r="AD721" s="87" t="s">
        <v>105</v>
      </c>
      <c r="AE721" s="87" t="s">
        <v>106</v>
      </c>
      <c r="AF721" s="86" t="s">
        <v>7912</v>
      </c>
      <c r="AG721" s="87" t="s">
        <v>177</v>
      </c>
      <c r="AH721" s="87" t="s">
        <v>10238</v>
      </c>
      <c r="AI721" s="87" t="s">
        <v>104</v>
      </c>
      <c r="AJ721" s="87" t="s">
        <v>204</v>
      </c>
      <c r="AK721" s="88"/>
      <c r="AL721" s="83" t="s">
        <v>107</v>
      </c>
      <c r="AM721" s="89" t="s">
        <v>454</v>
      </c>
      <c r="AN721" s="90" t="s">
        <v>416</v>
      </c>
      <c r="AO721" s="91" t="s">
        <v>643</v>
      </c>
      <c r="AP721" s="90">
        <v>8.3333333333332202</v>
      </c>
      <c r="AQ721" s="92" t="s">
        <v>102</v>
      </c>
      <c r="AR721" s="93" t="s">
        <v>102</v>
      </c>
      <c r="AS721" s="93" t="s">
        <v>102</v>
      </c>
      <c r="AT721" s="93" t="s">
        <v>102</v>
      </c>
      <c r="AU721" s="210" t="s">
        <v>645</v>
      </c>
      <c r="AV721" s="93" t="s">
        <v>185</v>
      </c>
      <c r="AW721" s="94" t="s">
        <v>102</v>
      </c>
      <c r="AX721" s="93" t="s">
        <v>105</v>
      </c>
      <c r="AY721" s="95" t="s">
        <v>104</v>
      </c>
      <c r="AZ721" s="93" t="s">
        <v>102</v>
      </c>
      <c r="BA721" s="93" t="s">
        <v>102</v>
      </c>
      <c r="BB721" s="93" t="s">
        <v>102</v>
      </c>
      <c r="BC721" s="93" t="s">
        <v>102</v>
      </c>
      <c r="BD721" s="96" t="s">
        <v>102</v>
      </c>
      <c r="BE721" s="90">
        <v>-349.66666666666703</v>
      </c>
      <c r="BF721" s="93" t="s">
        <v>102</v>
      </c>
      <c r="BG721" s="93" t="s">
        <v>102</v>
      </c>
      <c r="BH721" s="93" t="s">
        <v>102</v>
      </c>
      <c r="BI721" s="93" t="s">
        <v>102</v>
      </c>
      <c r="BJ721" s="210" t="s">
        <v>643</v>
      </c>
      <c r="BK721" s="93" t="s">
        <v>196</v>
      </c>
      <c r="BL721" s="97" t="s">
        <v>102</v>
      </c>
      <c r="BM721" s="93" t="s">
        <v>105</v>
      </c>
      <c r="BN721" s="93" t="s">
        <v>596</v>
      </c>
      <c r="BO721" s="93" t="s">
        <v>102</v>
      </c>
      <c r="BP721" s="98" t="s">
        <v>102</v>
      </c>
      <c r="BQ721" s="93" t="s">
        <v>102</v>
      </c>
      <c r="BR721" s="93" t="s">
        <v>102</v>
      </c>
      <c r="BS721" s="93" t="s">
        <v>102</v>
      </c>
      <c r="BT721" s="99" t="s">
        <v>591</v>
      </c>
      <c r="BU721" s="100" t="s">
        <v>11804</v>
      </c>
      <c r="BV721" s="101" t="s">
        <v>471</v>
      </c>
      <c r="BW721" s="136"/>
      <c r="BX721" s="103" t="s">
        <v>565</v>
      </c>
      <c r="BY721" s="104" t="s">
        <v>190</v>
      </c>
      <c r="BZ721" s="136"/>
      <c r="CA721" s="83" t="s">
        <v>599</v>
      </c>
      <c r="CB721" s="106" t="s">
        <v>647</v>
      </c>
      <c r="CC721" s="106" t="s">
        <v>11805</v>
      </c>
      <c r="CD721" s="107"/>
      <c r="CE721" s="108" t="s">
        <v>107</v>
      </c>
      <c r="CF721" s="108" t="s">
        <v>107</v>
      </c>
      <c r="CG721" s="109"/>
      <c r="CH721" s="110" t="s">
        <v>107</v>
      </c>
      <c r="CI721" s="111"/>
      <c r="CJ721" s="112">
        <v>6710</v>
      </c>
      <c r="CK721" s="113">
        <v>86</v>
      </c>
      <c r="CL721" s="114" t="s">
        <v>134</v>
      </c>
      <c r="CM721" s="114" t="s">
        <v>108</v>
      </c>
      <c r="CN721" s="114"/>
      <c r="CO721" s="115" t="s">
        <v>102</v>
      </c>
      <c r="CP721" s="115" t="s">
        <v>102</v>
      </c>
      <c r="CQ721" s="115" t="s">
        <v>102</v>
      </c>
      <c r="CR721" s="115" t="s">
        <v>102</v>
      </c>
      <c r="CS721" s="116"/>
      <c r="CT721" s="117" t="s">
        <v>109</v>
      </c>
      <c r="CU721" s="117" t="s">
        <v>109</v>
      </c>
      <c r="CV721" s="83">
        <v>717</v>
      </c>
      <c r="CW721" s="83" t="s">
        <v>108</v>
      </c>
      <c r="CX721" s="83">
        <v>717</v>
      </c>
      <c r="CY721" s="83" t="s">
        <v>108</v>
      </c>
      <c r="CZ721" s="83">
        <v>7045</v>
      </c>
      <c r="DA721" s="83" t="s">
        <v>419</v>
      </c>
      <c r="DB721" s="83" t="s">
        <v>130</v>
      </c>
      <c r="DC721" s="83" t="s">
        <v>499</v>
      </c>
      <c r="DD721" s="83">
        <v>1766</v>
      </c>
      <c r="DE721" s="83" t="s">
        <v>444</v>
      </c>
      <c r="DF721" s="83" t="s">
        <v>130</v>
      </c>
      <c r="DG721" s="83" t="s">
        <v>499</v>
      </c>
      <c r="DH721" s="83"/>
      <c r="DI721" s="83">
        <v>0</v>
      </c>
      <c r="DJ721" s="83">
        <v>1</v>
      </c>
      <c r="DK721" s="83">
        <v>0</v>
      </c>
      <c r="DL721" s="83">
        <v>0</v>
      </c>
      <c r="DM721" s="83">
        <v>0</v>
      </c>
      <c r="DN721" s="83">
        <v>0</v>
      </c>
      <c r="DO721" s="83">
        <v>0</v>
      </c>
      <c r="DP721" s="83">
        <v>0</v>
      </c>
      <c r="DQ721" s="83">
        <v>0</v>
      </c>
      <c r="DR721" s="83">
        <v>0</v>
      </c>
      <c r="DS721" s="83">
        <v>0</v>
      </c>
      <c r="DT721" s="83">
        <v>3</v>
      </c>
      <c r="DU721" s="83">
        <v>3</v>
      </c>
      <c r="DV721" s="83">
        <v>0</v>
      </c>
      <c r="DW721" s="83">
        <v>0</v>
      </c>
      <c r="DX721" s="83">
        <v>3</v>
      </c>
      <c r="DY721" s="85">
        <v>44363</v>
      </c>
      <c r="DZ721" s="83" t="s">
        <v>4768</v>
      </c>
      <c r="EA721" s="83" t="s">
        <v>102</v>
      </c>
      <c r="EB721" s="83" t="s">
        <v>482</v>
      </c>
      <c r="EC721" s="83">
        <v>717</v>
      </c>
      <c r="ED721" s="83" t="s">
        <v>483</v>
      </c>
      <c r="EE721" s="83">
        <v>1</v>
      </c>
      <c r="EF721" s="83">
        <v>0</v>
      </c>
      <c r="EG721" s="83">
        <v>0</v>
      </c>
      <c r="EH721" s="83" t="s">
        <v>109</v>
      </c>
      <c r="EI721" s="83" t="s">
        <v>108</v>
      </c>
      <c r="EJ721" s="83" t="s">
        <v>583</v>
      </c>
      <c r="EK721" s="83">
        <v>0</v>
      </c>
      <c r="EL721" s="83">
        <v>0</v>
      </c>
      <c r="EM721" s="83">
        <v>1</v>
      </c>
      <c r="EN721" s="83" t="s">
        <v>497</v>
      </c>
      <c r="EO721" s="83"/>
      <c r="EP721" s="83" t="s">
        <v>436</v>
      </c>
      <c r="EQ721" s="136">
        <v>1</v>
      </c>
      <c r="ER721" s="136">
        <v>1</v>
      </c>
      <c r="ES721" s="136">
        <v>1</v>
      </c>
      <c r="ET721" s="136">
        <v>1</v>
      </c>
      <c r="EU721" s="215" t="s">
        <v>269</v>
      </c>
      <c r="EV721" s="136">
        <v>1</v>
      </c>
      <c r="EW721" s="136">
        <v>1</v>
      </c>
      <c r="EX721" s="136">
        <v>1</v>
      </c>
      <c r="EY721" s="136">
        <v>1</v>
      </c>
      <c r="EZ721" s="136">
        <v>1</v>
      </c>
      <c r="FP721" s="215" t="s">
        <v>592</v>
      </c>
      <c r="FQ721" s="136" t="b">
        <v>1</v>
      </c>
      <c r="FR721" s="136" t="b">
        <v>1</v>
      </c>
      <c r="FS721" s="136" t="b">
        <v>1</v>
      </c>
      <c r="FT721" s="136" t="b">
        <v>1</v>
      </c>
      <c r="FX721" s="215" t="s">
        <v>269</v>
      </c>
    </row>
    <row r="722" spans="1:180" ht="60" customHeight="1" x14ac:dyDescent="0.55000000000000004">
      <c r="A722" s="83" t="s">
        <v>130</v>
      </c>
      <c r="B722" s="83" t="s">
        <v>98</v>
      </c>
      <c r="C722" s="136">
        <v>841781</v>
      </c>
      <c r="D722" s="207" t="s">
        <v>627</v>
      </c>
      <c r="E722" s="208" t="s">
        <v>630</v>
      </c>
      <c r="F722" s="83" t="s">
        <v>108</v>
      </c>
      <c r="G722" s="85">
        <v>20621</v>
      </c>
      <c r="H722" s="83" t="s">
        <v>102</v>
      </c>
      <c r="I722" s="85">
        <v>39794</v>
      </c>
      <c r="J722" s="83" t="s">
        <v>228</v>
      </c>
      <c r="K722" s="216">
        <v>607623376750</v>
      </c>
      <c r="L722" s="83" t="s">
        <v>191</v>
      </c>
      <c r="M722" s="85">
        <v>43631</v>
      </c>
      <c r="N722" s="83">
        <v>-2891.6666666666702</v>
      </c>
      <c r="O722" s="83" t="s">
        <v>180</v>
      </c>
      <c r="P722" s="83" t="s">
        <v>181</v>
      </c>
      <c r="Q722" s="208" t="s">
        <v>7916</v>
      </c>
      <c r="R722" s="83" t="s">
        <v>102</v>
      </c>
      <c r="S722" s="83" t="s">
        <v>102</v>
      </c>
      <c r="T722" s="83" t="s">
        <v>199</v>
      </c>
      <c r="U722" s="83" t="s">
        <v>10239</v>
      </c>
      <c r="V722" s="83" t="s">
        <v>104</v>
      </c>
      <c r="W722" s="83" t="s">
        <v>105</v>
      </c>
      <c r="X722" s="86" t="s">
        <v>7916</v>
      </c>
      <c r="Y722" s="87" t="s">
        <v>102</v>
      </c>
      <c r="Z722" s="87" t="s">
        <v>102</v>
      </c>
      <c r="AA722" s="87" t="s">
        <v>199</v>
      </c>
      <c r="AB722" s="87" t="s">
        <v>10239</v>
      </c>
      <c r="AC722" s="87" t="s">
        <v>104</v>
      </c>
      <c r="AD722" s="87" t="s">
        <v>105</v>
      </c>
      <c r="AE722" s="87" t="s">
        <v>106</v>
      </c>
      <c r="AF722" s="86" t="s">
        <v>7916</v>
      </c>
      <c r="AG722" s="87" t="s">
        <v>489</v>
      </c>
      <c r="AH722" s="87" t="s">
        <v>10240</v>
      </c>
      <c r="AI722" s="87" t="s">
        <v>104</v>
      </c>
      <c r="AJ722" s="87" t="s">
        <v>204</v>
      </c>
      <c r="AK722" s="88"/>
      <c r="AL722" s="83" t="s">
        <v>107</v>
      </c>
      <c r="AM722" s="89" t="s">
        <v>454</v>
      </c>
      <c r="AN722" s="90" t="s">
        <v>416</v>
      </c>
      <c r="AO722" s="91" t="s">
        <v>641</v>
      </c>
      <c r="AP722" s="90">
        <v>8.3333333333332202</v>
      </c>
      <c r="AQ722" s="92" t="s">
        <v>211</v>
      </c>
      <c r="AR722" s="93" t="s">
        <v>102</v>
      </c>
      <c r="AS722" s="93" t="s">
        <v>102</v>
      </c>
      <c r="AT722" s="93" t="s">
        <v>102</v>
      </c>
      <c r="AU722" s="210" t="s">
        <v>641</v>
      </c>
      <c r="AV722" s="93" t="s">
        <v>192</v>
      </c>
      <c r="AW722" s="94" t="s">
        <v>102</v>
      </c>
      <c r="AX722" s="93" t="s">
        <v>105</v>
      </c>
      <c r="AY722" s="95" t="s">
        <v>188</v>
      </c>
      <c r="AZ722" s="93" t="s">
        <v>102</v>
      </c>
      <c r="BA722" s="93" t="s">
        <v>10241</v>
      </c>
      <c r="BB722" s="93" t="s">
        <v>102</v>
      </c>
      <c r="BC722" s="93" t="s">
        <v>102</v>
      </c>
      <c r="BD722" s="96" t="s">
        <v>102</v>
      </c>
      <c r="BE722" s="90">
        <v>-350.16666666666703</v>
      </c>
      <c r="BF722" s="93" t="s">
        <v>211</v>
      </c>
      <c r="BG722" s="93" t="s">
        <v>102</v>
      </c>
      <c r="BH722" s="93" t="s">
        <v>102</v>
      </c>
      <c r="BI722" s="93" t="s">
        <v>102</v>
      </c>
      <c r="BJ722" s="210" t="s">
        <v>646</v>
      </c>
      <c r="BK722" s="93" t="s">
        <v>182</v>
      </c>
      <c r="BL722" s="97" t="s">
        <v>102</v>
      </c>
      <c r="BM722" s="93" t="s">
        <v>105</v>
      </c>
      <c r="BN722" s="93" t="s">
        <v>104</v>
      </c>
      <c r="BO722" s="93" t="s">
        <v>102</v>
      </c>
      <c r="BP722" s="98">
        <v>20180446</v>
      </c>
      <c r="BQ722" s="93" t="s">
        <v>102</v>
      </c>
      <c r="BR722" s="93" t="s">
        <v>102</v>
      </c>
      <c r="BS722" s="93" t="s">
        <v>102</v>
      </c>
      <c r="BT722" s="99" t="s">
        <v>591</v>
      </c>
      <c r="BU722" s="100" t="s">
        <v>11806</v>
      </c>
      <c r="BV722" s="101" t="s">
        <v>471</v>
      </c>
      <c r="BW722" s="136"/>
      <c r="BX722" s="103" t="s">
        <v>565</v>
      </c>
      <c r="BY722" s="104" t="s">
        <v>190</v>
      </c>
      <c r="BZ722" s="136"/>
      <c r="CA722" s="83" t="s">
        <v>599</v>
      </c>
      <c r="CB722" s="106" t="s">
        <v>647</v>
      </c>
      <c r="CC722" s="106" t="s">
        <v>11807</v>
      </c>
      <c r="CD722" s="107"/>
      <c r="CE722" s="108" t="s">
        <v>107</v>
      </c>
      <c r="CF722" s="108" t="s">
        <v>107</v>
      </c>
      <c r="CG722" s="109"/>
      <c r="CH722" s="110" t="s">
        <v>107</v>
      </c>
      <c r="CI722" s="111"/>
      <c r="CJ722" s="112">
        <v>6710</v>
      </c>
      <c r="CK722" s="113">
        <v>86</v>
      </c>
      <c r="CL722" s="114" t="s">
        <v>134</v>
      </c>
      <c r="CM722" s="114" t="s">
        <v>108</v>
      </c>
      <c r="CN722" s="114"/>
      <c r="CO722" s="115" t="s">
        <v>102</v>
      </c>
      <c r="CP722" s="115" t="s">
        <v>102</v>
      </c>
      <c r="CQ722" s="115" t="s">
        <v>102</v>
      </c>
      <c r="CR722" s="115" t="s">
        <v>102</v>
      </c>
      <c r="CS722" s="116"/>
      <c r="CT722" s="117" t="s">
        <v>109</v>
      </c>
      <c r="CU722" s="117" t="s">
        <v>109</v>
      </c>
      <c r="CV722" s="83">
        <v>718</v>
      </c>
      <c r="CW722" s="83" t="s">
        <v>108</v>
      </c>
      <c r="CX722" s="83">
        <v>718</v>
      </c>
      <c r="CY722" s="83" t="s">
        <v>108</v>
      </c>
      <c r="CZ722" s="83">
        <v>7046</v>
      </c>
      <c r="DA722" s="83" t="s">
        <v>419</v>
      </c>
      <c r="DB722" s="83" t="s">
        <v>130</v>
      </c>
      <c r="DC722" s="83" t="s">
        <v>499</v>
      </c>
      <c r="DD722" s="83">
        <v>1767</v>
      </c>
      <c r="DE722" s="83" t="s">
        <v>444</v>
      </c>
      <c r="DF722" s="83" t="s">
        <v>130</v>
      </c>
      <c r="DG722" s="83" t="s">
        <v>499</v>
      </c>
      <c r="DH722" s="83"/>
      <c r="DI722" s="83">
        <v>0</v>
      </c>
      <c r="DJ722" s="83">
        <v>1</v>
      </c>
      <c r="DK722" s="83">
        <v>0</v>
      </c>
      <c r="DL722" s="83">
        <v>0</v>
      </c>
      <c r="DM722" s="83">
        <v>0</v>
      </c>
      <c r="DN722" s="83">
        <v>0</v>
      </c>
      <c r="DO722" s="83">
        <v>0</v>
      </c>
      <c r="DP722" s="83">
        <v>0</v>
      </c>
      <c r="DQ722" s="83">
        <v>0</v>
      </c>
      <c r="DR722" s="83">
        <v>0</v>
      </c>
      <c r="DS722" s="83">
        <v>0</v>
      </c>
      <c r="DT722" s="83">
        <v>3</v>
      </c>
      <c r="DU722" s="83">
        <v>3</v>
      </c>
      <c r="DV722" s="83">
        <v>0</v>
      </c>
      <c r="DW722" s="83">
        <v>0</v>
      </c>
      <c r="DX722" s="83">
        <v>3</v>
      </c>
      <c r="DY722" s="85">
        <v>44364</v>
      </c>
      <c r="DZ722" s="83" t="s">
        <v>4769</v>
      </c>
      <c r="EA722" s="83" t="s">
        <v>102</v>
      </c>
      <c r="EB722" s="83" t="s">
        <v>482</v>
      </c>
      <c r="EC722" s="83">
        <v>718</v>
      </c>
      <c r="ED722" s="83" t="s">
        <v>483</v>
      </c>
      <c r="EE722" s="83">
        <v>1</v>
      </c>
      <c r="EF722" s="83">
        <v>0</v>
      </c>
      <c r="EG722" s="83">
        <v>0</v>
      </c>
      <c r="EH722" s="83" t="s">
        <v>109</v>
      </c>
      <c r="EI722" s="83" t="s">
        <v>108</v>
      </c>
      <c r="EJ722" s="83" t="s">
        <v>583</v>
      </c>
      <c r="EK722" s="83">
        <v>0</v>
      </c>
      <c r="EL722" s="83">
        <v>0</v>
      </c>
      <c r="EM722" s="83">
        <v>1</v>
      </c>
      <c r="EN722" s="83" t="s">
        <v>497</v>
      </c>
      <c r="EO722" s="83"/>
      <c r="EP722" s="83" t="s">
        <v>436</v>
      </c>
      <c r="EQ722" s="136">
        <v>1</v>
      </c>
      <c r="ER722" s="136">
        <v>1</v>
      </c>
      <c r="ES722" s="136">
        <v>1</v>
      </c>
      <c r="ET722" s="136">
        <v>1</v>
      </c>
      <c r="EU722" s="215" t="s">
        <v>269</v>
      </c>
      <c r="EV722" s="136">
        <v>1</v>
      </c>
      <c r="EW722" s="136">
        <v>1</v>
      </c>
      <c r="EX722" s="136">
        <v>1</v>
      </c>
      <c r="EY722" s="136">
        <v>1</v>
      </c>
      <c r="EZ722" s="136">
        <v>1</v>
      </c>
      <c r="FP722" s="215" t="s">
        <v>592</v>
      </c>
      <c r="FQ722" s="136" t="b">
        <v>1</v>
      </c>
      <c r="FR722" s="136" t="b">
        <v>1</v>
      </c>
      <c r="FS722" s="136" t="b">
        <v>1</v>
      </c>
      <c r="FT722" s="136" t="b">
        <v>1</v>
      </c>
      <c r="FX722" s="215" t="s">
        <v>269</v>
      </c>
    </row>
    <row r="723" spans="1:180" ht="60" customHeight="1" x14ac:dyDescent="0.55000000000000004">
      <c r="A723" s="83" t="s">
        <v>130</v>
      </c>
      <c r="B723" s="83" t="s">
        <v>98</v>
      </c>
      <c r="C723" s="136">
        <v>762748</v>
      </c>
      <c r="D723" s="207" t="s">
        <v>628</v>
      </c>
      <c r="E723" s="208" t="s">
        <v>633</v>
      </c>
      <c r="F723" s="83" t="s">
        <v>108</v>
      </c>
      <c r="G723" s="85">
        <v>22744</v>
      </c>
      <c r="H723" s="83" t="s">
        <v>102</v>
      </c>
      <c r="I723" s="85">
        <v>39772</v>
      </c>
      <c r="J723" s="83" t="s">
        <v>228</v>
      </c>
      <c r="K723" s="216">
        <v>521531026589</v>
      </c>
      <c r="L723" s="83" t="s">
        <v>191</v>
      </c>
      <c r="M723" s="85">
        <v>43619</v>
      </c>
      <c r="N723" s="83">
        <v>-2896.6666666666702</v>
      </c>
      <c r="O723" s="83" t="s">
        <v>193</v>
      </c>
      <c r="P723" s="83" t="s">
        <v>181</v>
      </c>
      <c r="Q723" s="208" t="s">
        <v>7920</v>
      </c>
      <c r="R723" s="83" t="s">
        <v>102</v>
      </c>
      <c r="S723" s="83" t="s">
        <v>102</v>
      </c>
      <c r="T723" s="83" t="s">
        <v>133</v>
      </c>
      <c r="U723" s="83" t="s">
        <v>10242</v>
      </c>
      <c r="V723" s="83" t="s">
        <v>111</v>
      </c>
      <c r="W723" s="83" t="s">
        <v>105</v>
      </c>
      <c r="X723" s="86" t="s">
        <v>7920</v>
      </c>
      <c r="Y723" s="87" t="s">
        <v>102</v>
      </c>
      <c r="Z723" s="87" t="s">
        <v>102</v>
      </c>
      <c r="AA723" s="87" t="s">
        <v>133</v>
      </c>
      <c r="AB723" s="87" t="s">
        <v>10242</v>
      </c>
      <c r="AC723" s="87" t="s">
        <v>111</v>
      </c>
      <c r="AD723" s="87" t="s">
        <v>105</v>
      </c>
      <c r="AE723" s="87" t="s">
        <v>106</v>
      </c>
      <c r="AF723" s="86" t="s">
        <v>7920</v>
      </c>
      <c r="AG723" s="87" t="s">
        <v>486</v>
      </c>
      <c r="AH723" s="87" t="s">
        <v>10242</v>
      </c>
      <c r="AI723" s="87" t="s">
        <v>111</v>
      </c>
      <c r="AJ723" s="87" t="s">
        <v>204</v>
      </c>
      <c r="AK723" s="88"/>
      <c r="AL723" s="83" t="s">
        <v>107</v>
      </c>
      <c r="AM723" s="89" t="s">
        <v>454</v>
      </c>
      <c r="AN723" s="90" t="s">
        <v>416</v>
      </c>
      <c r="AO723" s="91" t="s">
        <v>642</v>
      </c>
      <c r="AP723" s="90">
        <v>8.3333333333332202</v>
      </c>
      <c r="AQ723" s="92" t="s">
        <v>102</v>
      </c>
      <c r="AR723" s="93" t="s">
        <v>102</v>
      </c>
      <c r="AS723" s="93" t="s">
        <v>102</v>
      </c>
      <c r="AT723" s="93" t="s">
        <v>102</v>
      </c>
      <c r="AU723" s="210" t="s">
        <v>644</v>
      </c>
      <c r="AV723" s="93" t="s">
        <v>185</v>
      </c>
      <c r="AW723" s="94" t="s">
        <v>102</v>
      </c>
      <c r="AX723" s="93" t="s">
        <v>183</v>
      </c>
      <c r="AY723" s="95" t="s">
        <v>111</v>
      </c>
      <c r="AZ723" s="93" t="s">
        <v>102</v>
      </c>
      <c r="BA723" s="93" t="s">
        <v>102</v>
      </c>
      <c r="BB723" s="93" t="s">
        <v>102</v>
      </c>
      <c r="BC723" s="93" t="s">
        <v>102</v>
      </c>
      <c r="BD723" s="96" t="s">
        <v>102</v>
      </c>
      <c r="BE723" s="90">
        <v>-350.66666666666703</v>
      </c>
      <c r="BF723" s="93" t="s">
        <v>102</v>
      </c>
      <c r="BG723" s="93" t="s">
        <v>102</v>
      </c>
      <c r="BH723" s="93" t="s">
        <v>102</v>
      </c>
      <c r="BI723" s="93" t="s">
        <v>102</v>
      </c>
      <c r="BJ723" s="210" t="s">
        <v>642</v>
      </c>
      <c r="BK723" s="93" t="s">
        <v>192</v>
      </c>
      <c r="BL723" s="97" t="s">
        <v>102</v>
      </c>
      <c r="BM723" s="93" t="s">
        <v>183</v>
      </c>
      <c r="BN723" s="93" t="s">
        <v>106</v>
      </c>
      <c r="BO723" s="93" t="s">
        <v>102</v>
      </c>
      <c r="BP723" s="98" t="s">
        <v>102</v>
      </c>
      <c r="BQ723" s="93" t="s">
        <v>102</v>
      </c>
      <c r="BR723" s="93" t="s">
        <v>102</v>
      </c>
      <c r="BS723" s="93" t="s">
        <v>102</v>
      </c>
      <c r="BT723" s="99" t="s">
        <v>591</v>
      </c>
      <c r="BU723" s="100" t="s">
        <v>11808</v>
      </c>
      <c r="BV723" s="101" t="s">
        <v>471</v>
      </c>
      <c r="BW723" s="136"/>
      <c r="BX723" s="103" t="s">
        <v>565</v>
      </c>
      <c r="BY723" s="104" t="s">
        <v>190</v>
      </c>
      <c r="BZ723" s="136"/>
      <c r="CA723" s="83" t="s">
        <v>599</v>
      </c>
      <c r="CB723" s="106" t="s">
        <v>647</v>
      </c>
      <c r="CC723" s="106" t="s">
        <v>11809</v>
      </c>
      <c r="CD723" s="107"/>
      <c r="CE723" s="108" t="s">
        <v>107</v>
      </c>
      <c r="CF723" s="108" t="s">
        <v>107</v>
      </c>
      <c r="CG723" s="109"/>
      <c r="CH723" s="110" t="s">
        <v>107</v>
      </c>
      <c r="CI723" s="111"/>
      <c r="CJ723" s="112">
        <v>6710</v>
      </c>
      <c r="CK723" s="113">
        <v>86</v>
      </c>
      <c r="CL723" s="114" t="s">
        <v>134</v>
      </c>
      <c r="CM723" s="114" t="s">
        <v>108</v>
      </c>
      <c r="CN723" s="114"/>
      <c r="CO723" s="115" t="s">
        <v>102</v>
      </c>
      <c r="CP723" s="115" t="s">
        <v>102</v>
      </c>
      <c r="CQ723" s="115" t="s">
        <v>102</v>
      </c>
      <c r="CR723" s="115" t="s">
        <v>102</v>
      </c>
      <c r="CS723" s="116"/>
      <c r="CT723" s="117" t="s">
        <v>109</v>
      </c>
      <c r="CU723" s="117" t="s">
        <v>109</v>
      </c>
      <c r="CV723" s="83">
        <v>719</v>
      </c>
      <c r="CW723" s="83" t="s">
        <v>108</v>
      </c>
      <c r="CX723" s="83">
        <v>719</v>
      </c>
      <c r="CY723" s="83" t="s">
        <v>108</v>
      </c>
      <c r="CZ723" s="83">
        <v>7047</v>
      </c>
      <c r="DA723" s="83" t="s">
        <v>419</v>
      </c>
      <c r="DB723" s="83" t="s">
        <v>130</v>
      </c>
      <c r="DC723" s="83" t="s">
        <v>499</v>
      </c>
      <c r="DD723" s="83">
        <v>1768</v>
      </c>
      <c r="DE723" s="83" t="s">
        <v>444</v>
      </c>
      <c r="DF723" s="83" t="s">
        <v>130</v>
      </c>
      <c r="DG723" s="83" t="s">
        <v>499</v>
      </c>
      <c r="DH723" s="83"/>
      <c r="DI723" s="83">
        <v>0</v>
      </c>
      <c r="DJ723" s="83">
        <v>1</v>
      </c>
      <c r="DK723" s="83">
        <v>0</v>
      </c>
      <c r="DL723" s="83">
        <v>0</v>
      </c>
      <c r="DM723" s="83">
        <v>0</v>
      </c>
      <c r="DN723" s="83">
        <v>0</v>
      </c>
      <c r="DO723" s="83">
        <v>0</v>
      </c>
      <c r="DP723" s="83">
        <v>0</v>
      </c>
      <c r="DQ723" s="83">
        <v>0</v>
      </c>
      <c r="DR723" s="83">
        <v>0</v>
      </c>
      <c r="DS723" s="83">
        <v>0</v>
      </c>
      <c r="DT723" s="83">
        <v>3</v>
      </c>
      <c r="DU723" s="83">
        <v>3</v>
      </c>
      <c r="DV723" s="83">
        <v>0</v>
      </c>
      <c r="DW723" s="83">
        <v>0</v>
      </c>
      <c r="DX723" s="83">
        <v>3</v>
      </c>
      <c r="DY723" s="85">
        <v>44365</v>
      </c>
      <c r="DZ723" s="83" t="s">
        <v>4770</v>
      </c>
      <c r="EA723" s="83" t="s">
        <v>102</v>
      </c>
      <c r="EB723" s="83" t="s">
        <v>482</v>
      </c>
      <c r="EC723" s="83">
        <v>719</v>
      </c>
      <c r="ED723" s="83" t="s">
        <v>483</v>
      </c>
      <c r="EE723" s="83">
        <v>1</v>
      </c>
      <c r="EF723" s="83">
        <v>0</v>
      </c>
      <c r="EG723" s="83">
        <v>0</v>
      </c>
      <c r="EH723" s="83" t="s">
        <v>109</v>
      </c>
      <c r="EI723" s="83" t="s">
        <v>108</v>
      </c>
      <c r="EJ723" s="83" t="s">
        <v>583</v>
      </c>
      <c r="EK723" s="83">
        <v>0</v>
      </c>
      <c r="EL723" s="83">
        <v>0</v>
      </c>
      <c r="EM723" s="83">
        <v>1</v>
      </c>
      <c r="EN723" s="83" t="s">
        <v>497</v>
      </c>
      <c r="EO723" s="83"/>
      <c r="EP723" s="83" t="s">
        <v>436</v>
      </c>
      <c r="EQ723" s="136">
        <v>1</v>
      </c>
      <c r="ER723" s="136">
        <v>1</v>
      </c>
      <c r="ES723" s="136">
        <v>1</v>
      </c>
      <c r="ET723" s="136">
        <v>1</v>
      </c>
      <c r="EU723" s="215" t="s">
        <v>269</v>
      </c>
      <c r="EV723" s="136">
        <v>1</v>
      </c>
      <c r="EW723" s="136">
        <v>1</v>
      </c>
      <c r="EX723" s="136">
        <v>1</v>
      </c>
      <c r="EY723" s="136">
        <v>1</v>
      </c>
      <c r="EZ723" s="136">
        <v>1</v>
      </c>
      <c r="FP723" s="215" t="s">
        <v>592</v>
      </c>
      <c r="FQ723" s="136" t="b">
        <v>1</v>
      </c>
      <c r="FR723" s="136" t="b">
        <v>1</v>
      </c>
      <c r="FS723" s="136" t="b">
        <v>1</v>
      </c>
      <c r="FT723" s="136" t="b">
        <v>1</v>
      </c>
      <c r="FX723" s="215" t="s">
        <v>269</v>
      </c>
    </row>
    <row r="724" spans="1:180" ht="60" customHeight="1" x14ac:dyDescent="0.55000000000000004">
      <c r="A724" s="83" t="s">
        <v>130</v>
      </c>
      <c r="B724" s="83" t="s">
        <v>98</v>
      </c>
      <c r="C724" s="136">
        <v>842573</v>
      </c>
      <c r="D724" s="207" t="s">
        <v>629</v>
      </c>
      <c r="E724" s="208" t="s">
        <v>634</v>
      </c>
      <c r="F724" s="83" t="s">
        <v>108</v>
      </c>
      <c r="G724" s="85">
        <v>26341</v>
      </c>
      <c r="H724" s="83" t="s">
        <v>102</v>
      </c>
      <c r="I724" s="85">
        <v>34633</v>
      </c>
      <c r="J724" s="83" t="s">
        <v>228</v>
      </c>
      <c r="K724" s="216">
        <v>421101285347</v>
      </c>
      <c r="L724" s="83" t="s">
        <v>191</v>
      </c>
      <c r="M724" s="85">
        <v>43642</v>
      </c>
      <c r="N724" s="83">
        <v>-2901.6666666666702</v>
      </c>
      <c r="O724" s="83" t="s">
        <v>193</v>
      </c>
      <c r="P724" s="83" t="s">
        <v>181</v>
      </c>
      <c r="Q724" s="208" t="s">
        <v>7924</v>
      </c>
      <c r="R724" s="83" t="s">
        <v>102</v>
      </c>
      <c r="S724" s="83" t="s">
        <v>102</v>
      </c>
      <c r="T724" s="83" t="s">
        <v>131</v>
      </c>
      <c r="U724" s="83" t="s">
        <v>10243</v>
      </c>
      <c r="V724" s="83" t="s">
        <v>104</v>
      </c>
      <c r="W724" s="83" t="s">
        <v>105</v>
      </c>
      <c r="X724" s="86" t="s">
        <v>7924</v>
      </c>
      <c r="Y724" s="87" t="s">
        <v>102</v>
      </c>
      <c r="Z724" s="87" t="s">
        <v>102</v>
      </c>
      <c r="AA724" s="87" t="s">
        <v>131</v>
      </c>
      <c r="AB724" s="87" t="s">
        <v>10243</v>
      </c>
      <c r="AC724" s="87" t="s">
        <v>104</v>
      </c>
      <c r="AD724" s="87" t="s">
        <v>105</v>
      </c>
      <c r="AE724" s="87" t="s">
        <v>106</v>
      </c>
      <c r="AF724" s="86" t="s">
        <v>7924</v>
      </c>
      <c r="AG724" s="87" t="s">
        <v>177</v>
      </c>
      <c r="AH724" s="87" t="s">
        <v>10243</v>
      </c>
      <c r="AI724" s="87" t="s">
        <v>104</v>
      </c>
      <c r="AJ724" s="87" t="s">
        <v>204</v>
      </c>
      <c r="AK724" s="88"/>
      <c r="AL724" s="83" t="s">
        <v>107</v>
      </c>
      <c r="AM724" s="89" t="s">
        <v>454</v>
      </c>
      <c r="AN724" s="90" t="s">
        <v>416</v>
      </c>
      <c r="AO724" s="91" t="s">
        <v>643</v>
      </c>
      <c r="AP724" s="90">
        <v>8.3333333333332202</v>
      </c>
      <c r="AQ724" s="92" t="s">
        <v>102</v>
      </c>
      <c r="AR724" s="93" t="s">
        <v>102</v>
      </c>
      <c r="AS724" s="93" t="s">
        <v>102</v>
      </c>
      <c r="AT724" s="93" t="s">
        <v>102</v>
      </c>
      <c r="AU724" s="210" t="s">
        <v>645</v>
      </c>
      <c r="AV724" s="93" t="s">
        <v>185</v>
      </c>
      <c r="AW724" s="94" t="s">
        <v>102</v>
      </c>
      <c r="AX724" s="93" t="s">
        <v>105</v>
      </c>
      <c r="AY724" s="95" t="s">
        <v>104</v>
      </c>
      <c r="AZ724" s="93" t="s">
        <v>102</v>
      </c>
      <c r="BA724" s="93" t="s">
        <v>102</v>
      </c>
      <c r="BB724" s="93" t="s">
        <v>102</v>
      </c>
      <c r="BC724" s="93" t="s">
        <v>102</v>
      </c>
      <c r="BD724" s="96" t="s">
        <v>102</v>
      </c>
      <c r="BE724" s="90">
        <v>-351.16666666666703</v>
      </c>
      <c r="BF724" s="93" t="s">
        <v>102</v>
      </c>
      <c r="BG724" s="93" t="s">
        <v>102</v>
      </c>
      <c r="BH724" s="93" t="s">
        <v>102</v>
      </c>
      <c r="BI724" s="93" t="s">
        <v>102</v>
      </c>
      <c r="BJ724" s="210" t="s">
        <v>643</v>
      </c>
      <c r="BK724" s="93" t="s">
        <v>196</v>
      </c>
      <c r="BL724" s="97" t="s">
        <v>102</v>
      </c>
      <c r="BM724" s="93" t="s">
        <v>105</v>
      </c>
      <c r="BN724" s="93" t="s">
        <v>596</v>
      </c>
      <c r="BO724" s="93" t="s">
        <v>102</v>
      </c>
      <c r="BP724" s="98" t="s">
        <v>102</v>
      </c>
      <c r="BQ724" s="93" t="s">
        <v>102</v>
      </c>
      <c r="BR724" s="93" t="s">
        <v>102</v>
      </c>
      <c r="BS724" s="93" t="s">
        <v>102</v>
      </c>
      <c r="BT724" s="99" t="s">
        <v>591</v>
      </c>
      <c r="BU724" s="100" t="s">
        <v>11810</v>
      </c>
      <c r="BV724" s="101" t="s">
        <v>471</v>
      </c>
      <c r="BW724" s="136"/>
      <c r="BX724" s="103" t="s">
        <v>565</v>
      </c>
      <c r="BY724" s="104" t="s">
        <v>190</v>
      </c>
      <c r="BZ724" s="136"/>
      <c r="CA724" s="83" t="s">
        <v>599</v>
      </c>
      <c r="CB724" s="106" t="s">
        <v>647</v>
      </c>
      <c r="CC724" s="106" t="s">
        <v>11811</v>
      </c>
      <c r="CD724" s="107"/>
      <c r="CE724" s="108" t="s">
        <v>107</v>
      </c>
      <c r="CF724" s="108" t="s">
        <v>107</v>
      </c>
      <c r="CG724" s="109"/>
      <c r="CH724" s="110" t="s">
        <v>107</v>
      </c>
      <c r="CI724" s="111"/>
      <c r="CJ724" s="112">
        <v>6710</v>
      </c>
      <c r="CK724" s="113">
        <v>86</v>
      </c>
      <c r="CL724" s="114" t="s">
        <v>134</v>
      </c>
      <c r="CM724" s="114" t="s">
        <v>108</v>
      </c>
      <c r="CN724" s="114"/>
      <c r="CO724" s="115" t="s">
        <v>102</v>
      </c>
      <c r="CP724" s="115" t="s">
        <v>102</v>
      </c>
      <c r="CQ724" s="115" t="s">
        <v>102</v>
      </c>
      <c r="CR724" s="115" t="s">
        <v>102</v>
      </c>
      <c r="CS724" s="116"/>
      <c r="CT724" s="117" t="s">
        <v>109</v>
      </c>
      <c r="CU724" s="117" t="s">
        <v>109</v>
      </c>
      <c r="CV724" s="83">
        <v>720</v>
      </c>
      <c r="CW724" s="83" t="s">
        <v>108</v>
      </c>
      <c r="CX724" s="83">
        <v>720</v>
      </c>
      <c r="CY724" s="83" t="s">
        <v>108</v>
      </c>
      <c r="CZ724" s="83">
        <v>7048</v>
      </c>
      <c r="DA724" s="83" t="s">
        <v>419</v>
      </c>
      <c r="DB724" s="83" t="s">
        <v>130</v>
      </c>
      <c r="DC724" s="83" t="s">
        <v>499</v>
      </c>
      <c r="DD724" s="83">
        <v>1769</v>
      </c>
      <c r="DE724" s="83" t="s">
        <v>444</v>
      </c>
      <c r="DF724" s="83" t="s">
        <v>130</v>
      </c>
      <c r="DG724" s="83" t="s">
        <v>499</v>
      </c>
      <c r="DH724" s="83"/>
      <c r="DI724" s="83">
        <v>0</v>
      </c>
      <c r="DJ724" s="83">
        <v>1</v>
      </c>
      <c r="DK724" s="83">
        <v>0</v>
      </c>
      <c r="DL724" s="83">
        <v>0</v>
      </c>
      <c r="DM724" s="83">
        <v>0</v>
      </c>
      <c r="DN724" s="83">
        <v>0</v>
      </c>
      <c r="DO724" s="83">
        <v>0</v>
      </c>
      <c r="DP724" s="83">
        <v>0</v>
      </c>
      <c r="DQ724" s="83">
        <v>0</v>
      </c>
      <c r="DR724" s="83">
        <v>0</v>
      </c>
      <c r="DS724" s="83">
        <v>0</v>
      </c>
      <c r="DT724" s="83">
        <v>3</v>
      </c>
      <c r="DU724" s="83">
        <v>3</v>
      </c>
      <c r="DV724" s="83">
        <v>0</v>
      </c>
      <c r="DW724" s="83">
        <v>0</v>
      </c>
      <c r="DX724" s="83">
        <v>3</v>
      </c>
      <c r="DY724" s="85">
        <v>44366</v>
      </c>
      <c r="DZ724" s="83" t="s">
        <v>4771</v>
      </c>
      <c r="EA724" s="83" t="s">
        <v>102</v>
      </c>
      <c r="EB724" s="83" t="s">
        <v>482</v>
      </c>
      <c r="EC724" s="83">
        <v>720</v>
      </c>
      <c r="ED724" s="83" t="s">
        <v>483</v>
      </c>
      <c r="EE724" s="83">
        <v>1</v>
      </c>
      <c r="EF724" s="83">
        <v>0</v>
      </c>
      <c r="EG724" s="83">
        <v>0</v>
      </c>
      <c r="EH724" s="83" t="s">
        <v>109</v>
      </c>
      <c r="EI724" s="83" t="s">
        <v>108</v>
      </c>
      <c r="EJ724" s="83" t="s">
        <v>583</v>
      </c>
      <c r="EK724" s="83">
        <v>0</v>
      </c>
      <c r="EL724" s="83">
        <v>0</v>
      </c>
      <c r="EM724" s="83">
        <v>1</v>
      </c>
      <c r="EN724" s="83" t="s">
        <v>497</v>
      </c>
      <c r="EO724" s="83"/>
      <c r="EP724" s="83" t="s">
        <v>436</v>
      </c>
      <c r="EQ724" s="136">
        <v>1</v>
      </c>
      <c r="ER724" s="136">
        <v>1</v>
      </c>
      <c r="ES724" s="136">
        <v>1</v>
      </c>
      <c r="ET724" s="136">
        <v>1</v>
      </c>
      <c r="EU724" s="215" t="s">
        <v>269</v>
      </c>
      <c r="EV724" s="136">
        <v>1</v>
      </c>
      <c r="EW724" s="136">
        <v>1</v>
      </c>
      <c r="EX724" s="136">
        <v>1</v>
      </c>
      <c r="EY724" s="136">
        <v>1</v>
      </c>
      <c r="EZ724" s="136">
        <v>1</v>
      </c>
      <c r="FP724" s="215" t="s">
        <v>592</v>
      </c>
      <c r="FQ724" s="136" t="b">
        <v>1</v>
      </c>
      <c r="FR724" s="136" t="b">
        <v>1</v>
      </c>
      <c r="FS724" s="136" t="b">
        <v>1</v>
      </c>
      <c r="FT724" s="136" t="b">
        <v>1</v>
      </c>
      <c r="FX724" s="215" t="s">
        <v>269</v>
      </c>
    </row>
    <row r="725" spans="1:180" ht="60" customHeight="1" x14ac:dyDescent="0.55000000000000004">
      <c r="A725" s="83" t="s">
        <v>130</v>
      </c>
      <c r="B725" s="83" t="s">
        <v>98</v>
      </c>
      <c r="C725" s="136">
        <v>777134</v>
      </c>
      <c r="D725" s="207" t="s">
        <v>627</v>
      </c>
      <c r="E725" s="208" t="s">
        <v>630</v>
      </c>
      <c r="F725" s="83" t="s">
        <v>108</v>
      </c>
      <c r="G725" s="85">
        <v>20621</v>
      </c>
      <c r="H725" s="83" t="s">
        <v>102</v>
      </c>
      <c r="I725" s="85">
        <v>39794</v>
      </c>
      <c r="J725" s="83" t="s">
        <v>228</v>
      </c>
      <c r="K725" s="216">
        <v>432309174510</v>
      </c>
      <c r="L725" s="83" t="s">
        <v>191</v>
      </c>
      <c r="M725" s="85">
        <v>43631</v>
      </c>
      <c r="N725" s="83">
        <v>-2906.6666666666702</v>
      </c>
      <c r="O725" s="83" t="s">
        <v>180</v>
      </c>
      <c r="P725" s="83" t="s">
        <v>181</v>
      </c>
      <c r="Q725" s="208" t="s">
        <v>7928</v>
      </c>
      <c r="R725" s="83" t="s">
        <v>102</v>
      </c>
      <c r="S725" s="83" t="s">
        <v>102</v>
      </c>
      <c r="T725" s="83" t="s">
        <v>199</v>
      </c>
      <c r="U725" s="83" t="s">
        <v>10244</v>
      </c>
      <c r="V725" s="83" t="s">
        <v>104</v>
      </c>
      <c r="W725" s="83" t="s">
        <v>105</v>
      </c>
      <c r="X725" s="86" t="s">
        <v>7928</v>
      </c>
      <c r="Y725" s="87" t="s">
        <v>102</v>
      </c>
      <c r="Z725" s="87" t="s">
        <v>102</v>
      </c>
      <c r="AA725" s="87" t="s">
        <v>199</v>
      </c>
      <c r="AB725" s="87" t="s">
        <v>10244</v>
      </c>
      <c r="AC725" s="87" t="s">
        <v>104</v>
      </c>
      <c r="AD725" s="87" t="s">
        <v>105</v>
      </c>
      <c r="AE725" s="87" t="s">
        <v>106</v>
      </c>
      <c r="AF725" s="86" t="s">
        <v>7928</v>
      </c>
      <c r="AG725" s="87" t="s">
        <v>489</v>
      </c>
      <c r="AH725" s="87" t="s">
        <v>10245</v>
      </c>
      <c r="AI725" s="87" t="s">
        <v>104</v>
      </c>
      <c r="AJ725" s="87" t="s">
        <v>204</v>
      </c>
      <c r="AK725" s="88"/>
      <c r="AL725" s="83" t="s">
        <v>107</v>
      </c>
      <c r="AM725" s="89" t="s">
        <v>454</v>
      </c>
      <c r="AN725" s="90" t="s">
        <v>416</v>
      </c>
      <c r="AO725" s="91" t="s">
        <v>641</v>
      </c>
      <c r="AP725" s="90">
        <v>8.3333333333332202</v>
      </c>
      <c r="AQ725" s="92" t="s">
        <v>211</v>
      </c>
      <c r="AR725" s="93" t="s">
        <v>102</v>
      </c>
      <c r="AS725" s="93" t="s">
        <v>102</v>
      </c>
      <c r="AT725" s="93" t="s">
        <v>102</v>
      </c>
      <c r="AU725" s="210" t="s">
        <v>641</v>
      </c>
      <c r="AV725" s="93" t="s">
        <v>192</v>
      </c>
      <c r="AW725" s="94" t="s">
        <v>102</v>
      </c>
      <c r="AX725" s="93" t="s">
        <v>105</v>
      </c>
      <c r="AY725" s="95" t="s">
        <v>188</v>
      </c>
      <c r="AZ725" s="93" t="s">
        <v>102</v>
      </c>
      <c r="BA725" s="93" t="s">
        <v>10246</v>
      </c>
      <c r="BB725" s="93" t="s">
        <v>102</v>
      </c>
      <c r="BC725" s="93" t="s">
        <v>102</v>
      </c>
      <c r="BD725" s="96" t="s">
        <v>102</v>
      </c>
      <c r="BE725" s="90">
        <v>-351.66666666666703</v>
      </c>
      <c r="BF725" s="93" t="s">
        <v>211</v>
      </c>
      <c r="BG725" s="93" t="s">
        <v>102</v>
      </c>
      <c r="BH725" s="93" t="s">
        <v>102</v>
      </c>
      <c r="BI725" s="93" t="s">
        <v>102</v>
      </c>
      <c r="BJ725" s="210" t="s">
        <v>646</v>
      </c>
      <c r="BK725" s="93" t="s">
        <v>182</v>
      </c>
      <c r="BL725" s="97" t="s">
        <v>102</v>
      </c>
      <c r="BM725" s="93" t="s">
        <v>105</v>
      </c>
      <c r="BN725" s="93" t="s">
        <v>104</v>
      </c>
      <c r="BO725" s="93" t="s">
        <v>102</v>
      </c>
      <c r="BP725" s="98">
        <v>20180447</v>
      </c>
      <c r="BQ725" s="93" t="s">
        <v>102</v>
      </c>
      <c r="BR725" s="93" t="s">
        <v>102</v>
      </c>
      <c r="BS725" s="93" t="s">
        <v>102</v>
      </c>
      <c r="BT725" s="99" t="s">
        <v>591</v>
      </c>
      <c r="BU725" s="100" t="s">
        <v>11812</v>
      </c>
      <c r="BV725" s="101" t="s">
        <v>471</v>
      </c>
      <c r="BW725" s="136"/>
      <c r="BX725" s="103" t="s">
        <v>565</v>
      </c>
      <c r="BY725" s="104" t="s">
        <v>190</v>
      </c>
      <c r="BZ725" s="136"/>
      <c r="CA725" s="83" t="s">
        <v>599</v>
      </c>
      <c r="CB725" s="106" t="s">
        <v>647</v>
      </c>
      <c r="CC725" s="106" t="s">
        <v>11813</v>
      </c>
      <c r="CD725" s="107"/>
      <c r="CE725" s="108" t="s">
        <v>107</v>
      </c>
      <c r="CF725" s="108" t="s">
        <v>107</v>
      </c>
      <c r="CG725" s="109"/>
      <c r="CH725" s="110" t="s">
        <v>107</v>
      </c>
      <c r="CI725" s="111"/>
      <c r="CJ725" s="112">
        <v>6710</v>
      </c>
      <c r="CK725" s="113">
        <v>86</v>
      </c>
      <c r="CL725" s="114" t="s">
        <v>134</v>
      </c>
      <c r="CM725" s="114" t="s">
        <v>108</v>
      </c>
      <c r="CN725" s="114"/>
      <c r="CO725" s="115" t="s">
        <v>102</v>
      </c>
      <c r="CP725" s="115" t="s">
        <v>102</v>
      </c>
      <c r="CQ725" s="115" t="s">
        <v>102</v>
      </c>
      <c r="CR725" s="115" t="s">
        <v>102</v>
      </c>
      <c r="CS725" s="116"/>
      <c r="CT725" s="117" t="s">
        <v>109</v>
      </c>
      <c r="CU725" s="117" t="s">
        <v>109</v>
      </c>
      <c r="CV725" s="83">
        <v>721</v>
      </c>
      <c r="CW725" s="83" t="s">
        <v>108</v>
      </c>
      <c r="CX725" s="83">
        <v>721</v>
      </c>
      <c r="CY725" s="83" t="s">
        <v>108</v>
      </c>
      <c r="CZ725" s="83">
        <v>7049</v>
      </c>
      <c r="DA725" s="83" t="s">
        <v>419</v>
      </c>
      <c r="DB725" s="83" t="s">
        <v>130</v>
      </c>
      <c r="DC725" s="83" t="s">
        <v>499</v>
      </c>
      <c r="DD725" s="83">
        <v>1770</v>
      </c>
      <c r="DE725" s="83" t="s">
        <v>444</v>
      </c>
      <c r="DF725" s="83" t="s">
        <v>130</v>
      </c>
      <c r="DG725" s="83" t="s">
        <v>499</v>
      </c>
      <c r="DH725" s="83"/>
      <c r="DI725" s="83">
        <v>0</v>
      </c>
      <c r="DJ725" s="83">
        <v>1</v>
      </c>
      <c r="DK725" s="83">
        <v>0</v>
      </c>
      <c r="DL725" s="83">
        <v>0</v>
      </c>
      <c r="DM725" s="83">
        <v>0</v>
      </c>
      <c r="DN725" s="83">
        <v>0</v>
      </c>
      <c r="DO725" s="83">
        <v>0</v>
      </c>
      <c r="DP725" s="83">
        <v>0</v>
      </c>
      <c r="DQ725" s="83">
        <v>0</v>
      </c>
      <c r="DR725" s="83">
        <v>0</v>
      </c>
      <c r="DS725" s="83">
        <v>0</v>
      </c>
      <c r="DT725" s="83">
        <v>3</v>
      </c>
      <c r="DU725" s="83">
        <v>3</v>
      </c>
      <c r="DV725" s="83">
        <v>0</v>
      </c>
      <c r="DW725" s="83">
        <v>0</v>
      </c>
      <c r="DX725" s="83">
        <v>3</v>
      </c>
      <c r="DY725" s="85">
        <v>44367</v>
      </c>
      <c r="DZ725" s="83" t="s">
        <v>4772</v>
      </c>
      <c r="EA725" s="83" t="s">
        <v>102</v>
      </c>
      <c r="EB725" s="83" t="s">
        <v>482</v>
      </c>
      <c r="EC725" s="83">
        <v>721</v>
      </c>
      <c r="ED725" s="83" t="s">
        <v>483</v>
      </c>
      <c r="EE725" s="83">
        <v>1</v>
      </c>
      <c r="EF725" s="83">
        <v>0</v>
      </c>
      <c r="EG725" s="83">
        <v>0</v>
      </c>
      <c r="EH725" s="83" t="s">
        <v>109</v>
      </c>
      <c r="EI725" s="83" t="s">
        <v>108</v>
      </c>
      <c r="EJ725" s="83" t="s">
        <v>583</v>
      </c>
      <c r="EK725" s="83">
        <v>0</v>
      </c>
      <c r="EL725" s="83">
        <v>0</v>
      </c>
      <c r="EM725" s="83">
        <v>1</v>
      </c>
      <c r="EN725" s="83" t="s">
        <v>497</v>
      </c>
      <c r="EO725" s="83"/>
      <c r="EP725" s="83" t="s">
        <v>436</v>
      </c>
      <c r="EQ725" s="136">
        <v>1</v>
      </c>
      <c r="ER725" s="136">
        <v>1</v>
      </c>
      <c r="ES725" s="136">
        <v>1</v>
      </c>
      <c r="ET725" s="136">
        <v>1</v>
      </c>
      <c r="EU725" s="215" t="s">
        <v>269</v>
      </c>
      <c r="EV725" s="136">
        <v>1</v>
      </c>
      <c r="EW725" s="136">
        <v>1</v>
      </c>
      <c r="EX725" s="136">
        <v>1</v>
      </c>
      <c r="EY725" s="136">
        <v>1</v>
      </c>
      <c r="EZ725" s="136">
        <v>1</v>
      </c>
      <c r="FP725" s="215" t="s">
        <v>592</v>
      </c>
      <c r="FQ725" s="136" t="b">
        <v>1</v>
      </c>
      <c r="FR725" s="136" t="b">
        <v>1</v>
      </c>
      <c r="FS725" s="136" t="b">
        <v>1</v>
      </c>
      <c r="FT725" s="136" t="b">
        <v>1</v>
      </c>
      <c r="FX725" s="215" t="s">
        <v>269</v>
      </c>
    </row>
    <row r="726" spans="1:180" ht="60" customHeight="1" x14ac:dyDescent="0.55000000000000004">
      <c r="A726" s="83" t="s">
        <v>130</v>
      </c>
      <c r="B726" s="83" t="s">
        <v>98</v>
      </c>
      <c r="C726" s="136">
        <v>774735</v>
      </c>
      <c r="D726" s="207" t="s">
        <v>628</v>
      </c>
      <c r="E726" s="208" t="s">
        <v>633</v>
      </c>
      <c r="F726" s="83" t="s">
        <v>108</v>
      </c>
      <c r="G726" s="85">
        <v>22744</v>
      </c>
      <c r="H726" s="83" t="s">
        <v>102</v>
      </c>
      <c r="I726" s="85">
        <v>39772</v>
      </c>
      <c r="J726" s="83" t="s">
        <v>228</v>
      </c>
      <c r="K726" s="216">
        <v>143253534299</v>
      </c>
      <c r="L726" s="83" t="s">
        <v>191</v>
      </c>
      <c r="M726" s="85">
        <v>43619</v>
      </c>
      <c r="N726" s="83">
        <v>-2911.6666666666702</v>
      </c>
      <c r="O726" s="83" t="s">
        <v>193</v>
      </c>
      <c r="P726" s="83" t="s">
        <v>181</v>
      </c>
      <c r="Q726" s="208" t="s">
        <v>7932</v>
      </c>
      <c r="R726" s="83" t="s">
        <v>102</v>
      </c>
      <c r="S726" s="83" t="s">
        <v>102</v>
      </c>
      <c r="T726" s="83" t="s">
        <v>133</v>
      </c>
      <c r="U726" s="83" t="s">
        <v>10247</v>
      </c>
      <c r="V726" s="83" t="s">
        <v>111</v>
      </c>
      <c r="W726" s="83" t="s">
        <v>105</v>
      </c>
      <c r="X726" s="86" t="s">
        <v>7932</v>
      </c>
      <c r="Y726" s="87" t="s">
        <v>102</v>
      </c>
      <c r="Z726" s="87" t="s">
        <v>102</v>
      </c>
      <c r="AA726" s="87" t="s">
        <v>133</v>
      </c>
      <c r="AB726" s="87" t="s">
        <v>10247</v>
      </c>
      <c r="AC726" s="87" t="s">
        <v>111</v>
      </c>
      <c r="AD726" s="87" t="s">
        <v>105</v>
      </c>
      <c r="AE726" s="87" t="s">
        <v>106</v>
      </c>
      <c r="AF726" s="86" t="s">
        <v>7932</v>
      </c>
      <c r="AG726" s="87" t="s">
        <v>486</v>
      </c>
      <c r="AH726" s="87" t="s">
        <v>10247</v>
      </c>
      <c r="AI726" s="87" t="s">
        <v>111</v>
      </c>
      <c r="AJ726" s="87" t="s">
        <v>204</v>
      </c>
      <c r="AK726" s="88"/>
      <c r="AL726" s="83" t="s">
        <v>107</v>
      </c>
      <c r="AM726" s="89" t="s">
        <v>454</v>
      </c>
      <c r="AN726" s="90" t="s">
        <v>416</v>
      </c>
      <c r="AO726" s="91" t="s">
        <v>642</v>
      </c>
      <c r="AP726" s="90">
        <v>8.3333333333332202</v>
      </c>
      <c r="AQ726" s="92" t="s">
        <v>102</v>
      </c>
      <c r="AR726" s="93" t="s">
        <v>102</v>
      </c>
      <c r="AS726" s="93" t="s">
        <v>102</v>
      </c>
      <c r="AT726" s="93" t="s">
        <v>102</v>
      </c>
      <c r="AU726" s="210" t="s">
        <v>644</v>
      </c>
      <c r="AV726" s="93" t="s">
        <v>185</v>
      </c>
      <c r="AW726" s="94" t="s">
        <v>102</v>
      </c>
      <c r="AX726" s="93" t="s">
        <v>183</v>
      </c>
      <c r="AY726" s="95" t="s">
        <v>111</v>
      </c>
      <c r="AZ726" s="93" t="s">
        <v>102</v>
      </c>
      <c r="BA726" s="93" t="s">
        <v>102</v>
      </c>
      <c r="BB726" s="93" t="s">
        <v>102</v>
      </c>
      <c r="BC726" s="93" t="s">
        <v>102</v>
      </c>
      <c r="BD726" s="96" t="s">
        <v>102</v>
      </c>
      <c r="BE726" s="90">
        <v>-352.16666666666703</v>
      </c>
      <c r="BF726" s="93" t="s">
        <v>102</v>
      </c>
      <c r="BG726" s="93" t="s">
        <v>102</v>
      </c>
      <c r="BH726" s="93" t="s">
        <v>102</v>
      </c>
      <c r="BI726" s="93" t="s">
        <v>102</v>
      </c>
      <c r="BJ726" s="210" t="s">
        <v>642</v>
      </c>
      <c r="BK726" s="93" t="s">
        <v>192</v>
      </c>
      <c r="BL726" s="97" t="s">
        <v>102</v>
      </c>
      <c r="BM726" s="93" t="s">
        <v>183</v>
      </c>
      <c r="BN726" s="93" t="s">
        <v>106</v>
      </c>
      <c r="BO726" s="93" t="s">
        <v>102</v>
      </c>
      <c r="BP726" s="98" t="s">
        <v>102</v>
      </c>
      <c r="BQ726" s="93" t="s">
        <v>102</v>
      </c>
      <c r="BR726" s="93" t="s">
        <v>102</v>
      </c>
      <c r="BS726" s="93" t="s">
        <v>102</v>
      </c>
      <c r="BT726" s="99" t="s">
        <v>591</v>
      </c>
      <c r="BU726" s="100" t="s">
        <v>11814</v>
      </c>
      <c r="BV726" s="101" t="s">
        <v>471</v>
      </c>
      <c r="BW726" s="136"/>
      <c r="BX726" s="103" t="s">
        <v>565</v>
      </c>
      <c r="BY726" s="104" t="s">
        <v>190</v>
      </c>
      <c r="BZ726" s="136"/>
      <c r="CA726" s="83" t="s">
        <v>599</v>
      </c>
      <c r="CB726" s="106" t="s">
        <v>647</v>
      </c>
      <c r="CC726" s="106" t="s">
        <v>11815</v>
      </c>
      <c r="CD726" s="107"/>
      <c r="CE726" s="108" t="s">
        <v>107</v>
      </c>
      <c r="CF726" s="108" t="s">
        <v>107</v>
      </c>
      <c r="CG726" s="109"/>
      <c r="CH726" s="110" t="s">
        <v>107</v>
      </c>
      <c r="CI726" s="111"/>
      <c r="CJ726" s="112">
        <v>6710</v>
      </c>
      <c r="CK726" s="113">
        <v>86</v>
      </c>
      <c r="CL726" s="114" t="s">
        <v>134</v>
      </c>
      <c r="CM726" s="114" t="s">
        <v>108</v>
      </c>
      <c r="CN726" s="114"/>
      <c r="CO726" s="115" t="s">
        <v>102</v>
      </c>
      <c r="CP726" s="115" t="s">
        <v>102</v>
      </c>
      <c r="CQ726" s="115" t="s">
        <v>102</v>
      </c>
      <c r="CR726" s="115" t="s">
        <v>102</v>
      </c>
      <c r="CS726" s="116"/>
      <c r="CT726" s="117" t="s">
        <v>109</v>
      </c>
      <c r="CU726" s="117" t="s">
        <v>109</v>
      </c>
      <c r="CV726" s="83">
        <v>722</v>
      </c>
      <c r="CW726" s="83" t="s">
        <v>108</v>
      </c>
      <c r="CX726" s="83">
        <v>722</v>
      </c>
      <c r="CY726" s="83" t="s">
        <v>108</v>
      </c>
      <c r="CZ726" s="83">
        <v>7050</v>
      </c>
      <c r="DA726" s="83" t="s">
        <v>419</v>
      </c>
      <c r="DB726" s="83" t="s">
        <v>130</v>
      </c>
      <c r="DC726" s="83" t="s">
        <v>499</v>
      </c>
      <c r="DD726" s="83">
        <v>1771</v>
      </c>
      <c r="DE726" s="83" t="s">
        <v>444</v>
      </c>
      <c r="DF726" s="83" t="s">
        <v>130</v>
      </c>
      <c r="DG726" s="83" t="s">
        <v>499</v>
      </c>
      <c r="DH726" s="83"/>
      <c r="DI726" s="83">
        <v>0</v>
      </c>
      <c r="DJ726" s="83">
        <v>1</v>
      </c>
      <c r="DK726" s="83">
        <v>0</v>
      </c>
      <c r="DL726" s="83">
        <v>0</v>
      </c>
      <c r="DM726" s="83">
        <v>0</v>
      </c>
      <c r="DN726" s="83">
        <v>0</v>
      </c>
      <c r="DO726" s="83">
        <v>0</v>
      </c>
      <c r="DP726" s="83">
        <v>0</v>
      </c>
      <c r="DQ726" s="83">
        <v>0</v>
      </c>
      <c r="DR726" s="83">
        <v>0</v>
      </c>
      <c r="DS726" s="83">
        <v>0</v>
      </c>
      <c r="DT726" s="83">
        <v>3</v>
      </c>
      <c r="DU726" s="83">
        <v>3</v>
      </c>
      <c r="DV726" s="83">
        <v>0</v>
      </c>
      <c r="DW726" s="83">
        <v>0</v>
      </c>
      <c r="DX726" s="83">
        <v>3</v>
      </c>
      <c r="DY726" s="85">
        <v>44368</v>
      </c>
      <c r="DZ726" s="83" t="s">
        <v>4773</v>
      </c>
      <c r="EA726" s="83" t="s">
        <v>102</v>
      </c>
      <c r="EB726" s="83" t="s">
        <v>482</v>
      </c>
      <c r="EC726" s="83">
        <v>722</v>
      </c>
      <c r="ED726" s="83" t="s">
        <v>483</v>
      </c>
      <c r="EE726" s="83">
        <v>1</v>
      </c>
      <c r="EF726" s="83">
        <v>0</v>
      </c>
      <c r="EG726" s="83">
        <v>0</v>
      </c>
      <c r="EH726" s="83" t="s">
        <v>109</v>
      </c>
      <c r="EI726" s="83" t="s">
        <v>108</v>
      </c>
      <c r="EJ726" s="83" t="s">
        <v>583</v>
      </c>
      <c r="EK726" s="83">
        <v>0</v>
      </c>
      <c r="EL726" s="83">
        <v>0</v>
      </c>
      <c r="EM726" s="83">
        <v>1</v>
      </c>
      <c r="EN726" s="83" t="s">
        <v>497</v>
      </c>
      <c r="EO726" s="83"/>
      <c r="EP726" s="83" t="s">
        <v>436</v>
      </c>
      <c r="EQ726" s="136">
        <v>1</v>
      </c>
      <c r="ER726" s="136">
        <v>1</v>
      </c>
      <c r="ES726" s="136">
        <v>1</v>
      </c>
      <c r="ET726" s="136">
        <v>1</v>
      </c>
      <c r="EU726" s="215" t="s">
        <v>269</v>
      </c>
      <c r="EV726" s="136">
        <v>1</v>
      </c>
      <c r="EW726" s="136">
        <v>1</v>
      </c>
      <c r="EX726" s="136">
        <v>1</v>
      </c>
      <c r="EY726" s="136">
        <v>1</v>
      </c>
      <c r="EZ726" s="136">
        <v>1</v>
      </c>
      <c r="FP726" s="215" t="s">
        <v>592</v>
      </c>
      <c r="FQ726" s="136" t="b">
        <v>1</v>
      </c>
      <c r="FR726" s="136" t="b">
        <v>1</v>
      </c>
      <c r="FS726" s="136" t="b">
        <v>1</v>
      </c>
      <c r="FT726" s="136" t="b">
        <v>1</v>
      </c>
      <c r="FX726" s="215" t="s">
        <v>269</v>
      </c>
    </row>
    <row r="727" spans="1:180" ht="60" customHeight="1" x14ac:dyDescent="0.55000000000000004">
      <c r="A727" s="83" t="s">
        <v>130</v>
      </c>
      <c r="B727" s="83" t="s">
        <v>98</v>
      </c>
      <c r="C727" s="136">
        <v>384822</v>
      </c>
      <c r="D727" s="207" t="s">
        <v>629</v>
      </c>
      <c r="E727" s="208" t="s">
        <v>634</v>
      </c>
      <c r="F727" s="83" t="s">
        <v>108</v>
      </c>
      <c r="G727" s="85">
        <v>26341</v>
      </c>
      <c r="H727" s="83" t="s">
        <v>102</v>
      </c>
      <c r="I727" s="85">
        <v>34633</v>
      </c>
      <c r="J727" s="83" t="s">
        <v>228</v>
      </c>
      <c r="K727" s="216">
        <v>204690587701</v>
      </c>
      <c r="L727" s="83" t="s">
        <v>191</v>
      </c>
      <c r="M727" s="85">
        <v>43642</v>
      </c>
      <c r="N727" s="83">
        <v>-2916.6666666666702</v>
      </c>
      <c r="O727" s="83" t="s">
        <v>193</v>
      </c>
      <c r="P727" s="83" t="s">
        <v>181</v>
      </c>
      <c r="Q727" s="208" t="s">
        <v>7936</v>
      </c>
      <c r="R727" s="83" t="s">
        <v>102</v>
      </c>
      <c r="S727" s="83" t="s">
        <v>102</v>
      </c>
      <c r="T727" s="83" t="s">
        <v>131</v>
      </c>
      <c r="U727" s="83" t="s">
        <v>10248</v>
      </c>
      <c r="V727" s="83" t="s">
        <v>104</v>
      </c>
      <c r="W727" s="83" t="s">
        <v>105</v>
      </c>
      <c r="X727" s="86" t="s">
        <v>7936</v>
      </c>
      <c r="Y727" s="87" t="s">
        <v>102</v>
      </c>
      <c r="Z727" s="87" t="s">
        <v>102</v>
      </c>
      <c r="AA727" s="87" t="s">
        <v>131</v>
      </c>
      <c r="AB727" s="87" t="s">
        <v>10248</v>
      </c>
      <c r="AC727" s="87" t="s">
        <v>104</v>
      </c>
      <c r="AD727" s="87" t="s">
        <v>105</v>
      </c>
      <c r="AE727" s="87" t="s">
        <v>106</v>
      </c>
      <c r="AF727" s="86" t="s">
        <v>7936</v>
      </c>
      <c r="AG727" s="87" t="s">
        <v>177</v>
      </c>
      <c r="AH727" s="87" t="s">
        <v>10248</v>
      </c>
      <c r="AI727" s="87" t="s">
        <v>104</v>
      </c>
      <c r="AJ727" s="87" t="s">
        <v>204</v>
      </c>
      <c r="AK727" s="88"/>
      <c r="AL727" s="83" t="s">
        <v>107</v>
      </c>
      <c r="AM727" s="89" t="s">
        <v>454</v>
      </c>
      <c r="AN727" s="90" t="s">
        <v>416</v>
      </c>
      <c r="AO727" s="91" t="s">
        <v>643</v>
      </c>
      <c r="AP727" s="90">
        <v>8.3333333333332202</v>
      </c>
      <c r="AQ727" s="92" t="s">
        <v>102</v>
      </c>
      <c r="AR727" s="93" t="s">
        <v>102</v>
      </c>
      <c r="AS727" s="93" t="s">
        <v>102</v>
      </c>
      <c r="AT727" s="93" t="s">
        <v>102</v>
      </c>
      <c r="AU727" s="210" t="s">
        <v>645</v>
      </c>
      <c r="AV727" s="93" t="s">
        <v>185</v>
      </c>
      <c r="AW727" s="94" t="s">
        <v>102</v>
      </c>
      <c r="AX727" s="93" t="s">
        <v>105</v>
      </c>
      <c r="AY727" s="95" t="s">
        <v>104</v>
      </c>
      <c r="AZ727" s="93" t="s">
        <v>102</v>
      </c>
      <c r="BA727" s="93" t="s">
        <v>102</v>
      </c>
      <c r="BB727" s="93" t="s">
        <v>102</v>
      </c>
      <c r="BC727" s="93" t="s">
        <v>102</v>
      </c>
      <c r="BD727" s="96" t="s">
        <v>102</v>
      </c>
      <c r="BE727" s="90">
        <v>-352.66666666666703</v>
      </c>
      <c r="BF727" s="93" t="s">
        <v>102</v>
      </c>
      <c r="BG727" s="93" t="s">
        <v>102</v>
      </c>
      <c r="BH727" s="93" t="s">
        <v>102</v>
      </c>
      <c r="BI727" s="93" t="s">
        <v>102</v>
      </c>
      <c r="BJ727" s="210" t="s">
        <v>643</v>
      </c>
      <c r="BK727" s="93" t="s">
        <v>196</v>
      </c>
      <c r="BL727" s="97" t="s">
        <v>102</v>
      </c>
      <c r="BM727" s="93" t="s">
        <v>105</v>
      </c>
      <c r="BN727" s="93" t="s">
        <v>596</v>
      </c>
      <c r="BO727" s="93" t="s">
        <v>102</v>
      </c>
      <c r="BP727" s="98" t="s">
        <v>102</v>
      </c>
      <c r="BQ727" s="93" t="s">
        <v>102</v>
      </c>
      <c r="BR727" s="93" t="s">
        <v>102</v>
      </c>
      <c r="BS727" s="93" t="s">
        <v>102</v>
      </c>
      <c r="BT727" s="99" t="s">
        <v>591</v>
      </c>
      <c r="BU727" s="100" t="s">
        <v>11816</v>
      </c>
      <c r="BV727" s="101" t="s">
        <v>471</v>
      </c>
      <c r="BW727" s="136"/>
      <c r="BX727" s="103" t="s">
        <v>565</v>
      </c>
      <c r="BY727" s="104" t="s">
        <v>190</v>
      </c>
      <c r="BZ727" s="136"/>
      <c r="CA727" s="83" t="s">
        <v>599</v>
      </c>
      <c r="CB727" s="106" t="s">
        <v>647</v>
      </c>
      <c r="CC727" s="106" t="s">
        <v>11817</v>
      </c>
      <c r="CD727" s="107"/>
      <c r="CE727" s="108" t="s">
        <v>107</v>
      </c>
      <c r="CF727" s="108" t="s">
        <v>107</v>
      </c>
      <c r="CG727" s="109"/>
      <c r="CH727" s="110" t="s">
        <v>107</v>
      </c>
      <c r="CI727" s="111"/>
      <c r="CJ727" s="112">
        <v>6710</v>
      </c>
      <c r="CK727" s="113">
        <v>86</v>
      </c>
      <c r="CL727" s="114" t="s">
        <v>134</v>
      </c>
      <c r="CM727" s="114" t="s">
        <v>108</v>
      </c>
      <c r="CN727" s="114"/>
      <c r="CO727" s="115" t="s">
        <v>102</v>
      </c>
      <c r="CP727" s="115" t="s">
        <v>102</v>
      </c>
      <c r="CQ727" s="115" t="s">
        <v>102</v>
      </c>
      <c r="CR727" s="115" t="s">
        <v>102</v>
      </c>
      <c r="CS727" s="116"/>
      <c r="CT727" s="117" t="s">
        <v>109</v>
      </c>
      <c r="CU727" s="117" t="s">
        <v>109</v>
      </c>
      <c r="CV727" s="83">
        <v>723</v>
      </c>
      <c r="CW727" s="83" t="s">
        <v>108</v>
      </c>
      <c r="CX727" s="83">
        <v>723</v>
      </c>
      <c r="CY727" s="83" t="s">
        <v>108</v>
      </c>
      <c r="CZ727" s="83">
        <v>7051</v>
      </c>
      <c r="DA727" s="83" t="s">
        <v>419</v>
      </c>
      <c r="DB727" s="83" t="s">
        <v>130</v>
      </c>
      <c r="DC727" s="83" t="s">
        <v>499</v>
      </c>
      <c r="DD727" s="83">
        <v>1772</v>
      </c>
      <c r="DE727" s="83" t="s">
        <v>444</v>
      </c>
      <c r="DF727" s="83" t="s">
        <v>130</v>
      </c>
      <c r="DG727" s="83" t="s">
        <v>499</v>
      </c>
      <c r="DH727" s="83"/>
      <c r="DI727" s="83">
        <v>0</v>
      </c>
      <c r="DJ727" s="83">
        <v>1</v>
      </c>
      <c r="DK727" s="83">
        <v>0</v>
      </c>
      <c r="DL727" s="83">
        <v>0</v>
      </c>
      <c r="DM727" s="83">
        <v>0</v>
      </c>
      <c r="DN727" s="83">
        <v>0</v>
      </c>
      <c r="DO727" s="83">
        <v>0</v>
      </c>
      <c r="DP727" s="83">
        <v>0</v>
      </c>
      <c r="DQ727" s="83">
        <v>0</v>
      </c>
      <c r="DR727" s="83">
        <v>0</v>
      </c>
      <c r="DS727" s="83">
        <v>0</v>
      </c>
      <c r="DT727" s="83">
        <v>3</v>
      </c>
      <c r="DU727" s="83">
        <v>3</v>
      </c>
      <c r="DV727" s="83">
        <v>0</v>
      </c>
      <c r="DW727" s="83">
        <v>0</v>
      </c>
      <c r="DX727" s="83">
        <v>3</v>
      </c>
      <c r="DY727" s="85">
        <v>44369</v>
      </c>
      <c r="DZ727" s="83" t="s">
        <v>4774</v>
      </c>
      <c r="EA727" s="83" t="s">
        <v>102</v>
      </c>
      <c r="EB727" s="83" t="s">
        <v>482</v>
      </c>
      <c r="EC727" s="83">
        <v>723</v>
      </c>
      <c r="ED727" s="83" t="s">
        <v>483</v>
      </c>
      <c r="EE727" s="83">
        <v>1</v>
      </c>
      <c r="EF727" s="83">
        <v>0</v>
      </c>
      <c r="EG727" s="83">
        <v>0</v>
      </c>
      <c r="EH727" s="83" t="s">
        <v>109</v>
      </c>
      <c r="EI727" s="83" t="s">
        <v>108</v>
      </c>
      <c r="EJ727" s="83" t="s">
        <v>583</v>
      </c>
      <c r="EK727" s="83">
        <v>0</v>
      </c>
      <c r="EL727" s="83">
        <v>0</v>
      </c>
      <c r="EM727" s="83">
        <v>1</v>
      </c>
      <c r="EN727" s="83" t="s">
        <v>497</v>
      </c>
      <c r="EO727" s="83"/>
      <c r="EP727" s="83" t="s">
        <v>436</v>
      </c>
      <c r="EQ727" s="136">
        <v>1</v>
      </c>
      <c r="ER727" s="136">
        <v>1</v>
      </c>
      <c r="ES727" s="136">
        <v>1</v>
      </c>
      <c r="ET727" s="136">
        <v>1</v>
      </c>
      <c r="EU727" s="215" t="s">
        <v>269</v>
      </c>
      <c r="EV727" s="136">
        <v>1</v>
      </c>
      <c r="EW727" s="136">
        <v>1</v>
      </c>
      <c r="EX727" s="136">
        <v>1</v>
      </c>
      <c r="EY727" s="136">
        <v>1</v>
      </c>
      <c r="EZ727" s="136">
        <v>1</v>
      </c>
      <c r="FP727" s="215" t="s">
        <v>592</v>
      </c>
      <c r="FQ727" s="136" t="b">
        <v>1</v>
      </c>
      <c r="FR727" s="136" t="b">
        <v>1</v>
      </c>
      <c r="FS727" s="136" t="b">
        <v>1</v>
      </c>
      <c r="FT727" s="136" t="b">
        <v>1</v>
      </c>
      <c r="FX727" s="215" t="s">
        <v>269</v>
      </c>
    </row>
    <row r="728" spans="1:180" ht="60" customHeight="1" x14ac:dyDescent="0.55000000000000004">
      <c r="A728" s="83" t="s">
        <v>130</v>
      </c>
      <c r="B728" s="83" t="s">
        <v>98</v>
      </c>
      <c r="C728" s="136">
        <v>244208</v>
      </c>
      <c r="D728" s="207" t="s">
        <v>627</v>
      </c>
      <c r="E728" s="208" t="s">
        <v>630</v>
      </c>
      <c r="F728" s="83" t="s">
        <v>108</v>
      </c>
      <c r="G728" s="85">
        <v>20621</v>
      </c>
      <c r="H728" s="83" t="s">
        <v>102</v>
      </c>
      <c r="I728" s="85">
        <v>39794</v>
      </c>
      <c r="J728" s="83" t="s">
        <v>228</v>
      </c>
      <c r="K728" s="216">
        <v>398163868980</v>
      </c>
      <c r="L728" s="83" t="s">
        <v>191</v>
      </c>
      <c r="M728" s="85">
        <v>43631</v>
      </c>
      <c r="N728" s="83">
        <v>-2921.6666666666702</v>
      </c>
      <c r="O728" s="83" t="s">
        <v>180</v>
      </c>
      <c r="P728" s="83" t="s">
        <v>181</v>
      </c>
      <c r="Q728" s="208" t="s">
        <v>7940</v>
      </c>
      <c r="R728" s="83" t="s">
        <v>102</v>
      </c>
      <c r="S728" s="83" t="s">
        <v>102</v>
      </c>
      <c r="T728" s="83" t="s">
        <v>199</v>
      </c>
      <c r="U728" s="83" t="s">
        <v>10249</v>
      </c>
      <c r="V728" s="83" t="s">
        <v>104</v>
      </c>
      <c r="W728" s="83" t="s">
        <v>105</v>
      </c>
      <c r="X728" s="86" t="s">
        <v>7940</v>
      </c>
      <c r="Y728" s="87" t="s">
        <v>102</v>
      </c>
      <c r="Z728" s="87" t="s">
        <v>102</v>
      </c>
      <c r="AA728" s="87" t="s">
        <v>199</v>
      </c>
      <c r="AB728" s="87" t="s">
        <v>10249</v>
      </c>
      <c r="AC728" s="87" t="s">
        <v>104</v>
      </c>
      <c r="AD728" s="87" t="s">
        <v>105</v>
      </c>
      <c r="AE728" s="87" t="s">
        <v>106</v>
      </c>
      <c r="AF728" s="86" t="s">
        <v>7940</v>
      </c>
      <c r="AG728" s="87" t="s">
        <v>489</v>
      </c>
      <c r="AH728" s="87" t="s">
        <v>10250</v>
      </c>
      <c r="AI728" s="87" t="s">
        <v>104</v>
      </c>
      <c r="AJ728" s="87" t="s">
        <v>204</v>
      </c>
      <c r="AK728" s="88"/>
      <c r="AL728" s="83" t="s">
        <v>107</v>
      </c>
      <c r="AM728" s="89" t="s">
        <v>454</v>
      </c>
      <c r="AN728" s="90" t="s">
        <v>416</v>
      </c>
      <c r="AO728" s="91" t="s">
        <v>641</v>
      </c>
      <c r="AP728" s="90">
        <v>8.3333333333332202</v>
      </c>
      <c r="AQ728" s="92" t="s">
        <v>211</v>
      </c>
      <c r="AR728" s="93" t="s">
        <v>102</v>
      </c>
      <c r="AS728" s="93" t="s">
        <v>102</v>
      </c>
      <c r="AT728" s="93" t="s">
        <v>102</v>
      </c>
      <c r="AU728" s="210" t="s">
        <v>641</v>
      </c>
      <c r="AV728" s="93" t="s">
        <v>192</v>
      </c>
      <c r="AW728" s="94" t="s">
        <v>102</v>
      </c>
      <c r="AX728" s="93" t="s">
        <v>105</v>
      </c>
      <c r="AY728" s="95" t="s">
        <v>188</v>
      </c>
      <c r="AZ728" s="93" t="s">
        <v>102</v>
      </c>
      <c r="BA728" s="93" t="s">
        <v>10251</v>
      </c>
      <c r="BB728" s="93" t="s">
        <v>102</v>
      </c>
      <c r="BC728" s="93" t="s">
        <v>102</v>
      </c>
      <c r="BD728" s="96" t="s">
        <v>102</v>
      </c>
      <c r="BE728" s="90">
        <v>-353.16666666666703</v>
      </c>
      <c r="BF728" s="93" t="s">
        <v>211</v>
      </c>
      <c r="BG728" s="93" t="s">
        <v>102</v>
      </c>
      <c r="BH728" s="93" t="s">
        <v>102</v>
      </c>
      <c r="BI728" s="93" t="s">
        <v>102</v>
      </c>
      <c r="BJ728" s="210" t="s">
        <v>646</v>
      </c>
      <c r="BK728" s="93" t="s">
        <v>182</v>
      </c>
      <c r="BL728" s="97" t="s">
        <v>102</v>
      </c>
      <c r="BM728" s="93" t="s">
        <v>105</v>
      </c>
      <c r="BN728" s="93" t="s">
        <v>104</v>
      </c>
      <c r="BO728" s="93" t="s">
        <v>102</v>
      </c>
      <c r="BP728" s="98">
        <v>20180448</v>
      </c>
      <c r="BQ728" s="93" t="s">
        <v>102</v>
      </c>
      <c r="BR728" s="93" t="s">
        <v>102</v>
      </c>
      <c r="BS728" s="93" t="s">
        <v>102</v>
      </c>
      <c r="BT728" s="99" t="s">
        <v>591</v>
      </c>
      <c r="BU728" s="100" t="s">
        <v>11818</v>
      </c>
      <c r="BV728" s="101" t="s">
        <v>471</v>
      </c>
      <c r="BW728" s="136"/>
      <c r="BX728" s="103" t="s">
        <v>565</v>
      </c>
      <c r="BY728" s="104" t="s">
        <v>190</v>
      </c>
      <c r="BZ728" s="136"/>
      <c r="CA728" s="83" t="s">
        <v>599</v>
      </c>
      <c r="CB728" s="106" t="s">
        <v>647</v>
      </c>
      <c r="CC728" s="106" t="s">
        <v>11819</v>
      </c>
      <c r="CD728" s="107"/>
      <c r="CE728" s="108" t="s">
        <v>107</v>
      </c>
      <c r="CF728" s="108" t="s">
        <v>107</v>
      </c>
      <c r="CG728" s="109"/>
      <c r="CH728" s="110" t="s">
        <v>107</v>
      </c>
      <c r="CI728" s="111"/>
      <c r="CJ728" s="112">
        <v>6710</v>
      </c>
      <c r="CK728" s="113">
        <v>86</v>
      </c>
      <c r="CL728" s="114" t="s">
        <v>134</v>
      </c>
      <c r="CM728" s="114" t="s">
        <v>108</v>
      </c>
      <c r="CN728" s="114"/>
      <c r="CO728" s="115" t="s">
        <v>102</v>
      </c>
      <c r="CP728" s="115" t="s">
        <v>102</v>
      </c>
      <c r="CQ728" s="115" t="s">
        <v>102</v>
      </c>
      <c r="CR728" s="115" t="s">
        <v>102</v>
      </c>
      <c r="CS728" s="116"/>
      <c r="CT728" s="117" t="s">
        <v>109</v>
      </c>
      <c r="CU728" s="117" t="s">
        <v>109</v>
      </c>
      <c r="CV728" s="83">
        <v>724</v>
      </c>
      <c r="CW728" s="83" t="s">
        <v>108</v>
      </c>
      <c r="CX728" s="83">
        <v>724</v>
      </c>
      <c r="CY728" s="83" t="s">
        <v>108</v>
      </c>
      <c r="CZ728" s="83">
        <v>7052</v>
      </c>
      <c r="DA728" s="83" t="s">
        <v>419</v>
      </c>
      <c r="DB728" s="83" t="s">
        <v>130</v>
      </c>
      <c r="DC728" s="83" t="s">
        <v>499</v>
      </c>
      <c r="DD728" s="83">
        <v>1773</v>
      </c>
      <c r="DE728" s="83" t="s">
        <v>444</v>
      </c>
      <c r="DF728" s="83" t="s">
        <v>130</v>
      </c>
      <c r="DG728" s="83" t="s">
        <v>499</v>
      </c>
      <c r="DH728" s="83"/>
      <c r="DI728" s="83">
        <v>0</v>
      </c>
      <c r="DJ728" s="83">
        <v>1</v>
      </c>
      <c r="DK728" s="83">
        <v>0</v>
      </c>
      <c r="DL728" s="83">
        <v>0</v>
      </c>
      <c r="DM728" s="83">
        <v>0</v>
      </c>
      <c r="DN728" s="83">
        <v>0</v>
      </c>
      <c r="DO728" s="83">
        <v>0</v>
      </c>
      <c r="DP728" s="83">
        <v>0</v>
      </c>
      <c r="DQ728" s="83">
        <v>0</v>
      </c>
      <c r="DR728" s="83">
        <v>0</v>
      </c>
      <c r="DS728" s="83">
        <v>0</v>
      </c>
      <c r="DT728" s="83">
        <v>3</v>
      </c>
      <c r="DU728" s="83">
        <v>3</v>
      </c>
      <c r="DV728" s="83">
        <v>0</v>
      </c>
      <c r="DW728" s="83">
        <v>0</v>
      </c>
      <c r="DX728" s="83">
        <v>3</v>
      </c>
      <c r="DY728" s="85">
        <v>44370</v>
      </c>
      <c r="DZ728" s="83" t="s">
        <v>4775</v>
      </c>
      <c r="EA728" s="83" t="s">
        <v>102</v>
      </c>
      <c r="EB728" s="83" t="s">
        <v>482</v>
      </c>
      <c r="EC728" s="83">
        <v>724</v>
      </c>
      <c r="ED728" s="83" t="s">
        <v>483</v>
      </c>
      <c r="EE728" s="83">
        <v>1</v>
      </c>
      <c r="EF728" s="83">
        <v>0</v>
      </c>
      <c r="EG728" s="83">
        <v>0</v>
      </c>
      <c r="EH728" s="83" t="s">
        <v>109</v>
      </c>
      <c r="EI728" s="83" t="s">
        <v>108</v>
      </c>
      <c r="EJ728" s="83" t="s">
        <v>583</v>
      </c>
      <c r="EK728" s="83">
        <v>0</v>
      </c>
      <c r="EL728" s="83">
        <v>0</v>
      </c>
      <c r="EM728" s="83">
        <v>1</v>
      </c>
      <c r="EN728" s="83" t="s">
        <v>497</v>
      </c>
      <c r="EO728" s="83"/>
      <c r="EP728" s="83" t="s">
        <v>436</v>
      </c>
      <c r="EQ728" s="136">
        <v>1</v>
      </c>
      <c r="ER728" s="136">
        <v>1</v>
      </c>
      <c r="ES728" s="136">
        <v>1</v>
      </c>
      <c r="ET728" s="136">
        <v>1</v>
      </c>
      <c r="EU728" s="215" t="s">
        <v>269</v>
      </c>
      <c r="EV728" s="136">
        <v>1</v>
      </c>
      <c r="EW728" s="136">
        <v>1</v>
      </c>
      <c r="EX728" s="136">
        <v>1</v>
      </c>
      <c r="EY728" s="136">
        <v>1</v>
      </c>
      <c r="EZ728" s="136">
        <v>1</v>
      </c>
      <c r="FP728" s="215" t="s">
        <v>592</v>
      </c>
      <c r="FQ728" s="136" t="b">
        <v>1</v>
      </c>
      <c r="FR728" s="136" t="b">
        <v>1</v>
      </c>
      <c r="FS728" s="136" t="b">
        <v>1</v>
      </c>
      <c r="FT728" s="136" t="b">
        <v>1</v>
      </c>
      <c r="FX728" s="215" t="s">
        <v>269</v>
      </c>
    </row>
    <row r="729" spans="1:180" ht="60" customHeight="1" x14ac:dyDescent="0.55000000000000004">
      <c r="A729" s="83" t="s">
        <v>130</v>
      </c>
      <c r="B729" s="83" t="s">
        <v>98</v>
      </c>
      <c r="C729" s="136">
        <v>812138</v>
      </c>
      <c r="D729" s="207" t="s">
        <v>628</v>
      </c>
      <c r="E729" s="208" t="s">
        <v>633</v>
      </c>
      <c r="F729" s="83" t="s">
        <v>108</v>
      </c>
      <c r="G729" s="85">
        <v>22744</v>
      </c>
      <c r="H729" s="83" t="s">
        <v>102</v>
      </c>
      <c r="I729" s="85">
        <v>39772</v>
      </c>
      <c r="J729" s="83" t="s">
        <v>228</v>
      </c>
      <c r="K729" s="216">
        <v>801077141637</v>
      </c>
      <c r="L729" s="83" t="s">
        <v>191</v>
      </c>
      <c r="M729" s="85">
        <v>43619</v>
      </c>
      <c r="N729" s="83">
        <v>-2926.6666666666702</v>
      </c>
      <c r="O729" s="83" t="s">
        <v>193</v>
      </c>
      <c r="P729" s="83" t="s">
        <v>181</v>
      </c>
      <c r="Q729" s="208" t="s">
        <v>7944</v>
      </c>
      <c r="R729" s="83" t="s">
        <v>102</v>
      </c>
      <c r="S729" s="83" t="s">
        <v>102</v>
      </c>
      <c r="T729" s="83" t="s">
        <v>133</v>
      </c>
      <c r="U729" s="83" t="s">
        <v>10252</v>
      </c>
      <c r="V729" s="83" t="s">
        <v>111</v>
      </c>
      <c r="W729" s="83" t="s">
        <v>105</v>
      </c>
      <c r="X729" s="86" t="s">
        <v>7944</v>
      </c>
      <c r="Y729" s="87" t="s">
        <v>102</v>
      </c>
      <c r="Z729" s="87" t="s">
        <v>102</v>
      </c>
      <c r="AA729" s="87" t="s">
        <v>133</v>
      </c>
      <c r="AB729" s="87" t="s">
        <v>10252</v>
      </c>
      <c r="AC729" s="87" t="s">
        <v>111</v>
      </c>
      <c r="AD729" s="87" t="s">
        <v>105</v>
      </c>
      <c r="AE729" s="87" t="s">
        <v>106</v>
      </c>
      <c r="AF729" s="86" t="s">
        <v>7944</v>
      </c>
      <c r="AG729" s="87" t="s">
        <v>486</v>
      </c>
      <c r="AH729" s="87" t="s">
        <v>10252</v>
      </c>
      <c r="AI729" s="87" t="s">
        <v>111</v>
      </c>
      <c r="AJ729" s="87" t="s">
        <v>204</v>
      </c>
      <c r="AK729" s="88"/>
      <c r="AL729" s="83" t="s">
        <v>107</v>
      </c>
      <c r="AM729" s="89" t="s">
        <v>454</v>
      </c>
      <c r="AN729" s="90" t="s">
        <v>416</v>
      </c>
      <c r="AO729" s="91" t="s">
        <v>642</v>
      </c>
      <c r="AP729" s="90">
        <v>8.3333333333332202</v>
      </c>
      <c r="AQ729" s="92" t="s">
        <v>102</v>
      </c>
      <c r="AR729" s="93" t="s">
        <v>102</v>
      </c>
      <c r="AS729" s="93" t="s">
        <v>102</v>
      </c>
      <c r="AT729" s="93" t="s">
        <v>102</v>
      </c>
      <c r="AU729" s="210" t="s">
        <v>644</v>
      </c>
      <c r="AV729" s="93" t="s">
        <v>185</v>
      </c>
      <c r="AW729" s="94" t="s">
        <v>102</v>
      </c>
      <c r="AX729" s="93" t="s">
        <v>183</v>
      </c>
      <c r="AY729" s="95" t="s">
        <v>111</v>
      </c>
      <c r="AZ729" s="93" t="s">
        <v>102</v>
      </c>
      <c r="BA729" s="93" t="s">
        <v>102</v>
      </c>
      <c r="BB729" s="93" t="s">
        <v>102</v>
      </c>
      <c r="BC729" s="93" t="s">
        <v>102</v>
      </c>
      <c r="BD729" s="96" t="s">
        <v>102</v>
      </c>
      <c r="BE729" s="90">
        <v>-353.66666666666703</v>
      </c>
      <c r="BF729" s="93" t="s">
        <v>102</v>
      </c>
      <c r="BG729" s="93" t="s">
        <v>102</v>
      </c>
      <c r="BH729" s="93" t="s">
        <v>102</v>
      </c>
      <c r="BI729" s="93" t="s">
        <v>102</v>
      </c>
      <c r="BJ729" s="210" t="s">
        <v>642</v>
      </c>
      <c r="BK729" s="93" t="s">
        <v>192</v>
      </c>
      <c r="BL729" s="97" t="s">
        <v>102</v>
      </c>
      <c r="BM729" s="93" t="s">
        <v>183</v>
      </c>
      <c r="BN729" s="93" t="s">
        <v>106</v>
      </c>
      <c r="BO729" s="93" t="s">
        <v>102</v>
      </c>
      <c r="BP729" s="98" t="s">
        <v>102</v>
      </c>
      <c r="BQ729" s="93" t="s">
        <v>102</v>
      </c>
      <c r="BR729" s="93" t="s">
        <v>102</v>
      </c>
      <c r="BS729" s="93" t="s">
        <v>102</v>
      </c>
      <c r="BT729" s="99" t="s">
        <v>591</v>
      </c>
      <c r="BU729" s="100" t="s">
        <v>11820</v>
      </c>
      <c r="BV729" s="101" t="s">
        <v>471</v>
      </c>
      <c r="BW729" s="136"/>
      <c r="BX729" s="103" t="s">
        <v>565</v>
      </c>
      <c r="BY729" s="104" t="s">
        <v>190</v>
      </c>
      <c r="BZ729" s="136"/>
      <c r="CA729" s="83" t="s">
        <v>599</v>
      </c>
      <c r="CB729" s="106" t="s">
        <v>647</v>
      </c>
      <c r="CC729" s="106" t="s">
        <v>11821</v>
      </c>
      <c r="CD729" s="107"/>
      <c r="CE729" s="108" t="s">
        <v>107</v>
      </c>
      <c r="CF729" s="108" t="s">
        <v>107</v>
      </c>
      <c r="CG729" s="109"/>
      <c r="CH729" s="110" t="s">
        <v>107</v>
      </c>
      <c r="CI729" s="111"/>
      <c r="CJ729" s="112">
        <v>6710</v>
      </c>
      <c r="CK729" s="113">
        <v>86</v>
      </c>
      <c r="CL729" s="114" t="s">
        <v>134</v>
      </c>
      <c r="CM729" s="114" t="s">
        <v>108</v>
      </c>
      <c r="CN729" s="114"/>
      <c r="CO729" s="115" t="s">
        <v>102</v>
      </c>
      <c r="CP729" s="115" t="s">
        <v>102</v>
      </c>
      <c r="CQ729" s="115" t="s">
        <v>102</v>
      </c>
      <c r="CR729" s="115" t="s">
        <v>102</v>
      </c>
      <c r="CS729" s="116"/>
      <c r="CT729" s="117" t="s">
        <v>109</v>
      </c>
      <c r="CU729" s="117" t="s">
        <v>109</v>
      </c>
      <c r="CV729" s="83">
        <v>725</v>
      </c>
      <c r="CW729" s="83" t="s">
        <v>108</v>
      </c>
      <c r="CX729" s="83">
        <v>725</v>
      </c>
      <c r="CY729" s="83" t="s">
        <v>108</v>
      </c>
      <c r="CZ729" s="83">
        <v>7053</v>
      </c>
      <c r="DA729" s="83" t="s">
        <v>419</v>
      </c>
      <c r="DB729" s="83" t="s">
        <v>130</v>
      </c>
      <c r="DC729" s="83" t="s">
        <v>499</v>
      </c>
      <c r="DD729" s="83">
        <v>1774</v>
      </c>
      <c r="DE729" s="83" t="s">
        <v>444</v>
      </c>
      <c r="DF729" s="83" t="s">
        <v>130</v>
      </c>
      <c r="DG729" s="83" t="s">
        <v>499</v>
      </c>
      <c r="DH729" s="83"/>
      <c r="DI729" s="83">
        <v>0</v>
      </c>
      <c r="DJ729" s="83">
        <v>1</v>
      </c>
      <c r="DK729" s="83">
        <v>0</v>
      </c>
      <c r="DL729" s="83">
        <v>0</v>
      </c>
      <c r="DM729" s="83">
        <v>0</v>
      </c>
      <c r="DN729" s="83">
        <v>0</v>
      </c>
      <c r="DO729" s="83">
        <v>0</v>
      </c>
      <c r="DP729" s="83">
        <v>0</v>
      </c>
      <c r="DQ729" s="83">
        <v>0</v>
      </c>
      <c r="DR729" s="83">
        <v>0</v>
      </c>
      <c r="DS729" s="83">
        <v>0</v>
      </c>
      <c r="DT729" s="83">
        <v>3</v>
      </c>
      <c r="DU729" s="83">
        <v>3</v>
      </c>
      <c r="DV729" s="83">
        <v>0</v>
      </c>
      <c r="DW729" s="83">
        <v>0</v>
      </c>
      <c r="DX729" s="83">
        <v>3</v>
      </c>
      <c r="DY729" s="85">
        <v>44371</v>
      </c>
      <c r="DZ729" s="83" t="s">
        <v>4776</v>
      </c>
      <c r="EA729" s="83" t="s">
        <v>102</v>
      </c>
      <c r="EB729" s="83" t="s">
        <v>482</v>
      </c>
      <c r="EC729" s="83">
        <v>725</v>
      </c>
      <c r="ED729" s="83" t="s">
        <v>483</v>
      </c>
      <c r="EE729" s="83">
        <v>1</v>
      </c>
      <c r="EF729" s="83">
        <v>0</v>
      </c>
      <c r="EG729" s="83">
        <v>0</v>
      </c>
      <c r="EH729" s="83" t="s">
        <v>109</v>
      </c>
      <c r="EI729" s="83" t="s">
        <v>108</v>
      </c>
      <c r="EJ729" s="83" t="s">
        <v>583</v>
      </c>
      <c r="EK729" s="83">
        <v>0</v>
      </c>
      <c r="EL729" s="83">
        <v>0</v>
      </c>
      <c r="EM729" s="83">
        <v>1</v>
      </c>
      <c r="EN729" s="83" t="s">
        <v>497</v>
      </c>
      <c r="EO729" s="83"/>
      <c r="EP729" s="83" t="s">
        <v>436</v>
      </c>
      <c r="EQ729" s="136">
        <v>1</v>
      </c>
      <c r="ER729" s="136">
        <v>1</v>
      </c>
      <c r="ES729" s="136">
        <v>1</v>
      </c>
      <c r="ET729" s="136">
        <v>1</v>
      </c>
      <c r="EU729" s="215" t="s">
        <v>269</v>
      </c>
      <c r="EV729" s="136">
        <v>1</v>
      </c>
      <c r="EW729" s="136">
        <v>1</v>
      </c>
      <c r="EX729" s="136">
        <v>1</v>
      </c>
      <c r="EY729" s="136">
        <v>1</v>
      </c>
      <c r="EZ729" s="136">
        <v>1</v>
      </c>
      <c r="FP729" s="215" t="s">
        <v>592</v>
      </c>
      <c r="FQ729" s="136" t="b">
        <v>1</v>
      </c>
      <c r="FR729" s="136" t="b">
        <v>1</v>
      </c>
      <c r="FS729" s="136" t="b">
        <v>1</v>
      </c>
      <c r="FT729" s="136" t="b">
        <v>1</v>
      </c>
      <c r="FX729" s="215" t="s">
        <v>269</v>
      </c>
    </row>
    <row r="730" spans="1:180" ht="60" customHeight="1" x14ac:dyDescent="0.55000000000000004">
      <c r="A730" s="83" t="s">
        <v>130</v>
      </c>
      <c r="B730" s="83" t="s">
        <v>98</v>
      </c>
      <c r="C730" s="136">
        <v>352592</v>
      </c>
      <c r="D730" s="207" t="s">
        <v>629</v>
      </c>
      <c r="E730" s="208" t="s">
        <v>634</v>
      </c>
      <c r="F730" s="83" t="s">
        <v>108</v>
      </c>
      <c r="G730" s="85">
        <v>26341</v>
      </c>
      <c r="H730" s="83" t="s">
        <v>102</v>
      </c>
      <c r="I730" s="85">
        <v>34633</v>
      </c>
      <c r="J730" s="83" t="s">
        <v>228</v>
      </c>
      <c r="K730" s="216">
        <v>428808330457</v>
      </c>
      <c r="L730" s="83" t="s">
        <v>191</v>
      </c>
      <c r="M730" s="85">
        <v>43642</v>
      </c>
      <c r="N730" s="83">
        <v>-2931.6666666666702</v>
      </c>
      <c r="O730" s="83" t="s">
        <v>193</v>
      </c>
      <c r="P730" s="83" t="s">
        <v>181</v>
      </c>
      <c r="Q730" s="208" t="s">
        <v>7948</v>
      </c>
      <c r="R730" s="83" t="s">
        <v>102</v>
      </c>
      <c r="S730" s="83" t="s">
        <v>102</v>
      </c>
      <c r="T730" s="83" t="s">
        <v>131</v>
      </c>
      <c r="U730" s="83" t="s">
        <v>10253</v>
      </c>
      <c r="V730" s="83" t="s">
        <v>104</v>
      </c>
      <c r="W730" s="83" t="s">
        <v>105</v>
      </c>
      <c r="X730" s="86" t="s">
        <v>7948</v>
      </c>
      <c r="Y730" s="87" t="s">
        <v>102</v>
      </c>
      <c r="Z730" s="87" t="s">
        <v>102</v>
      </c>
      <c r="AA730" s="87" t="s">
        <v>131</v>
      </c>
      <c r="AB730" s="87" t="s">
        <v>10253</v>
      </c>
      <c r="AC730" s="87" t="s">
        <v>104</v>
      </c>
      <c r="AD730" s="87" t="s">
        <v>105</v>
      </c>
      <c r="AE730" s="87" t="s">
        <v>106</v>
      </c>
      <c r="AF730" s="86" t="s">
        <v>7948</v>
      </c>
      <c r="AG730" s="87" t="s">
        <v>177</v>
      </c>
      <c r="AH730" s="87" t="s">
        <v>10253</v>
      </c>
      <c r="AI730" s="87" t="s">
        <v>104</v>
      </c>
      <c r="AJ730" s="87" t="s">
        <v>204</v>
      </c>
      <c r="AK730" s="88"/>
      <c r="AL730" s="83" t="s">
        <v>107</v>
      </c>
      <c r="AM730" s="89" t="s">
        <v>454</v>
      </c>
      <c r="AN730" s="90" t="s">
        <v>416</v>
      </c>
      <c r="AO730" s="91" t="s">
        <v>643</v>
      </c>
      <c r="AP730" s="90">
        <v>8.3333333333332202</v>
      </c>
      <c r="AQ730" s="92" t="s">
        <v>102</v>
      </c>
      <c r="AR730" s="93" t="s">
        <v>102</v>
      </c>
      <c r="AS730" s="93" t="s">
        <v>102</v>
      </c>
      <c r="AT730" s="93" t="s">
        <v>102</v>
      </c>
      <c r="AU730" s="210" t="s">
        <v>645</v>
      </c>
      <c r="AV730" s="93" t="s">
        <v>185</v>
      </c>
      <c r="AW730" s="94" t="s">
        <v>102</v>
      </c>
      <c r="AX730" s="93" t="s">
        <v>105</v>
      </c>
      <c r="AY730" s="95" t="s">
        <v>104</v>
      </c>
      <c r="AZ730" s="93" t="s">
        <v>102</v>
      </c>
      <c r="BA730" s="93" t="s">
        <v>102</v>
      </c>
      <c r="BB730" s="93" t="s">
        <v>102</v>
      </c>
      <c r="BC730" s="93" t="s">
        <v>102</v>
      </c>
      <c r="BD730" s="96" t="s">
        <v>102</v>
      </c>
      <c r="BE730" s="90">
        <v>-354.16666666666703</v>
      </c>
      <c r="BF730" s="93" t="s">
        <v>102</v>
      </c>
      <c r="BG730" s="93" t="s">
        <v>102</v>
      </c>
      <c r="BH730" s="93" t="s">
        <v>102</v>
      </c>
      <c r="BI730" s="93" t="s">
        <v>102</v>
      </c>
      <c r="BJ730" s="210" t="s">
        <v>643</v>
      </c>
      <c r="BK730" s="93" t="s">
        <v>196</v>
      </c>
      <c r="BL730" s="97" t="s">
        <v>102</v>
      </c>
      <c r="BM730" s="93" t="s">
        <v>105</v>
      </c>
      <c r="BN730" s="93" t="s">
        <v>596</v>
      </c>
      <c r="BO730" s="93" t="s">
        <v>102</v>
      </c>
      <c r="BP730" s="98" t="s">
        <v>102</v>
      </c>
      <c r="BQ730" s="93" t="s">
        <v>102</v>
      </c>
      <c r="BR730" s="93" t="s">
        <v>102</v>
      </c>
      <c r="BS730" s="93" t="s">
        <v>102</v>
      </c>
      <c r="BT730" s="99" t="s">
        <v>591</v>
      </c>
      <c r="BU730" s="100" t="s">
        <v>11822</v>
      </c>
      <c r="BV730" s="101" t="s">
        <v>471</v>
      </c>
      <c r="BW730" s="136"/>
      <c r="BX730" s="103" t="s">
        <v>565</v>
      </c>
      <c r="BY730" s="104" t="s">
        <v>190</v>
      </c>
      <c r="BZ730" s="136"/>
      <c r="CA730" s="83" t="s">
        <v>599</v>
      </c>
      <c r="CB730" s="106" t="s">
        <v>647</v>
      </c>
      <c r="CC730" s="106" t="s">
        <v>11823</v>
      </c>
      <c r="CD730" s="107"/>
      <c r="CE730" s="108" t="s">
        <v>107</v>
      </c>
      <c r="CF730" s="108" t="s">
        <v>107</v>
      </c>
      <c r="CG730" s="109"/>
      <c r="CH730" s="110" t="s">
        <v>107</v>
      </c>
      <c r="CI730" s="111"/>
      <c r="CJ730" s="112">
        <v>6710</v>
      </c>
      <c r="CK730" s="113">
        <v>86</v>
      </c>
      <c r="CL730" s="114" t="s">
        <v>134</v>
      </c>
      <c r="CM730" s="114" t="s">
        <v>108</v>
      </c>
      <c r="CN730" s="114"/>
      <c r="CO730" s="115" t="s">
        <v>102</v>
      </c>
      <c r="CP730" s="115" t="s">
        <v>102</v>
      </c>
      <c r="CQ730" s="115" t="s">
        <v>102</v>
      </c>
      <c r="CR730" s="115" t="s">
        <v>102</v>
      </c>
      <c r="CS730" s="116"/>
      <c r="CT730" s="117" t="s">
        <v>109</v>
      </c>
      <c r="CU730" s="117" t="s">
        <v>109</v>
      </c>
      <c r="CV730" s="83">
        <v>726</v>
      </c>
      <c r="CW730" s="83" t="s">
        <v>108</v>
      </c>
      <c r="CX730" s="83">
        <v>726</v>
      </c>
      <c r="CY730" s="83" t="s">
        <v>108</v>
      </c>
      <c r="CZ730" s="83">
        <v>7054</v>
      </c>
      <c r="DA730" s="83" t="s">
        <v>419</v>
      </c>
      <c r="DB730" s="83" t="s">
        <v>130</v>
      </c>
      <c r="DC730" s="83" t="s">
        <v>499</v>
      </c>
      <c r="DD730" s="83">
        <v>1775</v>
      </c>
      <c r="DE730" s="83" t="s">
        <v>444</v>
      </c>
      <c r="DF730" s="83" t="s">
        <v>130</v>
      </c>
      <c r="DG730" s="83" t="s">
        <v>499</v>
      </c>
      <c r="DH730" s="83"/>
      <c r="DI730" s="83">
        <v>0</v>
      </c>
      <c r="DJ730" s="83">
        <v>1</v>
      </c>
      <c r="DK730" s="83">
        <v>0</v>
      </c>
      <c r="DL730" s="83">
        <v>0</v>
      </c>
      <c r="DM730" s="83">
        <v>0</v>
      </c>
      <c r="DN730" s="83">
        <v>0</v>
      </c>
      <c r="DO730" s="83">
        <v>0</v>
      </c>
      <c r="DP730" s="83">
        <v>0</v>
      </c>
      <c r="DQ730" s="83">
        <v>0</v>
      </c>
      <c r="DR730" s="83">
        <v>0</v>
      </c>
      <c r="DS730" s="83">
        <v>0</v>
      </c>
      <c r="DT730" s="83">
        <v>3</v>
      </c>
      <c r="DU730" s="83">
        <v>3</v>
      </c>
      <c r="DV730" s="83">
        <v>0</v>
      </c>
      <c r="DW730" s="83">
        <v>0</v>
      </c>
      <c r="DX730" s="83">
        <v>3</v>
      </c>
      <c r="DY730" s="85">
        <v>44372</v>
      </c>
      <c r="DZ730" s="83" t="s">
        <v>4777</v>
      </c>
      <c r="EA730" s="83" t="s">
        <v>102</v>
      </c>
      <c r="EB730" s="83" t="s">
        <v>482</v>
      </c>
      <c r="EC730" s="83">
        <v>726</v>
      </c>
      <c r="ED730" s="83" t="s">
        <v>483</v>
      </c>
      <c r="EE730" s="83">
        <v>1</v>
      </c>
      <c r="EF730" s="83">
        <v>0</v>
      </c>
      <c r="EG730" s="83">
        <v>0</v>
      </c>
      <c r="EH730" s="83" t="s">
        <v>109</v>
      </c>
      <c r="EI730" s="83" t="s">
        <v>108</v>
      </c>
      <c r="EJ730" s="83" t="s">
        <v>583</v>
      </c>
      <c r="EK730" s="83">
        <v>0</v>
      </c>
      <c r="EL730" s="83">
        <v>0</v>
      </c>
      <c r="EM730" s="83">
        <v>1</v>
      </c>
      <c r="EN730" s="83" t="s">
        <v>497</v>
      </c>
      <c r="EO730" s="83"/>
      <c r="EP730" s="83" t="s">
        <v>436</v>
      </c>
      <c r="EQ730" s="136">
        <v>1</v>
      </c>
      <c r="ER730" s="136">
        <v>1</v>
      </c>
      <c r="ES730" s="136">
        <v>1</v>
      </c>
      <c r="ET730" s="136">
        <v>1</v>
      </c>
      <c r="EU730" s="215" t="s">
        <v>269</v>
      </c>
      <c r="EV730" s="136">
        <v>1</v>
      </c>
      <c r="EW730" s="136">
        <v>1</v>
      </c>
      <c r="EX730" s="136">
        <v>1</v>
      </c>
      <c r="EY730" s="136">
        <v>1</v>
      </c>
      <c r="EZ730" s="136">
        <v>1</v>
      </c>
      <c r="FP730" s="215" t="s">
        <v>592</v>
      </c>
      <c r="FQ730" s="136" t="b">
        <v>1</v>
      </c>
      <c r="FR730" s="136" t="b">
        <v>1</v>
      </c>
      <c r="FS730" s="136" t="b">
        <v>1</v>
      </c>
      <c r="FT730" s="136" t="b">
        <v>1</v>
      </c>
      <c r="FX730" s="215" t="s">
        <v>269</v>
      </c>
    </row>
    <row r="731" spans="1:180" ht="60" customHeight="1" x14ac:dyDescent="0.55000000000000004">
      <c r="A731" s="83" t="s">
        <v>130</v>
      </c>
      <c r="B731" s="83" t="s">
        <v>98</v>
      </c>
      <c r="C731" s="136">
        <v>335135</v>
      </c>
      <c r="D731" s="207" t="s">
        <v>627</v>
      </c>
      <c r="E731" s="208" t="s">
        <v>630</v>
      </c>
      <c r="F731" s="83" t="s">
        <v>108</v>
      </c>
      <c r="G731" s="85">
        <v>20621</v>
      </c>
      <c r="H731" s="83" t="s">
        <v>102</v>
      </c>
      <c r="I731" s="85">
        <v>39794</v>
      </c>
      <c r="J731" s="83" t="s">
        <v>228</v>
      </c>
      <c r="K731" s="216">
        <v>118672261584</v>
      </c>
      <c r="L731" s="83" t="s">
        <v>191</v>
      </c>
      <c r="M731" s="85">
        <v>43631</v>
      </c>
      <c r="N731" s="83">
        <v>-2936.6666666666702</v>
      </c>
      <c r="O731" s="83" t="s">
        <v>180</v>
      </c>
      <c r="P731" s="83" t="s">
        <v>181</v>
      </c>
      <c r="Q731" s="208" t="s">
        <v>7952</v>
      </c>
      <c r="R731" s="83" t="s">
        <v>102</v>
      </c>
      <c r="S731" s="83" t="s">
        <v>102</v>
      </c>
      <c r="T731" s="83" t="s">
        <v>199</v>
      </c>
      <c r="U731" s="83" t="s">
        <v>10254</v>
      </c>
      <c r="V731" s="83" t="s">
        <v>104</v>
      </c>
      <c r="W731" s="83" t="s">
        <v>105</v>
      </c>
      <c r="X731" s="86" t="s">
        <v>7952</v>
      </c>
      <c r="Y731" s="87" t="s">
        <v>102</v>
      </c>
      <c r="Z731" s="87" t="s">
        <v>102</v>
      </c>
      <c r="AA731" s="87" t="s">
        <v>199</v>
      </c>
      <c r="AB731" s="87" t="s">
        <v>10254</v>
      </c>
      <c r="AC731" s="87" t="s">
        <v>104</v>
      </c>
      <c r="AD731" s="87" t="s">
        <v>105</v>
      </c>
      <c r="AE731" s="87" t="s">
        <v>106</v>
      </c>
      <c r="AF731" s="86" t="s">
        <v>7952</v>
      </c>
      <c r="AG731" s="87" t="s">
        <v>489</v>
      </c>
      <c r="AH731" s="87" t="s">
        <v>10255</v>
      </c>
      <c r="AI731" s="87" t="s">
        <v>104</v>
      </c>
      <c r="AJ731" s="87" t="s">
        <v>204</v>
      </c>
      <c r="AK731" s="88"/>
      <c r="AL731" s="83" t="s">
        <v>107</v>
      </c>
      <c r="AM731" s="89" t="s">
        <v>454</v>
      </c>
      <c r="AN731" s="90" t="s">
        <v>416</v>
      </c>
      <c r="AO731" s="91" t="s">
        <v>641</v>
      </c>
      <c r="AP731" s="90">
        <v>8.3333333333332202</v>
      </c>
      <c r="AQ731" s="92" t="s">
        <v>211</v>
      </c>
      <c r="AR731" s="93" t="s">
        <v>102</v>
      </c>
      <c r="AS731" s="93" t="s">
        <v>102</v>
      </c>
      <c r="AT731" s="93" t="s">
        <v>102</v>
      </c>
      <c r="AU731" s="210" t="s">
        <v>641</v>
      </c>
      <c r="AV731" s="93" t="s">
        <v>192</v>
      </c>
      <c r="AW731" s="94" t="s">
        <v>102</v>
      </c>
      <c r="AX731" s="93" t="s">
        <v>105</v>
      </c>
      <c r="AY731" s="95" t="s">
        <v>188</v>
      </c>
      <c r="AZ731" s="93" t="s">
        <v>102</v>
      </c>
      <c r="BA731" s="93" t="s">
        <v>10256</v>
      </c>
      <c r="BB731" s="93" t="s">
        <v>102</v>
      </c>
      <c r="BC731" s="93" t="s">
        <v>102</v>
      </c>
      <c r="BD731" s="96" t="s">
        <v>102</v>
      </c>
      <c r="BE731" s="90">
        <v>-354.66666666666703</v>
      </c>
      <c r="BF731" s="93" t="s">
        <v>211</v>
      </c>
      <c r="BG731" s="93" t="s">
        <v>102</v>
      </c>
      <c r="BH731" s="93" t="s">
        <v>102</v>
      </c>
      <c r="BI731" s="93" t="s">
        <v>102</v>
      </c>
      <c r="BJ731" s="210" t="s">
        <v>646</v>
      </c>
      <c r="BK731" s="93" t="s">
        <v>182</v>
      </c>
      <c r="BL731" s="97" t="s">
        <v>102</v>
      </c>
      <c r="BM731" s="93" t="s">
        <v>105</v>
      </c>
      <c r="BN731" s="93" t="s">
        <v>104</v>
      </c>
      <c r="BO731" s="93" t="s">
        <v>102</v>
      </c>
      <c r="BP731" s="98">
        <v>20180449</v>
      </c>
      <c r="BQ731" s="93" t="s">
        <v>102</v>
      </c>
      <c r="BR731" s="93" t="s">
        <v>102</v>
      </c>
      <c r="BS731" s="93" t="s">
        <v>102</v>
      </c>
      <c r="BT731" s="99" t="s">
        <v>591</v>
      </c>
      <c r="BU731" s="100" t="s">
        <v>11824</v>
      </c>
      <c r="BV731" s="101" t="s">
        <v>471</v>
      </c>
      <c r="BW731" s="136"/>
      <c r="BX731" s="103" t="s">
        <v>565</v>
      </c>
      <c r="BY731" s="104" t="s">
        <v>190</v>
      </c>
      <c r="BZ731" s="136"/>
      <c r="CA731" s="83" t="s">
        <v>599</v>
      </c>
      <c r="CB731" s="106" t="s">
        <v>647</v>
      </c>
      <c r="CC731" s="106" t="s">
        <v>11825</v>
      </c>
      <c r="CD731" s="107"/>
      <c r="CE731" s="108" t="s">
        <v>107</v>
      </c>
      <c r="CF731" s="108" t="s">
        <v>107</v>
      </c>
      <c r="CG731" s="109"/>
      <c r="CH731" s="110" t="s">
        <v>107</v>
      </c>
      <c r="CI731" s="111"/>
      <c r="CJ731" s="112">
        <v>6710</v>
      </c>
      <c r="CK731" s="113">
        <v>86</v>
      </c>
      <c r="CL731" s="114" t="s">
        <v>134</v>
      </c>
      <c r="CM731" s="114" t="s">
        <v>108</v>
      </c>
      <c r="CN731" s="114"/>
      <c r="CO731" s="115" t="s">
        <v>102</v>
      </c>
      <c r="CP731" s="115" t="s">
        <v>102</v>
      </c>
      <c r="CQ731" s="115" t="s">
        <v>102</v>
      </c>
      <c r="CR731" s="115" t="s">
        <v>102</v>
      </c>
      <c r="CS731" s="116"/>
      <c r="CT731" s="117" t="s">
        <v>109</v>
      </c>
      <c r="CU731" s="117" t="s">
        <v>109</v>
      </c>
      <c r="CV731" s="83">
        <v>727</v>
      </c>
      <c r="CW731" s="83" t="s">
        <v>108</v>
      </c>
      <c r="CX731" s="83">
        <v>727</v>
      </c>
      <c r="CY731" s="83" t="s">
        <v>108</v>
      </c>
      <c r="CZ731" s="83">
        <v>7055</v>
      </c>
      <c r="DA731" s="83" t="s">
        <v>419</v>
      </c>
      <c r="DB731" s="83" t="s">
        <v>130</v>
      </c>
      <c r="DC731" s="83" t="s">
        <v>499</v>
      </c>
      <c r="DD731" s="83">
        <v>1776</v>
      </c>
      <c r="DE731" s="83" t="s">
        <v>444</v>
      </c>
      <c r="DF731" s="83" t="s">
        <v>130</v>
      </c>
      <c r="DG731" s="83" t="s">
        <v>499</v>
      </c>
      <c r="DH731" s="83"/>
      <c r="DI731" s="83">
        <v>0</v>
      </c>
      <c r="DJ731" s="83">
        <v>1</v>
      </c>
      <c r="DK731" s="83">
        <v>0</v>
      </c>
      <c r="DL731" s="83">
        <v>0</v>
      </c>
      <c r="DM731" s="83">
        <v>0</v>
      </c>
      <c r="DN731" s="83">
        <v>0</v>
      </c>
      <c r="DO731" s="83">
        <v>0</v>
      </c>
      <c r="DP731" s="83">
        <v>0</v>
      </c>
      <c r="DQ731" s="83">
        <v>0</v>
      </c>
      <c r="DR731" s="83">
        <v>0</v>
      </c>
      <c r="DS731" s="83">
        <v>0</v>
      </c>
      <c r="DT731" s="83">
        <v>3</v>
      </c>
      <c r="DU731" s="83">
        <v>3</v>
      </c>
      <c r="DV731" s="83">
        <v>0</v>
      </c>
      <c r="DW731" s="83">
        <v>0</v>
      </c>
      <c r="DX731" s="83">
        <v>3</v>
      </c>
      <c r="DY731" s="85">
        <v>44373</v>
      </c>
      <c r="DZ731" s="83" t="s">
        <v>4778</v>
      </c>
      <c r="EA731" s="83" t="s">
        <v>102</v>
      </c>
      <c r="EB731" s="83" t="s">
        <v>482</v>
      </c>
      <c r="EC731" s="83">
        <v>727</v>
      </c>
      <c r="ED731" s="83" t="s">
        <v>483</v>
      </c>
      <c r="EE731" s="83">
        <v>1</v>
      </c>
      <c r="EF731" s="83">
        <v>0</v>
      </c>
      <c r="EG731" s="83">
        <v>0</v>
      </c>
      <c r="EH731" s="83" t="s">
        <v>109</v>
      </c>
      <c r="EI731" s="83" t="s">
        <v>108</v>
      </c>
      <c r="EJ731" s="83" t="s">
        <v>583</v>
      </c>
      <c r="EK731" s="83">
        <v>0</v>
      </c>
      <c r="EL731" s="83">
        <v>0</v>
      </c>
      <c r="EM731" s="83">
        <v>1</v>
      </c>
      <c r="EN731" s="83" t="s">
        <v>497</v>
      </c>
      <c r="EO731" s="83"/>
      <c r="EP731" s="83" t="s">
        <v>436</v>
      </c>
      <c r="EQ731" s="136">
        <v>1</v>
      </c>
      <c r="ER731" s="136">
        <v>1</v>
      </c>
      <c r="ES731" s="136">
        <v>1</v>
      </c>
      <c r="ET731" s="136">
        <v>1</v>
      </c>
      <c r="EU731" s="215" t="s">
        <v>269</v>
      </c>
      <c r="EV731" s="136">
        <v>1</v>
      </c>
      <c r="EW731" s="136">
        <v>1</v>
      </c>
      <c r="EX731" s="136">
        <v>1</v>
      </c>
      <c r="EY731" s="136">
        <v>1</v>
      </c>
      <c r="EZ731" s="136">
        <v>1</v>
      </c>
      <c r="FP731" s="215" t="s">
        <v>592</v>
      </c>
      <c r="FQ731" s="136" t="b">
        <v>1</v>
      </c>
      <c r="FR731" s="136" t="b">
        <v>1</v>
      </c>
      <c r="FS731" s="136" t="b">
        <v>1</v>
      </c>
      <c r="FT731" s="136" t="b">
        <v>1</v>
      </c>
      <c r="FX731" s="215" t="s">
        <v>269</v>
      </c>
    </row>
    <row r="732" spans="1:180" ht="60" customHeight="1" x14ac:dyDescent="0.55000000000000004">
      <c r="A732" s="83" t="s">
        <v>130</v>
      </c>
      <c r="B732" s="83" t="s">
        <v>98</v>
      </c>
      <c r="C732" s="136">
        <v>899735</v>
      </c>
      <c r="D732" s="207" t="s">
        <v>628</v>
      </c>
      <c r="E732" s="208" t="s">
        <v>633</v>
      </c>
      <c r="F732" s="83" t="s">
        <v>108</v>
      </c>
      <c r="G732" s="85">
        <v>22744</v>
      </c>
      <c r="H732" s="83" t="s">
        <v>102</v>
      </c>
      <c r="I732" s="85">
        <v>39772</v>
      </c>
      <c r="J732" s="83" t="s">
        <v>228</v>
      </c>
      <c r="K732" s="216">
        <v>343951365388</v>
      </c>
      <c r="L732" s="83" t="s">
        <v>191</v>
      </c>
      <c r="M732" s="85">
        <v>43619</v>
      </c>
      <c r="N732" s="83">
        <v>-2941.6666666666702</v>
      </c>
      <c r="O732" s="83" t="s">
        <v>193</v>
      </c>
      <c r="P732" s="83" t="s">
        <v>181</v>
      </c>
      <c r="Q732" s="208" t="s">
        <v>7956</v>
      </c>
      <c r="R732" s="83" t="s">
        <v>102</v>
      </c>
      <c r="S732" s="83" t="s">
        <v>102</v>
      </c>
      <c r="T732" s="83" t="s">
        <v>133</v>
      </c>
      <c r="U732" s="83" t="s">
        <v>10257</v>
      </c>
      <c r="V732" s="83" t="s">
        <v>111</v>
      </c>
      <c r="W732" s="83" t="s">
        <v>105</v>
      </c>
      <c r="X732" s="86" t="s">
        <v>7956</v>
      </c>
      <c r="Y732" s="87" t="s">
        <v>102</v>
      </c>
      <c r="Z732" s="87" t="s">
        <v>102</v>
      </c>
      <c r="AA732" s="87" t="s">
        <v>133</v>
      </c>
      <c r="AB732" s="87" t="s">
        <v>10257</v>
      </c>
      <c r="AC732" s="87" t="s">
        <v>111</v>
      </c>
      <c r="AD732" s="87" t="s">
        <v>105</v>
      </c>
      <c r="AE732" s="87" t="s">
        <v>106</v>
      </c>
      <c r="AF732" s="86" t="s">
        <v>7956</v>
      </c>
      <c r="AG732" s="87" t="s">
        <v>486</v>
      </c>
      <c r="AH732" s="87" t="s">
        <v>10257</v>
      </c>
      <c r="AI732" s="87" t="s">
        <v>111</v>
      </c>
      <c r="AJ732" s="87" t="s">
        <v>204</v>
      </c>
      <c r="AK732" s="88"/>
      <c r="AL732" s="83" t="s">
        <v>107</v>
      </c>
      <c r="AM732" s="89" t="s">
        <v>454</v>
      </c>
      <c r="AN732" s="90" t="s">
        <v>416</v>
      </c>
      <c r="AO732" s="91" t="s">
        <v>642</v>
      </c>
      <c r="AP732" s="90">
        <v>8.3333333333332202</v>
      </c>
      <c r="AQ732" s="92" t="s">
        <v>102</v>
      </c>
      <c r="AR732" s="93" t="s">
        <v>102</v>
      </c>
      <c r="AS732" s="93" t="s">
        <v>102</v>
      </c>
      <c r="AT732" s="93" t="s">
        <v>102</v>
      </c>
      <c r="AU732" s="210" t="s">
        <v>644</v>
      </c>
      <c r="AV732" s="93" t="s">
        <v>185</v>
      </c>
      <c r="AW732" s="94" t="s">
        <v>102</v>
      </c>
      <c r="AX732" s="93" t="s">
        <v>183</v>
      </c>
      <c r="AY732" s="95" t="s">
        <v>111</v>
      </c>
      <c r="AZ732" s="93" t="s">
        <v>102</v>
      </c>
      <c r="BA732" s="93" t="s">
        <v>102</v>
      </c>
      <c r="BB732" s="93" t="s">
        <v>102</v>
      </c>
      <c r="BC732" s="93" t="s">
        <v>102</v>
      </c>
      <c r="BD732" s="96" t="s">
        <v>102</v>
      </c>
      <c r="BE732" s="90">
        <v>-355.16666666666703</v>
      </c>
      <c r="BF732" s="93" t="s">
        <v>102</v>
      </c>
      <c r="BG732" s="93" t="s">
        <v>102</v>
      </c>
      <c r="BH732" s="93" t="s">
        <v>102</v>
      </c>
      <c r="BI732" s="93" t="s">
        <v>102</v>
      </c>
      <c r="BJ732" s="210" t="s">
        <v>642</v>
      </c>
      <c r="BK732" s="93" t="s">
        <v>192</v>
      </c>
      <c r="BL732" s="97" t="s">
        <v>102</v>
      </c>
      <c r="BM732" s="93" t="s">
        <v>183</v>
      </c>
      <c r="BN732" s="93" t="s">
        <v>106</v>
      </c>
      <c r="BO732" s="93" t="s">
        <v>102</v>
      </c>
      <c r="BP732" s="98" t="s">
        <v>102</v>
      </c>
      <c r="BQ732" s="93" t="s">
        <v>102</v>
      </c>
      <c r="BR732" s="93" t="s">
        <v>102</v>
      </c>
      <c r="BS732" s="93" t="s">
        <v>102</v>
      </c>
      <c r="BT732" s="99" t="s">
        <v>591</v>
      </c>
      <c r="BU732" s="100" t="s">
        <v>11826</v>
      </c>
      <c r="BV732" s="101" t="s">
        <v>471</v>
      </c>
      <c r="BW732" s="136"/>
      <c r="BX732" s="103" t="s">
        <v>565</v>
      </c>
      <c r="BY732" s="104" t="s">
        <v>190</v>
      </c>
      <c r="BZ732" s="136"/>
      <c r="CA732" s="83" t="s">
        <v>599</v>
      </c>
      <c r="CB732" s="106" t="s">
        <v>647</v>
      </c>
      <c r="CC732" s="106" t="s">
        <v>11827</v>
      </c>
      <c r="CD732" s="107"/>
      <c r="CE732" s="108" t="s">
        <v>107</v>
      </c>
      <c r="CF732" s="108" t="s">
        <v>107</v>
      </c>
      <c r="CG732" s="109"/>
      <c r="CH732" s="110" t="s">
        <v>107</v>
      </c>
      <c r="CI732" s="111"/>
      <c r="CJ732" s="112">
        <v>6710</v>
      </c>
      <c r="CK732" s="113">
        <v>86</v>
      </c>
      <c r="CL732" s="114" t="s">
        <v>134</v>
      </c>
      <c r="CM732" s="114" t="s">
        <v>108</v>
      </c>
      <c r="CN732" s="114"/>
      <c r="CO732" s="115" t="s">
        <v>102</v>
      </c>
      <c r="CP732" s="115" t="s">
        <v>102</v>
      </c>
      <c r="CQ732" s="115" t="s">
        <v>102</v>
      </c>
      <c r="CR732" s="115" t="s">
        <v>102</v>
      </c>
      <c r="CS732" s="116"/>
      <c r="CT732" s="117" t="s">
        <v>109</v>
      </c>
      <c r="CU732" s="117" t="s">
        <v>109</v>
      </c>
      <c r="CV732" s="83">
        <v>728</v>
      </c>
      <c r="CW732" s="83" t="s">
        <v>108</v>
      </c>
      <c r="CX732" s="83">
        <v>728</v>
      </c>
      <c r="CY732" s="83" t="s">
        <v>108</v>
      </c>
      <c r="CZ732" s="83">
        <v>7056</v>
      </c>
      <c r="DA732" s="83" t="s">
        <v>419</v>
      </c>
      <c r="DB732" s="83" t="s">
        <v>130</v>
      </c>
      <c r="DC732" s="83" t="s">
        <v>499</v>
      </c>
      <c r="DD732" s="83">
        <v>1777</v>
      </c>
      <c r="DE732" s="83" t="s">
        <v>444</v>
      </c>
      <c r="DF732" s="83" t="s">
        <v>130</v>
      </c>
      <c r="DG732" s="83" t="s">
        <v>499</v>
      </c>
      <c r="DH732" s="83"/>
      <c r="DI732" s="83">
        <v>0</v>
      </c>
      <c r="DJ732" s="83">
        <v>1</v>
      </c>
      <c r="DK732" s="83">
        <v>0</v>
      </c>
      <c r="DL732" s="83">
        <v>0</v>
      </c>
      <c r="DM732" s="83">
        <v>0</v>
      </c>
      <c r="DN732" s="83">
        <v>0</v>
      </c>
      <c r="DO732" s="83">
        <v>0</v>
      </c>
      <c r="DP732" s="83">
        <v>0</v>
      </c>
      <c r="DQ732" s="83">
        <v>0</v>
      </c>
      <c r="DR732" s="83">
        <v>0</v>
      </c>
      <c r="DS732" s="83">
        <v>0</v>
      </c>
      <c r="DT732" s="83">
        <v>3</v>
      </c>
      <c r="DU732" s="83">
        <v>3</v>
      </c>
      <c r="DV732" s="83">
        <v>0</v>
      </c>
      <c r="DW732" s="83">
        <v>0</v>
      </c>
      <c r="DX732" s="83">
        <v>3</v>
      </c>
      <c r="DY732" s="85">
        <v>44374</v>
      </c>
      <c r="DZ732" s="83" t="s">
        <v>4779</v>
      </c>
      <c r="EA732" s="83" t="s">
        <v>102</v>
      </c>
      <c r="EB732" s="83" t="s">
        <v>482</v>
      </c>
      <c r="EC732" s="83">
        <v>728</v>
      </c>
      <c r="ED732" s="83" t="s">
        <v>483</v>
      </c>
      <c r="EE732" s="83">
        <v>1</v>
      </c>
      <c r="EF732" s="83">
        <v>0</v>
      </c>
      <c r="EG732" s="83">
        <v>0</v>
      </c>
      <c r="EH732" s="83" t="s">
        <v>109</v>
      </c>
      <c r="EI732" s="83" t="s">
        <v>108</v>
      </c>
      <c r="EJ732" s="83" t="s">
        <v>583</v>
      </c>
      <c r="EK732" s="83">
        <v>0</v>
      </c>
      <c r="EL732" s="83">
        <v>0</v>
      </c>
      <c r="EM732" s="83">
        <v>1</v>
      </c>
      <c r="EN732" s="83" t="s">
        <v>497</v>
      </c>
      <c r="EO732" s="83"/>
      <c r="EP732" s="83" t="s">
        <v>436</v>
      </c>
      <c r="EQ732" s="136">
        <v>1</v>
      </c>
      <c r="ER732" s="136">
        <v>1</v>
      </c>
      <c r="ES732" s="136">
        <v>1</v>
      </c>
      <c r="ET732" s="136">
        <v>1</v>
      </c>
      <c r="EU732" s="215" t="s">
        <v>269</v>
      </c>
      <c r="EV732" s="136">
        <v>1</v>
      </c>
      <c r="EW732" s="136">
        <v>1</v>
      </c>
      <c r="EX732" s="136">
        <v>1</v>
      </c>
      <c r="EY732" s="136">
        <v>1</v>
      </c>
      <c r="EZ732" s="136">
        <v>1</v>
      </c>
      <c r="FP732" s="215" t="s">
        <v>592</v>
      </c>
      <c r="FQ732" s="136" t="b">
        <v>1</v>
      </c>
      <c r="FR732" s="136" t="b">
        <v>1</v>
      </c>
      <c r="FS732" s="136" t="b">
        <v>1</v>
      </c>
      <c r="FT732" s="136" t="b">
        <v>1</v>
      </c>
      <c r="FX732" s="215" t="s">
        <v>269</v>
      </c>
    </row>
    <row r="733" spans="1:180" ht="60" customHeight="1" x14ac:dyDescent="0.55000000000000004">
      <c r="A733" s="83" t="s">
        <v>130</v>
      </c>
      <c r="B733" s="83" t="s">
        <v>98</v>
      </c>
      <c r="C733" s="136">
        <v>989334</v>
      </c>
      <c r="D733" s="207" t="s">
        <v>629</v>
      </c>
      <c r="E733" s="208" t="s">
        <v>634</v>
      </c>
      <c r="F733" s="83" t="s">
        <v>108</v>
      </c>
      <c r="G733" s="85">
        <v>26341</v>
      </c>
      <c r="H733" s="83" t="s">
        <v>102</v>
      </c>
      <c r="I733" s="85">
        <v>34633</v>
      </c>
      <c r="J733" s="83" t="s">
        <v>228</v>
      </c>
      <c r="K733" s="216">
        <v>827335155504</v>
      </c>
      <c r="L733" s="83" t="s">
        <v>191</v>
      </c>
      <c r="M733" s="85">
        <v>43642</v>
      </c>
      <c r="N733" s="83">
        <v>-2946.6666666666702</v>
      </c>
      <c r="O733" s="83" t="s">
        <v>193</v>
      </c>
      <c r="P733" s="83" t="s">
        <v>181</v>
      </c>
      <c r="Q733" s="208" t="s">
        <v>7960</v>
      </c>
      <c r="R733" s="83" t="s">
        <v>102</v>
      </c>
      <c r="S733" s="83" t="s">
        <v>102</v>
      </c>
      <c r="T733" s="83" t="s">
        <v>131</v>
      </c>
      <c r="U733" s="83" t="s">
        <v>10258</v>
      </c>
      <c r="V733" s="83" t="s">
        <v>104</v>
      </c>
      <c r="W733" s="83" t="s">
        <v>105</v>
      </c>
      <c r="X733" s="86" t="s">
        <v>7960</v>
      </c>
      <c r="Y733" s="87" t="s">
        <v>102</v>
      </c>
      <c r="Z733" s="87" t="s">
        <v>102</v>
      </c>
      <c r="AA733" s="87" t="s">
        <v>131</v>
      </c>
      <c r="AB733" s="87" t="s">
        <v>10258</v>
      </c>
      <c r="AC733" s="87" t="s">
        <v>104</v>
      </c>
      <c r="AD733" s="87" t="s">
        <v>105</v>
      </c>
      <c r="AE733" s="87" t="s">
        <v>106</v>
      </c>
      <c r="AF733" s="86" t="s">
        <v>7960</v>
      </c>
      <c r="AG733" s="87" t="s">
        <v>177</v>
      </c>
      <c r="AH733" s="87" t="s">
        <v>10258</v>
      </c>
      <c r="AI733" s="87" t="s">
        <v>104</v>
      </c>
      <c r="AJ733" s="87" t="s">
        <v>204</v>
      </c>
      <c r="AK733" s="88"/>
      <c r="AL733" s="83" t="s">
        <v>107</v>
      </c>
      <c r="AM733" s="89" t="s">
        <v>454</v>
      </c>
      <c r="AN733" s="90" t="s">
        <v>416</v>
      </c>
      <c r="AO733" s="91" t="s">
        <v>643</v>
      </c>
      <c r="AP733" s="90">
        <v>8.3333333333332202</v>
      </c>
      <c r="AQ733" s="92" t="s">
        <v>102</v>
      </c>
      <c r="AR733" s="93" t="s">
        <v>102</v>
      </c>
      <c r="AS733" s="93" t="s">
        <v>102</v>
      </c>
      <c r="AT733" s="93" t="s">
        <v>102</v>
      </c>
      <c r="AU733" s="210" t="s">
        <v>645</v>
      </c>
      <c r="AV733" s="93" t="s">
        <v>185</v>
      </c>
      <c r="AW733" s="94" t="s">
        <v>102</v>
      </c>
      <c r="AX733" s="93" t="s">
        <v>105</v>
      </c>
      <c r="AY733" s="95" t="s">
        <v>104</v>
      </c>
      <c r="AZ733" s="93" t="s">
        <v>102</v>
      </c>
      <c r="BA733" s="93" t="s">
        <v>102</v>
      </c>
      <c r="BB733" s="93" t="s">
        <v>102</v>
      </c>
      <c r="BC733" s="93" t="s">
        <v>102</v>
      </c>
      <c r="BD733" s="96" t="s">
        <v>102</v>
      </c>
      <c r="BE733" s="90">
        <v>-355.66666666666703</v>
      </c>
      <c r="BF733" s="93" t="s">
        <v>102</v>
      </c>
      <c r="BG733" s="93" t="s">
        <v>102</v>
      </c>
      <c r="BH733" s="93" t="s">
        <v>102</v>
      </c>
      <c r="BI733" s="93" t="s">
        <v>102</v>
      </c>
      <c r="BJ733" s="210" t="s">
        <v>643</v>
      </c>
      <c r="BK733" s="93" t="s">
        <v>196</v>
      </c>
      <c r="BL733" s="97" t="s">
        <v>102</v>
      </c>
      <c r="BM733" s="93" t="s">
        <v>105</v>
      </c>
      <c r="BN733" s="93" t="s">
        <v>596</v>
      </c>
      <c r="BO733" s="93" t="s">
        <v>102</v>
      </c>
      <c r="BP733" s="98" t="s">
        <v>102</v>
      </c>
      <c r="BQ733" s="93" t="s">
        <v>102</v>
      </c>
      <c r="BR733" s="93" t="s">
        <v>102</v>
      </c>
      <c r="BS733" s="93" t="s">
        <v>102</v>
      </c>
      <c r="BT733" s="99" t="s">
        <v>591</v>
      </c>
      <c r="BU733" s="100" t="s">
        <v>11828</v>
      </c>
      <c r="BV733" s="101" t="s">
        <v>471</v>
      </c>
      <c r="BW733" s="136"/>
      <c r="BX733" s="103" t="s">
        <v>565</v>
      </c>
      <c r="BY733" s="104" t="s">
        <v>190</v>
      </c>
      <c r="BZ733" s="136"/>
      <c r="CA733" s="83" t="s">
        <v>599</v>
      </c>
      <c r="CB733" s="106" t="s">
        <v>647</v>
      </c>
      <c r="CC733" s="106" t="s">
        <v>11829</v>
      </c>
      <c r="CD733" s="107"/>
      <c r="CE733" s="108" t="s">
        <v>107</v>
      </c>
      <c r="CF733" s="108" t="s">
        <v>107</v>
      </c>
      <c r="CG733" s="109"/>
      <c r="CH733" s="110" t="s">
        <v>107</v>
      </c>
      <c r="CI733" s="111"/>
      <c r="CJ733" s="112">
        <v>6710</v>
      </c>
      <c r="CK733" s="113">
        <v>86</v>
      </c>
      <c r="CL733" s="114" t="s">
        <v>134</v>
      </c>
      <c r="CM733" s="114" t="s">
        <v>108</v>
      </c>
      <c r="CN733" s="114"/>
      <c r="CO733" s="115" t="s">
        <v>102</v>
      </c>
      <c r="CP733" s="115" t="s">
        <v>102</v>
      </c>
      <c r="CQ733" s="115" t="s">
        <v>102</v>
      </c>
      <c r="CR733" s="115" t="s">
        <v>102</v>
      </c>
      <c r="CS733" s="116"/>
      <c r="CT733" s="117" t="s">
        <v>109</v>
      </c>
      <c r="CU733" s="117" t="s">
        <v>109</v>
      </c>
      <c r="CV733" s="83">
        <v>729</v>
      </c>
      <c r="CW733" s="83" t="s">
        <v>108</v>
      </c>
      <c r="CX733" s="83">
        <v>729</v>
      </c>
      <c r="CY733" s="83" t="s">
        <v>108</v>
      </c>
      <c r="CZ733" s="83">
        <v>7057</v>
      </c>
      <c r="DA733" s="83" t="s">
        <v>419</v>
      </c>
      <c r="DB733" s="83" t="s">
        <v>130</v>
      </c>
      <c r="DC733" s="83" t="s">
        <v>499</v>
      </c>
      <c r="DD733" s="83">
        <v>1778</v>
      </c>
      <c r="DE733" s="83" t="s">
        <v>444</v>
      </c>
      <c r="DF733" s="83" t="s">
        <v>130</v>
      </c>
      <c r="DG733" s="83" t="s">
        <v>499</v>
      </c>
      <c r="DH733" s="83"/>
      <c r="DI733" s="83">
        <v>0</v>
      </c>
      <c r="DJ733" s="83">
        <v>1</v>
      </c>
      <c r="DK733" s="83">
        <v>0</v>
      </c>
      <c r="DL733" s="83">
        <v>0</v>
      </c>
      <c r="DM733" s="83">
        <v>0</v>
      </c>
      <c r="DN733" s="83">
        <v>0</v>
      </c>
      <c r="DO733" s="83">
        <v>0</v>
      </c>
      <c r="DP733" s="83">
        <v>0</v>
      </c>
      <c r="DQ733" s="83">
        <v>0</v>
      </c>
      <c r="DR733" s="83">
        <v>0</v>
      </c>
      <c r="DS733" s="83">
        <v>0</v>
      </c>
      <c r="DT733" s="83">
        <v>3</v>
      </c>
      <c r="DU733" s="83">
        <v>3</v>
      </c>
      <c r="DV733" s="83">
        <v>0</v>
      </c>
      <c r="DW733" s="83">
        <v>0</v>
      </c>
      <c r="DX733" s="83">
        <v>3</v>
      </c>
      <c r="DY733" s="85">
        <v>44375</v>
      </c>
      <c r="DZ733" s="83" t="s">
        <v>4780</v>
      </c>
      <c r="EA733" s="83" t="s">
        <v>102</v>
      </c>
      <c r="EB733" s="83" t="s">
        <v>482</v>
      </c>
      <c r="EC733" s="83">
        <v>729</v>
      </c>
      <c r="ED733" s="83" t="s">
        <v>483</v>
      </c>
      <c r="EE733" s="83">
        <v>1</v>
      </c>
      <c r="EF733" s="83">
        <v>0</v>
      </c>
      <c r="EG733" s="83">
        <v>0</v>
      </c>
      <c r="EH733" s="83" t="s">
        <v>109</v>
      </c>
      <c r="EI733" s="83" t="s">
        <v>108</v>
      </c>
      <c r="EJ733" s="83" t="s">
        <v>583</v>
      </c>
      <c r="EK733" s="83">
        <v>0</v>
      </c>
      <c r="EL733" s="83">
        <v>0</v>
      </c>
      <c r="EM733" s="83">
        <v>1</v>
      </c>
      <c r="EN733" s="83" t="s">
        <v>497</v>
      </c>
      <c r="EO733" s="83"/>
      <c r="EP733" s="83" t="s">
        <v>436</v>
      </c>
      <c r="EQ733" s="136">
        <v>1</v>
      </c>
      <c r="ER733" s="136">
        <v>1</v>
      </c>
      <c r="ES733" s="136">
        <v>1</v>
      </c>
      <c r="ET733" s="136">
        <v>1</v>
      </c>
      <c r="EU733" s="215" t="s">
        <v>269</v>
      </c>
      <c r="EV733" s="136">
        <v>1</v>
      </c>
      <c r="EW733" s="136">
        <v>1</v>
      </c>
      <c r="EX733" s="136">
        <v>1</v>
      </c>
      <c r="EY733" s="136">
        <v>1</v>
      </c>
      <c r="EZ733" s="136">
        <v>1</v>
      </c>
      <c r="FP733" s="215" t="s">
        <v>592</v>
      </c>
      <c r="FQ733" s="136" t="b">
        <v>1</v>
      </c>
      <c r="FR733" s="136" t="b">
        <v>1</v>
      </c>
      <c r="FS733" s="136" t="b">
        <v>1</v>
      </c>
      <c r="FT733" s="136" t="b">
        <v>1</v>
      </c>
      <c r="FX733" s="215" t="s">
        <v>269</v>
      </c>
    </row>
    <row r="734" spans="1:180" ht="60" customHeight="1" x14ac:dyDescent="0.55000000000000004">
      <c r="A734" s="83" t="s">
        <v>130</v>
      </c>
      <c r="B734" s="83" t="s">
        <v>98</v>
      </c>
      <c r="C734" s="136">
        <v>832152</v>
      </c>
      <c r="D734" s="207" t="s">
        <v>627</v>
      </c>
      <c r="E734" s="208" t="s">
        <v>630</v>
      </c>
      <c r="F734" s="83" t="s">
        <v>108</v>
      </c>
      <c r="G734" s="85">
        <v>20621</v>
      </c>
      <c r="H734" s="83" t="s">
        <v>102</v>
      </c>
      <c r="I734" s="85">
        <v>39794</v>
      </c>
      <c r="J734" s="83" t="s">
        <v>228</v>
      </c>
      <c r="K734" s="216">
        <v>428232827713</v>
      </c>
      <c r="L734" s="83" t="s">
        <v>191</v>
      </c>
      <c r="M734" s="85">
        <v>43631</v>
      </c>
      <c r="N734" s="83">
        <v>-2951.6666666666702</v>
      </c>
      <c r="O734" s="83" t="s">
        <v>180</v>
      </c>
      <c r="P734" s="83" t="s">
        <v>181</v>
      </c>
      <c r="Q734" s="208" t="s">
        <v>7964</v>
      </c>
      <c r="R734" s="83" t="s">
        <v>102</v>
      </c>
      <c r="S734" s="83" t="s">
        <v>102</v>
      </c>
      <c r="T734" s="83" t="s">
        <v>199</v>
      </c>
      <c r="U734" s="83" t="s">
        <v>10259</v>
      </c>
      <c r="V734" s="83" t="s">
        <v>104</v>
      </c>
      <c r="W734" s="83" t="s">
        <v>105</v>
      </c>
      <c r="X734" s="86" t="s">
        <v>7964</v>
      </c>
      <c r="Y734" s="87" t="s">
        <v>102</v>
      </c>
      <c r="Z734" s="87" t="s">
        <v>102</v>
      </c>
      <c r="AA734" s="87" t="s">
        <v>199</v>
      </c>
      <c r="AB734" s="87" t="s">
        <v>10259</v>
      </c>
      <c r="AC734" s="87" t="s">
        <v>104</v>
      </c>
      <c r="AD734" s="87" t="s">
        <v>105</v>
      </c>
      <c r="AE734" s="87" t="s">
        <v>106</v>
      </c>
      <c r="AF734" s="86" t="s">
        <v>7964</v>
      </c>
      <c r="AG734" s="87" t="s">
        <v>489</v>
      </c>
      <c r="AH734" s="87" t="s">
        <v>10260</v>
      </c>
      <c r="AI734" s="87" t="s">
        <v>104</v>
      </c>
      <c r="AJ734" s="87" t="s">
        <v>204</v>
      </c>
      <c r="AK734" s="88"/>
      <c r="AL734" s="83" t="s">
        <v>107</v>
      </c>
      <c r="AM734" s="89" t="s">
        <v>454</v>
      </c>
      <c r="AN734" s="90" t="s">
        <v>416</v>
      </c>
      <c r="AO734" s="91" t="s">
        <v>641</v>
      </c>
      <c r="AP734" s="90">
        <v>8.3333333333332202</v>
      </c>
      <c r="AQ734" s="92" t="s">
        <v>211</v>
      </c>
      <c r="AR734" s="93" t="s">
        <v>102</v>
      </c>
      <c r="AS734" s="93" t="s">
        <v>102</v>
      </c>
      <c r="AT734" s="93" t="s">
        <v>102</v>
      </c>
      <c r="AU734" s="210" t="s">
        <v>641</v>
      </c>
      <c r="AV734" s="93" t="s">
        <v>192</v>
      </c>
      <c r="AW734" s="94" t="s">
        <v>102</v>
      </c>
      <c r="AX734" s="93" t="s">
        <v>105</v>
      </c>
      <c r="AY734" s="95" t="s">
        <v>188</v>
      </c>
      <c r="AZ734" s="93" t="s">
        <v>102</v>
      </c>
      <c r="BA734" s="93" t="s">
        <v>10261</v>
      </c>
      <c r="BB734" s="93" t="s">
        <v>102</v>
      </c>
      <c r="BC734" s="93" t="s">
        <v>102</v>
      </c>
      <c r="BD734" s="96" t="s">
        <v>102</v>
      </c>
      <c r="BE734" s="90">
        <v>-356.16666666666703</v>
      </c>
      <c r="BF734" s="93" t="s">
        <v>211</v>
      </c>
      <c r="BG734" s="93" t="s">
        <v>102</v>
      </c>
      <c r="BH734" s="93" t="s">
        <v>102</v>
      </c>
      <c r="BI734" s="93" t="s">
        <v>102</v>
      </c>
      <c r="BJ734" s="210" t="s">
        <v>646</v>
      </c>
      <c r="BK734" s="93" t="s">
        <v>182</v>
      </c>
      <c r="BL734" s="97" t="s">
        <v>102</v>
      </c>
      <c r="BM734" s="93" t="s">
        <v>105</v>
      </c>
      <c r="BN734" s="93" t="s">
        <v>104</v>
      </c>
      <c r="BO734" s="93" t="s">
        <v>102</v>
      </c>
      <c r="BP734" s="98">
        <v>20180450</v>
      </c>
      <c r="BQ734" s="93" t="s">
        <v>102</v>
      </c>
      <c r="BR734" s="93" t="s">
        <v>102</v>
      </c>
      <c r="BS734" s="93" t="s">
        <v>102</v>
      </c>
      <c r="BT734" s="99" t="s">
        <v>591</v>
      </c>
      <c r="BU734" s="100" t="s">
        <v>11830</v>
      </c>
      <c r="BV734" s="101" t="s">
        <v>471</v>
      </c>
      <c r="BW734" s="136"/>
      <c r="BX734" s="103" t="s">
        <v>565</v>
      </c>
      <c r="BY734" s="104" t="s">
        <v>190</v>
      </c>
      <c r="BZ734" s="136"/>
      <c r="CA734" s="83" t="s">
        <v>599</v>
      </c>
      <c r="CB734" s="106" t="s">
        <v>647</v>
      </c>
      <c r="CC734" s="106" t="s">
        <v>11831</v>
      </c>
      <c r="CD734" s="107"/>
      <c r="CE734" s="108" t="s">
        <v>107</v>
      </c>
      <c r="CF734" s="108" t="s">
        <v>107</v>
      </c>
      <c r="CG734" s="109"/>
      <c r="CH734" s="110" t="s">
        <v>107</v>
      </c>
      <c r="CI734" s="111"/>
      <c r="CJ734" s="112">
        <v>6710</v>
      </c>
      <c r="CK734" s="113">
        <v>86</v>
      </c>
      <c r="CL734" s="114" t="s">
        <v>134</v>
      </c>
      <c r="CM734" s="114" t="s">
        <v>108</v>
      </c>
      <c r="CN734" s="114"/>
      <c r="CO734" s="115" t="s">
        <v>102</v>
      </c>
      <c r="CP734" s="115" t="s">
        <v>102</v>
      </c>
      <c r="CQ734" s="115" t="s">
        <v>102</v>
      </c>
      <c r="CR734" s="115" t="s">
        <v>102</v>
      </c>
      <c r="CS734" s="116"/>
      <c r="CT734" s="117" t="s">
        <v>109</v>
      </c>
      <c r="CU734" s="117" t="s">
        <v>109</v>
      </c>
      <c r="CV734" s="83">
        <v>730</v>
      </c>
      <c r="CW734" s="83" t="s">
        <v>108</v>
      </c>
      <c r="CX734" s="83">
        <v>730</v>
      </c>
      <c r="CY734" s="83" t="s">
        <v>108</v>
      </c>
      <c r="CZ734" s="83">
        <v>7058</v>
      </c>
      <c r="DA734" s="83" t="s">
        <v>419</v>
      </c>
      <c r="DB734" s="83" t="s">
        <v>130</v>
      </c>
      <c r="DC734" s="83" t="s">
        <v>499</v>
      </c>
      <c r="DD734" s="83">
        <v>1779</v>
      </c>
      <c r="DE734" s="83" t="s">
        <v>444</v>
      </c>
      <c r="DF734" s="83" t="s">
        <v>130</v>
      </c>
      <c r="DG734" s="83" t="s">
        <v>499</v>
      </c>
      <c r="DH734" s="83"/>
      <c r="DI734" s="83">
        <v>0</v>
      </c>
      <c r="DJ734" s="83">
        <v>1</v>
      </c>
      <c r="DK734" s="83">
        <v>0</v>
      </c>
      <c r="DL734" s="83">
        <v>0</v>
      </c>
      <c r="DM734" s="83">
        <v>0</v>
      </c>
      <c r="DN734" s="83">
        <v>0</v>
      </c>
      <c r="DO734" s="83">
        <v>0</v>
      </c>
      <c r="DP734" s="83">
        <v>0</v>
      </c>
      <c r="DQ734" s="83">
        <v>0</v>
      </c>
      <c r="DR734" s="83">
        <v>0</v>
      </c>
      <c r="DS734" s="83">
        <v>0</v>
      </c>
      <c r="DT734" s="83">
        <v>3</v>
      </c>
      <c r="DU734" s="83">
        <v>3</v>
      </c>
      <c r="DV734" s="83">
        <v>0</v>
      </c>
      <c r="DW734" s="83">
        <v>0</v>
      </c>
      <c r="DX734" s="83">
        <v>3</v>
      </c>
      <c r="DY734" s="85">
        <v>44376</v>
      </c>
      <c r="DZ734" s="83" t="s">
        <v>4781</v>
      </c>
      <c r="EA734" s="83" t="s">
        <v>102</v>
      </c>
      <c r="EB734" s="83" t="s">
        <v>482</v>
      </c>
      <c r="EC734" s="83">
        <v>730</v>
      </c>
      <c r="ED734" s="83" t="s">
        <v>483</v>
      </c>
      <c r="EE734" s="83">
        <v>1</v>
      </c>
      <c r="EF734" s="83">
        <v>0</v>
      </c>
      <c r="EG734" s="83">
        <v>0</v>
      </c>
      <c r="EH734" s="83" t="s">
        <v>109</v>
      </c>
      <c r="EI734" s="83" t="s">
        <v>108</v>
      </c>
      <c r="EJ734" s="83" t="s">
        <v>583</v>
      </c>
      <c r="EK734" s="83">
        <v>0</v>
      </c>
      <c r="EL734" s="83">
        <v>0</v>
      </c>
      <c r="EM734" s="83">
        <v>1</v>
      </c>
      <c r="EN734" s="83" t="s">
        <v>497</v>
      </c>
      <c r="EO734" s="83"/>
      <c r="EP734" s="83" t="s">
        <v>436</v>
      </c>
      <c r="EQ734" s="136">
        <v>1</v>
      </c>
      <c r="ER734" s="136">
        <v>1</v>
      </c>
      <c r="ES734" s="136">
        <v>1</v>
      </c>
      <c r="ET734" s="136">
        <v>1</v>
      </c>
      <c r="EU734" s="215" t="s">
        <v>269</v>
      </c>
      <c r="EV734" s="136">
        <v>1</v>
      </c>
      <c r="EW734" s="136">
        <v>1</v>
      </c>
      <c r="EX734" s="136">
        <v>1</v>
      </c>
      <c r="EY734" s="136">
        <v>1</v>
      </c>
      <c r="EZ734" s="136">
        <v>1</v>
      </c>
      <c r="FP734" s="215" t="s">
        <v>592</v>
      </c>
      <c r="FQ734" s="136" t="b">
        <v>1</v>
      </c>
      <c r="FR734" s="136" t="b">
        <v>1</v>
      </c>
      <c r="FS734" s="136" t="b">
        <v>1</v>
      </c>
      <c r="FT734" s="136" t="b">
        <v>1</v>
      </c>
      <c r="FX734" s="215" t="s">
        <v>269</v>
      </c>
    </row>
    <row r="735" spans="1:180" ht="60" customHeight="1" x14ac:dyDescent="0.55000000000000004">
      <c r="A735" s="83" t="s">
        <v>130</v>
      </c>
      <c r="B735" s="83" t="s">
        <v>98</v>
      </c>
      <c r="C735" s="136">
        <v>501975</v>
      </c>
      <c r="D735" s="207" t="s">
        <v>628</v>
      </c>
      <c r="E735" s="208" t="s">
        <v>633</v>
      </c>
      <c r="F735" s="83" t="s">
        <v>108</v>
      </c>
      <c r="G735" s="85">
        <v>22744</v>
      </c>
      <c r="H735" s="83" t="s">
        <v>102</v>
      </c>
      <c r="I735" s="85">
        <v>39772</v>
      </c>
      <c r="J735" s="83" t="s">
        <v>228</v>
      </c>
      <c r="K735" s="216">
        <v>590638513664</v>
      </c>
      <c r="L735" s="83" t="s">
        <v>191</v>
      </c>
      <c r="M735" s="85">
        <v>43619</v>
      </c>
      <c r="N735" s="83">
        <v>-2956.6666666666702</v>
      </c>
      <c r="O735" s="83" t="s">
        <v>193</v>
      </c>
      <c r="P735" s="83" t="s">
        <v>181</v>
      </c>
      <c r="Q735" s="208" t="s">
        <v>7968</v>
      </c>
      <c r="R735" s="83" t="s">
        <v>102</v>
      </c>
      <c r="S735" s="83" t="s">
        <v>102</v>
      </c>
      <c r="T735" s="83" t="s">
        <v>133</v>
      </c>
      <c r="U735" s="83" t="s">
        <v>10262</v>
      </c>
      <c r="V735" s="83" t="s">
        <v>111</v>
      </c>
      <c r="W735" s="83" t="s">
        <v>105</v>
      </c>
      <c r="X735" s="86" t="s">
        <v>7968</v>
      </c>
      <c r="Y735" s="87" t="s">
        <v>102</v>
      </c>
      <c r="Z735" s="87" t="s">
        <v>102</v>
      </c>
      <c r="AA735" s="87" t="s">
        <v>133</v>
      </c>
      <c r="AB735" s="87" t="s">
        <v>10262</v>
      </c>
      <c r="AC735" s="87" t="s">
        <v>111</v>
      </c>
      <c r="AD735" s="87" t="s">
        <v>105</v>
      </c>
      <c r="AE735" s="87" t="s">
        <v>106</v>
      </c>
      <c r="AF735" s="86" t="s">
        <v>7968</v>
      </c>
      <c r="AG735" s="87" t="s">
        <v>486</v>
      </c>
      <c r="AH735" s="87" t="s">
        <v>10262</v>
      </c>
      <c r="AI735" s="87" t="s">
        <v>111</v>
      </c>
      <c r="AJ735" s="87" t="s">
        <v>204</v>
      </c>
      <c r="AK735" s="88"/>
      <c r="AL735" s="83" t="s">
        <v>107</v>
      </c>
      <c r="AM735" s="89" t="s">
        <v>454</v>
      </c>
      <c r="AN735" s="90" t="s">
        <v>416</v>
      </c>
      <c r="AO735" s="91" t="s">
        <v>642</v>
      </c>
      <c r="AP735" s="90">
        <v>8.3333333333332202</v>
      </c>
      <c r="AQ735" s="92" t="s">
        <v>102</v>
      </c>
      <c r="AR735" s="93" t="s">
        <v>102</v>
      </c>
      <c r="AS735" s="93" t="s">
        <v>102</v>
      </c>
      <c r="AT735" s="93" t="s">
        <v>102</v>
      </c>
      <c r="AU735" s="210" t="s">
        <v>644</v>
      </c>
      <c r="AV735" s="93" t="s">
        <v>185</v>
      </c>
      <c r="AW735" s="94" t="s">
        <v>102</v>
      </c>
      <c r="AX735" s="93" t="s">
        <v>183</v>
      </c>
      <c r="AY735" s="95" t="s">
        <v>111</v>
      </c>
      <c r="AZ735" s="93" t="s">
        <v>102</v>
      </c>
      <c r="BA735" s="93" t="s">
        <v>102</v>
      </c>
      <c r="BB735" s="93" t="s">
        <v>102</v>
      </c>
      <c r="BC735" s="93" t="s">
        <v>102</v>
      </c>
      <c r="BD735" s="96" t="s">
        <v>102</v>
      </c>
      <c r="BE735" s="90">
        <v>-356.66666666666703</v>
      </c>
      <c r="BF735" s="93" t="s">
        <v>102</v>
      </c>
      <c r="BG735" s="93" t="s">
        <v>102</v>
      </c>
      <c r="BH735" s="93" t="s">
        <v>102</v>
      </c>
      <c r="BI735" s="93" t="s">
        <v>102</v>
      </c>
      <c r="BJ735" s="210" t="s">
        <v>642</v>
      </c>
      <c r="BK735" s="93" t="s">
        <v>192</v>
      </c>
      <c r="BL735" s="97" t="s">
        <v>102</v>
      </c>
      <c r="BM735" s="93" t="s">
        <v>183</v>
      </c>
      <c r="BN735" s="93" t="s">
        <v>106</v>
      </c>
      <c r="BO735" s="93" t="s">
        <v>102</v>
      </c>
      <c r="BP735" s="98" t="s">
        <v>102</v>
      </c>
      <c r="BQ735" s="93" t="s">
        <v>102</v>
      </c>
      <c r="BR735" s="93" t="s">
        <v>102</v>
      </c>
      <c r="BS735" s="93" t="s">
        <v>102</v>
      </c>
      <c r="BT735" s="99" t="s">
        <v>591</v>
      </c>
      <c r="BU735" s="100" t="s">
        <v>11832</v>
      </c>
      <c r="BV735" s="101" t="s">
        <v>471</v>
      </c>
      <c r="BW735" s="136"/>
      <c r="BX735" s="103" t="s">
        <v>565</v>
      </c>
      <c r="BY735" s="104" t="s">
        <v>190</v>
      </c>
      <c r="BZ735" s="136"/>
      <c r="CA735" s="83" t="s">
        <v>599</v>
      </c>
      <c r="CB735" s="106" t="s">
        <v>647</v>
      </c>
      <c r="CC735" s="106" t="s">
        <v>11833</v>
      </c>
      <c r="CD735" s="107"/>
      <c r="CE735" s="108" t="s">
        <v>107</v>
      </c>
      <c r="CF735" s="108" t="s">
        <v>107</v>
      </c>
      <c r="CG735" s="109"/>
      <c r="CH735" s="110" t="s">
        <v>107</v>
      </c>
      <c r="CI735" s="111"/>
      <c r="CJ735" s="112">
        <v>6710</v>
      </c>
      <c r="CK735" s="113">
        <v>86</v>
      </c>
      <c r="CL735" s="114" t="s">
        <v>134</v>
      </c>
      <c r="CM735" s="114" t="s">
        <v>108</v>
      </c>
      <c r="CN735" s="114"/>
      <c r="CO735" s="115" t="s">
        <v>102</v>
      </c>
      <c r="CP735" s="115" t="s">
        <v>102</v>
      </c>
      <c r="CQ735" s="115" t="s">
        <v>102</v>
      </c>
      <c r="CR735" s="115" t="s">
        <v>102</v>
      </c>
      <c r="CS735" s="116"/>
      <c r="CT735" s="117" t="s">
        <v>109</v>
      </c>
      <c r="CU735" s="117" t="s">
        <v>109</v>
      </c>
      <c r="CV735" s="83">
        <v>731</v>
      </c>
      <c r="CW735" s="83" t="s">
        <v>108</v>
      </c>
      <c r="CX735" s="83">
        <v>731</v>
      </c>
      <c r="CY735" s="83" t="s">
        <v>108</v>
      </c>
      <c r="CZ735" s="83">
        <v>7059</v>
      </c>
      <c r="DA735" s="83" t="s">
        <v>419</v>
      </c>
      <c r="DB735" s="83" t="s">
        <v>130</v>
      </c>
      <c r="DC735" s="83" t="s">
        <v>499</v>
      </c>
      <c r="DD735" s="83">
        <v>1780</v>
      </c>
      <c r="DE735" s="83" t="s">
        <v>444</v>
      </c>
      <c r="DF735" s="83" t="s">
        <v>130</v>
      </c>
      <c r="DG735" s="83" t="s">
        <v>499</v>
      </c>
      <c r="DH735" s="83"/>
      <c r="DI735" s="83">
        <v>0</v>
      </c>
      <c r="DJ735" s="83">
        <v>1</v>
      </c>
      <c r="DK735" s="83">
        <v>0</v>
      </c>
      <c r="DL735" s="83">
        <v>0</v>
      </c>
      <c r="DM735" s="83">
        <v>0</v>
      </c>
      <c r="DN735" s="83">
        <v>0</v>
      </c>
      <c r="DO735" s="83">
        <v>0</v>
      </c>
      <c r="DP735" s="83">
        <v>0</v>
      </c>
      <c r="DQ735" s="83">
        <v>0</v>
      </c>
      <c r="DR735" s="83">
        <v>0</v>
      </c>
      <c r="DS735" s="83">
        <v>0</v>
      </c>
      <c r="DT735" s="83">
        <v>3</v>
      </c>
      <c r="DU735" s="83">
        <v>3</v>
      </c>
      <c r="DV735" s="83">
        <v>0</v>
      </c>
      <c r="DW735" s="83">
        <v>0</v>
      </c>
      <c r="DX735" s="83">
        <v>3</v>
      </c>
      <c r="DY735" s="85">
        <v>44377</v>
      </c>
      <c r="DZ735" s="83" t="s">
        <v>4782</v>
      </c>
      <c r="EA735" s="83" t="s">
        <v>102</v>
      </c>
      <c r="EB735" s="83" t="s">
        <v>482</v>
      </c>
      <c r="EC735" s="83">
        <v>731</v>
      </c>
      <c r="ED735" s="83" t="s">
        <v>483</v>
      </c>
      <c r="EE735" s="83">
        <v>1</v>
      </c>
      <c r="EF735" s="83">
        <v>0</v>
      </c>
      <c r="EG735" s="83">
        <v>0</v>
      </c>
      <c r="EH735" s="83" t="s">
        <v>109</v>
      </c>
      <c r="EI735" s="83" t="s">
        <v>108</v>
      </c>
      <c r="EJ735" s="83" t="s">
        <v>583</v>
      </c>
      <c r="EK735" s="83">
        <v>0</v>
      </c>
      <c r="EL735" s="83">
        <v>0</v>
      </c>
      <c r="EM735" s="83">
        <v>1</v>
      </c>
      <c r="EN735" s="83" t="s">
        <v>497</v>
      </c>
      <c r="EO735" s="83"/>
      <c r="EP735" s="83" t="s">
        <v>436</v>
      </c>
      <c r="EQ735" s="136">
        <v>1</v>
      </c>
      <c r="ER735" s="136">
        <v>1</v>
      </c>
      <c r="ES735" s="136">
        <v>1</v>
      </c>
      <c r="ET735" s="136">
        <v>1</v>
      </c>
      <c r="EU735" s="215" t="s">
        <v>269</v>
      </c>
      <c r="EV735" s="136">
        <v>1</v>
      </c>
      <c r="EW735" s="136">
        <v>1</v>
      </c>
      <c r="EX735" s="136">
        <v>1</v>
      </c>
      <c r="EY735" s="136">
        <v>1</v>
      </c>
      <c r="EZ735" s="136">
        <v>1</v>
      </c>
      <c r="FP735" s="215" t="s">
        <v>592</v>
      </c>
      <c r="FQ735" s="136" t="b">
        <v>1</v>
      </c>
      <c r="FR735" s="136" t="b">
        <v>1</v>
      </c>
      <c r="FS735" s="136" t="b">
        <v>1</v>
      </c>
      <c r="FT735" s="136" t="b">
        <v>1</v>
      </c>
      <c r="FX735" s="215" t="s">
        <v>269</v>
      </c>
    </row>
    <row r="736" spans="1:180" ht="60" customHeight="1" x14ac:dyDescent="0.55000000000000004">
      <c r="A736" s="83" t="s">
        <v>130</v>
      </c>
      <c r="B736" s="83" t="s">
        <v>98</v>
      </c>
      <c r="C736" s="136">
        <v>398031</v>
      </c>
      <c r="D736" s="207" t="s">
        <v>629</v>
      </c>
      <c r="E736" s="208" t="s">
        <v>634</v>
      </c>
      <c r="F736" s="83" t="s">
        <v>108</v>
      </c>
      <c r="G736" s="85">
        <v>26341</v>
      </c>
      <c r="H736" s="83" t="s">
        <v>102</v>
      </c>
      <c r="I736" s="85">
        <v>34633</v>
      </c>
      <c r="J736" s="83" t="s">
        <v>228</v>
      </c>
      <c r="K736" s="216">
        <v>791185458814</v>
      </c>
      <c r="L736" s="83" t="s">
        <v>191</v>
      </c>
      <c r="M736" s="85">
        <v>43642</v>
      </c>
      <c r="N736" s="83">
        <v>-2961.6666666666702</v>
      </c>
      <c r="O736" s="83" t="s">
        <v>193</v>
      </c>
      <c r="P736" s="83" t="s">
        <v>181</v>
      </c>
      <c r="Q736" s="208" t="s">
        <v>7972</v>
      </c>
      <c r="R736" s="83" t="s">
        <v>102</v>
      </c>
      <c r="S736" s="83" t="s">
        <v>102</v>
      </c>
      <c r="T736" s="83" t="s">
        <v>131</v>
      </c>
      <c r="U736" s="83" t="s">
        <v>10263</v>
      </c>
      <c r="V736" s="83" t="s">
        <v>104</v>
      </c>
      <c r="W736" s="83" t="s">
        <v>105</v>
      </c>
      <c r="X736" s="86" t="s">
        <v>7972</v>
      </c>
      <c r="Y736" s="87" t="s">
        <v>102</v>
      </c>
      <c r="Z736" s="87" t="s">
        <v>102</v>
      </c>
      <c r="AA736" s="87" t="s">
        <v>131</v>
      </c>
      <c r="AB736" s="87" t="s">
        <v>10263</v>
      </c>
      <c r="AC736" s="87" t="s">
        <v>104</v>
      </c>
      <c r="AD736" s="87" t="s">
        <v>105</v>
      </c>
      <c r="AE736" s="87" t="s">
        <v>106</v>
      </c>
      <c r="AF736" s="86" t="s">
        <v>7972</v>
      </c>
      <c r="AG736" s="87" t="s">
        <v>177</v>
      </c>
      <c r="AH736" s="87" t="s">
        <v>10263</v>
      </c>
      <c r="AI736" s="87" t="s">
        <v>104</v>
      </c>
      <c r="AJ736" s="87" t="s">
        <v>204</v>
      </c>
      <c r="AK736" s="88"/>
      <c r="AL736" s="83" t="s">
        <v>107</v>
      </c>
      <c r="AM736" s="89" t="s">
        <v>454</v>
      </c>
      <c r="AN736" s="90" t="s">
        <v>416</v>
      </c>
      <c r="AO736" s="91" t="s">
        <v>643</v>
      </c>
      <c r="AP736" s="90">
        <v>8.3333333333332202</v>
      </c>
      <c r="AQ736" s="92" t="s">
        <v>102</v>
      </c>
      <c r="AR736" s="93" t="s">
        <v>102</v>
      </c>
      <c r="AS736" s="93" t="s">
        <v>102</v>
      </c>
      <c r="AT736" s="93" t="s">
        <v>102</v>
      </c>
      <c r="AU736" s="210" t="s">
        <v>645</v>
      </c>
      <c r="AV736" s="93" t="s">
        <v>185</v>
      </c>
      <c r="AW736" s="94" t="s">
        <v>102</v>
      </c>
      <c r="AX736" s="93" t="s">
        <v>105</v>
      </c>
      <c r="AY736" s="95" t="s">
        <v>104</v>
      </c>
      <c r="AZ736" s="93" t="s">
        <v>102</v>
      </c>
      <c r="BA736" s="93" t="s">
        <v>102</v>
      </c>
      <c r="BB736" s="93" t="s">
        <v>102</v>
      </c>
      <c r="BC736" s="93" t="s">
        <v>102</v>
      </c>
      <c r="BD736" s="96" t="s">
        <v>102</v>
      </c>
      <c r="BE736" s="90">
        <v>-357.16666666666703</v>
      </c>
      <c r="BF736" s="93" t="s">
        <v>102</v>
      </c>
      <c r="BG736" s="93" t="s">
        <v>102</v>
      </c>
      <c r="BH736" s="93" t="s">
        <v>102</v>
      </c>
      <c r="BI736" s="93" t="s">
        <v>102</v>
      </c>
      <c r="BJ736" s="210" t="s">
        <v>643</v>
      </c>
      <c r="BK736" s="93" t="s">
        <v>196</v>
      </c>
      <c r="BL736" s="97" t="s">
        <v>102</v>
      </c>
      <c r="BM736" s="93" t="s">
        <v>105</v>
      </c>
      <c r="BN736" s="93" t="s">
        <v>596</v>
      </c>
      <c r="BO736" s="93" t="s">
        <v>102</v>
      </c>
      <c r="BP736" s="98" t="s">
        <v>102</v>
      </c>
      <c r="BQ736" s="93" t="s">
        <v>102</v>
      </c>
      <c r="BR736" s="93" t="s">
        <v>102</v>
      </c>
      <c r="BS736" s="93" t="s">
        <v>102</v>
      </c>
      <c r="BT736" s="99" t="s">
        <v>591</v>
      </c>
      <c r="BU736" s="100" t="s">
        <v>11834</v>
      </c>
      <c r="BV736" s="101" t="s">
        <v>471</v>
      </c>
      <c r="BW736" s="136"/>
      <c r="BX736" s="103" t="s">
        <v>565</v>
      </c>
      <c r="BY736" s="104" t="s">
        <v>190</v>
      </c>
      <c r="BZ736" s="136"/>
      <c r="CA736" s="83" t="s">
        <v>599</v>
      </c>
      <c r="CB736" s="106" t="s">
        <v>647</v>
      </c>
      <c r="CC736" s="106" t="s">
        <v>11835</v>
      </c>
      <c r="CD736" s="107"/>
      <c r="CE736" s="108" t="s">
        <v>107</v>
      </c>
      <c r="CF736" s="108" t="s">
        <v>107</v>
      </c>
      <c r="CG736" s="109"/>
      <c r="CH736" s="110" t="s">
        <v>107</v>
      </c>
      <c r="CI736" s="111"/>
      <c r="CJ736" s="112">
        <v>6710</v>
      </c>
      <c r="CK736" s="113">
        <v>86</v>
      </c>
      <c r="CL736" s="114" t="s">
        <v>134</v>
      </c>
      <c r="CM736" s="114" t="s">
        <v>108</v>
      </c>
      <c r="CN736" s="114"/>
      <c r="CO736" s="115" t="s">
        <v>102</v>
      </c>
      <c r="CP736" s="115" t="s">
        <v>102</v>
      </c>
      <c r="CQ736" s="115" t="s">
        <v>102</v>
      </c>
      <c r="CR736" s="115" t="s">
        <v>102</v>
      </c>
      <c r="CS736" s="116"/>
      <c r="CT736" s="117" t="s">
        <v>109</v>
      </c>
      <c r="CU736" s="117" t="s">
        <v>109</v>
      </c>
      <c r="CV736" s="83">
        <v>732</v>
      </c>
      <c r="CW736" s="83" t="s">
        <v>108</v>
      </c>
      <c r="CX736" s="83">
        <v>732</v>
      </c>
      <c r="CY736" s="83" t="s">
        <v>108</v>
      </c>
      <c r="CZ736" s="83">
        <v>7060</v>
      </c>
      <c r="DA736" s="83" t="s">
        <v>419</v>
      </c>
      <c r="DB736" s="83" t="s">
        <v>130</v>
      </c>
      <c r="DC736" s="83" t="s">
        <v>499</v>
      </c>
      <c r="DD736" s="83">
        <v>1781</v>
      </c>
      <c r="DE736" s="83" t="s">
        <v>444</v>
      </c>
      <c r="DF736" s="83" t="s">
        <v>130</v>
      </c>
      <c r="DG736" s="83" t="s">
        <v>499</v>
      </c>
      <c r="DH736" s="83"/>
      <c r="DI736" s="83">
        <v>0</v>
      </c>
      <c r="DJ736" s="83">
        <v>1</v>
      </c>
      <c r="DK736" s="83">
        <v>0</v>
      </c>
      <c r="DL736" s="83">
        <v>0</v>
      </c>
      <c r="DM736" s="83">
        <v>0</v>
      </c>
      <c r="DN736" s="83">
        <v>0</v>
      </c>
      <c r="DO736" s="83">
        <v>0</v>
      </c>
      <c r="DP736" s="83">
        <v>0</v>
      </c>
      <c r="DQ736" s="83">
        <v>0</v>
      </c>
      <c r="DR736" s="83">
        <v>0</v>
      </c>
      <c r="DS736" s="83">
        <v>0</v>
      </c>
      <c r="DT736" s="83">
        <v>3</v>
      </c>
      <c r="DU736" s="83">
        <v>3</v>
      </c>
      <c r="DV736" s="83">
        <v>0</v>
      </c>
      <c r="DW736" s="83">
        <v>0</v>
      </c>
      <c r="DX736" s="83">
        <v>3</v>
      </c>
      <c r="DY736" s="85">
        <v>44378</v>
      </c>
      <c r="DZ736" s="83" t="s">
        <v>4783</v>
      </c>
      <c r="EA736" s="83" t="s">
        <v>102</v>
      </c>
      <c r="EB736" s="83" t="s">
        <v>482</v>
      </c>
      <c r="EC736" s="83">
        <v>732</v>
      </c>
      <c r="ED736" s="83" t="s">
        <v>483</v>
      </c>
      <c r="EE736" s="83">
        <v>1</v>
      </c>
      <c r="EF736" s="83">
        <v>0</v>
      </c>
      <c r="EG736" s="83">
        <v>0</v>
      </c>
      <c r="EH736" s="83" t="s">
        <v>109</v>
      </c>
      <c r="EI736" s="83" t="s">
        <v>108</v>
      </c>
      <c r="EJ736" s="83" t="s">
        <v>583</v>
      </c>
      <c r="EK736" s="83">
        <v>0</v>
      </c>
      <c r="EL736" s="83">
        <v>0</v>
      </c>
      <c r="EM736" s="83">
        <v>1</v>
      </c>
      <c r="EN736" s="83" t="s">
        <v>497</v>
      </c>
      <c r="EO736" s="83"/>
      <c r="EP736" s="83" t="s">
        <v>436</v>
      </c>
      <c r="EQ736" s="136">
        <v>1</v>
      </c>
      <c r="ER736" s="136">
        <v>1</v>
      </c>
      <c r="ES736" s="136">
        <v>1</v>
      </c>
      <c r="ET736" s="136">
        <v>1</v>
      </c>
      <c r="EU736" s="215" t="s">
        <v>269</v>
      </c>
      <c r="EV736" s="136">
        <v>1</v>
      </c>
      <c r="EW736" s="136">
        <v>1</v>
      </c>
      <c r="EX736" s="136">
        <v>1</v>
      </c>
      <c r="EY736" s="136">
        <v>1</v>
      </c>
      <c r="EZ736" s="136">
        <v>1</v>
      </c>
      <c r="FP736" s="215" t="s">
        <v>592</v>
      </c>
      <c r="FQ736" s="136" t="b">
        <v>1</v>
      </c>
      <c r="FR736" s="136" t="b">
        <v>1</v>
      </c>
      <c r="FS736" s="136" t="b">
        <v>1</v>
      </c>
      <c r="FT736" s="136" t="b">
        <v>1</v>
      </c>
      <c r="FX736" s="215" t="s">
        <v>269</v>
      </c>
    </row>
    <row r="737" spans="1:180" ht="60" customHeight="1" x14ac:dyDescent="0.55000000000000004">
      <c r="A737" s="83" t="s">
        <v>130</v>
      </c>
      <c r="B737" s="83" t="s">
        <v>98</v>
      </c>
      <c r="C737" s="136">
        <v>665313</v>
      </c>
      <c r="D737" s="207" t="s">
        <v>627</v>
      </c>
      <c r="E737" s="208" t="s">
        <v>630</v>
      </c>
      <c r="F737" s="83" t="s">
        <v>108</v>
      </c>
      <c r="G737" s="85">
        <v>20621</v>
      </c>
      <c r="H737" s="83" t="s">
        <v>102</v>
      </c>
      <c r="I737" s="85">
        <v>39794</v>
      </c>
      <c r="J737" s="83" t="s">
        <v>228</v>
      </c>
      <c r="K737" s="216">
        <v>152564648506</v>
      </c>
      <c r="L737" s="83" t="s">
        <v>191</v>
      </c>
      <c r="M737" s="85">
        <v>43631</v>
      </c>
      <c r="N737" s="83">
        <v>-2966.6666666666702</v>
      </c>
      <c r="O737" s="83" t="s">
        <v>180</v>
      </c>
      <c r="P737" s="83" t="s">
        <v>181</v>
      </c>
      <c r="Q737" s="208" t="s">
        <v>7976</v>
      </c>
      <c r="R737" s="83" t="s">
        <v>102</v>
      </c>
      <c r="S737" s="83" t="s">
        <v>102</v>
      </c>
      <c r="T737" s="83" t="s">
        <v>199</v>
      </c>
      <c r="U737" s="83" t="s">
        <v>10264</v>
      </c>
      <c r="V737" s="83" t="s">
        <v>104</v>
      </c>
      <c r="W737" s="83" t="s">
        <v>105</v>
      </c>
      <c r="X737" s="86" t="s">
        <v>7976</v>
      </c>
      <c r="Y737" s="87" t="s">
        <v>102</v>
      </c>
      <c r="Z737" s="87" t="s">
        <v>102</v>
      </c>
      <c r="AA737" s="87" t="s">
        <v>199</v>
      </c>
      <c r="AB737" s="87" t="s">
        <v>10264</v>
      </c>
      <c r="AC737" s="87" t="s">
        <v>104</v>
      </c>
      <c r="AD737" s="87" t="s">
        <v>105</v>
      </c>
      <c r="AE737" s="87" t="s">
        <v>106</v>
      </c>
      <c r="AF737" s="86" t="s">
        <v>7976</v>
      </c>
      <c r="AG737" s="87" t="s">
        <v>489</v>
      </c>
      <c r="AH737" s="87" t="s">
        <v>10265</v>
      </c>
      <c r="AI737" s="87" t="s">
        <v>104</v>
      </c>
      <c r="AJ737" s="87" t="s">
        <v>204</v>
      </c>
      <c r="AK737" s="88"/>
      <c r="AL737" s="83" t="s">
        <v>107</v>
      </c>
      <c r="AM737" s="89" t="s">
        <v>454</v>
      </c>
      <c r="AN737" s="90" t="s">
        <v>416</v>
      </c>
      <c r="AO737" s="91" t="s">
        <v>641</v>
      </c>
      <c r="AP737" s="90">
        <v>8.3333333333332202</v>
      </c>
      <c r="AQ737" s="92" t="s">
        <v>211</v>
      </c>
      <c r="AR737" s="93" t="s">
        <v>102</v>
      </c>
      <c r="AS737" s="93" t="s">
        <v>102</v>
      </c>
      <c r="AT737" s="93" t="s">
        <v>102</v>
      </c>
      <c r="AU737" s="210" t="s">
        <v>641</v>
      </c>
      <c r="AV737" s="93" t="s">
        <v>192</v>
      </c>
      <c r="AW737" s="94" t="s">
        <v>102</v>
      </c>
      <c r="AX737" s="93" t="s">
        <v>105</v>
      </c>
      <c r="AY737" s="95" t="s">
        <v>188</v>
      </c>
      <c r="AZ737" s="93" t="s">
        <v>102</v>
      </c>
      <c r="BA737" s="93" t="s">
        <v>10266</v>
      </c>
      <c r="BB737" s="93" t="s">
        <v>102</v>
      </c>
      <c r="BC737" s="93" t="s">
        <v>102</v>
      </c>
      <c r="BD737" s="96" t="s">
        <v>102</v>
      </c>
      <c r="BE737" s="90">
        <v>-357.66666666666703</v>
      </c>
      <c r="BF737" s="93" t="s">
        <v>211</v>
      </c>
      <c r="BG737" s="93" t="s">
        <v>102</v>
      </c>
      <c r="BH737" s="93" t="s">
        <v>102</v>
      </c>
      <c r="BI737" s="93" t="s">
        <v>102</v>
      </c>
      <c r="BJ737" s="210" t="s">
        <v>646</v>
      </c>
      <c r="BK737" s="93" t="s">
        <v>182</v>
      </c>
      <c r="BL737" s="97" t="s">
        <v>102</v>
      </c>
      <c r="BM737" s="93" t="s">
        <v>105</v>
      </c>
      <c r="BN737" s="93" t="s">
        <v>104</v>
      </c>
      <c r="BO737" s="93" t="s">
        <v>102</v>
      </c>
      <c r="BP737" s="98">
        <v>20180451</v>
      </c>
      <c r="BQ737" s="93" t="s">
        <v>102</v>
      </c>
      <c r="BR737" s="93" t="s">
        <v>102</v>
      </c>
      <c r="BS737" s="93" t="s">
        <v>102</v>
      </c>
      <c r="BT737" s="99" t="s">
        <v>591</v>
      </c>
      <c r="BU737" s="100" t="s">
        <v>11836</v>
      </c>
      <c r="BV737" s="101" t="s">
        <v>471</v>
      </c>
      <c r="BW737" s="136"/>
      <c r="BX737" s="103" t="s">
        <v>565</v>
      </c>
      <c r="BY737" s="104" t="s">
        <v>190</v>
      </c>
      <c r="BZ737" s="136"/>
      <c r="CA737" s="83" t="s">
        <v>599</v>
      </c>
      <c r="CB737" s="106" t="s">
        <v>647</v>
      </c>
      <c r="CC737" s="106" t="s">
        <v>11837</v>
      </c>
      <c r="CD737" s="107"/>
      <c r="CE737" s="108" t="s">
        <v>107</v>
      </c>
      <c r="CF737" s="108" t="s">
        <v>107</v>
      </c>
      <c r="CG737" s="109"/>
      <c r="CH737" s="110" t="s">
        <v>107</v>
      </c>
      <c r="CI737" s="111"/>
      <c r="CJ737" s="112">
        <v>6710</v>
      </c>
      <c r="CK737" s="113">
        <v>86</v>
      </c>
      <c r="CL737" s="114" t="s">
        <v>134</v>
      </c>
      <c r="CM737" s="114" t="s">
        <v>108</v>
      </c>
      <c r="CN737" s="114"/>
      <c r="CO737" s="115" t="s">
        <v>102</v>
      </c>
      <c r="CP737" s="115" t="s">
        <v>102</v>
      </c>
      <c r="CQ737" s="115" t="s">
        <v>102</v>
      </c>
      <c r="CR737" s="115" t="s">
        <v>102</v>
      </c>
      <c r="CS737" s="116"/>
      <c r="CT737" s="117" t="s">
        <v>109</v>
      </c>
      <c r="CU737" s="117" t="s">
        <v>109</v>
      </c>
      <c r="CV737" s="83">
        <v>733</v>
      </c>
      <c r="CW737" s="83" t="s">
        <v>108</v>
      </c>
      <c r="CX737" s="83">
        <v>733</v>
      </c>
      <c r="CY737" s="83" t="s">
        <v>108</v>
      </c>
      <c r="CZ737" s="83">
        <v>7061</v>
      </c>
      <c r="DA737" s="83" t="s">
        <v>419</v>
      </c>
      <c r="DB737" s="83" t="s">
        <v>130</v>
      </c>
      <c r="DC737" s="83" t="s">
        <v>499</v>
      </c>
      <c r="DD737" s="83">
        <v>1782</v>
      </c>
      <c r="DE737" s="83" t="s">
        <v>444</v>
      </c>
      <c r="DF737" s="83" t="s">
        <v>130</v>
      </c>
      <c r="DG737" s="83" t="s">
        <v>499</v>
      </c>
      <c r="DH737" s="83"/>
      <c r="DI737" s="83">
        <v>0</v>
      </c>
      <c r="DJ737" s="83">
        <v>1</v>
      </c>
      <c r="DK737" s="83">
        <v>0</v>
      </c>
      <c r="DL737" s="83">
        <v>0</v>
      </c>
      <c r="DM737" s="83">
        <v>0</v>
      </c>
      <c r="DN737" s="83">
        <v>0</v>
      </c>
      <c r="DO737" s="83">
        <v>0</v>
      </c>
      <c r="DP737" s="83">
        <v>0</v>
      </c>
      <c r="DQ737" s="83">
        <v>0</v>
      </c>
      <c r="DR737" s="83">
        <v>0</v>
      </c>
      <c r="DS737" s="83">
        <v>0</v>
      </c>
      <c r="DT737" s="83">
        <v>3</v>
      </c>
      <c r="DU737" s="83">
        <v>3</v>
      </c>
      <c r="DV737" s="83">
        <v>0</v>
      </c>
      <c r="DW737" s="83">
        <v>0</v>
      </c>
      <c r="DX737" s="83">
        <v>3</v>
      </c>
      <c r="DY737" s="85">
        <v>44379</v>
      </c>
      <c r="DZ737" s="83" t="s">
        <v>4784</v>
      </c>
      <c r="EA737" s="83" t="s">
        <v>102</v>
      </c>
      <c r="EB737" s="83" t="s">
        <v>482</v>
      </c>
      <c r="EC737" s="83">
        <v>733</v>
      </c>
      <c r="ED737" s="83" t="s">
        <v>483</v>
      </c>
      <c r="EE737" s="83">
        <v>1</v>
      </c>
      <c r="EF737" s="83">
        <v>0</v>
      </c>
      <c r="EG737" s="83">
        <v>0</v>
      </c>
      <c r="EH737" s="83" t="s">
        <v>109</v>
      </c>
      <c r="EI737" s="83" t="s">
        <v>108</v>
      </c>
      <c r="EJ737" s="83" t="s">
        <v>583</v>
      </c>
      <c r="EK737" s="83">
        <v>0</v>
      </c>
      <c r="EL737" s="83">
        <v>0</v>
      </c>
      <c r="EM737" s="83">
        <v>1</v>
      </c>
      <c r="EN737" s="83" t="s">
        <v>497</v>
      </c>
      <c r="EO737" s="83"/>
      <c r="EP737" s="83" t="s">
        <v>436</v>
      </c>
      <c r="EQ737" s="136">
        <v>1</v>
      </c>
      <c r="ER737" s="136">
        <v>1</v>
      </c>
      <c r="ES737" s="136">
        <v>1</v>
      </c>
      <c r="ET737" s="136">
        <v>1</v>
      </c>
      <c r="EU737" s="215" t="s">
        <v>269</v>
      </c>
      <c r="EV737" s="136">
        <v>1</v>
      </c>
      <c r="EW737" s="136">
        <v>1</v>
      </c>
      <c r="EX737" s="136">
        <v>1</v>
      </c>
      <c r="EY737" s="136">
        <v>1</v>
      </c>
      <c r="EZ737" s="136">
        <v>1</v>
      </c>
      <c r="FP737" s="215" t="s">
        <v>592</v>
      </c>
      <c r="FQ737" s="136" t="b">
        <v>1</v>
      </c>
      <c r="FR737" s="136" t="b">
        <v>1</v>
      </c>
      <c r="FS737" s="136" t="b">
        <v>1</v>
      </c>
      <c r="FT737" s="136" t="b">
        <v>1</v>
      </c>
      <c r="FX737" s="215" t="s">
        <v>269</v>
      </c>
    </row>
    <row r="738" spans="1:180" ht="60" customHeight="1" x14ac:dyDescent="0.55000000000000004">
      <c r="A738" s="83" t="s">
        <v>130</v>
      </c>
      <c r="B738" s="83" t="s">
        <v>98</v>
      </c>
      <c r="C738" s="136">
        <v>895929</v>
      </c>
      <c r="D738" s="207" t="s">
        <v>628</v>
      </c>
      <c r="E738" s="208" t="s">
        <v>633</v>
      </c>
      <c r="F738" s="83" t="s">
        <v>108</v>
      </c>
      <c r="G738" s="85">
        <v>22744</v>
      </c>
      <c r="H738" s="83" t="s">
        <v>102</v>
      </c>
      <c r="I738" s="85">
        <v>39772</v>
      </c>
      <c r="J738" s="83" t="s">
        <v>228</v>
      </c>
      <c r="K738" s="216">
        <v>959030575149</v>
      </c>
      <c r="L738" s="83" t="s">
        <v>191</v>
      </c>
      <c r="M738" s="85">
        <v>43619</v>
      </c>
      <c r="N738" s="83">
        <v>-2971.6666666666702</v>
      </c>
      <c r="O738" s="83" t="s">
        <v>193</v>
      </c>
      <c r="P738" s="83" t="s">
        <v>181</v>
      </c>
      <c r="Q738" s="208" t="s">
        <v>7980</v>
      </c>
      <c r="R738" s="83" t="s">
        <v>102</v>
      </c>
      <c r="S738" s="83" t="s">
        <v>102</v>
      </c>
      <c r="T738" s="83" t="s">
        <v>133</v>
      </c>
      <c r="U738" s="83" t="s">
        <v>10267</v>
      </c>
      <c r="V738" s="83" t="s">
        <v>111</v>
      </c>
      <c r="W738" s="83" t="s">
        <v>105</v>
      </c>
      <c r="X738" s="86" t="s">
        <v>7980</v>
      </c>
      <c r="Y738" s="87" t="s">
        <v>102</v>
      </c>
      <c r="Z738" s="87" t="s">
        <v>102</v>
      </c>
      <c r="AA738" s="87" t="s">
        <v>133</v>
      </c>
      <c r="AB738" s="87" t="s">
        <v>10267</v>
      </c>
      <c r="AC738" s="87" t="s">
        <v>111</v>
      </c>
      <c r="AD738" s="87" t="s">
        <v>105</v>
      </c>
      <c r="AE738" s="87" t="s">
        <v>106</v>
      </c>
      <c r="AF738" s="86" t="s">
        <v>7980</v>
      </c>
      <c r="AG738" s="87" t="s">
        <v>486</v>
      </c>
      <c r="AH738" s="87" t="s">
        <v>10267</v>
      </c>
      <c r="AI738" s="87" t="s">
        <v>111</v>
      </c>
      <c r="AJ738" s="87" t="s">
        <v>204</v>
      </c>
      <c r="AK738" s="88"/>
      <c r="AL738" s="83" t="s">
        <v>107</v>
      </c>
      <c r="AM738" s="89" t="s">
        <v>454</v>
      </c>
      <c r="AN738" s="90" t="s">
        <v>416</v>
      </c>
      <c r="AO738" s="91" t="s">
        <v>642</v>
      </c>
      <c r="AP738" s="90">
        <v>8.3333333333332202</v>
      </c>
      <c r="AQ738" s="92" t="s">
        <v>102</v>
      </c>
      <c r="AR738" s="93" t="s">
        <v>102</v>
      </c>
      <c r="AS738" s="93" t="s">
        <v>102</v>
      </c>
      <c r="AT738" s="93" t="s">
        <v>102</v>
      </c>
      <c r="AU738" s="210" t="s">
        <v>644</v>
      </c>
      <c r="AV738" s="93" t="s">
        <v>185</v>
      </c>
      <c r="AW738" s="94" t="s">
        <v>102</v>
      </c>
      <c r="AX738" s="93" t="s">
        <v>183</v>
      </c>
      <c r="AY738" s="95" t="s">
        <v>111</v>
      </c>
      <c r="AZ738" s="93" t="s">
        <v>102</v>
      </c>
      <c r="BA738" s="93" t="s">
        <v>102</v>
      </c>
      <c r="BB738" s="93" t="s">
        <v>102</v>
      </c>
      <c r="BC738" s="93" t="s">
        <v>102</v>
      </c>
      <c r="BD738" s="96" t="s">
        <v>102</v>
      </c>
      <c r="BE738" s="90">
        <v>-358.16666666666703</v>
      </c>
      <c r="BF738" s="93" t="s">
        <v>102</v>
      </c>
      <c r="BG738" s="93" t="s">
        <v>102</v>
      </c>
      <c r="BH738" s="93" t="s">
        <v>102</v>
      </c>
      <c r="BI738" s="93" t="s">
        <v>102</v>
      </c>
      <c r="BJ738" s="210" t="s">
        <v>642</v>
      </c>
      <c r="BK738" s="93" t="s">
        <v>192</v>
      </c>
      <c r="BL738" s="97" t="s">
        <v>102</v>
      </c>
      <c r="BM738" s="93" t="s">
        <v>183</v>
      </c>
      <c r="BN738" s="93" t="s">
        <v>106</v>
      </c>
      <c r="BO738" s="93" t="s">
        <v>102</v>
      </c>
      <c r="BP738" s="98" t="s">
        <v>102</v>
      </c>
      <c r="BQ738" s="93" t="s">
        <v>102</v>
      </c>
      <c r="BR738" s="93" t="s">
        <v>102</v>
      </c>
      <c r="BS738" s="93" t="s">
        <v>102</v>
      </c>
      <c r="BT738" s="99" t="s">
        <v>591</v>
      </c>
      <c r="BU738" s="100" t="s">
        <v>11838</v>
      </c>
      <c r="BV738" s="101" t="s">
        <v>471</v>
      </c>
      <c r="BW738" s="136"/>
      <c r="BX738" s="103" t="s">
        <v>565</v>
      </c>
      <c r="BY738" s="104" t="s">
        <v>190</v>
      </c>
      <c r="BZ738" s="136"/>
      <c r="CA738" s="83" t="s">
        <v>599</v>
      </c>
      <c r="CB738" s="106" t="s">
        <v>647</v>
      </c>
      <c r="CC738" s="106" t="s">
        <v>11839</v>
      </c>
      <c r="CD738" s="107"/>
      <c r="CE738" s="108" t="s">
        <v>107</v>
      </c>
      <c r="CF738" s="108" t="s">
        <v>107</v>
      </c>
      <c r="CG738" s="109"/>
      <c r="CH738" s="110" t="s">
        <v>107</v>
      </c>
      <c r="CI738" s="111"/>
      <c r="CJ738" s="112">
        <v>6710</v>
      </c>
      <c r="CK738" s="113">
        <v>86</v>
      </c>
      <c r="CL738" s="114" t="s">
        <v>134</v>
      </c>
      <c r="CM738" s="114" t="s">
        <v>108</v>
      </c>
      <c r="CN738" s="114"/>
      <c r="CO738" s="115" t="s">
        <v>102</v>
      </c>
      <c r="CP738" s="115" t="s">
        <v>102</v>
      </c>
      <c r="CQ738" s="115" t="s">
        <v>102</v>
      </c>
      <c r="CR738" s="115" t="s">
        <v>102</v>
      </c>
      <c r="CS738" s="116"/>
      <c r="CT738" s="117" t="s">
        <v>109</v>
      </c>
      <c r="CU738" s="117" t="s">
        <v>109</v>
      </c>
      <c r="CV738" s="83">
        <v>734</v>
      </c>
      <c r="CW738" s="83" t="s">
        <v>108</v>
      </c>
      <c r="CX738" s="83">
        <v>734</v>
      </c>
      <c r="CY738" s="83" t="s">
        <v>108</v>
      </c>
      <c r="CZ738" s="83">
        <v>7062</v>
      </c>
      <c r="DA738" s="83" t="s">
        <v>419</v>
      </c>
      <c r="DB738" s="83" t="s">
        <v>130</v>
      </c>
      <c r="DC738" s="83" t="s">
        <v>499</v>
      </c>
      <c r="DD738" s="83">
        <v>1783</v>
      </c>
      <c r="DE738" s="83" t="s">
        <v>444</v>
      </c>
      <c r="DF738" s="83" t="s">
        <v>130</v>
      </c>
      <c r="DG738" s="83" t="s">
        <v>499</v>
      </c>
      <c r="DH738" s="83"/>
      <c r="DI738" s="83">
        <v>0</v>
      </c>
      <c r="DJ738" s="83">
        <v>1</v>
      </c>
      <c r="DK738" s="83">
        <v>0</v>
      </c>
      <c r="DL738" s="83">
        <v>0</v>
      </c>
      <c r="DM738" s="83">
        <v>0</v>
      </c>
      <c r="DN738" s="83">
        <v>0</v>
      </c>
      <c r="DO738" s="83">
        <v>0</v>
      </c>
      <c r="DP738" s="83">
        <v>0</v>
      </c>
      <c r="DQ738" s="83">
        <v>0</v>
      </c>
      <c r="DR738" s="83">
        <v>0</v>
      </c>
      <c r="DS738" s="83">
        <v>0</v>
      </c>
      <c r="DT738" s="83">
        <v>3</v>
      </c>
      <c r="DU738" s="83">
        <v>3</v>
      </c>
      <c r="DV738" s="83">
        <v>0</v>
      </c>
      <c r="DW738" s="83">
        <v>0</v>
      </c>
      <c r="DX738" s="83">
        <v>3</v>
      </c>
      <c r="DY738" s="85">
        <v>44380</v>
      </c>
      <c r="DZ738" s="83" t="s">
        <v>4785</v>
      </c>
      <c r="EA738" s="83" t="s">
        <v>102</v>
      </c>
      <c r="EB738" s="83" t="s">
        <v>482</v>
      </c>
      <c r="EC738" s="83">
        <v>734</v>
      </c>
      <c r="ED738" s="83" t="s">
        <v>483</v>
      </c>
      <c r="EE738" s="83">
        <v>1</v>
      </c>
      <c r="EF738" s="83">
        <v>0</v>
      </c>
      <c r="EG738" s="83">
        <v>0</v>
      </c>
      <c r="EH738" s="83" t="s">
        <v>109</v>
      </c>
      <c r="EI738" s="83" t="s">
        <v>108</v>
      </c>
      <c r="EJ738" s="83" t="s">
        <v>583</v>
      </c>
      <c r="EK738" s="83">
        <v>0</v>
      </c>
      <c r="EL738" s="83">
        <v>0</v>
      </c>
      <c r="EM738" s="83">
        <v>1</v>
      </c>
      <c r="EN738" s="83" t="s">
        <v>497</v>
      </c>
      <c r="EO738" s="83"/>
      <c r="EP738" s="83" t="s">
        <v>436</v>
      </c>
      <c r="EQ738" s="136">
        <v>1</v>
      </c>
      <c r="ER738" s="136">
        <v>1</v>
      </c>
      <c r="ES738" s="136">
        <v>1</v>
      </c>
      <c r="ET738" s="136">
        <v>1</v>
      </c>
      <c r="EU738" s="215" t="s">
        <v>269</v>
      </c>
      <c r="EV738" s="136">
        <v>1</v>
      </c>
      <c r="EW738" s="136">
        <v>1</v>
      </c>
      <c r="EX738" s="136">
        <v>1</v>
      </c>
      <c r="EY738" s="136">
        <v>1</v>
      </c>
      <c r="EZ738" s="136">
        <v>1</v>
      </c>
      <c r="FP738" s="215" t="s">
        <v>592</v>
      </c>
      <c r="FQ738" s="136" t="b">
        <v>1</v>
      </c>
      <c r="FR738" s="136" t="b">
        <v>1</v>
      </c>
      <c r="FS738" s="136" t="b">
        <v>1</v>
      </c>
      <c r="FT738" s="136" t="b">
        <v>1</v>
      </c>
      <c r="FX738" s="215" t="s">
        <v>269</v>
      </c>
    </row>
    <row r="739" spans="1:180" ht="60" customHeight="1" x14ac:dyDescent="0.55000000000000004">
      <c r="A739" s="83" t="s">
        <v>130</v>
      </c>
      <c r="B739" s="83" t="s">
        <v>98</v>
      </c>
      <c r="C739" s="136">
        <v>752780</v>
      </c>
      <c r="D739" s="207" t="s">
        <v>629</v>
      </c>
      <c r="E739" s="208" t="s">
        <v>634</v>
      </c>
      <c r="F739" s="83" t="s">
        <v>108</v>
      </c>
      <c r="G739" s="85">
        <v>26341</v>
      </c>
      <c r="H739" s="83" t="s">
        <v>102</v>
      </c>
      <c r="I739" s="85">
        <v>34633</v>
      </c>
      <c r="J739" s="83" t="s">
        <v>228</v>
      </c>
      <c r="K739" s="216">
        <v>584603159205</v>
      </c>
      <c r="L739" s="83" t="s">
        <v>191</v>
      </c>
      <c r="M739" s="85">
        <v>43642</v>
      </c>
      <c r="N739" s="83">
        <v>-2976.6666666666702</v>
      </c>
      <c r="O739" s="83" t="s">
        <v>193</v>
      </c>
      <c r="P739" s="83" t="s">
        <v>181</v>
      </c>
      <c r="Q739" s="208" t="s">
        <v>7984</v>
      </c>
      <c r="R739" s="83" t="s">
        <v>102</v>
      </c>
      <c r="S739" s="83" t="s">
        <v>102</v>
      </c>
      <c r="T739" s="83" t="s">
        <v>131</v>
      </c>
      <c r="U739" s="83" t="s">
        <v>10268</v>
      </c>
      <c r="V739" s="83" t="s">
        <v>104</v>
      </c>
      <c r="W739" s="83" t="s">
        <v>105</v>
      </c>
      <c r="X739" s="86" t="s">
        <v>7984</v>
      </c>
      <c r="Y739" s="87" t="s">
        <v>102</v>
      </c>
      <c r="Z739" s="87" t="s">
        <v>102</v>
      </c>
      <c r="AA739" s="87" t="s">
        <v>131</v>
      </c>
      <c r="AB739" s="87" t="s">
        <v>10268</v>
      </c>
      <c r="AC739" s="87" t="s">
        <v>104</v>
      </c>
      <c r="AD739" s="87" t="s">
        <v>105</v>
      </c>
      <c r="AE739" s="87" t="s">
        <v>106</v>
      </c>
      <c r="AF739" s="86" t="s">
        <v>7984</v>
      </c>
      <c r="AG739" s="87" t="s">
        <v>177</v>
      </c>
      <c r="AH739" s="87" t="s">
        <v>10268</v>
      </c>
      <c r="AI739" s="87" t="s">
        <v>104</v>
      </c>
      <c r="AJ739" s="87" t="s">
        <v>204</v>
      </c>
      <c r="AK739" s="88"/>
      <c r="AL739" s="83" t="s">
        <v>107</v>
      </c>
      <c r="AM739" s="89" t="s">
        <v>454</v>
      </c>
      <c r="AN739" s="90" t="s">
        <v>416</v>
      </c>
      <c r="AO739" s="91" t="s">
        <v>643</v>
      </c>
      <c r="AP739" s="90">
        <v>8.3333333333332202</v>
      </c>
      <c r="AQ739" s="92" t="s">
        <v>102</v>
      </c>
      <c r="AR739" s="93" t="s">
        <v>102</v>
      </c>
      <c r="AS739" s="93" t="s">
        <v>102</v>
      </c>
      <c r="AT739" s="93" t="s">
        <v>102</v>
      </c>
      <c r="AU739" s="210" t="s">
        <v>645</v>
      </c>
      <c r="AV739" s="93" t="s">
        <v>185</v>
      </c>
      <c r="AW739" s="94" t="s">
        <v>102</v>
      </c>
      <c r="AX739" s="93" t="s">
        <v>105</v>
      </c>
      <c r="AY739" s="95" t="s">
        <v>104</v>
      </c>
      <c r="AZ739" s="93" t="s">
        <v>102</v>
      </c>
      <c r="BA739" s="93" t="s">
        <v>102</v>
      </c>
      <c r="BB739" s="93" t="s">
        <v>102</v>
      </c>
      <c r="BC739" s="93" t="s">
        <v>102</v>
      </c>
      <c r="BD739" s="96" t="s">
        <v>102</v>
      </c>
      <c r="BE739" s="90">
        <v>-358.66666666666703</v>
      </c>
      <c r="BF739" s="93" t="s">
        <v>102</v>
      </c>
      <c r="BG739" s="93" t="s">
        <v>102</v>
      </c>
      <c r="BH739" s="93" t="s">
        <v>102</v>
      </c>
      <c r="BI739" s="93" t="s">
        <v>102</v>
      </c>
      <c r="BJ739" s="210" t="s">
        <v>643</v>
      </c>
      <c r="BK739" s="93" t="s">
        <v>196</v>
      </c>
      <c r="BL739" s="97" t="s">
        <v>102</v>
      </c>
      <c r="BM739" s="93" t="s">
        <v>105</v>
      </c>
      <c r="BN739" s="93" t="s">
        <v>596</v>
      </c>
      <c r="BO739" s="93" t="s">
        <v>102</v>
      </c>
      <c r="BP739" s="98" t="s">
        <v>102</v>
      </c>
      <c r="BQ739" s="93" t="s">
        <v>102</v>
      </c>
      <c r="BR739" s="93" t="s">
        <v>102</v>
      </c>
      <c r="BS739" s="93" t="s">
        <v>102</v>
      </c>
      <c r="BT739" s="99" t="s">
        <v>591</v>
      </c>
      <c r="BU739" s="100" t="s">
        <v>11840</v>
      </c>
      <c r="BV739" s="101" t="s">
        <v>471</v>
      </c>
      <c r="BW739" s="136"/>
      <c r="BX739" s="103" t="s">
        <v>565</v>
      </c>
      <c r="BY739" s="104" t="s">
        <v>190</v>
      </c>
      <c r="BZ739" s="136"/>
      <c r="CA739" s="83" t="s">
        <v>599</v>
      </c>
      <c r="CB739" s="106" t="s">
        <v>647</v>
      </c>
      <c r="CC739" s="106" t="s">
        <v>11841</v>
      </c>
      <c r="CD739" s="107"/>
      <c r="CE739" s="108" t="s">
        <v>107</v>
      </c>
      <c r="CF739" s="108" t="s">
        <v>107</v>
      </c>
      <c r="CG739" s="109"/>
      <c r="CH739" s="110" t="s">
        <v>107</v>
      </c>
      <c r="CI739" s="111"/>
      <c r="CJ739" s="112">
        <v>6710</v>
      </c>
      <c r="CK739" s="113">
        <v>86</v>
      </c>
      <c r="CL739" s="114" t="s">
        <v>134</v>
      </c>
      <c r="CM739" s="114" t="s">
        <v>108</v>
      </c>
      <c r="CN739" s="114"/>
      <c r="CO739" s="115" t="s">
        <v>102</v>
      </c>
      <c r="CP739" s="115" t="s">
        <v>102</v>
      </c>
      <c r="CQ739" s="115" t="s">
        <v>102</v>
      </c>
      <c r="CR739" s="115" t="s">
        <v>102</v>
      </c>
      <c r="CS739" s="116"/>
      <c r="CT739" s="117" t="s">
        <v>109</v>
      </c>
      <c r="CU739" s="117" t="s">
        <v>109</v>
      </c>
      <c r="CV739" s="83">
        <v>735</v>
      </c>
      <c r="CW739" s="83" t="s">
        <v>108</v>
      </c>
      <c r="CX739" s="83">
        <v>735</v>
      </c>
      <c r="CY739" s="83" t="s">
        <v>108</v>
      </c>
      <c r="CZ739" s="83">
        <v>7063</v>
      </c>
      <c r="DA739" s="83" t="s">
        <v>419</v>
      </c>
      <c r="DB739" s="83" t="s">
        <v>130</v>
      </c>
      <c r="DC739" s="83" t="s">
        <v>499</v>
      </c>
      <c r="DD739" s="83">
        <v>1784</v>
      </c>
      <c r="DE739" s="83" t="s">
        <v>444</v>
      </c>
      <c r="DF739" s="83" t="s">
        <v>130</v>
      </c>
      <c r="DG739" s="83" t="s">
        <v>499</v>
      </c>
      <c r="DH739" s="83"/>
      <c r="DI739" s="83">
        <v>0</v>
      </c>
      <c r="DJ739" s="83">
        <v>1</v>
      </c>
      <c r="DK739" s="83">
        <v>0</v>
      </c>
      <c r="DL739" s="83">
        <v>0</v>
      </c>
      <c r="DM739" s="83">
        <v>0</v>
      </c>
      <c r="DN739" s="83">
        <v>0</v>
      </c>
      <c r="DO739" s="83">
        <v>0</v>
      </c>
      <c r="DP739" s="83">
        <v>0</v>
      </c>
      <c r="DQ739" s="83">
        <v>0</v>
      </c>
      <c r="DR739" s="83">
        <v>0</v>
      </c>
      <c r="DS739" s="83">
        <v>0</v>
      </c>
      <c r="DT739" s="83">
        <v>3</v>
      </c>
      <c r="DU739" s="83">
        <v>3</v>
      </c>
      <c r="DV739" s="83">
        <v>0</v>
      </c>
      <c r="DW739" s="83">
        <v>0</v>
      </c>
      <c r="DX739" s="83">
        <v>3</v>
      </c>
      <c r="DY739" s="85">
        <v>44381</v>
      </c>
      <c r="DZ739" s="83" t="s">
        <v>4786</v>
      </c>
      <c r="EA739" s="83" t="s">
        <v>102</v>
      </c>
      <c r="EB739" s="83" t="s">
        <v>482</v>
      </c>
      <c r="EC739" s="83">
        <v>735</v>
      </c>
      <c r="ED739" s="83" t="s">
        <v>483</v>
      </c>
      <c r="EE739" s="83">
        <v>1</v>
      </c>
      <c r="EF739" s="83">
        <v>0</v>
      </c>
      <c r="EG739" s="83">
        <v>0</v>
      </c>
      <c r="EH739" s="83" t="s">
        <v>109</v>
      </c>
      <c r="EI739" s="83" t="s">
        <v>108</v>
      </c>
      <c r="EJ739" s="83" t="s">
        <v>583</v>
      </c>
      <c r="EK739" s="83">
        <v>0</v>
      </c>
      <c r="EL739" s="83">
        <v>0</v>
      </c>
      <c r="EM739" s="83">
        <v>1</v>
      </c>
      <c r="EN739" s="83" t="s">
        <v>497</v>
      </c>
      <c r="EO739" s="83"/>
      <c r="EP739" s="83" t="s">
        <v>436</v>
      </c>
      <c r="EQ739" s="136">
        <v>1</v>
      </c>
      <c r="ER739" s="136">
        <v>1</v>
      </c>
      <c r="ES739" s="136">
        <v>1</v>
      </c>
      <c r="ET739" s="136">
        <v>1</v>
      </c>
      <c r="EU739" s="215" t="s">
        <v>269</v>
      </c>
      <c r="EV739" s="136">
        <v>1</v>
      </c>
      <c r="EW739" s="136">
        <v>1</v>
      </c>
      <c r="EX739" s="136">
        <v>1</v>
      </c>
      <c r="EY739" s="136">
        <v>1</v>
      </c>
      <c r="EZ739" s="136">
        <v>1</v>
      </c>
      <c r="FP739" s="215" t="s">
        <v>592</v>
      </c>
      <c r="FQ739" s="136" t="b">
        <v>1</v>
      </c>
      <c r="FR739" s="136" t="b">
        <v>1</v>
      </c>
      <c r="FS739" s="136" t="b">
        <v>1</v>
      </c>
      <c r="FT739" s="136" t="b">
        <v>1</v>
      </c>
      <c r="FX739" s="215" t="s">
        <v>269</v>
      </c>
    </row>
    <row r="740" spans="1:180" ht="60" customHeight="1" x14ac:dyDescent="0.55000000000000004">
      <c r="A740" s="83" t="s">
        <v>130</v>
      </c>
      <c r="B740" s="83" t="s">
        <v>98</v>
      </c>
      <c r="C740" s="136">
        <v>508659</v>
      </c>
      <c r="D740" s="207" t="s">
        <v>627</v>
      </c>
      <c r="E740" s="208" t="s">
        <v>630</v>
      </c>
      <c r="F740" s="83" t="s">
        <v>108</v>
      </c>
      <c r="G740" s="85">
        <v>20621</v>
      </c>
      <c r="H740" s="83" t="s">
        <v>102</v>
      </c>
      <c r="I740" s="85">
        <v>39794</v>
      </c>
      <c r="J740" s="83" t="s">
        <v>228</v>
      </c>
      <c r="K740" s="216">
        <v>391042620353</v>
      </c>
      <c r="L740" s="83" t="s">
        <v>191</v>
      </c>
      <c r="M740" s="85">
        <v>43631</v>
      </c>
      <c r="N740" s="83">
        <v>-2981.6666666666702</v>
      </c>
      <c r="O740" s="83" t="s">
        <v>180</v>
      </c>
      <c r="P740" s="83" t="s">
        <v>181</v>
      </c>
      <c r="Q740" s="208" t="s">
        <v>7988</v>
      </c>
      <c r="R740" s="83" t="s">
        <v>102</v>
      </c>
      <c r="S740" s="83" t="s">
        <v>102</v>
      </c>
      <c r="T740" s="83" t="s">
        <v>199</v>
      </c>
      <c r="U740" s="83" t="s">
        <v>10269</v>
      </c>
      <c r="V740" s="83" t="s">
        <v>104</v>
      </c>
      <c r="W740" s="83" t="s">
        <v>105</v>
      </c>
      <c r="X740" s="86" t="s">
        <v>7988</v>
      </c>
      <c r="Y740" s="87" t="s">
        <v>102</v>
      </c>
      <c r="Z740" s="87" t="s">
        <v>102</v>
      </c>
      <c r="AA740" s="87" t="s">
        <v>199</v>
      </c>
      <c r="AB740" s="87" t="s">
        <v>10269</v>
      </c>
      <c r="AC740" s="87" t="s">
        <v>104</v>
      </c>
      <c r="AD740" s="87" t="s">
        <v>105</v>
      </c>
      <c r="AE740" s="87" t="s">
        <v>106</v>
      </c>
      <c r="AF740" s="86" t="s">
        <v>7988</v>
      </c>
      <c r="AG740" s="87" t="s">
        <v>489</v>
      </c>
      <c r="AH740" s="87" t="s">
        <v>10270</v>
      </c>
      <c r="AI740" s="87" t="s">
        <v>104</v>
      </c>
      <c r="AJ740" s="87" t="s">
        <v>204</v>
      </c>
      <c r="AK740" s="88"/>
      <c r="AL740" s="83" t="s">
        <v>107</v>
      </c>
      <c r="AM740" s="89" t="s">
        <v>454</v>
      </c>
      <c r="AN740" s="90" t="s">
        <v>416</v>
      </c>
      <c r="AO740" s="91" t="s">
        <v>641</v>
      </c>
      <c r="AP740" s="90">
        <v>8.3333333333332202</v>
      </c>
      <c r="AQ740" s="92" t="s">
        <v>211</v>
      </c>
      <c r="AR740" s="93" t="s">
        <v>102</v>
      </c>
      <c r="AS740" s="93" t="s">
        <v>102</v>
      </c>
      <c r="AT740" s="93" t="s">
        <v>102</v>
      </c>
      <c r="AU740" s="210" t="s">
        <v>641</v>
      </c>
      <c r="AV740" s="93" t="s">
        <v>192</v>
      </c>
      <c r="AW740" s="94" t="s">
        <v>102</v>
      </c>
      <c r="AX740" s="93" t="s">
        <v>105</v>
      </c>
      <c r="AY740" s="95" t="s">
        <v>188</v>
      </c>
      <c r="AZ740" s="93" t="s">
        <v>102</v>
      </c>
      <c r="BA740" s="93" t="s">
        <v>10271</v>
      </c>
      <c r="BB740" s="93" t="s">
        <v>102</v>
      </c>
      <c r="BC740" s="93" t="s">
        <v>102</v>
      </c>
      <c r="BD740" s="96" t="s">
        <v>102</v>
      </c>
      <c r="BE740" s="90">
        <v>-359.16666666666703</v>
      </c>
      <c r="BF740" s="93" t="s">
        <v>211</v>
      </c>
      <c r="BG740" s="93" t="s">
        <v>102</v>
      </c>
      <c r="BH740" s="93" t="s">
        <v>102</v>
      </c>
      <c r="BI740" s="93" t="s">
        <v>102</v>
      </c>
      <c r="BJ740" s="210" t="s">
        <v>646</v>
      </c>
      <c r="BK740" s="93" t="s">
        <v>182</v>
      </c>
      <c r="BL740" s="97" t="s">
        <v>102</v>
      </c>
      <c r="BM740" s="93" t="s">
        <v>105</v>
      </c>
      <c r="BN740" s="93" t="s">
        <v>104</v>
      </c>
      <c r="BO740" s="93" t="s">
        <v>102</v>
      </c>
      <c r="BP740" s="98">
        <v>20180452</v>
      </c>
      <c r="BQ740" s="93" t="s">
        <v>102</v>
      </c>
      <c r="BR740" s="93" t="s">
        <v>102</v>
      </c>
      <c r="BS740" s="93" t="s">
        <v>102</v>
      </c>
      <c r="BT740" s="99" t="s">
        <v>591</v>
      </c>
      <c r="BU740" s="100" t="s">
        <v>11842</v>
      </c>
      <c r="BV740" s="101" t="s">
        <v>471</v>
      </c>
      <c r="BW740" s="136"/>
      <c r="BX740" s="103" t="s">
        <v>565</v>
      </c>
      <c r="BY740" s="104" t="s">
        <v>190</v>
      </c>
      <c r="BZ740" s="136"/>
      <c r="CA740" s="83" t="s">
        <v>599</v>
      </c>
      <c r="CB740" s="106" t="s">
        <v>647</v>
      </c>
      <c r="CC740" s="106" t="s">
        <v>11843</v>
      </c>
      <c r="CD740" s="107"/>
      <c r="CE740" s="108" t="s">
        <v>107</v>
      </c>
      <c r="CF740" s="108" t="s">
        <v>107</v>
      </c>
      <c r="CG740" s="109"/>
      <c r="CH740" s="110" t="s">
        <v>107</v>
      </c>
      <c r="CI740" s="111"/>
      <c r="CJ740" s="112">
        <v>6710</v>
      </c>
      <c r="CK740" s="113">
        <v>86</v>
      </c>
      <c r="CL740" s="114" t="s">
        <v>134</v>
      </c>
      <c r="CM740" s="114" t="s">
        <v>108</v>
      </c>
      <c r="CN740" s="114"/>
      <c r="CO740" s="115" t="s">
        <v>102</v>
      </c>
      <c r="CP740" s="115" t="s">
        <v>102</v>
      </c>
      <c r="CQ740" s="115" t="s">
        <v>102</v>
      </c>
      <c r="CR740" s="115" t="s">
        <v>102</v>
      </c>
      <c r="CS740" s="116"/>
      <c r="CT740" s="117" t="s">
        <v>109</v>
      </c>
      <c r="CU740" s="117" t="s">
        <v>109</v>
      </c>
      <c r="CV740" s="83">
        <v>736</v>
      </c>
      <c r="CW740" s="83" t="s">
        <v>108</v>
      </c>
      <c r="CX740" s="83">
        <v>736</v>
      </c>
      <c r="CY740" s="83" t="s">
        <v>108</v>
      </c>
      <c r="CZ740" s="83">
        <v>7064</v>
      </c>
      <c r="DA740" s="83" t="s">
        <v>419</v>
      </c>
      <c r="DB740" s="83" t="s">
        <v>130</v>
      </c>
      <c r="DC740" s="83" t="s">
        <v>499</v>
      </c>
      <c r="DD740" s="83">
        <v>1785</v>
      </c>
      <c r="DE740" s="83" t="s">
        <v>444</v>
      </c>
      <c r="DF740" s="83" t="s">
        <v>130</v>
      </c>
      <c r="DG740" s="83" t="s">
        <v>499</v>
      </c>
      <c r="DH740" s="83"/>
      <c r="DI740" s="83">
        <v>0</v>
      </c>
      <c r="DJ740" s="83">
        <v>1</v>
      </c>
      <c r="DK740" s="83">
        <v>0</v>
      </c>
      <c r="DL740" s="83">
        <v>0</v>
      </c>
      <c r="DM740" s="83">
        <v>0</v>
      </c>
      <c r="DN740" s="83">
        <v>0</v>
      </c>
      <c r="DO740" s="83">
        <v>0</v>
      </c>
      <c r="DP740" s="83">
        <v>0</v>
      </c>
      <c r="DQ740" s="83">
        <v>0</v>
      </c>
      <c r="DR740" s="83">
        <v>0</v>
      </c>
      <c r="DS740" s="83">
        <v>0</v>
      </c>
      <c r="DT740" s="83">
        <v>3</v>
      </c>
      <c r="DU740" s="83">
        <v>3</v>
      </c>
      <c r="DV740" s="83">
        <v>0</v>
      </c>
      <c r="DW740" s="83">
        <v>0</v>
      </c>
      <c r="DX740" s="83">
        <v>3</v>
      </c>
      <c r="DY740" s="85">
        <v>44382</v>
      </c>
      <c r="DZ740" s="83" t="s">
        <v>4787</v>
      </c>
      <c r="EA740" s="83" t="s">
        <v>102</v>
      </c>
      <c r="EB740" s="83" t="s">
        <v>482</v>
      </c>
      <c r="EC740" s="83">
        <v>736</v>
      </c>
      <c r="ED740" s="83" t="s">
        <v>483</v>
      </c>
      <c r="EE740" s="83">
        <v>1</v>
      </c>
      <c r="EF740" s="83">
        <v>0</v>
      </c>
      <c r="EG740" s="83">
        <v>0</v>
      </c>
      <c r="EH740" s="83" t="s">
        <v>109</v>
      </c>
      <c r="EI740" s="83" t="s">
        <v>108</v>
      </c>
      <c r="EJ740" s="83" t="s">
        <v>583</v>
      </c>
      <c r="EK740" s="83">
        <v>0</v>
      </c>
      <c r="EL740" s="83">
        <v>0</v>
      </c>
      <c r="EM740" s="83">
        <v>1</v>
      </c>
      <c r="EN740" s="83" t="s">
        <v>497</v>
      </c>
      <c r="EO740" s="83"/>
      <c r="EP740" s="83" t="s">
        <v>436</v>
      </c>
      <c r="EQ740" s="136">
        <v>1</v>
      </c>
      <c r="ER740" s="136">
        <v>1</v>
      </c>
      <c r="ES740" s="136">
        <v>1</v>
      </c>
      <c r="ET740" s="136">
        <v>1</v>
      </c>
      <c r="EU740" s="215" t="s">
        <v>269</v>
      </c>
      <c r="EV740" s="136">
        <v>1</v>
      </c>
      <c r="EW740" s="136">
        <v>1</v>
      </c>
      <c r="EX740" s="136">
        <v>1</v>
      </c>
      <c r="EY740" s="136">
        <v>1</v>
      </c>
      <c r="EZ740" s="136">
        <v>1</v>
      </c>
      <c r="FP740" s="215" t="s">
        <v>592</v>
      </c>
      <c r="FQ740" s="136" t="b">
        <v>1</v>
      </c>
      <c r="FR740" s="136" t="b">
        <v>1</v>
      </c>
      <c r="FS740" s="136" t="b">
        <v>1</v>
      </c>
      <c r="FT740" s="136" t="b">
        <v>1</v>
      </c>
      <c r="FX740" s="215" t="s">
        <v>269</v>
      </c>
    </row>
    <row r="741" spans="1:180" ht="60" customHeight="1" x14ac:dyDescent="0.55000000000000004">
      <c r="A741" s="83" t="s">
        <v>130</v>
      </c>
      <c r="B741" s="83" t="s">
        <v>98</v>
      </c>
      <c r="C741" s="136">
        <v>689564</v>
      </c>
      <c r="D741" s="207" t="s">
        <v>628</v>
      </c>
      <c r="E741" s="208" t="s">
        <v>633</v>
      </c>
      <c r="F741" s="83" t="s">
        <v>108</v>
      </c>
      <c r="G741" s="85">
        <v>22744</v>
      </c>
      <c r="H741" s="83" t="s">
        <v>102</v>
      </c>
      <c r="I741" s="85">
        <v>39772</v>
      </c>
      <c r="J741" s="83" t="s">
        <v>228</v>
      </c>
      <c r="K741" s="216">
        <v>369166707011</v>
      </c>
      <c r="L741" s="83" t="s">
        <v>191</v>
      </c>
      <c r="M741" s="85">
        <v>43619</v>
      </c>
      <c r="N741" s="83">
        <v>-2986.6666666666702</v>
      </c>
      <c r="O741" s="83" t="s">
        <v>193</v>
      </c>
      <c r="P741" s="83" t="s">
        <v>181</v>
      </c>
      <c r="Q741" s="208" t="s">
        <v>7992</v>
      </c>
      <c r="R741" s="83" t="s">
        <v>102</v>
      </c>
      <c r="S741" s="83" t="s">
        <v>102</v>
      </c>
      <c r="T741" s="83" t="s">
        <v>133</v>
      </c>
      <c r="U741" s="83" t="s">
        <v>10272</v>
      </c>
      <c r="V741" s="83" t="s">
        <v>111</v>
      </c>
      <c r="W741" s="83" t="s">
        <v>105</v>
      </c>
      <c r="X741" s="86" t="s">
        <v>7992</v>
      </c>
      <c r="Y741" s="87" t="s">
        <v>102</v>
      </c>
      <c r="Z741" s="87" t="s">
        <v>102</v>
      </c>
      <c r="AA741" s="87" t="s">
        <v>133</v>
      </c>
      <c r="AB741" s="87" t="s">
        <v>10272</v>
      </c>
      <c r="AC741" s="87" t="s">
        <v>111</v>
      </c>
      <c r="AD741" s="87" t="s">
        <v>105</v>
      </c>
      <c r="AE741" s="87" t="s">
        <v>106</v>
      </c>
      <c r="AF741" s="86" t="s">
        <v>7992</v>
      </c>
      <c r="AG741" s="87" t="s">
        <v>486</v>
      </c>
      <c r="AH741" s="87" t="s">
        <v>10272</v>
      </c>
      <c r="AI741" s="87" t="s">
        <v>111</v>
      </c>
      <c r="AJ741" s="87" t="s">
        <v>204</v>
      </c>
      <c r="AK741" s="88"/>
      <c r="AL741" s="83" t="s">
        <v>107</v>
      </c>
      <c r="AM741" s="89" t="s">
        <v>454</v>
      </c>
      <c r="AN741" s="90" t="s">
        <v>416</v>
      </c>
      <c r="AO741" s="91" t="s">
        <v>642</v>
      </c>
      <c r="AP741" s="90">
        <v>8.3333333333332202</v>
      </c>
      <c r="AQ741" s="92" t="s">
        <v>102</v>
      </c>
      <c r="AR741" s="93" t="s">
        <v>102</v>
      </c>
      <c r="AS741" s="93" t="s">
        <v>102</v>
      </c>
      <c r="AT741" s="93" t="s">
        <v>102</v>
      </c>
      <c r="AU741" s="210" t="s">
        <v>644</v>
      </c>
      <c r="AV741" s="93" t="s">
        <v>185</v>
      </c>
      <c r="AW741" s="94" t="s">
        <v>102</v>
      </c>
      <c r="AX741" s="93" t="s">
        <v>183</v>
      </c>
      <c r="AY741" s="95" t="s">
        <v>111</v>
      </c>
      <c r="AZ741" s="93" t="s">
        <v>102</v>
      </c>
      <c r="BA741" s="93" t="s">
        <v>102</v>
      </c>
      <c r="BB741" s="93" t="s">
        <v>102</v>
      </c>
      <c r="BC741" s="93" t="s">
        <v>102</v>
      </c>
      <c r="BD741" s="96" t="s">
        <v>102</v>
      </c>
      <c r="BE741" s="90">
        <v>-359.66666666666703</v>
      </c>
      <c r="BF741" s="93" t="s">
        <v>102</v>
      </c>
      <c r="BG741" s="93" t="s">
        <v>102</v>
      </c>
      <c r="BH741" s="93" t="s">
        <v>102</v>
      </c>
      <c r="BI741" s="93" t="s">
        <v>102</v>
      </c>
      <c r="BJ741" s="210" t="s">
        <v>642</v>
      </c>
      <c r="BK741" s="93" t="s">
        <v>192</v>
      </c>
      <c r="BL741" s="97" t="s">
        <v>102</v>
      </c>
      <c r="BM741" s="93" t="s">
        <v>183</v>
      </c>
      <c r="BN741" s="93" t="s">
        <v>106</v>
      </c>
      <c r="BO741" s="93" t="s">
        <v>102</v>
      </c>
      <c r="BP741" s="98" t="s">
        <v>102</v>
      </c>
      <c r="BQ741" s="93" t="s">
        <v>102</v>
      </c>
      <c r="BR741" s="93" t="s">
        <v>102</v>
      </c>
      <c r="BS741" s="93" t="s">
        <v>102</v>
      </c>
      <c r="BT741" s="99" t="s">
        <v>591</v>
      </c>
      <c r="BU741" s="100" t="s">
        <v>11844</v>
      </c>
      <c r="BV741" s="101" t="s">
        <v>471</v>
      </c>
      <c r="BW741" s="136"/>
      <c r="BX741" s="103" t="s">
        <v>565</v>
      </c>
      <c r="BY741" s="104" t="s">
        <v>190</v>
      </c>
      <c r="BZ741" s="136"/>
      <c r="CA741" s="83" t="s">
        <v>599</v>
      </c>
      <c r="CB741" s="106" t="s">
        <v>647</v>
      </c>
      <c r="CC741" s="106" t="s">
        <v>11845</v>
      </c>
      <c r="CD741" s="107"/>
      <c r="CE741" s="108" t="s">
        <v>107</v>
      </c>
      <c r="CF741" s="108" t="s">
        <v>107</v>
      </c>
      <c r="CG741" s="109"/>
      <c r="CH741" s="110" t="s">
        <v>107</v>
      </c>
      <c r="CI741" s="111"/>
      <c r="CJ741" s="112">
        <v>6710</v>
      </c>
      <c r="CK741" s="113">
        <v>86</v>
      </c>
      <c r="CL741" s="114" t="s">
        <v>134</v>
      </c>
      <c r="CM741" s="114" t="s">
        <v>108</v>
      </c>
      <c r="CN741" s="114"/>
      <c r="CO741" s="115" t="s">
        <v>102</v>
      </c>
      <c r="CP741" s="115" t="s">
        <v>102</v>
      </c>
      <c r="CQ741" s="115" t="s">
        <v>102</v>
      </c>
      <c r="CR741" s="115" t="s">
        <v>102</v>
      </c>
      <c r="CS741" s="116"/>
      <c r="CT741" s="117" t="s">
        <v>109</v>
      </c>
      <c r="CU741" s="117" t="s">
        <v>109</v>
      </c>
      <c r="CV741" s="83">
        <v>737</v>
      </c>
      <c r="CW741" s="83" t="s">
        <v>108</v>
      </c>
      <c r="CX741" s="83">
        <v>737</v>
      </c>
      <c r="CY741" s="83" t="s">
        <v>108</v>
      </c>
      <c r="CZ741" s="83">
        <v>7065</v>
      </c>
      <c r="DA741" s="83" t="s">
        <v>419</v>
      </c>
      <c r="DB741" s="83" t="s">
        <v>130</v>
      </c>
      <c r="DC741" s="83" t="s">
        <v>499</v>
      </c>
      <c r="DD741" s="83">
        <v>1786</v>
      </c>
      <c r="DE741" s="83" t="s">
        <v>444</v>
      </c>
      <c r="DF741" s="83" t="s">
        <v>130</v>
      </c>
      <c r="DG741" s="83" t="s">
        <v>499</v>
      </c>
      <c r="DH741" s="83"/>
      <c r="DI741" s="83">
        <v>0</v>
      </c>
      <c r="DJ741" s="83">
        <v>1</v>
      </c>
      <c r="DK741" s="83">
        <v>0</v>
      </c>
      <c r="DL741" s="83">
        <v>0</v>
      </c>
      <c r="DM741" s="83">
        <v>0</v>
      </c>
      <c r="DN741" s="83">
        <v>0</v>
      </c>
      <c r="DO741" s="83">
        <v>0</v>
      </c>
      <c r="DP741" s="83">
        <v>0</v>
      </c>
      <c r="DQ741" s="83">
        <v>0</v>
      </c>
      <c r="DR741" s="83">
        <v>0</v>
      </c>
      <c r="DS741" s="83">
        <v>0</v>
      </c>
      <c r="DT741" s="83">
        <v>3</v>
      </c>
      <c r="DU741" s="83">
        <v>3</v>
      </c>
      <c r="DV741" s="83">
        <v>0</v>
      </c>
      <c r="DW741" s="83">
        <v>0</v>
      </c>
      <c r="DX741" s="83">
        <v>3</v>
      </c>
      <c r="DY741" s="85">
        <v>44383</v>
      </c>
      <c r="DZ741" s="83" t="s">
        <v>4788</v>
      </c>
      <c r="EA741" s="83" t="s">
        <v>102</v>
      </c>
      <c r="EB741" s="83" t="s">
        <v>482</v>
      </c>
      <c r="EC741" s="83">
        <v>737</v>
      </c>
      <c r="ED741" s="83" t="s">
        <v>483</v>
      </c>
      <c r="EE741" s="83">
        <v>1</v>
      </c>
      <c r="EF741" s="83">
        <v>0</v>
      </c>
      <c r="EG741" s="83">
        <v>0</v>
      </c>
      <c r="EH741" s="83" t="s">
        <v>109</v>
      </c>
      <c r="EI741" s="83" t="s">
        <v>108</v>
      </c>
      <c r="EJ741" s="83" t="s">
        <v>583</v>
      </c>
      <c r="EK741" s="83">
        <v>0</v>
      </c>
      <c r="EL741" s="83">
        <v>0</v>
      </c>
      <c r="EM741" s="83">
        <v>1</v>
      </c>
      <c r="EN741" s="83" t="s">
        <v>497</v>
      </c>
      <c r="EO741" s="83"/>
      <c r="EP741" s="83" t="s">
        <v>436</v>
      </c>
      <c r="EQ741" s="136">
        <v>1</v>
      </c>
      <c r="ER741" s="136">
        <v>1</v>
      </c>
      <c r="ES741" s="136">
        <v>1</v>
      </c>
      <c r="ET741" s="136">
        <v>1</v>
      </c>
      <c r="EU741" s="215" t="s">
        <v>269</v>
      </c>
      <c r="EV741" s="136">
        <v>1</v>
      </c>
      <c r="EW741" s="136">
        <v>1</v>
      </c>
      <c r="EX741" s="136">
        <v>1</v>
      </c>
      <c r="EY741" s="136">
        <v>1</v>
      </c>
      <c r="EZ741" s="136">
        <v>1</v>
      </c>
      <c r="FP741" s="215" t="s">
        <v>592</v>
      </c>
      <c r="FQ741" s="136" t="b">
        <v>1</v>
      </c>
      <c r="FR741" s="136" t="b">
        <v>1</v>
      </c>
      <c r="FS741" s="136" t="b">
        <v>1</v>
      </c>
      <c r="FT741" s="136" t="b">
        <v>1</v>
      </c>
      <c r="FX741" s="215" t="s">
        <v>269</v>
      </c>
    </row>
    <row r="742" spans="1:180" ht="60" customHeight="1" x14ac:dyDescent="0.55000000000000004">
      <c r="A742" s="83" t="s">
        <v>130</v>
      </c>
      <c r="B742" s="83" t="s">
        <v>98</v>
      </c>
      <c r="C742" s="136">
        <v>710429</v>
      </c>
      <c r="D742" s="207" t="s">
        <v>629</v>
      </c>
      <c r="E742" s="208" t="s">
        <v>634</v>
      </c>
      <c r="F742" s="83" t="s">
        <v>108</v>
      </c>
      <c r="G742" s="85">
        <v>26341</v>
      </c>
      <c r="H742" s="83" t="s">
        <v>102</v>
      </c>
      <c r="I742" s="85">
        <v>34633</v>
      </c>
      <c r="J742" s="83" t="s">
        <v>228</v>
      </c>
      <c r="K742" s="216">
        <v>138054754340</v>
      </c>
      <c r="L742" s="83" t="s">
        <v>191</v>
      </c>
      <c r="M742" s="85">
        <v>43642</v>
      </c>
      <c r="N742" s="83">
        <v>-2991.6666666666702</v>
      </c>
      <c r="O742" s="83" t="s">
        <v>193</v>
      </c>
      <c r="P742" s="83" t="s">
        <v>181</v>
      </c>
      <c r="Q742" s="208" t="s">
        <v>7996</v>
      </c>
      <c r="R742" s="83" t="s">
        <v>102</v>
      </c>
      <c r="S742" s="83" t="s">
        <v>102</v>
      </c>
      <c r="T742" s="83" t="s">
        <v>131</v>
      </c>
      <c r="U742" s="83" t="s">
        <v>10273</v>
      </c>
      <c r="V742" s="83" t="s">
        <v>104</v>
      </c>
      <c r="W742" s="83" t="s">
        <v>105</v>
      </c>
      <c r="X742" s="86" t="s">
        <v>7996</v>
      </c>
      <c r="Y742" s="87" t="s">
        <v>102</v>
      </c>
      <c r="Z742" s="87" t="s">
        <v>102</v>
      </c>
      <c r="AA742" s="87" t="s">
        <v>131</v>
      </c>
      <c r="AB742" s="87" t="s">
        <v>10273</v>
      </c>
      <c r="AC742" s="87" t="s">
        <v>104</v>
      </c>
      <c r="AD742" s="87" t="s">
        <v>105</v>
      </c>
      <c r="AE742" s="87" t="s">
        <v>106</v>
      </c>
      <c r="AF742" s="86" t="s">
        <v>7996</v>
      </c>
      <c r="AG742" s="87" t="s">
        <v>177</v>
      </c>
      <c r="AH742" s="87" t="s">
        <v>10273</v>
      </c>
      <c r="AI742" s="87" t="s">
        <v>104</v>
      </c>
      <c r="AJ742" s="87" t="s">
        <v>204</v>
      </c>
      <c r="AK742" s="88"/>
      <c r="AL742" s="83" t="s">
        <v>107</v>
      </c>
      <c r="AM742" s="89" t="s">
        <v>454</v>
      </c>
      <c r="AN742" s="90" t="s">
        <v>416</v>
      </c>
      <c r="AO742" s="91" t="s">
        <v>643</v>
      </c>
      <c r="AP742" s="90">
        <v>8.3333333333332202</v>
      </c>
      <c r="AQ742" s="92" t="s">
        <v>102</v>
      </c>
      <c r="AR742" s="93" t="s">
        <v>102</v>
      </c>
      <c r="AS742" s="93" t="s">
        <v>102</v>
      </c>
      <c r="AT742" s="93" t="s">
        <v>102</v>
      </c>
      <c r="AU742" s="210" t="s">
        <v>645</v>
      </c>
      <c r="AV742" s="93" t="s">
        <v>185</v>
      </c>
      <c r="AW742" s="94" t="s">
        <v>102</v>
      </c>
      <c r="AX742" s="93" t="s">
        <v>105</v>
      </c>
      <c r="AY742" s="95" t="s">
        <v>104</v>
      </c>
      <c r="AZ742" s="93" t="s">
        <v>102</v>
      </c>
      <c r="BA742" s="93" t="s">
        <v>102</v>
      </c>
      <c r="BB742" s="93" t="s">
        <v>102</v>
      </c>
      <c r="BC742" s="93" t="s">
        <v>102</v>
      </c>
      <c r="BD742" s="96" t="s">
        <v>102</v>
      </c>
      <c r="BE742" s="90">
        <v>-360.16666666666703</v>
      </c>
      <c r="BF742" s="93" t="s">
        <v>102</v>
      </c>
      <c r="BG742" s="93" t="s">
        <v>102</v>
      </c>
      <c r="BH742" s="93" t="s">
        <v>102</v>
      </c>
      <c r="BI742" s="93" t="s">
        <v>102</v>
      </c>
      <c r="BJ742" s="210" t="s">
        <v>643</v>
      </c>
      <c r="BK742" s="93" t="s">
        <v>196</v>
      </c>
      <c r="BL742" s="97" t="s">
        <v>102</v>
      </c>
      <c r="BM742" s="93" t="s">
        <v>105</v>
      </c>
      <c r="BN742" s="93" t="s">
        <v>596</v>
      </c>
      <c r="BO742" s="93" t="s">
        <v>102</v>
      </c>
      <c r="BP742" s="98" t="s">
        <v>102</v>
      </c>
      <c r="BQ742" s="93" t="s">
        <v>102</v>
      </c>
      <c r="BR742" s="93" t="s">
        <v>102</v>
      </c>
      <c r="BS742" s="93" t="s">
        <v>102</v>
      </c>
      <c r="BT742" s="99" t="s">
        <v>591</v>
      </c>
      <c r="BU742" s="100" t="s">
        <v>11846</v>
      </c>
      <c r="BV742" s="101" t="s">
        <v>471</v>
      </c>
      <c r="BW742" s="136"/>
      <c r="BX742" s="103" t="s">
        <v>565</v>
      </c>
      <c r="BY742" s="104" t="s">
        <v>190</v>
      </c>
      <c r="BZ742" s="136"/>
      <c r="CA742" s="83" t="s">
        <v>599</v>
      </c>
      <c r="CB742" s="106" t="s">
        <v>647</v>
      </c>
      <c r="CC742" s="106" t="s">
        <v>11847</v>
      </c>
      <c r="CD742" s="107"/>
      <c r="CE742" s="108" t="s">
        <v>107</v>
      </c>
      <c r="CF742" s="108" t="s">
        <v>107</v>
      </c>
      <c r="CG742" s="109"/>
      <c r="CH742" s="110" t="s">
        <v>107</v>
      </c>
      <c r="CI742" s="111"/>
      <c r="CJ742" s="112">
        <v>6710</v>
      </c>
      <c r="CK742" s="113">
        <v>86</v>
      </c>
      <c r="CL742" s="114" t="s">
        <v>134</v>
      </c>
      <c r="CM742" s="114" t="s">
        <v>108</v>
      </c>
      <c r="CN742" s="114"/>
      <c r="CO742" s="115" t="s">
        <v>102</v>
      </c>
      <c r="CP742" s="115" t="s">
        <v>102</v>
      </c>
      <c r="CQ742" s="115" t="s">
        <v>102</v>
      </c>
      <c r="CR742" s="115" t="s">
        <v>102</v>
      </c>
      <c r="CS742" s="116"/>
      <c r="CT742" s="117" t="s">
        <v>109</v>
      </c>
      <c r="CU742" s="117" t="s">
        <v>109</v>
      </c>
      <c r="CV742" s="83">
        <v>738</v>
      </c>
      <c r="CW742" s="83" t="s">
        <v>108</v>
      </c>
      <c r="CX742" s="83">
        <v>738</v>
      </c>
      <c r="CY742" s="83" t="s">
        <v>108</v>
      </c>
      <c r="CZ742" s="83">
        <v>7066</v>
      </c>
      <c r="DA742" s="83" t="s">
        <v>419</v>
      </c>
      <c r="DB742" s="83" t="s">
        <v>130</v>
      </c>
      <c r="DC742" s="83" t="s">
        <v>499</v>
      </c>
      <c r="DD742" s="83">
        <v>1787</v>
      </c>
      <c r="DE742" s="83" t="s">
        <v>444</v>
      </c>
      <c r="DF742" s="83" t="s">
        <v>130</v>
      </c>
      <c r="DG742" s="83" t="s">
        <v>499</v>
      </c>
      <c r="DH742" s="83"/>
      <c r="DI742" s="83">
        <v>0</v>
      </c>
      <c r="DJ742" s="83">
        <v>1</v>
      </c>
      <c r="DK742" s="83">
        <v>0</v>
      </c>
      <c r="DL742" s="83">
        <v>0</v>
      </c>
      <c r="DM742" s="83">
        <v>0</v>
      </c>
      <c r="DN742" s="83">
        <v>0</v>
      </c>
      <c r="DO742" s="83">
        <v>0</v>
      </c>
      <c r="DP742" s="83">
        <v>0</v>
      </c>
      <c r="DQ742" s="83">
        <v>0</v>
      </c>
      <c r="DR742" s="83">
        <v>0</v>
      </c>
      <c r="DS742" s="83">
        <v>0</v>
      </c>
      <c r="DT742" s="83">
        <v>3</v>
      </c>
      <c r="DU742" s="83">
        <v>3</v>
      </c>
      <c r="DV742" s="83">
        <v>0</v>
      </c>
      <c r="DW742" s="83">
        <v>0</v>
      </c>
      <c r="DX742" s="83">
        <v>3</v>
      </c>
      <c r="DY742" s="85">
        <v>44384</v>
      </c>
      <c r="DZ742" s="83" t="s">
        <v>4789</v>
      </c>
      <c r="EA742" s="83" t="s">
        <v>102</v>
      </c>
      <c r="EB742" s="83" t="s">
        <v>482</v>
      </c>
      <c r="EC742" s="83">
        <v>738</v>
      </c>
      <c r="ED742" s="83" t="s">
        <v>483</v>
      </c>
      <c r="EE742" s="83">
        <v>1</v>
      </c>
      <c r="EF742" s="83">
        <v>0</v>
      </c>
      <c r="EG742" s="83">
        <v>0</v>
      </c>
      <c r="EH742" s="83" t="s">
        <v>109</v>
      </c>
      <c r="EI742" s="83" t="s">
        <v>108</v>
      </c>
      <c r="EJ742" s="83" t="s">
        <v>583</v>
      </c>
      <c r="EK742" s="83">
        <v>0</v>
      </c>
      <c r="EL742" s="83">
        <v>0</v>
      </c>
      <c r="EM742" s="83">
        <v>1</v>
      </c>
      <c r="EN742" s="83" t="s">
        <v>497</v>
      </c>
      <c r="EO742" s="83"/>
      <c r="EP742" s="83" t="s">
        <v>436</v>
      </c>
      <c r="EQ742" s="136">
        <v>1</v>
      </c>
      <c r="ER742" s="136">
        <v>1</v>
      </c>
      <c r="ES742" s="136">
        <v>1</v>
      </c>
      <c r="ET742" s="136">
        <v>1</v>
      </c>
      <c r="EU742" s="215" t="s">
        <v>269</v>
      </c>
      <c r="EV742" s="136">
        <v>1</v>
      </c>
      <c r="EW742" s="136">
        <v>1</v>
      </c>
      <c r="EX742" s="136">
        <v>1</v>
      </c>
      <c r="EY742" s="136">
        <v>1</v>
      </c>
      <c r="EZ742" s="136">
        <v>1</v>
      </c>
      <c r="FP742" s="215" t="s">
        <v>592</v>
      </c>
      <c r="FQ742" s="136" t="b">
        <v>1</v>
      </c>
      <c r="FR742" s="136" t="b">
        <v>1</v>
      </c>
      <c r="FS742" s="136" t="b">
        <v>1</v>
      </c>
      <c r="FT742" s="136" t="b">
        <v>1</v>
      </c>
      <c r="FX742" s="215" t="s">
        <v>269</v>
      </c>
    </row>
    <row r="743" spans="1:180" ht="60" customHeight="1" x14ac:dyDescent="0.55000000000000004">
      <c r="A743" s="83" t="s">
        <v>130</v>
      </c>
      <c r="B743" s="83" t="s">
        <v>98</v>
      </c>
      <c r="C743" s="136">
        <v>902487</v>
      </c>
      <c r="D743" s="207" t="s">
        <v>627</v>
      </c>
      <c r="E743" s="208" t="s">
        <v>630</v>
      </c>
      <c r="F743" s="83" t="s">
        <v>108</v>
      </c>
      <c r="G743" s="85">
        <v>20621</v>
      </c>
      <c r="H743" s="83" t="s">
        <v>102</v>
      </c>
      <c r="I743" s="85">
        <v>39794</v>
      </c>
      <c r="J743" s="83" t="s">
        <v>228</v>
      </c>
      <c r="K743" s="216">
        <v>360199023286</v>
      </c>
      <c r="L743" s="83" t="s">
        <v>191</v>
      </c>
      <c r="M743" s="85">
        <v>43631</v>
      </c>
      <c r="N743" s="83">
        <v>-2996.6666666666702</v>
      </c>
      <c r="O743" s="83" t="s">
        <v>180</v>
      </c>
      <c r="P743" s="83" t="s">
        <v>181</v>
      </c>
      <c r="Q743" s="208" t="s">
        <v>8000</v>
      </c>
      <c r="R743" s="83" t="s">
        <v>102</v>
      </c>
      <c r="S743" s="83" t="s">
        <v>102</v>
      </c>
      <c r="T743" s="83" t="s">
        <v>199</v>
      </c>
      <c r="U743" s="83" t="s">
        <v>10274</v>
      </c>
      <c r="V743" s="83" t="s">
        <v>104</v>
      </c>
      <c r="W743" s="83" t="s">
        <v>105</v>
      </c>
      <c r="X743" s="86" t="s">
        <v>8000</v>
      </c>
      <c r="Y743" s="87" t="s">
        <v>102</v>
      </c>
      <c r="Z743" s="87" t="s">
        <v>102</v>
      </c>
      <c r="AA743" s="87" t="s">
        <v>199</v>
      </c>
      <c r="AB743" s="87" t="s">
        <v>10274</v>
      </c>
      <c r="AC743" s="87" t="s">
        <v>104</v>
      </c>
      <c r="AD743" s="87" t="s">
        <v>105</v>
      </c>
      <c r="AE743" s="87" t="s">
        <v>106</v>
      </c>
      <c r="AF743" s="86" t="s">
        <v>8000</v>
      </c>
      <c r="AG743" s="87" t="s">
        <v>489</v>
      </c>
      <c r="AH743" s="87" t="s">
        <v>10275</v>
      </c>
      <c r="AI743" s="87" t="s">
        <v>104</v>
      </c>
      <c r="AJ743" s="87" t="s">
        <v>204</v>
      </c>
      <c r="AK743" s="88"/>
      <c r="AL743" s="83" t="s">
        <v>107</v>
      </c>
      <c r="AM743" s="89" t="s">
        <v>454</v>
      </c>
      <c r="AN743" s="90" t="s">
        <v>416</v>
      </c>
      <c r="AO743" s="91" t="s">
        <v>641</v>
      </c>
      <c r="AP743" s="90">
        <v>8.3333333333332202</v>
      </c>
      <c r="AQ743" s="92" t="s">
        <v>211</v>
      </c>
      <c r="AR743" s="93" t="s">
        <v>102</v>
      </c>
      <c r="AS743" s="93" t="s">
        <v>102</v>
      </c>
      <c r="AT743" s="93" t="s">
        <v>102</v>
      </c>
      <c r="AU743" s="210" t="s">
        <v>641</v>
      </c>
      <c r="AV743" s="93" t="s">
        <v>192</v>
      </c>
      <c r="AW743" s="94" t="s">
        <v>102</v>
      </c>
      <c r="AX743" s="93" t="s">
        <v>105</v>
      </c>
      <c r="AY743" s="95" t="s">
        <v>188</v>
      </c>
      <c r="AZ743" s="93" t="s">
        <v>102</v>
      </c>
      <c r="BA743" s="93" t="s">
        <v>10276</v>
      </c>
      <c r="BB743" s="93" t="s">
        <v>102</v>
      </c>
      <c r="BC743" s="93" t="s">
        <v>102</v>
      </c>
      <c r="BD743" s="96" t="s">
        <v>102</v>
      </c>
      <c r="BE743" s="90">
        <v>-360.66666666666703</v>
      </c>
      <c r="BF743" s="93" t="s">
        <v>211</v>
      </c>
      <c r="BG743" s="93" t="s">
        <v>102</v>
      </c>
      <c r="BH743" s="93" t="s">
        <v>102</v>
      </c>
      <c r="BI743" s="93" t="s">
        <v>102</v>
      </c>
      <c r="BJ743" s="210" t="s">
        <v>646</v>
      </c>
      <c r="BK743" s="93" t="s">
        <v>182</v>
      </c>
      <c r="BL743" s="97" t="s">
        <v>102</v>
      </c>
      <c r="BM743" s="93" t="s">
        <v>105</v>
      </c>
      <c r="BN743" s="93" t="s">
        <v>104</v>
      </c>
      <c r="BO743" s="93" t="s">
        <v>102</v>
      </c>
      <c r="BP743" s="98">
        <v>20180453</v>
      </c>
      <c r="BQ743" s="93" t="s">
        <v>102</v>
      </c>
      <c r="BR743" s="93" t="s">
        <v>102</v>
      </c>
      <c r="BS743" s="93" t="s">
        <v>102</v>
      </c>
      <c r="BT743" s="99" t="s">
        <v>591</v>
      </c>
      <c r="BU743" s="100" t="s">
        <v>11848</v>
      </c>
      <c r="BV743" s="101" t="s">
        <v>471</v>
      </c>
      <c r="BW743" s="136"/>
      <c r="BX743" s="103" t="s">
        <v>565</v>
      </c>
      <c r="BY743" s="104" t="s">
        <v>190</v>
      </c>
      <c r="BZ743" s="136"/>
      <c r="CA743" s="83" t="s">
        <v>599</v>
      </c>
      <c r="CB743" s="106" t="s">
        <v>647</v>
      </c>
      <c r="CC743" s="106" t="s">
        <v>11849</v>
      </c>
      <c r="CD743" s="107"/>
      <c r="CE743" s="108" t="s">
        <v>107</v>
      </c>
      <c r="CF743" s="108" t="s">
        <v>107</v>
      </c>
      <c r="CG743" s="109"/>
      <c r="CH743" s="110" t="s">
        <v>107</v>
      </c>
      <c r="CI743" s="111"/>
      <c r="CJ743" s="112">
        <v>6710</v>
      </c>
      <c r="CK743" s="113">
        <v>86</v>
      </c>
      <c r="CL743" s="114" t="s">
        <v>134</v>
      </c>
      <c r="CM743" s="114" t="s">
        <v>108</v>
      </c>
      <c r="CN743" s="114"/>
      <c r="CO743" s="115" t="s">
        <v>102</v>
      </c>
      <c r="CP743" s="115" t="s">
        <v>102</v>
      </c>
      <c r="CQ743" s="115" t="s">
        <v>102</v>
      </c>
      <c r="CR743" s="115" t="s">
        <v>102</v>
      </c>
      <c r="CS743" s="116"/>
      <c r="CT743" s="117" t="s">
        <v>109</v>
      </c>
      <c r="CU743" s="117" t="s">
        <v>109</v>
      </c>
      <c r="CV743" s="83">
        <v>739</v>
      </c>
      <c r="CW743" s="83" t="s">
        <v>108</v>
      </c>
      <c r="CX743" s="83">
        <v>739</v>
      </c>
      <c r="CY743" s="83" t="s">
        <v>108</v>
      </c>
      <c r="CZ743" s="83">
        <v>7067</v>
      </c>
      <c r="DA743" s="83" t="s">
        <v>419</v>
      </c>
      <c r="DB743" s="83" t="s">
        <v>130</v>
      </c>
      <c r="DC743" s="83" t="s">
        <v>499</v>
      </c>
      <c r="DD743" s="83">
        <v>1788</v>
      </c>
      <c r="DE743" s="83" t="s">
        <v>444</v>
      </c>
      <c r="DF743" s="83" t="s">
        <v>130</v>
      </c>
      <c r="DG743" s="83" t="s">
        <v>499</v>
      </c>
      <c r="DH743" s="83"/>
      <c r="DI743" s="83">
        <v>0</v>
      </c>
      <c r="DJ743" s="83">
        <v>1</v>
      </c>
      <c r="DK743" s="83">
        <v>0</v>
      </c>
      <c r="DL743" s="83">
        <v>0</v>
      </c>
      <c r="DM743" s="83">
        <v>0</v>
      </c>
      <c r="DN743" s="83">
        <v>0</v>
      </c>
      <c r="DO743" s="83">
        <v>0</v>
      </c>
      <c r="DP743" s="83">
        <v>0</v>
      </c>
      <c r="DQ743" s="83">
        <v>0</v>
      </c>
      <c r="DR743" s="83">
        <v>0</v>
      </c>
      <c r="DS743" s="83">
        <v>0</v>
      </c>
      <c r="DT743" s="83">
        <v>3</v>
      </c>
      <c r="DU743" s="83">
        <v>3</v>
      </c>
      <c r="DV743" s="83">
        <v>0</v>
      </c>
      <c r="DW743" s="83">
        <v>0</v>
      </c>
      <c r="DX743" s="83">
        <v>3</v>
      </c>
      <c r="DY743" s="85">
        <v>44385</v>
      </c>
      <c r="DZ743" s="83" t="s">
        <v>4790</v>
      </c>
      <c r="EA743" s="83" t="s">
        <v>102</v>
      </c>
      <c r="EB743" s="83" t="s">
        <v>482</v>
      </c>
      <c r="EC743" s="83">
        <v>739</v>
      </c>
      <c r="ED743" s="83" t="s">
        <v>483</v>
      </c>
      <c r="EE743" s="83">
        <v>1</v>
      </c>
      <c r="EF743" s="83">
        <v>0</v>
      </c>
      <c r="EG743" s="83">
        <v>0</v>
      </c>
      <c r="EH743" s="83" t="s">
        <v>109</v>
      </c>
      <c r="EI743" s="83" t="s">
        <v>108</v>
      </c>
      <c r="EJ743" s="83" t="s">
        <v>583</v>
      </c>
      <c r="EK743" s="83">
        <v>0</v>
      </c>
      <c r="EL743" s="83">
        <v>0</v>
      </c>
      <c r="EM743" s="83">
        <v>1</v>
      </c>
      <c r="EN743" s="83" t="s">
        <v>497</v>
      </c>
      <c r="EO743" s="83"/>
      <c r="EP743" s="83" t="s">
        <v>436</v>
      </c>
      <c r="EQ743" s="136">
        <v>1</v>
      </c>
      <c r="ER743" s="136">
        <v>1</v>
      </c>
      <c r="ES743" s="136">
        <v>1</v>
      </c>
      <c r="ET743" s="136">
        <v>1</v>
      </c>
      <c r="EU743" s="215" t="s">
        <v>269</v>
      </c>
      <c r="EV743" s="136">
        <v>1</v>
      </c>
      <c r="EW743" s="136">
        <v>1</v>
      </c>
      <c r="EX743" s="136">
        <v>1</v>
      </c>
      <c r="EY743" s="136">
        <v>1</v>
      </c>
      <c r="EZ743" s="136">
        <v>1</v>
      </c>
      <c r="FP743" s="215" t="s">
        <v>592</v>
      </c>
      <c r="FQ743" s="136" t="b">
        <v>1</v>
      </c>
      <c r="FR743" s="136" t="b">
        <v>1</v>
      </c>
      <c r="FS743" s="136" t="b">
        <v>1</v>
      </c>
      <c r="FT743" s="136" t="b">
        <v>1</v>
      </c>
      <c r="FX743" s="215" t="s">
        <v>269</v>
      </c>
    </row>
    <row r="744" spans="1:180" ht="60" customHeight="1" x14ac:dyDescent="0.55000000000000004">
      <c r="A744" s="83" t="s">
        <v>130</v>
      </c>
      <c r="B744" s="83" t="s">
        <v>98</v>
      </c>
      <c r="C744" s="136">
        <v>235796</v>
      </c>
      <c r="D744" s="207" t="s">
        <v>628</v>
      </c>
      <c r="E744" s="208" t="s">
        <v>633</v>
      </c>
      <c r="F744" s="83" t="s">
        <v>108</v>
      </c>
      <c r="G744" s="85">
        <v>22744</v>
      </c>
      <c r="H744" s="83" t="s">
        <v>102</v>
      </c>
      <c r="I744" s="85">
        <v>39772</v>
      </c>
      <c r="J744" s="83" t="s">
        <v>228</v>
      </c>
      <c r="K744" s="216">
        <v>500095797901</v>
      </c>
      <c r="L744" s="83" t="s">
        <v>191</v>
      </c>
      <c r="M744" s="85">
        <v>43619</v>
      </c>
      <c r="N744" s="83">
        <v>-3001.6666666666702</v>
      </c>
      <c r="O744" s="83" t="s">
        <v>193</v>
      </c>
      <c r="P744" s="83" t="s">
        <v>181</v>
      </c>
      <c r="Q744" s="208" t="s">
        <v>8004</v>
      </c>
      <c r="R744" s="83" t="s">
        <v>102</v>
      </c>
      <c r="S744" s="83" t="s">
        <v>102</v>
      </c>
      <c r="T744" s="83" t="s">
        <v>133</v>
      </c>
      <c r="U744" s="83" t="s">
        <v>10277</v>
      </c>
      <c r="V744" s="83" t="s">
        <v>111</v>
      </c>
      <c r="W744" s="83" t="s">
        <v>105</v>
      </c>
      <c r="X744" s="86" t="s">
        <v>8004</v>
      </c>
      <c r="Y744" s="87" t="s">
        <v>102</v>
      </c>
      <c r="Z744" s="87" t="s">
        <v>102</v>
      </c>
      <c r="AA744" s="87" t="s">
        <v>133</v>
      </c>
      <c r="AB744" s="87" t="s">
        <v>10277</v>
      </c>
      <c r="AC744" s="87" t="s">
        <v>111</v>
      </c>
      <c r="AD744" s="87" t="s">
        <v>105</v>
      </c>
      <c r="AE744" s="87" t="s">
        <v>106</v>
      </c>
      <c r="AF744" s="86" t="s">
        <v>8004</v>
      </c>
      <c r="AG744" s="87" t="s">
        <v>486</v>
      </c>
      <c r="AH744" s="87" t="s">
        <v>10277</v>
      </c>
      <c r="AI744" s="87" t="s">
        <v>111</v>
      </c>
      <c r="AJ744" s="87" t="s">
        <v>204</v>
      </c>
      <c r="AK744" s="88"/>
      <c r="AL744" s="83" t="s">
        <v>107</v>
      </c>
      <c r="AM744" s="89" t="s">
        <v>454</v>
      </c>
      <c r="AN744" s="90" t="s">
        <v>416</v>
      </c>
      <c r="AO744" s="91" t="s">
        <v>642</v>
      </c>
      <c r="AP744" s="90">
        <v>8.3333333333332202</v>
      </c>
      <c r="AQ744" s="92" t="s">
        <v>102</v>
      </c>
      <c r="AR744" s="93" t="s">
        <v>102</v>
      </c>
      <c r="AS744" s="93" t="s">
        <v>102</v>
      </c>
      <c r="AT744" s="93" t="s">
        <v>102</v>
      </c>
      <c r="AU744" s="210" t="s">
        <v>644</v>
      </c>
      <c r="AV744" s="93" t="s">
        <v>185</v>
      </c>
      <c r="AW744" s="94" t="s">
        <v>102</v>
      </c>
      <c r="AX744" s="93" t="s">
        <v>183</v>
      </c>
      <c r="AY744" s="95" t="s">
        <v>111</v>
      </c>
      <c r="AZ744" s="93" t="s">
        <v>102</v>
      </c>
      <c r="BA744" s="93" t="s">
        <v>102</v>
      </c>
      <c r="BB744" s="93" t="s">
        <v>102</v>
      </c>
      <c r="BC744" s="93" t="s">
        <v>102</v>
      </c>
      <c r="BD744" s="96" t="s">
        <v>102</v>
      </c>
      <c r="BE744" s="90">
        <v>-361.16666666666703</v>
      </c>
      <c r="BF744" s="93" t="s">
        <v>102</v>
      </c>
      <c r="BG744" s="93" t="s">
        <v>102</v>
      </c>
      <c r="BH744" s="93" t="s">
        <v>102</v>
      </c>
      <c r="BI744" s="93" t="s">
        <v>102</v>
      </c>
      <c r="BJ744" s="210" t="s">
        <v>642</v>
      </c>
      <c r="BK744" s="93" t="s">
        <v>192</v>
      </c>
      <c r="BL744" s="97" t="s">
        <v>102</v>
      </c>
      <c r="BM744" s="93" t="s">
        <v>183</v>
      </c>
      <c r="BN744" s="93" t="s">
        <v>106</v>
      </c>
      <c r="BO744" s="93" t="s">
        <v>102</v>
      </c>
      <c r="BP744" s="98" t="s">
        <v>102</v>
      </c>
      <c r="BQ744" s="93" t="s">
        <v>102</v>
      </c>
      <c r="BR744" s="93" t="s">
        <v>102</v>
      </c>
      <c r="BS744" s="93" t="s">
        <v>102</v>
      </c>
      <c r="BT744" s="99" t="s">
        <v>591</v>
      </c>
      <c r="BU744" s="100" t="s">
        <v>11850</v>
      </c>
      <c r="BV744" s="101" t="s">
        <v>471</v>
      </c>
      <c r="BW744" s="136"/>
      <c r="BX744" s="103" t="s">
        <v>565</v>
      </c>
      <c r="BY744" s="104" t="s">
        <v>190</v>
      </c>
      <c r="BZ744" s="136"/>
      <c r="CA744" s="83" t="s">
        <v>599</v>
      </c>
      <c r="CB744" s="106" t="s">
        <v>647</v>
      </c>
      <c r="CC744" s="106" t="s">
        <v>11851</v>
      </c>
      <c r="CD744" s="107"/>
      <c r="CE744" s="108" t="s">
        <v>107</v>
      </c>
      <c r="CF744" s="108" t="s">
        <v>107</v>
      </c>
      <c r="CG744" s="109"/>
      <c r="CH744" s="110" t="s">
        <v>107</v>
      </c>
      <c r="CI744" s="111"/>
      <c r="CJ744" s="112">
        <v>6710</v>
      </c>
      <c r="CK744" s="113">
        <v>86</v>
      </c>
      <c r="CL744" s="114" t="s">
        <v>134</v>
      </c>
      <c r="CM744" s="114" t="s">
        <v>108</v>
      </c>
      <c r="CN744" s="114"/>
      <c r="CO744" s="115" t="s">
        <v>102</v>
      </c>
      <c r="CP744" s="115" t="s">
        <v>102</v>
      </c>
      <c r="CQ744" s="115" t="s">
        <v>102</v>
      </c>
      <c r="CR744" s="115" t="s">
        <v>102</v>
      </c>
      <c r="CS744" s="116"/>
      <c r="CT744" s="117" t="s">
        <v>109</v>
      </c>
      <c r="CU744" s="117" t="s">
        <v>109</v>
      </c>
      <c r="CV744" s="83">
        <v>740</v>
      </c>
      <c r="CW744" s="83" t="s">
        <v>108</v>
      </c>
      <c r="CX744" s="83">
        <v>740</v>
      </c>
      <c r="CY744" s="83" t="s">
        <v>108</v>
      </c>
      <c r="CZ744" s="83">
        <v>7068</v>
      </c>
      <c r="DA744" s="83" t="s">
        <v>419</v>
      </c>
      <c r="DB744" s="83" t="s">
        <v>130</v>
      </c>
      <c r="DC744" s="83" t="s">
        <v>499</v>
      </c>
      <c r="DD744" s="83">
        <v>1789</v>
      </c>
      <c r="DE744" s="83" t="s">
        <v>444</v>
      </c>
      <c r="DF744" s="83" t="s">
        <v>130</v>
      </c>
      <c r="DG744" s="83" t="s">
        <v>499</v>
      </c>
      <c r="DH744" s="83"/>
      <c r="DI744" s="83">
        <v>0</v>
      </c>
      <c r="DJ744" s="83">
        <v>1</v>
      </c>
      <c r="DK744" s="83">
        <v>0</v>
      </c>
      <c r="DL744" s="83">
        <v>0</v>
      </c>
      <c r="DM744" s="83">
        <v>0</v>
      </c>
      <c r="DN744" s="83">
        <v>0</v>
      </c>
      <c r="DO744" s="83">
        <v>0</v>
      </c>
      <c r="DP744" s="83">
        <v>0</v>
      </c>
      <c r="DQ744" s="83">
        <v>0</v>
      </c>
      <c r="DR744" s="83">
        <v>0</v>
      </c>
      <c r="DS744" s="83">
        <v>0</v>
      </c>
      <c r="DT744" s="83">
        <v>3</v>
      </c>
      <c r="DU744" s="83">
        <v>3</v>
      </c>
      <c r="DV744" s="83">
        <v>0</v>
      </c>
      <c r="DW744" s="83">
        <v>0</v>
      </c>
      <c r="DX744" s="83">
        <v>3</v>
      </c>
      <c r="DY744" s="85">
        <v>44386</v>
      </c>
      <c r="DZ744" s="83" t="s">
        <v>4791</v>
      </c>
      <c r="EA744" s="83" t="s">
        <v>102</v>
      </c>
      <c r="EB744" s="83" t="s">
        <v>482</v>
      </c>
      <c r="EC744" s="83">
        <v>740</v>
      </c>
      <c r="ED744" s="83" t="s">
        <v>483</v>
      </c>
      <c r="EE744" s="83">
        <v>1</v>
      </c>
      <c r="EF744" s="83">
        <v>0</v>
      </c>
      <c r="EG744" s="83">
        <v>0</v>
      </c>
      <c r="EH744" s="83" t="s">
        <v>109</v>
      </c>
      <c r="EI744" s="83" t="s">
        <v>108</v>
      </c>
      <c r="EJ744" s="83" t="s">
        <v>583</v>
      </c>
      <c r="EK744" s="83">
        <v>0</v>
      </c>
      <c r="EL744" s="83">
        <v>0</v>
      </c>
      <c r="EM744" s="83">
        <v>1</v>
      </c>
      <c r="EN744" s="83" t="s">
        <v>497</v>
      </c>
      <c r="EO744" s="83"/>
      <c r="EP744" s="83" t="s">
        <v>436</v>
      </c>
      <c r="EQ744" s="136">
        <v>1</v>
      </c>
      <c r="ER744" s="136">
        <v>1</v>
      </c>
      <c r="ES744" s="136">
        <v>1</v>
      </c>
      <c r="ET744" s="136">
        <v>1</v>
      </c>
      <c r="EU744" s="215" t="s">
        <v>269</v>
      </c>
      <c r="EV744" s="136">
        <v>1</v>
      </c>
      <c r="EW744" s="136">
        <v>1</v>
      </c>
      <c r="EX744" s="136">
        <v>1</v>
      </c>
      <c r="EY744" s="136">
        <v>1</v>
      </c>
      <c r="EZ744" s="136">
        <v>1</v>
      </c>
      <c r="FP744" s="215" t="s">
        <v>592</v>
      </c>
      <c r="FQ744" s="136" t="b">
        <v>1</v>
      </c>
      <c r="FR744" s="136" t="b">
        <v>1</v>
      </c>
      <c r="FS744" s="136" t="b">
        <v>1</v>
      </c>
      <c r="FT744" s="136" t="b">
        <v>1</v>
      </c>
      <c r="FX744" s="215" t="s">
        <v>269</v>
      </c>
    </row>
    <row r="745" spans="1:180" ht="60" customHeight="1" x14ac:dyDescent="0.55000000000000004">
      <c r="A745" s="83" t="s">
        <v>130</v>
      </c>
      <c r="B745" s="83" t="s">
        <v>98</v>
      </c>
      <c r="C745" s="136">
        <v>314425</v>
      </c>
      <c r="D745" s="207" t="s">
        <v>629</v>
      </c>
      <c r="E745" s="208" t="s">
        <v>634</v>
      </c>
      <c r="F745" s="83" t="s">
        <v>108</v>
      </c>
      <c r="G745" s="85">
        <v>26341</v>
      </c>
      <c r="H745" s="83" t="s">
        <v>102</v>
      </c>
      <c r="I745" s="85">
        <v>34633</v>
      </c>
      <c r="J745" s="83" t="s">
        <v>228</v>
      </c>
      <c r="K745" s="216">
        <v>114264981978</v>
      </c>
      <c r="L745" s="83" t="s">
        <v>191</v>
      </c>
      <c r="M745" s="85">
        <v>43642</v>
      </c>
      <c r="N745" s="83">
        <v>-3006.6666666666702</v>
      </c>
      <c r="O745" s="83" t="s">
        <v>193</v>
      </c>
      <c r="P745" s="83" t="s">
        <v>181</v>
      </c>
      <c r="Q745" s="208" t="s">
        <v>8008</v>
      </c>
      <c r="R745" s="83" t="s">
        <v>102</v>
      </c>
      <c r="S745" s="83" t="s">
        <v>102</v>
      </c>
      <c r="T745" s="83" t="s">
        <v>131</v>
      </c>
      <c r="U745" s="83" t="s">
        <v>10278</v>
      </c>
      <c r="V745" s="83" t="s">
        <v>104</v>
      </c>
      <c r="W745" s="83" t="s">
        <v>105</v>
      </c>
      <c r="X745" s="86" t="s">
        <v>8008</v>
      </c>
      <c r="Y745" s="87" t="s">
        <v>102</v>
      </c>
      <c r="Z745" s="87" t="s">
        <v>102</v>
      </c>
      <c r="AA745" s="87" t="s">
        <v>131</v>
      </c>
      <c r="AB745" s="87" t="s">
        <v>10278</v>
      </c>
      <c r="AC745" s="87" t="s">
        <v>104</v>
      </c>
      <c r="AD745" s="87" t="s">
        <v>105</v>
      </c>
      <c r="AE745" s="87" t="s">
        <v>106</v>
      </c>
      <c r="AF745" s="86" t="s">
        <v>8008</v>
      </c>
      <c r="AG745" s="87" t="s">
        <v>177</v>
      </c>
      <c r="AH745" s="87" t="s">
        <v>10278</v>
      </c>
      <c r="AI745" s="87" t="s">
        <v>104</v>
      </c>
      <c r="AJ745" s="87" t="s">
        <v>204</v>
      </c>
      <c r="AK745" s="88"/>
      <c r="AL745" s="83" t="s">
        <v>107</v>
      </c>
      <c r="AM745" s="89" t="s">
        <v>454</v>
      </c>
      <c r="AN745" s="90" t="s">
        <v>416</v>
      </c>
      <c r="AO745" s="91" t="s">
        <v>643</v>
      </c>
      <c r="AP745" s="90">
        <v>8.3333333333332202</v>
      </c>
      <c r="AQ745" s="92" t="s">
        <v>102</v>
      </c>
      <c r="AR745" s="93" t="s">
        <v>102</v>
      </c>
      <c r="AS745" s="93" t="s">
        <v>102</v>
      </c>
      <c r="AT745" s="93" t="s">
        <v>102</v>
      </c>
      <c r="AU745" s="210" t="s">
        <v>645</v>
      </c>
      <c r="AV745" s="93" t="s">
        <v>185</v>
      </c>
      <c r="AW745" s="94" t="s">
        <v>102</v>
      </c>
      <c r="AX745" s="93" t="s">
        <v>105</v>
      </c>
      <c r="AY745" s="95" t="s">
        <v>104</v>
      </c>
      <c r="AZ745" s="93" t="s">
        <v>102</v>
      </c>
      <c r="BA745" s="93" t="s">
        <v>102</v>
      </c>
      <c r="BB745" s="93" t="s">
        <v>102</v>
      </c>
      <c r="BC745" s="93" t="s">
        <v>102</v>
      </c>
      <c r="BD745" s="96" t="s">
        <v>102</v>
      </c>
      <c r="BE745" s="90">
        <v>-361.66666666666703</v>
      </c>
      <c r="BF745" s="93" t="s">
        <v>102</v>
      </c>
      <c r="BG745" s="93" t="s">
        <v>102</v>
      </c>
      <c r="BH745" s="93" t="s">
        <v>102</v>
      </c>
      <c r="BI745" s="93" t="s">
        <v>102</v>
      </c>
      <c r="BJ745" s="210" t="s">
        <v>643</v>
      </c>
      <c r="BK745" s="93" t="s">
        <v>196</v>
      </c>
      <c r="BL745" s="97" t="s">
        <v>102</v>
      </c>
      <c r="BM745" s="93" t="s">
        <v>105</v>
      </c>
      <c r="BN745" s="93" t="s">
        <v>596</v>
      </c>
      <c r="BO745" s="93" t="s">
        <v>102</v>
      </c>
      <c r="BP745" s="98" t="s">
        <v>102</v>
      </c>
      <c r="BQ745" s="93" t="s">
        <v>102</v>
      </c>
      <c r="BR745" s="93" t="s">
        <v>102</v>
      </c>
      <c r="BS745" s="93" t="s">
        <v>102</v>
      </c>
      <c r="BT745" s="99" t="s">
        <v>591</v>
      </c>
      <c r="BU745" s="100" t="s">
        <v>11852</v>
      </c>
      <c r="BV745" s="101" t="s">
        <v>471</v>
      </c>
      <c r="BW745" s="136"/>
      <c r="BX745" s="103" t="s">
        <v>565</v>
      </c>
      <c r="BY745" s="104" t="s">
        <v>190</v>
      </c>
      <c r="BZ745" s="136"/>
      <c r="CA745" s="83" t="s">
        <v>599</v>
      </c>
      <c r="CB745" s="106" t="s">
        <v>647</v>
      </c>
      <c r="CC745" s="106" t="s">
        <v>11853</v>
      </c>
      <c r="CD745" s="107"/>
      <c r="CE745" s="108" t="s">
        <v>107</v>
      </c>
      <c r="CF745" s="108" t="s">
        <v>107</v>
      </c>
      <c r="CG745" s="109"/>
      <c r="CH745" s="110" t="s">
        <v>107</v>
      </c>
      <c r="CI745" s="111"/>
      <c r="CJ745" s="112">
        <v>6710</v>
      </c>
      <c r="CK745" s="113">
        <v>86</v>
      </c>
      <c r="CL745" s="114" t="s">
        <v>134</v>
      </c>
      <c r="CM745" s="114" t="s">
        <v>108</v>
      </c>
      <c r="CN745" s="114"/>
      <c r="CO745" s="115" t="s">
        <v>102</v>
      </c>
      <c r="CP745" s="115" t="s">
        <v>102</v>
      </c>
      <c r="CQ745" s="115" t="s">
        <v>102</v>
      </c>
      <c r="CR745" s="115" t="s">
        <v>102</v>
      </c>
      <c r="CS745" s="116"/>
      <c r="CT745" s="117" t="s">
        <v>109</v>
      </c>
      <c r="CU745" s="117" t="s">
        <v>109</v>
      </c>
      <c r="CV745" s="83">
        <v>741</v>
      </c>
      <c r="CW745" s="83" t="s">
        <v>108</v>
      </c>
      <c r="CX745" s="83">
        <v>741</v>
      </c>
      <c r="CY745" s="83" t="s">
        <v>108</v>
      </c>
      <c r="CZ745" s="83">
        <v>7069</v>
      </c>
      <c r="DA745" s="83" t="s">
        <v>419</v>
      </c>
      <c r="DB745" s="83" t="s">
        <v>130</v>
      </c>
      <c r="DC745" s="83" t="s">
        <v>499</v>
      </c>
      <c r="DD745" s="83">
        <v>1790</v>
      </c>
      <c r="DE745" s="83" t="s">
        <v>444</v>
      </c>
      <c r="DF745" s="83" t="s">
        <v>130</v>
      </c>
      <c r="DG745" s="83" t="s">
        <v>499</v>
      </c>
      <c r="DH745" s="83"/>
      <c r="DI745" s="83">
        <v>0</v>
      </c>
      <c r="DJ745" s="83">
        <v>1</v>
      </c>
      <c r="DK745" s="83">
        <v>0</v>
      </c>
      <c r="DL745" s="83">
        <v>0</v>
      </c>
      <c r="DM745" s="83">
        <v>0</v>
      </c>
      <c r="DN745" s="83">
        <v>0</v>
      </c>
      <c r="DO745" s="83">
        <v>0</v>
      </c>
      <c r="DP745" s="83">
        <v>0</v>
      </c>
      <c r="DQ745" s="83">
        <v>0</v>
      </c>
      <c r="DR745" s="83">
        <v>0</v>
      </c>
      <c r="DS745" s="83">
        <v>0</v>
      </c>
      <c r="DT745" s="83">
        <v>3</v>
      </c>
      <c r="DU745" s="83">
        <v>3</v>
      </c>
      <c r="DV745" s="83">
        <v>0</v>
      </c>
      <c r="DW745" s="83">
        <v>0</v>
      </c>
      <c r="DX745" s="83">
        <v>3</v>
      </c>
      <c r="DY745" s="85">
        <v>44387</v>
      </c>
      <c r="DZ745" s="83" t="s">
        <v>4792</v>
      </c>
      <c r="EA745" s="83" t="s">
        <v>102</v>
      </c>
      <c r="EB745" s="83" t="s">
        <v>482</v>
      </c>
      <c r="EC745" s="83">
        <v>741</v>
      </c>
      <c r="ED745" s="83" t="s">
        <v>483</v>
      </c>
      <c r="EE745" s="83">
        <v>1</v>
      </c>
      <c r="EF745" s="83">
        <v>0</v>
      </c>
      <c r="EG745" s="83">
        <v>0</v>
      </c>
      <c r="EH745" s="83" t="s">
        <v>109</v>
      </c>
      <c r="EI745" s="83" t="s">
        <v>108</v>
      </c>
      <c r="EJ745" s="83" t="s">
        <v>583</v>
      </c>
      <c r="EK745" s="83">
        <v>0</v>
      </c>
      <c r="EL745" s="83">
        <v>0</v>
      </c>
      <c r="EM745" s="83">
        <v>1</v>
      </c>
      <c r="EN745" s="83" t="s">
        <v>497</v>
      </c>
      <c r="EO745" s="83"/>
      <c r="EP745" s="83" t="s">
        <v>436</v>
      </c>
      <c r="EQ745" s="136">
        <v>1</v>
      </c>
      <c r="ER745" s="136">
        <v>1</v>
      </c>
      <c r="ES745" s="136">
        <v>1</v>
      </c>
      <c r="ET745" s="136">
        <v>1</v>
      </c>
      <c r="EU745" s="215" t="s">
        <v>269</v>
      </c>
      <c r="EV745" s="136">
        <v>1</v>
      </c>
      <c r="EW745" s="136">
        <v>1</v>
      </c>
      <c r="EX745" s="136">
        <v>1</v>
      </c>
      <c r="EY745" s="136">
        <v>1</v>
      </c>
      <c r="EZ745" s="136">
        <v>1</v>
      </c>
      <c r="FP745" s="215" t="s">
        <v>592</v>
      </c>
      <c r="FQ745" s="136" t="b">
        <v>1</v>
      </c>
      <c r="FR745" s="136" t="b">
        <v>1</v>
      </c>
      <c r="FS745" s="136" t="b">
        <v>1</v>
      </c>
      <c r="FT745" s="136" t="b">
        <v>1</v>
      </c>
      <c r="FX745" s="215" t="s">
        <v>269</v>
      </c>
    </row>
    <row r="746" spans="1:180" ht="60" customHeight="1" x14ac:dyDescent="0.55000000000000004">
      <c r="A746" s="83" t="s">
        <v>130</v>
      </c>
      <c r="B746" s="83" t="s">
        <v>98</v>
      </c>
      <c r="C746" s="136">
        <v>288996</v>
      </c>
      <c r="D746" s="207" t="s">
        <v>627</v>
      </c>
      <c r="E746" s="208" t="s">
        <v>630</v>
      </c>
      <c r="F746" s="83" t="s">
        <v>108</v>
      </c>
      <c r="G746" s="85">
        <v>20621</v>
      </c>
      <c r="H746" s="83" t="s">
        <v>102</v>
      </c>
      <c r="I746" s="85">
        <v>39794</v>
      </c>
      <c r="J746" s="83" t="s">
        <v>228</v>
      </c>
      <c r="K746" s="216">
        <v>630306704334</v>
      </c>
      <c r="L746" s="83" t="s">
        <v>191</v>
      </c>
      <c r="M746" s="85">
        <v>43631</v>
      </c>
      <c r="N746" s="83">
        <v>-3011.6666666666702</v>
      </c>
      <c r="O746" s="83" t="s">
        <v>180</v>
      </c>
      <c r="P746" s="83" t="s">
        <v>181</v>
      </c>
      <c r="Q746" s="208" t="s">
        <v>8012</v>
      </c>
      <c r="R746" s="83" t="s">
        <v>102</v>
      </c>
      <c r="S746" s="83" t="s">
        <v>102</v>
      </c>
      <c r="T746" s="83" t="s">
        <v>199</v>
      </c>
      <c r="U746" s="83" t="s">
        <v>10279</v>
      </c>
      <c r="V746" s="83" t="s">
        <v>104</v>
      </c>
      <c r="W746" s="83" t="s">
        <v>105</v>
      </c>
      <c r="X746" s="86" t="s">
        <v>8012</v>
      </c>
      <c r="Y746" s="87" t="s">
        <v>102</v>
      </c>
      <c r="Z746" s="87" t="s">
        <v>102</v>
      </c>
      <c r="AA746" s="87" t="s">
        <v>199</v>
      </c>
      <c r="AB746" s="87" t="s">
        <v>10279</v>
      </c>
      <c r="AC746" s="87" t="s">
        <v>104</v>
      </c>
      <c r="AD746" s="87" t="s">
        <v>105</v>
      </c>
      <c r="AE746" s="87" t="s">
        <v>106</v>
      </c>
      <c r="AF746" s="86" t="s">
        <v>8012</v>
      </c>
      <c r="AG746" s="87" t="s">
        <v>489</v>
      </c>
      <c r="AH746" s="87" t="s">
        <v>10280</v>
      </c>
      <c r="AI746" s="87" t="s">
        <v>104</v>
      </c>
      <c r="AJ746" s="87" t="s">
        <v>204</v>
      </c>
      <c r="AK746" s="88"/>
      <c r="AL746" s="83" t="s">
        <v>107</v>
      </c>
      <c r="AM746" s="89" t="s">
        <v>454</v>
      </c>
      <c r="AN746" s="90" t="s">
        <v>416</v>
      </c>
      <c r="AO746" s="91" t="s">
        <v>641</v>
      </c>
      <c r="AP746" s="90">
        <v>8.3333333333332202</v>
      </c>
      <c r="AQ746" s="92" t="s">
        <v>211</v>
      </c>
      <c r="AR746" s="93" t="s">
        <v>102</v>
      </c>
      <c r="AS746" s="93" t="s">
        <v>102</v>
      </c>
      <c r="AT746" s="93" t="s">
        <v>102</v>
      </c>
      <c r="AU746" s="210" t="s">
        <v>641</v>
      </c>
      <c r="AV746" s="93" t="s">
        <v>192</v>
      </c>
      <c r="AW746" s="94" t="s">
        <v>102</v>
      </c>
      <c r="AX746" s="93" t="s">
        <v>105</v>
      </c>
      <c r="AY746" s="95" t="s">
        <v>188</v>
      </c>
      <c r="AZ746" s="93" t="s">
        <v>102</v>
      </c>
      <c r="BA746" s="93" t="s">
        <v>10281</v>
      </c>
      <c r="BB746" s="93" t="s">
        <v>102</v>
      </c>
      <c r="BC746" s="93" t="s">
        <v>102</v>
      </c>
      <c r="BD746" s="96" t="s">
        <v>102</v>
      </c>
      <c r="BE746" s="90">
        <v>-362.16666666666703</v>
      </c>
      <c r="BF746" s="93" t="s">
        <v>211</v>
      </c>
      <c r="BG746" s="93" t="s">
        <v>102</v>
      </c>
      <c r="BH746" s="93" t="s">
        <v>102</v>
      </c>
      <c r="BI746" s="93" t="s">
        <v>102</v>
      </c>
      <c r="BJ746" s="210" t="s">
        <v>646</v>
      </c>
      <c r="BK746" s="93" t="s">
        <v>182</v>
      </c>
      <c r="BL746" s="97" t="s">
        <v>102</v>
      </c>
      <c r="BM746" s="93" t="s">
        <v>105</v>
      </c>
      <c r="BN746" s="93" t="s">
        <v>104</v>
      </c>
      <c r="BO746" s="93" t="s">
        <v>102</v>
      </c>
      <c r="BP746" s="98">
        <v>20180454</v>
      </c>
      <c r="BQ746" s="93" t="s">
        <v>102</v>
      </c>
      <c r="BR746" s="93" t="s">
        <v>102</v>
      </c>
      <c r="BS746" s="93" t="s">
        <v>102</v>
      </c>
      <c r="BT746" s="99" t="s">
        <v>591</v>
      </c>
      <c r="BU746" s="100" t="s">
        <v>11854</v>
      </c>
      <c r="BV746" s="101" t="s">
        <v>471</v>
      </c>
      <c r="BW746" s="136"/>
      <c r="BX746" s="103" t="s">
        <v>565</v>
      </c>
      <c r="BY746" s="104" t="s">
        <v>190</v>
      </c>
      <c r="BZ746" s="136"/>
      <c r="CA746" s="83" t="s">
        <v>599</v>
      </c>
      <c r="CB746" s="106" t="s">
        <v>647</v>
      </c>
      <c r="CC746" s="106" t="s">
        <v>11855</v>
      </c>
      <c r="CD746" s="107"/>
      <c r="CE746" s="108" t="s">
        <v>107</v>
      </c>
      <c r="CF746" s="108" t="s">
        <v>107</v>
      </c>
      <c r="CG746" s="109"/>
      <c r="CH746" s="110" t="s">
        <v>107</v>
      </c>
      <c r="CI746" s="111"/>
      <c r="CJ746" s="112">
        <v>6710</v>
      </c>
      <c r="CK746" s="113">
        <v>86</v>
      </c>
      <c r="CL746" s="114" t="s">
        <v>134</v>
      </c>
      <c r="CM746" s="114" t="s">
        <v>108</v>
      </c>
      <c r="CN746" s="114"/>
      <c r="CO746" s="115" t="s">
        <v>102</v>
      </c>
      <c r="CP746" s="115" t="s">
        <v>102</v>
      </c>
      <c r="CQ746" s="115" t="s">
        <v>102</v>
      </c>
      <c r="CR746" s="115" t="s">
        <v>102</v>
      </c>
      <c r="CS746" s="116"/>
      <c r="CT746" s="117" t="s">
        <v>109</v>
      </c>
      <c r="CU746" s="117" t="s">
        <v>109</v>
      </c>
      <c r="CV746" s="83">
        <v>742</v>
      </c>
      <c r="CW746" s="83" t="s">
        <v>108</v>
      </c>
      <c r="CX746" s="83">
        <v>742</v>
      </c>
      <c r="CY746" s="83" t="s">
        <v>108</v>
      </c>
      <c r="CZ746" s="83">
        <v>7070</v>
      </c>
      <c r="DA746" s="83" t="s">
        <v>419</v>
      </c>
      <c r="DB746" s="83" t="s">
        <v>130</v>
      </c>
      <c r="DC746" s="83" t="s">
        <v>499</v>
      </c>
      <c r="DD746" s="83">
        <v>1791</v>
      </c>
      <c r="DE746" s="83" t="s">
        <v>444</v>
      </c>
      <c r="DF746" s="83" t="s">
        <v>130</v>
      </c>
      <c r="DG746" s="83" t="s">
        <v>499</v>
      </c>
      <c r="DH746" s="83"/>
      <c r="DI746" s="83">
        <v>0</v>
      </c>
      <c r="DJ746" s="83">
        <v>1</v>
      </c>
      <c r="DK746" s="83">
        <v>0</v>
      </c>
      <c r="DL746" s="83">
        <v>0</v>
      </c>
      <c r="DM746" s="83">
        <v>0</v>
      </c>
      <c r="DN746" s="83">
        <v>0</v>
      </c>
      <c r="DO746" s="83">
        <v>0</v>
      </c>
      <c r="DP746" s="83">
        <v>0</v>
      </c>
      <c r="DQ746" s="83">
        <v>0</v>
      </c>
      <c r="DR746" s="83">
        <v>0</v>
      </c>
      <c r="DS746" s="83">
        <v>0</v>
      </c>
      <c r="DT746" s="83">
        <v>3</v>
      </c>
      <c r="DU746" s="83">
        <v>3</v>
      </c>
      <c r="DV746" s="83">
        <v>0</v>
      </c>
      <c r="DW746" s="83">
        <v>0</v>
      </c>
      <c r="DX746" s="83">
        <v>3</v>
      </c>
      <c r="DY746" s="85">
        <v>44388</v>
      </c>
      <c r="DZ746" s="83" t="s">
        <v>4793</v>
      </c>
      <c r="EA746" s="83" t="s">
        <v>102</v>
      </c>
      <c r="EB746" s="83" t="s">
        <v>482</v>
      </c>
      <c r="EC746" s="83">
        <v>742</v>
      </c>
      <c r="ED746" s="83" t="s">
        <v>483</v>
      </c>
      <c r="EE746" s="83">
        <v>1</v>
      </c>
      <c r="EF746" s="83">
        <v>0</v>
      </c>
      <c r="EG746" s="83">
        <v>0</v>
      </c>
      <c r="EH746" s="83" t="s">
        <v>109</v>
      </c>
      <c r="EI746" s="83" t="s">
        <v>108</v>
      </c>
      <c r="EJ746" s="83" t="s">
        <v>583</v>
      </c>
      <c r="EK746" s="83">
        <v>0</v>
      </c>
      <c r="EL746" s="83">
        <v>0</v>
      </c>
      <c r="EM746" s="83">
        <v>1</v>
      </c>
      <c r="EN746" s="83" t="s">
        <v>497</v>
      </c>
      <c r="EO746" s="83"/>
      <c r="EP746" s="83" t="s">
        <v>436</v>
      </c>
      <c r="EQ746" s="136">
        <v>1</v>
      </c>
      <c r="ER746" s="136">
        <v>1</v>
      </c>
      <c r="ES746" s="136">
        <v>1</v>
      </c>
      <c r="ET746" s="136">
        <v>1</v>
      </c>
      <c r="EU746" s="215" t="s">
        <v>269</v>
      </c>
      <c r="EV746" s="136">
        <v>1</v>
      </c>
      <c r="EW746" s="136">
        <v>1</v>
      </c>
      <c r="EX746" s="136">
        <v>1</v>
      </c>
      <c r="EY746" s="136">
        <v>1</v>
      </c>
      <c r="EZ746" s="136">
        <v>1</v>
      </c>
      <c r="FP746" s="215" t="s">
        <v>592</v>
      </c>
      <c r="FQ746" s="136" t="b">
        <v>1</v>
      </c>
      <c r="FR746" s="136" t="b">
        <v>1</v>
      </c>
      <c r="FS746" s="136" t="b">
        <v>1</v>
      </c>
      <c r="FT746" s="136" t="b">
        <v>1</v>
      </c>
      <c r="FX746" s="215" t="s">
        <v>269</v>
      </c>
    </row>
    <row r="747" spans="1:180" ht="60" customHeight="1" x14ac:dyDescent="0.55000000000000004">
      <c r="A747" s="83" t="s">
        <v>130</v>
      </c>
      <c r="B747" s="83" t="s">
        <v>98</v>
      </c>
      <c r="C747" s="136">
        <v>843275</v>
      </c>
      <c r="D747" s="207" t="s">
        <v>628</v>
      </c>
      <c r="E747" s="208" t="s">
        <v>633</v>
      </c>
      <c r="F747" s="83" t="s">
        <v>108</v>
      </c>
      <c r="G747" s="85">
        <v>22744</v>
      </c>
      <c r="H747" s="83" t="s">
        <v>102</v>
      </c>
      <c r="I747" s="85">
        <v>39772</v>
      </c>
      <c r="J747" s="83" t="s">
        <v>228</v>
      </c>
      <c r="K747" s="216">
        <v>680310902388</v>
      </c>
      <c r="L747" s="83" t="s">
        <v>191</v>
      </c>
      <c r="M747" s="85">
        <v>43619</v>
      </c>
      <c r="N747" s="83">
        <v>-3016.6666666666702</v>
      </c>
      <c r="O747" s="83" t="s">
        <v>193</v>
      </c>
      <c r="P747" s="83" t="s">
        <v>181</v>
      </c>
      <c r="Q747" s="208" t="s">
        <v>8016</v>
      </c>
      <c r="R747" s="83" t="s">
        <v>102</v>
      </c>
      <c r="S747" s="83" t="s">
        <v>102</v>
      </c>
      <c r="T747" s="83" t="s">
        <v>133</v>
      </c>
      <c r="U747" s="83" t="s">
        <v>10282</v>
      </c>
      <c r="V747" s="83" t="s">
        <v>111</v>
      </c>
      <c r="W747" s="83" t="s">
        <v>105</v>
      </c>
      <c r="X747" s="86" t="s">
        <v>8016</v>
      </c>
      <c r="Y747" s="87" t="s">
        <v>102</v>
      </c>
      <c r="Z747" s="87" t="s">
        <v>102</v>
      </c>
      <c r="AA747" s="87" t="s">
        <v>133</v>
      </c>
      <c r="AB747" s="87" t="s">
        <v>10282</v>
      </c>
      <c r="AC747" s="87" t="s">
        <v>111</v>
      </c>
      <c r="AD747" s="87" t="s">
        <v>105</v>
      </c>
      <c r="AE747" s="87" t="s">
        <v>106</v>
      </c>
      <c r="AF747" s="86" t="s">
        <v>8016</v>
      </c>
      <c r="AG747" s="87" t="s">
        <v>486</v>
      </c>
      <c r="AH747" s="87" t="s">
        <v>10282</v>
      </c>
      <c r="AI747" s="87" t="s">
        <v>111</v>
      </c>
      <c r="AJ747" s="87" t="s">
        <v>204</v>
      </c>
      <c r="AK747" s="88"/>
      <c r="AL747" s="83" t="s">
        <v>107</v>
      </c>
      <c r="AM747" s="89" t="s">
        <v>454</v>
      </c>
      <c r="AN747" s="90" t="s">
        <v>416</v>
      </c>
      <c r="AO747" s="91" t="s">
        <v>642</v>
      </c>
      <c r="AP747" s="90">
        <v>8.3333333333332202</v>
      </c>
      <c r="AQ747" s="92" t="s">
        <v>102</v>
      </c>
      <c r="AR747" s="93" t="s">
        <v>102</v>
      </c>
      <c r="AS747" s="93" t="s">
        <v>102</v>
      </c>
      <c r="AT747" s="93" t="s">
        <v>102</v>
      </c>
      <c r="AU747" s="210" t="s">
        <v>644</v>
      </c>
      <c r="AV747" s="93" t="s">
        <v>185</v>
      </c>
      <c r="AW747" s="94" t="s">
        <v>102</v>
      </c>
      <c r="AX747" s="93" t="s">
        <v>183</v>
      </c>
      <c r="AY747" s="95" t="s">
        <v>111</v>
      </c>
      <c r="AZ747" s="93" t="s">
        <v>102</v>
      </c>
      <c r="BA747" s="93" t="s">
        <v>102</v>
      </c>
      <c r="BB747" s="93" t="s">
        <v>102</v>
      </c>
      <c r="BC747" s="93" t="s">
        <v>102</v>
      </c>
      <c r="BD747" s="96" t="s">
        <v>102</v>
      </c>
      <c r="BE747" s="90">
        <v>-362.66666666666703</v>
      </c>
      <c r="BF747" s="93" t="s">
        <v>102</v>
      </c>
      <c r="BG747" s="93" t="s">
        <v>102</v>
      </c>
      <c r="BH747" s="93" t="s">
        <v>102</v>
      </c>
      <c r="BI747" s="93" t="s">
        <v>102</v>
      </c>
      <c r="BJ747" s="210" t="s">
        <v>642</v>
      </c>
      <c r="BK747" s="93" t="s">
        <v>192</v>
      </c>
      <c r="BL747" s="97" t="s">
        <v>102</v>
      </c>
      <c r="BM747" s="93" t="s">
        <v>183</v>
      </c>
      <c r="BN747" s="93" t="s">
        <v>106</v>
      </c>
      <c r="BO747" s="93" t="s">
        <v>102</v>
      </c>
      <c r="BP747" s="98" t="s">
        <v>102</v>
      </c>
      <c r="BQ747" s="93" t="s">
        <v>102</v>
      </c>
      <c r="BR747" s="93" t="s">
        <v>102</v>
      </c>
      <c r="BS747" s="93" t="s">
        <v>102</v>
      </c>
      <c r="BT747" s="99" t="s">
        <v>591</v>
      </c>
      <c r="BU747" s="100" t="s">
        <v>11856</v>
      </c>
      <c r="BV747" s="101" t="s">
        <v>471</v>
      </c>
      <c r="BW747" s="136"/>
      <c r="BX747" s="103" t="s">
        <v>565</v>
      </c>
      <c r="BY747" s="104" t="s">
        <v>190</v>
      </c>
      <c r="BZ747" s="136"/>
      <c r="CA747" s="83" t="s">
        <v>599</v>
      </c>
      <c r="CB747" s="106" t="s">
        <v>647</v>
      </c>
      <c r="CC747" s="106" t="s">
        <v>11857</v>
      </c>
      <c r="CD747" s="107"/>
      <c r="CE747" s="108" t="s">
        <v>107</v>
      </c>
      <c r="CF747" s="108" t="s">
        <v>107</v>
      </c>
      <c r="CG747" s="109"/>
      <c r="CH747" s="110" t="s">
        <v>107</v>
      </c>
      <c r="CI747" s="111"/>
      <c r="CJ747" s="112">
        <v>6710</v>
      </c>
      <c r="CK747" s="113">
        <v>86</v>
      </c>
      <c r="CL747" s="114" t="s">
        <v>134</v>
      </c>
      <c r="CM747" s="114" t="s">
        <v>108</v>
      </c>
      <c r="CN747" s="114"/>
      <c r="CO747" s="115" t="s">
        <v>102</v>
      </c>
      <c r="CP747" s="115" t="s">
        <v>102</v>
      </c>
      <c r="CQ747" s="115" t="s">
        <v>102</v>
      </c>
      <c r="CR747" s="115" t="s">
        <v>102</v>
      </c>
      <c r="CS747" s="116"/>
      <c r="CT747" s="117" t="s">
        <v>109</v>
      </c>
      <c r="CU747" s="117" t="s">
        <v>109</v>
      </c>
      <c r="CV747" s="83">
        <v>743</v>
      </c>
      <c r="CW747" s="83" t="s">
        <v>108</v>
      </c>
      <c r="CX747" s="83">
        <v>743</v>
      </c>
      <c r="CY747" s="83" t="s">
        <v>108</v>
      </c>
      <c r="CZ747" s="83">
        <v>7071</v>
      </c>
      <c r="DA747" s="83" t="s">
        <v>419</v>
      </c>
      <c r="DB747" s="83" t="s">
        <v>130</v>
      </c>
      <c r="DC747" s="83" t="s">
        <v>499</v>
      </c>
      <c r="DD747" s="83">
        <v>1792</v>
      </c>
      <c r="DE747" s="83" t="s">
        <v>444</v>
      </c>
      <c r="DF747" s="83" t="s">
        <v>130</v>
      </c>
      <c r="DG747" s="83" t="s">
        <v>499</v>
      </c>
      <c r="DH747" s="83"/>
      <c r="DI747" s="83">
        <v>0</v>
      </c>
      <c r="DJ747" s="83">
        <v>1</v>
      </c>
      <c r="DK747" s="83">
        <v>0</v>
      </c>
      <c r="DL747" s="83">
        <v>0</v>
      </c>
      <c r="DM747" s="83">
        <v>0</v>
      </c>
      <c r="DN747" s="83">
        <v>0</v>
      </c>
      <c r="DO747" s="83">
        <v>0</v>
      </c>
      <c r="DP747" s="83">
        <v>0</v>
      </c>
      <c r="DQ747" s="83">
        <v>0</v>
      </c>
      <c r="DR747" s="83">
        <v>0</v>
      </c>
      <c r="DS747" s="83">
        <v>0</v>
      </c>
      <c r="DT747" s="83">
        <v>3</v>
      </c>
      <c r="DU747" s="83">
        <v>3</v>
      </c>
      <c r="DV747" s="83">
        <v>0</v>
      </c>
      <c r="DW747" s="83">
        <v>0</v>
      </c>
      <c r="DX747" s="83">
        <v>3</v>
      </c>
      <c r="DY747" s="85">
        <v>44389</v>
      </c>
      <c r="DZ747" s="83" t="s">
        <v>4794</v>
      </c>
      <c r="EA747" s="83" t="s">
        <v>102</v>
      </c>
      <c r="EB747" s="83" t="s">
        <v>482</v>
      </c>
      <c r="EC747" s="83">
        <v>743</v>
      </c>
      <c r="ED747" s="83" t="s">
        <v>483</v>
      </c>
      <c r="EE747" s="83">
        <v>1</v>
      </c>
      <c r="EF747" s="83">
        <v>0</v>
      </c>
      <c r="EG747" s="83">
        <v>0</v>
      </c>
      <c r="EH747" s="83" t="s">
        <v>109</v>
      </c>
      <c r="EI747" s="83" t="s">
        <v>108</v>
      </c>
      <c r="EJ747" s="83" t="s">
        <v>583</v>
      </c>
      <c r="EK747" s="83">
        <v>0</v>
      </c>
      <c r="EL747" s="83">
        <v>0</v>
      </c>
      <c r="EM747" s="83">
        <v>1</v>
      </c>
      <c r="EN747" s="83" t="s">
        <v>497</v>
      </c>
      <c r="EO747" s="83"/>
      <c r="EP747" s="83" t="s">
        <v>436</v>
      </c>
      <c r="EQ747" s="136">
        <v>1</v>
      </c>
      <c r="ER747" s="136">
        <v>1</v>
      </c>
      <c r="ES747" s="136">
        <v>1</v>
      </c>
      <c r="ET747" s="136">
        <v>1</v>
      </c>
      <c r="EU747" s="215" t="s">
        <v>269</v>
      </c>
      <c r="EV747" s="136">
        <v>1</v>
      </c>
      <c r="EW747" s="136">
        <v>1</v>
      </c>
      <c r="EX747" s="136">
        <v>1</v>
      </c>
      <c r="EY747" s="136">
        <v>1</v>
      </c>
      <c r="EZ747" s="136">
        <v>1</v>
      </c>
      <c r="FP747" s="215" t="s">
        <v>592</v>
      </c>
      <c r="FQ747" s="136" t="b">
        <v>1</v>
      </c>
      <c r="FR747" s="136" t="b">
        <v>1</v>
      </c>
      <c r="FS747" s="136" t="b">
        <v>1</v>
      </c>
      <c r="FT747" s="136" t="b">
        <v>1</v>
      </c>
      <c r="FX747" s="215" t="s">
        <v>269</v>
      </c>
    </row>
    <row r="748" spans="1:180" ht="60" customHeight="1" x14ac:dyDescent="0.55000000000000004">
      <c r="A748" s="83" t="s">
        <v>130</v>
      </c>
      <c r="B748" s="83" t="s">
        <v>98</v>
      </c>
      <c r="C748" s="136">
        <v>865723</v>
      </c>
      <c r="D748" s="207" t="s">
        <v>629</v>
      </c>
      <c r="E748" s="208" t="s">
        <v>634</v>
      </c>
      <c r="F748" s="83" t="s">
        <v>108</v>
      </c>
      <c r="G748" s="85">
        <v>26341</v>
      </c>
      <c r="H748" s="83" t="s">
        <v>102</v>
      </c>
      <c r="I748" s="85">
        <v>34633</v>
      </c>
      <c r="J748" s="83" t="s">
        <v>228</v>
      </c>
      <c r="K748" s="216">
        <v>516201247518</v>
      </c>
      <c r="L748" s="83" t="s">
        <v>191</v>
      </c>
      <c r="M748" s="85">
        <v>43642</v>
      </c>
      <c r="N748" s="83">
        <v>-3021.6666666666702</v>
      </c>
      <c r="O748" s="83" t="s">
        <v>193</v>
      </c>
      <c r="P748" s="83" t="s">
        <v>181</v>
      </c>
      <c r="Q748" s="208" t="s">
        <v>8020</v>
      </c>
      <c r="R748" s="83" t="s">
        <v>102</v>
      </c>
      <c r="S748" s="83" t="s">
        <v>102</v>
      </c>
      <c r="T748" s="83" t="s">
        <v>131</v>
      </c>
      <c r="U748" s="83" t="s">
        <v>10283</v>
      </c>
      <c r="V748" s="83" t="s">
        <v>104</v>
      </c>
      <c r="W748" s="83" t="s">
        <v>105</v>
      </c>
      <c r="X748" s="86" t="s">
        <v>8020</v>
      </c>
      <c r="Y748" s="87" t="s">
        <v>102</v>
      </c>
      <c r="Z748" s="87" t="s">
        <v>102</v>
      </c>
      <c r="AA748" s="87" t="s">
        <v>131</v>
      </c>
      <c r="AB748" s="87" t="s">
        <v>10283</v>
      </c>
      <c r="AC748" s="87" t="s">
        <v>104</v>
      </c>
      <c r="AD748" s="87" t="s">
        <v>105</v>
      </c>
      <c r="AE748" s="87" t="s">
        <v>106</v>
      </c>
      <c r="AF748" s="86" t="s">
        <v>8020</v>
      </c>
      <c r="AG748" s="87" t="s">
        <v>177</v>
      </c>
      <c r="AH748" s="87" t="s">
        <v>10283</v>
      </c>
      <c r="AI748" s="87" t="s">
        <v>104</v>
      </c>
      <c r="AJ748" s="87" t="s">
        <v>204</v>
      </c>
      <c r="AK748" s="88"/>
      <c r="AL748" s="83" t="s">
        <v>107</v>
      </c>
      <c r="AM748" s="89" t="s">
        <v>454</v>
      </c>
      <c r="AN748" s="90" t="s">
        <v>416</v>
      </c>
      <c r="AO748" s="91" t="s">
        <v>643</v>
      </c>
      <c r="AP748" s="90">
        <v>8.3333333333332202</v>
      </c>
      <c r="AQ748" s="92" t="s">
        <v>102</v>
      </c>
      <c r="AR748" s="93" t="s">
        <v>102</v>
      </c>
      <c r="AS748" s="93" t="s">
        <v>102</v>
      </c>
      <c r="AT748" s="93" t="s">
        <v>102</v>
      </c>
      <c r="AU748" s="210" t="s">
        <v>645</v>
      </c>
      <c r="AV748" s="93" t="s">
        <v>185</v>
      </c>
      <c r="AW748" s="94" t="s">
        <v>102</v>
      </c>
      <c r="AX748" s="93" t="s">
        <v>105</v>
      </c>
      <c r="AY748" s="95" t="s">
        <v>104</v>
      </c>
      <c r="AZ748" s="93" t="s">
        <v>102</v>
      </c>
      <c r="BA748" s="93" t="s">
        <v>102</v>
      </c>
      <c r="BB748" s="93" t="s">
        <v>102</v>
      </c>
      <c r="BC748" s="93" t="s">
        <v>102</v>
      </c>
      <c r="BD748" s="96" t="s">
        <v>102</v>
      </c>
      <c r="BE748" s="90">
        <v>-363.16666666666703</v>
      </c>
      <c r="BF748" s="93" t="s">
        <v>102</v>
      </c>
      <c r="BG748" s="93" t="s">
        <v>102</v>
      </c>
      <c r="BH748" s="93" t="s">
        <v>102</v>
      </c>
      <c r="BI748" s="93" t="s">
        <v>102</v>
      </c>
      <c r="BJ748" s="210" t="s">
        <v>643</v>
      </c>
      <c r="BK748" s="93" t="s">
        <v>196</v>
      </c>
      <c r="BL748" s="97" t="s">
        <v>102</v>
      </c>
      <c r="BM748" s="93" t="s">
        <v>105</v>
      </c>
      <c r="BN748" s="93" t="s">
        <v>596</v>
      </c>
      <c r="BO748" s="93" t="s">
        <v>102</v>
      </c>
      <c r="BP748" s="98" t="s">
        <v>102</v>
      </c>
      <c r="BQ748" s="93" t="s">
        <v>102</v>
      </c>
      <c r="BR748" s="93" t="s">
        <v>102</v>
      </c>
      <c r="BS748" s="93" t="s">
        <v>102</v>
      </c>
      <c r="BT748" s="99" t="s">
        <v>591</v>
      </c>
      <c r="BU748" s="100" t="s">
        <v>11858</v>
      </c>
      <c r="BV748" s="101" t="s">
        <v>471</v>
      </c>
      <c r="BW748" s="136"/>
      <c r="BX748" s="103" t="s">
        <v>565</v>
      </c>
      <c r="BY748" s="104" t="s">
        <v>190</v>
      </c>
      <c r="BZ748" s="136"/>
      <c r="CA748" s="83" t="s">
        <v>599</v>
      </c>
      <c r="CB748" s="106" t="s">
        <v>647</v>
      </c>
      <c r="CC748" s="106" t="s">
        <v>11859</v>
      </c>
      <c r="CD748" s="107"/>
      <c r="CE748" s="108" t="s">
        <v>107</v>
      </c>
      <c r="CF748" s="108" t="s">
        <v>107</v>
      </c>
      <c r="CG748" s="109"/>
      <c r="CH748" s="110" t="s">
        <v>107</v>
      </c>
      <c r="CI748" s="111"/>
      <c r="CJ748" s="112">
        <v>6710</v>
      </c>
      <c r="CK748" s="113">
        <v>86</v>
      </c>
      <c r="CL748" s="114" t="s">
        <v>134</v>
      </c>
      <c r="CM748" s="114" t="s">
        <v>108</v>
      </c>
      <c r="CN748" s="114"/>
      <c r="CO748" s="115" t="s">
        <v>102</v>
      </c>
      <c r="CP748" s="115" t="s">
        <v>102</v>
      </c>
      <c r="CQ748" s="115" t="s">
        <v>102</v>
      </c>
      <c r="CR748" s="115" t="s">
        <v>102</v>
      </c>
      <c r="CS748" s="116"/>
      <c r="CT748" s="117" t="s">
        <v>109</v>
      </c>
      <c r="CU748" s="117" t="s">
        <v>109</v>
      </c>
      <c r="CV748" s="83">
        <v>744</v>
      </c>
      <c r="CW748" s="83" t="s">
        <v>108</v>
      </c>
      <c r="CX748" s="83">
        <v>744</v>
      </c>
      <c r="CY748" s="83" t="s">
        <v>108</v>
      </c>
      <c r="CZ748" s="83">
        <v>7072</v>
      </c>
      <c r="DA748" s="83" t="s">
        <v>419</v>
      </c>
      <c r="DB748" s="83" t="s">
        <v>130</v>
      </c>
      <c r="DC748" s="83" t="s">
        <v>499</v>
      </c>
      <c r="DD748" s="83">
        <v>1793</v>
      </c>
      <c r="DE748" s="83" t="s">
        <v>444</v>
      </c>
      <c r="DF748" s="83" t="s">
        <v>130</v>
      </c>
      <c r="DG748" s="83" t="s">
        <v>499</v>
      </c>
      <c r="DH748" s="83"/>
      <c r="DI748" s="83">
        <v>0</v>
      </c>
      <c r="DJ748" s="83">
        <v>1</v>
      </c>
      <c r="DK748" s="83">
        <v>0</v>
      </c>
      <c r="DL748" s="83">
        <v>0</v>
      </c>
      <c r="DM748" s="83">
        <v>0</v>
      </c>
      <c r="DN748" s="83">
        <v>0</v>
      </c>
      <c r="DO748" s="83">
        <v>0</v>
      </c>
      <c r="DP748" s="83">
        <v>0</v>
      </c>
      <c r="DQ748" s="83">
        <v>0</v>
      </c>
      <c r="DR748" s="83">
        <v>0</v>
      </c>
      <c r="DS748" s="83">
        <v>0</v>
      </c>
      <c r="DT748" s="83">
        <v>3</v>
      </c>
      <c r="DU748" s="83">
        <v>3</v>
      </c>
      <c r="DV748" s="83">
        <v>0</v>
      </c>
      <c r="DW748" s="83">
        <v>0</v>
      </c>
      <c r="DX748" s="83">
        <v>3</v>
      </c>
      <c r="DY748" s="85">
        <v>44390</v>
      </c>
      <c r="DZ748" s="83" t="s">
        <v>4795</v>
      </c>
      <c r="EA748" s="83" t="s">
        <v>102</v>
      </c>
      <c r="EB748" s="83" t="s">
        <v>482</v>
      </c>
      <c r="EC748" s="83">
        <v>744</v>
      </c>
      <c r="ED748" s="83" t="s">
        <v>483</v>
      </c>
      <c r="EE748" s="83">
        <v>1</v>
      </c>
      <c r="EF748" s="83">
        <v>0</v>
      </c>
      <c r="EG748" s="83">
        <v>0</v>
      </c>
      <c r="EH748" s="83" t="s">
        <v>109</v>
      </c>
      <c r="EI748" s="83" t="s">
        <v>108</v>
      </c>
      <c r="EJ748" s="83" t="s">
        <v>583</v>
      </c>
      <c r="EK748" s="83">
        <v>0</v>
      </c>
      <c r="EL748" s="83">
        <v>0</v>
      </c>
      <c r="EM748" s="83">
        <v>1</v>
      </c>
      <c r="EN748" s="83" t="s">
        <v>497</v>
      </c>
      <c r="EO748" s="83"/>
      <c r="EP748" s="83" t="s">
        <v>436</v>
      </c>
      <c r="EQ748" s="136">
        <v>1</v>
      </c>
      <c r="ER748" s="136">
        <v>1</v>
      </c>
      <c r="ES748" s="136">
        <v>1</v>
      </c>
      <c r="ET748" s="136">
        <v>1</v>
      </c>
      <c r="EU748" s="215" t="s">
        <v>269</v>
      </c>
      <c r="EV748" s="136">
        <v>1</v>
      </c>
      <c r="EW748" s="136">
        <v>1</v>
      </c>
      <c r="EX748" s="136">
        <v>1</v>
      </c>
      <c r="EY748" s="136">
        <v>1</v>
      </c>
      <c r="EZ748" s="136">
        <v>1</v>
      </c>
      <c r="FP748" s="215" t="s">
        <v>592</v>
      </c>
      <c r="FQ748" s="136" t="b">
        <v>1</v>
      </c>
      <c r="FR748" s="136" t="b">
        <v>1</v>
      </c>
      <c r="FS748" s="136" t="b">
        <v>1</v>
      </c>
      <c r="FT748" s="136" t="b">
        <v>1</v>
      </c>
      <c r="FX748" s="215" t="s">
        <v>269</v>
      </c>
    </row>
    <row r="749" spans="1:180" ht="60" customHeight="1" x14ac:dyDescent="0.55000000000000004">
      <c r="A749" s="83" t="s">
        <v>130</v>
      </c>
      <c r="B749" s="83" t="s">
        <v>98</v>
      </c>
      <c r="C749" s="136">
        <v>542680</v>
      </c>
      <c r="D749" s="207" t="s">
        <v>627</v>
      </c>
      <c r="E749" s="208" t="s">
        <v>630</v>
      </c>
      <c r="F749" s="83" t="s">
        <v>108</v>
      </c>
      <c r="G749" s="85">
        <v>20621</v>
      </c>
      <c r="H749" s="83" t="s">
        <v>102</v>
      </c>
      <c r="I749" s="85">
        <v>39794</v>
      </c>
      <c r="J749" s="83" t="s">
        <v>228</v>
      </c>
      <c r="K749" s="216">
        <v>367319952983</v>
      </c>
      <c r="L749" s="83" t="s">
        <v>191</v>
      </c>
      <c r="M749" s="85">
        <v>43631</v>
      </c>
      <c r="N749" s="83">
        <v>-3026.6666666666702</v>
      </c>
      <c r="O749" s="83" t="s">
        <v>180</v>
      </c>
      <c r="P749" s="83" t="s">
        <v>181</v>
      </c>
      <c r="Q749" s="208" t="s">
        <v>8024</v>
      </c>
      <c r="R749" s="83" t="s">
        <v>102</v>
      </c>
      <c r="S749" s="83" t="s">
        <v>102</v>
      </c>
      <c r="T749" s="83" t="s">
        <v>199</v>
      </c>
      <c r="U749" s="83" t="s">
        <v>10284</v>
      </c>
      <c r="V749" s="83" t="s">
        <v>104</v>
      </c>
      <c r="W749" s="83" t="s">
        <v>105</v>
      </c>
      <c r="X749" s="86" t="s">
        <v>8024</v>
      </c>
      <c r="Y749" s="87" t="s">
        <v>102</v>
      </c>
      <c r="Z749" s="87" t="s">
        <v>102</v>
      </c>
      <c r="AA749" s="87" t="s">
        <v>199</v>
      </c>
      <c r="AB749" s="87" t="s">
        <v>10284</v>
      </c>
      <c r="AC749" s="87" t="s">
        <v>104</v>
      </c>
      <c r="AD749" s="87" t="s">
        <v>105</v>
      </c>
      <c r="AE749" s="87" t="s">
        <v>106</v>
      </c>
      <c r="AF749" s="86" t="s">
        <v>8024</v>
      </c>
      <c r="AG749" s="87" t="s">
        <v>489</v>
      </c>
      <c r="AH749" s="87" t="s">
        <v>10285</v>
      </c>
      <c r="AI749" s="87" t="s">
        <v>104</v>
      </c>
      <c r="AJ749" s="87" t="s">
        <v>204</v>
      </c>
      <c r="AK749" s="88"/>
      <c r="AL749" s="83" t="s">
        <v>107</v>
      </c>
      <c r="AM749" s="89" t="s">
        <v>454</v>
      </c>
      <c r="AN749" s="90" t="s">
        <v>416</v>
      </c>
      <c r="AO749" s="91" t="s">
        <v>641</v>
      </c>
      <c r="AP749" s="90">
        <v>8.3333333333332202</v>
      </c>
      <c r="AQ749" s="92" t="s">
        <v>211</v>
      </c>
      <c r="AR749" s="93" t="s">
        <v>102</v>
      </c>
      <c r="AS749" s="93" t="s">
        <v>102</v>
      </c>
      <c r="AT749" s="93" t="s">
        <v>102</v>
      </c>
      <c r="AU749" s="210" t="s">
        <v>641</v>
      </c>
      <c r="AV749" s="93" t="s">
        <v>192</v>
      </c>
      <c r="AW749" s="94" t="s">
        <v>102</v>
      </c>
      <c r="AX749" s="93" t="s">
        <v>105</v>
      </c>
      <c r="AY749" s="95" t="s">
        <v>188</v>
      </c>
      <c r="AZ749" s="93" t="s">
        <v>102</v>
      </c>
      <c r="BA749" s="93" t="s">
        <v>10286</v>
      </c>
      <c r="BB749" s="93" t="s">
        <v>102</v>
      </c>
      <c r="BC749" s="93" t="s">
        <v>102</v>
      </c>
      <c r="BD749" s="96" t="s">
        <v>102</v>
      </c>
      <c r="BE749" s="90">
        <v>-363.66666666666703</v>
      </c>
      <c r="BF749" s="93" t="s">
        <v>211</v>
      </c>
      <c r="BG749" s="93" t="s">
        <v>102</v>
      </c>
      <c r="BH749" s="93" t="s">
        <v>102</v>
      </c>
      <c r="BI749" s="93" t="s">
        <v>102</v>
      </c>
      <c r="BJ749" s="210" t="s">
        <v>646</v>
      </c>
      <c r="BK749" s="93" t="s">
        <v>182</v>
      </c>
      <c r="BL749" s="97" t="s">
        <v>102</v>
      </c>
      <c r="BM749" s="93" t="s">
        <v>105</v>
      </c>
      <c r="BN749" s="93" t="s">
        <v>104</v>
      </c>
      <c r="BO749" s="93" t="s">
        <v>102</v>
      </c>
      <c r="BP749" s="98">
        <v>20180455</v>
      </c>
      <c r="BQ749" s="93" t="s">
        <v>102</v>
      </c>
      <c r="BR749" s="93" t="s">
        <v>102</v>
      </c>
      <c r="BS749" s="93" t="s">
        <v>102</v>
      </c>
      <c r="BT749" s="99" t="s">
        <v>591</v>
      </c>
      <c r="BU749" s="100" t="s">
        <v>11860</v>
      </c>
      <c r="BV749" s="101" t="s">
        <v>471</v>
      </c>
      <c r="BW749" s="136"/>
      <c r="BX749" s="103" t="s">
        <v>565</v>
      </c>
      <c r="BY749" s="104" t="s">
        <v>190</v>
      </c>
      <c r="BZ749" s="136"/>
      <c r="CA749" s="83" t="s">
        <v>599</v>
      </c>
      <c r="CB749" s="106" t="s">
        <v>647</v>
      </c>
      <c r="CC749" s="106" t="s">
        <v>11861</v>
      </c>
      <c r="CD749" s="107"/>
      <c r="CE749" s="108" t="s">
        <v>107</v>
      </c>
      <c r="CF749" s="108" t="s">
        <v>107</v>
      </c>
      <c r="CG749" s="109"/>
      <c r="CH749" s="110" t="s">
        <v>107</v>
      </c>
      <c r="CI749" s="111"/>
      <c r="CJ749" s="112">
        <v>6710</v>
      </c>
      <c r="CK749" s="113">
        <v>86</v>
      </c>
      <c r="CL749" s="114" t="s">
        <v>134</v>
      </c>
      <c r="CM749" s="114" t="s">
        <v>108</v>
      </c>
      <c r="CN749" s="114"/>
      <c r="CO749" s="115" t="s">
        <v>102</v>
      </c>
      <c r="CP749" s="115" t="s">
        <v>102</v>
      </c>
      <c r="CQ749" s="115" t="s">
        <v>102</v>
      </c>
      <c r="CR749" s="115" t="s">
        <v>102</v>
      </c>
      <c r="CS749" s="116"/>
      <c r="CT749" s="117" t="s">
        <v>109</v>
      </c>
      <c r="CU749" s="117" t="s">
        <v>109</v>
      </c>
      <c r="CV749" s="83">
        <v>745</v>
      </c>
      <c r="CW749" s="83" t="s">
        <v>108</v>
      </c>
      <c r="CX749" s="83">
        <v>745</v>
      </c>
      <c r="CY749" s="83" t="s">
        <v>108</v>
      </c>
      <c r="CZ749" s="83">
        <v>7073</v>
      </c>
      <c r="DA749" s="83" t="s">
        <v>419</v>
      </c>
      <c r="DB749" s="83" t="s">
        <v>130</v>
      </c>
      <c r="DC749" s="83" t="s">
        <v>499</v>
      </c>
      <c r="DD749" s="83">
        <v>1794</v>
      </c>
      <c r="DE749" s="83" t="s">
        <v>444</v>
      </c>
      <c r="DF749" s="83" t="s">
        <v>130</v>
      </c>
      <c r="DG749" s="83" t="s">
        <v>499</v>
      </c>
      <c r="DH749" s="83"/>
      <c r="DI749" s="83">
        <v>0</v>
      </c>
      <c r="DJ749" s="83">
        <v>1</v>
      </c>
      <c r="DK749" s="83">
        <v>0</v>
      </c>
      <c r="DL749" s="83">
        <v>0</v>
      </c>
      <c r="DM749" s="83">
        <v>0</v>
      </c>
      <c r="DN749" s="83">
        <v>0</v>
      </c>
      <c r="DO749" s="83">
        <v>0</v>
      </c>
      <c r="DP749" s="83">
        <v>0</v>
      </c>
      <c r="DQ749" s="83">
        <v>0</v>
      </c>
      <c r="DR749" s="83">
        <v>0</v>
      </c>
      <c r="DS749" s="83">
        <v>0</v>
      </c>
      <c r="DT749" s="83">
        <v>3</v>
      </c>
      <c r="DU749" s="83">
        <v>3</v>
      </c>
      <c r="DV749" s="83">
        <v>0</v>
      </c>
      <c r="DW749" s="83">
        <v>0</v>
      </c>
      <c r="DX749" s="83">
        <v>3</v>
      </c>
      <c r="DY749" s="85">
        <v>44391</v>
      </c>
      <c r="DZ749" s="83" t="s">
        <v>4796</v>
      </c>
      <c r="EA749" s="83" t="s">
        <v>102</v>
      </c>
      <c r="EB749" s="83" t="s">
        <v>482</v>
      </c>
      <c r="EC749" s="83">
        <v>745</v>
      </c>
      <c r="ED749" s="83" t="s">
        <v>483</v>
      </c>
      <c r="EE749" s="83">
        <v>1</v>
      </c>
      <c r="EF749" s="83">
        <v>0</v>
      </c>
      <c r="EG749" s="83">
        <v>0</v>
      </c>
      <c r="EH749" s="83" t="s">
        <v>109</v>
      </c>
      <c r="EI749" s="83" t="s">
        <v>108</v>
      </c>
      <c r="EJ749" s="83" t="s">
        <v>583</v>
      </c>
      <c r="EK749" s="83">
        <v>0</v>
      </c>
      <c r="EL749" s="83">
        <v>0</v>
      </c>
      <c r="EM749" s="83">
        <v>1</v>
      </c>
      <c r="EN749" s="83" t="s">
        <v>497</v>
      </c>
      <c r="EO749" s="83"/>
      <c r="EP749" s="83" t="s">
        <v>436</v>
      </c>
      <c r="EQ749" s="136">
        <v>1</v>
      </c>
      <c r="ER749" s="136">
        <v>1</v>
      </c>
      <c r="ES749" s="136">
        <v>1</v>
      </c>
      <c r="ET749" s="136">
        <v>1</v>
      </c>
      <c r="EU749" s="215" t="s">
        <v>269</v>
      </c>
      <c r="EV749" s="136">
        <v>1</v>
      </c>
      <c r="EW749" s="136">
        <v>1</v>
      </c>
      <c r="EX749" s="136">
        <v>1</v>
      </c>
      <c r="EY749" s="136">
        <v>1</v>
      </c>
      <c r="EZ749" s="136">
        <v>1</v>
      </c>
      <c r="FP749" s="215" t="s">
        <v>592</v>
      </c>
      <c r="FQ749" s="136" t="b">
        <v>1</v>
      </c>
      <c r="FR749" s="136" t="b">
        <v>1</v>
      </c>
      <c r="FS749" s="136" t="b">
        <v>1</v>
      </c>
      <c r="FT749" s="136" t="b">
        <v>1</v>
      </c>
      <c r="FX749" s="215" t="s">
        <v>269</v>
      </c>
    </row>
    <row r="750" spans="1:180" ht="60" customHeight="1" x14ac:dyDescent="0.55000000000000004">
      <c r="A750" s="83" t="s">
        <v>130</v>
      </c>
      <c r="B750" s="83" t="s">
        <v>98</v>
      </c>
      <c r="C750" s="136">
        <v>493665</v>
      </c>
      <c r="D750" s="207" t="s">
        <v>628</v>
      </c>
      <c r="E750" s="208" t="s">
        <v>633</v>
      </c>
      <c r="F750" s="83" t="s">
        <v>108</v>
      </c>
      <c r="G750" s="85">
        <v>22744</v>
      </c>
      <c r="H750" s="83" t="s">
        <v>102</v>
      </c>
      <c r="I750" s="85">
        <v>39772</v>
      </c>
      <c r="J750" s="83" t="s">
        <v>228</v>
      </c>
      <c r="K750" s="216">
        <v>172440455501</v>
      </c>
      <c r="L750" s="83" t="s">
        <v>191</v>
      </c>
      <c r="M750" s="85">
        <v>43619</v>
      </c>
      <c r="N750" s="83">
        <v>-3031.6666666666702</v>
      </c>
      <c r="O750" s="83" t="s">
        <v>193</v>
      </c>
      <c r="P750" s="83" t="s">
        <v>181</v>
      </c>
      <c r="Q750" s="208" t="s">
        <v>8028</v>
      </c>
      <c r="R750" s="83" t="s">
        <v>102</v>
      </c>
      <c r="S750" s="83" t="s">
        <v>102</v>
      </c>
      <c r="T750" s="83" t="s">
        <v>133</v>
      </c>
      <c r="U750" s="83" t="s">
        <v>10287</v>
      </c>
      <c r="V750" s="83" t="s">
        <v>111</v>
      </c>
      <c r="W750" s="83" t="s">
        <v>105</v>
      </c>
      <c r="X750" s="86" t="s">
        <v>8028</v>
      </c>
      <c r="Y750" s="87" t="s">
        <v>102</v>
      </c>
      <c r="Z750" s="87" t="s">
        <v>102</v>
      </c>
      <c r="AA750" s="87" t="s">
        <v>133</v>
      </c>
      <c r="AB750" s="87" t="s">
        <v>10287</v>
      </c>
      <c r="AC750" s="87" t="s">
        <v>111</v>
      </c>
      <c r="AD750" s="87" t="s">
        <v>105</v>
      </c>
      <c r="AE750" s="87" t="s">
        <v>106</v>
      </c>
      <c r="AF750" s="86" t="s">
        <v>8028</v>
      </c>
      <c r="AG750" s="87" t="s">
        <v>486</v>
      </c>
      <c r="AH750" s="87" t="s">
        <v>10287</v>
      </c>
      <c r="AI750" s="87" t="s">
        <v>111</v>
      </c>
      <c r="AJ750" s="87" t="s">
        <v>204</v>
      </c>
      <c r="AK750" s="88"/>
      <c r="AL750" s="83" t="s">
        <v>107</v>
      </c>
      <c r="AM750" s="89" t="s">
        <v>454</v>
      </c>
      <c r="AN750" s="90" t="s">
        <v>416</v>
      </c>
      <c r="AO750" s="91" t="s">
        <v>642</v>
      </c>
      <c r="AP750" s="90">
        <v>8.3333333333332202</v>
      </c>
      <c r="AQ750" s="92" t="s">
        <v>102</v>
      </c>
      <c r="AR750" s="93" t="s">
        <v>102</v>
      </c>
      <c r="AS750" s="93" t="s">
        <v>102</v>
      </c>
      <c r="AT750" s="93" t="s">
        <v>102</v>
      </c>
      <c r="AU750" s="210" t="s">
        <v>644</v>
      </c>
      <c r="AV750" s="93" t="s">
        <v>185</v>
      </c>
      <c r="AW750" s="94" t="s">
        <v>102</v>
      </c>
      <c r="AX750" s="93" t="s">
        <v>183</v>
      </c>
      <c r="AY750" s="95" t="s">
        <v>111</v>
      </c>
      <c r="AZ750" s="93" t="s">
        <v>102</v>
      </c>
      <c r="BA750" s="93" t="s">
        <v>102</v>
      </c>
      <c r="BB750" s="93" t="s">
        <v>102</v>
      </c>
      <c r="BC750" s="93" t="s">
        <v>102</v>
      </c>
      <c r="BD750" s="96" t="s">
        <v>102</v>
      </c>
      <c r="BE750" s="90">
        <v>-364.16666666666703</v>
      </c>
      <c r="BF750" s="93" t="s">
        <v>102</v>
      </c>
      <c r="BG750" s="93" t="s">
        <v>102</v>
      </c>
      <c r="BH750" s="93" t="s">
        <v>102</v>
      </c>
      <c r="BI750" s="93" t="s">
        <v>102</v>
      </c>
      <c r="BJ750" s="210" t="s">
        <v>642</v>
      </c>
      <c r="BK750" s="93" t="s">
        <v>192</v>
      </c>
      <c r="BL750" s="97" t="s">
        <v>102</v>
      </c>
      <c r="BM750" s="93" t="s">
        <v>183</v>
      </c>
      <c r="BN750" s="93" t="s">
        <v>106</v>
      </c>
      <c r="BO750" s="93" t="s">
        <v>102</v>
      </c>
      <c r="BP750" s="98" t="s">
        <v>102</v>
      </c>
      <c r="BQ750" s="93" t="s">
        <v>102</v>
      </c>
      <c r="BR750" s="93" t="s">
        <v>102</v>
      </c>
      <c r="BS750" s="93" t="s">
        <v>102</v>
      </c>
      <c r="BT750" s="99" t="s">
        <v>591</v>
      </c>
      <c r="BU750" s="100" t="s">
        <v>11862</v>
      </c>
      <c r="BV750" s="101" t="s">
        <v>471</v>
      </c>
      <c r="BW750" s="136"/>
      <c r="BX750" s="103" t="s">
        <v>565</v>
      </c>
      <c r="BY750" s="104" t="s">
        <v>190</v>
      </c>
      <c r="BZ750" s="136"/>
      <c r="CA750" s="83" t="s">
        <v>599</v>
      </c>
      <c r="CB750" s="106" t="s">
        <v>647</v>
      </c>
      <c r="CC750" s="106" t="s">
        <v>11863</v>
      </c>
      <c r="CD750" s="107"/>
      <c r="CE750" s="108" t="s">
        <v>107</v>
      </c>
      <c r="CF750" s="108" t="s">
        <v>107</v>
      </c>
      <c r="CG750" s="109"/>
      <c r="CH750" s="110" t="s">
        <v>107</v>
      </c>
      <c r="CI750" s="111"/>
      <c r="CJ750" s="112">
        <v>6710</v>
      </c>
      <c r="CK750" s="113">
        <v>86</v>
      </c>
      <c r="CL750" s="114" t="s">
        <v>134</v>
      </c>
      <c r="CM750" s="114" t="s">
        <v>108</v>
      </c>
      <c r="CN750" s="114"/>
      <c r="CO750" s="115" t="s">
        <v>102</v>
      </c>
      <c r="CP750" s="115" t="s">
        <v>102</v>
      </c>
      <c r="CQ750" s="115" t="s">
        <v>102</v>
      </c>
      <c r="CR750" s="115" t="s">
        <v>102</v>
      </c>
      <c r="CS750" s="116"/>
      <c r="CT750" s="117" t="s">
        <v>109</v>
      </c>
      <c r="CU750" s="117" t="s">
        <v>109</v>
      </c>
      <c r="CV750" s="83">
        <v>746</v>
      </c>
      <c r="CW750" s="83" t="s">
        <v>108</v>
      </c>
      <c r="CX750" s="83">
        <v>746</v>
      </c>
      <c r="CY750" s="83" t="s">
        <v>108</v>
      </c>
      <c r="CZ750" s="83">
        <v>7074</v>
      </c>
      <c r="DA750" s="83" t="s">
        <v>419</v>
      </c>
      <c r="DB750" s="83" t="s">
        <v>130</v>
      </c>
      <c r="DC750" s="83" t="s">
        <v>499</v>
      </c>
      <c r="DD750" s="83">
        <v>1795</v>
      </c>
      <c r="DE750" s="83" t="s">
        <v>444</v>
      </c>
      <c r="DF750" s="83" t="s">
        <v>130</v>
      </c>
      <c r="DG750" s="83" t="s">
        <v>499</v>
      </c>
      <c r="DH750" s="83"/>
      <c r="DI750" s="83">
        <v>0</v>
      </c>
      <c r="DJ750" s="83">
        <v>1</v>
      </c>
      <c r="DK750" s="83">
        <v>0</v>
      </c>
      <c r="DL750" s="83">
        <v>0</v>
      </c>
      <c r="DM750" s="83">
        <v>0</v>
      </c>
      <c r="DN750" s="83">
        <v>0</v>
      </c>
      <c r="DO750" s="83">
        <v>0</v>
      </c>
      <c r="DP750" s="83">
        <v>0</v>
      </c>
      <c r="DQ750" s="83">
        <v>0</v>
      </c>
      <c r="DR750" s="83">
        <v>0</v>
      </c>
      <c r="DS750" s="83">
        <v>0</v>
      </c>
      <c r="DT750" s="83">
        <v>3</v>
      </c>
      <c r="DU750" s="83">
        <v>3</v>
      </c>
      <c r="DV750" s="83">
        <v>0</v>
      </c>
      <c r="DW750" s="83">
        <v>0</v>
      </c>
      <c r="DX750" s="83">
        <v>3</v>
      </c>
      <c r="DY750" s="85">
        <v>44392</v>
      </c>
      <c r="DZ750" s="83" t="s">
        <v>4797</v>
      </c>
      <c r="EA750" s="83" t="s">
        <v>102</v>
      </c>
      <c r="EB750" s="83" t="s">
        <v>482</v>
      </c>
      <c r="EC750" s="83">
        <v>746</v>
      </c>
      <c r="ED750" s="83" t="s">
        <v>483</v>
      </c>
      <c r="EE750" s="83">
        <v>1</v>
      </c>
      <c r="EF750" s="83">
        <v>0</v>
      </c>
      <c r="EG750" s="83">
        <v>0</v>
      </c>
      <c r="EH750" s="83" t="s">
        <v>109</v>
      </c>
      <c r="EI750" s="83" t="s">
        <v>108</v>
      </c>
      <c r="EJ750" s="83" t="s">
        <v>583</v>
      </c>
      <c r="EK750" s="83">
        <v>0</v>
      </c>
      <c r="EL750" s="83">
        <v>0</v>
      </c>
      <c r="EM750" s="83">
        <v>1</v>
      </c>
      <c r="EN750" s="83" t="s">
        <v>497</v>
      </c>
      <c r="EO750" s="83"/>
      <c r="EP750" s="83" t="s">
        <v>436</v>
      </c>
      <c r="EQ750" s="136">
        <v>1</v>
      </c>
      <c r="ER750" s="136">
        <v>1</v>
      </c>
      <c r="ES750" s="136">
        <v>1</v>
      </c>
      <c r="ET750" s="136">
        <v>1</v>
      </c>
      <c r="EU750" s="215" t="s">
        <v>269</v>
      </c>
      <c r="EV750" s="136">
        <v>1</v>
      </c>
      <c r="EW750" s="136">
        <v>1</v>
      </c>
      <c r="EX750" s="136">
        <v>1</v>
      </c>
      <c r="EY750" s="136">
        <v>1</v>
      </c>
      <c r="EZ750" s="136">
        <v>1</v>
      </c>
      <c r="FP750" s="215" t="s">
        <v>592</v>
      </c>
      <c r="FQ750" s="136" t="b">
        <v>1</v>
      </c>
      <c r="FR750" s="136" t="b">
        <v>1</v>
      </c>
      <c r="FS750" s="136" t="b">
        <v>1</v>
      </c>
      <c r="FT750" s="136" t="b">
        <v>1</v>
      </c>
      <c r="FX750" s="215" t="s">
        <v>269</v>
      </c>
    </row>
    <row r="751" spans="1:180" ht="60" customHeight="1" x14ac:dyDescent="0.55000000000000004">
      <c r="A751" s="83" t="s">
        <v>130</v>
      </c>
      <c r="B751" s="83" t="s">
        <v>98</v>
      </c>
      <c r="C751" s="136">
        <v>308726</v>
      </c>
      <c r="D751" s="207" t="s">
        <v>629</v>
      </c>
      <c r="E751" s="208" t="s">
        <v>634</v>
      </c>
      <c r="F751" s="83" t="s">
        <v>108</v>
      </c>
      <c r="G751" s="85">
        <v>26341</v>
      </c>
      <c r="H751" s="83" t="s">
        <v>102</v>
      </c>
      <c r="I751" s="85">
        <v>34633</v>
      </c>
      <c r="J751" s="83" t="s">
        <v>228</v>
      </c>
      <c r="K751" s="216">
        <v>213388836832</v>
      </c>
      <c r="L751" s="83" t="s">
        <v>191</v>
      </c>
      <c r="M751" s="85">
        <v>43642</v>
      </c>
      <c r="N751" s="83">
        <v>-3036.6666666666702</v>
      </c>
      <c r="O751" s="83" t="s">
        <v>193</v>
      </c>
      <c r="P751" s="83" t="s">
        <v>181</v>
      </c>
      <c r="Q751" s="208" t="s">
        <v>8032</v>
      </c>
      <c r="R751" s="83" t="s">
        <v>102</v>
      </c>
      <c r="S751" s="83" t="s">
        <v>102</v>
      </c>
      <c r="T751" s="83" t="s">
        <v>131</v>
      </c>
      <c r="U751" s="83" t="s">
        <v>10288</v>
      </c>
      <c r="V751" s="83" t="s">
        <v>104</v>
      </c>
      <c r="W751" s="83" t="s">
        <v>105</v>
      </c>
      <c r="X751" s="86" t="s">
        <v>8032</v>
      </c>
      <c r="Y751" s="87" t="s">
        <v>102</v>
      </c>
      <c r="Z751" s="87" t="s">
        <v>102</v>
      </c>
      <c r="AA751" s="87" t="s">
        <v>131</v>
      </c>
      <c r="AB751" s="87" t="s">
        <v>10288</v>
      </c>
      <c r="AC751" s="87" t="s">
        <v>104</v>
      </c>
      <c r="AD751" s="87" t="s">
        <v>105</v>
      </c>
      <c r="AE751" s="87" t="s">
        <v>106</v>
      </c>
      <c r="AF751" s="86" t="s">
        <v>8032</v>
      </c>
      <c r="AG751" s="87" t="s">
        <v>177</v>
      </c>
      <c r="AH751" s="87" t="s">
        <v>10288</v>
      </c>
      <c r="AI751" s="87" t="s">
        <v>104</v>
      </c>
      <c r="AJ751" s="87" t="s">
        <v>204</v>
      </c>
      <c r="AK751" s="88"/>
      <c r="AL751" s="83" t="s">
        <v>107</v>
      </c>
      <c r="AM751" s="89" t="s">
        <v>454</v>
      </c>
      <c r="AN751" s="90" t="s">
        <v>416</v>
      </c>
      <c r="AO751" s="91" t="s">
        <v>643</v>
      </c>
      <c r="AP751" s="90">
        <v>8.3333333333332202</v>
      </c>
      <c r="AQ751" s="92" t="s">
        <v>102</v>
      </c>
      <c r="AR751" s="93" t="s">
        <v>102</v>
      </c>
      <c r="AS751" s="93" t="s">
        <v>102</v>
      </c>
      <c r="AT751" s="93" t="s">
        <v>102</v>
      </c>
      <c r="AU751" s="210" t="s">
        <v>645</v>
      </c>
      <c r="AV751" s="93" t="s">
        <v>185</v>
      </c>
      <c r="AW751" s="94" t="s">
        <v>102</v>
      </c>
      <c r="AX751" s="93" t="s">
        <v>105</v>
      </c>
      <c r="AY751" s="95" t="s">
        <v>104</v>
      </c>
      <c r="AZ751" s="93" t="s">
        <v>102</v>
      </c>
      <c r="BA751" s="93" t="s">
        <v>102</v>
      </c>
      <c r="BB751" s="93" t="s">
        <v>102</v>
      </c>
      <c r="BC751" s="93" t="s">
        <v>102</v>
      </c>
      <c r="BD751" s="96" t="s">
        <v>102</v>
      </c>
      <c r="BE751" s="90">
        <v>-364.66666666666703</v>
      </c>
      <c r="BF751" s="93" t="s">
        <v>102</v>
      </c>
      <c r="BG751" s="93" t="s">
        <v>102</v>
      </c>
      <c r="BH751" s="93" t="s">
        <v>102</v>
      </c>
      <c r="BI751" s="93" t="s">
        <v>102</v>
      </c>
      <c r="BJ751" s="210" t="s">
        <v>643</v>
      </c>
      <c r="BK751" s="93" t="s">
        <v>196</v>
      </c>
      <c r="BL751" s="97" t="s">
        <v>102</v>
      </c>
      <c r="BM751" s="93" t="s">
        <v>105</v>
      </c>
      <c r="BN751" s="93" t="s">
        <v>596</v>
      </c>
      <c r="BO751" s="93" t="s">
        <v>102</v>
      </c>
      <c r="BP751" s="98" t="s">
        <v>102</v>
      </c>
      <c r="BQ751" s="93" t="s">
        <v>102</v>
      </c>
      <c r="BR751" s="93" t="s">
        <v>102</v>
      </c>
      <c r="BS751" s="93" t="s">
        <v>102</v>
      </c>
      <c r="BT751" s="99" t="s">
        <v>591</v>
      </c>
      <c r="BU751" s="100" t="s">
        <v>11864</v>
      </c>
      <c r="BV751" s="101" t="s">
        <v>471</v>
      </c>
      <c r="BW751" s="136"/>
      <c r="BX751" s="103" t="s">
        <v>565</v>
      </c>
      <c r="BY751" s="104" t="s">
        <v>190</v>
      </c>
      <c r="BZ751" s="136"/>
      <c r="CA751" s="83" t="s">
        <v>599</v>
      </c>
      <c r="CB751" s="106" t="s">
        <v>647</v>
      </c>
      <c r="CC751" s="106" t="s">
        <v>11865</v>
      </c>
      <c r="CD751" s="107"/>
      <c r="CE751" s="108" t="s">
        <v>107</v>
      </c>
      <c r="CF751" s="108" t="s">
        <v>107</v>
      </c>
      <c r="CG751" s="109"/>
      <c r="CH751" s="110" t="s">
        <v>107</v>
      </c>
      <c r="CI751" s="111"/>
      <c r="CJ751" s="112">
        <v>6710</v>
      </c>
      <c r="CK751" s="113">
        <v>86</v>
      </c>
      <c r="CL751" s="114" t="s">
        <v>134</v>
      </c>
      <c r="CM751" s="114" t="s">
        <v>108</v>
      </c>
      <c r="CN751" s="114"/>
      <c r="CO751" s="115" t="s">
        <v>102</v>
      </c>
      <c r="CP751" s="115" t="s">
        <v>102</v>
      </c>
      <c r="CQ751" s="115" t="s">
        <v>102</v>
      </c>
      <c r="CR751" s="115" t="s">
        <v>102</v>
      </c>
      <c r="CS751" s="116"/>
      <c r="CT751" s="117" t="s">
        <v>109</v>
      </c>
      <c r="CU751" s="117" t="s">
        <v>109</v>
      </c>
      <c r="CV751" s="83">
        <v>747</v>
      </c>
      <c r="CW751" s="83" t="s">
        <v>108</v>
      </c>
      <c r="CX751" s="83">
        <v>747</v>
      </c>
      <c r="CY751" s="83" t="s">
        <v>108</v>
      </c>
      <c r="CZ751" s="83">
        <v>7075</v>
      </c>
      <c r="DA751" s="83" t="s">
        <v>419</v>
      </c>
      <c r="DB751" s="83" t="s">
        <v>130</v>
      </c>
      <c r="DC751" s="83" t="s">
        <v>499</v>
      </c>
      <c r="DD751" s="83">
        <v>1796</v>
      </c>
      <c r="DE751" s="83" t="s">
        <v>444</v>
      </c>
      <c r="DF751" s="83" t="s">
        <v>130</v>
      </c>
      <c r="DG751" s="83" t="s">
        <v>499</v>
      </c>
      <c r="DH751" s="83"/>
      <c r="DI751" s="83">
        <v>0</v>
      </c>
      <c r="DJ751" s="83">
        <v>1</v>
      </c>
      <c r="DK751" s="83">
        <v>0</v>
      </c>
      <c r="DL751" s="83">
        <v>0</v>
      </c>
      <c r="DM751" s="83">
        <v>0</v>
      </c>
      <c r="DN751" s="83">
        <v>0</v>
      </c>
      <c r="DO751" s="83">
        <v>0</v>
      </c>
      <c r="DP751" s="83">
        <v>0</v>
      </c>
      <c r="DQ751" s="83">
        <v>0</v>
      </c>
      <c r="DR751" s="83">
        <v>0</v>
      </c>
      <c r="DS751" s="83">
        <v>0</v>
      </c>
      <c r="DT751" s="83">
        <v>3</v>
      </c>
      <c r="DU751" s="83">
        <v>3</v>
      </c>
      <c r="DV751" s="83">
        <v>0</v>
      </c>
      <c r="DW751" s="83">
        <v>0</v>
      </c>
      <c r="DX751" s="83">
        <v>3</v>
      </c>
      <c r="DY751" s="85">
        <v>44393</v>
      </c>
      <c r="DZ751" s="83" t="s">
        <v>4798</v>
      </c>
      <c r="EA751" s="83" t="s">
        <v>102</v>
      </c>
      <c r="EB751" s="83" t="s">
        <v>482</v>
      </c>
      <c r="EC751" s="83">
        <v>747</v>
      </c>
      <c r="ED751" s="83" t="s">
        <v>483</v>
      </c>
      <c r="EE751" s="83">
        <v>1</v>
      </c>
      <c r="EF751" s="83">
        <v>0</v>
      </c>
      <c r="EG751" s="83">
        <v>0</v>
      </c>
      <c r="EH751" s="83" t="s">
        <v>109</v>
      </c>
      <c r="EI751" s="83" t="s">
        <v>108</v>
      </c>
      <c r="EJ751" s="83" t="s">
        <v>583</v>
      </c>
      <c r="EK751" s="83">
        <v>0</v>
      </c>
      <c r="EL751" s="83">
        <v>0</v>
      </c>
      <c r="EM751" s="83">
        <v>1</v>
      </c>
      <c r="EN751" s="83" t="s">
        <v>497</v>
      </c>
      <c r="EO751" s="83"/>
      <c r="EP751" s="83" t="s">
        <v>436</v>
      </c>
      <c r="EQ751" s="136">
        <v>1</v>
      </c>
      <c r="ER751" s="136">
        <v>1</v>
      </c>
      <c r="ES751" s="136">
        <v>1</v>
      </c>
      <c r="ET751" s="136">
        <v>1</v>
      </c>
      <c r="EU751" s="215" t="s">
        <v>269</v>
      </c>
      <c r="EV751" s="136">
        <v>1</v>
      </c>
      <c r="EW751" s="136">
        <v>1</v>
      </c>
      <c r="EX751" s="136">
        <v>1</v>
      </c>
      <c r="EY751" s="136">
        <v>1</v>
      </c>
      <c r="EZ751" s="136">
        <v>1</v>
      </c>
      <c r="FP751" s="215" t="s">
        <v>592</v>
      </c>
      <c r="FQ751" s="136" t="b">
        <v>1</v>
      </c>
      <c r="FR751" s="136" t="b">
        <v>1</v>
      </c>
      <c r="FS751" s="136" t="b">
        <v>1</v>
      </c>
      <c r="FT751" s="136" t="b">
        <v>1</v>
      </c>
      <c r="FX751" s="215" t="s">
        <v>269</v>
      </c>
    </row>
    <row r="752" spans="1:180" ht="60" customHeight="1" x14ac:dyDescent="0.55000000000000004">
      <c r="A752" s="83" t="s">
        <v>130</v>
      </c>
      <c r="B752" s="83" t="s">
        <v>98</v>
      </c>
      <c r="C752" s="136">
        <v>595934</v>
      </c>
      <c r="D752" s="207" t="s">
        <v>627</v>
      </c>
      <c r="E752" s="208" t="s">
        <v>630</v>
      </c>
      <c r="F752" s="83" t="s">
        <v>108</v>
      </c>
      <c r="G752" s="85">
        <v>20621</v>
      </c>
      <c r="H752" s="83" t="s">
        <v>102</v>
      </c>
      <c r="I752" s="85">
        <v>39794</v>
      </c>
      <c r="J752" s="83" t="s">
        <v>228</v>
      </c>
      <c r="K752" s="216">
        <v>142919420902</v>
      </c>
      <c r="L752" s="83" t="s">
        <v>191</v>
      </c>
      <c r="M752" s="85">
        <v>43631</v>
      </c>
      <c r="N752" s="83">
        <v>-3041.6666666666702</v>
      </c>
      <c r="O752" s="83" t="s">
        <v>180</v>
      </c>
      <c r="P752" s="83" t="s">
        <v>181</v>
      </c>
      <c r="Q752" s="208" t="s">
        <v>8036</v>
      </c>
      <c r="R752" s="83" t="s">
        <v>102</v>
      </c>
      <c r="S752" s="83" t="s">
        <v>102</v>
      </c>
      <c r="T752" s="83" t="s">
        <v>199</v>
      </c>
      <c r="U752" s="83" t="s">
        <v>10289</v>
      </c>
      <c r="V752" s="83" t="s">
        <v>104</v>
      </c>
      <c r="W752" s="83" t="s">
        <v>105</v>
      </c>
      <c r="X752" s="86" t="s">
        <v>8036</v>
      </c>
      <c r="Y752" s="87" t="s">
        <v>102</v>
      </c>
      <c r="Z752" s="87" t="s">
        <v>102</v>
      </c>
      <c r="AA752" s="87" t="s">
        <v>199</v>
      </c>
      <c r="AB752" s="87" t="s">
        <v>10289</v>
      </c>
      <c r="AC752" s="87" t="s">
        <v>104</v>
      </c>
      <c r="AD752" s="87" t="s">
        <v>105</v>
      </c>
      <c r="AE752" s="87" t="s">
        <v>106</v>
      </c>
      <c r="AF752" s="86" t="s">
        <v>8036</v>
      </c>
      <c r="AG752" s="87" t="s">
        <v>489</v>
      </c>
      <c r="AH752" s="87" t="s">
        <v>10290</v>
      </c>
      <c r="AI752" s="87" t="s">
        <v>104</v>
      </c>
      <c r="AJ752" s="87" t="s">
        <v>204</v>
      </c>
      <c r="AK752" s="88"/>
      <c r="AL752" s="83" t="s">
        <v>107</v>
      </c>
      <c r="AM752" s="89" t="s">
        <v>454</v>
      </c>
      <c r="AN752" s="90" t="s">
        <v>416</v>
      </c>
      <c r="AO752" s="91" t="s">
        <v>641</v>
      </c>
      <c r="AP752" s="90">
        <v>8.3333333333332202</v>
      </c>
      <c r="AQ752" s="92" t="s">
        <v>211</v>
      </c>
      <c r="AR752" s="93" t="s">
        <v>102</v>
      </c>
      <c r="AS752" s="93" t="s">
        <v>102</v>
      </c>
      <c r="AT752" s="93" t="s">
        <v>102</v>
      </c>
      <c r="AU752" s="210" t="s">
        <v>641</v>
      </c>
      <c r="AV752" s="93" t="s">
        <v>192</v>
      </c>
      <c r="AW752" s="94" t="s">
        <v>102</v>
      </c>
      <c r="AX752" s="93" t="s">
        <v>105</v>
      </c>
      <c r="AY752" s="95" t="s">
        <v>188</v>
      </c>
      <c r="AZ752" s="93" t="s">
        <v>102</v>
      </c>
      <c r="BA752" s="93" t="s">
        <v>10291</v>
      </c>
      <c r="BB752" s="93" t="s">
        <v>102</v>
      </c>
      <c r="BC752" s="93" t="s">
        <v>102</v>
      </c>
      <c r="BD752" s="96" t="s">
        <v>102</v>
      </c>
      <c r="BE752" s="90">
        <v>-365.16666666666703</v>
      </c>
      <c r="BF752" s="93" t="s">
        <v>211</v>
      </c>
      <c r="BG752" s="93" t="s">
        <v>102</v>
      </c>
      <c r="BH752" s="93" t="s">
        <v>102</v>
      </c>
      <c r="BI752" s="93" t="s">
        <v>102</v>
      </c>
      <c r="BJ752" s="210" t="s">
        <v>646</v>
      </c>
      <c r="BK752" s="93" t="s">
        <v>182</v>
      </c>
      <c r="BL752" s="97" t="s">
        <v>102</v>
      </c>
      <c r="BM752" s="93" t="s">
        <v>105</v>
      </c>
      <c r="BN752" s="93" t="s">
        <v>104</v>
      </c>
      <c r="BO752" s="93" t="s">
        <v>102</v>
      </c>
      <c r="BP752" s="98">
        <v>20180456</v>
      </c>
      <c r="BQ752" s="93" t="s">
        <v>102</v>
      </c>
      <c r="BR752" s="93" t="s">
        <v>102</v>
      </c>
      <c r="BS752" s="93" t="s">
        <v>102</v>
      </c>
      <c r="BT752" s="99" t="s">
        <v>591</v>
      </c>
      <c r="BU752" s="100" t="s">
        <v>11866</v>
      </c>
      <c r="BV752" s="101" t="s">
        <v>471</v>
      </c>
      <c r="BW752" s="136"/>
      <c r="BX752" s="103" t="s">
        <v>565</v>
      </c>
      <c r="BY752" s="104" t="s">
        <v>190</v>
      </c>
      <c r="BZ752" s="136"/>
      <c r="CA752" s="83" t="s">
        <v>599</v>
      </c>
      <c r="CB752" s="106" t="s">
        <v>647</v>
      </c>
      <c r="CC752" s="106" t="s">
        <v>11867</v>
      </c>
      <c r="CD752" s="107"/>
      <c r="CE752" s="108" t="s">
        <v>107</v>
      </c>
      <c r="CF752" s="108" t="s">
        <v>107</v>
      </c>
      <c r="CG752" s="109"/>
      <c r="CH752" s="110" t="s">
        <v>107</v>
      </c>
      <c r="CI752" s="111"/>
      <c r="CJ752" s="112">
        <v>6710</v>
      </c>
      <c r="CK752" s="113">
        <v>86</v>
      </c>
      <c r="CL752" s="114" t="s">
        <v>134</v>
      </c>
      <c r="CM752" s="114" t="s">
        <v>108</v>
      </c>
      <c r="CN752" s="114"/>
      <c r="CO752" s="115" t="s">
        <v>102</v>
      </c>
      <c r="CP752" s="115" t="s">
        <v>102</v>
      </c>
      <c r="CQ752" s="115" t="s">
        <v>102</v>
      </c>
      <c r="CR752" s="115" t="s">
        <v>102</v>
      </c>
      <c r="CS752" s="116"/>
      <c r="CT752" s="117" t="s">
        <v>109</v>
      </c>
      <c r="CU752" s="117" t="s">
        <v>109</v>
      </c>
      <c r="CV752" s="83">
        <v>748</v>
      </c>
      <c r="CW752" s="83" t="s">
        <v>108</v>
      </c>
      <c r="CX752" s="83">
        <v>748</v>
      </c>
      <c r="CY752" s="83" t="s">
        <v>108</v>
      </c>
      <c r="CZ752" s="83">
        <v>7076</v>
      </c>
      <c r="DA752" s="83" t="s">
        <v>419</v>
      </c>
      <c r="DB752" s="83" t="s">
        <v>130</v>
      </c>
      <c r="DC752" s="83" t="s">
        <v>499</v>
      </c>
      <c r="DD752" s="83">
        <v>1797</v>
      </c>
      <c r="DE752" s="83" t="s">
        <v>444</v>
      </c>
      <c r="DF752" s="83" t="s">
        <v>130</v>
      </c>
      <c r="DG752" s="83" t="s">
        <v>499</v>
      </c>
      <c r="DH752" s="83"/>
      <c r="DI752" s="83">
        <v>0</v>
      </c>
      <c r="DJ752" s="83">
        <v>1</v>
      </c>
      <c r="DK752" s="83">
        <v>0</v>
      </c>
      <c r="DL752" s="83">
        <v>0</v>
      </c>
      <c r="DM752" s="83">
        <v>0</v>
      </c>
      <c r="DN752" s="83">
        <v>0</v>
      </c>
      <c r="DO752" s="83">
        <v>0</v>
      </c>
      <c r="DP752" s="83">
        <v>0</v>
      </c>
      <c r="DQ752" s="83">
        <v>0</v>
      </c>
      <c r="DR752" s="83">
        <v>0</v>
      </c>
      <c r="DS752" s="83">
        <v>0</v>
      </c>
      <c r="DT752" s="83">
        <v>3</v>
      </c>
      <c r="DU752" s="83">
        <v>3</v>
      </c>
      <c r="DV752" s="83">
        <v>0</v>
      </c>
      <c r="DW752" s="83">
        <v>0</v>
      </c>
      <c r="DX752" s="83">
        <v>3</v>
      </c>
      <c r="DY752" s="85">
        <v>44394</v>
      </c>
      <c r="DZ752" s="83" t="s">
        <v>4799</v>
      </c>
      <c r="EA752" s="83" t="s">
        <v>102</v>
      </c>
      <c r="EB752" s="83" t="s">
        <v>482</v>
      </c>
      <c r="EC752" s="83">
        <v>748</v>
      </c>
      <c r="ED752" s="83" t="s">
        <v>483</v>
      </c>
      <c r="EE752" s="83">
        <v>1</v>
      </c>
      <c r="EF752" s="83">
        <v>0</v>
      </c>
      <c r="EG752" s="83">
        <v>0</v>
      </c>
      <c r="EH752" s="83" t="s">
        <v>109</v>
      </c>
      <c r="EI752" s="83" t="s">
        <v>108</v>
      </c>
      <c r="EJ752" s="83" t="s">
        <v>583</v>
      </c>
      <c r="EK752" s="83">
        <v>0</v>
      </c>
      <c r="EL752" s="83">
        <v>0</v>
      </c>
      <c r="EM752" s="83">
        <v>1</v>
      </c>
      <c r="EN752" s="83" t="s">
        <v>497</v>
      </c>
      <c r="EO752" s="83"/>
      <c r="EP752" s="83" t="s">
        <v>436</v>
      </c>
      <c r="EQ752" s="136">
        <v>1</v>
      </c>
      <c r="ER752" s="136">
        <v>1</v>
      </c>
      <c r="ES752" s="136">
        <v>1</v>
      </c>
      <c r="ET752" s="136">
        <v>1</v>
      </c>
      <c r="EU752" s="215" t="s">
        <v>269</v>
      </c>
      <c r="EV752" s="136">
        <v>1</v>
      </c>
      <c r="EW752" s="136">
        <v>1</v>
      </c>
      <c r="EX752" s="136">
        <v>1</v>
      </c>
      <c r="EY752" s="136">
        <v>1</v>
      </c>
      <c r="EZ752" s="136">
        <v>1</v>
      </c>
      <c r="FP752" s="215" t="s">
        <v>592</v>
      </c>
      <c r="FQ752" s="136" t="b">
        <v>1</v>
      </c>
      <c r="FR752" s="136" t="b">
        <v>1</v>
      </c>
      <c r="FS752" s="136" t="b">
        <v>1</v>
      </c>
      <c r="FT752" s="136" t="b">
        <v>1</v>
      </c>
      <c r="FX752" s="215" t="s">
        <v>269</v>
      </c>
    </row>
    <row r="753" spans="1:180" ht="60" customHeight="1" x14ac:dyDescent="0.55000000000000004">
      <c r="A753" s="83" t="s">
        <v>130</v>
      </c>
      <c r="B753" s="83" t="s">
        <v>98</v>
      </c>
      <c r="C753" s="136">
        <v>635436</v>
      </c>
      <c r="D753" s="207" t="s">
        <v>628</v>
      </c>
      <c r="E753" s="208" t="s">
        <v>633</v>
      </c>
      <c r="F753" s="83" t="s">
        <v>108</v>
      </c>
      <c r="G753" s="85">
        <v>22744</v>
      </c>
      <c r="H753" s="83" t="s">
        <v>102</v>
      </c>
      <c r="I753" s="85">
        <v>39772</v>
      </c>
      <c r="J753" s="83" t="s">
        <v>228</v>
      </c>
      <c r="K753" s="216">
        <v>985416875996</v>
      </c>
      <c r="L753" s="83" t="s">
        <v>191</v>
      </c>
      <c r="M753" s="85">
        <v>43619</v>
      </c>
      <c r="N753" s="83">
        <v>-3046.6666666666702</v>
      </c>
      <c r="O753" s="83" t="s">
        <v>193</v>
      </c>
      <c r="P753" s="83" t="s">
        <v>181</v>
      </c>
      <c r="Q753" s="208" t="s">
        <v>8040</v>
      </c>
      <c r="R753" s="83" t="s">
        <v>102</v>
      </c>
      <c r="S753" s="83" t="s">
        <v>102</v>
      </c>
      <c r="T753" s="83" t="s">
        <v>133</v>
      </c>
      <c r="U753" s="83" t="s">
        <v>10292</v>
      </c>
      <c r="V753" s="83" t="s">
        <v>111</v>
      </c>
      <c r="W753" s="83" t="s">
        <v>105</v>
      </c>
      <c r="X753" s="86" t="s">
        <v>8040</v>
      </c>
      <c r="Y753" s="87" t="s">
        <v>102</v>
      </c>
      <c r="Z753" s="87" t="s">
        <v>102</v>
      </c>
      <c r="AA753" s="87" t="s">
        <v>133</v>
      </c>
      <c r="AB753" s="87" t="s">
        <v>10292</v>
      </c>
      <c r="AC753" s="87" t="s">
        <v>111</v>
      </c>
      <c r="AD753" s="87" t="s">
        <v>105</v>
      </c>
      <c r="AE753" s="87" t="s">
        <v>106</v>
      </c>
      <c r="AF753" s="86" t="s">
        <v>8040</v>
      </c>
      <c r="AG753" s="87" t="s">
        <v>486</v>
      </c>
      <c r="AH753" s="87" t="s">
        <v>10292</v>
      </c>
      <c r="AI753" s="87" t="s">
        <v>111</v>
      </c>
      <c r="AJ753" s="87" t="s">
        <v>204</v>
      </c>
      <c r="AK753" s="88"/>
      <c r="AL753" s="83" t="s">
        <v>107</v>
      </c>
      <c r="AM753" s="89" t="s">
        <v>454</v>
      </c>
      <c r="AN753" s="90" t="s">
        <v>416</v>
      </c>
      <c r="AO753" s="91" t="s">
        <v>642</v>
      </c>
      <c r="AP753" s="90">
        <v>8.3333333333332202</v>
      </c>
      <c r="AQ753" s="92" t="s">
        <v>102</v>
      </c>
      <c r="AR753" s="93" t="s">
        <v>102</v>
      </c>
      <c r="AS753" s="93" t="s">
        <v>102</v>
      </c>
      <c r="AT753" s="93" t="s">
        <v>102</v>
      </c>
      <c r="AU753" s="210" t="s">
        <v>644</v>
      </c>
      <c r="AV753" s="93" t="s">
        <v>185</v>
      </c>
      <c r="AW753" s="94" t="s">
        <v>102</v>
      </c>
      <c r="AX753" s="93" t="s">
        <v>183</v>
      </c>
      <c r="AY753" s="95" t="s">
        <v>111</v>
      </c>
      <c r="AZ753" s="93" t="s">
        <v>102</v>
      </c>
      <c r="BA753" s="93" t="s">
        <v>102</v>
      </c>
      <c r="BB753" s="93" t="s">
        <v>102</v>
      </c>
      <c r="BC753" s="93" t="s">
        <v>102</v>
      </c>
      <c r="BD753" s="96" t="s">
        <v>102</v>
      </c>
      <c r="BE753" s="90">
        <v>-365.66666666666703</v>
      </c>
      <c r="BF753" s="93" t="s">
        <v>102</v>
      </c>
      <c r="BG753" s="93" t="s">
        <v>102</v>
      </c>
      <c r="BH753" s="93" t="s">
        <v>102</v>
      </c>
      <c r="BI753" s="93" t="s">
        <v>102</v>
      </c>
      <c r="BJ753" s="210" t="s">
        <v>642</v>
      </c>
      <c r="BK753" s="93" t="s">
        <v>192</v>
      </c>
      <c r="BL753" s="97" t="s">
        <v>102</v>
      </c>
      <c r="BM753" s="93" t="s">
        <v>183</v>
      </c>
      <c r="BN753" s="93" t="s">
        <v>106</v>
      </c>
      <c r="BO753" s="93" t="s">
        <v>102</v>
      </c>
      <c r="BP753" s="98" t="s">
        <v>102</v>
      </c>
      <c r="BQ753" s="93" t="s">
        <v>102</v>
      </c>
      <c r="BR753" s="93" t="s">
        <v>102</v>
      </c>
      <c r="BS753" s="93" t="s">
        <v>102</v>
      </c>
      <c r="BT753" s="99" t="s">
        <v>591</v>
      </c>
      <c r="BU753" s="100" t="s">
        <v>11868</v>
      </c>
      <c r="BV753" s="101" t="s">
        <v>471</v>
      </c>
      <c r="BW753" s="136"/>
      <c r="BX753" s="103" t="s">
        <v>565</v>
      </c>
      <c r="BY753" s="104" t="s">
        <v>190</v>
      </c>
      <c r="BZ753" s="136"/>
      <c r="CA753" s="83" t="s">
        <v>599</v>
      </c>
      <c r="CB753" s="106" t="s">
        <v>647</v>
      </c>
      <c r="CC753" s="106" t="s">
        <v>11869</v>
      </c>
      <c r="CD753" s="107"/>
      <c r="CE753" s="108" t="s">
        <v>107</v>
      </c>
      <c r="CF753" s="108" t="s">
        <v>107</v>
      </c>
      <c r="CG753" s="109"/>
      <c r="CH753" s="110" t="s">
        <v>107</v>
      </c>
      <c r="CI753" s="111"/>
      <c r="CJ753" s="112">
        <v>6710</v>
      </c>
      <c r="CK753" s="113">
        <v>86</v>
      </c>
      <c r="CL753" s="114" t="s">
        <v>134</v>
      </c>
      <c r="CM753" s="114" t="s">
        <v>108</v>
      </c>
      <c r="CN753" s="114"/>
      <c r="CO753" s="115" t="s">
        <v>102</v>
      </c>
      <c r="CP753" s="115" t="s">
        <v>102</v>
      </c>
      <c r="CQ753" s="115" t="s">
        <v>102</v>
      </c>
      <c r="CR753" s="115" t="s">
        <v>102</v>
      </c>
      <c r="CS753" s="116"/>
      <c r="CT753" s="117" t="s">
        <v>109</v>
      </c>
      <c r="CU753" s="117" t="s">
        <v>109</v>
      </c>
      <c r="CV753" s="83">
        <v>749</v>
      </c>
      <c r="CW753" s="83" t="s">
        <v>108</v>
      </c>
      <c r="CX753" s="83">
        <v>749</v>
      </c>
      <c r="CY753" s="83" t="s">
        <v>108</v>
      </c>
      <c r="CZ753" s="83">
        <v>7077</v>
      </c>
      <c r="DA753" s="83" t="s">
        <v>419</v>
      </c>
      <c r="DB753" s="83" t="s">
        <v>130</v>
      </c>
      <c r="DC753" s="83" t="s">
        <v>499</v>
      </c>
      <c r="DD753" s="83">
        <v>1798</v>
      </c>
      <c r="DE753" s="83" t="s">
        <v>444</v>
      </c>
      <c r="DF753" s="83" t="s">
        <v>130</v>
      </c>
      <c r="DG753" s="83" t="s">
        <v>499</v>
      </c>
      <c r="DH753" s="83"/>
      <c r="DI753" s="83">
        <v>0</v>
      </c>
      <c r="DJ753" s="83">
        <v>1</v>
      </c>
      <c r="DK753" s="83">
        <v>0</v>
      </c>
      <c r="DL753" s="83">
        <v>0</v>
      </c>
      <c r="DM753" s="83">
        <v>0</v>
      </c>
      <c r="DN753" s="83">
        <v>0</v>
      </c>
      <c r="DO753" s="83">
        <v>0</v>
      </c>
      <c r="DP753" s="83">
        <v>0</v>
      </c>
      <c r="DQ753" s="83">
        <v>0</v>
      </c>
      <c r="DR753" s="83">
        <v>0</v>
      </c>
      <c r="DS753" s="83">
        <v>0</v>
      </c>
      <c r="DT753" s="83">
        <v>3</v>
      </c>
      <c r="DU753" s="83">
        <v>3</v>
      </c>
      <c r="DV753" s="83">
        <v>0</v>
      </c>
      <c r="DW753" s="83">
        <v>0</v>
      </c>
      <c r="DX753" s="83">
        <v>3</v>
      </c>
      <c r="DY753" s="85">
        <v>44395</v>
      </c>
      <c r="DZ753" s="83" t="s">
        <v>4800</v>
      </c>
      <c r="EA753" s="83" t="s">
        <v>102</v>
      </c>
      <c r="EB753" s="83" t="s">
        <v>482</v>
      </c>
      <c r="EC753" s="83">
        <v>749</v>
      </c>
      <c r="ED753" s="83" t="s">
        <v>483</v>
      </c>
      <c r="EE753" s="83">
        <v>1</v>
      </c>
      <c r="EF753" s="83">
        <v>0</v>
      </c>
      <c r="EG753" s="83">
        <v>0</v>
      </c>
      <c r="EH753" s="83" t="s">
        <v>109</v>
      </c>
      <c r="EI753" s="83" t="s">
        <v>108</v>
      </c>
      <c r="EJ753" s="83" t="s">
        <v>583</v>
      </c>
      <c r="EK753" s="83">
        <v>0</v>
      </c>
      <c r="EL753" s="83">
        <v>0</v>
      </c>
      <c r="EM753" s="83">
        <v>1</v>
      </c>
      <c r="EN753" s="83" t="s">
        <v>497</v>
      </c>
      <c r="EO753" s="83"/>
      <c r="EP753" s="83" t="s">
        <v>436</v>
      </c>
      <c r="EQ753" s="136">
        <v>1</v>
      </c>
      <c r="ER753" s="136">
        <v>1</v>
      </c>
      <c r="ES753" s="136">
        <v>1</v>
      </c>
      <c r="ET753" s="136">
        <v>1</v>
      </c>
      <c r="EU753" s="215" t="s">
        <v>269</v>
      </c>
      <c r="EV753" s="136">
        <v>1</v>
      </c>
      <c r="EW753" s="136">
        <v>1</v>
      </c>
      <c r="EX753" s="136">
        <v>1</v>
      </c>
      <c r="EY753" s="136">
        <v>1</v>
      </c>
      <c r="EZ753" s="136">
        <v>1</v>
      </c>
      <c r="FP753" s="215" t="s">
        <v>592</v>
      </c>
      <c r="FQ753" s="136" t="b">
        <v>1</v>
      </c>
      <c r="FR753" s="136" t="b">
        <v>1</v>
      </c>
      <c r="FS753" s="136" t="b">
        <v>1</v>
      </c>
      <c r="FT753" s="136" t="b">
        <v>1</v>
      </c>
      <c r="FX753" s="215" t="s">
        <v>269</v>
      </c>
    </row>
    <row r="754" spans="1:180" ht="60" customHeight="1" x14ac:dyDescent="0.55000000000000004">
      <c r="A754" s="83" t="s">
        <v>130</v>
      </c>
      <c r="B754" s="83" t="s">
        <v>98</v>
      </c>
      <c r="C754" s="136">
        <v>878162</v>
      </c>
      <c r="D754" s="207" t="s">
        <v>629</v>
      </c>
      <c r="E754" s="208" t="s">
        <v>634</v>
      </c>
      <c r="F754" s="83" t="s">
        <v>108</v>
      </c>
      <c r="G754" s="85">
        <v>26341</v>
      </c>
      <c r="H754" s="83" t="s">
        <v>102</v>
      </c>
      <c r="I754" s="85">
        <v>34633</v>
      </c>
      <c r="J754" s="83" t="s">
        <v>228</v>
      </c>
      <c r="K754" s="216">
        <v>475555879582</v>
      </c>
      <c r="L754" s="83" t="s">
        <v>191</v>
      </c>
      <c r="M754" s="85">
        <v>43642</v>
      </c>
      <c r="N754" s="83">
        <v>-3051.6666666666702</v>
      </c>
      <c r="O754" s="83" t="s">
        <v>193</v>
      </c>
      <c r="P754" s="83" t="s">
        <v>181</v>
      </c>
      <c r="Q754" s="208" t="s">
        <v>8044</v>
      </c>
      <c r="R754" s="83" t="s">
        <v>102</v>
      </c>
      <c r="S754" s="83" t="s">
        <v>102</v>
      </c>
      <c r="T754" s="83" t="s">
        <v>131</v>
      </c>
      <c r="U754" s="83" t="s">
        <v>10293</v>
      </c>
      <c r="V754" s="83" t="s">
        <v>104</v>
      </c>
      <c r="W754" s="83" t="s">
        <v>105</v>
      </c>
      <c r="X754" s="86" t="s">
        <v>8044</v>
      </c>
      <c r="Y754" s="87" t="s">
        <v>102</v>
      </c>
      <c r="Z754" s="87" t="s">
        <v>102</v>
      </c>
      <c r="AA754" s="87" t="s">
        <v>131</v>
      </c>
      <c r="AB754" s="87" t="s">
        <v>10293</v>
      </c>
      <c r="AC754" s="87" t="s">
        <v>104</v>
      </c>
      <c r="AD754" s="87" t="s">
        <v>105</v>
      </c>
      <c r="AE754" s="87" t="s">
        <v>106</v>
      </c>
      <c r="AF754" s="86" t="s">
        <v>8044</v>
      </c>
      <c r="AG754" s="87" t="s">
        <v>177</v>
      </c>
      <c r="AH754" s="87" t="s">
        <v>10293</v>
      </c>
      <c r="AI754" s="87" t="s">
        <v>104</v>
      </c>
      <c r="AJ754" s="87" t="s">
        <v>204</v>
      </c>
      <c r="AK754" s="88"/>
      <c r="AL754" s="83" t="s">
        <v>107</v>
      </c>
      <c r="AM754" s="89" t="s">
        <v>454</v>
      </c>
      <c r="AN754" s="90" t="s">
        <v>416</v>
      </c>
      <c r="AO754" s="91" t="s">
        <v>643</v>
      </c>
      <c r="AP754" s="90">
        <v>8.3333333333332202</v>
      </c>
      <c r="AQ754" s="92" t="s">
        <v>102</v>
      </c>
      <c r="AR754" s="93" t="s">
        <v>102</v>
      </c>
      <c r="AS754" s="93" t="s">
        <v>102</v>
      </c>
      <c r="AT754" s="93" t="s">
        <v>102</v>
      </c>
      <c r="AU754" s="210" t="s">
        <v>645</v>
      </c>
      <c r="AV754" s="93" t="s">
        <v>185</v>
      </c>
      <c r="AW754" s="94" t="s">
        <v>102</v>
      </c>
      <c r="AX754" s="93" t="s">
        <v>105</v>
      </c>
      <c r="AY754" s="95" t="s">
        <v>104</v>
      </c>
      <c r="AZ754" s="93" t="s">
        <v>102</v>
      </c>
      <c r="BA754" s="93" t="s">
        <v>102</v>
      </c>
      <c r="BB754" s="93" t="s">
        <v>102</v>
      </c>
      <c r="BC754" s="93" t="s">
        <v>102</v>
      </c>
      <c r="BD754" s="96" t="s">
        <v>102</v>
      </c>
      <c r="BE754" s="90">
        <v>-366.16666666666703</v>
      </c>
      <c r="BF754" s="93" t="s">
        <v>102</v>
      </c>
      <c r="BG754" s="93" t="s">
        <v>102</v>
      </c>
      <c r="BH754" s="93" t="s">
        <v>102</v>
      </c>
      <c r="BI754" s="93" t="s">
        <v>102</v>
      </c>
      <c r="BJ754" s="210" t="s">
        <v>643</v>
      </c>
      <c r="BK754" s="93" t="s">
        <v>196</v>
      </c>
      <c r="BL754" s="97" t="s">
        <v>102</v>
      </c>
      <c r="BM754" s="93" t="s">
        <v>105</v>
      </c>
      <c r="BN754" s="93" t="s">
        <v>596</v>
      </c>
      <c r="BO754" s="93" t="s">
        <v>102</v>
      </c>
      <c r="BP754" s="98" t="s">
        <v>102</v>
      </c>
      <c r="BQ754" s="93" t="s">
        <v>102</v>
      </c>
      <c r="BR754" s="93" t="s">
        <v>102</v>
      </c>
      <c r="BS754" s="93" t="s">
        <v>102</v>
      </c>
      <c r="BT754" s="99" t="s">
        <v>591</v>
      </c>
      <c r="BU754" s="100" t="s">
        <v>11870</v>
      </c>
      <c r="BV754" s="101" t="s">
        <v>471</v>
      </c>
      <c r="BW754" s="136"/>
      <c r="BX754" s="103" t="s">
        <v>565</v>
      </c>
      <c r="BY754" s="104" t="s">
        <v>190</v>
      </c>
      <c r="BZ754" s="136"/>
      <c r="CA754" s="83" t="s">
        <v>599</v>
      </c>
      <c r="CB754" s="106" t="s">
        <v>647</v>
      </c>
      <c r="CC754" s="106" t="s">
        <v>11871</v>
      </c>
      <c r="CD754" s="107"/>
      <c r="CE754" s="108" t="s">
        <v>107</v>
      </c>
      <c r="CF754" s="108" t="s">
        <v>107</v>
      </c>
      <c r="CG754" s="109"/>
      <c r="CH754" s="110" t="s">
        <v>107</v>
      </c>
      <c r="CI754" s="111"/>
      <c r="CJ754" s="112">
        <v>6710</v>
      </c>
      <c r="CK754" s="113">
        <v>86</v>
      </c>
      <c r="CL754" s="114" t="s">
        <v>134</v>
      </c>
      <c r="CM754" s="114" t="s">
        <v>108</v>
      </c>
      <c r="CN754" s="114"/>
      <c r="CO754" s="115" t="s">
        <v>102</v>
      </c>
      <c r="CP754" s="115" t="s">
        <v>102</v>
      </c>
      <c r="CQ754" s="115" t="s">
        <v>102</v>
      </c>
      <c r="CR754" s="115" t="s">
        <v>102</v>
      </c>
      <c r="CS754" s="116"/>
      <c r="CT754" s="117" t="s">
        <v>109</v>
      </c>
      <c r="CU754" s="117" t="s">
        <v>109</v>
      </c>
      <c r="CV754" s="83">
        <v>750</v>
      </c>
      <c r="CW754" s="83" t="s">
        <v>108</v>
      </c>
      <c r="CX754" s="83">
        <v>750</v>
      </c>
      <c r="CY754" s="83" t="s">
        <v>108</v>
      </c>
      <c r="CZ754" s="83">
        <v>7078</v>
      </c>
      <c r="DA754" s="83" t="s">
        <v>419</v>
      </c>
      <c r="DB754" s="83" t="s">
        <v>130</v>
      </c>
      <c r="DC754" s="83" t="s">
        <v>499</v>
      </c>
      <c r="DD754" s="83">
        <v>1799</v>
      </c>
      <c r="DE754" s="83" t="s">
        <v>444</v>
      </c>
      <c r="DF754" s="83" t="s">
        <v>130</v>
      </c>
      <c r="DG754" s="83" t="s">
        <v>499</v>
      </c>
      <c r="DH754" s="83"/>
      <c r="DI754" s="83">
        <v>0</v>
      </c>
      <c r="DJ754" s="83">
        <v>1</v>
      </c>
      <c r="DK754" s="83">
        <v>0</v>
      </c>
      <c r="DL754" s="83">
        <v>0</v>
      </c>
      <c r="DM754" s="83">
        <v>0</v>
      </c>
      <c r="DN754" s="83">
        <v>0</v>
      </c>
      <c r="DO754" s="83">
        <v>0</v>
      </c>
      <c r="DP754" s="83">
        <v>0</v>
      </c>
      <c r="DQ754" s="83">
        <v>0</v>
      </c>
      <c r="DR754" s="83">
        <v>0</v>
      </c>
      <c r="DS754" s="83">
        <v>0</v>
      </c>
      <c r="DT754" s="83">
        <v>3</v>
      </c>
      <c r="DU754" s="83">
        <v>3</v>
      </c>
      <c r="DV754" s="83">
        <v>0</v>
      </c>
      <c r="DW754" s="83">
        <v>0</v>
      </c>
      <c r="DX754" s="83">
        <v>3</v>
      </c>
      <c r="DY754" s="85">
        <v>44396</v>
      </c>
      <c r="DZ754" s="83" t="s">
        <v>4801</v>
      </c>
      <c r="EA754" s="83" t="s">
        <v>102</v>
      </c>
      <c r="EB754" s="83" t="s">
        <v>482</v>
      </c>
      <c r="EC754" s="83">
        <v>750</v>
      </c>
      <c r="ED754" s="83" t="s">
        <v>483</v>
      </c>
      <c r="EE754" s="83">
        <v>1</v>
      </c>
      <c r="EF754" s="83">
        <v>0</v>
      </c>
      <c r="EG754" s="83">
        <v>0</v>
      </c>
      <c r="EH754" s="83" t="s">
        <v>109</v>
      </c>
      <c r="EI754" s="83" t="s">
        <v>108</v>
      </c>
      <c r="EJ754" s="83" t="s">
        <v>583</v>
      </c>
      <c r="EK754" s="83">
        <v>0</v>
      </c>
      <c r="EL754" s="83">
        <v>0</v>
      </c>
      <c r="EM754" s="83">
        <v>1</v>
      </c>
      <c r="EN754" s="83" t="s">
        <v>497</v>
      </c>
      <c r="EO754" s="83"/>
      <c r="EP754" s="83" t="s">
        <v>436</v>
      </c>
      <c r="EQ754" s="136">
        <v>1</v>
      </c>
      <c r="ER754" s="136">
        <v>1</v>
      </c>
      <c r="ES754" s="136">
        <v>1</v>
      </c>
      <c r="ET754" s="136">
        <v>1</v>
      </c>
      <c r="EU754" s="215" t="s">
        <v>269</v>
      </c>
      <c r="EV754" s="136">
        <v>1</v>
      </c>
      <c r="EW754" s="136">
        <v>1</v>
      </c>
      <c r="EX754" s="136">
        <v>1</v>
      </c>
      <c r="EY754" s="136">
        <v>1</v>
      </c>
      <c r="EZ754" s="136">
        <v>1</v>
      </c>
      <c r="FP754" s="215" t="s">
        <v>592</v>
      </c>
      <c r="FQ754" s="136" t="b">
        <v>1</v>
      </c>
      <c r="FR754" s="136" t="b">
        <v>1</v>
      </c>
      <c r="FS754" s="136" t="b">
        <v>1</v>
      </c>
      <c r="FT754" s="136" t="b">
        <v>1</v>
      </c>
      <c r="FX754" s="215" t="s">
        <v>269</v>
      </c>
    </row>
    <row r="755" spans="1:180" ht="60" customHeight="1" x14ac:dyDescent="0.55000000000000004">
      <c r="A755" s="83" t="s">
        <v>130</v>
      </c>
      <c r="B755" s="83" t="s">
        <v>98</v>
      </c>
      <c r="C755" s="136">
        <v>820381</v>
      </c>
      <c r="D755" s="207" t="s">
        <v>627</v>
      </c>
      <c r="E755" s="208" t="s">
        <v>630</v>
      </c>
      <c r="F755" s="83" t="s">
        <v>108</v>
      </c>
      <c r="G755" s="85">
        <v>20621</v>
      </c>
      <c r="H755" s="83" t="s">
        <v>102</v>
      </c>
      <c r="I755" s="85">
        <v>39794</v>
      </c>
      <c r="J755" s="83" t="s">
        <v>228</v>
      </c>
      <c r="K755" s="216">
        <v>654840576071</v>
      </c>
      <c r="L755" s="83" t="s">
        <v>191</v>
      </c>
      <c r="M755" s="85">
        <v>43631</v>
      </c>
      <c r="N755" s="83">
        <v>-3056.6666666666702</v>
      </c>
      <c r="O755" s="83" t="s">
        <v>180</v>
      </c>
      <c r="P755" s="83" t="s">
        <v>181</v>
      </c>
      <c r="Q755" s="208" t="s">
        <v>8048</v>
      </c>
      <c r="R755" s="83" t="s">
        <v>102</v>
      </c>
      <c r="S755" s="83" t="s">
        <v>102</v>
      </c>
      <c r="T755" s="83" t="s">
        <v>199</v>
      </c>
      <c r="U755" s="83" t="s">
        <v>10294</v>
      </c>
      <c r="V755" s="83" t="s">
        <v>104</v>
      </c>
      <c r="W755" s="83" t="s">
        <v>105</v>
      </c>
      <c r="X755" s="86" t="s">
        <v>8048</v>
      </c>
      <c r="Y755" s="87" t="s">
        <v>102</v>
      </c>
      <c r="Z755" s="87" t="s">
        <v>102</v>
      </c>
      <c r="AA755" s="87" t="s">
        <v>199</v>
      </c>
      <c r="AB755" s="87" t="s">
        <v>10294</v>
      </c>
      <c r="AC755" s="87" t="s">
        <v>104</v>
      </c>
      <c r="AD755" s="87" t="s">
        <v>105</v>
      </c>
      <c r="AE755" s="87" t="s">
        <v>106</v>
      </c>
      <c r="AF755" s="86" t="s">
        <v>8048</v>
      </c>
      <c r="AG755" s="87" t="s">
        <v>489</v>
      </c>
      <c r="AH755" s="87" t="s">
        <v>10295</v>
      </c>
      <c r="AI755" s="87" t="s">
        <v>104</v>
      </c>
      <c r="AJ755" s="87" t="s">
        <v>204</v>
      </c>
      <c r="AK755" s="88"/>
      <c r="AL755" s="83" t="s">
        <v>107</v>
      </c>
      <c r="AM755" s="89" t="s">
        <v>454</v>
      </c>
      <c r="AN755" s="90" t="s">
        <v>416</v>
      </c>
      <c r="AO755" s="91" t="s">
        <v>641</v>
      </c>
      <c r="AP755" s="90">
        <v>8.3333333333332096</v>
      </c>
      <c r="AQ755" s="92" t="s">
        <v>211</v>
      </c>
      <c r="AR755" s="93" t="s">
        <v>102</v>
      </c>
      <c r="AS755" s="93" t="s">
        <v>102</v>
      </c>
      <c r="AT755" s="93" t="s">
        <v>102</v>
      </c>
      <c r="AU755" s="210" t="s">
        <v>641</v>
      </c>
      <c r="AV755" s="93" t="s">
        <v>192</v>
      </c>
      <c r="AW755" s="94" t="s">
        <v>102</v>
      </c>
      <c r="AX755" s="93" t="s">
        <v>105</v>
      </c>
      <c r="AY755" s="95" t="s">
        <v>188</v>
      </c>
      <c r="AZ755" s="93" t="s">
        <v>102</v>
      </c>
      <c r="BA755" s="93" t="s">
        <v>10296</v>
      </c>
      <c r="BB755" s="93" t="s">
        <v>102</v>
      </c>
      <c r="BC755" s="93" t="s">
        <v>102</v>
      </c>
      <c r="BD755" s="96" t="s">
        <v>102</v>
      </c>
      <c r="BE755" s="90">
        <v>-366.66666666666703</v>
      </c>
      <c r="BF755" s="93" t="s">
        <v>211</v>
      </c>
      <c r="BG755" s="93" t="s">
        <v>102</v>
      </c>
      <c r="BH755" s="93" t="s">
        <v>102</v>
      </c>
      <c r="BI755" s="93" t="s">
        <v>102</v>
      </c>
      <c r="BJ755" s="210" t="s">
        <v>646</v>
      </c>
      <c r="BK755" s="93" t="s">
        <v>182</v>
      </c>
      <c r="BL755" s="97" t="s">
        <v>102</v>
      </c>
      <c r="BM755" s="93" t="s">
        <v>105</v>
      </c>
      <c r="BN755" s="93" t="s">
        <v>104</v>
      </c>
      <c r="BO755" s="93" t="s">
        <v>102</v>
      </c>
      <c r="BP755" s="98">
        <v>20180457</v>
      </c>
      <c r="BQ755" s="93" t="s">
        <v>102</v>
      </c>
      <c r="BR755" s="93" t="s">
        <v>102</v>
      </c>
      <c r="BS755" s="93" t="s">
        <v>102</v>
      </c>
      <c r="BT755" s="99" t="s">
        <v>591</v>
      </c>
      <c r="BU755" s="100" t="s">
        <v>11872</v>
      </c>
      <c r="BV755" s="101" t="s">
        <v>471</v>
      </c>
      <c r="BW755" s="136"/>
      <c r="BX755" s="103" t="s">
        <v>565</v>
      </c>
      <c r="BY755" s="104" t="s">
        <v>190</v>
      </c>
      <c r="BZ755" s="136"/>
      <c r="CA755" s="83" t="s">
        <v>599</v>
      </c>
      <c r="CB755" s="106" t="s">
        <v>647</v>
      </c>
      <c r="CC755" s="106" t="s">
        <v>11873</v>
      </c>
      <c r="CD755" s="107"/>
      <c r="CE755" s="108" t="s">
        <v>107</v>
      </c>
      <c r="CF755" s="108" t="s">
        <v>107</v>
      </c>
      <c r="CG755" s="109"/>
      <c r="CH755" s="110" t="s">
        <v>107</v>
      </c>
      <c r="CI755" s="111"/>
      <c r="CJ755" s="112">
        <v>6710</v>
      </c>
      <c r="CK755" s="113">
        <v>86</v>
      </c>
      <c r="CL755" s="114" t="s">
        <v>134</v>
      </c>
      <c r="CM755" s="114" t="s">
        <v>108</v>
      </c>
      <c r="CN755" s="114"/>
      <c r="CO755" s="115" t="s">
        <v>102</v>
      </c>
      <c r="CP755" s="115" t="s">
        <v>102</v>
      </c>
      <c r="CQ755" s="115" t="s">
        <v>102</v>
      </c>
      <c r="CR755" s="115" t="s">
        <v>102</v>
      </c>
      <c r="CS755" s="116"/>
      <c r="CT755" s="117" t="s">
        <v>109</v>
      </c>
      <c r="CU755" s="117" t="s">
        <v>109</v>
      </c>
      <c r="CV755" s="83">
        <v>751</v>
      </c>
      <c r="CW755" s="83" t="s">
        <v>108</v>
      </c>
      <c r="CX755" s="83">
        <v>751</v>
      </c>
      <c r="CY755" s="83" t="s">
        <v>108</v>
      </c>
      <c r="CZ755" s="83">
        <v>7079</v>
      </c>
      <c r="DA755" s="83" t="s">
        <v>419</v>
      </c>
      <c r="DB755" s="83" t="s">
        <v>130</v>
      </c>
      <c r="DC755" s="83" t="s">
        <v>499</v>
      </c>
      <c r="DD755" s="83">
        <v>1800</v>
      </c>
      <c r="DE755" s="83" t="s">
        <v>444</v>
      </c>
      <c r="DF755" s="83" t="s">
        <v>130</v>
      </c>
      <c r="DG755" s="83" t="s">
        <v>499</v>
      </c>
      <c r="DH755" s="83"/>
      <c r="DI755" s="83">
        <v>0</v>
      </c>
      <c r="DJ755" s="83">
        <v>1</v>
      </c>
      <c r="DK755" s="83">
        <v>0</v>
      </c>
      <c r="DL755" s="83">
        <v>0</v>
      </c>
      <c r="DM755" s="83">
        <v>0</v>
      </c>
      <c r="DN755" s="83">
        <v>0</v>
      </c>
      <c r="DO755" s="83">
        <v>0</v>
      </c>
      <c r="DP755" s="83">
        <v>0</v>
      </c>
      <c r="DQ755" s="83">
        <v>0</v>
      </c>
      <c r="DR755" s="83">
        <v>0</v>
      </c>
      <c r="DS755" s="83">
        <v>0</v>
      </c>
      <c r="DT755" s="83">
        <v>3</v>
      </c>
      <c r="DU755" s="83">
        <v>3</v>
      </c>
      <c r="DV755" s="83">
        <v>0</v>
      </c>
      <c r="DW755" s="83">
        <v>0</v>
      </c>
      <c r="DX755" s="83">
        <v>3</v>
      </c>
      <c r="DY755" s="85">
        <v>44397</v>
      </c>
      <c r="DZ755" s="83" t="s">
        <v>4802</v>
      </c>
      <c r="EA755" s="83" t="s">
        <v>102</v>
      </c>
      <c r="EB755" s="83" t="s">
        <v>482</v>
      </c>
      <c r="EC755" s="83">
        <v>751</v>
      </c>
      <c r="ED755" s="83" t="s">
        <v>483</v>
      </c>
      <c r="EE755" s="83">
        <v>1</v>
      </c>
      <c r="EF755" s="83">
        <v>0</v>
      </c>
      <c r="EG755" s="83">
        <v>0</v>
      </c>
      <c r="EH755" s="83" t="s">
        <v>109</v>
      </c>
      <c r="EI755" s="83" t="s">
        <v>108</v>
      </c>
      <c r="EJ755" s="83" t="s">
        <v>583</v>
      </c>
      <c r="EK755" s="83">
        <v>0</v>
      </c>
      <c r="EL755" s="83">
        <v>0</v>
      </c>
      <c r="EM755" s="83">
        <v>1</v>
      </c>
      <c r="EN755" s="83" t="s">
        <v>497</v>
      </c>
      <c r="EO755" s="83"/>
      <c r="EP755" s="83" t="s">
        <v>436</v>
      </c>
      <c r="EQ755" s="136">
        <v>1</v>
      </c>
      <c r="ER755" s="136">
        <v>1</v>
      </c>
      <c r="ES755" s="136">
        <v>1</v>
      </c>
      <c r="ET755" s="136">
        <v>1</v>
      </c>
      <c r="EU755" s="215" t="s">
        <v>269</v>
      </c>
      <c r="EV755" s="136">
        <v>1</v>
      </c>
      <c r="EW755" s="136">
        <v>1</v>
      </c>
      <c r="EX755" s="136">
        <v>1</v>
      </c>
      <c r="EY755" s="136">
        <v>1</v>
      </c>
      <c r="EZ755" s="136">
        <v>1</v>
      </c>
      <c r="FP755" s="215" t="s">
        <v>592</v>
      </c>
      <c r="FQ755" s="136" t="b">
        <v>1</v>
      </c>
      <c r="FR755" s="136" t="b">
        <v>1</v>
      </c>
      <c r="FS755" s="136" t="b">
        <v>1</v>
      </c>
      <c r="FT755" s="136" t="b">
        <v>1</v>
      </c>
      <c r="FX755" s="215" t="s">
        <v>269</v>
      </c>
    </row>
    <row r="756" spans="1:180" ht="60" customHeight="1" x14ac:dyDescent="0.55000000000000004">
      <c r="A756" s="83" t="s">
        <v>130</v>
      </c>
      <c r="B756" s="83" t="s">
        <v>98</v>
      </c>
      <c r="C756" s="136">
        <v>342882</v>
      </c>
      <c r="D756" s="207" t="s">
        <v>628</v>
      </c>
      <c r="E756" s="208" t="s">
        <v>633</v>
      </c>
      <c r="F756" s="83" t="s">
        <v>108</v>
      </c>
      <c r="G756" s="85">
        <v>22744</v>
      </c>
      <c r="H756" s="83" t="s">
        <v>102</v>
      </c>
      <c r="I756" s="85">
        <v>39772</v>
      </c>
      <c r="J756" s="83" t="s">
        <v>228</v>
      </c>
      <c r="K756" s="216">
        <v>629167013138</v>
      </c>
      <c r="L756" s="83" t="s">
        <v>191</v>
      </c>
      <c r="M756" s="85">
        <v>43619</v>
      </c>
      <c r="N756" s="83">
        <v>-3061.6666666666702</v>
      </c>
      <c r="O756" s="83" t="s">
        <v>193</v>
      </c>
      <c r="P756" s="83" t="s">
        <v>181</v>
      </c>
      <c r="Q756" s="208" t="s">
        <v>8052</v>
      </c>
      <c r="R756" s="83" t="s">
        <v>102</v>
      </c>
      <c r="S756" s="83" t="s">
        <v>102</v>
      </c>
      <c r="T756" s="83" t="s">
        <v>133</v>
      </c>
      <c r="U756" s="83" t="s">
        <v>10297</v>
      </c>
      <c r="V756" s="83" t="s">
        <v>111</v>
      </c>
      <c r="W756" s="83" t="s">
        <v>105</v>
      </c>
      <c r="X756" s="86" t="s">
        <v>8052</v>
      </c>
      <c r="Y756" s="87" t="s">
        <v>102</v>
      </c>
      <c r="Z756" s="87" t="s">
        <v>102</v>
      </c>
      <c r="AA756" s="87" t="s">
        <v>133</v>
      </c>
      <c r="AB756" s="87" t="s">
        <v>10297</v>
      </c>
      <c r="AC756" s="87" t="s">
        <v>111</v>
      </c>
      <c r="AD756" s="87" t="s">
        <v>105</v>
      </c>
      <c r="AE756" s="87" t="s">
        <v>106</v>
      </c>
      <c r="AF756" s="86" t="s">
        <v>8052</v>
      </c>
      <c r="AG756" s="87" t="s">
        <v>486</v>
      </c>
      <c r="AH756" s="87" t="s">
        <v>10297</v>
      </c>
      <c r="AI756" s="87" t="s">
        <v>111</v>
      </c>
      <c r="AJ756" s="87" t="s">
        <v>204</v>
      </c>
      <c r="AK756" s="88"/>
      <c r="AL756" s="83" t="s">
        <v>107</v>
      </c>
      <c r="AM756" s="89" t="s">
        <v>454</v>
      </c>
      <c r="AN756" s="90" t="s">
        <v>416</v>
      </c>
      <c r="AO756" s="91" t="s">
        <v>642</v>
      </c>
      <c r="AP756" s="90">
        <v>8.3333333333332096</v>
      </c>
      <c r="AQ756" s="92" t="s">
        <v>102</v>
      </c>
      <c r="AR756" s="93" t="s">
        <v>102</v>
      </c>
      <c r="AS756" s="93" t="s">
        <v>102</v>
      </c>
      <c r="AT756" s="93" t="s">
        <v>102</v>
      </c>
      <c r="AU756" s="210" t="s">
        <v>644</v>
      </c>
      <c r="AV756" s="93" t="s">
        <v>185</v>
      </c>
      <c r="AW756" s="94" t="s">
        <v>102</v>
      </c>
      <c r="AX756" s="93" t="s">
        <v>183</v>
      </c>
      <c r="AY756" s="95" t="s">
        <v>111</v>
      </c>
      <c r="AZ756" s="93" t="s">
        <v>102</v>
      </c>
      <c r="BA756" s="93" t="s">
        <v>102</v>
      </c>
      <c r="BB756" s="93" t="s">
        <v>102</v>
      </c>
      <c r="BC756" s="93" t="s">
        <v>102</v>
      </c>
      <c r="BD756" s="96" t="s">
        <v>102</v>
      </c>
      <c r="BE756" s="90">
        <v>-367.16666666666703</v>
      </c>
      <c r="BF756" s="93" t="s">
        <v>102</v>
      </c>
      <c r="BG756" s="93" t="s">
        <v>102</v>
      </c>
      <c r="BH756" s="93" t="s">
        <v>102</v>
      </c>
      <c r="BI756" s="93" t="s">
        <v>102</v>
      </c>
      <c r="BJ756" s="210" t="s">
        <v>642</v>
      </c>
      <c r="BK756" s="93" t="s">
        <v>192</v>
      </c>
      <c r="BL756" s="97" t="s">
        <v>102</v>
      </c>
      <c r="BM756" s="93" t="s">
        <v>183</v>
      </c>
      <c r="BN756" s="93" t="s">
        <v>106</v>
      </c>
      <c r="BO756" s="93" t="s">
        <v>102</v>
      </c>
      <c r="BP756" s="98" t="s">
        <v>102</v>
      </c>
      <c r="BQ756" s="93" t="s">
        <v>102</v>
      </c>
      <c r="BR756" s="93" t="s">
        <v>102</v>
      </c>
      <c r="BS756" s="93" t="s">
        <v>102</v>
      </c>
      <c r="BT756" s="99" t="s">
        <v>591</v>
      </c>
      <c r="BU756" s="100" t="s">
        <v>11874</v>
      </c>
      <c r="BV756" s="101" t="s">
        <v>471</v>
      </c>
      <c r="BW756" s="136"/>
      <c r="BX756" s="103" t="s">
        <v>565</v>
      </c>
      <c r="BY756" s="104" t="s">
        <v>190</v>
      </c>
      <c r="BZ756" s="136"/>
      <c r="CA756" s="83" t="s">
        <v>599</v>
      </c>
      <c r="CB756" s="106" t="s">
        <v>647</v>
      </c>
      <c r="CC756" s="106" t="s">
        <v>11875</v>
      </c>
      <c r="CD756" s="107"/>
      <c r="CE756" s="108" t="s">
        <v>107</v>
      </c>
      <c r="CF756" s="108" t="s">
        <v>107</v>
      </c>
      <c r="CG756" s="109"/>
      <c r="CH756" s="110" t="s">
        <v>107</v>
      </c>
      <c r="CI756" s="111"/>
      <c r="CJ756" s="112">
        <v>6710</v>
      </c>
      <c r="CK756" s="113">
        <v>86</v>
      </c>
      <c r="CL756" s="114" t="s">
        <v>134</v>
      </c>
      <c r="CM756" s="114" t="s">
        <v>108</v>
      </c>
      <c r="CN756" s="114"/>
      <c r="CO756" s="115" t="s">
        <v>102</v>
      </c>
      <c r="CP756" s="115" t="s">
        <v>102</v>
      </c>
      <c r="CQ756" s="115" t="s">
        <v>102</v>
      </c>
      <c r="CR756" s="115" t="s">
        <v>102</v>
      </c>
      <c r="CS756" s="116"/>
      <c r="CT756" s="117" t="s">
        <v>109</v>
      </c>
      <c r="CU756" s="117" t="s">
        <v>109</v>
      </c>
      <c r="CV756" s="83">
        <v>752</v>
      </c>
      <c r="CW756" s="83" t="s">
        <v>108</v>
      </c>
      <c r="CX756" s="83">
        <v>752</v>
      </c>
      <c r="CY756" s="83" t="s">
        <v>108</v>
      </c>
      <c r="CZ756" s="83">
        <v>7080</v>
      </c>
      <c r="DA756" s="83" t="s">
        <v>419</v>
      </c>
      <c r="DB756" s="83" t="s">
        <v>130</v>
      </c>
      <c r="DC756" s="83" t="s">
        <v>499</v>
      </c>
      <c r="DD756" s="83">
        <v>1801</v>
      </c>
      <c r="DE756" s="83" t="s">
        <v>444</v>
      </c>
      <c r="DF756" s="83" t="s">
        <v>130</v>
      </c>
      <c r="DG756" s="83" t="s">
        <v>499</v>
      </c>
      <c r="DH756" s="83"/>
      <c r="DI756" s="83">
        <v>0</v>
      </c>
      <c r="DJ756" s="83">
        <v>1</v>
      </c>
      <c r="DK756" s="83">
        <v>0</v>
      </c>
      <c r="DL756" s="83">
        <v>0</v>
      </c>
      <c r="DM756" s="83">
        <v>0</v>
      </c>
      <c r="DN756" s="83">
        <v>0</v>
      </c>
      <c r="DO756" s="83">
        <v>0</v>
      </c>
      <c r="DP756" s="83">
        <v>0</v>
      </c>
      <c r="DQ756" s="83">
        <v>0</v>
      </c>
      <c r="DR756" s="83">
        <v>0</v>
      </c>
      <c r="DS756" s="83">
        <v>0</v>
      </c>
      <c r="DT756" s="83">
        <v>3</v>
      </c>
      <c r="DU756" s="83">
        <v>3</v>
      </c>
      <c r="DV756" s="83">
        <v>0</v>
      </c>
      <c r="DW756" s="83">
        <v>0</v>
      </c>
      <c r="DX756" s="83">
        <v>3</v>
      </c>
      <c r="DY756" s="85">
        <v>44398</v>
      </c>
      <c r="DZ756" s="83" t="s">
        <v>4803</v>
      </c>
      <c r="EA756" s="83" t="s">
        <v>102</v>
      </c>
      <c r="EB756" s="83" t="s">
        <v>482</v>
      </c>
      <c r="EC756" s="83">
        <v>752</v>
      </c>
      <c r="ED756" s="83" t="s">
        <v>483</v>
      </c>
      <c r="EE756" s="83">
        <v>1</v>
      </c>
      <c r="EF756" s="83">
        <v>0</v>
      </c>
      <c r="EG756" s="83">
        <v>0</v>
      </c>
      <c r="EH756" s="83" t="s">
        <v>109</v>
      </c>
      <c r="EI756" s="83" t="s">
        <v>108</v>
      </c>
      <c r="EJ756" s="83" t="s">
        <v>583</v>
      </c>
      <c r="EK756" s="83">
        <v>0</v>
      </c>
      <c r="EL756" s="83">
        <v>0</v>
      </c>
      <c r="EM756" s="83">
        <v>1</v>
      </c>
      <c r="EN756" s="83" t="s">
        <v>497</v>
      </c>
      <c r="EO756" s="83"/>
      <c r="EP756" s="83" t="s">
        <v>436</v>
      </c>
      <c r="EQ756" s="136">
        <v>1</v>
      </c>
      <c r="ER756" s="136">
        <v>1</v>
      </c>
      <c r="ES756" s="136">
        <v>1</v>
      </c>
      <c r="ET756" s="136">
        <v>1</v>
      </c>
      <c r="EU756" s="215" t="s">
        <v>269</v>
      </c>
      <c r="EV756" s="136">
        <v>1</v>
      </c>
      <c r="EW756" s="136">
        <v>1</v>
      </c>
      <c r="EX756" s="136">
        <v>1</v>
      </c>
      <c r="EY756" s="136">
        <v>1</v>
      </c>
      <c r="EZ756" s="136">
        <v>1</v>
      </c>
      <c r="FP756" s="215" t="s">
        <v>592</v>
      </c>
      <c r="FQ756" s="136" t="b">
        <v>1</v>
      </c>
      <c r="FR756" s="136" t="b">
        <v>1</v>
      </c>
      <c r="FS756" s="136" t="b">
        <v>1</v>
      </c>
      <c r="FT756" s="136" t="b">
        <v>1</v>
      </c>
      <c r="FX756" s="215" t="s">
        <v>269</v>
      </c>
    </row>
    <row r="757" spans="1:180" ht="60" customHeight="1" x14ac:dyDescent="0.55000000000000004">
      <c r="A757" s="83" t="s">
        <v>130</v>
      </c>
      <c r="B757" s="83" t="s">
        <v>98</v>
      </c>
      <c r="C757" s="136">
        <v>861549</v>
      </c>
      <c r="D757" s="207" t="s">
        <v>629</v>
      </c>
      <c r="E757" s="208" t="s">
        <v>634</v>
      </c>
      <c r="F757" s="83" t="s">
        <v>108</v>
      </c>
      <c r="G757" s="85">
        <v>26341</v>
      </c>
      <c r="H757" s="83" t="s">
        <v>102</v>
      </c>
      <c r="I757" s="85">
        <v>34633</v>
      </c>
      <c r="J757" s="83" t="s">
        <v>228</v>
      </c>
      <c r="K757" s="216">
        <v>378761464523</v>
      </c>
      <c r="L757" s="83" t="s">
        <v>191</v>
      </c>
      <c r="M757" s="85">
        <v>43642</v>
      </c>
      <c r="N757" s="83">
        <v>-3066.6666666666702</v>
      </c>
      <c r="O757" s="83" t="s">
        <v>193</v>
      </c>
      <c r="P757" s="83" t="s">
        <v>181</v>
      </c>
      <c r="Q757" s="208" t="s">
        <v>8056</v>
      </c>
      <c r="R757" s="83" t="s">
        <v>102</v>
      </c>
      <c r="S757" s="83" t="s">
        <v>102</v>
      </c>
      <c r="T757" s="83" t="s">
        <v>131</v>
      </c>
      <c r="U757" s="83" t="s">
        <v>10298</v>
      </c>
      <c r="V757" s="83" t="s">
        <v>104</v>
      </c>
      <c r="W757" s="83" t="s">
        <v>105</v>
      </c>
      <c r="X757" s="86" t="s">
        <v>8056</v>
      </c>
      <c r="Y757" s="87" t="s">
        <v>102</v>
      </c>
      <c r="Z757" s="87" t="s">
        <v>102</v>
      </c>
      <c r="AA757" s="87" t="s">
        <v>131</v>
      </c>
      <c r="AB757" s="87" t="s">
        <v>10298</v>
      </c>
      <c r="AC757" s="87" t="s">
        <v>104</v>
      </c>
      <c r="AD757" s="87" t="s">
        <v>105</v>
      </c>
      <c r="AE757" s="87" t="s">
        <v>106</v>
      </c>
      <c r="AF757" s="86" t="s">
        <v>8056</v>
      </c>
      <c r="AG757" s="87" t="s">
        <v>177</v>
      </c>
      <c r="AH757" s="87" t="s">
        <v>10298</v>
      </c>
      <c r="AI757" s="87" t="s">
        <v>104</v>
      </c>
      <c r="AJ757" s="87" t="s">
        <v>204</v>
      </c>
      <c r="AK757" s="88"/>
      <c r="AL757" s="83" t="s">
        <v>107</v>
      </c>
      <c r="AM757" s="89" t="s">
        <v>454</v>
      </c>
      <c r="AN757" s="90" t="s">
        <v>416</v>
      </c>
      <c r="AO757" s="91" t="s">
        <v>643</v>
      </c>
      <c r="AP757" s="90">
        <v>8.3333333333332096</v>
      </c>
      <c r="AQ757" s="92" t="s">
        <v>102</v>
      </c>
      <c r="AR757" s="93" t="s">
        <v>102</v>
      </c>
      <c r="AS757" s="93" t="s">
        <v>102</v>
      </c>
      <c r="AT757" s="93" t="s">
        <v>102</v>
      </c>
      <c r="AU757" s="210" t="s">
        <v>645</v>
      </c>
      <c r="AV757" s="93" t="s">
        <v>185</v>
      </c>
      <c r="AW757" s="94" t="s">
        <v>102</v>
      </c>
      <c r="AX757" s="93" t="s">
        <v>105</v>
      </c>
      <c r="AY757" s="95" t="s">
        <v>104</v>
      </c>
      <c r="AZ757" s="93" t="s">
        <v>102</v>
      </c>
      <c r="BA757" s="93" t="s">
        <v>102</v>
      </c>
      <c r="BB757" s="93" t="s">
        <v>102</v>
      </c>
      <c r="BC757" s="93" t="s">
        <v>102</v>
      </c>
      <c r="BD757" s="96" t="s">
        <v>102</v>
      </c>
      <c r="BE757" s="90">
        <v>-367.66666666666703</v>
      </c>
      <c r="BF757" s="93" t="s">
        <v>102</v>
      </c>
      <c r="BG757" s="93" t="s">
        <v>102</v>
      </c>
      <c r="BH757" s="93" t="s">
        <v>102</v>
      </c>
      <c r="BI757" s="93" t="s">
        <v>102</v>
      </c>
      <c r="BJ757" s="210" t="s">
        <v>643</v>
      </c>
      <c r="BK757" s="93" t="s">
        <v>196</v>
      </c>
      <c r="BL757" s="97" t="s">
        <v>102</v>
      </c>
      <c r="BM757" s="93" t="s">
        <v>105</v>
      </c>
      <c r="BN757" s="93" t="s">
        <v>596</v>
      </c>
      <c r="BO757" s="93" t="s">
        <v>102</v>
      </c>
      <c r="BP757" s="98" t="s">
        <v>102</v>
      </c>
      <c r="BQ757" s="93" t="s">
        <v>102</v>
      </c>
      <c r="BR757" s="93" t="s">
        <v>102</v>
      </c>
      <c r="BS757" s="93" t="s">
        <v>102</v>
      </c>
      <c r="BT757" s="99" t="s">
        <v>591</v>
      </c>
      <c r="BU757" s="100" t="s">
        <v>11876</v>
      </c>
      <c r="BV757" s="101" t="s">
        <v>471</v>
      </c>
      <c r="BW757" s="136"/>
      <c r="BX757" s="103" t="s">
        <v>565</v>
      </c>
      <c r="BY757" s="104" t="s">
        <v>190</v>
      </c>
      <c r="BZ757" s="136"/>
      <c r="CA757" s="83" t="s">
        <v>599</v>
      </c>
      <c r="CB757" s="106" t="s">
        <v>647</v>
      </c>
      <c r="CC757" s="106" t="s">
        <v>11877</v>
      </c>
      <c r="CD757" s="107"/>
      <c r="CE757" s="108" t="s">
        <v>107</v>
      </c>
      <c r="CF757" s="108" t="s">
        <v>107</v>
      </c>
      <c r="CG757" s="109"/>
      <c r="CH757" s="110" t="s">
        <v>107</v>
      </c>
      <c r="CI757" s="111"/>
      <c r="CJ757" s="112">
        <v>6710</v>
      </c>
      <c r="CK757" s="113">
        <v>86</v>
      </c>
      <c r="CL757" s="114" t="s">
        <v>134</v>
      </c>
      <c r="CM757" s="114" t="s">
        <v>108</v>
      </c>
      <c r="CN757" s="114"/>
      <c r="CO757" s="115" t="s">
        <v>102</v>
      </c>
      <c r="CP757" s="115" t="s">
        <v>102</v>
      </c>
      <c r="CQ757" s="115" t="s">
        <v>102</v>
      </c>
      <c r="CR757" s="115" t="s">
        <v>102</v>
      </c>
      <c r="CS757" s="116"/>
      <c r="CT757" s="117" t="s">
        <v>109</v>
      </c>
      <c r="CU757" s="117" t="s">
        <v>109</v>
      </c>
      <c r="CV757" s="83">
        <v>753</v>
      </c>
      <c r="CW757" s="83" t="s">
        <v>108</v>
      </c>
      <c r="CX757" s="83">
        <v>753</v>
      </c>
      <c r="CY757" s="83" t="s">
        <v>108</v>
      </c>
      <c r="CZ757" s="83">
        <v>7081</v>
      </c>
      <c r="DA757" s="83" t="s">
        <v>419</v>
      </c>
      <c r="DB757" s="83" t="s">
        <v>130</v>
      </c>
      <c r="DC757" s="83" t="s">
        <v>499</v>
      </c>
      <c r="DD757" s="83">
        <v>1802</v>
      </c>
      <c r="DE757" s="83" t="s">
        <v>444</v>
      </c>
      <c r="DF757" s="83" t="s">
        <v>130</v>
      </c>
      <c r="DG757" s="83" t="s">
        <v>499</v>
      </c>
      <c r="DH757" s="83"/>
      <c r="DI757" s="83">
        <v>0</v>
      </c>
      <c r="DJ757" s="83">
        <v>1</v>
      </c>
      <c r="DK757" s="83">
        <v>0</v>
      </c>
      <c r="DL757" s="83">
        <v>0</v>
      </c>
      <c r="DM757" s="83">
        <v>0</v>
      </c>
      <c r="DN757" s="83">
        <v>0</v>
      </c>
      <c r="DO757" s="83">
        <v>0</v>
      </c>
      <c r="DP757" s="83">
        <v>0</v>
      </c>
      <c r="DQ757" s="83">
        <v>0</v>
      </c>
      <c r="DR757" s="83">
        <v>0</v>
      </c>
      <c r="DS757" s="83">
        <v>0</v>
      </c>
      <c r="DT757" s="83">
        <v>3</v>
      </c>
      <c r="DU757" s="83">
        <v>3</v>
      </c>
      <c r="DV757" s="83">
        <v>0</v>
      </c>
      <c r="DW757" s="83">
        <v>0</v>
      </c>
      <c r="DX757" s="83">
        <v>3</v>
      </c>
      <c r="DY757" s="85">
        <v>44399</v>
      </c>
      <c r="DZ757" s="83" t="s">
        <v>4804</v>
      </c>
      <c r="EA757" s="83" t="s">
        <v>102</v>
      </c>
      <c r="EB757" s="83" t="s">
        <v>482</v>
      </c>
      <c r="EC757" s="83">
        <v>753</v>
      </c>
      <c r="ED757" s="83" t="s">
        <v>483</v>
      </c>
      <c r="EE757" s="83">
        <v>1</v>
      </c>
      <c r="EF757" s="83">
        <v>0</v>
      </c>
      <c r="EG757" s="83">
        <v>0</v>
      </c>
      <c r="EH757" s="83" t="s">
        <v>109</v>
      </c>
      <c r="EI757" s="83" t="s">
        <v>108</v>
      </c>
      <c r="EJ757" s="83" t="s">
        <v>583</v>
      </c>
      <c r="EK757" s="83">
        <v>0</v>
      </c>
      <c r="EL757" s="83">
        <v>0</v>
      </c>
      <c r="EM757" s="83">
        <v>1</v>
      </c>
      <c r="EN757" s="83" t="s">
        <v>497</v>
      </c>
      <c r="EO757" s="83"/>
      <c r="EP757" s="83" t="s">
        <v>436</v>
      </c>
      <c r="EQ757" s="136">
        <v>1</v>
      </c>
      <c r="ER757" s="136">
        <v>1</v>
      </c>
      <c r="ES757" s="136">
        <v>1</v>
      </c>
      <c r="ET757" s="136">
        <v>1</v>
      </c>
      <c r="EU757" s="215" t="s">
        <v>269</v>
      </c>
      <c r="EV757" s="136">
        <v>1</v>
      </c>
      <c r="EW757" s="136">
        <v>1</v>
      </c>
      <c r="EX757" s="136">
        <v>1</v>
      </c>
      <c r="EY757" s="136">
        <v>1</v>
      </c>
      <c r="EZ757" s="136">
        <v>1</v>
      </c>
      <c r="FP757" s="215" t="s">
        <v>592</v>
      </c>
      <c r="FQ757" s="136" t="b">
        <v>1</v>
      </c>
      <c r="FR757" s="136" t="b">
        <v>1</v>
      </c>
      <c r="FS757" s="136" t="b">
        <v>1</v>
      </c>
      <c r="FT757" s="136" t="b">
        <v>1</v>
      </c>
      <c r="FX757" s="215" t="s">
        <v>269</v>
      </c>
    </row>
    <row r="758" spans="1:180" ht="60" customHeight="1" x14ac:dyDescent="0.55000000000000004">
      <c r="A758" s="83" t="s">
        <v>130</v>
      </c>
      <c r="B758" s="83" t="s">
        <v>98</v>
      </c>
      <c r="C758" s="136">
        <v>976342</v>
      </c>
      <c r="D758" s="207" t="s">
        <v>627</v>
      </c>
      <c r="E758" s="208" t="s">
        <v>630</v>
      </c>
      <c r="F758" s="83" t="s">
        <v>108</v>
      </c>
      <c r="G758" s="85">
        <v>20621</v>
      </c>
      <c r="H758" s="83" t="s">
        <v>102</v>
      </c>
      <c r="I758" s="85">
        <v>39794</v>
      </c>
      <c r="J758" s="83" t="s">
        <v>228</v>
      </c>
      <c r="K758" s="216">
        <v>801878563806</v>
      </c>
      <c r="L758" s="83" t="s">
        <v>191</v>
      </c>
      <c r="M758" s="85">
        <v>43631</v>
      </c>
      <c r="N758" s="83">
        <v>-3071.6666666666702</v>
      </c>
      <c r="O758" s="83" t="s">
        <v>180</v>
      </c>
      <c r="P758" s="83" t="s">
        <v>181</v>
      </c>
      <c r="Q758" s="208" t="s">
        <v>8060</v>
      </c>
      <c r="R758" s="83" t="s">
        <v>102</v>
      </c>
      <c r="S758" s="83" t="s">
        <v>102</v>
      </c>
      <c r="T758" s="83" t="s">
        <v>199</v>
      </c>
      <c r="U758" s="83" t="s">
        <v>10299</v>
      </c>
      <c r="V758" s="83" t="s">
        <v>104</v>
      </c>
      <c r="W758" s="83" t="s">
        <v>105</v>
      </c>
      <c r="X758" s="86" t="s">
        <v>8060</v>
      </c>
      <c r="Y758" s="87" t="s">
        <v>102</v>
      </c>
      <c r="Z758" s="87" t="s">
        <v>102</v>
      </c>
      <c r="AA758" s="87" t="s">
        <v>199</v>
      </c>
      <c r="AB758" s="87" t="s">
        <v>10299</v>
      </c>
      <c r="AC758" s="87" t="s">
        <v>104</v>
      </c>
      <c r="AD758" s="87" t="s">
        <v>105</v>
      </c>
      <c r="AE758" s="87" t="s">
        <v>106</v>
      </c>
      <c r="AF758" s="86" t="s">
        <v>8060</v>
      </c>
      <c r="AG758" s="87" t="s">
        <v>489</v>
      </c>
      <c r="AH758" s="87" t="s">
        <v>10300</v>
      </c>
      <c r="AI758" s="87" t="s">
        <v>104</v>
      </c>
      <c r="AJ758" s="87" t="s">
        <v>204</v>
      </c>
      <c r="AK758" s="88"/>
      <c r="AL758" s="83" t="s">
        <v>107</v>
      </c>
      <c r="AM758" s="89" t="s">
        <v>454</v>
      </c>
      <c r="AN758" s="90" t="s">
        <v>416</v>
      </c>
      <c r="AO758" s="91" t="s">
        <v>641</v>
      </c>
      <c r="AP758" s="90">
        <v>8.3333333333332096</v>
      </c>
      <c r="AQ758" s="92" t="s">
        <v>211</v>
      </c>
      <c r="AR758" s="93" t="s">
        <v>102</v>
      </c>
      <c r="AS758" s="93" t="s">
        <v>102</v>
      </c>
      <c r="AT758" s="93" t="s">
        <v>102</v>
      </c>
      <c r="AU758" s="210" t="s">
        <v>641</v>
      </c>
      <c r="AV758" s="93" t="s">
        <v>192</v>
      </c>
      <c r="AW758" s="94" t="s">
        <v>102</v>
      </c>
      <c r="AX758" s="93" t="s">
        <v>105</v>
      </c>
      <c r="AY758" s="95" t="s">
        <v>188</v>
      </c>
      <c r="AZ758" s="93" t="s">
        <v>102</v>
      </c>
      <c r="BA758" s="93" t="s">
        <v>10301</v>
      </c>
      <c r="BB758" s="93" t="s">
        <v>102</v>
      </c>
      <c r="BC758" s="93" t="s">
        <v>102</v>
      </c>
      <c r="BD758" s="96" t="s">
        <v>102</v>
      </c>
      <c r="BE758" s="90">
        <v>-368.16666666666703</v>
      </c>
      <c r="BF758" s="93" t="s">
        <v>211</v>
      </c>
      <c r="BG758" s="93" t="s">
        <v>102</v>
      </c>
      <c r="BH758" s="93" t="s">
        <v>102</v>
      </c>
      <c r="BI758" s="93" t="s">
        <v>102</v>
      </c>
      <c r="BJ758" s="210" t="s">
        <v>646</v>
      </c>
      <c r="BK758" s="93" t="s">
        <v>182</v>
      </c>
      <c r="BL758" s="97" t="s">
        <v>102</v>
      </c>
      <c r="BM758" s="93" t="s">
        <v>105</v>
      </c>
      <c r="BN758" s="93" t="s">
        <v>104</v>
      </c>
      <c r="BO758" s="93" t="s">
        <v>102</v>
      </c>
      <c r="BP758" s="98">
        <v>20180458</v>
      </c>
      <c r="BQ758" s="93" t="s">
        <v>102</v>
      </c>
      <c r="BR758" s="93" t="s">
        <v>102</v>
      </c>
      <c r="BS758" s="93" t="s">
        <v>102</v>
      </c>
      <c r="BT758" s="99" t="s">
        <v>591</v>
      </c>
      <c r="BU758" s="100" t="s">
        <v>11878</v>
      </c>
      <c r="BV758" s="101" t="s">
        <v>471</v>
      </c>
      <c r="BW758" s="136"/>
      <c r="BX758" s="103" t="s">
        <v>565</v>
      </c>
      <c r="BY758" s="104" t="s">
        <v>190</v>
      </c>
      <c r="BZ758" s="136"/>
      <c r="CA758" s="83" t="s">
        <v>599</v>
      </c>
      <c r="CB758" s="106" t="s">
        <v>647</v>
      </c>
      <c r="CC758" s="106" t="s">
        <v>11879</v>
      </c>
      <c r="CD758" s="107"/>
      <c r="CE758" s="108" t="s">
        <v>107</v>
      </c>
      <c r="CF758" s="108" t="s">
        <v>107</v>
      </c>
      <c r="CG758" s="109"/>
      <c r="CH758" s="110" t="s">
        <v>107</v>
      </c>
      <c r="CI758" s="111"/>
      <c r="CJ758" s="112">
        <v>6710</v>
      </c>
      <c r="CK758" s="113">
        <v>86</v>
      </c>
      <c r="CL758" s="114" t="s">
        <v>134</v>
      </c>
      <c r="CM758" s="114" t="s">
        <v>108</v>
      </c>
      <c r="CN758" s="114"/>
      <c r="CO758" s="115" t="s">
        <v>102</v>
      </c>
      <c r="CP758" s="115" t="s">
        <v>102</v>
      </c>
      <c r="CQ758" s="115" t="s">
        <v>102</v>
      </c>
      <c r="CR758" s="115" t="s">
        <v>102</v>
      </c>
      <c r="CS758" s="116"/>
      <c r="CT758" s="117" t="s">
        <v>109</v>
      </c>
      <c r="CU758" s="117" t="s">
        <v>109</v>
      </c>
      <c r="CV758" s="83">
        <v>754</v>
      </c>
      <c r="CW758" s="83" t="s">
        <v>108</v>
      </c>
      <c r="CX758" s="83">
        <v>754</v>
      </c>
      <c r="CY758" s="83" t="s">
        <v>108</v>
      </c>
      <c r="CZ758" s="83">
        <v>7082</v>
      </c>
      <c r="DA758" s="83" t="s">
        <v>419</v>
      </c>
      <c r="DB758" s="83" t="s">
        <v>130</v>
      </c>
      <c r="DC758" s="83" t="s">
        <v>499</v>
      </c>
      <c r="DD758" s="83">
        <v>1803</v>
      </c>
      <c r="DE758" s="83" t="s">
        <v>444</v>
      </c>
      <c r="DF758" s="83" t="s">
        <v>130</v>
      </c>
      <c r="DG758" s="83" t="s">
        <v>499</v>
      </c>
      <c r="DH758" s="83"/>
      <c r="DI758" s="83">
        <v>0</v>
      </c>
      <c r="DJ758" s="83">
        <v>1</v>
      </c>
      <c r="DK758" s="83">
        <v>0</v>
      </c>
      <c r="DL758" s="83">
        <v>0</v>
      </c>
      <c r="DM758" s="83">
        <v>0</v>
      </c>
      <c r="DN758" s="83">
        <v>0</v>
      </c>
      <c r="DO758" s="83">
        <v>0</v>
      </c>
      <c r="DP758" s="83">
        <v>0</v>
      </c>
      <c r="DQ758" s="83">
        <v>0</v>
      </c>
      <c r="DR758" s="83">
        <v>0</v>
      </c>
      <c r="DS758" s="83">
        <v>0</v>
      </c>
      <c r="DT758" s="83">
        <v>3</v>
      </c>
      <c r="DU758" s="83">
        <v>3</v>
      </c>
      <c r="DV758" s="83">
        <v>0</v>
      </c>
      <c r="DW758" s="83">
        <v>0</v>
      </c>
      <c r="DX758" s="83">
        <v>3</v>
      </c>
      <c r="DY758" s="85">
        <v>44400</v>
      </c>
      <c r="DZ758" s="83" t="s">
        <v>4805</v>
      </c>
      <c r="EA758" s="83" t="s">
        <v>102</v>
      </c>
      <c r="EB758" s="83" t="s">
        <v>482</v>
      </c>
      <c r="EC758" s="83">
        <v>754</v>
      </c>
      <c r="ED758" s="83" t="s">
        <v>483</v>
      </c>
      <c r="EE758" s="83">
        <v>1</v>
      </c>
      <c r="EF758" s="83">
        <v>0</v>
      </c>
      <c r="EG758" s="83">
        <v>0</v>
      </c>
      <c r="EH758" s="83" t="s">
        <v>109</v>
      </c>
      <c r="EI758" s="83" t="s">
        <v>108</v>
      </c>
      <c r="EJ758" s="83" t="s">
        <v>583</v>
      </c>
      <c r="EK758" s="83">
        <v>0</v>
      </c>
      <c r="EL758" s="83">
        <v>0</v>
      </c>
      <c r="EM758" s="83">
        <v>1</v>
      </c>
      <c r="EN758" s="83" t="s">
        <v>497</v>
      </c>
      <c r="EO758" s="83"/>
      <c r="EP758" s="83" t="s">
        <v>436</v>
      </c>
      <c r="EQ758" s="136">
        <v>1</v>
      </c>
      <c r="ER758" s="136">
        <v>1</v>
      </c>
      <c r="ES758" s="136">
        <v>1</v>
      </c>
      <c r="ET758" s="136">
        <v>1</v>
      </c>
      <c r="EU758" s="215" t="s">
        <v>269</v>
      </c>
      <c r="EV758" s="136">
        <v>1</v>
      </c>
      <c r="EW758" s="136">
        <v>1</v>
      </c>
      <c r="EX758" s="136">
        <v>1</v>
      </c>
      <c r="EY758" s="136">
        <v>1</v>
      </c>
      <c r="EZ758" s="136">
        <v>1</v>
      </c>
      <c r="FP758" s="215" t="s">
        <v>592</v>
      </c>
      <c r="FQ758" s="136" t="b">
        <v>1</v>
      </c>
      <c r="FR758" s="136" t="b">
        <v>1</v>
      </c>
      <c r="FS758" s="136" t="b">
        <v>1</v>
      </c>
      <c r="FT758" s="136" t="b">
        <v>1</v>
      </c>
      <c r="FX758" s="215" t="s">
        <v>269</v>
      </c>
    </row>
    <row r="759" spans="1:180" ht="60" customHeight="1" x14ac:dyDescent="0.55000000000000004">
      <c r="A759" s="83" t="s">
        <v>130</v>
      </c>
      <c r="B759" s="83" t="s">
        <v>98</v>
      </c>
      <c r="C759" s="136">
        <v>510003</v>
      </c>
      <c r="D759" s="207" t="s">
        <v>628</v>
      </c>
      <c r="E759" s="208" t="s">
        <v>633</v>
      </c>
      <c r="F759" s="83" t="s">
        <v>108</v>
      </c>
      <c r="G759" s="85">
        <v>22744</v>
      </c>
      <c r="H759" s="83" t="s">
        <v>102</v>
      </c>
      <c r="I759" s="85">
        <v>39772</v>
      </c>
      <c r="J759" s="83" t="s">
        <v>228</v>
      </c>
      <c r="K759" s="216">
        <v>893841254802</v>
      </c>
      <c r="L759" s="83" t="s">
        <v>191</v>
      </c>
      <c r="M759" s="85">
        <v>43619</v>
      </c>
      <c r="N759" s="83">
        <v>-3076.6666666666702</v>
      </c>
      <c r="O759" s="83" t="s">
        <v>193</v>
      </c>
      <c r="P759" s="83" t="s">
        <v>181</v>
      </c>
      <c r="Q759" s="208" t="s">
        <v>8064</v>
      </c>
      <c r="R759" s="83" t="s">
        <v>102</v>
      </c>
      <c r="S759" s="83" t="s">
        <v>102</v>
      </c>
      <c r="T759" s="83" t="s">
        <v>133</v>
      </c>
      <c r="U759" s="83" t="s">
        <v>10302</v>
      </c>
      <c r="V759" s="83" t="s">
        <v>111</v>
      </c>
      <c r="W759" s="83" t="s">
        <v>105</v>
      </c>
      <c r="X759" s="86" t="s">
        <v>8064</v>
      </c>
      <c r="Y759" s="87" t="s">
        <v>102</v>
      </c>
      <c r="Z759" s="87" t="s">
        <v>102</v>
      </c>
      <c r="AA759" s="87" t="s">
        <v>133</v>
      </c>
      <c r="AB759" s="87" t="s">
        <v>10302</v>
      </c>
      <c r="AC759" s="87" t="s">
        <v>111</v>
      </c>
      <c r="AD759" s="87" t="s">
        <v>105</v>
      </c>
      <c r="AE759" s="87" t="s">
        <v>106</v>
      </c>
      <c r="AF759" s="86" t="s">
        <v>8064</v>
      </c>
      <c r="AG759" s="87" t="s">
        <v>486</v>
      </c>
      <c r="AH759" s="87" t="s">
        <v>10302</v>
      </c>
      <c r="AI759" s="87" t="s">
        <v>111</v>
      </c>
      <c r="AJ759" s="87" t="s">
        <v>204</v>
      </c>
      <c r="AK759" s="88"/>
      <c r="AL759" s="83" t="s">
        <v>107</v>
      </c>
      <c r="AM759" s="89" t="s">
        <v>454</v>
      </c>
      <c r="AN759" s="90" t="s">
        <v>416</v>
      </c>
      <c r="AO759" s="91" t="s">
        <v>642</v>
      </c>
      <c r="AP759" s="90">
        <v>8.3333333333332096</v>
      </c>
      <c r="AQ759" s="92" t="s">
        <v>102</v>
      </c>
      <c r="AR759" s="93" t="s">
        <v>102</v>
      </c>
      <c r="AS759" s="93" t="s">
        <v>102</v>
      </c>
      <c r="AT759" s="93" t="s">
        <v>102</v>
      </c>
      <c r="AU759" s="210" t="s">
        <v>644</v>
      </c>
      <c r="AV759" s="93" t="s">
        <v>185</v>
      </c>
      <c r="AW759" s="94" t="s">
        <v>102</v>
      </c>
      <c r="AX759" s="93" t="s">
        <v>183</v>
      </c>
      <c r="AY759" s="95" t="s">
        <v>111</v>
      </c>
      <c r="AZ759" s="93" t="s">
        <v>102</v>
      </c>
      <c r="BA759" s="93" t="s">
        <v>102</v>
      </c>
      <c r="BB759" s="93" t="s">
        <v>102</v>
      </c>
      <c r="BC759" s="93" t="s">
        <v>102</v>
      </c>
      <c r="BD759" s="96" t="s">
        <v>102</v>
      </c>
      <c r="BE759" s="90">
        <v>-368.66666666666703</v>
      </c>
      <c r="BF759" s="93" t="s">
        <v>102</v>
      </c>
      <c r="BG759" s="93" t="s">
        <v>102</v>
      </c>
      <c r="BH759" s="93" t="s">
        <v>102</v>
      </c>
      <c r="BI759" s="93" t="s">
        <v>102</v>
      </c>
      <c r="BJ759" s="210" t="s">
        <v>642</v>
      </c>
      <c r="BK759" s="93" t="s">
        <v>192</v>
      </c>
      <c r="BL759" s="97" t="s">
        <v>102</v>
      </c>
      <c r="BM759" s="93" t="s">
        <v>183</v>
      </c>
      <c r="BN759" s="93" t="s">
        <v>106</v>
      </c>
      <c r="BO759" s="93" t="s">
        <v>102</v>
      </c>
      <c r="BP759" s="98" t="s">
        <v>102</v>
      </c>
      <c r="BQ759" s="93" t="s">
        <v>102</v>
      </c>
      <c r="BR759" s="93" t="s">
        <v>102</v>
      </c>
      <c r="BS759" s="93" t="s">
        <v>102</v>
      </c>
      <c r="BT759" s="99" t="s">
        <v>591</v>
      </c>
      <c r="BU759" s="100" t="s">
        <v>11880</v>
      </c>
      <c r="BV759" s="101" t="s">
        <v>471</v>
      </c>
      <c r="BW759" s="136"/>
      <c r="BX759" s="103" t="s">
        <v>565</v>
      </c>
      <c r="BY759" s="104" t="s">
        <v>190</v>
      </c>
      <c r="BZ759" s="136"/>
      <c r="CA759" s="83" t="s">
        <v>599</v>
      </c>
      <c r="CB759" s="106" t="s">
        <v>647</v>
      </c>
      <c r="CC759" s="106" t="s">
        <v>11881</v>
      </c>
      <c r="CD759" s="107"/>
      <c r="CE759" s="108" t="s">
        <v>107</v>
      </c>
      <c r="CF759" s="108" t="s">
        <v>107</v>
      </c>
      <c r="CG759" s="109"/>
      <c r="CH759" s="110" t="s">
        <v>107</v>
      </c>
      <c r="CI759" s="111"/>
      <c r="CJ759" s="112">
        <v>6710</v>
      </c>
      <c r="CK759" s="113">
        <v>86</v>
      </c>
      <c r="CL759" s="114" t="s">
        <v>134</v>
      </c>
      <c r="CM759" s="114" t="s">
        <v>108</v>
      </c>
      <c r="CN759" s="114"/>
      <c r="CO759" s="115" t="s">
        <v>102</v>
      </c>
      <c r="CP759" s="115" t="s">
        <v>102</v>
      </c>
      <c r="CQ759" s="115" t="s">
        <v>102</v>
      </c>
      <c r="CR759" s="115" t="s">
        <v>102</v>
      </c>
      <c r="CS759" s="116"/>
      <c r="CT759" s="117" t="s">
        <v>109</v>
      </c>
      <c r="CU759" s="117" t="s">
        <v>109</v>
      </c>
      <c r="CV759" s="83">
        <v>755</v>
      </c>
      <c r="CW759" s="83" t="s">
        <v>108</v>
      </c>
      <c r="CX759" s="83">
        <v>755</v>
      </c>
      <c r="CY759" s="83" t="s">
        <v>108</v>
      </c>
      <c r="CZ759" s="83">
        <v>7083</v>
      </c>
      <c r="DA759" s="83" t="s">
        <v>419</v>
      </c>
      <c r="DB759" s="83" t="s">
        <v>130</v>
      </c>
      <c r="DC759" s="83" t="s">
        <v>499</v>
      </c>
      <c r="DD759" s="83">
        <v>1804</v>
      </c>
      <c r="DE759" s="83" t="s">
        <v>444</v>
      </c>
      <c r="DF759" s="83" t="s">
        <v>130</v>
      </c>
      <c r="DG759" s="83" t="s">
        <v>499</v>
      </c>
      <c r="DH759" s="83"/>
      <c r="DI759" s="83">
        <v>0</v>
      </c>
      <c r="DJ759" s="83">
        <v>1</v>
      </c>
      <c r="DK759" s="83">
        <v>0</v>
      </c>
      <c r="DL759" s="83">
        <v>0</v>
      </c>
      <c r="DM759" s="83">
        <v>0</v>
      </c>
      <c r="DN759" s="83">
        <v>0</v>
      </c>
      <c r="DO759" s="83">
        <v>0</v>
      </c>
      <c r="DP759" s="83">
        <v>0</v>
      </c>
      <c r="DQ759" s="83">
        <v>0</v>
      </c>
      <c r="DR759" s="83">
        <v>0</v>
      </c>
      <c r="DS759" s="83">
        <v>0</v>
      </c>
      <c r="DT759" s="83">
        <v>3</v>
      </c>
      <c r="DU759" s="83">
        <v>3</v>
      </c>
      <c r="DV759" s="83">
        <v>0</v>
      </c>
      <c r="DW759" s="83">
        <v>0</v>
      </c>
      <c r="DX759" s="83">
        <v>3</v>
      </c>
      <c r="DY759" s="85">
        <v>44401</v>
      </c>
      <c r="DZ759" s="83" t="s">
        <v>4806</v>
      </c>
      <c r="EA759" s="83" t="s">
        <v>102</v>
      </c>
      <c r="EB759" s="83" t="s">
        <v>482</v>
      </c>
      <c r="EC759" s="83">
        <v>755</v>
      </c>
      <c r="ED759" s="83" t="s">
        <v>483</v>
      </c>
      <c r="EE759" s="83">
        <v>1</v>
      </c>
      <c r="EF759" s="83">
        <v>0</v>
      </c>
      <c r="EG759" s="83">
        <v>0</v>
      </c>
      <c r="EH759" s="83" t="s">
        <v>109</v>
      </c>
      <c r="EI759" s="83" t="s">
        <v>108</v>
      </c>
      <c r="EJ759" s="83" t="s">
        <v>583</v>
      </c>
      <c r="EK759" s="83">
        <v>0</v>
      </c>
      <c r="EL759" s="83">
        <v>0</v>
      </c>
      <c r="EM759" s="83">
        <v>1</v>
      </c>
      <c r="EN759" s="83" t="s">
        <v>497</v>
      </c>
      <c r="EO759" s="83"/>
      <c r="EP759" s="83" t="s">
        <v>436</v>
      </c>
      <c r="EQ759" s="136">
        <v>1</v>
      </c>
      <c r="ER759" s="136">
        <v>1</v>
      </c>
      <c r="ES759" s="136">
        <v>1</v>
      </c>
      <c r="ET759" s="136">
        <v>1</v>
      </c>
      <c r="EU759" s="215" t="s">
        <v>269</v>
      </c>
      <c r="EV759" s="136">
        <v>1</v>
      </c>
      <c r="EW759" s="136">
        <v>1</v>
      </c>
      <c r="EX759" s="136">
        <v>1</v>
      </c>
      <c r="EY759" s="136">
        <v>1</v>
      </c>
      <c r="EZ759" s="136">
        <v>1</v>
      </c>
      <c r="FP759" s="215" t="s">
        <v>592</v>
      </c>
      <c r="FQ759" s="136" t="b">
        <v>1</v>
      </c>
      <c r="FR759" s="136" t="b">
        <v>1</v>
      </c>
      <c r="FS759" s="136" t="b">
        <v>1</v>
      </c>
      <c r="FT759" s="136" t="b">
        <v>1</v>
      </c>
      <c r="FX759" s="215" t="s">
        <v>269</v>
      </c>
    </row>
    <row r="760" spans="1:180" ht="60" customHeight="1" x14ac:dyDescent="0.55000000000000004">
      <c r="A760" s="83" t="s">
        <v>130</v>
      </c>
      <c r="B760" s="83" t="s">
        <v>98</v>
      </c>
      <c r="C760" s="136">
        <v>536412</v>
      </c>
      <c r="D760" s="207" t="s">
        <v>629</v>
      </c>
      <c r="E760" s="208" t="s">
        <v>634</v>
      </c>
      <c r="F760" s="83" t="s">
        <v>108</v>
      </c>
      <c r="G760" s="85">
        <v>26341</v>
      </c>
      <c r="H760" s="83" t="s">
        <v>102</v>
      </c>
      <c r="I760" s="85">
        <v>34633</v>
      </c>
      <c r="J760" s="83" t="s">
        <v>228</v>
      </c>
      <c r="K760" s="216">
        <v>850848704687</v>
      </c>
      <c r="L760" s="83" t="s">
        <v>191</v>
      </c>
      <c r="M760" s="85">
        <v>43642</v>
      </c>
      <c r="N760" s="83">
        <v>-3081.6666666666702</v>
      </c>
      <c r="O760" s="83" t="s">
        <v>193</v>
      </c>
      <c r="P760" s="83" t="s">
        <v>181</v>
      </c>
      <c r="Q760" s="208" t="s">
        <v>8068</v>
      </c>
      <c r="R760" s="83" t="s">
        <v>102</v>
      </c>
      <c r="S760" s="83" t="s">
        <v>102</v>
      </c>
      <c r="T760" s="83" t="s">
        <v>131</v>
      </c>
      <c r="U760" s="83" t="s">
        <v>10303</v>
      </c>
      <c r="V760" s="83" t="s">
        <v>104</v>
      </c>
      <c r="W760" s="83" t="s">
        <v>105</v>
      </c>
      <c r="X760" s="86" t="s">
        <v>8068</v>
      </c>
      <c r="Y760" s="87" t="s">
        <v>102</v>
      </c>
      <c r="Z760" s="87" t="s">
        <v>102</v>
      </c>
      <c r="AA760" s="87" t="s">
        <v>131</v>
      </c>
      <c r="AB760" s="87" t="s">
        <v>10303</v>
      </c>
      <c r="AC760" s="87" t="s">
        <v>104</v>
      </c>
      <c r="AD760" s="87" t="s">
        <v>105</v>
      </c>
      <c r="AE760" s="87" t="s">
        <v>106</v>
      </c>
      <c r="AF760" s="86" t="s">
        <v>8068</v>
      </c>
      <c r="AG760" s="87" t="s">
        <v>177</v>
      </c>
      <c r="AH760" s="87" t="s">
        <v>10303</v>
      </c>
      <c r="AI760" s="87" t="s">
        <v>104</v>
      </c>
      <c r="AJ760" s="87" t="s">
        <v>204</v>
      </c>
      <c r="AK760" s="88"/>
      <c r="AL760" s="83" t="s">
        <v>107</v>
      </c>
      <c r="AM760" s="89" t="s">
        <v>454</v>
      </c>
      <c r="AN760" s="90" t="s">
        <v>416</v>
      </c>
      <c r="AO760" s="91" t="s">
        <v>643</v>
      </c>
      <c r="AP760" s="90">
        <v>8.3333333333332096</v>
      </c>
      <c r="AQ760" s="92" t="s">
        <v>102</v>
      </c>
      <c r="AR760" s="93" t="s">
        <v>102</v>
      </c>
      <c r="AS760" s="93" t="s">
        <v>102</v>
      </c>
      <c r="AT760" s="93" t="s">
        <v>102</v>
      </c>
      <c r="AU760" s="210" t="s">
        <v>645</v>
      </c>
      <c r="AV760" s="93" t="s">
        <v>185</v>
      </c>
      <c r="AW760" s="94" t="s">
        <v>102</v>
      </c>
      <c r="AX760" s="93" t="s">
        <v>105</v>
      </c>
      <c r="AY760" s="95" t="s">
        <v>104</v>
      </c>
      <c r="AZ760" s="93" t="s">
        <v>102</v>
      </c>
      <c r="BA760" s="93" t="s">
        <v>102</v>
      </c>
      <c r="BB760" s="93" t="s">
        <v>102</v>
      </c>
      <c r="BC760" s="93" t="s">
        <v>102</v>
      </c>
      <c r="BD760" s="96" t="s">
        <v>102</v>
      </c>
      <c r="BE760" s="90">
        <v>-369.16666666666703</v>
      </c>
      <c r="BF760" s="93" t="s">
        <v>102</v>
      </c>
      <c r="BG760" s="93" t="s">
        <v>102</v>
      </c>
      <c r="BH760" s="93" t="s">
        <v>102</v>
      </c>
      <c r="BI760" s="93" t="s">
        <v>102</v>
      </c>
      <c r="BJ760" s="210" t="s">
        <v>643</v>
      </c>
      <c r="BK760" s="93" t="s">
        <v>196</v>
      </c>
      <c r="BL760" s="97" t="s">
        <v>102</v>
      </c>
      <c r="BM760" s="93" t="s">
        <v>105</v>
      </c>
      <c r="BN760" s="93" t="s">
        <v>596</v>
      </c>
      <c r="BO760" s="93" t="s">
        <v>102</v>
      </c>
      <c r="BP760" s="98" t="s">
        <v>102</v>
      </c>
      <c r="BQ760" s="93" t="s">
        <v>102</v>
      </c>
      <c r="BR760" s="93" t="s">
        <v>102</v>
      </c>
      <c r="BS760" s="93" t="s">
        <v>102</v>
      </c>
      <c r="BT760" s="99" t="s">
        <v>591</v>
      </c>
      <c r="BU760" s="100" t="s">
        <v>11882</v>
      </c>
      <c r="BV760" s="101" t="s">
        <v>471</v>
      </c>
      <c r="BW760" s="136"/>
      <c r="BX760" s="103" t="s">
        <v>565</v>
      </c>
      <c r="BY760" s="104" t="s">
        <v>190</v>
      </c>
      <c r="BZ760" s="136"/>
      <c r="CA760" s="83" t="s">
        <v>599</v>
      </c>
      <c r="CB760" s="106" t="s">
        <v>647</v>
      </c>
      <c r="CC760" s="106" t="s">
        <v>11883</v>
      </c>
      <c r="CD760" s="107"/>
      <c r="CE760" s="108" t="s">
        <v>107</v>
      </c>
      <c r="CF760" s="108" t="s">
        <v>107</v>
      </c>
      <c r="CG760" s="109"/>
      <c r="CH760" s="110" t="s">
        <v>107</v>
      </c>
      <c r="CI760" s="111"/>
      <c r="CJ760" s="112">
        <v>6710</v>
      </c>
      <c r="CK760" s="113">
        <v>86</v>
      </c>
      <c r="CL760" s="114" t="s">
        <v>134</v>
      </c>
      <c r="CM760" s="114" t="s">
        <v>108</v>
      </c>
      <c r="CN760" s="114"/>
      <c r="CO760" s="115" t="s">
        <v>102</v>
      </c>
      <c r="CP760" s="115" t="s">
        <v>102</v>
      </c>
      <c r="CQ760" s="115" t="s">
        <v>102</v>
      </c>
      <c r="CR760" s="115" t="s">
        <v>102</v>
      </c>
      <c r="CS760" s="116"/>
      <c r="CT760" s="117" t="s">
        <v>109</v>
      </c>
      <c r="CU760" s="117" t="s">
        <v>109</v>
      </c>
      <c r="CV760" s="83">
        <v>756</v>
      </c>
      <c r="CW760" s="83" t="s">
        <v>108</v>
      </c>
      <c r="CX760" s="83">
        <v>756</v>
      </c>
      <c r="CY760" s="83" t="s">
        <v>108</v>
      </c>
      <c r="CZ760" s="83">
        <v>7084</v>
      </c>
      <c r="DA760" s="83" t="s">
        <v>419</v>
      </c>
      <c r="DB760" s="83" t="s">
        <v>130</v>
      </c>
      <c r="DC760" s="83" t="s">
        <v>499</v>
      </c>
      <c r="DD760" s="83">
        <v>1805</v>
      </c>
      <c r="DE760" s="83" t="s">
        <v>444</v>
      </c>
      <c r="DF760" s="83" t="s">
        <v>130</v>
      </c>
      <c r="DG760" s="83" t="s">
        <v>499</v>
      </c>
      <c r="DH760" s="83"/>
      <c r="DI760" s="83">
        <v>0</v>
      </c>
      <c r="DJ760" s="83">
        <v>1</v>
      </c>
      <c r="DK760" s="83">
        <v>0</v>
      </c>
      <c r="DL760" s="83">
        <v>0</v>
      </c>
      <c r="DM760" s="83">
        <v>0</v>
      </c>
      <c r="DN760" s="83">
        <v>0</v>
      </c>
      <c r="DO760" s="83">
        <v>0</v>
      </c>
      <c r="DP760" s="83">
        <v>0</v>
      </c>
      <c r="DQ760" s="83">
        <v>0</v>
      </c>
      <c r="DR760" s="83">
        <v>0</v>
      </c>
      <c r="DS760" s="83">
        <v>0</v>
      </c>
      <c r="DT760" s="83">
        <v>3</v>
      </c>
      <c r="DU760" s="83">
        <v>3</v>
      </c>
      <c r="DV760" s="83">
        <v>0</v>
      </c>
      <c r="DW760" s="83">
        <v>0</v>
      </c>
      <c r="DX760" s="83">
        <v>3</v>
      </c>
      <c r="DY760" s="85">
        <v>44402</v>
      </c>
      <c r="DZ760" s="83" t="s">
        <v>4807</v>
      </c>
      <c r="EA760" s="83" t="s">
        <v>102</v>
      </c>
      <c r="EB760" s="83" t="s">
        <v>482</v>
      </c>
      <c r="EC760" s="83">
        <v>756</v>
      </c>
      <c r="ED760" s="83" t="s">
        <v>483</v>
      </c>
      <c r="EE760" s="83">
        <v>1</v>
      </c>
      <c r="EF760" s="83">
        <v>0</v>
      </c>
      <c r="EG760" s="83">
        <v>0</v>
      </c>
      <c r="EH760" s="83" t="s">
        <v>109</v>
      </c>
      <c r="EI760" s="83" t="s">
        <v>108</v>
      </c>
      <c r="EJ760" s="83" t="s">
        <v>583</v>
      </c>
      <c r="EK760" s="83">
        <v>0</v>
      </c>
      <c r="EL760" s="83">
        <v>0</v>
      </c>
      <c r="EM760" s="83">
        <v>1</v>
      </c>
      <c r="EN760" s="83" t="s">
        <v>497</v>
      </c>
      <c r="EO760" s="83"/>
      <c r="EP760" s="83" t="s">
        <v>436</v>
      </c>
      <c r="EQ760" s="136">
        <v>1</v>
      </c>
      <c r="ER760" s="136">
        <v>1</v>
      </c>
      <c r="ES760" s="136">
        <v>1</v>
      </c>
      <c r="ET760" s="136">
        <v>1</v>
      </c>
      <c r="EU760" s="215" t="s">
        <v>269</v>
      </c>
      <c r="EV760" s="136">
        <v>1</v>
      </c>
      <c r="EW760" s="136">
        <v>1</v>
      </c>
      <c r="EX760" s="136">
        <v>1</v>
      </c>
      <c r="EY760" s="136">
        <v>1</v>
      </c>
      <c r="EZ760" s="136">
        <v>1</v>
      </c>
      <c r="FP760" s="215" t="s">
        <v>592</v>
      </c>
      <c r="FQ760" s="136" t="b">
        <v>1</v>
      </c>
      <c r="FR760" s="136" t="b">
        <v>1</v>
      </c>
      <c r="FS760" s="136" t="b">
        <v>1</v>
      </c>
      <c r="FT760" s="136" t="b">
        <v>1</v>
      </c>
      <c r="FX760" s="215" t="s">
        <v>269</v>
      </c>
    </row>
    <row r="761" spans="1:180" ht="60" customHeight="1" x14ac:dyDescent="0.55000000000000004">
      <c r="A761" s="83" t="s">
        <v>130</v>
      </c>
      <c r="B761" s="83" t="s">
        <v>98</v>
      </c>
      <c r="C761" s="136">
        <v>302654</v>
      </c>
      <c r="D761" s="207" t="s">
        <v>627</v>
      </c>
      <c r="E761" s="208" t="s">
        <v>630</v>
      </c>
      <c r="F761" s="83" t="s">
        <v>108</v>
      </c>
      <c r="G761" s="85">
        <v>20621</v>
      </c>
      <c r="H761" s="83" t="s">
        <v>102</v>
      </c>
      <c r="I761" s="85">
        <v>39794</v>
      </c>
      <c r="J761" s="83" t="s">
        <v>228</v>
      </c>
      <c r="K761" s="216">
        <v>964792580398</v>
      </c>
      <c r="L761" s="83" t="s">
        <v>191</v>
      </c>
      <c r="M761" s="85">
        <v>43631</v>
      </c>
      <c r="N761" s="83">
        <v>-3086.6666666666702</v>
      </c>
      <c r="O761" s="83" t="s">
        <v>180</v>
      </c>
      <c r="P761" s="83" t="s">
        <v>181</v>
      </c>
      <c r="Q761" s="208" t="s">
        <v>8072</v>
      </c>
      <c r="R761" s="83" t="s">
        <v>102</v>
      </c>
      <c r="S761" s="83" t="s">
        <v>102</v>
      </c>
      <c r="T761" s="83" t="s">
        <v>199</v>
      </c>
      <c r="U761" s="83" t="s">
        <v>10304</v>
      </c>
      <c r="V761" s="83" t="s">
        <v>104</v>
      </c>
      <c r="W761" s="83" t="s">
        <v>105</v>
      </c>
      <c r="X761" s="86" t="s">
        <v>8072</v>
      </c>
      <c r="Y761" s="87" t="s">
        <v>102</v>
      </c>
      <c r="Z761" s="87" t="s">
        <v>102</v>
      </c>
      <c r="AA761" s="87" t="s">
        <v>199</v>
      </c>
      <c r="AB761" s="87" t="s">
        <v>10304</v>
      </c>
      <c r="AC761" s="87" t="s">
        <v>104</v>
      </c>
      <c r="AD761" s="87" t="s">
        <v>105</v>
      </c>
      <c r="AE761" s="87" t="s">
        <v>106</v>
      </c>
      <c r="AF761" s="86" t="s">
        <v>8072</v>
      </c>
      <c r="AG761" s="87" t="s">
        <v>489</v>
      </c>
      <c r="AH761" s="87" t="s">
        <v>10305</v>
      </c>
      <c r="AI761" s="87" t="s">
        <v>104</v>
      </c>
      <c r="AJ761" s="87" t="s">
        <v>204</v>
      </c>
      <c r="AK761" s="88"/>
      <c r="AL761" s="83" t="s">
        <v>107</v>
      </c>
      <c r="AM761" s="89" t="s">
        <v>454</v>
      </c>
      <c r="AN761" s="90" t="s">
        <v>416</v>
      </c>
      <c r="AO761" s="91" t="s">
        <v>641</v>
      </c>
      <c r="AP761" s="90">
        <v>8.3333333333332096</v>
      </c>
      <c r="AQ761" s="92" t="s">
        <v>211</v>
      </c>
      <c r="AR761" s="93" t="s">
        <v>102</v>
      </c>
      <c r="AS761" s="93" t="s">
        <v>102</v>
      </c>
      <c r="AT761" s="93" t="s">
        <v>102</v>
      </c>
      <c r="AU761" s="210" t="s">
        <v>641</v>
      </c>
      <c r="AV761" s="93" t="s">
        <v>192</v>
      </c>
      <c r="AW761" s="94" t="s">
        <v>102</v>
      </c>
      <c r="AX761" s="93" t="s">
        <v>105</v>
      </c>
      <c r="AY761" s="95" t="s">
        <v>188</v>
      </c>
      <c r="AZ761" s="93" t="s">
        <v>102</v>
      </c>
      <c r="BA761" s="93" t="s">
        <v>10306</v>
      </c>
      <c r="BB761" s="93" t="s">
        <v>102</v>
      </c>
      <c r="BC761" s="93" t="s">
        <v>102</v>
      </c>
      <c r="BD761" s="96" t="s">
        <v>102</v>
      </c>
      <c r="BE761" s="90">
        <v>-369.66666666666703</v>
      </c>
      <c r="BF761" s="93" t="s">
        <v>211</v>
      </c>
      <c r="BG761" s="93" t="s">
        <v>102</v>
      </c>
      <c r="BH761" s="93" t="s">
        <v>102</v>
      </c>
      <c r="BI761" s="93" t="s">
        <v>102</v>
      </c>
      <c r="BJ761" s="210" t="s">
        <v>646</v>
      </c>
      <c r="BK761" s="93" t="s">
        <v>182</v>
      </c>
      <c r="BL761" s="97" t="s">
        <v>102</v>
      </c>
      <c r="BM761" s="93" t="s">
        <v>105</v>
      </c>
      <c r="BN761" s="93" t="s">
        <v>104</v>
      </c>
      <c r="BO761" s="93" t="s">
        <v>102</v>
      </c>
      <c r="BP761" s="98">
        <v>20180459</v>
      </c>
      <c r="BQ761" s="93" t="s">
        <v>102</v>
      </c>
      <c r="BR761" s="93" t="s">
        <v>102</v>
      </c>
      <c r="BS761" s="93" t="s">
        <v>102</v>
      </c>
      <c r="BT761" s="99" t="s">
        <v>591</v>
      </c>
      <c r="BU761" s="100" t="s">
        <v>11884</v>
      </c>
      <c r="BV761" s="101" t="s">
        <v>471</v>
      </c>
      <c r="BW761" s="136"/>
      <c r="BX761" s="103" t="s">
        <v>565</v>
      </c>
      <c r="BY761" s="104" t="s">
        <v>190</v>
      </c>
      <c r="BZ761" s="136"/>
      <c r="CA761" s="83" t="s">
        <v>599</v>
      </c>
      <c r="CB761" s="106" t="s">
        <v>647</v>
      </c>
      <c r="CC761" s="106" t="s">
        <v>11885</v>
      </c>
      <c r="CD761" s="107"/>
      <c r="CE761" s="108" t="s">
        <v>107</v>
      </c>
      <c r="CF761" s="108" t="s">
        <v>107</v>
      </c>
      <c r="CG761" s="109"/>
      <c r="CH761" s="110" t="s">
        <v>107</v>
      </c>
      <c r="CI761" s="111"/>
      <c r="CJ761" s="112">
        <v>6710</v>
      </c>
      <c r="CK761" s="113">
        <v>86</v>
      </c>
      <c r="CL761" s="114" t="s">
        <v>134</v>
      </c>
      <c r="CM761" s="114" t="s">
        <v>108</v>
      </c>
      <c r="CN761" s="114"/>
      <c r="CO761" s="115" t="s">
        <v>102</v>
      </c>
      <c r="CP761" s="115" t="s">
        <v>102</v>
      </c>
      <c r="CQ761" s="115" t="s">
        <v>102</v>
      </c>
      <c r="CR761" s="115" t="s">
        <v>102</v>
      </c>
      <c r="CS761" s="116"/>
      <c r="CT761" s="117" t="s">
        <v>109</v>
      </c>
      <c r="CU761" s="117" t="s">
        <v>109</v>
      </c>
      <c r="CV761" s="83">
        <v>757</v>
      </c>
      <c r="CW761" s="83" t="s">
        <v>108</v>
      </c>
      <c r="CX761" s="83">
        <v>757</v>
      </c>
      <c r="CY761" s="83" t="s">
        <v>108</v>
      </c>
      <c r="CZ761" s="83">
        <v>7085</v>
      </c>
      <c r="DA761" s="83" t="s">
        <v>419</v>
      </c>
      <c r="DB761" s="83" t="s">
        <v>130</v>
      </c>
      <c r="DC761" s="83" t="s">
        <v>499</v>
      </c>
      <c r="DD761" s="83">
        <v>1806</v>
      </c>
      <c r="DE761" s="83" t="s">
        <v>444</v>
      </c>
      <c r="DF761" s="83" t="s">
        <v>130</v>
      </c>
      <c r="DG761" s="83" t="s">
        <v>499</v>
      </c>
      <c r="DH761" s="83"/>
      <c r="DI761" s="83">
        <v>0</v>
      </c>
      <c r="DJ761" s="83">
        <v>1</v>
      </c>
      <c r="DK761" s="83">
        <v>0</v>
      </c>
      <c r="DL761" s="83">
        <v>0</v>
      </c>
      <c r="DM761" s="83">
        <v>0</v>
      </c>
      <c r="DN761" s="83">
        <v>0</v>
      </c>
      <c r="DO761" s="83">
        <v>0</v>
      </c>
      <c r="DP761" s="83">
        <v>0</v>
      </c>
      <c r="DQ761" s="83">
        <v>0</v>
      </c>
      <c r="DR761" s="83">
        <v>0</v>
      </c>
      <c r="DS761" s="83">
        <v>0</v>
      </c>
      <c r="DT761" s="83">
        <v>3</v>
      </c>
      <c r="DU761" s="83">
        <v>3</v>
      </c>
      <c r="DV761" s="83">
        <v>0</v>
      </c>
      <c r="DW761" s="83">
        <v>0</v>
      </c>
      <c r="DX761" s="83">
        <v>3</v>
      </c>
      <c r="DY761" s="85">
        <v>44403</v>
      </c>
      <c r="DZ761" s="83" t="s">
        <v>4808</v>
      </c>
      <c r="EA761" s="83" t="s">
        <v>102</v>
      </c>
      <c r="EB761" s="83" t="s">
        <v>482</v>
      </c>
      <c r="EC761" s="83">
        <v>757</v>
      </c>
      <c r="ED761" s="83" t="s">
        <v>483</v>
      </c>
      <c r="EE761" s="83">
        <v>1</v>
      </c>
      <c r="EF761" s="83">
        <v>0</v>
      </c>
      <c r="EG761" s="83">
        <v>0</v>
      </c>
      <c r="EH761" s="83" t="s">
        <v>109</v>
      </c>
      <c r="EI761" s="83" t="s">
        <v>108</v>
      </c>
      <c r="EJ761" s="83" t="s">
        <v>583</v>
      </c>
      <c r="EK761" s="83">
        <v>0</v>
      </c>
      <c r="EL761" s="83">
        <v>0</v>
      </c>
      <c r="EM761" s="83">
        <v>1</v>
      </c>
      <c r="EN761" s="83" t="s">
        <v>497</v>
      </c>
      <c r="EO761" s="83"/>
      <c r="EP761" s="83" t="s">
        <v>436</v>
      </c>
      <c r="EQ761" s="136">
        <v>1</v>
      </c>
      <c r="ER761" s="136">
        <v>1</v>
      </c>
      <c r="ES761" s="136">
        <v>1</v>
      </c>
      <c r="ET761" s="136">
        <v>1</v>
      </c>
      <c r="EU761" s="215" t="s">
        <v>269</v>
      </c>
      <c r="EV761" s="136">
        <v>1</v>
      </c>
      <c r="EW761" s="136">
        <v>1</v>
      </c>
      <c r="EX761" s="136">
        <v>1</v>
      </c>
      <c r="EY761" s="136">
        <v>1</v>
      </c>
      <c r="EZ761" s="136">
        <v>1</v>
      </c>
      <c r="FP761" s="215" t="s">
        <v>592</v>
      </c>
      <c r="FQ761" s="136" t="b">
        <v>1</v>
      </c>
      <c r="FR761" s="136" t="b">
        <v>1</v>
      </c>
      <c r="FS761" s="136" t="b">
        <v>1</v>
      </c>
      <c r="FT761" s="136" t="b">
        <v>1</v>
      </c>
      <c r="FX761" s="215" t="s">
        <v>269</v>
      </c>
    </row>
    <row r="762" spans="1:180" ht="60" customHeight="1" x14ac:dyDescent="0.55000000000000004">
      <c r="A762" s="83" t="s">
        <v>130</v>
      </c>
      <c r="B762" s="83" t="s">
        <v>98</v>
      </c>
      <c r="C762" s="136">
        <v>302414</v>
      </c>
      <c r="D762" s="207" t="s">
        <v>628</v>
      </c>
      <c r="E762" s="208" t="s">
        <v>633</v>
      </c>
      <c r="F762" s="83" t="s">
        <v>108</v>
      </c>
      <c r="G762" s="85">
        <v>22744</v>
      </c>
      <c r="H762" s="83" t="s">
        <v>102</v>
      </c>
      <c r="I762" s="85">
        <v>39772</v>
      </c>
      <c r="J762" s="83" t="s">
        <v>228</v>
      </c>
      <c r="K762" s="216">
        <v>735029727417</v>
      </c>
      <c r="L762" s="83" t="s">
        <v>191</v>
      </c>
      <c r="M762" s="85">
        <v>43619</v>
      </c>
      <c r="N762" s="83">
        <v>-3091.6666666666702</v>
      </c>
      <c r="O762" s="83" t="s">
        <v>193</v>
      </c>
      <c r="P762" s="83" t="s">
        <v>181</v>
      </c>
      <c r="Q762" s="208" t="s">
        <v>8076</v>
      </c>
      <c r="R762" s="83" t="s">
        <v>102</v>
      </c>
      <c r="S762" s="83" t="s">
        <v>102</v>
      </c>
      <c r="T762" s="83" t="s">
        <v>133</v>
      </c>
      <c r="U762" s="83" t="s">
        <v>10307</v>
      </c>
      <c r="V762" s="83" t="s">
        <v>111</v>
      </c>
      <c r="W762" s="83" t="s">
        <v>105</v>
      </c>
      <c r="X762" s="86" t="s">
        <v>8076</v>
      </c>
      <c r="Y762" s="87" t="s">
        <v>102</v>
      </c>
      <c r="Z762" s="87" t="s">
        <v>102</v>
      </c>
      <c r="AA762" s="87" t="s">
        <v>133</v>
      </c>
      <c r="AB762" s="87" t="s">
        <v>10307</v>
      </c>
      <c r="AC762" s="87" t="s">
        <v>111</v>
      </c>
      <c r="AD762" s="87" t="s">
        <v>105</v>
      </c>
      <c r="AE762" s="87" t="s">
        <v>106</v>
      </c>
      <c r="AF762" s="86" t="s">
        <v>8076</v>
      </c>
      <c r="AG762" s="87" t="s">
        <v>486</v>
      </c>
      <c r="AH762" s="87" t="s">
        <v>10307</v>
      </c>
      <c r="AI762" s="87" t="s">
        <v>111</v>
      </c>
      <c r="AJ762" s="87" t="s">
        <v>204</v>
      </c>
      <c r="AK762" s="88"/>
      <c r="AL762" s="83" t="s">
        <v>107</v>
      </c>
      <c r="AM762" s="89" t="s">
        <v>454</v>
      </c>
      <c r="AN762" s="90" t="s">
        <v>416</v>
      </c>
      <c r="AO762" s="91" t="s">
        <v>642</v>
      </c>
      <c r="AP762" s="90">
        <v>8.3333333333332096</v>
      </c>
      <c r="AQ762" s="92" t="s">
        <v>102</v>
      </c>
      <c r="AR762" s="93" t="s">
        <v>102</v>
      </c>
      <c r="AS762" s="93" t="s">
        <v>102</v>
      </c>
      <c r="AT762" s="93" t="s">
        <v>102</v>
      </c>
      <c r="AU762" s="210" t="s">
        <v>644</v>
      </c>
      <c r="AV762" s="93" t="s">
        <v>185</v>
      </c>
      <c r="AW762" s="94" t="s">
        <v>102</v>
      </c>
      <c r="AX762" s="93" t="s">
        <v>183</v>
      </c>
      <c r="AY762" s="95" t="s">
        <v>111</v>
      </c>
      <c r="AZ762" s="93" t="s">
        <v>102</v>
      </c>
      <c r="BA762" s="93" t="s">
        <v>102</v>
      </c>
      <c r="BB762" s="93" t="s">
        <v>102</v>
      </c>
      <c r="BC762" s="93" t="s">
        <v>102</v>
      </c>
      <c r="BD762" s="96" t="s">
        <v>102</v>
      </c>
      <c r="BE762" s="90">
        <v>-370.16666666666703</v>
      </c>
      <c r="BF762" s="93" t="s">
        <v>102</v>
      </c>
      <c r="BG762" s="93" t="s">
        <v>102</v>
      </c>
      <c r="BH762" s="93" t="s">
        <v>102</v>
      </c>
      <c r="BI762" s="93" t="s">
        <v>102</v>
      </c>
      <c r="BJ762" s="210" t="s">
        <v>642</v>
      </c>
      <c r="BK762" s="93" t="s">
        <v>192</v>
      </c>
      <c r="BL762" s="97" t="s">
        <v>102</v>
      </c>
      <c r="BM762" s="93" t="s">
        <v>183</v>
      </c>
      <c r="BN762" s="93" t="s">
        <v>106</v>
      </c>
      <c r="BO762" s="93" t="s">
        <v>102</v>
      </c>
      <c r="BP762" s="98" t="s">
        <v>102</v>
      </c>
      <c r="BQ762" s="93" t="s">
        <v>102</v>
      </c>
      <c r="BR762" s="93" t="s">
        <v>102</v>
      </c>
      <c r="BS762" s="93" t="s">
        <v>102</v>
      </c>
      <c r="BT762" s="99" t="s">
        <v>591</v>
      </c>
      <c r="BU762" s="100" t="s">
        <v>11886</v>
      </c>
      <c r="BV762" s="101" t="s">
        <v>471</v>
      </c>
      <c r="BW762" s="136"/>
      <c r="BX762" s="103" t="s">
        <v>565</v>
      </c>
      <c r="BY762" s="104" t="s">
        <v>190</v>
      </c>
      <c r="BZ762" s="136"/>
      <c r="CA762" s="83" t="s">
        <v>599</v>
      </c>
      <c r="CB762" s="106" t="s">
        <v>647</v>
      </c>
      <c r="CC762" s="106" t="s">
        <v>11887</v>
      </c>
      <c r="CD762" s="107"/>
      <c r="CE762" s="108" t="s">
        <v>107</v>
      </c>
      <c r="CF762" s="108" t="s">
        <v>107</v>
      </c>
      <c r="CG762" s="109"/>
      <c r="CH762" s="110" t="s">
        <v>107</v>
      </c>
      <c r="CI762" s="111"/>
      <c r="CJ762" s="112">
        <v>6710</v>
      </c>
      <c r="CK762" s="113">
        <v>86</v>
      </c>
      <c r="CL762" s="114" t="s">
        <v>134</v>
      </c>
      <c r="CM762" s="114" t="s">
        <v>108</v>
      </c>
      <c r="CN762" s="114"/>
      <c r="CO762" s="115" t="s">
        <v>102</v>
      </c>
      <c r="CP762" s="115" t="s">
        <v>102</v>
      </c>
      <c r="CQ762" s="115" t="s">
        <v>102</v>
      </c>
      <c r="CR762" s="115" t="s">
        <v>102</v>
      </c>
      <c r="CS762" s="116"/>
      <c r="CT762" s="117" t="s">
        <v>109</v>
      </c>
      <c r="CU762" s="117" t="s">
        <v>109</v>
      </c>
      <c r="CV762" s="83">
        <v>758</v>
      </c>
      <c r="CW762" s="83" t="s">
        <v>108</v>
      </c>
      <c r="CX762" s="83">
        <v>758</v>
      </c>
      <c r="CY762" s="83" t="s">
        <v>108</v>
      </c>
      <c r="CZ762" s="83">
        <v>7086</v>
      </c>
      <c r="DA762" s="83" t="s">
        <v>419</v>
      </c>
      <c r="DB762" s="83" t="s">
        <v>130</v>
      </c>
      <c r="DC762" s="83" t="s">
        <v>499</v>
      </c>
      <c r="DD762" s="83">
        <v>1807</v>
      </c>
      <c r="DE762" s="83" t="s">
        <v>444</v>
      </c>
      <c r="DF762" s="83" t="s">
        <v>130</v>
      </c>
      <c r="DG762" s="83" t="s">
        <v>499</v>
      </c>
      <c r="DH762" s="83"/>
      <c r="DI762" s="83">
        <v>0</v>
      </c>
      <c r="DJ762" s="83">
        <v>1</v>
      </c>
      <c r="DK762" s="83">
        <v>0</v>
      </c>
      <c r="DL762" s="83">
        <v>0</v>
      </c>
      <c r="DM762" s="83">
        <v>0</v>
      </c>
      <c r="DN762" s="83">
        <v>0</v>
      </c>
      <c r="DO762" s="83">
        <v>0</v>
      </c>
      <c r="DP762" s="83">
        <v>0</v>
      </c>
      <c r="DQ762" s="83">
        <v>0</v>
      </c>
      <c r="DR762" s="83">
        <v>0</v>
      </c>
      <c r="DS762" s="83">
        <v>0</v>
      </c>
      <c r="DT762" s="83">
        <v>3</v>
      </c>
      <c r="DU762" s="83">
        <v>3</v>
      </c>
      <c r="DV762" s="83">
        <v>0</v>
      </c>
      <c r="DW762" s="83">
        <v>0</v>
      </c>
      <c r="DX762" s="83">
        <v>3</v>
      </c>
      <c r="DY762" s="85">
        <v>44404</v>
      </c>
      <c r="DZ762" s="83" t="s">
        <v>4809</v>
      </c>
      <c r="EA762" s="83" t="s">
        <v>102</v>
      </c>
      <c r="EB762" s="83" t="s">
        <v>482</v>
      </c>
      <c r="EC762" s="83">
        <v>758</v>
      </c>
      <c r="ED762" s="83" t="s">
        <v>483</v>
      </c>
      <c r="EE762" s="83">
        <v>1</v>
      </c>
      <c r="EF762" s="83">
        <v>0</v>
      </c>
      <c r="EG762" s="83">
        <v>0</v>
      </c>
      <c r="EH762" s="83" t="s">
        <v>109</v>
      </c>
      <c r="EI762" s="83" t="s">
        <v>108</v>
      </c>
      <c r="EJ762" s="83" t="s">
        <v>583</v>
      </c>
      <c r="EK762" s="83">
        <v>0</v>
      </c>
      <c r="EL762" s="83">
        <v>0</v>
      </c>
      <c r="EM762" s="83">
        <v>1</v>
      </c>
      <c r="EN762" s="83" t="s">
        <v>497</v>
      </c>
      <c r="EO762" s="83"/>
      <c r="EP762" s="83" t="s">
        <v>436</v>
      </c>
      <c r="EQ762" s="136">
        <v>1</v>
      </c>
      <c r="ER762" s="136">
        <v>1</v>
      </c>
      <c r="ES762" s="136">
        <v>1</v>
      </c>
      <c r="ET762" s="136">
        <v>1</v>
      </c>
      <c r="EU762" s="215" t="s">
        <v>269</v>
      </c>
      <c r="EV762" s="136">
        <v>1</v>
      </c>
      <c r="EW762" s="136">
        <v>1</v>
      </c>
      <c r="EX762" s="136">
        <v>1</v>
      </c>
      <c r="EY762" s="136">
        <v>1</v>
      </c>
      <c r="EZ762" s="136">
        <v>1</v>
      </c>
      <c r="FP762" s="215" t="s">
        <v>592</v>
      </c>
      <c r="FQ762" s="136" t="b">
        <v>1</v>
      </c>
      <c r="FR762" s="136" t="b">
        <v>1</v>
      </c>
      <c r="FS762" s="136" t="b">
        <v>1</v>
      </c>
      <c r="FT762" s="136" t="b">
        <v>1</v>
      </c>
      <c r="FX762" s="215" t="s">
        <v>269</v>
      </c>
    </row>
    <row r="763" spans="1:180" ht="60" customHeight="1" x14ac:dyDescent="0.55000000000000004">
      <c r="A763" s="83" t="s">
        <v>130</v>
      </c>
      <c r="B763" s="83" t="s">
        <v>98</v>
      </c>
      <c r="C763" s="136">
        <v>497369</v>
      </c>
      <c r="D763" s="207" t="s">
        <v>629</v>
      </c>
      <c r="E763" s="208" t="s">
        <v>634</v>
      </c>
      <c r="F763" s="83" t="s">
        <v>108</v>
      </c>
      <c r="G763" s="85">
        <v>26341</v>
      </c>
      <c r="H763" s="83" t="s">
        <v>102</v>
      </c>
      <c r="I763" s="85">
        <v>34633</v>
      </c>
      <c r="J763" s="83" t="s">
        <v>228</v>
      </c>
      <c r="K763" s="216">
        <v>640256767761</v>
      </c>
      <c r="L763" s="83" t="s">
        <v>191</v>
      </c>
      <c r="M763" s="85">
        <v>43642</v>
      </c>
      <c r="N763" s="83">
        <v>-3096.6666666666702</v>
      </c>
      <c r="O763" s="83" t="s">
        <v>193</v>
      </c>
      <c r="P763" s="83" t="s">
        <v>181</v>
      </c>
      <c r="Q763" s="208" t="s">
        <v>8080</v>
      </c>
      <c r="R763" s="83" t="s">
        <v>102</v>
      </c>
      <c r="S763" s="83" t="s">
        <v>102</v>
      </c>
      <c r="T763" s="83" t="s">
        <v>131</v>
      </c>
      <c r="U763" s="83" t="s">
        <v>10308</v>
      </c>
      <c r="V763" s="83" t="s">
        <v>104</v>
      </c>
      <c r="W763" s="83" t="s">
        <v>105</v>
      </c>
      <c r="X763" s="86" t="s">
        <v>8080</v>
      </c>
      <c r="Y763" s="87" t="s">
        <v>102</v>
      </c>
      <c r="Z763" s="87" t="s">
        <v>102</v>
      </c>
      <c r="AA763" s="87" t="s">
        <v>131</v>
      </c>
      <c r="AB763" s="87" t="s">
        <v>10308</v>
      </c>
      <c r="AC763" s="87" t="s">
        <v>104</v>
      </c>
      <c r="AD763" s="87" t="s">
        <v>105</v>
      </c>
      <c r="AE763" s="87" t="s">
        <v>106</v>
      </c>
      <c r="AF763" s="86" t="s">
        <v>8080</v>
      </c>
      <c r="AG763" s="87" t="s">
        <v>177</v>
      </c>
      <c r="AH763" s="87" t="s">
        <v>10308</v>
      </c>
      <c r="AI763" s="87" t="s">
        <v>104</v>
      </c>
      <c r="AJ763" s="87" t="s">
        <v>204</v>
      </c>
      <c r="AK763" s="88"/>
      <c r="AL763" s="83" t="s">
        <v>107</v>
      </c>
      <c r="AM763" s="89" t="s">
        <v>454</v>
      </c>
      <c r="AN763" s="90" t="s">
        <v>416</v>
      </c>
      <c r="AO763" s="91" t="s">
        <v>643</v>
      </c>
      <c r="AP763" s="90">
        <v>8.3333333333332096</v>
      </c>
      <c r="AQ763" s="92" t="s">
        <v>102</v>
      </c>
      <c r="AR763" s="93" t="s">
        <v>102</v>
      </c>
      <c r="AS763" s="93" t="s">
        <v>102</v>
      </c>
      <c r="AT763" s="93" t="s">
        <v>102</v>
      </c>
      <c r="AU763" s="210" t="s">
        <v>645</v>
      </c>
      <c r="AV763" s="93" t="s">
        <v>185</v>
      </c>
      <c r="AW763" s="94" t="s">
        <v>102</v>
      </c>
      <c r="AX763" s="93" t="s">
        <v>105</v>
      </c>
      <c r="AY763" s="95" t="s">
        <v>104</v>
      </c>
      <c r="AZ763" s="93" t="s">
        <v>102</v>
      </c>
      <c r="BA763" s="93" t="s">
        <v>102</v>
      </c>
      <c r="BB763" s="93" t="s">
        <v>102</v>
      </c>
      <c r="BC763" s="93" t="s">
        <v>102</v>
      </c>
      <c r="BD763" s="96" t="s">
        <v>102</v>
      </c>
      <c r="BE763" s="90">
        <v>-370.66666666666703</v>
      </c>
      <c r="BF763" s="93" t="s">
        <v>102</v>
      </c>
      <c r="BG763" s="93" t="s">
        <v>102</v>
      </c>
      <c r="BH763" s="93" t="s">
        <v>102</v>
      </c>
      <c r="BI763" s="93" t="s">
        <v>102</v>
      </c>
      <c r="BJ763" s="210" t="s">
        <v>643</v>
      </c>
      <c r="BK763" s="93" t="s">
        <v>196</v>
      </c>
      <c r="BL763" s="97" t="s">
        <v>102</v>
      </c>
      <c r="BM763" s="93" t="s">
        <v>105</v>
      </c>
      <c r="BN763" s="93" t="s">
        <v>596</v>
      </c>
      <c r="BO763" s="93" t="s">
        <v>102</v>
      </c>
      <c r="BP763" s="98" t="s">
        <v>102</v>
      </c>
      <c r="BQ763" s="93" t="s">
        <v>102</v>
      </c>
      <c r="BR763" s="93" t="s">
        <v>102</v>
      </c>
      <c r="BS763" s="93" t="s">
        <v>102</v>
      </c>
      <c r="BT763" s="99" t="s">
        <v>591</v>
      </c>
      <c r="BU763" s="100" t="s">
        <v>11888</v>
      </c>
      <c r="BV763" s="101" t="s">
        <v>471</v>
      </c>
      <c r="BW763" s="136"/>
      <c r="BX763" s="103" t="s">
        <v>565</v>
      </c>
      <c r="BY763" s="104" t="s">
        <v>190</v>
      </c>
      <c r="BZ763" s="136"/>
      <c r="CA763" s="83" t="s">
        <v>599</v>
      </c>
      <c r="CB763" s="106" t="s">
        <v>647</v>
      </c>
      <c r="CC763" s="106" t="s">
        <v>11889</v>
      </c>
      <c r="CD763" s="107"/>
      <c r="CE763" s="108" t="s">
        <v>107</v>
      </c>
      <c r="CF763" s="108" t="s">
        <v>107</v>
      </c>
      <c r="CG763" s="109"/>
      <c r="CH763" s="110" t="s">
        <v>107</v>
      </c>
      <c r="CI763" s="111"/>
      <c r="CJ763" s="112">
        <v>6710</v>
      </c>
      <c r="CK763" s="113">
        <v>86</v>
      </c>
      <c r="CL763" s="114" t="s">
        <v>134</v>
      </c>
      <c r="CM763" s="114" t="s">
        <v>108</v>
      </c>
      <c r="CN763" s="114"/>
      <c r="CO763" s="115" t="s">
        <v>102</v>
      </c>
      <c r="CP763" s="115" t="s">
        <v>102</v>
      </c>
      <c r="CQ763" s="115" t="s">
        <v>102</v>
      </c>
      <c r="CR763" s="115" t="s">
        <v>102</v>
      </c>
      <c r="CS763" s="116"/>
      <c r="CT763" s="117" t="s">
        <v>109</v>
      </c>
      <c r="CU763" s="117" t="s">
        <v>109</v>
      </c>
      <c r="CV763" s="83">
        <v>759</v>
      </c>
      <c r="CW763" s="83" t="s">
        <v>108</v>
      </c>
      <c r="CX763" s="83">
        <v>759</v>
      </c>
      <c r="CY763" s="83" t="s">
        <v>108</v>
      </c>
      <c r="CZ763" s="83">
        <v>7087</v>
      </c>
      <c r="DA763" s="83" t="s">
        <v>419</v>
      </c>
      <c r="DB763" s="83" t="s">
        <v>130</v>
      </c>
      <c r="DC763" s="83" t="s">
        <v>499</v>
      </c>
      <c r="DD763" s="83">
        <v>1808</v>
      </c>
      <c r="DE763" s="83" t="s">
        <v>444</v>
      </c>
      <c r="DF763" s="83" t="s">
        <v>130</v>
      </c>
      <c r="DG763" s="83" t="s">
        <v>499</v>
      </c>
      <c r="DH763" s="83"/>
      <c r="DI763" s="83">
        <v>0</v>
      </c>
      <c r="DJ763" s="83">
        <v>1</v>
      </c>
      <c r="DK763" s="83">
        <v>0</v>
      </c>
      <c r="DL763" s="83">
        <v>0</v>
      </c>
      <c r="DM763" s="83">
        <v>0</v>
      </c>
      <c r="DN763" s="83">
        <v>0</v>
      </c>
      <c r="DO763" s="83">
        <v>0</v>
      </c>
      <c r="DP763" s="83">
        <v>0</v>
      </c>
      <c r="DQ763" s="83">
        <v>0</v>
      </c>
      <c r="DR763" s="83">
        <v>0</v>
      </c>
      <c r="DS763" s="83">
        <v>0</v>
      </c>
      <c r="DT763" s="83">
        <v>3</v>
      </c>
      <c r="DU763" s="83">
        <v>3</v>
      </c>
      <c r="DV763" s="83">
        <v>0</v>
      </c>
      <c r="DW763" s="83">
        <v>0</v>
      </c>
      <c r="DX763" s="83">
        <v>3</v>
      </c>
      <c r="DY763" s="85">
        <v>44405</v>
      </c>
      <c r="DZ763" s="83" t="s">
        <v>4810</v>
      </c>
      <c r="EA763" s="83" t="s">
        <v>102</v>
      </c>
      <c r="EB763" s="83" t="s">
        <v>482</v>
      </c>
      <c r="EC763" s="83">
        <v>759</v>
      </c>
      <c r="ED763" s="83" t="s">
        <v>483</v>
      </c>
      <c r="EE763" s="83">
        <v>1</v>
      </c>
      <c r="EF763" s="83">
        <v>0</v>
      </c>
      <c r="EG763" s="83">
        <v>0</v>
      </c>
      <c r="EH763" s="83" t="s">
        <v>109</v>
      </c>
      <c r="EI763" s="83" t="s">
        <v>108</v>
      </c>
      <c r="EJ763" s="83" t="s">
        <v>583</v>
      </c>
      <c r="EK763" s="83">
        <v>0</v>
      </c>
      <c r="EL763" s="83">
        <v>0</v>
      </c>
      <c r="EM763" s="83">
        <v>1</v>
      </c>
      <c r="EN763" s="83" t="s">
        <v>497</v>
      </c>
      <c r="EO763" s="83"/>
      <c r="EP763" s="83" t="s">
        <v>436</v>
      </c>
      <c r="EQ763" s="136">
        <v>1</v>
      </c>
      <c r="ER763" s="136">
        <v>1</v>
      </c>
      <c r="ES763" s="136">
        <v>1</v>
      </c>
      <c r="ET763" s="136">
        <v>1</v>
      </c>
      <c r="EU763" s="215" t="s">
        <v>269</v>
      </c>
      <c r="EV763" s="136">
        <v>1</v>
      </c>
      <c r="EW763" s="136">
        <v>1</v>
      </c>
      <c r="EX763" s="136">
        <v>1</v>
      </c>
      <c r="EY763" s="136">
        <v>1</v>
      </c>
      <c r="EZ763" s="136">
        <v>1</v>
      </c>
      <c r="FP763" s="215" t="s">
        <v>592</v>
      </c>
      <c r="FQ763" s="136" t="b">
        <v>1</v>
      </c>
      <c r="FR763" s="136" t="b">
        <v>1</v>
      </c>
      <c r="FS763" s="136" t="b">
        <v>1</v>
      </c>
      <c r="FT763" s="136" t="b">
        <v>1</v>
      </c>
      <c r="FX763" s="215" t="s">
        <v>269</v>
      </c>
    </row>
    <row r="764" spans="1:180" ht="60" customHeight="1" x14ac:dyDescent="0.55000000000000004">
      <c r="A764" s="83" t="s">
        <v>130</v>
      </c>
      <c r="B764" s="83" t="s">
        <v>98</v>
      </c>
      <c r="C764" s="136">
        <v>219466</v>
      </c>
      <c r="D764" s="207" t="s">
        <v>627</v>
      </c>
      <c r="E764" s="208" t="s">
        <v>630</v>
      </c>
      <c r="F764" s="83" t="s">
        <v>108</v>
      </c>
      <c r="G764" s="85">
        <v>20621</v>
      </c>
      <c r="H764" s="83" t="s">
        <v>102</v>
      </c>
      <c r="I764" s="85">
        <v>39794</v>
      </c>
      <c r="J764" s="83" t="s">
        <v>228</v>
      </c>
      <c r="K764" s="216">
        <v>711944228051</v>
      </c>
      <c r="L764" s="83" t="s">
        <v>191</v>
      </c>
      <c r="M764" s="85">
        <v>43631</v>
      </c>
      <c r="N764" s="83">
        <v>-3101.6666666666702</v>
      </c>
      <c r="O764" s="83" t="s">
        <v>180</v>
      </c>
      <c r="P764" s="83" t="s">
        <v>181</v>
      </c>
      <c r="Q764" s="208" t="s">
        <v>8084</v>
      </c>
      <c r="R764" s="83" t="s">
        <v>102</v>
      </c>
      <c r="S764" s="83" t="s">
        <v>102</v>
      </c>
      <c r="T764" s="83" t="s">
        <v>199</v>
      </c>
      <c r="U764" s="83" t="s">
        <v>10309</v>
      </c>
      <c r="V764" s="83" t="s">
        <v>104</v>
      </c>
      <c r="W764" s="83" t="s">
        <v>105</v>
      </c>
      <c r="X764" s="86" t="s">
        <v>8084</v>
      </c>
      <c r="Y764" s="87" t="s">
        <v>102</v>
      </c>
      <c r="Z764" s="87" t="s">
        <v>102</v>
      </c>
      <c r="AA764" s="87" t="s">
        <v>199</v>
      </c>
      <c r="AB764" s="87" t="s">
        <v>10309</v>
      </c>
      <c r="AC764" s="87" t="s">
        <v>104</v>
      </c>
      <c r="AD764" s="87" t="s">
        <v>105</v>
      </c>
      <c r="AE764" s="87" t="s">
        <v>106</v>
      </c>
      <c r="AF764" s="86" t="s">
        <v>8084</v>
      </c>
      <c r="AG764" s="87" t="s">
        <v>489</v>
      </c>
      <c r="AH764" s="87" t="s">
        <v>10310</v>
      </c>
      <c r="AI764" s="87" t="s">
        <v>104</v>
      </c>
      <c r="AJ764" s="87" t="s">
        <v>204</v>
      </c>
      <c r="AK764" s="88"/>
      <c r="AL764" s="83" t="s">
        <v>107</v>
      </c>
      <c r="AM764" s="89" t="s">
        <v>454</v>
      </c>
      <c r="AN764" s="90" t="s">
        <v>416</v>
      </c>
      <c r="AO764" s="91" t="s">
        <v>641</v>
      </c>
      <c r="AP764" s="90">
        <v>8.3333333333332096</v>
      </c>
      <c r="AQ764" s="92" t="s">
        <v>211</v>
      </c>
      <c r="AR764" s="93" t="s">
        <v>102</v>
      </c>
      <c r="AS764" s="93" t="s">
        <v>102</v>
      </c>
      <c r="AT764" s="93" t="s">
        <v>102</v>
      </c>
      <c r="AU764" s="210" t="s">
        <v>641</v>
      </c>
      <c r="AV764" s="93" t="s">
        <v>192</v>
      </c>
      <c r="AW764" s="94" t="s">
        <v>102</v>
      </c>
      <c r="AX764" s="93" t="s">
        <v>105</v>
      </c>
      <c r="AY764" s="95" t="s">
        <v>188</v>
      </c>
      <c r="AZ764" s="93" t="s">
        <v>102</v>
      </c>
      <c r="BA764" s="93" t="s">
        <v>10311</v>
      </c>
      <c r="BB764" s="93" t="s">
        <v>102</v>
      </c>
      <c r="BC764" s="93" t="s">
        <v>102</v>
      </c>
      <c r="BD764" s="96" t="s">
        <v>102</v>
      </c>
      <c r="BE764" s="90">
        <v>-371.16666666666703</v>
      </c>
      <c r="BF764" s="93" t="s">
        <v>211</v>
      </c>
      <c r="BG764" s="93" t="s">
        <v>102</v>
      </c>
      <c r="BH764" s="93" t="s">
        <v>102</v>
      </c>
      <c r="BI764" s="93" t="s">
        <v>102</v>
      </c>
      <c r="BJ764" s="210" t="s">
        <v>646</v>
      </c>
      <c r="BK764" s="93" t="s">
        <v>182</v>
      </c>
      <c r="BL764" s="97" t="s">
        <v>102</v>
      </c>
      <c r="BM764" s="93" t="s">
        <v>105</v>
      </c>
      <c r="BN764" s="93" t="s">
        <v>104</v>
      </c>
      <c r="BO764" s="93" t="s">
        <v>102</v>
      </c>
      <c r="BP764" s="98">
        <v>20180460</v>
      </c>
      <c r="BQ764" s="93" t="s">
        <v>102</v>
      </c>
      <c r="BR764" s="93" t="s">
        <v>102</v>
      </c>
      <c r="BS764" s="93" t="s">
        <v>102</v>
      </c>
      <c r="BT764" s="99" t="s">
        <v>591</v>
      </c>
      <c r="BU764" s="100" t="s">
        <v>11890</v>
      </c>
      <c r="BV764" s="101" t="s">
        <v>471</v>
      </c>
      <c r="BW764" s="136"/>
      <c r="BX764" s="103" t="s">
        <v>565</v>
      </c>
      <c r="BY764" s="104" t="s">
        <v>190</v>
      </c>
      <c r="BZ764" s="136"/>
      <c r="CA764" s="83" t="s">
        <v>599</v>
      </c>
      <c r="CB764" s="106" t="s">
        <v>647</v>
      </c>
      <c r="CC764" s="106" t="s">
        <v>11891</v>
      </c>
      <c r="CD764" s="107"/>
      <c r="CE764" s="108" t="s">
        <v>107</v>
      </c>
      <c r="CF764" s="108" t="s">
        <v>107</v>
      </c>
      <c r="CG764" s="109"/>
      <c r="CH764" s="110" t="s">
        <v>107</v>
      </c>
      <c r="CI764" s="111"/>
      <c r="CJ764" s="112">
        <v>6710</v>
      </c>
      <c r="CK764" s="113">
        <v>86</v>
      </c>
      <c r="CL764" s="114" t="s">
        <v>134</v>
      </c>
      <c r="CM764" s="114" t="s">
        <v>108</v>
      </c>
      <c r="CN764" s="114"/>
      <c r="CO764" s="115" t="s">
        <v>102</v>
      </c>
      <c r="CP764" s="115" t="s">
        <v>102</v>
      </c>
      <c r="CQ764" s="115" t="s">
        <v>102</v>
      </c>
      <c r="CR764" s="115" t="s">
        <v>102</v>
      </c>
      <c r="CS764" s="116"/>
      <c r="CT764" s="117" t="s">
        <v>109</v>
      </c>
      <c r="CU764" s="117" t="s">
        <v>109</v>
      </c>
      <c r="CV764" s="83">
        <v>760</v>
      </c>
      <c r="CW764" s="83" t="s">
        <v>108</v>
      </c>
      <c r="CX764" s="83">
        <v>760</v>
      </c>
      <c r="CY764" s="83" t="s">
        <v>108</v>
      </c>
      <c r="CZ764" s="83">
        <v>7088</v>
      </c>
      <c r="DA764" s="83" t="s">
        <v>419</v>
      </c>
      <c r="DB764" s="83" t="s">
        <v>130</v>
      </c>
      <c r="DC764" s="83" t="s">
        <v>499</v>
      </c>
      <c r="DD764" s="83">
        <v>1809</v>
      </c>
      <c r="DE764" s="83" t="s">
        <v>444</v>
      </c>
      <c r="DF764" s="83" t="s">
        <v>130</v>
      </c>
      <c r="DG764" s="83" t="s">
        <v>499</v>
      </c>
      <c r="DH764" s="83"/>
      <c r="DI764" s="83">
        <v>0</v>
      </c>
      <c r="DJ764" s="83">
        <v>1</v>
      </c>
      <c r="DK764" s="83">
        <v>0</v>
      </c>
      <c r="DL764" s="83">
        <v>0</v>
      </c>
      <c r="DM764" s="83">
        <v>0</v>
      </c>
      <c r="DN764" s="83">
        <v>0</v>
      </c>
      <c r="DO764" s="83">
        <v>0</v>
      </c>
      <c r="DP764" s="83">
        <v>0</v>
      </c>
      <c r="DQ764" s="83">
        <v>0</v>
      </c>
      <c r="DR764" s="83">
        <v>0</v>
      </c>
      <c r="DS764" s="83">
        <v>0</v>
      </c>
      <c r="DT764" s="83">
        <v>3</v>
      </c>
      <c r="DU764" s="83">
        <v>3</v>
      </c>
      <c r="DV764" s="83">
        <v>0</v>
      </c>
      <c r="DW764" s="83">
        <v>0</v>
      </c>
      <c r="DX764" s="83">
        <v>3</v>
      </c>
      <c r="DY764" s="85">
        <v>44406</v>
      </c>
      <c r="DZ764" s="83" t="s">
        <v>4811</v>
      </c>
      <c r="EA764" s="83" t="s">
        <v>102</v>
      </c>
      <c r="EB764" s="83" t="s">
        <v>482</v>
      </c>
      <c r="EC764" s="83">
        <v>760</v>
      </c>
      <c r="ED764" s="83" t="s">
        <v>483</v>
      </c>
      <c r="EE764" s="83">
        <v>1</v>
      </c>
      <c r="EF764" s="83">
        <v>0</v>
      </c>
      <c r="EG764" s="83">
        <v>0</v>
      </c>
      <c r="EH764" s="83" t="s">
        <v>109</v>
      </c>
      <c r="EI764" s="83" t="s">
        <v>108</v>
      </c>
      <c r="EJ764" s="83" t="s">
        <v>583</v>
      </c>
      <c r="EK764" s="83">
        <v>0</v>
      </c>
      <c r="EL764" s="83">
        <v>0</v>
      </c>
      <c r="EM764" s="83">
        <v>1</v>
      </c>
      <c r="EN764" s="83" t="s">
        <v>497</v>
      </c>
      <c r="EO764" s="83"/>
      <c r="EP764" s="83" t="s">
        <v>436</v>
      </c>
      <c r="EQ764" s="136">
        <v>1</v>
      </c>
      <c r="ER764" s="136">
        <v>1</v>
      </c>
      <c r="ES764" s="136">
        <v>1</v>
      </c>
      <c r="ET764" s="136">
        <v>1</v>
      </c>
      <c r="EU764" s="215" t="s">
        <v>269</v>
      </c>
      <c r="EV764" s="136">
        <v>1</v>
      </c>
      <c r="EW764" s="136">
        <v>1</v>
      </c>
      <c r="EX764" s="136">
        <v>1</v>
      </c>
      <c r="EY764" s="136">
        <v>1</v>
      </c>
      <c r="EZ764" s="136">
        <v>1</v>
      </c>
      <c r="FP764" s="215" t="s">
        <v>592</v>
      </c>
      <c r="FQ764" s="136" t="b">
        <v>1</v>
      </c>
      <c r="FR764" s="136" t="b">
        <v>1</v>
      </c>
      <c r="FS764" s="136" t="b">
        <v>1</v>
      </c>
      <c r="FT764" s="136" t="b">
        <v>1</v>
      </c>
      <c r="FX764" s="215" t="s">
        <v>269</v>
      </c>
    </row>
    <row r="765" spans="1:180" ht="60" customHeight="1" x14ac:dyDescent="0.55000000000000004">
      <c r="A765" s="83" t="s">
        <v>130</v>
      </c>
      <c r="B765" s="83" t="s">
        <v>98</v>
      </c>
      <c r="C765" s="136">
        <v>822649</v>
      </c>
      <c r="D765" s="207" t="s">
        <v>628</v>
      </c>
      <c r="E765" s="208" t="s">
        <v>633</v>
      </c>
      <c r="F765" s="83" t="s">
        <v>108</v>
      </c>
      <c r="G765" s="85">
        <v>22744</v>
      </c>
      <c r="H765" s="83" t="s">
        <v>102</v>
      </c>
      <c r="I765" s="85">
        <v>39772</v>
      </c>
      <c r="J765" s="83" t="s">
        <v>228</v>
      </c>
      <c r="K765" s="216">
        <v>559356072566</v>
      </c>
      <c r="L765" s="83" t="s">
        <v>191</v>
      </c>
      <c r="M765" s="85">
        <v>43619</v>
      </c>
      <c r="N765" s="83">
        <v>-3106.6666666666702</v>
      </c>
      <c r="O765" s="83" t="s">
        <v>193</v>
      </c>
      <c r="P765" s="83" t="s">
        <v>181</v>
      </c>
      <c r="Q765" s="208" t="s">
        <v>8088</v>
      </c>
      <c r="R765" s="83" t="s">
        <v>102</v>
      </c>
      <c r="S765" s="83" t="s">
        <v>102</v>
      </c>
      <c r="T765" s="83" t="s">
        <v>133</v>
      </c>
      <c r="U765" s="83" t="s">
        <v>10312</v>
      </c>
      <c r="V765" s="83" t="s">
        <v>111</v>
      </c>
      <c r="W765" s="83" t="s">
        <v>105</v>
      </c>
      <c r="X765" s="86" t="s">
        <v>8088</v>
      </c>
      <c r="Y765" s="87" t="s">
        <v>102</v>
      </c>
      <c r="Z765" s="87" t="s">
        <v>102</v>
      </c>
      <c r="AA765" s="87" t="s">
        <v>133</v>
      </c>
      <c r="AB765" s="87" t="s">
        <v>10312</v>
      </c>
      <c r="AC765" s="87" t="s">
        <v>111</v>
      </c>
      <c r="AD765" s="87" t="s">
        <v>105</v>
      </c>
      <c r="AE765" s="87" t="s">
        <v>106</v>
      </c>
      <c r="AF765" s="86" t="s">
        <v>8088</v>
      </c>
      <c r="AG765" s="87" t="s">
        <v>486</v>
      </c>
      <c r="AH765" s="87" t="s">
        <v>10312</v>
      </c>
      <c r="AI765" s="87" t="s">
        <v>111</v>
      </c>
      <c r="AJ765" s="87" t="s">
        <v>204</v>
      </c>
      <c r="AK765" s="88"/>
      <c r="AL765" s="83" t="s">
        <v>107</v>
      </c>
      <c r="AM765" s="89" t="s">
        <v>454</v>
      </c>
      <c r="AN765" s="90" t="s">
        <v>416</v>
      </c>
      <c r="AO765" s="91" t="s">
        <v>642</v>
      </c>
      <c r="AP765" s="90">
        <v>8.3333333333332096</v>
      </c>
      <c r="AQ765" s="92" t="s">
        <v>102</v>
      </c>
      <c r="AR765" s="93" t="s">
        <v>102</v>
      </c>
      <c r="AS765" s="93" t="s">
        <v>102</v>
      </c>
      <c r="AT765" s="93" t="s">
        <v>102</v>
      </c>
      <c r="AU765" s="210" t="s">
        <v>644</v>
      </c>
      <c r="AV765" s="93" t="s">
        <v>185</v>
      </c>
      <c r="AW765" s="94" t="s">
        <v>102</v>
      </c>
      <c r="AX765" s="93" t="s">
        <v>183</v>
      </c>
      <c r="AY765" s="95" t="s">
        <v>111</v>
      </c>
      <c r="AZ765" s="93" t="s">
        <v>102</v>
      </c>
      <c r="BA765" s="93" t="s">
        <v>102</v>
      </c>
      <c r="BB765" s="93" t="s">
        <v>102</v>
      </c>
      <c r="BC765" s="93" t="s">
        <v>102</v>
      </c>
      <c r="BD765" s="96" t="s">
        <v>102</v>
      </c>
      <c r="BE765" s="90">
        <v>-371.66666666666703</v>
      </c>
      <c r="BF765" s="93" t="s">
        <v>102</v>
      </c>
      <c r="BG765" s="93" t="s">
        <v>102</v>
      </c>
      <c r="BH765" s="93" t="s">
        <v>102</v>
      </c>
      <c r="BI765" s="93" t="s">
        <v>102</v>
      </c>
      <c r="BJ765" s="210" t="s">
        <v>642</v>
      </c>
      <c r="BK765" s="93" t="s">
        <v>192</v>
      </c>
      <c r="BL765" s="97" t="s">
        <v>102</v>
      </c>
      <c r="BM765" s="93" t="s">
        <v>183</v>
      </c>
      <c r="BN765" s="93" t="s">
        <v>106</v>
      </c>
      <c r="BO765" s="93" t="s">
        <v>102</v>
      </c>
      <c r="BP765" s="98" t="s">
        <v>102</v>
      </c>
      <c r="BQ765" s="93" t="s">
        <v>102</v>
      </c>
      <c r="BR765" s="93" t="s">
        <v>102</v>
      </c>
      <c r="BS765" s="93" t="s">
        <v>102</v>
      </c>
      <c r="BT765" s="99" t="s">
        <v>591</v>
      </c>
      <c r="BU765" s="100" t="s">
        <v>11892</v>
      </c>
      <c r="BV765" s="101" t="s">
        <v>471</v>
      </c>
      <c r="BW765" s="136"/>
      <c r="BX765" s="103" t="s">
        <v>565</v>
      </c>
      <c r="BY765" s="104" t="s">
        <v>190</v>
      </c>
      <c r="BZ765" s="136"/>
      <c r="CA765" s="83" t="s">
        <v>599</v>
      </c>
      <c r="CB765" s="106" t="s">
        <v>647</v>
      </c>
      <c r="CC765" s="106" t="s">
        <v>11893</v>
      </c>
      <c r="CD765" s="107"/>
      <c r="CE765" s="108" t="s">
        <v>107</v>
      </c>
      <c r="CF765" s="108" t="s">
        <v>107</v>
      </c>
      <c r="CG765" s="109"/>
      <c r="CH765" s="110" t="s">
        <v>107</v>
      </c>
      <c r="CI765" s="111"/>
      <c r="CJ765" s="112">
        <v>6710</v>
      </c>
      <c r="CK765" s="113">
        <v>86</v>
      </c>
      <c r="CL765" s="114" t="s">
        <v>134</v>
      </c>
      <c r="CM765" s="114" t="s">
        <v>108</v>
      </c>
      <c r="CN765" s="114"/>
      <c r="CO765" s="115" t="s">
        <v>102</v>
      </c>
      <c r="CP765" s="115" t="s">
        <v>102</v>
      </c>
      <c r="CQ765" s="115" t="s">
        <v>102</v>
      </c>
      <c r="CR765" s="115" t="s">
        <v>102</v>
      </c>
      <c r="CS765" s="116"/>
      <c r="CT765" s="117" t="s">
        <v>109</v>
      </c>
      <c r="CU765" s="117" t="s">
        <v>109</v>
      </c>
      <c r="CV765" s="83">
        <v>761</v>
      </c>
      <c r="CW765" s="83" t="s">
        <v>108</v>
      </c>
      <c r="CX765" s="83">
        <v>761</v>
      </c>
      <c r="CY765" s="83" t="s">
        <v>108</v>
      </c>
      <c r="CZ765" s="83">
        <v>7089</v>
      </c>
      <c r="DA765" s="83" t="s">
        <v>419</v>
      </c>
      <c r="DB765" s="83" t="s">
        <v>130</v>
      </c>
      <c r="DC765" s="83" t="s">
        <v>499</v>
      </c>
      <c r="DD765" s="83">
        <v>1810</v>
      </c>
      <c r="DE765" s="83" t="s">
        <v>444</v>
      </c>
      <c r="DF765" s="83" t="s">
        <v>130</v>
      </c>
      <c r="DG765" s="83" t="s">
        <v>499</v>
      </c>
      <c r="DH765" s="83"/>
      <c r="DI765" s="83">
        <v>0</v>
      </c>
      <c r="DJ765" s="83">
        <v>1</v>
      </c>
      <c r="DK765" s="83">
        <v>0</v>
      </c>
      <c r="DL765" s="83">
        <v>0</v>
      </c>
      <c r="DM765" s="83">
        <v>0</v>
      </c>
      <c r="DN765" s="83">
        <v>0</v>
      </c>
      <c r="DO765" s="83">
        <v>0</v>
      </c>
      <c r="DP765" s="83">
        <v>0</v>
      </c>
      <c r="DQ765" s="83">
        <v>0</v>
      </c>
      <c r="DR765" s="83">
        <v>0</v>
      </c>
      <c r="DS765" s="83">
        <v>0</v>
      </c>
      <c r="DT765" s="83">
        <v>3</v>
      </c>
      <c r="DU765" s="83">
        <v>3</v>
      </c>
      <c r="DV765" s="83">
        <v>0</v>
      </c>
      <c r="DW765" s="83">
        <v>0</v>
      </c>
      <c r="DX765" s="83">
        <v>3</v>
      </c>
      <c r="DY765" s="85">
        <v>44407</v>
      </c>
      <c r="DZ765" s="83" t="s">
        <v>4812</v>
      </c>
      <c r="EA765" s="83" t="s">
        <v>102</v>
      </c>
      <c r="EB765" s="83" t="s">
        <v>482</v>
      </c>
      <c r="EC765" s="83">
        <v>761</v>
      </c>
      <c r="ED765" s="83" t="s">
        <v>483</v>
      </c>
      <c r="EE765" s="83">
        <v>1</v>
      </c>
      <c r="EF765" s="83">
        <v>0</v>
      </c>
      <c r="EG765" s="83">
        <v>0</v>
      </c>
      <c r="EH765" s="83" t="s">
        <v>109</v>
      </c>
      <c r="EI765" s="83" t="s">
        <v>108</v>
      </c>
      <c r="EJ765" s="83" t="s">
        <v>583</v>
      </c>
      <c r="EK765" s="83">
        <v>0</v>
      </c>
      <c r="EL765" s="83">
        <v>0</v>
      </c>
      <c r="EM765" s="83">
        <v>1</v>
      </c>
      <c r="EN765" s="83" t="s">
        <v>497</v>
      </c>
      <c r="EO765" s="83"/>
      <c r="EP765" s="83" t="s">
        <v>436</v>
      </c>
      <c r="EQ765" s="136">
        <v>1</v>
      </c>
      <c r="ER765" s="136">
        <v>1</v>
      </c>
      <c r="ES765" s="136">
        <v>1</v>
      </c>
      <c r="ET765" s="136">
        <v>1</v>
      </c>
      <c r="EU765" s="215" t="s">
        <v>269</v>
      </c>
      <c r="EV765" s="136">
        <v>1</v>
      </c>
      <c r="EW765" s="136">
        <v>1</v>
      </c>
      <c r="EX765" s="136">
        <v>1</v>
      </c>
      <c r="EY765" s="136">
        <v>1</v>
      </c>
      <c r="EZ765" s="136">
        <v>1</v>
      </c>
      <c r="FP765" s="215" t="s">
        <v>592</v>
      </c>
      <c r="FQ765" s="136" t="b">
        <v>1</v>
      </c>
      <c r="FR765" s="136" t="b">
        <v>1</v>
      </c>
      <c r="FS765" s="136" t="b">
        <v>1</v>
      </c>
      <c r="FT765" s="136" t="b">
        <v>1</v>
      </c>
      <c r="FX765" s="215" t="s">
        <v>269</v>
      </c>
    </row>
    <row r="766" spans="1:180" ht="60" customHeight="1" x14ac:dyDescent="0.55000000000000004">
      <c r="A766" s="83" t="s">
        <v>130</v>
      </c>
      <c r="B766" s="83" t="s">
        <v>98</v>
      </c>
      <c r="C766" s="136">
        <v>170282</v>
      </c>
      <c r="D766" s="207" t="s">
        <v>629</v>
      </c>
      <c r="E766" s="208" t="s">
        <v>634</v>
      </c>
      <c r="F766" s="83" t="s">
        <v>108</v>
      </c>
      <c r="G766" s="85">
        <v>26341</v>
      </c>
      <c r="H766" s="83" t="s">
        <v>102</v>
      </c>
      <c r="I766" s="85">
        <v>34633</v>
      </c>
      <c r="J766" s="83" t="s">
        <v>228</v>
      </c>
      <c r="K766" s="216">
        <v>318758364489</v>
      </c>
      <c r="L766" s="83" t="s">
        <v>191</v>
      </c>
      <c r="M766" s="85">
        <v>43642</v>
      </c>
      <c r="N766" s="83">
        <v>-3111.6666666666702</v>
      </c>
      <c r="O766" s="83" t="s">
        <v>193</v>
      </c>
      <c r="P766" s="83" t="s">
        <v>181</v>
      </c>
      <c r="Q766" s="208" t="s">
        <v>8092</v>
      </c>
      <c r="R766" s="83" t="s">
        <v>102</v>
      </c>
      <c r="S766" s="83" t="s">
        <v>102</v>
      </c>
      <c r="T766" s="83" t="s">
        <v>131</v>
      </c>
      <c r="U766" s="83" t="s">
        <v>10313</v>
      </c>
      <c r="V766" s="83" t="s">
        <v>104</v>
      </c>
      <c r="W766" s="83" t="s">
        <v>105</v>
      </c>
      <c r="X766" s="86" t="s">
        <v>8092</v>
      </c>
      <c r="Y766" s="87" t="s">
        <v>102</v>
      </c>
      <c r="Z766" s="87" t="s">
        <v>102</v>
      </c>
      <c r="AA766" s="87" t="s">
        <v>131</v>
      </c>
      <c r="AB766" s="87" t="s">
        <v>10313</v>
      </c>
      <c r="AC766" s="87" t="s">
        <v>104</v>
      </c>
      <c r="AD766" s="87" t="s">
        <v>105</v>
      </c>
      <c r="AE766" s="87" t="s">
        <v>106</v>
      </c>
      <c r="AF766" s="86" t="s">
        <v>8092</v>
      </c>
      <c r="AG766" s="87" t="s">
        <v>177</v>
      </c>
      <c r="AH766" s="87" t="s">
        <v>10313</v>
      </c>
      <c r="AI766" s="87" t="s">
        <v>104</v>
      </c>
      <c r="AJ766" s="87" t="s">
        <v>204</v>
      </c>
      <c r="AK766" s="88"/>
      <c r="AL766" s="83" t="s">
        <v>107</v>
      </c>
      <c r="AM766" s="89" t="s">
        <v>454</v>
      </c>
      <c r="AN766" s="90" t="s">
        <v>416</v>
      </c>
      <c r="AO766" s="91" t="s">
        <v>643</v>
      </c>
      <c r="AP766" s="90">
        <v>8.3333333333332096</v>
      </c>
      <c r="AQ766" s="92" t="s">
        <v>102</v>
      </c>
      <c r="AR766" s="93" t="s">
        <v>102</v>
      </c>
      <c r="AS766" s="93" t="s">
        <v>102</v>
      </c>
      <c r="AT766" s="93" t="s">
        <v>102</v>
      </c>
      <c r="AU766" s="210" t="s">
        <v>645</v>
      </c>
      <c r="AV766" s="93" t="s">
        <v>185</v>
      </c>
      <c r="AW766" s="94" t="s">
        <v>102</v>
      </c>
      <c r="AX766" s="93" t="s">
        <v>105</v>
      </c>
      <c r="AY766" s="95" t="s">
        <v>104</v>
      </c>
      <c r="AZ766" s="93" t="s">
        <v>102</v>
      </c>
      <c r="BA766" s="93" t="s">
        <v>102</v>
      </c>
      <c r="BB766" s="93" t="s">
        <v>102</v>
      </c>
      <c r="BC766" s="93" t="s">
        <v>102</v>
      </c>
      <c r="BD766" s="96" t="s">
        <v>102</v>
      </c>
      <c r="BE766" s="90">
        <v>-372.16666666666703</v>
      </c>
      <c r="BF766" s="93" t="s">
        <v>102</v>
      </c>
      <c r="BG766" s="93" t="s">
        <v>102</v>
      </c>
      <c r="BH766" s="93" t="s">
        <v>102</v>
      </c>
      <c r="BI766" s="93" t="s">
        <v>102</v>
      </c>
      <c r="BJ766" s="210" t="s">
        <v>643</v>
      </c>
      <c r="BK766" s="93" t="s">
        <v>196</v>
      </c>
      <c r="BL766" s="97" t="s">
        <v>102</v>
      </c>
      <c r="BM766" s="93" t="s">
        <v>105</v>
      </c>
      <c r="BN766" s="93" t="s">
        <v>596</v>
      </c>
      <c r="BO766" s="93" t="s">
        <v>102</v>
      </c>
      <c r="BP766" s="98" t="s">
        <v>102</v>
      </c>
      <c r="BQ766" s="93" t="s">
        <v>102</v>
      </c>
      <c r="BR766" s="93" t="s">
        <v>102</v>
      </c>
      <c r="BS766" s="93" t="s">
        <v>102</v>
      </c>
      <c r="BT766" s="99" t="s">
        <v>591</v>
      </c>
      <c r="BU766" s="100" t="s">
        <v>11894</v>
      </c>
      <c r="BV766" s="101" t="s">
        <v>471</v>
      </c>
      <c r="BW766" s="136"/>
      <c r="BX766" s="103" t="s">
        <v>565</v>
      </c>
      <c r="BY766" s="104" t="s">
        <v>190</v>
      </c>
      <c r="BZ766" s="136"/>
      <c r="CA766" s="83" t="s">
        <v>599</v>
      </c>
      <c r="CB766" s="106" t="s">
        <v>647</v>
      </c>
      <c r="CC766" s="106" t="s">
        <v>11895</v>
      </c>
      <c r="CD766" s="107"/>
      <c r="CE766" s="108" t="s">
        <v>107</v>
      </c>
      <c r="CF766" s="108" t="s">
        <v>107</v>
      </c>
      <c r="CG766" s="109"/>
      <c r="CH766" s="110" t="s">
        <v>107</v>
      </c>
      <c r="CI766" s="111"/>
      <c r="CJ766" s="112">
        <v>6710</v>
      </c>
      <c r="CK766" s="113">
        <v>86</v>
      </c>
      <c r="CL766" s="114" t="s">
        <v>134</v>
      </c>
      <c r="CM766" s="114" t="s">
        <v>108</v>
      </c>
      <c r="CN766" s="114"/>
      <c r="CO766" s="115" t="s">
        <v>102</v>
      </c>
      <c r="CP766" s="115" t="s">
        <v>102</v>
      </c>
      <c r="CQ766" s="115" t="s">
        <v>102</v>
      </c>
      <c r="CR766" s="115" t="s">
        <v>102</v>
      </c>
      <c r="CS766" s="116"/>
      <c r="CT766" s="117" t="s">
        <v>109</v>
      </c>
      <c r="CU766" s="117" t="s">
        <v>109</v>
      </c>
      <c r="CV766" s="83">
        <v>762</v>
      </c>
      <c r="CW766" s="83" t="s">
        <v>108</v>
      </c>
      <c r="CX766" s="83">
        <v>762</v>
      </c>
      <c r="CY766" s="83" t="s">
        <v>108</v>
      </c>
      <c r="CZ766" s="83">
        <v>7090</v>
      </c>
      <c r="DA766" s="83" t="s">
        <v>419</v>
      </c>
      <c r="DB766" s="83" t="s">
        <v>130</v>
      </c>
      <c r="DC766" s="83" t="s">
        <v>499</v>
      </c>
      <c r="DD766" s="83">
        <v>1811</v>
      </c>
      <c r="DE766" s="83" t="s">
        <v>444</v>
      </c>
      <c r="DF766" s="83" t="s">
        <v>130</v>
      </c>
      <c r="DG766" s="83" t="s">
        <v>499</v>
      </c>
      <c r="DH766" s="83"/>
      <c r="DI766" s="83">
        <v>0</v>
      </c>
      <c r="DJ766" s="83">
        <v>1</v>
      </c>
      <c r="DK766" s="83">
        <v>0</v>
      </c>
      <c r="DL766" s="83">
        <v>0</v>
      </c>
      <c r="DM766" s="83">
        <v>0</v>
      </c>
      <c r="DN766" s="83">
        <v>0</v>
      </c>
      <c r="DO766" s="83">
        <v>0</v>
      </c>
      <c r="DP766" s="83">
        <v>0</v>
      </c>
      <c r="DQ766" s="83">
        <v>0</v>
      </c>
      <c r="DR766" s="83">
        <v>0</v>
      </c>
      <c r="DS766" s="83">
        <v>0</v>
      </c>
      <c r="DT766" s="83">
        <v>3</v>
      </c>
      <c r="DU766" s="83">
        <v>3</v>
      </c>
      <c r="DV766" s="83">
        <v>0</v>
      </c>
      <c r="DW766" s="83">
        <v>0</v>
      </c>
      <c r="DX766" s="83">
        <v>3</v>
      </c>
      <c r="DY766" s="85">
        <v>44408</v>
      </c>
      <c r="DZ766" s="83" t="s">
        <v>4813</v>
      </c>
      <c r="EA766" s="83" t="s">
        <v>102</v>
      </c>
      <c r="EB766" s="83" t="s">
        <v>482</v>
      </c>
      <c r="EC766" s="83">
        <v>762</v>
      </c>
      <c r="ED766" s="83" t="s">
        <v>483</v>
      </c>
      <c r="EE766" s="83">
        <v>1</v>
      </c>
      <c r="EF766" s="83">
        <v>0</v>
      </c>
      <c r="EG766" s="83">
        <v>0</v>
      </c>
      <c r="EH766" s="83" t="s">
        <v>109</v>
      </c>
      <c r="EI766" s="83" t="s">
        <v>108</v>
      </c>
      <c r="EJ766" s="83" t="s">
        <v>583</v>
      </c>
      <c r="EK766" s="83">
        <v>0</v>
      </c>
      <c r="EL766" s="83">
        <v>0</v>
      </c>
      <c r="EM766" s="83">
        <v>1</v>
      </c>
      <c r="EN766" s="83" t="s">
        <v>497</v>
      </c>
      <c r="EO766" s="83"/>
      <c r="EP766" s="83" t="s">
        <v>436</v>
      </c>
      <c r="EQ766" s="136">
        <v>1</v>
      </c>
      <c r="ER766" s="136">
        <v>1</v>
      </c>
      <c r="ES766" s="136">
        <v>1</v>
      </c>
      <c r="ET766" s="136">
        <v>1</v>
      </c>
      <c r="EU766" s="215" t="s">
        <v>269</v>
      </c>
      <c r="EV766" s="136">
        <v>1</v>
      </c>
      <c r="EW766" s="136">
        <v>1</v>
      </c>
      <c r="EX766" s="136">
        <v>1</v>
      </c>
      <c r="EY766" s="136">
        <v>1</v>
      </c>
      <c r="EZ766" s="136">
        <v>1</v>
      </c>
      <c r="FP766" s="215" t="s">
        <v>592</v>
      </c>
      <c r="FQ766" s="136" t="b">
        <v>1</v>
      </c>
      <c r="FR766" s="136" t="b">
        <v>1</v>
      </c>
      <c r="FS766" s="136" t="b">
        <v>1</v>
      </c>
      <c r="FT766" s="136" t="b">
        <v>1</v>
      </c>
      <c r="FX766" s="215" t="s">
        <v>269</v>
      </c>
    </row>
    <row r="767" spans="1:180" ht="60" customHeight="1" x14ac:dyDescent="0.55000000000000004">
      <c r="A767" s="83" t="s">
        <v>130</v>
      </c>
      <c r="B767" s="83" t="s">
        <v>98</v>
      </c>
      <c r="C767" s="136">
        <v>208098</v>
      </c>
      <c r="D767" s="207" t="s">
        <v>627</v>
      </c>
      <c r="E767" s="208" t="s">
        <v>630</v>
      </c>
      <c r="F767" s="83" t="s">
        <v>108</v>
      </c>
      <c r="G767" s="85">
        <v>20621</v>
      </c>
      <c r="H767" s="83" t="s">
        <v>102</v>
      </c>
      <c r="I767" s="85">
        <v>39794</v>
      </c>
      <c r="J767" s="83" t="s">
        <v>228</v>
      </c>
      <c r="K767" s="216">
        <v>205072040823</v>
      </c>
      <c r="L767" s="83" t="s">
        <v>191</v>
      </c>
      <c r="M767" s="85">
        <v>43631</v>
      </c>
      <c r="N767" s="83">
        <v>-3116.6666666666702</v>
      </c>
      <c r="O767" s="83" t="s">
        <v>180</v>
      </c>
      <c r="P767" s="83" t="s">
        <v>181</v>
      </c>
      <c r="Q767" s="208" t="s">
        <v>8096</v>
      </c>
      <c r="R767" s="83" t="s">
        <v>102</v>
      </c>
      <c r="S767" s="83" t="s">
        <v>102</v>
      </c>
      <c r="T767" s="83" t="s">
        <v>199</v>
      </c>
      <c r="U767" s="83" t="s">
        <v>10314</v>
      </c>
      <c r="V767" s="83" t="s">
        <v>104</v>
      </c>
      <c r="W767" s="83" t="s">
        <v>105</v>
      </c>
      <c r="X767" s="86" t="s">
        <v>8096</v>
      </c>
      <c r="Y767" s="87" t="s">
        <v>102</v>
      </c>
      <c r="Z767" s="87" t="s">
        <v>102</v>
      </c>
      <c r="AA767" s="87" t="s">
        <v>199</v>
      </c>
      <c r="AB767" s="87" t="s">
        <v>10314</v>
      </c>
      <c r="AC767" s="87" t="s">
        <v>104</v>
      </c>
      <c r="AD767" s="87" t="s">
        <v>105</v>
      </c>
      <c r="AE767" s="87" t="s">
        <v>106</v>
      </c>
      <c r="AF767" s="86" t="s">
        <v>8096</v>
      </c>
      <c r="AG767" s="87" t="s">
        <v>489</v>
      </c>
      <c r="AH767" s="87" t="s">
        <v>10315</v>
      </c>
      <c r="AI767" s="87" t="s">
        <v>104</v>
      </c>
      <c r="AJ767" s="87" t="s">
        <v>204</v>
      </c>
      <c r="AK767" s="88"/>
      <c r="AL767" s="83" t="s">
        <v>107</v>
      </c>
      <c r="AM767" s="89" t="s">
        <v>454</v>
      </c>
      <c r="AN767" s="90" t="s">
        <v>416</v>
      </c>
      <c r="AO767" s="91" t="s">
        <v>641</v>
      </c>
      <c r="AP767" s="90">
        <v>8.3333333333332096</v>
      </c>
      <c r="AQ767" s="92" t="s">
        <v>211</v>
      </c>
      <c r="AR767" s="93" t="s">
        <v>102</v>
      </c>
      <c r="AS767" s="93" t="s">
        <v>102</v>
      </c>
      <c r="AT767" s="93" t="s">
        <v>102</v>
      </c>
      <c r="AU767" s="210" t="s">
        <v>641</v>
      </c>
      <c r="AV767" s="93" t="s">
        <v>192</v>
      </c>
      <c r="AW767" s="94" t="s">
        <v>102</v>
      </c>
      <c r="AX767" s="93" t="s">
        <v>105</v>
      </c>
      <c r="AY767" s="95" t="s">
        <v>188</v>
      </c>
      <c r="AZ767" s="93" t="s">
        <v>102</v>
      </c>
      <c r="BA767" s="93" t="s">
        <v>10316</v>
      </c>
      <c r="BB767" s="93" t="s">
        <v>102</v>
      </c>
      <c r="BC767" s="93" t="s">
        <v>102</v>
      </c>
      <c r="BD767" s="96" t="s">
        <v>102</v>
      </c>
      <c r="BE767" s="90">
        <v>-372.66666666666703</v>
      </c>
      <c r="BF767" s="93" t="s">
        <v>211</v>
      </c>
      <c r="BG767" s="93" t="s">
        <v>102</v>
      </c>
      <c r="BH767" s="93" t="s">
        <v>102</v>
      </c>
      <c r="BI767" s="93" t="s">
        <v>102</v>
      </c>
      <c r="BJ767" s="210" t="s">
        <v>646</v>
      </c>
      <c r="BK767" s="93" t="s">
        <v>182</v>
      </c>
      <c r="BL767" s="97" t="s">
        <v>102</v>
      </c>
      <c r="BM767" s="93" t="s">
        <v>105</v>
      </c>
      <c r="BN767" s="93" t="s">
        <v>104</v>
      </c>
      <c r="BO767" s="93" t="s">
        <v>102</v>
      </c>
      <c r="BP767" s="98">
        <v>20180461</v>
      </c>
      <c r="BQ767" s="93" t="s">
        <v>102</v>
      </c>
      <c r="BR767" s="93" t="s">
        <v>102</v>
      </c>
      <c r="BS767" s="93" t="s">
        <v>102</v>
      </c>
      <c r="BT767" s="99" t="s">
        <v>591</v>
      </c>
      <c r="BU767" s="100" t="s">
        <v>11896</v>
      </c>
      <c r="BV767" s="101" t="s">
        <v>471</v>
      </c>
      <c r="BW767" s="136"/>
      <c r="BX767" s="103" t="s">
        <v>565</v>
      </c>
      <c r="BY767" s="104" t="s">
        <v>190</v>
      </c>
      <c r="BZ767" s="136"/>
      <c r="CA767" s="83" t="s">
        <v>599</v>
      </c>
      <c r="CB767" s="106" t="s">
        <v>647</v>
      </c>
      <c r="CC767" s="106" t="s">
        <v>11897</v>
      </c>
      <c r="CD767" s="107"/>
      <c r="CE767" s="108" t="s">
        <v>107</v>
      </c>
      <c r="CF767" s="108" t="s">
        <v>107</v>
      </c>
      <c r="CG767" s="109"/>
      <c r="CH767" s="110" t="s">
        <v>107</v>
      </c>
      <c r="CI767" s="111"/>
      <c r="CJ767" s="112">
        <v>6710</v>
      </c>
      <c r="CK767" s="113">
        <v>86</v>
      </c>
      <c r="CL767" s="114" t="s">
        <v>134</v>
      </c>
      <c r="CM767" s="114" t="s">
        <v>108</v>
      </c>
      <c r="CN767" s="114"/>
      <c r="CO767" s="115" t="s">
        <v>102</v>
      </c>
      <c r="CP767" s="115" t="s">
        <v>102</v>
      </c>
      <c r="CQ767" s="115" t="s">
        <v>102</v>
      </c>
      <c r="CR767" s="115" t="s">
        <v>102</v>
      </c>
      <c r="CS767" s="116"/>
      <c r="CT767" s="117" t="s">
        <v>109</v>
      </c>
      <c r="CU767" s="117" t="s">
        <v>109</v>
      </c>
      <c r="CV767" s="83">
        <v>763</v>
      </c>
      <c r="CW767" s="83" t="s">
        <v>108</v>
      </c>
      <c r="CX767" s="83">
        <v>763</v>
      </c>
      <c r="CY767" s="83" t="s">
        <v>108</v>
      </c>
      <c r="CZ767" s="83">
        <v>7091</v>
      </c>
      <c r="DA767" s="83" t="s">
        <v>419</v>
      </c>
      <c r="DB767" s="83" t="s">
        <v>130</v>
      </c>
      <c r="DC767" s="83" t="s">
        <v>499</v>
      </c>
      <c r="DD767" s="83">
        <v>1812</v>
      </c>
      <c r="DE767" s="83" t="s">
        <v>444</v>
      </c>
      <c r="DF767" s="83" t="s">
        <v>130</v>
      </c>
      <c r="DG767" s="83" t="s">
        <v>499</v>
      </c>
      <c r="DH767" s="83"/>
      <c r="DI767" s="83">
        <v>0</v>
      </c>
      <c r="DJ767" s="83">
        <v>1</v>
      </c>
      <c r="DK767" s="83">
        <v>0</v>
      </c>
      <c r="DL767" s="83">
        <v>0</v>
      </c>
      <c r="DM767" s="83">
        <v>0</v>
      </c>
      <c r="DN767" s="83">
        <v>0</v>
      </c>
      <c r="DO767" s="83">
        <v>0</v>
      </c>
      <c r="DP767" s="83">
        <v>0</v>
      </c>
      <c r="DQ767" s="83">
        <v>0</v>
      </c>
      <c r="DR767" s="83">
        <v>0</v>
      </c>
      <c r="DS767" s="83">
        <v>0</v>
      </c>
      <c r="DT767" s="83">
        <v>3</v>
      </c>
      <c r="DU767" s="83">
        <v>3</v>
      </c>
      <c r="DV767" s="83">
        <v>0</v>
      </c>
      <c r="DW767" s="83">
        <v>0</v>
      </c>
      <c r="DX767" s="83">
        <v>3</v>
      </c>
      <c r="DY767" s="85">
        <v>44409</v>
      </c>
      <c r="DZ767" s="83" t="s">
        <v>4814</v>
      </c>
      <c r="EA767" s="83" t="s">
        <v>102</v>
      </c>
      <c r="EB767" s="83" t="s">
        <v>482</v>
      </c>
      <c r="EC767" s="83">
        <v>763</v>
      </c>
      <c r="ED767" s="83" t="s">
        <v>483</v>
      </c>
      <c r="EE767" s="83">
        <v>1</v>
      </c>
      <c r="EF767" s="83">
        <v>0</v>
      </c>
      <c r="EG767" s="83">
        <v>0</v>
      </c>
      <c r="EH767" s="83" t="s">
        <v>109</v>
      </c>
      <c r="EI767" s="83" t="s">
        <v>108</v>
      </c>
      <c r="EJ767" s="83" t="s">
        <v>583</v>
      </c>
      <c r="EK767" s="83">
        <v>0</v>
      </c>
      <c r="EL767" s="83">
        <v>0</v>
      </c>
      <c r="EM767" s="83">
        <v>1</v>
      </c>
      <c r="EN767" s="83" t="s">
        <v>497</v>
      </c>
      <c r="EO767" s="83"/>
      <c r="EP767" s="83" t="s">
        <v>436</v>
      </c>
      <c r="EQ767" s="136">
        <v>1</v>
      </c>
      <c r="ER767" s="136">
        <v>1</v>
      </c>
      <c r="ES767" s="136">
        <v>1</v>
      </c>
      <c r="ET767" s="136">
        <v>1</v>
      </c>
      <c r="EU767" s="215" t="s">
        <v>269</v>
      </c>
      <c r="EV767" s="136">
        <v>1</v>
      </c>
      <c r="EW767" s="136">
        <v>1</v>
      </c>
      <c r="EX767" s="136">
        <v>1</v>
      </c>
      <c r="EY767" s="136">
        <v>1</v>
      </c>
      <c r="EZ767" s="136">
        <v>1</v>
      </c>
      <c r="FP767" s="215" t="s">
        <v>592</v>
      </c>
      <c r="FQ767" s="136" t="b">
        <v>1</v>
      </c>
      <c r="FR767" s="136" t="b">
        <v>1</v>
      </c>
      <c r="FS767" s="136" t="b">
        <v>1</v>
      </c>
      <c r="FT767" s="136" t="b">
        <v>1</v>
      </c>
      <c r="FX767" s="215" t="s">
        <v>269</v>
      </c>
    </row>
    <row r="768" spans="1:180" ht="60" customHeight="1" x14ac:dyDescent="0.55000000000000004">
      <c r="A768" s="83" t="s">
        <v>130</v>
      </c>
      <c r="B768" s="83" t="s">
        <v>98</v>
      </c>
      <c r="C768" s="136">
        <v>571325</v>
      </c>
      <c r="D768" s="207" t="s">
        <v>628</v>
      </c>
      <c r="E768" s="208" t="s">
        <v>633</v>
      </c>
      <c r="F768" s="83" t="s">
        <v>108</v>
      </c>
      <c r="G768" s="85">
        <v>22744</v>
      </c>
      <c r="H768" s="83" t="s">
        <v>102</v>
      </c>
      <c r="I768" s="85">
        <v>39772</v>
      </c>
      <c r="J768" s="83" t="s">
        <v>228</v>
      </c>
      <c r="K768" s="216">
        <v>833610278782</v>
      </c>
      <c r="L768" s="83" t="s">
        <v>191</v>
      </c>
      <c r="M768" s="85">
        <v>43619</v>
      </c>
      <c r="N768" s="83">
        <v>-3121.6666666666702</v>
      </c>
      <c r="O768" s="83" t="s">
        <v>193</v>
      </c>
      <c r="P768" s="83" t="s">
        <v>181</v>
      </c>
      <c r="Q768" s="208" t="s">
        <v>8100</v>
      </c>
      <c r="R768" s="83" t="s">
        <v>102</v>
      </c>
      <c r="S768" s="83" t="s">
        <v>102</v>
      </c>
      <c r="T768" s="83" t="s">
        <v>133</v>
      </c>
      <c r="U768" s="83" t="s">
        <v>10317</v>
      </c>
      <c r="V768" s="83" t="s">
        <v>111</v>
      </c>
      <c r="W768" s="83" t="s">
        <v>105</v>
      </c>
      <c r="X768" s="86" t="s">
        <v>8100</v>
      </c>
      <c r="Y768" s="87" t="s">
        <v>102</v>
      </c>
      <c r="Z768" s="87" t="s">
        <v>102</v>
      </c>
      <c r="AA768" s="87" t="s">
        <v>133</v>
      </c>
      <c r="AB768" s="87" t="s">
        <v>10317</v>
      </c>
      <c r="AC768" s="87" t="s">
        <v>111</v>
      </c>
      <c r="AD768" s="87" t="s">
        <v>105</v>
      </c>
      <c r="AE768" s="87" t="s">
        <v>106</v>
      </c>
      <c r="AF768" s="86" t="s">
        <v>8100</v>
      </c>
      <c r="AG768" s="87" t="s">
        <v>486</v>
      </c>
      <c r="AH768" s="87" t="s">
        <v>10317</v>
      </c>
      <c r="AI768" s="87" t="s">
        <v>111</v>
      </c>
      <c r="AJ768" s="87" t="s">
        <v>204</v>
      </c>
      <c r="AK768" s="88"/>
      <c r="AL768" s="83" t="s">
        <v>107</v>
      </c>
      <c r="AM768" s="89" t="s">
        <v>454</v>
      </c>
      <c r="AN768" s="90" t="s">
        <v>416</v>
      </c>
      <c r="AO768" s="91" t="s">
        <v>642</v>
      </c>
      <c r="AP768" s="90">
        <v>8.3333333333332096</v>
      </c>
      <c r="AQ768" s="92" t="s">
        <v>102</v>
      </c>
      <c r="AR768" s="93" t="s">
        <v>102</v>
      </c>
      <c r="AS768" s="93" t="s">
        <v>102</v>
      </c>
      <c r="AT768" s="93" t="s">
        <v>102</v>
      </c>
      <c r="AU768" s="210" t="s">
        <v>644</v>
      </c>
      <c r="AV768" s="93" t="s">
        <v>185</v>
      </c>
      <c r="AW768" s="94" t="s">
        <v>102</v>
      </c>
      <c r="AX768" s="93" t="s">
        <v>183</v>
      </c>
      <c r="AY768" s="95" t="s">
        <v>111</v>
      </c>
      <c r="AZ768" s="93" t="s">
        <v>102</v>
      </c>
      <c r="BA768" s="93" t="s">
        <v>102</v>
      </c>
      <c r="BB768" s="93" t="s">
        <v>102</v>
      </c>
      <c r="BC768" s="93" t="s">
        <v>102</v>
      </c>
      <c r="BD768" s="96" t="s">
        <v>102</v>
      </c>
      <c r="BE768" s="90">
        <v>-373.16666666666703</v>
      </c>
      <c r="BF768" s="93" t="s">
        <v>102</v>
      </c>
      <c r="BG768" s="93" t="s">
        <v>102</v>
      </c>
      <c r="BH768" s="93" t="s">
        <v>102</v>
      </c>
      <c r="BI768" s="93" t="s">
        <v>102</v>
      </c>
      <c r="BJ768" s="210" t="s">
        <v>642</v>
      </c>
      <c r="BK768" s="93" t="s">
        <v>192</v>
      </c>
      <c r="BL768" s="97" t="s">
        <v>102</v>
      </c>
      <c r="BM768" s="93" t="s">
        <v>183</v>
      </c>
      <c r="BN768" s="93" t="s">
        <v>106</v>
      </c>
      <c r="BO768" s="93" t="s">
        <v>102</v>
      </c>
      <c r="BP768" s="98" t="s">
        <v>102</v>
      </c>
      <c r="BQ768" s="93" t="s">
        <v>102</v>
      </c>
      <c r="BR768" s="93" t="s">
        <v>102</v>
      </c>
      <c r="BS768" s="93" t="s">
        <v>102</v>
      </c>
      <c r="BT768" s="99" t="s">
        <v>591</v>
      </c>
      <c r="BU768" s="100" t="s">
        <v>11898</v>
      </c>
      <c r="BV768" s="101" t="s">
        <v>471</v>
      </c>
      <c r="BW768" s="136"/>
      <c r="BX768" s="103" t="s">
        <v>565</v>
      </c>
      <c r="BY768" s="104" t="s">
        <v>190</v>
      </c>
      <c r="BZ768" s="136"/>
      <c r="CA768" s="83" t="s">
        <v>599</v>
      </c>
      <c r="CB768" s="106" t="s">
        <v>647</v>
      </c>
      <c r="CC768" s="106" t="s">
        <v>11899</v>
      </c>
      <c r="CD768" s="107"/>
      <c r="CE768" s="108" t="s">
        <v>107</v>
      </c>
      <c r="CF768" s="108" t="s">
        <v>107</v>
      </c>
      <c r="CG768" s="109"/>
      <c r="CH768" s="110" t="s">
        <v>107</v>
      </c>
      <c r="CI768" s="111"/>
      <c r="CJ768" s="112">
        <v>6710</v>
      </c>
      <c r="CK768" s="113">
        <v>86</v>
      </c>
      <c r="CL768" s="114" t="s">
        <v>134</v>
      </c>
      <c r="CM768" s="114" t="s">
        <v>108</v>
      </c>
      <c r="CN768" s="114"/>
      <c r="CO768" s="115" t="s">
        <v>102</v>
      </c>
      <c r="CP768" s="115" t="s">
        <v>102</v>
      </c>
      <c r="CQ768" s="115" t="s">
        <v>102</v>
      </c>
      <c r="CR768" s="115" t="s">
        <v>102</v>
      </c>
      <c r="CS768" s="116"/>
      <c r="CT768" s="117" t="s">
        <v>109</v>
      </c>
      <c r="CU768" s="117" t="s">
        <v>109</v>
      </c>
      <c r="CV768" s="83">
        <v>764</v>
      </c>
      <c r="CW768" s="83" t="s">
        <v>108</v>
      </c>
      <c r="CX768" s="83">
        <v>764</v>
      </c>
      <c r="CY768" s="83" t="s">
        <v>108</v>
      </c>
      <c r="CZ768" s="83">
        <v>7092</v>
      </c>
      <c r="DA768" s="83" t="s">
        <v>419</v>
      </c>
      <c r="DB768" s="83" t="s">
        <v>130</v>
      </c>
      <c r="DC768" s="83" t="s">
        <v>499</v>
      </c>
      <c r="DD768" s="83">
        <v>1813</v>
      </c>
      <c r="DE768" s="83" t="s">
        <v>444</v>
      </c>
      <c r="DF768" s="83" t="s">
        <v>130</v>
      </c>
      <c r="DG768" s="83" t="s">
        <v>499</v>
      </c>
      <c r="DH768" s="83"/>
      <c r="DI768" s="83">
        <v>0</v>
      </c>
      <c r="DJ768" s="83">
        <v>1</v>
      </c>
      <c r="DK768" s="83">
        <v>0</v>
      </c>
      <c r="DL768" s="83">
        <v>0</v>
      </c>
      <c r="DM768" s="83">
        <v>0</v>
      </c>
      <c r="DN768" s="83">
        <v>0</v>
      </c>
      <c r="DO768" s="83">
        <v>0</v>
      </c>
      <c r="DP768" s="83">
        <v>0</v>
      </c>
      <c r="DQ768" s="83">
        <v>0</v>
      </c>
      <c r="DR768" s="83">
        <v>0</v>
      </c>
      <c r="DS768" s="83">
        <v>0</v>
      </c>
      <c r="DT768" s="83">
        <v>3</v>
      </c>
      <c r="DU768" s="83">
        <v>3</v>
      </c>
      <c r="DV768" s="83">
        <v>0</v>
      </c>
      <c r="DW768" s="83">
        <v>0</v>
      </c>
      <c r="DX768" s="83">
        <v>3</v>
      </c>
      <c r="DY768" s="85">
        <v>44410</v>
      </c>
      <c r="DZ768" s="83" t="s">
        <v>4815</v>
      </c>
      <c r="EA768" s="83" t="s">
        <v>102</v>
      </c>
      <c r="EB768" s="83" t="s">
        <v>482</v>
      </c>
      <c r="EC768" s="83">
        <v>764</v>
      </c>
      <c r="ED768" s="83" t="s">
        <v>483</v>
      </c>
      <c r="EE768" s="83">
        <v>1</v>
      </c>
      <c r="EF768" s="83">
        <v>0</v>
      </c>
      <c r="EG768" s="83">
        <v>0</v>
      </c>
      <c r="EH768" s="83" t="s">
        <v>109</v>
      </c>
      <c r="EI768" s="83" t="s">
        <v>108</v>
      </c>
      <c r="EJ768" s="83" t="s">
        <v>583</v>
      </c>
      <c r="EK768" s="83">
        <v>0</v>
      </c>
      <c r="EL768" s="83">
        <v>0</v>
      </c>
      <c r="EM768" s="83">
        <v>1</v>
      </c>
      <c r="EN768" s="83" t="s">
        <v>497</v>
      </c>
      <c r="EO768" s="83"/>
      <c r="EP768" s="83" t="s">
        <v>436</v>
      </c>
      <c r="EQ768" s="136">
        <v>1</v>
      </c>
      <c r="ER768" s="136">
        <v>1</v>
      </c>
      <c r="ES768" s="136">
        <v>1</v>
      </c>
      <c r="ET768" s="136">
        <v>1</v>
      </c>
      <c r="EU768" s="215" t="s">
        <v>269</v>
      </c>
      <c r="EV768" s="136">
        <v>1</v>
      </c>
      <c r="EW768" s="136">
        <v>1</v>
      </c>
      <c r="EX768" s="136">
        <v>1</v>
      </c>
      <c r="EY768" s="136">
        <v>1</v>
      </c>
      <c r="EZ768" s="136">
        <v>1</v>
      </c>
      <c r="FP768" s="215" t="s">
        <v>592</v>
      </c>
      <c r="FQ768" s="136" t="b">
        <v>1</v>
      </c>
      <c r="FR768" s="136" t="b">
        <v>1</v>
      </c>
      <c r="FS768" s="136" t="b">
        <v>1</v>
      </c>
      <c r="FT768" s="136" t="b">
        <v>1</v>
      </c>
      <c r="FX768" s="215" t="s">
        <v>269</v>
      </c>
    </row>
    <row r="769" spans="1:180" ht="60" customHeight="1" x14ac:dyDescent="0.55000000000000004">
      <c r="A769" s="83" t="s">
        <v>130</v>
      </c>
      <c r="B769" s="83" t="s">
        <v>98</v>
      </c>
      <c r="C769" s="136">
        <v>564897</v>
      </c>
      <c r="D769" s="207" t="s">
        <v>629</v>
      </c>
      <c r="E769" s="208" t="s">
        <v>634</v>
      </c>
      <c r="F769" s="83" t="s">
        <v>108</v>
      </c>
      <c r="G769" s="85">
        <v>26341</v>
      </c>
      <c r="H769" s="83" t="s">
        <v>102</v>
      </c>
      <c r="I769" s="85">
        <v>34633</v>
      </c>
      <c r="J769" s="83" t="s">
        <v>228</v>
      </c>
      <c r="K769" s="216">
        <v>671245816603</v>
      </c>
      <c r="L769" s="83" t="s">
        <v>191</v>
      </c>
      <c r="M769" s="85">
        <v>43642</v>
      </c>
      <c r="N769" s="83">
        <v>-3126.6666666666702</v>
      </c>
      <c r="O769" s="83" t="s">
        <v>193</v>
      </c>
      <c r="P769" s="83" t="s">
        <v>181</v>
      </c>
      <c r="Q769" s="208" t="s">
        <v>8104</v>
      </c>
      <c r="R769" s="83" t="s">
        <v>102</v>
      </c>
      <c r="S769" s="83" t="s">
        <v>102</v>
      </c>
      <c r="T769" s="83" t="s">
        <v>131</v>
      </c>
      <c r="U769" s="83" t="s">
        <v>10318</v>
      </c>
      <c r="V769" s="83" t="s">
        <v>104</v>
      </c>
      <c r="W769" s="83" t="s">
        <v>105</v>
      </c>
      <c r="X769" s="86" t="s">
        <v>8104</v>
      </c>
      <c r="Y769" s="87" t="s">
        <v>102</v>
      </c>
      <c r="Z769" s="87" t="s">
        <v>102</v>
      </c>
      <c r="AA769" s="87" t="s">
        <v>131</v>
      </c>
      <c r="AB769" s="87" t="s">
        <v>10318</v>
      </c>
      <c r="AC769" s="87" t="s">
        <v>104</v>
      </c>
      <c r="AD769" s="87" t="s">
        <v>105</v>
      </c>
      <c r="AE769" s="87" t="s">
        <v>106</v>
      </c>
      <c r="AF769" s="86" t="s">
        <v>8104</v>
      </c>
      <c r="AG769" s="87" t="s">
        <v>177</v>
      </c>
      <c r="AH769" s="87" t="s">
        <v>10318</v>
      </c>
      <c r="AI769" s="87" t="s">
        <v>104</v>
      </c>
      <c r="AJ769" s="87" t="s">
        <v>204</v>
      </c>
      <c r="AK769" s="88"/>
      <c r="AL769" s="83" t="s">
        <v>107</v>
      </c>
      <c r="AM769" s="89" t="s">
        <v>454</v>
      </c>
      <c r="AN769" s="90" t="s">
        <v>416</v>
      </c>
      <c r="AO769" s="91" t="s">
        <v>643</v>
      </c>
      <c r="AP769" s="90">
        <v>8.3333333333332096</v>
      </c>
      <c r="AQ769" s="92" t="s">
        <v>102</v>
      </c>
      <c r="AR769" s="93" t="s">
        <v>102</v>
      </c>
      <c r="AS769" s="93" t="s">
        <v>102</v>
      </c>
      <c r="AT769" s="93" t="s">
        <v>102</v>
      </c>
      <c r="AU769" s="210" t="s">
        <v>645</v>
      </c>
      <c r="AV769" s="93" t="s">
        <v>185</v>
      </c>
      <c r="AW769" s="94" t="s">
        <v>102</v>
      </c>
      <c r="AX769" s="93" t="s">
        <v>105</v>
      </c>
      <c r="AY769" s="95" t="s">
        <v>104</v>
      </c>
      <c r="AZ769" s="93" t="s">
        <v>102</v>
      </c>
      <c r="BA769" s="93" t="s">
        <v>102</v>
      </c>
      <c r="BB769" s="93" t="s">
        <v>102</v>
      </c>
      <c r="BC769" s="93" t="s">
        <v>102</v>
      </c>
      <c r="BD769" s="96" t="s">
        <v>102</v>
      </c>
      <c r="BE769" s="90">
        <v>-373.66666666666703</v>
      </c>
      <c r="BF769" s="93" t="s">
        <v>102</v>
      </c>
      <c r="BG769" s="93" t="s">
        <v>102</v>
      </c>
      <c r="BH769" s="93" t="s">
        <v>102</v>
      </c>
      <c r="BI769" s="93" t="s">
        <v>102</v>
      </c>
      <c r="BJ769" s="210" t="s">
        <v>643</v>
      </c>
      <c r="BK769" s="93" t="s">
        <v>196</v>
      </c>
      <c r="BL769" s="97" t="s">
        <v>102</v>
      </c>
      <c r="BM769" s="93" t="s">
        <v>105</v>
      </c>
      <c r="BN769" s="93" t="s">
        <v>596</v>
      </c>
      <c r="BO769" s="93" t="s">
        <v>102</v>
      </c>
      <c r="BP769" s="98" t="s">
        <v>102</v>
      </c>
      <c r="BQ769" s="93" t="s">
        <v>102</v>
      </c>
      <c r="BR769" s="93" t="s">
        <v>102</v>
      </c>
      <c r="BS769" s="93" t="s">
        <v>102</v>
      </c>
      <c r="BT769" s="99" t="s">
        <v>591</v>
      </c>
      <c r="BU769" s="100" t="s">
        <v>11900</v>
      </c>
      <c r="BV769" s="101" t="s">
        <v>471</v>
      </c>
      <c r="BW769" s="136"/>
      <c r="BX769" s="103" t="s">
        <v>565</v>
      </c>
      <c r="BY769" s="104" t="s">
        <v>190</v>
      </c>
      <c r="BZ769" s="136"/>
      <c r="CA769" s="83" t="s">
        <v>599</v>
      </c>
      <c r="CB769" s="106" t="s">
        <v>647</v>
      </c>
      <c r="CC769" s="106" t="s">
        <v>11901</v>
      </c>
      <c r="CD769" s="107"/>
      <c r="CE769" s="108" t="s">
        <v>107</v>
      </c>
      <c r="CF769" s="108" t="s">
        <v>107</v>
      </c>
      <c r="CG769" s="109"/>
      <c r="CH769" s="110" t="s">
        <v>107</v>
      </c>
      <c r="CI769" s="111"/>
      <c r="CJ769" s="112">
        <v>6710</v>
      </c>
      <c r="CK769" s="113">
        <v>86</v>
      </c>
      <c r="CL769" s="114" t="s">
        <v>134</v>
      </c>
      <c r="CM769" s="114" t="s">
        <v>108</v>
      </c>
      <c r="CN769" s="114"/>
      <c r="CO769" s="115" t="s">
        <v>102</v>
      </c>
      <c r="CP769" s="115" t="s">
        <v>102</v>
      </c>
      <c r="CQ769" s="115" t="s">
        <v>102</v>
      </c>
      <c r="CR769" s="115" t="s">
        <v>102</v>
      </c>
      <c r="CS769" s="116"/>
      <c r="CT769" s="117" t="s">
        <v>109</v>
      </c>
      <c r="CU769" s="117" t="s">
        <v>109</v>
      </c>
      <c r="CV769" s="83">
        <v>765</v>
      </c>
      <c r="CW769" s="83" t="s">
        <v>108</v>
      </c>
      <c r="CX769" s="83">
        <v>765</v>
      </c>
      <c r="CY769" s="83" t="s">
        <v>108</v>
      </c>
      <c r="CZ769" s="83">
        <v>7093</v>
      </c>
      <c r="DA769" s="83" t="s">
        <v>419</v>
      </c>
      <c r="DB769" s="83" t="s">
        <v>130</v>
      </c>
      <c r="DC769" s="83" t="s">
        <v>499</v>
      </c>
      <c r="DD769" s="83">
        <v>1814</v>
      </c>
      <c r="DE769" s="83" t="s">
        <v>444</v>
      </c>
      <c r="DF769" s="83" t="s">
        <v>130</v>
      </c>
      <c r="DG769" s="83" t="s">
        <v>499</v>
      </c>
      <c r="DH769" s="83"/>
      <c r="DI769" s="83">
        <v>0</v>
      </c>
      <c r="DJ769" s="83">
        <v>1</v>
      </c>
      <c r="DK769" s="83">
        <v>0</v>
      </c>
      <c r="DL769" s="83">
        <v>0</v>
      </c>
      <c r="DM769" s="83">
        <v>0</v>
      </c>
      <c r="DN769" s="83">
        <v>0</v>
      </c>
      <c r="DO769" s="83">
        <v>0</v>
      </c>
      <c r="DP769" s="83">
        <v>0</v>
      </c>
      <c r="DQ769" s="83">
        <v>0</v>
      </c>
      <c r="DR769" s="83">
        <v>0</v>
      </c>
      <c r="DS769" s="83">
        <v>0</v>
      </c>
      <c r="DT769" s="83">
        <v>3</v>
      </c>
      <c r="DU769" s="83">
        <v>3</v>
      </c>
      <c r="DV769" s="83">
        <v>0</v>
      </c>
      <c r="DW769" s="83">
        <v>0</v>
      </c>
      <c r="DX769" s="83">
        <v>3</v>
      </c>
      <c r="DY769" s="85">
        <v>44411</v>
      </c>
      <c r="DZ769" s="83" t="s">
        <v>4816</v>
      </c>
      <c r="EA769" s="83" t="s">
        <v>102</v>
      </c>
      <c r="EB769" s="83" t="s">
        <v>482</v>
      </c>
      <c r="EC769" s="83">
        <v>765</v>
      </c>
      <c r="ED769" s="83" t="s">
        <v>483</v>
      </c>
      <c r="EE769" s="83">
        <v>1</v>
      </c>
      <c r="EF769" s="83">
        <v>0</v>
      </c>
      <c r="EG769" s="83">
        <v>0</v>
      </c>
      <c r="EH769" s="83" t="s">
        <v>109</v>
      </c>
      <c r="EI769" s="83" t="s">
        <v>108</v>
      </c>
      <c r="EJ769" s="83" t="s">
        <v>583</v>
      </c>
      <c r="EK769" s="83">
        <v>0</v>
      </c>
      <c r="EL769" s="83">
        <v>0</v>
      </c>
      <c r="EM769" s="83">
        <v>1</v>
      </c>
      <c r="EN769" s="83" t="s">
        <v>497</v>
      </c>
      <c r="EO769" s="83"/>
      <c r="EP769" s="83" t="s">
        <v>436</v>
      </c>
      <c r="EQ769" s="136">
        <v>1</v>
      </c>
      <c r="ER769" s="136">
        <v>1</v>
      </c>
      <c r="ES769" s="136">
        <v>1</v>
      </c>
      <c r="ET769" s="136">
        <v>1</v>
      </c>
      <c r="EU769" s="215" t="s">
        <v>269</v>
      </c>
      <c r="EV769" s="136">
        <v>1</v>
      </c>
      <c r="EW769" s="136">
        <v>1</v>
      </c>
      <c r="EX769" s="136">
        <v>1</v>
      </c>
      <c r="EY769" s="136">
        <v>1</v>
      </c>
      <c r="EZ769" s="136">
        <v>1</v>
      </c>
      <c r="FP769" s="215" t="s">
        <v>592</v>
      </c>
      <c r="FQ769" s="136" t="b">
        <v>1</v>
      </c>
      <c r="FR769" s="136" t="b">
        <v>1</v>
      </c>
      <c r="FS769" s="136" t="b">
        <v>1</v>
      </c>
      <c r="FT769" s="136" t="b">
        <v>1</v>
      </c>
      <c r="FX769" s="215" t="s">
        <v>269</v>
      </c>
    </row>
    <row r="770" spans="1:180" ht="60" customHeight="1" x14ac:dyDescent="0.55000000000000004">
      <c r="A770" s="83" t="s">
        <v>130</v>
      </c>
      <c r="B770" s="83" t="s">
        <v>98</v>
      </c>
      <c r="C770" s="136">
        <v>250263</v>
      </c>
      <c r="D770" s="207" t="s">
        <v>627</v>
      </c>
      <c r="E770" s="208" t="s">
        <v>630</v>
      </c>
      <c r="F770" s="83" t="s">
        <v>108</v>
      </c>
      <c r="G770" s="85">
        <v>20621</v>
      </c>
      <c r="H770" s="83" t="s">
        <v>102</v>
      </c>
      <c r="I770" s="85">
        <v>39794</v>
      </c>
      <c r="J770" s="83" t="s">
        <v>228</v>
      </c>
      <c r="K770" s="216">
        <v>524767709329</v>
      </c>
      <c r="L770" s="83" t="s">
        <v>191</v>
      </c>
      <c r="M770" s="85">
        <v>43631</v>
      </c>
      <c r="N770" s="83">
        <v>-3131.6666666666702</v>
      </c>
      <c r="O770" s="83" t="s">
        <v>180</v>
      </c>
      <c r="P770" s="83" t="s">
        <v>181</v>
      </c>
      <c r="Q770" s="208" t="s">
        <v>8108</v>
      </c>
      <c r="R770" s="83" t="s">
        <v>102</v>
      </c>
      <c r="S770" s="83" t="s">
        <v>102</v>
      </c>
      <c r="T770" s="83" t="s">
        <v>199</v>
      </c>
      <c r="U770" s="83" t="s">
        <v>10319</v>
      </c>
      <c r="V770" s="83" t="s">
        <v>104</v>
      </c>
      <c r="W770" s="83" t="s">
        <v>105</v>
      </c>
      <c r="X770" s="86" t="s">
        <v>8108</v>
      </c>
      <c r="Y770" s="87" t="s">
        <v>102</v>
      </c>
      <c r="Z770" s="87" t="s">
        <v>102</v>
      </c>
      <c r="AA770" s="87" t="s">
        <v>199</v>
      </c>
      <c r="AB770" s="87" t="s">
        <v>10319</v>
      </c>
      <c r="AC770" s="87" t="s">
        <v>104</v>
      </c>
      <c r="AD770" s="87" t="s">
        <v>105</v>
      </c>
      <c r="AE770" s="87" t="s">
        <v>106</v>
      </c>
      <c r="AF770" s="86" t="s">
        <v>8108</v>
      </c>
      <c r="AG770" s="87" t="s">
        <v>489</v>
      </c>
      <c r="AH770" s="87" t="s">
        <v>10320</v>
      </c>
      <c r="AI770" s="87" t="s">
        <v>104</v>
      </c>
      <c r="AJ770" s="87" t="s">
        <v>204</v>
      </c>
      <c r="AK770" s="88"/>
      <c r="AL770" s="83" t="s">
        <v>107</v>
      </c>
      <c r="AM770" s="89" t="s">
        <v>454</v>
      </c>
      <c r="AN770" s="90" t="s">
        <v>416</v>
      </c>
      <c r="AO770" s="91" t="s">
        <v>641</v>
      </c>
      <c r="AP770" s="90">
        <v>8.3333333333332096</v>
      </c>
      <c r="AQ770" s="92" t="s">
        <v>211</v>
      </c>
      <c r="AR770" s="93" t="s">
        <v>102</v>
      </c>
      <c r="AS770" s="93" t="s">
        <v>102</v>
      </c>
      <c r="AT770" s="93" t="s">
        <v>102</v>
      </c>
      <c r="AU770" s="210" t="s">
        <v>641</v>
      </c>
      <c r="AV770" s="93" t="s">
        <v>192</v>
      </c>
      <c r="AW770" s="94" t="s">
        <v>102</v>
      </c>
      <c r="AX770" s="93" t="s">
        <v>105</v>
      </c>
      <c r="AY770" s="95" t="s">
        <v>188</v>
      </c>
      <c r="AZ770" s="93" t="s">
        <v>102</v>
      </c>
      <c r="BA770" s="93" t="s">
        <v>10321</v>
      </c>
      <c r="BB770" s="93" t="s">
        <v>102</v>
      </c>
      <c r="BC770" s="93" t="s">
        <v>102</v>
      </c>
      <c r="BD770" s="96" t="s">
        <v>102</v>
      </c>
      <c r="BE770" s="90">
        <v>-374.16666666666703</v>
      </c>
      <c r="BF770" s="93" t="s">
        <v>211</v>
      </c>
      <c r="BG770" s="93" t="s">
        <v>102</v>
      </c>
      <c r="BH770" s="93" t="s">
        <v>102</v>
      </c>
      <c r="BI770" s="93" t="s">
        <v>102</v>
      </c>
      <c r="BJ770" s="210" t="s">
        <v>646</v>
      </c>
      <c r="BK770" s="93" t="s">
        <v>182</v>
      </c>
      <c r="BL770" s="97" t="s">
        <v>102</v>
      </c>
      <c r="BM770" s="93" t="s">
        <v>105</v>
      </c>
      <c r="BN770" s="93" t="s">
        <v>104</v>
      </c>
      <c r="BO770" s="93" t="s">
        <v>102</v>
      </c>
      <c r="BP770" s="98">
        <v>20180462</v>
      </c>
      <c r="BQ770" s="93" t="s">
        <v>102</v>
      </c>
      <c r="BR770" s="93" t="s">
        <v>102</v>
      </c>
      <c r="BS770" s="93" t="s">
        <v>102</v>
      </c>
      <c r="BT770" s="99" t="s">
        <v>591</v>
      </c>
      <c r="BU770" s="100" t="s">
        <v>11902</v>
      </c>
      <c r="BV770" s="101" t="s">
        <v>471</v>
      </c>
      <c r="BW770" s="136"/>
      <c r="BX770" s="103" t="s">
        <v>565</v>
      </c>
      <c r="BY770" s="104" t="s">
        <v>190</v>
      </c>
      <c r="BZ770" s="136"/>
      <c r="CA770" s="83" t="s">
        <v>599</v>
      </c>
      <c r="CB770" s="106" t="s">
        <v>647</v>
      </c>
      <c r="CC770" s="106" t="s">
        <v>11903</v>
      </c>
      <c r="CD770" s="107"/>
      <c r="CE770" s="108" t="s">
        <v>107</v>
      </c>
      <c r="CF770" s="108" t="s">
        <v>107</v>
      </c>
      <c r="CG770" s="109"/>
      <c r="CH770" s="110" t="s">
        <v>107</v>
      </c>
      <c r="CI770" s="111"/>
      <c r="CJ770" s="112">
        <v>6710</v>
      </c>
      <c r="CK770" s="113">
        <v>86</v>
      </c>
      <c r="CL770" s="114" t="s">
        <v>134</v>
      </c>
      <c r="CM770" s="114" t="s">
        <v>108</v>
      </c>
      <c r="CN770" s="114"/>
      <c r="CO770" s="115" t="s">
        <v>102</v>
      </c>
      <c r="CP770" s="115" t="s">
        <v>102</v>
      </c>
      <c r="CQ770" s="115" t="s">
        <v>102</v>
      </c>
      <c r="CR770" s="115" t="s">
        <v>102</v>
      </c>
      <c r="CS770" s="116"/>
      <c r="CT770" s="117" t="s">
        <v>109</v>
      </c>
      <c r="CU770" s="117" t="s">
        <v>109</v>
      </c>
      <c r="CV770" s="83">
        <v>766</v>
      </c>
      <c r="CW770" s="83" t="s">
        <v>108</v>
      </c>
      <c r="CX770" s="83">
        <v>766</v>
      </c>
      <c r="CY770" s="83" t="s">
        <v>108</v>
      </c>
      <c r="CZ770" s="83">
        <v>7094</v>
      </c>
      <c r="DA770" s="83" t="s">
        <v>419</v>
      </c>
      <c r="DB770" s="83" t="s">
        <v>130</v>
      </c>
      <c r="DC770" s="83" t="s">
        <v>499</v>
      </c>
      <c r="DD770" s="83">
        <v>1815</v>
      </c>
      <c r="DE770" s="83" t="s">
        <v>444</v>
      </c>
      <c r="DF770" s="83" t="s">
        <v>130</v>
      </c>
      <c r="DG770" s="83" t="s">
        <v>499</v>
      </c>
      <c r="DH770" s="83"/>
      <c r="DI770" s="83">
        <v>0</v>
      </c>
      <c r="DJ770" s="83">
        <v>1</v>
      </c>
      <c r="DK770" s="83">
        <v>0</v>
      </c>
      <c r="DL770" s="83">
        <v>0</v>
      </c>
      <c r="DM770" s="83">
        <v>0</v>
      </c>
      <c r="DN770" s="83">
        <v>0</v>
      </c>
      <c r="DO770" s="83">
        <v>0</v>
      </c>
      <c r="DP770" s="83">
        <v>0</v>
      </c>
      <c r="DQ770" s="83">
        <v>0</v>
      </c>
      <c r="DR770" s="83">
        <v>0</v>
      </c>
      <c r="DS770" s="83">
        <v>0</v>
      </c>
      <c r="DT770" s="83">
        <v>3</v>
      </c>
      <c r="DU770" s="83">
        <v>3</v>
      </c>
      <c r="DV770" s="83">
        <v>0</v>
      </c>
      <c r="DW770" s="83">
        <v>0</v>
      </c>
      <c r="DX770" s="83">
        <v>3</v>
      </c>
      <c r="DY770" s="85">
        <v>44412</v>
      </c>
      <c r="DZ770" s="83" t="s">
        <v>4817</v>
      </c>
      <c r="EA770" s="83" t="s">
        <v>102</v>
      </c>
      <c r="EB770" s="83" t="s">
        <v>482</v>
      </c>
      <c r="EC770" s="83">
        <v>766</v>
      </c>
      <c r="ED770" s="83" t="s">
        <v>483</v>
      </c>
      <c r="EE770" s="83">
        <v>1</v>
      </c>
      <c r="EF770" s="83">
        <v>0</v>
      </c>
      <c r="EG770" s="83">
        <v>0</v>
      </c>
      <c r="EH770" s="83" t="s">
        <v>109</v>
      </c>
      <c r="EI770" s="83" t="s">
        <v>108</v>
      </c>
      <c r="EJ770" s="83" t="s">
        <v>583</v>
      </c>
      <c r="EK770" s="83">
        <v>0</v>
      </c>
      <c r="EL770" s="83">
        <v>0</v>
      </c>
      <c r="EM770" s="83">
        <v>1</v>
      </c>
      <c r="EN770" s="83" t="s">
        <v>497</v>
      </c>
      <c r="EO770" s="83"/>
      <c r="EP770" s="83" t="s">
        <v>436</v>
      </c>
      <c r="EQ770" s="136">
        <v>1</v>
      </c>
      <c r="ER770" s="136">
        <v>1</v>
      </c>
      <c r="ES770" s="136">
        <v>1</v>
      </c>
      <c r="ET770" s="136">
        <v>1</v>
      </c>
      <c r="EU770" s="215" t="s">
        <v>269</v>
      </c>
      <c r="EV770" s="136">
        <v>1</v>
      </c>
      <c r="EW770" s="136">
        <v>1</v>
      </c>
      <c r="EX770" s="136">
        <v>1</v>
      </c>
      <c r="EY770" s="136">
        <v>1</v>
      </c>
      <c r="EZ770" s="136">
        <v>1</v>
      </c>
      <c r="FP770" s="215" t="s">
        <v>592</v>
      </c>
      <c r="FQ770" s="136" t="b">
        <v>1</v>
      </c>
      <c r="FR770" s="136" t="b">
        <v>1</v>
      </c>
      <c r="FS770" s="136" t="b">
        <v>1</v>
      </c>
      <c r="FT770" s="136" t="b">
        <v>1</v>
      </c>
      <c r="FX770" s="215" t="s">
        <v>269</v>
      </c>
    </row>
    <row r="771" spans="1:180" ht="60" customHeight="1" x14ac:dyDescent="0.55000000000000004">
      <c r="A771" s="83" t="s">
        <v>130</v>
      </c>
      <c r="B771" s="83" t="s">
        <v>98</v>
      </c>
      <c r="C771" s="136">
        <v>169969</v>
      </c>
      <c r="D771" s="207" t="s">
        <v>628</v>
      </c>
      <c r="E771" s="208" t="s">
        <v>633</v>
      </c>
      <c r="F771" s="83" t="s">
        <v>108</v>
      </c>
      <c r="G771" s="85">
        <v>22744</v>
      </c>
      <c r="H771" s="83" t="s">
        <v>102</v>
      </c>
      <c r="I771" s="85">
        <v>39772</v>
      </c>
      <c r="J771" s="83" t="s">
        <v>228</v>
      </c>
      <c r="K771" s="216">
        <v>858324565681</v>
      </c>
      <c r="L771" s="83" t="s">
        <v>191</v>
      </c>
      <c r="M771" s="85">
        <v>43619</v>
      </c>
      <c r="N771" s="83">
        <v>-3136.6666666666702</v>
      </c>
      <c r="O771" s="83" t="s">
        <v>193</v>
      </c>
      <c r="P771" s="83" t="s">
        <v>181</v>
      </c>
      <c r="Q771" s="208" t="s">
        <v>8112</v>
      </c>
      <c r="R771" s="83" t="s">
        <v>102</v>
      </c>
      <c r="S771" s="83" t="s">
        <v>102</v>
      </c>
      <c r="T771" s="83" t="s">
        <v>133</v>
      </c>
      <c r="U771" s="83" t="s">
        <v>10322</v>
      </c>
      <c r="V771" s="83" t="s">
        <v>111</v>
      </c>
      <c r="W771" s="83" t="s">
        <v>105</v>
      </c>
      <c r="X771" s="86" t="s">
        <v>8112</v>
      </c>
      <c r="Y771" s="87" t="s">
        <v>102</v>
      </c>
      <c r="Z771" s="87" t="s">
        <v>102</v>
      </c>
      <c r="AA771" s="87" t="s">
        <v>133</v>
      </c>
      <c r="AB771" s="87" t="s">
        <v>10322</v>
      </c>
      <c r="AC771" s="87" t="s">
        <v>111</v>
      </c>
      <c r="AD771" s="87" t="s">
        <v>105</v>
      </c>
      <c r="AE771" s="87" t="s">
        <v>106</v>
      </c>
      <c r="AF771" s="86" t="s">
        <v>8112</v>
      </c>
      <c r="AG771" s="87" t="s">
        <v>486</v>
      </c>
      <c r="AH771" s="87" t="s">
        <v>10322</v>
      </c>
      <c r="AI771" s="87" t="s">
        <v>111</v>
      </c>
      <c r="AJ771" s="87" t="s">
        <v>204</v>
      </c>
      <c r="AK771" s="88"/>
      <c r="AL771" s="83" t="s">
        <v>107</v>
      </c>
      <c r="AM771" s="89" t="s">
        <v>454</v>
      </c>
      <c r="AN771" s="90" t="s">
        <v>416</v>
      </c>
      <c r="AO771" s="91" t="s">
        <v>642</v>
      </c>
      <c r="AP771" s="90">
        <v>8.3333333333332096</v>
      </c>
      <c r="AQ771" s="92" t="s">
        <v>102</v>
      </c>
      <c r="AR771" s="93" t="s">
        <v>102</v>
      </c>
      <c r="AS771" s="93" t="s">
        <v>102</v>
      </c>
      <c r="AT771" s="93" t="s">
        <v>102</v>
      </c>
      <c r="AU771" s="210" t="s">
        <v>644</v>
      </c>
      <c r="AV771" s="93" t="s">
        <v>185</v>
      </c>
      <c r="AW771" s="94" t="s">
        <v>102</v>
      </c>
      <c r="AX771" s="93" t="s">
        <v>183</v>
      </c>
      <c r="AY771" s="95" t="s">
        <v>111</v>
      </c>
      <c r="AZ771" s="93" t="s">
        <v>102</v>
      </c>
      <c r="BA771" s="93" t="s">
        <v>102</v>
      </c>
      <c r="BB771" s="93" t="s">
        <v>102</v>
      </c>
      <c r="BC771" s="93" t="s">
        <v>102</v>
      </c>
      <c r="BD771" s="96" t="s">
        <v>102</v>
      </c>
      <c r="BE771" s="90">
        <v>-374.66666666666703</v>
      </c>
      <c r="BF771" s="93" t="s">
        <v>102</v>
      </c>
      <c r="BG771" s="93" t="s">
        <v>102</v>
      </c>
      <c r="BH771" s="93" t="s">
        <v>102</v>
      </c>
      <c r="BI771" s="93" t="s">
        <v>102</v>
      </c>
      <c r="BJ771" s="210" t="s">
        <v>642</v>
      </c>
      <c r="BK771" s="93" t="s">
        <v>192</v>
      </c>
      <c r="BL771" s="97" t="s">
        <v>102</v>
      </c>
      <c r="BM771" s="93" t="s">
        <v>183</v>
      </c>
      <c r="BN771" s="93" t="s">
        <v>106</v>
      </c>
      <c r="BO771" s="93" t="s">
        <v>102</v>
      </c>
      <c r="BP771" s="98" t="s">
        <v>102</v>
      </c>
      <c r="BQ771" s="93" t="s">
        <v>102</v>
      </c>
      <c r="BR771" s="93" t="s">
        <v>102</v>
      </c>
      <c r="BS771" s="93" t="s">
        <v>102</v>
      </c>
      <c r="BT771" s="99" t="s">
        <v>591</v>
      </c>
      <c r="BU771" s="100" t="s">
        <v>11904</v>
      </c>
      <c r="BV771" s="101" t="s">
        <v>471</v>
      </c>
      <c r="BW771" s="136"/>
      <c r="BX771" s="103" t="s">
        <v>565</v>
      </c>
      <c r="BY771" s="104" t="s">
        <v>190</v>
      </c>
      <c r="BZ771" s="136"/>
      <c r="CA771" s="83" t="s">
        <v>599</v>
      </c>
      <c r="CB771" s="106" t="s">
        <v>647</v>
      </c>
      <c r="CC771" s="106" t="s">
        <v>11905</v>
      </c>
      <c r="CD771" s="107"/>
      <c r="CE771" s="108" t="s">
        <v>107</v>
      </c>
      <c r="CF771" s="108" t="s">
        <v>107</v>
      </c>
      <c r="CG771" s="109"/>
      <c r="CH771" s="110" t="s">
        <v>107</v>
      </c>
      <c r="CI771" s="111"/>
      <c r="CJ771" s="112">
        <v>6710</v>
      </c>
      <c r="CK771" s="113">
        <v>86</v>
      </c>
      <c r="CL771" s="114" t="s">
        <v>134</v>
      </c>
      <c r="CM771" s="114" t="s">
        <v>108</v>
      </c>
      <c r="CN771" s="114"/>
      <c r="CO771" s="115" t="s">
        <v>102</v>
      </c>
      <c r="CP771" s="115" t="s">
        <v>102</v>
      </c>
      <c r="CQ771" s="115" t="s">
        <v>102</v>
      </c>
      <c r="CR771" s="115" t="s">
        <v>102</v>
      </c>
      <c r="CS771" s="116"/>
      <c r="CT771" s="117" t="s">
        <v>109</v>
      </c>
      <c r="CU771" s="117" t="s">
        <v>109</v>
      </c>
      <c r="CV771" s="83">
        <v>767</v>
      </c>
      <c r="CW771" s="83" t="s">
        <v>108</v>
      </c>
      <c r="CX771" s="83">
        <v>767</v>
      </c>
      <c r="CY771" s="83" t="s">
        <v>108</v>
      </c>
      <c r="CZ771" s="83">
        <v>7095</v>
      </c>
      <c r="DA771" s="83" t="s">
        <v>419</v>
      </c>
      <c r="DB771" s="83" t="s">
        <v>130</v>
      </c>
      <c r="DC771" s="83" t="s">
        <v>499</v>
      </c>
      <c r="DD771" s="83">
        <v>1816</v>
      </c>
      <c r="DE771" s="83" t="s">
        <v>444</v>
      </c>
      <c r="DF771" s="83" t="s">
        <v>130</v>
      </c>
      <c r="DG771" s="83" t="s">
        <v>499</v>
      </c>
      <c r="DH771" s="83"/>
      <c r="DI771" s="83">
        <v>0</v>
      </c>
      <c r="DJ771" s="83">
        <v>1</v>
      </c>
      <c r="DK771" s="83">
        <v>0</v>
      </c>
      <c r="DL771" s="83">
        <v>0</v>
      </c>
      <c r="DM771" s="83">
        <v>0</v>
      </c>
      <c r="DN771" s="83">
        <v>0</v>
      </c>
      <c r="DO771" s="83">
        <v>0</v>
      </c>
      <c r="DP771" s="83">
        <v>0</v>
      </c>
      <c r="DQ771" s="83">
        <v>0</v>
      </c>
      <c r="DR771" s="83">
        <v>0</v>
      </c>
      <c r="DS771" s="83">
        <v>0</v>
      </c>
      <c r="DT771" s="83">
        <v>3</v>
      </c>
      <c r="DU771" s="83">
        <v>3</v>
      </c>
      <c r="DV771" s="83">
        <v>0</v>
      </c>
      <c r="DW771" s="83">
        <v>0</v>
      </c>
      <c r="DX771" s="83">
        <v>3</v>
      </c>
      <c r="DY771" s="85">
        <v>44413</v>
      </c>
      <c r="DZ771" s="83" t="s">
        <v>4818</v>
      </c>
      <c r="EA771" s="83" t="s">
        <v>102</v>
      </c>
      <c r="EB771" s="83" t="s">
        <v>482</v>
      </c>
      <c r="EC771" s="83">
        <v>767</v>
      </c>
      <c r="ED771" s="83" t="s">
        <v>483</v>
      </c>
      <c r="EE771" s="83">
        <v>1</v>
      </c>
      <c r="EF771" s="83">
        <v>0</v>
      </c>
      <c r="EG771" s="83">
        <v>0</v>
      </c>
      <c r="EH771" s="83" t="s">
        <v>109</v>
      </c>
      <c r="EI771" s="83" t="s">
        <v>108</v>
      </c>
      <c r="EJ771" s="83" t="s">
        <v>583</v>
      </c>
      <c r="EK771" s="83">
        <v>0</v>
      </c>
      <c r="EL771" s="83">
        <v>0</v>
      </c>
      <c r="EM771" s="83">
        <v>1</v>
      </c>
      <c r="EN771" s="83" t="s">
        <v>497</v>
      </c>
      <c r="EO771" s="83"/>
      <c r="EP771" s="83" t="s">
        <v>436</v>
      </c>
      <c r="EQ771" s="136">
        <v>1</v>
      </c>
      <c r="ER771" s="136">
        <v>1</v>
      </c>
      <c r="ES771" s="136">
        <v>1</v>
      </c>
      <c r="ET771" s="136">
        <v>1</v>
      </c>
      <c r="EU771" s="215" t="s">
        <v>269</v>
      </c>
      <c r="EV771" s="136">
        <v>1</v>
      </c>
      <c r="EW771" s="136">
        <v>1</v>
      </c>
      <c r="EX771" s="136">
        <v>1</v>
      </c>
      <c r="EY771" s="136">
        <v>1</v>
      </c>
      <c r="EZ771" s="136">
        <v>1</v>
      </c>
      <c r="FP771" s="215" t="s">
        <v>592</v>
      </c>
      <c r="FQ771" s="136" t="b">
        <v>1</v>
      </c>
      <c r="FR771" s="136" t="b">
        <v>1</v>
      </c>
      <c r="FS771" s="136" t="b">
        <v>1</v>
      </c>
      <c r="FT771" s="136" t="b">
        <v>1</v>
      </c>
      <c r="FX771" s="215" t="s">
        <v>269</v>
      </c>
    </row>
    <row r="772" spans="1:180" ht="60" customHeight="1" x14ac:dyDescent="0.55000000000000004">
      <c r="A772" s="83" t="s">
        <v>130</v>
      </c>
      <c r="B772" s="83" t="s">
        <v>98</v>
      </c>
      <c r="C772" s="136">
        <v>753396</v>
      </c>
      <c r="D772" s="207" t="s">
        <v>629</v>
      </c>
      <c r="E772" s="208" t="s">
        <v>634</v>
      </c>
      <c r="F772" s="83" t="s">
        <v>108</v>
      </c>
      <c r="G772" s="85">
        <v>26341</v>
      </c>
      <c r="H772" s="83" t="s">
        <v>102</v>
      </c>
      <c r="I772" s="85">
        <v>34633</v>
      </c>
      <c r="J772" s="83" t="s">
        <v>228</v>
      </c>
      <c r="K772" s="216">
        <v>590133029739</v>
      </c>
      <c r="L772" s="83" t="s">
        <v>191</v>
      </c>
      <c r="M772" s="85">
        <v>43642</v>
      </c>
      <c r="N772" s="83">
        <v>-3141.6666666666702</v>
      </c>
      <c r="O772" s="83" t="s">
        <v>193</v>
      </c>
      <c r="P772" s="83" t="s">
        <v>181</v>
      </c>
      <c r="Q772" s="208" t="s">
        <v>8116</v>
      </c>
      <c r="R772" s="83" t="s">
        <v>102</v>
      </c>
      <c r="S772" s="83" t="s">
        <v>102</v>
      </c>
      <c r="T772" s="83" t="s">
        <v>131</v>
      </c>
      <c r="U772" s="83" t="s">
        <v>10323</v>
      </c>
      <c r="V772" s="83" t="s">
        <v>104</v>
      </c>
      <c r="W772" s="83" t="s">
        <v>105</v>
      </c>
      <c r="X772" s="86" t="s">
        <v>8116</v>
      </c>
      <c r="Y772" s="87" t="s">
        <v>102</v>
      </c>
      <c r="Z772" s="87" t="s">
        <v>102</v>
      </c>
      <c r="AA772" s="87" t="s">
        <v>131</v>
      </c>
      <c r="AB772" s="87" t="s">
        <v>10323</v>
      </c>
      <c r="AC772" s="87" t="s">
        <v>104</v>
      </c>
      <c r="AD772" s="87" t="s">
        <v>105</v>
      </c>
      <c r="AE772" s="87" t="s">
        <v>106</v>
      </c>
      <c r="AF772" s="86" t="s">
        <v>8116</v>
      </c>
      <c r="AG772" s="87" t="s">
        <v>177</v>
      </c>
      <c r="AH772" s="87" t="s">
        <v>10323</v>
      </c>
      <c r="AI772" s="87" t="s">
        <v>104</v>
      </c>
      <c r="AJ772" s="87" t="s">
        <v>204</v>
      </c>
      <c r="AK772" s="88"/>
      <c r="AL772" s="83" t="s">
        <v>107</v>
      </c>
      <c r="AM772" s="89" t="s">
        <v>454</v>
      </c>
      <c r="AN772" s="90" t="s">
        <v>416</v>
      </c>
      <c r="AO772" s="91" t="s">
        <v>643</v>
      </c>
      <c r="AP772" s="90">
        <v>8.3333333333332096</v>
      </c>
      <c r="AQ772" s="92" t="s">
        <v>102</v>
      </c>
      <c r="AR772" s="93" t="s">
        <v>102</v>
      </c>
      <c r="AS772" s="93" t="s">
        <v>102</v>
      </c>
      <c r="AT772" s="93" t="s">
        <v>102</v>
      </c>
      <c r="AU772" s="210" t="s">
        <v>645</v>
      </c>
      <c r="AV772" s="93" t="s">
        <v>185</v>
      </c>
      <c r="AW772" s="94" t="s">
        <v>102</v>
      </c>
      <c r="AX772" s="93" t="s">
        <v>105</v>
      </c>
      <c r="AY772" s="95" t="s">
        <v>104</v>
      </c>
      <c r="AZ772" s="93" t="s">
        <v>102</v>
      </c>
      <c r="BA772" s="93" t="s">
        <v>102</v>
      </c>
      <c r="BB772" s="93" t="s">
        <v>102</v>
      </c>
      <c r="BC772" s="93" t="s">
        <v>102</v>
      </c>
      <c r="BD772" s="96" t="s">
        <v>102</v>
      </c>
      <c r="BE772" s="90">
        <v>-375.16666666666703</v>
      </c>
      <c r="BF772" s="93" t="s">
        <v>102</v>
      </c>
      <c r="BG772" s="93" t="s">
        <v>102</v>
      </c>
      <c r="BH772" s="93" t="s">
        <v>102</v>
      </c>
      <c r="BI772" s="93" t="s">
        <v>102</v>
      </c>
      <c r="BJ772" s="210" t="s">
        <v>643</v>
      </c>
      <c r="BK772" s="93" t="s">
        <v>196</v>
      </c>
      <c r="BL772" s="97" t="s">
        <v>102</v>
      </c>
      <c r="BM772" s="93" t="s">
        <v>105</v>
      </c>
      <c r="BN772" s="93" t="s">
        <v>596</v>
      </c>
      <c r="BO772" s="93" t="s">
        <v>102</v>
      </c>
      <c r="BP772" s="98" t="s">
        <v>102</v>
      </c>
      <c r="BQ772" s="93" t="s">
        <v>102</v>
      </c>
      <c r="BR772" s="93" t="s">
        <v>102</v>
      </c>
      <c r="BS772" s="93" t="s">
        <v>102</v>
      </c>
      <c r="BT772" s="99" t="s">
        <v>591</v>
      </c>
      <c r="BU772" s="100" t="s">
        <v>11906</v>
      </c>
      <c r="BV772" s="101" t="s">
        <v>471</v>
      </c>
      <c r="BW772" s="136"/>
      <c r="BX772" s="103" t="s">
        <v>565</v>
      </c>
      <c r="BY772" s="104" t="s">
        <v>190</v>
      </c>
      <c r="BZ772" s="136"/>
      <c r="CA772" s="83" t="s">
        <v>599</v>
      </c>
      <c r="CB772" s="106" t="s">
        <v>647</v>
      </c>
      <c r="CC772" s="106" t="s">
        <v>11907</v>
      </c>
      <c r="CD772" s="107"/>
      <c r="CE772" s="108" t="s">
        <v>107</v>
      </c>
      <c r="CF772" s="108" t="s">
        <v>107</v>
      </c>
      <c r="CG772" s="109"/>
      <c r="CH772" s="110" t="s">
        <v>107</v>
      </c>
      <c r="CI772" s="111"/>
      <c r="CJ772" s="112">
        <v>6710</v>
      </c>
      <c r="CK772" s="113">
        <v>86</v>
      </c>
      <c r="CL772" s="114" t="s">
        <v>134</v>
      </c>
      <c r="CM772" s="114" t="s">
        <v>108</v>
      </c>
      <c r="CN772" s="114"/>
      <c r="CO772" s="115" t="s">
        <v>102</v>
      </c>
      <c r="CP772" s="115" t="s">
        <v>102</v>
      </c>
      <c r="CQ772" s="115" t="s">
        <v>102</v>
      </c>
      <c r="CR772" s="115" t="s">
        <v>102</v>
      </c>
      <c r="CS772" s="116"/>
      <c r="CT772" s="117" t="s">
        <v>109</v>
      </c>
      <c r="CU772" s="117" t="s">
        <v>109</v>
      </c>
      <c r="CV772" s="83">
        <v>768</v>
      </c>
      <c r="CW772" s="83" t="s">
        <v>108</v>
      </c>
      <c r="CX772" s="83">
        <v>768</v>
      </c>
      <c r="CY772" s="83" t="s">
        <v>108</v>
      </c>
      <c r="CZ772" s="83">
        <v>7096</v>
      </c>
      <c r="DA772" s="83" t="s">
        <v>419</v>
      </c>
      <c r="DB772" s="83" t="s">
        <v>130</v>
      </c>
      <c r="DC772" s="83" t="s">
        <v>499</v>
      </c>
      <c r="DD772" s="83">
        <v>1817</v>
      </c>
      <c r="DE772" s="83" t="s">
        <v>444</v>
      </c>
      <c r="DF772" s="83" t="s">
        <v>130</v>
      </c>
      <c r="DG772" s="83" t="s">
        <v>499</v>
      </c>
      <c r="DH772" s="83"/>
      <c r="DI772" s="83">
        <v>0</v>
      </c>
      <c r="DJ772" s="83">
        <v>1</v>
      </c>
      <c r="DK772" s="83">
        <v>0</v>
      </c>
      <c r="DL772" s="83">
        <v>0</v>
      </c>
      <c r="DM772" s="83">
        <v>0</v>
      </c>
      <c r="DN772" s="83">
        <v>0</v>
      </c>
      <c r="DO772" s="83">
        <v>0</v>
      </c>
      <c r="DP772" s="83">
        <v>0</v>
      </c>
      <c r="DQ772" s="83">
        <v>0</v>
      </c>
      <c r="DR772" s="83">
        <v>0</v>
      </c>
      <c r="DS772" s="83">
        <v>0</v>
      </c>
      <c r="DT772" s="83">
        <v>3</v>
      </c>
      <c r="DU772" s="83">
        <v>3</v>
      </c>
      <c r="DV772" s="83">
        <v>0</v>
      </c>
      <c r="DW772" s="83">
        <v>0</v>
      </c>
      <c r="DX772" s="83">
        <v>3</v>
      </c>
      <c r="DY772" s="85">
        <v>44414</v>
      </c>
      <c r="DZ772" s="83" t="s">
        <v>4819</v>
      </c>
      <c r="EA772" s="83" t="s">
        <v>102</v>
      </c>
      <c r="EB772" s="83" t="s">
        <v>482</v>
      </c>
      <c r="EC772" s="83">
        <v>768</v>
      </c>
      <c r="ED772" s="83" t="s">
        <v>483</v>
      </c>
      <c r="EE772" s="83">
        <v>1</v>
      </c>
      <c r="EF772" s="83">
        <v>0</v>
      </c>
      <c r="EG772" s="83">
        <v>0</v>
      </c>
      <c r="EH772" s="83" t="s">
        <v>109</v>
      </c>
      <c r="EI772" s="83" t="s">
        <v>108</v>
      </c>
      <c r="EJ772" s="83" t="s">
        <v>583</v>
      </c>
      <c r="EK772" s="83">
        <v>0</v>
      </c>
      <c r="EL772" s="83">
        <v>0</v>
      </c>
      <c r="EM772" s="83">
        <v>1</v>
      </c>
      <c r="EN772" s="83" t="s">
        <v>497</v>
      </c>
      <c r="EO772" s="83"/>
      <c r="EP772" s="83" t="s">
        <v>436</v>
      </c>
      <c r="EQ772" s="136">
        <v>1</v>
      </c>
      <c r="ER772" s="136">
        <v>1</v>
      </c>
      <c r="ES772" s="136">
        <v>1</v>
      </c>
      <c r="ET772" s="136">
        <v>1</v>
      </c>
      <c r="EU772" s="215" t="s">
        <v>269</v>
      </c>
      <c r="EV772" s="136">
        <v>1</v>
      </c>
      <c r="EW772" s="136">
        <v>1</v>
      </c>
      <c r="EX772" s="136">
        <v>1</v>
      </c>
      <c r="EY772" s="136">
        <v>1</v>
      </c>
      <c r="EZ772" s="136">
        <v>1</v>
      </c>
      <c r="FP772" s="215" t="s">
        <v>592</v>
      </c>
      <c r="FQ772" s="136" t="b">
        <v>1</v>
      </c>
      <c r="FR772" s="136" t="b">
        <v>1</v>
      </c>
      <c r="FS772" s="136" t="b">
        <v>1</v>
      </c>
      <c r="FT772" s="136" t="b">
        <v>1</v>
      </c>
      <c r="FX772" s="215" t="s">
        <v>269</v>
      </c>
    </row>
    <row r="773" spans="1:180" ht="60" customHeight="1" x14ac:dyDescent="0.55000000000000004">
      <c r="A773" s="83" t="s">
        <v>130</v>
      </c>
      <c r="B773" s="83" t="s">
        <v>98</v>
      </c>
      <c r="C773" s="136">
        <v>243270</v>
      </c>
      <c r="D773" s="207" t="s">
        <v>627</v>
      </c>
      <c r="E773" s="208" t="s">
        <v>630</v>
      </c>
      <c r="F773" s="83" t="s">
        <v>108</v>
      </c>
      <c r="G773" s="85">
        <v>20621</v>
      </c>
      <c r="H773" s="83" t="s">
        <v>102</v>
      </c>
      <c r="I773" s="85">
        <v>39794</v>
      </c>
      <c r="J773" s="83" t="s">
        <v>228</v>
      </c>
      <c r="K773" s="216">
        <v>864673659210</v>
      </c>
      <c r="L773" s="83" t="s">
        <v>191</v>
      </c>
      <c r="M773" s="85">
        <v>43631</v>
      </c>
      <c r="N773" s="83">
        <v>-3146.6666666666702</v>
      </c>
      <c r="O773" s="83" t="s">
        <v>180</v>
      </c>
      <c r="P773" s="83" t="s">
        <v>181</v>
      </c>
      <c r="Q773" s="208" t="s">
        <v>8120</v>
      </c>
      <c r="R773" s="83" t="s">
        <v>102</v>
      </c>
      <c r="S773" s="83" t="s">
        <v>102</v>
      </c>
      <c r="T773" s="83" t="s">
        <v>199</v>
      </c>
      <c r="U773" s="83" t="s">
        <v>10324</v>
      </c>
      <c r="V773" s="83" t="s">
        <v>104</v>
      </c>
      <c r="W773" s="83" t="s">
        <v>105</v>
      </c>
      <c r="X773" s="86" t="s">
        <v>8120</v>
      </c>
      <c r="Y773" s="87" t="s">
        <v>102</v>
      </c>
      <c r="Z773" s="87" t="s">
        <v>102</v>
      </c>
      <c r="AA773" s="87" t="s">
        <v>199</v>
      </c>
      <c r="AB773" s="87" t="s">
        <v>10324</v>
      </c>
      <c r="AC773" s="87" t="s">
        <v>104</v>
      </c>
      <c r="AD773" s="87" t="s">
        <v>105</v>
      </c>
      <c r="AE773" s="87" t="s">
        <v>106</v>
      </c>
      <c r="AF773" s="86" t="s">
        <v>8120</v>
      </c>
      <c r="AG773" s="87" t="s">
        <v>489</v>
      </c>
      <c r="AH773" s="87" t="s">
        <v>10325</v>
      </c>
      <c r="AI773" s="87" t="s">
        <v>104</v>
      </c>
      <c r="AJ773" s="87" t="s">
        <v>204</v>
      </c>
      <c r="AK773" s="88"/>
      <c r="AL773" s="83" t="s">
        <v>107</v>
      </c>
      <c r="AM773" s="89" t="s">
        <v>454</v>
      </c>
      <c r="AN773" s="90" t="s">
        <v>416</v>
      </c>
      <c r="AO773" s="91" t="s">
        <v>641</v>
      </c>
      <c r="AP773" s="90">
        <v>8.3333333333332096</v>
      </c>
      <c r="AQ773" s="92" t="s">
        <v>211</v>
      </c>
      <c r="AR773" s="93" t="s">
        <v>102</v>
      </c>
      <c r="AS773" s="93" t="s">
        <v>102</v>
      </c>
      <c r="AT773" s="93" t="s">
        <v>102</v>
      </c>
      <c r="AU773" s="210" t="s">
        <v>641</v>
      </c>
      <c r="AV773" s="93" t="s">
        <v>192</v>
      </c>
      <c r="AW773" s="94" t="s">
        <v>102</v>
      </c>
      <c r="AX773" s="93" t="s">
        <v>105</v>
      </c>
      <c r="AY773" s="95" t="s">
        <v>188</v>
      </c>
      <c r="AZ773" s="93" t="s">
        <v>102</v>
      </c>
      <c r="BA773" s="93" t="s">
        <v>10326</v>
      </c>
      <c r="BB773" s="93" t="s">
        <v>102</v>
      </c>
      <c r="BC773" s="93" t="s">
        <v>102</v>
      </c>
      <c r="BD773" s="96" t="s">
        <v>102</v>
      </c>
      <c r="BE773" s="90">
        <v>-375.66666666666703</v>
      </c>
      <c r="BF773" s="93" t="s">
        <v>211</v>
      </c>
      <c r="BG773" s="93" t="s">
        <v>102</v>
      </c>
      <c r="BH773" s="93" t="s">
        <v>102</v>
      </c>
      <c r="BI773" s="93" t="s">
        <v>102</v>
      </c>
      <c r="BJ773" s="210" t="s">
        <v>646</v>
      </c>
      <c r="BK773" s="93" t="s">
        <v>182</v>
      </c>
      <c r="BL773" s="97" t="s">
        <v>102</v>
      </c>
      <c r="BM773" s="93" t="s">
        <v>105</v>
      </c>
      <c r="BN773" s="93" t="s">
        <v>104</v>
      </c>
      <c r="BO773" s="93" t="s">
        <v>102</v>
      </c>
      <c r="BP773" s="98">
        <v>20180463</v>
      </c>
      <c r="BQ773" s="93" t="s">
        <v>102</v>
      </c>
      <c r="BR773" s="93" t="s">
        <v>102</v>
      </c>
      <c r="BS773" s="93" t="s">
        <v>102</v>
      </c>
      <c r="BT773" s="99" t="s">
        <v>591</v>
      </c>
      <c r="BU773" s="100" t="s">
        <v>11908</v>
      </c>
      <c r="BV773" s="101" t="s">
        <v>471</v>
      </c>
      <c r="BW773" s="136"/>
      <c r="BX773" s="103" t="s">
        <v>565</v>
      </c>
      <c r="BY773" s="104" t="s">
        <v>190</v>
      </c>
      <c r="BZ773" s="136"/>
      <c r="CA773" s="83" t="s">
        <v>599</v>
      </c>
      <c r="CB773" s="106" t="s">
        <v>647</v>
      </c>
      <c r="CC773" s="106" t="s">
        <v>11909</v>
      </c>
      <c r="CD773" s="107"/>
      <c r="CE773" s="108" t="s">
        <v>107</v>
      </c>
      <c r="CF773" s="108" t="s">
        <v>107</v>
      </c>
      <c r="CG773" s="109"/>
      <c r="CH773" s="110" t="s">
        <v>107</v>
      </c>
      <c r="CI773" s="111"/>
      <c r="CJ773" s="112">
        <v>6710</v>
      </c>
      <c r="CK773" s="113">
        <v>86</v>
      </c>
      <c r="CL773" s="114" t="s">
        <v>134</v>
      </c>
      <c r="CM773" s="114" t="s">
        <v>108</v>
      </c>
      <c r="CN773" s="114"/>
      <c r="CO773" s="115" t="s">
        <v>102</v>
      </c>
      <c r="CP773" s="115" t="s">
        <v>102</v>
      </c>
      <c r="CQ773" s="115" t="s">
        <v>102</v>
      </c>
      <c r="CR773" s="115" t="s">
        <v>102</v>
      </c>
      <c r="CS773" s="116"/>
      <c r="CT773" s="117" t="s">
        <v>109</v>
      </c>
      <c r="CU773" s="117" t="s">
        <v>109</v>
      </c>
      <c r="CV773" s="83">
        <v>769</v>
      </c>
      <c r="CW773" s="83" t="s">
        <v>108</v>
      </c>
      <c r="CX773" s="83">
        <v>769</v>
      </c>
      <c r="CY773" s="83" t="s">
        <v>108</v>
      </c>
      <c r="CZ773" s="83">
        <v>7097</v>
      </c>
      <c r="DA773" s="83" t="s">
        <v>419</v>
      </c>
      <c r="DB773" s="83" t="s">
        <v>130</v>
      </c>
      <c r="DC773" s="83" t="s">
        <v>499</v>
      </c>
      <c r="DD773" s="83">
        <v>1818</v>
      </c>
      <c r="DE773" s="83" t="s">
        <v>444</v>
      </c>
      <c r="DF773" s="83" t="s">
        <v>130</v>
      </c>
      <c r="DG773" s="83" t="s">
        <v>499</v>
      </c>
      <c r="DH773" s="83"/>
      <c r="DI773" s="83">
        <v>0</v>
      </c>
      <c r="DJ773" s="83">
        <v>1</v>
      </c>
      <c r="DK773" s="83">
        <v>0</v>
      </c>
      <c r="DL773" s="83">
        <v>0</v>
      </c>
      <c r="DM773" s="83">
        <v>0</v>
      </c>
      <c r="DN773" s="83">
        <v>0</v>
      </c>
      <c r="DO773" s="83">
        <v>0</v>
      </c>
      <c r="DP773" s="83">
        <v>0</v>
      </c>
      <c r="DQ773" s="83">
        <v>0</v>
      </c>
      <c r="DR773" s="83">
        <v>0</v>
      </c>
      <c r="DS773" s="83">
        <v>0</v>
      </c>
      <c r="DT773" s="83">
        <v>3</v>
      </c>
      <c r="DU773" s="83">
        <v>3</v>
      </c>
      <c r="DV773" s="83">
        <v>0</v>
      </c>
      <c r="DW773" s="83">
        <v>0</v>
      </c>
      <c r="DX773" s="83">
        <v>3</v>
      </c>
      <c r="DY773" s="85">
        <v>44415</v>
      </c>
      <c r="DZ773" s="83" t="s">
        <v>4820</v>
      </c>
      <c r="EA773" s="83" t="s">
        <v>102</v>
      </c>
      <c r="EB773" s="83" t="s">
        <v>482</v>
      </c>
      <c r="EC773" s="83">
        <v>769</v>
      </c>
      <c r="ED773" s="83" t="s">
        <v>483</v>
      </c>
      <c r="EE773" s="83">
        <v>1</v>
      </c>
      <c r="EF773" s="83">
        <v>0</v>
      </c>
      <c r="EG773" s="83">
        <v>0</v>
      </c>
      <c r="EH773" s="83" t="s">
        <v>109</v>
      </c>
      <c r="EI773" s="83" t="s">
        <v>108</v>
      </c>
      <c r="EJ773" s="83" t="s">
        <v>583</v>
      </c>
      <c r="EK773" s="83">
        <v>0</v>
      </c>
      <c r="EL773" s="83">
        <v>0</v>
      </c>
      <c r="EM773" s="83">
        <v>1</v>
      </c>
      <c r="EN773" s="83" t="s">
        <v>497</v>
      </c>
      <c r="EO773" s="83"/>
      <c r="EP773" s="83" t="s">
        <v>436</v>
      </c>
      <c r="EQ773" s="136">
        <v>1</v>
      </c>
      <c r="ER773" s="136">
        <v>1</v>
      </c>
      <c r="ES773" s="136">
        <v>1</v>
      </c>
      <c r="ET773" s="136">
        <v>1</v>
      </c>
      <c r="EU773" s="215" t="s">
        <v>269</v>
      </c>
      <c r="EV773" s="136">
        <v>1</v>
      </c>
      <c r="EW773" s="136">
        <v>1</v>
      </c>
      <c r="EX773" s="136">
        <v>1</v>
      </c>
      <c r="EY773" s="136">
        <v>1</v>
      </c>
      <c r="EZ773" s="136">
        <v>1</v>
      </c>
      <c r="FP773" s="215" t="s">
        <v>592</v>
      </c>
      <c r="FQ773" s="136" t="b">
        <v>1</v>
      </c>
      <c r="FR773" s="136" t="b">
        <v>1</v>
      </c>
      <c r="FS773" s="136" t="b">
        <v>1</v>
      </c>
      <c r="FT773" s="136" t="b">
        <v>1</v>
      </c>
      <c r="FX773" s="215" t="s">
        <v>269</v>
      </c>
    </row>
    <row r="774" spans="1:180" ht="60" customHeight="1" x14ac:dyDescent="0.55000000000000004">
      <c r="A774" s="83" t="s">
        <v>130</v>
      </c>
      <c r="B774" s="83" t="s">
        <v>98</v>
      </c>
      <c r="C774" s="136">
        <v>456959</v>
      </c>
      <c r="D774" s="207" t="s">
        <v>628</v>
      </c>
      <c r="E774" s="208" t="s">
        <v>633</v>
      </c>
      <c r="F774" s="83" t="s">
        <v>108</v>
      </c>
      <c r="G774" s="85">
        <v>22744</v>
      </c>
      <c r="H774" s="83" t="s">
        <v>102</v>
      </c>
      <c r="I774" s="85">
        <v>39772</v>
      </c>
      <c r="J774" s="83" t="s">
        <v>228</v>
      </c>
      <c r="K774" s="216">
        <v>821516344293</v>
      </c>
      <c r="L774" s="83" t="s">
        <v>191</v>
      </c>
      <c r="M774" s="85">
        <v>43619</v>
      </c>
      <c r="N774" s="83">
        <v>-3151.6666666666702</v>
      </c>
      <c r="O774" s="83" t="s">
        <v>193</v>
      </c>
      <c r="P774" s="83" t="s">
        <v>181</v>
      </c>
      <c r="Q774" s="208" t="s">
        <v>8124</v>
      </c>
      <c r="R774" s="83" t="s">
        <v>102</v>
      </c>
      <c r="S774" s="83" t="s">
        <v>102</v>
      </c>
      <c r="T774" s="83" t="s">
        <v>133</v>
      </c>
      <c r="U774" s="83" t="s">
        <v>10327</v>
      </c>
      <c r="V774" s="83" t="s">
        <v>111</v>
      </c>
      <c r="W774" s="83" t="s">
        <v>105</v>
      </c>
      <c r="X774" s="86" t="s">
        <v>8124</v>
      </c>
      <c r="Y774" s="87" t="s">
        <v>102</v>
      </c>
      <c r="Z774" s="87" t="s">
        <v>102</v>
      </c>
      <c r="AA774" s="87" t="s">
        <v>133</v>
      </c>
      <c r="AB774" s="87" t="s">
        <v>10327</v>
      </c>
      <c r="AC774" s="87" t="s">
        <v>111</v>
      </c>
      <c r="AD774" s="87" t="s">
        <v>105</v>
      </c>
      <c r="AE774" s="87" t="s">
        <v>106</v>
      </c>
      <c r="AF774" s="86" t="s">
        <v>8124</v>
      </c>
      <c r="AG774" s="87" t="s">
        <v>486</v>
      </c>
      <c r="AH774" s="87" t="s">
        <v>10327</v>
      </c>
      <c r="AI774" s="87" t="s">
        <v>111</v>
      </c>
      <c r="AJ774" s="87" t="s">
        <v>204</v>
      </c>
      <c r="AK774" s="88"/>
      <c r="AL774" s="83" t="s">
        <v>107</v>
      </c>
      <c r="AM774" s="89" t="s">
        <v>454</v>
      </c>
      <c r="AN774" s="90" t="s">
        <v>416</v>
      </c>
      <c r="AO774" s="91" t="s">
        <v>642</v>
      </c>
      <c r="AP774" s="90">
        <v>8.3333333333332096</v>
      </c>
      <c r="AQ774" s="92" t="s">
        <v>102</v>
      </c>
      <c r="AR774" s="93" t="s">
        <v>102</v>
      </c>
      <c r="AS774" s="93" t="s">
        <v>102</v>
      </c>
      <c r="AT774" s="93" t="s">
        <v>102</v>
      </c>
      <c r="AU774" s="210" t="s">
        <v>644</v>
      </c>
      <c r="AV774" s="93" t="s">
        <v>185</v>
      </c>
      <c r="AW774" s="94" t="s">
        <v>102</v>
      </c>
      <c r="AX774" s="93" t="s">
        <v>183</v>
      </c>
      <c r="AY774" s="95" t="s">
        <v>111</v>
      </c>
      <c r="AZ774" s="93" t="s">
        <v>102</v>
      </c>
      <c r="BA774" s="93" t="s">
        <v>102</v>
      </c>
      <c r="BB774" s="93" t="s">
        <v>102</v>
      </c>
      <c r="BC774" s="93" t="s">
        <v>102</v>
      </c>
      <c r="BD774" s="96" t="s">
        <v>102</v>
      </c>
      <c r="BE774" s="90">
        <v>-376.16666666666703</v>
      </c>
      <c r="BF774" s="93" t="s">
        <v>102</v>
      </c>
      <c r="BG774" s="93" t="s">
        <v>102</v>
      </c>
      <c r="BH774" s="93" t="s">
        <v>102</v>
      </c>
      <c r="BI774" s="93" t="s">
        <v>102</v>
      </c>
      <c r="BJ774" s="210" t="s">
        <v>642</v>
      </c>
      <c r="BK774" s="93" t="s">
        <v>192</v>
      </c>
      <c r="BL774" s="97" t="s">
        <v>102</v>
      </c>
      <c r="BM774" s="93" t="s">
        <v>183</v>
      </c>
      <c r="BN774" s="93" t="s">
        <v>106</v>
      </c>
      <c r="BO774" s="93" t="s">
        <v>102</v>
      </c>
      <c r="BP774" s="98" t="s">
        <v>102</v>
      </c>
      <c r="BQ774" s="93" t="s">
        <v>102</v>
      </c>
      <c r="BR774" s="93" t="s">
        <v>102</v>
      </c>
      <c r="BS774" s="93" t="s">
        <v>102</v>
      </c>
      <c r="BT774" s="99" t="s">
        <v>591</v>
      </c>
      <c r="BU774" s="100" t="s">
        <v>11910</v>
      </c>
      <c r="BV774" s="101" t="s">
        <v>471</v>
      </c>
      <c r="BW774" s="136"/>
      <c r="BX774" s="103" t="s">
        <v>565</v>
      </c>
      <c r="BY774" s="104" t="s">
        <v>190</v>
      </c>
      <c r="BZ774" s="136"/>
      <c r="CA774" s="83" t="s">
        <v>599</v>
      </c>
      <c r="CB774" s="106" t="s">
        <v>647</v>
      </c>
      <c r="CC774" s="106" t="s">
        <v>11911</v>
      </c>
      <c r="CD774" s="107"/>
      <c r="CE774" s="108" t="s">
        <v>107</v>
      </c>
      <c r="CF774" s="108" t="s">
        <v>107</v>
      </c>
      <c r="CG774" s="109"/>
      <c r="CH774" s="110" t="s">
        <v>107</v>
      </c>
      <c r="CI774" s="111"/>
      <c r="CJ774" s="112">
        <v>6710</v>
      </c>
      <c r="CK774" s="113">
        <v>86</v>
      </c>
      <c r="CL774" s="114" t="s">
        <v>134</v>
      </c>
      <c r="CM774" s="114" t="s">
        <v>108</v>
      </c>
      <c r="CN774" s="114"/>
      <c r="CO774" s="115" t="s">
        <v>102</v>
      </c>
      <c r="CP774" s="115" t="s">
        <v>102</v>
      </c>
      <c r="CQ774" s="115" t="s">
        <v>102</v>
      </c>
      <c r="CR774" s="115" t="s">
        <v>102</v>
      </c>
      <c r="CS774" s="116"/>
      <c r="CT774" s="117" t="s">
        <v>109</v>
      </c>
      <c r="CU774" s="117" t="s">
        <v>109</v>
      </c>
      <c r="CV774" s="83">
        <v>770</v>
      </c>
      <c r="CW774" s="83" t="s">
        <v>108</v>
      </c>
      <c r="CX774" s="83">
        <v>770</v>
      </c>
      <c r="CY774" s="83" t="s">
        <v>108</v>
      </c>
      <c r="CZ774" s="83">
        <v>7098</v>
      </c>
      <c r="DA774" s="83" t="s">
        <v>419</v>
      </c>
      <c r="DB774" s="83" t="s">
        <v>130</v>
      </c>
      <c r="DC774" s="83" t="s">
        <v>499</v>
      </c>
      <c r="DD774" s="83">
        <v>1819</v>
      </c>
      <c r="DE774" s="83" t="s">
        <v>444</v>
      </c>
      <c r="DF774" s="83" t="s">
        <v>130</v>
      </c>
      <c r="DG774" s="83" t="s">
        <v>499</v>
      </c>
      <c r="DH774" s="83"/>
      <c r="DI774" s="83">
        <v>0</v>
      </c>
      <c r="DJ774" s="83">
        <v>1</v>
      </c>
      <c r="DK774" s="83">
        <v>0</v>
      </c>
      <c r="DL774" s="83">
        <v>0</v>
      </c>
      <c r="DM774" s="83">
        <v>0</v>
      </c>
      <c r="DN774" s="83">
        <v>0</v>
      </c>
      <c r="DO774" s="83">
        <v>0</v>
      </c>
      <c r="DP774" s="83">
        <v>0</v>
      </c>
      <c r="DQ774" s="83">
        <v>0</v>
      </c>
      <c r="DR774" s="83">
        <v>0</v>
      </c>
      <c r="DS774" s="83">
        <v>0</v>
      </c>
      <c r="DT774" s="83">
        <v>3</v>
      </c>
      <c r="DU774" s="83">
        <v>3</v>
      </c>
      <c r="DV774" s="83">
        <v>0</v>
      </c>
      <c r="DW774" s="83">
        <v>0</v>
      </c>
      <c r="DX774" s="83">
        <v>3</v>
      </c>
      <c r="DY774" s="85">
        <v>44416</v>
      </c>
      <c r="DZ774" s="83" t="s">
        <v>4821</v>
      </c>
      <c r="EA774" s="83" t="s">
        <v>102</v>
      </c>
      <c r="EB774" s="83" t="s">
        <v>482</v>
      </c>
      <c r="EC774" s="83">
        <v>770</v>
      </c>
      <c r="ED774" s="83" t="s">
        <v>483</v>
      </c>
      <c r="EE774" s="83">
        <v>1</v>
      </c>
      <c r="EF774" s="83">
        <v>0</v>
      </c>
      <c r="EG774" s="83">
        <v>0</v>
      </c>
      <c r="EH774" s="83" t="s">
        <v>109</v>
      </c>
      <c r="EI774" s="83" t="s">
        <v>108</v>
      </c>
      <c r="EJ774" s="83" t="s">
        <v>583</v>
      </c>
      <c r="EK774" s="83">
        <v>0</v>
      </c>
      <c r="EL774" s="83">
        <v>0</v>
      </c>
      <c r="EM774" s="83">
        <v>1</v>
      </c>
      <c r="EN774" s="83" t="s">
        <v>497</v>
      </c>
      <c r="EO774" s="83"/>
      <c r="EP774" s="83" t="s">
        <v>436</v>
      </c>
      <c r="EQ774" s="136">
        <v>1</v>
      </c>
      <c r="ER774" s="136">
        <v>1</v>
      </c>
      <c r="ES774" s="136">
        <v>1</v>
      </c>
      <c r="ET774" s="136">
        <v>1</v>
      </c>
      <c r="EU774" s="215" t="s">
        <v>269</v>
      </c>
      <c r="EV774" s="136">
        <v>1</v>
      </c>
      <c r="EW774" s="136">
        <v>1</v>
      </c>
      <c r="EX774" s="136">
        <v>1</v>
      </c>
      <c r="EY774" s="136">
        <v>1</v>
      </c>
      <c r="EZ774" s="136">
        <v>1</v>
      </c>
      <c r="FP774" s="215" t="s">
        <v>592</v>
      </c>
      <c r="FQ774" s="136" t="b">
        <v>1</v>
      </c>
      <c r="FR774" s="136" t="b">
        <v>1</v>
      </c>
      <c r="FS774" s="136" t="b">
        <v>1</v>
      </c>
      <c r="FT774" s="136" t="b">
        <v>1</v>
      </c>
      <c r="FX774" s="215" t="s">
        <v>269</v>
      </c>
    </row>
    <row r="775" spans="1:180" ht="60" customHeight="1" x14ac:dyDescent="0.55000000000000004">
      <c r="A775" s="83" t="s">
        <v>130</v>
      </c>
      <c r="B775" s="83" t="s">
        <v>98</v>
      </c>
      <c r="C775" s="136">
        <v>353499</v>
      </c>
      <c r="D775" s="207" t="s">
        <v>629</v>
      </c>
      <c r="E775" s="208" t="s">
        <v>634</v>
      </c>
      <c r="F775" s="83" t="s">
        <v>108</v>
      </c>
      <c r="G775" s="85">
        <v>26341</v>
      </c>
      <c r="H775" s="83" t="s">
        <v>102</v>
      </c>
      <c r="I775" s="85">
        <v>34633</v>
      </c>
      <c r="J775" s="83" t="s">
        <v>228</v>
      </c>
      <c r="K775" s="216">
        <v>161875582158</v>
      </c>
      <c r="L775" s="83" t="s">
        <v>191</v>
      </c>
      <c r="M775" s="85">
        <v>43642</v>
      </c>
      <c r="N775" s="83">
        <v>-3156.6666666666702</v>
      </c>
      <c r="O775" s="83" t="s">
        <v>193</v>
      </c>
      <c r="P775" s="83" t="s">
        <v>181</v>
      </c>
      <c r="Q775" s="208" t="s">
        <v>8128</v>
      </c>
      <c r="R775" s="83" t="s">
        <v>102</v>
      </c>
      <c r="S775" s="83" t="s">
        <v>102</v>
      </c>
      <c r="T775" s="83" t="s">
        <v>131</v>
      </c>
      <c r="U775" s="83" t="s">
        <v>10328</v>
      </c>
      <c r="V775" s="83" t="s">
        <v>104</v>
      </c>
      <c r="W775" s="83" t="s">
        <v>105</v>
      </c>
      <c r="X775" s="86" t="s">
        <v>8128</v>
      </c>
      <c r="Y775" s="87" t="s">
        <v>102</v>
      </c>
      <c r="Z775" s="87" t="s">
        <v>102</v>
      </c>
      <c r="AA775" s="87" t="s">
        <v>131</v>
      </c>
      <c r="AB775" s="87" t="s">
        <v>10328</v>
      </c>
      <c r="AC775" s="87" t="s">
        <v>104</v>
      </c>
      <c r="AD775" s="87" t="s">
        <v>105</v>
      </c>
      <c r="AE775" s="87" t="s">
        <v>106</v>
      </c>
      <c r="AF775" s="86" t="s">
        <v>8128</v>
      </c>
      <c r="AG775" s="87" t="s">
        <v>177</v>
      </c>
      <c r="AH775" s="87" t="s">
        <v>10328</v>
      </c>
      <c r="AI775" s="87" t="s">
        <v>104</v>
      </c>
      <c r="AJ775" s="87" t="s">
        <v>204</v>
      </c>
      <c r="AK775" s="88"/>
      <c r="AL775" s="83" t="s">
        <v>107</v>
      </c>
      <c r="AM775" s="89" t="s">
        <v>454</v>
      </c>
      <c r="AN775" s="90" t="s">
        <v>416</v>
      </c>
      <c r="AO775" s="91" t="s">
        <v>643</v>
      </c>
      <c r="AP775" s="90">
        <v>8.3333333333332096</v>
      </c>
      <c r="AQ775" s="92" t="s">
        <v>102</v>
      </c>
      <c r="AR775" s="93" t="s">
        <v>102</v>
      </c>
      <c r="AS775" s="93" t="s">
        <v>102</v>
      </c>
      <c r="AT775" s="93" t="s">
        <v>102</v>
      </c>
      <c r="AU775" s="210" t="s">
        <v>645</v>
      </c>
      <c r="AV775" s="93" t="s">
        <v>185</v>
      </c>
      <c r="AW775" s="94" t="s">
        <v>102</v>
      </c>
      <c r="AX775" s="93" t="s">
        <v>105</v>
      </c>
      <c r="AY775" s="95" t="s">
        <v>104</v>
      </c>
      <c r="AZ775" s="93" t="s">
        <v>102</v>
      </c>
      <c r="BA775" s="93" t="s">
        <v>102</v>
      </c>
      <c r="BB775" s="93" t="s">
        <v>102</v>
      </c>
      <c r="BC775" s="93" t="s">
        <v>102</v>
      </c>
      <c r="BD775" s="96" t="s">
        <v>102</v>
      </c>
      <c r="BE775" s="90">
        <v>-376.66666666666703</v>
      </c>
      <c r="BF775" s="93" t="s">
        <v>102</v>
      </c>
      <c r="BG775" s="93" t="s">
        <v>102</v>
      </c>
      <c r="BH775" s="93" t="s">
        <v>102</v>
      </c>
      <c r="BI775" s="93" t="s">
        <v>102</v>
      </c>
      <c r="BJ775" s="210" t="s">
        <v>643</v>
      </c>
      <c r="BK775" s="93" t="s">
        <v>196</v>
      </c>
      <c r="BL775" s="97" t="s">
        <v>102</v>
      </c>
      <c r="BM775" s="93" t="s">
        <v>105</v>
      </c>
      <c r="BN775" s="93" t="s">
        <v>596</v>
      </c>
      <c r="BO775" s="93" t="s">
        <v>102</v>
      </c>
      <c r="BP775" s="98" t="s">
        <v>102</v>
      </c>
      <c r="BQ775" s="93" t="s">
        <v>102</v>
      </c>
      <c r="BR775" s="93" t="s">
        <v>102</v>
      </c>
      <c r="BS775" s="93" t="s">
        <v>102</v>
      </c>
      <c r="BT775" s="99" t="s">
        <v>591</v>
      </c>
      <c r="BU775" s="100" t="s">
        <v>11912</v>
      </c>
      <c r="BV775" s="101" t="s">
        <v>471</v>
      </c>
      <c r="BW775" s="136"/>
      <c r="BX775" s="103" t="s">
        <v>565</v>
      </c>
      <c r="BY775" s="104" t="s">
        <v>190</v>
      </c>
      <c r="BZ775" s="136"/>
      <c r="CA775" s="83" t="s">
        <v>599</v>
      </c>
      <c r="CB775" s="106" t="s">
        <v>647</v>
      </c>
      <c r="CC775" s="106" t="s">
        <v>11913</v>
      </c>
      <c r="CD775" s="107"/>
      <c r="CE775" s="108" t="s">
        <v>107</v>
      </c>
      <c r="CF775" s="108" t="s">
        <v>107</v>
      </c>
      <c r="CG775" s="109"/>
      <c r="CH775" s="110" t="s">
        <v>107</v>
      </c>
      <c r="CI775" s="111"/>
      <c r="CJ775" s="112">
        <v>6710</v>
      </c>
      <c r="CK775" s="113">
        <v>86</v>
      </c>
      <c r="CL775" s="114" t="s">
        <v>134</v>
      </c>
      <c r="CM775" s="114" t="s">
        <v>108</v>
      </c>
      <c r="CN775" s="114"/>
      <c r="CO775" s="115" t="s">
        <v>102</v>
      </c>
      <c r="CP775" s="115" t="s">
        <v>102</v>
      </c>
      <c r="CQ775" s="115" t="s">
        <v>102</v>
      </c>
      <c r="CR775" s="115" t="s">
        <v>102</v>
      </c>
      <c r="CS775" s="116"/>
      <c r="CT775" s="117" t="s">
        <v>109</v>
      </c>
      <c r="CU775" s="117" t="s">
        <v>109</v>
      </c>
      <c r="CV775" s="83">
        <v>771</v>
      </c>
      <c r="CW775" s="83" t="s">
        <v>108</v>
      </c>
      <c r="CX775" s="83">
        <v>771</v>
      </c>
      <c r="CY775" s="83" t="s">
        <v>108</v>
      </c>
      <c r="CZ775" s="83">
        <v>7099</v>
      </c>
      <c r="DA775" s="83" t="s">
        <v>419</v>
      </c>
      <c r="DB775" s="83" t="s">
        <v>130</v>
      </c>
      <c r="DC775" s="83" t="s">
        <v>499</v>
      </c>
      <c r="DD775" s="83">
        <v>1820</v>
      </c>
      <c r="DE775" s="83" t="s">
        <v>444</v>
      </c>
      <c r="DF775" s="83" t="s">
        <v>130</v>
      </c>
      <c r="DG775" s="83" t="s">
        <v>499</v>
      </c>
      <c r="DH775" s="83"/>
      <c r="DI775" s="83">
        <v>0</v>
      </c>
      <c r="DJ775" s="83">
        <v>1</v>
      </c>
      <c r="DK775" s="83">
        <v>0</v>
      </c>
      <c r="DL775" s="83">
        <v>0</v>
      </c>
      <c r="DM775" s="83">
        <v>0</v>
      </c>
      <c r="DN775" s="83">
        <v>0</v>
      </c>
      <c r="DO775" s="83">
        <v>0</v>
      </c>
      <c r="DP775" s="83">
        <v>0</v>
      </c>
      <c r="DQ775" s="83">
        <v>0</v>
      </c>
      <c r="DR775" s="83">
        <v>0</v>
      </c>
      <c r="DS775" s="83">
        <v>0</v>
      </c>
      <c r="DT775" s="83">
        <v>3</v>
      </c>
      <c r="DU775" s="83">
        <v>3</v>
      </c>
      <c r="DV775" s="83">
        <v>0</v>
      </c>
      <c r="DW775" s="83">
        <v>0</v>
      </c>
      <c r="DX775" s="83">
        <v>3</v>
      </c>
      <c r="DY775" s="85">
        <v>44417</v>
      </c>
      <c r="DZ775" s="83" t="s">
        <v>4822</v>
      </c>
      <c r="EA775" s="83" t="s">
        <v>102</v>
      </c>
      <c r="EB775" s="83" t="s">
        <v>482</v>
      </c>
      <c r="EC775" s="83">
        <v>771</v>
      </c>
      <c r="ED775" s="83" t="s">
        <v>483</v>
      </c>
      <c r="EE775" s="83">
        <v>1</v>
      </c>
      <c r="EF775" s="83">
        <v>0</v>
      </c>
      <c r="EG775" s="83">
        <v>0</v>
      </c>
      <c r="EH775" s="83" t="s">
        <v>109</v>
      </c>
      <c r="EI775" s="83" t="s">
        <v>108</v>
      </c>
      <c r="EJ775" s="83" t="s">
        <v>583</v>
      </c>
      <c r="EK775" s="83">
        <v>0</v>
      </c>
      <c r="EL775" s="83">
        <v>0</v>
      </c>
      <c r="EM775" s="83">
        <v>1</v>
      </c>
      <c r="EN775" s="83" t="s">
        <v>497</v>
      </c>
      <c r="EO775" s="83"/>
      <c r="EP775" s="83" t="s">
        <v>436</v>
      </c>
      <c r="EQ775" s="136">
        <v>1</v>
      </c>
      <c r="ER775" s="136">
        <v>1</v>
      </c>
      <c r="ES775" s="136">
        <v>1</v>
      </c>
      <c r="ET775" s="136">
        <v>1</v>
      </c>
      <c r="EU775" s="215" t="s">
        <v>269</v>
      </c>
      <c r="EV775" s="136">
        <v>1</v>
      </c>
      <c r="EW775" s="136">
        <v>1</v>
      </c>
      <c r="EX775" s="136">
        <v>1</v>
      </c>
      <c r="EY775" s="136">
        <v>1</v>
      </c>
      <c r="EZ775" s="136">
        <v>1</v>
      </c>
      <c r="FP775" s="215" t="s">
        <v>592</v>
      </c>
      <c r="FQ775" s="136" t="b">
        <v>1</v>
      </c>
      <c r="FR775" s="136" t="b">
        <v>1</v>
      </c>
      <c r="FS775" s="136" t="b">
        <v>1</v>
      </c>
      <c r="FT775" s="136" t="b">
        <v>1</v>
      </c>
      <c r="FX775" s="215" t="s">
        <v>269</v>
      </c>
    </row>
    <row r="776" spans="1:180" ht="60" customHeight="1" x14ac:dyDescent="0.55000000000000004">
      <c r="A776" s="83" t="s">
        <v>130</v>
      </c>
      <c r="B776" s="83" t="s">
        <v>98</v>
      </c>
      <c r="C776" s="136">
        <v>731154</v>
      </c>
      <c r="D776" s="207" t="s">
        <v>627</v>
      </c>
      <c r="E776" s="208" t="s">
        <v>630</v>
      </c>
      <c r="F776" s="83" t="s">
        <v>108</v>
      </c>
      <c r="G776" s="85">
        <v>20621</v>
      </c>
      <c r="H776" s="83" t="s">
        <v>102</v>
      </c>
      <c r="I776" s="85">
        <v>39794</v>
      </c>
      <c r="J776" s="83" t="s">
        <v>228</v>
      </c>
      <c r="K776" s="216">
        <v>427251451587</v>
      </c>
      <c r="L776" s="83" t="s">
        <v>191</v>
      </c>
      <c r="M776" s="85">
        <v>43631</v>
      </c>
      <c r="N776" s="83">
        <v>-3161.6666666666702</v>
      </c>
      <c r="O776" s="83" t="s">
        <v>180</v>
      </c>
      <c r="P776" s="83" t="s">
        <v>181</v>
      </c>
      <c r="Q776" s="208" t="s">
        <v>8132</v>
      </c>
      <c r="R776" s="83" t="s">
        <v>102</v>
      </c>
      <c r="S776" s="83" t="s">
        <v>102</v>
      </c>
      <c r="T776" s="83" t="s">
        <v>199</v>
      </c>
      <c r="U776" s="83" t="s">
        <v>10329</v>
      </c>
      <c r="V776" s="83" t="s">
        <v>104</v>
      </c>
      <c r="W776" s="83" t="s">
        <v>105</v>
      </c>
      <c r="X776" s="86" t="s">
        <v>8132</v>
      </c>
      <c r="Y776" s="87" t="s">
        <v>102</v>
      </c>
      <c r="Z776" s="87" t="s">
        <v>102</v>
      </c>
      <c r="AA776" s="87" t="s">
        <v>199</v>
      </c>
      <c r="AB776" s="87" t="s">
        <v>10329</v>
      </c>
      <c r="AC776" s="87" t="s">
        <v>104</v>
      </c>
      <c r="AD776" s="87" t="s">
        <v>105</v>
      </c>
      <c r="AE776" s="87" t="s">
        <v>106</v>
      </c>
      <c r="AF776" s="86" t="s">
        <v>8132</v>
      </c>
      <c r="AG776" s="87" t="s">
        <v>489</v>
      </c>
      <c r="AH776" s="87" t="s">
        <v>10330</v>
      </c>
      <c r="AI776" s="87" t="s">
        <v>104</v>
      </c>
      <c r="AJ776" s="87" t="s">
        <v>204</v>
      </c>
      <c r="AK776" s="88"/>
      <c r="AL776" s="83" t="s">
        <v>107</v>
      </c>
      <c r="AM776" s="89" t="s">
        <v>454</v>
      </c>
      <c r="AN776" s="90" t="s">
        <v>416</v>
      </c>
      <c r="AO776" s="91" t="s">
        <v>641</v>
      </c>
      <c r="AP776" s="90">
        <v>8.3333333333332096</v>
      </c>
      <c r="AQ776" s="92" t="s">
        <v>211</v>
      </c>
      <c r="AR776" s="93" t="s">
        <v>102</v>
      </c>
      <c r="AS776" s="93" t="s">
        <v>102</v>
      </c>
      <c r="AT776" s="93" t="s">
        <v>102</v>
      </c>
      <c r="AU776" s="210" t="s">
        <v>641</v>
      </c>
      <c r="AV776" s="93" t="s">
        <v>192</v>
      </c>
      <c r="AW776" s="94" t="s">
        <v>102</v>
      </c>
      <c r="AX776" s="93" t="s">
        <v>105</v>
      </c>
      <c r="AY776" s="95" t="s">
        <v>188</v>
      </c>
      <c r="AZ776" s="93" t="s">
        <v>102</v>
      </c>
      <c r="BA776" s="93" t="s">
        <v>10331</v>
      </c>
      <c r="BB776" s="93" t="s">
        <v>102</v>
      </c>
      <c r="BC776" s="93" t="s">
        <v>102</v>
      </c>
      <c r="BD776" s="96" t="s">
        <v>102</v>
      </c>
      <c r="BE776" s="90">
        <v>-377.16666666666703</v>
      </c>
      <c r="BF776" s="93" t="s">
        <v>211</v>
      </c>
      <c r="BG776" s="93" t="s">
        <v>102</v>
      </c>
      <c r="BH776" s="93" t="s">
        <v>102</v>
      </c>
      <c r="BI776" s="93" t="s">
        <v>102</v>
      </c>
      <c r="BJ776" s="210" t="s">
        <v>646</v>
      </c>
      <c r="BK776" s="93" t="s">
        <v>182</v>
      </c>
      <c r="BL776" s="97" t="s">
        <v>102</v>
      </c>
      <c r="BM776" s="93" t="s">
        <v>105</v>
      </c>
      <c r="BN776" s="93" t="s">
        <v>104</v>
      </c>
      <c r="BO776" s="93" t="s">
        <v>102</v>
      </c>
      <c r="BP776" s="98">
        <v>20180464</v>
      </c>
      <c r="BQ776" s="93" t="s">
        <v>102</v>
      </c>
      <c r="BR776" s="93" t="s">
        <v>102</v>
      </c>
      <c r="BS776" s="93" t="s">
        <v>102</v>
      </c>
      <c r="BT776" s="99" t="s">
        <v>591</v>
      </c>
      <c r="BU776" s="100" t="s">
        <v>11914</v>
      </c>
      <c r="BV776" s="101" t="s">
        <v>471</v>
      </c>
      <c r="BW776" s="136"/>
      <c r="BX776" s="103" t="s">
        <v>565</v>
      </c>
      <c r="BY776" s="104" t="s">
        <v>190</v>
      </c>
      <c r="BZ776" s="136"/>
      <c r="CA776" s="83" t="s">
        <v>599</v>
      </c>
      <c r="CB776" s="106" t="s">
        <v>647</v>
      </c>
      <c r="CC776" s="106" t="s">
        <v>11915</v>
      </c>
      <c r="CD776" s="107"/>
      <c r="CE776" s="108" t="s">
        <v>107</v>
      </c>
      <c r="CF776" s="108" t="s">
        <v>107</v>
      </c>
      <c r="CG776" s="109"/>
      <c r="CH776" s="110" t="s">
        <v>107</v>
      </c>
      <c r="CI776" s="111"/>
      <c r="CJ776" s="112">
        <v>6710</v>
      </c>
      <c r="CK776" s="113">
        <v>86</v>
      </c>
      <c r="CL776" s="114" t="s">
        <v>134</v>
      </c>
      <c r="CM776" s="114" t="s">
        <v>108</v>
      </c>
      <c r="CN776" s="114"/>
      <c r="CO776" s="115" t="s">
        <v>102</v>
      </c>
      <c r="CP776" s="115" t="s">
        <v>102</v>
      </c>
      <c r="CQ776" s="115" t="s">
        <v>102</v>
      </c>
      <c r="CR776" s="115" t="s">
        <v>102</v>
      </c>
      <c r="CS776" s="116"/>
      <c r="CT776" s="117" t="s">
        <v>109</v>
      </c>
      <c r="CU776" s="117" t="s">
        <v>109</v>
      </c>
      <c r="CV776" s="83">
        <v>772</v>
      </c>
      <c r="CW776" s="83" t="s">
        <v>108</v>
      </c>
      <c r="CX776" s="83">
        <v>772</v>
      </c>
      <c r="CY776" s="83" t="s">
        <v>108</v>
      </c>
      <c r="CZ776" s="83">
        <v>7100</v>
      </c>
      <c r="DA776" s="83" t="s">
        <v>419</v>
      </c>
      <c r="DB776" s="83" t="s">
        <v>130</v>
      </c>
      <c r="DC776" s="83" t="s">
        <v>499</v>
      </c>
      <c r="DD776" s="83">
        <v>1821</v>
      </c>
      <c r="DE776" s="83" t="s">
        <v>444</v>
      </c>
      <c r="DF776" s="83" t="s">
        <v>130</v>
      </c>
      <c r="DG776" s="83" t="s">
        <v>499</v>
      </c>
      <c r="DH776" s="83"/>
      <c r="DI776" s="83">
        <v>0</v>
      </c>
      <c r="DJ776" s="83">
        <v>1</v>
      </c>
      <c r="DK776" s="83">
        <v>0</v>
      </c>
      <c r="DL776" s="83">
        <v>0</v>
      </c>
      <c r="DM776" s="83">
        <v>0</v>
      </c>
      <c r="DN776" s="83">
        <v>0</v>
      </c>
      <c r="DO776" s="83">
        <v>0</v>
      </c>
      <c r="DP776" s="83">
        <v>0</v>
      </c>
      <c r="DQ776" s="83">
        <v>0</v>
      </c>
      <c r="DR776" s="83">
        <v>0</v>
      </c>
      <c r="DS776" s="83">
        <v>0</v>
      </c>
      <c r="DT776" s="83">
        <v>3</v>
      </c>
      <c r="DU776" s="83">
        <v>3</v>
      </c>
      <c r="DV776" s="83">
        <v>0</v>
      </c>
      <c r="DW776" s="83">
        <v>0</v>
      </c>
      <c r="DX776" s="83">
        <v>3</v>
      </c>
      <c r="DY776" s="85">
        <v>44418</v>
      </c>
      <c r="DZ776" s="83" t="s">
        <v>4823</v>
      </c>
      <c r="EA776" s="83" t="s">
        <v>102</v>
      </c>
      <c r="EB776" s="83" t="s">
        <v>482</v>
      </c>
      <c r="EC776" s="83">
        <v>772</v>
      </c>
      <c r="ED776" s="83" t="s">
        <v>483</v>
      </c>
      <c r="EE776" s="83">
        <v>1</v>
      </c>
      <c r="EF776" s="83">
        <v>0</v>
      </c>
      <c r="EG776" s="83">
        <v>0</v>
      </c>
      <c r="EH776" s="83" t="s">
        <v>109</v>
      </c>
      <c r="EI776" s="83" t="s">
        <v>108</v>
      </c>
      <c r="EJ776" s="83" t="s">
        <v>583</v>
      </c>
      <c r="EK776" s="83">
        <v>0</v>
      </c>
      <c r="EL776" s="83">
        <v>0</v>
      </c>
      <c r="EM776" s="83">
        <v>1</v>
      </c>
      <c r="EN776" s="83" t="s">
        <v>497</v>
      </c>
      <c r="EO776" s="83"/>
      <c r="EP776" s="83" t="s">
        <v>436</v>
      </c>
      <c r="EQ776" s="136">
        <v>1</v>
      </c>
      <c r="ER776" s="136">
        <v>1</v>
      </c>
      <c r="ES776" s="136">
        <v>1</v>
      </c>
      <c r="ET776" s="136">
        <v>1</v>
      </c>
      <c r="EU776" s="215" t="s">
        <v>269</v>
      </c>
      <c r="EV776" s="136">
        <v>1</v>
      </c>
      <c r="EW776" s="136">
        <v>1</v>
      </c>
      <c r="EX776" s="136">
        <v>1</v>
      </c>
      <c r="EY776" s="136">
        <v>1</v>
      </c>
      <c r="EZ776" s="136">
        <v>1</v>
      </c>
      <c r="FP776" s="215" t="s">
        <v>592</v>
      </c>
      <c r="FQ776" s="136" t="b">
        <v>1</v>
      </c>
      <c r="FR776" s="136" t="b">
        <v>1</v>
      </c>
      <c r="FS776" s="136" t="b">
        <v>1</v>
      </c>
      <c r="FT776" s="136" t="b">
        <v>1</v>
      </c>
      <c r="FX776" s="215" t="s">
        <v>269</v>
      </c>
    </row>
    <row r="777" spans="1:180" ht="60" customHeight="1" x14ac:dyDescent="0.55000000000000004">
      <c r="A777" s="83" t="s">
        <v>130</v>
      </c>
      <c r="B777" s="83" t="s">
        <v>98</v>
      </c>
      <c r="C777" s="136">
        <v>462485</v>
      </c>
      <c r="D777" s="207" t="s">
        <v>628</v>
      </c>
      <c r="E777" s="208" t="s">
        <v>633</v>
      </c>
      <c r="F777" s="83" t="s">
        <v>108</v>
      </c>
      <c r="G777" s="85">
        <v>22744</v>
      </c>
      <c r="H777" s="83" t="s">
        <v>102</v>
      </c>
      <c r="I777" s="85">
        <v>39772</v>
      </c>
      <c r="J777" s="83" t="s">
        <v>228</v>
      </c>
      <c r="K777" s="216">
        <v>133080341518</v>
      </c>
      <c r="L777" s="83" t="s">
        <v>191</v>
      </c>
      <c r="M777" s="85">
        <v>43619</v>
      </c>
      <c r="N777" s="83">
        <v>-3166.6666666666702</v>
      </c>
      <c r="O777" s="83" t="s">
        <v>193</v>
      </c>
      <c r="P777" s="83" t="s">
        <v>181</v>
      </c>
      <c r="Q777" s="208" t="s">
        <v>8136</v>
      </c>
      <c r="R777" s="83" t="s">
        <v>102</v>
      </c>
      <c r="S777" s="83" t="s">
        <v>102</v>
      </c>
      <c r="T777" s="83" t="s">
        <v>133</v>
      </c>
      <c r="U777" s="83" t="s">
        <v>10332</v>
      </c>
      <c r="V777" s="83" t="s">
        <v>111</v>
      </c>
      <c r="W777" s="83" t="s">
        <v>105</v>
      </c>
      <c r="X777" s="86" t="s">
        <v>8136</v>
      </c>
      <c r="Y777" s="87" t="s">
        <v>102</v>
      </c>
      <c r="Z777" s="87" t="s">
        <v>102</v>
      </c>
      <c r="AA777" s="87" t="s">
        <v>133</v>
      </c>
      <c r="AB777" s="87" t="s">
        <v>10332</v>
      </c>
      <c r="AC777" s="87" t="s">
        <v>111</v>
      </c>
      <c r="AD777" s="87" t="s">
        <v>105</v>
      </c>
      <c r="AE777" s="87" t="s">
        <v>106</v>
      </c>
      <c r="AF777" s="86" t="s">
        <v>8136</v>
      </c>
      <c r="AG777" s="87" t="s">
        <v>486</v>
      </c>
      <c r="AH777" s="87" t="s">
        <v>10332</v>
      </c>
      <c r="AI777" s="87" t="s">
        <v>111</v>
      </c>
      <c r="AJ777" s="87" t="s">
        <v>204</v>
      </c>
      <c r="AK777" s="88"/>
      <c r="AL777" s="83" t="s">
        <v>107</v>
      </c>
      <c r="AM777" s="89" t="s">
        <v>454</v>
      </c>
      <c r="AN777" s="90" t="s">
        <v>416</v>
      </c>
      <c r="AO777" s="91" t="s">
        <v>642</v>
      </c>
      <c r="AP777" s="90">
        <v>8.3333333333332096</v>
      </c>
      <c r="AQ777" s="92" t="s">
        <v>102</v>
      </c>
      <c r="AR777" s="93" t="s">
        <v>102</v>
      </c>
      <c r="AS777" s="93" t="s">
        <v>102</v>
      </c>
      <c r="AT777" s="93" t="s">
        <v>102</v>
      </c>
      <c r="AU777" s="210" t="s">
        <v>644</v>
      </c>
      <c r="AV777" s="93" t="s">
        <v>185</v>
      </c>
      <c r="AW777" s="94" t="s">
        <v>102</v>
      </c>
      <c r="AX777" s="93" t="s">
        <v>183</v>
      </c>
      <c r="AY777" s="95" t="s">
        <v>111</v>
      </c>
      <c r="AZ777" s="93" t="s">
        <v>102</v>
      </c>
      <c r="BA777" s="93" t="s">
        <v>102</v>
      </c>
      <c r="BB777" s="93" t="s">
        <v>102</v>
      </c>
      <c r="BC777" s="93" t="s">
        <v>102</v>
      </c>
      <c r="BD777" s="96" t="s">
        <v>102</v>
      </c>
      <c r="BE777" s="90">
        <v>-377.66666666666703</v>
      </c>
      <c r="BF777" s="93" t="s">
        <v>102</v>
      </c>
      <c r="BG777" s="93" t="s">
        <v>102</v>
      </c>
      <c r="BH777" s="93" t="s">
        <v>102</v>
      </c>
      <c r="BI777" s="93" t="s">
        <v>102</v>
      </c>
      <c r="BJ777" s="210" t="s">
        <v>642</v>
      </c>
      <c r="BK777" s="93" t="s">
        <v>192</v>
      </c>
      <c r="BL777" s="97" t="s">
        <v>102</v>
      </c>
      <c r="BM777" s="93" t="s">
        <v>183</v>
      </c>
      <c r="BN777" s="93" t="s">
        <v>106</v>
      </c>
      <c r="BO777" s="93" t="s">
        <v>102</v>
      </c>
      <c r="BP777" s="98" t="s">
        <v>102</v>
      </c>
      <c r="BQ777" s="93" t="s">
        <v>102</v>
      </c>
      <c r="BR777" s="93" t="s">
        <v>102</v>
      </c>
      <c r="BS777" s="93" t="s">
        <v>102</v>
      </c>
      <c r="BT777" s="99" t="s">
        <v>591</v>
      </c>
      <c r="BU777" s="100" t="s">
        <v>11916</v>
      </c>
      <c r="BV777" s="101" t="s">
        <v>471</v>
      </c>
      <c r="BW777" s="136"/>
      <c r="BX777" s="103" t="s">
        <v>565</v>
      </c>
      <c r="BY777" s="104" t="s">
        <v>190</v>
      </c>
      <c r="BZ777" s="136"/>
      <c r="CA777" s="83" t="s">
        <v>599</v>
      </c>
      <c r="CB777" s="106" t="s">
        <v>647</v>
      </c>
      <c r="CC777" s="106" t="s">
        <v>11917</v>
      </c>
      <c r="CD777" s="107"/>
      <c r="CE777" s="108" t="s">
        <v>107</v>
      </c>
      <c r="CF777" s="108" t="s">
        <v>107</v>
      </c>
      <c r="CG777" s="109"/>
      <c r="CH777" s="110" t="s">
        <v>107</v>
      </c>
      <c r="CI777" s="111"/>
      <c r="CJ777" s="112">
        <v>6710</v>
      </c>
      <c r="CK777" s="113">
        <v>86</v>
      </c>
      <c r="CL777" s="114" t="s">
        <v>134</v>
      </c>
      <c r="CM777" s="114" t="s">
        <v>108</v>
      </c>
      <c r="CN777" s="114"/>
      <c r="CO777" s="115" t="s">
        <v>102</v>
      </c>
      <c r="CP777" s="115" t="s">
        <v>102</v>
      </c>
      <c r="CQ777" s="115" t="s">
        <v>102</v>
      </c>
      <c r="CR777" s="115" t="s">
        <v>102</v>
      </c>
      <c r="CS777" s="116"/>
      <c r="CT777" s="117" t="s">
        <v>109</v>
      </c>
      <c r="CU777" s="117" t="s">
        <v>109</v>
      </c>
      <c r="CV777" s="83">
        <v>773</v>
      </c>
      <c r="CW777" s="83" t="s">
        <v>108</v>
      </c>
      <c r="CX777" s="83">
        <v>773</v>
      </c>
      <c r="CY777" s="83" t="s">
        <v>108</v>
      </c>
      <c r="CZ777" s="83">
        <v>7101</v>
      </c>
      <c r="DA777" s="83" t="s">
        <v>419</v>
      </c>
      <c r="DB777" s="83" t="s">
        <v>130</v>
      </c>
      <c r="DC777" s="83" t="s">
        <v>499</v>
      </c>
      <c r="DD777" s="83">
        <v>1822</v>
      </c>
      <c r="DE777" s="83" t="s">
        <v>444</v>
      </c>
      <c r="DF777" s="83" t="s">
        <v>130</v>
      </c>
      <c r="DG777" s="83" t="s">
        <v>499</v>
      </c>
      <c r="DH777" s="83"/>
      <c r="DI777" s="83">
        <v>0</v>
      </c>
      <c r="DJ777" s="83">
        <v>1</v>
      </c>
      <c r="DK777" s="83">
        <v>0</v>
      </c>
      <c r="DL777" s="83">
        <v>0</v>
      </c>
      <c r="DM777" s="83">
        <v>0</v>
      </c>
      <c r="DN777" s="83">
        <v>0</v>
      </c>
      <c r="DO777" s="83">
        <v>0</v>
      </c>
      <c r="DP777" s="83">
        <v>0</v>
      </c>
      <c r="DQ777" s="83">
        <v>0</v>
      </c>
      <c r="DR777" s="83">
        <v>0</v>
      </c>
      <c r="DS777" s="83">
        <v>0</v>
      </c>
      <c r="DT777" s="83">
        <v>3</v>
      </c>
      <c r="DU777" s="83">
        <v>3</v>
      </c>
      <c r="DV777" s="83">
        <v>0</v>
      </c>
      <c r="DW777" s="83">
        <v>0</v>
      </c>
      <c r="DX777" s="83">
        <v>3</v>
      </c>
      <c r="DY777" s="85">
        <v>44419</v>
      </c>
      <c r="DZ777" s="83" t="s">
        <v>4824</v>
      </c>
      <c r="EA777" s="83" t="s">
        <v>102</v>
      </c>
      <c r="EB777" s="83" t="s">
        <v>482</v>
      </c>
      <c r="EC777" s="83">
        <v>773</v>
      </c>
      <c r="ED777" s="83" t="s">
        <v>483</v>
      </c>
      <c r="EE777" s="83">
        <v>1</v>
      </c>
      <c r="EF777" s="83">
        <v>0</v>
      </c>
      <c r="EG777" s="83">
        <v>0</v>
      </c>
      <c r="EH777" s="83" t="s">
        <v>109</v>
      </c>
      <c r="EI777" s="83" t="s">
        <v>108</v>
      </c>
      <c r="EJ777" s="83" t="s">
        <v>583</v>
      </c>
      <c r="EK777" s="83">
        <v>0</v>
      </c>
      <c r="EL777" s="83">
        <v>0</v>
      </c>
      <c r="EM777" s="83">
        <v>1</v>
      </c>
      <c r="EN777" s="83" t="s">
        <v>497</v>
      </c>
      <c r="EO777" s="83"/>
      <c r="EP777" s="83" t="s">
        <v>436</v>
      </c>
      <c r="EQ777" s="136">
        <v>1</v>
      </c>
      <c r="ER777" s="136">
        <v>1</v>
      </c>
      <c r="ES777" s="136">
        <v>1</v>
      </c>
      <c r="ET777" s="136">
        <v>1</v>
      </c>
      <c r="EU777" s="215" t="s">
        <v>269</v>
      </c>
      <c r="EV777" s="136">
        <v>1</v>
      </c>
      <c r="EW777" s="136">
        <v>1</v>
      </c>
      <c r="EX777" s="136">
        <v>1</v>
      </c>
      <c r="EY777" s="136">
        <v>1</v>
      </c>
      <c r="EZ777" s="136">
        <v>1</v>
      </c>
      <c r="FP777" s="215" t="s">
        <v>592</v>
      </c>
      <c r="FQ777" s="136" t="b">
        <v>1</v>
      </c>
      <c r="FR777" s="136" t="b">
        <v>1</v>
      </c>
      <c r="FS777" s="136" t="b">
        <v>1</v>
      </c>
      <c r="FT777" s="136" t="b">
        <v>1</v>
      </c>
      <c r="FX777" s="215" t="s">
        <v>269</v>
      </c>
    </row>
    <row r="778" spans="1:180" ht="60" customHeight="1" x14ac:dyDescent="0.55000000000000004">
      <c r="A778" s="83" t="s">
        <v>130</v>
      </c>
      <c r="B778" s="83" t="s">
        <v>98</v>
      </c>
      <c r="C778" s="136">
        <v>146961</v>
      </c>
      <c r="D778" s="207" t="s">
        <v>629</v>
      </c>
      <c r="E778" s="208" t="s">
        <v>634</v>
      </c>
      <c r="F778" s="83" t="s">
        <v>108</v>
      </c>
      <c r="G778" s="85">
        <v>26341</v>
      </c>
      <c r="H778" s="83" t="s">
        <v>102</v>
      </c>
      <c r="I778" s="85">
        <v>34633</v>
      </c>
      <c r="J778" s="83" t="s">
        <v>228</v>
      </c>
      <c r="K778" s="216">
        <v>613880540635</v>
      </c>
      <c r="L778" s="83" t="s">
        <v>191</v>
      </c>
      <c r="M778" s="85">
        <v>43642</v>
      </c>
      <c r="N778" s="83">
        <v>-3171.6666666666702</v>
      </c>
      <c r="O778" s="83" t="s">
        <v>193</v>
      </c>
      <c r="P778" s="83" t="s">
        <v>181</v>
      </c>
      <c r="Q778" s="208" t="s">
        <v>8140</v>
      </c>
      <c r="R778" s="83" t="s">
        <v>102</v>
      </c>
      <c r="S778" s="83" t="s">
        <v>102</v>
      </c>
      <c r="T778" s="83" t="s">
        <v>131</v>
      </c>
      <c r="U778" s="83" t="s">
        <v>10333</v>
      </c>
      <c r="V778" s="83" t="s">
        <v>104</v>
      </c>
      <c r="W778" s="83" t="s">
        <v>105</v>
      </c>
      <c r="X778" s="86" t="s">
        <v>8140</v>
      </c>
      <c r="Y778" s="87" t="s">
        <v>102</v>
      </c>
      <c r="Z778" s="87" t="s">
        <v>102</v>
      </c>
      <c r="AA778" s="87" t="s">
        <v>131</v>
      </c>
      <c r="AB778" s="87" t="s">
        <v>10333</v>
      </c>
      <c r="AC778" s="87" t="s">
        <v>104</v>
      </c>
      <c r="AD778" s="87" t="s">
        <v>105</v>
      </c>
      <c r="AE778" s="87" t="s">
        <v>106</v>
      </c>
      <c r="AF778" s="86" t="s">
        <v>8140</v>
      </c>
      <c r="AG778" s="87" t="s">
        <v>177</v>
      </c>
      <c r="AH778" s="87" t="s">
        <v>10333</v>
      </c>
      <c r="AI778" s="87" t="s">
        <v>104</v>
      </c>
      <c r="AJ778" s="87" t="s">
        <v>204</v>
      </c>
      <c r="AK778" s="88"/>
      <c r="AL778" s="83" t="s">
        <v>107</v>
      </c>
      <c r="AM778" s="89" t="s">
        <v>454</v>
      </c>
      <c r="AN778" s="90" t="s">
        <v>416</v>
      </c>
      <c r="AO778" s="91" t="s">
        <v>643</v>
      </c>
      <c r="AP778" s="90">
        <v>8.3333333333332096</v>
      </c>
      <c r="AQ778" s="92" t="s">
        <v>102</v>
      </c>
      <c r="AR778" s="93" t="s">
        <v>102</v>
      </c>
      <c r="AS778" s="93" t="s">
        <v>102</v>
      </c>
      <c r="AT778" s="93" t="s">
        <v>102</v>
      </c>
      <c r="AU778" s="210" t="s">
        <v>645</v>
      </c>
      <c r="AV778" s="93" t="s">
        <v>185</v>
      </c>
      <c r="AW778" s="94" t="s">
        <v>102</v>
      </c>
      <c r="AX778" s="93" t="s">
        <v>105</v>
      </c>
      <c r="AY778" s="95" t="s">
        <v>104</v>
      </c>
      <c r="AZ778" s="93" t="s">
        <v>102</v>
      </c>
      <c r="BA778" s="93" t="s">
        <v>102</v>
      </c>
      <c r="BB778" s="93" t="s">
        <v>102</v>
      </c>
      <c r="BC778" s="93" t="s">
        <v>102</v>
      </c>
      <c r="BD778" s="96" t="s">
        <v>102</v>
      </c>
      <c r="BE778" s="90">
        <v>-378.16666666666703</v>
      </c>
      <c r="BF778" s="93" t="s">
        <v>102</v>
      </c>
      <c r="BG778" s="93" t="s">
        <v>102</v>
      </c>
      <c r="BH778" s="93" t="s">
        <v>102</v>
      </c>
      <c r="BI778" s="93" t="s">
        <v>102</v>
      </c>
      <c r="BJ778" s="210" t="s">
        <v>643</v>
      </c>
      <c r="BK778" s="93" t="s">
        <v>196</v>
      </c>
      <c r="BL778" s="97" t="s">
        <v>102</v>
      </c>
      <c r="BM778" s="93" t="s">
        <v>105</v>
      </c>
      <c r="BN778" s="93" t="s">
        <v>596</v>
      </c>
      <c r="BO778" s="93" t="s">
        <v>102</v>
      </c>
      <c r="BP778" s="98" t="s">
        <v>102</v>
      </c>
      <c r="BQ778" s="93" t="s">
        <v>102</v>
      </c>
      <c r="BR778" s="93" t="s">
        <v>102</v>
      </c>
      <c r="BS778" s="93" t="s">
        <v>102</v>
      </c>
      <c r="BT778" s="99" t="s">
        <v>591</v>
      </c>
      <c r="BU778" s="100" t="s">
        <v>11918</v>
      </c>
      <c r="BV778" s="101" t="s">
        <v>471</v>
      </c>
      <c r="BW778" s="136"/>
      <c r="BX778" s="103" t="s">
        <v>565</v>
      </c>
      <c r="BY778" s="104" t="s">
        <v>190</v>
      </c>
      <c r="BZ778" s="136"/>
      <c r="CA778" s="83" t="s">
        <v>599</v>
      </c>
      <c r="CB778" s="106" t="s">
        <v>647</v>
      </c>
      <c r="CC778" s="106" t="s">
        <v>11919</v>
      </c>
      <c r="CD778" s="107"/>
      <c r="CE778" s="108" t="s">
        <v>107</v>
      </c>
      <c r="CF778" s="108" t="s">
        <v>107</v>
      </c>
      <c r="CG778" s="109"/>
      <c r="CH778" s="110" t="s">
        <v>107</v>
      </c>
      <c r="CI778" s="111"/>
      <c r="CJ778" s="112">
        <v>6710</v>
      </c>
      <c r="CK778" s="113">
        <v>86</v>
      </c>
      <c r="CL778" s="114" t="s">
        <v>134</v>
      </c>
      <c r="CM778" s="114" t="s">
        <v>108</v>
      </c>
      <c r="CN778" s="114"/>
      <c r="CO778" s="115" t="s">
        <v>102</v>
      </c>
      <c r="CP778" s="115" t="s">
        <v>102</v>
      </c>
      <c r="CQ778" s="115" t="s">
        <v>102</v>
      </c>
      <c r="CR778" s="115" t="s">
        <v>102</v>
      </c>
      <c r="CS778" s="116"/>
      <c r="CT778" s="117" t="s">
        <v>109</v>
      </c>
      <c r="CU778" s="117" t="s">
        <v>109</v>
      </c>
      <c r="CV778" s="83">
        <v>774</v>
      </c>
      <c r="CW778" s="83" t="s">
        <v>108</v>
      </c>
      <c r="CX778" s="83">
        <v>774</v>
      </c>
      <c r="CY778" s="83" t="s">
        <v>108</v>
      </c>
      <c r="CZ778" s="83">
        <v>7102</v>
      </c>
      <c r="DA778" s="83" t="s">
        <v>419</v>
      </c>
      <c r="DB778" s="83" t="s">
        <v>130</v>
      </c>
      <c r="DC778" s="83" t="s">
        <v>499</v>
      </c>
      <c r="DD778" s="83">
        <v>1823</v>
      </c>
      <c r="DE778" s="83" t="s">
        <v>444</v>
      </c>
      <c r="DF778" s="83" t="s">
        <v>130</v>
      </c>
      <c r="DG778" s="83" t="s">
        <v>499</v>
      </c>
      <c r="DH778" s="83"/>
      <c r="DI778" s="83">
        <v>0</v>
      </c>
      <c r="DJ778" s="83">
        <v>1</v>
      </c>
      <c r="DK778" s="83">
        <v>0</v>
      </c>
      <c r="DL778" s="83">
        <v>0</v>
      </c>
      <c r="DM778" s="83">
        <v>0</v>
      </c>
      <c r="DN778" s="83">
        <v>0</v>
      </c>
      <c r="DO778" s="83">
        <v>0</v>
      </c>
      <c r="DP778" s="83">
        <v>0</v>
      </c>
      <c r="DQ778" s="83">
        <v>0</v>
      </c>
      <c r="DR778" s="83">
        <v>0</v>
      </c>
      <c r="DS778" s="83">
        <v>0</v>
      </c>
      <c r="DT778" s="83">
        <v>3</v>
      </c>
      <c r="DU778" s="83">
        <v>3</v>
      </c>
      <c r="DV778" s="83">
        <v>0</v>
      </c>
      <c r="DW778" s="83">
        <v>0</v>
      </c>
      <c r="DX778" s="83">
        <v>3</v>
      </c>
      <c r="DY778" s="85">
        <v>44420</v>
      </c>
      <c r="DZ778" s="83" t="s">
        <v>4825</v>
      </c>
      <c r="EA778" s="83" t="s">
        <v>102</v>
      </c>
      <c r="EB778" s="83" t="s">
        <v>482</v>
      </c>
      <c r="EC778" s="83">
        <v>774</v>
      </c>
      <c r="ED778" s="83" t="s">
        <v>483</v>
      </c>
      <c r="EE778" s="83">
        <v>1</v>
      </c>
      <c r="EF778" s="83">
        <v>0</v>
      </c>
      <c r="EG778" s="83">
        <v>0</v>
      </c>
      <c r="EH778" s="83" t="s">
        <v>109</v>
      </c>
      <c r="EI778" s="83" t="s">
        <v>108</v>
      </c>
      <c r="EJ778" s="83" t="s">
        <v>583</v>
      </c>
      <c r="EK778" s="83">
        <v>0</v>
      </c>
      <c r="EL778" s="83">
        <v>0</v>
      </c>
      <c r="EM778" s="83">
        <v>1</v>
      </c>
      <c r="EN778" s="83" t="s">
        <v>497</v>
      </c>
      <c r="EO778" s="83"/>
      <c r="EP778" s="83" t="s">
        <v>436</v>
      </c>
      <c r="EQ778" s="136">
        <v>1</v>
      </c>
      <c r="ER778" s="136">
        <v>1</v>
      </c>
      <c r="ES778" s="136">
        <v>1</v>
      </c>
      <c r="ET778" s="136">
        <v>1</v>
      </c>
      <c r="EU778" s="215" t="s">
        <v>269</v>
      </c>
      <c r="EV778" s="136">
        <v>1</v>
      </c>
      <c r="EW778" s="136">
        <v>1</v>
      </c>
      <c r="EX778" s="136">
        <v>1</v>
      </c>
      <c r="EY778" s="136">
        <v>1</v>
      </c>
      <c r="EZ778" s="136">
        <v>1</v>
      </c>
      <c r="FP778" s="215" t="s">
        <v>592</v>
      </c>
      <c r="FQ778" s="136" t="b">
        <v>1</v>
      </c>
      <c r="FR778" s="136" t="b">
        <v>1</v>
      </c>
      <c r="FS778" s="136" t="b">
        <v>1</v>
      </c>
      <c r="FT778" s="136" t="b">
        <v>1</v>
      </c>
      <c r="FX778" s="215" t="s">
        <v>269</v>
      </c>
    </row>
    <row r="779" spans="1:180" ht="60" customHeight="1" x14ac:dyDescent="0.55000000000000004">
      <c r="A779" s="83" t="s">
        <v>130</v>
      </c>
      <c r="B779" s="83" t="s">
        <v>98</v>
      </c>
      <c r="C779" s="136">
        <v>244693</v>
      </c>
      <c r="D779" s="207" t="s">
        <v>627</v>
      </c>
      <c r="E779" s="208" t="s">
        <v>630</v>
      </c>
      <c r="F779" s="83" t="s">
        <v>108</v>
      </c>
      <c r="G779" s="85">
        <v>20621</v>
      </c>
      <c r="H779" s="83" t="s">
        <v>102</v>
      </c>
      <c r="I779" s="85">
        <v>39794</v>
      </c>
      <c r="J779" s="83" t="s">
        <v>228</v>
      </c>
      <c r="K779" s="216">
        <v>626540032334</v>
      </c>
      <c r="L779" s="83" t="s">
        <v>191</v>
      </c>
      <c r="M779" s="85">
        <v>43631</v>
      </c>
      <c r="N779" s="83">
        <v>-3176.6666666666702</v>
      </c>
      <c r="O779" s="83" t="s">
        <v>180</v>
      </c>
      <c r="P779" s="83" t="s">
        <v>181</v>
      </c>
      <c r="Q779" s="208" t="s">
        <v>8144</v>
      </c>
      <c r="R779" s="83" t="s">
        <v>102</v>
      </c>
      <c r="S779" s="83" t="s">
        <v>102</v>
      </c>
      <c r="T779" s="83" t="s">
        <v>199</v>
      </c>
      <c r="U779" s="83" t="s">
        <v>10334</v>
      </c>
      <c r="V779" s="83" t="s">
        <v>104</v>
      </c>
      <c r="W779" s="83" t="s">
        <v>105</v>
      </c>
      <c r="X779" s="86" t="s">
        <v>8144</v>
      </c>
      <c r="Y779" s="87" t="s">
        <v>102</v>
      </c>
      <c r="Z779" s="87" t="s">
        <v>102</v>
      </c>
      <c r="AA779" s="87" t="s">
        <v>199</v>
      </c>
      <c r="AB779" s="87" t="s">
        <v>10334</v>
      </c>
      <c r="AC779" s="87" t="s">
        <v>104</v>
      </c>
      <c r="AD779" s="87" t="s">
        <v>105</v>
      </c>
      <c r="AE779" s="87" t="s">
        <v>106</v>
      </c>
      <c r="AF779" s="86" t="s">
        <v>8144</v>
      </c>
      <c r="AG779" s="87" t="s">
        <v>489</v>
      </c>
      <c r="AH779" s="87" t="s">
        <v>10335</v>
      </c>
      <c r="AI779" s="87" t="s">
        <v>104</v>
      </c>
      <c r="AJ779" s="87" t="s">
        <v>204</v>
      </c>
      <c r="AK779" s="88"/>
      <c r="AL779" s="83" t="s">
        <v>107</v>
      </c>
      <c r="AM779" s="89" t="s">
        <v>454</v>
      </c>
      <c r="AN779" s="90" t="s">
        <v>416</v>
      </c>
      <c r="AO779" s="91" t="s">
        <v>641</v>
      </c>
      <c r="AP779" s="90">
        <v>8.3333333333332096</v>
      </c>
      <c r="AQ779" s="92" t="s">
        <v>211</v>
      </c>
      <c r="AR779" s="93" t="s">
        <v>102</v>
      </c>
      <c r="AS779" s="93" t="s">
        <v>102</v>
      </c>
      <c r="AT779" s="93" t="s">
        <v>102</v>
      </c>
      <c r="AU779" s="210" t="s">
        <v>641</v>
      </c>
      <c r="AV779" s="93" t="s">
        <v>192</v>
      </c>
      <c r="AW779" s="94" t="s">
        <v>102</v>
      </c>
      <c r="AX779" s="93" t="s">
        <v>105</v>
      </c>
      <c r="AY779" s="95" t="s">
        <v>188</v>
      </c>
      <c r="AZ779" s="93" t="s">
        <v>102</v>
      </c>
      <c r="BA779" s="93" t="s">
        <v>10336</v>
      </c>
      <c r="BB779" s="93" t="s">
        <v>102</v>
      </c>
      <c r="BC779" s="93" t="s">
        <v>102</v>
      </c>
      <c r="BD779" s="96" t="s">
        <v>102</v>
      </c>
      <c r="BE779" s="90">
        <v>-378.66666666666703</v>
      </c>
      <c r="BF779" s="93" t="s">
        <v>211</v>
      </c>
      <c r="BG779" s="93" t="s">
        <v>102</v>
      </c>
      <c r="BH779" s="93" t="s">
        <v>102</v>
      </c>
      <c r="BI779" s="93" t="s">
        <v>102</v>
      </c>
      <c r="BJ779" s="210" t="s">
        <v>646</v>
      </c>
      <c r="BK779" s="93" t="s">
        <v>182</v>
      </c>
      <c r="BL779" s="97" t="s">
        <v>102</v>
      </c>
      <c r="BM779" s="93" t="s">
        <v>105</v>
      </c>
      <c r="BN779" s="93" t="s">
        <v>104</v>
      </c>
      <c r="BO779" s="93" t="s">
        <v>102</v>
      </c>
      <c r="BP779" s="98">
        <v>20180465</v>
      </c>
      <c r="BQ779" s="93" t="s">
        <v>102</v>
      </c>
      <c r="BR779" s="93" t="s">
        <v>102</v>
      </c>
      <c r="BS779" s="93" t="s">
        <v>102</v>
      </c>
      <c r="BT779" s="99" t="s">
        <v>591</v>
      </c>
      <c r="BU779" s="100" t="s">
        <v>11920</v>
      </c>
      <c r="BV779" s="101" t="s">
        <v>471</v>
      </c>
      <c r="BW779" s="136"/>
      <c r="BX779" s="103" t="s">
        <v>565</v>
      </c>
      <c r="BY779" s="104" t="s">
        <v>190</v>
      </c>
      <c r="BZ779" s="136"/>
      <c r="CA779" s="83" t="s">
        <v>599</v>
      </c>
      <c r="CB779" s="106" t="s">
        <v>647</v>
      </c>
      <c r="CC779" s="106" t="s">
        <v>11921</v>
      </c>
      <c r="CD779" s="107"/>
      <c r="CE779" s="108" t="s">
        <v>107</v>
      </c>
      <c r="CF779" s="108" t="s">
        <v>107</v>
      </c>
      <c r="CG779" s="109"/>
      <c r="CH779" s="110" t="s">
        <v>107</v>
      </c>
      <c r="CI779" s="111"/>
      <c r="CJ779" s="112">
        <v>6710</v>
      </c>
      <c r="CK779" s="113">
        <v>86</v>
      </c>
      <c r="CL779" s="114" t="s">
        <v>134</v>
      </c>
      <c r="CM779" s="114" t="s">
        <v>108</v>
      </c>
      <c r="CN779" s="114"/>
      <c r="CO779" s="115" t="s">
        <v>102</v>
      </c>
      <c r="CP779" s="115" t="s">
        <v>102</v>
      </c>
      <c r="CQ779" s="115" t="s">
        <v>102</v>
      </c>
      <c r="CR779" s="115" t="s">
        <v>102</v>
      </c>
      <c r="CS779" s="116"/>
      <c r="CT779" s="117" t="s">
        <v>109</v>
      </c>
      <c r="CU779" s="117" t="s">
        <v>109</v>
      </c>
      <c r="CV779" s="83">
        <v>775</v>
      </c>
      <c r="CW779" s="83" t="s">
        <v>108</v>
      </c>
      <c r="CX779" s="83">
        <v>775</v>
      </c>
      <c r="CY779" s="83" t="s">
        <v>108</v>
      </c>
      <c r="CZ779" s="83">
        <v>7103</v>
      </c>
      <c r="DA779" s="83" t="s">
        <v>419</v>
      </c>
      <c r="DB779" s="83" t="s">
        <v>130</v>
      </c>
      <c r="DC779" s="83" t="s">
        <v>499</v>
      </c>
      <c r="DD779" s="83">
        <v>1824</v>
      </c>
      <c r="DE779" s="83" t="s">
        <v>444</v>
      </c>
      <c r="DF779" s="83" t="s">
        <v>130</v>
      </c>
      <c r="DG779" s="83" t="s">
        <v>499</v>
      </c>
      <c r="DH779" s="83"/>
      <c r="DI779" s="83">
        <v>0</v>
      </c>
      <c r="DJ779" s="83">
        <v>1</v>
      </c>
      <c r="DK779" s="83">
        <v>0</v>
      </c>
      <c r="DL779" s="83">
        <v>0</v>
      </c>
      <c r="DM779" s="83">
        <v>0</v>
      </c>
      <c r="DN779" s="83">
        <v>0</v>
      </c>
      <c r="DO779" s="83">
        <v>0</v>
      </c>
      <c r="DP779" s="83">
        <v>0</v>
      </c>
      <c r="DQ779" s="83">
        <v>0</v>
      </c>
      <c r="DR779" s="83">
        <v>0</v>
      </c>
      <c r="DS779" s="83">
        <v>0</v>
      </c>
      <c r="DT779" s="83">
        <v>3</v>
      </c>
      <c r="DU779" s="83">
        <v>3</v>
      </c>
      <c r="DV779" s="83">
        <v>0</v>
      </c>
      <c r="DW779" s="83">
        <v>0</v>
      </c>
      <c r="DX779" s="83">
        <v>3</v>
      </c>
      <c r="DY779" s="85">
        <v>44421</v>
      </c>
      <c r="DZ779" s="83" t="s">
        <v>4826</v>
      </c>
      <c r="EA779" s="83" t="s">
        <v>102</v>
      </c>
      <c r="EB779" s="83" t="s">
        <v>482</v>
      </c>
      <c r="EC779" s="83">
        <v>775</v>
      </c>
      <c r="ED779" s="83" t="s">
        <v>483</v>
      </c>
      <c r="EE779" s="83">
        <v>1</v>
      </c>
      <c r="EF779" s="83">
        <v>0</v>
      </c>
      <c r="EG779" s="83">
        <v>0</v>
      </c>
      <c r="EH779" s="83" t="s">
        <v>109</v>
      </c>
      <c r="EI779" s="83" t="s">
        <v>108</v>
      </c>
      <c r="EJ779" s="83" t="s">
        <v>583</v>
      </c>
      <c r="EK779" s="83">
        <v>0</v>
      </c>
      <c r="EL779" s="83">
        <v>0</v>
      </c>
      <c r="EM779" s="83">
        <v>1</v>
      </c>
      <c r="EN779" s="83" t="s">
        <v>497</v>
      </c>
      <c r="EO779" s="83"/>
      <c r="EP779" s="83" t="s">
        <v>436</v>
      </c>
      <c r="EQ779" s="136">
        <v>1</v>
      </c>
      <c r="ER779" s="136">
        <v>1</v>
      </c>
      <c r="ES779" s="136">
        <v>1</v>
      </c>
      <c r="ET779" s="136">
        <v>1</v>
      </c>
      <c r="EU779" s="215" t="s">
        <v>269</v>
      </c>
      <c r="EV779" s="136">
        <v>1</v>
      </c>
      <c r="EW779" s="136">
        <v>1</v>
      </c>
      <c r="EX779" s="136">
        <v>1</v>
      </c>
      <c r="EY779" s="136">
        <v>1</v>
      </c>
      <c r="EZ779" s="136">
        <v>1</v>
      </c>
      <c r="FP779" s="215" t="s">
        <v>592</v>
      </c>
      <c r="FQ779" s="136" t="b">
        <v>1</v>
      </c>
      <c r="FR779" s="136" t="b">
        <v>1</v>
      </c>
      <c r="FS779" s="136" t="b">
        <v>1</v>
      </c>
      <c r="FT779" s="136" t="b">
        <v>1</v>
      </c>
      <c r="FX779" s="215" t="s">
        <v>269</v>
      </c>
    </row>
    <row r="780" spans="1:180" ht="60" customHeight="1" x14ac:dyDescent="0.55000000000000004">
      <c r="A780" s="83" t="s">
        <v>130</v>
      </c>
      <c r="B780" s="83" t="s">
        <v>98</v>
      </c>
      <c r="C780" s="136">
        <v>671566</v>
      </c>
      <c r="D780" s="207" t="s">
        <v>628</v>
      </c>
      <c r="E780" s="208" t="s">
        <v>633</v>
      </c>
      <c r="F780" s="83" t="s">
        <v>108</v>
      </c>
      <c r="G780" s="85">
        <v>22744</v>
      </c>
      <c r="H780" s="83" t="s">
        <v>102</v>
      </c>
      <c r="I780" s="85">
        <v>39772</v>
      </c>
      <c r="J780" s="83" t="s">
        <v>228</v>
      </c>
      <c r="K780" s="216">
        <v>186125783536</v>
      </c>
      <c r="L780" s="83" t="s">
        <v>191</v>
      </c>
      <c r="M780" s="85">
        <v>43619</v>
      </c>
      <c r="N780" s="83">
        <v>-3181.6666666666702</v>
      </c>
      <c r="O780" s="83" t="s">
        <v>193</v>
      </c>
      <c r="P780" s="83" t="s">
        <v>181</v>
      </c>
      <c r="Q780" s="208" t="s">
        <v>8148</v>
      </c>
      <c r="R780" s="83" t="s">
        <v>102</v>
      </c>
      <c r="S780" s="83" t="s">
        <v>102</v>
      </c>
      <c r="T780" s="83" t="s">
        <v>133</v>
      </c>
      <c r="U780" s="83" t="s">
        <v>10337</v>
      </c>
      <c r="V780" s="83" t="s">
        <v>111</v>
      </c>
      <c r="W780" s="83" t="s">
        <v>105</v>
      </c>
      <c r="X780" s="86" t="s">
        <v>8148</v>
      </c>
      <c r="Y780" s="87" t="s">
        <v>102</v>
      </c>
      <c r="Z780" s="87" t="s">
        <v>102</v>
      </c>
      <c r="AA780" s="87" t="s">
        <v>133</v>
      </c>
      <c r="AB780" s="87" t="s">
        <v>10337</v>
      </c>
      <c r="AC780" s="87" t="s">
        <v>111</v>
      </c>
      <c r="AD780" s="87" t="s">
        <v>105</v>
      </c>
      <c r="AE780" s="87" t="s">
        <v>106</v>
      </c>
      <c r="AF780" s="86" t="s">
        <v>8148</v>
      </c>
      <c r="AG780" s="87" t="s">
        <v>486</v>
      </c>
      <c r="AH780" s="87" t="s">
        <v>10337</v>
      </c>
      <c r="AI780" s="87" t="s">
        <v>111</v>
      </c>
      <c r="AJ780" s="87" t="s">
        <v>204</v>
      </c>
      <c r="AK780" s="88"/>
      <c r="AL780" s="83" t="s">
        <v>107</v>
      </c>
      <c r="AM780" s="89" t="s">
        <v>454</v>
      </c>
      <c r="AN780" s="90" t="s">
        <v>416</v>
      </c>
      <c r="AO780" s="91" t="s">
        <v>642</v>
      </c>
      <c r="AP780" s="90">
        <v>8.3333333333332096</v>
      </c>
      <c r="AQ780" s="92" t="s">
        <v>102</v>
      </c>
      <c r="AR780" s="93" t="s">
        <v>102</v>
      </c>
      <c r="AS780" s="93" t="s">
        <v>102</v>
      </c>
      <c r="AT780" s="93" t="s">
        <v>102</v>
      </c>
      <c r="AU780" s="210" t="s">
        <v>644</v>
      </c>
      <c r="AV780" s="93" t="s">
        <v>185</v>
      </c>
      <c r="AW780" s="94" t="s">
        <v>102</v>
      </c>
      <c r="AX780" s="93" t="s">
        <v>183</v>
      </c>
      <c r="AY780" s="95" t="s">
        <v>111</v>
      </c>
      <c r="AZ780" s="93" t="s">
        <v>102</v>
      </c>
      <c r="BA780" s="93" t="s">
        <v>102</v>
      </c>
      <c r="BB780" s="93" t="s">
        <v>102</v>
      </c>
      <c r="BC780" s="93" t="s">
        <v>102</v>
      </c>
      <c r="BD780" s="96" t="s">
        <v>102</v>
      </c>
      <c r="BE780" s="90">
        <v>-379.16666666666703</v>
      </c>
      <c r="BF780" s="93" t="s">
        <v>102</v>
      </c>
      <c r="BG780" s="93" t="s">
        <v>102</v>
      </c>
      <c r="BH780" s="93" t="s">
        <v>102</v>
      </c>
      <c r="BI780" s="93" t="s">
        <v>102</v>
      </c>
      <c r="BJ780" s="210" t="s">
        <v>642</v>
      </c>
      <c r="BK780" s="93" t="s">
        <v>192</v>
      </c>
      <c r="BL780" s="97" t="s">
        <v>102</v>
      </c>
      <c r="BM780" s="93" t="s">
        <v>183</v>
      </c>
      <c r="BN780" s="93" t="s">
        <v>106</v>
      </c>
      <c r="BO780" s="93" t="s">
        <v>102</v>
      </c>
      <c r="BP780" s="98" t="s">
        <v>102</v>
      </c>
      <c r="BQ780" s="93" t="s">
        <v>102</v>
      </c>
      <c r="BR780" s="93" t="s">
        <v>102</v>
      </c>
      <c r="BS780" s="93" t="s">
        <v>102</v>
      </c>
      <c r="BT780" s="99" t="s">
        <v>591</v>
      </c>
      <c r="BU780" s="100" t="s">
        <v>11922</v>
      </c>
      <c r="BV780" s="101" t="s">
        <v>471</v>
      </c>
      <c r="BW780" s="136"/>
      <c r="BX780" s="103" t="s">
        <v>565</v>
      </c>
      <c r="BY780" s="104" t="s">
        <v>190</v>
      </c>
      <c r="BZ780" s="136"/>
      <c r="CA780" s="83" t="s">
        <v>599</v>
      </c>
      <c r="CB780" s="106" t="s">
        <v>647</v>
      </c>
      <c r="CC780" s="106" t="s">
        <v>11923</v>
      </c>
      <c r="CD780" s="107"/>
      <c r="CE780" s="108" t="s">
        <v>107</v>
      </c>
      <c r="CF780" s="108" t="s">
        <v>107</v>
      </c>
      <c r="CG780" s="109"/>
      <c r="CH780" s="110" t="s">
        <v>107</v>
      </c>
      <c r="CI780" s="111"/>
      <c r="CJ780" s="112">
        <v>6710</v>
      </c>
      <c r="CK780" s="113">
        <v>86</v>
      </c>
      <c r="CL780" s="114" t="s">
        <v>134</v>
      </c>
      <c r="CM780" s="114" t="s">
        <v>108</v>
      </c>
      <c r="CN780" s="114"/>
      <c r="CO780" s="115" t="s">
        <v>102</v>
      </c>
      <c r="CP780" s="115" t="s">
        <v>102</v>
      </c>
      <c r="CQ780" s="115" t="s">
        <v>102</v>
      </c>
      <c r="CR780" s="115" t="s">
        <v>102</v>
      </c>
      <c r="CS780" s="116"/>
      <c r="CT780" s="117" t="s">
        <v>109</v>
      </c>
      <c r="CU780" s="117" t="s">
        <v>109</v>
      </c>
      <c r="CV780" s="83">
        <v>776</v>
      </c>
      <c r="CW780" s="83" t="s">
        <v>108</v>
      </c>
      <c r="CX780" s="83">
        <v>776</v>
      </c>
      <c r="CY780" s="83" t="s">
        <v>108</v>
      </c>
      <c r="CZ780" s="83">
        <v>7104</v>
      </c>
      <c r="DA780" s="83" t="s">
        <v>419</v>
      </c>
      <c r="DB780" s="83" t="s">
        <v>130</v>
      </c>
      <c r="DC780" s="83" t="s">
        <v>499</v>
      </c>
      <c r="DD780" s="83">
        <v>1825</v>
      </c>
      <c r="DE780" s="83" t="s">
        <v>444</v>
      </c>
      <c r="DF780" s="83" t="s">
        <v>130</v>
      </c>
      <c r="DG780" s="83" t="s">
        <v>499</v>
      </c>
      <c r="DH780" s="83"/>
      <c r="DI780" s="83">
        <v>0</v>
      </c>
      <c r="DJ780" s="83">
        <v>1</v>
      </c>
      <c r="DK780" s="83">
        <v>0</v>
      </c>
      <c r="DL780" s="83">
        <v>0</v>
      </c>
      <c r="DM780" s="83">
        <v>0</v>
      </c>
      <c r="DN780" s="83">
        <v>0</v>
      </c>
      <c r="DO780" s="83">
        <v>0</v>
      </c>
      <c r="DP780" s="83">
        <v>0</v>
      </c>
      <c r="DQ780" s="83">
        <v>0</v>
      </c>
      <c r="DR780" s="83">
        <v>0</v>
      </c>
      <c r="DS780" s="83">
        <v>0</v>
      </c>
      <c r="DT780" s="83">
        <v>3</v>
      </c>
      <c r="DU780" s="83">
        <v>3</v>
      </c>
      <c r="DV780" s="83">
        <v>0</v>
      </c>
      <c r="DW780" s="83">
        <v>0</v>
      </c>
      <c r="DX780" s="83">
        <v>3</v>
      </c>
      <c r="DY780" s="85">
        <v>44422</v>
      </c>
      <c r="DZ780" s="83" t="s">
        <v>4827</v>
      </c>
      <c r="EA780" s="83" t="s">
        <v>102</v>
      </c>
      <c r="EB780" s="83" t="s">
        <v>482</v>
      </c>
      <c r="EC780" s="83">
        <v>776</v>
      </c>
      <c r="ED780" s="83" t="s">
        <v>483</v>
      </c>
      <c r="EE780" s="83">
        <v>1</v>
      </c>
      <c r="EF780" s="83">
        <v>0</v>
      </c>
      <c r="EG780" s="83">
        <v>0</v>
      </c>
      <c r="EH780" s="83" t="s">
        <v>109</v>
      </c>
      <c r="EI780" s="83" t="s">
        <v>108</v>
      </c>
      <c r="EJ780" s="83" t="s">
        <v>583</v>
      </c>
      <c r="EK780" s="83">
        <v>0</v>
      </c>
      <c r="EL780" s="83">
        <v>0</v>
      </c>
      <c r="EM780" s="83">
        <v>1</v>
      </c>
      <c r="EN780" s="83" t="s">
        <v>497</v>
      </c>
      <c r="EO780" s="83"/>
      <c r="EP780" s="83" t="s">
        <v>436</v>
      </c>
      <c r="EQ780" s="136">
        <v>1</v>
      </c>
      <c r="ER780" s="136">
        <v>1</v>
      </c>
      <c r="ES780" s="136">
        <v>1</v>
      </c>
      <c r="ET780" s="136">
        <v>1</v>
      </c>
      <c r="EU780" s="215" t="s">
        <v>269</v>
      </c>
      <c r="EV780" s="136">
        <v>1</v>
      </c>
      <c r="EW780" s="136">
        <v>1</v>
      </c>
      <c r="EX780" s="136">
        <v>1</v>
      </c>
      <c r="EY780" s="136">
        <v>1</v>
      </c>
      <c r="EZ780" s="136">
        <v>1</v>
      </c>
      <c r="FP780" s="215" t="s">
        <v>592</v>
      </c>
      <c r="FQ780" s="136" t="b">
        <v>1</v>
      </c>
      <c r="FR780" s="136" t="b">
        <v>1</v>
      </c>
      <c r="FS780" s="136" t="b">
        <v>1</v>
      </c>
      <c r="FT780" s="136" t="b">
        <v>1</v>
      </c>
      <c r="FX780" s="215" t="s">
        <v>269</v>
      </c>
    </row>
    <row r="781" spans="1:180" ht="60" customHeight="1" x14ac:dyDescent="0.55000000000000004">
      <c r="A781" s="83" t="s">
        <v>130</v>
      </c>
      <c r="B781" s="83" t="s">
        <v>98</v>
      </c>
      <c r="C781" s="136">
        <v>925661</v>
      </c>
      <c r="D781" s="207" t="s">
        <v>629</v>
      </c>
      <c r="E781" s="208" t="s">
        <v>634</v>
      </c>
      <c r="F781" s="83" t="s">
        <v>108</v>
      </c>
      <c r="G781" s="85">
        <v>26341</v>
      </c>
      <c r="H781" s="83" t="s">
        <v>102</v>
      </c>
      <c r="I781" s="85">
        <v>34633</v>
      </c>
      <c r="J781" s="83" t="s">
        <v>228</v>
      </c>
      <c r="K781" s="216">
        <v>878147464751</v>
      </c>
      <c r="L781" s="83" t="s">
        <v>191</v>
      </c>
      <c r="M781" s="85">
        <v>43642</v>
      </c>
      <c r="N781" s="83">
        <v>-3186.6666666666702</v>
      </c>
      <c r="O781" s="83" t="s">
        <v>193</v>
      </c>
      <c r="P781" s="83" t="s">
        <v>181</v>
      </c>
      <c r="Q781" s="208" t="s">
        <v>8152</v>
      </c>
      <c r="R781" s="83" t="s">
        <v>102</v>
      </c>
      <c r="S781" s="83" t="s">
        <v>102</v>
      </c>
      <c r="T781" s="83" t="s">
        <v>131</v>
      </c>
      <c r="U781" s="83" t="s">
        <v>10338</v>
      </c>
      <c r="V781" s="83" t="s">
        <v>104</v>
      </c>
      <c r="W781" s="83" t="s">
        <v>105</v>
      </c>
      <c r="X781" s="86" t="s">
        <v>8152</v>
      </c>
      <c r="Y781" s="87" t="s">
        <v>102</v>
      </c>
      <c r="Z781" s="87" t="s">
        <v>102</v>
      </c>
      <c r="AA781" s="87" t="s">
        <v>131</v>
      </c>
      <c r="AB781" s="87" t="s">
        <v>10338</v>
      </c>
      <c r="AC781" s="87" t="s">
        <v>104</v>
      </c>
      <c r="AD781" s="87" t="s">
        <v>105</v>
      </c>
      <c r="AE781" s="87" t="s">
        <v>106</v>
      </c>
      <c r="AF781" s="86" t="s">
        <v>8152</v>
      </c>
      <c r="AG781" s="87" t="s">
        <v>177</v>
      </c>
      <c r="AH781" s="87" t="s">
        <v>10338</v>
      </c>
      <c r="AI781" s="87" t="s">
        <v>104</v>
      </c>
      <c r="AJ781" s="87" t="s">
        <v>204</v>
      </c>
      <c r="AK781" s="88"/>
      <c r="AL781" s="83" t="s">
        <v>107</v>
      </c>
      <c r="AM781" s="89" t="s">
        <v>454</v>
      </c>
      <c r="AN781" s="90" t="s">
        <v>416</v>
      </c>
      <c r="AO781" s="91" t="s">
        <v>643</v>
      </c>
      <c r="AP781" s="90">
        <v>8.3333333333332096</v>
      </c>
      <c r="AQ781" s="92" t="s">
        <v>102</v>
      </c>
      <c r="AR781" s="93" t="s">
        <v>102</v>
      </c>
      <c r="AS781" s="93" t="s">
        <v>102</v>
      </c>
      <c r="AT781" s="93" t="s">
        <v>102</v>
      </c>
      <c r="AU781" s="210" t="s">
        <v>645</v>
      </c>
      <c r="AV781" s="93" t="s">
        <v>185</v>
      </c>
      <c r="AW781" s="94" t="s">
        <v>102</v>
      </c>
      <c r="AX781" s="93" t="s">
        <v>105</v>
      </c>
      <c r="AY781" s="95" t="s">
        <v>104</v>
      </c>
      <c r="AZ781" s="93" t="s">
        <v>102</v>
      </c>
      <c r="BA781" s="93" t="s">
        <v>102</v>
      </c>
      <c r="BB781" s="93" t="s">
        <v>102</v>
      </c>
      <c r="BC781" s="93" t="s">
        <v>102</v>
      </c>
      <c r="BD781" s="96" t="s">
        <v>102</v>
      </c>
      <c r="BE781" s="90">
        <v>-379.66666666666703</v>
      </c>
      <c r="BF781" s="93" t="s">
        <v>102</v>
      </c>
      <c r="BG781" s="93" t="s">
        <v>102</v>
      </c>
      <c r="BH781" s="93" t="s">
        <v>102</v>
      </c>
      <c r="BI781" s="93" t="s">
        <v>102</v>
      </c>
      <c r="BJ781" s="210" t="s">
        <v>643</v>
      </c>
      <c r="BK781" s="93" t="s">
        <v>196</v>
      </c>
      <c r="BL781" s="97" t="s">
        <v>102</v>
      </c>
      <c r="BM781" s="93" t="s">
        <v>105</v>
      </c>
      <c r="BN781" s="93" t="s">
        <v>596</v>
      </c>
      <c r="BO781" s="93" t="s">
        <v>102</v>
      </c>
      <c r="BP781" s="98" t="s">
        <v>102</v>
      </c>
      <c r="BQ781" s="93" t="s">
        <v>102</v>
      </c>
      <c r="BR781" s="93" t="s">
        <v>102</v>
      </c>
      <c r="BS781" s="93" t="s">
        <v>102</v>
      </c>
      <c r="BT781" s="99" t="s">
        <v>591</v>
      </c>
      <c r="BU781" s="100" t="s">
        <v>11924</v>
      </c>
      <c r="BV781" s="101" t="s">
        <v>471</v>
      </c>
      <c r="BW781" s="136"/>
      <c r="BX781" s="103" t="s">
        <v>565</v>
      </c>
      <c r="BY781" s="104" t="s">
        <v>190</v>
      </c>
      <c r="BZ781" s="136"/>
      <c r="CA781" s="83" t="s">
        <v>599</v>
      </c>
      <c r="CB781" s="106" t="s">
        <v>647</v>
      </c>
      <c r="CC781" s="106" t="s">
        <v>11925</v>
      </c>
      <c r="CD781" s="107"/>
      <c r="CE781" s="108" t="s">
        <v>107</v>
      </c>
      <c r="CF781" s="108" t="s">
        <v>107</v>
      </c>
      <c r="CG781" s="109"/>
      <c r="CH781" s="110" t="s">
        <v>107</v>
      </c>
      <c r="CI781" s="111"/>
      <c r="CJ781" s="112">
        <v>6710</v>
      </c>
      <c r="CK781" s="113">
        <v>86</v>
      </c>
      <c r="CL781" s="114" t="s">
        <v>134</v>
      </c>
      <c r="CM781" s="114" t="s">
        <v>108</v>
      </c>
      <c r="CN781" s="114"/>
      <c r="CO781" s="115" t="s">
        <v>102</v>
      </c>
      <c r="CP781" s="115" t="s">
        <v>102</v>
      </c>
      <c r="CQ781" s="115" t="s">
        <v>102</v>
      </c>
      <c r="CR781" s="115" t="s">
        <v>102</v>
      </c>
      <c r="CS781" s="116"/>
      <c r="CT781" s="117" t="s">
        <v>109</v>
      </c>
      <c r="CU781" s="117" t="s">
        <v>109</v>
      </c>
      <c r="CV781" s="83">
        <v>777</v>
      </c>
      <c r="CW781" s="83" t="s">
        <v>108</v>
      </c>
      <c r="CX781" s="83">
        <v>777</v>
      </c>
      <c r="CY781" s="83" t="s">
        <v>108</v>
      </c>
      <c r="CZ781" s="83">
        <v>7105</v>
      </c>
      <c r="DA781" s="83" t="s">
        <v>419</v>
      </c>
      <c r="DB781" s="83" t="s">
        <v>130</v>
      </c>
      <c r="DC781" s="83" t="s">
        <v>499</v>
      </c>
      <c r="DD781" s="83">
        <v>1826</v>
      </c>
      <c r="DE781" s="83" t="s">
        <v>444</v>
      </c>
      <c r="DF781" s="83" t="s">
        <v>130</v>
      </c>
      <c r="DG781" s="83" t="s">
        <v>499</v>
      </c>
      <c r="DH781" s="83"/>
      <c r="DI781" s="83">
        <v>0</v>
      </c>
      <c r="DJ781" s="83">
        <v>1</v>
      </c>
      <c r="DK781" s="83">
        <v>0</v>
      </c>
      <c r="DL781" s="83">
        <v>0</v>
      </c>
      <c r="DM781" s="83">
        <v>0</v>
      </c>
      <c r="DN781" s="83">
        <v>0</v>
      </c>
      <c r="DO781" s="83">
        <v>0</v>
      </c>
      <c r="DP781" s="83">
        <v>0</v>
      </c>
      <c r="DQ781" s="83">
        <v>0</v>
      </c>
      <c r="DR781" s="83">
        <v>0</v>
      </c>
      <c r="DS781" s="83">
        <v>0</v>
      </c>
      <c r="DT781" s="83">
        <v>3</v>
      </c>
      <c r="DU781" s="83">
        <v>3</v>
      </c>
      <c r="DV781" s="83">
        <v>0</v>
      </c>
      <c r="DW781" s="83">
        <v>0</v>
      </c>
      <c r="DX781" s="83">
        <v>3</v>
      </c>
      <c r="DY781" s="85">
        <v>44423</v>
      </c>
      <c r="DZ781" s="83" t="s">
        <v>4828</v>
      </c>
      <c r="EA781" s="83" t="s">
        <v>102</v>
      </c>
      <c r="EB781" s="83" t="s">
        <v>482</v>
      </c>
      <c r="EC781" s="83">
        <v>777</v>
      </c>
      <c r="ED781" s="83" t="s">
        <v>483</v>
      </c>
      <c r="EE781" s="83">
        <v>1</v>
      </c>
      <c r="EF781" s="83">
        <v>0</v>
      </c>
      <c r="EG781" s="83">
        <v>0</v>
      </c>
      <c r="EH781" s="83" t="s">
        <v>109</v>
      </c>
      <c r="EI781" s="83" t="s">
        <v>108</v>
      </c>
      <c r="EJ781" s="83" t="s">
        <v>583</v>
      </c>
      <c r="EK781" s="83">
        <v>0</v>
      </c>
      <c r="EL781" s="83">
        <v>0</v>
      </c>
      <c r="EM781" s="83">
        <v>1</v>
      </c>
      <c r="EN781" s="83" t="s">
        <v>497</v>
      </c>
      <c r="EO781" s="83"/>
      <c r="EP781" s="83" t="s">
        <v>436</v>
      </c>
      <c r="EQ781" s="136">
        <v>1</v>
      </c>
      <c r="ER781" s="136">
        <v>1</v>
      </c>
      <c r="ES781" s="136">
        <v>1</v>
      </c>
      <c r="ET781" s="136">
        <v>1</v>
      </c>
      <c r="EU781" s="215" t="s">
        <v>269</v>
      </c>
      <c r="EV781" s="136">
        <v>1</v>
      </c>
      <c r="EW781" s="136">
        <v>1</v>
      </c>
      <c r="EX781" s="136">
        <v>1</v>
      </c>
      <c r="EY781" s="136">
        <v>1</v>
      </c>
      <c r="EZ781" s="136">
        <v>1</v>
      </c>
      <c r="FP781" s="215" t="s">
        <v>592</v>
      </c>
      <c r="FQ781" s="136" t="b">
        <v>1</v>
      </c>
      <c r="FR781" s="136" t="b">
        <v>1</v>
      </c>
      <c r="FS781" s="136" t="b">
        <v>1</v>
      </c>
      <c r="FT781" s="136" t="b">
        <v>1</v>
      </c>
      <c r="FX781" s="215" t="s">
        <v>269</v>
      </c>
    </row>
    <row r="782" spans="1:180" ht="60" customHeight="1" x14ac:dyDescent="0.55000000000000004">
      <c r="A782" s="83" t="s">
        <v>130</v>
      </c>
      <c r="B782" s="83" t="s">
        <v>98</v>
      </c>
      <c r="C782" s="136">
        <v>293833</v>
      </c>
      <c r="D782" s="207" t="s">
        <v>627</v>
      </c>
      <c r="E782" s="208" t="s">
        <v>630</v>
      </c>
      <c r="F782" s="83" t="s">
        <v>108</v>
      </c>
      <c r="G782" s="85">
        <v>20621</v>
      </c>
      <c r="H782" s="83" t="s">
        <v>102</v>
      </c>
      <c r="I782" s="85">
        <v>39794</v>
      </c>
      <c r="J782" s="83" t="s">
        <v>228</v>
      </c>
      <c r="K782" s="216">
        <v>586750567304</v>
      </c>
      <c r="L782" s="83" t="s">
        <v>191</v>
      </c>
      <c r="M782" s="85">
        <v>43631</v>
      </c>
      <c r="N782" s="83">
        <v>-3191.6666666666702</v>
      </c>
      <c r="O782" s="83" t="s">
        <v>180</v>
      </c>
      <c r="P782" s="83" t="s">
        <v>181</v>
      </c>
      <c r="Q782" s="208" t="s">
        <v>8156</v>
      </c>
      <c r="R782" s="83" t="s">
        <v>102</v>
      </c>
      <c r="S782" s="83" t="s">
        <v>102</v>
      </c>
      <c r="T782" s="83" t="s">
        <v>199</v>
      </c>
      <c r="U782" s="83" t="s">
        <v>10339</v>
      </c>
      <c r="V782" s="83" t="s">
        <v>104</v>
      </c>
      <c r="W782" s="83" t="s">
        <v>105</v>
      </c>
      <c r="X782" s="86" t="s">
        <v>8156</v>
      </c>
      <c r="Y782" s="87" t="s">
        <v>102</v>
      </c>
      <c r="Z782" s="87" t="s">
        <v>102</v>
      </c>
      <c r="AA782" s="87" t="s">
        <v>199</v>
      </c>
      <c r="AB782" s="87" t="s">
        <v>10339</v>
      </c>
      <c r="AC782" s="87" t="s">
        <v>104</v>
      </c>
      <c r="AD782" s="87" t="s">
        <v>105</v>
      </c>
      <c r="AE782" s="87" t="s">
        <v>106</v>
      </c>
      <c r="AF782" s="86" t="s">
        <v>8156</v>
      </c>
      <c r="AG782" s="87" t="s">
        <v>489</v>
      </c>
      <c r="AH782" s="87" t="s">
        <v>10340</v>
      </c>
      <c r="AI782" s="87" t="s">
        <v>104</v>
      </c>
      <c r="AJ782" s="87" t="s">
        <v>204</v>
      </c>
      <c r="AK782" s="88"/>
      <c r="AL782" s="83" t="s">
        <v>107</v>
      </c>
      <c r="AM782" s="89" t="s">
        <v>454</v>
      </c>
      <c r="AN782" s="90" t="s">
        <v>416</v>
      </c>
      <c r="AO782" s="91" t="s">
        <v>641</v>
      </c>
      <c r="AP782" s="90">
        <v>8.3333333333332096</v>
      </c>
      <c r="AQ782" s="92" t="s">
        <v>211</v>
      </c>
      <c r="AR782" s="93" t="s">
        <v>102</v>
      </c>
      <c r="AS782" s="93" t="s">
        <v>102</v>
      </c>
      <c r="AT782" s="93" t="s">
        <v>102</v>
      </c>
      <c r="AU782" s="210" t="s">
        <v>641</v>
      </c>
      <c r="AV782" s="93" t="s">
        <v>192</v>
      </c>
      <c r="AW782" s="94" t="s">
        <v>102</v>
      </c>
      <c r="AX782" s="93" t="s">
        <v>105</v>
      </c>
      <c r="AY782" s="95" t="s">
        <v>188</v>
      </c>
      <c r="AZ782" s="93" t="s">
        <v>102</v>
      </c>
      <c r="BA782" s="93" t="s">
        <v>10341</v>
      </c>
      <c r="BB782" s="93" t="s">
        <v>102</v>
      </c>
      <c r="BC782" s="93" t="s">
        <v>102</v>
      </c>
      <c r="BD782" s="96" t="s">
        <v>102</v>
      </c>
      <c r="BE782" s="90">
        <v>-380.16666666666703</v>
      </c>
      <c r="BF782" s="93" t="s">
        <v>211</v>
      </c>
      <c r="BG782" s="93" t="s">
        <v>102</v>
      </c>
      <c r="BH782" s="93" t="s">
        <v>102</v>
      </c>
      <c r="BI782" s="93" t="s">
        <v>102</v>
      </c>
      <c r="BJ782" s="210" t="s">
        <v>646</v>
      </c>
      <c r="BK782" s="93" t="s">
        <v>182</v>
      </c>
      <c r="BL782" s="97" t="s">
        <v>102</v>
      </c>
      <c r="BM782" s="93" t="s">
        <v>105</v>
      </c>
      <c r="BN782" s="93" t="s">
        <v>104</v>
      </c>
      <c r="BO782" s="93" t="s">
        <v>102</v>
      </c>
      <c r="BP782" s="98">
        <v>20180466</v>
      </c>
      <c r="BQ782" s="93" t="s">
        <v>102</v>
      </c>
      <c r="BR782" s="93" t="s">
        <v>102</v>
      </c>
      <c r="BS782" s="93" t="s">
        <v>102</v>
      </c>
      <c r="BT782" s="99" t="s">
        <v>591</v>
      </c>
      <c r="BU782" s="100" t="s">
        <v>11926</v>
      </c>
      <c r="BV782" s="101" t="s">
        <v>471</v>
      </c>
      <c r="BW782" s="136"/>
      <c r="BX782" s="103" t="s">
        <v>565</v>
      </c>
      <c r="BY782" s="104" t="s">
        <v>190</v>
      </c>
      <c r="BZ782" s="136"/>
      <c r="CA782" s="83" t="s">
        <v>599</v>
      </c>
      <c r="CB782" s="106" t="s">
        <v>647</v>
      </c>
      <c r="CC782" s="106" t="s">
        <v>11927</v>
      </c>
      <c r="CD782" s="107"/>
      <c r="CE782" s="108" t="s">
        <v>107</v>
      </c>
      <c r="CF782" s="108" t="s">
        <v>107</v>
      </c>
      <c r="CG782" s="109"/>
      <c r="CH782" s="110" t="s">
        <v>107</v>
      </c>
      <c r="CI782" s="111"/>
      <c r="CJ782" s="112">
        <v>6710</v>
      </c>
      <c r="CK782" s="113">
        <v>86</v>
      </c>
      <c r="CL782" s="114" t="s">
        <v>134</v>
      </c>
      <c r="CM782" s="114" t="s">
        <v>108</v>
      </c>
      <c r="CN782" s="114"/>
      <c r="CO782" s="115" t="s">
        <v>102</v>
      </c>
      <c r="CP782" s="115" t="s">
        <v>102</v>
      </c>
      <c r="CQ782" s="115" t="s">
        <v>102</v>
      </c>
      <c r="CR782" s="115" t="s">
        <v>102</v>
      </c>
      <c r="CS782" s="116"/>
      <c r="CT782" s="117" t="s">
        <v>109</v>
      </c>
      <c r="CU782" s="117" t="s">
        <v>109</v>
      </c>
      <c r="CV782" s="83">
        <v>778</v>
      </c>
      <c r="CW782" s="83" t="s">
        <v>108</v>
      </c>
      <c r="CX782" s="83">
        <v>778</v>
      </c>
      <c r="CY782" s="83" t="s">
        <v>108</v>
      </c>
      <c r="CZ782" s="83">
        <v>7106</v>
      </c>
      <c r="DA782" s="83" t="s">
        <v>419</v>
      </c>
      <c r="DB782" s="83" t="s">
        <v>130</v>
      </c>
      <c r="DC782" s="83" t="s">
        <v>499</v>
      </c>
      <c r="DD782" s="83">
        <v>1827</v>
      </c>
      <c r="DE782" s="83" t="s">
        <v>444</v>
      </c>
      <c r="DF782" s="83" t="s">
        <v>130</v>
      </c>
      <c r="DG782" s="83" t="s">
        <v>499</v>
      </c>
      <c r="DH782" s="83"/>
      <c r="DI782" s="83">
        <v>0</v>
      </c>
      <c r="DJ782" s="83">
        <v>1</v>
      </c>
      <c r="DK782" s="83">
        <v>0</v>
      </c>
      <c r="DL782" s="83">
        <v>0</v>
      </c>
      <c r="DM782" s="83">
        <v>0</v>
      </c>
      <c r="DN782" s="83">
        <v>0</v>
      </c>
      <c r="DO782" s="83">
        <v>0</v>
      </c>
      <c r="DP782" s="83">
        <v>0</v>
      </c>
      <c r="DQ782" s="83">
        <v>0</v>
      </c>
      <c r="DR782" s="83">
        <v>0</v>
      </c>
      <c r="DS782" s="83">
        <v>0</v>
      </c>
      <c r="DT782" s="83">
        <v>3</v>
      </c>
      <c r="DU782" s="83">
        <v>3</v>
      </c>
      <c r="DV782" s="83">
        <v>0</v>
      </c>
      <c r="DW782" s="83">
        <v>0</v>
      </c>
      <c r="DX782" s="83">
        <v>3</v>
      </c>
      <c r="DY782" s="85">
        <v>44424</v>
      </c>
      <c r="DZ782" s="83" t="s">
        <v>4829</v>
      </c>
      <c r="EA782" s="83" t="s">
        <v>102</v>
      </c>
      <c r="EB782" s="83" t="s">
        <v>482</v>
      </c>
      <c r="EC782" s="83">
        <v>778</v>
      </c>
      <c r="ED782" s="83" t="s">
        <v>483</v>
      </c>
      <c r="EE782" s="83">
        <v>1</v>
      </c>
      <c r="EF782" s="83">
        <v>0</v>
      </c>
      <c r="EG782" s="83">
        <v>0</v>
      </c>
      <c r="EH782" s="83" t="s">
        <v>109</v>
      </c>
      <c r="EI782" s="83" t="s">
        <v>108</v>
      </c>
      <c r="EJ782" s="83" t="s">
        <v>583</v>
      </c>
      <c r="EK782" s="83">
        <v>0</v>
      </c>
      <c r="EL782" s="83">
        <v>0</v>
      </c>
      <c r="EM782" s="83">
        <v>1</v>
      </c>
      <c r="EN782" s="83" t="s">
        <v>497</v>
      </c>
      <c r="EO782" s="83"/>
      <c r="EP782" s="83" t="s">
        <v>436</v>
      </c>
      <c r="EQ782" s="136">
        <v>1</v>
      </c>
      <c r="ER782" s="136">
        <v>1</v>
      </c>
      <c r="ES782" s="136">
        <v>1</v>
      </c>
      <c r="ET782" s="136">
        <v>1</v>
      </c>
      <c r="EU782" s="215" t="s">
        <v>269</v>
      </c>
      <c r="EV782" s="136">
        <v>1</v>
      </c>
      <c r="EW782" s="136">
        <v>1</v>
      </c>
      <c r="EX782" s="136">
        <v>1</v>
      </c>
      <c r="EY782" s="136">
        <v>1</v>
      </c>
      <c r="EZ782" s="136">
        <v>1</v>
      </c>
      <c r="FP782" s="215" t="s">
        <v>592</v>
      </c>
      <c r="FQ782" s="136" t="b">
        <v>1</v>
      </c>
      <c r="FR782" s="136" t="b">
        <v>1</v>
      </c>
      <c r="FS782" s="136" t="b">
        <v>1</v>
      </c>
      <c r="FT782" s="136" t="b">
        <v>1</v>
      </c>
      <c r="FX782" s="215" t="s">
        <v>269</v>
      </c>
    </row>
    <row r="783" spans="1:180" ht="60" customHeight="1" x14ac:dyDescent="0.55000000000000004">
      <c r="A783" s="83" t="s">
        <v>130</v>
      </c>
      <c r="B783" s="83" t="s">
        <v>98</v>
      </c>
      <c r="C783" s="136">
        <v>785727</v>
      </c>
      <c r="D783" s="207" t="s">
        <v>628</v>
      </c>
      <c r="E783" s="208" t="s">
        <v>633</v>
      </c>
      <c r="F783" s="83" t="s">
        <v>108</v>
      </c>
      <c r="G783" s="85">
        <v>22744</v>
      </c>
      <c r="H783" s="83" t="s">
        <v>102</v>
      </c>
      <c r="I783" s="85">
        <v>39772</v>
      </c>
      <c r="J783" s="83" t="s">
        <v>228</v>
      </c>
      <c r="K783" s="216">
        <v>908064707127</v>
      </c>
      <c r="L783" s="83" t="s">
        <v>191</v>
      </c>
      <c r="M783" s="85">
        <v>43619</v>
      </c>
      <c r="N783" s="83">
        <v>-3196.6666666666702</v>
      </c>
      <c r="O783" s="83" t="s">
        <v>193</v>
      </c>
      <c r="P783" s="83" t="s">
        <v>181</v>
      </c>
      <c r="Q783" s="208" t="s">
        <v>8160</v>
      </c>
      <c r="R783" s="83" t="s">
        <v>102</v>
      </c>
      <c r="S783" s="83" t="s">
        <v>102</v>
      </c>
      <c r="T783" s="83" t="s">
        <v>133</v>
      </c>
      <c r="U783" s="83" t="s">
        <v>10342</v>
      </c>
      <c r="V783" s="83" t="s">
        <v>111</v>
      </c>
      <c r="W783" s="83" t="s">
        <v>105</v>
      </c>
      <c r="X783" s="86" t="s">
        <v>8160</v>
      </c>
      <c r="Y783" s="87" t="s">
        <v>102</v>
      </c>
      <c r="Z783" s="87" t="s">
        <v>102</v>
      </c>
      <c r="AA783" s="87" t="s">
        <v>133</v>
      </c>
      <c r="AB783" s="87" t="s">
        <v>10342</v>
      </c>
      <c r="AC783" s="87" t="s">
        <v>111</v>
      </c>
      <c r="AD783" s="87" t="s">
        <v>105</v>
      </c>
      <c r="AE783" s="87" t="s">
        <v>106</v>
      </c>
      <c r="AF783" s="86" t="s">
        <v>8160</v>
      </c>
      <c r="AG783" s="87" t="s">
        <v>486</v>
      </c>
      <c r="AH783" s="87" t="s">
        <v>10342</v>
      </c>
      <c r="AI783" s="87" t="s">
        <v>111</v>
      </c>
      <c r="AJ783" s="87" t="s">
        <v>204</v>
      </c>
      <c r="AK783" s="88"/>
      <c r="AL783" s="83" t="s">
        <v>107</v>
      </c>
      <c r="AM783" s="89" t="s">
        <v>454</v>
      </c>
      <c r="AN783" s="90" t="s">
        <v>416</v>
      </c>
      <c r="AO783" s="91" t="s">
        <v>642</v>
      </c>
      <c r="AP783" s="90">
        <v>8.3333333333332096</v>
      </c>
      <c r="AQ783" s="92" t="s">
        <v>102</v>
      </c>
      <c r="AR783" s="93" t="s">
        <v>102</v>
      </c>
      <c r="AS783" s="93" t="s">
        <v>102</v>
      </c>
      <c r="AT783" s="93" t="s">
        <v>102</v>
      </c>
      <c r="AU783" s="210" t="s">
        <v>644</v>
      </c>
      <c r="AV783" s="93" t="s">
        <v>185</v>
      </c>
      <c r="AW783" s="94" t="s">
        <v>102</v>
      </c>
      <c r="AX783" s="93" t="s">
        <v>183</v>
      </c>
      <c r="AY783" s="95" t="s">
        <v>111</v>
      </c>
      <c r="AZ783" s="93" t="s">
        <v>102</v>
      </c>
      <c r="BA783" s="93" t="s">
        <v>102</v>
      </c>
      <c r="BB783" s="93" t="s">
        <v>102</v>
      </c>
      <c r="BC783" s="93" t="s">
        <v>102</v>
      </c>
      <c r="BD783" s="96" t="s">
        <v>102</v>
      </c>
      <c r="BE783" s="90">
        <v>-380.66666666666703</v>
      </c>
      <c r="BF783" s="93" t="s">
        <v>102</v>
      </c>
      <c r="BG783" s="93" t="s">
        <v>102</v>
      </c>
      <c r="BH783" s="93" t="s">
        <v>102</v>
      </c>
      <c r="BI783" s="93" t="s">
        <v>102</v>
      </c>
      <c r="BJ783" s="210" t="s">
        <v>642</v>
      </c>
      <c r="BK783" s="93" t="s">
        <v>192</v>
      </c>
      <c r="BL783" s="97" t="s">
        <v>102</v>
      </c>
      <c r="BM783" s="93" t="s">
        <v>183</v>
      </c>
      <c r="BN783" s="93" t="s">
        <v>106</v>
      </c>
      <c r="BO783" s="93" t="s">
        <v>102</v>
      </c>
      <c r="BP783" s="98" t="s">
        <v>102</v>
      </c>
      <c r="BQ783" s="93" t="s">
        <v>102</v>
      </c>
      <c r="BR783" s="93" t="s">
        <v>102</v>
      </c>
      <c r="BS783" s="93" t="s">
        <v>102</v>
      </c>
      <c r="BT783" s="99" t="s">
        <v>591</v>
      </c>
      <c r="BU783" s="100" t="s">
        <v>11928</v>
      </c>
      <c r="BV783" s="101" t="s">
        <v>471</v>
      </c>
      <c r="BW783" s="136"/>
      <c r="BX783" s="103" t="s">
        <v>565</v>
      </c>
      <c r="BY783" s="104" t="s">
        <v>190</v>
      </c>
      <c r="BZ783" s="136"/>
      <c r="CA783" s="83" t="s">
        <v>599</v>
      </c>
      <c r="CB783" s="106" t="s">
        <v>647</v>
      </c>
      <c r="CC783" s="106" t="s">
        <v>11929</v>
      </c>
      <c r="CD783" s="107"/>
      <c r="CE783" s="108" t="s">
        <v>107</v>
      </c>
      <c r="CF783" s="108" t="s">
        <v>107</v>
      </c>
      <c r="CG783" s="109"/>
      <c r="CH783" s="110" t="s">
        <v>107</v>
      </c>
      <c r="CI783" s="111"/>
      <c r="CJ783" s="112">
        <v>6710</v>
      </c>
      <c r="CK783" s="113">
        <v>86</v>
      </c>
      <c r="CL783" s="114" t="s">
        <v>134</v>
      </c>
      <c r="CM783" s="114" t="s">
        <v>108</v>
      </c>
      <c r="CN783" s="114"/>
      <c r="CO783" s="115" t="s">
        <v>102</v>
      </c>
      <c r="CP783" s="115" t="s">
        <v>102</v>
      </c>
      <c r="CQ783" s="115" t="s">
        <v>102</v>
      </c>
      <c r="CR783" s="115" t="s">
        <v>102</v>
      </c>
      <c r="CS783" s="116"/>
      <c r="CT783" s="117" t="s">
        <v>109</v>
      </c>
      <c r="CU783" s="117" t="s">
        <v>109</v>
      </c>
      <c r="CV783" s="83">
        <v>779</v>
      </c>
      <c r="CW783" s="83" t="s">
        <v>108</v>
      </c>
      <c r="CX783" s="83">
        <v>779</v>
      </c>
      <c r="CY783" s="83" t="s">
        <v>108</v>
      </c>
      <c r="CZ783" s="83">
        <v>7107</v>
      </c>
      <c r="DA783" s="83" t="s">
        <v>419</v>
      </c>
      <c r="DB783" s="83" t="s">
        <v>130</v>
      </c>
      <c r="DC783" s="83" t="s">
        <v>499</v>
      </c>
      <c r="DD783" s="83">
        <v>1828</v>
      </c>
      <c r="DE783" s="83" t="s">
        <v>444</v>
      </c>
      <c r="DF783" s="83" t="s">
        <v>130</v>
      </c>
      <c r="DG783" s="83" t="s">
        <v>499</v>
      </c>
      <c r="DH783" s="83"/>
      <c r="DI783" s="83">
        <v>0</v>
      </c>
      <c r="DJ783" s="83">
        <v>1</v>
      </c>
      <c r="DK783" s="83">
        <v>0</v>
      </c>
      <c r="DL783" s="83">
        <v>0</v>
      </c>
      <c r="DM783" s="83">
        <v>0</v>
      </c>
      <c r="DN783" s="83">
        <v>0</v>
      </c>
      <c r="DO783" s="83">
        <v>0</v>
      </c>
      <c r="DP783" s="83">
        <v>0</v>
      </c>
      <c r="DQ783" s="83">
        <v>0</v>
      </c>
      <c r="DR783" s="83">
        <v>0</v>
      </c>
      <c r="DS783" s="83">
        <v>0</v>
      </c>
      <c r="DT783" s="83">
        <v>3</v>
      </c>
      <c r="DU783" s="83">
        <v>3</v>
      </c>
      <c r="DV783" s="83">
        <v>0</v>
      </c>
      <c r="DW783" s="83">
        <v>0</v>
      </c>
      <c r="DX783" s="83">
        <v>3</v>
      </c>
      <c r="DY783" s="85">
        <v>44425</v>
      </c>
      <c r="DZ783" s="83" t="s">
        <v>4830</v>
      </c>
      <c r="EA783" s="83" t="s">
        <v>102</v>
      </c>
      <c r="EB783" s="83" t="s">
        <v>482</v>
      </c>
      <c r="EC783" s="83">
        <v>779</v>
      </c>
      <c r="ED783" s="83" t="s">
        <v>483</v>
      </c>
      <c r="EE783" s="83">
        <v>1</v>
      </c>
      <c r="EF783" s="83">
        <v>0</v>
      </c>
      <c r="EG783" s="83">
        <v>0</v>
      </c>
      <c r="EH783" s="83" t="s">
        <v>109</v>
      </c>
      <c r="EI783" s="83" t="s">
        <v>108</v>
      </c>
      <c r="EJ783" s="83" t="s">
        <v>583</v>
      </c>
      <c r="EK783" s="83">
        <v>0</v>
      </c>
      <c r="EL783" s="83">
        <v>0</v>
      </c>
      <c r="EM783" s="83">
        <v>1</v>
      </c>
      <c r="EN783" s="83" t="s">
        <v>497</v>
      </c>
      <c r="EO783" s="83"/>
      <c r="EP783" s="83" t="s">
        <v>436</v>
      </c>
      <c r="EQ783" s="136">
        <v>1</v>
      </c>
      <c r="ER783" s="136">
        <v>1</v>
      </c>
      <c r="ES783" s="136">
        <v>1</v>
      </c>
      <c r="ET783" s="136">
        <v>1</v>
      </c>
      <c r="EU783" s="215" t="s">
        <v>269</v>
      </c>
      <c r="EV783" s="136">
        <v>1</v>
      </c>
      <c r="EW783" s="136">
        <v>1</v>
      </c>
      <c r="EX783" s="136">
        <v>1</v>
      </c>
      <c r="EY783" s="136">
        <v>1</v>
      </c>
      <c r="EZ783" s="136">
        <v>1</v>
      </c>
      <c r="FP783" s="215" t="s">
        <v>592</v>
      </c>
      <c r="FQ783" s="136" t="b">
        <v>1</v>
      </c>
      <c r="FR783" s="136" t="b">
        <v>1</v>
      </c>
      <c r="FS783" s="136" t="b">
        <v>1</v>
      </c>
      <c r="FT783" s="136" t="b">
        <v>1</v>
      </c>
      <c r="FX783" s="215" t="s">
        <v>269</v>
      </c>
    </row>
    <row r="784" spans="1:180" ht="60" customHeight="1" x14ac:dyDescent="0.55000000000000004">
      <c r="A784" s="83" t="s">
        <v>130</v>
      </c>
      <c r="B784" s="83" t="s">
        <v>98</v>
      </c>
      <c r="C784" s="136">
        <v>681154</v>
      </c>
      <c r="D784" s="207" t="s">
        <v>629</v>
      </c>
      <c r="E784" s="208" t="s">
        <v>634</v>
      </c>
      <c r="F784" s="83" t="s">
        <v>108</v>
      </c>
      <c r="G784" s="85">
        <v>26341</v>
      </c>
      <c r="H784" s="83" t="s">
        <v>102</v>
      </c>
      <c r="I784" s="85">
        <v>34633</v>
      </c>
      <c r="J784" s="83" t="s">
        <v>228</v>
      </c>
      <c r="K784" s="216">
        <v>132082752221</v>
      </c>
      <c r="L784" s="83" t="s">
        <v>191</v>
      </c>
      <c r="M784" s="85">
        <v>43642</v>
      </c>
      <c r="N784" s="83">
        <v>-3201.6666666666702</v>
      </c>
      <c r="O784" s="83" t="s">
        <v>193</v>
      </c>
      <c r="P784" s="83" t="s">
        <v>181</v>
      </c>
      <c r="Q784" s="208" t="s">
        <v>8164</v>
      </c>
      <c r="R784" s="83" t="s">
        <v>102</v>
      </c>
      <c r="S784" s="83" t="s">
        <v>102</v>
      </c>
      <c r="T784" s="83" t="s">
        <v>131</v>
      </c>
      <c r="U784" s="83" t="s">
        <v>10343</v>
      </c>
      <c r="V784" s="83" t="s">
        <v>104</v>
      </c>
      <c r="W784" s="83" t="s">
        <v>105</v>
      </c>
      <c r="X784" s="86" t="s">
        <v>8164</v>
      </c>
      <c r="Y784" s="87" t="s">
        <v>102</v>
      </c>
      <c r="Z784" s="87" t="s">
        <v>102</v>
      </c>
      <c r="AA784" s="87" t="s">
        <v>131</v>
      </c>
      <c r="AB784" s="87" t="s">
        <v>10343</v>
      </c>
      <c r="AC784" s="87" t="s">
        <v>104</v>
      </c>
      <c r="AD784" s="87" t="s">
        <v>105</v>
      </c>
      <c r="AE784" s="87" t="s">
        <v>106</v>
      </c>
      <c r="AF784" s="86" t="s">
        <v>8164</v>
      </c>
      <c r="AG784" s="87" t="s">
        <v>177</v>
      </c>
      <c r="AH784" s="87" t="s">
        <v>10343</v>
      </c>
      <c r="AI784" s="87" t="s">
        <v>104</v>
      </c>
      <c r="AJ784" s="87" t="s">
        <v>204</v>
      </c>
      <c r="AK784" s="88"/>
      <c r="AL784" s="83" t="s">
        <v>107</v>
      </c>
      <c r="AM784" s="89" t="s">
        <v>454</v>
      </c>
      <c r="AN784" s="90" t="s">
        <v>416</v>
      </c>
      <c r="AO784" s="91" t="s">
        <v>643</v>
      </c>
      <c r="AP784" s="90">
        <v>8.3333333333332096</v>
      </c>
      <c r="AQ784" s="92" t="s">
        <v>102</v>
      </c>
      <c r="AR784" s="93" t="s">
        <v>102</v>
      </c>
      <c r="AS784" s="93" t="s">
        <v>102</v>
      </c>
      <c r="AT784" s="93" t="s">
        <v>102</v>
      </c>
      <c r="AU784" s="210" t="s">
        <v>645</v>
      </c>
      <c r="AV784" s="93" t="s">
        <v>185</v>
      </c>
      <c r="AW784" s="94" t="s">
        <v>102</v>
      </c>
      <c r="AX784" s="93" t="s">
        <v>105</v>
      </c>
      <c r="AY784" s="95" t="s">
        <v>104</v>
      </c>
      <c r="AZ784" s="93" t="s">
        <v>102</v>
      </c>
      <c r="BA784" s="93" t="s">
        <v>102</v>
      </c>
      <c r="BB784" s="93" t="s">
        <v>102</v>
      </c>
      <c r="BC784" s="93" t="s">
        <v>102</v>
      </c>
      <c r="BD784" s="96" t="s">
        <v>102</v>
      </c>
      <c r="BE784" s="90">
        <v>-381.16666666666703</v>
      </c>
      <c r="BF784" s="93" t="s">
        <v>102</v>
      </c>
      <c r="BG784" s="93" t="s">
        <v>102</v>
      </c>
      <c r="BH784" s="93" t="s">
        <v>102</v>
      </c>
      <c r="BI784" s="93" t="s">
        <v>102</v>
      </c>
      <c r="BJ784" s="210" t="s">
        <v>643</v>
      </c>
      <c r="BK784" s="93" t="s">
        <v>196</v>
      </c>
      <c r="BL784" s="97" t="s">
        <v>102</v>
      </c>
      <c r="BM784" s="93" t="s">
        <v>105</v>
      </c>
      <c r="BN784" s="93" t="s">
        <v>596</v>
      </c>
      <c r="BO784" s="93" t="s">
        <v>102</v>
      </c>
      <c r="BP784" s="98" t="s">
        <v>102</v>
      </c>
      <c r="BQ784" s="93" t="s">
        <v>102</v>
      </c>
      <c r="BR784" s="93" t="s">
        <v>102</v>
      </c>
      <c r="BS784" s="93" t="s">
        <v>102</v>
      </c>
      <c r="BT784" s="99" t="s">
        <v>591</v>
      </c>
      <c r="BU784" s="100" t="s">
        <v>11930</v>
      </c>
      <c r="BV784" s="101" t="s">
        <v>471</v>
      </c>
      <c r="BW784" s="136"/>
      <c r="BX784" s="103" t="s">
        <v>565</v>
      </c>
      <c r="BY784" s="104" t="s">
        <v>190</v>
      </c>
      <c r="BZ784" s="136"/>
      <c r="CA784" s="83" t="s">
        <v>599</v>
      </c>
      <c r="CB784" s="106" t="s">
        <v>647</v>
      </c>
      <c r="CC784" s="106" t="s">
        <v>11931</v>
      </c>
      <c r="CD784" s="107"/>
      <c r="CE784" s="108" t="s">
        <v>107</v>
      </c>
      <c r="CF784" s="108" t="s">
        <v>107</v>
      </c>
      <c r="CG784" s="109"/>
      <c r="CH784" s="110" t="s">
        <v>107</v>
      </c>
      <c r="CI784" s="111"/>
      <c r="CJ784" s="112">
        <v>6710</v>
      </c>
      <c r="CK784" s="113">
        <v>86</v>
      </c>
      <c r="CL784" s="114" t="s">
        <v>134</v>
      </c>
      <c r="CM784" s="114" t="s">
        <v>108</v>
      </c>
      <c r="CN784" s="114"/>
      <c r="CO784" s="115" t="s">
        <v>102</v>
      </c>
      <c r="CP784" s="115" t="s">
        <v>102</v>
      </c>
      <c r="CQ784" s="115" t="s">
        <v>102</v>
      </c>
      <c r="CR784" s="115" t="s">
        <v>102</v>
      </c>
      <c r="CS784" s="116"/>
      <c r="CT784" s="117" t="s">
        <v>109</v>
      </c>
      <c r="CU784" s="117" t="s">
        <v>109</v>
      </c>
      <c r="CV784" s="83">
        <v>780</v>
      </c>
      <c r="CW784" s="83" t="s">
        <v>108</v>
      </c>
      <c r="CX784" s="83">
        <v>780</v>
      </c>
      <c r="CY784" s="83" t="s">
        <v>108</v>
      </c>
      <c r="CZ784" s="83">
        <v>7108</v>
      </c>
      <c r="DA784" s="83" t="s">
        <v>419</v>
      </c>
      <c r="DB784" s="83" t="s">
        <v>130</v>
      </c>
      <c r="DC784" s="83" t="s">
        <v>499</v>
      </c>
      <c r="DD784" s="83">
        <v>1829</v>
      </c>
      <c r="DE784" s="83" t="s">
        <v>444</v>
      </c>
      <c r="DF784" s="83" t="s">
        <v>130</v>
      </c>
      <c r="DG784" s="83" t="s">
        <v>499</v>
      </c>
      <c r="DH784" s="83"/>
      <c r="DI784" s="83">
        <v>0</v>
      </c>
      <c r="DJ784" s="83">
        <v>1</v>
      </c>
      <c r="DK784" s="83">
        <v>0</v>
      </c>
      <c r="DL784" s="83">
        <v>0</v>
      </c>
      <c r="DM784" s="83">
        <v>0</v>
      </c>
      <c r="DN784" s="83">
        <v>0</v>
      </c>
      <c r="DO784" s="83">
        <v>0</v>
      </c>
      <c r="DP784" s="83">
        <v>0</v>
      </c>
      <c r="DQ784" s="83">
        <v>0</v>
      </c>
      <c r="DR784" s="83">
        <v>0</v>
      </c>
      <c r="DS784" s="83">
        <v>0</v>
      </c>
      <c r="DT784" s="83">
        <v>3</v>
      </c>
      <c r="DU784" s="83">
        <v>3</v>
      </c>
      <c r="DV784" s="83">
        <v>0</v>
      </c>
      <c r="DW784" s="83">
        <v>0</v>
      </c>
      <c r="DX784" s="83">
        <v>3</v>
      </c>
      <c r="DY784" s="85">
        <v>44426</v>
      </c>
      <c r="DZ784" s="83" t="s">
        <v>4831</v>
      </c>
      <c r="EA784" s="83" t="s">
        <v>102</v>
      </c>
      <c r="EB784" s="83" t="s">
        <v>482</v>
      </c>
      <c r="EC784" s="83">
        <v>780</v>
      </c>
      <c r="ED784" s="83" t="s">
        <v>483</v>
      </c>
      <c r="EE784" s="83">
        <v>1</v>
      </c>
      <c r="EF784" s="83">
        <v>0</v>
      </c>
      <c r="EG784" s="83">
        <v>0</v>
      </c>
      <c r="EH784" s="83" t="s">
        <v>109</v>
      </c>
      <c r="EI784" s="83" t="s">
        <v>108</v>
      </c>
      <c r="EJ784" s="83" t="s">
        <v>583</v>
      </c>
      <c r="EK784" s="83">
        <v>0</v>
      </c>
      <c r="EL784" s="83">
        <v>0</v>
      </c>
      <c r="EM784" s="83">
        <v>1</v>
      </c>
      <c r="EN784" s="83" t="s">
        <v>497</v>
      </c>
      <c r="EO784" s="83"/>
      <c r="EP784" s="83" t="s">
        <v>436</v>
      </c>
      <c r="EQ784" s="136">
        <v>1</v>
      </c>
      <c r="ER784" s="136">
        <v>1</v>
      </c>
      <c r="ES784" s="136">
        <v>1</v>
      </c>
      <c r="ET784" s="136">
        <v>1</v>
      </c>
      <c r="EU784" s="215" t="s">
        <v>269</v>
      </c>
      <c r="EV784" s="136">
        <v>1</v>
      </c>
      <c r="EW784" s="136">
        <v>1</v>
      </c>
      <c r="EX784" s="136">
        <v>1</v>
      </c>
      <c r="EY784" s="136">
        <v>1</v>
      </c>
      <c r="EZ784" s="136">
        <v>1</v>
      </c>
      <c r="FP784" s="215" t="s">
        <v>592</v>
      </c>
      <c r="FQ784" s="136" t="b">
        <v>1</v>
      </c>
      <c r="FR784" s="136" t="b">
        <v>1</v>
      </c>
      <c r="FS784" s="136" t="b">
        <v>1</v>
      </c>
      <c r="FT784" s="136" t="b">
        <v>1</v>
      </c>
      <c r="FX784" s="215" t="s">
        <v>269</v>
      </c>
    </row>
    <row r="785" spans="1:180" ht="60" customHeight="1" x14ac:dyDescent="0.55000000000000004">
      <c r="A785" s="83" t="s">
        <v>130</v>
      </c>
      <c r="B785" s="83" t="s">
        <v>98</v>
      </c>
      <c r="C785" s="136">
        <v>983383</v>
      </c>
      <c r="D785" s="207" t="s">
        <v>627</v>
      </c>
      <c r="E785" s="208" t="s">
        <v>630</v>
      </c>
      <c r="F785" s="83" t="s">
        <v>108</v>
      </c>
      <c r="G785" s="85">
        <v>20621</v>
      </c>
      <c r="H785" s="83" t="s">
        <v>102</v>
      </c>
      <c r="I785" s="85">
        <v>39794</v>
      </c>
      <c r="J785" s="83" t="s">
        <v>228</v>
      </c>
      <c r="K785" s="216">
        <v>245967884873</v>
      </c>
      <c r="L785" s="83" t="s">
        <v>191</v>
      </c>
      <c r="M785" s="85">
        <v>43631</v>
      </c>
      <c r="N785" s="83">
        <v>-3206.6666666666702</v>
      </c>
      <c r="O785" s="83" t="s">
        <v>180</v>
      </c>
      <c r="P785" s="83" t="s">
        <v>181</v>
      </c>
      <c r="Q785" s="208" t="s">
        <v>8168</v>
      </c>
      <c r="R785" s="83" t="s">
        <v>102</v>
      </c>
      <c r="S785" s="83" t="s">
        <v>102</v>
      </c>
      <c r="T785" s="83" t="s">
        <v>199</v>
      </c>
      <c r="U785" s="83" t="s">
        <v>10344</v>
      </c>
      <c r="V785" s="83" t="s">
        <v>104</v>
      </c>
      <c r="W785" s="83" t="s">
        <v>105</v>
      </c>
      <c r="X785" s="86" t="s">
        <v>8168</v>
      </c>
      <c r="Y785" s="87" t="s">
        <v>102</v>
      </c>
      <c r="Z785" s="87" t="s">
        <v>102</v>
      </c>
      <c r="AA785" s="87" t="s">
        <v>199</v>
      </c>
      <c r="AB785" s="87" t="s">
        <v>10344</v>
      </c>
      <c r="AC785" s="87" t="s">
        <v>104</v>
      </c>
      <c r="AD785" s="87" t="s">
        <v>105</v>
      </c>
      <c r="AE785" s="87" t="s">
        <v>106</v>
      </c>
      <c r="AF785" s="86" t="s">
        <v>8168</v>
      </c>
      <c r="AG785" s="87" t="s">
        <v>489</v>
      </c>
      <c r="AH785" s="87" t="s">
        <v>10345</v>
      </c>
      <c r="AI785" s="87" t="s">
        <v>104</v>
      </c>
      <c r="AJ785" s="87" t="s">
        <v>204</v>
      </c>
      <c r="AK785" s="88"/>
      <c r="AL785" s="83" t="s">
        <v>107</v>
      </c>
      <c r="AM785" s="89" t="s">
        <v>454</v>
      </c>
      <c r="AN785" s="90" t="s">
        <v>416</v>
      </c>
      <c r="AO785" s="91" t="s">
        <v>641</v>
      </c>
      <c r="AP785" s="90">
        <v>8.3333333333332096</v>
      </c>
      <c r="AQ785" s="92" t="s">
        <v>211</v>
      </c>
      <c r="AR785" s="93" t="s">
        <v>102</v>
      </c>
      <c r="AS785" s="93" t="s">
        <v>102</v>
      </c>
      <c r="AT785" s="93" t="s">
        <v>102</v>
      </c>
      <c r="AU785" s="210" t="s">
        <v>641</v>
      </c>
      <c r="AV785" s="93" t="s">
        <v>192</v>
      </c>
      <c r="AW785" s="94" t="s">
        <v>102</v>
      </c>
      <c r="AX785" s="93" t="s">
        <v>105</v>
      </c>
      <c r="AY785" s="95" t="s">
        <v>188</v>
      </c>
      <c r="AZ785" s="93" t="s">
        <v>102</v>
      </c>
      <c r="BA785" s="93" t="s">
        <v>10346</v>
      </c>
      <c r="BB785" s="93" t="s">
        <v>102</v>
      </c>
      <c r="BC785" s="93" t="s">
        <v>102</v>
      </c>
      <c r="BD785" s="96" t="s">
        <v>102</v>
      </c>
      <c r="BE785" s="90">
        <v>-381.66666666666703</v>
      </c>
      <c r="BF785" s="93" t="s">
        <v>211</v>
      </c>
      <c r="BG785" s="93" t="s">
        <v>102</v>
      </c>
      <c r="BH785" s="93" t="s">
        <v>102</v>
      </c>
      <c r="BI785" s="93" t="s">
        <v>102</v>
      </c>
      <c r="BJ785" s="210" t="s">
        <v>646</v>
      </c>
      <c r="BK785" s="93" t="s">
        <v>182</v>
      </c>
      <c r="BL785" s="97" t="s">
        <v>102</v>
      </c>
      <c r="BM785" s="93" t="s">
        <v>105</v>
      </c>
      <c r="BN785" s="93" t="s">
        <v>104</v>
      </c>
      <c r="BO785" s="93" t="s">
        <v>102</v>
      </c>
      <c r="BP785" s="98">
        <v>20180467</v>
      </c>
      <c r="BQ785" s="93" t="s">
        <v>102</v>
      </c>
      <c r="BR785" s="93" t="s">
        <v>102</v>
      </c>
      <c r="BS785" s="93" t="s">
        <v>102</v>
      </c>
      <c r="BT785" s="99" t="s">
        <v>591</v>
      </c>
      <c r="BU785" s="100" t="s">
        <v>11932</v>
      </c>
      <c r="BV785" s="101" t="s">
        <v>471</v>
      </c>
      <c r="BW785" s="136"/>
      <c r="BX785" s="103" t="s">
        <v>565</v>
      </c>
      <c r="BY785" s="104" t="s">
        <v>190</v>
      </c>
      <c r="BZ785" s="136"/>
      <c r="CA785" s="83" t="s">
        <v>599</v>
      </c>
      <c r="CB785" s="106" t="s">
        <v>647</v>
      </c>
      <c r="CC785" s="106" t="s">
        <v>11933</v>
      </c>
      <c r="CD785" s="107"/>
      <c r="CE785" s="108" t="s">
        <v>107</v>
      </c>
      <c r="CF785" s="108" t="s">
        <v>107</v>
      </c>
      <c r="CG785" s="109"/>
      <c r="CH785" s="110" t="s">
        <v>107</v>
      </c>
      <c r="CI785" s="111"/>
      <c r="CJ785" s="112">
        <v>6710</v>
      </c>
      <c r="CK785" s="113">
        <v>86</v>
      </c>
      <c r="CL785" s="114" t="s">
        <v>134</v>
      </c>
      <c r="CM785" s="114" t="s">
        <v>108</v>
      </c>
      <c r="CN785" s="114"/>
      <c r="CO785" s="115" t="s">
        <v>102</v>
      </c>
      <c r="CP785" s="115" t="s">
        <v>102</v>
      </c>
      <c r="CQ785" s="115" t="s">
        <v>102</v>
      </c>
      <c r="CR785" s="115" t="s">
        <v>102</v>
      </c>
      <c r="CS785" s="116"/>
      <c r="CT785" s="117" t="s">
        <v>109</v>
      </c>
      <c r="CU785" s="117" t="s">
        <v>109</v>
      </c>
      <c r="CV785" s="83">
        <v>781</v>
      </c>
      <c r="CW785" s="83" t="s">
        <v>108</v>
      </c>
      <c r="CX785" s="83">
        <v>781</v>
      </c>
      <c r="CY785" s="83" t="s">
        <v>108</v>
      </c>
      <c r="CZ785" s="83">
        <v>7109</v>
      </c>
      <c r="DA785" s="83" t="s">
        <v>419</v>
      </c>
      <c r="DB785" s="83" t="s">
        <v>130</v>
      </c>
      <c r="DC785" s="83" t="s">
        <v>499</v>
      </c>
      <c r="DD785" s="83">
        <v>1830</v>
      </c>
      <c r="DE785" s="83" t="s">
        <v>444</v>
      </c>
      <c r="DF785" s="83" t="s">
        <v>130</v>
      </c>
      <c r="DG785" s="83" t="s">
        <v>499</v>
      </c>
      <c r="DH785" s="83"/>
      <c r="DI785" s="83">
        <v>0</v>
      </c>
      <c r="DJ785" s="83">
        <v>1</v>
      </c>
      <c r="DK785" s="83">
        <v>0</v>
      </c>
      <c r="DL785" s="83">
        <v>0</v>
      </c>
      <c r="DM785" s="83">
        <v>0</v>
      </c>
      <c r="DN785" s="83">
        <v>0</v>
      </c>
      <c r="DO785" s="83">
        <v>0</v>
      </c>
      <c r="DP785" s="83">
        <v>0</v>
      </c>
      <c r="DQ785" s="83">
        <v>0</v>
      </c>
      <c r="DR785" s="83">
        <v>0</v>
      </c>
      <c r="DS785" s="83">
        <v>0</v>
      </c>
      <c r="DT785" s="83">
        <v>3</v>
      </c>
      <c r="DU785" s="83">
        <v>3</v>
      </c>
      <c r="DV785" s="83">
        <v>0</v>
      </c>
      <c r="DW785" s="83">
        <v>0</v>
      </c>
      <c r="DX785" s="83">
        <v>3</v>
      </c>
      <c r="DY785" s="85">
        <v>44427</v>
      </c>
      <c r="DZ785" s="83" t="s">
        <v>4832</v>
      </c>
      <c r="EA785" s="83" t="s">
        <v>102</v>
      </c>
      <c r="EB785" s="83" t="s">
        <v>482</v>
      </c>
      <c r="EC785" s="83">
        <v>781</v>
      </c>
      <c r="ED785" s="83" t="s">
        <v>483</v>
      </c>
      <c r="EE785" s="83">
        <v>1</v>
      </c>
      <c r="EF785" s="83">
        <v>0</v>
      </c>
      <c r="EG785" s="83">
        <v>0</v>
      </c>
      <c r="EH785" s="83" t="s">
        <v>109</v>
      </c>
      <c r="EI785" s="83" t="s">
        <v>108</v>
      </c>
      <c r="EJ785" s="83" t="s">
        <v>583</v>
      </c>
      <c r="EK785" s="83">
        <v>0</v>
      </c>
      <c r="EL785" s="83">
        <v>0</v>
      </c>
      <c r="EM785" s="83">
        <v>1</v>
      </c>
      <c r="EN785" s="83" t="s">
        <v>497</v>
      </c>
      <c r="EO785" s="83"/>
      <c r="EP785" s="83" t="s">
        <v>436</v>
      </c>
      <c r="EQ785" s="136">
        <v>1</v>
      </c>
      <c r="ER785" s="136">
        <v>1</v>
      </c>
      <c r="ES785" s="136">
        <v>1</v>
      </c>
      <c r="ET785" s="136">
        <v>1</v>
      </c>
      <c r="EU785" s="215" t="s">
        <v>269</v>
      </c>
      <c r="EV785" s="136">
        <v>1</v>
      </c>
      <c r="EW785" s="136">
        <v>1</v>
      </c>
      <c r="EX785" s="136">
        <v>1</v>
      </c>
      <c r="EY785" s="136">
        <v>1</v>
      </c>
      <c r="EZ785" s="136">
        <v>1</v>
      </c>
      <c r="FP785" s="215" t="s">
        <v>592</v>
      </c>
      <c r="FQ785" s="136" t="b">
        <v>1</v>
      </c>
      <c r="FR785" s="136" t="b">
        <v>1</v>
      </c>
      <c r="FS785" s="136" t="b">
        <v>1</v>
      </c>
      <c r="FT785" s="136" t="b">
        <v>1</v>
      </c>
      <c r="FX785" s="215" t="s">
        <v>269</v>
      </c>
    </row>
    <row r="786" spans="1:180" ht="60" customHeight="1" x14ac:dyDescent="0.55000000000000004">
      <c r="A786" s="83" t="s">
        <v>130</v>
      </c>
      <c r="B786" s="83" t="s">
        <v>98</v>
      </c>
      <c r="C786" s="136">
        <v>272766</v>
      </c>
      <c r="D786" s="207" t="s">
        <v>628</v>
      </c>
      <c r="E786" s="208" t="s">
        <v>633</v>
      </c>
      <c r="F786" s="83" t="s">
        <v>108</v>
      </c>
      <c r="G786" s="85">
        <v>22744</v>
      </c>
      <c r="H786" s="83" t="s">
        <v>102</v>
      </c>
      <c r="I786" s="85">
        <v>39772</v>
      </c>
      <c r="J786" s="83" t="s">
        <v>228</v>
      </c>
      <c r="K786" s="216">
        <v>678781209044</v>
      </c>
      <c r="L786" s="83" t="s">
        <v>191</v>
      </c>
      <c r="M786" s="85">
        <v>43619</v>
      </c>
      <c r="N786" s="83">
        <v>-3211.6666666666702</v>
      </c>
      <c r="O786" s="83" t="s">
        <v>193</v>
      </c>
      <c r="P786" s="83" t="s">
        <v>181</v>
      </c>
      <c r="Q786" s="208" t="s">
        <v>8172</v>
      </c>
      <c r="R786" s="83" t="s">
        <v>102</v>
      </c>
      <c r="S786" s="83" t="s">
        <v>102</v>
      </c>
      <c r="T786" s="83" t="s">
        <v>133</v>
      </c>
      <c r="U786" s="83" t="s">
        <v>10347</v>
      </c>
      <c r="V786" s="83" t="s">
        <v>111</v>
      </c>
      <c r="W786" s="83" t="s">
        <v>105</v>
      </c>
      <c r="X786" s="86" t="s">
        <v>8172</v>
      </c>
      <c r="Y786" s="87" t="s">
        <v>102</v>
      </c>
      <c r="Z786" s="87" t="s">
        <v>102</v>
      </c>
      <c r="AA786" s="87" t="s">
        <v>133</v>
      </c>
      <c r="AB786" s="87" t="s">
        <v>10347</v>
      </c>
      <c r="AC786" s="87" t="s">
        <v>111</v>
      </c>
      <c r="AD786" s="87" t="s">
        <v>105</v>
      </c>
      <c r="AE786" s="87" t="s">
        <v>106</v>
      </c>
      <c r="AF786" s="86" t="s">
        <v>8172</v>
      </c>
      <c r="AG786" s="87" t="s">
        <v>486</v>
      </c>
      <c r="AH786" s="87" t="s">
        <v>10347</v>
      </c>
      <c r="AI786" s="87" t="s">
        <v>111</v>
      </c>
      <c r="AJ786" s="87" t="s">
        <v>204</v>
      </c>
      <c r="AK786" s="88"/>
      <c r="AL786" s="83" t="s">
        <v>107</v>
      </c>
      <c r="AM786" s="89" t="s">
        <v>454</v>
      </c>
      <c r="AN786" s="90" t="s">
        <v>416</v>
      </c>
      <c r="AO786" s="91" t="s">
        <v>642</v>
      </c>
      <c r="AP786" s="90">
        <v>8.3333333333332096</v>
      </c>
      <c r="AQ786" s="92" t="s">
        <v>102</v>
      </c>
      <c r="AR786" s="93" t="s">
        <v>102</v>
      </c>
      <c r="AS786" s="93" t="s">
        <v>102</v>
      </c>
      <c r="AT786" s="93" t="s">
        <v>102</v>
      </c>
      <c r="AU786" s="210" t="s">
        <v>644</v>
      </c>
      <c r="AV786" s="93" t="s">
        <v>185</v>
      </c>
      <c r="AW786" s="94" t="s">
        <v>102</v>
      </c>
      <c r="AX786" s="93" t="s">
        <v>183</v>
      </c>
      <c r="AY786" s="95" t="s">
        <v>111</v>
      </c>
      <c r="AZ786" s="93" t="s">
        <v>102</v>
      </c>
      <c r="BA786" s="93" t="s">
        <v>102</v>
      </c>
      <c r="BB786" s="93" t="s">
        <v>102</v>
      </c>
      <c r="BC786" s="93" t="s">
        <v>102</v>
      </c>
      <c r="BD786" s="96" t="s">
        <v>102</v>
      </c>
      <c r="BE786" s="90">
        <v>-382.16666666666703</v>
      </c>
      <c r="BF786" s="93" t="s">
        <v>102</v>
      </c>
      <c r="BG786" s="93" t="s">
        <v>102</v>
      </c>
      <c r="BH786" s="93" t="s">
        <v>102</v>
      </c>
      <c r="BI786" s="93" t="s">
        <v>102</v>
      </c>
      <c r="BJ786" s="210" t="s">
        <v>642</v>
      </c>
      <c r="BK786" s="93" t="s">
        <v>192</v>
      </c>
      <c r="BL786" s="97" t="s">
        <v>102</v>
      </c>
      <c r="BM786" s="93" t="s">
        <v>183</v>
      </c>
      <c r="BN786" s="93" t="s">
        <v>106</v>
      </c>
      <c r="BO786" s="93" t="s">
        <v>102</v>
      </c>
      <c r="BP786" s="98" t="s">
        <v>102</v>
      </c>
      <c r="BQ786" s="93" t="s">
        <v>102</v>
      </c>
      <c r="BR786" s="93" t="s">
        <v>102</v>
      </c>
      <c r="BS786" s="93" t="s">
        <v>102</v>
      </c>
      <c r="BT786" s="99" t="s">
        <v>591</v>
      </c>
      <c r="BU786" s="100" t="s">
        <v>11934</v>
      </c>
      <c r="BV786" s="101" t="s">
        <v>471</v>
      </c>
      <c r="BW786" s="136"/>
      <c r="BX786" s="103" t="s">
        <v>565</v>
      </c>
      <c r="BY786" s="104" t="s">
        <v>190</v>
      </c>
      <c r="BZ786" s="136"/>
      <c r="CA786" s="83" t="s">
        <v>599</v>
      </c>
      <c r="CB786" s="106" t="s">
        <v>647</v>
      </c>
      <c r="CC786" s="106" t="s">
        <v>11935</v>
      </c>
      <c r="CD786" s="107"/>
      <c r="CE786" s="108" t="s">
        <v>107</v>
      </c>
      <c r="CF786" s="108" t="s">
        <v>107</v>
      </c>
      <c r="CG786" s="109"/>
      <c r="CH786" s="110" t="s">
        <v>107</v>
      </c>
      <c r="CI786" s="111"/>
      <c r="CJ786" s="112">
        <v>6710</v>
      </c>
      <c r="CK786" s="113">
        <v>86</v>
      </c>
      <c r="CL786" s="114" t="s">
        <v>134</v>
      </c>
      <c r="CM786" s="114" t="s">
        <v>108</v>
      </c>
      <c r="CN786" s="114"/>
      <c r="CO786" s="115" t="s">
        <v>102</v>
      </c>
      <c r="CP786" s="115" t="s">
        <v>102</v>
      </c>
      <c r="CQ786" s="115" t="s">
        <v>102</v>
      </c>
      <c r="CR786" s="115" t="s">
        <v>102</v>
      </c>
      <c r="CS786" s="116"/>
      <c r="CT786" s="117" t="s">
        <v>109</v>
      </c>
      <c r="CU786" s="117" t="s">
        <v>109</v>
      </c>
      <c r="CV786" s="83">
        <v>782</v>
      </c>
      <c r="CW786" s="83" t="s">
        <v>108</v>
      </c>
      <c r="CX786" s="83">
        <v>782</v>
      </c>
      <c r="CY786" s="83" t="s">
        <v>108</v>
      </c>
      <c r="CZ786" s="83">
        <v>7110</v>
      </c>
      <c r="DA786" s="83" t="s">
        <v>419</v>
      </c>
      <c r="DB786" s="83" t="s">
        <v>130</v>
      </c>
      <c r="DC786" s="83" t="s">
        <v>499</v>
      </c>
      <c r="DD786" s="83">
        <v>1831</v>
      </c>
      <c r="DE786" s="83" t="s">
        <v>444</v>
      </c>
      <c r="DF786" s="83" t="s">
        <v>130</v>
      </c>
      <c r="DG786" s="83" t="s">
        <v>499</v>
      </c>
      <c r="DH786" s="83"/>
      <c r="DI786" s="83">
        <v>0</v>
      </c>
      <c r="DJ786" s="83">
        <v>1</v>
      </c>
      <c r="DK786" s="83">
        <v>0</v>
      </c>
      <c r="DL786" s="83">
        <v>0</v>
      </c>
      <c r="DM786" s="83">
        <v>0</v>
      </c>
      <c r="DN786" s="83">
        <v>0</v>
      </c>
      <c r="DO786" s="83">
        <v>0</v>
      </c>
      <c r="DP786" s="83">
        <v>0</v>
      </c>
      <c r="DQ786" s="83">
        <v>0</v>
      </c>
      <c r="DR786" s="83">
        <v>0</v>
      </c>
      <c r="DS786" s="83">
        <v>0</v>
      </c>
      <c r="DT786" s="83">
        <v>3</v>
      </c>
      <c r="DU786" s="83">
        <v>3</v>
      </c>
      <c r="DV786" s="83">
        <v>0</v>
      </c>
      <c r="DW786" s="83">
        <v>0</v>
      </c>
      <c r="DX786" s="83">
        <v>3</v>
      </c>
      <c r="DY786" s="85">
        <v>44428</v>
      </c>
      <c r="DZ786" s="83" t="s">
        <v>4833</v>
      </c>
      <c r="EA786" s="83" t="s">
        <v>102</v>
      </c>
      <c r="EB786" s="83" t="s">
        <v>482</v>
      </c>
      <c r="EC786" s="83">
        <v>782</v>
      </c>
      <c r="ED786" s="83" t="s">
        <v>483</v>
      </c>
      <c r="EE786" s="83">
        <v>1</v>
      </c>
      <c r="EF786" s="83">
        <v>0</v>
      </c>
      <c r="EG786" s="83">
        <v>0</v>
      </c>
      <c r="EH786" s="83" t="s">
        <v>109</v>
      </c>
      <c r="EI786" s="83" t="s">
        <v>108</v>
      </c>
      <c r="EJ786" s="83" t="s">
        <v>583</v>
      </c>
      <c r="EK786" s="83">
        <v>0</v>
      </c>
      <c r="EL786" s="83">
        <v>0</v>
      </c>
      <c r="EM786" s="83">
        <v>1</v>
      </c>
      <c r="EN786" s="83" t="s">
        <v>497</v>
      </c>
      <c r="EO786" s="83"/>
      <c r="EP786" s="83" t="s">
        <v>436</v>
      </c>
      <c r="EQ786" s="136">
        <v>1</v>
      </c>
      <c r="ER786" s="136">
        <v>1</v>
      </c>
      <c r="ES786" s="136">
        <v>1</v>
      </c>
      <c r="ET786" s="136">
        <v>1</v>
      </c>
      <c r="EU786" s="215" t="s">
        <v>269</v>
      </c>
      <c r="EV786" s="136">
        <v>1</v>
      </c>
      <c r="EW786" s="136">
        <v>1</v>
      </c>
      <c r="EX786" s="136">
        <v>1</v>
      </c>
      <c r="EY786" s="136">
        <v>1</v>
      </c>
      <c r="EZ786" s="136">
        <v>1</v>
      </c>
      <c r="FP786" s="215" t="s">
        <v>592</v>
      </c>
      <c r="FQ786" s="136" t="b">
        <v>1</v>
      </c>
      <c r="FR786" s="136" t="b">
        <v>1</v>
      </c>
      <c r="FS786" s="136" t="b">
        <v>1</v>
      </c>
      <c r="FT786" s="136" t="b">
        <v>1</v>
      </c>
      <c r="FX786" s="215" t="s">
        <v>269</v>
      </c>
    </row>
    <row r="787" spans="1:180" ht="60" customHeight="1" x14ac:dyDescent="0.55000000000000004">
      <c r="A787" s="83" t="s">
        <v>130</v>
      </c>
      <c r="B787" s="83" t="s">
        <v>98</v>
      </c>
      <c r="C787" s="136">
        <v>148404</v>
      </c>
      <c r="D787" s="207" t="s">
        <v>629</v>
      </c>
      <c r="E787" s="208" t="s">
        <v>634</v>
      </c>
      <c r="F787" s="83" t="s">
        <v>108</v>
      </c>
      <c r="G787" s="85">
        <v>26341</v>
      </c>
      <c r="H787" s="83" t="s">
        <v>102</v>
      </c>
      <c r="I787" s="85">
        <v>34633</v>
      </c>
      <c r="J787" s="83" t="s">
        <v>228</v>
      </c>
      <c r="K787" s="216">
        <v>580864041265</v>
      </c>
      <c r="L787" s="83" t="s">
        <v>191</v>
      </c>
      <c r="M787" s="85">
        <v>43642</v>
      </c>
      <c r="N787" s="83">
        <v>-3216.6666666666702</v>
      </c>
      <c r="O787" s="83" t="s">
        <v>193</v>
      </c>
      <c r="P787" s="83" t="s">
        <v>181</v>
      </c>
      <c r="Q787" s="208" t="s">
        <v>8176</v>
      </c>
      <c r="R787" s="83" t="s">
        <v>102</v>
      </c>
      <c r="S787" s="83" t="s">
        <v>102</v>
      </c>
      <c r="T787" s="83" t="s">
        <v>131</v>
      </c>
      <c r="U787" s="83" t="s">
        <v>10348</v>
      </c>
      <c r="V787" s="83" t="s">
        <v>104</v>
      </c>
      <c r="W787" s="83" t="s">
        <v>105</v>
      </c>
      <c r="X787" s="86" t="s">
        <v>8176</v>
      </c>
      <c r="Y787" s="87" t="s">
        <v>102</v>
      </c>
      <c r="Z787" s="87" t="s">
        <v>102</v>
      </c>
      <c r="AA787" s="87" t="s">
        <v>131</v>
      </c>
      <c r="AB787" s="87" t="s">
        <v>10348</v>
      </c>
      <c r="AC787" s="87" t="s">
        <v>104</v>
      </c>
      <c r="AD787" s="87" t="s">
        <v>105</v>
      </c>
      <c r="AE787" s="87" t="s">
        <v>106</v>
      </c>
      <c r="AF787" s="86" t="s">
        <v>8176</v>
      </c>
      <c r="AG787" s="87" t="s">
        <v>177</v>
      </c>
      <c r="AH787" s="87" t="s">
        <v>10348</v>
      </c>
      <c r="AI787" s="87" t="s">
        <v>104</v>
      </c>
      <c r="AJ787" s="87" t="s">
        <v>204</v>
      </c>
      <c r="AK787" s="88"/>
      <c r="AL787" s="83" t="s">
        <v>107</v>
      </c>
      <c r="AM787" s="89" t="s">
        <v>454</v>
      </c>
      <c r="AN787" s="90" t="s">
        <v>416</v>
      </c>
      <c r="AO787" s="91" t="s">
        <v>643</v>
      </c>
      <c r="AP787" s="90">
        <v>8.3333333333332096</v>
      </c>
      <c r="AQ787" s="92" t="s">
        <v>102</v>
      </c>
      <c r="AR787" s="93" t="s">
        <v>102</v>
      </c>
      <c r="AS787" s="93" t="s">
        <v>102</v>
      </c>
      <c r="AT787" s="93" t="s">
        <v>102</v>
      </c>
      <c r="AU787" s="210" t="s">
        <v>645</v>
      </c>
      <c r="AV787" s="93" t="s">
        <v>185</v>
      </c>
      <c r="AW787" s="94" t="s">
        <v>102</v>
      </c>
      <c r="AX787" s="93" t="s">
        <v>105</v>
      </c>
      <c r="AY787" s="95" t="s">
        <v>104</v>
      </c>
      <c r="AZ787" s="93" t="s">
        <v>102</v>
      </c>
      <c r="BA787" s="93" t="s">
        <v>102</v>
      </c>
      <c r="BB787" s="93" t="s">
        <v>102</v>
      </c>
      <c r="BC787" s="93" t="s">
        <v>102</v>
      </c>
      <c r="BD787" s="96" t="s">
        <v>102</v>
      </c>
      <c r="BE787" s="90">
        <v>-382.66666666666703</v>
      </c>
      <c r="BF787" s="93" t="s">
        <v>102</v>
      </c>
      <c r="BG787" s="93" t="s">
        <v>102</v>
      </c>
      <c r="BH787" s="93" t="s">
        <v>102</v>
      </c>
      <c r="BI787" s="93" t="s">
        <v>102</v>
      </c>
      <c r="BJ787" s="210" t="s">
        <v>643</v>
      </c>
      <c r="BK787" s="93" t="s">
        <v>196</v>
      </c>
      <c r="BL787" s="97" t="s">
        <v>102</v>
      </c>
      <c r="BM787" s="93" t="s">
        <v>105</v>
      </c>
      <c r="BN787" s="93" t="s">
        <v>596</v>
      </c>
      <c r="BO787" s="93" t="s">
        <v>102</v>
      </c>
      <c r="BP787" s="98" t="s">
        <v>102</v>
      </c>
      <c r="BQ787" s="93" t="s">
        <v>102</v>
      </c>
      <c r="BR787" s="93" t="s">
        <v>102</v>
      </c>
      <c r="BS787" s="93" t="s">
        <v>102</v>
      </c>
      <c r="BT787" s="99" t="s">
        <v>591</v>
      </c>
      <c r="BU787" s="100" t="s">
        <v>11936</v>
      </c>
      <c r="BV787" s="101" t="s">
        <v>471</v>
      </c>
      <c r="BW787" s="136"/>
      <c r="BX787" s="103" t="s">
        <v>565</v>
      </c>
      <c r="BY787" s="104" t="s">
        <v>190</v>
      </c>
      <c r="BZ787" s="136"/>
      <c r="CA787" s="83" t="s">
        <v>599</v>
      </c>
      <c r="CB787" s="106" t="s">
        <v>647</v>
      </c>
      <c r="CC787" s="106" t="s">
        <v>11937</v>
      </c>
      <c r="CD787" s="107"/>
      <c r="CE787" s="108" t="s">
        <v>107</v>
      </c>
      <c r="CF787" s="108" t="s">
        <v>107</v>
      </c>
      <c r="CG787" s="109"/>
      <c r="CH787" s="110" t="s">
        <v>107</v>
      </c>
      <c r="CI787" s="111"/>
      <c r="CJ787" s="112">
        <v>6710</v>
      </c>
      <c r="CK787" s="113">
        <v>86</v>
      </c>
      <c r="CL787" s="114" t="s">
        <v>134</v>
      </c>
      <c r="CM787" s="114" t="s">
        <v>108</v>
      </c>
      <c r="CN787" s="114"/>
      <c r="CO787" s="115" t="s">
        <v>102</v>
      </c>
      <c r="CP787" s="115" t="s">
        <v>102</v>
      </c>
      <c r="CQ787" s="115" t="s">
        <v>102</v>
      </c>
      <c r="CR787" s="115" t="s">
        <v>102</v>
      </c>
      <c r="CS787" s="116"/>
      <c r="CT787" s="117" t="s">
        <v>109</v>
      </c>
      <c r="CU787" s="117" t="s">
        <v>109</v>
      </c>
      <c r="CV787" s="83">
        <v>783</v>
      </c>
      <c r="CW787" s="83" t="s">
        <v>108</v>
      </c>
      <c r="CX787" s="83">
        <v>783</v>
      </c>
      <c r="CY787" s="83" t="s">
        <v>108</v>
      </c>
      <c r="CZ787" s="83">
        <v>7111</v>
      </c>
      <c r="DA787" s="83" t="s">
        <v>419</v>
      </c>
      <c r="DB787" s="83" t="s">
        <v>130</v>
      </c>
      <c r="DC787" s="83" t="s">
        <v>499</v>
      </c>
      <c r="DD787" s="83">
        <v>1832</v>
      </c>
      <c r="DE787" s="83" t="s">
        <v>444</v>
      </c>
      <c r="DF787" s="83" t="s">
        <v>130</v>
      </c>
      <c r="DG787" s="83" t="s">
        <v>499</v>
      </c>
      <c r="DH787" s="83"/>
      <c r="DI787" s="83">
        <v>0</v>
      </c>
      <c r="DJ787" s="83">
        <v>1</v>
      </c>
      <c r="DK787" s="83">
        <v>0</v>
      </c>
      <c r="DL787" s="83">
        <v>0</v>
      </c>
      <c r="DM787" s="83">
        <v>0</v>
      </c>
      <c r="DN787" s="83">
        <v>0</v>
      </c>
      <c r="DO787" s="83">
        <v>0</v>
      </c>
      <c r="DP787" s="83">
        <v>0</v>
      </c>
      <c r="DQ787" s="83">
        <v>0</v>
      </c>
      <c r="DR787" s="83">
        <v>0</v>
      </c>
      <c r="DS787" s="83">
        <v>0</v>
      </c>
      <c r="DT787" s="83">
        <v>3</v>
      </c>
      <c r="DU787" s="83">
        <v>3</v>
      </c>
      <c r="DV787" s="83">
        <v>0</v>
      </c>
      <c r="DW787" s="83">
        <v>0</v>
      </c>
      <c r="DX787" s="83">
        <v>3</v>
      </c>
      <c r="DY787" s="85">
        <v>44429</v>
      </c>
      <c r="DZ787" s="83" t="s">
        <v>4834</v>
      </c>
      <c r="EA787" s="83" t="s">
        <v>102</v>
      </c>
      <c r="EB787" s="83" t="s">
        <v>482</v>
      </c>
      <c r="EC787" s="83">
        <v>783</v>
      </c>
      <c r="ED787" s="83" t="s">
        <v>483</v>
      </c>
      <c r="EE787" s="83">
        <v>1</v>
      </c>
      <c r="EF787" s="83">
        <v>0</v>
      </c>
      <c r="EG787" s="83">
        <v>0</v>
      </c>
      <c r="EH787" s="83" t="s">
        <v>109</v>
      </c>
      <c r="EI787" s="83" t="s">
        <v>108</v>
      </c>
      <c r="EJ787" s="83" t="s">
        <v>583</v>
      </c>
      <c r="EK787" s="83">
        <v>0</v>
      </c>
      <c r="EL787" s="83">
        <v>0</v>
      </c>
      <c r="EM787" s="83">
        <v>1</v>
      </c>
      <c r="EN787" s="83" t="s">
        <v>497</v>
      </c>
      <c r="EO787" s="83"/>
      <c r="EP787" s="83" t="s">
        <v>436</v>
      </c>
      <c r="EQ787" s="136">
        <v>1</v>
      </c>
      <c r="ER787" s="136">
        <v>1</v>
      </c>
      <c r="ES787" s="136">
        <v>1</v>
      </c>
      <c r="ET787" s="136">
        <v>1</v>
      </c>
      <c r="EU787" s="215" t="s">
        <v>269</v>
      </c>
      <c r="EV787" s="136">
        <v>1</v>
      </c>
      <c r="EW787" s="136">
        <v>1</v>
      </c>
      <c r="EX787" s="136">
        <v>1</v>
      </c>
      <c r="EY787" s="136">
        <v>1</v>
      </c>
      <c r="EZ787" s="136">
        <v>1</v>
      </c>
      <c r="FP787" s="215" t="s">
        <v>592</v>
      </c>
      <c r="FQ787" s="136" t="b">
        <v>1</v>
      </c>
      <c r="FR787" s="136" t="b">
        <v>1</v>
      </c>
      <c r="FS787" s="136" t="b">
        <v>1</v>
      </c>
      <c r="FT787" s="136" t="b">
        <v>1</v>
      </c>
      <c r="FX787" s="215" t="s">
        <v>269</v>
      </c>
    </row>
    <row r="788" spans="1:180" ht="60" customHeight="1" x14ac:dyDescent="0.55000000000000004">
      <c r="A788" s="83" t="s">
        <v>130</v>
      </c>
      <c r="B788" s="83" t="s">
        <v>98</v>
      </c>
      <c r="C788" s="136">
        <v>166925</v>
      </c>
      <c r="D788" s="207" t="s">
        <v>627</v>
      </c>
      <c r="E788" s="208" t="s">
        <v>630</v>
      </c>
      <c r="F788" s="83" t="s">
        <v>108</v>
      </c>
      <c r="G788" s="85">
        <v>20621</v>
      </c>
      <c r="H788" s="83" t="s">
        <v>102</v>
      </c>
      <c r="I788" s="85">
        <v>39794</v>
      </c>
      <c r="J788" s="83" t="s">
        <v>228</v>
      </c>
      <c r="K788" s="216">
        <v>884005361004</v>
      </c>
      <c r="L788" s="83" t="s">
        <v>191</v>
      </c>
      <c r="M788" s="85">
        <v>43631</v>
      </c>
      <c r="N788" s="83">
        <v>-3221.6666666666702</v>
      </c>
      <c r="O788" s="83" t="s">
        <v>180</v>
      </c>
      <c r="P788" s="83" t="s">
        <v>181</v>
      </c>
      <c r="Q788" s="208" t="s">
        <v>8180</v>
      </c>
      <c r="R788" s="83" t="s">
        <v>102</v>
      </c>
      <c r="S788" s="83" t="s">
        <v>102</v>
      </c>
      <c r="T788" s="83" t="s">
        <v>199</v>
      </c>
      <c r="U788" s="83" t="s">
        <v>10349</v>
      </c>
      <c r="V788" s="83" t="s">
        <v>104</v>
      </c>
      <c r="W788" s="83" t="s">
        <v>105</v>
      </c>
      <c r="X788" s="86" t="s">
        <v>8180</v>
      </c>
      <c r="Y788" s="87" t="s">
        <v>102</v>
      </c>
      <c r="Z788" s="87" t="s">
        <v>102</v>
      </c>
      <c r="AA788" s="87" t="s">
        <v>199</v>
      </c>
      <c r="AB788" s="87" t="s">
        <v>10349</v>
      </c>
      <c r="AC788" s="87" t="s">
        <v>104</v>
      </c>
      <c r="AD788" s="87" t="s">
        <v>105</v>
      </c>
      <c r="AE788" s="87" t="s">
        <v>106</v>
      </c>
      <c r="AF788" s="86" t="s">
        <v>8180</v>
      </c>
      <c r="AG788" s="87" t="s">
        <v>489</v>
      </c>
      <c r="AH788" s="87" t="s">
        <v>10350</v>
      </c>
      <c r="AI788" s="87" t="s">
        <v>104</v>
      </c>
      <c r="AJ788" s="87" t="s">
        <v>204</v>
      </c>
      <c r="AK788" s="88"/>
      <c r="AL788" s="83" t="s">
        <v>107</v>
      </c>
      <c r="AM788" s="89" t="s">
        <v>454</v>
      </c>
      <c r="AN788" s="90" t="s">
        <v>416</v>
      </c>
      <c r="AO788" s="91" t="s">
        <v>641</v>
      </c>
      <c r="AP788" s="90">
        <v>8.3333333333332096</v>
      </c>
      <c r="AQ788" s="92" t="s">
        <v>211</v>
      </c>
      <c r="AR788" s="93" t="s">
        <v>102</v>
      </c>
      <c r="AS788" s="93" t="s">
        <v>102</v>
      </c>
      <c r="AT788" s="93" t="s">
        <v>102</v>
      </c>
      <c r="AU788" s="210" t="s">
        <v>641</v>
      </c>
      <c r="AV788" s="93" t="s">
        <v>192</v>
      </c>
      <c r="AW788" s="94" t="s">
        <v>102</v>
      </c>
      <c r="AX788" s="93" t="s">
        <v>105</v>
      </c>
      <c r="AY788" s="95" t="s">
        <v>188</v>
      </c>
      <c r="AZ788" s="93" t="s">
        <v>102</v>
      </c>
      <c r="BA788" s="93" t="s">
        <v>10351</v>
      </c>
      <c r="BB788" s="93" t="s">
        <v>102</v>
      </c>
      <c r="BC788" s="93" t="s">
        <v>102</v>
      </c>
      <c r="BD788" s="96" t="s">
        <v>102</v>
      </c>
      <c r="BE788" s="90">
        <v>-383.16666666666703</v>
      </c>
      <c r="BF788" s="93" t="s">
        <v>211</v>
      </c>
      <c r="BG788" s="93" t="s">
        <v>102</v>
      </c>
      <c r="BH788" s="93" t="s">
        <v>102</v>
      </c>
      <c r="BI788" s="93" t="s">
        <v>102</v>
      </c>
      <c r="BJ788" s="210" t="s">
        <v>646</v>
      </c>
      <c r="BK788" s="93" t="s">
        <v>182</v>
      </c>
      <c r="BL788" s="97" t="s">
        <v>102</v>
      </c>
      <c r="BM788" s="93" t="s">
        <v>105</v>
      </c>
      <c r="BN788" s="93" t="s">
        <v>104</v>
      </c>
      <c r="BO788" s="93" t="s">
        <v>102</v>
      </c>
      <c r="BP788" s="98">
        <v>20180468</v>
      </c>
      <c r="BQ788" s="93" t="s">
        <v>102</v>
      </c>
      <c r="BR788" s="93" t="s">
        <v>102</v>
      </c>
      <c r="BS788" s="93" t="s">
        <v>102</v>
      </c>
      <c r="BT788" s="99" t="s">
        <v>591</v>
      </c>
      <c r="BU788" s="100" t="s">
        <v>11938</v>
      </c>
      <c r="BV788" s="101" t="s">
        <v>471</v>
      </c>
      <c r="BW788" s="136"/>
      <c r="BX788" s="103" t="s">
        <v>565</v>
      </c>
      <c r="BY788" s="104" t="s">
        <v>190</v>
      </c>
      <c r="BZ788" s="136"/>
      <c r="CA788" s="83" t="s">
        <v>599</v>
      </c>
      <c r="CB788" s="106" t="s">
        <v>647</v>
      </c>
      <c r="CC788" s="106" t="s">
        <v>11939</v>
      </c>
      <c r="CD788" s="107"/>
      <c r="CE788" s="108" t="s">
        <v>107</v>
      </c>
      <c r="CF788" s="108" t="s">
        <v>107</v>
      </c>
      <c r="CG788" s="109"/>
      <c r="CH788" s="110" t="s">
        <v>107</v>
      </c>
      <c r="CI788" s="111"/>
      <c r="CJ788" s="112">
        <v>6710</v>
      </c>
      <c r="CK788" s="113">
        <v>86</v>
      </c>
      <c r="CL788" s="114" t="s">
        <v>134</v>
      </c>
      <c r="CM788" s="114" t="s">
        <v>108</v>
      </c>
      <c r="CN788" s="114"/>
      <c r="CO788" s="115" t="s">
        <v>102</v>
      </c>
      <c r="CP788" s="115" t="s">
        <v>102</v>
      </c>
      <c r="CQ788" s="115" t="s">
        <v>102</v>
      </c>
      <c r="CR788" s="115" t="s">
        <v>102</v>
      </c>
      <c r="CS788" s="116"/>
      <c r="CT788" s="117" t="s">
        <v>109</v>
      </c>
      <c r="CU788" s="117" t="s">
        <v>109</v>
      </c>
      <c r="CV788" s="83">
        <v>784</v>
      </c>
      <c r="CW788" s="83" t="s">
        <v>108</v>
      </c>
      <c r="CX788" s="83">
        <v>784</v>
      </c>
      <c r="CY788" s="83" t="s">
        <v>108</v>
      </c>
      <c r="CZ788" s="83">
        <v>7112</v>
      </c>
      <c r="DA788" s="83" t="s">
        <v>419</v>
      </c>
      <c r="DB788" s="83" t="s">
        <v>130</v>
      </c>
      <c r="DC788" s="83" t="s">
        <v>499</v>
      </c>
      <c r="DD788" s="83">
        <v>1833</v>
      </c>
      <c r="DE788" s="83" t="s">
        <v>444</v>
      </c>
      <c r="DF788" s="83" t="s">
        <v>130</v>
      </c>
      <c r="DG788" s="83" t="s">
        <v>499</v>
      </c>
      <c r="DH788" s="83"/>
      <c r="DI788" s="83">
        <v>0</v>
      </c>
      <c r="DJ788" s="83">
        <v>1</v>
      </c>
      <c r="DK788" s="83">
        <v>0</v>
      </c>
      <c r="DL788" s="83">
        <v>0</v>
      </c>
      <c r="DM788" s="83">
        <v>0</v>
      </c>
      <c r="DN788" s="83">
        <v>0</v>
      </c>
      <c r="DO788" s="83">
        <v>0</v>
      </c>
      <c r="DP788" s="83">
        <v>0</v>
      </c>
      <c r="DQ788" s="83">
        <v>0</v>
      </c>
      <c r="DR788" s="83">
        <v>0</v>
      </c>
      <c r="DS788" s="83">
        <v>0</v>
      </c>
      <c r="DT788" s="83">
        <v>3</v>
      </c>
      <c r="DU788" s="83">
        <v>3</v>
      </c>
      <c r="DV788" s="83">
        <v>0</v>
      </c>
      <c r="DW788" s="83">
        <v>0</v>
      </c>
      <c r="DX788" s="83">
        <v>3</v>
      </c>
      <c r="DY788" s="85">
        <v>44430</v>
      </c>
      <c r="DZ788" s="83" t="s">
        <v>4835</v>
      </c>
      <c r="EA788" s="83" t="s">
        <v>102</v>
      </c>
      <c r="EB788" s="83" t="s">
        <v>482</v>
      </c>
      <c r="EC788" s="83">
        <v>784</v>
      </c>
      <c r="ED788" s="83" t="s">
        <v>483</v>
      </c>
      <c r="EE788" s="83">
        <v>1</v>
      </c>
      <c r="EF788" s="83">
        <v>0</v>
      </c>
      <c r="EG788" s="83">
        <v>0</v>
      </c>
      <c r="EH788" s="83" t="s">
        <v>109</v>
      </c>
      <c r="EI788" s="83" t="s">
        <v>108</v>
      </c>
      <c r="EJ788" s="83" t="s">
        <v>583</v>
      </c>
      <c r="EK788" s="83">
        <v>0</v>
      </c>
      <c r="EL788" s="83">
        <v>0</v>
      </c>
      <c r="EM788" s="83">
        <v>1</v>
      </c>
      <c r="EN788" s="83" t="s">
        <v>497</v>
      </c>
      <c r="EO788" s="83"/>
      <c r="EP788" s="83" t="s">
        <v>436</v>
      </c>
      <c r="EQ788" s="136">
        <v>1</v>
      </c>
      <c r="ER788" s="136">
        <v>1</v>
      </c>
      <c r="ES788" s="136">
        <v>1</v>
      </c>
      <c r="ET788" s="136">
        <v>1</v>
      </c>
      <c r="EU788" s="215" t="s">
        <v>269</v>
      </c>
      <c r="EV788" s="136">
        <v>1</v>
      </c>
      <c r="EW788" s="136">
        <v>1</v>
      </c>
      <c r="EX788" s="136">
        <v>1</v>
      </c>
      <c r="EY788" s="136">
        <v>1</v>
      </c>
      <c r="EZ788" s="136">
        <v>1</v>
      </c>
      <c r="FP788" s="215" t="s">
        <v>592</v>
      </c>
      <c r="FQ788" s="136" t="b">
        <v>1</v>
      </c>
      <c r="FR788" s="136" t="b">
        <v>1</v>
      </c>
      <c r="FS788" s="136" t="b">
        <v>1</v>
      </c>
      <c r="FT788" s="136" t="b">
        <v>1</v>
      </c>
      <c r="FX788" s="215" t="s">
        <v>269</v>
      </c>
    </row>
    <row r="789" spans="1:180" ht="60" customHeight="1" x14ac:dyDescent="0.55000000000000004">
      <c r="A789" s="83" t="s">
        <v>130</v>
      </c>
      <c r="B789" s="83" t="s">
        <v>98</v>
      </c>
      <c r="C789" s="136">
        <v>541209</v>
      </c>
      <c r="D789" s="207" t="s">
        <v>628</v>
      </c>
      <c r="E789" s="208" t="s">
        <v>633</v>
      </c>
      <c r="F789" s="83" t="s">
        <v>108</v>
      </c>
      <c r="G789" s="85">
        <v>22744</v>
      </c>
      <c r="H789" s="83" t="s">
        <v>102</v>
      </c>
      <c r="I789" s="85">
        <v>39772</v>
      </c>
      <c r="J789" s="83" t="s">
        <v>228</v>
      </c>
      <c r="K789" s="216">
        <v>462486807278</v>
      </c>
      <c r="L789" s="83" t="s">
        <v>191</v>
      </c>
      <c r="M789" s="85">
        <v>43619</v>
      </c>
      <c r="N789" s="83">
        <v>-3226.6666666666702</v>
      </c>
      <c r="O789" s="83" t="s">
        <v>193</v>
      </c>
      <c r="P789" s="83" t="s">
        <v>181</v>
      </c>
      <c r="Q789" s="208" t="s">
        <v>8184</v>
      </c>
      <c r="R789" s="83" t="s">
        <v>102</v>
      </c>
      <c r="S789" s="83" t="s">
        <v>102</v>
      </c>
      <c r="T789" s="83" t="s">
        <v>133</v>
      </c>
      <c r="U789" s="83" t="s">
        <v>10352</v>
      </c>
      <c r="V789" s="83" t="s">
        <v>111</v>
      </c>
      <c r="W789" s="83" t="s">
        <v>105</v>
      </c>
      <c r="X789" s="86" t="s">
        <v>8184</v>
      </c>
      <c r="Y789" s="87" t="s">
        <v>102</v>
      </c>
      <c r="Z789" s="87" t="s">
        <v>102</v>
      </c>
      <c r="AA789" s="87" t="s">
        <v>133</v>
      </c>
      <c r="AB789" s="87" t="s">
        <v>10352</v>
      </c>
      <c r="AC789" s="87" t="s">
        <v>111</v>
      </c>
      <c r="AD789" s="87" t="s">
        <v>105</v>
      </c>
      <c r="AE789" s="87" t="s">
        <v>106</v>
      </c>
      <c r="AF789" s="86" t="s">
        <v>8184</v>
      </c>
      <c r="AG789" s="87" t="s">
        <v>486</v>
      </c>
      <c r="AH789" s="87" t="s">
        <v>10352</v>
      </c>
      <c r="AI789" s="87" t="s">
        <v>111</v>
      </c>
      <c r="AJ789" s="87" t="s">
        <v>204</v>
      </c>
      <c r="AK789" s="88"/>
      <c r="AL789" s="83" t="s">
        <v>107</v>
      </c>
      <c r="AM789" s="89" t="s">
        <v>454</v>
      </c>
      <c r="AN789" s="90" t="s">
        <v>416</v>
      </c>
      <c r="AO789" s="91" t="s">
        <v>642</v>
      </c>
      <c r="AP789" s="90">
        <v>8.3333333333332096</v>
      </c>
      <c r="AQ789" s="92" t="s">
        <v>102</v>
      </c>
      <c r="AR789" s="93" t="s">
        <v>102</v>
      </c>
      <c r="AS789" s="93" t="s">
        <v>102</v>
      </c>
      <c r="AT789" s="93" t="s">
        <v>102</v>
      </c>
      <c r="AU789" s="210" t="s">
        <v>644</v>
      </c>
      <c r="AV789" s="93" t="s">
        <v>185</v>
      </c>
      <c r="AW789" s="94" t="s">
        <v>102</v>
      </c>
      <c r="AX789" s="93" t="s">
        <v>183</v>
      </c>
      <c r="AY789" s="95" t="s">
        <v>111</v>
      </c>
      <c r="AZ789" s="93" t="s">
        <v>102</v>
      </c>
      <c r="BA789" s="93" t="s">
        <v>102</v>
      </c>
      <c r="BB789" s="93" t="s">
        <v>102</v>
      </c>
      <c r="BC789" s="93" t="s">
        <v>102</v>
      </c>
      <c r="BD789" s="96" t="s">
        <v>102</v>
      </c>
      <c r="BE789" s="90">
        <v>-383.66666666666703</v>
      </c>
      <c r="BF789" s="93" t="s">
        <v>102</v>
      </c>
      <c r="BG789" s="93" t="s">
        <v>102</v>
      </c>
      <c r="BH789" s="93" t="s">
        <v>102</v>
      </c>
      <c r="BI789" s="93" t="s">
        <v>102</v>
      </c>
      <c r="BJ789" s="210" t="s">
        <v>642</v>
      </c>
      <c r="BK789" s="93" t="s">
        <v>192</v>
      </c>
      <c r="BL789" s="97" t="s">
        <v>102</v>
      </c>
      <c r="BM789" s="93" t="s">
        <v>183</v>
      </c>
      <c r="BN789" s="93" t="s">
        <v>106</v>
      </c>
      <c r="BO789" s="93" t="s">
        <v>102</v>
      </c>
      <c r="BP789" s="98" t="s">
        <v>102</v>
      </c>
      <c r="BQ789" s="93" t="s">
        <v>102</v>
      </c>
      <c r="BR789" s="93" t="s">
        <v>102</v>
      </c>
      <c r="BS789" s="93" t="s">
        <v>102</v>
      </c>
      <c r="BT789" s="99" t="s">
        <v>591</v>
      </c>
      <c r="BU789" s="100" t="s">
        <v>11940</v>
      </c>
      <c r="BV789" s="101" t="s">
        <v>471</v>
      </c>
      <c r="BW789" s="136"/>
      <c r="BX789" s="103" t="s">
        <v>565</v>
      </c>
      <c r="BY789" s="104" t="s">
        <v>190</v>
      </c>
      <c r="BZ789" s="136"/>
      <c r="CA789" s="83" t="s">
        <v>599</v>
      </c>
      <c r="CB789" s="106" t="s">
        <v>647</v>
      </c>
      <c r="CC789" s="106" t="s">
        <v>11941</v>
      </c>
      <c r="CD789" s="107"/>
      <c r="CE789" s="108" t="s">
        <v>107</v>
      </c>
      <c r="CF789" s="108" t="s">
        <v>107</v>
      </c>
      <c r="CG789" s="109"/>
      <c r="CH789" s="110" t="s">
        <v>107</v>
      </c>
      <c r="CI789" s="111"/>
      <c r="CJ789" s="112">
        <v>6710</v>
      </c>
      <c r="CK789" s="113">
        <v>86</v>
      </c>
      <c r="CL789" s="114" t="s">
        <v>134</v>
      </c>
      <c r="CM789" s="114" t="s">
        <v>108</v>
      </c>
      <c r="CN789" s="114"/>
      <c r="CO789" s="115" t="s">
        <v>102</v>
      </c>
      <c r="CP789" s="115" t="s">
        <v>102</v>
      </c>
      <c r="CQ789" s="115" t="s">
        <v>102</v>
      </c>
      <c r="CR789" s="115" t="s">
        <v>102</v>
      </c>
      <c r="CS789" s="116"/>
      <c r="CT789" s="117" t="s">
        <v>109</v>
      </c>
      <c r="CU789" s="117" t="s">
        <v>109</v>
      </c>
      <c r="CV789" s="83">
        <v>785</v>
      </c>
      <c r="CW789" s="83" t="s">
        <v>108</v>
      </c>
      <c r="CX789" s="83">
        <v>785</v>
      </c>
      <c r="CY789" s="83" t="s">
        <v>108</v>
      </c>
      <c r="CZ789" s="83">
        <v>7113</v>
      </c>
      <c r="DA789" s="83" t="s">
        <v>419</v>
      </c>
      <c r="DB789" s="83" t="s">
        <v>130</v>
      </c>
      <c r="DC789" s="83" t="s">
        <v>499</v>
      </c>
      <c r="DD789" s="83">
        <v>1834</v>
      </c>
      <c r="DE789" s="83" t="s">
        <v>444</v>
      </c>
      <c r="DF789" s="83" t="s">
        <v>130</v>
      </c>
      <c r="DG789" s="83" t="s">
        <v>499</v>
      </c>
      <c r="DH789" s="83"/>
      <c r="DI789" s="83">
        <v>0</v>
      </c>
      <c r="DJ789" s="83">
        <v>1</v>
      </c>
      <c r="DK789" s="83">
        <v>0</v>
      </c>
      <c r="DL789" s="83">
        <v>0</v>
      </c>
      <c r="DM789" s="83">
        <v>0</v>
      </c>
      <c r="DN789" s="83">
        <v>0</v>
      </c>
      <c r="DO789" s="83">
        <v>0</v>
      </c>
      <c r="DP789" s="83">
        <v>0</v>
      </c>
      <c r="DQ789" s="83">
        <v>0</v>
      </c>
      <c r="DR789" s="83">
        <v>0</v>
      </c>
      <c r="DS789" s="83">
        <v>0</v>
      </c>
      <c r="DT789" s="83">
        <v>3</v>
      </c>
      <c r="DU789" s="83">
        <v>3</v>
      </c>
      <c r="DV789" s="83">
        <v>0</v>
      </c>
      <c r="DW789" s="83">
        <v>0</v>
      </c>
      <c r="DX789" s="83">
        <v>3</v>
      </c>
      <c r="DY789" s="85">
        <v>44431</v>
      </c>
      <c r="DZ789" s="83" t="s">
        <v>4836</v>
      </c>
      <c r="EA789" s="83" t="s">
        <v>102</v>
      </c>
      <c r="EB789" s="83" t="s">
        <v>482</v>
      </c>
      <c r="EC789" s="83">
        <v>785</v>
      </c>
      <c r="ED789" s="83" t="s">
        <v>483</v>
      </c>
      <c r="EE789" s="83">
        <v>1</v>
      </c>
      <c r="EF789" s="83">
        <v>0</v>
      </c>
      <c r="EG789" s="83">
        <v>0</v>
      </c>
      <c r="EH789" s="83" t="s">
        <v>109</v>
      </c>
      <c r="EI789" s="83" t="s">
        <v>108</v>
      </c>
      <c r="EJ789" s="83" t="s">
        <v>583</v>
      </c>
      <c r="EK789" s="83">
        <v>0</v>
      </c>
      <c r="EL789" s="83">
        <v>0</v>
      </c>
      <c r="EM789" s="83">
        <v>1</v>
      </c>
      <c r="EN789" s="83" t="s">
        <v>497</v>
      </c>
      <c r="EO789" s="83"/>
      <c r="EP789" s="83" t="s">
        <v>436</v>
      </c>
      <c r="EQ789" s="136">
        <v>1</v>
      </c>
      <c r="ER789" s="136">
        <v>1</v>
      </c>
      <c r="ES789" s="136">
        <v>1</v>
      </c>
      <c r="ET789" s="136">
        <v>1</v>
      </c>
      <c r="EU789" s="215" t="s">
        <v>269</v>
      </c>
      <c r="EV789" s="136">
        <v>1</v>
      </c>
      <c r="EW789" s="136">
        <v>1</v>
      </c>
      <c r="EX789" s="136">
        <v>1</v>
      </c>
      <c r="EY789" s="136">
        <v>1</v>
      </c>
      <c r="EZ789" s="136">
        <v>1</v>
      </c>
      <c r="FP789" s="215" t="s">
        <v>592</v>
      </c>
      <c r="FQ789" s="136" t="b">
        <v>1</v>
      </c>
      <c r="FR789" s="136" t="b">
        <v>1</v>
      </c>
      <c r="FS789" s="136" t="b">
        <v>1</v>
      </c>
      <c r="FT789" s="136" t="b">
        <v>1</v>
      </c>
      <c r="FX789" s="215" t="s">
        <v>269</v>
      </c>
    </row>
    <row r="790" spans="1:180" ht="60" customHeight="1" x14ac:dyDescent="0.55000000000000004">
      <c r="A790" s="83" t="s">
        <v>130</v>
      </c>
      <c r="B790" s="83" t="s">
        <v>98</v>
      </c>
      <c r="C790" s="136">
        <v>436740</v>
      </c>
      <c r="D790" s="207" t="s">
        <v>629</v>
      </c>
      <c r="E790" s="208" t="s">
        <v>634</v>
      </c>
      <c r="F790" s="83" t="s">
        <v>108</v>
      </c>
      <c r="G790" s="85">
        <v>26341</v>
      </c>
      <c r="H790" s="83" t="s">
        <v>102</v>
      </c>
      <c r="I790" s="85">
        <v>34633</v>
      </c>
      <c r="J790" s="83" t="s">
        <v>228</v>
      </c>
      <c r="K790" s="216">
        <v>916628173014</v>
      </c>
      <c r="L790" s="83" t="s">
        <v>191</v>
      </c>
      <c r="M790" s="85">
        <v>43642</v>
      </c>
      <c r="N790" s="83">
        <v>-3231.6666666666702</v>
      </c>
      <c r="O790" s="83" t="s">
        <v>193</v>
      </c>
      <c r="P790" s="83" t="s">
        <v>181</v>
      </c>
      <c r="Q790" s="208" t="s">
        <v>8188</v>
      </c>
      <c r="R790" s="83" t="s">
        <v>102</v>
      </c>
      <c r="S790" s="83" t="s">
        <v>102</v>
      </c>
      <c r="T790" s="83" t="s">
        <v>131</v>
      </c>
      <c r="U790" s="83" t="s">
        <v>10353</v>
      </c>
      <c r="V790" s="83" t="s">
        <v>104</v>
      </c>
      <c r="W790" s="83" t="s">
        <v>105</v>
      </c>
      <c r="X790" s="86" t="s">
        <v>8188</v>
      </c>
      <c r="Y790" s="87" t="s">
        <v>102</v>
      </c>
      <c r="Z790" s="87" t="s">
        <v>102</v>
      </c>
      <c r="AA790" s="87" t="s">
        <v>131</v>
      </c>
      <c r="AB790" s="87" t="s">
        <v>10353</v>
      </c>
      <c r="AC790" s="87" t="s">
        <v>104</v>
      </c>
      <c r="AD790" s="87" t="s">
        <v>105</v>
      </c>
      <c r="AE790" s="87" t="s">
        <v>106</v>
      </c>
      <c r="AF790" s="86" t="s">
        <v>8188</v>
      </c>
      <c r="AG790" s="87" t="s">
        <v>177</v>
      </c>
      <c r="AH790" s="87" t="s">
        <v>10353</v>
      </c>
      <c r="AI790" s="87" t="s">
        <v>104</v>
      </c>
      <c r="AJ790" s="87" t="s">
        <v>204</v>
      </c>
      <c r="AK790" s="88"/>
      <c r="AL790" s="83" t="s">
        <v>107</v>
      </c>
      <c r="AM790" s="89" t="s">
        <v>454</v>
      </c>
      <c r="AN790" s="90" t="s">
        <v>416</v>
      </c>
      <c r="AO790" s="91" t="s">
        <v>643</v>
      </c>
      <c r="AP790" s="90">
        <v>8.3333333333332096</v>
      </c>
      <c r="AQ790" s="92" t="s">
        <v>102</v>
      </c>
      <c r="AR790" s="93" t="s">
        <v>102</v>
      </c>
      <c r="AS790" s="93" t="s">
        <v>102</v>
      </c>
      <c r="AT790" s="93" t="s">
        <v>102</v>
      </c>
      <c r="AU790" s="210" t="s">
        <v>645</v>
      </c>
      <c r="AV790" s="93" t="s">
        <v>185</v>
      </c>
      <c r="AW790" s="94" t="s">
        <v>102</v>
      </c>
      <c r="AX790" s="93" t="s">
        <v>105</v>
      </c>
      <c r="AY790" s="95" t="s">
        <v>104</v>
      </c>
      <c r="AZ790" s="93" t="s">
        <v>102</v>
      </c>
      <c r="BA790" s="93" t="s">
        <v>102</v>
      </c>
      <c r="BB790" s="93" t="s">
        <v>102</v>
      </c>
      <c r="BC790" s="93" t="s">
        <v>102</v>
      </c>
      <c r="BD790" s="96" t="s">
        <v>102</v>
      </c>
      <c r="BE790" s="90">
        <v>-384.16666666666703</v>
      </c>
      <c r="BF790" s="93" t="s">
        <v>102</v>
      </c>
      <c r="BG790" s="93" t="s">
        <v>102</v>
      </c>
      <c r="BH790" s="93" t="s">
        <v>102</v>
      </c>
      <c r="BI790" s="93" t="s">
        <v>102</v>
      </c>
      <c r="BJ790" s="210" t="s">
        <v>643</v>
      </c>
      <c r="BK790" s="93" t="s">
        <v>196</v>
      </c>
      <c r="BL790" s="97" t="s">
        <v>102</v>
      </c>
      <c r="BM790" s="93" t="s">
        <v>105</v>
      </c>
      <c r="BN790" s="93" t="s">
        <v>596</v>
      </c>
      <c r="BO790" s="93" t="s">
        <v>102</v>
      </c>
      <c r="BP790" s="98" t="s">
        <v>102</v>
      </c>
      <c r="BQ790" s="93" t="s">
        <v>102</v>
      </c>
      <c r="BR790" s="93" t="s">
        <v>102</v>
      </c>
      <c r="BS790" s="93" t="s">
        <v>102</v>
      </c>
      <c r="BT790" s="99" t="s">
        <v>591</v>
      </c>
      <c r="BU790" s="100" t="s">
        <v>11942</v>
      </c>
      <c r="BV790" s="101" t="s">
        <v>471</v>
      </c>
      <c r="BW790" s="136"/>
      <c r="BX790" s="103" t="s">
        <v>565</v>
      </c>
      <c r="BY790" s="104" t="s">
        <v>190</v>
      </c>
      <c r="BZ790" s="136"/>
      <c r="CA790" s="83" t="s">
        <v>599</v>
      </c>
      <c r="CB790" s="106" t="s">
        <v>647</v>
      </c>
      <c r="CC790" s="106" t="s">
        <v>11943</v>
      </c>
      <c r="CD790" s="107"/>
      <c r="CE790" s="108" t="s">
        <v>107</v>
      </c>
      <c r="CF790" s="108" t="s">
        <v>107</v>
      </c>
      <c r="CG790" s="109"/>
      <c r="CH790" s="110" t="s">
        <v>107</v>
      </c>
      <c r="CI790" s="111"/>
      <c r="CJ790" s="112">
        <v>6710</v>
      </c>
      <c r="CK790" s="113">
        <v>86</v>
      </c>
      <c r="CL790" s="114" t="s">
        <v>134</v>
      </c>
      <c r="CM790" s="114" t="s">
        <v>108</v>
      </c>
      <c r="CN790" s="114"/>
      <c r="CO790" s="115" t="s">
        <v>102</v>
      </c>
      <c r="CP790" s="115" t="s">
        <v>102</v>
      </c>
      <c r="CQ790" s="115" t="s">
        <v>102</v>
      </c>
      <c r="CR790" s="115" t="s">
        <v>102</v>
      </c>
      <c r="CS790" s="116"/>
      <c r="CT790" s="117" t="s">
        <v>109</v>
      </c>
      <c r="CU790" s="117" t="s">
        <v>109</v>
      </c>
      <c r="CV790" s="83">
        <v>786</v>
      </c>
      <c r="CW790" s="83" t="s">
        <v>108</v>
      </c>
      <c r="CX790" s="83">
        <v>786</v>
      </c>
      <c r="CY790" s="83" t="s">
        <v>108</v>
      </c>
      <c r="CZ790" s="83">
        <v>7114</v>
      </c>
      <c r="DA790" s="83" t="s">
        <v>419</v>
      </c>
      <c r="DB790" s="83" t="s">
        <v>130</v>
      </c>
      <c r="DC790" s="83" t="s">
        <v>499</v>
      </c>
      <c r="DD790" s="83">
        <v>1835</v>
      </c>
      <c r="DE790" s="83" t="s">
        <v>444</v>
      </c>
      <c r="DF790" s="83" t="s">
        <v>130</v>
      </c>
      <c r="DG790" s="83" t="s">
        <v>499</v>
      </c>
      <c r="DH790" s="83"/>
      <c r="DI790" s="83">
        <v>0</v>
      </c>
      <c r="DJ790" s="83">
        <v>1</v>
      </c>
      <c r="DK790" s="83">
        <v>0</v>
      </c>
      <c r="DL790" s="83">
        <v>0</v>
      </c>
      <c r="DM790" s="83">
        <v>0</v>
      </c>
      <c r="DN790" s="83">
        <v>0</v>
      </c>
      <c r="DO790" s="83">
        <v>0</v>
      </c>
      <c r="DP790" s="83">
        <v>0</v>
      </c>
      <c r="DQ790" s="83">
        <v>0</v>
      </c>
      <c r="DR790" s="83">
        <v>0</v>
      </c>
      <c r="DS790" s="83">
        <v>0</v>
      </c>
      <c r="DT790" s="83">
        <v>3</v>
      </c>
      <c r="DU790" s="83">
        <v>3</v>
      </c>
      <c r="DV790" s="83">
        <v>0</v>
      </c>
      <c r="DW790" s="83">
        <v>0</v>
      </c>
      <c r="DX790" s="83">
        <v>3</v>
      </c>
      <c r="DY790" s="85">
        <v>44432</v>
      </c>
      <c r="DZ790" s="83" t="s">
        <v>4837</v>
      </c>
      <c r="EA790" s="83" t="s">
        <v>102</v>
      </c>
      <c r="EB790" s="83" t="s">
        <v>482</v>
      </c>
      <c r="EC790" s="83">
        <v>786</v>
      </c>
      <c r="ED790" s="83" t="s">
        <v>483</v>
      </c>
      <c r="EE790" s="83">
        <v>1</v>
      </c>
      <c r="EF790" s="83">
        <v>0</v>
      </c>
      <c r="EG790" s="83">
        <v>0</v>
      </c>
      <c r="EH790" s="83" t="s">
        <v>109</v>
      </c>
      <c r="EI790" s="83" t="s">
        <v>108</v>
      </c>
      <c r="EJ790" s="83" t="s">
        <v>583</v>
      </c>
      <c r="EK790" s="83">
        <v>0</v>
      </c>
      <c r="EL790" s="83">
        <v>0</v>
      </c>
      <c r="EM790" s="83">
        <v>1</v>
      </c>
      <c r="EN790" s="83" t="s">
        <v>497</v>
      </c>
      <c r="EO790" s="83"/>
      <c r="EP790" s="83" t="s">
        <v>436</v>
      </c>
      <c r="EQ790" s="136">
        <v>1</v>
      </c>
      <c r="ER790" s="136">
        <v>1</v>
      </c>
      <c r="ES790" s="136">
        <v>1</v>
      </c>
      <c r="ET790" s="136">
        <v>1</v>
      </c>
      <c r="EU790" s="215" t="s">
        <v>269</v>
      </c>
      <c r="EV790" s="136">
        <v>1</v>
      </c>
      <c r="EW790" s="136">
        <v>1</v>
      </c>
      <c r="EX790" s="136">
        <v>1</v>
      </c>
      <c r="EY790" s="136">
        <v>1</v>
      </c>
      <c r="EZ790" s="136">
        <v>1</v>
      </c>
      <c r="FP790" s="215" t="s">
        <v>592</v>
      </c>
      <c r="FQ790" s="136" t="b">
        <v>1</v>
      </c>
      <c r="FR790" s="136" t="b">
        <v>1</v>
      </c>
      <c r="FS790" s="136" t="b">
        <v>1</v>
      </c>
      <c r="FT790" s="136" t="b">
        <v>1</v>
      </c>
      <c r="FX790" s="215" t="s">
        <v>269</v>
      </c>
    </row>
    <row r="791" spans="1:180" ht="60" customHeight="1" x14ac:dyDescent="0.55000000000000004">
      <c r="A791" s="83" t="s">
        <v>130</v>
      </c>
      <c r="B791" s="83" t="s">
        <v>98</v>
      </c>
      <c r="C791" s="136">
        <v>706508</v>
      </c>
      <c r="D791" s="207" t="s">
        <v>627</v>
      </c>
      <c r="E791" s="208" t="s">
        <v>630</v>
      </c>
      <c r="F791" s="83" t="s">
        <v>108</v>
      </c>
      <c r="G791" s="85">
        <v>20621</v>
      </c>
      <c r="H791" s="83" t="s">
        <v>102</v>
      </c>
      <c r="I791" s="85">
        <v>39794</v>
      </c>
      <c r="J791" s="83" t="s">
        <v>228</v>
      </c>
      <c r="K791" s="216">
        <v>755668865041</v>
      </c>
      <c r="L791" s="83" t="s">
        <v>191</v>
      </c>
      <c r="M791" s="85">
        <v>43631</v>
      </c>
      <c r="N791" s="83">
        <v>-3236.6666666666702</v>
      </c>
      <c r="O791" s="83" t="s">
        <v>180</v>
      </c>
      <c r="P791" s="83" t="s">
        <v>181</v>
      </c>
      <c r="Q791" s="208" t="s">
        <v>8192</v>
      </c>
      <c r="R791" s="83" t="s">
        <v>102</v>
      </c>
      <c r="S791" s="83" t="s">
        <v>102</v>
      </c>
      <c r="T791" s="83" t="s">
        <v>199</v>
      </c>
      <c r="U791" s="83" t="s">
        <v>10354</v>
      </c>
      <c r="V791" s="83" t="s">
        <v>104</v>
      </c>
      <c r="W791" s="83" t="s">
        <v>105</v>
      </c>
      <c r="X791" s="86" t="s">
        <v>8192</v>
      </c>
      <c r="Y791" s="87" t="s">
        <v>102</v>
      </c>
      <c r="Z791" s="87" t="s">
        <v>102</v>
      </c>
      <c r="AA791" s="87" t="s">
        <v>199</v>
      </c>
      <c r="AB791" s="87" t="s">
        <v>10354</v>
      </c>
      <c r="AC791" s="87" t="s">
        <v>104</v>
      </c>
      <c r="AD791" s="87" t="s">
        <v>105</v>
      </c>
      <c r="AE791" s="87" t="s">
        <v>106</v>
      </c>
      <c r="AF791" s="86" t="s">
        <v>8192</v>
      </c>
      <c r="AG791" s="87" t="s">
        <v>489</v>
      </c>
      <c r="AH791" s="87" t="s">
        <v>10355</v>
      </c>
      <c r="AI791" s="87" t="s">
        <v>104</v>
      </c>
      <c r="AJ791" s="87" t="s">
        <v>204</v>
      </c>
      <c r="AK791" s="88"/>
      <c r="AL791" s="83" t="s">
        <v>107</v>
      </c>
      <c r="AM791" s="89" t="s">
        <v>454</v>
      </c>
      <c r="AN791" s="90" t="s">
        <v>416</v>
      </c>
      <c r="AO791" s="91" t="s">
        <v>641</v>
      </c>
      <c r="AP791" s="90">
        <v>8.3333333333332096</v>
      </c>
      <c r="AQ791" s="92" t="s">
        <v>211</v>
      </c>
      <c r="AR791" s="93" t="s">
        <v>102</v>
      </c>
      <c r="AS791" s="93" t="s">
        <v>102</v>
      </c>
      <c r="AT791" s="93" t="s">
        <v>102</v>
      </c>
      <c r="AU791" s="210" t="s">
        <v>641</v>
      </c>
      <c r="AV791" s="93" t="s">
        <v>192</v>
      </c>
      <c r="AW791" s="94" t="s">
        <v>102</v>
      </c>
      <c r="AX791" s="93" t="s">
        <v>105</v>
      </c>
      <c r="AY791" s="95" t="s">
        <v>188</v>
      </c>
      <c r="AZ791" s="93" t="s">
        <v>102</v>
      </c>
      <c r="BA791" s="93" t="s">
        <v>10356</v>
      </c>
      <c r="BB791" s="93" t="s">
        <v>102</v>
      </c>
      <c r="BC791" s="93" t="s">
        <v>102</v>
      </c>
      <c r="BD791" s="96" t="s">
        <v>102</v>
      </c>
      <c r="BE791" s="90">
        <v>-384.66666666666703</v>
      </c>
      <c r="BF791" s="93" t="s">
        <v>211</v>
      </c>
      <c r="BG791" s="93" t="s">
        <v>102</v>
      </c>
      <c r="BH791" s="93" t="s">
        <v>102</v>
      </c>
      <c r="BI791" s="93" t="s">
        <v>102</v>
      </c>
      <c r="BJ791" s="210" t="s">
        <v>646</v>
      </c>
      <c r="BK791" s="93" t="s">
        <v>182</v>
      </c>
      <c r="BL791" s="97" t="s">
        <v>102</v>
      </c>
      <c r="BM791" s="93" t="s">
        <v>105</v>
      </c>
      <c r="BN791" s="93" t="s">
        <v>104</v>
      </c>
      <c r="BO791" s="93" t="s">
        <v>102</v>
      </c>
      <c r="BP791" s="98">
        <v>20180469</v>
      </c>
      <c r="BQ791" s="93" t="s">
        <v>102</v>
      </c>
      <c r="BR791" s="93" t="s">
        <v>102</v>
      </c>
      <c r="BS791" s="93" t="s">
        <v>102</v>
      </c>
      <c r="BT791" s="99" t="s">
        <v>591</v>
      </c>
      <c r="BU791" s="100" t="s">
        <v>11944</v>
      </c>
      <c r="BV791" s="101" t="s">
        <v>471</v>
      </c>
      <c r="BW791" s="136"/>
      <c r="BX791" s="103" t="s">
        <v>565</v>
      </c>
      <c r="BY791" s="104" t="s">
        <v>190</v>
      </c>
      <c r="BZ791" s="136"/>
      <c r="CA791" s="83" t="s">
        <v>599</v>
      </c>
      <c r="CB791" s="106" t="s">
        <v>647</v>
      </c>
      <c r="CC791" s="106" t="s">
        <v>11945</v>
      </c>
      <c r="CD791" s="107"/>
      <c r="CE791" s="108" t="s">
        <v>107</v>
      </c>
      <c r="CF791" s="108" t="s">
        <v>107</v>
      </c>
      <c r="CG791" s="109"/>
      <c r="CH791" s="110" t="s">
        <v>107</v>
      </c>
      <c r="CI791" s="111"/>
      <c r="CJ791" s="112">
        <v>6710</v>
      </c>
      <c r="CK791" s="113">
        <v>86</v>
      </c>
      <c r="CL791" s="114" t="s">
        <v>134</v>
      </c>
      <c r="CM791" s="114" t="s">
        <v>108</v>
      </c>
      <c r="CN791" s="114"/>
      <c r="CO791" s="115" t="s">
        <v>102</v>
      </c>
      <c r="CP791" s="115" t="s">
        <v>102</v>
      </c>
      <c r="CQ791" s="115" t="s">
        <v>102</v>
      </c>
      <c r="CR791" s="115" t="s">
        <v>102</v>
      </c>
      <c r="CS791" s="116"/>
      <c r="CT791" s="117" t="s">
        <v>109</v>
      </c>
      <c r="CU791" s="117" t="s">
        <v>109</v>
      </c>
      <c r="CV791" s="83">
        <v>787</v>
      </c>
      <c r="CW791" s="83" t="s">
        <v>108</v>
      </c>
      <c r="CX791" s="83">
        <v>787</v>
      </c>
      <c r="CY791" s="83" t="s">
        <v>108</v>
      </c>
      <c r="CZ791" s="83">
        <v>7115</v>
      </c>
      <c r="DA791" s="83" t="s">
        <v>419</v>
      </c>
      <c r="DB791" s="83" t="s">
        <v>130</v>
      </c>
      <c r="DC791" s="83" t="s">
        <v>499</v>
      </c>
      <c r="DD791" s="83">
        <v>1836</v>
      </c>
      <c r="DE791" s="83" t="s">
        <v>444</v>
      </c>
      <c r="DF791" s="83" t="s">
        <v>130</v>
      </c>
      <c r="DG791" s="83" t="s">
        <v>499</v>
      </c>
      <c r="DH791" s="83"/>
      <c r="DI791" s="83">
        <v>0</v>
      </c>
      <c r="DJ791" s="83">
        <v>1</v>
      </c>
      <c r="DK791" s="83">
        <v>0</v>
      </c>
      <c r="DL791" s="83">
        <v>0</v>
      </c>
      <c r="DM791" s="83">
        <v>0</v>
      </c>
      <c r="DN791" s="83">
        <v>0</v>
      </c>
      <c r="DO791" s="83">
        <v>0</v>
      </c>
      <c r="DP791" s="83">
        <v>0</v>
      </c>
      <c r="DQ791" s="83">
        <v>0</v>
      </c>
      <c r="DR791" s="83">
        <v>0</v>
      </c>
      <c r="DS791" s="83">
        <v>0</v>
      </c>
      <c r="DT791" s="83">
        <v>3</v>
      </c>
      <c r="DU791" s="83">
        <v>3</v>
      </c>
      <c r="DV791" s="83">
        <v>0</v>
      </c>
      <c r="DW791" s="83">
        <v>0</v>
      </c>
      <c r="DX791" s="83">
        <v>3</v>
      </c>
      <c r="DY791" s="85">
        <v>44433</v>
      </c>
      <c r="DZ791" s="83" t="s">
        <v>4838</v>
      </c>
      <c r="EA791" s="83" t="s">
        <v>102</v>
      </c>
      <c r="EB791" s="83" t="s">
        <v>482</v>
      </c>
      <c r="EC791" s="83">
        <v>787</v>
      </c>
      <c r="ED791" s="83" t="s">
        <v>483</v>
      </c>
      <c r="EE791" s="83">
        <v>1</v>
      </c>
      <c r="EF791" s="83">
        <v>0</v>
      </c>
      <c r="EG791" s="83">
        <v>0</v>
      </c>
      <c r="EH791" s="83" t="s">
        <v>109</v>
      </c>
      <c r="EI791" s="83" t="s">
        <v>108</v>
      </c>
      <c r="EJ791" s="83" t="s">
        <v>583</v>
      </c>
      <c r="EK791" s="83">
        <v>0</v>
      </c>
      <c r="EL791" s="83">
        <v>0</v>
      </c>
      <c r="EM791" s="83">
        <v>1</v>
      </c>
      <c r="EN791" s="83" t="s">
        <v>497</v>
      </c>
      <c r="EO791" s="83"/>
      <c r="EP791" s="83" t="s">
        <v>436</v>
      </c>
      <c r="EQ791" s="136">
        <v>1</v>
      </c>
      <c r="ER791" s="136">
        <v>1</v>
      </c>
      <c r="ES791" s="136">
        <v>1</v>
      </c>
      <c r="ET791" s="136">
        <v>1</v>
      </c>
      <c r="EU791" s="215" t="s">
        <v>269</v>
      </c>
      <c r="EV791" s="136">
        <v>1</v>
      </c>
      <c r="EW791" s="136">
        <v>1</v>
      </c>
      <c r="EX791" s="136">
        <v>1</v>
      </c>
      <c r="EY791" s="136">
        <v>1</v>
      </c>
      <c r="EZ791" s="136">
        <v>1</v>
      </c>
      <c r="FP791" s="215" t="s">
        <v>592</v>
      </c>
      <c r="FQ791" s="136" t="b">
        <v>1</v>
      </c>
      <c r="FR791" s="136" t="b">
        <v>1</v>
      </c>
      <c r="FS791" s="136" t="b">
        <v>1</v>
      </c>
      <c r="FT791" s="136" t="b">
        <v>1</v>
      </c>
      <c r="FX791" s="215" t="s">
        <v>269</v>
      </c>
    </row>
    <row r="792" spans="1:180" ht="60" customHeight="1" x14ac:dyDescent="0.55000000000000004">
      <c r="A792" s="83" t="s">
        <v>130</v>
      </c>
      <c r="B792" s="83" t="s">
        <v>98</v>
      </c>
      <c r="C792" s="136">
        <v>961347</v>
      </c>
      <c r="D792" s="207" t="s">
        <v>628</v>
      </c>
      <c r="E792" s="208" t="s">
        <v>633</v>
      </c>
      <c r="F792" s="83" t="s">
        <v>108</v>
      </c>
      <c r="G792" s="85">
        <v>22744</v>
      </c>
      <c r="H792" s="83" t="s">
        <v>102</v>
      </c>
      <c r="I792" s="85">
        <v>39772</v>
      </c>
      <c r="J792" s="83" t="s">
        <v>228</v>
      </c>
      <c r="K792" s="216">
        <v>937665599891</v>
      </c>
      <c r="L792" s="83" t="s">
        <v>191</v>
      </c>
      <c r="M792" s="85">
        <v>43619</v>
      </c>
      <c r="N792" s="83">
        <v>-3241.6666666666702</v>
      </c>
      <c r="O792" s="83" t="s">
        <v>193</v>
      </c>
      <c r="P792" s="83" t="s">
        <v>181</v>
      </c>
      <c r="Q792" s="208" t="s">
        <v>8196</v>
      </c>
      <c r="R792" s="83" t="s">
        <v>102</v>
      </c>
      <c r="S792" s="83" t="s">
        <v>102</v>
      </c>
      <c r="T792" s="83" t="s">
        <v>133</v>
      </c>
      <c r="U792" s="83" t="s">
        <v>10357</v>
      </c>
      <c r="V792" s="83" t="s">
        <v>111</v>
      </c>
      <c r="W792" s="83" t="s">
        <v>105</v>
      </c>
      <c r="X792" s="86" t="s">
        <v>8196</v>
      </c>
      <c r="Y792" s="87" t="s">
        <v>102</v>
      </c>
      <c r="Z792" s="87" t="s">
        <v>102</v>
      </c>
      <c r="AA792" s="87" t="s">
        <v>133</v>
      </c>
      <c r="AB792" s="87" t="s">
        <v>10357</v>
      </c>
      <c r="AC792" s="87" t="s">
        <v>111</v>
      </c>
      <c r="AD792" s="87" t="s">
        <v>105</v>
      </c>
      <c r="AE792" s="87" t="s">
        <v>106</v>
      </c>
      <c r="AF792" s="86" t="s">
        <v>8196</v>
      </c>
      <c r="AG792" s="87" t="s">
        <v>486</v>
      </c>
      <c r="AH792" s="87" t="s">
        <v>10357</v>
      </c>
      <c r="AI792" s="87" t="s">
        <v>111</v>
      </c>
      <c r="AJ792" s="87" t="s">
        <v>204</v>
      </c>
      <c r="AK792" s="88"/>
      <c r="AL792" s="83" t="s">
        <v>107</v>
      </c>
      <c r="AM792" s="89" t="s">
        <v>454</v>
      </c>
      <c r="AN792" s="90" t="s">
        <v>416</v>
      </c>
      <c r="AO792" s="91" t="s">
        <v>642</v>
      </c>
      <c r="AP792" s="90">
        <v>8.3333333333332096</v>
      </c>
      <c r="AQ792" s="92" t="s">
        <v>102</v>
      </c>
      <c r="AR792" s="93" t="s">
        <v>102</v>
      </c>
      <c r="AS792" s="93" t="s">
        <v>102</v>
      </c>
      <c r="AT792" s="93" t="s">
        <v>102</v>
      </c>
      <c r="AU792" s="210" t="s">
        <v>644</v>
      </c>
      <c r="AV792" s="93" t="s">
        <v>185</v>
      </c>
      <c r="AW792" s="94" t="s">
        <v>102</v>
      </c>
      <c r="AX792" s="93" t="s">
        <v>183</v>
      </c>
      <c r="AY792" s="95" t="s">
        <v>111</v>
      </c>
      <c r="AZ792" s="93" t="s">
        <v>102</v>
      </c>
      <c r="BA792" s="93" t="s">
        <v>102</v>
      </c>
      <c r="BB792" s="93" t="s">
        <v>102</v>
      </c>
      <c r="BC792" s="93" t="s">
        <v>102</v>
      </c>
      <c r="BD792" s="96" t="s">
        <v>102</v>
      </c>
      <c r="BE792" s="90">
        <v>-385.16666666666703</v>
      </c>
      <c r="BF792" s="93" t="s">
        <v>102</v>
      </c>
      <c r="BG792" s="93" t="s">
        <v>102</v>
      </c>
      <c r="BH792" s="93" t="s">
        <v>102</v>
      </c>
      <c r="BI792" s="93" t="s">
        <v>102</v>
      </c>
      <c r="BJ792" s="210" t="s">
        <v>642</v>
      </c>
      <c r="BK792" s="93" t="s">
        <v>192</v>
      </c>
      <c r="BL792" s="97" t="s">
        <v>102</v>
      </c>
      <c r="BM792" s="93" t="s">
        <v>183</v>
      </c>
      <c r="BN792" s="93" t="s">
        <v>106</v>
      </c>
      <c r="BO792" s="93" t="s">
        <v>102</v>
      </c>
      <c r="BP792" s="98" t="s">
        <v>102</v>
      </c>
      <c r="BQ792" s="93" t="s">
        <v>102</v>
      </c>
      <c r="BR792" s="93" t="s">
        <v>102</v>
      </c>
      <c r="BS792" s="93" t="s">
        <v>102</v>
      </c>
      <c r="BT792" s="99" t="s">
        <v>591</v>
      </c>
      <c r="BU792" s="100" t="s">
        <v>11946</v>
      </c>
      <c r="BV792" s="101" t="s">
        <v>471</v>
      </c>
      <c r="BW792" s="136"/>
      <c r="BX792" s="103" t="s">
        <v>565</v>
      </c>
      <c r="BY792" s="104" t="s">
        <v>190</v>
      </c>
      <c r="BZ792" s="136"/>
      <c r="CA792" s="83" t="s">
        <v>599</v>
      </c>
      <c r="CB792" s="106" t="s">
        <v>647</v>
      </c>
      <c r="CC792" s="106" t="s">
        <v>11947</v>
      </c>
      <c r="CD792" s="107"/>
      <c r="CE792" s="108" t="s">
        <v>107</v>
      </c>
      <c r="CF792" s="108" t="s">
        <v>107</v>
      </c>
      <c r="CG792" s="109"/>
      <c r="CH792" s="110" t="s">
        <v>107</v>
      </c>
      <c r="CI792" s="111"/>
      <c r="CJ792" s="112">
        <v>6710</v>
      </c>
      <c r="CK792" s="113">
        <v>86</v>
      </c>
      <c r="CL792" s="114" t="s">
        <v>134</v>
      </c>
      <c r="CM792" s="114" t="s">
        <v>108</v>
      </c>
      <c r="CN792" s="114"/>
      <c r="CO792" s="115" t="s">
        <v>102</v>
      </c>
      <c r="CP792" s="115" t="s">
        <v>102</v>
      </c>
      <c r="CQ792" s="115" t="s">
        <v>102</v>
      </c>
      <c r="CR792" s="115" t="s">
        <v>102</v>
      </c>
      <c r="CS792" s="116"/>
      <c r="CT792" s="117" t="s">
        <v>109</v>
      </c>
      <c r="CU792" s="117" t="s">
        <v>109</v>
      </c>
      <c r="CV792" s="83">
        <v>788</v>
      </c>
      <c r="CW792" s="83" t="s">
        <v>108</v>
      </c>
      <c r="CX792" s="83">
        <v>788</v>
      </c>
      <c r="CY792" s="83" t="s">
        <v>108</v>
      </c>
      <c r="CZ792" s="83">
        <v>7116</v>
      </c>
      <c r="DA792" s="83" t="s">
        <v>419</v>
      </c>
      <c r="DB792" s="83" t="s">
        <v>130</v>
      </c>
      <c r="DC792" s="83" t="s">
        <v>499</v>
      </c>
      <c r="DD792" s="83">
        <v>1837</v>
      </c>
      <c r="DE792" s="83" t="s">
        <v>444</v>
      </c>
      <c r="DF792" s="83" t="s">
        <v>130</v>
      </c>
      <c r="DG792" s="83" t="s">
        <v>499</v>
      </c>
      <c r="DH792" s="83"/>
      <c r="DI792" s="83">
        <v>0</v>
      </c>
      <c r="DJ792" s="83">
        <v>1</v>
      </c>
      <c r="DK792" s="83">
        <v>0</v>
      </c>
      <c r="DL792" s="83">
        <v>0</v>
      </c>
      <c r="DM792" s="83">
        <v>0</v>
      </c>
      <c r="DN792" s="83">
        <v>0</v>
      </c>
      <c r="DO792" s="83">
        <v>0</v>
      </c>
      <c r="DP792" s="83">
        <v>0</v>
      </c>
      <c r="DQ792" s="83">
        <v>0</v>
      </c>
      <c r="DR792" s="83">
        <v>0</v>
      </c>
      <c r="DS792" s="83">
        <v>0</v>
      </c>
      <c r="DT792" s="83">
        <v>3</v>
      </c>
      <c r="DU792" s="83">
        <v>3</v>
      </c>
      <c r="DV792" s="83">
        <v>0</v>
      </c>
      <c r="DW792" s="83">
        <v>0</v>
      </c>
      <c r="DX792" s="83">
        <v>3</v>
      </c>
      <c r="DY792" s="85">
        <v>44434</v>
      </c>
      <c r="DZ792" s="83" t="s">
        <v>4839</v>
      </c>
      <c r="EA792" s="83" t="s">
        <v>102</v>
      </c>
      <c r="EB792" s="83" t="s">
        <v>482</v>
      </c>
      <c r="EC792" s="83">
        <v>788</v>
      </c>
      <c r="ED792" s="83" t="s">
        <v>483</v>
      </c>
      <c r="EE792" s="83">
        <v>1</v>
      </c>
      <c r="EF792" s="83">
        <v>0</v>
      </c>
      <c r="EG792" s="83">
        <v>0</v>
      </c>
      <c r="EH792" s="83" t="s">
        <v>109</v>
      </c>
      <c r="EI792" s="83" t="s">
        <v>108</v>
      </c>
      <c r="EJ792" s="83" t="s">
        <v>583</v>
      </c>
      <c r="EK792" s="83">
        <v>0</v>
      </c>
      <c r="EL792" s="83">
        <v>0</v>
      </c>
      <c r="EM792" s="83">
        <v>1</v>
      </c>
      <c r="EN792" s="83" t="s">
        <v>497</v>
      </c>
      <c r="EO792" s="83"/>
      <c r="EP792" s="83" t="s">
        <v>436</v>
      </c>
      <c r="EQ792" s="136">
        <v>1</v>
      </c>
      <c r="ER792" s="136">
        <v>1</v>
      </c>
      <c r="ES792" s="136">
        <v>1</v>
      </c>
      <c r="ET792" s="136">
        <v>1</v>
      </c>
      <c r="EU792" s="215" t="s">
        <v>269</v>
      </c>
      <c r="EV792" s="136">
        <v>1</v>
      </c>
      <c r="EW792" s="136">
        <v>1</v>
      </c>
      <c r="EX792" s="136">
        <v>1</v>
      </c>
      <c r="EY792" s="136">
        <v>1</v>
      </c>
      <c r="EZ792" s="136">
        <v>1</v>
      </c>
      <c r="FP792" s="215" t="s">
        <v>592</v>
      </c>
      <c r="FQ792" s="136" t="b">
        <v>1</v>
      </c>
      <c r="FR792" s="136" t="b">
        <v>1</v>
      </c>
      <c r="FS792" s="136" t="b">
        <v>1</v>
      </c>
      <c r="FT792" s="136" t="b">
        <v>1</v>
      </c>
      <c r="FX792" s="215" t="s">
        <v>269</v>
      </c>
    </row>
    <row r="793" spans="1:180" ht="60" customHeight="1" x14ac:dyDescent="0.55000000000000004">
      <c r="A793" s="83" t="s">
        <v>130</v>
      </c>
      <c r="B793" s="83" t="s">
        <v>98</v>
      </c>
      <c r="C793" s="136">
        <v>594598</v>
      </c>
      <c r="D793" s="207" t="s">
        <v>629</v>
      </c>
      <c r="E793" s="208" t="s">
        <v>634</v>
      </c>
      <c r="F793" s="83" t="s">
        <v>108</v>
      </c>
      <c r="G793" s="85">
        <v>26341</v>
      </c>
      <c r="H793" s="83" t="s">
        <v>102</v>
      </c>
      <c r="I793" s="85">
        <v>34633</v>
      </c>
      <c r="J793" s="83" t="s">
        <v>228</v>
      </c>
      <c r="K793" s="216">
        <v>507195364726</v>
      </c>
      <c r="L793" s="83" t="s">
        <v>191</v>
      </c>
      <c r="M793" s="85">
        <v>43642</v>
      </c>
      <c r="N793" s="83">
        <v>-3246.6666666666702</v>
      </c>
      <c r="O793" s="83" t="s">
        <v>193</v>
      </c>
      <c r="P793" s="83" t="s">
        <v>181</v>
      </c>
      <c r="Q793" s="208" t="s">
        <v>8200</v>
      </c>
      <c r="R793" s="83" t="s">
        <v>102</v>
      </c>
      <c r="S793" s="83" t="s">
        <v>102</v>
      </c>
      <c r="T793" s="83" t="s">
        <v>131</v>
      </c>
      <c r="U793" s="83" t="s">
        <v>10358</v>
      </c>
      <c r="V793" s="83" t="s">
        <v>104</v>
      </c>
      <c r="W793" s="83" t="s">
        <v>105</v>
      </c>
      <c r="X793" s="86" t="s">
        <v>8200</v>
      </c>
      <c r="Y793" s="87" t="s">
        <v>102</v>
      </c>
      <c r="Z793" s="87" t="s">
        <v>102</v>
      </c>
      <c r="AA793" s="87" t="s">
        <v>131</v>
      </c>
      <c r="AB793" s="87" t="s">
        <v>10358</v>
      </c>
      <c r="AC793" s="87" t="s">
        <v>104</v>
      </c>
      <c r="AD793" s="87" t="s">
        <v>105</v>
      </c>
      <c r="AE793" s="87" t="s">
        <v>106</v>
      </c>
      <c r="AF793" s="86" t="s">
        <v>8200</v>
      </c>
      <c r="AG793" s="87" t="s">
        <v>177</v>
      </c>
      <c r="AH793" s="87" t="s">
        <v>10358</v>
      </c>
      <c r="AI793" s="87" t="s">
        <v>104</v>
      </c>
      <c r="AJ793" s="87" t="s">
        <v>204</v>
      </c>
      <c r="AK793" s="88"/>
      <c r="AL793" s="83" t="s">
        <v>107</v>
      </c>
      <c r="AM793" s="89" t="s">
        <v>454</v>
      </c>
      <c r="AN793" s="90" t="s">
        <v>416</v>
      </c>
      <c r="AO793" s="91" t="s">
        <v>643</v>
      </c>
      <c r="AP793" s="90">
        <v>8.3333333333332096</v>
      </c>
      <c r="AQ793" s="92" t="s">
        <v>102</v>
      </c>
      <c r="AR793" s="93" t="s">
        <v>102</v>
      </c>
      <c r="AS793" s="93" t="s">
        <v>102</v>
      </c>
      <c r="AT793" s="93" t="s">
        <v>102</v>
      </c>
      <c r="AU793" s="210" t="s">
        <v>645</v>
      </c>
      <c r="AV793" s="93" t="s">
        <v>185</v>
      </c>
      <c r="AW793" s="94" t="s">
        <v>102</v>
      </c>
      <c r="AX793" s="93" t="s">
        <v>105</v>
      </c>
      <c r="AY793" s="95" t="s">
        <v>104</v>
      </c>
      <c r="AZ793" s="93" t="s">
        <v>102</v>
      </c>
      <c r="BA793" s="93" t="s">
        <v>102</v>
      </c>
      <c r="BB793" s="93" t="s">
        <v>102</v>
      </c>
      <c r="BC793" s="93" t="s">
        <v>102</v>
      </c>
      <c r="BD793" s="96" t="s">
        <v>102</v>
      </c>
      <c r="BE793" s="90">
        <v>-385.66666666666703</v>
      </c>
      <c r="BF793" s="93" t="s">
        <v>102</v>
      </c>
      <c r="BG793" s="93" t="s">
        <v>102</v>
      </c>
      <c r="BH793" s="93" t="s">
        <v>102</v>
      </c>
      <c r="BI793" s="93" t="s">
        <v>102</v>
      </c>
      <c r="BJ793" s="210" t="s">
        <v>643</v>
      </c>
      <c r="BK793" s="93" t="s">
        <v>196</v>
      </c>
      <c r="BL793" s="97" t="s">
        <v>102</v>
      </c>
      <c r="BM793" s="93" t="s">
        <v>105</v>
      </c>
      <c r="BN793" s="93" t="s">
        <v>596</v>
      </c>
      <c r="BO793" s="93" t="s">
        <v>102</v>
      </c>
      <c r="BP793" s="98" t="s">
        <v>102</v>
      </c>
      <c r="BQ793" s="93" t="s">
        <v>102</v>
      </c>
      <c r="BR793" s="93" t="s">
        <v>102</v>
      </c>
      <c r="BS793" s="93" t="s">
        <v>102</v>
      </c>
      <c r="BT793" s="99" t="s">
        <v>591</v>
      </c>
      <c r="BU793" s="100" t="s">
        <v>11948</v>
      </c>
      <c r="BV793" s="101" t="s">
        <v>471</v>
      </c>
      <c r="BW793" s="136"/>
      <c r="BX793" s="103" t="s">
        <v>565</v>
      </c>
      <c r="BY793" s="104" t="s">
        <v>190</v>
      </c>
      <c r="BZ793" s="136"/>
      <c r="CA793" s="83" t="s">
        <v>599</v>
      </c>
      <c r="CB793" s="106" t="s">
        <v>647</v>
      </c>
      <c r="CC793" s="106" t="s">
        <v>11949</v>
      </c>
      <c r="CD793" s="107"/>
      <c r="CE793" s="108" t="s">
        <v>107</v>
      </c>
      <c r="CF793" s="108" t="s">
        <v>107</v>
      </c>
      <c r="CG793" s="109"/>
      <c r="CH793" s="110" t="s">
        <v>107</v>
      </c>
      <c r="CI793" s="111"/>
      <c r="CJ793" s="112">
        <v>6710</v>
      </c>
      <c r="CK793" s="113">
        <v>86</v>
      </c>
      <c r="CL793" s="114" t="s">
        <v>134</v>
      </c>
      <c r="CM793" s="114" t="s">
        <v>108</v>
      </c>
      <c r="CN793" s="114"/>
      <c r="CO793" s="115" t="s">
        <v>102</v>
      </c>
      <c r="CP793" s="115" t="s">
        <v>102</v>
      </c>
      <c r="CQ793" s="115" t="s">
        <v>102</v>
      </c>
      <c r="CR793" s="115" t="s">
        <v>102</v>
      </c>
      <c r="CS793" s="116"/>
      <c r="CT793" s="117" t="s">
        <v>109</v>
      </c>
      <c r="CU793" s="117" t="s">
        <v>109</v>
      </c>
      <c r="CV793" s="83">
        <v>789</v>
      </c>
      <c r="CW793" s="83" t="s">
        <v>108</v>
      </c>
      <c r="CX793" s="83">
        <v>789</v>
      </c>
      <c r="CY793" s="83" t="s">
        <v>108</v>
      </c>
      <c r="CZ793" s="83">
        <v>7117</v>
      </c>
      <c r="DA793" s="83" t="s">
        <v>419</v>
      </c>
      <c r="DB793" s="83" t="s">
        <v>130</v>
      </c>
      <c r="DC793" s="83" t="s">
        <v>499</v>
      </c>
      <c r="DD793" s="83">
        <v>1838</v>
      </c>
      <c r="DE793" s="83" t="s">
        <v>444</v>
      </c>
      <c r="DF793" s="83" t="s">
        <v>130</v>
      </c>
      <c r="DG793" s="83" t="s">
        <v>499</v>
      </c>
      <c r="DH793" s="83"/>
      <c r="DI793" s="83">
        <v>0</v>
      </c>
      <c r="DJ793" s="83">
        <v>1</v>
      </c>
      <c r="DK793" s="83">
        <v>0</v>
      </c>
      <c r="DL793" s="83">
        <v>0</v>
      </c>
      <c r="DM793" s="83">
        <v>0</v>
      </c>
      <c r="DN793" s="83">
        <v>0</v>
      </c>
      <c r="DO793" s="83">
        <v>0</v>
      </c>
      <c r="DP793" s="83">
        <v>0</v>
      </c>
      <c r="DQ793" s="83">
        <v>0</v>
      </c>
      <c r="DR793" s="83">
        <v>0</v>
      </c>
      <c r="DS793" s="83">
        <v>0</v>
      </c>
      <c r="DT793" s="83">
        <v>3</v>
      </c>
      <c r="DU793" s="83">
        <v>3</v>
      </c>
      <c r="DV793" s="83">
        <v>0</v>
      </c>
      <c r="DW793" s="83">
        <v>0</v>
      </c>
      <c r="DX793" s="83">
        <v>3</v>
      </c>
      <c r="DY793" s="85">
        <v>44435</v>
      </c>
      <c r="DZ793" s="83" t="s">
        <v>4840</v>
      </c>
      <c r="EA793" s="83" t="s">
        <v>102</v>
      </c>
      <c r="EB793" s="83" t="s">
        <v>482</v>
      </c>
      <c r="EC793" s="83">
        <v>789</v>
      </c>
      <c r="ED793" s="83" t="s">
        <v>483</v>
      </c>
      <c r="EE793" s="83">
        <v>1</v>
      </c>
      <c r="EF793" s="83">
        <v>0</v>
      </c>
      <c r="EG793" s="83">
        <v>0</v>
      </c>
      <c r="EH793" s="83" t="s">
        <v>109</v>
      </c>
      <c r="EI793" s="83" t="s">
        <v>108</v>
      </c>
      <c r="EJ793" s="83" t="s">
        <v>583</v>
      </c>
      <c r="EK793" s="83">
        <v>0</v>
      </c>
      <c r="EL793" s="83">
        <v>0</v>
      </c>
      <c r="EM793" s="83">
        <v>1</v>
      </c>
      <c r="EN793" s="83" t="s">
        <v>497</v>
      </c>
      <c r="EO793" s="83"/>
      <c r="EP793" s="83" t="s">
        <v>436</v>
      </c>
      <c r="EQ793" s="136">
        <v>1</v>
      </c>
      <c r="ER793" s="136">
        <v>1</v>
      </c>
      <c r="ES793" s="136">
        <v>1</v>
      </c>
      <c r="ET793" s="136">
        <v>1</v>
      </c>
      <c r="EU793" s="215" t="s">
        <v>269</v>
      </c>
      <c r="EV793" s="136">
        <v>1</v>
      </c>
      <c r="EW793" s="136">
        <v>1</v>
      </c>
      <c r="EX793" s="136">
        <v>1</v>
      </c>
      <c r="EY793" s="136">
        <v>1</v>
      </c>
      <c r="EZ793" s="136">
        <v>1</v>
      </c>
      <c r="FP793" s="215" t="s">
        <v>592</v>
      </c>
      <c r="FQ793" s="136" t="b">
        <v>1</v>
      </c>
      <c r="FR793" s="136" t="b">
        <v>1</v>
      </c>
      <c r="FS793" s="136" t="b">
        <v>1</v>
      </c>
      <c r="FT793" s="136" t="b">
        <v>1</v>
      </c>
      <c r="FX793" s="215" t="s">
        <v>269</v>
      </c>
    </row>
    <row r="794" spans="1:180" ht="60" customHeight="1" x14ac:dyDescent="0.55000000000000004">
      <c r="A794" s="83" t="s">
        <v>130</v>
      </c>
      <c r="B794" s="83" t="s">
        <v>98</v>
      </c>
      <c r="C794" s="136">
        <v>350421</v>
      </c>
      <c r="D794" s="207" t="s">
        <v>627</v>
      </c>
      <c r="E794" s="208" t="s">
        <v>630</v>
      </c>
      <c r="F794" s="83" t="s">
        <v>108</v>
      </c>
      <c r="G794" s="85">
        <v>20621</v>
      </c>
      <c r="H794" s="83" t="s">
        <v>102</v>
      </c>
      <c r="I794" s="85">
        <v>39794</v>
      </c>
      <c r="J794" s="83" t="s">
        <v>228</v>
      </c>
      <c r="K794" s="216">
        <v>799742055404</v>
      </c>
      <c r="L794" s="83" t="s">
        <v>191</v>
      </c>
      <c r="M794" s="85">
        <v>43631</v>
      </c>
      <c r="N794" s="83">
        <v>-3251.6666666666702</v>
      </c>
      <c r="O794" s="83" t="s">
        <v>180</v>
      </c>
      <c r="P794" s="83" t="s">
        <v>181</v>
      </c>
      <c r="Q794" s="208" t="s">
        <v>8204</v>
      </c>
      <c r="R794" s="83" t="s">
        <v>102</v>
      </c>
      <c r="S794" s="83" t="s">
        <v>102</v>
      </c>
      <c r="T794" s="83" t="s">
        <v>199</v>
      </c>
      <c r="U794" s="83" t="s">
        <v>10359</v>
      </c>
      <c r="V794" s="83" t="s">
        <v>104</v>
      </c>
      <c r="W794" s="83" t="s">
        <v>105</v>
      </c>
      <c r="X794" s="86" t="s">
        <v>8204</v>
      </c>
      <c r="Y794" s="87" t="s">
        <v>102</v>
      </c>
      <c r="Z794" s="87" t="s">
        <v>102</v>
      </c>
      <c r="AA794" s="87" t="s">
        <v>199</v>
      </c>
      <c r="AB794" s="87" t="s">
        <v>10359</v>
      </c>
      <c r="AC794" s="87" t="s">
        <v>104</v>
      </c>
      <c r="AD794" s="87" t="s">
        <v>105</v>
      </c>
      <c r="AE794" s="87" t="s">
        <v>106</v>
      </c>
      <c r="AF794" s="86" t="s">
        <v>8204</v>
      </c>
      <c r="AG794" s="87" t="s">
        <v>489</v>
      </c>
      <c r="AH794" s="87" t="s">
        <v>10360</v>
      </c>
      <c r="AI794" s="87" t="s">
        <v>104</v>
      </c>
      <c r="AJ794" s="87" t="s">
        <v>204</v>
      </c>
      <c r="AK794" s="88"/>
      <c r="AL794" s="83" t="s">
        <v>107</v>
      </c>
      <c r="AM794" s="89" t="s">
        <v>454</v>
      </c>
      <c r="AN794" s="90" t="s">
        <v>416</v>
      </c>
      <c r="AO794" s="91" t="s">
        <v>641</v>
      </c>
      <c r="AP794" s="90">
        <v>8.3333333333332096</v>
      </c>
      <c r="AQ794" s="92" t="s">
        <v>211</v>
      </c>
      <c r="AR794" s="93" t="s">
        <v>102</v>
      </c>
      <c r="AS794" s="93" t="s">
        <v>102</v>
      </c>
      <c r="AT794" s="93" t="s">
        <v>102</v>
      </c>
      <c r="AU794" s="210" t="s">
        <v>641</v>
      </c>
      <c r="AV794" s="93" t="s">
        <v>192</v>
      </c>
      <c r="AW794" s="94" t="s">
        <v>102</v>
      </c>
      <c r="AX794" s="93" t="s">
        <v>105</v>
      </c>
      <c r="AY794" s="95" t="s">
        <v>188</v>
      </c>
      <c r="AZ794" s="93" t="s">
        <v>102</v>
      </c>
      <c r="BA794" s="93" t="s">
        <v>10361</v>
      </c>
      <c r="BB794" s="93" t="s">
        <v>102</v>
      </c>
      <c r="BC794" s="93" t="s">
        <v>102</v>
      </c>
      <c r="BD794" s="96" t="s">
        <v>102</v>
      </c>
      <c r="BE794" s="90">
        <v>-386.16666666666703</v>
      </c>
      <c r="BF794" s="93" t="s">
        <v>211</v>
      </c>
      <c r="BG794" s="93" t="s">
        <v>102</v>
      </c>
      <c r="BH794" s="93" t="s">
        <v>102</v>
      </c>
      <c r="BI794" s="93" t="s">
        <v>102</v>
      </c>
      <c r="BJ794" s="210" t="s">
        <v>646</v>
      </c>
      <c r="BK794" s="93" t="s">
        <v>182</v>
      </c>
      <c r="BL794" s="97" t="s">
        <v>102</v>
      </c>
      <c r="BM794" s="93" t="s">
        <v>105</v>
      </c>
      <c r="BN794" s="93" t="s">
        <v>104</v>
      </c>
      <c r="BO794" s="93" t="s">
        <v>102</v>
      </c>
      <c r="BP794" s="98">
        <v>20180470</v>
      </c>
      <c r="BQ794" s="93" t="s">
        <v>102</v>
      </c>
      <c r="BR794" s="93" t="s">
        <v>102</v>
      </c>
      <c r="BS794" s="93" t="s">
        <v>102</v>
      </c>
      <c r="BT794" s="99" t="s">
        <v>591</v>
      </c>
      <c r="BU794" s="100" t="s">
        <v>11950</v>
      </c>
      <c r="BV794" s="101" t="s">
        <v>471</v>
      </c>
      <c r="BW794" s="136"/>
      <c r="BX794" s="103" t="s">
        <v>565</v>
      </c>
      <c r="BY794" s="104" t="s">
        <v>190</v>
      </c>
      <c r="BZ794" s="136"/>
      <c r="CA794" s="83" t="s">
        <v>599</v>
      </c>
      <c r="CB794" s="106" t="s">
        <v>647</v>
      </c>
      <c r="CC794" s="106" t="s">
        <v>11951</v>
      </c>
      <c r="CD794" s="107"/>
      <c r="CE794" s="108" t="s">
        <v>107</v>
      </c>
      <c r="CF794" s="108" t="s">
        <v>107</v>
      </c>
      <c r="CG794" s="109"/>
      <c r="CH794" s="110" t="s">
        <v>107</v>
      </c>
      <c r="CI794" s="111"/>
      <c r="CJ794" s="112">
        <v>6710</v>
      </c>
      <c r="CK794" s="113">
        <v>86</v>
      </c>
      <c r="CL794" s="114" t="s">
        <v>134</v>
      </c>
      <c r="CM794" s="114" t="s">
        <v>108</v>
      </c>
      <c r="CN794" s="114"/>
      <c r="CO794" s="115" t="s">
        <v>102</v>
      </c>
      <c r="CP794" s="115" t="s">
        <v>102</v>
      </c>
      <c r="CQ794" s="115" t="s">
        <v>102</v>
      </c>
      <c r="CR794" s="115" t="s">
        <v>102</v>
      </c>
      <c r="CS794" s="116"/>
      <c r="CT794" s="117" t="s">
        <v>109</v>
      </c>
      <c r="CU794" s="117" t="s">
        <v>109</v>
      </c>
      <c r="CV794" s="83">
        <v>790</v>
      </c>
      <c r="CW794" s="83" t="s">
        <v>108</v>
      </c>
      <c r="CX794" s="83">
        <v>790</v>
      </c>
      <c r="CY794" s="83" t="s">
        <v>108</v>
      </c>
      <c r="CZ794" s="83">
        <v>7118</v>
      </c>
      <c r="DA794" s="83" t="s">
        <v>419</v>
      </c>
      <c r="DB794" s="83" t="s">
        <v>130</v>
      </c>
      <c r="DC794" s="83" t="s">
        <v>499</v>
      </c>
      <c r="DD794" s="83">
        <v>1839</v>
      </c>
      <c r="DE794" s="83" t="s">
        <v>444</v>
      </c>
      <c r="DF794" s="83" t="s">
        <v>130</v>
      </c>
      <c r="DG794" s="83" t="s">
        <v>499</v>
      </c>
      <c r="DH794" s="83"/>
      <c r="DI794" s="83">
        <v>0</v>
      </c>
      <c r="DJ794" s="83">
        <v>1</v>
      </c>
      <c r="DK794" s="83">
        <v>0</v>
      </c>
      <c r="DL794" s="83">
        <v>0</v>
      </c>
      <c r="DM794" s="83">
        <v>0</v>
      </c>
      <c r="DN794" s="83">
        <v>0</v>
      </c>
      <c r="DO794" s="83">
        <v>0</v>
      </c>
      <c r="DP794" s="83">
        <v>0</v>
      </c>
      <c r="DQ794" s="83">
        <v>0</v>
      </c>
      <c r="DR794" s="83">
        <v>0</v>
      </c>
      <c r="DS794" s="83">
        <v>0</v>
      </c>
      <c r="DT794" s="83">
        <v>3</v>
      </c>
      <c r="DU794" s="83">
        <v>3</v>
      </c>
      <c r="DV794" s="83">
        <v>0</v>
      </c>
      <c r="DW794" s="83">
        <v>0</v>
      </c>
      <c r="DX794" s="83">
        <v>3</v>
      </c>
      <c r="DY794" s="85">
        <v>44436</v>
      </c>
      <c r="DZ794" s="83" t="s">
        <v>4841</v>
      </c>
      <c r="EA794" s="83" t="s">
        <v>102</v>
      </c>
      <c r="EB794" s="83" t="s">
        <v>482</v>
      </c>
      <c r="EC794" s="83">
        <v>790</v>
      </c>
      <c r="ED794" s="83" t="s">
        <v>483</v>
      </c>
      <c r="EE794" s="83">
        <v>1</v>
      </c>
      <c r="EF794" s="83">
        <v>0</v>
      </c>
      <c r="EG794" s="83">
        <v>0</v>
      </c>
      <c r="EH794" s="83" t="s">
        <v>109</v>
      </c>
      <c r="EI794" s="83" t="s">
        <v>108</v>
      </c>
      <c r="EJ794" s="83" t="s">
        <v>583</v>
      </c>
      <c r="EK794" s="83">
        <v>0</v>
      </c>
      <c r="EL794" s="83">
        <v>0</v>
      </c>
      <c r="EM794" s="83">
        <v>1</v>
      </c>
      <c r="EN794" s="83" t="s">
        <v>497</v>
      </c>
      <c r="EO794" s="83"/>
      <c r="EP794" s="83" t="s">
        <v>436</v>
      </c>
      <c r="EQ794" s="136">
        <v>1</v>
      </c>
      <c r="ER794" s="136">
        <v>1</v>
      </c>
      <c r="ES794" s="136">
        <v>1</v>
      </c>
      <c r="ET794" s="136">
        <v>1</v>
      </c>
      <c r="EU794" s="215" t="s">
        <v>269</v>
      </c>
      <c r="EV794" s="136">
        <v>1</v>
      </c>
      <c r="EW794" s="136">
        <v>1</v>
      </c>
      <c r="EX794" s="136">
        <v>1</v>
      </c>
      <c r="EY794" s="136">
        <v>1</v>
      </c>
      <c r="EZ794" s="136">
        <v>1</v>
      </c>
      <c r="FP794" s="215" t="s">
        <v>592</v>
      </c>
      <c r="FQ794" s="136" t="b">
        <v>1</v>
      </c>
      <c r="FR794" s="136" t="b">
        <v>1</v>
      </c>
      <c r="FS794" s="136" t="b">
        <v>1</v>
      </c>
      <c r="FT794" s="136" t="b">
        <v>1</v>
      </c>
      <c r="FX794" s="215" t="s">
        <v>269</v>
      </c>
    </row>
    <row r="795" spans="1:180" ht="60" customHeight="1" x14ac:dyDescent="0.55000000000000004">
      <c r="A795" s="83" t="s">
        <v>130</v>
      </c>
      <c r="B795" s="83" t="s">
        <v>98</v>
      </c>
      <c r="C795" s="136">
        <v>213280</v>
      </c>
      <c r="D795" s="207" t="s">
        <v>628</v>
      </c>
      <c r="E795" s="208" t="s">
        <v>633</v>
      </c>
      <c r="F795" s="83" t="s">
        <v>108</v>
      </c>
      <c r="G795" s="85">
        <v>22744</v>
      </c>
      <c r="H795" s="83" t="s">
        <v>102</v>
      </c>
      <c r="I795" s="85">
        <v>39772</v>
      </c>
      <c r="J795" s="83" t="s">
        <v>228</v>
      </c>
      <c r="K795" s="216">
        <v>201613740503</v>
      </c>
      <c r="L795" s="83" t="s">
        <v>191</v>
      </c>
      <c r="M795" s="85">
        <v>43619</v>
      </c>
      <c r="N795" s="83">
        <v>-3256.6666666666702</v>
      </c>
      <c r="O795" s="83" t="s">
        <v>193</v>
      </c>
      <c r="P795" s="83" t="s">
        <v>181</v>
      </c>
      <c r="Q795" s="208" t="s">
        <v>8208</v>
      </c>
      <c r="R795" s="83" t="s">
        <v>102</v>
      </c>
      <c r="S795" s="83" t="s">
        <v>102</v>
      </c>
      <c r="T795" s="83" t="s">
        <v>133</v>
      </c>
      <c r="U795" s="83" t="s">
        <v>10362</v>
      </c>
      <c r="V795" s="83" t="s">
        <v>111</v>
      </c>
      <c r="W795" s="83" t="s">
        <v>105</v>
      </c>
      <c r="X795" s="86" t="s">
        <v>8208</v>
      </c>
      <c r="Y795" s="87" t="s">
        <v>102</v>
      </c>
      <c r="Z795" s="87" t="s">
        <v>102</v>
      </c>
      <c r="AA795" s="87" t="s">
        <v>133</v>
      </c>
      <c r="AB795" s="87" t="s">
        <v>10362</v>
      </c>
      <c r="AC795" s="87" t="s">
        <v>111</v>
      </c>
      <c r="AD795" s="87" t="s">
        <v>105</v>
      </c>
      <c r="AE795" s="87" t="s">
        <v>106</v>
      </c>
      <c r="AF795" s="86" t="s">
        <v>8208</v>
      </c>
      <c r="AG795" s="87" t="s">
        <v>486</v>
      </c>
      <c r="AH795" s="87" t="s">
        <v>10362</v>
      </c>
      <c r="AI795" s="87" t="s">
        <v>111</v>
      </c>
      <c r="AJ795" s="87" t="s">
        <v>204</v>
      </c>
      <c r="AK795" s="88"/>
      <c r="AL795" s="83" t="s">
        <v>107</v>
      </c>
      <c r="AM795" s="89" t="s">
        <v>454</v>
      </c>
      <c r="AN795" s="90" t="s">
        <v>416</v>
      </c>
      <c r="AO795" s="91" t="s">
        <v>642</v>
      </c>
      <c r="AP795" s="90">
        <v>8.3333333333332096</v>
      </c>
      <c r="AQ795" s="92" t="s">
        <v>102</v>
      </c>
      <c r="AR795" s="93" t="s">
        <v>102</v>
      </c>
      <c r="AS795" s="93" t="s">
        <v>102</v>
      </c>
      <c r="AT795" s="93" t="s">
        <v>102</v>
      </c>
      <c r="AU795" s="210" t="s">
        <v>644</v>
      </c>
      <c r="AV795" s="93" t="s">
        <v>185</v>
      </c>
      <c r="AW795" s="94" t="s">
        <v>102</v>
      </c>
      <c r="AX795" s="93" t="s">
        <v>183</v>
      </c>
      <c r="AY795" s="95" t="s">
        <v>111</v>
      </c>
      <c r="AZ795" s="93" t="s">
        <v>102</v>
      </c>
      <c r="BA795" s="93" t="s">
        <v>102</v>
      </c>
      <c r="BB795" s="93" t="s">
        <v>102</v>
      </c>
      <c r="BC795" s="93" t="s">
        <v>102</v>
      </c>
      <c r="BD795" s="96" t="s">
        <v>102</v>
      </c>
      <c r="BE795" s="90">
        <v>-386.66666666666703</v>
      </c>
      <c r="BF795" s="93" t="s">
        <v>102</v>
      </c>
      <c r="BG795" s="93" t="s">
        <v>102</v>
      </c>
      <c r="BH795" s="93" t="s">
        <v>102</v>
      </c>
      <c r="BI795" s="93" t="s">
        <v>102</v>
      </c>
      <c r="BJ795" s="210" t="s">
        <v>642</v>
      </c>
      <c r="BK795" s="93" t="s">
        <v>192</v>
      </c>
      <c r="BL795" s="97" t="s">
        <v>102</v>
      </c>
      <c r="BM795" s="93" t="s">
        <v>183</v>
      </c>
      <c r="BN795" s="93" t="s">
        <v>106</v>
      </c>
      <c r="BO795" s="93" t="s">
        <v>102</v>
      </c>
      <c r="BP795" s="98" t="s">
        <v>102</v>
      </c>
      <c r="BQ795" s="93" t="s">
        <v>102</v>
      </c>
      <c r="BR795" s="93" t="s">
        <v>102</v>
      </c>
      <c r="BS795" s="93" t="s">
        <v>102</v>
      </c>
      <c r="BT795" s="99" t="s">
        <v>591</v>
      </c>
      <c r="BU795" s="100" t="s">
        <v>11952</v>
      </c>
      <c r="BV795" s="101" t="s">
        <v>471</v>
      </c>
      <c r="BW795" s="136"/>
      <c r="BX795" s="103" t="s">
        <v>565</v>
      </c>
      <c r="BY795" s="104" t="s">
        <v>190</v>
      </c>
      <c r="BZ795" s="136"/>
      <c r="CA795" s="83" t="s">
        <v>599</v>
      </c>
      <c r="CB795" s="106" t="s">
        <v>647</v>
      </c>
      <c r="CC795" s="106" t="s">
        <v>11953</v>
      </c>
      <c r="CD795" s="107"/>
      <c r="CE795" s="108" t="s">
        <v>107</v>
      </c>
      <c r="CF795" s="108" t="s">
        <v>107</v>
      </c>
      <c r="CG795" s="109"/>
      <c r="CH795" s="110" t="s">
        <v>107</v>
      </c>
      <c r="CI795" s="111"/>
      <c r="CJ795" s="112">
        <v>6710</v>
      </c>
      <c r="CK795" s="113">
        <v>86</v>
      </c>
      <c r="CL795" s="114" t="s">
        <v>134</v>
      </c>
      <c r="CM795" s="114" t="s">
        <v>108</v>
      </c>
      <c r="CN795" s="114"/>
      <c r="CO795" s="115" t="s">
        <v>102</v>
      </c>
      <c r="CP795" s="115" t="s">
        <v>102</v>
      </c>
      <c r="CQ795" s="115" t="s">
        <v>102</v>
      </c>
      <c r="CR795" s="115" t="s">
        <v>102</v>
      </c>
      <c r="CS795" s="116"/>
      <c r="CT795" s="117" t="s">
        <v>109</v>
      </c>
      <c r="CU795" s="117" t="s">
        <v>109</v>
      </c>
      <c r="CV795" s="83">
        <v>791</v>
      </c>
      <c r="CW795" s="83" t="s">
        <v>108</v>
      </c>
      <c r="CX795" s="83">
        <v>791</v>
      </c>
      <c r="CY795" s="83" t="s">
        <v>108</v>
      </c>
      <c r="CZ795" s="83">
        <v>7119</v>
      </c>
      <c r="DA795" s="83" t="s">
        <v>419</v>
      </c>
      <c r="DB795" s="83" t="s">
        <v>130</v>
      </c>
      <c r="DC795" s="83" t="s">
        <v>499</v>
      </c>
      <c r="DD795" s="83">
        <v>1840</v>
      </c>
      <c r="DE795" s="83" t="s">
        <v>444</v>
      </c>
      <c r="DF795" s="83" t="s">
        <v>130</v>
      </c>
      <c r="DG795" s="83" t="s">
        <v>499</v>
      </c>
      <c r="DH795" s="83"/>
      <c r="DI795" s="83">
        <v>0</v>
      </c>
      <c r="DJ795" s="83">
        <v>1</v>
      </c>
      <c r="DK795" s="83">
        <v>0</v>
      </c>
      <c r="DL795" s="83">
        <v>0</v>
      </c>
      <c r="DM795" s="83">
        <v>0</v>
      </c>
      <c r="DN795" s="83">
        <v>0</v>
      </c>
      <c r="DO795" s="83">
        <v>0</v>
      </c>
      <c r="DP795" s="83">
        <v>0</v>
      </c>
      <c r="DQ795" s="83">
        <v>0</v>
      </c>
      <c r="DR795" s="83">
        <v>0</v>
      </c>
      <c r="DS795" s="83">
        <v>0</v>
      </c>
      <c r="DT795" s="83">
        <v>3</v>
      </c>
      <c r="DU795" s="83">
        <v>3</v>
      </c>
      <c r="DV795" s="83">
        <v>0</v>
      </c>
      <c r="DW795" s="83">
        <v>0</v>
      </c>
      <c r="DX795" s="83">
        <v>3</v>
      </c>
      <c r="DY795" s="85">
        <v>44437</v>
      </c>
      <c r="DZ795" s="83" t="s">
        <v>4842</v>
      </c>
      <c r="EA795" s="83" t="s">
        <v>102</v>
      </c>
      <c r="EB795" s="83" t="s">
        <v>482</v>
      </c>
      <c r="EC795" s="83">
        <v>791</v>
      </c>
      <c r="ED795" s="83" t="s">
        <v>483</v>
      </c>
      <c r="EE795" s="83">
        <v>1</v>
      </c>
      <c r="EF795" s="83">
        <v>0</v>
      </c>
      <c r="EG795" s="83">
        <v>0</v>
      </c>
      <c r="EH795" s="83" t="s">
        <v>109</v>
      </c>
      <c r="EI795" s="83" t="s">
        <v>108</v>
      </c>
      <c r="EJ795" s="83" t="s">
        <v>583</v>
      </c>
      <c r="EK795" s="83">
        <v>0</v>
      </c>
      <c r="EL795" s="83">
        <v>0</v>
      </c>
      <c r="EM795" s="83">
        <v>1</v>
      </c>
      <c r="EN795" s="83" t="s">
        <v>497</v>
      </c>
      <c r="EO795" s="83"/>
      <c r="EP795" s="83" t="s">
        <v>436</v>
      </c>
      <c r="EQ795" s="136">
        <v>1</v>
      </c>
      <c r="ER795" s="136">
        <v>1</v>
      </c>
      <c r="ES795" s="136">
        <v>1</v>
      </c>
      <c r="ET795" s="136">
        <v>1</v>
      </c>
      <c r="EU795" s="215" t="s">
        <v>269</v>
      </c>
      <c r="EV795" s="136">
        <v>1</v>
      </c>
      <c r="EW795" s="136">
        <v>1</v>
      </c>
      <c r="EX795" s="136">
        <v>1</v>
      </c>
      <c r="EY795" s="136">
        <v>1</v>
      </c>
      <c r="EZ795" s="136">
        <v>1</v>
      </c>
      <c r="FP795" s="215" t="s">
        <v>592</v>
      </c>
      <c r="FQ795" s="136" t="b">
        <v>1</v>
      </c>
      <c r="FR795" s="136" t="b">
        <v>1</v>
      </c>
      <c r="FS795" s="136" t="b">
        <v>1</v>
      </c>
      <c r="FT795" s="136" t="b">
        <v>1</v>
      </c>
      <c r="FX795" s="215" t="s">
        <v>269</v>
      </c>
    </row>
    <row r="796" spans="1:180" ht="60" customHeight="1" x14ac:dyDescent="0.55000000000000004">
      <c r="A796" s="83" t="s">
        <v>130</v>
      </c>
      <c r="B796" s="83" t="s">
        <v>98</v>
      </c>
      <c r="C796" s="136">
        <v>497074</v>
      </c>
      <c r="D796" s="207" t="s">
        <v>629</v>
      </c>
      <c r="E796" s="208" t="s">
        <v>634</v>
      </c>
      <c r="F796" s="83" t="s">
        <v>108</v>
      </c>
      <c r="G796" s="85">
        <v>26341</v>
      </c>
      <c r="H796" s="83" t="s">
        <v>102</v>
      </c>
      <c r="I796" s="85">
        <v>34633</v>
      </c>
      <c r="J796" s="83" t="s">
        <v>228</v>
      </c>
      <c r="K796" s="216">
        <v>950471780351</v>
      </c>
      <c r="L796" s="83" t="s">
        <v>191</v>
      </c>
      <c r="M796" s="85">
        <v>43642</v>
      </c>
      <c r="N796" s="83">
        <v>-3261.6666666666702</v>
      </c>
      <c r="O796" s="83" t="s">
        <v>193</v>
      </c>
      <c r="P796" s="83" t="s">
        <v>181</v>
      </c>
      <c r="Q796" s="208" t="s">
        <v>8212</v>
      </c>
      <c r="R796" s="83" t="s">
        <v>102</v>
      </c>
      <c r="S796" s="83" t="s">
        <v>102</v>
      </c>
      <c r="T796" s="83" t="s">
        <v>131</v>
      </c>
      <c r="U796" s="83" t="s">
        <v>10363</v>
      </c>
      <c r="V796" s="83" t="s">
        <v>104</v>
      </c>
      <c r="W796" s="83" t="s">
        <v>105</v>
      </c>
      <c r="X796" s="86" t="s">
        <v>8212</v>
      </c>
      <c r="Y796" s="87" t="s">
        <v>102</v>
      </c>
      <c r="Z796" s="87" t="s">
        <v>102</v>
      </c>
      <c r="AA796" s="87" t="s">
        <v>131</v>
      </c>
      <c r="AB796" s="87" t="s">
        <v>10363</v>
      </c>
      <c r="AC796" s="87" t="s">
        <v>104</v>
      </c>
      <c r="AD796" s="87" t="s">
        <v>105</v>
      </c>
      <c r="AE796" s="87" t="s">
        <v>106</v>
      </c>
      <c r="AF796" s="86" t="s">
        <v>8212</v>
      </c>
      <c r="AG796" s="87" t="s">
        <v>177</v>
      </c>
      <c r="AH796" s="87" t="s">
        <v>10363</v>
      </c>
      <c r="AI796" s="87" t="s">
        <v>104</v>
      </c>
      <c r="AJ796" s="87" t="s">
        <v>204</v>
      </c>
      <c r="AK796" s="88"/>
      <c r="AL796" s="83" t="s">
        <v>107</v>
      </c>
      <c r="AM796" s="89" t="s">
        <v>454</v>
      </c>
      <c r="AN796" s="90" t="s">
        <v>416</v>
      </c>
      <c r="AO796" s="91" t="s">
        <v>643</v>
      </c>
      <c r="AP796" s="90">
        <v>8.3333333333332096</v>
      </c>
      <c r="AQ796" s="92" t="s">
        <v>102</v>
      </c>
      <c r="AR796" s="93" t="s">
        <v>102</v>
      </c>
      <c r="AS796" s="93" t="s">
        <v>102</v>
      </c>
      <c r="AT796" s="93" t="s">
        <v>102</v>
      </c>
      <c r="AU796" s="210" t="s">
        <v>645</v>
      </c>
      <c r="AV796" s="93" t="s">
        <v>185</v>
      </c>
      <c r="AW796" s="94" t="s">
        <v>102</v>
      </c>
      <c r="AX796" s="93" t="s">
        <v>105</v>
      </c>
      <c r="AY796" s="95" t="s">
        <v>104</v>
      </c>
      <c r="AZ796" s="93" t="s">
        <v>102</v>
      </c>
      <c r="BA796" s="93" t="s">
        <v>102</v>
      </c>
      <c r="BB796" s="93" t="s">
        <v>102</v>
      </c>
      <c r="BC796" s="93" t="s">
        <v>102</v>
      </c>
      <c r="BD796" s="96" t="s">
        <v>102</v>
      </c>
      <c r="BE796" s="90">
        <v>-387.16666666666703</v>
      </c>
      <c r="BF796" s="93" t="s">
        <v>102</v>
      </c>
      <c r="BG796" s="93" t="s">
        <v>102</v>
      </c>
      <c r="BH796" s="93" t="s">
        <v>102</v>
      </c>
      <c r="BI796" s="93" t="s">
        <v>102</v>
      </c>
      <c r="BJ796" s="210" t="s">
        <v>643</v>
      </c>
      <c r="BK796" s="93" t="s">
        <v>196</v>
      </c>
      <c r="BL796" s="97" t="s">
        <v>102</v>
      </c>
      <c r="BM796" s="93" t="s">
        <v>105</v>
      </c>
      <c r="BN796" s="93" t="s">
        <v>596</v>
      </c>
      <c r="BO796" s="93" t="s">
        <v>102</v>
      </c>
      <c r="BP796" s="98" t="s">
        <v>102</v>
      </c>
      <c r="BQ796" s="93" t="s">
        <v>102</v>
      </c>
      <c r="BR796" s="93" t="s">
        <v>102</v>
      </c>
      <c r="BS796" s="93" t="s">
        <v>102</v>
      </c>
      <c r="BT796" s="99" t="s">
        <v>591</v>
      </c>
      <c r="BU796" s="100" t="s">
        <v>11954</v>
      </c>
      <c r="BV796" s="101" t="s">
        <v>471</v>
      </c>
      <c r="BW796" s="136"/>
      <c r="BX796" s="103" t="s">
        <v>565</v>
      </c>
      <c r="BY796" s="104" t="s">
        <v>190</v>
      </c>
      <c r="BZ796" s="136"/>
      <c r="CA796" s="83" t="s">
        <v>599</v>
      </c>
      <c r="CB796" s="106" t="s">
        <v>647</v>
      </c>
      <c r="CC796" s="106" t="s">
        <v>11955</v>
      </c>
      <c r="CD796" s="107"/>
      <c r="CE796" s="108" t="s">
        <v>107</v>
      </c>
      <c r="CF796" s="108" t="s">
        <v>107</v>
      </c>
      <c r="CG796" s="109"/>
      <c r="CH796" s="110" t="s">
        <v>107</v>
      </c>
      <c r="CI796" s="111"/>
      <c r="CJ796" s="112">
        <v>6710</v>
      </c>
      <c r="CK796" s="113">
        <v>86</v>
      </c>
      <c r="CL796" s="114" t="s">
        <v>134</v>
      </c>
      <c r="CM796" s="114" t="s">
        <v>108</v>
      </c>
      <c r="CN796" s="114"/>
      <c r="CO796" s="115" t="s">
        <v>102</v>
      </c>
      <c r="CP796" s="115" t="s">
        <v>102</v>
      </c>
      <c r="CQ796" s="115" t="s">
        <v>102</v>
      </c>
      <c r="CR796" s="115" t="s">
        <v>102</v>
      </c>
      <c r="CS796" s="116"/>
      <c r="CT796" s="117" t="s">
        <v>109</v>
      </c>
      <c r="CU796" s="117" t="s">
        <v>109</v>
      </c>
      <c r="CV796" s="83">
        <v>792</v>
      </c>
      <c r="CW796" s="83" t="s">
        <v>108</v>
      </c>
      <c r="CX796" s="83">
        <v>792</v>
      </c>
      <c r="CY796" s="83" t="s">
        <v>108</v>
      </c>
      <c r="CZ796" s="83">
        <v>7120</v>
      </c>
      <c r="DA796" s="83" t="s">
        <v>419</v>
      </c>
      <c r="DB796" s="83" t="s">
        <v>130</v>
      </c>
      <c r="DC796" s="83" t="s">
        <v>499</v>
      </c>
      <c r="DD796" s="83">
        <v>1841</v>
      </c>
      <c r="DE796" s="83" t="s">
        <v>444</v>
      </c>
      <c r="DF796" s="83" t="s">
        <v>130</v>
      </c>
      <c r="DG796" s="83" t="s">
        <v>499</v>
      </c>
      <c r="DH796" s="83"/>
      <c r="DI796" s="83">
        <v>0</v>
      </c>
      <c r="DJ796" s="83">
        <v>1</v>
      </c>
      <c r="DK796" s="83">
        <v>0</v>
      </c>
      <c r="DL796" s="83">
        <v>0</v>
      </c>
      <c r="DM796" s="83">
        <v>0</v>
      </c>
      <c r="DN796" s="83">
        <v>0</v>
      </c>
      <c r="DO796" s="83">
        <v>0</v>
      </c>
      <c r="DP796" s="83">
        <v>0</v>
      </c>
      <c r="DQ796" s="83">
        <v>0</v>
      </c>
      <c r="DR796" s="83">
        <v>0</v>
      </c>
      <c r="DS796" s="83">
        <v>0</v>
      </c>
      <c r="DT796" s="83">
        <v>3</v>
      </c>
      <c r="DU796" s="83">
        <v>3</v>
      </c>
      <c r="DV796" s="83">
        <v>0</v>
      </c>
      <c r="DW796" s="83">
        <v>0</v>
      </c>
      <c r="DX796" s="83">
        <v>3</v>
      </c>
      <c r="DY796" s="85">
        <v>44438</v>
      </c>
      <c r="DZ796" s="83" t="s">
        <v>4843</v>
      </c>
      <c r="EA796" s="83" t="s">
        <v>102</v>
      </c>
      <c r="EB796" s="83" t="s">
        <v>482</v>
      </c>
      <c r="EC796" s="83">
        <v>792</v>
      </c>
      <c r="ED796" s="83" t="s">
        <v>483</v>
      </c>
      <c r="EE796" s="83">
        <v>1</v>
      </c>
      <c r="EF796" s="83">
        <v>0</v>
      </c>
      <c r="EG796" s="83">
        <v>0</v>
      </c>
      <c r="EH796" s="83" t="s">
        <v>109</v>
      </c>
      <c r="EI796" s="83" t="s">
        <v>108</v>
      </c>
      <c r="EJ796" s="83" t="s">
        <v>583</v>
      </c>
      <c r="EK796" s="83">
        <v>0</v>
      </c>
      <c r="EL796" s="83">
        <v>0</v>
      </c>
      <c r="EM796" s="83">
        <v>1</v>
      </c>
      <c r="EN796" s="83" t="s">
        <v>497</v>
      </c>
      <c r="EO796" s="83"/>
      <c r="EP796" s="83" t="s">
        <v>436</v>
      </c>
      <c r="EQ796" s="136">
        <v>1</v>
      </c>
      <c r="ER796" s="136">
        <v>1</v>
      </c>
      <c r="ES796" s="136">
        <v>1</v>
      </c>
      <c r="ET796" s="136">
        <v>1</v>
      </c>
      <c r="EU796" s="215" t="s">
        <v>269</v>
      </c>
      <c r="EV796" s="136">
        <v>1</v>
      </c>
      <c r="EW796" s="136">
        <v>1</v>
      </c>
      <c r="EX796" s="136">
        <v>1</v>
      </c>
      <c r="EY796" s="136">
        <v>1</v>
      </c>
      <c r="EZ796" s="136">
        <v>1</v>
      </c>
      <c r="FP796" s="215" t="s">
        <v>592</v>
      </c>
      <c r="FQ796" s="136" t="b">
        <v>1</v>
      </c>
      <c r="FR796" s="136" t="b">
        <v>1</v>
      </c>
      <c r="FS796" s="136" t="b">
        <v>1</v>
      </c>
      <c r="FT796" s="136" t="b">
        <v>1</v>
      </c>
      <c r="FX796" s="215" t="s">
        <v>269</v>
      </c>
    </row>
    <row r="797" spans="1:180" ht="60" customHeight="1" x14ac:dyDescent="0.55000000000000004">
      <c r="A797" s="83" t="s">
        <v>130</v>
      </c>
      <c r="B797" s="83" t="s">
        <v>98</v>
      </c>
      <c r="C797" s="136">
        <v>289183</v>
      </c>
      <c r="D797" s="207" t="s">
        <v>627</v>
      </c>
      <c r="E797" s="208" t="s">
        <v>630</v>
      </c>
      <c r="F797" s="83" t="s">
        <v>108</v>
      </c>
      <c r="G797" s="85">
        <v>20621</v>
      </c>
      <c r="H797" s="83" t="s">
        <v>102</v>
      </c>
      <c r="I797" s="85">
        <v>39794</v>
      </c>
      <c r="J797" s="83" t="s">
        <v>228</v>
      </c>
      <c r="K797" s="216">
        <v>185108103205</v>
      </c>
      <c r="L797" s="83" t="s">
        <v>191</v>
      </c>
      <c r="M797" s="85">
        <v>43631</v>
      </c>
      <c r="N797" s="83">
        <v>-3266.6666666666702</v>
      </c>
      <c r="O797" s="83" t="s">
        <v>180</v>
      </c>
      <c r="P797" s="83" t="s">
        <v>181</v>
      </c>
      <c r="Q797" s="208" t="s">
        <v>8216</v>
      </c>
      <c r="R797" s="83" t="s">
        <v>102</v>
      </c>
      <c r="S797" s="83" t="s">
        <v>102</v>
      </c>
      <c r="T797" s="83" t="s">
        <v>199</v>
      </c>
      <c r="U797" s="83" t="s">
        <v>10364</v>
      </c>
      <c r="V797" s="83" t="s">
        <v>104</v>
      </c>
      <c r="W797" s="83" t="s">
        <v>105</v>
      </c>
      <c r="X797" s="86" t="s">
        <v>8216</v>
      </c>
      <c r="Y797" s="87" t="s">
        <v>102</v>
      </c>
      <c r="Z797" s="87" t="s">
        <v>102</v>
      </c>
      <c r="AA797" s="87" t="s">
        <v>199</v>
      </c>
      <c r="AB797" s="87" t="s">
        <v>10364</v>
      </c>
      <c r="AC797" s="87" t="s">
        <v>104</v>
      </c>
      <c r="AD797" s="87" t="s">
        <v>105</v>
      </c>
      <c r="AE797" s="87" t="s">
        <v>106</v>
      </c>
      <c r="AF797" s="86" t="s">
        <v>8216</v>
      </c>
      <c r="AG797" s="87" t="s">
        <v>489</v>
      </c>
      <c r="AH797" s="87" t="s">
        <v>10365</v>
      </c>
      <c r="AI797" s="87" t="s">
        <v>104</v>
      </c>
      <c r="AJ797" s="87" t="s">
        <v>204</v>
      </c>
      <c r="AK797" s="88"/>
      <c r="AL797" s="83" t="s">
        <v>107</v>
      </c>
      <c r="AM797" s="89" t="s">
        <v>454</v>
      </c>
      <c r="AN797" s="90" t="s">
        <v>416</v>
      </c>
      <c r="AO797" s="91" t="s">
        <v>641</v>
      </c>
      <c r="AP797" s="90">
        <v>8.3333333333332096</v>
      </c>
      <c r="AQ797" s="92" t="s">
        <v>211</v>
      </c>
      <c r="AR797" s="93" t="s">
        <v>102</v>
      </c>
      <c r="AS797" s="93" t="s">
        <v>102</v>
      </c>
      <c r="AT797" s="93" t="s">
        <v>102</v>
      </c>
      <c r="AU797" s="210" t="s">
        <v>641</v>
      </c>
      <c r="AV797" s="93" t="s">
        <v>192</v>
      </c>
      <c r="AW797" s="94" t="s">
        <v>102</v>
      </c>
      <c r="AX797" s="93" t="s">
        <v>105</v>
      </c>
      <c r="AY797" s="95" t="s">
        <v>188</v>
      </c>
      <c r="AZ797" s="93" t="s">
        <v>102</v>
      </c>
      <c r="BA797" s="93" t="s">
        <v>10366</v>
      </c>
      <c r="BB797" s="93" t="s">
        <v>102</v>
      </c>
      <c r="BC797" s="93" t="s">
        <v>102</v>
      </c>
      <c r="BD797" s="96" t="s">
        <v>102</v>
      </c>
      <c r="BE797" s="90">
        <v>-387.66666666666703</v>
      </c>
      <c r="BF797" s="93" t="s">
        <v>211</v>
      </c>
      <c r="BG797" s="93" t="s">
        <v>102</v>
      </c>
      <c r="BH797" s="93" t="s">
        <v>102</v>
      </c>
      <c r="BI797" s="93" t="s">
        <v>102</v>
      </c>
      <c r="BJ797" s="210" t="s">
        <v>646</v>
      </c>
      <c r="BK797" s="93" t="s">
        <v>182</v>
      </c>
      <c r="BL797" s="97" t="s">
        <v>102</v>
      </c>
      <c r="BM797" s="93" t="s">
        <v>105</v>
      </c>
      <c r="BN797" s="93" t="s">
        <v>104</v>
      </c>
      <c r="BO797" s="93" t="s">
        <v>102</v>
      </c>
      <c r="BP797" s="98">
        <v>20180471</v>
      </c>
      <c r="BQ797" s="93" t="s">
        <v>102</v>
      </c>
      <c r="BR797" s="93" t="s">
        <v>102</v>
      </c>
      <c r="BS797" s="93" t="s">
        <v>102</v>
      </c>
      <c r="BT797" s="99" t="s">
        <v>591</v>
      </c>
      <c r="BU797" s="100" t="s">
        <v>11956</v>
      </c>
      <c r="BV797" s="101" t="s">
        <v>471</v>
      </c>
      <c r="BW797" s="136"/>
      <c r="BX797" s="103" t="s">
        <v>565</v>
      </c>
      <c r="BY797" s="104" t="s">
        <v>190</v>
      </c>
      <c r="BZ797" s="136"/>
      <c r="CA797" s="83" t="s">
        <v>599</v>
      </c>
      <c r="CB797" s="106" t="s">
        <v>647</v>
      </c>
      <c r="CC797" s="106" t="s">
        <v>11957</v>
      </c>
      <c r="CD797" s="107"/>
      <c r="CE797" s="108" t="s">
        <v>107</v>
      </c>
      <c r="CF797" s="108" t="s">
        <v>107</v>
      </c>
      <c r="CG797" s="109"/>
      <c r="CH797" s="110" t="s">
        <v>107</v>
      </c>
      <c r="CI797" s="111"/>
      <c r="CJ797" s="112">
        <v>6710</v>
      </c>
      <c r="CK797" s="113">
        <v>86</v>
      </c>
      <c r="CL797" s="114" t="s">
        <v>134</v>
      </c>
      <c r="CM797" s="114" t="s">
        <v>108</v>
      </c>
      <c r="CN797" s="114"/>
      <c r="CO797" s="115" t="s">
        <v>102</v>
      </c>
      <c r="CP797" s="115" t="s">
        <v>102</v>
      </c>
      <c r="CQ797" s="115" t="s">
        <v>102</v>
      </c>
      <c r="CR797" s="115" t="s">
        <v>102</v>
      </c>
      <c r="CS797" s="116"/>
      <c r="CT797" s="117" t="s">
        <v>109</v>
      </c>
      <c r="CU797" s="117" t="s">
        <v>109</v>
      </c>
      <c r="CV797" s="83">
        <v>793</v>
      </c>
      <c r="CW797" s="83" t="s">
        <v>108</v>
      </c>
      <c r="CX797" s="83">
        <v>793</v>
      </c>
      <c r="CY797" s="83" t="s">
        <v>108</v>
      </c>
      <c r="CZ797" s="83">
        <v>7121</v>
      </c>
      <c r="DA797" s="83" t="s">
        <v>419</v>
      </c>
      <c r="DB797" s="83" t="s">
        <v>130</v>
      </c>
      <c r="DC797" s="83" t="s">
        <v>499</v>
      </c>
      <c r="DD797" s="83">
        <v>1842</v>
      </c>
      <c r="DE797" s="83" t="s">
        <v>444</v>
      </c>
      <c r="DF797" s="83" t="s">
        <v>130</v>
      </c>
      <c r="DG797" s="83" t="s">
        <v>499</v>
      </c>
      <c r="DH797" s="83"/>
      <c r="DI797" s="83">
        <v>0</v>
      </c>
      <c r="DJ797" s="83">
        <v>1</v>
      </c>
      <c r="DK797" s="83">
        <v>0</v>
      </c>
      <c r="DL797" s="83">
        <v>0</v>
      </c>
      <c r="DM797" s="83">
        <v>0</v>
      </c>
      <c r="DN797" s="83">
        <v>0</v>
      </c>
      <c r="DO797" s="83">
        <v>0</v>
      </c>
      <c r="DP797" s="83">
        <v>0</v>
      </c>
      <c r="DQ797" s="83">
        <v>0</v>
      </c>
      <c r="DR797" s="83">
        <v>0</v>
      </c>
      <c r="DS797" s="83">
        <v>0</v>
      </c>
      <c r="DT797" s="83">
        <v>3</v>
      </c>
      <c r="DU797" s="83">
        <v>3</v>
      </c>
      <c r="DV797" s="83">
        <v>0</v>
      </c>
      <c r="DW797" s="83">
        <v>0</v>
      </c>
      <c r="DX797" s="83">
        <v>3</v>
      </c>
      <c r="DY797" s="85">
        <v>44439</v>
      </c>
      <c r="DZ797" s="83" t="s">
        <v>4844</v>
      </c>
      <c r="EA797" s="83" t="s">
        <v>102</v>
      </c>
      <c r="EB797" s="83" t="s">
        <v>482</v>
      </c>
      <c r="EC797" s="83">
        <v>793</v>
      </c>
      <c r="ED797" s="83" t="s">
        <v>483</v>
      </c>
      <c r="EE797" s="83">
        <v>1</v>
      </c>
      <c r="EF797" s="83">
        <v>0</v>
      </c>
      <c r="EG797" s="83">
        <v>0</v>
      </c>
      <c r="EH797" s="83" t="s">
        <v>109</v>
      </c>
      <c r="EI797" s="83" t="s">
        <v>108</v>
      </c>
      <c r="EJ797" s="83" t="s">
        <v>583</v>
      </c>
      <c r="EK797" s="83">
        <v>0</v>
      </c>
      <c r="EL797" s="83">
        <v>0</v>
      </c>
      <c r="EM797" s="83">
        <v>1</v>
      </c>
      <c r="EN797" s="83" t="s">
        <v>497</v>
      </c>
      <c r="EO797" s="83"/>
      <c r="EP797" s="83" t="s">
        <v>436</v>
      </c>
      <c r="EQ797" s="136">
        <v>1</v>
      </c>
      <c r="ER797" s="136">
        <v>1</v>
      </c>
      <c r="ES797" s="136">
        <v>1</v>
      </c>
      <c r="ET797" s="136">
        <v>1</v>
      </c>
      <c r="EU797" s="215" t="s">
        <v>269</v>
      </c>
      <c r="EV797" s="136">
        <v>1</v>
      </c>
      <c r="EW797" s="136">
        <v>1</v>
      </c>
      <c r="EX797" s="136">
        <v>1</v>
      </c>
      <c r="EY797" s="136">
        <v>1</v>
      </c>
      <c r="EZ797" s="136">
        <v>1</v>
      </c>
      <c r="FP797" s="215" t="s">
        <v>592</v>
      </c>
      <c r="FQ797" s="136" t="b">
        <v>1</v>
      </c>
      <c r="FR797" s="136" t="b">
        <v>1</v>
      </c>
      <c r="FS797" s="136" t="b">
        <v>1</v>
      </c>
      <c r="FT797" s="136" t="b">
        <v>1</v>
      </c>
      <c r="FX797" s="215" t="s">
        <v>269</v>
      </c>
    </row>
    <row r="798" spans="1:180" ht="60" customHeight="1" x14ac:dyDescent="0.55000000000000004">
      <c r="A798" s="83" t="s">
        <v>130</v>
      </c>
      <c r="B798" s="83" t="s">
        <v>98</v>
      </c>
      <c r="C798" s="136">
        <v>690141</v>
      </c>
      <c r="D798" s="207" t="s">
        <v>628</v>
      </c>
      <c r="E798" s="208" t="s">
        <v>633</v>
      </c>
      <c r="F798" s="83" t="s">
        <v>108</v>
      </c>
      <c r="G798" s="85">
        <v>22744</v>
      </c>
      <c r="H798" s="83" t="s">
        <v>102</v>
      </c>
      <c r="I798" s="85">
        <v>39772</v>
      </c>
      <c r="J798" s="83" t="s">
        <v>228</v>
      </c>
      <c r="K798" s="216">
        <v>379470861321</v>
      </c>
      <c r="L798" s="83" t="s">
        <v>191</v>
      </c>
      <c r="M798" s="85">
        <v>43619</v>
      </c>
      <c r="N798" s="83">
        <v>-3271.6666666666702</v>
      </c>
      <c r="O798" s="83" t="s">
        <v>193</v>
      </c>
      <c r="P798" s="83" t="s">
        <v>181</v>
      </c>
      <c r="Q798" s="208" t="s">
        <v>8220</v>
      </c>
      <c r="R798" s="83" t="s">
        <v>102</v>
      </c>
      <c r="S798" s="83" t="s">
        <v>102</v>
      </c>
      <c r="T798" s="83" t="s">
        <v>133</v>
      </c>
      <c r="U798" s="83" t="s">
        <v>10367</v>
      </c>
      <c r="V798" s="83" t="s">
        <v>111</v>
      </c>
      <c r="W798" s="83" t="s">
        <v>105</v>
      </c>
      <c r="X798" s="86" t="s">
        <v>8220</v>
      </c>
      <c r="Y798" s="87" t="s">
        <v>102</v>
      </c>
      <c r="Z798" s="87" t="s">
        <v>102</v>
      </c>
      <c r="AA798" s="87" t="s">
        <v>133</v>
      </c>
      <c r="AB798" s="87" t="s">
        <v>10367</v>
      </c>
      <c r="AC798" s="87" t="s">
        <v>111</v>
      </c>
      <c r="AD798" s="87" t="s">
        <v>105</v>
      </c>
      <c r="AE798" s="87" t="s">
        <v>106</v>
      </c>
      <c r="AF798" s="86" t="s">
        <v>8220</v>
      </c>
      <c r="AG798" s="87" t="s">
        <v>486</v>
      </c>
      <c r="AH798" s="87" t="s">
        <v>10367</v>
      </c>
      <c r="AI798" s="87" t="s">
        <v>111</v>
      </c>
      <c r="AJ798" s="87" t="s">
        <v>204</v>
      </c>
      <c r="AK798" s="88"/>
      <c r="AL798" s="83" t="s">
        <v>107</v>
      </c>
      <c r="AM798" s="89" t="s">
        <v>454</v>
      </c>
      <c r="AN798" s="90" t="s">
        <v>416</v>
      </c>
      <c r="AO798" s="91" t="s">
        <v>642</v>
      </c>
      <c r="AP798" s="90">
        <v>8.3333333333332096</v>
      </c>
      <c r="AQ798" s="92" t="s">
        <v>102</v>
      </c>
      <c r="AR798" s="93" t="s">
        <v>102</v>
      </c>
      <c r="AS798" s="93" t="s">
        <v>102</v>
      </c>
      <c r="AT798" s="93" t="s">
        <v>102</v>
      </c>
      <c r="AU798" s="210" t="s">
        <v>644</v>
      </c>
      <c r="AV798" s="93" t="s">
        <v>185</v>
      </c>
      <c r="AW798" s="94" t="s">
        <v>102</v>
      </c>
      <c r="AX798" s="93" t="s">
        <v>183</v>
      </c>
      <c r="AY798" s="95" t="s">
        <v>111</v>
      </c>
      <c r="AZ798" s="93" t="s">
        <v>102</v>
      </c>
      <c r="BA798" s="93" t="s">
        <v>102</v>
      </c>
      <c r="BB798" s="93" t="s">
        <v>102</v>
      </c>
      <c r="BC798" s="93" t="s">
        <v>102</v>
      </c>
      <c r="BD798" s="96" t="s">
        <v>102</v>
      </c>
      <c r="BE798" s="90">
        <v>-388.16666666666703</v>
      </c>
      <c r="BF798" s="93" t="s">
        <v>102</v>
      </c>
      <c r="BG798" s="93" t="s">
        <v>102</v>
      </c>
      <c r="BH798" s="93" t="s">
        <v>102</v>
      </c>
      <c r="BI798" s="93" t="s">
        <v>102</v>
      </c>
      <c r="BJ798" s="210" t="s">
        <v>642</v>
      </c>
      <c r="BK798" s="93" t="s">
        <v>192</v>
      </c>
      <c r="BL798" s="97" t="s">
        <v>102</v>
      </c>
      <c r="BM798" s="93" t="s">
        <v>183</v>
      </c>
      <c r="BN798" s="93" t="s">
        <v>106</v>
      </c>
      <c r="BO798" s="93" t="s">
        <v>102</v>
      </c>
      <c r="BP798" s="98" t="s">
        <v>102</v>
      </c>
      <c r="BQ798" s="93" t="s">
        <v>102</v>
      </c>
      <c r="BR798" s="93" t="s">
        <v>102</v>
      </c>
      <c r="BS798" s="93" t="s">
        <v>102</v>
      </c>
      <c r="BT798" s="99" t="s">
        <v>591</v>
      </c>
      <c r="BU798" s="100" t="s">
        <v>11958</v>
      </c>
      <c r="BV798" s="101" t="s">
        <v>471</v>
      </c>
      <c r="BW798" s="136"/>
      <c r="BX798" s="103" t="s">
        <v>565</v>
      </c>
      <c r="BY798" s="104" t="s">
        <v>190</v>
      </c>
      <c r="BZ798" s="136"/>
      <c r="CA798" s="83" t="s">
        <v>599</v>
      </c>
      <c r="CB798" s="106" t="s">
        <v>647</v>
      </c>
      <c r="CC798" s="106" t="s">
        <v>11959</v>
      </c>
      <c r="CD798" s="107"/>
      <c r="CE798" s="108" t="s">
        <v>107</v>
      </c>
      <c r="CF798" s="108" t="s">
        <v>107</v>
      </c>
      <c r="CG798" s="109"/>
      <c r="CH798" s="110" t="s">
        <v>107</v>
      </c>
      <c r="CI798" s="111"/>
      <c r="CJ798" s="112">
        <v>6710</v>
      </c>
      <c r="CK798" s="113">
        <v>86</v>
      </c>
      <c r="CL798" s="114" t="s">
        <v>134</v>
      </c>
      <c r="CM798" s="114" t="s">
        <v>108</v>
      </c>
      <c r="CN798" s="114"/>
      <c r="CO798" s="115" t="s">
        <v>102</v>
      </c>
      <c r="CP798" s="115" t="s">
        <v>102</v>
      </c>
      <c r="CQ798" s="115" t="s">
        <v>102</v>
      </c>
      <c r="CR798" s="115" t="s">
        <v>102</v>
      </c>
      <c r="CS798" s="116"/>
      <c r="CT798" s="117" t="s">
        <v>109</v>
      </c>
      <c r="CU798" s="117" t="s">
        <v>109</v>
      </c>
      <c r="CV798" s="83">
        <v>794</v>
      </c>
      <c r="CW798" s="83" t="s">
        <v>108</v>
      </c>
      <c r="CX798" s="83">
        <v>794</v>
      </c>
      <c r="CY798" s="83" t="s">
        <v>108</v>
      </c>
      <c r="CZ798" s="83">
        <v>7122</v>
      </c>
      <c r="DA798" s="83" t="s">
        <v>419</v>
      </c>
      <c r="DB798" s="83" t="s">
        <v>130</v>
      </c>
      <c r="DC798" s="83" t="s">
        <v>499</v>
      </c>
      <c r="DD798" s="83">
        <v>1843</v>
      </c>
      <c r="DE798" s="83" t="s">
        <v>444</v>
      </c>
      <c r="DF798" s="83" t="s">
        <v>130</v>
      </c>
      <c r="DG798" s="83" t="s">
        <v>499</v>
      </c>
      <c r="DH798" s="83"/>
      <c r="DI798" s="83">
        <v>0</v>
      </c>
      <c r="DJ798" s="83">
        <v>1</v>
      </c>
      <c r="DK798" s="83">
        <v>0</v>
      </c>
      <c r="DL798" s="83">
        <v>0</v>
      </c>
      <c r="DM798" s="83">
        <v>0</v>
      </c>
      <c r="DN798" s="83">
        <v>0</v>
      </c>
      <c r="DO798" s="83">
        <v>0</v>
      </c>
      <c r="DP798" s="83">
        <v>0</v>
      </c>
      <c r="DQ798" s="83">
        <v>0</v>
      </c>
      <c r="DR798" s="83">
        <v>0</v>
      </c>
      <c r="DS798" s="83">
        <v>0</v>
      </c>
      <c r="DT798" s="83">
        <v>3</v>
      </c>
      <c r="DU798" s="83">
        <v>3</v>
      </c>
      <c r="DV798" s="83">
        <v>0</v>
      </c>
      <c r="DW798" s="83">
        <v>0</v>
      </c>
      <c r="DX798" s="83">
        <v>3</v>
      </c>
      <c r="DY798" s="85">
        <v>44440</v>
      </c>
      <c r="DZ798" s="83" t="s">
        <v>4845</v>
      </c>
      <c r="EA798" s="83" t="s">
        <v>102</v>
      </c>
      <c r="EB798" s="83" t="s">
        <v>482</v>
      </c>
      <c r="EC798" s="83">
        <v>794</v>
      </c>
      <c r="ED798" s="83" t="s">
        <v>483</v>
      </c>
      <c r="EE798" s="83">
        <v>1</v>
      </c>
      <c r="EF798" s="83">
        <v>0</v>
      </c>
      <c r="EG798" s="83">
        <v>0</v>
      </c>
      <c r="EH798" s="83" t="s">
        <v>109</v>
      </c>
      <c r="EI798" s="83" t="s">
        <v>108</v>
      </c>
      <c r="EJ798" s="83" t="s">
        <v>583</v>
      </c>
      <c r="EK798" s="83">
        <v>0</v>
      </c>
      <c r="EL798" s="83">
        <v>0</v>
      </c>
      <c r="EM798" s="83">
        <v>1</v>
      </c>
      <c r="EN798" s="83" t="s">
        <v>497</v>
      </c>
      <c r="EO798" s="83"/>
      <c r="EP798" s="83" t="s">
        <v>436</v>
      </c>
      <c r="EQ798" s="136">
        <v>1</v>
      </c>
      <c r="ER798" s="136">
        <v>1</v>
      </c>
      <c r="ES798" s="136">
        <v>1</v>
      </c>
      <c r="ET798" s="136">
        <v>1</v>
      </c>
      <c r="EU798" s="215" t="s">
        <v>269</v>
      </c>
      <c r="EV798" s="136">
        <v>1</v>
      </c>
      <c r="EW798" s="136">
        <v>1</v>
      </c>
      <c r="EX798" s="136">
        <v>1</v>
      </c>
      <c r="EY798" s="136">
        <v>1</v>
      </c>
      <c r="EZ798" s="136">
        <v>1</v>
      </c>
      <c r="FP798" s="215" t="s">
        <v>592</v>
      </c>
      <c r="FQ798" s="136" t="b">
        <v>1</v>
      </c>
      <c r="FR798" s="136" t="b">
        <v>1</v>
      </c>
      <c r="FS798" s="136" t="b">
        <v>1</v>
      </c>
      <c r="FT798" s="136" t="b">
        <v>1</v>
      </c>
      <c r="FX798" s="215" t="s">
        <v>269</v>
      </c>
    </row>
    <row r="799" spans="1:180" ht="60" customHeight="1" x14ac:dyDescent="0.55000000000000004">
      <c r="A799" s="83" t="s">
        <v>130</v>
      </c>
      <c r="B799" s="83" t="s">
        <v>98</v>
      </c>
      <c r="C799" s="136">
        <v>487106</v>
      </c>
      <c r="D799" s="207" t="s">
        <v>629</v>
      </c>
      <c r="E799" s="208" t="s">
        <v>634</v>
      </c>
      <c r="F799" s="83" t="s">
        <v>108</v>
      </c>
      <c r="G799" s="85">
        <v>26341</v>
      </c>
      <c r="H799" s="83" t="s">
        <v>102</v>
      </c>
      <c r="I799" s="85">
        <v>34633</v>
      </c>
      <c r="J799" s="83" t="s">
        <v>228</v>
      </c>
      <c r="K799" s="216">
        <v>149816782695</v>
      </c>
      <c r="L799" s="83" t="s">
        <v>191</v>
      </c>
      <c r="M799" s="85">
        <v>43642</v>
      </c>
      <c r="N799" s="83">
        <v>-3276.6666666666702</v>
      </c>
      <c r="O799" s="83" t="s">
        <v>193</v>
      </c>
      <c r="P799" s="83" t="s">
        <v>181</v>
      </c>
      <c r="Q799" s="208" t="s">
        <v>8224</v>
      </c>
      <c r="R799" s="83" t="s">
        <v>102</v>
      </c>
      <c r="S799" s="83" t="s">
        <v>102</v>
      </c>
      <c r="T799" s="83" t="s">
        <v>131</v>
      </c>
      <c r="U799" s="83" t="s">
        <v>10368</v>
      </c>
      <c r="V799" s="83" t="s">
        <v>104</v>
      </c>
      <c r="W799" s="83" t="s">
        <v>105</v>
      </c>
      <c r="X799" s="86" t="s">
        <v>8224</v>
      </c>
      <c r="Y799" s="87" t="s">
        <v>102</v>
      </c>
      <c r="Z799" s="87" t="s">
        <v>102</v>
      </c>
      <c r="AA799" s="87" t="s">
        <v>131</v>
      </c>
      <c r="AB799" s="87" t="s">
        <v>10368</v>
      </c>
      <c r="AC799" s="87" t="s">
        <v>104</v>
      </c>
      <c r="AD799" s="87" t="s">
        <v>105</v>
      </c>
      <c r="AE799" s="87" t="s">
        <v>106</v>
      </c>
      <c r="AF799" s="86" t="s">
        <v>8224</v>
      </c>
      <c r="AG799" s="87" t="s">
        <v>177</v>
      </c>
      <c r="AH799" s="87" t="s">
        <v>10368</v>
      </c>
      <c r="AI799" s="87" t="s">
        <v>104</v>
      </c>
      <c r="AJ799" s="87" t="s">
        <v>204</v>
      </c>
      <c r="AK799" s="88"/>
      <c r="AL799" s="83" t="s">
        <v>107</v>
      </c>
      <c r="AM799" s="89" t="s">
        <v>454</v>
      </c>
      <c r="AN799" s="90" t="s">
        <v>416</v>
      </c>
      <c r="AO799" s="91" t="s">
        <v>643</v>
      </c>
      <c r="AP799" s="90">
        <v>8.3333333333332096</v>
      </c>
      <c r="AQ799" s="92" t="s">
        <v>102</v>
      </c>
      <c r="AR799" s="93" t="s">
        <v>102</v>
      </c>
      <c r="AS799" s="93" t="s">
        <v>102</v>
      </c>
      <c r="AT799" s="93" t="s">
        <v>102</v>
      </c>
      <c r="AU799" s="210" t="s">
        <v>645</v>
      </c>
      <c r="AV799" s="93" t="s">
        <v>185</v>
      </c>
      <c r="AW799" s="94" t="s">
        <v>102</v>
      </c>
      <c r="AX799" s="93" t="s">
        <v>105</v>
      </c>
      <c r="AY799" s="95" t="s">
        <v>104</v>
      </c>
      <c r="AZ799" s="93" t="s">
        <v>102</v>
      </c>
      <c r="BA799" s="93" t="s">
        <v>102</v>
      </c>
      <c r="BB799" s="93" t="s">
        <v>102</v>
      </c>
      <c r="BC799" s="93" t="s">
        <v>102</v>
      </c>
      <c r="BD799" s="96" t="s">
        <v>102</v>
      </c>
      <c r="BE799" s="90">
        <v>-388.66666666666703</v>
      </c>
      <c r="BF799" s="93" t="s">
        <v>102</v>
      </c>
      <c r="BG799" s="93" t="s">
        <v>102</v>
      </c>
      <c r="BH799" s="93" t="s">
        <v>102</v>
      </c>
      <c r="BI799" s="93" t="s">
        <v>102</v>
      </c>
      <c r="BJ799" s="210" t="s">
        <v>643</v>
      </c>
      <c r="BK799" s="93" t="s">
        <v>196</v>
      </c>
      <c r="BL799" s="97" t="s">
        <v>102</v>
      </c>
      <c r="BM799" s="93" t="s">
        <v>105</v>
      </c>
      <c r="BN799" s="93" t="s">
        <v>596</v>
      </c>
      <c r="BO799" s="93" t="s">
        <v>102</v>
      </c>
      <c r="BP799" s="98" t="s">
        <v>102</v>
      </c>
      <c r="BQ799" s="93" t="s">
        <v>102</v>
      </c>
      <c r="BR799" s="93" t="s">
        <v>102</v>
      </c>
      <c r="BS799" s="93" t="s">
        <v>102</v>
      </c>
      <c r="BT799" s="99" t="s">
        <v>591</v>
      </c>
      <c r="BU799" s="100" t="s">
        <v>11960</v>
      </c>
      <c r="BV799" s="101" t="s">
        <v>471</v>
      </c>
      <c r="BW799" s="136"/>
      <c r="BX799" s="103" t="s">
        <v>565</v>
      </c>
      <c r="BY799" s="104" t="s">
        <v>190</v>
      </c>
      <c r="BZ799" s="136"/>
      <c r="CA799" s="83" t="s">
        <v>599</v>
      </c>
      <c r="CB799" s="106" t="s">
        <v>647</v>
      </c>
      <c r="CC799" s="106" t="s">
        <v>11961</v>
      </c>
      <c r="CD799" s="107"/>
      <c r="CE799" s="108" t="s">
        <v>107</v>
      </c>
      <c r="CF799" s="108" t="s">
        <v>107</v>
      </c>
      <c r="CG799" s="109"/>
      <c r="CH799" s="110" t="s">
        <v>107</v>
      </c>
      <c r="CI799" s="111"/>
      <c r="CJ799" s="112">
        <v>6710</v>
      </c>
      <c r="CK799" s="113">
        <v>86</v>
      </c>
      <c r="CL799" s="114" t="s">
        <v>134</v>
      </c>
      <c r="CM799" s="114" t="s">
        <v>108</v>
      </c>
      <c r="CN799" s="114"/>
      <c r="CO799" s="115" t="s">
        <v>102</v>
      </c>
      <c r="CP799" s="115" t="s">
        <v>102</v>
      </c>
      <c r="CQ799" s="115" t="s">
        <v>102</v>
      </c>
      <c r="CR799" s="115" t="s">
        <v>102</v>
      </c>
      <c r="CS799" s="116"/>
      <c r="CT799" s="117" t="s">
        <v>109</v>
      </c>
      <c r="CU799" s="117" t="s">
        <v>109</v>
      </c>
      <c r="CV799" s="83">
        <v>795</v>
      </c>
      <c r="CW799" s="83" t="s">
        <v>108</v>
      </c>
      <c r="CX799" s="83">
        <v>795</v>
      </c>
      <c r="CY799" s="83" t="s">
        <v>108</v>
      </c>
      <c r="CZ799" s="83">
        <v>7123</v>
      </c>
      <c r="DA799" s="83" t="s">
        <v>419</v>
      </c>
      <c r="DB799" s="83" t="s">
        <v>130</v>
      </c>
      <c r="DC799" s="83" t="s">
        <v>499</v>
      </c>
      <c r="DD799" s="83">
        <v>1844</v>
      </c>
      <c r="DE799" s="83" t="s">
        <v>444</v>
      </c>
      <c r="DF799" s="83" t="s">
        <v>130</v>
      </c>
      <c r="DG799" s="83" t="s">
        <v>499</v>
      </c>
      <c r="DH799" s="83"/>
      <c r="DI799" s="83">
        <v>0</v>
      </c>
      <c r="DJ799" s="83">
        <v>1</v>
      </c>
      <c r="DK799" s="83">
        <v>0</v>
      </c>
      <c r="DL799" s="83">
        <v>0</v>
      </c>
      <c r="DM799" s="83">
        <v>0</v>
      </c>
      <c r="DN799" s="83">
        <v>0</v>
      </c>
      <c r="DO799" s="83">
        <v>0</v>
      </c>
      <c r="DP799" s="83">
        <v>0</v>
      </c>
      <c r="DQ799" s="83">
        <v>0</v>
      </c>
      <c r="DR799" s="83">
        <v>0</v>
      </c>
      <c r="DS799" s="83">
        <v>0</v>
      </c>
      <c r="DT799" s="83">
        <v>3</v>
      </c>
      <c r="DU799" s="83">
        <v>3</v>
      </c>
      <c r="DV799" s="83">
        <v>0</v>
      </c>
      <c r="DW799" s="83">
        <v>0</v>
      </c>
      <c r="DX799" s="83">
        <v>3</v>
      </c>
      <c r="DY799" s="85">
        <v>44441</v>
      </c>
      <c r="DZ799" s="83" t="s">
        <v>4846</v>
      </c>
      <c r="EA799" s="83" t="s">
        <v>102</v>
      </c>
      <c r="EB799" s="83" t="s">
        <v>482</v>
      </c>
      <c r="EC799" s="83">
        <v>795</v>
      </c>
      <c r="ED799" s="83" t="s">
        <v>483</v>
      </c>
      <c r="EE799" s="83">
        <v>1</v>
      </c>
      <c r="EF799" s="83">
        <v>0</v>
      </c>
      <c r="EG799" s="83">
        <v>0</v>
      </c>
      <c r="EH799" s="83" t="s">
        <v>109</v>
      </c>
      <c r="EI799" s="83" t="s">
        <v>108</v>
      </c>
      <c r="EJ799" s="83" t="s">
        <v>583</v>
      </c>
      <c r="EK799" s="83">
        <v>0</v>
      </c>
      <c r="EL799" s="83">
        <v>0</v>
      </c>
      <c r="EM799" s="83">
        <v>1</v>
      </c>
      <c r="EN799" s="83" t="s">
        <v>497</v>
      </c>
      <c r="EO799" s="83"/>
      <c r="EP799" s="83" t="s">
        <v>436</v>
      </c>
      <c r="EQ799" s="136">
        <v>1</v>
      </c>
      <c r="ER799" s="136">
        <v>1</v>
      </c>
      <c r="ES799" s="136">
        <v>1</v>
      </c>
      <c r="ET799" s="136">
        <v>1</v>
      </c>
      <c r="EU799" s="215" t="s">
        <v>269</v>
      </c>
      <c r="EV799" s="136">
        <v>1</v>
      </c>
      <c r="EW799" s="136">
        <v>1</v>
      </c>
      <c r="EX799" s="136">
        <v>1</v>
      </c>
      <c r="EY799" s="136">
        <v>1</v>
      </c>
      <c r="EZ799" s="136">
        <v>1</v>
      </c>
      <c r="FP799" s="215" t="s">
        <v>592</v>
      </c>
      <c r="FQ799" s="136" t="b">
        <v>1</v>
      </c>
      <c r="FR799" s="136" t="b">
        <v>1</v>
      </c>
      <c r="FS799" s="136" t="b">
        <v>1</v>
      </c>
      <c r="FT799" s="136" t="b">
        <v>1</v>
      </c>
      <c r="FX799" s="215" t="s">
        <v>269</v>
      </c>
    </row>
    <row r="800" spans="1:180" ht="60" customHeight="1" x14ac:dyDescent="0.55000000000000004">
      <c r="A800" s="83" t="s">
        <v>130</v>
      </c>
      <c r="B800" s="83" t="s">
        <v>98</v>
      </c>
      <c r="C800" s="136">
        <v>911927</v>
      </c>
      <c r="D800" s="207" t="s">
        <v>627</v>
      </c>
      <c r="E800" s="208" t="s">
        <v>630</v>
      </c>
      <c r="F800" s="83" t="s">
        <v>108</v>
      </c>
      <c r="G800" s="85">
        <v>20621</v>
      </c>
      <c r="H800" s="83" t="s">
        <v>102</v>
      </c>
      <c r="I800" s="85">
        <v>39794</v>
      </c>
      <c r="J800" s="83" t="s">
        <v>228</v>
      </c>
      <c r="K800" s="216">
        <v>257215998354</v>
      </c>
      <c r="L800" s="83" t="s">
        <v>191</v>
      </c>
      <c r="M800" s="85">
        <v>43631</v>
      </c>
      <c r="N800" s="83">
        <v>-3281.6666666666702</v>
      </c>
      <c r="O800" s="83" t="s">
        <v>180</v>
      </c>
      <c r="P800" s="83" t="s">
        <v>181</v>
      </c>
      <c r="Q800" s="208" t="s">
        <v>8228</v>
      </c>
      <c r="R800" s="83" t="s">
        <v>102</v>
      </c>
      <c r="S800" s="83" t="s">
        <v>102</v>
      </c>
      <c r="T800" s="83" t="s">
        <v>199</v>
      </c>
      <c r="U800" s="83" t="s">
        <v>10369</v>
      </c>
      <c r="V800" s="83" t="s">
        <v>104</v>
      </c>
      <c r="W800" s="83" t="s">
        <v>105</v>
      </c>
      <c r="X800" s="86" t="s">
        <v>8228</v>
      </c>
      <c r="Y800" s="87" t="s">
        <v>102</v>
      </c>
      <c r="Z800" s="87" t="s">
        <v>102</v>
      </c>
      <c r="AA800" s="87" t="s">
        <v>199</v>
      </c>
      <c r="AB800" s="87" t="s">
        <v>10369</v>
      </c>
      <c r="AC800" s="87" t="s">
        <v>104</v>
      </c>
      <c r="AD800" s="87" t="s">
        <v>105</v>
      </c>
      <c r="AE800" s="87" t="s">
        <v>106</v>
      </c>
      <c r="AF800" s="86" t="s">
        <v>8228</v>
      </c>
      <c r="AG800" s="87" t="s">
        <v>489</v>
      </c>
      <c r="AH800" s="87" t="s">
        <v>10370</v>
      </c>
      <c r="AI800" s="87" t="s">
        <v>104</v>
      </c>
      <c r="AJ800" s="87" t="s">
        <v>204</v>
      </c>
      <c r="AK800" s="88"/>
      <c r="AL800" s="83" t="s">
        <v>107</v>
      </c>
      <c r="AM800" s="89" t="s">
        <v>454</v>
      </c>
      <c r="AN800" s="90" t="s">
        <v>416</v>
      </c>
      <c r="AO800" s="91" t="s">
        <v>641</v>
      </c>
      <c r="AP800" s="90">
        <v>8.3333333333332096</v>
      </c>
      <c r="AQ800" s="92" t="s">
        <v>211</v>
      </c>
      <c r="AR800" s="93" t="s">
        <v>102</v>
      </c>
      <c r="AS800" s="93" t="s">
        <v>102</v>
      </c>
      <c r="AT800" s="93" t="s">
        <v>102</v>
      </c>
      <c r="AU800" s="210" t="s">
        <v>641</v>
      </c>
      <c r="AV800" s="93" t="s">
        <v>192</v>
      </c>
      <c r="AW800" s="94" t="s">
        <v>102</v>
      </c>
      <c r="AX800" s="93" t="s">
        <v>105</v>
      </c>
      <c r="AY800" s="95" t="s">
        <v>188</v>
      </c>
      <c r="AZ800" s="93" t="s">
        <v>102</v>
      </c>
      <c r="BA800" s="93" t="s">
        <v>10371</v>
      </c>
      <c r="BB800" s="93" t="s">
        <v>102</v>
      </c>
      <c r="BC800" s="93" t="s">
        <v>102</v>
      </c>
      <c r="BD800" s="96" t="s">
        <v>102</v>
      </c>
      <c r="BE800" s="90">
        <v>-389.16666666666703</v>
      </c>
      <c r="BF800" s="93" t="s">
        <v>211</v>
      </c>
      <c r="BG800" s="93" t="s">
        <v>102</v>
      </c>
      <c r="BH800" s="93" t="s">
        <v>102</v>
      </c>
      <c r="BI800" s="93" t="s">
        <v>102</v>
      </c>
      <c r="BJ800" s="210" t="s">
        <v>646</v>
      </c>
      <c r="BK800" s="93" t="s">
        <v>182</v>
      </c>
      <c r="BL800" s="97" t="s">
        <v>102</v>
      </c>
      <c r="BM800" s="93" t="s">
        <v>105</v>
      </c>
      <c r="BN800" s="93" t="s">
        <v>104</v>
      </c>
      <c r="BO800" s="93" t="s">
        <v>102</v>
      </c>
      <c r="BP800" s="98">
        <v>20180472</v>
      </c>
      <c r="BQ800" s="93" t="s">
        <v>102</v>
      </c>
      <c r="BR800" s="93" t="s">
        <v>102</v>
      </c>
      <c r="BS800" s="93" t="s">
        <v>102</v>
      </c>
      <c r="BT800" s="99" t="s">
        <v>591</v>
      </c>
      <c r="BU800" s="100" t="s">
        <v>11962</v>
      </c>
      <c r="BV800" s="101" t="s">
        <v>471</v>
      </c>
      <c r="BW800" s="136"/>
      <c r="BX800" s="103" t="s">
        <v>565</v>
      </c>
      <c r="BY800" s="104" t="s">
        <v>190</v>
      </c>
      <c r="BZ800" s="136"/>
      <c r="CA800" s="83" t="s">
        <v>599</v>
      </c>
      <c r="CB800" s="106" t="s">
        <v>647</v>
      </c>
      <c r="CC800" s="106" t="s">
        <v>11963</v>
      </c>
      <c r="CD800" s="107"/>
      <c r="CE800" s="108" t="s">
        <v>107</v>
      </c>
      <c r="CF800" s="108" t="s">
        <v>107</v>
      </c>
      <c r="CG800" s="109"/>
      <c r="CH800" s="110" t="s">
        <v>107</v>
      </c>
      <c r="CI800" s="111"/>
      <c r="CJ800" s="112">
        <v>6710</v>
      </c>
      <c r="CK800" s="113">
        <v>86</v>
      </c>
      <c r="CL800" s="114" t="s">
        <v>134</v>
      </c>
      <c r="CM800" s="114" t="s">
        <v>108</v>
      </c>
      <c r="CN800" s="114"/>
      <c r="CO800" s="115" t="s">
        <v>102</v>
      </c>
      <c r="CP800" s="115" t="s">
        <v>102</v>
      </c>
      <c r="CQ800" s="115" t="s">
        <v>102</v>
      </c>
      <c r="CR800" s="115" t="s">
        <v>102</v>
      </c>
      <c r="CS800" s="116"/>
      <c r="CT800" s="117" t="s">
        <v>109</v>
      </c>
      <c r="CU800" s="117" t="s">
        <v>109</v>
      </c>
      <c r="CV800" s="83">
        <v>796</v>
      </c>
      <c r="CW800" s="83" t="s">
        <v>108</v>
      </c>
      <c r="CX800" s="83">
        <v>796</v>
      </c>
      <c r="CY800" s="83" t="s">
        <v>108</v>
      </c>
      <c r="CZ800" s="83">
        <v>7124</v>
      </c>
      <c r="DA800" s="83" t="s">
        <v>419</v>
      </c>
      <c r="DB800" s="83" t="s">
        <v>130</v>
      </c>
      <c r="DC800" s="83" t="s">
        <v>499</v>
      </c>
      <c r="DD800" s="83">
        <v>1845</v>
      </c>
      <c r="DE800" s="83" t="s">
        <v>444</v>
      </c>
      <c r="DF800" s="83" t="s">
        <v>130</v>
      </c>
      <c r="DG800" s="83" t="s">
        <v>499</v>
      </c>
      <c r="DH800" s="83"/>
      <c r="DI800" s="83">
        <v>0</v>
      </c>
      <c r="DJ800" s="83">
        <v>1</v>
      </c>
      <c r="DK800" s="83">
        <v>0</v>
      </c>
      <c r="DL800" s="83">
        <v>0</v>
      </c>
      <c r="DM800" s="83">
        <v>0</v>
      </c>
      <c r="DN800" s="83">
        <v>0</v>
      </c>
      <c r="DO800" s="83">
        <v>0</v>
      </c>
      <c r="DP800" s="83">
        <v>0</v>
      </c>
      <c r="DQ800" s="83">
        <v>0</v>
      </c>
      <c r="DR800" s="83">
        <v>0</v>
      </c>
      <c r="DS800" s="83">
        <v>0</v>
      </c>
      <c r="DT800" s="83">
        <v>3</v>
      </c>
      <c r="DU800" s="83">
        <v>3</v>
      </c>
      <c r="DV800" s="83">
        <v>0</v>
      </c>
      <c r="DW800" s="83">
        <v>0</v>
      </c>
      <c r="DX800" s="83">
        <v>3</v>
      </c>
      <c r="DY800" s="85">
        <v>44442</v>
      </c>
      <c r="DZ800" s="83" t="s">
        <v>4847</v>
      </c>
      <c r="EA800" s="83" t="s">
        <v>102</v>
      </c>
      <c r="EB800" s="83" t="s">
        <v>482</v>
      </c>
      <c r="EC800" s="83">
        <v>796</v>
      </c>
      <c r="ED800" s="83" t="s">
        <v>483</v>
      </c>
      <c r="EE800" s="83">
        <v>1</v>
      </c>
      <c r="EF800" s="83">
        <v>0</v>
      </c>
      <c r="EG800" s="83">
        <v>0</v>
      </c>
      <c r="EH800" s="83" t="s">
        <v>109</v>
      </c>
      <c r="EI800" s="83" t="s">
        <v>108</v>
      </c>
      <c r="EJ800" s="83" t="s">
        <v>583</v>
      </c>
      <c r="EK800" s="83">
        <v>0</v>
      </c>
      <c r="EL800" s="83">
        <v>0</v>
      </c>
      <c r="EM800" s="83">
        <v>1</v>
      </c>
      <c r="EN800" s="83" t="s">
        <v>497</v>
      </c>
      <c r="EO800" s="83"/>
      <c r="EP800" s="83" t="s">
        <v>436</v>
      </c>
      <c r="EQ800" s="136">
        <v>1</v>
      </c>
      <c r="ER800" s="136">
        <v>1</v>
      </c>
      <c r="ES800" s="136">
        <v>1</v>
      </c>
      <c r="ET800" s="136">
        <v>1</v>
      </c>
      <c r="EU800" s="215" t="s">
        <v>269</v>
      </c>
      <c r="EV800" s="136">
        <v>1</v>
      </c>
      <c r="EW800" s="136">
        <v>1</v>
      </c>
      <c r="EX800" s="136">
        <v>1</v>
      </c>
      <c r="EY800" s="136">
        <v>1</v>
      </c>
      <c r="EZ800" s="136">
        <v>1</v>
      </c>
      <c r="FP800" s="215" t="s">
        <v>592</v>
      </c>
      <c r="FQ800" s="136" t="b">
        <v>1</v>
      </c>
      <c r="FR800" s="136" t="b">
        <v>1</v>
      </c>
      <c r="FS800" s="136" t="b">
        <v>1</v>
      </c>
      <c r="FT800" s="136" t="b">
        <v>1</v>
      </c>
      <c r="FX800" s="215" t="s">
        <v>269</v>
      </c>
    </row>
    <row r="801" spans="1:180" ht="60" customHeight="1" x14ac:dyDescent="0.55000000000000004">
      <c r="A801" s="83" t="s">
        <v>130</v>
      </c>
      <c r="B801" s="83" t="s">
        <v>98</v>
      </c>
      <c r="C801" s="136">
        <v>745776</v>
      </c>
      <c r="D801" s="207" t="s">
        <v>628</v>
      </c>
      <c r="E801" s="208" t="s">
        <v>633</v>
      </c>
      <c r="F801" s="83" t="s">
        <v>108</v>
      </c>
      <c r="G801" s="85">
        <v>22744</v>
      </c>
      <c r="H801" s="83" t="s">
        <v>102</v>
      </c>
      <c r="I801" s="85">
        <v>39772</v>
      </c>
      <c r="J801" s="83" t="s">
        <v>228</v>
      </c>
      <c r="K801" s="216">
        <v>315918349639</v>
      </c>
      <c r="L801" s="83" t="s">
        <v>191</v>
      </c>
      <c r="M801" s="85">
        <v>43619</v>
      </c>
      <c r="N801" s="83">
        <v>-3286.6666666666702</v>
      </c>
      <c r="O801" s="83" t="s">
        <v>193</v>
      </c>
      <c r="P801" s="83" t="s">
        <v>181</v>
      </c>
      <c r="Q801" s="208" t="s">
        <v>8232</v>
      </c>
      <c r="R801" s="83" t="s">
        <v>102</v>
      </c>
      <c r="S801" s="83" t="s">
        <v>102</v>
      </c>
      <c r="T801" s="83" t="s">
        <v>133</v>
      </c>
      <c r="U801" s="83" t="s">
        <v>10372</v>
      </c>
      <c r="V801" s="83" t="s">
        <v>111</v>
      </c>
      <c r="W801" s="83" t="s">
        <v>105</v>
      </c>
      <c r="X801" s="86" t="s">
        <v>8232</v>
      </c>
      <c r="Y801" s="87" t="s">
        <v>102</v>
      </c>
      <c r="Z801" s="87" t="s">
        <v>102</v>
      </c>
      <c r="AA801" s="87" t="s">
        <v>133</v>
      </c>
      <c r="AB801" s="87" t="s">
        <v>10372</v>
      </c>
      <c r="AC801" s="87" t="s">
        <v>111</v>
      </c>
      <c r="AD801" s="87" t="s">
        <v>105</v>
      </c>
      <c r="AE801" s="87" t="s">
        <v>106</v>
      </c>
      <c r="AF801" s="86" t="s">
        <v>8232</v>
      </c>
      <c r="AG801" s="87" t="s">
        <v>486</v>
      </c>
      <c r="AH801" s="87" t="s">
        <v>10372</v>
      </c>
      <c r="AI801" s="87" t="s">
        <v>111</v>
      </c>
      <c r="AJ801" s="87" t="s">
        <v>204</v>
      </c>
      <c r="AK801" s="88"/>
      <c r="AL801" s="83" t="s">
        <v>107</v>
      </c>
      <c r="AM801" s="89" t="s">
        <v>454</v>
      </c>
      <c r="AN801" s="90" t="s">
        <v>416</v>
      </c>
      <c r="AO801" s="91" t="s">
        <v>642</v>
      </c>
      <c r="AP801" s="90">
        <v>8.3333333333332096</v>
      </c>
      <c r="AQ801" s="92" t="s">
        <v>102</v>
      </c>
      <c r="AR801" s="93" t="s">
        <v>102</v>
      </c>
      <c r="AS801" s="93" t="s">
        <v>102</v>
      </c>
      <c r="AT801" s="93" t="s">
        <v>102</v>
      </c>
      <c r="AU801" s="210" t="s">
        <v>644</v>
      </c>
      <c r="AV801" s="93" t="s">
        <v>185</v>
      </c>
      <c r="AW801" s="94" t="s">
        <v>102</v>
      </c>
      <c r="AX801" s="93" t="s">
        <v>183</v>
      </c>
      <c r="AY801" s="95" t="s">
        <v>111</v>
      </c>
      <c r="AZ801" s="93" t="s">
        <v>102</v>
      </c>
      <c r="BA801" s="93" t="s">
        <v>102</v>
      </c>
      <c r="BB801" s="93" t="s">
        <v>102</v>
      </c>
      <c r="BC801" s="93" t="s">
        <v>102</v>
      </c>
      <c r="BD801" s="96" t="s">
        <v>102</v>
      </c>
      <c r="BE801" s="90">
        <v>-389.66666666666703</v>
      </c>
      <c r="BF801" s="93" t="s">
        <v>102</v>
      </c>
      <c r="BG801" s="93" t="s">
        <v>102</v>
      </c>
      <c r="BH801" s="93" t="s">
        <v>102</v>
      </c>
      <c r="BI801" s="93" t="s">
        <v>102</v>
      </c>
      <c r="BJ801" s="210" t="s">
        <v>642</v>
      </c>
      <c r="BK801" s="93" t="s">
        <v>192</v>
      </c>
      <c r="BL801" s="97" t="s">
        <v>102</v>
      </c>
      <c r="BM801" s="93" t="s">
        <v>183</v>
      </c>
      <c r="BN801" s="93" t="s">
        <v>106</v>
      </c>
      <c r="BO801" s="93" t="s">
        <v>102</v>
      </c>
      <c r="BP801" s="98" t="s">
        <v>102</v>
      </c>
      <c r="BQ801" s="93" t="s">
        <v>102</v>
      </c>
      <c r="BR801" s="93" t="s">
        <v>102</v>
      </c>
      <c r="BS801" s="93" t="s">
        <v>102</v>
      </c>
      <c r="BT801" s="99" t="s">
        <v>591</v>
      </c>
      <c r="BU801" s="100" t="s">
        <v>11964</v>
      </c>
      <c r="BV801" s="101" t="s">
        <v>471</v>
      </c>
      <c r="BW801" s="136"/>
      <c r="BX801" s="103" t="s">
        <v>565</v>
      </c>
      <c r="BY801" s="104" t="s">
        <v>190</v>
      </c>
      <c r="BZ801" s="136"/>
      <c r="CA801" s="83" t="s">
        <v>599</v>
      </c>
      <c r="CB801" s="106" t="s">
        <v>647</v>
      </c>
      <c r="CC801" s="106" t="s">
        <v>11965</v>
      </c>
      <c r="CD801" s="107"/>
      <c r="CE801" s="108" t="s">
        <v>107</v>
      </c>
      <c r="CF801" s="108" t="s">
        <v>107</v>
      </c>
      <c r="CG801" s="109"/>
      <c r="CH801" s="110" t="s">
        <v>107</v>
      </c>
      <c r="CI801" s="111"/>
      <c r="CJ801" s="112">
        <v>6710</v>
      </c>
      <c r="CK801" s="113">
        <v>86</v>
      </c>
      <c r="CL801" s="114" t="s">
        <v>134</v>
      </c>
      <c r="CM801" s="114" t="s">
        <v>108</v>
      </c>
      <c r="CN801" s="114"/>
      <c r="CO801" s="115" t="s">
        <v>102</v>
      </c>
      <c r="CP801" s="115" t="s">
        <v>102</v>
      </c>
      <c r="CQ801" s="115" t="s">
        <v>102</v>
      </c>
      <c r="CR801" s="115" t="s">
        <v>102</v>
      </c>
      <c r="CS801" s="116"/>
      <c r="CT801" s="117" t="s">
        <v>109</v>
      </c>
      <c r="CU801" s="117" t="s">
        <v>109</v>
      </c>
      <c r="CV801" s="83">
        <v>797</v>
      </c>
      <c r="CW801" s="83" t="s">
        <v>108</v>
      </c>
      <c r="CX801" s="83">
        <v>797</v>
      </c>
      <c r="CY801" s="83" t="s">
        <v>108</v>
      </c>
      <c r="CZ801" s="83">
        <v>7125</v>
      </c>
      <c r="DA801" s="83" t="s">
        <v>419</v>
      </c>
      <c r="DB801" s="83" t="s">
        <v>130</v>
      </c>
      <c r="DC801" s="83" t="s">
        <v>499</v>
      </c>
      <c r="DD801" s="83">
        <v>1846</v>
      </c>
      <c r="DE801" s="83" t="s">
        <v>444</v>
      </c>
      <c r="DF801" s="83" t="s">
        <v>130</v>
      </c>
      <c r="DG801" s="83" t="s">
        <v>499</v>
      </c>
      <c r="DH801" s="83"/>
      <c r="DI801" s="83">
        <v>0</v>
      </c>
      <c r="DJ801" s="83">
        <v>1</v>
      </c>
      <c r="DK801" s="83">
        <v>0</v>
      </c>
      <c r="DL801" s="83">
        <v>0</v>
      </c>
      <c r="DM801" s="83">
        <v>0</v>
      </c>
      <c r="DN801" s="83">
        <v>0</v>
      </c>
      <c r="DO801" s="83">
        <v>0</v>
      </c>
      <c r="DP801" s="83">
        <v>0</v>
      </c>
      <c r="DQ801" s="83">
        <v>0</v>
      </c>
      <c r="DR801" s="83">
        <v>0</v>
      </c>
      <c r="DS801" s="83">
        <v>0</v>
      </c>
      <c r="DT801" s="83">
        <v>3</v>
      </c>
      <c r="DU801" s="83">
        <v>3</v>
      </c>
      <c r="DV801" s="83">
        <v>0</v>
      </c>
      <c r="DW801" s="83">
        <v>0</v>
      </c>
      <c r="DX801" s="83">
        <v>3</v>
      </c>
      <c r="DY801" s="85">
        <v>44443</v>
      </c>
      <c r="DZ801" s="83" t="s">
        <v>4848</v>
      </c>
      <c r="EA801" s="83" t="s">
        <v>102</v>
      </c>
      <c r="EB801" s="83" t="s">
        <v>482</v>
      </c>
      <c r="EC801" s="83">
        <v>797</v>
      </c>
      <c r="ED801" s="83" t="s">
        <v>483</v>
      </c>
      <c r="EE801" s="83">
        <v>1</v>
      </c>
      <c r="EF801" s="83">
        <v>0</v>
      </c>
      <c r="EG801" s="83">
        <v>0</v>
      </c>
      <c r="EH801" s="83" t="s">
        <v>109</v>
      </c>
      <c r="EI801" s="83" t="s">
        <v>108</v>
      </c>
      <c r="EJ801" s="83" t="s">
        <v>583</v>
      </c>
      <c r="EK801" s="83">
        <v>0</v>
      </c>
      <c r="EL801" s="83">
        <v>0</v>
      </c>
      <c r="EM801" s="83">
        <v>1</v>
      </c>
      <c r="EN801" s="83" t="s">
        <v>497</v>
      </c>
      <c r="EO801" s="83"/>
      <c r="EP801" s="83" t="s">
        <v>436</v>
      </c>
      <c r="EQ801" s="136">
        <v>1</v>
      </c>
      <c r="ER801" s="136">
        <v>1</v>
      </c>
      <c r="ES801" s="136">
        <v>1</v>
      </c>
      <c r="ET801" s="136">
        <v>1</v>
      </c>
      <c r="EU801" s="215" t="s">
        <v>269</v>
      </c>
      <c r="EV801" s="136">
        <v>1</v>
      </c>
      <c r="EW801" s="136">
        <v>1</v>
      </c>
      <c r="EX801" s="136">
        <v>1</v>
      </c>
      <c r="EY801" s="136">
        <v>1</v>
      </c>
      <c r="EZ801" s="136">
        <v>1</v>
      </c>
      <c r="FP801" s="215" t="s">
        <v>592</v>
      </c>
      <c r="FQ801" s="136" t="b">
        <v>1</v>
      </c>
      <c r="FR801" s="136" t="b">
        <v>1</v>
      </c>
      <c r="FS801" s="136" t="b">
        <v>1</v>
      </c>
      <c r="FT801" s="136" t="b">
        <v>1</v>
      </c>
      <c r="FX801" s="215" t="s">
        <v>269</v>
      </c>
    </row>
    <row r="802" spans="1:180" ht="60" customHeight="1" x14ac:dyDescent="0.55000000000000004">
      <c r="A802" s="83" t="s">
        <v>130</v>
      </c>
      <c r="B802" s="83" t="s">
        <v>98</v>
      </c>
      <c r="C802" s="136">
        <v>387547</v>
      </c>
      <c r="D802" s="207" t="s">
        <v>629</v>
      </c>
      <c r="E802" s="208" t="s">
        <v>634</v>
      </c>
      <c r="F802" s="83" t="s">
        <v>108</v>
      </c>
      <c r="G802" s="85">
        <v>26341</v>
      </c>
      <c r="H802" s="83" t="s">
        <v>102</v>
      </c>
      <c r="I802" s="85">
        <v>34633</v>
      </c>
      <c r="J802" s="83" t="s">
        <v>228</v>
      </c>
      <c r="K802" s="216">
        <v>754447744414</v>
      </c>
      <c r="L802" s="83" t="s">
        <v>191</v>
      </c>
      <c r="M802" s="85">
        <v>43642</v>
      </c>
      <c r="N802" s="83">
        <v>-3291.6666666666702</v>
      </c>
      <c r="O802" s="83" t="s">
        <v>193</v>
      </c>
      <c r="P802" s="83" t="s">
        <v>181</v>
      </c>
      <c r="Q802" s="208" t="s">
        <v>8236</v>
      </c>
      <c r="R802" s="83" t="s">
        <v>102</v>
      </c>
      <c r="S802" s="83" t="s">
        <v>102</v>
      </c>
      <c r="T802" s="83" t="s">
        <v>131</v>
      </c>
      <c r="U802" s="83" t="s">
        <v>10373</v>
      </c>
      <c r="V802" s="83" t="s">
        <v>104</v>
      </c>
      <c r="W802" s="83" t="s">
        <v>105</v>
      </c>
      <c r="X802" s="86" t="s">
        <v>8236</v>
      </c>
      <c r="Y802" s="87" t="s">
        <v>102</v>
      </c>
      <c r="Z802" s="87" t="s">
        <v>102</v>
      </c>
      <c r="AA802" s="87" t="s">
        <v>131</v>
      </c>
      <c r="AB802" s="87" t="s">
        <v>10373</v>
      </c>
      <c r="AC802" s="87" t="s">
        <v>104</v>
      </c>
      <c r="AD802" s="87" t="s">
        <v>105</v>
      </c>
      <c r="AE802" s="87" t="s">
        <v>106</v>
      </c>
      <c r="AF802" s="86" t="s">
        <v>8236</v>
      </c>
      <c r="AG802" s="87" t="s">
        <v>177</v>
      </c>
      <c r="AH802" s="87" t="s">
        <v>10373</v>
      </c>
      <c r="AI802" s="87" t="s">
        <v>104</v>
      </c>
      <c r="AJ802" s="87" t="s">
        <v>204</v>
      </c>
      <c r="AK802" s="88"/>
      <c r="AL802" s="83" t="s">
        <v>107</v>
      </c>
      <c r="AM802" s="89" t="s">
        <v>454</v>
      </c>
      <c r="AN802" s="90" t="s">
        <v>416</v>
      </c>
      <c r="AO802" s="91" t="s">
        <v>643</v>
      </c>
      <c r="AP802" s="90">
        <v>8.3333333333332096</v>
      </c>
      <c r="AQ802" s="92" t="s">
        <v>102</v>
      </c>
      <c r="AR802" s="93" t="s">
        <v>102</v>
      </c>
      <c r="AS802" s="93" t="s">
        <v>102</v>
      </c>
      <c r="AT802" s="93" t="s">
        <v>102</v>
      </c>
      <c r="AU802" s="210" t="s">
        <v>645</v>
      </c>
      <c r="AV802" s="93" t="s">
        <v>185</v>
      </c>
      <c r="AW802" s="94" t="s">
        <v>102</v>
      </c>
      <c r="AX802" s="93" t="s">
        <v>105</v>
      </c>
      <c r="AY802" s="95" t="s">
        <v>104</v>
      </c>
      <c r="AZ802" s="93" t="s">
        <v>102</v>
      </c>
      <c r="BA802" s="93" t="s">
        <v>102</v>
      </c>
      <c r="BB802" s="93" t="s">
        <v>102</v>
      </c>
      <c r="BC802" s="93" t="s">
        <v>102</v>
      </c>
      <c r="BD802" s="96" t="s">
        <v>102</v>
      </c>
      <c r="BE802" s="90">
        <v>-390.16666666666703</v>
      </c>
      <c r="BF802" s="93" t="s">
        <v>102</v>
      </c>
      <c r="BG802" s="93" t="s">
        <v>102</v>
      </c>
      <c r="BH802" s="93" t="s">
        <v>102</v>
      </c>
      <c r="BI802" s="93" t="s">
        <v>102</v>
      </c>
      <c r="BJ802" s="210" t="s">
        <v>643</v>
      </c>
      <c r="BK802" s="93" t="s">
        <v>196</v>
      </c>
      <c r="BL802" s="97" t="s">
        <v>102</v>
      </c>
      <c r="BM802" s="93" t="s">
        <v>105</v>
      </c>
      <c r="BN802" s="93" t="s">
        <v>596</v>
      </c>
      <c r="BO802" s="93" t="s">
        <v>102</v>
      </c>
      <c r="BP802" s="98" t="s">
        <v>102</v>
      </c>
      <c r="BQ802" s="93" t="s">
        <v>102</v>
      </c>
      <c r="BR802" s="93" t="s">
        <v>102</v>
      </c>
      <c r="BS802" s="93" t="s">
        <v>102</v>
      </c>
      <c r="BT802" s="99" t="s">
        <v>591</v>
      </c>
      <c r="BU802" s="100" t="s">
        <v>11966</v>
      </c>
      <c r="BV802" s="101" t="s">
        <v>471</v>
      </c>
      <c r="BW802" s="136"/>
      <c r="BX802" s="103" t="s">
        <v>565</v>
      </c>
      <c r="BY802" s="104" t="s">
        <v>190</v>
      </c>
      <c r="BZ802" s="136"/>
      <c r="CA802" s="83" t="s">
        <v>599</v>
      </c>
      <c r="CB802" s="106" t="s">
        <v>647</v>
      </c>
      <c r="CC802" s="106" t="s">
        <v>11967</v>
      </c>
      <c r="CD802" s="107"/>
      <c r="CE802" s="108" t="s">
        <v>107</v>
      </c>
      <c r="CF802" s="108" t="s">
        <v>107</v>
      </c>
      <c r="CG802" s="109"/>
      <c r="CH802" s="110" t="s">
        <v>107</v>
      </c>
      <c r="CI802" s="111"/>
      <c r="CJ802" s="112">
        <v>6710</v>
      </c>
      <c r="CK802" s="113">
        <v>86</v>
      </c>
      <c r="CL802" s="114" t="s">
        <v>134</v>
      </c>
      <c r="CM802" s="114" t="s">
        <v>108</v>
      </c>
      <c r="CN802" s="114"/>
      <c r="CO802" s="115" t="s">
        <v>102</v>
      </c>
      <c r="CP802" s="115" t="s">
        <v>102</v>
      </c>
      <c r="CQ802" s="115" t="s">
        <v>102</v>
      </c>
      <c r="CR802" s="115" t="s">
        <v>102</v>
      </c>
      <c r="CS802" s="116"/>
      <c r="CT802" s="117" t="s">
        <v>109</v>
      </c>
      <c r="CU802" s="117" t="s">
        <v>109</v>
      </c>
      <c r="CV802" s="83">
        <v>798</v>
      </c>
      <c r="CW802" s="83" t="s">
        <v>108</v>
      </c>
      <c r="CX802" s="83">
        <v>798</v>
      </c>
      <c r="CY802" s="83" t="s">
        <v>108</v>
      </c>
      <c r="CZ802" s="83">
        <v>7126</v>
      </c>
      <c r="DA802" s="83" t="s">
        <v>419</v>
      </c>
      <c r="DB802" s="83" t="s">
        <v>130</v>
      </c>
      <c r="DC802" s="83" t="s">
        <v>499</v>
      </c>
      <c r="DD802" s="83">
        <v>1847</v>
      </c>
      <c r="DE802" s="83" t="s">
        <v>444</v>
      </c>
      <c r="DF802" s="83" t="s">
        <v>130</v>
      </c>
      <c r="DG802" s="83" t="s">
        <v>499</v>
      </c>
      <c r="DH802" s="83"/>
      <c r="DI802" s="83">
        <v>0</v>
      </c>
      <c r="DJ802" s="83">
        <v>1</v>
      </c>
      <c r="DK802" s="83">
        <v>0</v>
      </c>
      <c r="DL802" s="83">
        <v>0</v>
      </c>
      <c r="DM802" s="83">
        <v>0</v>
      </c>
      <c r="DN802" s="83">
        <v>0</v>
      </c>
      <c r="DO802" s="83">
        <v>0</v>
      </c>
      <c r="DP802" s="83">
        <v>0</v>
      </c>
      <c r="DQ802" s="83">
        <v>0</v>
      </c>
      <c r="DR802" s="83">
        <v>0</v>
      </c>
      <c r="DS802" s="83">
        <v>0</v>
      </c>
      <c r="DT802" s="83">
        <v>3</v>
      </c>
      <c r="DU802" s="83">
        <v>3</v>
      </c>
      <c r="DV802" s="83">
        <v>0</v>
      </c>
      <c r="DW802" s="83">
        <v>0</v>
      </c>
      <c r="DX802" s="83">
        <v>3</v>
      </c>
      <c r="DY802" s="85">
        <v>44444</v>
      </c>
      <c r="DZ802" s="83" t="s">
        <v>4849</v>
      </c>
      <c r="EA802" s="83" t="s">
        <v>102</v>
      </c>
      <c r="EB802" s="83" t="s">
        <v>482</v>
      </c>
      <c r="EC802" s="83">
        <v>798</v>
      </c>
      <c r="ED802" s="83" t="s">
        <v>483</v>
      </c>
      <c r="EE802" s="83">
        <v>1</v>
      </c>
      <c r="EF802" s="83">
        <v>0</v>
      </c>
      <c r="EG802" s="83">
        <v>0</v>
      </c>
      <c r="EH802" s="83" t="s">
        <v>109</v>
      </c>
      <c r="EI802" s="83" t="s">
        <v>108</v>
      </c>
      <c r="EJ802" s="83" t="s">
        <v>583</v>
      </c>
      <c r="EK802" s="83">
        <v>0</v>
      </c>
      <c r="EL802" s="83">
        <v>0</v>
      </c>
      <c r="EM802" s="83">
        <v>1</v>
      </c>
      <c r="EN802" s="83" t="s">
        <v>497</v>
      </c>
      <c r="EO802" s="83"/>
      <c r="EP802" s="83" t="s">
        <v>436</v>
      </c>
      <c r="EQ802" s="136">
        <v>1</v>
      </c>
      <c r="ER802" s="136">
        <v>1</v>
      </c>
      <c r="ES802" s="136">
        <v>1</v>
      </c>
      <c r="ET802" s="136">
        <v>1</v>
      </c>
      <c r="EU802" s="215" t="s">
        <v>269</v>
      </c>
      <c r="EV802" s="136">
        <v>1</v>
      </c>
      <c r="EW802" s="136">
        <v>1</v>
      </c>
      <c r="EX802" s="136">
        <v>1</v>
      </c>
      <c r="EY802" s="136">
        <v>1</v>
      </c>
      <c r="EZ802" s="136">
        <v>1</v>
      </c>
      <c r="FP802" s="215" t="s">
        <v>592</v>
      </c>
      <c r="FQ802" s="136" t="b">
        <v>1</v>
      </c>
      <c r="FR802" s="136" t="b">
        <v>1</v>
      </c>
      <c r="FS802" s="136" t="b">
        <v>1</v>
      </c>
      <c r="FT802" s="136" t="b">
        <v>1</v>
      </c>
      <c r="FX802" s="215" t="s">
        <v>269</v>
      </c>
    </row>
    <row r="803" spans="1:180" ht="60" customHeight="1" x14ac:dyDescent="0.55000000000000004">
      <c r="A803" s="83" t="s">
        <v>130</v>
      </c>
      <c r="B803" s="83" t="s">
        <v>98</v>
      </c>
      <c r="C803" s="136">
        <v>771991</v>
      </c>
      <c r="D803" s="207" t="s">
        <v>627</v>
      </c>
      <c r="E803" s="208" t="s">
        <v>630</v>
      </c>
      <c r="F803" s="83" t="s">
        <v>108</v>
      </c>
      <c r="G803" s="85">
        <v>20621</v>
      </c>
      <c r="H803" s="83" t="s">
        <v>102</v>
      </c>
      <c r="I803" s="85">
        <v>39794</v>
      </c>
      <c r="J803" s="83" t="s">
        <v>228</v>
      </c>
      <c r="K803" s="216">
        <v>688907465312</v>
      </c>
      <c r="L803" s="83" t="s">
        <v>191</v>
      </c>
      <c r="M803" s="85">
        <v>43631</v>
      </c>
      <c r="N803" s="83">
        <v>-3296.6666666666702</v>
      </c>
      <c r="O803" s="83" t="s">
        <v>180</v>
      </c>
      <c r="P803" s="83" t="s">
        <v>181</v>
      </c>
      <c r="Q803" s="208" t="s">
        <v>8240</v>
      </c>
      <c r="R803" s="83" t="s">
        <v>102</v>
      </c>
      <c r="S803" s="83" t="s">
        <v>102</v>
      </c>
      <c r="T803" s="83" t="s">
        <v>199</v>
      </c>
      <c r="U803" s="83" t="s">
        <v>10374</v>
      </c>
      <c r="V803" s="83" t="s">
        <v>104</v>
      </c>
      <c r="W803" s="83" t="s">
        <v>105</v>
      </c>
      <c r="X803" s="86" t="s">
        <v>8240</v>
      </c>
      <c r="Y803" s="87" t="s">
        <v>102</v>
      </c>
      <c r="Z803" s="87" t="s">
        <v>102</v>
      </c>
      <c r="AA803" s="87" t="s">
        <v>199</v>
      </c>
      <c r="AB803" s="87" t="s">
        <v>10374</v>
      </c>
      <c r="AC803" s="87" t="s">
        <v>104</v>
      </c>
      <c r="AD803" s="87" t="s">
        <v>105</v>
      </c>
      <c r="AE803" s="87" t="s">
        <v>106</v>
      </c>
      <c r="AF803" s="86" t="s">
        <v>8240</v>
      </c>
      <c r="AG803" s="87" t="s">
        <v>489</v>
      </c>
      <c r="AH803" s="87" t="s">
        <v>10375</v>
      </c>
      <c r="AI803" s="87" t="s">
        <v>104</v>
      </c>
      <c r="AJ803" s="87" t="s">
        <v>204</v>
      </c>
      <c r="AK803" s="88"/>
      <c r="AL803" s="83" t="s">
        <v>107</v>
      </c>
      <c r="AM803" s="89" t="s">
        <v>454</v>
      </c>
      <c r="AN803" s="90" t="s">
        <v>416</v>
      </c>
      <c r="AO803" s="91" t="s">
        <v>641</v>
      </c>
      <c r="AP803" s="90">
        <v>8.3333333333332096</v>
      </c>
      <c r="AQ803" s="92" t="s">
        <v>211</v>
      </c>
      <c r="AR803" s="93" t="s">
        <v>102</v>
      </c>
      <c r="AS803" s="93" t="s">
        <v>102</v>
      </c>
      <c r="AT803" s="93" t="s">
        <v>102</v>
      </c>
      <c r="AU803" s="210" t="s">
        <v>641</v>
      </c>
      <c r="AV803" s="93" t="s">
        <v>192</v>
      </c>
      <c r="AW803" s="94" t="s">
        <v>102</v>
      </c>
      <c r="AX803" s="93" t="s">
        <v>105</v>
      </c>
      <c r="AY803" s="95" t="s">
        <v>188</v>
      </c>
      <c r="AZ803" s="93" t="s">
        <v>102</v>
      </c>
      <c r="BA803" s="93" t="s">
        <v>10376</v>
      </c>
      <c r="BB803" s="93" t="s">
        <v>102</v>
      </c>
      <c r="BC803" s="93" t="s">
        <v>102</v>
      </c>
      <c r="BD803" s="96" t="s">
        <v>102</v>
      </c>
      <c r="BE803" s="90">
        <v>-390.66666666666703</v>
      </c>
      <c r="BF803" s="93" t="s">
        <v>211</v>
      </c>
      <c r="BG803" s="93" t="s">
        <v>102</v>
      </c>
      <c r="BH803" s="93" t="s">
        <v>102</v>
      </c>
      <c r="BI803" s="93" t="s">
        <v>102</v>
      </c>
      <c r="BJ803" s="210" t="s">
        <v>646</v>
      </c>
      <c r="BK803" s="93" t="s">
        <v>182</v>
      </c>
      <c r="BL803" s="97" t="s">
        <v>102</v>
      </c>
      <c r="BM803" s="93" t="s">
        <v>105</v>
      </c>
      <c r="BN803" s="93" t="s">
        <v>104</v>
      </c>
      <c r="BO803" s="93" t="s">
        <v>102</v>
      </c>
      <c r="BP803" s="98">
        <v>20180473</v>
      </c>
      <c r="BQ803" s="93" t="s">
        <v>102</v>
      </c>
      <c r="BR803" s="93" t="s">
        <v>102</v>
      </c>
      <c r="BS803" s="93" t="s">
        <v>102</v>
      </c>
      <c r="BT803" s="99" t="s">
        <v>591</v>
      </c>
      <c r="BU803" s="100" t="s">
        <v>11968</v>
      </c>
      <c r="BV803" s="101" t="s">
        <v>471</v>
      </c>
      <c r="BW803" s="136"/>
      <c r="BX803" s="103" t="s">
        <v>565</v>
      </c>
      <c r="BY803" s="104" t="s">
        <v>190</v>
      </c>
      <c r="BZ803" s="136"/>
      <c r="CA803" s="83" t="s">
        <v>599</v>
      </c>
      <c r="CB803" s="106" t="s">
        <v>647</v>
      </c>
      <c r="CC803" s="106" t="s">
        <v>11969</v>
      </c>
      <c r="CD803" s="107"/>
      <c r="CE803" s="108" t="s">
        <v>107</v>
      </c>
      <c r="CF803" s="108" t="s">
        <v>107</v>
      </c>
      <c r="CG803" s="109"/>
      <c r="CH803" s="110" t="s">
        <v>107</v>
      </c>
      <c r="CI803" s="111"/>
      <c r="CJ803" s="112">
        <v>6710</v>
      </c>
      <c r="CK803" s="113">
        <v>86</v>
      </c>
      <c r="CL803" s="114" t="s">
        <v>134</v>
      </c>
      <c r="CM803" s="114" t="s">
        <v>108</v>
      </c>
      <c r="CN803" s="114"/>
      <c r="CO803" s="115" t="s">
        <v>102</v>
      </c>
      <c r="CP803" s="115" t="s">
        <v>102</v>
      </c>
      <c r="CQ803" s="115" t="s">
        <v>102</v>
      </c>
      <c r="CR803" s="115" t="s">
        <v>102</v>
      </c>
      <c r="CS803" s="116"/>
      <c r="CT803" s="117" t="s">
        <v>109</v>
      </c>
      <c r="CU803" s="117" t="s">
        <v>109</v>
      </c>
      <c r="CV803" s="83">
        <v>799</v>
      </c>
      <c r="CW803" s="83" t="s">
        <v>108</v>
      </c>
      <c r="CX803" s="83">
        <v>799</v>
      </c>
      <c r="CY803" s="83" t="s">
        <v>108</v>
      </c>
      <c r="CZ803" s="83">
        <v>7127</v>
      </c>
      <c r="DA803" s="83" t="s">
        <v>419</v>
      </c>
      <c r="DB803" s="83" t="s">
        <v>130</v>
      </c>
      <c r="DC803" s="83" t="s">
        <v>499</v>
      </c>
      <c r="DD803" s="83">
        <v>1848</v>
      </c>
      <c r="DE803" s="83" t="s">
        <v>444</v>
      </c>
      <c r="DF803" s="83" t="s">
        <v>130</v>
      </c>
      <c r="DG803" s="83" t="s">
        <v>499</v>
      </c>
      <c r="DH803" s="83"/>
      <c r="DI803" s="83">
        <v>0</v>
      </c>
      <c r="DJ803" s="83">
        <v>1</v>
      </c>
      <c r="DK803" s="83">
        <v>0</v>
      </c>
      <c r="DL803" s="83">
        <v>0</v>
      </c>
      <c r="DM803" s="83">
        <v>0</v>
      </c>
      <c r="DN803" s="83">
        <v>0</v>
      </c>
      <c r="DO803" s="83">
        <v>0</v>
      </c>
      <c r="DP803" s="83">
        <v>0</v>
      </c>
      <c r="DQ803" s="83">
        <v>0</v>
      </c>
      <c r="DR803" s="83">
        <v>0</v>
      </c>
      <c r="DS803" s="83">
        <v>0</v>
      </c>
      <c r="DT803" s="83">
        <v>3</v>
      </c>
      <c r="DU803" s="83">
        <v>3</v>
      </c>
      <c r="DV803" s="83">
        <v>0</v>
      </c>
      <c r="DW803" s="83">
        <v>0</v>
      </c>
      <c r="DX803" s="83">
        <v>3</v>
      </c>
      <c r="DY803" s="85">
        <v>44445</v>
      </c>
      <c r="DZ803" s="83" t="s">
        <v>4850</v>
      </c>
      <c r="EA803" s="83" t="s">
        <v>102</v>
      </c>
      <c r="EB803" s="83" t="s">
        <v>482</v>
      </c>
      <c r="EC803" s="83">
        <v>799</v>
      </c>
      <c r="ED803" s="83" t="s">
        <v>483</v>
      </c>
      <c r="EE803" s="83">
        <v>1</v>
      </c>
      <c r="EF803" s="83">
        <v>0</v>
      </c>
      <c r="EG803" s="83">
        <v>0</v>
      </c>
      <c r="EH803" s="83" t="s">
        <v>109</v>
      </c>
      <c r="EI803" s="83" t="s">
        <v>108</v>
      </c>
      <c r="EJ803" s="83" t="s">
        <v>583</v>
      </c>
      <c r="EK803" s="83">
        <v>0</v>
      </c>
      <c r="EL803" s="83">
        <v>0</v>
      </c>
      <c r="EM803" s="83">
        <v>1</v>
      </c>
      <c r="EN803" s="83" t="s">
        <v>497</v>
      </c>
      <c r="EO803" s="83"/>
      <c r="EP803" s="83" t="s">
        <v>436</v>
      </c>
      <c r="EQ803" s="136">
        <v>1</v>
      </c>
      <c r="ER803" s="136">
        <v>1</v>
      </c>
      <c r="ES803" s="136">
        <v>1</v>
      </c>
      <c r="ET803" s="136">
        <v>1</v>
      </c>
      <c r="EU803" s="215" t="s">
        <v>269</v>
      </c>
      <c r="EV803" s="136">
        <v>1</v>
      </c>
      <c r="EW803" s="136">
        <v>1</v>
      </c>
      <c r="EX803" s="136">
        <v>1</v>
      </c>
      <c r="EY803" s="136">
        <v>1</v>
      </c>
      <c r="EZ803" s="136">
        <v>1</v>
      </c>
      <c r="FP803" s="215" t="s">
        <v>592</v>
      </c>
      <c r="FQ803" s="136" t="b">
        <v>1</v>
      </c>
      <c r="FR803" s="136" t="b">
        <v>1</v>
      </c>
      <c r="FS803" s="136" t="b">
        <v>1</v>
      </c>
      <c r="FT803" s="136" t="b">
        <v>1</v>
      </c>
      <c r="FX803" s="215" t="s">
        <v>269</v>
      </c>
    </row>
    <row r="804" spans="1:180" ht="60" customHeight="1" x14ac:dyDescent="0.55000000000000004">
      <c r="A804" s="83" t="s">
        <v>130</v>
      </c>
      <c r="B804" s="83" t="s">
        <v>98</v>
      </c>
      <c r="C804" s="136">
        <v>191471</v>
      </c>
      <c r="D804" s="207" t="s">
        <v>628</v>
      </c>
      <c r="E804" s="208" t="s">
        <v>633</v>
      </c>
      <c r="F804" s="83" t="s">
        <v>108</v>
      </c>
      <c r="G804" s="85">
        <v>22744</v>
      </c>
      <c r="H804" s="83" t="s">
        <v>102</v>
      </c>
      <c r="I804" s="85">
        <v>39772</v>
      </c>
      <c r="J804" s="83" t="s">
        <v>228</v>
      </c>
      <c r="K804" s="216">
        <v>241203385150</v>
      </c>
      <c r="L804" s="83" t="s">
        <v>191</v>
      </c>
      <c r="M804" s="85">
        <v>43619</v>
      </c>
      <c r="N804" s="83">
        <v>-3301.6666666666702</v>
      </c>
      <c r="O804" s="83" t="s">
        <v>193</v>
      </c>
      <c r="P804" s="83" t="s">
        <v>181</v>
      </c>
      <c r="Q804" s="208" t="s">
        <v>8244</v>
      </c>
      <c r="R804" s="83" t="s">
        <v>102</v>
      </c>
      <c r="S804" s="83" t="s">
        <v>102</v>
      </c>
      <c r="T804" s="83" t="s">
        <v>133</v>
      </c>
      <c r="U804" s="83" t="s">
        <v>10377</v>
      </c>
      <c r="V804" s="83" t="s">
        <v>111</v>
      </c>
      <c r="W804" s="83" t="s">
        <v>105</v>
      </c>
      <c r="X804" s="86" t="s">
        <v>8244</v>
      </c>
      <c r="Y804" s="87" t="s">
        <v>102</v>
      </c>
      <c r="Z804" s="87" t="s">
        <v>102</v>
      </c>
      <c r="AA804" s="87" t="s">
        <v>133</v>
      </c>
      <c r="AB804" s="87" t="s">
        <v>10377</v>
      </c>
      <c r="AC804" s="87" t="s">
        <v>111</v>
      </c>
      <c r="AD804" s="87" t="s">
        <v>105</v>
      </c>
      <c r="AE804" s="87" t="s">
        <v>106</v>
      </c>
      <c r="AF804" s="86" t="s">
        <v>8244</v>
      </c>
      <c r="AG804" s="87" t="s">
        <v>486</v>
      </c>
      <c r="AH804" s="87" t="s">
        <v>10377</v>
      </c>
      <c r="AI804" s="87" t="s">
        <v>111</v>
      </c>
      <c r="AJ804" s="87" t="s">
        <v>204</v>
      </c>
      <c r="AK804" s="88"/>
      <c r="AL804" s="83" t="s">
        <v>107</v>
      </c>
      <c r="AM804" s="89" t="s">
        <v>454</v>
      </c>
      <c r="AN804" s="90" t="s">
        <v>416</v>
      </c>
      <c r="AO804" s="91" t="s">
        <v>642</v>
      </c>
      <c r="AP804" s="90">
        <v>8.3333333333332096</v>
      </c>
      <c r="AQ804" s="92" t="s">
        <v>102</v>
      </c>
      <c r="AR804" s="93" t="s">
        <v>102</v>
      </c>
      <c r="AS804" s="93" t="s">
        <v>102</v>
      </c>
      <c r="AT804" s="93" t="s">
        <v>102</v>
      </c>
      <c r="AU804" s="210" t="s">
        <v>644</v>
      </c>
      <c r="AV804" s="93" t="s">
        <v>185</v>
      </c>
      <c r="AW804" s="94" t="s">
        <v>102</v>
      </c>
      <c r="AX804" s="93" t="s">
        <v>183</v>
      </c>
      <c r="AY804" s="95" t="s">
        <v>111</v>
      </c>
      <c r="AZ804" s="93" t="s">
        <v>102</v>
      </c>
      <c r="BA804" s="93" t="s">
        <v>102</v>
      </c>
      <c r="BB804" s="93" t="s">
        <v>102</v>
      </c>
      <c r="BC804" s="93" t="s">
        <v>102</v>
      </c>
      <c r="BD804" s="96" t="s">
        <v>102</v>
      </c>
      <c r="BE804" s="90">
        <v>-391.16666666666703</v>
      </c>
      <c r="BF804" s="93" t="s">
        <v>102</v>
      </c>
      <c r="BG804" s="93" t="s">
        <v>102</v>
      </c>
      <c r="BH804" s="93" t="s">
        <v>102</v>
      </c>
      <c r="BI804" s="93" t="s">
        <v>102</v>
      </c>
      <c r="BJ804" s="210" t="s">
        <v>642</v>
      </c>
      <c r="BK804" s="93" t="s">
        <v>192</v>
      </c>
      <c r="BL804" s="97" t="s">
        <v>102</v>
      </c>
      <c r="BM804" s="93" t="s">
        <v>183</v>
      </c>
      <c r="BN804" s="93" t="s">
        <v>106</v>
      </c>
      <c r="BO804" s="93" t="s">
        <v>102</v>
      </c>
      <c r="BP804" s="98" t="s">
        <v>102</v>
      </c>
      <c r="BQ804" s="93" t="s">
        <v>102</v>
      </c>
      <c r="BR804" s="93" t="s">
        <v>102</v>
      </c>
      <c r="BS804" s="93" t="s">
        <v>102</v>
      </c>
      <c r="BT804" s="99" t="s">
        <v>591</v>
      </c>
      <c r="BU804" s="100" t="s">
        <v>11970</v>
      </c>
      <c r="BV804" s="101" t="s">
        <v>471</v>
      </c>
      <c r="BW804" s="136"/>
      <c r="BX804" s="103" t="s">
        <v>565</v>
      </c>
      <c r="BY804" s="104" t="s">
        <v>190</v>
      </c>
      <c r="BZ804" s="136"/>
      <c r="CA804" s="83" t="s">
        <v>599</v>
      </c>
      <c r="CB804" s="106" t="s">
        <v>647</v>
      </c>
      <c r="CC804" s="106" t="s">
        <v>11971</v>
      </c>
      <c r="CD804" s="107"/>
      <c r="CE804" s="108" t="s">
        <v>107</v>
      </c>
      <c r="CF804" s="108" t="s">
        <v>107</v>
      </c>
      <c r="CG804" s="109"/>
      <c r="CH804" s="110" t="s">
        <v>107</v>
      </c>
      <c r="CI804" s="111"/>
      <c r="CJ804" s="112">
        <v>6710</v>
      </c>
      <c r="CK804" s="113">
        <v>86</v>
      </c>
      <c r="CL804" s="114" t="s">
        <v>134</v>
      </c>
      <c r="CM804" s="114" t="s">
        <v>108</v>
      </c>
      <c r="CN804" s="114"/>
      <c r="CO804" s="115" t="s">
        <v>102</v>
      </c>
      <c r="CP804" s="115" t="s">
        <v>102</v>
      </c>
      <c r="CQ804" s="115" t="s">
        <v>102</v>
      </c>
      <c r="CR804" s="115" t="s">
        <v>102</v>
      </c>
      <c r="CS804" s="116"/>
      <c r="CT804" s="117" t="s">
        <v>109</v>
      </c>
      <c r="CU804" s="117" t="s">
        <v>109</v>
      </c>
      <c r="CV804" s="83">
        <v>800</v>
      </c>
      <c r="CW804" s="83" t="s">
        <v>108</v>
      </c>
      <c r="CX804" s="83">
        <v>800</v>
      </c>
      <c r="CY804" s="83" t="s">
        <v>108</v>
      </c>
      <c r="CZ804" s="83">
        <v>7128</v>
      </c>
      <c r="DA804" s="83" t="s">
        <v>419</v>
      </c>
      <c r="DB804" s="83" t="s">
        <v>130</v>
      </c>
      <c r="DC804" s="83" t="s">
        <v>499</v>
      </c>
      <c r="DD804" s="83">
        <v>1849</v>
      </c>
      <c r="DE804" s="83" t="s">
        <v>444</v>
      </c>
      <c r="DF804" s="83" t="s">
        <v>130</v>
      </c>
      <c r="DG804" s="83" t="s">
        <v>499</v>
      </c>
      <c r="DH804" s="83"/>
      <c r="DI804" s="83">
        <v>0</v>
      </c>
      <c r="DJ804" s="83">
        <v>1</v>
      </c>
      <c r="DK804" s="83">
        <v>0</v>
      </c>
      <c r="DL804" s="83">
        <v>0</v>
      </c>
      <c r="DM804" s="83">
        <v>0</v>
      </c>
      <c r="DN804" s="83">
        <v>0</v>
      </c>
      <c r="DO804" s="83">
        <v>0</v>
      </c>
      <c r="DP804" s="83">
        <v>0</v>
      </c>
      <c r="DQ804" s="83">
        <v>0</v>
      </c>
      <c r="DR804" s="83">
        <v>0</v>
      </c>
      <c r="DS804" s="83">
        <v>0</v>
      </c>
      <c r="DT804" s="83">
        <v>3</v>
      </c>
      <c r="DU804" s="83">
        <v>3</v>
      </c>
      <c r="DV804" s="83">
        <v>0</v>
      </c>
      <c r="DW804" s="83">
        <v>0</v>
      </c>
      <c r="DX804" s="83">
        <v>3</v>
      </c>
      <c r="DY804" s="85">
        <v>44446</v>
      </c>
      <c r="DZ804" s="83" t="s">
        <v>4851</v>
      </c>
      <c r="EA804" s="83" t="s">
        <v>102</v>
      </c>
      <c r="EB804" s="83" t="s">
        <v>482</v>
      </c>
      <c r="EC804" s="83">
        <v>800</v>
      </c>
      <c r="ED804" s="83" t="s">
        <v>483</v>
      </c>
      <c r="EE804" s="83">
        <v>1</v>
      </c>
      <c r="EF804" s="83">
        <v>0</v>
      </c>
      <c r="EG804" s="83">
        <v>0</v>
      </c>
      <c r="EH804" s="83" t="s">
        <v>109</v>
      </c>
      <c r="EI804" s="83" t="s">
        <v>108</v>
      </c>
      <c r="EJ804" s="83" t="s">
        <v>583</v>
      </c>
      <c r="EK804" s="83">
        <v>0</v>
      </c>
      <c r="EL804" s="83">
        <v>0</v>
      </c>
      <c r="EM804" s="83">
        <v>1</v>
      </c>
      <c r="EN804" s="83" t="s">
        <v>497</v>
      </c>
      <c r="EO804" s="83"/>
      <c r="EP804" s="83" t="s">
        <v>436</v>
      </c>
      <c r="EQ804" s="136">
        <v>1</v>
      </c>
      <c r="ER804" s="136">
        <v>1</v>
      </c>
      <c r="ES804" s="136">
        <v>1</v>
      </c>
      <c r="ET804" s="136">
        <v>1</v>
      </c>
      <c r="EU804" s="215" t="s">
        <v>269</v>
      </c>
      <c r="EV804" s="136">
        <v>1</v>
      </c>
      <c r="EW804" s="136">
        <v>1</v>
      </c>
      <c r="EX804" s="136">
        <v>1</v>
      </c>
      <c r="EY804" s="136">
        <v>1</v>
      </c>
      <c r="EZ804" s="136">
        <v>1</v>
      </c>
      <c r="FP804" s="215" t="s">
        <v>592</v>
      </c>
      <c r="FQ804" s="136" t="b">
        <v>1</v>
      </c>
      <c r="FR804" s="136" t="b">
        <v>1</v>
      </c>
      <c r="FS804" s="136" t="b">
        <v>1</v>
      </c>
      <c r="FT804" s="136" t="b">
        <v>1</v>
      </c>
      <c r="FX804" s="215" t="s">
        <v>269</v>
      </c>
    </row>
    <row r="805" spans="1:180" ht="60" customHeight="1" x14ac:dyDescent="0.55000000000000004">
      <c r="A805" s="83" t="s">
        <v>130</v>
      </c>
      <c r="B805" s="83" t="s">
        <v>98</v>
      </c>
      <c r="C805" s="136">
        <v>866878</v>
      </c>
      <c r="D805" s="207" t="s">
        <v>629</v>
      </c>
      <c r="E805" s="208" t="s">
        <v>634</v>
      </c>
      <c r="F805" s="83" t="s">
        <v>108</v>
      </c>
      <c r="G805" s="85">
        <v>26341</v>
      </c>
      <c r="H805" s="83" t="s">
        <v>102</v>
      </c>
      <c r="I805" s="85">
        <v>34633</v>
      </c>
      <c r="J805" s="83" t="s">
        <v>228</v>
      </c>
      <c r="K805" s="216">
        <v>648020325031</v>
      </c>
      <c r="L805" s="83" t="s">
        <v>191</v>
      </c>
      <c r="M805" s="85">
        <v>43642</v>
      </c>
      <c r="N805" s="83">
        <v>-3306.6666666666702</v>
      </c>
      <c r="O805" s="83" t="s">
        <v>193</v>
      </c>
      <c r="P805" s="83" t="s">
        <v>181</v>
      </c>
      <c r="Q805" s="208" t="s">
        <v>8248</v>
      </c>
      <c r="R805" s="83" t="s">
        <v>102</v>
      </c>
      <c r="S805" s="83" t="s">
        <v>102</v>
      </c>
      <c r="T805" s="83" t="s">
        <v>131</v>
      </c>
      <c r="U805" s="83" t="s">
        <v>10378</v>
      </c>
      <c r="V805" s="83" t="s">
        <v>104</v>
      </c>
      <c r="W805" s="83" t="s">
        <v>105</v>
      </c>
      <c r="X805" s="86" t="s">
        <v>8248</v>
      </c>
      <c r="Y805" s="87" t="s">
        <v>102</v>
      </c>
      <c r="Z805" s="87" t="s">
        <v>102</v>
      </c>
      <c r="AA805" s="87" t="s">
        <v>131</v>
      </c>
      <c r="AB805" s="87" t="s">
        <v>10378</v>
      </c>
      <c r="AC805" s="87" t="s">
        <v>104</v>
      </c>
      <c r="AD805" s="87" t="s">
        <v>105</v>
      </c>
      <c r="AE805" s="87" t="s">
        <v>106</v>
      </c>
      <c r="AF805" s="86" t="s">
        <v>8248</v>
      </c>
      <c r="AG805" s="87" t="s">
        <v>177</v>
      </c>
      <c r="AH805" s="87" t="s">
        <v>10378</v>
      </c>
      <c r="AI805" s="87" t="s">
        <v>104</v>
      </c>
      <c r="AJ805" s="87" t="s">
        <v>204</v>
      </c>
      <c r="AK805" s="88"/>
      <c r="AL805" s="83" t="s">
        <v>107</v>
      </c>
      <c r="AM805" s="89" t="s">
        <v>454</v>
      </c>
      <c r="AN805" s="90" t="s">
        <v>416</v>
      </c>
      <c r="AO805" s="91" t="s">
        <v>643</v>
      </c>
      <c r="AP805" s="90">
        <v>8.3333333333332096</v>
      </c>
      <c r="AQ805" s="92" t="s">
        <v>102</v>
      </c>
      <c r="AR805" s="93" t="s">
        <v>102</v>
      </c>
      <c r="AS805" s="93" t="s">
        <v>102</v>
      </c>
      <c r="AT805" s="93" t="s">
        <v>102</v>
      </c>
      <c r="AU805" s="210" t="s">
        <v>645</v>
      </c>
      <c r="AV805" s="93" t="s">
        <v>185</v>
      </c>
      <c r="AW805" s="94" t="s">
        <v>102</v>
      </c>
      <c r="AX805" s="93" t="s">
        <v>105</v>
      </c>
      <c r="AY805" s="95" t="s">
        <v>104</v>
      </c>
      <c r="AZ805" s="93" t="s">
        <v>102</v>
      </c>
      <c r="BA805" s="93" t="s">
        <v>102</v>
      </c>
      <c r="BB805" s="93" t="s">
        <v>102</v>
      </c>
      <c r="BC805" s="93" t="s">
        <v>102</v>
      </c>
      <c r="BD805" s="96" t="s">
        <v>102</v>
      </c>
      <c r="BE805" s="90">
        <v>-391.66666666666703</v>
      </c>
      <c r="BF805" s="93" t="s">
        <v>102</v>
      </c>
      <c r="BG805" s="93" t="s">
        <v>102</v>
      </c>
      <c r="BH805" s="93" t="s">
        <v>102</v>
      </c>
      <c r="BI805" s="93" t="s">
        <v>102</v>
      </c>
      <c r="BJ805" s="210" t="s">
        <v>643</v>
      </c>
      <c r="BK805" s="93" t="s">
        <v>196</v>
      </c>
      <c r="BL805" s="97" t="s">
        <v>102</v>
      </c>
      <c r="BM805" s="93" t="s">
        <v>105</v>
      </c>
      <c r="BN805" s="93" t="s">
        <v>596</v>
      </c>
      <c r="BO805" s="93" t="s">
        <v>102</v>
      </c>
      <c r="BP805" s="98" t="s">
        <v>102</v>
      </c>
      <c r="BQ805" s="93" t="s">
        <v>102</v>
      </c>
      <c r="BR805" s="93" t="s">
        <v>102</v>
      </c>
      <c r="BS805" s="93" t="s">
        <v>102</v>
      </c>
      <c r="BT805" s="99" t="s">
        <v>591</v>
      </c>
      <c r="BU805" s="100" t="s">
        <v>11972</v>
      </c>
      <c r="BV805" s="101" t="s">
        <v>471</v>
      </c>
      <c r="BW805" s="136"/>
      <c r="BX805" s="103" t="s">
        <v>565</v>
      </c>
      <c r="BY805" s="104" t="s">
        <v>190</v>
      </c>
      <c r="BZ805" s="136"/>
      <c r="CA805" s="83" t="s">
        <v>599</v>
      </c>
      <c r="CB805" s="106" t="s">
        <v>647</v>
      </c>
      <c r="CC805" s="106" t="s">
        <v>11973</v>
      </c>
      <c r="CD805" s="107"/>
      <c r="CE805" s="108" t="s">
        <v>107</v>
      </c>
      <c r="CF805" s="108" t="s">
        <v>107</v>
      </c>
      <c r="CG805" s="109"/>
      <c r="CH805" s="110" t="s">
        <v>107</v>
      </c>
      <c r="CI805" s="111"/>
      <c r="CJ805" s="112">
        <v>6710</v>
      </c>
      <c r="CK805" s="113">
        <v>86</v>
      </c>
      <c r="CL805" s="114" t="s">
        <v>134</v>
      </c>
      <c r="CM805" s="114" t="s">
        <v>108</v>
      </c>
      <c r="CN805" s="114"/>
      <c r="CO805" s="115" t="s">
        <v>102</v>
      </c>
      <c r="CP805" s="115" t="s">
        <v>102</v>
      </c>
      <c r="CQ805" s="115" t="s">
        <v>102</v>
      </c>
      <c r="CR805" s="115" t="s">
        <v>102</v>
      </c>
      <c r="CS805" s="116"/>
      <c r="CT805" s="117" t="s">
        <v>109</v>
      </c>
      <c r="CU805" s="117" t="s">
        <v>109</v>
      </c>
      <c r="CV805" s="83">
        <v>801</v>
      </c>
      <c r="CW805" s="83" t="s">
        <v>108</v>
      </c>
      <c r="CX805" s="83">
        <v>801</v>
      </c>
      <c r="CY805" s="83" t="s">
        <v>108</v>
      </c>
      <c r="CZ805" s="83">
        <v>7129</v>
      </c>
      <c r="DA805" s="83" t="s">
        <v>419</v>
      </c>
      <c r="DB805" s="83" t="s">
        <v>130</v>
      </c>
      <c r="DC805" s="83" t="s">
        <v>499</v>
      </c>
      <c r="DD805" s="83">
        <v>1850</v>
      </c>
      <c r="DE805" s="83" t="s">
        <v>444</v>
      </c>
      <c r="DF805" s="83" t="s">
        <v>130</v>
      </c>
      <c r="DG805" s="83" t="s">
        <v>499</v>
      </c>
      <c r="DH805" s="83"/>
      <c r="DI805" s="83">
        <v>0</v>
      </c>
      <c r="DJ805" s="83">
        <v>1</v>
      </c>
      <c r="DK805" s="83">
        <v>0</v>
      </c>
      <c r="DL805" s="83">
        <v>0</v>
      </c>
      <c r="DM805" s="83">
        <v>0</v>
      </c>
      <c r="DN805" s="83">
        <v>0</v>
      </c>
      <c r="DO805" s="83">
        <v>0</v>
      </c>
      <c r="DP805" s="83">
        <v>0</v>
      </c>
      <c r="DQ805" s="83">
        <v>0</v>
      </c>
      <c r="DR805" s="83">
        <v>0</v>
      </c>
      <c r="DS805" s="83">
        <v>0</v>
      </c>
      <c r="DT805" s="83">
        <v>3</v>
      </c>
      <c r="DU805" s="83">
        <v>3</v>
      </c>
      <c r="DV805" s="83">
        <v>0</v>
      </c>
      <c r="DW805" s="83">
        <v>0</v>
      </c>
      <c r="DX805" s="83">
        <v>3</v>
      </c>
      <c r="DY805" s="85">
        <v>44447</v>
      </c>
      <c r="DZ805" s="83" t="s">
        <v>4852</v>
      </c>
      <c r="EA805" s="83" t="s">
        <v>102</v>
      </c>
      <c r="EB805" s="83" t="s">
        <v>482</v>
      </c>
      <c r="EC805" s="83">
        <v>801</v>
      </c>
      <c r="ED805" s="83" t="s">
        <v>483</v>
      </c>
      <c r="EE805" s="83">
        <v>1</v>
      </c>
      <c r="EF805" s="83">
        <v>0</v>
      </c>
      <c r="EG805" s="83">
        <v>0</v>
      </c>
      <c r="EH805" s="83" t="s">
        <v>109</v>
      </c>
      <c r="EI805" s="83" t="s">
        <v>108</v>
      </c>
      <c r="EJ805" s="83" t="s">
        <v>583</v>
      </c>
      <c r="EK805" s="83">
        <v>0</v>
      </c>
      <c r="EL805" s="83">
        <v>0</v>
      </c>
      <c r="EM805" s="83">
        <v>1</v>
      </c>
      <c r="EN805" s="83" t="s">
        <v>497</v>
      </c>
      <c r="EO805" s="83"/>
      <c r="EP805" s="83" t="s">
        <v>436</v>
      </c>
      <c r="EQ805" s="136">
        <v>1</v>
      </c>
      <c r="ER805" s="136">
        <v>1</v>
      </c>
      <c r="ES805" s="136">
        <v>1</v>
      </c>
      <c r="ET805" s="136">
        <v>1</v>
      </c>
      <c r="EU805" s="215" t="s">
        <v>269</v>
      </c>
      <c r="EV805" s="136">
        <v>1</v>
      </c>
      <c r="EW805" s="136">
        <v>1</v>
      </c>
      <c r="EX805" s="136">
        <v>1</v>
      </c>
      <c r="EY805" s="136">
        <v>1</v>
      </c>
      <c r="EZ805" s="136">
        <v>1</v>
      </c>
      <c r="FP805" s="215" t="s">
        <v>592</v>
      </c>
      <c r="FQ805" s="136" t="b">
        <v>1</v>
      </c>
      <c r="FR805" s="136" t="b">
        <v>1</v>
      </c>
      <c r="FS805" s="136" t="b">
        <v>1</v>
      </c>
      <c r="FT805" s="136" t="b">
        <v>1</v>
      </c>
      <c r="FX805" s="215" t="s">
        <v>269</v>
      </c>
    </row>
    <row r="806" spans="1:180" ht="60" customHeight="1" x14ac:dyDescent="0.55000000000000004">
      <c r="A806" s="83" t="s">
        <v>130</v>
      </c>
      <c r="B806" s="83" t="s">
        <v>98</v>
      </c>
      <c r="C806" s="136">
        <v>226808</v>
      </c>
      <c r="D806" s="207" t="s">
        <v>627</v>
      </c>
      <c r="E806" s="208" t="s">
        <v>630</v>
      </c>
      <c r="F806" s="83" t="s">
        <v>108</v>
      </c>
      <c r="G806" s="85">
        <v>20621</v>
      </c>
      <c r="H806" s="83" t="s">
        <v>102</v>
      </c>
      <c r="I806" s="85">
        <v>39794</v>
      </c>
      <c r="J806" s="83" t="s">
        <v>228</v>
      </c>
      <c r="K806" s="216">
        <v>840473307459</v>
      </c>
      <c r="L806" s="83" t="s">
        <v>191</v>
      </c>
      <c r="M806" s="85">
        <v>43631</v>
      </c>
      <c r="N806" s="83">
        <v>-3311.6666666666702</v>
      </c>
      <c r="O806" s="83" t="s">
        <v>180</v>
      </c>
      <c r="P806" s="83" t="s">
        <v>181</v>
      </c>
      <c r="Q806" s="208" t="s">
        <v>8252</v>
      </c>
      <c r="R806" s="83" t="s">
        <v>102</v>
      </c>
      <c r="S806" s="83" t="s">
        <v>102</v>
      </c>
      <c r="T806" s="83" t="s">
        <v>199</v>
      </c>
      <c r="U806" s="83" t="s">
        <v>10379</v>
      </c>
      <c r="V806" s="83" t="s">
        <v>104</v>
      </c>
      <c r="W806" s="83" t="s">
        <v>105</v>
      </c>
      <c r="X806" s="86" t="s">
        <v>8252</v>
      </c>
      <c r="Y806" s="87" t="s">
        <v>102</v>
      </c>
      <c r="Z806" s="87" t="s">
        <v>102</v>
      </c>
      <c r="AA806" s="87" t="s">
        <v>199</v>
      </c>
      <c r="AB806" s="87" t="s">
        <v>10379</v>
      </c>
      <c r="AC806" s="87" t="s">
        <v>104</v>
      </c>
      <c r="AD806" s="87" t="s">
        <v>105</v>
      </c>
      <c r="AE806" s="87" t="s">
        <v>106</v>
      </c>
      <c r="AF806" s="86" t="s">
        <v>8252</v>
      </c>
      <c r="AG806" s="87" t="s">
        <v>489</v>
      </c>
      <c r="AH806" s="87" t="s">
        <v>10380</v>
      </c>
      <c r="AI806" s="87" t="s">
        <v>104</v>
      </c>
      <c r="AJ806" s="87" t="s">
        <v>204</v>
      </c>
      <c r="AK806" s="88"/>
      <c r="AL806" s="83" t="s">
        <v>107</v>
      </c>
      <c r="AM806" s="89" t="s">
        <v>454</v>
      </c>
      <c r="AN806" s="90" t="s">
        <v>416</v>
      </c>
      <c r="AO806" s="91" t="s">
        <v>641</v>
      </c>
      <c r="AP806" s="90">
        <v>8.3333333333332096</v>
      </c>
      <c r="AQ806" s="92" t="s">
        <v>211</v>
      </c>
      <c r="AR806" s="93" t="s">
        <v>102</v>
      </c>
      <c r="AS806" s="93" t="s">
        <v>102</v>
      </c>
      <c r="AT806" s="93" t="s">
        <v>102</v>
      </c>
      <c r="AU806" s="210" t="s">
        <v>641</v>
      </c>
      <c r="AV806" s="93" t="s">
        <v>192</v>
      </c>
      <c r="AW806" s="94" t="s">
        <v>102</v>
      </c>
      <c r="AX806" s="93" t="s">
        <v>105</v>
      </c>
      <c r="AY806" s="95" t="s">
        <v>188</v>
      </c>
      <c r="AZ806" s="93" t="s">
        <v>102</v>
      </c>
      <c r="BA806" s="93" t="s">
        <v>10381</v>
      </c>
      <c r="BB806" s="93" t="s">
        <v>102</v>
      </c>
      <c r="BC806" s="93" t="s">
        <v>102</v>
      </c>
      <c r="BD806" s="96" t="s">
        <v>102</v>
      </c>
      <c r="BE806" s="90">
        <v>-392.16666666666703</v>
      </c>
      <c r="BF806" s="93" t="s">
        <v>211</v>
      </c>
      <c r="BG806" s="93" t="s">
        <v>102</v>
      </c>
      <c r="BH806" s="93" t="s">
        <v>102</v>
      </c>
      <c r="BI806" s="93" t="s">
        <v>102</v>
      </c>
      <c r="BJ806" s="210" t="s">
        <v>646</v>
      </c>
      <c r="BK806" s="93" t="s">
        <v>182</v>
      </c>
      <c r="BL806" s="97" t="s">
        <v>102</v>
      </c>
      <c r="BM806" s="93" t="s">
        <v>105</v>
      </c>
      <c r="BN806" s="93" t="s">
        <v>104</v>
      </c>
      <c r="BO806" s="93" t="s">
        <v>102</v>
      </c>
      <c r="BP806" s="98">
        <v>20180474</v>
      </c>
      <c r="BQ806" s="93" t="s">
        <v>102</v>
      </c>
      <c r="BR806" s="93" t="s">
        <v>102</v>
      </c>
      <c r="BS806" s="93" t="s">
        <v>102</v>
      </c>
      <c r="BT806" s="99" t="s">
        <v>591</v>
      </c>
      <c r="BU806" s="100" t="s">
        <v>11974</v>
      </c>
      <c r="BV806" s="101" t="s">
        <v>471</v>
      </c>
      <c r="BW806" s="136"/>
      <c r="BX806" s="103" t="s">
        <v>565</v>
      </c>
      <c r="BY806" s="104" t="s">
        <v>190</v>
      </c>
      <c r="BZ806" s="136"/>
      <c r="CA806" s="83" t="s">
        <v>599</v>
      </c>
      <c r="CB806" s="106" t="s">
        <v>647</v>
      </c>
      <c r="CC806" s="106" t="s">
        <v>11975</v>
      </c>
      <c r="CD806" s="107"/>
      <c r="CE806" s="108" t="s">
        <v>107</v>
      </c>
      <c r="CF806" s="108" t="s">
        <v>107</v>
      </c>
      <c r="CG806" s="109"/>
      <c r="CH806" s="110" t="s">
        <v>107</v>
      </c>
      <c r="CI806" s="111"/>
      <c r="CJ806" s="112">
        <v>6710</v>
      </c>
      <c r="CK806" s="113">
        <v>86</v>
      </c>
      <c r="CL806" s="114" t="s">
        <v>134</v>
      </c>
      <c r="CM806" s="114" t="s">
        <v>108</v>
      </c>
      <c r="CN806" s="114"/>
      <c r="CO806" s="115" t="s">
        <v>102</v>
      </c>
      <c r="CP806" s="115" t="s">
        <v>102</v>
      </c>
      <c r="CQ806" s="115" t="s">
        <v>102</v>
      </c>
      <c r="CR806" s="115" t="s">
        <v>102</v>
      </c>
      <c r="CS806" s="116"/>
      <c r="CT806" s="117" t="s">
        <v>109</v>
      </c>
      <c r="CU806" s="117" t="s">
        <v>109</v>
      </c>
      <c r="CV806" s="83">
        <v>802</v>
      </c>
      <c r="CW806" s="83" t="s">
        <v>108</v>
      </c>
      <c r="CX806" s="83">
        <v>802</v>
      </c>
      <c r="CY806" s="83" t="s">
        <v>108</v>
      </c>
      <c r="CZ806" s="83">
        <v>7130</v>
      </c>
      <c r="DA806" s="83" t="s">
        <v>419</v>
      </c>
      <c r="DB806" s="83" t="s">
        <v>130</v>
      </c>
      <c r="DC806" s="83" t="s">
        <v>499</v>
      </c>
      <c r="DD806" s="83">
        <v>1851</v>
      </c>
      <c r="DE806" s="83" t="s">
        <v>444</v>
      </c>
      <c r="DF806" s="83" t="s">
        <v>130</v>
      </c>
      <c r="DG806" s="83" t="s">
        <v>499</v>
      </c>
      <c r="DH806" s="83"/>
      <c r="DI806" s="83">
        <v>0</v>
      </c>
      <c r="DJ806" s="83">
        <v>1</v>
      </c>
      <c r="DK806" s="83">
        <v>0</v>
      </c>
      <c r="DL806" s="83">
        <v>0</v>
      </c>
      <c r="DM806" s="83">
        <v>0</v>
      </c>
      <c r="DN806" s="83">
        <v>0</v>
      </c>
      <c r="DO806" s="83">
        <v>0</v>
      </c>
      <c r="DP806" s="83">
        <v>0</v>
      </c>
      <c r="DQ806" s="83">
        <v>0</v>
      </c>
      <c r="DR806" s="83">
        <v>0</v>
      </c>
      <c r="DS806" s="83">
        <v>0</v>
      </c>
      <c r="DT806" s="83">
        <v>3</v>
      </c>
      <c r="DU806" s="83">
        <v>3</v>
      </c>
      <c r="DV806" s="83">
        <v>0</v>
      </c>
      <c r="DW806" s="83">
        <v>0</v>
      </c>
      <c r="DX806" s="83">
        <v>3</v>
      </c>
      <c r="DY806" s="85">
        <v>44448</v>
      </c>
      <c r="DZ806" s="83" t="s">
        <v>4853</v>
      </c>
      <c r="EA806" s="83" t="s">
        <v>102</v>
      </c>
      <c r="EB806" s="83" t="s">
        <v>482</v>
      </c>
      <c r="EC806" s="83">
        <v>802</v>
      </c>
      <c r="ED806" s="83" t="s">
        <v>483</v>
      </c>
      <c r="EE806" s="83">
        <v>1</v>
      </c>
      <c r="EF806" s="83">
        <v>0</v>
      </c>
      <c r="EG806" s="83">
        <v>0</v>
      </c>
      <c r="EH806" s="83" t="s">
        <v>109</v>
      </c>
      <c r="EI806" s="83" t="s">
        <v>108</v>
      </c>
      <c r="EJ806" s="83" t="s">
        <v>583</v>
      </c>
      <c r="EK806" s="83">
        <v>0</v>
      </c>
      <c r="EL806" s="83">
        <v>0</v>
      </c>
      <c r="EM806" s="83">
        <v>1</v>
      </c>
      <c r="EN806" s="83" t="s">
        <v>497</v>
      </c>
      <c r="EO806" s="83"/>
      <c r="EP806" s="83" t="s">
        <v>436</v>
      </c>
      <c r="EQ806" s="136">
        <v>1</v>
      </c>
      <c r="ER806" s="136">
        <v>1</v>
      </c>
      <c r="ES806" s="136">
        <v>1</v>
      </c>
      <c r="ET806" s="136">
        <v>1</v>
      </c>
      <c r="EU806" s="215" t="s">
        <v>269</v>
      </c>
      <c r="EV806" s="136">
        <v>1</v>
      </c>
      <c r="EW806" s="136">
        <v>1</v>
      </c>
      <c r="EX806" s="136">
        <v>1</v>
      </c>
      <c r="EY806" s="136">
        <v>1</v>
      </c>
      <c r="EZ806" s="136">
        <v>1</v>
      </c>
      <c r="FP806" s="215" t="s">
        <v>592</v>
      </c>
      <c r="FQ806" s="136" t="b">
        <v>1</v>
      </c>
      <c r="FR806" s="136" t="b">
        <v>1</v>
      </c>
      <c r="FS806" s="136" t="b">
        <v>1</v>
      </c>
      <c r="FT806" s="136" t="b">
        <v>1</v>
      </c>
      <c r="FX806" s="215" t="s">
        <v>269</v>
      </c>
    </row>
    <row r="807" spans="1:180" ht="60" customHeight="1" x14ac:dyDescent="0.55000000000000004">
      <c r="A807" s="83" t="s">
        <v>130</v>
      </c>
      <c r="B807" s="83" t="s">
        <v>98</v>
      </c>
      <c r="C807" s="136">
        <v>861320</v>
      </c>
      <c r="D807" s="207" t="s">
        <v>628</v>
      </c>
      <c r="E807" s="208" t="s">
        <v>633</v>
      </c>
      <c r="F807" s="83" t="s">
        <v>108</v>
      </c>
      <c r="G807" s="85">
        <v>22744</v>
      </c>
      <c r="H807" s="83" t="s">
        <v>102</v>
      </c>
      <c r="I807" s="85">
        <v>39772</v>
      </c>
      <c r="J807" s="83" t="s">
        <v>228</v>
      </c>
      <c r="K807" s="216">
        <v>729349522359</v>
      </c>
      <c r="L807" s="83" t="s">
        <v>191</v>
      </c>
      <c r="M807" s="85">
        <v>43619</v>
      </c>
      <c r="N807" s="83">
        <v>-3316.6666666666702</v>
      </c>
      <c r="O807" s="83" t="s">
        <v>193</v>
      </c>
      <c r="P807" s="83" t="s">
        <v>181</v>
      </c>
      <c r="Q807" s="208" t="s">
        <v>8256</v>
      </c>
      <c r="R807" s="83" t="s">
        <v>102</v>
      </c>
      <c r="S807" s="83" t="s">
        <v>102</v>
      </c>
      <c r="T807" s="83" t="s">
        <v>133</v>
      </c>
      <c r="U807" s="83" t="s">
        <v>10382</v>
      </c>
      <c r="V807" s="83" t="s">
        <v>111</v>
      </c>
      <c r="W807" s="83" t="s">
        <v>105</v>
      </c>
      <c r="X807" s="86" t="s">
        <v>8256</v>
      </c>
      <c r="Y807" s="87" t="s">
        <v>102</v>
      </c>
      <c r="Z807" s="87" t="s">
        <v>102</v>
      </c>
      <c r="AA807" s="87" t="s">
        <v>133</v>
      </c>
      <c r="AB807" s="87" t="s">
        <v>10382</v>
      </c>
      <c r="AC807" s="87" t="s">
        <v>111</v>
      </c>
      <c r="AD807" s="87" t="s">
        <v>105</v>
      </c>
      <c r="AE807" s="87" t="s">
        <v>106</v>
      </c>
      <c r="AF807" s="86" t="s">
        <v>8256</v>
      </c>
      <c r="AG807" s="87" t="s">
        <v>486</v>
      </c>
      <c r="AH807" s="87" t="s">
        <v>10382</v>
      </c>
      <c r="AI807" s="87" t="s">
        <v>111</v>
      </c>
      <c r="AJ807" s="87" t="s">
        <v>204</v>
      </c>
      <c r="AK807" s="88"/>
      <c r="AL807" s="83" t="s">
        <v>107</v>
      </c>
      <c r="AM807" s="89" t="s">
        <v>454</v>
      </c>
      <c r="AN807" s="90" t="s">
        <v>416</v>
      </c>
      <c r="AO807" s="91" t="s">
        <v>642</v>
      </c>
      <c r="AP807" s="90">
        <v>8.3333333333332096</v>
      </c>
      <c r="AQ807" s="92" t="s">
        <v>102</v>
      </c>
      <c r="AR807" s="93" t="s">
        <v>102</v>
      </c>
      <c r="AS807" s="93" t="s">
        <v>102</v>
      </c>
      <c r="AT807" s="93" t="s">
        <v>102</v>
      </c>
      <c r="AU807" s="210" t="s">
        <v>644</v>
      </c>
      <c r="AV807" s="93" t="s">
        <v>185</v>
      </c>
      <c r="AW807" s="94" t="s">
        <v>102</v>
      </c>
      <c r="AX807" s="93" t="s">
        <v>183</v>
      </c>
      <c r="AY807" s="95" t="s">
        <v>111</v>
      </c>
      <c r="AZ807" s="93" t="s">
        <v>102</v>
      </c>
      <c r="BA807" s="93" t="s">
        <v>102</v>
      </c>
      <c r="BB807" s="93" t="s">
        <v>102</v>
      </c>
      <c r="BC807" s="93" t="s">
        <v>102</v>
      </c>
      <c r="BD807" s="96" t="s">
        <v>102</v>
      </c>
      <c r="BE807" s="90">
        <v>-392.66666666666703</v>
      </c>
      <c r="BF807" s="93" t="s">
        <v>102</v>
      </c>
      <c r="BG807" s="93" t="s">
        <v>102</v>
      </c>
      <c r="BH807" s="93" t="s">
        <v>102</v>
      </c>
      <c r="BI807" s="93" t="s">
        <v>102</v>
      </c>
      <c r="BJ807" s="210" t="s">
        <v>642</v>
      </c>
      <c r="BK807" s="93" t="s">
        <v>192</v>
      </c>
      <c r="BL807" s="97" t="s">
        <v>102</v>
      </c>
      <c r="BM807" s="93" t="s">
        <v>183</v>
      </c>
      <c r="BN807" s="93" t="s">
        <v>106</v>
      </c>
      <c r="BO807" s="93" t="s">
        <v>102</v>
      </c>
      <c r="BP807" s="98" t="s">
        <v>102</v>
      </c>
      <c r="BQ807" s="93" t="s">
        <v>102</v>
      </c>
      <c r="BR807" s="93" t="s">
        <v>102</v>
      </c>
      <c r="BS807" s="93" t="s">
        <v>102</v>
      </c>
      <c r="BT807" s="99" t="s">
        <v>591</v>
      </c>
      <c r="BU807" s="100" t="s">
        <v>11976</v>
      </c>
      <c r="BV807" s="101" t="s">
        <v>471</v>
      </c>
      <c r="BW807" s="136"/>
      <c r="BX807" s="103" t="s">
        <v>565</v>
      </c>
      <c r="BY807" s="104" t="s">
        <v>190</v>
      </c>
      <c r="BZ807" s="136"/>
      <c r="CA807" s="83" t="s">
        <v>599</v>
      </c>
      <c r="CB807" s="106" t="s">
        <v>647</v>
      </c>
      <c r="CC807" s="106" t="s">
        <v>11977</v>
      </c>
      <c r="CD807" s="107"/>
      <c r="CE807" s="108" t="s">
        <v>107</v>
      </c>
      <c r="CF807" s="108" t="s">
        <v>107</v>
      </c>
      <c r="CG807" s="109"/>
      <c r="CH807" s="110" t="s">
        <v>107</v>
      </c>
      <c r="CI807" s="111"/>
      <c r="CJ807" s="112">
        <v>6710</v>
      </c>
      <c r="CK807" s="113">
        <v>86</v>
      </c>
      <c r="CL807" s="114" t="s">
        <v>134</v>
      </c>
      <c r="CM807" s="114" t="s">
        <v>108</v>
      </c>
      <c r="CN807" s="114"/>
      <c r="CO807" s="115" t="s">
        <v>102</v>
      </c>
      <c r="CP807" s="115" t="s">
        <v>102</v>
      </c>
      <c r="CQ807" s="115" t="s">
        <v>102</v>
      </c>
      <c r="CR807" s="115" t="s">
        <v>102</v>
      </c>
      <c r="CS807" s="116"/>
      <c r="CT807" s="117" t="s">
        <v>109</v>
      </c>
      <c r="CU807" s="117" t="s">
        <v>109</v>
      </c>
      <c r="CV807" s="83">
        <v>803</v>
      </c>
      <c r="CW807" s="83" t="s">
        <v>108</v>
      </c>
      <c r="CX807" s="83">
        <v>803</v>
      </c>
      <c r="CY807" s="83" t="s">
        <v>108</v>
      </c>
      <c r="CZ807" s="83">
        <v>7131</v>
      </c>
      <c r="DA807" s="83" t="s">
        <v>419</v>
      </c>
      <c r="DB807" s="83" t="s">
        <v>130</v>
      </c>
      <c r="DC807" s="83" t="s">
        <v>499</v>
      </c>
      <c r="DD807" s="83">
        <v>1852</v>
      </c>
      <c r="DE807" s="83" t="s">
        <v>444</v>
      </c>
      <c r="DF807" s="83" t="s">
        <v>130</v>
      </c>
      <c r="DG807" s="83" t="s">
        <v>499</v>
      </c>
      <c r="DH807" s="83"/>
      <c r="DI807" s="83">
        <v>0</v>
      </c>
      <c r="DJ807" s="83">
        <v>1</v>
      </c>
      <c r="DK807" s="83">
        <v>0</v>
      </c>
      <c r="DL807" s="83">
        <v>0</v>
      </c>
      <c r="DM807" s="83">
        <v>0</v>
      </c>
      <c r="DN807" s="83">
        <v>0</v>
      </c>
      <c r="DO807" s="83">
        <v>0</v>
      </c>
      <c r="DP807" s="83">
        <v>0</v>
      </c>
      <c r="DQ807" s="83">
        <v>0</v>
      </c>
      <c r="DR807" s="83">
        <v>0</v>
      </c>
      <c r="DS807" s="83">
        <v>0</v>
      </c>
      <c r="DT807" s="83">
        <v>3</v>
      </c>
      <c r="DU807" s="83">
        <v>3</v>
      </c>
      <c r="DV807" s="83">
        <v>0</v>
      </c>
      <c r="DW807" s="83">
        <v>0</v>
      </c>
      <c r="DX807" s="83">
        <v>3</v>
      </c>
      <c r="DY807" s="85">
        <v>44449</v>
      </c>
      <c r="DZ807" s="83" t="s">
        <v>4854</v>
      </c>
      <c r="EA807" s="83" t="s">
        <v>102</v>
      </c>
      <c r="EB807" s="83" t="s">
        <v>482</v>
      </c>
      <c r="EC807" s="83">
        <v>803</v>
      </c>
      <c r="ED807" s="83" t="s">
        <v>483</v>
      </c>
      <c r="EE807" s="83">
        <v>1</v>
      </c>
      <c r="EF807" s="83">
        <v>0</v>
      </c>
      <c r="EG807" s="83">
        <v>0</v>
      </c>
      <c r="EH807" s="83" t="s">
        <v>109</v>
      </c>
      <c r="EI807" s="83" t="s">
        <v>108</v>
      </c>
      <c r="EJ807" s="83" t="s">
        <v>583</v>
      </c>
      <c r="EK807" s="83">
        <v>0</v>
      </c>
      <c r="EL807" s="83">
        <v>0</v>
      </c>
      <c r="EM807" s="83">
        <v>1</v>
      </c>
      <c r="EN807" s="83" t="s">
        <v>497</v>
      </c>
      <c r="EO807" s="83"/>
      <c r="EP807" s="83" t="s">
        <v>436</v>
      </c>
      <c r="EQ807" s="136">
        <v>1</v>
      </c>
      <c r="ER807" s="136">
        <v>1</v>
      </c>
      <c r="ES807" s="136">
        <v>1</v>
      </c>
      <c r="ET807" s="136">
        <v>1</v>
      </c>
      <c r="EU807" s="215" t="s">
        <v>269</v>
      </c>
      <c r="EV807" s="136">
        <v>1</v>
      </c>
      <c r="EW807" s="136">
        <v>1</v>
      </c>
      <c r="EX807" s="136">
        <v>1</v>
      </c>
      <c r="EY807" s="136">
        <v>1</v>
      </c>
      <c r="EZ807" s="136">
        <v>1</v>
      </c>
      <c r="FP807" s="215" t="s">
        <v>592</v>
      </c>
      <c r="FQ807" s="136" t="b">
        <v>1</v>
      </c>
      <c r="FR807" s="136" t="b">
        <v>1</v>
      </c>
      <c r="FS807" s="136" t="b">
        <v>1</v>
      </c>
      <c r="FT807" s="136" t="b">
        <v>1</v>
      </c>
      <c r="FX807" s="215" t="s">
        <v>269</v>
      </c>
    </row>
    <row r="808" spans="1:180" ht="60" customHeight="1" x14ac:dyDescent="0.55000000000000004">
      <c r="A808" s="83" t="s">
        <v>130</v>
      </c>
      <c r="B808" s="83" t="s">
        <v>98</v>
      </c>
      <c r="C808" s="136">
        <v>617194</v>
      </c>
      <c r="D808" s="207" t="s">
        <v>629</v>
      </c>
      <c r="E808" s="208" t="s">
        <v>634</v>
      </c>
      <c r="F808" s="83" t="s">
        <v>108</v>
      </c>
      <c r="G808" s="85">
        <v>26341</v>
      </c>
      <c r="H808" s="83" t="s">
        <v>102</v>
      </c>
      <c r="I808" s="85">
        <v>34633</v>
      </c>
      <c r="J808" s="83" t="s">
        <v>228</v>
      </c>
      <c r="K808" s="216">
        <v>742923925096</v>
      </c>
      <c r="L808" s="83" t="s">
        <v>191</v>
      </c>
      <c r="M808" s="85">
        <v>43642</v>
      </c>
      <c r="N808" s="83">
        <v>-3321.6666666666702</v>
      </c>
      <c r="O808" s="83" t="s">
        <v>193</v>
      </c>
      <c r="P808" s="83" t="s">
        <v>181</v>
      </c>
      <c r="Q808" s="208" t="s">
        <v>8260</v>
      </c>
      <c r="R808" s="83" t="s">
        <v>102</v>
      </c>
      <c r="S808" s="83" t="s">
        <v>102</v>
      </c>
      <c r="T808" s="83" t="s">
        <v>131</v>
      </c>
      <c r="U808" s="83" t="s">
        <v>10383</v>
      </c>
      <c r="V808" s="83" t="s">
        <v>104</v>
      </c>
      <c r="W808" s="83" t="s">
        <v>105</v>
      </c>
      <c r="X808" s="86" t="s">
        <v>8260</v>
      </c>
      <c r="Y808" s="87" t="s">
        <v>102</v>
      </c>
      <c r="Z808" s="87" t="s">
        <v>102</v>
      </c>
      <c r="AA808" s="87" t="s">
        <v>131</v>
      </c>
      <c r="AB808" s="87" t="s">
        <v>10383</v>
      </c>
      <c r="AC808" s="87" t="s">
        <v>104</v>
      </c>
      <c r="AD808" s="87" t="s">
        <v>105</v>
      </c>
      <c r="AE808" s="87" t="s">
        <v>106</v>
      </c>
      <c r="AF808" s="86" t="s">
        <v>8260</v>
      </c>
      <c r="AG808" s="87" t="s">
        <v>177</v>
      </c>
      <c r="AH808" s="87" t="s">
        <v>10383</v>
      </c>
      <c r="AI808" s="87" t="s">
        <v>104</v>
      </c>
      <c r="AJ808" s="87" t="s">
        <v>204</v>
      </c>
      <c r="AK808" s="88"/>
      <c r="AL808" s="83" t="s">
        <v>107</v>
      </c>
      <c r="AM808" s="89" t="s">
        <v>454</v>
      </c>
      <c r="AN808" s="90" t="s">
        <v>416</v>
      </c>
      <c r="AO808" s="91" t="s">
        <v>643</v>
      </c>
      <c r="AP808" s="90">
        <v>8.3333333333332096</v>
      </c>
      <c r="AQ808" s="92" t="s">
        <v>102</v>
      </c>
      <c r="AR808" s="93" t="s">
        <v>102</v>
      </c>
      <c r="AS808" s="93" t="s">
        <v>102</v>
      </c>
      <c r="AT808" s="93" t="s">
        <v>102</v>
      </c>
      <c r="AU808" s="210" t="s">
        <v>645</v>
      </c>
      <c r="AV808" s="93" t="s">
        <v>185</v>
      </c>
      <c r="AW808" s="94" t="s">
        <v>102</v>
      </c>
      <c r="AX808" s="93" t="s">
        <v>105</v>
      </c>
      <c r="AY808" s="95" t="s">
        <v>104</v>
      </c>
      <c r="AZ808" s="93" t="s">
        <v>102</v>
      </c>
      <c r="BA808" s="93" t="s">
        <v>102</v>
      </c>
      <c r="BB808" s="93" t="s">
        <v>102</v>
      </c>
      <c r="BC808" s="93" t="s">
        <v>102</v>
      </c>
      <c r="BD808" s="96" t="s">
        <v>102</v>
      </c>
      <c r="BE808" s="90">
        <v>-393.16666666666703</v>
      </c>
      <c r="BF808" s="93" t="s">
        <v>102</v>
      </c>
      <c r="BG808" s="93" t="s">
        <v>102</v>
      </c>
      <c r="BH808" s="93" t="s">
        <v>102</v>
      </c>
      <c r="BI808" s="93" t="s">
        <v>102</v>
      </c>
      <c r="BJ808" s="210" t="s">
        <v>643</v>
      </c>
      <c r="BK808" s="93" t="s">
        <v>196</v>
      </c>
      <c r="BL808" s="97" t="s">
        <v>102</v>
      </c>
      <c r="BM808" s="93" t="s">
        <v>105</v>
      </c>
      <c r="BN808" s="93" t="s">
        <v>596</v>
      </c>
      <c r="BO808" s="93" t="s">
        <v>102</v>
      </c>
      <c r="BP808" s="98" t="s">
        <v>102</v>
      </c>
      <c r="BQ808" s="93" t="s">
        <v>102</v>
      </c>
      <c r="BR808" s="93" t="s">
        <v>102</v>
      </c>
      <c r="BS808" s="93" t="s">
        <v>102</v>
      </c>
      <c r="BT808" s="99" t="s">
        <v>591</v>
      </c>
      <c r="BU808" s="100" t="s">
        <v>11978</v>
      </c>
      <c r="BV808" s="101" t="s">
        <v>471</v>
      </c>
      <c r="BW808" s="136"/>
      <c r="BX808" s="103" t="s">
        <v>565</v>
      </c>
      <c r="BY808" s="104" t="s">
        <v>190</v>
      </c>
      <c r="BZ808" s="136"/>
      <c r="CA808" s="83" t="s">
        <v>599</v>
      </c>
      <c r="CB808" s="106" t="s">
        <v>647</v>
      </c>
      <c r="CC808" s="106" t="s">
        <v>11979</v>
      </c>
      <c r="CD808" s="107"/>
      <c r="CE808" s="108" t="s">
        <v>107</v>
      </c>
      <c r="CF808" s="108" t="s">
        <v>107</v>
      </c>
      <c r="CG808" s="109"/>
      <c r="CH808" s="110" t="s">
        <v>107</v>
      </c>
      <c r="CI808" s="111"/>
      <c r="CJ808" s="112">
        <v>6710</v>
      </c>
      <c r="CK808" s="113">
        <v>86</v>
      </c>
      <c r="CL808" s="114" t="s">
        <v>134</v>
      </c>
      <c r="CM808" s="114" t="s">
        <v>108</v>
      </c>
      <c r="CN808" s="114"/>
      <c r="CO808" s="115" t="s">
        <v>102</v>
      </c>
      <c r="CP808" s="115" t="s">
        <v>102</v>
      </c>
      <c r="CQ808" s="115" t="s">
        <v>102</v>
      </c>
      <c r="CR808" s="115" t="s">
        <v>102</v>
      </c>
      <c r="CS808" s="116"/>
      <c r="CT808" s="117" t="s">
        <v>109</v>
      </c>
      <c r="CU808" s="117" t="s">
        <v>109</v>
      </c>
      <c r="CV808" s="83">
        <v>804</v>
      </c>
      <c r="CW808" s="83" t="s">
        <v>108</v>
      </c>
      <c r="CX808" s="83">
        <v>804</v>
      </c>
      <c r="CY808" s="83" t="s">
        <v>108</v>
      </c>
      <c r="CZ808" s="83">
        <v>7132</v>
      </c>
      <c r="DA808" s="83" t="s">
        <v>419</v>
      </c>
      <c r="DB808" s="83" t="s">
        <v>130</v>
      </c>
      <c r="DC808" s="83" t="s">
        <v>499</v>
      </c>
      <c r="DD808" s="83">
        <v>1853</v>
      </c>
      <c r="DE808" s="83" t="s">
        <v>444</v>
      </c>
      <c r="DF808" s="83" t="s">
        <v>130</v>
      </c>
      <c r="DG808" s="83" t="s">
        <v>499</v>
      </c>
      <c r="DH808" s="83"/>
      <c r="DI808" s="83">
        <v>0</v>
      </c>
      <c r="DJ808" s="83">
        <v>1</v>
      </c>
      <c r="DK808" s="83">
        <v>0</v>
      </c>
      <c r="DL808" s="83">
        <v>0</v>
      </c>
      <c r="DM808" s="83">
        <v>0</v>
      </c>
      <c r="DN808" s="83">
        <v>0</v>
      </c>
      <c r="DO808" s="83">
        <v>0</v>
      </c>
      <c r="DP808" s="83">
        <v>0</v>
      </c>
      <c r="DQ808" s="83">
        <v>0</v>
      </c>
      <c r="DR808" s="83">
        <v>0</v>
      </c>
      <c r="DS808" s="83">
        <v>0</v>
      </c>
      <c r="DT808" s="83">
        <v>3</v>
      </c>
      <c r="DU808" s="83">
        <v>3</v>
      </c>
      <c r="DV808" s="83">
        <v>0</v>
      </c>
      <c r="DW808" s="83">
        <v>0</v>
      </c>
      <c r="DX808" s="83">
        <v>3</v>
      </c>
      <c r="DY808" s="85">
        <v>44450</v>
      </c>
      <c r="DZ808" s="83" t="s">
        <v>4855</v>
      </c>
      <c r="EA808" s="83" t="s">
        <v>102</v>
      </c>
      <c r="EB808" s="83" t="s">
        <v>482</v>
      </c>
      <c r="EC808" s="83">
        <v>804</v>
      </c>
      <c r="ED808" s="83" t="s">
        <v>483</v>
      </c>
      <c r="EE808" s="83">
        <v>1</v>
      </c>
      <c r="EF808" s="83">
        <v>0</v>
      </c>
      <c r="EG808" s="83">
        <v>0</v>
      </c>
      <c r="EH808" s="83" t="s">
        <v>109</v>
      </c>
      <c r="EI808" s="83" t="s">
        <v>108</v>
      </c>
      <c r="EJ808" s="83" t="s">
        <v>583</v>
      </c>
      <c r="EK808" s="83">
        <v>0</v>
      </c>
      <c r="EL808" s="83">
        <v>0</v>
      </c>
      <c r="EM808" s="83">
        <v>1</v>
      </c>
      <c r="EN808" s="83" t="s">
        <v>497</v>
      </c>
      <c r="EO808" s="83"/>
      <c r="EP808" s="83" t="s">
        <v>436</v>
      </c>
      <c r="EQ808" s="136">
        <v>1</v>
      </c>
      <c r="ER808" s="136">
        <v>1</v>
      </c>
      <c r="ES808" s="136">
        <v>1</v>
      </c>
      <c r="ET808" s="136">
        <v>1</v>
      </c>
      <c r="EU808" s="215" t="s">
        <v>269</v>
      </c>
      <c r="EV808" s="136">
        <v>1</v>
      </c>
      <c r="EW808" s="136">
        <v>1</v>
      </c>
      <c r="EX808" s="136">
        <v>1</v>
      </c>
      <c r="EY808" s="136">
        <v>1</v>
      </c>
      <c r="EZ808" s="136">
        <v>1</v>
      </c>
      <c r="FP808" s="215" t="s">
        <v>592</v>
      </c>
      <c r="FQ808" s="136" t="b">
        <v>1</v>
      </c>
      <c r="FR808" s="136" t="b">
        <v>1</v>
      </c>
      <c r="FS808" s="136" t="b">
        <v>1</v>
      </c>
      <c r="FT808" s="136" t="b">
        <v>1</v>
      </c>
      <c r="FX808" s="215" t="s">
        <v>269</v>
      </c>
    </row>
    <row r="809" spans="1:180" ht="60" customHeight="1" x14ac:dyDescent="0.55000000000000004">
      <c r="A809" s="83" t="s">
        <v>130</v>
      </c>
      <c r="B809" s="83" t="s">
        <v>98</v>
      </c>
      <c r="C809" s="136">
        <v>912438</v>
      </c>
      <c r="D809" s="207" t="s">
        <v>627</v>
      </c>
      <c r="E809" s="208" t="s">
        <v>630</v>
      </c>
      <c r="F809" s="83" t="s">
        <v>108</v>
      </c>
      <c r="G809" s="85">
        <v>20621</v>
      </c>
      <c r="H809" s="83" t="s">
        <v>102</v>
      </c>
      <c r="I809" s="85">
        <v>39794</v>
      </c>
      <c r="J809" s="83" t="s">
        <v>228</v>
      </c>
      <c r="K809" s="216">
        <v>620329493121</v>
      </c>
      <c r="L809" s="83" t="s">
        <v>191</v>
      </c>
      <c r="M809" s="85">
        <v>43631</v>
      </c>
      <c r="N809" s="83">
        <v>-3326.6666666666702</v>
      </c>
      <c r="O809" s="83" t="s">
        <v>180</v>
      </c>
      <c r="P809" s="83" t="s">
        <v>181</v>
      </c>
      <c r="Q809" s="208" t="s">
        <v>8264</v>
      </c>
      <c r="R809" s="83" t="s">
        <v>102</v>
      </c>
      <c r="S809" s="83" t="s">
        <v>102</v>
      </c>
      <c r="T809" s="83" t="s">
        <v>199</v>
      </c>
      <c r="U809" s="83" t="s">
        <v>10384</v>
      </c>
      <c r="V809" s="83" t="s">
        <v>104</v>
      </c>
      <c r="W809" s="83" t="s">
        <v>105</v>
      </c>
      <c r="X809" s="86" t="s">
        <v>8264</v>
      </c>
      <c r="Y809" s="87" t="s">
        <v>102</v>
      </c>
      <c r="Z809" s="87" t="s">
        <v>102</v>
      </c>
      <c r="AA809" s="87" t="s">
        <v>199</v>
      </c>
      <c r="AB809" s="87" t="s">
        <v>10384</v>
      </c>
      <c r="AC809" s="87" t="s">
        <v>104</v>
      </c>
      <c r="AD809" s="87" t="s">
        <v>105</v>
      </c>
      <c r="AE809" s="87" t="s">
        <v>106</v>
      </c>
      <c r="AF809" s="86" t="s">
        <v>8264</v>
      </c>
      <c r="AG809" s="87" t="s">
        <v>489</v>
      </c>
      <c r="AH809" s="87" t="s">
        <v>10385</v>
      </c>
      <c r="AI809" s="87" t="s">
        <v>104</v>
      </c>
      <c r="AJ809" s="87" t="s">
        <v>204</v>
      </c>
      <c r="AK809" s="88"/>
      <c r="AL809" s="83" t="s">
        <v>107</v>
      </c>
      <c r="AM809" s="89" t="s">
        <v>454</v>
      </c>
      <c r="AN809" s="90" t="s">
        <v>416</v>
      </c>
      <c r="AO809" s="91" t="s">
        <v>641</v>
      </c>
      <c r="AP809" s="90">
        <v>8.3333333333332096</v>
      </c>
      <c r="AQ809" s="92" t="s">
        <v>211</v>
      </c>
      <c r="AR809" s="93" t="s">
        <v>102</v>
      </c>
      <c r="AS809" s="93" t="s">
        <v>102</v>
      </c>
      <c r="AT809" s="93" t="s">
        <v>102</v>
      </c>
      <c r="AU809" s="210" t="s">
        <v>641</v>
      </c>
      <c r="AV809" s="93" t="s">
        <v>192</v>
      </c>
      <c r="AW809" s="94" t="s">
        <v>102</v>
      </c>
      <c r="AX809" s="93" t="s">
        <v>105</v>
      </c>
      <c r="AY809" s="95" t="s">
        <v>188</v>
      </c>
      <c r="AZ809" s="93" t="s">
        <v>102</v>
      </c>
      <c r="BA809" s="93" t="s">
        <v>10386</v>
      </c>
      <c r="BB809" s="93" t="s">
        <v>102</v>
      </c>
      <c r="BC809" s="93" t="s">
        <v>102</v>
      </c>
      <c r="BD809" s="96" t="s">
        <v>102</v>
      </c>
      <c r="BE809" s="90">
        <v>-393.66666666666703</v>
      </c>
      <c r="BF809" s="93" t="s">
        <v>211</v>
      </c>
      <c r="BG809" s="93" t="s">
        <v>102</v>
      </c>
      <c r="BH809" s="93" t="s">
        <v>102</v>
      </c>
      <c r="BI809" s="93" t="s">
        <v>102</v>
      </c>
      <c r="BJ809" s="210" t="s">
        <v>646</v>
      </c>
      <c r="BK809" s="93" t="s">
        <v>182</v>
      </c>
      <c r="BL809" s="97" t="s">
        <v>102</v>
      </c>
      <c r="BM809" s="93" t="s">
        <v>105</v>
      </c>
      <c r="BN809" s="93" t="s">
        <v>104</v>
      </c>
      <c r="BO809" s="93" t="s">
        <v>102</v>
      </c>
      <c r="BP809" s="98">
        <v>20180475</v>
      </c>
      <c r="BQ809" s="93" t="s">
        <v>102</v>
      </c>
      <c r="BR809" s="93" t="s">
        <v>102</v>
      </c>
      <c r="BS809" s="93" t="s">
        <v>102</v>
      </c>
      <c r="BT809" s="99" t="s">
        <v>591</v>
      </c>
      <c r="BU809" s="100" t="s">
        <v>11980</v>
      </c>
      <c r="BV809" s="101" t="s">
        <v>471</v>
      </c>
      <c r="BW809" s="136"/>
      <c r="BX809" s="103" t="s">
        <v>565</v>
      </c>
      <c r="BY809" s="104" t="s">
        <v>190</v>
      </c>
      <c r="BZ809" s="136"/>
      <c r="CA809" s="83" t="s">
        <v>599</v>
      </c>
      <c r="CB809" s="106" t="s">
        <v>647</v>
      </c>
      <c r="CC809" s="106" t="s">
        <v>11981</v>
      </c>
      <c r="CD809" s="107"/>
      <c r="CE809" s="108" t="s">
        <v>107</v>
      </c>
      <c r="CF809" s="108" t="s">
        <v>107</v>
      </c>
      <c r="CG809" s="109"/>
      <c r="CH809" s="110" t="s">
        <v>107</v>
      </c>
      <c r="CI809" s="111"/>
      <c r="CJ809" s="112">
        <v>6710</v>
      </c>
      <c r="CK809" s="113">
        <v>86</v>
      </c>
      <c r="CL809" s="114" t="s">
        <v>134</v>
      </c>
      <c r="CM809" s="114" t="s">
        <v>108</v>
      </c>
      <c r="CN809" s="114"/>
      <c r="CO809" s="115" t="s">
        <v>102</v>
      </c>
      <c r="CP809" s="115" t="s">
        <v>102</v>
      </c>
      <c r="CQ809" s="115" t="s">
        <v>102</v>
      </c>
      <c r="CR809" s="115" t="s">
        <v>102</v>
      </c>
      <c r="CS809" s="116"/>
      <c r="CT809" s="117" t="s">
        <v>109</v>
      </c>
      <c r="CU809" s="117" t="s">
        <v>109</v>
      </c>
      <c r="CV809" s="83">
        <v>805</v>
      </c>
      <c r="CW809" s="83" t="s">
        <v>108</v>
      </c>
      <c r="CX809" s="83">
        <v>805</v>
      </c>
      <c r="CY809" s="83" t="s">
        <v>108</v>
      </c>
      <c r="CZ809" s="83">
        <v>7133</v>
      </c>
      <c r="DA809" s="83" t="s">
        <v>419</v>
      </c>
      <c r="DB809" s="83" t="s">
        <v>130</v>
      </c>
      <c r="DC809" s="83" t="s">
        <v>499</v>
      </c>
      <c r="DD809" s="83">
        <v>1854</v>
      </c>
      <c r="DE809" s="83" t="s">
        <v>444</v>
      </c>
      <c r="DF809" s="83" t="s">
        <v>130</v>
      </c>
      <c r="DG809" s="83" t="s">
        <v>499</v>
      </c>
      <c r="DH809" s="83"/>
      <c r="DI809" s="83">
        <v>0</v>
      </c>
      <c r="DJ809" s="83">
        <v>1</v>
      </c>
      <c r="DK809" s="83">
        <v>0</v>
      </c>
      <c r="DL809" s="83">
        <v>0</v>
      </c>
      <c r="DM809" s="83">
        <v>0</v>
      </c>
      <c r="DN809" s="83">
        <v>0</v>
      </c>
      <c r="DO809" s="83">
        <v>0</v>
      </c>
      <c r="DP809" s="83">
        <v>0</v>
      </c>
      <c r="DQ809" s="83">
        <v>0</v>
      </c>
      <c r="DR809" s="83">
        <v>0</v>
      </c>
      <c r="DS809" s="83">
        <v>0</v>
      </c>
      <c r="DT809" s="83">
        <v>3</v>
      </c>
      <c r="DU809" s="83">
        <v>3</v>
      </c>
      <c r="DV809" s="83">
        <v>0</v>
      </c>
      <c r="DW809" s="83">
        <v>0</v>
      </c>
      <c r="DX809" s="83">
        <v>3</v>
      </c>
      <c r="DY809" s="85">
        <v>44451</v>
      </c>
      <c r="DZ809" s="83" t="s">
        <v>4856</v>
      </c>
      <c r="EA809" s="83" t="s">
        <v>102</v>
      </c>
      <c r="EB809" s="83" t="s">
        <v>482</v>
      </c>
      <c r="EC809" s="83">
        <v>805</v>
      </c>
      <c r="ED809" s="83" t="s">
        <v>483</v>
      </c>
      <c r="EE809" s="83">
        <v>1</v>
      </c>
      <c r="EF809" s="83">
        <v>0</v>
      </c>
      <c r="EG809" s="83">
        <v>0</v>
      </c>
      <c r="EH809" s="83" t="s">
        <v>109</v>
      </c>
      <c r="EI809" s="83" t="s">
        <v>108</v>
      </c>
      <c r="EJ809" s="83" t="s">
        <v>583</v>
      </c>
      <c r="EK809" s="83">
        <v>0</v>
      </c>
      <c r="EL809" s="83">
        <v>0</v>
      </c>
      <c r="EM809" s="83">
        <v>1</v>
      </c>
      <c r="EN809" s="83" t="s">
        <v>497</v>
      </c>
      <c r="EO809" s="83"/>
      <c r="EP809" s="83" t="s">
        <v>436</v>
      </c>
      <c r="EQ809" s="136">
        <v>1</v>
      </c>
      <c r="ER809" s="136">
        <v>1</v>
      </c>
      <c r="ES809" s="136">
        <v>1</v>
      </c>
      <c r="ET809" s="136">
        <v>1</v>
      </c>
      <c r="EU809" s="215" t="s">
        <v>269</v>
      </c>
      <c r="EV809" s="136">
        <v>1</v>
      </c>
      <c r="EW809" s="136">
        <v>1</v>
      </c>
      <c r="EX809" s="136">
        <v>1</v>
      </c>
      <c r="EY809" s="136">
        <v>1</v>
      </c>
      <c r="EZ809" s="136">
        <v>1</v>
      </c>
      <c r="FP809" s="215" t="s">
        <v>592</v>
      </c>
      <c r="FQ809" s="136" t="b">
        <v>1</v>
      </c>
      <c r="FR809" s="136" t="b">
        <v>1</v>
      </c>
      <c r="FS809" s="136" t="b">
        <v>1</v>
      </c>
      <c r="FT809" s="136" t="b">
        <v>1</v>
      </c>
      <c r="FX809" s="215" t="s">
        <v>269</v>
      </c>
    </row>
    <row r="810" spans="1:180" ht="60" customHeight="1" x14ac:dyDescent="0.55000000000000004">
      <c r="A810" s="83" t="s">
        <v>130</v>
      </c>
      <c r="B810" s="83" t="s">
        <v>98</v>
      </c>
      <c r="C810" s="136">
        <v>589889</v>
      </c>
      <c r="D810" s="207" t="s">
        <v>628</v>
      </c>
      <c r="E810" s="208" t="s">
        <v>633</v>
      </c>
      <c r="F810" s="83" t="s">
        <v>108</v>
      </c>
      <c r="G810" s="85">
        <v>22744</v>
      </c>
      <c r="H810" s="83" t="s">
        <v>102</v>
      </c>
      <c r="I810" s="85">
        <v>39772</v>
      </c>
      <c r="J810" s="83" t="s">
        <v>228</v>
      </c>
      <c r="K810" s="216">
        <v>909922773922</v>
      </c>
      <c r="L810" s="83" t="s">
        <v>191</v>
      </c>
      <c r="M810" s="85">
        <v>43619</v>
      </c>
      <c r="N810" s="83">
        <v>-3331.6666666666702</v>
      </c>
      <c r="O810" s="83" t="s">
        <v>193</v>
      </c>
      <c r="P810" s="83" t="s">
        <v>181</v>
      </c>
      <c r="Q810" s="208" t="s">
        <v>8268</v>
      </c>
      <c r="R810" s="83" t="s">
        <v>102</v>
      </c>
      <c r="S810" s="83" t="s">
        <v>102</v>
      </c>
      <c r="T810" s="83" t="s">
        <v>133</v>
      </c>
      <c r="U810" s="83" t="s">
        <v>10387</v>
      </c>
      <c r="V810" s="83" t="s">
        <v>111</v>
      </c>
      <c r="W810" s="83" t="s">
        <v>105</v>
      </c>
      <c r="X810" s="86" t="s">
        <v>8268</v>
      </c>
      <c r="Y810" s="87" t="s">
        <v>102</v>
      </c>
      <c r="Z810" s="87" t="s">
        <v>102</v>
      </c>
      <c r="AA810" s="87" t="s">
        <v>133</v>
      </c>
      <c r="AB810" s="87" t="s">
        <v>10387</v>
      </c>
      <c r="AC810" s="87" t="s">
        <v>111</v>
      </c>
      <c r="AD810" s="87" t="s">
        <v>105</v>
      </c>
      <c r="AE810" s="87" t="s">
        <v>106</v>
      </c>
      <c r="AF810" s="86" t="s">
        <v>8268</v>
      </c>
      <c r="AG810" s="87" t="s">
        <v>486</v>
      </c>
      <c r="AH810" s="87" t="s">
        <v>10387</v>
      </c>
      <c r="AI810" s="87" t="s">
        <v>111</v>
      </c>
      <c r="AJ810" s="87" t="s">
        <v>204</v>
      </c>
      <c r="AK810" s="88"/>
      <c r="AL810" s="83" t="s">
        <v>107</v>
      </c>
      <c r="AM810" s="89" t="s">
        <v>454</v>
      </c>
      <c r="AN810" s="90" t="s">
        <v>416</v>
      </c>
      <c r="AO810" s="91" t="s">
        <v>642</v>
      </c>
      <c r="AP810" s="90">
        <v>8.3333333333332096</v>
      </c>
      <c r="AQ810" s="92" t="s">
        <v>102</v>
      </c>
      <c r="AR810" s="93" t="s">
        <v>102</v>
      </c>
      <c r="AS810" s="93" t="s">
        <v>102</v>
      </c>
      <c r="AT810" s="93" t="s">
        <v>102</v>
      </c>
      <c r="AU810" s="210" t="s">
        <v>644</v>
      </c>
      <c r="AV810" s="93" t="s">
        <v>185</v>
      </c>
      <c r="AW810" s="94" t="s">
        <v>102</v>
      </c>
      <c r="AX810" s="93" t="s">
        <v>183</v>
      </c>
      <c r="AY810" s="95" t="s">
        <v>111</v>
      </c>
      <c r="AZ810" s="93" t="s">
        <v>102</v>
      </c>
      <c r="BA810" s="93" t="s">
        <v>102</v>
      </c>
      <c r="BB810" s="93" t="s">
        <v>102</v>
      </c>
      <c r="BC810" s="93" t="s">
        <v>102</v>
      </c>
      <c r="BD810" s="96" t="s">
        <v>102</v>
      </c>
      <c r="BE810" s="90">
        <v>-394.16666666666703</v>
      </c>
      <c r="BF810" s="93" t="s">
        <v>102</v>
      </c>
      <c r="BG810" s="93" t="s">
        <v>102</v>
      </c>
      <c r="BH810" s="93" t="s">
        <v>102</v>
      </c>
      <c r="BI810" s="93" t="s">
        <v>102</v>
      </c>
      <c r="BJ810" s="210" t="s">
        <v>642</v>
      </c>
      <c r="BK810" s="93" t="s">
        <v>192</v>
      </c>
      <c r="BL810" s="97" t="s">
        <v>102</v>
      </c>
      <c r="BM810" s="93" t="s">
        <v>183</v>
      </c>
      <c r="BN810" s="93" t="s">
        <v>106</v>
      </c>
      <c r="BO810" s="93" t="s">
        <v>102</v>
      </c>
      <c r="BP810" s="98" t="s">
        <v>102</v>
      </c>
      <c r="BQ810" s="93" t="s">
        <v>102</v>
      </c>
      <c r="BR810" s="93" t="s">
        <v>102</v>
      </c>
      <c r="BS810" s="93" t="s">
        <v>102</v>
      </c>
      <c r="BT810" s="99" t="s">
        <v>591</v>
      </c>
      <c r="BU810" s="100" t="s">
        <v>11982</v>
      </c>
      <c r="BV810" s="101" t="s">
        <v>471</v>
      </c>
      <c r="BW810" s="136"/>
      <c r="BX810" s="103" t="s">
        <v>565</v>
      </c>
      <c r="BY810" s="104" t="s">
        <v>190</v>
      </c>
      <c r="BZ810" s="136"/>
      <c r="CA810" s="83" t="s">
        <v>599</v>
      </c>
      <c r="CB810" s="106" t="s">
        <v>647</v>
      </c>
      <c r="CC810" s="106" t="s">
        <v>11983</v>
      </c>
      <c r="CD810" s="107"/>
      <c r="CE810" s="108" t="s">
        <v>107</v>
      </c>
      <c r="CF810" s="108" t="s">
        <v>107</v>
      </c>
      <c r="CG810" s="109"/>
      <c r="CH810" s="110" t="s">
        <v>107</v>
      </c>
      <c r="CI810" s="111"/>
      <c r="CJ810" s="112">
        <v>6710</v>
      </c>
      <c r="CK810" s="113">
        <v>86</v>
      </c>
      <c r="CL810" s="114" t="s">
        <v>134</v>
      </c>
      <c r="CM810" s="114" t="s">
        <v>108</v>
      </c>
      <c r="CN810" s="114"/>
      <c r="CO810" s="115" t="s">
        <v>102</v>
      </c>
      <c r="CP810" s="115" t="s">
        <v>102</v>
      </c>
      <c r="CQ810" s="115" t="s">
        <v>102</v>
      </c>
      <c r="CR810" s="115" t="s">
        <v>102</v>
      </c>
      <c r="CS810" s="116"/>
      <c r="CT810" s="117" t="s">
        <v>109</v>
      </c>
      <c r="CU810" s="117" t="s">
        <v>109</v>
      </c>
      <c r="CV810" s="83">
        <v>806</v>
      </c>
      <c r="CW810" s="83" t="s">
        <v>108</v>
      </c>
      <c r="CX810" s="83">
        <v>806</v>
      </c>
      <c r="CY810" s="83" t="s">
        <v>108</v>
      </c>
      <c r="CZ810" s="83">
        <v>7134</v>
      </c>
      <c r="DA810" s="83" t="s">
        <v>419</v>
      </c>
      <c r="DB810" s="83" t="s">
        <v>130</v>
      </c>
      <c r="DC810" s="83" t="s">
        <v>499</v>
      </c>
      <c r="DD810" s="83">
        <v>1855</v>
      </c>
      <c r="DE810" s="83" t="s">
        <v>444</v>
      </c>
      <c r="DF810" s="83" t="s">
        <v>130</v>
      </c>
      <c r="DG810" s="83" t="s">
        <v>499</v>
      </c>
      <c r="DH810" s="83"/>
      <c r="DI810" s="83">
        <v>0</v>
      </c>
      <c r="DJ810" s="83">
        <v>1</v>
      </c>
      <c r="DK810" s="83">
        <v>0</v>
      </c>
      <c r="DL810" s="83">
        <v>0</v>
      </c>
      <c r="DM810" s="83">
        <v>0</v>
      </c>
      <c r="DN810" s="83">
        <v>0</v>
      </c>
      <c r="DO810" s="83">
        <v>0</v>
      </c>
      <c r="DP810" s="83">
        <v>0</v>
      </c>
      <c r="DQ810" s="83">
        <v>0</v>
      </c>
      <c r="DR810" s="83">
        <v>0</v>
      </c>
      <c r="DS810" s="83">
        <v>0</v>
      </c>
      <c r="DT810" s="83">
        <v>3</v>
      </c>
      <c r="DU810" s="83">
        <v>3</v>
      </c>
      <c r="DV810" s="83">
        <v>0</v>
      </c>
      <c r="DW810" s="83">
        <v>0</v>
      </c>
      <c r="DX810" s="83">
        <v>3</v>
      </c>
      <c r="DY810" s="85">
        <v>44452</v>
      </c>
      <c r="DZ810" s="83" t="s">
        <v>4857</v>
      </c>
      <c r="EA810" s="83" t="s">
        <v>102</v>
      </c>
      <c r="EB810" s="83" t="s">
        <v>482</v>
      </c>
      <c r="EC810" s="83">
        <v>806</v>
      </c>
      <c r="ED810" s="83" t="s">
        <v>483</v>
      </c>
      <c r="EE810" s="83">
        <v>1</v>
      </c>
      <c r="EF810" s="83">
        <v>0</v>
      </c>
      <c r="EG810" s="83">
        <v>0</v>
      </c>
      <c r="EH810" s="83" t="s">
        <v>109</v>
      </c>
      <c r="EI810" s="83" t="s">
        <v>108</v>
      </c>
      <c r="EJ810" s="83" t="s">
        <v>583</v>
      </c>
      <c r="EK810" s="83">
        <v>0</v>
      </c>
      <c r="EL810" s="83">
        <v>0</v>
      </c>
      <c r="EM810" s="83">
        <v>1</v>
      </c>
      <c r="EN810" s="83" t="s">
        <v>497</v>
      </c>
      <c r="EO810" s="83"/>
      <c r="EP810" s="83" t="s">
        <v>436</v>
      </c>
      <c r="EQ810" s="136">
        <v>1</v>
      </c>
      <c r="ER810" s="136">
        <v>1</v>
      </c>
      <c r="ES810" s="136">
        <v>1</v>
      </c>
      <c r="ET810" s="136">
        <v>1</v>
      </c>
      <c r="EU810" s="215" t="s">
        <v>269</v>
      </c>
      <c r="EV810" s="136">
        <v>1</v>
      </c>
      <c r="EW810" s="136">
        <v>1</v>
      </c>
      <c r="EX810" s="136">
        <v>1</v>
      </c>
      <c r="EY810" s="136">
        <v>1</v>
      </c>
      <c r="EZ810" s="136">
        <v>1</v>
      </c>
      <c r="FP810" s="215" t="s">
        <v>592</v>
      </c>
      <c r="FQ810" s="136" t="b">
        <v>1</v>
      </c>
      <c r="FR810" s="136" t="b">
        <v>1</v>
      </c>
      <c r="FS810" s="136" t="b">
        <v>1</v>
      </c>
      <c r="FT810" s="136" t="b">
        <v>1</v>
      </c>
      <c r="FX810" s="215" t="s">
        <v>269</v>
      </c>
    </row>
    <row r="811" spans="1:180" ht="60" customHeight="1" x14ac:dyDescent="0.55000000000000004">
      <c r="A811" s="83" t="s">
        <v>130</v>
      </c>
      <c r="B811" s="83" t="s">
        <v>98</v>
      </c>
      <c r="C811" s="136">
        <v>155880</v>
      </c>
      <c r="D811" s="207" t="s">
        <v>629</v>
      </c>
      <c r="E811" s="208" t="s">
        <v>634</v>
      </c>
      <c r="F811" s="83" t="s">
        <v>108</v>
      </c>
      <c r="G811" s="85">
        <v>26341</v>
      </c>
      <c r="H811" s="83" t="s">
        <v>102</v>
      </c>
      <c r="I811" s="85">
        <v>34633</v>
      </c>
      <c r="J811" s="83" t="s">
        <v>228</v>
      </c>
      <c r="K811" s="216">
        <v>478251546015</v>
      </c>
      <c r="L811" s="83" t="s">
        <v>191</v>
      </c>
      <c r="M811" s="85">
        <v>43642</v>
      </c>
      <c r="N811" s="83">
        <v>-3336.6666666666702</v>
      </c>
      <c r="O811" s="83" t="s">
        <v>193</v>
      </c>
      <c r="P811" s="83" t="s">
        <v>181</v>
      </c>
      <c r="Q811" s="208" t="s">
        <v>8272</v>
      </c>
      <c r="R811" s="83" t="s">
        <v>102</v>
      </c>
      <c r="S811" s="83" t="s">
        <v>102</v>
      </c>
      <c r="T811" s="83" t="s">
        <v>131</v>
      </c>
      <c r="U811" s="83" t="s">
        <v>10388</v>
      </c>
      <c r="V811" s="83" t="s">
        <v>104</v>
      </c>
      <c r="W811" s="83" t="s">
        <v>105</v>
      </c>
      <c r="X811" s="86" t="s">
        <v>8272</v>
      </c>
      <c r="Y811" s="87" t="s">
        <v>102</v>
      </c>
      <c r="Z811" s="87" t="s">
        <v>102</v>
      </c>
      <c r="AA811" s="87" t="s">
        <v>131</v>
      </c>
      <c r="AB811" s="87" t="s">
        <v>10388</v>
      </c>
      <c r="AC811" s="87" t="s">
        <v>104</v>
      </c>
      <c r="AD811" s="87" t="s">
        <v>105</v>
      </c>
      <c r="AE811" s="87" t="s">
        <v>106</v>
      </c>
      <c r="AF811" s="86" t="s">
        <v>8272</v>
      </c>
      <c r="AG811" s="87" t="s">
        <v>177</v>
      </c>
      <c r="AH811" s="87" t="s">
        <v>10388</v>
      </c>
      <c r="AI811" s="87" t="s">
        <v>104</v>
      </c>
      <c r="AJ811" s="87" t="s">
        <v>204</v>
      </c>
      <c r="AK811" s="88"/>
      <c r="AL811" s="83" t="s">
        <v>107</v>
      </c>
      <c r="AM811" s="89" t="s">
        <v>454</v>
      </c>
      <c r="AN811" s="90" t="s">
        <v>416</v>
      </c>
      <c r="AO811" s="91" t="s">
        <v>643</v>
      </c>
      <c r="AP811" s="90">
        <v>8.3333333333332096</v>
      </c>
      <c r="AQ811" s="92" t="s">
        <v>102</v>
      </c>
      <c r="AR811" s="93" t="s">
        <v>102</v>
      </c>
      <c r="AS811" s="93" t="s">
        <v>102</v>
      </c>
      <c r="AT811" s="93" t="s">
        <v>102</v>
      </c>
      <c r="AU811" s="210" t="s">
        <v>645</v>
      </c>
      <c r="AV811" s="93" t="s">
        <v>185</v>
      </c>
      <c r="AW811" s="94" t="s">
        <v>102</v>
      </c>
      <c r="AX811" s="93" t="s">
        <v>105</v>
      </c>
      <c r="AY811" s="95" t="s">
        <v>104</v>
      </c>
      <c r="AZ811" s="93" t="s">
        <v>102</v>
      </c>
      <c r="BA811" s="93" t="s">
        <v>102</v>
      </c>
      <c r="BB811" s="93" t="s">
        <v>102</v>
      </c>
      <c r="BC811" s="93" t="s">
        <v>102</v>
      </c>
      <c r="BD811" s="96" t="s">
        <v>102</v>
      </c>
      <c r="BE811" s="90">
        <v>-394.66666666666703</v>
      </c>
      <c r="BF811" s="93" t="s">
        <v>102</v>
      </c>
      <c r="BG811" s="93" t="s">
        <v>102</v>
      </c>
      <c r="BH811" s="93" t="s">
        <v>102</v>
      </c>
      <c r="BI811" s="93" t="s">
        <v>102</v>
      </c>
      <c r="BJ811" s="210" t="s">
        <v>643</v>
      </c>
      <c r="BK811" s="93" t="s">
        <v>196</v>
      </c>
      <c r="BL811" s="97" t="s">
        <v>102</v>
      </c>
      <c r="BM811" s="93" t="s">
        <v>105</v>
      </c>
      <c r="BN811" s="93" t="s">
        <v>596</v>
      </c>
      <c r="BO811" s="93" t="s">
        <v>102</v>
      </c>
      <c r="BP811" s="98" t="s">
        <v>102</v>
      </c>
      <c r="BQ811" s="93" t="s">
        <v>102</v>
      </c>
      <c r="BR811" s="93" t="s">
        <v>102</v>
      </c>
      <c r="BS811" s="93" t="s">
        <v>102</v>
      </c>
      <c r="BT811" s="99" t="s">
        <v>591</v>
      </c>
      <c r="BU811" s="100" t="s">
        <v>11984</v>
      </c>
      <c r="BV811" s="101" t="s">
        <v>471</v>
      </c>
      <c r="BW811" s="136"/>
      <c r="BX811" s="103" t="s">
        <v>565</v>
      </c>
      <c r="BY811" s="104" t="s">
        <v>190</v>
      </c>
      <c r="BZ811" s="136"/>
      <c r="CA811" s="83" t="s">
        <v>599</v>
      </c>
      <c r="CB811" s="106" t="s">
        <v>647</v>
      </c>
      <c r="CC811" s="106" t="s">
        <v>11985</v>
      </c>
      <c r="CD811" s="107"/>
      <c r="CE811" s="108" t="s">
        <v>107</v>
      </c>
      <c r="CF811" s="108" t="s">
        <v>107</v>
      </c>
      <c r="CG811" s="109"/>
      <c r="CH811" s="110" t="s">
        <v>107</v>
      </c>
      <c r="CI811" s="111"/>
      <c r="CJ811" s="112">
        <v>6710</v>
      </c>
      <c r="CK811" s="113">
        <v>86</v>
      </c>
      <c r="CL811" s="114" t="s">
        <v>134</v>
      </c>
      <c r="CM811" s="114" t="s">
        <v>108</v>
      </c>
      <c r="CN811" s="114"/>
      <c r="CO811" s="115" t="s">
        <v>102</v>
      </c>
      <c r="CP811" s="115" t="s">
        <v>102</v>
      </c>
      <c r="CQ811" s="115" t="s">
        <v>102</v>
      </c>
      <c r="CR811" s="115" t="s">
        <v>102</v>
      </c>
      <c r="CS811" s="116"/>
      <c r="CT811" s="117" t="s">
        <v>109</v>
      </c>
      <c r="CU811" s="117" t="s">
        <v>109</v>
      </c>
      <c r="CV811" s="83">
        <v>807</v>
      </c>
      <c r="CW811" s="83" t="s">
        <v>108</v>
      </c>
      <c r="CX811" s="83">
        <v>807</v>
      </c>
      <c r="CY811" s="83" t="s">
        <v>108</v>
      </c>
      <c r="CZ811" s="83">
        <v>7135</v>
      </c>
      <c r="DA811" s="83" t="s">
        <v>419</v>
      </c>
      <c r="DB811" s="83" t="s">
        <v>130</v>
      </c>
      <c r="DC811" s="83" t="s">
        <v>499</v>
      </c>
      <c r="DD811" s="83">
        <v>1856</v>
      </c>
      <c r="DE811" s="83" t="s">
        <v>444</v>
      </c>
      <c r="DF811" s="83" t="s">
        <v>130</v>
      </c>
      <c r="DG811" s="83" t="s">
        <v>499</v>
      </c>
      <c r="DH811" s="83"/>
      <c r="DI811" s="83">
        <v>0</v>
      </c>
      <c r="DJ811" s="83">
        <v>1</v>
      </c>
      <c r="DK811" s="83">
        <v>0</v>
      </c>
      <c r="DL811" s="83">
        <v>0</v>
      </c>
      <c r="DM811" s="83">
        <v>0</v>
      </c>
      <c r="DN811" s="83">
        <v>0</v>
      </c>
      <c r="DO811" s="83">
        <v>0</v>
      </c>
      <c r="DP811" s="83">
        <v>0</v>
      </c>
      <c r="DQ811" s="83">
        <v>0</v>
      </c>
      <c r="DR811" s="83">
        <v>0</v>
      </c>
      <c r="DS811" s="83">
        <v>0</v>
      </c>
      <c r="DT811" s="83">
        <v>3</v>
      </c>
      <c r="DU811" s="83">
        <v>3</v>
      </c>
      <c r="DV811" s="83">
        <v>0</v>
      </c>
      <c r="DW811" s="83">
        <v>0</v>
      </c>
      <c r="DX811" s="83">
        <v>3</v>
      </c>
      <c r="DY811" s="85">
        <v>44453</v>
      </c>
      <c r="DZ811" s="83" t="s">
        <v>4858</v>
      </c>
      <c r="EA811" s="83" t="s">
        <v>102</v>
      </c>
      <c r="EB811" s="83" t="s">
        <v>482</v>
      </c>
      <c r="EC811" s="83">
        <v>807</v>
      </c>
      <c r="ED811" s="83" t="s">
        <v>483</v>
      </c>
      <c r="EE811" s="83">
        <v>1</v>
      </c>
      <c r="EF811" s="83">
        <v>0</v>
      </c>
      <c r="EG811" s="83">
        <v>0</v>
      </c>
      <c r="EH811" s="83" t="s">
        <v>109</v>
      </c>
      <c r="EI811" s="83" t="s">
        <v>108</v>
      </c>
      <c r="EJ811" s="83" t="s">
        <v>583</v>
      </c>
      <c r="EK811" s="83">
        <v>0</v>
      </c>
      <c r="EL811" s="83">
        <v>0</v>
      </c>
      <c r="EM811" s="83">
        <v>1</v>
      </c>
      <c r="EN811" s="83" t="s">
        <v>497</v>
      </c>
      <c r="EO811" s="83"/>
      <c r="EP811" s="83" t="s">
        <v>436</v>
      </c>
      <c r="EQ811" s="136">
        <v>1</v>
      </c>
      <c r="ER811" s="136">
        <v>1</v>
      </c>
      <c r="ES811" s="136">
        <v>1</v>
      </c>
      <c r="ET811" s="136">
        <v>1</v>
      </c>
      <c r="EU811" s="215" t="s">
        <v>269</v>
      </c>
      <c r="EV811" s="136">
        <v>1</v>
      </c>
      <c r="EW811" s="136">
        <v>1</v>
      </c>
      <c r="EX811" s="136">
        <v>1</v>
      </c>
      <c r="EY811" s="136">
        <v>1</v>
      </c>
      <c r="EZ811" s="136">
        <v>1</v>
      </c>
      <c r="FP811" s="215" t="s">
        <v>592</v>
      </c>
      <c r="FQ811" s="136" t="b">
        <v>1</v>
      </c>
      <c r="FR811" s="136" t="b">
        <v>1</v>
      </c>
      <c r="FS811" s="136" t="b">
        <v>1</v>
      </c>
      <c r="FT811" s="136" t="b">
        <v>1</v>
      </c>
      <c r="FX811" s="215" t="s">
        <v>269</v>
      </c>
    </row>
    <row r="812" spans="1:180" ht="60" customHeight="1" x14ac:dyDescent="0.55000000000000004">
      <c r="A812" s="83" t="s">
        <v>130</v>
      </c>
      <c r="B812" s="83" t="s">
        <v>98</v>
      </c>
      <c r="C812" s="136">
        <v>900432</v>
      </c>
      <c r="D812" s="207" t="s">
        <v>627</v>
      </c>
      <c r="E812" s="208" t="s">
        <v>630</v>
      </c>
      <c r="F812" s="83" t="s">
        <v>108</v>
      </c>
      <c r="G812" s="85">
        <v>20621</v>
      </c>
      <c r="H812" s="83" t="s">
        <v>102</v>
      </c>
      <c r="I812" s="85">
        <v>39794</v>
      </c>
      <c r="J812" s="83" t="s">
        <v>228</v>
      </c>
      <c r="K812" s="216">
        <v>784067678187</v>
      </c>
      <c r="L812" s="83" t="s">
        <v>191</v>
      </c>
      <c r="M812" s="85">
        <v>43631</v>
      </c>
      <c r="N812" s="83">
        <v>-3341.6666666666702</v>
      </c>
      <c r="O812" s="83" t="s">
        <v>180</v>
      </c>
      <c r="P812" s="83" t="s">
        <v>181</v>
      </c>
      <c r="Q812" s="208" t="s">
        <v>8276</v>
      </c>
      <c r="R812" s="83" t="s">
        <v>102</v>
      </c>
      <c r="S812" s="83" t="s">
        <v>102</v>
      </c>
      <c r="T812" s="83" t="s">
        <v>199</v>
      </c>
      <c r="U812" s="83" t="s">
        <v>10389</v>
      </c>
      <c r="V812" s="83" t="s">
        <v>104</v>
      </c>
      <c r="W812" s="83" t="s">
        <v>105</v>
      </c>
      <c r="X812" s="86" t="s">
        <v>8276</v>
      </c>
      <c r="Y812" s="87" t="s">
        <v>102</v>
      </c>
      <c r="Z812" s="87" t="s">
        <v>102</v>
      </c>
      <c r="AA812" s="87" t="s">
        <v>199</v>
      </c>
      <c r="AB812" s="87" t="s">
        <v>10389</v>
      </c>
      <c r="AC812" s="87" t="s">
        <v>104</v>
      </c>
      <c r="AD812" s="87" t="s">
        <v>105</v>
      </c>
      <c r="AE812" s="87" t="s">
        <v>106</v>
      </c>
      <c r="AF812" s="86" t="s">
        <v>8276</v>
      </c>
      <c r="AG812" s="87" t="s">
        <v>489</v>
      </c>
      <c r="AH812" s="87" t="s">
        <v>10390</v>
      </c>
      <c r="AI812" s="87" t="s">
        <v>104</v>
      </c>
      <c r="AJ812" s="87" t="s">
        <v>204</v>
      </c>
      <c r="AK812" s="88"/>
      <c r="AL812" s="83" t="s">
        <v>107</v>
      </c>
      <c r="AM812" s="89" t="s">
        <v>454</v>
      </c>
      <c r="AN812" s="90" t="s">
        <v>416</v>
      </c>
      <c r="AO812" s="91" t="s">
        <v>641</v>
      </c>
      <c r="AP812" s="90">
        <v>8.3333333333332096</v>
      </c>
      <c r="AQ812" s="92" t="s">
        <v>211</v>
      </c>
      <c r="AR812" s="93" t="s">
        <v>102</v>
      </c>
      <c r="AS812" s="93" t="s">
        <v>102</v>
      </c>
      <c r="AT812" s="93" t="s">
        <v>102</v>
      </c>
      <c r="AU812" s="210" t="s">
        <v>641</v>
      </c>
      <c r="AV812" s="93" t="s">
        <v>192</v>
      </c>
      <c r="AW812" s="94" t="s">
        <v>102</v>
      </c>
      <c r="AX812" s="93" t="s">
        <v>105</v>
      </c>
      <c r="AY812" s="95" t="s">
        <v>188</v>
      </c>
      <c r="AZ812" s="93" t="s">
        <v>102</v>
      </c>
      <c r="BA812" s="93" t="s">
        <v>10391</v>
      </c>
      <c r="BB812" s="93" t="s">
        <v>102</v>
      </c>
      <c r="BC812" s="93" t="s">
        <v>102</v>
      </c>
      <c r="BD812" s="96" t="s">
        <v>102</v>
      </c>
      <c r="BE812" s="90">
        <v>-395.16666666666703</v>
      </c>
      <c r="BF812" s="93" t="s">
        <v>211</v>
      </c>
      <c r="BG812" s="93" t="s">
        <v>102</v>
      </c>
      <c r="BH812" s="93" t="s">
        <v>102</v>
      </c>
      <c r="BI812" s="93" t="s">
        <v>102</v>
      </c>
      <c r="BJ812" s="210" t="s">
        <v>646</v>
      </c>
      <c r="BK812" s="93" t="s">
        <v>182</v>
      </c>
      <c r="BL812" s="97" t="s">
        <v>102</v>
      </c>
      <c r="BM812" s="93" t="s">
        <v>105</v>
      </c>
      <c r="BN812" s="93" t="s">
        <v>104</v>
      </c>
      <c r="BO812" s="93" t="s">
        <v>102</v>
      </c>
      <c r="BP812" s="98">
        <v>20180476</v>
      </c>
      <c r="BQ812" s="93" t="s">
        <v>102</v>
      </c>
      <c r="BR812" s="93" t="s">
        <v>102</v>
      </c>
      <c r="BS812" s="93" t="s">
        <v>102</v>
      </c>
      <c r="BT812" s="99" t="s">
        <v>591</v>
      </c>
      <c r="BU812" s="100" t="s">
        <v>11986</v>
      </c>
      <c r="BV812" s="101" t="s">
        <v>471</v>
      </c>
      <c r="BW812" s="136"/>
      <c r="BX812" s="103" t="s">
        <v>565</v>
      </c>
      <c r="BY812" s="104" t="s">
        <v>190</v>
      </c>
      <c r="BZ812" s="136"/>
      <c r="CA812" s="83" t="s">
        <v>599</v>
      </c>
      <c r="CB812" s="106" t="s">
        <v>647</v>
      </c>
      <c r="CC812" s="106" t="s">
        <v>11987</v>
      </c>
      <c r="CD812" s="107"/>
      <c r="CE812" s="108" t="s">
        <v>107</v>
      </c>
      <c r="CF812" s="108" t="s">
        <v>107</v>
      </c>
      <c r="CG812" s="109"/>
      <c r="CH812" s="110" t="s">
        <v>107</v>
      </c>
      <c r="CI812" s="111"/>
      <c r="CJ812" s="112">
        <v>6710</v>
      </c>
      <c r="CK812" s="113">
        <v>86</v>
      </c>
      <c r="CL812" s="114" t="s">
        <v>134</v>
      </c>
      <c r="CM812" s="114" t="s">
        <v>108</v>
      </c>
      <c r="CN812" s="114"/>
      <c r="CO812" s="115" t="s">
        <v>102</v>
      </c>
      <c r="CP812" s="115" t="s">
        <v>102</v>
      </c>
      <c r="CQ812" s="115" t="s">
        <v>102</v>
      </c>
      <c r="CR812" s="115" t="s">
        <v>102</v>
      </c>
      <c r="CS812" s="116"/>
      <c r="CT812" s="117" t="s">
        <v>109</v>
      </c>
      <c r="CU812" s="117" t="s">
        <v>109</v>
      </c>
      <c r="CV812" s="83">
        <v>808</v>
      </c>
      <c r="CW812" s="83" t="s">
        <v>108</v>
      </c>
      <c r="CX812" s="83">
        <v>808</v>
      </c>
      <c r="CY812" s="83" t="s">
        <v>108</v>
      </c>
      <c r="CZ812" s="83">
        <v>7136</v>
      </c>
      <c r="DA812" s="83" t="s">
        <v>419</v>
      </c>
      <c r="DB812" s="83" t="s">
        <v>130</v>
      </c>
      <c r="DC812" s="83" t="s">
        <v>499</v>
      </c>
      <c r="DD812" s="83">
        <v>1857</v>
      </c>
      <c r="DE812" s="83" t="s">
        <v>444</v>
      </c>
      <c r="DF812" s="83" t="s">
        <v>130</v>
      </c>
      <c r="DG812" s="83" t="s">
        <v>499</v>
      </c>
      <c r="DH812" s="83"/>
      <c r="DI812" s="83">
        <v>0</v>
      </c>
      <c r="DJ812" s="83">
        <v>1</v>
      </c>
      <c r="DK812" s="83">
        <v>0</v>
      </c>
      <c r="DL812" s="83">
        <v>0</v>
      </c>
      <c r="DM812" s="83">
        <v>0</v>
      </c>
      <c r="DN812" s="83">
        <v>0</v>
      </c>
      <c r="DO812" s="83">
        <v>0</v>
      </c>
      <c r="DP812" s="83">
        <v>0</v>
      </c>
      <c r="DQ812" s="83">
        <v>0</v>
      </c>
      <c r="DR812" s="83">
        <v>0</v>
      </c>
      <c r="DS812" s="83">
        <v>0</v>
      </c>
      <c r="DT812" s="83">
        <v>3</v>
      </c>
      <c r="DU812" s="83">
        <v>3</v>
      </c>
      <c r="DV812" s="83">
        <v>0</v>
      </c>
      <c r="DW812" s="83">
        <v>0</v>
      </c>
      <c r="DX812" s="83">
        <v>3</v>
      </c>
      <c r="DY812" s="85">
        <v>44454</v>
      </c>
      <c r="DZ812" s="83" t="s">
        <v>4859</v>
      </c>
      <c r="EA812" s="83" t="s">
        <v>102</v>
      </c>
      <c r="EB812" s="83" t="s">
        <v>482</v>
      </c>
      <c r="EC812" s="83">
        <v>808</v>
      </c>
      <c r="ED812" s="83" t="s">
        <v>483</v>
      </c>
      <c r="EE812" s="83">
        <v>1</v>
      </c>
      <c r="EF812" s="83">
        <v>0</v>
      </c>
      <c r="EG812" s="83">
        <v>0</v>
      </c>
      <c r="EH812" s="83" t="s">
        <v>109</v>
      </c>
      <c r="EI812" s="83" t="s">
        <v>108</v>
      </c>
      <c r="EJ812" s="83" t="s">
        <v>583</v>
      </c>
      <c r="EK812" s="83">
        <v>0</v>
      </c>
      <c r="EL812" s="83">
        <v>0</v>
      </c>
      <c r="EM812" s="83">
        <v>1</v>
      </c>
      <c r="EN812" s="83" t="s">
        <v>497</v>
      </c>
      <c r="EO812" s="83"/>
      <c r="EP812" s="83" t="s">
        <v>436</v>
      </c>
      <c r="EQ812" s="136">
        <v>1</v>
      </c>
      <c r="ER812" s="136">
        <v>1</v>
      </c>
      <c r="ES812" s="136">
        <v>1</v>
      </c>
      <c r="ET812" s="136">
        <v>1</v>
      </c>
      <c r="EU812" s="215" t="s">
        <v>269</v>
      </c>
      <c r="EV812" s="136">
        <v>1</v>
      </c>
      <c r="EW812" s="136">
        <v>1</v>
      </c>
      <c r="EX812" s="136">
        <v>1</v>
      </c>
      <c r="EY812" s="136">
        <v>1</v>
      </c>
      <c r="EZ812" s="136">
        <v>1</v>
      </c>
      <c r="FP812" s="215" t="s">
        <v>592</v>
      </c>
      <c r="FQ812" s="136" t="b">
        <v>1</v>
      </c>
      <c r="FR812" s="136" t="b">
        <v>1</v>
      </c>
      <c r="FS812" s="136" t="b">
        <v>1</v>
      </c>
      <c r="FT812" s="136" t="b">
        <v>1</v>
      </c>
      <c r="FX812" s="215" t="s">
        <v>269</v>
      </c>
    </row>
    <row r="813" spans="1:180" ht="60" customHeight="1" x14ac:dyDescent="0.55000000000000004">
      <c r="A813" s="83" t="s">
        <v>130</v>
      </c>
      <c r="B813" s="83" t="s">
        <v>98</v>
      </c>
      <c r="C813" s="136">
        <v>615255</v>
      </c>
      <c r="D813" s="207" t="s">
        <v>628</v>
      </c>
      <c r="E813" s="208" t="s">
        <v>633</v>
      </c>
      <c r="F813" s="83" t="s">
        <v>108</v>
      </c>
      <c r="G813" s="85">
        <v>22744</v>
      </c>
      <c r="H813" s="83" t="s">
        <v>102</v>
      </c>
      <c r="I813" s="85">
        <v>39772</v>
      </c>
      <c r="J813" s="83" t="s">
        <v>228</v>
      </c>
      <c r="K813" s="216">
        <v>260293999156</v>
      </c>
      <c r="L813" s="83" t="s">
        <v>191</v>
      </c>
      <c r="M813" s="85">
        <v>43619</v>
      </c>
      <c r="N813" s="83">
        <v>-3346.6666666666702</v>
      </c>
      <c r="O813" s="83" t="s">
        <v>193</v>
      </c>
      <c r="P813" s="83" t="s">
        <v>181</v>
      </c>
      <c r="Q813" s="208" t="s">
        <v>8280</v>
      </c>
      <c r="R813" s="83" t="s">
        <v>102</v>
      </c>
      <c r="S813" s="83" t="s">
        <v>102</v>
      </c>
      <c r="T813" s="83" t="s">
        <v>133</v>
      </c>
      <c r="U813" s="83" t="s">
        <v>10392</v>
      </c>
      <c r="V813" s="83" t="s">
        <v>111</v>
      </c>
      <c r="W813" s="83" t="s">
        <v>105</v>
      </c>
      <c r="X813" s="86" t="s">
        <v>8280</v>
      </c>
      <c r="Y813" s="87" t="s">
        <v>102</v>
      </c>
      <c r="Z813" s="87" t="s">
        <v>102</v>
      </c>
      <c r="AA813" s="87" t="s">
        <v>133</v>
      </c>
      <c r="AB813" s="87" t="s">
        <v>10392</v>
      </c>
      <c r="AC813" s="87" t="s">
        <v>111</v>
      </c>
      <c r="AD813" s="87" t="s">
        <v>105</v>
      </c>
      <c r="AE813" s="87" t="s">
        <v>106</v>
      </c>
      <c r="AF813" s="86" t="s">
        <v>8280</v>
      </c>
      <c r="AG813" s="87" t="s">
        <v>486</v>
      </c>
      <c r="AH813" s="87" t="s">
        <v>10392</v>
      </c>
      <c r="AI813" s="87" t="s">
        <v>111</v>
      </c>
      <c r="AJ813" s="87" t="s">
        <v>204</v>
      </c>
      <c r="AK813" s="88"/>
      <c r="AL813" s="83" t="s">
        <v>107</v>
      </c>
      <c r="AM813" s="89" t="s">
        <v>454</v>
      </c>
      <c r="AN813" s="90" t="s">
        <v>416</v>
      </c>
      <c r="AO813" s="91" t="s">
        <v>642</v>
      </c>
      <c r="AP813" s="90">
        <v>8.3333333333332096</v>
      </c>
      <c r="AQ813" s="92" t="s">
        <v>102</v>
      </c>
      <c r="AR813" s="93" t="s">
        <v>102</v>
      </c>
      <c r="AS813" s="93" t="s">
        <v>102</v>
      </c>
      <c r="AT813" s="93" t="s">
        <v>102</v>
      </c>
      <c r="AU813" s="210" t="s">
        <v>644</v>
      </c>
      <c r="AV813" s="93" t="s">
        <v>185</v>
      </c>
      <c r="AW813" s="94" t="s">
        <v>102</v>
      </c>
      <c r="AX813" s="93" t="s">
        <v>183</v>
      </c>
      <c r="AY813" s="95" t="s">
        <v>111</v>
      </c>
      <c r="AZ813" s="93" t="s">
        <v>102</v>
      </c>
      <c r="BA813" s="93" t="s">
        <v>102</v>
      </c>
      <c r="BB813" s="93" t="s">
        <v>102</v>
      </c>
      <c r="BC813" s="93" t="s">
        <v>102</v>
      </c>
      <c r="BD813" s="96" t="s">
        <v>102</v>
      </c>
      <c r="BE813" s="90">
        <v>-395.66666666666703</v>
      </c>
      <c r="BF813" s="93" t="s">
        <v>102</v>
      </c>
      <c r="BG813" s="93" t="s">
        <v>102</v>
      </c>
      <c r="BH813" s="93" t="s">
        <v>102</v>
      </c>
      <c r="BI813" s="93" t="s">
        <v>102</v>
      </c>
      <c r="BJ813" s="210" t="s">
        <v>642</v>
      </c>
      <c r="BK813" s="93" t="s">
        <v>192</v>
      </c>
      <c r="BL813" s="97" t="s">
        <v>102</v>
      </c>
      <c r="BM813" s="93" t="s">
        <v>183</v>
      </c>
      <c r="BN813" s="93" t="s">
        <v>106</v>
      </c>
      <c r="BO813" s="93" t="s">
        <v>102</v>
      </c>
      <c r="BP813" s="98" t="s">
        <v>102</v>
      </c>
      <c r="BQ813" s="93" t="s">
        <v>102</v>
      </c>
      <c r="BR813" s="93" t="s">
        <v>102</v>
      </c>
      <c r="BS813" s="93" t="s">
        <v>102</v>
      </c>
      <c r="BT813" s="99" t="s">
        <v>591</v>
      </c>
      <c r="BU813" s="100" t="s">
        <v>11988</v>
      </c>
      <c r="BV813" s="101" t="s">
        <v>471</v>
      </c>
      <c r="BW813" s="136"/>
      <c r="BX813" s="103" t="s">
        <v>565</v>
      </c>
      <c r="BY813" s="104" t="s">
        <v>190</v>
      </c>
      <c r="BZ813" s="136"/>
      <c r="CA813" s="83" t="s">
        <v>599</v>
      </c>
      <c r="CB813" s="106" t="s">
        <v>647</v>
      </c>
      <c r="CC813" s="106" t="s">
        <v>11989</v>
      </c>
      <c r="CD813" s="107"/>
      <c r="CE813" s="108" t="s">
        <v>107</v>
      </c>
      <c r="CF813" s="108" t="s">
        <v>107</v>
      </c>
      <c r="CG813" s="109"/>
      <c r="CH813" s="110" t="s">
        <v>107</v>
      </c>
      <c r="CI813" s="111"/>
      <c r="CJ813" s="112">
        <v>6710</v>
      </c>
      <c r="CK813" s="113">
        <v>86</v>
      </c>
      <c r="CL813" s="114" t="s">
        <v>134</v>
      </c>
      <c r="CM813" s="114" t="s">
        <v>108</v>
      </c>
      <c r="CN813" s="114"/>
      <c r="CO813" s="115" t="s">
        <v>102</v>
      </c>
      <c r="CP813" s="115" t="s">
        <v>102</v>
      </c>
      <c r="CQ813" s="115" t="s">
        <v>102</v>
      </c>
      <c r="CR813" s="115" t="s">
        <v>102</v>
      </c>
      <c r="CS813" s="116"/>
      <c r="CT813" s="117" t="s">
        <v>109</v>
      </c>
      <c r="CU813" s="117" t="s">
        <v>109</v>
      </c>
      <c r="CV813" s="83">
        <v>809</v>
      </c>
      <c r="CW813" s="83" t="s">
        <v>108</v>
      </c>
      <c r="CX813" s="83">
        <v>809</v>
      </c>
      <c r="CY813" s="83" t="s">
        <v>108</v>
      </c>
      <c r="CZ813" s="83">
        <v>7137</v>
      </c>
      <c r="DA813" s="83" t="s">
        <v>419</v>
      </c>
      <c r="DB813" s="83" t="s">
        <v>130</v>
      </c>
      <c r="DC813" s="83" t="s">
        <v>499</v>
      </c>
      <c r="DD813" s="83">
        <v>1858</v>
      </c>
      <c r="DE813" s="83" t="s">
        <v>444</v>
      </c>
      <c r="DF813" s="83" t="s">
        <v>130</v>
      </c>
      <c r="DG813" s="83" t="s">
        <v>499</v>
      </c>
      <c r="DH813" s="83"/>
      <c r="DI813" s="83">
        <v>0</v>
      </c>
      <c r="DJ813" s="83">
        <v>1</v>
      </c>
      <c r="DK813" s="83">
        <v>0</v>
      </c>
      <c r="DL813" s="83">
        <v>0</v>
      </c>
      <c r="DM813" s="83">
        <v>0</v>
      </c>
      <c r="DN813" s="83">
        <v>0</v>
      </c>
      <c r="DO813" s="83">
        <v>0</v>
      </c>
      <c r="DP813" s="83">
        <v>0</v>
      </c>
      <c r="DQ813" s="83">
        <v>0</v>
      </c>
      <c r="DR813" s="83">
        <v>0</v>
      </c>
      <c r="DS813" s="83">
        <v>0</v>
      </c>
      <c r="DT813" s="83">
        <v>3</v>
      </c>
      <c r="DU813" s="83">
        <v>3</v>
      </c>
      <c r="DV813" s="83">
        <v>0</v>
      </c>
      <c r="DW813" s="83">
        <v>0</v>
      </c>
      <c r="DX813" s="83">
        <v>3</v>
      </c>
      <c r="DY813" s="85">
        <v>44455</v>
      </c>
      <c r="DZ813" s="83" t="s">
        <v>4860</v>
      </c>
      <c r="EA813" s="83" t="s">
        <v>102</v>
      </c>
      <c r="EB813" s="83" t="s">
        <v>482</v>
      </c>
      <c r="EC813" s="83">
        <v>809</v>
      </c>
      <c r="ED813" s="83" t="s">
        <v>483</v>
      </c>
      <c r="EE813" s="83">
        <v>1</v>
      </c>
      <c r="EF813" s="83">
        <v>0</v>
      </c>
      <c r="EG813" s="83">
        <v>0</v>
      </c>
      <c r="EH813" s="83" t="s">
        <v>109</v>
      </c>
      <c r="EI813" s="83" t="s">
        <v>108</v>
      </c>
      <c r="EJ813" s="83" t="s">
        <v>583</v>
      </c>
      <c r="EK813" s="83">
        <v>0</v>
      </c>
      <c r="EL813" s="83">
        <v>0</v>
      </c>
      <c r="EM813" s="83">
        <v>1</v>
      </c>
      <c r="EN813" s="83" t="s">
        <v>497</v>
      </c>
      <c r="EO813" s="83"/>
      <c r="EP813" s="83" t="s">
        <v>436</v>
      </c>
      <c r="EQ813" s="136">
        <v>1</v>
      </c>
      <c r="ER813" s="136">
        <v>1</v>
      </c>
      <c r="ES813" s="136">
        <v>1</v>
      </c>
      <c r="ET813" s="136">
        <v>1</v>
      </c>
      <c r="EU813" s="215" t="s">
        <v>269</v>
      </c>
      <c r="EV813" s="136">
        <v>1</v>
      </c>
      <c r="EW813" s="136">
        <v>1</v>
      </c>
      <c r="EX813" s="136">
        <v>1</v>
      </c>
      <c r="EY813" s="136">
        <v>1</v>
      </c>
      <c r="EZ813" s="136">
        <v>1</v>
      </c>
      <c r="FP813" s="215" t="s">
        <v>592</v>
      </c>
      <c r="FQ813" s="136" t="b">
        <v>1</v>
      </c>
      <c r="FR813" s="136" t="b">
        <v>1</v>
      </c>
      <c r="FS813" s="136" t="b">
        <v>1</v>
      </c>
      <c r="FT813" s="136" t="b">
        <v>1</v>
      </c>
      <c r="FX813" s="215" t="s">
        <v>269</v>
      </c>
    </row>
    <row r="814" spans="1:180" ht="60" customHeight="1" x14ac:dyDescent="0.55000000000000004">
      <c r="A814" s="83" t="s">
        <v>130</v>
      </c>
      <c r="B814" s="83" t="s">
        <v>98</v>
      </c>
      <c r="C814" s="136">
        <v>298447</v>
      </c>
      <c r="D814" s="207" t="s">
        <v>629</v>
      </c>
      <c r="E814" s="208" t="s">
        <v>634</v>
      </c>
      <c r="F814" s="83" t="s">
        <v>108</v>
      </c>
      <c r="G814" s="85">
        <v>26341</v>
      </c>
      <c r="H814" s="83" t="s">
        <v>102</v>
      </c>
      <c r="I814" s="85">
        <v>34633</v>
      </c>
      <c r="J814" s="83" t="s">
        <v>228</v>
      </c>
      <c r="K814" s="216">
        <v>819405618613</v>
      </c>
      <c r="L814" s="83" t="s">
        <v>191</v>
      </c>
      <c r="M814" s="85">
        <v>43642</v>
      </c>
      <c r="N814" s="83">
        <v>-3351.6666666666702</v>
      </c>
      <c r="O814" s="83" t="s">
        <v>193</v>
      </c>
      <c r="P814" s="83" t="s">
        <v>181</v>
      </c>
      <c r="Q814" s="208" t="s">
        <v>8284</v>
      </c>
      <c r="R814" s="83" t="s">
        <v>102</v>
      </c>
      <c r="S814" s="83" t="s">
        <v>102</v>
      </c>
      <c r="T814" s="83" t="s">
        <v>131</v>
      </c>
      <c r="U814" s="83" t="s">
        <v>10393</v>
      </c>
      <c r="V814" s="83" t="s">
        <v>104</v>
      </c>
      <c r="W814" s="83" t="s">
        <v>105</v>
      </c>
      <c r="X814" s="86" t="s">
        <v>8284</v>
      </c>
      <c r="Y814" s="87" t="s">
        <v>102</v>
      </c>
      <c r="Z814" s="87" t="s">
        <v>102</v>
      </c>
      <c r="AA814" s="87" t="s">
        <v>131</v>
      </c>
      <c r="AB814" s="87" t="s">
        <v>10393</v>
      </c>
      <c r="AC814" s="87" t="s">
        <v>104</v>
      </c>
      <c r="AD814" s="87" t="s">
        <v>105</v>
      </c>
      <c r="AE814" s="87" t="s">
        <v>106</v>
      </c>
      <c r="AF814" s="86" t="s">
        <v>8284</v>
      </c>
      <c r="AG814" s="87" t="s">
        <v>177</v>
      </c>
      <c r="AH814" s="87" t="s">
        <v>10393</v>
      </c>
      <c r="AI814" s="87" t="s">
        <v>104</v>
      </c>
      <c r="AJ814" s="87" t="s">
        <v>204</v>
      </c>
      <c r="AK814" s="88"/>
      <c r="AL814" s="83" t="s">
        <v>107</v>
      </c>
      <c r="AM814" s="89" t="s">
        <v>454</v>
      </c>
      <c r="AN814" s="90" t="s">
        <v>416</v>
      </c>
      <c r="AO814" s="91" t="s">
        <v>643</v>
      </c>
      <c r="AP814" s="90">
        <v>8.3333333333332096</v>
      </c>
      <c r="AQ814" s="92" t="s">
        <v>102</v>
      </c>
      <c r="AR814" s="93" t="s">
        <v>102</v>
      </c>
      <c r="AS814" s="93" t="s">
        <v>102</v>
      </c>
      <c r="AT814" s="93" t="s">
        <v>102</v>
      </c>
      <c r="AU814" s="210" t="s">
        <v>645</v>
      </c>
      <c r="AV814" s="93" t="s">
        <v>185</v>
      </c>
      <c r="AW814" s="94" t="s">
        <v>102</v>
      </c>
      <c r="AX814" s="93" t="s">
        <v>105</v>
      </c>
      <c r="AY814" s="95" t="s">
        <v>104</v>
      </c>
      <c r="AZ814" s="93" t="s">
        <v>102</v>
      </c>
      <c r="BA814" s="93" t="s">
        <v>102</v>
      </c>
      <c r="BB814" s="93" t="s">
        <v>102</v>
      </c>
      <c r="BC814" s="93" t="s">
        <v>102</v>
      </c>
      <c r="BD814" s="96" t="s">
        <v>102</v>
      </c>
      <c r="BE814" s="90">
        <v>-396.16666666666703</v>
      </c>
      <c r="BF814" s="93" t="s">
        <v>102</v>
      </c>
      <c r="BG814" s="93" t="s">
        <v>102</v>
      </c>
      <c r="BH814" s="93" t="s">
        <v>102</v>
      </c>
      <c r="BI814" s="93" t="s">
        <v>102</v>
      </c>
      <c r="BJ814" s="210" t="s">
        <v>643</v>
      </c>
      <c r="BK814" s="93" t="s">
        <v>196</v>
      </c>
      <c r="BL814" s="97" t="s">
        <v>102</v>
      </c>
      <c r="BM814" s="93" t="s">
        <v>105</v>
      </c>
      <c r="BN814" s="93" t="s">
        <v>596</v>
      </c>
      <c r="BO814" s="93" t="s">
        <v>102</v>
      </c>
      <c r="BP814" s="98" t="s">
        <v>102</v>
      </c>
      <c r="BQ814" s="93" t="s">
        <v>102</v>
      </c>
      <c r="BR814" s="93" t="s">
        <v>102</v>
      </c>
      <c r="BS814" s="93" t="s">
        <v>102</v>
      </c>
      <c r="BT814" s="99" t="s">
        <v>591</v>
      </c>
      <c r="BU814" s="100" t="s">
        <v>11990</v>
      </c>
      <c r="BV814" s="101" t="s">
        <v>471</v>
      </c>
      <c r="BW814" s="136"/>
      <c r="BX814" s="103" t="s">
        <v>565</v>
      </c>
      <c r="BY814" s="104" t="s">
        <v>190</v>
      </c>
      <c r="BZ814" s="136"/>
      <c r="CA814" s="83" t="s">
        <v>599</v>
      </c>
      <c r="CB814" s="106" t="s">
        <v>647</v>
      </c>
      <c r="CC814" s="106" t="s">
        <v>11991</v>
      </c>
      <c r="CD814" s="107"/>
      <c r="CE814" s="108" t="s">
        <v>107</v>
      </c>
      <c r="CF814" s="108" t="s">
        <v>107</v>
      </c>
      <c r="CG814" s="109"/>
      <c r="CH814" s="110" t="s">
        <v>107</v>
      </c>
      <c r="CI814" s="111"/>
      <c r="CJ814" s="112">
        <v>6710</v>
      </c>
      <c r="CK814" s="113">
        <v>86</v>
      </c>
      <c r="CL814" s="114" t="s">
        <v>134</v>
      </c>
      <c r="CM814" s="114" t="s">
        <v>108</v>
      </c>
      <c r="CN814" s="114"/>
      <c r="CO814" s="115" t="s">
        <v>102</v>
      </c>
      <c r="CP814" s="115" t="s">
        <v>102</v>
      </c>
      <c r="CQ814" s="115" t="s">
        <v>102</v>
      </c>
      <c r="CR814" s="115" t="s">
        <v>102</v>
      </c>
      <c r="CS814" s="116"/>
      <c r="CT814" s="117" t="s">
        <v>109</v>
      </c>
      <c r="CU814" s="117" t="s">
        <v>109</v>
      </c>
      <c r="CV814" s="83">
        <v>810</v>
      </c>
      <c r="CW814" s="83" t="s">
        <v>108</v>
      </c>
      <c r="CX814" s="83">
        <v>810</v>
      </c>
      <c r="CY814" s="83" t="s">
        <v>108</v>
      </c>
      <c r="CZ814" s="83">
        <v>7138</v>
      </c>
      <c r="DA814" s="83" t="s">
        <v>419</v>
      </c>
      <c r="DB814" s="83" t="s">
        <v>130</v>
      </c>
      <c r="DC814" s="83" t="s">
        <v>499</v>
      </c>
      <c r="DD814" s="83">
        <v>1859</v>
      </c>
      <c r="DE814" s="83" t="s">
        <v>444</v>
      </c>
      <c r="DF814" s="83" t="s">
        <v>130</v>
      </c>
      <c r="DG814" s="83" t="s">
        <v>499</v>
      </c>
      <c r="DH814" s="83"/>
      <c r="DI814" s="83">
        <v>0</v>
      </c>
      <c r="DJ814" s="83">
        <v>1</v>
      </c>
      <c r="DK814" s="83">
        <v>0</v>
      </c>
      <c r="DL814" s="83">
        <v>0</v>
      </c>
      <c r="DM814" s="83">
        <v>0</v>
      </c>
      <c r="DN814" s="83">
        <v>0</v>
      </c>
      <c r="DO814" s="83">
        <v>0</v>
      </c>
      <c r="DP814" s="83">
        <v>0</v>
      </c>
      <c r="DQ814" s="83">
        <v>0</v>
      </c>
      <c r="DR814" s="83">
        <v>0</v>
      </c>
      <c r="DS814" s="83">
        <v>0</v>
      </c>
      <c r="DT814" s="83">
        <v>3</v>
      </c>
      <c r="DU814" s="83">
        <v>3</v>
      </c>
      <c r="DV814" s="83">
        <v>0</v>
      </c>
      <c r="DW814" s="83">
        <v>0</v>
      </c>
      <c r="DX814" s="83">
        <v>3</v>
      </c>
      <c r="DY814" s="85">
        <v>44456</v>
      </c>
      <c r="DZ814" s="83" t="s">
        <v>4861</v>
      </c>
      <c r="EA814" s="83" t="s">
        <v>102</v>
      </c>
      <c r="EB814" s="83" t="s">
        <v>482</v>
      </c>
      <c r="EC814" s="83">
        <v>810</v>
      </c>
      <c r="ED814" s="83" t="s">
        <v>483</v>
      </c>
      <c r="EE814" s="83">
        <v>1</v>
      </c>
      <c r="EF814" s="83">
        <v>0</v>
      </c>
      <c r="EG814" s="83">
        <v>0</v>
      </c>
      <c r="EH814" s="83" t="s">
        <v>109</v>
      </c>
      <c r="EI814" s="83" t="s">
        <v>108</v>
      </c>
      <c r="EJ814" s="83" t="s">
        <v>583</v>
      </c>
      <c r="EK814" s="83">
        <v>0</v>
      </c>
      <c r="EL814" s="83">
        <v>0</v>
      </c>
      <c r="EM814" s="83">
        <v>1</v>
      </c>
      <c r="EN814" s="83" t="s">
        <v>497</v>
      </c>
      <c r="EO814" s="83"/>
      <c r="EP814" s="83" t="s">
        <v>436</v>
      </c>
      <c r="EQ814" s="136">
        <v>1</v>
      </c>
      <c r="ER814" s="136">
        <v>1</v>
      </c>
      <c r="ES814" s="136">
        <v>1</v>
      </c>
      <c r="ET814" s="136">
        <v>1</v>
      </c>
      <c r="EU814" s="215" t="s">
        <v>269</v>
      </c>
      <c r="EV814" s="136">
        <v>1</v>
      </c>
      <c r="EW814" s="136">
        <v>1</v>
      </c>
      <c r="EX814" s="136">
        <v>1</v>
      </c>
      <c r="EY814" s="136">
        <v>1</v>
      </c>
      <c r="EZ814" s="136">
        <v>1</v>
      </c>
      <c r="FP814" s="215" t="s">
        <v>592</v>
      </c>
      <c r="FQ814" s="136" t="b">
        <v>1</v>
      </c>
      <c r="FR814" s="136" t="b">
        <v>1</v>
      </c>
      <c r="FS814" s="136" t="b">
        <v>1</v>
      </c>
      <c r="FT814" s="136" t="b">
        <v>1</v>
      </c>
      <c r="FX814" s="215" t="s">
        <v>269</v>
      </c>
    </row>
    <row r="815" spans="1:180" ht="60" customHeight="1" x14ac:dyDescent="0.55000000000000004">
      <c r="A815" s="83" t="s">
        <v>130</v>
      </c>
      <c r="B815" s="83" t="s">
        <v>98</v>
      </c>
      <c r="C815" s="136">
        <v>178189</v>
      </c>
      <c r="D815" s="207" t="s">
        <v>627</v>
      </c>
      <c r="E815" s="208" t="s">
        <v>630</v>
      </c>
      <c r="F815" s="83" t="s">
        <v>108</v>
      </c>
      <c r="G815" s="85">
        <v>20621</v>
      </c>
      <c r="H815" s="83" t="s">
        <v>102</v>
      </c>
      <c r="I815" s="85">
        <v>39794</v>
      </c>
      <c r="J815" s="83" t="s">
        <v>228</v>
      </c>
      <c r="K815" s="216">
        <v>601238517551</v>
      </c>
      <c r="L815" s="83" t="s">
        <v>191</v>
      </c>
      <c r="M815" s="85">
        <v>43631</v>
      </c>
      <c r="N815" s="83">
        <v>-3356.6666666666702</v>
      </c>
      <c r="O815" s="83" t="s">
        <v>180</v>
      </c>
      <c r="P815" s="83" t="s">
        <v>181</v>
      </c>
      <c r="Q815" s="208" t="s">
        <v>8288</v>
      </c>
      <c r="R815" s="83" t="s">
        <v>102</v>
      </c>
      <c r="S815" s="83" t="s">
        <v>102</v>
      </c>
      <c r="T815" s="83" t="s">
        <v>199</v>
      </c>
      <c r="U815" s="83" t="s">
        <v>10394</v>
      </c>
      <c r="V815" s="83" t="s">
        <v>104</v>
      </c>
      <c r="W815" s="83" t="s">
        <v>105</v>
      </c>
      <c r="X815" s="86" t="s">
        <v>8288</v>
      </c>
      <c r="Y815" s="87" t="s">
        <v>102</v>
      </c>
      <c r="Z815" s="87" t="s">
        <v>102</v>
      </c>
      <c r="AA815" s="87" t="s">
        <v>199</v>
      </c>
      <c r="AB815" s="87" t="s">
        <v>10394</v>
      </c>
      <c r="AC815" s="87" t="s">
        <v>104</v>
      </c>
      <c r="AD815" s="87" t="s">
        <v>105</v>
      </c>
      <c r="AE815" s="87" t="s">
        <v>106</v>
      </c>
      <c r="AF815" s="86" t="s">
        <v>8288</v>
      </c>
      <c r="AG815" s="87" t="s">
        <v>489</v>
      </c>
      <c r="AH815" s="87" t="s">
        <v>10395</v>
      </c>
      <c r="AI815" s="87" t="s">
        <v>104</v>
      </c>
      <c r="AJ815" s="87" t="s">
        <v>204</v>
      </c>
      <c r="AK815" s="88"/>
      <c r="AL815" s="83" t="s">
        <v>107</v>
      </c>
      <c r="AM815" s="89" t="s">
        <v>454</v>
      </c>
      <c r="AN815" s="90" t="s">
        <v>416</v>
      </c>
      <c r="AO815" s="91" t="s">
        <v>641</v>
      </c>
      <c r="AP815" s="90">
        <v>8.3333333333332096</v>
      </c>
      <c r="AQ815" s="92" t="s">
        <v>211</v>
      </c>
      <c r="AR815" s="93" t="s">
        <v>102</v>
      </c>
      <c r="AS815" s="93" t="s">
        <v>102</v>
      </c>
      <c r="AT815" s="93" t="s">
        <v>102</v>
      </c>
      <c r="AU815" s="210" t="s">
        <v>641</v>
      </c>
      <c r="AV815" s="93" t="s">
        <v>192</v>
      </c>
      <c r="AW815" s="94" t="s">
        <v>102</v>
      </c>
      <c r="AX815" s="93" t="s">
        <v>105</v>
      </c>
      <c r="AY815" s="95" t="s">
        <v>188</v>
      </c>
      <c r="AZ815" s="93" t="s">
        <v>102</v>
      </c>
      <c r="BA815" s="93" t="s">
        <v>10396</v>
      </c>
      <c r="BB815" s="93" t="s">
        <v>102</v>
      </c>
      <c r="BC815" s="93" t="s">
        <v>102</v>
      </c>
      <c r="BD815" s="96" t="s">
        <v>102</v>
      </c>
      <c r="BE815" s="90">
        <v>-396.66666666666703</v>
      </c>
      <c r="BF815" s="93" t="s">
        <v>211</v>
      </c>
      <c r="BG815" s="93" t="s">
        <v>102</v>
      </c>
      <c r="BH815" s="93" t="s">
        <v>102</v>
      </c>
      <c r="BI815" s="93" t="s">
        <v>102</v>
      </c>
      <c r="BJ815" s="210" t="s">
        <v>646</v>
      </c>
      <c r="BK815" s="93" t="s">
        <v>182</v>
      </c>
      <c r="BL815" s="97" t="s">
        <v>102</v>
      </c>
      <c r="BM815" s="93" t="s">
        <v>105</v>
      </c>
      <c r="BN815" s="93" t="s">
        <v>104</v>
      </c>
      <c r="BO815" s="93" t="s">
        <v>102</v>
      </c>
      <c r="BP815" s="98">
        <v>20180477</v>
      </c>
      <c r="BQ815" s="93" t="s">
        <v>102</v>
      </c>
      <c r="BR815" s="93" t="s">
        <v>102</v>
      </c>
      <c r="BS815" s="93" t="s">
        <v>102</v>
      </c>
      <c r="BT815" s="99" t="s">
        <v>591</v>
      </c>
      <c r="BU815" s="100" t="s">
        <v>11992</v>
      </c>
      <c r="BV815" s="101" t="s">
        <v>471</v>
      </c>
      <c r="BW815" s="136"/>
      <c r="BX815" s="103" t="s">
        <v>565</v>
      </c>
      <c r="BY815" s="104" t="s">
        <v>190</v>
      </c>
      <c r="BZ815" s="136"/>
      <c r="CA815" s="83" t="s">
        <v>599</v>
      </c>
      <c r="CB815" s="106" t="s">
        <v>647</v>
      </c>
      <c r="CC815" s="106" t="s">
        <v>11993</v>
      </c>
      <c r="CD815" s="107"/>
      <c r="CE815" s="108" t="s">
        <v>107</v>
      </c>
      <c r="CF815" s="108" t="s">
        <v>107</v>
      </c>
      <c r="CG815" s="109"/>
      <c r="CH815" s="110" t="s">
        <v>107</v>
      </c>
      <c r="CI815" s="111"/>
      <c r="CJ815" s="112">
        <v>6710</v>
      </c>
      <c r="CK815" s="113">
        <v>86</v>
      </c>
      <c r="CL815" s="114" t="s">
        <v>134</v>
      </c>
      <c r="CM815" s="114" t="s">
        <v>108</v>
      </c>
      <c r="CN815" s="114"/>
      <c r="CO815" s="115" t="s">
        <v>102</v>
      </c>
      <c r="CP815" s="115" t="s">
        <v>102</v>
      </c>
      <c r="CQ815" s="115" t="s">
        <v>102</v>
      </c>
      <c r="CR815" s="115" t="s">
        <v>102</v>
      </c>
      <c r="CS815" s="116"/>
      <c r="CT815" s="117" t="s">
        <v>109</v>
      </c>
      <c r="CU815" s="117" t="s">
        <v>109</v>
      </c>
      <c r="CV815" s="83">
        <v>811</v>
      </c>
      <c r="CW815" s="83" t="s">
        <v>108</v>
      </c>
      <c r="CX815" s="83">
        <v>811</v>
      </c>
      <c r="CY815" s="83" t="s">
        <v>108</v>
      </c>
      <c r="CZ815" s="83">
        <v>7139</v>
      </c>
      <c r="DA815" s="83" t="s">
        <v>419</v>
      </c>
      <c r="DB815" s="83" t="s">
        <v>130</v>
      </c>
      <c r="DC815" s="83" t="s">
        <v>499</v>
      </c>
      <c r="DD815" s="83">
        <v>1860</v>
      </c>
      <c r="DE815" s="83" t="s">
        <v>444</v>
      </c>
      <c r="DF815" s="83" t="s">
        <v>130</v>
      </c>
      <c r="DG815" s="83" t="s">
        <v>499</v>
      </c>
      <c r="DH815" s="83"/>
      <c r="DI815" s="83">
        <v>0</v>
      </c>
      <c r="DJ815" s="83">
        <v>1</v>
      </c>
      <c r="DK815" s="83">
        <v>0</v>
      </c>
      <c r="DL815" s="83">
        <v>0</v>
      </c>
      <c r="DM815" s="83">
        <v>0</v>
      </c>
      <c r="DN815" s="83">
        <v>0</v>
      </c>
      <c r="DO815" s="83">
        <v>0</v>
      </c>
      <c r="DP815" s="83">
        <v>0</v>
      </c>
      <c r="DQ815" s="83">
        <v>0</v>
      </c>
      <c r="DR815" s="83">
        <v>0</v>
      </c>
      <c r="DS815" s="83">
        <v>0</v>
      </c>
      <c r="DT815" s="83">
        <v>3</v>
      </c>
      <c r="DU815" s="83">
        <v>3</v>
      </c>
      <c r="DV815" s="83">
        <v>0</v>
      </c>
      <c r="DW815" s="83">
        <v>0</v>
      </c>
      <c r="DX815" s="83">
        <v>3</v>
      </c>
      <c r="DY815" s="85">
        <v>44457</v>
      </c>
      <c r="DZ815" s="83" t="s">
        <v>4862</v>
      </c>
      <c r="EA815" s="83" t="s">
        <v>102</v>
      </c>
      <c r="EB815" s="83" t="s">
        <v>482</v>
      </c>
      <c r="EC815" s="83">
        <v>811</v>
      </c>
      <c r="ED815" s="83" t="s">
        <v>483</v>
      </c>
      <c r="EE815" s="83">
        <v>1</v>
      </c>
      <c r="EF815" s="83">
        <v>0</v>
      </c>
      <c r="EG815" s="83">
        <v>0</v>
      </c>
      <c r="EH815" s="83" t="s">
        <v>109</v>
      </c>
      <c r="EI815" s="83" t="s">
        <v>108</v>
      </c>
      <c r="EJ815" s="83" t="s">
        <v>583</v>
      </c>
      <c r="EK815" s="83">
        <v>0</v>
      </c>
      <c r="EL815" s="83">
        <v>0</v>
      </c>
      <c r="EM815" s="83">
        <v>1</v>
      </c>
      <c r="EN815" s="83" t="s">
        <v>497</v>
      </c>
      <c r="EO815" s="83"/>
      <c r="EP815" s="83" t="s">
        <v>436</v>
      </c>
      <c r="EQ815" s="136">
        <v>1</v>
      </c>
      <c r="ER815" s="136">
        <v>1</v>
      </c>
      <c r="ES815" s="136">
        <v>1</v>
      </c>
      <c r="ET815" s="136">
        <v>1</v>
      </c>
      <c r="EU815" s="215" t="s">
        <v>269</v>
      </c>
      <c r="EV815" s="136">
        <v>1</v>
      </c>
      <c r="EW815" s="136">
        <v>1</v>
      </c>
      <c r="EX815" s="136">
        <v>1</v>
      </c>
      <c r="EY815" s="136">
        <v>1</v>
      </c>
      <c r="EZ815" s="136">
        <v>1</v>
      </c>
      <c r="FP815" s="215" t="s">
        <v>592</v>
      </c>
      <c r="FQ815" s="136" t="b">
        <v>1</v>
      </c>
      <c r="FR815" s="136" t="b">
        <v>1</v>
      </c>
      <c r="FS815" s="136" t="b">
        <v>1</v>
      </c>
      <c r="FT815" s="136" t="b">
        <v>1</v>
      </c>
      <c r="FX815" s="215" t="s">
        <v>269</v>
      </c>
    </row>
    <row r="816" spans="1:180" ht="60" customHeight="1" x14ac:dyDescent="0.55000000000000004">
      <c r="A816" s="83" t="s">
        <v>130</v>
      </c>
      <c r="B816" s="83" t="s">
        <v>98</v>
      </c>
      <c r="C816" s="136">
        <v>473878</v>
      </c>
      <c r="D816" s="207" t="s">
        <v>628</v>
      </c>
      <c r="E816" s="208" t="s">
        <v>633</v>
      </c>
      <c r="F816" s="83" t="s">
        <v>108</v>
      </c>
      <c r="G816" s="85">
        <v>22744</v>
      </c>
      <c r="H816" s="83" t="s">
        <v>102</v>
      </c>
      <c r="I816" s="85">
        <v>39772</v>
      </c>
      <c r="J816" s="83" t="s">
        <v>228</v>
      </c>
      <c r="K816" s="216">
        <v>875964185546</v>
      </c>
      <c r="L816" s="83" t="s">
        <v>191</v>
      </c>
      <c r="M816" s="85">
        <v>43619</v>
      </c>
      <c r="N816" s="83">
        <v>-3361.6666666666702</v>
      </c>
      <c r="O816" s="83" t="s">
        <v>193</v>
      </c>
      <c r="P816" s="83" t="s">
        <v>181</v>
      </c>
      <c r="Q816" s="208" t="s">
        <v>8292</v>
      </c>
      <c r="R816" s="83" t="s">
        <v>102</v>
      </c>
      <c r="S816" s="83" t="s">
        <v>102</v>
      </c>
      <c r="T816" s="83" t="s">
        <v>133</v>
      </c>
      <c r="U816" s="83" t="s">
        <v>10397</v>
      </c>
      <c r="V816" s="83" t="s">
        <v>111</v>
      </c>
      <c r="W816" s="83" t="s">
        <v>105</v>
      </c>
      <c r="X816" s="86" t="s">
        <v>8292</v>
      </c>
      <c r="Y816" s="87" t="s">
        <v>102</v>
      </c>
      <c r="Z816" s="87" t="s">
        <v>102</v>
      </c>
      <c r="AA816" s="87" t="s">
        <v>133</v>
      </c>
      <c r="AB816" s="87" t="s">
        <v>10397</v>
      </c>
      <c r="AC816" s="87" t="s">
        <v>111</v>
      </c>
      <c r="AD816" s="87" t="s">
        <v>105</v>
      </c>
      <c r="AE816" s="87" t="s">
        <v>106</v>
      </c>
      <c r="AF816" s="86" t="s">
        <v>8292</v>
      </c>
      <c r="AG816" s="87" t="s">
        <v>486</v>
      </c>
      <c r="AH816" s="87" t="s">
        <v>10397</v>
      </c>
      <c r="AI816" s="87" t="s">
        <v>111</v>
      </c>
      <c r="AJ816" s="87" t="s">
        <v>204</v>
      </c>
      <c r="AK816" s="88"/>
      <c r="AL816" s="83" t="s">
        <v>107</v>
      </c>
      <c r="AM816" s="89" t="s">
        <v>454</v>
      </c>
      <c r="AN816" s="90" t="s">
        <v>416</v>
      </c>
      <c r="AO816" s="91" t="s">
        <v>642</v>
      </c>
      <c r="AP816" s="90">
        <v>8.3333333333332096</v>
      </c>
      <c r="AQ816" s="92" t="s">
        <v>102</v>
      </c>
      <c r="AR816" s="93" t="s">
        <v>102</v>
      </c>
      <c r="AS816" s="93" t="s">
        <v>102</v>
      </c>
      <c r="AT816" s="93" t="s">
        <v>102</v>
      </c>
      <c r="AU816" s="210" t="s">
        <v>644</v>
      </c>
      <c r="AV816" s="93" t="s">
        <v>185</v>
      </c>
      <c r="AW816" s="94" t="s">
        <v>102</v>
      </c>
      <c r="AX816" s="93" t="s">
        <v>183</v>
      </c>
      <c r="AY816" s="95" t="s">
        <v>111</v>
      </c>
      <c r="AZ816" s="93" t="s">
        <v>102</v>
      </c>
      <c r="BA816" s="93" t="s">
        <v>102</v>
      </c>
      <c r="BB816" s="93" t="s">
        <v>102</v>
      </c>
      <c r="BC816" s="93" t="s">
        <v>102</v>
      </c>
      <c r="BD816" s="96" t="s">
        <v>102</v>
      </c>
      <c r="BE816" s="90">
        <v>-397.16666666666703</v>
      </c>
      <c r="BF816" s="93" t="s">
        <v>102</v>
      </c>
      <c r="BG816" s="93" t="s">
        <v>102</v>
      </c>
      <c r="BH816" s="93" t="s">
        <v>102</v>
      </c>
      <c r="BI816" s="93" t="s">
        <v>102</v>
      </c>
      <c r="BJ816" s="210" t="s">
        <v>642</v>
      </c>
      <c r="BK816" s="93" t="s">
        <v>192</v>
      </c>
      <c r="BL816" s="97" t="s">
        <v>102</v>
      </c>
      <c r="BM816" s="93" t="s">
        <v>183</v>
      </c>
      <c r="BN816" s="93" t="s">
        <v>106</v>
      </c>
      <c r="BO816" s="93" t="s">
        <v>102</v>
      </c>
      <c r="BP816" s="98" t="s">
        <v>102</v>
      </c>
      <c r="BQ816" s="93" t="s">
        <v>102</v>
      </c>
      <c r="BR816" s="93" t="s">
        <v>102</v>
      </c>
      <c r="BS816" s="93" t="s">
        <v>102</v>
      </c>
      <c r="BT816" s="99" t="s">
        <v>591</v>
      </c>
      <c r="BU816" s="100" t="s">
        <v>11994</v>
      </c>
      <c r="BV816" s="101" t="s">
        <v>471</v>
      </c>
      <c r="BW816" s="136"/>
      <c r="BX816" s="103" t="s">
        <v>565</v>
      </c>
      <c r="BY816" s="104" t="s">
        <v>190</v>
      </c>
      <c r="BZ816" s="136"/>
      <c r="CA816" s="83" t="s">
        <v>599</v>
      </c>
      <c r="CB816" s="106" t="s">
        <v>647</v>
      </c>
      <c r="CC816" s="106" t="s">
        <v>11995</v>
      </c>
      <c r="CD816" s="107"/>
      <c r="CE816" s="108" t="s">
        <v>107</v>
      </c>
      <c r="CF816" s="108" t="s">
        <v>107</v>
      </c>
      <c r="CG816" s="109"/>
      <c r="CH816" s="110" t="s">
        <v>107</v>
      </c>
      <c r="CI816" s="111"/>
      <c r="CJ816" s="112">
        <v>6710</v>
      </c>
      <c r="CK816" s="113">
        <v>86</v>
      </c>
      <c r="CL816" s="114" t="s">
        <v>134</v>
      </c>
      <c r="CM816" s="114" t="s">
        <v>108</v>
      </c>
      <c r="CN816" s="114"/>
      <c r="CO816" s="115" t="s">
        <v>102</v>
      </c>
      <c r="CP816" s="115" t="s">
        <v>102</v>
      </c>
      <c r="CQ816" s="115" t="s">
        <v>102</v>
      </c>
      <c r="CR816" s="115" t="s">
        <v>102</v>
      </c>
      <c r="CS816" s="116"/>
      <c r="CT816" s="117" t="s">
        <v>109</v>
      </c>
      <c r="CU816" s="117" t="s">
        <v>109</v>
      </c>
      <c r="CV816" s="83">
        <v>812</v>
      </c>
      <c r="CW816" s="83" t="s">
        <v>108</v>
      </c>
      <c r="CX816" s="83">
        <v>812</v>
      </c>
      <c r="CY816" s="83" t="s">
        <v>108</v>
      </c>
      <c r="CZ816" s="83">
        <v>7140</v>
      </c>
      <c r="DA816" s="83" t="s">
        <v>419</v>
      </c>
      <c r="DB816" s="83" t="s">
        <v>130</v>
      </c>
      <c r="DC816" s="83" t="s">
        <v>499</v>
      </c>
      <c r="DD816" s="83">
        <v>1861</v>
      </c>
      <c r="DE816" s="83" t="s">
        <v>444</v>
      </c>
      <c r="DF816" s="83" t="s">
        <v>130</v>
      </c>
      <c r="DG816" s="83" t="s">
        <v>499</v>
      </c>
      <c r="DH816" s="83"/>
      <c r="DI816" s="83">
        <v>0</v>
      </c>
      <c r="DJ816" s="83">
        <v>1</v>
      </c>
      <c r="DK816" s="83">
        <v>0</v>
      </c>
      <c r="DL816" s="83">
        <v>0</v>
      </c>
      <c r="DM816" s="83">
        <v>0</v>
      </c>
      <c r="DN816" s="83">
        <v>0</v>
      </c>
      <c r="DO816" s="83">
        <v>0</v>
      </c>
      <c r="DP816" s="83">
        <v>0</v>
      </c>
      <c r="DQ816" s="83">
        <v>0</v>
      </c>
      <c r="DR816" s="83">
        <v>0</v>
      </c>
      <c r="DS816" s="83">
        <v>0</v>
      </c>
      <c r="DT816" s="83">
        <v>3</v>
      </c>
      <c r="DU816" s="83">
        <v>3</v>
      </c>
      <c r="DV816" s="83">
        <v>0</v>
      </c>
      <c r="DW816" s="83">
        <v>0</v>
      </c>
      <c r="DX816" s="83">
        <v>3</v>
      </c>
      <c r="DY816" s="85">
        <v>44458</v>
      </c>
      <c r="DZ816" s="83" t="s">
        <v>4863</v>
      </c>
      <c r="EA816" s="83" t="s">
        <v>102</v>
      </c>
      <c r="EB816" s="83" t="s">
        <v>482</v>
      </c>
      <c r="EC816" s="83">
        <v>812</v>
      </c>
      <c r="ED816" s="83" t="s">
        <v>483</v>
      </c>
      <c r="EE816" s="83">
        <v>1</v>
      </c>
      <c r="EF816" s="83">
        <v>0</v>
      </c>
      <c r="EG816" s="83">
        <v>0</v>
      </c>
      <c r="EH816" s="83" t="s">
        <v>109</v>
      </c>
      <c r="EI816" s="83" t="s">
        <v>108</v>
      </c>
      <c r="EJ816" s="83" t="s">
        <v>583</v>
      </c>
      <c r="EK816" s="83">
        <v>0</v>
      </c>
      <c r="EL816" s="83">
        <v>0</v>
      </c>
      <c r="EM816" s="83">
        <v>1</v>
      </c>
      <c r="EN816" s="83" t="s">
        <v>497</v>
      </c>
      <c r="EO816" s="83"/>
      <c r="EP816" s="83" t="s">
        <v>436</v>
      </c>
      <c r="EQ816" s="136">
        <v>1</v>
      </c>
      <c r="ER816" s="136">
        <v>1</v>
      </c>
      <c r="ES816" s="136">
        <v>1</v>
      </c>
      <c r="ET816" s="136">
        <v>1</v>
      </c>
      <c r="EU816" s="215" t="s">
        <v>269</v>
      </c>
      <c r="EV816" s="136">
        <v>1</v>
      </c>
      <c r="EW816" s="136">
        <v>1</v>
      </c>
      <c r="EX816" s="136">
        <v>1</v>
      </c>
      <c r="EY816" s="136">
        <v>1</v>
      </c>
      <c r="EZ816" s="136">
        <v>1</v>
      </c>
      <c r="FP816" s="215" t="s">
        <v>592</v>
      </c>
      <c r="FQ816" s="136" t="b">
        <v>1</v>
      </c>
      <c r="FR816" s="136" t="b">
        <v>1</v>
      </c>
      <c r="FS816" s="136" t="b">
        <v>1</v>
      </c>
      <c r="FT816" s="136" t="b">
        <v>1</v>
      </c>
      <c r="FX816" s="215" t="s">
        <v>269</v>
      </c>
    </row>
    <row r="817" spans="1:180" ht="60" customHeight="1" x14ac:dyDescent="0.55000000000000004">
      <c r="A817" s="83" t="s">
        <v>130</v>
      </c>
      <c r="B817" s="83" t="s">
        <v>98</v>
      </c>
      <c r="C817" s="136">
        <v>429347</v>
      </c>
      <c r="D817" s="207" t="s">
        <v>629</v>
      </c>
      <c r="E817" s="208" t="s">
        <v>634</v>
      </c>
      <c r="F817" s="83" t="s">
        <v>108</v>
      </c>
      <c r="G817" s="85">
        <v>26341</v>
      </c>
      <c r="H817" s="83" t="s">
        <v>102</v>
      </c>
      <c r="I817" s="85">
        <v>34633</v>
      </c>
      <c r="J817" s="83" t="s">
        <v>228</v>
      </c>
      <c r="K817" s="216">
        <v>805075295142</v>
      </c>
      <c r="L817" s="83" t="s">
        <v>191</v>
      </c>
      <c r="M817" s="85">
        <v>43642</v>
      </c>
      <c r="N817" s="83">
        <v>-3366.6666666666702</v>
      </c>
      <c r="O817" s="83" t="s">
        <v>193</v>
      </c>
      <c r="P817" s="83" t="s">
        <v>181</v>
      </c>
      <c r="Q817" s="208" t="s">
        <v>8296</v>
      </c>
      <c r="R817" s="83" t="s">
        <v>102</v>
      </c>
      <c r="S817" s="83" t="s">
        <v>102</v>
      </c>
      <c r="T817" s="83" t="s">
        <v>131</v>
      </c>
      <c r="U817" s="83" t="s">
        <v>10398</v>
      </c>
      <c r="V817" s="83" t="s">
        <v>104</v>
      </c>
      <c r="W817" s="83" t="s">
        <v>105</v>
      </c>
      <c r="X817" s="86" t="s">
        <v>8296</v>
      </c>
      <c r="Y817" s="87" t="s">
        <v>102</v>
      </c>
      <c r="Z817" s="87" t="s">
        <v>102</v>
      </c>
      <c r="AA817" s="87" t="s">
        <v>131</v>
      </c>
      <c r="AB817" s="87" t="s">
        <v>10398</v>
      </c>
      <c r="AC817" s="87" t="s">
        <v>104</v>
      </c>
      <c r="AD817" s="87" t="s">
        <v>105</v>
      </c>
      <c r="AE817" s="87" t="s">
        <v>106</v>
      </c>
      <c r="AF817" s="86" t="s">
        <v>8296</v>
      </c>
      <c r="AG817" s="87" t="s">
        <v>177</v>
      </c>
      <c r="AH817" s="87" t="s">
        <v>10398</v>
      </c>
      <c r="AI817" s="87" t="s">
        <v>104</v>
      </c>
      <c r="AJ817" s="87" t="s">
        <v>204</v>
      </c>
      <c r="AK817" s="88"/>
      <c r="AL817" s="83" t="s">
        <v>107</v>
      </c>
      <c r="AM817" s="89" t="s">
        <v>454</v>
      </c>
      <c r="AN817" s="90" t="s">
        <v>416</v>
      </c>
      <c r="AO817" s="91" t="s">
        <v>643</v>
      </c>
      <c r="AP817" s="90">
        <v>8.3333333333332096</v>
      </c>
      <c r="AQ817" s="92" t="s">
        <v>102</v>
      </c>
      <c r="AR817" s="93" t="s">
        <v>102</v>
      </c>
      <c r="AS817" s="93" t="s">
        <v>102</v>
      </c>
      <c r="AT817" s="93" t="s">
        <v>102</v>
      </c>
      <c r="AU817" s="210" t="s">
        <v>645</v>
      </c>
      <c r="AV817" s="93" t="s">
        <v>185</v>
      </c>
      <c r="AW817" s="94" t="s">
        <v>102</v>
      </c>
      <c r="AX817" s="93" t="s">
        <v>105</v>
      </c>
      <c r="AY817" s="95" t="s">
        <v>104</v>
      </c>
      <c r="AZ817" s="93" t="s">
        <v>102</v>
      </c>
      <c r="BA817" s="93" t="s">
        <v>102</v>
      </c>
      <c r="BB817" s="93" t="s">
        <v>102</v>
      </c>
      <c r="BC817" s="93" t="s">
        <v>102</v>
      </c>
      <c r="BD817" s="96" t="s">
        <v>102</v>
      </c>
      <c r="BE817" s="90">
        <v>-397.66666666666703</v>
      </c>
      <c r="BF817" s="93" t="s">
        <v>102</v>
      </c>
      <c r="BG817" s="93" t="s">
        <v>102</v>
      </c>
      <c r="BH817" s="93" t="s">
        <v>102</v>
      </c>
      <c r="BI817" s="93" t="s">
        <v>102</v>
      </c>
      <c r="BJ817" s="210" t="s">
        <v>643</v>
      </c>
      <c r="BK817" s="93" t="s">
        <v>196</v>
      </c>
      <c r="BL817" s="97" t="s">
        <v>102</v>
      </c>
      <c r="BM817" s="93" t="s">
        <v>105</v>
      </c>
      <c r="BN817" s="93" t="s">
        <v>596</v>
      </c>
      <c r="BO817" s="93" t="s">
        <v>102</v>
      </c>
      <c r="BP817" s="98" t="s">
        <v>102</v>
      </c>
      <c r="BQ817" s="93" t="s">
        <v>102</v>
      </c>
      <c r="BR817" s="93" t="s">
        <v>102</v>
      </c>
      <c r="BS817" s="93" t="s">
        <v>102</v>
      </c>
      <c r="BT817" s="99" t="s">
        <v>591</v>
      </c>
      <c r="BU817" s="100" t="s">
        <v>11996</v>
      </c>
      <c r="BV817" s="101" t="s">
        <v>471</v>
      </c>
      <c r="BW817" s="136"/>
      <c r="BX817" s="103" t="s">
        <v>565</v>
      </c>
      <c r="BY817" s="104" t="s">
        <v>190</v>
      </c>
      <c r="BZ817" s="136"/>
      <c r="CA817" s="83" t="s">
        <v>599</v>
      </c>
      <c r="CB817" s="106" t="s">
        <v>647</v>
      </c>
      <c r="CC817" s="106" t="s">
        <v>11997</v>
      </c>
      <c r="CD817" s="107"/>
      <c r="CE817" s="108" t="s">
        <v>107</v>
      </c>
      <c r="CF817" s="108" t="s">
        <v>107</v>
      </c>
      <c r="CG817" s="109"/>
      <c r="CH817" s="110" t="s">
        <v>107</v>
      </c>
      <c r="CI817" s="111"/>
      <c r="CJ817" s="112">
        <v>6710</v>
      </c>
      <c r="CK817" s="113">
        <v>86</v>
      </c>
      <c r="CL817" s="114" t="s">
        <v>134</v>
      </c>
      <c r="CM817" s="114" t="s">
        <v>108</v>
      </c>
      <c r="CN817" s="114"/>
      <c r="CO817" s="115" t="s">
        <v>102</v>
      </c>
      <c r="CP817" s="115" t="s">
        <v>102</v>
      </c>
      <c r="CQ817" s="115" t="s">
        <v>102</v>
      </c>
      <c r="CR817" s="115" t="s">
        <v>102</v>
      </c>
      <c r="CS817" s="116"/>
      <c r="CT817" s="117" t="s">
        <v>109</v>
      </c>
      <c r="CU817" s="117" t="s">
        <v>109</v>
      </c>
      <c r="CV817" s="83">
        <v>813</v>
      </c>
      <c r="CW817" s="83" t="s">
        <v>108</v>
      </c>
      <c r="CX817" s="83">
        <v>813</v>
      </c>
      <c r="CY817" s="83" t="s">
        <v>108</v>
      </c>
      <c r="CZ817" s="83">
        <v>7141</v>
      </c>
      <c r="DA817" s="83" t="s">
        <v>419</v>
      </c>
      <c r="DB817" s="83" t="s">
        <v>130</v>
      </c>
      <c r="DC817" s="83" t="s">
        <v>499</v>
      </c>
      <c r="DD817" s="83">
        <v>1862</v>
      </c>
      <c r="DE817" s="83" t="s">
        <v>444</v>
      </c>
      <c r="DF817" s="83" t="s">
        <v>130</v>
      </c>
      <c r="DG817" s="83" t="s">
        <v>499</v>
      </c>
      <c r="DH817" s="83"/>
      <c r="DI817" s="83">
        <v>0</v>
      </c>
      <c r="DJ817" s="83">
        <v>1</v>
      </c>
      <c r="DK817" s="83">
        <v>0</v>
      </c>
      <c r="DL817" s="83">
        <v>0</v>
      </c>
      <c r="DM817" s="83">
        <v>0</v>
      </c>
      <c r="DN817" s="83">
        <v>0</v>
      </c>
      <c r="DO817" s="83">
        <v>0</v>
      </c>
      <c r="DP817" s="83">
        <v>0</v>
      </c>
      <c r="DQ817" s="83">
        <v>0</v>
      </c>
      <c r="DR817" s="83">
        <v>0</v>
      </c>
      <c r="DS817" s="83">
        <v>0</v>
      </c>
      <c r="DT817" s="83">
        <v>3</v>
      </c>
      <c r="DU817" s="83">
        <v>3</v>
      </c>
      <c r="DV817" s="83">
        <v>0</v>
      </c>
      <c r="DW817" s="83">
        <v>0</v>
      </c>
      <c r="DX817" s="83">
        <v>3</v>
      </c>
      <c r="DY817" s="85">
        <v>44459</v>
      </c>
      <c r="DZ817" s="83" t="s">
        <v>4864</v>
      </c>
      <c r="EA817" s="83" t="s">
        <v>102</v>
      </c>
      <c r="EB817" s="83" t="s">
        <v>482</v>
      </c>
      <c r="EC817" s="83">
        <v>813</v>
      </c>
      <c r="ED817" s="83" t="s">
        <v>483</v>
      </c>
      <c r="EE817" s="83">
        <v>1</v>
      </c>
      <c r="EF817" s="83">
        <v>0</v>
      </c>
      <c r="EG817" s="83">
        <v>0</v>
      </c>
      <c r="EH817" s="83" t="s">
        <v>109</v>
      </c>
      <c r="EI817" s="83" t="s">
        <v>108</v>
      </c>
      <c r="EJ817" s="83" t="s">
        <v>583</v>
      </c>
      <c r="EK817" s="83">
        <v>0</v>
      </c>
      <c r="EL817" s="83">
        <v>0</v>
      </c>
      <c r="EM817" s="83">
        <v>1</v>
      </c>
      <c r="EN817" s="83" t="s">
        <v>497</v>
      </c>
      <c r="EO817" s="83"/>
      <c r="EP817" s="83" t="s">
        <v>436</v>
      </c>
      <c r="EQ817" s="136">
        <v>1</v>
      </c>
      <c r="ER817" s="136">
        <v>1</v>
      </c>
      <c r="ES817" s="136">
        <v>1</v>
      </c>
      <c r="ET817" s="136">
        <v>1</v>
      </c>
      <c r="EU817" s="215" t="s">
        <v>269</v>
      </c>
      <c r="EV817" s="136">
        <v>1</v>
      </c>
      <c r="EW817" s="136">
        <v>1</v>
      </c>
      <c r="EX817" s="136">
        <v>1</v>
      </c>
      <c r="EY817" s="136">
        <v>1</v>
      </c>
      <c r="EZ817" s="136">
        <v>1</v>
      </c>
      <c r="FP817" s="215" t="s">
        <v>592</v>
      </c>
      <c r="FQ817" s="136" t="b">
        <v>1</v>
      </c>
      <c r="FR817" s="136" t="b">
        <v>1</v>
      </c>
      <c r="FS817" s="136" t="b">
        <v>1</v>
      </c>
      <c r="FT817" s="136" t="b">
        <v>1</v>
      </c>
      <c r="FX817" s="215" t="s">
        <v>269</v>
      </c>
    </row>
    <row r="818" spans="1:180" ht="60" customHeight="1" x14ac:dyDescent="0.55000000000000004">
      <c r="A818" s="83" t="s">
        <v>130</v>
      </c>
      <c r="B818" s="83" t="s">
        <v>98</v>
      </c>
      <c r="C818" s="136">
        <v>174520</v>
      </c>
      <c r="D818" s="207" t="s">
        <v>627</v>
      </c>
      <c r="E818" s="208" t="s">
        <v>630</v>
      </c>
      <c r="F818" s="83" t="s">
        <v>108</v>
      </c>
      <c r="G818" s="85">
        <v>20621</v>
      </c>
      <c r="H818" s="83" t="s">
        <v>102</v>
      </c>
      <c r="I818" s="85">
        <v>39794</v>
      </c>
      <c r="J818" s="83" t="s">
        <v>228</v>
      </c>
      <c r="K818" s="216">
        <v>732688867264</v>
      </c>
      <c r="L818" s="83" t="s">
        <v>191</v>
      </c>
      <c r="M818" s="85">
        <v>43631</v>
      </c>
      <c r="N818" s="83">
        <v>-3371.6666666666702</v>
      </c>
      <c r="O818" s="83" t="s">
        <v>180</v>
      </c>
      <c r="P818" s="83" t="s">
        <v>181</v>
      </c>
      <c r="Q818" s="208" t="s">
        <v>8300</v>
      </c>
      <c r="R818" s="83" t="s">
        <v>102</v>
      </c>
      <c r="S818" s="83" t="s">
        <v>102</v>
      </c>
      <c r="T818" s="83" t="s">
        <v>199</v>
      </c>
      <c r="U818" s="83" t="s">
        <v>10399</v>
      </c>
      <c r="V818" s="83" t="s">
        <v>104</v>
      </c>
      <c r="W818" s="83" t="s">
        <v>105</v>
      </c>
      <c r="X818" s="86" t="s">
        <v>8300</v>
      </c>
      <c r="Y818" s="87" t="s">
        <v>102</v>
      </c>
      <c r="Z818" s="87" t="s">
        <v>102</v>
      </c>
      <c r="AA818" s="87" t="s">
        <v>199</v>
      </c>
      <c r="AB818" s="87" t="s">
        <v>10399</v>
      </c>
      <c r="AC818" s="87" t="s">
        <v>104</v>
      </c>
      <c r="AD818" s="87" t="s">
        <v>105</v>
      </c>
      <c r="AE818" s="87" t="s">
        <v>106</v>
      </c>
      <c r="AF818" s="86" t="s">
        <v>8300</v>
      </c>
      <c r="AG818" s="87" t="s">
        <v>489</v>
      </c>
      <c r="AH818" s="87" t="s">
        <v>10400</v>
      </c>
      <c r="AI818" s="87" t="s">
        <v>104</v>
      </c>
      <c r="AJ818" s="87" t="s">
        <v>204</v>
      </c>
      <c r="AK818" s="88"/>
      <c r="AL818" s="83" t="s">
        <v>107</v>
      </c>
      <c r="AM818" s="89" t="s">
        <v>454</v>
      </c>
      <c r="AN818" s="90" t="s">
        <v>416</v>
      </c>
      <c r="AO818" s="91" t="s">
        <v>641</v>
      </c>
      <c r="AP818" s="90">
        <v>8.3333333333332096</v>
      </c>
      <c r="AQ818" s="92" t="s">
        <v>211</v>
      </c>
      <c r="AR818" s="93" t="s">
        <v>102</v>
      </c>
      <c r="AS818" s="93" t="s">
        <v>102</v>
      </c>
      <c r="AT818" s="93" t="s">
        <v>102</v>
      </c>
      <c r="AU818" s="210" t="s">
        <v>641</v>
      </c>
      <c r="AV818" s="93" t="s">
        <v>192</v>
      </c>
      <c r="AW818" s="94" t="s">
        <v>102</v>
      </c>
      <c r="AX818" s="93" t="s">
        <v>105</v>
      </c>
      <c r="AY818" s="95" t="s">
        <v>188</v>
      </c>
      <c r="AZ818" s="93" t="s">
        <v>102</v>
      </c>
      <c r="BA818" s="93" t="s">
        <v>10401</v>
      </c>
      <c r="BB818" s="93" t="s">
        <v>102</v>
      </c>
      <c r="BC818" s="93" t="s">
        <v>102</v>
      </c>
      <c r="BD818" s="96" t="s">
        <v>102</v>
      </c>
      <c r="BE818" s="90">
        <v>-398.16666666666703</v>
      </c>
      <c r="BF818" s="93" t="s">
        <v>211</v>
      </c>
      <c r="BG818" s="93" t="s">
        <v>102</v>
      </c>
      <c r="BH818" s="93" t="s">
        <v>102</v>
      </c>
      <c r="BI818" s="93" t="s">
        <v>102</v>
      </c>
      <c r="BJ818" s="210" t="s">
        <v>646</v>
      </c>
      <c r="BK818" s="93" t="s">
        <v>182</v>
      </c>
      <c r="BL818" s="97" t="s">
        <v>102</v>
      </c>
      <c r="BM818" s="93" t="s">
        <v>105</v>
      </c>
      <c r="BN818" s="93" t="s">
        <v>104</v>
      </c>
      <c r="BO818" s="93" t="s">
        <v>102</v>
      </c>
      <c r="BP818" s="98">
        <v>20180478</v>
      </c>
      <c r="BQ818" s="93" t="s">
        <v>102</v>
      </c>
      <c r="BR818" s="93" t="s">
        <v>102</v>
      </c>
      <c r="BS818" s="93" t="s">
        <v>102</v>
      </c>
      <c r="BT818" s="99" t="s">
        <v>591</v>
      </c>
      <c r="BU818" s="100" t="s">
        <v>11998</v>
      </c>
      <c r="BV818" s="101" t="s">
        <v>471</v>
      </c>
      <c r="BW818" s="136"/>
      <c r="BX818" s="103" t="s">
        <v>565</v>
      </c>
      <c r="BY818" s="104" t="s">
        <v>190</v>
      </c>
      <c r="BZ818" s="136"/>
      <c r="CA818" s="83" t="s">
        <v>599</v>
      </c>
      <c r="CB818" s="106" t="s">
        <v>647</v>
      </c>
      <c r="CC818" s="106" t="s">
        <v>11999</v>
      </c>
      <c r="CD818" s="107"/>
      <c r="CE818" s="108" t="s">
        <v>107</v>
      </c>
      <c r="CF818" s="108" t="s">
        <v>107</v>
      </c>
      <c r="CG818" s="109"/>
      <c r="CH818" s="110" t="s">
        <v>107</v>
      </c>
      <c r="CI818" s="111"/>
      <c r="CJ818" s="112">
        <v>6710</v>
      </c>
      <c r="CK818" s="113">
        <v>86</v>
      </c>
      <c r="CL818" s="114" t="s">
        <v>134</v>
      </c>
      <c r="CM818" s="114" t="s">
        <v>108</v>
      </c>
      <c r="CN818" s="114"/>
      <c r="CO818" s="115" t="s">
        <v>102</v>
      </c>
      <c r="CP818" s="115" t="s">
        <v>102</v>
      </c>
      <c r="CQ818" s="115" t="s">
        <v>102</v>
      </c>
      <c r="CR818" s="115" t="s">
        <v>102</v>
      </c>
      <c r="CS818" s="116"/>
      <c r="CT818" s="117" t="s">
        <v>109</v>
      </c>
      <c r="CU818" s="117" t="s">
        <v>109</v>
      </c>
      <c r="CV818" s="83">
        <v>814</v>
      </c>
      <c r="CW818" s="83" t="s">
        <v>108</v>
      </c>
      <c r="CX818" s="83">
        <v>814</v>
      </c>
      <c r="CY818" s="83" t="s">
        <v>108</v>
      </c>
      <c r="CZ818" s="83">
        <v>7142</v>
      </c>
      <c r="DA818" s="83" t="s">
        <v>419</v>
      </c>
      <c r="DB818" s="83" t="s">
        <v>130</v>
      </c>
      <c r="DC818" s="83" t="s">
        <v>499</v>
      </c>
      <c r="DD818" s="83">
        <v>1863</v>
      </c>
      <c r="DE818" s="83" t="s">
        <v>444</v>
      </c>
      <c r="DF818" s="83" t="s">
        <v>130</v>
      </c>
      <c r="DG818" s="83" t="s">
        <v>499</v>
      </c>
      <c r="DH818" s="83"/>
      <c r="DI818" s="83">
        <v>0</v>
      </c>
      <c r="DJ818" s="83">
        <v>1</v>
      </c>
      <c r="DK818" s="83">
        <v>0</v>
      </c>
      <c r="DL818" s="83">
        <v>0</v>
      </c>
      <c r="DM818" s="83">
        <v>0</v>
      </c>
      <c r="DN818" s="83">
        <v>0</v>
      </c>
      <c r="DO818" s="83">
        <v>0</v>
      </c>
      <c r="DP818" s="83">
        <v>0</v>
      </c>
      <c r="DQ818" s="83">
        <v>0</v>
      </c>
      <c r="DR818" s="83">
        <v>0</v>
      </c>
      <c r="DS818" s="83">
        <v>0</v>
      </c>
      <c r="DT818" s="83">
        <v>3</v>
      </c>
      <c r="DU818" s="83">
        <v>3</v>
      </c>
      <c r="DV818" s="83">
        <v>0</v>
      </c>
      <c r="DW818" s="83">
        <v>0</v>
      </c>
      <c r="DX818" s="83">
        <v>3</v>
      </c>
      <c r="DY818" s="85">
        <v>44460</v>
      </c>
      <c r="DZ818" s="83" t="s">
        <v>4865</v>
      </c>
      <c r="EA818" s="83" t="s">
        <v>102</v>
      </c>
      <c r="EB818" s="83" t="s">
        <v>482</v>
      </c>
      <c r="EC818" s="83">
        <v>814</v>
      </c>
      <c r="ED818" s="83" t="s">
        <v>483</v>
      </c>
      <c r="EE818" s="83">
        <v>1</v>
      </c>
      <c r="EF818" s="83">
        <v>0</v>
      </c>
      <c r="EG818" s="83">
        <v>0</v>
      </c>
      <c r="EH818" s="83" t="s">
        <v>109</v>
      </c>
      <c r="EI818" s="83" t="s">
        <v>108</v>
      </c>
      <c r="EJ818" s="83" t="s">
        <v>583</v>
      </c>
      <c r="EK818" s="83">
        <v>0</v>
      </c>
      <c r="EL818" s="83">
        <v>0</v>
      </c>
      <c r="EM818" s="83">
        <v>1</v>
      </c>
      <c r="EN818" s="83" t="s">
        <v>497</v>
      </c>
      <c r="EO818" s="83"/>
      <c r="EP818" s="83" t="s">
        <v>436</v>
      </c>
      <c r="EQ818" s="136">
        <v>1</v>
      </c>
      <c r="ER818" s="136">
        <v>1</v>
      </c>
      <c r="ES818" s="136">
        <v>1</v>
      </c>
      <c r="ET818" s="136">
        <v>1</v>
      </c>
      <c r="EU818" s="215" t="s">
        <v>269</v>
      </c>
      <c r="EV818" s="136">
        <v>1</v>
      </c>
      <c r="EW818" s="136">
        <v>1</v>
      </c>
      <c r="EX818" s="136">
        <v>1</v>
      </c>
      <c r="EY818" s="136">
        <v>1</v>
      </c>
      <c r="EZ818" s="136">
        <v>1</v>
      </c>
      <c r="FP818" s="215" t="s">
        <v>592</v>
      </c>
      <c r="FQ818" s="136" t="b">
        <v>1</v>
      </c>
      <c r="FR818" s="136" t="b">
        <v>1</v>
      </c>
      <c r="FS818" s="136" t="b">
        <v>1</v>
      </c>
      <c r="FT818" s="136" t="b">
        <v>1</v>
      </c>
      <c r="FX818" s="215" t="s">
        <v>269</v>
      </c>
    </row>
    <row r="819" spans="1:180" ht="60" customHeight="1" x14ac:dyDescent="0.55000000000000004">
      <c r="A819" s="83" t="s">
        <v>130</v>
      </c>
      <c r="B819" s="83" t="s">
        <v>98</v>
      </c>
      <c r="C819" s="136">
        <v>862977</v>
      </c>
      <c r="D819" s="207" t="s">
        <v>628</v>
      </c>
      <c r="E819" s="208" t="s">
        <v>633</v>
      </c>
      <c r="F819" s="83" t="s">
        <v>108</v>
      </c>
      <c r="G819" s="85">
        <v>22744</v>
      </c>
      <c r="H819" s="83" t="s">
        <v>102</v>
      </c>
      <c r="I819" s="85">
        <v>39772</v>
      </c>
      <c r="J819" s="83" t="s">
        <v>228</v>
      </c>
      <c r="K819" s="216">
        <v>146468894419</v>
      </c>
      <c r="L819" s="83" t="s">
        <v>191</v>
      </c>
      <c r="M819" s="85">
        <v>43619</v>
      </c>
      <c r="N819" s="83">
        <v>-3376.6666666666702</v>
      </c>
      <c r="O819" s="83" t="s">
        <v>193</v>
      </c>
      <c r="P819" s="83" t="s">
        <v>181</v>
      </c>
      <c r="Q819" s="208" t="s">
        <v>8304</v>
      </c>
      <c r="R819" s="83" t="s">
        <v>102</v>
      </c>
      <c r="S819" s="83" t="s">
        <v>102</v>
      </c>
      <c r="T819" s="83" t="s">
        <v>133</v>
      </c>
      <c r="U819" s="83" t="s">
        <v>10402</v>
      </c>
      <c r="V819" s="83" t="s">
        <v>111</v>
      </c>
      <c r="W819" s="83" t="s">
        <v>105</v>
      </c>
      <c r="X819" s="86" t="s">
        <v>8304</v>
      </c>
      <c r="Y819" s="87" t="s">
        <v>102</v>
      </c>
      <c r="Z819" s="87" t="s">
        <v>102</v>
      </c>
      <c r="AA819" s="87" t="s">
        <v>133</v>
      </c>
      <c r="AB819" s="87" t="s">
        <v>10402</v>
      </c>
      <c r="AC819" s="87" t="s">
        <v>111</v>
      </c>
      <c r="AD819" s="87" t="s">
        <v>105</v>
      </c>
      <c r="AE819" s="87" t="s">
        <v>106</v>
      </c>
      <c r="AF819" s="86" t="s">
        <v>8304</v>
      </c>
      <c r="AG819" s="87" t="s">
        <v>486</v>
      </c>
      <c r="AH819" s="87" t="s">
        <v>10402</v>
      </c>
      <c r="AI819" s="87" t="s">
        <v>111</v>
      </c>
      <c r="AJ819" s="87" t="s">
        <v>204</v>
      </c>
      <c r="AK819" s="88"/>
      <c r="AL819" s="83" t="s">
        <v>107</v>
      </c>
      <c r="AM819" s="89" t="s">
        <v>454</v>
      </c>
      <c r="AN819" s="90" t="s">
        <v>416</v>
      </c>
      <c r="AO819" s="91" t="s">
        <v>642</v>
      </c>
      <c r="AP819" s="90">
        <v>8.3333333333332096</v>
      </c>
      <c r="AQ819" s="92" t="s">
        <v>102</v>
      </c>
      <c r="AR819" s="93" t="s">
        <v>102</v>
      </c>
      <c r="AS819" s="93" t="s">
        <v>102</v>
      </c>
      <c r="AT819" s="93" t="s">
        <v>102</v>
      </c>
      <c r="AU819" s="210" t="s">
        <v>644</v>
      </c>
      <c r="AV819" s="93" t="s">
        <v>185</v>
      </c>
      <c r="AW819" s="94" t="s">
        <v>102</v>
      </c>
      <c r="AX819" s="93" t="s">
        <v>183</v>
      </c>
      <c r="AY819" s="95" t="s">
        <v>111</v>
      </c>
      <c r="AZ819" s="93" t="s">
        <v>102</v>
      </c>
      <c r="BA819" s="93" t="s">
        <v>102</v>
      </c>
      <c r="BB819" s="93" t="s">
        <v>102</v>
      </c>
      <c r="BC819" s="93" t="s">
        <v>102</v>
      </c>
      <c r="BD819" s="96" t="s">
        <v>102</v>
      </c>
      <c r="BE819" s="90">
        <v>-398.66666666666703</v>
      </c>
      <c r="BF819" s="93" t="s">
        <v>102</v>
      </c>
      <c r="BG819" s="93" t="s">
        <v>102</v>
      </c>
      <c r="BH819" s="93" t="s">
        <v>102</v>
      </c>
      <c r="BI819" s="93" t="s">
        <v>102</v>
      </c>
      <c r="BJ819" s="210" t="s">
        <v>642</v>
      </c>
      <c r="BK819" s="93" t="s">
        <v>192</v>
      </c>
      <c r="BL819" s="97" t="s">
        <v>102</v>
      </c>
      <c r="BM819" s="93" t="s">
        <v>183</v>
      </c>
      <c r="BN819" s="93" t="s">
        <v>106</v>
      </c>
      <c r="BO819" s="93" t="s">
        <v>102</v>
      </c>
      <c r="BP819" s="98" t="s">
        <v>102</v>
      </c>
      <c r="BQ819" s="93" t="s">
        <v>102</v>
      </c>
      <c r="BR819" s="93" t="s">
        <v>102</v>
      </c>
      <c r="BS819" s="93" t="s">
        <v>102</v>
      </c>
      <c r="BT819" s="99" t="s">
        <v>591</v>
      </c>
      <c r="BU819" s="100" t="s">
        <v>12000</v>
      </c>
      <c r="BV819" s="101" t="s">
        <v>471</v>
      </c>
      <c r="BW819" s="136"/>
      <c r="BX819" s="103" t="s">
        <v>565</v>
      </c>
      <c r="BY819" s="104" t="s">
        <v>190</v>
      </c>
      <c r="BZ819" s="136"/>
      <c r="CA819" s="83" t="s">
        <v>599</v>
      </c>
      <c r="CB819" s="106" t="s">
        <v>647</v>
      </c>
      <c r="CC819" s="106" t="s">
        <v>12001</v>
      </c>
      <c r="CD819" s="107"/>
      <c r="CE819" s="108" t="s">
        <v>107</v>
      </c>
      <c r="CF819" s="108" t="s">
        <v>107</v>
      </c>
      <c r="CG819" s="109"/>
      <c r="CH819" s="110" t="s">
        <v>107</v>
      </c>
      <c r="CI819" s="111"/>
      <c r="CJ819" s="112">
        <v>6710</v>
      </c>
      <c r="CK819" s="113">
        <v>86</v>
      </c>
      <c r="CL819" s="114" t="s">
        <v>134</v>
      </c>
      <c r="CM819" s="114" t="s">
        <v>108</v>
      </c>
      <c r="CN819" s="114"/>
      <c r="CO819" s="115" t="s">
        <v>102</v>
      </c>
      <c r="CP819" s="115" t="s">
        <v>102</v>
      </c>
      <c r="CQ819" s="115" t="s">
        <v>102</v>
      </c>
      <c r="CR819" s="115" t="s">
        <v>102</v>
      </c>
      <c r="CS819" s="116"/>
      <c r="CT819" s="117" t="s">
        <v>109</v>
      </c>
      <c r="CU819" s="117" t="s">
        <v>109</v>
      </c>
      <c r="CV819" s="83">
        <v>815</v>
      </c>
      <c r="CW819" s="83" t="s">
        <v>108</v>
      </c>
      <c r="CX819" s="83">
        <v>815</v>
      </c>
      <c r="CY819" s="83" t="s">
        <v>108</v>
      </c>
      <c r="CZ819" s="83">
        <v>7143</v>
      </c>
      <c r="DA819" s="83" t="s">
        <v>419</v>
      </c>
      <c r="DB819" s="83" t="s">
        <v>130</v>
      </c>
      <c r="DC819" s="83" t="s">
        <v>499</v>
      </c>
      <c r="DD819" s="83">
        <v>1864</v>
      </c>
      <c r="DE819" s="83" t="s">
        <v>444</v>
      </c>
      <c r="DF819" s="83" t="s">
        <v>130</v>
      </c>
      <c r="DG819" s="83" t="s">
        <v>499</v>
      </c>
      <c r="DH819" s="83"/>
      <c r="DI819" s="83">
        <v>0</v>
      </c>
      <c r="DJ819" s="83">
        <v>1</v>
      </c>
      <c r="DK819" s="83">
        <v>0</v>
      </c>
      <c r="DL819" s="83">
        <v>0</v>
      </c>
      <c r="DM819" s="83">
        <v>0</v>
      </c>
      <c r="DN819" s="83">
        <v>0</v>
      </c>
      <c r="DO819" s="83">
        <v>0</v>
      </c>
      <c r="DP819" s="83">
        <v>0</v>
      </c>
      <c r="DQ819" s="83">
        <v>0</v>
      </c>
      <c r="DR819" s="83">
        <v>0</v>
      </c>
      <c r="DS819" s="83">
        <v>0</v>
      </c>
      <c r="DT819" s="83">
        <v>3</v>
      </c>
      <c r="DU819" s="83">
        <v>3</v>
      </c>
      <c r="DV819" s="83">
        <v>0</v>
      </c>
      <c r="DW819" s="83">
        <v>0</v>
      </c>
      <c r="DX819" s="83">
        <v>3</v>
      </c>
      <c r="DY819" s="85">
        <v>44461</v>
      </c>
      <c r="DZ819" s="83" t="s">
        <v>4866</v>
      </c>
      <c r="EA819" s="83" t="s">
        <v>102</v>
      </c>
      <c r="EB819" s="83" t="s">
        <v>482</v>
      </c>
      <c r="EC819" s="83">
        <v>815</v>
      </c>
      <c r="ED819" s="83" t="s">
        <v>483</v>
      </c>
      <c r="EE819" s="83">
        <v>1</v>
      </c>
      <c r="EF819" s="83">
        <v>0</v>
      </c>
      <c r="EG819" s="83">
        <v>0</v>
      </c>
      <c r="EH819" s="83" t="s">
        <v>109</v>
      </c>
      <c r="EI819" s="83" t="s">
        <v>108</v>
      </c>
      <c r="EJ819" s="83" t="s">
        <v>583</v>
      </c>
      <c r="EK819" s="83">
        <v>0</v>
      </c>
      <c r="EL819" s="83">
        <v>0</v>
      </c>
      <c r="EM819" s="83">
        <v>1</v>
      </c>
      <c r="EN819" s="83" t="s">
        <v>497</v>
      </c>
      <c r="EO819" s="83"/>
      <c r="EP819" s="83" t="s">
        <v>436</v>
      </c>
      <c r="EQ819" s="136">
        <v>1</v>
      </c>
      <c r="ER819" s="136">
        <v>1</v>
      </c>
      <c r="ES819" s="136">
        <v>1</v>
      </c>
      <c r="ET819" s="136">
        <v>1</v>
      </c>
      <c r="EU819" s="215" t="s">
        <v>269</v>
      </c>
      <c r="EV819" s="136">
        <v>1</v>
      </c>
      <c r="EW819" s="136">
        <v>1</v>
      </c>
      <c r="EX819" s="136">
        <v>1</v>
      </c>
      <c r="EY819" s="136">
        <v>1</v>
      </c>
      <c r="EZ819" s="136">
        <v>1</v>
      </c>
      <c r="FP819" s="215" t="s">
        <v>592</v>
      </c>
      <c r="FQ819" s="136" t="b">
        <v>1</v>
      </c>
      <c r="FR819" s="136" t="b">
        <v>1</v>
      </c>
      <c r="FS819" s="136" t="b">
        <v>1</v>
      </c>
      <c r="FT819" s="136" t="b">
        <v>1</v>
      </c>
      <c r="FX819" s="215" t="s">
        <v>269</v>
      </c>
    </row>
    <row r="820" spans="1:180" ht="60" customHeight="1" x14ac:dyDescent="0.55000000000000004">
      <c r="A820" s="83" t="s">
        <v>130</v>
      </c>
      <c r="B820" s="83" t="s">
        <v>98</v>
      </c>
      <c r="C820" s="136">
        <v>421122</v>
      </c>
      <c r="D820" s="207" t="s">
        <v>629</v>
      </c>
      <c r="E820" s="208" t="s">
        <v>634</v>
      </c>
      <c r="F820" s="83" t="s">
        <v>108</v>
      </c>
      <c r="G820" s="85">
        <v>26341</v>
      </c>
      <c r="H820" s="83" t="s">
        <v>102</v>
      </c>
      <c r="I820" s="85">
        <v>34633</v>
      </c>
      <c r="J820" s="83" t="s">
        <v>228</v>
      </c>
      <c r="K820" s="216">
        <v>202972281934</v>
      </c>
      <c r="L820" s="83" t="s">
        <v>191</v>
      </c>
      <c r="M820" s="85">
        <v>43642</v>
      </c>
      <c r="N820" s="83">
        <v>-3381.6666666666702</v>
      </c>
      <c r="O820" s="83" t="s">
        <v>193</v>
      </c>
      <c r="P820" s="83" t="s">
        <v>181</v>
      </c>
      <c r="Q820" s="208" t="s">
        <v>8308</v>
      </c>
      <c r="R820" s="83" t="s">
        <v>102</v>
      </c>
      <c r="S820" s="83" t="s">
        <v>102</v>
      </c>
      <c r="T820" s="83" t="s">
        <v>131</v>
      </c>
      <c r="U820" s="83" t="s">
        <v>10403</v>
      </c>
      <c r="V820" s="83" t="s">
        <v>104</v>
      </c>
      <c r="W820" s="83" t="s">
        <v>105</v>
      </c>
      <c r="X820" s="86" t="s">
        <v>8308</v>
      </c>
      <c r="Y820" s="87" t="s">
        <v>102</v>
      </c>
      <c r="Z820" s="87" t="s">
        <v>102</v>
      </c>
      <c r="AA820" s="87" t="s">
        <v>131</v>
      </c>
      <c r="AB820" s="87" t="s">
        <v>10403</v>
      </c>
      <c r="AC820" s="87" t="s">
        <v>104</v>
      </c>
      <c r="AD820" s="87" t="s">
        <v>105</v>
      </c>
      <c r="AE820" s="87" t="s">
        <v>106</v>
      </c>
      <c r="AF820" s="86" t="s">
        <v>8308</v>
      </c>
      <c r="AG820" s="87" t="s">
        <v>177</v>
      </c>
      <c r="AH820" s="87" t="s">
        <v>10403</v>
      </c>
      <c r="AI820" s="87" t="s">
        <v>104</v>
      </c>
      <c r="AJ820" s="87" t="s">
        <v>204</v>
      </c>
      <c r="AK820" s="88"/>
      <c r="AL820" s="83" t="s">
        <v>107</v>
      </c>
      <c r="AM820" s="89" t="s">
        <v>454</v>
      </c>
      <c r="AN820" s="90" t="s">
        <v>416</v>
      </c>
      <c r="AO820" s="91" t="s">
        <v>643</v>
      </c>
      <c r="AP820" s="90">
        <v>8.3333333333332096</v>
      </c>
      <c r="AQ820" s="92" t="s">
        <v>102</v>
      </c>
      <c r="AR820" s="93" t="s">
        <v>102</v>
      </c>
      <c r="AS820" s="93" t="s">
        <v>102</v>
      </c>
      <c r="AT820" s="93" t="s">
        <v>102</v>
      </c>
      <c r="AU820" s="210" t="s">
        <v>645</v>
      </c>
      <c r="AV820" s="93" t="s">
        <v>185</v>
      </c>
      <c r="AW820" s="94" t="s">
        <v>102</v>
      </c>
      <c r="AX820" s="93" t="s">
        <v>105</v>
      </c>
      <c r="AY820" s="95" t="s">
        <v>104</v>
      </c>
      <c r="AZ820" s="93" t="s">
        <v>102</v>
      </c>
      <c r="BA820" s="93" t="s">
        <v>102</v>
      </c>
      <c r="BB820" s="93" t="s">
        <v>102</v>
      </c>
      <c r="BC820" s="93" t="s">
        <v>102</v>
      </c>
      <c r="BD820" s="96" t="s">
        <v>102</v>
      </c>
      <c r="BE820" s="90">
        <v>-399.16666666666703</v>
      </c>
      <c r="BF820" s="93" t="s">
        <v>102</v>
      </c>
      <c r="BG820" s="93" t="s">
        <v>102</v>
      </c>
      <c r="BH820" s="93" t="s">
        <v>102</v>
      </c>
      <c r="BI820" s="93" t="s">
        <v>102</v>
      </c>
      <c r="BJ820" s="210" t="s">
        <v>643</v>
      </c>
      <c r="BK820" s="93" t="s">
        <v>196</v>
      </c>
      <c r="BL820" s="97" t="s">
        <v>102</v>
      </c>
      <c r="BM820" s="93" t="s">
        <v>105</v>
      </c>
      <c r="BN820" s="93" t="s">
        <v>596</v>
      </c>
      <c r="BO820" s="93" t="s">
        <v>102</v>
      </c>
      <c r="BP820" s="98" t="s">
        <v>102</v>
      </c>
      <c r="BQ820" s="93" t="s">
        <v>102</v>
      </c>
      <c r="BR820" s="93" t="s">
        <v>102</v>
      </c>
      <c r="BS820" s="93" t="s">
        <v>102</v>
      </c>
      <c r="BT820" s="99" t="s">
        <v>591</v>
      </c>
      <c r="BU820" s="100" t="s">
        <v>12002</v>
      </c>
      <c r="BV820" s="101" t="s">
        <v>471</v>
      </c>
      <c r="BW820" s="136"/>
      <c r="BX820" s="103" t="s">
        <v>565</v>
      </c>
      <c r="BY820" s="104" t="s">
        <v>190</v>
      </c>
      <c r="BZ820" s="136"/>
      <c r="CA820" s="83" t="s">
        <v>599</v>
      </c>
      <c r="CB820" s="106" t="s">
        <v>647</v>
      </c>
      <c r="CC820" s="106" t="s">
        <v>12003</v>
      </c>
      <c r="CD820" s="107"/>
      <c r="CE820" s="108" t="s">
        <v>107</v>
      </c>
      <c r="CF820" s="108" t="s">
        <v>107</v>
      </c>
      <c r="CG820" s="109"/>
      <c r="CH820" s="110" t="s">
        <v>107</v>
      </c>
      <c r="CI820" s="111"/>
      <c r="CJ820" s="112">
        <v>6710</v>
      </c>
      <c r="CK820" s="113">
        <v>86</v>
      </c>
      <c r="CL820" s="114" t="s">
        <v>134</v>
      </c>
      <c r="CM820" s="114" t="s">
        <v>108</v>
      </c>
      <c r="CN820" s="114"/>
      <c r="CO820" s="115" t="s">
        <v>102</v>
      </c>
      <c r="CP820" s="115" t="s">
        <v>102</v>
      </c>
      <c r="CQ820" s="115" t="s">
        <v>102</v>
      </c>
      <c r="CR820" s="115" t="s">
        <v>102</v>
      </c>
      <c r="CS820" s="116"/>
      <c r="CT820" s="117" t="s">
        <v>109</v>
      </c>
      <c r="CU820" s="117" t="s">
        <v>109</v>
      </c>
      <c r="CV820" s="83">
        <v>816</v>
      </c>
      <c r="CW820" s="83" t="s">
        <v>108</v>
      </c>
      <c r="CX820" s="83">
        <v>816</v>
      </c>
      <c r="CY820" s="83" t="s">
        <v>108</v>
      </c>
      <c r="CZ820" s="83">
        <v>7144</v>
      </c>
      <c r="DA820" s="83" t="s">
        <v>419</v>
      </c>
      <c r="DB820" s="83" t="s">
        <v>130</v>
      </c>
      <c r="DC820" s="83" t="s">
        <v>499</v>
      </c>
      <c r="DD820" s="83">
        <v>1865</v>
      </c>
      <c r="DE820" s="83" t="s">
        <v>444</v>
      </c>
      <c r="DF820" s="83" t="s">
        <v>130</v>
      </c>
      <c r="DG820" s="83" t="s">
        <v>499</v>
      </c>
      <c r="DH820" s="83"/>
      <c r="DI820" s="83">
        <v>0</v>
      </c>
      <c r="DJ820" s="83">
        <v>1</v>
      </c>
      <c r="DK820" s="83">
        <v>0</v>
      </c>
      <c r="DL820" s="83">
        <v>0</v>
      </c>
      <c r="DM820" s="83">
        <v>0</v>
      </c>
      <c r="DN820" s="83">
        <v>0</v>
      </c>
      <c r="DO820" s="83">
        <v>0</v>
      </c>
      <c r="DP820" s="83">
        <v>0</v>
      </c>
      <c r="DQ820" s="83">
        <v>0</v>
      </c>
      <c r="DR820" s="83">
        <v>0</v>
      </c>
      <c r="DS820" s="83">
        <v>0</v>
      </c>
      <c r="DT820" s="83">
        <v>3</v>
      </c>
      <c r="DU820" s="83">
        <v>3</v>
      </c>
      <c r="DV820" s="83">
        <v>0</v>
      </c>
      <c r="DW820" s="83">
        <v>0</v>
      </c>
      <c r="DX820" s="83">
        <v>3</v>
      </c>
      <c r="DY820" s="85">
        <v>44462</v>
      </c>
      <c r="DZ820" s="83" t="s">
        <v>4867</v>
      </c>
      <c r="EA820" s="83" t="s">
        <v>102</v>
      </c>
      <c r="EB820" s="83" t="s">
        <v>482</v>
      </c>
      <c r="EC820" s="83">
        <v>816</v>
      </c>
      <c r="ED820" s="83" t="s">
        <v>483</v>
      </c>
      <c r="EE820" s="83">
        <v>1</v>
      </c>
      <c r="EF820" s="83">
        <v>0</v>
      </c>
      <c r="EG820" s="83">
        <v>0</v>
      </c>
      <c r="EH820" s="83" t="s">
        <v>109</v>
      </c>
      <c r="EI820" s="83" t="s">
        <v>108</v>
      </c>
      <c r="EJ820" s="83" t="s">
        <v>583</v>
      </c>
      <c r="EK820" s="83">
        <v>0</v>
      </c>
      <c r="EL820" s="83">
        <v>0</v>
      </c>
      <c r="EM820" s="83">
        <v>1</v>
      </c>
      <c r="EN820" s="83" t="s">
        <v>497</v>
      </c>
      <c r="EO820" s="83"/>
      <c r="EP820" s="83" t="s">
        <v>436</v>
      </c>
      <c r="EQ820" s="136">
        <v>1</v>
      </c>
      <c r="ER820" s="136">
        <v>1</v>
      </c>
      <c r="ES820" s="136">
        <v>1</v>
      </c>
      <c r="ET820" s="136">
        <v>1</v>
      </c>
      <c r="EU820" s="215" t="s">
        <v>269</v>
      </c>
      <c r="EV820" s="136">
        <v>1</v>
      </c>
      <c r="EW820" s="136">
        <v>1</v>
      </c>
      <c r="EX820" s="136">
        <v>1</v>
      </c>
      <c r="EY820" s="136">
        <v>1</v>
      </c>
      <c r="EZ820" s="136">
        <v>1</v>
      </c>
      <c r="FP820" s="215" t="s">
        <v>592</v>
      </c>
      <c r="FQ820" s="136" t="b">
        <v>1</v>
      </c>
      <c r="FR820" s="136" t="b">
        <v>1</v>
      </c>
      <c r="FS820" s="136" t="b">
        <v>1</v>
      </c>
      <c r="FT820" s="136" t="b">
        <v>1</v>
      </c>
      <c r="FX820" s="215" t="s">
        <v>269</v>
      </c>
    </row>
    <row r="821" spans="1:180" ht="60" customHeight="1" x14ac:dyDescent="0.55000000000000004">
      <c r="A821" s="83" t="s">
        <v>130</v>
      </c>
      <c r="B821" s="83" t="s">
        <v>98</v>
      </c>
      <c r="C821" s="136">
        <v>356702</v>
      </c>
      <c r="D821" s="207" t="s">
        <v>627</v>
      </c>
      <c r="E821" s="208" t="s">
        <v>630</v>
      </c>
      <c r="F821" s="83" t="s">
        <v>108</v>
      </c>
      <c r="G821" s="85">
        <v>20621</v>
      </c>
      <c r="H821" s="83" t="s">
        <v>102</v>
      </c>
      <c r="I821" s="85">
        <v>39794</v>
      </c>
      <c r="J821" s="83" t="s">
        <v>228</v>
      </c>
      <c r="K821" s="216">
        <v>939533370955</v>
      </c>
      <c r="L821" s="83" t="s">
        <v>191</v>
      </c>
      <c r="M821" s="85">
        <v>43631</v>
      </c>
      <c r="N821" s="83">
        <v>-3386.6666666666702</v>
      </c>
      <c r="O821" s="83" t="s">
        <v>180</v>
      </c>
      <c r="P821" s="83" t="s">
        <v>181</v>
      </c>
      <c r="Q821" s="208" t="s">
        <v>8312</v>
      </c>
      <c r="R821" s="83" t="s">
        <v>102</v>
      </c>
      <c r="S821" s="83" t="s">
        <v>102</v>
      </c>
      <c r="T821" s="83" t="s">
        <v>199</v>
      </c>
      <c r="U821" s="83" t="s">
        <v>10404</v>
      </c>
      <c r="V821" s="83" t="s">
        <v>104</v>
      </c>
      <c r="W821" s="83" t="s">
        <v>105</v>
      </c>
      <c r="X821" s="86" t="s">
        <v>8312</v>
      </c>
      <c r="Y821" s="87" t="s">
        <v>102</v>
      </c>
      <c r="Z821" s="87" t="s">
        <v>102</v>
      </c>
      <c r="AA821" s="87" t="s">
        <v>199</v>
      </c>
      <c r="AB821" s="87" t="s">
        <v>10404</v>
      </c>
      <c r="AC821" s="87" t="s">
        <v>104</v>
      </c>
      <c r="AD821" s="87" t="s">
        <v>105</v>
      </c>
      <c r="AE821" s="87" t="s">
        <v>106</v>
      </c>
      <c r="AF821" s="86" t="s">
        <v>8312</v>
      </c>
      <c r="AG821" s="87" t="s">
        <v>489</v>
      </c>
      <c r="AH821" s="87" t="s">
        <v>10405</v>
      </c>
      <c r="AI821" s="87" t="s">
        <v>104</v>
      </c>
      <c r="AJ821" s="87" t="s">
        <v>204</v>
      </c>
      <c r="AK821" s="88"/>
      <c r="AL821" s="83" t="s">
        <v>107</v>
      </c>
      <c r="AM821" s="89" t="s">
        <v>454</v>
      </c>
      <c r="AN821" s="90" t="s">
        <v>416</v>
      </c>
      <c r="AO821" s="91" t="s">
        <v>641</v>
      </c>
      <c r="AP821" s="90">
        <v>8.3333333333332096</v>
      </c>
      <c r="AQ821" s="92" t="s">
        <v>211</v>
      </c>
      <c r="AR821" s="93" t="s">
        <v>102</v>
      </c>
      <c r="AS821" s="93" t="s">
        <v>102</v>
      </c>
      <c r="AT821" s="93" t="s">
        <v>102</v>
      </c>
      <c r="AU821" s="210" t="s">
        <v>641</v>
      </c>
      <c r="AV821" s="93" t="s">
        <v>192</v>
      </c>
      <c r="AW821" s="94" t="s">
        <v>102</v>
      </c>
      <c r="AX821" s="93" t="s">
        <v>105</v>
      </c>
      <c r="AY821" s="95" t="s">
        <v>188</v>
      </c>
      <c r="AZ821" s="93" t="s">
        <v>102</v>
      </c>
      <c r="BA821" s="93" t="s">
        <v>10406</v>
      </c>
      <c r="BB821" s="93" t="s">
        <v>102</v>
      </c>
      <c r="BC821" s="93" t="s">
        <v>102</v>
      </c>
      <c r="BD821" s="96" t="s">
        <v>102</v>
      </c>
      <c r="BE821" s="90">
        <v>-399.66666666666703</v>
      </c>
      <c r="BF821" s="93" t="s">
        <v>211</v>
      </c>
      <c r="BG821" s="93" t="s">
        <v>102</v>
      </c>
      <c r="BH821" s="93" t="s">
        <v>102</v>
      </c>
      <c r="BI821" s="93" t="s">
        <v>102</v>
      </c>
      <c r="BJ821" s="210" t="s">
        <v>646</v>
      </c>
      <c r="BK821" s="93" t="s">
        <v>182</v>
      </c>
      <c r="BL821" s="97" t="s">
        <v>102</v>
      </c>
      <c r="BM821" s="93" t="s">
        <v>105</v>
      </c>
      <c r="BN821" s="93" t="s">
        <v>104</v>
      </c>
      <c r="BO821" s="93" t="s">
        <v>102</v>
      </c>
      <c r="BP821" s="98">
        <v>20180479</v>
      </c>
      <c r="BQ821" s="93" t="s">
        <v>102</v>
      </c>
      <c r="BR821" s="93" t="s">
        <v>102</v>
      </c>
      <c r="BS821" s="93" t="s">
        <v>102</v>
      </c>
      <c r="BT821" s="99" t="s">
        <v>591</v>
      </c>
      <c r="BU821" s="100" t="s">
        <v>12004</v>
      </c>
      <c r="BV821" s="101" t="s">
        <v>471</v>
      </c>
      <c r="BW821" s="136"/>
      <c r="BX821" s="103" t="s">
        <v>565</v>
      </c>
      <c r="BY821" s="104" t="s">
        <v>190</v>
      </c>
      <c r="BZ821" s="136"/>
      <c r="CA821" s="83" t="s">
        <v>599</v>
      </c>
      <c r="CB821" s="106" t="s">
        <v>647</v>
      </c>
      <c r="CC821" s="106" t="s">
        <v>12005</v>
      </c>
      <c r="CD821" s="107"/>
      <c r="CE821" s="108" t="s">
        <v>107</v>
      </c>
      <c r="CF821" s="108" t="s">
        <v>107</v>
      </c>
      <c r="CG821" s="109"/>
      <c r="CH821" s="110" t="s">
        <v>107</v>
      </c>
      <c r="CI821" s="111"/>
      <c r="CJ821" s="112">
        <v>6710</v>
      </c>
      <c r="CK821" s="113">
        <v>86</v>
      </c>
      <c r="CL821" s="114" t="s">
        <v>134</v>
      </c>
      <c r="CM821" s="114" t="s">
        <v>108</v>
      </c>
      <c r="CN821" s="114"/>
      <c r="CO821" s="115" t="s">
        <v>102</v>
      </c>
      <c r="CP821" s="115" t="s">
        <v>102</v>
      </c>
      <c r="CQ821" s="115" t="s">
        <v>102</v>
      </c>
      <c r="CR821" s="115" t="s">
        <v>102</v>
      </c>
      <c r="CS821" s="116"/>
      <c r="CT821" s="117" t="s">
        <v>109</v>
      </c>
      <c r="CU821" s="117" t="s">
        <v>109</v>
      </c>
      <c r="CV821" s="83">
        <v>817</v>
      </c>
      <c r="CW821" s="83" t="s">
        <v>108</v>
      </c>
      <c r="CX821" s="83">
        <v>817</v>
      </c>
      <c r="CY821" s="83" t="s">
        <v>108</v>
      </c>
      <c r="CZ821" s="83">
        <v>7145</v>
      </c>
      <c r="DA821" s="83" t="s">
        <v>419</v>
      </c>
      <c r="DB821" s="83" t="s">
        <v>130</v>
      </c>
      <c r="DC821" s="83" t="s">
        <v>499</v>
      </c>
      <c r="DD821" s="83">
        <v>1866</v>
      </c>
      <c r="DE821" s="83" t="s">
        <v>444</v>
      </c>
      <c r="DF821" s="83" t="s">
        <v>130</v>
      </c>
      <c r="DG821" s="83" t="s">
        <v>499</v>
      </c>
      <c r="DH821" s="83"/>
      <c r="DI821" s="83">
        <v>0</v>
      </c>
      <c r="DJ821" s="83">
        <v>1</v>
      </c>
      <c r="DK821" s="83">
        <v>0</v>
      </c>
      <c r="DL821" s="83">
        <v>0</v>
      </c>
      <c r="DM821" s="83">
        <v>0</v>
      </c>
      <c r="DN821" s="83">
        <v>0</v>
      </c>
      <c r="DO821" s="83">
        <v>0</v>
      </c>
      <c r="DP821" s="83">
        <v>0</v>
      </c>
      <c r="DQ821" s="83">
        <v>0</v>
      </c>
      <c r="DR821" s="83">
        <v>0</v>
      </c>
      <c r="DS821" s="83">
        <v>0</v>
      </c>
      <c r="DT821" s="83">
        <v>3</v>
      </c>
      <c r="DU821" s="83">
        <v>3</v>
      </c>
      <c r="DV821" s="83">
        <v>0</v>
      </c>
      <c r="DW821" s="83">
        <v>0</v>
      </c>
      <c r="DX821" s="83">
        <v>3</v>
      </c>
      <c r="DY821" s="85">
        <v>44463</v>
      </c>
      <c r="DZ821" s="83" t="s">
        <v>4868</v>
      </c>
      <c r="EA821" s="83" t="s">
        <v>102</v>
      </c>
      <c r="EB821" s="83" t="s">
        <v>482</v>
      </c>
      <c r="EC821" s="83">
        <v>817</v>
      </c>
      <c r="ED821" s="83" t="s">
        <v>483</v>
      </c>
      <c r="EE821" s="83">
        <v>1</v>
      </c>
      <c r="EF821" s="83">
        <v>0</v>
      </c>
      <c r="EG821" s="83">
        <v>0</v>
      </c>
      <c r="EH821" s="83" t="s">
        <v>109</v>
      </c>
      <c r="EI821" s="83" t="s">
        <v>108</v>
      </c>
      <c r="EJ821" s="83" t="s">
        <v>583</v>
      </c>
      <c r="EK821" s="83">
        <v>0</v>
      </c>
      <c r="EL821" s="83">
        <v>0</v>
      </c>
      <c r="EM821" s="83">
        <v>1</v>
      </c>
      <c r="EN821" s="83" t="s">
        <v>497</v>
      </c>
      <c r="EO821" s="83"/>
      <c r="EP821" s="83" t="s">
        <v>436</v>
      </c>
      <c r="EQ821" s="136">
        <v>1</v>
      </c>
      <c r="ER821" s="136">
        <v>1</v>
      </c>
      <c r="ES821" s="136">
        <v>1</v>
      </c>
      <c r="ET821" s="136">
        <v>1</v>
      </c>
      <c r="EU821" s="215" t="s">
        <v>269</v>
      </c>
      <c r="EV821" s="136">
        <v>1</v>
      </c>
      <c r="EW821" s="136">
        <v>1</v>
      </c>
      <c r="EX821" s="136">
        <v>1</v>
      </c>
      <c r="EY821" s="136">
        <v>1</v>
      </c>
      <c r="EZ821" s="136">
        <v>1</v>
      </c>
      <c r="FP821" s="215" t="s">
        <v>592</v>
      </c>
      <c r="FQ821" s="136" t="b">
        <v>1</v>
      </c>
      <c r="FR821" s="136" t="b">
        <v>1</v>
      </c>
      <c r="FS821" s="136" t="b">
        <v>1</v>
      </c>
      <c r="FT821" s="136" t="b">
        <v>1</v>
      </c>
      <c r="FX821" s="215" t="s">
        <v>269</v>
      </c>
    </row>
    <row r="822" spans="1:180" ht="60" customHeight="1" x14ac:dyDescent="0.55000000000000004">
      <c r="A822" s="83" t="s">
        <v>130</v>
      </c>
      <c r="B822" s="83" t="s">
        <v>98</v>
      </c>
      <c r="C822" s="136">
        <v>132485</v>
      </c>
      <c r="D822" s="207" t="s">
        <v>628</v>
      </c>
      <c r="E822" s="208" t="s">
        <v>633</v>
      </c>
      <c r="F822" s="83" t="s">
        <v>108</v>
      </c>
      <c r="G822" s="85">
        <v>22744</v>
      </c>
      <c r="H822" s="83" t="s">
        <v>102</v>
      </c>
      <c r="I822" s="85">
        <v>39772</v>
      </c>
      <c r="J822" s="83" t="s">
        <v>228</v>
      </c>
      <c r="K822" s="216">
        <v>792926264413</v>
      </c>
      <c r="L822" s="83" t="s">
        <v>191</v>
      </c>
      <c r="M822" s="85">
        <v>43619</v>
      </c>
      <c r="N822" s="83">
        <v>-3391.6666666666702</v>
      </c>
      <c r="O822" s="83" t="s">
        <v>193</v>
      </c>
      <c r="P822" s="83" t="s">
        <v>181</v>
      </c>
      <c r="Q822" s="208" t="s">
        <v>8316</v>
      </c>
      <c r="R822" s="83" t="s">
        <v>102</v>
      </c>
      <c r="S822" s="83" t="s">
        <v>102</v>
      </c>
      <c r="T822" s="83" t="s">
        <v>133</v>
      </c>
      <c r="U822" s="83" t="s">
        <v>10407</v>
      </c>
      <c r="V822" s="83" t="s">
        <v>111</v>
      </c>
      <c r="W822" s="83" t="s">
        <v>105</v>
      </c>
      <c r="X822" s="86" t="s">
        <v>8316</v>
      </c>
      <c r="Y822" s="87" t="s">
        <v>102</v>
      </c>
      <c r="Z822" s="87" t="s">
        <v>102</v>
      </c>
      <c r="AA822" s="87" t="s">
        <v>133</v>
      </c>
      <c r="AB822" s="87" t="s">
        <v>10407</v>
      </c>
      <c r="AC822" s="87" t="s">
        <v>111</v>
      </c>
      <c r="AD822" s="87" t="s">
        <v>105</v>
      </c>
      <c r="AE822" s="87" t="s">
        <v>106</v>
      </c>
      <c r="AF822" s="86" t="s">
        <v>8316</v>
      </c>
      <c r="AG822" s="87" t="s">
        <v>486</v>
      </c>
      <c r="AH822" s="87" t="s">
        <v>10407</v>
      </c>
      <c r="AI822" s="87" t="s">
        <v>111</v>
      </c>
      <c r="AJ822" s="87" t="s">
        <v>204</v>
      </c>
      <c r="AK822" s="88"/>
      <c r="AL822" s="83" t="s">
        <v>107</v>
      </c>
      <c r="AM822" s="89" t="s">
        <v>454</v>
      </c>
      <c r="AN822" s="90" t="s">
        <v>416</v>
      </c>
      <c r="AO822" s="91" t="s">
        <v>642</v>
      </c>
      <c r="AP822" s="90">
        <v>8.3333333333332096</v>
      </c>
      <c r="AQ822" s="92" t="s">
        <v>102</v>
      </c>
      <c r="AR822" s="93" t="s">
        <v>102</v>
      </c>
      <c r="AS822" s="93" t="s">
        <v>102</v>
      </c>
      <c r="AT822" s="93" t="s">
        <v>102</v>
      </c>
      <c r="AU822" s="210" t="s">
        <v>644</v>
      </c>
      <c r="AV822" s="93" t="s">
        <v>185</v>
      </c>
      <c r="AW822" s="94" t="s">
        <v>102</v>
      </c>
      <c r="AX822" s="93" t="s">
        <v>183</v>
      </c>
      <c r="AY822" s="95" t="s">
        <v>111</v>
      </c>
      <c r="AZ822" s="93" t="s">
        <v>102</v>
      </c>
      <c r="BA822" s="93" t="s">
        <v>102</v>
      </c>
      <c r="BB822" s="93" t="s">
        <v>102</v>
      </c>
      <c r="BC822" s="93" t="s">
        <v>102</v>
      </c>
      <c r="BD822" s="96" t="s">
        <v>102</v>
      </c>
      <c r="BE822" s="90">
        <v>-400.16666666666703</v>
      </c>
      <c r="BF822" s="93" t="s">
        <v>102</v>
      </c>
      <c r="BG822" s="93" t="s">
        <v>102</v>
      </c>
      <c r="BH822" s="93" t="s">
        <v>102</v>
      </c>
      <c r="BI822" s="93" t="s">
        <v>102</v>
      </c>
      <c r="BJ822" s="210" t="s">
        <v>642</v>
      </c>
      <c r="BK822" s="93" t="s">
        <v>192</v>
      </c>
      <c r="BL822" s="97" t="s">
        <v>102</v>
      </c>
      <c r="BM822" s="93" t="s">
        <v>183</v>
      </c>
      <c r="BN822" s="93" t="s">
        <v>106</v>
      </c>
      <c r="BO822" s="93" t="s">
        <v>102</v>
      </c>
      <c r="BP822" s="98" t="s">
        <v>102</v>
      </c>
      <c r="BQ822" s="93" t="s">
        <v>102</v>
      </c>
      <c r="BR822" s="93" t="s">
        <v>102</v>
      </c>
      <c r="BS822" s="93" t="s">
        <v>102</v>
      </c>
      <c r="BT822" s="99" t="s">
        <v>591</v>
      </c>
      <c r="BU822" s="100" t="s">
        <v>12006</v>
      </c>
      <c r="BV822" s="101" t="s">
        <v>471</v>
      </c>
      <c r="BW822" s="136"/>
      <c r="BX822" s="103" t="s">
        <v>565</v>
      </c>
      <c r="BY822" s="104" t="s">
        <v>190</v>
      </c>
      <c r="BZ822" s="136"/>
      <c r="CA822" s="83" t="s">
        <v>599</v>
      </c>
      <c r="CB822" s="106" t="s">
        <v>647</v>
      </c>
      <c r="CC822" s="106" t="s">
        <v>12007</v>
      </c>
      <c r="CD822" s="107"/>
      <c r="CE822" s="108" t="s">
        <v>107</v>
      </c>
      <c r="CF822" s="108" t="s">
        <v>107</v>
      </c>
      <c r="CG822" s="109"/>
      <c r="CH822" s="110" t="s">
        <v>107</v>
      </c>
      <c r="CI822" s="111"/>
      <c r="CJ822" s="112">
        <v>6710</v>
      </c>
      <c r="CK822" s="113">
        <v>86</v>
      </c>
      <c r="CL822" s="114" t="s">
        <v>134</v>
      </c>
      <c r="CM822" s="114" t="s">
        <v>108</v>
      </c>
      <c r="CN822" s="114"/>
      <c r="CO822" s="115" t="s">
        <v>102</v>
      </c>
      <c r="CP822" s="115" t="s">
        <v>102</v>
      </c>
      <c r="CQ822" s="115" t="s">
        <v>102</v>
      </c>
      <c r="CR822" s="115" t="s">
        <v>102</v>
      </c>
      <c r="CS822" s="116"/>
      <c r="CT822" s="117" t="s">
        <v>109</v>
      </c>
      <c r="CU822" s="117" t="s">
        <v>109</v>
      </c>
      <c r="CV822" s="83">
        <v>818</v>
      </c>
      <c r="CW822" s="83" t="s">
        <v>108</v>
      </c>
      <c r="CX822" s="83">
        <v>818</v>
      </c>
      <c r="CY822" s="83" t="s">
        <v>108</v>
      </c>
      <c r="CZ822" s="83">
        <v>7146</v>
      </c>
      <c r="DA822" s="83" t="s">
        <v>419</v>
      </c>
      <c r="DB822" s="83" t="s">
        <v>130</v>
      </c>
      <c r="DC822" s="83" t="s">
        <v>499</v>
      </c>
      <c r="DD822" s="83">
        <v>1867</v>
      </c>
      <c r="DE822" s="83" t="s">
        <v>444</v>
      </c>
      <c r="DF822" s="83" t="s">
        <v>130</v>
      </c>
      <c r="DG822" s="83" t="s">
        <v>499</v>
      </c>
      <c r="DH822" s="83"/>
      <c r="DI822" s="83">
        <v>0</v>
      </c>
      <c r="DJ822" s="83">
        <v>1</v>
      </c>
      <c r="DK822" s="83">
        <v>0</v>
      </c>
      <c r="DL822" s="83">
        <v>0</v>
      </c>
      <c r="DM822" s="83">
        <v>0</v>
      </c>
      <c r="DN822" s="83">
        <v>0</v>
      </c>
      <c r="DO822" s="83">
        <v>0</v>
      </c>
      <c r="DP822" s="83">
        <v>0</v>
      </c>
      <c r="DQ822" s="83">
        <v>0</v>
      </c>
      <c r="DR822" s="83">
        <v>0</v>
      </c>
      <c r="DS822" s="83">
        <v>0</v>
      </c>
      <c r="DT822" s="83">
        <v>3</v>
      </c>
      <c r="DU822" s="83">
        <v>3</v>
      </c>
      <c r="DV822" s="83">
        <v>0</v>
      </c>
      <c r="DW822" s="83">
        <v>0</v>
      </c>
      <c r="DX822" s="83">
        <v>3</v>
      </c>
      <c r="DY822" s="85">
        <v>44464</v>
      </c>
      <c r="DZ822" s="83" t="s">
        <v>4869</v>
      </c>
      <c r="EA822" s="83" t="s">
        <v>102</v>
      </c>
      <c r="EB822" s="83" t="s">
        <v>482</v>
      </c>
      <c r="EC822" s="83">
        <v>818</v>
      </c>
      <c r="ED822" s="83" t="s">
        <v>483</v>
      </c>
      <c r="EE822" s="83">
        <v>1</v>
      </c>
      <c r="EF822" s="83">
        <v>0</v>
      </c>
      <c r="EG822" s="83">
        <v>0</v>
      </c>
      <c r="EH822" s="83" t="s">
        <v>109</v>
      </c>
      <c r="EI822" s="83" t="s">
        <v>108</v>
      </c>
      <c r="EJ822" s="83" t="s">
        <v>583</v>
      </c>
      <c r="EK822" s="83">
        <v>0</v>
      </c>
      <c r="EL822" s="83">
        <v>0</v>
      </c>
      <c r="EM822" s="83">
        <v>1</v>
      </c>
      <c r="EN822" s="83" t="s">
        <v>497</v>
      </c>
      <c r="EO822" s="83"/>
      <c r="EP822" s="83" t="s">
        <v>436</v>
      </c>
      <c r="EQ822" s="136">
        <v>1</v>
      </c>
      <c r="ER822" s="136">
        <v>1</v>
      </c>
      <c r="ES822" s="136">
        <v>1</v>
      </c>
      <c r="ET822" s="136">
        <v>1</v>
      </c>
      <c r="EU822" s="215" t="s">
        <v>269</v>
      </c>
      <c r="EV822" s="136">
        <v>1</v>
      </c>
      <c r="EW822" s="136">
        <v>1</v>
      </c>
      <c r="EX822" s="136">
        <v>1</v>
      </c>
      <c r="EY822" s="136">
        <v>1</v>
      </c>
      <c r="EZ822" s="136">
        <v>1</v>
      </c>
      <c r="FP822" s="215" t="s">
        <v>592</v>
      </c>
      <c r="FQ822" s="136" t="b">
        <v>1</v>
      </c>
      <c r="FR822" s="136" t="b">
        <v>1</v>
      </c>
      <c r="FS822" s="136" t="b">
        <v>1</v>
      </c>
      <c r="FT822" s="136" t="b">
        <v>1</v>
      </c>
      <c r="FX822" s="215" t="s">
        <v>269</v>
      </c>
    </row>
    <row r="823" spans="1:180" ht="60" customHeight="1" x14ac:dyDescent="0.55000000000000004">
      <c r="A823" s="83" t="s">
        <v>130</v>
      </c>
      <c r="B823" s="83" t="s">
        <v>98</v>
      </c>
      <c r="C823" s="136">
        <v>401903</v>
      </c>
      <c r="D823" s="207" t="s">
        <v>629</v>
      </c>
      <c r="E823" s="208" t="s">
        <v>634</v>
      </c>
      <c r="F823" s="83" t="s">
        <v>108</v>
      </c>
      <c r="G823" s="85">
        <v>26341</v>
      </c>
      <c r="H823" s="83" t="s">
        <v>102</v>
      </c>
      <c r="I823" s="85">
        <v>34633</v>
      </c>
      <c r="J823" s="83" t="s">
        <v>228</v>
      </c>
      <c r="K823" s="216">
        <v>806474708312</v>
      </c>
      <c r="L823" s="83" t="s">
        <v>191</v>
      </c>
      <c r="M823" s="85">
        <v>43642</v>
      </c>
      <c r="N823" s="83">
        <v>-3396.6666666666702</v>
      </c>
      <c r="O823" s="83" t="s">
        <v>193</v>
      </c>
      <c r="P823" s="83" t="s">
        <v>181</v>
      </c>
      <c r="Q823" s="208" t="s">
        <v>8320</v>
      </c>
      <c r="R823" s="83" t="s">
        <v>102</v>
      </c>
      <c r="S823" s="83" t="s">
        <v>102</v>
      </c>
      <c r="T823" s="83" t="s">
        <v>131</v>
      </c>
      <c r="U823" s="83" t="s">
        <v>10408</v>
      </c>
      <c r="V823" s="83" t="s">
        <v>104</v>
      </c>
      <c r="W823" s="83" t="s">
        <v>105</v>
      </c>
      <c r="X823" s="86" t="s">
        <v>8320</v>
      </c>
      <c r="Y823" s="87" t="s">
        <v>102</v>
      </c>
      <c r="Z823" s="87" t="s">
        <v>102</v>
      </c>
      <c r="AA823" s="87" t="s">
        <v>131</v>
      </c>
      <c r="AB823" s="87" t="s">
        <v>10408</v>
      </c>
      <c r="AC823" s="87" t="s">
        <v>104</v>
      </c>
      <c r="AD823" s="87" t="s">
        <v>105</v>
      </c>
      <c r="AE823" s="87" t="s">
        <v>106</v>
      </c>
      <c r="AF823" s="86" t="s">
        <v>8320</v>
      </c>
      <c r="AG823" s="87" t="s">
        <v>177</v>
      </c>
      <c r="AH823" s="87" t="s">
        <v>10408</v>
      </c>
      <c r="AI823" s="87" t="s">
        <v>104</v>
      </c>
      <c r="AJ823" s="87" t="s">
        <v>204</v>
      </c>
      <c r="AK823" s="88"/>
      <c r="AL823" s="83" t="s">
        <v>107</v>
      </c>
      <c r="AM823" s="89" t="s">
        <v>454</v>
      </c>
      <c r="AN823" s="90" t="s">
        <v>416</v>
      </c>
      <c r="AO823" s="91" t="s">
        <v>643</v>
      </c>
      <c r="AP823" s="90">
        <v>8.3333333333332007</v>
      </c>
      <c r="AQ823" s="92" t="s">
        <v>102</v>
      </c>
      <c r="AR823" s="93" t="s">
        <v>102</v>
      </c>
      <c r="AS823" s="93" t="s">
        <v>102</v>
      </c>
      <c r="AT823" s="93" t="s">
        <v>102</v>
      </c>
      <c r="AU823" s="210" t="s">
        <v>645</v>
      </c>
      <c r="AV823" s="93" t="s">
        <v>185</v>
      </c>
      <c r="AW823" s="94" t="s">
        <v>102</v>
      </c>
      <c r="AX823" s="93" t="s">
        <v>105</v>
      </c>
      <c r="AY823" s="95" t="s">
        <v>104</v>
      </c>
      <c r="AZ823" s="93" t="s">
        <v>102</v>
      </c>
      <c r="BA823" s="93" t="s">
        <v>102</v>
      </c>
      <c r="BB823" s="93" t="s">
        <v>102</v>
      </c>
      <c r="BC823" s="93" t="s">
        <v>102</v>
      </c>
      <c r="BD823" s="96" t="s">
        <v>102</v>
      </c>
      <c r="BE823" s="90">
        <v>-400.66666666666703</v>
      </c>
      <c r="BF823" s="93" t="s">
        <v>102</v>
      </c>
      <c r="BG823" s="93" t="s">
        <v>102</v>
      </c>
      <c r="BH823" s="93" t="s">
        <v>102</v>
      </c>
      <c r="BI823" s="93" t="s">
        <v>102</v>
      </c>
      <c r="BJ823" s="210" t="s">
        <v>643</v>
      </c>
      <c r="BK823" s="93" t="s">
        <v>196</v>
      </c>
      <c r="BL823" s="97" t="s">
        <v>102</v>
      </c>
      <c r="BM823" s="93" t="s">
        <v>105</v>
      </c>
      <c r="BN823" s="93" t="s">
        <v>596</v>
      </c>
      <c r="BO823" s="93" t="s">
        <v>102</v>
      </c>
      <c r="BP823" s="98" t="s">
        <v>102</v>
      </c>
      <c r="BQ823" s="93" t="s">
        <v>102</v>
      </c>
      <c r="BR823" s="93" t="s">
        <v>102</v>
      </c>
      <c r="BS823" s="93" t="s">
        <v>102</v>
      </c>
      <c r="BT823" s="99" t="s">
        <v>591</v>
      </c>
      <c r="BU823" s="100" t="s">
        <v>12008</v>
      </c>
      <c r="BV823" s="101" t="s">
        <v>471</v>
      </c>
      <c r="BW823" s="136"/>
      <c r="BX823" s="103" t="s">
        <v>565</v>
      </c>
      <c r="BY823" s="104" t="s">
        <v>190</v>
      </c>
      <c r="BZ823" s="136"/>
      <c r="CA823" s="83" t="s">
        <v>599</v>
      </c>
      <c r="CB823" s="106" t="s">
        <v>647</v>
      </c>
      <c r="CC823" s="106" t="s">
        <v>12009</v>
      </c>
      <c r="CD823" s="107"/>
      <c r="CE823" s="108" t="s">
        <v>107</v>
      </c>
      <c r="CF823" s="108" t="s">
        <v>107</v>
      </c>
      <c r="CG823" s="109"/>
      <c r="CH823" s="110" t="s">
        <v>107</v>
      </c>
      <c r="CI823" s="111"/>
      <c r="CJ823" s="112">
        <v>6710</v>
      </c>
      <c r="CK823" s="113">
        <v>86</v>
      </c>
      <c r="CL823" s="114" t="s">
        <v>134</v>
      </c>
      <c r="CM823" s="114" t="s">
        <v>108</v>
      </c>
      <c r="CN823" s="114"/>
      <c r="CO823" s="115" t="s">
        <v>102</v>
      </c>
      <c r="CP823" s="115" t="s">
        <v>102</v>
      </c>
      <c r="CQ823" s="115" t="s">
        <v>102</v>
      </c>
      <c r="CR823" s="115" t="s">
        <v>102</v>
      </c>
      <c r="CS823" s="116"/>
      <c r="CT823" s="117" t="s">
        <v>109</v>
      </c>
      <c r="CU823" s="117" t="s">
        <v>109</v>
      </c>
      <c r="CV823" s="83">
        <v>819</v>
      </c>
      <c r="CW823" s="83" t="s">
        <v>108</v>
      </c>
      <c r="CX823" s="83">
        <v>819</v>
      </c>
      <c r="CY823" s="83" t="s">
        <v>108</v>
      </c>
      <c r="CZ823" s="83">
        <v>7147</v>
      </c>
      <c r="DA823" s="83" t="s">
        <v>419</v>
      </c>
      <c r="DB823" s="83" t="s">
        <v>130</v>
      </c>
      <c r="DC823" s="83" t="s">
        <v>499</v>
      </c>
      <c r="DD823" s="83">
        <v>1868</v>
      </c>
      <c r="DE823" s="83" t="s">
        <v>444</v>
      </c>
      <c r="DF823" s="83" t="s">
        <v>130</v>
      </c>
      <c r="DG823" s="83" t="s">
        <v>499</v>
      </c>
      <c r="DH823" s="83"/>
      <c r="DI823" s="83">
        <v>0</v>
      </c>
      <c r="DJ823" s="83">
        <v>1</v>
      </c>
      <c r="DK823" s="83">
        <v>0</v>
      </c>
      <c r="DL823" s="83">
        <v>0</v>
      </c>
      <c r="DM823" s="83">
        <v>0</v>
      </c>
      <c r="DN823" s="83">
        <v>0</v>
      </c>
      <c r="DO823" s="83">
        <v>0</v>
      </c>
      <c r="DP823" s="83">
        <v>0</v>
      </c>
      <c r="DQ823" s="83">
        <v>0</v>
      </c>
      <c r="DR823" s="83">
        <v>0</v>
      </c>
      <c r="DS823" s="83">
        <v>0</v>
      </c>
      <c r="DT823" s="83">
        <v>3</v>
      </c>
      <c r="DU823" s="83">
        <v>3</v>
      </c>
      <c r="DV823" s="83">
        <v>0</v>
      </c>
      <c r="DW823" s="83">
        <v>0</v>
      </c>
      <c r="DX823" s="83">
        <v>3</v>
      </c>
      <c r="DY823" s="85">
        <v>44465</v>
      </c>
      <c r="DZ823" s="83" t="s">
        <v>4870</v>
      </c>
      <c r="EA823" s="83" t="s">
        <v>102</v>
      </c>
      <c r="EB823" s="83" t="s">
        <v>482</v>
      </c>
      <c r="EC823" s="83">
        <v>819</v>
      </c>
      <c r="ED823" s="83" t="s">
        <v>483</v>
      </c>
      <c r="EE823" s="83">
        <v>1</v>
      </c>
      <c r="EF823" s="83">
        <v>0</v>
      </c>
      <c r="EG823" s="83">
        <v>0</v>
      </c>
      <c r="EH823" s="83" t="s">
        <v>109</v>
      </c>
      <c r="EI823" s="83" t="s">
        <v>108</v>
      </c>
      <c r="EJ823" s="83" t="s">
        <v>583</v>
      </c>
      <c r="EK823" s="83">
        <v>0</v>
      </c>
      <c r="EL823" s="83">
        <v>0</v>
      </c>
      <c r="EM823" s="83">
        <v>1</v>
      </c>
      <c r="EN823" s="83" t="s">
        <v>497</v>
      </c>
      <c r="EO823" s="83"/>
      <c r="EP823" s="83" t="s">
        <v>436</v>
      </c>
      <c r="EQ823" s="136">
        <v>1</v>
      </c>
      <c r="ER823" s="136">
        <v>1</v>
      </c>
      <c r="ES823" s="136">
        <v>1</v>
      </c>
      <c r="ET823" s="136">
        <v>1</v>
      </c>
      <c r="EU823" s="215" t="s">
        <v>269</v>
      </c>
      <c r="EV823" s="136">
        <v>1</v>
      </c>
      <c r="EW823" s="136">
        <v>1</v>
      </c>
      <c r="EX823" s="136">
        <v>1</v>
      </c>
      <c r="EY823" s="136">
        <v>1</v>
      </c>
      <c r="EZ823" s="136">
        <v>1</v>
      </c>
      <c r="FP823" s="215" t="s">
        <v>592</v>
      </c>
      <c r="FQ823" s="136" t="b">
        <v>1</v>
      </c>
      <c r="FR823" s="136" t="b">
        <v>1</v>
      </c>
      <c r="FS823" s="136" t="b">
        <v>1</v>
      </c>
      <c r="FT823" s="136" t="b">
        <v>1</v>
      </c>
      <c r="FX823" s="215" t="s">
        <v>269</v>
      </c>
    </row>
    <row r="824" spans="1:180" ht="60" customHeight="1" x14ac:dyDescent="0.55000000000000004">
      <c r="A824" s="83" t="s">
        <v>130</v>
      </c>
      <c r="B824" s="83" t="s">
        <v>98</v>
      </c>
      <c r="C824" s="136">
        <v>717279</v>
      </c>
      <c r="D824" s="207" t="s">
        <v>627</v>
      </c>
      <c r="E824" s="208" t="s">
        <v>630</v>
      </c>
      <c r="F824" s="83" t="s">
        <v>108</v>
      </c>
      <c r="G824" s="85">
        <v>20621</v>
      </c>
      <c r="H824" s="83" t="s">
        <v>102</v>
      </c>
      <c r="I824" s="85">
        <v>39794</v>
      </c>
      <c r="J824" s="83" t="s">
        <v>228</v>
      </c>
      <c r="K824" s="216">
        <v>373339343808</v>
      </c>
      <c r="L824" s="83" t="s">
        <v>191</v>
      </c>
      <c r="M824" s="85">
        <v>43631</v>
      </c>
      <c r="N824" s="83">
        <v>-3401.6666666666702</v>
      </c>
      <c r="O824" s="83" t="s">
        <v>180</v>
      </c>
      <c r="P824" s="83" t="s">
        <v>181</v>
      </c>
      <c r="Q824" s="208" t="s">
        <v>8324</v>
      </c>
      <c r="R824" s="83" t="s">
        <v>102</v>
      </c>
      <c r="S824" s="83" t="s">
        <v>102</v>
      </c>
      <c r="T824" s="83" t="s">
        <v>199</v>
      </c>
      <c r="U824" s="83" t="s">
        <v>10409</v>
      </c>
      <c r="V824" s="83" t="s">
        <v>104</v>
      </c>
      <c r="W824" s="83" t="s">
        <v>105</v>
      </c>
      <c r="X824" s="86" t="s">
        <v>8324</v>
      </c>
      <c r="Y824" s="87" t="s">
        <v>102</v>
      </c>
      <c r="Z824" s="87" t="s">
        <v>102</v>
      </c>
      <c r="AA824" s="87" t="s">
        <v>199</v>
      </c>
      <c r="AB824" s="87" t="s">
        <v>10409</v>
      </c>
      <c r="AC824" s="87" t="s">
        <v>104</v>
      </c>
      <c r="AD824" s="87" t="s">
        <v>105</v>
      </c>
      <c r="AE824" s="87" t="s">
        <v>106</v>
      </c>
      <c r="AF824" s="86" t="s">
        <v>8324</v>
      </c>
      <c r="AG824" s="87" t="s">
        <v>489</v>
      </c>
      <c r="AH824" s="87" t="s">
        <v>10410</v>
      </c>
      <c r="AI824" s="87" t="s">
        <v>104</v>
      </c>
      <c r="AJ824" s="87" t="s">
        <v>204</v>
      </c>
      <c r="AK824" s="88"/>
      <c r="AL824" s="83" t="s">
        <v>107</v>
      </c>
      <c r="AM824" s="89" t="s">
        <v>454</v>
      </c>
      <c r="AN824" s="90" t="s">
        <v>416</v>
      </c>
      <c r="AO824" s="91" t="s">
        <v>641</v>
      </c>
      <c r="AP824" s="90">
        <v>8.3333333333332007</v>
      </c>
      <c r="AQ824" s="92" t="s">
        <v>211</v>
      </c>
      <c r="AR824" s="93" t="s">
        <v>102</v>
      </c>
      <c r="AS824" s="93" t="s">
        <v>102</v>
      </c>
      <c r="AT824" s="93" t="s">
        <v>102</v>
      </c>
      <c r="AU824" s="210" t="s">
        <v>641</v>
      </c>
      <c r="AV824" s="93" t="s">
        <v>192</v>
      </c>
      <c r="AW824" s="94" t="s">
        <v>102</v>
      </c>
      <c r="AX824" s="93" t="s">
        <v>105</v>
      </c>
      <c r="AY824" s="95" t="s">
        <v>188</v>
      </c>
      <c r="AZ824" s="93" t="s">
        <v>102</v>
      </c>
      <c r="BA824" s="93" t="s">
        <v>10411</v>
      </c>
      <c r="BB824" s="93" t="s">
        <v>102</v>
      </c>
      <c r="BC824" s="93" t="s">
        <v>102</v>
      </c>
      <c r="BD824" s="96" t="s">
        <v>102</v>
      </c>
      <c r="BE824" s="90">
        <v>-401.16666666666703</v>
      </c>
      <c r="BF824" s="93" t="s">
        <v>211</v>
      </c>
      <c r="BG824" s="93" t="s">
        <v>102</v>
      </c>
      <c r="BH824" s="93" t="s">
        <v>102</v>
      </c>
      <c r="BI824" s="93" t="s">
        <v>102</v>
      </c>
      <c r="BJ824" s="210" t="s">
        <v>646</v>
      </c>
      <c r="BK824" s="93" t="s">
        <v>182</v>
      </c>
      <c r="BL824" s="97" t="s">
        <v>102</v>
      </c>
      <c r="BM824" s="93" t="s">
        <v>105</v>
      </c>
      <c r="BN824" s="93" t="s">
        <v>104</v>
      </c>
      <c r="BO824" s="93" t="s">
        <v>102</v>
      </c>
      <c r="BP824" s="98">
        <v>20180480</v>
      </c>
      <c r="BQ824" s="93" t="s">
        <v>102</v>
      </c>
      <c r="BR824" s="93" t="s">
        <v>102</v>
      </c>
      <c r="BS824" s="93" t="s">
        <v>102</v>
      </c>
      <c r="BT824" s="99" t="s">
        <v>591</v>
      </c>
      <c r="BU824" s="100" t="s">
        <v>12010</v>
      </c>
      <c r="BV824" s="101" t="s">
        <v>471</v>
      </c>
      <c r="BW824" s="136"/>
      <c r="BX824" s="103" t="s">
        <v>565</v>
      </c>
      <c r="BY824" s="104" t="s">
        <v>190</v>
      </c>
      <c r="BZ824" s="136"/>
      <c r="CA824" s="83" t="s">
        <v>599</v>
      </c>
      <c r="CB824" s="106" t="s">
        <v>647</v>
      </c>
      <c r="CC824" s="106" t="s">
        <v>12011</v>
      </c>
      <c r="CD824" s="107"/>
      <c r="CE824" s="108" t="s">
        <v>107</v>
      </c>
      <c r="CF824" s="108" t="s">
        <v>107</v>
      </c>
      <c r="CG824" s="109"/>
      <c r="CH824" s="110" t="s">
        <v>107</v>
      </c>
      <c r="CI824" s="111"/>
      <c r="CJ824" s="112">
        <v>6710</v>
      </c>
      <c r="CK824" s="113">
        <v>86</v>
      </c>
      <c r="CL824" s="114" t="s">
        <v>134</v>
      </c>
      <c r="CM824" s="114" t="s">
        <v>108</v>
      </c>
      <c r="CN824" s="114"/>
      <c r="CO824" s="115" t="s">
        <v>102</v>
      </c>
      <c r="CP824" s="115" t="s">
        <v>102</v>
      </c>
      <c r="CQ824" s="115" t="s">
        <v>102</v>
      </c>
      <c r="CR824" s="115" t="s">
        <v>102</v>
      </c>
      <c r="CS824" s="116"/>
      <c r="CT824" s="117" t="s">
        <v>109</v>
      </c>
      <c r="CU824" s="117" t="s">
        <v>109</v>
      </c>
      <c r="CV824" s="83">
        <v>820</v>
      </c>
      <c r="CW824" s="83" t="s">
        <v>108</v>
      </c>
      <c r="CX824" s="83">
        <v>820</v>
      </c>
      <c r="CY824" s="83" t="s">
        <v>108</v>
      </c>
      <c r="CZ824" s="83">
        <v>7148</v>
      </c>
      <c r="DA824" s="83" t="s">
        <v>419</v>
      </c>
      <c r="DB824" s="83" t="s">
        <v>130</v>
      </c>
      <c r="DC824" s="83" t="s">
        <v>499</v>
      </c>
      <c r="DD824" s="83">
        <v>1869</v>
      </c>
      <c r="DE824" s="83" t="s">
        <v>444</v>
      </c>
      <c r="DF824" s="83" t="s">
        <v>130</v>
      </c>
      <c r="DG824" s="83" t="s">
        <v>499</v>
      </c>
      <c r="DH824" s="83"/>
      <c r="DI824" s="83">
        <v>0</v>
      </c>
      <c r="DJ824" s="83">
        <v>1</v>
      </c>
      <c r="DK824" s="83">
        <v>0</v>
      </c>
      <c r="DL824" s="83">
        <v>0</v>
      </c>
      <c r="DM824" s="83">
        <v>0</v>
      </c>
      <c r="DN824" s="83">
        <v>0</v>
      </c>
      <c r="DO824" s="83">
        <v>0</v>
      </c>
      <c r="DP824" s="83">
        <v>0</v>
      </c>
      <c r="DQ824" s="83">
        <v>0</v>
      </c>
      <c r="DR824" s="83">
        <v>0</v>
      </c>
      <c r="DS824" s="83">
        <v>0</v>
      </c>
      <c r="DT824" s="83">
        <v>3</v>
      </c>
      <c r="DU824" s="83">
        <v>3</v>
      </c>
      <c r="DV824" s="83">
        <v>0</v>
      </c>
      <c r="DW824" s="83">
        <v>0</v>
      </c>
      <c r="DX824" s="83">
        <v>3</v>
      </c>
      <c r="DY824" s="85">
        <v>44466</v>
      </c>
      <c r="DZ824" s="83" t="s">
        <v>4871</v>
      </c>
      <c r="EA824" s="83" t="s">
        <v>102</v>
      </c>
      <c r="EB824" s="83" t="s">
        <v>482</v>
      </c>
      <c r="EC824" s="83">
        <v>820</v>
      </c>
      <c r="ED824" s="83" t="s">
        <v>483</v>
      </c>
      <c r="EE824" s="83">
        <v>1</v>
      </c>
      <c r="EF824" s="83">
        <v>0</v>
      </c>
      <c r="EG824" s="83">
        <v>0</v>
      </c>
      <c r="EH824" s="83" t="s">
        <v>109</v>
      </c>
      <c r="EI824" s="83" t="s">
        <v>108</v>
      </c>
      <c r="EJ824" s="83" t="s">
        <v>583</v>
      </c>
      <c r="EK824" s="83">
        <v>0</v>
      </c>
      <c r="EL824" s="83">
        <v>0</v>
      </c>
      <c r="EM824" s="83">
        <v>1</v>
      </c>
      <c r="EN824" s="83" t="s">
        <v>497</v>
      </c>
      <c r="EO824" s="83"/>
      <c r="EP824" s="83" t="s">
        <v>436</v>
      </c>
      <c r="EQ824" s="136">
        <v>1</v>
      </c>
      <c r="ER824" s="136">
        <v>1</v>
      </c>
      <c r="ES824" s="136">
        <v>1</v>
      </c>
      <c r="ET824" s="136">
        <v>1</v>
      </c>
      <c r="EU824" s="215" t="s">
        <v>269</v>
      </c>
      <c r="EV824" s="136">
        <v>1</v>
      </c>
      <c r="EW824" s="136">
        <v>1</v>
      </c>
      <c r="EX824" s="136">
        <v>1</v>
      </c>
      <c r="EY824" s="136">
        <v>1</v>
      </c>
      <c r="EZ824" s="136">
        <v>1</v>
      </c>
      <c r="FP824" s="215" t="s">
        <v>592</v>
      </c>
      <c r="FQ824" s="136" t="b">
        <v>1</v>
      </c>
      <c r="FR824" s="136" t="b">
        <v>1</v>
      </c>
      <c r="FS824" s="136" t="b">
        <v>1</v>
      </c>
      <c r="FT824" s="136" t="b">
        <v>1</v>
      </c>
      <c r="FX824" s="215" t="s">
        <v>269</v>
      </c>
    </row>
    <row r="825" spans="1:180" ht="60" customHeight="1" x14ac:dyDescent="0.55000000000000004">
      <c r="A825" s="83" t="s">
        <v>130</v>
      </c>
      <c r="B825" s="83" t="s">
        <v>98</v>
      </c>
      <c r="C825" s="136">
        <v>582871</v>
      </c>
      <c r="D825" s="207" t="s">
        <v>628</v>
      </c>
      <c r="E825" s="208" t="s">
        <v>633</v>
      </c>
      <c r="F825" s="83" t="s">
        <v>108</v>
      </c>
      <c r="G825" s="85">
        <v>22744</v>
      </c>
      <c r="H825" s="83" t="s">
        <v>102</v>
      </c>
      <c r="I825" s="85">
        <v>39772</v>
      </c>
      <c r="J825" s="83" t="s">
        <v>228</v>
      </c>
      <c r="K825" s="216">
        <v>889043552082</v>
      </c>
      <c r="L825" s="83" t="s">
        <v>191</v>
      </c>
      <c r="M825" s="85">
        <v>43619</v>
      </c>
      <c r="N825" s="83">
        <v>-3406.6666666666702</v>
      </c>
      <c r="O825" s="83" t="s">
        <v>193</v>
      </c>
      <c r="P825" s="83" t="s">
        <v>181</v>
      </c>
      <c r="Q825" s="208" t="s">
        <v>8328</v>
      </c>
      <c r="R825" s="83" t="s">
        <v>102</v>
      </c>
      <c r="S825" s="83" t="s">
        <v>102</v>
      </c>
      <c r="T825" s="83" t="s">
        <v>133</v>
      </c>
      <c r="U825" s="83" t="s">
        <v>10412</v>
      </c>
      <c r="V825" s="83" t="s">
        <v>111</v>
      </c>
      <c r="W825" s="83" t="s">
        <v>105</v>
      </c>
      <c r="X825" s="86" t="s">
        <v>8328</v>
      </c>
      <c r="Y825" s="87" t="s">
        <v>102</v>
      </c>
      <c r="Z825" s="87" t="s">
        <v>102</v>
      </c>
      <c r="AA825" s="87" t="s">
        <v>133</v>
      </c>
      <c r="AB825" s="87" t="s">
        <v>10412</v>
      </c>
      <c r="AC825" s="87" t="s">
        <v>111</v>
      </c>
      <c r="AD825" s="87" t="s">
        <v>105</v>
      </c>
      <c r="AE825" s="87" t="s">
        <v>106</v>
      </c>
      <c r="AF825" s="86" t="s">
        <v>8328</v>
      </c>
      <c r="AG825" s="87" t="s">
        <v>486</v>
      </c>
      <c r="AH825" s="87" t="s">
        <v>10412</v>
      </c>
      <c r="AI825" s="87" t="s">
        <v>111</v>
      </c>
      <c r="AJ825" s="87" t="s">
        <v>204</v>
      </c>
      <c r="AK825" s="88"/>
      <c r="AL825" s="83" t="s">
        <v>107</v>
      </c>
      <c r="AM825" s="89" t="s">
        <v>454</v>
      </c>
      <c r="AN825" s="90" t="s">
        <v>416</v>
      </c>
      <c r="AO825" s="91" t="s">
        <v>642</v>
      </c>
      <c r="AP825" s="90">
        <v>8.3333333333332007</v>
      </c>
      <c r="AQ825" s="92" t="s">
        <v>102</v>
      </c>
      <c r="AR825" s="93" t="s">
        <v>102</v>
      </c>
      <c r="AS825" s="93" t="s">
        <v>102</v>
      </c>
      <c r="AT825" s="93" t="s">
        <v>102</v>
      </c>
      <c r="AU825" s="210" t="s">
        <v>644</v>
      </c>
      <c r="AV825" s="93" t="s">
        <v>185</v>
      </c>
      <c r="AW825" s="94" t="s">
        <v>102</v>
      </c>
      <c r="AX825" s="93" t="s">
        <v>183</v>
      </c>
      <c r="AY825" s="95" t="s">
        <v>111</v>
      </c>
      <c r="AZ825" s="93" t="s">
        <v>102</v>
      </c>
      <c r="BA825" s="93" t="s">
        <v>102</v>
      </c>
      <c r="BB825" s="93" t="s">
        <v>102</v>
      </c>
      <c r="BC825" s="93" t="s">
        <v>102</v>
      </c>
      <c r="BD825" s="96" t="s">
        <v>102</v>
      </c>
      <c r="BE825" s="90">
        <v>-401.66666666666703</v>
      </c>
      <c r="BF825" s="93" t="s">
        <v>102</v>
      </c>
      <c r="BG825" s="93" t="s">
        <v>102</v>
      </c>
      <c r="BH825" s="93" t="s">
        <v>102</v>
      </c>
      <c r="BI825" s="93" t="s">
        <v>102</v>
      </c>
      <c r="BJ825" s="210" t="s">
        <v>642</v>
      </c>
      <c r="BK825" s="93" t="s">
        <v>192</v>
      </c>
      <c r="BL825" s="97" t="s">
        <v>102</v>
      </c>
      <c r="BM825" s="93" t="s">
        <v>183</v>
      </c>
      <c r="BN825" s="93" t="s">
        <v>106</v>
      </c>
      <c r="BO825" s="93" t="s">
        <v>102</v>
      </c>
      <c r="BP825" s="98" t="s">
        <v>102</v>
      </c>
      <c r="BQ825" s="93" t="s">
        <v>102</v>
      </c>
      <c r="BR825" s="93" t="s">
        <v>102</v>
      </c>
      <c r="BS825" s="93" t="s">
        <v>102</v>
      </c>
      <c r="BT825" s="99" t="s">
        <v>591</v>
      </c>
      <c r="BU825" s="100" t="s">
        <v>12012</v>
      </c>
      <c r="BV825" s="101" t="s">
        <v>471</v>
      </c>
      <c r="BW825" s="136"/>
      <c r="BX825" s="103" t="s">
        <v>565</v>
      </c>
      <c r="BY825" s="104" t="s">
        <v>190</v>
      </c>
      <c r="BZ825" s="136"/>
      <c r="CA825" s="83" t="s">
        <v>599</v>
      </c>
      <c r="CB825" s="106" t="s">
        <v>647</v>
      </c>
      <c r="CC825" s="106" t="s">
        <v>12013</v>
      </c>
      <c r="CD825" s="107"/>
      <c r="CE825" s="108" t="s">
        <v>107</v>
      </c>
      <c r="CF825" s="108" t="s">
        <v>107</v>
      </c>
      <c r="CG825" s="109"/>
      <c r="CH825" s="110" t="s">
        <v>107</v>
      </c>
      <c r="CI825" s="111"/>
      <c r="CJ825" s="112">
        <v>6710</v>
      </c>
      <c r="CK825" s="113">
        <v>86</v>
      </c>
      <c r="CL825" s="114" t="s">
        <v>134</v>
      </c>
      <c r="CM825" s="114" t="s">
        <v>108</v>
      </c>
      <c r="CN825" s="114"/>
      <c r="CO825" s="115" t="s">
        <v>102</v>
      </c>
      <c r="CP825" s="115" t="s">
        <v>102</v>
      </c>
      <c r="CQ825" s="115" t="s">
        <v>102</v>
      </c>
      <c r="CR825" s="115" t="s">
        <v>102</v>
      </c>
      <c r="CS825" s="116"/>
      <c r="CT825" s="117" t="s">
        <v>109</v>
      </c>
      <c r="CU825" s="117" t="s">
        <v>109</v>
      </c>
      <c r="CV825" s="83">
        <v>821</v>
      </c>
      <c r="CW825" s="83" t="s">
        <v>108</v>
      </c>
      <c r="CX825" s="83">
        <v>821</v>
      </c>
      <c r="CY825" s="83" t="s">
        <v>108</v>
      </c>
      <c r="CZ825" s="83">
        <v>7149</v>
      </c>
      <c r="DA825" s="83" t="s">
        <v>419</v>
      </c>
      <c r="DB825" s="83" t="s">
        <v>130</v>
      </c>
      <c r="DC825" s="83" t="s">
        <v>499</v>
      </c>
      <c r="DD825" s="83">
        <v>1870</v>
      </c>
      <c r="DE825" s="83" t="s">
        <v>444</v>
      </c>
      <c r="DF825" s="83" t="s">
        <v>130</v>
      </c>
      <c r="DG825" s="83" t="s">
        <v>499</v>
      </c>
      <c r="DH825" s="83"/>
      <c r="DI825" s="83">
        <v>0</v>
      </c>
      <c r="DJ825" s="83">
        <v>1</v>
      </c>
      <c r="DK825" s="83">
        <v>0</v>
      </c>
      <c r="DL825" s="83">
        <v>0</v>
      </c>
      <c r="DM825" s="83">
        <v>0</v>
      </c>
      <c r="DN825" s="83">
        <v>0</v>
      </c>
      <c r="DO825" s="83">
        <v>0</v>
      </c>
      <c r="DP825" s="83">
        <v>0</v>
      </c>
      <c r="DQ825" s="83">
        <v>0</v>
      </c>
      <c r="DR825" s="83">
        <v>0</v>
      </c>
      <c r="DS825" s="83">
        <v>0</v>
      </c>
      <c r="DT825" s="83">
        <v>3</v>
      </c>
      <c r="DU825" s="83">
        <v>3</v>
      </c>
      <c r="DV825" s="83">
        <v>0</v>
      </c>
      <c r="DW825" s="83">
        <v>0</v>
      </c>
      <c r="DX825" s="83">
        <v>3</v>
      </c>
      <c r="DY825" s="85">
        <v>44467</v>
      </c>
      <c r="DZ825" s="83" t="s">
        <v>4872</v>
      </c>
      <c r="EA825" s="83" t="s">
        <v>102</v>
      </c>
      <c r="EB825" s="83" t="s">
        <v>482</v>
      </c>
      <c r="EC825" s="83">
        <v>821</v>
      </c>
      <c r="ED825" s="83" t="s">
        <v>483</v>
      </c>
      <c r="EE825" s="83">
        <v>1</v>
      </c>
      <c r="EF825" s="83">
        <v>0</v>
      </c>
      <c r="EG825" s="83">
        <v>0</v>
      </c>
      <c r="EH825" s="83" t="s">
        <v>109</v>
      </c>
      <c r="EI825" s="83" t="s">
        <v>108</v>
      </c>
      <c r="EJ825" s="83" t="s">
        <v>583</v>
      </c>
      <c r="EK825" s="83">
        <v>0</v>
      </c>
      <c r="EL825" s="83">
        <v>0</v>
      </c>
      <c r="EM825" s="83">
        <v>1</v>
      </c>
      <c r="EN825" s="83" t="s">
        <v>497</v>
      </c>
      <c r="EO825" s="83"/>
      <c r="EP825" s="83" t="s">
        <v>436</v>
      </c>
      <c r="EQ825" s="136">
        <v>1</v>
      </c>
      <c r="ER825" s="136">
        <v>1</v>
      </c>
      <c r="ES825" s="136">
        <v>1</v>
      </c>
      <c r="ET825" s="136">
        <v>1</v>
      </c>
      <c r="EU825" s="215" t="s">
        <v>269</v>
      </c>
      <c r="EV825" s="136">
        <v>1</v>
      </c>
      <c r="EW825" s="136">
        <v>1</v>
      </c>
      <c r="EX825" s="136">
        <v>1</v>
      </c>
      <c r="EY825" s="136">
        <v>1</v>
      </c>
      <c r="EZ825" s="136">
        <v>1</v>
      </c>
      <c r="FP825" s="215" t="s">
        <v>592</v>
      </c>
      <c r="FQ825" s="136" t="b">
        <v>1</v>
      </c>
      <c r="FR825" s="136" t="b">
        <v>1</v>
      </c>
      <c r="FS825" s="136" t="b">
        <v>1</v>
      </c>
      <c r="FT825" s="136" t="b">
        <v>1</v>
      </c>
      <c r="FX825" s="215" t="s">
        <v>269</v>
      </c>
    </row>
    <row r="826" spans="1:180" ht="60" customHeight="1" x14ac:dyDescent="0.55000000000000004">
      <c r="A826" s="83" t="s">
        <v>130</v>
      </c>
      <c r="B826" s="83" t="s">
        <v>98</v>
      </c>
      <c r="C826" s="136">
        <v>270791</v>
      </c>
      <c r="D826" s="207" t="s">
        <v>629</v>
      </c>
      <c r="E826" s="208" t="s">
        <v>634</v>
      </c>
      <c r="F826" s="83" t="s">
        <v>108</v>
      </c>
      <c r="G826" s="85">
        <v>26341</v>
      </c>
      <c r="H826" s="83" t="s">
        <v>102</v>
      </c>
      <c r="I826" s="85">
        <v>34633</v>
      </c>
      <c r="J826" s="83" t="s">
        <v>228</v>
      </c>
      <c r="K826" s="216">
        <v>312265079677</v>
      </c>
      <c r="L826" s="83" t="s">
        <v>191</v>
      </c>
      <c r="M826" s="85">
        <v>43642</v>
      </c>
      <c r="N826" s="83">
        <v>-3411.6666666666702</v>
      </c>
      <c r="O826" s="83" t="s">
        <v>193</v>
      </c>
      <c r="P826" s="83" t="s">
        <v>181</v>
      </c>
      <c r="Q826" s="208" t="s">
        <v>8332</v>
      </c>
      <c r="R826" s="83" t="s">
        <v>102</v>
      </c>
      <c r="S826" s="83" t="s">
        <v>102</v>
      </c>
      <c r="T826" s="83" t="s">
        <v>131</v>
      </c>
      <c r="U826" s="83" t="s">
        <v>10413</v>
      </c>
      <c r="V826" s="83" t="s">
        <v>104</v>
      </c>
      <c r="W826" s="83" t="s">
        <v>105</v>
      </c>
      <c r="X826" s="86" t="s">
        <v>8332</v>
      </c>
      <c r="Y826" s="87" t="s">
        <v>102</v>
      </c>
      <c r="Z826" s="87" t="s">
        <v>102</v>
      </c>
      <c r="AA826" s="87" t="s">
        <v>131</v>
      </c>
      <c r="AB826" s="87" t="s">
        <v>10413</v>
      </c>
      <c r="AC826" s="87" t="s">
        <v>104</v>
      </c>
      <c r="AD826" s="87" t="s">
        <v>105</v>
      </c>
      <c r="AE826" s="87" t="s">
        <v>106</v>
      </c>
      <c r="AF826" s="86" t="s">
        <v>8332</v>
      </c>
      <c r="AG826" s="87" t="s">
        <v>177</v>
      </c>
      <c r="AH826" s="87" t="s">
        <v>10413</v>
      </c>
      <c r="AI826" s="87" t="s">
        <v>104</v>
      </c>
      <c r="AJ826" s="87" t="s">
        <v>204</v>
      </c>
      <c r="AK826" s="88"/>
      <c r="AL826" s="83" t="s">
        <v>107</v>
      </c>
      <c r="AM826" s="89" t="s">
        <v>454</v>
      </c>
      <c r="AN826" s="90" t="s">
        <v>416</v>
      </c>
      <c r="AO826" s="91" t="s">
        <v>643</v>
      </c>
      <c r="AP826" s="90">
        <v>8.3333333333332007</v>
      </c>
      <c r="AQ826" s="92" t="s">
        <v>102</v>
      </c>
      <c r="AR826" s="93" t="s">
        <v>102</v>
      </c>
      <c r="AS826" s="93" t="s">
        <v>102</v>
      </c>
      <c r="AT826" s="93" t="s">
        <v>102</v>
      </c>
      <c r="AU826" s="210" t="s">
        <v>645</v>
      </c>
      <c r="AV826" s="93" t="s">
        <v>185</v>
      </c>
      <c r="AW826" s="94" t="s">
        <v>102</v>
      </c>
      <c r="AX826" s="93" t="s">
        <v>105</v>
      </c>
      <c r="AY826" s="95" t="s">
        <v>104</v>
      </c>
      <c r="AZ826" s="93" t="s">
        <v>102</v>
      </c>
      <c r="BA826" s="93" t="s">
        <v>102</v>
      </c>
      <c r="BB826" s="93" t="s">
        <v>102</v>
      </c>
      <c r="BC826" s="93" t="s">
        <v>102</v>
      </c>
      <c r="BD826" s="96" t="s">
        <v>102</v>
      </c>
      <c r="BE826" s="90">
        <v>-402.16666666666703</v>
      </c>
      <c r="BF826" s="93" t="s">
        <v>102</v>
      </c>
      <c r="BG826" s="93" t="s">
        <v>102</v>
      </c>
      <c r="BH826" s="93" t="s">
        <v>102</v>
      </c>
      <c r="BI826" s="93" t="s">
        <v>102</v>
      </c>
      <c r="BJ826" s="210" t="s">
        <v>643</v>
      </c>
      <c r="BK826" s="93" t="s">
        <v>196</v>
      </c>
      <c r="BL826" s="97" t="s">
        <v>102</v>
      </c>
      <c r="BM826" s="93" t="s">
        <v>105</v>
      </c>
      <c r="BN826" s="93" t="s">
        <v>596</v>
      </c>
      <c r="BO826" s="93" t="s">
        <v>102</v>
      </c>
      <c r="BP826" s="98" t="s">
        <v>102</v>
      </c>
      <c r="BQ826" s="93" t="s">
        <v>102</v>
      </c>
      <c r="BR826" s="93" t="s">
        <v>102</v>
      </c>
      <c r="BS826" s="93" t="s">
        <v>102</v>
      </c>
      <c r="BT826" s="99" t="s">
        <v>591</v>
      </c>
      <c r="BU826" s="100" t="s">
        <v>12014</v>
      </c>
      <c r="BV826" s="101" t="s">
        <v>471</v>
      </c>
      <c r="BW826" s="136"/>
      <c r="BX826" s="103" t="s">
        <v>565</v>
      </c>
      <c r="BY826" s="104" t="s">
        <v>190</v>
      </c>
      <c r="BZ826" s="136"/>
      <c r="CA826" s="83" t="s">
        <v>599</v>
      </c>
      <c r="CB826" s="106" t="s">
        <v>647</v>
      </c>
      <c r="CC826" s="106" t="s">
        <v>12015</v>
      </c>
      <c r="CD826" s="107"/>
      <c r="CE826" s="108" t="s">
        <v>107</v>
      </c>
      <c r="CF826" s="108" t="s">
        <v>107</v>
      </c>
      <c r="CG826" s="109"/>
      <c r="CH826" s="110" t="s">
        <v>107</v>
      </c>
      <c r="CI826" s="111"/>
      <c r="CJ826" s="112">
        <v>6710</v>
      </c>
      <c r="CK826" s="113">
        <v>86</v>
      </c>
      <c r="CL826" s="114" t="s">
        <v>134</v>
      </c>
      <c r="CM826" s="114" t="s">
        <v>108</v>
      </c>
      <c r="CN826" s="114"/>
      <c r="CO826" s="115" t="s">
        <v>102</v>
      </c>
      <c r="CP826" s="115" t="s">
        <v>102</v>
      </c>
      <c r="CQ826" s="115" t="s">
        <v>102</v>
      </c>
      <c r="CR826" s="115" t="s">
        <v>102</v>
      </c>
      <c r="CS826" s="116"/>
      <c r="CT826" s="117" t="s">
        <v>109</v>
      </c>
      <c r="CU826" s="117" t="s">
        <v>109</v>
      </c>
      <c r="CV826" s="83">
        <v>822</v>
      </c>
      <c r="CW826" s="83" t="s">
        <v>108</v>
      </c>
      <c r="CX826" s="83">
        <v>822</v>
      </c>
      <c r="CY826" s="83" t="s">
        <v>108</v>
      </c>
      <c r="CZ826" s="83">
        <v>7150</v>
      </c>
      <c r="DA826" s="83" t="s">
        <v>419</v>
      </c>
      <c r="DB826" s="83" t="s">
        <v>130</v>
      </c>
      <c r="DC826" s="83" t="s">
        <v>499</v>
      </c>
      <c r="DD826" s="83">
        <v>1871</v>
      </c>
      <c r="DE826" s="83" t="s">
        <v>444</v>
      </c>
      <c r="DF826" s="83" t="s">
        <v>130</v>
      </c>
      <c r="DG826" s="83" t="s">
        <v>499</v>
      </c>
      <c r="DH826" s="83"/>
      <c r="DI826" s="83">
        <v>0</v>
      </c>
      <c r="DJ826" s="83">
        <v>1</v>
      </c>
      <c r="DK826" s="83">
        <v>0</v>
      </c>
      <c r="DL826" s="83">
        <v>0</v>
      </c>
      <c r="DM826" s="83">
        <v>0</v>
      </c>
      <c r="DN826" s="83">
        <v>0</v>
      </c>
      <c r="DO826" s="83">
        <v>0</v>
      </c>
      <c r="DP826" s="83">
        <v>0</v>
      </c>
      <c r="DQ826" s="83">
        <v>0</v>
      </c>
      <c r="DR826" s="83">
        <v>0</v>
      </c>
      <c r="DS826" s="83">
        <v>0</v>
      </c>
      <c r="DT826" s="83">
        <v>3</v>
      </c>
      <c r="DU826" s="83">
        <v>3</v>
      </c>
      <c r="DV826" s="83">
        <v>0</v>
      </c>
      <c r="DW826" s="83">
        <v>0</v>
      </c>
      <c r="DX826" s="83">
        <v>3</v>
      </c>
      <c r="DY826" s="85">
        <v>44468</v>
      </c>
      <c r="DZ826" s="83" t="s">
        <v>4873</v>
      </c>
      <c r="EA826" s="83" t="s">
        <v>102</v>
      </c>
      <c r="EB826" s="83" t="s">
        <v>482</v>
      </c>
      <c r="EC826" s="83">
        <v>822</v>
      </c>
      <c r="ED826" s="83" t="s">
        <v>483</v>
      </c>
      <c r="EE826" s="83">
        <v>1</v>
      </c>
      <c r="EF826" s="83">
        <v>0</v>
      </c>
      <c r="EG826" s="83">
        <v>0</v>
      </c>
      <c r="EH826" s="83" t="s">
        <v>109</v>
      </c>
      <c r="EI826" s="83" t="s">
        <v>108</v>
      </c>
      <c r="EJ826" s="83" t="s">
        <v>583</v>
      </c>
      <c r="EK826" s="83">
        <v>0</v>
      </c>
      <c r="EL826" s="83">
        <v>0</v>
      </c>
      <c r="EM826" s="83">
        <v>1</v>
      </c>
      <c r="EN826" s="83" t="s">
        <v>497</v>
      </c>
      <c r="EO826" s="83"/>
      <c r="EP826" s="83" t="s">
        <v>436</v>
      </c>
      <c r="EQ826" s="136">
        <v>1</v>
      </c>
      <c r="ER826" s="136">
        <v>1</v>
      </c>
      <c r="ES826" s="136">
        <v>1</v>
      </c>
      <c r="ET826" s="136">
        <v>1</v>
      </c>
      <c r="EU826" s="215" t="s">
        <v>269</v>
      </c>
      <c r="EV826" s="136">
        <v>1</v>
      </c>
      <c r="EW826" s="136">
        <v>1</v>
      </c>
      <c r="EX826" s="136">
        <v>1</v>
      </c>
      <c r="EY826" s="136">
        <v>1</v>
      </c>
      <c r="EZ826" s="136">
        <v>1</v>
      </c>
      <c r="FP826" s="215" t="s">
        <v>592</v>
      </c>
      <c r="FQ826" s="136" t="b">
        <v>1</v>
      </c>
      <c r="FR826" s="136" t="b">
        <v>1</v>
      </c>
      <c r="FS826" s="136" t="b">
        <v>1</v>
      </c>
      <c r="FT826" s="136" t="b">
        <v>1</v>
      </c>
      <c r="FX826" s="215" t="s">
        <v>269</v>
      </c>
    </row>
    <row r="827" spans="1:180" ht="60" customHeight="1" x14ac:dyDescent="0.55000000000000004">
      <c r="A827" s="83" t="s">
        <v>130</v>
      </c>
      <c r="B827" s="83" t="s">
        <v>98</v>
      </c>
      <c r="C827" s="136">
        <v>675050</v>
      </c>
      <c r="D827" s="207" t="s">
        <v>627</v>
      </c>
      <c r="E827" s="208" t="s">
        <v>630</v>
      </c>
      <c r="F827" s="83" t="s">
        <v>108</v>
      </c>
      <c r="G827" s="85">
        <v>20621</v>
      </c>
      <c r="H827" s="83" t="s">
        <v>102</v>
      </c>
      <c r="I827" s="85">
        <v>39794</v>
      </c>
      <c r="J827" s="83" t="s">
        <v>228</v>
      </c>
      <c r="K827" s="216">
        <v>373240567886</v>
      </c>
      <c r="L827" s="83" t="s">
        <v>191</v>
      </c>
      <c r="M827" s="85">
        <v>43631</v>
      </c>
      <c r="N827" s="83">
        <v>-3416.6666666666702</v>
      </c>
      <c r="O827" s="83" t="s">
        <v>180</v>
      </c>
      <c r="P827" s="83" t="s">
        <v>181</v>
      </c>
      <c r="Q827" s="208" t="s">
        <v>8336</v>
      </c>
      <c r="R827" s="83" t="s">
        <v>102</v>
      </c>
      <c r="S827" s="83" t="s">
        <v>102</v>
      </c>
      <c r="T827" s="83" t="s">
        <v>199</v>
      </c>
      <c r="U827" s="83" t="s">
        <v>10414</v>
      </c>
      <c r="V827" s="83" t="s">
        <v>104</v>
      </c>
      <c r="W827" s="83" t="s">
        <v>105</v>
      </c>
      <c r="X827" s="86" t="s">
        <v>8336</v>
      </c>
      <c r="Y827" s="87" t="s">
        <v>102</v>
      </c>
      <c r="Z827" s="87" t="s">
        <v>102</v>
      </c>
      <c r="AA827" s="87" t="s">
        <v>199</v>
      </c>
      <c r="AB827" s="87" t="s">
        <v>10414</v>
      </c>
      <c r="AC827" s="87" t="s">
        <v>104</v>
      </c>
      <c r="AD827" s="87" t="s">
        <v>105</v>
      </c>
      <c r="AE827" s="87" t="s">
        <v>106</v>
      </c>
      <c r="AF827" s="86" t="s">
        <v>8336</v>
      </c>
      <c r="AG827" s="87" t="s">
        <v>489</v>
      </c>
      <c r="AH827" s="87" t="s">
        <v>10415</v>
      </c>
      <c r="AI827" s="87" t="s">
        <v>104</v>
      </c>
      <c r="AJ827" s="87" t="s">
        <v>204</v>
      </c>
      <c r="AK827" s="88"/>
      <c r="AL827" s="83" t="s">
        <v>107</v>
      </c>
      <c r="AM827" s="89" t="s">
        <v>454</v>
      </c>
      <c r="AN827" s="90" t="s">
        <v>416</v>
      </c>
      <c r="AO827" s="91" t="s">
        <v>641</v>
      </c>
      <c r="AP827" s="90">
        <v>8.3333333333332007</v>
      </c>
      <c r="AQ827" s="92" t="s">
        <v>211</v>
      </c>
      <c r="AR827" s="93" t="s">
        <v>102</v>
      </c>
      <c r="AS827" s="93" t="s">
        <v>102</v>
      </c>
      <c r="AT827" s="93" t="s">
        <v>102</v>
      </c>
      <c r="AU827" s="210" t="s">
        <v>641</v>
      </c>
      <c r="AV827" s="93" t="s">
        <v>192</v>
      </c>
      <c r="AW827" s="94" t="s">
        <v>102</v>
      </c>
      <c r="AX827" s="93" t="s">
        <v>105</v>
      </c>
      <c r="AY827" s="95" t="s">
        <v>188</v>
      </c>
      <c r="AZ827" s="93" t="s">
        <v>102</v>
      </c>
      <c r="BA827" s="93" t="s">
        <v>10416</v>
      </c>
      <c r="BB827" s="93" t="s">
        <v>102</v>
      </c>
      <c r="BC827" s="93" t="s">
        <v>102</v>
      </c>
      <c r="BD827" s="96" t="s">
        <v>102</v>
      </c>
      <c r="BE827" s="90">
        <v>-402.66666666666703</v>
      </c>
      <c r="BF827" s="93" t="s">
        <v>211</v>
      </c>
      <c r="BG827" s="93" t="s">
        <v>102</v>
      </c>
      <c r="BH827" s="93" t="s">
        <v>102</v>
      </c>
      <c r="BI827" s="93" t="s">
        <v>102</v>
      </c>
      <c r="BJ827" s="210" t="s">
        <v>646</v>
      </c>
      <c r="BK827" s="93" t="s">
        <v>182</v>
      </c>
      <c r="BL827" s="97" t="s">
        <v>102</v>
      </c>
      <c r="BM827" s="93" t="s">
        <v>105</v>
      </c>
      <c r="BN827" s="93" t="s">
        <v>104</v>
      </c>
      <c r="BO827" s="93" t="s">
        <v>102</v>
      </c>
      <c r="BP827" s="98">
        <v>20180481</v>
      </c>
      <c r="BQ827" s="93" t="s">
        <v>102</v>
      </c>
      <c r="BR827" s="93" t="s">
        <v>102</v>
      </c>
      <c r="BS827" s="93" t="s">
        <v>102</v>
      </c>
      <c r="BT827" s="99" t="s">
        <v>591</v>
      </c>
      <c r="BU827" s="100" t="s">
        <v>12016</v>
      </c>
      <c r="BV827" s="101" t="s">
        <v>471</v>
      </c>
      <c r="BW827" s="136"/>
      <c r="BX827" s="103" t="s">
        <v>565</v>
      </c>
      <c r="BY827" s="104" t="s">
        <v>190</v>
      </c>
      <c r="BZ827" s="136"/>
      <c r="CA827" s="83" t="s">
        <v>599</v>
      </c>
      <c r="CB827" s="106" t="s">
        <v>647</v>
      </c>
      <c r="CC827" s="106" t="s">
        <v>12017</v>
      </c>
      <c r="CD827" s="107"/>
      <c r="CE827" s="108" t="s">
        <v>107</v>
      </c>
      <c r="CF827" s="108" t="s">
        <v>107</v>
      </c>
      <c r="CG827" s="109"/>
      <c r="CH827" s="110" t="s">
        <v>107</v>
      </c>
      <c r="CI827" s="111"/>
      <c r="CJ827" s="112">
        <v>6710</v>
      </c>
      <c r="CK827" s="113">
        <v>86</v>
      </c>
      <c r="CL827" s="114" t="s">
        <v>134</v>
      </c>
      <c r="CM827" s="114" t="s">
        <v>108</v>
      </c>
      <c r="CN827" s="114"/>
      <c r="CO827" s="115" t="s">
        <v>102</v>
      </c>
      <c r="CP827" s="115" t="s">
        <v>102</v>
      </c>
      <c r="CQ827" s="115" t="s">
        <v>102</v>
      </c>
      <c r="CR827" s="115" t="s">
        <v>102</v>
      </c>
      <c r="CS827" s="116"/>
      <c r="CT827" s="117" t="s">
        <v>109</v>
      </c>
      <c r="CU827" s="117" t="s">
        <v>109</v>
      </c>
      <c r="CV827" s="83">
        <v>823</v>
      </c>
      <c r="CW827" s="83" t="s">
        <v>108</v>
      </c>
      <c r="CX827" s="83">
        <v>823</v>
      </c>
      <c r="CY827" s="83" t="s">
        <v>108</v>
      </c>
      <c r="CZ827" s="83">
        <v>7151</v>
      </c>
      <c r="DA827" s="83" t="s">
        <v>419</v>
      </c>
      <c r="DB827" s="83" t="s">
        <v>130</v>
      </c>
      <c r="DC827" s="83" t="s">
        <v>499</v>
      </c>
      <c r="DD827" s="83">
        <v>1872</v>
      </c>
      <c r="DE827" s="83" t="s">
        <v>444</v>
      </c>
      <c r="DF827" s="83" t="s">
        <v>130</v>
      </c>
      <c r="DG827" s="83" t="s">
        <v>499</v>
      </c>
      <c r="DH827" s="83"/>
      <c r="DI827" s="83">
        <v>0</v>
      </c>
      <c r="DJ827" s="83">
        <v>1</v>
      </c>
      <c r="DK827" s="83">
        <v>0</v>
      </c>
      <c r="DL827" s="83">
        <v>0</v>
      </c>
      <c r="DM827" s="83">
        <v>0</v>
      </c>
      <c r="DN827" s="83">
        <v>0</v>
      </c>
      <c r="DO827" s="83">
        <v>0</v>
      </c>
      <c r="DP827" s="83">
        <v>0</v>
      </c>
      <c r="DQ827" s="83">
        <v>0</v>
      </c>
      <c r="DR827" s="83">
        <v>0</v>
      </c>
      <c r="DS827" s="83">
        <v>0</v>
      </c>
      <c r="DT827" s="83">
        <v>3</v>
      </c>
      <c r="DU827" s="83">
        <v>3</v>
      </c>
      <c r="DV827" s="83">
        <v>0</v>
      </c>
      <c r="DW827" s="83">
        <v>0</v>
      </c>
      <c r="DX827" s="83">
        <v>3</v>
      </c>
      <c r="DY827" s="85">
        <v>44469</v>
      </c>
      <c r="DZ827" s="83" t="s">
        <v>4874</v>
      </c>
      <c r="EA827" s="83" t="s">
        <v>102</v>
      </c>
      <c r="EB827" s="83" t="s">
        <v>482</v>
      </c>
      <c r="EC827" s="83">
        <v>823</v>
      </c>
      <c r="ED827" s="83" t="s">
        <v>483</v>
      </c>
      <c r="EE827" s="83">
        <v>1</v>
      </c>
      <c r="EF827" s="83">
        <v>0</v>
      </c>
      <c r="EG827" s="83">
        <v>0</v>
      </c>
      <c r="EH827" s="83" t="s">
        <v>109</v>
      </c>
      <c r="EI827" s="83" t="s">
        <v>108</v>
      </c>
      <c r="EJ827" s="83" t="s">
        <v>583</v>
      </c>
      <c r="EK827" s="83">
        <v>0</v>
      </c>
      <c r="EL827" s="83">
        <v>0</v>
      </c>
      <c r="EM827" s="83">
        <v>1</v>
      </c>
      <c r="EN827" s="83" t="s">
        <v>497</v>
      </c>
      <c r="EO827" s="83"/>
      <c r="EP827" s="83" t="s">
        <v>436</v>
      </c>
      <c r="EQ827" s="136">
        <v>1</v>
      </c>
      <c r="ER827" s="136">
        <v>1</v>
      </c>
      <c r="ES827" s="136">
        <v>1</v>
      </c>
      <c r="ET827" s="136">
        <v>1</v>
      </c>
      <c r="EU827" s="215" t="s">
        <v>269</v>
      </c>
      <c r="EV827" s="136">
        <v>1</v>
      </c>
      <c r="EW827" s="136">
        <v>1</v>
      </c>
      <c r="EX827" s="136">
        <v>1</v>
      </c>
      <c r="EY827" s="136">
        <v>1</v>
      </c>
      <c r="EZ827" s="136">
        <v>1</v>
      </c>
      <c r="FP827" s="215" t="s">
        <v>592</v>
      </c>
      <c r="FQ827" s="136" t="b">
        <v>1</v>
      </c>
      <c r="FR827" s="136" t="b">
        <v>1</v>
      </c>
      <c r="FS827" s="136" t="b">
        <v>1</v>
      </c>
      <c r="FT827" s="136" t="b">
        <v>1</v>
      </c>
      <c r="FX827" s="215" t="s">
        <v>269</v>
      </c>
    </row>
    <row r="828" spans="1:180" ht="60" customHeight="1" x14ac:dyDescent="0.55000000000000004">
      <c r="A828" s="83" t="s">
        <v>130</v>
      </c>
      <c r="B828" s="83" t="s">
        <v>98</v>
      </c>
      <c r="C828" s="136">
        <v>317550</v>
      </c>
      <c r="D828" s="207" t="s">
        <v>628</v>
      </c>
      <c r="E828" s="208" t="s">
        <v>633</v>
      </c>
      <c r="F828" s="83" t="s">
        <v>108</v>
      </c>
      <c r="G828" s="85">
        <v>22744</v>
      </c>
      <c r="H828" s="83" t="s">
        <v>102</v>
      </c>
      <c r="I828" s="85">
        <v>39772</v>
      </c>
      <c r="J828" s="83" t="s">
        <v>228</v>
      </c>
      <c r="K828" s="216">
        <v>220282485930</v>
      </c>
      <c r="L828" s="83" t="s">
        <v>191</v>
      </c>
      <c r="M828" s="85">
        <v>43619</v>
      </c>
      <c r="N828" s="83">
        <v>-3421.6666666666702</v>
      </c>
      <c r="O828" s="83" t="s">
        <v>193</v>
      </c>
      <c r="P828" s="83" t="s">
        <v>181</v>
      </c>
      <c r="Q828" s="208" t="s">
        <v>8340</v>
      </c>
      <c r="R828" s="83" t="s">
        <v>102</v>
      </c>
      <c r="S828" s="83" t="s">
        <v>102</v>
      </c>
      <c r="T828" s="83" t="s">
        <v>133</v>
      </c>
      <c r="U828" s="83" t="s">
        <v>10417</v>
      </c>
      <c r="V828" s="83" t="s">
        <v>111</v>
      </c>
      <c r="W828" s="83" t="s">
        <v>105</v>
      </c>
      <c r="X828" s="86" t="s">
        <v>8340</v>
      </c>
      <c r="Y828" s="87" t="s">
        <v>102</v>
      </c>
      <c r="Z828" s="87" t="s">
        <v>102</v>
      </c>
      <c r="AA828" s="87" t="s">
        <v>133</v>
      </c>
      <c r="AB828" s="87" t="s">
        <v>10417</v>
      </c>
      <c r="AC828" s="87" t="s">
        <v>111</v>
      </c>
      <c r="AD828" s="87" t="s">
        <v>105</v>
      </c>
      <c r="AE828" s="87" t="s">
        <v>106</v>
      </c>
      <c r="AF828" s="86" t="s">
        <v>8340</v>
      </c>
      <c r="AG828" s="87" t="s">
        <v>486</v>
      </c>
      <c r="AH828" s="87" t="s">
        <v>10417</v>
      </c>
      <c r="AI828" s="87" t="s">
        <v>111</v>
      </c>
      <c r="AJ828" s="87" t="s">
        <v>204</v>
      </c>
      <c r="AK828" s="88"/>
      <c r="AL828" s="83" t="s">
        <v>107</v>
      </c>
      <c r="AM828" s="89" t="s">
        <v>454</v>
      </c>
      <c r="AN828" s="90" t="s">
        <v>416</v>
      </c>
      <c r="AO828" s="91" t="s">
        <v>642</v>
      </c>
      <c r="AP828" s="90">
        <v>8.3333333333332007</v>
      </c>
      <c r="AQ828" s="92" t="s">
        <v>102</v>
      </c>
      <c r="AR828" s="93" t="s">
        <v>102</v>
      </c>
      <c r="AS828" s="93" t="s">
        <v>102</v>
      </c>
      <c r="AT828" s="93" t="s">
        <v>102</v>
      </c>
      <c r="AU828" s="210" t="s">
        <v>644</v>
      </c>
      <c r="AV828" s="93" t="s">
        <v>185</v>
      </c>
      <c r="AW828" s="94" t="s">
        <v>102</v>
      </c>
      <c r="AX828" s="93" t="s">
        <v>183</v>
      </c>
      <c r="AY828" s="95" t="s">
        <v>111</v>
      </c>
      <c r="AZ828" s="93" t="s">
        <v>102</v>
      </c>
      <c r="BA828" s="93" t="s">
        <v>102</v>
      </c>
      <c r="BB828" s="93" t="s">
        <v>102</v>
      </c>
      <c r="BC828" s="93" t="s">
        <v>102</v>
      </c>
      <c r="BD828" s="96" t="s">
        <v>102</v>
      </c>
      <c r="BE828" s="90">
        <v>-403.16666666666703</v>
      </c>
      <c r="BF828" s="93" t="s">
        <v>102</v>
      </c>
      <c r="BG828" s="93" t="s">
        <v>102</v>
      </c>
      <c r="BH828" s="93" t="s">
        <v>102</v>
      </c>
      <c r="BI828" s="93" t="s">
        <v>102</v>
      </c>
      <c r="BJ828" s="210" t="s">
        <v>642</v>
      </c>
      <c r="BK828" s="93" t="s">
        <v>192</v>
      </c>
      <c r="BL828" s="97" t="s">
        <v>102</v>
      </c>
      <c r="BM828" s="93" t="s">
        <v>183</v>
      </c>
      <c r="BN828" s="93" t="s">
        <v>106</v>
      </c>
      <c r="BO828" s="93" t="s">
        <v>102</v>
      </c>
      <c r="BP828" s="98" t="s">
        <v>102</v>
      </c>
      <c r="BQ828" s="93" t="s">
        <v>102</v>
      </c>
      <c r="BR828" s="93" t="s">
        <v>102</v>
      </c>
      <c r="BS828" s="93" t="s">
        <v>102</v>
      </c>
      <c r="BT828" s="99" t="s">
        <v>591</v>
      </c>
      <c r="BU828" s="100" t="s">
        <v>12018</v>
      </c>
      <c r="BV828" s="101" t="s">
        <v>471</v>
      </c>
      <c r="BW828" s="136"/>
      <c r="BX828" s="103" t="s">
        <v>565</v>
      </c>
      <c r="BY828" s="104" t="s">
        <v>190</v>
      </c>
      <c r="BZ828" s="136"/>
      <c r="CA828" s="83" t="s">
        <v>599</v>
      </c>
      <c r="CB828" s="106" t="s">
        <v>647</v>
      </c>
      <c r="CC828" s="106" t="s">
        <v>12019</v>
      </c>
      <c r="CD828" s="107"/>
      <c r="CE828" s="108" t="s">
        <v>107</v>
      </c>
      <c r="CF828" s="108" t="s">
        <v>107</v>
      </c>
      <c r="CG828" s="109"/>
      <c r="CH828" s="110" t="s">
        <v>107</v>
      </c>
      <c r="CI828" s="111"/>
      <c r="CJ828" s="112">
        <v>6710</v>
      </c>
      <c r="CK828" s="113">
        <v>86</v>
      </c>
      <c r="CL828" s="114" t="s">
        <v>134</v>
      </c>
      <c r="CM828" s="114" t="s">
        <v>108</v>
      </c>
      <c r="CN828" s="114"/>
      <c r="CO828" s="115" t="s">
        <v>102</v>
      </c>
      <c r="CP828" s="115" t="s">
        <v>102</v>
      </c>
      <c r="CQ828" s="115" t="s">
        <v>102</v>
      </c>
      <c r="CR828" s="115" t="s">
        <v>102</v>
      </c>
      <c r="CS828" s="116"/>
      <c r="CT828" s="117" t="s">
        <v>109</v>
      </c>
      <c r="CU828" s="117" t="s">
        <v>109</v>
      </c>
      <c r="CV828" s="83">
        <v>824</v>
      </c>
      <c r="CW828" s="83" t="s">
        <v>108</v>
      </c>
      <c r="CX828" s="83">
        <v>824</v>
      </c>
      <c r="CY828" s="83" t="s">
        <v>108</v>
      </c>
      <c r="CZ828" s="83">
        <v>7152</v>
      </c>
      <c r="DA828" s="83" t="s">
        <v>419</v>
      </c>
      <c r="DB828" s="83" t="s">
        <v>130</v>
      </c>
      <c r="DC828" s="83" t="s">
        <v>499</v>
      </c>
      <c r="DD828" s="83">
        <v>1873</v>
      </c>
      <c r="DE828" s="83" t="s">
        <v>444</v>
      </c>
      <c r="DF828" s="83" t="s">
        <v>130</v>
      </c>
      <c r="DG828" s="83" t="s">
        <v>499</v>
      </c>
      <c r="DH828" s="83"/>
      <c r="DI828" s="83">
        <v>0</v>
      </c>
      <c r="DJ828" s="83">
        <v>1</v>
      </c>
      <c r="DK828" s="83">
        <v>0</v>
      </c>
      <c r="DL828" s="83">
        <v>0</v>
      </c>
      <c r="DM828" s="83">
        <v>0</v>
      </c>
      <c r="DN828" s="83">
        <v>0</v>
      </c>
      <c r="DO828" s="83">
        <v>0</v>
      </c>
      <c r="DP828" s="83">
        <v>0</v>
      </c>
      <c r="DQ828" s="83">
        <v>0</v>
      </c>
      <c r="DR828" s="83">
        <v>0</v>
      </c>
      <c r="DS828" s="83">
        <v>0</v>
      </c>
      <c r="DT828" s="83">
        <v>3</v>
      </c>
      <c r="DU828" s="83">
        <v>3</v>
      </c>
      <c r="DV828" s="83">
        <v>0</v>
      </c>
      <c r="DW828" s="83">
        <v>0</v>
      </c>
      <c r="DX828" s="83">
        <v>3</v>
      </c>
      <c r="DY828" s="85">
        <v>44470</v>
      </c>
      <c r="DZ828" s="83" t="s">
        <v>4875</v>
      </c>
      <c r="EA828" s="83" t="s">
        <v>102</v>
      </c>
      <c r="EB828" s="83" t="s">
        <v>482</v>
      </c>
      <c r="EC828" s="83">
        <v>824</v>
      </c>
      <c r="ED828" s="83" t="s">
        <v>483</v>
      </c>
      <c r="EE828" s="83">
        <v>1</v>
      </c>
      <c r="EF828" s="83">
        <v>0</v>
      </c>
      <c r="EG828" s="83">
        <v>0</v>
      </c>
      <c r="EH828" s="83" t="s">
        <v>109</v>
      </c>
      <c r="EI828" s="83" t="s">
        <v>108</v>
      </c>
      <c r="EJ828" s="83" t="s">
        <v>583</v>
      </c>
      <c r="EK828" s="83">
        <v>0</v>
      </c>
      <c r="EL828" s="83">
        <v>0</v>
      </c>
      <c r="EM828" s="83">
        <v>1</v>
      </c>
      <c r="EN828" s="83" t="s">
        <v>497</v>
      </c>
      <c r="EO828" s="83"/>
      <c r="EP828" s="83" t="s">
        <v>436</v>
      </c>
      <c r="EQ828" s="136">
        <v>1</v>
      </c>
      <c r="ER828" s="136">
        <v>1</v>
      </c>
      <c r="ES828" s="136">
        <v>1</v>
      </c>
      <c r="ET828" s="136">
        <v>1</v>
      </c>
      <c r="EU828" s="215" t="s">
        <v>269</v>
      </c>
      <c r="EV828" s="136">
        <v>1</v>
      </c>
      <c r="EW828" s="136">
        <v>1</v>
      </c>
      <c r="EX828" s="136">
        <v>1</v>
      </c>
      <c r="EY828" s="136">
        <v>1</v>
      </c>
      <c r="EZ828" s="136">
        <v>1</v>
      </c>
      <c r="FP828" s="215" t="s">
        <v>592</v>
      </c>
      <c r="FQ828" s="136" t="b">
        <v>1</v>
      </c>
      <c r="FR828" s="136" t="b">
        <v>1</v>
      </c>
      <c r="FS828" s="136" t="b">
        <v>1</v>
      </c>
      <c r="FT828" s="136" t="b">
        <v>1</v>
      </c>
      <c r="FX828" s="215" t="s">
        <v>269</v>
      </c>
    </row>
    <row r="829" spans="1:180" ht="60" customHeight="1" x14ac:dyDescent="0.55000000000000004">
      <c r="A829" s="83" t="s">
        <v>130</v>
      </c>
      <c r="B829" s="83" t="s">
        <v>98</v>
      </c>
      <c r="C829" s="136">
        <v>985438</v>
      </c>
      <c r="D829" s="207" t="s">
        <v>629</v>
      </c>
      <c r="E829" s="208" t="s">
        <v>634</v>
      </c>
      <c r="F829" s="83" t="s">
        <v>108</v>
      </c>
      <c r="G829" s="85">
        <v>26341</v>
      </c>
      <c r="H829" s="83" t="s">
        <v>102</v>
      </c>
      <c r="I829" s="85">
        <v>34633</v>
      </c>
      <c r="J829" s="83" t="s">
        <v>228</v>
      </c>
      <c r="K829" s="216">
        <v>902916231045</v>
      </c>
      <c r="L829" s="83" t="s">
        <v>191</v>
      </c>
      <c r="M829" s="85">
        <v>43642</v>
      </c>
      <c r="N829" s="83">
        <v>-3426.6666666666702</v>
      </c>
      <c r="O829" s="83" t="s">
        <v>193</v>
      </c>
      <c r="P829" s="83" t="s">
        <v>181</v>
      </c>
      <c r="Q829" s="208" t="s">
        <v>8344</v>
      </c>
      <c r="R829" s="83" t="s">
        <v>102</v>
      </c>
      <c r="S829" s="83" t="s">
        <v>102</v>
      </c>
      <c r="T829" s="83" t="s">
        <v>131</v>
      </c>
      <c r="U829" s="83" t="s">
        <v>10418</v>
      </c>
      <c r="V829" s="83" t="s">
        <v>104</v>
      </c>
      <c r="W829" s="83" t="s">
        <v>105</v>
      </c>
      <c r="X829" s="86" t="s">
        <v>8344</v>
      </c>
      <c r="Y829" s="87" t="s">
        <v>102</v>
      </c>
      <c r="Z829" s="87" t="s">
        <v>102</v>
      </c>
      <c r="AA829" s="87" t="s">
        <v>131</v>
      </c>
      <c r="AB829" s="87" t="s">
        <v>10418</v>
      </c>
      <c r="AC829" s="87" t="s">
        <v>104</v>
      </c>
      <c r="AD829" s="87" t="s">
        <v>105</v>
      </c>
      <c r="AE829" s="87" t="s">
        <v>106</v>
      </c>
      <c r="AF829" s="86" t="s">
        <v>8344</v>
      </c>
      <c r="AG829" s="87" t="s">
        <v>177</v>
      </c>
      <c r="AH829" s="87" t="s">
        <v>10418</v>
      </c>
      <c r="AI829" s="87" t="s">
        <v>104</v>
      </c>
      <c r="AJ829" s="87" t="s">
        <v>204</v>
      </c>
      <c r="AK829" s="88"/>
      <c r="AL829" s="83" t="s">
        <v>107</v>
      </c>
      <c r="AM829" s="89" t="s">
        <v>454</v>
      </c>
      <c r="AN829" s="90" t="s">
        <v>416</v>
      </c>
      <c r="AO829" s="91" t="s">
        <v>643</v>
      </c>
      <c r="AP829" s="90">
        <v>8.3333333333332007</v>
      </c>
      <c r="AQ829" s="92" t="s">
        <v>102</v>
      </c>
      <c r="AR829" s="93" t="s">
        <v>102</v>
      </c>
      <c r="AS829" s="93" t="s">
        <v>102</v>
      </c>
      <c r="AT829" s="93" t="s">
        <v>102</v>
      </c>
      <c r="AU829" s="210" t="s">
        <v>645</v>
      </c>
      <c r="AV829" s="93" t="s">
        <v>185</v>
      </c>
      <c r="AW829" s="94" t="s">
        <v>102</v>
      </c>
      <c r="AX829" s="93" t="s">
        <v>105</v>
      </c>
      <c r="AY829" s="95" t="s">
        <v>104</v>
      </c>
      <c r="AZ829" s="93" t="s">
        <v>102</v>
      </c>
      <c r="BA829" s="93" t="s">
        <v>102</v>
      </c>
      <c r="BB829" s="93" t="s">
        <v>102</v>
      </c>
      <c r="BC829" s="93" t="s">
        <v>102</v>
      </c>
      <c r="BD829" s="96" t="s">
        <v>102</v>
      </c>
      <c r="BE829" s="90">
        <v>-403.66666666666703</v>
      </c>
      <c r="BF829" s="93" t="s">
        <v>102</v>
      </c>
      <c r="BG829" s="93" t="s">
        <v>102</v>
      </c>
      <c r="BH829" s="93" t="s">
        <v>102</v>
      </c>
      <c r="BI829" s="93" t="s">
        <v>102</v>
      </c>
      <c r="BJ829" s="210" t="s">
        <v>643</v>
      </c>
      <c r="BK829" s="93" t="s">
        <v>196</v>
      </c>
      <c r="BL829" s="97" t="s">
        <v>102</v>
      </c>
      <c r="BM829" s="93" t="s">
        <v>105</v>
      </c>
      <c r="BN829" s="93" t="s">
        <v>596</v>
      </c>
      <c r="BO829" s="93" t="s">
        <v>102</v>
      </c>
      <c r="BP829" s="98" t="s">
        <v>102</v>
      </c>
      <c r="BQ829" s="93" t="s">
        <v>102</v>
      </c>
      <c r="BR829" s="93" t="s">
        <v>102</v>
      </c>
      <c r="BS829" s="93" t="s">
        <v>102</v>
      </c>
      <c r="BT829" s="99" t="s">
        <v>591</v>
      </c>
      <c r="BU829" s="100" t="s">
        <v>12020</v>
      </c>
      <c r="BV829" s="101" t="s">
        <v>471</v>
      </c>
      <c r="BW829" s="136"/>
      <c r="BX829" s="103" t="s">
        <v>565</v>
      </c>
      <c r="BY829" s="104" t="s">
        <v>190</v>
      </c>
      <c r="BZ829" s="136"/>
      <c r="CA829" s="83" t="s">
        <v>599</v>
      </c>
      <c r="CB829" s="106" t="s">
        <v>647</v>
      </c>
      <c r="CC829" s="106" t="s">
        <v>12021</v>
      </c>
      <c r="CD829" s="107"/>
      <c r="CE829" s="108" t="s">
        <v>107</v>
      </c>
      <c r="CF829" s="108" t="s">
        <v>107</v>
      </c>
      <c r="CG829" s="109"/>
      <c r="CH829" s="110" t="s">
        <v>107</v>
      </c>
      <c r="CI829" s="111"/>
      <c r="CJ829" s="112">
        <v>6710</v>
      </c>
      <c r="CK829" s="113">
        <v>86</v>
      </c>
      <c r="CL829" s="114" t="s">
        <v>134</v>
      </c>
      <c r="CM829" s="114" t="s">
        <v>108</v>
      </c>
      <c r="CN829" s="114"/>
      <c r="CO829" s="115" t="s">
        <v>102</v>
      </c>
      <c r="CP829" s="115" t="s">
        <v>102</v>
      </c>
      <c r="CQ829" s="115" t="s">
        <v>102</v>
      </c>
      <c r="CR829" s="115" t="s">
        <v>102</v>
      </c>
      <c r="CS829" s="116"/>
      <c r="CT829" s="117" t="s">
        <v>109</v>
      </c>
      <c r="CU829" s="117" t="s">
        <v>109</v>
      </c>
      <c r="CV829" s="83">
        <v>825</v>
      </c>
      <c r="CW829" s="83" t="s">
        <v>108</v>
      </c>
      <c r="CX829" s="83">
        <v>825</v>
      </c>
      <c r="CY829" s="83" t="s">
        <v>108</v>
      </c>
      <c r="CZ829" s="83">
        <v>7153</v>
      </c>
      <c r="DA829" s="83" t="s">
        <v>419</v>
      </c>
      <c r="DB829" s="83" t="s">
        <v>130</v>
      </c>
      <c r="DC829" s="83" t="s">
        <v>499</v>
      </c>
      <c r="DD829" s="83">
        <v>1874</v>
      </c>
      <c r="DE829" s="83" t="s">
        <v>444</v>
      </c>
      <c r="DF829" s="83" t="s">
        <v>130</v>
      </c>
      <c r="DG829" s="83" t="s">
        <v>499</v>
      </c>
      <c r="DH829" s="83"/>
      <c r="DI829" s="83">
        <v>0</v>
      </c>
      <c r="DJ829" s="83">
        <v>1</v>
      </c>
      <c r="DK829" s="83">
        <v>0</v>
      </c>
      <c r="DL829" s="83">
        <v>0</v>
      </c>
      <c r="DM829" s="83">
        <v>0</v>
      </c>
      <c r="DN829" s="83">
        <v>0</v>
      </c>
      <c r="DO829" s="83">
        <v>0</v>
      </c>
      <c r="DP829" s="83">
        <v>0</v>
      </c>
      <c r="DQ829" s="83">
        <v>0</v>
      </c>
      <c r="DR829" s="83">
        <v>0</v>
      </c>
      <c r="DS829" s="83">
        <v>0</v>
      </c>
      <c r="DT829" s="83">
        <v>3</v>
      </c>
      <c r="DU829" s="83">
        <v>3</v>
      </c>
      <c r="DV829" s="83">
        <v>0</v>
      </c>
      <c r="DW829" s="83">
        <v>0</v>
      </c>
      <c r="DX829" s="83">
        <v>3</v>
      </c>
      <c r="DY829" s="85">
        <v>44471</v>
      </c>
      <c r="DZ829" s="83" t="s">
        <v>4876</v>
      </c>
      <c r="EA829" s="83" t="s">
        <v>102</v>
      </c>
      <c r="EB829" s="83" t="s">
        <v>482</v>
      </c>
      <c r="EC829" s="83">
        <v>825</v>
      </c>
      <c r="ED829" s="83" t="s">
        <v>483</v>
      </c>
      <c r="EE829" s="83">
        <v>1</v>
      </c>
      <c r="EF829" s="83">
        <v>0</v>
      </c>
      <c r="EG829" s="83">
        <v>0</v>
      </c>
      <c r="EH829" s="83" t="s">
        <v>109</v>
      </c>
      <c r="EI829" s="83" t="s">
        <v>108</v>
      </c>
      <c r="EJ829" s="83" t="s">
        <v>583</v>
      </c>
      <c r="EK829" s="83">
        <v>0</v>
      </c>
      <c r="EL829" s="83">
        <v>0</v>
      </c>
      <c r="EM829" s="83">
        <v>1</v>
      </c>
      <c r="EN829" s="83" t="s">
        <v>497</v>
      </c>
      <c r="EO829" s="83"/>
      <c r="EP829" s="83" t="s">
        <v>436</v>
      </c>
      <c r="EQ829" s="136">
        <v>1</v>
      </c>
      <c r="ER829" s="136">
        <v>1</v>
      </c>
      <c r="ES829" s="136">
        <v>1</v>
      </c>
      <c r="ET829" s="136">
        <v>1</v>
      </c>
      <c r="EU829" s="215" t="s">
        <v>269</v>
      </c>
      <c r="EV829" s="136">
        <v>1</v>
      </c>
      <c r="EW829" s="136">
        <v>1</v>
      </c>
      <c r="EX829" s="136">
        <v>1</v>
      </c>
      <c r="EY829" s="136">
        <v>1</v>
      </c>
      <c r="EZ829" s="136">
        <v>1</v>
      </c>
      <c r="FP829" s="215" t="s">
        <v>592</v>
      </c>
      <c r="FQ829" s="136" t="b">
        <v>1</v>
      </c>
      <c r="FR829" s="136" t="b">
        <v>1</v>
      </c>
      <c r="FS829" s="136" t="b">
        <v>1</v>
      </c>
      <c r="FT829" s="136" t="b">
        <v>1</v>
      </c>
      <c r="FX829" s="215" t="s">
        <v>269</v>
      </c>
    </row>
    <row r="830" spans="1:180" ht="60" customHeight="1" x14ac:dyDescent="0.55000000000000004">
      <c r="A830" s="83" t="s">
        <v>130</v>
      </c>
      <c r="B830" s="83" t="s">
        <v>98</v>
      </c>
      <c r="C830" s="136">
        <v>512833</v>
      </c>
      <c r="D830" s="207" t="s">
        <v>627</v>
      </c>
      <c r="E830" s="208" t="s">
        <v>630</v>
      </c>
      <c r="F830" s="83" t="s">
        <v>108</v>
      </c>
      <c r="G830" s="85">
        <v>20621</v>
      </c>
      <c r="H830" s="83" t="s">
        <v>102</v>
      </c>
      <c r="I830" s="85">
        <v>39794</v>
      </c>
      <c r="J830" s="83" t="s">
        <v>228</v>
      </c>
      <c r="K830" s="216">
        <v>838797555822</v>
      </c>
      <c r="L830" s="83" t="s">
        <v>191</v>
      </c>
      <c r="M830" s="85">
        <v>43631</v>
      </c>
      <c r="N830" s="83">
        <v>-3431.6666666666702</v>
      </c>
      <c r="O830" s="83" t="s">
        <v>180</v>
      </c>
      <c r="P830" s="83" t="s">
        <v>181</v>
      </c>
      <c r="Q830" s="208" t="s">
        <v>8348</v>
      </c>
      <c r="R830" s="83" t="s">
        <v>102</v>
      </c>
      <c r="S830" s="83" t="s">
        <v>102</v>
      </c>
      <c r="T830" s="83" t="s">
        <v>199</v>
      </c>
      <c r="U830" s="83" t="s">
        <v>10419</v>
      </c>
      <c r="V830" s="83" t="s">
        <v>104</v>
      </c>
      <c r="W830" s="83" t="s">
        <v>105</v>
      </c>
      <c r="X830" s="86" t="s">
        <v>8348</v>
      </c>
      <c r="Y830" s="87" t="s">
        <v>102</v>
      </c>
      <c r="Z830" s="87" t="s">
        <v>102</v>
      </c>
      <c r="AA830" s="87" t="s">
        <v>199</v>
      </c>
      <c r="AB830" s="87" t="s">
        <v>10419</v>
      </c>
      <c r="AC830" s="87" t="s">
        <v>104</v>
      </c>
      <c r="AD830" s="87" t="s">
        <v>105</v>
      </c>
      <c r="AE830" s="87" t="s">
        <v>106</v>
      </c>
      <c r="AF830" s="86" t="s">
        <v>8348</v>
      </c>
      <c r="AG830" s="87" t="s">
        <v>489</v>
      </c>
      <c r="AH830" s="87" t="s">
        <v>10420</v>
      </c>
      <c r="AI830" s="87" t="s">
        <v>104</v>
      </c>
      <c r="AJ830" s="87" t="s">
        <v>204</v>
      </c>
      <c r="AK830" s="88"/>
      <c r="AL830" s="83" t="s">
        <v>107</v>
      </c>
      <c r="AM830" s="89" t="s">
        <v>454</v>
      </c>
      <c r="AN830" s="90" t="s">
        <v>416</v>
      </c>
      <c r="AO830" s="91" t="s">
        <v>641</v>
      </c>
      <c r="AP830" s="90">
        <v>8.3333333333332007</v>
      </c>
      <c r="AQ830" s="92" t="s">
        <v>211</v>
      </c>
      <c r="AR830" s="93" t="s">
        <v>102</v>
      </c>
      <c r="AS830" s="93" t="s">
        <v>102</v>
      </c>
      <c r="AT830" s="93" t="s">
        <v>102</v>
      </c>
      <c r="AU830" s="210" t="s">
        <v>641</v>
      </c>
      <c r="AV830" s="93" t="s">
        <v>192</v>
      </c>
      <c r="AW830" s="94" t="s">
        <v>102</v>
      </c>
      <c r="AX830" s="93" t="s">
        <v>105</v>
      </c>
      <c r="AY830" s="95" t="s">
        <v>188</v>
      </c>
      <c r="AZ830" s="93" t="s">
        <v>102</v>
      </c>
      <c r="BA830" s="93" t="s">
        <v>10421</v>
      </c>
      <c r="BB830" s="93" t="s">
        <v>102</v>
      </c>
      <c r="BC830" s="93" t="s">
        <v>102</v>
      </c>
      <c r="BD830" s="96" t="s">
        <v>102</v>
      </c>
      <c r="BE830" s="90">
        <v>-404.16666666666703</v>
      </c>
      <c r="BF830" s="93" t="s">
        <v>211</v>
      </c>
      <c r="BG830" s="93" t="s">
        <v>102</v>
      </c>
      <c r="BH830" s="93" t="s">
        <v>102</v>
      </c>
      <c r="BI830" s="93" t="s">
        <v>102</v>
      </c>
      <c r="BJ830" s="210" t="s">
        <v>646</v>
      </c>
      <c r="BK830" s="93" t="s">
        <v>182</v>
      </c>
      <c r="BL830" s="97" t="s">
        <v>102</v>
      </c>
      <c r="BM830" s="93" t="s">
        <v>105</v>
      </c>
      <c r="BN830" s="93" t="s">
        <v>104</v>
      </c>
      <c r="BO830" s="93" t="s">
        <v>102</v>
      </c>
      <c r="BP830" s="98">
        <v>20180482</v>
      </c>
      <c r="BQ830" s="93" t="s">
        <v>102</v>
      </c>
      <c r="BR830" s="93" t="s">
        <v>102</v>
      </c>
      <c r="BS830" s="93" t="s">
        <v>102</v>
      </c>
      <c r="BT830" s="99" t="s">
        <v>591</v>
      </c>
      <c r="BU830" s="100" t="s">
        <v>12022</v>
      </c>
      <c r="BV830" s="101" t="s">
        <v>471</v>
      </c>
      <c r="BW830" s="136"/>
      <c r="BX830" s="103" t="s">
        <v>565</v>
      </c>
      <c r="BY830" s="104" t="s">
        <v>190</v>
      </c>
      <c r="BZ830" s="136"/>
      <c r="CA830" s="83" t="s">
        <v>599</v>
      </c>
      <c r="CB830" s="106" t="s">
        <v>647</v>
      </c>
      <c r="CC830" s="106" t="s">
        <v>12023</v>
      </c>
      <c r="CD830" s="107"/>
      <c r="CE830" s="108" t="s">
        <v>107</v>
      </c>
      <c r="CF830" s="108" t="s">
        <v>107</v>
      </c>
      <c r="CG830" s="109"/>
      <c r="CH830" s="110" t="s">
        <v>107</v>
      </c>
      <c r="CI830" s="111"/>
      <c r="CJ830" s="112">
        <v>6710</v>
      </c>
      <c r="CK830" s="113">
        <v>86</v>
      </c>
      <c r="CL830" s="114" t="s">
        <v>134</v>
      </c>
      <c r="CM830" s="114" t="s">
        <v>108</v>
      </c>
      <c r="CN830" s="114"/>
      <c r="CO830" s="115" t="s">
        <v>102</v>
      </c>
      <c r="CP830" s="115" t="s">
        <v>102</v>
      </c>
      <c r="CQ830" s="115" t="s">
        <v>102</v>
      </c>
      <c r="CR830" s="115" t="s">
        <v>102</v>
      </c>
      <c r="CS830" s="116"/>
      <c r="CT830" s="117" t="s">
        <v>109</v>
      </c>
      <c r="CU830" s="117" t="s">
        <v>109</v>
      </c>
      <c r="CV830" s="83">
        <v>826</v>
      </c>
      <c r="CW830" s="83" t="s">
        <v>108</v>
      </c>
      <c r="CX830" s="83">
        <v>826</v>
      </c>
      <c r="CY830" s="83" t="s">
        <v>108</v>
      </c>
      <c r="CZ830" s="83">
        <v>7154</v>
      </c>
      <c r="DA830" s="83" t="s">
        <v>419</v>
      </c>
      <c r="DB830" s="83" t="s">
        <v>130</v>
      </c>
      <c r="DC830" s="83" t="s">
        <v>499</v>
      </c>
      <c r="DD830" s="83">
        <v>1875</v>
      </c>
      <c r="DE830" s="83" t="s">
        <v>444</v>
      </c>
      <c r="DF830" s="83" t="s">
        <v>130</v>
      </c>
      <c r="DG830" s="83" t="s">
        <v>499</v>
      </c>
      <c r="DH830" s="83"/>
      <c r="DI830" s="83">
        <v>0</v>
      </c>
      <c r="DJ830" s="83">
        <v>1</v>
      </c>
      <c r="DK830" s="83">
        <v>0</v>
      </c>
      <c r="DL830" s="83">
        <v>0</v>
      </c>
      <c r="DM830" s="83">
        <v>0</v>
      </c>
      <c r="DN830" s="83">
        <v>0</v>
      </c>
      <c r="DO830" s="83">
        <v>0</v>
      </c>
      <c r="DP830" s="83">
        <v>0</v>
      </c>
      <c r="DQ830" s="83">
        <v>0</v>
      </c>
      <c r="DR830" s="83">
        <v>0</v>
      </c>
      <c r="DS830" s="83">
        <v>0</v>
      </c>
      <c r="DT830" s="83">
        <v>3</v>
      </c>
      <c r="DU830" s="83">
        <v>3</v>
      </c>
      <c r="DV830" s="83">
        <v>0</v>
      </c>
      <c r="DW830" s="83">
        <v>0</v>
      </c>
      <c r="DX830" s="83">
        <v>3</v>
      </c>
      <c r="DY830" s="85">
        <v>44472</v>
      </c>
      <c r="DZ830" s="83" t="s">
        <v>4877</v>
      </c>
      <c r="EA830" s="83" t="s">
        <v>102</v>
      </c>
      <c r="EB830" s="83" t="s">
        <v>482</v>
      </c>
      <c r="EC830" s="83">
        <v>826</v>
      </c>
      <c r="ED830" s="83" t="s">
        <v>483</v>
      </c>
      <c r="EE830" s="83">
        <v>1</v>
      </c>
      <c r="EF830" s="83">
        <v>0</v>
      </c>
      <c r="EG830" s="83">
        <v>0</v>
      </c>
      <c r="EH830" s="83" t="s">
        <v>109</v>
      </c>
      <c r="EI830" s="83" t="s">
        <v>108</v>
      </c>
      <c r="EJ830" s="83" t="s">
        <v>583</v>
      </c>
      <c r="EK830" s="83">
        <v>0</v>
      </c>
      <c r="EL830" s="83">
        <v>0</v>
      </c>
      <c r="EM830" s="83">
        <v>1</v>
      </c>
      <c r="EN830" s="83" t="s">
        <v>497</v>
      </c>
      <c r="EO830" s="83"/>
      <c r="EP830" s="83" t="s">
        <v>436</v>
      </c>
      <c r="EQ830" s="136">
        <v>1</v>
      </c>
      <c r="ER830" s="136">
        <v>1</v>
      </c>
      <c r="ES830" s="136">
        <v>1</v>
      </c>
      <c r="ET830" s="136">
        <v>1</v>
      </c>
      <c r="EU830" s="215" t="s">
        <v>269</v>
      </c>
      <c r="EV830" s="136">
        <v>1</v>
      </c>
      <c r="EW830" s="136">
        <v>1</v>
      </c>
      <c r="EX830" s="136">
        <v>1</v>
      </c>
      <c r="EY830" s="136">
        <v>1</v>
      </c>
      <c r="EZ830" s="136">
        <v>1</v>
      </c>
      <c r="FP830" s="215" t="s">
        <v>592</v>
      </c>
      <c r="FQ830" s="136" t="b">
        <v>1</v>
      </c>
      <c r="FR830" s="136" t="b">
        <v>1</v>
      </c>
      <c r="FS830" s="136" t="b">
        <v>1</v>
      </c>
      <c r="FT830" s="136" t="b">
        <v>1</v>
      </c>
      <c r="FX830" s="215" t="s">
        <v>269</v>
      </c>
    </row>
    <row r="831" spans="1:180" ht="60" customHeight="1" x14ac:dyDescent="0.55000000000000004">
      <c r="A831" s="83" t="s">
        <v>130</v>
      </c>
      <c r="B831" s="83" t="s">
        <v>98</v>
      </c>
      <c r="C831" s="136">
        <v>290310</v>
      </c>
      <c r="D831" s="207" t="s">
        <v>628</v>
      </c>
      <c r="E831" s="208" t="s">
        <v>633</v>
      </c>
      <c r="F831" s="83" t="s">
        <v>108</v>
      </c>
      <c r="G831" s="85">
        <v>22744</v>
      </c>
      <c r="H831" s="83" t="s">
        <v>102</v>
      </c>
      <c r="I831" s="85">
        <v>39772</v>
      </c>
      <c r="J831" s="83" t="s">
        <v>228</v>
      </c>
      <c r="K831" s="216">
        <v>803561241906</v>
      </c>
      <c r="L831" s="83" t="s">
        <v>191</v>
      </c>
      <c r="M831" s="85">
        <v>43619</v>
      </c>
      <c r="N831" s="83">
        <v>-3436.6666666666702</v>
      </c>
      <c r="O831" s="83" t="s">
        <v>193</v>
      </c>
      <c r="P831" s="83" t="s">
        <v>181</v>
      </c>
      <c r="Q831" s="208" t="s">
        <v>8352</v>
      </c>
      <c r="R831" s="83" t="s">
        <v>102</v>
      </c>
      <c r="S831" s="83" t="s">
        <v>102</v>
      </c>
      <c r="T831" s="83" t="s">
        <v>133</v>
      </c>
      <c r="U831" s="83" t="s">
        <v>10422</v>
      </c>
      <c r="V831" s="83" t="s">
        <v>111</v>
      </c>
      <c r="W831" s="83" t="s">
        <v>105</v>
      </c>
      <c r="X831" s="86" t="s">
        <v>8352</v>
      </c>
      <c r="Y831" s="87" t="s">
        <v>102</v>
      </c>
      <c r="Z831" s="87" t="s">
        <v>102</v>
      </c>
      <c r="AA831" s="87" t="s">
        <v>133</v>
      </c>
      <c r="AB831" s="87" t="s">
        <v>10422</v>
      </c>
      <c r="AC831" s="87" t="s">
        <v>111</v>
      </c>
      <c r="AD831" s="87" t="s">
        <v>105</v>
      </c>
      <c r="AE831" s="87" t="s">
        <v>106</v>
      </c>
      <c r="AF831" s="86" t="s">
        <v>8352</v>
      </c>
      <c r="AG831" s="87" t="s">
        <v>486</v>
      </c>
      <c r="AH831" s="87" t="s">
        <v>10422</v>
      </c>
      <c r="AI831" s="87" t="s">
        <v>111</v>
      </c>
      <c r="AJ831" s="87" t="s">
        <v>204</v>
      </c>
      <c r="AK831" s="88"/>
      <c r="AL831" s="83" t="s">
        <v>107</v>
      </c>
      <c r="AM831" s="89" t="s">
        <v>454</v>
      </c>
      <c r="AN831" s="90" t="s">
        <v>416</v>
      </c>
      <c r="AO831" s="91" t="s">
        <v>642</v>
      </c>
      <c r="AP831" s="90">
        <v>8.3333333333332007</v>
      </c>
      <c r="AQ831" s="92" t="s">
        <v>102</v>
      </c>
      <c r="AR831" s="93" t="s">
        <v>102</v>
      </c>
      <c r="AS831" s="93" t="s">
        <v>102</v>
      </c>
      <c r="AT831" s="93" t="s">
        <v>102</v>
      </c>
      <c r="AU831" s="210" t="s">
        <v>644</v>
      </c>
      <c r="AV831" s="93" t="s">
        <v>185</v>
      </c>
      <c r="AW831" s="94" t="s">
        <v>102</v>
      </c>
      <c r="AX831" s="93" t="s">
        <v>183</v>
      </c>
      <c r="AY831" s="95" t="s">
        <v>111</v>
      </c>
      <c r="AZ831" s="93" t="s">
        <v>102</v>
      </c>
      <c r="BA831" s="93" t="s">
        <v>102</v>
      </c>
      <c r="BB831" s="93" t="s">
        <v>102</v>
      </c>
      <c r="BC831" s="93" t="s">
        <v>102</v>
      </c>
      <c r="BD831" s="96" t="s">
        <v>102</v>
      </c>
      <c r="BE831" s="90">
        <v>-404.66666666666703</v>
      </c>
      <c r="BF831" s="93" t="s">
        <v>102</v>
      </c>
      <c r="BG831" s="93" t="s">
        <v>102</v>
      </c>
      <c r="BH831" s="93" t="s">
        <v>102</v>
      </c>
      <c r="BI831" s="93" t="s">
        <v>102</v>
      </c>
      <c r="BJ831" s="210" t="s">
        <v>642</v>
      </c>
      <c r="BK831" s="93" t="s">
        <v>192</v>
      </c>
      <c r="BL831" s="97" t="s">
        <v>102</v>
      </c>
      <c r="BM831" s="93" t="s">
        <v>183</v>
      </c>
      <c r="BN831" s="93" t="s">
        <v>106</v>
      </c>
      <c r="BO831" s="93" t="s">
        <v>102</v>
      </c>
      <c r="BP831" s="98" t="s">
        <v>102</v>
      </c>
      <c r="BQ831" s="93" t="s">
        <v>102</v>
      </c>
      <c r="BR831" s="93" t="s">
        <v>102</v>
      </c>
      <c r="BS831" s="93" t="s">
        <v>102</v>
      </c>
      <c r="BT831" s="99" t="s">
        <v>591</v>
      </c>
      <c r="BU831" s="100" t="s">
        <v>12024</v>
      </c>
      <c r="BV831" s="101" t="s">
        <v>471</v>
      </c>
      <c r="BW831" s="136"/>
      <c r="BX831" s="103" t="s">
        <v>565</v>
      </c>
      <c r="BY831" s="104" t="s">
        <v>190</v>
      </c>
      <c r="BZ831" s="136"/>
      <c r="CA831" s="83" t="s">
        <v>599</v>
      </c>
      <c r="CB831" s="106" t="s">
        <v>647</v>
      </c>
      <c r="CC831" s="106" t="s">
        <v>12025</v>
      </c>
      <c r="CD831" s="107"/>
      <c r="CE831" s="108" t="s">
        <v>107</v>
      </c>
      <c r="CF831" s="108" t="s">
        <v>107</v>
      </c>
      <c r="CG831" s="109"/>
      <c r="CH831" s="110" t="s">
        <v>107</v>
      </c>
      <c r="CI831" s="111"/>
      <c r="CJ831" s="112">
        <v>6710</v>
      </c>
      <c r="CK831" s="113">
        <v>86</v>
      </c>
      <c r="CL831" s="114" t="s">
        <v>134</v>
      </c>
      <c r="CM831" s="114" t="s">
        <v>108</v>
      </c>
      <c r="CN831" s="114"/>
      <c r="CO831" s="115" t="s">
        <v>102</v>
      </c>
      <c r="CP831" s="115" t="s">
        <v>102</v>
      </c>
      <c r="CQ831" s="115" t="s">
        <v>102</v>
      </c>
      <c r="CR831" s="115" t="s">
        <v>102</v>
      </c>
      <c r="CS831" s="116"/>
      <c r="CT831" s="117" t="s">
        <v>109</v>
      </c>
      <c r="CU831" s="117" t="s">
        <v>109</v>
      </c>
      <c r="CV831" s="83">
        <v>827</v>
      </c>
      <c r="CW831" s="83" t="s">
        <v>108</v>
      </c>
      <c r="CX831" s="83">
        <v>827</v>
      </c>
      <c r="CY831" s="83" t="s">
        <v>108</v>
      </c>
      <c r="CZ831" s="83">
        <v>7155</v>
      </c>
      <c r="DA831" s="83" t="s">
        <v>419</v>
      </c>
      <c r="DB831" s="83" t="s">
        <v>130</v>
      </c>
      <c r="DC831" s="83" t="s">
        <v>499</v>
      </c>
      <c r="DD831" s="83">
        <v>1876</v>
      </c>
      <c r="DE831" s="83" t="s">
        <v>444</v>
      </c>
      <c r="DF831" s="83" t="s">
        <v>130</v>
      </c>
      <c r="DG831" s="83" t="s">
        <v>499</v>
      </c>
      <c r="DH831" s="83"/>
      <c r="DI831" s="83">
        <v>0</v>
      </c>
      <c r="DJ831" s="83">
        <v>1</v>
      </c>
      <c r="DK831" s="83">
        <v>0</v>
      </c>
      <c r="DL831" s="83">
        <v>0</v>
      </c>
      <c r="DM831" s="83">
        <v>0</v>
      </c>
      <c r="DN831" s="83">
        <v>0</v>
      </c>
      <c r="DO831" s="83">
        <v>0</v>
      </c>
      <c r="DP831" s="83">
        <v>0</v>
      </c>
      <c r="DQ831" s="83">
        <v>0</v>
      </c>
      <c r="DR831" s="83">
        <v>0</v>
      </c>
      <c r="DS831" s="83">
        <v>0</v>
      </c>
      <c r="DT831" s="83">
        <v>3</v>
      </c>
      <c r="DU831" s="83">
        <v>3</v>
      </c>
      <c r="DV831" s="83">
        <v>0</v>
      </c>
      <c r="DW831" s="83">
        <v>0</v>
      </c>
      <c r="DX831" s="83">
        <v>3</v>
      </c>
      <c r="DY831" s="85">
        <v>44473</v>
      </c>
      <c r="DZ831" s="83" t="s">
        <v>4878</v>
      </c>
      <c r="EA831" s="83" t="s">
        <v>102</v>
      </c>
      <c r="EB831" s="83" t="s">
        <v>482</v>
      </c>
      <c r="EC831" s="83">
        <v>827</v>
      </c>
      <c r="ED831" s="83" t="s">
        <v>483</v>
      </c>
      <c r="EE831" s="83">
        <v>1</v>
      </c>
      <c r="EF831" s="83">
        <v>0</v>
      </c>
      <c r="EG831" s="83">
        <v>0</v>
      </c>
      <c r="EH831" s="83" t="s">
        <v>109</v>
      </c>
      <c r="EI831" s="83" t="s">
        <v>108</v>
      </c>
      <c r="EJ831" s="83" t="s">
        <v>583</v>
      </c>
      <c r="EK831" s="83">
        <v>0</v>
      </c>
      <c r="EL831" s="83">
        <v>0</v>
      </c>
      <c r="EM831" s="83">
        <v>1</v>
      </c>
      <c r="EN831" s="83" t="s">
        <v>497</v>
      </c>
      <c r="EO831" s="83"/>
      <c r="EP831" s="83" t="s">
        <v>436</v>
      </c>
      <c r="EQ831" s="136">
        <v>1</v>
      </c>
      <c r="ER831" s="136">
        <v>1</v>
      </c>
      <c r="ES831" s="136">
        <v>1</v>
      </c>
      <c r="ET831" s="136">
        <v>1</v>
      </c>
      <c r="EU831" s="215" t="s">
        <v>269</v>
      </c>
      <c r="EV831" s="136">
        <v>1</v>
      </c>
      <c r="EW831" s="136">
        <v>1</v>
      </c>
      <c r="EX831" s="136">
        <v>1</v>
      </c>
      <c r="EY831" s="136">
        <v>1</v>
      </c>
      <c r="EZ831" s="136">
        <v>1</v>
      </c>
      <c r="FP831" s="215" t="s">
        <v>592</v>
      </c>
      <c r="FQ831" s="136" t="b">
        <v>1</v>
      </c>
      <c r="FR831" s="136" t="b">
        <v>1</v>
      </c>
      <c r="FS831" s="136" t="b">
        <v>1</v>
      </c>
      <c r="FT831" s="136" t="b">
        <v>1</v>
      </c>
      <c r="FX831" s="215" t="s">
        <v>269</v>
      </c>
    </row>
    <row r="832" spans="1:180" ht="60" customHeight="1" x14ac:dyDescent="0.55000000000000004">
      <c r="A832" s="83" t="s">
        <v>130</v>
      </c>
      <c r="B832" s="83" t="s">
        <v>98</v>
      </c>
      <c r="C832" s="136">
        <v>426353</v>
      </c>
      <c r="D832" s="207" t="s">
        <v>629</v>
      </c>
      <c r="E832" s="208" t="s">
        <v>634</v>
      </c>
      <c r="F832" s="83" t="s">
        <v>108</v>
      </c>
      <c r="G832" s="85">
        <v>26341</v>
      </c>
      <c r="H832" s="83" t="s">
        <v>102</v>
      </c>
      <c r="I832" s="85">
        <v>34633</v>
      </c>
      <c r="J832" s="83" t="s">
        <v>228</v>
      </c>
      <c r="K832" s="216">
        <v>285021449650</v>
      </c>
      <c r="L832" s="83" t="s">
        <v>191</v>
      </c>
      <c r="M832" s="85">
        <v>43642</v>
      </c>
      <c r="N832" s="83">
        <v>-3441.6666666666702</v>
      </c>
      <c r="O832" s="83" t="s">
        <v>193</v>
      </c>
      <c r="P832" s="83" t="s">
        <v>181</v>
      </c>
      <c r="Q832" s="208" t="s">
        <v>8356</v>
      </c>
      <c r="R832" s="83" t="s">
        <v>102</v>
      </c>
      <c r="S832" s="83" t="s">
        <v>102</v>
      </c>
      <c r="T832" s="83" t="s">
        <v>131</v>
      </c>
      <c r="U832" s="83" t="s">
        <v>10423</v>
      </c>
      <c r="V832" s="83" t="s">
        <v>104</v>
      </c>
      <c r="W832" s="83" t="s">
        <v>105</v>
      </c>
      <c r="X832" s="86" t="s">
        <v>8356</v>
      </c>
      <c r="Y832" s="87" t="s">
        <v>102</v>
      </c>
      <c r="Z832" s="87" t="s">
        <v>102</v>
      </c>
      <c r="AA832" s="87" t="s">
        <v>131</v>
      </c>
      <c r="AB832" s="87" t="s">
        <v>10423</v>
      </c>
      <c r="AC832" s="87" t="s">
        <v>104</v>
      </c>
      <c r="AD832" s="87" t="s">
        <v>105</v>
      </c>
      <c r="AE832" s="87" t="s">
        <v>106</v>
      </c>
      <c r="AF832" s="86" t="s">
        <v>8356</v>
      </c>
      <c r="AG832" s="87" t="s">
        <v>177</v>
      </c>
      <c r="AH832" s="87" t="s">
        <v>10423</v>
      </c>
      <c r="AI832" s="87" t="s">
        <v>104</v>
      </c>
      <c r="AJ832" s="87" t="s">
        <v>204</v>
      </c>
      <c r="AK832" s="88"/>
      <c r="AL832" s="83" t="s">
        <v>107</v>
      </c>
      <c r="AM832" s="89" t="s">
        <v>454</v>
      </c>
      <c r="AN832" s="90" t="s">
        <v>416</v>
      </c>
      <c r="AO832" s="91" t="s">
        <v>643</v>
      </c>
      <c r="AP832" s="90">
        <v>8.3333333333332007</v>
      </c>
      <c r="AQ832" s="92" t="s">
        <v>102</v>
      </c>
      <c r="AR832" s="93" t="s">
        <v>102</v>
      </c>
      <c r="AS832" s="93" t="s">
        <v>102</v>
      </c>
      <c r="AT832" s="93" t="s">
        <v>102</v>
      </c>
      <c r="AU832" s="210" t="s">
        <v>645</v>
      </c>
      <c r="AV832" s="93" t="s">
        <v>185</v>
      </c>
      <c r="AW832" s="94" t="s">
        <v>102</v>
      </c>
      <c r="AX832" s="93" t="s">
        <v>105</v>
      </c>
      <c r="AY832" s="95" t="s">
        <v>104</v>
      </c>
      <c r="AZ832" s="93" t="s">
        <v>102</v>
      </c>
      <c r="BA832" s="93" t="s">
        <v>102</v>
      </c>
      <c r="BB832" s="93" t="s">
        <v>102</v>
      </c>
      <c r="BC832" s="93" t="s">
        <v>102</v>
      </c>
      <c r="BD832" s="96" t="s">
        <v>102</v>
      </c>
      <c r="BE832" s="90">
        <v>-405.16666666666703</v>
      </c>
      <c r="BF832" s="93" t="s">
        <v>102</v>
      </c>
      <c r="BG832" s="93" t="s">
        <v>102</v>
      </c>
      <c r="BH832" s="93" t="s">
        <v>102</v>
      </c>
      <c r="BI832" s="93" t="s">
        <v>102</v>
      </c>
      <c r="BJ832" s="210" t="s">
        <v>643</v>
      </c>
      <c r="BK832" s="93" t="s">
        <v>196</v>
      </c>
      <c r="BL832" s="97" t="s">
        <v>102</v>
      </c>
      <c r="BM832" s="93" t="s">
        <v>105</v>
      </c>
      <c r="BN832" s="93" t="s">
        <v>596</v>
      </c>
      <c r="BO832" s="93" t="s">
        <v>102</v>
      </c>
      <c r="BP832" s="98" t="s">
        <v>102</v>
      </c>
      <c r="BQ832" s="93" t="s">
        <v>102</v>
      </c>
      <c r="BR832" s="93" t="s">
        <v>102</v>
      </c>
      <c r="BS832" s="93" t="s">
        <v>102</v>
      </c>
      <c r="BT832" s="99" t="s">
        <v>591</v>
      </c>
      <c r="BU832" s="100" t="s">
        <v>12026</v>
      </c>
      <c r="BV832" s="101" t="s">
        <v>471</v>
      </c>
      <c r="BW832" s="136"/>
      <c r="BX832" s="103" t="s">
        <v>565</v>
      </c>
      <c r="BY832" s="104" t="s">
        <v>190</v>
      </c>
      <c r="BZ832" s="136"/>
      <c r="CA832" s="83" t="s">
        <v>599</v>
      </c>
      <c r="CB832" s="106" t="s">
        <v>647</v>
      </c>
      <c r="CC832" s="106" t="s">
        <v>12027</v>
      </c>
      <c r="CD832" s="107"/>
      <c r="CE832" s="108" t="s">
        <v>107</v>
      </c>
      <c r="CF832" s="108" t="s">
        <v>107</v>
      </c>
      <c r="CG832" s="109"/>
      <c r="CH832" s="110" t="s">
        <v>107</v>
      </c>
      <c r="CI832" s="111"/>
      <c r="CJ832" s="112">
        <v>6710</v>
      </c>
      <c r="CK832" s="113">
        <v>86</v>
      </c>
      <c r="CL832" s="114" t="s">
        <v>134</v>
      </c>
      <c r="CM832" s="114" t="s">
        <v>108</v>
      </c>
      <c r="CN832" s="114"/>
      <c r="CO832" s="115" t="s">
        <v>102</v>
      </c>
      <c r="CP832" s="115" t="s">
        <v>102</v>
      </c>
      <c r="CQ832" s="115" t="s">
        <v>102</v>
      </c>
      <c r="CR832" s="115" t="s">
        <v>102</v>
      </c>
      <c r="CS832" s="116"/>
      <c r="CT832" s="117" t="s">
        <v>109</v>
      </c>
      <c r="CU832" s="117" t="s">
        <v>109</v>
      </c>
      <c r="CV832" s="83">
        <v>828</v>
      </c>
      <c r="CW832" s="83" t="s">
        <v>108</v>
      </c>
      <c r="CX832" s="83">
        <v>828</v>
      </c>
      <c r="CY832" s="83" t="s">
        <v>108</v>
      </c>
      <c r="CZ832" s="83">
        <v>7156</v>
      </c>
      <c r="DA832" s="83" t="s">
        <v>419</v>
      </c>
      <c r="DB832" s="83" t="s">
        <v>130</v>
      </c>
      <c r="DC832" s="83" t="s">
        <v>499</v>
      </c>
      <c r="DD832" s="83">
        <v>1877</v>
      </c>
      <c r="DE832" s="83" t="s">
        <v>444</v>
      </c>
      <c r="DF832" s="83" t="s">
        <v>130</v>
      </c>
      <c r="DG832" s="83" t="s">
        <v>499</v>
      </c>
      <c r="DH832" s="83"/>
      <c r="DI832" s="83">
        <v>0</v>
      </c>
      <c r="DJ832" s="83">
        <v>1</v>
      </c>
      <c r="DK832" s="83">
        <v>0</v>
      </c>
      <c r="DL832" s="83">
        <v>0</v>
      </c>
      <c r="DM832" s="83">
        <v>0</v>
      </c>
      <c r="DN832" s="83">
        <v>0</v>
      </c>
      <c r="DO832" s="83">
        <v>0</v>
      </c>
      <c r="DP832" s="83">
        <v>0</v>
      </c>
      <c r="DQ832" s="83">
        <v>0</v>
      </c>
      <c r="DR832" s="83">
        <v>0</v>
      </c>
      <c r="DS832" s="83">
        <v>0</v>
      </c>
      <c r="DT832" s="83">
        <v>3</v>
      </c>
      <c r="DU832" s="83">
        <v>3</v>
      </c>
      <c r="DV832" s="83">
        <v>0</v>
      </c>
      <c r="DW832" s="83">
        <v>0</v>
      </c>
      <c r="DX832" s="83">
        <v>3</v>
      </c>
      <c r="DY832" s="85">
        <v>44474</v>
      </c>
      <c r="DZ832" s="83" t="s">
        <v>4879</v>
      </c>
      <c r="EA832" s="83" t="s">
        <v>102</v>
      </c>
      <c r="EB832" s="83" t="s">
        <v>482</v>
      </c>
      <c r="EC832" s="83">
        <v>828</v>
      </c>
      <c r="ED832" s="83" t="s">
        <v>483</v>
      </c>
      <c r="EE832" s="83">
        <v>1</v>
      </c>
      <c r="EF832" s="83">
        <v>0</v>
      </c>
      <c r="EG832" s="83">
        <v>0</v>
      </c>
      <c r="EH832" s="83" t="s">
        <v>109</v>
      </c>
      <c r="EI832" s="83" t="s">
        <v>108</v>
      </c>
      <c r="EJ832" s="83" t="s">
        <v>583</v>
      </c>
      <c r="EK832" s="83">
        <v>0</v>
      </c>
      <c r="EL832" s="83">
        <v>0</v>
      </c>
      <c r="EM832" s="83">
        <v>1</v>
      </c>
      <c r="EN832" s="83" t="s">
        <v>497</v>
      </c>
      <c r="EO832" s="83"/>
      <c r="EP832" s="83" t="s">
        <v>436</v>
      </c>
      <c r="EQ832" s="136">
        <v>1</v>
      </c>
      <c r="ER832" s="136">
        <v>1</v>
      </c>
      <c r="ES832" s="136">
        <v>1</v>
      </c>
      <c r="ET832" s="136">
        <v>1</v>
      </c>
      <c r="EU832" s="215" t="s">
        <v>269</v>
      </c>
      <c r="EV832" s="136">
        <v>1</v>
      </c>
      <c r="EW832" s="136">
        <v>1</v>
      </c>
      <c r="EX832" s="136">
        <v>1</v>
      </c>
      <c r="EY832" s="136">
        <v>1</v>
      </c>
      <c r="EZ832" s="136">
        <v>1</v>
      </c>
      <c r="FP832" s="215" t="s">
        <v>592</v>
      </c>
      <c r="FQ832" s="136" t="b">
        <v>1</v>
      </c>
      <c r="FR832" s="136" t="b">
        <v>1</v>
      </c>
      <c r="FS832" s="136" t="b">
        <v>1</v>
      </c>
      <c r="FT832" s="136" t="b">
        <v>1</v>
      </c>
      <c r="FX832" s="215" t="s">
        <v>269</v>
      </c>
    </row>
    <row r="833" spans="1:180" ht="60" customHeight="1" x14ac:dyDescent="0.55000000000000004">
      <c r="A833" s="83" t="s">
        <v>130</v>
      </c>
      <c r="B833" s="83" t="s">
        <v>98</v>
      </c>
      <c r="C833" s="136">
        <v>905897</v>
      </c>
      <c r="D833" s="207" t="s">
        <v>627</v>
      </c>
      <c r="E833" s="208" t="s">
        <v>630</v>
      </c>
      <c r="F833" s="83" t="s">
        <v>108</v>
      </c>
      <c r="G833" s="85">
        <v>20621</v>
      </c>
      <c r="H833" s="83" t="s">
        <v>102</v>
      </c>
      <c r="I833" s="85">
        <v>39794</v>
      </c>
      <c r="J833" s="83" t="s">
        <v>228</v>
      </c>
      <c r="K833" s="216">
        <v>575817634148</v>
      </c>
      <c r="L833" s="83" t="s">
        <v>191</v>
      </c>
      <c r="M833" s="85">
        <v>43631</v>
      </c>
      <c r="N833" s="83">
        <v>-3446.6666666666702</v>
      </c>
      <c r="O833" s="83" t="s">
        <v>180</v>
      </c>
      <c r="P833" s="83" t="s">
        <v>181</v>
      </c>
      <c r="Q833" s="208" t="s">
        <v>8360</v>
      </c>
      <c r="R833" s="83" t="s">
        <v>102</v>
      </c>
      <c r="S833" s="83" t="s">
        <v>102</v>
      </c>
      <c r="T833" s="83" t="s">
        <v>199</v>
      </c>
      <c r="U833" s="83" t="s">
        <v>10424</v>
      </c>
      <c r="V833" s="83" t="s">
        <v>104</v>
      </c>
      <c r="W833" s="83" t="s">
        <v>105</v>
      </c>
      <c r="X833" s="86" t="s">
        <v>8360</v>
      </c>
      <c r="Y833" s="87" t="s">
        <v>102</v>
      </c>
      <c r="Z833" s="87" t="s">
        <v>102</v>
      </c>
      <c r="AA833" s="87" t="s">
        <v>199</v>
      </c>
      <c r="AB833" s="87" t="s">
        <v>10424</v>
      </c>
      <c r="AC833" s="87" t="s">
        <v>104</v>
      </c>
      <c r="AD833" s="87" t="s">
        <v>105</v>
      </c>
      <c r="AE833" s="87" t="s">
        <v>106</v>
      </c>
      <c r="AF833" s="86" t="s">
        <v>8360</v>
      </c>
      <c r="AG833" s="87" t="s">
        <v>489</v>
      </c>
      <c r="AH833" s="87" t="s">
        <v>10425</v>
      </c>
      <c r="AI833" s="87" t="s">
        <v>104</v>
      </c>
      <c r="AJ833" s="87" t="s">
        <v>204</v>
      </c>
      <c r="AK833" s="88"/>
      <c r="AL833" s="83" t="s">
        <v>107</v>
      </c>
      <c r="AM833" s="89" t="s">
        <v>454</v>
      </c>
      <c r="AN833" s="90" t="s">
        <v>416</v>
      </c>
      <c r="AO833" s="91" t="s">
        <v>641</v>
      </c>
      <c r="AP833" s="90">
        <v>8.3333333333332007</v>
      </c>
      <c r="AQ833" s="92" t="s">
        <v>211</v>
      </c>
      <c r="AR833" s="93" t="s">
        <v>102</v>
      </c>
      <c r="AS833" s="93" t="s">
        <v>102</v>
      </c>
      <c r="AT833" s="93" t="s">
        <v>102</v>
      </c>
      <c r="AU833" s="210" t="s">
        <v>641</v>
      </c>
      <c r="AV833" s="93" t="s">
        <v>192</v>
      </c>
      <c r="AW833" s="94" t="s">
        <v>102</v>
      </c>
      <c r="AX833" s="93" t="s">
        <v>105</v>
      </c>
      <c r="AY833" s="95" t="s">
        <v>188</v>
      </c>
      <c r="AZ833" s="93" t="s">
        <v>102</v>
      </c>
      <c r="BA833" s="93" t="s">
        <v>10426</v>
      </c>
      <c r="BB833" s="93" t="s">
        <v>102</v>
      </c>
      <c r="BC833" s="93" t="s">
        <v>102</v>
      </c>
      <c r="BD833" s="96" t="s">
        <v>102</v>
      </c>
      <c r="BE833" s="90">
        <v>-405.66666666666703</v>
      </c>
      <c r="BF833" s="93" t="s">
        <v>211</v>
      </c>
      <c r="BG833" s="93" t="s">
        <v>102</v>
      </c>
      <c r="BH833" s="93" t="s">
        <v>102</v>
      </c>
      <c r="BI833" s="93" t="s">
        <v>102</v>
      </c>
      <c r="BJ833" s="210" t="s">
        <v>646</v>
      </c>
      <c r="BK833" s="93" t="s">
        <v>182</v>
      </c>
      <c r="BL833" s="97" t="s">
        <v>102</v>
      </c>
      <c r="BM833" s="93" t="s">
        <v>105</v>
      </c>
      <c r="BN833" s="93" t="s">
        <v>104</v>
      </c>
      <c r="BO833" s="93" t="s">
        <v>102</v>
      </c>
      <c r="BP833" s="98">
        <v>20180483</v>
      </c>
      <c r="BQ833" s="93" t="s">
        <v>102</v>
      </c>
      <c r="BR833" s="93" t="s">
        <v>102</v>
      </c>
      <c r="BS833" s="93" t="s">
        <v>102</v>
      </c>
      <c r="BT833" s="99" t="s">
        <v>591</v>
      </c>
      <c r="BU833" s="100" t="s">
        <v>12028</v>
      </c>
      <c r="BV833" s="101" t="s">
        <v>471</v>
      </c>
      <c r="BW833" s="136"/>
      <c r="BX833" s="103" t="s">
        <v>565</v>
      </c>
      <c r="BY833" s="104" t="s">
        <v>190</v>
      </c>
      <c r="BZ833" s="136"/>
      <c r="CA833" s="83" t="s">
        <v>599</v>
      </c>
      <c r="CB833" s="106" t="s">
        <v>647</v>
      </c>
      <c r="CC833" s="106" t="s">
        <v>12029</v>
      </c>
      <c r="CD833" s="107"/>
      <c r="CE833" s="108" t="s">
        <v>107</v>
      </c>
      <c r="CF833" s="108" t="s">
        <v>107</v>
      </c>
      <c r="CG833" s="109"/>
      <c r="CH833" s="110" t="s">
        <v>107</v>
      </c>
      <c r="CI833" s="111"/>
      <c r="CJ833" s="112">
        <v>6710</v>
      </c>
      <c r="CK833" s="113">
        <v>86</v>
      </c>
      <c r="CL833" s="114" t="s">
        <v>134</v>
      </c>
      <c r="CM833" s="114" t="s">
        <v>108</v>
      </c>
      <c r="CN833" s="114"/>
      <c r="CO833" s="115" t="s">
        <v>102</v>
      </c>
      <c r="CP833" s="115" t="s">
        <v>102</v>
      </c>
      <c r="CQ833" s="115" t="s">
        <v>102</v>
      </c>
      <c r="CR833" s="115" t="s">
        <v>102</v>
      </c>
      <c r="CS833" s="116"/>
      <c r="CT833" s="117" t="s">
        <v>109</v>
      </c>
      <c r="CU833" s="117" t="s">
        <v>109</v>
      </c>
      <c r="CV833" s="83">
        <v>829</v>
      </c>
      <c r="CW833" s="83" t="s">
        <v>108</v>
      </c>
      <c r="CX833" s="83">
        <v>829</v>
      </c>
      <c r="CY833" s="83" t="s">
        <v>108</v>
      </c>
      <c r="CZ833" s="83">
        <v>7157</v>
      </c>
      <c r="DA833" s="83" t="s">
        <v>419</v>
      </c>
      <c r="DB833" s="83" t="s">
        <v>130</v>
      </c>
      <c r="DC833" s="83" t="s">
        <v>499</v>
      </c>
      <c r="DD833" s="83">
        <v>1878</v>
      </c>
      <c r="DE833" s="83" t="s">
        <v>444</v>
      </c>
      <c r="DF833" s="83" t="s">
        <v>130</v>
      </c>
      <c r="DG833" s="83" t="s">
        <v>499</v>
      </c>
      <c r="DH833" s="83"/>
      <c r="DI833" s="83">
        <v>0</v>
      </c>
      <c r="DJ833" s="83">
        <v>1</v>
      </c>
      <c r="DK833" s="83">
        <v>0</v>
      </c>
      <c r="DL833" s="83">
        <v>0</v>
      </c>
      <c r="DM833" s="83">
        <v>0</v>
      </c>
      <c r="DN833" s="83">
        <v>0</v>
      </c>
      <c r="DO833" s="83">
        <v>0</v>
      </c>
      <c r="DP833" s="83">
        <v>0</v>
      </c>
      <c r="DQ833" s="83">
        <v>0</v>
      </c>
      <c r="DR833" s="83">
        <v>0</v>
      </c>
      <c r="DS833" s="83">
        <v>0</v>
      </c>
      <c r="DT833" s="83">
        <v>3</v>
      </c>
      <c r="DU833" s="83">
        <v>3</v>
      </c>
      <c r="DV833" s="83">
        <v>0</v>
      </c>
      <c r="DW833" s="83">
        <v>0</v>
      </c>
      <c r="DX833" s="83">
        <v>3</v>
      </c>
      <c r="DY833" s="85">
        <v>44475</v>
      </c>
      <c r="DZ833" s="83" t="s">
        <v>4880</v>
      </c>
      <c r="EA833" s="83" t="s">
        <v>102</v>
      </c>
      <c r="EB833" s="83" t="s">
        <v>482</v>
      </c>
      <c r="EC833" s="83">
        <v>829</v>
      </c>
      <c r="ED833" s="83" t="s">
        <v>483</v>
      </c>
      <c r="EE833" s="83">
        <v>1</v>
      </c>
      <c r="EF833" s="83">
        <v>0</v>
      </c>
      <c r="EG833" s="83">
        <v>0</v>
      </c>
      <c r="EH833" s="83" t="s">
        <v>109</v>
      </c>
      <c r="EI833" s="83" t="s">
        <v>108</v>
      </c>
      <c r="EJ833" s="83" t="s">
        <v>583</v>
      </c>
      <c r="EK833" s="83">
        <v>0</v>
      </c>
      <c r="EL833" s="83">
        <v>0</v>
      </c>
      <c r="EM833" s="83">
        <v>1</v>
      </c>
      <c r="EN833" s="83" t="s">
        <v>497</v>
      </c>
      <c r="EO833" s="83"/>
      <c r="EP833" s="83" t="s">
        <v>436</v>
      </c>
      <c r="EQ833" s="136">
        <v>1</v>
      </c>
      <c r="ER833" s="136">
        <v>1</v>
      </c>
      <c r="ES833" s="136">
        <v>1</v>
      </c>
      <c r="ET833" s="136">
        <v>1</v>
      </c>
      <c r="EU833" s="215" t="s">
        <v>269</v>
      </c>
      <c r="EV833" s="136">
        <v>1</v>
      </c>
      <c r="EW833" s="136">
        <v>1</v>
      </c>
      <c r="EX833" s="136">
        <v>1</v>
      </c>
      <c r="EY833" s="136">
        <v>1</v>
      </c>
      <c r="EZ833" s="136">
        <v>1</v>
      </c>
      <c r="FP833" s="215" t="s">
        <v>592</v>
      </c>
      <c r="FQ833" s="136" t="b">
        <v>1</v>
      </c>
      <c r="FR833" s="136" t="b">
        <v>1</v>
      </c>
      <c r="FS833" s="136" t="b">
        <v>1</v>
      </c>
      <c r="FT833" s="136" t="b">
        <v>1</v>
      </c>
      <c r="FX833" s="215" t="s">
        <v>269</v>
      </c>
    </row>
    <row r="834" spans="1:180" ht="60" customHeight="1" x14ac:dyDescent="0.55000000000000004">
      <c r="A834" s="83" t="s">
        <v>130</v>
      </c>
      <c r="B834" s="83" t="s">
        <v>98</v>
      </c>
      <c r="C834" s="136">
        <v>599948</v>
      </c>
      <c r="D834" s="207" t="s">
        <v>628</v>
      </c>
      <c r="E834" s="208" t="s">
        <v>633</v>
      </c>
      <c r="F834" s="83" t="s">
        <v>108</v>
      </c>
      <c r="G834" s="85">
        <v>22744</v>
      </c>
      <c r="H834" s="83" t="s">
        <v>102</v>
      </c>
      <c r="I834" s="85">
        <v>39772</v>
      </c>
      <c r="J834" s="83" t="s">
        <v>228</v>
      </c>
      <c r="K834" s="216">
        <v>290360463288</v>
      </c>
      <c r="L834" s="83" t="s">
        <v>191</v>
      </c>
      <c r="M834" s="85">
        <v>43619</v>
      </c>
      <c r="N834" s="83">
        <v>-3451.6666666666702</v>
      </c>
      <c r="O834" s="83" t="s">
        <v>193</v>
      </c>
      <c r="P834" s="83" t="s">
        <v>181</v>
      </c>
      <c r="Q834" s="208" t="s">
        <v>8364</v>
      </c>
      <c r="R834" s="83" t="s">
        <v>102</v>
      </c>
      <c r="S834" s="83" t="s">
        <v>102</v>
      </c>
      <c r="T834" s="83" t="s">
        <v>133</v>
      </c>
      <c r="U834" s="83" t="s">
        <v>10427</v>
      </c>
      <c r="V834" s="83" t="s">
        <v>111</v>
      </c>
      <c r="W834" s="83" t="s">
        <v>105</v>
      </c>
      <c r="X834" s="86" t="s">
        <v>8364</v>
      </c>
      <c r="Y834" s="87" t="s">
        <v>102</v>
      </c>
      <c r="Z834" s="87" t="s">
        <v>102</v>
      </c>
      <c r="AA834" s="87" t="s">
        <v>133</v>
      </c>
      <c r="AB834" s="87" t="s">
        <v>10427</v>
      </c>
      <c r="AC834" s="87" t="s">
        <v>111</v>
      </c>
      <c r="AD834" s="87" t="s">
        <v>105</v>
      </c>
      <c r="AE834" s="87" t="s">
        <v>106</v>
      </c>
      <c r="AF834" s="86" t="s">
        <v>8364</v>
      </c>
      <c r="AG834" s="87" t="s">
        <v>486</v>
      </c>
      <c r="AH834" s="87" t="s">
        <v>10427</v>
      </c>
      <c r="AI834" s="87" t="s">
        <v>111</v>
      </c>
      <c r="AJ834" s="87" t="s">
        <v>204</v>
      </c>
      <c r="AK834" s="88"/>
      <c r="AL834" s="83" t="s">
        <v>107</v>
      </c>
      <c r="AM834" s="89" t="s">
        <v>454</v>
      </c>
      <c r="AN834" s="90" t="s">
        <v>416</v>
      </c>
      <c r="AO834" s="91" t="s">
        <v>642</v>
      </c>
      <c r="AP834" s="90">
        <v>8.3333333333332007</v>
      </c>
      <c r="AQ834" s="92" t="s">
        <v>102</v>
      </c>
      <c r="AR834" s="93" t="s">
        <v>102</v>
      </c>
      <c r="AS834" s="93" t="s">
        <v>102</v>
      </c>
      <c r="AT834" s="93" t="s">
        <v>102</v>
      </c>
      <c r="AU834" s="210" t="s">
        <v>644</v>
      </c>
      <c r="AV834" s="93" t="s">
        <v>185</v>
      </c>
      <c r="AW834" s="94" t="s">
        <v>102</v>
      </c>
      <c r="AX834" s="93" t="s">
        <v>183</v>
      </c>
      <c r="AY834" s="95" t="s">
        <v>111</v>
      </c>
      <c r="AZ834" s="93" t="s">
        <v>102</v>
      </c>
      <c r="BA834" s="93" t="s">
        <v>102</v>
      </c>
      <c r="BB834" s="93" t="s">
        <v>102</v>
      </c>
      <c r="BC834" s="93" t="s">
        <v>102</v>
      </c>
      <c r="BD834" s="96" t="s">
        <v>102</v>
      </c>
      <c r="BE834" s="90">
        <v>-406.16666666666703</v>
      </c>
      <c r="BF834" s="93" t="s">
        <v>102</v>
      </c>
      <c r="BG834" s="93" t="s">
        <v>102</v>
      </c>
      <c r="BH834" s="93" t="s">
        <v>102</v>
      </c>
      <c r="BI834" s="93" t="s">
        <v>102</v>
      </c>
      <c r="BJ834" s="210" t="s">
        <v>642</v>
      </c>
      <c r="BK834" s="93" t="s">
        <v>192</v>
      </c>
      <c r="BL834" s="97" t="s">
        <v>102</v>
      </c>
      <c r="BM834" s="93" t="s">
        <v>183</v>
      </c>
      <c r="BN834" s="93" t="s">
        <v>106</v>
      </c>
      <c r="BO834" s="93" t="s">
        <v>102</v>
      </c>
      <c r="BP834" s="98" t="s">
        <v>102</v>
      </c>
      <c r="BQ834" s="93" t="s">
        <v>102</v>
      </c>
      <c r="BR834" s="93" t="s">
        <v>102</v>
      </c>
      <c r="BS834" s="93" t="s">
        <v>102</v>
      </c>
      <c r="BT834" s="99" t="s">
        <v>591</v>
      </c>
      <c r="BU834" s="100" t="s">
        <v>12030</v>
      </c>
      <c r="BV834" s="101" t="s">
        <v>471</v>
      </c>
      <c r="BW834" s="136"/>
      <c r="BX834" s="103" t="s">
        <v>565</v>
      </c>
      <c r="BY834" s="104" t="s">
        <v>190</v>
      </c>
      <c r="BZ834" s="136"/>
      <c r="CA834" s="83" t="s">
        <v>599</v>
      </c>
      <c r="CB834" s="106" t="s">
        <v>647</v>
      </c>
      <c r="CC834" s="106" t="s">
        <v>12031</v>
      </c>
      <c r="CD834" s="107"/>
      <c r="CE834" s="108" t="s">
        <v>107</v>
      </c>
      <c r="CF834" s="108" t="s">
        <v>107</v>
      </c>
      <c r="CG834" s="109"/>
      <c r="CH834" s="110" t="s">
        <v>107</v>
      </c>
      <c r="CI834" s="111"/>
      <c r="CJ834" s="112">
        <v>6710</v>
      </c>
      <c r="CK834" s="113">
        <v>86</v>
      </c>
      <c r="CL834" s="114" t="s">
        <v>134</v>
      </c>
      <c r="CM834" s="114" t="s">
        <v>108</v>
      </c>
      <c r="CN834" s="114"/>
      <c r="CO834" s="115" t="s">
        <v>102</v>
      </c>
      <c r="CP834" s="115" t="s">
        <v>102</v>
      </c>
      <c r="CQ834" s="115" t="s">
        <v>102</v>
      </c>
      <c r="CR834" s="115" t="s">
        <v>102</v>
      </c>
      <c r="CS834" s="116"/>
      <c r="CT834" s="117" t="s">
        <v>109</v>
      </c>
      <c r="CU834" s="117" t="s">
        <v>109</v>
      </c>
      <c r="CV834" s="83">
        <v>830</v>
      </c>
      <c r="CW834" s="83" t="s">
        <v>108</v>
      </c>
      <c r="CX834" s="83">
        <v>830</v>
      </c>
      <c r="CY834" s="83" t="s">
        <v>108</v>
      </c>
      <c r="CZ834" s="83">
        <v>7158</v>
      </c>
      <c r="DA834" s="83" t="s">
        <v>419</v>
      </c>
      <c r="DB834" s="83" t="s">
        <v>130</v>
      </c>
      <c r="DC834" s="83" t="s">
        <v>499</v>
      </c>
      <c r="DD834" s="83">
        <v>1879</v>
      </c>
      <c r="DE834" s="83" t="s">
        <v>444</v>
      </c>
      <c r="DF834" s="83" t="s">
        <v>130</v>
      </c>
      <c r="DG834" s="83" t="s">
        <v>499</v>
      </c>
      <c r="DH834" s="83"/>
      <c r="DI834" s="83">
        <v>0</v>
      </c>
      <c r="DJ834" s="83">
        <v>1</v>
      </c>
      <c r="DK834" s="83">
        <v>0</v>
      </c>
      <c r="DL834" s="83">
        <v>0</v>
      </c>
      <c r="DM834" s="83">
        <v>0</v>
      </c>
      <c r="DN834" s="83">
        <v>0</v>
      </c>
      <c r="DO834" s="83">
        <v>0</v>
      </c>
      <c r="DP834" s="83">
        <v>0</v>
      </c>
      <c r="DQ834" s="83">
        <v>0</v>
      </c>
      <c r="DR834" s="83">
        <v>0</v>
      </c>
      <c r="DS834" s="83">
        <v>0</v>
      </c>
      <c r="DT834" s="83">
        <v>3</v>
      </c>
      <c r="DU834" s="83">
        <v>3</v>
      </c>
      <c r="DV834" s="83">
        <v>0</v>
      </c>
      <c r="DW834" s="83">
        <v>0</v>
      </c>
      <c r="DX834" s="83">
        <v>3</v>
      </c>
      <c r="DY834" s="85">
        <v>44476</v>
      </c>
      <c r="DZ834" s="83" t="s">
        <v>4881</v>
      </c>
      <c r="EA834" s="83" t="s">
        <v>102</v>
      </c>
      <c r="EB834" s="83" t="s">
        <v>482</v>
      </c>
      <c r="EC834" s="83">
        <v>830</v>
      </c>
      <c r="ED834" s="83" t="s">
        <v>483</v>
      </c>
      <c r="EE834" s="83">
        <v>1</v>
      </c>
      <c r="EF834" s="83">
        <v>0</v>
      </c>
      <c r="EG834" s="83">
        <v>0</v>
      </c>
      <c r="EH834" s="83" t="s">
        <v>109</v>
      </c>
      <c r="EI834" s="83" t="s">
        <v>108</v>
      </c>
      <c r="EJ834" s="83" t="s">
        <v>583</v>
      </c>
      <c r="EK834" s="83">
        <v>0</v>
      </c>
      <c r="EL834" s="83">
        <v>0</v>
      </c>
      <c r="EM834" s="83">
        <v>1</v>
      </c>
      <c r="EN834" s="83" t="s">
        <v>497</v>
      </c>
      <c r="EO834" s="83"/>
      <c r="EP834" s="83" t="s">
        <v>436</v>
      </c>
      <c r="EQ834" s="136">
        <v>1</v>
      </c>
      <c r="ER834" s="136">
        <v>1</v>
      </c>
      <c r="ES834" s="136">
        <v>1</v>
      </c>
      <c r="ET834" s="136">
        <v>1</v>
      </c>
      <c r="EU834" s="215" t="s">
        <v>269</v>
      </c>
      <c r="EV834" s="136">
        <v>1</v>
      </c>
      <c r="EW834" s="136">
        <v>1</v>
      </c>
      <c r="EX834" s="136">
        <v>1</v>
      </c>
      <c r="EY834" s="136">
        <v>1</v>
      </c>
      <c r="EZ834" s="136">
        <v>1</v>
      </c>
      <c r="FP834" s="215" t="s">
        <v>592</v>
      </c>
      <c r="FQ834" s="136" t="b">
        <v>1</v>
      </c>
      <c r="FR834" s="136" t="b">
        <v>1</v>
      </c>
      <c r="FS834" s="136" t="b">
        <v>1</v>
      </c>
      <c r="FT834" s="136" t="b">
        <v>1</v>
      </c>
      <c r="FX834" s="215" t="s">
        <v>269</v>
      </c>
    </row>
    <row r="835" spans="1:180" ht="60" customHeight="1" x14ac:dyDescent="0.55000000000000004">
      <c r="A835" s="83" t="s">
        <v>130</v>
      </c>
      <c r="B835" s="83" t="s">
        <v>98</v>
      </c>
      <c r="C835" s="136">
        <v>304895</v>
      </c>
      <c r="D835" s="207" t="s">
        <v>629</v>
      </c>
      <c r="E835" s="208" t="s">
        <v>634</v>
      </c>
      <c r="F835" s="83" t="s">
        <v>108</v>
      </c>
      <c r="G835" s="85">
        <v>26341</v>
      </c>
      <c r="H835" s="83" t="s">
        <v>102</v>
      </c>
      <c r="I835" s="85">
        <v>34633</v>
      </c>
      <c r="J835" s="83" t="s">
        <v>228</v>
      </c>
      <c r="K835" s="216">
        <v>920086443377</v>
      </c>
      <c r="L835" s="83" t="s">
        <v>191</v>
      </c>
      <c r="M835" s="85">
        <v>43642</v>
      </c>
      <c r="N835" s="83">
        <v>-3456.6666666666702</v>
      </c>
      <c r="O835" s="83" t="s">
        <v>193</v>
      </c>
      <c r="P835" s="83" t="s">
        <v>181</v>
      </c>
      <c r="Q835" s="208" t="s">
        <v>8368</v>
      </c>
      <c r="R835" s="83" t="s">
        <v>102</v>
      </c>
      <c r="S835" s="83" t="s">
        <v>102</v>
      </c>
      <c r="T835" s="83" t="s">
        <v>131</v>
      </c>
      <c r="U835" s="83" t="s">
        <v>10428</v>
      </c>
      <c r="V835" s="83" t="s">
        <v>104</v>
      </c>
      <c r="W835" s="83" t="s">
        <v>105</v>
      </c>
      <c r="X835" s="86" t="s">
        <v>8368</v>
      </c>
      <c r="Y835" s="87" t="s">
        <v>102</v>
      </c>
      <c r="Z835" s="87" t="s">
        <v>102</v>
      </c>
      <c r="AA835" s="87" t="s">
        <v>131</v>
      </c>
      <c r="AB835" s="87" t="s">
        <v>10428</v>
      </c>
      <c r="AC835" s="87" t="s">
        <v>104</v>
      </c>
      <c r="AD835" s="87" t="s">
        <v>105</v>
      </c>
      <c r="AE835" s="87" t="s">
        <v>106</v>
      </c>
      <c r="AF835" s="86" t="s">
        <v>8368</v>
      </c>
      <c r="AG835" s="87" t="s">
        <v>177</v>
      </c>
      <c r="AH835" s="87" t="s">
        <v>10428</v>
      </c>
      <c r="AI835" s="87" t="s">
        <v>104</v>
      </c>
      <c r="AJ835" s="87" t="s">
        <v>204</v>
      </c>
      <c r="AK835" s="88"/>
      <c r="AL835" s="83" t="s">
        <v>107</v>
      </c>
      <c r="AM835" s="89" t="s">
        <v>454</v>
      </c>
      <c r="AN835" s="90" t="s">
        <v>416</v>
      </c>
      <c r="AO835" s="91" t="s">
        <v>643</v>
      </c>
      <c r="AP835" s="90">
        <v>8.3333333333332007</v>
      </c>
      <c r="AQ835" s="92" t="s">
        <v>102</v>
      </c>
      <c r="AR835" s="93" t="s">
        <v>102</v>
      </c>
      <c r="AS835" s="93" t="s">
        <v>102</v>
      </c>
      <c r="AT835" s="93" t="s">
        <v>102</v>
      </c>
      <c r="AU835" s="210" t="s">
        <v>645</v>
      </c>
      <c r="AV835" s="93" t="s">
        <v>185</v>
      </c>
      <c r="AW835" s="94" t="s">
        <v>102</v>
      </c>
      <c r="AX835" s="93" t="s">
        <v>105</v>
      </c>
      <c r="AY835" s="95" t="s">
        <v>104</v>
      </c>
      <c r="AZ835" s="93" t="s">
        <v>102</v>
      </c>
      <c r="BA835" s="93" t="s">
        <v>102</v>
      </c>
      <c r="BB835" s="93" t="s">
        <v>102</v>
      </c>
      <c r="BC835" s="93" t="s">
        <v>102</v>
      </c>
      <c r="BD835" s="96" t="s">
        <v>102</v>
      </c>
      <c r="BE835" s="90">
        <v>-406.66666666666703</v>
      </c>
      <c r="BF835" s="93" t="s">
        <v>102</v>
      </c>
      <c r="BG835" s="93" t="s">
        <v>102</v>
      </c>
      <c r="BH835" s="93" t="s">
        <v>102</v>
      </c>
      <c r="BI835" s="93" t="s">
        <v>102</v>
      </c>
      <c r="BJ835" s="210" t="s">
        <v>643</v>
      </c>
      <c r="BK835" s="93" t="s">
        <v>196</v>
      </c>
      <c r="BL835" s="97" t="s">
        <v>102</v>
      </c>
      <c r="BM835" s="93" t="s">
        <v>105</v>
      </c>
      <c r="BN835" s="93" t="s">
        <v>596</v>
      </c>
      <c r="BO835" s="93" t="s">
        <v>102</v>
      </c>
      <c r="BP835" s="98" t="s">
        <v>102</v>
      </c>
      <c r="BQ835" s="93" t="s">
        <v>102</v>
      </c>
      <c r="BR835" s="93" t="s">
        <v>102</v>
      </c>
      <c r="BS835" s="93" t="s">
        <v>102</v>
      </c>
      <c r="BT835" s="99" t="s">
        <v>591</v>
      </c>
      <c r="BU835" s="100" t="s">
        <v>12032</v>
      </c>
      <c r="BV835" s="101" t="s">
        <v>471</v>
      </c>
      <c r="BW835" s="136"/>
      <c r="BX835" s="103" t="s">
        <v>565</v>
      </c>
      <c r="BY835" s="104" t="s">
        <v>190</v>
      </c>
      <c r="BZ835" s="136"/>
      <c r="CA835" s="83" t="s">
        <v>599</v>
      </c>
      <c r="CB835" s="106" t="s">
        <v>647</v>
      </c>
      <c r="CC835" s="106" t="s">
        <v>12033</v>
      </c>
      <c r="CD835" s="107"/>
      <c r="CE835" s="108" t="s">
        <v>107</v>
      </c>
      <c r="CF835" s="108" t="s">
        <v>107</v>
      </c>
      <c r="CG835" s="109"/>
      <c r="CH835" s="110" t="s">
        <v>107</v>
      </c>
      <c r="CI835" s="111"/>
      <c r="CJ835" s="112">
        <v>6710</v>
      </c>
      <c r="CK835" s="113">
        <v>86</v>
      </c>
      <c r="CL835" s="114" t="s">
        <v>134</v>
      </c>
      <c r="CM835" s="114" t="s">
        <v>108</v>
      </c>
      <c r="CN835" s="114"/>
      <c r="CO835" s="115" t="s">
        <v>102</v>
      </c>
      <c r="CP835" s="115" t="s">
        <v>102</v>
      </c>
      <c r="CQ835" s="115" t="s">
        <v>102</v>
      </c>
      <c r="CR835" s="115" t="s">
        <v>102</v>
      </c>
      <c r="CS835" s="116"/>
      <c r="CT835" s="117" t="s">
        <v>109</v>
      </c>
      <c r="CU835" s="117" t="s">
        <v>109</v>
      </c>
      <c r="CV835" s="83">
        <v>831</v>
      </c>
      <c r="CW835" s="83" t="s">
        <v>108</v>
      </c>
      <c r="CX835" s="83">
        <v>831</v>
      </c>
      <c r="CY835" s="83" t="s">
        <v>108</v>
      </c>
      <c r="CZ835" s="83">
        <v>7159</v>
      </c>
      <c r="DA835" s="83" t="s">
        <v>419</v>
      </c>
      <c r="DB835" s="83" t="s">
        <v>130</v>
      </c>
      <c r="DC835" s="83" t="s">
        <v>499</v>
      </c>
      <c r="DD835" s="83">
        <v>1880</v>
      </c>
      <c r="DE835" s="83" t="s">
        <v>444</v>
      </c>
      <c r="DF835" s="83" t="s">
        <v>130</v>
      </c>
      <c r="DG835" s="83" t="s">
        <v>499</v>
      </c>
      <c r="DH835" s="83"/>
      <c r="DI835" s="83">
        <v>0</v>
      </c>
      <c r="DJ835" s="83">
        <v>1</v>
      </c>
      <c r="DK835" s="83">
        <v>0</v>
      </c>
      <c r="DL835" s="83">
        <v>0</v>
      </c>
      <c r="DM835" s="83">
        <v>0</v>
      </c>
      <c r="DN835" s="83">
        <v>0</v>
      </c>
      <c r="DO835" s="83">
        <v>0</v>
      </c>
      <c r="DP835" s="83">
        <v>0</v>
      </c>
      <c r="DQ835" s="83">
        <v>0</v>
      </c>
      <c r="DR835" s="83">
        <v>0</v>
      </c>
      <c r="DS835" s="83">
        <v>0</v>
      </c>
      <c r="DT835" s="83">
        <v>3</v>
      </c>
      <c r="DU835" s="83">
        <v>3</v>
      </c>
      <c r="DV835" s="83">
        <v>0</v>
      </c>
      <c r="DW835" s="83">
        <v>0</v>
      </c>
      <c r="DX835" s="83">
        <v>3</v>
      </c>
      <c r="DY835" s="85">
        <v>44477</v>
      </c>
      <c r="DZ835" s="83" t="s">
        <v>4882</v>
      </c>
      <c r="EA835" s="83" t="s">
        <v>102</v>
      </c>
      <c r="EB835" s="83" t="s">
        <v>482</v>
      </c>
      <c r="EC835" s="83">
        <v>831</v>
      </c>
      <c r="ED835" s="83" t="s">
        <v>483</v>
      </c>
      <c r="EE835" s="83">
        <v>1</v>
      </c>
      <c r="EF835" s="83">
        <v>0</v>
      </c>
      <c r="EG835" s="83">
        <v>0</v>
      </c>
      <c r="EH835" s="83" t="s">
        <v>109</v>
      </c>
      <c r="EI835" s="83" t="s">
        <v>108</v>
      </c>
      <c r="EJ835" s="83" t="s">
        <v>583</v>
      </c>
      <c r="EK835" s="83">
        <v>0</v>
      </c>
      <c r="EL835" s="83">
        <v>0</v>
      </c>
      <c r="EM835" s="83">
        <v>1</v>
      </c>
      <c r="EN835" s="83" t="s">
        <v>497</v>
      </c>
      <c r="EO835" s="83"/>
      <c r="EP835" s="83" t="s">
        <v>436</v>
      </c>
      <c r="EQ835" s="136">
        <v>1</v>
      </c>
      <c r="ER835" s="136">
        <v>1</v>
      </c>
      <c r="ES835" s="136">
        <v>1</v>
      </c>
      <c r="ET835" s="136">
        <v>1</v>
      </c>
      <c r="EU835" s="215" t="s">
        <v>269</v>
      </c>
      <c r="EV835" s="136">
        <v>1</v>
      </c>
      <c r="EW835" s="136">
        <v>1</v>
      </c>
      <c r="EX835" s="136">
        <v>1</v>
      </c>
      <c r="EY835" s="136">
        <v>1</v>
      </c>
      <c r="EZ835" s="136">
        <v>1</v>
      </c>
      <c r="FP835" s="215" t="s">
        <v>592</v>
      </c>
      <c r="FQ835" s="136" t="b">
        <v>1</v>
      </c>
      <c r="FR835" s="136" t="b">
        <v>1</v>
      </c>
      <c r="FS835" s="136" t="b">
        <v>1</v>
      </c>
      <c r="FT835" s="136" t="b">
        <v>1</v>
      </c>
      <c r="FX835" s="215" t="s">
        <v>269</v>
      </c>
    </row>
    <row r="836" spans="1:180" ht="60" customHeight="1" x14ac:dyDescent="0.55000000000000004">
      <c r="A836" s="83" t="s">
        <v>130</v>
      </c>
      <c r="B836" s="83" t="s">
        <v>98</v>
      </c>
      <c r="C836" s="136">
        <v>970600</v>
      </c>
      <c r="D836" s="207" t="s">
        <v>627</v>
      </c>
      <c r="E836" s="208" t="s">
        <v>630</v>
      </c>
      <c r="F836" s="83" t="s">
        <v>108</v>
      </c>
      <c r="G836" s="85">
        <v>20621</v>
      </c>
      <c r="H836" s="83" t="s">
        <v>102</v>
      </c>
      <c r="I836" s="85">
        <v>39794</v>
      </c>
      <c r="J836" s="83" t="s">
        <v>228</v>
      </c>
      <c r="K836" s="216">
        <v>921145546786</v>
      </c>
      <c r="L836" s="83" t="s">
        <v>191</v>
      </c>
      <c r="M836" s="85">
        <v>43631</v>
      </c>
      <c r="N836" s="83">
        <v>-3461.6666666666702</v>
      </c>
      <c r="O836" s="83" t="s">
        <v>180</v>
      </c>
      <c r="P836" s="83" t="s">
        <v>181</v>
      </c>
      <c r="Q836" s="208" t="s">
        <v>8372</v>
      </c>
      <c r="R836" s="83" t="s">
        <v>102</v>
      </c>
      <c r="S836" s="83" t="s">
        <v>102</v>
      </c>
      <c r="T836" s="83" t="s">
        <v>199</v>
      </c>
      <c r="U836" s="83" t="s">
        <v>10429</v>
      </c>
      <c r="V836" s="83" t="s">
        <v>104</v>
      </c>
      <c r="W836" s="83" t="s">
        <v>105</v>
      </c>
      <c r="X836" s="86" t="s">
        <v>8372</v>
      </c>
      <c r="Y836" s="87" t="s">
        <v>102</v>
      </c>
      <c r="Z836" s="87" t="s">
        <v>102</v>
      </c>
      <c r="AA836" s="87" t="s">
        <v>199</v>
      </c>
      <c r="AB836" s="87" t="s">
        <v>10429</v>
      </c>
      <c r="AC836" s="87" t="s">
        <v>104</v>
      </c>
      <c r="AD836" s="87" t="s">
        <v>105</v>
      </c>
      <c r="AE836" s="87" t="s">
        <v>106</v>
      </c>
      <c r="AF836" s="86" t="s">
        <v>8372</v>
      </c>
      <c r="AG836" s="87" t="s">
        <v>489</v>
      </c>
      <c r="AH836" s="87" t="s">
        <v>10430</v>
      </c>
      <c r="AI836" s="87" t="s">
        <v>104</v>
      </c>
      <c r="AJ836" s="87" t="s">
        <v>204</v>
      </c>
      <c r="AK836" s="88"/>
      <c r="AL836" s="83" t="s">
        <v>107</v>
      </c>
      <c r="AM836" s="89" t="s">
        <v>454</v>
      </c>
      <c r="AN836" s="90" t="s">
        <v>416</v>
      </c>
      <c r="AO836" s="91" t="s">
        <v>641</v>
      </c>
      <c r="AP836" s="90">
        <v>8.3333333333332007</v>
      </c>
      <c r="AQ836" s="92" t="s">
        <v>211</v>
      </c>
      <c r="AR836" s="93" t="s">
        <v>102</v>
      </c>
      <c r="AS836" s="93" t="s">
        <v>102</v>
      </c>
      <c r="AT836" s="93" t="s">
        <v>102</v>
      </c>
      <c r="AU836" s="210" t="s">
        <v>641</v>
      </c>
      <c r="AV836" s="93" t="s">
        <v>192</v>
      </c>
      <c r="AW836" s="94" t="s">
        <v>102</v>
      </c>
      <c r="AX836" s="93" t="s">
        <v>105</v>
      </c>
      <c r="AY836" s="95" t="s">
        <v>188</v>
      </c>
      <c r="AZ836" s="93" t="s">
        <v>102</v>
      </c>
      <c r="BA836" s="93" t="s">
        <v>10431</v>
      </c>
      <c r="BB836" s="93" t="s">
        <v>102</v>
      </c>
      <c r="BC836" s="93" t="s">
        <v>102</v>
      </c>
      <c r="BD836" s="96" t="s">
        <v>102</v>
      </c>
      <c r="BE836" s="90">
        <v>-407.16666666666703</v>
      </c>
      <c r="BF836" s="93" t="s">
        <v>211</v>
      </c>
      <c r="BG836" s="93" t="s">
        <v>102</v>
      </c>
      <c r="BH836" s="93" t="s">
        <v>102</v>
      </c>
      <c r="BI836" s="93" t="s">
        <v>102</v>
      </c>
      <c r="BJ836" s="210" t="s">
        <v>646</v>
      </c>
      <c r="BK836" s="93" t="s">
        <v>182</v>
      </c>
      <c r="BL836" s="97" t="s">
        <v>102</v>
      </c>
      <c r="BM836" s="93" t="s">
        <v>105</v>
      </c>
      <c r="BN836" s="93" t="s">
        <v>104</v>
      </c>
      <c r="BO836" s="93" t="s">
        <v>102</v>
      </c>
      <c r="BP836" s="98">
        <v>20180484</v>
      </c>
      <c r="BQ836" s="93" t="s">
        <v>102</v>
      </c>
      <c r="BR836" s="93" t="s">
        <v>102</v>
      </c>
      <c r="BS836" s="93" t="s">
        <v>102</v>
      </c>
      <c r="BT836" s="99" t="s">
        <v>591</v>
      </c>
      <c r="BU836" s="100" t="s">
        <v>12034</v>
      </c>
      <c r="BV836" s="101" t="s">
        <v>471</v>
      </c>
      <c r="BW836" s="136"/>
      <c r="BX836" s="103" t="s">
        <v>565</v>
      </c>
      <c r="BY836" s="104" t="s">
        <v>190</v>
      </c>
      <c r="BZ836" s="136"/>
      <c r="CA836" s="83" t="s">
        <v>599</v>
      </c>
      <c r="CB836" s="106" t="s">
        <v>647</v>
      </c>
      <c r="CC836" s="106" t="s">
        <v>12035</v>
      </c>
      <c r="CD836" s="107"/>
      <c r="CE836" s="108" t="s">
        <v>107</v>
      </c>
      <c r="CF836" s="108" t="s">
        <v>107</v>
      </c>
      <c r="CG836" s="109"/>
      <c r="CH836" s="110" t="s">
        <v>107</v>
      </c>
      <c r="CI836" s="111"/>
      <c r="CJ836" s="112">
        <v>6710</v>
      </c>
      <c r="CK836" s="113">
        <v>86</v>
      </c>
      <c r="CL836" s="114" t="s">
        <v>134</v>
      </c>
      <c r="CM836" s="114" t="s">
        <v>108</v>
      </c>
      <c r="CN836" s="114"/>
      <c r="CO836" s="115" t="s">
        <v>102</v>
      </c>
      <c r="CP836" s="115" t="s">
        <v>102</v>
      </c>
      <c r="CQ836" s="115" t="s">
        <v>102</v>
      </c>
      <c r="CR836" s="115" t="s">
        <v>102</v>
      </c>
      <c r="CS836" s="116"/>
      <c r="CT836" s="117" t="s">
        <v>109</v>
      </c>
      <c r="CU836" s="117" t="s">
        <v>109</v>
      </c>
      <c r="CV836" s="83">
        <v>832</v>
      </c>
      <c r="CW836" s="83" t="s">
        <v>108</v>
      </c>
      <c r="CX836" s="83">
        <v>832</v>
      </c>
      <c r="CY836" s="83" t="s">
        <v>108</v>
      </c>
      <c r="CZ836" s="83">
        <v>7160</v>
      </c>
      <c r="DA836" s="83" t="s">
        <v>419</v>
      </c>
      <c r="DB836" s="83" t="s">
        <v>130</v>
      </c>
      <c r="DC836" s="83" t="s">
        <v>499</v>
      </c>
      <c r="DD836" s="83">
        <v>1881</v>
      </c>
      <c r="DE836" s="83" t="s">
        <v>444</v>
      </c>
      <c r="DF836" s="83" t="s">
        <v>130</v>
      </c>
      <c r="DG836" s="83" t="s">
        <v>499</v>
      </c>
      <c r="DH836" s="83"/>
      <c r="DI836" s="83">
        <v>0</v>
      </c>
      <c r="DJ836" s="83">
        <v>1</v>
      </c>
      <c r="DK836" s="83">
        <v>0</v>
      </c>
      <c r="DL836" s="83">
        <v>0</v>
      </c>
      <c r="DM836" s="83">
        <v>0</v>
      </c>
      <c r="DN836" s="83">
        <v>0</v>
      </c>
      <c r="DO836" s="83">
        <v>0</v>
      </c>
      <c r="DP836" s="83">
        <v>0</v>
      </c>
      <c r="DQ836" s="83">
        <v>0</v>
      </c>
      <c r="DR836" s="83">
        <v>0</v>
      </c>
      <c r="DS836" s="83">
        <v>0</v>
      </c>
      <c r="DT836" s="83">
        <v>3</v>
      </c>
      <c r="DU836" s="83">
        <v>3</v>
      </c>
      <c r="DV836" s="83">
        <v>0</v>
      </c>
      <c r="DW836" s="83">
        <v>0</v>
      </c>
      <c r="DX836" s="83">
        <v>3</v>
      </c>
      <c r="DY836" s="85">
        <v>44478</v>
      </c>
      <c r="DZ836" s="83" t="s">
        <v>4883</v>
      </c>
      <c r="EA836" s="83" t="s">
        <v>102</v>
      </c>
      <c r="EB836" s="83" t="s">
        <v>482</v>
      </c>
      <c r="EC836" s="83">
        <v>832</v>
      </c>
      <c r="ED836" s="83" t="s">
        <v>483</v>
      </c>
      <c r="EE836" s="83">
        <v>1</v>
      </c>
      <c r="EF836" s="83">
        <v>0</v>
      </c>
      <c r="EG836" s="83">
        <v>0</v>
      </c>
      <c r="EH836" s="83" t="s">
        <v>109</v>
      </c>
      <c r="EI836" s="83" t="s">
        <v>108</v>
      </c>
      <c r="EJ836" s="83" t="s">
        <v>583</v>
      </c>
      <c r="EK836" s="83">
        <v>0</v>
      </c>
      <c r="EL836" s="83">
        <v>0</v>
      </c>
      <c r="EM836" s="83">
        <v>1</v>
      </c>
      <c r="EN836" s="83" t="s">
        <v>497</v>
      </c>
      <c r="EO836" s="83"/>
      <c r="EP836" s="83" t="s">
        <v>436</v>
      </c>
      <c r="EQ836" s="136">
        <v>1</v>
      </c>
      <c r="ER836" s="136">
        <v>1</v>
      </c>
      <c r="ES836" s="136">
        <v>1</v>
      </c>
      <c r="ET836" s="136">
        <v>1</v>
      </c>
      <c r="EU836" s="215" t="s">
        <v>269</v>
      </c>
      <c r="EV836" s="136">
        <v>1</v>
      </c>
      <c r="EW836" s="136">
        <v>1</v>
      </c>
      <c r="EX836" s="136">
        <v>1</v>
      </c>
      <c r="EY836" s="136">
        <v>1</v>
      </c>
      <c r="EZ836" s="136">
        <v>1</v>
      </c>
      <c r="FP836" s="215" t="s">
        <v>592</v>
      </c>
      <c r="FQ836" s="136" t="b">
        <v>1</v>
      </c>
      <c r="FR836" s="136" t="b">
        <v>1</v>
      </c>
      <c r="FS836" s="136" t="b">
        <v>1</v>
      </c>
      <c r="FT836" s="136" t="b">
        <v>1</v>
      </c>
      <c r="FX836" s="215" t="s">
        <v>269</v>
      </c>
    </row>
    <row r="837" spans="1:180" ht="60" customHeight="1" x14ac:dyDescent="0.55000000000000004">
      <c r="A837" s="83" t="s">
        <v>130</v>
      </c>
      <c r="B837" s="83" t="s">
        <v>98</v>
      </c>
      <c r="C837" s="136">
        <v>850042</v>
      </c>
      <c r="D837" s="207" t="s">
        <v>628</v>
      </c>
      <c r="E837" s="208" t="s">
        <v>633</v>
      </c>
      <c r="F837" s="83" t="s">
        <v>108</v>
      </c>
      <c r="G837" s="85">
        <v>22744</v>
      </c>
      <c r="H837" s="83" t="s">
        <v>102</v>
      </c>
      <c r="I837" s="85">
        <v>39772</v>
      </c>
      <c r="J837" s="83" t="s">
        <v>228</v>
      </c>
      <c r="K837" s="216">
        <v>492939591200</v>
      </c>
      <c r="L837" s="83" t="s">
        <v>191</v>
      </c>
      <c r="M837" s="85">
        <v>43619</v>
      </c>
      <c r="N837" s="83">
        <v>-3466.6666666666702</v>
      </c>
      <c r="O837" s="83" t="s">
        <v>193</v>
      </c>
      <c r="P837" s="83" t="s">
        <v>181</v>
      </c>
      <c r="Q837" s="208" t="s">
        <v>8376</v>
      </c>
      <c r="R837" s="83" t="s">
        <v>102</v>
      </c>
      <c r="S837" s="83" t="s">
        <v>102</v>
      </c>
      <c r="T837" s="83" t="s">
        <v>133</v>
      </c>
      <c r="U837" s="83" t="s">
        <v>10432</v>
      </c>
      <c r="V837" s="83" t="s">
        <v>111</v>
      </c>
      <c r="W837" s="83" t="s">
        <v>105</v>
      </c>
      <c r="X837" s="86" t="s">
        <v>8376</v>
      </c>
      <c r="Y837" s="87" t="s">
        <v>102</v>
      </c>
      <c r="Z837" s="87" t="s">
        <v>102</v>
      </c>
      <c r="AA837" s="87" t="s">
        <v>133</v>
      </c>
      <c r="AB837" s="87" t="s">
        <v>10432</v>
      </c>
      <c r="AC837" s="87" t="s">
        <v>111</v>
      </c>
      <c r="AD837" s="87" t="s">
        <v>105</v>
      </c>
      <c r="AE837" s="87" t="s">
        <v>106</v>
      </c>
      <c r="AF837" s="86" t="s">
        <v>8376</v>
      </c>
      <c r="AG837" s="87" t="s">
        <v>486</v>
      </c>
      <c r="AH837" s="87" t="s">
        <v>10432</v>
      </c>
      <c r="AI837" s="87" t="s">
        <v>111</v>
      </c>
      <c r="AJ837" s="87" t="s">
        <v>204</v>
      </c>
      <c r="AK837" s="88"/>
      <c r="AL837" s="83" t="s">
        <v>107</v>
      </c>
      <c r="AM837" s="89" t="s">
        <v>454</v>
      </c>
      <c r="AN837" s="90" t="s">
        <v>416</v>
      </c>
      <c r="AO837" s="91" t="s">
        <v>642</v>
      </c>
      <c r="AP837" s="90">
        <v>8.3333333333332007</v>
      </c>
      <c r="AQ837" s="92" t="s">
        <v>102</v>
      </c>
      <c r="AR837" s="93" t="s">
        <v>102</v>
      </c>
      <c r="AS837" s="93" t="s">
        <v>102</v>
      </c>
      <c r="AT837" s="93" t="s">
        <v>102</v>
      </c>
      <c r="AU837" s="210" t="s">
        <v>644</v>
      </c>
      <c r="AV837" s="93" t="s">
        <v>185</v>
      </c>
      <c r="AW837" s="94" t="s">
        <v>102</v>
      </c>
      <c r="AX837" s="93" t="s">
        <v>183</v>
      </c>
      <c r="AY837" s="95" t="s">
        <v>111</v>
      </c>
      <c r="AZ837" s="93" t="s">
        <v>102</v>
      </c>
      <c r="BA837" s="93" t="s">
        <v>102</v>
      </c>
      <c r="BB837" s="93" t="s">
        <v>102</v>
      </c>
      <c r="BC837" s="93" t="s">
        <v>102</v>
      </c>
      <c r="BD837" s="96" t="s">
        <v>102</v>
      </c>
      <c r="BE837" s="90">
        <v>-407.66666666666703</v>
      </c>
      <c r="BF837" s="93" t="s">
        <v>102</v>
      </c>
      <c r="BG837" s="93" t="s">
        <v>102</v>
      </c>
      <c r="BH837" s="93" t="s">
        <v>102</v>
      </c>
      <c r="BI837" s="93" t="s">
        <v>102</v>
      </c>
      <c r="BJ837" s="210" t="s">
        <v>642</v>
      </c>
      <c r="BK837" s="93" t="s">
        <v>192</v>
      </c>
      <c r="BL837" s="97" t="s">
        <v>102</v>
      </c>
      <c r="BM837" s="93" t="s">
        <v>183</v>
      </c>
      <c r="BN837" s="93" t="s">
        <v>106</v>
      </c>
      <c r="BO837" s="93" t="s">
        <v>102</v>
      </c>
      <c r="BP837" s="98" t="s">
        <v>102</v>
      </c>
      <c r="BQ837" s="93" t="s">
        <v>102</v>
      </c>
      <c r="BR837" s="93" t="s">
        <v>102</v>
      </c>
      <c r="BS837" s="93" t="s">
        <v>102</v>
      </c>
      <c r="BT837" s="99" t="s">
        <v>591</v>
      </c>
      <c r="BU837" s="100" t="s">
        <v>12036</v>
      </c>
      <c r="BV837" s="101" t="s">
        <v>471</v>
      </c>
      <c r="BW837" s="136"/>
      <c r="BX837" s="103" t="s">
        <v>565</v>
      </c>
      <c r="BY837" s="104" t="s">
        <v>190</v>
      </c>
      <c r="BZ837" s="136"/>
      <c r="CA837" s="83" t="s">
        <v>599</v>
      </c>
      <c r="CB837" s="106" t="s">
        <v>647</v>
      </c>
      <c r="CC837" s="106" t="s">
        <v>12037</v>
      </c>
      <c r="CD837" s="107"/>
      <c r="CE837" s="108" t="s">
        <v>107</v>
      </c>
      <c r="CF837" s="108" t="s">
        <v>107</v>
      </c>
      <c r="CG837" s="109"/>
      <c r="CH837" s="110" t="s">
        <v>107</v>
      </c>
      <c r="CI837" s="111"/>
      <c r="CJ837" s="112">
        <v>6710</v>
      </c>
      <c r="CK837" s="113">
        <v>86</v>
      </c>
      <c r="CL837" s="114" t="s">
        <v>134</v>
      </c>
      <c r="CM837" s="114" t="s">
        <v>108</v>
      </c>
      <c r="CN837" s="114"/>
      <c r="CO837" s="115" t="s">
        <v>102</v>
      </c>
      <c r="CP837" s="115" t="s">
        <v>102</v>
      </c>
      <c r="CQ837" s="115" t="s">
        <v>102</v>
      </c>
      <c r="CR837" s="115" t="s">
        <v>102</v>
      </c>
      <c r="CS837" s="116"/>
      <c r="CT837" s="117" t="s">
        <v>109</v>
      </c>
      <c r="CU837" s="117" t="s">
        <v>109</v>
      </c>
      <c r="CV837" s="83">
        <v>833</v>
      </c>
      <c r="CW837" s="83" t="s">
        <v>108</v>
      </c>
      <c r="CX837" s="83">
        <v>833</v>
      </c>
      <c r="CY837" s="83" t="s">
        <v>108</v>
      </c>
      <c r="CZ837" s="83">
        <v>7161</v>
      </c>
      <c r="DA837" s="83" t="s">
        <v>419</v>
      </c>
      <c r="DB837" s="83" t="s">
        <v>130</v>
      </c>
      <c r="DC837" s="83" t="s">
        <v>499</v>
      </c>
      <c r="DD837" s="83">
        <v>1882</v>
      </c>
      <c r="DE837" s="83" t="s">
        <v>444</v>
      </c>
      <c r="DF837" s="83" t="s">
        <v>130</v>
      </c>
      <c r="DG837" s="83" t="s">
        <v>499</v>
      </c>
      <c r="DH837" s="83"/>
      <c r="DI837" s="83">
        <v>0</v>
      </c>
      <c r="DJ837" s="83">
        <v>1</v>
      </c>
      <c r="DK837" s="83">
        <v>0</v>
      </c>
      <c r="DL837" s="83">
        <v>0</v>
      </c>
      <c r="DM837" s="83">
        <v>0</v>
      </c>
      <c r="DN837" s="83">
        <v>0</v>
      </c>
      <c r="DO837" s="83">
        <v>0</v>
      </c>
      <c r="DP837" s="83">
        <v>0</v>
      </c>
      <c r="DQ837" s="83">
        <v>0</v>
      </c>
      <c r="DR837" s="83">
        <v>0</v>
      </c>
      <c r="DS837" s="83">
        <v>0</v>
      </c>
      <c r="DT837" s="83">
        <v>3</v>
      </c>
      <c r="DU837" s="83">
        <v>3</v>
      </c>
      <c r="DV837" s="83">
        <v>0</v>
      </c>
      <c r="DW837" s="83">
        <v>0</v>
      </c>
      <c r="DX837" s="83">
        <v>3</v>
      </c>
      <c r="DY837" s="85">
        <v>44479</v>
      </c>
      <c r="DZ837" s="83" t="s">
        <v>4884</v>
      </c>
      <c r="EA837" s="83" t="s">
        <v>102</v>
      </c>
      <c r="EB837" s="83" t="s">
        <v>482</v>
      </c>
      <c r="EC837" s="83">
        <v>833</v>
      </c>
      <c r="ED837" s="83" t="s">
        <v>483</v>
      </c>
      <c r="EE837" s="83">
        <v>1</v>
      </c>
      <c r="EF837" s="83">
        <v>0</v>
      </c>
      <c r="EG837" s="83">
        <v>0</v>
      </c>
      <c r="EH837" s="83" t="s">
        <v>109</v>
      </c>
      <c r="EI837" s="83" t="s">
        <v>108</v>
      </c>
      <c r="EJ837" s="83" t="s">
        <v>583</v>
      </c>
      <c r="EK837" s="83">
        <v>0</v>
      </c>
      <c r="EL837" s="83">
        <v>0</v>
      </c>
      <c r="EM837" s="83">
        <v>1</v>
      </c>
      <c r="EN837" s="83" t="s">
        <v>497</v>
      </c>
      <c r="EO837" s="83"/>
      <c r="EP837" s="83" t="s">
        <v>436</v>
      </c>
      <c r="EQ837" s="136">
        <v>1</v>
      </c>
      <c r="ER837" s="136">
        <v>1</v>
      </c>
      <c r="ES837" s="136">
        <v>1</v>
      </c>
      <c r="ET837" s="136">
        <v>1</v>
      </c>
      <c r="EU837" s="215" t="s">
        <v>269</v>
      </c>
      <c r="EV837" s="136">
        <v>1</v>
      </c>
      <c r="EW837" s="136">
        <v>1</v>
      </c>
      <c r="EX837" s="136">
        <v>1</v>
      </c>
      <c r="EY837" s="136">
        <v>1</v>
      </c>
      <c r="EZ837" s="136">
        <v>1</v>
      </c>
      <c r="FP837" s="215" t="s">
        <v>592</v>
      </c>
      <c r="FQ837" s="136" t="b">
        <v>1</v>
      </c>
      <c r="FR837" s="136" t="b">
        <v>1</v>
      </c>
      <c r="FS837" s="136" t="b">
        <v>1</v>
      </c>
      <c r="FT837" s="136" t="b">
        <v>1</v>
      </c>
      <c r="FX837" s="215" t="s">
        <v>269</v>
      </c>
    </row>
    <row r="838" spans="1:180" ht="60" customHeight="1" x14ac:dyDescent="0.55000000000000004">
      <c r="A838" s="83" t="s">
        <v>130</v>
      </c>
      <c r="B838" s="83" t="s">
        <v>98</v>
      </c>
      <c r="C838" s="136">
        <v>463610</v>
      </c>
      <c r="D838" s="207" t="s">
        <v>629</v>
      </c>
      <c r="E838" s="208" t="s">
        <v>634</v>
      </c>
      <c r="F838" s="83" t="s">
        <v>108</v>
      </c>
      <c r="G838" s="85">
        <v>26341</v>
      </c>
      <c r="H838" s="83" t="s">
        <v>102</v>
      </c>
      <c r="I838" s="85">
        <v>34633</v>
      </c>
      <c r="J838" s="83" t="s">
        <v>228</v>
      </c>
      <c r="K838" s="216">
        <v>406398448711</v>
      </c>
      <c r="L838" s="83" t="s">
        <v>191</v>
      </c>
      <c r="M838" s="85">
        <v>43642</v>
      </c>
      <c r="N838" s="83">
        <v>-3471.6666666666702</v>
      </c>
      <c r="O838" s="83" t="s">
        <v>193</v>
      </c>
      <c r="P838" s="83" t="s">
        <v>181</v>
      </c>
      <c r="Q838" s="208" t="s">
        <v>8380</v>
      </c>
      <c r="R838" s="83" t="s">
        <v>102</v>
      </c>
      <c r="S838" s="83" t="s">
        <v>102</v>
      </c>
      <c r="T838" s="83" t="s">
        <v>131</v>
      </c>
      <c r="U838" s="83" t="s">
        <v>10433</v>
      </c>
      <c r="V838" s="83" t="s">
        <v>104</v>
      </c>
      <c r="W838" s="83" t="s">
        <v>105</v>
      </c>
      <c r="X838" s="86" t="s">
        <v>8380</v>
      </c>
      <c r="Y838" s="87" t="s">
        <v>102</v>
      </c>
      <c r="Z838" s="87" t="s">
        <v>102</v>
      </c>
      <c r="AA838" s="87" t="s">
        <v>131</v>
      </c>
      <c r="AB838" s="87" t="s">
        <v>10433</v>
      </c>
      <c r="AC838" s="87" t="s">
        <v>104</v>
      </c>
      <c r="AD838" s="87" t="s">
        <v>105</v>
      </c>
      <c r="AE838" s="87" t="s">
        <v>106</v>
      </c>
      <c r="AF838" s="86" t="s">
        <v>8380</v>
      </c>
      <c r="AG838" s="87" t="s">
        <v>177</v>
      </c>
      <c r="AH838" s="87" t="s">
        <v>10433</v>
      </c>
      <c r="AI838" s="87" t="s">
        <v>104</v>
      </c>
      <c r="AJ838" s="87" t="s">
        <v>204</v>
      </c>
      <c r="AK838" s="88"/>
      <c r="AL838" s="83" t="s">
        <v>107</v>
      </c>
      <c r="AM838" s="89" t="s">
        <v>454</v>
      </c>
      <c r="AN838" s="90" t="s">
        <v>416</v>
      </c>
      <c r="AO838" s="91" t="s">
        <v>643</v>
      </c>
      <c r="AP838" s="90">
        <v>8.3333333333332007</v>
      </c>
      <c r="AQ838" s="92" t="s">
        <v>102</v>
      </c>
      <c r="AR838" s="93" t="s">
        <v>102</v>
      </c>
      <c r="AS838" s="93" t="s">
        <v>102</v>
      </c>
      <c r="AT838" s="93" t="s">
        <v>102</v>
      </c>
      <c r="AU838" s="210" t="s">
        <v>645</v>
      </c>
      <c r="AV838" s="93" t="s">
        <v>185</v>
      </c>
      <c r="AW838" s="94" t="s">
        <v>102</v>
      </c>
      <c r="AX838" s="93" t="s">
        <v>105</v>
      </c>
      <c r="AY838" s="95" t="s">
        <v>104</v>
      </c>
      <c r="AZ838" s="93" t="s">
        <v>102</v>
      </c>
      <c r="BA838" s="93" t="s">
        <v>102</v>
      </c>
      <c r="BB838" s="93" t="s">
        <v>102</v>
      </c>
      <c r="BC838" s="93" t="s">
        <v>102</v>
      </c>
      <c r="BD838" s="96" t="s">
        <v>102</v>
      </c>
      <c r="BE838" s="90">
        <v>-408.16666666666703</v>
      </c>
      <c r="BF838" s="93" t="s">
        <v>102</v>
      </c>
      <c r="BG838" s="93" t="s">
        <v>102</v>
      </c>
      <c r="BH838" s="93" t="s">
        <v>102</v>
      </c>
      <c r="BI838" s="93" t="s">
        <v>102</v>
      </c>
      <c r="BJ838" s="210" t="s">
        <v>643</v>
      </c>
      <c r="BK838" s="93" t="s">
        <v>196</v>
      </c>
      <c r="BL838" s="97" t="s">
        <v>102</v>
      </c>
      <c r="BM838" s="93" t="s">
        <v>105</v>
      </c>
      <c r="BN838" s="93" t="s">
        <v>596</v>
      </c>
      <c r="BO838" s="93" t="s">
        <v>102</v>
      </c>
      <c r="BP838" s="98" t="s">
        <v>102</v>
      </c>
      <c r="BQ838" s="93" t="s">
        <v>102</v>
      </c>
      <c r="BR838" s="93" t="s">
        <v>102</v>
      </c>
      <c r="BS838" s="93" t="s">
        <v>102</v>
      </c>
      <c r="BT838" s="99" t="s">
        <v>591</v>
      </c>
      <c r="BU838" s="100" t="s">
        <v>12038</v>
      </c>
      <c r="BV838" s="101" t="s">
        <v>471</v>
      </c>
      <c r="BW838" s="136"/>
      <c r="BX838" s="103" t="s">
        <v>565</v>
      </c>
      <c r="BY838" s="104" t="s">
        <v>190</v>
      </c>
      <c r="BZ838" s="136"/>
      <c r="CA838" s="83" t="s">
        <v>599</v>
      </c>
      <c r="CB838" s="106" t="s">
        <v>647</v>
      </c>
      <c r="CC838" s="106" t="s">
        <v>12039</v>
      </c>
      <c r="CD838" s="107"/>
      <c r="CE838" s="108" t="s">
        <v>107</v>
      </c>
      <c r="CF838" s="108" t="s">
        <v>107</v>
      </c>
      <c r="CG838" s="109"/>
      <c r="CH838" s="110" t="s">
        <v>107</v>
      </c>
      <c r="CI838" s="111"/>
      <c r="CJ838" s="112">
        <v>6710</v>
      </c>
      <c r="CK838" s="113">
        <v>86</v>
      </c>
      <c r="CL838" s="114" t="s">
        <v>134</v>
      </c>
      <c r="CM838" s="114" t="s">
        <v>108</v>
      </c>
      <c r="CN838" s="114"/>
      <c r="CO838" s="115" t="s">
        <v>102</v>
      </c>
      <c r="CP838" s="115" t="s">
        <v>102</v>
      </c>
      <c r="CQ838" s="115" t="s">
        <v>102</v>
      </c>
      <c r="CR838" s="115" t="s">
        <v>102</v>
      </c>
      <c r="CS838" s="116"/>
      <c r="CT838" s="117" t="s">
        <v>109</v>
      </c>
      <c r="CU838" s="117" t="s">
        <v>109</v>
      </c>
      <c r="CV838" s="83">
        <v>834</v>
      </c>
      <c r="CW838" s="83" t="s">
        <v>108</v>
      </c>
      <c r="CX838" s="83">
        <v>834</v>
      </c>
      <c r="CY838" s="83" t="s">
        <v>108</v>
      </c>
      <c r="CZ838" s="83">
        <v>7162</v>
      </c>
      <c r="DA838" s="83" t="s">
        <v>419</v>
      </c>
      <c r="DB838" s="83" t="s">
        <v>130</v>
      </c>
      <c r="DC838" s="83" t="s">
        <v>499</v>
      </c>
      <c r="DD838" s="83">
        <v>1883</v>
      </c>
      <c r="DE838" s="83" t="s">
        <v>444</v>
      </c>
      <c r="DF838" s="83" t="s">
        <v>130</v>
      </c>
      <c r="DG838" s="83" t="s">
        <v>499</v>
      </c>
      <c r="DH838" s="83"/>
      <c r="DI838" s="83">
        <v>0</v>
      </c>
      <c r="DJ838" s="83">
        <v>1</v>
      </c>
      <c r="DK838" s="83">
        <v>0</v>
      </c>
      <c r="DL838" s="83">
        <v>0</v>
      </c>
      <c r="DM838" s="83">
        <v>0</v>
      </c>
      <c r="DN838" s="83">
        <v>0</v>
      </c>
      <c r="DO838" s="83">
        <v>0</v>
      </c>
      <c r="DP838" s="83">
        <v>0</v>
      </c>
      <c r="DQ838" s="83">
        <v>0</v>
      </c>
      <c r="DR838" s="83">
        <v>0</v>
      </c>
      <c r="DS838" s="83">
        <v>0</v>
      </c>
      <c r="DT838" s="83">
        <v>3</v>
      </c>
      <c r="DU838" s="83">
        <v>3</v>
      </c>
      <c r="DV838" s="83">
        <v>0</v>
      </c>
      <c r="DW838" s="83">
        <v>0</v>
      </c>
      <c r="DX838" s="83">
        <v>3</v>
      </c>
      <c r="DY838" s="85">
        <v>44480</v>
      </c>
      <c r="DZ838" s="83" t="s">
        <v>4885</v>
      </c>
      <c r="EA838" s="83" t="s">
        <v>102</v>
      </c>
      <c r="EB838" s="83" t="s">
        <v>482</v>
      </c>
      <c r="EC838" s="83">
        <v>834</v>
      </c>
      <c r="ED838" s="83" t="s">
        <v>483</v>
      </c>
      <c r="EE838" s="83">
        <v>1</v>
      </c>
      <c r="EF838" s="83">
        <v>0</v>
      </c>
      <c r="EG838" s="83">
        <v>0</v>
      </c>
      <c r="EH838" s="83" t="s">
        <v>109</v>
      </c>
      <c r="EI838" s="83" t="s">
        <v>108</v>
      </c>
      <c r="EJ838" s="83" t="s">
        <v>583</v>
      </c>
      <c r="EK838" s="83">
        <v>0</v>
      </c>
      <c r="EL838" s="83">
        <v>0</v>
      </c>
      <c r="EM838" s="83">
        <v>1</v>
      </c>
      <c r="EN838" s="83" t="s">
        <v>497</v>
      </c>
      <c r="EO838" s="83"/>
      <c r="EP838" s="83" t="s">
        <v>436</v>
      </c>
      <c r="EQ838" s="136">
        <v>1</v>
      </c>
      <c r="ER838" s="136">
        <v>1</v>
      </c>
      <c r="ES838" s="136">
        <v>1</v>
      </c>
      <c r="ET838" s="136">
        <v>1</v>
      </c>
      <c r="EU838" s="215" t="s">
        <v>269</v>
      </c>
      <c r="EV838" s="136">
        <v>1</v>
      </c>
      <c r="EW838" s="136">
        <v>1</v>
      </c>
      <c r="EX838" s="136">
        <v>1</v>
      </c>
      <c r="EY838" s="136">
        <v>1</v>
      </c>
      <c r="EZ838" s="136">
        <v>1</v>
      </c>
      <c r="FP838" s="215" t="s">
        <v>592</v>
      </c>
      <c r="FQ838" s="136" t="b">
        <v>1</v>
      </c>
      <c r="FR838" s="136" t="b">
        <v>1</v>
      </c>
      <c r="FS838" s="136" t="b">
        <v>1</v>
      </c>
      <c r="FT838" s="136" t="b">
        <v>1</v>
      </c>
      <c r="FX838" s="215" t="s">
        <v>269</v>
      </c>
    </row>
    <row r="839" spans="1:180" ht="60" customHeight="1" x14ac:dyDescent="0.55000000000000004">
      <c r="A839" s="83" t="s">
        <v>130</v>
      </c>
      <c r="B839" s="83" t="s">
        <v>98</v>
      </c>
      <c r="C839" s="136">
        <v>469619</v>
      </c>
      <c r="D839" s="207" t="s">
        <v>627</v>
      </c>
      <c r="E839" s="208" t="s">
        <v>630</v>
      </c>
      <c r="F839" s="83" t="s">
        <v>108</v>
      </c>
      <c r="G839" s="85">
        <v>20621</v>
      </c>
      <c r="H839" s="83" t="s">
        <v>102</v>
      </c>
      <c r="I839" s="85">
        <v>39794</v>
      </c>
      <c r="J839" s="83" t="s">
        <v>228</v>
      </c>
      <c r="K839" s="216">
        <v>454336944477</v>
      </c>
      <c r="L839" s="83" t="s">
        <v>191</v>
      </c>
      <c r="M839" s="85">
        <v>43631</v>
      </c>
      <c r="N839" s="83">
        <v>-3476.6666666666702</v>
      </c>
      <c r="O839" s="83" t="s">
        <v>180</v>
      </c>
      <c r="P839" s="83" t="s">
        <v>181</v>
      </c>
      <c r="Q839" s="208" t="s">
        <v>8384</v>
      </c>
      <c r="R839" s="83" t="s">
        <v>102</v>
      </c>
      <c r="S839" s="83" t="s">
        <v>102</v>
      </c>
      <c r="T839" s="83" t="s">
        <v>199</v>
      </c>
      <c r="U839" s="83" t="s">
        <v>10434</v>
      </c>
      <c r="V839" s="83" t="s">
        <v>104</v>
      </c>
      <c r="W839" s="83" t="s">
        <v>105</v>
      </c>
      <c r="X839" s="86" t="s">
        <v>8384</v>
      </c>
      <c r="Y839" s="87" t="s">
        <v>102</v>
      </c>
      <c r="Z839" s="87" t="s">
        <v>102</v>
      </c>
      <c r="AA839" s="87" t="s">
        <v>199</v>
      </c>
      <c r="AB839" s="87" t="s">
        <v>10434</v>
      </c>
      <c r="AC839" s="87" t="s">
        <v>104</v>
      </c>
      <c r="AD839" s="87" t="s">
        <v>105</v>
      </c>
      <c r="AE839" s="87" t="s">
        <v>106</v>
      </c>
      <c r="AF839" s="86" t="s">
        <v>8384</v>
      </c>
      <c r="AG839" s="87" t="s">
        <v>489</v>
      </c>
      <c r="AH839" s="87" t="s">
        <v>10435</v>
      </c>
      <c r="AI839" s="87" t="s">
        <v>104</v>
      </c>
      <c r="AJ839" s="87" t="s">
        <v>204</v>
      </c>
      <c r="AK839" s="88"/>
      <c r="AL839" s="83" t="s">
        <v>107</v>
      </c>
      <c r="AM839" s="89" t="s">
        <v>454</v>
      </c>
      <c r="AN839" s="90" t="s">
        <v>416</v>
      </c>
      <c r="AO839" s="91" t="s">
        <v>641</v>
      </c>
      <c r="AP839" s="90">
        <v>8.3333333333332007</v>
      </c>
      <c r="AQ839" s="92" t="s">
        <v>211</v>
      </c>
      <c r="AR839" s="93" t="s">
        <v>102</v>
      </c>
      <c r="AS839" s="93" t="s">
        <v>102</v>
      </c>
      <c r="AT839" s="93" t="s">
        <v>102</v>
      </c>
      <c r="AU839" s="210" t="s">
        <v>641</v>
      </c>
      <c r="AV839" s="93" t="s">
        <v>192</v>
      </c>
      <c r="AW839" s="94" t="s">
        <v>102</v>
      </c>
      <c r="AX839" s="93" t="s">
        <v>105</v>
      </c>
      <c r="AY839" s="95" t="s">
        <v>188</v>
      </c>
      <c r="AZ839" s="93" t="s">
        <v>102</v>
      </c>
      <c r="BA839" s="93" t="s">
        <v>10436</v>
      </c>
      <c r="BB839" s="93" t="s">
        <v>102</v>
      </c>
      <c r="BC839" s="93" t="s">
        <v>102</v>
      </c>
      <c r="BD839" s="96" t="s">
        <v>102</v>
      </c>
      <c r="BE839" s="90">
        <v>-408.66666666666703</v>
      </c>
      <c r="BF839" s="93" t="s">
        <v>211</v>
      </c>
      <c r="BG839" s="93" t="s">
        <v>102</v>
      </c>
      <c r="BH839" s="93" t="s">
        <v>102</v>
      </c>
      <c r="BI839" s="93" t="s">
        <v>102</v>
      </c>
      <c r="BJ839" s="210" t="s">
        <v>646</v>
      </c>
      <c r="BK839" s="93" t="s">
        <v>182</v>
      </c>
      <c r="BL839" s="97" t="s">
        <v>102</v>
      </c>
      <c r="BM839" s="93" t="s">
        <v>105</v>
      </c>
      <c r="BN839" s="93" t="s">
        <v>104</v>
      </c>
      <c r="BO839" s="93" t="s">
        <v>102</v>
      </c>
      <c r="BP839" s="98">
        <v>20180485</v>
      </c>
      <c r="BQ839" s="93" t="s">
        <v>102</v>
      </c>
      <c r="BR839" s="93" t="s">
        <v>102</v>
      </c>
      <c r="BS839" s="93" t="s">
        <v>102</v>
      </c>
      <c r="BT839" s="99" t="s">
        <v>591</v>
      </c>
      <c r="BU839" s="100" t="s">
        <v>12040</v>
      </c>
      <c r="BV839" s="101" t="s">
        <v>471</v>
      </c>
      <c r="BW839" s="136"/>
      <c r="BX839" s="103" t="s">
        <v>565</v>
      </c>
      <c r="BY839" s="104" t="s">
        <v>190</v>
      </c>
      <c r="BZ839" s="136"/>
      <c r="CA839" s="83" t="s">
        <v>599</v>
      </c>
      <c r="CB839" s="106" t="s">
        <v>647</v>
      </c>
      <c r="CC839" s="106" t="s">
        <v>12041</v>
      </c>
      <c r="CD839" s="107"/>
      <c r="CE839" s="108" t="s">
        <v>107</v>
      </c>
      <c r="CF839" s="108" t="s">
        <v>107</v>
      </c>
      <c r="CG839" s="109"/>
      <c r="CH839" s="110" t="s">
        <v>107</v>
      </c>
      <c r="CI839" s="111"/>
      <c r="CJ839" s="112">
        <v>6710</v>
      </c>
      <c r="CK839" s="113">
        <v>86</v>
      </c>
      <c r="CL839" s="114" t="s">
        <v>134</v>
      </c>
      <c r="CM839" s="114" t="s">
        <v>108</v>
      </c>
      <c r="CN839" s="114"/>
      <c r="CO839" s="115" t="s">
        <v>102</v>
      </c>
      <c r="CP839" s="115" t="s">
        <v>102</v>
      </c>
      <c r="CQ839" s="115" t="s">
        <v>102</v>
      </c>
      <c r="CR839" s="115" t="s">
        <v>102</v>
      </c>
      <c r="CS839" s="116"/>
      <c r="CT839" s="117" t="s">
        <v>109</v>
      </c>
      <c r="CU839" s="117" t="s">
        <v>109</v>
      </c>
      <c r="CV839" s="83">
        <v>835</v>
      </c>
      <c r="CW839" s="83" t="s">
        <v>108</v>
      </c>
      <c r="CX839" s="83">
        <v>835</v>
      </c>
      <c r="CY839" s="83" t="s">
        <v>108</v>
      </c>
      <c r="CZ839" s="83">
        <v>7163</v>
      </c>
      <c r="DA839" s="83" t="s">
        <v>419</v>
      </c>
      <c r="DB839" s="83" t="s">
        <v>130</v>
      </c>
      <c r="DC839" s="83" t="s">
        <v>499</v>
      </c>
      <c r="DD839" s="83">
        <v>1884</v>
      </c>
      <c r="DE839" s="83" t="s">
        <v>444</v>
      </c>
      <c r="DF839" s="83" t="s">
        <v>130</v>
      </c>
      <c r="DG839" s="83" t="s">
        <v>499</v>
      </c>
      <c r="DH839" s="83"/>
      <c r="DI839" s="83">
        <v>0</v>
      </c>
      <c r="DJ839" s="83">
        <v>1</v>
      </c>
      <c r="DK839" s="83">
        <v>0</v>
      </c>
      <c r="DL839" s="83">
        <v>0</v>
      </c>
      <c r="DM839" s="83">
        <v>0</v>
      </c>
      <c r="DN839" s="83">
        <v>0</v>
      </c>
      <c r="DO839" s="83">
        <v>0</v>
      </c>
      <c r="DP839" s="83">
        <v>0</v>
      </c>
      <c r="DQ839" s="83">
        <v>0</v>
      </c>
      <c r="DR839" s="83">
        <v>0</v>
      </c>
      <c r="DS839" s="83">
        <v>0</v>
      </c>
      <c r="DT839" s="83">
        <v>3</v>
      </c>
      <c r="DU839" s="83">
        <v>3</v>
      </c>
      <c r="DV839" s="83">
        <v>0</v>
      </c>
      <c r="DW839" s="83">
        <v>0</v>
      </c>
      <c r="DX839" s="83">
        <v>3</v>
      </c>
      <c r="DY839" s="85">
        <v>44481</v>
      </c>
      <c r="DZ839" s="83" t="s">
        <v>4886</v>
      </c>
      <c r="EA839" s="83" t="s">
        <v>102</v>
      </c>
      <c r="EB839" s="83" t="s">
        <v>482</v>
      </c>
      <c r="EC839" s="83">
        <v>835</v>
      </c>
      <c r="ED839" s="83" t="s">
        <v>483</v>
      </c>
      <c r="EE839" s="83">
        <v>1</v>
      </c>
      <c r="EF839" s="83">
        <v>0</v>
      </c>
      <c r="EG839" s="83">
        <v>0</v>
      </c>
      <c r="EH839" s="83" t="s">
        <v>109</v>
      </c>
      <c r="EI839" s="83" t="s">
        <v>108</v>
      </c>
      <c r="EJ839" s="83" t="s">
        <v>583</v>
      </c>
      <c r="EK839" s="83">
        <v>0</v>
      </c>
      <c r="EL839" s="83">
        <v>0</v>
      </c>
      <c r="EM839" s="83">
        <v>1</v>
      </c>
      <c r="EN839" s="83" t="s">
        <v>497</v>
      </c>
      <c r="EO839" s="83"/>
      <c r="EP839" s="83" t="s">
        <v>436</v>
      </c>
      <c r="EQ839" s="136">
        <v>1</v>
      </c>
      <c r="ER839" s="136">
        <v>1</v>
      </c>
      <c r="ES839" s="136">
        <v>1</v>
      </c>
      <c r="ET839" s="136">
        <v>1</v>
      </c>
      <c r="EU839" s="215" t="s">
        <v>269</v>
      </c>
      <c r="EV839" s="136">
        <v>1</v>
      </c>
      <c r="EW839" s="136">
        <v>1</v>
      </c>
      <c r="EX839" s="136">
        <v>1</v>
      </c>
      <c r="EY839" s="136">
        <v>1</v>
      </c>
      <c r="EZ839" s="136">
        <v>1</v>
      </c>
      <c r="FP839" s="215" t="s">
        <v>592</v>
      </c>
      <c r="FQ839" s="136" t="b">
        <v>1</v>
      </c>
      <c r="FR839" s="136" t="b">
        <v>1</v>
      </c>
      <c r="FS839" s="136" t="b">
        <v>1</v>
      </c>
      <c r="FT839" s="136" t="b">
        <v>1</v>
      </c>
      <c r="FX839" s="215" t="s">
        <v>269</v>
      </c>
    </row>
    <row r="840" spans="1:180" ht="60" customHeight="1" x14ac:dyDescent="0.55000000000000004">
      <c r="A840" s="83" t="s">
        <v>130</v>
      </c>
      <c r="B840" s="83" t="s">
        <v>98</v>
      </c>
      <c r="C840" s="136">
        <v>179458</v>
      </c>
      <c r="D840" s="207" t="s">
        <v>628</v>
      </c>
      <c r="E840" s="208" t="s">
        <v>633</v>
      </c>
      <c r="F840" s="83" t="s">
        <v>108</v>
      </c>
      <c r="G840" s="85">
        <v>22744</v>
      </c>
      <c r="H840" s="83" t="s">
        <v>102</v>
      </c>
      <c r="I840" s="85">
        <v>39772</v>
      </c>
      <c r="J840" s="83" t="s">
        <v>228</v>
      </c>
      <c r="K840" s="216">
        <v>515160524697</v>
      </c>
      <c r="L840" s="83" t="s">
        <v>191</v>
      </c>
      <c r="M840" s="85">
        <v>43619</v>
      </c>
      <c r="N840" s="83">
        <v>-3481.6666666666702</v>
      </c>
      <c r="O840" s="83" t="s">
        <v>193</v>
      </c>
      <c r="P840" s="83" t="s">
        <v>181</v>
      </c>
      <c r="Q840" s="208" t="s">
        <v>8388</v>
      </c>
      <c r="R840" s="83" t="s">
        <v>102</v>
      </c>
      <c r="S840" s="83" t="s">
        <v>102</v>
      </c>
      <c r="T840" s="83" t="s">
        <v>133</v>
      </c>
      <c r="U840" s="83" t="s">
        <v>10437</v>
      </c>
      <c r="V840" s="83" t="s">
        <v>111</v>
      </c>
      <c r="W840" s="83" t="s">
        <v>105</v>
      </c>
      <c r="X840" s="86" t="s">
        <v>8388</v>
      </c>
      <c r="Y840" s="87" t="s">
        <v>102</v>
      </c>
      <c r="Z840" s="87" t="s">
        <v>102</v>
      </c>
      <c r="AA840" s="87" t="s">
        <v>133</v>
      </c>
      <c r="AB840" s="87" t="s">
        <v>10437</v>
      </c>
      <c r="AC840" s="87" t="s">
        <v>111</v>
      </c>
      <c r="AD840" s="87" t="s">
        <v>105</v>
      </c>
      <c r="AE840" s="87" t="s">
        <v>106</v>
      </c>
      <c r="AF840" s="86" t="s">
        <v>8388</v>
      </c>
      <c r="AG840" s="87" t="s">
        <v>486</v>
      </c>
      <c r="AH840" s="87" t="s">
        <v>10437</v>
      </c>
      <c r="AI840" s="87" t="s">
        <v>111</v>
      </c>
      <c r="AJ840" s="87" t="s">
        <v>204</v>
      </c>
      <c r="AK840" s="88"/>
      <c r="AL840" s="83" t="s">
        <v>107</v>
      </c>
      <c r="AM840" s="89" t="s">
        <v>454</v>
      </c>
      <c r="AN840" s="90" t="s">
        <v>416</v>
      </c>
      <c r="AO840" s="91" t="s">
        <v>642</v>
      </c>
      <c r="AP840" s="90">
        <v>8.3333333333332007</v>
      </c>
      <c r="AQ840" s="92" t="s">
        <v>102</v>
      </c>
      <c r="AR840" s="93" t="s">
        <v>102</v>
      </c>
      <c r="AS840" s="93" t="s">
        <v>102</v>
      </c>
      <c r="AT840" s="93" t="s">
        <v>102</v>
      </c>
      <c r="AU840" s="210" t="s">
        <v>644</v>
      </c>
      <c r="AV840" s="93" t="s">
        <v>185</v>
      </c>
      <c r="AW840" s="94" t="s">
        <v>102</v>
      </c>
      <c r="AX840" s="93" t="s">
        <v>183</v>
      </c>
      <c r="AY840" s="95" t="s">
        <v>111</v>
      </c>
      <c r="AZ840" s="93" t="s">
        <v>102</v>
      </c>
      <c r="BA840" s="93" t="s">
        <v>102</v>
      </c>
      <c r="BB840" s="93" t="s">
        <v>102</v>
      </c>
      <c r="BC840" s="93" t="s">
        <v>102</v>
      </c>
      <c r="BD840" s="96" t="s">
        <v>102</v>
      </c>
      <c r="BE840" s="90">
        <v>-409.16666666666703</v>
      </c>
      <c r="BF840" s="93" t="s">
        <v>102</v>
      </c>
      <c r="BG840" s="93" t="s">
        <v>102</v>
      </c>
      <c r="BH840" s="93" t="s">
        <v>102</v>
      </c>
      <c r="BI840" s="93" t="s">
        <v>102</v>
      </c>
      <c r="BJ840" s="210" t="s">
        <v>642</v>
      </c>
      <c r="BK840" s="93" t="s">
        <v>192</v>
      </c>
      <c r="BL840" s="97" t="s">
        <v>102</v>
      </c>
      <c r="BM840" s="93" t="s">
        <v>183</v>
      </c>
      <c r="BN840" s="93" t="s">
        <v>106</v>
      </c>
      <c r="BO840" s="93" t="s">
        <v>102</v>
      </c>
      <c r="BP840" s="98" t="s">
        <v>102</v>
      </c>
      <c r="BQ840" s="93" t="s">
        <v>102</v>
      </c>
      <c r="BR840" s="93" t="s">
        <v>102</v>
      </c>
      <c r="BS840" s="93" t="s">
        <v>102</v>
      </c>
      <c r="BT840" s="99" t="s">
        <v>591</v>
      </c>
      <c r="BU840" s="100" t="s">
        <v>12042</v>
      </c>
      <c r="BV840" s="101" t="s">
        <v>471</v>
      </c>
      <c r="BW840" s="136"/>
      <c r="BX840" s="103" t="s">
        <v>565</v>
      </c>
      <c r="BY840" s="104" t="s">
        <v>190</v>
      </c>
      <c r="BZ840" s="136"/>
      <c r="CA840" s="83" t="s">
        <v>599</v>
      </c>
      <c r="CB840" s="106" t="s">
        <v>647</v>
      </c>
      <c r="CC840" s="106" t="s">
        <v>12043</v>
      </c>
      <c r="CD840" s="107"/>
      <c r="CE840" s="108" t="s">
        <v>107</v>
      </c>
      <c r="CF840" s="108" t="s">
        <v>107</v>
      </c>
      <c r="CG840" s="109"/>
      <c r="CH840" s="110" t="s">
        <v>107</v>
      </c>
      <c r="CI840" s="111"/>
      <c r="CJ840" s="112">
        <v>6710</v>
      </c>
      <c r="CK840" s="113">
        <v>86</v>
      </c>
      <c r="CL840" s="114" t="s">
        <v>134</v>
      </c>
      <c r="CM840" s="114" t="s">
        <v>108</v>
      </c>
      <c r="CN840" s="114"/>
      <c r="CO840" s="115" t="s">
        <v>102</v>
      </c>
      <c r="CP840" s="115" t="s">
        <v>102</v>
      </c>
      <c r="CQ840" s="115" t="s">
        <v>102</v>
      </c>
      <c r="CR840" s="115" t="s">
        <v>102</v>
      </c>
      <c r="CS840" s="116"/>
      <c r="CT840" s="117" t="s">
        <v>109</v>
      </c>
      <c r="CU840" s="117" t="s">
        <v>109</v>
      </c>
      <c r="CV840" s="83">
        <v>836</v>
      </c>
      <c r="CW840" s="83" t="s">
        <v>108</v>
      </c>
      <c r="CX840" s="83">
        <v>836</v>
      </c>
      <c r="CY840" s="83" t="s">
        <v>108</v>
      </c>
      <c r="CZ840" s="83">
        <v>7164</v>
      </c>
      <c r="DA840" s="83" t="s">
        <v>419</v>
      </c>
      <c r="DB840" s="83" t="s">
        <v>130</v>
      </c>
      <c r="DC840" s="83" t="s">
        <v>499</v>
      </c>
      <c r="DD840" s="83">
        <v>1885</v>
      </c>
      <c r="DE840" s="83" t="s">
        <v>444</v>
      </c>
      <c r="DF840" s="83" t="s">
        <v>130</v>
      </c>
      <c r="DG840" s="83" t="s">
        <v>499</v>
      </c>
      <c r="DH840" s="83"/>
      <c r="DI840" s="83">
        <v>0</v>
      </c>
      <c r="DJ840" s="83">
        <v>1</v>
      </c>
      <c r="DK840" s="83">
        <v>0</v>
      </c>
      <c r="DL840" s="83">
        <v>0</v>
      </c>
      <c r="DM840" s="83">
        <v>0</v>
      </c>
      <c r="DN840" s="83">
        <v>0</v>
      </c>
      <c r="DO840" s="83">
        <v>0</v>
      </c>
      <c r="DP840" s="83">
        <v>0</v>
      </c>
      <c r="DQ840" s="83">
        <v>0</v>
      </c>
      <c r="DR840" s="83">
        <v>0</v>
      </c>
      <c r="DS840" s="83">
        <v>0</v>
      </c>
      <c r="DT840" s="83">
        <v>3</v>
      </c>
      <c r="DU840" s="83">
        <v>3</v>
      </c>
      <c r="DV840" s="83">
        <v>0</v>
      </c>
      <c r="DW840" s="83">
        <v>0</v>
      </c>
      <c r="DX840" s="83">
        <v>3</v>
      </c>
      <c r="DY840" s="85">
        <v>44482</v>
      </c>
      <c r="DZ840" s="83" t="s">
        <v>4887</v>
      </c>
      <c r="EA840" s="83" t="s">
        <v>102</v>
      </c>
      <c r="EB840" s="83" t="s">
        <v>482</v>
      </c>
      <c r="EC840" s="83">
        <v>836</v>
      </c>
      <c r="ED840" s="83" t="s">
        <v>483</v>
      </c>
      <c r="EE840" s="83">
        <v>1</v>
      </c>
      <c r="EF840" s="83">
        <v>0</v>
      </c>
      <c r="EG840" s="83">
        <v>0</v>
      </c>
      <c r="EH840" s="83" t="s">
        <v>109</v>
      </c>
      <c r="EI840" s="83" t="s">
        <v>108</v>
      </c>
      <c r="EJ840" s="83" t="s">
        <v>583</v>
      </c>
      <c r="EK840" s="83">
        <v>0</v>
      </c>
      <c r="EL840" s="83">
        <v>0</v>
      </c>
      <c r="EM840" s="83">
        <v>1</v>
      </c>
      <c r="EN840" s="83" t="s">
        <v>497</v>
      </c>
      <c r="EO840" s="83"/>
      <c r="EP840" s="83" t="s">
        <v>436</v>
      </c>
      <c r="EQ840" s="136">
        <v>1</v>
      </c>
      <c r="ER840" s="136">
        <v>1</v>
      </c>
      <c r="ES840" s="136">
        <v>1</v>
      </c>
      <c r="ET840" s="136">
        <v>1</v>
      </c>
      <c r="EU840" s="215" t="s">
        <v>269</v>
      </c>
      <c r="EV840" s="136">
        <v>1</v>
      </c>
      <c r="EW840" s="136">
        <v>1</v>
      </c>
      <c r="EX840" s="136">
        <v>1</v>
      </c>
      <c r="EY840" s="136">
        <v>1</v>
      </c>
      <c r="EZ840" s="136">
        <v>1</v>
      </c>
      <c r="FP840" s="215" t="s">
        <v>592</v>
      </c>
      <c r="FQ840" s="136" t="b">
        <v>1</v>
      </c>
      <c r="FR840" s="136" t="b">
        <v>1</v>
      </c>
      <c r="FS840" s="136" t="b">
        <v>1</v>
      </c>
      <c r="FT840" s="136" t="b">
        <v>1</v>
      </c>
      <c r="FX840" s="215" t="s">
        <v>269</v>
      </c>
    </row>
    <row r="841" spans="1:180" ht="60" customHeight="1" x14ac:dyDescent="0.55000000000000004">
      <c r="A841" s="83" t="s">
        <v>130</v>
      </c>
      <c r="B841" s="83" t="s">
        <v>98</v>
      </c>
      <c r="C841" s="136">
        <v>141429</v>
      </c>
      <c r="D841" s="207" t="s">
        <v>629</v>
      </c>
      <c r="E841" s="208" t="s">
        <v>634</v>
      </c>
      <c r="F841" s="83" t="s">
        <v>108</v>
      </c>
      <c r="G841" s="85">
        <v>26341</v>
      </c>
      <c r="H841" s="83" t="s">
        <v>102</v>
      </c>
      <c r="I841" s="85">
        <v>34633</v>
      </c>
      <c r="J841" s="83" t="s">
        <v>228</v>
      </c>
      <c r="K841" s="216">
        <v>667867709444</v>
      </c>
      <c r="L841" s="83" t="s">
        <v>191</v>
      </c>
      <c r="M841" s="85">
        <v>43642</v>
      </c>
      <c r="N841" s="83">
        <v>-3486.6666666666702</v>
      </c>
      <c r="O841" s="83" t="s">
        <v>193</v>
      </c>
      <c r="P841" s="83" t="s">
        <v>181</v>
      </c>
      <c r="Q841" s="208" t="s">
        <v>8392</v>
      </c>
      <c r="R841" s="83" t="s">
        <v>102</v>
      </c>
      <c r="S841" s="83" t="s">
        <v>102</v>
      </c>
      <c r="T841" s="83" t="s">
        <v>131</v>
      </c>
      <c r="U841" s="83" t="s">
        <v>10438</v>
      </c>
      <c r="V841" s="83" t="s">
        <v>104</v>
      </c>
      <c r="W841" s="83" t="s">
        <v>105</v>
      </c>
      <c r="X841" s="86" t="s">
        <v>8392</v>
      </c>
      <c r="Y841" s="87" t="s">
        <v>102</v>
      </c>
      <c r="Z841" s="87" t="s">
        <v>102</v>
      </c>
      <c r="AA841" s="87" t="s">
        <v>131</v>
      </c>
      <c r="AB841" s="87" t="s">
        <v>10438</v>
      </c>
      <c r="AC841" s="87" t="s">
        <v>104</v>
      </c>
      <c r="AD841" s="87" t="s">
        <v>105</v>
      </c>
      <c r="AE841" s="87" t="s">
        <v>106</v>
      </c>
      <c r="AF841" s="86" t="s">
        <v>8392</v>
      </c>
      <c r="AG841" s="87" t="s">
        <v>177</v>
      </c>
      <c r="AH841" s="87" t="s">
        <v>10438</v>
      </c>
      <c r="AI841" s="87" t="s">
        <v>104</v>
      </c>
      <c r="AJ841" s="87" t="s">
        <v>204</v>
      </c>
      <c r="AK841" s="88"/>
      <c r="AL841" s="83" t="s">
        <v>107</v>
      </c>
      <c r="AM841" s="89" t="s">
        <v>454</v>
      </c>
      <c r="AN841" s="90" t="s">
        <v>416</v>
      </c>
      <c r="AO841" s="91" t="s">
        <v>643</v>
      </c>
      <c r="AP841" s="90">
        <v>8.3333333333332007</v>
      </c>
      <c r="AQ841" s="92" t="s">
        <v>102</v>
      </c>
      <c r="AR841" s="93" t="s">
        <v>102</v>
      </c>
      <c r="AS841" s="93" t="s">
        <v>102</v>
      </c>
      <c r="AT841" s="93" t="s">
        <v>102</v>
      </c>
      <c r="AU841" s="210" t="s">
        <v>645</v>
      </c>
      <c r="AV841" s="93" t="s">
        <v>185</v>
      </c>
      <c r="AW841" s="94" t="s">
        <v>102</v>
      </c>
      <c r="AX841" s="93" t="s">
        <v>105</v>
      </c>
      <c r="AY841" s="95" t="s">
        <v>104</v>
      </c>
      <c r="AZ841" s="93" t="s">
        <v>102</v>
      </c>
      <c r="BA841" s="93" t="s">
        <v>102</v>
      </c>
      <c r="BB841" s="93" t="s">
        <v>102</v>
      </c>
      <c r="BC841" s="93" t="s">
        <v>102</v>
      </c>
      <c r="BD841" s="96" t="s">
        <v>102</v>
      </c>
      <c r="BE841" s="90">
        <v>-409.66666666666703</v>
      </c>
      <c r="BF841" s="93" t="s">
        <v>102</v>
      </c>
      <c r="BG841" s="93" t="s">
        <v>102</v>
      </c>
      <c r="BH841" s="93" t="s">
        <v>102</v>
      </c>
      <c r="BI841" s="93" t="s">
        <v>102</v>
      </c>
      <c r="BJ841" s="210" t="s">
        <v>643</v>
      </c>
      <c r="BK841" s="93" t="s">
        <v>196</v>
      </c>
      <c r="BL841" s="97" t="s">
        <v>102</v>
      </c>
      <c r="BM841" s="93" t="s">
        <v>105</v>
      </c>
      <c r="BN841" s="93" t="s">
        <v>596</v>
      </c>
      <c r="BO841" s="93" t="s">
        <v>102</v>
      </c>
      <c r="BP841" s="98" t="s">
        <v>102</v>
      </c>
      <c r="BQ841" s="93" t="s">
        <v>102</v>
      </c>
      <c r="BR841" s="93" t="s">
        <v>102</v>
      </c>
      <c r="BS841" s="93" t="s">
        <v>102</v>
      </c>
      <c r="BT841" s="99" t="s">
        <v>591</v>
      </c>
      <c r="BU841" s="100" t="s">
        <v>12044</v>
      </c>
      <c r="BV841" s="101" t="s">
        <v>471</v>
      </c>
      <c r="BW841" s="136"/>
      <c r="BX841" s="103" t="s">
        <v>565</v>
      </c>
      <c r="BY841" s="104" t="s">
        <v>190</v>
      </c>
      <c r="BZ841" s="136"/>
      <c r="CA841" s="83" t="s">
        <v>599</v>
      </c>
      <c r="CB841" s="106" t="s">
        <v>647</v>
      </c>
      <c r="CC841" s="106" t="s">
        <v>12045</v>
      </c>
      <c r="CD841" s="107"/>
      <c r="CE841" s="108" t="s">
        <v>107</v>
      </c>
      <c r="CF841" s="108" t="s">
        <v>107</v>
      </c>
      <c r="CG841" s="109"/>
      <c r="CH841" s="110" t="s">
        <v>107</v>
      </c>
      <c r="CI841" s="111"/>
      <c r="CJ841" s="112">
        <v>6710</v>
      </c>
      <c r="CK841" s="113">
        <v>86</v>
      </c>
      <c r="CL841" s="114" t="s">
        <v>134</v>
      </c>
      <c r="CM841" s="114" t="s">
        <v>108</v>
      </c>
      <c r="CN841" s="114"/>
      <c r="CO841" s="115" t="s">
        <v>102</v>
      </c>
      <c r="CP841" s="115" t="s">
        <v>102</v>
      </c>
      <c r="CQ841" s="115" t="s">
        <v>102</v>
      </c>
      <c r="CR841" s="115" t="s">
        <v>102</v>
      </c>
      <c r="CS841" s="116"/>
      <c r="CT841" s="117" t="s">
        <v>109</v>
      </c>
      <c r="CU841" s="117" t="s">
        <v>109</v>
      </c>
      <c r="CV841" s="83">
        <v>837</v>
      </c>
      <c r="CW841" s="83" t="s">
        <v>108</v>
      </c>
      <c r="CX841" s="83">
        <v>837</v>
      </c>
      <c r="CY841" s="83" t="s">
        <v>108</v>
      </c>
      <c r="CZ841" s="83">
        <v>7165</v>
      </c>
      <c r="DA841" s="83" t="s">
        <v>419</v>
      </c>
      <c r="DB841" s="83" t="s">
        <v>130</v>
      </c>
      <c r="DC841" s="83" t="s">
        <v>499</v>
      </c>
      <c r="DD841" s="83">
        <v>1886</v>
      </c>
      <c r="DE841" s="83" t="s">
        <v>444</v>
      </c>
      <c r="DF841" s="83" t="s">
        <v>130</v>
      </c>
      <c r="DG841" s="83" t="s">
        <v>499</v>
      </c>
      <c r="DH841" s="83"/>
      <c r="DI841" s="83">
        <v>0</v>
      </c>
      <c r="DJ841" s="83">
        <v>1</v>
      </c>
      <c r="DK841" s="83">
        <v>0</v>
      </c>
      <c r="DL841" s="83">
        <v>0</v>
      </c>
      <c r="DM841" s="83">
        <v>0</v>
      </c>
      <c r="DN841" s="83">
        <v>0</v>
      </c>
      <c r="DO841" s="83">
        <v>0</v>
      </c>
      <c r="DP841" s="83">
        <v>0</v>
      </c>
      <c r="DQ841" s="83">
        <v>0</v>
      </c>
      <c r="DR841" s="83">
        <v>0</v>
      </c>
      <c r="DS841" s="83">
        <v>0</v>
      </c>
      <c r="DT841" s="83">
        <v>3</v>
      </c>
      <c r="DU841" s="83">
        <v>3</v>
      </c>
      <c r="DV841" s="83">
        <v>0</v>
      </c>
      <c r="DW841" s="83">
        <v>0</v>
      </c>
      <c r="DX841" s="83">
        <v>3</v>
      </c>
      <c r="DY841" s="85">
        <v>44483</v>
      </c>
      <c r="DZ841" s="83" t="s">
        <v>4888</v>
      </c>
      <c r="EA841" s="83" t="s">
        <v>102</v>
      </c>
      <c r="EB841" s="83" t="s">
        <v>482</v>
      </c>
      <c r="EC841" s="83">
        <v>837</v>
      </c>
      <c r="ED841" s="83" t="s">
        <v>483</v>
      </c>
      <c r="EE841" s="83">
        <v>1</v>
      </c>
      <c r="EF841" s="83">
        <v>0</v>
      </c>
      <c r="EG841" s="83">
        <v>0</v>
      </c>
      <c r="EH841" s="83" t="s">
        <v>109</v>
      </c>
      <c r="EI841" s="83" t="s">
        <v>108</v>
      </c>
      <c r="EJ841" s="83" t="s">
        <v>583</v>
      </c>
      <c r="EK841" s="83">
        <v>0</v>
      </c>
      <c r="EL841" s="83">
        <v>0</v>
      </c>
      <c r="EM841" s="83">
        <v>1</v>
      </c>
      <c r="EN841" s="83" t="s">
        <v>497</v>
      </c>
      <c r="EO841" s="83"/>
      <c r="EP841" s="83" t="s">
        <v>436</v>
      </c>
      <c r="EQ841" s="136">
        <v>1</v>
      </c>
      <c r="ER841" s="136">
        <v>1</v>
      </c>
      <c r="ES841" s="136">
        <v>1</v>
      </c>
      <c r="ET841" s="136">
        <v>1</v>
      </c>
      <c r="EU841" s="215" t="s">
        <v>269</v>
      </c>
      <c r="EV841" s="136">
        <v>1</v>
      </c>
      <c r="EW841" s="136">
        <v>1</v>
      </c>
      <c r="EX841" s="136">
        <v>1</v>
      </c>
      <c r="EY841" s="136">
        <v>1</v>
      </c>
      <c r="EZ841" s="136">
        <v>1</v>
      </c>
      <c r="FP841" s="215" t="s">
        <v>592</v>
      </c>
      <c r="FQ841" s="136" t="b">
        <v>1</v>
      </c>
      <c r="FR841" s="136" t="b">
        <v>1</v>
      </c>
      <c r="FS841" s="136" t="b">
        <v>1</v>
      </c>
      <c r="FT841" s="136" t="b">
        <v>1</v>
      </c>
      <c r="FX841" s="215" t="s">
        <v>269</v>
      </c>
    </row>
    <row r="842" spans="1:180" ht="60" customHeight="1" x14ac:dyDescent="0.55000000000000004">
      <c r="A842" s="83" t="s">
        <v>130</v>
      </c>
      <c r="B842" s="83" t="s">
        <v>98</v>
      </c>
      <c r="C842" s="136">
        <v>152259</v>
      </c>
      <c r="D842" s="207" t="s">
        <v>627</v>
      </c>
      <c r="E842" s="208" t="s">
        <v>630</v>
      </c>
      <c r="F842" s="83" t="s">
        <v>108</v>
      </c>
      <c r="G842" s="85">
        <v>20621</v>
      </c>
      <c r="H842" s="83" t="s">
        <v>102</v>
      </c>
      <c r="I842" s="85">
        <v>39794</v>
      </c>
      <c r="J842" s="83" t="s">
        <v>228</v>
      </c>
      <c r="K842" s="216">
        <v>982695066319</v>
      </c>
      <c r="L842" s="83" t="s">
        <v>191</v>
      </c>
      <c r="M842" s="85">
        <v>43631</v>
      </c>
      <c r="N842" s="83">
        <v>-3491.6666666666702</v>
      </c>
      <c r="O842" s="83" t="s">
        <v>180</v>
      </c>
      <c r="P842" s="83" t="s">
        <v>181</v>
      </c>
      <c r="Q842" s="208" t="s">
        <v>8396</v>
      </c>
      <c r="R842" s="83" t="s">
        <v>102</v>
      </c>
      <c r="S842" s="83" t="s">
        <v>102</v>
      </c>
      <c r="T842" s="83" t="s">
        <v>199</v>
      </c>
      <c r="U842" s="83" t="s">
        <v>10439</v>
      </c>
      <c r="V842" s="83" t="s">
        <v>104</v>
      </c>
      <c r="W842" s="83" t="s">
        <v>105</v>
      </c>
      <c r="X842" s="86" t="s">
        <v>8396</v>
      </c>
      <c r="Y842" s="87" t="s">
        <v>102</v>
      </c>
      <c r="Z842" s="87" t="s">
        <v>102</v>
      </c>
      <c r="AA842" s="87" t="s">
        <v>199</v>
      </c>
      <c r="AB842" s="87" t="s">
        <v>10439</v>
      </c>
      <c r="AC842" s="87" t="s">
        <v>104</v>
      </c>
      <c r="AD842" s="87" t="s">
        <v>105</v>
      </c>
      <c r="AE842" s="87" t="s">
        <v>106</v>
      </c>
      <c r="AF842" s="86" t="s">
        <v>8396</v>
      </c>
      <c r="AG842" s="87" t="s">
        <v>489</v>
      </c>
      <c r="AH842" s="87" t="s">
        <v>10440</v>
      </c>
      <c r="AI842" s="87" t="s">
        <v>104</v>
      </c>
      <c r="AJ842" s="87" t="s">
        <v>204</v>
      </c>
      <c r="AK842" s="88"/>
      <c r="AL842" s="83" t="s">
        <v>107</v>
      </c>
      <c r="AM842" s="89" t="s">
        <v>454</v>
      </c>
      <c r="AN842" s="90" t="s">
        <v>416</v>
      </c>
      <c r="AO842" s="91" t="s">
        <v>641</v>
      </c>
      <c r="AP842" s="90">
        <v>8.3333333333332007</v>
      </c>
      <c r="AQ842" s="92" t="s">
        <v>211</v>
      </c>
      <c r="AR842" s="93" t="s">
        <v>102</v>
      </c>
      <c r="AS842" s="93" t="s">
        <v>102</v>
      </c>
      <c r="AT842" s="93" t="s">
        <v>102</v>
      </c>
      <c r="AU842" s="210" t="s">
        <v>641</v>
      </c>
      <c r="AV842" s="93" t="s">
        <v>192</v>
      </c>
      <c r="AW842" s="94" t="s">
        <v>102</v>
      </c>
      <c r="AX842" s="93" t="s">
        <v>105</v>
      </c>
      <c r="AY842" s="95" t="s">
        <v>188</v>
      </c>
      <c r="AZ842" s="93" t="s">
        <v>102</v>
      </c>
      <c r="BA842" s="93" t="s">
        <v>10441</v>
      </c>
      <c r="BB842" s="93" t="s">
        <v>102</v>
      </c>
      <c r="BC842" s="93" t="s">
        <v>102</v>
      </c>
      <c r="BD842" s="96" t="s">
        <v>102</v>
      </c>
      <c r="BE842" s="90">
        <v>-410.16666666666703</v>
      </c>
      <c r="BF842" s="93" t="s">
        <v>211</v>
      </c>
      <c r="BG842" s="93" t="s">
        <v>102</v>
      </c>
      <c r="BH842" s="93" t="s">
        <v>102</v>
      </c>
      <c r="BI842" s="93" t="s">
        <v>102</v>
      </c>
      <c r="BJ842" s="210" t="s">
        <v>646</v>
      </c>
      <c r="BK842" s="93" t="s">
        <v>182</v>
      </c>
      <c r="BL842" s="97" t="s">
        <v>102</v>
      </c>
      <c r="BM842" s="93" t="s">
        <v>105</v>
      </c>
      <c r="BN842" s="93" t="s">
        <v>104</v>
      </c>
      <c r="BO842" s="93" t="s">
        <v>102</v>
      </c>
      <c r="BP842" s="98">
        <v>20180486</v>
      </c>
      <c r="BQ842" s="93" t="s">
        <v>102</v>
      </c>
      <c r="BR842" s="93" t="s">
        <v>102</v>
      </c>
      <c r="BS842" s="93" t="s">
        <v>102</v>
      </c>
      <c r="BT842" s="99" t="s">
        <v>591</v>
      </c>
      <c r="BU842" s="100" t="s">
        <v>12046</v>
      </c>
      <c r="BV842" s="101" t="s">
        <v>471</v>
      </c>
      <c r="BW842" s="136"/>
      <c r="BX842" s="103" t="s">
        <v>565</v>
      </c>
      <c r="BY842" s="104" t="s">
        <v>190</v>
      </c>
      <c r="BZ842" s="136"/>
      <c r="CA842" s="83" t="s">
        <v>599</v>
      </c>
      <c r="CB842" s="106" t="s">
        <v>647</v>
      </c>
      <c r="CC842" s="106" t="s">
        <v>12047</v>
      </c>
      <c r="CD842" s="107"/>
      <c r="CE842" s="108" t="s">
        <v>107</v>
      </c>
      <c r="CF842" s="108" t="s">
        <v>107</v>
      </c>
      <c r="CG842" s="109"/>
      <c r="CH842" s="110" t="s">
        <v>107</v>
      </c>
      <c r="CI842" s="111"/>
      <c r="CJ842" s="112">
        <v>6710</v>
      </c>
      <c r="CK842" s="113">
        <v>86</v>
      </c>
      <c r="CL842" s="114" t="s">
        <v>134</v>
      </c>
      <c r="CM842" s="114" t="s">
        <v>108</v>
      </c>
      <c r="CN842" s="114"/>
      <c r="CO842" s="115" t="s">
        <v>102</v>
      </c>
      <c r="CP842" s="115" t="s">
        <v>102</v>
      </c>
      <c r="CQ842" s="115" t="s">
        <v>102</v>
      </c>
      <c r="CR842" s="115" t="s">
        <v>102</v>
      </c>
      <c r="CS842" s="116"/>
      <c r="CT842" s="117" t="s">
        <v>109</v>
      </c>
      <c r="CU842" s="117" t="s">
        <v>109</v>
      </c>
      <c r="CV842" s="83">
        <v>838</v>
      </c>
      <c r="CW842" s="83" t="s">
        <v>108</v>
      </c>
      <c r="CX842" s="83">
        <v>838</v>
      </c>
      <c r="CY842" s="83" t="s">
        <v>108</v>
      </c>
      <c r="CZ842" s="83">
        <v>7166</v>
      </c>
      <c r="DA842" s="83" t="s">
        <v>419</v>
      </c>
      <c r="DB842" s="83" t="s">
        <v>130</v>
      </c>
      <c r="DC842" s="83" t="s">
        <v>499</v>
      </c>
      <c r="DD842" s="83">
        <v>1887</v>
      </c>
      <c r="DE842" s="83" t="s">
        <v>444</v>
      </c>
      <c r="DF842" s="83" t="s">
        <v>130</v>
      </c>
      <c r="DG842" s="83" t="s">
        <v>499</v>
      </c>
      <c r="DH842" s="83"/>
      <c r="DI842" s="83">
        <v>0</v>
      </c>
      <c r="DJ842" s="83">
        <v>1</v>
      </c>
      <c r="DK842" s="83">
        <v>0</v>
      </c>
      <c r="DL842" s="83">
        <v>0</v>
      </c>
      <c r="DM842" s="83">
        <v>0</v>
      </c>
      <c r="DN842" s="83">
        <v>0</v>
      </c>
      <c r="DO842" s="83">
        <v>0</v>
      </c>
      <c r="DP842" s="83">
        <v>0</v>
      </c>
      <c r="DQ842" s="83">
        <v>0</v>
      </c>
      <c r="DR842" s="83">
        <v>0</v>
      </c>
      <c r="DS842" s="83">
        <v>0</v>
      </c>
      <c r="DT842" s="83">
        <v>3</v>
      </c>
      <c r="DU842" s="83">
        <v>3</v>
      </c>
      <c r="DV842" s="83">
        <v>0</v>
      </c>
      <c r="DW842" s="83">
        <v>0</v>
      </c>
      <c r="DX842" s="83">
        <v>3</v>
      </c>
      <c r="DY842" s="85">
        <v>44484</v>
      </c>
      <c r="DZ842" s="83" t="s">
        <v>4889</v>
      </c>
      <c r="EA842" s="83" t="s">
        <v>102</v>
      </c>
      <c r="EB842" s="83" t="s">
        <v>482</v>
      </c>
      <c r="EC842" s="83">
        <v>838</v>
      </c>
      <c r="ED842" s="83" t="s">
        <v>483</v>
      </c>
      <c r="EE842" s="83">
        <v>1</v>
      </c>
      <c r="EF842" s="83">
        <v>0</v>
      </c>
      <c r="EG842" s="83">
        <v>0</v>
      </c>
      <c r="EH842" s="83" t="s">
        <v>109</v>
      </c>
      <c r="EI842" s="83" t="s">
        <v>108</v>
      </c>
      <c r="EJ842" s="83" t="s">
        <v>583</v>
      </c>
      <c r="EK842" s="83">
        <v>0</v>
      </c>
      <c r="EL842" s="83">
        <v>0</v>
      </c>
      <c r="EM842" s="83">
        <v>1</v>
      </c>
      <c r="EN842" s="83" t="s">
        <v>497</v>
      </c>
      <c r="EO842" s="83"/>
      <c r="EP842" s="83" t="s">
        <v>436</v>
      </c>
      <c r="EQ842" s="136">
        <v>1</v>
      </c>
      <c r="ER842" s="136">
        <v>1</v>
      </c>
      <c r="ES842" s="136">
        <v>1</v>
      </c>
      <c r="ET842" s="136">
        <v>1</v>
      </c>
      <c r="EU842" s="215" t="s">
        <v>269</v>
      </c>
      <c r="EV842" s="136">
        <v>1</v>
      </c>
      <c r="EW842" s="136">
        <v>1</v>
      </c>
      <c r="EX842" s="136">
        <v>1</v>
      </c>
      <c r="EY842" s="136">
        <v>1</v>
      </c>
      <c r="EZ842" s="136">
        <v>1</v>
      </c>
      <c r="FP842" s="215" t="s">
        <v>592</v>
      </c>
      <c r="FQ842" s="136" t="b">
        <v>1</v>
      </c>
      <c r="FR842" s="136" t="b">
        <v>1</v>
      </c>
      <c r="FS842" s="136" t="b">
        <v>1</v>
      </c>
      <c r="FT842" s="136" t="b">
        <v>1</v>
      </c>
      <c r="FX842" s="215" t="s">
        <v>269</v>
      </c>
    </row>
    <row r="843" spans="1:180" ht="60" customHeight="1" x14ac:dyDescent="0.55000000000000004">
      <c r="A843" s="83" t="s">
        <v>130</v>
      </c>
      <c r="B843" s="83" t="s">
        <v>98</v>
      </c>
      <c r="C843" s="136">
        <v>716255</v>
      </c>
      <c r="D843" s="207" t="s">
        <v>628</v>
      </c>
      <c r="E843" s="208" t="s">
        <v>633</v>
      </c>
      <c r="F843" s="83" t="s">
        <v>108</v>
      </c>
      <c r="G843" s="85">
        <v>22744</v>
      </c>
      <c r="H843" s="83" t="s">
        <v>102</v>
      </c>
      <c r="I843" s="85">
        <v>39772</v>
      </c>
      <c r="J843" s="83" t="s">
        <v>228</v>
      </c>
      <c r="K843" s="216">
        <v>758707418841</v>
      </c>
      <c r="L843" s="83" t="s">
        <v>191</v>
      </c>
      <c r="M843" s="85">
        <v>43619</v>
      </c>
      <c r="N843" s="83">
        <v>-3496.6666666666702</v>
      </c>
      <c r="O843" s="83" t="s">
        <v>193</v>
      </c>
      <c r="P843" s="83" t="s">
        <v>181</v>
      </c>
      <c r="Q843" s="208" t="s">
        <v>8400</v>
      </c>
      <c r="R843" s="83" t="s">
        <v>102</v>
      </c>
      <c r="S843" s="83" t="s">
        <v>102</v>
      </c>
      <c r="T843" s="83" t="s">
        <v>133</v>
      </c>
      <c r="U843" s="83" t="s">
        <v>10442</v>
      </c>
      <c r="V843" s="83" t="s">
        <v>111</v>
      </c>
      <c r="W843" s="83" t="s">
        <v>105</v>
      </c>
      <c r="X843" s="86" t="s">
        <v>8400</v>
      </c>
      <c r="Y843" s="87" t="s">
        <v>102</v>
      </c>
      <c r="Z843" s="87" t="s">
        <v>102</v>
      </c>
      <c r="AA843" s="87" t="s">
        <v>133</v>
      </c>
      <c r="AB843" s="87" t="s">
        <v>10442</v>
      </c>
      <c r="AC843" s="87" t="s">
        <v>111</v>
      </c>
      <c r="AD843" s="87" t="s">
        <v>105</v>
      </c>
      <c r="AE843" s="87" t="s">
        <v>106</v>
      </c>
      <c r="AF843" s="86" t="s">
        <v>8400</v>
      </c>
      <c r="AG843" s="87" t="s">
        <v>486</v>
      </c>
      <c r="AH843" s="87" t="s">
        <v>10442</v>
      </c>
      <c r="AI843" s="87" t="s">
        <v>111</v>
      </c>
      <c r="AJ843" s="87" t="s">
        <v>204</v>
      </c>
      <c r="AK843" s="88"/>
      <c r="AL843" s="83" t="s">
        <v>107</v>
      </c>
      <c r="AM843" s="89" t="s">
        <v>454</v>
      </c>
      <c r="AN843" s="90" t="s">
        <v>416</v>
      </c>
      <c r="AO843" s="91" t="s">
        <v>642</v>
      </c>
      <c r="AP843" s="90">
        <v>8.3333333333332007</v>
      </c>
      <c r="AQ843" s="92" t="s">
        <v>102</v>
      </c>
      <c r="AR843" s="93" t="s">
        <v>102</v>
      </c>
      <c r="AS843" s="93" t="s">
        <v>102</v>
      </c>
      <c r="AT843" s="93" t="s">
        <v>102</v>
      </c>
      <c r="AU843" s="210" t="s">
        <v>644</v>
      </c>
      <c r="AV843" s="93" t="s">
        <v>185</v>
      </c>
      <c r="AW843" s="94" t="s">
        <v>102</v>
      </c>
      <c r="AX843" s="93" t="s">
        <v>183</v>
      </c>
      <c r="AY843" s="95" t="s">
        <v>111</v>
      </c>
      <c r="AZ843" s="93" t="s">
        <v>102</v>
      </c>
      <c r="BA843" s="93" t="s">
        <v>102</v>
      </c>
      <c r="BB843" s="93" t="s">
        <v>102</v>
      </c>
      <c r="BC843" s="93" t="s">
        <v>102</v>
      </c>
      <c r="BD843" s="96" t="s">
        <v>102</v>
      </c>
      <c r="BE843" s="90">
        <v>-410.66666666666703</v>
      </c>
      <c r="BF843" s="93" t="s">
        <v>102</v>
      </c>
      <c r="BG843" s="93" t="s">
        <v>102</v>
      </c>
      <c r="BH843" s="93" t="s">
        <v>102</v>
      </c>
      <c r="BI843" s="93" t="s">
        <v>102</v>
      </c>
      <c r="BJ843" s="210" t="s">
        <v>642</v>
      </c>
      <c r="BK843" s="93" t="s">
        <v>192</v>
      </c>
      <c r="BL843" s="97" t="s">
        <v>102</v>
      </c>
      <c r="BM843" s="93" t="s">
        <v>183</v>
      </c>
      <c r="BN843" s="93" t="s">
        <v>106</v>
      </c>
      <c r="BO843" s="93" t="s">
        <v>102</v>
      </c>
      <c r="BP843" s="98" t="s">
        <v>102</v>
      </c>
      <c r="BQ843" s="93" t="s">
        <v>102</v>
      </c>
      <c r="BR843" s="93" t="s">
        <v>102</v>
      </c>
      <c r="BS843" s="93" t="s">
        <v>102</v>
      </c>
      <c r="BT843" s="99" t="s">
        <v>591</v>
      </c>
      <c r="BU843" s="100" t="s">
        <v>12048</v>
      </c>
      <c r="BV843" s="101" t="s">
        <v>471</v>
      </c>
      <c r="BW843" s="136"/>
      <c r="BX843" s="103" t="s">
        <v>565</v>
      </c>
      <c r="BY843" s="104" t="s">
        <v>190</v>
      </c>
      <c r="BZ843" s="136"/>
      <c r="CA843" s="83" t="s">
        <v>599</v>
      </c>
      <c r="CB843" s="106" t="s">
        <v>647</v>
      </c>
      <c r="CC843" s="106" t="s">
        <v>12049</v>
      </c>
      <c r="CD843" s="107"/>
      <c r="CE843" s="108" t="s">
        <v>107</v>
      </c>
      <c r="CF843" s="108" t="s">
        <v>107</v>
      </c>
      <c r="CG843" s="109"/>
      <c r="CH843" s="110" t="s">
        <v>107</v>
      </c>
      <c r="CI843" s="111"/>
      <c r="CJ843" s="112">
        <v>6710</v>
      </c>
      <c r="CK843" s="113">
        <v>86</v>
      </c>
      <c r="CL843" s="114" t="s">
        <v>134</v>
      </c>
      <c r="CM843" s="114" t="s">
        <v>108</v>
      </c>
      <c r="CN843" s="114"/>
      <c r="CO843" s="115" t="s">
        <v>102</v>
      </c>
      <c r="CP843" s="115" t="s">
        <v>102</v>
      </c>
      <c r="CQ843" s="115" t="s">
        <v>102</v>
      </c>
      <c r="CR843" s="115" t="s">
        <v>102</v>
      </c>
      <c r="CS843" s="116"/>
      <c r="CT843" s="117" t="s">
        <v>109</v>
      </c>
      <c r="CU843" s="117" t="s">
        <v>109</v>
      </c>
      <c r="CV843" s="83">
        <v>839</v>
      </c>
      <c r="CW843" s="83" t="s">
        <v>108</v>
      </c>
      <c r="CX843" s="83">
        <v>839</v>
      </c>
      <c r="CY843" s="83" t="s">
        <v>108</v>
      </c>
      <c r="CZ843" s="83">
        <v>7167</v>
      </c>
      <c r="DA843" s="83" t="s">
        <v>419</v>
      </c>
      <c r="DB843" s="83" t="s">
        <v>130</v>
      </c>
      <c r="DC843" s="83" t="s">
        <v>499</v>
      </c>
      <c r="DD843" s="83">
        <v>1888</v>
      </c>
      <c r="DE843" s="83" t="s">
        <v>444</v>
      </c>
      <c r="DF843" s="83" t="s">
        <v>130</v>
      </c>
      <c r="DG843" s="83" t="s">
        <v>499</v>
      </c>
      <c r="DH843" s="83"/>
      <c r="DI843" s="83">
        <v>0</v>
      </c>
      <c r="DJ843" s="83">
        <v>1</v>
      </c>
      <c r="DK843" s="83">
        <v>0</v>
      </c>
      <c r="DL843" s="83">
        <v>0</v>
      </c>
      <c r="DM843" s="83">
        <v>0</v>
      </c>
      <c r="DN843" s="83">
        <v>0</v>
      </c>
      <c r="DO843" s="83">
        <v>0</v>
      </c>
      <c r="DP843" s="83">
        <v>0</v>
      </c>
      <c r="DQ843" s="83">
        <v>0</v>
      </c>
      <c r="DR843" s="83">
        <v>0</v>
      </c>
      <c r="DS843" s="83">
        <v>0</v>
      </c>
      <c r="DT843" s="83">
        <v>3</v>
      </c>
      <c r="DU843" s="83">
        <v>3</v>
      </c>
      <c r="DV843" s="83">
        <v>0</v>
      </c>
      <c r="DW843" s="83">
        <v>0</v>
      </c>
      <c r="DX843" s="83">
        <v>3</v>
      </c>
      <c r="DY843" s="85">
        <v>44485</v>
      </c>
      <c r="DZ843" s="83" t="s">
        <v>4890</v>
      </c>
      <c r="EA843" s="83" t="s">
        <v>102</v>
      </c>
      <c r="EB843" s="83" t="s">
        <v>482</v>
      </c>
      <c r="EC843" s="83">
        <v>839</v>
      </c>
      <c r="ED843" s="83" t="s">
        <v>483</v>
      </c>
      <c r="EE843" s="83">
        <v>1</v>
      </c>
      <c r="EF843" s="83">
        <v>0</v>
      </c>
      <c r="EG843" s="83">
        <v>0</v>
      </c>
      <c r="EH843" s="83" t="s">
        <v>109</v>
      </c>
      <c r="EI843" s="83" t="s">
        <v>108</v>
      </c>
      <c r="EJ843" s="83" t="s">
        <v>583</v>
      </c>
      <c r="EK843" s="83">
        <v>0</v>
      </c>
      <c r="EL843" s="83">
        <v>0</v>
      </c>
      <c r="EM843" s="83">
        <v>1</v>
      </c>
      <c r="EN843" s="83" t="s">
        <v>497</v>
      </c>
      <c r="EO843" s="83"/>
      <c r="EP843" s="83" t="s">
        <v>436</v>
      </c>
      <c r="EQ843" s="136">
        <v>1</v>
      </c>
      <c r="ER843" s="136">
        <v>1</v>
      </c>
      <c r="ES843" s="136">
        <v>1</v>
      </c>
      <c r="ET843" s="136">
        <v>1</v>
      </c>
      <c r="EU843" s="215" t="s">
        <v>269</v>
      </c>
      <c r="EV843" s="136">
        <v>1</v>
      </c>
      <c r="EW843" s="136">
        <v>1</v>
      </c>
      <c r="EX843" s="136">
        <v>1</v>
      </c>
      <c r="EY843" s="136">
        <v>1</v>
      </c>
      <c r="EZ843" s="136">
        <v>1</v>
      </c>
      <c r="FP843" s="215" t="s">
        <v>592</v>
      </c>
      <c r="FQ843" s="136" t="b">
        <v>1</v>
      </c>
      <c r="FR843" s="136" t="b">
        <v>1</v>
      </c>
      <c r="FS843" s="136" t="b">
        <v>1</v>
      </c>
      <c r="FT843" s="136" t="b">
        <v>1</v>
      </c>
      <c r="FX843" s="215" t="s">
        <v>269</v>
      </c>
    </row>
    <row r="844" spans="1:180" ht="60" customHeight="1" x14ac:dyDescent="0.55000000000000004">
      <c r="A844" s="83" t="s">
        <v>130</v>
      </c>
      <c r="B844" s="83" t="s">
        <v>98</v>
      </c>
      <c r="C844" s="136">
        <v>489596</v>
      </c>
      <c r="D844" s="207" t="s">
        <v>629</v>
      </c>
      <c r="E844" s="208" t="s">
        <v>634</v>
      </c>
      <c r="F844" s="83" t="s">
        <v>108</v>
      </c>
      <c r="G844" s="85">
        <v>26341</v>
      </c>
      <c r="H844" s="83" t="s">
        <v>102</v>
      </c>
      <c r="I844" s="85">
        <v>34633</v>
      </c>
      <c r="J844" s="83" t="s">
        <v>228</v>
      </c>
      <c r="K844" s="216">
        <v>676724661621</v>
      </c>
      <c r="L844" s="83" t="s">
        <v>191</v>
      </c>
      <c r="M844" s="85">
        <v>43642</v>
      </c>
      <c r="N844" s="83">
        <v>-3501.6666666666702</v>
      </c>
      <c r="O844" s="83" t="s">
        <v>193</v>
      </c>
      <c r="P844" s="83" t="s">
        <v>181</v>
      </c>
      <c r="Q844" s="208" t="s">
        <v>8404</v>
      </c>
      <c r="R844" s="83" t="s">
        <v>102</v>
      </c>
      <c r="S844" s="83" t="s">
        <v>102</v>
      </c>
      <c r="T844" s="83" t="s">
        <v>131</v>
      </c>
      <c r="U844" s="83" t="s">
        <v>10443</v>
      </c>
      <c r="V844" s="83" t="s">
        <v>104</v>
      </c>
      <c r="W844" s="83" t="s">
        <v>105</v>
      </c>
      <c r="X844" s="86" t="s">
        <v>8404</v>
      </c>
      <c r="Y844" s="87" t="s">
        <v>102</v>
      </c>
      <c r="Z844" s="87" t="s">
        <v>102</v>
      </c>
      <c r="AA844" s="87" t="s">
        <v>131</v>
      </c>
      <c r="AB844" s="87" t="s">
        <v>10443</v>
      </c>
      <c r="AC844" s="87" t="s">
        <v>104</v>
      </c>
      <c r="AD844" s="87" t="s">
        <v>105</v>
      </c>
      <c r="AE844" s="87" t="s">
        <v>106</v>
      </c>
      <c r="AF844" s="86" t="s">
        <v>8404</v>
      </c>
      <c r="AG844" s="87" t="s">
        <v>177</v>
      </c>
      <c r="AH844" s="87" t="s">
        <v>10443</v>
      </c>
      <c r="AI844" s="87" t="s">
        <v>104</v>
      </c>
      <c r="AJ844" s="87" t="s">
        <v>204</v>
      </c>
      <c r="AK844" s="88"/>
      <c r="AL844" s="83" t="s">
        <v>107</v>
      </c>
      <c r="AM844" s="89" t="s">
        <v>454</v>
      </c>
      <c r="AN844" s="90" t="s">
        <v>416</v>
      </c>
      <c r="AO844" s="91" t="s">
        <v>643</v>
      </c>
      <c r="AP844" s="90">
        <v>8.3333333333332007</v>
      </c>
      <c r="AQ844" s="92" t="s">
        <v>102</v>
      </c>
      <c r="AR844" s="93" t="s">
        <v>102</v>
      </c>
      <c r="AS844" s="93" t="s">
        <v>102</v>
      </c>
      <c r="AT844" s="93" t="s">
        <v>102</v>
      </c>
      <c r="AU844" s="210" t="s">
        <v>645</v>
      </c>
      <c r="AV844" s="93" t="s">
        <v>185</v>
      </c>
      <c r="AW844" s="94" t="s">
        <v>102</v>
      </c>
      <c r="AX844" s="93" t="s">
        <v>105</v>
      </c>
      <c r="AY844" s="95" t="s">
        <v>104</v>
      </c>
      <c r="AZ844" s="93" t="s">
        <v>102</v>
      </c>
      <c r="BA844" s="93" t="s">
        <v>102</v>
      </c>
      <c r="BB844" s="93" t="s">
        <v>102</v>
      </c>
      <c r="BC844" s="93" t="s">
        <v>102</v>
      </c>
      <c r="BD844" s="96" t="s">
        <v>102</v>
      </c>
      <c r="BE844" s="90">
        <v>-411.16666666666703</v>
      </c>
      <c r="BF844" s="93" t="s">
        <v>102</v>
      </c>
      <c r="BG844" s="93" t="s">
        <v>102</v>
      </c>
      <c r="BH844" s="93" t="s">
        <v>102</v>
      </c>
      <c r="BI844" s="93" t="s">
        <v>102</v>
      </c>
      <c r="BJ844" s="210" t="s">
        <v>643</v>
      </c>
      <c r="BK844" s="93" t="s">
        <v>196</v>
      </c>
      <c r="BL844" s="97" t="s">
        <v>102</v>
      </c>
      <c r="BM844" s="93" t="s">
        <v>105</v>
      </c>
      <c r="BN844" s="93" t="s">
        <v>596</v>
      </c>
      <c r="BO844" s="93" t="s">
        <v>102</v>
      </c>
      <c r="BP844" s="98" t="s">
        <v>102</v>
      </c>
      <c r="BQ844" s="93" t="s">
        <v>102</v>
      </c>
      <c r="BR844" s="93" t="s">
        <v>102</v>
      </c>
      <c r="BS844" s="93" t="s">
        <v>102</v>
      </c>
      <c r="BT844" s="99" t="s">
        <v>591</v>
      </c>
      <c r="BU844" s="100" t="s">
        <v>12050</v>
      </c>
      <c r="BV844" s="101" t="s">
        <v>471</v>
      </c>
      <c r="BW844" s="136"/>
      <c r="BX844" s="103" t="s">
        <v>565</v>
      </c>
      <c r="BY844" s="104" t="s">
        <v>190</v>
      </c>
      <c r="BZ844" s="136"/>
      <c r="CA844" s="83" t="s">
        <v>599</v>
      </c>
      <c r="CB844" s="106" t="s">
        <v>647</v>
      </c>
      <c r="CC844" s="106" t="s">
        <v>12051</v>
      </c>
      <c r="CD844" s="107"/>
      <c r="CE844" s="108" t="s">
        <v>107</v>
      </c>
      <c r="CF844" s="108" t="s">
        <v>107</v>
      </c>
      <c r="CG844" s="109"/>
      <c r="CH844" s="110" t="s">
        <v>107</v>
      </c>
      <c r="CI844" s="111"/>
      <c r="CJ844" s="112">
        <v>6710</v>
      </c>
      <c r="CK844" s="113">
        <v>86</v>
      </c>
      <c r="CL844" s="114" t="s">
        <v>134</v>
      </c>
      <c r="CM844" s="114" t="s">
        <v>108</v>
      </c>
      <c r="CN844" s="114"/>
      <c r="CO844" s="115" t="s">
        <v>102</v>
      </c>
      <c r="CP844" s="115" t="s">
        <v>102</v>
      </c>
      <c r="CQ844" s="115" t="s">
        <v>102</v>
      </c>
      <c r="CR844" s="115" t="s">
        <v>102</v>
      </c>
      <c r="CS844" s="116"/>
      <c r="CT844" s="117" t="s">
        <v>109</v>
      </c>
      <c r="CU844" s="117" t="s">
        <v>109</v>
      </c>
      <c r="CV844" s="83">
        <v>840</v>
      </c>
      <c r="CW844" s="83" t="s">
        <v>108</v>
      </c>
      <c r="CX844" s="83">
        <v>840</v>
      </c>
      <c r="CY844" s="83" t="s">
        <v>108</v>
      </c>
      <c r="CZ844" s="83">
        <v>7168</v>
      </c>
      <c r="DA844" s="83" t="s">
        <v>419</v>
      </c>
      <c r="DB844" s="83" t="s">
        <v>130</v>
      </c>
      <c r="DC844" s="83" t="s">
        <v>499</v>
      </c>
      <c r="DD844" s="83">
        <v>1889</v>
      </c>
      <c r="DE844" s="83" t="s">
        <v>444</v>
      </c>
      <c r="DF844" s="83" t="s">
        <v>130</v>
      </c>
      <c r="DG844" s="83" t="s">
        <v>499</v>
      </c>
      <c r="DH844" s="83"/>
      <c r="DI844" s="83">
        <v>0</v>
      </c>
      <c r="DJ844" s="83">
        <v>1</v>
      </c>
      <c r="DK844" s="83">
        <v>0</v>
      </c>
      <c r="DL844" s="83">
        <v>0</v>
      </c>
      <c r="DM844" s="83">
        <v>0</v>
      </c>
      <c r="DN844" s="83">
        <v>0</v>
      </c>
      <c r="DO844" s="83">
        <v>0</v>
      </c>
      <c r="DP844" s="83">
        <v>0</v>
      </c>
      <c r="DQ844" s="83">
        <v>0</v>
      </c>
      <c r="DR844" s="83">
        <v>0</v>
      </c>
      <c r="DS844" s="83">
        <v>0</v>
      </c>
      <c r="DT844" s="83">
        <v>3</v>
      </c>
      <c r="DU844" s="83">
        <v>3</v>
      </c>
      <c r="DV844" s="83">
        <v>0</v>
      </c>
      <c r="DW844" s="83">
        <v>0</v>
      </c>
      <c r="DX844" s="83">
        <v>3</v>
      </c>
      <c r="DY844" s="85">
        <v>44486</v>
      </c>
      <c r="DZ844" s="83" t="s">
        <v>4891</v>
      </c>
      <c r="EA844" s="83" t="s">
        <v>102</v>
      </c>
      <c r="EB844" s="83" t="s">
        <v>482</v>
      </c>
      <c r="EC844" s="83">
        <v>840</v>
      </c>
      <c r="ED844" s="83" t="s">
        <v>483</v>
      </c>
      <c r="EE844" s="83">
        <v>1</v>
      </c>
      <c r="EF844" s="83">
        <v>0</v>
      </c>
      <c r="EG844" s="83">
        <v>0</v>
      </c>
      <c r="EH844" s="83" t="s">
        <v>109</v>
      </c>
      <c r="EI844" s="83" t="s">
        <v>108</v>
      </c>
      <c r="EJ844" s="83" t="s">
        <v>583</v>
      </c>
      <c r="EK844" s="83">
        <v>0</v>
      </c>
      <c r="EL844" s="83">
        <v>0</v>
      </c>
      <c r="EM844" s="83">
        <v>1</v>
      </c>
      <c r="EN844" s="83" t="s">
        <v>497</v>
      </c>
      <c r="EO844" s="83"/>
      <c r="EP844" s="83" t="s">
        <v>436</v>
      </c>
      <c r="EQ844" s="136">
        <v>1</v>
      </c>
      <c r="ER844" s="136">
        <v>1</v>
      </c>
      <c r="ES844" s="136">
        <v>1</v>
      </c>
      <c r="ET844" s="136">
        <v>1</v>
      </c>
      <c r="EU844" s="215" t="s">
        <v>269</v>
      </c>
      <c r="EV844" s="136">
        <v>1</v>
      </c>
      <c r="EW844" s="136">
        <v>1</v>
      </c>
      <c r="EX844" s="136">
        <v>1</v>
      </c>
      <c r="EY844" s="136">
        <v>1</v>
      </c>
      <c r="EZ844" s="136">
        <v>1</v>
      </c>
      <c r="FP844" s="215" t="s">
        <v>592</v>
      </c>
      <c r="FQ844" s="136" t="b">
        <v>1</v>
      </c>
      <c r="FR844" s="136" t="b">
        <v>1</v>
      </c>
      <c r="FS844" s="136" t="b">
        <v>1</v>
      </c>
      <c r="FT844" s="136" t="b">
        <v>1</v>
      </c>
      <c r="FX844" s="215" t="s">
        <v>269</v>
      </c>
    </row>
    <row r="845" spans="1:180" ht="60" customHeight="1" x14ac:dyDescent="0.55000000000000004">
      <c r="A845" s="83" t="s">
        <v>130</v>
      </c>
      <c r="B845" s="83" t="s">
        <v>98</v>
      </c>
      <c r="C845" s="136">
        <v>194649</v>
      </c>
      <c r="D845" s="207" t="s">
        <v>627</v>
      </c>
      <c r="E845" s="208" t="s">
        <v>630</v>
      </c>
      <c r="F845" s="83" t="s">
        <v>108</v>
      </c>
      <c r="G845" s="85">
        <v>20621</v>
      </c>
      <c r="H845" s="83" t="s">
        <v>102</v>
      </c>
      <c r="I845" s="85">
        <v>39794</v>
      </c>
      <c r="J845" s="83" t="s">
        <v>228</v>
      </c>
      <c r="K845" s="216">
        <v>817996523794</v>
      </c>
      <c r="L845" s="83" t="s">
        <v>191</v>
      </c>
      <c r="M845" s="85">
        <v>43631</v>
      </c>
      <c r="N845" s="83">
        <v>-3506.6666666666702</v>
      </c>
      <c r="O845" s="83" t="s">
        <v>180</v>
      </c>
      <c r="P845" s="83" t="s">
        <v>181</v>
      </c>
      <c r="Q845" s="208" t="s">
        <v>8408</v>
      </c>
      <c r="R845" s="83" t="s">
        <v>102</v>
      </c>
      <c r="S845" s="83" t="s">
        <v>102</v>
      </c>
      <c r="T845" s="83" t="s">
        <v>199</v>
      </c>
      <c r="U845" s="83" t="s">
        <v>10444</v>
      </c>
      <c r="V845" s="83" t="s">
        <v>104</v>
      </c>
      <c r="W845" s="83" t="s">
        <v>105</v>
      </c>
      <c r="X845" s="86" t="s">
        <v>8408</v>
      </c>
      <c r="Y845" s="87" t="s">
        <v>102</v>
      </c>
      <c r="Z845" s="87" t="s">
        <v>102</v>
      </c>
      <c r="AA845" s="87" t="s">
        <v>199</v>
      </c>
      <c r="AB845" s="87" t="s">
        <v>10444</v>
      </c>
      <c r="AC845" s="87" t="s">
        <v>104</v>
      </c>
      <c r="AD845" s="87" t="s">
        <v>105</v>
      </c>
      <c r="AE845" s="87" t="s">
        <v>106</v>
      </c>
      <c r="AF845" s="86" t="s">
        <v>8408</v>
      </c>
      <c r="AG845" s="87" t="s">
        <v>489</v>
      </c>
      <c r="AH845" s="87" t="s">
        <v>10445</v>
      </c>
      <c r="AI845" s="87" t="s">
        <v>104</v>
      </c>
      <c r="AJ845" s="87" t="s">
        <v>204</v>
      </c>
      <c r="AK845" s="88"/>
      <c r="AL845" s="83" t="s">
        <v>107</v>
      </c>
      <c r="AM845" s="89" t="s">
        <v>454</v>
      </c>
      <c r="AN845" s="90" t="s">
        <v>416</v>
      </c>
      <c r="AO845" s="91" t="s">
        <v>641</v>
      </c>
      <c r="AP845" s="90">
        <v>8.3333333333332007</v>
      </c>
      <c r="AQ845" s="92" t="s">
        <v>211</v>
      </c>
      <c r="AR845" s="93" t="s">
        <v>102</v>
      </c>
      <c r="AS845" s="93" t="s">
        <v>102</v>
      </c>
      <c r="AT845" s="93" t="s">
        <v>102</v>
      </c>
      <c r="AU845" s="210" t="s">
        <v>641</v>
      </c>
      <c r="AV845" s="93" t="s">
        <v>192</v>
      </c>
      <c r="AW845" s="94" t="s">
        <v>102</v>
      </c>
      <c r="AX845" s="93" t="s">
        <v>105</v>
      </c>
      <c r="AY845" s="95" t="s">
        <v>188</v>
      </c>
      <c r="AZ845" s="93" t="s">
        <v>102</v>
      </c>
      <c r="BA845" s="93" t="s">
        <v>10446</v>
      </c>
      <c r="BB845" s="93" t="s">
        <v>102</v>
      </c>
      <c r="BC845" s="93" t="s">
        <v>102</v>
      </c>
      <c r="BD845" s="96" t="s">
        <v>102</v>
      </c>
      <c r="BE845" s="90">
        <v>-411.66666666666703</v>
      </c>
      <c r="BF845" s="93" t="s">
        <v>211</v>
      </c>
      <c r="BG845" s="93" t="s">
        <v>102</v>
      </c>
      <c r="BH845" s="93" t="s">
        <v>102</v>
      </c>
      <c r="BI845" s="93" t="s">
        <v>102</v>
      </c>
      <c r="BJ845" s="210" t="s">
        <v>646</v>
      </c>
      <c r="BK845" s="93" t="s">
        <v>182</v>
      </c>
      <c r="BL845" s="97" t="s">
        <v>102</v>
      </c>
      <c r="BM845" s="93" t="s">
        <v>105</v>
      </c>
      <c r="BN845" s="93" t="s">
        <v>104</v>
      </c>
      <c r="BO845" s="93" t="s">
        <v>102</v>
      </c>
      <c r="BP845" s="98">
        <v>20180487</v>
      </c>
      <c r="BQ845" s="93" t="s">
        <v>102</v>
      </c>
      <c r="BR845" s="93" t="s">
        <v>102</v>
      </c>
      <c r="BS845" s="93" t="s">
        <v>102</v>
      </c>
      <c r="BT845" s="99" t="s">
        <v>591</v>
      </c>
      <c r="BU845" s="100" t="s">
        <v>12052</v>
      </c>
      <c r="BV845" s="101" t="s">
        <v>471</v>
      </c>
      <c r="BW845" s="136"/>
      <c r="BX845" s="103" t="s">
        <v>565</v>
      </c>
      <c r="BY845" s="104" t="s">
        <v>190</v>
      </c>
      <c r="BZ845" s="136"/>
      <c r="CA845" s="83" t="s">
        <v>599</v>
      </c>
      <c r="CB845" s="106" t="s">
        <v>647</v>
      </c>
      <c r="CC845" s="106" t="s">
        <v>12053</v>
      </c>
      <c r="CD845" s="107"/>
      <c r="CE845" s="108" t="s">
        <v>107</v>
      </c>
      <c r="CF845" s="108" t="s">
        <v>107</v>
      </c>
      <c r="CG845" s="109"/>
      <c r="CH845" s="110" t="s">
        <v>107</v>
      </c>
      <c r="CI845" s="111"/>
      <c r="CJ845" s="112">
        <v>6710</v>
      </c>
      <c r="CK845" s="113">
        <v>86</v>
      </c>
      <c r="CL845" s="114" t="s">
        <v>134</v>
      </c>
      <c r="CM845" s="114" t="s">
        <v>108</v>
      </c>
      <c r="CN845" s="114"/>
      <c r="CO845" s="115" t="s">
        <v>102</v>
      </c>
      <c r="CP845" s="115" t="s">
        <v>102</v>
      </c>
      <c r="CQ845" s="115" t="s">
        <v>102</v>
      </c>
      <c r="CR845" s="115" t="s">
        <v>102</v>
      </c>
      <c r="CS845" s="116"/>
      <c r="CT845" s="117" t="s">
        <v>109</v>
      </c>
      <c r="CU845" s="117" t="s">
        <v>109</v>
      </c>
      <c r="CV845" s="83">
        <v>841</v>
      </c>
      <c r="CW845" s="83" t="s">
        <v>108</v>
      </c>
      <c r="CX845" s="83">
        <v>841</v>
      </c>
      <c r="CY845" s="83" t="s">
        <v>108</v>
      </c>
      <c r="CZ845" s="83">
        <v>7169</v>
      </c>
      <c r="DA845" s="83" t="s">
        <v>419</v>
      </c>
      <c r="DB845" s="83" t="s">
        <v>130</v>
      </c>
      <c r="DC845" s="83" t="s">
        <v>499</v>
      </c>
      <c r="DD845" s="83">
        <v>1890</v>
      </c>
      <c r="DE845" s="83" t="s">
        <v>444</v>
      </c>
      <c r="DF845" s="83" t="s">
        <v>130</v>
      </c>
      <c r="DG845" s="83" t="s">
        <v>499</v>
      </c>
      <c r="DH845" s="83"/>
      <c r="DI845" s="83">
        <v>0</v>
      </c>
      <c r="DJ845" s="83">
        <v>1</v>
      </c>
      <c r="DK845" s="83">
        <v>0</v>
      </c>
      <c r="DL845" s="83">
        <v>0</v>
      </c>
      <c r="DM845" s="83">
        <v>0</v>
      </c>
      <c r="DN845" s="83">
        <v>0</v>
      </c>
      <c r="DO845" s="83">
        <v>0</v>
      </c>
      <c r="DP845" s="83">
        <v>0</v>
      </c>
      <c r="DQ845" s="83">
        <v>0</v>
      </c>
      <c r="DR845" s="83">
        <v>0</v>
      </c>
      <c r="DS845" s="83">
        <v>0</v>
      </c>
      <c r="DT845" s="83">
        <v>3</v>
      </c>
      <c r="DU845" s="83">
        <v>3</v>
      </c>
      <c r="DV845" s="83">
        <v>0</v>
      </c>
      <c r="DW845" s="83">
        <v>0</v>
      </c>
      <c r="DX845" s="83">
        <v>3</v>
      </c>
      <c r="DY845" s="85">
        <v>44487</v>
      </c>
      <c r="DZ845" s="83" t="s">
        <v>4892</v>
      </c>
      <c r="EA845" s="83" t="s">
        <v>102</v>
      </c>
      <c r="EB845" s="83" t="s">
        <v>482</v>
      </c>
      <c r="EC845" s="83">
        <v>841</v>
      </c>
      <c r="ED845" s="83" t="s">
        <v>483</v>
      </c>
      <c r="EE845" s="83">
        <v>1</v>
      </c>
      <c r="EF845" s="83">
        <v>0</v>
      </c>
      <c r="EG845" s="83">
        <v>0</v>
      </c>
      <c r="EH845" s="83" t="s">
        <v>109</v>
      </c>
      <c r="EI845" s="83" t="s">
        <v>108</v>
      </c>
      <c r="EJ845" s="83" t="s">
        <v>583</v>
      </c>
      <c r="EK845" s="83">
        <v>0</v>
      </c>
      <c r="EL845" s="83">
        <v>0</v>
      </c>
      <c r="EM845" s="83">
        <v>1</v>
      </c>
      <c r="EN845" s="83" t="s">
        <v>497</v>
      </c>
      <c r="EO845" s="83"/>
      <c r="EP845" s="83" t="s">
        <v>436</v>
      </c>
      <c r="EQ845" s="136">
        <v>1</v>
      </c>
      <c r="ER845" s="136">
        <v>1</v>
      </c>
      <c r="ES845" s="136">
        <v>1</v>
      </c>
      <c r="ET845" s="136">
        <v>1</v>
      </c>
      <c r="EU845" s="215" t="s">
        <v>269</v>
      </c>
      <c r="EV845" s="136">
        <v>1</v>
      </c>
      <c r="EW845" s="136">
        <v>1</v>
      </c>
      <c r="EX845" s="136">
        <v>1</v>
      </c>
      <c r="EY845" s="136">
        <v>1</v>
      </c>
      <c r="EZ845" s="136">
        <v>1</v>
      </c>
      <c r="FP845" s="215" t="s">
        <v>592</v>
      </c>
      <c r="FQ845" s="136" t="b">
        <v>1</v>
      </c>
      <c r="FR845" s="136" t="b">
        <v>1</v>
      </c>
      <c r="FS845" s="136" t="b">
        <v>1</v>
      </c>
      <c r="FT845" s="136" t="b">
        <v>1</v>
      </c>
      <c r="FX845" s="215" t="s">
        <v>269</v>
      </c>
    </row>
    <row r="846" spans="1:180" ht="60" customHeight="1" x14ac:dyDescent="0.55000000000000004">
      <c r="A846" s="83" t="s">
        <v>130</v>
      </c>
      <c r="B846" s="83" t="s">
        <v>98</v>
      </c>
      <c r="C846" s="136">
        <v>379902</v>
      </c>
      <c r="D846" s="207" t="s">
        <v>628</v>
      </c>
      <c r="E846" s="208" t="s">
        <v>633</v>
      </c>
      <c r="F846" s="83" t="s">
        <v>108</v>
      </c>
      <c r="G846" s="85">
        <v>22744</v>
      </c>
      <c r="H846" s="83" t="s">
        <v>102</v>
      </c>
      <c r="I846" s="85">
        <v>39772</v>
      </c>
      <c r="J846" s="83" t="s">
        <v>228</v>
      </c>
      <c r="K846" s="216">
        <v>642243653743</v>
      </c>
      <c r="L846" s="83" t="s">
        <v>191</v>
      </c>
      <c r="M846" s="85">
        <v>43619</v>
      </c>
      <c r="N846" s="83">
        <v>-3511.6666666666702</v>
      </c>
      <c r="O846" s="83" t="s">
        <v>193</v>
      </c>
      <c r="P846" s="83" t="s">
        <v>181</v>
      </c>
      <c r="Q846" s="208" t="s">
        <v>8412</v>
      </c>
      <c r="R846" s="83" t="s">
        <v>102</v>
      </c>
      <c r="S846" s="83" t="s">
        <v>102</v>
      </c>
      <c r="T846" s="83" t="s">
        <v>133</v>
      </c>
      <c r="U846" s="83" t="s">
        <v>10447</v>
      </c>
      <c r="V846" s="83" t="s">
        <v>111</v>
      </c>
      <c r="W846" s="83" t="s">
        <v>105</v>
      </c>
      <c r="X846" s="86" t="s">
        <v>8412</v>
      </c>
      <c r="Y846" s="87" t="s">
        <v>102</v>
      </c>
      <c r="Z846" s="87" t="s">
        <v>102</v>
      </c>
      <c r="AA846" s="87" t="s">
        <v>133</v>
      </c>
      <c r="AB846" s="87" t="s">
        <v>10447</v>
      </c>
      <c r="AC846" s="87" t="s">
        <v>111</v>
      </c>
      <c r="AD846" s="87" t="s">
        <v>105</v>
      </c>
      <c r="AE846" s="87" t="s">
        <v>106</v>
      </c>
      <c r="AF846" s="86" t="s">
        <v>8412</v>
      </c>
      <c r="AG846" s="87" t="s">
        <v>486</v>
      </c>
      <c r="AH846" s="87" t="s">
        <v>10447</v>
      </c>
      <c r="AI846" s="87" t="s">
        <v>111</v>
      </c>
      <c r="AJ846" s="87" t="s">
        <v>204</v>
      </c>
      <c r="AK846" s="88"/>
      <c r="AL846" s="83" t="s">
        <v>107</v>
      </c>
      <c r="AM846" s="89" t="s">
        <v>454</v>
      </c>
      <c r="AN846" s="90" t="s">
        <v>416</v>
      </c>
      <c r="AO846" s="91" t="s">
        <v>642</v>
      </c>
      <c r="AP846" s="90">
        <v>8.3333333333332007</v>
      </c>
      <c r="AQ846" s="92" t="s">
        <v>102</v>
      </c>
      <c r="AR846" s="93" t="s">
        <v>102</v>
      </c>
      <c r="AS846" s="93" t="s">
        <v>102</v>
      </c>
      <c r="AT846" s="93" t="s">
        <v>102</v>
      </c>
      <c r="AU846" s="210" t="s">
        <v>644</v>
      </c>
      <c r="AV846" s="93" t="s">
        <v>185</v>
      </c>
      <c r="AW846" s="94" t="s">
        <v>102</v>
      </c>
      <c r="AX846" s="93" t="s">
        <v>183</v>
      </c>
      <c r="AY846" s="95" t="s">
        <v>111</v>
      </c>
      <c r="AZ846" s="93" t="s">
        <v>102</v>
      </c>
      <c r="BA846" s="93" t="s">
        <v>102</v>
      </c>
      <c r="BB846" s="93" t="s">
        <v>102</v>
      </c>
      <c r="BC846" s="93" t="s">
        <v>102</v>
      </c>
      <c r="BD846" s="96" t="s">
        <v>102</v>
      </c>
      <c r="BE846" s="90">
        <v>-412.16666666666703</v>
      </c>
      <c r="BF846" s="93" t="s">
        <v>102</v>
      </c>
      <c r="BG846" s="93" t="s">
        <v>102</v>
      </c>
      <c r="BH846" s="93" t="s">
        <v>102</v>
      </c>
      <c r="BI846" s="93" t="s">
        <v>102</v>
      </c>
      <c r="BJ846" s="210" t="s">
        <v>642</v>
      </c>
      <c r="BK846" s="93" t="s">
        <v>192</v>
      </c>
      <c r="BL846" s="97" t="s">
        <v>102</v>
      </c>
      <c r="BM846" s="93" t="s">
        <v>183</v>
      </c>
      <c r="BN846" s="93" t="s">
        <v>106</v>
      </c>
      <c r="BO846" s="93" t="s">
        <v>102</v>
      </c>
      <c r="BP846" s="98" t="s">
        <v>102</v>
      </c>
      <c r="BQ846" s="93" t="s">
        <v>102</v>
      </c>
      <c r="BR846" s="93" t="s">
        <v>102</v>
      </c>
      <c r="BS846" s="93" t="s">
        <v>102</v>
      </c>
      <c r="BT846" s="99" t="s">
        <v>591</v>
      </c>
      <c r="BU846" s="100" t="s">
        <v>12054</v>
      </c>
      <c r="BV846" s="101" t="s">
        <v>471</v>
      </c>
      <c r="BW846" s="136"/>
      <c r="BX846" s="103" t="s">
        <v>565</v>
      </c>
      <c r="BY846" s="104" t="s">
        <v>190</v>
      </c>
      <c r="BZ846" s="136"/>
      <c r="CA846" s="83" t="s">
        <v>599</v>
      </c>
      <c r="CB846" s="106" t="s">
        <v>647</v>
      </c>
      <c r="CC846" s="106" t="s">
        <v>12055</v>
      </c>
      <c r="CD846" s="107"/>
      <c r="CE846" s="108" t="s">
        <v>107</v>
      </c>
      <c r="CF846" s="108" t="s">
        <v>107</v>
      </c>
      <c r="CG846" s="109"/>
      <c r="CH846" s="110" t="s">
        <v>107</v>
      </c>
      <c r="CI846" s="111"/>
      <c r="CJ846" s="112">
        <v>6710</v>
      </c>
      <c r="CK846" s="113">
        <v>86</v>
      </c>
      <c r="CL846" s="114" t="s">
        <v>134</v>
      </c>
      <c r="CM846" s="114" t="s">
        <v>108</v>
      </c>
      <c r="CN846" s="114"/>
      <c r="CO846" s="115" t="s">
        <v>102</v>
      </c>
      <c r="CP846" s="115" t="s">
        <v>102</v>
      </c>
      <c r="CQ846" s="115" t="s">
        <v>102</v>
      </c>
      <c r="CR846" s="115" t="s">
        <v>102</v>
      </c>
      <c r="CS846" s="116"/>
      <c r="CT846" s="117" t="s">
        <v>109</v>
      </c>
      <c r="CU846" s="117" t="s">
        <v>109</v>
      </c>
      <c r="CV846" s="83">
        <v>842</v>
      </c>
      <c r="CW846" s="83" t="s">
        <v>108</v>
      </c>
      <c r="CX846" s="83">
        <v>842</v>
      </c>
      <c r="CY846" s="83" t="s">
        <v>108</v>
      </c>
      <c r="CZ846" s="83">
        <v>7170</v>
      </c>
      <c r="DA846" s="83" t="s">
        <v>419</v>
      </c>
      <c r="DB846" s="83" t="s">
        <v>130</v>
      </c>
      <c r="DC846" s="83" t="s">
        <v>499</v>
      </c>
      <c r="DD846" s="83">
        <v>1891</v>
      </c>
      <c r="DE846" s="83" t="s">
        <v>444</v>
      </c>
      <c r="DF846" s="83" t="s">
        <v>130</v>
      </c>
      <c r="DG846" s="83" t="s">
        <v>499</v>
      </c>
      <c r="DH846" s="83"/>
      <c r="DI846" s="83">
        <v>0</v>
      </c>
      <c r="DJ846" s="83">
        <v>1</v>
      </c>
      <c r="DK846" s="83">
        <v>0</v>
      </c>
      <c r="DL846" s="83">
        <v>0</v>
      </c>
      <c r="DM846" s="83">
        <v>0</v>
      </c>
      <c r="DN846" s="83">
        <v>0</v>
      </c>
      <c r="DO846" s="83">
        <v>0</v>
      </c>
      <c r="DP846" s="83">
        <v>0</v>
      </c>
      <c r="DQ846" s="83">
        <v>0</v>
      </c>
      <c r="DR846" s="83">
        <v>0</v>
      </c>
      <c r="DS846" s="83">
        <v>0</v>
      </c>
      <c r="DT846" s="83">
        <v>3</v>
      </c>
      <c r="DU846" s="83">
        <v>3</v>
      </c>
      <c r="DV846" s="83">
        <v>0</v>
      </c>
      <c r="DW846" s="83">
        <v>0</v>
      </c>
      <c r="DX846" s="83">
        <v>3</v>
      </c>
      <c r="DY846" s="85">
        <v>44488</v>
      </c>
      <c r="DZ846" s="83" t="s">
        <v>4893</v>
      </c>
      <c r="EA846" s="83" t="s">
        <v>102</v>
      </c>
      <c r="EB846" s="83" t="s">
        <v>482</v>
      </c>
      <c r="EC846" s="83">
        <v>842</v>
      </c>
      <c r="ED846" s="83" t="s">
        <v>483</v>
      </c>
      <c r="EE846" s="83">
        <v>1</v>
      </c>
      <c r="EF846" s="83">
        <v>0</v>
      </c>
      <c r="EG846" s="83">
        <v>0</v>
      </c>
      <c r="EH846" s="83" t="s">
        <v>109</v>
      </c>
      <c r="EI846" s="83" t="s">
        <v>108</v>
      </c>
      <c r="EJ846" s="83" t="s">
        <v>583</v>
      </c>
      <c r="EK846" s="83">
        <v>0</v>
      </c>
      <c r="EL846" s="83">
        <v>0</v>
      </c>
      <c r="EM846" s="83">
        <v>1</v>
      </c>
      <c r="EN846" s="83" t="s">
        <v>497</v>
      </c>
      <c r="EO846" s="83"/>
      <c r="EP846" s="83" t="s">
        <v>436</v>
      </c>
      <c r="EQ846" s="136">
        <v>1</v>
      </c>
      <c r="ER846" s="136">
        <v>1</v>
      </c>
      <c r="ES846" s="136">
        <v>1</v>
      </c>
      <c r="ET846" s="136">
        <v>1</v>
      </c>
      <c r="EU846" s="215" t="s">
        <v>269</v>
      </c>
      <c r="EV846" s="136">
        <v>1</v>
      </c>
      <c r="EW846" s="136">
        <v>1</v>
      </c>
      <c r="EX846" s="136">
        <v>1</v>
      </c>
      <c r="EY846" s="136">
        <v>1</v>
      </c>
      <c r="EZ846" s="136">
        <v>1</v>
      </c>
      <c r="FP846" s="215" t="s">
        <v>592</v>
      </c>
      <c r="FQ846" s="136" t="b">
        <v>1</v>
      </c>
      <c r="FR846" s="136" t="b">
        <v>1</v>
      </c>
      <c r="FS846" s="136" t="b">
        <v>1</v>
      </c>
      <c r="FT846" s="136" t="b">
        <v>1</v>
      </c>
      <c r="FX846" s="215" t="s">
        <v>269</v>
      </c>
    </row>
    <row r="847" spans="1:180" ht="60" customHeight="1" x14ac:dyDescent="0.55000000000000004">
      <c r="A847" s="83" t="s">
        <v>130</v>
      </c>
      <c r="B847" s="83" t="s">
        <v>98</v>
      </c>
      <c r="C847" s="136">
        <v>973736</v>
      </c>
      <c r="D847" s="207" t="s">
        <v>629</v>
      </c>
      <c r="E847" s="208" t="s">
        <v>634</v>
      </c>
      <c r="F847" s="83" t="s">
        <v>108</v>
      </c>
      <c r="G847" s="85">
        <v>26341</v>
      </c>
      <c r="H847" s="83" t="s">
        <v>102</v>
      </c>
      <c r="I847" s="85">
        <v>34633</v>
      </c>
      <c r="J847" s="83" t="s">
        <v>228</v>
      </c>
      <c r="K847" s="216">
        <v>867096271908</v>
      </c>
      <c r="L847" s="83" t="s">
        <v>191</v>
      </c>
      <c r="M847" s="85">
        <v>43642</v>
      </c>
      <c r="N847" s="83">
        <v>-3516.6666666666702</v>
      </c>
      <c r="O847" s="83" t="s">
        <v>193</v>
      </c>
      <c r="P847" s="83" t="s">
        <v>181</v>
      </c>
      <c r="Q847" s="208" t="s">
        <v>8416</v>
      </c>
      <c r="R847" s="83" t="s">
        <v>102</v>
      </c>
      <c r="S847" s="83" t="s">
        <v>102</v>
      </c>
      <c r="T847" s="83" t="s">
        <v>131</v>
      </c>
      <c r="U847" s="83" t="s">
        <v>10448</v>
      </c>
      <c r="V847" s="83" t="s">
        <v>104</v>
      </c>
      <c r="W847" s="83" t="s">
        <v>105</v>
      </c>
      <c r="X847" s="86" t="s">
        <v>8416</v>
      </c>
      <c r="Y847" s="87" t="s">
        <v>102</v>
      </c>
      <c r="Z847" s="87" t="s">
        <v>102</v>
      </c>
      <c r="AA847" s="87" t="s">
        <v>131</v>
      </c>
      <c r="AB847" s="87" t="s">
        <v>10448</v>
      </c>
      <c r="AC847" s="87" t="s">
        <v>104</v>
      </c>
      <c r="AD847" s="87" t="s">
        <v>105</v>
      </c>
      <c r="AE847" s="87" t="s">
        <v>106</v>
      </c>
      <c r="AF847" s="86" t="s">
        <v>8416</v>
      </c>
      <c r="AG847" s="87" t="s">
        <v>177</v>
      </c>
      <c r="AH847" s="87" t="s">
        <v>10448</v>
      </c>
      <c r="AI847" s="87" t="s">
        <v>104</v>
      </c>
      <c r="AJ847" s="87" t="s">
        <v>204</v>
      </c>
      <c r="AK847" s="88"/>
      <c r="AL847" s="83" t="s">
        <v>107</v>
      </c>
      <c r="AM847" s="89" t="s">
        <v>454</v>
      </c>
      <c r="AN847" s="90" t="s">
        <v>416</v>
      </c>
      <c r="AO847" s="91" t="s">
        <v>643</v>
      </c>
      <c r="AP847" s="90">
        <v>8.3333333333332007</v>
      </c>
      <c r="AQ847" s="92" t="s">
        <v>102</v>
      </c>
      <c r="AR847" s="93" t="s">
        <v>102</v>
      </c>
      <c r="AS847" s="93" t="s">
        <v>102</v>
      </c>
      <c r="AT847" s="93" t="s">
        <v>102</v>
      </c>
      <c r="AU847" s="210" t="s">
        <v>645</v>
      </c>
      <c r="AV847" s="93" t="s">
        <v>185</v>
      </c>
      <c r="AW847" s="94" t="s">
        <v>102</v>
      </c>
      <c r="AX847" s="93" t="s">
        <v>105</v>
      </c>
      <c r="AY847" s="95" t="s">
        <v>104</v>
      </c>
      <c r="AZ847" s="93" t="s">
        <v>102</v>
      </c>
      <c r="BA847" s="93" t="s">
        <v>102</v>
      </c>
      <c r="BB847" s="93" t="s">
        <v>102</v>
      </c>
      <c r="BC847" s="93" t="s">
        <v>102</v>
      </c>
      <c r="BD847" s="96" t="s">
        <v>102</v>
      </c>
      <c r="BE847" s="90">
        <v>-412.66666666666703</v>
      </c>
      <c r="BF847" s="93" t="s">
        <v>102</v>
      </c>
      <c r="BG847" s="93" t="s">
        <v>102</v>
      </c>
      <c r="BH847" s="93" t="s">
        <v>102</v>
      </c>
      <c r="BI847" s="93" t="s">
        <v>102</v>
      </c>
      <c r="BJ847" s="210" t="s">
        <v>643</v>
      </c>
      <c r="BK847" s="93" t="s">
        <v>196</v>
      </c>
      <c r="BL847" s="97" t="s">
        <v>102</v>
      </c>
      <c r="BM847" s="93" t="s">
        <v>105</v>
      </c>
      <c r="BN847" s="93" t="s">
        <v>596</v>
      </c>
      <c r="BO847" s="93" t="s">
        <v>102</v>
      </c>
      <c r="BP847" s="98" t="s">
        <v>102</v>
      </c>
      <c r="BQ847" s="93" t="s">
        <v>102</v>
      </c>
      <c r="BR847" s="93" t="s">
        <v>102</v>
      </c>
      <c r="BS847" s="93" t="s">
        <v>102</v>
      </c>
      <c r="BT847" s="99" t="s">
        <v>591</v>
      </c>
      <c r="BU847" s="100" t="s">
        <v>12056</v>
      </c>
      <c r="BV847" s="101" t="s">
        <v>471</v>
      </c>
      <c r="BW847" s="136"/>
      <c r="BX847" s="103" t="s">
        <v>565</v>
      </c>
      <c r="BY847" s="104" t="s">
        <v>190</v>
      </c>
      <c r="BZ847" s="136"/>
      <c r="CA847" s="83" t="s">
        <v>599</v>
      </c>
      <c r="CB847" s="106" t="s">
        <v>647</v>
      </c>
      <c r="CC847" s="106" t="s">
        <v>12057</v>
      </c>
      <c r="CD847" s="107"/>
      <c r="CE847" s="108" t="s">
        <v>107</v>
      </c>
      <c r="CF847" s="108" t="s">
        <v>107</v>
      </c>
      <c r="CG847" s="109"/>
      <c r="CH847" s="110" t="s">
        <v>107</v>
      </c>
      <c r="CI847" s="111"/>
      <c r="CJ847" s="112">
        <v>6710</v>
      </c>
      <c r="CK847" s="113">
        <v>86</v>
      </c>
      <c r="CL847" s="114" t="s">
        <v>134</v>
      </c>
      <c r="CM847" s="114" t="s">
        <v>108</v>
      </c>
      <c r="CN847" s="114"/>
      <c r="CO847" s="115" t="s">
        <v>102</v>
      </c>
      <c r="CP847" s="115" t="s">
        <v>102</v>
      </c>
      <c r="CQ847" s="115" t="s">
        <v>102</v>
      </c>
      <c r="CR847" s="115" t="s">
        <v>102</v>
      </c>
      <c r="CS847" s="116"/>
      <c r="CT847" s="117" t="s">
        <v>109</v>
      </c>
      <c r="CU847" s="117" t="s">
        <v>109</v>
      </c>
      <c r="CV847" s="83">
        <v>843</v>
      </c>
      <c r="CW847" s="83" t="s">
        <v>108</v>
      </c>
      <c r="CX847" s="83">
        <v>843</v>
      </c>
      <c r="CY847" s="83" t="s">
        <v>108</v>
      </c>
      <c r="CZ847" s="83">
        <v>7171</v>
      </c>
      <c r="DA847" s="83" t="s">
        <v>419</v>
      </c>
      <c r="DB847" s="83" t="s">
        <v>130</v>
      </c>
      <c r="DC847" s="83" t="s">
        <v>499</v>
      </c>
      <c r="DD847" s="83">
        <v>1892</v>
      </c>
      <c r="DE847" s="83" t="s">
        <v>444</v>
      </c>
      <c r="DF847" s="83" t="s">
        <v>130</v>
      </c>
      <c r="DG847" s="83" t="s">
        <v>499</v>
      </c>
      <c r="DH847" s="83"/>
      <c r="DI847" s="83">
        <v>0</v>
      </c>
      <c r="DJ847" s="83">
        <v>1</v>
      </c>
      <c r="DK847" s="83">
        <v>0</v>
      </c>
      <c r="DL847" s="83">
        <v>0</v>
      </c>
      <c r="DM847" s="83">
        <v>0</v>
      </c>
      <c r="DN847" s="83">
        <v>0</v>
      </c>
      <c r="DO847" s="83">
        <v>0</v>
      </c>
      <c r="DP847" s="83">
        <v>0</v>
      </c>
      <c r="DQ847" s="83">
        <v>0</v>
      </c>
      <c r="DR847" s="83">
        <v>0</v>
      </c>
      <c r="DS847" s="83">
        <v>0</v>
      </c>
      <c r="DT847" s="83">
        <v>3</v>
      </c>
      <c r="DU847" s="83">
        <v>3</v>
      </c>
      <c r="DV847" s="83">
        <v>0</v>
      </c>
      <c r="DW847" s="83">
        <v>0</v>
      </c>
      <c r="DX847" s="83">
        <v>3</v>
      </c>
      <c r="DY847" s="85">
        <v>44489</v>
      </c>
      <c r="DZ847" s="83" t="s">
        <v>4894</v>
      </c>
      <c r="EA847" s="83" t="s">
        <v>102</v>
      </c>
      <c r="EB847" s="83" t="s">
        <v>482</v>
      </c>
      <c r="EC847" s="83">
        <v>843</v>
      </c>
      <c r="ED847" s="83" t="s">
        <v>483</v>
      </c>
      <c r="EE847" s="83">
        <v>1</v>
      </c>
      <c r="EF847" s="83">
        <v>0</v>
      </c>
      <c r="EG847" s="83">
        <v>0</v>
      </c>
      <c r="EH847" s="83" t="s">
        <v>109</v>
      </c>
      <c r="EI847" s="83" t="s">
        <v>108</v>
      </c>
      <c r="EJ847" s="83" t="s">
        <v>583</v>
      </c>
      <c r="EK847" s="83">
        <v>0</v>
      </c>
      <c r="EL847" s="83">
        <v>0</v>
      </c>
      <c r="EM847" s="83">
        <v>1</v>
      </c>
      <c r="EN847" s="83" t="s">
        <v>497</v>
      </c>
      <c r="EO847" s="83"/>
      <c r="EP847" s="83" t="s">
        <v>436</v>
      </c>
      <c r="EQ847" s="136">
        <v>1</v>
      </c>
      <c r="ER847" s="136">
        <v>1</v>
      </c>
      <c r="ES847" s="136">
        <v>1</v>
      </c>
      <c r="ET847" s="136">
        <v>1</v>
      </c>
      <c r="EU847" s="215" t="s">
        <v>269</v>
      </c>
      <c r="EV847" s="136">
        <v>1</v>
      </c>
      <c r="EW847" s="136">
        <v>1</v>
      </c>
      <c r="EX847" s="136">
        <v>1</v>
      </c>
      <c r="EY847" s="136">
        <v>1</v>
      </c>
      <c r="EZ847" s="136">
        <v>1</v>
      </c>
      <c r="FP847" s="215" t="s">
        <v>592</v>
      </c>
      <c r="FQ847" s="136" t="b">
        <v>1</v>
      </c>
      <c r="FR847" s="136" t="b">
        <v>1</v>
      </c>
      <c r="FS847" s="136" t="b">
        <v>1</v>
      </c>
      <c r="FT847" s="136" t="b">
        <v>1</v>
      </c>
      <c r="FX847" s="215" t="s">
        <v>269</v>
      </c>
    </row>
    <row r="848" spans="1:180" ht="60" customHeight="1" x14ac:dyDescent="0.55000000000000004">
      <c r="A848" s="83" t="s">
        <v>130</v>
      </c>
      <c r="B848" s="83" t="s">
        <v>98</v>
      </c>
      <c r="C848" s="136">
        <v>405690</v>
      </c>
      <c r="D848" s="207" t="s">
        <v>627</v>
      </c>
      <c r="E848" s="208" t="s">
        <v>630</v>
      </c>
      <c r="F848" s="83" t="s">
        <v>108</v>
      </c>
      <c r="G848" s="85">
        <v>20621</v>
      </c>
      <c r="H848" s="83" t="s">
        <v>102</v>
      </c>
      <c r="I848" s="85">
        <v>39794</v>
      </c>
      <c r="J848" s="83" t="s">
        <v>228</v>
      </c>
      <c r="K848" s="216">
        <v>912599336852</v>
      </c>
      <c r="L848" s="83" t="s">
        <v>191</v>
      </c>
      <c r="M848" s="85">
        <v>43631</v>
      </c>
      <c r="N848" s="83">
        <v>-3521.6666666666702</v>
      </c>
      <c r="O848" s="83" t="s">
        <v>180</v>
      </c>
      <c r="P848" s="83" t="s">
        <v>181</v>
      </c>
      <c r="Q848" s="208" t="s">
        <v>8420</v>
      </c>
      <c r="R848" s="83" t="s">
        <v>102</v>
      </c>
      <c r="S848" s="83" t="s">
        <v>102</v>
      </c>
      <c r="T848" s="83" t="s">
        <v>199</v>
      </c>
      <c r="U848" s="83" t="s">
        <v>10449</v>
      </c>
      <c r="V848" s="83" t="s">
        <v>104</v>
      </c>
      <c r="W848" s="83" t="s">
        <v>105</v>
      </c>
      <c r="X848" s="86" t="s">
        <v>8420</v>
      </c>
      <c r="Y848" s="87" t="s">
        <v>102</v>
      </c>
      <c r="Z848" s="87" t="s">
        <v>102</v>
      </c>
      <c r="AA848" s="87" t="s">
        <v>199</v>
      </c>
      <c r="AB848" s="87" t="s">
        <v>10449</v>
      </c>
      <c r="AC848" s="87" t="s">
        <v>104</v>
      </c>
      <c r="AD848" s="87" t="s">
        <v>105</v>
      </c>
      <c r="AE848" s="87" t="s">
        <v>106</v>
      </c>
      <c r="AF848" s="86" t="s">
        <v>8420</v>
      </c>
      <c r="AG848" s="87" t="s">
        <v>489</v>
      </c>
      <c r="AH848" s="87" t="s">
        <v>10450</v>
      </c>
      <c r="AI848" s="87" t="s">
        <v>104</v>
      </c>
      <c r="AJ848" s="87" t="s">
        <v>204</v>
      </c>
      <c r="AK848" s="88"/>
      <c r="AL848" s="83" t="s">
        <v>107</v>
      </c>
      <c r="AM848" s="89" t="s">
        <v>454</v>
      </c>
      <c r="AN848" s="90" t="s">
        <v>416</v>
      </c>
      <c r="AO848" s="91" t="s">
        <v>641</v>
      </c>
      <c r="AP848" s="90">
        <v>8.3333333333332007</v>
      </c>
      <c r="AQ848" s="92" t="s">
        <v>211</v>
      </c>
      <c r="AR848" s="93" t="s">
        <v>102</v>
      </c>
      <c r="AS848" s="93" t="s">
        <v>102</v>
      </c>
      <c r="AT848" s="93" t="s">
        <v>102</v>
      </c>
      <c r="AU848" s="210" t="s">
        <v>641</v>
      </c>
      <c r="AV848" s="93" t="s">
        <v>192</v>
      </c>
      <c r="AW848" s="94" t="s">
        <v>102</v>
      </c>
      <c r="AX848" s="93" t="s">
        <v>105</v>
      </c>
      <c r="AY848" s="95" t="s">
        <v>188</v>
      </c>
      <c r="AZ848" s="93" t="s">
        <v>102</v>
      </c>
      <c r="BA848" s="93" t="s">
        <v>10451</v>
      </c>
      <c r="BB848" s="93" t="s">
        <v>102</v>
      </c>
      <c r="BC848" s="93" t="s">
        <v>102</v>
      </c>
      <c r="BD848" s="96" t="s">
        <v>102</v>
      </c>
      <c r="BE848" s="90">
        <v>-413.16666666666703</v>
      </c>
      <c r="BF848" s="93" t="s">
        <v>211</v>
      </c>
      <c r="BG848" s="93" t="s">
        <v>102</v>
      </c>
      <c r="BH848" s="93" t="s">
        <v>102</v>
      </c>
      <c r="BI848" s="93" t="s">
        <v>102</v>
      </c>
      <c r="BJ848" s="210" t="s">
        <v>646</v>
      </c>
      <c r="BK848" s="93" t="s">
        <v>182</v>
      </c>
      <c r="BL848" s="97" t="s">
        <v>102</v>
      </c>
      <c r="BM848" s="93" t="s">
        <v>105</v>
      </c>
      <c r="BN848" s="93" t="s">
        <v>104</v>
      </c>
      <c r="BO848" s="93" t="s">
        <v>102</v>
      </c>
      <c r="BP848" s="98">
        <v>20180488</v>
      </c>
      <c r="BQ848" s="93" t="s">
        <v>102</v>
      </c>
      <c r="BR848" s="93" t="s">
        <v>102</v>
      </c>
      <c r="BS848" s="93" t="s">
        <v>102</v>
      </c>
      <c r="BT848" s="99" t="s">
        <v>591</v>
      </c>
      <c r="BU848" s="100" t="s">
        <v>12058</v>
      </c>
      <c r="BV848" s="101" t="s">
        <v>471</v>
      </c>
      <c r="BW848" s="136"/>
      <c r="BX848" s="103" t="s">
        <v>565</v>
      </c>
      <c r="BY848" s="104" t="s">
        <v>190</v>
      </c>
      <c r="BZ848" s="136"/>
      <c r="CA848" s="83" t="s">
        <v>599</v>
      </c>
      <c r="CB848" s="106" t="s">
        <v>647</v>
      </c>
      <c r="CC848" s="106" t="s">
        <v>12059</v>
      </c>
      <c r="CD848" s="107"/>
      <c r="CE848" s="108" t="s">
        <v>107</v>
      </c>
      <c r="CF848" s="108" t="s">
        <v>107</v>
      </c>
      <c r="CG848" s="109"/>
      <c r="CH848" s="110" t="s">
        <v>107</v>
      </c>
      <c r="CI848" s="111"/>
      <c r="CJ848" s="112">
        <v>6710</v>
      </c>
      <c r="CK848" s="113">
        <v>86</v>
      </c>
      <c r="CL848" s="114" t="s">
        <v>134</v>
      </c>
      <c r="CM848" s="114" t="s">
        <v>108</v>
      </c>
      <c r="CN848" s="114"/>
      <c r="CO848" s="115" t="s">
        <v>102</v>
      </c>
      <c r="CP848" s="115" t="s">
        <v>102</v>
      </c>
      <c r="CQ848" s="115" t="s">
        <v>102</v>
      </c>
      <c r="CR848" s="115" t="s">
        <v>102</v>
      </c>
      <c r="CS848" s="116"/>
      <c r="CT848" s="117" t="s">
        <v>109</v>
      </c>
      <c r="CU848" s="117" t="s">
        <v>109</v>
      </c>
      <c r="CV848" s="83">
        <v>844</v>
      </c>
      <c r="CW848" s="83" t="s">
        <v>108</v>
      </c>
      <c r="CX848" s="83">
        <v>844</v>
      </c>
      <c r="CY848" s="83" t="s">
        <v>108</v>
      </c>
      <c r="CZ848" s="83">
        <v>7172</v>
      </c>
      <c r="DA848" s="83" t="s">
        <v>419</v>
      </c>
      <c r="DB848" s="83" t="s">
        <v>130</v>
      </c>
      <c r="DC848" s="83" t="s">
        <v>499</v>
      </c>
      <c r="DD848" s="83">
        <v>1893</v>
      </c>
      <c r="DE848" s="83" t="s">
        <v>444</v>
      </c>
      <c r="DF848" s="83" t="s">
        <v>130</v>
      </c>
      <c r="DG848" s="83" t="s">
        <v>499</v>
      </c>
      <c r="DH848" s="83"/>
      <c r="DI848" s="83">
        <v>0</v>
      </c>
      <c r="DJ848" s="83">
        <v>1</v>
      </c>
      <c r="DK848" s="83">
        <v>0</v>
      </c>
      <c r="DL848" s="83">
        <v>0</v>
      </c>
      <c r="DM848" s="83">
        <v>0</v>
      </c>
      <c r="DN848" s="83">
        <v>0</v>
      </c>
      <c r="DO848" s="83">
        <v>0</v>
      </c>
      <c r="DP848" s="83">
        <v>0</v>
      </c>
      <c r="DQ848" s="83">
        <v>0</v>
      </c>
      <c r="DR848" s="83">
        <v>0</v>
      </c>
      <c r="DS848" s="83">
        <v>0</v>
      </c>
      <c r="DT848" s="83">
        <v>3</v>
      </c>
      <c r="DU848" s="83">
        <v>3</v>
      </c>
      <c r="DV848" s="83">
        <v>0</v>
      </c>
      <c r="DW848" s="83">
        <v>0</v>
      </c>
      <c r="DX848" s="83">
        <v>3</v>
      </c>
      <c r="DY848" s="85">
        <v>44490</v>
      </c>
      <c r="DZ848" s="83" t="s">
        <v>4895</v>
      </c>
      <c r="EA848" s="83" t="s">
        <v>102</v>
      </c>
      <c r="EB848" s="83" t="s">
        <v>482</v>
      </c>
      <c r="EC848" s="83">
        <v>844</v>
      </c>
      <c r="ED848" s="83" t="s">
        <v>483</v>
      </c>
      <c r="EE848" s="83">
        <v>1</v>
      </c>
      <c r="EF848" s="83">
        <v>0</v>
      </c>
      <c r="EG848" s="83">
        <v>0</v>
      </c>
      <c r="EH848" s="83" t="s">
        <v>109</v>
      </c>
      <c r="EI848" s="83" t="s">
        <v>108</v>
      </c>
      <c r="EJ848" s="83" t="s">
        <v>583</v>
      </c>
      <c r="EK848" s="83">
        <v>0</v>
      </c>
      <c r="EL848" s="83">
        <v>0</v>
      </c>
      <c r="EM848" s="83">
        <v>1</v>
      </c>
      <c r="EN848" s="83" t="s">
        <v>497</v>
      </c>
      <c r="EO848" s="83"/>
      <c r="EP848" s="83" t="s">
        <v>436</v>
      </c>
      <c r="EQ848" s="136">
        <v>1</v>
      </c>
      <c r="ER848" s="136">
        <v>1</v>
      </c>
      <c r="ES848" s="136">
        <v>1</v>
      </c>
      <c r="ET848" s="136">
        <v>1</v>
      </c>
      <c r="EU848" s="215" t="s">
        <v>269</v>
      </c>
      <c r="EV848" s="136">
        <v>1</v>
      </c>
      <c r="EW848" s="136">
        <v>1</v>
      </c>
      <c r="EX848" s="136">
        <v>1</v>
      </c>
      <c r="EY848" s="136">
        <v>1</v>
      </c>
      <c r="EZ848" s="136">
        <v>1</v>
      </c>
      <c r="FP848" s="215" t="s">
        <v>592</v>
      </c>
      <c r="FQ848" s="136" t="b">
        <v>1</v>
      </c>
      <c r="FR848" s="136" t="b">
        <v>1</v>
      </c>
      <c r="FS848" s="136" t="b">
        <v>1</v>
      </c>
      <c r="FT848" s="136" t="b">
        <v>1</v>
      </c>
      <c r="FX848" s="215" t="s">
        <v>269</v>
      </c>
    </row>
    <row r="849" spans="1:180" ht="60" customHeight="1" x14ac:dyDescent="0.55000000000000004">
      <c r="A849" s="83" t="s">
        <v>130</v>
      </c>
      <c r="B849" s="83" t="s">
        <v>98</v>
      </c>
      <c r="C849" s="136">
        <v>981901</v>
      </c>
      <c r="D849" s="207" t="s">
        <v>628</v>
      </c>
      <c r="E849" s="208" t="s">
        <v>633</v>
      </c>
      <c r="F849" s="83" t="s">
        <v>108</v>
      </c>
      <c r="G849" s="85">
        <v>22744</v>
      </c>
      <c r="H849" s="83" t="s">
        <v>102</v>
      </c>
      <c r="I849" s="85">
        <v>39772</v>
      </c>
      <c r="J849" s="83" t="s">
        <v>228</v>
      </c>
      <c r="K849" s="216">
        <v>163096025650</v>
      </c>
      <c r="L849" s="83" t="s">
        <v>191</v>
      </c>
      <c r="M849" s="85">
        <v>43619</v>
      </c>
      <c r="N849" s="83">
        <v>-3526.6666666666702</v>
      </c>
      <c r="O849" s="83" t="s">
        <v>193</v>
      </c>
      <c r="P849" s="83" t="s">
        <v>181</v>
      </c>
      <c r="Q849" s="208" t="s">
        <v>8424</v>
      </c>
      <c r="R849" s="83" t="s">
        <v>102</v>
      </c>
      <c r="S849" s="83" t="s">
        <v>102</v>
      </c>
      <c r="T849" s="83" t="s">
        <v>133</v>
      </c>
      <c r="U849" s="83" t="s">
        <v>10452</v>
      </c>
      <c r="V849" s="83" t="s">
        <v>111</v>
      </c>
      <c r="W849" s="83" t="s">
        <v>105</v>
      </c>
      <c r="X849" s="86" t="s">
        <v>8424</v>
      </c>
      <c r="Y849" s="87" t="s">
        <v>102</v>
      </c>
      <c r="Z849" s="87" t="s">
        <v>102</v>
      </c>
      <c r="AA849" s="87" t="s">
        <v>133</v>
      </c>
      <c r="AB849" s="87" t="s">
        <v>10452</v>
      </c>
      <c r="AC849" s="87" t="s">
        <v>111</v>
      </c>
      <c r="AD849" s="87" t="s">
        <v>105</v>
      </c>
      <c r="AE849" s="87" t="s">
        <v>106</v>
      </c>
      <c r="AF849" s="86" t="s">
        <v>8424</v>
      </c>
      <c r="AG849" s="87" t="s">
        <v>486</v>
      </c>
      <c r="AH849" s="87" t="s">
        <v>10452</v>
      </c>
      <c r="AI849" s="87" t="s">
        <v>111</v>
      </c>
      <c r="AJ849" s="87" t="s">
        <v>204</v>
      </c>
      <c r="AK849" s="88"/>
      <c r="AL849" s="83" t="s">
        <v>107</v>
      </c>
      <c r="AM849" s="89" t="s">
        <v>454</v>
      </c>
      <c r="AN849" s="90" t="s">
        <v>416</v>
      </c>
      <c r="AO849" s="91" t="s">
        <v>642</v>
      </c>
      <c r="AP849" s="90">
        <v>8.3333333333332007</v>
      </c>
      <c r="AQ849" s="92" t="s">
        <v>102</v>
      </c>
      <c r="AR849" s="93" t="s">
        <v>102</v>
      </c>
      <c r="AS849" s="93" t="s">
        <v>102</v>
      </c>
      <c r="AT849" s="93" t="s">
        <v>102</v>
      </c>
      <c r="AU849" s="210" t="s">
        <v>644</v>
      </c>
      <c r="AV849" s="93" t="s">
        <v>185</v>
      </c>
      <c r="AW849" s="94" t="s">
        <v>102</v>
      </c>
      <c r="AX849" s="93" t="s">
        <v>183</v>
      </c>
      <c r="AY849" s="95" t="s">
        <v>111</v>
      </c>
      <c r="AZ849" s="93" t="s">
        <v>102</v>
      </c>
      <c r="BA849" s="93" t="s">
        <v>102</v>
      </c>
      <c r="BB849" s="93" t="s">
        <v>102</v>
      </c>
      <c r="BC849" s="93" t="s">
        <v>102</v>
      </c>
      <c r="BD849" s="96" t="s">
        <v>102</v>
      </c>
      <c r="BE849" s="90">
        <v>-413.66666666666703</v>
      </c>
      <c r="BF849" s="93" t="s">
        <v>102</v>
      </c>
      <c r="BG849" s="93" t="s">
        <v>102</v>
      </c>
      <c r="BH849" s="93" t="s">
        <v>102</v>
      </c>
      <c r="BI849" s="93" t="s">
        <v>102</v>
      </c>
      <c r="BJ849" s="210" t="s">
        <v>642</v>
      </c>
      <c r="BK849" s="93" t="s">
        <v>192</v>
      </c>
      <c r="BL849" s="97" t="s">
        <v>102</v>
      </c>
      <c r="BM849" s="93" t="s">
        <v>183</v>
      </c>
      <c r="BN849" s="93" t="s">
        <v>106</v>
      </c>
      <c r="BO849" s="93" t="s">
        <v>102</v>
      </c>
      <c r="BP849" s="98" t="s">
        <v>102</v>
      </c>
      <c r="BQ849" s="93" t="s">
        <v>102</v>
      </c>
      <c r="BR849" s="93" t="s">
        <v>102</v>
      </c>
      <c r="BS849" s="93" t="s">
        <v>102</v>
      </c>
      <c r="BT849" s="99" t="s">
        <v>591</v>
      </c>
      <c r="BU849" s="100" t="s">
        <v>12060</v>
      </c>
      <c r="BV849" s="101" t="s">
        <v>471</v>
      </c>
      <c r="BW849" s="136"/>
      <c r="BX849" s="103" t="s">
        <v>565</v>
      </c>
      <c r="BY849" s="104" t="s">
        <v>190</v>
      </c>
      <c r="BZ849" s="136"/>
      <c r="CA849" s="83" t="s">
        <v>599</v>
      </c>
      <c r="CB849" s="106" t="s">
        <v>647</v>
      </c>
      <c r="CC849" s="106" t="s">
        <v>12061</v>
      </c>
      <c r="CD849" s="107"/>
      <c r="CE849" s="108" t="s">
        <v>107</v>
      </c>
      <c r="CF849" s="108" t="s">
        <v>107</v>
      </c>
      <c r="CG849" s="109"/>
      <c r="CH849" s="110" t="s">
        <v>107</v>
      </c>
      <c r="CI849" s="111"/>
      <c r="CJ849" s="112">
        <v>6710</v>
      </c>
      <c r="CK849" s="113">
        <v>86</v>
      </c>
      <c r="CL849" s="114" t="s">
        <v>134</v>
      </c>
      <c r="CM849" s="114" t="s">
        <v>108</v>
      </c>
      <c r="CN849" s="114"/>
      <c r="CO849" s="115" t="s">
        <v>102</v>
      </c>
      <c r="CP849" s="115" t="s">
        <v>102</v>
      </c>
      <c r="CQ849" s="115" t="s">
        <v>102</v>
      </c>
      <c r="CR849" s="115" t="s">
        <v>102</v>
      </c>
      <c r="CS849" s="116"/>
      <c r="CT849" s="117" t="s">
        <v>109</v>
      </c>
      <c r="CU849" s="117" t="s">
        <v>109</v>
      </c>
      <c r="CV849" s="83">
        <v>845</v>
      </c>
      <c r="CW849" s="83" t="s">
        <v>108</v>
      </c>
      <c r="CX849" s="83">
        <v>845</v>
      </c>
      <c r="CY849" s="83" t="s">
        <v>108</v>
      </c>
      <c r="CZ849" s="83">
        <v>7173</v>
      </c>
      <c r="DA849" s="83" t="s">
        <v>419</v>
      </c>
      <c r="DB849" s="83" t="s">
        <v>130</v>
      </c>
      <c r="DC849" s="83" t="s">
        <v>499</v>
      </c>
      <c r="DD849" s="83">
        <v>1894</v>
      </c>
      <c r="DE849" s="83" t="s">
        <v>444</v>
      </c>
      <c r="DF849" s="83" t="s">
        <v>130</v>
      </c>
      <c r="DG849" s="83" t="s">
        <v>499</v>
      </c>
      <c r="DH849" s="83"/>
      <c r="DI849" s="83">
        <v>0</v>
      </c>
      <c r="DJ849" s="83">
        <v>1</v>
      </c>
      <c r="DK849" s="83">
        <v>0</v>
      </c>
      <c r="DL849" s="83">
        <v>0</v>
      </c>
      <c r="DM849" s="83">
        <v>0</v>
      </c>
      <c r="DN849" s="83">
        <v>0</v>
      </c>
      <c r="DO849" s="83">
        <v>0</v>
      </c>
      <c r="DP849" s="83">
        <v>0</v>
      </c>
      <c r="DQ849" s="83">
        <v>0</v>
      </c>
      <c r="DR849" s="83">
        <v>0</v>
      </c>
      <c r="DS849" s="83">
        <v>0</v>
      </c>
      <c r="DT849" s="83">
        <v>3</v>
      </c>
      <c r="DU849" s="83">
        <v>3</v>
      </c>
      <c r="DV849" s="83">
        <v>0</v>
      </c>
      <c r="DW849" s="83">
        <v>0</v>
      </c>
      <c r="DX849" s="83">
        <v>3</v>
      </c>
      <c r="DY849" s="85">
        <v>44491</v>
      </c>
      <c r="DZ849" s="83" t="s">
        <v>4896</v>
      </c>
      <c r="EA849" s="83" t="s">
        <v>102</v>
      </c>
      <c r="EB849" s="83" t="s">
        <v>482</v>
      </c>
      <c r="EC849" s="83">
        <v>845</v>
      </c>
      <c r="ED849" s="83" t="s">
        <v>483</v>
      </c>
      <c r="EE849" s="83">
        <v>1</v>
      </c>
      <c r="EF849" s="83">
        <v>0</v>
      </c>
      <c r="EG849" s="83">
        <v>0</v>
      </c>
      <c r="EH849" s="83" t="s">
        <v>109</v>
      </c>
      <c r="EI849" s="83" t="s">
        <v>108</v>
      </c>
      <c r="EJ849" s="83" t="s">
        <v>583</v>
      </c>
      <c r="EK849" s="83">
        <v>0</v>
      </c>
      <c r="EL849" s="83">
        <v>0</v>
      </c>
      <c r="EM849" s="83">
        <v>1</v>
      </c>
      <c r="EN849" s="83" t="s">
        <v>497</v>
      </c>
      <c r="EO849" s="83"/>
      <c r="EP849" s="83" t="s">
        <v>436</v>
      </c>
      <c r="EQ849" s="136">
        <v>1</v>
      </c>
      <c r="ER849" s="136">
        <v>1</v>
      </c>
      <c r="ES849" s="136">
        <v>1</v>
      </c>
      <c r="ET849" s="136">
        <v>1</v>
      </c>
      <c r="EU849" s="215" t="s">
        <v>269</v>
      </c>
      <c r="EV849" s="136">
        <v>1</v>
      </c>
      <c r="EW849" s="136">
        <v>1</v>
      </c>
      <c r="EX849" s="136">
        <v>1</v>
      </c>
      <c r="EY849" s="136">
        <v>1</v>
      </c>
      <c r="EZ849" s="136">
        <v>1</v>
      </c>
      <c r="FP849" s="215" t="s">
        <v>592</v>
      </c>
      <c r="FQ849" s="136" t="b">
        <v>1</v>
      </c>
      <c r="FR849" s="136" t="b">
        <v>1</v>
      </c>
      <c r="FS849" s="136" t="b">
        <v>1</v>
      </c>
      <c r="FT849" s="136" t="b">
        <v>1</v>
      </c>
      <c r="FX849" s="215" t="s">
        <v>269</v>
      </c>
    </row>
    <row r="850" spans="1:180" ht="60" customHeight="1" x14ac:dyDescent="0.55000000000000004">
      <c r="A850" s="83" t="s">
        <v>130</v>
      </c>
      <c r="B850" s="83" t="s">
        <v>98</v>
      </c>
      <c r="C850" s="136">
        <v>821372</v>
      </c>
      <c r="D850" s="207" t="s">
        <v>629</v>
      </c>
      <c r="E850" s="208" t="s">
        <v>634</v>
      </c>
      <c r="F850" s="83" t="s">
        <v>108</v>
      </c>
      <c r="G850" s="85">
        <v>26341</v>
      </c>
      <c r="H850" s="83" t="s">
        <v>102</v>
      </c>
      <c r="I850" s="85">
        <v>34633</v>
      </c>
      <c r="J850" s="83" t="s">
        <v>228</v>
      </c>
      <c r="K850" s="216">
        <v>227559627209</v>
      </c>
      <c r="L850" s="83" t="s">
        <v>191</v>
      </c>
      <c r="M850" s="85">
        <v>43642</v>
      </c>
      <c r="N850" s="83">
        <v>-3531.6666666666702</v>
      </c>
      <c r="O850" s="83" t="s">
        <v>193</v>
      </c>
      <c r="P850" s="83" t="s">
        <v>181</v>
      </c>
      <c r="Q850" s="208" t="s">
        <v>8428</v>
      </c>
      <c r="R850" s="83" t="s">
        <v>102</v>
      </c>
      <c r="S850" s="83" t="s">
        <v>102</v>
      </c>
      <c r="T850" s="83" t="s">
        <v>131</v>
      </c>
      <c r="U850" s="83" t="s">
        <v>10453</v>
      </c>
      <c r="V850" s="83" t="s">
        <v>104</v>
      </c>
      <c r="W850" s="83" t="s">
        <v>105</v>
      </c>
      <c r="X850" s="86" t="s">
        <v>8428</v>
      </c>
      <c r="Y850" s="87" t="s">
        <v>102</v>
      </c>
      <c r="Z850" s="87" t="s">
        <v>102</v>
      </c>
      <c r="AA850" s="87" t="s">
        <v>131</v>
      </c>
      <c r="AB850" s="87" t="s">
        <v>10453</v>
      </c>
      <c r="AC850" s="87" t="s">
        <v>104</v>
      </c>
      <c r="AD850" s="87" t="s">
        <v>105</v>
      </c>
      <c r="AE850" s="87" t="s">
        <v>106</v>
      </c>
      <c r="AF850" s="86" t="s">
        <v>8428</v>
      </c>
      <c r="AG850" s="87" t="s">
        <v>177</v>
      </c>
      <c r="AH850" s="87" t="s">
        <v>10453</v>
      </c>
      <c r="AI850" s="87" t="s">
        <v>104</v>
      </c>
      <c r="AJ850" s="87" t="s">
        <v>204</v>
      </c>
      <c r="AK850" s="88"/>
      <c r="AL850" s="83" t="s">
        <v>107</v>
      </c>
      <c r="AM850" s="89" t="s">
        <v>454</v>
      </c>
      <c r="AN850" s="90" t="s">
        <v>416</v>
      </c>
      <c r="AO850" s="91" t="s">
        <v>643</v>
      </c>
      <c r="AP850" s="90">
        <v>8.3333333333332007</v>
      </c>
      <c r="AQ850" s="92" t="s">
        <v>102</v>
      </c>
      <c r="AR850" s="93" t="s">
        <v>102</v>
      </c>
      <c r="AS850" s="93" t="s">
        <v>102</v>
      </c>
      <c r="AT850" s="93" t="s">
        <v>102</v>
      </c>
      <c r="AU850" s="210" t="s">
        <v>645</v>
      </c>
      <c r="AV850" s="93" t="s">
        <v>185</v>
      </c>
      <c r="AW850" s="94" t="s">
        <v>102</v>
      </c>
      <c r="AX850" s="93" t="s">
        <v>105</v>
      </c>
      <c r="AY850" s="95" t="s">
        <v>104</v>
      </c>
      <c r="AZ850" s="93" t="s">
        <v>102</v>
      </c>
      <c r="BA850" s="93" t="s">
        <v>102</v>
      </c>
      <c r="BB850" s="93" t="s">
        <v>102</v>
      </c>
      <c r="BC850" s="93" t="s">
        <v>102</v>
      </c>
      <c r="BD850" s="96" t="s">
        <v>102</v>
      </c>
      <c r="BE850" s="90">
        <v>-414.16666666666703</v>
      </c>
      <c r="BF850" s="93" t="s">
        <v>102</v>
      </c>
      <c r="BG850" s="93" t="s">
        <v>102</v>
      </c>
      <c r="BH850" s="93" t="s">
        <v>102</v>
      </c>
      <c r="BI850" s="93" t="s">
        <v>102</v>
      </c>
      <c r="BJ850" s="210" t="s">
        <v>643</v>
      </c>
      <c r="BK850" s="93" t="s">
        <v>196</v>
      </c>
      <c r="BL850" s="97" t="s">
        <v>102</v>
      </c>
      <c r="BM850" s="93" t="s">
        <v>105</v>
      </c>
      <c r="BN850" s="93" t="s">
        <v>596</v>
      </c>
      <c r="BO850" s="93" t="s">
        <v>102</v>
      </c>
      <c r="BP850" s="98" t="s">
        <v>102</v>
      </c>
      <c r="BQ850" s="93" t="s">
        <v>102</v>
      </c>
      <c r="BR850" s="93" t="s">
        <v>102</v>
      </c>
      <c r="BS850" s="93" t="s">
        <v>102</v>
      </c>
      <c r="BT850" s="99" t="s">
        <v>591</v>
      </c>
      <c r="BU850" s="100" t="s">
        <v>12062</v>
      </c>
      <c r="BV850" s="101" t="s">
        <v>471</v>
      </c>
      <c r="BW850" s="136"/>
      <c r="BX850" s="103" t="s">
        <v>565</v>
      </c>
      <c r="BY850" s="104" t="s">
        <v>190</v>
      </c>
      <c r="BZ850" s="136"/>
      <c r="CA850" s="83" t="s">
        <v>599</v>
      </c>
      <c r="CB850" s="106" t="s">
        <v>647</v>
      </c>
      <c r="CC850" s="106" t="s">
        <v>12063</v>
      </c>
      <c r="CD850" s="107"/>
      <c r="CE850" s="108" t="s">
        <v>107</v>
      </c>
      <c r="CF850" s="108" t="s">
        <v>107</v>
      </c>
      <c r="CG850" s="109"/>
      <c r="CH850" s="110" t="s">
        <v>107</v>
      </c>
      <c r="CI850" s="111"/>
      <c r="CJ850" s="112">
        <v>6710</v>
      </c>
      <c r="CK850" s="113">
        <v>86</v>
      </c>
      <c r="CL850" s="114" t="s">
        <v>134</v>
      </c>
      <c r="CM850" s="114" t="s">
        <v>108</v>
      </c>
      <c r="CN850" s="114"/>
      <c r="CO850" s="115" t="s">
        <v>102</v>
      </c>
      <c r="CP850" s="115" t="s">
        <v>102</v>
      </c>
      <c r="CQ850" s="115" t="s">
        <v>102</v>
      </c>
      <c r="CR850" s="115" t="s">
        <v>102</v>
      </c>
      <c r="CS850" s="116"/>
      <c r="CT850" s="117" t="s">
        <v>109</v>
      </c>
      <c r="CU850" s="117" t="s">
        <v>109</v>
      </c>
      <c r="CV850" s="83">
        <v>846</v>
      </c>
      <c r="CW850" s="83" t="s">
        <v>108</v>
      </c>
      <c r="CX850" s="83">
        <v>846</v>
      </c>
      <c r="CY850" s="83" t="s">
        <v>108</v>
      </c>
      <c r="CZ850" s="83">
        <v>7174</v>
      </c>
      <c r="DA850" s="83" t="s">
        <v>419</v>
      </c>
      <c r="DB850" s="83" t="s">
        <v>130</v>
      </c>
      <c r="DC850" s="83" t="s">
        <v>499</v>
      </c>
      <c r="DD850" s="83">
        <v>1895</v>
      </c>
      <c r="DE850" s="83" t="s">
        <v>444</v>
      </c>
      <c r="DF850" s="83" t="s">
        <v>130</v>
      </c>
      <c r="DG850" s="83" t="s">
        <v>499</v>
      </c>
      <c r="DH850" s="83"/>
      <c r="DI850" s="83">
        <v>0</v>
      </c>
      <c r="DJ850" s="83">
        <v>1</v>
      </c>
      <c r="DK850" s="83">
        <v>0</v>
      </c>
      <c r="DL850" s="83">
        <v>0</v>
      </c>
      <c r="DM850" s="83">
        <v>0</v>
      </c>
      <c r="DN850" s="83">
        <v>0</v>
      </c>
      <c r="DO850" s="83">
        <v>0</v>
      </c>
      <c r="DP850" s="83">
        <v>0</v>
      </c>
      <c r="DQ850" s="83">
        <v>0</v>
      </c>
      <c r="DR850" s="83">
        <v>0</v>
      </c>
      <c r="DS850" s="83">
        <v>0</v>
      </c>
      <c r="DT850" s="83">
        <v>3</v>
      </c>
      <c r="DU850" s="83">
        <v>3</v>
      </c>
      <c r="DV850" s="83">
        <v>0</v>
      </c>
      <c r="DW850" s="83">
        <v>0</v>
      </c>
      <c r="DX850" s="83">
        <v>3</v>
      </c>
      <c r="DY850" s="85">
        <v>44492</v>
      </c>
      <c r="DZ850" s="83" t="s">
        <v>4897</v>
      </c>
      <c r="EA850" s="83" t="s">
        <v>102</v>
      </c>
      <c r="EB850" s="83" t="s">
        <v>482</v>
      </c>
      <c r="EC850" s="83">
        <v>846</v>
      </c>
      <c r="ED850" s="83" t="s">
        <v>483</v>
      </c>
      <c r="EE850" s="83">
        <v>1</v>
      </c>
      <c r="EF850" s="83">
        <v>0</v>
      </c>
      <c r="EG850" s="83">
        <v>0</v>
      </c>
      <c r="EH850" s="83" t="s">
        <v>109</v>
      </c>
      <c r="EI850" s="83" t="s">
        <v>108</v>
      </c>
      <c r="EJ850" s="83" t="s">
        <v>583</v>
      </c>
      <c r="EK850" s="83">
        <v>0</v>
      </c>
      <c r="EL850" s="83">
        <v>0</v>
      </c>
      <c r="EM850" s="83">
        <v>1</v>
      </c>
      <c r="EN850" s="83" t="s">
        <v>497</v>
      </c>
      <c r="EO850" s="83"/>
      <c r="EP850" s="83" t="s">
        <v>436</v>
      </c>
      <c r="EQ850" s="136">
        <v>1</v>
      </c>
      <c r="ER850" s="136">
        <v>1</v>
      </c>
      <c r="ES850" s="136">
        <v>1</v>
      </c>
      <c r="ET850" s="136">
        <v>1</v>
      </c>
      <c r="EU850" s="215" t="s">
        <v>269</v>
      </c>
      <c r="EV850" s="136">
        <v>1</v>
      </c>
      <c r="EW850" s="136">
        <v>1</v>
      </c>
      <c r="EX850" s="136">
        <v>1</v>
      </c>
      <c r="EY850" s="136">
        <v>1</v>
      </c>
      <c r="EZ850" s="136">
        <v>1</v>
      </c>
      <c r="FP850" s="215" t="s">
        <v>592</v>
      </c>
      <c r="FQ850" s="136" t="b">
        <v>1</v>
      </c>
      <c r="FR850" s="136" t="b">
        <v>1</v>
      </c>
      <c r="FS850" s="136" t="b">
        <v>1</v>
      </c>
      <c r="FT850" s="136" t="b">
        <v>1</v>
      </c>
      <c r="FX850" s="215" t="s">
        <v>269</v>
      </c>
    </row>
    <row r="851" spans="1:180" ht="60" customHeight="1" x14ac:dyDescent="0.55000000000000004">
      <c r="A851" s="83" t="s">
        <v>130</v>
      </c>
      <c r="B851" s="83" t="s">
        <v>98</v>
      </c>
      <c r="C851" s="136">
        <v>365766</v>
      </c>
      <c r="D851" s="207" t="s">
        <v>627</v>
      </c>
      <c r="E851" s="208" t="s">
        <v>630</v>
      </c>
      <c r="F851" s="83" t="s">
        <v>108</v>
      </c>
      <c r="G851" s="85">
        <v>20621</v>
      </c>
      <c r="H851" s="83" t="s">
        <v>102</v>
      </c>
      <c r="I851" s="85">
        <v>39794</v>
      </c>
      <c r="J851" s="83" t="s">
        <v>228</v>
      </c>
      <c r="K851" s="216">
        <v>168165464193</v>
      </c>
      <c r="L851" s="83" t="s">
        <v>191</v>
      </c>
      <c r="M851" s="85">
        <v>43631</v>
      </c>
      <c r="N851" s="83">
        <v>-3536.6666666666702</v>
      </c>
      <c r="O851" s="83" t="s">
        <v>180</v>
      </c>
      <c r="P851" s="83" t="s">
        <v>181</v>
      </c>
      <c r="Q851" s="208" t="s">
        <v>8432</v>
      </c>
      <c r="R851" s="83" t="s">
        <v>102</v>
      </c>
      <c r="S851" s="83" t="s">
        <v>102</v>
      </c>
      <c r="T851" s="83" t="s">
        <v>199</v>
      </c>
      <c r="U851" s="83" t="s">
        <v>10454</v>
      </c>
      <c r="V851" s="83" t="s">
        <v>104</v>
      </c>
      <c r="W851" s="83" t="s">
        <v>105</v>
      </c>
      <c r="X851" s="86" t="s">
        <v>8432</v>
      </c>
      <c r="Y851" s="87" t="s">
        <v>102</v>
      </c>
      <c r="Z851" s="87" t="s">
        <v>102</v>
      </c>
      <c r="AA851" s="87" t="s">
        <v>199</v>
      </c>
      <c r="AB851" s="87" t="s">
        <v>10454</v>
      </c>
      <c r="AC851" s="87" t="s">
        <v>104</v>
      </c>
      <c r="AD851" s="87" t="s">
        <v>105</v>
      </c>
      <c r="AE851" s="87" t="s">
        <v>106</v>
      </c>
      <c r="AF851" s="86" t="s">
        <v>8432</v>
      </c>
      <c r="AG851" s="87" t="s">
        <v>489</v>
      </c>
      <c r="AH851" s="87" t="s">
        <v>10455</v>
      </c>
      <c r="AI851" s="87" t="s">
        <v>104</v>
      </c>
      <c r="AJ851" s="87" t="s">
        <v>204</v>
      </c>
      <c r="AK851" s="88"/>
      <c r="AL851" s="83" t="s">
        <v>107</v>
      </c>
      <c r="AM851" s="89" t="s">
        <v>454</v>
      </c>
      <c r="AN851" s="90" t="s">
        <v>416</v>
      </c>
      <c r="AO851" s="91" t="s">
        <v>641</v>
      </c>
      <c r="AP851" s="90">
        <v>8.3333333333332007</v>
      </c>
      <c r="AQ851" s="92" t="s">
        <v>211</v>
      </c>
      <c r="AR851" s="93" t="s">
        <v>102</v>
      </c>
      <c r="AS851" s="93" t="s">
        <v>102</v>
      </c>
      <c r="AT851" s="93" t="s">
        <v>102</v>
      </c>
      <c r="AU851" s="210" t="s">
        <v>641</v>
      </c>
      <c r="AV851" s="93" t="s">
        <v>192</v>
      </c>
      <c r="AW851" s="94" t="s">
        <v>102</v>
      </c>
      <c r="AX851" s="93" t="s">
        <v>105</v>
      </c>
      <c r="AY851" s="95" t="s">
        <v>188</v>
      </c>
      <c r="AZ851" s="93" t="s">
        <v>102</v>
      </c>
      <c r="BA851" s="93" t="s">
        <v>10456</v>
      </c>
      <c r="BB851" s="93" t="s">
        <v>102</v>
      </c>
      <c r="BC851" s="93" t="s">
        <v>102</v>
      </c>
      <c r="BD851" s="96" t="s">
        <v>102</v>
      </c>
      <c r="BE851" s="90">
        <v>-414.66666666666703</v>
      </c>
      <c r="BF851" s="93" t="s">
        <v>211</v>
      </c>
      <c r="BG851" s="93" t="s">
        <v>102</v>
      </c>
      <c r="BH851" s="93" t="s">
        <v>102</v>
      </c>
      <c r="BI851" s="93" t="s">
        <v>102</v>
      </c>
      <c r="BJ851" s="210" t="s">
        <v>646</v>
      </c>
      <c r="BK851" s="93" t="s">
        <v>182</v>
      </c>
      <c r="BL851" s="97" t="s">
        <v>102</v>
      </c>
      <c r="BM851" s="93" t="s">
        <v>105</v>
      </c>
      <c r="BN851" s="93" t="s">
        <v>104</v>
      </c>
      <c r="BO851" s="93" t="s">
        <v>102</v>
      </c>
      <c r="BP851" s="98">
        <v>20180489</v>
      </c>
      <c r="BQ851" s="93" t="s">
        <v>102</v>
      </c>
      <c r="BR851" s="93" t="s">
        <v>102</v>
      </c>
      <c r="BS851" s="93" t="s">
        <v>102</v>
      </c>
      <c r="BT851" s="99" t="s">
        <v>591</v>
      </c>
      <c r="BU851" s="100" t="s">
        <v>12064</v>
      </c>
      <c r="BV851" s="101" t="s">
        <v>471</v>
      </c>
      <c r="BW851" s="136"/>
      <c r="BX851" s="103" t="s">
        <v>565</v>
      </c>
      <c r="BY851" s="104" t="s">
        <v>190</v>
      </c>
      <c r="BZ851" s="136"/>
      <c r="CA851" s="83" t="s">
        <v>599</v>
      </c>
      <c r="CB851" s="106" t="s">
        <v>647</v>
      </c>
      <c r="CC851" s="106" t="s">
        <v>12065</v>
      </c>
      <c r="CD851" s="107"/>
      <c r="CE851" s="108" t="s">
        <v>107</v>
      </c>
      <c r="CF851" s="108" t="s">
        <v>107</v>
      </c>
      <c r="CG851" s="109"/>
      <c r="CH851" s="110" t="s">
        <v>107</v>
      </c>
      <c r="CI851" s="111"/>
      <c r="CJ851" s="112">
        <v>6710</v>
      </c>
      <c r="CK851" s="113">
        <v>86</v>
      </c>
      <c r="CL851" s="114" t="s">
        <v>134</v>
      </c>
      <c r="CM851" s="114" t="s">
        <v>108</v>
      </c>
      <c r="CN851" s="114"/>
      <c r="CO851" s="115" t="s">
        <v>102</v>
      </c>
      <c r="CP851" s="115" t="s">
        <v>102</v>
      </c>
      <c r="CQ851" s="115" t="s">
        <v>102</v>
      </c>
      <c r="CR851" s="115" t="s">
        <v>102</v>
      </c>
      <c r="CS851" s="116"/>
      <c r="CT851" s="117" t="s">
        <v>109</v>
      </c>
      <c r="CU851" s="117" t="s">
        <v>109</v>
      </c>
      <c r="CV851" s="83">
        <v>847</v>
      </c>
      <c r="CW851" s="83" t="s">
        <v>108</v>
      </c>
      <c r="CX851" s="83">
        <v>847</v>
      </c>
      <c r="CY851" s="83" t="s">
        <v>108</v>
      </c>
      <c r="CZ851" s="83">
        <v>7175</v>
      </c>
      <c r="DA851" s="83" t="s">
        <v>419</v>
      </c>
      <c r="DB851" s="83" t="s">
        <v>130</v>
      </c>
      <c r="DC851" s="83" t="s">
        <v>499</v>
      </c>
      <c r="DD851" s="83">
        <v>1896</v>
      </c>
      <c r="DE851" s="83" t="s">
        <v>444</v>
      </c>
      <c r="DF851" s="83" t="s">
        <v>130</v>
      </c>
      <c r="DG851" s="83" t="s">
        <v>499</v>
      </c>
      <c r="DH851" s="83"/>
      <c r="DI851" s="83">
        <v>0</v>
      </c>
      <c r="DJ851" s="83">
        <v>1</v>
      </c>
      <c r="DK851" s="83">
        <v>0</v>
      </c>
      <c r="DL851" s="83">
        <v>0</v>
      </c>
      <c r="DM851" s="83">
        <v>0</v>
      </c>
      <c r="DN851" s="83">
        <v>0</v>
      </c>
      <c r="DO851" s="83">
        <v>0</v>
      </c>
      <c r="DP851" s="83">
        <v>0</v>
      </c>
      <c r="DQ851" s="83">
        <v>0</v>
      </c>
      <c r="DR851" s="83">
        <v>0</v>
      </c>
      <c r="DS851" s="83">
        <v>0</v>
      </c>
      <c r="DT851" s="83">
        <v>3</v>
      </c>
      <c r="DU851" s="83">
        <v>3</v>
      </c>
      <c r="DV851" s="83">
        <v>0</v>
      </c>
      <c r="DW851" s="83">
        <v>0</v>
      </c>
      <c r="DX851" s="83">
        <v>3</v>
      </c>
      <c r="DY851" s="85">
        <v>44493</v>
      </c>
      <c r="DZ851" s="83" t="s">
        <v>4898</v>
      </c>
      <c r="EA851" s="83" t="s">
        <v>102</v>
      </c>
      <c r="EB851" s="83" t="s">
        <v>482</v>
      </c>
      <c r="EC851" s="83">
        <v>847</v>
      </c>
      <c r="ED851" s="83" t="s">
        <v>483</v>
      </c>
      <c r="EE851" s="83">
        <v>1</v>
      </c>
      <c r="EF851" s="83">
        <v>0</v>
      </c>
      <c r="EG851" s="83">
        <v>0</v>
      </c>
      <c r="EH851" s="83" t="s">
        <v>109</v>
      </c>
      <c r="EI851" s="83" t="s">
        <v>108</v>
      </c>
      <c r="EJ851" s="83" t="s">
        <v>583</v>
      </c>
      <c r="EK851" s="83">
        <v>0</v>
      </c>
      <c r="EL851" s="83">
        <v>0</v>
      </c>
      <c r="EM851" s="83">
        <v>1</v>
      </c>
      <c r="EN851" s="83" t="s">
        <v>497</v>
      </c>
      <c r="EO851" s="83"/>
      <c r="EP851" s="83" t="s">
        <v>436</v>
      </c>
      <c r="EQ851" s="136">
        <v>1</v>
      </c>
      <c r="ER851" s="136">
        <v>1</v>
      </c>
      <c r="ES851" s="136">
        <v>1</v>
      </c>
      <c r="ET851" s="136">
        <v>1</v>
      </c>
      <c r="EU851" s="215" t="s">
        <v>269</v>
      </c>
      <c r="EV851" s="136">
        <v>1</v>
      </c>
      <c r="EW851" s="136">
        <v>1</v>
      </c>
      <c r="EX851" s="136">
        <v>1</v>
      </c>
      <c r="EY851" s="136">
        <v>1</v>
      </c>
      <c r="EZ851" s="136">
        <v>1</v>
      </c>
      <c r="FP851" s="215" t="s">
        <v>592</v>
      </c>
      <c r="FQ851" s="136" t="b">
        <v>1</v>
      </c>
      <c r="FR851" s="136" t="b">
        <v>1</v>
      </c>
      <c r="FS851" s="136" t="b">
        <v>1</v>
      </c>
      <c r="FT851" s="136" t="b">
        <v>1</v>
      </c>
      <c r="FX851" s="215" t="s">
        <v>269</v>
      </c>
    </row>
    <row r="852" spans="1:180" ht="60" customHeight="1" x14ac:dyDescent="0.55000000000000004">
      <c r="A852" s="83" t="s">
        <v>130</v>
      </c>
      <c r="B852" s="83" t="s">
        <v>98</v>
      </c>
      <c r="C852" s="136">
        <v>815077</v>
      </c>
      <c r="D852" s="207" t="s">
        <v>628</v>
      </c>
      <c r="E852" s="208" t="s">
        <v>633</v>
      </c>
      <c r="F852" s="83" t="s">
        <v>108</v>
      </c>
      <c r="G852" s="85">
        <v>22744</v>
      </c>
      <c r="H852" s="83" t="s">
        <v>102</v>
      </c>
      <c r="I852" s="85">
        <v>39772</v>
      </c>
      <c r="J852" s="83" t="s">
        <v>228</v>
      </c>
      <c r="K852" s="216">
        <v>373636580745</v>
      </c>
      <c r="L852" s="83" t="s">
        <v>191</v>
      </c>
      <c r="M852" s="85">
        <v>43619</v>
      </c>
      <c r="N852" s="83">
        <v>-3541.6666666666702</v>
      </c>
      <c r="O852" s="83" t="s">
        <v>193</v>
      </c>
      <c r="P852" s="83" t="s">
        <v>181</v>
      </c>
      <c r="Q852" s="208" t="s">
        <v>8436</v>
      </c>
      <c r="R852" s="83" t="s">
        <v>102</v>
      </c>
      <c r="S852" s="83" t="s">
        <v>102</v>
      </c>
      <c r="T852" s="83" t="s">
        <v>133</v>
      </c>
      <c r="U852" s="83" t="s">
        <v>10457</v>
      </c>
      <c r="V852" s="83" t="s">
        <v>111</v>
      </c>
      <c r="W852" s="83" t="s">
        <v>105</v>
      </c>
      <c r="X852" s="86" t="s">
        <v>8436</v>
      </c>
      <c r="Y852" s="87" t="s">
        <v>102</v>
      </c>
      <c r="Z852" s="87" t="s">
        <v>102</v>
      </c>
      <c r="AA852" s="87" t="s">
        <v>133</v>
      </c>
      <c r="AB852" s="87" t="s">
        <v>10457</v>
      </c>
      <c r="AC852" s="87" t="s">
        <v>111</v>
      </c>
      <c r="AD852" s="87" t="s">
        <v>105</v>
      </c>
      <c r="AE852" s="87" t="s">
        <v>106</v>
      </c>
      <c r="AF852" s="86" t="s">
        <v>8436</v>
      </c>
      <c r="AG852" s="87" t="s">
        <v>486</v>
      </c>
      <c r="AH852" s="87" t="s">
        <v>10457</v>
      </c>
      <c r="AI852" s="87" t="s">
        <v>111</v>
      </c>
      <c r="AJ852" s="87" t="s">
        <v>204</v>
      </c>
      <c r="AK852" s="88"/>
      <c r="AL852" s="83" t="s">
        <v>107</v>
      </c>
      <c r="AM852" s="89" t="s">
        <v>454</v>
      </c>
      <c r="AN852" s="90" t="s">
        <v>416</v>
      </c>
      <c r="AO852" s="91" t="s">
        <v>642</v>
      </c>
      <c r="AP852" s="90">
        <v>8.3333333333332007</v>
      </c>
      <c r="AQ852" s="92" t="s">
        <v>102</v>
      </c>
      <c r="AR852" s="93" t="s">
        <v>102</v>
      </c>
      <c r="AS852" s="93" t="s">
        <v>102</v>
      </c>
      <c r="AT852" s="93" t="s">
        <v>102</v>
      </c>
      <c r="AU852" s="210" t="s">
        <v>644</v>
      </c>
      <c r="AV852" s="93" t="s">
        <v>185</v>
      </c>
      <c r="AW852" s="94" t="s">
        <v>102</v>
      </c>
      <c r="AX852" s="93" t="s">
        <v>183</v>
      </c>
      <c r="AY852" s="95" t="s">
        <v>111</v>
      </c>
      <c r="AZ852" s="93" t="s">
        <v>102</v>
      </c>
      <c r="BA852" s="93" t="s">
        <v>102</v>
      </c>
      <c r="BB852" s="93" t="s">
        <v>102</v>
      </c>
      <c r="BC852" s="93" t="s">
        <v>102</v>
      </c>
      <c r="BD852" s="96" t="s">
        <v>102</v>
      </c>
      <c r="BE852" s="90">
        <v>-415.16666666666703</v>
      </c>
      <c r="BF852" s="93" t="s">
        <v>102</v>
      </c>
      <c r="BG852" s="93" t="s">
        <v>102</v>
      </c>
      <c r="BH852" s="93" t="s">
        <v>102</v>
      </c>
      <c r="BI852" s="93" t="s">
        <v>102</v>
      </c>
      <c r="BJ852" s="210" t="s">
        <v>642</v>
      </c>
      <c r="BK852" s="93" t="s">
        <v>192</v>
      </c>
      <c r="BL852" s="97" t="s">
        <v>102</v>
      </c>
      <c r="BM852" s="93" t="s">
        <v>183</v>
      </c>
      <c r="BN852" s="93" t="s">
        <v>106</v>
      </c>
      <c r="BO852" s="93" t="s">
        <v>102</v>
      </c>
      <c r="BP852" s="98" t="s">
        <v>102</v>
      </c>
      <c r="BQ852" s="93" t="s">
        <v>102</v>
      </c>
      <c r="BR852" s="93" t="s">
        <v>102</v>
      </c>
      <c r="BS852" s="93" t="s">
        <v>102</v>
      </c>
      <c r="BT852" s="99" t="s">
        <v>591</v>
      </c>
      <c r="BU852" s="100" t="s">
        <v>12066</v>
      </c>
      <c r="BV852" s="101" t="s">
        <v>471</v>
      </c>
      <c r="BW852" s="136"/>
      <c r="BX852" s="103" t="s">
        <v>565</v>
      </c>
      <c r="BY852" s="104" t="s">
        <v>190</v>
      </c>
      <c r="BZ852" s="136"/>
      <c r="CA852" s="83" t="s">
        <v>599</v>
      </c>
      <c r="CB852" s="106" t="s">
        <v>647</v>
      </c>
      <c r="CC852" s="106" t="s">
        <v>12067</v>
      </c>
      <c r="CD852" s="107"/>
      <c r="CE852" s="108" t="s">
        <v>107</v>
      </c>
      <c r="CF852" s="108" t="s">
        <v>107</v>
      </c>
      <c r="CG852" s="109"/>
      <c r="CH852" s="110" t="s">
        <v>107</v>
      </c>
      <c r="CI852" s="111"/>
      <c r="CJ852" s="112">
        <v>6710</v>
      </c>
      <c r="CK852" s="113">
        <v>86</v>
      </c>
      <c r="CL852" s="114" t="s">
        <v>134</v>
      </c>
      <c r="CM852" s="114" t="s">
        <v>108</v>
      </c>
      <c r="CN852" s="114"/>
      <c r="CO852" s="115" t="s">
        <v>102</v>
      </c>
      <c r="CP852" s="115" t="s">
        <v>102</v>
      </c>
      <c r="CQ852" s="115" t="s">
        <v>102</v>
      </c>
      <c r="CR852" s="115" t="s">
        <v>102</v>
      </c>
      <c r="CS852" s="116"/>
      <c r="CT852" s="117" t="s">
        <v>109</v>
      </c>
      <c r="CU852" s="117" t="s">
        <v>109</v>
      </c>
      <c r="CV852" s="83">
        <v>848</v>
      </c>
      <c r="CW852" s="83" t="s">
        <v>108</v>
      </c>
      <c r="CX852" s="83">
        <v>848</v>
      </c>
      <c r="CY852" s="83" t="s">
        <v>108</v>
      </c>
      <c r="CZ852" s="83">
        <v>7176</v>
      </c>
      <c r="DA852" s="83" t="s">
        <v>419</v>
      </c>
      <c r="DB852" s="83" t="s">
        <v>130</v>
      </c>
      <c r="DC852" s="83" t="s">
        <v>499</v>
      </c>
      <c r="DD852" s="83">
        <v>1897</v>
      </c>
      <c r="DE852" s="83" t="s">
        <v>444</v>
      </c>
      <c r="DF852" s="83" t="s">
        <v>130</v>
      </c>
      <c r="DG852" s="83" t="s">
        <v>499</v>
      </c>
      <c r="DH852" s="83"/>
      <c r="DI852" s="83">
        <v>0</v>
      </c>
      <c r="DJ852" s="83">
        <v>1</v>
      </c>
      <c r="DK852" s="83">
        <v>0</v>
      </c>
      <c r="DL852" s="83">
        <v>0</v>
      </c>
      <c r="DM852" s="83">
        <v>0</v>
      </c>
      <c r="DN852" s="83">
        <v>0</v>
      </c>
      <c r="DO852" s="83">
        <v>0</v>
      </c>
      <c r="DP852" s="83">
        <v>0</v>
      </c>
      <c r="DQ852" s="83">
        <v>0</v>
      </c>
      <c r="DR852" s="83">
        <v>0</v>
      </c>
      <c r="DS852" s="83">
        <v>0</v>
      </c>
      <c r="DT852" s="83">
        <v>3</v>
      </c>
      <c r="DU852" s="83">
        <v>3</v>
      </c>
      <c r="DV852" s="83">
        <v>0</v>
      </c>
      <c r="DW852" s="83">
        <v>0</v>
      </c>
      <c r="DX852" s="83">
        <v>3</v>
      </c>
      <c r="DY852" s="85">
        <v>44494</v>
      </c>
      <c r="DZ852" s="83" t="s">
        <v>4899</v>
      </c>
      <c r="EA852" s="83" t="s">
        <v>102</v>
      </c>
      <c r="EB852" s="83" t="s">
        <v>482</v>
      </c>
      <c r="EC852" s="83">
        <v>848</v>
      </c>
      <c r="ED852" s="83" t="s">
        <v>483</v>
      </c>
      <c r="EE852" s="83">
        <v>1</v>
      </c>
      <c r="EF852" s="83">
        <v>0</v>
      </c>
      <c r="EG852" s="83">
        <v>0</v>
      </c>
      <c r="EH852" s="83" t="s">
        <v>109</v>
      </c>
      <c r="EI852" s="83" t="s">
        <v>108</v>
      </c>
      <c r="EJ852" s="83" t="s">
        <v>583</v>
      </c>
      <c r="EK852" s="83">
        <v>0</v>
      </c>
      <c r="EL852" s="83">
        <v>0</v>
      </c>
      <c r="EM852" s="83">
        <v>1</v>
      </c>
      <c r="EN852" s="83" t="s">
        <v>497</v>
      </c>
      <c r="EO852" s="83"/>
      <c r="EP852" s="83" t="s">
        <v>436</v>
      </c>
      <c r="EQ852" s="136">
        <v>1</v>
      </c>
      <c r="ER852" s="136">
        <v>1</v>
      </c>
      <c r="ES852" s="136">
        <v>1</v>
      </c>
      <c r="ET852" s="136">
        <v>1</v>
      </c>
      <c r="EU852" s="215" t="s">
        <v>269</v>
      </c>
      <c r="EV852" s="136">
        <v>1</v>
      </c>
      <c r="EW852" s="136">
        <v>1</v>
      </c>
      <c r="EX852" s="136">
        <v>1</v>
      </c>
      <c r="EY852" s="136">
        <v>1</v>
      </c>
      <c r="EZ852" s="136">
        <v>1</v>
      </c>
      <c r="FP852" s="215" t="s">
        <v>592</v>
      </c>
      <c r="FQ852" s="136" t="b">
        <v>1</v>
      </c>
      <c r="FR852" s="136" t="b">
        <v>1</v>
      </c>
      <c r="FS852" s="136" t="b">
        <v>1</v>
      </c>
      <c r="FT852" s="136" t="b">
        <v>1</v>
      </c>
      <c r="FX852" s="215" t="s">
        <v>269</v>
      </c>
    </row>
    <row r="853" spans="1:180" ht="60" customHeight="1" x14ac:dyDescent="0.55000000000000004">
      <c r="A853" s="83" t="s">
        <v>130</v>
      </c>
      <c r="B853" s="83" t="s">
        <v>98</v>
      </c>
      <c r="C853" s="136">
        <v>300569</v>
      </c>
      <c r="D853" s="207" t="s">
        <v>629</v>
      </c>
      <c r="E853" s="208" t="s">
        <v>634</v>
      </c>
      <c r="F853" s="83" t="s">
        <v>108</v>
      </c>
      <c r="G853" s="85">
        <v>26341</v>
      </c>
      <c r="H853" s="83" t="s">
        <v>102</v>
      </c>
      <c r="I853" s="85">
        <v>34633</v>
      </c>
      <c r="J853" s="83" t="s">
        <v>228</v>
      </c>
      <c r="K853" s="216">
        <v>404523988804</v>
      </c>
      <c r="L853" s="83" t="s">
        <v>191</v>
      </c>
      <c r="M853" s="85">
        <v>43642</v>
      </c>
      <c r="N853" s="83">
        <v>-3546.6666666666702</v>
      </c>
      <c r="O853" s="83" t="s">
        <v>193</v>
      </c>
      <c r="P853" s="83" t="s">
        <v>181</v>
      </c>
      <c r="Q853" s="208" t="s">
        <v>8440</v>
      </c>
      <c r="R853" s="83" t="s">
        <v>102</v>
      </c>
      <c r="S853" s="83" t="s">
        <v>102</v>
      </c>
      <c r="T853" s="83" t="s">
        <v>131</v>
      </c>
      <c r="U853" s="83" t="s">
        <v>10458</v>
      </c>
      <c r="V853" s="83" t="s">
        <v>104</v>
      </c>
      <c r="W853" s="83" t="s">
        <v>105</v>
      </c>
      <c r="X853" s="86" t="s">
        <v>8440</v>
      </c>
      <c r="Y853" s="87" t="s">
        <v>102</v>
      </c>
      <c r="Z853" s="87" t="s">
        <v>102</v>
      </c>
      <c r="AA853" s="87" t="s">
        <v>131</v>
      </c>
      <c r="AB853" s="87" t="s">
        <v>10458</v>
      </c>
      <c r="AC853" s="87" t="s">
        <v>104</v>
      </c>
      <c r="AD853" s="87" t="s">
        <v>105</v>
      </c>
      <c r="AE853" s="87" t="s">
        <v>106</v>
      </c>
      <c r="AF853" s="86" t="s">
        <v>8440</v>
      </c>
      <c r="AG853" s="87" t="s">
        <v>177</v>
      </c>
      <c r="AH853" s="87" t="s">
        <v>10458</v>
      </c>
      <c r="AI853" s="87" t="s">
        <v>104</v>
      </c>
      <c r="AJ853" s="87" t="s">
        <v>204</v>
      </c>
      <c r="AK853" s="88"/>
      <c r="AL853" s="83" t="s">
        <v>107</v>
      </c>
      <c r="AM853" s="89" t="s">
        <v>454</v>
      </c>
      <c r="AN853" s="90" t="s">
        <v>416</v>
      </c>
      <c r="AO853" s="91" t="s">
        <v>643</v>
      </c>
      <c r="AP853" s="90">
        <v>8.3333333333332007</v>
      </c>
      <c r="AQ853" s="92" t="s">
        <v>102</v>
      </c>
      <c r="AR853" s="93" t="s">
        <v>102</v>
      </c>
      <c r="AS853" s="93" t="s">
        <v>102</v>
      </c>
      <c r="AT853" s="93" t="s">
        <v>102</v>
      </c>
      <c r="AU853" s="210" t="s">
        <v>645</v>
      </c>
      <c r="AV853" s="93" t="s">
        <v>185</v>
      </c>
      <c r="AW853" s="94" t="s">
        <v>102</v>
      </c>
      <c r="AX853" s="93" t="s">
        <v>105</v>
      </c>
      <c r="AY853" s="95" t="s">
        <v>104</v>
      </c>
      <c r="AZ853" s="93" t="s">
        <v>102</v>
      </c>
      <c r="BA853" s="93" t="s">
        <v>102</v>
      </c>
      <c r="BB853" s="93" t="s">
        <v>102</v>
      </c>
      <c r="BC853" s="93" t="s">
        <v>102</v>
      </c>
      <c r="BD853" s="96" t="s">
        <v>102</v>
      </c>
      <c r="BE853" s="90">
        <v>-415.66666666666703</v>
      </c>
      <c r="BF853" s="93" t="s">
        <v>102</v>
      </c>
      <c r="BG853" s="93" t="s">
        <v>102</v>
      </c>
      <c r="BH853" s="93" t="s">
        <v>102</v>
      </c>
      <c r="BI853" s="93" t="s">
        <v>102</v>
      </c>
      <c r="BJ853" s="210" t="s">
        <v>643</v>
      </c>
      <c r="BK853" s="93" t="s">
        <v>196</v>
      </c>
      <c r="BL853" s="97" t="s">
        <v>102</v>
      </c>
      <c r="BM853" s="93" t="s">
        <v>105</v>
      </c>
      <c r="BN853" s="93" t="s">
        <v>596</v>
      </c>
      <c r="BO853" s="93" t="s">
        <v>102</v>
      </c>
      <c r="BP853" s="98" t="s">
        <v>102</v>
      </c>
      <c r="BQ853" s="93" t="s">
        <v>102</v>
      </c>
      <c r="BR853" s="93" t="s">
        <v>102</v>
      </c>
      <c r="BS853" s="93" t="s">
        <v>102</v>
      </c>
      <c r="BT853" s="99" t="s">
        <v>591</v>
      </c>
      <c r="BU853" s="100" t="s">
        <v>12068</v>
      </c>
      <c r="BV853" s="101" t="s">
        <v>471</v>
      </c>
      <c r="BW853" s="136"/>
      <c r="BX853" s="103" t="s">
        <v>565</v>
      </c>
      <c r="BY853" s="104" t="s">
        <v>190</v>
      </c>
      <c r="BZ853" s="136"/>
      <c r="CA853" s="83" t="s">
        <v>599</v>
      </c>
      <c r="CB853" s="106" t="s">
        <v>647</v>
      </c>
      <c r="CC853" s="106" t="s">
        <v>12069</v>
      </c>
      <c r="CD853" s="107"/>
      <c r="CE853" s="108" t="s">
        <v>107</v>
      </c>
      <c r="CF853" s="108" t="s">
        <v>107</v>
      </c>
      <c r="CG853" s="109"/>
      <c r="CH853" s="110" t="s">
        <v>107</v>
      </c>
      <c r="CI853" s="111"/>
      <c r="CJ853" s="112">
        <v>6710</v>
      </c>
      <c r="CK853" s="113">
        <v>86</v>
      </c>
      <c r="CL853" s="114" t="s">
        <v>134</v>
      </c>
      <c r="CM853" s="114" t="s">
        <v>108</v>
      </c>
      <c r="CN853" s="114"/>
      <c r="CO853" s="115" t="s">
        <v>102</v>
      </c>
      <c r="CP853" s="115" t="s">
        <v>102</v>
      </c>
      <c r="CQ853" s="115" t="s">
        <v>102</v>
      </c>
      <c r="CR853" s="115" t="s">
        <v>102</v>
      </c>
      <c r="CS853" s="116"/>
      <c r="CT853" s="117" t="s">
        <v>109</v>
      </c>
      <c r="CU853" s="117" t="s">
        <v>109</v>
      </c>
      <c r="CV853" s="83">
        <v>849</v>
      </c>
      <c r="CW853" s="83" t="s">
        <v>108</v>
      </c>
      <c r="CX853" s="83">
        <v>849</v>
      </c>
      <c r="CY853" s="83" t="s">
        <v>108</v>
      </c>
      <c r="CZ853" s="83">
        <v>7177</v>
      </c>
      <c r="DA853" s="83" t="s">
        <v>419</v>
      </c>
      <c r="DB853" s="83" t="s">
        <v>130</v>
      </c>
      <c r="DC853" s="83" t="s">
        <v>499</v>
      </c>
      <c r="DD853" s="83">
        <v>1898</v>
      </c>
      <c r="DE853" s="83" t="s">
        <v>444</v>
      </c>
      <c r="DF853" s="83" t="s">
        <v>130</v>
      </c>
      <c r="DG853" s="83" t="s">
        <v>499</v>
      </c>
      <c r="DH853" s="83"/>
      <c r="DI853" s="83">
        <v>0</v>
      </c>
      <c r="DJ853" s="83">
        <v>1</v>
      </c>
      <c r="DK853" s="83">
        <v>0</v>
      </c>
      <c r="DL853" s="83">
        <v>0</v>
      </c>
      <c r="DM853" s="83">
        <v>0</v>
      </c>
      <c r="DN853" s="83">
        <v>0</v>
      </c>
      <c r="DO853" s="83">
        <v>0</v>
      </c>
      <c r="DP853" s="83">
        <v>0</v>
      </c>
      <c r="DQ853" s="83">
        <v>0</v>
      </c>
      <c r="DR853" s="83">
        <v>0</v>
      </c>
      <c r="DS853" s="83">
        <v>0</v>
      </c>
      <c r="DT853" s="83">
        <v>3</v>
      </c>
      <c r="DU853" s="83">
        <v>3</v>
      </c>
      <c r="DV853" s="83">
        <v>0</v>
      </c>
      <c r="DW853" s="83">
        <v>0</v>
      </c>
      <c r="DX853" s="83">
        <v>3</v>
      </c>
      <c r="DY853" s="85">
        <v>44495</v>
      </c>
      <c r="DZ853" s="83" t="s">
        <v>4900</v>
      </c>
      <c r="EA853" s="83" t="s">
        <v>102</v>
      </c>
      <c r="EB853" s="83" t="s">
        <v>482</v>
      </c>
      <c r="EC853" s="83">
        <v>849</v>
      </c>
      <c r="ED853" s="83" t="s">
        <v>483</v>
      </c>
      <c r="EE853" s="83">
        <v>1</v>
      </c>
      <c r="EF853" s="83">
        <v>0</v>
      </c>
      <c r="EG853" s="83">
        <v>0</v>
      </c>
      <c r="EH853" s="83" t="s">
        <v>109</v>
      </c>
      <c r="EI853" s="83" t="s">
        <v>108</v>
      </c>
      <c r="EJ853" s="83" t="s">
        <v>583</v>
      </c>
      <c r="EK853" s="83">
        <v>0</v>
      </c>
      <c r="EL853" s="83">
        <v>0</v>
      </c>
      <c r="EM853" s="83">
        <v>1</v>
      </c>
      <c r="EN853" s="83" t="s">
        <v>497</v>
      </c>
      <c r="EO853" s="83"/>
      <c r="EP853" s="83" t="s">
        <v>436</v>
      </c>
      <c r="EQ853" s="136">
        <v>1</v>
      </c>
      <c r="ER853" s="136">
        <v>1</v>
      </c>
      <c r="ES853" s="136">
        <v>1</v>
      </c>
      <c r="ET853" s="136">
        <v>1</v>
      </c>
      <c r="EU853" s="215" t="s">
        <v>269</v>
      </c>
      <c r="EV853" s="136">
        <v>1</v>
      </c>
      <c r="EW853" s="136">
        <v>1</v>
      </c>
      <c r="EX853" s="136">
        <v>1</v>
      </c>
      <c r="EY853" s="136">
        <v>1</v>
      </c>
      <c r="EZ853" s="136">
        <v>1</v>
      </c>
      <c r="FP853" s="215" t="s">
        <v>592</v>
      </c>
      <c r="FQ853" s="136" t="b">
        <v>1</v>
      </c>
      <c r="FR853" s="136" t="b">
        <v>1</v>
      </c>
      <c r="FS853" s="136" t="b">
        <v>1</v>
      </c>
      <c r="FT853" s="136" t="b">
        <v>1</v>
      </c>
      <c r="FX853" s="215" t="s">
        <v>269</v>
      </c>
    </row>
    <row r="854" spans="1:180" ht="60" customHeight="1" x14ac:dyDescent="0.55000000000000004">
      <c r="A854" s="83" t="s">
        <v>130</v>
      </c>
      <c r="B854" s="83" t="s">
        <v>98</v>
      </c>
      <c r="C854" s="136">
        <v>397133</v>
      </c>
      <c r="D854" s="207" t="s">
        <v>627</v>
      </c>
      <c r="E854" s="208" t="s">
        <v>630</v>
      </c>
      <c r="F854" s="83" t="s">
        <v>108</v>
      </c>
      <c r="G854" s="85">
        <v>20621</v>
      </c>
      <c r="H854" s="83" t="s">
        <v>102</v>
      </c>
      <c r="I854" s="85">
        <v>39794</v>
      </c>
      <c r="J854" s="83" t="s">
        <v>228</v>
      </c>
      <c r="K854" s="216">
        <v>241946744321</v>
      </c>
      <c r="L854" s="83" t="s">
        <v>191</v>
      </c>
      <c r="M854" s="85">
        <v>43631</v>
      </c>
      <c r="N854" s="83">
        <v>-3551.6666666666702</v>
      </c>
      <c r="O854" s="83" t="s">
        <v>180</v>
      </c>
      <c r="P854" s="83" t="s">
        <v>181</v>
      </c>
      <c r="Q854" s="208" t="s">
        <v>8444</v>
      </c>
      <c r="R854" s="83" t="s">
        <v>102</v>
      </c>
      <c r="S854" s="83" t="s">
        <v>102</v>
      </c>
      <c r="T854" s="83" t="s">
        <v>199</v>
      </c>
      <c r="U854" s="83" t="s">
        <v>10459</v>
      </c>
      <c r="V854" s="83" t="s">
        <v>104</v>
      </c>
      <c r="W854" s="83" t="s">
        <v>105</v>
      </c>
      <c r="X854" s="86" t="s">
        <v>8444</v>
      </c>
      <c r="Y854" s="87" t="s">
        <v>102</v>
      </c>
      <c r="Z854" s="87" t="s">
        <v>102</v>
      </c>
      <c r="AA854" s="87" t="s">
        <v>199</v>
      </c>
      <c r="AB854" s="87" t="s">
        <v>10459</v>
      </c>
      <c r="AC854" s="87" t="s">
        <v>104</v>
      </c>
      <c r="AD854" s="87" t="s">
        <v>105</v>
      </c>
      <c r="AE854" s="87" t="s">
        <v>106</v>
      </c>
      <c r="AF854" s="86" t="s">
        <v>8444</v>
      </c>
      <c r="AG854" s="87" t="s">
        <v>489</v>
      </c>
      <c r="AH854" s="87" t="s">
        <v>10460</v>
      </c>
      <c r="AI854" s="87" t="s">
        <v>104</v>
      </c>
      <c r="AJ854" s="87" t="s">
        <v>204</v>
      </c>
      <c r="AK854" s="88"/>
      <c r="AL854" s="83" t="s">
        <v>107</v>
      </c>
      <c r="AM854" s="89" t="s">
        <v>454</v>
      </c>
      <c r="AN854" s="90" t="s">
        <v>416</v>
      </c>
      <c r="AO854" s="91" t="s">
        <v>641</v>
      </c>
      <c r="AP854" s="90">
        <v>8.3333333333332007</v>
      </c>
      <c r="AQ854" s="92" t="s">
        <v>211</v>
      </c>
      <c r="AR854" s="93" t="s">
        <v>102</v>
      </c>
      <c r="AS854" s="93" t="s">
        <v>102</v>
      </c>
      <c r="AT854" s="93" t="s">
        <v>102</v>
      </c>
      <c r="AU854" s="210" t="s">
        <v>641</v>
      </c>
      <c r="AV854" s="93" t="s">
        <v>192</v>
      </c>
      <c r="AW854" s="94" t="s">
        <v>102</v>
      </c>
      <c r="AX854" s="93" t="s">
        <v>105</v>
      </c>
      <c r="AY854" s="95" t="s">
        <v>188</v>
      </c>
      <c r="AZ854" s="93" t="s">
        <v>102</v>
      </c>
      <c r="BA854" s="93" t="s">
        <v>10461</v>
      </c>
      <c r="BB854" s="93" t="s">
        <v>102</v>
      </c>
      <c r="BC854" s="93" t="s">
        <v>102</v>
      </c>
      <c r="BD854" s="96" t="s">
        <v>102</v>
      </c>
      <c r="BE854" s="90">
        <v>-416.16666666666703</v>
      </c>
      <c r="BF854" s="93" t="s">
        <v>211</v>
      </c>
      <c r="BG854" s="93" t="s">
        <v>102</v>
      </c>
      <c r="BH854" s="93" t="s">
        <v>102</v>
      </c>
      <c r="BI854" s="93" t="s">
        <v>102</v>
      </c>
      <c r="BJ854" s="210" t="s">
        <v>646</v>
      </c>
      <c r="BK854" s="93" t="s">
        <v>182</v>
      </c>
      <c r="BL854" s="97" t="s">
        <v>102</v>
      </c>
      <c r="BM854" s="93" t="s">
        <v>105</v>
      </c>
      <c r="BN854" s="93" t="s">
        <v>104</v>
      </c>
      <c r="BO854" s="93" t="s">
        <v>102</v>
      </c>
      <c r="BP854" s="98">
        <v>20180490</v>
      </c>
      <c r="BQ854" s="93" t="s">
        <v>102</v>
      </c>
      <c r="BR854" s="93" t="s">
        <v>102</v>
      </c>
      <c r="BS854" s="93" t="s">
        <v>102</v>
      </c>
      <c r="BT854" s="99" t="s">
        <v>591</v>
      </c>
      <c r="BU854" s="100" t="s">
        <v>12070</v>
      </c>
      <c r="BV854" s="101" t="s">
        <v>471</v>
      </c>
      <c r="BW854" s="136"/>
      <c r="BX854" s="103" t="s">
        <v>565</v>
      </c>
      <c r="BY854" s="104" t="s">
        <v>190</v>
      </c>
      <c r="BZ854" s="136"/>
      <c r="CA854" s="83" t="s">
        <v>599</v>
      </c>
      <c r="CB854" s="106" t="s">
        <v>647</v>
      </c>
      <c r="CC854" s="106" t="s">
        <v>12071</v>
      </c>
      <c r="CD854" s="107"/>
      <c r="CE854" s="108" t="s">
        <v>107</v>
      </c>
      <c r="CF854" s="108" t="s">
        <v>107</v>
      </c>
      <c r="CG854" s="109"/>
      <c r="CH854" s="110" t="s">
        <v>107</v>
      </c>
      <c r="CI854" s="111"/>
      <c r="CJ854" s="112">
        <v>6710</v>
      </c>
      <c r="CK854" s="113">
        <v>86</v>
      </c>
      <c r="CL854" s="114" t="s">
        <v>134</v>
      </c>
      <c r="CM854" s="114" t="s">
        <v>108</v>
      </c>
      <c r="CN854" s="114"/>
      <c r="CO854" s="115" t="s">
        <v>102</v>
      </c>
      <c r="CP854" s="115" t="s">
        <v>102</v>
      </c>
      <c r="CQ854" s="115" t="s">
        <v>102</v>
      </c>
      <c r="CR854" s="115" t="s">
        <v>102</v>
      </c>
      <c r="CS854" s="116"/>
      <c r="CT854" s="117" t="s">
        <v>109</v>
      </c>
      <c r="CU854" s="117" t="s">
        <v>109</v>
      </c>
      <c r="CV854" s="83">
        <v>850</v>
      </c>
      <c r="CW854" s="83" t="s">
        <v>108</v>
      </c>
      <c r="CX854" s="83">
        <v>850</v>
      </c>
      <c r="CY854" s="83" t="s">
        <v>108</v>
      </c>
      <c r="CZ854" s="83">
        <v>7178</v>
      </c>
      <c r="DA854" s="83" t="s">
        <v>419</v>
      </c>
      <c r="DB854" s="83" t="s">
        <v>130</v>
      </c>
      <c r="DC854" s="83" t="s">
        <v>499</v>
      </c>
      <c r="DD854" s="83">
        <v>1899</v>
      </c>
      <c r="DE854" s="83" t="s">
        <v>444</v>
      </c>
      <c r="DF854" s="83" t="s">
        <v>130</v>
      </c>
      <c r="DG854" s="83" t="s">
        <v>499</v>
      </c>
      <c r="DH854" s="83"/>
      <c r="DI854" s="83">
        <v>0</v>
      </c>
      <c r="DJ854" s="83">
        <v>1</v>
      </c>
      <c r="DK854" s="83">
        <v>0</v>
      </c>
      <c r="DL854" s="83">
        <v>0</v>
      </c>
      <c r="DM854" s="83">
        <v>0</v>
      </c>
      <c r="DN854" s="83">
        <v>0</v>
      </c>
      <c r="DO854" s="83">
        <v>0</v>
      </c>
      <c r="DP854" s="83">
        <v>0</v>
      </c>
      <c r="DQ854" s="83">
        <v>0</v>
      </c>
      <c r="DR854" s="83">
        <v>0</v>
      </c>
      <c r="DS854" s="83">
        <v>0</v>
      </c>
      <c r="DT854" s="83">
        <v>3</v>
      </c>
      <c r="DU854" s="83">
        <v>3</v>
      </c>
      <c r="DV854" s="83">
        <v>0</v>
      </c>
      <c r="DW854" s="83">
        <v>0</v>
      </c>
      <c r="DX854" s="83">
        <v>3</v>
      </c>
      <c r="DY854" s="85">
        <v>44496</v>
      </c>
      <c r="DZ854" s="83" t="s">
        <v>4901</v>
      </c>
      <c r="EA854" s="83" t="s">
        <v>102</v>
      </c>
      <c r="EB854" s="83" t="s">
        <v>482</v>
      </c>
      <c r="EC854" s="83">
        <v>850</v>
      </c>
      <c r="ED854" s="83" t="s">
        <v>483</v>
      </c>
      <c r="EE854" s="83">
        <v>1</v>
      </c>
      <c r="EF854" s="83">
        <v>0</v>
      </c>
      <c r="EG854" s="83">
        <v>0</v>
      </c>
      <c r="EH854" s="83" t="s">
        <v>109</v>
      </c>
      <c r="EI854" s="83" t="s">
        <v>108</v>
      </c>
      <c r="EJ854" s="83" t="s">
        <v>583</v>
      </c>
      <c r="EK854" s="83">
        <v>0</v>
      </c>
      <c r="EL854" s="83">
        <v>0</v>
      </c>
      <c r="EM854" s="83">
        <v>1</v>
      </c>
      <c r="EN854" s="83" t="s">
        <v>497</v>
      </c>
      <c r="EO854" s="83"/>
      <c r="EP854" s="83" t="s">
        <v>436</v>
      </c>
      <c r="EQ854" s="136">
        <v>1</v>
      </c>
      <c r="ER854" s="136">
        <v>1</v>
      </c>
      <c r="ES854" s="136">
        <v>1</v>
      </c>
      <c r="ET854" s="136">
        <v>1</v>
      </c>
      <c r="EU854" s="215" t="s">
        <v>269</v>
      </c>
      <c r="EV854" s="136">
        <v>1</v>
      </c>
      <c r="EW854" s="136">
        <v>1</v>
      </c>
      <c r="EX854" s="136">
        <v>1</v>
      </c>
      <c r="EY854" s="136">
        <v>1</v>
      </c>
      <c r="EZ854" s="136">
        <v>1</v>
      </c>
      <c r="FP854" s="215" t="s">
        <v>592</v>
      </c>
      <c r="FQ854" s="136" t="b">
        <v>1</v>
      </c>
      <c r="FR854" s="136" t="b">
        <v>1</v>
      </c>
      <c r="FS854" s="136" t="b">
        <v>1</v>
      </c>
      <c r="FT854" s="136" t="b">
        <v>1</v>
      </c>
      <c r="FX854" s="215" t="s">
        <v>269</v>
      </c>
    </row>
    <row r="855" spans="1:180" ht="60" customHeight="1" x14ac:dyDescent="0.55000000000000004">
      <c r="A855" s="83" t="s">
        <v>130</v>
      </c>
      <c r="B855" s="83" t="s">
        <v>98</v>
      </c>
      <c r="C855" s="136">
        <v>300733</v>
      </c>
      <c r="D855" s="207" t="s">
        <v>628</v>
      </c>
      <c r="E855" s="208" t="s">
        <v>633</v>
      </c>
      <c r="F855" s="83" t="s">
        <v>108</v>
      </c>
      <c r="G855" s="85">
        <v>22744</v>
      </c>
      <c r="H855" s="83" t="s">
        <v>102</v>
      </c>
      <c r="I855" s="85">
        <v>39772</v>
      </c>
      <c r="J855" s="83" t="s">
        <v>228</v>
      </c>
      <c r="K855" s="216">
        <v>626988554982</v>
      </c>
      <c r="L855" s="83" t="s">
        <v>191</v>
      </c>
      <c r="M855" s="85">
        <v>43619</v>
      </c>
      <c r="N855" s="83">
        <v>-3556.6666666666702</v>
      </c>
      <c r="O855" s="83" t="s">
        <v>193</v>
      </c>
      <c r="P855" s="83" t="s">
        <v>181</v>
      </c>
      <c r="Q855" s="208" t="s">
        <v>8448</v>
      </c>
      <c r="R855" s="83" t="s">
        <v>102</v>
      </c>
      <c r="S855" s="83" t="s">
        <v>102</v>
      </c>
      <c r="T855" s="83" t="s">
        <v>133</v>
      </c>
      <c r="U855" s="83" t="s">
        <v>10462</v>
      </c>
      <c r="V855" s="83" t="s">
        <v>111</v>
      </c>
      <c r="W855" s="83" t="s">
        <v>105</v>
      </c>
      <c r="X855" s="86" t="s">
        <v>8448</v>
      </c>
      <c r="Y855" s="87" t="s">
        <v>102</v>
      </c>
      <c r="Z855" s="87" t="s">
        <v>102</v>
      </c>
      <c r="AA855" s="87" t="s">
        <v>133</v>
      </c>
      <c r="AB855" s="87" t="s">
        <v>10462</v>
      </c>
      <c r="AC855" s="87" t="s">
        <v>111</v>
      </c>
      <c r="AD855" s="87" t="s">
        <v>105</v>
      </c>
      <c r="AE855" s="87" t="s">
        <v>106</v>
      </c>
      <c r="AF855" s="86" t="s">
        <v>8448</v>
      </c>
      <c r="AG855" s="87" t="s">
        <v>486</v>
      </c>
      <c r="AH855" s="87" t="s">
        <v>10462</v>
      </c>
      <c r="AI855" s="87" t="s">
        <v>111</v>
      </c>
      <c r="AJ855" s="87" t="s">
        <v>204</v>
      </c>
      <c r="AK855" s="88"/>
      <c r="AL855" s="83" t="s">
        <v>107</v>
      </c>
      <c r="AM855" s="89" t="s">
        <v>454</v>
      </c>
      <c r="AN855" s="90" t="s">
        <v>416</v>
      </c>
      <c r="AO855" s="91" t="s">
        <v>642</v>
      </c>
      <c r="AP855" s="90">
        <v>8.3333333333332007</v>
      </c>
      <c r="AQ855" s="92" t="s">
        <v>102</v>
      </c>
      <c r="AR855" s="93" t="s">
        <v>102</v>
      </c>
      <c r="AS855" s="93" t="s">
        <v>102</v>
      </c>
      <c r="AT855" s="93" t="s">
        <v>102</v>
      </c>
      <c r="AU855" s="210" t="s">
        <v>644</v>
      </c>
      <c r="AV855" s="93" t="s">
        <v>185</v>
      </c>
      <c r="AW855" s="94" t="s">
        <v>102</v>
      </c>
      <c r="AX855" s="93" t="s">
        <v>183</v>
      </c>
      <c r="AY855" s="95" t="s">
        <v>111</v>
      </c>
      <c r="AZ855" s="93" t="s">
        <v>102</v>
      </c>
      <c r="BA855" s="93" t="s">
        <v>102</v>
      </c>
      <c r="BB855" s="93" t="s">
        <v>102</v>
      </c>
      <c r="BC855" s="93" t="s">
        <v>102</v>
      </c>
      <c r="BD855" s="96" t="s">
        <v>102</v>
      </c>
      <c r="BE855" s="90">
        <v>-416.66666666666703</v>
      </c>
      <c r="BF855" s="93" t="s">
        <v>102</v>
      </c>
      <c r="BG855" s="93" t="s">
        <v>102</v>
      </c>
      <c r="BH855" s="93" t="s">
        <v>102</v>
      </c>
      <c r="BI855" s="93" t="s">
        <v>102</v>
      </c>
      <c r="BJ855" s="210" t="s">
        <v>642</v>
      </c>
      <c r="BK855" s="93" t="s">
        <v>192</v>
      </c>
      <c r="BL855" s="97" t="s">
        <v>102</v>
      </c>
      <c r="BM855" s="93" t="s">
        <v>183</v>
      </c>
      <c r="BN855" s="93" t="s">
        <v>106</v>
      </c>
      <c r="BO855" s="93" t="s">
        <v>102</v>
      </c>
      <c r="BP855" s="98" t="s">
        <v>102</v>
      </c>
      <c r="BQ855" s="93" t="s">
        <v>102</v>
      </c>
      <c r="BR855" s="93" t="s">
        <v>102</v>
      </c>
      <c r="BS855" s="93" t="s">
        <v>102</v>
      </c>
      <c r="BT855" s="99" t="s">
        <v>591</v>
      </c>
      <c r="BU855" s="100" t="s">
        <v>12072</v>
      </c>
      <c r="BV855" s="101" t="s">
        <v>471</v>
      </c>
      <c r="BW855" s="136"/>
      <c r="BX855" s="103" t="s">
        <v>565</v>
      </c>
      <c r="BY855" s="104" t="s">
        <v>190</v>
      </c>
      <c r="BZ855" s="136"/>
      <c r="CA855" s="83" t="s">
        <v>599</v>
      </c>
      <c r="CB855" s="106" t="s">
        <v>647</v>
      </c>
      <c r="CC855" s="106" t="s">
        <v>12073</v>
      </c>
      <c r="CD855" s="107"/>
      <c r="CE855" s="108" t="s">
        <v>107</v>
      </c>
      <c r="CF855" s="108" t="s">
        <v>107</v>
      </c>
      <c r="CG855" s="109"/>
      <c r="CH855" s="110" t="s">
        <v>107</v>
      </c>
      <c r="CI855" s="111"/>
      <c r="CJ855" s="112">
        <v>6710</v>
      </c>
      <c r="CK855" s="113">
        <v>86</v>
      </c>
      <c r="CL855" s="114" t="s">
        <v>134</v>
      </c>
      <c r="CM855" s="114" t="s">
        <v>108</v>
      </c>
      <c r="CN855" s="114"/>
      <c r="CO855" s="115" t="s">
        <v>102</v>
      </c>
      <c r="CP855" s="115" t="s">
        <v>102</v>
      </c>
      <c r="CQ855" s="115" t="s">
        <v>102</v>
      </c>
      <c r="CR855" s="115" t="s">
        <v>102</v>
      </c>
      <c r="CS855" s="116"/>
      <c r="CT855" s="117" t="s">
        <v>109</v>
      </c>
      <c r="CU855" s="117" t="s">
        <v>109</v>
      </c>
      <c r="CV855" s="83">
        <v>851</v>
      </c>
      <c r="CW855" s="83" t="s">
        <v>108</v>
      </c>
      <c r="CX855" s="83">
        <v>851</v>
      </c>
      <c r="CY855" s="83" t="s">
        <v>108</v>
      </c>
      <c r="CZ855" s="83">
        <v>7179</v>
      </c>
      <c r="DA855" s="83" t="s">
        <v>419</v>
      </c>
      <c r="DB855" s="83" t="s">
        <v>130</v>
      </c>
      <c r="DC855" s="83" t="s">
        <v>499</v>
      </c>
      <c r="DD855" s="83">
        <v>1900</v>
      </c>
      <c r="DE855" s="83" t="s">
        <v>444</v>
      </c>
      <c r="DF855" s="83" t="s">
        <v>130</v>
      </c>
      <c r="DG855" s="83" t="s">
        <v>499</v>
      </c>
      <c r="DH855" s="83"/>
      <c r="DI855" s="83">
        <v>0</v>
      </c>
      <c r="DJ855" s="83">
        <v>1</v>
      </c>
      <c r="DK855" s="83">
        <v>0</v>
      </c>
      <c r="DL855" s="83">
        <v>0</v>
      </c>
      <c r="DM855" s="83">
        <v>0</v>
      </c>
      <c r="DN855" s="83">
        <v>0</v>
      </c>
      <c r="DO855" s="83">
        <v>0</v>
      </c>
      <c r="DP855" s="83">
        <v>0</v>
      </c>
      <c r="DQ855" s="83">
        <v>0</v>
      </c>
      <c r="DR855" s="83">
        <v>0</v>
      </c>
      <c r="DS855" s="83">
        <v>0</v>
      </c>
      <c r="DT855" s="83">
        <v>3</v>
      </c>
      <c r="DU855" s="83">
        <v>3</v>
      </c>
      <c r="DV855" s="83">
        <v>0</v>
      </c>
      <c r="DW855" s="83">
        <v>0</v>
      </c>
      <c r="DX855" s="83">
        <v>3</v>
      </c>
      <c r="DY855" s="85">
        <v>44497</v>
      </c>
      <c r="DZ855" s="83" t="s">
        <v>4902</v>
      </c>
      <c r="EA855" s="83" t="s">
        <v>102</v>
      </c>
      <c r="EB855" s="83" t="s">
        <v>482</v>
      </c>
      <c r="EC855" s="83">
        <v>851</v>
      </c>
      <c r="ED855" s="83" t="s">
        <v>483</v>
      </c>
      <c r="EE855" s="83">
        <v>1</v>
      </c>
      <c r="EF855" s="83">
        <v>0</v>
      </c>
      <c r="EG855" s="83">
        <v>0</v>
      </c>
      <c r="EH855" s="83" t="s">
        <v>109</v>
      </c>
      <c r="EI855" s="83" t="s">
        <v>108</v>
      </c>
      <c r="EJ855" s="83" t="s">
        <v>583</v>
      </c>
      <c r="EK855" s="83">
        <v>0</v>
      </c>
      <c r="EL855" s="83">
        <v>0</v>
      </c>
      <c r="EM855" s="83">
        <v>1</v>
      </c>
      <c r="EN855" s="83" t="s">
        <v>497</v>
      </c>
      <c r="EO855" s="83"/>
      <c r="EP855" s="83" t="s">
        <v>436</v>
      </c>
      <c r="EQ855" s="136">
        <v>1</v>
      </c>
      <c r="ER855" s="136">
        <v>1</v>
      </c>
      <c r="ES855" s="136">
        <v>1</v>
      </c>
      <c r="ET855" s="136">
        <v>1</v>
      </c>
      <c r="EU855" s="215" t="s">
        <v>269</v>
      </c>
      <c r="EV855" s="136">
        <v>1</v>
      </c>
      <c r="EW855" s="136">
        <v>1</v>
      </c>
      <c r="EX855" s="136">
        <v>1</v>
      </c>
      <c r="EY855" s="136">
        <v>1</v>
      </c>
      <c r="EZ855" s="136">
        <v>1</v>
      </c>
      <c r="FP855" s="215" t="s">
        <v>592</v>
      </c>
      <c r="FQ855" s="136" t="b">
        <v>1</v>
      </c>
      <c r="FR855" s="136" t="b">
        <v>1</v>
      </c>
      <c r="FS855" s="136" t="b">
        <v>1</v>
      </c>
      <c r="FT855" s="136" t="b">
        <v>1</v>
      </c>
      <c r="FX855" s="215" t="s">
        <v>269</v>
      </c>
    </row>
    <row r="856" spans="1:180" ht="60" customHeight="1" x14ac:dyDescent="0.55000000000000004">
      <c r="A856" s="83" t="s">
        <v>130</v>
      </c>
      <c r="B856" s="83" t="s">
        <v>98</v>
      </c>
      <c r="C856" s="136">
        <v>400577</v>
      </c>
      <c r="D856" s="207" t="s">
        <v>629</v>
      </c>
      <c r="E856" s="208" t="s">
        <v>634</v>
      </c>
      <c r="F856" s="83" t="s">
        <v>108</v>
      </c>
      <c r="G856" s="85">
        <v>26341</v>
      </c>
      <c r="H856" s="83" t="s">
        <v>102</v>
      </c>
      <c r="I856" s="85">
        <v>34633</v>
      </c>
      <c r="J856" s="83" t="s">
        <v>228</v>
      </c>
      <c r="K856" s="216">
        <v>250064159086</v>
      </c>
      <c r="L856" s="83" t="s">
        <v>191</v>
      </c>
      <c r="M856" s="85">
        <v>43642</v>
      </c>
      <c r="N856" s="83">
        <v>-3561.6666666666702</v>
      </c>
      <c r="O856" s="83" t="s">
        <v>193</v>
      </c>
      <c r="P856" s="83" t="s">
        <v>181</v>
      </c>
      <c r="Q856" s="208" t="s">
        <v>8452</v>
      </c>
      <c r="R856" s="83" t="s">
        <v>102</v>
      </c>
      <c r="S856" s="83" t="s">
        <v>102</v>
      </c>
      <c r="T856" s="83" t="s">
        <v>131</v>
      </c>
      <c r="U856" s="83" t="s">
        <v>10463</v>
      </c>
      <c r="V856" s="83" t="s">
        <v>104</v>
      </c>
      <c r="W856" s="83" t="s">
        <v>105</v>
      </c>
      <c r="X856" s="86" t="s">
        <v>8452</v>
      </c>
      <c r="Y856" s="87" t="s">
        <v>102</v>
      </c>
      <c r="Z856" s="87" t="s">
        <v>102</v>
      </c>
      <c r="AA856" s="87" t="s">
        <v>131</v>
      </c>
      <c r="AB856" s="87" t="s">
        <v>10463</v>
      </c>
      <c r="AC856" s="87" t="s">
        <v>104</v>
      </c>
      <c r="AD856" s="87" t="s">
        <v>105</v>
      </c>
      <c r="AE856" s="87" t="s">
        <v>106</v>
      </c>
      <c r="AF856" s="86" t="s">
        <v>8452</v>
      </c>
      <c r="AG856" s="87" t="s">
        <v>177</v>
      </c>
      <c r="AH856" s="87" t="s">
        <v>10463</v>
      </c>
      <c r="AI856" s="87" t="s">
        <v>104</v>
      </c>
      <c r="AJ856" s="87" t="s">
        <v>204</v>
      </c>
      <c r="AK856" s="88"/>
      <c r="AL856" s="83" t="s">
        <v>107</v>
      </c>
      <c r="AM856" s="89" t="s">
        <v>454</v>
      </c>
      <c r="AN856" s="90" t="s">
        <v>416</v>
      </c>
      <c r="AO856" s="91" t="s">
        <v>643</v>
      </c>
      <c r="AP856" s="90">
        <v>8.3333333333332007</v>
      </c>
      <c r="AQ856" s="92" t="s">
        <v>102</v>
      </c>
      <c r="AR856" s="93" t="s">
        <v>102</v>
      </c>
      <c r="AS856" s="93" t="s">
        <v>102</v>
      </c>
      <c r="AT856" s="93" t="s">
        <v>102</v>
      </c>
      <c r="AU856" s="210" t="s">
        <v>645</v>
      </c>
      <c r="AV856" s="93" t="s">
        <v>185</v>
      </c>
      <c r="AW856" s="94" t="s">
        <v>102</v>
      </c>
      <c r="AX856" s="93" t="s">
        <v>105</v>
      </c>
      <c r="AY856" s="95" t="s">
        <v>104</v>
      </c>
      <c r="AZ856" s="93" t="s">
        <v>102</v>
      </c>
      <c r="BA856" s="93" t="s">
        <v>102</v>
      </c>
      <c r="BB856" s="93" t="s">
        <v>102</v>
      </c>
      <c r="BC856" s="93" t="s">
        <v>102</v>
      </c>
      <c r="BD856" s="96" t="s">
        <v>102</v>
      </c>
      <c r="BE856" s="90">
        <v>-417.16666666666703</v>
      </c>
      <c r="BF856" s="93" t="s">
        <v>102</v>
      </c>
      <c r="BG856" s="93" t="s">
        <v>102</v>
      </c>
      <c r="BH856" s="93" t="s">
        <v>102</v>
      </c>
      <c r="BI856" s="93" t="s">
        <v>102</v>
      </c>
      <c r="BJ856" s="210" t="s">
        <v>643</v>
      </c>
      <c r="BK856" s="93" t="s">
        <v>196</v>
      </c>
      <c r="BL856" s="97" t="s">
        <v>102</v>
      </c>
      <c r="BM856" s="93" t="s">
        <v>105</v>
      </c>
      <c r="BN856" s="93" t="s">
        <v>596</v>
      </c>
      <c r="BO856" s="93" t="s">
        <v>102</v>
      </c>
      <c r="BP856" s="98" t="s">
        <v>102</v>
      </c>
      <c r="BQ856" s="93" t="s">
        <v>102</v>
      </c>
      <c r="BR856" s="93" t="s">
        <v>102</v>
      </c>
      <c r="BS856" s="93" t="s">
        <v>102</v>
      </c>
      <c r="BT856" s="99" t="s">
        <v>591</v>
      </c>
      <c r="BU856" s="100" t="s">
        <v>12074</v>
      </c>
      <c r="BV856" s="101" t="s">
        <v>471</v>
      </c>
      <c r="BW856" s="136"/>
      <c r="BX856" s="103" t="s">
        <v>565</v>
      </c>
      <c r="BY856" s="104" t="s">
        <v>190</v>
      </c>
      <c r="BZ856" s="136"/>
      <c r="CA856" s="83" t="s">
        <v>599</v>
      </c>
      <c r="CB856" s="106" t="s">
        <v>647</v>
      </c>
      <c r="CC856" s="106" t="s">
        <v>12075</v>
      </c>
      <c r="CD856" s="107"/>
      <c r="CE856" s="108" t="s">
        <v>107</v>
      </c>
      <c r="CF856" s="108" t="s">
        <v>107</v>
      </c>
      <c r="CG856" s="109"/>
      <c r="CH856" s="110" t="s">
        <v>107</v>
      </c>
      <c r="CI856" s="111"/>
      <c r="CJ856" s="112">
        <v>6710</v>
      </c>
      <c r="CK856" s="113">
        <v>86</v>
      </c>
      <c r="CL856" s="114" t="s">
        <v>134</v>
      </c>
      <c r="CM856" s="114" t="s">
        <v>108</v>
      </c>
      <c r="CN856" s="114"/>
      <c r="CO856" s="115" t="s">
        <v>102</v>
      </c>
      <c r="CP856" s="115" t="s">
        <v>102</v>
      </c>
      <c r="CQ856" s="115" t="s">
        <v>102</v>
      </c>
      <c r="CR856" s="115" t="s">
        <v>102</v>
      </c>
      <c r="CS856" s="116"/>
      <c r="CT856" s="117" t="s">
        <v>109</v>
      </c>
      <c r="CU856" s="117" t="s">
        <v>109</v>
      </c>
      <c r="CV856" s="83">
        <v>852</v>
      </c>
      <c r="CW856" s="83" t="s">
        <v>108</v>
      </c>
      <c r="CX856" s="83">
        <v>852</v>
      </c>
      <c r="CY856" s="83" t="s">
        <v>108</v>
      </c>
      <c r="CZ856" s="83">
        <v>7180</v>
      </c>
      <c r="DA856" s="83" t="s">
        <v>419</v>
      </c>
      <c r="DB856" s="83" t="s">
        <v>130</v>
      </c>
      <c r="DC856" s="83" t="s">
        <v>499</v>
      </c>
      <c r="DD856" s="83">
        <v>1901</v>
      </c>
      <c r="DE856" s="83" t="s">
        <v>444</v>
      </c>
      <c r="DF856" s="83" t="s">
        <v>130</v>
      </c>
      <c r="DG856" s="83" t="s">
        <v>499</v>
      </c>
      <c r="DH856" s="83"/>
      <c r="DI856" s="83">
        <v>0</v>
      </c>
      <c r="DJ856" s="83">
        <v>1</v>
      </c>
      <c r="DK856" s="83">
        <v>0</v>
      </c>
      <c r="DL856" s="83">
        <v>0</v>
      </c>
      <c r="DM856" s="83">
        <v>0</v>
      </c>
      <c r="DN856" s="83">
        <v>0</v>
      </c>
      <c r="DO856" s="83">
        <v>0</v>
      </c>
      <c r="DP856" s="83">
        <v>0</v>
      </c>
      <c r="DQ856" s="83">
        <v>0</v>
      </c>
      <c r="DR856" s="83">
        <v>0</v>
      </c>
      <c r="DS856" s="83">
        <v>0</v>
      </c>
      <c r="DT856" s="83">
        <v>3</v>
      </c>
      <c r="DU856" s="83">
        <v>3</v>
      </c>
      <c r="DV856" s="83">
        <v>0</v>
      </c>
      <c r="DW856" s="83">
        <v>0</v>
      </c>
      <c r="DX856" s="83">
        <v>3</v>
      </c>
      <c r="DY856" s="85">
        <v>44498</v>
      </c>
      <c r="DZ856" s="83" t="s">
        <v>4903</v>
      </c>
      <c r="EA856" s="83" t="s">
        <v>102</v>
      </c>
      <c r="EB856" s="83" t="s">
        <v>482</v>
      </c>
      <c r="EC856" s="83">
        <v>852</v>
      </c>
      <c r="ED856" s="83" t="s">
        <v>483</v>
      </c>
      <c r="EE856" s="83">
        <v>1</v>
      </c>
      <c r="EF856" s="83">
        <v>0</v>
      </c>
      <c r="EG856" s="83">
        <v>0</v>
      </c>
      <c r="EH856" s="83" t="s">
        <v>109</v>
      </c>
      <c r="EI856" s="83" t="s">
        <v>108</v>
      </c>
      <c r="EJ856" s="83" t="s">
        <v>583</v>
      </c>
      <c r="EK856" s="83">
        <v>0</v>
      </c>
      <c r="EL856" s="83">
        <v>0</v>
      </c>
      <c r="EM856" s="83">
        <v>1</v>
      </c>
      <c r="EN856" s="83" t="s">
        <v>497</v>
      </c>
      <c r="EO856" s="83"/>
      <c r="EP856" s="83" t="s">
        <v>436</v>
      </c>
      <c r="EQ856" s="136">
        <v>1</v>
      </c>
      <c r="ER856" s="136">
        <v>1</v>
      </c>
      <c r="ES856" s="136">
        <v>1</v>
      </c>
      <c r="ET856" s="136">
        <v>1</v>
      </c>
      <c r="EU856" s="215" t="s">
        <v>269</v>
      </c>
      <c r="EV856" s="136">
        <v>1</v>
      </c>
      <c r="EW856" s="136">
        <v>1</v>
      </c>
      <c r="EX856" s="136">
        <v>1</v>
      </c>
      <c r="EY856" s="136">
        <v>1</v>
      </c>
      <c r="EZ856" s="136">
        <v>1</v>
      </c>
      <c r="FP856" s="215" t="s">
        <v>592</v>
      </c>
      <c r="FQ856" s="136" t="b">
        <v>1</v>
      </c>
      <c r="FR856" s="136" t="b">
        <v>1</v>
      </c>
      <c r="FS856" s="136" t="b">
        <v>1</v>
      </c>
      <c r="FT856" s="136" t="b">
        <v>1</v>
      </c>
      <c r="FX856" s="215" t="s">
        <v>269</v>
      </c>
    </row>
    <row r="857" spans="1:180" ht="60" customHeight="1" x14ac:dyDescent="0.55000000000000004">
      <c r="A857" s="83" t="s">
        <v>130</v>
      </c>
      <c r="B857" s="83" t="s">
        <v>98</v>
      </c>
      <c r="C857" s="136">
        <v>866939</v>
      </c>
      <c r="D857" s="207" t="s">
        <v>627</v>
      </c>
      <c r="E857" s="208" t="s">
        <v>630</v>
      </c>
      <c r="F857" s="83" t="s">
        <v>108</v>
      </c>
      <c r="G857" s="85">
        <v>20621</v>
      </c>
      <c r="H857" s="83" t="s">
        <v>102</v>
      </c>
      <c r="I857" s="85">
        <v>39794</v>
      </c>
      <c r="J857" s="83" t="s">
        <v>228</v>
      </c>
      <c r="K857" s="216">
        <v>602710894329</v>
      </c>
      <c r="L857" s="83" t="s">
        <v>191</v>
      </c>
      <c r="M857" s="85">
        <v>43631</v>
      </c>
      <c r="N857" s="83">
        <v>-3566.6666666666702</v>
      </c>
      <c r="O857" s="83" t="s">
        <v>180</v>
      </c>
      <c r="P857" s="83" t="s">
        <v>181</v>
      </c>
      <c r="Q857" s="208" t="s">
        <v>8456</v>
      </c>
      <c r="R857" s="83" t="s">
        <v>102</v>
      </c>
      <c r="S857" s="83" t="s">
        <v>102</v>
      </c>
      <c r="T857" s="83" t="s">
        <v>199</v>
      </c>
      <c r="U857" s="83" t="s">
        <v>10464</v>
      </c>
      <c r="V857" s="83" t="s">
        <v>104</v>
      </c>
      <c r="W857" s="83" t="s">
        <v>105</v>
      </c>
      <c r="X857" s="86" t="s">
        <v>8456</v>
      </c>
      <c r="Y857" s="87" t="s">
        <v>102</v>
      </c>
      <c r="Z857" s="87" t="s">
        <v>102</v>
      </c>
      <c r="AA857" s="87" t="s">
        <v>199</v>
      </c>
      <c r="AB857" s="87" t="s">
        <v>10464</v>
      </c>
      <c r="AC857" s="87" t="s">
        <v>104</v>
      </c>
      <c r="AD857" s="87" t="s">
        <v>105</v>
      </c>
      <c r="AE857" s="87" t="s">
        <v>106</v>
      </c>
      <c r="AF857" s="86" t="s">
        <v>8456</v>
      </c>
      <c r="AG857" s="87" t="s">
        <v>489</v>
      </c>
      <c r="AH857" s="87" t="s">
        <v>10465</v>
      </c>
      <c r="AI857" s="87" t="s">
        <v>104</v>
      </c>
      <c r="AJ857" s="87" t="s">
        <v>204</v>
      </c>
      <c r="AK857" s="88"/>
      <c r="AL857" s="83" t="s">
        <v>107</v>
      </c>
      <c r="AM857" s="89" t="s">
        <v>454</v>
      </c>
      <c r="AN857" s="90" t="s">
        <v>416</v>
      </c>
      <c r="AO857" s="91" t="s">
        <v>641</v>
      </c>
      <c r="AP857" s="90">
        <v>8.3333333333332007</v>
      </c>
      <c r="AQ857" s="92" t="s">
        <v>211</v>
      </c>
      <c r="AR857" s="93" t="s">
        <v>102</v>
      </c>
      <c r="AS857" s="93" t="s">
        <v>102</v>
      </c>
      <c r="AT857" s="93" t="s">
        <v>102</v>
      </c>
      <c r="AU857" s="210" t="s">
        <v>641</v>
      </c>
      <c r="AV857" s="93" t="s">
        <v>192</v>
      </c>
      <c r="AW857" s="94" t="s">
        <v>102</v>
      </c>
      <c r="AX857" s="93" t="s">
        <v>105</v>
      </c>
      <c r="AY857" s="95" t="s">
        <v>188</v>
      </c>
      <c r="AZ857" s="93" t="s">
        <v>102</v>
      </c>
      <c r="BA857" s="93" t="s">
        <v>10466</v>
      </c>
      <c r="BB857" s="93" t="s">
        <v>102</v>
      </c>
      <c r="BC857" s="93" t="s">
        <v>102</v>
      </c>
      <c r="BD857" s="96" t="s">
        <v>102</v>
      </c>
      <c r="BE857" s="90">
        <v>-417.66666666666703</v>
      </c>
      <c r="BF857" s="93" t="s">
        <v>211</v>
      </c>
      <c r="BG857" s="93" t="s">
        <v>102</v>
      </c>
      <c r="BH857" s="93" t="s">
        <v>102</v>
      </c>
      <c r="BI857" s="93" t="s">
        <v>102</v>
      </c>
      <c r="BJ857" s="210" t="s">
        <v>646</v>
      </c>
      <c r="BK857" s="93" t="s">
        <v>182</v>
      </c>
      <c r="BL857" s="97" t="s">
        <v>102</v>
      </c>
      <c r="BM857" s="93" t="s">
        <v>105</v>
      </c>
      <c r="BN857" s="93" t="s">
        <v>104</v>
      </c>
      <c r="BO857" s="93" t="s">
        <v>102</v>
      </c>
      <c r="BP857" s="98">
        <v>20180491</v>
      </c>
      <c r="BQ857" s="93" t="s">
        <v>102</v>
      </c>
      <c r="BR857" s="93" t="s">
        <v>102</v>
      </c>
      <c r="BS857" s="93" t="s">
        <v>102</v>
      </c>
      <c r="BT857" s="99" t="s">
        <v>591</v>
      </c>
      <c r="BU857" s="100" t="s">
        <v>12076</v>
      </c>
      <c r="BV857" s="101" t="s">
        <v>471</v>
      </c>
      <c r="BW857" s="136"/>
      <c r="BX857" s="103" t="s">
        <v>565</v>
      </c>
      <c r="BY857" s="104" t="s">
        <v>190</v>
      </c>
      <c r="BZ857" s="136"/>
      <c r="CA857" s="83" t="s">
        <v>599</v>
      </c>
      <c r="CB857" s="106" t="s">
        <v>647</v>
      </c>
      <c r="CC857" s="106" t="s">
        <v>12077</v>
      </c>
      <c r="CD857" s="107"/>
      <c r="CE857" s="108" t="s">
        <v>107</v>
      </c>
      <c r="CF857" s="108" t="s">
        <v>107</v>
      </c>
      <c r="CG857" s="109"/>
      <c r="CH857" s="110" t="s">
        <v>107</v>
      </c>
      <c r="CI857" s="111"/>
      <c r="CJ857" s="112">
        <v>6710</v>
      </c>
      <c r="CK857" s="113">
        <v>86</v>
      </c>
      <c r="CL857" s="114" t="s">
        <v>134</v>
      </c>
      <c r="CM857" s="114" t="s">
        <v>108</v>
      </c>
      <c r="CN857" s="114"/>
      <c r="CO857" s="115" t="s">
        <v>102</v>
      </c>
      <c r="CP857" s="115" t="s">
        <v>102</v>
      </c>
      <c r="CQ857" s="115" t="s">
        <v>102</v>
      </c>
      <c r="CR857" s="115" t="s">
        <v>102</v>
      </c>
      <c r="CS857" s="116"/>
      <c r="CT857" s="117" t="s">
        <v>109</v>
      </c>
      <c r="CU857" s="117" t="s">
        <v>109</v>
      </c>
      <c r="CV857" s="83">
        <v>853</v>
      </c>
      <c r="CW857" s="83" t="s">
        <v>108</v>
      </c>
      <c r="CX857" s="83">
        <v>853</v>
      </c>
      <c r="CY857" s="83" t="s">
        <v>108</v>
      </c>
      <c r="CZ857" s="83">
        <v>7181</v>
      </c>
      <c r="DA857" s="83" t="s">
        <v>419</v>
      </c>
      <c r="DB857" s="83" t="s">
        <v>130</v>
      </c>
      <c r="DC857" s="83" t="s">
        <v>499</v>
      </c>
      <c r="DD857" s="83">
        <v>1902</v>
      </c>
      <c r="DE857" s="83" t="s">
        <v>444</v>
      </c>
      <c r="DF857" s="83" t="s">
        <v>130</v>
      </c>
      <c r="DG857" s="83" t="s">
        <v>499</v>
      </c>
      <c r="DH857" s="83"/>
      <c r="DI857" s="83">
        <v>0</v>
      </c>
      <c r="DJ857" s="83">
        <v>1</v>
      </c>
      <c r="DK857" s="83">
        <v>0</v>
      </c>
      <c r="DL857" s="83">
        <v>0</v>
      </c>
      <c r="DM857" s="83">
        <v>0</v>
      </c>
      <c r="DN857" s="83">
        <v>0</v>
      </c>
      <c r="DO857" s="83">
        <v>0</v>
      </c>
      <c r="DP857" s="83">
        <v>0</v>
      </c>
      <c r="DQ857" s="83">
        <v>0</v>
      </c>
      <c r="DR857" s="83">
        <v>0</v>
      </c>
      <c r="DS857" s="83">
        <v>0</v>
      </c>
      <c r="DT857" s="83">
        <v>3</v>
      </c>
      <c r="DU857" s="83">
        <v>3</v>
      </c>
      <c r="DV857" s="83">
        <v>0</v>
      </c>
      <c r="DW857" s="83">
        <v>0</v>
      </c>
      <c r="DX857" s="83">
        <v>3</v>
      </c>
      <c r="DY857" s="85">
        <v>44499</v>
      </c>
      <c r="DZ857" s="83" t="s">
        <v>4904</v>
      </c>
      <c r="EA857" s="83" t="s">
        <v>102</v>
      </c>
      <c r="EB857" s="83" t="s">
        <v>482</v>
      </c>
      <c r="EC857" s="83">
        <v>853</v>
      </c>
      <c r="ED857" s="83" t="s">
        <v>483</v>
      </c>
      <c r="EE857" s="83">
        <v>1</v>
      </c>
      <c r="EF857" s="83">
        <v>0</v>
      </c>
      <c r="EG857" s="83">
        <v>0</v>
      </c>
      <c r="EH857" s="83" t="s">
        <v>109</v>
      </c>
      <c r="EI857" s="83" t="s">
        <v>108</v>
      </c>
      <c r="EJ857" s="83" t="s">
        <v>583</v>
      </c>
      <c r="EK857" s="83">
        <v>0</v>
      </c>
      <c r="EL857" s="83">
        <v>0</v>
      </c>
      <c r="EM857" s="83">
        <v>1</v>
      </c>
      <c r="EN857" s="83" t="s">
        <v>497</v>
      </c>
      <c r="EO857" s="83"/>
      <c r="EP857" s="83" t="s">
        <v>436</v>
      </c>
      <c r="EQ857" s="136">
        <v>1</v>
      </c>
      <c r="ER857" s="136">
        <v>1</v>
      </c>
      <c r="ES857" s="136">
        <v>1</v>
      </c>
      <c r="ET857" s="136">
        <v>1</v>
      </c>
      <c r="EU857" s="215" t="s">
        <v>269</v>
      </c>
      <c r="EV857" s="136">
        <v>1</v>
      </c>
      <c r="EW857" s="136">
        <v>1</v>
      </c>
      <c r="EX857" s="136">
        <v>1</v>
      </c>
      <c r="EY857" s="136">
        <v>1</v>
      </c>
      <c r="EZ857" s="136">
        <v>1</v>
      </c>
      <c r="FP857" s="215" t="s">
        <v>592</v>
      </c>
      <c r="FQ857" s="136" t="b">
        <v>1</v>
      </c>
      <c r="FR857" s="136" t="b">
        <v>1</v>
      </c>
      <c r="FS857" s="136" t="b">
        <v>1</v>
      </c>
      <c r="FT857" s="136" t="b">
        <v>1</v>
      </c>
      <c r="FX857" s="215" t="s">
        <v>269</v>
      </c>
    </row>
    <row r="858" spans="1:180" ht="60" customHeight="1" x14ac:dyDescent="0.55000000000000004">
      <c r="A858" s="83" t="s">
        <v>130</v>
      </c>
      <c r="B858" s="83" t="s">
        <v>98</v>
      </c>
      <c r="C858" s="136">
        <v>287534</v>
      </c>
      <c r="D858" s="207" t="s">
        <v>628</v>
      </c>
      <c r="E858" s="208" t="s">
        <v>633</v>
      </c>
      <c r="F858" s="83" t="s">
        <v>108</v>
      </c>
      <c r="G858" s="85">
        <v>22744</v>
      </c>
      <c r="H858" s="83" t="s">
        <v>102</v>
      </c>
      <c r="I858" s="85">
        <v>39772</v>
      </c>
      <c r="J858" s="83" t="s">
        <v>228</v>
      </c>
      <c r="K858" s="216">
        <v>818345746922</v>
      </c>
      <c r="L858" s="83" t="s">
        <v>191</v>
      </c>
      <c r="M858" s="85">
        <v>43619</v>
      </c>
      <c r="N858" s="83">
        <v>-3571.6666666666702</v>
      </c>
      <c r="O858" s="83" t="s">
        <v>193</v>
      </c>
      <c r="P858" s="83" t="s">
        <v>181</v>
      </c>
      <c r="Q858" s="208" t="s">
        <v>8460</v>
      </c>
      <c r="R858" s="83" t="s">
        <v>102</v>
      </c>
      <c r="S858" s="83" t="s">
        <v>102</v>
      </c>
      <c r="T858" s="83" t="s">
        <v>133</v>
      </c>
      <c r="U858" s="83" t="s">
        <v>10467</v>
      </c>
      <c r="V858" s="83" t="s">
        <v>111</v>
      </c>
      <c r="W858" s="83" t="s">
        <v>105</v>
      </c>
      <c r="X858" s="86" t="s">
        <v>8460</v>
      </c>
      <c r="Y858" s="87" t="s">
        <v>102</v>
      </c>
      <c r="Z858" s="87" t="s">
        <v>102</v>
      </c>
      <c r="AA858" s="87" t="s">
        <v>133</v>
      </c>
      <c r="AB858" s="87" t="s">
        <v>10467</v>
      </c>
      <c r="AC858" s="87" t="s">
        <v>111</v>
      </c>
      <c r="AD858" s="87" t="s">
        <v>105</v>
      </c>
      <c r="AE858" s="87" t="s">
        <v>106</v>
      </c>
      <c r="AF858" s="86" t="s">
        <v>8460</v>
      </c>
      <c r="AG858" s="87" t="s">
        <v>486</v>
      </c>
      <c r="AH858" s="87" t="s">
        <v>10467</v>
      </c>
      <c r="AI858" s="87" t="s">
        <v>111</v>
      </c>
      <c r="AJ858" s="87" t="s">
        <v>204</v>
      </c>
      <c r="AK858" s="88"/>
      <c r="AL858" s="83" t="s">
        <v>107</v>
      </c>
      <c r="AM858" s="89" t="s">
        <v>454</v>
      </c>
      <c r="AN858" s="90" t="s">
        <v>416</v>
      </c>
      <c r="AO858" s="91" t="s">
        <v>642</v>
      </c>
      <c r="AP858" s="90">
        <v>8.3333333333332007</v>
      </c>
      <c r="AQ858" s="92" t="s">
        <v>102</v>
      </c>
      <c r="AR858" s="93" t="s">
        <v>102</v>
      </c>
      <c r="AS858" s="93" t="s">
        <v>102</v>
      </c>
      <c r="AT858" s="93" t="s">
        <v>102</v>
      </c>
      <c r="AU858" s="210" t="s">
        <v>644</v>
      </c>
      <c r="AV858" s="93" t="s">
        <v>185</v>
      </c>
      <c r="AW858" s="94" t="s">
        <v>102</v>
      </c>
      <c r="AX858" s="93" t="s">
        <v>183</v>
      </c>
      <c r="AY858" s="95" t="s">
        <v>111</v>
      </c>
      <c r="AZ858" s="93" t="s">
        <v>102</v>
      </c>
      <c r="BA858" s="93" t="s">
        <v>102</v>
      </c>
      <c r="BB858" s="93" t="s">
        <v>102</v>
      </c>
      <c r="BC858" s="93" t="s">
        <v>102</v>
      </c>
      <c r="BD858" s="96" t="s">
        <v>102</v>
      </c>
      <c r="BE858" s="90">
        <v>-418.16666666666703</v>
      </c>
      <c r="BF858" s="93" t="s">
        <v>102</v>
      </c>
      <c r="BG858" s="93" t="s">
        <v>102</v>
      </c>
      <c r="BH858" s="93" t="s">
        <v>102</v>
      </c>
      <c r="BI858" s="93" t="s">
        <v>102</v>
      </c>
      <c r="BJ858" s="210" t="s">
        <v>642</v>
      </c>
      <c r="BK858" s="93" t="s">
        <v>192</v>
      </c>
      <c r="BL858" s="97" t="s">
        <v>102</v>
      </c>
      <c r="BM858" s="93" t="s">
        <v>183</v>
      </c>
      <c r="BN858" s="93" t="s">
        <v>106</v>
      </c>
      <c r="BO858" s="93" t="s">
        <v>102</v>
      </c>
      <c r="BP858" s="98" t="s">
        <v>102</v>
      </c>
      <c r="BQ858" s="93" t="s">
        <v>102</v>
      </c>
      <c r="BR858" s="93" t="s">
        <v>102</v>
      </c>
      <c r="BS858" s="93" t="s">
        <v>102</v>
      </c>
      <c r="BT858" s="99" t="s">
        <v>591</v>
      </c>
      <c r="BU858" s="100" t="s">
        <v>12078</v>
      </c>
      <c r="BV858" s="101" t="s">
        <v>471</v>
      </c>
      <c r="BW858" s="136"/>
      <c r="BX858" s="103" t="s">
        <v>565</v>
      </c>
      <c r="BY858" s="104" t="s">
        <v>190</v>
      </c>
      <c r="BZ858" s="136"/>
      <c r="CA858" s="83" t="s">
        <v>599</v>
      </c>
      <c r="CB858" s="106" t="s">
        <v>647</v>
      </c>
      <c r="CC858" s="106" t="s">
        <v>12079</v>
      </c>
      <c r="CD858" s="107"/>
      <c r="CE858" s="108" t="s">
        <v>107</v>
      </c>
      <c r="CF858" s="108" t="s">
        <v>107</v>
      </c>
      <c r="CG858" s="109"/>
      <c r="CH858" s="110" t="s">
        <v>107</v>
      </c>
      <c r="CI858" s="111"/>
      <c r="CJ858" s="112">
        <v>6710</v>
      </c>
      <c r="CK858" s="113">
        <v>86</v>
      </c>
      <c r="CL858" s="114" t="s">
        <v>134</v>
      </c>
      <c r="CM858" s="114" t="s">
        <v>108</v>
      </c>
      <c r="CN858" s="114"/>
      <c r="CO858" s="115" t="s">
        <v>102</v>
      </c>
      <c r="CP858" s="115" t="s">
        <v>102</v>
      </c>
      <c r="CQ858" s="115" t="s">
        <v>102</v>
      </c>
      <c r="CR858" s="115" t="s">
        <v>102</v>
      </c>
      <c r="CS858" s="116"/>
      <c r="CT858" s="117" t="s">
        <v>109</v>
      </c>
      <c r="CU858" s="117" t="s">
        <v>109</v>
      </c>
      <c r="CV858" s="83">
        <v>854</v>
      </c>
      <c r="CW858" s="83" t="s">
        <v>108</v>
      </c>
      <c r="CX858" s="83">
        <v>854</v>
      </c>
      <c r="CY858" s="83" t="s">
        <v>108</v>
      </c>
      <c r="CZ858" s="83">
        <v>7182</v>
      </c>
      <c r="DA858" s="83" t="s">
        <v>419</v>
      </c>
      <c r="DB858" s="83" t="s">
        <v>130</v>
      </c>
      <c r="DC858" s="83" t="s">
        <v>499</v>
      </c>
      <c r="DD858" s="83">
        <v>1903</v>
      </c>
      <c r="DE858" s="83" t="s">
        <v>444</v>
      </c>
      <c r="DF858" s="83" t="s">
        <v>130</v>
      </c>
      <c r="DG858" s="83" t="s">
        <v>499</v>
      </c>
      <c r="DH858" s="83"/>
      <c r="DI858" s="83">
        <v>0</v>
      </c>
      <c r="DJ858" s="83">
        <v>1</v>
      </c>
      <c r="DK858" s="83">
        <v>0</v>
      </c>
      <c r="DL858" s="83">
        <v>0</v>
      </c>
      <c r="DM858" s="83">
        <v>0</v>
      </c>
      <c r="DN858" s="83">
        <v>0</v>
      </c>
      <c r="DO858" s="83">
        <v>0</v>
      </c>
      <c r="DP858" s="83">
        <v>0</v>
      </c>
      <c r="DQ858" s="83">
        <v>0</v>
      </c>
      <c r="DR858" s="83">
        <v>0</v>
      </c>
      <c r="DS858" s="83">
        <v>0</v>
      </c>
      <c r="DT858" s="83">
        <v>3</v>
      </c>
      <c r="DU858" s="83">
        <v>3</v>
      </c>
      <c r="DV858" s="83">
        <v>0</v>
      </c>
      <c r="DW858" s="83">
        <v>0</v>
      </c>
      <c r="DX858" s="83">
        <v>3</v>
      </c>
      <c r="DY858" s="85">
        <v>44500</v>
      </c>
      <c r="DZ858" s="83" t="s">
        <v>4905</v>
      </c>
      <c r="EA858" s="83" t="s">
        <v>102</v>
      </c>
      <c r="EB858" s="83" t="s">
        <v>482</v>
      </c>
      <c r="EC858" s="83">
        <v>854</v>
      </c>
      <c r="ED858" s="83" t="s">
        <v>483</v>
      </c>
      <c r="EE858" s="83">
        <v>1</v>
      </c>
      <c r="EF858" s="83">
        <v>0</v>
      </c>
      <c r="EG858" s="83">
        <v>0</v>
      </c>
      <c r="EH858" s="83" t="s">
        <v>109</v>
      </c>
      <c r="EI858" s="83" t="s">
        <v>108</v>
      </c>
      <c r="EJ858" s="83" t="s">
        <v>583</v>
      </c>
      <c r="EK858" s="83">
        <v>0</v>
      </c>
      <c r="EL858" s="83">
        <v>0</v>
      </c>
      <c r="EM858" s="83">
        <v>1</v>
      </c>
      <c r="EN858" s="83" t="s">
        <v>497</v>
      </c>
      <c r="EO858" s="83"/>
      <c r="EP858" s="83" t="s">
        <v>436</v>
      </c>
      <c r="EQ858" s="136">
        <v>1</v>
      </c>
      <c r="ER858" s="136">
        <v>1</v>
      </c>
      <c r="ES858" s="136">
        <v>1</v>
      </c>
      <c r="ET858" s="136">
        <v>1</v>
      </c>
      <c r="EU858" s="215" t="s">
        <v>269</v>
      </c>
      <c r="EV858" s="136">
        <v>1</v>
      </c>
      <c r="EW858" s="136">
        <v>1</v>
      </c>
      <c r="EX858" s="136">
        <v>1</v>
      </c>
      <c r="EY858" s="136">
        <v>1</v>
      </c>
      <c r="EZ858" s="136">
        <v>1</v>
      </c>
      <c r="FP858" s="215" t="s">
        <v>592</v>
      </c>
      <c r="FQ858" s="136" t="b">
        <v>1</v>
      </c>
      <c r="FR858" s="136" t="b">
        <v>1</v>
      </c>
      <c r="FS858" s="136" t="b">
        <v>1</v>
      </c>
      <c r="FT858" s="136" t="b">
        <v>1</v>
      </c>
      <c r="FX858" s="215" t="s">
        <v>269</v>
      </c>
    </row>
    <row r="859" spans="1:180" ht="60" customHeight="1" x14ac:dyDescent="0.55000000000000004">
      <c r="A859" s="83" t="s">
        <v>130</v>
      </c>
      <c r="B859" s="83" t="s">
        <v>98</v>
      </c>
      <c r="C859" s="136">
        <v>234777</v>
      </c>
      <c r="D859" s="207" t="s">
        <v>629</v>
      </c>
      <c r="E859" s="208" t="s">
        <v>634</v>
      </c>
      <c r="F859" s="83" t="s">
        <v>108</v>
      </c>
      <c r="G859" s="85">
        <v>26341</v>
      </c>
      <c r="H859" s="83" t="s">
        <v>102</v>
      </c>
      <c r="I859" s="85">
        <v>34633</v>
      </c>
      <c r="J859" s="83" t="s">
        <v>228</v>
      </c>
      <c r="K859" s="216">
        <v>885417697412</v>
      </c>
      <c r="L859" s="83" t="s">
        <v>191</v>
      </c>
      <c r="M859" s="85">
        <v>43642</v>
      </c>
      <c r="N859" s="83">
        <v>-3576.6666666666702</v>
      </c>
      <c r="O859" s="83" t="s">
        <v>193</v>
      </c>
      <c r="P859" s="83" t="s">
        <v>181</v>
      </c>
      <c r="Q859" s="208" t="s">
        <v>8464</v>
      </c>
      <c r="R859" s="83" t="s">
        <v>102</v>
      </c>
      <c r="S859" s="83" t="s">
        <v>102</v>
      </c>
      <c r="T859" s="83" t="s">
        <v>131</v>
      </c>
      <c r="U859" s="83" t="s">
        <v>10468</v>
      </c>
      <c r="V859" s="83" t="s">
        <v>104</v>
      </c>
      <c r="W859" s="83" t="s">
        <v>105</v>
      </c>
      <c r="X859" s="86" t="s">
        <v>8464</v>
      </c>
      <c r="Y859" s="87" t="s">
        <v>102</v>
      </c>
      <c r="Z859" s="87" t="s">
        <v>102</v>
      </c>
      <c r="AA859" s="87" t="s">
        <v>131</v>
      </c>
      <c r="AB859" s="87" t="s">
        <v>10468</v>
      </c>
      <c r="AC859" s="87" t="s">
        <v>104</v>
      </c>
      <c r="AD859" s="87" t="s">
        <v>105</v>
      </c>
      <c r="AE859" s="87" t="s">
        <v>106</v>
      </c>
      <c r="AF859" s="86" t="s">
        <v>8464</v>
      </c>
      <c r="AG859" s="87" t="s">
        <v>177</v>
      </c>
      <c r="AH859" s="87" t="s">
        <v>10468</v>
      </c>
      <c r="AI859" s="87" t="s">
        <v>104</v>
      </c>
      <c r="AJ859" s="87" t="s">
        <v>204</v>
      </c>
      <c r="AK859" s="88"/>
      <c r="AL859" s="83" t="s">
        <v>107</v>
      </c>
      <c r="AM859" s="89" t="s">
        <v>454</v>
      </c>
      <c r="AN859" s="90" t="s">
        <v>416</v>
      </c>
      <c r="AO859" s="91" t="s">
        <v>643</v>
      </c>
      <c r="AP859" s="90">
        <v>8.3333333333332007</v>
      </c>
      <c r="AQ859" s="92" t="s">
        <v>102</v>
      </c>
      <c r="AR859" s="93" t="s">
        <v>102</v>
      </c>
      <c r="AS859" s="93" t="s">
        <v>102</v>
      </c>
      <c r="AT859" s="93" t="s">
        <v>102</v>
      </c>
      <c r="AU859" s="210" t="s">
        <v>645</v>
      </c>
      <c r="AV859" s="93" t="s">
        <v>185</v>
      </c>
      <c r="AW859" s="94" t="s">
        <v>102</v>
      </c>
      <c r="AX859" s="93" t="s">
        <v>105</v>
      </c>
      <c r="AY859" s="95" t="s">
        <v>104</v>
      </c>
      <c r="AZ859" s="93" t="s">
        <v>102</v>
      </c>
      <c r="BA859" s="93" t="s">
        <v>102</v>
      </c>
      <c r="BB859" s="93" t="s">
        <v>102</v>
      </c>
      <c r="BC859" s="93" t="s">
        <v>102</v>
      </c>
      <c r="BD859" s="96" t="s">
        <v>102</v>
      </c>
      <c r="BE859" s="90">
        <v>-418.66666666666703</v>
      </c>
      <c r="BF859" s="93" t="s">
        <v>102</v>
      </c>
      <c r="BG859" s="93" t="s">
        <v>102</v>
      </c>
      <c r="BH859" s="93" t="s">
        <v>102</v>
      </c>
      <c r="BI859" s="93" t="s">
        <v>102</v>
      </c>
      <c r="BJ859" s="210" t="s">
        <v>643</v>
      </c>
      <c r="BK859" s="93" t="s">
        <v>196</v>
      </c>
      <c r="BL859" s="97" t="s">
        <v>102</v>
      </c>
      <c r="BM859" s="93" t="s">
        <v>105</v>
      </c>
      <c r="BN859" s="93" t="s">
        <v>596</v>
      </c>
      <c r="BO859" s="93" t="s">
        <v>102</v>
      </c>
      <c r="BP859" s="98" t="s">
        <v>102</v>
      </c>
      <c r="BQ859" s="93" t="s">
        <v>102</v>
      </c>
      <c r="BR859" s="93" t="s">
        <v>102</v>
      </c>
      <c r="BS859" s="93" t="s">
        <v>102</v>
      </c>
      <c r="BT859" s="99" t="s">
        <v>591</v>
      </c>
      <c r="BU859" s="100" t="s">
        <v>12080</v>
      </c>
      <c r="BV859" s="101" t="s">
        <v>471</v>
      </c>
      <c r="BW859" s="136"/>
      <c r="BX859" s="103" t="s">
        <v>565</v>
      </c>
      <c r="BY859" s="104" t="s">
        <v>190</v>
      </c>
      <c r="BZ859" s="136"/>
      <c r="CA859" s="83" t="s">
        <v>599</v>
      </c>
      <c r="CB859" s="106" t="s">
        <v>647</v>
      </c>
      <c r="CC859" s="106" t="s">
        <v>12081</v>
      </c>
      <c r="CD859" s="107"/>
      <c r="CE859" s="108" t="s">
        <v>107</v>
      </c>
      <c r="CF859" s="108" t="s">
        <v>107</v>
      </c>
      <c r="CG859" s="109"/>
      <c r="CH859" s="110" t="s">
        <v>107</v>
      </c>
      <c r="CI859" s="111"/>
      <c r="CJ859" s="112">
        <v>6710</v>
      </c>
      <c r="CK859" s="113">
        <v>86</v>
      </c>
      <c r="CL859" s="114" t="s">
        <v>134</v>
      </c>
      <c r="CM859" s="114" t="s">
        <v>108</v>
      </c>
      <c r="CN859" s="114"/>
      <c r="CO859" s="115" t="s">
        <v>102</v>
      </c>
      <c r="CP859" s="115" t="s">
        <v>102</v>
      </c>
      <c r="CQ859" s="115" t="s">
        <v>102</v>
      </c>
      <c r="CR859" s="115" t="s">
        <v>102</v>
      </c>
      <c r="CS859" s="116"/>
      <c r="CT859" s="117" t="s">
        <v>109</v>
      </c>
      <c r="CU859" s="117" t="s">
        <v>109</v>
      </c>
      <c r="CV859" s="83">
        <v>855</v>
      </c>
      <c r="CW859" s="83" t="s">
        <v>108</v>
      </c>
      <c r="CX859" s="83">
        <v>855</v>
      </c>
      <c r="CY859" s="83" t="s">
        <v>108</v>
      </c>
      <c r="CZ859" s="83">
        <v>7183</v>
      </c>
      <c r="DA859" s="83" t="s">
        <v>419</v>
      </c>
      <c r="DB859" s="83" t="s">
        <v>130</v>
      </c>
      <c r="DC859" s="83" t="s">
        <v>499</v>
      </c>
      <c r="DD859" s="83">
        <v>1904</v>
      </c>
      <c r="DE859" s="83" t="s">
        <v>444</v>
      </c>
      <c r="DF859" s="83" t="s">
        <v>130</v>
      </c>
      <c r="DG859" s="83" t="s">
        <v>499</v>
      </c>
      <c r="DH859" s="83"/>
      <c r="DI859" s="83">
        <v>0</v>
      </c>
      <c r="DJ859" s="83">
        <v>1</v>
      </c>
      <c r="DK859" s="83">
        <v>0</v>
      </c>
      <c r="DL859" s="83">
        <v>0</v>
      </c>
      <c r="DM859" s="83">
        <v>0</v>
      </c>
      <c r="DN859" s="83">
        <v>0</v>
      </c>
      <c r="DO859" s="83">
        <v>0</v>
      </c>
      <c r="DP859" s="83">
        <v>0</v>
      </c>
      <c r="DQ859" s="83">
        <v>0</v>
      </c>
      <c r="DR859" s="83">
        <v>0</v>
      </c>
      <c r="DS859" s="83">
        <v>0</v>
      </c>
      <c r="DT859" s="83">
        <v>3</v>
      </c>
      <c r="DU859" s="83">
        <v>3</v>
      </c>
      <c r="DV859" s="83">
        <v>0</v>
      </c>
      <c r="DW859" s="83">
        <v>0</v>
      </c>
      <c r="DX859" s="83">
        <v>3</v>
      </c>
      <c r="DY859" s="85">
        <v>44501</v>
      </c>
      <c r="DZ859" s="83" t="s">
        <v>4906</v>
      </c>
      <c r="EA859" s="83" t="s">
        <v>102</v>
      </c>
      <c r="EB859" s="83" t="s">
        <v>482</v>
      </c>
      <c r="EC859" s="83">
        <v>855</v>
      </c>
      <c r="ED859" s="83" t="s">
        <v>483</v>
      </c>
      <c r="EE859" s="83">
        <v>1</v>
      </c>
      <c r="EF859" s="83">
        <v>0</v>
      </c>
      <c r="EG859" s="83">
        <v>0</v>
      </c>
      <c r="EH859" s="83" t="s">
        <v>109</v>
      </c>
      <c r="EI859" s="83" t="s">
        <v>108</v>
      </c>
      <c r="EJ859" s="83" t="s">
        <v>583</v>
      </c>
      <c r="EK859" s="83">
        <v>0</v>
      </c>
      <c r="EL859" s="83">
        <v>0</v>
      </c>
      <c r="EM859" s="83">
        <v>1</v>
      </c>
      <c r="EN859" s="83" t="s">
        <v>497</v>
      </c>
      <c r="EO859" s="83"/>
      <c r="EP859" s="83" t="s">
        <v>436</v>
      </c>
      <c r="EQ859" s="136">
        <v>1</v>
      </c>
      <c r="ER859" s="136">
        <v>1</v>
      </c>
      <c r="ES859" s="136">
        <v>1</v>
      </c>
      <c r="ET859" s="136">
        <v>1</v>
      </c>
      <c r="EU859" s="215" t="s">
        <v>269</v>
      </c>
      <c r="EV859" s="136">
        <v>1</v>
      </c>
      <c r="EW859" s="136">
        <v>1</v>
      </c>
      <c r="EX859" s="136">
        <v>1</v>
      </c>
      <c r="EY859" s="136">
        <v>1</v>
      </c>
      <c r="EZ859" s="136">
        <v>1</v>
      </c>
      <c r="FP859" s="215" t="s">
        <v>592</v>
      </c>
      <c r="FQ859" s="136" t="b">
        <v>1</v>
      </c>
      <c r="FR859" s="136" t="b">
        <v>1</v>
      </c>
      <c r="FS859" s="136" t="b">
        <v>1</v>
      </c>
      <c r="FT859" s="136" t="b">
        <v>1</v>
      </c>
      <c r="FX859" s="215" t="s">
        <v>269</v>
      </c>
    </row>
    <row r="860" spans="1:180" ht="60" customHeight="1" x14ac:dyDescent="0.55000000000000004">
      <c r="A860" s="83" t="s">
        <v>130</v>
      </c>
      <c r="B860" s="83" t="s">
        <v>98</v>
      </c>
      <c r="C860" s="136">
        <v>994255</v>
      </c>
      <c r="D860" s="207" t="s">
        <v>627</v>
      </c>
      <c r="E860" s="208" t="s">
        <v>630</v>
      </c>
      <c r="F860" s="83" t="s">
        <v>108</v>
      </c>
      <c r="G860" s="85">
        <v>20621</v>
      </c>
      <c r="H860" s="83" t="s">
        <v>102</v>
      </c>
      <c r="I860" s="85">
        <v>39794</v>
      </c>
      <c r="J860" s="83" t="s">
        <v>228</v>
      </c>
      <c r="K860" s="216">
        <v>376746298920</v>
      </c>
      <c r="L860" s="83" t="s">
        <v>191</v>
      </c>
      <c r="M860" s="85">
        <v>43631</v>
      </c>
      <c r="N860" s="83">
        <v>-3581.6666666666702</v>
      </c>
      <c r="O860" s="83" t="s">
        <v>180</v>
      </c>
      <c r="P860" s="83" t="s">
        <v>181</v>
      </c>
      <c r="Q860" s="208" t="s">
        <v>8468</v>
      </c>
      <c r="R860" s="83" t="s">
        <v>102</v>
      </c>
      <c r="S860" s="83" t="s">
        <v>102</v>
      </c>
      <c r="T860" s="83" t="s">
        <v>199</v>
      </c>
      <c r="U860" s="83" t="s">
        <v>10469</v>
      </c>
      <c r="V860" s="83" t="s">
        <v>104</v>
      </c>
      <c r="W860" s="83" t="s">
        <v>105</v>
      </c>
      <c r="X860" s="86" t="s">
        <v>8468</v>
      </c>
      <c r="Y860" s="87" t="s">
        <v>102</v>
      </c>
      <c r="Z860" s="87" t="s">
        <v>102</v>
      </c>
      <c r="AA860" s="87" t="s">
        <v>199</v>
      </c>
      <c r="AB860" s="87" t="s">
        <v>10469</v>
      </c>
      <c r="AC860" s="87" t="s">
        <v>104</v>
      </c>
      <c r="AD860" s="87" t="s">
        <v>105</v>
      </c>
      <c r="AE860" s="87" t="s">
        <v>106</v>
      </c>
      <c r="AF860" s="86" t="s">
        <v>8468</v>
      </c>
      <c r="AG860" s="87" t="s">
        <v>489</v>
      </c>
      <c r="AH860" s="87" t="s">
        <v>10470</v>
      </c>
      <c r="AI860" s="87" t="s">
        <v>104</v>
      </c>
      <c r="AJ860" s="87" t="s">
        <v>204</v>
      </c>
      <c r="AK860" s="88"/>
      <c r="AL860" s="83" t="s">
        <v>107</v>
      </c>
      <c r="AM860" s="89" t="s">
        <v>454</v>
      </c>
      <c r="AN860" s="90" t="s">
        <v>416</v>
      </c>
      <c r="AO860" s="91" t="s">
        <v>641</v>
      </c>
      <c r="AP860" s="90">
        <v>8.3333333333332007</v>
      </c>
      <c r="AQ860" s="92" t="s">
        <v>211</v>
      </c>
      <c r="AR860" s="93" t="s">
        <v>102</v>
      </c>
      <c r="AS860" s="93" t="s">
        <v>102</v>
      </c>
      <c r="AT860" s="93" t="s">
        <v>102</v>
      </c>
      <c r="AU860" s="210" t="s">
        <v>641</v>
      </c>
      <c r="AV860" s="93" t="s">
        <v>192</v>
      </c>
      <c r="AW860" s="94" t="s">
        <v>102</v>
      </c>
      <c r="AX860" s="93" t="s">
        <v>105</v>
      </c>
      <c r="AY860" s="95" t="s">
        <v>188</v>
      </c>
      <c r="AZ860" s="93" t="s">
        <v>102</v>
      </c>
      <c r="BA860" s="93" t="s">
        <v>10471</v>
      </c>
      <c r="BB860" s="93" t="s">
        <v>102</v>
      </c>
      <c r="BC860" s="93" t="s">
        <v>102</v>
      </c>
      <c r="BD860" s="96" t="s">
        <v>102</v>
      </c>
      <c r="BE860" s="90">
        <v>-419.16666666666703</v>
      </c>
      <c r="BF860" s="93" t="s">
        <v>211</v>
      </c>
      <c r="BG860" s="93" t="s">
        <v>102</v>
      </c>
      <c r="BH860" s="93" t="s">
        <v>102</v>
      </c>
      <c r="BI860" s="93" t="s">
        <v>102</v>
      </c>
      <c r="BJ860" s="210" t="s">
        <v>646</v>
      </c>
      <c r="BK860" s="93" t="s">
        <v>182</v>
      </c>
      <c r="BL860" s="97" t="s">
        <v>102</v>
      </c>
      <c r="BM860" s="93" t="s">
        <v>105</v>
      </c>
      <c r="BN860" s="93" t="s">
        <v>104</v>
      </c>
      <c r="BO860" s="93" t="s">
        <v>102</v>
      </c>
      <c r="BP860" s="98">
        <v>20180492</v>
      </c>
      <c r="BQ860" s="93" t="s">
        <v>102</v>
      </c>
      <c r="BR860" s="93" t="s">
        <v>102</v>
      </c>
      <c r="BS860" s="93" t="s">
        <v>102</v>
      </c>
      <c r="BT860" s="99" t="s">
        <v>591</v>
      </c>
      <c r="BU860" s="100" t="s">
        <v>12082</v>
      </c>
      <c r="BV860" s="101" t="s">
        <v>471</v>
      </c>
      <c r="BW860" s="136"/>
      <c r="BX860" s="103" t="s">
        <v>565</v>
      </c>
      <c r="BY860" s="104" t="s">
        <v>190</v>
      </c>
      <c r="BZ860" s="136"/>
      <c r="CA860" s="83" t="s">
        <v>599</v>
      </c>
      <c r="CB860" s="106" t="s">
        <v>647</v>
      </c>
      <c r="CC860" s="106" t="s">
        <v>12083</v>
      </c>
      <c r="CD860" s="107"/>
      <c r="CE860" s="108" t="s">
        <v>107</v>
      </c>
      <c r="CF860" s="108" t="s">
        <v>107</v>
      </c>
      <c r="CG860" s="109"/>
      <c r="CH860" s="110" t="s">
        <v>107</v>
      </c>
      <c r="CI860" s="111"/>
      <c r="CJ860" s="112">
        <v>6710</v>
      </c>
      <c r="CK860" s="113">
        <v>86</v>
      </c>
      <c r="CL860" s="114" t="s">
        <v>134</v>
      </c>
      <c r="CM860" s="114" t="s">
        <v>108</v>
      </c>
      <c r="CN860" s="114"/>
      <c r="CO860" s="115" t="s">
        <v>102</v>
      </c>
      <c r="CP860" s="115" t="s">
        <v>102</v>
      </c>
      <c r="CQ860" s="115" t="s">
        <v>102</v>
      </c>
      <c r="CR860" s="115" t="s">
        <v>102</v>
      </c>
      <c r="CS860" s="116"/>
      <c r="CT860" s="117" t="s">
        <v>109</v>
      </c>
      <c r="CU860" s="117" t="s">
        <v>109</v>
      </c>
      <c r="CV860" s="83">
        <v>856</v>
      </c>
      <c r="CW860" s="83" t="s">
        <v>108</v>
      </c>
      <c r="CX860" s="83">
        <v>856</v>
      </c>
      <c r="CY860" s="83" t="s">
        <v>108</v>
      </c>
      <c r="CZ860" s="83">
        <v>7184</v>
      </c>
      <c r="DA860" s="83" t="s">
        <v>419</v>
      </c>
      <c r="DB860" s="83" t="s">
        <v>130</v>
      </c>
      <c r="DC860" s="83" t="s">
        <v>499</v>
      </c>
      <c r="DD860" s="83">
        <v>1905</v>
      </c>
      <c r="DE860" s="83" t="s">
        <v>444</v>
      </c>
      <c r="DF860" s="83" t="s">
        <v>130</v>
      </c>
      <c r="DG860" s="83" t="s">
        <v>499</v>
      </c>
      <c r="DH860" s="83"/>
      <c r="DI860" s="83">
        <v>0</v>
      </c>
      <c r="DJ860" s="83">
        <v>1</v>
      </c>
      <c r="DK860" s="83">
        <v>0</v>
      </c>
      <c r="DL860" s="83">
        <v>0</v>
      </c>
      <c r="DM860" s="83">
        <v>0</v>
      </c>
      <c r="DN860" s="83">
        <v>0</v>
      </c>
      <c r="DO860" s="83">
        <v>0</v>
      </c>
      <c r="DP860" s="83">
        <v>0</v>
      </c>
      <c r="DQ860" s="83">
        <v>0</v>
      </c>
      <c r="DR860" s="83">
        <v>0</v>
      </c>
      <c r="DS860" s="83">
        <v>0</v>
      </c>
      <c r="DT860" s="83">
        <v>3</v>
      </c>
      <c r="DU860" s="83">
        <v>3</v>
      </c>
      <c r="DV860" s="83">
        <v>0</v>
      </c>
      <c r="DW860" s="83">
        <v>0</v>
      </c>
      <c r="DX860" s="83">
        <v>3</v>
      </c>
      <c r="DY860" s="85">
        <v>44502</v>
      </c>
      <c r="DZ860" s="83" t="s">
        <v>4907</v>
      </c>
      <c r="EA860" s="83" t="s">
        <v>102</v>
      </c>
      <c r="EB860" s="83" t="s">
        <v>482</v>
      </c>
      <c r="EC860" s="83">
        <v>856</v>
      </c>
      <c r="ED860" s="83" t="s">
        <v>483</v>
      </c>
      <c r="EE860" s="83">
        <v>1</v>
      </c>
      <c r="EF860" s="83">
        <v>0</v>
      </c>
      <c r="EG860" s="83">
        <v>0</v>
      </c>
      <c r="EH860" s="83" t="s">
        <v>109</v>
      </c>
      <c r="EI860" s="83" t="s">
        <v>108</v>
      </c>
      <c r="EJ860" s="83" t="s">
        <v>583</v>
      </c>
      <c r="EK860" s="83">
        <v>0</v>
      </c>
      <c r="EL860" s="83">
        <v>0</v>
      </c>
      <c r="EM860" s="83">
        <v>1</v>
      </c>
      <c r="EN860" s="83" t="s">
        <v>497</v>
      </c>
      <c r="EO860" s="83"/>
      <c r="EP860" s="83" t="s">
        <v>436</v>
      </c>
      <c r="EQ860" s="136">
        <v>1</v>
      </c>
      <c r="ER860" s="136">
        <v>1</v>
      </c>
      <c r="ES860" s="136">
        <v>1</v>
      </c>
      <c r="ET860" s="136">
        <v>1</v>
      </c>
      <c r="EU860" s="215" t="s">
        <v>269</v>
      </c>
      <c r="EV860" s="136">
        <v>1</v>
      </c>
      <c r="EW860" s="136">
        <v>1</v>
      </c>
      <c r="EX860" s="136">
        <v>1</v>
      </c>
      <c r="EY860" s="136">
        <v>1</v>
      </c>
      <c r="EZ860" s="136">
        <v>1</v>
      </c>
      <c r="FP860" s="215" t="s">
        <v>592</v>
      </c>
      <c r="FQ860" s="136" t="b">
        <v>1</v>
      </c>
      <c r="FR860" s="136" t="b">
        <v>1</v>
      </c>
      <c r="FS860" s="136" t="b">
        <v>1</v>
      </c>
      <c r="FT860" s="136" t="b">
        <v>1</v>
      </c>
      <c r="FX860" s="215" t="s">
        <v>269</v>
      </c>
    </row>
    <row r="861" spans="1:180" ht="60" customHeight="1" x14ac:dyDescent="0.55000000000000004">
      <c r="A861" s="83" t="s">
        <v>130</v>
      </c>
      <c r="B861" s="83" t="s">
        <v>98</v>
      </c>
      <c r="C861" s="136">
        <v>673894</v>
      </c>
      <c r="D861" s="207" t="s">
        <v>628</v>
      </c>
      <c r="E861" s="208" t="s">
        <v>633</v>
      </c>
      <c r="F861" s="83" t="s">
        <v>108</v>
      </c>
      <c r="G861" s="85">
        <v>22744</v>
      </c>
      <c r="H861" s="83" t="s">
        <v>102</v>
      </c>
      <c r="I861" s="85">
        <v>39772</v>
      </c>
      <c r="J861" s="83" t="s">
        <v>228</v>
      </c>
      <c r="K861" s="216">
        <v>460698976378</v>
      </c>
      <c r="L861" s="83" t="s">
        <v>191</v>
      </c>
      <c r="M861" s="85">
        <v>43619</v>
      </c>
      <c r="N861" s="83">
        <v>-3586.6666666666702</v>
      </c>
      <c r="O861" s="83" t="s">
        <v>193</v>
      </c>
      <c r="P861" s="83" t="s">
        <v>181</v>
      </c>
      <c r="Q861" s="208" t="s">
        <v>8472</v>
      </c>
      <c r="R861" s="83" t="s">
        <v>102</v>
      </c>
      <c r="S861" s="83" t="s">
        <v>102</v>
      </c>
      <c r="T861" s="83" t="s">
        <v>133</v>
      </c>
      <c r="U861" s="83" t="s">
        <v>10472</v>
      </c>
      <c r="V861" s="83" t="s">
        <v>111</v>
      </c>
      <c r="W861" s="83" t="s">
        <v>105</v>
      </c>
      <c r="X861" s="86" t="s">
        <v>8472</v>
      </c>
      <c r="Y861" s="87" t="s">
        <v>102</v>
      </c>
      <c r="Z861" s="87" t="s">
        <v>102</v>
      </c>
      <c r="AA861" s="87" t="s">
        <v>133</v>
      </c>
      <c r="AB861" s="87" t="s">
        <v>10472</v>
      </c>
      <c r="AC861" s="87" t="s">
        <v>111</v>
      </c>
      <c r="AD861" s="87" t="s">
        <v>105</v>
      </c>
      <c r="AE861" s="87" t="s">
        <v>106</v>
      </c>
      <c r="AF861" s="86" t="s">
        <v>8472</v>
      </c>
      <c r="AG861" s="87" t="s">
        <v>486</v>
      </c>
      <c r="AH861" s="87" t="s">
        <v>10472</v>
      </c>
      <c r="AI861" s="87" t="s">
        <v>111</v>
      </c>
      <c r="AJ861" s="87" t="s">
        <v>204</v>
      </c>
      <c r="AK861" s="88"/>
      <c r="AL861" s="83" t="s">
        <v>107</v>
      </c>
      <c r="AM861" s="89" t="s">
        <v>454</v>
      </c>
      <c r="AN861" s="90" t="s">
        <v>416</v>
      </c>
      <c r="AO861" s="91" t="s">
        <v>642</v>
      </c>
      <c r="AP861" s="90">
        <v>8.3333333333332007</v>
      </c>
      <c r="AQ861" s="92" t="s">
        <v>102</v>
      </c>
      <c r="AR861" s="93" t="s">
        <v>102</v>
      </c>
      <c r="AS861" s="93" t="s">
        <v>102</v>
      </c>
      <c r="AT861" s="93" t="s">
        <v>102</v>
      </c>
      <c r="AU861" s="210" t="s">
        <v>644</v>
      </c>
      <c r="AV861" s="93" t="s">
        <v>185</v>
      </c>
      <c r="AW861" s="94" t="s">
        <v>102</v>
      </c>
      <c r="AX861" s="93" t="s">
        <v>183</v>
      </c>
      <c r="AY861" s="95" t="s">
        <v>111</v>
      </c>
      <c r="AZ861" s="93" t="s">
        <v>102</v>
      </c>
      <c r="BA861" s="93" t="s">
        <v>102</v>
      </c>
      <c r="BB861" s="93" t="s">
        <v>102</v>
      </c>
      <c r="BC861" s="93" t="s">
        <v>102</v>
      </c>
      <c r="BD861" s="96" t="s">
        <v>102</v>
      </c>
      <c r="BE861" s="90">
        <v>-419.66666666666703</v>
      </c>
      <c r="BF861" s="93" t="s">
        <v>102</v>
      </c>
      <c r="BG861" s="93" t="s">
        <v>102</v>
      </c>
      <c r="BH861" s="93" t="s">
        <v>102</v>
      </c>
      <c r="BI861" s="93" t="s">
        <v>102</v>
      </c>
      <c r="BJ861" s="210" t="s">
        <v>642</v>
      </c>
      <c r="BK861" s="93" t="s">
        <v>192</v>
      </c>
      <c r="BL861" s="97" t="s">
        <v>102</v>
      </c>
      <c r="BM861" s="93" t="s">
        <v>183</v>
      </c>
      <c r="BN861" s="93" t="s">
        <v>106</v>
      </c>
      <c r="BO861" s="93" t="s">
        <v>102</v>
      </c>
      <c r="BP861" s="98" t="s">
        <v>102</v>
      </c>
      <c r="BQ861" s="93" t="s">
        <v>102</v>
      </c>
      <c r="BR861" s="93" t="s">
        <v>102</v>
      </c>
      <c r="BS861" s="93" t="s">
        <v>102</v>
      </c>
      <c r="BT861" s="99" t="s">
        <v>591</v>
      </c>
      <c r="BU861" s="100" t="s">
        <v>12084</v>
      </c>
      <c r="BV861" s="101" t="s">
        <v>471</v>
      </c>
      <c r="BW861" s="136"/>
      <c r="BX861" s="103" t="s">
        <v>565</v>
      </c>
      <c r="BY861" s="104" t="s">
        <v>190</v>
      </c>
      <c r="BZ861" s="136"/>
      <c r="CA861" s="83" t="s">
        <v>599</v>
      </c>
      <c r="CB861" s="106" t="s">
        <v>647</v>
      </c>
      <c r="CC861" s="106" t="s">
        <v>12085</v>
      </c>
      <c r="CD861" s="107"/>
      <c r="CE861" s="108" t="s">
        <v>107</v>
      </c>
      <c r="CF861" s="108" t="s">
        <v>107</v>
      </c>
      <c r="CG861" s="109"/>
      <c r="CH861" s="110" t="s">
        <v>107</v>
      </c>
      <c r="CI861" s="111"/>
      <c r="CJ861" s="112">
        <v>6710</v>
      </c>
      <c r="CK861" s="113">
        <v>86</v>
      </c>
      <c r="CL861" s="114" t="s">
        <v>134</v>
      </c>
      <c r="CM861" s="114" t="s">
        <v>108</v>
      </c>
      <c r="CN861" s="114"/>
      <c r="CO861" s="115" t="s">
        <v>102</v>
      </c>
      <c r="CP861" s="115" t="s">
        <v>102</v>
      </c>
      <c r="CQ861" s="115" t="s">
        <v>102</v>
      </c>
      <c r="CR861" s="115" t="s">
        <v>102</v>
      </c>
      <c r="CS861" s="116"/>
      <c r="CT861" s="117" t="s">
        <v>109</v>
      </c>
      <c r="CU861" s="117" t="s">
        <v>109</v>
      </c>
      <c r="CV861" s="83">
        <v>857</v>
      </c>
      <c r="CW861" s="83" t="s">
        <v>108</v>
      </c>
      <c r="CX861" s="83">
        <v>857</v>
      </c>
      <c r="CY861" s="83" t="s">
        <v>108</v>
      </c>
      <c r="CZ861" s="83">
        <v>7185</v>
      </c>
      <c r="DA861" s="83" t="s">
        <v>419</v>
      </c>
      <c r="DB861" s="83" t="s">
        <v>130</v>
      </c>
      <c r="DC861" s="83" t="s">
        <v>499</v>
      </c>
      <c r="DD861" s="83">
        <v>1906</v>
      </c>
      <c r="DE861" s="83" t="s">
        <v>444</v>
      </c>
      <c r="DF861" s="83" t="s">
        <v>130</v>
      </c>
      <c r="DG861" s="83" t="s">
        <v>499</v>
      </c>
      <c r="DH861" s="83"/>
      <c r="DI861" s="83">
        <v>0</v>
      </c>
      <c r="DJ861" s="83">
        <v>1</v>
      </c>
      <c r="DK861" s="83">
        <v>0</v>
      </c>
      <c r="DL861" s="83">
        <v>0</v>
      </c>
      <c r="DM861" s="83">
        <v>0</v>
      </c>
      <c r="DN861" s="83">
        <v>0</v>
      </c>
      <c r="DO861" s="83">
        <v>0</v>
      </c>
      <c r="DP861" s="83">
        <v>0</v>
      </c>
      <c r="DQ861" s="83">
        <v>0</v>
      </c>
      <c r="DR861" s="83">
        <v>0</v>
      </c>
      <c r="DS861" s="83">
        <v>0</v>
      </c>
      <c r="DT861" s="83">
        <v>3</v>
      </c>
      <c r="DU861" s="83">
        <v>3</v>
      </c>
      <c r="DV861" s="83">
        <v>0</v>
      </c>
      <c r="DW861" s="83">
        <v>0</v>
      </c>
      <c r="DX861" s="83">
        <v>3</v>
      </c>
      <c r="DY861" s="85">
        <v>44503</v>
      </c>
      <c r="DZ861" s="83" t="s">
        <v>4908</v>
      </c>
      <c r="EA861" s="83" t="s">
        <v>102</v>
      </c>
      <c r="EB861" s="83" t="s">
        <v>482</v>
      </c>
      <c r="EC861" s="83">
        <v>857</v>
      </c>
      <c r="ED861" s="83" t="s">
        <v>483</v>
      </c>
      <c r="EE861" s="83">
        <v>1</v>
      </c>
      <c r="EF861" s="83">
        <v>0</v>
      </c>
      <c r="EG861" s="83">
        <v>0</v>
      </c>
      <c r="EH861" s="83" t="s">
        <v>109</v>
      </c>
      <c r="EI861" s="83" t="s">
        <v>108</v>
      </c>
      <c r="EJ861" s="83" t="s">
        <v>583</v>
      </c>
      <c r="EK861" s="83">
        <v>0</v>
      </c>
      <c r="EL861" s="83">
        <v>0</v>
      </c>
      <c r="EM861" s="83">
        <v>1</v>
      </c>
      <c r="EN861" s="83" t="s">
        <v>497</v>
      </c>
      <c r="EO861" s="83"/>
      <c r="EP861" s="83" t="s">
        <v>436</v>
      </c>
      <c r="EQ861" s="136">
        <v>1</v>
      </c>
      <c r="ER861" s="136">
        <v>1</v>
      </c>
      <c r="ES861" s="136">
        <v>1</v>
      </c>
      <c r="ET861" s="136">
        <v>1</v>
      </c>
      <c r="EU861" s="215" t="s">
        <v>269</v>
      </c>
      <c r="EV861" s="136">
        <v>1</v>
      </c>
      <c r="EW861" s="136">
        <v>1</v>
      </c>
      <c r="EX861" s="136">
        <v>1</v>
      </c>
      <c r="EY861" s="136">
        <v>1</v>
      </c>
      <c r="EZ861" s="136">
        <v>1</v>
      </c>
      <c r="FP861" s="215" t="s">
        <v>592</v>
      </c>
      <c r="FQ861" s="136" t="b">
        <v>1</v>
      </c>
      <c r="FR861" s="136" t="b">
        <v>1</v>
      </c>
      <c r="FS861" s="136" t="b">
        <v>1</v>
      </c>
      <c r="FT861" s="136" t="b">
        <v>1</v>
      </c>
      <c r="FX861" s="215" t="s">
        <v>269</v>
      </c>
    </row>
    <row r="862" spans="1:180" ht="60" customHeight="1" x14ac:dyDescent="0.55000000000000004">
      <c r="A862" s="83" t="s">
        <v>130</v>
      </c>
      <c r="B862" s="83" t="s">
        <v>98</v>
      </c>
      <c r="C862" s="136">
        <v>485395</v>
      </c>
      <c r="D862" s="207" t="s">
        <v>629</v>
      </c>
      <c r="E862" s="208" t="s">
        <v>634</v>
      </c>
      <c r="F862" s="83" t="s">
        <v>108</v>
      </c>
      <c r="G862" s="85">
        <v>26341</v>
      </c>
      <c r="H862" s="83" t="s">
        <v>102</v>
      </c>
      <c r="I862" s="85">
        <v>34633</v>
      </c>
      <c r="J862" s="83" t="s">
        <v>228</v>
      </c>
      <c r="K862" s="216">
        <v>941020537612</v>
      </c>
      <c r="L862" s="83" t="s">
        <v>191</v>
      </c>
      <c r="M862" s="85">
        <v>43642</v>
      </c>
      <c r="N862" s="83">
        <v>-3591.6666666666702</v>
      </c>
      <c r="O862" s="83" t="s">
        <v>193</v>
      </c>
      <c r="P862" s="83" t="s">
        <v>181</v>
      </c>
      <c r="Q862" s="208" t="s">
        <v>8476</v>
      </c>
      <c r="R862" s="83" t="s">
        <v>102</v>
      </c>
      <c r="S862" s="83" t="s">
        <v>102</v>
      </c>
      <c r="T862" s="83" t="s">
        <v>131</v>
      </c>
      <c r="U862" s="83" t="s">
        <v>10473</v>
      </c>
      <c r="V862" s="83" t="s">
        <v>104</v>
      </c>
      <c r="W862" s="83" t="s">
        <v>105</v>
      </c>
      <c r="X862" s="86" t="s">
        <v>8476</v>
      </c>
      <c r="Y862" s="87" t="s">
        <v>102</v>
      </c>
      <c r="Z862" s="87" t="s">
        <v>102</v>
      </c>
      <c r="AA862" s="87" t="s">
        <v>131</v>
      </c>
      <c r="AB862" s="87" t="s">
        <v>10473</v>
      </c>
      <c r="AC862" s="87" t="s">
        <v>104</v>
      </c>
      <c r="AD862" s="87" t="s">
        <v>105</v>
      </c>
      <c r="AE862" s="87" t="s">
        <v>106</v>
      </c>
      <c r="AF862" s="86" t="s">
        <v>8476</v>
      </c>
      <c r="AG862" s="87" t="s">
        <v>177</v>
      </c>
      <c r="AH862" s="87" t="s">
        <v>10473</v>
      </c>
      <c r="AI862" s="87" t="s">
        <v>104</v>
      </c>
      <c r="AJ862" s="87" t="s">
        <v>204</v>
      </c>
      <c r="AK862" s="88"/>
      <c r="AL862" s="83" t="s">
        <v>107</v>
      </c>
      <c r="AM862" s="89" t="s">
        <v>454</v>
      </c>
      <c r="AN862" s="90" t="s">
        <v>416</v>
      </c>
      <c r="AO862" s="91" t="s">
        <v>643</v>
      </c>
      <c r="AP862" s="90">
        <v>8.3333333333332007</v>
      </c>
      <c r="AQ862" s="92" t="s">
        <v>102</v>
      </c>
      <c r="AR862" s="93" t="s">
        <v>102</v>
      </c>
      <c r="AS862" s="93" t="s">
        <v>102</v>
      </c>
      <c r="AT862" s="93" t="s">
        <v>102</v>
      </c>
      <c r="AU862" s="210" t="s">
        <v>645</v>
      </c>
      <c r="AV862" s="93" t="s">
        <v>185</v>
      </c>
      <c r="AW862" s="94" t="s">
        <v>102</v>
      </c>
      <c r="AX862" s="93" t="s">
        <v>105</v>
      </c>
      <c r="AY862" s="95" t="s">
        <v>104</v>
      </c>
      <c r="AZ862" s="93" t="s">
        <v>102</v>
      </c>
      <c r="BA862" s="93" t="s">
        <v>102</v>
      </c>
      <c r="BB862" s="93" t="s">
        <v>102</v>
      </c>
      <c r="BC862" s="93" t="s">
        <v>102</v>
      </c>
      <c r="BD862" s="96" t="s">
        <v>102</v>
      </c>
      <c r="BE862" s="90">
        <v>-420.16666666666703</v>
      </c>
      <c r="BF862" s="93" t="s">
        <v>102</v>
      </c>
      <c r="BG862" s="93" t="s">
        <v>102</v>
      </c>
      <c r="BH862" s="93" t="s">
        <v>102</v>
      </c>
      <c r="BI862" s="93" t="s">
        <v>102</v>
      </c>
      <c r="BJ862" s="210" t="s">
        <v>643</v>
      </c>
      <c r="BK862" s="93" t="s">
        <v>196</v>
      </c>
      <c r="BL862" s="97" t="s">
        <v>102</v>
      </c>
      <c r="BM862" s="93" t="s">
        <v>105</v>
      </c>
      <c r="BN862" s="93" t="s">
        <v>596</v>
      </c>
      <c r="BO862" s="93" t="s">
        <v>102</v>
      </c>
      <c r="BP862" s="98" t="s">
        <v>102</v>
      </c>
      <c r="BQ862" s="93" t="s">
        <v>102</v>
      </c>
      <c r="BR862" s="93" t="s">
        <v>102</v>
      </c>
      <c r="BS862" s="93" t="s">
        <v>102</v>
      </c>
      <c r="BT862" s="99" t="s">
        <v>591</v>
      </c>
      <c r="BU862" s="100" t="s">
        <v>12086</v>
      </c>
      <c r="BV862" s="101" t="s">
        <v>471</v>
      </c>
      <c r="BW862" s="136"/>
      <c r="BX862" s="103" t="s">
        <v>565</v>
      </c>
      <c r="BY862" s="104" t="s">
        <v>190</v>
      </c>
      <c r="BZ862" s="136"/>
      <c r="CA862" s="83" t="s">
        <v>599</v>
      </c>
      <c r="CB862" s="106" t="s">
        <v>647</v>
      </c>
      <c r="CC862" s="106" t="s">
        <v>12087</v>
      </c>
      <c r="CD862" s="107"/>
      <c r="CE862" s="108" t="s">
        <v>107</v>
      </c>
      <c r="CF862" s="108" t="s">
        <v>107</v>
      </c>
      <c r="CG862" s="109"/>
      <c r="CH862" s="110" t="s">
        <v>107</v>
      </c>
      <c r="CI862" s="111"/>
      <c r="CJ862" s="112">
        <v>6710</v>
      </c>
      <c r="CK862" s="113">
        <v>86</v>
      </c>
      <c r="CL862" s="114" t="s">
        <v>134</v>
      </c>
      <c r="CM862" s="114" t="s">
        <v>108</v>
      </c>
      <c r="CN862" s="114"/>
      <c r="CO862" s="115" t="s">
        <v>102</v>
      </c>
      <c r="CP862" s="115" t="s">
        <v>102</v>
      </c>
      <c r="CQ862" s="115" t="s">
        <v>102</v>
      </c>
      <c r="CR862" s="115" t="s">
        <v>102</v>
      </c>
      <c r="CS862" s="116"/>
      <c r="CT862" s="117" t="s">
        <v>109</v>
      </c>
      <c r="CU862" s="117" t="s">
        <v>109</v>
      </c>
      <c r="CV862" s="83">
        <v>858</v>
      </c>
      <c r="CW862" s="83" t="s">
        <v>108</v>
      </c>
      <c r="CX862" s="83">
        <v>858</v>
      </c>
      <c r="CY862" s="83" t="s">
        <v>108</v>
      </c>
      <c r="CZ862" s="83">
        <v>7186</v>
      </c>
      <c r="DA862" s="83" t="s">
        <v>419</v>
      </c>
      <c r="DB862" s="83" t="s">
        <v>130</v>
      </c>
      <c r="DC862" s="83" t="s">
        <v>499</v>
      </c>
      <c r="DD862" s="83">
        <v>1907</v>
      </c>
      <c r="DE862" s="83" t="s">
        <v>444</v>
      </c>
      <c r="DF862" s="83" t="s">
        <v>130</v>
      </c>
      <c r="DG862" s="83" t="s">
        <v>499</v>
      </c>
      <c r="DH862" s="83"/>
      <c r="DI862" s="83">
        <v>0</v>
      </c>
      <c r="DJ862" s="83">
        <v>1</v>
      </c>
      <c r="DK862" s="83">
        <v>0</v>
      </c>
      <c r="DL862" s="83">
        <v>0</v>
      </c>
      <c r="DM862" s="83">
        <v>0</v>
      </c>
      <c r="DN862" s="83">
        <v>0</v>
      </c>
      <c r="DO862" s="83">
        <v>0</v>
      </c>
      <c r="DP862" s="83">
        <v>0</v>
      </c>
      <c r="DQ862" s="83">
        <v>0</v>
      </c>
      <c r="DR862" s="83">
        <v>0</v>
      </c>
      <c r="DS862" s="83">
        <v>0</v>
      </c>
      <c r="DT862" s="83">
        <v>3</v>
      </c>
      <c r="DU862" s="83">
        <v>3</v>
      </c>
      <c r="DV862" s="83">
        <v>0</v>
      </c>
      <c r="DW862" s="83">
        <v>0</v>
      </c>
      <c r="DX862" s="83">
        <v>3</v>
      </c>
      <c r="DY862" s="85">
        <v>44504</v>
      </c>
      <c r="DZ862" s="83" t="s">
        <v>4909</v>
      </c>
      <c r="EA862" s="83" t="s">
        <v>102</v>
      </c>
      <c r="EB862" s="83" t="s">
        <v>482</v>
      </c>
      <c r="EC862" s="83">
        <v>858</v>
      </c>
      <c r="ED862" s="83" t="s">
        <v>483</v>
      </c>
      <c r="EE862" s="83">
        <v>1</v>
      </c>
      <c r="EF862" s="83">
        <v>0</v>
      </c>
      <c r="EG862" s="83">
        <v>0</v>
      </c>
      <c r="EH862" s="83" t="s">
        <v>109</v>
      </c>
      <c r="EI862" s="83" t="s">
        <v>108</v>
      </c>
      <c r="EJ862" s="83" t="s">
        <v>583</v>
      </c>
      <c r="EK862" s="83">
        <v>0</v>
      </c>
      <c r="EL862" s="83">
        <v>0</v>
      </c>
      <c r="EM862" s="83">
        <v>1</v>
      </c>
      <c r="EN862" s="83" t="s">
        <v>497</v>
      </c>
      <c r="EO862" s="83"/>
      <c r="EP862" s="83" t="s">
        <v>436</v>
      </c>
      <c r="EQ862" s="136">
        <v>1</v>
      </c>
      <c r="ER862" s="136">
        <v>1</v>
      </c>
      <c r="ES862" s="136">
        <v>1</v>
      </c>
      <c r="ET862" s="136">
        <v>1</v>
      </c>
      <c r="EU862" s="215" t="s">
        <v>269</v>
      </c>
      <c r="EV862" s="136">
        <v>1</v>
      </c>
      <c r="EW862" s="136">
        <v>1</v>
      </c>
      <c r="EX862" s="136">
        <v>1</v>
      </c>
      <c r="EY862" s="136">
        <v>1</v>
      </c>
      <c r="EZ862" s="136">
        <v>1</v>
      </c>
      <c r="FP862" s="215" t="s">
        <v>592</v>
      </c>
      <c r="FQ862" s="136" t="b">
        <v>1</v>
      </c>
      <c r="FR862" s="136" t="b">
        <v>1</v>
      </c>
      <c r="FS862" s="136" t="b">
        <v>1</v>
      </c>
      <c r="FT862" s="136" t="b">
        <v>1</v>
      </c>
      <c r="FX862" s="215" t="s">
        <v>269</v>
      </c>
    </row>
    <row r="863" spans="1:180" ht="60" customHeight="1" x14ac:dyDescent="0.55000000000000004">
      <c r="A863" s="83" t="s">
        <v>130</v>
      </c>
      <c r="B863" s="83" t="s">
        <v>98</v>
      </c>
      <c r="C863" s="136">
        <v>287714</v>
      </c>
      <c r="D863" s="207" t="s">
        <v>627</v>
      </c>
      <c r="E863" s="208" t="s">
        <v>630</v>
      </c>
      <c r="F863" s="83" t="s">
        <v>108</v>
      </c>
      <c r="G863" s="85">
        <v>20621</v>
      </c>
      <c r="H863" s="83" t="s">
        <v>102</v>
      </c>
      <c r="I863" s="85">
        <v>39794</v>
      </c>
      <c r="J863" s="83" t="s">
        <v>228</v>
      </c>
      <c r="K863" s="216">
        <v>972375043924</v>
      </c>
      <c r="L863" s="83" t="s">
        <v>191</v>
      </c>
      <c r="M863" s="85">
        <v>43631</v>
      </c>
      <c r="N863" s="83">
        <v>-3596.6666666666702</v>
      </c>
      <c r="O863" s="83" t="s">
        <v>180</v>
      </c>
      <c r="P863" s="83" t="s">
        <v>181</v>
      </c>
      <c r="Q863" s="208" t="s">
        <v>8480</v>
      </c>
      <c r="R863" s="83" t="s">
        <v>102</v>
      </c>
      <c r="S863" s="83" t="s">
        <v>102</v>
      </c>
      <c r="T863" s="83" t="s">
        <v>199</v>
      </c>
      <c r="U863" s="83" t="s">
        <v>10474</v>
      </c>
      <c r="V863" s="83" t="s">
        <v>104</v>
      </c>
      <c r="W863" s="83" t="s">
        <v>105</v>
      </c>
      <c r="X863" s="86" t="s">
        <v>8480</v>
      </c>
      <c r="Y863" s="87" t="s">
        <v>102</v>
      </c>
      <c r="Z863" s="87" t="s">
        <v>102</v>
      </c>
      <c r="AA863" s="87" t="s">
        <v>199</v>
      </c>
      <c r="AB863" s="87" t="s">
        <v>10474</v>
      </c>
      <c r="AC863" s="87" t="s">
        <v>104</v>
      </c>
      <c r="AD863" s="87" t="s">
        <v>105</v>
      </c>
      <c r="AE863" s="87" t="s">
        <v>106</v>
      </c>
      <c r="AF863" s="86" t="s">
        <v>8480</v>
      </c>
      <c r="AG863" s="87" t="s">
        <v>489</v>
      </c>
      <c r="AH863" s="87" t="s">
        <v>10475</v>
      </c>
      <c r="AI863" s="87" t="s">
        <v>104</v>
      </c>
      <c r="AJ863" s="87" t="s">
        <v>204</v>
      </c>
      <c r="AK863" s="88"/>
      <c r="AL863" s="83" t="s">
        <v>107</v>
      </c>
      <c r="AM863" s="89" t="s">
        <v>454</v>
      </c>
      <c r="AN863" s="90" t="s">
        <v>416</v>
      </c>
      <c r="AO863" s="91" t="s">
        <v>641</v>
      </c>
      <c r="AP863" s="90">
        <v>8.3333333333332007</v>
      </c>
      <c r="AQ863" s="92" t="s">
        <v>211</v>
      </c>
      <c r="AR863" s="93" t="s">
        <v>102</v>
      </c>
      <c r="AS863" s="93" t="s">
        <v>102</v>
      </c>
      <c r="AT863" s="93" t="s">
        <v>102</v>
      </c>
      <c r="AU863" s="210" t="s">
        <v>641</v>
      </c>
      <c r="AV863" s="93" t="s">
        <v>192</v>
      </c>
      <c r="AW863" s="94" t="s">
        <v>102</v>
      </c>
      <c r="AX863" s="93" t="s">
        <v>105</v>
      </c>
      <c r="AY863" s="95" t="s">
        <v>188</v>
      </c>
      <c r="AZ863" s="93" t="s">
        <v>102</v>
      </c>
      <c r="BA863" s="93" t="s">
        <v>10476</v>
      </c>
      <c r="BB863" s="93" t="s">
        <v>102</v>
      </c>
      <c r="BC863" s="93" t="s">
        <v>102</v>
      </c>
      <c r="BD863" s="96" t="s">
        <v>102</v>
      </c>
      <c r="BE863" s="90">
        <v>-420.66666666666703</v>
      </c>
      <c r="BF863" s="93" t="s">
        <v>211</v>
      </c>
      <c r="BG863" s="93" t="s">
        <v>102</v>
      </c>
      <c r="BH863" s="93" t="s">
        <v>102</v>
      </c>
      <c r="BI863" s="93" t="s">
        <v>102</v>
      </c>
      <c r="BJ863" s="210" t="s">
        <v>646</v>
      </c>
      <c r="BK863" s="93" t="s">
        <v>182</v>
      </c>
      <c r="BL863" s="97" t="s">
        <v>102</v>
      </c>
      <c r="BM863" s="93" t="s">
        <v>105</v>
      </c>
      <c r="BN863" s="93" t="s">
        <v>104</v>
      </c>
      <c r="BO863" s="93" t="s">
        <v>102</v>
      </c>
      <c r="BP863" s="98">
        <v>20180493</v>
      </c>
      <c r="BQ863" s="93" t="s">
        <v>102</v>
      </c>
      <c r="BR863" s="93" t="s">
        <v>102</v>
      </c>
      <c r="BS863" s="93" t="s">
        <v>102</v>
      </c>
      <c r="BT863" s="99" t="s">
        <v>591</v>
      </c>
      <c r="BU863" s="100" t="s">
        <v>12088</v>
      </c>
      <c r="BV863" s="101" t="s">
        <v>471</v>
      </c>
      <c r="BW863" s="136"/>
      <c r="BX863" s="103" t="s">
        <v>565</v>
      </c>
      <c r="BY863" s="104" t="s">
        <v>190</v>
      </c>
      <c r="BZ863" s="136"/>
      <c r="CA863" s="83" t="s">
        <v>599</v>
      </c>
      <c r="CB863" s="106" t="s">
        <v>647</v>
      </c>
      <c r="CC863" s="106" t="s">
        <v>12089</v>
      </c>
      <c r="CD863" s="107"/>
      <c r="CE863" s="108" t="s">
        <v>107</v>
      </c>
      <c r="CF863" s="108" t="s">
        <v>107</v>
      </c>
      <c r="CG863" s="109"/>
      <c r="CH863" s="110" t="s">
        <v>107</v>
      </c>
      <c r="CI863" s="111"/>
      <c r="CJ863" s="112">
        <v>6710</v>
      </c>
      <c r="CK863" s="113">
        <v>86</v>
      </c>
      <c r="CL863" s="114" t="s">
        <v>134</v>
      </c>
      <c r="CM863" s="114" t="s">
        <v>108</v>
      </c>
      <c r="CN863" s="114"/>
      <c r="CO863" s="115" t="s">
        <v>102</v>
      </c>
      <c r="CP863" s="115" t="s">
        <v>102</v>
      </c>
      <c r="CQ863" s="115" t="s">
        <v>102</v>
      </c>
      <c r="CR863" s="115" t="s">
        <v>102</v>
      </c>
      <c r="CS863" s="116"/>
      <c r="CT863" s="117" t="s">
        <v>109</v>
      </c>
      <c r="CU863" s="117" t="s">
        <v>109</v>
      </c>
      <c r="CV863" s="83">
        <v>859</v>
      </c>
      <c r="CW863" s="83" t="s">
        <v>108</v>
      </c>
      <c r="CX863" s="83">
        <v>859</v>
      </c>
      <c r="CY863" s="83" t="s">
        <v>108</v>
      </c>
      <c r="CZ863" s="83">
        <v>7187</v>
      </c>
      <c r="DA863" s="83" t="s">
        <v>419</v>
      </c>
      <c r="DB863" s="83" t="s">
        <v>130</v>
      </c>
      <c r="DC863" s="83" t="s">
        <v>499</v>
      </c>
      <c r="DD863" s="83">
        <v>1908</v>
      </c>
      <c r="DE863" s="83" t="s">
        <v>444</v>
      </c>
      <c r="DF863" s="83" t="s">
        <v>130</v>
      </c>
      <c r="DG863" s="83" t="s">
        <v>499</v>
      </c>
      <c r="DH863" s="83"/>
      <c r="DI863" s="83">
        <v>0</v>
      </c>
      <c r="DJ863" s="83">
        <v>1</v>
      </c>
      <c r="DK863" s="83">
        <v>0</v>
      </c>
      <c r="DL863" s="83">
        <v>0</v>
      </c>
      <c r="DM863" s="83">
        <v>0</v>
      </c>
      <c r="DN863" s="83">
        <v>0</v>
      </c>
      <c r="DO863" s="83">
        <v>0</v>
      </c>
      <c r="DP863" s="83">
        <v>0</v>
      </c>
      <c r="DQ863" s="83">
        <v>0</v>
      </c>
      <c r="DR863" s="83">
        <v>0</v>
      </c>
      <c r="DS863" s="83">
        <v>0</v>
      </c>
      <c r="DT863" s="83">
        <v>3</v>
      </c>
      <c r="DU863" s="83">
        <v>3</v>
      </c>
      <c r="DV863" s="83">
        <v>0</v>
      </c>
      <c r="DW863" s="83">
        <v>0</v>
      </c>
      <c r="DX863" s="83">
        <v>3</v>
      </c>
      <c r="DY863" s="85">
        <v>44505</v>
      </c>
      <c r="DZ863" s="83" t="s">
        <v>4910</v>
      </c>
      <c r="EA863" s="83" t="s">
        <v>102</v>
      </c>
      <c r="EB863" s="83" t="s">
        <v>482</v>
      </c>
      <c r="EC863" s="83">
        <v>859</v>
      </c>
      <c r="ED863" s="83" t="s">
        <v>483</v>
      </c>
      <c r="EE863" s="83">
        <v>1</v>
      </c>
      <c r="EF863" s="83">
        <v>0</v>
      </c>
      <c r="EG863" s="83">
        <v>0</v>
      </c>
      <c r="EH863" s="83" t="s">
        <v>109</v>
      </c>
      <c r="EI863" s="83" t="s">
        <v>108</v>
      </c>
      <c r="EJ863" s="83" t="s">
        <v>583</v>
      </c>
      <c r="EK863" s="83">
        <v>0</v>
      </c>
      <c r="EL863" s="83">
        <v>0</v>
      </c>
      <c r="EM863" s="83">
        <v>1</v>
      </c>
      <c r="EN863" s="83" t="s">
        <v>497</v>
      </c>
      <c r="EO863" s="83"/>
      <c r="EP863" s="83" t="s">
        <v>436</v>
      </c>
      <c r="EQ863" s="136">
        <v>1</v>
      </c>
      <c r="ER863" s="136">
        <v>1</v>
      </c>
      <c r="ES863" s="136">
        <v>1</v>
      </c>
      <c r="ET863" s="136">
        <v>1</v>
      </c>
      <c r="EU863" s="215" t="s">
        <v>269</v>
      </c>
      <c r="EV863" s="136">
        <v>1</v>
      </c>
      <c r="EW863" s="136">
        <v>1</v>
      </c>
      <c r="EX863" s="136">
        <v>1</v>
      </c>
      <c r="EY863" s="136">
        <v>1</v>
      </c>
      <c r="EZ863" s="136">
        <v>1</v>
      </c>
      <c r="FP863" s="215" t="s">
        <v>592</v>
      </c>
      <c r="FQ863" s="136" t="b">
        <v>1</v>
      </c>
      <c r="FR863" s="136" t="b">
        <v>1</v>
      </c>
      <c r="FS863" s="136" t="b">
        <v>1</v>
      </c>
      <c r="FT863" s="136" t="b">
        <v>1</v>
      </c>
      <c r="FX863" s="215" t="s">
        <v>269</v>
      </c>
    </row>
    <row r="864" spans="1:180" ht="60" customHeight="1" x14ac:dyDescent="0.55000000000000004">
      <c r="A864" s="83" t="s">
        <v>130</v>
      </c>
      <c r="B864" s="83" t="s">
        <v>98</v>
      </c>
      <c r="C864" s="136">
        <v>560028</v>
      </c>
      <c r="D864" s="207" t="s">
        <v>628</v>
      </c>
      <c r="E864" s="208" t="s">
        <v>633</v>
      </c>
      <c r="F864" s="83" t="s">
        <v>108</v>
      </c>
      <c r="G864" s="85">
        <v>22744</v>
      </c>
      <c r="H864" s="83" t="s">
        <v>102</v>
      </c>
      <c r="I864" s="85">
        <v>39772</v>
      </c>
      <c r="J864" s="83" t="s">
        <v>228</v>
      </c>
      <c r="K864" s="216">
        <v>118297003756</v>
      </c>
      <c r="L864" s="83" t="s">
        <v>191</v>
      </c>
      <c r="M864" s="85">
        <v>43619</v>
      </c>
      <c r="N864" s="83">
        <v>-3601.6666666666702</v>
      </c>
      <c r="O864" s="83" t="s">
        <v>193</v>
      </c>
      <c r="P864" s="83" t="s">
        <v>181</v>
      </c>
      <c r="Q864" s="208" t="s">
        <v>8484</v>
      </c>
      <c r="R864" s="83" t="s">
        <v>102</v>
      </c>
      <c r="S864" s="83" t="s">
        <v>102</v>
      </c>
      <c r="T864" s="83" t="s">
        <v>133</v>
      </c>
      <c r="U864" s="83" t="s">
        <v>10477</v>
      </c>
      <c r="V864" s="83" t="s">
        <v>111</v>
      </c>
      <c r="W864" s="83" t="s">
        <v>105</v>
      </c>
      <c r="X864" s="86" t="s">
        <v>8484</v>
      </c>
      <c r="Y864" s="87" t="s">
        <v>102</v>
      </c>
      <c r="Z864" s="87" t="s">
        <v>102</v>
      </c>
      <c r="AA864" s="87" t="s">
        <v>133</v>
      </c>
      <c r="AB864" s="87" t="s">
        <v>10477</v>
      </c>
      <c r="AC864" s="87" t="s">
        <v>111</v>
      </c>
      <c r="AD864" s="87" t="s">
        <v>105</v>
      </c>
      <c r="AE864" s="87" t="s">
        <v>106</v>
      </c>
      <c r="AF864" s="86" t="s">
        <v>8484</v>
      </c>
      <c r="AG864" s="87" t="s">
        <v>486</v>
      </c>
      <c r="AH864" s="87" t="s">
        <v>10477</v>
      </c>
      <c r="AI864" s="87" t="s">
        <v>111</v>
      </c>
      <c r="AJ864" s="87" t="s">
        <v>204</v>
      </c>
      <c r="AK864" s="88"/>
      <c r="AL864" s="83" t="s">
        <v>107</v>
      </c>
      <c r="AM864" s="89" t="s">
        <v>454</v>
      </c>
      <c r="AN864" s="90" t="s">
        <v>416</v>
      </c>
      <c r="AO864" s="91" t="s">
        <v>642</v>
      </c>
      <c r="AP864" s="90">
        <v>8.3333333333332007</v>
      </c>
      <c r="AQ864" s="92" t="s">
        <v>102</v>
      </c>
      <c r="AR864" s="93" t="s">
        <v>102</v>
      </c>
      <c r="AS864" s="93" t="s">
        <v>102</v>
      </c>
      <c r="AT864" s="93" t="s">
        <v>102</v>
      </c>
      <c r="AU864" s="210" t="s">
        <v>644</v>
      </c>
      <c r="AV864" s="93" t="s">
        <v>185</v>
      </c>
      <c r="AW864" s="94" t="s">
        <v>102</v>
      </c>
      <c r="AX864" s="93" t="s">
        <v>183</v>
      </c>
      <c r="AY864" s="95" t="s">
        <v>111</v>
      </c>
      <c r="AZ864" s="93" t="s">
        <v>102</v>
      </c>
      <c r="BA864" s="93" t="s">
        <v>102</v>
      </c>
      <c r="BB864" s="93" t="s">
        <v>102</v>
      </c>
      <c r="BC864" s="93" t="s">
        <v>102</v>
      </c>
      <c r="BD864" s="96" t="s">
        <v>102</v>
      </c>
      <c r="BE864" s="90">
        <v>-421.16666666666703</v>
      </c>
      <c r="BF864" s="93" t="s">
        <v>102</v>
      </c>
      <c r="BG864" s="93" t="s">
        <v>102</v>
      </c>
      <c r="BH864" s="93" t="s">
        <v>102</v>
      </c>
      <c r="BI864" s="93" t="s">
        <v>102</v>
      </c>
      <c r="BJ864" s="210" t="s">
        <v>642</v>
      </c>
      <c r="BK864" s="93" t="s">
        <v>192</v>
      </c>
      <c r="BL864" s="97" t="s">
        <v>102</v>
      </c>
      <c r="BM864" s="93" t="s">
        <v>183</v>
      </c>
      <c r="BN864" s="93" t="s">
        <v>106</v>
      </c>
      <c r="BO864" s="93" t="s">
        <v>102</v>
      </c>
      <c r="BP864" s="98" t="s">
        <v>102</v>
      </c>
      <c r="BQ864" s="93" t="s">
        <v>102</v>
      </c>
      <c r="BR864" s="93" t="s">
        <v>102</v>
      </c>
      <c r="BS864" s="93" t="s">
        <v>102</v>
      </c>
      <c r="BT864" s="99" t="s">
        <v>591</v>
      </c>
      <c r="BU864" s="100" t="s">
        <v>12090</v>
      </c>
      <c r="BV864" s="101" t="s">
        <v>471</v>
      </c>
      <c r="BW864" s="136"/>
      <c r="BX864" s="103" t="s">
        <v>565</v>
      </c>
      <c r="BY864" s="104" t="s">
        <v>190</v>
      </c>
      <c r="BZ864" s="136"/>
      <c r="CA864" s="83" t="s">
        <v>599</v>
      </c>
      <c r="CB864" s="106" t="s">
        <v>647</v>
      </c>
      <c r="CC864" s="106" t="s">
        <v>12091</v>
      </c>
      <c r="CD864" s="107"/>
      <c r="CE864" s="108" t="s">
        <v>107</v>
      </c>
      <c r="CF864" s="108" t="s">
        <v>107</v>
      </c>
      <c r="CG864" s="109"/>
      <c r="CH864" s="110" t="s">
        <v>107</v>
      </c>
      <c r="CI864" s="111"/>
      <c r="CJ864" s="112">
        <v>6710</v>
      </c>
      <c r="CK864" s="113">
        <v>86</v>
      </c>
      <c r="CL864" s="114" t="s">
        <v>134</v>
      </c>
      <c r="CM864" s="114" t="s">
        <v>108</v>
      </c>
      <c r="CN864" s="114"/>
      <c r="CO864" s="115" t="s">
        <v>102</v>
      </c>
      <c r="CP864" s="115" t="s">
        <v>102</v>
      </c>
      <c r="CQ864" s="115" t="s">
        <v>102</v>
      </c>
      <c r="CR864" s="115" t="s">
        <v>102</v>
      </c>
      <c r="CS864" s="116"/>
      <c r="CT864" s="117" t="s">
        <v>109</v>
      </c>
      <c r="CU864" s="117" t="s">
        <v>109</v>
      </c>
      <c r="CV864" s="83">
        <v>860</v>
      </c>
      <c r="CW864" s="83" t="s">
        <v>108</v>
      </c>
      <c r="CX864" s="83">
        <v>860</v>
      </c>
      <c r="CY864" s="83" t="s">
        <v>108</v>
      </c>
      <c r="CZ864" s="83">
        <v>7188</v>
      </c>
      <c r="DA864" s="83" t="s">
        <v>419</v>
      </c>
      <c r="DB864" s="83" t="s">
        <v>130</v>
      </c>
      <c r="DC864" s="83" t="s">
        <v>499</v>
      </c>
      <c r="DD864" s="83">
        <v>1909</v>
      </c>
      <c r="DE864" s="83" t="s">
        <v>444</v>
      </c>
      <c r="DF864" s="83" t="s">
        <v>130</v>
      </c>
      <c r="DG864" s="83" t="s">
        <v>499</v>
      </c>
      <c r="DH864" s="83"/>
      <c r="DI864" s="83">
        <v>0</v>
      </c>
      <c r="DJ864" s="83">
        <v>1</v>
      </c>
      <c r="DK864" s="83">
        <v>0</v>
      </c>
      <c r="DL864" s="83">
        <v>0</v>
      </c>
      <c r="DM864" s="83">
        <v>0</v>
      </c>
      <c r="DN864" s="83">
        <v>0</v>
      </c>
      <c r="DO864" s="83">
        <v>0</v>
      </c>
      <c r="DP864" s="83">
        <v>0</v>
      </c>
      <c r="DQ864" s="83">
        <v>0</v>
      </c>
      <c r="DR864" s="83">
        <v>0</v>
      </c>
      <c r="DS864" s="83">
        <v>0</v>
      </c>
      <c r="DT864" s="83">
        <v>3</v>
      </c>
      <c r="DU864" s="83">
        <v>3</v>
      </c>
      <c r="DV864" s="83">
        <v>0</v>
      </c>
      <c r="DW864" s="83">
        <v>0</v>
      </c>
      <c r="DX864" s="83">
        <v>3</v>
      </c>
      <c r="DY864" s="85">
        <v>44506</v>
      </c>
      <c r="DZ864" s="83" t="s">
        <v>4911</v>
      </c>
      <c r="EA864" s="83" t="s">
        <v>102</v>
      </c>
      <c r="EB864" s="83" t="s">
        <v>482</v>
      </c>
      <c r="EC864" s="83">
        <v>860</v>
      </c>
      <c r="ED864" s="83" t="s">
        <v>483</v>
      </c>
      <c r="EE864" s="83">
        <v>1</v>
      </c>
      <c r="EF864" s="83">
        <v>0</v>
      </c>
      <c r="EG864" s="83">
        <v>0</v>
      </c>
      <c r="EH864" s="83" t="s">
        <v>109</v>
      </c>
      <c r="EI864" s="83" t="s">
        <v>108</v>
      </c>
      <c r="EJ864" s="83" t="s">
        <v>583</v>
      </c>
      <c r="EK864" s="83">
        <v>0</v>
      </c>
      <c r="EL864" s="83">
        <v>0</v>
      </c>
      <c r="EM864" s="83">
        <v>1</v>
      </c>
      <c r="EN864" s="83" t="s">
        <v>497</v>
      </c>
      <c r="EO864" s="83"/>
      <c r="EP864" s="83" t="s">
        <v>436</v>
      </c>
      <c r="EQ864" s="136">
        <v>1</v>
      </c>
      <c r="ER864" s="136">
        <v>1</v>
      </c>
      <c r="ES864" s="136">
        <v>1</v>
      </c>
      <c r="ET864" s="136">
        <v>1</v>
      </c>
      <c r="EU864" s="215" t="s">
        <v>269</v>
      </c>
      <c r="EV864" s="136">
        <v>1</v>
      </c>
      <c r="EW864" s="136">
        <v>1</v>
      </c>
      <c r="EX864" s="136">
        <v>1</v>
      </c>
      <c r="EY864" s="136">
        <v>1</v>
      </c>
      <c r="EZ864" s="136">
        <v>1</v>
      </c>
      <c r="FP864" s="215" t="s">
        <v>592</v>
      </c>
      <c r="FQ864" s="136" t="b">
        <v>1</v>
      </c>
      <c r="FR864" s="136" t="b">
        <v>1</v>
      </c>
      <c r="FS864" s="136" t="b">
        <v>1</v>
      </c>
      <c r="FT864" s="136" t="b">
        <v>1</v>
      </c>
      <c r="FX864" s="215" t="s">
        <v>269</v>
      </c>
    </row>
    <row r="865" spans="1:180" ht="60" customHeight="1" x14ac:dyDescent="0.55000000000000004">
      <c r="A865" s="83" t="s">
        <v>130</v>
      </c>
      <c r="B865" s="83" t="s">
        <v>98</v>
      </c>
      <c r="C865" s="136">
        <v>832413</v>
      </c>
      <c r="D865" s="207" t="s">
        <v>629</v>
      </c>
      <c r="E865" s="208" t="s">
        <v>634</v>
      </c>
      <c r="F865" s="83" t="s">
        <v>108</v>
      </c>
      <c r="G865" s="85">
        <v>26341</v>
      </c>
      <c r="H865" s="83" t="s">
        <v>102</v>
      </c>
      <c r="I865" s="85">
        <v>34633</v>
      </c>
      <c r="J865" s="83" t="s">
        <v>228</v>
      </c>
      <c r="K865" s="216">
        <v>335812512221</v>
      </c>
      <c r="L865" s="83" t="s">
        <v>191</v>
      </c>
      <c r="M865" s="85">
        <v>43642</v>
      </c>
      <c r="N865" s="83">
        <v>-3606.6666666666702</v>
      </c>
      <c r="O865" s="83" t="s">
        <v>193</v>
      </c>
      <c r="P865" s="83" t="s">
        <v>181</v>
      </c>
      <c r="Q865" s="208" t="s">
        <v>8488</v>
      </c>
      <c r="R865" s="83" t="s">
        <v>102</v>
      </c>
      <c r="S865" s="83" t="s">
        <v>102</v>
      </c>
      <c r="T865" s="83" t="s">
        <v>131</v>
      </c>
      <c r="U865" s="83" t="s">
        <v>10478</v>
      </c>
      <c r="V865" s="83" t="s">
        <v>104</v>
      </c>
      <c r="W865" s="83" t="s">
        <v>105</v>
      </c>
      <c r="X865" s="86" t="s">
        <v>8488</v>
      </c>
      <c r="Y865" s="87" t="s">
        <v>102</v>
      </c>
      <c r="Z865" s="87" t="s">
        <v>102</v>
      </c>
      <c r="AA865" s="87" t="s">
        <v>131</v>
      </c>
      <c r="AB865" s="87" t="s">
        <v>10478</v>
      </c>
      <c r="AC865" s="87" t="s">
        <v>104</v>
      </c>
      <c r="AD865" s="87" t="s">
        <v>105</v>
      </c>
      <c r="AE865" s="87" t="s">
        <v>106</v>
      </c>
      <c r="AF865" s="86" t="s">
        <v>8488</v>
      </c>
      <c r="AG865" s="87" t="s">
        <v>177</v>
      </c>
      <c r="AH865" s="87" t="s">
        <v>10478</v>
      </c>
      <c r="AI865" s="87" t="s">
        <v>104</v>
      </c>
      <c r="AJ865" s="87" t="s">
        <v>204</v>
      </c>
      <c r="AK865" s="88"/>
      <c r="AL865" s="83" t="s">
        <v>107</v>
      </c>
      <c r="AM865" s="89" t="s">
        <v>454</v>
      </c>
      <c r="AN865" s="90" t="s">
        <v>416</v>
      </c>
      <c r="AO865" s="91" t="s">
        <v>643</v>
      </c>
      <c r="AP865" s="90">
        <v>8.3333333333332007</v>
      </c>
      <c r="AQ865" s="92" t="s">
        <v>102</v>
      </c>
      <c r="AR865" s="93" t="s">
        <v>102</v>
      </c>
      <c r="AS865" s="93" t="s">
        <v>102</v>
      </c>
      <c r="AT865" s="93" t="s">
        <v>102</v>
      </c>
      <c r="AU865" s="210" t="s">
        <v>645</v>
      </c>
      <c r="AV865" s="93" t="s">
        <v>185</v>
      </c>
      <c r="AW865" s="94" t="s">
        <v>102</v>
      </c>
      <c r="AX865" s="93" t="s">
        <v>105</v>
      </c>
      <c r="AY865" s="95" t="s">
        <v>104</v>
      </c>
      <c r="AZ865" s="93" t="s">
        <v>102</v>
      </c>
      <c r="BA865" s="93" t="s">
        <v>102</v>
      </c>
      <c r="BB865" s="93" t="s">
        <v>102</v>
      </c>
      <c r="BC865" s="93" t="s">
        <v>102</v>
      </c>
      <c r="BD865" s="96" t="s">
        <v>102</v>
      </c>
      <c r="BE865" s="90">
        <v>-421.66666666666703</v>
      </c>
      <c r="BF865" s="93" t="s">
        <v>102</v>
      </c>
      <c r="BG865" s="93" t="s">
        <v>102</v>
      </c>
      <c r="BH865" s="93" t="s">
        <v>102</v>
      </c>
      <c r="BI865" s="93" t="s">
        <v>102</v>
      </c>
      <c r="BJ865" s="210" t="s">
        <v>643</v>
      </c>
      <c r="BK865" s="93" t="s">
        <v>196</v>
      </c>
      <c r="BL865" s="97" t="s">
        <v>102</v>
      </c>
      <c r="BM865" s="93" t="s">
        <v>105</v>
      </c>
      <c r="BN865" s="93" t="s">
        <v>596</v>
      </c>
      <c r="BO865" s="93" t="s">
        <v>102</v>
      </c>
      <c r="BP865" s="98" t="s">
        <v>102</v>
      </c>
      <c r="BQ865" s="93" t="s">
        <v>102</v>
      </c>
      <c r="BR865" s="93" t="s">
        <v>102</v>
      </c>
      <c r="BS865" s="93" t="s">
        <v>102</v>
      </c>
      <c r="BT865" s="99" t="s">
        <v>591</v>
      </c>
      <c r="BU865" s="100" t="s">
        <v>12092</v>
      </c>
      <c r="BV865" s="101" t="s">
        <v>471</v>
      </c>
      <c r="BW865" s="136"/>
      <c r="BX865" s="103" t="s">
        <v>565</v>
      </c>
      <c r="BY865" s="104" t="s">
        <v>190</v>
      </c>
      <c r="BZ865" s="136"/>
      <c r="CA865" s="83" t="s">
        <v>599</v>
      </c>
      <c r="CB865" s="106" t="s">
        <v>647</v>
      </c>
      <c r="CC865" s="106" t="s">
        <v>12093</v>
      </c>
      <c r="CD865" s="107"/>
      <c r="CE865" s="108" t="s">
        <v>107</v>
      </c>
      <c r="CF865" s="108" t="s">
        <v>107</v>
      </c>
      <c r="CG865" s="109"/>
      <c r="CH865" s="110" t="s">
        <v>107</v>
      </c>
      <c r="CI865" s="111"/>
      <c r="CJ865" s="112">
        <v>6710</v>
      </c>
      <c r="CK865" s="113">
        <v>86</v>
      </c>
      <c r="CL865" s="114" t="s">
        <v>134</v>
      </c>
      <c r="CM865" s="114" t="s">
        <v>108</v>
      </c>
      <c r="CN865" s="114"/>
      <c r="CO865" s="115" t="s">
        <v>102</v>
      </c>
      <c r="CP865" s="115" t="s">
        <v>102</v>
      </c>
      <c r="CQ865" s="115" t="s">
        <v>102</v>
      </c>
      <c r="CR865" s="115" t="s">
        <v>102</v>
      </c>
      <c r="CS865" s="116"/>
      <c r="CT865" s="117" t="s">
        <v>109</v>
      </c>
      <c r="CU865" s="117" t="s">
        <v>109</v>
      </c>
      <c r="CV865" s="83">
        <v>861</v>
      </c>
      <c r="CW865" s="83" t="s">
        <v>108</v>
      </c>
      <c r="CX865" s="83">
        <v>861</v>
      </c>
      <c r="CY865" s="83" t="s">
        <v>108</v>
      </c>
      <c r="CZ865" s="83">
        <v>7189</v>
      </c>
      <c r="DA865" s="83" t="s">
        <v>419</v>
      </c>
      <c r="DB865" s="83" t="s">
        <v>130</v>
      </c>
      <c r="DC865" s="83" t="s">
        <v>499</v>
      </c>
      <c r="DD865" s="83">
        <v>1910</v>
      </c>
      <c r="DE865" s="83" t="s">
        <v>444</v>
      </c>
      <c r="DF865" s="83" t="s">
        <v>130</v>
      </c>
      <c r="DG865" s="83" t="s">
        <v>499</v>
      </c>
      <c r="DH865" s="83"/>
      <c r="DI865" s="83">
        <v>0</v>
      </c>
      <c r="DJ865" s="83">
        <v>1</v>
      </c>
      <c r="DK865" s="83">
        <v>0</v>
      </c>
      <c r="DL865" s="83">
        <v>0</v>
      </c>
      <c r="DM865" s="83">
        <v>0</v>
      </c>
      <c r="DN865" s="83">
        <v>0</v>
      </c>
      <c r="DO865" s="83">
        <v>0</v>
      </c>
      <c r="DP865" s="83">
        <v>0</v>
      </c>
      <c r="DQ865" s="83">
        <v>0</v>
      </c>
      <c r="DR865" s="83">
        <v>0</v>
      </c>
      <c r="DS865" s="83">
        <v>0</v>
      </c>
      <c r="DT865" s="83">
        <v>3</v>
      </c>
      <c r="DU865" s="83">
        <v>3</v>
      </c>
      <c r="DV865" s="83">
        <v>0</v>
      </c>
      <c r="DW865" s="83">
        <v>0</v>
      </c>
      <c r="DX865" s="83">
        <v>3</v>
      </c>
      <c r="DY865" s="85">
        <v>44507</v>
      </c>
      <c r="DZ865" s="83" t="s">
        <v>4912</v>
      </c>
      <c r="EA865" s="83" t="s">
        <v>102</v>
      </c>
      <c r="EB865" s="83" t="s">
        <v>482</v>
      </c>
      <c r="EC865" s="83">
        <v>861</v>
      </c>
      <c r="ED865" s="83" t="s">
        <v>483</v>
      </c>
      <c r="EE865" s="83">
        <v>1</v>
      </c>
      <c r="EF865" s="83">
        <v>0</v>
      </c>
      <c r="EG865" s="83">
        <v>0</v>
      </c>
      <c r="EH865" s="83" t="s">
        <v>109</v>
      </c>
      <c r="EI865" s="83" t="s">
        <v>108</v>
      </c>
      <c r="EJ865" s="83" t="s">
        <v>583</v>
      </c>
      <c r="EK865" s="83">
        <v>0</v>
      </c>
      <c r="EL865" s="83">
        <v>0</v>
      </c>
      <c r="EM865" s="83">
        <v>1</v>
      </c>
      <c r="EN865" s="83" t="s">
        <v>497</v>
      </c>
      <c r="EO865" s="83"/>
      <c r="EP865" s="83" t="s">
        <v>436</v>
      </c>
      <c r="EQ865" s="136">
        <v>1</v>
      </c>
      <c r="ER865" s="136">
        <v>1</v>
      </c>
      <c r="ES865" s="136">
        <v>1</v>
      </c>
      <c r="ET865" s="136">
        <v>1</v>
      </c>
      <c r="EU865" s="215" t="s">
        <v>269</v>
      </c>
      <c r="EV865" s="136">
        <v>1</v>
      </c>
      <c r="EW865" s="136">
        <v>1</v>
      </c>
      <c r="EX865" s="136">
        <v>1</v>
      </c>
      <c r="EY865" s="136">
        <v>1</v>
      </c>
      <c r="EZ865" s="136">
        <v>1</v>
      </c>
      <c r="FP865" s="215" t="s">
        <v>592</v>
      </c>
      <c r="FQ865" s="136" t="b">
        <v>1</v>
      </c>
      <c r="FR865" s="136" t="b">
        <v>1</v>
      </c>
      <c r="FS865" s="136" t="b">
        <v>1</v>
      </c>
      <c r="FT865" s="136" t="b">
        <v>1</v>
      </c>
      <c r="FX865" s="215" t="s">
        <v>269</v>
      </c>
    </row>
    <row r="866" spans="1:180" ht="60" customHeight="1" x14ac:dyDescent="0.55000000000000004">
      <c r="A866" s="83" t="s">
        <v>130</v>
      </c>
      <c r="B866" s="83" t="s">
        <v>98</v>
      </c>
      <c r="C866" s="136">
        <v>930292</v>
      </c>
      <c r="D866" s="207" t="s">
        <v>627</v>
      </c>
      <c r="E866" s="208" t="s">
        <v>630</v>
      </c>
      <c r="F866" s="83" t="s">
        <v>108</v>
      </c>
      <c r="G866" s="85">
        <v>20621</v>
      </c>
      <c r="H866" s="83" t="s">
        <v>102</v>
      </c>
      <c r="I866" s="85">
        <v>39794</v>
      </c>
      <c r="J866" s="83" t="s">
        <v>228</v>
      </c>
      <c r="K866" s="216">
        <v>985473699322</v>
      </c>
      <c r="L866" s="83" t="s">
        <v>191</v>
      </c>
      <c r="M866" s="85">
        <v>43631</v>
      </c>
      <c r="N866" s="83">
        <v>-3611.6666666666702</v>
      </c>
      <c r="O866" s="83" t="s">
        <v>180</v>
      </c>
      <c r="P866" s="83" t="s">
        <v>181</v>
      </c>
      <c r="Q866" s="208" t="s">
        <v>8492</v>
      </c>
      <c r="R866" s="83" t="s">
        <v>102</v>
      </c>
      <c r="S866" s="83" t="s">
        <v>102</v>
      </c>
      <c r="T866" s="83" t="s">
        <v>199</v>
      </c>
      <c r="U866" s="83" t="s">
        <v>10479</v>
      </c>
      <c r="V866" s="83" t="s">
        <v>104</v>
      </c>
      <c r="W866" s="83" t="s">
        <v>105</v>
      </c>
      <c r="X866" s="86" t="s">
        <v>8492</v>
      </c>
      <c r="Y866" s="87" t="s">
        <v>102</v>
      </c>
      <c r="Z866" s="87" t="s">
        <v>102</v>
      </c>
      <c r="AA866" s="87" t="s">
        <v>199</v>
      </c>
      <c r="AB866" s="87" t="s">
        <v>10479</v>
      </c>
      <c r="AC866" s="87" t="s">
        <v>104</v>
      </c>
      <c r="AD866" s="87" t="s">
        <v>105</v>
      </c>
      <c r="AE866" s="87" t="s">
        <v>106</v>
      </c>
      <c r="AF866" s="86" t="s">
        <v>8492</v>
      </c>
      <c r="AG866" s="87" t="s">
        <v>489</v>
      </c>
      <c r="AH866" s="87" t="s">
        <v>10480</v>
      </c>
      <c r="AI866" s="87" t="s">
        <v>104</v>
      </c>
      <c r="AJ866" s="87" t="s">
        <v>204</v>
      </c>
      <c r="AK866" s="88"/>
      <c r="AL866" s="83" t="s">
        <v>107</v>
      </c>
      <c r="AM866" s="89" t="s">
        <v>454</v>
      </c>
      <c r="AN866" s="90" t="s">
        <v>416</v>
      </c>
      <c r="AO866" s="91" t="s">
        <v>641</v>
      </c>
      <c r="AP866" s="90">
        <v>8.3333333333332007</v>
      </c>
      <c r="AQ866" s="92" t="s">
        <v>211</v>
      </c>
      <c r="AR866" s="93" t="s">
        <v>102</v>
      </c>
      <c r="AS866" s="93" t="s">
        <v>102</v>
      </c>
      <c r="AT866" s="93" t="s">
        <v>102</v>
      </c>
      <c r="AU866" s="210" t="s">
        <v>641</v>
      </c>
      <c r="AV866" s="93" t="s">
        <v>192</v>
      </c>
      <c r="AW866" s="94" t="s">
        <v>102</v>
      </c>
      <c r="AX866" s="93" t="s">
        <v>105</v>
      </c>
      <c r="AY866" s="95" t="s">
        <v>188</v>
      </c>
      <c r="AZ866" s="93" t="s">
        <v>102</v>
      </c>
      <c r="BA866" s="93" t="s">
        <v>10481</v>
      </c>
      <c r="BB866" s="93" t="s">
        <v>102</v>
      </c>
      <c r="BC866" s="93" t="s">
        <v>102</v>
      </c>
      <c r="BD866" s="96" t="s">
        <v>102</v>
      </c>
      <c r="BE866" s="90">
        <v>-422.16666666666703</v>
      </c>
      <c r="BF866" s="93" t="s">
        <v>211</v>
      </c>
      <c r="BG866" s="93" t="s">
        <v>102</v>
      </c>
      <c r="BH866" s="93" t="s">
        <v>102</v>
      </c>
      <c r="BI866" s="93" t="s">
        <v>102</v>
      </c>
      <c r="BJ866" s="210" t="s">
        <v>646</v>
      </c>
      <c r="BK866" s="93" t="s">
        <v>182</v>
      </c>
      <c r="BL866" s="97" t="s">
        <v>102</v>
      </c>
      <c r="BM866" s="93" t="s">
        <v>105</v>
      </c>
      <c r="BN866" s="93" t="s">
        <v>104</v>
      </c>
      <c r="BO866" s="93" t="s">
        <v>102</v>
      </c>
      <c r="BP866" s="98">
        <v>20180494</v>
      </c>
      <c r="BQ866" s="93" t="s">
        <v>102</v>
      </c>
      <c r="BR866" s="93" t="s">
        <v>102</v>
      </c>
      <c r="BS866" s="93" t="s">
        <v>102</v>
      </c>
      <c r="BT866" s="99" t="s">
        <v>591</v>
      </c>
      <c r="BU866" s="100" t="s">
        <v>12094</v>
      </c>
      <c r="BV866" s="101" t="s">
        <v>471</v>
      </c>
      <c r="BW866" s="136"/>
      <c r="BX866" s="103" t="s">
        <v>565</v>
      </c>
      <c r="BY866" s="104" t="s">
        <v>190</v>
      </c>
      <c r="BZ866" s="136"/>
      <c r="CA866" s="83" t="s">
        <v>599</v>
      </c>
      <c r="CB866" s="106" t="s">
        <v>647</v>
      </c>
      <c r="CC866" s="106" t="s">
        <v>12095</v>
      </c>
      <c r="CD866" s="107"/>
      <c r="CE866" s="108" t="s">
        <v>107</v>
      </c>
      <c r="CF866" s="108" t="s">
        <v>107</v>
      </c>
      <c r="CG866" s="109"/>
      <c r="CH866" s="110" t="s">
        <v>107</v>
      </c>
      <c r="CI866" s="111"/>
      <c r="CJ866" s="112">
        <v>6710</v>
      </c>
      <c r="CK866" s="113">
        <v>86</v>
      </c>
      <c r="CL866" s="114" t="s">
        <v>134</v>
      </c>
      <c r="CM866" s="114" t="s">
        <v>108</v>
      </c>
      <c r="CN866" s="114"/>
      <c r="CO866" s="115" t="s">
        <v>102</v>
      </c>
      <c r="CP866" s="115" t="s">
        <v>102</v>
      </c>
      <c r="CQ866" s="115" t="s">
        <v>102</v>
      </c>
      <c r="CR866" s="115" t="s">
        <v>102</v>
      </c>
      <c r="CS866" s="116"/>
      <c r="CT866" s="117" t="s">
        <v>109</v>
      </c>
      <c r="CU866" s="117" t="s">
        <v>109</v>
      </c>
      <c r="CV866" s="83">
        <v>862</v>
      </c>
      <c r="CW866" s="83" t="s">
        <v>108</v>
      </c>
      <c r="CX866" s="83">
        <v>862</v>
      </c>
      <c r="CY866" s="83" t="s">
        <v>108</v>
      </c>
      <c r="CZ866" s="83">
        <v>7190</v>
      </c>
      <c r="DA866" s="83" t="s">
        <v>419</v>
      </c>
      <c r="DB866" s="83" t="s">
        <v>130</v>
      </c>
      <c r="DC866" s="83" t="s">
        <v>499</v>
      </c>
      <c r="DD866" s="83">
        <v>1911</v>
      </c>
      <c r="DE866" s="83" t="s">
        <v>444</v>
      </c>
      <c r="DF866" s="83" t="s">
        <v>130</v>
      </c>
      <c r="DG866" s="83" t="s">
        <v>499</v>
      </c>
      <c r="DH866" s="83"/>
      <c r="DI866" s="83">
        <v>0</v>
      </c>
      <c r="DJ866" s="83">
        <v>1</v>
      </c>
      <c r="DK866" s="83">
        <v>0</v>
      </c>
      <c r="DL866" s="83">
        <v>0</v>
      </c>
      <c r="DM866" s="83">
        <v>0</v>
      </c>
      <c r="DN866" s="83">
        <v>0</v>
      </c>
      <c r="DO866" s="83">
        <v>0</v>
      </c>
      <c r="DP866" s="83">
        <v>0</v>
      </c>
      <c r="DQ866" s="83">
        <v>0</v>
      </c>
      <c r="DR866" s="83">
        <v>0</v>
      </c>
      <c r="DS866" s="83">
        <v>0</v>
      </c>
      <c r="DT866" s="83">
        <v>3</v>
      </c>
      <c r="DU866" s="83">
        <v>3</v>
      </c>
      <c r="DV866" s="83">
        <v>0</v>
      </c>
      <c r="DW866" s="83">
        <v>0</v>
      </c>
      <c r="DX866" s="83">
        <v>3</v>
      </c>
      <c r="DY866" s="85">
        <v>44508</v>
      </c>
      <c r="DZ866" s="83" t="s">
        <v>4913</v>
      </c>
      <c r="EA866" s="83" t="s">
        <v>102</v>
      </c>
      <c r="EB866" s="83" t="s">
        <v>482</v>
      </c>
      <c r="EC866" s="83">
        <v>862</v>
      </c>
      <c r="ED866" s="83" t="s">
        <v>483</v>
      </c>
      <c r="EE866" s="83">
        <v>1</v>
      </c>
      <c r="EF866" s="83">
        <v>0</v>
      </c>
      <c r="EG866" s="83">
        <v>0</v>
      </c>
      <c r="EH866" s="83" t="s">
        <v>109</v>
      </c>
      <c r="EI866" s="83" t="s">
        <v>108</v>
      </c>
      <c r="EJ866" s="83" t="s">
        <v>583</v>
      </c>
      <c r="EK866" s="83">
        <v>0</v>
      </c>
      <c r="EL866" s="83">
        <v>0</v>
      </c>
      <c r="EM866" s="83">
        <v>1</v>
      </c>
      <c r="EN866" s="83" t="s">
        <v>497</v>
      </c>
      <c r="EO866" s="83"/>
      <c r="EP866" s="83" t="s">
        <v>436</v>
      </c>
      <c r="EQ866" s="136">
        <v>1</v>
      </c>
      <c r="ER866" s="136">
        <v>1</v>
      </c>
      <c r="ES866" s="136">
        <v>1</v>
      </c>
      <c r="ET866" s="136">
        <v>1</v>
      </c>
      <c r="EU866" s="215" t="s">
        <v>269</v>
      </c>
      <c r="EV866" s="136">
        <v>1</v>
      </c>
      <c r="EW866" s="136">
        <v>1</v>
      </c>
      <c r="EX866" s="136">
        <v>1</v>
      </c>
      <c r="EY866" s="136">
        <v>1</v>
      </c>
      <c r="EZ866" s="136">
        <v>1</v>
      </c>
      <c r="FP866" s="215" t="s">
        <v>592</v>
      </c>
      <c r="FQ866" s="136" t="b">
        <v>1</v>
      </c>
      <c r="FR866" s="136" t="b">
        <v>1</v>
      </c>
      <c r="FS866" s="136" t="b">
        <v>1</v>
      </c>
      <c r="FT866" s="136" t="b">
        <v>1</v>
      </c>
      <c r="FX866" s="215" t="s">
        <v>269</v>
      </c>
    </row>
    <row r="867" spans="1:180" ht="60" customHeight="1" x14ac:dyDescent="0.55000000000000004">
      <c r="A867" s="83" t="s">
        <v>130</v>
      </c>
      <c r="B867" s="83" t="s">
        <v>98</v>
      </c>
      <c r="C867" s="136">
        <v>142881</v>
      </c>
      <c r="D867" s="207" t="s">
        <v>628</v>
      </c>
      <c r="E867" s="208" t="s">
        <v>633</v>
      </c>
      <c r="F867" s="83" t="s">
        <v>108</v>
      </c>
      <c r="G867" s="85">
        <v>22744</v>
      </c>
      <c r="H867" s="83" t="s">
        <v>102</v>
      </c>
      <c r="I867" s="85">
        <v>39772</v>
      </c>
      <c r="J867" s="83" t="s">
        <v>228</v>
      </c>
      <c r="K867" s="216">
        <v>515088495218</v>
      </c>
      <c r="L867" s="83" t="s">
        <v>191</v>
      </c>
      <c r="M867" s="85">
        <v>43619</v>
      </c>
      <c r="N867" s="83">
        <v>-3616.6666666666702</v>
      </c>
      <c r="O867" s="83" t="s">
        <v>193</v>
      </c>
      <c r="P867" s="83" t="s">
        <v>181</v>
      </c>
      <c r="Q867" s="208" t="s">
        <v>8496</v>
      </c>
      <c r="R867" s="83" t="s">
        <v>102</v>
      </c>
      <c r="S867" s="83" t="s">
        <v>102</v>
      </c>
      <c r="T867" s="83" t="s">
        <v>133</v>
      </c>
      <c r="U867" s="83" t="s">
        <v>10482</v>
      </c>
      <c r="V867" s="83" t="s">
        <v>111</v>
      </c>
      <c r="W867" s="83" t="s">
        <v>105</v>
      </c>
      <c r="X867" s="86" t="s">
        <v>8496</v>
      </c>
      <c r="Y867" s="87" t="s">
        <v>102</v>
      </c>
      <c r="Z867" s="87" t="s">
        <v>102</v>
      </c>
      <c r="AA867" s="87" t="s">
        <v>133</v>
      </c>
      <c r="AB867" s="87" t="s">
        <v>10482</v>
      </c>
      <c r="AC867" s="87" t="s">
        <v>111</v>
      </c>
      <c r="AD867" s="87" t="s">
        <v>105</v>
      </c>
      <c r="AE867" s="87" t="s">
        <v>106</v>
      </c>
      <c r="AF867" s="86" t="s">
        <v>8496</v>
      </c>
      <c r="AG867" s="87" t="s">
        <v>486</v>
      </c>
      <c r="AH867" s="87" t="s">
        <v>10482</v>
      </c>
      <c r="AI867" s="87" t="s">
        <v>111</v>
      </c>
      <c r="AJ867" s="87" t="s">
        <v>204</v>
      </c>
      <c r="AK867" s="88"/>
      <c r="AL867" s="83" t="s">
        <v>107</v>
      </c>
      <c r="AM867" s="89" t="s">
        <v>454</v>
      </c>
      <c r="AN867" s="90" t="s">
        <v>416</v>
      </c>
      <c r="AO867" s="91" t="s">
        <v>642</v>
      </c>
      <c r="AP867" s="90">
        <v>8.3333333333332007</v>
      </c>
      <c r="AQ867" s="92" t="s">
        <v>102</v>
      </c>
      <c r="AR867" s="93" t="s">
        <v>102</v>
      </c>
      <c r="AS867" s="93" t="s">
        <v>102</v>
      </c>
      <c r="AT867" s="93" t="s">
        <v>102</v>
      </c>
      <c r="AU867" s="210" t="s">
        <v>644</v>
      </c>
      <c r="AV867" s="93" t="s">
        <v>185</v>
      </c>
      <c r="AW867" s="94" t="s">
        <v>102</v>
      </c>
      <c r="AX867" s="93" t="s">
        <v>183</v>
      </c>
      <c r="AY867" s="95" t="s">
        <v>111</v>
      </c>
      <c r="AZ867" s="93" t="s">
        <v>102</v>
      </c>
      <c r="BA867" s="93" t="s">
        <v>102</v>
      </c>
      <c r="BB867" s="93" t="s">
        <v>102</v>
      </c>
      <c r="BC867" s="93" t="s">
        <v>102</v>
      </c>
      <c r="BD867" s="96" t="s">
        <v>102</v>
      </c>
      <c r="BE867" s="90">
        <v>-422.66666666666703</v>
      </c>
      <c r="BF867" s="93" t="s">
        <v>102</v>
      </c>
      <c r="BG867" s="93" t="s">
        <v>102</v>
      </c>
      <c r="BH867" s="93" t="s">
        <v>102</v>
      </c>
      <c r="BI867" s="93" t="s">
        <v>102</v>
      </c>
      <c r="BJ867" s="210" t="s">
        <v>642</v>
      </c>
      <c r="BK867" s="93" t="s">
        <v>192</v>
      </c>
      <c r="BL867" s="97" t="s">
        <v>102</v>
      </c>
      <c r="BM867" s="93" t="s">
        <v>183</v>
      </c>
      <c r="BN867" s="93" t="s">
        <v>106</v>
      </c>
      <c r="BO867" s="93" t="s">
        <v>102</v>
      </c>
      <c r="BP867" s="98" t="s">
        <v>102</v>
      </c>
      <c r="BQ867" s="93" t="s">
        <v>102</v>
      </c>
      <c r="BR867" s="93" t="s">
        <v>102</v>
      </c>
      <c r="BS867" s="93" t="s">
        <v>102</v>
      </c>
      <c r="BT867" s="99" t="s">
        <v>591</v>
      </c>
      <c r="BU867" s="100" t="s">
        <v>12096</v>
      </c>
      <c r="BV867" s="101" t="s">
        <v>471</v>
      </c>
      <c r="BW867" s="136"/>
      <c r="BX867" s="103" t="s">
        <v>565</v>
      </c>
      <c r="BY867" s="104" t="s">
        <v>190</v>
      </c>
      <c r="BZ867" s="136"/>
      <c r="CA867" s="83" t="s">
        <v>599</v>
      </c>
      <c r="CB867" s="106" t="s">
        <v>647</v>
      </c>
      <c r="CC867" s="106" t="s">
        <v>12097</v>
      </c>
      <c r="CD867" s="107"/>
      <c r="CE867" s="108" t="s">
        <v>107</v>
      </c>
      <c r="CF867" s="108" t="s">
        <v>107</v>
      </c>
      <c r="CG867" s="109"/>
      <c r="CH867" s="110" t="s">
        <v>107</v>
      </c>
      <c r="CI867" s="111"/>
      <c r="CJ867" s="112">
        <v>6710</v>
      </c>
      <c r="CK867" s="113">
        <v>86</v>
      </c>
      <c r="CL867" s="114" t="s">
        <v>134</v>
      </c>
      <c r="CM867" s="114" t="s">
        <v>108</v>
      </c>
      <c r="CN867" s="114"/>
      <c r="CO867" s="115" t="s">
        <v>102</v>
      </c>
      <c r="CP867" s="115" t="s">
        <v>102</v>
      </c>
      <c r="CQ867" s="115" t="s">
        <v>102</v>
      </c>
      <c r="CR867" s="115" t="s">
        <v>102</v>
      </c>
      <c r="CS867" s="116"/>
      <c r="CT867" s="117" t="s">
        <v>109</v>
      </c>
      <c r="CU867" s="117" t="s">
        <v>109</v>
      </c>
      <c r="CV867" s="83">
        <v>863</v>
      </c>
      <c r="CW867" s="83" t="s">
        <v>108</v>
      </c>
      <c r="CX867" s="83">
        <v>863</v>
      </c>
      <c r="CY867" s="83" t="s">
        <v>108</v>
      </c>
      <c r="CZ867" s="83">
        <v>7191</v>
      </c>
      <c r="DA867" s="83" t="s">
        <v>419</v>
      </c>
      <c r="DB867" s="83" t="s">
        <v>130</v>
      </c>
      <c r="DC867" s="83" t="s">
        <v>499</v>
      </c>
      <c r="DD867" s="83">
        <v>1912</v>
      </c>
      <c r="DE867" s="83" t="s">
        <v>444</v>
      </c>
      <c r="DF867" s="83" t="s">
        <v>130</v>
      </c>
      <c r="DG867" s="83" t="s">
        <v>499</v>
      </c>
      <c r="DH867" s="83"/>
      <c r="DI867" s="83">
        <v>0</v>
      </c>
      <c r="DJ867" s="83">
        <v>1</v>
      </c>
      <c r="DK867" s="83">
        <v>0</v>
      </c>
      <c r="DL867" s="83">
        <v>0</v>
      </c>
      <c r="DM867" s="83">
        <v>0</v>
      </c>
      <c r="DN867" s="83">
        <v>0</v>
      </c>
      <c r="DO867" s="83">
        <v>0</v>
      </c>
      <c r="DP867" s="83">
        <v>0</v>
      </c>
      <c r="DQ867" s="83">
        <v>0</v>
      </c>
      <c r="DR867" s="83">
        <v>0</v>
      </c>
      <c r="DS867" s="83">
        <v>0</v>
      </c>
      <c r="DT867" s="83">
        <v>3</v>
      </c>
      <c r="DU867" s="83">
        <v>3</v>
      </c>
      <c r="DV867" s="83">
        <v>0</v>
      </c>
      <c r="DW867" s="83">
        <v>0</v>
      </c>
      <c r="DX867" s="83">
        <v>3</v>
      </c>
      <c r="DY867" s="85">
        <v>44509</v>
      </c>
      <c r="DZ867" s="83" t="s">
        <v>4914</v>
      </c>
      <c r="EA867" s="83" t="s">
        <v>102</v>
      </c>
      <c r="EB867" s="83" t="s">
        <v>482</v>
      </c>
      <c r="EC867" s="83">
        <v>863</v>
      </c>
      <c r="ED867" s="83" t="s">
        <v>483</v>
      </c>
      <c r="EE867" s="83">
        <v>1</v>
      </c>
      <c r="EF867" s="83">
        <v>0</v>
      </c>
      <c r="EG867" s="83">
        <v>0</v>
      </c>
      <c r="EH867" s="83" t="s">
        <v>109</v>
      </c>
      <c r="EI867" s="83" t="s">
        <v>108</v>
      </c>
      <c r="EJ867" s="83" t="s">
        <v>583</v>
      </c>
      <c r="EK867" s="83">
        <v>0</v>
      </c>
      <c r="EL867" s="83">
        <v>0</v>
      </c>
      <c r="EM867" s="83">
        <v>1</v>
      </c>
      <c r="EN867" s="83" t="s">
        <v>497</v>
      </c>
      <c r="EO867" s="83"/>
      <c r="EP867" s="83" t="s">
        <v>436</v>
      </c>
      <c r="EQ867" s="136">
        <v>1</v>
      </c>
      <c r="ER867" s="136">
        <v>1</v>
      </c>
      <c r="ES867" s="136">
        <v>1</v>
      </c>
      <c r="ET867" s="136">
        <v>1</v>
      </c>
      <c r="EU867" s="215" t="s">
        <v>269</v>
      </c>
      <c r="EV867" s="136">
        <v>1</v>
      </c>
      <c r="EW867" s="136">
        <v>1</v>
      </c>
      <c r="EX867" s="136">
        <v>1</v>
      </c>
      <c r="EY867" s="136">
        <v>1</v>
      </c>
      <c r="EZ867" s="136">
        <v>1</v>
      </c>
      <c r="FP867" s="215" t="s">
        <v>592</v>
      </c>
      <c r="FQ867" s="136" t="b">
        <v>1</v>
      </c>
      <c r="FR867" s="136" t="b">
        <v>1</v>
      </c>
      <c r="FS867" s="136" t="b">
        <v>1</v>
      </c>
      <c r="FT867" s="136" t="b">
        <v>1</v>
      </c>
      <c r="FX867" s="215" t="s">
        <v>269</v>
      </c>
    </row>
    <row r="868" spans="1:180" ht="60" customHeight="1" x14ac:dyDescent="0.55000000000000004">
      <c r="A868" s="83" t="s">
        <v>130</v>
      </c>
      <c r="B868" s="83" t="s">
        <v>98</v>
      </c>
      <c r="C868" s="136">
        <v>691842</v>
      </c>
      <c r="D868" s="207" t="s">
        <v>629</v>
      </c>
      <c r="E868" s="208" t="s">
        <v>634</v>
      </c>
      <c r="F868" s="83" t="s">
        <v>108</v>
      </c>
      <c r="G868" s="85">
        <v>26341</v>
      </c>
      <c r="H868" s="83" t="s">
        <v>102</v>
      </c>
      <c r="I868" s="85">
        <v>34633</v>
      </c>
      <c r="J868" s="83" t="s">
        <v>228</v>
      </c>
      <c r="K868" s="216">
        <v>921291836399</v>
      </c>
      <c r="L868" s="83" t="s">
        <v>191</v>
      </c>
      <c r="M868" s="85">
        <v>43642</v>
      </c>
      <c r="N868" s="83">
        <v>-3621.6666666666702</v>
      </c>
      <c r="O868" s="83" t="s">
        <v>193</v>
      </c>
      <c r="P868" s="83" t="s">
        <v>181</v>
      </c>
      <c r="Q868" s="208" t="s">
        <v>8500</v>
      </c>
      <c r="R868" s="83" t="s">
        <v>102</v>
      </c>
      <c r="S868" s="83" t="s">
        <v>102</v>
      </c>
      <c r="T868" s="83" t="s">
        <v>131</v>
      </c>
      <c r="U868" s="83" t="s">
        <v>10483</v>
      </c>
      <c r="V868" s="83" t="s">
        <v>104</v>
      </c>
      <c r="W868" s="83" t="s">
        <v>105</v>
      </c>
      <c r="X868" s="86" t="s">
        <v>8500</v>
      </c>
      <c r="Y868" s="87" t="s">
        <v>102</v>
      </c>
      <c r="Z868" s="87" t="s">
        <v>102</v>
      </c>
      <c r="AA868" s="87" t="s">
        <v>131</v>
      </c>
      <c r="AB868" s="87" t="s">
        <v>10483</v>
      </c>
      <c r="AC868" s="87" t="s">
        <v>104</v>
      </c>
      <c r="AD868" s="87" t="s">
        <v>105</v>
      </c>
      <c r="AE868" s="87" t="s">
        <v>106</v>
      </c>
      <c r="AF868" s="86" t="s">
        <v>8500</v>
      </c>
      <c r="AG868" s="87" t="s">
        <v>177</v>
      </c>
      <c r="AH868" s="87" t="s">
        <v>10483</v>
      </c>
      <c r="AI868" s="87" t="s">
        <v>104</v>
      </c>
      <c r="AJ868" s="87" t="s">
        <v>204</v>
      </c>
      <c r="AK868" s="88"/>
      <c r="AL868" s="83" t="s">
        <v>107</v>
      </c>
      <c r="AM868" s="89" t="s">
        <v>454</v>
      </c>
      <c r="AN868" s="90" t="s">
        <v>416</v>
      </c>
      <c r="AO868" s="91" t="s">
        <v>643</v>
      </c>
      <c r="AP868" s="90">
        <v>8.3333333333332007</v>
      </c>
      <c r="AQ868" s="92" t="s">
        <v>102</v>
      </c>
      <c r="AR868" s="93" t="s">
        <v>102</v>
      </c>
      <c r="AS868" s="93" t="s">
        <v>102</v>
      </c>
      <c r="AT868" s="93" t="s">
        <v>102</v>
      </c>
      <c r="AU868" s="210" t="s">
        <v>645</v>
      </c>
      <c r="AV868" s="93" t="s">
        <v>185</v>
      </c>
      <c r="AW868" s="94" t="s">
        <v>102</v>
      </c>
      <c r="AX868" s="93" t="s">
        <v>105</v>
      </c>
      <c r="AY868" s="95" t="s">
        <v>104</v>
      </c>
      <c r="AZ868" s="93" t="s">
        <v>102</v>
      </c>
      <c r="BA868" s="93" t="s">
        <v>102</v>
      </c>
      <c r="BB868" s="93" t="s">
        <v>102</v>
      </c>
      <c r="BC868" s="93" t="s">
        <v>102</v>
      </c>
      <c r="BD868" s="96" t="s">
        <v>102</v>
      </c>
      <c r="BE868" s="90">
        <v>-423.16666666666703</v>
      </c>
      <c r="BF868" s="93" t="s">
        <v>102</v>
      </c>
      <c r="BG868" s="93" t="s">
        <v>102</v>
      </c>
      <c r="BH868" s="93" t="s">
        <v>102</v>
      </c>
      <c r="BI868" s="93" t="s">
        <v>102</v>
      </c>
      <c r="BJ868" s="210" t="s">
        <v>643</v>
      </c>
      <c r="BK868" s="93" t="s">
        <v>196</v>
      </c>
      <c r="BL868" s="97" t="s">
        <v>102</v>
      </c>
      <c r="BM868" s="93" t="s">
        <v>105</v>
      </c>
      <c r="BN868" s="93" t="s">
        <v>596</v>
      </c>
      <c r="BO868" s="93" t="s">
        <v>102</v>
      </c>
      <c r="BP868" s="98" t="s">
        <v>102</v>
      </c>
      <c r="BQ868" s="93" t="s">
        <v>102</v>
      </c>
      <c r="BR868" s="93" t="s">
        <v>102</v>
      </c>
      <c r="BS868" s="93" t="s">
        <v>102</v>
      </c>
      <c r="BT868" s="99" t="s">
        <v>591</v>
      </c>
      <c r="BU868" s="100" t="s">
        <v>12098</v>
      </c>
      <c r="BV868" s="101" t="s">
        <v>471</v>
      </c>
      <c r="BW868" s="136"/>
      <c r="BX868" s="103" t="s">
        <v>565</v>
      </c>
      <c r="BY868" s="104" t="s">
        <v>190</v>
      </c>
      <c r="BZ868" s="136"/>
      <c r="CA868" s="83" t="s">
        <v>599</v>
      </c>
      <c r="CB868" s="106" t="s">
        <v>647</v>
      </c>
      <c r="CC868" s="106" t="s">
        <v>12099</v>
      </c>
      <c r="CD868" s="107"/>
      <c r="CE868" s="108" t="s">
        <v>107</v>
      </c>
      <c r="CF868" s="108" t="s">
        <v>107</v>
      </c>
      <c r="CG868" s="109"/>
      <c r="CH868" s="110" t="s">
        <v>107</v>
      </c>
      <c r="CI868" s="111"/>
      <c r="CJ868" s="112">
        <v>6710</v>
      </c>
      <c r="CK868" s="113">
        <v>86</v>
      </c>
      <c r="CL868" s="114" t="s">
        <v>134</v>
      </c>
      <c r="CM868" s="114" t="s">
        <v>108</v>
      </c>
      <c r="CN868" s="114"/>
      <c r="CO868" s="115" t="s">
        <v>102</v>
      </c>
      <c r="CP868" s="115" t="s">
        <v>102</v>
      </c>
      <c r="CQ868" s="115" t="s">
        <v>102</v>
      </c>
      <c r="CR868" s="115" t="s">
        <v>102</v>
      </c>
      <c r="CS868" s="116"/>
      <c r="CT868" s="117" t="s">
        <v>109</v>
      </c>
      <c r="CU868" s="117" t="s">
        <v>109</v>
      </c>
      <c r="CV868" s="83">
        <v>864</v>
      </c>
      <c r="CW868" s="83" t="s">
        <v>108</v>
      </c>
      <c r="CX868" s="83">
        <v>864</v>
      </c>
      <c r="CY868" s="83" t="s">
        <v>108</v>
      </c>
      <c r="CZ868" s="83">
        <v>7192</v>
      </c>
      <c r="DA868" s="83" t="s">
        <v>419</v>
      </c>
      <c r="DB868" s="83" t="s">
        <v>130</v>
      </c>
      <c r="DC868" s="83" t="s">
        <v>499</v>
      </c>
      <c r="DD868" s="83">
        <v>1913</v>
      </c>
      <c r="DE868" s="83" t="s">
        <v>444</v>
      </c>
      <c r="DF868" s="83" t="s">
        <v>130</v>
      </c>
      <c r="DG868" s="83" t="s">
        <v>499</v>
      </c>
      <c r="DH868" s="83"/>
      <c r="DI868" s="83">
        <v>0</v>
      </c>
      <c r="DJ868" s="83">
        <v>1</v>
      </c>
      <c r="DK868" s="83">
        <v>0</v>
      </c>
      <c r="DL868" s="83">
        <v>0</v>
      </c>
      <c r="DM868" s="83">
        <v>0</v>
      </c>
      <c r="DN868" s="83">
        <v>0</v>
      </c>
      <c r="DO868" s="83">
        <v>0</v>
      </c>
      <c r="DP868" s="83">
        <v>0</v>
      </c>
      <c r="DQ868" s="83">
        <v>0</v>
      </c>
      <c r="DR868" s="83">
        <v>0</v>
      </c>
      <c r="DS868" s="83">
        <v>0</v>
      </c>
      <c r="DT868" s="83">
        <v>3</v>
      </c>
      <c r="DU868" s="83">
        <v>3</v>
      </c>
      <c r="DV868" s="83">
        <v>0</v>
      </c>
      <c r="DW868" s="83">
        <v>0</v>
      </c>
      <c r="DX868" s="83">
        <v>3</v>
      </c>
      <c r="DY868" s="85">
        <v>44510</v>
      </c>
      <c r="DZ868" s="83" t="s">
        <v>4915</v>
      </c>
      <c r="EA868" s="83" t="s">
        <v>102</v>
      </c>
      <c r="EB868" s="83" t="s">
        <v>482</v>
      </c>
      <c r="EC868" s="83">
        <v>864</v>
      </c>
      <c r="ED868" s="83" t="s">
        <v>483</v>
      </c>
      <c r="EE868" s="83">
        <v>1</v>
      </c>
      <c r="EF868" s="83">
        <v>0</v>
      </c>
      <c r="EG868" s="83">
        <v>0</v>
      </c>
      <c r="EH868" s="83" t="s">
        <v>109</v>
      </c>
      <c r="EI868" s="83" t="s">
        <v>108</v>
      </c>
      <c r="EJ868" s="83" t="s">
        <v>583</v>
      </c>
      <c r="EK868" s="83">
        <v>0</v>
      </c>
      <c r="EL868" s="83">
        <v>0</v>
      </c>
      <c r="EM868" s="83">
        <v>1</v>
      </c>
      <c r="EN868" s="83" t="s">
        <v>497</v>
      </c>
      <c r="EO868" s="83"/>
      <c r="EP868" s="83" t="s">
        <v>436</v>
      </c>
      <c r="EQ868" s="136">
        <v>1</v>
      </c>
      <c r="ER868" s="136">
        <v>1</v>
      </c>
      <c r="ES868" s="136">
        <v>1</v>
      </c>
      <c r="ET868" s="136">
        <v>1</v>
      </c>
      <c r="EU868" s="215" t="s">
        <v>269</v>
      </c>
      <c r="EV868" s="136">
        <v>1</v>
      </c>
      <c r="EW868" s="136">
        <v>1</v>
      </c>
      <c r="EX868" s="136">
        <v>1</v>
      </c>
      <c r="EY868" s="136">
        <v>1</v>
      </c>
      <c r="EZ868" s="136">
        <v>1</v>
      </c>
      <c r="FP868" s="215" t="s">
        <v>592</v>
      </c>
      <c r="FQ868" s="136" t="b">
        <v>1</v>
      </c>
      <c r="FR868" s="136" t="b">
        <v>1</v>
      </c>
      <c r="FS868" s="136" t="b">
        <v>1</v>
      </c>
      <c r="FT868" s="136" t="b">
        <v>1</v>
      </c>
      <c r="FX868" s="215" t="s">
        <v>269</v>
      </c>
    </row>
    <row r="869" spans="1:180" ht="60" customHeight="1" x14ac:dyDescent="0.55000000000000004">
      <c r="A869" s="83" t="s">
        <v>130</v>
      </c>
      <c r="B869" s="83" t="s">
        <v>98</v>
      </c>
      <c r="C869" s="136">
        <v>458300</v>
      </c>
      <c r="D869" s="207" t="s">
        <v>627</v>
      </c>
      <c r="E869" s="208" t="s">
        <v>630</v>
      </c>
      <c r="F869" s="83" t="s">
        <v>108</v>
      </c>
      <c r="G869" s="85">
        <v>20621</v>
      </c>
      <c r="H869" s="83" t="s">
        <v>102</v>
      </c>
      <c r="I869" s="85">
        <v>39794</v>
      </c>
      <c r="J869" s="83" t="s">
        <v>228</v>
      </c>
      <c r="K869" s="216">
        <v>272918681848</v>
      </c>
      <c r="L869" s="83" t="s">
        <v>191</v>
      </c>
      <c r="M869" s="85">
        <v>43631</v>
      </c>
      <c r="N869" s="83">
        <v>-3626.6666666666702</v>
      </c>
      <c r="O869" s="83" t="s">
        <v>180</v>
      </c>
      <c r="P869" s="83" t="s">
        <v>181</v>
      </c>
      <c r="Q869" s="208" t="s">
        <v>8504</v>
      </c>
      <c r="R869" s="83" t="s">
        <v>102</v>
      </c>
      <c r="S869" s="83" t="s">
        <v>102</v>
      </c>
      <c r="T869" s="83" t="s">
        <v>199</v>
      </c>
      <c r="U869" s="83" t="s">
        <v>10484</v>
      </c>
      <c r="V869" s="83" t="s">
        <v>104</v>
      </c>
      <c r="W869" s="83" t="s">
        <v>105</v>
      </c>
      <c r="X869" s="86" t="s">
        <v>8504</v>
      </c>
      <c r="Y869" s="87" t="s">
        <v>102</v>
      </c>
      <c r="Z869" s="87" t="s">
        <v>102</v>
      </c>
      <c r="AA869" s="87" t="s">
        <v>199</v>
      </c>
      <c r="AB869" s="87" t="s">
        <v>10484</v>
      </c>
      <c r="AC869" s="87" t="s">
        <v>104</v>
      </c>
      <c r="AD869" s="87" t="s">
        <v>105</v>
      </c>
      <c r="AE869" s="87" t="s">
        <v>106</v>
      </c>
      <c r="AF869" s="86" t="s">
        <v>8504</v>
      </c>
      <c r="AG869" s="87" t="s">
        <v>489</v>
      </c>
      <c r="AH869" s="87" t="s">
        <v>10485</v>
      </c>
      <c r="AI869" s="87" t="s">
        <v>104</v>
      </c>
      <c r="AJ869" s="87" t="s">
        <v>204</v>
      </c>
      <c r="AK869" s="88"/>
      <c r="AL869" s="83" t="s">
        <v>107</v>
      </c>
      <c r="AM869" s="89" t="s">
        <v>454</v>
      </c>
      <c r="AN869" s="90" t="s">
        <v>416</v>
      </c>
      <c r="AO869" s="91" t="s">
        <v>641</v>
      </c>
      <c r="AP869" s="90">
        <v>8.3333333333332007</v>
      </c>
      <c r="AQ869" s="92" t="s">
        <v>211</v>
      </c>
      <c r="AR869" s="93" t="s">
        <v>102</v>
      </c>
      <c r="AS869" s="93" t="s">
        <v>102</v>
      </c>
      <c r="AT869" s="93" t="s">
        <v>102</v>
      </c>
      <c r="AU869" s="210" t="s">
        <v>641</v>
      </c>
      <c r="AV869" s="93" t="s">
        <v>192</v>
      </c>
      <c r="AW869" s="94" t="s">
        <v>102</v>
      </c>
      <c r="AX869" s="93" t="s">
        <v>105</v>
      </c>
      <c r="AY869" s="95" t="s">
        <v>188</v>
      </c>
      <c r="AZ869" s="93" t="s">
        <v>102</v>
      </c>
      <c r="BA869" s="93" t="s">
        <v>10486</v>
      </c>
      <c r="BB869" s="93" t="s">
        <v>102</v>
      </c>
      <c r="BC869" s="93" t="s">
        <v>102</v>
      </c>
      <c r="BD869" s="96" t="s">
        <v>102</v>
      </c>
      <c r="BE869" s="90">
        <v>-423.66666666666703</v>
      </c>
      <c r="BF869" s="93" t="s">
        <v>211</v>
      </c>
      <c r="BG869" s="93" t="s">
        <v>102</v>
      </c>
      <c r="BH869" s="93" t="s">
        <v>102</v>
      </c>
      <c r="BI869" s="93" t="s">
        <v>102</v>
      </c>
      <c r="BJ869" s="210" t="s">
        <v>646</v>
      </c>
      <c r="BK869" s="93" t="s">
        <v>182</v>
      </c>
      <c r="BL869" s="97" t="s">
        <v>102</v>
      </c>
      <c r="BM869" s="93" t="s">
        <v>105</v>
      </c>
      <c r="BN869" s="93" t="s">
        <v>104</v>
      </c>
      <c r="BO869" s="93" t="s">
        <v>102</v>
      </c>
      <c r="BP869" s="98">
        <v>20180495</v>
      </c>
      <c r="BQ869" s="93" t="s">
        <v>102</v>
      </c>
      <c r="BR869" s="93" t="s">
        <v>102</v>
      </c>
      <c r="BS869" s="93" t="s">
        <v>102</v>
      </c>
      <c r="BT869" s="99" t="s">
        <v>591</v>
      </c>
      <c r="BU869" s="100" t="s">
        <v>12100</v>
      </c>
      <c r="BV869" s="101" t="s">
        <v>471</v>
      </c>
      <c r="BW869" s="136"/>
      <c r="BX869" s="103" t="s">
        <v>565</v>
      </c>
      <c r="BY869" s="104" t="s">
        <v>190</v>
      </c>
      <c r="BZ869" s="136"/>
      <c r="CA869" s="83" t="s">
        <v>599</v>
      </c>
      <c r="CB869" s="106" t="s">
        <v>647</v>
      </c>
      <c r="CC869" s="106" t="s">
        <v>655</v>
      </c>
      <c r="CD869" s="107"/>
      <c r="CE869" s="108" t="s">
        <v>107</v>
      </c>
      <c r="CF869" s="108" t="s">
        <v>107</v>
      </c>
      <c r="CG869" s="109"/>
      <c r="CH869" s="110" t="s">
        <v>107</v>
      </c>
      <c r="CI869" s="111"/>
      <c r="CJ869" s="112">
        <v>6710</v>
      </c>
      <c r="CK869" s="113">
        <v>86</v>
      </c>
      <c r="CL869" s="114" t="s">
        <v>134</v>
      </c>
      <c r="CM869" s="114" t="s">
        <v>108</v>
      </c>
      <c r="CN869" s="114"/>
      <c r="CO869" s="115" t="s">
        <v>102</v>
      </c>
      <c r="CP869" s="115" t="s">
        <v>102</v>
      </c>
      <c r="CQ869" s="115" t="s">
        <v>102</v>
      </c>
      <c r="CR869" s="115" t="s">
        <v>102</v>
      </c>
      <c r="CS869" s="116"/>
      <c r="CT869" s="117" t="s">
        <v>109</v>
      </c>
      <c r="CU869" s="117" t="s">
        <v>109</v>
      </c>
      <c r="CV869" s="83">
        <v>865</v>
      </c>
      <c r="CW869" s="83" t="s">
        <v>108</v>
      </c>
      <c r="CX869" s="83">
        <v>865</v>
      </c>
      <c r="CY869" s="83" t="s">
        <v>108</v>
      </c>
      <c r="CZ869" s="83">
        <v>7193</v>
      </c>
      <c r="DA869" s="83" t="s">
        <v>419</v>
      </c>
      <c r="DB869" s="83" t="s">
        <v>130</v>
      </c>
      <c r="DC869" s="83" t="s">
        <v>499</v>
      </c>
      <c r="DD869" s="83">
        <v>1914</v>
      </c>
      <c r="DE869" s="83" t="s">
        <v>444</v>
      </c>
      <c r="DF869" s="83" t="s">
        <v>130</v>
      </c>
      <c r="DG869" s="83" t="s">
        <v>499</v>
      </c>
      <c r="DH869" s="83"/>
      <c r="DI869" s="83">
        <v>0</v>
      </c>
      <c r="DJ869" s="83">
        <v>1</v>
      </c>
      <c r="DK869" s="83">
        <v>0</v>
      </c>
      <c r="DL869" s="83">
        <v>0</v>
      </c>
      <c r="DM869" s="83">
        <v>0</v>
      </c>
      <c r="DN869" s="83">
        <v>0</v>
      </c>
      <c r="DO869" s="83">
        <v>0</v>
      </c>
      <c r="DP869" s="83">
        <v>0</v>
      </c>
      <c r="DQ869" s="83">
        <v>0</v>
      </c>
      <c r="DR869" s="83">
        <v>0</v>
      </c>
      <c r="DS869" s="83">
        <v>0</v>
      </c>
      <c r="DT869" s="83">
        <v>3</v>
      </c>
      <c r="DU869" s="83">
        <v>3</v>
      </c>
      <c r="DV869" s="83">
        <v>0</v>
      </c>
      <c r="DW869" s="83">
        <v>0</v>
      </c>
      <c r="DX869" s="83">
        <v>3</v>
      </c>
      <c r="DY869" s="85">
        <v>44511</v>
      </c>
      <c r="DZ869" s="83" t="s">
        <v>4916</v>
      </c>
      <c r="EA869" s="83" t="s">
        <v>102</v>
      </c>
      <c r="EB869" s="83" t="s">
        <v>482</v>
      </c>
      <c r="EC869" s="83">
        <v>865</v>
      </c>
      <c r="ED869" s="83" t="s">
        <v>483</v>
      </c>
      <c r="EE869" s="83">
        <v>1</v>
      </c>
      <c r="EF869" s="83">
        <v>0</v>
      </c>
      <c r="EG869" s="83">
        <v>0</v>
      </c>
      <c r="EH869" s="83" t="s">
        <v>109</v>
      </c>
      <c r="EI869" s="83" t="s">
        <v>108</v>
      </c>
      <c r="EJ869" s="83" t="s">
        <v>583</v>
      </c>
      <c r="EK869" s="83">
        <v>0</v>
      </c>
      <c r="EL869" s="83">
        <v>0</v>
      </c>
      <c r="EM869" s="83">
        <v>1</v>
      </c>
      <c r="EN869" s="83" t="s">
        <v>497</v>
      </c>
      <c r="EO869" s="83"/>
      <c r="EP869" s="83" t="s">
        <v>436</v>
      </c>
      <c r="EQ869" s="136">
        <v>1</v>
      </c>
      <c r="ER869" s="136">
        <v>1</v>
      </c>
      <c r="ES869" s="136">
        <v>1</v>
      </c>
      <c r="ET869" s="136">
        <v>1</v>
      </c>
      <c r="EU869" s="215" t="s">
        <v>269</v>
      </c>
      <c r="EV869" s="136">
        <v>1</v>
      </c>
      <c r="EW869" s="136">
        <v>1</v>
      </c>
      <c r="EX869" s="136">
        <v>1</v>
      </c>
      <c r="EY869" s="136">
        <v>1</v>
      </c>
      <c r="EZ869" s="136">
        <v>1</v>
      </c>
      <c r="FP869" s="215" t="s">
        <v>592</v>
      </c>
      <c r="FQ869" s="136" t="b">
        <v>1</v>
      </c>
      <c r="FR869" s="136" t="b">
        <v>1</v>
      </c>
      <c r="FS869" s="136" t="b">
        <v>1</v>
      </c>
      <c r="FT869" s="136" t="b">
        <v>1</v>
      </c>
      <c r="FX869" s="215" t="s">
        <v>269</v>
      </c>
    </row>
    <row r="870" spans="1:180" ht="60" customHeight="1" x14ac:dyDescent="0.55000000000000004">
      <c r="A870" s="83" t="s">
        <v>130</v>
      </c>
      <c r="B870" s="83" t="s">
        <v>98</v>
      </c>
      <c r="C870" s="136">
        <v>640969</v>
      </c>
      <c r="D870" s="207" t="s">
        <v>628</v>
      </c>
      <c r="E870" s="208" t="s">
        <v>633</v>
      </c>
      <c r="F870" s="83" t="s">
        <v>108</v>
      </c>
      <c r="G870" s="85">
        <v>22744</v>
      </c>
      <c r="H870" s="83" t="s">
        <v>102</v>
      </c>
      <c r="I870" s="85">
        <v>39772</v>
      </c>
      <c r="J870" s="83" t="s">
        <v>228</v>
      </c>
      <c r="K870" s="216">
        <v>837726122440</v>
      </c>
      <c r="L870" s="83" t="s">
        <v>191</v>
      </c>
      <c r="M870" s="85">
        <v>43619</v>
      </c>
      <c r="N870" s="83">
        <v>-3631.6666666666702</v>
      </c>
      <c r="O870" s="83" t="s">
        <v>193</v>
      </c>
      <c r="P870" s="83" t="s">
        <v>181</v>
      </c>
      <c r="Q870" s="208" t="s">
        <v>8508</v>
      </c>
      <c r="R870" s="83" t="s">
        <v>102</v>
      </c>
      <c r="S870" s="83" t="s">
        <v>102</v>
      </c>
      <c r="T870" s="83" t="s">
        <v>133</v>
      </c>
      <c r="U870" s="83" t="s">
        <v>10487</v>
      </c>
      <c r="V870" s="83" t="s">
        <v>111</v>
      </c>
      <c r="W870" s="83" t="s">
        <v>105</v>
      </c>
      <c r="X870" s="86" t="s">
        <v>8508</v>
      </c>
      <c r="Y870" s="87" t="s">
        <v>102</v>
      </c>
      <c r="Z870" s="87" t="s">
        <v>102</v>
      </c>
      <c r="AA870" s="87" t="s">
        <v>133</v>
      </c>
      <c r="AB870" s="87" t="s">
        <v>10487</v>
      </c>
      <c r="AC870" s="87" t="s">
        <v>111</v>
      </c>
      <c r="AD870" s="87" t="s">
        <v>105</v>
      </c>
      <c r="AE870" s="87" t="s">
        <v>106</v>
      </c>
      <c r="AF870" s="86" t="s">
        <v>8508</v>
      </c>
      <c r="AG870" s="87" t="s">
        <v>486</v>
      </c>
      <c r="AH870" s="87" t="s">
        <v>10487</v>
      </c>
      <c r="AI870" s="87" t="s">
        <v>111</v>
      </c>
      <c r="AJ870" s="87" t="s">
        <v>204</v>
      </c>
      <c r="AK870" s="88"/>
      <c r="AL870" s="83" t="s">
        <v>107</v>
      </c>
      <c r="AM870" s="89" t="s">
        <v>454</v>
      </c>
      <c r="AN870" s="90" t="s">
        <v>416</v>
      </c>
      <c r="AO870" s="91" t="s">
        <v>642</v>
      </c>
      <c r="AP870" s="90">
        <v>8.3333333333332007</v>
      </c>
      <c r="AQ870" s="92" t="s">
        <v>102</v>
      </c>
      <c r="AR870" s="93" t="s">
        <v>102</v>
      </c>
      <c r="AS870" s="93" t="s">
        <v>102</v>
      </c>
      <c r="AT870" s="93" t="s">
        <v>102</v>
      </c>
      <c r="AU870" s="210" t="s">
        <v>644</v>
      </c>
      <c r="AV870" s="93" t="s">
        <v>185</v>
      </c>
      <c r="AW870" s="94" t="s">
        <v>102</v>
      </c>
      <c r="AX870" s="93" t="s">
        <v>183</v>
      </c>
      <c r="AY870" s="95" t="s">
        <v>111</v>
      </c>
      <c r="AZ870" s="93" t="s">
        <v>102</v>
      </c>
      <c r="BA870" s="93" t="s">
        <v>102</v>
      </c>
      <c r="BB870" s="93" t="s">
        <v>102</v>
      </c>
      <c r="BC870" s="93" t="s">
        <v>102</v>
      </c>
      <c r="BD870" s="96" t="s">
        <v>102</v>
      </c>
      <c r="BE870" s="90">
        <v>-424.16666666666703</v>
      </c>
      <c r="BF870" s="93" t="s">
        <v>102</v>
      </c>
      <c r="BG870" s="93" t="s">
        <v>102</v>
      </c>
      <c r="BH870" s="93" t="s">
        <v>102</v>
      </c>
      <c r="BI870" s="93" t="s">
        <v>102</v>
      </c>
      <c r="BJ870" s="210" t="s">
        <v>642</v>
      </c>
      <c r="BK870" s="93" t="s">
        <v>192</v>
      </c>
      <c r="BL870" s="97" t="s">
        <v>102</v>
      </c>
      <c r="BM870" s="93" t="s">
        <v>183</v>
      </c>
      <c r="BN870" s="93" t="s">
        <v>106</v>
      </c>
      <c r="BO870" s="93" t="s">
        <v>102</v>
      </c>
      <c r="BP870" s="98" t="s">
        <v>102</v>
      </c>
      <c r="BQ870" s="93" t="s">
        <v>102</v>
      </c>
      <c r="BR870" s="93" t="s">
        <v>102</v>
      </c>
      <c r="BS870" s="93" t="s">
        <v>102</v>
      </c>
      <c r="BT870" s="99" t="s">
        <v>591</v>
      </c>
      <c r="BU870" s="100" t="s">
        <v>12101</v>
      </c>
      <c r="BV870" s="101" t="s">
        <v>471</v>
      </c>
      <c r="BW870" s="136"/>
      <c r="BX870" s="103" t="s">
        <v>565</v>
      </c>
      <c r="BY870" s="104" t="s">
        <v>190</v>
      </c>
      <c r="BZ870" s="136"/>
      <c r="CA870" s="83" t="s">
        <v>599</v>
      </c>
      <c r="CB870" s="106" t="s">
        <v>647</v>
      </c>
      <c r="CC870" s="106" t="s">
        <v>12102</v>
      </c>
      <c r="CD870" s="107"/>
      <c r="CE870" s="108" t="s">
        <v>107</v>
      </c>
      <c r="CF870" s="108" t="s">
        <v>107</v>
      </c>
      <c r="CG870" s="109"/>
      <c r="CH870" s="110" t="s">
        <v>107</v>
      </c>
      <c r="CI870" s="111"/>
      <c r="CJ870" s="112">
        <v>6710</v>
      </c>
      <c r="CK870" s="113">
        <v>86</v>
      </c>
      <c r="CL870" s="114" t="s">
        <v>134</v>
      </c>
      <c r="CM870" s="114" t="s">
        <v>108</v>
      </c>
      <c r="CN870" s="114"/>
      <c r="CO870" s="115" t="s">
        <v>102</v>
      </c>
      <c r="CP870" s="115" t="s">
        <v>102</v>
      </c>
      <c r="CQ870" s="115" t="s">
        <v>102</v>
      </c>
      <c r="CR870" s="115" t="s">
        <v>102</v>
      </c>
      <c r="CS870" s="116"/>
      <c r="CT870" s="117" t="s">
        <v>109</v>
      </c>
      <c r="CU870" s="117" t="s">
        <v>109</v>
      </c>
      <c r="CV870" s="83">
        <v>866</v>
      </c>
      <c r="CW870" s="83" t="s">
        <v>108</v>
      </c>
      <c r="CX870" s="83">
        <v>866</v>
      </c>
      <c r="CY870" s="83" t="s">
        <v>108</v>
      </c>
      <c r="CZ870" s="83">
        <v>7194</v>
      </c>
      <c r="DA870" s="83" t="s">
        <v>419</v>
      </c>
      <c r="DB870" s="83" t="s">
        <v>130</v>
      </c>
      <c r="DC870" s="83" t="s">
        <v>499</v>
      </c>
      <c r="DD870" s="83">
        <v>1915</v>
      </c>
      <c r="DE870" s="83" t="s">
        <v>444</v>
      </c>
      <c r="DF870" s="83" t="s">
        <v>130</v>
      </c>
      <c r="DG870" s="83" t="s">
        <v>499</v>
      </c>
      <c r="DH870" s="83"/>
      <c r="DI870" s="83">
        <v>0</v>
      </c>
      <c r="DJ870" s="83">
        <v>1</v>
      </c>
      <c r="DK870" s="83">
        <v>0</v>
      </c>
      <c r="DL870" s="83">
        <v>0</v>
      </c>
      <c r="DM870" s="83">
        <v>0</v>
      </c>
      <c r="DN870" s="83">
        <v>0</v>
      </c>
      <c r="DO870" s="83">
        <v>0</v>
      </c>
      <c r="DP870" s="83">
        <v>0</v>
      </c>
      <c r="DQ870" s="83">
        <v>0</v>
      </c>
      <c r="DR870" s="83">
        <v>0</v>
      </c>
      <c r="DS870" s="83">
        <v>0</v>
      </c>
      <c r="DT870" s="83">
        <v>3</v>
      </c>
      <c r="DU870" s="83">
        <v>3</v>
      </c>
      <c r="DV870" s="83">
        <v>0</v>
      </c>
      <c r="DW870" s="83">
        <v>0</v>
      </c>
      <c r="DX870" s="83">
        <v>3</v>
      </c>
      <c r="DY870" s="85">
        <v>44512</v>
      </c>
      <c r="DZ870" s="83" t="s">
        <v>4917</v>
      </c>
      <c r="EA870" s="83" t="s">
        <v>102</v>
      </c>
      <c r="EB870" s="83" t="s">
        <v>482</v>
      </c>
      <c r="EC870" s="83">
        <v>866</v>
      </c>
      <c r="ED870" s="83" t="s">
        <v>483</v>
      </c>
      <c r="EE870" s="83">
        <v>1</v>
      </c>
      <c r="EF870" s="83">
        <v>0</v>
      </c>
      <c r="EG870" s="83">
        <v>0</v>
      </c>
      <c r="EH870" s="83" t="s">
        <v>109</v>
      </c>
      <c r="EI870" s="83" t="s">
        <v>108</v>
      </c>
      <c r="EJ870" s="83" t="s">
        <v>583</v>
      </c>
      <c r="EK870" s="83">
        <v>0</v>
      </c>
      <c r="EL870" s="83">
        <v>0</v>
      </c>
      <c r="EM870" s="83">
        <v>1</v>
      </c>
      <c r="EN870" s="83" t="s">
        <v>497</v>
      </c>
      <c r="EO870" s="83"/>
      <c r="EP870" s="83" t="s">
        <v>436</v>
      </c>
      <c r="EQ870" s="136">
        <v>1</v>
      </c>
      <c r="ER870" s="136">
        <v>1</v>
      </c>
      <c r="ES870" s="136">
        <v>1</v>
      </c>
      <c r="ET870" s="136">
        <v>1</v>
      </c>
      <c r="EU870" s="215" t="s">
        <v>269</v>
      </c>
      <c r="EV870" s="136">
        <v>1</v>
      </c>
      <c r="EW870" s="136">
        <v>1</v>
      </c>
      <c r="EX870" s="136">
        <v>1</v>
      </c>
      <c r="EY870" s="136">
        <v>1</v>
      </c>
      <c r="EZ870" s="136">
        <v>1</v>
      </c>
      <c r="FP870" s="215" t="s">
        <v>592</v>
      </c>
      <c r="FQ870" s="136" t="b">
        <v>1</v>
      </c>
      <c r="FR870" s="136" t="b">
        <v>1</v>
      </c>
      <c r="FS870" s="136" t="b">
        <v>1</v>
      </c>
      <c r="FT870" s="136" t="b">
        <v>1</v>
      </c>
      <c r="FX870" s="215" t="s">
        <v>269</v>
      </c>
    </row>
    <row r="871" spans="1:180" ht="60" customHeight="1" x14ac:dyDescent="0.55000000000000004">
      <c r="A871" s="83" t="s">
        <v>130</v>
      </c>
      <c r="B871" s="83" t="s">
        <v>98</v>
      </c>
      <c r="C871" s="136">
        <v>232391</v>
      </c>
      <c r="D871" s="207" t="s">
        <v>629</v>
      </c>
      <c r="E871" s="208" t="s">
        <v>634</v>
      </c>
      <c r="F871" s="83" t="s">
        <v>108</v>
      </c>
      <c r="G871" s="85">
        <v>26341</v>
      </c>
      <c r="H871" s="83" t="s">
        <v>102</v>
      </c>
      <c r="I871" s="85">
        <v>34633</v>
      </c>
      <c r="J871" s="83" t="s">
        <v>228</v>
      </c>
      <c r="K871" s="216">
        <v>944831845433</v>
      </c>
      <c r="L871" s="83" t="s">
        <v>191</v>
      </c>
      <c r="M871" s="85">
        <v>43642</v>
      </c>
      <c r="N871" s="83">
        <v>-3636.6666666666702</v>
      </c>
      <c r="O871" s="83" t="s">
        <v>193</v>
      </c>
      <c r="P871" s="83" t="s">
        <v>181</v>
      </c>
      <c r="Q871" s="208" t="s">
        <v>8512</v>
      </c>
      <c r="R871" s="83" t="s">
        <v>102</v>
      </c>
      <c r="S871" s="83" t="s">
        <v>102</v>
      </c>
      <c r="T871" s="83" t="s">
        <v>131</v>
      </c>
      <c r="U871" s="83" t="s">
        <v>10488</v>
      </c>
      <c r="V871" s="83" t="s">
        <v>104</v>
      </c>
      <c r="W871" s="83" t="s">
        <v>105</v>
      </c>
      <c r="X871" s="86" t="s">
        <v>8512</v>
      </c>
      <c r="Y871" s="87" t="s">
        <v>102</v>
      </c>
      <c r="Z871" s="87" t="s">
        <v>102</v>
      </c>
      <c r="AA871" s="87" t="s">
        <v>131</v>
      </c>
      <c r="AB871" s="87" t="s">
        <v>10488</v>
      </c>
      <c r="AC871" s="87" t="s">
        <v>104</v>
      </c>
      <c r="AD871" s="87" t="s">
        <v>105</v>
      </c>
      <c r="AE871" s="87" t="s">
        <v>106</v>
      </c>
      <c r="AF871" s="86" t="s">
        <v>8512</v>
      </c>
      <c r="AG871" s="87" t="s">
        <v>177</v>
      </c>
      <c r="AH871" s="87" t="s">
        <v>10488</v>
      </c>
      <c r="AI871" s="87" t="s">
        <v>104</v>
      </c>
      <c r="AJ871" s="87" t="s">
        <v>204</v>
      </c>
      <c r="AK871" s="88"/>
      <c r="AL871" s="83" t="s">
        <v>107</v>
      </c>
      <c r="AM871" s="89" t="s">
        <v>454</v>
      </c>
      <c r="AN871" s="90" t="s">
        <v>416</v>
      </c>
      <c r="AO871" s="91" t="s">
        <v>643</v>
      </c>
      <c r="AP871" s="90">
        <v>8.3333333333332007</v>
      </c>
      <c r="AQ871" s="92" t="s">
        <v>102</v>
      </c>
      <c r="AR871" s="93" t="s">
        <v>102</v>
      </c>
      <c r="AS871" s="93" t="s">
        <v>102</v>
      </c>
      <c r="AT871" s="93" t="s">
        <v>102</v>
      </c>
      <c r="AU871" s="210" t="s">
        <v>645</v>
      </c>
      <c r="AV871" s="93" t="s">
        <v>185</v>
      </c>
      <c r="AW871" s="94" t="s">
        <v>102</v>
      </c>
      <c r="AX871" s="93" t="s">
        <v>105</v>
      </c>
      <c r="AY871" s="95" t="s">
        <v>104</v>
      </c>
      <c r="AZ871" s="93" t="s">
        <v>102</v>
      </c>
      <c r="BA871" s="93" t="s">
        <v>102</v>
      </c>
      <c r="BB871" s="93" t="s">
        <v>102</v>
      </c>
      <c r="BC871" s="93" t="s">
        <v>102</v>
      </c>
      <c r="BD871" s="96" t="s">
        <v>102</v>
      </c>
      <c r="BE871" s="90">
        <v>-424.66666666666703</v>
      </c>
      <c r="BF871" s="93" t="s">
        <v>102</v>
      </c>
      <c r="BG871" s="93" t="s">
        <v>102</v>
      </c>
      <c r="BH871" s="93" t="s">
        <v>102</v>
      </c>
      <c r="BI871" s="93" t="s">
        <v>102</v>
      </c>
      <c r="BJ871" s="210" t="s">
        <v>643</v>
      </c>
      <c r="BK871" s="93" t="s">
        <v>196</v>
      </c>
      <c r="BL871" s="97" t="s">
        <v>102</v>
      </c>
      <c r="BM871" s="93" t="s">
        <v>105</v>
      </c>
      <c r="BN871" s="93" t="s">
        <v>596</v>
      </c>
      <c r="BO871" s="93" t="s">
        <v>102</v>
      </c>
      <c r="BP871" s="98" t="s">
        <v>102</v>
      </c>
      <c r="BQ871" s="93" t="s">
        <v>102</v>
      </c>
      <c r="BR871" s="93" t="s">
        <v>102</v>
      </c>
      <c r="BS871" s="93" t="s">
        <v>102</v>
      </c>
      <c r="BT871" s="99" t="s">
        <v>591</v>
      </c>
      <c r="BU871" s="100" t="s">
        <v>12103</v>
      </c>
      <c r="BV871" s="101" t="s">
        <v>471</v>
      </c>
      <c r="BW871" s="136"/>
      <c r="BX871" s="103" t="s">
        <v>565</v>
      </c>
      <c r="BY871" s="104" t="s">
        <v>190</v>
      </c>
      <c r="BZ871" s="136"/>
      <c r="CA871" s="83" t="s">
        <v>599</v>
      </c>
      <c r="CB871" s="106" t="s">
        <v>647</v>
      </c>
      <c r="CC871" s="106" t="s">
        <v>12104</v>
      </c>
      <c r="CD871" s="107"/>
      <c r="CE871" s="108" t="s">
        <v>107</v>
      </c>
      <c r="CF871" s="108" t="s">
        <v>107</v>
      </c>
      <c r="CG871" s="109"/>
      <c r="CH871" s="110" t="s">
        <v>107</v>
      </c>
      <c r="CI871" s="111"/>
      <c r="CJ871" s="112">
        <v>6710</v>
      </c>
      <c r="CK871" s="113">
        <v>86</v>
      </c>
      <c r="CL871" s="114" t="s">
        <v>134</v>
      </c>
      <c r="CM871" s="114" t="s">
        <v>108</v>
      </c>
      <c r="CN871" s="114"/>
      <c r="CO871" s="115" t="s">
        <v>102</v>
      </c>
      <c r="CP871" s="115" t="s">
        <v>102</v>
      </c>
      <c r="CQ871" s="115" t="s">
        <v>102</v>
      </c>
      <c r="CR871" s="115" t="s">
        <v>102</v>
      </c>
      <c r="CS871" s="116"/>
      <c r="CT871" s="117" t="s">
        <v>109</v>
      </c>
      <c r="CU871" s="117" t="s">
        <v>109</v>
      </c>
      <c r="CV871" s="83">
        <v>867</v>
      </c>
      <c r="CW871" s="83" t="s">
        <v>108</v>
      </c>
      <c r="CX871" s="83">
        <v>867</v>
      </c>
      <c r="CY871" s="83" t="s">
        <v>108</v>
      </c>
      <c r="CZ871" s="83">
        <v>7195</v>
      </c>
      <c r="DA871" s="83" t="s">
        <v>419</v>
      </c>
      <c r="DB871" s="83" t="s">
        <v>130</v>
      </c>
      <c r="DC871" s="83" t="s">
        <v>499</v>
      </c>
      <c r="DD871" s="83">
        <v>1916</v>
      </c>
      <c r="DE871" s="83" t="s">
        <v>444</v>
      </c>
      <c r="DF871" s="83" t="s">
        <v>130</v>
      </c>
      <c r="DG871" s="83" t="s">
        <v>499</v>
      </c>
      <c r="DH871" s="83"/>
      <c r="DI871" s="83">
        <v>0</v>
      </c>
      <c r="DJ871" s="83">
        <v>1</v>
      </c>
      <c r="DK871" s="83">
        <v>0</v>
      </c>
      <c r="DL871" s="83">
        <v>0</v>
      </c>
      <c r="DM871" s="83">
        <v>0</v>
      </c>
      <c r="DN871" s="83">
        <v>0</v>
      </c>
      <c r="DO871" s="83">
        <v>0</v>
      </c>
      <c r="DP871" s="83">
        <v>0</v>
      </c>
      <c r="DQ871" s="83">
        <v>0</v>
      </c>
      <c r="DR871" s="83">
        <v>0</v>
      </c>
      <c r="DS871" s="83">
        <v>0</v>
      </c>
      <c r="DT871" s="83">
        <v>3</v>
      </c>
      <c r="DU871" s="83">
        <v>3</v>
      </c>
      <c r="DV871" s="83">
        <v>0</v>
      </c>
      <c r="DW871" s="83">
        <v>0</v>
      </c>
      <c r="DX871" s="83">
        <v>3</v>
      </c>
      <c r="DY871" s="85">
        <v>44513</v>
      </c>
      <c r="DZ871" s="83" t="s">
        <v>4918</v>
      </c>
      <c r="EA871" s="83" t="s">
        <v>102</v>
      </c>
      <c r="EB871" s="83" t="s">
        <v>482</v>
      </c>
      <c r="EC871" s="83">
        <v>867</v>
      </c>
      <c r="ED871" s="83" t="s">
        <v>483</v>
      </c>
      <c r="EE871" s="83">
        <v>1</v>
      </c>
      <c r="EF871" s="83">
        <v>0</v>
      </c>
      <c r="EG871" s="83">
        <v>0</v>
      </c>
      <c r="EH871" s="83" t="s">
        <v>109</v>
      </c>
      <c r="EI871" s="83" t="s">
        <v>108</v>
      </c>
      <c r="EJ871" s="83" t="s">
        <v>583</v>
      </c>
      <c r="EK871" s="83">
        <v>0</v>
      </c>
      <c r="EL871" s="83">
        <v>0</v>
      </c>
      <c r="EM871" s="83">
        <v>1</v>
      </c>
      <c r="EN871" s="83" t="s">
        <v>497</v>
      </c>
      <c r="EO871" s="83"/>
      <c r="EP871" s="83" t="s">
        <v>436</v>
      </c>
      <c r="EQ871" s="136">
        <v>1</v>
      </c>
      <c r="ER871" s="136">
        <v>1</v>
      </c>
      <c r="ES871" s="136">
        <v>1</v>
      </c>
      <c r="ET871" s="136">
        <v>1</v>
      </c>
      <c r="EU871" s="215" t="s">
        <v>269</v>
      </c>
      <c r="EV871" s="136">
        <v>1</v>
      </c>
      <c r="EW871" s="136">
        <v>1</v>
      </c>
      <c r="EX871" s="136">
        <v>1</v>
      </c>
      <c r="EY871" s="136">
        <v>1</v>
      </c>
      <c r="EZ871" s="136">
        <v>1</v>
      </c>
      <c r="FP871" s="215" t="s">
        <v>592</v>
      </c>
      <c r="FQ871" s="136" t="b">
        <v>1</v>
      </c>
      <c r="FR871" s="136" t="b">
        <v>1</v>
      </c>
      <c r="FS871" s="136" t="b">
        <v>1</v>
      </c>
      <c r="FT871" s="136" t="b">
        <v>1</v>
      </c>
      <c r="FX871" s="215" t="s">
        <v>269</v>
      </c>
    </row>
    <row r="872" spans="1:180" ht="60" customHeight="1" x14ac:dyDescent="0.55000000000000004">
      <c r="A872" s="83" t="s">
        <v>130</v>
      </c>
      <c r="B872" s="83" t="s">
        <v>98</v>
      </c>
      <c r="C872" s="136">
        <v>349331</v>
      </c>
      <c r="D872" s="207" t="s">
        <v>627</v>
      </c>
      <c r="E872" s="208" t="s">
        <v>630</v>
      </c>
      <c r="F872" s="83" t="s">
        <v>108</v>
      </c>
      <c r="G872" s="85">
        <v>20621</v>
      </c>
      <c r="H872" s="83" t="s">
        <v>102</v>
      </c>
      <c r="I872" s="85">
        <v>39794</v>
      </c>
      <c r="J872" s="83" t="s">
        <v>228</v>
      </c>
      <c r="K872" s="216">
        <v>635175067508</v>
      </c>
      <c r="L872" s="83" t="s">
        <v>191</v>
      </c>
      <c r="M872" s="85">
        <v>43631</v>
      </c>
      <c r="N872" s="83">
        <v>-3641.6666666666702</v>
      </c>
      <c r="O872" s="83" t="s">
        <v>180</v>
      </c>
      <c r="P872" s="83" t="s">
        <v>181</v>
      </c>
      <c r="Q872" s="208" t="s">
        <v>8516</v>
      </c>
      <c r="R872" s="83" t="s">
        <v>102</v>
      </c>
      <c r="S872" s="83" t="s">
        <v>102</v>
      </c>
      <c r="T872" s="83" t="s">
        <v>199</v>
      </c>
      <c r="U872" s="83" t="s">
        <v>10489</v>
      </c>
      <c r="V872" s="83" t="s">
        <v>104</v>
      </c>
      <c r="W872" s="83" t="s">
        <v>105</v>
      </c>
      <c r="X872" s="86" t="s">
        <v>8516</v>
      </c>
      <c r="Y872" s="87" t="s">
        <v>102</v>
      </c>
      <c r="Z872" s="87" t="s">
        <v>102</v>
      </c>
      <c r="AA872" s="87" t="s">
        <v>199</v>
      </c>
      <c r="AB872" s="87" t="s">
        <v>10489</v>
      </c>
      <c r="AC872" s="87" t="s">
        <v>104</v>
      </c>
      <c r="AD872" s="87" t="s">
        <v>105</v>
      </c>
      <c r="AE872" s="87" t="s">
        <v>106</v>
      </c>
      <c r="AF872" s="86" t="s">
        <v>8516</v>
      </c>
      <c r="AG872" s="87" t="s">
        <v>489</v>
      </c>
      <c r="AH872" s="87" t="s">
        <v>10490</v>
      </c>
      <c r="AI872" s="87" t="s">
        <v>104</v>
      </c>
      <c r="AJ872" s="87" t="s">
        <v>204</v>
      </c>
      <c r="AK872" s="88"/>
      <c r="AL872" s="83" t="s">
        <v>107</v>
      </c>
      <c r="AM872" s="89" t="s">
        <v>454</v>
      </c>
      <c r="AN872" s="90" t="s">
        <v>416</v>
      </c>
      <c r="AO872" s="91" t="s">
        <v>641</v>
      </c>
      <c r="AP872" s="90">
        <v>8.3333333333332007</v>
      </c>
      <c r="AQ872" s="92" t="s">
        <v>211</v>
      </c>
      <c r="AR872" s="93" t="s">
        <v>102</v>
      </c>
      <c r="AS872" s="93" t="s">
        <v>102</v>
      </c>
      <c r="AT872" s="93" t="s">
        <v>102</v>
      </c>
      <c r="AU872" s="210" t="s">
        <v>641</v>
      </c>
      <c r="AV872" s="93" t="s">
        <v>192</v>
      </c>
      <c r="AW872" s="94" t="s">
        <v>102</v>
      </c>
      <c r="AX872" s="93" t="s">
        <v>105</v>
      </c>
      <c r="AY872" s="95" t="s">
        <v>188</v>
      </c>
      <c r="AZ872" s="93" t="s">
        <v>102</v>
      </c>
      <c r="BA872" s="93" t="s">
        <v>10491</v>
      </c>
      <c r="BB872" s="93" t="s">
        <v>102</v>
      </c>
      <c r="BC872" s="93" t="s">
        <v>102</v>
      </c>
      <c r="BD872" s="96" t="s">
        <v>102</v>
      </c>
      <c r="BE872" s="90">
        <v>-425.16666666666703</v>
      </c>
      <c r="BF872" s="93" t="s">
        <v>211</v>
      </c>
      <c r="BG872" s="93" t="s">
        <v>102</v>
      </c>
      <c r="BH872" s="93" t="s">
        <v>102</v>
      </c>
      <c r="BI872" s="93" t="s">
        <v>102</v>
      </c>
      <c r="BJ872" s="210" t="s">
        <v>646</v>
      </c>
      <c r="BK872" s="93" t="s">
        <v>182</v>
      </c>
      <c r="BL872" s="97" t="s">
        <v>102</v>
      </c>
      <c r="BM872" s="93" t="s">
        <v>105</v>
      </c>
      <c r="BN872" s="93" t="s">
        <v>104</v>
      </c>
      <c r="BO872" s="93" t="s">
        <v>102</v>
      </c>
      <c r="BP872" s="98">
        <v>20180496</v>
      </c>
      <c r="BQ872" s="93" t="s">
        <v>102</v>
      </c>
      <c r="BR872" s="93" t="s">
        <v>102</v>
      </c>
      <c r="BS872" s="93" t="s">
        <v>102</v>
      </c>
      <c r="BT872" s="99" t="s">
        <v>591</v>
      </c>
      <c r="BU872" s="100" t="s">
        <v>12105</v>
      </c>
      <c r="BV872" s="101" t="s">
        <v>471</v>
      </c>
      <c r="BW872" s="136"/>
      <c r="BX872" s="103" t="s">
        <v>565</v>
      </c>
      <c r="BY872" s="104" t="s">
        <v>190</v>
      </c>
      <c r="BZ872" s="136"/>
      <c r="CA872" s="83" t="s">
        <v>599</v>
      </c>
      <c r="CB872" s="106" t="s">
        <v>647</v>
      </c>
      <c r="CC872" s="106" t="s">
        <v>12106</v>
      </c>
      <c r="CD872" s="107"/>
      <c r="CE872" s="108" t="s">
        <v>107</v>
      </c>
      <c r="CF872" s="108" t="s">
        <v>107</v>
      </c>
      <c r="CG872" s="109"/>
      <c r="CH872" s="110" t="s">
        <v>107</v>
      </c>
      <c r="CI872" s="111"/>
      <c r="CJ872" s="112">
        <v>6710</v>
      </c>
      <c r="CK872" s="113">
        <v>86</v>
      </c>
      <c r="CL872" s="114" t="s">
        <v>134</v>
      </c>
      <c r="CM872" s="114" t="s">
        <v>108</v>
      </c>
      <c r="CN872" s="114"/>
      <c r="CO872" s="115" t="s">
        <v>102</v>
      </c>
      <c r="CP872" s="115" t="s">
        <v>102</v>
      </c>
      <c r="CQ872" s="115" t="s">
        <v>102</v>
      </c>
      <c r="CR872" s="115" t="s">
        <v>102</v>
      </c>
      <c r="CS872" s="116"/>
      <c r="CT872" s="117" t="s">
        <v>109</v>
      </c>
      <c r="CU872" s="117" t="s">
        <v>109</v>
      </c>
      <c r="CV872" s="83">
        <v>868</v>
      </c>
      <c r="CW872" s="83" t="s">
        <v>108</v>
      </c>
      <c r="CX872" s="83">
        <v>868</v>
      </c>
      <c r="CY872" s="83" t="s">
        <v>108</v>
      </c>
      <c r="CZ872" s="83">
        <v>7196</v>
      </c>
      <c r="DA872" s="83" t="s">
        <v>419</v>
      </c>
      <c r="DB872" s="83" t="s">
        <v>130</v>
      </c>
      <c r="DC872" s="83" t="s">
        <v>499</v>
      </c>
      <c r="DD872" s="83">
        <v>1917</v>
      </c>
      <c r="DE872" s="83" t="s">
        <v>444</v>
      </c>
      <c r="DF872" s="83" t="s">
        <v>130</v>
      </c>
      <c r="DG872" s="83" t="s">
        <v>499</v>
      </c>
      <c r="DH872" s="83"/>
      <c r="DI872" s="83">
        <v>0</v>
      </c>
      <c r="DJ872" s="83">
        <v>1</v>
      </c>
      <c r="DK872" s="83">
        <v>0</v>
      </c>
      <c r="DL872" s="83">
        <v>0</v>
      </c>
      <c r="DM872" s="83">
        <v>0</v>
      </c>
      <c r="DN872" s="83">
        <v>0</v>
      </c>
      <c r="DO872" s="83">
        <v>0</v>
      </c>
      <c r="DP872" s="83">
        <v>0</v>
      </c>
      <c r="DQ872" s="83">
        <v>0</v>
      </c>
      <c r="DR872" s="83">
        <v>0</v>
      </c>
      <c r="DS872" s="83">
        <v>0</v>
      </c>
      <c r="DT872" s="83">
        <v>3</v>
      </c>
      <c r="DU872" s="83">
        <v>3</v>
      </c>
      <c r="DV872" s="83">
        <v>0</v>
      </c>
      <c r="DW872" s="83">
        <v>0</v>
      </c>
      <c r="DX872" s="83">
        <v>3</v>
      </c>
      <c r="DY872" s="85">
        <v>44514</v>
      </c>
      <c r="DZ872" s="83" t="s">
        <v>4919</v>
      </c>
      <c r="EA872" s="83" t="s">
        <v>102</v>
      </c>
      <c r="EB872" s="83" t="s">
        <v>482</v>
      </c>
      <c r="EC872" s="83">
        <v>868</v>
      </c>
      <c r="ED872" s="83" t="s">
        <v>483</v>
      </c>
      <c r="EE872" s="83">
        <v>1</v>
      </c>
      <c r="EF872" s="83">
        <v>0</v>
      </c>
      <c r="EG872" s="83">
        <v>0</v>
      </c>
      <c r="EH872" s="83" t="s">
        <v>109</v>
      </c>
      <c r="EI872" s="83" t="s">
        <v>108</v>
      </c>
      <c r="EJ872" s="83" t="s">
        <v>583</v>
      </c>
      <c r="EK872" s="83">
        <v>0</v>
      </c>
      <c r="EL872" s="83">
        <v>0</v>
      </c>
      <c r="EM872" s="83">
        <v>1</v>
      </c>
      <c r="EN872" s="83" t="s">
        <v>497</v>
      </c>
      <c r="EO872" s="83"/>
      <c r="EP872" s="83" t="s">
        <v>436</v>
      </c>
      <c r="EQ872" s="136">
        <v>1</v>
      </c>
      <c r="ER872" s="136">
        <v>1</v>
      </c>
      <c r="ES872" s="136">
        <v>1</v>
      </c>
      <c r="ET872" s="136">
        <v>1</v>
      </c>
      <c r="EU872" s="215" t="s">
        <v>269</v>
      </c>
      <c r="EV872" s="136">
        <v>1</v>
      </c>
      <c r="EW872" s="136">
        <v>1</v>
      </c>
      <c r="EX872" s="136">
        <v>1</v>
      </c>
      <c r="EY872" s="136">
        <v>1</v>
      </c>
      <c r="EZ872" s="136">
        <v>1</v>
      </c>
      <c r="FP872" s="215" t="s">
        <v>592</v>
      </c>
      <c r="FQ872" s="136" t="b">
        <v>1</v>
      </c>
      <c r="FR872" s="136" t="b">
        <v>1</v>
      </c>
      <c r="FS872" s="136" t="b">
        <v>1</v>
      </c>
      <c r="FT872" s="136" t="b">
        <v>1</v>
      </c>
      <c r="FX872" s="215" t="s">
        <v>269</v>
      </c>
    </row>
    <row r="873" spans="1:180" ht="60" customHeight="1" x14ac:dyDescent="0.55000000000000004">
      <c r="A873" s="83" t="s">
        <v>130</v>
      </c>
      <c r="B873" s="83" t="s">
        <v>98</v>
      </c>
      <c r="C873" s="136">
        <v>390212</v>
      </c>
      <c r="D873" s="207" t="s">
        <v>628</v>
      </c>
      <c r="E873" s="208" t="s">
        <v>633</v>
      </c>
      <c r="F873" s="83" t="s">
        <v>108</v>
      </c>
      <c r="G873" s="85">
        <v>22744</v>
      </c>
      <c r="H873" s="83" t="s">
        <v>102</v>
      </c>
      <c r="I873" s="85">
        <v>39772</v>
      </c>
      <c r="J873" s="83" t="s">
        <v>228</v>
      </c>
      <c r="K873" s="216">
        <v>906957178057</v>
      </c>
      <c r="L873" s="83" t="s">
        <v>191</v>
      </c>
      <c r="M873" s="85">
        <v>43619</v>
      </c>
      <c r="N873" s="83">
        <v>-3646.6666666666702</v>
      </c>
      <c r="O873" s="83" t="s">
        <v>193</v>
      </c>
      <c r="P873" s="83" t="s">
        <v>181</v>
      </c>
      <c r="Q873" s="208" t="s">
        <v>8520</v>
      </c>
      <c r="R873" s="83" t="s">
        <v>102</v>
      </c>
      <c r="S873" s="83" t="s">
        <v>102</v>
      </c>
      <c r="T873" s="83" t="s">
        <v>133</v>
      </c>
      <c r="U873" s="83" t="s">
        <v>10492</v>
      </c>
      <c r="V873" s="83" t="s">
        <v>111</v>
      </c>
      <c r="W873" s="83" t="s">
        <v>105</v>
      </c>
      <c r="X873" s="86" t="s">
        <v>8520</v>
      </c>
      <c r="Y873" s="87" t="s">
        <v>102</v>
      </c>
      <c r="Z873" s="87" t="s">
        <v>102</v>
      </c>
      <c r="AA873" s="87" t="s">
        <v>133</v>
      </c>
      <c r="AB873" s="87" t="s">
        <v>10492</v>
      </c>
      <c r="AC873" s="87" t="s">
        <v>111</v>
      </c>
      <c r="AD873" s="87" t="s">
        <v>105</v>
      </c>
      <c r="AE873" s="87" t="s">
        <v>106</v>
      </c>
      <c r="AF873" s="86" t="s">
        <v>8520</v>
      </c>
      <c r="AG873" s="87" t="s">
        <v>486</v>
      </c>
      <c r="AH873" s="87" t="s">
        <v>10492</v>
      </c>
      <c r="AI873" s="87" t="s">
        <v>111</v>
      </c>
      <c r="AJ873" s="87" t="s">
        <v>204</v>
      </c>
      <c r="AK873" s="88"/>
      <c r="AL873" s="83" t="s">
        <v>107</v>
      </c>
      <c r="AM873" s="89" t="s">
        <v>454</v>
      </c>
      <c r="AN873" s="90" t="s">
        <v>416</v>
      </c>
      <c r="AO873" s="91" t="s">
        <v>642</v>
      </c>
      <c r="AP873" s="90">
        <v>8.3333333333332007</v>
      </c>
      <c r="AQ873" s="92" t="s">
        <v>102</v>
      </c>
      <c r="AR873" s="93" t="s">
        <v>102</v>
      </c>
      <c r="AS873" s="93" t="s">
        <v>102</v>
      </c>
      <c r="AT873" s="93" t="s">
        <v>102</v>
      </c>
      <c r="AU873" s="210" t="s">
        <v>644</v>
      </c>
      <c r="AV873" s="93" t="s">
        <v>185</v>
      </c>
      <c r="AW873" s="94" t="s">
        <v>102</v>
      </c>
      <c r="AX873" s="93" t="s">
        <v>183</v>
      </c>
      <c r="AY873" s="95" t="s">
        <v>111</v>
      </c>
      <c r="AZ873" s="93" t="s">
        <v>102</v>
      </c>
      <c r="BA873" s="93" t="s">
        <v>102</v>
      </c>
      <c r="BB873" s="93" t="s">
        <v>102</v>
      </c>
      <c r="BC873" s="93" t="s">
        <v>102</v>
      </c>
      <c r="BD873" s="96" t="s">
        <v>102</v>
      </c>
      <c r="BE873" s="90">
        <v>-425.66666666666703</v>
      </c>
      <c r="BF873" s="93" t="s">
        <v>102</v>
      </c>
      <c r="BG873" s="93" t="s">
        <v>102</v>
      </c>
      <c r="BH873" s="93" t="s">
        <v>102</v>
      </c>
      <c r="BI873" s="93" t="s">
        <v>102</v>
      </c>
      <c r="BJ873" s="210" t="s">
        <v>642</v>
      </c>
      <c r="BK873" s="93" t="s">
        <v>192</v>
      </c>
      <c r="BL873" s="97" t="s">
        <v>102</v>
      </c>
      <c r="BM873" s="93" t="s">
        <v>183</v>
      </c>
      <c r="BN873" s="93" t="s">
        <v>106</v>
      </c>
      <c r="BO873" s="93" t="s">
        <v>102</v>
      </c>
      <c r="BP873" s="98" t="s">
        <v>102</v>
      </c>
      <c r="BQ873" s="93" t="s">
        <v>102</v>
      </c>
      <c r="BR873" s="93" t="s">
        <v>102</v>
      </c>
      <c r="BS873" s="93" t="s">
        <v>102</v>
      </c>
      <c r="BT873" s="99" t="s">
        <v>591</v>
      </c>
      <c r="BU873" s="100" t="s">
        <v>12107</v>
      </c>
      <c r="BV873" s="101" t="s">
        <v>471</v>
      </c>
      <c r="BW873" s="136"/>
      <c r="BX873" s="103" t="s">
        <v>565</v>
      </c>
      <c r="BY873" s="104" t="s">
        <v>190</v>
      </c>
      <c r="BZ873" s="136"/>
      <c r="CA873" s="83" t="s">
        <v>599</v>
      </c>
      <c r="CB873" s="106" t="s">
        <v>647</v>
      </c>
      <c r="CC873" s="106" t="s">
        <v>12108</v>
      </c>
      <c r="CD873" s="107"/>
      <c r="CE873" s="108" t="s">
        <v>107</v>
      </c>
      <c r="CF873" s="108" t="s">
        <v>107</v>
      </c>
      <c r="CG873" s="109"/>
      <c r="CH873" s="110" t="s">
        <v>107</v>
      </c>
      <c r="CI873" s="111"/>
      <c r="CJ873" s="112">
        <v>6710</v>
      </c>
      <c r="CK873" s="113">
        <v>86</v>
      </c>
      <c r="CL873" s="114" t="s">
        <v>134</v>
      </c>
      <c r="CM873" s="114" t="s">
        <v>108</v>
      </c>
      <c r="CN873" s="114"/>
      <c r="CO873" s="115" t="s">
        <v>102</v>
      </c>
      <c r="CP873" s="115" t="s">
        <v>102</v>
      </c>
      <c r="CQ873" s="115" t="s">
        <v>102</v>
      </c>
      <c r="CR873" s="115" t="s">
        <v>102</v>
      </c>
      <c r="CS873" s="116"/>
      <c r="CT873" s="117" t="s">
        <v>109</v>
      </c>
      <c r="CU873" s="117" t="s">
        <v>109</v>
      </c>
      <c r="CV873" s="83">
        <v>869</v>
      </c>
      <c r="CW873" s="83" t="s">
        <v>108</v>
      </c>
      <c r="CX873" s="83">
        <v>869</v>
      </c>
      <c r="CY873" s="83" t="s">
        <v>108</v>
      </c>
      <c r="CZ873" s="83">
        <v>7197</v>
      </c>
      <c r="DA873" s="83" t="s">
        <v>419</v>
      </c>
      <c r="DB873" s="83" t="s">
        <v>130</v>
      </c>
      <c r="DC873" s="83" t="s">
        <v>499</v>
      </c>
      <c r="DD873" s="83">
        <v>1918</v>
      </c>
      <c r="DE873" s="83" t="s">
        <v>444</v>
      </c>
      <c r="DF873" s="83" t="s">
        <v>130</v>
      </c>
      <c r="DG873" s="83" t="s">
        <v>499</v>
      </c>
      <c r="DH873" s="83"/>
      <c r="DI873" s="83">
        <v>0</v>
      </c>
      <c r="DJ873" s="83">
        <v>1</v>
      </c>
      <c r="DK873" s="83">
        <v>0</v>
      </c>
      <c r="DL873" s="83">
        <v>0</v>
      </c>
      <c r="DM873" s="83">
        <v>0</v>
      </c>
      <c r="DN873" s="83">
        <v>0</v>
      </c>
      <c r="DO873" s="83">
        <v>0</v>
      </c>
      <c r="DP873" s="83">
        <v>0</v>
      </c>
      <c r="DQ873" s="83">
        <v>0</v>
      </c>
      <c r="DR873" s="83">
        <v>0</v>
      </c>
      <c r="DS873" s="83">
        <v>0</v>
      </c>
      <c r="DT873" s="83">
        <v>3</v>
      </c>
      <c r="DU873" s="83">
        <v>3</v>
      </c>
      <c r="DV873" s="83">
        <v>0</v>
      </c>
      <c r="DW873" s="83">
        <v>0</v>
      </c>
      <c r="DX873" s="83">
        <v>3</v>
      </c>
      <c r="DY873" s="85">
        <v>44515</v>
      </c>
      <c r="DZ873" s="83" t="s">
        <v>4920</v>
      </c>
      <c r="EA873" s="83" t="s">
        <v>102</v>
      </c>
      <c r="EB873" s="83" t="s">
        <v>482</v>
      </c>
      <c r="EC873" s="83">
        <v>869</v>
      </c>
      <c r="ED873" s="83" t="s">
        <v>483</v>
      </c>
      <c r="EE873" s="83">
        <v>1</v>
      </c>
      <c r="EF873" s="83">
        <v>0</v>
      </c>
      <c r="EG873" s="83">
        <v>0</v>
      </c>
      <c r="EH873" s="83" t="s">
        <v>109</v>
      </c>
      <c r="EI873" s="83" t="s">
        <v>108</v>
      </c>
      <c r="EJ873" s="83" t="s">
        <v>583</v>
      </c>
      <c r="EK873" s="83">
        <v>0</v>
      </c>
      <c r="EL873" s="83">
        <v>0</v>
      </c>
      <c r="EM873" s="83">
        <v>1</v>
      </c>
      <c r="EN873" s="83" t="s">
        <v>497</v>
      </c>
      <c r="EO873" s="83"/>
      <c r="EP873" s="83" t="s">
        <v>436</v>
      </c>
      <c r="EQ873" s="136">
        <v>1</v>
      </c>
      <c r="ER873" s="136">
        <v>1</v>
      </c>
      <c r="ES873" s="136">
        <v>1</v>
      </c>
      <c r="ET873" s="136">
        <v>1</v>
      </c>
      <c r="EU873" s="215" t="s">
        <v>269</v>
      </c>
      <c r="EV873" s="136">
        <v>1</v>
      </c>
      <c r="EW873" s="136">
        <v>1</v>
      </c>
      <c r="EX873" s="136">
        <v>1</v>
      </c>
      <c r="EY873" s="136">
        <v>1</v>
      </c>
      <c r="EZ873" s="136">
        <v>1</v>
      </c>
      <c r="FP873" s="215" t="s">
        <v>592</v>
      </c>
      <c r="FQ873" s="136" t="b">
        <v>1</v>
      </c>
      <c r="FR873" s="136" t="b">
        <v>1</v>
      </c>
      <c r="FS873" s="136" t="b">
        <v>1</v>
      </c>
      <c r="FT873" s="136" t="b">
        <v>1</v>
      </c>
      <c r="FX873" s="215" t="s">
        <v>269</v>
      </c>
    </row>
    <row r="874" spans="1:180" ht="60" customHeight="1" x14ac:dyDescent="0.55000000000000004">
      <c r="A874" s="83" t="s">
        <v>130</v>
      </c>
      <c r="B874" s="83" t="s">
        <v>98</v>
      </c>
      <c r="C874" s="136">
        <v>695522</v>
      </c>
      <c r="D874" s="207" t="s">
        <v>629</v>
      </c>
      <c r="E874" s="208" t="s">
        <v>634</v>
      </c>
      <c r="F874" s="83" t="s">
        <v>108</v>
      </c>
      <c r="G874" s="85">
        <v>26341</v>
      </c>
      <c r="H874" s="83" t="s">
        <v>102</v>
      </c>
      <c r="I874" s="85">
        <v>34633</v>
      </c>
      <c r="J874" s="83" t="s">
        <v>228</v>
      </c>
      <c r="K874" s="216">
        <v>813252956727</v>
      </c>
      <c r="L874" s="83" t="s">
        <v>191</v>
      </c>
      <c r="M874" s="85">
        <v>43642</v>
      </c>
      <c r="N874" s="83">
        <v>-3651.6666666666702</v>
      </c>
      <c r="O874" s="83" t="s">
        <v>193</v>
      </c>
      <c r="P874" s="83" t="s">
        <v>181</v>
      </c>
      <c r="Q874" s="208" t="s">
        <v>8524</v>
      </c>
      <c r="R874" s="83" t="s">
        <v>102</v>
      </c>
      <c r="S874" s="83" t="s">
        <v>102</v>
      </c>
      <c r="T874" s="83" t="s">
        <v>131</v>
      </c>
      <c r="U874" s="83" t="s">
        <v>10493</v>
      </c>
      <c r="V874" s="83" t="s">
        <v>104</v>
      </c>
      <c r="W874" s="83" t="s">
        <v>105</v>
      </c>
      <c r="X874" s="86" t="s">
        <v>8524</v>
      </c>
      <c r="Y874" s="87" t="s">
        <v>102</v>
      </c>
      <c r="Z874" s="87" t="s">
        <v>102</v>
      </c>
      <c r="AA874" s="87" t="s">
        <v>131</v>
      </c>
      <c r="AB874" s="87" t="s">
        <v>10493</v>
      </c>
      <c r="AC874" s="87" t="s">
        <v>104</v>
      </c>
      <c r="AD874" s="87" t="s">
        <v>105</v>
      </c>
      <c r="AE874" s="87" t="s">
        <v>106</v>
      </c>
      <c r="AF874" s="86" t="s">
        <v>8524</v>
      </c>
      <c r="AG874" s="87" t="s">
        <v>177</v>
      </c>
      <c r="AH874" s="87" t="s">
        <v>10493</v>
      </c>
      <c r="AI874" s="87" t="s">
        <v>104</v>
      </c>
      <c r="AJ874" s="87" t="s">
        <v>204</v>
      </c>
      <c r="AK874" s="88"/>
      <c r="AL874" s="83" t="s">
        <v>107</v>
      </c>
      <c r="AM874" s="89" t="s">
        <v>454</v>
      </c>
      <c r="AN874" s="90" t="s">
        <v>416</v>
      </c>
      <c r="AO874" s="91" t="s">
        <v>643</v>
      </c>
      <c r="AP874" s="90">
        <v>8.3333333333332007</v>
      </c>
      <c r="AQ874" s="92" t="s">
        <v>102</v>
      </c>
      <c r="AR874" s="93" t="s">
        <v>102</v>
      </c>
      <c r="AS874" s="93" t="s">
        <v>102</v>
      </c>
      <c r="AT874" s="93" t="s">
        <v>102</v>
      </c>
      <c r="AU874" s="210" t="s">
        <v>645</v>
      </c>
      <c r="AV874" s="93" t="s">
        <v>185</v>
      </c>
      <c r="AW874" s="94" t="s">
        <v>102</v>
      </c>
      <c r="AX874" s="93" t="s">
        <v>105</v>
      </c>
      <c r="AY874" s="95" t="s">
        <v>104</v>
      </c>
      <c r="AZ874" s="93" t="s">
        <v>102</v>
      </c>
      <c r="BA874" s="93" t="s">
        <v>102</v>
      </c>
      <c r="BB874" s="93" t="s">
        <v>102</v>
      </c>
      <c r="BC874" s="93" t="s">
        <v>102</v>
      </c>
      <c r="BD874" s="96" t="s">
        <v>102</v>
      </c>
      <c r="BE874" s="90">
        <v>-426.16666666666703</v>
      </c>
      <c r="BF874" s="93" t="s">
        <v>102</v>
      </c>
      <c r="BG874" s="93" t="s">
        <v>102</v>
      </c>
      <c r="BH874" s="93" t="s">
        <v>102</v>
      </c>
      <c r="BI874" s="93" t="s">
        <v>102</v>
      </c>
      <c r="BJ874" s="210" t="s">
        <v>643</v>
      </c>
      <c r="BK874" s="93" t="s">
        <v>196</v>
      </c>
      <c r="BL874" s="97" t="s">
        <v>102</v>
      </c>
      <c r="BM874" s="93" t="s">
        <v>105</v>
      </c>
      <c r="BN874" s="93" t="s">
        <v>596</v>
      </c>
      <c r="BO874" s="93" t="s">
        <v>102</v>
      </c>
      <c r="BP874" s="98" t="s">
        <v>102</v>
      </c>
      <c r="BQ874" s="93" t="s">
        <v>102</v>
      </c>
      <c r="BR874" s="93" t="s">
        <v>102</v>
      </c>
      <c r="BS874" s="93" t="s">
        <v>102</v>
      </c>
      <c r="BT874" s="99" t="s">
        <v>591</v>
      </c>
      <c r="BU874" s="100" t="s">
        <v>12109</v>
      </c>
      <c r="BV874" s="101" t="s">
        <v>471</v>
      </c>
      <c r="BW874" s="136"/>
      <c r="BX874" s="103" t="s">
        <v>565</v>
      </c>
      <c r="BY874" s="104" t="s">
        <v>190</v>
      </c>
      <c r="BZ874" s="136"/>
      <c r="CA874" s="83" t="s">
        <v>599</v>
      </c>
      <c r="CB874" s="106" t="s">
        <v>647</v>
      </c>
      <c r="CC874" s="106" t="s">
        <v>12110</v>
      </c>
      <c r="CD874" s="107"/>
      <c r="CE874" s="108" t="s">
        <v>107</v>
      </c>
      <c r="CF874" s="108" t="s">
        <v>107</v>
      </c>
      <c r="CG874" s="109"/>
      <c r="CH874" s="110" t="s">
        <v>107</v>
      </c>
      <c r="CI874" s="111"/>
      <c r="CJ874" s="112">
        <v>6710</v>
      </c>
      <c r="CK874" s="113">
        <v>86</v>
      </c>
      <c r="CL874" s="114" t="s">
        <v>134</v>
      </c>
      <c r="CM874" s="114" t="s">
        <v>108</v>
      </c>
      <c r="CN874" s="114"/>
      <c r="CO874" s="115" t="s">
        <v>102</v>
      </c>
      <c r="CP874" s="115" t="s">
        <v>102</v>
      </c>
      <c r="CQ874" s="115" t="s">
        <v>102</v>
      </c>
      <c r="CR874" s="115" t="s">
        <v>102</v>
      </c>
      <c r="CS874" s="116"/>
      <c r="CT874" s="117" t="s">
        <v>109</v>
      </c>
      <c r="CU874" s="117" t="s">
        <v>109</v>
      </c>
      <c r="CV874" s="83">
        <v>870</v>
      </c>
      <c r="CW874" s="83" t="s">
        <v>108</v>
      </c>
      <c r="CX874" s="83">
        <v>870</v>
      </c>
      <c r="CY874" s="83" t="s">
        <v>108</v>
      </c>
      <c r="CZ874" s="83">
        <v>7198</v>
      </c>
      <c r="DA874" s="83" t="s">
        <v>419</v>
      </c>
      <c r="DB874" s="83" t="s">
        <v>130</v>
      </c>
      <c r="DC874" s="83" t="s">
        <v>499</v>
      </c>
      <c r="DD874" s="83">
        <v>1919</v>
      </c>
      <c r="DE874" s="83" t="s">
        <v>444</v>
      </c>
      <c r="DF874" s="83" t="s">
        <v>130</v>
      </c>
      <c r="DG874" s="83" t="s">
        <v>499</v>
      </c>
      <c r="DH874" s="83"/>
      <c r="DI874" s="83">
        <v>0</v>
      </c>
      <c r="DJ874" s="83">
        <v>1</v>
      </c>
      <c r="DK874" s="83">
        <v>0</v>
      </c>
      <c r="DL874" s="83">
        <v>0</v>
      </c>
      <c r="DM874" s="83">
        <v>0</v>
      </c>
      <c r="DN874" s="83">
        <v>0</v>
      </c>
      <c r="DO874" s="83">
        <v>0</v>
      </c>
      <c r="DP874" s="83">
        <v>0</v>
      </c>
      <c r="DQ874" s="83">
        <v>0</v>
      </c>
      <c r="DR874" s="83">
        <v>0</v>
      </c>
      <c r="DS874" s="83">
        <v>0</v>
      </c>
      <c r="DT874" s="83">
        <v>3</v>
      </c>
      <c r="DU874" s="83">
        <v>3</v>
      </c>
      <c r="DV874" s="83">
        <v>0</v>
      </c>
      <c r="DW874" s="83">
        <v>0</v>
      </c>
      <c r="DX874" s="83">
        <v>3</v>
      </c>
      <c r="DY874" s="85">
        <v>44516</v>
      </c>
      <c r="DZ874" s="83" t="s">
        <v>4921</v>
      </c>
      <c r="EA874" s="83" t="s">
        <v>102</v>
      </c>
      <c r="EB874" s="83" t="s">
        <v>482</v>
      </c>
      <c r="EC874" s="83">
        <v>870</v>
      </c>
      <c r="ED874" s="83" t="s">
        <v>483</v>
      </c>
      <c r="EE874" s="83">
        <v>1</v>
      </c>
      <c r="EF874" s="83">
        <v>0</v>
      </c>
      <c r="EG874" s="83">
        <v>0</v>
      </c>
      <c r="EH874" s="83" t="s">
        <v>109</v>
      </c>
      <c r="EI874" s="83" t="s">
        <v>108</v>
      </c>
      <c r="EJ874" s="83" t="s">
        <v>583</v>
      </c>
      <c r="EK874" s="83">
        <v>0</v>
      </c>
      <c r="EL874" s="83">
        <v>0</v>
      </c>
      <c r="EM874" s="83">
        <v>1</v>
      </c>
      <c r="EN874" s="83" t="s">
        <v>497</v>
      </c>
      <c r="EO874" s="83"/>
      <c r="EP874" s="83" t="s">
        <v>436</v>
      </c>
      <c r="EQ874" s="136">
        <v>1</v>
      </c>
      <c r="ER874" s="136">
        <v>1</v>
      </c>
      <c r="ES874" s="136">
        <v>1</v>
      </c>
      <c r="ET874" s="136">
        <v>1</v>
      </c>
      <c r="EU874" s="215" t="s">
        <v>269</v>
      </c>
      <c r="EV874" s="136">
        <v>1</v>
      </c>
      <c r="EW874" s="136">
        <v>1</v>
      </c>
      <c r="EX874" s="136">
        <v>1</v>
      </c>
      <c r="EY874" s="136">
        <v>1</v>
      </c>
      <c r="EZ874" s="136">
        <v>1</v>
      </c>
      <c r="FP874" s="215" t="s">
        <v>592</v>
      </c>
      <c r="FQ874" s="136" t="b">
        <v>1</v>
      </c>
      <c r="FR874" s="136" t="b">
        <v>1</v>
      </c>
      <c r="FS874" s="136" t="b">
        <v>1</v>
      </c>
      <c r="FT874" s="136" t="b">
        <v>1</v>
      </c>
      <c r="FX874" s="215" t="s">
        <v>269</v>
      </c>
    </row>
    <row r="875" spans="1:180" ht="60" customHeight="1" x14ac:dyDescent="0.55000000000000004">
      <c r="A875" s="83" t="s">
        <v>130</v>
      </c>
      <c r="B875" s="83" t="s">
        <v>98</v>
      </c>
      <c r="C875" s="136">
        <v>120201</v>
      </c>
      <c r="D875" s="207" t="s">
        <v>627</v>
      </c>
      <c r="E875" s="208" t="s">
        <v>630</v>
      </c>
      <c r="F875" s="83" t="s">
        <v>108</v>
      </c>
      <c r="G875" s="85">
        <v>20621</v>
      </c>
      <c r="H875" s="83" t="s">
        <v>102</v>
      </c>
      <c r="I875" s="85">
        <v>39794</v>
      </c>
      <c r="J875" s="83" t="s">
        <v>228</v>
      </c>
      <c r="K875" s="216">
        <v>881775169276</v>
      </c>
      <c r="L875" s="83" t="s">
        <v>191</v>
      </c>
      <c r="M875" s="85">
        <v>43631</v>
      </c>
      <c r="N875" s="83">
        <v>-3656.6666666666702</v>
      </c>
      <c r="O875" s="83" t="s">
        <v>180</v>
      </c>
      <c r="P875" s="83" t="s">
        <v>181</v>
      </c>
      <c r="Q875" s="208" t="s">
        <v>8528</v>
      </c>
      <c r="R875" s="83" t="s">
        <v>102</v>
      </c>
      <c r="S875" s="83" t="s">
        <v>102</v>
      </c>
      <c r="T875" s="83" t="s">
        <v>199</v>
      </c>
      <c r="U875" s="83" t="s">
        <v>10494</v>
      </c>
      <c r="V875" s="83" t="s">
        <v>104</v>
      </c>
      <c r="W875" s="83" t="s">
        <v>105</v>
      </c>
      <c r="X875" s="86" t="s">
        <v>8528</v>
      </c>
      <c r="Y875" s="87" t="s">
        <v>102</v>
      </c>
      <c r="Z875" s="87" t="s">
        <v>102</v>
      </c>
      <c r="AA875" s="87" t="s">
        <v>199</v>
      </c>
      <c r="AB875" s="87" t="s">
        <v>10494</v>
      </c>
      <c r="AC875" s="87" t="s">
        <v>104</v>
      </c>
      <c r="AD875" s="87" t="s">
        <v>105</v>
      </c>
      <c r="AE875" s="87" t="s">
        <v>106</v>
      </c>
      <c r="AF875" s="86" t="s">
        <v>8528</v>
      </c>
      <c r="AG875" s="87" t="s">
        <v>489</v>
      </c>
      <c r="AH875" s="87" t="s">
        <v>10495</v>
      </c>
      <c r="AI875" s="87" t="s">
        <v>104</v>
      </c>
      <c r="AJ875" s="87" t="s">
        <v>204</v>
      </c>
      <c r="AK875" s="88"/>
      <c r="AL875" s="83" t="s">
        <v>107</v>
      </c>
      <c r="AM875" s="89" t="s">
        <v>454</v>
      </c>
      <c r="AN875" s="90" t="s">
        <v>416</v>
      </c>
      <c r="AO875" s="91" t="s">
        <v>641</v>
      </c>
      <c r="AP875" s="90">
        <v>8.3333333333332007</v>
      </c>
      <c r="AQ875" s="92" t="s">
        <v>211</v>
      </c>
      <c r="AR875" s="93" t="s">
        <v>102</v>
      </c>
      <c r="AS875" s="93" t="s">
        <v>102</v>
      </c>
      <c r="AT875" s="93" t="s">
        <v>102</v>
      </c>
      <c r="AU875" s="210" t="s">
        <v>641</v>
      </c>
      <c r="AV875" s="93" t="s">
        <v>192</v>
      </c>
      <c r="AW875" s="94" t="s">
        <v>102</v>
      </c>
      <c r="AX875" s="93" t="s">
        <v>105</v>
      </c>
      <c r="AY875" s="95" t="s">
        <v>188</v>
      </c>
      <c r="AZ875" s="93" t="s">
        <v>102</v>
      </c>
      <c r="BA875" s="93" t="s">
        <v>10496</v>
      </c>
      <c r="BB875" s="93" t="s">
        <v>102</v>
      </c>
      <c r="BC875" s="93" t="s">
        <v>102</v>
      </c>
      <c r="BD875" s="96" t="s">
        <v>102</v>
      </c>
      <c r="BE875" s="90">
        <v>-426.66666666666703</v>
      </c>
      <c r="BF875" s="93" t="s">
        <v>211</v>
      </c>
      <c r="BG875" s="93" t="s">
        <v>102</v>
      </c>
      <c r="BH875" s="93" t="s">
        <v>102</v>
      </c>
      <c r="BI875" s="93" t="s">
        <v>102</v>
      </c>
      <c r="BJ875" s="210" t="s">
        <v>646</v>
      </c>
      <c r="BK875" s="93" t="s">
        <v>182</v>
      </c>
      <c r="BL875" s="97" t="s">
        <v>102</v>
      </c>
      <c r="BM875" s="93" t="s">
        <v>105</v>
      </c>
      <c r="BN875" s="93" t="s">
        <v>104</v>
      </c>
      <c r="BO875" s="93" t="s">
        <v>102</v>
      </c>
      <c r="BP875" s="98">
        <v>20180497</v>
      </c>
      <c r="BQ875" s="93" t="s">
        <v>102</v>
      </c>
      <c r="BR875" s="93" t="s">
        <v>102</v>
      </c>
      <c r="BS875" s="93" t="s">
        <v>102</v>
      </c>
      <c r="BT875" s="99" t="s">
        <v>591</v>
      </c>
      <c r="BU875" s="100" t="s">
        <v>12111</v>
      </c>
      <c r="BV875" s="101" t="s">
        <v>471</v>
      </c>
      <c r="BW875" s="136"/>
      <c r="BX875" s="103" t="s">
        <v>565</v>
      </c>
      <c r="BY875" s="104" t="s">
        <v>190</v>
      </c>
      <c r="BZ875" s="136"/>
      <c r="CA875" s="83" t="s">
        <v>599</v>
      </c>
      <c r="CB875" s="106" t="s">
        <v>647</v>
      </c>
      <c r="CC875" s="106" t="s">
        <v>12112</v>
      </c>
      <c r="CD875" s="107"/>
      <c r="CE875" s="108" t="s">
        <v>107</v>
      </c>
      <c r="CF875" s="108" t="s">
        <v>107</v>
      </c>
      <c r="CG875" s="109"/>
      <c r="CH875" s="110" t="s">
        <v>107</v>
      </c>
      <c r="CI875" s="111"/>
      <c r="CJ875" s="112">
        <v>6710</v>
      </c>
      <c r="CK875" s="113">
        <v>86</v>
      </c>
      <c r="CL875" s="114" t="s">
        <v>134</v>
      </c>
      <c r="CM875" s="114" t="s">
        <v>108</v>
      </c>
      <c r="CN875" s="114"/>
      <c r="CO875" s="115" t="s">
        <v>102</v>
      </c>
      <c r="CP875" s="115" t="s">
        <v>102</v>
      </c>
      <c r="CQ875" s="115" t="s">
        <v>102</v>
      </c>
      <c r="CR875" s="115" t="s">
        <v>102</v>
      </c>
      <c r="CS875" s="116"/>
      <c r="CT875" s="117" t="s">
        <v>109</v>
      </c>
      <c r="CU875" s="117" t="s">
        <v>109</v>
      </c>
      <c r="CV875" s="83">
        <v>871</v>
      </c>
      <c r="CW875" s="83" t="s">
        <v>108</v>
      </c>
      <c r="CX875" s="83">
        <v>871</v>
      </c>
      <c r="CY875" s="83" t="s">
        <v>108</v>
      </c>
      <c r="CZ875" s="83">
        <v>7199</v>
      </c>
      <c r="DA875" s="83" t="s">
        <v>419</v>
      </c>
      <c r="DB875" s="83" t="s">
        <v>130</v>
      </c>
      <c r="DC875" s="83" t="s">
        <v>499</v>
      </c>
      <c r="DD875" s="83">
        <v>1920</v>
      </c>
      <c r="DE875" s="83" t="s">
        <v>444</v>
      </c>
      <c r="DF875" s="83" t="s">
        <v>130</v>
      </c>
      <c r="DG875" s="83" t="s">
        <v>499</v>
      </c>
      <c r="DH875" s="83"/>
      <c r="DI875" s="83">
        <v>0</v>
      </c>
      <c r="DJ875" s="83">
        <v>1</v>
      </c>
      <c r="DK875" s="83">
        <v>0</v>
      </c>
      <c r="DL875" s="83">
        <v>0</v>
      </c>
      <c r="DM875" s="83">
        <v>0</v>
      </c>
      <c r="DN875" s="83">
        <v>0</v>
      </c>
      <c r="DO875" s="83">
        <v>0</v>
      </c>
      <c r="DP875" s="83">
        <v>0</v>
      </c>
      <c r="DQ875" s="83">
        <v>0</v>
      </c>
      <c r="DR875" s="83">
        <v>0</v>
      </c>
      <c r="DS875" s="83">
        <v>0</v>
      </c>
      <c r="DT875" s="83">
        <v>3</v>
      </c>
      <c r="DU875" s="83">
        <v>3</v>
      </c>
      <c r="DV875" s="83">
        <v>0</v>
      </c>
      <c r="DW875" s="83">
        <v>0</v>
      </c>
      <c r="DX875" s="83">
        <v>3</v>
      </c>
      <c r="DY875" s="85">
        <v>44517</v>
      </c>
      <c r="DZ875" s="83" t="s">
        <v>4922</v>
      </c>
      <c r="EA875" s="83" t="s">
        <v>102</v>
      </c>
      <c r="EB875" s="83" t="s">
        <v>482</v>
      </c>
      <c r="EC875" s="83">
        <v>871</v>
      </c>
      <c r="ED875" s="83" t="s">
        <v>483</v>
      </c>
      <c r="EE875" s="83">
        <v>1</v>
      </c>
      <c r="EF875" s="83">
        <v>0</v>
      </c>
      <c r="EG875" s="83">
        <v>0</v>
      </c>
      <c r="EH875" s="83" t="s">
        <v>109</v>
      </c>
      <c r="EI875" s="83" t="s">
        <v>108</v>
      </c>
      <c r="EJ875" s="83" t="s">
        <v>583</v>
      </c>
      <c r="EK875" s="83">
        <v>0</v>
      </c>
      <c r="EL875" s="83">
        <v>0</v>
      </c>
      <c r="EM875" s="83">
        <v>1</v>
      </c>
      <c r="EN875" s="83" t="s">
        <v>497</v>
      </c>
      <c r="EO875" s="83"/>
      <c r="EP875" s="83" t="s">
        <v>436</v>
      </c>
      <c r="EQ875" s="136">
        <v>1</v>
      </c>
      <c r="ER875" s="136">
        <v>1</v>
      </c>
      <c r="ES875" s="136">
        <v>1</v>
      </c>
      <c r="ET875" s="136">
        <v>1</v>
      </c>
      <c r="EU875" s="215" t="s">
        <v>269</v>
      </c>
      <c r="EV875" s="136">
        <v>1</v>
      </c>
      <c r="EW875" s="136">
        <v>1</v>
      </c>
      <c r="EX875" s="136">
        <v>1</v>
      </c>
      <c r="EY875" s="136">
        <v>1</v>
      </c>
      <c r="EZ875" s="136">
        <v>1</v>
      </c>
      <c r="FP875" s="215" t="s">
        <v>592</v>
      </c>
      <c r="FQ875" s="136" t="b">
        <v>1</v>
      </c>
      <c r="FR875" s="136" t="b">
        <v>1</v>
      </c>
      <c r="FS875" s="136" t="b">
        <v>1</v>
      </c>
      <c r="FT875" s="136" t="b">
        <v>1</v>
      </c>
      <c r="FX875" s="215" t="s">
        <v>269</v>
      </c>
    </row>
    <row r="876" spans="1:180" ht="60" customHeight="1" x14ac:dyDescent="0.55000000000000004">
      <c r="A876" s="83" t="s">
        <v>130</v>
      </c>
      <c r="B876" s="83" t="s">
        <v>98</v>
      </c>
      <c r="C876" s="136">
        <v>156001</v>
      </c>
      <c r="D876" s="207" t="s">
        <v>628</v>
      </c>
      <c r="E876" s="208" t="s">
        <v>633</v>
      </c>
      <c r="F876" s="83" t="s">
        <v>108</v>
      </c>
      <c r="G876" s="85">
        <v>22744</v>
      </c>
      <c r="H876" s="83" t="s">
        <v>102</v>
      </c>
      <c r="I876" s="85">
        <v>39772</v>
      </c>
      <c r="J876" s="83" t="s">
        <v>228</v>
      </c>
      <c r="K876" s="216">
        <v>453460572779</v>
      </c>
      <c r="L876" s="83" t="s">
        <v>191</v>
      </c>
      <c r="M876" s="85">
        <v>43619</v>
      </c>
      <c r="N876" s="83">
        <v>-3661.6666666666702</v>
      </c>
      <c r="O876" s="83" t="s">
        <v>193</v>
      </c>
      <c r="P876" s="83" t="s">
        <v>181</v>
      </c>
      <c r="Q876" s="208" t="s">
        <v>8532</v>
      </c>
      <c r="R876" s="83" t="s">
        <v>102</v>
      </c>
      <c r="S876" s="83" t="s">
        <v>102</v>
      </c>
      <c r="T876" s="83" t="s">
        <v>133</v>
      </c>
      <c r="U876" s="83" t="s">
        <v>10497</v>
      </c>
      <c r="V876" s="83" t="s">
        <v>111</v>
      </c>
      <c r="W876" s="83" t="s">
        <v>105</v>
      </c>
      <c r="X876" s="86" t="s">
        <v>8532</v>
      </c>
      <c r="Y876" s="87" t="s">
        <v>102</v>
      </c>
      <c r="Z876" s="87" t="s">
        <v>102</v>
      </c>
      <c r="AA876" s="87" t="s">
        <v>133</v>
      </c>
      <c r="AB876" s="87" t="s">
        <v>10497</v>
      </c>
      <c r="AC876" s="87" t="s">
        <v>111</v>
      </c>
      <c r="AD876" s="87" t="s">
        <v>105</v>
      </c>
      <c r="AE876" s="87" t="s">
        <v>106</v>
      </c>
      <c r="AF876" s="86" t="s">
        <v>8532</v>
      </c>
      <c r="AG876" s="87" t="s">
        <v>486</v>
      </c>
      <c r="AH876" s="87" t="s">
        <v>10497</v>
      </c>
      <c r="AI876" s="87" t="s">
        <v>111</v>
      </c>
      <c r="AJ876" s="87" t="s">
        <v>204</v>
      </c>
      <c r="AK876" s="88"/>
      <c r="AL876" s="83" t="s">
        <v>107</v>
      </c>
      <c r="AM876" s="89" t="s">
        <v>454</v>
      </c>
      <c r="AN876" s="90" t="s">
        <v>416</v>
      </c>
      <c r="AO876" s="91" t="s">
        <v>642</v>
      </c>
      <c r="AP876" s="90">
        <v>8.3333333333332007</v>
      </c>
      <c r="AQ876" s="92" t="s">
        <v>102</v>
      </c>
      <c r="AR876" s="93" t="s">
        <v>102</v>
      </c>
      <c r="AS876" s="93" t="s">
        <v>102</v>
      </c>
      <c r="AT876" s="93" t="s">
        <v>102</v>
      </c>
      <c r="AU876" s="210" t="s">
        <v>644</v>
      </c>
      <c r="AV876" s="93" t="s">
        <v>185</v>
      </c>
      <c r="AW876" s="94" t="s">
        <v>102</v>
      </c>
      <c r="AX876" s="93" t="s">
        <v>183</v>
      </c>
      <c r="AY876" s="95" t="s">
        <v>111</v>
      </c>
      <c r="AZ876" s="93" t="s">
        <v>102</v>
      </c>
      <c r="BA876" s="93" t="s">
        <v>102</v>
      </c>
      <c r="BB876" s="93" t="s">
        <v>102</v>
      </c>
      <c r="BC876" s="93" t="s">
        <v>102</v>
      </c>
      <c r="BD876" s="96" t="s">
        <v>102</v>
      </c>
      <c r="BE876" s="90">
        <v>-427.16666666666703</v>
      </c>
      <c r="BF876" s="93" t="s">
        <v>102</v>
      </c>
      <c r="BG876" s="93" t="s">
        <v>102</v>
      </c>
      <c r="BH876" s="93" t="s">
        <v>102</v>
      </c>
      <c r="BI876" s="93" t="s">
        <v>102</v>
      </c>
      <c r="BJ876" s="210" t="s">
        <v>642</v>
      </c>
      <c r="BK876" s="93" t="s">
        <v>192</v>
      </c>
      <c r="BL876" s="97" t="s">
        <v>102</v>
      </c>
      <c r="BM876" s="93" t="s">
        <v>183</v>
      </c>
      <c r="BN876" s="93" t="s">
        <v>106</v>
      </c>
      <c r="BO876" s="93" t="s">
        <v>102</v>
      </c>
      <c r="BP876" s="98" t="s">
        <v>102</v>
      </c>
      <c r="BQ876" s="93" t="s">
        <v>102</v>
      </c>
      <c r="BR876" s="93" t="s">
        <v>102</v>
      </c>
      <c r="BS876" s="93" t="s">
        <v>102</v>
      </c>
      <c r="BT876" s="99" t="s">
        <v>591</v>
      </c>
      <c r="BU876" s="100" t="s">
        <v>12113</v>
      </c>
      <c r="BV876" s="101" t="s">
        <v>471</v>
      </c>
      <c r="BW876" s="136"/>
      <c r="BX876" s="103" t="s">
        <v>565</v>
      </c>
      <c r="BY876" s="104" t="s">
        <v>190</v>
      </c>
      <c r="BZ876" s="136"/>
      <c r="CA876" s="83" t="s">
        <v>599</v>
      </c>
      <c r="CB876" s="106" t="s">
        <v>647</v>
      </c>
      <c r="CC876" s="106" t="s">
        <v>12114</v>
      </c>
      <c r="CD876" s="107"/>
      <c r="CE876" s="108" t="s">
        <v>107</v>
      </c>
      <c r="CF876" s="108" t="s">
        <v>107</v>
      </c>
      <c r="CG876" s="109"/>
      <c r="CH876" s="110" t="s">
        <v>107</v>
      </c>
      <c r="CI876" s="111"/>
      <c r="CJ876" s="112">
        <v>6710</v>
      </c>
      <c r="CK876" s="113">
        <v>86</v>
      </c>
      <c r="CL876" s="114" t="s">
        <v>134</v>
      </c>
      <c r="CM876" s="114" t="s">
        <v>108</v>
      </c>
      <c r="CN876" s="114"/>
      <c r="CO876" s="115" t="s">
        <v>102</v>
      </c>
      <c r="CP876" s="115" t="s">
        <v>102</v>
      </c>
      <c r="CQ876" s="115" t="s">
        <v>102</v>
      </c>
      <c r="CR876" s="115" t="s">
        <v>102</v>
      </c>
      <c r="CS876" s="116"/>
      <c r="CT876" s="117" t="s">
        <v>109</v>
      </c>
      <c r="CU876" s="117" t="s">
        <v>109</v>
      </c>
      <c r="CV876" s="83">
        <v>872</v>
      </c>
      <c r="CW876" s="83" t="s">
        <v>108</v>
      </c>
      <c r="CX876" s="83">
        <v>872</v>
      </c>
      <c r="CY876" s="83" t="s">
        <v>108</v>
      </c>
      <c r="CZ876" s="83">
        <v>7200</v>
      </c>
      <c r="DA876" s="83" t="s">
        <v>419</v>
      </c>
      <c r="DB876" s="83" t="s">
        <v>130</v>
      </c>
      <c r="DC876" s="83" t="s">
        <v>499</v>
      </c>
      <c r="DD876" s="83">
        <v>1921</v>
      </c>
      <c r="DE876" s="83" t="s">
        <v>444</v>
      </c>
      <c r="DF876" s="83" t="s">
        <v>130</v>
      </c>
      <c r="DG876" s="83" t="s">
        <v>499</v>
      </c>
      <c r="DH876" s="83"/>
      <c r="DI876" s="83">
        <v>0</v>
      </c>
      <c r="DJ876" s="83">
        <v>1</v>
      </c>
      <c r="DK876" s="83">
        <v>0</v>
      </c>
      <c r="DL876" s="83">
        <v>0</v>
      </c>
      <c r="DM876" s="83">
        <v>0</v>
      </c>
      <c r="DN876" s="83">
        <v>0</v>
      </c>
      <c r="DO876" s="83">
        <v>0</v>
      </c>
      <c r="DP876" s="83">
        <v>0</v>
      </c>
      <c r="DQ876" s="83">
        <v>0</v>
      </c>
      <c r="DR876" s="83">
        <v>0</v>
      </c>
      <c r="DS876" s="83">
        <v>0</v>
      </c>
      <c r="DT876" s="83">
        <v>3</v>
      </c>
      <c r="DU876" s="83">
        <v>3</v>
      </c>
      <c r="DV876" s="83">
        <v>0</v>
      </c>
      <c r="DW876" s="83">
        <v>0</v>
      </c>
      <c r="DX876" s="83">
        <v>3</v>
      </c>
      <c r="DY876" s="85">
        <v>44518</v>
      </c>
      <c r="DZ876" s="83" t="s">
        <v>4923</v>
      </c>
      <c r="EA876" s="83" t="s">
        <v>102</v>
      </c>
      <c r="EB876" s="83" t="s">
        <v>482</v>
      </c>
      <c r="EC876" s="83">
        <v>872</v>
      </c>
      <c r="ED876" s="83" t="s">
        <v>483</v>
      </c>
      <c r="EE876" s="83">
        <v>1</v>
      </c>
      <c r="EF876" s="83">
        <v>0</v>
      </c>
      <c r="EG876" s="83">
        <v>0</v>
      </c>
      <c r="EH876" s="83" t="s">
        <v>109</v>
      </c>
      <c r="EI876" s="83" t="s">
        <v>108</v>
      </c>
      <c r="EJ876" s="83" t="s">
        <v>583</v>
      </c>
      <c r="EK876" s="83">
        <v>0</v>
      </c>
      <c r="EL876" s="83">
        <v>0</v>
      </c>
      <c r="EM876" s="83">
        <v>1</v>
      </c>
      <c r="EN876" s="83" t="s">
        <v>497</v>
      </c>
      <c r="EO876" s="83"/>
      <c r="EP876" s="83" t="s">
        <v>436</v>
      </c>
      <c r="EQ876" s="136">
        <v>1</v>
      </c>
      <c r="ER876" s="136">
        <v>1</v>
      </c>
      <c r="ES876" s="136">
        <v>1</v>
      </c>
      <c r="ET876" s="136">
        <v>1</v>
      </c>
      <c r="EU876" s="215" t="s">
        <v>269</v>
      </c>
      <c r="EV876" s="136">
        <v>1</v>
      </c>
      <c r="EW876" s="136">
        <v>1</v>
      </c>
      <c r="EX876" s="136">
        <v>1</v>
      </c>
      <c r="EY876" s="136">
        <v>1</v>
      </c>
      <c r="EZ876" s="136">
        <v>1</v>
      </c>
      <c r="FP876" s="215" t="s">
        <v>592</v>
      </c>
      <c r="FQ876" s="136" t="b">
        <v>1</v>
      </c>
      <c r="FR876" s="136" t="b">
        <v>1</v>
      </c>
      <c r="FS876" s="136" t="b">
        <v>1</v>
      </c>
      <c r="FT876" s="136" t="b">
        <v>1</v>
      </c>
      <c r="FX876" s="215" t="s">
        <v>269</v>
      </c>
    </row>
    <row r="877" spans="1:180" ht="60" customHeight="1" x14ac:dyDescent="0.55000000000000004">
      <c r="A877" s="83" t="s">
        <v>130</v>
      </c>
      <c r="B877" s="83" t="s">
        <v>98</v>
      </c>
      <c r="C877" s="136">
        <v>915140</v>
      </c>
      <c r="D877" s="207" t="s">
        <v>629</v>
      </c>
      <c r="E877" s="208" t="s">
        <v>634</v>
      </c>
      <c r="F877" s="83" t="s">
        <v>108</v>
      </c>
      <c r="G877" s="85">
        <v>26341</v>
      </c>
      <c r="H877" s="83" t="s">
        <v>102</v>
      </c>
      <c r="I877" s="85">
        <v>34633</v>
      </c>
      <c r="J877" s="83" t="s">
        <v>228</v>
      </c>
      <c r="K877" s="216">
        <v>683129062610</v>
      </c>
      <c r="L877" s="83" t="s">
        <v>191</v>
      </c>
      <c r="M877" s="85">
        <v>43642</v>
      </c>
      <c r="N877" s="83">
        <v>-3666.6666666666702</v>
      </c>
      <c r="O877" s="83" t="s">
        <v>193</v>
      </c>
      <c r="P877" s="83" t="s">
        <v>181</v>
      </c>
      <c r="Q877" s="208" t="s">
        <v>8536</v>
      </c>
      <c r="R877" s="83" t="s">
        <v>102</v>
      </c>
      <c r="S877" s="83" t="s">
        <v>102</v>
      </c>
      <c r="T877" s="83" t="s">
        <v>131</v>
      </c>
      <c r="U877" s="83" t="s">
        <v>10498</v>
      </c>
      <c r="V877" s="83" t="s">
        <v>104</v>
      </c>
      <c r="W877" s="83" t="s">
        <v>105</v>
      </c>
      <c r="X877" s="86" t="s">
        <v>8536</v>
      </c>
      <c r="Y877" s="87" t="s">
        <v>102</v>
      </c>
      <c r="Z877" s="87" t="s">
        <v>102</v>
      </c>
      <c r="AA877" s="87" t="s">
        <v>131</v>
      </c>
      <c r="AB877" s="87" t="s">
        <v>10498</v>
      </c>
      <c r="AC877" s="87" t="s">
        <v>104</v>
      </c>
      <c r="AD877" s="87" t="s">
        <v>105</v>
      </c>
      <c r="AE877" s="87" t="s">
        <v>106</v>
      </c>
      <c r="AF877" s="86" t="s">
        <v>8536</v>
      </c>
      <c r="AG877" s="87" t="s">
        <v>177</v>
      </c>
      <c r="AH877" s="87" t="s">
        <v>10498</v>
      </c>
      <c r="AI877" s="87" t="s">
        <v>104</v>
      </c>
      <c r="AJ877" s="87" t="s">
        <v>204</v>
      </c>
      <c r="AK877" s="88"/>
      <c r="AL877" s="83" t="s">
        <v>107</v>
      </c>
      <c r="AM877" s="89" t="s">
        <v>454</v>
      </c>
      <c r="AN877" s="90" t="s">
        <v>416</v>
      </c>
      <c r="AO877" s="91" t="s">
        <v>643</v>
      </c>
      <c r="AP877" s="90">
        <v>8.3333333333332007</v>
      </c>
      <c r="AQ877" s="92" t="s">
        <v>102</v>
      </c>
      <c r="AR877" s="93" t="s">
        <v>102</v>
      </c>
      <c r="AS877" s="93" t="s">
        <v>102</v>
      </c>
      <c r="AT877" s="93" t="s">
        <v>102</v>
      </c>
      <c r="AU877" s="210" t="s">
        <v>645</v>
      </c>
      <c r="AV877" s="93" t="s">
        <v>185</v>
      </c>
      <c r="AW877" s="94" t="s">
        <v>102</v>
      </c>
      <c r="AX877" s="93" t="s">
        <v>105</v>
      </c>
      <c r="AY877" s="95" t="s">
        <v>104</v>
      </c>
      <c r="AZ877" s="93" t="s">
        <v>102</v>
      </c>
      <c r="BA877" s="93" t="s">
        <v>102</v>
      </c>
      <c r="BB877" s="93" t="s">
        <v>102</v>
      </c>
      <c r="BC877" s="93" t="s">
        <v>102</v>
      </c>
      <c r="BD877" s="96" t="s">
        <v>102</v>
      </c>
      <c r="BE877" s="90">
        <v>-427.66666666666703</v>
      </c>
      <c r="BF877" s="93" t="s">
        <v>102</v>
      </c>
      <c r="BG877" s="93" t="s">
        <v>102</v>
      </c>
      <c r="BH877" s="93" t="s">
        <v>102</v>
      </c>
      <c r="BI877" s="93" t="s">
        <v>102</v>
      </c>
      <c r="BJ877" s="210" t="s">
        <v>643</v>
      </c>
      <c r="BK877" s="93" t="s">
        <v>196</v>
      </c>
      <c r="BL877" s="97" t="s">
        <v>102</v>
      </c>
      <c r="BM877" s="93" t="s">
        <v>105</v>
      </c>
      <c r="BN877" s="93" t="s">
        <v>596</v>
      </c>
      <c r="BO877" s="93" t="s">
        <v>102</v>
      </c>
      <c r="BP877" s="98" t="s">
        <v>102</v>
      </c>
      <c r="BQ877" s="93" t="s">
        <v>102</v>
      </c>
      <c r="BR877" s="93" t="s">
        <v>102</v>
      </c>
      <c r="BS877" s="93" t="s">
        <v>102</v>
      </c>
      <c r="BT877" s="99" t="s">
        <v>591</v>
      </c>
      <c r="BU877" s="100" t="s">
        <v>12115</v>
      </c>
      <c r="BV877" s="101" t="s">
        <v>471</v>
      </c>
      <c r="BW877" s="136"/>
      <c r="BX877" s="103" t="s">
        <v>565</v>
      </c>
      <c r="BY877" s="104" t="s">
        <v>190</v>
      </c>
      <c r="BZ877" s="136"/>
      <c r="CA877" s="83" t="s">
        <v>599</v>
      </c>
      <c r="CB877" s="106" t="s">
        <v>647</v>
      </c>
      <c r="CC877" s="106" t="s">
        <v>12116</v>
      </c>
      <c r="CD877" s="107"/>
      <c r="CE877" s="108" t="s">
        <v>107</v>
      </c>
      <c r="CF877" s="108" t="s">
        <v>107</v>
      </c>
      <c r="CG877" s="109"/>
      <c r="CH877" s="110" t="s">
        <v>107</v>
      </c>
      <c r="CI877" s="111"/>
      <c r="CJ877" s="112">
        <v>6710</v>
      </c>
      <c r="CK877" s="113">
        <v>86</v>
      </c>
      <c r="CL877" s="114" t="s">
        <v>134</v>
      </c>
      <c r="CM877" s="114" t="s">
        <v>108</v>
      </c>
      <c r="CN877" s="114"/>
      <c r="CO877" s="115" t="s">
        <v>102</v>
      </c>
      <c r="CP877" s="115" t="s">
        <v>102</v>
      </c>
      <c r="CQ877" s="115" t="s">
        <v>102</v>
      </c>
      <c r="CR877" s="115" t="s">
        <v>102</v>
      </c>
      <c r="CS877" s="116"/>
      <c r="CT877" s="117" t="s">
        <v>109</v>
      </c>
      <c r="CU877" s="117" t="s">
        <v>109</v>
      </c>
      <c r="CV877" s="83">
        <v>873</v>
      </c>
      <c r="CW877" s="83" t="s">
        <v>108</v>
      </c>
      <c r="CX877" s="83">
        <v>873</v>
      </c>
      <c r="CY877" s="83" t="s">
        <v>108</v>
      </c>
      <c r="CZ877" s="83">
        <v>7201</v>
      </c>
      <c r="DA877" s="83" t="s">
        <v>419</v>
      </c>
      <c r="DB877" s="83" t="s">
        <v>130</v>
      </c>
      <c r="DC877" s="83" t="s">
        <v>499</v>
      </c>
      <c r="DD877" s="83">
        <v>1922</v>
      </c>
      <c r="DE877" s="83" t="s">
        <v>444</v>
      </c>
      <c r="DF877" s="83" t="s">
        <v>130</v>
      </c>
      <c r="DG877" s="83" t="s">
        <v>499</v>
      </c>
      <c r="DH877" s="83"/>
      <c r="DI877" s="83">
        <v>0</v>
      </c>
      <c r="DJ877" s="83">
        <v>1</v>
      </c>
      <c r="DK877" s="83">
        <v>0</v>
      </c>
      <c r="DL877" s="83">
        <v>0</v>
      </c>
      <c r="DM877" s="83">
        <v>0</v>
      </c>
      <c r="DN877" s="83">
        <v>0</v>
      </c>
      <c r="DO877" s="83">
        <v>0</v>
      </c>
      <c r="DP877" s="83">
        <v>0</v>
      </c>
      <c r="DQ877" s="83">
        <v>0</v>
      </c>
      <c r="DR877" s="83">
        <v>0</v>
      </c>
      <c r="DS877" s="83">
        <v>0</v>
      </c>
      <c r="DT877" s="83">
        <v>3</v>
      </c>
      <c r="DU877" s="83">
        <v>3</v>
      </c>
      <c r="DV877" s="83">
        <v>0</v>
      </c>
      <c r="DW877" s="83">
        <v>0</v>
      </c>
      <c r="DX877" s="83">
        <v>3</v>
      </c>
      <c r="DY877" s="85">
        <v>44519</v>
      </c>
      <c r="DZ877" s="83" t="s">
        <v>4924</v>
      </c>
      <c r="EA877" s="83" t="s">
        <v>102</v>
      </c>
      <c r="EB877" s="83" t="s">
        <v>482</v>
      </c>
      <c r="EC877" s="83">
        <v>873</v>
      </c>
      <c r="ED877" s="83" t="s">
        <v>483</v>
      </c>
      <c r="EE877" s="83">
        <v>1</v>
      </c>
      <c r="EF877" s="83">
        <v>0</v>
      </c>
      <c r="EG877" s="83">
        <v>0</v>
      </c>
      <c r="EH877" s="83" t="s">
        <v>109</v>
      </c>
      <c r="EI877" s="83" t="s">
        <v>108</v>
      </c>
      <c r="EJ877" s="83" t="s">
        <v>583</v>
      </c>
      <c r="EK877" s="83">
        <v>0</v>
      </c>
      <c r="EL877" s="83">
        <v>0</v>
      </c>
      <c r="EM877" s="83">
        <v>1</v>
      </c>
      <c r="EN877" s="83" t="s">
        <v>497</v>
      </c>
      <c r="EO877" s="83"/>
      <c r="EP877" s="83" t="s">
        <v>436</v>
      </c>
      <c r="EQ877" s="136">
        <v>1</v>
      </c>
      <c r="ER877" s="136">
        <v>1</v>
      </c>
      <c r="ES877" s="136">
        <v>1</v>
      </c>
      <c r="ET877" s="136">
        <v>1</v>
      </c>
      <c r="EU877" s="215" t="s">
        <v>269</v>
      </c>
      <c r="EV877" s="136">
        <v>1</v>
      </c>
      <c r="EW877" s="136">
        <v>1</v>
      </c>
      <c r="EX877" s="136">
        <v>1</v>
      </c>
      <c r="EY877" s="136">
        <v>1</v>
      </c>
      <c r="EZ877" s="136">
        <v>1</v>
      </c>
      <c r="FP877" s="215" t="s">
        <v>592</v>
      </c>
      <c r="FQ877" s="136" t="b">
        <v>1</v>
      </c>
      <c r="FR877" s="136" t="b">
        <v>1</v>
      </c>
      <c r="FS877" s="136" t="b">
        <v>1</v>
      </c>
      <c r="FT877" s="136" t="b">
        <v>1</v>
      </c>
      <c r="FX877" s="215" t="s">
        <v>269</v>
      </c>
    </row>
    <row r="878" spans="1:180" ht="60" customHeight="1" x14ac:dyDescent="0.55000000000000004">
      <c r="A878" s="83" t="s">
        <v>130</v>
      </c>
      <c r="B878" s="83" t="s">
        <v>98</v>
      </c>
      <c r="C878" s="136">
        <v>464899</v>
      </c>
      <c r="D878" s="207" t="s">
        <v>627</v>
      </c>
      <c r="E878" s="208" t="s">
        <v>630</v>
      </c>
      <c r="F878" s="83" t="s">
        <v>108</v>
      </c>
      <c r="G878" s="85">
        <v>20621</v>
      </c>
      <c r="H878" s="83" t="s">
        <v>102</v>
      </c>
      <c r="I878" s="85">
        <v>39794</v>
      </c>
      <c r="J878" s="83" t="s">
        <v>228</v>
      </c>
      <c r="K878" s="216">
        <v>131735085407</v>
      </c>
      <c r="L878" s="83" t="s">
        <v>191</v>
      </c>
      <c r="M878" s="85">
        <v>43631</v>
      </c>
      <c r="N878" s="83">
        <v>-3671.6666666666702</v>
      </c>
      <c r="O878" s="83" t="s">
        <v>180</v>
      </c>
      <c r="P878" s="83" t="s">
        <v>181</v>
      </c>
      <c r="Q878" s="208" t="s">
        <v>8540</v>
      </c>
      <c r="R878" s="83" t="s">
        <v>102</v>
      </c>
      <c r="S878" s="83" t="s">
        <v>102</v>
      </c>
      <c r="T878" s="83" t="s">
        <v>199</v>
      </c>
      <c r="U878" s="83" t="s">
        <v>10499</v>
      </c>
      <c r="V878" s="83" t="s">
        <v>104</v>
      </c>
      <c r="W878" s="83" t="s">
        <v>105</v>
      </c>
      <c r="X878" s="86" t="s">
        <v>8540</v>
      </c>
      <c r="Y878" s="87" t="s">
        <v>102</v>
      </c>
      <c r="Z878" s="87" t="s">
        <v>102</v>
      </c>
      <c r="AA878" s="87" t="s">
        <v>199</v>
      </c>
      <c r="AB878" s="87" t="s">
        <v>10499</v>
      </c>
      <c r="AC878" s="87" t="s">
        <v>104</v>
      </c>
      <c r="AD878" s="87" t="s">
        <v>105</v>
      </c>
      <c r="AE878" s="87" t="s">
        <v>106</v>
      </c>
      <c r="AF878" s="86" t="s">
        <v>8540</v>
      </c>
      <c r="AG878" s="87" t="s">
        <v>489</v>
      </c>
      <c r="AH878" s="87" t="s">
        <v>10500</v>
      </c>
      <c r="AI878" s="87" t="s">
        <v>104</v>
      </c>
      <c r="AJ878" s="87" t="s">
        <v>204</v>
      </c>
      <c r="AK878" s="88"/>
      <c r="AL878" s="83" t="s">
        <v>107</v>
      </c>
      <c r="AM878" s="89" t="s">
        <v>454</v>
      </c>
      <c r="AN878" s="90" t="s">
        <v>416</v>
      </c>
      <c r="AO878" s="91" t="s">
        <v>641</v>
      </c>
      <c r="AP878" s="90">
        <v>8.3333333333332007</v>
      </c>
      <c r="AQ878" s="92" t="s">
        <v>211</v>
      </c>
      <c r="AR878" s="93" t="s">
        <v>102</v>
      </c>
      <c r="AS878" s="93" t="s">
        <v>102</v>
      </c>
      <c r="AT878" s="93" t="s">
        <v>102</v>
      </c>
      <c r="AU878" s="210" t="s">
        <v>641</v>
      </c>
      <c r="AV878" s="93" t="s">
        <v>192</v>
      </c>
      <c r="AW878" s="94" t="s">
        <v>102</v>
      </c>
      <c r="AX878" s="93" t="s">
        <v>105</v>
      </c>
      <c r="AY878" s="95" t="s">
        <v>188</v>
      </c>
      <c r="AZ878" s="93" t="s">
        <v>102</v>
      </c>
      <c r="BA878" s="93" t="s">
        <v>10501</v>
      </c>
      <c r="BB878" s="93" t="s">
        <v>102</v>
      </c>
      <c r="BC878" s="93" t="s">
        <v>102</v>
      </c>
      <c r="BD878" s="96" t="s">
        <v>102</v>
      </c>
      <c r="BE878" s="90">
        <v>-428.16666666666703</v>
      </c>
      <c r="BF878" s="93" t="s">
        <v>211</v>
      </c>
      <c r="BG878" s="93" t="s">
        <v>102</v>
      </c>
      <c r="BH878" s="93" t="s">
        <v>102</v>
      </c>
      <c r="BI878" s="93" t="s">
        <v>102</v>
      </c>
      <c r="BJ878" s="210" t="s">
        <v>646</v>
      </c>
      <c r="BK878" s="93" t="s">
        <v>182</v>
      </c>
      <c r="BL878" s="97" t="s">
        <v>102</v>
      </c>
      <c r="BM878" s="93" t="s">
        <v>105</v>
      </c>
      <c r="BN878" s="93" t="s">
        <v>104</v>
      </c>
      <c r="BO878" s="93" t="s">
        <v>102</v>
      </c>
      <c r="BP878" s="98">
        <v>20180498</v>
      </c>
      <c r="BQ878" s="93" t="s">
        <v>102</v>
      </c>
      <c r="BR878" s="93" t="s">
        <v>102</v>
      </c>
      <c r="BS878" s="93" t="s">
        <v>102</v>
      </c>
      <c r="BT878" s="99" t="s">
        <v>591</v>
      </c>
      <c r="BU878" s="100" t="s">
        <v>12117</v>
      </c>
      <c r="BV878" s="101" t="s">
        <v>471</v>
      </c>
      <c r="BW878" s="136"/>
      <c r="BX878" s="103" t="s">
        <v>565</v>
      </c>
      <c r="BY878" s="104" t="s">
        <v>190</v>
      </c>
      <c r="BZ878" s="136"/>
      <c r="CA878" s="83" t="s">
        <v>599</v>
      </c>
      <c r="CB878" s="106" t="s">
        <v>647</v>
      </c>
      <c r="CC878" s="106" t="s">
        <v>12118</v>
      </c>
      <c r="CD878" s="107"/>
      <c r="CE878" s="108" t="s">
        <v>107</v>
      </c>
      <c r="CF878" s="108" t="s">
        <v>107</v>
      </c>
      <c r="CG878" s="109"/>
      <c r="CH878" s="110" t="s">
        <v>107</v>
      </c>
      <c r="CI878" s="111"/>
      <c r="CJ878" s="112">
        <v>6710</v>
      </c>
      <c r="CK878" s="113">
        <v>86</v>
      </c>
      <c r="CL878" s="114" t="s">
        <v>134</v>
      </c>
      <c r="CM878" s="114" t="s">
        <v>108</v>
      </c>
      <c r="CN878" s="114"/>
      <c r="CO878" s="115" t="s">
        <v>102</v>
      </c>
      <c r="CP878" s="115" t="s">
        <v>102</v>
      </c>
      <c r="CQ878" s="115" t="s">
        <v>102</v>
      </c>
      <c r="CR878" s="115" t="s">
        <v>102</v>
      </c>
      <c r="CS878" s="116"/>
      <c r="CT878" s="117" t="s">
        <v>109</v>
      </c>
      <c r="CU878" s="117" t="s">
        <v>109</v>
      </c>
      <c r="CV878" s="83">
        <v>874</v>
      </c>
      <c r="CW878" s="83" t="s">
        <v>108</v>
      </c>
      <c r="CX878" s="83">
        <v>874</v>
      </c>
      <c r="CY878" s="83" t="s">
        <v>108</v>
      </c>
      <c r="CZ878" s="83">
        <v>7202</v>
      </c>
      <c r="DA878" s="83" t="s">
        <v>419</v>
      </c>
      <c r="DB878" s="83" t="s">
        <v>130</v>
      </c>
      <c r="DC878" s="83" t="s">
        <v>499</v>
      </c>
      <c r="DD878" s="83">
        <v>1923</v>
      </c>
      <c r="DE878" s="83" t="s">
        <v>444</v>
      </c>
      <c r="DF878" s="83" t="s">
        <v>130</v>
      </c>
      <c r="DG878" s="83" t="s">
        <v>499</v>
      </c>
      <c r="DH878" s="83"/>
      <c r="DI878" s="83">
        <v>0</v>
      </c>
      <c r="DJ878" s="83">
        <v>1</v>
      </c>
      <c r="DK878" s="83">
        <v>0</v>
      </c>
      <c r="DL878" s="83">
        <v>0</v>
      </c>
      <c r="DM878" s="83">
        <v>0</v>
      </c>
      <c r="DN878" s="83">
        <v>0</v>
      </c>
      <c r="DO878" s="83">
        <v>0</v>
      </c>
      <c r="DP878" s="83">
        <v>0</v>
      </c>
      <c r="DQ878" s="83">
        <v>0</v>
      </c>
      <c r="DR878" s="83">
        <v>0</v>
      </c>
      <c r="DS878" s="83">
        <v>0</v>
      </c>
      <c r="DT878" s="83">
        <v>3</v>
      </c>
      <c r="DU878" s="83">
        <v>3</v>
      </c>
      <c r="DV878" s="83">
        <v>0</v>
      </c>
      <c r="DW878" s="83">
        <v>0</v>
      </c>
      <c r="DX878" s="83">
        <v>3</v>
      </c>
      <c r="DY878" s="85">
        <v>44520</v>
      </c>
      <c r="DZ878" s="83" t="s">
        <v>4925</v>
      </c>
      <c r="EA878" s="83" t="s">
        <v>102</v>
      </c>
      <c r="EB878" s="83" t="s">
        <v>482</v>
      </c>
      <c r="EC878" s="83">
        <v>874</v>
      </c>
      <c r="ED878" s="83" t="s">
        <v>483</v>
      </c>
      <c r="EE878" s="83">
        <v>1</v>
      </c>
      <c r="EF878" s="83">
        <v>0</v>
      </c>
      <c r="EG878" s="83">
        <v>0</v>
      </c>
      <c r="EH878" s="83" t="s">
        <v>109</v>
      </c>
      <c r="EI878" s="83" t="s">
        <v>108</v>
      </c>
      <c r="EJ878" s="83" t="s">
        <v>583</v>
      </c>
      <c r="EK878" s="83">
        <v>0</v>
      </c>
      <c r="EL878" s="83">
        <v>0</v>
      </c>
      <c r="EM878" s="83">
        <v>1</v>
      </c>
      <c r="EN878" s="83" t="s">
        <v>497</v>
      </c>
      <c r="EO878" s="83"/>
      <c r="EP878" s="83" t="s">
        <v>436</v>
      </c>
      <c r="EQ878" s="136">
        <v>1</v>
      </c>
      <c r="ER878" s="136">
        <v>1</v>
      </c>
      <c r="ES878" s="136">
        <v>1</v>
      </c>
      <c r="ET878" s="136">
        <v>1</v>
      </c>
      <c r="EU878" s="215" t="s">
        <v>269</v>
      </c>
      <c r="EV878" s="136">
        <v>1</v>
      </c>
      <c r="EW878" s="136">
        <v>1</v>
      </c>
      <c r="EX878" s="136">
        <v>1</v>
      </c>
      <c r="EY878" s="136">
        <v>1</v>
      </c>
      <c r="EZ878" s="136">
        <v>1</v>
      </c>
      <c r="FP878" s="215" t="s">
        <v>592</v>
      </c>
      <c r="FQ878" s="136" t="b">
        <v>1</v>
      </c>
      <c r="FR878" s="136" t="b">
        <v>1</v>
      </c>
      <c r="FS878" s="136" t="b">
        <v>1</v>
      </c>
      <c r="FT878" s="136" t="b">
        <v>1</v>
      </c>
      <c r="FX878" s="215" t="s">
        <v>269</v>
      </c>
    </row>
    <row r="879" spans="1:180" ht="60" customHeight="1" x14ac:dyDescent="0.55000000000000004">
      <c r="A879" s="83" t="s">
        <v>130</v>
      </c>
      <c r="B879" s="83" t="s">
        <v>98</v>
      </c>
      <c r="C879" s="136">
        <v>851062</v>
      </c>
      <c r="D879" s="207" t="s">
        <v>628</v>
      </c>
      <c r="E879" s="208" t="s">
        <v>633</v>
      </c>
      <c r="F879" s="83" t="s">
        <v>108</v>
      </c>
      <c r="G879" s="85">
        <v>22744</v>
      </c>
      <c r="H879" s="83" t="s">
        <v>102</v>
      </c>
      <c r="I879" s="85">
        <v>39772</v>
      </c>
      <c r="J879" s="83" t="s">
        <v>228</v>
      </c>
      <c r="K879" s="216">
        <v>551076931754</v>
      </c>
      <c r="L879" s="83" t="s">
        <v>191</v>
      </c>
      <c r="M879" s="85">
        <v>43619</v>
      </c>
      <c r="N879" s="83">
        <v>-3676.6666666666702</v>
      </c>
      <c r="O879" s="83" t="s">
        <v>193</v>
      </c>
      <c r="P879" s="83" t="s">
        <v>181</v>
      </c>
      <c r="Q879" s="208" t="s">
        <v>8544</v>
      </c>
      <c r="R879" s="83" t="s">
        <v>102</v>
      </c>
      <c r="S879" s="83" t="s">
        <v>102</v>
      </c>
      <c r="T879" s="83" t="s">
        <v>133</v>
      </c>
      <c r="U879" s="83" t="s">
        <v>10502</v>
      </c>
      <c r="V879" s="83" t="s">
        <v>111</v>
      </c>
      <c r="W879" s="83" t="s">
        <v>105</v>
      </c>
      <c r="X879" s="86" t="s">
        <v>8544</v>
      </c>
      <c r="Y879" s="87" t="s">
        <v>102</v>
      </c>
      <c r="Z879" s="87" t="s">
        <v>102</v>
      </c>
      <c r="AA879" s="87" t="s">
        <v>133</v>
      </c>
      <c r="AB879" s="87" t="s">
        <v>10502</v>
      </c>
      <c r="AC879" s="87" t="s">
        <v>111</v>
      </c>
      <c r="AD879" s="87" t="s">
        <v>105</v>
      </c>
      <c r="AE879" s="87" t="s">
        <v>106</v>
      </c>
      <c r="AF879" s="86" t="s">
        <v>8544</v>
      </c>
      <c r="AG879" s="87" t="s">
        <v>486</v>
      </c>
      <c r="AH879" s="87" t="s">
        <v>10502</v>
      </c>
      <c r="AI879" s="87" t="s">
        <v>111</v>
      </c>
      <c r="AJ879" s="87" t="s">
        <v>204</v>
      </c>
      <c r="AK879" s="88"/>
      <c r="AL879" s="83" t="s">
        <v>107</v>
      </c>
      <c r="AM879" s="89" t="s">
        <v>454</v>
      </c>
      <c r="AN879" s="90" t="s">
        <v>416</v>
      </c>
      <c r="AO879" s="91" t="s">
        <v>642</v>
      </c>
      <c r="AP879" s="90">
        <v>8.3333333333332007</v>
      </c>
      <c r="AQ879" s="92" t="s">
        <v>102</v>
      </c>
      <c r="AR879" s="93" t="s">
        <v>102</v>
      </c>
      <c r="AS879" s="93" t="s">
        <v>102</v>
      </c>
      <c r="AT879" s="93" t="s">
        <v>102</v>
      </c>
      <c r="AU879" s="210" t="s">
        <v>644</v>
      </c>
      <c r="AV879" s="93" t="s">
        <v>185</v>
      </c>
      <c r="AW879" s="94" t="s">
        <v>102</v>
      </c>
      <c r="AX879" s="93" t="s">
        <v>183</v>
      </c>
      <c r="AY879" s="95" t="s">
        <v>111</v>
      </c>
      <c r="AZ879" s="93" t="s">
        <v>102</v>
      </c>
      <c r="BA879" s="93" t="s">
        <v>102</v>
      </c>
      <c r="BB879" s="93" t="s">
        <v>102</v>
      </c>
      <c r="BC879" s="93" t="s">
        <v>102</v>
      </c>
      <c r="BD879" s="96" t="s">
        <v>102</v>
      </c>
      <c r="BE879" s="90">
        <v>-428.66666666666703</v>
      </c>
      <c r="BF879" s="93" t="s">
        <v>102</v>
      </c>
      <c r="BG879" s="93" t="s">
        <v>102</v>
      </c>
      <c r="BH879" s="93" t="s">
        <v>102</v>
      </c>
      <c r="BI879" s="93" t="s">
        <v>102</v>
      </c>
      <c r="BJ879" s="210" t="s">
        <v>642</v>
      </c>
      <c r="BK879" s="93" t="s">
        <v>192</v>
      </c>
      <c r="BL879" s="97" t="s">
        <v>102</v>
      </c>
      <c r="BM879" s="93" t="s">
        <v>183</v>
      </c>
      <c r="BN879" s="93" t="s">
        <v>106</v>
      </c>
      <c r="BO879" s="93" t="s">
        <v>102</v>
      </c>
      <c r="BP879" s="98" t="s">
        <v>102</v>
      </c>
      <c r="BQ879" s="93" t="s">
        <v>102</v>
      </c>
      <c r="BR879" s="93" t="s">
        <v>102</v>
      </c>
      <c r="BS879" s="93" t="s">
        <v>102</v>
      </c>
      <c r="BT879" s="99" t="s">
        <v>591</v>
      </c>
      <c r="BU879" s="100" t="s">
        <v>12119</v>
      </c>
      <c r="BV879" s="101" t="s">
        <v>471</v>
      </c>
      <c r="BW879" s="136"/>
      <c r="BX879" s="103" t="s">
        <v>565</v>
      </c>
      <c r="BY879" s="104" t="s">
        <v>190</v>
      </c>
      <c r="BZ879" s="136"/>
      <c r="CA879" s="83" t="s">
        <v>599</v>
      </c>
      <c r="CB879" s="106" t="s">
        <v>647</v>
      </c>
      <c r="CC879" s="106" t="s">
        <v>12120</v>
      </c>
      <c r="CD879" s="107"/>
      <c r="CE879" s="108" t="s">
        <v>107</v>
      </c>
      <c r="CF879" s="108" t="s">
        <v>107</v>
      </c>
      <c r="CG879" s="109"/>
      <c r="CH879" s="110" t="s">
        <v>107</v>
      </c>
      <c r="CI879" s="111"/>
      <c r="CJ879" s="112">
        <v>6710</v>
      </c>
      <c r="CK879" s="113">
        <v>86</v>
      </c>
      <c r="CL879" s="114" t="s">
        <v>134</v>
      </c>
      <c r="CM879" s="114" t="s">
        <v>108</v>
      </c>
      <c r="CN879" s="114"/>
      <c r="CO879" s="115" t="s">
        <v>102</v>
      </c>
      <c r="CP879" s="115" t="s">
        <v>102</v>
      </c>
      <c r="CQ879" s="115" t="s">
        <v>102</v>
      </c>
      <c r="CR879" s="115" t="s">
        <v>102</v>
      </c>
      <c r="CS879" s="116"/>
      <c r="CT879" s="117" t="s">
        <v>109</v>
      </c>
      <c r="CU879" s="117" t="s">
        <v>109</v>
      </c>
      <c r="CV879" s="83">
        <v>875</v>
      </c>
      <c r="CW879" s="83" t="s">
        <v>108</v>
      </c>
      <c r="CX879" s="83">
        <v>875</v>
      </c>
      <c r="CY879" s="83" t="s">
        <v>108</v>
      </c>
      <c r="CZ879" s="83">
        <v>7203</v>
      </c>
      <c r="DA879" s="83" t="s">
        <v>419</v>
      </c>
      <c r="DB879" s="83" t="s">
        <v>130</v>
      </c>
      <c r="DC879" s="83" t="s">
        <v>499</v>
      </c>
      <c r="DD879" s="83">
        <v>1924</v>
      </c>
      <c r="DE879" s="83" t="s">
        <v>444</v>
      </c>
      <c r="DF879" s="83" t="s">
        <v>130</v>
      </c>
      <c r="DG879" s="83" t="s">
        <v>499</v>
      </c>
      <c r="DH879" s="83"/>
      <c r="DI879" s="83">
        <v>0</v>
      </c>
      <c r="DJ879" s="83">
        <v>1</v>
      </c>
      <c r="DK879" s="83">
        <v>0</v>
      </c>
      <c r="DL879" s="83">
        <v>0</v>
      </c>
      <c r="DM879" s="83">
        <v>0</v>
      </c>
      <c r="DN879" s="83">
        <v>0</v>
      </c>
      <c r="DO879" s="83">
        <v>0</v>
      </c>
      <c r="DP879" s="83">
        <v>0</v>
      </c>
      <c r="DQ879" s="83">
        <v>0</v>
      </c>
      <c r="DR879" s="83">
        <v>0</v>
      </c>
      <c r="DS879" s="83">
        <v>0</v>
      </c>
      <c r="DT879" s="83">
        <v>3</v>
      </c>
      <c r="DU879" s="83">
        <v>3</v>
      </c>
      <c r="DV879" s="83">
        <v>0</v>
      </c>
      <c r="DW879" s="83">
        <v>0</v>
      </c>
      <c r="DX879" s="83">
        <v>3</v>
      </c>
      <c r="DY879" s="85">
        <v>44521</v>
      </c>
      <c r="DZ879" s="83" t="s">
        <v>4926</v>
      </c>
      <c r="EA879" s="83" t="s">
        <v>102</v>
      </c>
      <c r="EB879" s="83" t="s">
        <v>482</v>
      </c>
      <c r="EC879" s="83">
        <v>875</v>
      </c>
      <c r="ED879" s="83" t="s">
        <v>483</v>
      </c>
      <c r="EE879" s="83">
        <v>1</v>
      </c>
      <c r="EF879" s="83">
        <v>0</v>
      </c>
      <c r="EG879" s="83">
        <v>0</v>
      </c>
      <c r="EH879" s="83" t="s">
        <v>109</v>
      </c>
      <c r="EI879" s="83" t="s">
        <v>108</v>
      </c>
      <c r="EJ879" s="83" t="s">
        <v>583</v>
      </c>
      <c r="EK879" s="83">
        <v>0</v>
      </c>
      <c r="EL879" s="83">
        <v>0</v>
      </c>
      <c r="EM879" s="83">
        <v>1</v>
      </c>
      <c r="EN879" s="83" t="s">
        <v>497</v>
      </c>
      <c r="EO879" s="83"/>
      <c r="EP879" s="83" t="s">
        <v>436</v>
      </c>
      <c r="EQ879" s="136">
        <v>1</v>
      </c>
      <c r="ER879" s="136">
        <v>1</v>
      </c>
      <c r="ES879" s="136">
        <v>1</v>
      </c>
      <c r="ET879" s="136">
        <v>1</v>
      </c>
      <c r="EU879" s="215" t="s">
        <v>269</v>
      </c>
      <c r="EV879" s="136">
        <v>1</v>
      </c>
      <c r="EW879" s="136">
        <v>1</v>
      </c>
      <c r="EX879" s="136">
        <v>1</v>
      </c>
      <c r="EY879" s="136">
        <v>1</v>
      </c>
      <c r="EZ879" s="136">
        <v>1</v>
      </c>
      <c r="FP879" s="215" t="s">
        <v>592</v>
      </c>
      <c r="FQ879" s="136" t="b">
        <v>1</v>
      </c>
      <c r="FR879" s="136" t="b">
        <v>1</v>
      </c>
      <c r="FS879" s="136" t="b">
        <v>1</v>
      </c>
      <c r="FT879" s="136" t="b">
        <v>1</v>
      </c>
      <c r="FX879" s="215" t="s">
        <v>269</v>
      </c>
    </row>
    <row r="880" spans="1:180" ht="60" customHeight="1" x14ac:dyDescent="0.55000000000000004">
      <c r="A880" s="83" t="s">
        <v>130</v>
      </c>
      <c r="B880" s="83" t="s">
        <v>98</v>
      </c>
      <c r="C880" s="136">
        <v>438641</v>
      </c>
      <c r="D880" s="207" t="s">
        <v>629</v>
      </c>
      <c r="E880" s="208" t="s">
        <v>634</v>
      </c>
      <c r="F880" s="83" t="s">
        <v>108</v>
      </c>
      <c r="G880" s="85">
        <v>26341</v>
      </c>
      <c r="H880" s="83" t="s">
        <v>102</v>
      </c>
      <c r="I880" s="85">
        <v>34633</v>
      </c>
      <c r="J880" s="83" t="s">
        <v>228</v>
      </c>
      <c r="K880" s="216">
        <v>555995203489</v>
      </c>
      <c r="L880" s="83" t="s">
        <v>191</v>
      </c>
      <c r="M880" s="85">
        <v>43642</v>
      </c>
      <c r="N880" s="83">
        <v>-3681.6666666666702</v>
      </c>
      <c r="O880" s="83" t="s">
        <v>193</v>
      </c>
      <c r="P880" s="83" t="s">
        <v>181</v>
      </c>
      <c r="Q880" s="208" t="s">
        <v>8548</v>
      </c>
      <c r="R880" s="83" t="s">
        <v>102</v>
      </c>
      <c r="S880" s="83" t="s">
        <v>102</v>
      </c>
      <c r="T880" s="83" t="s">
        <v>131</v>
      </c>
      <c r="U880" s="83" t="s">
        <v>10503</v>
      </c>
      <c r="V880" s="83" t="s">
        <v>104</v>
      </c>
      <c r="W880" s="83" t="s">
        <v>105</v>
      </c>
      <c r="X880" s="86" t="s">
        <v>8548</v>
      </c>
      <c r="Y880" s="87" t="s">
        <v>102</v>
      </c>
      <c r="Z880" s="87" t="s">
        <v>102</v>
      </c>
      <c r="AA880" s="87" t="s">
        <v>131</v>
      </c>
      <c r="AB880" s="87" t="s">
        <v>10503</v>
      </c>
      <c r="AC880" s="87" t="s">
        <v>104</v>
      </c>
      <c r="AD880" s="87" t="s">
        <v>105</v>
      </c>
      <c r="AE880" s="87" t="s">
        <v>106</v>
      </c>
      <c r="AF880" s="86" t="s">
        <v>8548</v>
      </c>
      <c r="AG880" s="87" t="s">
        <v>177</v>
      </c>
      <c r="AH880" s="87" t="s">
        <v>10503</v>
      </c>
      <c r="AI880" s="87" t="s">
        <v>104</v>
      </c>
      <c r="AJ880" s="87" t="s">
        <v>204</v>
      </c>
      <c r="AK880" s="88"/>
      <c r="AL880" s="83" t="s">
        <v>107</v>
      </c>
      <c r="AM880" s="89" t="s">
        <v>454</v>
      </c>
      <c r="AN880" s="90" t="s">
        <v>416</v>
      </c>
      <c r="AO880" s="91" t="s">
        <v>643</v>
      </c>
      <c r="AP880" s="90">
        <v>8.3333333333332007</v>
      </c>
      <c r="AQ880" s="92" t="s">
        <v>102</v>
      </c>
      <c r="AR880" s="93" t="s">
        <v>102</v>
      </c>
      <c r="AS880" s="93" t="s">
        <v>102</v>
      </c>
      <c r="AT880" s="93" t="s">
        <v>102</v>
      </c>
      <c r="AU880" s="210" t="s">
        <v>645</v>
      </c>
      <c r="AV880" s="93" t="s">
        <v>185</v>
      </c>
      <c r="AW880" s="94" t="s">
        <v>102</v>
      </c>
      <c r="AX880" s="93" t="s">
        <v>105</v>
      </c>
      <c r="AY880" s="95" t="s">
        <v>104</v>
      </c>
      <c r="AZ880" s="93" t="s">
        <v>102</v>
      </c>
      <c r="BA880" s="93" t="s">
        <v>102</v>
      </c>
      <c r="BB880" s="93" t="s">
        <v>102</v>
      </c>
      <c r="BC880" s="93" t="s">
        <v>102</v>
      </c>
      <c r="BD880" s="96" t="s">
        <v>102</v>
      </c>
      <c r="BE880" s="90">
        <v>-429.16666666666703</v>
      </c>
      <c r="BF880" s="93" t="s">
        <v>102</v>
      </c>
      <c r="BG880" s="93" t="s">
        <v>102</v>
      </c>
      <c r="BH880" s="93" t="s">
        <v>102</v>
      </c>
      <c r="BI880" s="93" t="s">
        <v>102</v>
      </c>
      <c r="BJ880" s="210" t="s">
        <v>643</v>
      </c>
      <c r="BK880" s="93" t="s">
        <v>196</v>
      </c>
      <c r="BL880" s="97" t="s">
        <v>102</v>
      </c>
      <c r="BM880" s="93" t="s">
        <v>105</v>
      </c>
      <c r="BN880" s="93" t="s">
        <v>596</v>
      </c>
      <c r="BO880" s="93" t="s">
        <v>102</v>
      </c>
      <c r="BP880" s="98" t="s">
        <v>102</v>
      </c>
      <c r="BQ880" s="93" t="s">
        <v>102</v>
      </c>
      <c r="BR880" s="93" t="s">
        <v>102</v>
      </c>
      <c r="BS880" s="93" t="s">
        <v>102</v>
      </c>
      <c r="BT880" s="99" t="s">
        <v>591</v>
      </c>
      <c r="BU880" s="100" t="s">
        <v>12121</v>
      </c>
      <c r="BV880" s="101" t="s">
        <v>471</v>
      </c>
      <c r="BW880" s="136"/>
      <c r="BX880" s="103" t="s">
        <v>565</v>
      </c>
      <c r="BY880" s="104" t="s">
        <v>190</v>
      </c>
      <c r="BZ880" s="136"/>
      <c r="CA880" s="83" t="s">
        <v>599</v>
      </c>
      <c r="CB880" s="106" t="s">
        <v>647</v>
      </c>
      <c r="CC880" s="106" t="s">
        <v>12122</v>
      </c>
      <c r="CD880" s="107"/>
      <c r="CE880" s="108" t="s">
        <v>107</v>
      </c>
      <c r="CF880" s="108" t="s">
        <v>107</v>
      </c>
      <c r="CG880" s="109"/>
      <c r="CH880" s="110" t="s">
        <v>107</v>
      </c>
      <c r="CI880" s="111"/>
      <c r="CJ880" s="112">
        <v>6710</v>
      </c>
      <c r="CK880" s="113">
        <v>86</v>
      </c>
      <c r="CL880" s="114" t="s">
        <v>134</v>
      </c>
      <c r="CM880" s="114" t="s">
        <v>108</v>
      </c>
      <c r="CN880" s="114"/>
      <c r="CO880" s="115" t="s">
        <v>102</v>
      </c>
      <c r="CP880" s="115" t="s">
        <v>102</v>
      </c>
      <c r="CQ880" s="115" t="s">
        <v>102</v>
      </c>
      <c r="CR880" s="115" t="s">
        <v>102</v>
      </c>
      <c r="CS880" s="116"/>
      <c r="CT880" s="117" t="s">
        <v>109</v>
      </c>
      <c r="CU880" s="117" t="s">
        <v>109</v>
      </c>
      <c r="CV880" s="83">
        <v>876</v>
      </c>
      <c r="CW880" s="83" t="s">
        <v>108</v>
      </c>
      <c r="CX880" s="83">
        <v>876</v>
      </c>
      <c r="CY880" s="83" t="s">
        <v>108</v>
      </c>
      <c r="CZ880" s="83">
        <v>7204</v>
      </c>
      <c r="DA880" s="83" t="s">
        <v>419</v>
      </c>
      <c r="DB880" s="83" t="s">
        <v>130</v>
      </c>
      <c r="DC880" s="83" t="s">
        <v>499</v>
      </c>
      <c r="DD880" s="83">
        <v>1925</v>
      </c>
      <c r="DE880" s="83" t="s">
        <v>444</v>
      </c>
      <c r="DF880" s="83" t="s">
        <v>130</v>
      </c>
      <c r="DG880" s="83" t="s">
        <v>499</v>
      </c>
      <c r="DH880" s="83"/>
      <c r="DI880" s="83">
        <v>0</v>
      </c>
      <c r="DJ880" s="83">
        <v>1</v>
      </c>
      <c r="DK880" s="83">
        <v>0</v>
      </c>
      <c r="DL880" s="83">
        <v>0</v>
      </c>
      <c r="DM880" s="83">
        <v>0</v>
      </c>
      <c r="DN880" s="83">
        <v>0</v>
      </c>
      <c r="DO880" s="83">
        <v>0</v>
      </c>
      <c r="DP880" s="83">
        <v>0</v>
      </c>
      <c r="DQ880" s="83">
        <v>0</v>
      </c>
      <c r="DR880" s="83">
        <v>0</v>
      </c>
      <c r="DS880" s="83">
        <v>0</v>
      </c>
      <c r="DT880" s="83">
        <v>3</v>
      </c>
      <c r="DU880" s="83">
        <v>3</v>
      </c>
      <c r="DV880" s="83">
        <v>0</v>
      </c>
      <c r="DW880" s="83">
        <v>0</v>
      </c>
      <c r="DX880" s="83">
        <v>3</v>
      </c>
      <c r="DY880" s="85">
        <v>44522</v>
      </c>
      <c r="DZ880" s="83" t="s">
        <v>4927</v>
      </c>
      <c r="EA880" s="83" t="s">
        <v>102</v>
      </c>
      <c r="EB880" s="83" t="s">
        <v>482</v>
      </c>
      <c r="EC880" s="83">
        <v>876</v>
      </c>
      <c r="ED880" s="83" t="s">
        <v>483</v>
      </c>
      <c r="EE880" s="83">
        <v>1</v>
      </c>
      <c r="EF880" s="83">
        <v>0</v>
      </c>
      <c r="EG880" s="83">
        <v>0</v>
      </c>
      <c r="EH880" s="83" t="s">
        <v>109</v>
      </c>
      <c r="EI880" s="83" t="s">
        <v>108</v>
      </c>
      <c r="EJ880" s="83" t="s">
        <v>583</v>
      </c>
      <c r="EK880" s="83">
        <v>0</v>
      </c>
      <c r="EL880" s="83">
        <v>0</v>
      </c>
      <c r="EM880" s="83">
        <v>1</v>
      </c>
      <c r="EN880" s="83" t="s">
        <v>497</v>
      </c>
      <c r="EO880" s="83"/>
      <c r="EP880" s="83" t="s">
        <v>436</v>
      </c>
      <c r="EQ880" s="136">
        <v>1</v>
      </c>
      <c r="ER880" s="136">
        <v>1</v>
      </c>
      <c r="ES880" s="136">
        <v>1</v>
      </c>
      <c r="ET880" s="136">
        <v>1</v>
      </c>
      <c r="EU880" s="215" t="s">
        <v>269</v>
      </c>
      <c r="EV880" s="136">
        <v>1</v>
      </c>
      <c r="EW880" s="136">
        <v>1</v>
      </c>
      <c r="EX880" s="136">
        <v>1</v>
      </c>
      <c r="EY880" s="136">
        <v>1</v>
      </c>
      <c r="EZ880" s="136">
        <v>1</v>
      </c>
      <c r="FP880" s="215" t="s">
        <v>592</v>
      </c>
      <c r="FQ880" s="136" t="b">
        <v>1</v>
      </c>
      <c r="FR880" s="136" t="b">
        <v>1</v>
      </c>
      <c r="FS880" s="136" t="b">
        <v>1</v>
      </c>
      <c r="FT880" s="136" t="b">
        <v>1</v>
      </c>
      <c r="FX880" s="215" t="s">
        <v>269</v>
      </c>
    </row>
    <row r="881" spans="1:180" ht="60" customHeight="1" x14ac:dyDescent="0.55000000000000004">
      <c r="A881" s="83" t="s">
        <v>130</v>
      </c>
      <c r="B881" s="83" t="s">
        <v>98</v>
      </c>
      <c r="C881" s="136">
        <v>477557</v>
      </c>
      <c r="D881" s="207" t="s">
        <v>627</v>
      </c>
      <c r="E881" s="208" t="s">
        <v>630</v>
      </c>
      <c r="F881" s="83" t="s">
        <v>108</v>
      </c>
      <c r="G881" s="85">
        <v>20621</v>
      </c>
      <c r="H881" s="83" t="s">
        <v>102</v>
      </c>
      <c r="I881" s="85">
        <v>39794</v>
      </c>
      <c r="J881" s="83" t="s">
        <v>228</v>
      </c>
      <c r="K881" s="216">
        <v>412874337593</v>
      </c>
      <c r="L881" s="83" t="s">
        <v>191</v>
      </c>
      <c r="M881" s="85">
        <v>43631</v>
      </c>
      <c r="N881" s="83">
        <v>-3686.6666666666702</v>
      </c>
      <c r="O881" s="83" t="s">
        <v>180</v>
      </c>
      <c r="P881" s="83" t="s">
        <v>181</v>
      </c>
      <c r="Q881" s="208" t="s">
        <v>8552</v>
      </c>
      <c r="R881" s="83" t="s">
        <v>102</v>
      </c>
      <c r="S881" s="83" t="s">
        <v>102</v>
      </c>
      <c r="T881" s="83" t="s">
        <v>199</v>
      </c>
      <c r="U881" s="83" t="s">
        <v>10504</v>
      </c>
      <c r="V881" s="83" t="s">
        <v>104</v>
      </c>
      <c r="W881" s="83" t="s">
        <v>105</v>
      </c>
      <c r="X881" s="86" t="s">
        <v>8552</v>
      </c>
      <c r="Y881" s="87" t="s">
        <v>102</v>
      </c>
      <c r="Z881" s="87" t="s">
        <v>102</v>
      </c>
      <c r="AA881" s="87" t="s">
        <v>199</v>
      </c>
      <c r="AB881" s="87" t="s">
        <v>10504</v>
      </c>
      <c r="AC881" s="87" t="s">
        <v>104</v>
      </c>
      <c r="AD881" s="87" t="s">
        <v>105</v>
      </c>
      <c r="AE881" s="87" t="s">
        <v>106</v>
      </c>
      <c r="AF881" s="86" t="s">
        <v>8552</v>
      </c>
      <c r="AG881" s="87" t="s">
        <v>489</v>
      </c>
      <c r="AH881" s="87" t="s">
        <v>10505</v>
      </c>
      <c r="AI881" s="87" t="s">
        <v>104</v>
      </c>
      <c r="AJ881" s="87" t="s">
        <v>204</v>
      </c>
      <c r="AK881" s="88"/>
      <c r="AL881" s="83" t="s">
        <v>107</v>
      </c>
      <c r="AM881" s="89" t="s">
        <v>454</v>
      </c>
      <c r="AN881" s="90" t="s">
        <v>416</v>
      </c>
      <c r="AO881" s="91" t="s">
        <v>641</v>
      </c>
      <c r="AP881" s="90">
        <v>8.3333333333332007</v>
      </c>
      <c r="AQ881" s="92" t="s">
        <v>211</v>
      </c>
      <c r="AR881" s="93" t="s">
        <v>102</v>
      </c>
      <c r="AS881" s="93" t="s">
        <v>102</v>
      </c>
      <c r="AT881" s="93" t="s">
        <v>102</v>
      </c>
      <c r="AU881" s="210" t="s">
        <v>641</v>
      </c>
      <c r="AV881" s="93" t="s">
        <v>192</v>
      </c>
      <c r="AW881" s="94" t="s">
        <v>102</v>
      </c>
      <c r="AX881" s="93" t="s">
        <v>105</v>
      </c>
      <c r="AY881" s="95" t="s">
        <v>188</v>
      </c>
      <c r="AZ881" s="93" t="s">
        <v>102</v>
      </c>
      <c r="BA881" s="93" t="s">
        <v>10506</v>
      </c>
      <c r="BB881" s="93" t="s">
        <v>102</v>
      </c>
      <c r="BC881" s="93" t="s">
        <v>102</v>
      </c>
      <c r="BD881" s="96" t="s">
        <v>102</v>
      </c>
      <c r="BE881" s="90">
        <v>-429.66666666666703</v>
      </c>
      <c r="BF881" s="93" t="s">
        <v>211</v>
      </c>
      <c r="BG881" s="93" t="s">
        <v>102</v>
      </c>
      <c r="BH881" s="93" t="s">
        <v>102</v>
      </c>
      <c r="BI881" s="93" t="s">
        <v>102</v>
      </c>
      <c r="BJ881" s="210" t="s">
        <v>646</v>
      </c>
      <c r="BK881" s="93" t="s">
        <v>182</v>
      </c>
      <c r="BL881" s="97" t="s">
        <v>102</v>
      </c>
      <c r="BM881" s="93" t="s">
        <v>105</v>
      </c>
      <c r="BN881" s="93" t="s">
        <v>104</v>
      </c>
      <c r="BO881" s="93" t="s">
        <v>102</v>
      </c>
      <c r="BP881" s="98">
        <v>20180499</v>
      </c>
      <c r="BQ881" s="93" t="s">
        <v>102</v>
      </c>
      <c r="BR881" s="93" t="s">
        <v>102</v>
      </c>
      <c r="BS881" s="93" t="s">
        <v>102</v>
      </c>
      <c r="BT881" s="99" t="s">
        <v>591</v>
      </c>
      <c r="BU881" s="100" t="s">
        <v>12123</v>
      </c>
      <c r="BV881" s="101" t="s">
        <v>471</v>
      </c>
      <c r="BW881" s="136"/>
      <c r="BX881" s="103" t="s">
        <v>565</v>
      </c>
      <c r="BY881" s="104" t="s">
        <v>190</v>
      </c>
      <c r="BZ881" s="136"/>
      <c r="CA881" s="83" t="s">
        <v>599</v>
      </c>
      <c r="CB881" s="106" t="s">
        <v>647</v>
      </c>
      <c r="CC881" s="106" t="s">
        <v>12124</v>
      </c>
      <c r="CD881" s="107"/>
      <c r="CE881" s="108" t="s">
        <v>107</v>
      </c>
      <c r="CF881" s="108" t="s">
        <v>107</v>
      </c>
      <c r="CG881" s="109"/>
      <c r="CH881" s="110" t="s">
        <v>107</v>
      </c>
      <c r="CI881" s="111"/>
      <c r="CJ881" s="112">
        <v>6710</v>
      </c>
      <c r="CK881" s="113">
        <v>86</v>
      </c>
      <c r="CL881" s="114" t="s">
        <v>134</v>
      </c>
      <c r="CM881" s="114" t="s">
        <v>108</v>
      </c>
      <c r="CN881" s="114"/>
      <c r="CO881" s="115" t="s">
        <v>102</v>
      </c>
      <c r="CP881" s="115" t="s">
        <v>102</v>
      </c>
      <c r="CQ881" s="115" t="s">
        <v>102</v>
      </c>
      <c r="CR881" s="115" t="s">
        <v>102</v>
      </c>
      <c r="CS881" s="116"/>
      <c r="CT881" s="117" t="s">
        <v>109</v>
      </c>
      <c r="CU881" s="117" t="s">
        <v>109</v>
      </c>
      <c r="CV881" s="83">
        <v>877</v>
      </c>
      <c r="CW881" s="83" t="s">
        <v>108</v>
      </c>
      <c r="CX881" s="83">
        <v>877</v>
      </c>
      <c r="CY881" s="83" t="s">
        <v>108</v>
      </c>
      <c r="CZ881" s="83">
        <v>7205</v>
      </c>
      <c r="DA881" s="83" t="s">
        <v>419</v>
      </c>
      <c r="DB881" s="83" t="s">
        <v>130</v>
      </c>
      <c r="DC881" s="83" t="s">
        <v>499</v>
      </c>
      <c r="DD881" s="83">
        <v>1926</v>
      </c>
      <c r="DE881" s="83" t="s">
        <v>444</v>
      </c>
      <c r="DF881" s="83" t="s">
        <v>130</v>
      </c>
      <c r="DG881" s="83" t="s">
        <v>499</v>
      </c>
      <c r="DH881" s="83"/>
      <c r="DI881" s="83">
        <v>0</v>
      </c>
      <c r="DJ881" s="83">
        <v>1</v>
      </c>
      <c r="DK881" s="83">
        <v>0</v>
      </c>
      <c r="DL881" s="83">
        <v>0</v>
      </c>
      <c r="DM881" s="83">
        <v>0</v>
      </c>
      <c r="DN881" s="83">
        <v>0</v>
      </c>
      <c r="DO881" s="83">
        <v>0</v>
      </c>
      <c r="DP881" s="83">
        <v>0</v>
      </c>
      <c r="DQ881" s="83">
        <v>0</v>
      </c>
      <c r="DR881" s="83">
        <v>0</v>
      </c>
      <c r="DS881" s="83">
        <v>0</v>
      </c>
      <c r="DT881" s="83">
        <v>3</v>
      </c>
      <c r="DU881" s="83">
        <v>3</v>
      </c>
      <c r="DV881" s="83">
        <v>0</v>
      </c>
      <c r="DW881" s="83">
        <v>0</v>
      </c>
      <c r="DX881" s="83">
        <v>3</v>
      </c>
      <c r="DY881" s="85">
        <v>44523</v>
      </c>
      <c r="DZ881" s="83" t="s">
        <v>4928</v>
      </c>
      <c r="EA881" s="83" t="s">
        <v>102</v>
      </c>
      <c r="EB881" s="83" t="s">
        <v>482</v>
      </c>
      <c r="EC881" s="83">
        <v>877</v>
      </c>
      <c r="ED881" s="83" t="s">
        <v>483</v>
      </c>
      <c r="EE881" s="83">
        <v>1</v>
      </c>
      <c r="EF881" s="83">
        <v>0</v>
      </c>
      <c r="EG881" s="83">
        <v>0</v>
      </c>
      <c r="EH881" s="83" t="s">
        <v>109</v>
      </c>
      <c r="EI881" s="83" t="s">
        <v>108</v>
      </c>
      <c r="EJ881" s="83" t="s">
        <v>583</v>
      </c>
      <c r="EK881" s="83">
        <v>0</v>
      </c>
      <c r="EL881" s="83">
        <v>0</v>
      </c>
      <c r="EM881" s="83">
        <v>1</v>
      </c>
      <c r="EN881" s="83" t="s">
        <v>497</v>
      </c>
      <c r="EO881" s="83"/>
      <c r="EP881" s="83" t="s">
        <v>436</v>
      </c>
      <c r="EQ881" s="136">
        <v>1</v>
      </c>
      <c r="ER881" s="136">
        <v>1</v>
      </c>
      <c r="ES881" s="136">
        <v>1</v>
      </c>
      <c r="ET881" s="136">
        <v>1</v>
      </c>
      <c r="EU881" s="215" t="s">
        <v>269</v>
      </c>
      <c r="EV881" s="136">
        <v>1</v>
      </c>
      <c r="EW881" s="136">
        <v>1</v>
      </c>
      <c r="EX881" s="136">
        <v>1</v>
      </c>
      <c r="EY881" s="136">
        <v>1</v>
      </c>
      <c r="EZ881" s="136">
        <v>1</v>
      </c>
      <c r="FP881" s="215" t="s">
        <v>592</v>
      </c>
      <c r="FQ881" s="136" t="b">
        <v>1</v>
      </c>
      <c r="FR881" s="136" t="b">
        <v>1</v>
      </c>
      <c r="FS881" s="136" t="b">
        <v>1</v>
      </c>
      <c r="FT881" s="136" t="b">
        <v>1</v>
      </c>
      <c r="FX881" s="215" t="s">
        <v>269</v>
      </c>
    </row>
    <row r="882" spans="1:180" ht="60" customHeight="1" x14ac:dyDescent="0.55000000000000004">
      <c r="A882" s="83" t="s">
        <v>130</v>
      </c>
      <c r="B882" s="83" t="s">
        <v>98</v>
      </c>
      <c r="C882" s="136">
        <v>362731</v>
      </c>
      <c r="D882" s="207" t="s">
        <v>628</v>
      </c>
      <c r="E882" s="208" t="s">
        <v>633</v>
      </c>
      <c r="F882" s="83" t="s">
        <v>108</v>
      </c>
      <c r="G882" s="85">
        <v>22744</v>
      </c>
      <c r="H882" s="83" t="s">
        <v>102</v>
      </c>
      <c r="I882" s="85">
        <v>39772</v>
      </c>
      <c r="J882" s="83" t="s">
        <v>228</v>
      </c>
      <c r="K882" s="216">
        <v>145671641426</v>
      </c>
      <c r="L882" s="83" t="s">
        <v>191</v>
      </c>
      <c r="M882" s="85">
        <v>43619</v>
      </c>
      <c r="N882" s="83">
        <v>-3691.6666666666702</v>
      </c>
      <c r="O882" s="83" t="s">
        <v>193</v>
      </c>
      <c r="P882" s="83" t="s">
        <v>181</v>
      </c>
      <c r="Q882" s="208" t="s">
        <v>8556</v>
      </c>
      <c r="R882" s="83" t="s">
        <v>102</v>
      </c>
      <c r="S882" s="83" t="s">
        <v>102</v>
      </c>
      <c r="T882" s="83" t="s">
        <v>133</v>
      </c>
      <c r="U882" s="83" t="s">
        <v>10507</v>
      </c>
      <c r="V882" s="83" t="s">
        <v>111</v>
      </c>
      <c r="W882" s="83" t="s">
        <v>105</v>
      </c>
      <c r="X882" s="86" t="s">
        <v>8556</v>
      </c>
      <c r="Y882" s="87" t="s">
        <v>102</v>
      </c>
      <c r="Z882" s="87" t="s">
        <v>102</v>
      </c>
      <c r="AA882" s="87" t="s">
        <v>133</v>
      </c>
      <c r="AB882" s="87" t="s">
        <v>10507</v>
      </c>
      <c r="AC882" s="87" t="s">
        <v>111</v>
      </c>
      <c r="AD882" s="87" t="s">
        <v>105</v>
      </c>
      <c r="AE882" s="87" t="s">
        <v>106</v>
      </c>
      <c r="AF882" s="86" t="s">
        <v>8556</v>
      </c>
      <c r="AG882" s="87" t="s">
        <v>486</v>
      </c>
      <c r="AH882" s="87" t="s">
        <v>10507</v>
      </c>
      <c r="AI882" s="87" t="s">
        <v>111</v>
      </c>
      <c r="AJ882" s="87" t="s">
        <v>204</v>
      </c>
      <c r="AK882" s="88"/>
      <c r="AL882" s="83" t="s">
        <v>107</v>
      </c>
      <c r="AM882" s="89" t="s">
        <v>454</v>
      </c>
      <c r="AN882" s="90" t="s">
        <v>416</v>
      </c>
      <c r="AO882" s="91" t="s">
        <v>642</v>
      </c>
      <c r="AP882" s="90">
        <v>8.3333333333332007</v>
      </c>
      <c r="AQ882" s="92" t="s">
        <v>102</v>
      </c>
      <c r="AR882" s="93" t="s">
        <v>102</v>
      </c>
      <c r="AS882" s="93" t="s">
        <v>102</v>
      </c>
      <c r="AT882" s="93" t="s">
        <v>102</v>
      </c>
      <c r="AU882" s="210" t="s">
        <v>644</v>
      </c>
      <c r="AV882" s="93" t="s">
        <v>185</v>
      </c>
      <c r="AW882" s="94" t="s">
        <v>102</v>
      </c>
      <c r="AX882" s="93" t="s">
        <v>183</v>
      </c>
      <c r="AY882" s="95" t="s">
        <v>111</v>
      </c>
      <c r="AZ882" s="93" t="s">
        <v>102</v>
      </c>
      <c r="BA882" s="93" t="s">
        <v>102</v>
      </c>
      <c r="BB882" s="93" t="s">
        <v>102</v>
      </c>
      <c r="BC882" s="93" t="s">
        <v>102</v>
      </c>
      <c r="BD882" s="96" t="s">
        <v>102</v>
      </c>
      <c r="BE882" s="90">
        <v>-430.16666666666703</v>
      </c>
      <c r="BF882" s="93" t="s">
        <v>102</v>
      </c>
      <c r="BG882" s="93" t="s">
        <v>102</v>
      </c>
      <c r="BH882" s="93" t="s">
        <v>102</v>
      </c>
      <c r="BI882" s="93" t="s">
        <v>102</v>
      </c>
      <c r="BJ882" s="210" t="s">
        <v>642</v>
      </c>
      <c r="BK882" s="93" t="s">
        <v>192</v>
      </c>
      <c r="BL882" s="97" t="s">
        <v>102</v>
      </c>
      <c r="BM882" s="93" t="s">
        <v>183</v>
      </c>
      <c r="BN882" s="93" t="s">
        <v>106</v>
      </c>
      <c r="BO882" s="93" t="s">
        <v>102</v>
      </c>
      <c r="BP882" s="98" t="s">
        <v>102</v>
      </c>
      <c r="BQ882" s="93" t="s">
        <v>102</v>
      </c>
      <c r="BR882" s="93" t="s">
        <v>102</v>
      </c>
      <c r="BS882" s="93" t="s">
        <v>102</v>
      </c>
      <c r="BT882" s="99" t="s">
        <v>591</v>
      </c>
      <c r="BU882" s="100" t="s">
        <v>12125</v>
      </c>
      <c r="BV882" s="101" t="s">
        <v>471</v>
      </c>
      <c r="BW882" s="136"/>
      <c r="BX882" s="103" t="s">
        <v>565</v>
      </c>
      <c r="BY882" s="104" t="s">
        <v>190</v>
      </c>
      <c r="BZ882" s="136"/>
      <c r="CA882" s="83" t="s">
        <v>599</v>
      </c>
      <c r="CB882" s="106" t="s">
        <v>647</v>
      </c>
      <c r="CC882" s="106" t="s">
        <v>12126</v>
      </c>
      <c r="CD882" s="107"/>
      <c r="CE882" s="108" t="s">
        <v>107</v>
      </c>
      <c r="CF882" s="108" t="s">
        <v>107</v>
      </c>
      <c r="CG882" s="109"/>
      <c r="CH882" s="110" t="s">
        <v>107</v>
      </c>
      <c r="CI882" s="111"/>
      <c r="CJ882" s="112">
        <v>6710</v>
      </c>
      <c r="CK882" s="113">
        <v>86</v>
      </c>
      <c r="CL882" s="114" t="s">
        <v>134</v>
      </c>
      <c r="CM882" s="114" t="s">
        <v>108</v>
      </c>
      <c r="CN882" s="114"/>
      <c r="CO882" s="115" t="s">
        <v>102</v>
      </c>
      <c r="CP882" s="115" t="s">
        <v>102</v>
      </c>
      <c r="CQ882" s="115" t="s">
        <v>102</v>
      </c>
      <c r="CR882" s="115" t="s">
        <v>102</v>
      </c>
      <c r="CS882" s="116"/>
      <c r="CT882" s="117" t="s">
        <v>109</v>
      </c>
      <c r="CU882" s="117" t="s">
        <v>109</v>
      </c>
      <c r="CV882" s="83">
        <v>878</v>
      </c>
      <c r="CW882" s="83" t="s">
        <v>108</v>
      </c>
      <c r="CX882" s="83">
        <v>878</v>
      </c>
      <c r="CY882" s="83" t="s">
        <v>108</v>
      </c>
      <c r="CZ882" s="83">
        <v>7206</v>
      </c>
      <c r="DA882" s="83" t="s">
        <v>419</v>
      </c>
      <c r="DB882" s="83" t="s">
        <v>130</v>
      </c>
      <c r="DC882" s="83" t="s">
        <v>499</v>
      </c>
      <c r="DD882" s="83">
        <v>1927</v>
      </c>
      <c r="DE882" s="83" t="s">
        <v>444</v>
      </c>
      <c r="DF882" s="83" t="s">
        <v>130</v>
      </c>
      <c r="DG882" s="83" t="s">
        <v>499</v>
      </c>
      <c r="DH882" s="83"/>
      <c r="DI882" s="83">
        <v>0</v>
      </c>
      <c r="DJ882" s="83">
        <v>1</v>
      </c>
      <c r="DK882" s="83">
        <v>0</v>
      </c>
      <c r="DL882" s="83">
        <v>0</v>
      </c>
      <c r="DM882" s="83">
        <v>0</v>
      </c>
      <c r="DN882" s="83">
        <v>0</v>
      </c>
      <c r="DO882" s="83">
        <v>0</v>
      </c>
      <c r="DP882" s="83">
        <v>0</v>
      </c>
      <c r="DQ882" s="83">
        <v>0</v>
      </c>
      <c r="DR882" s="83">
        <v>0</v>
      </c>
      <c r="DS882" s="83">
        <v>0</v>
      </c>
      <c r="DT882" s="83">
        <v>3</v>
      </c>
      <c r="DU882" s="83">
        <v>3</v>
      </c>
      <c r="DV882" s="83">
        <v>0</v>
      </c>
      <c r="DW882" s="83">
        <v>0</v>
      </c>
      <c r="DX882" s="83">
        <v>3</v>
      </c>
      <c r="DY882" s="85">
        <v>44524</v>
      </c>
      <c r="DZ882" s="83" t="s">
        <v>4929</v>
      </c>
      <c r="EA882" s="83" t="s">
        <v>102</v>
      </c>
      <c r="EB882" s="83" t="s">
        <v>482</v>
      </c>
      <c r="EC882" s="83">
        <v>878</v>
      </c>
      <c r="ED882" s="83" t="s">
        <v>483</v>
      </c>
      <c r="EE882" s="83">
        <v>1</v>
      </c>
      <c r="EF882" s="83">
        <v>0</v>
      </c>
      <c r="EG882" s="83">
        <v>0</v>
      </c>
      <c r="EH882" s="83" t="s">
        <v>109</v>
      </c>
      <c r="EI882" s="83" t="s">
        <v>108</v>
      </c>
      <c r="EJ882" s="83" t="s">
        <v>583</v>
      </c>
      <c r="EK882" s="83">
        <v>0</v>
      </c>
      <c r="EL882" s="83">
        <v>0</v>
      </c>
      <c r="EM882" s="83">
        <v>1</v>
      </c>
      <c r="EN882" s="83" t="s">
        <v>497</v>
      </c>
      <c r="EO882" s="83"/>
      <c r="EP882" s="83" t="s">
        <v>436</v>
      </c>
      <c r="EQ882" s="136">
        <v>1</v>
      </c>
      <c r="ER882" s="136">
        <v>1</v>
      </c>
      <c r="ES882" s="136">
        <v>1</v>
      </c>
      <c r="ET882" s="136">
        <v>1</v>
      </c>
      <c r="EU882" s="215" t="s">
        <v>269</v>
      </c>
      <c r="EV882" s="136">
        <v>1</v>
      </c>
      <c r="EW882" s="136">
        <v>1</v>
      </c>
      <c r="EX882" s="136">
        <v>1</v>
      </c>
      <c r="EY882" s="136">
        <v>1</v>
      </c>
      <c r="EZ882" s="136">
        <v>1</v>
      </c>
      <c r="FP882" s="215" t="s">
        <v>592</v>
      </c>
      <c r="FQ882" s="136" t="b">
        <v>1</v>
      </c>
      <c r="FR882" s="136" t="b">
        <v>1</v>
      </c>
      <c r="FS882" s="136" t="b">
        <v>1</v>
      </c>
      <c r="FT882" s="136" t="b">
        <v>1</v>
      </c>
      <c r="FX882" s="215" t="s">
        <v>269</v>
      </c>
    </row>
    <row r="883" spans="1:180" ht="60" customHeight="1" x14ac:dyDescent="0.55000000000000004">
      <c r="A883" s="83" t="s">
        <v>130</v>
      </c>
      <c r="B883" s="83" t="s">
        <v>98</v>
      </c>
      <c r="C883" s="136">
        <v>783796</v>
      </c>
      <c r="D883" s="207" t="s">
        <v>629</v>
      </c>
      <c r="E883" s="208" t="s">
        <v>634</v>
      </c>
      <c r="F883" s="83" t="s">
        <v>108</v>
      </c>
      <c r="G883" s="85">
        <v>26341</v>
      </c>
      <c r="H883" s="83" t="s">
        <v>102</v>
      </c>
      <c r="I883" s="85">
        <v>34633</v>
      </c>
      <c r="J883" s="83" t="s">
        <v>228</v>
      </c>
      <c r="K883" s="216">
        <v>926329815406</v>
      </c>
      <c r="L883" s="83" t="s">
        <v>191</v>
      </c>
      <c r="M883" s="85">
        <v>43642</v>
      </c>
      <c r="N883" s="83">
        <v>-3696.6666666666702</v>
      </c>
      <c r="O883" s="83" t="s">
        <v>193</v>
      </c>
      <c r="P883" s="83" t="s">
        <v>181</v>
      </c>
      <c r="Q883" s="208" t="s">
        <v>8560</v>
      </c>
      <c r="R883" s="83" t="s">
        <v>102</v>
      </c>
      <c r="S883" s="83" t="s">
        <v>102</v>
      </c>
      <c r="T883" s="83" t="s">
        <v>131</v>
      </c>
      <c r="U883" s="83" t="s">
        <v>10508</v>
      </c>
      <c r="V883" s="83" t="s">
        <v>104</v>
      </c>
      <c r="W883" s="83" t="s">
        <v>105</v>
      </c>
      <c r="X883" s="86" t="s">
        <v>8560</v>
      </c>
      <c r="Y883" s="87" t="s">
        <v>102</v>
      </c>
      <c r="Z883" s="87" t="s">
        <v>102</v>
      </c>
      <c r="AA883" s="87" t="s">
        <v>131</v>
      </c>
      <c r="AB883" s="87" t="s">
        <v>10508</v>
      </c>
      <c r="AC883" s="87" t="s">
        <v>104</v>
      </c>
      <c r="AD883" s="87" t="s">
        <v>105</v>
      </c>
      <c r="AE883" s="87" t="s">
        <v>106</v>
      </c>
      <c r="AF883" s="86" t="s">
        <v>8560</v>
      </c>
      <c r="AG883" s="87" t="s">
        <v>177</v>
      </c>
      <c r="AH883" s="87" t="s">
        <v>10508</v>
      </c>
      <c r="AI883" s="87" t="s">
        <v>104</v>
      </c>
      <c r="AJ883" s="87" t="s">
        <v>204</v>
      </c>
      <c r="AK883" s="88"/>
      <c r="AL883" s="83" t="s">
        <v>107</v>
      </c>
      <c r="AM883" s="89" t="s">
        <v>454</v>
      </c>
      <c r="AN883" s="90" t="s">
        <v>416</v>
      </c>
      <c r="AO883" s="91" t="s">
        <v>643</v>
      </c>
      <c r="AP883" s="90">
        <v>8.3333333333332007</v>
      </c>
      <c r="AQ883" s="92" t="s">
        <v>102</v>
      </c>
      <c r="AR883" s="93" t="s">
        <v>102</v>
      </c>
      <c r="AS883" s="93" t="s">
        <v>102</v>
      </c>
      <c r="AT883" s="93" t="s">
        <v>102</v>
      </c>
      <c r="AU883" s="210" t="s">
        <v>645</v>
      </c>
      <c r="AV883" s="93" t="s">
        <v>185</v>
      </c>
      <c r="AW883" s="94" t="s">
        <v>102</v>
      </c>
      <c r="AX883" s="93" t="s">
        <v>105</v>
      </c>
      <c r="AY883" s="95" t="s">
        <v>104</v>
      </c>
      <c r="AZ883" s="93" t="s">
        <v>102</v>
      </c>
      <c r="BA883" s="93" t="s">
        <v>102</v>
      </c>
      <c r="BB883" s="93" t="s">
        <v>102</v>
      </c>
      <c r="BC883" s="93" t="s">
        <v>102</v>
      </c>
      <c r="BD883" s="96" t="s">
        <v>102</v>
      </c>
      <c r="BE883" s="90">
        <v>-430.66666666666703</v>
      </c>
      <c r="BF883" s="93" t="s">
        <v>102</v>
      </c>
      <c r="BG883" s="93" t="s">
        <v>102</v>
      </c>
      <c r="BH883" s="93" t="s">
        <v>102</v>
      </c>
      <c r="BI883" s="93" t="s">
        <v>102</v>
      </c>
      <c r="BJ883" s="210" t="s">
        <v>643</v>
      </c>
      <c r="BK883" s="93" t="s">
        <v>196</v>
      </c>
      <c r="BL883" s="97" t="s">
        <v>102</v>
      </c>
      <c r="BM883" s="93" t="s">
        <v>105</v>
      </c>
      <c r="BN883" s="93" t="s">
        <v>596</v>
      </c>
      <c r="BO883" s="93" t="s">
        <v>102</v>
      </c>
      <c r="BP883" s="98" t="s">
        <v>102</v>
      </c>
      <c r="BQ883" s="93" t="s">
        <v>102</v>
      </c>
      <c r="BR883" s="93" t="s">
        <v>102</v>
      </c>
      <c r="BS883" s="93" t="s">
        <v>102</v>
      </c>
      <c r="BT883" s="99" t="s">
        <v>591</v>
      </c>
      <c r="BU883" s="100" t="s">
        <v>12127</v>
      </c>
      <c r="BV883" s="101" t="s">
        <v>471</v>
      </c>
      <c r="BW883" s="136"/>
      <c r="BX883" s="103" t="s">
        <v>565</v>
      </c>
      <c r="BY883" s="104" t="s">
        <v>190</v>
      </c>
      <c r="BZ883" s="136"/>
      <c r="CA883" s="83" t="s">
        <v>599</v>
      </c>
      <c r="CB883" s="106" t="s">
        <v>647</v>
      </c>
      <c r="CC883" s="106" t="s">
        <v>12128</v>
      </c>
      <c r="CD883" s="107"/>
      <c r="CE883" s="108" t="s">
        <v>107</v>
      </c>
      <c r="CF883" s="108" t="s">
        <v>107</v>
      </c>
      <c r="CG883" s="109"/>
      <c r="CH883" s="110" t="s">
        <v>107</v>
      </c>
      <c r="CI883" s="111"/>
      <c r="CJ883" s="112">
        <v>6710</v>
      </c>
      <c r="CK883" s="113">
        <v>86</v>
      </c>
      <c r="CL883" s="114" t="s">
        <v>134</v>
      </c>
      <c r="CM883" s="114" t="s">
        <v>108</v>
      </c>
      <c r="CN883" s="114"/>
      <c r="CO883" s="115" t="s">
        <v>102</v>
      </c>
      <c r="CP883" s="115" t="s">
        <v>102</v>
      </c>
      <c r="CQ883" s="115" t="s">
        <v>102</v>
      </c>
      <c r="CR883" s="115" t="s">
        <v>102</v>
      </c>
      <c r="CS883" s="116"/>
      <c r="CT883" s="117" t="s">
        <v>109</v>
      </c>
      <c r="CU883" s="117" t="s">
        <v>109</v>
      </c>
      <c r="CV883" s="83">
        <v>879</v>
      </c>
      <c r="CW883" s="83" t="s">
        <v>108</v>
      </c>
      <c r="CX883" s="83">
        <v>879</v>
      </c>
      <c r="CY883" s="83" t="s">
        <v>108</v>
      </c>
      <c r="CZ883" s="83">
        <v>7207</v>
      </c>
      <c r="DA883" s="83" t="s">
        <v>419</v>
      </c>
      <c r="DB883" s="83" t="s">
        <v>130</v>
      </c>
      <c r="DC883" s="83" t="s">
        <v>499</v>
      </c>
      <c r="DD883" s="83">
        <v>1928</v>
      </c>
      <c r="DE883" s="83" t="s">
        <v>444</v>
      </c>
      <c r="DF883" s="83" t="s">
        <v>130</v>
      </c>
      <c r="DG883" s="83" t="s">
        <v>499</v>
      </c>
      <c r="DH883" s="83"/>
      <c r="DI883" s="83">
        <v>0</v>
      </c>
      <c r="DJ883" s="83">
        <v>1</v>
      </c>
      <c r="DK883" s="83">
        <v>0</v>
      </c>
      <c r="DL883" s="83">
        <v>0</v>
      </c>
      <c r="DM883" s="83">
        <v>0</v>
      </c>
      <c r="DN883" s="83">
        <v>0</v>
      </c>
      <c r="DO883" s="83">
        <v>0</v>
      </c>
      <c r="DP883" s="83">
        <v>0</v>
      </c>
      <c r="DQ883" s="83">
        <v>0</v>
      </c>
      <c r="DR883" s="83">
        <v>0</v>
      </c>
      <c r="DS883" s="83">
        <v>0</v>
      </c>
      <c r="DT883" s="83">
        <v>3</v>
      </c>
      <c r="DU883" s="83">
        <v>3</v>
      </c>
      <c r="DV883" s="83">
        <v>0</v>
      </c>
      <c r="DW883" s="83">
        <v>0</v>
      </c>
      <c r="DX883" s="83">
        <v>3</v>
      </c>
      <c r="DY883" s="85">
        <v>44525</v>
      </c>
      <c r="DZ883" s="83" t="s">
        <v>4930</v>
      </c>
      <c r="EA883" s="83" t="s">
        <v>102</v>
      </c>
      <c r="EB883" s="83" t="s">
        <v>482</v>
      </c>
      <c r="EC883" s="83">
        <v>879</v>
      </c>
      <c r="ED883" s="83" t="s">
        <v>483</v>
      </c>
      <c r="EE883" s="83">
        <v>1</v>
      </c>
      <c r="EF883" s="83">
        <v>0</v>
      </c>
      <c r="EG883" s="83">
        <v>0</v>
      </c>
      <c r="EH883" s="83" t="s">
        <v>109</v>
      </c>
      <c r="EI883" s="83" t="s">
        <v>108</v>
      </c>
      <c r="EJ883" s="83" t="s">
        <v>583</v>
      </c>
      <c r="EK883" s="83">
        <v>0</v>
      </c>
      <c r="EL883" s="83">
        <v>0</v>
      </c>
      <c r="EM883" s="83">
        <v>1</v>
      </c>
      <c r="EN883" s="83" t="s">
        <v>497</v>
      </c>
      <c r="EO883" s="83"/>
      <c r="EP883" s="83" t="s">
        <v>436</v>
      </c>
      <c r="EQ883" s="136">
        <v>1</v>
      </c>
      <c r="ER883" s="136">
        <v>1</v>
      </c>
      <c r="ES883" s="136">
        <v>1</v>
      </c>
      <c r="ET883" s="136">
        <v>1</v>
      </c>
      <c r="EU883" s="215" t="s">
        <v>269</v>
      </c>
      <c r="EV883" s="136">
        <v>1</v>
      </c>
      <c r="EW883" s="136">
        <v>1</v>
      </c>
      <c r="EX883" s="136">
        <v>1</v>
      </c>
      <c r="EY883" s="136">
        <v>1</v>
      </c>
      <c r="EZ883" s="136">
        <v>1</v>
      </c>
      <c r="FP883" s="215" t="s">
        <v>592</v>
      </c>
      <c r="FQ883" s="136" t="b">
        <v>1</v>
      </c>
      <c r="FR883" s="136" t="b">
        <v>1</v>
      </c>
      <c r="FS883" s="136" t="b">
        <v>1</v>
      </c>
      <c r="FT883" s="136" t="b">
        <v>1</v>
      </c>
      <c r="FX883" s="215" t="s">
        <v>269</v>
      </c>
    </row>
    <row r="884" spans="1:180" ht="60" customHeight="1" x14ac:dyDescent="0.55000000000000004">
      <c r="A884" s="83" t="s">
        <v>130</v>
      </c>
      <c r="B884" s="83" t="s">
        <v>98</v>
      </c>
      <c r="C884" s="136">
        <v>301631</v>
      </c>
      <c r="D884" s="207" t="s">
        <v>627</v>
      </c>
      <c r="E884" s="208" t="s">
        <v>630</v>
      </c>
      <c r="F884" s="83" t="s">
        <v>108</v>
      </c>
      <c r="G884" s="85">
        <v>20621</v>
      </c>
      <c r="H884" s="83" t="s">
        <v>102</v>
      </c>
      <c r="I884" s="85">
        <v>39794</v>
      </c>
      <c r="J884" s="83" t="s">
        <v>228</v>
      </c>
      <c r="K884" s="216">
        <v>699948930760</v>
      </c>
      <c r="L884" s="83" t="s">
        <v>191</v>
      </c>
      <c r="M884" s="85">
        <v>43631</v>
      </c>
      <c r="N884" s="83">
        <v>-3701.6666666666702</v>
      </c>
      <c r="O884" s="83" t="s">
        <v>180</v>
      </c>
      <c r="P884" s="83" t="s">
        <v>181</v>
      </c>
      <c r="Q884" s="208" t="s">
        <v>8564</v>
      </c>
      <c r="R884" s="83" t="s">
        <v>102</v>
      </c>
      <c r="S884" s="83" t="s">
        <v>102</v>
      </c>
      <c r="T884" s="83" t="s">
        <v>199</v>
      </c>
      <c r="U884" s="83" t="s">
        <v>10509</v>
      </c>
      <c r="V884" s="83" t="s">
        <v>104</v>
      </c>
      <c r="W884" s="83" t="s">
        <v>105</v>
      </c>
      <c r="X884" s="86" t="s">
        <v>8564</v>
      </c>
      <c r="Y884" s="87" t="s">
        <v>102</v>
      </c>
      <c r="Z884" s="87" t="s">
        <v>102</v>
      </c>
      <c r="AA884" s="87" t="s">
        <v>199</v>
      </c>
      <c r="AB884" s="87" t="s">
        <v>10509</v>
      </c>
      <c r="AC884" s="87" t="s">
        <v>104</v>
      </c>
      <c r="AD884" s="87" t="s">
        <v>105</v>
      </c>
      <c r="AE884" s="87" t="s">
        <v>106</v>
      </c>
      <c r="AF884" s="86" t="s">
        <v>8564</v>
      </c>
      <c r="AG884" s="87" t="s">
        <v>489</v>
      </c>
      <c r="AH884" s="87" t="s">
        <v>10510</v>
      </c>
      <c r="AI884" s="87" t="s">
        <v>104</v>
      </c>
      <c r="AJ884" s="87" t="s">
        <v>204</v>
      </c>
      <c r="AK884" s="88"/>
      <c r="AL884" s="83" t="s">
        <v>107</v>
      </c>
      <c r="AM884" s="89" t="s">
        <v>454</v>
      </c>
      <c r="AN884" s="90" t="s">
        <v>416</v>
      </c>
      <c r="AO884" s="91" t="s">
        <v>641</v>
      </c>
      <c r="AP884" s="90">
        <v>8.3333333333332007</v>
      </c>
      <c r="AQ884" s="92" t="s">
        <v>211</v>
      </c>
      <c r="AR884" s="93" t="s">
        <v>102</v>
      </c>
      <c r="AS884" s="93" t="s">
        <v>102</v>
      </c>
      <c r="AT884" s="93" t="s">
        <v>102</v>
      </c>
      <c r="AU884" s="210" t="s">
        <v>641</v>
      </c>
      <c r="AV884" s="93" t="s">
        <v>192</v>
      </c>
      <c r="AW884" s="94" t="s">
        <v>102</v>
      </c>
      <c r="AX884" s="93" t="s">
        <v>105</v>
      </c>
      <c r="AY884" s="95" t="s">
        <v>188</v>
      </c>
      <c r="AZ884" s="93" t="s">
        <v>102</v>
      </c>
      <c r="BA884" s="93" t="s">
        <v>10511</v>
      </c>
      <c r="BB884" s="93" t="s">
        <v>102</v>
      </c>
      <c r="BC884" s="93" t="s">
        <v>102</v>
      </c>
      <c r="BD884" s="96" t="s">
        <v>102</v>
      </c>
      <c r="BE884" s="90">
        <v>-431.16666666666703</v>
      </c>
      <c r="BF884" s="93" t="s">
        <v>211</v>
      </c>
      <c r="BG884" s="93" t="s">
        <v>102</v>
      </c>
      <c r="BH884" s="93" t="s">
        <v>102</v>
      </c>
      <c r="BI884" s="93" t="s">
        <v>102</v>
      </c>
      <c r="BJ884" s="210" t="s">
        <v>646</v>
      </c>
      <c r="BK884" s="93" t="s">
        <v>182</v>
      </c>
      <c r="BL884" s="97" t="s">
        <v>102</v>
      </c>
      <c r="BM884" s="93" t="s">
        <v>105</v>
      </c>
      <c r="BN884" s="93" t="s">
        <v>104</v>
      </c>
      <c r="BO884" s="93" t="s">
        <v>102</v>
      </c>
      <c r="BP884" s="98">
        <v>20180500</v>
      </c>
      <c r="BQ884" s="93" t="s">
        <v>102</v>
      </c>
      <c r="BR884" s="93" t="s">
        <v>102</v>
      </c>
      <c r="BS884" s="93" t="s">
        <v>102</v>
      </c>
      <c r="BT884" s="99" t="s">
        <v>591</v>
      </c>
      <c r="BU884" s="100" t="s">
        <v>12129</v>
      </c>
      <c r="BV884" s="101" t="s">
        <v>471</v>
      </c>
      <c r="BW884" s="136"/>
      <c r="BX884" s="103" t="s">
        <v>565</v>
      </c>
      <c r="BY884" s="104" t="s">
        <v>190</v>
      </c>
      <c r="BZ884" s="136"/>
      <c r="CA884" s="83" t="s">
        <v>599</v>
      </c>
      <c r="CB884" s="106" t="s">
        <v>647</v>
      </c>
      <c r="CC884" s="106" t="s">
        <v>12130</v>
      </c>
      <c r="CD884" s="107"/>
      <c r="CE884" s="108" t="s">
        <v>107</v>
      </c>
      <c r="CF884" s="108" t="s">
        <v>107</v>
      </c>
      <c r="CG884" s="109"/>
      <c r="CH884" s="110" t="s">
        <v>107</v>
      </c>
      <c r="CI884" s="111"/>
      <c r="CJ884" s="112">
        <v>6710</v>
      </c>
      <c r="CK884" s="113">
        <v>86</v>
      </c>
      <c r="CL884" s="114" t="s">
        <v>134</v>
      </c>
      <c r="CM884" s="114" t="s">
        <v>108</v>
      </c>
      <c r="CN884" s="114"/>
      <c r="CO884" s="115" t="s">
        <v>102</v>
      </c>
      <c r="CP884" s="115" t="s">
        <v>102</v>
      </c>
      <c r="CQ884" s="115" t="s">
        <v>102</v>
      </c>
      <c r="CR884" s="115" t="s">
        <v>102</v>
      </c>
      <c r="CS884" s="116"/>
      <c r="CT884" s="117" t="s">
        <v>109</v>
      </c>
      <c r="CU884" s="117" t="s">
        <v>109</v>
      </c>
      <c r="CV884" s="83">
        <v>880</v>
      </c>
      <c r="CW884" s="83" t="s">
        <v>108</v>
      </c>
      <c r="CX884" s="83">
        <v>880</v>
      </c>
      <c r="CY884" s="83" t="s">
        <v>108</v>
      </c>
      <c r="CZ884" s="83">
        <v>7208</v>
      </c>
      <c r="DA884" s="83" t="s">
        <v>419</v>
      </c>
      <c r="DB884" s="83" t="s">
        <v>130</v>
      </c>
      <c r="DC884" s="83" t="s">
        <v>499</v>
      </c>
      <c r="DD884" s="83">
        <v>1929</v>
      </c>
      <c r="DE884" s="83" t="s">
        <v>444</v>
      </c>
      <c r="DF884" s="83" t="s">
        <v>130</v>
      </c>
      <c r="DG884" s="83" t="s">
        <v>499</v>
      </c>
      <c r="DH884" s="83"/>
      <c r="DI884" s="83">
        <v>0</v>
      </c>
      <c r="DJ884" s="83">
        <v>1</v>
      </c>
      <c r="DK884" s="83">
        <v>0</v>
      </c>
      <c r="DL884" s="83">
        <v>0</v>
      </c>
      <c r="DM884" s="83">
        <v>0</v>
      </c>
      <c r="DN884" s="83">
        <v>0</v>
      </c>
      <c r="DO884" s="83">
        <v>0</v>
      </c>
      <c r="DP884" s="83">
        <v>0</v>
      </c>
      <c r="DQ884" s="83">
        <v>0</v>
      </c>
      <c r="DR884" s="83">
        <v>0</v>
      </c>
      <c r="DS884" s="83">
        <v>0</v>
      </c>
      <c r="DT884" s="83">
        <v>3</v>
      </c>
      <c r="DU884" s="83">
        <v>3</v>
      </c>
      <c r="DV884" s="83">
        <v>0</v>
      </c>
      <c r="DW884" s="83">
        <v>0</v>
      </c>
      <c r="DX884" s="83">
        <v>3</v>
      </c>
      <c r="DY884" s="85">
        <v>44526</v>
      </c>
      <c r="DZ884" s="83" t="s">
        <v>4931</v>
      </c>
      <c r="EA884" s="83" t="s">
        <v>102</v>
      </c>
      <c r="EB884" s="83" t="s">
        <v>482</v>
      </c>
      <c r="EC884" s="83">
        <v>880</v>
      </c>
      <c r="ED884" s="83" t="s">
        <v>483</v>
      </c>
      <c r="EE884" s="83">
        <v>1</v>
      </c>
      <c r="EF884" s="83">
        <v>0</v>
      </c>
      <c r="EG884" s="83">
        <v>0</v>
      </c>
      <c r="EH884" s="83" t="s">
        <v>109</v>
      </c>
      <c r="EI884" s="83" t="s">
        <v>108</v>
      </c>
      <c r="EJ884" s="83" t="s">
        <v>583</v>
      </c>
      <c r="EK884" s="83">
        <v>0</v>
      </c>
      <c r="EL884" s="83">
        <v>0</v>
      </c>
      <c r="EM884" s="83">
        <v>1</v>
      </c>
      <c r="EN884" s="83" t="s">
        <v>497</v>
      </c>
      <c r="EO884" s="83"/>
      <c r="EP884" s="83" t="s">
        <v>436</v>
      </c>
      <c r="EQ884" s="136">
        <v>1</v>
      </c>
      <c r="ER884" s="136">
        <v>1</v>
      </c>
      <c r="ES884" s="136">
        <v>1</v>
      </c>
      <c r="ET884" s="136">
        <v>1</v>
      </c>
      <c r="EU884" s="215" t="s">
        <v>269</v>
      </c>
      <c r="EV884" s="136">
        <v>1</v>
      </c>
      <c r="EW884" s="136">
        <v>1</v>
      </c>
      <c r="EX884" s="136">
        <v>1</v>
      </c>
      <c r="EY884" s="136">
        <v>1</v>
      </c>
      <c r="EZ884" s="136">
        <v>1</v>
      </c>
      <c r="FP884" s="215" t="s">
        <v>592</v>
      </c>
      <c r="FQ884" s="136" t="b">
        <v>1</v>
      </c>
      <c r="FR884" s="136" t="b">
        <v>1</v>
      </c>
      <c r="FS884" s="136" t="b">
        <v>1</v>
      </c>
      <c r="FT884" s="136" t="b">
        <v>1</v>
      </c>
      <c r="FX884" s="215" t="s">
        <v>269</v>
      </c>
    </row>
    <row r="885" spans="1:180" ht="60" customHeight="1" x14ac:dyDescent="0.55000000000000004">
      <c r="A885" s="83" t="s">
        <v>130</v>
      </c>
      <c r="B885" s="83" t="s">
        <v>98</v>
      </c>
      <c r="C885" s="136">
        <v>922482</v>
      </c>
      <c r="D885" s="207" t="s">
        <v>628</v>
      </c>
      <c r="E885" s="208" t="s">
        <v>633</v>
      </c>
      <c r="F885" s="83" t="s">
        <v>108</v>
      </c>
      <c r="G885" s="85">
        <v>22744</v>
      </c>
      <c r="H885" s="83" t="s">
        <v>102</v>
      </c>
      <c r="I885" s="85">
        <v>39772</v>
      </c>
      <c r="J885" s="83" t="s">
        <v>228</v>
      </c>
      <c r="K885" s="216">
        <v>949838212299</v>
      </c>
      <c r="L885" s="83" t="s">
        <v>191</v>
      </c>
      <c r="M885" s="85">
        <v>43619</v>
      </c>
      <c r="N885" s="83">
        <v>-3706.6666666666702</v>
      </c>
      <c r="O885" s="83" t="s">
        <v>193</v>
      </c>
      <c r="P885" s="83" t="s">
        <v>181</v>
      </c>
      <c r="Q885" s="208" t="s">
        <v>8568</v>
      </c>
      <c r="R885" s="83" t="s">
        <v>102</v>
      </c>
      <c r="S885" s="83" t="s">
        <v>102</v>
      </c>
      <c r="T885" s="83" t="s">
        <v>133</v>
      </c>
      <c r="U885" s="83" t="s">
        <v>10512</v>
      </c>
      <c r="V885" s="83" t="s">
        <v>111</v>
      </c>
      <c r="W885" s="83" t="s">
        <v>105</v>
      </c>
      <c r="X885" s="86" t="s">
        <v>8568</v>
      </c>
      <c r="Y885" s="87" t="s">
        <v>102</v>
      </c>
      <c r="Z885" s="87" t="s">
        <v>102</v>
      </c>
      <c r="AA885" s="87" t="s">
        <v>133</v>
      </c>
      <c r="AB885" s="87" t="s">
        <v>10512</v>
      </c>
      <c r="AC885" s="87" t="s">
        <v>111</v>
      </c>
      <c r="AD885" s="87" t="s">
        <v>105</v>
      </c>
      <c r="AE885" s="87" t="s">
        <v>106</v>
      </c>
      <c r="AF885" s="86" t="s">
        <v>8568</v>
      </c>
      <c r="AG885" s="87" t="s">
        <v>486</v>
      </c>
      <c r="AH885" s="87" t="s">
        <v>10512</v>
      </c>
      <c r="AI885" s="87" t="s">
        <v>111</v>
      </c>
      <c r="AJ885" s="87" t="s">
        <v>204</v>
      </c>
      <c r="AK885" s="88"/>
      <c r="AL885" s="83" t="s">
        <v>107</v>
      </c>
      <c r="AM885" s="89" t="s">
        <v>454</v>
      </c>
      <c r="AN885" s="90" t="s">
        <v>416</v>
      </c>
      <c r="AO885" s="91" t="s">
        <v>642</v>
      </c>
      <c r="AP885" s="90">
        <v>8.3333333333332007</v>
      </c>
      <c r="AQ885" s="92" t="s">
        <v>102</v>
      </c>
      <c r="AR885" s="93" t="s">
        <v>102</v>
      </c>
      <c r="AS885" s="93" t="s">
        <v>102</v>
      </c>
      <c r="AT885" s="93" t="s">
        <v>102</v>
      </c>
      <c r="AU885" s="210" t="s">
        <v>644</v>
      </c>
      <c r="AV885" s="93" t="s">
        <v>185</v>
      </c>
      <c r="AW885" s="94" t="s">
        <v>102</v>
      </c>
      <c r="AX885" s="93" t="s">
        <v>183</v>
      </c>
      <c r="AY885" s="95" t="s">
        <v>111</v>
      </c>
      <c r="AZ885" s="93" t="s">
        <v>102</v>
      </c>
      <c r="BA885" s="93" t="s">
        <v>102</v>
      </c>
      <c r="BB885" s="93" t="s">
        <v>102</v>
      </c>
      <c r="BC885" s="93" t="s">
        <v>102</v>
      </c>
      <c r="BD885" s="96" t="s">
        <v>102</v>
      </c>
      <c r="BE885" s="90">
        <v>-431.66666666666703</v>
      </c>
      <c r="BF885" s="93" t="s">
        <v>102</v>
      </c>
      <c r="BG885" s="93" t="s">
        <v>102</v>
      </c>
      <c r="BH885" s="93" t="s">
        <v>102</v>
      </c>
      <c r="BI885" s="93" t="s">
        <v>102</v>
      </c>
      <c r="BJ885" s="210" t="s">
        <v>642</v>
      </c>
      <c r="BK885" s="93" t="s">
        <v>192</v>
      </c>
      <c r="BL885" s="97" t="s">
        <v>102</v>
      </c>
      <c r="BM885" s="93" t="s">
        <v>183</v>
      </c>
      <c r="BN885" s="93" t="s">
        <v>106</v>
      </c>
      <c r="BO885" s="93" t="s">
        <v>102</v>
      </c>
      <c r="BP885" s="98" t="s">
        <v>102</v>
      </c>
      <c r="BQ885" s="93" t="s">
        <v>102</v>
      </c>
      <c r="BR885" s="93" t="s">
        <v>102</v>
      </c>
      <c r="BS885" s="93" t="s">
        <v>102</v>
      </c>
      <c r="BT885" s="99" t="s">
        <v>591</v>
      </c>
      <c r="BU885" s="100" t="s">
        <v>12131</v>
      </c>
      <c r="BV885" s="101" t="s">
        <v>471</v>
      </c>
      <c r="BW885" s="136"/>
      <c r="BX885" s="103" t="s">
        <v>565</v>
      </c>
      <c r="BY885" s="104" t="s">
        <v>190</v>
      </c>
      <c r="BZ885" s="136"/>
      <c r="CA885" s="83" t="s">
        <v>599</v>
      </c>
      <c r="CB885" s="106" t="s">
        <v>647</v>
      </c>
      <c r="CC885" s="106" t="s">
        <v>12132</v>
      </c>
      <c r="CD885" s="107"/>
      <c r="CE885" s="108" t="s">
        <v>107</v>
      </c>
      <c r="CF885" s="108" t="s">
        <v>107</v>
      </c>
      <c r="CG885" s="109"/>
      <c r="CH885" s="110" t="s">
        <v>107</v>
      </c>
      <c r="CI885" s="111"/>
      <c r="CJ885" s="112">
        <v>6710</v>
      </c>
      <c r="CK885" s="113">
        <v>86</v>
      </c>
      <c r="CL885" s="114" t="s">
        <v>134</v>
      </c>
      <c r="CM885" s="114" t="s">
        <v>108</v>
      </c>
      <c r="CN885" s="114"/>
      <c r="CO885" s="115" t="s">
        <v>102</v>
      </c>
      <c r="CP885" s="115" t="s">
        <v>102</v>
      </c>
      <c r="CQ885" s="115" t="s">
        <v>102</v>
      </c>
      <c r="CR885" s="115" t="s">
        <v>102</v>
      </c>
      <c r="CS885" s="116"/>
      <c r="CT885" s="117" t="s">
        <v>109</v>
      </c>
      <c r="CU885" s="117" t="s">
        <v>109</v>
      </c>
      <c r="CV885" s="83">
        <v>881</v>
      </c>
      <c r="CW885" s="83" t="s">
        <v>108</v>
      </c>
      <c r="CX885" s="83">
        <v>881</v>
      </c>
      <c r="CY885" s="83" t="s">
        <v>108</v>
      </c>
      <c r="CZ885" s="83">
        <v>7209</v>
      </c>
      <c r="DA885" s="83" t="s">
        <v>419</v>
      </c>
      <c r="DB885" s="83" t="s">
        <v>130</v>
      </c>
      <c r="DC885" s="83" t="s">
        <v>499</v>
      </c>
      <c r="DD885" s="83">
        <v>1930</v>
      </c>
      <c r="DE885" s="83" t="s">
        <v>444</v>
      </c>
      <c r="DF885" s="83" t="s">
        <v>130</v>
      </c>
      <c r="DG885" s="83" t="s">
        <v>499</v>
      </c>
      <c r="DH885" s="83"/>
      <c r="DI885" s="83">
        <v>0</v>
      </c>
      <c r="DJ885" s="83">
        <v>1</v>
      </c>
      <c r="DK885" s="83">
        <v>0</v>
      </c>
      <c r="DL885" s="83">
        <v>0</v>
      </c>
      <c r="DM885" s="83">
        <v>0</v>
      </c>
      <c r="DN885" s="83">
        <v>0</v>
      </c>
      <c r="DO885" s="83">
        <v>0</v>
      </c>
      <c r="DP885" s="83">
        <v>0</v>
      </c>
      <c r="DQ885" s="83">
        <v>0</v>
      </c>
      <c r="DR885" s="83">
        <v>0</v>
      </c>
      <c r="DS885" s="83">
        <v>0</v>
      </c>
      <c r="DT885" s="83">
        <v>3</v>
      </c>
      <c r="DU885" s="83">
        <v>3</v>
      </c>
      <c r="DV885" s="83">
        <v>0</v>
      </c>
      <c r="DW885" s="83">
        <v>0</v>
      </c>
      <c r="DX885" s="83">
        <v>3</v>
      </c>
      <c r="DY885" s="85">
        <v>44527</v>
      </c>
      <c r="DZ885" s="83" t="s">
        <v>4932</v>
      </c>
      <c r="EA885" s="83" t="s">
        <v>102</v>
      </c>
      <c r="EB885" s="83" t="s">
        <v>482</v>
      </c>
      <c r="EC885" s="83">
        <v>881</v>
      </c>
      <c r="ED885" s="83" t="s">
        <v>483</v>
      </c>
      <c r="EE885" s="83">
        <v>1</v>
      </c>
      <c r="EF885" s="83">
        <v>0</v>
      </c>
      <c r="EG885" s="83">
        <v>0</v>
      </c>
      <c r="EH885" s="83" t="s">
        <v>109</v>
      </c>
      <c r="EI885" s="83" t="s">
        <v>108</v>
      </c>
      <c r="EJ885" s="83" t="s">
        <v>583</v>
      </c>
      <c r="EK885" s="83">
        <v>0</v>
      </c>
      <c r="EL885" s="83">
        <v>0</v>
      </c>
      <c r="EM885" s="83">
        <v>1</v>
      </c>
      <c r="EN885" s="83" t="s">
        <v>497</v>
      </c>
      <c r="EO885" s="83"/>
      <c r="EP885" s="83" t="s">
        <v>436</v>
      </c>
      <c r="EQ885" s="136">
        <v>1</v>
      </c>
      <c r="ER885" s="136">
        <v>1</v>
      </c>
      <c r="ES885" s="136">
        <v>1</v>
      </c>
      <c r="ET885" s="136">
        <v>1</v>
      </c>
      <c r="EU885" s="215" t="s">
        <v>269</v>
      </c>
      <c r="EV885" s="136">
        <v>1</v>
      </c>
      <c r="EW885" s="136">
        <v>1</v>
      </c>
      <c r="EX885" s="136">
        <v>1</v>
      </c>
      <c r="EY885" s="136">
        <v>1</v>
      </c>
      <c r="EZ885" s="136">
        <v>1</v>
      </c>
      <c r="FP885" s="215" t="s">
        <v>592</v>
      </c>
      <c r="FQ885" s="136" t="b">
        <v>1</v>
      </c>
      <c r="FR885" s="136" t="b">
        <v>1</v>
      </c>
      <c r="FS885" s="136" t="b">
        <v>1</v>
      </c>
      <c r="FT885" s="136" t="b">
        <v>1</v>
      </c>
      <c r="FX885" s="215" t="s">
        <v>269</v>
      </c>
    </row>
    <row r="886" spans="1:180" ht="60" customHeight="1" x14ac:dyDescent="0.55000000000000004">
      <c r="A886" s="83" t="s">
        <v>130</v>
      </c>
      <c r="B886" s="83" t="s">
        <v>98</v>
      </c>
      <c r="C886" s="136">
        <v>238348</v>
      </c>
      <c r="D886" s="207" t="s">
        <v>629</v>
      </c>
      <c r="E886" s="208" t="s">
        <v>634</v>
      </c>
      <c r="F886" s="83" t="s">
        <v>108</v>
      </c>
      <c r="G886" s="85">
        <v>26341</v>
      </c>
      <c r="H886" s="83" t="s">
        <v>102</v>
      </c>
      <c r="I886" s="85">
        <v>34633</v>
      </c>
      <c r="J886" s="83" t="s">
        <v>228</v>
      </c>
      <c r="K886" s="216">
        <v>448127180806</v>
      </c>
      <c r="L886" s="83" t="s">
        <v>191</v>
      </c>
      <c r="M886" s="85">
        <v>43642</v>
      </c>
      <c r="N886" s="83">
        <v>-3711.6666666666702</v>
      </c>
      <c r="O886" s="83" t="s">
        <v>193</v>
      </c>
      <c r="P886" s="83" t="s">
        <v>181</v>
      </c>
      <c r="Q886" s="208" t="s">
        <v>8572</v>
      </c>
      <c r="R886" s="83" t="s">
        <v>102</v>
      </c>
      <c r="S886" s="83" t="s">
        <v>102</v>
      </c>
      <c r="T886" s="83" t="s">
        <v>131</v>
      </c>
      <c r="U886" s="83" t="s">
        <v>10513</v>
      </c>
      <c r="V886" s="83" t="s">
        <v>104</v>
      </c>
      <c r="W886" s="83" t="s">
        <v>105</v>
      </c>
      <c r="X886" s="86" t="s">
        <v>8572</v>
      </c>
      <c r="Y886" s="87" t="s">
        <v>102</v>
      </c>
      <c r="Z886" s="87" t="s">
        <v>102</v>
      </c>
      <c r="AA886" s="87" t="s">
        <v>131</v>
      </c>
      <c r="AB886" s="87" t="s">
        <v>10513</v>
      </c>
      <c r="AC886" s="87" t="s">
        <v>104</v>
      </c>
      <c r="AD886" s="87" t="s">
        <v>105</v>
      </c>
      <c r="AE886" s="87" t="s">
        <v>106</v>
      </c>
      <c r="AF886" s="86" t="s">
        <v>8572</v>
      </c>
      <c r="AG886" s="87" t="s">
        <v>177</v>
      </c>
      <c r="AH886" s="87" t="s">
        <v>10513</v>
      </c>
      <c r="AI886" s="87" t="s">
        <v>104</v>
      </c>
      <c r="AJ886" s="87" t="s">
        <v>204</v>
      </c>
      <c r="AK886" s="88"/>
      <c r="AL886" s="83" t="s">
        <v>107</v>
      </c>
      <c r="AM886" s="89" t="s">
        <v>454</v>
      </c>
      <c r="AN886" s="90" t="s">
        <v>416</v>
      </c>
      <c r="AO886" s="91" t="s">
        <v>643</v>
      </c>
      <c r="AP886" s="90">
        <v>8.3333333333332007</v>
      </c>
      <c r="AQ886" s="92" t="s">
        <v>102</v>
      </c>
      <c r="AR886" s="93" t="s">
        <v>102</v>
      </c>
      <c r="AS886" s="93" t="s">
        <v>102</v>
      </c>
      <c r="AT886" s="93" t="s">
        <v>102</v>
      </c>
      <c r="AU886" s="210" t="s">
        <v>645</v>
      </c>
      <c r="AV886" s="93" t="s">
        <v>185</v>
      </c>
      <c r="AW886" s="94" t="s">
        <v>102</v>
      </c>
      <c r="AX886" s="93" t="s">
        <v>105</v>
      </c>
      <c r="AY886" s="95" t="s">
        <v>104</v>
      </c>
      <c r="AZ886" s="93" t="s">
        <v>102</v>
      </c>
      <c r="BA886" s="93" t="s">
        <v>102</v>
      </c>
      <c r="BB886" s="93" t="s">
        <v>102</v>
      </c>
      <c r="BC886" s="93" t="s">
        <v>102</v>
      </c>
      <c r="BD886" s="96" t="s">
        <v>102</v>
      </c>
      <c r="BE886" s="90">
        <v>-432.16666666666703</v>
      </c>
      <c r="BF886" s="93" t="s">
        <v>102</v>
      </c>
      <c r="BG886" s="93" t="s">
        <v>102</v>
      </c>
      <c r="BH886" s="93" t="s">
        <v>102</v>
      </c>
      <c r="BI886" s="93" t="s">
        <v>102</v>
      </c>
      <c r="BJ886" s="210" t="s">
        <v>643</v>
      </c>
      <c r="BK886" s="93" t="s">
        <v>196</v>
      </c>
      <c r="BL886" s="97" t="s">
        <v>102</v>
      </c>
      <c r="BM886" s="93" t="s">
        <v>105</v>
      </c>
      <c r="BN886" s="93" t="s">
        <v>596</v>
      </c>
      <c r="BO886" s="93" t="s">
        <v>102</v>
      </c>
      <c r="BP886" s="98" t="s">
        <v>102</v>
      </c>
      <c r="BQ886" s="93" t="s">
        <v>102</v>
      </c>
      <c r="BR886" s="93" t="s">
        <v>102</v>
      </c>
      <c r="BS886" s="93" t="s">
        <v>102</v>
      </c>
      <c r="BT886" s="99" t="s">
        <v>591</v>
      </c>
      <c r="BU886" s="100" t="s">
        <v>12133</v>
      </c>
      <c r="BV886" s="101" t="s">
        <v>471</v>
      </c>
      <c r="BW886" s="136"/>
      <c r="BX886" s="103" t="s">
        <v>565</v>
      </c>
      <c r="BY886" s="104" t="s">
        <v>190</v>
      </c>
      <c r="BZ886" s="136"/>
      <c r="CA886" s="83" t="s">
        <v>599</v>
      </c>
      <c r="CB886" s="106" t="s">
        <v>647</v>
      </c>
      <c r="CC886" s="106" t="s">
        <v>12134</v>
      </c>
      <c r="CD886" s="107"/>
      <c r="CE886" s="108" t="s">
        <v>107</v>
      </c>
      <c r="CF886" s="108" t="s">
        <v>107</v>
      </c>
      <c r="CG886" s="109"/>
      <c r="CH886" s="110" t="s">
        <v>107</v>
      </c>
      <c r="CI886" s="111"/>
      <c r="CJ886" s="112">
        <v>6710</v>
      </c>
      <c r="CK886" s="113">
        <v>86</v>
      </c>
      <c r="CL886" s="114" t="s">
        <v>134</v>
      </c>
      <c r="CM886" s="114" t="s">
        <v>108</v>
      </c>
      <c r="CN886" s="114"/>
      <c r="CO886" s="115" t="s">
        <v>102</v>
      </c>
      <c r="CP886" s="115" t="s">
        <v>102</v>
      </c>
      <c r="CQ886" s="115" t="s">
        <v>102</v>
      </c>
      <c r="CR886" s="115" t="s">
        <v>102</v>
      </c>
      <c r="CS886" s="116"/>
      <c r="CT886" s="117" t="s">
        <v>109</v>
      </c>
      <c r="CU886" s="117" t="s">
        <v>109</v>
      </c>
      <c r="CV886" s="83">
        <v>882</v>
      </c>
      <c r="CW886" s="83" t="s">
        <v>108</v>
      </c>
      <c r="CX886" s="83">
        <v>882</v>
      </c>
      <c r="CY886" s="83" t="s">
        <v>108</v>
      </c>
      <c r="CZ886" s="83">
        <v>7210</v>
      </c>
      <c r="DA886" s="83" t="s">
        <v>419</v>
      </c>
      <c r="DB886" s="83" t="s">
        <v>130</v>
      </c>
      <c r="DC886" s="83" t="s">
        <v>499</v>
      </c>
      <c r="DD886" s="83">
        <v>1931</v>
      </c>
      <c r="DE886" s="83" t="s">
        <v>444</v>
      </c>
      <c r="DF886" s="83" t="s">
        <v>130</v>
      </c>
      <c r="DG886" s="83" t="s">
        <v>499</v>
      </c>
      <c r="DH886" s="83"/>
      <c r="DI886" s="83">
        <v>0</v>
      </c>
      <c r="DJ886" s="83">
        <v>1</v>
      </c>
      <c r="DK886" s="83">
        <v>0</v>
      </c>
      <c r="DL886" s="83">
        <v>0</v>
      </c>
      <c r="DM886" s="83">
        <v>0</v>
      </c>
      <c r="DN886" s="83">
        <v>0</v>
      </c>
      <c r="DO886" s="83">
        <v>0</v>
      </c>
      <c r="DP886" s="83">
        <v>0</v>
      </c>
      <c r="DQ886" s="83">
        <v>0</v>
      </c>
      <c r="DR886" s="83">
        <v>0</v>
      </c>
      <c r="DS886" s="83">
        <v>0</v>
      </c>
      <c r="DT886" s="83">
        <v>3</v>
      </c>
      <c r="DU886" s="83">
        <v>3</v>
      </c>
      <c r="DV886" s="83">
        <v>0</v>
      </c>
      <c r="DW886" s="83">
        <v>0</v>
      </c>
      <c r="DX886" s="83">
        <v>3</v>
      </c>
      <c r="DY886" s="85">
        <v>44528</v>
      </c>
      <c r="DZ886" s="83" t="s">
        <v>4933</v>
      </c>
      <c r="EA886" s="83" t="s">
        <v>102</v>
      </c>
      <c r="EB886" s="83" t="s">
        <v>482</v>
      </c>
      <c r="EC886" s="83">
        <v>882</v>
      </c>
      <c r="ED886" s="83" t="s">
        <v>483</v>
      </c>
      <c r="EE886" s="83">
        <v>1</v>
      </c>
      <c r="EF886" s="83">
        <v>0</v>
      </c>
      <c r="EG886" s="83">
        <v>0</v>
      </c>
      <c r="EH886" s="83" t="s">
        <v>109</v>
      </c>
      <c r="EI886" s="83" t="s">
        <v>108</v>
      </c>
      <c r="EJ886" s="83" t="s">
        <v>583</v>
      </c>
      <c r="EK886" s="83">
        <v>0</v>
      </c>
      <c r="EL886" s="83">
        <v>0</v>
      </c>
      <c r="EM886" s="83">
        <v>1</v>
      </c>
      <c r="EN886" s="83" t="s">
        <v>497</v>
      </c>
      <c r="EO886" s="83"/>
      <c r="EP886" s="83" t="s">
        <v>436</v>
      </c>
      <c r="EQ886" s="136">
        <v>1</v>
      </c>
      <c r="ER886" s="136">
        <v>1</v>
      </c>
      <c r="ES886" s="136">
        <v>1</v>
      </c>
      <c r="ET886" s="136">
        <v>1</v>
      </c>
      <c r="EU886" s="215" t="s">
        <v>269</v>
      </c>
      <c r="EV886" s="136">
        <v>1</v>
      </c>
      <c r="EW886" s="136">
        <v>1</v>
      </c>
      <c r="EX886" s="136">
        <v>1</v>
      </c>
      <c r="EY886" s="136">
        <v>1</v>
      </c>
      <c r="EZ886" s="136">
        <v>1</v>
      </c>
      <c r="FP886" s="215" t="s">
        <v>592</v>
      </c>
      <c r="FQ886" s="136" t="b">
        <v>1</v>
      </c>
      <c r="FR886" s="136" t="b">
        <v>1</v>
      </c>
      <c r="FS886" s="136" t="b">
        <v>1</v>
      </c>
      <c r="FT886" s="136" t="b">
        <v>1</v>
      </c>
      <c r="FX886" s="215" t="s">
        <v>269</v>
      </c>
    </row>
    <row r="887" spans="1:180" ht="60" customHeight="1" x14ac:dyDescent="0.55000000000000004">
      <c r="A887" s="83" t="s">
        <v>130</v>
      </c>
      <c r="B887" s="83" t="s">
        <v>98</v>
      </c>
      <c r="C887" s="136">
        <v>272822</v>
      </c>
      <c r="D887" s="207" t="s">
        <v>627</v>
      </c>
      <c r="E887" s="208" t="s">
        <v>630</v>
      </c>
      <c r="F887" s="83" t="s">
        <v>108</v>
      </c>
      <c r="G887" s="85">
        <v>20621</v>
      </c>
      <c r="H887" s="83" t="s">
        <v>102</v>
      </c>
      <c r="I887" s="85">
        <v>39794</v>
      </c>
      <c r="J887" s="83" t="s">
        <v>228</v>
      </c>
      <c r="K887" s="216">
        <v>564268244452</v>
      </c>
      <c r="L887" s="83" t="s">
        <v>191</v>
      </c>
      <c r="M887" s="85">
        <v>43631</v>
      </c>
      <c r="N887" s="83">
        <v>-3716.6666666666702</v>
      </c>
      <c r="O887" s="83" t="s">
        <v>180</v>
      </c>
      <c r="P887" s="83" t="s">
        <v>181</v>
      </c>
      <c r="Q887" s="208" t="s">
        <v>8576</v>
      </c>
      <c r="R887" s="83" t="s">
        <v>102</v>
      </c>
      <c r="S887" s="83" t="s">
        <v>102</v>
      </c>
      <c r="T887" s="83" t="s">
        <v>199</v>
      </c>
      <c r="U887" s="83" t="s">
        <v>10514</v>
      </c>
      <c r="V887" s="83" t="s">
        <v>104</v>
      </c>
      <c r="W887" s="83" t="s">
        <v>105</v>
      </c>
      <c r="X887" s="86" t="s">
        <v>8576</v>
      </c>
      <c r="Y887" s="87" t="s">
        <v>102</v>
      </c>
      <c r="Z887" s="87" t="s">
        <v>102</v>
      </c>
      <c r="AA887" s="87" t="s">
        <v>199</v>
      </c>
      <c r="AB887" s="87" t="s">
        <v>10514</v>
      </c>
      <c r="AC887" s="87" t="s">
        <v>104</v>
      </c>
      <c r="AD887" s="87" t="s">
        <v>105</v>
      </c>
      <c r="AE887" s="87" t="s">
        <v>106</v>
      </c>
      <c r="AF887" s="86" t="s">
        <v>8576</v>
      </c>
      <c r="AG887" s="87" t="s">
        <v>489</v>
      </c>
      <c r="AH887" s="87" t="s">
        <v>10515</v>
      </c>
      <c r="AI887" s="87" t="s">
        <v>104</v>
      </c>
      <c r="AJ887" s="87" t="s">
        <v>204</v>
      </c>
      <c r="AK887" s="88"/>
      <c r="AL887" s="83" t="s">
        <v>107</v>
      </c>
      <c r="AM887" s="89" t="s">
        <v>454</v>
      </c>
      <c r="AN887" s="90" t="s">
        <v>416</v>
      </c>
      <c r="AO887" s="91" t="s">
        <v>641</v>
      </c>
      <c r="AP887" s="90">
        <v>8.3333333333332007</v>
      </c>
      <c r="AQ887" s="92" t="s">
        <v>211</v>
      </c>
      <c r="AR887" s="93" t="s">
        <v>102</v>
      </c>
      <c r="AS887" s="93" t="s">
        <v>102</v>
      </c>
      <c r="AT887" s="93" t="s">
        <v>102</v>
      </c>
      <c r="AU887" s="210" t="s">
        <v>641</v>
      </c>
      <c r="AV887" s="93" t="s">
        <v>192</v>
      </c>
      <c r="AW887" s="94" t="s">
        <v>102</v>
      </c>
      <c r="AX887" s="93" t="s">
        <v>105</v>
      </c>
      <c r="AY887" s="95" t="s">
        <v>188</v>
      </c>
      <c r="AZ887" s="93" t="s">
        <v>102</v>
      </c>
      <c r="BA887" s="93" t="s">
        <v>10516</v>
      </c>
      <c r="BB887" s="93" t="s">
        <v>102</v>
      </c>
      <c r="BC887" s="93" t="s">
        <v>102</v>
      </c>
      <c r="BD887" s="96" t="s">
        <v>102</v>
      </c>
      <c r="BE887" s="90">
        <v>-432.66666666666703</v>
      </c>
      <c r="BF887" s="93" t="s">
        <v>211</v>
      </c>
      <c r="BG887" s="93" t="s">
        <v>102</v>
      </c>
      <c r="BH887" s="93" t="s">
        <v>102</v>
      </c>
      <c r="BI887" s="93" t="s">
        <v>102</v>
      </c>
      <c r="BJ887" s="210" t="s">
        <v>646</v>
      </c>
      <c r="BK887" s="93" t="s">
        <v>182</v>
      </c>
      <c r="BL887" s="97" t="s">
        <v>102</v>
      </c>
      <c r="BM887" s="93" t="s">
        <v>105</v>
      </c>
      <c r="BN887" s="93" t="s">
        <v>104</v>
      </c>
      <c r="BO887" s="93" t="s">
        <v>102</v>
      </c>
      <c r="BP887" s="98">
        <v>20180501</v>
      </c>
      <c r="BQ887" s="93" t="s">
        <v>102</v>
      </c>
      <c r="BR887" s="93" t="s">
        <v>102</v>
      </c>
      <c r="BS887" s="93" t="s">
        <v>102</v>
      </c>
      <c r="BT887" s="99" t="s">
        <v>591</v>
      </c>
      <c r="BU887" s="100" t="s">
        <v>12135</v>
      </c>
      <c r="BV887" s="101" t="s">
        <v>471</v>
      </c>
      <c r="BW887" s="136"/>
      <c r="BX887" s="103" t="s">
        <v>565</v>
      </c>
      <c r="BY887" s="104" t="s">
        <v>190</v>
      </c>
      <c r="BZ887" s="136"/>
      <c r="CA887" s="83" t="s">
        <v>599</v>
      </c>
      <c r="CB887" s="106" t="s">
        <v>647</v>
      </c>
      <c r="CC887" s="106" t="s">
        <v>12136</v>
      </c>
      <c r="CD887" s="107"/>
      <c r="CE887" s="108" t="s">
        <v>107</v>
      </c>
      <c r="CF887" s="108" t="s">
        <v>107</v>
      </c>
      <c r="CG887" s="109"/>
      <c r="CH887" s="110" t="s">
        <v>107</v>
      </c>
      <c r="CI887" s="111"/>
      <c r="CJ887" s="112">
        <v>6710</v>
      </c>
      <c r="CK887" s="113">
        <v>86</v>
      </c>
      <c r="CL887" s="114" t="s">
        <v>134</v>
      </c>
      <c r="CM887" s="114" t="s">
        <v>108</v>
      </c>
      <c r="CN887" s="114"/>
      <c r="CO887" s="115" t="s">
        <v>102</v>
      </c>
      <c r="CP887" s="115" t="s">
        <v>102</v>
      </c>
      <c r="CQ887" s="115" t="s">
        <v>102</v>
      </c>
      <c r="CR887" s="115" t="s">
        <v>102</v>
      </c>
      <c r="CS887" s="116"/>
      <c r="CT887" s="117" t="s">
        <v>109</v>
      </c>
      <c r="CU887" s="117" t="s">
        <v>109</v>
      </c>
      <c r="CV887" s="83">
        <v>883</v>
      </c>
      <c r="CW887" s="83" t="s">
        <v>108</v>
      </c>
      <c r="CX887" s="83">
        <v>883</v>
      </c>
      <c r="CY887" s="83" t="s">
        <v>108</v>
      </c>
      <c r="CZ887" s="83">
        <v>7211</v>
      </c>
      <c r="DA887" s="83" t="s">
        <v>419</v>
      </c>
      <c r="DB887" s="83" t="s">
        <v>130</v>
      </c>
      <c r="DC887" s="83" t="s">
        <v>499</v>
      </c>
      <c r="DD887" s="83">
        <v>1932</v>
      </c>
      <c r="DE887" s="83" t="s">
        <v>444</v>
      </c>
      <c r="DF887" s="83" t="s">
        <v>130</v>
      </c>
      <c r="DG887" s="83" t="s">
        <v>499</v>
      </c>
      <c r="DH887" s="83"/>
      <c r="DI887" s="83">
        <v>0</v>
      </c>
      <c r="DJ887" s="83">
        <v>1</v>
      </c>
      <c r="DK887" s="83">
        <v>0</v>
      </c>
      <c r="DL887" s="83">
        <v>0</v>
      </c>
      <c r="DM887" s="83">
        <v>0</v>
      </c>
      <c r="DN887" s="83">
        <v>0</v>
      </c>
      <c r="DO887" s="83">
        <v>0</v>
      </c>
      <c r="DP887" s="83">
        <v>0</v>
      </c>
      <c r="DQ887" s="83">
        <v>0</v>
      </c>
      <c r="DR887" s="83">
        <v>0</v>
      </c>
      <c r="DS887" s="83">
        <v>0</v>
      </c>
      <c r="DT887" s="83">
        <v>3</v>
      </c>
      <c r="DU887" s="83">
        <v>3</v>
      </c>
      <c r="DV887" s="83">
        <v>0</v>
      </c>
      <c r="DW887" s="83">
        <v>0</v>
      </c>
      <c r="DX887" s="83">
        <v>3</v>
      </c>
      <c r="DY887" s="85">
        <v>44529</v>
      </c>
      <c r="DZ887" s="83" t="s">
        <v>4934</v>
      </c>
      <c r="EA887" s="83" t="s">
        <v>102</v>
      </c>
      <c r="EB887" s="83" t="s">
        <v>482</v>
      </c>
      <c r="EC887" s="83">
        <v>883</v>
      </c>
      <c r="ED887" s="83" t="s">
        <v>483</v>
      </c>
      <c r="EE887" s="83">
        <v>1</v>
      </c>
      <c r="EF887" s="83">
        <v>0</v>
      </c>
      <c r="EG887" s="83">
        <v>0</v>
      </c>
      <c r="EH887" s="83" t="s">
        <v>109</v>
      </c>
      <c r="EI887" s="83" t="s">
        <v>108</v>
      </c>
      <c r="EJ887" s="83" t="s">
        <v>583</v>
      </c>
      <c r="EK887" s="83">
        <v>0</v>
      </c>
      <c r="EL887" s="83">
        <v>0</v>
      </c>
      <c r="EM887" s="83">
        <v>1</v>
      </c>
      <c r="EN887" s="83" t="s">
        <v>497</v>
      </c>
      <c r="EO887" s="83"/>
      <c r="EP887" s="83" t="s">
        <v>436</v>
      </c>
      <c r="EQ887" s="136">
        <v>1</v>
      </c>
      <c r="ER887" s="136">
        <v>1</v>
      </c>
      <c r="ES887" s="136">
        <v>1</v>
      </c>
      <c r="ET887" s="136">
        <v>1</v>
      </c>
      <c r="EU887" s="215" t="s">
        <v>269</v>
      </c>
      <c r="EV887" s="136">
        <v>1</v>
      </c>
      <c r="EW887" s="136">
        <v>1</v>
      </c>
      <c r="EX887" s="136">
        <v>1</v>
      </c>
      <c r="EY887" s="136">
        <v>1</v>
      </c>
      <c r="EZ887" s="136">
        <v>1</v>
      </c>
      <c r="FP887" s="215" t="s">
        <v>592</v>
      </c>
      <c r="FQ887" s="136" t="b">
        <v>1</v>
      </c>
      <c r="FR887" s="136" t="b">
        <v>1</v>
      </c>
      <c r="FS887" s="136" t="b">
        <v>1</v>
      </c>
      <c r="FT887" s="136" t="b">
        <v>1</v>
      </c>
      <c r="FX887" s="215" t="s">
        <v>269</v>
      </c>
    </row>
    <row r="888" spans="1:180" ht="60" customHeight="1" x14ac:dyDescent="0.55000000000000004">
      <c r="A888" s="83" t="s">
        <v>130</v>
      </c>
      <c r="B888" s="83" t="s">
        <v>98</v>
      </c>
      <c r="C888" s="136">
        <v>983776</v>
      </c>
      <c r="D888" s="207" t="s">
        <v>628</v>
      </c>
      <c r="E888" s="208" t="s">
        <v>633</v>
      </c>
      <c r="F888" s="83" t="s">
        <v>108</v>
      </c>
      <c r="G888" s="85">
        <v>22744</v>
      </c>
      <c r="H888" s="83" t="s">
        <v>102</v>
      </c>
      <c r="I888" s="85">
        <v>39772</v>
      </c>
      <c r="J888" s="83" t="s">
        <v>228</v>
      </c>
      <c r="K888" s="216">
        <v>187418320360</v>
      </c>
      <c r="L888" s="83" t="s">
        <v>191</v>
      </c>
      <c r="M888" s="85">
        <v>43619</v>
      </c>
      <c r="N888" s="83">
        <v>-3721.6666666666702</v>
      </c>
      <c r="O888" s="83" t="s">
        <v>193</v>
      </c>
      <c r="P888" s="83" t="s">
        <v>181</v>
      </c>
      <c r="Q888" s="208" t="s">
        <v>8580</v>
      </c>
      <c r="R888" s="83" t="s">
        <v>102</v>
      </c>
      <c r="S888" s="83" t="s">
        <v>102</v>
      </c>
      <c r="T888" s="83" t="s">
        <v>133</v>
      </c>
      <c r="U888" s="83" t="s">
        <v>10517</v>
      </c>
      <c r="V888" s="83" t="s">
        <v>111</v>
      </c>
      <c r="W888" s="83" t="s">
        <v>105</v>
      </c>
      <c r="X888" s="86" t="s">
        <v>8580</v>
      </c>
      <c r="Y888" s="87" t="s">
        <v>102</v>
      </c>
      <c r="Z888" s="87" t="s">
        <v>102</v>
      </c>
      <c r="AA888" s="87" t="s">
        <v>133</v>
      </c>
      <c r="AB888" s="87" t="s">
        <v>10517</v>
      </c>
      <c r="AC888" s="87" t="s">
        <v>111</v>
      </c>
      <c r="AD888" s="87" t="s">
        <v>105</v>
      </c>
      <c r="AE888" s="87" t="s">
        <v>106</v>
      </c>
      <c r="AF888" s="86" t="s">
        <v>8580</v>
      </c>
      <c r="AG888" s="87" t="s">
        <v>486</v>
      </c>
      <c r="AH888" s="87" t="s">
        <v>10517</v>
      </c>
      <c r="AI888" s="87" t="s">
        <v>111</v>
      </c>
      <c r="AJ888" s="87" t="s">
        <v>204</v>
      </c>
      <c r="AK888" s="88"/>
      <c r="AL888" s="83" t="s">
        <v>107</v>
      </c>
      <c r="AM888" s="89" t="s">
        <v>454</v>
      </c>
      <c r="AN888" s="90" t="s">
        <v>416</v>
      </c>
      <c r="AO888" s="91" t="s">
        <v>642</v>
      </c>
      <c r="AP888" s="90">
        <v>8.3333333333332007</v>
      </c>
      <c r="AQ888" s="92" t="s">
        <v>102</v>
      </c>
      <c r="AR888" s="93" t="s">
        <v>102</v>
      </c>
      <c r="AS888" s="93" t="s">
        <v>102</v>
      </c>
      <c r="AT888" s="93" t="s">
        <v>102</v>
      </c>
      <c r="AU888" s="210" t="s">
        <v>644</v>
      </c>
      <c r="AV888" s="93" t="s">
        <v>185</v>
      </c>
      <c r="AW888" s="94" t="s">
        <v>102</v>
      </c>
      <c r="AX888" s="93" t="s">
        <v>183</v>
      </c>
      <c r="AY888" s="95" t="s">
        <v>111</v>
      </c>
      <c r="AZ888" s="93" t="s">
        <v>102</v>
      </c>
      <c r="BA888" s="93" t="s">
        <v>102</v>
      </c>
      <c r="BB888" s="93" t="s">
        <v>102</v>
      </c>
      <c r="BC888" s="93" t="s">
        <v>102</v>
      </c>
      <c r="BD888" s="96" t="s">
        <v>102</v>
      </c>
      <c r="BE888" s="90">
        <v>-433.16666666666703</v>
      </c>
      <c r="BF888" s="93" t="s">
        <v>102</v>
      </c>
      <c r="BG888" s="93" t="s">
        <v>102</v>
      </c>
      <c r="BH888" s="93" t="s">
        <v>102</v>
      </c>
      <c r="BI888" s="93" t="s">
        <v>102</v>
      </c>
      <c r="BJ888" s="210" t="s">
        <v>642</v>
      </c>
      <c r="BK888" s="93" t="s">
        <v>192</v>
      </c>
      <c r="BL888" s="97" t="s">
        <v>102</v>
      </c>
      <c r="BM888" s="93" t="s">
        <v>183</v>
      </c>
      <c r="BN888" s="93" t="s">
        <v>106</v>
      </c>
      <c r="BO888" s="93" t="s">
        <v>102</v>
      </c>
      <c r="BP888" s="98" t="s">
        <v>102</v>
      </c>
      <c r="BQ888" s="93" t="s">
        <v>102</v>
      </c>
      <c r="BR888" s="93" t="s">
        <v>102</v>
      </c>
      <c r="BS888" s="93" t="s">
        <v>102</v>
      </c>
      <c r="BT888" s="99" t="s">
        <v>591</v>
      </c>
      <c r="BU888" s="100" t="s">
        <v>12137</v>
      </c>
      <c r="BV888" s="101" t="s">
        <v>471</v>
      </c>
      <c r="BW888" s="136"/>
      <c r="BX888" s="103" t="s">
        <v>565</v>
      </c>
      <c r="BY888" s="104" t="s">
        <v>190</v>
      </c>
      <c r="BZ888" s="136"/>
      <c r="CA888" s="83" t="s">
        <v>599</v>
      </c>
      <c r="CB888" s="106" t="s">
        <v>647</v>
      </c>
      <c r="CC888" s="106" t="s">
        <v>12138</v>
      </c>
      <c r="CD888" s="107"/>
      <c r="CE888" s="108" t="s">
        <v>107</v>
      </c>
      <c r="CF888" s="108" t="s">
        <v>107</v>
      </c>
      <c r="CG888" s="109"/>
      <c r="CH888" s="110" t="s">
        <v>107</v>
      </c>
      <c r="CI888" s="111"/>
      <c r="CJ888" s="112">
        <v>6710</v>
      </c>
      <c r="CK888" s="113">
        <v>86</v>
      </c>
      <c r="CL888" s="114" t="s">
        <v>134</v>
      </c>
      <c r="CM888" s="114" t="s">
        <v>108</v>
      </c>
      <c r="CN888" s="114"/>
      <c r="CO888" s="115" t="s">
        <v>102</v>
      </c>
      <c r="CP888" s="115" t="s">
        <v>102</v>
      </c>
      <c r="CQ888" s="115" t="s">
        <v>102</v>
      </c>
      <c r="CR888" s="115" t="s">
        <v>102</v>
      </c>
      <c r="CS888" s="116"/>
      <c r="CT888" s="117" t="s">
        <v>109</v>
      </c>
      <c r="CU888" s="117" t="s">
        <v>109</v>
      </c>
      <c r="CV888" s="83">
        <v>884</v>
      </c>
      <c r="CW888" s="83" t="s">
        <v>108</v>
      </c>
      <c r="CX888" s="83">
        <v>884</v>
      </c>
      <c r="CY888" s="83" t="s">
        <v>108</v>
      </c>
      <c r="CZ888" s="83">
        <v>7212</v>
      </c>
      <c r="DA888" s="83" t="s">
        <v>419</v>
      </c>
      <c r="DB888" s="83" t="s">
        <v>130</v>
      </c>
      <c r="DC888" s="83" t="s">
        <v>499</v>
      </c>
      <c r="DD888" s="83">
        <v>1933</v>
      </c>
      <c r="DE888" s="83" t="s">
        <v>444</v>
      </c>
      <c r="DF888" s="83" t="s">
        <v>130</v>
      </c>
      <c r="DG888" s="83" t="s">
        <v>499</v>
      </c>
      <c r="DH888" s="83"/>
      <c r="DI888" s="83">
        <v>0</v>
      </c>
      <c r="DJ888" s="83">
        <v>1</v>
      </c>
      <c r="DK888" s="83">
        <v>0</v>
      </c>
      <c r="DL888" s="83">
        <v>0</v>
      </c>
      <c r="DM888" s="83">
        <v>0</v>
      </c>
      <c r="DN888" s="83">
        <v>0</v>
      </c>
      <c r="DO888" s="83">
        <v>0</v>
      </c>
      <c r="DP888" s="83">
        <v>0</v>
      </c>
      <c r="DQ888" s="83">
        <v>0</v>
      </c>
      <c r="DR888" s="83">
        <v>0</v>
      </c>
      <c r="DS888" s="83">
        <v>0</v>
      </c>
      <c r="DT888" s="83">
        <v>3</v>
      </c>
      <c r="DU888" s="83">
        <v>3</v>
      </c>
      <c r="DV888" s="83">
        <v>0</v>
      </c>
      <c r="DW888" s="83">
        <v>0</v>
      </c>
      <c r="DX888" s="83">
        <v>3</v>
      </c>
      <c r="DY888" s="85">
        <v>44530</v>
      </c>
      <c r="DZ888" s="83" t="s">
        <v>4935</v>
      </c>
      <c r="EA888" s="83" t="s">
        <v>102</v>
      </c>
      <c r="EB888" s="83" t="s">
        <v>482</v>
      </c>
      <c r="EC888" s="83">
        <v>884</v>
      </c>
      <c r="ED888" s="83" t="s">
        <v>483</v>
      </c>
      <c r="EE888" s="83">
        <v>1</v>
      </c>
      <c r="EF888" s="83">
        <v>0</v>
      </c>
      <c r="EG888" s="83">
        <v>0</v>
      </c>
      <c r="EH888" s="83" t="s">
        <v>109</v>
      </c>
      <c r="EI888" s="83" t="s">
        <v>108</v>
      </c>
      <c r="EJ888" s="83" t="s">
        <v>583</v>
      </c>
      <c r="EK888" s="83">
        <v>0</v>
      </c>
      <c r="EL888" s="83">
        <v>0</v>
      </c>
      <c r="EM888" s="83">
        <v>1</v>
      </c>
      <c r="EN888" s="83" t="s">
        <v>497</v>
      </c>
      <c r="EO888" s="83"/>
      <c r="EP888" s="83" t="s">
        <v>436</v>
      </c>
      <c r="EQ888" s="136">
        <v>1</v>
      </c>
      <c r="ER888" s="136">
        <v>1</v>
      </c>
      <c r="ES888" s="136">
        <v>1</v>
      </c>
      <c r="ET888" s="136">
        <v>1</v>
      </c>
      <c r="EU888" s="215" t="s">
        <v>269</v>
      </c>
      <c r="EV888" s="136">
        <v>1</v>
      </c>
      <c r="EW888" s="136">
        <v>1</v>
      </c>
      <c r="EX888" s="136">
        <v>1</v>
      </c>
      <c r="EY888" s="136">
        <v>1</v>
      </c>
      <c r="EZ888" s="136">
        <v>1</v>
      </c>
      <c r="FP888" s="215" t="s">
        <v>592</v>
      </c>
      <c r="FQ888" s="136" t="b">
        <v>1</v>
      </c>
      <c r="FR888" s="136" t="b">
        <v>1</v>
      </c>
      <c r="FS888" s="136" t="b">
        <v>1</v>
      </c>
      <c r="FT888" s="136" t="b">
        <v>1</v>
      </c>
      <c r="FX888" s="215" t="s">
        <v>269</v>
      </c>
    </row>
    <row r="889" spans="1:180" ht="60" customHeight="1" x14ac:dyDescent="0.55000000000000004">
      <c r="A889" s="83" t="s">
        <v>130</v>
      </c>
      <c r="B889" s="83" t="s">
        <v>98</v>
      </c>
      <c r="C889" s="136">
        <v>507544</v>
      </c>
      <c r="D889" s="207" t="s">
        <v>629</v>
      </c>
      <c r="E889" s="208" t="s">
        <v>634</v>
      </c>
      <c r="F889" s="83" t="s">
        <v>108</v>
      </c>
      <c r="G889" s="85">
        <v>26341</v>
      </c>
      <c r="H889" s="83" t="s">
        <v>102</v>
      </c>
      <c r="I889" s="85">
        <v>34633</v>
      </c>
      <c r="J889" s="83" t="s">
        <v>228</v>
      </c>
      <c r="K889" s="216">
        <v>680406944482</v>
      </c>
      <c r="L889" s="83" t="s">
        <v>191</v>
      </c>
      <c r="M889" s="85">
        <v>43642</v>
      </c>
      <c r="N889" s="83">
        <v>-3726.6666666666702</v>
      </c>
      <c r="O889" s="83" t="s">
        <v>193</v>
      </c>
      <c r="P889" s="83" t="s">
        <v>181</v>
      </c>
      <c r="Q889" s="208" t="s">
        <v>8584</v>
      </c>
      <c r="R889" s="83" t="s">
        <v>102</v>
      </c>
      <c r="S889" s="83" t="s">
        <v>102</v>
      </c>
      <c r="T889" s="83" t="s">
        <v>131</v>
      </c>
      <c r="U889" s="83" t="s">
        <v>10518</v>
      </c>
      <c r="V889" s="83" t="s">
        <v>104</v>
      </c>
      <c r="W889" s="83" t="s">
        <v>105</v>
      </c>
      <c r="X889" s="86" t="s">
        <v>8584</v>
      </c>
      <c r="Y889" s="87" t="s">
        <v>102</v>
      </c>
      <c r="Z889" s="87" t="s">
        <v>102</v>
      </c>
      <c r="AA889" s="87" t="s">
        <v>131</v>
      </c>
      <c r="AB889" s="87" t="s">
        <v>10518</v>
      </c>
      <c r="AC889" s="87" t="s">
        <v>104</v>
      </c>
      <c r="AD889" s="87" t="s">
        <v>105</v>
      </c>
      <c r="AE889" s="87" t="s">
        <v>106</v>
      </c>
      <c r="AF889" s="86" t="s">
        <v>8584</v>
      </c>
      <c r="AG889" s="87" t="s">
        <v>177</v>
      </c>
      <c r="AH889" s="87" t="s">
        <v>10518</v>
      </c>
      <c r="AI889" s="87" t="s">
        <v>104</v>
      </c>
      <c r="AJ889" s="87" t="s">
        <v>204</v>
      </c>
      <c r="AK889" s="88"/>
      <c r="AL889" s="83" t="s">
        <v>107</v>
      </c>
      <c r="AM889" s="89" t="s">
        <v>454</v>
      </c>
      <c r="AN889" s="90" t="s">
        <v>416</v>
      </c>
      <c r="AO889" s="91" t="s">
        <v>643</v>
      </c>
      <c r="AP889" s="90">
        <v>8.3333333333332007</v>
      </c>
      <c r="AQ889" s="92" t="s">
        <v>102</v>
      </c>
      <c r="AR889" s="93" t="s">
        <v>102</v>
      </c>
      <c r="AS889" s="93" t="s">
        <v>102</v>
      </c>
      <c r="AT889" s="93" t="s">
        <v>102</v>
      </c>
      <c r="AU889" s="210" t="s">
        <v>645</v>
      </c>
      <c r="AV889" s="93" t="s">
        <v>185</v>
      </c>
      <c r="AW889" s="94" t="s">
        <v>102</v>
      </c>
      <c r="AX889" s="93" t="s">
        <v>105</v>
      </c>
      <c r="AY889" s="95" t="s">
        <v>104</v>
      </c>
      <c r="AZ889" s="93" t="s">
        <v>102</v>
      </c>
      <c r="BA889" s="93" t="s">
        <v>102</v>
      </c>
      <c r="BB889" s="93" t="s">
        <v>102</v>
      </c>
      <c r="BC889" s="93" t="s">
        <v>102</v>
      </c>
      <c r="BD889" s="96" t="s">
        <v>102</v>
      </c>
      <c r="BE889" s="90">
        <v>-433.66666666666703</v>
      </c>
      <c r="BF889" s="93" t="s">
        <v>102</v>
      </c>
      <c r="BG889" s="93" t="s">
        <v>102</v>
      </c>
      <c r="BH889" s="93" t="s">
        <v>102</v>
      </c>
      <c r="BI889" s="93" t="s">
        <v>102</v>
      </c>
      <c r="BJ889" s="210" t="s">
        <v>643</v>
      </c>
      <c r="BK889" s="93" t="s">
        <v>196</v>
      </c>
      <c r="BL889" s="97" t="s">
        <v>102</v>
      </c>
      <c r="BM889" s="93" t="s">
        <v>105</v>
      </c>
      <c r="BN889" s="93" t="s">
        <v>596</v>
      </c>
      <c r="BO889" s="93" t="s">
        <v>102</v>
      </c>
      <c r="BP889" s="98" t="s">
        <v>102</v>
      </c>
      <c r="BQ889" s="93" t="s">
        <v>102</v>
      </c>
      <c r="BR889" s="93" t="s">
        <v>102</v>
      </c>
      <c r="BS889" s="93" t="s">
        <v>102</v>
      </c>
      <c r="BT889" s="99" t="s">
        <v>591</v>
      </c>
      <c r="BU889" s="100" t="s">
        <v>12139</v>
      </c>
      <c r="BV889" s="101" t="s">
        <v>471</v>
      </c>
      <c r="BW889" s="136"/>
      <c r="BX889" s="103" t="s">
        <v>565</v>
      </c>
      <c r="BY889" s="104" t="s">
        <v>190</v>
      </c>
      <c r="BZ889" s="136"/>
      <c r="CA889" s="83" t="s">
        <v>599</v>
      </c>
      <c r="CB889" s="106" t="s">
        <v>647</v>
      </c>
      <c r="CC889" s="106" t="s">
        <v>12140</v>
      </c>
      <c r="CD889" s="107"/>
      <c r="CE889" s="108" t="s">
        <v>107</v>
      </c>
      <c r="CF889" s="108" t="s">
        <v>107</v>
      </c>
      <c r="CG889" s="109"/>
      <c r="CH889" s="110" t="s">
        <v>107</v>
      </c>
      <c r="CI889" s="111"/>
      <c r="CJ889" s="112">
        <v>6710</v>
      </c>
      <c r="CK889" s="113">
        <v>86</v>
      </c>
      <c r="CL889" s="114" t="s">
        <v>134</v>
      </c>
      <c r="CM889" s="114" t="s">
        <v>108</v>
      </c>
      <c r="CN889" s="114"/>
      <c r="CO889" s="115" t="s">
        <v>102</v>
      </c>
      <c r="CP889" s="115" t="s">
        <v>102</v>
      </c>
      <c r="CQ889" s="115" t="s">
        <v>102</v>
      </c>
      <c r="CR889" s="115" t="s">
        <v>102</v>
      </c>
      <c r="CS889" s="116"/>
      <c r="CT889" s="117" t="s">
        <v>109</v>
      </c>
      <c r="CU889" s="117" t="s">
        <v>109</v>
      </c>
      <c r="CV889" s="83">
        <v>885</v>
      </c>
      <c r="CW889" s="83" t="s">
        <v>108</v>
      </c>
      <c r="CX889" s="83">
        <v>885</v>
      </c>
      <c r="CY889" s="83" t="s">
        <v>108</v>
      </c>
      <c r="CZ889" s="83">
        <v>7213</v>
      </c>
      <c r="DA889" s="83" t="s">
        <v>419</v>
      </c>
      <c r="DB889" s="83" t="s">
        <v>130</v>
      </c>
      <c r="DC889" s="83" t="s">
        <v>499</v>
      </c>
      <c r="DD889" s="83">
        <v>1934</v>
      </c>
      <c r="DE889" s="83" t="s">
        <v>444</v>
      </c>
      <c r="DF889" s="83" t="s">
        <v>130</v>
      </c>
      <c r="DG889" s="83" t="s">
        <v>499</v>
      </c>
      <c r="DH889" s="83"/>
      <c r="DI889" s="83">
        <v>0</v>
      </c>
      <c r="DJ889" s="83">
        <v>1</v>
      </c>
      <c r="DK889" s="83">
        <v>0</v>
      </c>
      <c r="DL889" s="83">
        <v>0</v>
      </c>
      <c r="DM889" s="83">
        <v>0</v>
      </c>
      <c r="DN889" s="83">
        <v>0</v>
      </c>
      <c r="DO889" s="83">
        <v>0</v>
      </c>
      <c r="DP889" s="83">
        <v>0</v>
      </c>
      <c r="DQ889" s="83">
        <v>0</v>
      </c>
      <c r="DR889" s="83">
        <v>0</v>
      </c>
      <c r="DS889" s="83">
        <v>0</v>
      </c>
      <c r="DT889" s="83">
        <v>3</v>
      </c>
      <c r="DU889" s="83">
        <v>3</v>
      </c>
      <c r="DV889" s="83">
        <v>0</v>
      </c>
      <c r="DW889" s="83">
        <v>0</v>
      </c>
      <c r="DX889" s="83">
        <v>3</v>
      </c>
      <c r="DY889" s="85">
        <v>44531</v>
      </c>
      <c r="DZ889" s="83" t="s">
        <v>4936</v>
      </c>
      <c r="EA889" s="83" t="s">
        <v>102</v>
      </c>
      <c r="EB889" s="83" t="s">
        <v>482</v>
      </c>
      <c r="EC889" s="83">
        <v>885</v>
      </c>
      <c r="ED889" s="83" t="s">
        <v>483</v>
      </c>
      <c r="EE889" s="83">
        <v>1</v>
      </c>
      <c r="EF889" s="83">
        <v>0</v>
      </c>
      <c r="EG889" s="83">
        <v>0</v>
      </c>
      <c r="EH889" s="83" t="s">
        <v>109</v>
      </c>
      <c r="EI889" s="83" t="s">
        <v>108</v>
      </c>
      <c r="EJ889" s="83" t="s">
        <v>583</v>
      </c>
      <c r="EK889" s="83">
        <v>0</v>
      </c>
      <c r="EL889" s="83">
        <v>0</v>
      </c>
      <c r="EM889" s="83">
        <v>1</v>
      </c>
      <c r="EN889" s="83" t="s">
        <v>497</v>
      </c>
      <c r="EO889" s="83"/>
      <c r="EP889" s="83" t="s">
        <v>436</v>
      </c>
      <c r="EQ889" s="136">
        <v>1</v>
      </c>
      <c r="ER889" s="136">
        <v>1</v>
      </c>
      <c r="ES889" s="136">
        <v>1</v>
      </c>
      <c r="ET889" s="136">
        <v>1</v>
      </c>
      <c r="EU889" s="215" t="s">
        <v>269</v>
      </c>
      <c r="EV889" s="136">
        <v>1</v>
      </c>
      <c r="EW889" s="136">
        <v>1</v>
      </c>
      <c r="EX889" s="136">
        <v>1</v>
      </c>
      <c r="EY889" s="136">
        <v>1</v>
      </c>
      <c r="EZ889" s="136">
        <v>1</v>
      </c>
      <c r="FP889" s="215" t="s">
        <v>592</v>
      </c>
      <c r="FQ889" s="136" t="b">
        <v>1</v>
      </c>
      <c r="FR889" s="136" t="b">
        <v>1</v>
      </c>
      <c r="FS889" s="136" t="b">
        <v>1</v>
      </c>
      <c r="FT889" s="136" t="b">
        <v>1</v>
      </c>
      <c r="FX889" s="215" t="s">
        <v>269</v>
      </c>
    </row>
    <row r="890" spans="1:180" ht="60" customHeight="1" x14ac:dyDescent="0.55000000000000004">
      <c r="A890" s="83" t="s">
        <v>130</v>
      </c>
      <c r="B890" s="83" t="s">
        <v>98</v>
      </c>
      <c r="C890" s="136">
        <v>261084</v>
      </c>
      <c r="D890" s="207" t="s">
        <v>627</v>
      </c>
      <c r="E890" s="208" t="s">
        <v>630</v>
      </c>
      <c r="F890" s="83" t="s">
        <v>108</v>
      </c>
      <c r="G890" s="85">
        <v>20621</v>
      </c>
      <c r="H890" s="83" t="s">
        <v>102</v>
      </c>
      <c r="I890" s="85">
        <v>39794</v>
      </c>
      <c r="J890" s="83" t="s">
        <v>228</v>
      </c>
      <c r="K890" s="216">
        <v>655233112968</v>
      </c>
      <c r="L890" s="83" t="s">
        <v>191</v>
      </c>
      <c r="M890" s="85">
        <v>43631</v>
      </c>
      <c r="N890" s="83">
        <v>-3731.6666666666702</v>
      </c>
      <c r="O890" s="83" t="s">
        <v>180</v>
      </c>
      <c r="P890" s="83" t="s">
        <v>181</v>
      </c>
      <c r="Q890" s="208" t="s">
        <v>8588</v>
      </c>
      <c r="R890" s="83" t="s">
        <v>102</v>
      </c>
      <c r="S890" s="83" t="s">
        <v>102</v>
      </c>
      <c r="T890" s="83" t="s">
        <v>199</v>
      </c>
      <c r="U890" s="83" t="s">
        <v>10519</v>
      </c>
      <c r="V890" s="83" t="s">
        <v>104</v>
      </c>
      <c r="W890" s="83" t="s">
        <v>105</v>
      </c>
      <c r="X890" s="86" t="s">
        <v>8588</v>
      </c>
      <c r="Y890" s="87" t="s">
        <v>102</v>
      </c>
      <c r="Z890" s="87" t="s">
        <v>102</v>
      </c>
      <c r="AA890" s="87" t="s">
        <v>199</v>
      </c>
      <c r="AB890" s="87" t="s">
        <v>10519</v>
      </c>
      <c r="AC890" s="87" t="s">
        <v>104</v>
      </c>
      <c r="AD890" s="87" t="s">
        <v>105</v>
      </c>
      <c r="AE890" s="87" t="s">
        <v>106</v>
      </c>
      <c r="AF890" s="86" t="s">
        <v>8588</v>
      </c>
      <c r="AG890" s="87" t="s">
        <v>489</v>
      </c>
      <c r="AH890" s="87" t="s">
        <v>10520</v>
      </c>
      <c r="AI890" s="87" t="s">
        <v>104</v>
      </c>
      <c r="AJ890" s="87" t="s">
        <v>204</v>
      </c>
      <c r="AK890" s="88"/>
      <c r="AL890" s="83" t="s">
        <v>107</v>
      </c>
      <c r="AM890" s="89" t="s">
        <v>454</v>
      </c>
      <c r="AN890" s="90" t="s">
        <v>416</v>
      </c>
      <c r="AO890" s="91" t="s">
        <v>641</v>
      </c>
      <c r="AP890" s="90">
        <v>8.3333333333332007</v>
      </c>
      <c r="AQ890" s="92" t="s">
        <v>211</v>
      </c>
      <c r="AR890" s="93" t="s">
        <v>102</v>
      </c>
      <c r="AS890" s="93" t="s">
        <v>102</v>
      </c>
      <c r="AT890" s="93" t="s">
        <v>102</v>
      </c>
      <c r="AU890" s="210" t="s">
        <v>641</v>
      </c>
      <c r="AV890" s="93" t="s">
        <v>192</v>
      </c>
      <c r="AW890" s="94" t="s">
        <v>102</v>
      </c>
      <c r="AX890" s="93" t="s">
        <v>105</v>
      </c>
      <c r="AY890" s="95" t="s">
        <v>188</v>
      </c>
      <c r="AZ890" s="93" t="s">
        <v>102</v>
      </c>
      <c r="BA890" s="93" t="s">
        <v>10521</v>
      </c>
      <c r="BB890" s="93" t="s">
        <v>102</v>
      </c>
      <c r="BC890" s="93" t="s">
        <v>102</v>
      </c>
      <c r="BD890" s="96" t="s">
        <v>102</v>
      </c>
      <c r="BE890" s="90">
        <v>-434.16666666666703</v>
      </c>
      <c r="BF890" s="93" t="s">
        <v>211</v>
      </c>
      <c r="BG890" s="93" t="s">
        <v>102</v>
      </c>
      <c r="BH890" s="93" t="s">
        <v>102</v>
      </c>
      <c r="BI890" s="93" t="s">
        <v>102</v>
      </c>
      <c r="BJ890" s="210" t="s">
        <v>646</v>
      </c>
      <c r="BK890" s="93" t="s">
        <v>182</v>
      </c>
      <c r="BL890" s="97" t="s">
        <v>102</v>
      </c>
      <c r="BM890" s="93" t="s">
        <v>105</v>
      </c>
      <c r="BN890" s="93" t="s">
        <v>104</v>
      </c>
      <c r="BO890" s="93" t="s">
        <v>102</v>
      </c>
      <c r="BP890" s="98">
        <v>20180502</v>
      </c>
      <c r="BQ890" s="93" t="s">
        <v>102</v>
      </c>
      <c r="BR890" s="93" t="s">
        <v>102</v>
      </c>
      <c r="BS890" s="93" t="s">
        <v>102</v>
      </c>
      <c r="BT890" s="99" t="s">
        <v>591</v>
      </c>
      <c r="BU890" s="100" t="s">
        <v>12141</v>
      </c>
      <c r="BV890" s="101" t="s">
        <v>471</v>
      </c>
      <c r="BW890" s="136"/>
      <c r="BX890" s="103" t="s">
        <v>565</v>
      </c>
      <c r="BY890" s="104" t="s">
        <v>190</v>
      </c>
      <c r="BZ890" s="136"/>
      <c r="CA890" s="83" t="s">
        <v>599</v>
      </c>
      <c r="CB890" s="106" t="s">
        <v>647</v>
      </c>
      <c r="CC890" s="106" t="s">
        <v>12142</v>
      </c>
      <c r="CD890" s="107"/>
      <c r="CE890" s="108" t="s">
        <v>107</v>
      </c>
      <c r="CF890" s="108" t="s">
        <v>107</v>
      </c>
      <c r="CG890" s="109"/>
      <c r="CH890" s="110" t="s">
        <v>107</v>
      </c>
      <c r="CI890" s="111"/>
      <c r="CJ890" s="112">
        <v>6710</v>
      </c>
      <c r="CK890" s="113">
        <v>86</v>
      </c>
      <c r="CL890" s="114" t="s">
        <v>134</v>
      </c>
      <c r="CM890" s="114" t="s">
        <v>108</v>
      </c>
      <c r="CN890" s="114"/>
      <c r="CO890" s="115" t="s">
        <v>102</v>
      </c>
      <c r="CP890" s="115" t="s">
        <v>102</v>
      </c>
      <c r="CQ890" s="115" t="s">
        <v>102</v>
      </c>
      <c r="CR890" s="115" t="s">
        <v>102</v>
      </c>
      <c r="CS890" s="116"/>
      <c r="CT890" s="117" t="s">
        <v>109</v>
      </c>
      <c r="CU890" s="117" t="s">
        <v>109</v>
      </c>
      <c r="CV890" s="83">
        <v>886</v>
      </c>
      <c r="CW890" s="83" t="s">
        <v>108</v>
      </c>
      <c r="CX890" s="83">
        <v>886</v>
      </c>
      <c r="CY890" s="83" t="s">
        <v>108</v>
      </c>
      <c r="CZ890" s="83">
        <v>7214</v>
      </c>
      <c r="DA890" s="83" t="s">
        <v>419</v>
      </c>
      <c r="DB890" s="83" t="s">
        <v>130</v>
      </c>
      <c r="DC890" s="83" t="s">
        <v>499</v>
      </c>
      <c r="DD890" s="83">
        <v>1935</v>
      </c>
      <c r="DE890" s="83" t="s">
        <v>444</v>
      </c>
      <c r="DF890" s="83" t="s">
        <v>130</v>
      </c>
      <c r="DG890" s="83" t="s">
        <v>499</v>
      </c>
      <c r="DH890" s="83"/>
      <c r="DI890" s="83">
        <v>0</v>
      </c>
      <c r="DJ890" s="83">
        <v>1</v>
      </c>
      <c r="DK890" s="83">
        <v>0</v>
      </c>
      <c r="DL890" s="83">
        <v>0</v>
      </c>
      <c r="DM890" s="83">
        <v>0</v>
      </c>
      <c r="DN890" s="83">
        <v>0</v>
      </c>
      <c r="DO890" s="83">
        <v>0</v>
      </c>
      <c r="DP890" s="83">
        <v>0</v>
      </c>
      <c r="DQ890" s="83">
        <v>0</v>
      </c>
      <c r="DR890" s="83">
        <v>0</v>
      </c>
      <c r="DS890" s="83">
        <v>0</v>
      </c>
      <c r="DT890" s="83">
        <v>3</v>
      </c>
      <c r="DU890" s="83">
        <v>3</v>
      </c>
      <c r="DV890" s="83">
        <v>0</v>
      </c>
      <c r="DW890" s="83">
        <v>0</v>
      </c>
      <c r="DX890" s="83">
        <v>3</v>
      </c>
      <c r="DY890" s="85">
        <v>44532</v>
      </c>
      <c r="DZ890" s="83" t="s">
        <v>4937</v>
      </c>
      <c r="EA890" s="83" t="s">
        <v>102</v>
      </c>
      <c r="EB890" s="83" t="s">
        <v>482</v>
      </c>
      <c r="EC890" s="83">
        <v>886</v>
      </c>
      <c r="ED890" s="83" t="s">
        <v>483</v>
      </c>
      <c r="EE890" s="83">
        <v>1</v>
      </c>
      <c r="EF890" s="83">
        <v>0</v>
      </c>
      <c r="EG890" s="83">
        <v>0</v>
      </c>
      <c r="EH890" s="83" t="s">
        <v>109</v>
      </c>
      <c r="EI890" s="83" t="s">
        <v>108</v>
      </c>
      <c r="EJ890" s="83" t="s">
        <v>583</v>
      </c>
      <c r="EK890" s="83">
        <v>0</v>
      </c>
      <c r="EL890" s="83">
        <v>0</v>
      </c>
      <c r="EM890" s="83">
        <v>1</v>
      </c>
      <c r="EN890" s="83" t="s">
        <v>497</v>
      </c>
      <c r="EO890" s="83"/>
      <c r="EP890" s="83" t="s">
        <v>436</v>
      </c>
      <c r="EQ890" s="136">
        <v>1</v>
      </c>
      <c r="ER890" s="136">
        <v>1</v>
      </c>
      <c r="ES890" s="136">
        <v>1</v>
      </c>
      <c r="ET890" s="136">
        <v>1</v>
      </c>
      <c r="EU890" s="215" t="s">
        <v>269</v>
      </c>
      <c r="EV890" s="136">
        <v>1</v>
      </c>
      <c r="EW890" s="136">
        <v>1</v>
      </c>
      <c r="EX890" s="136">
        <v>1</v>
      </c>
      <c r="EY890" s="136">
        <v>1</v>
      </c>
      <c r="EZ890" s="136">
        <v>1</v>
      </c>
      <c r="FP890" s="215" t="s">
        <v>592</v>
      </c>
      <c r="FQ890" s="136" t="b">
        <v>1</v>
      </c>
      <c r="FR890" s="136" t="b">
        <v>1</v>
      </c>
      <c r="FS890" s="136" t="b">
        <v>1</v>
      </c>
      <c r="FT890" s="136" t="b">
        <v>1</v>
      </c>
      <c r="FX890" s="215" t="s">
        <v>269</v>
      </c>
    </row>
    <row r="891" spans="1:180" ht="60" customHeight="1" x14ac:dyDescent="0.55000000000000004">
      <c r="A891" s="83" t="s">
        <v>130</v>
      </c>
      <c r="B891" s="83" t="s">
        <v>98</v>
      </c>
      <c r="C891" s="136">
        <v>949382</v>
      </c>
      <c r="D891" s="207" t="s">
        <v>628</v>
      </c>
      <c r="E891" s="208" t="s">
        <v>633</v>
      </c>
      <c r="F891" s="83" t="s">
        <v>108</v>
      </c>
      <c r="G891" s="85">
        <v>22744</v>
      </c>
      <c r="H891" s="83" t="s">
        <v>102</v>
      </c>
      <c r="I891" s="85">
        <v>39772</v>
      </c>
      <c r="J891" s="83" t="s">
        <v>228</v>
      </c>
      <c r="K891" s="216">
        <v>909156447032</v>
      </c>
      <c r="L891" s="83" t="s">
        <v>191</v>
      </c>
      <c r="M891" s="85">
        <v>43619</v>
      </c>
      <c r="N891" s="83">
        <v>-3736.6666666666702</v>
      </c>
      <c r="O891" s="83" t="s">
        <v>193</v>
      </c>
      <c r="P891" s="83" t="s">
        <v>181</v>
      </c>
      <c r="Q891" s="208" t="s">
        <v>8592</v>
      </c>
      <c r="R891" s="83" t="s">
        <v>102</v>
      </c>
      <c r="S891" s="83" t="s">
        <v>102</v>
      </c>
      <c r="T891" s="83" t="s">
        <v>133</v>
      </c>
      <c r="U891" s="83" t="s">
        <v>10522</v>
      </c>
      <c r="V891" s="83" t="s">
        <v>111</v>
      </c>
      <c r="W891" s="83" t="s">
        <v>105</v>
      </c>
      <c r="X891" s="86" t="s">
        <v>8592</v>
      </c>
      <c r="Y891" s="87" t="s">
        <v>102</v>
      </c>
      <c r="Z891" s="87" t="s">
        <v>102</v>
      </c>
      <c r="AA891" s="87" t="s">
        <v>133</v>
      </c>
      <c r="AB891" s="87" t="s">
        <v>10522</v>
      </c>
      <c r="AC891" s="87" t="s">
        <v>111</v>
      </c>
      <c r="AD891" s="87" t="s">
        <v>105</v>
      </c>
      <c r="AE891" s="87" t="s">
        <v>106</v>
      </c>
      <c r="AF891" s="86" t="s">
        <v>8592</v>
      </c>
      <c r="AG891" s="87" t="s">
        <v>486</v>
      </c>
      <c r="AH891" s="87" t="s">
        <v>10522</v>
      </c>
      <c r="AI891" s="87" t="s">
        <v>111</v>
      </c>
      <c r="AJ891" s="87" t="s">
        <v>204</v>
      </c>
      <c r="AK891" s="88"/>
      <c r="AL891" s="83" t="s">
        <v>107</v>
      </c>
      <c r="AM891" s="89" t="s">
        <v>454</v>
      </c>
      <c r="AN891" s="90" t="s">
        <v>416</v>
      </c>
      <c r="AO891" s="91" t="s">
        <v>642</v>
      </c>
      <c r="AP891" s="90">
        <v>8.33333333333319</v>
      </c>
      <c r="AQ891" s="92" t="s">
        <v>102</v>
      </c>
      <c r="AR891" s="93" t="s">
        <v>102</v>
      </c>
      <c r="AS891" s="93" t="s">
        <v>102</v>
      </c>
      <c r="AT891" s="93" t="s">
        <v>102</v>
      </c>
      <c r="AU891" s="210" t="s">
        <v>644</v>
      </c>
      <c r="AV891" s="93" t="s">
        <v>185</v>
      </c>
      <c r="AW891" s="94" t="s">
        <v>102</v>
      </c>
      <c r="AX891" s="93" t="s">
        <v>183</v>
      </c>
      <c r="AY891" s="95" t="s">
        <v>111</v>
      </c>
      <c r="AZ891" s="93" t="s">
        <v>102</v>
      </c>
      <c r="BA891" s="93" t="s">
        <v>102</v>
      </c>
      <c r="BB891" s="93" t="s">
        <v>102</v>
      </c>
      <c r="BC891" s="93" t="s">
        <v>102</v>
      </c>
      <c r="BD891" s="96" t="s">
        <v>102</v>
      </c>
      <c r="BE891" s="90">
        <v>-434.66666666666703</v>
      </c>
      <c r="BF891" s="93" t="s">
        <v>102</v>
      </c>
      <c r="BG891" s="93" t="s">
        <v>102</v>
      </c>
      <c r="BH891" s="93" t="s">
        <v>102</v>
      </c>
      <c r="BI891" s="93" t="s">
        <v>102</v>
      </c>
      <c r="BJ891" s="210" t="s">
        <v>642</v>
      </c>
      <c r="BK891" s="93" t="s">
        <v>192</v>
      </c>
      <c r="BL891" s="97" t="s">
        <v>102</v>
      </c>
      <c r="BM891" s="93" t="s">
        <v>183</v>
      </c>
      <c r="BN891" s="93" t="s">
        <v>106</v>
      </c>
      <c r="BO891" s="93" t="s">
        <v>102</v>
      </c>
      <c r="BP891" s="98" t="s">
        <v>102</v>
      </c>
      <c r="BQ891" s="93" t="s">
        <v>102</v>
      </c>
      <c r="BR891" s="93" t="s">
        <v>102</v>
      </c>
      <c r="BS891" s="93" t="s">
        <v>102</v>
      </c>
      <c r="BT891" s="99" t="s">
        <v>591</v>
      </c>
      <c r="BU891" s="100" t="s">
        <v>12143</v>
      </c>
      <c r="BV891" s="101" t="s">
        <v>471</v>
      </c>
      <c r="BW891" s="136"/>
      <c r="BX891" s="103" t="s">
        <v>565</v>
      </c>
      <c r="BY891" s="104" t="s">
        <v>190</v>
      </c>
      <c r="BZ891" s="136"/>
      <c r="CA891" s="83" t="s">
        <v>599</v>
      </c>
      <c r="CB891" s="106" t="s">
        <v>647</v>
      </c>
      <c r="CC891" s="106" t="s">
        <v>12144</v>
      </c>
      <c r="CD891" s="107"/>
      <c r="CE891" s="108" t="s">
        <v>107</v>
      </c>
      <c r="CF891" s="108" t="s">
        <v>107</v>
      </c>
      <c r="CG891" s="109"/>
      <c r="CH891" s="110" t="s">
        <v>107</v>
      </c>
      <c r="CI891" s="111"/>
      <c r="CJ891" s="112">
        <v>6710</v>
      </c>
      <c r="CK891" s="113">
        <v>86</v>
      </c>
      <c r="CL891" s="114" t="s">
        <v>134</v>
      </c>
      <c r="CM891" s="114" t="s">
        <v>108</v>
      </c>
      <c r="CN891" s="114"/>
      <c r="CO891" s="115" t="s">
        <v>102</v>
      </c>
      <c r="CP891" s="115" t="s">
        <v>102</v>
      </c>
      <c r="CQ891" s="115" t="s">
        <v>102</v>
      </c>
      <c r="CR891" s="115" t="s">
        <v>102</v>
      </c>
      <c r="CS891" s="116"/>
      <c r="CT891" s="117" t="s">
        <v>109</v>
      </c>
      <c r="CU891" s="117" t="s">
        <v>109</v>
      </c>
      <c r="CV891" s="83">
        <v>887</v>
      </c>
      <c r="CW891" s="83" t="s">
        <v>108</v>
      </c>
      <c r="CX891" s="83">
        <v>887</v>
      </c>
      <c r="CY891" s="83" t="s">
        <v>108</v>
      </c>
      <c r="CZ891" s="83">
        <v>7215</v>
      </c>
      <c r="DA891" s="83" t="s">
        <v>419</v>
      </c>
      <c r="DB891" s="83" t="s">
        <v>130</v>
      </c>
      <c r="DC891" s="83" t="s">
        <v>499</v>
      </c>
      <c r="DD891" s="83">
        <v>1936</v>
      </c>
      <c r="DE891" s="83" t="s">
        <v>444</v>
      </c>
      <c r="DF891" s="83" t="s">
        <v>130</v>
      </c>
      <c r="DG891" s="83" t="s">
        <v>499</v>
      </c>
      <c r="DH891" s="83"/>
      <c r="DI891" s="83">
        <v>0</v>
      </c>
      <c r="DJ891" s="83">
        <v>1</v>
      </c>
      <c r="DK891" s="83">
        <v>0</v>
      </c>
      <c r="DL891" s="83">
        <v>0</v>
      </c>
      <c r="DM891" s="83">
        <v>0</v>
      </c>
      <c r="DN891" s="83">
        <v>0</v>
      </c>
      <c r="DO891" s="83">
        <v>0</v>
      </c>
      <c r="DP891" s="83">
        <v>0</v>
      </c>
      <c r="DQ891" s="83">
        <v>0</v>
      </c>
      <c r="DR891" s="83">
        <v>0</v>
      </c>
      <c r="DS891" s="83">
        <v>0</v>
      </c>
      <c r="DT891" s="83">
        <v>3</v>
      </c>
      <c r="DU891" s="83">
        <v>3</v>
      </c>
      <c r="DV891" s="83">
        <v>0</v>
      </c>
      <c r="DW891" s="83">
        <v>0</v>
      </c>
      <c r="DX891" s="83">
        <v>3</v>
      </c>
      <c r="DY891" s="85">
        <v>44533</v>
      </c>
      <c r="DZ891" s="83" t="s">
        <v>4938</v>
      </c>
      <c r="EA891" s="83" t="s">
        <v>102</v>
      </c>
      <c r="EB891" s="83" t="s">
        <v>482</v>
      </c>
      <c r="EC891" s="83">
        <v>887</v>
      </c>
      <c r="ED891" s="83" t="s">
        <v>483</v>
      </c>
      <c r="EE891" s="83">
        <v>1</v>
      </c>
      <c r="EF891" s="83">
        <v>0</v>
      </c>
      <c r="EG891" s="83">
        <v>0</v>
      </c>
      <c r="EH891" s="83" t="s">
        <v>109</v>
      </c>
      <c r="EI891" s="83" t="s">
        <v>108</v>
      </c>
      <c r="EJ891" s="83" t="s">
        <v>583</v>
      </c>
      <c r="EK891" s="83">
        <v>0</v>
      </c>
      <c r="EL891" s="83">
        <v>0</v>
      </c>
      <c r="EM891" s="83">
        <v>1</v>
      </c>
      <c r="EN891" s="83" t="s">
        <v>497</v>
      </c>
      <c r="EO891" s="83"/>
      <c r="EP891" s="83" t="s">
        <v>436</v>
      </c>
      <c r="EQ891" s="136">
        <v>1</v>
      </c>
      <c r="ER891" s="136">
        <v>1</v>
      </c>
      <c r="ES891" s="136">
        <v>1</v>
      </c>
      <c r="ET891" s="136">
        <v>1</v>
      </c>
      <c r="EU891" s="215" t="s">
        <v>269</v>
      </c>
      <c r="EV891" s="136">
        <v>1</v>
      </c>
      <c r="EW891" s="136">
        <v>1</v>
      </c>
      <c r="EX891" s="136">
        <v>1</v>
      </c>
      <c r="EY891" s="136">
        <v>1</v>
      </c>
      <c r="EZ891" s="136">
        <v>1</v>
      </c>
      <c r="FP891" s="215" t="s">
        <v>592</v>
      </c>
      <c r="FQ891" s="136" t="b">
        <v>1</v>
      </c>
      <c r="FR891" s="136" t="b">
        <v>1</v>
      </c>
      <c r="FS891" s="136" t="b">
        <v>1</v>
      </c>
      <c r="FT891" s="136" t="b">
        <v>1</v>
      </c>
      <c r="FX891" s="215" t="s">
        <v>269</v>
      </c>
    </row>
    <row r="892" spans="1:180" ht="60" customHeight="1" x14ac:dyDescent="0.55000000000000004">
      <c r="A892" s="83" t="s">
        <v>130</v>
      </c>
      <c r="B892" s="83" t="s">
        <v>98</v>
      </c>
      <c r="C892" s="136">
        <v>608030</v>
      </c>
      <c r="D892" s="207" t="s">
        <v>629</v>
      </c>
      <c r="E892" s="208" t="s">
        <v>634</v>
      </c>
      <c r="F892" s="83" t="s">
        <v>108</v>
      </c>
      <c r="G892" s="85">
        <v>26341</v>
      </c>
      <c r="H892" s="83" t="s">
        <v>102</v>
      </c>
      <c r="I892" s="85">
        <v>34633</v>
      </c>
      <c r="J892" s="83" t="s">
        <v>228</v>
      </c>
      <c r="K892" s="216">
        <v>624139273636</v>
      </c>
      <c r="L892" s="83" t="s">
        <v>191</v>
      </c>
      <c r="M892" s="85">
        <v>43642</v>
      </c>
      <c r="N892" s="83">
        <v>-3741.6666666666702</v>
      </c>
      <c r="O892" s="83" t="s">
        <v>193</v>
      </c>
      <c r="P892" s="83" t="s">
        <v>181</v>
      </c>
      <c r="Q892" s="208" t="s">
        <v>8596</v>
      </c>
      <c r="R892" s="83" t="s">
        <v>102</v>
      </c>
      <c r="S892" s="83" t="s">
        <v>102</v>
      </c>
      <c r="T892" s="83" t="s">
        <v>131</v>
      </c>
      <c r="U892" s="83" t="s">
        <v>10523</v>
      </c>
      <c r="V892" s="83" t="s">
        <v>104</v>
      </c>
      <c r="W892" s="83" t="s">
        <v>105</v>
      </c>
      <c r="X892" s="86" t="s">
        <v>8596</v>
      </c>
      <c r="Y892" s="87" t="s">
        <v>102</v>
      </c>
      <c r="Z892" s="87" t="s">
        <v>102</v>
      </c>
      <c r="AA892" s="87" t="s">
        <v>131</v>
      </c>
      <c r="AB892" s="87" t="s">
        <v>10523</v>
      </c>
      <c r="AC892" s="87" t="s">
        <v>104</v>
      </c>
      <c r="AD892" s="87" t="s">
        <v>105</v>
      </c>
      <c r="AE892" s="87" t="s">
        <v>106</v>
      </c>
      <c r="AF892" s="86" t="s">
        <v>8596</v>
      </c>
      <c r="AG892" s="87" t="s">
        <v>177</v>
      </c>
      <c r="AH892" s="87" t="s">
        <v>10523</v>
      </c>
      <c r="AI892" s="87" t="s">
        <v>104</v>
      </c>
      <c r="AJ892" s="87" t="s">
        <v>204</v>
      </c>
      <c r="AK892" s="88"/>
      <c r="AL892" s="83" t="s">
        <v>107</v>
      </c>
      <c r="AM892" s="89" t="s">
        <v>454</v>
      </c>
      <c r="AN892" s="90" t="s">
        <v>416</v>
      </c>
      <c r="AO892" s="91" t="s">
        <v>643</v>
      </c>
      <c r="AP892" s="90">
        <v>8.33333333333319</v>
      </c>
      <c r="AQ892" s="92" t="s">
        <v>102</v>
      </c>
      <c r="AR892" s="93" t="s">
        <v>102</v>
      </c>
      <c r="AS892" s="93" t="s">
        <v>102</v>
      </c>
      <c r="AT892" s="93" t="s">
        <v>102</v>
      </c>
      <c r="AU892" s="210" t="s">
        <v>645</v>
      </c>
      <c r="AV892" s="93" t="s">
        <v>185</v>
      </c>
      <c r="AW892" s="94" t="s">
        <v>102</v>
      </c>
      <c r="AX892" s="93" t="s">
        <v>105</v>
      </c>
      <c r="AY892" s="95" t="s">
        <v>104</v>
      </c>
      <c r="AZ892" s="93" t="s">
        <v>102</v>
      </c>
      <c r="BA892" s="93" t="s">
        <v>102</v>
      </c>
      <c r="BB892" s="93" t="s">
        <v>102</v>
      </c>
      <c r="BC892" s="93" t="s">
        <v>102</v>
      </c>
      <c r="BD892" s="96" t="s">
        <v>102</v>
      </c>
      <c r="BE892" s="90">
        <v>-435.16666666666703</v>
      </c>
      <c r="BF892" s="93" t="s">
        <v>102</v>
      </c>
      <c r="BG892" s="93" t="s">
        <v>102</v>
      </c>
      <c r="BH892" s="93" t="s">
        <v>102</v>
      </c>
      <c r="BI892" s="93" t="s">
        <v>102</v>
      </c>
      <c r="BJ892" s="210" t="s">
        <v>643</v>
      </c>
      <c r="BK892" s="93" t="s">
        <v>196</v>
      </c>
      <c r="BL892" s="97" t="s">
        <v>102</v>
      </c>
      <c r="BM892" s="93" t="s">
        <v>105</v>
      </c>
      <c r="BN892" s="93" t="s">
        <v>596</v>
      </c>
      <c r="BO892" s="93" t="s">
        <v>102</v>
      </c>
      <c r="BP892" s="98" t="s">
        <v>102</v>
      </c>
      <c r="BQ892" s="93" t="s">
        <v>102</v>
      </c>
      <c r="BR892" s="93" t="s">
        <v>102</v>
      </c>
      <c r="BS892" s="93" t="s">
        <v>102</v>
      </c>
      <c r="BT892" s="99" t="s">
        <v>591</v>
      </c>
      <c r="BU892" s="100" t="s">
        <v>12145</v>
      </c>
      <c r="BV892" s="101" t="s">
        <v>471</v>
      </c>
      <c r="BW892" s="136"/>
      <c r="BX892" s="103" t="s">
        <v>565</v>
      </c>
      <c r="BY892" s="104" t="s">
        <v>190</v>
      </c>
      <c r="BZ892" s="136"/>
      <c r="CA892" s="83" t="s">
        <v>599</v>
      </c>
      <c r="CB892" s="106" t="s">
        <v>647</v>
      </c>
      <c r="CC892" s="106" t="s">
        <v>12146</v>
      </c>
      <c r="CD892" s="107"/>
      <c r="CE892" s="108" t="s">
        <v>107</v>
      </c>
      <c r="CF892" s="108" t="s">
        <v>107</v>
      </c>
      <c r="CG892" s="109"/>
      <c r="CH892" s="110" t="s">
        <v>107</v>
      </c>
      <c r="CI892" s="111"/>
      <c r="CJ892" s="112">
        <v>6710</v>
      </c>
      <c r="CK892" s="113">
        <v>86</v>
      </c>
      <c r="CL892" s="114" t="s">
        <v>134</v>
      </c>
      <c r="CM892" s="114" t="s">
        <v>108</v>
      </c>
      <c r="CN892" s="114"/>
      <c r="CO892" s="115" t="s">
        <v>102</v>
      </c>
      <c r="CP892" s="115" t="s">
        <v>102</v>
      </c>
      <c r="CQ892" s="115" t="s">
        <v>102</v>
      </c>
      <c r="CR892" s="115" t="s">
        <v>102</v>
      </c>
      <c r="CS892" s="116"/>
      <c r="CT892" s="117" t="s">
        <v>109</v>
      </c>
      <c r="CU892" s="117" t="s">
        <v>109</v>
      </c>
      <c r="CV892" s="83">
        <v>888</v>
      </c>
      <c r="CW892" s="83" t="s">
        <v>108</v>
      </c>
      <c r="CX892" s="83">
        <v>888</v>
      </c>
      <c r="CY892" s="83" t="s">
        <v>108</v>
      </c>
      <c r="CZ892" s="83">
        <v>7216</v>
      </c>
      <c r="DA892" s="83" t="s">
        <v>419</v>
      </c>
      <c r="DB892" s="83" t="s">
        <v>130</v>
      </c>
      <c r="DC892" s="83" t="s">
        <v>499</v>
      </c>
      <c r="DD892" s="83">
        <v>1937</v>
      </c>
      <c r="DE892" s="83" t="s">
        <v>444</v>
      </c>
      <c r="DF892" s="83" t="s">
        <v>130</v>
      </c>
      <c r="DG892" s="83" t="s">
        <v>499</v>
      </c>
      <c r="DH892" s="83"/>
      <c r="DI892" s="83">
        <v>0</v>
      </c>
      <c r="DJ892" s="83">
        <v>1</v>
      </c>
      <c r="DK892" s="83">
        <v>0</v>
      </c>
      <c r="DL892" s="83">
        <v>0</v>
      </c>
      <c r="DM892" s="83">
        <v>0</v>
      </c>
      <c r="DN892" s="83">
        <v>0</v>
      </c>
      <c r="DO892" s="83">
        <v>0</v>
      </c>
      <c r="DP892" s="83">
        <v>0</v>
      </c>
      <c r="DQ892" s="83">
        <v>0</v>
      </c>
      <c r="DR892" s="83">
        <v>0</v>
      </c>
      <c r="DS892" s="83">
        <v>0</v>
      </c>
      <c r="DT892" s="83">
        <v>3</v>
      </c>
      <c r="DU892" s="83">
        <v>3</v>
      </c>
      <c r="DV892" s="83">
        <v>0</v>
      </c>
      <c r="DW892" s="83">
        <v>0</v>
      </c>
      <c r="DX892" s="83">
        <v>3</v>
      </c>
      <c r="DY892" s="85">
        <v>44534</v>
      </c>
      <c r="DZ892" s="83" t="s">
        <v>4939</v>
      </c>
      <c r="EA892" s="83" t="s">
        <v>102</v>
      </c>
      <c r="EB892" s="83" t="s">
        <v>482</v>
      </c>
      <c r="EC892" s="83">
        <v>888</v>
      </c>
      <c r="ED892" s="83" t="s">
        <v>483</v>
      </c>
      <c r="EE892" s="83">
        <v>1</v>
      </c>
      <c r="EF892" s="83">
        <v>0</v>
      </c>
      <c r="EG892" s="83">
        <v>0</v>
      </c>
      <c r="EH892" s="83" t="s">
        <v>109</v>
      </c>
      <c r="EI892" s="83" t="s">
        <v>108</v>
      </c>
      <c r="EJ892" s="83" t="s">
        <v>583</v>
      </c>
      <c r="EK892" s="83">
        <v>0</v>
      </c>
      <c r="EL892" s="83">
        <v>0</v>
      </c>
      <c r="EM892" s="83">
        <v>1</v>
      </c>
      <c r="EN892" s="83" t="s">
        <v>497</v>
      </c>
      <c r="EO892" s="83"/>
      <c r="EP892" s="83" t="s">
        <v>436</v>
      </c>
      <c r="EQ892" s="136">
        <v>1</v>
      </c>
      <c r="ER892" s="136">
        <v>1</v>
      </c>
      <c r="ES892" s="136">
        <v>1</v>
      </c>
      <c r="ET892" s="136">
        <v>1</v>
      </c>
      <c r="EU892" s="215" t="s">
        <v>269</v>
      </c>
      <c r="EV892" s="136">
        <v>1</v>
      </c>
      <c r="EW892" s="136">
        <v>1</v>
      </c>
      <c r="EX892" s="136">
        <v>1</v>
      </c>
      <c r="EY892" s="136">
        <v>1</v>
      </c>
      <c r="EZ892" s="136">
        <v>1</v>
      </c>
      <c r="FP892" s="215" t="s">
        <v>592</v>
      </c>
      <c r="FQ892" s="136" t="b">
        <v>1</v>
      </c>
      <c r="FR892" s="136" t="b">
        <v>1</v>
      </c>
      <c r="FS892" s="136" t="b">
        <v>1</v>
      </c>
      <c r="FT892" s="136" t="b">
        <v>1</v>
      </c>
      <c r="FX892" s="215" t="s">
        <v>269</v>
      </c>
    </row>
    <row r="893" spans="1:180" ht="60" customHeight="1" x14ac:dyDescent="0.55000000000000004">
      <c r="A893" s="83" t="s">
        <v>130</v>
      </c>
      <c r="B893" s="83" t="s">
        <v>98</v>
      </c>
      <c r="C893" s="136">
        <v>109449</v>
      </c>
      <c r="D893" s="207" t="s">
        <v>627</v>
      </c>
      <c r="E893" s="208" t="s">
        <v>630</v>
      </c>
      <c r="F893" s="83" t="s">
        <v>108</v>
      </c>
      <c r="G893" s="85">
        <v>20621</v>
      </c>
      <c r="H893" s="83" t="s">
        <v>102</v>
      </c>
      <c r="I893" s="85">
        <v>39794</v>
      </c>
      <c r="J893" s="83" t="s">
        <v>228</v>
      </c>
      <c r="K893" s="216">
        <v>862332408675</v>
      </c>
      <c r="L893" s="83" t="s">
        <v>191</v>
      </c>
      <c r="M893" s="85">
        <v>43631</v>
      </c>
      <c r="N893" s="83">
        <v>-3746.6666666666702</v>
      </c>
      <c r="O893" s="83" t="s">
        <v>180</v>
      </c>
      <c r="P893" s="83" t="s">
        <v>181</v>
      </c>
      <c r="Q893" s="208" t="s">
        <v>8600</v>
      </c>
      <c r="R893" s="83" t="s">
        <v>102</v>
      </c>
      <c r="S893" s="83" t="s">
        <v>102</v>
      </c>
      <c r="T893" s="83" t="s">
        <v>199</v>
      </c>
      <c r="U893" s="83" t="s">
        <v>10524</v>
      </c>
      <c r="V893" s="83" t="s">
        <v>104</v>
      </c>
      <c r="W893" s="83" t="s">
        <v>105</v>
      </c>
      <c r="X893" s="86" t="s">
        <v>8600</v>
      </c>
      <c r="Y893" s="87" t="s">
        <v>102</v>
      </c>
      <c r="Z893" s="87" t="s">
        <v>102</v>
      </c>
      <c r="AA893" s="87" t="s">
        <v>199</v>
      </c>
      <c r="AB893" s="87" t="s">
        <v>10524</v>
      </c>
      <c r="AC893" s="87" t="s">
        <v>104</v>
      </c>
      <c r="AD893" s="87" t="s">
        <v>105</v>
      </c>
      <c r="AE893" s="87" t="s">
        <v>106</v>
      </c>
      <c r="AF893" s="86" t="s">
        <v>8600</v>
      </c>
      <c r="AG893" s="87" t="s">
        <v>489</v>
      </c>
      <c r="AH893" s="87" t="s">
        <v>10525</v>
      </c>
      <c r="AI893" s="87" t="s">
        <v>104</v>
      </c>
      <c r="AJ893" s="87" t="s">
        <v>204</v>
      </c>
      <c r="AK893" s="88"/>
      <c r="AL893" s="83" t="s">
        <v>107</v>
      </c>
      <c r="AM893" s="89" t="s">
        <v>454</v>
      </c>
      <c r="AN893" s="90" t="s">
        <v>416</v>
      </c>
      <c r="AO893" s="91" t="s">
        <v>641</v>
      </c>
      <c r="AP893" s="90">
        <v>8.33333333333319</v>
      </c>
      <c r="AQ893" s="92" t="s">
        <v>211</v>
      </c>
      <c r="AR893" s="93" t="s">
        <v>102</v>
      </c>
      <c r="AS893" s="93" t="s">
        <v>102</v>
      </c>
      <c r="AT893" s="93" t="s">
        <v>102</v>
      </c>
      <c r="AU893" s="210" t="s">
        <v>641</v>
      </c>
      <c r="AV893" s="93" t="s">
        <v>192</v>
      </c>
      <c r="AW893" s="94" t="s">
        <v>102</v>
      </c>
      <c r="AX893" s="93" t="s">
        <v>105</v>
      </c>
      <c r="AY893" s="95" t="s">
        <v>188</v>
      </c>
      <c r="AZ893" s="93" t="s">
        <v>102</v>
      </c>
      <c r="BA893" s="93" t="s">
        <v>10526</v>
      </c>
      <c r="BB893" s="93" t="s">
        <v>102</v>
      </c>
      <c r="BC893" s="93" t="s">
        <v>102</v>
      </c>
      <c r="BD893" s="96" t="s">
        <v>102</v>
      </c>
      <c r="BE893" s="90">
        <v>-435.66666666666703</v>
      </c>
      <c r="BF893" s="93" t="s">
        <v>211</v>
      </c>
      <c r="BG893" s="93" t="s">
        <v>102</v>
      </c>
      <c r="BH893" s="93" t="s">
        <v>102</v>
      </c>
      <c r="BI893" s="93" t="s">
        <v>102</v>
      </c>
      <c r="BJ893" s="210" t="s">
        <v>646</v>
      </c>
      <c r="BK893" s="93" t="s">
        <v>182</v>
      </c>
      <c r="BL893" s="97" t="s">
        <v>102</v>
      </c>
      <c r="BM893" s="93" t="s">
        <v>105</v>
      </c>
      <c r="BN893" s="93" t="s">
        <v>104</v>
      </c>
      <c r="BO893" s="93" t="s">
        <v>102</v>
      </c>
      <c r="BP893" s="98">
        <v>20180503</v>
      </c>
      <c r="BQ893" s="93" t="s">
        <v>102</v>
      </c>
      <c r="BR893" s="93" t="s">
        <v>102</v>
      </c>
      <c r="BS893" s="93" t="s">
        <v>102</v>
      </c>
      <c r="BT893" s="99" t="s">
        <v>591</v>
      </c>
      <c r="BU893" s="100" t="s">
        <v>12147</v>
      </c>
      <c r="BV893" s="101" t="s">
        <v>471</v>
      </c>
      <c r="BW893" s="136"/>
      <c r="BX893" s="103" t="s">
        <v>565</v>
      </c>
      <c r="BY893" s="104" t="s">
        <v>190</v>
      </c>
      <c r="BZ893" s="136"/>
      <c r="CA893" s="83" t="s">
        <v>599</v>
      </c>
      <c r="CB893" s="106" t="s">
        <v>647</v>
      </c>
      <c r="CC893" s="106" t="s">
        <v>12148</v>
      </c>
      <c r="CD893" s="107"/>
      <c r="CE893" s="108" t="s">
        <v>107</v>
      </c>
      <c r="CF893" s="108" t="s">
        <v>107</v>
      </c>
      <c r="CG893" s="109"/>
      <c r="CH893" s="110" t="s">
        <v>107</v>
      </c>
      <c r="CI893" s="111"/>
      <c r="CJ893" s="112">
        <v>6710</v>
      </c>
      <c r="CK893" s="113">
        <v>86</v>
      </c>
      <c r="CL893" s="114" t="s">
        <v>134</v>
      </c>
      <c r="CM893" s="114" t="s">
        <v>108</v>
      </c>
      <c r="CN893" s="114"/>
      <c r="CO893" s="115" t="s">
        <v>102</v>
      </c>
      <c r="CP893" s="115" t="s">
        <v>102</v>
      </c>
      <c r="CQ893" s="115" t="s">
        <v>102</v>
      </c>
      <c r="CR893" s="115" t="s">
        <v>102</v>
      </c>
      <c r="CS893" s="116"/>
      <c r="CT893" s="117" t="s">
        <v>109</v>
      </c>
      <c r="CU893" s="117" t="s">
        <v>109</v>
      </c>
      <c r="CV893" s="83">
        <v>889</v>
      </c>
      <c r="CW893" s="83" t="s">
        <v>108</v>
      </c>
      <c r="CX893" s="83">
        <v>889</v>
      </c>
      <c r="CY893" s="83" t="s">
        <v>108</v>
      </c>
      <c r="CZ893" s="83">
        <v>7217</v>
      </c>
      <c r="DA893" s="83" t="s">
        <v>419</v>
      </c>
      <c r="DB893" s="83" t="s">
        <v>130</v>
      </c>
      <c r="DC893" s="83" t="s">
        <v>499</v>
      </c>
      <c r="DD893" s="83">
        <v>1938</v>
      </c>
      <c r="DE893" s="83" t="s">
        <v>444</v>
      </c>
      <c r="DF893" s="83" t="s">
        <v>130</v>
      </c>
      <c r="DG893" s="83" t="s">
        <v>499</v>
      </c>
      <c r="DH893" s="83"/>
      <c r="DI893" s="83">
        <v>0</v>
      </c>
      <c r="DJ893" s="83">
        <v>1</v>
      </c>
      <c r="DK893" s="83">
        <v>0</v>
      </c>
      <c r="DL893" s="83">
        <v>0</v>
      </c>
      <c r="DM893" s="83">
        <v>0</v>
      </c>
      <c r="DN893" s="83">
        <v>0</v>
      </c>
      <c r="DO893" s="83">
        <v>0</v>
      </c>
      <c r="DP893" s="83">
        <v>0</v>
      </c>
      <c r="DQ893" s="83">
        <v>0</v>
      </c>
      <c r="DR893" s="83">
        <v>0</v>
      </c>
      <c r="DS893" s="83">
        <v>0</v>
      </c>
      <c r="DT893" s="83">
        <v>3</v>
      </c>
      <c r="DU893" s="83">
        <v>3</v>
      </c>
      <c r="DV893" s="83">
        <v>0</v>
      </c>
      <c r="DW893" s="83">
        <v>0</v>
      </c>
      <c r="DX893" s="83">
        <v>3</v>
      </c>
      <c r="DY893" s="85">
        <v>44535</v>
      </c>
      <c r="DZ893" s="83" t="s">
        <v>4940</v>
      </c>
      <c r="EA893" s="83" t="s">
        <v>102</v>
      </c>
      <c r="EB893" s="83" t="s">
        <v>482</v>
      </c>
      <c r="EC893" s="83">
        <v>889</v>
      </c>
      <c r="ED893" s="83" t="s">
        <v>483</v>
      </c>
      <c r="EE893" s="83">
        <v>1</v>
      </c>
      <c r="EF893" s="83">
        <v>0</v>
      </c>
      <c r="EG893" s="83">
        <v>0</v>
      </c>
      <c r="EH893" s="83" t="s">
        <v>109</v>
      </c>
      <c r="EI893" s="83" t="s">
        <v>108</v>
      </c>
      <c r="EJ893" s="83" t="s">
        <v>583</v>
      </c>
      <c r="EK893" s="83">
        <v>0</v>
      </c>
      <c r="EL893" s="83">
        <v>0</v>
      </c>
      <c r="EM893" s="83">
        <v>1</v>
      </c>
      <c r="EN893" s="83" t="s">
        <v>497</v>
      </c>
      <c r="EO893" s="83"/>
      <c r="EP893" s="83" t="s">
        <v>436</v>
      </c>
      <c r="EQ893" s="136">
        <v>1</v>
      </c>
      <c r="ER893" s="136">
        <v>1</v>
      </c>
      <c r="ES893" s="136">
        <v>1</v>
      </c>
      <c r="ET893" s="136">
        <v>1</v>
      </c>
      <c r="EU893" s="215" t="s">
        <v>269</v>
      </c>
      <c r="EV893" s="136">
        <v>1</v>
      </c>
      <c r="EW893" s="136">
        <v>1</v>
      </c>
      <c r="EX893" s="136">
        <v>1</v>
      </c>
      <c r="EY893" s="136">
        <v>1</v>
      </c>
      <c r="EZ893" s="136">
        <v>1</v>
      </c>
      <c r="FP893" s="215" t="s">
        <v>592</v>
      </c>
      <c r="FQ893" s="136" t="b">
        <v>1</v>
      </c>
      <c r="FR893" s="136" t="b">
        <v>1</v>
      </c>
      <c r="FS893" s="136" t="b">
        <v>1</v>
      </c>
      <c r="FT893" s="136" t="b">
        <v>1</v>
      </c>
      <c r="FX893" s="215" t="s">
        <v>269</v>
      </c>
    </row>
    <row r="894" spans="1:180" ht="60" customHeight="1" x14ac:dyDescent="0.55000000000000004">
      <c r="A894" s="83" t="s">
        <v>130</v>
      </c>
      <c r="B894" s="83" t="s">
        <v>98</v>
      </c>
      <c r="C894" s="136">
        <v>568810</v>
      </c>
      <c r="D894" s="207" t="s">
        <v>628</v>
      </c>
      <c r="E894" s="208" t="s">
        <v>633</v>
      </c>
      <c r="F894" s="83" t="s">
        <v>108</v>
      </c>
      <c r="G894" s="85">
        <v>22744</v>
      </c>
      <c r="H894" s="83" t="s">
        <v>102</v>
      </c>
      <c r="I894" s="85">
        <v>39772</v>
      </c>
      <c r="J894" s="83" t="s">
        <v>228</v>
      </c>
      <c r="K894" s="216">
        <v>814651951753</v>
      </c>
      <c r="L894" s="83" t="s">
        <v>191</v>
      </c>
      <c r="M894" s="85">
        <v>43619</v>
      </c>
      <c r="N894" s="83">
        <v>-3751.6666666666702</v>
      </c>
      <c r="O894" s="83" t="s">
        <v>193</v>
      </c>
      <c r="P894" s="83" t="s">
        <v>181</v>
      </c>
      <c r="Q894" s="208" t="s">
        <v>8604</v>
      </c>
      <c r="R894" s="83" t="s">
        <v>102</v>
      </c>
      <c r="S894" s="83" t="s">
        <v>102</v>
      </c>
      <c r="T894" s="83" t="s">
        <v>133</v>
      </c>
      <c r="U894" s="83" t="s">
        <v>10527</v>
      </c>
      <c r="V894" s="83" t="s">
        <v>111</v>
      </c>
      <c r="W894" s="83" t="s">
        <v>105</v>
      </c>
      <c r="X894" s="86" t="s">
        <v>8604</v>
      </c>
      <c r="Y894" s="87" t="s">
        <v>102</v>
      </c>
      <c r="Z894" s="87" t="s">
        <v>102</v>
      </c>
      <c r="AA894" s="87" t="s">
        <v>133</v>
      </c>
      <c r="AB894" s="87" t="s">
        <v>10527</v>
      </c>
      <c r="AC894" s="87" t="s">
        <v>111</v>
      </c>
      <c r="AD894" s="87" t="s">
        <v>105</v>
      </c>
      <c r="AE894" s="87" t="s">
        <v>106</v>
      </c>
      <c r="AF894" s="86" t="s">
        <v>8604</v>
      </c>
      <c r="AG894" s="87" t="s">
        <v>486</v>
      </c>
      <c r="AH894" s="87" t="s">
        <v>10527</v>
      </c>
      <c r="AI894" s="87" t="s">
        <v>111</v>
      </c>
      <c r="AJ894" s="87" t="s">
        <v>204</v>
      </c>
      <c r="AK894" s="88"/>
      <c r="AL894" s="83" t="s">
        <v>107</v>
      </c>
      <c r="AM894" s="89" t="s">
        <v>454</v>
      </c>
      <c r="AN894" s="90" t="s">
        <v>416</v>
      </c>
      <c r="AO894" s="91" t="s">
        <v>642</v>
      </c>
      <c r="AP894" s="90">
        <v>8.33333333333319</v>
      </c>
      <c r="AQ894" s="92" t="s">
        <v>102</v>
      </c>
      <c r="AR894" s="93" t="s">
        <v>102</v>
      </c>
      <c r="AS894" s="93" t="s">
        <v>102</v>
      </c>
      <c r="AT894" s="93" t="s">
        <v>102</v>
      </c>
      <c r="AU894" s="210" t="s">
        <v>644</v>
      </c>
      <c r="AV894" s="93" t="s">
        <v>185</v>
      </c>
      <c r="AW894" s="94" t="s">
        <v>102</v>
      </c>
      <c r="AX894" s="93" t="s">
        <v>183</v>
      </c>
      <c r="AY894" s="95" t="s">
        <v>111</v>
      </c>
      <c r="AZ894" s="93" t="s">
        <v>102</v>
      </c>
      <c r="BA894" s="93" t="s">
        <v>102</v>
      </c>
      <c r="BB894" s="93" t="s">
        <v>102</v>
      </c>
      <c r="BC894" s="93" t="s">
        <v>102</v>
      </c>
      <c r="BD894" s="96" t="s">
        <v>102</v>
      </c>
      <c r="BE894" s="90">
        <v>-436.16666666666703</v>
      </c>
      <c r="BF894" s="93" t="s">
        <v>102</v>
      </c>
      <c r="BG894" s="93" t="s">
        <v>102</v>
      </c>
      <c r="BH894" s="93" t="s">
        <v>102</v>
      </c>
      <c r="BI894" s="93" t="s">
        <v>102</v>
      </c>
      <c r="BJ894" s="210" t="s">
        <v>642</v>
      </c>
      <c r="BK894" s="93" t="s">
        <v>192</v>
      </c>
      <c r="BL894" s="97" t="s">
        <v>102</v>
      </c>
      <c r="BM894" s="93" t="s">
        <v>183</v>
      </c>
      <c r="BN894" s="93" t="s">
        <v>106</v>
      </c>
      <c r="BO894" s="93" t="s">
        <v>102</v>
      </c>
      <c r="BP894" s="98" t="s">
        <v>102</v>
      </c>
      <c r="BQ894" s="93" t="s">
        <v>102</v>
      </c>
      <c r="BR894" s="93" t="s">
        <v>102</v>
      </c>
      <c r="BS894" s="93" t="s">
        <v>102</v>
      </c>
      <c r="BT894" s="99" t="s">
        <v>591</v>
      </c>
      <c r="BU894" s="100" t="s">
        <v>12149</v>
      </c>
      <c r="BV894" s="101" t="s">
        <v>471</v>
      </c>
      <c r="BW894" s="136"/>
      <c r="BX894" s="103" t="s">
        <v>565</v>
      </c>
      <c r="BY894" s="104" t="s">
        <v>190</v>
      </c>
      <c r="BZ894" s="136"/>
      <c r="CA894" s="83" t="s">
        <v>599</v>
      </c>
      <c r="CB894" s="106" t="s">
        <v>647</v>
      </c>
      <c r="CC894" s="106" t="s">
        <v>12150</v>
      </c>
      <c r="CD894" s="107"/>
      <c r="CE894" s="108" t="s">
        <v>107</v>
      </c>
      <c r="CF894" s="108" t="s">
        <v>107</v>
      </c>
      <c r="CG894" s="109"/>
      <c r="CH894" s="110" t="s">
        <v>107</v>
      </c>
      <c r="CI894" s="111"/>
      <c r="CJ894" s="112">
        <v>6710</v>
      </c>
      <c r="CK894" s="113">
        <v>86</v>
      </c>
      <c r="CL894" s="114" t="s">
        <v>134</v>
      </c>
      <c r="CM894" s="114" t="s">
        <v>108</v>
      </c>
      <c r="CN894" s="114"/>
      <c r="CO894" s="115" t="s">
        <v>102</v>
      </c>
      <c r="CP894" s="115" t="s">
        <v>102</v>
      </c>
      <c r="CQ894" s="115" t="s">
        <v>102</v>
      </c>
      <c r="CR894" s="115" t="s">
        <v>102</v>
      </c>
      <c r="CS894" s="116"/>
      <c r="CT894" s="117" t="s">
        <v>109</v>
      </c>
      <c r="CU894" s="117" t="s">
        <v>109</v>
      </c>
      <c r="CV894" s="83">
        <v>890</v>
      </c>
      <c r="CW894" s="83" t="s">
        <v>108</v>
      </c>
      <c r="CX894" s="83">
        <v>890</v>
      </c>
      <c r="CY894" s="83" t="s">
        <v>108</v>
      </c>
      <c r="CZ894" s="83">
        <v>7218</v>
      </c>
      <c r="DA894" s="83" t="s">
        <v>419</v>
      </c>
      <c r="DB894" s="83" t="s">
        <v>130</v>
      </c>
      <c r="DC894" s="83" t="s">
        <v>499</v>
      </c>
      <c r="DD894" s="83">
        <v>1939</v>
      </c>
      <c r="DE894" s="83" t="s">
        <v>444</v>
      </c>
      <c r="DF894" s="83" t="s">
        <v>130</v>
      </c>
      <c r="DG894" s="83" t="s">
        <v>499</v>
      </c>
      <c r="DH894" s="83"/>
      <c r="DI894" s="83">
        <v>0</v>
      </c>
      <c r="DJ894" s="83">
        <v>1</v>
      </c>
      <c r="DK894" s="83">
        <v>0</v>
      </c>
      <c r="DL894" s="83">
        <v>0</v>
      </c>
      <c r="DM894" s="83">
        <v>0</v>
      </c>
      <c r="DN894" s="83">
        <v>0</v>
      </c>
      <c r="DO894" s="83">
        <v>0</v>
      </c>
      <c r="DP894" s="83">
        <v>0</v>
      </c>
      <c r="DQ894" s="83">
        <v>0</v>
      </c>
      <c r="DR894" s="83">
        <v>0</v>
      </c>
      <c r="DS894" s="83">
        <v>0</v>
      </c>
      <c r="DT894" s="83">
        <v>3</v>
      </c>
      <c r="DU894" s="83">
        <v>3</v>
      </c>
      <c r="DV894" s="83">
        <v>0</v>
      </c>
      <c r="DW894" s="83">
        <v>0</v>
      </c>
      <c r="DX894" s="83">
        <v>3</v>
      </c>
      <c r="DY894" s="85">
        <v>44536</v>
      </c>
      <c r="DZ894" s="83" t="s">
        <v>4941</v>
      </c>
      <c r="EA894" s="83" t="s">
        <v>102</v>
      </c>
      <c r="EB894" s="83" t="s">
        <v>482</v>
      </c>
      <c r="EC894" s="83">
        <v>890</v>
      </c>
      <c r="ED894" s="83" t="s">
        <v>483</v>
      </c>
      <c r="EE894" s="83">
        <v>1</v>
      </c>
      <c r="EF894" s="83">
        <v>0</v>
      </c>
      <c r="EG894" s="83">
        <v>0</v>
      </c>
      <c r="EH894" s="83" t="s">
        <v>109</v>
      </c>
      <c r="EI894" s="83" t="s">
        <v>108</v>
      </c>
      <c r="EJ894" s="83" t="s">
        <v>583</v>
      </c>
      <c r="EK894" s="83">
        <v>0</v>
      </c>
      <c r="EL894" s="83">
        <v>0</v>
      </c>
      <c r="EM894" s="83">
        <v>1</v>
      </c>
      <c r="EN894" s="83" t="s">
        <v>497</v>
      </c>
      <c r="EO894" s="83"/>
      <c r="EP894" s="83" t="s">
        <v>436</v>
      </c>
      <c r="EQ894" s="136">
        <v>1</v>
      </c>
      <c r="ER894" s="136">
        <v>1</v>
      </c>
      <c r="ES894" s="136">
        <v>1</v>
      </c>
      <c r="ET894" s="136">
        <v>1</v>
      </c>
      <c r="EU894" s="215" t="s">
        <v>269</v>
      </c>
      <c r="EV894" s="136">
        <v>1</v>
      </c>
      <c r="EW894" s="136">
        <v>1</v>
      </c>
      <c r="EX894" s="136">
        <v>1</v>
      </c>
      <c r="EY894" s="136">
        <v>1</v>
      </c>
      <c r="EZ894" s="136">
        <v>1</v>
      </c>
      <c r="FP894" s="215" t="s">
        <v>592</v>
      </c>
      <c r="FQ894" s="136" t="b">
        <v>1</v>
      </c>
      <c r="FR894" s="136" t="b">
        <v>1</v>
      </c>
      <c r="FS894" s="136" t="b">
        <v>1</v>
      </c>
      <c r="FT894" s="136" t="b">
        <v>1</v>
      </c>
      <c r="FX894" s="215" t="s">
        <v>269</v>
      </c>
    </row>
    <row r="895" spans="1:180" ht="60" customHeight="1" x14ac:dyDescent="0.55000000000000004">
      <c r="A895" s="83" t="s">
        <v>130</v>
      </c>
      <c r="B895" s="83" t="s">
        <v>98</v>
      </c>
      <c r="C895" s="136">
        <v>284806</v>
      </c>
      <c r="D895" s="207" t="s">
        <v>629</v>
      </c>
      <c r="E895" s="208" t="s">
        <v>634</v>
      </c>
      <c r="F895" s="83" t="s">
        <v>108</v>
      </c>
      <c r="G895" s="85">
        <v>26341</v>
      </c>
      <c r="H895" s="83" t="s">
        <v>102</v>
      </c>
      <c r="I895" s="85">
        <v>34633</v>
      </c>
      <c r="J895" s="83" t="s">
        <v>228</v>
      </c>
      <c r="K895" s="216">
        <v>505827615311</v>
      </c>
      <c r="L895" s="83" t="s">
        <v>191</v>
      </c>
      <c r="M895" s="85">
        <v>43642</v>
      </c>
      <c r="N895" s="83">
        <v>-3756.6666666666702</v>
      </c>
      <c r="O895" s="83" t="s">
        <v>193</v>
      </c>
      <c r="P895" s="83" t="s">
        <v>181</v>
      </c>
      <c r="Q895" s="208" t="s">
        <v>8608</v>
      </c>
      <c r="R895" s="83" t="s">
        <v>102</v>
      </c>
      <c r="S895" s="83" t="s">
        <v>102</v>
      </c>
      <c r="T895" s="83" t="s">
        <v>131</v>
      </c>
      <c r="U895" s="83" t="s">
        <v>10528</v>
      </c>
      <c r="V895" s="83" t="s">
        <v>104</v>
      </c>
      <c r="W895" s="83" t="s">
        <v>105</v>
      </c>
      <c r="X895" s="86" t="s">
        <v>8608</v>
      </c>
      <c r="Y895" s="87" t="s">
        <v>102</v>
      </c>
      <c r="Z895" s="87" t="s">
        <v>102</v>
      </c>
      <c r="AA895" s="87" t="s">
        <v>131</v>
      </c>
      <c r="AB895" s="87" t="s">
        <v>10528</v>
      </c>
      <c r="AC895" s="87" t="s">
        <v>104</v>
      </c>
      <c r="AD895" s="87" t="s">
        <v>105</v>
      </c>
      <c r="AE895" s="87" t="s">
        <v>106</v>
      </c>
      <c r="AF895" s="86" t="s">
        <v>8608</v>
      </c>
      <c r="AG895" s="87" t="s">
        <v>177</v>
      </c>
      <c r="AH895" s="87" t="s">
        <v>10528</v>
      </c>
      <c r="AI895" s="87" t="s">
        <v>104</v>
      </c>
      <c r="AJ895" s="87" t="s">
        <v>204</v>
      </c>
      <c r="AK895" s="88"/>
      <c r="AL895" s="83" t="s">
        <v>107</v>
      </c>
      <c r="AM895" s="89" t="s">
        <v>454</v>
      </c>
      <c r="AN895" s="90" t="s">
        <v>416</v>
      </c>
      <c r="AO895" s="91" t="s">
        <v>643</v>
      </c>
      <c r="AP895" s="90">
        <v>8.33333333333319</v>
      </c>
      <c r="AQ895" s="92" t="s">
        <v>102</v>
      </c>
      <c r="AR895" s="93" t="s">
        <v>102</v>
      </c>
      <c r="AS895" s="93" t="s">
        <v>102</v>
      </c>
      <c r="AT895" s="93" t="s">
        <v>102</v>
      </c>
      <c r="AU895" s="210" t="s">
        <v>645</v>
      </c>
      <c r="AV895" s="93" t="s">
        <v>185</v>
      </c>
      <c r="AW895" s="94" t="s">
        <v>102</v>
      </c>
      <c r="AX895" s="93" t="s">
        <v>105</v>
      </c>
      <c r="AY895" s="95" t="s">
        <v>104</v>
      </c>
      <c r="AZ895" s="93" t="s">
        <v>102</v>
      </c>
      <c r="BA895" s="93" t="s">
        <v>102</v>
      </c>
      <c r="BB895" s="93" t="s">
        <v>102</v>
      </c>
      <c r="BC895" s="93" t="s">
        <v>102</v>
      </c>
      <c r="BD895" s="96" t="s">
        <v>102</v>
      </c>
      <c r="BE895" s="90">
        <v>-436.66666666666703</v>
      </c>
      <c r="BF895" s="93" t="s">
        <v>102</v>
      </c>
      <c r="BG895" s="93" t="s">
        <v>102</v>
      </c>
      <c r="BH895" s="93" t="s">
        <v>102</v>
      </c>
      <c r="BI895" s="93" t="s">
        <v>102</v>
      </c>
      <c r="BJ895" s="210" t="s">
        <v>643</v>
      </c>
      <c r="BK895" s="93" t="s">
        <v>196</v>
      </c>
      <c r="BL895" s="97" t="s">
        <v>102</v>
      </c>
      <c r="BM895" s="93" t="s">
        <v>105</v>
      </c>
      <c r="BN895" s="93" t="s">
        <v>596</v>
      </c>
      <c r="BO895" s="93" t="s">
        <v>102</v>
      </c>
      <c r="BP895" s="98" t="s">
        <v>102</v>
      </c>
      <c r="BQ895" s="93" t="s">
        <v>102</v>
      </c>
      <c r="BR895" s="93" t="s">
        <v>102</v>
      </c>
      <c r="BS895" s="93" t="s">
        <v>102</v>
      </c>
      <c r="BT895" s="99" t="s">
        <v>591</v>
      </c>
      <c r="BU895" s="100" t="s">
        <v>12151</v>
      </c>
      <c r="BV895" s="101" t="s">
        <v>471</v>
      </c>
      <c r="BW895" s="136"/>
      <c r="BX895" s="103" t="s">
        <v>565</v>
      </c>
      <c r="BY895" s="104" t="s">
        <v>190</v>
      </c>
      <c r="BZ895" s="136"/>
      <c r="CA895" s="83" t="s">
        <v>599</v>
      </c>
      <c r="CB895" s="106" t="s">
        <v>647</v>
      </c>
      <c r="CC895" s="106" t="s">
        <v>12152</v>
      </c>
      <c r="CD895" s="107"/>
      <c r="CE895" s="108" t="s">
        <v>107</v>
      </c>
      <c r="CF895" s="108" t="s">
        <v>107</v>
      </c>
      <c r="CG895" s="109"/>
      <c r="CH895" s="110" t="s">
        <v>107</v>
      </c>
      <c r="CI895" s="111"/>
      <c r="CJ895" s="112">
        <v>6710</v>
      </c>
      <c r="CK895" s="113">
        <v>86</v>
      </c>
      <c r="CL895" s="114" t="s">
        <v>134</v>
      </c>
      <c r="CM895" s="114" t="s">
        <v>108</v>
      </c>
      <c r="CN895" s="114"/>
      <c r="CO895" s="115" t="s">
        <v>102</v>
      </c>
      <c r="CP895" s="115" t="s">
        <v>102</v>
      </c>
      <c r="CQ895" s="115" t="s">
        <v>102</v>
      </c>
      <c r="CR895" s="115" t="s">
        <v>102</v>
      </c>
      <c r="CS895" s="116"/>
      <c r="CT895" s="117" t="s">
        <v>109</v>
      </c>
      <c r="CU895" s="117" t="s">
        <v>109</v>
      </c>
      <c r="CV895" s="83">
        <v>891</v>
      </c>
      <c r="CW895" s="83" t="s">
        <v>108</v>
      </c>
      <c r="CX895" s="83">
        <v>891</v>
      </c>
      <c r="CY895" s="83" t="s">
        <v>108</v>
      </c>
      <c r="CZ895" s="83">
        <v>7219</v>
      </c>
      <c r="DA895" s="83" t="s">
        <v>419</v>
      </c>
      <c r="DB895" s="83" t="s">
        <v>130</v>
      </c>
      <c r="DC895" s="83" t="s">
        <v>499</v>
      </c>
      <c r="DD895" s="83">
        <v>1940</v>
      </c>
      <c r="DE895" s="83" t="s">
        <v>444</v>
      </c>
      <c r="DF895" s="83" t="s">
        <v>130</v>
      </c>
      <c r="DG895" s="83" t="s">
        <v>499</v>
      </c>
      <c r="DH895" s="83"/>
      <c r="DI895" s="83">
        <v>0</v>
      </c>
      <c r="DJ895" s="83">
        <v>1</v>
      </c>
      <c r="DK895" s="83">
        <v>0</v>
      </c>
      <c r="DL895" s="83">
        <v>0</v>
      </c>
      <c r="DM895" s="83">
        <v>0</v>
      </c>
      <c r="DN895" s="83">
        <v>0</v>
      </c>
      <c r="DO895" s="83">
        <v>0</v>
      </c>
      <c r="DP895" s="83">
        <v>0</v>
      </c>
      <c r="DQ895" s="83">
        <v>0</v>
      </c>
      <c r="DR895" s="83">
        <v>0</v>
      </c>
      <c r="DS895" s="83">
        <v>0</v>
      </c>
      <c r="DT895" s="83">
        <v>3</v>
      </c>
      <c r="DU895" s="83">
        <v>3</v>
      </c>
      <c r="DV895" s="83">
        <v>0</v>
      </c>
      <c r="DW895" s="83">
        <v>0</v>
      </c>
      <c r="DX895" s="83">
        <v>3</v>
      </c>
      <c r="DY895" s="85">
        <v>44537</v>
      </c>
      <c r="DZ895" s="83" t="s">
        <v>4942</v>
      </c>
      <c r="EA895" s="83" t="s">
        <v>102</v>
      </c>
      <c r="EB895" s="83" t="s">
        <v>482</v>
      </c>
      <c r="EC895" s="83">
        <v>891</v>
      </c>
      <c r="ED895" s="83" t="s">
        <v>483</v>
      </c>
      <c r="EE895" s="83">
        <v>1</v>
      </c>
      <c r="EF895" s="83">
        <v>0</v>
      </c>
      <c r="EG895" s="83">
        <v>0</v>
      </c>
      <c r="EH895" s="83" t="s">
        <v>109</v>
      </c>
      <c r="EI895" s="83" t="s">
        <v>108</v>
      </c>
      <c r="EJ895" s="83" t="s">
        <v>583</v>
      </c>
      <c r="EK895" s="83">
        <v>0</v>
      </c>
      <c r="EL895" s="83">
        <v>0</v>
      </c>
      <c r="EM895" s="83">
        <v>1</v>
      </c>
      <c r="EN895" s="83" t="s">
        <v>497</v>
      </c>
      <c r="EO895" s="83"/>
      <c r="EP895" s="83" t="s">
        <v>436</v>
      </c>
      <c r="EQ895" s="136">
        <v>1</v>
      </c>
      <c r="ER895" s="136">
        <v>1</v>
      </c>
      <c r="ES895" s="136">
        <v>1</v>
      </c>
      <c r="ET895" s="136">
        <v>1</v>
      </c>
      <c r="EU895" s="215" t="s">
        <v>269</v>
      </c>
      <c r="EV895" s="136">
        <v>1</v>
      </c>
      <c r="EW895" s="136">
        <v>1</v>
      </c>
      <c r="EX895" s="136">
        <v>1</v>
      </c>
      <c r="EY895" s="136">
        <v>1</v>
      </c>
      <c r="EZ895" s="136">
        <v>1</v>
      </c>
      <c r="FP895" s="215" t="s">
        <v>592</v>
      </c>
      <c r="FQ895" s="136" t="b">
        <v>1</v>
      </c>
      <c r="FR895" s="136" t="b">
        <v>1</v>
      </c>
      <c r="FS895" s="136" t="b">
        <v>1</v>
      </c>
      <c r="FT895" s="136" t="b">
        <v>1</v>
      </c>
      <c r="FX895" s="215" t="s">
        <v>269</v>
      </c>
    </row>
    <row r="896" spans="1:180" ht="60" customHeight="1" x14ac:dyDescent="0.55000000000000004">
      <c r="A896" s="83" t="s">
        <v>130</v>
      </c>
      <c r="B896" s="83" t="s">
        <v>98</v>
      </c>
      <c r="C896" s="136">
        <v>312213</v>
      </c>
      <c r="D896" s="207" t="s">
        <v>627</v>
      </c>
      <c r="E896" s="208" t="s">
        <v>630</v>
      </c>
      <c r="F896" s="83" t="s">
        <v>108</v>
      </c>
      <c r="G896" s="85">
        <v>20621</v>
      </c>
      <c r="H896" s="83" t="s">
        <v>102</v>
      </c>
      <c r="I896" s="85">
        <v>39794</v>
      </c>
      <c r="J896" s="83" t="s">
        <v>228</v>
      </c>
      <c r="K896" s="216">
        <v>802535213055</v>
      </c>
      <c r="L896" s="83" t="s">
        <v>191</v>
      </c>
      <c r="M896" s="85">
        <v>43631</v>
      </c>
      <c r="N896" s="83">
        <v>-3761.6666666666702</v>
      </c>
      <c r="O896" s="83" t="s">
        <v>180</v>
      </c>
      <c r="P896" s="83" t="s">
        <v>181</v>
      </c>
      <c r="Q896" s="208" t="s">
        <v>8612</v>
      </c>
      <c r="R896" s="83" t="s">
        <v>102</v>
      </c>
      <c r="S896" s="83" t="s">
        <v>102</v>
      </c>
      <c r="T896" s="83" t="s">
        <v>199</v>
      </c>
      <c r="U896" s="83" t="s">
        <v>10529</v>
      </c>
      <c r="V896" s="83" t="s">
        <v>104</v>
      </c>
      <c r="W896" s="83" t="s">
        <v>105</v>
      </c>
      <c r="X896" s="86" t="s">
        <v>8612</v>
      </c>
      <c r="Y896" s="87" t="s">
        <v>102</v>
      </c>
      <c r="Z896" s="87" t="s">
        <v>102</v>
      </c>
      <c r="AA896" s="87" t="s">
        <v>199</v>
      </c>
      <c r="AB896" s="87" t="s">
        <v>10529</v>
      </c>
      <c r="AC896" s="87" t="s">
        <v>104</v>
      </c>
      <c r="AD896" s="87" t="s">
        <v>105</v>
      </c>
      <c r="AE896" s="87" t="s">
        <v>106</v>
      </c>
      <c r="AF896" s="86" t="s">
        <v>8612</v>
      </c>
      <c r="AG896" s="87" t="s">
        <v>489</v>
      </c>
      <c r="AH896" s="87" t="s">
        <v>10530</v>
      </c>
      <c r="AI896" s="87" t="s">
        <v>104</v>
      </c>
      <c r="AJ896" s="87" t="s">
        <v>204</v>
      </c>
      <c r="AK896" s="88"/>
      <c r="AL896" s="83" t="s">
        <v>107</v>
      </c>
      <c r="AM896" s="89" t="s">
        <v>454</v>
      </c>
      <c r="AN896" s="90" t="s">
        <v>416</v>
      </c>
      <c r="AO896" s="91" t="s">
        <v>641</v>
      </c>
      <c r="AP896" s="90">
        <v>8.33333333333319</v>
      </c>
      <c r="AQ896" s="92" t="s">
        <v>211</v>
      </c>
      <c r="AR896" s="93" t="s">
        <v>102</v>
      </c>
      <c r="AS896" s="93" t="s">
        <v>102</v>
      </c>
      <c r="AT896" s="93" t="s">
        <v>102</v>
      </c>
      <c r="AU896" s="210" t="s">
        <v>641</v>
      </c>
      <c r="AV896" s="93" t="s">
        <v>192</v>
      </c>
      <c r="AW896" s="94" t="s">
        <v>102</v>
      </c>
      <c r="AX896" s="93" t="s">
        <v>105</v>
      </c>
      <c r="AY896" s="95" t="s">
        <v>188</v>
      </c>
      <c r="AZ896" s="93" t="s">
        <v>102</v>
      </c>
      <c r="BA896" s="93" t="s">
        <v>10531</v>
      </c>
      <c r="BB896" s="93" t="s">
        <v>102</v>
      </c>
      <c r="BC896" s="93" t="s">
        <v>102</v>
      </c>
      <c r="BD896" s="96" t="s">
        <v>102</v>
      </c>
      <c r="BE896" s="90">
        <v>-437.16666666666703</v>
      </c>
      <c r="BF896" s="93" t="s">
        <v>211</v>
      </c>
      <c r="BG896" s="93" t="s">
        <v>102</v>
      </c>
      <c r="BH896" s="93" t="s">
        <v>102</v>
      </c>
      <c r="BI896" s="93" t="s">
        <v>102</v>
      </c>
      <c r="BJ896" s="210" t="s">
        <v>646</v>
      </c>
      <c r="BK896" s="93" t="s">
        <v>182</v>
      </c>
      <c r="BL896" s="97" t="s">
        <v>102</v>
      </c>
      <c r="BM896" s="93" t="s">
        <v>105</v>
      </c>
      <c r="BN896" s="93" t="s">
        <v>104</v>
      </c>
      <c r="BO896" s="93" t="s">
        <v>102</v>
      </c>
      <c r="BP896" s="98">
        <v>20180504</v>
      </c>
      <c r="BQ896" s="93" t="s">
        <v>102</v>
      </c>
      <c r="BR896" s="93" t="s">
        <v>102</v>
      </c>
      <c r="BS896" s="93" t="s">
        <v>102</v>
      </c>
      <c r="BT896" s="99" t="s">
        <v>591</v>
      </c>
      <c r="BU896" s="100" t="s">
        <v>12153</v>
      </c>
      <c r="BV896" s="101" t="s">
        <v>471</v>
      </c>
      <c r="BW896" s="136"/>
      <c r="BX896" s="103" t="s">
        <v>565</v>
      </c>
      <c r="BY896" s="104" t="s">
        <v>190</v>
      </c>
      <c r="BZ896" s="136"/>
      <c r="CA896" s="83" t="s">
        <v>599</v>
      </c>
      <c r="CB896" s="106" t="s">
        <v>647</v>
      </c>
      <c r="CC896" s="106" t="s">
        <v>12154</v>
      </c>
      <c r="CD896" s="107"/>
      <c r="CE896" s="108" t="s">
        <v>107</v>
      </c>
      <c r="CF896" s="108" t="s">
        <v>107</v>
      </c>
      <c r="CG896" s="109"/>
      <c r="CH896" s="110" t="s">
        <v>107</v>
      </c>
      <c r="CI896" s="111"/>
      <c r="CJ896" s="112">
        <v>6710</v>
      </c>
      <c r="CK896" s="113">
        <v>86</v>
      </c>
      <c r="CL896" s="114" t="s">
        <v>134</v>
      </c>
      <c r="CM896" s="114" t="s">
        <v>108</v>
      </c>
      <c r="CN896" s="114"/>
      <c r="CO896" s="115" t="s">
        <v>102</v>
      </c>
      <c r="CP896" s="115" t="s">
        <v>102</v>
      </c>
      <c r="CQ896" s="115" t="s">
        <v>102</v>
      </c>
      <c r="CR896" s="115" t="s">
        <v>102</v>
      </c>
      <c r="CS896" s="116"/>
      <c r="CT896" s="117" t="s">
        <v>109</v>
      </c>
      <c r="CU896" s="117" t="s">
        <v>109</v>
      </c>
      <c r="CV896" s="83">
        <v>892</v>
      </c>
      <c r="CW896" s="83" t="s">
        <v>108</v>
      </c>
      <c r="CX896" s="83">
        <v>892</v>
      </c>
      <c r="CY896" s="83" t="s">
        <v>108</v>
      </c>
      <c r="CZ896" s="83">
        <v>7220</v>
      </c>
      <c r="DA896" s="83" t="s">
        <v>419</v>
      </c>
      <c r="DB896" s="83" t="s">
        <v>130</v>
      </c>
      <c r="DC896" s="83" t="s">
        <v>499</v>
      </c>
      <c r="DD896" s="83">
        <v>1941</v>
      </c>
      <c r="DE896" s="83" t="s">
        <v>444</v>
      </c>
      <c r="DF896" s="83" t="s">
        <v>130</v>
      </c>
      <c r="DG896" s="83" t="s">
        <v>499</v>
      </c>
      <c r="DH896" s="83"/>
      <c r="DI896" s="83">
        <v>0</v>
      </c>
      <c r="DJ896" s="83">
        <v>1</v>
      </c>
      <c r="DK896" s="83">
        <v>0</v>
      </c>
      <c r="DL896" s="83">
        <v>0</v>
      </c>
      <c r="DM896" s="83">
        <v>0</v>
      </c>
      <c r="DN896" s="83">
        <v>0</v>
      </c>
      <c r="DO896" s="83">
        <v>0</v>
      </c>
      <c r="DP896" s="83">
        <v>0</v>
      </c>
      <c r="DQ896" s="83">
        <v>0</v>
      </c>
      <c r="DR896" s="83">
        <v>0</v>
      </c>
      <c r="DS896" s="83">
        <v>0</v>
      </c>
      <c r="DT896" s="83">
        <v>3</v>
      </c>
      <c r="DU896" s="83">
        <v>3</v>
      </c>
      <c r="DV896" s="83">
        <v>0</v>
      </c>
      <c r="DW896" s="83">
        <v>0</v>
      </c>
      <c r="DX896" s="83">
        <v>3</v>
      </c>
      <c r="DY896" s="85">
        <v>44538</v>
      </c>
      <c r="DZ896" s="83" t="s">
        <v>4943</v>
      </c>
      <c r="EA896" s="83" t="s">
        <v>102</v>
      </c>
      <c r="EB896" s="83" t="s">
        <v>482</v>
      </c>
      <c r="EC896" s="83">
        <v>892</v>
      </c>
      <c r="ED896" s="83" t="s">
        <v>483</v>
      </c>
      <c r="EE896" s="83">
        <v>1</v>
      </c>
      <c r="EF896" s="83">
        <v>0</v>
      </c>
      <c r="EG896" s="83">
        <v>0</v>
      </c>
      <c r="EH896" s="83" t="s">
        <v>109</v>
      </c>
      <c r="EI896" s="83" t="s">
        <v>108</v>
      </c>
      <c r="EJ896" s="83" t="s">
        <v>583</v>
      </c>
      <c r="EK896" s="83">
        <v>0</v>
      </c>
      <c r="EL896" s="83">
        <v>0</v>
      </c>
      <c r="EM896" s="83">
        <v>1</v>
      </c>
      <c r="EN896" s="83" t="s">
        <v>497</v>
      </c>
      <c r="EO896" s="83"/>
      <c r="EP896" s="83" t="s">
        <v>436</v>
      </c>
      <c r="EQ896" s="136">
        <v>1</v>
      </c>
      <c r="ER896" s="136">
        <v>1</v>
      </c>
      <c r="ES896" s="136">
        <v>1</v>
      </c>
      <c r="ET896" s="136">
        <v>1</v>
      </c>
      <c r="EU896" s="215" t="s">
        <v>269</v>
      </c>
      <c r="EV896" s="136">
        <v>1</v>
      </c>
      <c r="EW896" s="136">
        <v>1</v>
      </c>
      <c r="EX896" s="136">
        <v>1</v>
      </c>
      <c r="EY896" s="136">
        <v>1</v>
      </c>
      <c r="EZ896" s="136">
        <v>1</v>
      </c>
      <c r="FP896" s="215" t="s">
        <v>592</v>
      </c>
      <c r="FQ896" s="136" t="b">
        <v>1</v>
      </c>
      <c r="FR896" s="136" t="b">
        <v>1</v>
      </c>
      <c r="FS896" s="136" t="b">
        <v>1</v>
      </c>
      <c r="FT896" s="136" t="b">
        <v>1</v>
      </c>
      <c r="FX896" s="215" t="s">
        <v>269</v>
      </c>
    </row>
    <row r="897" spans="1:180" ht="60" customHeight="1" x14ac:dyDescent="0.55000000000000004">
      <c r="A897" s="83" t="s">
        <v>130</v>
      </c>
      <c r="B897" s="83" t="s">
        <v>98</v>
      </c>
      <c r="C897" s="136">
        <v>409154</v>
      </c>
      <c r="D897" s="207" t="s">
        <v>628</v>
      </c>
      <c r="E897" s="208" t="s">
        <v>633</v>
      </c>
      <c r="F897" s="83" t="s">
        <v>108</v>
      </c>
      <c r="G897" s="85">
        <v>22744</v>
      </c>
      <c r="H897" s="83" t="s">
        <v>102</v>
      </c>
      <c r="I897" s="85">
        <v>39772</v>
      </c>
      <c r="J897" s="83" t="s">
        <v>228</v>
      </c>
      <c r="K897" s="216">
        <v>199271492879</v>
      </c>
      <c r="L897" s="83" t="s">
        <v>191</v>
      </c>
      <c r="M897" s="85">
        <v>43619</v>
      </c>
      <c r="N897" s="83">
        <v>-3766.6666666666702</v>
      </c>
      <c r="O897" s="83" t="s">
        <v>193</v>
      </c>
      <c r="P897" s="83" t="s">
        <v>181</v>
      </c>
      <c r="Q897" s="208" t="s">
        <v>8616</v>
      </c>
      <c r="R897" s="83" t="s">
        <v>102</v>
      </c>
      <c r="S897" s="83" t="s">
        <v>102</v>
      </c>
      <c r="T897" s="83" t="s">
        <v>133</v>
      </c>
      <c r="U897" s="83" t="s">
        <v>10532</v>
      </c>
      <c r="V897" s="83" t="s">
        <v>111</v>
      </c>
      <c r="W897" s="83" t="s">
        <v>105</v>
      </c>
      <c r="X897" s="86" t="s">
        <v>8616</v>
      </c>
      <c r="Y897" s="87" t="s">
        <v>102</v>
      </c>
      <c r="Z897" s="87" t="s">
        <v>102</v>
      </c>
      <c r="AA897" s="87" t="s">
        <v>133</v>
      </c>
      <c r="AB897" s="87" t="s">
        <v>10532</v>
      </c>
      <c r="AC897" s="87" t="s">
        <v>111</v>
      </c>
      <c r="AD897" s="87" t="s">
        <v>105</v>
      </c>
      <c r="AE897" s="87" t="s">
        <v>106</v>
      </c>
      <c r="AF897" s="86" t="s">
        <v>8616</v>
      </c>
      <c r="AG897" s="87" t="s">
        <v>486</v>
      </c>
      <c r="AH897" s="87" t="s">
        <v>10532</v>
      </c>
      <c r="AI897" s="87" t="s">
        <v>111</v>
      </c>
      <c r="AJ897" s="87" t="s">
        <v>204</v>
      </c>
      <c r="AK897" s="88"/>
      <c r="AL897" s="83" t="s">
        <v>107</v>
      </c>
      <c r="AM897" s="89" t="s">
        <v>454</v>
      </c>
      <c r="AN897" s="90" t="s">
        <v>416</v>
      </c>
      <c r="AO897" s="91" t="s">
        <v>642</v>
      </c>
      <c r="AP897" s="90">
        <v>8.33333333333319</v>
      </c>
      <c r="AQ897" s="92" t="s">
        <v>102</v>
      </c>
      <c r="AR897" s="93" t="s">
        <v>102</v>
      </c>
      <c r="AS897" s="93" t="s">
        <v>102</v>
      </c>
      <c r="AT897" s="93" t="s">
        <v>102</v>
      </c>
      <c r="AU897" s="210" t="s">
        <v>644</v>
      </c>
      <c r="AV897" s="93" t="s">
        <v>185</v>
      </c>
      <c r="AW897" s="94" t="s">
        <v>102</v>
      </c>
      <c r="AX897" s="93" t="s">
        <v>183</v>
      </c>
      <c r="AY897" s="95" t="s">
        <v>111</v>
      </c>
      <c r="AZ897" s="93" t="s">
        <v>102</v>
      </c>
      <c r="BA897" s="93" t="s">
        <v>102</v>
      </c>
      <c r="BB897" s="93" t="s">
        <v>102</v>
      </c>
      <c r="BC897" s="93" t="s">
        <v>102</v>
      </c>
      <c r="BD897" s="96" t="s">
        <v>102</v>
      </c>
      <c r="BE897" s="90">
        <v>-437.66666666666703</v>
      </c>
      <c r="BF897" s="93" t="s">
        <v>102</v>
      </c>
      <c r="BG897" s="93" t="s">
        <v>102</v>
      </c>
      <c r="BH897" s="93" t="s">
        <v>102</v>
      </c>
      <c r="BI897" s="93" t="s">
        <v>102</v>
      </c>
      <c r="BJ897" s="210" t="s">
        <v>642</v>
      </c>
      <c r="BK897" s="93" t="s">
        <v>192</v>
      </c>
      <c r="BL897" s="97" t="s">
        <v>102</v>
      </c>
      <c r="BM897" s="93" t="s">
        <v>183</v>
      </c>
      <c r="BN897" s="93" t="s">
        <v>106</v>
      </c>
      <c r="BO897" s="93" t="s">
        <v>102</v>
      </c>
      <c r="BP897" s="98" t="s">
        <v>102</v>
      </c>
      <c r="BQ897" s="93" t="s">
        <v>102</v>
      </c>
      <c r="BR897" s="93" t="s">
        <v>102</v>
      </c>
      <c r="BS897" s="93" t="s">
        <v>102</v>
      </c>
      <c r="BT897" s="99" t="s">
        <v>591</v>
      </c>
      <c r="BU897" s="100" t="s">
        <v>12155</v>
      </c>
      <c r="BV897" s="101" t="s">
        <v>471</v>
      </c>
      <c r="BW897" s="136"/>
      <c r="BX897" s="103" t="s">
        <v>565</v>
      </c>
      <c r="BY897" s="104" t="s">
        <v>190</v>
      </c>
      <c r="BZ897" s="136"/>
      <c r="CA897" s="83" t="s">
        <v>599</v>
      </c>
      <c r="CB897" s="106" t="s">
        <v>647</v>
      </c>
      <c r="CC897" s="106" t="s">
        <v>12156</v>
      </c>
      <c r="CD897" s="107"/>
      <c r="CE897" s="108" t="s">
        <v>107</v>
      </c>
      <c r="CF897" s="108" t="s">
        <v>107</v>
      </c>
      <c r="CG897" s="109"/>
      <c r="CH897" s="110" t="s">
        <v>107</v>
      </c>
      <c r="CI897" s="111"/>
      <c r="CJ897" s="112">
        <v>6710</v>
      </c>
      <c r="CK897" s="113">
        <v>86</v>
      </c>
      <c r="CL897" s="114" t="s">
        <v>134</v>
      </c>
      <c r="CM897" s="114" t="s">
        <v>108</v>
      </c>
      <c r="CN897" s="114"/>
      <c r="CO897" s="115" t="s">
        <v>102</v>
      </c>
      <c r="CP897" s="115" t="s">
        <v>102</v>
      </c>
      <c r="CQ897" s="115" t="s">
        <v>102</v>
      </c>
      <c r="CR897" s="115" t="s">
        <v>102</v>
      </c>
      <c r="CS897" s="116"/>
      <c r="CT897" s="117" t="s">
        <v>109</v>
      </c>
      <c r="CU897" s="117" t="s">
        <v>109</v>
      </c>
      <c r="CV897" s="83">
        <v>893</v>
      </c>
      <c r="CW897" s="83" t="s">
        <v>108</v>
      </c>
      <c r="CX897" s="83">
        <v>893</v>
      </c>
      <c r="CY897" s="83" t="s">
        <v>108</v>
      </c>
      <c r="CZ897" s="83">
        <v>7221</v>
      </c>
      <c r="DA897" s="83" t="s">
        <v>419</v>
      </c>
      <c r="DB897" s="83" t="s">
        <v>130</v>
      </c>
      <c r="DC897" s="83" t="s">
        <v>499</v>
      </c>
      <c r="DD897" s="83">
        <v>1942</v>
      </c>
      <c r="DE897" s="83" t="s">
        <v>444</v>
      </c>
      <c r="DF897" s="83" t="s">
        <v>130</v>
      </c>
      <c r="DG897" s="83" t="s">
        <v>499</v>
      </c>
      <c r="DH897" s="83"/>
      <c r="DI897" s="83">
        <v>0</v>
      </c>
      <c r="DJ897" s="83">
        <v>1</v>
      </c>
      <c r="DK897" s="83">
        <v>0</v>
      </c>
      <c r="DL897" s="83">
        <v>0</v>
      </c>
      <c r="DM897" s="83">
        <v>0</v>
      </c>
      <c r="DN897" s="83">
        <v>0</v>
      </c>
      <c r="DO897" s="83">
        <v>0</v>
      </c>
      <c r="DP897" s="83">
        <v>0</v>
      </c>
      <c r="DQ897" s="83">
        <v>0</v>
      </c>
      <c r="DR897" s="83">
        <v>0</v>
      </c>
      <c r="DS897" s="83">
        <v>0</v>
      </c>
      <c r="DT897" s="83">
        <v>3</v>
      </c>
      <c r="DU897" s="83">
        <v>3</v>
      </c>
      <c r="DV897" s="83">
        <v>0</v>
      </c>
      <c r="DW897" s="83">
        <v>0</v>
      </c>
      <c r="DX897" s="83">
        <v>3</v>
      </c>
      <c r="DY897" s="85">
        <v>44539</v>
      </c>
      <c r="DZ897" s="83" t="s">
        <v>4944</v>
      </c>
      <c r="EA897" s="83" t="s">
        <v>102</v>
      </c>
      <c r="EB897" s="83" t="s">
        <v>482</v>
      </c>
      <c r="EC897" s="83">
        <v>893</v>
      </c>
      <c r="ED897" s="83" t="s">
        <v>483</v>
      </c>
      <c r="EE897" s="83">
        <v>1</v>
      </c>
      <c r="EF897" s="83">
        <v>0</v>
      </c>
      <c r="EG897" s="83">
        <v>0</v>
      </c>
      <c r="EH897" s="83" t="s">
        <v>109</v>
      </c>
      <c r="EI897" s="83" t="s">
        <v>108</v>
      </c>
      <c r="EJ897" s="83" t="s">
        <v>583</v>
      </c>
      <c r="EK897" s="83">
        <v>0</v>
      </c>
      <c r="EL897" s="83">
        <v>0</v>
      </c>
      <c r="EM897" s="83">
        <v>1</v>
      </c>
      <c r="EN897" s="83" t="s">
        <v>497</v>
      </c>
      <c r="EO897" s="83"/>
      <c r="EP897" s="83" t="s">
        <v>436</v>
      </c>
      <c r="EQ897" s="136">
        <v>1</v>
      </c>
      <c r="ER897" s="136">
        <v>1</v>
      </c>
      <c r="ES897" s="136">
        <v>1</v>
      </c>
      <c r="ET897" s="136">
        <v>1</v>
      </c>
      <c r="EU897" s="215" t="s">
        <v>269</v>
      </c>
      <c r="EV897" s="136">
        <v>1</v>
      </c>
      <c r="EW897" s="136">
        <v>1</v>
      </c>
      <c r="EX897" s="136">
        <v>1</v>
      </c>
      <c r="EY897" s="136">
        <v>1</v>
      </c>
      <c r="EZ897" s="136">
        <v>1</v>
      </c>
      <c r="FP897" s="215" t="s">
        <v>592</v>
      </c>
      <c r="FQ897" s="136" t="b">
        <v>1</v>
      </c>
      <c r="FR897" s="136" t="b">
        <v>1</v>
      </c>
      <c r="FS897" s="136" t="b">
        <v>1</v>
      </c>
      <c r="FT897" s="136" t="b">
        <v>1</v>
      </c>
      <c r="FX897" s="215" t="s">
        <v>269</v>
      </c>
    </row>
    <row r="898" spans="1:180" ht="60" customHeight="1" x14ac:dyDescent="0.55000000000000004">
      <c r="A898" s="83" t="s">
        <v>130</v>
      </c>
      <c r="B898" s="83" t="s">
        <v>98</v>
      </c>
      <c r="C898" s="136">
        <v>232467</v>
      </c>
      <c r="D898" s="207" t="s">
        <v>629</v>
      </c>
      <c r="E898" s="208" t="s">
        <v>634</v>
      </c>
      <c r="F898" s="83" t="s">
        <v>108</v>
      </c>
      <c r="G898" s="85">
        <v>26341</v>
      </c>
      <c r="H898" s="83" t="s">
        <v>102</v>
      </c>
      <c r="I898" s="85">
        <v>34633</v>
      </c>
      <c r="J898" s="83" t="s">
        <v>228</v>
      </c>
      <c r="K898" s="216">
        <v>816847076645</v>
      </c>
      <c r="L898" s="83" t="s">
        <v>191</v>
      </c>
      <c r="M898" s="85">
        <v>43642</v>
      </c>
      <c r="N898" s="83">
        <v>-3771.6666666666702</v>
      </c>
      <c r="O898" s="83" t="s">
        <v>193</v>
      </c>
      <c r="P898" s="83" t="s">
        <v>181</v>
      </c>
      <c r="Q898" s="208" t="s">
        <v>8620</v>
      </c>
      <c r="R898" s="83" t="s">
        <v>102</v>
      </c>
      <c r="S898" s="83" t="s">
        <v>102</v>
      </c>
      <c r="T898" s="83" t="s">
        <v>131</v>
      </c>
      <c r="U898" s="83" t="s">
        <v>10533</v>
      </c>
      <c r="V898" s="83" t="s">
        <v>104</v>
      </c>
      <c r="W898" s="83" t="s">
        <v>105</v>
      </c>
      <c r="X898" s="86" t="s">
        <v>8620</v>
      </c>
      <c r="Y898" s="87" t="s">
        <v>102</v>
      </c>
      <c r="Z898" s="87" t="s">
        <v>102</v>
      </c>
      <c r="AA898" s="87" t="s">
        <v>131</v>
      </c>
      <c r="AB898" s="87" t="s">
        <v>10533</v>
      </c>
      <c r="AC898" s="87" t="s">
        <v>104</v>
      </c>
      <c r="AD898" s="87" t="s">
        <v>105</v>
      </c>
      <c r="AE898" s="87" t="s">
        <v>106</v>
      </c>
      <c r="AF898" s="86" t="s">
        <v>8620</v>
      </c>
      <c r="AG898" s="87" t="s">
        <v>177</v>
      </c>
      <c r="AH898" s="87" t="s">
        <v>10533</v>
      </c>
      <c r="AI898" s="87" t="s">
        <v>104</v>
      </c>
      <c r="AJ898" s="87" t="s">
        <v>204</v>
      </c>
      <c r="AK898" s="88"/>
      <c r="AL898" s="83" t="s">
        <v>107</v>
      </c>
      <c r="AM898" s="89" t="s">
        <v>454</v>
      </c>
      <c r="AN898" s="90" t="s">
        <v>416</v>
      </c>
      <c r="AO898" s="91" t="s">
        <v>643</v>
      </c>
      <c r="AP898" s="90">
        <v>8.33333333333319</v>
      </c>
      <c r="AQ898" s="92" t="s">
        <v>102</v>
      </c>
      <c r="AR898" s="93" t="s">
        <v>102</v>
      </c>
      <c r="AS898" s="93" t="s">
        <v>102</v>
      </c>
      <c r="AT898" s="93" t="s">
        <v>102</v>
      </c>
      <c r="AU898" s="210" t="s">
        <v>645</v>
      </c>
      <c r="AV898" s="93" t="s">
        <v>185</v>
      </c>
      <c r="AW898" s="94" t="s">
        <v>102</v>
      </c>
      <c r="AX898" s="93" t="s">
        <v>105</v>
      </c>
      <c r="AY898" s="95" t="s">
        <v>104</v>
      </c>
      <c r="AZ898" s="93" t="s">
        <v>102</v>
      </c>
      <c r="BA898" s="93" t="s">
        <v>102</v>
      </c>
      <c r="BB898" s="93" t="s">
        <v>102</v>
      </c>
      <c r="BC898" s="93" t="s">
        <v>102</v>
      </c>
      <c r="BD898" s="96" t="s">
        <v>102</v>
      </c>
      <c r="BE898" s="90">
        <v>-438.16666666666703</v>
      </c>
      <c r="BF898" s="93" t="s">
        <v>102</v>
      </c>
      <c r="BG898" s="93" t="s">
        <v>102</v>
      </c>
      <c r="BH898" s="93" t="s">
        <v>102</v>
      </c>
      <c r="BI898" s="93" t="s">
        <v>102</v>
      </c>
      <c r="BJ898" s="210" t="s">
        <v>643</v>
      </c>
      <c r="BK898" s="93" t="s">
        <v>196</v>
      </c>
      <c r="BL898" s="97" t="s">
        <v>102</v>
      </c>
      <c r="BM898" s="93" t="s">
        <v>105</v>
      </c>
      <c r="BN898" s="93" t="s">
        <v>596</v>
      </c>
      <c r="BO898" s="93" t="s">
        <v>102</v>
      </c>
      <c r="BP898" s="98" t="s">
        <v>102</v>
      </c>
      <c r="BQ898" s="93" t="s">
        <v>102</v>
      </c>
      <c r="BR898" s="93" t="s">
        <v>102</v>
      </c>
      <c r="BS898" s="93" t="s">
        <v>102</v>
      </c>
      <c r="BT898" s="99" t="s">
        <v>591</v>
      </c>
      <c r="BU898" s="100" t="s">
        <v>12157</v>
      </c>
      <c r="BV898" s="101" t="s">
        <v>471</v>
      </c>
      <c r="BW898" s="136"/>
      <c r="BX898" s="103" t="s">
        <v>565</v>
      </c>
      <c r="BY898" s="104" t="s">
        <v>190</v>
      </c>
      <c r="BZ898" s="136"/>
      <c r="CA898" s="83" t="s">
        <v>599</v>
      </c>
      <c r="CB898" s="106" t="s">
        <v>647</v>
      </c>
      <c r="CC898" s="106" t="s">
        <v>12158</v>
      </c>
      <c r="CD898" s="107"/>
      <c r="CE898" s="108" t="s">
        <v>107</v>
      </c>
      <c r="CF898" s="108" t="s">
        <v>107</v>
      </c>
      <c r="CG898" s="109"/>
      <c r="CH898" s="110" t="s">
        <v>107</v>
      </c>
      <c r="CI898" s="111"/>
      <c r="CJ898" s="112">
        <v>6710</v>
      </c>
      <c r="CK898" s="113">
        <v>86</v>
      </c>
      <c r="CL898" s="114" t="s">
        <v>134</v>
      </c>
      <c r="CM898" s="114" t="s">
        <v>108</v>
      </c>
      <c r="CN898" s="114"/>
      <c r="CO898" s="115" t="s">
        <v>102</v>
      </c>
      <c r="CP898" s="115" t="s">
        <v>102</v>
      </c>
      <c r="CQ898" s="115" t="s">
        <v>102</v>
      </c>
      <c r="CR898" s="115" t="s">
        <v>102</v>
      </c>
      <c r="CS898" s="116"/>
      <c r="CT898" s="117" t="s">
        <v>109</v>
      </c>
      <c r="CU898" s="117" t="s">
        <v>109</v>
      </c>
      <c r="CV898" s="83">
        <v>894</v>
      </c>
      <c r="CW898" s="83" t="s">
        <v>108</v>
      </c>
      <c r="CX898" s="83">
        <v>894</v>
      </c>
      <c r="CY898" s="83" t="s">
        <v>108</v>
      </c>
      <c r="CZ898" s="83">
        <v>7222</v>
      </c>
      <c r="DA898" s="83" t="s">
        <v>419</v>
      </c>
      <c r="DB898" s="83" t="s">
        <v>130</v>
      </c>
      <c r="DC898" s="83" t="s">
        <v>499</v>
      </c>
      <c r="DD898" s="83">
        <v>1943</v>
      </c>
      <c r="DE898" s="83" t="s">
        <v>444</v>
      </c>
      <c r="DF898" s="83" t="s">
        <v>130</v>
      </c>
      <c r="DG898" s="83" t="s">
        <v>499</v>
      </c>
      <c r="DH898" s="83"/>
      <c r="DI898" s="83">
        <v>0</v>
      </c>
      <c r="DJ898" s="83">
        <v>1</v>
      </c>
      <c r="DK898" s="83">
        <v>0</v>
      </c>
      <c r="DL898" s="83">
        <v>0</v>
      </c>
      <c r="DM898" s="83">
        <v>0</v>
      </c>
      <c r="DN898" s="83">
        <v>0</v>
      </c>
      <c r="DO898" s="83">
        <v>0</v>
      </c>
      <c r="DP898" s="83">
        <v>0</v>
      </c>
      <c r="DQ898" s="83">
        <v>0</v>
      </c>
      <c r="DR898" s="83">
        <v>0</v>
      </c>
      <c r="DS898" s="83">
        <v>0</v>
      </c>
      <c r="DT898" s="83">
        <v>3</v>
      </c>
      <c r="DU898" s="83">
        <v>3</v>
      </c>
      <c r="DV898" s="83">
        <v>0</v>
      </c>
      <c r="DW898" s="83">
        <v>0</v>
      </c>
      <c r="DX898" s="83">
        <v>3</v>
      </c>
      <c r="DY898" s="85">
        <v>44540</v>
      </c>
      <c r="DZ898" s="83" t="s">
        <v>4945</v>
      </c>
      <c r="EA898" s="83" t="s">
        <v>102</v>
      </c>
      <c r="EB898" s="83" t="s">
        <v>482</v>
      </c>
      <c r="EC898" s="83">
        <v>894</v>
      </c>
      <c r="ED898" s="83" t="s">
        <v>483</v>
      </c>
      <c r="EE898" s="83">
        <v>1</v>
      </c>
      <c r="EF898" s="83">
        <v>0</v>
      </c>
      <c r="EG898" s="83">
        <v>0</v>
      </c>
      <c r="EH898" s="83" t="s">
        <v>109</v>
      </c>
      <c r="EI898" s="83" t="s">
        <v>108</v>
      </c>
      <c r="EJ898" s="83" t="s">
        <v>583</v>
      </c>
      <c r="EK898" s="83">
        <v>0</v>
      </c>
      <c r="EL898" s="83">
        <v>0</v>
      </c>
      <c r="EM898" s="83">
        <v>1</v>
      </c>
      <c r="EN898" s="83" t="s">
        <v>497</v>
      </c>
      <c r="EO898" s="83"/>
      <c r="EP898" s="83" t="s">
        <v>436</v>
      </c>
      <c r="EQ898" s="136">
        <v>1</v>
      </c>
      <c r="ER898" s="136">
        <v>1</v>
      </c>
      <c r="ES898" s="136">
        <v>1</v>
      </c>
      <c r="ET898" s="136">
        <v>1</v>
      </c>
      <c r="EU898" s="215" t="s">
        <v>269</v>
      </c>
      <c r="EV898" s="136">
        <v>1</v>
      </c>
      <c r="EW898" s="136">
        <v>1</v>
      </c>
      <c r="EX898" s="136">
        <v>1</v>
      </c>
      <c r="EY898" s="136">
        <v>1</v>
      </c>
      <c r="EZ898" s="136">
        <v>1</v>
      </c>
      <c r="FP898" s="215" t="s">
        <v>592</v>
      </c>
      <c r="FQ898" s="136" t="b">
        <v>1</v>
      </c>
      <c r="FR898" s="136" t="b">
        <v>1</v>
      </c>
      <c r="FS898" s="136" t="b">
        <v>1</v>
      </c>
      <c r="FT898" s="136" t="b">
        <v>1</v>
      </c>
      <c r="FX898" s="215" t="s">
        <v>269</v>
      </c>
    </row>
    <row r="899" spans="1:180" ht="60" customHeight="1" x14ac:dyDescent="0.55000000000000004">
      <c r="A899" s="83" t="s">
        <v>130</v>
      </c>
      <c r="B899" s="83" t="s">
        <v>98</v>
      </c>
      <c r="C899" s="136">
        <v>246387</v>
      </c>
      <c r="D899" s="207" t="s">
        <v>627</v>
      </c>
      <c r="E899" s="208" t="s">
        <v>630</v>
      </c>
      <c r="F899" s="83" t="s">
        <v>108</v>
      </c>
      <c r="G899" s="85">
        <v>20621</v>
      </c>
      <c r="H899" s="83" t="s">
        <v>102</v>
      </c>
      <c r="I899" s="85">
        <v>39794</v>
      </c>
      <c r="J899" s="83" t="s">
        <v>228</v>
      </c>
      <c r="K899" s="216">
        <v>209474930009</v>
      </c>
      <c r="L899" s="83" t="s">
        <v>191</v>
      </c>
      <c r="M899" s="85">
        <v>43631</v>
      </c>
      <c r="N899" s="83">
        <v>-3776.6666666666702</v>
      </c>
      <c r="O899" s="83" t="s">
        <v>180</v>
      </c>
      <c r="P899" s="83" t="s">
        <v>181</v>
      </c>
      <c r="Q899" s="208" t="s">
        <v>8624</v>
      </c>
      <c r="R899" s="83" t="s">
        <v>102</v>
      </c>
      <c r="S899" s="83" t="s">
        <v>102</v>
      </c>
      <c r="T899" s="83" t="s">
        <v>199</v>
      </c>
      <c r="U899" s="83" t="s">
        <v>10534</v>
      </c>
      <c r="V899" s="83" t="s">
        <v>104</v>
      </c>
      <c r="W899" s="83" t="s">
        <v>105</v>
      </c>
      <c r="X899" s="86" t="s">
        <v>8624</v>
      </c>
      <c r="Y899" s="87" t="s">
        <v>102</v>
      </c>
      <c r="Z899" s="87" t="s">
        <v>102</v>
      </c>
      <c r="AA899" s="87" t="s">
        <v>199</v>
      </c>
      <c r="AB899" s="87" t="s">
        <v>10534</v>
      </c>
      <c r="AC899" s="87" t="s">
        <v>104</v>
      </c>
      <c r="AD899" s="87" t="s">
        <v>105</v>
      </c>
      <c r="AE899" s="87" t="s">
        <v>106</v>
      </c>
      <c r="AF899" s="86" t="s">
        <v>8624</v>
      </c>
      <c r="AG899" s="87" t="s">
        <v>489</v>
      </c>
      <c r="AH899" s="87" t="s">
        <v>10535</v>
      </c>
      <c r="AI899" s="87" t="s">
        <v>104</v>
      </c>
      <c r="AJ899" s="87" t="s">
        <v>204</v>
      </c>
      <c r="AK899" s="88"/>
      <c r="AL899" s="83" t="s">
        <v>107</v>
      </c>
      <c r="AM899" s="89" t="s">
        <v>454</v>
      </c>
      <c r="AN899" s="90" t="s">
        <v>416</v>
      </c>
      <c r="AO899" s="91" t="s">
        <v>641</v>
      </c>
      <c r="AP899" s="90">
        <v>8.33333333333319</v>
      </c>
      <c r="AQ899" s="92" t="s">
        <v>211</v>
      </c>
      <c r="AR899" s="93" t="s">
        <v>102</v>
      </c>
      <c r="AS899" s="93" t="s">
        <v>102</v>
      </c>
      <c r="AT899" s="93" t="s">
        <v>102</v>
      </c>
      <c r="AU899" s="210" t="s">
        <v>641</v>
      </c>
      <c r="AV899" s="93" t="s">
        <v>192</v>
      </c>
      <c r="AW899" s="94" t="s">
        <v>102</v>
      </c>
      <c r="AX899" s="93" t="s">
        <v>105</v>
      </c>
      <c r="AY899" s="95" t="s">
        <v>188</v>
      </c>
      <c r="AZ899" s="93" t="s">
        <v>102</v>
      </c>
      <c r="BA899" s="93" t="s">
        <v>10536</v>
      </c>
      <c r="BB899" s="93" t="s">
        <v>102</v>
      </c>
      <c r="BC899" s="93" t="s">
        <v>102</v>
      </c>
      <c r="BD899" s="96" t="s">
        <v>102</v>
      </c>
      <c r="BE899" s="90">
        <v>-438.66666666666703</v>
      </c>
      <c r="BF899" s="93" t="s">
        <v>211</v>
      </c>
      <c r="BG899" s="93" t="s">
        <v>102</v>
      </c>
      <c r="BH899" s="93" t="s">
        <v>102</v>
      </c>
      <c r="BI899" s="93" t="s">
        <v>102</v>
      </c>
      <c r="BJ899" s="210" t="s">
        <v>646</v>
      </c>
      <c r="BK899" s="93" t="s">
        <v>182</v>
      </c>
      <c r="BL899" s="97" t="s">
        <v>102</v>
      </c>
      <c r="BM899" s="93" t="s">
        <v>105</v>
      </c>
      <c r="BN899" s="93" t="s">
        <v>104</v>
      </c>
      <c r="BO899" s="93" t="s">
        <v>102</v>
      </c>
      <c r="BP899" s="98">
        <v>20180505</v>
      </c>
      <c r="BQ899" s="93" t="s">
        <v>102</v>
      </c>
      <c r="BR899" s="93" t="s">
        <v>102</v>
      </c>
      <c r="BS899" s="93" t="s">
        <v>102</v>
      </c>
      <c r="BT899" s="99" t="s">
        <v>591</v>
      </c>
      <c r="BU899" s="100" t="s">
        <v>12159</v>
      </c>
      <c r="BV899" s="101" t="s">
        <v>471</v>
      </c>
      <c r="BW899" s="136"/>
      <c r="BX899" s="103" t="s">
        <v>565</v>
      </c>
      <c r="BY899" s="104" t="s">
        <v>190</v>
      </c>
      <c r="BZ899" s="136"/>
      <c r="CA899" s="83" t="s">
        <v>599</v>
      </c>
      <c r="CB899" s="106" t="s">
        <v>647</v>
      </c>
      <c r="CC899" s="106" t="s">
        <v>12160</v>
      </c>
      <c r="CD899" s="107"/>
      <c r="CE899" s="108" t="s">
        <v>107</v>
      </c>
      <c r="CF899" s="108" t="s">
        <v>107</v>
      </c>
      <c r="CG899" s="109"/>
      <c r="CH899" s="110" t="s">
        <v>107</v>
      </c>
      <c r="CI899" s="111"/>
      <c r="CJ899" s="112">
        <v>6710</v>
      </c>
      <c r="CK899" s="113">
        <v>86</v>
      </c>
      <c r="CL899" s="114" t="s">
        <v>134</v>
      </c>
      <c r="CM899" s="114" t="s">
        <v>108</v>
      </c>
      <c r="CN899" s="114"/>
      <c r="CO899" s="115" t="s">
        <v>102</v>
      </c>
      <c r="CP899" s="115" t="s">
        <v>102</v>
      </c>
      <c r="CQ899" s="115" t="s">
        <v>102</v>
      </c>
      <c r="CR899" s="115" t="s">
        <v>102</v>
      </c>
      <c r="CS899" s="116"/>
      <c r="CT899" s="117" t="s">
        <v>109</v>
      </c>
      <c r="CU899" s="117" t="s">
        <v>109</v>
      </c>
      <c r="CV899" s="83">
        <v>895</v>
      </c>
      <c r="CW899" s="83" t="s">
        <v>108</v>
      </c>
      <c r="CX899" s="83">
        <v>895</v>
      </c>
      <c r="CY899" s="83" t="s">
        <v>108</v>
      </c>
      <c r="CZ899" s="83">
        <v>7223</v>
      </c>
      <c r="DA899" s="83" t="s">
        <v>419</v>
      </c>
      <c r="DB899" s="83" t="s">
        <v>130</v>
      </c>
      <c r="DC899" s="83" t="s">
        <v>499</v>
      </c>
      <c r="DD899" s="83">
        <v>1944</v>
      </c>
      <c r="DE899" s="83" t="s">
        <v>444</v>
      </c>
      <c r="DF899" s="83" t="s">
        <v>130</v>
      </c>
      <c r="DG899" s="83" t="s">
        <v>499</v>
      </c>
      <c r="DH899" s="83"/>
      <c r="DI899" s="83">
        <v>0</v>
      </c>
      <c r="DJ899" s="83">
        <v>1</v>
      </c>
      <c r="DK899" s="83">
        <v>0</v>
      </c>
      <c r="DL899" s="83">
        <v>0</v>
      </c>
      <c r="DM899" s="83">
        <v>0</v>
      </c>
      <c r="DN899" s="83">
        <v>0</v>
      </c>
      <c r="DO899" s="83">
        <v>0</v>
      </c>
      <c r="DP899" s="83">
        <v>0</v>
      </c>
      <c r="DQ899" s="83">
        <v>0</v>
      </c>
      <c r="DR899" s="83">
        <v>0</v>
      </c>
      <c r="DS899" s="83">
        <v>0</v>
      </c>
      <c r="DT899" s="83">
        <v>3</v>
      </c>
      <c r="DU899" s="83">
        <v>3</v>
      </c>
      <c r="DV899" s="83">
        <v>0</v>
      </c>
      <c r="DW899" s="83">
        <v>0</v>
      </c>
      <c r="DX899" s="83">
        <v>3</v>
      </c>
      <c r="DY899" s="85">
        <v>44541</v>
      </c>
      <c r="DZ899" s="83" t="s">
        <v>4946</v>
      </c>
      <c r="EA899" s="83" t="s">
        <v>102</v>
      </c>
      <c r="EB899" s="83" t="s">
        <v>482</v>
      </c>
      <c r="EC899" s="83">
        <v>895</v>
      </c>
      <c r="ED899" s="83" t="s">
        <v>483</v>
      </c>
      <c r="EE899" s="83">
        <v>1</v>
      </c>
      <c r="EF899" s="83">
        <v>0</v>
      </c>
      <c r="EG899" s="83">
        <v>0</v>
      </c>
      <c r="EH899" s="83" t="s">
        <v>109</v>
      </c>
      <c r="EI899" s="83" t="s">
        <v>108</v>
      </c>
      <c r="EJ899" s="83" t="s">
        <v>583</v>
      </c>
      <c r="EK899" s="83">
        <v>0</v>
      </c>
      <c r="EL899" s="83">
        <v>0</v>
      </c>
      <c r="EM899" s="83">
        <v>1</v>
      </c>
      <c r="EN899" s="83" t="s">
        <v>497</v>
      </c>
      <c r="EO899" s="83"/>
      <c r="EP899" s="83" t="s">
        <v>436</v>
      </c>
      <c r="EQ899" s="136">
        <v>1</v>
      </c>
      <c r="ER899" s="136">
        <v>1</v>
      </c>
      <c r="ES899" s="136">
        <v>1</v>
      </c>
      <c r="ET899" s="136">
        <v>1</v>
      </c>
      <c r="EU899" s="215" t="s">
        <v>269</v>
      </c>
      <c r="EV899" s="136">
        <v>1</v>
      </c>
      <c r="EW899" s="136">
        <v>1</v>
      </c>
      <c r="EX899" s="136">
        <v>1</v>
      </c>
      <c r="EY899" s="136">
        <v>1</v>
      </c>
      <c r="EZ899" s="136">
        <v>1</v>
      </c>
      <c r="FP899" s="215" t="s">
        <v>592</v>
      </c>
      <c r="FQ899" s="136" t="b">
        <v>1</v>
      </c>
      <c r="FR899" s="136" t="b">
        <v>1</v>
      </c>
      <c r="FS899" s="136" t="b">
        <v>1</v>
      </c>
      <c r="FT899" s="136" t="b">
        <v>1</v>
      </c>
      <c r="FX899" s="215" t="s">
        <v>269</v>
      </c>
    </row>
    <row r="900" spans="1:180" ht="60" customHeight="1" x14ac:dyDescent="0.55000000000000004">
      <c r="A900" s="83" t="s">
        <v>130</v>
      </c>
      <c r="B900" s="83" t="s">
        <v>98</v>
      </c>
      <c r="C900" s="136">
        <v>139590</v>
      </c>
      <c r="D900" s="207" t="s">
        <v>628</v>
      </c>
      <c r="E900" s="208" t="s">
        <v>633</v>
      </c>
      <c r="F900" s="83" t="s">
        <v>108</v>
      </c>
      <c r="G900" s="85">
        <v>22744</v>
      </c>
      <c r="H900" s="83" t="s">
        <v>102</v>
      </c>
      <c r="I900" s="85">
        <v>39772</v>
      </c>
      <c r="J900" s="83" t="s">
        <v>228</v>
      </c>
      <c r="K900" s="216">
        <v>362959607332</v>
      </c>
      <c r="L900" s="83" t="s">
        <v>191</v>
      </c>
      <c r="M900" s="85">
        <v>43619</v>
      </c>
      <c r="N900" s="83">
        <v>-3781.6666666666702</v>
      </c>
      <c r="O900" s="83" t="s">
        <v>193</v>
      </c>
      <c r="P900" s="83" t="s">
        <v>181</v>
      </c>
      <c r="Q900" s="208" t="s">
        <v>8628</v>
      </c>
      <c r="R900" s="83" t="s">
        <v>102</v>
      </c>
      <c r="S900" s="83" t="s">
        <v>102</v>
      </c>
      <c r="T900" s="83" t="s">
        <v>133</v>
      </c>
      <c r="U900" s="83" t="s">
        <v>10537</v>
      </c>
      <c r="V900" s="83" t="s">
        <v>111</v>
      </c>
      <c r="W900" s="83" t="s">
        <v>105</v>
      </c>
      <c r="X900" s="86" t="s">
        <v>8628</v>
      </c>
      <c r="Y900" s="87" t="s">
        <v>102</v>
      </c>
      <c r="Z900" s="87" t="s">
        <v>102</v>
      </c>
      <c r="AA900" s="87" t="s">
        <v>133</v>
      </c>
      <c r="AB900" s="87" t="s">
        <v>10537</v>
      </c>
      <c r="AC900" s="87" t="s">
        <v>111</v>
      </c>
      <c r="AD900" s="87" t="s">
        <v>105</v>
      </c>
      <c r="AE900" s="87" t="s">
        <v>106</v>
      </c>
      <c r="AF900" s="86" t="s">
        <v>8628</v>
      </c>
      <c r="AG900" s="87" t="s">
        <v>486</v>
      </c>
      <c r="AH900" s="87" t="s">
        <v>10537</v>
      </c>
      <c r="AI900" s="87" t="s">
        <v>111</v>
      </c>
      <c r="AJ900" s="87" t="s">
        <v>204</v>
      </c>
      <c r="AK900" s="88"/>
      <c r="AL900" s="83" t="s">
        <v>107</v>
      </c>
      <c r="AM900" s="89" t="s">
        <v>454</v>
      </c>
      <c r="AN900" s="90" t="s">
        <v>416</v>
      </c>
      <c r="AO900" s="91" t="s">
        <v>642</v>
      </c>
      <c r="AP900" s="90">
        <v>8.33333333333319</v>
      </c>
      <c r="AQ900" s="92" t="s">
        <v>102</v>
      </c>
      <c r="AR900" s="93" t="s">
        <v>102</v>
      </c>
      <c r="AS900" s="93" t="s">
        <v>102</v>
      </c>
      <c r="AT900" s="93" t="s">
        <v>102</v>
      </c>
      <c r="AU900" s="210" t="s">
        <v>644</v>
      </c>
      <c r="AV900" s="93" t="s">
        <v>185</v>
      </c>
      <c r="AW900" s="94" t="s">
        <v>102</v>
      </c>
      <c r="AX900" s="93" t="s">
        <v>183</v>
      </c>
      <c r="AY900" s="95" t="s">
        <v>111</v>
      </c>
      <c r="AZ900" s="93" t="s">
        <v>102</v>
      </c>
      <c r="BA900" s="93" t="s">
        <v>102</v>
      </c>
      <c r="BB900" s="93" t="s">
        <v>102</v>
      </c>
      <c r="BC900" s="93" t="s">
        <v>102</v>
      </c>
      <c r="BD900" s="96" t="s">
        <v>102</v>
      </c>
      <c r="BE900" s="90">
        <v>-439.16666666666703</v>
      </c>
      <c r="BF900" s="93" t="s">
        <v>102</v>
      </c>
      <c r="BG900" s="93" t="s">
        <v>102</v>
      </c>
      <c r="BH900" s="93" t="s">
        <v>102</v>
      </c>
      <c r="BI900" s="93" t="s">
        <v>102</v>
      </c>
      <c r="BJ900" s="210" t="s">
        <v>642</v>
      </c>
      <c r="BK900" s="93" t="s">
        <v>192</v>
      </c>
      <c r="BL900" s="97" t="s">
        <v>102</v>
      </c>
      <c r="BM900" s="93" t="s">
        <v>183</v>
      </c>
      <c r="BN900" s="93" t="s">
        <v>106</v>
      </c>
      <c r="BO900" s="93" t="s">
        <v>102</v>
      </c>
      <c r="BP900" s="98" t="s">
        <v>102</v>
      </c>
      <c r="BQ900" s="93" t="s">
        <v>102</v>
      </c>
      <c r="BR900" s="93" t="s">
        <v>102</v>
      </c>
      <c r="BS900" s="93" t="s">
        <v>102</v>
      </c>
      <c r="BT900" s="99" t="s">
        <v>591</v>
      </c>
      <c r="BU900" s="100" t="s">
        <v>12161</v>
      </c>
      <c r="BV900" s="101" t="s">
        <v>471</v>
      </c>
      <c r="BW900" s="136"/>
      <c r="BX900" s="103" t="s">
        <v>565</v>
      </c>
      <c r="BY900" s="104" t="s">
        <v>190</v>
      </c>
      <c r="BZ900" s="136"/>
      <c r="CA900" s="83" t="s">
        <v>599</v>
      </c>
      <c r="CB900" s="106" t="s">
        <v>647</v>
      </c>
      <c r="CC900" s="106" t="s">
        <v>12162</v>
      </c>
      <c r="CD900" s="107"/>
      <c r="CE900" s="108" t="s">
        <v>107</v>
      </c>
      <c r="CF900" s="108" t="s">
        <v>107</v>
      </c>
      <c r="CG900" s="109"/>
      <c r="CH900" s="110" t="s">
        <v>107</v>
      </c>
      <c r="CI900" s="111"/>
      <c r="CJ900" s="112">
        <v>6710</v>
      </c>
      <c r="CK900" s="113">
        <v>86</v>
      </c>
      <c r="CL900" s="114" t="s">
        <v>134</v>
      </c>
      <c r="CM900" s="114" t="s">
        <v>108</v>
      </c>
      <c r="CN900" s="114"/>
      <c r="CO900" s="115" t="s">
        <v>102</v>
      </c>
      <c r="CP900" s="115" t="s">
        <v>102</v>
      </c>
      <c r="CQ900" s="115" t="s">
        <v>102</v>
      </c>
      <c r="CR900" s="115" t="s">
        <v>102</v>
      </c>
      <c r="CS900" s="116"/>
      <c r="CT900" s="117" t="s">
        <v>109</v>
      </c>
      <c r="CU900" s="117" t="s">
        <v>109</v>
      </c>
      <c r="CV900" s="83">
        <v>896</v>
      </c>
      <c r="CW900" s="83" t="s">
        <v>108</v>
      </c>
      <c r="CX900" s="83">
        <v>896</v>
      </c>
      <c r="CY900" s="83" t="s">
        <v>108</v>
      </c>
      <c r="CZ900" s="83">
        <v>7224</v>
      </c>
      <c r="DA900" s="83" t="s">
        <v>419</v>
      </c>
      <c r="DB900" s="83" t="s">
        <v>130</v>
      </c>
      <c r="DC900" s="83" t="s">
        <v>499</v>
      </c>
      <c r="DD900" s="83">
        <v>1945</v>
      </c>
      <c r="DE900" s="83" t="s">
        <v>444</v>
      </c>
      <c r="DF900" s="83" t="s">
        <v>130</v>
      </c>
      <c r="DG900" s="83" t="s">
        <v>499</v>
      </c>
      <c r="DH900" s="83"/>
      <c r="DI900" s="83">
        <v>0</v>
      </c>
      <c r="DJ900" s="83">
        <v>1</v>
      </c>
      <c r="DK900" s="83">
        <v>0</v>
      </c>
      <c r="DL900" s="83">
        <v>0</v>
      </c>
      <c r="DM900" s="83">
        <v>0</v>
      </c>
      <c r="DN900" s="83">
        <v>0</v>
      </c>
      <c r="DO900" s="83">
        <v>0</v>
      </c>
      <c r="DP900" s="83">
        <v>0</v>
      </c>
      <c r="DQ900" s="83">
        <v>0</v>
      </c>
      <c r="DR900" s="83">
        <v>0</v>
      </c>
      <c r="DS900" s="83">
        <v>0</v>
      </c>
      <c r="DT900" s="83">
        <v>3</v>
      </c>
      <c r="DU900" s="83">
        <v>3</v>
      </c>
      <c r="DV900" s="83">
        <v>0</v>
      </c>
      <c r="DW900" s="83">
        <v>0</v>
      </c>
      <c r="DX900" s="83">
        <v>3</v>
      </c>
      <c r="DY900" s="85">
        <v>44542</v>
      </c>
      <c r="DZ900" s="83" t="s">
        <v>4947</v>
      </c>
      <c r="EA900" s="83" t="s">
        <v>102</v>
      </c>
      <c r="EB900" s="83" t="s">
        <v>482</v>
      </c>
      <c r="EC900" s="83">
        <v>896</v>
      </c>
      <c r="ED900" s="83" t="s">
        <v>483</v>
      </c>
      <c r="EE900" s="83">
        <v>1</v>
      </c>
      <c r="EF900" s="83">
        <v>0</v>
      </c>
      <c r="EG900" s="83">
        <v>0</v>
      </c>
      <c r="EH900" s="83" t="s">
        <v>109</v>
      </c>
      <c r="EI900" s="83" t="s">
        <v>108</v>
      </c>
      <c r="EJ900" s="83" t="s">
        <v>583</v>
      </c>
      <c r="EK900" s="83">
        <v>0</v>
      </c>
      <c r="EL900" s="83">
        <v>0</v>
      </c>
      <c r="EM900" s="83">
        <v>1</v>
      </c>
      <c r="EN900" s="83" t="s">
        <v>497</v>
      </c>
      <c r="EO900" s="83"/>
      <c r="EP900" s="83" t="s">
        <v>436</v>
      </c>
      <c r="EQ900" s="136">
        <v>1</v>
      </c>
      <c r="ER900" s="136">
        <v>1</v>
      </c>
      <c r="ES900" s="136">
        <v>1</v>
      </c>
      <c r="ET900" s="136">
        <v>1</v>
      </c>
      <c r="EU900" s="215" t="s">
        <v>269</v>
      </c>
      <c r="EV900" s="136">
        <v>1</v>
      </c>
      <c r="EW900" s="136">
        <v>1</v>
      </c>
      <c r="EX900" s="136">
        <v>1</v>
      </c>
      <c r="EY900" s="136">
        <v>1</v>
      </c>
      <c r="EZ900" s="136">
        <v>1</v>
      </c>
      <c r="FP900" s="215" t="s">
        <v>592</v>
      </c>
      <c r="FQ900" s="136" t="b">
        <v>1</v>
      </c>
      <c r="FR900" s="136" t="b">
        <v>1</v>
      </c>
      <c r="FS900" s="136" t="b">
        <v>1</v>
      </c>
      <c r="FT900" s="136" t="b">
        <v>1</v>
      </c>
      <c r="FX900" s="215" t="s">
        <v>269</v>
      </c>
    </row>
    <row r="901" spans="1:180" ht="60" customHeight="1" x14ac:dyDescent="0.55000000000000004">
      <c r="A901" s="83" t="s">
        <v>130</v>
      </c>
      <c r="B901" s="83" t="s">
        <v>98</v>
      </c>
      <c r="C901" s="136">
        <v>709368</v>
      </c>
      <c r="D901" s="207" t="s">
        <v>629</v>
      </c>
      <c r="E901" s="208" t="s">
        <v>634</v>
      </c>
      <c r="F901" s="83" t="s">
        <v>108</v>
      </c>
      <c r="G901" s="85">
        <v>26341</v>
      </c>
      <c r="H901" s="83" t="s">
        <v>102</v>
      </c>
      <c r="I901" s="85">
        <v>34633</v>
      </c>
      <c r="J901" s="83" t="s">
        <v>228</v>
      </c>
      <c r="K901" s="216">
        <v>928914469590</v>
      </c>
      <c r="L901" s="83" t="s">
        <v>191</v>
      </c>
      <c r="M901" s="85">
        <v>43642</v>
      </c>
      <c r="N901" s="83">
        <v>-3786.6666666666702</v>
      </c>
      <c r="O901" s="83" t="s">
        <v>193</v>
      </c>
      <c r="P901" s="83" t="s">
        <v>181</v>
      </c>
      <c r="Q901" s="208" t="s">
        <v>8632</v>
      </c>
      <c r="R901" s="83" t="s">
        <v>102</v>
      </c>
      <c r="S901" s="83" t="s">
        <v>102</v>
      </c>
      <c r="T901" s="83" t="s">
        <v>131</v>
      </c>
      <c r="U901" s="83" t="s">
        <v>10538</v>
      </c>
      <c r="V901" s="83" t="s">
        <v>104</v>
      </c>
      <c r="W901" s="83" t="s">
        <v>105</v>
      </c>
      <c r="X901" s="86" t="s">
        <v>8632</v>
      </c>
      <c r="Y901" s="87" t="s">
        <v>102</v>
      </c>
      <c r="Z901" s="87" t="s">
        <v>102</v>
      </c>
      <c r="AA901" s="87" t="s">
        <v>131</v>
      </c>
      <c r="AB901" s="87" t="s">
        <v>10538</v>
      </c>
      <c r="AC901" s="87" t="s">
        <v>104</v>
      </c>
      <c r="AD901" s="87" t="s">
        <v>105</v>
      </c>
      <c r="AE901" s="87" t="s">
        <v>106</v>
      </c>
      <c r="AF901" s="86" t="s">
        <v>8632</v>
      </c>
      <c r="AG901" s="87" t="s">
        <v>177</v>
      </c>
      <c r="AH901" s="87" t="s">
        <v>10538</v>
      </c>
      <c r="AI901" s="87" t="s">
        <v>104</v>
      </c>
      <c r="AJ901" s="87" t="s">
        <v>204</v>
      </c>
      <c r="AK901" s="88"/>
      <c r="AL901" s="83" t="s">
        <v>107</v>
      </c>
      <c r="AM901" s="89" t="s">
        <v>454</v>
      </c>
      <c r="AN901" s="90" t="s">
        <v>416</v>
      </c>
      <c r="AO901" s="91" t="s">
        <v>643</v>
      </c>
      <c r="AP901" s="90">
        <v>8.33333333333319</v>
      </c>
      <c r="AQ901" s="92" t="s">
        <v>102</v>
      </c>
      <c r="AR901" s="93" t="s">
        <v>102</v>
      </c>
      <c r="AS901" s="93" t="s">
        <v>102</v>
      </c>
      <c r="AT901" s="93" t="s">
        <v>102</v>
      </c>
      <c r="AU901" s="210" t="s">
        <v>645</v>
      </c>
      <c r="AV901" s="93" t="s">
        <v>185</v>
      </c>
      <c r="AW901" s="94" t="s">
        <v>102</v>
      </c>
      <c r="AX901" s="93" t="s">
        <v>105</v>
      </c>
      <c r="AY901" s="95" t="s">
        <v>104</v>
      </c>
      <c r="AZ901" s="93" t="s">
        <v>102</v>
      </c>
      <c r="BA901" s="93" t="s">
        <v>102</v>
      </c>
      <c r="BB901" s="93" t="s">
        <v>102</v>
      </c>
      <c r="BC901" s="93" t="s">
        <v>102</v>
      </c>
      <c r="BD901" s="96" t="s">
        <v>102</v>
      </c>
      <c r="BE901" s="90">
        <v>-439.66666666666703</v>
      </c>
      <c r="BF901" s="93" t="s">
        <v>102</v>
      </c>
      <c r="BG901" s="93" t="s">
        <v>102</v>
      </c>
      <c r="BH901" s="93" t="s">
        <v>102</v>
      </c>
      <c r="BI901" s="93" t="s">
        <v>102</v>
      </c>
      <c r="BJ901" s="210" t="s">
        <v>643</v>
      </c>
      <c r="BK901" s="93" t="s">
        <v>196</v>
      </c>
      <c r="BL901" s="97" t="s">
        <v>102</v>
      </c>
      <c r="BM901" s="93" t="s">
        <v>105</v>
      </c>
      <c r="BN901" s="93" t="s">
        <v>596</v>
      </c>
      <c r="BO901" s="93" t="s">
        <v>102</v>
      </c>
      <c r="BP901" s="98" t="s">
        <v>102</v>
      </c>
      <c r="BQ901" s="93" t="s">
        <v>102</v>
      </c>
      <c r="BR901" s="93" t="s">
        <v>102</v>
      </c>
      <c r="BS901" s="93" t="s">
        <v>102</v>
      </c>
      <c r="BT901" s="99" t="s">
        <v>591</v>
      </c>
      <c r="BU901" s="100" t="s">
        <v>12163</v>
      </c>
      <c r="BV901" s="101" t="s">
        <v>471</v>
      </c>
      <c r="BW901" s="136"/>
      <c r="BX901" s="103" t="s">
        <v>565</v>
      </c>
      <c r="BY901" s="104" t="s">
        <v>190</v>
      </c>
      <c r="BZ901" s="136"/>
      <c r="CA901" s="83" t="s">
        <v>599</v>
      </c>
      <c r="CB901" s="106" t="s">
        <v>647</v>
      </c>
      <c r="CC901" s="106" t="s">
        <v>12164</v>
      </c>
      <c r="CD901" s="107"/>
      <c r="CE901" s="108" t="s">
        <v>107</v>
      </c>
      <c r="CF901" s="108" t="s">
        <v>107</v>
      </c>
      <c r="CG901" s="109"/>
      <c r="CH901" s="110" t="s">
        <v>107</v>
      </c>
      <c r="CI901" s="111"/>
      <c r="CJ901" s="112">
        <v>6710</v>
      </c>
      <c r="CK901" s="113">
        <v>86</v>
      </c>
      <c r="CL901" s="114" t="s">
        <v>134</v>
      </c>
      <c r="CM901" s="114" t="s">
        <v>108</v>
      </c>
      <c r="CN901" s="114"/>
      <c r="CO901" s="115" t="s">
        <v>102</v>
      </c>
      <c r="CP901" s="115" t="s">
        <v>102</v>
      </c>
      <c r="CQ901" s="115" t="s">
        <v>102</v>
      </c>
      <c r="CR901" s="115" t="s">
        <v>102</v>
      </c>
      <c r="CS901" s="116"/>
      <c r="CT901" s="117" t="s">
        <v>109</v>
      </c>
      <c r="CU901" s="117" t="s">
        <v>109</v>
      </c>
      <c r="CV901" s="83">
        <v>897</v>
      </c>
      <c r="CW901" s="83" t="s">
        <v>108</v>
      </c>
      <c r="CX901" s="83">
        <v>897</v>
      </c>
      <c r="CY901" s="83" t="s">
        <v>108</v>
      </c>
      <c r="CZ901" s="83">
        <v>7225</v>
      </c>
      <c r="DA901" s="83" t="s">
        <v>419</v>
      </c>
      <c r="DB901" s="83" t="s">
        <v>130</v>
      </c>
      <c r="DC901" s="83" t="s">
        <v>499</v>
      </c>
      <c r="DD901" s="83">
        <v>1946</v>
      </c>
      <c r="DE901" s="83" t="s">
        <v>444</v>
      </c>
      <c r="DF901" s="83" t="s">
        <v>130</v>
      </c>
      <c r="DG901" s="83" t="s">
        <v>499</v>
      </c>
      <c r="DH901" s="83"/>
      <c r="DI901" s="83">
        <v>0</v>
      </c>
      <c r="DJ901" s="83">
        <v>1</v>
      </c>
      <c r="DK901" s="83">
        <v>0</v>
      </c>
      <c r="DL901" s="83">
        <v>0</v>
      </c>
      <c r="DM901" s="83">
        <v>0</v>
      </c>
      <c r="DN901" s="83">
        <v>0</v>
      </c>
      <c r="DO901" s="83">
        <v>0</v>
      </c>
      <c r="DP901" s="83">
        <v>0</v>
      </c>
      <c r="DQ901" s="83">
        <v>0</v>
      </c>
      <c r="DR901" s="83">
        <v>0</v>
      </c>
      <c r="DS901" s="83">
        <v>0</v>
      </c>
      <c r="DT901" s="83">
        <v>3</v>
      </c>
      <c r="DU901" s="83">
        <v>3</v>
      </c>
      <c r="DV901" s="83">
        <v>0</v>
      </c>
      <c r="DW901" s="83">
        <v>0</v>
      </c>
      <c r="DX901" s="83">
        <v>3</v>
      </c>
      <c r="DY901" s="85">
        <v>44543</v>
      </c>
      <c r="DZ901" s="83" t="s">
        <v>4948</v>
      </c>
      <c r="EA901" s="83" t="s">
        <v>102</v>
      </c>
      <c r="EB901" s="83" t="s">
        <v>482</v>
      </c>
      <c r="EC901" s="83">
        <v>897</v>
      </c>
      <c r="ED901" s="83" t="s">
        <v>483</v>
      </c>
      <c r="EE901" s="83">
        <v>1</v>
      </c>
      <c r="EF901" s="83">
        <v>0</v>
      </c>
      <c r="EG901" s="83">
        <v>0</v>
      </c>
      <c r="EH901" s="83" t="s">
        <v>109</v>
      </c>
      <c r="EI901" s="83" t="s">
        <v>108</v>
      </c>
      <c r="EJ901" s="83" t="s">
        <v>583</v>
      </c>
      <c r="EK901" s="83">
        <v>0</v>
      </c>
      <c r="EL901" s="83">
        <v>0</v>
      </c>
      <c r="EM901" s="83">
        <v>1</v>
      </c>
      <c r="EN901" s="83" t="s">
        <v>497</v>
      </c>
      <c r="EO901" s="83"/>
      <c r="EP901" s="83" t="s">
        <v>436</v>
      </c>
      <c r="EQ901" s="136">
        <v>1</v>
      </c>
      <c r="ER901" s="136">
        <v>1</v>
      </c>
      <c r="ES901" s="136">
        <v>1</v>
      </c>
      <c r="ET901" s="136">
        <v>1</v>
      </c>
      <c r="EU901" s="215" t="s">
        <v>269</v>
      </c>
      <c r="EV901" s="136">
        <v>1</v>
      </c>
      <c r="EW901" s="136">
        <v>1</v>
      </c>
      <c r="EX901" s="136">
        <v>1</v>
      </c>
      <c r="EY901" s="136">
        <v>1</v>
      </c>
      <c r="EZ901" s="136">
        <v>1</v>
      </c>
      <c r="FP901" s="215" t="s">
        <v>592</v>
      </c>
      <c r="FQ901" s="136" t="b">
        <v>1</v>
      </c>
      <c r="FR901" s="136" t="b">
        <v>1</v>
      </c>
      <c r="FS901" s="136" t="b">
        <v>1</v>
      </c>
      <c r="FT901" s="136" t="b">
        <v>1</v>
      </c>
      <c r="FX901" s="215" t="s">
        <v>269</v>
      </c>
    </row>
    <row r="902" spans="1:180" ht="60" customHeight="1" x14ac:dyDescent="0.55000000000000004">
      <c r="A902" s="83" t="s">
        <v>130</v>
      </c>
      <c r="B902" s="83" t="s">
        <v>98</v>
      </c>
      <c r="C902" s="136">
        <v>195422</v>
      </c>
      <c r="D902" s="207" t="s">
        <v>627</v>
      </c>
      <c r="E902" s="208" t="s">
        <v>630</v>
      </c>
      <c r="F902" s="83" t="s">
        <v>108</v>
      </c>
      <c r="G902" s="85">
        <v>20621</v>
      </c>
      <c r="H902" s="83" t="s">
        <v>102</v>
      </c>
      <c r="I902" s="85">
        <v>39794</v>
      </c>
      <c r="J902" s="83" t="s">
        <v>228</v>
      </c>
      <c r="K902" s="216">
        <v>320450469298</v>
      </c>
      <c r="L902" s="83" t="s">
        <v>191</v>
      </c>
      <c r="M902" s="85">
        <v>43631</v>
      </c>
      <c r="N902" s="83">
        <v>-3791.6666666666702</v>
      </c>
      <c r="O902" s="83" t="s">
        <v>180</v>
      </c>
      <c r="P902" s="83" t="s">
        <v>181</v>
      </c>
      <c r="Q902" s="208" t="s">
        <v>8636</v>
      </c>
      <c r="R902" s="83" t="s">
        <v>102</v>
      </c>
      <c r="S902" s="83" t="s">
        <v>102</v>
      </c>
      <c r="T902" s="83" t="s">
        <v>199</v>
      </c>
      <c r="U902" s="83" t="s">
        <v>10539</v>
      </c>
      <c r="V902" s="83" t="s">
        <v>104</v>
      </c>
      <c r="W902" s="83" t="s">
        <v>105</v>
      </c>
      <c r="X902" s="86" t="s">
        <v>8636</v>
      </c>
      <c r="Y902" s="87" t="s">
        <v>102</v>
      </c>
      <c r="Z902" s="87" t="s">
        <v>102</v>
      </c>
      <c r="AA902" s="87" t="s">
        <v>199</v>
      </c>
      <c r="AB902" s="87" t="s">
        <v>10539</v>
      </c>
      <c r="AC902" s="87" t="s">
        <v>104</v>
      </c>
      <c r="AD902" s="87" t="s">
        <v>105</v>
      </c>
      <c r="AE902" s="87" t="s">
        <v>106</v>
      </c>
      <c r="AF902" s="86" t="s">
        <v>8636</v>
      </c>
      <c r="AG902" s="87" t="s">
        <v>489</v>
      </c>
      <c r="AH902" s="87" t="s">
        <v>10540</v>
      </c>
      <c r="AI902" s="87" t="s">
        <v>104</v>
      </c>
      <c r="AJ902" s="87" t="s">
        <v>204</v>
      </c>
      <c r="AK902" s="88"/>
      <c r="AL902" s="83" t="s">
        <v>107</v>
      </c>
      <c r="AM902" s="89" t="s">
        <v>454</v>
      </c>
      <c r="AN902" s="90" t="s">
        <v>416</v>
      </c>
      <c r="AO902" s="91" t="s">
        <v>641</v>
      </c>
      <c r="AP902" s="90">
        <v>8.33333333333319</v>
      </c>
      <c r="AQ902" s="92" t="s">
        <v>211</v>
      </c>
      <c r="AR902" s="93" t="s">
        <v>102</v>
      </c>
      <c r="AS902" s="93" t="s">
        <v>102</v>
      </c>
      <c r="AT902" s="93" t="s">
        <v>102</v>
      </c>
      <c r="AU902" s="210" t="s">
        <v>641</v>
      </c>
      <c r="AV902" s="93" t="s">
        <v>192</v>
      </c>
      <c r="AW902" s="94" t="s">
        <v>102</v>
      </c>
      <c r="AX902" s="93" t="s">
        <v>105</v>
      </c>
      <c r="AY902" s="95" t="s">
        <v>188</v>
      </c>
      <c r="AZ902" s="93" t="s">
        <v>102</v>
      </c>
      <c r="BA902" s="93" t="s">
        <v>10541</v>
      </c>
      <c r="BB902" s="93" t="s">
        <v>102</v>
      </c>
      <c r="BC902" s="93" t="s">
        <v>102</v>
      </c>
      <c r="BD902" s="96" t="s">
        <v>102</v>
      </c>
      <c r="BE902" s="90">
        <v>-440.16666666666703</v>
      </c>
      <c r="BF902" s="93" t="s">
        <v>211</v>
      </c>
      <c r="BG902" s="93" t="s">
        <v>102</v>
      </c>
      <c r="BH902" s="93" t="s">
        <v>102</v>
      </c>
      <c r="BI902" s="93" t="s">
        <v>102</v>
      </c>
      <c r="BJ902" s="210" t="s">
        <v>646</v>
      </c>
      <c r="BK902" s="93" t="s">
        <v>182</v>
      </c>
      <c r="BL902" s="97" t="s">
        <v>102</v>
      </c>
      <c r="BM902" s="93" t="s">
        <v>105</v>
      </c>
      <c r="BN902" s="93" t="s">
        <v>104</v>
      </c>
      <c r="BO902" s="93" t="s">
        <v>102</v>
      </c>
      <c r="BP902" s="98">
        <v>20180506</v>
      </c>
      <c r="BQ902" s="93" t="s">
        <v>102</v>
      </c>
      <c r="BR902" s="93" t="s">
        <v>102</v>
      </c>
      <c r="BS902" s="93" t="s">
        <v>102</v>
      </c>
      <c r="BT902" s="99" t="s">
        <v>591</v>
      </c>
      <c r="BU902" s="100" t="s">
        <v>12165</v>
      </c>
      <c r="BV902" s="101" t="s">
        <v>471</v>
      </c>
      <c r="BW902" s="136"/>
      <c r="BX902" s="103" t="s">
        <v>565</v>
      </c>
      <c r="BY902" s="104" t="s">
        <v>190</v>
      </c>
      <c r="BZ902" s="136"/>
      <c r="CA902" s="83" t="s">
        <v>599</v>
      </c>
      <c r="CB902" s="106" t="s">
        <v>647</v>
      </c>
      <c r="CC902" s="106" t="s">
        <v>12166</v>
      </c>
      <c r="CD902" s="107"/>
      <c r="CE902" s="108" t="s">
        <v>107</v>
      </c>
      <c r="CF902" s="108" t="s">
        <v>107</v>
      </c>
      <c r="CG902" s="109"/>
      <c r="CH902" s="110" t="s">
        <v>107</v>
      </c>
      <c r="CI902" s="111"/>
      <c r="CJ902" s="112">
        <v>6710</v>
      </c>
      <c r="CK902" s="113">
        <v>86</v>
      </c>
      <c r="CL902" s="114" t="s">
        <v>134</v>
      </c>
      <c r="CM902" s="114" t="s">
        <v>108</v>
      </c>
      <c r="CN902" s="114"/>
      <c r="CO902" s="115" t="s">
        <v>102</v>
      </c>
      <c r="CP902" s="115" t="s">
        <v>102</v>
      </c>
      <c r="CQ902" s="115" t="s">
        <v>102</v>
      </c>
      <c r="CR902" s="115" t="s">
        <v>102</v>
      </c>
      <c r="CS902" s="116"/>
      <c r="CT902" s="117" t="s">
        <v>109</v>
      </c>
      <c r="CU902" s="117" t="s">
        <v>109</v>
      </c>
      <c r="CV902" s="83">
        <v>898</v>
      </c>
      <c r="CW902" s="83" t="s">
        <v>108</v>
      </c>
      <c r="CX902" s="83">
        <v>898</v>
      </c>
      <c r="CY902" s="83" t="s">
        <v>108</v>
      </c>
      <c r="CZ902" s="83">
        <v>7226</v>
      </c>
      <c r="DA902" s="83" t="s">
        <v>419</v>
      </c>
      <c r="DB902" s="83" t="s">
        <v>130</v>
      </c>
      <c r="DC902" s="83" t="s">
        <v>499</v>
      </c>
      <c r="DD902" s="83">
        <v>1947</v>
      </c>
      <c r="DE902" s="83" t="s">
        <v>444</v>
      </c>
      <c r="DF902" s="83" t="s">
        <v>130</v>
      </c>
      <c r="DG902" s="83" t="s">
        <v>499</v>
      </c>
      <c r="DH902" s="83"/>
      <c r="DI902" s="83">
        <v>0</v>
      </c>
      <c r="DJ902" s="83">
        <v>1</v>
      </c>
      <c r="DK902" s="83">
        <v>0</v>
      </c>
      <c r="DL902" s="83">
        <v>0</v>
      </c>
      <c r="DM902" s="83">
        <v>0</v>
      </c>
      <c r="DN902" s="83">
        <v>0</v>
      </c>
      <c r="DO902" s="83">
        <v>0</v>
      </c>
      <c r="DP902" s="83">
        <v>0</v>
      </c>
      <c r="DQ902" s="83">
        <v>0</v>
      </c>
      <c r="DR902" s="83">
        <v>0</v>
      </c>
      <c r="DS902" s="83">
        <v>0</v>
      </c>
      <c r="DT902" s="83">
        <v>3</v>
      </c>
      <c r="DU902" s="83">
        <v>3</v>
      </c>
      <c r="DV902" s="83">
        <v>0</v>
      </c>
      <c r="DW902" s="83">
        <v>0</v>
      </c>
      <c r="DX902" s="83">
        <v>3</v>
      </c>
      <c r="DY902" s="85">
        <v>44544</v>
      </c>
      <c r="DZ902" s="83" t="s">
        <v>4949</v>
      </c>
      <c r="EA902" s="83" t="s">
        <v>102</v>
      </c>
      <c r="EB902" s="83" t="s">
        <v>482</v>
      </c>
      <c r="EC902" s="83">
        <v>898</v>
      </c>
      <c r="ED902" s="83" t="s">
        <v>483</v>
      </c>
      <c r="EE902" s="83">
        <v>1</v>
      </c>
      <c r="EF902" s="83">
        <v>0</v>
      </c>
      <c r="EG902" s="83">
        <v>0</v>
      </c>
      <c r="EH902" s="83" t="s">
        <v>109</v>
      </c>
      <c r="EI902" s="83" t="s">
        <v>108</v>
      </c>
      <c r="EJ902" s="83" t="s">
        <v>583</v>
      </c>
      <c r="EK902" s="83">
        <v>0</v>
      </c>
      <c r="EL902" s="83">
        <v>0</v>
      </c>
      <c r="EM902" s="83">
        <v>1</v>
      </c>
      <c r="EN902" s="83" t="s">
        <v>497</v>
      </c>
      <c r="EO902" s="83"/>
      <c r="EP902" s="83" t="s">
        <v>436</v>
      </c>
      <c r="EQ902" s="136">
        <v>1</v>
      </c>
      <c r="ER902" s="136">
        <v>1</v>
      </c>
      <c r="ES902" s="136">
        <v>1</v>
      </c>
      <c r="ET902" s="136">
        <v>1</v>
      </c>
      <c r="EU902" s="215" t="s">
        <v>269</v>
      </c>
      <c r="EV902" s="136">
        <v>1</v>
      </c>
      <c r="EW902" s="136">
        <v>1</v>
      </c>
      <c r="EX902" s="136">
        <v>1</v>
      </c>
      <c r="EY902" s="136">
        <v>1</v>
      </c>
      <c r="EZ902" s="136">
        <v>1</v>
      </c>
      <c r="FP902" s="215" t="s">
        <v>592</v>
      </c>
      <c r="FQ902" s="136" t="b">
        <v>1</v>
      </c>
      <c r="FR902" s="136" t="b">
        <v>1</v>
      </c>
      <c r="FS902" s="136" t="b">
        <v>1</v>
      </c>
      <c r="FT902" s="136" t="b">
        <v>1</v>
      </c>
      <c r="FX902" s="215" t="s">
        <v>269</v>
      </c>
    </row>
    <row r="903" spans="1:180" ht="60" customHeight="1" x14ac:dyDescent="0.55000000000000004">
      <c r="A903" s="83" t="s">
        <v>130</v>
      </c>
      <c r="B903" s="83" t="s">
        <v>98</v>
      </c>
      <c r="C903" s="136">
        <v>129268</v>
      </c>
      <c r="D903" s="207" t="s">
        <v>628</v>
      </c>
      <c r="E903" s="208" t="s">
        <v>633</v>
      </c>
      <c r="F903" s="83" t="s">
        <v>108</v>
      </c>
      <c r="G903" s="85">
        <v>22744</v>
      </c>
      <c r="H903" s="83" t="s">
        <v>102</v>
      </c>
      <c r="I903" s="85">
        <v>39772</v>
      </c>
      <c r="J903" s="83" t="s">
        <v>228</v>
      </c>
      <c r="K903" s="216">
        <v>555129849100</v>
      </c>
      <c r="L903" s="83" t="s">
        <v>191</v>
      </c>
      <c r="M903" s="85">
        <v>43619</v>
      </c>
      <c r="N903" s="83">
        <v>-3796.6666666666702</v>
      </c>
      <c r="O903" s="83" t="s">
        <v>193</v>
      </c>
      <c r="P903" s="83" t="s">
        <v>181</v>
      </c>
      <c r="Q903" s="208" t="s">
        <v>8640</v>
      </c>
      <c r="R903" s="83" t="s">
        <v>102</v>
      </c>
      <c r="S903" s="83" t="s">
        <v>102</v>
      </c>
      <c r="T903" s="83" t="s">
        <v>133</v>
      </c>
      <c r="U903" s="83" t="s">
        <v>10542</v>
      </c>
      <c r="V903" s="83" t="s">
        <v>111</v>
      </c>
      <c r="W903" s="83" t="s">
        <v>105</v>
      </c>
      <c r="X903" s="86" t="s">
        <v>8640</v>
      </c>
      <c r="Y903" s="87" t="s">
        <v>102</v>
      </c>
      <c r="Z903" s="87" t="s">
        <v>102</v>
      </c>
      <c r="AA903" s="87" t="s">
        <v>133</v>
      </c>
      <c r="AB903" s="87" t="s">
        <v>10542</v>
      </c>
      <c r="AC903" s="87" t="s">
        <v>111</v>
      </c>
      <c r="AD903" s="87" t="s">
        <v>105</v>
      </c>
      <c r="AE903" s="87" t="s">
        <v>106</v>
      </c>
      <c r="AF903" s="86" t="s">
        <v>8640</v>
      </c>
      <c r="AG903" s="87" t="s">
        <v>486</v>
      </c>
      <c r="AH903" s="87" t="s">
        <v>10542</v>
      </c>
      <c r="AI903" s="87" t="s">
        <v>111</v>
      </c>
      <c r="AJ903" s="87" t="s">
        <v>204</v>
      </c>
      <c r="AK903" s="88"/>
      <c r="AL903" s="83" t="s">
        <v>107</v>
      </c>
      <c r="AM903" s="89" t="s">
        <v>454</v>
      </c>
      <c r="AN903" s="90" t="s">
        <v>416</v>
      </c>
      <c r="AO903" s="91" t="s">
        <v>642</v>
      </c>
      <c r="AP903" s="90">
        <v>8.33333333333319</v>
      </c>
      <c r="AQ903" s="92" t="s">
        <v>102</v>
      </c>
      <c r="AR903" s="93" t="s">
        <v>102</v>
      </c>
      <c r="AS903" s="93" t="s">
        <v>102</v>
      </c>
      <c r="AT903" s="93" t="s">
        <v>102</v>
      </c>
      <c r="AU903" s="210" t="s">
        <v>644</v>
      </c>
      <c r="AV903" s="93" t="s">
        <v>185</v>
      </c>
      <c r="AW903" s="94" t="s">
        <v>102</v>
      </c>
      <c r="AX903" s="93" t="s">
        <v>183</v>
      </c>
      <c r="AY903" s="95" t="s">
        <v>111</v>
      </c>
      <c r="AZ903" s="93" t="s">
        <v>102</v>
      </c>
      <c r="BA903" s="93" t="s">
        <v>102</v>
      </c>
      <c r="BB903" s="93" t="s">
        <v>102</v>
      </c>
      <c r="BC903" s="93" t="s">
        <v>102</v>
      </c>
      <c r="BD903" s="96" t="s">
        <v>102</v>
      </c>
      <c r="BE903" s="90">
        <v>-440.66666666666703</v>
      </c>
      <c r="BF903" s="93" t="s">
        <v>102</v>
      </c>
      <c r="BG903" s="93" t="s">
        <v>102</v>
      </c>
      <c r="BH903" s="93" t="s">
        <v>102</v>
      </c>
      <c r="BI903" s="93" t="s">
        <v>102</v>
      </c>
      <c r="BJ903" s="210" t="s">
        <v>642</v>
      </c>
      <c r="BK903" s="93" t="s">
        <v>192</v>
      </c>
      <c r="BL903" s="97" t="s">
        <v>102</v>
      </c>
      <c r="BM903" s="93" t="s">
        <v>183</v>
      </c>
      <c r="BN903" s="93" t="s">
        <v>106</v>
      </c>
      <c r="BO903" s="93" t="s">
        <v>102</v>
      </c>
      <c r="BP903" s="98" t="s">
        <v>102</v>
      </c>
      <c r="BQ903" s="93" t="s">
        <v>102</v>
      </c>
      <c r="BR903" s="93" t="s">
        <v>102</v>
      </c>
      <c r="BS903" s="93" t="s">
        <v>102</v>
      </c>
      <c r="BT903" s="99" t="s">
        <v>591</v>
      </c>
      <c r="BU903" s="100" t="s">
        <v>12167</v>
      </c>
      <c r="BV903" s="101" t="s">
        <v>471</v>
      </c>
      <c r="BW903" s="136"/>
      <c r="BX903" s="103" t="s">
        <v>565</v>
      </c>
      <c r="BY903" s="104" t="s">
        <v>190</v>
      </c>
      <c r="BZ903" s="136"/>
      <c r="CA903" s="83" t="s">
        <v>599</v>
      </c>
      <c r="CB903" s="106" t="s">
        <v>647</v>
      </c>
      <c r="CC903" s="106" t="s">
        <v>12168</v>
      </c>
      <c r="CD903" s="107"/>
      <c r="CE903" s="108" t="s">
        <v>107</v>
      </c>
      <c r="CF903" s="108" t="s">
        <v>107</v>
      </c>
      <c r="CG903" s="109"/>
      <c r="CH903" s="110" t="s">
        <v>107</v>
      </c>
      <c r="CI903" s="111"/>
      <c r="CJ903" s="112">
        <v>6710</v>
      </c>
      <c r="CK903" s="113">
        <v>86</v>
      </c>
      <c r="CL903" s="114" t="s">
        <v>134</v>
      </c>
      <c r="CM903" s="114" t="s">
        <v>108</v>
      </c>
      <c r="CN903" s="114"/>
      <c r="CO903" s="115" t="s">
        <v>102</v>
      </c>
      <c r="CP903" s="115" t="s">
        <v>102</v>
      </c>
      <c r="CQ903" s="115" t="s">
        <v>102</v>
      </c>
      <c r="CR903" s="115" t="s">
        <v>102</v>
      </c>
      <c r="CS903" s="116"/>
      <c r="CT903" s="117" t="s">
        <v>109</v>
      </c>
      <c r="CU903" s="117" t="s">
        <v>109</v>
      </c>
      <c r="CV903" s="83">
        <v>899</v>
      </c>
      <c r="CW903" s="83" t="s">
        <v>108</v>
      </c>
      <c r="CX903" s="83">
        <v>899</v>
      </c>
      <c r="CY903" s="83" t="s">
        <v>108</v>
      </c>
      <c r="CZ903" s="83">
        <v>7227</v>
      </c>
      <c r="DA903" s="83" t="s">
        <v>419</v>
      </c>
      <c r="DB903" s="83" t="s">
        <v>130</v>
      </c>
      <c r="DC903" s="83" t="s">
        <v>499</v>
      </c>
      <c r="DD903" s="83">
        <v>1948</v>
      </c>
      <c r="DE903" s="83" t="s">
        <v>444</v>
      </c>
      <c r="DF903" s="83" t="s">
        <v>130</v>
      </c>
      <c r="DG903" s="83" t="s">
        <v>499</v>
      </c>
      <c r="DH903" s="83"/>
      <c r="DI903" s="83">
        <v>0</v>
      </c>
      <c r="DJ903" s="83">
        <v>1</v>
      </c>
      <c r="DK903" s="83">
        <v>0</v>
      </c>
      <c r="DL903" s="83">
        <v>0</v>
      </c>
      <c r="DM903" s="83">
        <v>0</v>
      </c>
      <c r="DN903" s="83">
        <v>0</v>
      </c>
      <c r="DO903" s="83">
        <v>0</v>
      </c>
      <c r="DP903" s="83">
        <v>0</v>
      </c>
      <c r="DQ903" s="83">
        <v>0</v>
      </c>
      <c r="DR903" s="83">
        <v>0</v>
      </c>
      <c r="DS903" s="83">
        <v>0</v>
      </c>
      <c r="DT903" s="83">
        <v>3</v>
      </c>
      <c r="DU903" s="83">
        <v>3</v>
      </c>
      <c r="DV903" s="83">
        <v>0</v>
      </c>
      <c r="DW903" s="83">
        <v>0</v>
      </c>
      <c r="DX903" s="83">
        <v>3</v>
      </c>
      <c r="DY903" s="85">
        <v>44545</v>
      </c>
      <c r="DZ903" s="83" t="s">
        <v>4950</v>
      </c>
      <c r="EA903" s="83" t="s">
        <v>102</v>
      </c>
      <c r="EB903" s="83" t="s">
        <v>482</v>
      </c>
      <c r="EC903" s="83">
        <v>899</v>
      </c>
      <c r="ED903" s="83" t="s">
        <v>483</v>
      </c>
      <c r="EE903" s="83">
        <v>1</v>
      </c>
      <c r="EF903" s="83">
        <v>0</v>
      </c>
      <c r="EG903" s="83">
        <v>0</v>
      </c>
      <c r="EH903" s="83" t="s">
        <v>109</v>
      </c>
      <c r="EI903" s="83" t="s">
        <v>108</v>
      </c>
      <c r="EJ903" s="83" t="s">
        <v>583</v>
      </c>
      <c r="EK903" s="83">
        <v>0</v>
      </c>
      <c r="EL903" s="83">
        <v>0</v>
      </c>
      <c r="EM903" s="83">
        <v>1</v>
      </c>
      <c r="EN903" s="83" t="s">
        <v>497</v>
      </c>
      <c r="EO903" s="83"/>
      <c r="EP903" s="83" t="s">
        <v>436</v>
      </c>
      <c r="EQ903" s="136">
        <v>1</v>
      </c>
      <c r="ER903" s="136">
        <v>1</v>
      </c>
      <c r="ES903" s="136">
        <v>1</v>
      </c>
      <c r="ET903" s="136">
        <v>1</v>
      </c>
      <c r="EU903" s="215" t="s">
        <v>269</v>
      </c>
      <c r="EV903" s="136">
        <v>1</v>
      </c>
      <c r="EW903" s="136">
        <v>1</v>
      </c>
      <c r="EX903" s="136">
        <v>1</v>
      </c>
      <c r="EY903" s="136">
        <v>1</v>
      </c>
      <c r="EZ903" s="136">
        <v>1</v>
      </c>
      <c r="FP903" s="215" t="s">
        <v>592</v>
      </c>
      <c r="FQ903" s="136" t="b">
        <v>1</v>
      </c>
      <c r="FR903" s="136" t="b">
        <v>1</v>
      </c>
      <c r="FS903" s="136" t="b">
        <v>1</v>
      </c>
      <c r="FT903" s="136" t="b">
        <v>1</v>
      </c>
      <c r="FX903" s="215" t="s">
        <v>269</v>
      </c>
    </row>
    <row r="904" spans="1:180" ht="60" customHeight="1" x14ac:dyDescent="0.55000000000000004">
      <c r="A904" s="83" t="s">
        <v>130</v>
      </c>
      <c r="B904" s="83" t="s">
        <v>98</v>
      </c>
      <c r="C904" s="136">
        <v>482651</v>
      </c>
      <c r="D904" s="207" t="s">
        <v>629</v>
      </c>
      <c r="E904" s="208" t="s">
        <v>634</v>
      </c>
      <c r="F904" s="83" t="s">
        <v>108</v>
      </c>
      <c r="G904" s="85">
        <v>26341</v>
      </c>
      <c r="H904" s="83" t="s">
        <v>102</v>
      </c>
      <c r="I904" s="85">
        <v>34633</v>
      </c>
      <c r="J904" s="83" t="s">
        <v>228</v>
      </c>
      <c r="K904" s="216">
        <v>625885007401</v>
      </c>
      <c r="L904" s="83" t="s">
        <v>191</v>
      </c>
      <c r="M904" s="85">
        <v>43642</v>
      </c>
      <c r="N904" s="83">
        <v>-3801.6666666666702</v>
      </c>
      <c r="O904" s="83" t="s">
        <v>193</v>
      </c>
      <c r="P904" s="83" t="s">
        <v>181</v>
      </c>
      <c r="Q904" s="208" t="s">
        <v>8644</v>
      </c>
      <c r="R904" s="83" t="s">
        <v>102</v>
      </c>
      <c r="S904" s="83" t="s">
        <v>102</v>
      </c>
      <c r="T904" s="83" t="s">
        <v>131</v>
      </c>
      <c r="U904" s="83" t="s">
        <v>10543</v>
      </c>
      <c r="V904" s="83" t="s">
        <v>104</v>
      </c>
      <c r="W904" s="83" t="s">
        <v>105</v>
      </c>
      <c r="X904" s="86" t="s">
        <v>8644</v>
      </c>
      <c r="Y904" s="87" t="s">
        <v>102</v>
      </c>
      <c r="Z904" s="87" t="s">
        <v>102</v>
      </c>
      <c r="AA904" s="87" t="s">
        <v>131</v>
      </c>
      <c r="AB904" s="87" t="s">
        <v>10543</v>
      </c>
      <c r="AC904" s="87" t="s">
        <v>104</v>
      </c>
      <c r="AD904" s="87" t="s">
        <v>105</v>
      </c>
      <c r="AE904" s="87" t="s">
        <v>106</v>
      </c>
      <c r="AF904" s="86" t="s">
        <v>8644</v>
      </c>
      <c r="AG904" s="87" t="s">
        <v>177</v>
      </c>
      <c r="AH904" s="87" t="s">
        <v>10543</v>
      </c>
      <c r="AI904" s="87" t="s">
        <v>104</v>
      </c>
      <c r="AJ904" s="87" t="s">
        <v>204</v>
      </c>
      <c r="AK904" s="88"/>
      <c r="AL904" s="83" t="s">
        <v>107</v>
      </c>
      <c r="AM904" s="89" t="s">
        <v>454</v>
      </c>
      <c r="AN904" s="90" t="s">
        <v>416</v>
      </c>
      <c r="AO904" s="91" t="s">
        <v>643</v>
      </c>
      <c r="AP904" s="90">
        <v>8.33333333333319</v>
      </c>
      <c r="AQ904" s="92" t="s">
        <v>102</v>
      </c>
      <c r="AR904" s="93" t="s">
        <v>102</v>
      </c>
      <c r="AS904" s="93" t="s">
        <v>102</v>
      </c>
      <c r="AT904" s="93" t="s">
        <v>102</v>
      </c>
      <c r="AU904" s="210" t="s">
        <v>645</v>
      </c>
      <c r="AV904" s="93" t="s">
        <v>185</v>
      </c>
      <c r="AW904" s="94" t="s">
        <v>102</v>
      </c>
      <c r="AX904" s="93" t="s">
        <v>105</v>
      </c>
      <c r="AY904" s="95" t="s">
        <v>104</v>
      </c>
      <c r="AZ904" s="93" t="s">
        <v>102</v>
      </c>
      <c r="BA904" s="93" t="s">
        <v>102</v>
      </c>
      <c r="BB904" s="93" t="s">
        <v>102</v>
      </c>
      <c r="BC904" s="93" t="s">
        <v>102</v>
      </c>
      <c r="BD904" s="96" t="s">
        <v>102</v>
      </c>
      <c r="BE904" s="90">
        <v>-441.16666666666703</v>
      </c>
      <c r="BF904" s="93" t="s">
        <v>102</v>
      </c>
      <c r="BG904" s="93" t="s">
        <v>102</v>
      </c>
      <c r="BH904" s="93" t="s">
        <v>102</v>
      </c>
      <c r="BI904" s="93" t="s">
        <v>102</v>
      </c>
      <c r="BJ904" s="210" t="s">
        <v>643</v>
      </c>
      <c r="BK904" s="93" t="s">
        <v>196</v>
      </c>
      <c r="BL904" s="97" t="s">
        <v>102</v>
      </c>
      <c r="BM904" s="93" t="s">
        <v>105</v>
      </c>
      <c r="BN904" s="93" t="s">
        <v>596</v>
      </c>
      <c r="BO904" s="93" t="s">
        <v>102</v>
      </c>
      <c r="BP904" s="98" t="s">
        <v>102</v>
      </c>
      <c r="BQ904" s="93" t="s">
        <v>102</v>
      </c>
      <c r="BR904" s="93" t="s">
        <v>102</v>
      </c>
      <c r="BS904" s="93" t="s">
        <v>102</v>
      </c>
      <c r="BT904" s="99" t="s">
        <v>591</v>
      </c>
      <c r="BU904" s="100" t="s">
        <v>12169</v>
      </c>
      <c r="BV904" s="101" t="s">
        <v>471</v>
      </c>
      <c r="BW904" s="136"/>
      <c r="BX904" s="103" t="s">
        <v>565</v>
      </c>
      <c r="BY904" s="104" t="s">
        <v>190</v>
      </c>
      <c r="BZ904" s="136"/>
      <c r="CA904" s="83" t="s">
        <v>599</v>
      </c>
      <c r="CB904" s="106" t="s">
        <v>647</v>
      </c>
      <c r="CC904" s="106" t="s">
        <v>12170</v>
      </c>
      <c r="CD904" s="107"/>
      <c r="CE904" s="108" t="s">
        <v>107</v>
      </c>
      <c r="CF904" s="108" t="s">
        <v>107</v>
      </c>
      <c r="CG904" s="109"/>
      <c r="CH904" s="110" t="s">
        <v>107</v>
      </c>
      <c r="CI904" s="111"/>
      <c r="CJ904" s="112">
        <v>6710</v>
      </c>
      <c r="CK904" s="113">
        <v>86</v>
      </c>
      <c r="CL904" s="114" t="s">
        <v>134</v>
      </c>
      <c r="CM904" s="114" t="s">
        <v>108</v>
      </c>
      <c r="CN904" s="114"/>
      <c r="CO904" s="115" t="s">
        <v>102</v>
      </c>
      <c r="CP904" s="115" t="s">
        <v>102</v>
      </c>
      <c r="CQ904" s="115" t="s">
        <v>102</v>
      </c>
      <c r="CR904" s="115" t="s">
        <v>102</v>
      </c>
      <c r="CS904" s="116"/>
      <c r="CT904" s="117" t="s">
        <v>109</v>
      </c>
      <c r="CU904" s="117" t="s">
        <v>109</v>
      </c>
      <c r="CV904" s="83">
        <v>900</v>
      </c>
      <c r="CW904" s="83" t="s">
        <v>108</v>
      </c>
      <c r="CX904" s="83">
        <v>900</v>
      </c>
      <c r="CY904" s="83" t="s">
        <v>108</v>
      </c>
      <c r="CZ904" s="83">
        <v>7228</v>
      </c>
      <c r="DA904" s="83" t="s">
        <v>419</v>
      </c>
      <c r="DB904" s="83" t="s">
        <v>130</v>
      </c>
      <c r="DC904" s="83" t="s">
        <v>499</v>
      </c>
      <c r="DD904" s="83">
        <v>1949</v>
      </c>
      <c r="DE904" s="83" t="s">
        <v>444</v>
      </c>
      <c r="DF904" s="83" t="s">
        <v>130</v>
      </c>
      <c r="DG904" s="83" t="s">
        <v>499</v>
      </c>
      <c r="DH904" s="83"/>
      <c r="DI904" s="83">
        <v>0</v>
      </c>
      <c r="DJ904" s="83">
        <v>1</v>
      </c>
      <c r="DK904" s="83">
        <v>0</v>
      </c>
      <c r="DL904" s="83">
        <v>0</v>
      </c>
      <c r="DM904" s="83">
        <v>0</v>
      </c>
      <c r="DN904" s="83">
        <v>0</v>
      </c>
      <c r="DO904" s="83">
        <v>0</v>
      </c>
      <c r="DP904" s="83">
        <v>0</v>
      </c>
      <c r="DQ904" s="83">
        <v>0</v>
      </c>
      <c r="DR904" s="83">
        <v>0</v>
      </c>
      <c r="DS904" s="83">
        <v>0</v>
      </c>
      <c r="DT904" s="83">
        <v>3</v>
      </c>
      <c r="DU904" s="83">
        <v>3</v>
      </c>
      <c r="DV904" s="83">
        <v>0</v>
      </c>
      <c r="DW904" s="83">
        <v>0</v>
      </c>
      <c r="DX904" s="83">
        <v>3</v>
      </c>
      <c r="DY904" s="85">
        <v>44546</v>
      </c>
      <c r="DZ904" s="83" t="s">
        <v>4951</v>
      </c>
      <c r="EA904" s="83" t="s">
        <v>102</v>
      </c>
      <c r="EB904" s="83" t="s">
        <v>482</v>
      </c>
      <c r="EC904" s="83">
        <v>900</v>
      </c>
      <c r="ED904" s="83" t="s">
        <v>483</v>
      </c>
      <c r="EE904" s="83">
        <v>1</v>
      </c>
      <c r="EF904" s="83">
        <v>0</v>
      </c>
      <c r="EG904" s="83">
        <v>0</v>
      </c>
      <c r="EH904" s="83" t="s">
        <v>109</v>
      </c>
      <c r="EI904" s="83" t="s">
        <v>108</v>
      </c>
      <c r="EJ904" s="83" t="s">
        <v>583</v>
      </c>
      <c r="EK904" s="83">
        <v>0</v>
      </c>
      <c r="EL904" s="83">
        <v>0</v>
      </c>
      <c r="EM904" s="83">
        <v>1</v>
      </c>
      <c r="EN904" s="83" t="s">
        <v>497</v>
      </c>
      <c r="EO904" s="83"/>
      <c r="EP904" s="83" t="s">
        <v>436</v>
      </c>
      <c r="EQ904" s="136">
        <v>1</v>
      </c>
      <c r="ER904" s="136">
        <v>1</v>
      </c>
      <c r="ES904" s="136">
        <v>1</v>
      </c>
      <c r="ET904" s="136">
        <v>1</v>
      </c>
      <c r="EU904" s="215" t="s">
        <v>269</v>
      </c>
      <c r="EV904" s="136">
        <v>1</v>
      </c>
      <c r="EW904" s="136">
        <v>1</v>
      </c>
      <c r="EX904" s="136">
        <v>1</v>
      </c>
      <c r="EY904" s="136">
        <v>1</v>
      </c>
      <c r="EZ904" s="136">
        <v>1</v>
      </c>
      <c r="FP904" s="215" t="s">
        <v>592</v>
      </c>
      <c r="FQ904" s="136" t="b">
        <v>1</v>
      </c>
      <c r="FR904" s="136" t="b">
        <v>1</v>
      </c>
      <c r="FS904" s="136" t="b">
        <v>1</v>
      </c>
      <c r="FT904" s="136" t="b">
        <v>1</v>
      </c>
      <c r="FX904" s="215" t="s">
        <v>269</v>
      </c>
    </row>
    <row r="905" spans="1:180" ht="60" customHeight="1" x14ac:dyDescent="0.55000000000000004">
      <c r="A905" s="83" t="s">
        <v>130</v>
      </c>
      <c r="B905" s="83" t="s">
        <v>98</v>
      </c>
      <c r="C905" s="136">
        <v>172121</v>
      </c>
      <c r="D905" s="207" t="s">
        <v>627</v>
      </c>
      <c r="E905" s="208" t="s">
        <v>630</v>
      </c>
      <c r="F905" s="83" t="s">
        <v>108</v>
      </c>
      <c r="G905" s="85">
        <v>20621</v>
      </c>
      <c r="H905" s="83" t="s">
        <v>102</v>
      </c>
      <c r="I905" s="85">
        <v>39794</v>
      </c>
      <c r="J905" s="83" t="s">
        <v>228</v>
      </c>
      <c r="K905" s="216">
        <v>983444639944</v>
      </c>
      <c r="L905" s="83" t="s">
        <v>191</v>
      </c>
      <c r="M905" s="85">
        <v>43631</v>
      </c>
      <c r="N905" s="83">
        <v>-3806.6666666666702</v>
      </c>
      <c r="O905" s="83" t="s">
        <v>180</v>
      </c>
      <c r="P905" s="83" t="s">
        <v>181</v>
      </c>
      <c r="Q905" s="208" t="s">
        <v>8648</v>
      </c>
      <c r="R905" s="83" t="s">
        <v>102</v>
      </c>
      <c r="S905" s="83" t="s">
        <v>102</v>
      </c>
      <c r="T905" s="83" t="s">
        <v>199</v>
      </c>
      <c r="U905" s="83" t="s">
        <v>10544</v>
      </c>
      <c r="V905" s="83" t="s">
        <v>104</v>
      </c>
      <c r="W905" s="83" t="s">
        <v>105</v>
      </c>
      <c r="X905" s="86" t="s">
        <v>8648</v>
      </c>
      <c r="Y905" s="87" t="s">
        <v>102</v>
      </c>
      <c r="Z905" s="87" t="s">
        <v>102</v>
      </c>
      <c r="AA905" s="87" t="s">
        <v>199</v>
      </c>
      <c r="AB905" s="87" t="s">
        <v>10544</v>
      </c>
      <c r="AC905" s="87" t="s">
        <v>104</v>
      </c>
      <c r="AD905" s="87" t="s">
        <v>105</v>
      </c>
      <c r="AE905" s="87" t="s">
        <v>106</v>
      </c>
      <c r="AF905" s="86" t="s">
        <v>8648</v>
      </c>
      <c r="AG905" s="87" t="s">
        <v>489</v>
      </c>
      <c r="AH905" s="87" t="s">
        <v>10545</v>
      </c>
      <c r="AI905" s="87" t="s">
        <v>104</v>
      </c>
      <c r="AJ905" s="87" t="s">
        <v>204</v>
      </c>
      <c r="AK905" s="88"/>
      <c r="AL905" s="83" t="s">
        <v>107</v>
      </c>
      <c r="AM905" s="89" t="s">
        <v>454</v>
      </c>
      <c r="AN905" s="90" t="s">
        <v>416</v>
      </c>
      <c r="AO905" s="91" t="s">
        <v>641</v>
      </c>
      <c r="AP905" s="90">
        <v>8.33333333333319</v>
      </c>
      <c r="AQ905" s="92" t="s">
        <v>211</v>
      </c>
      <c r="AR905" s="93" t="s">
        <v>102</v>
      </c>
      <c r="AS905" s="93" t="s">
        <v>102</v>
      </c>
      <c r="AT905" s="93" t="s">
        <v>102</v>
      </c>
      <c r="AU905" s="210" t="s">
        <v>641</v>
      </c>
      <c r="AV905" s="93" t="s">
        <v>192</v>
      </c>
      <c r="AW905" s="94" t="s">
        <v>102</v>
      </c>
      <c r="AX905" s="93" t="s">
        <v>105</v>
      </c>
      <c r="AY905" s="95" t="s">
        <v>188</v>
      </c>
      <c r="AZ905" s="93" t="s">
        <v>102</v>
      </c>
      <c r="BA905" s="93" t="s">
        <v>10546</v>
      </c>
      <c r="BB905" s="93" t="s">
        <v>102</v>
      </c>
      <c r="BC905" s="93" t="s">
        <v>102</v>
      </c>
      <c r="BD905" s="96" t="s">
        <v>102</v>
      </c>
      <c r="BE905" s="90">
        <v>-441.66666666666703</v>
      </c>
      <c r="BF905" s="93" t="s">
        <v>211</v>
      </c>
      <c r="BG905" s="93" t="s">
        <v>102</v>
      </c>
      <c r="BH905" s="93" t="s">
        <v>102</v>
      </c>
      <c r="BI905" s="93" t="s">
        <v>102</v>
      </c>
      <c r="BJ905" s="210" t="s">
        <v>646</v>
      </c>
      <c r="BK905" s="93" t="s">
        <v>182</v>
      </c>
      <c r="BL905" s="97" t="s">
        <v>102</v>
      </c>
      <c r="BM905" s="93" t="s">
        <v>105</v>
      </c>
      <c r="BN905" s="93" t="s">
        <v>104</v>
      </c>
      <c r="BO905" s="93" t="s">
        <v>102</v>
      </c>
      <c r="BP905" s="98">
        <v>20180507</v>
      </c>
      <c r="BQ905" s="93" t="s">
        <v>102</v>
      </c>
      <c r="BR905" s="93" t="s">
        <v>102</v>
      </c>
      <c r="BS905" s="93" t="s">
        <v>102</v>
      </c>
      <c r="BT905" s="99" t="s">
        <v>591</v>
      </c>
      <c r="BU905" s="100" t="s">
        <v>12171</v>
      </c>
      <c r="BV905" s="101" t="s">
        <v>471</v>
      </c>
      <c r="BW905" s="136"/>
      <c r="BX905" s="103" t="s">
        <v>565</v>
      </c>
      <c r="BY905" s="104" t="s">
        <v>190</v>
      </c>
      <c r="BZ905" s="136"/>
      <c r="CA905" s="83" t="s">
        <v>599</v>
      </c>
      <c r="CB905" s="106" t="s">
        <v>647</v>
      </c>
      <c r="CC905" s="106" t="s">
        <v>12172</v>
      </c>
      <c r="CD905" s="107"/>
      <c r="CE905" s="108" t="s">
        <v>107</v>
      </c>
      <c r="CF905" s="108" t="s">
        <v>107</v>
      </c>
      <c r="CG905" s="109"/>
      <c r="CH905" s="110" t="s">
        <v>107</v>
      </c>
      <c r="CI905" s="111"/>
      <c r="CJ905" s="112">
        <v>6710</v>
      </c>
      <c r="CK905" s="113">
        <v>86</v>
      </c>
      <c r="CL905" s="114" t="s">
        <v>134</v>
      </c>
      <c r="CM905" s="114" t="s">
        <v>108</v>
      </c>
      <c r="CN905" s="114"/>
      <c r="CO905" s="115" t="s">
        <v>102</v>
      </c>
      <c r="CP905" s="115" t="s">
        <v>102</v>
      </c>
      <c r="CQ905" s="115" t="s">
        <v>102</v>
      </c>
      <c r="CR905" s="115" t="s">
        <v>102</v>
      </c>
      <c r="CS905" s="116"/>
      <c r="CT905" s="117" t="s">
        <v>109</v>
      </c>
      <c r="CU905" s="117" t="s">
        <v>109</v>
      </c>
      <c r="CV905" s="83">
        <v>901</v>
      </c>
      <c r="CW905" s="83" t="s">
        <v>108</v>
      </c>
      <c r="CX905" s="83">
        <v>901</v>
      </c>
      <c r="CY905" s="83" t="s">
        <v>108</v>
      </c>
      <c r="CZ905" s="83">
        <v>7229</v>
      </c>
      <c r="DA905" s="83" t="s">
        <v>419</v>
      </c>
      <c r="DB905" s="83" t="s">
        <v>130</v>
      </c>
      <c r="DC905" s="83" t="s">
        <v>499</v>
      </c>
      <c r="DD905" s="83">
        <v>1950</v>
      </c>
      <c r="DE905" s="83" t="s">
        <v>444</v>
      </c>
      <c r="DF905" s="83" t="s">
        <v>130</v>
      </c>
      <c r="DG905" s="83" t="s">
        <v>499</v>
      </c>
      <c r="DH905" s="83"/>
      <c r="DI905" s="83">
        <v>0</v>
      </c>
      <c r="DJ905" s="83">
        <v>1</v>
      </c>
      <c r="DK905" s="83">
        <v>0</v>
      </c>
      <c r="DL905" s="83">
        <v>0</v>
      </c>
      <c r="DM905" s="83">
        <v>0</v>
      </c>
      <c r="DN905" s="83">
        <v>0</v>
      </c>
      <c r="DO905" s="83">
        <v>0</v>
      </c>
      <c r="DP905" s="83">
        <v>0</v>
      </c>
      <c r="DQ905" s="83">
        <v>0</v>
      </c>
      <c r="DR905" s="83">
        <v>0</v>
      </c>
      <c r="DS905" s="83">
        <v>0</v>
      </c>
      <c r="DT905" s="83">
        <v>3</v>
      </c>
      <c r="DU905" s="83">
        <v>3</v>
      </c>
      <c r="DV905" s="83">
        <v>0</v>
      </c>
      <c r="DW905" s="83">
        <v>0</v>
      </c>
      <c r="DX905" s="83">
        <v>3</v>
      </c>
      <c r="DY905" s="85">
        <v>44547</v>
      </c>
      <c r="DZ905" s="83" t="s">
        <v>4952</v>
      </c>
      <c r="EA905" s="83" t="s">
        <v>102</v>
      </c>
      <c r="EB905" s="83" t="s">
        <v>482</v>
      </c>
      <c r="EC905" s="83">
        <v>901</v>
      </c>
      <c r="ED905" s="83" t="s">
        <v>483</v>
      </c>
      <c r="EE905" s="83">
        <v>1</v>
      </c>
      <c r="EF905" s="83">
        <v>0</v>
      </c>
      <c r="EG905" s="83">
        <v>0</v>
      </c>
      <c r="EH905" s="83" t="s">
        <v>109</v>
      </c>
      <c r="EI905" s="83" t="s">
        <v>108</v>
      </c>
      <c r="EJ905" s="83" t="s">
        <v>583</v>
      </c>
      <c r="EK905" s="83">
        <v>0</v>
      </c>
      <c r="EL905" s="83">
        <v>0</v>
      </c>
      <c r="EM905" s="83">
        <v>1</v>
      </c>
      <c r="EN905" s="83" t="s">
        <v>497</v>
      </c>
      <c r="EO905" s="83"/>
      <c r="EP905" s="83" t="s">
        <v>436</v>
      </c>
      <c r="EQ905" s="136">
        <v>1</v>
      </c>
      <c r="ER905" s="136">
        <v>1</v>
      </c>
      <c r="ES905" s="136">
        <v>1</v>
      </c>
      <c r="ET905" s="136">
        <v>1</v>
      </c>
      <c r="EU905" s="215" t="s">
        <v>269</v>
      </c>
      <c r="EV905" s="136">
        <v>1</v>
      </c>
      <c r="EW905" s="136">
        <v>1</v>
      </c>
      <c r="EX905" s="136">
        <v>1</v>
      </c>
      <c r="EY905" s="136">
        <v>1</v>
      </c>
      <c r="EZ905" s="136">
        <v>1</v>
      </c>
      <c r="FP905" s="215" t="s">
        <v>592</v>
      </c>
      <c r="FQ905" s="136" t="b">
        <v>1</v>
      </c>
      <c r="FR905" s="136" t="b">
        <v>1</v>
      </c>
      <c r="FS905" s="136" t="b">
        <v>1</v>
      </c>
      <c r="FT905" s="136" t="b">
        <v>1</v>
      </c>
      <c r="FX905" s="215" t="s">
        <v>269</v>
      </c>
    </row>
    <row r="906" spans="1:180" ht="60" customHeight="1" x14ac:dyDescent="0.55000000000000004">
      <c r="A906" s="83" t="s">
        <v>130</v>
      </c>
      <c r="B906" s="83" t="s">
        <v>98</v>
      </c>
      <c r="C906" s="136">
        <v>168443</v>
      </c>
      <c r="D906" s="207" t="s">
        <v>628</v>
      </c>
      <c r="E906" s="208" t="s">
        <v>633</v>
      </c>
      <c r="F906" s="83" t="s">
        <v>108</v>
      </c>
      <c r="G906" s="85">
        <v>22744</v>
      </c>
      <c r="H906" s="83" t="s">
        <v>102</v>
      </c>
      <c r="I906" s="85">
        <v>39772</v>
      </c>
      <c r="J906" s="83" t="s">
        <v>228</v>
      </c>
      <c r="K906" s="216">
        <v>472293718716</v>
      </c>
      <c r="L906" s="83" t="s">
        <v>191</v>
      </c>
      <c r="M906" s="85">
        <v>43619</v>
      </c>
      <c r="N906" s="83">
        <v>-3811.6666666666702</v>
      </c>
      <c r="O906" s="83" t="s">
        <v>193</v>
      </c>
      <c r="P906" s="83" t="s">
        <v>181</v>
      </c>
      <c r="Q906" s="208" t="s">
        <v>8652</v>
      </c>
      <c r="R906" s="83" t="s">
        <v>102</v>
      </c>
      <c r="S906" s="83" t="s">
        <v>102</v>
      </c>
      <c r="T906" s="83" t="s">
        <v>133</v>
      </c>
      <c r="U906" s="83" t="s">
        <v>10547</v>
      </c>
      <c r="V906" s="83" t="s">
        <v>111</v>
      </c>
      <c r="W906" s="83" t="s">
        <v>105</v>
      </c>
      <c r="X906" s="86" t="s">
        <v>8652</v>
      </c>
      <c r="Y906" s="87" t="s">
        <v>102</v>
      </c>
      <c r="Z906" s="87" t="s">
        <v>102</v>
      </c>
      <c r="AA906" s="87" t="s">
        <v>133</v>
      </c>
      <c r="AB906" s="87" t="s">
        <v>10547</v>
      </c>
      <c r="AC906" s="87" t="s">
        <v>111</v>
      </c>
      <c r="AD906" s="87" t="s">
        <v>105</v>
      </c>
      <c r="AE906" s="87" t="s">
        <v>106</v>
      </c>
      <c r="AF906" s="86" t="s">
        <v>8652</v>
      </c>
      <c r="AG906" s="87" t="s">
        <v>486</v>
      </c>
      <c r="AH906" s="87" t="s">
        <v>10547</v>
      </c>
      <c r="AI906" s="87" t="s">
        <v>111</v>
      </c>
      <c r="AJ906" s="87" t="s">
        <v>204</v>
      </c>
      <c r="AK906" s="88"/>
      <c r="AL906" s="83" t="s">
        <v>107</v>
      </c>
      <c r="AM906" s="89" t="s">
        <v>454</v>
      </c>
      <c r="AN906" s="90" t="s">
        <v>416</v>
      </c>
      <c r="AO906" s="91" t="s">
        <v>642</v>
      </c>
      <c r="AP906" s="90">
        <v>8.33333333333319</v>
      </c>
      <c r="AQ906" s="92" t="s">
        <v>102</v>
      </c>
      <c r="AR906" s="93" t="s">
        <v>102</v>
      </c>
      <c r="AS906" s="93" t="s">
        <v>102</v>
      </c>
      <c r="AT906" s="93" t="s">
        <v>102</v>
      </c>
      <c r="AU906" s="210" t="s">
        <v>644</v>
      </c>
      <c r="AV906" s="93" t="s">
        <v>185</v>
      </c>
      <c r="AW906" s="94" t="s">
        <v>102</v>
      </c>
      <c r="AX906" s="93" t="s">
        <v>183</v>
      </c>
      <c r="AY906" s="95" t="s">
        <v>111</v>
      </c>
      <c r="AZ906" s="93" t="s">
        <v>102</v>
      </c>
      <c r="BA906" s="93" t="s">
        <v>102</v>
      </c>
      <c r="BB906" s="93" t="s">
        <v>102</v>
      </c>
      <c r="BC906" s="93" t="s">
        <v>102</v>
      </c>
      <c r="BD906" s="96" t="s">
        <v>102</v>
      </c>
      <c r="BE906" s="90">
        <v>-442.16666666666703</v>
      </c>
      <c r="BF906" s="93" t="s">
        <v>102</v>
      </c>
      <c r="BG906" s="93" t="s">
        <v>102</v>
      </c>
      <c r="BH906" s="93" t="s">
        <v>102</v>
      </c>
      <c r="BI906" s="93" t="s">
        <v>102</v>
      </c>
      <c r="BJ906" s="210" t="s">
        <v>642</v>
      </c>
      <c r="BK906" s="93" t="s">
        <v>192</v>
      </c>
      <c r="BL906" s="97" t="s">
        <v>102</v>
      </c>
      <c r="BM906" s="93" t="s">
        <v>183</v>
      </c>
      <c r="BN906" s="93" t="s">
        <v>106</v>
      </c>
      <c r="BO906" s="93" t="s">
        <v>102</v>
      </c>
      <c r="BP906" s="98" t="s">
        <v>102</v>
      </c>
      <c r="BQ906" s="93" t="s">
        <v>102</v>
      </c>
      <c r="BR906" s="93" t="s">
        <v>102</v>
      </c>
      <c r="BS906" s="93" t="s">
        <v>102</v>
      </c>
      <c r="BT906" s="99" t="s">
        <v>591</v>
      </c>
      <c r="BU906" s="100" t="s">
        <v>12173</v>
      </c>
      <c r="BV906" s="101" t="s">
        <v>471</v>
      </c>
      <c r="BW906" s="136"/>
      <c r="BX906" s="103" t="s">
        <v>565</v>
      </c>
      <c r="BY906" s="104" t="s">
        <v>190</v>
      </c>
      <c r="BZ906" s="136"/>
      <c r="CA906" s="83" t="s">
        <v>599</v>
      </c>
      <c r="CB906" s="106" t="s">
        <v>647</v>
      </c>
      <c r="CC906" s="106" t="s">
        <v>12174</v>
      </c>
      <c r="CD906" s="107"/>
      <c r="CE906" s="108" t="s">
        <v>107</v>
      </c>
      <c r="CF906" s="108" t="s">
        <v>107</v>
      </c>
      <c r="CG906" s="109"/>
      <c r="CH906" s="110" t="s">
        <v>107</v>
      </c>
      <c r="CI906" s="111"/>
      <c r="CJ906" s="112">
        <v>6710</v>
      </c>
      <c r="CK906" s="113">
        <v>86</v>
      </c>
      <c r="CL906" s="114" t="s">
        <v>134</v>
      </c>
      <c r="CM906" s="114" t="s">
        <v>108</v>
      </c>
      <c r="CN906" s="114"/>
      <c r="CO906" s="115" t="s">
        <v>102</v>
      </c>
      <c r="CP906" s="115" t="s">
        <v>102</v>
      </c>
      <c r="CQ906" s="115" t="s">
        <v>102</v>
      </c>
      <c r="CR906" s="115" t="s">
        <v>102</v>
      </c>
      <c r="CS906" s="116"/>
      <c r="CT906" s="117" t="s">
        <v>109</v>
      </c>
      <c r="CU906" s="117" t="s">
        <v>109</v>
      </c>
      <c r="CV906" s="83">
        <v>902</v>
      </c>
      <c r="CW906" s="83" t="s">
        <v>108</v>
      </c>
      <c r="CX906" s="83">
        <v>902</v>
      </c>
      <c r="CY906" s="83" t="s">
        <v>108</v>
      </c>
      <c r="CZ906" s="83">
        <v>7230</v>
      </c>
      <c r="DA906" s="83" t="s">
        <v>419</v>
      </c>
      <c r="DB906" s="83" t="s">
        <v>130</v>
      </c>
      <c r="DC906" s="83" t="s">
        <v>499</v>
      </c>
      <c r="DD906" s="83">
        <v>1951</v>
      </c>
      <c r="DE906" s="83" t="s">
        <v>444</v>
      </c>
      <c r="DF906" s="83" t="s">
        <v>130</v>
      </c>
      <c r="DG906" s="83" t="s">
        <v>499</v>
      </c>
      <c r="DH906" s="83"/>
      <c r="DI906" s="83">
        <v>0</v>
      </c>
      <c r="DJ906" s="83">
        <v>1</v>
      </c>
      <c r="DK906" s="83">
        <v>0</v>
      </c>
      <c r="DL906" s="83">
        <v>0</v>
      </c>
      <c r="DM906" s="83">
        <v>0</v>
      </c>
      <c r="DN906" s="83">
        <v>0</v>
      </c>
      <c r="DO906" s="83">
        <v>0</v>
      </c>
      <c r="DP906" s="83">
        <v>0</v>
      </c>
      <c r="DQ906" s="83">
        <v>0</v>
      </c>
      <c r="DR906" s="83">
        <v>0</v>
      </c>
      <c r="DS906" s="83">
        <v>0</v>
      </c>
      <c r="DT906" s="83">
        <v>3</v>
      </c>
      <c r="DU906" s="83">
        <v>3</v>
      </c>
      <c r="DV906" s="83">
        <v>0</v>
      </c>
      <c r="DW906" s="83">
        <v>0</v>
      </c>
      <c r="DX906" s="83">
        <v>3</v>
      </c>
      <c r="DY906" s="85">
        <v>44548</v>
      </c>
      <c r="DZ906" s="83" t="s">
        <v>4953</v>
      </c>
      <c r="EA906" s="83" t="s">
        <v>102</v>
      </c>
      <c r="EB906" s="83" t="s">
        <v>482</v>
      </c>
      <c r="EC906" s="83">
        <v>902</v>
      </c>
      <c r="ED906" s="83" t="s">
        <v>483</v>
      </c>
      <c r="EE906" s="83">
        <v>1</v>
      </c>
      <c r="EF906" s="83">
        <v>0</v>
      </c>
      <c r="EG906" s="83">
        <v>0</v>
      </c>
      <c r="EH906" s="83" t="s">
        <v>109</v>
      </c>
      <c r="EI906" s="83" t="s">
        <v>108</v>
      </c>
      <c r="EJ906" s="83" t="s">
        <v>583</v>
      </c>
      <c r="EK906" s="83">
        <v>0</v>
      </c>
      <c r="EL906" s="83">
        <v>0</v>
      </c>
      <c r="EM906" s="83">
        <v>1</v>
      </c>
      <c r="EN906" s="83" t="s">
        <v>497</v>
      </c>
      <c r="EO906" s="83"/>
      <c r="EP906" s="83" t="s">
        <v>436</v>
      </c>
      <c r="EQ906" s="136">
        <v>1</v>
      </c>
      <c r="ER906" s="136">
        <v>1</v>
      </c>
      <c r="ES906" s="136">
        <v>1</v>
      </c>
      <c r="ET906" s="136">
        <v>1</v>
      </c>
      <c r="EU906" s="215" t="s">
        <v>269</v>
      </c>
      <c r="EV906" s="136">
        <v>1</v>
      </c>
      <c r="EW906" s="136">
        <v>1</v>
      </c>
      <c r="EX906" s="136">
        <v>1</v>
      </c>
      <c r="EY906" s="136">
        <v>1</v>
      </c>
      <c r="EZ906" s="136">
        <v>1</v>
      </c>
      <c r="FP906" s="215" t="s">
        <v>592</v>
      </c>
      <c r="FQ906" s="136" t="b">
        <v>1</v>
      </c>
      <c r="FR906" s="136" t="b">
        <v>1</v>
      </c>
      <c r="FS906" s="136" t="b">
        <v>1</v>
      </c>
      <c r="FT906" s="136" t="b">
        <v>1</v>
      </c>
      <c r="FX906" s="215" t="s">
        <v>269</v>
      </c>
    </row>
    <row r="907" spans="1:180" ht="60" customHeight="1" x14ac:dyDescent="0.55000000000000004">
      <c r="A907" s="83" t="s">
        <v>130</v>
      </c>
      <c r="B907" s="83" t="s">
        <v>98</v>
      </c>
      <c r="C907" s="136">
        <v>720539</v>
      </c>
      <c r="D907" s="207" t="s">
        <v>629</v>
      </c>
      <c r="E907" s="208" t="s">
        <v>634</v>
      </c>
      <c r="F907" s="83" t="s">
        <v>108</v>
      </c>
      <c r="G907" s="85">
        <v>26341</v>
      </c>
      <c r="H907" s="83" t="s">
        <v>102</v>
      </c>
      <c r="I907" s="85">
        <v>34633</v>
      </c>
      <c r="J907" s="83" t="s">
        <v>228</v>
      </c>
      <c r="K907" s="216">
        <v>812841570455</v>
      </c>
      <c r="L907" s="83" t="s">
        <v>191</v>
      </c>
      <c r="M907" s="85">
        <v>43642</v>
      </c>
      <c r="N907" s="83">
        <v>-3816.6666666666702</v>
      </c>
      <c r="O907" s="83" t="s">
        <v>193</v>
      </c>
      <c r="P907" s="83" t="s">
        <v>181</v>
      </c>
      <c r="Q907" s="208" t="s">
        <v>8656</v>
      </c>
      <c r="R907" s="83" t="s">
        <v>102</v>
      </c>
      <c r="S907" s="83" t="s">
        <v>102</v>
      </c>
      <c r="T907" s="83" t="s">
        <v>131</v>
      </c>
      <c r="U907" s="83" t="s">
        <v>10548</v>
      </c>
      <c r="V907" s="83" t="s">
        <v>104</v>
      </c>
      <c r="W907" s="83" t="s">
        <v>105</v>
      </c>
      <c r="X907" s="86" t="s">
        <v>8656</v>
      </c>
      <c r="Y907" s="87" t="s">
        <v>102</v>
      </c>
      <c r="Z907" s="87" t="s">
        <v>102</v>
      </c>
      <c r="AA907" s="87" t="s">
        <v>131</v>
      </c>
      <c r="AB907" s="87" t="s">
        <v>10548</v>
      </c>
      <c r="AC907" s="87" t="s">
        <v>104</v>
      </c>
      <c r="AD907" s="87" t="s">
        <v>105</v>
      </c>
      <c r="AE907" s="87" t="s">
        <v>106</v>
      </c>
      <c r="AF907" s="86" t="s">
        <v>8656</v>
      </c>
      <c r="AG907" s="87" t="s">
        <v>177</v>
      </c>
      <c r="AH907" s="87" t="s">
        <v>10548</v>
      </c>
      <c r="AI907" s="87" t="s">
        <v>104</v>
      </c>
      <c r="AJ907" s="87" t="s">
        <v>204</v>
      </c>
      <c r="AK907" s="88"/>
      <c r="AL907" s="83" t="s">
        <v>107</v>
      </c>
      <c r="AM907" s="89" t="s">
        <v>454</v>
      </c>
      <c r="AN907" s="90" t="s">
        <v>416</v>
      </c>
      <c r="AO907" s="91" t="s">
        <v>643</v>
      </c>
      <c r="AP907" s="90">
        <v>8.33333333333319</v>
      </c>
      <c r="AQ907" s="92" t="s">
        <v>102</v>
      </c>
      <c r="AR907" s="93" t="s">
        <v>102</v>
      </c>
      <c r="AS907" s="93" t="s">
        <v>102</v>
      </c>
      <c r="AT907" s="93" t="s">
        <v>102</v>
      </c>
      <c r="AU907" s="210" t="s">
        <v>645</v>
      </c>
      <c r="AV907" s="93" t="s">
        <v>185</v>
      </c>
      <c r="AW907" s="94" t="s">
        <v>102</v>
      </c>
      <c r="AX907" s="93" t="s">
        <v>105</v>
      </c>
      <c r="AY907" s="95" t="s">
        <v>104</v>
      </c>
      <c r="AZ907" s="93" t="s">
        <v>102</v>
      </c>
      <c r="BA907" s="93" t="s">
        <v>102</v>
      </c>
      <c r="BB907" s="93" t="s">
        <v>102</v>
      </c>
      <c r="BC907" s="93" t="s">
        <v>102</v>
      </c>
      <c r="BD907" s="96" t="s">
        <v>102</v>
      </c>
      <c r="BE907" s="90">
        <v>-442.66666666666703</v>
      </c>
      <c r="BF907" s="93" t="s">
        <v>102</v>
      </c>
      <c r="BG907" s="93" t="s">
        <v>102</v>
      </c>
      <c r="BH907" s="93" t="s">
        <v>102</v>
      </c>
      <c r="BI907" s="93" t="s">
        <v>102</v>
      </c>
      <c r="BJ907" s="210" t="s">
        <v>643</v>
      </c>
      <c r="BK907" s="93" t="s">
        <v>196</v>
      </c>
      <c r="BL907" s="97" t="s">
        <v>102</v>
      </c>
      <c r="BM907" s="93" t="s">
        <v>105</v>
      </c>
      <c r="BN907" s="93" t="s">
        <v>596</v>
      </c>
      <c r="BO907" s="93" t="s">
        <v>102</v>
      </c>
      <c r="BP907" s="98" t="s">
        <v>102</v>
      </c>
      <c r="BQ907" s="93" t="s">
        <v>102</v>
      </c>
      <c r="BR907" s="93" t="s">
        <v>102</v>
      </c>
      <c r="BS907" s="93" t="s">
        <v>102</v>
      </c>
      <c r="BT907" s="99" t="s">
        <v>591</v>
      </c>
      <c r="BU907" s="100" t="s">
        <v>12175</v>
      </c>
      <c r="BV907" s="101" t="s">
        <v>471</v>
      </c>
      <c r="BW907" s="136"/>
      <c r="BX907" s="103" t="s">
        <v>565</v>
      </c>
      <c r="BY907" s="104" t="s">
        <v>190</v>
      </c>
      <c r="BZ907" s="136"/>
      <c r="CA907" s="83" t="s">
        <v>599</v>
      </c>
      <c r="CB907" s="106" t="s">
        <v>647</v>
      </c>
      <c r="CC907" s="106" t="s">
        <v>12176</v>
      </c>
      <c r="CD907" s="107"/>
      <c r="CE907" s="108" t="s">
        <v>107</v>
      </c>
      <c r="CF907" s="108" t="s">
        <v>107</v>
      </c>
      <c r="CG907" s="109"/>
      <c r="CH907" s="110" t="s">
        <v>107</v>
      </c>
      <c r="CI907" s="111"/>
      <c r="CJ907" s="112">
        <v>6710</v>
      </c>
      <c r="CK907" s="113">
        <v>86</v>
      </c>
      <c r="CL907" s="114" t="s">
        <v>134</v>
      </c>
      <c r="CM907" s="114" t="s">
        <v>108</v>
      </c>
      <c r="CN907" s="114"/>
      <c r="CO907" s="115" t="s">
        <v>102</v>
      </c>
      <c r="CP907" s="115" t="s">
        <v>102</v>
      </c>
      <c r="CQ907" s="115" t="s">
        <v>102</v>
      </c>
      <c r="CR907" s="115" t="s">
        <v>102</v>
      </c>
      <c r="CS907" s="116"/>
      <c r="CT907" s="117" t="s">
        <v>109</v>
      </c>
      <c r="CU907" s="117" t="s">
        <v>109</v>
      </c>
      <c r="CV907" s="83">
        <v>903</v>
      </c>
      <c r="CW907" s="83" t="s">
        <v>108</v>
      </c>
      <c r="CX907" s="83">
        <v>903</v>
      </c>
      <c r="CY907" s="83" t="s">
        <v>108</v>
      </c>
      <c r="CZ907" s="83">
        <v>7231</v>
      </c>
      <c r="DA907" s="83" t="s">
        <v>419</v>
      </c>
      <c r="DB907" s="83" t="s">
        <v>130</v>
      </c>
      <c r="DC907" s="83" t="s">
        <v>499</v>
      </c>
      <c r="DD907" s="83">
        <v>1952</v>
      </c>
      <c r="DE907" s="83" t="s">
        <v>444</v>
      </c>
      <c r="DF907" s="83" t="s">
        <v>130</v>
      </c>
      <c r="DG907" s="83" t="s">
        <v>499</v>
      </c>
      <c r="DH907" s="83"/>
      <c r="DI907" s="83">
        <v>0</v>
      </c>
      <c r="DJ907" s="83">
        <v>1</v>
      </c>
      <c r="DK907" s="83">
        <v>0</v>
      </c>
      <c r="DL907" s="83">
        <v>0</v>
      </c>
      <c r="DM907" s="83">
        <v>0</v>
      </c>
      <c r="DN907" s="83">
        <v>0</v>
      </c>
      <c r="DO907" s="83">
        <v>0</v>
      </c>
      <c r="DP907" s="83">
        <v>0</v>
      </c>
      <c r="DQ907" s="83">
        <v>0</v>
      </c>
      <c r="DR907" s="83">
        <v>0</v>
      </c>
      <c r="DS907" s="83">
        <v>0</v>
      </c>
      <c r="DT907" s="83">
        <v>3</v>
      </c>
      <c r="DU907" s="83">
        <v>3</v>
      </c>
      <c r="DV907" s="83">
        <v>0</v>
      </c>
      <c r="DW907" s="83">
        <v>0</v>
      </c>
      <c r="DX907" s="83">
        <v>3</v>
      </c>
      <c r="DY907" s="85">
        <v>44549</v>
      </c>
      <c r="DZ907" s="83" t="s">
        <v>4954</v>
      </c>
      <c r="EA907" s="83" t="s">
        <v>102</v>
      </c>
      <c r="EB907" s="83" t="s">
        <v>482</v>
      </c>
      <c r="EC907" s="83">
        <v>903</v>
      </c>
      <c r="ED907" s="83" t="s">
        <v>483</v>
      </c>
      <c r="EE907" s="83">
        <v>1</v>
      </c>
      <c r="EF907" s="83">
        <v>0</v>
      </c>
      <c r="EG907" s="83">
        <v>0</v>
      </c>
      <c r="EH907" s="83" t="s">
        <v>109</v>
      </c>
      <c r="EI907" s="83" t="s">
        <v>108</v>
      </c>
      <c r="EJ907" s="83" t="s">
        <v>583</v>
      </c>
      <c r="EK907" s="83">
        <v>0</v>
      </c>
      <c r="EL907" s="83">
        <v>0</v>
      </c>
      <c r="EM907" s="83">
        <v>1</v>
      </c>
      <c r="EN907" s="83" t="s">
        <v>497</v>
      </c>
      <c r="EO907" s="83"/>
      <c r="EP907" s="83" t="s">
        <v>436</v>
      </c>
      <c r="EQ907" s="136">
        <v>1</v>
      </c>
      <c r="ER907" s="136">
        <v>1</v>
      </c>
      <c r="ES907" s="136">
        <v>1</v>
      </c>
      <c r="ET907" s="136">
        <v>1</v>
      </c>
      <c r="EU907" s="215" t="s">
        <v>269</v>
      </c>
      <c r="EV907" s="136">
        <v>1</v>
      </c>
      <c r="EW907" s="136">
        <v>1</v>
      </c>
      <c r="EX907" s="136">
        <v>1</v>
      </c>
      <c r="EY907" s="136">
        <v>1</v>
      </c>
      <c r="EZ907" s="136">
        <v>1</v>
      </c>
      <c r="FP907" s="215" t="s">
        <v>592</v>
      </c>
      <c r="FQ907" s="136" t="b">
        <v>1</v>
      </c>
      <c r="FR907" s="136" t="b">
        <v>1</v>
      </c>
      <c r="FS907" s="136" t="b">
        <v>1</v>
      </c>
      <c r="FT907" s="136" t="b">
        <v>1</v>
      </c>
      <c r="FX907" s="215" t="s">
        <v>269</v>
      </c>
    </row>
    <row r="908" spans="1:180" ht="60" customHeight="1" x14ac:dyDescent="0.55000000000000004">
      <c r="A908" s="83" t="s">
        <v>130</v>
      </c>
      <c r="B908" s="83" t="s">
        <v>98</v>
      </c>
      <c r="C908" s="136">
        <v>115536</v>
      </c>
      <c r="D908" s="207" t="s">
        <v>627</v>
      </c>
      <c r="E908" s="208" t="s">
        <v>630</v>
      </c>
      <c r="F908" s="83" t="s">
        <v>108</v>
      </c>
      <c r="G908" s="85">
        <v>20621</v>
      </c>
      <c r="H908" s="83" t="s">
        <v>102</v>
      </c>
      <c r="I908" s="85">
        <v>39794</v>
      </c>
      <c r="J908" s="83" t="s">
        <v>228</v>
      </c>
      <c r="K908" s="216">
        <v>456218511460</v>
      </c>
      <c r="L908" s="83" t="s">
        <v>191</v>
      </c>
      <c r="M908" s="85">
        <v>43631</v>
      </c>
      <c r="N908" s="83">
        <v>-3821.6666666666702</v>
      </c>
      <c r="O908" s="83" t="s">
        <v>180</v>
      </c>
      <c r="P908" s="83" t="s">
        <v>181</v>
      </c>
      <c r="Q908" s="208" t="s">
        <v>8660</v>
      </c>
      <c r="R908" s="83" t="s">
        <v>102</v>
      </c>
      <c r="S908" s="83" t="s">
        <v>102</v>
      </c>
      <c r="T908" s="83" t="s">
        <v>199</v>
      </c>
      <c r="U908" s="83" t="s">
        <v>10549</v>
      </c>
      <c r="V908" s="83" t="s">
        <v>104</v>
      </c>
      <c r="W908" s="83" t="s">
        <v>105</v>
      </c>
      <c r="X908" s="86" t="s">
        <v>8660</v>
      </c>
      <c r="Y908" s="87" t="s">
        <v>102</v>
      </c>
      <c r="Z908" s="87" t="s">
        <v>102</v>
      </c>
      <c r="AA908" s="87" t="s">
        <v>199</v>
      </c>
      <c r="AB908" s="87" t="s">
        <v>10549</v>
      </c>
      <c r="AC908" s="87" t="s">
        <v>104</v>
      </c>
      <c r="AD908" s="87" t="s">
        <v>105</v>
      </c>
      <c r="AE908" s="87" t="s">
        <v>106</v>
      </c>
      <c r="AF908" s="86" t="s">
        <v>8660</v>
      </c>
      <c r="AG908" s="87" t="s">
        <v>489</v>
      </c>
      <c r="AH908" s="87" t="s">
        <v>10550</v>
      </c>
      <c r="AI908" s="87" t="s">
        <v>104</v>
      </c>
      <c r="AJ908" s="87" t="s">
        <v>204</v>
      </c>
      <c r="AK908" s="88"/>
      <c r="AL908" s="83" t="s">
        <v>107</v>
      </c>
      <c r="AM908" s="89" t="s">
        <v>454</v>
      </c>
      <c r="AN908" s="90" t="s">
        <v>416</v>
      </c>
      <c r="AO908" s="91" t="s">
        <v>641</v>
      </c>
      <c r="AP908" s="90">
        <v>8.33333333333319</v>
      </c>
      <c r="AQ908" s="92" t="s">
        <v>211</v>
      </c>
      <c r="AR908" s="93" t="s">
        <v>102</v>
      </c>
      <c r="AS908" s="93" t="s">
        <v>102</v>
      </c>
      <c r="AT908" s="93" t="s">
        <v>102</v>
      </c>
      <c r="AU908" s="210" t="s">
        <v>641</v>
      </c>
      <c r="AV908" s="93" t="s">
        <v>192</v>
      </c>
      <c r="AW908" s="94" t="s">
        <v>102</v>
      </c>
      <c r="AX908" s="93" t="s">
        <v>105</v>
      </c>
      <c r="AY908" s="95" t="s">
        <v>188</v>
      </c>
      <c r="AZ908" s="93" t="s">
        <v>102</v>
      </c>
      <c r="BA908" s="93" t="s">
        <v>10551</v>
      </c>
      <c r="BB908" s="93" t="s">
        <v>102</v>
      </c>
      <c r="BC908" s="93" t="s">
        <v>102</v>
      </c>
      <c r="BD908" s="96" t="s">
        <v>102</v>
      </c>
      <c r="BE908" s="90">
        <v>-443.16666666666703</v>
      </c>
      <c r="BF908" s="93" t="s">
        <v>211</v>
      </c>
      <c r="BG908" s="93" t="s">
        <v>102</v>
      </c>
      <c r="BH908" s="93" t="s">
        <v>102</v>
      </c>
      <c r="BI908" s="93" t="s">
        <v>102</v>
      </c>
      <c r="BJ908" s="210" t="s">
        <v>646</v>
      </c>
      <c r="BK908" s="93" t="s">
        <v>182</v>
      </c>
      <c r="BL908" s="97" t="s">
        <v>102</v>
      </c>
      <c r="BM908" s="93" t="s">
        <v>105</v>
      </c>
      <c r="BN908" s="93" t="s">
        <v>104</v>
      </c>
      <c r="BO908" s="93" t="s">
        <v>102</v>
      </c>
      <c r="BP908" s="98">
        <v>20180508</v>
      </c>
      <c r="BQ908" s="93" t="s">
        <v>102</v>
      </c>
      <c r="BR908" s="93" t="s">
        <v>102</v>
      </c>
      <c r="BS908" s="93" t="s">
        <v>102</v>
      </c>
      <c r="BT908" s="99" t="s">
        <v>591</v>
      </c>
      <c r="BU908" s="100" t="s">
        <v>12177</v>
      </c>
      <c r="BV908" s="101" t="s">
        <v>471</v>
      </c>
      <c r="BW908" s="136"/>
      <c r="BX908" s="103" t="s">
        <v>565</v>
      </c>
      <c r="BY908" s="104" t="s">
        <v>190</v>
      </c>
      <c r="BZ908" s="136"/>
      <c r="CA908" s="83" t="s">
        <v>599</v>
      </c>
      <c r="CB908" s="106" t="s">
        <v>647</v>
      </c>
      <c r="CC908" s="106" t="s">
        <v>12178</v>
      </c>
      <c r="CD908" s="107"/>
      <c r="CE908" s="108" t="s">
        <v>107</v>
      </c>
      <c r="CF908" s="108" t="s">
        <v>107</v>
      </c>
      <c r="CG908" s="109"/>
      <c r="CH908" s="110" t="s">
        <v>107</v>
      </c>
      <c r="CI908" s="111"/>
      <c r="CJ908" s="112">
        <v>6710</v>
      </c>
      <c r="CK908" s="113">
        <v>86</v>
      </c>
      <c r="CL908" s="114" t="s">
        <v>134</v>
      </c>
      <c r="CM908" s="114" t="s">
        <v>108</v>
      </c>
      <c r="CN908" s="114"/>
      <c r="CO908" s="115" t="s">
        <v>102</v>
      </c>
      <c r="CP908" s="115" t="s">
        <v>102</v>
      </c>
      <c r="CQ908" s="115" t="s">
        <v>102</v>
      </c>
      <c r="CR908" s="115" t="s">
        <v>102</v>
      </c>
      <c r="CS908" s="116"/>
      <c r="CT908" s="117" t="s">
        <v>109</v>
      </c>
      <c r="CU908" s="117" t="s">
        <v>109</v>
      </c>
      <c r="CV908" s="83">
        <v>904</v>
      </c>
      <c r="CW908" s="83" t="s">
        <v>108</v>
      </c>
      <c r="CX908" s="83">
        <v>904</v>
      </c>
      <c r="CY908" s="83" t="s">
        <v>108</v>
      </c>
      <c r="CZ908" s="83">
        <v>7232</v>
      </c>
      <c r="DA908" s="83" t="s">
        <v>419</v>
      </c>
      <c r="DB908" s="83" t="s">
        <v>130</v>
      </c>
      <c r="DC908" s="83" t="s">
        <v>499</v>
      </c>
      <c r="DD908" s="83">
        <v>1953</v>
      </c>
      <c r="DE908" s="83" t="s">
        <v>444</v>
      </c>
      <c r="DF908" s="83" t="s">
        <v>130</v>
      </c>
      <c r="DG908" s="83" t="s">
        <v>499</v>
      </c>
      <c r="DH908" s="83"/>
      <c r="DI908" s="83">
        <v>0</v>
      </c>
      <c r="DJ908" s="83">
        <v>1</v>
      </c>
      <c r="DK908" s="83">
        <v>0</v>
      </c>
      <c r="DL908" s="83">
        <v>0</v>
      </c>
      <c r="DM908" s="83">
        <v>0</v>
      </c>
      <c r="DN908" s="83">
        <v>0</v>
      </c>
      <c r="DO908" s="83">
        <v>0</v>
      </c>
      <c r="DP908" s="83">
        <v>0</v>
      </c>
      <c r="DQ908" s="83">
        <v>0</v>
      </c>
      <c r="DR908" s="83">
        <v>0</v>
      </c>
      <c r="DS908" s="83">
        <v>0</v>
      </c>
      <c r="DT908" s="83">
        <v>3</v>
      </c>
      <c r="DU908" s="83">
        <v>3</v>
      </c>
      <c r="DV908" s="83">
        <v>0</v>
      </c>
      <c r="DW908" s="83">
        <v>0</v>
      </c>
      <c r="DX908" s="83">
        <v>3</v>
      </c>
      <c r="DY908" s="85">
        <v>44550</v>
      </c>
      <c r="DZ908" s="83" t="s">
        <v>4955</v>
      </c>
      <c r="EA908" s="83" t="s">
        <v>102</v>
      </c>
      <c r="EB908" s="83" t="s">
        <v>482</v>
      </c>
      <c r="EC908" s="83">
        <v>904</v>
      </c>
      <c r="ED908" s="83" t="s">
        <v>483</v>
      </c>
      <c r="EE908" s="83">
        <v>1</v>
      </c>
      <c r="EF908" s="83">
        <v>0</v>
      </c>
      <c r="EG908" s="83">
        <v>0</v>
      </c>
      <c r="EH908" s="83" t="s">
        <v>109</v>
      </c>
      <c r="EI908" s="83" t="s">
        <v>108</v>
      </c>
      <c r="EJ908" s="83" t="s">
        <v>583</v>
      </c>
      <c r="EK908" s="83">
        <v>0</v>
      </c>
      <c r="EL908" s="83">
        <v>0</v>
      </c>
      <c r="EM908" s="83">
        <v>1</v>
      </c>
      <c r="EN908" s="83" t="s">
        <v>497</v>
      </c>
      <c r="EO908" s="83"/>
      <c r="EP908" s="83" t="s">
        <v>436</v>
      </c>
      <c r="EQ908" s="136">
        <v>1</v>
      </c>
      <c r="ER908" s="136">
        <v>1</v>
      </c>
      <c r="ES908" s="136">
        <v>1</v>
      </c>
      <c r="ET908" s="136">
        <v>1</v>
      </c>
      <c r="EU908" s="215" t="s">
        <v>269</v>
      </c>
      <c r="EV908" s="136">
        <v>1</v>
      </c>
      <c r="EW908" s="136">
        <v>1</v>
      </c>
      <c r="EX908" s="136">
        <v>1</v>
      </c>
      <c r="EY908" s="136">
        <v>1</v>
      </c>
      <c r="EZ908" s="136">
        <v>1</v>
      </c>
      <c r="FP908" s="215" t="s">
        <v>592</v>
      </c>
      <c r="FQ908" s="136" t="b">
        <v>1</v>
      </c>
      <c r="FR908" s="136" t="b">
        <v>1</v>
      </c>
      <c r="FS908" s="136" t="b">
        <v>1</v>
      </c>
      <c r="FT908" s="136" t="b">
        <v>1</v>
      </c>
      <c r="FX908" s="215" t="s">
        <v>269</v>
      </c>
    </row>
    <row r="909" spans="1:180" ht="60" customHeight="1" x14ac:dyDescent="0.55000000000000004">
      <c r="A909" s="83" t="s">
        <v>130</v>
      </c>
      <c r="B909" s="83" t="s">
        <v>98</v>
      </c>
      <c r="C909" s="136">
        <v>351255</v>
      </c>
      <c r="D909" s="207" t="s">
        <v>628</v>
      </c>
      <c r="E909" s="208" t="s">
        <v>633</v>
      </c>
      <c r="F909" s="83" t="s">
        <v>108</v>
      </c>
      <c r="G909" s="85">
        <v>22744</v>
      </c>
      <c r="H909" s="83" t="s">
        <v>102</v>
      </c>
      <c r="I909" s="85">
        <v>39772</v>
      </c>
      <c r="J909" s="83" t="s">
        <v>228</v>
      </c>
      <c r="K909" s="216">
        <v>210081158585</v>
      </c>
      <c r="L909" s="83" t="s">
        <v>191</v>
      </c>
      <c r="M909" s="85">
        <v>43619</v>
      </c>
      <c r="N909" s="83">
        <v>-3826.6666666666702</v>
      </c>
      <c r="O909" s="83" t="s">
        <v>193</v>
      </c>
      <c r="P909" s="83" t="s">
        <v>181</v>
      </c>
      <c r="Q909" s="208" t="s">
        <v>8664</v>
      </c>
      <c r="R909" s="83" t="s">
        <v>102</v>
      </c>
      <c r="S909" s="83" t="s">
        <v>102</v>
      </c>
      <c r="T909" s="83" t="s">
        <v>133</v>
      </c>
      <c r="U909" s="83" t="s">
        <v>10552</v>
      </c>
      <c r="V909" s="83" t="s">
        <v>111</v>
      </c>
      <c r="W909" s="83" t="s">
        <v>105</v>
      </c>
      <c r="X909" s="86" t="s">
        <v>8664</v>
      </c>
      <c r="Y909" s="87" t="s">
        <v>102</v>
      </c>
      <c r="Z909" s="87" t="s">
        <v>102</v>
      </c>
      <c r="AA909" s="87" t="s">
        <v>133</v>
      </c>
      <c r="AB909" s="87" t="s">
        <v>10552</v>
      </c>
      <c r="AC909" s="87" t="s">
        <v>111</v>
      </c>
      <c r="AD909" s="87" t="s">
        <v>105</v>
      </c>
      <c r="AE909" s="87" t="s">
        <v>106</v>
      </c>
      <c r="AF909" s="86" t="s">
        <v>8664</v>
      </c>
      <c r="AG909" s="87" t="s">
        <v>486</v>
      </c>
      <c r="AH909" s="87" t="s">
        <v>10552</v>
      </c>
      <c r="AI909" s="87" t="s">
        <v>111</v>
      </c>
      <c r="AJ909" s="87" t="s">
        <v>204</v>
      </c>
      <c r="AK909" s="88"/>
      <c r="AL909" s="83" t="s">
        <v>107</v>
      </c>
      <c r="AM909" s="89" t="s">
        <v>454</v>
      </c>
      <c r="AN909" s="90" t="s">
        <v>416</v>
      </c>
      <c r="AO909" s="91" t="s">
        <v>642</v>
      </c>
      <c r="AP909" s="90">
        <v>8.33333333333319</v>
      </c>
      <c r="AQ909" s="92" t="s">
        <v>102</v>
      </c>
      <c r="AR909" s="93" t="s">
        <v>102</v>
      </c>
      <c r="AS909" s="93" t="s">
        <v>102</v>
      </c>
      <c r="AT909" s="93" t="s">
        <v>102</v>
      </c>
      <c r="AU909" s="210" t="s">
        <v>644</v>
      </c>
      <c r="AV909" s="93" t="s">
        <v>185</v>
      </c>
      <c r="AW909" s="94" t="s">
        <v>102</v>
      </c>
      <c r="AX909" s="93" t="s">
        <v>183</v>
      </c>
      <c r="AY909" s="95" t="s">
        <v>111</v>
      </c>
      <c r="AZ909" s="93" t="s">
        <v>102</v>
      </c>
      <c r="BA909" s="93" t="s">
        <v>102</v>
      </c>
      <c r="BB909" s="93" t="s">
        <v>102</v>
      </c>
      <c r="BC909" s="93" t="s">
        <v>102</v>
      </c>
      <c r="BD909" s="96" t="s">
        <v>102</v>
      </c>
      <c r="BE909" s="90">
        <v>-443.66666666666703</v>
      </c>
      <c r="BF909" s="93" t="s">
        <v>102</v>
      </c>
      <c r="BG909" s="93" t="s">
        <v>102</v>
      </c>
      <c r="BH909" s="93" t="s">
        <v>102</v>
      </c>
      <c r="BI909" s="93" t="s">
        <v>102</v>
      </c>
      <c r="BJ909" s="210" t="s">
        <v>642</v>
      </c>
      <c r="BK909" s="93" t="s">
        <v>192</v>
      </c>
      <c r="BL909" s="97" t="s">
        <v>102</v>
      </c>
      <c r="BM909" s="93" t="s">
        <v>183</v>
      </c>
      <c r="BN909" s="93" t="s">
        <v>106</v>
      </c>
      <c r="BO909" s="93" t="s">
        <v>102</v>
      </c>
      <c r="BP909" s="98" t="s">
        <v>102</v>
      </c>
      <c r="BQ909" s="93" t="s">
        <v>102</v>
      </c>
      <c r="BR909" s="93" t="s">
        <v>102</v>
      </c>
      <c r="BS909" s="93" t="s">
        <v>102</v>
      </c>
      <c r="BT909" s="99" t="s">
        <v>591</v>
      </c>
      <c r="BU909" s="100" t="s">
        <v>12179</v>
      </c>
      <c r="BV909" s="101" t="s">
        <v>471</v>
      </c>
      <c r="BW909" s="136"/>
      <c r="BX909" s="103" t="s">
        <v>565</v>
      </c>
      <c r="BY909" s="104" t="s">
        <v>190</v>
      </c>
      <c r="BZ909" s="136"/>
      <c r="CA909" s="83" t="s">
        <v>599</v>
      </c>
      <c r="CB909" s="106" t="s">
        <v>647</v>
      </c>
      <c r="CC909" s="106" t="s">
        <v>12180</v>
      </c>
      <c r="CD909" s="107"/>
      <c r="CE909" s="108" t="s">
        <v>107</v>
      </c>
      <c r="CF909" s="108" t="s">
        <v>107</v>
      </c>
      <c r="CG909" s="109"/>
      <c r="CH909" s="110" t="s">
        <v>107</v>
      </c>
      <c r="CI909" s="111"/>
      <c r="CJ909" s="112">
        <v>6710</v>
      </c>
      <c r="CK909" s="113">
        <v>86</v>
      </c>
      <c r="CL909" s="114" t="s">
        <v>134</v>
      </c>
      <c r="CM909" s="114" t="s">
        <v>108</v>
      </c>
      <c r="CN909" s="114"/>
      <c r="CO909" s="115" t="s">
        <v>102</v>
      </c>
      <c r="CP909" s="115" t="s">
        <v>102</v>
      </c>
      <c r="CQ909" s="115" t="s">
        <v>102</v>
      </c>
      <c r="CR909" s="115" t="s">
        <v>102</v>
      </c>
      <c r="CS909" s="116"/>
      <c r="CT909" s="117" t="s">
        <v>109</v>
      </c>
      <c r="CU909" s="117" t="s">
        <v>109</v>
      </c>
      <c r="CV909" s="83">
        <v>905</v>
      </c>
      <c r="CW909" s="83" t="s">
        <v>108</v>
      </c>
      <c r="CX909" s="83">
        <v>905</v>
      </c>
      <c r="CY909" s="83" t="s">
        <v>108</v>
      </c>
      <c r="CZ909" s="83">
        <v>7233</v>
      </c>
      <c r="DA909" s="83" t="s">
        <v>419</v>
      </c>
      <c r="DB909" s="83" t="s">
        <v>130</v>
      </c>
      <c r="DC909" s="83" t="s">
        <v>499</v>
      </c>
      <c r="DD909" s="83">
        <v>1954</v>
      </c>
      <c r="DE909" s="83" t="s">
        <v>444</v>
      </c>
      <c r="DF909" s="83" t="s">
        <v>130</v>
      </c>
      <c r="DG909" s="83" t="s">
        <v>499</v>
      </c>
      <c r="DH909" s="83"/>
      <c r="DI909" s="83">
        <v>0</v>
      </c>
      <c r="DJ909" s="83">
        <v>1</v>
      </c>
      <c r="DK909" s="83">
        <v>0</v>
      </c>
      <c r="DL909" s="83">
        <v>0</v>
      </c>
      <c r="DM909" s="83">
        <v>0</v>
      </c>
      <c r="DN909" s="83">
        <v>0</v>
      </c>
      <c r="DO909" s="83">
        <v>0</v>
      </c>
      <c r="DP909" s="83">
        <v>0</v>
      </c>
      <c r="DQ909" s="83">
        <v>0</v>
      </c>
      <c r="DR909" s="83">
        <v>0</v>
      </c>
      <c r="DS909" s="83">
        <v>0</v>
      </c>
      <c r="DT909" s="83">
        <v>3</v>
      </c>
      <c r="DU909" s="83">
        <v>3</v>
      </c>
      <c r="DV909" s="83">
        <v>0</v>
      </c>
      <c r="DW909" s="83">
        <v>0</v>
      </c>
      <c r="DX909" s="83">
        <v>3</v>
      </c>
      <c r="DY909" s="85">
        <v>44551</v>
      </c>
      <c r="DZ909" s="83" t="s">
        <v>4956</v>
      </c>
      <c r="EA909" s="83" t="s">
        <v>102</v>
      </c>
      <c r="EB909" s="83" t="s">
        <v>482</v>
      </c>
      <c r="EC909" s="83">
        <v>905</v>
      </c>
      <c r="ED909" s="83" t="s">
        <v>483</v>
      </c>
      <c r="EE909" s="83">
        <v>1</v>
      </c>
      <c r="EF909" s="83">
        <v>0</v>
      </c>
      <c r="EG909" s="83">
        <v>0</v>
      </c>
      <c r="EH909" s="83" t="s">
        <v>109</v>
      </c>
      <c r="EI909" s="83" t="s">
        <v>108</v>
      </c>
      <c r="EJ909" s="83" t="s">
        <v>583</v>
      </c>
      <c r="EK909" s="83">
        <v>0</v>
      </c>
      <c r="EL909" s="83">
        <v>0</v>
      </c>
      <c r="EM909" s="83">
        <v>1</v>
      </c>
      <c r="EN909" s="83" t="s">
        <v>497</v>
      </c>
      <c r="EO909" s="83"/>
      <c r="EP909" s="83" t="s">
        <v>436</v>
      </c>
      <c r="EQ909" s="136">
        <v>1</v>
      </c>
      <c r="ER909" s="136">
        <v>1</v>
      </c>
      <c r="ES909" s="136">
        <v>1</v>
      </c>
      <c r="ET909" s="136">
        <v>1</v>
      </c>
      <c r="EU909" s="215" t="s">
        <v>269</v>
      </c>
      <c r="EV909" s="136">
        <v>1</v>
      </c>
      <c r="EW909" s="136">
        <v>1</v>
      </c>
      <c r="EX909" s="136">
        <v>1</v>
      </c>
      <c r="EY909" s="136">
        <v>1</v>
      </c>
      <c r="EZ909" s="136">
        <v>1</v>
      </c>
      <c r="FP909" s="215" t="s">
        <v>592</v>
      </c>
      <c r="FQ909" s="136" t="b">
        <v>1</v>
      </c>
      <c r="FR909" s="136" t="b">
        <v>1</v>
      </c>
      <c r="FS909" s="136" t="b">
        <v>1</v>
      </c>
      <c r="FT909" s="136" t="b">
        <v>1</v>
      </c>
      <c r="FX909" s="215" t="s">
        <v>269</v>
      </c>
    </row>
    <row r="910" spans="1:180" ht="60" customHeight="1" x14ac:dyDescent="0.55000000000000004">
      <c r="A910" s="83" t="s">
        <v>130</v>
      </c>
      <c r="B910" s="83" t="s">
        <v>98</v>
      </c>
      <c r="C910" s="136">
        <v>439590</v>
      </c>
      <c r="D910" s="207" t="s">
        <v>629</v>
      </c>
      <c r="E910" s="208" t="s">
        <v>634</v>
      </c>
      <c r="F910" s="83" t="s">
        <v>108</v>
      </c>
      <c r="G910" s="85">
        <v>26341</v>
      </c>
      <c r="H910" s="83" t="s">
        <v>102</v>
      </c>
      <c r="I910" s="85">
        <v>34633</v>
      </c>
      <c r="J910" s="83" t="s">
        <v>228</v>
      </c>
      <c r="K910" s="216">
        <v>948626931899</v>
      </c>
      <c r="L910" s="83" t="s">
        <v>191</v>
      </c>
      <c r="M910" s="85">
        <v>43642</v>
      </c>
      <c r="N910" s="83">
        <v>-3831.6666666666702</v>
      </c>
      <c r="O910" s="83" t="s">
        <v>193</v>
      </c>
      <c r="P910" s="83" t="s">
        <v>181</v>
      </c>
      <c r="Q910" s="208" t="s">
        <v>8668</v>
      </c>
      <c r="R910" s="83" t="s">
        <v>102</v>
      </c>
      <c r="S910" s="83" t="s">
        <v>102</v>
      </c>
      <c r="T910" s="83" t="s">
        <v>131</v>
      </c>
      <c r="U910" s="83" t="s">
        <v>10553</v>
      </c>
      <c r="V910" s="83" t="s">
        <v>104</v>
      </c>
      <c r="W910" s="83" t="s">
        <v>105</v>
      </c>
      <c r="X910" s="86" t="s">
        <v>8668</v>
      </c>
      <c r="Y910" s="87" t="s">
        <v>102</v>
      </c>
      <c r="Z910" s="87" t="s">
        <v>102</v>
      </c>
      <c r="AA910" s="87" t="s">
        <v>131</v>
      </c>
      <c r="AB910" s="87" t="s">
        <v>10553</v>
      </c>
      <c r="AC910" s="87" t="s">
        <v>104</v>
      </c>
      <c r="AD910" s="87" t="s">
        <v>105</v>
      </c>
      <c r="AE910" s="87" t="s">
        <v>106</v>
      </c>
      <c r="AF910" s="86" t="s">
        <v>8668</v>
      </c>
      <c r="AG910" s="87" t="s">
        <v>177</v>
      </c>
      <c r="AH910" s="87" t="s">
        <v>10553</v>
      </c>
      <c r="AI910" s="87" t="s">
        <v>104</v>
      </c>
      <c r="AJ910" s="87" t="s">
        <v>204</v>
      </c>
      <c r="AK910" s="88"/>
      <c r="AL910" s="83" t="s">
        <v>107</v>
      </c>
      <c r="AM910" s="89" t="s">
        <v>454</v>
      </c>
      <c r="AN910" s="90" t="s">
        <v>416</v>
      </c>
      <c r="AO910" s="91" t="s">
        <v>643</v>
      </c>
      <c r="AP910" s="90">
        <v>8.33333333333319</v>
      </c>
      <c r="AQ910" s="92" t="s">
        <v>102</v>
      </c>
      <c r="AR910" s="93" t="s">
        <v>102</v>
      </c>
      <c r="AS910" s="93" t="s">
        <v>102</v>
      </c>
      <c r="AT910" s="93" t="s">
        <v>102</v>
      </c>
      <c r="AU910" s="210" t="s">
        <v>645</v>
      </c>
      <c r="AV910" s="93" t="s">
        <v>185</v>
      </c>
      <c r="AW910" s="94" t="s">
        <v>102</v>
      </c>
      <c r="AX910" s="93" t="s">
        <v>105</v>
      </c>
      <c r="AY910" s="95" t="s">
        <v>104</v>
      </c>
      <c r="AZ910" s="93" t="s">
        <v>102</v>
      </c>
      <c r="BA910" s="93" t="s">
        <v>102</v>
      </c>
      <c r="BB910" s="93" t="s">
        <v>102</v>
      </c>
      <c r="BC910" s="93" t="s">
        <v>102</v>
      </c>
      <c r="BD910" s="96" t="s">
        <v>102</v>
      </c>
      <c r="BE910" s="90">
        <v>-444.16666666666703</v>
      </c>
      <c r="BF910" s="93" t="s">
        <v>102</v>
      </c>
      <c r="BG910" s="93" t="s">
        <v>102</v>
      </c>
      <c r="BH910" s="93" t="s">
        <v>102</v>
      </c>
      <c r="BI910" s="93" t="s">
        <v>102</v>
      </c>
      <c r="BJ910" s="210" t="s">
        <v>643</v>
      </c>
      <c r="BK910" s="93" t="s">
        <v>196</v>
      </c>
      <c r="BL910" s="97" t="s">
        <v>102</v>
      </c>
      <c r="BM910" s="93" t="s">
        <v>105</v>
      </c>
      <c r="BN910" s="93" t="s">
        <v>596</v>
      </c>
      <c r="BO910" s="93" t="s">
        <v>102</v>
      </c>
      <c r="BP910" s="98" t="s">
        <v>102</v>
      </c>
      <c r="BQ910" s="93" t="s">
        <v>102</v>
      </c>
      <c r="BR910" s="93" t="s">
        <v>102</v>
      </c>
      <c r="BS910" s="93" t="s">
        <v>102</v>
      </c>
      <c r="BT910" s="99" t="s">
        <v>591</v>
      </c>
      <c r="BU910" s="100" t="s">
        <v>12181</v>
      </c>
      <c r="BV910" s="101" t="s">
        <v>471</v>
      </c>
      <c r="BW910" s="136"/>
      <c r="BX910" s="103" t="s">
        <v>565</v>
      </c>
      <c r="BY910" s="104" t="s">
        <v>190</v>
      </c>
      <c r="BZ910" s="136"/>
      <c r="CA910" s="83" t="s">
        <v>599</v>
      </c>
      <c r="CB910" s="106" t="s">
        <v>647</v>
      </c>
      <c r="CC910" s="106" t="s">
        <v>12182</v>
      </c>
      <c r="CD910" s="107"/>
      <c r="CE910" s="108" t="s">
        <v>107</v>
      </c>
      <c r="CF910" s="108" t="s">
        <v>107</v>
      </c>
      <c r="CG910" s="109"/>
      <c r="CH910" s="110" t="s">
        <v>107</v>
      </c>
      <c r="CI910" s="111"/>
      <c r="CJ910" s="112">
        <v>6710</v>
      </c>
      <c r="CK910" s="113">
        <v>86</v>
      </c>
      <c r="CL910" s="114" t="s">
        <v>134</v>
      </c>
      <c r="CM910" s="114" t="s">
        <v>108</v>
      </c>
      <c r="CN910" s="114"/>
      <c r="CO910" s="115" t="s">
        <v>102</v>
      </c>
      <c r="CP910" s="115" t="s">
        <v>102</v>
      </c>
      <c r="CQ910" s="115" t="s">
        <v>102</v>
      </c>
      <c r="CR910" s="115" t="s">
        <v>102</v>
      </c>
      <c r="CS910" s="116"/>
      <c r="CT910" s="117" t="s">
        <v>109</v>
      </c>
      <c r="CU910" s="117" t="s">
        <v>109</v>
      </c>
      <c r="CV910" s="83">
        <v>906</v>
      </c>
      <c r="CW910" s="83" t="s">
        <v>108</v>
      </c>
      <c r="CX910" s="83">
        <v>906</v>
      </c>
      <c r="CY910" s="83" t="s">
        <v>108</v>
      </c>
      <c r="CZ910" s="83">
        <v>7234</v>
      </c>
      <c r="DA910" s="83" t="s">
        <v>419</v>
      </c>
      <c r="DB910" s="83" t="s">
        <v>130</v>
      </c>
      <c r="DC910" s="83" t="s">
        <v>499</v>
      </c>
      <c r="DD910" s="83">
        <v>1955</v>
      </c>
      <c r="DE910" s="83" t="s">
        <v>444</v>
      </c>
      <c r="DF910" s="83" t="s">
        <v>130</v>
      </c>
      <c r="DG910" s="83" t="s">
        <v>499</v>
      </c>
      <c r="DH910" s="83"/>
      <c r="DI910" s="83">
        <v>0</v>
      </c>
      <c r="DJ910" s="83">
        <v>1</v>
      </c>
      <c r="DK910" s="83">
        <v>0</v>
      </c>
      <c r="DL910" s="83">
        <v>0</v>
      </c>
      <c r="DM910" s="83">
        <v>0</v>
      </c>
      <c r="DN910" s="83">
        <v>0</v>
      </c>
      <c r="DO910" s="83">
        <v>0</v>
      </c>
      <c r="DP910" s="83">
        <v>0</v>
      </c>
      <c r="DQ910" s="83">
        <v>0</v>
      </c>
      <c r="DR910" s="83">
        <v>0</v>
      </c>
      <c r="DS910" s="83">
        <v>0</v>
      </c>
      <c r="DT910" s="83">
        <v>3</v>
      </c>
      <c r="DU910" s="83">
        <v>3</v>
      </c>
      <c r="DV910" s="83">
        <v>0</v>
      </c>
      <c r="DW910" s="83">
        <v>0</v>
      </c>
      <c r="DX910" s="83">
        <v>3</v>
      </c>
      <c r="DY910" s="85">
        <v>44552</v>
      </c>
      <c r="DZ910" s="83" t="s">
        <v>4957</v>
      </c>
      <c r="EA910" s="83" t="s">
        <v>102</v>
      </c>
      <c r="EB910" s="83" t="s">
        <v>482</v>
      </c>
      <c r="EC910" s="83">
        <v>906</v>
      </c>
      <c r="ED910" s="83" t="s">
        <v>483</v>
      </c>
      <c r="EE910" s="83">
        <v>1</v>
      </c>
      <c r="EF910" s="83">
        <v>0</v>
      </c>
      <c r="EG910" s="83">
        <v>0</v>
      </c>
      <c r="EH910" s="83" t="s">
        <v>109</v>
      </c>
      <c r="EI910" s="83" t="s">
        <v>108</v>
      </c>
      <c r="EJ910" s="83" t="s">
        <v>583</v>
      </c>
      <c r="EK910" s="83">
        <v>0</v>
      </c>
      <c r="EL910" s="83">
        <v>0</v>
      </c>
      <c r="EM910" s="83">
        <v>1</v>
      </c>
      <c r="EN910" s="83" t="s">
        <v>497</v>
      </c>
      <c r="EO910" s="83"/>
      <c r="EP910" s="83" t="s">
        <v>436</v>
      </c>
      <c r="EQ910" s="136">
        <v>1</v>
      </c>
      <c r="ER910" s="136">
        <v>1</v>
      </c>
      <c r="ES910" s="136">
        <v>1</v>
      </c>
      <c r="ET910" s="136">
        <v>1</v>
      </c>
      <c r="EU910" s="215" t="s">
        <v>269</v>
      </c>
      <c r="EV910" s="136">
        <v>1</v>
      </c>
      <c r="EW910" s="136">
        <v>1</v>
      </c>
      <c r="EX910" s="136">
        <v>1</v>
      </c>
      <c r="EY910" s="136">
        <v>1</v>
      </c>
      <c r="EZ910" s="136">
        <v>1</v>
      </c>
      <c r="FP910" s="215" t="s">
        <v>592</v>
      </c>
      <c r="FQ910" s="136" t="b">
        <v>1</v>
      </c>
      <c r="FR910" s="136" t="b">
        <v>1</v>
      </c>
      <c r="FS910" s="136" t="b">
        <v>1</v>
      </c>
      <c r="FT910" s="136" t="b">
        <v>1</v>
      </c>
      <c r="FX910" s="215" t="s">
        <v>269</v>
      </c>
    </row>
    <row r="911" spans="1:180" ht="60" customHeight="1" x14ac:dyDescent="0.55000000000000004">
      <c r="A911" s="83" t="s">
        <v>130</v>
      </c>
      <c r="B911" s="83" t="s">
        <v>98</v>
      </c>
      <c r="C911" s="136">
        <v>348162</v>
      </c>
      <c r="D911" s="207" t="s">
        <v>627</v>
      </c>
      <c r="E911" s="208" t="s">
        <v>630</v>
      </c>
      <c r="F911" s="83" t="s">
        <v>108</v>
      </c>
      <c r="G911" s="85">
        <v>20621</v>
      </c>
      <c r="H911" s="83" t="s">
        <v>102</v>
      </c>
      <c r="I911" s="85">
        <v>39794</v>
      </c>
      <c r="J911" s="83" t="s">
        <v>228</v>
      </c>
      <c r="K911" s="216">
        <v>616646842913</v>
      </c>
      <c r="L911" s="83" t="s">
        <v>191</v>
      </c>
      <c r="M911" s="85">
        <v>43631</v>
      </c>
      <c r="N911" s="83">
        <v>-3836.6666666666702</v>
      </c>
      <c r="O911" s="83" t="s">
        <v>180</v>
      </c>
      <c r="P911" s="83" t="s">
        <v>181</v>
      </c>
      <c r="Q911" s="208" t="s">
        <v>8672</v>
      </c>
      <c r="R911" s="83" t="s">
        <v>102</v>
      </c>
      <c r="S911" s="83" t="s">
        <v>102</v>
      </c>
      <c r="T911" s="83" t="s">
        <v>199</v>
      </c>
      <c r="U911" s="83" t="s">
        <v>10554</v>
      </c>
      <c r="V911" s="83" t="s">
        <v>104</v>
      </c>
      <c r="W911" s="83" t="s">
        <v>105</v>
      </c>
      <c r="X911" s="86" t="s">
        <v>8672</v>
      </c>
      <c r="Y911" s="87" t="s">
        <v>102</v>
      </c>
      <c r="Z911" s="87" t="s">
        <v>102</v>
      </c>
      <c r="AA911" s="87" t="s">
        <v>199</v>
      </c>
      <c r="AB911" s="87" t="s">
        <v>10554</v>
      </c>
      <c r="AC911" s="87" t="s">
        <v>104</v>
      </c>
      <c r="AD911" s="87" t="s">
        <v>105</v>
      </c>
      <c r="AE911" s="87" t="s">
        <v>106</v>
      </c>
      <c r="AF911" s="86" t="s">
        <v>8672</v>
      </c>
      <c r="AG911" s="87" t="s">
        <v>489</v>
      </c>
      <c r="AH911" s="87" t="s">
        <v>10555</v>
      </c>
      <c r="AI911" s="87" t="s">
        <v>104</v>
      </c>
      <c r="AJ911" s="87" t="s">
        <v>204</v>
      </c>
      <c r="AK911" s="88"/>
      <c r="AL911" s="83" t="s">
        <v>107</v>
      </c>
      <c r="AM911" s="89" t="s">
        <v>454</v>
      </c>
      <c r="AN911" s="90" t="s">
        <v>416</v>
      </c>
      <c r="AO911" s="91" t="s">
        <v>641</v>
      </c>
      <c r="AP911" s="90">
        <v>8.33333333333319</v>
      </c>
      <c r="AQ911" s="92" t="s">
        <v>211</v>
      </c>
      <c r="AR911" s="93" t="s">
        <v>102</v>
      </c>
      <c r="AS911" s="93" t="s">
        <v>102</v>
      </c>
      <c r="AT911" s="93" t="s">
        <v>102</v>
      </c>
      <c r="AU911" s="210" t="s">
        <v>641</v>
      </c>
      <c r="AV911" s="93" t="s">
        <v>192</v>
      </c>
      <c r="AW911" s="94" t="s">
        <v>102</v>
      </c>
      <c r="AX911" s="93" t="s">
        <v>105</v>
      </c>
      <c r="AY911" s="95" t="s">
        <v>188</v>
      </c>
      <c r="AZ911" s="93" t="s">
        <v>102</v>
      </c>
      <c r="BA911" s="93" t="s">
        <v>10556</v>
      </c>
      <c r="BB911" s="93" t="s">
        <v>102</v>
      </c>
      <c r="BC911" s="93" t="s">
        <v>102</v>
      </c>
      <c r="BD911" s="96" t="s">
        <v>102</v>
      </c>
      <c r="BE911" s="90">
        <v>-444.66666666666703</v>
      </c>
      <c r="BF911" s="93" t="s">
        <v>211</v>
      </c>
      <c r="BG911" s="93" t="s">
        <v>102</v>
      </c>
      <c r="BH911" s="93" t="s">
        <v>102</v>
      </c>
      <c r="BI911" s="93" t="s">
        <v>102</v>
      </c>
      <c r="BJ911" s="210" t="s">
        <v>646</v>
      </c>
      <c r="BK911" s="93" t="s">
        <v>182</v>
      </c>
      <c r="BL911" s="97" t="s">
        <v>102</v>
      </c>
      <c r="BM911" s="93" t="s">
        <v>105</v>
      </c>
      <c r="BN911" s="93" t="s">
        <v>104</v>
      </c>
      <c r="BO911" s="93" t="s">
        <v>102</v>
      </c>
      <c r="BP911" s="98">
        <v>20180509</v>
      </c>
      <c r="BQ911" s="93" t="s">
        <v>102</v>
      </c>
      <c r="BR911" s="93" t="s">
        <v>102</v>
      </c>
      <c r="BS911" s="93" t="s">
        <v>102</v>
      </c>
      <c r="BT911" s="99" t="s">
        <v>591</v>
      </c>
      <c r="BU911" s="100" t="s">
        <v>12183</v>
      </c>
      <c r="BV911" s="101" t="s">
        <v>471</v>
      </c>
      <c r="BW911" s="136"/>
      <c r="BX911" s="103" t="s">
        <v>565</v>
      </c>
      <c r="BY911" s="104" t="s">
        <v>190</v>
      </c>
      <c r="BZ911" s="136"/>
      <c r="CA911" s="83" t="s">
        <v>599</v>
      </c>
      <c r="CB911" s="106" t="s">
        <v>647</v>
      </c>
      <c r="CC911" s="106" t="s">
        <v>12184</v>
      </c>
      <c r="CD911" s="107"/>
      <c r="CE911" s="108" t="s">
        <v>107</v>
      </c>
      <c r="CF911" s="108" t="s">
        <v>107</v>
      </c>
      <c r="CG911" s="109"/>
      <c r="CH911" s="110" t="s">
        <v>107</v>
      </c>
      <c r="CI911" s="111"/>
      <c r="CJ911" s="112">
        <v>6710</v>
      </c>
      <c r="CK911" s="113">
        <v>86</v>
      </c>
      <c r="CL911" s="114" t="s">
        <v>134</v>
      </c>
      <c r="CM911" s="114" t="s">
        <v>108</v>
      </c>
      <c r="CN911" s="114"/>
      <c r="CO911" s="115" t="s">
        <v>102</v>
      </c>
      <c r="CP911" s="115" t="s">
        <v>102</v>
      </c>
      <c r="CQ911" s="115" t="s">
        <v>102</v>
      </c>
      <c r="CR911" s="115" t="s">
        <v>102</v>
      </c>
      <c r="CS911" s="116"/>
      <c r="CT911" s="117" t="s">
        <v>109</v>
      </c>
      <c r="CU911" s="117" t="s">
        <v>109</v>
      </c>
      <c r="CV911" s="83">
        <v>907</v>
      </c>
      <c r="CW911" s="83" t="s">
        <v>108</v>
      </c>
      <c r="CX911" s="83">
        <v>907</v>
      </c>
      <c r="CY911" s="83" t="s">
        <v>108</v>
      </c>
      <c r="CZ911" s="83">
        <v>7235</v>
      </c>
      <c r="DA911" s="83" t="s">
        <v>419</v>
      </c>
      <c r="DB911" s="83" t="s">
        <v>130</v>
      </c>
      <c r="DC911" s="83" t="s">
        <v>499</v>
      </c>
      <c r="DD911" s="83">
        <v>1956</v>
      </c>
      <c r="DE911" s="83" t="s">
        <v>444</v>
      </c>
      <c r="DF911" s="83" t="s">
        <v>130</v>
      </c>
      <c r="DG911" s="83" t="s">
        <v>499</v>
      </c>
      <c r="DH911" s="83"/>
      <c r="DI911" s="83">
        <v>0</v>
      </c>
      <c r="DJ911" s="83">
        <v>1</v>
      </c>
      <c r="DK911" s="83">
        <v>0</v>
      </c>
      <c r="DL911" s="83">
        <v>0</v>
      </c>
      <c r="DM911" s="83">
        <v>0</v>
      </c>
      <c r="DN911" s="83">
        <v>0</v>
      </c>
      <c r="DO911" s="83">
        <v>0</v>
      </c>
      <c r="DP911" s="83">
        <v>0</v>
      </c>
      <c r="DQ911" s="83">
        <v>0</v>
      </c>
      <c r="DR911" s="83">
        <v>0</v>
      </c>
      <c r="DS911" s="83">
        <v>0</v>
      </c>
      <c r="DT911" s="83">
        <v>3</v>
      </c>
      <c r="DU911" s="83">
        <v>3</v>
      </c>
      <c r="DV911" s="83">
        <v>0</v>
      </c>
      <c r="DW911" s="83">
        <v>0</v>
      </c>
      <c r="DX911" s="83">
        <v>3</v>
      </c>
      <c r="DY911" s="85">
        <v>44553</v>
      </c>
      <c r="DZ911" s="83" t="s">
        <v>4958</v>
      </c>
      <c r="EA911" s="83" t="s">
        <v>102</v>
      </c>
      <c r="EB911" s="83" t="s">
        <v>482</v>
      </c>
      <c r="EC911" s="83">
        <v>907</v>
      </c>
      <c r="ED911" s="83" t="s">
        <v>483</v>
      </c>
      <c r="EE911" s="83">
        <v>1</v>
      </c>
      <c r="EF911" s="83">
        <v>0</v>
      </c>
      <c r="EG911" s="83">
        <v>0</v>
      </c>
      <c r="EH911" s="83" t="s">
        <v>109</v>
      </c>
      <c r="EI911" s="83" t="s">
        <v>108</v>
      </c>
      <c r="EJ911" s="83" t="s">
        <v>583</v>
      </c>
      <c r="EK911" s="83">
        <v>0</v>
      </c>
      <c r="EL911" s="83">
        <v>0</v>
      </c>
      <c r="EM911" s="83">
        <v>1</v>
      </c>
      <c r="EN911" s="83" t="s">
        <v>497</v>
      </c>
      <c r="EO911" s="83"/>
      <c r="EP911" s="83" t="s">
        <v>436</v>
      </c>
      <c r="EQ911" s="136">
        <v>1</v>
      </c>
      <c r="ER911" s="136">
        <v>1</v>
      </c>
      <c r="ES911" s="136">
        <v>1</v>
      </c>
      <c r="ET911" s="136">
        <v>1</v>
      </c>
      <c r="EU911" s="215" t="s">
        <v>269</v>
      </c>
      <c r="EV911" s="136">
        <v>1</v>
      </c>
      <c r="EW911" s="136">
        <v>1</v>
      </c>
      <c r="EX911" s="136">
        <v>1</v>
      </c>
      <c r="EY911" s="136">
        <v>1</v>
      </c>
      <c r="EZ911" s="136">
        <v>1</v>
      </c>
      <c r="FP911" s="215" t="s">
        <v>592</v>
      </c>
      <c r="FQ911" s="136" t="b">
        <v>1</v>
      </c>
      <c r="FR911" s="136" t="b">
        <v>1</v>
      </c>
      <c r="FS911" s="136" t="b">
        <v>1</v>
      </c>
      <c r="FT911" s="136" t="b">
        <v>1</v>
      </c>
      <c r="FX911" s="215" t="s">
        <v>269</v>
      </c>
    </row>
    <row r="912" spans="1:180" ht="60" customHeight="1" x14ac:dyDescent="0.55000000000000004">
      <c r="A912" s="83" t="s">
        <v>130</v>
      </c>
      <c r="B912" s="83" t="s">
        <v>98</v>
      </c>
      <c r="C912" s="136">
        <v>290468</v>
      </c>
      <c r="D912" s="207" t="s">
        <v>628</v>
      </c>
      <c r="E912" s="208" t="s">
        <v>633</v>
      </c>
      <c r="F912" s="83" t="s">
        <v>108</v>
      </c>
      <c r="G912" s="85">
        <v>22744</v>
      </c>
      <c r="H912" s="83" t="s">
        <v>102</v>
      </c>
      <c r="I912" s="85">
        <v>39772</v>
      </c>
      <c r="J912" s="83" t="s">
        <v>228</v>
      </c>
      <c r="K912" s="216">
        <v>833158710021</v>
      </c>
      <c r="L912" s="83" t="s">
        <v>191</v>
      </c>
      <c r="M912" s="85">
        <v>43619</v>
      </c>
      <c r="N912" s="83">
        <v>-3841.6666666666702</v>
      </c>
      <c r="O912" s="83" t="s">
        <v>193</v>
      </c>
      <c r="P912" s="83" t="s">
        <v>181</v>
      </c>
      <c r="Q912" s="208" t="s">
        <v>8676</v>
      </c>
      <c r="R912" s="83" t="s">
        <v>102</v>
      </c>
      <c r="S912" s="83" t="s">
        <v>102</v>
      </c>
      <c r="T912" s="83" t="s">
        <v>133</v>
      </c>
      <c r="U912" s="83" t="s">
        <v>10557</v>
      </c>
      <c r="V912" s="83" t="s">
        <v>111</v>
      </c>
      <c r="W912" s="83" t="s">
        <v>105</v>
      </c>
      <c r="X912" s="86" t="s">
        <v>8676</v>
      </c>
      <c r="Y912" s="87" t="s">
        <v>102</v>
      </c>
      <c r="Z912" s="87" t="s">
        <v>102</v>
      </c>
      <c r="AA912" s="87" t="s">
        <v>133</v>
      </c>
      <c r="AB912" s="87" t="s">
        <v>10557</v>
      </c>
      <c r="AC912" s="87" t="s">
        <v>111</v>
      </c>
      <c r="AD912" s="87" t="s">
        <v>105</v>
      </c>
      <c r="AE912" s="87" t="s">
        <v>106</v>
      </c>
      <c r="AF912" s="86" t="s">
        <v>8676</v>
      </c>
      <c r="AG912" s="87" t="s">
        <v>486</v>
      </c>
      <c r="AH912" s="87" t="s">
        <v>10557</v>
      </c>
      <c r="AI912" s="87" t="s">
        <v>111</v>
      </c>
      <c r="AJ912" s="87" t="s">
        <v>204</v>
      </c>
      <c r="AK912" s="88"/>
      <c r="AL912" s="83" t="s">
        <v>107</v>
      </c>
      <c r="AM912" s="89" t="s">
        <v>454</v>
      </c>
      <c r="AN912" s="90" t="s">
        <v>416</v>
      </c>
      <c r="AO912" s="91" t="s">
        <v>642</v>
      </c>
      <c r="AP912" s="90">
        <v>8.33333333333319</v>
      </c>
      <c r="AQ912" s="92" t="s">
        <v>102</v>
      </c>
      <c r="AR912" s="93" t="s">
        <v>102</v>
      </c>
      <c r="AS912" s="93" t="s">
        <v>102</v>
      </c>
      <c r="AT912" s="93" t="s">
        <v>102</v>
      </c>
      <c r="AU912" s="210" t="s">
        <v>644</v>
      </c>
      <c r="AV912" s="93" t="s">
        <v>185</v>
      </c>
      <c r="AW912" s="94" t="s">
        <v>102</v>
      </c>
      <c r="AX912" s="93" t="s">
        <v>183</v>
      </c>
      <c r="AY912" s="95" t="s">
        <v>111</v>
      </c>
      <c r="AZ912" s="93" t="s">
        <v>102</v>
      </c>
      <c r="BA912" s="93" t="s">
        <v>102</v>
      </c>
      <c r="BB912" s="93" t="s">
        <v>102</v>
      </c>
      <c r="BC912" s="93" t="s">
        <v>102</v>
      </c>
      <c r="BD912" s="96" t="s">
        <v>102</v>
      </c>
      <c r="BE912" s="90">
        <v>-445.16666666666703</v>
      </c>
      <c r="BF912" s="93" t="s">
        <v>102</v>
      </c>
      <c r="BG912" s="93" t="s">
        <v>102</v>
      </c>
      <c r="BH912" s="93" t="s">
        <v>102</v>
      </c>
      <c r="BI912" s="93" t="s">
        <v>102</v>
      </c>
      <c r="BJ912" s="210" t="s">
        <v>642</v>
      </c>
      <c r="BK912" s="93" t="s">
        <v>192</v>
      </c>
      <c r="BL912" s="97" t="s">
        <v>102</v>
      </c>
      <c r="BM912" s="93" t="s">
        <v>183</v>
      </c>
      <c r="BN912" s="93" t="s">
        <v>106</v>
      </c>
      <c r="BO912" s="93" t="s">
        <v>102</v>
      </c>
      <c r="BP912" s="98" t="s">
        <v>102</v>
      </c>
      <c r="BQ912" s="93" t="s">
        <v>102</v>
      </c>
      <c r="BR912" s="93" t="s">
        <v>102</v>
      </c>
      <c r="BS912" s="93" t="s">
        <v>102</v>
      </c>
      <c r="BT912" s="99" t="s">
        <v>591</v>
      </c>
      <c r="BU912" s="100" t="s">
        <v>12185</v>
      </c>
      <c r="BV912" s="101" t="s">
        <v>471</v>
      </c>
      <c r="BW912" s="136"/>
      <c r="BX912" s="103" t="s">
        <v>565</v>
      </c>
      <c r="BY912" s="104" t="s">
        <v>190</v>
      </c>
      <c r="BZ912" s="136"/>
      <c r="CA912" s="83" t="s">
        <v>599</v>
      </c>
      <c r="CB912" s="106" t="s">
        <v>647</v>
      </c>
      <c r="CC912" s="106" t="s">
        <v>12186</v>
      </c>
      <c r="CD912" s="107"/>
      <c r="CE912" s="108" t="s">
        <v>107</v>
      </c>
      <c r="CF912" s="108" t="s">
        <v>107</v>
      </c>
      <c r="CG912" s="109"/>
      <c r="CH912" s="110" t="s">
        <v>107</v>
      </c>
      <c r="CI912" s="111"/>
      <c r="CJ912" s="112">
        <v>6710</v>
      </c>
      <c r="CK912" s="113">
        <v>86</v>
      </c>
      <c r="CL912" s="114" t="s">
        <v>134</v>
      </c>
      <c r="CM912" s="114" t="s">
        <v>108</v>
      </c>
      <c r="CN912" s="114"/>
      <c r="CO912" s="115" t="s">
        <v>102</v>
      </c>
      <c r="CP912" s="115" t="s">
        <v>102</v>
      </c>
      <c r="CQ912" s="115" t="s">
        <v>102</v>
      </c>
      <c r="CR912" s="115" t="s">
        <v>102</v>
      </c>
      <c r="CS912" s="116"/>
      <c r="CT912" s="117" t="s">
        <v>109</v>
      </c>
      <c r="CU912" s="117" t="s">
        <v>109</v>
      </c>
      <c r="CV912" s="83">
        <v>908</v>
      </c>
      <c r="CW912" s="83" t="s">
        <v>108</v>
      </c>
      <c r="CX912" s="83">
        <v>908</v>
      </c>
      <c r="CY912" s="83" t="s">
        <v>108</v>
      </c>
      <c r="CZ912" s="83">
        <v>7236</v>
      </c>
      <c r="DA912" s="83" t="s">
        <v>419</v>
      </c>
      <c r="DB912" s="83" t="s">
        <v>130</v>
      </c>
      <c r="DC912" s="83" t="s">
        <v>499</v>
      </c>
      <c r="DD912" s="83">
        <v>1957</v>
      </c>
      <c r="DE912" s="83" t="s">
        <v>444</v>
      </c>
      <c r="DF912" s="83" t="s">
        <v>130</v>
      </c>
      <c r="DG912" s="83" t="s">
        <v>499</v>
      </c>
      <c r="DH912" s="83"/>
      <c r="DI912" s="83">
        <v>0</v>
      </c>
      <c r="DJ912" s="83">
        <v>1</v>
      </c>
      <c r="DK912" s="83">
        <v>0</v>
      </c>
      <c r="DL912" s="83">
        <v>0</v>
      </c>
      <c r="DM912" s="83">
        <v>0</v>
      </c>
      <c r="DN912" s="83">
        <v>0</v>
      </c>
      <c r="DO912" s="83">
        <v>0</v>
      </c>
      <c r="DP912" s="83">
        <v>0</v>
      </c>
      <c r="DQ912" s="83">
        <v>0</v>
      </c>
      <c r="DR912" s="83">
        <v>0</v>
      </c>
      <c r="DS912" s="83">
        <v>0</v>
      </c>
      <c r="DT912" s="83">
        <v>3</v>
      </c>
      <c r="DU912" s="83">
        <v>3</v>
      </c>
      <c r="DV912" s="83">
        <v>0</v>
      </c>
      <c r="DW912" s="83">
        <v>0</v>
      </c>
      <c r="DX912" s="83">
        <v>3</v>
      </c>
      <c r="DY912" s="85">
        <v>44554</v>
      </c>
      <c r="DZ912" s="83" t="s">
        <v>4959</v>
      </c>
      <c r="EA912" s="83" t="s">
        <v>102</v>
      </c>
      <c r="EB912" s="83" t="s">
        <v>482</v>
      </c>
      <c r="EC912" s="83">
        <v>908</v>
      </c>
      <c r="ED912" s="83" t="s">
        <v>483</v>
      </c>
      <c r="EE912" s="83">
        <v>1</v>
      </c>
      <c r="EF912" s="83">
        <v>0</v>
      </c>
      <c r="EG912" s="83">
        <v>0</v>
      </c>
      <c r="EH912" s="83" t="s">
        <v>109</v>
      </c>
      <c r="EI912" s="83" t="s">
        <v>108</v>
      </c>
      <c r="EJ912" s="83" t="s">
        <v>583</v>
      </c>
      <c r="EK912" s="83">
        <v>0</v>
      </c>
      <c r="EL912" s="83">
        <v>0</v>
      </c>
      <c r="EM912" s="83">
        <v>1</v>
      </c>
      <c r="EN912" s="83" t="s">
        <v>497</v>
      </c>
      <c r="EO912" s="83"/>
      <c r="EP912" s="83" t="s">
        <v>436</v>
      </c>
      <c r="EQ912" s="136">
        <v>1</v>
      </c>
      <c r="ER912" s="136">
        <v>1</v>
      </c>
      <c r="ES912" s="136">
        <v>1</v>
      </c>
      <c r="ET912" s="136">
        <v>1</v>
      </c>
      <c r="EU912" s="215" t="s">
        <v>269</v>
      </c>
      <c r="EV912" s="136">
        <v>1</v>
      </c>
      <c r="EW912" s="136">
        <v>1</v>
      </c>
      <c r="EX912" s="136">
        <v>1</v>
      </c>
      <c r="EY912" s="136">
        <v>1</v>
      </c>
      <c r="EZ912" s="136">
        <v>1</v>
      </c>
      <c r="FP912" s="215" t="s">
        <v>592</v>
      </c>
      <c r="FQ912" s="136" t="b">
        <v>1</v>
      </c>
      <c r="FR912" s="136" t="b">
        <v>1</v>
      </c>
      <c r="FS912" s="136" t="b">
        <v>1</v>
      </c>
      <c r="FT912" s="136" t="b">
        <v>1</v>
      </c>
      <c r="FX912" s="215" t="s">
        <v>269</v>
      </c>
    </row>
    <row r="913" spans="1:180" ht="60" customHeight="1" x14ac:dyDescent="0.55000000000000004">
      <c r="A913" s="83" t="s">
        <v>130</v>
      </c>
      <c r="B913" s="83" t="s">
        <v>98</v>
      </c>
      <c r="C913" s="136">
        <v>155865</v>
      </c>
      <c r="D913" s="207" t="s">
        <v>629</v>
      </c>
      <c r="E913" s="208" t="s">
        <v>634</v>
      </c>
      <c r="F913" s="83" t="s">
        <v>108</v>
      </c>
      <c r="G913" s="85">
        <v>26341</v>
      </c>
      <c r="H913" s="83" t="s">
        <v>102</v>
      </c>
      <c r="I913" s="85">
        <v>34633</v>
      </c>
      <c r="J913" s="83" t="s">
        <v>228</v>
      </c>
      <c r="K913" s="216">
        <v>765449266227</v>
      </c>
      <c r="L913" s="83" t="s">
        <v>191</v>
      </c>
      <c r="M913" s="85">
        <v>43642</v>
      </c>
      <c r="N913" s="83">
        <v>-3846.6666666666702</v>
      </c>
      <c r="O913" s="83" t="s">
        <v>193</v>
      </c>
      <c r="P913" s="83" t="s">
        <v>181</v>
      </c>
      <c r="Q913" s="208" t="s">
        <v>8680</v>
      </c>
      <c r="R913" s="83" t="s">
        <v>102</v>
      </c>
      <c r="S913" s="83" t="s">
        <v>102</v>
      </c>
      <c r="T913" s="83" t="s">
        <v>131</v>
      </c>
      <c r="U913" s="83" t="s">
        <v>10558</v>
      </c>
      <c r="V913" s="83" t="s">
        <v>104</v>
      </c>
      <c r="W913" s="83" t="s">
        <v>105</v>
      </c>
      <c r="X913" s="86" t="s">
        <v>8680</v>
      </c>
      <c r="Y913" s="87" t="s">
        <v>102</v>
      </c>
      <c r="Z913" s="87" t="s">
        <v>102</v>
      </c>
      <c r="AA913" s="87" t="s">
        <v>131</v>
      </c>
      <c r="AB913" s="87" t="s">
        <v>10558</v>
      </c>
      <c r="AC913" s="87" t="s">
        <v>104</v>
      </c>
      <c r="AD913" s="87" t="s">
        <v>105</v>
      </c>
      <c r="AE913" s="87" t="s">
        <v>106</v>
      </c>
      <c r="AF913" s="86" t="s">
        <v>8680</v>
      </c>
      <c r="AG913" s="87" t="s">
        <v>177</v>
      </c>
      <c r="AH913" s="87" t="s">
        <v>10558</v>
      </c>
      <c r="AI913" s="87" t="s">
        <v>104</v>
      </c>
      <c r="AJ913" s="87" t="s">
        <v>204</v>
      </c>
      <c r="AK913" s="88"/>
      <c r="AL913" s="83" t="s">
        <v>107</v>
      </c>
      <c r="AM913" s="89" t="s">
        <v>454</v>
      </c>
      <c r="AN913" s="90" t="s">
        <v>416</v>
      </c>
      <c r="AO913" s="91" t="s">
        <v>643</v>
      </c>
      <c r="AP913" s="90">
        <v>8.33333333333319</v>
      </c>
      <c r="AQ913" s="92" t="s">
        <v>102</v>
      </c>
      <c r="AR913" s="93" t="s">
        <v>102</v>
      </c>
      <c r="AS913" s="93" t="s">
        <v>102</v>
      </c>
      <c r="AT913" s="93" t="s">
        <v>102</v>
      </c>
      <c r="AU913" s="210" t="s">
        <v>645</v>
      </c>
      <c r="AV913" s="93" t="s">
        <v>185</v>
      </c>
      <c r="AW913" s="94" t="s">
        <v>102</v>
      </c>
      <c r="AX913" s="93" t="s">
        <v>105</v>
      </c>
      <c r="AY913" s="95" t="s">
        <v>104</v>
      </c>
      <c r="AZ913" s="93" t="s">
        <v>102</v>
      </c>
      <c r="BA913" s="93" t="s">
        <v>102</v>
      </c>
      <c r="BB913" s="93" t="s">
        <v>102</v>
      </c>
      <c r="BC913" s="93" t="s">
        <v>102</v>
      </c>
      <c r="BD913" s="96" t="s">
        <v>102</v>
      </c>
      <c r="BE913" s="90">
        <v>-445.66666666666703</v>
      </c>
      <c r="BF913" s="93" t="s">
        <v>102</v>
      </c>
      <c r="BG913" s="93" t="s">
        <v>102</v>
      </c>
      <c r="BH913" s="93" t="s">
        <v>102</v>
      </c>
      <c r="BI913" s="93" t="s">
        <v>102</v>
      </c>
      <c r="BJ913" s="210" t="s">
        <v>643</v>
      </c>
      <c r="BK913" s="93" t="s">
        <v>196</v>
      </c>
      <c r="BL913" s="97" t="s">
        <v>102</v>
      </c>
      <c r="BM913" s="93" t="s">
        <v>105</v>
      </c>
      <c r="BN913" s="93" t="s">
        <v>596</v>
      </c>
      <c r="BO913" s="93" t="s">
        <v>102</v>
      </c>
      <c r="BP913" s="98" t="s">
        <v>102</v>
      </c>
      <c r="BQ913" s="93" t="s">
        <v>102</v>
      </c>
      <c r="BR913" s="93" t="s">
        <v>102</v>
      </c>
      <c r="BS913" s="93" t="s">
        <v>102</v>
      </c>
      <c r="BT913" s="99" t="s">
        <v>591</v>
      </c>
      <c r="BU913" s="100" t="s">
        <v>12187</v>
      </c>
      <c r="BV913" s="101" t="s">
        <v>471</v>
      </c>
      <c r="BW913" s="136"/>
      <c r="BX913" s="103" t="s">
        <v>565</v>
      </c>
      <c r="BY913" s="104" t="s">
        <v>190</v>
      </c>
      <c r="BZ913" s="136"/>
      <c r="CA913" s="83" t="s">
        <v>599</v>
      </c>
      <c r="CB913" s="106" t="s">
        <v>647</v>
      </c>
      <c r="CC913" s="106" t="s">
        <v>12188</v>
      </c>
      <c r="CD913" s="107"/>
      <c r="CE913" s="108" t="s">
        <v>107</v>
      </c>
      <c r="CF913" s="108" t="s">
        <v>107</v>
      </c>
      <c r="CG913" s="109"/>
      <c r="CH913" s="110" t="s">
        <v>107</v>
      </c>
      <c r="CI913" s="111"/>
      <c r="CJ913" s="112">
        <v>6710</v>
      </c>
      <c r="CK913" s="113">
        <v>86</v>
      </c>
      <c r="CL913" s="114" t="s">
        <v>134</v>
      </c>
      <c r="CM913" s="114" t="s">
        <v>108</v>
      </c>
      <c r="CN913" s="114"/>
      <c r="CO913" s="115" t="s">
        <v>102</v>
      </c>
      <c r="CP913" s="115" t="s">
        <v>102</v>
      </c>
      <c r="CQ913" s="115" t="s">
        <v>102</v>
      </c>
      <c r="CR913" s="115" t="s">
        <v>102</v>
      </c>
      <c r="CS913" s="116"/>
      <c r="CT913" s="117" t="s">
        <v>109</v>
      </c>
      <c r="CU913" s="117" t="s">
        <v>109</v>
      </c>
      <c r="CV913" s="83">
        <v>909</v>
      </c>
      <c r="CW913" s="83" t="s">
        <v>108</v>
      </c>
      <c r="CX913" s="83">
        <v>909</v>
      </c>
      <c r="CY913" s="83" t="s">
        <v>108</v>
      </c>
      <c r="CZ913" s="83">
        <v>7237</v>
      </c>
      <c r="DA913" s="83" t="s">
        <v>419</v>
      </c>
      <c r="DB913" s="83" t="s">
        <v>130</v>
      </c>
      <c r="DC913" s="83" t="s">
        <v>499</v>
      </c>
      <c r="DD913" s="83">
        <v>1958</v>
      </c>
      <c r="DE913" s="83" t="s">
        <v>444</v>
      </c>
      <c r="DF913" s="83" t="s">
        <v>130</v>
      </c>
      <c r="DG913" s="83" t="s">
        <v>499</v>
      </c>
      <c r="DH913" s="83"/>
      <c r="DI913" s="83">
        <v>0</v>
      </c>
      <c r="DJ913" s="83">
        <v>1</v>
      </c>
      <c r="DK913" s="83">
        <v>0</v>
      </c>
      <c r="DL913" s="83">
        <v>0</v>
      </c>
      <c r="DM913" s="83">
        <v>0</v>
      </c>
      <c r="DN913" s="83">
        <v>0</v>
      </c>
      <c r="DO913" s="83">
        <v>0</v>
      </c>
      <c r="DP913" s="83">
        <v>0</v>
      </c>
      <c r="DQ913" s="83">
        <v>0</v>
      </c>
      <c r="DR913" s="83">
        <v>0</v>
      </c>
      <c r="DS913" s="83">
        <v>0</v>
      </c>
      <c r="DT913" s="83">
        <v>3</v>
      </c>
      <c r="DU913" s="83">
        <v>3</v>
      </c>
      <c r="DV913" s="83">
        <v>0</v>
      </c>
      <c r="DW913" s="83">
        <v>0</v>
      </c>
      <c r="DX913" s="83">
        <v>3</v>
      </c>
      <c r="DY913" s="85">
        <v>44555</v>
      </c>
      <c r="DZ913" s="83" t="s">
        <v>4960</v>
      </c>
      <c r="EA913" s="83" t="s">
        <v>102</v>
      </c>
      <c r="EB913" s="83" t="s">
        <v>482</v>
      </c>
      <c r="EC913" s="83">
        <v>909</v>
      </c>
      <c r="ED913" s="83" t="s">
        <v>483</v>
      </c>
      <c r="EE913" s="83">
        <v>1</v>
      </c>
      <c r="EF913" s="83">
        <v>0</v>
      </c>
      <c r="EG913" s="83">
        <v>0</v>
      </c>
      <c r="EH913" s="83" t="s">
        <v>109</v>
      </c>
      <c r="EI913" s="83" t="s">
        <v>108</v>
      </c>
      <c r="EJ913" s="83" t="s">
        <v>583</v>
      </c>
      <c r="EK913" s="83">
        <v>0</v>
      </c>
      <c r="EL913" s="83">
        <v>0</v>
      </c>
      <c r="EM913" s="83">
        <v>1</v>
      </c>
      <c r="EN913" s="83" t="s">
        <v>497</v>
      </c>
      <c r="EO913" s="83"/>
      <c r="EP913" s="83" t="s">
        <v>436</v>
      </c>
      <c r="EQ913" s="136">
        <v>1</v>
      </c>
      <c r="ER913" s="136">
        <v>1</v>
      </c>
      <c r="ES913" s="136">
        <v>1</v>
      </c>
      <c r="ET913" s="136">
        <v>1</v>
      </c>
      <c r="EU913" s="215" t="s">
        <v>269</v>
      </c>
      <c r="EV913" s="136">
        <v>1</v>
      </c>
      <c r="EW913" s="136">
        <v>1</v>
      </c>
      <c r="EX913" s="136">
        <v>1</v>
      </c>
      <c r="EY913" s="136">
        <v>1</v>
      </c>
      <c r="EZ913" s="136">
        <v>1</v>
      </c>
      <c r="FP913" s="215" t="s">
        <v>592</v>
      </c>
      <c r="FQ913" s="136" t="b">
        <v>1</v>
      </c>
      <c r="FR913" s="136" t="b">
        <v>1</v>
      </c>
      <c r="FS913" s="136" t="b">
        <v>1</v>
      </c>
      <c r="FT913" s="136" t="b">
        <v>1</v>
      </c>
      <c r="FX913" s="215" t="s">
        <v>269</v>
      </c>
    </row>
    <row r="914" spans="1:180" ht="60" customHeight="1" x14ac:dyDescent="0.55000000000000004">
      <c r="A914" s="83" t="s">
        <v>130</v>
      </c>
      <c r="B914" s="83" t="s">
        <v>98</v>
      </c>
      <c r="C914" s="136">
        <v>470145</v>
      </c>
      <c r="D914" s="207" t="s">
        <v>627</v>
      </c>
      <c r="E914" s="208" t="s">
        <v>630</v>
      </c>
      <c r="F914" s="83" t="s">
        <v>108</v>
      </c>
      <c r="G914" s="85">
        <v>20621</v>
      </c>
      <c r="H914" s="83" t="s">
        <v>102</v>
      </c>
      <c r="I914" s="85">
        <v>39794</v>
      </c>
      <c r="J914" s="83" t="s">
        <v>228</v>
      </c>
      <c r="K914" s="216">
        <v>977902206535</v>
      </c>
      <c r="L914" s="83" t="s">
        <v>191</v>
      </c>
      <c r="M914" s="85">
        <v>43631</v>
      </c>
      <c r="N914" s="83">
        <v>-3851.6666666666702</v>
      </c>
      <c r="O914" s="83" t="s">
        <v>180</v>
      </c>
      <c r="P914" s="83" t="s">
        <v>181</v>
      </c>
      <c r="Q914" s="208" t="s">
        <v>8684</v>
      </c>
      <c r="R914" s="83" t="s">
        <v>102</v>
      </c>
      <c r="S914" s="83" t="s">
        <v>102</v>
      </c>
      <c r="T914" s="83" t="s">
        <v>199</v>
      </c>
      <c r="U914" s="83" t="s">
        <v>10559</v>
      </c>
      <c r="V914" s="83" t="s">
        <v>104</v>
      </c>
      <c r="W914" s="83" t="s">
        <v>105</v>
      </c>
      <c r="X914" s="86" t="s">
        <v>8684</v>
      </c>
      <c r="Y914" s="87" t="s">
        <v>102</v>
      </c>
      <c r="Z914" s="87" t="s">
        <v>102</v>
      </c>
      <c r="AA914" s="87" t="s">
        <v>199</v>
      </c>
      <c r="AB914" s="87" t="s">
        <v>10559</v>
      </c>
      <c r="AC914" s="87" t="s">
        <v>104</v>
      </c>
      <c r="AD914" s="87" t="s">
        <v>105</v>
      </c>
      <c r="AE914" s="87" t="s">
        <v>106</v>
      </c>
      <c r="AF914" s="86" t="s">
        <v>8684</v>
      </c>
      <c r="AG914" s="87" t="s">
        <v>489</v>
      </c>
      <c r="AH914" s="87" t="s">
        <v>10560</v>
      </c>
      <c r="AI914" s="87" t="s">
        <v>104</v>
      </c>
      <c r="AJ914" s="87" t="s">
        <v>204</v>
      </c>
      <c r="AK914" s="88"/>
      <c r="AL914" s="83" t="s">
        <v>107</v>
      </c>
      <c r="AM914" s="89" t="s">
        <v>454</v>
      </c>
      <c r="AN914" s="90" t="s">
        <v>416</v>
      </c>
      <c r="AO914" s="91" t="s">
        <v>641</v>
      </c>
      <c r="AP914" s="90">
        <v>8.33333333333319</v>
      </c>
      <c r="AQ914" s="92" t="s">
        <v>211</v>
      </c>
      <c r="AR914" s="93" t="s">
        <v>102</v>
      </c>
      <c r="AS914" s="93" t="s">
        <v>102</v>
      </c>
      <c r="AT914" s="93" t="s">
        <v>102</v>
      </c>
      <c r="AU914" s="210" t="s">
        <v>641</v>
      </c>
      <c r="AV914" s="93" t="s">
        <v>192</v>
      </c>
      <c r="AW914" s="94" t="s">
        <v>102</v>
      </c>
      <c r="AX914" s="93" t="s">
        <v>105</v>
      </c>
      <c r="AY914" s="95" t="s">
        <v>188</v>
      </c>
      <c r="AZ914" s="93" t="s">
        <v>102</v>
      </c>
      <c r="BA914" s="93" t="s">
        <v>10561</v>
      </c>
      <c r="BB914" s="93" t="s">
        <v>102</v>
      </c>
      <c r="BC914" s="93" t="s">
        <v>102</v>
      </c>
      <c r="BD914" s="96" t="s">
        <v>102</v>
      </c>
      <c r="BE914" s="90">
        <v>-446.16666666666703</v>
      </c>
      <c r="BF914" s="93" t="s">
        <v>211</v>
      </c>
      <c r="BG914" s="93" t="s">
        <v>102</v>
      </c>
      <c r="BH914" s="93" t="s">
        <v>102</v>
      </c>
      <c r="BI914" s="93" t="s">
        <v>102</v>
      </c>
      <c r="BJ914" s="210" t="s">
        <v>646</v>
      </c>
      <c r="BK914" s="93" t="s">
        <v>182</v>
      </c>
      <c r="BL914" s="97" t="s">
        <v>102</v>
      </c>
      <c r="BM914" s="93" t="s">
        <v>105</v>
      </c>
      <c r="BN914" s="93" t="s">
        <v>104</v>
      </c>
      <c r="BO914" s="93" t="s">
        <v>102</v>
      </c>
      <c r="BP914" s="98">
        <v>20180510</v>
      </c>
      <c r="BQ914" s="93" t="s">
        <v>102</v>
      </c>
      <c r="BR914" s="93" t="s">
        <v>102</v>
      </c>
      <c r="BS914" s="93" t="s">
        <v>102</v>
      </c>
      <c r="BT914" s="99" t="s">
        <v>591</v>
      </c>
      <c r="BU914" s="100" t="s">
        <v>12189</v>
      </c>
      <c r="BV914" s="101" t="s">
        <v>471</v>
      </c>
      <c r="BW914" s="136"/>
      <c r="BX914" s="103" t="s">
        <v>565</v>
      </c>
      <c r="BY914" s="104" t="s">
        <v>190</v>
      </c>
      <c r="BZ914" s="136"/>
      <c r="CA914" s="83" t="s">
        <v>599</v>
      </c>
      <c r="CB914" s="106" t="s">
        <v>647</v>
      </c>
      <c r="CC914" s="106" t="s">
        <v>12190</v>
      </c>
      <c r="CD914" s="107"/>
      <c r="CE914" s="108" t="s">
        <v>107</v>
      </c>
      <c r="CF914" s="108" t="s">
        <v>107</v>
      </c>
      <c r="CG914" s="109"/>
      <c r="CH914" s="110" t="s">
        <v>107</v>
      </c>
      <c r="CI914" s="111"/>
      <c r="CJ914" s="112">
        <v>6710</v>
      </c>
      <c r="CK914" s="113">
        <v>86</v>
      </c>
      <c r="CL914" s="114" t="s">
        <v>134</v>
      </c>
      <c r="CM914" s="114" t="s">
        <v>108</v>
      </c>
      <c r="CN914" s="114"/>
      <c r="CO914" s="115" t="s">
        <v>102</v>
      </c>
      <c r="CP914" s="115" t="s">
        <v>102</v>
      </c>
      <c r="CQ914" s="115" t="s">
        <v>102</v>
      </c>
      <c r="CR914" s="115" t="s">
        <v>102</v>
      </c>
      <c r="CS914" s="116"/>
      <c r="CT914" s="117" t="s">
        <v>109</v>
      </c>
      <c r="CU914" s="117" t="s">
        <v>109</v>
      </c>
      <c r="CV914" s="83">
        <v>910</v>
      </c>
      <c r="CW914" s="83" t="s">
        <v>108</v>
      </c>
      <c r="CX914" s="83">
        <v>910</v>
      </c>
      <c r="CY914" s="83" t="s">
        <v>108</v>
      </c>
      <c r="CZ914" s="83">
        <v>7238</v>
      </c>
      <c r="DA914" s="83" t="s">
        <v>419</v>
      </c>
      <c r="DB914" s="83" t="s">
        <v>130</v>
      </c>
      <c r="DC914" s="83" t="s">
        <v>499</v>
      </c>
      <c r="DD914" s="83">
        <v>1959</v>
      </c>
      <c r="DE914" s="83" t="s">
        <v>444</v>
      </c>
      <c r="DF914" s="83" t="s">
        <v>130</v>
      </c>
      <c r="DG914" s="83" t="s">
        <v>499</v>
      </c>
      <c r="DH914" s="83"/>
      <c r="DI914" s="83">
        <v>0</v>
      </c>
      <c r="DJ914" s="83">
        <v>1</v>
      </c>
      <c r="DK914" s="83">
        <v>0</v>
      </c>
      <c r="DL914" s="83">
        <v>0</v>
      </c>
      <c r="DM914" s="83">
        <v>0</v>
      </c>
      <c r="DN914" s="83">
        <v>0</v>
      </c>
      <c r="DO914" s="83">
        <v>0</v>
      </c>
      <c r="DP914" s="83">
        <v>0</v>
      </c>
      <c r="DQ914" s="83">
        <v>0</v>
      </c>
      <c r="DR914" s="83">
        <v>0</v>
      </c>
      <c r="DS914" s="83">
        <v>0</v>
      </c>
      <c r="DT914" s="83">
        <v>3</v>
      </c>
      <c r="DU914" s="83">
        <v>3</v>
      </c>
      <c r="DV914" s="83">
        <v>0</v>
      </c>
      <c r="DW914" s="83">
        <v>0</v>
      </c>
      <c r="DX914" s="83">
        <v>3</v>
      </c>
      <c r="DY914" s="85">
        <v>44556</v>
      </c>
      <c r="DZ914" s="83" t="s">
        <v>4961</v>
      </c>
      <c r="EA914" s="83" t="s">
        <v>102</v>
      </c>
      <c r="EB914" s="83" t="s">
        <v>482</v>
      </c>
      <c r="EC914" s="83">
        <v>910</v>
      </c>
      <c r="ED914" s="83" t="s">
        <v>483</v>
      </c>
      <c r="EE914" s="83">
        <v>1</v>
      </c>
      <c r="EF914" s="83">
        <v>0</v>
      </c>
      <c r="EG914" s="83">
        <v>0</v>
      </c>
      <c r="EH914" s="83" t="s">
        <v>109</v>
      </c>
      <c r="EI914" s="83" t="s">
        <v>108</v>
      </c>
      <c r="EJ914" s="83" t="s">
        <v>583</v>
      </c>
      <c r="EK914" s="83">
        <v>0</v>
      </c>
      <c r="EL914" s="83">
        <v>0</v>
      </c>
      <c r="EM914" s="83">
        <v>1</v>
      </c>
      <c r="EN914" s="83" t="s">
        <v>497</v>
      </c>
      <c r="EO914" s="83"/>
      <c r="EP914" s="83" t="s">
        <v>436</v>
      </c>
      <c r="EQ914" s="136">
        <v>1</v>
      </c>
      <c r="ER914" s="136">
        <v>1</v>
      </c>
      <c r="ES914" s="136">
        <v>1</v>
      </c>
      <c r="ET914" s="136">
        <v>1</v>
      </c>
      <c r="EU914" s="215" t="s">
        <v>269</v>
      </c>
      <c r="EV914" s="136">
        <v>1</v>
      </c>
      <c r="EW914" s="136">
        <v>1</v>
      </c>
      <c r="EX914" s="136">
        <v>1</v>
      </c>
      <c r="EY914" s="136">
        <v>1</v>
      </c>
      <c r="EZ914" s="136">
        <v>1</v>
      </c>
      <c r="FP914" s="215" t="s">
        <v>592</v>
      </c>
      <c r="FQ914" s="136" t="b">
        <v>1</v>
      </c>
      <c r="FR914" s="136" t="b">
        <v>1</v>
      </c>
      <c r="FS914" s="136" t="b">
        <v>1</v>
      </c>
      <c r="FT914" s="136" t="b">
        <v>1</v>
      </c>
      <c r="FX914" s="215" t="s">
        <v>269</v>
      </c>
    </row>
    <row r="915" spans="1:180" ht="60" customHeight="1" x14ac:dyDescent="0.55000000000000004">
      <c r="A915" s="83" t="s">
        <v>130</v>
      </c>
      <c r="B915" s="83" t="s">
        <v>98</v>
      </c>
      <c r="C915" s="136">
        <v>773807</v>
      </c>
      <c r="D915" s="207" t="s">
        <v>628</v>
      </c>
      <c r="E915" s="208" t="s">
        <v>633</v>
      </c>
      <c r="F915" s="83" t="s">
        <v>108</v>
      </c>
      <c r="G915" s="85">
        <v>22744</v>
      </c>
      <c r="H915" s="83" t="s">
        <v>102</v>
      </c>
      <c r="I915" s="85">
        <v>39772</v>
      </c>
      <c r="J915" s="83" t="s">
        <v>228</v>
      </c>
      <c r="K915" s="216">
        <v>450834876406</v>
      </c>
      <c r="L915" s="83" t="s">
        <v>191</v>
      </c>
      <c r="M915" s="85">
        <v>43619</v>
      </c>
      <c r="N915" s="83">
        <v>-3856.6666666666702</v>
      </c>
      <c r="O915" s="83" t="s">
        <v>193</v>
      </c>
      <c r="P915" s="83" t="s">
        <v>181</v>
      </c>
      <c r="Q915" s="208" t="s">
        <v>8688</v>
      </c>
      <c r="R915" s="83" t="s">
        <v>102</v>
      </c>
      <c r="S915" s="83" t="s">
        <v>102</v>
      </c>
      <c r="T915" s="83" t="s">
        <v>133</v>
      </c>
      <c r="U915" s="83" t="s">
        <v>10562</v>
      </c>
      <c r="V915" s="83" t="s">
        <v>111</v>
      </c>
      <c r="W915" s="83" t="s">
        <v>105</v>
      </c>
      <c r="X915" s="86" t="s">
        <v>8688</v>
      </c>
      <c r="Y915" s="87" t="s">
        <v>102</v>
      </c>
      <c r="Z915" s="87" t="s">
        <v>102</v>
      </c>
      <c r="AA915" s="87" t="s">
        <v>133</v>
      </c>
      <c r="AB915" s="87" t="s">
        <v>10562</v>
      </c>
      <c r="AC915" s="87" t="s">
        <v>111</v>
      </c>
      <c r="AD915" s="87" t="s">
        <v>105</v>
      </c>
      <c r="AE915" s="87" t="s">
        <v>106</v>
      </c>
      <c r="AF915" s="86" t="s">
        <v>8688</v>
      </c>
      <c r="AG915" s="87" t="s">
        <v>486</v>
      </c>
      <c r="AH915" s="87" t="s">
        <v>10562</v>
      </c>
      <c r="AI915" s="87" t="s">
        <v>111</v>
      </c>
      <c r="AJ915" s="87" t="s">
        <v>204</v>
      </c>
      <c r="AK915" s="88"/>
      <c r="AL915" s="83" t="s">
        <v>107</v>
      </c>
      <c r="AM915" s="89" t="s">
        <v>454</v>
      </c>
      <c r="AN915" s="90" t="s">
        <v>416</v>
      </c>
      <c r="AO915" s="91" t="s">
        <v>642</v>
      </c>
      <c r="AP915" s="90">
        <v>8.33333333333319</v>
      </c>
      <c r="AQ915" s="92" t="s">
        <v>102</v>
      </c>
      <c r="AR915" s="93" t="s">
        <v>102</v>
      </c>
      <c r="AS915" s="93" t="s">
        <v>102</v>
      </c>
      <c r="AT915" s="93" t="s">
        <v>102</v>
      </c>
      <c r="AU915" s="210" t="s">
        <v>644</v>
      </c>
      <c r="AV915" s="93" t="s">
        <v>185</v>
      </c>
      <c r="AW915" s="94" t="s">
        <v>102</v>
      </c>
      <c r="AX915" s="93" t="s">
        <v>183</v>
      </c>
      <c r="AY915" s="95" t="s">
        <v>111</v>
      </c>
      <c r="AZ915" s="93" t="s">
        <v>102</v>
      </c>
      <c r="BA915" s="93" t="s">
        <v>102</v>
      </c>
      <c r="BB915" s="93" t="s">
        <v>102</v>
      </c>
      <c r="BC915" s="93" t="s">
        <v>102</v>
      </c>
      <c r="BD915" s="96" t="s">
        <v>102</v>
      </c>
      <c r="BE915" s="90">
        <v>-446.66666666666703</v>
      </c>
      <c r="BF915" s="93" t="s">
        <v>102</v>
      </c>
      <c r="BG915" s="93" t="s">
        <v>102</v>
      </c>
      <c r="BH915" s="93" t="s">
        <v>102</v>
      </c>
      <c r="BI915" s="93" t="s">
        <v>102</v>
      </c>
      <c r="BJ915" s="210" t="s">
        <v>642</v>
      </c>
      <c r="BK915" s="93" t="s">
        <v>192</v>
      </c>
      <c r="BL915" s="97" t="s">
        <v>102</v>
      </c>
      <c r="BM915" s="93" t="s">
        <v>183</v>
      </c>
      <c r="BN915" s="93" t="s">
        <v>106</v>
      </c>
      <c r="BO915" s="93" t="s">
        <v>102</v>
      </c>
      <c r="BP915" s="98" t="s">
        <v>102</v>
      </c>
      <c r="BQ915" s="93" t="s">
        <v>102</v>
      </c>
      <c r="BR915" s="93" t="s">
        <v>102</v>
      </c>
      <c r="BS915" s="93" t="s">
        <v>102</v>
      </c>
      <c r="BT915" s="99" t="s">
        <v>591</v>
      </c>
      <c r="BU915" s="100" t="s">
        <v>12191</v>
      </c>
      <c r="BV915" s="101" t="s">
        <v>471</v>
      </c>
      <c r="BW915" s="136"/>
      <c r="BX915" s="103" t="s">
        <v>565</v>
      </c>
      <c r="BY915" s="104" t="s">
        <v>190</v>
      </c>
      <c r="BZ915" s="136"/>
      <c r="CA915" s="83" t="s">
        <v>599</v>
      </c>
      <c r="CB915" s="106" t="s">
        <v>647</v>
      </c>
      <c r="CC915" s="106" t="s">
        <v>12192</v>
      </c>
      <c r="CD915" s="107"/>
      <c r="CE915" s="108" t="s">
        <v>107</v>
      </c>
      <c r="CF915" s="108" t="s">
        <v>107</v>
      </c>
      <c r="CG915" s="109"/>
      <c r="CH915" s="110" t="s">
        <v>107</v>
      </c>
      <c r="CI915" s="111"/>
      <c r="CJ915" s="112">
        <v>6710</v>
      </c>
      <c r="CK915" s="113">
        <v>86</v>
      </c>
      <c r="CL915" s="114" t="s">
        <v>134</v>
      </c>
      <c r="CM915" s="114" t="s">
        <v>108</v>
      </c>
      <c r="CN915" s="114"/>
      <c r="CO915" s="115" t="s">
        <v>102</v>
      </c>
      <c r="CP915" s="115" t="s">
        <v>102</v>
      </c>
      <c r="CQ915" s="115" t="s">
        <v>102</v>
      </c>
      <c r="CR915" s="115" t="s">
        <v>102</v>
      </c>
      <c r="CS915" s="116"/>
      <c r="CT915" s="117" t="s">
        <v>109</v>
      </c>
      <c r="CU915" s="117" t="s">
        <v>109</v>
      </c>
      <c r="CV915" s="83">
        <v>911</v>
      </c>
      <c r="CW915" s="83" t="s">
        <v>108</v>
      </c>
      <c r="CX915" s="83">
        <v>911</v>
      </c>
      <c r="CY915" s="83" t="s">
        <v>108</v>
      </c>
      <c r="CZ915" s="83">
        <v>7239</v>
      </c>
      <c r="DA915" s="83" t="s">
        <v>419</v>
      </c>
      <c r="DB915" s="83" t="s">
        <v>130</v>
      </c>
      <c r="DC915" s="83" t="s">
        <v>499</v>
      </c>
      <c r="DD915" s="83">
        <v>1960</v>
      </c>
      <c r="DE915" s="83" t="s">
        <v>444</v>
      </c>
      <c r="DF915" s="83" t="s">
        <v>130</v>
      </c>
      <c r="DG915" s="83" t="s">
        <v>499</v>
      </c>
      <c r="DH915" s="83"/>
      <c r="DI915" s="83">
        <v>0</v>
      </c>
      <c r="DJ915" s="83">
        <v>1</v>
      </c>
      <c r="DK915" s="83">
        <v>0</v>
      </c>
      <c r="DL915" s="83">
        <v>0</v>
      </c>
      <c r="DM915" s="83">
        <v>0</v>
      </c>
      <c r="DN915" s="83">
        <v>0</v>
      </c>
      <c r="DO915" s="83">
        <v>0</v>
      </c>
      <c r="DP915" s="83">
        <v>0</v>
      </c>
      <c r="DQ915" s="83">
        <v>0</v>
      </c>
      <c r="DR915" s="83">
        <v>0</v>
      </c>
      <c r="DS915" s="83">
        <v>0</v>
      </c>
      <c r="DT915" s="83">
        <v>3</v>
      </c>
      <c r="DU915" s="83">
        <v>3</v>
      </c>
      <c r="DV915" s="83">
        <v>0</v>
      </c>
      <c r="DW915" s="83">
        <v>0</v>
      </c>
      <c r="DX915" s="83">
        <v>3</v>
      </c>
      <c r="DY915" s="85">
        <v>44557</v>
      </c>
      <c r="DZ915" s="83" t="s">
        <v>4962</v>
      </c>
      <c r="EA915" s="83" t="s">
        <v>102</v>
      </c>
      <c r="EB915" s="83" t="s">
        <v>482</v>
      </c>
      <c r="EC915" s="83">
        <v>911</v>
      </c>
      <c r="ED915" s="83" t="s">
        <v>483</v>
      </c>
      <c r="EE915" s="83">
        <v>1</v>
      </c>
      <c r="EF915" s="83">
        <v>0</v>
      </c>
      <c r="EG915" s="83">
        <v>0</v>
      </c>
      <c r="EH915" s="83" t="s">
        <v>109</v>
      </c>
      <c r="EI915" s="83" t="s">
        <v>108</v>
      </c>
      <c r="EJ915" s="83" t="s">
        <v>583</v>
      </c>
      <c r="EK915" s="83">
        <v>0</v>
      </c>
      <c r="EL915" s="83">
        <v>0</v>
      </c>
      <c r="EM915" s="83">
        <v>1</v>
      </c>
      <c r="EN915" s="83" t="s">
        <v>497</v>
      </c>
      <c r="EO915" s="83"/>
      <c r="EP915" s="83" t="s">
        <v>436</v>
      </c>
      <c r="EQ915" s="136">
        <v>1</v>
      </c>
      <c r="ER915" s="136">
        <v>1</v>
      </c>
      <c r="ES915" s="136">
        <v>1</v>
      </c>
      <c r="ET915" s="136">
        <v>1</v>
      </c>
      <c r="EU915" s="215" t="s">
        <v>269</v>
      </c>
      <c r="EV915" s="136">
        <v>1</v>
      </c>
      <c r="EW915" s="136">
        <v>1</v>
      </c>
      <c r="EX915" s="136">
        <v>1</v>
      </c>
      <c r="EY915" s="136">
        <v>1</v>
      </c>
      <c r="EZ915" s="136">
        <v>1</v>
      </c>
      <c r="FP915" s="215" t="s">
        <v>592</v>
      </c>
      <c r="FQ915" s="136" t="b">
        <v>1</v>
      </c>
      <c r="FR915" s="136" t="b">
        <v>1</v>
      </c>
      <c r="FS915" s="136" t="b">
        <v>1</v>
      </c>
      <c r="FT915" s="136" t="b">
        <v>1</v>
      </c>
      <c r="FX915" s="215" t="s">
        <v>269</v>
      </c>
    </row>
    <row r="916" spans="1:180" ht="60" customHeight="1" x14ac:dyDescent="0.55000000000000004">
      <c r="A916" s="83" t="s">
        <v>130</v>
      </c>
      <c r="B916" s="83" t="s">
        <v>98</v>
      </c>
      <c r="C916" s="136">
        <v>167323</v>
      </c>
      <c r="D916" s="207" t="s">
        <v>629</v>
      </c>
      <c r="E916" s="208" t="s">
        <v>634</v>
      </c>
      <c r="F916" s="83" t="s">
        <v>108</v>
      </c>
      <c r="G916" s="85">
        <v>26341</v>
      </c>
      <c r="H916" s="83" t="s">
        <v>102</v>
      </c>
      <c r="I916" s="85">
        <v>34633</v>
      </c>
      <c r="J916" s="83" t="s">
        <v>228</v>
      </c>
      <c r="K916" s="216">
        <v>967520076778</v>
      </c>
      <c r="L916" s="83" t="s">
        <v>191</v>
      </c>
      <c r="M916" s="85">
        <v>43642</v>
      </c>
      <c r="N916" s="83">
        <v>-3861.6666666666702</v>
      </c>
      <c r="O916" s="83" t="s">
        <v>193</v>
      </c>
      <c r="P916" s="83" t="s">
        <v>181</v>
      </c>
      <c r="Q916" s="208" t="s">
        <v>8692</v>
      </c>
      <c r="R916" s="83" t="s">
        <v>102</v>
      </c>
      <c r="S916" s="83" t="s">
        <v>102</v>
      </c>
      <c r="T916" s="83" t="s">
        <v>131</v>
      </c>
      <c r="U916" s="83" t="s">
        <v>10563</v>
      </c>
      <c r="V916" s="83" t="s">
        <v>104</v>
      </c>
      <c r="W916" s="83" t="s">
        <v>105</v>
      </c>
      <c r="X916" s="86" t="s">
        <v>8692</v>
      </c>
      <c r="Y916" s="87" t="s">
        <v>102</v>
      </c>
      <c r="Z916" s="87" t="s">
        <v>102</v>
      </c>
      <c r="AA916" s="87" t="s">
        <v>131</v>
      </c>
      <c r="AB916" s="87" t="s">
        <v>10563</v>
      </c>
      <c r="AC916" s="87" t="s">
        <v>104</v>
      </c>
      <c r="AD916" s="87" t="s">
        <v>105</v>
      </c>
      <c r="AE916" s="87" t="s">
        <v>106</v>
      </c>
      <c r="AF916" s="86" t="s">
        <v>8692</v>
      </c>
      <c r="AG916" s="87" t="s">
        <v>177</v>
      </c>
      <c r="AH916" s="87" t="s">
        <v>10563</v>
      </c>
      <c r="AI916" s="87" t="s">
        <v>104</v>
      </c>
      <c r="AJ916" s="87" t="s">
        <v>204</v>
      </c>
      <c r="AK916" s="88"/>
      <c r="AL916" s="83" t="s">
        <v>107</v>
      </c>
      <c r="AM916" s="89" t="s">
        <v>454</v>
      </c>
      <c r="AN916" s="90" t="s">
        <v>416</v>
      </c>
      <c r="AO916" s="91" t="s">
        <v>643</v>
      </c>
      <c r="AP916" s="90">
        <v>8.33333333333319</v>
      </c>
      <c r="AQ916" s="92" t="s">
        <v>102</v>
      </c>
      <c r="AR916" s="93" t="s">
        <v>102</v>
      </c>
      <c r="AS916" s="93" t="s">
        <v>102</v>
      </c>
      <c r="AT916" s="93" t="s">
        <v>102</v>
      </c>
      <c r="AU916" s="210" t="s">
        <v>645</v>
      </c>
      <c r="AV916" s="93" t="s">
        <v>185</v>
      </c>
      <c r="AW916" s="94" t="s">
        <v>102</v>
      </c>
      <c r="AX916" s="93" t="s">
        <v>105</v>
      </c>
      <c r="AY916" s="95" t="s">
        <v>104</v>
      </c>
      <c r="AZ916" s="93" t="s">
        <v>102</v>
      </c>
      <c r="BA916" s="93" t="s">
        <v>102</v>
      </c>
      <c r="BB916" s="93" t="s">
        <v>102</v>
      </c>
      <c r="BC916" s="93" t="s">
        <v>102</v>
      </c>
      <c r="BD916" s="96" t="s">
        <v>102</v>
      </c>
      <c r="BE916" s="90">
        <v>-447.16666666666703</v>
      </c>
      <c r="BF916" s="93" t="s">
        <v>102</v>
      </c>
      <c r="BG916" s="93" t="s">
        <v>102</v>
      </c>
      <c r="BH916" s="93" t="s">
        <v>102</v>
      </c>
      <c r="BI916" s="93" t="s">
        <v>102</v>
      </c>
      <c r="BJ916" s="210" t="s">
        <v>643</v>
      </c>
      <c r="BK916" s="93" t="s">
        <v>196</v>
      </c>
      <c r="BL916" s="97" t="s">
        <v>102</v>
      </c>
      <c r="BM916" s="93" t="s">
        <v>105</v>
      </c>
      <c r="BN916" s="93" t="s">
        <v>596</v>
      </c>
      <c r="BO916" s="93" t="s">
        <v>102</v>
      </c>
      <c r="BP916" s="98" t="s">
        <v>102</v>
      </c>
      <c r="BQ916" s="93" t="s">
        <v>102</v>
      </c>
      <c r="BR916" s="93" t="s">
        <v>102</v>
      </c>
      <c r="BS916" s="93" t="s">
        <v>102</v>
      </c>
      <c r="BT916" s="99" t="s">
        <v>591</v>
      </c>
      <c r="BU916" s="100" t="s">
        <v>12193</v>
      </c>
      <c r="BV916" s="101" t="s">
        <v>471</v>
      </c>
      <c r="BW916" s="136"/>
      <c r="BX916" s="103" t="s">
        <v>565</v>
      </c>
      <c r="BY916" s="104" t="s">
        <v>190</v>
      </c>
      <c r="BZ916" s="136"/>
      <c r="CA916" s="83" t="s">
        <v>599</v>
      </c>
      <c r="CB916" s="106" t="s">
        <v>647</v>
      </c>
      <c r="CC916" s="106" t="s">
        <v>12194</v>
      </c>
      <c r="CD916" s="107"/>
      <c r="CE916" s="108" t="s">
        <v>107</v>
      </c>
      <c r="CF916" s="108" t="s">
        <v>107</v>
      </c>
      <c r="CG916" s="109"/>
      <c r="CH916" s="110" t="s">
        <v>107</v>
      </c>
      <c r="CI916" s="111"/>
      <c r="CJ916" s="112">
        <v>6710</v>
      </c>
      <c r="CK916" s="113">
        <v>86</v>
      </c>
      <c r="CL916" s="114" t="s">
        <v>134</v>
      </c>
      <c r="CM916" s="114" t="s">
        <v>108</v>
      </c>
      <c r="CN916" s="114"/>
      <c r="CO916" s="115" t="s">
        <v>102</v>
      </c>
      <c r="CP916" s="115" t="s">
        <v>102</v>
      </c>
      <c r="CQ916" s="115" t="s">
        <v>102</v>
      </c>
      <c r="CR916" s="115" t="s">
        <v>102</v>
      </c>
      <c r="CS916" s="116"/>
      <c r="CT916" s="117" t="s">
        <v>109</v>
      </c>
      <c r="CU916" s="117" t="s">
        <v>109</v>
      </c>
      <c r="CV916" s="83">
        <v>912</v>
      </c>
      <c r="CW916" s="83" t="s">
        <v>108</v>
      </c>
      <c r="CX916" s="83">
        <v>912</v>
      </c>
      <c r="CY916" s="83" t="s">
        <v>108</v>
      </c>
      <c r="CZ916" s="83">
        <v>7240</v>
      </c>
      <c r="DA916" s="83" t="s">
        <v>419</v>
      </c>
      <c r="DB916" s="83" t="s">
        <v>130</v>
      </c>
      <c r="DC916" s="83" t="s">
        <v>499</v>
      </c>
      <c r="DD916" s="83">
        <v>1961</v>
      </c>
      <c r="DE916" s="83" t="s">
        <v>444</v>
      </c>
      <c r="DF916" s="83" t="s">
        <v>130</v>
      </c>
      <c r="DG916" s="83" t="s">
        <v>499</v>
      </c>
      <c r="DH916" s="83"/>
      <c r="DI916" s="83">
        <v>0</v>
      </c>
      <c r="DJ916" s="83">
        <v>1</v>
      </c>
      <c r="DK916" s="83">
        <v>0</v>
      </c>
      <c r="DL916" s="83">
        <v>0</v>
      </c>
      <c r="DM916" s="83">
        <v>0</v>
      </c>
      <c r="DN916" s="83">
        <v>0</v>
      </c>
      <c r="DO916" s="83">
        <v>0</v>
      </c>
      <c r="DP916" s="83">
        <v>0</v>
      </c>
      <c r="DQ916" s="83">
        <v>0</v>
      </c>
      <c r="DR916" s="83">
        <v>0</v>
      </c>
      <c r="DS916" s="83">
        <v>0</v>
      </c>
      <c r="DT916" s="83">
        <v>3</v>
      </c>
      <c r="DU916" s="83">
        <v>3</v>
      </c>
      <c r="DV916" s="83">
        <v>0</v>
      </c>
      <c r="DW916" s="83">
        <v>0</v>
      </c>
      <c r="DX916" s="83">
        <v>3</v>
      </c>
      <c r="DY916" s="85">
        <v>44558</v>
      </c>
      <c r="DZ916" s="83" t="s">
        <v>4963</v>
      </c>
      <c r="EA916" s="83" t="s">
        <v>102</v>
      </c>
      <c r="EB916" s="83" t="s">
        <v>482</v>
      </c>
      <c r="EC916" s="83">
        <v>912</v>
      </c>
      <c r="ED916" s="83" t="s">
        <v>483</v>
      </c>
      <c r="EE916" s="83">
        <v>1</v>
      </c>
      <c r="EF916" s="83">
        <v>0</v>
      </c>
      <c r="EG916" s="83">
        <v>0</v>
      </c>
      <c r="EH916" s="83" t="s">
        <v>109</v>
      </c>
      <c r="EI916" s="83" t="s">
        <v>108</v>
      </c>
      <c r="EJ916" s="83" t="s">
        <v>583</v>
      </c>
      <c r="EK916" s="83">
        <v>0</v>
      </c>
      <c r="EL916" s="83">
        <v>0</v>
      </c>
      <c r="EM916" s="83">
        <v>1</v>
      </c>
      <c r="EN916" s="83" t="s">
        <v>497</v>
      </c>
      <c r="EO916" s="83"/>
      <c r="EP916" s="83" t="s">
        <v>436</v>
      </c>
      <c r="EQ916" s="136">
        <v>1</v>
      </c>
      <c r="ER916" s="136">
        <v>1</v>
      </c>
      <c r="ES916" s="136">
        <v>1</v>
      </c>
      <c r="ET916" s="136">
        <v>1</v>
      </c>
      <c r="EU916" s="215" t="s">
        <v>269</v>
      </c>
      <c r="EV916" s="136">
        <v>1</v>
      </c>
      <c r="EW916" s="136">
        <v>1</v>
      </c>
      <c r="EX916" s="136">
        <v>1</v>
      </c>
      <c r="EY916" s="136">
        <v>1</v>
      </c>
      <c r="EZ916" s="136">
        <v>1</v>
      </c>
      <c r="FP916" s="215" t="s">
        <v>592</v>
      </c>
      <c r="FQ916" s="136" t="b">
        <v>1</v>
      </c>
      <c r="FR916" s="136" t="b">
        <v>1</v>
      </c>
      <c r="FS916" s="136" t="b">
        <v>1</v>
      </c>
      <c r="FT916" s="136" t="b">
        <v>1</v>
      </c>
      <c r="FX916" s="215" t="s">
        <v>269</v>
      </c>
    </row>
    <row r="917" spans="1:180" ht="60" customHeight="1" x14ac:dyDescent="0.55000000000000004">
      <c r="A917" s="83" t="s">
        <v>130</v>
      </c>
      <c r="B917" s="83" t="s">
        <v>98</v>
      </c>
      <c r="C917" s="136">
        <v>416159</v>
      </c>
      <c r="D917" s="207" t="s">
        <v>627</v>
      </c>
      <c r="E917" s="208" t="s">
        <v>630</v>
      </c>
      <c r="F917" s="83" t="s">
        <v>108</v>
      </c>
      <c r="G917" s="85">
        <v>20621</v>
      </c>
      <c r="H917" s="83" t="s">
        <v>102</v>
      </c>
      <c r="I917" s="85">
        <v>39794</v>
      </c>
      <c r="J917" s="83" t="s">
        <v>228</v>
      </c>
      <c r="K917" s="216">
        <v>999657822219</v>
      </c>
      <c r="L917" s="83" t="s">
        <v>191</v>
      </c>
      <c r="M917" s="85">
        <v>43631</v>
      </c>
      <c r="N917" s="83">
        <v>-3866.6666666666702</v>
      </c>
      <c r="O917" s="83" t="s">
        <v>180</v>
      </c>
      <c r="P917" s="83" t="s">
        <v>181</v>
      </c>
      <c r="Q917" s="208" t="s">
        <v>8696</v>
      </c>
      <c r="R917" s="83" t="s">
        <v>102</v>
      </c>
      <c r="S917" s="83" t="s">
        <v>102</v>
      </c>
      <c r="T917" s="83" t="s">
        <v>199</v>
      </c>
      <c r="U917" s="83" t="s">
        <v>10564</v>
      </c>
      <c r="V917" s="83" t="s">
        <v>104</v>
      </c>
      <c r="W917" s="83" t="s">
        <v>105</v>
      </c>
      <c r="X917" s="86" t="s">
        <v>8696</v>
      </c>
      <c r="Y917" s="87" t="s">
        <v>102</v>
      </c>
      <c r="Z917" s="87" t="s">
        <v>102</v>
      </c>
      <c r="AA917" s="87" t="s">
        <v>199</v>
      </c>
      <c r="AB917" s="87" t="s">
        <v>10564</v>
      </c>
      <c r="AC917" s="87" t="s">
        <v>104</v>
      </c>
      <c r="AD917" s="87" t="s">
        <v>105</v>
      </c>
      <c r="AE917" s="87" t="s">
        <v>106</v>
      </c>
      <c r="AF917" s="86" t="s">
        <v>8696</v>
      </c>
      <c r="AG917" s="87" t="s">
        <v>489</v>
      </c>
      <c r="AH917" s="87" t="s">
        <v>10565</v>
      </c>
      <c r="AI917" s="87" t="s">
        <v>104</v>
      </c>
      <c r="AJ917" s="87" t="s">
        <v>204</v>
      </c>
      <c r="AK917" s="88"/>
      <c r="AL917" s="83" t="s">
        <v>107</v>
      </c>
      <c r="AM917" s="89" t="s">
        <v>454</v>
      </c>
      <c r="AN917" s="90" t="s">
        <v>416</v>
      </c>
      <c r="AO917" s="91" t="s">
        <v>641</v>
      </c>
      <c r="AP917" s="90">
        <v>8.33333333333319</v>
      </c>
      <c r="AQ917" s="92" t="s">
        <v>211</v>
      </c>
      <c r="AR917" s="93" t="s">
        <v>102</v>
      </c>
      <c r="AS917" s="93" t="s">
        <v>102</v>
      </c>
      <c r="AT917" s="93" t="s">
        <v>102</v>
      </c>
      <c r="AU917" s="210" t="s">
        <v>641</v>
      </c>
      <c r="AV917" s="93" t="s">
        <v>192</v>
      </c>
      <c r="AW917" s="94" t="s">
        <v>102</v>
      </c>
      <c r="AX917" s="93" t="s">
        <v>105</v>
      </c>
      <c r="AY917" s="95" t="s">
        <v>188</v>
      </c>
      <c r="AZ917" s="93" t="s">
        <v>102</v>
      </c>
      <c r="BA917" s="93" t="s">
        <v>10566</v>
      </c>
      <c r="BB917" s="93" t="s">
        <v>102</v>
      </c>
      <c r="BC917" s="93" t="s">
        <v>102</v>
      </c>
      <c r="BD917" s="96" t="s">
        <v>102</v>
      </c>
      <c r="BE917" s="90">
        <v>-447.66666666666703</v>
      </c>
      <c r="BF917" s="93" t="s">
        <v>211</v>
      </c>
      <c r="BG917" s="93" t="s">
        <v>102</v>
      </c>
      <c r="BH917" s="93" t="s">
        <v>102</v>
      </c>
      <c r="BI917" s="93" t="s">
        <v>102</v>
      </c>
      <c r="BJ917" s="210" t="s">
        <v>646</v>
      </c>
      <c r="BK917" s="93" t="s">
        <v>182</v>
      </c>
      <c r="BL917" s="97" t="s">
        <v>102</v>
      </c>
      <c r="BM917" s="93" t="s">
        <v>105</v>
      </c>
      <c r="BN917" s="93" t="s">
        <v>104</v>
      </c>
      <c r="BO917" s="93" t="s">
        <v>102</v>
      </c>
      <c r="BP917" s="98">
        <v>20180511</v>
      </c>
      <c r="BQ917" s="93" t="s">
        <v>102</v>
      </c>
      <c r="BR917" s="93" t="s">
        <v>102</v>
      </c>
      <c r="BS917" s="93" t="s">
        <v>102</v>
      </c>
      <c r="BT917" s="99" t="s">
        <v>591</v>
      </c>
      <c r="BU917" s="100" t="s">
        <v>12195</v>
      </c>
      <c r="BV917" s="101" t="s">
        <v>471</v>
      </c>
      <c r="BW917" s="136"/>
      <c r="BX917" s="103" t="s">
        <v>565</v>
      </c>
      <c r="BY917" s="104" t="s">
        <v>190</v>
      </c>
      <c r="BZ917" s="136"/>
      <c r="CA917" s="83" t="s">
        <v>599</v>
      </c>
      <c r="CB917" s="106" t="s">
        <v>647</v>
      </c>
      <c r="CC917" s="106" t="s">
        <v>12196</v>
      </c>
      <c r="CD917" s="107"/>
      <c r="CE917" s="108" t="s">
        <v>107</v>
      </c>
      <c r="CF917" s="108" t="s">
        <v>107</v>
      </c>
      <c r="CG917" s="109"/>
      <c r="CH917" s="110" t="s">
        <v>107</v>
      </c>
      <c r="CI917" s="111"/>
      <c r="CJ917" s="112">
        <v>6710</v>
      </c>
      <c r="CK917" s="113">
        <v>86</v>
      </c>
      <c r="CL917" s="114" t="s">
        <v>134</v>
      </c>
      <c r="CM917" s="114" t="s">
        <v>108</v>
      </c>
      <c r="CN917" s="114"/>
      <c r="CO917" s="115" t="s">
        <v>102</v>
      </c>
      <c r="CP917" s="115" t="s">
        <v>102</v>
      </c>
      <c r="CQ917" s="115" t="s">
        <v>102</v>
      </c>
      <c r="CR917" s="115" t="s">
        <v>102</v>
      </c>
      <c r="CS917" s="116"/>
      <c r="CT917" s="117" t="s">
        <v>109</v>
      </c>
      <c r="CU917" s="117" t="s">
        <v>109</v>
      </c>
      <c r="CV917" s="83">
        <v>913</v>
      </c>
      <c r="CW917" s="83" t="s">
        <v>108</v>
      </c>
      <c r="CX917" s="83">
        <v>913</v>
      </c>
      <c r="CY917" s="83" t="s">
        <v>108</v>
      </c>
      <c r="CZ917" s="83">
        <v>7241</v>
      </c>
      <c r="DA917" s="83" t="s">
        <v>419</v>
      </c>
      <c r="DB917" s="83" t="s">
        <v>130</v>
      </c>
      <c r="DC917" s="83" t="s">
        <v>499</v>
      </c>
      <c r="DD917" s="83">
        <v>1962</v>
      </c>
      <c r="DE917" s="83" t="s">
        <v>444</v>
      </c>
      <c r="DF917" s="83" t="s">
        <v>130</v>
      </c>
      <c r="DG917" s="83" t="s">
        <v>499</v>
      </c>
      <c r="DH917" s="83"/>
      <c r="DI917" s="83">
        <v>0</v>
      </c>
      <c r="DJ917" s="83">
        <v>1</v>
      </c>
      <c r="DK917" s="83">
        <v>0</v>
      </c>
      <c r="DL917" s="83">
        <v>0</v>
      </c>
      <c r="DM917" s="83">
        <v>0</v>
      </c>
      <c r="DN917" s="83">
        <v>0</v>
      </c>
      <c r="DO917" s="83">
        <v>0</v>
      </c>
      <c r="DP917" s="83">
        <v>0</v>
      </c>
      <c r="DQ917" s="83">
        <v>0</v>
      </c>
      <c r="DR917" s="83">
        <v>0</v>
      </c>
      <c r="DS917" s="83">
        <v>0</v>
      </c>
      <c r="DT917" s="83">
        <v>3</v>
      </c>
      <c r="DU917" s="83">
        <v>3</v>
      </c>
      <c r="DV917" s="83">
        <v>0</v>
      </c>
      <c r="DW917" s="83">
        <v>0</v>
      </c>
      <c r="DX917" s="83">
        <v>3</v>
      </c>
      <c r="DY917" s="85">
        <v>44559</v>
      </c>
      <c r="DZ917" s="83" t="s">
        <v>4964</v>
      </c>
      <c r="EA917" s="83" t="s">
        <v>102</v>
      </c>
      <c r="EB917" s="83" t="s">
        <v>482</v>
      </c>
      <c r="EC917" s="83">
        <v>913</v>
      </c>
      <c r="ED917" s="83" t="s">
        <v>483</v>
      </c>
      <c r="EE917" s="83">
        <v>1</v>
      </c>
      <c r="EF917" s="83">
        <v>0</v>
      </c>
      <c r="EG917" s="83">
        <v>0</v>
      </c>
      <c r="EH917" s="83" t="s">
        <v>109</v>
      </c>
      <c r="EI917" s="83" t="s">
        <v>108</v>
      </c>
      <c r="EJ917" s="83" t="s">
        <v>583</v>
      </c>
      <c r="EK917" s="83">
        <v>0</v>
      </c>
      <c r="EL917" s="83">
        <v>0</v>
      </c>
      <c r="EM917" s="83">
        <v>1</v>
      </c>
      <c r="EN917" s="83" t="s">
        <v>497</v>
      </c>
      <c r="EO917" s="83"/>
      <c r="EP917" s="83" t="s">
        <v>436</v>
      </c>
      <c r="EQ917" s="136">
        <v>1</v>
      </c>
      <c r="ER917" s="136">
        <v>1</v>
      </c>
      <c r="ES917" s="136">
        <v>1</v>
      </c>
      <c r="ET917" s="136">
        <v>1</v>
      </c>
      <c r="EU917" s="215" t="s">
        <v>269</v>
      </c>
      <c r="EV917" s="136">
        <v>1</v>
      </c>
      <c r="EW917" s="136">
        <v>1</v>
      </c>
      <c r="EX917" s="136">
        <v>1</v>
      </c>
      <c r="EY917" s="136">
        <v>1</v>
      </c>
      <c r="EZ917" s="136">
        <v>1</v>
      </c>
      <c r="FP917" s="215" t="s">
        <v>592</v>
      </c>
      <c r="FQ917" s="136" t="b">
        <v>1</v>
      </c>
      <c r="FR917" s="136" t="b">
        <v>1</v>
      </c>
      <c r="FS917" s="136" t="b">
        <v>1</v>
      </c>
      <c r="FT917" s="136" t="b">
        <v>1</v>
      </c>
      <c r="FX917" s="215" t="s">
        <v>269</v>
      </c>
    </row>
    <row r="918" spans="1:180" ht="60" customHeight="1" x14ac:dyDescent="0.55000000000000004">
      <c r="A918" s="83" t="s">
        <v>130</v>
      </c>
      <c r="B918" s="83" t="s">
        <v>98</v>
      </c>
      <c r="C918" s="136">
        <v>661127</v>
      </c>
      <c r="D918" s="207" t="s">
        <v>628</v>
      </c>
      <c r="E918" s="208" t="s">
        <v>633</v>
      </c>
      <c r="F918" s="83" t="s">
        <v>108</v>
      </c>
      <c r="G918" s="85">
        <v>22744</v>
      </c>
      <c r="H918" s="83" t="s">
        <v>102</v>
      </c>
      <c r="I918" s="85">
        <v>39772</v>
      </c>
      <c r="J918" s="83" t="s">
        <v>228</v>
      </c>
      <c r="K918" s="216">
        <v>285749599691</v>
      </c>
      <c r="L918" s="83" t="s">
        <v>191</v>
      </c>
      <c r="M918" s="85">
        <v>43619</v>
      </c>
      <c r="N918" s="83">
        <v>-3871.6666666666702</v>
      </c>
      <c r="O918" s="83" t="s">
        <v>193</v>
      </c>
      <c r="P918" s="83" t="s">
        <v>181</v>
      </c>
      <c r="Q918" s="208" t="s">
        <v>8700</v>
      </c>
      <c r="R918" s="83" t="s">
        <v>102</v>
      </c>
      <c r="S918" s="83" t="s">
        <v>102</v>
      </c>
      <c r="T918" s="83" t="s">
        <v>133</v>
      </c>
      <c r="U918" s="83" t="s">
        <v>10567</v>
      </c>
      <c r="V918" s="83" t="s">
        <v>111</v>
      </c>
      <c r="W918" s="83" t="s">
        <v>105</v>
      </c>
      <c r="X918" s="86" t="s">
        <v>8700</v>
      </c>
      <c r="Y918" s="87" t="s">
        <v>102</v>
      </c>
      <c r="Z918" s="87" t="s">
        <v>102</v>
      </c>
      <c r="AA918" s="87" t="s">
        <v>133</v>
      </c>
      <c r="AB918" s="87" t="s">
        <v>10567</v>
      </c>
      <c r="AC918" s="87" t="s">
        <v>111</v>
      </c>
      <c r="AD918" s="87" t="s">
        <v>105</v>
      </c>
      <c r="AE918" s="87" t="s">
        <v>106</v>
      </c>
      <c r="AF918" s="86" t="s">
        <v>8700</v>
      </c>
      <c r="AG918" s="87" t="s">
        <v>486</v>
      </c>
      <c r="AH918" s="87" t="s">
        <v>10567</v>
      </c>
      <c r="AI918" s="87" t="s">
        <v>111</v>
      </c>
      <c r="AJ918" s="87" t="s">
        <v>204</v>
      </c>
      <c r="AK918" s="88"/>
      <c r="AL918" s="83" t="s">
        <v>107</v>
      </c>
      <c r="AM918" s="89" t="s">
        <v>454</v>
      </c>
      <c r="AN918" s="90" t="s">
        <v>416</v>
      </c>
      <c r="AO918" s="91" t="s">
        <v>642</v>
      </c>
      <c r="AP918" s="90">
        <v>8.33333333333319</v>
      </c>
      <c r="AQ918" s="92" t="s">
        <v>102</v>
      </c>
      <c r="AR918" s="93" t="s">
        <v>102</v>
      </c>
      <c r="AS918" s="93" t="s">
        <v>102</v>
      </c>
      <c r="AT918" s="93" t="s">
        <v>102</v>
      </c>
      <c r="AU918" s="210" t="s">
        <v>644</v>
      </c>
      <c r="AV918" s="93" t="s">
        <v>185</v>
      </c>
      <c r="AW918" s="94" t="s">
        <v>102</v>
      </c>
      <c r="AX918" s="93" t="s">
        <v>183</v>
      </c>
      <c r="AY918" s="95" t="s">
        <v>111</v>
      </c>
      <c r="AZ918" s="93" t="s">
        <v>102</v>
      </c>
      <c r="BA918" s="93" t="s">
        <v>102</v>
      </c>
      <c r="BB918" s="93" t="s">
        <v>102</v>
      </c>
      <c r="BC918" s="93" t="s">
        <v>102</v>
      </c>
      <c r="BD918" s="96" t="s">
        <v>102</v>
      </c>
      <c r="BE918" s="90">
        <v>-448.16666666666703</v>
      </c>
      <c r="BF918" s="93" t="s">
        <v>102</v>
      </c>
      <c r="BG918" s="93" t="s">
        <v>102</v>
      </c>
      <c r="BH918" s="93" t="s">
        <v>102</v>
      </c>
      <c r="BI918" s="93" t="s">
        <v>102</v>
      </c>
      <c r="BJ918" s="210" t="s">
        <v>642</v>
      </c>
      <c r="BK918" s="93" t="s">
        <v>192</v>
      </c>
      <c r="BL918" s="97" t="s">
        <v>102</v>
      </c>
      <c r="BM918" s="93" t="s">
        <v>183</v>
      </c>
      <c r="BN918" s="93" t="s">
        <v>106</v>
      </c>
      <c r="BO918" s="93" t="s">
        <v>102</v>
      </c>
      <c r="BP918" s="98" t="s">
        <v>102</v>
      </c>
      <c r="BQ918" s="93" t="s">
        <v>102</v>
      </c>
      <c r="BR918" s="93" t="s">
        <v>102</v>
      </c>
      <c r="BS918" s="93" t="s">
        <v>102</v>
      </c>
      <c r="BT918" s="99" t="s">
        <v>591</v>
      </c>
      <c r="BU918" s="100" t="s">
        <v>12197</v>
      </c>
      <c r="BV918" s="101" t="s">
        <v>471</v>
      </c>
      <c r="BW918" s="136"/>
      <c r="BX918" s="103" t="s">
        <v>565</v>
      </c>
      <c r="BY918" s="104" t="s">
        <v>190</v>
      </c>
      <c r="BZ918" s="136"/>
      <c r="CA918" s="83" t="s">
        <v>599</v>
      </c>
      <c r="CB918" s="106" t="s">
        <v>647</v>
      </c>
      <c r="CC918" s="106" t="s">
        <v>12198</v>
      </c>
      <c r="CD918" s="107"/>
      <c r="CE918" s="108" t="s">
        <v>107</v>
      </c>
      <c r="CF918" s="108" t="s">
        <v>107</v>
      </c>
      <c r="CG918" s="109"/>
      <c r="CH918" s="110" t="s">
        <v>107</v>
      </c>
      <c r="CI918" s="111"/>
      <c r="CJ918" s="112">
        <v>6710</v>
      </c>
      <c r="CK918" s="113">
        <v>86</v>
      </c>
      <c r="CL918" s="114" t="s">
        <v>134</v>
      </c>
      <c r="CM918" s="114" t="s">
        <v>108</v>
      </c>
      <c r="CN918" s="114"/>
      <c r="CO918" s="115" t="s">
        <v>102</v>
      </c>
      <c r="CP918" s="115" t="s">
        <v>102</v>
      </c>
      <c r="CQ918" s="115" t="s">
        <v>102</v>
      </c>
      <c r="CR918" s="115" t="s">
        <v>102</v>
      </c>
      <c r="CS918" s="116"/>
      <c r="CT918" s="117" t="s">
        <v>109</v>
      </c>
      <c r="CU918" s="117" t="s">
        <v>109</v>
      </c>
      <c r="CV918" s="83">
        <v>914</v>
      </c>
      <c r="CW918" s="83" t="s">
        <v>108</v>
      </c>
      <c r="CX918" s="83">
        <v>914</v>
      </c>
      <c r="CY918" s="83" t="s">
        <v>108</v>
      </c>
      <c r="CZ918" s="83">
        <v>7242</v>
      </c>
      <c r="DA918" s="83" t="s">
        <v>419</v>
      </c>
      <c r="DB918" s="83" t="s">
        <v>130</v>
      </c>
      <c r="DC918" s="83" t="s">
        <v>499</v>
      </c>
      <c r="DD918" s="83">
        <v>1963</v>
      </c>
      <c r="DE918" s="83" t="s">
        <v>444</v>
      </c>
      <c r="DF918" s="83" t="s">
        <v>130</v>
      </c>
      <c r="DG918" s="83" t="s">
        <v>499</v>
      </c>
      <c r="DH918" s="83"/>
      <c r="DI918" s="83">
        <v>0</v>
      </c>
      <c r="DJ918" s="83">
        <v>1</v>
      </c>
      <c r="DK918" s="83">
        <v>0</v>
      </c>
      <c r="DL918" s="83">
        <v>0</v>
      </c>
      <c r="DM918" s="83">
        <v>0</v>
      </c>
      <c r="DN918" s="83">
        <v>0</v>
      </c>
      <c r="DO918" s="83">
        <v>0</v>
      </c>
      <c r="DP918" s="83">
        <v>0</v>
      </c>
      <c r="DQ918" s="83">
        <v>0</v>
      </c>
      <c r="DR918" s="83">
        <v>0</v>
      </c>
      <c r="DS918" s="83">
        <v>0</v>
      </c>
      <c r="DT918" s="83">
        <v>3</v>
      </c>
      <c r="DU918" s="83">
        <v>3</v>
      </c>
      <c r="DV918" s="83">
        <v>0</v>
      </c>
      <c r="DW918" s="83">
        <v>0</v>
      </c>
      <c r="DX918" s="83">
        <v>3</v>
      </c>
      <c r="DY918" s="85">
        <v>44560</v>
      </c>
      <c r="DZ918" s="83" t="s">
        <v>4965</v>
      </c>
      <c r="EA918" s="83" t="s">
        <v>102</v>
      </c>
      <c r="EB918" s="83" t="s">
        <v>482</v>
      </c>
      <c r="EC918" s="83">
        <v>914</v>
      </c>
      <c r="ED918" s="83" t="s">
        <v>483</v>
      </c>
      <c r="EE918" s="83">
        <v>1</v>
      </c>
      <c r="EF918" s="83">
        <v>0</v>
      </c>
      <c r="EG918" s="83">
        <v>0</v>
      </c>
      <c r="EH918" s="83" t="s">
        <v>109</v>
      </c>
      <c r="EI918" s="83" t="s">
        <v>108</v>
      </c>
      <c r="EJ918" s="83" t="s">
        <v>583</v>
      </c>
      <c r="EK918" s="83">
        <v>0</v>
      </c>
      <c r="EL918" s="83">
        <v>0</v>
      </c>
      <c r="EM918" s="83">
        <v>1</v>
      </c>
      <c r="EN918" s="83" t="s">
        <v>497</v>
      </c>
      <c r="EO918" s="83"/>
      <c r="EP918" s="83" t="s">
        <v>436</v>
      </c>
      <c r="EQ918" s="136">
        <v>1</v>
      </c>
      <c r="ER918" s="136">
        <v>1</v>
      </c>
      <c r="ES918" s="136">
        <v>1</v>
      </c>
      <c r="ET918" s="136">
        <v>1</v>
      </c>
      <c r="EU918" s="215" t="s">
        <v>269</v>
      </c>
      <c r="EV918" s="136">
        <v>1</v>
      </c>
      <c r="EW918" s="136">
        <v>1</v>
      </c>
      <c r="EX918" s="136">
        <v>1</v>
      </c>
      <c r="EY918" s="136">
        <v>1</v>
      </c>
      <c r="EZ918" s="136">
        <v>1</v>
      </c>
      <c r="FP918" s="215" t="s">
        <v>592</v>
      </c>
      <c r="FQ918" s="136" t="b">
        <v>1</v>
      </c>
      <c r="FR918" s="136" t="b">
        <v>1</v>
      </c>
      <c r="FS918" s="136" t="b">
        <v>1</v>
      </c>
      <c r="FT918" s="136" t="b">
        <v>1</v>
      </c>
      <c r="FX918" s="215" t="s">
        <v>269</v>
      </c>
    </row>
    <row r="919" spans="1:180" ht="60" customHeight="1" x14ac:dyDescent="0.55000000000000004">
      <c r="A919" s="83" t="s">
        <v>130</v>
      </c>
      <c r="B919" s="83" t="s">
        <v>98</v>
      </c>
      <c r="C919" s="136">
        <v>985701</v>
      </c>
      <c r="D919" s="207" t="s">
        <v>629</v>
      </c>
      <c r="E919" s="208" t="s">
        <v>634</v>
      </c>
      <c r="F919" s="83" t="s">
        <v>108</v>
      </c>
      <c r="G919" s="85">
        <v>26341</v>
      </c>
      <c r="H919" s="83" t="s">
        <v>102</v>
      </c>
      <c r="I919" s="85">
        <v>34633</v>
      </c>
      <c r="J919" s="83" t="s">
        <v>228</v>
      </c>
      <c r="K919" s="216">
        <v>186767609896</v>
      </c>
      <c r="L919" s="83" t="s">
        <v>191</v>
      </c>
      <c r="M919" s="85">
        <v>43642</v>
      </c>
      <c r="N919" s="83">
        <v>-3876.6666666666702</v>
      </c>
      <c r="O919" s="83" t="s">
        <v>193</v>
      </c>
      <c r="P919" s="83" t="s">
        <v>181</v>
      </c>
      <c r="Q919" s="208" t="s">
        <v>8704</v>
      </c>
      <c r="R919" s="83" t="s">
        <v>102</v>
      </c>
      <c r="S919" s="83" t="s">
        <v>102</v>
      </c>
      <c r="T919" s="83" t="s">
        <v>131</v>
      </c>
      <c r="U919" s="83" t="s">
        <v>10568</v>
      </c>
      <c r="V919" s="83" t="s">
        <v>104</v>
      </c>
      <c r="W919" s="83" t="s">
        <v>105</v>
      </c>
      <c r="X919" s="86" t="s">
        <v>8704</v>
      </c>
      <c r="Y919" s="87" t="s">
        <v>102</v>
      </c>
      <c r="Z919" s="87" t="s">
        <v>102</v>
      </c>
      <c r="AA919" s="87" t="s">
        <v>131</v>
      </c>
      <c r="AB919" s="87" t="s">
        <v>10568</v>
      </c>
      <c r="AC919" s="87" t="s">
        <v>104</v>
      </c>
      <c r="AD919" s="87" t="s">
        <v>105</v>
      </c>
      <c r="AE919" s="87" t="s">
        <v>106</v>
      </c>
      <c r="AF919" s="86" t="s">
        <v>8704</v>
      </c>
      <c r="AG919" s="87" t="s">
        <v>177</v>
      </c>
      <c r="AH919" s="87" t="s">
        <v>10568</v>
      </c>
      <c r="AI919" s="87" t="s">
        <v>104</v>
      </c>
      <c r="AJ919" s="87" t="s">
        <v>204</v>
      </c>
      <c r="AK919" s="88"/>
      <c r="AL919" s="83" t="s">
        <v>107</v>
      </c>
      <c r="AM919" s="89" t="s">
        <v>454</v>
      </c>
      <c r="AN919" s="90" t="s">
        <v>416</v>
      </c>
      <c r="AO919" s="91" t="s">
        <v>643</v>
      </c>
      <c r="AP919" s="90">
        <v>8.33333333333319</v>
      </c>
      <c r="AQ919" s="92" t="s">
        <v>102</v>
      </c>
      <c r="AR919" s="93" t="s">
        <v>102</v>
      </c>
      <c r="AS919" s="93" t="s">
        <v>102</v>
      </c>
      <c r="AT919" s="93" t="s">
        <v>102</v>
      </c>
      <c r="AU919" s="210" t="s">
        <v>645</v>
      </c>
      <c r="AV919" s="93" t="s">
        <v>185</v>
      </c>
      <c r="AW919" s="94" t="s">
        <v>102</v>
      </c>
      <c r="AX919" s="93" t="s">
        <v>105</v>
      </c>
      <c r="AY919" s="95" t="s">
        <v>104</v>
      </c>
      <c r="AZ919" s="93" t="s">
        <v>102</v>
      </c>
      <c r="BA919" s="93" t="s">
        <v>102</v>
      </c>
      <c r="BB919" s="93" t="s">
        <v>102</v>
      </c>
      <c r="BC919" s="93" t="s">
        <v>102</v>
      </c>
      <c r="BD919" s="96" t="s">
        <v>102</v>
      </c>
      <c r="BE919" s="90">
        <v>-448.66666666666703</v>
      </c>
      <c r="BF919" s="93" t="s">
        <v>102</v>
      </c>
      <c r="BG919" s="93" t="s">
        <v>102</v>
      </c>
      <c r="BH919" s="93" t="s">
        <v>102</v>
      </c>
      <c r="BI919" s="93" t="s">
        <v>102</v>
      </c>
      <c r="BJ919" s="210" t="s">
        <v>643</v>
      </c>
      <c r="BK919" s="93" t="s">
        <v>196</v>
      </c>
      <c r="BL919" s="97" t="s">
        <v>102</v>
      </c>
      <c r="BM919" s="93" t="s">
        <v>105</v>
      </c>
      <c r="BN919" s="93" t="s">
        <v>596</v>
      </c>
      <c r="BO919" s="93" t="s">
        <v>102</v>
      </c>
      <c r="BP919" s="98" t="s">
        <v>102</v>
      </c>
      <c r="BQ919" s="93" t="s">
        <v>102</v>
      </c>
      <c r="BR919" s="93" t="s">
        <v>102</v>
      </c>
      <c r="BS919" s="93" t="s">
        <v>102</v>
      </c>
      <c r="BT919" s="99" t="s">
        <v>591</v>
      </c>
      <c r="BU919" s="100" t="s">
        <v>12199</v>
      </c>
      <c r="BV919" s="101" t="s">
        <v>471</v>
      </c>
      <c r="BW919" s="136"/>
      <c r="BX919" s="103" t="s">
        <v>565</v>
      </c>
      <c r="BY919" s="104" t="s">
        <v>190</v>
      </c>
      <c r="BZ919" s="136"/>
      <c r="CA919" s="83" t="s">
        <v>599</v>
      </c>
      <c r="CB919" s="106" t="s">
        <v>647</v>
      </c>
      <c r="CC919" s="106" t="s">
        <v>12200</v>
      </c>
      <c r="CD919" s="107"/>
      <c r="CE919" s="108" t="s">
        <v>107</v>
      </c>
      <c r="CF919" s="108" t="s">
        <v>107</v>
      </c>
      <c r="CG919" s="109"/>
      <c r="CH919" s="110" t="s">
        <v>107</v>
      </c>
      <c r="CI919" s="111"/>
      <c r="CJ919" s="112">
        <v>6710</v>
      </c>
      <c r="CK919" s="113">
        <v>86</v>
      </c>
      <c r="CL919" s="114" t="s">
        <v>134</v>
      </c>
      <c r="CM919" s="114" t="s">
        <v>108</v>
      </c>
      <c r="CN919" s="114"/>
      <c r="CO919" s="115" t="s">
        <v>102</v>
      </c>
      <c r="CP919" s="115" t="s">
        <v>102</v>
      </c>
      <c r="CQ919" s="115" t="s">
        <v>102</v>
      </c>
      <c r="CR919" s="115" t="s">
        <v>102</v>
      </c>
      <c r="CS919" s="116"/>
      <c r="CT919" s="117" t="s">
        <v>109</v>
      </c>
      <c r="CU919" s="117" t="s">
        <v>109</v>
      </c>
      <c r="CV919" s="83">
        <v>915</v>
      </c>
      <c r="CW919" s="83" t="s">
        <v>108</v>
      </c>
      <c r="CX919" s="83">
        <v>915</v>
      </c>
      <c r="CY919" s="83" t="s">
        <v>108</v>
      </c>
      <c r="CZ919" s="83">
        <v>7243</v>
      </c>
      <c r="DA919" s="83" t="s">
        <v>419</v>
      </c>
      <c r="DB919" s="83" t="s">
        <v>130</v>
      </c>
      <c r="DC919" s="83" t="s">
        <v>499</v>
      </c>
      <c r="DD919" s="83">
        <v>1964</v>
      </c>
      <c r="DE919" s="83" t="s">
        <v>444</v>
      </c>
      <c r="DF919" s="83" t="s">
        <v>130</v>
      </c>
      <c r="DG919" s="83" t="s">
        <v>499</v>
      </c>
      <c r="DH919" s="83"/>
      <c r="DI919" s="83">
        <v>0</v>
      </c>
      <c r="DJ919" s="83">
        <v>1</v>
      </c>
      <c r="DK919" s="83">
        <v>0</v>
      </c>
      <c r="DL919" s="83">
        <v>0</v>
      </c>
      <c r="DM919" s="83">
        <v>0</v>
      </c>
      <c r="DN919" s="83">
        <v>0</v>
      </c>
      <c r="DO919" s="83">
        <v>0</v>
      </c>
      <c r="DP919" s="83">
        <v>0</v>
      </c>
      <c r="DQ919" s="83">
        <v>0</v>
      </c>
      <c r="DR919" s="83">
        <v>0</v>
      </c>
      <c r="DS919" s="83">
        <v>0</v>
      </c>
      <c r="DT919" s="83">
        <v>3</v>
      </c>
      <c r="DU919" s="83">
        <v>3</v>
      </c>
      <c r="DV919" s="83">
        <v>0</v>
      </c>
      <c r="DW919" s="83">
        <v>0</v>
      </c>
      <c r="DX919" s="83">
        <v>3</v>
      </c>
      <c r="DY919" s="85">
        <v>44561</v>
      </c>
      <c r="DZ919" s="83" t="s">
        <v>4966</v>
      </c>
      <c r="EA919" s="83" t="s">
        <v>102</v>
      </c>
      <c r="EB919" s="83" t="s">
        <v>482</v>
      </c>
      <c r="EC919" s="83">
        <v>915</v>
      </c>
      <c r="ED919" s="83" t="s">
        <v>483</v>
      </c>
      <c r="EE919" s="83">
        <v>1</v>
      </c>
      <c r="EF919" s="83">
        <v>0</v>
      </c>
      <c r="EG919" s="83">
        <v>0</v>
      </c>
      <c r="EH919" s="83" t="s">
        <v>109</v>
      </c>
      <c r="EI919" s="83" t="s">
        <v>108</v>
      </c>
      <c r="EJ919" s="83" t="s">
        <v>583</v>
      </c>
      <c r="EK919" s="83">
        <v>0</v>
      </c>
      <c r="EL919" s="83">
        <v>0</v>
      </c>
      <c r="EM919" s="83">
        <v>1</v>
      </c>
      <c r="EN919" s="83" t="s">
        <v>497</v>
      </c>
      <c r="EO919" s="83"/>
      <c r="EP919" s="83" t="s">
        <v>436</v>
      </c>
      <c r="EQ919" s="136">
        <v>1</v>
      </c>
      <c r="ER919" s="136">
        <v>1</v>
      </c>
      <c r="ES919" s="136">
        <v>1</v>
      </c>
      <c r="ET919" s="136">
        <v>1</v>
      </c>
      <c r="EU919" s="215" t="s">
        <v>269</v>
      </c>
      <c r="EV919" s="136">
        <v>1</v>
      </c>
      <c r="EW919" s="136">
        <v>1</v>
      </c>
      <c r="EX919" s="136">
        <v>1</v>
      </c>
      <c r="EY919" s="136">
        <v>1</v>
      </c>
      <c r="EZ919" s="136">
        <v>1</v>
      </c>
      <c r="FP919" s="215" t="s">
        <v>592</v>
      </c>
      <c r="FQ919" s="136" t="b">
        <v>1</v>
      </c>
      <c r="FR919" s="136" t="b">
        <v>1</v>
      </c>
      <c r="FS919" s="136" t="b">
        <v>1</v>
      </c>
      <c r="FT919" s="136" t="b">
        <v>1</v>
      </c>
      <c r="FX919" s="215" t="s">
        <v>269</v>
      </c>
    </row>
    <row r="920" spans="1:180" ht="60" customHeight="1" x14ac:dyDescent="0.55000000000000004">
      <c r="A920" s="83" t="s">
        <v>130</v>
      </c>
      <c r="B920" s="83" t="s">
        <v>98</v>
      </c>
      <c r="C920" s="136">
        <v>819053</v>
      </c>
      <c r="D920" s="207" t="s">
        <v>627</v>
      </c>
      <c r="E920" s="208" t="s">
        <v>630</v>
      </c>
      <c r="F920" s="83" t="s">
        <v>108</v>
      </c>
      <c r="G920" s="85">
        <v>20621</v>
      </c>
      <c r="H920" s="83" t="s">
        <v>102</v>
      </c>
      <c r="I920" s="85">
        <v>39794</v>
      </c>
      <c r="J920" s="83" t="s">
        <v>228</v>
      </c>
      <c r="K920" s="216">
        <v>406564300919</v>
      </c>
      <c r="L920" s="83" t="s">
        <v>191</v>
      </c>
      <c r="M920" s="85">
        <v>43631</v>
      </c>
      <c r="N920" s="83">
        <v>-3881.6666666666702</v>
      </c>
      <c r="O920" s="83" t="s">
        <v>180</v>
      </c>
      <c r="P920" s="83" t="s">
        <v>181</v>
      </c>
      <c r="Q920" s="208" t="s">
        <v>8708</v>
      </c>
      <c r="R920" s="83" t="s">
        <v>102</v>
      </c>
      <c r="S920" s="83" t="s">
        <v>102</v>
      </c>
      <c r="T920" s="83" t="s">
        <v>199</v>
      </c>
      <c r="U920" s="83" t="s">
        <v>10569</v>
      </c>
      <c r="V920" s="83" t="s">
        <v>104</v>
      </c>
      <c r="W920" s="83" t="s">
        <v>105</v>
      </c>
      <c r="X920" s="86" t="s">
        <v>8708</v>
      </c>
      <c r="Y920" s="87" t="s">
        <v>102</v>
      </c>
      <c r="Z920" s="87" t="s">
        <v>102</v>
      </c>
      <c r="AA920" s="87" t="s">
        <v>199</v>
      </c>
      <c r="AB920" s="87" t="s">
        <v>10569</v>
      </c>
      <c r="AC920" s="87" t="s">
        <v>104</v>
      </c>
      <c r="AD920" s="87" t="s">
        <v>105</v>
      </c>
      <c r="AE920" s="87" t="s">
        <v>106</v>
      </c>
      <c r="AF920" s="86" t="s">
        <v>8708</v>
      </c>
      <c r="AG920" s="87" t="s">
        <v>489</v>
      </c>
      <c r="AH920" s="87" t="s">
        <v>10570</v>
      </c>
      <c r="AI920" s="87" t="s">
        <v>104</v>
      </c>
      <c r="AJ920" s="87" t="s">
        <v>204</v>
      </c>
      <c r="AK920" s="88"/>
      <c r="AL920" s="83" t="s">
        <v>107</v>
      </c>
      <c r="AM920" s="89" t="s">
        <v>454</v>
      </c>
      <c r="AN920" s="90" t="s">
        <v>416</v>
      </c>
      <c r="AO920" s="91" t="s">
        <v>641</v>
      </c>
      <c r="AP920" s="90">
        <v>8.33333333333319</v>
      </c>
      <c r="AQ920" s="92" t="s">
        <v>211</v>
      </c>
      <c r="AR920" s="93" t="s">
        <v>102</v>
      </c>
      <c r="AS920" s="93" t="s">
        <v>102</v>
      </c>
      <c r="AT920" s="93" t="s">
        <v>102</v>
      </c>
      <c r="AU920" s="210" t="s">
        <v>641</v>
      </c>
      <c r="AV920" s="93" t="s">
        <v>192</v>
      </c>
      <c r="AW920" s="94" t="s">
        <v>102</v>
      </c>
      <c r="AX920" s="93" t="s">
        <v>105</v>
      </c>
      <c r="AY920" s="95" t="s">
        <v>188</v>
      </c>
      <c r="AZ920" s="93" t="s">
        <v>102</v>
      </c>
      <c r="BA920" s="93" t="s">
        <v>10571</v>
      </c>
      <c r="BB920" s="93" t="s">
        <v>102</v>
      </c>
      <c r="BC920" s="93" t="s">
        <v>102</v>
      </c>
      <c r="BD920" s="96" t="s">
        <v>102</v>
      </c>
      <c r="BE920" s="90">
        <v>-449.16666666666703</v>
      </c>
      <c r="BF920" s="93" t="s">
        <v>211</v>
      </c>
      <c r="BG920" s="93" t="s">
        <v>102</v>
      </c>
      <c r="BH920" s="93" t="s">
        <v>102</v>
      </c>
      <c r="BI920" s="93" t="s">
        <v>102</v>
      </c>
      <c r="BJ920" s="210" t="s">
        <v>646</v>
      </c>
      <c r="BK920" s="93" t="s">
        <v>182</v>
      </c>
      <c r="BL920" s="97" t="s">
        <v>102</v>
      </c>
      <c r="BM920" s="93" t="s">
        <v>105</v>
      </c>
      <c r="BN920" s="93" t="s">
        <v>104</v>
      </c>
      <c r="BO920" s="93" t="s">
        <v>102</v>
      </c>
      <c r="BP920" s="98">
        <v>20180512</v>
      </c>
      <c r="BQ920" s="93" t="s">
        <v>102</v>
      </c>
      <c r="BR920" s="93" t="s">
        <v>102</v>
      </c>
      <c r="BS920" s="93" t="s">
        <v>102</v>
      </c>
      <c r="BT920" s="99" t="s">
        <v>591</v>
      </c>
      <c r="BU920" s="100" t="s">
        <v>12201</v>
      </c>
      <c r="BV920" s="101" t="s">
        <v>471</v>
      </c>
      <c r="BW920" s="136"/>
      <c r="BX920" s="103" t="s">
        <v>565</v>
      </c>
      <c r="BY920" s="104" t="s">
        <v>190</v>
      </c>
      <c r="BZ920" s="136"/>
      <c r="CA920" s="83" t="s">
        <v>599</v>
      </c>
      <c r="CB920" s="106" t="s">
        <v>647</v>
      </c>
      <c r="CC920" s="106" t="s">
        <v>12202</v>
      </c>
      <c r="CD920" s="107"/>
      <c r="CE920" s="108" t="s">
        <v>107</v>
      </c>
      <c r="CF920" s="108" t="s">
        <v>107</v>
      </c>
      <c r="CG920" s="109"/>
      <c r="CH920" s="110" t="s">
        <v>107</v>
      </c>
      <c r="CI920" s="111"/>
      <c r="CJ920" s="112">
        <v>6710</v>
      </c>
      <c r="CK920" s="113">
        <v>86</v>
      </c>
      <c r="CL920" s="114" t="s">
        <v>134</v>
      </c>
      <c r="CM920" s="114" t="s">
        <v>108</v>
      </c>
      <c r="CN920" s="114"/>
      <c r="CO920" s="115" t="s">
        <v>102</v>
      </c>
      <c r="CP920" s="115" t="s">
        <v>102</v>
      </c>
      <c r="CQ920" s="115" t="s">
        <v>102</v>
      </c>
      <c r="CR920" s="115" t="s">
        <v>102</v>
      </c>
      <c r="CS920" s="116"/>
      <c r="CT920" s="117" t="s">
        <v>109</v>
      </c>
      <c r="CU920" s="117" t="s">
        <v>109</v>
      </c>
      <c r="CV920" s="83">
        <v>916</v>
      </c>
      <c r="CW920" s="83" t="s">
        <v>108</v>
      </c>
      <c r="CX920" s="83">
        <v>916</v>
      </c>
      <c r="CY920" s="83" t="s">
        <v>108</v>
      </c>
      <c r="CZ920" s="83">
        <v>7244</v>
      </c>
      <c r="DA920" s="83" t="s">
        <v>419</v>
      </c>
      <c r="DB920" s="83" t="s">
        <v>130</v>
      </c>
      <c r="DC920" s="83" t="s">
        <v>499</v>
      </c>
      <c r="DD920" s="83">
        <v>1965</v>
      </c>
      <c r="DE920" s="83" t="s">
        <v>444</v>
      </c>
      <c r="DF920" s="83" t="s">
        <v>130</v>
      </c>
      <c r="DG920" s="83" t="s">
        <v>499</v>
      </c>
      <c r="DH920" s="83"/>
      <c r="DI920" s="83">
        <v>0</v>
      </c>
      <c r="DJ920" s="83">
        <v>1</v>
      </c>
      <c r="DK920" s="83">
        <v>0</v>
      </c>
      <c r="DL920" s="83">
        <v>0</v>
      </c>
      <c r="DM920" s="83">
        <v>0</v>
      </c>
      <c r="DN920" s="83">
        <v>0</v>
      </c>
      <c r="DO920" s="83">
        <v>0</v>
      </c>
      <c r="DP920" s="83">
        <v>0</v>
      </c>
      <c r="DQ920" s="83">
        <v>0</v>
      </c>
      <c r="DR920" s="83">
        <v>0</v>
      </c>
      <c r="DS920" s="83">
        <v>0</v>
      </c>
      <c r="DT920" s="83">
        <v>3</v>
      </c>
      <c r="DU920" s="83">
        <v>3</v>
      </c>
      <c r="DV920" s="83">
        <v>0</v>
      </c>
      <c r="DW920" s="83">
        <v>0</v>
      </c>
      <c r="DX920" s="83">
        <v>3</v>
      </c>
      <c r="DY920" s="85">
        <v>44562</v>
      </c>
      <c r="DZ920" s="83" t="s">
        <v>4967</v>
      </c>
      <c r="EA920" s="83" t="s">
        <v>102</v>
      </c>
      <c r="EB920" s="83" t="s">
        <v>482</v>
      </c>
      <c r="EC920" s="83">
        <v>916</v>
      </c>
      <c r="ED920" s="83" t="s">
        <v>483</v>
      </c>
      <c r="EE920" s="83">
        <v>1</v>
      </c>
      <c r="EF920" s="83">
        <v>0</v>
      </c>
      <c r="EG920" s="83">
        <v>0</v>
      </c>
      <c r="EH920" s="83" t="s">
        <v>109</v>
      </c>
      <c r="EI920" s="83" t="s">
        <v>108</v>
      </c>
      <c r="EJ920" s="83" t="s">
        <v>583</v>
      </c>
      <c r="EK920" s="83">
        <v>0</v>
      </c>
      <c r="EL920" s="83">
        <v>0</v>
      </c>
      <c r="EM920" s="83">
        <v>1</v>
      </c>
      <c r="EN920" s="83" t="s">
        <v>497</v>
      </c>
      <c r="EO920" s="83"/>
      <c r="EP920" s="83" t="s">
        <v>436</v>
      </c>
      <c r="EQ920" s="136">
        <v>1</v>
      </c>
      <c r="ER920" s="136">
        <v>1</v>
      </c>
      <c r="ES920" s="136">
        <v>1</v>
      </c>
      <c r="ET920" s="136">
        <v>1</v>
      </c>
      <c r="EU920" s="215" t="s">
        <v>269</v>
      </c>
      <c r="EV920" s="136">
        <v>1</v>
      </c>
      <c r="EW920" s="136">
        <v>1</v>
      </c>
      <c r="EX920" s="136">
        <v>1</v>
      </c>
      <c r="EY920" s="136">
        <v>1</v>
      </c>
      <c r="EZ920" s="136">
        <v>1</v>
      </c>
      <c r="FP920" s="215" t="s">
        <v>592</v>
      </c>
      <c r="FQ920" s="136" t="b">
        <v>1</v>
      </c>
      <c r="FR920" s="136" t="b">
        <v>1</v>
      </c>
      <c r="FS920" s="136" t="b">
        <v>1</v>
      </c>
      <c r="FT920" s="136" t="b">
        <v>1</v>
      </c>
      <c r="FX920" s="215" t="s">
        <v>269</v>
      </c>
    </row>
    <row r="921" spans="1:180" ht="60" customHeight="1" x14ac:dyDescent="0.55000000000000004">
      <c r="A921" s="83" t="s">
        <v>130</v>
      </c>
      <c r="B921" s="83" t="s">
        <v>98</v>
      </c>
      <c r="C921" s="136">
        <v>313847</v>
      </c>
      <c r="D921" s="207" t="s">
        <v>628</v>
      </c>
      <c r="E921" s="208" t="s">
        <v>633</v>
      </c>
      <c r="F921" s="83" t="s">
        <v>108</v>
      </c>
      <c r="G921" s="85">
        <v>22744</v>
      </c>
      <c r="H921" s="83" t="s">
        <v>102</v>
      </c>
      <c r="I921" s="85">
        <v>39772</v>
      </c>
      <c r="J921" s="83" t="s">
        <v>228</v>
      </c>
      <c r="K921" s="216">
        <v>355670925964</v>
      </c>
      <c r="L921" s="83" t="s">
        <v>191</v>
      </c>
      <c r="M921" s="85">
        <v>43619</v>
      </c>
      <c r="N921" s="83">
        <v>-3886.6666666666702</v>
      </c>
      <c r="O921" s="83" t="s">
        <v>193</v>
      </c>
      <c r="P921" s="83" t="s">
        <v>181</v>
      </c>
      <c r="Q921" s="208" t="s">
        <v>8712</v>
      </c>
      <c r="R921" s="83" t="s">
        <v>102</v>
      </c>
      <c r="S921" s="83" t="s">
        <v>102</v>
      </c>
      <c r="T921" s="83" t="s">
        <v>133</v>
      </c>
      <c r="U921" s="83" t="s">
        <v>10572</v>
      </c>
      <c r="V921" s="83" t="s">
        <v>111</v>
      </c>
      <c r="W921" s="83" t="s">
        <v>105</v>
      </c>
      <c r="X921" s="86" t="s">
        <v>8712</v>
      </c>
      <c r="Y921" s="87" t="s">
        <v>102</v>
      </c>
      <c r="Z921" s="87" t="s">
        <v>102</v>
      </c>
      <c r="AA921" s="87" t="s">
        <v>133</v>
      </c>
      <c r="AB921" s="87" t="s">
        <v>10572</v>
      </c>
      <c r="AC921" s="87" t="s">
        <v>111</v>
      </c>
      <c r="AD921" s="87" t="s">
        <v>105</v>
      </c>
      <c r="AE921" s="87" t="s">
        <v>106</v>
      </c>
      <c r="AF921" s="86" t="s">
        <v>8712</v>
      </c>
      <c r="AG921" s="87" t="s">
        <v>486</v>
      </c>
      <c r="AH921" s="87" t="s">
        <v>10572</v>
      </c>
      <c r="AI921" s="87" t="s">
        <v>111</v>
      </c>
      <c r="AJ921" s="87" t="s">
        <v>204</v>
      </c>
      <c r="AK921" s="88"/>
      <c r="AL921" s="83" t="s">
        <v>107</v>
      </c>
      <c r="AM921" s="89" t="s">
        <v>454</v>
      </c>
      <c r="AN921" s="90" t="s">
        <v>416</v>
      </c>
      <c r="AO921" s="91" t="s">
        <v>642</v>
      </c>
      <c r="AP921" s="90">
        <v>8.33333333333319</v>
      </c>
      <c r="AQ921" s="92" t="s">
        <v>102</v>
      </c>
      <c r="AR921" s="93" t="s">
        <v>102</v>
      </c>
      <c r="AS921" s="93" t="s">
        <v>102</v>
      </c>
      <c r="AT921" s="93" t="s">
        <v>102</v>
      </c>
      <c r="AU921" s="210" t="s">
        <v>644</v>
      </c>
      <c r="AV921" s="93" t="s">
        <v>185</v>
      </c>
      <c r="AW921" s="94" t="s">
        <v>102</v>
      </c>
      <c r="AX921" s="93" t="s">
        <v>183</v>
      </c>
      <c r="AY921" s="95" t="s">
        <v>111</v>
      </c>
      <c r="AZ921" s="93" t="s">
        <v>102</v>
      </c>
      <c r="BA921" s="93" t="s">
        <v>102</v>
      </c>
      <c r="BB921" s="93" t="s">
        <v>102</v>
      </c>
      <c r="BC921" s="93" t="s">
        <v>102</v>
      </c>
      <c r="BD921" s="96" t="s">
        <v>102</v>
      </c>
      <c r="BE921" s="90">
        <v>-449.66666666666703</v>
      </c>
      <c r="BF921" s="93" t="s">
        <v>102</v>
      </c>
      <c r="BG921" s="93" t="s">
        <v>102</v>
      </c>
      <c r="BH921" s="93" t="s">
        <v>102</v>
      </c>
      <c r="BI921" s="93" t="s">
        <v>102</v>
      </c>
      <c r="BJ921" s="210" t="s">
        <v>642</v>
      </c>
      <c r="BK921" s="93" t="s">
        <v>192</v>
      </c>
      <c r="BL921" s="97" t="s">
        <v>102</v>
      </c>
      <c r="BM921" s="93" t="s">
        <v>183</v>
      </c>
      <c r="BN921" s="93" t="s">
        <v>106</v>
      </c>
      <c r="BO921" s="93" t="s">
        <v>102</v>
      </c>
      <c r="BP921" s="98" t="s">
        <v>102</v>
      </c>
      <c r="BQ921" s="93" t="s">
        <v>102</v>
      </c>
      <c r="BR921" s="93" t="s">
        <v>102</v>
      </c>
      <c r="BS921" s="93" t="s">
        <v>102</v>
      </c>
      <c r="BT921" s="99" t="s">
        <v>591</v>
      </c>
      <c r="BU921" s="100" t="s">
        <v>12203</v>
      </c>
      <c r="BV921" s="101" t="s">
        <v>471</v>
      </c>
      <c r="BW921" s="136"/>
      <c r="BX921" s="103" t="s">
        <v>565</v>
      </c>
      <c r="BY921" s="104" t="s">
        <v>190</v>
      </c>
      <c r="BZ921" s="136"/>
      <c r="CA921" s="83" t="s">
        <v>599</v>
      </c>
      <c r="CB921" s="106" t="s">
        <v>647</v>
      </c>
      <c r="CC921" s="106" t="s">
        <v>12204</v>
      </c>
      <c r="CD921" s="107"/>
      <c r="CE921" s="108" t="s">
        <v>107</v>
      </c>
      <c r="CF921" s="108" t="s">
        <v>107</v>
      </c>
      <c r="CG921" s="109"/>
      <c r="CH921" s="110" t="s">
        <v>107</v>
      </c>
      <c r="CI921" s="111"/>
      <c r="CJ921" s="112">
        <v>6710</v>
      </c>
      <c r="CK921" s="113">
        <v>86</v>
      </c>
      <c r="CL921" s="114" t="s">
        <v>134</v>
      </c>
      <c r="CM921" s="114" t="s">
        <v>108</v>
      </c>
      <c r="CN921" s="114"/>
      <c r="CO921" s="115" t="s">
        <v>102</v>
      </c>
      <c r="CP921" s="115" t="s">
        <v>102</v>
      </c>
      <c r="CQ921" s="115" t="s">
        <v>102</v>
      </c>
      <c r="CR921" s="115" t="s">
        <v>102</v>
      </c>
      <c r="CS921" s="116"/>
      <c r="CT921" s="117" t="s">
        <v>109</v>
      </c>
      <c r="CU921" s="117" t="s">
        <v>109</v>
      </c>
      <c r="CV921" s="83">
        <v>917</v>
      </c>
      <c r="CW921" s="83" t="s">
        <v>108</v>
      </c>
      <c r="CX921" s="83">
        <v>917</v>
      </c>
      <c r="CY921" s="83" t="s">
        <v>108</v>
      </c>
      <c r="CZ921" s="83">
        <v>7245</v>
      </c>
      <c r="DA921" s="83" t="s">
        <v>419</v>
      </c>
      <c r="DB921" s="83" t="s">
        <v>130</v>
      </c>
      <c r="DC921" s="83" t="s">
        <v>499</v>
      </c>
      <c r="DD921" s="83">
        <v>1966</v>
      </c>
      <c r="DE921" s="83" t="s">
        <v>444</v>
      </c>
      <c r="DF921" s="83" t="s">
        <v>130</v>
      </c>
      <c r="DG921" s="83" t="s">
        <v>499</v>
      </c>
      <c r="DH921" s="83"/>
      <c r="DI921" s="83">
        <v>0</v>
      </c>
      <c r="DJ921" s="83">
        <v>1</v>
      </c>
      <c r="DK921" s="83">
        <v>0</v>
      </c>
      <c r="DL921" s="83">
        <v>0</v>
      </c>
      <c r="DM921" s="83">
        <v>0</v>
      </c>
      <c r="DN921" s="83">
        <v>0</v>
      </c>
      <c r="DO921" s="83">
        <v>0</v>
      </c>
      <c r="DP921" s="83">
        <v>0</v>
      </c>
      <c r="DQ921" s="83">
        <v>0</v>
      </c>
      <c r="DR921" s="83">
        <v>0</v>
      </c>
      <c r="DS921" s="83">
        <v>0</v>
      </c>
      <c r="DT921" s="83">
        <v>3</v>
      </c>
      <c r="DU921" s="83">
        <v>3</v>
      </c>
      <c r="DV921" s="83">
        <v>0</v>
      </c>
      <c r="DW921" s="83">
        <v>0</v>
      </c>
      <c r="DX921" s="83">
        <v>3</v>
      </c>
      <c r="DY921" s="85">
        <v>44563</v>
      </c>
      <c r="DZ921" s="83" t="s">
        <v>4968</v>
      </c>
      <c r="EA921" s="83" t="s">
        <v>102</v>
      </c>
      <c r="EB921" s="83" t="s">
        <v>482</v>
      </c>
      <c r="EC921" s="83">
        <v>917</v>
      </c>
      <c r="ED921" s="83" t="s">
        <v>483</v>
      </c>
      <c r="EE921" s="83">
        <v>1</v>
      </c>
      <c r="EF921" s="83">
        <v>0</v>
      </c>
      <c r="EG921" s="83">
        <v>0</v>
      </c>
      <c r="EH921" s="83" t="s">
        <v>109</v>
      </c>
      <c r="EI921" s="83" t="s">
        <v>108</v>
      </c>
      <c r="EJ921" s="83" t="s">
        <v>583</v>
      </c>
      <c r="EK921" s="83">
        <v>0</v>
      </c>
      <c r="EL921" s="83">
        <v>0</v>
      </c>
      <c r="EM921" s="83">
        <v>1</v>
      </c>
      <c r="EN921" s="83" t="s">
        <v>497</v>
      </c>
      <c r="EO921" s="83"/>
      <c r="EP921" s="83" t="s">
        <v>436</v>
      </c>
      <c r="EQ921" s="136">
        <v>1</v>
      </c>
      <c r="ER921" s="136">
        <v>1</v>
      </c>
      <c r="ES921" s="136">
        <v>1</v>
      </c>
      <c r="ET921" s="136">
        <v>1</v>
      </c>
      <c r="EU921" s="215" t="s">
        <v>269</v>
      </c>
      <c r="EV921" s="136">
        <v>1</v>
      </c>
      <c r="EW921" s="136">
        <v>1</v>
      </c>
      <c r="EX921" s="136">
        <v>1</v>
      </c>
      <c r="EY921" s="136">
        <v>1</v>
      </c>
      <c r="EZ921" s="136">
        <v>1</v>
      </c>
      <c r="FP921" s="215" t="s">
        <v>592</v>
      </c>
      <c r="FQ921" s="136" t="b">
        <v>1</v>
      </c>
      <c r="FR921" s="136" t="b">
        <v>1</v>
      </c>
      <c r="FS921" s="136" t="b">
        <v>1</v>
      </c>
      <c r="FT921" s="136" t="b">
        <v>1</v>
      </c>
      <c r="FX921" s="215" t="s">
        <v>269</v>
      </c>
    </row>
    <row r="922" spans="1:180" ht="60" customHeight="1" x14ac:dyDescent="0.55000000000000004">
      <c r="A922" s="83" t="s">
        <v>130</v>
      </c>
      <c r="B922" s="83" t="s">
        <v>98</v>
      </c>
      <c r="C922" s="136">
        <v>889636</v>
      </c>
      <c r="D922" s="207" t="s">
        <v>629</v>
      </c>
      <c r="E922" s="208" t="s">
        <v>634</v>
      </c>
      <c r="F922" s="83" t="s">
        <v>108</v>
      </c>
      <c r="G922" s="85">
        <v>26341</v>
      </c>
      <c r="H922" s="83" t="s">
        <v>102</v>
      </c>
      <c r="I922" s="85">
        <v>34633</v>
      </c>
      <c r="J922" s="83" t="s">
        <v>228</v>
      </c>
      <c r="K922" s="216">
        <v>147540549116</v>
      </c>
      <c r="L922" s="83" t="s">
        <v>191</v>
      </c>
      <c r="M922" s="85">
        <v>43642</v>
      </c>
      <c r="N922" s="83">
        <v>-3891.6666666666702</v>
      </c>
      <c r="O922" s="83" t="s">
        <v>193</v>
      </c>
      <c r="P922" s="83" t="s">
        <v>181</v>
      </c>
      <c r="Q922" s="208" t="s">
        <v>8716</v>
      </c>
      <c r="R922" s="83" t="s">
        <v>102</v>
      </c>
      <c r="S922" s="83" t="s">
        <v>102</v>
      </c>
      <c r="T922" s="83" t="s">
        <v>131</v>
      </c>
      <c r="U922" s="83" t="s">
        <v>10573</v>
      </c>
      <c r="V922" s="83" t="s">
        <v>104</v>
      </c>
      <c r="W922" s="83" t="s">
        <v>105</v>
      </c>
      <c r="X922" s="86" t="s">
        <v>8716</v>
      </c>
      <c r="Y922" s="87" t="s">
        <v>102</v>
      </c>
      <c r="Z922" s="87" t="s">
        <v>102</v>
      </c>
      <c r="AA922" s="87" t="s">
        <v>131</v>
      </c>
      <c r="AB922" s="87" t="s">
        <v>10573</v>
      </c>
      <c r="AC922" s="87" t="s">
        <v>104</v>
      </c>
      <c r="AD922" s="87" t="s">
        <v>105</v>
      </c>
      <c r="AE922" s="87" t="s">
        <v>106</v>
      </c>
      <c r="AF922" s="86" t="s">
        <v>8716</v>
      </c>
      <c r="AG922" s="87" t="s">
        <v>177</v>
      </c>
      <c r="AH922" s="87" t="s">
        <v>10573</v>
      </c>
      <c r="AI922" s="87" t="s">
        <v>104</v>
      </c>
      <c r="AJ922" s="87" t="s">
        <v>204</v>
      </c>
      <c r="AK922" s="88"/>
      <c r="AL922" s="83" t="s">
        <v>107</v>
      </c>
      <c r="AM922" s="89" t="s">
        <v>454</v>
      </c>
      <c r="AN922" s="90" t="s">
        <v>416</v>
      </c>
      <c r="AO922" s="91" t="s">
        <v>643</v>
      </c>
      <c r="AP922" s="90">
        <v>8.33333333333319</v>
      </c>
      <c r="AQ922" s="92" t="s">
        <v>102</v>
      </c>
      <c r="AR922" s="93" t="s">
        <v>102</v>
      </c>
      <c r="AS922" s="93" t="s">
        <v>102</v>
      </c>
      <c r="AT922" s="93" t="s">
        <v>102</v>
      </c>
      <c r="AU922" s="210" t="s">
        <v>645</v>
      </c>
      <c r="AV922" s="93" t="s">
        <v>185</v>
      </c>
      <c r="AW922" s="94" t="s">
        <v>102</v>
      </c>
      <c r="AX922" s="93" t="s">
        <v>105</v>
      </c>
      <c r="AY922" s="95" t="s">
        <v>104</v>
      </c>
      <c r="AZ922" s="93" t="s">
        <v>102</v>
      </c>
      <c r="BA922" s="93" t="s">
        <v>102</v>
      </c>
      <c r="BB922" s="93" t="s">
        <v>102</v>
      </c>
      <c r="BC922" s="93" t="s">
        <v>102</v>
      </c>
      <c r="BD922" s="96" t="s">
        <v>102</v>
      </c>
      <c r="BE922" s="90">
        <v>-450.16666666666703</v>
      </c>
      <c r="BF922" s="93" t="s">
        <v>102</v>
      </c>
      <c r="BG922" s="93" t="s">
        <v>102</v>
      </c>
      <c r="BH922" s="93" t="s">
        <v>102</v>
      </c>
      <c r="BI922" s="93" t="s">
        <v>102</v>
      </c>
      <c r="BJ922" s="210" t="s">
        <v>643</v>
      </c>
      <c r="BK922" s="93" t="s">
        <v>196</v>
      </c>
      <c r="BL922" s="97" t="s">
        <v>102</v>
      </c>
      <c r="BM922" s="93" t="s">
        <v>105</v>
      </c>
      <c r="BN922" s="93" t="s">
        <v>596</v>
      </c>
      <c r="BO922" s="93" t="s">
        <v>102</v>
      </c>
      <c r="BP922" s="98" t="s">
        <v>102</v>
      </c>
      <c r="BQ922" s="93" t="s">
        <v>102</v>
      </c>
      <c r="BR922" s="93" t="s">
        <v>102</v>
      </c>
      <c r="BS922" s="93" t="s">
        <v>102</v>
      </c>
      <c r="BT922" s="99" t="s">
        <v>591</v>
      </c>
      <c r="BU922" s="100" t="s">
        <v>12205</v>
      </c>
      <c r="BV922" s="101" t="s">
        <v>471</v>
      </c>
      <c r="BW922" s="136"/>
      <c r="BX922" s="103" t="s">
        <v>565</v>
      </c>
      <c r="BY922" s="104" t="s">
        <v>190</v>
      </c>
      <c r="BZ922" s="136"/>
      <c r="CA922" s="83" t="s">
        <v>599</v>
      </c>
      <c r="CB922" s="106" t="s">
        <v>647</v>
      </c>
      <c r="CC922" s="106" t="s">
        <v>12206</v>
      </c>
      <c r="CD922" s="107"/>
      <c r="CE922" s="108" t="s">
        <v>107</v>
      </c>
      <c r="CF922" s="108" t="s">
        <v>107</v>
      </c>
      <c r="CG922" s="109"/>
      <c r="CH922" s="110" t="s">
        <v>107</v>
      </c>
      <c r="CI922" s="111"/>
      <c r="CJ922" s="112">
        <v>6710</v>
      </c>
      <c r="CK922" s="113">
        <v>86</v>
      </c>
      <c r="CL922" s="114" t="s">
        <v>134</v>
      </c>
      <c r="CM922" s="114" t="s">
        <v>108</v>
      </c>
      <c r="CN922" s="114"/>
      <c r="CO922" s="115" t="s">
        <v>102</v>
      </c>
      <c r="CP922" s="115" t="s">
        <v>102</v>
      </c>
      <c r="CQ922" s="115" t="s">
        <v>102</v>
      </c>
      <c r="CR922" s="115" t="s">
        <v>102</v>
      </c>
      <c r="CS922" s="116"/>
      <c r="CT922" s="117" t="s">
        <v>109</v>
      </c>
      <c r="CU922" s="117" t="s">
        <v>109</v>
      </c>
      <c r="CV922" s="83">
        <v>918</v>
      </c>
      <c r="CW922" s="83" t="s">
        <v>108</v>
      </c>
      <c r="CX922" s="83">
        <v>918</v>
      </c>
      <c r="CY922" s="83" t="s">
        <v>108</v>
      </c>
      <c r="CZ922" s="83">
        <v>7246</v>
      </c>
      <c r="DA922" s="83" t="s">
        <v>419</v>
      </c>
      <c r="DB922" s="83" t="s">
        <v>130</v>
      </c>
      <c r="DC922" s="83" t="s">
        <v>499</v>
      </c>
      <c r="DD922" s="83">
        <v>1967</v>
      </c>
      <c r="DE922" s="83" t="s">
        <v>444</v>
      </c>
      <c r="DF922" s="83" t="s">
        <v>130</v>
      </c>
      <c r="DG922" s="83" t="s">
        <v>499</v>
      </c>
      <c r="DH922" s="83"/>
      <c r="DI922" s="83">
        <v>0</v>
      </c>
      <c r="DJ922" s="83">
        <v>1</v>
      </c>
      <c r="DK922" s="83">
        <v>0</v>
      </c>
      <c r="DL922" s="83">
        <v>0</v>
      </c>
      <c r="DM922" s="83">
        <v>0</v>
      </c>
      <c r="DN922" s="83">
        <v>0</v>
      </c>
      <c r="DO922" s="83">
        <v>0</v>
      </c>
      <c r="DP922" s="83">
        <v>0</v>
      </c>
      <c r="DQ922" s="83">
        <v>0</v>
      </c>
      <c r="DR922" s="83">
        <v>0</v>
      </c>
      <c r="DS922" s="83">
        <v>0</v>
      </c>
      <c r="DT922" s="83">
        <v>3</v>
      </c>
      <c r="DU922" s="83">
        <v>3</v>
      </c>
      <c r="DV922" s="83">
        <v>0</v>
      </c>
      <c r="DW922" s="83">
        <v>0</v>
      </c>
      <c r="DX922" s="83">
        <v>3</v>
      </c>
      <c r="DY922" s="85">
        <v>44564</v>
      </c>
      <c r="DZ922" s="83" t="s">
        <v>4969</v>
      </c>
      <c r="EA922" s="83" t="s">
        <v>102</v>
      </c>
      <c r="EB922" s="83" t="s">
        <v>482</v>
      </c>
      <c r="EC922" s="83">
        <v>918</v>
      </c>
      <c r="ED922" s="83" t="s">
        <v>483</v>
      </c>
      <c r="EE922" s="83">
        <v>1</v>
      </c>
      <c r="EF922" s="83">
        <v>0</v>
      </c>
      <c r="EG922" s="83">
        <v>0</v>
      </c>
      <c r="EH922" s="83" t="s">
        <v>109</v>
      </c>
      <c r="EI922" s="83" t="s">
        <v>108</v>
      </c>
      <c r="EJ922" s="83" t="s">
        <v>583</v>
      </c>
      <c r="EK922" s="83">
        <v>0</v>
      </c>
      <c r="EL922" s="83">
        <v>0</v>
      </c>
      <c r="EM922" s="83">
        <v>1</v>
      </c>
      <c r="EN922" s="83" t="s">
        <v>497</v>
      </c>
      <c r="EO922" s="83"/>
      <c r="EP922" s="83" t="s">
        <v>436</v>
      </c>
      <c r="EQ922" s="136">
        <v>1</v>
      </c>
      <c r="ER922" s="136">
        <v>1</v>
      </c>
      <c r="ES922" s="136">
        <v>1</v>
      </c>
      <c r="ET922" s="136">
        <v>1</v>
      </c>
      <c r="EU922" s="215" t="s">
        <v>269</v>
      </c>
      <c r="EV922" s="136">
        <v>1</v>
      </c>
      <c r="EW922" s="136">
        <v>1</v>
      </c>
      <c r="EX922" s="136">
        <v>1</v>
      </c>
      <c r="EY922" s="136">
        <v>1</v>
      </c>
      <c r="EZ922" s="136">
        <v>1</v>
      </c>
      <c r="FP922" s="215" t="s">
        <v>592</v>
      </c>
      <c r="FQ922" s="136" t="b">
        <v>1</v>
      </c>
      <c r="FR922" s="136" t="b">
        <v>1</v>
      </c>
      <c r="FS922" s="136" t="b">
        <v>1</v>
      </c>
      <c r="FT922" s="136" t="b">
        <v>1</v>
      </c>
      <c r="FX922" s="215" t="s">
        <v>269</v>
      </c>
    </row>
    <row r="923" spans="1:180" ht="60" customHeight="1" x14ac:dyDescent="0.55000000000000004">
      <c r="A923" s="83" t="s">
        <v>130</v>
      </c>
      <c r="B923" s="83" t="s">
        <v>98</v>
      </c>
      <c r="C923" s="136">
        <v>728395</v>
      </c>
      <c r="D923" s="207" t="s">
        <v>627</v>
      </c>
      <c r="E923" s="208" t="s">
        <v>630</v>
      </c>
      <c r="F923" s="83" t="s">
        <v>108</v>
      </c>
      <c r="G923" s="85">
        <v>20621</v>
      </c>
      <c r="H923" s="83" t="s">
        <v>102</v>
      </c>
      <c r="I923" s="85">
        <v>39794</v>
      </c>
      <c r="J923" s="83" t="s">
        <v>228</v>
      </c>
      <c r="K923" s="216">
        <v>505222457005</v>
      </c>
      <c r="L923" s="83" t="s">
        <v>191</v>
      </c>
      <c r="M923" s="85">
        <v>43631</v>
      </c>
      <c r="N923" s="83">
        <v>-3896.6666666666702</v>
      </c>
      <c r="O923" s="83" t="s">
        <v>180</v>
      </c>
      <c r="P923" s="83" t="s">
        <v>181</v>
      </c>
      <c r="Q923" s="208" t="s">
        <v>8720</v>
      </c>
      <c r="R923" s="83" t="s">
        <v>102</v>
      </c>
      <c r="S923" s="83" t="s">
        <v>102</v>
      </c>
      <c r="T923" s="83" t="s">
        <v>199</v>
      </c>
      <c r="U923" s="83" t="s">
        <v>10574</v>
      </c>
      <c r="V923" s="83" t="s">
        <v>104</v>
      </c>
      <c r="W923" s="83" t="s">
        <v>105</v>
      </c>
      <c r="X923" s="86" t="s">
        <v>8720</v>
      </c>
      <c r="Y923" s="87" t="s">
        <v>102</v>
      </c>
      <c r="Z923" s="87" t="s">
        <v>102</v>
      </c>
      <c r="AA923" s="87" t="s">
        <v>199</v>
      </c>
      <c r="AB923" s="87" t="s">
        <v>10574</v>
      </c>
      <c r="AC923" s="87" t="s">
        <v>104</v>
      </c>
      <c r="AD923" s="87" t="s">
        <v>105</v>
      </c>
      <c r="AE923" s="87" t="s">
        <v>106</v>
      </c>
      <c r="AF923" s="86" t="s">
        <v>8720</v>
      </c>
      <c r="AG923" s="87" t="s">
        <v>489</v>
      </c>
      <c r="AH923" s="87" t="s">
        <v>10575</v>
      </c>
      <c r="AI923" s="87" t="s">
        <v>104</v>
      </c>
      <c r="AJ923" s="87" t="s">
        <v>204</v>
      </c>
      <c r="AK923" s="88"/>
      <c r="AL923" s="83" t="s">
        <v>107</v>
      </c>
      <c r="AM923" s="89" t="s">
        <v>454</v>
      </c>
      <c r="AN923" s="90" t="s">
        <v>416</v>
      </c>
      <c r="AO923" s="91" t="s">
        <v>641</v>
      </c>
      <c r="AP923" s="90">
        <v>8.33333333333319</v>
      </c>
      <c r="AQ923" s="92" t="s">
        <v>211</v>
      </c>
      <c r="AR923" s="93" t="s">
        <v>102</v>
      </c>
      <c r="AS923" s="93" t="s">
        <v>102</v>
      </c>
      <c r="AT923" s="93" t="s">
        <v>102</v>
      </c>
      <c r="AU923" s="210" t="s">
        <v>641</v>
      </c>
      <c r="AV923" s="93" t="s">
        <v>192</v>
      </c>
      <c r="AW923" s="94" t="s">
        <v>102</v>
      </c>
      <c r="AX923" s="93" t="s">
        <v>105</v>
      </c>
      <c r="AY923" s="95" t="s">
        <v>188</v>
      </c>
      <c r="AZ923" s="93" t="s">
        <v>102</v>
      </c>
      <c r="BA923" s="93" t="s">
        <v>10576</v>
      </c>
      <c r="BB923" s="93" t="s">
        <v>102</v>
      </c>
      <c r="BC923" s="93" t="s">
        <v>102</v>
      </c>
      <c r="BD923" s="96" t="s">
        <v>102</v>
      </c>
      <c r="BE923" s="90">
        <v>-450.66666666666703</v>
      </c>
      <c r="BF923" s="93" t="s">
        <v>211</v>
      </c>
      <c r="BG923" s="93" t="s">
        <v>102</v>
      </c>
      <c r="BH923" s="93" t="s">
        <v>102</v>
      </c>
      <c r="BI923" s="93" t="s">
        <v>102</v>
      </c>
      <c r="BJ923" s="210" t="s">
        <v>646</v>
      </c>
      <c r="BK923" s="93" t="s">
        <v>182</v>
      </c>
      <c r="BL923" s="97" t="s">
        <v>102</v>
      </c>
      <c r="BM923" s="93" t="s">
        <v>105</v>
      </c>
      <c r="BN923" s="93" t="s">
        <v>104</v>
      </c>
      <c r="BO923" s="93" t="s">
        <v>102</v>
      </c>
      <c r="BP923" s="98">
        <v>20180513</v>
      </c>
      <c r="BQ923" s="93" t="s">
        <v>102</v>
      </c>
      <c r="BR923" s="93" t="s">
        <v>102</v>
      </c>
      <c r="BS923" s="93" t="s">
        <v>102</v>
      </c>
      <c r="BT923" s="99" t="s">
        <v>591</v>
      </c>
      <c r="BU923" s="100" t="s">
        <v>12207</v>
      </c>
      <c r="BV923" s="101" t="s">
        <v>471</v>
      </c>
      <c r="BW923" s="136"/>
      <c r="BX923" s="103" t="s">
        <v>565</v>
      </c>
      <c r="BY923" s="104" t="s">
        <v>190</v>
      </c>
      <c r="BZ923" s="136"/>
      <c r="CA923" s="83" t="s">
        <v>599</v>
      </c>
      <c r="CB923" s="106" t="s">
        <v>647</v>
      </c>
      <c r="CC923" s="106" t="s">
        <v>12208</v>
      </c>
      <c r="CD923" s="107"/>
      <c r="CE923" s="108" t="s">
        <v>107</v>
      </c>
      <c r="CF923" s="108" t="s">
        <v>107</v>
      </c>
      <c r="CG923" s="109"/>
      <c r="CH923" s="110" t="s">
        <v>107</v>
      </c>
      <c r="CI923" s="111"/>
      <c r="CJ923" s="112">
        <v>6710</v>
      </c>
      <c r="CK923" s="113">
        <v>86</v>
      </c>
      <c r="CL923" s="114" t="s">
        <v>134</v>
      </c>
      <c r="CM923" s="114" t="s">
        <v>108</v>
      </c>
      <c r="CN923" s="114"/>
      <c r="CO923" s="115" t="s">
        <v>102</v>
      </c>
      <c r="CP923" s="115" t="s">
        <v>102</v>
      </c>
      <c r="CQ923" s="115" t="s">
        <v>102</v>
      </c>
      <c r="CR923" s="115" t="s">
        <v>102</v>
      </c>
      <c r="CS923" s="116"/>
      <c r="CT923" s="117" t="s">
        <v>109</v>
      </c>
      <c r="CU923" s="117" t="s">
        <v>109</v>
      </c>
      <c r="CV923" s="83">
        <v>919</v>
      </c>
      <c r="CW923" s="83" t="s">
        <v>108</v>
      </c>
      <c r="CX923" s="83">
        <v>919</v>
      </c>
      <c r="CY923" s="83" t="s">
        <v>108</v>
      </c>
      <c r="CZ923" s="83">
        <v>7247</v>
      </c>
      <c r="DA923" s="83" t="s">
        <v>419</v>
      </c>
      <c r="DB923" s="83" t="s">
        <v>130</v>
      </c>
      <c r="DC923" s="83" t="s">
        <v>499</v>
      </c>
      <c r="DD923" s="83">
        <v>1968</v>
      </c>
      <c r="DE923" s="83" t="s">
        <v>444</v>
      </c>
      <c r="DF923" s="83" t="s">
        <v>130</v>
      </c>
      <c r="DG923" s="83" t="s">
        <v>499</v>
      </c>
      <c r="DH923" s="83"/>
      <c r="DI923" s="83">
        <v>0</v>
      </c>
      <c r="DJ923" s="83">
        <v>1</v>
      </c>
      <c r="DK923" s="83">
        <v>0</v>
      </c>
      <c r="DL923" s="83">
        <v>0</v>
      </c>
      <c r="DM923" s="83">
        <v>0</v>
      </c>
      <c r="DN923" s="83">
        <v>0</v>
      </c>
      <c r="DO923" s="83">
        <v>0</v>
      </c>
      <c r="DP923" s="83">
        <v>0</v>
      </c>
      <c r="DQ923" s="83">
        <v>0</v>
      </c>
      <c r="DR923" s="83">
        <v>0</v>
      </c>
      <c r="DS923" s="83">
        <v>0</v>
      </c>
      <c r="DT923" s="83">
        <v>3</v>
      </c>
      <c r="DU923" s="83">
        <v>3</v>
      </c>
      <c r="DV923" s="83">
        <v>0</v>
      </c>
      <c r="DW923" s="83">
        <v>0</v>
      </c>
      <c r="DX923" s="83">
        <v>3</v>
      </c>
      <c r="DY923" s="85">
        <v>44565</v>
      </c>
      <c r="DZ923" s="83" t="s">
        <v>4970</v>
      </c>
      <c r="EA923" s="83" t="s">
        <v>102</v>
      </c>
      <c r="EB923" s="83" t="s">
        <v>482</v>
      </c>
      <c r="EC923" s="83">
        <v>919</v>
      </c>
      <c r="ED923" s="83" t="s">
        <v>483</v>
      </c>
      <c r="EE923" s="83">
        <v>1</v>
      </c>
      <c r="EF923" s="83">
        <v>0</v>
      </c>
      <c r="EG923" s="83">
        <v>0</v>
      </c>
      <c r="EH923" s="83" t="s">
        <v>109</v>
      </c>
      <c r="EI923" s="83" t="s">
        <v>108</v>
      </c>
      <c r="EJ923" s="83" t="s">
        <v>583</v>
      </c>
      <c r="EK923" s="83">
        <v>0</v>
      </c>
      <c r="EL923" s="83">
        <v>0</v>
      </c>
      <c r="EM923" s="83">
        <v>1</v>
      </c>
      <c r="EN923" s="83" t="s">
        <v>497</v>
      </c>
      <c r="EO923" s="83"/>
      <c r="EP923" s="83" t="s">
        <v>436</v>
      </c>
      <c r="EQ923" s="136">
        <v>1</v>
      </c>
      <c r="ER923" s="136">
        <v>1</v>
      </c>
      <c r="ES923" s="136">
        <v>1</v>
      </c>
      <c r="ET923" s="136">
        <v>1</v>
      </c>
      <c r="EU923" s="215" t="s">
        <v>269</v>
      </c>
      <c r="EV923" s="136">
        <v>1</v>
      </c>
      <c r="EW923" s="136">
        <v>1</v>
      </c>
      <c r="EX923" s="136">
        <v>1</v>
      </c>
      <c r="EY923" s="136">
        <v>1</v>
      </c>
      <c r="EZ923" s="136">
        <v>1</v>
      </c>
      <c r="FP923" s="215" t="s">
        <v>592</v>
      </c>
      <c r="FQ923" s="136" t="b">
        <v>1</v>
      </c>
      <c r="FR923" s="136" t="b">
        <v>1</v>
      </c>
      <c r="FS923" s="136" t="b">
        <v>1</v>
      </c>
      <c r="FT923" s="136" t="b">
        <v>1</v>
      </c>
      <c r="FX923" s="215" t="s">
        <v>269</v>
      </c>
    </row>
    <row r="924" spans="1:180" ht="60" customHeight="1" x14ac:dyDescent="0.55000000000000004">
      <c r="A924" s="83" t="s">
        <v>130</v>
      </c>
      <c r="B924" s="83" t="s">
        <v>98</v>
      </c>
      <c r="C924" s="136">
        <v>783923</v>
      </c>
      <c r="D924" s="207" t="s">
        <v>628</v>
      </c>
      <c r="E924" s="208" t="s">
        <v>633</v>
      </c>
      <c r="F924" s="83" t="s">
        <v>108</v>
      </c>
      <c r="G924" s="85">
        <v>22744</v>
      </c>
      <c r="H924" s="83" t="s">
        <v>102</v>
      </c>
      <c r="I924" s="85">
        <v>39772</v>
      </c>
      <c r="J924" s="83" t="s">
        <v>228</v>
      </c>
      <c r="K924" s="216">
        <v>826940778634</v>
      </c>
      <c r="L924" s="83" t="s">
        <v>191</v>
      </c>
      <c r="M924" s="85">
        <v>43619</v>
      </c>
      <c r="N924" s="83">
        <v>-3901.6666666666702</v>
      </c>
      <c r="O924" s="83" t="s">
        <v>193</v>
      </c>
      <c r="P924" s="83" t="s">
        <v>181</v>
      </c>
      <c r="Q924" s="208" t="s">
        <v>8724</v>
      </c>
      <c r="R924" s="83" t="s">
        <v>102</v>
      </c>
      <c r="S924" s="83" t="s">
        <v>102</v>
      </c>
      <c r="T924" s="83" t="s">
        <v>133</v>
      </c>
      <c r="U924" s="83" t="s">
        <v>10577</v>
      </c>
      <c r="V924" s="83" t="s">
        <v>111</v>
      </c>
      <c r="W924" s="83" t="s">
        <v>105</v>
      </c>
      <c r="X924" s="86" t="s">
        <v>8724</v>
      </c>
      <c r="Y924" s="87" t="s">
        <v>102</v>
      </c>
      <c r="Z924" s="87" t="s">
        <v>102</v>
      </c>
      <c r="AA924" s="87" t="s">
        <v>133</v>
      </c>
      <c r="AB924" s="87" t="s">
        <v>10577</v>
      </c>
      <c r="AC924" s="87" t="s">
        <v>111</v>
      </c>
      <c r="AD924" s="87" t="s">
        <v>105</v>
      </c>
      <c r="AE924" s="87" t="s">
        <v>106</v>
      </c>
      <c r="AF924" s="86" t="s">
        <v>8724</v>
      </c>
      <c r="AG924" s="87" t="s">
        <v>486</v>
      </c>
      <c r="AH924" s="87" t="s">
        <v>10577</v>
      </c>
      <c r="AI924" s="87" t="s">
        <v>111</v>
      </c>
      <c r="AJ924" s="87" t="s">
        <v>204</v>
      </c>
      <c r="AK924" s="88"/>
      <c r="AL924" s="83" t="s">
        <v>107</v>
      </c>
      <c r="AM924" s="89" t="s">
        <v>454</v>
      </c>
      <c r="AN924" s="90" t="s">
        <v>416</v>
      </c>
      <c r="AO924" s="91" t="s">
        <v>642</v>
      </c>
      <c r="AP924" s="90">
        <v>8.33333333333319</v>
      </c>
      <c r="AQ924" s="92" t="s">
        <v>102</v>
      </c>
      <c r="AR924" s="93" t="s">
        <v>102</v>
      </c>
      <c r="AS924" s="93" t="s">
        <v>102</v>
      </c>
      <c r="AT924" s="93" t="s">
        <v>102</v>
      </c>
      <c r="AU924" s="210" t="s">
        <v>644</v>
      </c>
      <c r="AV924" s="93" t="s">
        <v>185</v>
      </c>
      <c r="AW924" s="94" t="s">
        <v>102</v>
      </c>
      <c r="AX924" s="93" t="s">
        <v>183</v>
      </c>
      <c r="AY924" s="95" t="s">
        <v>111</v>
      </c>
      <c r="AZ924" s="93" t="s">
        <v>102</v>
      </c>
      <c r="BA924" s="93" t="s">
        <v>102</v>
      </c>
      <c r="BB924" s="93" t="s">
        <v>102</v>
      </c>
      <c r="BC924" s="93" t="s">
        <v>102</v>
      </c>
      <c r="BD924" s="96" t="s">
        <v>102</v>
      </c>
      <c r="BE924" s="90">
        <v>-451.16666666666703</v>
      </c>
      <c r="BF924" s="93" t="s">
        <v>102</v>
      </c>
      <c r="BG924" s="93" t="s">
        <v>102</v>
      </c>
      <c r="BH924" s="93" t="s">
        <v>102</v>
      </c>
      <c r="BI924" s="93" t="s">
        <v>102</v>
      </c>
      <c r="BJ924" s="210" t="s">
        <v>642</v>
      </c>
      <c r="BK924" s="93" t="s">
        <v>192</v>
      </c>
      <c r="BL924" s="97" t="s">
        <v>102</v>
      </c>
      <c r="BM924" s="93" t="s">
        <v>183</v>
      </c>
      <c r="BN924" s="93" t="s">
        <v>106</v>
      </c>
      <c r="BO924" s="93" t="s">
        <v>102</v>
      </c>
      <c r="BP924" s="98" t="s">
        <v>102</v>
      </c>
      <c r="BQ924" s="93" t="s">
        <v>102</v>
      </c>
      <c r="BR924" s="93" t="s">
        <v>102</v>
      </c>
      <c r="BS924" s="93" t="s">
        <v>102</v>
      </c>
      <c r="BT924" s="99" t="s">
        <v>591</v>
      </c>
      <c r="BU924" s="100" t="s">
        <v>12209</v>
      </c>
      <c r="BV924" s="101" t="s">
        <v>471</v>
      </c>
      <c r="BW924" s="136"/>
      <c r="BX924" s="103" t="s">
        <v>565</v>
      </c>
      <c r="BY924" s="104" t="s">
        <v>190</v>
      </c>
      <c r="BZ924" s="136"/>
      <c r="CA924" s="83" t="s">
        <v>599</v>
      </c>
      <c r="CB924" s="106" t="s">
        <v>647</v>
      </c>
      <c r="CC924" s="106" t="s">
        <v>12210</v>
      </c>
      <c r="CD924" s="107"/>
      <c r="CE924" s="108" t="s">
        <v>107</v>
      </c>
      <c r="CF924" s="108" t="s">
        <v>107</v>
      </c>
      <c r="CG924" s="109"/>
      <c r="CH924" s="110" t="s">
        <v>107</v>
      </c>
      <c r="CI924" s="111"/>
      <c r="CJ924" s="112">
        <v>6710</v>
      </c>
      <c r="CK924" s="113">
        <v>86</v>
      </c>
      <c r="CL924" s="114" t="s">
        <v>134</v>
      </c>
      <c r="CM924" s="114" t="s">
        <v>108</v>
      </c>
      <c r="CN924" s="114"/>
      <c r="CO924" s="115" t="s">
        <v>102</v>
      </c>
      <c r="CP924" s="115" t="s">
        <v>102</v>
      </c>
      <c r="CQ924" s="115" t="s">
        <v>102</v>
      </c>
      <c r="CR924" s="115" t="s">
        <v>102</v>
      </c>
      <c r="CS924" s="116"/>
      <c r="CT924" s="117" t="s">
        <v>109</v>
      </c>
      <c r="CU924" s="117" t="s">
        <v>109</v>
      </c>
      <c r="CV924" s="83">
        <v>920</v>
      </c>
      <c r="CW924" s="83" t="s">
        <v>108</v>
      </c>
      <c r="CX924" s="83">
        <v>920</v>
      </c>
      <c r="CY924" s="83" t="s">
        <v>108</v>
      </c>
      <c r="CZ924" s="83">
        <v>7248</v>
      </c>
      <c r="DA924" s="83" t="s">
        <v>419</v>
      </c>
      <c r="DB924" s="83" t="s">
        <v>130</v>
      </c>
      <c r="DC924" s="83" t="s">
        <v>499</v>
      </c>
      <c r="DD924" s="83">
        <v>1969</v>
      </c>
      <c r="DE924" s="83" t="s">
        <v>444</v>
      </c>
      <c r="DF924" s="83" t="s">
        <v>130</v>
      </c>
      <c r="DG924" s="83" t="s">
        <v>499</v>
      </c>
      <c r="DH924" s="83"/>
      <c r="DI924" s="83">
        <v>0</v>
      </c>
      <c r="DJ924" s="83">
        <v>1</v>
      </c>
      <c r="DK924" s="83">
        <v>0</v>
      </c>
      <c r="DL924" s="83">
        <v>0</v>
      </c>
      <c r="DM924" s="83">
        <v>0</v>
      </c>
      <c r="DN924" s="83">
        <v>0</v>
      </c>
      <c r="DO924" s="83">
        <v>0</v>
      </c>
      <c r="DP924" s="83">
        <v>0</v>
      </c>
      <c r="DQ924" s="83">
        <v>0</v>
      </c>
      <c r="DR924" s="83">
        <v>0</v>
      </c>
      <c r="DS924" s="83">
        <v>0</v>
      </c>
      <c r="DT924" s="83">
        <v>3</v>
      </c>
      <c r="DU924" s="83">
        <v>3</v>
      </c>
      <c r="DV924" s="83">
        <v>0</v>
      </c>
      <c r="DW924" s="83">
        <v>0</v>
      </c>
      <c r="DX924" s="83">
        <v>3</v>
      </c>
      <c r="DY924" s="85">
        <v>44566</v>
      </c>
      <c r="DZ924" s="83" t="s">
        <v>4971</v>
      </c>
      <c r="EA924" s="83" t="s">
        <v>102</v>
      </c>
      <c r="EB924" s="83" t="s">
        <v>482</v>
      </c>
      <c r="EC924" s="83">
        <v>920</v>
      </c>
      <c r="ED924" s="83" t="s">
        <v>483</v>
      </c>
      <c r="EE924" s="83">
        <v>1</v>
      </c>
      <c r="EF924" s="83">
        <v>0</v>
      </c>
      <c r="EG924" s="83">
        <v>0</v>
      </c>
      <c r="EH924" s="83" t="s">
        <v>109</v>
      </c>
      <c r="EI924" s="83" t="s">
        <v>108</v>
      </c>
      <c r="EJ924" s="83" t="s">
        <v>583</v>
      </c>
      <c r="EK924" s="83">
        <v>0</v>
      </c>
      <c r="EL924" s="83">
        <v>0</v>
      </c>
      <c r="EM924" s="83">
        <v>1</v>
      </c>
      <c r="EN924" s="83" t="s">
        <v>497</v>
      </c>
      <c r="EO924" s="83"/>
      <c r="EP924" s="83" t="s">
        <v>436</v>
      </c>
      <c r="EQ924" s="136">
        <v>1</v>
      </c>
      <c r="ER924" s="136">
        <v>1</v>
      </c>
      <c r="ES924" s="136">
        <v>1</v>
      </c>
      <c r="ET924" s="136">
        <v>1</v>
      </c>
      <c r="EU924" s="215" t="s">
        <v>269</v>
      </c>
      <c r="EV924" s="136">
        <v>1</v>
      </c>
      <c r="EW924" s="136">
        <v>1</v>
      </c>
      <c r="EX924" s="136">
        <v>1</v>
      </c>
      <c r="EY924" s="136">
        <v>1</v>
      </c>
      <c r="EZ924" s="136">
        <v>1</v>
      </c>
      <c r="FP924" s="215" t="s">
        <v>592</v>
      </c>
      <c r="FQ924" s="136" t="b">
        <v>1</v>
      </c>
      <c r="FR924" s="136" t="b">
        <v>1</v>
      </c>
      <c r="FS924" s="136" t="b">
        <v>1</v>
      </c>
      <c r="FT924" s="136" t="b">
        <v>1</v>
      </c>
      <c r="FX924" s="215" t="s">
        <v>269</v>
      </c>
    </row>
    <row r="925" spans="1:180" ht="60" customHeight="1" x14ac:dyDescent="0.55000000000000004">
      <c r="A925" s="83" t="s">
        <v>130</v>
      </c>
      <c r="B925" s="83" t="s">
        <v>98</v>
      </c>
      <c r="C925" s="136">
        <v>287047</v>
      </c>
      <c r="D925" s="207" t="s">
        <v>629</v>
      </c>
      <c r="E925" s="208" t="s">
        <v>634</v>
      </c>
      <c r="F925" s="83" t="s">
        <v>108</v>
      </c>
      <c r="G925" s="85">
        <v>26341</v>
      </c>
      <c r="H925" s="83" t="s">
        <v>102</v>
      </c>
      <c r="I925" s="85">
        <v>34633</v>
      </c>
      <c r="J925" s="83" t="s">
        <v>228</v>
      </c>
      <c r="K925" s="216">
        <v>182373548189</v>
      </c>
      <c r="L925" s="83" t="s">
        <v>191</v>
      </c>
      <c r="M925" s="85">
        <v>43642</v>
      </c>
      <c r="N925" s="83">
        <v>-3906.6666666666702</v>
      </c>
      <c r="O925" s="83" t="s">
        <v>193</v>
      </c>
      <c r="P925" s="83" t="s">
        <v>181</v>
      </c>
      <c r="Q925" s="208" t="s">
        <v>8728</v>
      </c>
      <c r="R925" s="83" t="s">
        <v>102</v>
      </c>
      <c r="S925" s="83" t="s">
        <v>102</v>
      </c>
      <c r="T925" s="83" t="s">
        <v>131</v>
      </c>
      <c r="U925" s="83" t="s">
        <v>10578</v>
      </c>
      <c r="V925" s="83" t="s">
        <v>104</v>
      </c>
      <c r="W925" s="83" t="s">
        <v>105</v>
      </c>
      <c r="X925" s="86" t="s">
        <v>8728</v>
      </c>
      <c r="Y925" s="87" t="s">
        <v>102</v>
      </c>
      <c r="Z925" s="87" t="s">
        <v>102</v>
      </c>
      <c r="AA925" s="87" t="s">
        <v>131</v>
      </c>
      <c r="AB925" s="87" t="s">
        <v>10578</v>
      </c>
      <c r="AC925" s="87" t="s">
        <v>104</v>
      </c>
      <c r="AD925" s="87" t="s">
        <v>105</v>
      </c>
      <c r="AE925" s="87" t="s">
        <v>106</v>
      </c>
      <c r="AF925" s="86" t="s">
        <v>8728</v>
      </c>
      <c r="AG925" s="87" t="s">
        <v>177</v>
      </c>
      <c r="AH925" s="87" t="s">
        <v>10578</v>
      </c>
      <c r="AI925" s="87" t="s">
        <v>104</v>
      </c>
      <c r="AJ925" s="87" t="s">
        <v>204</v>
      </c>
      <c r="AK925" s="88"/>
      <c r="AL925" s="83" t="s">
        <v>107</v>
      </c>
      <c r="AM925" s="89" t="s">
        <v>454</v>
      </c>
      <c r="AN925" s="90" t="s">
        <v>416</v>
      </c>
      <c r="AO925" s="91" t="s">
        <v>643</v>
      </c>
      <c r="AP925" s="90">
        <v>8.33333333333319</v>
      </c>
      <c r="AQ925" s="92" t="s">
        <v>102</v>
      </c>
      <c r="AR925" s="93" t="s">
        <v>102</v>
      </c>
      <c r="AS925" s="93" t="s">
        <v>102</v>
      </c>
      <c r="AT925" s="93" t="s">
        <v>102</v>
      </c>
      <c r="AU925" s="210" t="s">
        <v>645</v>
      </c>
      <c r="AV925" s="93" t="s">
        <v>185</v>
      </c>
      <c r="AW925" s="94" t="s">
        <v>102</v>
      </c>
      <c r="AX925" s="93" t="s">
        <v>105</v>
      </c>
      <c r="AY925" s="95" t="s">
        <v>104</v>
      </c>
      <c r="AZ925" s="93" t="s">
        <v>102</v>
      </c>
      <c r="BA925" s="93" t="s">
        <v>102</v>
      </c>
      <c r="BB925" s="93" t="s">
        <v>102</v>
      </c>
      <c r="BC925" s="93" t="s">
        <v>102</v>
      </c>
      <c r="BD925" s="96" t="s">
        <v>102</v>
      </c>
      <c r="BE925" s="90">
        <v>-451.66666666666703</v>
      </c>
      <c r="BF925" s="93" t="s">
        <v>102</v>
      </c>
      <c r="BG925" s="93" t="s">
        <v>102</v>
      </c>
      <c r="BH925" s="93" t="s">
        <v>102</v>
      </c>
      <c r="BI925" s="93" t="s">
        <v>102</v>
      </c>
      <c r="BJ925" s="210" t="s">
        <v>643</v>
      </c>
      <c r="BK925" s="93" t="s">
        <v>196</v>
      </c>
      <c r="BL925" s="97" t="s">
        <v>102</v>
      </c>
      <c r="BM925" s="93" t="s">
        <v>105</v>
      </c>
      <c r="BN925" s="93" t="s">
        <v>596</v>
      </c>
      <c r="BO925" s="93" t="s">
        <v>102</v>
      </c>
      <c r="BP925" s="98" t="s">
        <v>102</v>
      </c>
      <c r="BQ925" s="93" t="s">
        <v>102</v>
      </c>
      <c r="BR925" s="93" t="s">
        <v>102</v>
      </c>
      <c r="BS925" s="93" t="s">
        <v>102</v>
      </c>
      <c r="BT925" s="99" t="s">
        <v>591</v>
      </c>
      <c r="BU925" s="100" t="s">
        <v>12211</v>
      </c>
      <c r="BV925" s="101" t="s">
        <v>471</v>
      </c>
      <c r="BW925" s="136"/>
      <c r="BX925" s="103" t="s">
        <v>565</v>
      </c>
      <c r="BY925" s="104" t="s">
        <v>190</v>
      </c>
      <c r="BZ925" s="136"/>
      <c r="CA925" s="83" t="s">
        <v>599</v>
      </c>
      <c r="CB925" s="106" t="s">
        <v>647</v>
      </c>
      <c r="CC925" s="106" t="s">
        <v>12212</v>
      </c>
      <c r="CD925" s="107"/>
      <c r="CE925" s="108" t="s">
        <v>107</v>
      </c>
      <c r="CF925" s="108" t="s">
        <v>107</v>
      </c>
      <c r="CG925" s="109"/>
      <c r="CH925" s="110" t="s">
        <v>107</v>
      </c>
      <c r="CI925" s="111"/>
      <c r="CJ925" s="112">
        <v>6710</v>
      </c>
      <c r="CK925" s="113">
        <v>86</v>
      </c>
      <c r="CL925" s="114" t="s">
        <v>134</v>
      </c>
      <c r="CM925" s="114" t="s">
        <v>108</v>
      </c>
      <c r="CN925" s="114"/>
      <c r="CO925" s="115" t="s">
        <v>102</v>
      </c>
      <c r="CP925" s="115" t="s">
        <v>102</v>
      </c>
      <c r="CQ925" s="115" t="s">
        <v>102</v>
      </c>
      <c r="CR925" s="115" t="s">
        <v>102</v>
      </c>
      <c r="CS925" s="116"/>
      <c r="CT925" s="117" t="s">
        <v>109</v>
      </c>
      <c r="CU925" s="117" t="s">
        <v>109</v>
      </c>
      <c r="CV925" s="83">
        <v>921</v>
      </c>
      <c r="CW925" s="83" t="s">
        <v>108</v>
      </c>
      <c r="CX925" s="83">
        <v>921</v>
      </c>
      <c r="CY925" s="83" t="s">
        <v>108</v>
      </c>
      <c r="CZ925" s="83">
        <v>7249</v>
      </c>
      <c r="DA925" s="83" t="s">
        <v>419</v>
      </c>
      <c r="DB925" s="83" t="s">
        <v>130</v>
      </c>
      <c r="DC925" s="83" t="s">
        <v>499</v>
      </c>
      <c r="DD925" s="83">
        <v>1970</v>
      </c>
      <c r="DE925" s="83" t="s">
        <v>444</v>
      </c>
      <c r="DF925" s="83" t="s">
        <v>130</v>
      </c>
      <c r="DG925" s="83" t="s">
        <v>499</v>
      </c>
      <c r="DH925" s="83"/>
      <c r="DI925" s="83">
        <v>0</v>
      </c>
      <c r="DJ925" s="83">
        <v>1</v>
      </c>
      <c r="DK925" s="83">
        <v>0</v>
      </c>
      <c r="DL925" s="83">
        <v>0</v>
      </c>
      <c r="DM925" s="83">
        <v>0</v>
      </c>
      <c r="DN925" s="83">
        <v>0</v>
      </c>
      <c r="DO925" s="83">
        <v>0</v>
      </c>
      <c r="DP925" s="83">
        <v>0</v>
      </c>
      <c r="DQ925" s="83">
        <v>0</v>
      </c>
      <c r="DR925" s="83">
        <v>0</v>
      </c>
      <c r="DS925" s="83">
        <v>0</v>
      </c>
      <c r="DT925" s="83">
        <v>3</v>
      </c>
      <c r="DU925" s="83">
        <v>3</v>
      </c>
      <c r="DV925" s="83">
        <v>0</v>
      </c>
      <c r="DW925" s="83">
        <v>0</v>
      </c>
      <c r="DX925" s="83">
        <v>3</v>
      </c>
      <c r="DY925" s="85">
        <v>44567</v>
      </c>
      <c r="DZ925" s="83" t="s">
        <v>4972</v>
      </c>
      <c r="EA925" s="83" t="s">
        <v>102</v>
      </c>
      <c r="EB925" s="83" t="s">
        <v>482</v>
      </c>
      <c r="EC925" s="83">
        <v>921</v>
      </c>
      <c r="ED925" s="83" t="s">
        <v>483</v>
      </c>
      <c r="EE925" s="83">
        <v>1</v>
      </c>
      <c r="EF925" s="83">
        <v>0</v>
      </c>
      <c r="EG925" s="83">
        <v>0</v>
      </c>
      <c r="EH925" s="83" t="s">
        <v>109</v>
      </c>
      <c r="EI925" s="83" t="s">
        <v>108</v>
      </c>
      <c r="EJ925" s="83" t="s">
        <v>583</v>
      </c>
      <c r="EK925" s="83">
        <v>0</v>
      </c>
      <c r="EL925" s="83">
        <v>0</v>
      </c>
      <c r="EM925" s="83">
        <v>1</v>
      </c>
      <c r="EN925" s="83" t="s">
        <v>497</v>
      </c>
      <c r="EO925" s="83"/>
      <c r="EP925" s="83" t="s">
        <v>436</v>
      </c>
      <c r="EQ925" s="136">
        <v>1</v>
      </c>
      <c r="ER925" s="136">
        <v>1</v>
      </c>
      <c r="ES925" s="136">
        <v>1</v>
      </c>
      <c r="ET925" s="136">
        <v>1</v>
      </c>
      <c r="EU925" s="215" t="s">
        <v>269</v>
      </c>
      <c r="EV925" s="136">
        <v>1</v>
      </c>
      <c r="EW925" s="136">
        <v>1</v>
      </c>
      <c r="EX925" s="136">
        <v>1</v>
      </c>
      <c r="EY925" s="136">
        <v>1</v>
      </c>
      <c r="EZ925" s="136">
        <v>1</v>
      </c>
      <c r="FP925" s="215" t="s">
        <v>592</v>
      </c>
      <c r="FQ925" s="136" t="b">
        <v>1</v>
      </c>
      <c r="FR925" s="136" t="b">
        <v>1</v>
      </c>
      <c r="FS925" s="136" t="b">
        <v>1</v>
      </c>
      <c r="FT925" s="136" t="b">
        <v>1</v>
      </c>
      <c r="FX925" s="215" t="s">
        <v>269</v>
      </c>
    </row>
    <row r="926" spans="1:180" ht="60" customHeight="1" x14ac:dyDescent="0.55000000000000004">
      <c r="A926" s="83" t="s">
        <v>130</v>
      </c>
      <c r="B926" s="83" t="s">
        <v>98</v>
      </c>
      <c r="C926" s="136">
        <v>236674</v>
      </c>
      <c r="D926" s="207" t="s">
        <v>627</v>
      </c>
      <c r="E926" s="208" t="s">
        <v>630</v>
      </c>
      <c r="F926" s="83" t="s">
        <v>108</v>
      </c>
      <c r="G926" s="85">
        <v>20621</v>
      </c>
      <c r="H926" s="83" t="s">
        <v>102</v>
      </c>
      <c r="I926" s="85">
        <v>39794</v>
      </c>
      <c r="J926" s="83" t="s">
        <v>228</v>
      </c>
      <c r="K926" s="216">
        <v>167165827629</v>
      </c>
      <c r="L926" s="83" t="s">
        <v>191</v>
      </c>
      <c r="M926" s="85">
        <v>43631</v>
      </c>
      <c r="N926" s="83">
        <v>-3911.6666666666702</v>
      </c>
      <c r="O926" s="83" t="s">
        <v>180</v>
      </c>
      <c r="P926" s="83" t="s">
        <v>181</v>
      </c>
      <c r="Q926" s="208" t="s">
        <v>8732</v>
      </c>
      <c r="R926" s="83" t="s">
        <v>102</v>
      </c>
      <c r="S926" s="83" t="s">
        <v>102</v>
      </c>
      <c r="T926" s="83" t="s">
        <v>199</v>
      </c>
      <c r="U926" s="83" t="s">
        <v>10579</v>
      </c>
      <c r="V926" s="83" t="s">
        <v>104</v>
      </c>
      <c r="W926" s="83" t="s">
        <v>105</v>
      </c>
      <c r="X926" s="86" t="s">
        <v>8732</v>
      </c>
      <c r="Y926" s="87" t="s">
        <v>102</v>
      </c>
      <c r="Z926" s="87" t="s">
        <v>102</v>
      </c>
      <c r="AA926" s="87" t="s">
        <v>199</v>
      </c>
      <c r="AB926" s="87" t="s">
        <v>10579</v>
      </c>
      <c r="AC926" s="87" t="s">
        <v>104</v>
      </c>
      <c r="AD926" s="87" t="s">
        <v>105</v>
      </c>
      <c r="AE926" s="87" t="s">
        <v>106</v>
      </c>
      <c r="AF926" s="86" t="s">
        <v>8732</v>
      </c>
      <c r="AG926" s="87" t="s">
        <v>489</v>
      </c>
      <c r="AH926" s="87" t="s">
        <v>10580</v>
      </c>
      <c r="AI926" s="87" t="s">
        <v>104</v>
      </c>
      <c r="AJ926" s="87" t="s">
        <v>204</v>
      </c>
      <c r="AK926" s="88"/>
      <c r="AL926" s="83" t="s">
        <v>107</v>
      </c>
      <c r="AM926" s="89" t="s">
        <v>454</v>
      </c>
      <c r="AN926" s="90" t="s">
        <v>416</v>
      </c>
      <c r="AO926" s="91" t="s">
        <v>641</v>
      </c>
      <c r="AP926" s="90">
        <v>8.33333333333319</v>
      </c>
      <c r="AQ926" s="92" t="s">
        <v>211</v>
      </c>
      <c r="AR926" s="93" t="s">
        <v>102</v>
      </c>
      <c r="AS926" s="93" t="s">
        <v>102</v>
      </c>
      <c r="AT926" s="93" t="s">
        <v>102</v>
      </c>
      <c r="AU926" s="210" t="s">
        <v>641</v>
      </c>
      <c r="AV926" s="93" t="s">
        <v>192</v>
      </c>
      <c r="AW926" s="94" t="s">
        <v>102</v>
      </c>
      <c r="AX926" s="93" t="s">
        <v>105</v>
      </c>
      <c r="AY926" s="95" t="s">
        <v>188</v>
      </c>
      <c r="AZ926" s="93" t="s">
        <v>102</v>
      </c>
      <c r="BA926" s="93" t="s">
        <v>10581</v>
      </c>
      <c r="BB926" s="93" t="s">
        <v>102</v>
      </c>
      <c r="BC926" s="93" t="s">
        <v>102</v>
      </c>
      <c r="BD926" s="96" t="s">
        <v>102</v>
      </c>
      <c r="BE926" s="90">
        <v>-452.16666666666703</v>
      </c>
      <c r="BF926" s="93" t="s">
        <v>211</v>
      </c>
      <c r="BG926" s="93" t="s">
        <v>102</v>
      </c>
      <c r="BH926" s="93" t="s">
        <v>102</v>
      </c>
      <c r="BI926" s="93" t="s">
        <v>102</v>
      </c>
      <c r="BJ926" s="210" t="s">
        <v>646</v>
      </c>
      <c r="BK926" s="93" t="s">
        <v>182</v>
      </c>
      <c r="BL926" s="97" t="s">
        <v>102</v>
      </c>
      <c r="BM926" s="93" t="s">
        <v>105</v>
      </c>
      <c r="BN926" s="93" t="s">
        <v>104</v>
      </c>
      <c r="BO926" s="93" t="s">
        <v>102</v>
      </c>
      <c r="BP926" s="98">
        <v>20180514</v>
      </c>
      <c r="BQ926" s="93" t="s">
        <v>102</v>
      </c>
      <c r="BR926" s="93" t="s">
        <v>102</v>
      </c>
      <c r="BS926" s="93" t="s">
        <v>102</v>
      </c>
      <c r="BT926" s="99" t="s">
        <v>591</v>
      </c>
      <c r="BU926" s="100" t="s">
        <v>12213</v>
      </c>
      <c r="BV926" s="101" t="s">
        <v>471</v>
      </c>
      <c r="BW926" s="136"/>
      <c r="BX926" s="103" t="s">
        <v>565</v>
      </c>
      <c r="BY926" s="104" t="s">
        <v>190</v>
      </c>
      <c r="BZ926" s="136"/>
      <c r="CA926" s="83" t="s">
        <v>599</v>
      </c>
      <c r="CB926" s="106" t="s">
        <v>647</v>
      </c>
      <c r="CC926" s="106" t="s">
        <v>12214</v>
      </c>
      <c r="CD926" s="107"/>
      <c r="CE926" s="108" t="s">
        <v>107</v>
      </c>
      <c r="CF926" s="108" t="s">
        <v>107</v>
      </c>
      <c r="CG926" s="109"/>
      <c r="CH926" s="110" t="s">
        <v>107</v>
      </c>
      <c r="CI926" s="111"/>
      <c r="CJ926" s="112">
        <v>6710</v>
      </c>
      <c r="CK926" s="113">
        <v>86</v>
      </c>
      <c r="CL926" s="114" t="s">
        <v>134</v>
      </c>
      <c r="CM926" s="114" t="s">
        <v>108</v>
      </c>
      <c r="CN926" s="114"/>
      <c r="CO926" s="115" t="s">
        <v>102</v>
      </c>
      <c r="CP926" s="115" t="s">
        <v>102</v>
      </c>
      <c r="CQ926" s="115" t="s">
        <v>102</v>
      </c>
      <c r="CR926" s="115" t="s">
        <v>102</v>
      </c>
      <c r="CS926" s="116"/>
      <c r="CT926" s="117" t="s">
        <v>109</v>
      </c>
      <c r="CU926" s="117" t="s">
        <v>109</v>
      </c>
      <c r="CV926" s="83">
        <v>922</v>
      </c>
      <c r="CW926" s="83" t="s">
        <v>108</v>
      </c>
      <c r="CX926" s="83">
        <v>922</v>
      </c>
      <c r="CY926" s="83" t="s">
        <v>108</v>
      </c>
      <c r="CZ926" s="83">
        <v>7250</v>
      </c>
      <c r="DA926" s="83" t="s">
        <v>419</v>
      </c>
      <c r="DB926" s="83" t="s">
        <v>130</v>
      </c>
      <c r="DC926" s="83" t="s">
        <v>499</v>
      </c>
      <c r="DD926" s="83">
        <v>1971</v>
      </c>
      <c r="DE926" s="83" t="s">
        <v>444</v>
      </c>
      <c r="DF926" s="83" t="s">
        <v>130</v>
      </c>
      <c r="DG926" s="83" t="s">
        <v>499</v>
      </c>
      <c r="DH926" s="83"/>
      <c r="DI926" s="83">
        <v>0</v>
      </c>
      <c r="DJ926" s="83">
        <v>1</v>
      </c>
      <c r="DK926" s="83">
        <v>0</v>
      </c>
      <c r="DL926" s="83">
        <v>0</v>
      </c>
      <c r="DM926" s="83">
        <v>0</v>
      </c>
      <c r="DN926" s="83">
        <v>0</v>
      </c>
      <c r="DO926" s="83">
        <v>0</v>
      </c>
      <c r="DP926" s="83">
        <v>0</v>
      </c>
      <c r="DQ926" s="83">
        <v>0</v>
      </c>
      <c r="DR926" s="83">
        <v>0</v>
      </c>
      <c r="DS926" s="83">
        <v>0</v>
      </c>
      <c r="DT926" s="83">
        <v>3</v>
      </c>
      <c r="DU926" s="83">
        <v>3</v>
      </c>
      <c r="DV926" s="83">
        <v>0</v>
      </c>
      <c r="DW926" s="83">
        <v>0</v>
      </c>
      <c r="DX926" s="83">
        <v>3</v>
      </c>
      <c r="DY926" s="85">
        <v>44568</v>
      </c>
      <c r="DZ926" s="83" t="s">
        <v>4973</v>
      </c>
      <c r="EA926" s="83" t="s">
        <v>102</v>
      </c>
      <c r="EB926" s="83" t="s">
        <v>482</v>
      </c>
      <c r="EC926" s="83">
        <v>922</v>
      </c>
      <c r="ED926" s="83" t="s">
        <v>483</v>
      </c>
      <c r="EE926" s="83">
        <v>1</v>
      </c>
      <c r="EF926" s="83">
        <v>0</v>
      </c>
      <c r="EG926" s="83">
        <v>0</v>
      </c>
      <c r="EH926" s="83" t="s">
        <v>109</v>
      </c>
      <c r="EI926" s="83" t="s">
        <v>108</v>
      </c>
      <c r="EJ926" s="83" t="s">
        <v>583</v>
      </c>
      <c r="EK926" s="83">
        <v>0</v>
      </c>
      <c r="EL926" s="83">
        <v>0</v>
      </c>
      <c r="EM926" s="83">
        <v>1</v>
      </c>
      <c r="EN926" s="83" t="s">
        <v>497</v>
      </c>
      <c r="EO926" s="83"/>
      <c r="EP926" s="83" t="s">
        <v>436</v>
      </c>
      <c r="EQ926" s="136">
        <v>1</v>
      </c>
      <c r="ER926" s="136">
        <v>1</v>
      </c>
      <c r="ES926" s="136">
        <v>1</v>
      </c>
      <c r="ET926" s="136">
        <v>1</v>
      </c>
      <c r="EU926" s="215" t="s">
        <v>269</v>
      </c>
      <c r="EV926" s="136">
        <v>1</v>
      </c>
      <c r="EW926" s="136">
        <v>1</v>
      </c>
      <c r="EX926" s="136">
        <v>1</v>
      </c>
      <c r="EY926" s="136">
        <v>1</v>
      </c>
      <c r="EZ926" s="136">
        <v>1</v>
      </c>
      <c r="FP926" s="215" t="s">
        <v>592</v>
      </c>
      <c r="FQ926" s="136" t="b">
        <v>1</v>
      </c>
      <c r="FR926" s="136" t="b">
        <v>1</v>
      </c>
      <c r="FS926" s="136" t="b">
        <v>1</v>
      </c>
      <c r="FT926" s="136" t="b">
        <v>1</v>
      </c>
      <c r="FX926" s="215" t="s">
        <v>269</v>
      </c>
    </row>
    <row r="927" spans="1:180" ht="60" customHeight="1" x14ac:dyDescent="0.55000000000000004">
      <c r="A927" s="83" t="s">
        <v>130</v>
      </c>
      <c r="B927" s="83" t="s">
        <v>98</v>
      </c>
      <c r="C927" s="136">
        <v>718921</v>
      </c>
      <c r="D927" s="207" t="s">
        <v>628</v>
      </c>
      <c r="E927" s="208" t="s">
        <v>633</v>
      </c>
      <c r="F927" s="83" t="s">
        <v>108</v>
      </c>
      <c r="G927" s="85">
        <v>22744</v>
      </c>
      <c r="H927" s="83" t="s">
        <v>102</v>
      </c>
      <c r="I927" s="85">
        <v>39772</v>
      </c>
      <c r="J927" s="83" t="s">
        <v>228</v>
      </c>
      <c r="K927" s="216">
        <v>591073560270</v>
      </c>
      <c r="L927" s="83" t="s">
        <v>191</v>
      </c>
      <c r="M927" s="85">
        <v>43619</v>
      </c>
      <c r="N927" s="83">
        <v>-3916.6666666666702</v>
      </c>
      <c r="O927" s="83" t="s">
        <v>193</v>
      </c>
      <c r="P927" s="83" t="s">
        <v>181</v>
      </c>
      <c r="Q927" s="208" t="s">
        <v>8736</v>
      </c>
      <c r="R927" s="83" t="s">
        <v>102</v>
      </c>
      <c r="S927" s="83" t="s">
        <v>102</v>
      </c>
      <c r="T927" s="83" t="s">
        <v>133</v>
      </c>
      <c r="U927" s="83" t="s">
        <v>10582</v>
      </c>
      <c r="V927" s="83" t="s">
        <v>111</v>
      </c>
      <c r="W927" s="83" t="s">
        <v>105</v>
      </c>
      <c r="X927" s="86" t="s">
        <v>8736</v>
      </c>
      <c r="Y927" s="87" t="s">
        <v>102</v>
      </c>
      <c r="Z927" s="87" t="s">
        <v>102</v>
      </c>
      <c r="AA927" s="87" t="s">
        <v>133</v>
      </c>
      <c r="AB927" s="87" t="s">
        <v>10582</v>
      </c>
      <c r="AC927" s="87" t="s">
        <v>111</v>
      </c>
      <c r="AD927" s="87" t="s">
        <v>105</v>
      </c>
      <c r="AE927" s="87" t="s">
        <v>106</v>
      </c>
      <c r="AF927" s="86" t="s">
        <v>8736</v>
      </c>
      <c r="AG927" s="87" t="s">
        <v>486</v>
      </c>
      <c r="AH927" s="87" t="s">
        <v>10582</v>
      </c>
      <c r="AI927" s="87" t="s">
        <v>111</v>
      </c>
      <c r="AJ927" s="87" t="s">
        <v>204</v>
      </c>
      <c r="AK927" s="88"/>
      <c r="AL927" s="83" t="s">
        <v>107</v>
      </c>
      <c r="AM927" s="89" t="s">
        <v>454</v>
      </c>
      <c r="AN927" s="90" t="s">
        <v>416</v>
      </c>
      <c r="AO927" s="91" t="s">
        <v>642</v>
      </c>
      <c r="AP927" s="90">
        <v>8.33333333333319</v>
      </c>
      <c r="AQ927" s="92" t="s">
        <v>102</v>
      </c>
      <c r="AR927" s="93" t="s">
        <v>102</v>
      </c>
      <c r="AS927" s="93" t="s">
        <v>102</v>
      </c>
      <c r="AT927" s="93" t="s">
        <v>102</v>
      </c>
      <c r="AU927" s="210" t="s">
        <v>644</v>
      </c>
      <c r="AV927" s="93" t="s">
        <v>185</v>
      </c>
      <c r="AW927" s="94" t="s">
        <v>102</v>
      </c>
      <c r="AX927" s="93" t="s">
        <v>183</v>
      </c>
      <c r="AY927" s="95" t="s">
        <v>111</v>
      </c>
      <c r="AZ927" s="93" t="s">
        <v>102</v>
      </c>
      <c r="BA927" s="93" t="s">
        <v>102</v>
      </c>
      <c r="BB927" s="93" t="s">
        <v>102</v>
      </c>
      <c r="BC927" s="93" t="s">
        <v>102</v>
      </c>
      <c r="BD927" s="96" t="s">
        <v>102</v>
      </c>
      <c r="BE927" s="90">
        <v>-452.66666666666703</v>
      </c>
      <c r="BF927" s="93" t="s">
        <v>102</v>
      </c>
      <c r="BG927" s="93" t="s">
        <v>102</v>
      </c>
      <c r="BH927" s="93" t="s">
        <v>102</v>
      </c>
      <c r="BI927" s="93" t="s">
        <v>102</v>
      </c>
      <c r="BJ927" s="210" t="s">
        <v>642</v>
      </c>
      <c r="BK927" s="93" t="s">
        <v>192</v>
      </c>
      <c r="BL927" s="97" t="s">
        <v>102</v>
      </c>
      <c r="BM927" s="93" t="s">
        <v>183</v>
      </c>
      <c r="BN927" s="93" t="s">
        <v>106</v>
      </c>
      <c r="BO927" s="93" t="s">
        <v>102</v>
      </c>
      <c r="BP927" s="98" t="s">
        <v>102</v>
      </c>
      <c r="BQ927" s="93" t="s">
        <v>102</v>
      </c>
      <c r="BR927" s="93" t="s">
        <v>102</v>
      </c>
      <c r="BS927" s="93" t="s">
        <v>102</v>
      </c>
      <c r="BT927" s="99" t="s">
        <v>591</v>
      </c>
      <c r="BU927" s="100" t="s">
        <v>12215</v>
      </c>
      <c r="BV927" s="101" t="s">
        <v>471</v>
      </c>
      <c r="BW927" s="136"/>
      <c r="BX927" s="103" t="s">
        <v>565</v>
      </c>
      <c r="BY927" s="104" t="s">
        <v>190</v>
      </c>
      <c r="BZ927" s="136"/>
      <c r="CA927" s="83" t="s">
        <v>599</v>
      </c>
      <c r="CB927" s="106" t="s">
        <v>647</v>
      </c>
      <c r="CC927" s="106" t="s">
        <v>12216</v>
      </c>
      <c r="CD927" s="107"/>
      <c r="CE927" s="108" t="s">
        <v>107</v>
      </c>
      <c r="CF927" s="108" t="s">
        <v>107</v>
      </c>
      <c r="CG927" s="109"/>
      <c r="CH927" s="110" t="s">
        <v>107</v>
      </c>
      <c r="CI927" s="111"/>
      <c r="CJ927" s="112">
        <v>6710</v>
      </c>
      <c r="CK927" s="113">
        <v>86</v>
      </c>
      <c r="CL927" s="114" t="s">
        <v>134</v>
      </c>
      <c r="CM927" s="114" t="s">
        <v>108</v>
      </c>
      <c r="CN927" s="114"/>
      <c r="CO927" s="115" t="s">
        <v>102</v>
      </c>
      <c r="CP927" s="115" t="s">
        <v>102</v>
      </c>
      <c r="CQ927" s="115" t="s">
        <v>102</v>
      </c>
      <c r="CR927" s="115" t="s">
        <v>102</v>
      </c>
      <c r="CS927" s="116"/>
      <c r="CT927" s="117" t="s">
        <v>109</v>
      </c>
      <c r="CU927" s="117" t="s">
        <v>109</v>
      </c>
      <c r="CV927" s="83">
        <v>923</v>
      </c>
      <c r="CW927" s="83" t="s">
        <v>108</v>
      </c>
      <c r="CX927" s="83">
        <v>923</v>
      </c>
      <c r="CY927" s="83" t="s">
        <v>108</v>
      </c>
      <c r="CZ927" s="83">
        <v>7251</v>
      </c>
      <c r="DA927" s="83" t="s">
        <v>419</v>
      </c>
      <c r="DB927" s="83" t="s">
        <v>130</v>
      </c>
      <c r="DC927" s="83" t="s">
        <v>499</v>
      </c>
      <c r="DD927" s="83">
        <v>1972</v>
      </c>
      <c r="DE927" s="83" t="s">
        <v>444</v>
      </c>
      <c r="DF927" s="83" t="s">
        <v>130</v>
      </c>
      <c r="DG927" s="83" t="s">
        <v>499</v>
      </c>
      <c r="DH927" s="83"/>
      <c r="DI927" s="83">
        <v>0</v>
      </c>
      <c r="DJ927" s="83">
        <v>1</v>
      </c>
      <c r="DK927" s="83">
        <v>0</v>
      </c>
      <c r="DL927" s="83">
        <v>0</v>
      </c>
      <c r="DM927" s="83">
        <v>0</v>
      </c>
      <c r="DN927" s="83">
        <v>0</v>
      </c>
      <c r="DO927" s="83">
        <v>0</v>
      </c>
      <c r="DP927" s="83">
        <v>0</v>
      </c>
      <c r="DQ927" s="83">
        <v>0</v>
      </c>
      <c r="DR927" s="83">
        <v>0</v>
      </c>
      <c r="DS927" s="83">
        <v>0</v>
      </c>
      <c r="DT927" s="83">
        <v>3</v>
      </c>
      <c r="DU927" s="83">
        <v>3</v>
      </c>
      <c r="DV927" s="83">
        <v>0</v>
      </c>
      <c r="DW927" s="83">
        <v>0</v>
      </c>
      <c r="DX927" s="83">
        <v>3</v>
      </c>
      <c r="DY927" s="85">
        <v>44569</v>
      </c>
      <c r="DZ927" s="83" t="s">
        <v>4974</v>
      </c>
      <c r="EA927" s="83" t="s">
        <v>102</v>
      </c>
      <c r="EB927" s="83" t="s">
        <v>482</v>
      </c>
      <c r="EC927" s="83">
        <v>923</v>
      </c>
      <c r="ED927" s="83" t="s">
        <v>483</v>
      </c>
      <c r="EE927" s="83">
        <v>1</v>
      </c>
      <c r="EF927" s="83">
        <v>0</v>
      </c>
      <c r="EG927" s="83">
        <v>0</v>
      </c>
      <c r="EH927" s="83" t="s">
        <v>109</v>
      </c>
      <c r="EI927" s="83" t="s">
        <v>108</v>
      </c>
      <c r="EJ927" s="83" t="s">
        <v>583</v>
      </c>
      <c r="EK927" s="83">
        <v>0</v>
      </c>
      <c r="EL927" s="83">
        <v>0</v>
      </c>
      <c r="EM927" s="83">
        <v>1</v>
      </c>
      <c r="EN927" s="83" t="s">
        <v>497</v>
      </c>
      <c r="EO927" s="83"/>
      <c r="EP927" s="83" t="s">
        <v>436</v>
      </c>
      <c r="EQ927" s="136">
        <v>1</v>
      </c>
      <c r="ER927" s="136">
        <v>1</v>
      </c>
      <c r="ES927" s="136">
        <v>1</v>
      </c>
      <c r="ET927" s="136">
        <v>1</v>
      </c>
      <c r="EU927" s="215" t="s">
        <v>269</v>
      </c>
      <c r="EV927" s="136">
        <v>1</v>
      </c>
      <c r="EW927" s="136">
        <v>1</v>
      </c>
      <c r="EX927" s="136">
        <v>1</v>
      </c>
      <c r="EY927" s="136">
        <v>1</v>
      </c>
      <c r="EZ927" s="136">
        <v>1</v>
      </c>
      <c r="FP927" s="215" t="s">
        <v>592</v>
      </c>
      <c r="FQ927" s="136" t="b">
        <v>1</v>
      </c>
      <c r="FR927" s="136" t="b">
        <v>1</v>
      </c>
      <c r="FS927" s="136" t="b">
        <v>1</v>
      </c>
      <c r="FT927" s="136" t="b">
        <v>1</v>
      </c>
      <c r="FX927" s="215" t="s">
        <v>269</v>
      </c>
    </row>
    <row r="928" spans="1:180" ht="60" customHeight="1" x14ac:dyDescent="0.55000000000000004">
      <c r="A928" s="83" t="s">
        <v>130</v>
      </c>
      <c r="B928" s="83" t="s">
        <v>98</v>
      </c>
      <c r="C928" s="136">
        <v>358464</v>
      </c>
      <c r="D928" s="207" t="s">
        <v>629</v>
      </c>
      <c r="E928" s="208" t="s">
        <v>634</v>
      </c>
      <c r="F928" s="83" t="s">
        <v>108</v>
      </c>
      <c r="G928" s="85">
        <v>26341</v>
      </c>
      <c r="H928" s="83" t="s">
        <v>102</v>
      </c>
      <c r="I928" s="85">
        <v>34633</v>
      </c>
      <c r="J928" s="83" t="s">
        <v>228</v>
      </c>
      <c r="K928" s="216">
        <v>270596312763</v>
      </c>
      <c r="L928" s="83" t="s">
        <v>191</v>
      </c>
      <c r="M928" s="85">
        <v>43642</v>
      </c>
      <c r="N928" s="83">
        <v>-3921.6666666666702</v>
      </c>
      <c r="O928" s="83" t="s">
        <v>193</v>
      </c>
      <c r="P928" s="83" t="s">
        <v>181</v>
      </c>
      <c r="Q928" s="208" t="s">
        <v>8740</v>
      </c>
      <c r="R928" s="83" t="s">
        <v>102</v>
      </c>
      <c r="S928" s="83" t="s">
        <v>102</v>
      </c>
      <c r="T928" s="83" t="s">
        <v>131</v>
      </c>
      <c r="U928" s="83" t="s">
        <v>10583</v>
      </c>
      <c r="V928" s="83" t="s">
        <v>104</v>
      </c>
      <c r="W928" s="83" t="s">
        <v>105</v>
      </c>
      <c r="X928" s="86" t="s">
        <v>8740</v>
      </c>
      <c r="Y928" s="87" t="s">
        <v>102</v>
      </c>
      <c r="Z928" s="87" t="s">
        <v>102</v>
      </c>
      <c r="AA928" s="87" t="s">
        <v>131</v>
      </c>
      <c r="AB928" s="87" t="s">
        <v>10583</v>
      </c>
      <c r="AC928" s="87" t="s">
        <v>104</v>
      </c>
      <c r="AD928" s="87" t="s">
        <v>105</v>
      </c>
      <c r="AE928" s="87" t="s">
        <v>106</v>
      </c>
      <c r="AF928" s="86" t="s">
        <v>8740</v>
      </c>
      <c r="AG928" s="87" t="s">
        <v>177</v>
      </c>
      <c r="AH928" s="87" t="s">
        <v>10583</v>
      </c>
      <c r="AI928" s="87" t="s">
        <v>104</v>
      </c>
      <c r="AJ928" s="87" t="s">
        <v>204</v>
      </c>
      <c r="AK928" s="88"/>
      <c r="AL928" s="83" t="s">
        <v>107</v>
      </c>
      <c r="AM928" s="89" t="s">
        <v>454</v>
      </c>
      <c r="AN928" s="90" t="s">
        <v>416</v>
      </c>
      <c r="AO928" s="91" t="s">
        <v>643</v>
      </c>
      <c r="AP928" s="90">
        <v>8.33333333333319</v>
      </c>
      <c r="AQ928" s="92" t="s">
        <v>102</v>
      </c>
      <c r="AR928" s="93" t="s">
        <v>102</v>
      </c>
      <c r="AS928" s="93" t="s">
        <v>102</v>
      </c>
      <c r="AT928" s="93" t="s">
        <v>102</v>
      </c>
      <c r="AU928" s="210" t="s">
        <v>645</v>
      </c>
      <c r="AV928" s="93" t="s">
        <v>185</v>
      </c>
      <c r="AW928" s="94" t="s">
        <v>102</v>
      </c>
      <c r="AX928" s="93" t="s">
        <v>105</v>
      </c>
      <c r="AY928" s="95" t="s">
        <v>104</v>
      </c>
      <c r="AZ928" s="93" t="s">
        <v>102</v>
      </c>
      <c r="BA928" s="93" t="s">
        <v>102</v>
      </c>
      <c r="BB928" s="93" t="s">
        <v>102</v>
      </c>
      <c r="BC928" s="93" t="s">
        <v>102</v>
      </c>
      <c r="BD928" s="96" t="s">
        <v>102</v>
      </c>
      <c r="BE928" s="90">
        <v>-453.16666666666703</v>
      </c>
      <c r="BF928" s="93" t="s">
        <v>102</v>
      </c>
      <c r="BG928" s="93" t="s">
        <v>102</v>
      </c>
      <c r="BH928" s="93" t="s">
        <v>102</v>
      </c>
      <c r="BI928" s="93" t="s">
        <v>102</v>
      </c>
      <c r="BJ928" s="210" t="s">
        <v>643</v>
      </c>
      <c r="BK928" s="93" t="s">
        <v>196</v>
      </c>
      <c r="BL928" s="97" t="s">
        <v>102</v>
      </c>
      <c r="BM928" s="93" t="s">
        <v>105</v>
      </c>
      <c r="BN928" s="93" t="s">
        <v>596</v>
      </c>
      <c r="BO928" s="93" t="s">
        <v>102</v>
      </c>
      <c r="BP928" s="98" t="s">
        <v>102</v>
      </c>
      <c r="BQ928" s="93" t="s">
        <v>102</v>
      </c>
      <c r="BR928" s="93" t="s">
        <v>102</v>
      </c>
      <c r="BS928" s="93" t="s">
        <v>102</v>
      </c>
      <c r="BT928" s="99" t="s">
        <v>591</v>
      </c>
      <c r="BU928" s="100" t="s">
        <v>12217</v>
      </c>
      <c r="BV928" s="101" t="s">
        <v>471</v>
      </c>
      <c r="BW928" s="136"/>
      <c r="BX928" s="103" t="s">
        <v>565</v>
      </c>
      <c r="BY928" s="104" t="s">
        <v>190</v>
      </c>
      <c r="BZ928" s="136"/>
      <c r="CA928" s="83" t="s">
        <v>599</v>
      </c>
      <c r="CB928" s="106" t="s">
        <v>647</v>
      </c>
      <c r="CC928" s="106" t="s">
        <v>12218</v>
      </c>
      <c r="CD928" s="107"/>
      <c r="CE928" s="108" t="s">
        <v>107</v>
      </c>
      <c r="CF928" s="108" t="s">
        <v>107</v>
      </c>
      <c r="CG928" s="109"/>
      <c r="CH928" s="110" t="s">
        <v>107</v>
      </c>
      <c r="CI928" s="111"/>
      <c r="CJ928" s="112">
        <v>6710</v>
      </c>
      <c r="CK928" s="113">
        <v>86</v>
      </c>
      <c r="CL928" s="114" t="s">
        <v>134</v>
      </c>
      <c r="CM928" s="114" t="s">
        <v>108</v>
      </c>
      <c r="CN928" s="114"/>
      <c r="CO928" s="115" t="s">
        <v>102</v>
      </c>
      <c r="CP928" s="115" t="s">
        <v>102</v>
      </c>
      <c r="CQ928" s="115" t="s">
        <v>102</v>
      </c>
      <c r="CR928" s="115" t="s">
        <v>102</v>
      </c>
      <c r="CS928" s="116"/>
      <c r="CT928" s="117" t="s">
        <v>109</v>
      </c>
      <c r="CU928" s="117" t="s">
        <v>109</v>
      </c>
      <c r="CV928" s="83">
        <v>924</v>
      </c>
      <c r="CW928" s="83" t="s">
        <v>108</v>
      </c>
      <c r="CX928" s="83">
        <v>924</v>
      </c>
      <c r="CY928" s="83" t="s">
        <v>108</v>
      </c>
      <c r="CZ928" s="83">
        <v>7252</v>
      </c>
      <c r="DA928" s="83" t="s">
        <v>419</v>
      </c>
      <c r="DB928" s="83" t="s">
        <v>130</v>
      </c>
      <c r="DC928" s="83" t="s">
        <v>499</v>
      </c>
      <c r="DD928" s="83">
        <v>1973</v>
      </c>
      <c r="DE928" s="83" t="s">
        <v>444</v>
      </c>
      <c r="DF928" s="83" t="s">
        <v>130</v>
      </c>
      <c r="DG928" s="83" t="s">
        <v>499</v>
      </c>
      <c r="DH928" s="83"/>
      <c r="DI928" s="83">
        <v>0</v>
      </c>
      <c r="DJ928" s="83">
        <v>1</v>
      </c>
      <c r="DK928" s="83">
        <v>0</v>
      </c>
      <c r="DL928" s="83">
        <v>0</v>
      </c>
      <c r="DM928" s="83">
        <v>0</v>
      </c>
      <c r="DN928" s="83">
        <v>0</v>
      </c>
      <c r="DO928" s="83">
        <v>0</v>
      </c>
      <c r="DP928" s="83">
        <v>0</v>
      </c>
      <c r="DQ928" s="83">
        <v>0</v>
      </c>
      <c r="DR928" s="83">
        <v>0</v>
      </c>
      <c r="DS928" s="83">
        <v>0</v>
      </c>
      <c r="DT928" s="83">
        <v>3</v>
      </c>
      <c r="DU928" s="83">
        <v>3</v>
      </c>
      <c r="DV928" s="83">
        <v>0</v>
      </c>
      <c r="DW928" s="83">
        <v>0</v>
      </c>
      <c r="DX928" s="83">
        <v>3</v>
      </c>
      <c r="DY928" s="85">
        <v>44570</v>
      </c>
      <c r="DZ928" s="83" t="s">
        <v>4975</v>
      </c>
      <c r="EA928" s="83" t="s">
        <v>102</v>
      </c>
      <c r="EB928" s="83" t="s">
        <v>482</v>
      </c>
      <c r="EC928" s="83">
        <v>924</v>
      </c>
      <c r="ED928" s="83" t="s">
        <v>483</v>
      </c>
      <c r="EE928" s="83">
        <v>1</v>
      </c>
      <c r="EF928" s="83">
        <v>0</v>
      </c>
      <c r="EG928" s="83">
        <v>0</v>
      </c>
      <c r="EH928" s="83" t="s">
        <v>109</v>
      </c>
      <c r="EI928" s="83" t="s">
        <v>108</v>
      </c>
      <c r="EJ928" s="83" t="s">
        <v>583</v>
      </c>
      <c r="EK928" s="83">
        <v>0</v>
      </c>
      <c r="EL928" s="83">
        <v>0</v>
      </c>
      <c r="EM928" s="83">
        <v>1</v>
      </c>
      <c r="EN928" s="83" t="s">
        <v>497</v>
      </c>
      <c r="EO928" s="83"/>
      <c r="EP928" s="83" t="s">
        <v>436</v>
      </c>
      <c r="EQ928" s="136">
        <v>1</v>
      </c>
      <c r="ER928" s="136">
        <v>1</v>
      </c>
      <c r="ES928" s="136">
        <v>1</v>
      </c>
      <c r="ET928" s="136">
        <v>1</v>
      </c>
      <c r="EU928" s="215" t="s">
        <v>269</v>
      </c>
      <c r="EV928" s="136">
        <v>1</v>
      </c>
      <c r="EW928" s="136">
        <v>1</v>
      </c>
      <c r="EX928" s="136">
        <v>1</v>
      </c>
      <c r="EY928" s="136">
        <v>1</v>
      </c>
      <c r="EZ928" s="136">
        <v>1</v>
      </c>
      <c r="FP928" s="215" t="s">
        <v>592</v>
      </c>
      <c r="FQ928" s="136" t="b">
        <v>1</v>
      </c>
      <c r="FR928" s="136" t="b">
        <v>1</v>
      </c>
      <c r="FS928" s="136" t="b">
        <v>1</v>
      </c>
      <c r="FT928" s="136" t="b">
        <v>1</v>
      </c>
      <c r="FX928" s="215" t="s">
        <v>269</v>
      </c>
    </row>
    <row r="929" spans="1:180" ht="60" customHeight="1" x14ac:dyDescent="0.55000000000000004">
      <c r="A929" s="83" t="s">
        <v>130</v>
      </c>
      <c r="B929" s="83" t="s">
        <v>98</v>
      </c>
      <c r="C929" s="136">
        <v>664107</v>
      </c>
      <c r="D929" s="207" t="s">
        <v>627</v>
      </c>
      <c r="E929" s="208" t="s">
        <v>630</v>
      </c>
      <c r="F929" s="83" t="s">
        <v>108</v>
      </c>
      <c r="G929" s="85">
        <v>20621</v>
      </c>
      <c r="H929" s="83" t="s">
        <v>102</v>
      </c>
      <c r="I929" s="85">
        <v>39794</v>
      </c>
      <c r="J929" s="83" t="s">
        <v>228</v>
      </c>
      <c r="K929" s="216">
        <v>206887429691</v>
      </c>
      <c r="L929" s="83" t="s">
        <v>191</v>
      </c>
      <c r="M929" s="85">
        <v>43631</v>
      </c>
      <c r="N929" s="83">
        <v>-3926.6666666666702</v>
      </c>
      <c r="O929" s="83" t="s">
        <v>180</v>
      </c>
      <c r="P929" s="83" t="s">
        <v>181</v>
      </c>
      <c r="Q929" s="208" t="s">
        <v>8744</v>
      </c>
      <c r="R929" s="83" t="s">
        <v>102</v>
      </c>
      <c r="S929" s="83" t="s">
        <v>102</v>
      </c>
      <c r="T929" s="83" t="s">
        <v>199</v>
      </c>
      <c r="U929" s="83" t="s">
        <v>10584</v>
      </c>
      <c r="V929" s="83" t="s">
        <v>104</v>
      </c>
      <c r="W929" s="83" t="s">
        <v>105</v>
      </c>
      <c r="X929" s="86" t="s">
        <v>8744</v>
      </c>
      <c r="Y929" s="87" t="s">
        <v>102</v>
      </c>
      <c r="Z929" s="87" t="s">
        <v>102</v>
      </c>
      <c r="AA929" s="87" t="s">
        <v>199</v>
      </c>
      <c r="AB929" s="87" t="s">
        <v>10584</v>
      </c>
      <c r="AC929" s="87" t="s">
        <v>104</v>
      </c>
      <c r="AD929" s="87" t="s">
        <v>105</v>
      </c>
      <c r="AE929" s="87" t="s">
        <v>106</v>
      </c>
      <c r="AF929" s="86" t="s">
        <v>8744</v>
      </c>
      <c r="AG929" s="87" t="s">
        <v>489</v>
      </c>
      <c r="AH929" s="87" t="s">
        <v>10585</v>
      </c>
      <c r="AI929" s="87" t="s">
        <v>104</v>
      </c>
      <c r="AJ929" s="87" t="s">
        <v>204</v>
      </c>
      <c r="AK929" s="88"/>
      <c r="AL929" s="83" t="s">
        <v>107</v>
      </c>
      <c r="AM929" s="89" t="s">
        <v>454</v>
      </c>
      <c r="AN929" s="90" t="s">
        <v>416</v>
      </c>
      <c r="AO929" s="91" t="s">
        <v>641</v>
      </c>
      <c r="AP929" s="90">
        <v>8.33333333333319</v>
      </c>
      <c r="AQ929" s="92" t="s">
        <v>211</v>
      </c>
      <c r="AR929" s="93" t="s">
        <v>102</v>
      </c>
      <c r="AS929" s="93" t="s">
        <v>102</v>
      </c>
      <c r="AT929" s="93" t="s">
        <v>102</v>
      </c>
      <c r="AU929" s="210" t="s">
        <v>641</v>
      </c>
      <c r="AV929" s="93" t="s">
        <v>192</v>
      </c>
      <c r="AW929" s="94" t="s">
        <v>102</v>
      </c>
      <c r="AX929" s="93" t="s">
        <v>105</v>
      </c>
      <c r="AY929" s="95" t="s">
        <v>188</v>
      </c>
      <c r="AZ929" s="93" t="s">
        <v>102</v>
      </c>
      <c r="BA929" s="93" t="s">
        <v>10586</v>
      </c>
      <c r="BB929" s="93" t="s">
        <v>102</v>
      </c>
      <c r="BC929" s="93" t="s">
        <v>102</v>
      </c>
      <c r="BD929" s="96" t="s">
        <v>102</v>
      </c>
      <c r="BE929" s="90">
        <v>-453.66666666666703</v>
      </c>
      <c r="BF929" s="93" t="s">
        <v>211</v>
      </c>
      <c r="BG929" s="93" t="s">
        <v>102</v>
      </c>
      <c r="BH929" s="93" t="s">
        <v>102</v>
      </c>
      <c r="BI929" s="93" t="s">
        <v>102</v>
      </c>
      <c r="BJ929" s="210" t="s">
        <v>646</v>
      </c>
      <c r="BK929" s="93" t="s">
        <v>182</v>
      </c>
      <c r="BL929" s="97" t="s">
        <v>102</v>
      </c>
      <c r="BM929" s="93" t="s">
        <v>105</v>
      </c>
      <c r="BN929" s="93" t="s">
        <v>104</v>
      </c>
      <c r="BO929" s="93" t="s">
        <v>102</v>
      </c>
      <c r="BP929" s="98">
        <v>20180515</v>
      </c>
      <c r="BQ929" s="93" t="s">
        <v>102</v>
      </c>
      <c r="BR929" s="93" t="s">
        <v>102</v>
      </c>
      <c r="BS929" s="93" t="s">
        <v>102</v>
      </c>
      <c r="BT929" s="99" t="s">
        <v>591</v>
      </c>
      <c r="BU929" s="100" t="s">
        <v>12219</v>
      </c>
      <c r="BV929" s="101" t="s">
        <v>471</v>
      </c>
      <c r="BW929" s="136"/>
      <c r="BX929" s="103" t="s">
        <v>565</v>
      </c>
      <c r="BY929" s="104" t="s">
        <v>190</v>
      </c>
      <c r="BZ929" s="136"/>
      <c r="CA929" s="83" t="s">
        <v>599</v>
      </c>
      <c r="CB929" s="106" t="s">
        <v>647</v>
      </c>
      <c r="CC929" s="106" t="s">
        <v>12220</v>
      </c>
      <c r="CD929" s="107"/>
      <c r="CE929" s="108" t="s">
        <v>107</v>
      </c>
      <c r="CF929" s="108" t="s">
        <v>107</v>
      </c>
      <c r="CG929" s="109"/>
      <c r="CH929" s="110" t="s">
        <v>107</v>
      </c>
      <c r="CI929" s="111"/>
      <c r="CJ929" s="112">
        <v>6710</v>
      </c>
      <c r="CK929" s="113">
        <v>86</v>
      </c>
      <c r="CL929" s="114" t="s">
        <v>134</v>
      </c>
      <c r="CM929" s="114" t="s">
        <v>108</v>
      </c>
      <c r="CN929" s="114"/>
      <c r="CO929" s="115" t="s">
        <v>102</v>
      </c>
      <c r="CP929" s="115" t="s">
        <v>102</v>
      </c>
      <c r="CQ929" s="115" t="s">
        <v>102</v>
      </c>
      <c r="CR929" s="115" t="s">
        <v>102</v>
      </c>
      <c r="CS929" s="116"/>
      <c r="CT929" s="117" t="s">
        <v>109</v>
      </c>
      <c r="CU929" s="117" t="s">
        <v>109</v>
      </c>
      <c r="CV929" s="83">
        <v>925</v>
      </c>
      <c r="CW929" s="83" t="s">
        <v>108</v>
      </c>
      <c r="CX929" s="83">
        <v>925</v>
      </c>
      <c r="CY929" s="83" t="s">
        <v>108</v>
      </c>
      <c r="CZ929" s="83">
        <v>7253</v>
      </c>
      <c r="DA929" s="83" t="s">
        <v>419</v>
      </c>
      <c r="DB929" s="83" t="s">
        <v>130</v>
      </c>
      <c r="DC929" s="83" t="s">
        <v>499</v>
      </c>
      <c r="DD929" s="83">
        <v>1974</v>
      </c>
      <c r="DE929" s="83" t="s">
        <v>444</v>
      </c>
      <c r="DF929" s="83" t="s">
        <v>130</v>
      </c>
      <c r="DG929" s="83" t="s">
        <v>499</v>
      </c>
      <c r="DH929" s="83"/>
      <c r="DI929" s="83">
        <v>0</v>
      </c>
      <c r="DJ929" s="83">
        <v>1</v>
      </c>
      <c r="DK929" s="83">
        <v>0</v>
      </c>
      <c r="DL929" s="83">
        <v>0</v>
      </c>
      <c r="DM929" s="83">
        <v>0</v>
      </c>
      <c r="DN929" s="83">
        <v>0</v>
      </c>
      <c r="DO929" s="83">
        <v>0</v>
      </c>
      <c r="DP929" s="83">
        <v>0</v>
      </c>
      <c r="DQ929" s="83">
        <v>0</v>
      </c>
      <c r="DR929" s="83">
        <v>0</v>
      </c>
      <c r="DS929" s="83">
        <v>0</v>
      </c>
      <c r="DT929" s="83">
        <v>3</v>
      </c>
      <c r="DU929" s="83">
        <v>3</v>
      </c>
      <c r="DV929" s="83">
        <v>0</v>
      </c>
      <c r="DW929" s="83">
        <v>0</v>
      </c>
      <c r="DX929" s="83">
        <v>3</v>
      </c>
      <c r="DY929" s="85">
        <v>44571</v>
      </c>
      <c r="DZ929" s="83" t="s">
        <v>4976</v>
      </c>
      <c r="EA929" s="83" t="s">
        <v>102</v>
      </c>
      <c r="EB929" s="83" t="s">
        <v>482</v>
      </c>
      <c r="EC929" s="83">
        <v>925</v>
      </c>
      <c r="ED929" s="83" t="s">
        <v>483</v>
      </c>
      <c r="EE929" s="83">
        <v>1</v>
      </c>
      <c r="EF929" s="83">
        <v>0</v>
      </c>
      <c r="EG929" s="83">
        <v>0</v>
      </c>
      <c r="EH929" s="83" t="s">
        <v>109</v>
      </c>
      <c r="EI929" s="83" t="s">
        <v>108</v>
      </c>
      <c r="EJ929" s="83" t="s">
        <v>583</v>
      </c>
      <c r="EK929" s="83">
        <v>0</v>
      </c>
      <c r="EL929" s="83">
        <v>0</v>
      </c>
      <c r="EM929" s="83">
        <v>1</v>
      </c>
      <c r="EN929" s="83" t="s">
        <v>497</v>
      </c>
      <c r="EO929" s="83"/>
      <c r="EP929" s="83" t="s">
        <v>436</v>
      </c>
      <c r="EQ929" s="136">
        <v>1</v>
      </c>
      <c r="ER929" s="136">
        <v>1</v>
      </c>
      <c r="ES929" s="136">
        <v>1</v>
      </c>
      <c r="ET929" s="136">
        <v>1</v>
      </c>
      <c r="EU929" s="215" t="s">
        <v>269</v>
      </c>
      <c r="EV929" s="136">
        <v>1</v>
      </c>
      <c r="EW929" s="136">
        <v>1</v>
      </c>
      <c r="EX929" s="136">
        <v>1</v>
      </c>
      <c r="EY929" s="136">
        <v>1</v>
      </c>
      <c r="EZ929" s="136">
        <v>1</v>
      </c>
      <c r="FP929" s="215" t="s">
        <v>592</v>
      </c>
      <c r="FQ929" s="136" t="b">
        <v>1</v>
      </c>
      <c r="FR929" s="136" t="b">
        <v>1</v>
      </c>
      <c r="FS929" s="136" t="b">
        <v>1</v>
      </c>
      <c r="FT929" s="136" t="b">
        <v>1</v>
      </c>
      <c r="FX929" s="215" t="s">
        <v>269</v>
      </c>
    </row>
    <row r="930" spans="1:180" ht="60" customHeight="1" x14ac:dyDescent="0.55000000000000004">
      <c r="A930" s="83" t="s">
        <v>130</v>
      </c>
      <c r="B930" s="83" t="s">
        <v>98</v>
      </c>
      <c r="C930" s="136">
        <v>134932</v>
      </c>
      <c r="D930" s="207" t="s">
        <v>628</v>
      </c>
      <c r="E930" s="208" t="s">
        <v>633</v>
      </c>
      <c r="F930" s="83" t="s">
        <v>108</v>
      </c>
      <c r="G930" s="85">
        <v>22744</v>
      </c>
      <c r="H930" s="83" t="s">
        <v>102</v>
      </c>
      <c r="I930" s="85">
        <v>39772</v>
      </c>
      <c r="J930" s="83" t="s">
        <v>228</v>
      </c>
      <c r="K930" s="216">
        <v>457499690003</v>
      </c>
      <c r="L930" s="83" t="s">
        <v>191</v>
      </c>
      <c r="M930" s="85">
        <v>43619</v>
      </c>
      <c r="N930" s="83">
        <v>-3931.6666666666702</v>
      </c>
      <c r="O930" s="83" t="s">
        <v>193</v>
      </c>
      <c r="P930" s="83" t="s">
        <v>181</v>
      </c>
      <c r="Q930" s="208" t="s">
        <v>8748</v>
      </c>
      <c r="R930" s="83" t="s">
        <v>102</v>
      </c>
      <c r="S930" s="83" t="s">
        <v>102</v>
      </c>
      <c r="T930" s="83" t="s">
        <v>133</v>
      </c>
      <c r="U930" s="83" t="s">
        <v>10587</v>
      </c>
      <c r="V930" s="83" t="s">
        <v>111</v>
      </c>
      <c r="W930" s="83" t="s">
        <v>105</v>
      </c>
      <c r="X930" s="86" t="s">
        <v>8748</v>
      </c>
      <c r="Y930" s="87" t="s">
        <v>102</v>
      </c>
      <c r="Z930" s="87" t="s">
        <v>102</v>
      </c>
      <c r="AA930" s="87" t="s">
        <v>133</v>
      </c>
      <c r="AB930" s="87" t="s">
        <v>10587</v>
      </c>
      <c r="AC930" s="87" t="s">
        <v>111</v>
      </c>
      <c r="AD930" s="87" t="s">
        <v>105</v>
      </c>
      <c r="AE930" s="87" t="s">
        <v>106</v>
      </c>
      <c r="AF930" s="86" t="s">
        <v>8748</v>
      </c>
      <c r="AG930" s="87" t="s">
        <v>486</v>
      </c>
      <c r="AH930" s="87" t="s">
        <v>10587</v>
      </c>
      <c r="AI930" s="87" t="s">
        <v>111</v>
      </c>
      <c r="AJ930" s="87" t="s">
        <v>204</v>
      </c>
      <c r="AK930" s="88"/>
      <c r="AL930" s="83" t="s">
        <v>107</v>
      </c>
      <c r="AM930" s="89" t="s">
        <v>454</v>
      </c>
      <c r="AN930" s="90" t="s">
        <v>416</v>
      </c>
      <c r="AO930" s="91" t="s">
        <v>642</v>
      </c>
      <c r="AP930" s="90">
        <v>8.33333333333319</v>
      </c>
      <c r="AQ930" s="92" t="s">
        <v>102</v>
      </c>
      <c r="AR930" s="93" t="s">
        <v>102</v>
      </c>
      <c r="AS930" s="93" t="s">
        <v>102</v>
      </c>
      <c r="AT930" s="93" t="s">
        <v>102</v>
      </c>
      <c r="AU930" s="210" t="s">
        <v>644</v>
      </c>
      <c r="AV930" s="93" t="s">
        <v>185</v>
      </c>
      <c r="AW930" s="94" t="s">
        <v>102</v>
      </c>
      <c r="AX930" s="93" t="s">
        <v>183</v>
      </c>
      <c r="AY930" s="95" t="s">
        <v>111</v>
      </c>
      <c r="AZ930" s="93" t="s">
        <v>102</v>
      </c>
      <c r="BA930" s="93" t="s">
        <v>102</v>
      </c>
      <c r="BB930" s="93" t="s">
        <v>102</v>
      </c>
      <c r="BC930" s="93" t="s">
        <v>102</v>
      </c>
      <c r="BD930" s="96" t="s">
        <v>102</v>
      </c>
      <c r="BE930" s="90">
        <v>-454.16666666666703</v>
      </c>
      <c r="BF930" s="93" t="s">
        <v>102</v>
      </c>
      <c r="BG930" s="93" t="s">
        <v>102</v>
      </c>
      <c r="BH930" s="93" t="s">
        <v>102</v>
      </c>
      <c r="BI930" s="93" t="s">
        <v>102</v>
      </c>
      <c r="BJ930" s="210" t="s">
        <v>642</v>
      </c>
      <c r="BK930" s="93" t="s">
        <v>192</v>
      </c>
      <c r="BL930" s="97" t="s">
        <v>102</v>
      </c>
      <c r="BM930" s="93" t="s">
        <v>183</v>
      </c>
      <c r="BN930" s="93" t="s">
        <v>106</v>
      </c>
      <c r="BO930" s="93" t="s">
        <v>102</v>
      </c>
      <c r="BP930" s="98" t="s">
        <v>102</v>
      </c>
      <c r="BQ930" s="93" t="s">
        <v>102</v>
      </c>
      <c r="BR930" s="93" t="s">
        <v>102</v>
      </c>
      <c r="BS930" s="93" t="s">
        <v>102</v>
      </c>
      <c r="BT930" s="99" t="s">
        <v>591</v>
      </c>
      <c r="BU930" s="100" t="s">
        <v>12221</v>
      </c>
      <c r="BV930" s="101" t="s">
        <v>471</v>
      </c>
      <c r="BW930" s="136"/>
      <c r="BX930" s="103" t="s">
        <v>565</v>
      </c>
      <c r="BY930" s="104" t="s">
        <v>190</v>
      </c>
      <c r="BZ930" s="136"/>
      <c r="CA930" s="83" t="s">
        <v>599</v>
      </c>
      <c r="CB930" s="106" t="s">
        <v>647</v>
      </c>
      <c r="CC930" s="106" t="s">
        <v>12222</v>
      </c>
      <c r="CD930" s="107"/>
      <c r="CE930" s="108" t="s">
        <v>107</v>
      </c>
      <c r="CF930" s="108" t="s">
        <v>107</v>
      </c>
      <c r="CG930" s="109"/>
      <c r="CH930" s="110" t="s">
        <v>107</v>
      </c>
      <c r="CI930" s="111"/>
      <c r="CJ930" s="112">
        <v>6710</v>
      </c>
      <c r="CK930" s="113">
        <v>86</v>
      </c>
      <c r="CL930" s="114" t="s">
        <v>134</v>
      </c>
      <c r="CM930" s="114" t="s">
        <v>108</v>
      </c>
      <c r="CN930" s="114"/>
      <c r="CO930" s="115" t="s">
        <v>102</v>
      </c>
      <c r="CP930" s="115" t="s">
        <v>102</v>
      </c>
      <c r="CQ930" s="115" t="s">
        <v>102</v>
      </c>
      <c r="CR930" s="115" t="s">
        <v>102</v>
      </c>
      <c r="CS930" s="116"/>
      <c r="CT930" s="117" t="s">
        <v>109</v>
      </c>
      <c r="CU930" s="117" t="s">
        <v>109</v>
      </c>
      <c r="CV930" s="83">
        <v>926</v>
      </c>
      <c r="CW930" s="83" t="s">
        <v>108</v>
      </c>
      <c r="CX930" s="83">
        <v>926</v>
      </c>
      <c r="CY930" s="83" t="s">
        <v>108</v>
      </c>
      <c r="CZ930" s="83">
        <v>7254</v>
      </c>
      <c r="DA930" s="83" t="s">
        <v>419</v>
      </c>
      <c r="DB930" s="83" t="s">
        <v>130</v>
      </c>
      <c r="DC930" s="83" t="s">
        <v>499</v>
      </c>
      <c r="DD930" s="83">
        <v>1975</v>
      </c>
      <c r="DE930" s="83" t="s">
        <v>444</v>
      </c>
      <c r="DF930" s="83" t="s">
        <v>130</v>
      </c>
      <c r="DG930" s="83" t="s">
        <v>499</v>
      </c>
      <c r="DH930" s="83"/>
      <c r="DI930" s="83">
        <v>0</v>
      </c>
      <c r="DJ930" s="83">
        <v>1</v>
      </c>
      <c r="DK930" s="83">
        <v>0</v>
      </c>
      <c r="DL930" s="83">
        <v>0</v>
      </c>
      <c r="DM930" s="83">
        <v>0</v>
      </c>
      <c r="DN930" s="83">
        <v>0</v>
      </c>
      <c r="DO930" s="83">
        <v>0</v>
      </c>
      <c r="DP930" s="83">
        <v>0</v>
      </c>
      <c r="DQ930" s="83">
        <v>0</v>
      </c>
      <c r="DR930" s="83">
        <v>0</v>
      </c>
      <c r="DS930" s="83">
        <v>0</v>
      </c>
      <c r="DT930" s="83">
        <v>3</v>
      </c>
      <c r="DU930" s="83">
        <v>3</v>
      </c>
      <c r="DV930" s="83">
        <v>0</v>
      </c>
      <c r="DW930" s="83">
        <v>0</v>
      </c>
      <c r="DX930" s="83">
        <v>3</v>
      </c>
      <c r="DY930" s="85">
        <v>44572</v>
      </c>
      <c r="DZ930" s="83" t="s">
        <v>4977</v>
      </c>
      <c r="EA930" s="83" t="s">
        <v>102</v>
      </c>
      <c r="EB930" s="83" t="s">
        <v>482</v>
      </c>
      <c r="EC930" s="83">
        <v>926</v>
      </c>
      <c r="ED930" s="83" t="s">
        <v>483</v>
      </c>
      <c r="EE930" s="83">
        <v>1</v>
      </c>
      <c r="EF930" s="83">
        <v>0</v>
      </c>
      <c r="EG930" s="83">
        <v>0</v>
      </c>
      <c r="EH930" s="83" t="s">
        <v>109</v>
      </c>
      <c r="EI930" s="83" t="s">
        <v>108</v>
      </c>
      <c r="EJ930" s="83" t="s">
        <v>583</v>
      </c>
      <c r="EK930" s="83">
        <v>0</v>
      </c>
      <c r="EL930" s="83">
        <v>0</v>
      </c>
      <c r="EM930" s="83">
        <v>1</v>
      </c>
      <c r="EN930" s="83" t="s">
        <v>497</v>
      </c>
      <c r="EO930" s="83"/>
      <c r="EP930" s="83" t="s">
        <v>436</v>
      </c>
      <c r="EQ930" s="136">
        <v>1</v>
      </c>
      <c r="ER930" s="136">
        <v>1</v>
      </c>
      <c r="ES930" s="136">
        <v>1</v>
      </c>
      <c r="ET930" s="136">
        <v>1</v>
      </c>
      <c r="EU930" s="215" t="s">
        <v>269</v>
      </c>
      <c r="EV930" s="136">
        <v>1</v>
      </c>
      <c r="EW930" s="136">
        <v>1</v>
      </c>
      <c r="EX930" s="136">
        <v>1</v>
      </c>
      <c r="EY930" s="136">
        <v>1</v>
      </c>
      <c r="EZ930" s="136">
        <v>1</v>
      </c>
      <c r="FP930" s="215" t="s">
        <v>592</v>
      </c>
      <c r="FQ930" s="136" t="b">
        <v>1</v>
      </c>
      <c r="FR930" s="136" t="b">
        <v>1</v>
      </c>
      <c r="FS930" s="136" t="b">
        <v>1</v>
      </c>
      <c r="FT930" s="136" t="b">
        <v>1</v>
      </c>
      <c r="FX930" s="215" t="s">
        <v>269</v>
      </c>
    </row>
    <row r="931" spans="1:180" ht="60" customHeight="1" x14ac:dyDescent="0.55000000000000004">
      <c r="A931" s="83" t="s">
        <v>130</v>
      </c>
      <c r="B931" s="83" t="s">
        <v>98</v>
      </c>
      <c r="C931" s="136">
        <v>654354</v>
      </c>
      <c r="D931" s="207" t="s">
        <v>629</v>
      </c>
      <c r="E931" s="208" t="s">
        <v>634</v>
      </c>
      <c r="F931" s="83" t="s">
        <v>108</v>
      </c>
      <c r="G931" s="85">
        <v>26341</v>
      </c>
      <c r="H931" s="83" t="s">
        <v>102</v>
      </c>
      <c r="I931" s="85">
        <v>34633</v>
      </c>
      <c r="J931" s="83" t="s">
        <v>228</v>
      </c>
      <c r="K931" s="216">
        <v>850690444429</v>
      </c>
      <c r="L931" s="83" t="s">
        <v>191</v>
      </c>
      <c r="M931" s="85">
        <v>43642</v>
      </c>
      <c r="N931" s="83">
        <v>-3936.6666666666702</v>
      </c>
      <c r="O931" s="83" t="s">
        <v>193</v>
      </c>
      <c r="P931" s="83" t="s">
        <v>181</v>
      </c>
      <c r="Q931" s="208" t="s">
        <v>8752</v>
      </c>
      <c r="R931" s="83" t="s">
        <v>102</v>
      </c>
      <c r="S931" s="83" t="s">
        <v>102</v>
      </c>
      <c r="T931" s="83" t="s">
        <v>131</v>
      </c>
      <c r="U931" s="83" t="s">
        <v>10588</v>
      </c>
      <c r="V931" s="83" t="s">
        <v>104</v>
      </c>
      <c r="W931" s="83" t="s">
        <v>105</v>
      </c>
      <c r="X931" s="86" t="s">
        <v>8752</v>
      </c>
      <c r="Y931" s="87" t="s">
        <v>102</v>
      </c>
      <c r="Z931" s="87" t="s">
        <v>102</v>
      </c>
      <c r="AA931" s="87" t="s">
        <v>131</v>
      </c>
      <c r="AB931" s="87" t="s">
        <v>10588</v>
      </c>
      <c r="AC931" s="87" t="s">
        <v>104</v>
      </c>
      <c r="AD931" s="87" t="s">
        <v>105</v>
      </c>
      <c r="AE931" s="87" t="s">
        <v>106</v>
      </c>
      <c r="AF931" s="86" t="s">
        <v>8752</v>
      </c>
      <c r="AG931" s="87" t="s">
        <v>177</v>
      </c>
      <c r="AH931" s="87" t="s">
        <v>10588</v>
      </c>
      <c r="AI931" s="87" t="s">
        <v>104</v>
      </c>
      <c r="AJ931" s="87" t="s">
        <v>204</v>
      </c>
      <c r="AK931" s="88"/>
      <c r="AL931" s="83" t="s">
        <v>107</v>
      </c>
      <c r="AM931" s="89" t="s">
        <v>454</v>
      </c>
      <c r="AN931" s="90" t="s">
        <v>416</v>
      </c>
      <c r="AO931" s="91" t="s">
        <v>643</v>
      </c>
      <c r="AP931" s="90">
        <v>8.33333333333319</v>
      </c>
      <c r="AQ931" s="92" t="s">
        <v>102</v>
      </c>
      <c r="AR931" s="93" t="s">
        <v>102</v>
      </c>
      <c r="AS931" s="93" t="s">
        <v>102</v>
      </c>
      <c r="AT931" s="93" t="s">
        <v>102</v>
      </c>
      <c r="AU931" s="210" t="s">
        <v>645</v>
      </c>
      <c r="AV931" s="93" t="s">
        <v>185</v>
      </c>
      <c r="AW931" s="94" t="s">
        <v>102</v>
      </c>
      <c r="AX931" s="93" t="s">
        <v>105</v>
      </c>
      <c r="AY931" s="95" t="s">
        <v>104</v>
      </c>
      <c r="AZ931" s="93" t="s">
        <v>102</v>
      </c>
      <c r="BA931" s="93" t="s">
        <v>102</v>
      </c>
      <c r="BB931" s="93" t="s">
        <v>102</v>
      </c>
      <c r="BC931" s="93" t="s">
        <v>102</v>
      </c>
      <c r="BD931" s="96" t="s">
        <v>102</v>
      </c>
      <c r="BE931" s="90">
        <v>-454.66666666666703</v>
      </c>
      <c r="BF931" s="93" t="s">
        <v>102</v>
      </c>
      <c r="BG931" s="93" t="s">
        <v>102</v>
      </c>
      <c r="BH931" s="93" t="s">
        <v>102</v>
      </c>
      <c r="BI931" s="93" t="s">
        <v>102</v>
      </c>
      <c r="BJ931" s="210" t="s">
        <v>643</v>
      </c>
      <c r="BK931" s="93" t="s">
        <v>196</v>
      </c>
      <c r="BL931" s="97" t="s">
        <v>102</v>
      </c>
      <c r="BM931" s="93" t="s">
        <v>105</v>
      </c>
      <c r="BN931" s="93" t="s">
        <v>596</v>
      </c>
      <c r="BO931" s="93" t="s">
        <v>102</v>
      </c>
      <c r="BP931" s="98" t="s">
        <v>102</v>
      </c>
      <c r="BQ931" s="93" t="s">
        <v>102</v>
      </c>
      <c r="BR931" s="93" t="s">
        <v>102</v>
      </c>
      <c r="BS931" s="93" t="s">
        <v>102</v>
      </c>
      <c r="BT931" s="99" t="s">
        <v>591</v>
      </c>
      <c r="BU931" s="100" t="s">
        <v>12223</v>
      </c>
      <c r="BV931" s="101" t="s">
        <v>471</v>
      </c>
      <c r="BW931" s="136"/>
      <c r="BX931" s="103" t="s">
        <v>565</v>
      </c>
      <c r="BY931" s="104" t="s">
        <v>190</v>
      </c>
      <c r="BZ931" s="136"/>
      <c r="CA931" s="83" t="s">
        <v>599</v>
      </c>
      <c r="CB931" s="106" t="s">
        <v>647</v>
      </c>
      <c r="CC931" s="106" t="s">
        <v>12224</v>
      </c>
      <c r="CD931" s="107"/>
      <c r="CE931" s="108" t="s">
        <v>107</v>
      </c>
      <c r="CF931" s="108" t="s">
        <v>107</v>
      </c>
      <c r="CG931" s="109"/>
      <c r="CH931" s="110" t="s">
        <v>107</v>
      </c>
      <c r="CI931" s="111"/>
      <c r="CJ931" s="112">
        <v>6710</v>
      </c>
      <c r="CK931" s="113">
        <v>86</v>
      </c>
      <c r="CL931" s="114" t="s">
        <v>134</v>
      </c>
      <c r="CM931" s="114" t="s">
        <v>108</v>
      </c>
      <c r="CN931" s="114"/>
      <c r="CO931" s="115" t="s">
        <v>102</v>
      </c>
      <c r="CP931" s="115" t="s">
        <v>102</v>
      </c>
      <c r="CQ931" s="115" t="s">
        <v>102</v>
      </c>
      <c r="CR931" s="115" t="s">
        <v>102</v>
      </c>
      <c r="CS931" s="116"/>
      <c r="CT931" s="117" t="s">
        <v>109</v>
      </c>
      <c r="CU931" s="117" t="s">
        <v>109</v>
      </c>
      <c r="CV931" s="83">
        <v>927</v>
      </c>
      <c r="CW931" s="83" t="s">
        <v>108</v>
      </c>
      <c r="CX931" s="83">
        <v>927</v>
      </c>
      <c r="CY931" s="83" t="s">
        <v>108</v>
      </c>
      <c r="CZ931" s="83">
        <v>7255</v>
      </c>
      <c r="DA931" s="83" t="s">
        <v>419</v>
      </c>
      <c r="DB931" s="83" t="s">
        <v>130</v>
      </c>
      <c r="DC931" s="83" t="s">
        <v>499</v>
      </c>
      <c r="DD931" s="83">
        <v>1976</v>
      </c>
      <c r="DE931" s="83" t="s">
        <v>444</v>
      </c>
      <c r="DF931" s="83" t="s">
        <v>130</v>
      </c>
      <c r="DG931" s="83" t="s">
        <v>499</v>
      </c>
      <c r="DH931" s="83"/>
      <c r="DI931" s="83">
        <v>0</v>
      </c>
      <c r="DJ931" s="83">
        <v>1</v>
      </c>
      <c r="DK931" s="83">
        <v>0</v>
      </c>
      <c r="DL931" s="83">
        <v>0</v>
      </c>
      <c r="DM931" s="83">
        <v>0</v>
      </c>
      <c r="DN931" s="83">
        <v>0</v>
      </c>
      <c r="DO931" s="83">
        <v>0</v>
      </c>
      <c r="DP931" s="83">
        <v>0</v>
      </c>
      <c r="DQ931" s="83">
        <v>0</v>
      </c>
      <c r="DR931" s="83">
        <v>0</v>
      </c>
      <c r="DS931" s="83">
        <v>0</v>
      </c>
      <c r="DT931" s="83">
        <v>3</v>
      </c>
      <c r="DU931" s="83">
        <v>3</v>
      </c>
      <c r="DV931" s="83">
        <v>0</v>
      </c>
      <c r="DW931" s="83">
        <v>0</v>
      </c>
      <c r="DX931" s="83">
        <v>3</v>
      </c>
      <c r="DY931" s="85">
        <v>44573</v>
      </c>
      <c r="DZ931" s="83" t="s">
        <v>4978</v>
      </c>
      <c r="EA931" s="83" t="s">
        <v>102</v>
      </c>
      <c r="EB931" s="83" t="s">
        <v>482</v>
      </c>
      <c r="EC931" s="83">
        <v>927</v>
      </c>
      <c r="ED931" s="83" t="s">
        <v>483</v>
      </c>
      <c r="EE931" s="83">
        <v>1</v>
      </c>
      <c r="EF931" s="83">
        <v>0</v>
      </c>
      <c r="EG931" s="83">
        <v>0</v>
      </c>
      <c r="EH931" s="83" t="s">
        <v>109</v>
      </c>
      <c r="EI931" s="83" t="s">
        <v>108</v>
      </c>
      <c r="EJ931" s="83" t="s">
        <v>583</v>
      </c>
      <c r="EK931" s="83">
        <v>0</v>
      </c>
      <c r="EL931" s="83">
        <v>0</v>
      </c>
      <c r="EM931" s="83">
        <v>1</v>
      </c>
      <c r="EN931" s="83" t="s">
        <v>497</v>
      </c>
      <c r="EO931" s="83"/>
      <c r="EP931" s="83" t="s">
        <v>436</v>
      </c>
      <c r="EQ931" s="136">
        <v>1</v>
      </c>
      <c r="ER931" s="136">
        <v>1</v>
      </c>
      <c r="ES931" s="136">
        <v>1</v>
      </c>
      <c r="ET931" s="136">
        <v>1</v>
      </c>
      <c r="EU931" s="215" t="s">
        <v>269</v>
      </c>
      <c r="EV931" s="136">
        <v>1</v>
      </c>
      <c r="EW931" s="136">
        <v>1</v>
      </c>
      <c r="EX931" s="136">
        <v>1</v>
      </c>
      <c r="EY931" s="136">
        <v>1</v>
      </c>
      <c r="EZ931" s="136">
        <v>1</v>
      </c>
      <c r="FP931" s="215" t="s">
        <v>592</v>
      </c>
      <c r="FQ931" s="136" t="b">
        <v>1</v>
      </c>
      <c r="FR931" s="136" t="b">
        <v>1</v>
      </c>
      <c r="FS931" s="136" t="b">
        <v>1</v>
      </c>
      <c r="FT931" s="136" t="b">
        <v>1</v>
      </c>
      <c r="FX931" s="215" t="s">
        <v>269</v>
      </c>
    </row>
    <row r="932" spans="1:180" ht="60" customHeight="1" x14ac:dyDescent="0.55000000000000004">
      <c r="A932" s="83" t="s">
        <v>130</v>
      </c>
      <c r="B932" s="83" t="s">
        <v>98</v>
      </c>
      <c r="C932" s="136">
        <v>760972</v>
      </c>
      <c r="D932" s="207" t="s">
        <v>627</v>
      </c>
      <c r="E932" s="208" t="s">
        <v>630</v>
      </c>
      <c r="F932" s="83" t="s">
        <v>108</v>
      </c>
      <c r="G932" s="85">
        <v>20621</v>
      </c>
      <c r="H932" s="83" t="s">
        <v>102</v>
      </c>
      <c r="I932" s="85">
        <v>39794</v>
      </c>
      <c r="J932" s="83" t="s">
        <v>228</v>
      </c>
      <c r="K932" s="216">
        <v>253714562933</v>
      </c>
      <c r="L932" s="83" t="s">
        <v>191</v>
      </c>
      <c r="M932" s="85">
        <v>43631</v>
      </c>
      <c r="N932" s="83">
        <v>-3941.6666666666702</v>
      </c>
      <c r="O932" s="83" t="s">
        <v>180</v>
      </c>
      <c r="P932" s="83" t="s">
        <v>181</v>
      </c>
      <c r="Q932" s="208" t="s">
        <v>8756</v>
      </c>
      <c r="R932" s="83" t="s">
        <v>102</v>
      </c>
      <c r="S932" s="83" t="s">
        <v>102</v>
      </c>
      <c r="T932" s="83" t="s">
        <v>199</v>
      </c>
      <c r="U932" s="83" t="s">
        <v>10589</v>
      </c>
      <c r="V932" s="83" t="s">
        <v>104</v>
      </c>
      <c r="W932" s="83" t="s">
        <v>105</v>
      </c>
      <c r="X932" s="86" t="s">
        <v>8756</v>
      </c>
      <c r="Y932" s="87" t="s">
        <v>102</v>
      </c>
      <c r="Z932" s="87" t="s">
        <v>102</v>
      </c>
      <c r="AA932" s="87" t="s">
        <v>199</v>
      </c>
      <c r="AB932" s="87" t="s">
        <v>10589</v>
      </c>
      <c r="AC932" s="87" t="s">
        <v>104</v>
      </c>
      <c r="AD932" s="87" t="s">
        <v>105</v>
      </c>
      <c r="AE932" s="87" t="s">
        <v>106</v>
      </c>
      <c r="AF932" s="86" t="s">
        <v>8756</v>
      </c>
      <c r="AG932" s="87" t="s">
        <v>489</v>
      </c>
      <c r="AH932" s="87" t="s">
        <v>10590</v>
      </c>
      <c r="AI932" s="87" t="s">
        <v>104</v>
      </c>
      <c r="AJ932" s="87" t="s">
        <v>204</v>
      </c>
      <c r="AK932" s="88"/>
      <c r="AL932" s="83" t="s">
        <v>107</v>
      </c>
      <c r="AM932" s="89" t="s">
        <v>454</v>
      </c>
      <c r="AN932" s="90" t="s">
        <v>416</v>
      </c>
      <c r="AO932" s="91" t="s">
        <v>641</v>
      </c>
      <c r="AP932" s="90">
        <v>8.33333333333319</v>
      </c>
      <c r="AQ932" s="92" t="s">
        <v>211</v>
      </c>
      <c r="AR932" s="93" t="s">
        <v>102</v>
      </c>
      <c r="AS932" s="93" t="s">
        <v>102</v>
      </c>
      <c r="AT932" s="93" t="s">
        <v>102</v>
      </c>
      <c r="AU932" s="210" t="s">
        <v>641</v>
      </c>
      <c r="AV932" s="93" t="s">
        <v>192</v>
      </c>
      <c r="AW932" s="94" t="s">
        <v>102</v>
      </c>
      <c r="AX932" s="93" t="s">
        <v>105</v>
      </c>
      <c r="AY932" s="95" t="s">
        <v>188</v>
      </c>
      <c r="AZ932" s="93" t="s">
        <v>102</v>
      </c>
      <c r="BA932" s="93" t="s">
        <v>10591</v>
      </c>
      <c r="BB932" s="93" t="s">
        <v>102</v>
      </c>
      <c r="BC932" s="93" t="s">
        <v>102</v>
      </c>
      <c r="BD932" s="96" t="s">
        <v>102</v>
      </c>
      <c r="BE932" s="90">
        <v>-455.16666666666703</v>
      </c>
      <c r="BF932" s="93" t="s">
        <v>211</v>
      </c>
      <c r="BG932" s="93" t="s">
        <v>102</v>
      </c>
      <c r="BH932" s="93" t="s">
        <v>102</v>
      </c>
      <c r="BI932" s="93" t="s">
        <v>102</v>
      </c>
      <c r="BJ932" s="210" t="s">
        <v>646</v>
      </c>
      <c r="BK932" s="93" t="s">
        <v>182</v>
      </c>
      <c r="BL932" s="97" t="s">
        <v>102</v>
      </c>
      <c r="BM932" s="93" t="s">
        <v>105</v>
      </c>
      <c r="BN932" s="93" t="s">
        <v>104</v>
      </c>
      <c r="BO932" s="93" t="s">
        <v>102</v>
      </c>
      <c r="BP932" s="98">
        <v>20180516</v>
      </c>
      <c r="BQ932" s="93" t="s">
        <v>102</v>
      </c>
      <c r="BR932" s="93" t="s">
        <v>102</v>
      </c>
      <c r="BS932" s="93" t="s">
        <v>102</v>
      </c>
      <c r="BT932" s="99" t="s">
        <v>591</v>
      </c>
      <c r="BU932" s="100" t="s">
        <v>12225</v>
      </c>
      <c r="BV932" s="101" t="s">
        <v>471</v>
      </c>
      <c r="BW932" s="136"/>
      <c r="BX932" s="103" t="s">
        <v>565</v>
      </c>
      <c r="BY932" s="104" t="s">
        <v>190</v>
      </c>
      <c r="BZ932" s="136"/>
      <c r="CA932" s="83" t="s">
        <v>599</v>
      </c>
      <c r="CB932" s="106" t="s">
        <v>647</v>
      </c>
      <c r="CC932" s="106" t="s">
        <v>12226</v>
      </c>
      <c r="CD932" s="107"/>
      <c r="CE932" s="108" t="s">
        <v>107</v>
      </c>
      <c r="CF932" s="108" t="s">
        <v>107</v>
      </c>
      <c r="CG932" s="109"/>
      <c r="CH932" s="110" t="s">
        <v>107</v>
      </c>
      <c r="CI932" s="111"/>
      <c r="CJ932" s="112">
        <v>6710</v>
      </c>
      <c r="CK932" s="113">
        <v>86</v>
      </c>
      <c r="CL932" s="114" t="s">
        <v>134</v>
      </c>
      <c r="CM932" s="114" t="s">
        <v>108</v>
      </c>
      <c r="CN932" s="114"/>
      <c r="CO932" s="115" t="s">
        <v>102</v>
      </c>
      <c r="CP932" s="115" t="s">
        <v>102</v>
      </c>
      <c r="CQ932" s="115" t="s">
        <v>102</v>
      </c>
      <c r="CR932" s="115" t="s">
        <v>102</v>
      </c>
      <c r="CS932" s="116"/>
      <c r="CT932" s="117" t="s">
        <v>109</v>
      </c>
      <c r="CU932" s="117" t="s">
        <v>109</v>
      </c>
      <c r="CV932" s="83">
        <v>928</v>
      </c>
      <c r="CW932" s="83" t="s">
        <v>108</v>
      </c>
      <c r="CX932" s="83">
        <v>928</v>
      </c>
      <c r="CY932" s="83" t="s">
        <v>108</v>
      </c>
      <c r="CZ932" s="83">
        <v>7256</v>
      </c>
      <c r="DA932" s="83" t="s">
        <v>419</v>
      </c>
      <c r="DB932" s="83" t="s">
        <v>130</v>
      </c>
      <c r="DC932" s="83" t="s">
        <v>499</v>
      </c>
      <c r="DD932" s="83">
        <v>1977</v>
      </c>
      <c r="DE932" s="83" t="s">
        <v>444</v>
      </c>
      <c r="DF932" s="83" t="s">
        <v>130</v>
      </c>
      <c r="DG932" s="83" t="s">
        <v>499</v>
      </c>
      <c r="DH932" s="83"/>
      <c r="DI932" s="83">
        <v>0</v>
      </c>
      <c r="DJ932" s="83">
        <v>1</v>
      </c>
      <c r="DK932" s="83">
        <v>0</v>
      </c>
      <c r="DL932" s="83">
        <v>0</v>
      </c>
      <c r="DM932" s="83">
        <v>0</v>
      </c>
      <c r="DN932" s="83">
        <v>0</v>
      </c>
      <c r="DO932" s="83">
        <v>0</v>
      </c>
      <c r="DP932" s="83">
        <v>0</v>
      </c>
      <c r="DQ932" s="83">
        <v>0</v>
      </c>
      <c r="DR932" s="83">
        <v>0</v>
      </c>
      <c r="DS932" s="83">
        <v>0</v>
      </c>
      <c r="DT932" s="83">
        <v>3</v>
      </c>
      <c r="DU932" s="83">
        <v>3</v>
      </c>
      <c r="DV932" s="83">
        <v>0</v>
      </c>
      <c r="DW932" s="83">
        <v>0</v>
      </c>
      <c r="DX932" s="83">
        <v>3</v>
      </c>
      <c r="DY932" s="85">
        <v>44574</v>
      </c>
      <c r="DZ932" s="83" t="s">
        <v>4979</v>
      </c>
      <c r="EA932" s="83" t="s">
        <v>102</v>
      </c>
      <c r="EB932" s="83" t="s">
        <v>482</v>
      </c>
      <c r="EC932" s="83">
        <v>928</v>
      </c>
      <c r="ED932" s="83" t="s">
        <v>483</v>
      </c>
      <c r="EE932" s="83">
        <v>1</v>
      </c>
      <c r="EF932" s="83">
        <v>0</v>
      </c>
      <c r="EG932" s="83">
        <v>0</v>
      </c>
      <c r="EH932" s="83" t="s">
        <v>109</v>
      </c>
      <c r="EI932" s="83" t="s">
        <v>108</v>
      </c>
      <c r="EJ932" s="83" t="s">
        <v>583</v>
      </c>
      <c r="EK932" s="83">
        <v>0</v>
      </c>
      <c r="EL932" s="83">
        <v>0</v>
      </c>
      <c r="EM932" s="83">
        <v>1</v>
      </c>
      <c r="EN932" s="83" t="s">
        <v>497</v>
      </c>
      <c r="EO932" s="83"/>
      <c r="EP932" s="83" t="s">
        <v>436</v>
      </c>
      <c r="EQ932" s="136">
        <v>1</v>
      </c>
      <c r="ER932" s="136">
        <v>1</v>
      </c>
      <c r="ES932" s="136">
        <v>1</v>
      </c>
      <c r="ET932" s="136">
        <v>1</v>
      </c>
      <c r="EU932" s="215" t="s">
        <v>269</v>
      </c>
      <c r="EV932" s="136">
        <v>1</v>
      </c>
      <c r="EW932" s="136">
        <v>1</v>
      </c>
      <c r="EX932" s="136">
        <v>1</v>
      </c>
      <c r="EY932" s="136">
        <v>1</v>
      </c>
      <c r="EZ932" s="136">
        <v>1</v>
      </c>
      <c r="FP932" s="215" t="s">
        <v>592</v>
      </c>
      <c r="FQ932" s="136" t="b">
        <v>1</v>
      </c>
      <c r="FR932" s="136" t="b">
        <v>1</v>
      </c>
      <c r="FS932" s="136" t="b">
        <v>1</v>
      </c>
      <c r="FT932" s="136" t="b">
        <v>1</v>
      </c>
      <c r="FX932" s="215" t="s">
        <v>269</v>
      </c>
    </row>
    <row r="933" spans="1:180" ht="60" customHeight="1" x14ac:dyDescent="0.55000000000000004">
      <c r="A933" s="83" t="s">
        <v>130</v>
      </c>
      <c r="B933" s="83" t="s">
        <v>98</v>
      </c>
      <c r="C933" s="136">
        <v>710173</v>
      </c>
      <c r="D933" s="207" t="s">
        <v>628</v>
      </c>
      <c r="E933" s="208" t="s">
        <v>633</v>
      </c>
      <c r="F933" s="83" t="s">
        <v>108</v>
      </c>
      <c r="G933" s="85">
        <v>22744</v>
      </c>
      <c r="H933" s="83" t="s">
        <v>102</v>
      </c>
      <c r="I933" s="85">
        <v>39772</v>
      </c>
      <c r="J933" s="83" t="s">
        <v>228</v>
      </c>
      <c r="K933" s="216">
        <v>362089697281</v>
      </c>
      <c r="L933" s="83" t="s">
        <v>191</v>
      </c>
      <c r="M933" s="85">
        <v>43619</v>
      </c>
      <c r="N933" s="83">
        <v>-3946.6666666666702</v>
      </c>
      <c r="O933" s="83" t="s">
        <v>193</v>
      </c>
      <c r="P933" s="83" t="s">
        <v>181</v>
      </c>
      <c r="Q933" s="208" t="s">
        <v>8760</v>
      </c>
      <c r="R933" s="83" t="s">
        <v>102</v>
      </c>
      <c r="S933" s="83" t="s">
        <v>102</v>
      </c>
      <c r="T933" s="83" t="s">
        <v>133</v>
      </c>
      <c r="U933" s="83" t="s">
        <v>10592</v>
      </c>
      <c r="V933" s="83" t="s">
        <v>111</v>
      </c>
      <c r="W933" s="83" t="s">
        <v>105</v>
      </c>
      <c r="X933" s="86" t="s">
        <v>8760</v>
      </c>
      <c r="Y933" s="87" t="s">
        <v>102</v>
      </c>
      <c r="Z933" s="87" t="s">
        <v>102</v>
      </c>
      <c r="AA933" s="87" t="s">
        <v>133</v>
      </c>
      <c r="AB933" s="87" t="s">
        <v>10592</v>
      </c>
      <c r="AC933" s="87" t="s">
        <v>111</v>
      </c>
      <c r="AD933" s="87" t="s">
        <v>105</v>
      </c>
      <c r="AE933" s="87" t="s">
        <v>106</v>
      </c>
      <c r="AF933" s="86" t="s">
        <v>8760</v>
      </c>
      <c r="AG933" s="87" t="s">
        <v>486</v>
      </c>
      <c r="AH933" s="87" t="s">
        <v>10592</v>
      </c>
      <c r="AI933" s="87" t="s">
        <v>111</v>
      </c>
      <c r="AJ933" s="87" t="s">
        <v>204</v>
      </c>
      <c r="AK933" s="88"/>
      <c r="AL933" s="83" t="s">
        <v>107</v>
      </c>
      <c r="AM933" s="89" t="s">
        <v>454</v>
      </c>
      <c r="AN933" s="90" t="s">
        <v>416</v>
      </c>
      <c r="AO933" s="91" t="s">
        <v>642</v>
      </c>
      <c r="AP933" s="90">
        <v>8.33333333333319</v>
      </c>
      <c r="AQ933" s="92" t="s">
        <v>102</v>
      </c>
      <c r="AR933" s="93" t="s">
        <v>102</v>
      </c>
      <c r="AS933" s="93" t="s">
        <v>102</v>
      </c>
      <c r="AT933" s="93" t="s">
        <v>102</v>
      </c>
      <c r="AU933" s="210" t="s">
        <v>644</v>
      </c>
      <c r="AV933" s="93" t="s">
        <v>185</v>
      </c>
      <c r="AW933" s="94" t="s">
        <v>102</v>
      </c>
      <c r="AX933" s="93" t="s">
        <v>183</v>
      </c>
      <c r="AY933" s="95" t="s">
        <v>111</v>
      </c>
      <c r="AZ933" s="93" t="s">
        <v>102</v>
      </c>
      <c r="BA933" s="93" t="s">
        <v>102</v>
      </c>
      <c r="BB933" s="93" t="s">
        <v>102</v>
      </c>
      <c r="BC933" s="93" t="s">
        <v>102</v>
      </c>
      <c r="BD933" s="96" t="s">
        <v>102</v>
      </c>
      <c r="BE933" s="90">
        <v>-455.66666666666703</v>
      </c>
      <c r="BF933" s="93" t="s">
        <v>102</v>
      </c>
      <c r="BG933" s="93" t="s">
        <v>102</v>
      </c>
      <c r="BH933" s="93" t="s">
        <v>102</v>
      </c>
      <c r="BI933" s="93" t="s">
        <v>102</v>
      </c>
      <c r="BJ933" s="210" t="s">
        <v>642</v>
      </c>
      <c r="BK933" s="93" t="s">
        <v>192</v>
      </c>
      <c r="BL933" s="97" t="s">
        <v>102</v>
      </c>
      <c r="BM933" s="93" t="s">
        <v>183</v>
      </c>
      <c r="BN933" s="93" t="s">
        <v>106</v>
      </c>
      <c r="BO933" s="93" t="s">
        <v>102</v>
      </c>
      <c r="BP933" s="98" t="s">
        <v>102</v>
      </c>
      <c r="BQ933" s="93" t="s">
        <v>102</v>
      </c>
      <c r="BR933" s="93" t="s">
        <v>102</v>
      </c>
      <c r="BS933" s="93" t="s">
        <v>102</v>
      </c>
      <c r="BT933" s="99" t="s">
        <v>591</v>
      </c>
      <c r="BU933" s="100" t="s">
        <v>12227</v>
      </c>
      <c r="BV933" s="101" t="s">
        <v>471</v>
      </c>
      <c r="BW933" s="136"/>
      <c r="BX933" s="103" t="s">
        <v>565</v>
      </c>
      <c r="BY933" s="104" t="s">
        <v>190</v>
      </c>
      <c r="BZ933" s="136"/>
      <c r="CA933" s="83" t="s">
        <v>599</v>
      </c>
      <c r="CB933" s="106" t="s">
        <v>647</v>
      </c>
      <c r="CC933" s="106" t="s">
        <v>12228</v>
      </c>
      <c r="CD933" s="107"/>
      <c r="CE933" s="108" t="s">
        <v>107</v>
      </c>
      <c r="CF933" s="108" t="s">
        <v>107</v>
      </c>
      <c r="CG933" s="109"/>
      <c r="CH933" s="110" t="s">
        <v>107</v>
      </c>
      <c r="CI933" s="111"/>
      <c r="CJ933" s="112">
        <v>6710</v>
      </c>
      <c r="CK933" s="113">
        <v>86</v>
      </c>
      <c r="CL933" s="114" t="s">
        <v>134</v>
      </c>
      <c r="CM933" s="114" t="s">
        <v>108</v>
      </c>
      <c r="CN933" s="114"/>
      <c r="CO933" s="115" t="s">
        <v>102</v>
      </c>
      <c r="CP933" s="115" t="s">
        <v>102</v>
      </c>
      <c r="CQ933" s="115" t="s">
        <v>102</v>
      </c>
      <c r="CR933" s="115" t="s">
        <v>102</v>
      </c>
      <c r="CS933" s="116"/>
      <c r="CT933" s="117" t="s">
        <v>109</v>
      </c>
      <c r="CU933" s="117" t="s">
        <v>109</v>
      </c>
      <c r="CV933" s="83">
        <v>929</v>
      </c>
      <c r="CW933" s="83" t="s">
        <v>108</v>
      </c>
      <c r="CX933" s="83">
        <v>929</v>
      </c>
      <c r="CY933" s="83" t="s">
        <v>108</v>
      </c>
      <c r="CZ933" s="83">
        <v>7257</v>
      </c>
      <c r="DA933" s="83" t="s">
        <v>419</v>
      </c>
      <c r="DB933" s="83" t="s">
        <v>130</v>
      </c>
      <c r="DC933" s="83" t="s">
        <v>499</v>
      </c>
      <c r="DD933" s="83">
        <v>1978</v>
      </c>
      <c r="DE933" s="83" t="s">
        <v>444</v>
      </c>
      <c r="DF933" s="83" t="s">
        <v>130</v>
      </c>
      <c r="DG933" s="83" t="s">
        <v>499</v>
      </c>
      <c r="DH933" s="83"/>
      <c r="DI933" s="83">
        <v>0</v>
      </c>
      <c r="DJ933" s="83">
        <v>1</v>
      </c>
      <c r="DK933" s="83">
        <v>0</v>
      </c>
      <c r="DL933" s="83">
        <v>0</v>
      </c>
      <c r="DM933" s="83">
        <v>0</v>
      </c>
      <c r="DN933" s="83">
        <v>0</v>
      </c>
      <c r="DO933" s="83">
        <v>0</v>
      </c>
      <c r="DP933" s="83">
        <v>0</v>
      </c>
      <c r="DQ933" s="83">
        <v>0</v>
      </c>
      <c r="DR933" s="83">
        <v>0</v>
      </c>
      <c r="DS933" s="83">
        <v>0</v>
      </c>
      <c r="DT933" s="83">
        <v>3</v>
      </c>
      <c r="DU933" s="83">
        <v>3</v>
      </c>
      <c r="DV933" s="83">
        <v>0</v>
      </c>
      <c r="DW933" s="83">
        <v>0</v>
      </c>
      <c r="DX933" s="83">
        <v>3</v>
      </c>
      <c r="DY933" s="85">
        <v>44575</v>
      </c>
      <c r="DZ933" s="83" t="s">
        <v>4980</v>
      </c>
      <c r="EA933" s="83" t="s">
        <v>102</v>
      </c>
      <c r="EB933" s="83" t="s">
        <v>482</v>
      </c>
      <c r="EC933" s="83">
        <v>929</v>
      </c>
      <c r="ED933" s="83" t="s">
        <v>483</v>
      </c>
      <c r="EE933" s="83">
        <v>1</v>
      </c>
      <c r="EF933" s="83">
        <v>0</v>
      </c>
      <c r="EG933" s="83">
        <v>0</v>
      </c>
      <c r="EH933" s="83" t="s">
        <v>109</v>
      </c>
      <c r="EI933" s="83" t="s">
        <v>108</v>
      </c>
      <c r="EJ933" s="83" t="s">
        <v>583</v>
      </c>
      <c r="EK933" s="83">
        <v>0</v>
      </c>
      <c r="EL933" s="83">
        <v>0</v>
      </c>
      <c r="EM933" s="83">
        <v>1</v>
      </c>
      <c r="EN933" s="83" t="s">
        <v>497</v>
      </c>
      <c r="EO933" s="83"/>
      <c r="EP933" s="83" t="s">
        <v>436</v>
      </c>
      <c r="EQ933" s="136">
        <v>1</v>
      </c>
      <c r="ER933" s="136">
        <v>1</v>
      </c>
      <c r="ES933" s="136">
        <v>1</v>
      </c>
      <c r="ET933" s="136">
        <v>1</v>
      </c>
      <c r="EU933" s="215" t="s">
        <v>269</v>
      </c>
      <c r="EV933" s="136">
        <v>1</v>
      </c>
      <c r="EW933" s="136">
        <v>1</v>
      </c>
      <c r="EX933" s="136">
        <v>1</v>
      </c>
      <c r="EY933" s="136">
        <v>1</v>
      </c>
      <c r="EZ933" s="136">
        <v>1</v>
      </c>
      <c r="FP933" s="215" t="s">
        <v>592</v>
      </c>
      <c r="FQ933" s="136" t="b">
        <v>1</v>
      </c>
      <c r="FR933" s="136" t="b">
        <v>1</v>
      </c>
      <c r="FS933" s="136" t="b">
        <v>1</v>
      </c>
      <c r="FT933" s="136" t="b">
        <v>1</v>
      </c>
      <c r="FX933" s="215" t="s">
        <v>269</v>
      </c>
    </row>
    <row r="934" spans="1:180" ht="60" customHeight="1" x14ac:dyDescent="0.55000000000000004">
      <c r="A934" s="83" t="s">
        <v>130</v>
      </c>
      <c r="B934" s="83" t="s">
        <v>98</v>
      </c>
      <c r="C934" s="136">
        <v>704299</v>
      </c>
      <c r="D934" s="207" t="s">
        <v>629</v>
      </c>
      <c r="E934" s="208" t="s">
        <v>634</v>
      </c>
      <c r="F934" s="83" t="s">
        <v>108</v>
      </c>
      <c r="G934" s="85">
        <v>26341</v>
      </c>
      <c r="H934" s="83" t="s">
        <v>102</v>
      </c>
      <c r="I934" s="85">
        <v>34633</v>
      </c>
      <c r="J934" s="83" t="s">
        <v>228</v>
      </c>
      <c r="K934" s="216">
        <v>352627644225</v>
      </c>
      <c r="L934" s="83" t="s">
        <v>191</v>
      </c>
      <c r="M934" s="85">
        <v>43642</v>
      </c>
      <c r="N934" s="83">
        <v>-3951.6666666666702</v>
      </c>
      <c r="O934" s="83" t="s">
        <v>193</v>
      </c>
      <c r="P934" s="83" t="s">
        <v>181</v>
      </c>
      <c r="Q934" s="208" t="s">
        <v>8764</v>
      </c>
      <c r="R934" s="83" t="s">
        <v>102</v>
      </c>
      <c r="S934" s="83" t="s">
        <v>102</v>
      </c>
      <c r="T934" s="83" t="s">
        <v>131</v>
      </c>
      <c r="U934" s="83" t="s">
        <v>10593</v>
      </c>
      <c r="V934" s="83" t="s">
        <v>104</v>
      </c>
      <c r="W934" s="83" t="s">
        <v>105</v>
      </c>
      <c r="X934" s="86" t="s">
        <v>8764</v>
      </c>
      <c r="Y934" s="87" t="s">
        <v>102</v>
      </c>
      <c r="Z934" s="87" t="s">
        <v>102</v>
      </c>
      <c r="AA934" s="87" t="s">
        <v>131</v>
      </c>
      <c r="AB934" s="87" t="s">
        <v>10593</v>
      </c>
      <c r="AC934" s="87" t="s">
        <v>104</v>
      </c>
      <c r="AD934" s="87" t="s">
        <v>105</v>
      </c>
      <c r="AE934" s="87" t="s">
        <v>106</v>
      </c>
      <c r="AF934" s="86" t="s">
        <v>8764</v>
      </c>
      <c r="AG934" s="87" t="s">
        <v>177</v>
      </c>
      <c r="AH934" s="87" t="s">
        <v>10593</v>
      </c>
      <c r="AI934" s="87" t="s">
        <v>104</v>
      </c>
      <c r="AJ934" s="87" t="s">
        <v>204</v>
      </c>
      <c r="AK934" s="88"/>
      <c r="AL934" s="83" t="s">
        <v>107</v>
      </c>
      <c r="AM934" s="89" t="s">
        <v>454</v>
      </c>
      <c r="AN934" s="90" t="s">
        <v>416</v>
      </c>
      <c r="AO934" s="91" t="s">
        <v>643</v>
      </c>
      <c r="AP934" s="90">
        <v>8.33333333333319</v>
      </c>
      <c r="AQ934" s="92" t="s">
        <v>102</v>
      </c>
      <c r="AR934" s="93" t="s">
        <v>102</v>
      </c>
      <c r="AS934" s="93" t="s">
        <v>102</v>
      </c>
      <c r="AT934" s="93" t="s">
        <v>102</v>
      </c>
      <c r="AU934" s="210" t="s">
        <v>645</v>
      </c>
      <c r="AV934" s="93" t="s">
        <v>185</v>
      </c>
      <c r="AW934" s="94" t="s">
        <v>102</v>
      </c>
      <c r="AX934" s="93" t="s">
        <v>105</v>
      </c>
      <c r="AY934" s="95" t="s">
        <v>104</v>
      </c>
      <c r="AZ934" s="93" t="s">
        <v>102</v>
      </c>
      <c r="BA934" s="93" t="s">
        <v>102</v>
      </c>
      <c r="BB934" s="93" t="s">
        <v>102</v>
      </c>
      <c r="BC934" s="93" t="s">
        <v>102</v>
      </c>
      <c r="BD934" s="96" t="s">
        <v>102</v>
      </c>
      <c r="BE934" s="90">
        <v>-456.16666666666703</v>
      </c>
      <c r="BF934" s="93" t="s">
        <v>102</v>
      </c>
      <c r="BG934" s="93" t="s">
        <v>102</v>
      </c>
      <c r="BH934" s="93" t="s">
        <v>102</v>
      </c>
      <c r="BI934" s="93" t="s">
        <v>102</v>
      </c>
      <c r="BJ934" s="210" t="s">
        <v>643</v>
      </c>
      <c r="BK934" s="93" t="s">
        <v>196</v>
      </c>
      <c r="BL934" s="97" t="s">
        <v>102</v>
      </c>
      <c r="BM934" s="93" t="s">
        <v>105</v>
      </c>
      <c r="BN934" s="93" t="s">
        <v>596</v>
      </c>
      <c r="BO934" s="93" t="s">
        <v>102</v>
      </c>
      <c r="BP934" s="98" t="s">
        <v>102</v>
      </c>
      <c r="BQ934" s="93" t="s">
        <v>102</v>
      </c>
      <c r="BR934" s="93" t="s">
        <v>102</v>
      </c>
      <c r="BS934" s="93" t="s">
        <v>102</v>
      </c>
      <c r="BT934" s="99" t="s">
        <v>591</v>
      </c>
      <c r="BU934" s="100" t="s">
        <v>12229</v>
      </c>
      <c r="BV934" s="101" t="s">
        <v>471</v>
      </c>
      <c r="BW934" s="136"/>
      <c r="BX934" s="103" t="s">
        <v>565</v>
      </c>
      <c r="BY934" s="104" t="s">
        <v>190</v>
      </c>
      <c r="BZ934" s="136"/>
      <c r="CA934" s="83" t="s">
        <v>599</v>
      </c>
      <c r="CB934" s="106" t="s">
        <v>647</v>
      </c>
      <c r="CC934" s="106" t="s">
        <v>12230</v>
      </c>
      <c r="CD934" s="107"/>
      <c r="CE934" s="108" t="s">
        <v>107</v>
      </c>
      <c r="CF934" s="108" t="s">
        <v>107</v>
      </c>
      <c r="CG934" s="109"/>
      <c r="CH934" s="110" t="s">
        <v>107</v>
      </c>
      <c r="CI934" s="111"/>
      <c r="CJ934" s="112">
        <v>6710</v>
      </c>
      <c r="CK934" s="113">
        <v>86</v>
      </c>
      <c r="CL934" s="114" t="s">
        <v>134</v>
      </c>
      <c r="CM934" s="114" t="s">
        <v>108</v>
      </c>
      <c r="CN934" s="114"/>
      <c r="CO934" s="115" t="s">
        <v>102</v>
      </c>
      <c r="CP934" s="115" t="s">
        <v>102</v>
      </c>
      <c r="CQ934" s="115" t="s">
        <v>102</v>
      </c>
      <c r="CR934" s="115" t="s">
        <v>102</v>
      </c>
      <c r="CS934" s="116"/>
      <c r="CT934" s="117" t="s">
        <v>109</v>
      </c>
      <c r="CU934" s="117" t="s">
        <v>109</v>
      </c>
      <c r="CV934" s="83">
        <v>930</v>
      </c>
      <c r="CW934" s="83" t="s">
        <v>108</v>
      </c>
      <c r="CX934" s="83">
        <v>930</v>
      </c>
      <c r="CY934" s="83" t="s">
        <v>108</v>
      </c>
      <c r="CZ934" s="83">
        <v>7258</v>
      </c>
      <c r="DA934" s="83" t="s">
        <v>419</v>
      </c>
      <c r="DB934" s="83" t="s">
        <v>130</v>
      </c>
      <c r="DC934" s="83" t="s">
        <v>499</v>
      </c>
      <c r="DD934" s="83">
        <v>1979</v>
      </c>
      <c r="DE934" s="83" t="s">
        <v>444</v>
      </c>
      <c r="DF934" s="83" t="s">
        <v>130</v>
      </c>
      <c r="DG934" s="83" t="s">
        <v>499</v>
      </c>
      <c r="DH934" s="83"/>
      <c r="DI934" s="83">
        <v>0</v>
      </c>
      <c r="DJ934" s="83">
        <v>1</v>
      </c>
      <c r="DK934" s="83">
        <v>0</v>
      </c>
      <c r="DL934" s="83">
        <v>0</v>
      </c>
      <c r="DM934" s="83">
        <v>0</v>
      </c>
      <c r="DN934" s="83">
        <v>0</v>
      </c>
      <c r="DO934" s="83">
        <v>0</v>
      </c>
      <c r="DP934" s="83">
        <v>0</v>
      </c>
      <c r="DQ934" s="83">
        <v>0</v>
      </c>
      <c r="DR934" s="83">
        <v>0</v>
      </c>
      <c r="DS934" s="83">
        <v>0</v>
      </c>
      <c r="DT934" s="83">
        <v>3</v>
      </c>
      <c r="DU934" s="83">
        <v>3</v>
      </c>
      <c r="DV934" s="83">
        <v>0</v>
      </c>
      <c r="DW934" s="83">
        <v>0</v>
      </c>
      <c r="DX934" s="83">
        <v>3</v>
      </c>
      <c r="DY934" s="85">
        <v>44576</v>
      </c>
      <c r="DZ934" s="83" t="s">
        <v>4981</v>
      </c>
      <c r="EA934" s="83" t="s">
        <v>102</v>
      </c>
      <c r="EB934" s="83" t="s">
        <v>482</v>
      </c>
      <c r="EC934" s="83">
        <v>930</v>
      </c>
      <c r="ED934" s="83" t="s">
        <v>483</v>
      </c>
      <c r="EE934" s="83">
        <v>1</v>
      </c>
      <c r="EF934" s="83">
        <v>0</v>
      </c>
      <c r="EG934" s="83">
        <v>0</v>
      </c>
      <c r="EH934" s="83" t="s">
        <v>109</v>
      </c>
      <c r="EI934" s="83" t="s">
        <v>108</v>
      </c>
      <c r="EJ934" s="83" t="s">
        <v>583</v>
      </c>
      <c r="EK934" s="83">
        <v>0</v>
      </c>
      <c r="EL934" s="83">
        <v>0</v>
      </c>
      <c r="EM934" s="83">
        <v>1</v>
      </c>
      <c r="EN934" s="83" t="s">
        <v>497</v>
      </c>
      <c r="EO934" s="83"/>
      <c r="EP934" s="83" t="s">
        <v>436</v>
      </c>
      <c r="EQ934" s="136">
        <v>1</v>
      </c>
      <c r="ER934" s="136">
        <v>1</v>
      </c>
      <c r="ES934" s="136">
        <v>1</v>
      </c>
      <c r="ET934" s="136">
        <v>1</v>
      </c>
      <c r="EU934" s="215" t="s">
        <v>269</v>
      </c>
      <c r="EV934" s="136">
        <v>1</v>
      </c>
      <c r="EW934" s="136">
        <v>1</v>
      </c>
      <c r="EX934" s="136">
        <v>1</v>
      </c>
      <c r="EY934" s="136">
        <v>1</v>
      </c>
      <c r="EZ934" s="136">
        <v>1</v>
      </c>
      <c r="FP934" s="215" t="s">
        <v>592</v>
      </c>
      <c r="FQ934" s="136" t="b">
        <v>1</v>
      </c>
      <c r="FR934" s="136" t="b">
        <v>1</v>
      </c>
      <c r="FS934" s="136" t="b">
        <v>1</v>
      </c>
      <c r="FT934" s="136" t="b">
        <v>1</v>
      </c>
      <c r="FX934" s="215" t="s">
        <v>269</v>
      </c>
    </row>
    <row r="935" spans="1:180" ht="60" customHeight="1" x14ac:dyDescent="0.55000000000000004">
      <c r="A935" s="83" t="s">
        <v>130</v>
      </c>
      <c r="B935" s="83" t="s">
        <v>98</v>
      </c>
      <c r="C935" s="136">
        <v>108312</v>
      </c>
      <c r="D935" s="207" t="s">
        <v>627</v>
      </c>
      <c r="E935" s="208" t="s">
        <v>630</v>
      </c>
      <c r="F935" s="83" t="s">
        <v>108</v>
      </c>
      <c r="G935" s="85">
        <v>20621</v>
      </c>
      <c r="H935" s="83" t="s">
        <v>102</v>
      </c>
      <c r="I935" s="85">
        <v>39794</v>
      </c>
      <c r="J935" s="83" t="s">
        <v>228</v>
      </c>
      <c r="K935" s="216">
        <v>293882235728</v>
      </c>
      <c r="L935" s="83" t="s">
        <v>191</v>
      </c>
      <c r="M935" s="85">
        <v>43631</v>
      </c>
      <c r="N935" s="83">
        <v>-3956.6666666666702</v>
      </c>
      <c r="O935" s="83" t="s">
        <v>180</v>
      </c>
      <c r="P935" s="83" t="s">
        <v>181</v>
      </c>
      <c r="Q935" s="208" t="s">
        <v>8768</v>
      </c>
      <c r="R935" s="83" t="s">
        <v>102</v>
      </c>
      <c r="S935" s="83" t="s">
        <v>102</v>
      </c>
      <c r="T935" s="83" t="s">
        <v>199</v>
      </c>
      <c r="U935" s="83" t="s">
        <v>10594</v>
      </c>
      <c r="V935" s="83" t="s">
        <v>104</v>
      </c>
      <c r="W935" s="83" t="s">
        <v>105</v>
      </c>
      <c r="X935" s="86" t="s">
        <v>8768</v>
      </c>
      <c r="Y935" s="87" t="s">
        <v>102</v>
      </c>
      <c r="Z935" s="87" t="s">
        <v>102</v>
      </c>
      <c r="AA935" s="87" t="s">
        <v>199</v>
      </c>
      <c r="AB935" s="87" t="s">
        <v>10594</v>
      </c>
      <c r="AC935" s="87" t="s">
        <v>104</v>
      </c>
      <c r="AD935" s="87" t="s">
        <v>105</v>
      </c>
      <c r="AE935" s="87" t="s">
        <v>106</v>
      </c>
      <c r="AF935" s="86" t="s">
        <v>8768</v>
      </c>
      <c r="AG935" s="87" t="s">
        <v>489</v>
      </c>
      <c r="AH935" s="87" t="s">
        <v>10595</v>
      </c>
      <c r="AI935" s="87" t="s">
        <v>104</v>
      </c>
      <c r="AJ935" s="87" t="s">
        <v>204</v>
      </c>
      <c r="AK935" s="88"/>
      <c r="AL935" s="83" t="s">
        <v>107</v>
      </c>
      <c r="AM935" s="89" t="s">
        <v>454</v>
      </c>
      <c r="AN935" s="90" t="s">
        <v>416</v>
      </c>
      <c r="AO935" s="91" t="s">
        <v>641</v>
      </c>
      <c r="AP935" s="90">
        <v>8.33333333333319</v>
      </c>
      <c r="AQ935" s="92" t="s">
        <v>211</v>
      </c>
      <c r="AR935" s="93" t="s">
        <v>102</v>
      </c>
      <c r="AS935" s="93" t="s">
        <v>102</v>
      </c>
      <c r="AT935" s="93" t="s">
        <v>102</v>
      </c>
      <c r="AU935" s="210" t="s">
        <v>641</v>
      </c>
      <c r="AV935" s="93" t="s">
        <v>192</v>
      </c>
      <c r="AW935" s="94" t="s">
        <v>102</v>
      </c>
      <c r="AX935" s="93" t="s">
        <v>105</v>
      </c>
      <c r="AY935" s="95" t="s">
        <v>188</v>
      </c>
      <c r="AZ935" s="93" t="s">
        <v>102</v>
      </c>
      <c r="BA935" s="93" t="s">
        <v>10596</v>
      </c>
      <c r="BB935" s="93" t="s">
        <v>102</v>
      </c>
      <c r="BC935" s="93" t="s">
        <v>102</v>
      </c>
      <c r="BD935" s="96" t="s">
        <v>102</v>
      </c>
      <c r="BE935" s="90">
        <v>-456.66666666666703</v>
      </c>
      <c r="BF935" s="93" t="s">
        <v>211</v>
      </c>
      <c r="BG935" s="93" t="s">
        <v>102</v>
      </c>
      <c r="BH935" s="93" t="s">
        <v>102</v>
      </c>
      <c r="BI935" s="93" t="s">
        <v>102</v>
      </c>
      <c r="BJ935" s="210" t="s">
        <v>646</v>
      </c>
      <c r="BK935" s="93" t="s">
        <v>182</v>
      </c>
      <c r="BL935" s="97" t="s">
        <v>102</v>
      </c>
      <c r="BM935" s="93" t="s">
        <v>105</v>
      </c>
      <c r="BN935" s="93" t="s">
        <v>104</v>
      </c>
      <c r="BO935" s="93" t="s">
        <v>102</v>
      </c>
      <c r="BP935" s="98">
        <v>20180517</v>
      </c>
      <c r="BQ935" s="93" t="s">
        <v>102</v>
      </c>
      <c r="BR935" s="93" t="s">
        <v>102</v>
      </c>
      <c r="BS935" s="93" t="s">
        <v>102</v>
      </c>
      <c r="BT935" s="99" t="s">
        <v>591</v>
      </c>
      <c r="BU935" s="100" t="s">
        <v>12231</v>
      </c>
      <c r="BV935" s="101" t="s">
        <v>471</v>
      </c>
      <c r="BW935" s="136"/>
      <c r="BX935" s="103" t="s">
        <v>565</v>
      </c>
      <c r="BY935" s="104" t="s">
        <v>190</v>
      </c>
      <c r="BZ935" s="136"/>
      <c r="CA935" s="83" t="s">
        <v>599</v>
      </c>
      <c r="CB935" s="106" t="s">
        <v>647</v>
      </c>
      <c r="CC935" s="106" t="s">
        <v>12232</v>
      </c>
      <c r="CD935" s="107"/>
      <c r="CE935" s="108" t="s">
        <v>107</v>
      </c>
      <c r="CF935" s="108" t="s">
        <v>107</v>
      </c>
      <c r="CG935" s="109"/>
      <c r="CH935" s="110" t="s">
        <v>107</v>
      </c>
      <c r="CI935" s="111"/>
      <c r="CJ935" s="112">
        <v>6710</v>
      </c>
      <c r="CK935" s="113">
        <v>86</v>
      </c>
      <c r="CL935" s="114" t="s">
        <v>134</v>
      </c>
      <c r="CM935" s="114" t="s">
        <v>108</v>
      </c>
      <c r="CN935" s="114"/>
      <c r="CO935" s="115" t="s">
        <v>102</v>
      </c>
      <c r="CP935" s="115" t="s">
        <v>102</v>
      </c>
      <c r="CQ935" s="115" t="s">
        <v>102</v>
      </c>
      <c r="CR935" s="115" t="s">
        <v>102</v>
      </c>
      <c r="CS935" s="116"/>
      <c r="CT935" s="117" t="s">
        <v>109</v>
      </c>
      <c r="CU935" s="117" t="s">
        <v>109</v>
      </c>
      <c r="CV935" s="83">
        <v>931</v>
      </c>
      <c r="CW935" s="83" t="s">
        <v>108</v>
      </c>
      <c r="CX935" s="83">
        <v>931</v>
      </c>
      <c r="CY935" s="83" t="s">
        <v>108</v>
      </c>
      <c r="CZ935" s="83">
        <v>7259</v>
      </c>
      <c r="DA935" s="83" t="s">
        <v>419</v>
      </c>
      <c r="DB935" s="83" t="s">
        <v>130</v>
      </c>
      <c r="DC935" s="83" t="s">
        <v>499</v>
      </c>
      <c r="DD935" s="83">
        <v>1980</v>
      </c>
      <c r="DE935" s="83" t="s">
        <v>444</v>
      </c>
      <c r="DF935" s="83" t="s">
        <v>130</v>
      </c>
      <c r="DG935" s="83" t="s">
        <v>499</v>
      </c>
      <c r="DH935" s="83"/>
      <c r="DI935" s="83">
        <v>0</v>
      </c>
      <c r="DJ935" s="83">
        <v>1</v>
      </c>
      <c r="DK935" s="83">
        <v>0</v>
      </c>
      <c r="DL935" s="83">
        <v>0</v>
      </c>
      <c r="DM935" s="83">
        <v>0</v>
      </c>
      <c r="DN935" s="83">
        <v>0</v>
      </c>
      <c r="DO935" s="83">
        <v>0</v>
      </c>
      <c r="DP935" s="83">
        <v>0</v>
      </c>
      <c r="DQ935" s="83">
        <v>0</v>
      </c>
      <c r="DR935" s="83">
        <v>0</v>
      </c>
      <c r="DS935" s="83">
        <v>0</v>
      </c>
      <c r="DT935" s="83">
        <v>3</v>
      </c>
      <c r="DU935" s="83">
        <v>3</v>
      </c>
      <c r="DV935" s="83">
        <v>0</v>
      </c>
      <c r="DW935" s="83">
        <v>0</v>
      </c>
      <c r="DX935" s="83">
        <v>3</v>
      </c>
      <c r="DY935" s="85">
        <v>44577</v>
      </c>
      <c r="DZ935" s="83" t="s">
        <v>4982</v>
      </c>
      <c r="EA935" s="83" t="s">
        <v>102</v>
      </c>
      <c r="EB935" s="83" t="s">
        <v>482</v>
      </c>
      <c r="EC935" s="83">
        <v>931</v>
      </c>
      <c r="ED935" s="83" t="s">
        <v>483</v>
      </c>
      <c r="EE935" s="83">
        <v>1</v>
      </c>
      <c r="EF935" s="83">
        <v>0</v>
      </c>
      <c r="EG935" s="83">
        <v>0</v>
      </c>
      <c r="EH935" s="83" t="s">
        <v>109</v>
      </c>
      <c r="EI935" s="83" t="s">
        <v>108</v>
      </c>
      <c r="EJ935" s="83" t="s">
        <v>583</v>
      </c>
      <c r="EK935" s="83">
        <v>0</v>
      </c>
      <c r="EL935" s="83">
        <v>0</v>
      </c>
      <c r="EM935" s="83">
        <v>1</v>
      </c>
      <c r="EN935" s="83" t="s">
        <v>497</v>
      </c>
      <c r="EO935" s="83"/>
      <c r="EP935" s="83" t="s">
        <v>436</v>
      </c>
      <c r="EQ935" s="136">
        <v>1</v>
      </c>
      <c r="ER935" s="136">
        <v>1</v>
      </c>
      <c r="ES935" s="136">
        <v>1</v>
      </c>
      <c r="ET935" s="136">
        <v>1</v>
      </c>
      <c r="EU935" s="215" t="s">
        <v>269</v>
      </c>
      <c r="EV935" s="136">
        <v>1</v>
      </c>
      <c r="EW935" s="136">
        <v>1</v>
      </c>
      <c r="EX935" s="136">
        <v>1</v>
      </c>
      <c r="EY935" s="136">
        <v>1</v>
      </c>
      <c r="EZ935" s="136">
        <v>1</v>
      </c>
      <c r="FP935" s="215" t="s">
        <v>592</v>
      </c>
      <c r="FQ935" s="136" t="b">
        <v>1</v>
      </c>
      <c r="FR935" s="136" t="b">
        <v>1</v>
      </c>
      <c r="FS935" s="136" t="b">
        <v>1</v>
      </c>
      <c r="FT935" s="136" t="b">
        <v>1</v>
      </c>
      <c r="FX935" s="215" t="s">
        <v>269</v>
      </c>
    </row>
    <row r="936" spans="1:180" ht="60" customHeight="1" x14ac:dyDescent="0.55000000000000004">
      <c r="A936" s="83" t="s">
        <v>130</v>
      </c>
      <c r="B936" s="83" t="s">
        <v>98</v>
      </c>
      <c r="C936" s="136">
        <v>921403</v>
      </c>
      <c r="D936" s="207" t="s">
        <v>628</v>
      </c>
      <c r="E936" s="208" t="s">
        <v>633</v>
      </c>
      <c r="F936" s="83" t="s">
        <v>108</v>
      </c>
      <c r="G936" s="85">
        <v>22744</v>
      </c>
      <c r="H936" s="83" t="s">
        <v>102</v>
      </c>
      <c r="I936" s="85">
        <v>39772</v>
      </c>
      <c r="J936" s="83" t="s">
        <v>228</v>
      </c>
      <c r="K936" s="216">
        <v>335384991903</v>
      </c>
      <c r="L936" s="83" t="s">
        <v>191</v>
      </c>
      <c r="M936" s="85">
        <v>43619</v>
      </c>
      <c r="N936" s="83">
        <v>-3961.6666666666702</v>
      </c>
      <c r="O936" s="83" t="s">
        <v>193</v>
      </c>
      <c r="P936" s="83" t="s">
        <v>181</v>
      </c>
      <c r="Q936" s="208" t="s">
        <v>8772</v>
      </c>
      <c r="R936" s="83" t="s">
        <v>102</v>
      </c>
      <c r="S936" s="83" t="s">
        <v>102</v>
      </c>
      <c r="T936" s="83" t="s">
        <v>133</v>
      </c>
      <c r="U936" s="83" t="s">
        <v>10597</v>
      </c>
      <c r="V936" s="83" t="s">
        <v>111</v>
      </c>
      <c r="W936" s="83" t="s">
        <v>105</v>
      </c>
      <c r="X936" s="86" t="s">
        <v>8772</v>
      </c>
      <c r="Y936" s="87" t="s">
        <v>102</v>
      </c>
      <c r="Z936" s="87" t="s">
        <v>102</v>
      </c>
      <c r="AA936" s="87" t="s">
        <v>133</v>
      </c>
      <c r="AB936" s="87" t="s">
        <v>10597</v>
      </c>
      <c r="AC936" s="87" t="s">
        <v>111</v>
      </c>
      <c r="AD936" s="87" t="s">
        <v>105</v>
      </c>
      <c r="AE936" s="87" t="s">
        <v>106</v>
      </c>
      <c r="AF936" s="86" t="s">
        <v>8772</v>
      </c>
      <c r="AG936" s="87" t="s">
        <v>486</v>
      </c>
      <c r="AH936" s="87" t="s">
        <v>10597</v>
      </c>
      <c r="AI936" s="87" t="s">
        <v>111</v>
      </c>
      <c r="AJ936" s="87" t="s">
        <v>204</v>
      </c>
      <c r="AK936" s="88"/>
      <c r="AL936" s="83" t="s">
        <v>107</v>
      </c>
      <c r="AM936" s="89" t="s">
        <v>454</v>
      </c>
      <c r="AN936" s="90" t="s">
        <v>416</v>
      </c>
      <c r="AO936" s="91" t="s">
        <v>642</v>
      </c>
      <c r="AP936" s="90">
        <v>8.33333333333319</v>
      </c>
      <c r="AQ936" s="92" t="s">
        <v>102</v>
      </c>
      <c r="AR936" s="93" t="s">
        <v>102</v>
      </c>
      <c r="AS936" s="93" t="s">
        <v>102</v>
      </c>
      <c r="AT936" s="93" t="s">
        <v>102</v>
      </c>
      <c r="AU936" s="210" t="s">
        <v>644</v>
      </c>
      <c r="AV936" s="93" t="s">
        <v>185</v>
      </c>
      <c r="AW936" s="94" t="s">
        <v>102</v>
      </c>
      <c r="AX936" s="93" t="s">
        <v>183</v>
      </c>
      <c r="AY936" s="95" t="s">
        <v>111</v>
      </c>
      <c r="AZ936" s="93" t="s">
        <v>102</v>
      </c>
      <c r="BA936" s="93" t="s">
        <v>102</v>
      </c>
      <c r="BB936" s="93" t="s">
        <v>102</v>
      </c>
      <c r="BC936" s="93" t="s">
        <v>102</v>
      </c>
      <c r="BD936" s="96" t="s">
        <v>102</v>
      </c>
      <c r="BE936" s="90">
        <v>-457.16666666666703</v>
      </c>
      <c r="BF936" s="93" t="s">
        <v>102</v>
      </c>
      <c r="BG936" s="93" t="s">
        <v>102</v>
      </c>
      <c r="BH936" s="93" t="s">
        <v>102</v>
      </c>
      <c r="BI936" s="93" t="s">
        <v>102</v>
      </c>
      <c r="BJ936" s="210" t="s">
        <v>642</v>
      </c>
      <c r="BK936" s="93" t="s">
        <v>192</v>
      </c>
      <c r="BL936" s="97" t="s">
        <v>102</v>
      </c>
      <c r="BM936" s="93" t="s">
        <v>183</v>
      </c>
      <c r="BN936" s="93" t="s">
        <v>106</v>
      </c>
      <c r="BO936" s="93" t="s">
        <v>102</v>
      </c>
      <c r="BP936" s="98" t="s">
        <v>102</v>
      </c>
      <c r="BQ936" s="93" t="s">
        <v>102</v>
      </c>
      <c r="BR936" s="93" t="s">
        <v>102</v>
      </c>
      <c r="BS936" s="93" t="s">
        <v>102</v>
      </c>
      <c r="BT936" s="99" t="s">
        <v>591</v>
      </c>
      <c r="BU936" s="100" t="s">
        <v>12233</v>
      </c>
      <c r="BV936" s="101" t="s">
        <v>471</v>
      </c>
      <c r="BW936" s="136"/>
      <c r="BX936" s="103" t="s">
        <v>565</v>
      </c>
      <c r="BY936" s="104" t="s">
        <v>190</v>
      </c>
      <c r="BZ936" s="136"/>
      <c r="CA936" s="83" t="s">
        <v>599</v>
      </c>
      <c r="CB936" s="106" t="s">
        <v>647</v>
      </c>
      <c r="CC936" s="106" t="s">
        <v>12234</v>
      </c>
      <c r="CD936" s="107"/>
      <c r="CE936" s="108" t="s">
        <v>107</v>
      </c>
      <c r="CF936" s="108" t="s">
        <v>107</v>
      </c>
      <c r="CG936" s="109"/>
      <c r="CH936" s="110" t="s">
        <v>107</v>
      </c>
      <c r="CI936" s="111"/>
      <c r="CJ936" s="112">
        <v>6710</v>
      </c>
      <c r="CK936" s="113">
        <v>86</v>
      </c>
      <c r="CL936" s="114" t="s">
        <v>134</v>
      </c>
      <c r="CM936" s="114" t="s">
        <v>108</v>
      </c>
      <c r="CN936" s="114"/>
      <c r="CO936" s="115" t="s">
        <v>102</v>
      </c>
      <c r="CP936" s="115" t="s">
        <v>102</v>
      </c>
      <c r="CQ936" s="115" t="s">
        <v>102</v>
      </c>
      <c r="CR936" s="115" t="s">
        <v>102</v>
      </c>
      <c r="CS936" s="116"/>
      <c r="CT936" s="117" t="s">
        <v>109</v>
      </c>
      <c r="CU936" s="117" t="s">
        <v>109</v>
      </c>
      <c r="CV936" s="83">
        <v>932</v>
      </c>
      <c r="CW936" s="83" t="s">
        <v>108</v>
      </c>
      <c r="CX936" s="83">
        <v>932</v>
      </c>
      <c r="CY936" s="83" t="s">
        <v>108</v>
      </c>
      <c r="CZ936" s="83">
        <v>7260</v>
      </c>
      <c r="DA936" s="83" t="s">
        <v>419</v>
      </c>
      <c r="DB936" s="83" t="s">
        <v>130</v>
      </c>
      <c r="DC936" s="83" t="s">
        <v>499</v>
      </c>
      <c r="DD936" s="83">
        <v>1981</v>
      </c>
      <c r="DE936" s="83" t="s">
        <v>444</v>
      </c>
      <c r="DF936" s="83" t="s">
        <v>130</v>
      </c>
      <c r="DG936" s="83" t="s">
        <v>499</v>
      </c>
      <c r="DH936" s="83"/>
      <c r="DI936" s="83">
        <v>0</v>
      </c>
      <c r="DJ936" s="83">
        <v>1</v>
      </c>
      <c r="DK936" s="83">
        <v>0</v>
      </c>
      <c r="DL936" s="83">
        <v>0</v>
      </c>
      <c r="DM936" s="83">
        <v>0</v>
      </c>
      <c r="DN936" s="83">
        <v>0</v>
      </c>
      <c r="DO936" s="83">
        <v>0</v>
      </c>
      <c r="DP936" s="83">
        <v>0</v>
      </c>
      <c r="DQ936" s="83">
        <v>0</v>
      </c>
      <c r="DR936" s="83">
        <v>0</v>
      </c>
      <c r="DS936" s="83">
        <v>0</v>
      </c>
      <c r="DT936" s="83">
        <v>3</v>
      </c>
      <c r="DU936" s="83">
        <v>3</v>
      </c>
      <c r="DV936" s="83">
        <v>0</v>
      </c>
      <c r="DW936" s="83">
        <v>0</v>
      </c>
      <c r="DX936" s="83">
        <v>3</v>
      </c>
      <c r="DY936" s="85">
        <v>44578</v>
      </c>
      <c r="DZ936" s="83" t="s">
        <v>4983</v>
      </c>
      <c r="EA936" s="83" t="s">
        <v>102</v>
      </c>
      <c r="EB936" s="83" t="s">
        <v>482</v>
      </c>
      <c r="EC936" s="83">
        <v>932</v>
      </c>
      <c r="ED936" s="83" t="s">
        <v>483</v>
      </c>
      <c r="EE936" s="83">
        <v>1</v>
      </c>
      <c r="EF936" s="83">
        <v>0</v>
      </c>
      <c r="EG936" s="83">
        <v>0</v>
      </c>
      <c r="EH936" s="83" t="s">
        <v>109</v>
      </c>
      <c r="EI936" s="83" t="s">
        <v>108</v>
      </c>
      <c r="EJ936" s="83" t="s">
        <v>583</v>
      </c>
      <c r="EK936" s="83">
        <v>0</v>
      </c>
      <c r="EL936" s="83">
        <v>0</v>
      </c>
      <c r="EM936" s="83">
        <v>1</v>
      </c>
      <c r="EN936" s="83" t="s">
        <v>497</v>
      </c>
      <c r="EO936" s="83"/>
      <c r="EP936" s="83" t="s">
        <v>436</v>
      </c>
      <c r="EQ936" s="136">
        <v>1</v>
      </c>
      <c r="ER936" s="136">
        <v>1</v>
      </c>
      <c r="ES936" s="136">
        <v>1</v>
      </c>
      <c r="ET936" s="136">
        <v>1</v>
      </c>
      <c r="EU936" s="215" t="s">
        <v>269</v>
      </c>
      <c r="EV936" s="136">
        <v>1</v>
      </c>
      <c r="EW936" s="136">
        <v>1</v>
      </c>
      <c r="EX936" s="136">
        <v>1</v>
      </c>
      <c r="EY936" s="136">
        <v>1</v>
      </c>
      <c r="EZ936" s="136">
        <v>1</v>
      </c>
      <c r="FP936" s="215" t="s">
        <v>592</v>
      </c>
      <c r="FQ936" s="136" t="b">
        <v>1</v>
      </c>
      <c r="FR936" s="136" t="b">
        <v>1</v>
      </c>
      <c r="FS936" s="136" t="b">
        <v>1</v>
      </c>
      <c r="FT936" s="136" t="b">
        <v>1</v>
      </c>
      <c r="FX936" s="215" t="s">
        <v>269</v>
      </c>
    </row>
    <row r="937" spans="1:180" ht="60" customHeight="1" x14ac:dyDescent="0.55000000000000004">
      <c r="A937" s="83" t="s">
        <v>130</v>
      </c>
      <c r="B937" s="83" t="s">
        <v>98</v>
      </c>
      <c r="C937" s="136">
        <v>102920</v>
      </c>
      <c r="D937" s="207" t="s">
        <v>629</v>
      </c>
      <c r="E937" s="208" t="s">
        <v>634</v>
      </c>
      <c r="F937" s="83" t="s">
        <v>108</v>
      </c>
      <c r="G937" s="85">
        <v>26341</v>
      </c>
      <c r="H937" s="83" t="s">
        <v>102</v>
      </c>
      <c r="I937" s="85">
        <v>34633</v>
      </c>
      <c r="J937" s="83" t="s">
        <v>228</v>
      </c>
      <c r="K937" s="216">
        <v>289522598865</v>
      </c>
      <c r="L937" s="83" t="s">
        <v>191</v>
      </c>
      <c r="M937" s="85">
        <v>43642</v>
      </c>
      <c r="N937" s="83">
        <v>-3966.6666666666702</v>
      </c>
      <c r="O937" s="83" t="s">
        <v>193</v>
      </c>
      <c r="P937" s="83" t="s">
        <v>181</v>
      </c>
      <c r="Q937" s="208" t="s">
        <v>8776</v>
      </c>
      <c r="R937" s="83" t="s">
        <v>102</v>
      </c>
      <c r="S937" s="83" t="s">
        <v>102</v>
      </c>
      <c r="T937" s="83" t="s">
        <v>131</v>
      </c>
      <c r="U937" s="83" t="s">
        <v>10598</v>
      </c>
      <c r="V937" s="83" t="s">
        <v>104</v>
      </c>
      <c r="W937" s="83" t="s">
        <v>105</v>
      </c>
      <c r="X937" s="86" t="s">
        <v>8776</v>
      </c>
      <c r="Y937" s="87" t="s">
        <v>102</v>
      </c>
      <c r="Z937" s="87" t="s">
        <v>102</v>
      </c>
      <c r="AA937" s="87" t="s">
        <v>131</v>
      </c>
      <c r="AB937" s="87" t="s">
        <v>10598</v>
      </c>
      <c r="AC937" s="87" t="s">
        <v>104</v>
      </c>
      <c r="AD937" s="87" t="s">
        <v>105</v>
      </c>
      <c r="AE937" s="87" t="s">
        <v>106</v>
      </c>
      <c r="AF937" s="86" t="s">
        <v>8776</v>
      </c>
      <c r="AG937" s="87" t="s">
        <v>177</v>
      </c>
      <c r="AH937" s="87" t="s">
        <v>10598</v>
      </c>
      <c r="AI937" s="87" t="s">
        <v>104</v>
      </c>
      <c r="AJ937" s="87" t="s">
        <v>204</v>
      </c>
      <c r="AK937" s="88"/>
      <c r="AL937" s="83" t="s">
        <v>107</v>
      </c>
      <c r="AM937" s="89" t="s">
        <v>454</v>
      </c>
      <c r="AN937" s="90" t="s">
        <v>416</v>
      </c>
      <c r="AO937" s="91" t="s">
        <v>643</v>
      </c>
      <c r="AP937" s="90">
        <v>8.33333333333319</v>
      </c>
      <c r="AQ937" s="92" t="s">
        <v>102</v>
      </c>
      <c r="AR937" s="93" t="s">
        <v>102</v>
      </c>
      <c r="AS937" s="93" t="s">
        <v>102</v>
      </c>
      <c r="AT937" s="93" t="s">
        <v>102</v>
      </c>
      <c r="AU937" s="210" t="s">
        <v>645</v>
      </c>
      <c r="AV937" s="93" t="s">
        <v>185</v>
      </c>
      <c r="AW937" s="94" t="s">
        <v>102</v>
      </c>
      <c r="AX937" s="93" t="s">
        <v>105</v>
      </c>
      <c r="AY937" s="95" t="s">
        <v>104</v>
      </c>
      <c r="AZ937" s="93" t="s">
        <v>102</v>
      </c>
      <c r="BA937" s="93" t="s">
        <v>102</v>
      </c>
      <c r="BB937" s="93" t="s">
        <v>102</v>
      </c>
      <c r="BC937" s="93" t="s">
        <v>102</v>
      </c>
      <c r="BD937" s="96" t="s">
        <v>102</v>
      </c>
      <c r="BE937" s="90">
        <v>-457.66666666666703</v>
      </c>
      <c r="BF937" s="93" t="s">
        <v>102</v>
      </c>
      <c r="BG937" s="93" t="s">
        <v>102</v>
      </c>
      <c r="BH937" s="93" t="s">
        <v>102</v>
      </c>
      <c r="BI937" s="93" t="s">
        <v>102</v>
      </c>
      <c r="BJ937" s="210" t="s">
        <v>643</v>
      </c>
      <c r="BK937" s="93" t="s">
        <v>196</v>
      </c>
      <c r="BL937" s="97" t="s">
        <v>102</v>
      </c>
      <c r="BM937" s="93" t="s">
        <v>105</v>
      </c>
      <c r="BN937" s="93" t="s">
        <v>596</v>
      </c>
      <c r="BO937" s="93" t="s">
        <v>102</v>
      </c>
      <c r="BP937" s="98" t="s">
        <v>102</v>
      </c>
      <c r="BQ937" s="93" t="s">
        <v>102</v>
      </c>
      <c r="BR937" s="93" t="s">
        <v>102</v>
      </c>
      <c r="BS937" s="93" t="s">
        <v>102</v>
      </c>
      <c r="BT937" s="99" t="s">
        <v>591</v>
      </c>
      <c r="BU937" s="100" t="s">
        <v>12235</v>
      </c>
      <c r="BV937" s="101" t="s">
        <v>471</v>
      </c>
      <c r="BW937" s="136"/>
      <c r="BX937" s="103" t="s">
        <v>565</v>
      </c>
      <c r="BY937" s="104" t="s">
        <v>190</v>
      </c>
      <c r="BZ937" s="136"/>
      <c r="CA937" s="83" t="s">
        <v>599</v>
      </c>
      <c r="CB937" s="106" t="s">
        <v>647</v>
      </c>
      <c r="CC937" s="106" t="s">
        <v>12236</v>
      </c>
      <c r="CD937" s="107"/>
      <c r="CE937" s="108" t="s">
        <v>107</v>
      </c>
      <c r="CF937" s="108" t="s">
        <v>107</v>
      </c>
      <c r="CG937" s="109"/>
      <c r="CH937" s="110" t="s">
        <v>107</v>
      </c>
      <c r="CI937" s="111"/>
      <c r="CJ937" s="112">
        <v>6710</v>
      </c>
      <c r="CK937" s="113">
        <v>86</v>
      </c>
      <c r="CL937" s="114" t="s">
        <v>134</v>
      </c>
      <c r="CM937" s="114" t="s">
        <v>108</v>
      </c>
      <c r="CN937" s="114"/>
      <c r="CO937" s="115" t="s">
        <v>102</v>
      </c>
      <c r="CP937" s="115" t="s">
        <v>102</v>
      </c>
      <c r="CQ937" s="115" t="s">
        <v>102</v>
      </c>
      <c r="CR937" s="115" t="s">
        <v>102</v>
      </c>
      <c r="CS937" s="116"/>
      <c r="CT937" s="117" t="s">
        <v>109</v>
      </c>
      <c r="CU937" s="117" t="s">
        <v>109</v>
      </c>
      <c r="CV937" s="83">
        <v>933</v>
      </c>
      <c r="CW937" s="83" t="s">
        <v>108</v>
      </c>
      <c r="CX937" s="83">
        <v>933</v>
      </c>
      <c r="CY937" s="83" t="s">
        <v>108</v>
      </c>
      <c r="CZ937" s="83">
        <v>7261</v>
      </c>
      <c r="DA937" s="83" t="s">
        <v>419</v>
      </c>
      <c r="DB937" s="83" t="s">
        <v>130</v>
      </c>
      <c r="DC937" s="83" t="s">
        <v>499</v>
      </c>
      <c r="DD937" s="83">
        <v>1982</v>
      </c>
      <c r="DE937" s="83" t="s">
        <v>444</v>
      </c>
      <c r="DF937" s="83" t="s">
        <v>130</v>
      </c>
      <c r="DG937" s="83" t="s">
        <v>499</v>
      </c>
      <c r="DH937" s="83"/>
      <c r="DI937" s="83">
        <v>0</v>
      </c>
      <c r="DJ937" s="83">
        <v>1</v>
      </c>
      <c r="DK937" s="83">
        <v>0</v>
      </c>
      <c r="DL937" s="83">
        <v>0</v>
      </c>
      <c r="DM937" s="83">
        <v>0</v>
      </c>
      <c r="DN937" s="83">
        <v>0</v>
      </c>
      <c r="DO937" s="83">
        <v>0</v>
      </c>
      <c r="DP937" s="83">
        <v>0</v>
      </c>
      <c r="DQ937" s="83">
        <v>0</v>
      </c>
      <c r="DR937" s="83">
        <v>0</v>
      </c>
      <c r="DS937" s="83">
        <v>0</v>
      </c>
      <c r="DT937" s="83">
        <v>3</v>
      </c>
      <c r="DU937" s="83">
        <v>3</v>
      </c>
      <c r="DV937" s="83">
        <v>0</v>
      </c>
      <c r="DW937" s="83">
        <v>0</v>
      </c>
      <c r="DX937" s="83">
        <v>3</v>
      </c>
      <c r="DY937" s="85">
        <v>44579</v>
      </c>
      <c r="DZ937" s="83" t="s">
        <v>4984</v>
      </c>
      <c r="EA937" s="83" t="s">
        <v>102</v>
      </c>
      <c r="EB937" s="83" t="s">
        <v>482</v>
      </c>
      <c r="EC937" s="83">
        <v>933</v>
      </c>
      <c r="ED937" s="83" t="s">
        <v>483</v>
      </c>
      <c r="EE937" s="83">
        <v>1</v>
      </c>
      <c r="EF937" s="83">
        <v>0</v>
      </c>
      <c r="EG937" s="83">
        <v>0</v>
      </c>
      <c r="EH937" s="83" t="s">
        <v>109</v>
      </c>
      <c r="EI937" s="83" t="s">
        <v>108</v>
      </c>
      <c r="EJ937" s="83" t="s">
        <v>583</v>
      </c>
      <c r="EK937" s="83">
        <v>0</v>
      </c>
      <c r="EL937" s="83">
        <v>0</v>
      </c>
      <c r="EM937" s="83">
        <v>1</v>
      </c>
      <c r="EN937" s="83" t="s">
        <v>497</v>
      </c>
      <c r="EO937" s="83"/>
      <c r="EP937" s="83" t="s">
        <v>436</v>
      </c>
      <c r="EQ937" s="136">
        <v>1</v>
      </c>
      <c r="ER937" s="136">
        <v>1</v>
      </c>
      <c r="ES937" s="136">
        <v>1</v>
      </c>
      <c r="ET937" s="136">
        <v>1</v>
      </c>
      <c r="EU937" s="215" t="s">
        <v>269</v>
      </c>
      <c r="EV937" s="136">
        <v>1</v>
      </c>
      <c r="EW937" s="136">
        <v>1</v>
      </c>
      <c r="EX937" s="136">
        <v>1</v>
      </c>
      <c r="EY937" s="136">
        <v>1</v>
      </c>
      <c r="EZ937" s="136">
        <v>1</v>
      </c>
      <c r="FP937" s="215" t="s">
        <v>592</v>
      </c>
      <c r="FQ937" s="136" t="b">
        <v>1</v>
      </c>
      <c r="FR937" s="136" t="b">
        <v>1</v>
      </c>
      <c r="FS937" s="136" t="b">
        <v>1</v>
      </c>
      <c r="FT937" s="136" t="b">
        <v>1</v>
      </c>
      <c r="FX937" s="215" t="s">
        <v>269</v>
      </c>
    </row>
    <row r="938" spans="1:180" ht="60" customHeight="1" x14ac:dyDescent="0.55000000000000004">
      <c r="A938" s="83" t="s">
        <v>130</v>
      </c>
      <c r="B938" s="83" t="s">
        <v>98</v>
      </c>
      <c r="C938" s="136">
        <v>787070</v>
      </c>
      <c r="D938" s="207" t="s">
        <v>627</v>
      </c>
      <c r="E938" s="208" t="s">
        <v>630</v>
      </c>
      <c r="F938" s="83" t="s">
        <v>108</v>
      </c>
      <c r="G938" s="85">
        <v>20621</v>
      </c>
      <c r="H938" s="83" t="s">
        <v>102</v>
      </c>
      <c r="I938" s="85">
        <v>39794</v>
      </c>
      <c r="J938" s="83" t="s">
        <v>228</v>
      </c>
      <c r="K938" s="216">
        <v>584560282422</v>
      </c>
      <c r="L938" s="83" t="s">
        <v>191</v>
      </c>
      <c r="M938" s="85">
        <v>43631</v>
      </c>
      <c r="N938" s="83">
        <v>-3971.6666666666702</v>
      </c>
      <c r="O938" s="83" t="s">
        <v>180</v>
      </c>
      <c r="P938" s="83" t="s">
        <v>181</v>
      </c>
      <c r="Q938" s="208" t="s">
        <v>8780</v>
      </c>
      <c r="R938" s="83" t="s">
        <v>102</v>
      </c>
      <c r="S938" s="83" t="s">
        <v>102</v>
      </c>
      <c r="T938" s="83" t="s">
        <v>199</v>
      </c>
      <c r="U938" s="83" t="s">
        <v>10599</v>
      </c>
      <c r="V938" s="83" t="s">
        <v>104</v>
      </c>
      <c r="W938" s="83" t="s">
        <v>105</v>
      </c>
      <c r="X938" s="86" t="s">
        <v>8780</v>
      </c>
      <c r="Y938" s="87" t="s">
        <v>102</v>
      </c>
      <c r="Z938" s="87" t="s">
        <v>102</v>
      </c>
      <c r="AA938" s="87" t="s">
        <v>199</v>
      </c>
      <c r="AB938" s="87" t="s">
        <v>10599</v>
      </c>
      <c r="AC938" s="87" t="s">
        <v>104</v>
      </c>
      <c r="AD938" s="87" t="s">
        <v>105</v>
      </c>
      <c r="AE938" s="87" t="s">
        <v>106</v>
      </c>
      <c r="AF938" s="86" t="s">
        <v>8780</v>
      </c>
      <c r="AG938" s="87" t="s">
        <v>489</v>
      </c>
      <c r="AH938" s="87" t="s">
        <v>10600</v>
      </c>
      <c r="AI938" s="87" t="s">
        <v>104</v>
      </c>
      <c r="AJ938" s="87" t="s">
        <v>204</v>
      </c>
      <c r="AK938" s="88"/>
      <c r="AL938" s="83" t="s">
        <v>107</v>
      </c>
      <c r="AM938" s="89" t="s">
        <v>454</v>
      </c>
      <c r="AN938" s="90" t="s">
        <v>416</v>
      </c>
      <c r="AO938" s="91" t="s">
        <v>641</v>
      </c>
      <c r="AP938" s="90">
        <v>8.33333333333319</v>
      </c>
      <c r="AQ938" s="92" t="s">
        <v>211</v>
      </c>
      <c r="AR938" s="93" t="s">
        <v>102</v>
      </c>
      <c r="AS938" s="93" t="s">
        <v>102</v>
      </c>
      <c r="AT938" s="93" t="s">
        <v>102</v>
      </c>
      <c r="AU938" s="210" t="s">
        <v>641</v>
      </c>
      <c r="AV938" s="93" t="s">
        <v>192</v>
      </c>
      <c r="AW938" s="94" t="s">
        <v>102</v>
      </c>
      <c r="AX938" s="93" t="s">
        <v>105</v>
      </c>
      <c r="AY938" s="95" t="s">
        <v>188</v>
      </c>
      <c r="AZ938" s="93" t="s">
        <v>102</v>
      </c>
      <c r="BA938" s="93" t="s">
        <v>10601</v>
      </c>
      <c r="BB938" s="93" t="s">
        <v>102</v>
      </c>
      <c r="BC938" s="93" t="s">
        <v>102</v>
      </c>
      <c r="BD938" s="96" t="s">
        <v>102</v>
      </c>
      <c r="BE938" s="90">
        <v>-458.16666666666703</v>
      </c>
      <c r="BF938" s="93" t="s">
        <v>211</v>
      </c>
      <c r="BG938" s="93" t="s">
        <v>102</v>
      </c>
      <c r="BH938" s="93" t="s">
        <v>102</v>
      </c>
      <c r="BI938" s="93" t="s">
        <v>102</v>
      </c>
      <c r="BJ938" s="210" t="s">
        <v>646</v>
      </c>
      <c r="BK938" s="93" t="s">
        <v>182</v>
      </c>
      <c r="BL938" s="97" t="s">
        <v>102</v>
      </c>
      <c r="BM938" s="93" t="s">
        <v>105</v>
      </c>
      <c r="BN938" s="93" t="s">
        <v>104</v>
      </c>
      <c r="BO938" s="93" t="s">
        <v>102</v>
      </c>
      <c r="BP938" s="98">
        <v>20180518</v>
      </c>
      <c r="BQ938" s="93" t="s">
        <v>102</v>
      </c>
      <c r="BR938" s="93" t="s">
        <v>102</v>
      </c>
      <c r="BS938" s="93" t="s">
        <v>102</v>
      </c>
      <c r="BT938" s="99" t="s">
        <v>591</v>
      </c>
      <c r="BU938" s="100" t="s">
        <v>12237</v>
      </c>
      <c r="BV938" s="101" t="s">
        <v>471</v>
      </c>
      <c r="BW938" s="136"/>
      <c r="BX938" s="103" t="s">
        <v>565</v>
      </c>
      <c r="BY938" s="104" t="s">
        <v>190</v>
      </c>
      <c r="BZ938" s="136"/>
      <c r="CA938" s="83" t="s">
        <v>599</v>
      </c>
      <c r="CB938" s="106" t="s">
        <v>647</v>
      </c>
      <c r="CC938" s="106" t="s">
        <v>12238</v>
      </c>
      <c r="CD938" s="107"/>
      <c r="CE938" s="108" t="s">
        <v>107</v>
      </c>
      <c r="CF938" s="108" t="s">
        <v>107</v>
      </c>
      <c r="CG938" s="109"/>
      <c r="CH938" s="110" t="s">
        <v>107</v>
      </c>
      <c r="CI938" s="111"/>
      <c r="CJ938" s="112">
        <v>6710</v>
      </c>
      <c r="CK938" s="113">
        <v>86</v>
      </c>
      <c r="CL938" s="114" t="s">
        <v>134</v>
      </c>
      <c r="CM938" s="114" t="s">
        <v>108</v>
      </c>
      <c r="CN938" s="114"/>
      <c r="CO938" s="115" t="s">
        <v>102</v>
      </c>
      <c r="CP938" s="115" t="s">
        <v>102</v>
      </c>
      <c r="CQ938" s="115" t="s">
        <v>102</v>
      </c>
      <c r="CR938" s="115" t="s">
        <v>102</v>
      </c>
      <c r="CS938" s="116"/>
      <c r="CT938" s="117" t="s">
        <v>109</v>
      </c>
      <c r="CU938" s="117" t="s">
        <v>109</v>
      </c>
      <c r="CV938" s="83">
        <v>934</v>
      </c>
      <c r="CW938" s="83" t="s">
        <v>108</v>
      </c>
      <c r="CX938" s="83">
        <v>934</v>
      </c>
      <c r="CY938" s="83" t="s">
        <v>108</v>
      </c>
      <c r="CZ938" s="83">
        <v>7262</v>
      </c>
      <c r="DA938" s="83" t="s">
        <v>419</v>
      </c>
      <c r="DB938" s="83" t="s">
        <v>130</v>
      </c>
      <c r="DC938" s="83" t="s">
        <v>499</v>
      </c>
      <c r="DD938" s="83">
        <v>1983</v>
      </c>
      <c r="DE938" s="83" t="s">
        <v>444</v>
      </c>
      <c r="DF938" s="83" t="s">
        <v>130</v>
      </c>
      <c r="DG938" s="83" t="s">
        <v>499</v>
      </c>
      <c r="DH938" s="83"/>
      <c r="DI938" s="83">
        <v>0</v>
      </c>
      <c r="DJ938" s="83">
        <v>1</v>
      </c>
      <c r="DK938" s="83">
        <v>0</v>
      </c>
      <c r="DL938" s="83">
        <v>0</v>
      </c>
      <c r="DM938" s="83">
        <v>0</v>
      </c>
      <c r="DN938" s="83">
        <v>0</v>
      </c>
      <c r="DO938" s="83">
        <v>0</v>
      </c>
      <c r="DP938" s="83">
        <v>0</v>
      </c>
      <c r="DQ938" s="83">
        <v>0</v>
      </c>
      <c r="DR938" s="83">
        <v>0</v>
      </c>
      <c r="DS938" s="83">
        <v>0</v>
      </c>
      <c r="DT938" s="83">
        <v>3</v>
      </c>
      <c r="DU938" s="83">
        <v>3</v>
      </c>
      <c r="DV938" s="83">
        <v>0</v>
      </c>
      <c r="DW938" s="83">
        <v>0</v>
      </c>
      <c r="DX938" s="83">
        <v>3</v>
      </c>
      <c r="DY938" s="85">
        <v>44580</v>
      </c>
      <c r="DZ938" s="83" t="s">
        <v>4985</v>
      </c>
      <c r="EA938" s="83" t="s">
        <v>102</v>
      </c>
      <c r="EB938" s="83" t="s">
        <v>482</v>
      </c>
      <c r="EC938" s="83">
        <v>934</v>
      </c>
      <c r="ED938" s="83" t="s">
        <v>483</v>
      </c>
      <c r="EE938" s="83">
        <v>1</v>
      </c>
      <c r="EF938" s="83">
        <v>0</v>
      </c>
      <c r="EG938" s="83">
        <v>0</v>
      </c>
      <c r="EH938" s="83" t="s">
        <v>109</v>
      </c>
      <c r="EI938" s="83" t="s">
        <v>108</v>
      </c>
      <c r="EJ938" s="83" t="s">
        <v>583</v>
      </c>
      <c r="EK938" s="83">
        <v>0</v>
      </c>
      <c r="EL938" s="83">
        <v>0</v>
      </c>
      <c r="EM938" s="83">
        <v>1</v>
      </c>
      <c r="EN938" s="83" t="s">
        <v>497</v>
      </c>
      <c r="EO938" s="83"/>
      <c r="EP938" s="83" t="s">
        <v>436</v>
      </c>
      <c r="EQ938" s="136">
        <v>1</v>
      </c>
      <c r="ER938" s="136">
        <v>1</v>
      </c>
      <c r="ES938" s="136">
        <v>1</v>
      </c>
      <c r="ET938" s="136">
        <v>1</v>
      </c>
      <c r="EU938" s="215" t="s">
        <v>269</v>
      </c>
      <c r="EV938" s="136">
        <v>1</v>
      </c>
      <c r="EW938" s="136">
        <v>1</v>
      </c>
      <c r="EX938" s="136">
        <v>1</v>
      </c>
      <c r="EY938" s="136">
        <v>1</v>
      </c>
      <c r="EZ938" s="136">
        <v>1</v>
      </c>
      <c r="FP938" s="215" t="s">
        <v>592</v>
      </c>
      <c r="FQ938" s="136" t="b">
        <v>1</v>
      </c>
      <c r="FR938" s="136" t="b">
        <v>1</v>
      </c>
      <c r="FS938" s="136" t="b">
        <v>1</v>
      </c>
      <c r="FT938" s="136" t="b">
        <v>1</v>
      </c>
      <c r="FX938" s="215" t="s">
        <v>269</v>
      </c>
    </row>
    <row r="939" spans="1:180" ht="60" customHeight="1" x14ac:dyDescent="0.55000000000000004">
      <c r="A939" s="83" t="s">
        <v>130</v>
      </c>
      <c r="B939" s="83" t="s">
        <v>98</v>
      </c>
      <c r="C939" s="136">
        <v>963720</v>
      </c>
      <c r="D939" s="207" t="s">
        <v>628</v>
      </c>
      <c r="E939" s="208" t="s">
        <v>633</v>
      </c>
      <c r="F939" s="83" t="s">
        <v>108</v>
      </c>
      <c r="G939" s="85">
        <v>22744</v>
      </c>
      <c r="H939" s="83" t="s">
        <v>102</v>
      </c>
      <c r="I939" s="85">
        <v>39772</v>
      </c>
      <c r="J939" s="83" t="s">
        <v>228</v>
      </c>
      <c r="K939" s="216">
        <v>926290964941</v>
      </c>
      <c r="L939" s="83" t="s">
        <v>191</v>
      </c>
      <c r="M939" s="85">
        <v>43619</v>
      </c>
      <c r="N939" s="83">
        <v>-3976.6666666666702</v>
      </c>
      <c r="O939" s="83" t="s">
        <v>193</v>
      </c>
      <c r="P939" s="83" t="s">
        <v>181</v>
      </c>
      <c r="Q939" s="208" t="s">
        <v>8784</v>
      </c>
      <c r="R939" s="83" t="s">
        <v>102</v>
      </c>
      <c r="S939" s="83" t="s">
        <v>102</v>
      </c>
      <c r="T939" s="83" t="s">
        <v>133</v>
      </c>
      <c r="U939" s="83" t="s">
        <v>10602</v>
      </c>
      <c r="V939" s="83" t="s">
        <v>111</v>
      </c>
      <c r="W939" s="83" t="s">
        <v>105</v>
      </c>
      <c r="X939" s="86" t="s">
        <v>8784</v>
      </c>
      <c r="Y939" s="87" t="s">
        <v>102</v>
      </c>
      <c r="Z939" s="87" t="s">
        <v>102</v>
      </c>
      <c r="AA939" s="87" t="s">
        <v>133</v>
      </c>
      <c r="AB939" s="87" t="s">
        <v>10602</v>
      </c>
      <c r="AC939" s="87" t="s">
        <v>111</v>
      </c>
      <c r="AD939" s="87" t="s">
        <v>105</v>
      </c>
      <c r="AE939" s="87" t="s">
        <v>106</v>
      </c>
      <c r="AF939" s="86" t="s">
        <v>8784</v>
      </c>
      <c r="AG939" s="87" t="s">
        <v>486</v>
      </c>
      <c r="AH939" s="87" t="s">
        <v>10602</v>
      </c>
      <c r="AI939" s="87" t="s">
        <v>111</v>
      </c>
      <c r="AJ939" s="87" t="s">
        <v>204</v>
      </c>
      <c r="AK939" s="88"/>
      <c r="AL939" s="83" t="s">
        <v>107</v>
      </c>
      <c r="AM939" s="89" t="s">
        <v>454</v>
      </c>
      <c r="AN939" s="90" t="s">
        <v>416</v>
      </c>
      <c r="AO939" s="91" t="s">
        <v>642</v>
      </c>
      <c r="AP939" s="90">
        <v>8.33333333333319</v>
      </c>
      <c r="AQ939" s="92" t="s">
        <v>102</v>
      </c>
      <c r="AR939" s="93" t="s">
        <v>102</v>
      </c>
      <c r="AS939" s="93" t="s">
        <v>102</v>
      </c>
      <c r="AT939" s="93" t="s">
        <v>102</v>
      </c>
      <c r="AU939" s="210" t="s">
        <v>644</v>
      </c>
      <c r="AV939" s="93" t="s">
        <v>185</v>
      </c>
      <c r="AW939" s="94" t="s">
        <v>102</v>
      </c>
      <c r="AX939" s="93" t="s">
        <v>183</v>
      </c>
      <c r="AY939" s="95" t="s">
        <v>111</v>
      </c>
      <c r="AZ939" s="93" t="s">
        <v>102</v>
      </c>
      <c r="BA939" s="93" t="s">
        <v>102</v>
      </c>
      <c r="BB939" s="93" t="s">
        <v>102</v>
      </c>
      <c r="BC939" s="93" t="s">
        <v>102</v>
      </c>
      <c r="BD939" s="96" t="s">
        <v>102</v>
      </c>
      <c r="BE939" s="90">
        <v>-458.66666666666703</v>
      </c>
      <c r="BF939" s="93" t="s">
        <v>102</v>
      </c>
      <c r="BG939" s="93" t="s">
        <v>102</v>
      </c>
      <c r="BH939" s="93" t="s">
        <v>102</v>
      </c>
      <c r="BI939" s="93" t="s">
        <v>102</v>
      </c>
      <c r="BJ939" s="210" t="s">
        <v>642</v>
      </c>
      <c r="BK939" s="93" t="s">
        <v>192</v>
      </c>
      <c r="BL939" s="97" t="s">
        <v>102</v>
      </c>
      <c r="BM939" s="93" t="s">
        <v>183</v>
      </c>
      <c r="BN939" s="93" t="s">
        <v>106</v>
      </c>
      <c r="BO939" s="93" t="s">
        <v>102</v>
      </c>
      <c r="BP939" s="98" t="s">
        <v>102</v>
      </c>
      <c r="BQ939" s="93" t="s">
        <v>102</v>
      </c>
      <c r="BR939" s="93" t="s">
        <v>102</v>
      </c>
      <c r="BS939" s="93" t="s">
        <v>102</v>
      </c>
      <c r="BT939" s="99" t="s">
        <v>591</v>
      </c>
      <c r="BU939" s="100" t="s">
        <v>12239</v>
      </c>
      <c r="BV939" s="101" t="s">
        <v>471</v>
      </c>
      <c r="BW939" s="136"/>
      <c r="BX939" s="103" t="s">
        <v>565</v>
      </c>
      <c r="BY939" s="104" t="s">
        <v>190</v>
      </c>
      <c r="BZ939" s="136"/>
      <c r="CA939" s="83" t="s">
        <v>599</v>
      </c>
      <c r="CB939" s="106" t="s">
        <v>647</v>
      </c>
      <c r="CC939" s="106" t="s">
        <v>12240</v>
      </c>
      <c r="CD939" s="107"/>
      <c r="CE939" s="108" t="s">
        <v>107</v>
      </c>
      <c r="CF939" s="108" t="s">
        <v>107</v>
      </c>
      <c r="CG939" s="109"/>
      <c r="CH939" s="110" t="s">
        <v>107</v>
      </c>
      <c r="CI939" s="111"/>
      <c r="CJ939" s="112">
        <v>6710</v>
      </c>
      <c r="CK939" s="113">
        <v>86</v>
      </c>
      <c r="CL939" s="114" t="s">
        <v>134</v>
      </c>
      <c r="CM939" s="114" t="s">
        <v>108</v>
      </c>
      <c r="CN939" s="114"/>
      <c r="CO939" s="115" t="s">
        <v>102</v>
      </c>
      <c r="CP939" s="115" t="s">
        <v>102</v>
      </c>
      <c r="CQ939" s="115" t="s">
        <v>102</v>
      </c>
      <c r="CR939" s="115" t="s">
        <v>102</v>
      </c>
      <c r="CS939" s="116"/>
      <c r="CT939" s="117" t="s">
        <v>109</v>
      </c>
      <c r="CU939" s="117" t="s">
        <v>109</v>
      </c>
      <c r="CV939" s="83">
        <v>935</v>
      </c>
      <c r="CW939" s="83" t="s">
        <v>108</v>
      </c>
      <c r="CX939" s="83">
        <v>935</v>
      </c>
      <c r="CY939" s="83" t="s">
        <v>108</v>
      </c>
      <c r="CZ939" s="83">
        <v>7263</v>
      </c>
      <c r="DA939" s="83" t="s">
        <v>419</v>
      </c>
      <c r="DB939" s="83" t="s">
        <v>130</v>
      </c>
      <c r="DC939" s="83" t="s">
        <v>499</v>
      </c>
      <c r="DD939" s="83">
        <v>1984</v>
      </c>
      <c r="DE939" s="83" t="s">
        <v>444</v>
      </c>
      <c r="DF939" s="83" t="s">
        <v>130</v>
      </c>
      <c r="DG939" s="83" t="s">
        <v>499</v>
      </c>
      <c r="DH939" s="83"/>
      <c r="DI939" s="83">
        <v>0</v>
      </c>
      <c r="DJ939" s="83">
        <v>1</v>
      </c>
      <c r="DK939" s="83">
        <v>0</v>
      </c>
      <c r="DL939" s="83">
        <v>0</v>
      </c>
      <c r="DM939" s="83">
        <v>0</v>
      </c>
      <c r="DN939" s="83">
        <v>0</v>
      </c>
      <c r="DO939" s="83">
        <v>0</v>
      </c>
      <c r="DP939" s="83">
        <v>0</v>
      </c>
      <c r="DQ939" s="83">
        <v>0</v>
      </c>
      <c r="DR939" s="83">
        <v>0</v>
      </c>
      <c r="DS939" s="83">
        <v>0</v>
      </c>
      <c r="DT939" s="83">
        <v>3</v>
      </c>
      <c r="DU939" s="83">
        <v>3</v>
      </c>
      <c r="DV939" s="83">
        <v>0</v>
      </c>
      <c r="DW939" s="83">
        <v>0</v>
      </c>
      <c r="DX939" s="83">
        <v>3</v>
      </c>
      <c r="DY939" s="85">
        <v>44581</v>
      </c>
      <c r="DZ939" s="83" t="s">
        <v>4986</v>
      </c>
      <c r="EA939" s="83" t="s">
        <v>102</v>
      </c>
      <c r="EB939" s="83" t="s">
        <v>482</v>
      </c>
      <c r="EC939" s="83">
        <v>935</v>
      </c>
      <c r="ED939" s="83" t="s">
        <v>483</v>
      </c>
      <c r="EE939" s="83">
        <v>1</v>
      </c>
      <c r="EF939" s="83">
        <v>0</v>
      </c>
      <c r="EG939" s="83">
        <v>0</v>
      </c>
      <c r="EH939" s="83" t="s">
        <v>109</v>
      </c>
      <c r="EI939" s="83" t="s">
        <v>108</v>
      </c>
      <c r="EJ939" s="83" t="s">
        <v>583</v>
      </c>
      <c r="EK939" s="83">
        <v>0</v>
      </c>
      <c r="EL939" s="83">
        <v>0</v>
      </c>
      <c r="EM939" s="83">
        <v>1</v>
      </c>
      <c r="EN939" s="83" t="s">
        <v>497</v>
      </c>
      <c r="EO939" s="83"/>
      <c r="EP939" s="83" t="s">
        <v>436</v>
      </c>
      <c r="EQ939" s="136">
        <v>1</v>
      </c>
      <c r="ER939" s="136">
        <v>1</v>
      </c>
      <c r="ES939" s="136">
        <v>1</v>
      </c>
      <c r="ET939" s="136">
        <v>1</v>
      </c>
      <c r="EU939" s="215" t="s">
        <v>269</v>
      </c>
      <c r="EV939" s="136">
        <v>1</v>
      </c>
      <c r="EW939" s="136">
        <v>1</v>
      </c>
      <c r="EX939" s="136">
        <v>1</v>
      </c>
      <c r="EY939" s="136">
        <v>1</v>
      </c>
      <c r="EZ939" s="136">
        <v>1</v>
      </c>
      <c r="FP939" s="215" t="s">
        <v>592</v>
      </c>
      <c r="FQ939" s="136" t="b">
        <v>1</v>
      </c>
      <c r="FR939" s="136" t="b">
        <v>1</v>
      </c>
      <c r="FS939" s="136" t="b">
        <v>1</v>
      </c>
      <c r="FT939" s="136" t="b">
        <v>1</v>
      </c>
      <c r="FX939" s="215" t="s">
        <v>269</v>
      </c>
    </row>
    <row r="940" spans="1:180" ht="60" customHeight="1" x14ac:dyDescent="0.55000000000000004">
      <c r="A940" s="83" t="s">
        <v>130</v>
      </c>
      <c r="B940" s="83" t="s">
        <v>98</v>
      </c>
      <c r="C940" s="136">
        <v>880605</v>
      </c>
      <c r="D940" s="207" t="s">
        <v>629</v>
      </c>
      <c r="E940" s="208" t="s">
        <v>634</v>
      </c>
      <c r="F940" s="83" t="s">
        <v>108</v>
      </c>
      <c r="G940" s="85">
        <v>26341</v>
      </c>
      <c r="H940" s="83" t="s">
        <v>102</v>
      </c>
      <c r="I940" s="85">
        <v>34633</v>
      </c>
      <c r="J940" s="83" t="s">
        <v>228</v>
      </c>
      <c r="K940" s="216">
        <v>373956989393</v>
      </c>
      <c r="L940" s="83" t="s">
        <v>191</v>
      </c>
      <c r="M940" s="85">
        <v>43642</v>
      </c>
      <c r="N940" s="83">
        <v>-3981.6666666666702</v>
      </c>
      <c r="O940" s="83" t="s">
        <v>193</v>
      </c>
      <c r="P940" s="83" t="s">
        <v>181</v>
      </c>
      <c r="Q940" s="208" t="s">
        <v>8788</v>
      </c>
      <c r="R940" s="83" t="s">
        <v>102</v>
      </c>
      <c r="S940" s="83" t="s">
        <v>102</v>
      </c>
      <c r="T940" s="83" t="s">
        <v>131</v>
      </c>
      <c r="U940" s="83" t="s">
        <v>10603</v>
      </c>
      <c r="V940" s="83" t="s">
        <v>104</v>
      </c>
      <c r="W940" s="83" t="s">
        <v>105</v>
      </c>
      <c r="X940" s="86" t="s">
        <v>8788</v>
      </c>
      <c r="Y940" s="87" t="s">
        <v>102</v>
      </c>
      <c r="Z940" s="87" t="s">
        <v>102</v>
      </c>
      <c r="AA940" s="87" t="s">
        <v>131</v>
      </c>
      <c r="AB940" s="87" t="s">
        <v>10603</v>
      </c>
      <c r="AC940" s="87" t="s">
        <v>104</v>
      </c>
      <c r="AD940" s="87" t="s">
        <v>105</v>
      </c>
      <c r="AE940" s="87" t="s">
        <v>106</v>
      </c>
      <c r="AF940" s="86" t="s">
        <v>8788</v>
      </c>
      <c r="AG940" s="87" t="s">
        <v>177</v>
      </c>
      <c r="AH940" s="87" t="s">
        <v>10603</v>
      </c>
      <c r="AI940" s="87" t="s">
        <v>104</v>
      </c>
      <c r="AJ940" s="87" t="s">
        <v>204</v>
      </c>
      <c r="AK940" s="88"/>
      <c r="AL940" s="83" t="s">
        <v>107</v>
      </c>
      <c r="AM940" s="89" t="s">
        <v>454</v>
      </c>
      <c r="AN940" s="90" t="s">
        <v>416</v>
      </c>
      <c r="AO940" s="91" t="s">
        <v>643</v>
      </c>
      <c r="AP940" s="90">
        <v>8.33333333333319</v>
      </c>
      <c r="AQ940" s="92" t="s">
        <v>102</v>
      </c>
      <c r="AR940" s="93" t="s">
        <v>102</v>
      </c>
      <c r="AS940" s="93" t="s">
        <v>102</v>
      </c>
      <c r="AT940" s="93" t="s">
        <v>102</v>
      </c>
      <c r="AU940" s="210" t="s">
        <v>645</v>
      </c>
      <c r="AV940" s="93" t="s">
        <v>185</v>
      </c>
      <c r="AW940" s="94" t="s">
        <v>102</v>
      </c>
      <c r="AX940" s="93" t="s">
        <v>105</v>
      </c>
      <c r="AY940" s="95" t="s">
        <v>104</v>
      </c>
      <c r="AZ940" s="93" t="s">
        <v>102</v>
      </c>
      <c r="BA940" s="93" t="s">
        <v>102</v>
      </c>
      <c r="BB940" s="93" t="s">
        <v>102</v>
      </c>
      <c r="BC940" s="93" t="s">
        <v>102</v>
      </c>
      <c r="BD940" s="96" t="s">
        <v>102</v>
      </c>
      <c r="BE940" s="90">
        <v>-459.16666666666703</v>
      </c>
      <c r="BF940" s="93" t="s">
        <v>102</v>
      </c>
      <c r="BG940" s="93" t="s">
        <v>102</v>
      </c>
      <c r="BH940" s="93" t="s">
        <v>102</v>
      </c>
      <c r="BI940" s="93" t="s">
        <v>102</v>
      </c>
      <c r="BJ940" s="210" t="s">
        <v>643</v>
      </c>
      <c r="BK940" s="93" t="s">
        <v>196</v>
      </c>
      <c r="BL940" s="97" t="s">
        <v>102</v>
      </c>
      <c r="BM940" s="93" t="s">
        <v>105</v>
      </c>
      <c r="BN940" s="93" t="s">
        <v>596</v>
      </c>
      <c r="BO940" s="93" t="s">
        <v>102</v>
      </c>
      <c r="BP940" s="98" t="s">
        <v>102</v>
      </c>
      <c r="BQ940" s="93" t="s">
        <v>102</v>
      </c>
      <c r="BR940" s="93" t="s">
        <v>102</v>
      </c>
      <c r="BS940" s="93" t="s">
        <v>102</v>
      </c>
      <c r="BT940" s="99" t="s">
        <v>591</v>
      </c>
      <c r="BU940" s="100" t="s">
        <v>12241</v>
      </c>
      <c r="BV940" s="101" t="s">
        <v>471</v>
      </c>
      <c r="BW940" s="136"/>
      <c r="BX940" s="103" t="s">
        <v>565</v>
      </c>
      <c r="BY940" s="104" t="s">
        <v>190</v>
      </c>
      <c r="BZ940" s="136"/>
      <c r="CA940" s="83" t="s">
        <v>599</v>
      </c>
      <c r="CB940" s="106" t="s">
        <v>647</v>
      </c>
      <c r="CC940" s="106" t="s">
        <v>12242</v>
      </c>
      <c r="CD940" s="107"/>
      <c r="CE940" s="108" t="s">
        <v>107</v>
      </c>
      <c r="CF940" s="108" t="s">
        <v>107</v>
      </c>
      <c r="CG940" s="109"/>
      <c r="CH940" s="110" t="s">
        <v>107</v>
      </c>
      <c r="CI940" s="111"/>
      <c r="CJ940" s="112">
        <v>6710</v>
      </c>
      <c r="CK940" s="113">
        <v>86</v>
      </c>
      <c r="CL940" s="114" t="s">
        <v>134</v>
      </c>
      <c r="CM940" s="114" t="s">
        <v>108</v>
      </c>
      <c r="CN940" s="114"/>
      <c r="CO940" s="115" t="s">
        <v>102</v>
      </c>
      <c r="CP940" s="115" t="s">
        <v>102</v>
      </c>
      <c r="CQ940" s="115" t="s">
        <v>102</v>
      </c>
      <c r="CR940" s="115" t="s">
        <v>102</v>
      </c>
      <c r="CS940" s="116"/>
      <c r="CT940" s="117" t="s">
        <v>109</v>
      </c>
      <c r="CU940" s="117" t="s">
        <v>109</v>
      </c>
      <c r="CV940" s="83">
        <v>936</v>
      </c>
      <c r="CW940" s="83" t="s">
        <v>108</v>
      </c>
      <c r="CX940" s="83">
        <v>936</v>
      </c>
      <c r="CY940" s="83" t="s">
        <v>108</v>
      </c>
      <c r="CZ940" s="83">
        <v>7264</v>
      </c>
      <c r="DA940" s="83" t="s">
        <v>419</v>
      </c>
      <c r="DB940" s="83" t="s">
        <v>130</v>
      </c>
      <c r="DC940" s="83" t="s">
        <v>499</v>
      </c>
      <c r="DD940" s="83">
        <v>1985</v>
      </c>
      <c r="DE940" s="83" t="s">
        <v>444</v>
      </c>
      <c r="DF940" s="83" t="s">
        <v>130</v>
      </c>
      <c r="DG940" s="83" t="s">
        <v>499</v>
      </c>
      <c r="DH940" s="83"/>
      <c r="DI940" s="83">
        <v>0</v>
      </c>
      <c r="DJ940" s="83">
        <v>1</v>
      </c>
      <c r="DK940" s="83">
        <v>0</v>
      </c>
      <c r="DL940" s="83">
        <v>0</v>
      </c>
      <c r="DM940" s="83">
        <v>0</v>
      </c>
      <c r="DN940" s="83">
        <v>0</v>
      </c>
      <c r="DO940" s="83">
        <v>0</v>
      </c>
      <c r="DP940" s="83">
        <v>0</v>
      </c>
      <c r="DQ940" s="83">
        <v>0</v>
      </c>
      <c r="DR940" s="83">
        <v>0</v>
      </c>
      <c r="DS940" s="83">
        <v>0</v>
      </c>
      <c r="DT940" s="83">
        <v>3</v>
      </c>
      <c r="DU940" s="83">
        <v>3</v>
      </c>
      <c r="DV940" s="83">
        <v>0</v>
      </c>
      <c r="DW940" s="83">
        <v>0</v>
      </c>
      <c r="DX940" s="83">
        <v>3</v>
      </c>
      <c r="DY940" s="85">
        <v>44582</v>
      </c>
      <c r="DZ940" s="83" t="s">
        <v>4987</v>
      </c>
      <c r="EA940" s="83" t="s">
        <v>102</v>
      </c>
      <c r="EB940" s="83" t="s">
        <v>482</v>
      </c>
      <c r="EC940" s="83">
        <v>936</v>
      </c>
      <c r="ED940" s="83" t="s">
        <v>483</v>
      </c>
      <c r="EE940" s="83">
        <v>1</v>
      </c>
      <c r="EF940" s="83">
        <v>0</v>
      </c>
      <c r="EG940" s="83">
        <v>0</v>
      </c>
      <c r="EH940" s="83" t="s">
        <v>109</v>
      </c>
      <c r="EI940" s="83" t="s">
        <v>108</v>
      </c>
      <c r="EJ940" s="83" t="s">
        <v>583</v>
      </c>
      <c r="EK940" s="83">
        <v>0</v>
      </c>
      <c r="EL940" s="83">
        <v>0</v>
      </c>
      <c r="EM940" s="83">
        <v>1</v>
      </c>
      <c r="EN940" s="83" t="s">
        <v>497</v>
      </c>
      <c r="EO940" s="83"/>
      <c r="EP940" s="83" t="s">
        <v>436</v>
      </c>
      <c r="EQ940" s="136">
        <v>1</v>
      </c>
      <c r="ER940" s="136">
        <v>1</v>
      </c>
      <c r="ES940" s="136">
        <v>1</v>
      </c>
      <c r="ET940" s="136">
        <v>1</v>
      </c>
      <c r="EU940" s="215" t="s">
        <v>269</v>
      </c>
      <c r="EV940" s="136">
        <v>1</v>
      </c>
      <c r="EW940" s="136">
        <v>1</v>
      </c>
      <c r="EX940" s="136">
        <v>1</v>
      </c>
      <c r="EY940" s="136">
        <v>1</v>
      </c>
      <c r="EZ940" s="136">
        <v>1</v>
      </c>
      <c r="FP940" s="215" t="s">
        <v>592</v>
      </c>
      <c r="FQ940" s="136" t="b">
        <v>1</v>
      </c>
      <c r="FR940" s="136" t="b">
        <v>1</v>
      </c>
      <c r="FS940" s="136" t="b">
        <v>1</v>
      </c>
      <c r="FT940" s="136" t="b">
        <v>1</v>
      </c>
      <c r="FX940" s="215" t="s">
        <v>269</v>
      </c>
    </row>
    <row r="941" spans="1:180" ht="60" customHeight="1" x14ac:dyDescent="0.55000000000000004">
      <c r="A941" s="83" t="s">
        <v>130</v>
      </c>
      <c r="B941" s="83" t="s">
        <v>98</v>
      </c>
      <c r="C941" s="136">
        <v>577474</v>
      </c>
      <c r="D941" s="207" t="s">
        <v>627</v>
      </c>
      <c r="E941" s="208" t="s">
        <v>630</v>
      </c>
      <c r="F941" s="83" t="s">
        <v>108</v>
      </c>
      <c r="G941" s="85">
        <v>20621</v>
      </c>
      <c r="H941" s="83" t="s">
        <v>102</v>
      </c>
      <c r="I941" s="85">
        <v>39794</v>
      </c>
      <c r="J941" s="83" t="s">
        <v>228</v>
      </c>
      <c r="K941" s="216">
        <v>558942689916</v>
      </c>
      <c r="L941" s="83" t="s">
        <v>191</v>
      </c>
      <c r="M941" s="85">
        <v>43631</v>
      </c>
      <c r="N941" s="83">
        <v>-3986.6666666666702</v>
      </c>
      <c r="O941" s="83" t="s">
        <v>180</v>
      </c>
      <c r="P941" s="83" t="s">
        <v>181</v>
      </c>
      <c r="Q941" s="208" t="s">
        <v>8792</v>
      </c>
      <c r="R941" s="83" t="s">
        <v>102</v>
      </c>
      <c r="S941" s="83" t="s">
        <v>102</v>
      </c>
      <c r="T941" s="83" t="s">
        <v>199</v>
      </c>
      <c r="U941" s="83" t="s">
        <v>10604</v>
      </c>
      <c r="V941" s="83" t="s">
        <v>104</v>
      </c>
      <c r="W941" s="83" t="s">
        <v>105</v>
      </c>
      <c r="X941" s="86" t="s">
        <v>8792</v>
      </c>
      <c r="Y941" s="87" t="s">
        <v>102</v>
      </c>
      <c r="Z941" s="87" t="s">
        <v>102</v>
      </c>
      <c r="AA941" s="87" t="s">
        <v>199</v>
      </c>
      <c r="AB941" s="87" t="s">
        <v>10604</v>
      </c>
      <c r="AC941" s="87" t="s">
        <v>104</v>
      </c>
      <c r="AD941" s="87" t="s">
        <v>105</v>
      </c>
      <c r="AE941" s="87" t="s">
        <v>106</v>
      </c>
      <c r="AF941" s="86" t="s">
        <v>8792</v>
      </c>
      <c r="AG941" s="87" t="s">
        <v>489</v>
      </c>
      <c r="AH941" s="87" t="s">
        <v>10605</v>
      </c>
      <c r="AI941" s="87" t="s">
        <v>104</v>
      </c>
      <c r="AJ941" s="87" t="s">
        <v>204</v>
      </c>
      <c r="AK941" s="88"/>
      <c r="AL941" s="83" t="s">
        <v>107</v>
      </c>
      <c r="AM941" s="89" t="s">
        <v>454</v>
      </c>
      <c r="AN941" s="90" t="s">
        <v>416</v>
      </c>
      <c r="AO941" s="91" t="s">
        <v>641</v>
      </c>
      <c r="AP941" s="90">
        <v>8.33333333333319</v>
      </c>
      <c r="AQ941" s="92" t="s">
        <v>211</v>
      </c>
      <c r="AR941" s="93" t="s">
        <v>102</v>
      </c>
      <c r="AS941" s="93" t="s">
        <v>102</v>
      </c>
      <c r="AT941" s="93" t="s">
        <v>102</v>
      </c>
      <c r="AU941" s="210" t="s">
        <v>641</v>
      </c>
      <c r="AV941" s="93" t="s">
        <v>192</v>
      </c>
      <c r="AW941" s="94" t="s">
        <v>102</v>
      </c>
      <c r="AX941" s="93" t="s">
        <v>105</v>
      </c>
      <c r="AY941" s="95" t="s">
        <v>188</v>
      </c>
      <c r="AZ941" s="93" t="s">
        <v>102</v>
      </c>
      <c r="BA941" s="93" t="s">
        <v>10606</v>
      </c>
      <c r="BB941" s="93" t="s">
        <v>102</v>
      </c>
      <c r="BC941" s="93" t="s">
        <v>102</v>
      </c>
      <c r="BD941" s="96" t="s">
        <v>102</v>
      </c>
      <c r="BE941" s="90">
        <v>-459.66666666666703</v>
      </c>
      <c r="BF941" s="93" t="s">
        <v>211</v>
      </c>
      <c r="BG941" s="93" t="s">
        <v>102</v>
      </c>
      <c r="BH941" s="93" t="s">
        <v>102</v>
      </c>
      <c r="BI941" s="93" t="s">
        <v>102</v>
      </c>
      <c r="BJ941" s="210" t="s">
        <v>646</v>
      </c>
      <c r="BK941" s="93" t="s">
        <v>182</v>
      </c>
      <c r="BL941" s="97" t="s">
        <v>102</v>
      </c>
      <c r="BM941" s="93" t="s">
        <v>105</v>
      </c>
      <c r="BN941" s="93" t="s">
        <v>104</v>
      </c>
      <c r="BO941" s="93" t="s">
        <v>102</v>
      </c>
      <c r="BP941" s="98">
        <v>20180519</v>
      </c>
      <c r="BQ941" s="93" t="s">
        <v>102</v>
      </c>
      <c r="BR941" s="93" t="s">
        <v>102</v>
      </c>
      <c r="BS941" s="93" t="s">
        <v>102</v>
      </c>
      <c r="BT941" s="99" t="s">
        <v>591</v>
      </c>
      <c r="BU941" s="100" t="s">
        <v>12243</v>
      </c>
      <c r="BV941" s="101" t="s">
        <v>471</v>
      </c>
      <c r="BW941" s="136"/>
      <c r="BX941" s="103" t="s">
        <v>565</v>
      </c>
      <c r="BY941" s="104" t="s">
        <v>190</v>
      </c>
      <c r="BZ941" s="136"/>
      <c r="CA941" s="83" t="s">
        <v>599</v>
      </c>
      <c r="CB941" s="106" t="s">
        <v>647</v>
      </c>
      <c r="CC941" s="106" t="s">
        <v>12244</v>
      </c>
      <c r="CD941" s="107"/>
      <c r="CE941" s="108" t="s">
        <v>107</v>
      </c>
      <c r="CF941" s="108" t="s">
        <v>107</v>
      </c>
      <c r="CG941" s="109"/>
      <c r="CH941" s="110" t="s">
        <v>107</v>
      </c>
      <c r="CI941" s="111"/>
      <c r="CJ941" s="112">
        <v>6710</v>
      </c>
      <c r="CK941" s="113">
        <v>86</v>
      </c>
      <c r="CL941" s="114" t="s">
        <v>134</v>
      </c>
      <c r="CM941" s="114" t="s">
        <v>108</v>
      </c>
      <c r="CN941" s="114"/>
      <c r="CO941" s="115" t="s">
        <v>102</v>
      </c>
      <c r="CP941" s="115" t="s">
        <v>102</v>
      </c>
      <c r="CQ941" s="115" t="s">
        <v>102</v>
      </c>
      <c r="CR941" s="115" t="s">
        <v>102</v>
      </c>
      <c r="CS941" s="116"/>
      <c r="CT941" s="117" t="s">
        <v>109</v>
      </c>
      <c r="CU941" s="117" t="s">
        <v>109</v>
      </c>
      <c r="CV941" s="83">
        <v>937</v>
      </c>
      <c r="CW941" s="83" t="s">
        <v>108</v>
      </c>
      <c r="CX941" s="83">
        <v>937</v>
      </c>
      <c r="CY941" s="83" t="s">
        <v>108</v>
      </c>
      <c r="CZ941" s="83">
        <v>7265</v>
      </c>
      <c r="DA941" s="83" t="s">
        <v>419</v>
      </c>
      <c r="DB941" s="83" t="s">
        <v>130</v>
      </c>
      <c r="DC941" s="83" t="s">
        <v>499</v>
      </c>
      <c r="DD941" s="83">
        <v>1986</v>
      </c>
      <c r="DE941" s="83" t="s">
        <v>444</v>
      </c>
      <c r="DF941" s="83" t="s">
        <v>130</v>
      </c>
      <c r="DG941" s="83" t="s">
        <v>499</v>
      </c>
      <c r="DH941" s="83"/>
      <c r="DI941" s="83">
        <v>0</v>
      </c>
      <c r="DJ941" s="83">
        <v>1</v>
      </c>
      <c r="DK941" s="83">
        <v>0</v>
      </c>
      <c r="DL941" s="83">
        <v>0</v>
      </c>
      <c r="DM941" s="83">
        <v>0</v>
      </c>
      <c r="DN941" s="83">
        <v>0</v>
      </c>
      <c r="DO941" s="83">
        <v>0</v>
      </c>
      <c r="DP941" s="83">
        <v>0</v>
      </c>
      <c r="DQ941" s="83">
        <v>0</v>
      </c>
      <c r="DR941" s="83">
        <v>0</v>
      </c>
      <c r="DS941" s="83">
        <v>0</v>
      </c>
      <c r="DT941" s="83">
        <v>3</v>
      </c>
      <c r="DU941" s="83">
        <v>3</v>
      </c>
      <c r="DV941" s="83">
        <v>0</v>
      </c>
      <c r="DW941" s="83">
        <v>0</v>
      </c>
      <c r="DX941" s="83">
        <v>3</v>
      </c>
      <c r="DY941" s="85">
        <v>44583</v>
      </c>
      <c r="DZ941" s="83" t="s">
        <v>4988</v>
      </c>
      <c r="EA941" s="83" t="s">
        <v>102</v>
      </c>
      <c r="EB941" s="83" t="s">
        <v>482</v>
      </c>
      <c r="EC941" s="83">
        <v>937</v>
      </c>
      <c r="ED941" s="83" t="s">
        <v>483</v>
      </c>
      <c r="EE941" s="83">
        <v>1</v>
      </c>
      <c r="EF941" s="83">
        <v>0</v>
      </c>
      <c r="EG941" s="83">
        <v>0</v>
      </c>
      <c r="EH941" s="83" t="s">
        <v>109</v>
      </c>
      <c r="EI941" s="83" t="s">
        <v>108</v>
      </c>
      <c r="EJ941" s="83" t="s">
        <v>583</v>
      </c>
      <c r="EK941" s="83">
        <v>0</v>
      </c>
      <c r="EL941" s="83">
        <v>0</v>
      </c>
      <c r="EM941" s="83">
        <v>1</v>
      </c>
      <c r="EN941" s="83" t="s">
        <v>497</v>
      </c>
      <c r="EO941" s="83"/>
      <c r="EP941" s="83" t="s">
        <v>436</v>
      </c>
      <c r="EQ941" s="136">
        <v>1</v>
      </c>
      <c r="ER941" s="136">
        <v>1</v>
      </c>
      <c r="ES941" s="136">
        <v>1</v>
      </c>
      <c r="ET941" s="136">
        <v>1</v>
      </c>
      <c r="EU941" s="215" t="s">
        <v>269</v>
      </c>
      <c r="EV941" s="136">
        <v>1</v>
      </c>
      <c r="EW941" s="136">
        <v>1</v>
      </c>
      <c r="EX941" s="136">
        <v>1</v>
      </c>
      <c r="EY941" s="136">
        <v>1</v>
      </c>
      <c r="EZ941" s="136">
        <v>1</v>
      </c>
      <c r="FP941" s="215" t="s">
        <v>592</v>
      </c>
      <c r="FQ941" s="136" t="b">
        <v>1</v>
      </c>
      <c r="FR941" s="136" t="b">
        <v>1</v>
      </c>
      <c r="FS941" s="136" t="b">
        <v>1</v>
      </c>
      <c r="FT941" s="136" t="b">
        <v>1</v>
      </c>
      <c r="FX941" s="215" t="s">
        <v>269</v>
      </c>
    </row>
    <row r="942" spans="1:180" ht="60" customHeight="1" x14ac:dyDescent="0.55000000000000004">
      <c r="A942" s="83" t="s">
        <v>130</v>
      </c>
      <c r="B942" s="83" t="s">
        <v>98</v>
      </c>
      <c r="C942" s="136">
        <v>674075</v>
      </c>
      <c r="D942" s="207" t="s">
        <v>628</v>
      </c>
      <c r="E942" s="208" t="s">
        <v>633</v>
      </c>
      <c r="F942" s="83" t="s">
        <v>108</v>
      </c>
      <c r="G942" s="85">
        <v>22744</v>
      </c>
      <c r="H942" s="83" t="s">
        <v>102</v>
      </c>
      <c r="I942" s="85">
        <v>39772</v>
      </c>
      <c r="J942" s="83" t="s">
        <v>228</v>
      </c>
      <c r="K942" s="216">
        <v>841644880604</v>
      </c>
      <c r="L942" s="83" t="s">
        <v>191</v>
      </c>
      <c r="M942" s="85">
        <v>43619</v>
      </c>
      <c r="N942" s="83">
        <v>-3991.6666666666702</v>
      </c>
      <c r="O942" s="83" t="s">
        <v>193</v>
      </c>
      <c r="P942" s="83" t="s">
        <v>181</v>
      </c>
      <c r="Q942" s="208" t="s">
        <v>8796</v>
      </c>
      <c r="R942" s="83" t="s">
        <v>102</v>
      </c>
      <c r="S942" s="83" t="s">
        <v>102</v>
      </c>
      <c r="T942" s="83" t="s">
        <v>133</v>
      </c>
      <c r="U942" s="83" t="s">
        <v>10607</v>
      </c>
      <c r="V942" s="83" t="s">
        <v>111</v>
      </c>
      <c r="W942" s="83" t="s">
        <v>105</v>
      </c>
      <c r="X942" s="86" t="s">
        <v>8796</v>
      </c>
      <c r="Y942" s="87" t="s">
        <v>102</v>
      </c>
      <c r="Z942" s="87" t="s">
        <v>102</v>
      </c>
      <c r="AA942" s="87" t="s">
        <v>133</v>
      </c>
      <c r="AB942" s="87" t="s">
        <v>10607</v>
      </c>
      <c r="AC942" s="87" t="s">
        <v>111</v>
      </c>
      <c r="AD942" s="87" t="s">
        <v>105</v>
      </c>
      <c r="AE942" s="87" t="s">
        <v>106</v>
      </c>
      <c r="AF942" s="86" t="s">
        <v>8796</v>
      </c>
      <c r="AG942" s="87" t="s">
        <v>486</v>
      </c>
      <c r="AH942" s="87" t="s">
        <v>10607</v>
      </c>
      <c r="AI942" s="87" t="s">
        <v>111</v>
      </c>
      <c r="AJ942" s="87" t="s">
        <v>204</v>
      </c>
      <c r="AK942" s="88"/>
      <c r="AL942" s="83" t="s">
        <v>107</v>
      </c>
      <c r="AM942" s="89" t="s">
        <v>454</v>
      </c>
      <c r="AN942" s="90" t="s">
        <v>416</v>
      </c>
      <c r="AO942" s="91" t="s">
        <v>642</v>
      </c>
      <c r="AP942" s="90">
        <v>8.33333333333319</v>
      </c>
      <c r="AQ942" s="92" t="s">
        <v>102</v>
      </c>
      <c r="AR942" s="93" t="s">
        <v>102</v>
      </c>
      <c r="AS942" s="93" t="s">
        <v>102</v>
      </c>
      <c r="AT942" s="93" t="s">
        <v>102</v>
      </c>
      <c r="AU942" s="210" t="s">
        <v>644</v>
      </c>
      <c r="AV942" s="93" t="s">
        <v>185</v>
      </c>
      <c r="AW942" s="94" t="s">
        <v>102</v>
      </c>
      <c r="AX942" s="93" t="s">
        <v>183</v>
      </c>
      <c r="AY942" s="95" t="s">
        <v>111</v>
      </c>
      <c r="AZ942" s="93" t="s">
        <v>102</v>
      </c>
      <c r="BA942" s="93" t="s">
        <v>102</v>
      </c>
      <c r="BB942" s="93" t="s">
        <v>102</v>
      </c>
      <c r="BC942" s="93" t="s">
        <v>102</v>
      </c>
      <c r="BD942" s="96" t="s">
        <v>102</v>
      </c>
      <c r="BE942" s="90">
        <v>-460.16666666666703</v>
      </c>
      <c r="BF942" s="93" t="s">
        <v>102</v>
      </c>
      <c r="BG942" s="93" t="s">
        <v>102</v>
      </c>
      <c r="BH942" s="93" t="s">
        <v>102</v>
      </c>
      <c r="BI942" s="93" t="s">
        <v>102</v>
      </c>
      <c r="BJ942" s="210" t="s">
        <v>642</v>
      </c>
      <c r="BK942" s="93" t="s">
        <v>192</v>
      </c>
      <c r="BL942" s="97" t="s">
        <v>102</v>
      </c>
      <c r="BM942" s="93" t="s">
        <v>183</v>
      </c>
      <c r="BN942" s="93" t="s">
        <v>106</v>
      </c>
      <c r="BO942" s="93" t="s">
        <v>102</v>
      </c>
      <c r="BP942" s="98" t="s">
        <v>102</v>
      </c>
      <c r="BQ942" s="93" t="s">
        <v>102</v>
      </c>
      <c r="BR942" s="93" t="s">
        <v>102</v>
      </c>
      <c r="BS942" s="93" t="s">
        <v>102</v>
      </c>
      <c r="BT942" s="99" t="s">
        <v>591</v>
      </c>
      <c r="BU942" s="100" t="s">
        <v>12245</v>
      </c>
      <c r="BV942" s="101" t="s">
        <v>471</v>
      </c>
      <c r="BW942" s="136"/>
      <c r="BX942" s="103" t="s">
        <v>565</v>
      </c>
      <c r="BY942" s="104" t="s">
        <v>190</v>
      </c>
      <c r="BZ942" s="136"/>
      <c r="CA942" s="83" t="s">
        <v>599</v>
      </c>
      <c r="CB942" s="106" t="s">
        <v>647</v>
      </c>
      <c r="CC942" s="106" t="s">
        <v>12246</v>
      </c>
      <c r="CD942" s="107"/>
      <c r="CE942" s="108" t="s">
        <v>107</v>
      </c>
      <c r="CF942" s="108" t="s">
        <v>107</v>
      </c>
      <c r="CG942" s="109"/>
      <c r="CH942" s="110" t="s">
        <v>107</v>
      </c>
      <c r="CI942" s="111"/>
      <c r="CJ942" s="112">
        <v>6710</v>
      </c>
      <c r="CK942" s="113">
        <v>86</v>
      </c>
      <c r="CL942" s="114" t="s">
        <v>134</v>
      </c>
      <c r="CM942" s="114" t="s">
        <v>108</v>
      </c>
      <c r="CN942" s="114"/>
      <c r="CO942" s="115" t="s">
        <v>102</v>
      </c>
      <c r="CP942" s="115" t="s">
        <v>102</v>
      </c>
      <c r="CQ942" s="115" t="s">
        <v>102</v>
      </c>
      <c r="CR942" s="115" t="s">
        <v>102</v>
      </c>
      <c r="CS942" s="116"/>
      <c r="CT942" s="117" t="s">
        <v>109</v>
      </c>
      <c r="CU942" s="117" t="s">
        <v>109</v>
      </c>
      <c r="CV942" s="83">
        <v>938</v>
      </c>
      <c r="CW942" s="83" t="s">
        <v>108</v>
      </c>
      <c r="CX942" s="83">
        <v>938</v>
      </c>
      <c r="CY942" s="83" t="s">
        <v>108</v>
      </c>
      <c r="CZ942" s="83">
        <v>7266</v>
      </c>
      <c r="DA942" s="83" t="s">
        <v>419</v>
      </c>
      <c r="DB942" s="83" t="s">
        <v>130</v>
      </c>
      <c r="DC942" s="83" t="s">
        <v>499</v>
      </c>
      <c r="DD942" s="83">
        <v>1987</v>
      </c>
      <c r="DE942" s="83" t="s">
        <v>444</v>
      </c>
      <c r="DF942" s="83" t="s">
        <v>130</v>
      </c>
      <c r="DG942" s="83" t="s">
        <v>499</v>
      </c>
      <c r="DH942" s="83"/>
      <c r="DI942" s="83">
        <v>0</v>
      </c>
      <c r="DJ942" s="83">
        <v>1</v>
      </c>
      <c r="DK942" s="83">
        <v>0</v>
      </c>
      <c r="DL942" s="83">
        <v>0</v>
      </c>
      <c r="DM942" s="83">
        <v>0</v>
      </c>
      <c r="DN942" s="83">
        <v>0</v>
      </c>
      <c r="DO942" s="83">
        <v>0</v>
      </c>
      <c r="DP942" s="83">
        <v>0</v>
      </c>
      <c r="DQ942" s="83">
        <v>0</v>
      </c>
      <c r="DR942" s="83">
        <v>0</v>
      </c>
      <c r="DS942" s="83">
        <v>0</v>
      </c>
      <c r="DT942" s="83">
        <v>3</v>
      </c>
      <c r="DU942" s="83">
        <v>3</v>
      </c>
      <c r="DV942" s="83">
        <v>0</v>
      </c>
      <c r="DW942" s="83">
        <v>0</v>
      </c>
      <c r="DX942" s="83">
        <v>3</v>
      </c>
      <c r="DY942" s="85">
        <v>44584</v>
      </c>
      <c r="DZ942" s="83" t="s">
        <v>4989</v>
      </c>
      <c r="EA942" s="83" t="s">
        <v>102</v>
      </c>
      <c r="EB942" s="83" t="s">
        <v>482</v>
      </c>
      <c r="EC942" s="83">
        <v>938</v>
      </c>
      <c r="ED942" s="83" t="s">
        <v>483</v>
      </c>
      <c r="EE942" s="83">
        <v>1</v>
      </c>
      <c r="EF942" s="83">
        <v>0</v>
      </c>
      <c r="EG942" s="83">
        <v>0</v>
      </c>
      <c r="EH942" s="83" t="s">
        <v>109</v>
      </c>
      <c r="EI942" s="83" t="s">
        <v>108</v>
      </c>
      <c r="EJ942" s="83" t="s">
        <v>583</v>
      </c>
      <c r="EK942" s="83">
        <v>0</v>
      </c>
      <c r="EL942" s="83">
        <v>0</v>
      </c>
      <c r="EM942" s="83">
        <v>1</v>
      </c>
      <c r="EN942" s="83" t="s">
        <v>497</v>
      </c>
      <c r="EO942" s="83"/>
      <c r="EP942" s="83" t="s">
        <v>436</v>
      </c>
      <c r="EQ942" s="136">
        <v>1</v>
      </c>
      <c r="ER942" s="136">
        <v>1</v>
      </c>
      <c r="ES942" s="136">
        <v>1</v>
      </c>
      <c r="ET942" s="136">
        <v>1</v>
      </c>
      <c r="EU942" s="215" t="s">
        <v>269</v>
      </c>
      <c r="EV942" s="136">
        <v>1</v>
      </c>
      <c r="EW942" s="136">
        <v>1</v>
      </c>
      <c r="EX942" s="136">
        <v>1</v>
      </c>
      <c r="EY942" s="136">
        <v>1</v>
      </c>
      <c r="EZ942" s="136">
        <v>1</v>
      </c>
      <c r="FP942" s="215" t="s">
        <v>592</v>
      </c>
      <c r="FQ942" s="136" t="b">
        <v>1</v>
      </c>
      <c r="FR942" s="136" t="b">
        <v>1</v>
      </c>
      <c r="FS942" s="136" t="b">
        <v>1</v>
      </c>
      <c r="FT942" s="136" t="b">
        <v>1</v>
      </c>
      <c r="FX942" s="215" t="s">
        <v>269</v>
      </c>
    </row>
    <row r="943" spans="1:180" ht="60" customHeight="1" x14ac:dyDescent="0.55000000000000004">
      <c r="A943" s="83" t="s">
        <v>130</v>
      </c>
      <c r="B943" s="83" t="s">
        <v>98</v>
      </c>
      <c r="C943" s="136">
        <v>209249</v>
      </c>
      <c r="D943" s="207" t="s">
        <v>629</v>
      </c>
      <c r="E943" s="208" t="s">
        <v>634</v>
      </c>
      <c r="F943" s="83" t="s">
        <v>108</v>
      </c>
      <c r="G943" s="85">
        <v>26341</v>
      </c>
      <c r="H943" s="83" t="s">
        <v>102</v>
      </c>
      <c r="I943" s="85">
        <v>34633</v>
      </c>
      <c r="J943" s="83" t="s">
        <v>228</v>
      </c>
      <c r="K943" s="216">
        <v>501769628684</v>
      </c>
      <c r="L943" s="83" t="s">
        <v>191</v>
      </c>
      <c r="M943" s="85">
        <v>43642</v>
      </c>
      <c r="N943" s="83">
        <v>-3996.6666666666702</v>
      </c>
      <c r="O943" s="83" t="s">
        <v>193</v>
      </c>
      <c r="P943" s="83" t="s">
        <v>181</v>
      </c>
      <c r="Q943" s="208" t="s">
        <v>8800</v>
      </c>
      <c r="R943" s="83" t="s">
        <v>102</v>
      </c>
      <c r="S943" s="83" t="s">
        <v>102</v>
      </c>
      <c r="T943" s="83" t="s">
        <v>131</v>
      </c>
      <c r="U943" s="83" t="s">
        <v>10608</v>
      </c>
      <c r="V943" s="83" t="s">
        <v>104</v>
      </c>
      <c r="W943" s="83" t="s">
        <v>105</v>
      </c>
      <c r="X943" s="86" t="s">
        <v>8800</v>
      </c>
      <c r="Y943" s="87" t="s">
        <v>102</v>
      </c>
      <c r="Z943" s="87" t="s">
        <v>102</v>
      </c>
      <c r="AA943" s="87" t="s">
        <v>131</v>
      </c>
      <c r="AB943" s="87" t="s">
        <v>10608</v>
      </c>
      <c r="AC943" s="87" t="s">
        <v>104</v>
      </c>
      <c r="AD943" s="87" t="s">
        <v>105</v>
      </c>
      <c r="AE943" s="87" t="s">
        <v>106</v>
      </c>
      <c r="AF943" s="86" t="s">
        <v>8800</v>
      </c>
      <c r="AG943" s="87" t="s">
        <v>177</v>
      </c>
      <c r="AH943" s="87" t="s">
        <v>10608</v>
      </c>
      <c r="AI943" s="87" t="s">
        <v>104</v>
      </c>
      <c r="AJ943" s="87" t="s">
        <v>204</v>
      </c>
      <c r="AK943" s="88"/>
      <c r="AL943" s="83" t="s">
        <v>107</v>
      </c>
      <c r="AM943" s="89" t="s">
        <v>454</v>
      </c>
      <c r="AN943" s="90" t="s">
        <v>416</v>
      </c>
      <c r="AO943" s="91" t="s">
        <v>643</v>
      </c>
      <c r="AP943" s="90">
        <v>8.33333333333319</v>
      </c>
      <c r="AQ943" s="92" t="s">
        <v>102</v>
      </c>
      <c r="AR943" s="93" t="s">
        <v>102</v>
      </c>
      <c r="AS943" s="93" t="s">
        <v>102</v>
      </c>
      <c r="AT943" s="93" t="s">
        <v>102</v>
      </c>
      <c r="AU943" s="210" t="s">
        <v>645</v>
      </c>
      <c r="AV943" s="93" t="s">
        <v>185</v>
      </c>
      <c r="AW943" s="94" t="s">
        <v>102</v>
      </c>
      <c r="AX943" s="93" t="s">
        <v>105</v>
      </c>
      <c r="AY943" s="95" t="s">
        <v>104</v>
      </c>
      <c r="AZ943" s="93" t="s">
        <v>102</v>
      </c>
      <c r="BA943" s="93" t="s">
        <v>102</v>
      </c>
      <c r="BB943" s="93" t="s">
        <v>102</v>
      </c>
      <c r="BC943" s="93" t="s">
        <v>102</v>
      </c>
      <c r="BD943" s="96" t="s">
        <v>102</v>
      </c>
      <c r="BE943" s="90">
        <v>-460.66666666666703</v>
      </c>
      <c r="BF943" s="93" t="s">
        <v>102</v>
      </c>
      <c r="BG943" s="93" t="s">
        <v>102</v>
      </c>
      <c r="BH943" s="93" t="s">
        <v>102</v>
      </c>
      <c r="BI943" s="93" t="s">
        <v>102</v>
      </c>
      <c r="BJ943" s="210" t="s">
        <v>643</v>
      </c>
      <c r="BK943" s="93" t="s">
        <v>196</v>
      </c>
      <c r="BL943" s="97" t="s">
        <v>102</v>
      </c>
      <c r="BM943" s="93" t="s">
        <v>105</v>
      </c>
      <c r="BN943" s="93" t="s">
        <v>596</v>
      </c>
      <c r="BO943" s="93" t="s">
        <v>102</v>
      </c>
      <c r="BP943" s="98" t="s">
        <v>102</v>
      </c>
      <c r="BQ943" s="93" t="s">
        <v>102</v>
      </c>
      <c r="BR943" s="93" t="s">
        <v>102</v>
      </c>
      <c r="BS943" s="93" t="s">
        <v>102</v>
      </c>
      <c r="BT943" s="99" t="s">
        <v>591</v>
      </c>
      <c r="BU943" s="100" t="s">
        <v>12247</v>
      </c>
      <c r="BV943" s="101" t="s">
        <v>471</v>
      </c>
      <c r="BW943" s="136"/>
      <c r="BX943" s="103" t="s">
        <v>565</v>
      </c>
      <c r="BY943" s="104" t="s">
        <v>190</v>
      </c>
      <c r="BZ943" s="136"/>
      <c r="CA943" s="83" t="s">
        <v>599</v>
      </c>
      <c r="CB943" s="106" t="s">
        <v>647</v>
      </c>
      <c r="CC943" s="106" t="s">
        <v>12248</v>
      </c>
      <c r="CD943" s="107"/>
      <c r="CE943" s="108" t="s">
        <v>107</v>
      </c>
      <c r="CF943" s="108" t="s">
        <v>107</v>
      </c>
      <c r="CG943" s="109"/>
      <c r="CH943" s="110" t="s">
        <v>107</v>
      </c>
      <c r="CI943" s="111"/>
      <c r="CJ943" s="112">
        <v>6710</v>
      </c>
      <c r="CK943" s="113">
        <v>86</v>
      </c>
      <c r="CL943" s="114" t="s">
        <v>134</v>
      </c>
      <c r="CM943" s="114" t="s">
        <v>108</v>
      </c>
      <c r="CN943" s="114"/>
      <c r="CO943" s="115" t="s">
        <v>102</v>
      </c>
      <c r="CP943" s="115" t="s">
        <v>102</v>
      </c>
      <c r="CQ943" s="115" t="s">
        <v>102</v>
      </c>
      <c r="CR943" s="115" t="s">
        <v>102</v>
      </c>
      <c r="CS943" s="116"/>
      <c r="CT943" s="117" t="s">
        <v>109</v>
      </c>
      <c r="CU943" s="117" t="s">
        <v>109</v>
      </c>
      <c r="CV943" s="83">
        <v>939</v>
      </c>
      <c r="CW943" s="83" t="s">
        <v>108</v>
      </c>
      <c r="CX943" s="83">
        <v>939</v>
      </c>
      <c r="CY943" s="83" t="s">
        <v>108</v>
      </c>
      <c r="CZ943" s="83">
        <v>7267</v>
      </c>
      <c r="DA943" s="83" t="s">
        <v>419</v>
      </c>
      <c r="DB943" s="83" t="s">
        <v>130</v>
      </c>
      <c r="DC943" s="83" t="s">
        <v>499</v>
      </c>
      <c r="DD943" s="83">
        <v>1988</v>
      </c>
      <c r="DE943" s="83" t="s">
        <v>444</v>
      </c>
      <c r="DF943" s="83" t="s">
        <v>130</v>
      </c>
      <c r="DG943" s="83" t="s">
        <v>499</v>
      </c>
      <c r="DH943" s="83"/>
      <c r="DI943" s="83">
        <v>0</v>
      </c>
      <c r="DJ943" s="83">
        <v>1</v>
      </c>
      <c r="DK943" s="83">
        <v>0</v>
      </c>
      <c r="DL943" s="83">
        <v>0</v>
      </c>
      <c r="DM943" s="83">
        <v>0</v>
      </c>
      <c r="DN943" s="83">
        <v>0</v>
      </c>
      <c r="DO943" s="83">
        <v>0</v>
      </c>
      <c r="DP943" s="83">
        <v>0</v>
      </c>
      <c r="DQ943" s="83">
        <v>0</v>
      </c>
      <c r="DR943" s="83">
        <v>0</v>
      </c>
      <c r="DS943" s="83">
        <v>0</v>
      </c>
      <c r="DT943" s="83">
        <v>3</v>
      </c>
      <c r="DU943" s="83">
        <v>3</v>
      </c>
      <c r="DV943" s="83">
        <v>0</v>
      </c>
      <c r="DW943" s="83">
        <v>0</v>
      </c>
      <c r="DX943" s="83">
        <v>3</v>
      </c>
      <c r="DY943" s="85">
        <v>44585</v>
      </c>
      <c r="DZ943" s="83" t="s">
        <v>4990</v>
      </c>
      <c r="EA943" s="83" t="s">
        <v>102</v>
      </c>
      <c r="EB943" s="83" t="s">
        <v>482</v>
      </c>
      <c r="EC943" s="83">
        <v>939</v>
      </c>
      <c r="ED943" s="83" t="s">
        <v>483</v>
      </c>
      <c r="EE943" s="83">
        <v>1</v>
      </c>
      <c r="EF943" s="83">
        <v>0</v>
      </c>
      <c r="EG943" s="83">
        <v>0</v>
      </c>
      <c r="EH943" s="83" t="s">
        <v>109</v>
      </c>
      <c r="EI943" s="83" t="s">
        <v>108</v>
      </c>
      <c r="EJ943" s="83" t="s">
        <v>583</v>
      </c>
      <c r="EK943" s="83">
        <v>0</v>
      </c>
      <c r="EL943" s="83">
        <v>0</v>
      </c>
      <c r="EM943" s="83">
        <v>1</v>
      </c>
      <c r="EN943" s="83" t="s">
        <v>497</v>
      </c>
      <c r="EO943" s="83"/>
      <c r="EP943" s="83" t="s">
        <v>436</v>
      </c>
      <c r="EQ943" s="136">
        <v>1</v>
      </c>
      <c r="ER943" s="136">
        <v>1</v>
      </c>
      <c r="ES943" s="136">
        <v>1</v>
      </c>
      <c r="ET943" s="136">
        <v>1</v>
      </c>
      <c r="EU943" s="215" t="s">
        <v>269</v>
      </c>
      <c r="EV943" s="136">
        <v>1</v>
      </c>
      <c r="EW943" s="136">
        <v>1</v>
      </c>
      <c r="EX943" s="136">
        <v>1</v>
      </c>
      <c r="EY943" s="136">
        <v>1</v>
      </c>
      <c r="EZ943" s="136">
        <v>1</v>
      </c>
      <c r="FP943" s="215" t="s">
        <v>592</v>
      </c>
      <c r="FQ943" s="136" t="b">
        <v>1</v>
      </c>
      <c r="FR943" s="136" t="b">
        <v>1</v>
      </c>
      <c r="FS943" s="136" t="b">
        <v>1</v>
      </c>
      <c r="FT943" s="136" t="b">
        <v>1</v>
      </c>
      <c r="FX943" s="215" t="s">
        <v>269</v>
      </c>
    </row>
    <row r="944" spans="1:180" ht="60" customHeight="1" x14ac:dyDescent="0.55000000000000004">
      <c r="A944" s="83" t="s">
        <v>130</v>
      </c>
      <c r="B944" s="83" t="s">
        <v>98</v>
      </c>
      <c r="C944" s="136">
        <v>738007</v>
      </c>
      <c r="D944" s="207" t="s">
        <v>627</v>
      </c>
      <c r="E944" s="208" t="s">
        <v>630</v>
      </c>
      <c r="F944" s="83" t="s">
        <v>108</v>
      </c>
      <c r="G944" s="85">
        <v>20621</v>
      </c>
      <c r="H944" s="83" t="s">
        <v>102</v>
      </c>
      <c r="I944" s="85">
        <v>39794</v>
      </c>
      <c r="J944" s="83" t="s">
        <v>228</v>
      </c>
      <c r="K944" s="216">
        <v>698305038851</v>
      </c>
      <c r="L944" s="83" t="s">
        <v>191</v>
      </c>
      <c r="M944" s="85">
        <v>43631</v>
      </c>
      <c r="N944" s="83">
        <v>-4001.6666666666702</v>
      </c>
      <c r="O944" s="83" t="s">
        <v>180</v>
      </c>
      <c r="P944" s="83" t="s">
        <v>181</v>
      </c>
      <c r="Q944" s="208" t="s">
        <v>8804</v>
      </c>
      <c r="R944" s="83" t="s">
        <v>102</v>
      </c>
      <c r="S944" s="83" t="s">
        <v>102</v>
      </c>
      <c r="T944" s="83" t="s">
        <v>199</v>
      </c>
      <c r="U944" s="83" t="s">
        <v>10609</v>
      </c>
      <c r="V944" s="83" t="s">
        <v>104</v>
      </c>
      <c r="W944" s="83" t="s">
        <v>105</v>
      </c>
      <c r="X944" s="86" t="s">
        <v>8804</v>
      </c>
      <c r="Y944" s="87" t="s">
        <v>102</v>
      </c>
      <c r="Z944" s="87" t="s">
        <v>102</v>
      </c>
      <c r="AA944" s="87" t="s">
        <v>199</v>
      </c>
      <c r="AB944" s="87" t="s">
        <v>10609</v>
      </c>
      <c r="AC944" s="87" t="s">
        <v>104</v>
      </c>
      <c r="AD944" s="87" t="s">
        <v>105</v>
      </c>
      <c r="AE944" s="87" t="s">
        <v>106</v>
      </c>
      <c r="AF944" s="86" t="s">
        <v>8804</v>
      </c>
      <c r="AG944" s="87" t="s">
        <v>489</v>
      </c>
      <c r="AH944" s="87" t="s">
        <v>10610</v>
      </c>
      <c r="AI944" s="87" t="s">
        <v>104</v>
      </c>
      <c r="AJ944" s="87" t="s">
        <v>204</v>
      </c>
      <c r="AK944" s="88"/>
      <c r="AL944" s="83" t="s">
        <v>107</v>
      </c>
      <c r="AM944" s="89" t="s">
        <v>454</v>
      </c>
      <c r="AN944" s="90" t="s">
        <v>416</v>
      </c>
      <c r="AO944" s="91" t="s">
        <v>641</v>
      </c>
      <c r="AP944" s="90">
        <v>8.33333333333319</v>
      </c>
      <c r="AQ944" s="92" t="s">
        <v>211</v>
      </c>
      <c r="AR944" s="93" t="s">
        <v>102</v>
      </c>
      <c r="AS944" s="93" t="s">
        <v>102</v>
      </c>
      <c r="AT944" s="93" t="s">
        <v>102</v>
      </c>
      <c r="AU944" s="210" t="s">
        <v>641</v>
      </c>
      <c r="AV944" s="93" t="s">
        <v>192</v>
      </c>
      <c r="AW944" s="94" t="s">
        <v>102</v>
      </c>
      <c r="AX944" s="93" t="s">
        <v>105</v>
      </c>
      <c r="AY944" s="95" t="s">
        <v>188</v>
      </c>
      <c r="AZ944" s="93" t="s">
        <v>102</v>
      </c>
      <c r="BA944" s="93" t="s">
        <v>10611</v>
      </c>
      <c r="BB944" s="93" t="s">
        <v>102</v>
      </c>
      <c r="BC944" s="93" t="s">
        <v>102</v>
      </c>
      <c r="BD944" s="96" t="s">
        <v>102</v>
      </c>
      <c r="BE944" s="90">
        <v>-461.16666666666703</v>
      </c>
      <c r="BF944" s="93" t="s">
        <v>211</v>
      </c>
      <c r="BG944" s="93" t="s">
        <v>102</v>
      </c>
      <c r="BH944" s="93" t="s">
        <v>102</v>
      </c>
      <c r="BI944" s="93" t="s">
        <v>102</v>
      </c>
      <c r="BJ944" s="210" t="s">
        <v>646</v>
      </c>
      <c r="BK944" s="93" t="s">
        <v>182</v>
      </c>
      <c r="BL944" s="97" t="s">
        <v>102</v>
      </c>
      <c r="BM944" s="93" t="s">
        <v>105</v>
      </c>
      <c r="BN944" s="93" t="s">
        <v>104</v>
      </c>
      <c r="BO944" s="93" t="s">
        <v>102</v>
      </c>
      <c r="BP944" s="98">
        <v>20180520</v>
      </c>
      <c r="BQ944" s="93" t="s">
        <v>102</v>
      </c>
      <c r="BR944" s="93" t="s">
        <v>102</v>
      </c>
      <c r="BS944" s="93" t="s">
        <v>102</v>
      </c>
      <c r="BT944" s="99" t="s">
        <v>591</v>
      </c>
      <c r="BU944" s="100" t="s">
        <v>12249</v>
      </c>
      <c r="BV944" s="101" t="s">
        <v>471</v>
      </c>
      <c r="BW944" s="136"/>
      <c r="BX944" s="103" t="s">
        <v>565</v>
      </c>
      <c r="BY944" s="104" t="s">
        <v>190</v>
      </c>
      <c r="BZ944" s="136"/>
      <c r="CA944" s="83" t="s">
        <v>599</v>
      </c>
      <c r="CB944" s="106" t="s">
        <v>647</v>
      </c>
      <c r="CC944" s="106" t="s">
        <v>12250</v>
      </c>
      <c r="CD944" s="107"/>
      <c r="CE944" s="108" t="s">
        <v>107</v>
      </c>
      <c r="CF944" s="108" t="s">
        <v>107</v>
      </c>
      <c r="CG944" s="109"/>
      <c r="CH944" s="110" t="s">
        <v>107</v>
      </c>
      <c r="CI944" s="111"/>
      <c r="CJ944" s="112">
        <v>6710</v>
      </c>
      <c r="CK944" s="113">
        <v>86</v>
      </c>
      <c r="CL944" s="114" t="s">
        <v>134</v>
      </c>
      <c r="CM944" s="114" t="s">
        <v>108</v>
      </c>
      <c r="CN944" s="114"/>
      <c r="CO944" s="115" t="s">
        <v>102</v>
      </c>
      <c r="CP944" s="115" t="s">
        <v>102</v>
      </c>
      <c r="CQ944" s="115" t="s">
        <v>102</v>
      </c>
      <c r="CR944" s="115" t="s">
        <v>102</v>
      </c>
      <c r="CS944" s="116"/>
      <c r="CT944" s="117" t="s">
        <v>109</v>
      </c>
      <c r="CU944" s="117" t="s">
        <v>109</v>
      </c>
      <c r="CV944" s="83">
        <v>940</v>
      </c>
      <c r="CW944" s="83" t="s">
        <v>108</v>
      </c>
      <c r="CX944" s="83">
        <v>940</v>
      </c>
      <c r="CY944" s="83" t="s">
        <v>108</v>
      </c>
      <c r="CZ944" s="83">
        <v>7268</v>
      </c>
      <c r="DA944" s="83" t="s">
        <v>419</v>
      </c>
      <c r="DB944" s="83" t="s">
        <v>130</v>
      </c>
      <c r="DC944" s="83" t="s">
        <v>499</v>
      </c>
      <c r="DD944" s="83">
        <v>1989</v>
      </c>
      <c r="DE944" s="83" t="s">
        <v>444</v>
      </c>
      <c r="DF944" s="83" t="s">
        <v>130</v>
      </c>
      <c r="DG944" s="83" t="s">
        <v>499</v>
      </c>
      <c r="DH944" s="83"/>
      <c r="DI944" s="83">
        <v>0</v>
      </c>
      <c r="DJ944" s="83">
        <v>1</v>
      </c>
      <c r="DK944" s="83">
        <v>0</v>
      </c>
      <c r="DL944" s="83">
        <v>0</v>
      </c>
      <c r="DM944" s="83">
        <v>0</v>
      </c>
      <c r="DN944" s="83">
        <v>0</v>
      </c>
      <c r="DO944" s="83">
        <v>0</v>
      </c>
      <c r="DP944" s="83">
        <v>0</v>
      </c>
      <c r="DQ944" s="83">
        <v>0</v>
      </c>
      <c r="DR944" s="83">
        <v>0</v>
      </c>
      <c r="DS944" s="83">
        <v>0</v>
      </c>
      <c r="DT944" s="83">
        <v>3</v>
      </c>
      <c r="DU944" s="83">
        <v>3</v>
      </c>
      <c r="DV944" s="83">
        <v>0</v>
      </c>
      <c r="DW944" s="83">
        <v>0</v>
      </c>
      <c r="DX944" s="83">
        <v>3</v>
      </c>
      <c r="DY944" s="85">
        <v>44586</v>
      </c>
      <c r="DZ944" s="83" t="s">
        <v>4991</v>
      </c>
      <c r="EA944" s="83" t="s">
        <v>102</v>
      </c>
      <c r="EB944" s="83" t="s">
        <v>482</v>
      </c>
      <c r="EC944" s="83">
        <v>940</v>
      </c>
      <c r="ED944" s="83" t="s">
        <v>483</v>
      </c>
      <c r="EE944" s="83">
        <v>1</v>
      </c>
      <c r="EF944" s="83">
        <v>0</v>
      </c>
      <c r="EG944" s="83">
        <v>0</v>
      </c>
      <c r="EH944" s="83" t="s">
        <v>109</v>
      </c>
      <c r="EI944" s="83" t="s">
        <v>108</v>
      </c>
      <c r="EJ944" s="83" t="s">
        <v>583</v>
      </c>
      <c r="EK944" s="83">
        <v>0</v>
      </c>
      <c r="EL944" s="83">
        <v>0</v>
      </c>
      <c r="EM944" s="83">
        <v>1</v>
      </c>
      <c r="EN944" s="83" t="s">
        <v>497</v>
      </c>
      <c r="EO944" s="83"/>
      <c r="EP944" s="83" t="s">
        <v>436</v>
      </c>
      <c r="EQ944" s="136">
        <v>1</v>
      </c>
      <c r="ER944" s="136">
        <v>1</v>
      </c>
      <c r="ES944" s="136">
        <v>1</v>
      </c>
      <c r="ET944" s="136">
        <v>1</v>
      </c>
      <c r="EU944" s="215" t="s">
        <v>269</v>
      </c>
      <c r="EV944" s="136">
        <v>1</v>
      </c>
      <c r="EW944" s="136">
        <v>1</v>
      </c>
      <c r="EX944" s="136">
        <v>1</v>
      </c>
      <c r="EY944" s="136">
        <v>1</v>
      </c>
      <c r="EZ944" s="136">
        <v>1</v>
      </c>
      <c r="FP944" s="215" t="s">
        <v>592</v>
      </c>
      <c r="FQ944" s="136" t="b">
        <v>1</v>
      </c>
      <c r="FR944" s="136" t="b">
        <v>1</v>
      </c>
      <c r="FS944" s="136" t="b">
        <v>1</v>
      </c>
      <c r="FT944" s="136" t="b">
        <v>1</v>
      </c>
      <c r="FX944" s="215" t="s">
        <v>269</v>
      </c>
    </row>
    <row r="945" spans="1:180" ht="60" customHeight="1" x14ac:dyDescent="0.55000000000000004">
      <c r="A945" s="83" t="s">
        <v>130</v>
      </c>
      <c r="B945" s="83" t="s">
        <v>98</v>
      </c>
      <c r="C945" s="136">
        <v>412933</v>
      </c>
      <c r="D945" s="207" t="s">
        <v>628</v>
      </c>
      <c r="E945" s="208" t="s">
        <v>633</v>
      </c>
      <c r="F945" s="83" t="s">
        <v>108</v>
      </c>
      <c r="G945" s="85">
        <v>22744</v>
      </c>
      <c r="H945" s="83" t="s">
        <v>102</v>
      </c>
      <c r="I945" s="85">
        <v>39772</v>
      </c>
      <c r="J945" s="83" t="s">
        <v>228</v>
      </c>
      <c r="K945" s="216">
        <v>843045354505</v>
      </c>
      <c r="L945" s="83" t="s">
        <v>191</v>
      </c>
      <c r="M945" s="85">
        <v>43619</v>
      </c>
      <c r="N945" s="83">
        <v>-4006.6666666666702</v>
      </c>
      <c r="O945" s="83" t="s">
        <v>193</v>
      </c>
      <c r="P945" s="83" t="s">
        <v>181</v>
      </c>
      <c r="Q945" s="208" t="s">
        <v>8808</v>
      </c>
      <c r="R945" s="83" t="s">
        <v>102</v>
      </c>
      <c r="S945" s="83" t="s">
        <v>102</v>
      </c>
      <c r="T945" s="83" t="s">
        <v>133</v>
      </c>
      <c r="U945" s="83" t="s">
        <v>10612</v>
      </c>
      <c r="V945" s="83" t="s">
        <v>111</v>
      </c>
      <c r="W945" s="83" t="s">
        <v>105</v>
      </c>
      <c r="X945" s="86" t="s">
        <v>8808</v>
      </c>
      <c r="Y945" s="87" t="s">
        <v>102</v>
      </c>
      <c r="Z945" s="87" t="s">
        <v>102</v>
      </c>
      <c r="AA945" s="87" t="s">
        <v>133</v>
      </c>
      <c r="AB945" s="87" t="s">
        <v>10612</v>
      </c>
      <c r="AC945" s="87" t="s">
        <v>111</v>
      </c>
      <c r="AD945" s="87" t="s">
        <v>105</v>
      </c>
      <c r="AE945" s="87" t="s">
        <v>106</v>
      </c>
      <c r="AF945" s="86" t="s">
        <v>8808</v>
      </c>
      <c r="AG945" s="87" t="s">
        <v>486</v>
      </c>
      <c r="AH945" s="87" t="s">
        <v>10612</v>
      </c>
      <c r="AI945" s="87" t="s">
        <v>111</v>
      </c>
      <c r="AJ945" s="87" t="s">
        <v>204</v>
      </c>
      <c r="AK945" s="88"/>
      <c r="AL945" s="83" t="s">
        <v>107</v>
      </c>
      <c r="AM945" s="89" t="s">
        <v>454</v>
      </c>
      <c r="AN945" s="90" t="s">
        <v>416</v>
      </c>
      <c r="AO945" s="91" t="s">
        <v>642</v>
      </c>
      <c r="AP945" s="90">
        <v>8.33333333333319</v>
      </c>
      <c r="AQ945" s="92" t="s">
        <v>102</v>
      </c>
      <c r="AR945" s="93" t="s">
        <v>102</v>
      </c>
      <c r="AS945" s="93" t="s">
        <v>102</v>
      </c>
      <c r="AT945" s="93" t="s">
        <v>102</v>
      </c>
      <c r="AU945" s="210" t="s">
        <v>644</v>
      </c>
      <c r="AV945" s="93" t="s">
        <v>185</v>
      </c>
      <c r="AW945" s="94" t="s">
        <v>102</v>
      </c>
      <c r="AX945" s="93" t="s">
        <v>183</v>
      </c>
      <c r="AY945" s="95" t="s">
        <v>111</v>
      </c>
      <c r="AZ945" s="93" t="s">
        <v>102</v>
      </c>
      <c r="BA945" s="93" t="s">
        <v>102</v>
      </c>
      <c r="BB945" s="93" t="s">
        <v>102</v>
      </c>
      <c r="BC945" s="93" t="s">
        <v>102</v>
      </c>
      <c r="BD945" s="96" t="s">
        <v>102</v>
      </c>
      <c r="BE945" s="90">
        <v>-461.66666666666703</v>
      </c>
      <c r="BF945" s="93" t="s">
        <v>102</v>
      </c>
      <c r="BG945" s="93" t="s">
        <v>102</v>
      </c>
      <c r="BH945" s="93" t="s">
        <v>102</v>
      </c>
      <c r="BI945" s="93" t="s">
        <v>102</v>
      </c>
      <c r="BJ945" s="210" t="s">
        <v>642</v>
      </c>
      <c r="BK945" s="93" t="s">
        <v>192</v>
      </c>
      <c r="BL945" s="97" t="s">
        <v>102</v>
      </c>
      <c r="BM945" s="93" t="s">
        <v>183</v>
      </c>
      <c r="BN945" s="93" t="s">
        <v>106</v>
      </c>
      <c r="BO945" s="93" t="s">
        <v>102</v>
      </c>
      <c r="BP945" s="98" t="s">
        <v>102</v>
      </c>
      <c r="BQ945" s="93" t="s">
        <v>102</v>
      </c>
      <c r="BR945" s="93" t="s">
        <v>102</v>
      </c>
      <c r="BS945" s="93" t="s">
        <v>102</v>
      </c>
      <c r="BT945" s="99" t="s">
        <v>591</v>
      </c>
      <c r="BU945" s="100" t="s">
        <v>12251</v>
      </c>
      <c r="BV945" s="101" t="s">
        <v>471</v>
      </c>
      <c r="BW945" s="136"/>
      <c r="BX945" s="103" t="s">
        <v>565</v>
      </c>
      <c r="BY945" s="104" t="s">
        <v>190</v>
      </c>
      <c r="BZ945" s="136"/>
      <c r="CA945" s="83" t="s">
        <v>599</v>
      </c>
      <c r="CB945" s="106" t="s">
        <v>647</v>
      </c>
      <c r="CC945" s="106" t="s">
        <v>12252</v>
      </c>
      <c r="CD945" s="107"/>
      <c r="CE945" s="108" t="s">
        <v>107</v>
      </c>
      <c r="CF945" s="108" t="s">
        <v>107</v>
      </c>
      <c r="CG945" s="109"/>
      <c r="CH945" s="110" t="s">
        <v>107</v>
      </c>
      <c r="CI945" s="111"/>
      <c r="CJ945" s="112">
        <v>6710</v>
      </c>
      <c r="CK945" s="113">
        <v>86</v>
      </c>
      <c r="CL945" s="114" t="s">
        <v>134</v>
      </c>
      <c r="CM945" s="114" t="s">
        <v>108</v>
      </c>
      <c r="CN945" s="114"/>
      <c r="CO945" s="115" t="s">
        <v>102</v>
      </c>
      <c r="CP945" s="115" t="s">
        <v>102</v>
      </c>
      <c r="CQ945" s="115" t="s">
        <v>102</v>
      </c>
      <c r="CR945" s="115" t="s">
        <v>102</v>
      </c>
      <c r="CS945" s="116"/>
      <c r="CT945" s="117" t="s">
        <v>109</v>
      </c>
      <c r="CU945" s="117" t="s">
        <v>109</v>
      </c>
      <c r="CV945" s="83">
        <v>941</v>
      </c>
      <c r="CW945" s="83" t="s">
        <v>108</v>
      </c>
      <c r="CX945" s="83">
        <v>941</v>
      </c>
      <c r="CY945" s="83" t="s">
        <v>108</v>
      </c>
      <c r="CZ945" s="83">
        <v>7269</v>
      </c>
      <c r="DA945" s="83" t="s">
        <v>419</v>
      </c>
      <c r="DB945" s="83" t="s">
        <v>130</v>
      </c>
      <c r="DC945" s="83" t="s">
        <v>499</v>
      </c>
      <c r="DD945" s="83">
        <v>1990</v>
      </c>
      <c r="DE945" s="83" t="s">
        <v>444</v>
      </c>
      <c r="DF945" s="83" t="s">
        <v>130</v>
      </c>
      <c r="DG945" s="83" t="s">
        <v>499</v>
      </c>
      <c r="DH945" s="83"/>
      <c r="DI945" s="83">
        <v>0</v>
      </c>
      <c r="DJ945" s="83">
        <v>1</v>
      </c>
      <c r="DK945" s="83">
        <v>0</v>
      </c>
      <c r="DL945" s="83">
        <v>0</v>
      </c>
      <c r="DM945" s="83">
        <v>0</v>
      </c>
      <c r="DN945" s="83">
        <v>0</v>
      </c>
      <c r="DO945" s="83">
        <v>0</v>
      </c>
      <c r="DP945" s="83">
        <v>0</v>
      </c>
      <c r="DQ945" s="83">
        <v>0</v>
      </c>
      <c r="DR945" s="83">
        <v>0</v>
      </c>
      <c r="DS945" s="83">
        <v>0</v>
      </c>
      <c r="DT945" s="83">
        <v>3</v>
      </c>
      <c r="DU945" s="83">
        <v>3</v>
      </c>
      <c r="DV945" s="83">
        <v>0</v>
      </c>
      <c r="DW945" s="83">
        <v>0</v>
      </c>
      <c r="DX945" s="83">
        <v>3</v>
      </c>
      <c r="DY945" s="85">
        <v>44587</v>
      </c>
      <c r="DZ945" s="83" t="s">
        <v>4992</v>
      </c>
      <c r="EA945" s="83" t="s">
        <v>102</v>
      </c>
      <c r="EB945" s="83" t="s">
        <v>482</v>
      </c>
      <c r="EC945" s="83">
        <v>941</v>
      </c>
      <c r="ED945" s="83" t="s">
        <v>483</v>
      </c>
      <c r="EE945" s="83">
        <v>1</v>
      </c>
      <c r="EF945" s="83">
        <v>0</v>
      </c>
      <c r="EG945" s="83">
        <v>0</v>
      </c>
      <c r="EH945" s="83" t="s">
        <v>109</v>
      </c>
      <c r="EI945" s="83" t="s">
        <v>108</v>
      </c>
      <c r="EJ945" s="83" t="s">
        <v>583</v>
      </c>
      <c r="EK945" s="83">
        <v>0</v>
      </c>
      <c r="EL945" s="83">
        <v>0</v>
      </c>
      <c r="EM945" s="83">
        <v>1</v>
      </c>
      <c r="EN945" s="83" t="s">
        <v>497</v>
      </c>
      <c r="EO945" s="83"/>
      <c r="EP945" s="83" t="s">
        <v>436</v>
      </c>
      <c r="EQ945" s="136">
        <v>1</v>
      </c>
      <c r="ER945" s="136">
        <v>1</v>
      </c>
      <c r="ES945" s="136">
        <v>1</v>
      </c>
      <c r="ET945" s="136">
        <v>1</v>
      </c>
      <c r="EU945" s="215" t="s">
        <v>269</v>
      </c>
      <c r="EV945" s="136">
        <v>1</v>
      </c>
      <c r="EW945" s="136">
        <v>1</v>
      </c>
      <c r="EX945" s="136">
        <v>1</v>
      </c>
      <c r="EY945" s="136">
        <v>1</v>
      </c>
      <c r="EZ945" s="136">
        <v>1</v>
      </c>
      <c r="FP945" s="215" t="s">
        <v>592</v>
      </c>
      <c r="FQ945" s="136" t="b">
        <v>1</v>
      </c>
      <c r="FR945" s="136" t="b">
        <v>1</v>
      </c>
      <c r="FS945" s="136" t="b">
        <v>1</v>
      </c>
      <c r="FT945" s="136" t="b">
        <v>1</v>
      </c>
      <c r="FX945" s="215" t="s">
        <v>269</v>
      </c>
    </row>
    <row r="946" spans="1:180" ht="60" customHeight="1" x14ac:dyDescent="0.55000000000000004">
      <c r="A946" s="83" t="s">
        <v>130</v>
      </c>
      <c r="B946" s="83" t="s">
        <v>98</v>
      </c>
      <c r="C946" s="136">
        <v>853302</v>
      </c>
      <c r="D946" s="207" t="s">
        <v>629</v>
      </c>
      <c r="E946" s="208" t="s">
        <v>634</v>
      </c>
      <c r="F946" s="83" t="s">
        <v>108</v>
      </c>
      <c r="G946" s="85">
        <v>26341</v>
      </c>
      <c r="H946" s="83" t="s">
        <v>102</v>
      </c>
      <c r="I946" s="85">
        <v>34633</v>
      </c>
      <c r="J946" s="83" t="s">
        <v>228</v>
      </c>
      <c r="K946" s="216">
        <v>507012286920</v>
      </c>
      <c r="L946" s="83" t="s">
        <v>191</v>
      </c>
      <c r="M946" s="85">
        <v>43642</v>
      </c>
      <c r="N946" s="83">
        <v>-4011.6666666666702</v>
      </c>
      <c r="O946" s="83" t="s">
        <v>193</v>
      </c>
      <c r="P946" s="83" t="s">
        <v>181</v>
      </c>
      <c r="Q946" s="208" t="s">
        <v>8812</v>
      </c>
      <c r="R946" s="83" t="s">
        <v>102</v>
      </c>
      <c r="S946" s="83" t="s">
        <v>102</v>
      </c>
      <c r="T946" s="83" t="s">
        <v>131</v>
      </c>
      <c r="U946" s="83" t="s">
        <v>10613</v>
      </c>
      <c r="V946" s="83" t="s">
        <v>104</v>
      </c>
      <c r="W946" s="83" t="s">
        <v>105</v>
      </c>
      <c r="X946" s="86" t="s">
        <v>8812</v>
      </c>
      <c r="Y946" s="87" t="s">
        <v>102</v>
      </c>
      <c r="Z946" s="87" t="s">
        <v>102</v>
      </c>
      <c r="AA946" s="87" t="s">
        <v>131</v>
      </c>
      <c r="AB946" s="87" t="s">
        <v>10613</v>
      </c>
      <c r="AC946" s="87" t="s">
        <v>104</v>
      </c>
      <c r="AD946" s="87" t="s">
        <v>105</v>
      </c>
      <c r="AE946" s="87" t="s">
        <v>106</v>
      </c>
      <c r="AF946" s="86" t="s">
        <v>8812</v>
      </c>
      <c r="AG946" s="87" t="s">
        <v>177</v>
      </c>
      <c r="AH946" s="87" t="s">
        <v>10613</v>
      </c>
      <c r="AI946" s="87" t="s">
        <v>104</v>
      </c>
      <c r="AJ946" s="87" t="s">
        <v>204</v>
      </c>
      <c r="AK946" s="88"/>
      <c r="AL946" s="83" t="s">
        <v>107</v>
      </c>
      <c r="AM946" s="89" t="s">
        <v>454</v>
      </c>
      <c r="AN946" s="90" t="s">
        <v>416</v>
      </c>
      <c r="AO946" s="91" t="s">
        <v>643</v>
      </c>
      <c r="AP946" s="90">
        <v>8.33333333333319</v>
      </c>
      <c r="AQ946" s="92" t="s">
        <v>102</v>
      </c>
      <c r="AR946" s="93" t="s">
        <v>102</v>
      </c>
      <c r="AS946" s="93" t="s">
        <v>102</v>
      </c>
      <c r="AT946" s="93" t="s">
        <v>102</v>
      </c>
      <c r="AU946" s="210" t="s">
        <v>645</v>
      </c>
      <c r="AV946" s="93" t="s">
        <v>185</v>
      </c>
      <c r="AW946" s="94" t="s">
        <v>102</v>
      </c>
      <c r="AX946" s="93" t="s">
        <v>105</v>
      </c>
      <c r="AY946" s="95" t="s">
        <v>104</v>
      </c>
      <c r="AZ946" s="93" t="s">
        <v>102</v>
      </c>
      <c r="BA946" s="93" t="s">
        <v>102</v>
      </c>
      <c r="BB946" s="93" t="s">
        <v>102</v>
      </c>
      <c r="BC946" s="93" t="s">
        <v>102</v>
      </c>
      <c r="BD946" s="96" t="s">
        <v>102</v>
      </c>
      <c r="BE946" s="90">
        <v>-462.16666666666703</v>
      </c>
      <c r="BF946" s="93" t="s">
        <v>102</v>
      </c>
      <c r="BG946" s="93" t="s">
        <v>102</v>
      </c>
      <c r="BH946" s="93" t="s">
        <v>102</v>
      </c>
      <c r="BI946" s="93" t="s">
        <v>102</v>
      </c>
      <c r="BJ946" s="210" t="s">
        <v>643</v>
      </c>
      <c r="BK946" s="93" t="s">
        <v>196</v>
      </c>
      <c r="BL946" s="97" t="s">
        <v>102</v>
      </c>
      <c r="BM946" s="93" t="s">
        <v>105</v>
      </c>
      <c r="BN946" s="93" t="s">
        <v>596</v>
      </c>
      <c r="BO946" s="93" t="s">
        <v>102</v>
      </c>
      <c r="BP946" s="98" t="s">
        <v>102</v>
      </c>
      <c r="BQ946" s="93" t="s">
        <v>102</v>
      </c>
      <c r="BR946" s="93" t="s">
        <v>102</v>
      </c>
      <c r="BS946" s="93" t="s">
        <v>102</v>
      </c>
      <c r="BT946" s="99" t="s">
        <v>591</v>
      </c>
      <c r="BU946" s="100" t="s">
        <v>12253</v>
      </c>
      <c r="BV946" s="101" t="s">
        <v>471</v>
      </c>
      <c r="BW946" s="136"/>
      <c r="BX946" s="103" t="s">
        <v>565</v>
      </c>
      <c r="BY946" s="104" t="s">
        <v>190</v>
      </c>
      <c r="BZ946" s="136"/>
      <c r="CA946" s="83" t="s">
        <v>599</v>
      </c>
      <c r="CB946" s="106" t="s">
        <v>647</v>
      </c>
      <c r="CC946" s="106" t="s">
        <v>12254</v>
      </c>
      <c r="CD946" s="107"/>
      <c r="CE946" s="108" t="s">
        <v>107</v>
      </c>
      <c r="CF946" s="108" t="s">
        <v>107</v>
      </c>
      <c r="CG946" s="109"/>
      <c r="CH946" s="110" t="s">
        <v>107</v>
      </c>
      <c r="CI946" s="111"/>
      <c r="CJ946" s="112">
        <v>6710</v>
      </c>
      <c r="CK946" s="113">
        <v>86</v>
      </c>
      <c r="CL946" s="114" t="s">
        <v>134</v>
      </c>
      <c r="CM946" s="114" t="s">
        <v>108</v>
      </c>
      <c r="CN946" s="114"/>
      <c r="CO946" s="115" t="s">
        <v>102</v>
      </c>
      <c r="CP946" s="115" t="s">
        <v>102</v>
      </c>
      <c r="CQ946" s="115" t="s">
        <v>102</v>
      </c>
      <c r="CR946" s="115" t="s">
        <v>102</v>
      </c>
      <c r="CS946" s="116"/>
      <c r="CT946" s="117" t="s">
        <v>109</v>
      </c>
      <c r="CU946" s="117" t="s">
        <v>109</v>
      </c>
      <c r="CV946" s="83">
        <v>942</v>
      </c>
      <c r="CW946" s="83" t="s">
        <v>108</v>
      </c>
      <c r="CX946" s="83">
        <v>942</v>
      </c>
      <c r="CY946" s="83" t="s">
        <v>108</v>
      </c>
      <c r="CZ946" s="83">
        <v>7270</v>
      </c>
      <c r="DA946" s="83" t="s">
        <v>419</v>
      </c>
      <c r="DB946" s="83" t="s">
        <v>130</v>
      </c>
      <c r="DC946" s="83" t="s">
        <v>499</v>
      </c>
      <c r="DD946" s="83">
        <v>1991</v>
      </c>
      <c r="DE946" s="83" t="s">
        <v>444</v>
      </c>
      <c r="DF946" s="83" t="s">
        <v>130</v>
      </c>
      <c r="DG946" s="83" t="s">
        <v>499</v>
      </c>
      <c r="DH946" s="83"/>
      <c r="DI946" s="83">
        <v>0</v>
      </c>
      <c r="DJ946" s="83">
        <v>1</v>
      </c>
      <c r="DK946" s="83">
        <v>0</v>
      </c>
      <c r="DL946" s="83">
        <v>0</v>
      </c>
      <c r="DM946" s="83">
        <v>0</v>
      </c>
      <c r="DN946" s="83">
        <v>0</v>
      </c>
      <c r="DO946" s="83">
        <v>0</v>
      </c>
      <c r="DP946" s="83">
        <v>0</v>
      </c>
      <c r="DQ946" s="83">
        <v>0</v>
      </c>
      <c r="DR946" s="83">
        <v>0</v>
      </c>
      <c r="DS946" s="83">
        <v>0</v>
      </c>
      <c r="DT946" s="83">
        <v>3</v>
      </c>
      <c r="DU946" s="83">
        <v>3</v>
      </c>
      <c r="DV946" s="83">
        <v>0</v>
      </c>
      <c r="DW946" s="83">
        <v>0</v>
      </c>
      <c r="DX946" s="83">
        <v>3</v>
      </c>
      <c r="DY946" s="85">
        <v>44588</v>
      </c>
      <c r="DZ946" s="83" t="s">
        <v>4993</v>
      </c>
      <c r="EA946" s="83" t="s">
        <v>102</v>
      </c>
      <c r="EB946" s="83" t="s">
        <v>482</v>
      </c>
      <c r="EC946" s="83">
        <v>942</v>
      </c>
      <c r="ED946" s="83" t="s">
        <v>483</v>
      </c>
      <c r="EE946" s="83">
        <v>1</v>
      </c>
      <c r="EF946" s="83">
        <v>0</v>
      </c>
      <c r="EG946" s="83">
        <v>0</v>
      </c>
      <c r="EH946" s="83" t="s">
        <v>109</v>
      </c>
      <c r="EI946" s="83" t="s">
        <v>108</v>
      </c>
      <c r="EJ946" s="83" t="s">
        <v>583</v>
      </c>
      <c r="EK946" s="83">
        <v>0</v>
      </c>
      <c r="EL946" s="83">
        <v>0</v>
      </c>
      <c r="EM946" s="83">
        <v>1</v>
      </c>
      <c r="EN946" s="83" t="s">
        <v>497</v>
      </c>
      <c r="EO946" s="83"/>
      <c r="EP946" s="83" t="s">
        <v>436</v>
      </c>
      <c r="EQ946" s="136">
        <v>1</v>
      </c>
      <c r="ER946" s="136">
        <v>1</v>
      </c>
      <c r="ES946" s="136">
        <v>1</v>
      </c>
      <c r="ET946" s="136">
        <v>1</v>
      </c>
      <c r="EU946" s="215" t="s">
        <v>269</v>
      </c>
      <c r="EV946" s="136">
        <v>1</v>
      </c>
      <c r="EW946" s="136">
        <v>1</v>
      </c>
      <c r="EX946" s="136">
        <v>1</v>
      </c>
      <c r="EY946" s="136">
        <v>1</v>
      </c>
      <c r="EZ946" s="136">
        <v>1</v>
      </c>
      <c r="FP946" s="215" t="s">
        <v>592</v>
      </c>
      <c r="FQ946" s="136" t="b">
        <v>1</v>
      </c>
      <c r="FR946" s="136" t="b">
        <v>1</v>
      </c>
      <c r="FS946" s="136" t="b">
        <v>1</v>
      </c>
      <c r="FT946" s="136" t="b">
        <v>1</v>
      </c>
      <c r="FX946" s="215" t="s">
        <v>269</v>
      </c>
    </row>
    <row r="947" spans="1:180" ht="60" customHeight="1" x14ac:dyDescent="0.55000000000000004">
      <c r="A947" s="83" t="s">
        <v>130</v>
      </c>
      <c r="B947" s="83" t="s">
        <v>98</v>
      </c>
      <c r="C947" s="136">
        <v>516240</v>
      </c>
      <c r="D947" s="207" t="s">
        <v>627</v>
      </c>
      <c r="E947" s="208" t="s">
        <v>630</v>
      </c>
      <c r="F947" s="83" t="s">
        <v>108</v>
      </c>
      <c r="G947" s="85">
        <v>20621</v>
      </c>
      <c r="H947" s="83" t="s">
        <v>102</v>
      </c>
      <c r="I947" s="85">
        <v>39794</v>
      </c>
      <c r="J947" s="83" t="s">
        <v>228</v>
      </c>
      <c r="K947" s="216">
        <v>166971467392</v>
      </c>
      <c r="L947" s="83" t="s">
        <v>191</v>
      </c>
      <c r="M947" s="85">
        <v>43631</v>
      </c>
      <c r="N947" s="83">
        <v>-4016.6666666666702</v>
      </c>
      <c r="O947" s="83" t="s">
        <v>180</v>
      </c>
      <c r="P947" s="83" t="s">
        <v>181</v>
      </c>
      <c r="Q947" s="208" t="s">
        <v>8816</v>
      </c>
      <c r="R947" s="83" t="s">
        <v>102</v>
      </c>
      <c r="S947" s="83" t="s">
        <v>102</v>
      </c>
      <c r="T947" s="83" t="s">
        <v>199</v>
      </c>
      <c r="U947" s="83" t="s">
        <v>10614</v>
      </c>
      <c r="V947" s="83" t="s">
        <v>104</v>
      </c>
      <c r="W947" s="83" t="s">
        <v>105</v>
      </c>
      <c r="X947" s="86" t="s">
        <v>8816</v>
      </c>
      <c r="Y947" s="87" t="s">
        <v>102</v>
      </c>
      <c r="Z947" s="87" t="s">
        <v>102</v>
      </c>
      <c r="AA947" s="87" t="s">
        <v>199</v>
      </c>
      <c r="AB947" s="87" t="s">
        <v>10614</v>
      </c>
      <c r="AC947" s="87" t="s">
        <v>104</v>
      </c>
      <c r="AD947" s="87" t="s">
        <v>105</v>
      </c>
      <c r="AE947" s="87" t="s">
        <v>106</v>
      </c>
      <c r="AF947" s="86" t="s">
        <v>8816</v>
      </c>
      <c r="AG947" s="87" t="s">
        <v>489</v>
      </c>
      <c r="AH947" s="87" t="s">
        <v>10615</v>
      </c>
      <c r="AI947" s="87" t="s">
        <v>104</v>
      </c>
      <c r="AJ947" s="87" t="s">
        <v>204</v>
      </c>
      <c r="AK947" s="88"/>
      <c r="AL947" s="83" t="s">
        <v>107</v>
      </c>
      <c r="AM947" s="89" t="s">
        <v>454</v>
      </c>
      <c r="AN947" s="90" t="s">
        <v>416</v>
      </c>
      <c r="AO947" s="91" t="s">
        <v>641</v>
      </c>
      <c r="AP947" s="90">
        <v>8.3333333333331794</v>
      </c>
      <c r="AQ947" s="92" t="s">
        <v>211</v>
      </c>
      <c r="AR947" s="93" t="s">
        <v>102</v>
      </c>
      <c r="AS947" s="93" t="s">
        <v>102</v>
      </c>
      <c r="AT947" s="93" t="s">
        <v>102</v>
      </c>
      <c r="AU947" s="210" t="s">
        <v>641</v>
      </c>
      <c r="AV947" s="93" t="s">
        <v>192</v>
      </c>
      <c r="AW947" s="94" t="s">
        <v>102</v>
      </c>
      <c r="AX947" s="93" t="s">
        <v>105</v>
      </c>
      <c r="AY947" s="95" t="s">
        <v>188</v>
      </c>
      <c r="AZ947" s="93" t="s">
        <v>102</v>
      </c>
      <c r="BA947" s="93" t="s">
        <v>10616</v>
      </c>
      <c r="BB947" s="93" t="s">
        <v>102</v>
      </c>
      <c r="BC947" s="93" t="s">
        <v>102</v>
      </c>
      <c r="BD947" s="96" t="s">
        <v>102</v>
      </c>
      <c r="BE947" s="90">
        <v>-462.66666666666703</v>
      </c>
      <c r="BF947" s="93" t="s">
        <v>211</v>
      </c>
      <c r="BG947" s="93" t="s">
        <v>102</v>
      </c>
      <c r="BH947" s="93" t="s">
        <v>102</v>
      </c>
      <c r="BI947" s="93" t="s">
        <v>102</v>
      </c>
      <c r="BJ947" s="210" t="s">
        <v>646</v>
      </c>
      <c r="BK947" s="93" t="s">
        <v>182</v>
      </c>
      <c r="BL947" s="97" t="s">
        <v>102</v>
      </c>
      <c r="BM947" s="93" t="s">
        <v>105</v>
      </c>
      <c r="BN947" s="93" t="s">
        <v>104</v>
      </c>
      <c r="BO947" s="93" t="s">
        <v>102</v>
      </c>
      <c r="BP947" s="98">
        <v>20180521</v>
      </c>
      <c r="BQ947" s="93" t="s">
        <v>102</v>
      </c>
      <c r="BR947" s="93" t="s">
        <v>102</v>
      </c>
      <c r="BS947" s="93" t="s">
        <v>102</v>
      </c>
      <c r="BT947" s="99" t="s">
        <v>591</v>
      </c>
      <c r="BU947" s="100" t="s">
        <v>12255</v>
      </c>
      <c r="BV947" s="101" t="s">
        <v>471</v>
      </c>
      <c r="BW947" s="136"/>
      <c r="BX947" s="103" t="s">
        <v>565</v>
      </c>
      <c r="BY947" s="104" t="s">
        <v>190</v>
      </c>
      <c r="BZ947" s="136"/>
      <c r="CA947" s="83" t="s">
        <v>599</v>
      </c>
      <c r="CB947" s="106" t="s">
        <v>647</v>
      </c>
      <c r="CC947" s="106" t="s">
        <v>12256</v>
      </c>
      <c r="CD947" s="107"/>
      <c r="CE947" s="108" t="s">
        <v>107</v>
      </c>
      <c r="CF947" s="108" t="s">
        <v>107</v>
      </c>
      <c r="CG947" s="109"/>
      <c r="CH947" s="110" t="s">
        <v>107</v>
      </c>
      <c r="CI947" s="111"/>
      <c r="CJ947" s="112">
        <v>6710</v>
      </c>
      <c r="CK947" s="113">
        <v>86</v>
      </c>
      <c r="CL947" s="114" t="s">
        <v>134</v>
      </c>
      <c r="CM947" s="114" t="s">
        <v>108</v>
      </c>
      <c r="CN947" s="114"/>
      <c r="CO947" s="115" t="s">
        <v>102</v>
      </c>
      <c r="CP947" s="115" t="s">
        <v>102</v>
      </c>
      <c r="CQ947" s="115" t="s">
        <v>102</v>
      </c>
      <c r="CR947" s="115" t="s">
        <v>102</v>
      </c>
      <c r="CS947" s="116"/>
      <c r="CT947" s="117" t="s">
        <v>109</v>
      </c>
      <c r="CU947" s="117" t="s">
        <v>109</v>
      </c>
      <c r="CV947" s="83">
        <v>943</v>
      </c>
      <c r="CW947" s="83" t="s">
        <v>108</v>
      </c>
      <c r="CX947" s="83">
        <v>943</v>
      </c>
      <c r="CY947" s="83" t="s">
        <v>108</v>
      </c>
      <c r="CZ947" s="83">
        <v>7271</v>
      </c>
      <c r="DA947" s="83" t="s">
        <v>419</v>
      </c>
      <c r="DB947" s="83" t="s">
        <v>130</v>
      </c>
      <c r="DC947" s="83" t="s">
        <v>499</v>
      </c>
      <c r="DD947" s="83">
        <v>1992</v>
      </c>
      <c r="DE947" s="83" t="s">
        <v>444</v>
      </c>
      <c r="DF947" s="83" t="s">
        <v>130</v>
      </c>
      <c r="DG947" s="83" t="s">
        <v>499</v>
      </c>
      <c r="DH947" s="83"/>
      <c r="DI947" s="83">
        <v>0</v>
      </c>
      <c r="DJ947" s="83">
        <v>1</v>
      </c>
      <c r="DK947" s="83">
        <v>0</v>
      </c>
      <c r="DL947" s="83">
        <v>0</v>
      </c>
      <c r="DM947" s="83">
        <v>0</v>
      </c>
      <c r="DN947" s="83">
        <v>0</v>
      </c>
      <c r="DO947" s="83">
        <v>0</v>
      </c>
      <c r="DP947" s="83">
        <v>0</v>
      </c>
      <c r="DQ947" s="83">
        <v>0</v>
      </c>
      <c r="DR947" s="83">
        <v>0</v>
      </c>
      <c r="DS947" s="83">
        <v>0</v>
      </c>
      <c r="DT947" s="83">
        <v>3</v>
      </c>
      <c r="DU947" s="83">
        <v>3</v>
      </c>
      <c r="DV947" s="83">
        <v>0</v>
      </c>
      <c r="DW947" s="83">
        <v>0</v>
      </c>
      <c r="DX947" s="83">
        <v>3</v>
      </c>
      <c r="DY947" s="85">
        <v>44589</v>
      </c>
      <c r="DZ947" s="83" t="s">
        <v>4994</v>
      </c>
      <c r="EA947" s="83" t="s">
        <v>102</v>
      </c>
      <c r="EB947" s="83" t="s">
        <v>482</v>
      </c>
      <c r="EC947" s="83">
        <v>943</v>
      </c>
      <c r="ED947" s="83" t="s">
        <v>483</v>
      </c>
      <c r="EE947" s="83">
        <v>1</v>
      </c>
      <c r="EF947" s="83">
        <v>0</v>
      </c>
      <c r="EG947" s="83">
        <v>0</v>
      </c>
      <c r="EH947" s="83" t="s">
        <v>109</v>
      </c>
      <c r="EI947" s="83" t="s">
        <v>108</v>
      </c>
      <c r="EJ947" s="83" t="s">
        <v>583</v>
      </c>
      <c r="EK947" s="83">
        <v>0</v>
      </c>
      <c r="EL947" s="83">
        <v>0</v>
      </c>
      <c r="EM947" s="83">
        <v>1</v>
      </c>
      <c r="EN947" s="83" t="s">
        <v>497</v>
      </c>
      <c r="EO947" s="83"/>
      <c r="EP947" s="83" t="s">
        <v>436</v>
      </c>
      <c r="EQ947" s="136">
        <v>1</v>
      </c>
      <c r="ER947" s="136">
        <v>1</v>
      </c>
      <c r="ES947" s="136">
        <v>1</v>
      </c>
      <c r="ET947" s="136">
        <v>1</v>
      </c>
      <c r="EU947" s="215" t="s">
        <v>269</v>
      </c>
      <c r="EV947" s="136">
        <v>1</v>
      </c>
      <c r="EW947" s="136">
        <v>1</v>
      </c>
      <c r="EX947" s="136">
        <v>1</v>
      </c>
      <c r="EY947" s="136">
        <v>1</v>
      </c>
      <c r="EZ947" s="136">
        <v>1</v>
      </c>
      <c r="FP947" s="215" t="s">
        <v>592</v>
      </c>
      <c r="FQ947" s="136" t="b">
        <v>1</v>
      </c>
      <c r="FR947" s="136" t="b">
        <v>1</v>
      </c>
      <c r="FS947" s="136" t="b">
        <v>1</v>
      </c>
      <c r="FT947" s="136" t="b">
        <v>1</v>
      </c>
      <c r="FX947" s="215" t="s">
        <v>269</v>
      </c>
    </row>
    <row r="948" spans="1:180" ht="60" customHeight="1" x14ac:dyDescent="0.55000000000000004">
      <c r="A948" s="83" t="s">
        <v>130</v>
      </c>
      <c r="B948" s="83" t="s">
        <v>98</v>
      </c>
      <c r="C948" s="136">
        <v>133322</v>
      </c>
      <c r="D948" s="207" t="s">
        <v>628</v>
      </c>
      <c r="E948" s="208" t="s">
        <v>633</v>
      </c>
      <c r="F948" s="83" t="s">
        <v>108</v>
      </c>
      <c r="G948" s="85">
        <v>22744</v>
      </c>
      <c r="H948" s="83" t="s">
        <v>102</v>
      </c>
      <c r="I948" s="85">
        <v>39772</v>
      </c>
      <c r="J948" s="83" t="s">
        <v>228</v>
      </c>
      <c r="K948" s="216">
        <v>470459359610</v>
      </c>
      <c r="L948" s="83" t="s">
        <v>191</v>
      </c>
      <c r="M948" s="85">
        <v>43619</v>
      </c>
      <c r="N948" s="83">
        <v>-4021.6666666666702</v>
      </c>
      <c r="O948" s="83" t="s">
        <v>193</v>
      </c>
      <c r="P948" s="83" t="s">
        <v>181</v>
      </c>
      <c r="Q948" s="208" t="s">
        <v>8820</v>
      </c>
      <c r="R948" s="83" t="s">
        <v>102</v>
      </c>
      <c r="S948" s="83" t="s">
        <v>102</v>
      </c>
      <c r="T948" s="83" t="s">
        <v>133</v>
      </c>
      <c r="U948" s="83" t="s">
        <v>10617</v>
      </c>
      <c r="V948" s="83" t="s">
        <v>111</v>
      </c>
      <c r="W948" s="83" t="s">
        <v>105</v>
      </c>
      <c r="X948" s="86" t="s">
        <v>8820</v>
      </c>
      <c r="Y948" s="87" t="s">
        <v>102</v>
      </c>
      <c r="Z948" s="87" t="s">
        <v>102</v>
      </c>
      <c r="AA948" s="87" t="s">
        <v>133</v>
      </c>
      <c r="AB948" s="87" t="s">
        <v>10617</v>
      </c>
      <c r="AC948" s="87" t="s">
        <v>111</v>
      </c>
      <c r="AD948" s="87" t="s">
        <v>105</v>
      </c>
      <c r="AE948" s="87" t="s">
        <v>106</v>
      </c>
      <c r="AF948" s="86" t="s">
        <v>8820</v>
      </c>
      <c r="AG948" s="87" t="s">
        <v>486</v>
      </c>
      <c r="AH948" s="87" t="s">
        <v>10617</v>
      </c>
      <c r="AI948" s="87" t="s">
        <v>111</v>
      </c>
      <c r="AJ948" s="87" t="s">
        <v>204</v>
      </c>
      <c r="AK948" s="88"/>
      <c r="AL948" s="83" t="s">
        <v>107</v>
      </c>
      <c r="AM948" s="89" t="s">
        <v>454</v>
      </c>
      <c r="AN948" s="90" t="s">
        <v>416</v>
      </c>
      <c r="AO948" s="91" t="s">
        <v>642</v>
      </c>
      <c r="AP948" s="90">
        <v>8.3333333333331794</v>
      </c>
      <c r="AQ948" s="92" t="s">
        <v>102</v>
      </c>
      <c r="AR948" s="93" t="s">
        <v>102</v>
      </c>
      <c r="AS948" s="93" t="s">
        <v>102</v>
      </c>
      <c r="AT948" s="93" t="s">
        <v>102</v>
      </c>
      <c r="AU948" s="210" t="s">
        <v>644</v>
      </c>
      <c r="AV948" s="93" t="s">
        <v>185</v>
      </c>
      <c r="AW948" s="94" t="s">
        <v>102</v>
      </c>
      <c r="AX948" s="93" t="s">
        <v>183</v>
      </c>
      <c r="AY948" s="95" t="s">
        <v>111</v>
      </c>
      <c r="AZ948" s="93" t="s">
        <v>102</v>
      </c>
      <c r="BA948" s="93" t="s">
        <v>102</v>
      </c>
      <c r="BB948" s="93" t="s">
        <v>102</v>
      </c>
      <c r="BC948" s="93" t="s">
        <v>102</v>
      </c>
      <c r="BD948" s="96" t="s">
        <v>102</v>
      </c>
      <c r="BE948" s="90">
        <v>-463.16666666666703</v>
      </c>
      <c r="BF948" s="93" t="s">
        <v>102</v>
      </c>
      <c r="BG948" s="93" t="s">
        <v>102</v>
      </c>
      <c r="BH948" s="93" t="s">
        <v>102</v>
      </c>
      <c r="BI948" s="93" t="s">
        <v>102</v>
      </c>
      <c r="BJ948" s="210" t="s">
        <v>642</v>
      </c>
      <c r="BK948" s="93" t="s">
        <v>192</v>
      </c>
      <c r="BL948" s="97" t="s">
        <v>102</v>
      </c>
      <c r="BM948" s="93" t="s">
        <v>183</v>
      </c>
      <c r="BN948" s="93" t="s">
        <v>106</v>
      </c>
      <c r="BO948" s="93" t="s">
        <v>102</v>
      </c>
      <c r="BP948" s="98" t="s">
        <v>102</v>
      </c>
      <c r="BQ948" s="93" t="s">
        <v>102</v>
      </c>
      <c r="BR948" s="93" t="s">
        <v>102</v>
      </c>
      <c r="BS948" s="93" t="s">
        <v>102</v>
      </c>
      <c r="BT948" s="99" t="s">
        <v>591</v>
      </c>
      <c r="BU948" s="100" t="s">
        <v>12257</v>
      </c>
      <c r="BV948" s="101" t="s">
        <v>471</v>
      </c>
      <c r="BW948" s="136"/>
      <c r="BX948" s="103" t="s">
        <v>565</v>
      </c>
      <c r="BY948" s="104" t="s">
        <v>190</v>
      </c>
      <c r="BZ948" s="136"/>
      <c r="CA948" s="83" t="s">
        <v>599</v>
      </c>
      <c r="CB948" s="106" t="s">
        <v>647</v>
      </c>
      <c r="CC948" s="106" t="s">
        <v>12258</v>
      </c>
      <c r="CD948" s="107"/>
      <c r="CE948" s="108" t="s">
        <v>107</v>
      </c>
      <c r="CF948" s="108" t="s">
        <v>107</v>
      </c>
      <c r="CG948" s="109"/>
      <c r="CH948" s="110" t="s">
        <v>107</v>
      </c>
      <c r="CI948" s="111"/>
      <c r="CJ948" s="112">
        <v>6710</v>
      </c>
      <c r="CK948" s="113">
        <v>86</v>
      </c>
      <c r="CL948" s="114" t="s">
        <v>134</v>
      </c>
      <c r="CM948" s="114" t="s">
        <v>108</v>
      </c>
      <c r="CN948" s="114"/>
      <c r="CO948" s="115" t="s">
        <v>102</v>
      </c>
      <c r="CP948" s="115" t="s">
        <v>102</v>
      </c>
      <c r="CQ948" s="115" t="s">
        <v>102</v>
      </c>
      <c r="CR948" s="115" t="s">
        <v>102</v>
      </c>
      <c r="CS948" s="116"/>
      <c r="CT948" s="117" t="s">
        <v>109</v>
      </c>
      <c r="CU948" s="117" t="s">
        <v>109</v>
      </c>
      <c r="CV948" s="83">
        <v>944</v>
      </c>
      <c r="CW948" s="83" t="s">
        <v>108</v>
      </c>
      <c r="CX948" s="83">
        <v>944</v>
      </c>
      <c r="CY948" s="83" t="s">
        <v>108</v>
      </c>
      <c r="CZ948" s="83">
        <v>7272</v>
      </c>
      <c r="DA948" s="83" t="s">
        <v>419</v>
      </c>
      <c r="DB948" s="83" t="s">
        <v>130</v>
      </c>
      <c r="DC948" s="83" t="s">
        <v>499</v>
      </c>
      <c r="DD948" s="83">
        <v>1993</v>
      </c>
      <c r="DE948" s="83" t="s">
        <v>444</v>
      </c>
      <c r="DF948" s="83" t="s">
        <v>130</v>
      </c>
      <c r="DG948" s="83" t="s">
        <v>499</v>
      </c>
      <c r="DH948" s="83"/>
      <c r="DI948" s="83">
        <v>0</v>
      </c>
      <c r="DJ948" s="83">
        <v>1</v>
      </c>
      <c r="DK948" s="83">
        <v>0</v>
      </c>
      <c r="DL948" s="83">
        <v>0</v>
      </c>
      <c r="DM948" s="83">
        <v>0</v>
      </c>
      <c r="DN948" s="83">
        <v>0</v>
      </c>
      <c r="DO948" s="83">
        <v>0</v>
      </c>
      <c r="DP948" s="83">
        <v>0</v>
      </c>
      <c r="DQ948" s="83">
        <v>0</v>
      </c>
      <c r="DR948" s="83">
        <v>0</v>
      </c>
      <c r="DS948" s="83">
        <v>0</v>
      </c>
      <c r="DT948" s="83">
        <v>3</v>
      </c>
      <c r="DU948" s="83">
        <v>3</v>
      </c>
      <c r="DV948" s="83">
        <v>0</v>
      </c>
      <c r="DW948" s="83">
        <v>0</v>
      </c>
      <c r="DX948" s="83">
        <v>3</v>
      </c>
      <c r="DY948" s="85">
        <v>44590</v>
      </c>
      <c r="DZ948" s="83" t="s">
        <v>4995</v>
      </c>
      <c r="EA948" s="83" t="s">
        <v>102</v>
      </c>
      <c r="EB948" s="83" t="s">
        <v>482</v>
      </c>
      <c r="EC948" s="83">
        <v>944</v>
      </c>
      <c r="ED948" s="83" t="s">
        <v>483</v>
      </c>
      <c r="EE948" s="83">
        <v>1</v>
      </c>
      <c r="EF948" s="83">
        <v>0</v>
      </c>
      <c r="EG948" s="83">
        <v>0</v>
      </c>
      <c r="EH948" s="83" t="s">
        <v>109</v>
      </c>
      <c r="EI948" s="83" t="s">
        <v>108</v>
      </c>
      <c r="EJ948" s="83" t="s">
        <v>583</v>
      </c>
      <c r="EK948" s="83">
        <v>0</v>
      </c>
      <c r="EL948" s="83">
        <v>0</v>
      </c>
      <c r="EM948" s="83">
        <v>1</v>
      </c>
      <c r="EN948" s="83" t="s">
        <v>497</v>
      </c>
      <c r="EO948" s="83"/>
      <c r="EP948" s="83" t="s">
        <v>436</v>
      </c>
      <c r="EQ948" s="136">
        <v>1</v>
      </c>
      <c r="ER948" s="136">
        <v>1</v>
      </c>
      <c r="ES948" s="136">
        <v>1</v>
      </c>
      <c r="ET948" s="136">
        <v>1</v>
      </c>
      <c r="EU948" s="215" t="s">
        <v>269</v>
      </c>
      <c r="EV948" s="136">
        <v>1</v>
      </c>
      <c r="EW948" s="136">
        <v>1</v>
      </c>
      <c r="EX948" s="136">
        <v>1</v>
      </c>
      <c r="EY948" s="136">
        <v>1</v>
      </c>
      <c r="EZ948" s="136">
        <v>1</v>
      </c>
      <c r="FP948" s="215" t="s">
        <v>592</v>
      </c>
      <c r="FQ948" s="136" t="b">
        <v>1</v>
      </c>
      <c r="FR948" s="136" t="b">
        <v>1</v>
      </c>
      <c r="FS948" s="136" t="b">
        <v>1</v>
      </c>
      <c r="FT948" s="136" t="b">
        <v>1</v>
      </c>
      <c r="FX948" s="215" t="s">
        <v>269</v>
      </c>
    </row>
    <row r="949" spans="1:180" ht="60" customHeight="1" x14ac:dyDescent="0.55000000000000004">
      <c r="A949" s="83" t="s">
        <v>130</v>
      </c>
      <c r="B949" s="83" t="s">
        <v>98</v>
      </c>
      <c r="C949" s="136">
        <v>549226</v>
      </c>
      <c r="D949" s="207" t="s">
        <v>629</v>
      </c>
      <c r="E949" s="208" t="s">
        <v>634</v>
      </c>
      <c r="F949" s="83" t="s">
        <v>108</v>
      </c>
      <c r="G949" s="85">
        <v>26341</v>
      </c>
      <c r="H949" s="83" t="s">
        <v>102</v>
      </c>
      <c r="I949" s="85">
        <v>34633</v>
      </c>
      <c r="J949" s="83" t="s">
        <v>228</v>
      </c>
      <c r="K949" s="216">
        <v>203102627116</v>
      </c>
      <c r="L949" s="83" t="s">
        <v>191</v>
      </c>
      <c r="M949" s="85">
        <v>43642</v>
      </c>
      <c r="N949" s="83">
        <v>-4026.6666666666702</v>
      </c>
      <c r="O949" s="83" t="s">
        <v>193</v>
      </c>
      <c r="P949" s="83" t="s">
        <v>181</v>
      </c>
      <c r="Q949" s="208" t="s">
        <v>8824</v>
      </c>
      <c r="R949" s="83" t="s">
        <v>102</v>
      </c>
      <c r="S949" s="83" t="s">
        <v>102</v>
      </c>
      <c r="T949" s="83" t="s">
        <v>131</v>
      </c>
      <c r="U949" s="83" t="s">
        <v>10618</v>
      </c>
      <c r="V949" s="83" t="s">
        <v>104</v>
      </c>
      <c r="W949" s="83" t="s">
        <v>105</v>
      </c>
      <c r="X949" s="86" t="s">
        <v>8824</v>
      </c>
      <c r="Y949" s="87" t="s">
        <v>102</v>
      </c>
      <c r="Z949" s="87" t="s">
        <v>102</v>
      </c>
      <c r="AA949" s="87" t="s">
        <v>131</v>
      </c>
      <c r="AB949" s="87" t="s">
        <v>10618</v>
      </c>
      <c r="AC949" s="87" t="s">
        <v>104</v>
      </c>
      <c r="AD949" s="87" t="s">
        <v>105</v>
      </c>
      <c r="AE949" s="87" t="s">
        <v>106</v>
      </c>
      <c r="AF949" s="86" t="s">
        <v>8824</v>
      </c>
      <c r="AG949" s="87" t="s">
        <v>177</v>
      </c>
      <c r="AH949" s="87" t="s">
        <v>10618</v>
      </c>
      <c r="AI949" s="87" t="s">
        <v>104</v>
      </c>
      <c r="AJ949" s="87" t="s">
        <v>204</v>
      </c>
      <c r="AK949" s="88"/>
      <c r="AL949" s="83" t="s">
        <v>107</v>
      </c>
      <c r="AM949" s="89" t="s">
        <v>454</v>
      </c>
      <c r="AN949" s="90" t="s">
        <v>416</v>
      </c>
      <c r="AO949" s="91" t="s">
        <v>643</v>
      </c>
      <c r="AP949" s="90">
        <v>8.3333333333331794</v>
      </c>
      <c r="AQ949" s="92" t="s">
        <v>102</v>
      </c>
      <c r="AR949" s="93" t="s">
        <v>102</v>
      </c>
      <c r="AS949" s="93" t="s">
        <v>102</v>
      </c>
      <c r="AT949" s="93" t="s">
        <v>102</v>
      </c>
      <c r="AU949" s="210" t="s">
        <v>645</v>
      </c>
      <c r="AV949" s="93" t="s">
        <v>185</v>
      </c>
      <c r="AW949" s="94" t="s">
        <v>102</v>
      </c>
      <c r="AX949" s="93" t="s">
        <v>105</v>
      </c>
      <c r="AY949" s="95" t="s">
        <v>104</v>
      </c>
      <c r="AZ949" s="93" t="s">
        <v>102</v>
      </c>
      <c r="BA949" s="93" t="s">
        <v>102</v>
      </c>
      <c r="BB949" s="93" t="s">
        <v>102</v>
      </c>
      <c r="BC949" s="93" t="s">
        <v>102</v>
      </c>
      <c r="BD949" s="96" t="s">
        <v>102</v>
      </c>
      <c r="BE949" s="90">
        <v>-463.66666666666703</v>
      </c>
      <c r="BF949" s="93" t="s">
        <v>102</v>
      </c>
      <c r="BG949" s="93" t="s">
        <v>102</v>
      </c>
      <c r="BH949" s="93" t="s">
        <v>102</v>
      </c>
      <c r="BI949" s="93" t="s">
        <v>102</v>
      </c>
      <c r="BJ949" s="210" t="s">
        <v>643</v>
      </c>
      <c r="BK949" s="93" t="s">
        <v>196</v>
      </c>
      <c r="BL949" s="97" t="s">
        <v>102</v>
      </c>
      <c r="BM949" s="93" t="s">
        <v>105</v>
      </c>
      <c r="BN949" s="93" t="s">
        <v>596</v>
      </c>
      <c r="BO949" s="93" t="s">
        <v>102</v>
      </c>
      <c r="BP949" s="98" t="s">
        <v>102</v>
      </c>
      <c r="BQ949" s="93" t="s">
        <v>102</v>
      </c>
      <c r="BR949" s="93" t="s">
        <v>102</v>
      </c>
      <c r="BS949" s="93" t="s">
        <v>102</v>
      </c>
      <c r="BT949" s="99" t="s">
        <v>591</v>
      </c>
      <c r="BU949" s="100" t="s">
        <v>12259</v>
      </c>
      <c r="BV949" s="101" t="s">
        <v>471</v>
      </c>
      <c r="BW949" s="136"/>
      <c r="BX949" s="103" t="s">
        <v>565</v>
      </c>
      <c r="BY949" s="104" t="s">
        <v>190</v>
      </c>
      <c r="BZ949" s="136"/>
      <c r="CA949" s="83" t="s">
        <v>599</v>
      </c>
      <c r="CB949" s="106" t="s">
        <v>647</v>
      </c>
      <c r="CC949" s="106" t="s">
        <v>12260</v>
      </c>
      <c r="CD949" s="107"/>
      <c r="CE949" s="108" t="s">
        <v>107</v>
      </c>
      <c r="CF949" s="108" t="s">
        <v>107</v>
      </c>
      <c r="CG949" s="109"/>
      <c r="CH949" s="110" t="s">
        <v>107</v>
      </c>
      <c r="CI949" s="111"/>
      <c r="CJ949" s="112">
        <v>6710</v>
      </c>
      <c r="CK949" s="113">
        <v>86</v>
      </c>
      <c r="CL949" s="114" t="s">
        <v>134</v>
      </c>
      <c r="CM949" s="114" t="s">
        <v>108</v>
      </c>
      <c r="CN949" s="114"/>
      <c r="CO949" s="115" t="s">
        <v>102</v>
      </c>
      <c r="CP949" s="115" t="s">
        <v>102</v>
      </c>
      <c r="CQ949" s="115" t="s">
        <v>102</v>
      </c>
      <c r="CR949" s="115" t="s">
        <v>102</v>
      </c>
      <c r="CS949" s="116"/>
      <c r="CT949" s="117" t="s">
        <v>109</v>
      </c>
      <c r="CU949" s="117" t="s">
        <v>109</v>
      </c>
      <c r="CV949" s="83">
        <v>945</v>
      </c>
      <c r="CW949" s="83" t="s">
        <v>108</v>
      </c>
      <c r="CX949" s="83">
        <v>945</v>
      </c>
      <c r="CY949" s="83" t="s">
        <v>108</v>
      </c>
      <c r="CZ949" s="83">
        <v>7273</v>
      </c>
      <c r="DA949" s="83" t="s">
        <v>419</v>
      </c>
      <c r="DB949" s="83" t="s">
        <v>130</v>
      </c>
      <c r="DC949" s="83" t="s">
        <v>499</v>
      </c>
      <c r="DD949" s="83">
        <v>1994</v>
      </c>
      <c r="DE949" s="83" t="s">
        <v>444</v>
      </c>
      <c r="DF949" s="83" t="s">
        <v>130</v>
      </c>
      <c r="DG949" s="83" t="s">
        <v>499</v>
      </c>
      <c r="DH949" s="83"/>
      <c r="DI949" s="83">
        <v>0</v>
      </c>
      <c r="DJ949" s="83">
        <v>1</v>
      </c>
      <c r="DK949" s="83">
        <v>0</v>
      </c>
      <c r="DL949" s="83">
        <v>0</v>
      </c>
      <c r="DM949" s="83">
        <v>0</v>
      </c>
      <c r="DN949" s="83">
        <v>0</v>
      </c>
      <c r="DO949" s="83">
        <v>0</v>
      </c>
      <c r="DP949" s="83">
        <v>0</v>
      </c>
      <c r="DQ949" s="83">
        <v>0</v>
      </c>
      <c r="DR949" s="83">
        <v>0</v>
      </c>
      <c r="DS949" s="83">
        <v>0</v>
      </c>
      <c r="DT949" s="83">
        <v>3</v>
      </c>
      <c r="DU949" s="83">
        <v>3</v>
      </c>
      <c r="DV949" s="83">
        <v>0</v>
      </c>
      <c r="DW949" s="83">
        <v>0</v>
      </c>
      <c r="DX949" s="83">
        <v>3</v>
      </c>
      <c r="DY949" s="85">
        <v>44591</v>
      </c>
      <c r="DZ949" s="83" t="s">
        <v>4996</v>
      </c>
      <c r="EA949" s="83" t="s">
        <v>102</v>
      </c>
      <c r="EB949" s="83" t="s">
        <v>482</v>
      </c>
      <c r="EC949" s="83">
        <v>945</v>
      </c>
      <c r="ED949" s="83" t="s">
        <v>483</v>
      </c>
      <c r="EE949" s="83">
        <v>1</v>
      </c>
      <c r="EF949" s="83">
        <v>0</v>
      </c>
      <c r="EG949" s="83">
        <v>0</v>
      </c>
      <c r="EH949" s="83" t="s">
        <v>109</v>
      </c>
      <c r="EI949" s="83" t="s">
        <v>108</v>
      </c>
      <c r="EJ949" s="83" t="s">
        <v>583</v>
      </c>
      <c r="EK949" s="83">
        <v>0</v>
      </c>
      <c r="EL949" s="83">
        <v>0</v>
      </c>
      <c r="EM949" s="83">
        <v>1</v>
      </c>
      <c r="EN949" s="83" t="s">
        <v>497</v>
      </c>
      <c r="EO949" s="83"/>
      <c r="EP949" s="83" t="s">
        <v>436</v>
      </c>
      <c r="EQ949" s="136">
        <v>1</v>
      </c>
      <c r="ER949" s="136">
        <v>1</v>
      </c>
      <c r="ES949" s="136">
        <v>1</v>
      </c>
      <c r="ET949" s="136">
        <v>1</v>
      </c>
      <c r="EU949" s="215" t="s">
        <v>269</v>
      </c>
      <c r="EV949" s="136">
        <v>1</v>
      </c>
      <c r="EW949" s="136">
        <v>1</v>
      </c>
      <c r="EX949" s="136">
        <v>1</v>
      </c>
      <c r="EY949" s="136">
        <v>1</v>
      </c>
      <c r="EZ949" s="136">
        <v>1</v>
      </c>
      <c r="FP949" s="215" t="s">
        <v>592</v>
      </c>
      <c r="FQ949" s="136" t="b">
        <v>1</v>
      </c>
      <c r="FR949" s="136" t="b">
        <v>1</v>
      </c>
      <c r="FS949" s="136" t="b">
        <v>1</v>
      </c>
      <c r="FT949" s="136" t="b">
        <v>1</v>
      </c>
      <c r="FX949" s="215" t="s">
        <v>269</v>
      </c>
    </row>
    <row r="950" spans="1:180" ht="60" customHeight="1" x14ac:dyDescent="0.55000000000000004">
      <c r="A950" s="83" t="s">
        <v>130</v>
      </c>
      <c r="B950" s="83" t="s">
        <v>98</v>
      </c>
      <c r="C950" s="136">
        <v>743752</v>
      </c>
      <c r="D950" s="207" t="s">
        <v>627</v>
      </c>
      <c r="E950" s="208" t="s">
        <v>630</v>
      </c>
      <c r="F950" s="83" t="s">
        <v>108</v>
      </c>
      <c r="G950" s="85">
        <v>20621</v>
      </c>
      <c r="H950" s="83" t="s">
        <v>102</v>
      </c>
      <c r="I950" s="85">
        <v>39794</v>
      </c>
      <c r="J950" s="83" t="s">
        <v>228</v>
      </c>
      <c r="K950" s="216">
        <v>333880044885</v>
      </c>
      <c r="L950" s="83" t="s">
        <v>191</v>
      </c>
      <c r="M950" s="85">
        <v>43631</v>
      </c>
      <c r="N950" s="83">
        <v>-4031.6666666666702</v>
      </c>
      <c r="O950" s="83" t="s">
        <v>180</v>
      </c>
      <c r="P950" s="83" t="s">
        <v>181</v>
      </c>
      <c r="Q950" s="208" t="s">
        <v>8828</v>
      </c>
      <c r="R950" s="83" t="s">
        <v>102</v>
      </c>
      <c r="S950" s="83" t="s">
        <v>102</v>
      </c>
      <c r="T950" s="83" t="s">
        <v>199</v>
      </c>
      <c r="U950" s="83" t="s">
        <v>10619</v>
      </c>
      <c r="V950" s="83" t="s">
        <v>104</v>
      </c>
      <c r="W950" s="83" t="s">
        <v>105</v>
      </c>
      <c r="X950" s="86" t="s">
        <v>8828</v>
      </c>
      <c r="Y950" s="87" t="s">
        <v>102</v>
      </c>
      <c r="Z950" s="87" t="s">
        <v>102</v>
      </c>
      <c r="AA950" s="87" t="s">
        <v>199</v>
      </c>
      <c r="AB950" s="87" t="s">
        <v>10619</v>
      </c>
      <c r="AC950" s="87" t="s">
        <v>104</v>
      </c>
      <c r="AD950" s="87" t="s">
        <v>105</v>
      </c>
      <c r="AE950" s="87" t="s">
        <v>106</v>
      </c>
      <c r="AF950" s="86" t="s">
        <v>8828</v>
      </c>
      <c r="AG950" s="87" t="s">
        <v>489</v>
      </c>
      <c r="AH950" s="87" t="s">
        <v>10620</v>
      </c>
      <c r="AI950" s="87" t="s">
        <v>104</v>
      </c>
      <c r="AJ950" s="87" t="s">
        <v>204</v>
      </c>
      <c r="AK950" s="88"/>
      <c r="AL950" s="83" t="s">
        <v>107</v>
      </c>
      <c r="AM950" s="89" t="s">
        <v>454</v>
      </c>
      <c r="AN950" s="90" t="s">
        <v>416</v>
      </c>
      <c r="AO950" s="91" t="s">
        <v>641</v>
      </c>
      <c r="AP950" s="90">
        <v>8.3333333333331794</v>
      </c>
      <c r="AQ950" s="92" t="s">
        <v>211</v>
      </c>
      <c r="AR950" s="93" t="s">
        <v>102</v>
      </c>
      <c r="AS950" s="93" t="s">
        <v>102</v>
      </c>
      <c r="AT950" s="93" t="s">
        <v>102</v>
      </c>
      <c r="AU950" s="210" t="s">
        <v>641</v>
      </c>
      <c r="AV950" s="93" t="s">
        <v>192</v>
      </c>
      <c r="AW950" s="94" t="s">
        <v>102</v>
      </c>
      <c r="AX950" s="93" t="s">
        <v>105</v>
      </c>
      <c r="AY950" s="95" t="s">
        <v>188</v>
      </c>
      <c r="AZ950" s="93" t="s">
        <v>102</v>
      </c>
      <c r="BA950" s="93" t="s">
        <v>10621</v>
      </c>
      <c r="BB950" s="93" t="s">
        <v>102</v>
      </c>
      <c r="BC950" s="93" t="s">
        <v>102</v>
      </c>
      <c r="BD950" s="96" t="s">
        <v>102</v>
      </c>
      <c r="BE950" s="90">
        <v>-464.16666666666703</v>
      </c>
      <c r="BF950" s="93" t="s">
        <v>211</v>
      </c>
      <c r="BG950" s="93" t="s">
        <v>102</v>
      </c>
      <c r="BH950" s="93" t="s">
        <v>102</v>
      </c>
      <c r="BI950" s="93" t="s">
        <v>102</v>
      </c>
      <c r="BJ950" s="210" t="s">
        <v>646</v>
      </c>
      <c r="BK950" s="93" t="s">
        <v>182</v>
      </c>
      <c r="BL950" s="97" t="s">
        <v>102</v>
      </c>
      <c r="BM950" s="93" t="s">
        <v>105</v>
      </c>
      <c r="BN950" s="93" t="s">
        <v>104</v>
      </c>
      <c r="BO950" s="93" t="s">
        <v>102</v>
      </c>
      <c r="BP950" s="98">
        <v>20180522</v>
      </c>
      <c r="BQ950" s="93" t="s">
        <v>102</v>
      </c>
      <c r="BR950" s="93" t="s">
        <v>102</v>
      </c>
      <c r="BS950" s="93" t="s">
        <v>102</v>
      </c>
      <c r="BT950" s="99" t="s">
        <v>591</v>
      </c>
      <c r="BU950" s="100" t="s">
        <v>12261</v>
      </c>
      <c r="BV950" s="101" t="s">
        <v>471</v>
      </c>
      <c r="BW950" s="136"/>
      <c r="BX950" s="103" t="s">
        <v>565</v>
      </c>
      <c r="BY950" s="104" t="s">
        <v>190</v>
      </c>
      <c r="BZ950" s="136"/>
      <c r="CA950" s="83" t="s">
        <v>599</v>
      </c>
      <c r="CB950" s="106" t="s">
        <v>647</v>
      </c>
      <c r="CC950" s="106" t="s">
        <v>12262</v>
      </c>
      <c r="CD950" s="107"/>
      <c r="CE950" s="108" t="s">
        <v>107</v>
      </c>
      <c r="CF950" s="108" t="s">
        <v>107</v>
      </c>
      <c r="CG950" s="109"/>
      <c r="CH950" s="110" t="s">
        <v>107</v>
      </c>
      <c r="CI950" s="111"/>
      <c r="CJ950" s="112">
        <v>6710</v>
      </c>
      <c r="CK950" s="113">
        <v>86</v>
      </c>
      <c r="CL950" s="114" t="s">
        <v>134</v>
      </c>
      <c r="CM950" s="114" t="s">
        <v>108</v>
      </c>
      <c r="CN950" s="114"/>
      <c r="CO950" s="115" t="s">
        <v>102</v>
      </c>
      <c r="CP950" s="115" t="s">
        <v>102</v>
      </c>
      <c r="CQ950" s="115" t="s">
        <v>102</v>
      </c>
      <c r="CR950" s="115" t="s">
        <v>102</v>
      </c>
      <c r="CS950" s="116"/>
      <c r="CT950" s="117" t="s">
        <v>109</v>
      </c>
      <c r="CU950" s="117" t="s">
        <v>109</v>
      </c>
      <c r="CV950" s="83">
        <v>946</v>
      </c>
      <c r="CW950" s="83" t="s">
        <v>108</v>
      </c>
      <c r="CX950" s="83">
        <v>946</v>
      </c>
      <c r="CY950" s="83" t="s">
        <v>108</v>
      </c>
      <c r="CZ950" s="83">
        <v>7274</v>
      </c>
      <c r="DA950" s="83" t="s">
        <v>419</v>
      </c>
      <c r="DB950" s="83" t="s">
        <v>130</v>
      </c>
      <c r="DC950" s="83" t="s">
        <v>499</v>
      </c>
      <c r="DD950" s="83">
        <v>1995</v>
      </c>
      <c r="DE950" s="83" t="s">
        <v>444</v>
      </c>
      <c r="DF950" s="83" t="s">
        <v>130</v>
      </c>
      <c r="DG950" s="83" t="s">
        <v>499</v>
      </c>
      <c r="DH950" s="83"/>
      <c r="DI950" s="83">
        <v>0</v>
      </c>
      <c r="DJ950" s="83">
        <v>1</v>
      </c>
      <c r="DK950" s="83">
        <v>0</v>
      </c>
      <c r="DL950" s="83">
        <v>0</v>
      </c>
      <c r="DM950" s="83">
        <v>0</v>
      </c>
      <c r="DN950" s="83">
        <v>0</v>
      </c>
      <c r="DO950" s="83">
        <v>0</v>
      </c>
      <c r="DP950" s="83">
        <v>0</v>
      </c>
      <c r="DQ950" s="83">
        <v>0</v>
      </c>
      <c r="DR950" s="83">
        <v>0</v>
      </c>
      <c r="DS950" s="83">
        <v>0</v>
      </c>
      <c r="DT950" s="83">
        <v>3</v>
      </c>
      <c r="DU950" s="83">
        <v>3</v>
      </c>
      <c r="DV950" s="83">
        <v>0</v>
      </c>
      <c r="DW950" s="83">
        <v>0</v>
      </c>
      <c r="DX950" s="83">
        <v>3</v>
      </c>
      <c r="DY950" s="85">
        <v>44592</v>
      </c>
      <c r="DZ950" s="83" t="s">
        <v>4997</v>
      </c>
      <c r="EA950" s="83" t="s">
        <v>102</v>
      </c>
      <c r="EB950" s="83" t="s">
        <v>482</v>
      </c>
      <c r="EC950" s="83">
        <v>946</v>
      </c>
      <c r="ED950" s="83" t="s">
        <v>483</v>
      </c>
      <c r="EE950" s="83">
        <v>1</v>
      </c>
      <c r="EF950" s="83">
        <v>0</v>
      </c>
      <c r="EG950" s="83">
        <v>0</v>
      </c>
      <c r="EH950" s="83" t="s">
        <v>109</v>
      </c>
      <c r="EI950" s="83" t="s">
        <v>108</v>
      </c>
      <c r="EJ950" s="83" t="s">
        <v>583</v>
      </c>
      <c r="EK950" s="83">
        <v>0</v>
      </c>
      <c r="EL950" s="83">
        <v>0</v>
      </c>
      <c r="EM950" s="83">
        <v>1</v>
      </c>
      <c r="EN950" s="83" t="s">
        <v>497</v>
      </c>
      <c r="EO950" s="83"/>
      <c r="EP950" s="83" t="s">
        <v>436</v>
      </c>
      <c r="EQ950" s="136">
        <v>1</v>
      </c>
      <c r="ER950" s="136">
        <v>1</v>
      </c>
      <c r="ES950" s="136">
        <v>1</v>
      </c>
      <c r="ET950" s="136">
        <v>1</v>
      </c>
      <c r="EU950" s="215" t="s">
        <v>269</v>
      </c>
      <c r="EV950" s="136">
        <v>1</v>
      </c>
      <c r="EW950" s="136">
        <v>1</v>
      </c>
      <c r="EX950" s="136">
        <v>1</v>
      </c>
      <c r="EY950" s="136">
        <v>1</v>
      </c>
      <c r="EZ950" s="136">
        <v>1</v>
      </c>
      <c r="FP950" s="215" t="s">
        <v>592</v>
      </c>
      <c r="FQ950" s="136" t="b">
        <v>1</v>
      </c>
      <c r="FR950" s="136" t="b">
        <v>1</v>
      </c>
      <c r="FS950" s="136" t="b">
        <v>1</v>
      </c>
      <c r="FT950" s="136" t="b">
        <v>1</v>
      </c>
      <c r="FX950" s="215" t="s">
        <v>269</v>
      </c>
    </row>
    <row r="951" spans="1:180" ht="60" customHeight="1" x14ac:dyDescent="0.55000000000000004">
      <c r="A951" s="83" t="s">
        <v>130</v>
      </c>
      <c r="B951" s="83" t="s">
        <v>98</v>
      </c>
      <c r="C951" s="136">
        <v>537415</v>
      </c>
      <c r="D951" s="207" t="s">
        <v>628</v>
      </c>
      <c r="E951" s="208" t="s">
        <v>633</v>
      </c>
      <c r="F951" s="83" t="s">
        <v>108</v>
      </c>
      <c r="G951" s="85">
        <v>22744</v>
      </c>
      <c r="H951" s="83" t="s">
        <v>102</v>
      </c>
      <c r="I951" s="85">
        <v>39772</v>
      </c>
      <c r="J951" s="83" t="s">
        <v>228</v>
      </c>
      <c r="K951" s="216">
        <v>505192739644</v>
      </c>
      <c r="L951" s="83" t="s">
        <v>191</v>
      </c>
      <c r="M951" s="85">
        <v>43619</v>
      </c>
      <c r="N951" s="83">
        <v>-4036.6666666666702</v>
      </c>
      <c r="O951" s="83" t="s">
        <v>193</v>
      </c>
      <c r="P951" s="83" t="s">
        <v>181</v>
      </c>
      <c r="Q951" s="208" t="s">
        <v>8832</v>
      </c>
      <c r="R951" s="83" t="s">
        <v>102</v>
      </c>
      <c r="S951" s="83" t="s">
        <v>102</v>
      </c>
      <c r="T951" s="83" t="s">
        <v>133</v>
      </c>
      <c r="U951" s="83" t="s">
        <v>10622</v>
      </c>
      <c r="V951" s="83" t="s">
        <v>111</v>
      </c>
      <c r="W951" s="83" t="s">
        <v>105</v>
      </c>
      <c r="X951" s="86" t="s">
        <v>8832</v>
      </c>
      <c r="Y951" s="87" t="s">
        <v>102</v>
      </c>
      <c r="Z951" s="87" t="s">
        <v>102</v>
      </c>
      <c r="AA951" s="87" t="s">
        <v>133</v>
      </c>
      <c r="AB951" s="87" t="s">
        <v>10622</v>
      </c>
      <c r="AC951" s="87" t="s">
        <v>111</v>
      </c>
      <c r="AD951" s="87" t="s">
        <v>105</v>
      </c>
      <c r="AE951" s="87" t="s">
        <v>106</v>
      </c>
      <c r="AF951" s="86" t="s">
        <v>8832</v>
      </c>
      <c r="AG951" s="87" t="s">
        <v>486</v>
      </c>
      <c r="AH951" s="87" t="s">
        <v>10622</v>
      </c>
      <c r="AI951" s="87" t="s">
        <v>111</v>
      </c>
      <c r="AJ951" s="87" t="s">
        <v>204</v>
      </c>
      <c r="AK951" s="88"/>
      <c r="AL951" s="83" t="s">
        <v>107</v>
      </c>
      <c r="AM951" s="89" t="s">
        <v>454</v>
      </c>
      <c r="AN951" s="90" t="s">
        <v>416</v>
      </c>
      <c r="AO951" s="91" t="s">
        <v>642</v>
      </c>
      <c r="AP951" s="90">
        <v>8.3333333333331794</v>
      </c>
      <c r="AQ951" s="92" t="s">
        <v>102</v>
      </c>
      <c r="AR951" s="93" t="s">
        <v>102</v>
      </c>
      <c r="AS951" s="93" t="s">
        <v>102</v>
      </c>
      <c r="AT951" s="93" t="s">
        <v>102</v>
      </c>
      <c r="AU951" s="210" t="s">
        <v>644</v>
      </c>
      <c r="AV951" s="93" t="s">
        <v>185</v>
      </c>
      <c r="AW951" s="94" t="s">
        <v>102</v>
      </c>
      <c r="AX951" s="93" t="s">
        <v>183</v>
      </c>
      <c r="AY951" s="95" t="s">
        <v>111</v>
      </c>
      <c r="AZ951" s="93" t="s">
        <v>102</v>
      </c>
      <c r="BA951" s="93" t="s">
        <v>102</v>
      </c>
      <c r="BB951" s="93" t="s">
        <v>102</v>
      </c>
      <c r="BC951" s="93" t="s">
        <v>102</v>
      </c>
      <c r="BD951" s="96" t="s">
        <v>102</v>
      </c>
      <c r="BE951" s="90">
        <v>-464.66666666666703</v>
      </c>
      <c r="BF951" s="93" t="s">
        <v>102</v>
      </c>
      <c r="BG951" s="93" t="s">
        <v>102</v>
      </c>
      <c r="BH951" s="93" t="s">
        <v>102</v>
      </c>
      <c r="BI951" s="93" t="s">
        <v>102</v>
      </c>
      <c r="BJ951" s="210" t="s">
        <v>642</v>
      </c>
      <c r="BK951" s="93" t="s">
        <v>192</v>
      </c>
      <c r="BL951" s="97" t="s">
        <v>102</v>
      </c>
      <c r="BM951" s="93" t="s">
        <v>183</v>
      </c>
      <c r="BN951" s="93" t="s">
        <v>106</v>
      </c>
      <c r="BO951" s="93" t="s">
        <v>102</v>
      </c>
      <c r="BP951" s="98" t="s">
        <v>102</v>
      </c>
      <c r="BQ951" s="93" t="s">
        <v>102</v>
      </c>
      <c r="BR951" s="93" t="s">
        <v>102</v>
      </c>
      <c r="BS951" s="93" t="s">
        <v>102</v>
      </c>
      <c r="BT951" s="99" t="s">
        <v>591</v>
      </c>
      <c r="BU951" s="100" t="s">
        <v>12263</v>
      </c>
      <c r="BV951" s="101" t="s">
        <v>471</v>
      </c>
      <c r="BW951" s="136"/>
      <c r="BX951" s="103" t="s">
        <v>565</v>
      </c>
      <c r="BY951" s="104" t="s">
        <v>190</v>
      </c>
      <c r="BZ951" s="136"/>
      <c r="CA951" s="83" t="s">
        <v>599</v>
      </c>
      <c r="CB951" s="106" t="s">
        <v>647</v>
      </c>
      <c r="CC951" s="106" t="s">
        <v>12264</v>
      </c>
      <c r="CD951" s="107"/>
      <c r="CE951" s="108" t="s">
        <v>107</v>
      </c>
      <c r="CF951" s="108" t="s">
        <v>107</v>
      </c>
      <c r="CG951" s="109"/>
      <c r="CH951" s="110" t="s">
        <v>107</v>
      </c>
      <c r="CI951" s="111"/>
      <c r="CJ951" s="112">
        <v>6710</v>
      </c>
      <c r="CK951" s="113">
        <v>86</v>
      </c>
      <c r="CL951" s="114" t="s">
        <v>134</v>
      </c>
      <c r="CM951" s="114" t="s">
        <v>108</v>
      </c>
      <c r="CN951" s="114"/>
      <c r="CO951" s="115" t="s">
        <v>102</v>
      </c>
      <c r="CP951" s="115" t="s">
        <v>102</v>
      </c>
      <c r="CQ951" s="115" t="s">
        <v>102</v>
      </c>
      <c r="CR951" s="115" t="s">
        <v>102</v>
      </c>
      <c r="CS951" s="116"/>
      <c r="CT951" s="117" t="s">
        <v>109</v>
      </c>
      <c r="CU951" s="117" t="s">
        <v>109</v>
      </c>
      <c r="CV951" s="83">
        <v>947</v>
      </c>
      <c r="CW951" s="83" t="s">
        <v>108</v>
      </c>
      <c r="CX951" s="83">
        <v>947</v>
      </c>
      <c r="CY951" s="83" t="s">
        <v>108</v>
      </c>
      <c r="CZ951" s="83">
        <v>7275</v>
      </c>
      <c r="DA951" s="83" t="s">
        <v>419</v>
      </c>
      <c r="DB951" s="83" t="s">
        <v>130</v>
      </c>
      <c r="DC951" s="83" t="s">
        <v>499</v>
      </c>
      <c r="DD951" s="83">
        <v>1996</v>
      </c>
      <c r="DE951" s="83" t="s">
        <v>444</v>
      </c>
      <c r="DF951" s="83" t="s">
        <v>130</v>
      </c>
      <c r="DG951" s="83" t="s">
        <v>499</v>
      </c>
      <c r="DH951" s="83"/>
      <c r="DI951" s="83">
        <v>0</v>
      </c>
      <c r="DJ951" s="83">
        <v>1</v>
      </c>
      <c r="DK951" s="83">
        <v>0</v>
      </c>
      <c r="DL951" s="83">
        <v>0</v>
      </c>
      <c r="DM951" s="83">
        <v>0</v>
      </c>
      <c r="DN951" s="83">
        <v>0</v>
      </c>
      <c r="DO951" s="83">
        <v>0</v>
      </c>
      <c r="DP951" s="83">
        <v>0</v>
      </c>
      <c r="DQ951" s="83">
        <v>0</v>
      </c>
      <c r="DR951" s="83">
        <v>0</v>
      </c>
      <c r="DS951" s="83">
        <v>0</v>
      </c>
      <c r="DT951" s="83">
        <v>3</v>
      </c>
      <c r="DU951" s="83">
        <v>3</v>
      </c>
      <c r="DV951" s="83">
        <v>0</v>
      </c>
      <c r="DW951" s="83">
        <v>0</v>
      </c>
      <c r="DX951" s="83">
        <v>3</v>
      </c>
      <c r="DY951" s="85">
        <v>44593</v>
      </c>
      <c r="DZ951" s="83" t="s">
        <v>4998</v>
      </c>
      <c r="EA951" s="83" t="s">
        <v>102</v>
      </c>
      <c r="EB951" s="83" t="s">
        <v>482</v>
      </c>
      <c r="EC951" s="83">
        <v>947</v>
      </c>
      <c r="ED951" s="83" t="s">
        <v>483</v>
      </c>
      <c r="EE951" s="83">
        <v>1</v>
      </c>
      <c r="EF951" s="83">
        <v>0</v>
      </c>
      <c r="EG951" s="83">
        <v>0</v>
      </c>
      <c r="EH951" s="83" t="s">
        <v>109</v>
      </c>
      <c r="EI951" s="83" t="s">
        <v>108</v>
      </c>
      <c r="EJ951" s="83" t="s">
        <v>583</v>
      </c>
      <c r="EK951" s="83">
        <v>0</v>
      </c>
      <c r="EL951" s="83">
        <v>0</v>
      </c>
      <c r="EM951" s="83">
        <v>1</v>
      </c>
      <c r="EN951" s="83" t="s">
        <v>497</v>
      </c>
      <c r="EO951" s="83"/>
      <c r="EP951" s="83" t="s">
        <v>436</v>
      </c>
      <c r="EQ951" s="136">
        <v>1</v>
      </c>
      <c r="ER951" s="136">
        <v>1</v>
      </c>
      <c r="ES951" s="136">
        <v>1</v>
      </c>
      <c r="ET951" s="136">
        <v>1</v>
      </c>
      <c r="EU951" s="215" t="s">
        <v>269</v>
      </c>
      <c r="EV951" s="136">
        <v>1</v>
      </c>
      <c r="EW951" s="136">
        <v>1</v>
      </c>
      <c r="EX951" s="136">
        <v>1</v>
      </c>
      <c r="EY951" s="136">
        <v>1</v>
      </c>
      <c r="EZ951" s="136">
        <v>1</v>
      </c>
      <c r="FP951" s="215" t="s">
        <v>592</v>
      </c>
      <c r="FQ951" s="136" t="b">
        <v>1</v>
      </c>
      <c r="FR951" s="136" t="b">
        <v>1</v>
      </c>
      <c r="FS951" s="136" t="b">
        <v>1</v>
      </c>
      <c r="FT951" s="136" t="b">
        <v>1</v>
      </c>
      <c r="FX951" s="215" t="s">
        <v>269</v>
      </c>
    </row>
    <row r="952" spans="1:180" ht="60" customHeight="1" x14ac:dyDescent="0.55000000000000004">
      <c r="A952" s="83" t="s">
        <v>130</v>
      </c>
      <c r="B952" s="83" t="s">
        <v>98</v>
      </c>
      <c r="C952" s="136">
        <v>605695</v>
      </c>
      <c r="D952" s="207" t="s">
        <v>629</v>
      </c>
      <c r="E952" s="208" t="s">
        <v>634</v>
      </c>
      <c r="F952" s="83" t="s">
        <v>108</v>
      </c>
      <c r="G952" s="85">
        <v>26341</v>
      </c>
      <c r="H952" s="83" t="s">
        <v>102</v>
      </c>
      <c r="I952" s="85">
        <v>34633</v>
      </c>
      <c r="J952" s="83" t="s">
        <v>228</v>
      </c>
      <c r="K952" s="216">
        <v>919418918396</v>
      </c>
      <c r="L952" s="83" t="s">
        <v>191</v>
      </c>
      <c r="M952" s="85">
        <v>43642</v>
      </c>
      <c r="N952" s="83">
        <v>-4041.6666666666702</v>
      </c>
      <c r="O952" s="83" t="s">
        <v>193</v>
      </c>
      <c r="P952" s="83" t="s">
        <v>181</v>
      </c>
      <c r="Q952" s="208" t="s">
        <v>8836</v>
      </c>
      <c r="R952" s="83" t="s">
        <v>102</v>
      </c>
      <c r="S952" s="83" t="s">
        <v>102</v>
      </c>
      <c r="T952" s="83" t="s">
        <v>131</v>
      </c>
      <c r="U952" s="83" t="s">
        <v>10623</v>
      </c>
      <c r="V952" s="83" t="s">
        <v>104</v>
      </c>
      <c r="W952" s="83" t="s">
        <v>105</v>
      </c>
      <c r="X952" s="86" t="s">
        <v>8836</v>
      </c>
      <c r="Y952" s="87" t="s">
        <v>102</v>
      </c>
      <c r="Z952" s="87" t="s">
        <v>102</v>
      </c>
      <c r="AA952" s="87" t="s">
        <v>131</v>
      </c>
      <c r="AB952" s="87" t="s">
        <v>10623</v>
      </c>
      <c r="AC952" s="87" t="s">
        <v>104</v>
      </c>
      <c r="AD952" s="87" t="s">
        <v>105</v>
      </c>
      <c r="AE952" s="87" t="s">
        <v>106</v>
      </c>
      <c r="AF952" s="86" t="s">
        <v>8836</v>
      </c>
      <c r="AG952" s="87" t="s">
        <v>177</v>
      </c>
      <c r="AH952" s="87" t="s">
        <v>10623</v>
      </c>
      <c r="AI952" s="87" t="s">
        <v>104</v>
      </c>
      <c r="AJ952" s="87" t="s">
        <v>204</v>
      </c>
      <c r="AK952" s="88"/>
      <c r="AL952" s="83" t="s">
        <v>107</v>
      </c>
      <c r="AM952" s="89" t="s">
        <v>454</v>
      </c>
      <c r="AN952" s="90" t="s">
        <v>416</v>
      </c>
      <c r="AO952" s="91" t="s">
        <v>643</v>
      </c>
      <c r="AP952" s="90">
        <v>8.3333333333331794</v>
      </c>
      <c r="AQ952" s="92" t="s">
        <v>102</v>
      </c>
      <c r="AR952" s="93" t="s">
        <v>102</v>
      </c>
      <c r="AS952" s="93" t="s">
        <v>102</v>
      </c>
      <c r="AT952" s="93" t="s">
        <v>102</v>
      </c>
      <c r="AU952" s="210" t="s">
        <v>645</v>
      </c>
      <c r="AV952" s="93" t="s">
        <v>185</v>
      </c>
      <c r="AW952" s="94" t="s">
        <v>102</v>
      </c>
      <c r="AX952" s="93" t="s">
        <v>105</v>
      </c>
      <c r="AY952" s="95" t="s">
        <v>104</v>
      </c>
      <c r="AZ952" s="93" t="s">
        <v>102</v>
      </c>
      <c r="BA952" s="93" t="s">
        <v>102</v>
      </c>
      <c r="BB952" s="93" t="s">
        <v>102</v>
      </c>
      <c r="BC952" s="93" t="s">
        <v>102</v>
      </c>
      <c r="BD952" s="96" t="s">
        <v>102</v>
      </c>
      <c r="BE952" s="90">
        <v>-465.16666666666703</v>
      </c>
      <c r="BF952" s="93" t="s">
        <v>102</v>
      </c>
      <c r="BG952" s="93" t="s">
        <v>102</v>
      </c>
      <c r="BH952" s="93" t="s">
        <v>102</v>
      </c>
      <c r="BI952" s="93" t="s">
        <v>102</v>
      </c>
      <c r="BJ952" s="210" t="s">
        <v>643</v>
      </c>
      <c r="BK952" s="93" t="s">
        <v>196</v>
      </c>
      <c r="BL952" s="97" t="s">
        <v>102</v>
      </c>
      <c r="BM952" s="93" t="s">
        <v>105</v>
      </c>
      <c r="BN952" s="93" t="s">
        <v>596</v>
      </c>
      <c r="BO952" s="93" t="s">
        <v>102</v>
      </c>
      <c r="BP952" s="98" t="s">
        <v>102</v>
      </c>
      <c r="BQ952" s="93" t="s">
        <v>102</v>
      </c>
      <c r="BR952" s="93" t="s">
        <v>102</v>
      </c>
      <c r="BS952" s="93" t="s">
        <v>102</v>
      </c>
      <c r="BT952" s="99" t="s">
        <v>591</v>
      </c>
      <c r="BU952" s="100" t="s">
        <v>12265</v>
      </c>
      <c r="BV952" s="101" t="s">
        <v>471</v>
      </c>
      <c r="BW952" s="136"/>
      <c r="BX952" s="103" t="s">
        <v>565</v>
      </c>
      <c r="BY952" s="104" t="s">
        <v>190</v>
      </c>
      <c r="BZ952" s="136"/>
      <c r="CA952" s="83" t="s">
        <v>599</v>
      </c>
      <c r="CB952" s="106" t="s">
        <v>647</v>
      </c>
      <c r="CC952" s="106" t="s">
        <v>12266</v>
      </c>
      <c r="CD952" s="107"/>
      <c r="CE952" s="108" t="s">
        <v>107</v>
      </c>
      <c r="CF952" s="108" t="s">
        <v>107</v>
      </c>
      <c r="CG952" s="109"/>
      <c r="CH952" s="110" t="s">
        <v>107</v>
      </c>
      <c r="CI952" s="111"/>
      <c r="CJ952" s="112">
        <v>6710</v>
      </c>
      <c r="CK952" s="113">
        <v>86</v>
      </c>
      <c r="CL952" s="114" t="s">
        <v>134</v>
      </c>
      <c r="CM952" s="114" t="s">
        <v>108</v>
      </c>
      <c r="CN952" s="114"/>
      <c r="CO952" s="115" t="s">
        <v>102</v>
      </c>
      <c r="CP952" s="115" t="s">
        <v>102</v>
      </c>
      <c r="CQ952" s="115" t="s">
        <v>102</v>
      </c>
      <c r="CR952" s="115" t="s">
        <v>102</v>
      </c>
      <c r="CS952" s="116"/>
      <c r="CT952" s="117" t="s">
        <v>109</v>
      </c>
      <c r="CU952" s="117" t="s">
        <v>109</v>
      </c>
      <c r="CV952" s="83">
        <v>948</v>
      </c>
      <c r="CW952" s="83" t="s">
        <v>108</v>
      </c>
      <c r="CX952" s="83">
        <v>948</v>
      </c>
      <c r="CY952" s="83" t="s">
        <v>108</v>
      </c>
      <c r="CZ952" s="83">
        <v>7276</v>
      </c>
      <c r="DA952" s="83" t="s">
        <v>419</v>
      </c>
      <c r="DB952" s="83" t="s">
        <v>130</v>
      </c>
      <c r="DC952" s="83" t="s">
        <v>499</v>
      </c>
      <c r="DD952" s="83">
        <v>1997</v>
      </c>
      <c r="DE952" s="83" t="s">
        <v>444</v>
      </c>
      <c r="DF952" s="83" t="s">
        <v>130</v>
      </c>
      <c r="DG952" s="83" t="s">
        <v>499</v>
      </c>
      <c r="DH952" s="83"/>
      <c r="DI952" s="83">
        <v>0</v>
      </c>
      <c r="DJ952" s="83">
        <v>1</v>
      </c>
      <c r="DK952" s="83">
        <v>0</v>
      </c>
      <c r="DL952" s="83">
        <v>0</v>
      </c>
      <c r="DM952" s="83">
        <v>0</v>
      </c>
      <c r="DN952" s="83">
        <v>0</v>
      </c>
      <c r="DO952" s="83">
        <v>0</v>
      </c>
      <c r="DP952" s="83">
        <v>0</v>
      </c>
      <c r="DQ952" s="83">
        <v>0</v>
      </c>
      <c r="DR952" s="83">
        <v>0</v>
      </c>
      <c r="DS952" s="83">
        <v>0</v>
      </c>
      <c r="DT952" s="83">
        <v>3</v>
      </c>
      <c r="DU952" s="83">
        <v>3</v>
      </c>
      <c r="DV952" s="83">
        <v>0</v>
      </c>
      <c r="DW952" s="83">
        <v>0</v>
      </c>
      <c r="DX952" s="83">
        <v>3</v>
      </c>
      <c r="DY952" s="85">
        <v>44594</v>
      </c>
      <c r="DZ952" s="83" t="s">
        <v>4999</v>
      </c>
      <c r="EA952" s="83" t="s">
        <v>102</v>
      </c>
      <c r="EB952" s="83" t="s">
        <v>482</v>
      </c>
      <c r="EC952" s="83">
        <v>948</v>
      </c>
      <c r="ED952" s="83" t="s">
        <v>483</v>
      </c>
      <c r="EE952" s="83">
        <v>1</v>
      </c>
      <c r="EF952" s="83">
        <v>0</v>
      </c>
      <c r="EG952" s="83">
        <v>0</v>
      </c>
      <c r="EH952" s="83" t="s">
        <v>109</v>
      </c>
      <c r="EI952" s="83" t="s">
        <v>108</v>
      </c>
      <c r="EJ952" s="83" t="s">
        <v>583</v>
      </c>
      <c r="EK952" s="83">
        <v>0</v>
      </c>
      <c r="EL952" s="83">
        <v>0</v>
      </c>
      <c r="EM952" s="83">
        <v>1</v>
      </c>
      <c r="EN952" s="83" t="s">
        <v>497</v>
      </c>
      <c r="EO952" s="83"/>
      <c r="EP952" s="83" t="s">
        <v>436</v>
      </c>
      <c r="EQ952" s="136">
        <v>1</v>
      </c>
      <c r="ER952" s="136">
        <v>1</v>
      </c>
      <c r="ES952" s="136">
        <v>1</v>
      </c>
      <c r="ET952" s="136">
        <v>1</v>
      </c>
      <c r="EU952" s="215" t="s">
        <v>269</v>
      </c>
      <c r="EV952" s="136">
        <v>1</v>
      </c>
      <c r="EW952" s="136">
        <v>1</v>
      </c>
      <c r="EX952" s="136">
        <v>1</v>
      </c>
      <c r="EY952" s="136">
        <v>1</v>
      </c>
      <c r="EZ952" s="136">
        <v>1</v>
      </c>
      <c r="FP952" s="215" t="s">
        <v>592</v>
      </c>
      <c r="FQ952" s="136" t="b">
        <v>1</v>
      </c>
      <c r="FR952" s="136" t="b">
        <v>1</v>
      </c>
      <c r="FS952" s="136" t="b">
        <v>1</v>
      </c>
      <c r="FT952" s="136" t="b">
        <v>1</v>
      </c>
      <c r="FX952" s="215" t="s">
        <v>269</v>
      </c>
    </row>
    <row r="953" spans="1:180" ht="60" customHeight="1" x14ac:dyDescent="0.55000000000000004">
      <c r="A953" s="83" t="s">
        <v>130</v>
      </c>
      <c r="B953" s="83" t="s">
        <v>98</v>
      </c>
      <c r="C953" s="136">
        <v>227602</v>
      </c>
      <c r="D953" s="207" t="s">
        <v>627</v>
      </c>
      <c r="E953" s="208" t="s">
        <v>630</v>
      </c>
      <c r="F953" s="83" t="s">
        <v>108</v>
      </c>
      <c r="G953" s="85">
        <v>20621</v>
      </c>
      <c r="H953" s="83" t="s">
        <v>102</v>
      </c>
      <c r="I953" s="85">
        <v>39794</v>
      </c>
      <c r="J953" s="83" t="s">
        <v>228</v>
      </c>
      <c r="K953" s="216">
        <v>724160439135</v>
      </c>
      <c r="L953" s="83" t="s">
        <v>191</v>
      </c>
      <c r="M953" s="85">
        <v>43631</v>
      </c>
      <c r="N953" s="83">
        <v>-4046.6666666666702</v>
      </c>
      <c r="O953" s="83" t="s">
        <v>180</v>
      </c>
      <c r="P953" s="83" t="s">
        <v>181</v>
      </c>
      <c r="Q953" s="208" t="s">
        <v>8840</v>
      </c>
      <c r="R953" s="83" t="s">
        <v>102</v>
      </c>
      <c r="S953" s="83" t="s">
        <v>102</v>
      </c>
      <c r="T953" s="83" t="s">
        <v>199</v>
      </c>
      <c r="U953" s="83" t="s">
        <v>10624</v>
      </c>
      <c r="V953" s="83" t="s">
        <v>104</v>
      </c>
      <c r="W953" s="83" t="s">
        <v>105</v>
      </c>
      <c r="X953" s="86" t="s">
        <v>8840</v>
      </c>
      <c r="Y953" s="87" t="s">
        <v>102</v>
      </c>
      <c r="Z953" s="87" t="s">
        <v>102</v>
      </c>
      <c r="AA953" s="87" t="s">
        <v>199</v>
      </c>
      <c r="AB953" s="87" t="s">
        <v>10624</v>
      </c>
      <c r="AC953" s="87" t="s">
        <v>104</v>
      </c>
      <c r="AD953" s="87" t="s">
        <v>105</v>
      </c>
      <c r="AE953" s="87" t="s">
        <v>106</v>
      </c>
      <c r="AF953" s="86" t="s">
        <v>8840</v>
      </c>
      <c r="AG953" s="87" t="s">
        <v>489</v>
      </c>
      <c r="AH953" s="87" t="s">
        <v>10625</v>
      </c>
      <c r="AI953" s="87" t="s">
        <v>104</v>
      </c>
      <c r="AJ953" s="87" t="s">
        <v>204</v>
      </c>
      <c r="AK953" s="88"/>
      <c r="AL953" s="83" t="s">
        <v>107</v>
      </c>
      <c r="AM953" s="89" t="s">
        <v>454</v>
      </c>
      <c r="AN953" s="90" t="s">
        <v>416</v>
      </c>
      <c r="AO953" s="91" t="s">
        <v>641</v>
      </c>
      <c r="AP953" s="90">
        <v>8.3333333333331794</v>
      </c>
      <c r="AQ953" s="92" t="s">
        <v>211</v>
      </c>
      <c r="AR953" s="93" t="s">
        <v>102</v>
      </c>
      <c r="AS953" s="93" t="s">
        <v>102</v>
      </c>
      <c r="AT953" s="93" t="s">
        <v>102</v>
      </c>
      <c r="AU953" s="210" t="s">
        <v>641</v>
      </c>
      <c r="AV953" s="93" t="s">
        <v>192</v>
      </c>
      <c r="AW953" s="94" t="s">
        <v>102</v>
      </c>
      <c r="AX953" s="93" t="s">
        <v>105</v>
      </c>
      <c r="AY953" s="95" t="s">
        <v>188</v>
      </c>
      <c r="AZ953" s="93" t="s">
        <v>102</v>
      </c>
      <c r="BA953" s="93" t="s">
        <v>10626</v>
      </c>
      <c r="BB953" s="93" t="s">
        <v>102</v>
      </c>
      <c r="BC953" s="93" t="s">
        <v>102</v>
      </c>
      <c r="BD953" s="96" t="s">
        <v>102</v>
      </c>
      <c r="BE953" s="90">
        <v>-465.66666666666703</v>
      </c>
      <c r="BF953" s="93" t="s">
        <v>211</v>
      </c>
      <c r="BG953" s="93" t="s">
        <v>102</v>
      </c>
      <c r="BH953" s="93" t="s">
        <v>102</v>
      </c>
      <c r="BI953" s="93" t="s">
        <v>102</v>
      </c>
      <c r="BJ953" s="210" t="s">
        <v>646</v>
      </c>
      <c r="BK953" s="93" t="s">
        <v>182</v>
      </c>
      <c r="BL953" s="97" t="s">
        <v>102</v>
      </c>
      <c r="BM953" s="93" t="s">
        <v>105</v>
      </c>
      <c r="BN953" s="93" t="s">
        <v>104</v>
      </c>
      <c r="BO953" s="93" t="s">
        <v>102</v>
      </c>
      <c r="BP953" s="98">
        <v>20180523</v>
      </c>
      <c r="BQ953" s="93" t="s">
        <v>102</v>
      </c>
      <c r="BR953" s="93" t="s">
        <v>102</v>
      </c>
      <c r="BS953" s="93" t="s">
        <v>102</v>
      </c>
      <c r="BT953" s="99" t="s">
        <v>591</v>
      </c>
      <c r="BU953" s="100" t="s">
        <v>12267</v>
      </c>
      <c r="BV953" s="101" t="s">
        <v>471</v>
      </c>
      <c r="BW953" s="136"/>
      <c r="BX953" s="103" t="s">
        <v>565</v>
      </c>
      <c r="BY953" s="104" t="s">
        <v>190</v>
      </c>
      <c r="BZ953" s="136"/>
      <c r="CA953" s="83" t="s">
        <v>599</v>
      </c>
      <c r="CB953" s="106" t="s">
        <v>647</v>
      </c>
      <c r="CC953" s="106" t="s">
        <v>12268</v>
      </c>
      <c r="CD953" s="107"/>
      <c r="CE953" s="108" t="s">
        <v>107</v>
      </c>
      <c r="CF953" s="108" t="s">
        <v>107</v>
      </c>
      <c r="CG953" s="109"/>
      <c r="CH953" s="110" t="s">
        <v>107</v>
      </c>
      <c r="CI953" s="111"/>
      <c r="CJ953" s="112">
        <v>6710</v>
      </c>
      <c r="CK953" s="113">
        <v>86</v>
      </c>
      <c r="CL953" s="114" t="s">
        <v>134</v>
      </c>
      <c r="CM953" s="114" t="s">
        <v>108</v>
      </c>
      <c r="CN953" s="114"/>
      <c r="CO953" s="115" t="s">
        <v>102</v>
      </c>
      <c r="CP953" s="115" t="s">
        <v>102</v>
      </c>
      <c r="CQ953" s="115" t="s">
        <v>102</v>
      </c>
      <c r="CR953" s="115" t="s">
        <v>102</v>
      </c>
      <c r="CS953" s="116"/>
      <c r="CT953" s="117" t="s">
        <v>109</v>
      </c>
      <c r="CU953" s="117" t="s">
        <v>109</v>
      </c>
      <c r="CV953" s="83">
        <v>949</v>
      </c>
      <c r="CW953" s="83" t="s">
        <v>108</v>
      </c>
      <c r="CX953" s="83">
        <v>949</v>
      </c>
      <c r="CY953" s="83" t="s">
        <v>108</v>
      </c>
      <c r="CZ953" s="83">
        <v>7277</v>
      </c>
      <c r="DA953" s="83" t="s">
        <v>419</v>
      </c>
      <c r="DB953" s="83" t="s">
        <v>130</v>
      </c>
      <c r="DC953" s="83" t="s">
        <v>499</v>
      </c>
      <c r="DD953" s="83">
        <v>1998</v>
      </c>
      <c r="DE953" s="83" t="s">
        <v>444</v>
      </c>
      <c r="DF953" s="83" t="s">
        <v>130</v>
      </c>
      <c r="DG953" s="83" t="s">
        <v>499</v>
      </c>
      <c r="DH953" s="83"/>
      <c r="DI953" s="83">
        <v>0</v>
      </c>
      <c r="DJ953" s="83">
        <v>1</v>
      </c>
      <c r="DK953" s="83">
        <v>0</v>
      </c>
      <c r="DL953" s="83">
        <v>0</v>
      </c>
      <c r="DM953" s="83">
        <v>0</v>
      </c>
      <c r="DN953" s="83">
        <v>0</v>
      </c>
      <c r="DO953" s="83">
        <v>0</v>
      </c>
      <c r="DP953" s="83">
        <v>0</v>
      </c>
      <c r="DQ953" s="83">
        <v>0</v>
      </c>
      <c r="DR953" s="83">
        <v>0</v>
      </c>
      <c r="DS953" s="83">
        <v>0</v>
      </c>
      <c r="DT953" s="83">
        <v>3</v>
      </c>
      <c r="DU953" s="83">
        <v>3</v>
      </c>
      <c r="DV953" s="83">
        <v>0</v>
      </c>
      <c r="DW953" s="83">
        <v>0</v>
      </c>
      <c r="DX953" s="83">
        <v>3</v>
      </c>
      <c r="DY953" s="85">
        <v>44595</v>
      </c>
      <c r="DZ953" s="83" t="s">
        <v>5000</v>
      </c>
      <c r="EA953" s="83" t="s">
        <v>102</v>
      </c>
      <c r="EB953" s="83" t="s">
        <v>482</v>
      </c>
      <c r="EC953" s="83">
        <v>949</v>
      </c>
      <c r="ED953" s="83" t="s">
        <v>483</v>
      </c>
      <c r="EE953" s="83">
        <v>1</v>
      </c>
      <c r="EF953" s="83">
        <v>0</v>
      </c>
      <c r="EG953" s="83">
        <v>0</v>
      </c>
      <c r="EH953" s="83" t="s">
        <v>109</v>
      </c>
      <c r="EI953" s="83" t="s">
        <v>108</v>
      </c>
      <c r="EJ953" s="83" t="s">
        <v>583</v>
      </c>
      <c r="EK953" s="83">
        <v>0</v>
      </c>
      <c r="EL953" s="83">
        <v>0</v>
      </c>
      <c r="EM953" s="83">
        <v>1</v>
      </c>
      <c r="EN953" s="83" t="s">
        <v>497</v>
      </c>
      <c r="EO953" s="83"/>
      <c r="EP953" s="83" t="s">
        <v>436</v>
      </c>
      <c r="EQ953" s="136">
        <v>1</v>
      </c>
      <c r="ER953" s="136">
        <v>1</v>
      </c>
      <c r="ES953" s="136">
        <v>1</v>
      </c>
      <c r="ET953" s="136">
        <v>1</v>
      </c>
      <c r="EU953" s="215" t="s">
        <v>269</v>
      </c>
      <c r="EV953" s="136">
        <v>1</v>
      </c>
      <c r="EW953" s="136">
        <v>1</v>
      </c>
      <c r="EX953" s="136">
        <v>1</v>
      </c>
      <c r="EY953" s="136">
        <v>1</v>
      </c>
      <c r="EZ953" s="136">
        <v>1</v>
      </c>
      <c r="FP953" s="215" t="s">
        <v>592</v>
      </c>
      <c r="FQ953" s="136" t="b">
        <v>1</v>
      </c>
      <c r="FR953" s="136" t="b">
        <v>1</v>
      </c>
      <c r="FS953" s="136" t="b">
        <v>1</v>
      </c>
      <c r="FT953" s="136" t="b">
        <v>1</v>
      </c>
      <c r="FX953" s="215" t="s">
        <v>269</v>
      </c>
    </row>
    <row r="954" spans="1:180" ht="60" customHeight="1" x14ac:dyDescent="0.55000000000000004">
      <c r="A954" s="83" t="s">
        <v>130</v>
      </c>
      <c r="B954" s="83" t="s">
        <v>98</v>
      </c>
      <c r="C954" s="136">
        <v>898357</v>
      </c>
      <c r="D954" s="207" t="s">
        <v>628</v>
      </c>
      <c r="E954" s="208" t="s">
        <v>633</v>
      </c>
      <c r="F954" s="83" t="s">
        <v>108</v>
      </c>
      <c r="G954" s="85">
        <v>22744</v>
      </c>
      <c r="H954" s="83" t="s">
        <v>102</v>
      </c>
      <c r="I954" s="85">
        <v>39772</v>
      </c>
      <c r="J954" s="83" t="s">
        <v>228</v>
      </c>
      <c r="K954" s="216">
        <v>286102160335</v>
      </c>
      <c r="L954" s="83" t="s">
        <v>191</v>
      </c>
      <c r="M954" s="85">
        <v>43619</v>
      </c>
      <c r="N954" s="83">
        <v>-4051.6666666666702</v>
      </c>
      <c r="O954" s="83" t="s">
        <v>193</v>
      </c>
      <c r="P954" s="83" t="s">
        <v>181</v>
      </c>
      <c r="Q954" s="208" t="s">
        <v>8844</v>
      </c>
      <c r="R954" s="83" t="s">
        <v>102</v>
      </c>
      <c r="S954" s="83" t="s">
        <v>102</v>
      </c>
      <c r="T954" s="83" t="s">
        <v>133</v>
      </c>
      <c r="U954" s="83" t="s">
        <v>10627</v>
      </c>
      <c r="V954" s="83" t="s">
        <v>111</v>
      </c>
      <c r="W954" s="83" t="s">
        <v>105</v>
      </c>
      <c r="X954" s="86" t="s">
        <v>8844</v>
      </c>
      <c r="Y954" s="87" t="s">
        <v>102</v>
      </c>
      <c r="Z954" s="87" t="s">
        <v>102</v>
      </c>
      <c r="AA954" s="87" t="s">
        <v>133</v>
      </c>
      <c r="AB954" s="87" t="s">
        <v>10627</v>
      </c>
      <c r="AC954" s="87" t="s">
        <v>111</v>
      </c>
      <c r="AD954" s="87" t="s">
        <v>105</v>
      </c>
      <c r="AE954" s="87" t="s">
        <v>106</v>
      </c>
      <c r="AF954" s="86" t="s">
        <v>8844</v>
      </c>
      <c r="AG954" s="87" t="s">
        <v>486</v>
      </c>
      <c r="AH954" s="87" t="s">
        <v>10627</v>
      </c>
      <c r="AI954" s="87" t="s">
        <v>111</v>
      </c>
      <c r="AJ954" s="87" t="s">
        <v>204</v>
      </c>
      <c r="AK954" s="88"/>
      <c r="AL954" s="83" t="s">
        <v>107</v>
      </c>
      <c r="AM954" s="89" t="s">
        <v>454</v>
      </c>
      <c r="AN954" s="90" t="s">
        <v>416</v>
      </c>
      <c r="AO954" s="91" t="s">
        <v>642</v>
      </c>
      <c r="AP954" s="90">
        <v>8.3333333333331794</v>
      </c>
      <c r="AQ954" s="92" t="s">
        <v>102</v>
      </c>
      <c r="AR954" s="93" t="s">
        <v>102</v>
      </c>
      <c r="AS954" s="93" t="s">
        <v>102</v>
      </c>
      <c r="AT954" s="93" t="s">
        <v>102</v>
      </c>
      <c r="AU954" s="210" t="s">
        <v>644</v>
      </c>
      <c r="AV954" s="93" t="s">
        <v>185</v>
      </c>
      <c r="AW954" s="94" t="s">
        <v>102</v>
      </c>
      <c r="AX954" s="93" t="s">
        <v>183</v>
      </c>
      <c r="AY954" s="95" t="s">
        <v>111</v>
      </c>
      <c r="AZ954" s="93" t="s">
        <v>102</v>
      </c>
      <c r="BA954" s="93" t="s">
        <v>102</v>
      </c>
      <c r="BB954" s="93" t="s">
        <v>102</v>
      </c>
      <c r="BC954" s="93" t="s">
        <v>102</v>
      </c>
      <c r="BD954" s="96" t="s">
        <v>102</v>
      </c>
      <c r="BE954" s="90">
        <v>-466.16666666666703</v>
      </c>
      <c r="BF954" s="93" t="s">
        <v>102</v>
      </c>
      <c r="BG954" s="93" t="s">
        <v>102</v>
      </c>
      <c r="BH954" s="93" t="s">
        <v>102</v>
      </c>
      <c r="BI954" s="93" t="s">
        <v>102</v>
      </c>
      <c r="BJ954" s="210" t="s">
        <v>642</v>
      </c>
      <c r="BK954" s="93" t="s">
        <v>192</v>
      </c>
      <c r="BL954" s="97" t="s">
        <v>102</v>
      </c>
      <c r="BM954" s="93" t="s">
        <v>183</v>
      </c>
      <c r="BN954" s="93" t="s">
        <v>106</v>
      </c>
      <c r="BO954" s="93" t="s">
        <v>102</v>
      </c>
      <c r="BP954" s="98" t="s">
        <v>102</v>
      </c>
      <c r="BQ954" s="93" t="s">
        <v>102</v>
      </c>
      <c r="BR954" s="93" t="s">
        <v>102</v>
      </c>
      <c r="BS954" s="93" t="s">
        <v>102</v>
      </c>
      <c r="BT954" s="99" t="s">
        <v>591</v>
      </c>
      <c r="BU954" s="100" t="s">
        <v>12269</v>
      </c>
      <c r="BV954" s="101" t="s">
        <v>471</v>
      </c>
      <c r="BW954" s="136"/>
      <c r="BX954" s="103" t="s">
        <v>565</v>
      </c>
      <c r="BY954" s="104" t="s">
        <v>190</v>
      </c>
      <c r="BZ954" s="136"/>
      <c r="CA954" s="83" t="s">
        <v>599</v>
      </c>
      <c r="CB954" s="106" t="s">
        <v>647</v>
      </c>
      <c r="CC954" s="106" t="s">
        <v>12270</v>
      </c>
      <c r="CD954" s="107"/>
      <c r="CE954" s="108" t="s">
        <v>107</v>
      </c>
      <c r="CF954" s="108" t="s">
        <v>107</v>
      </c>
      <c r="CG954" s="109"/>
      <c r="CH954" s="110" t="s">
        <v>107</v>
      </c>
      <c r="CI954" s="111"/>
      <c r="CJ954" s="112">
        <v>6710</v>
      </c>
      <c r="CK954" s="113">
        <v>86</v>
      </c>
      <c r="CL954" s="114" t="s">
        <v>134</v>
      </c>
      <c r="CM954" s="114" t="s">
        <v>108</v>
      </c>
      <c r="CN954" s="114"/>
      <c r="CO954" s="115" t="s">
        <v>102</v>
      </c>
      <c r="CP954" s="115" t="s">
        <v>102</v>
      </c>
      <c r="CQ954" s="115" t="s">
        <v>102</v>
      </c>
      <c r="CR954" s="115" t="s">
        <v>102</v>
      </c>
      <c r="CS954" s="116"/>
      <c r="CT954" s="117" t="s">
        <v>109</v>
      </c>
      <c r="CU954" s="117" t="s">
        <v>109</v>
      </c>
      <c r="CV954" s="83">
        <v>950</v>
      </c>
      <c r="CW954" s="83" t="s">
        <v>108</v>
      </c>
      <c r="CX954" s="83">
        <v>950</v>
      </c>
      <c r="CY954" s="83" t="s">
        <v>108</v>
      </c>
      <c r="CZ954" s="83">
        <v>7278</v>
      </c>
      <c r="DA954" s="83" t="s">
        <v>419</v>
      </c>
      <c r="DB954" s="83" t="s">
        <v>130</v>
      </c>
      <c r="DC954" s="83" t="s">
        <v>499</v>
      </c>
      <c r="DD954" s="83">
        <v>1999</v>
      </c>
      <c r="DE954" s="83" t="s">
        <v>444</v>
      </c>
      <c r="DF954" s="83" t="s">
        <v>130</v>
      </c>
      <c r="DG954" s="83" t="s">
        <v>499</v>
      </c>
      <c r="DH954" s="83"/>
      <c r="DI954" s="83">
        <v>0</v>
      </c>
      <c r="DJ954" s="83">
        <v>1</v>
      </c>
      <c r="DK954" s="83">
        <v>0</v>
      </c>
      <c r="DL954" s="83">
        <v>0</v>
      </c>
      <c r="DM954" s="83">
        <v>0</v>
      </c>
      <c r="DN954" s="83">
        <v>0</v>
      </c>
      <c r="DO954" s="83">
        <v>0</v>
      </c>
      <c r="DP954" s="83">
        <v>0</v>
      </c>
      <c r="DQ954" s="83">
        <v>0</v>
      </c>
      <c r="DR954" s="83">
        <v>0</v>
      </c>
      <c r="DS954" s="83">
        <v>0</v>
      </c>
      <c r="DT954" s="83">
        <v>3</v>
      </c>
      <c r="DU954" s="83">
        <v>3</v>
      </c>
      <c r="DV954" s="83">
        <v>0</v>
      </c>
      <c r="DW954" s="83">
        <v>0</v>
      </c>
      <c r="DX954" s="83">
        <v>3</v>
      </c>
      <c r="DY954" s="85">
        <v>44596</v>
      </c>
      <c r="DZ954" s="83" t="s">
        <v>5001</v>
      </c>
      <c r="EA954" s="83" t="s">
        <v>102</v>
      </c>
      <c r="EB954" s="83" t="s">
        <v>482</v>
      </c>
      <c r="EC954" s="83">
        <v>950</v>
      </c>
      <c r="ED954" s="83" t="s">
        <v>483</v>
      </c>
      <c r="EE954" s="83">
        <v>1</v>
      </c>
      <c r="EF954" s="83">
        <v>0</v>
      </c>
      <c r="EG954" s="83">
        <v>0</v>
      </c>
      <c r="EH954" s="83" t="s">
        <v>109</v>
      </c>
      <c r="EI954" s="83" t="s">
        <v>108</v>
      </c>
      <c r="EJ954" s="83" t="s">
        <v>583</v>
      </c>
      <c r="EK954" s="83">
        <v>0</v>
      </c>
      <c r="EL954" s="83">
        <v>0</v>
      </c>
      <c r="EM954" s="83">
        <v>1</v>
      </c>
      <c r="EN954" s="83" t="s">
        <v>497</v>
      </c>
      <c r="EO954" s="83"/>
      <c r="EP954" s="83" t="s">
        <v>436</v>
      </c>
      <c r="EQ954" s="136">
        <v>1</v>
      </c>
      <c r="ER954" s="136">
        <v>1</v>
      </c>
      <c r="ES954" s="136">
        <v>1</v>
      </c>
      <c r="ET954" s="136">
        <v>1</v>
      </c>
      <c r="EU954" s="215" t="s">
        <v>269</v>
      </c>
      <c r="EV954" s="136">
        <v>1</v>
      </c>
      <c r="EW954" s="136">
        <v>1</v>
      </c>
      <c r="EX954" s="136">
        <v>1</v>
      </c>
      <c r="EY954" s="136">
        <v>1</v>
      </c>
      <c r="EZ954" s="136">
        <v>1</v>
      </c>
      <c r="FP954" s="215" t="s">
        <v>592</v>
      </c>
      <c r="FQ954" s="136" t="b">
        <v>1</v>
      </c>
      <c r="FR954" s="136" t="b">
        <v>1</v>
      </c>
      <c r="FS954" s="136" t="b">
        <v>1</v>
      </c>
      <c r="FT954" s="136" t="b">
        <v>1</v>
      </c>
      <c r="FX954" s="215" t="s">
        <v>269</v>
      </c>
    </row>
    <row r="955" spans="1:180" ht="60" customHeight="1" x14ac:dyDescent="0.55000000000000004">
      <c r="A955" s="83" t="s">
        <v>130</v>
      </c>
      <c r="B955" s="83" t="s">
        <v>98</v>
      </c>
      <c r="C955" s="136">
        <v>976672</v>
      </c>
      <c r="D955" s="207" t="s">
        <v>629</v>
      </c>
      <c r="E955" s="208" t="s">
        <v>634</v>
      </c>
      <c r="F955" s="83" t="s">
        <v>108</v>
      </c>
      <c r="G955" s="85">
        <v>26341</v>
      </c>
      <c r="H955" s="83" t="s">
        <v>102</v>
      </c>
      <c r="I955" s="85">
        <v>34633</v>
      </c>
      <c r="J955" s="83" t="s">
        <v>228</v>
      </c>
      <c r="K955" s="216">
        <v>988981295691</v>
      </c>
      <c r="L955" s="83" t="s">
        <v>191</v>
      </c>
      <c r="M955" s="85">
        <v>43642</v>
      </c>
      <c r="N955" s="83">
        <v>-4056.6666666666702</v>
      </c>
      <c r="O955" s="83" t="s">
        <v>193</v>
      </c>
      <c r="P955" s="83" t="s">
        <v>181</v>
      </c>
      <c r="Q955" s="208" t="s">
        <v>8848</v>
      </c>
      <c r="R955" s="83" t="s">
        <v>102</v>
      </c>
      <c r="S955" s="83" t="s">
        <v>102</v>
      </c>
      <c r="T955" s="83" t="s">
        <v>131</v>
      </c>
      <c r="U955" s="83" t="s">
        <v>10628</v>
      </c>
      <c r="V955" s="83" t="s">
        <v>104</v>
      </c>
      <c r="W955" s="83" t="s">
        <v>105</v>
      </c>
      <c r="X955" s="86" t="s">
        <v>8848</v>
      </c>
      <c r="Y955" s="87" t="s">
        <v>102</v>
      </c>
      <c r="Z955" s="87" t="s">
        <v>102</v>
      </c>
      <c r="AA955" s="87" t="s">
        <v>131</v>
      </c>
      <c r="AB955" s="87" t="s">
        <v>10628</v>
      </c>
      <c r="AC955" s="87" t="s">
        <v>104</v>
      </c>
      <c r="AD955" s="87" t="s">
        <v>105</v>
      </c>
      <c r="AE955" s="87" t="s">
        <v>106</v>
      </c>
      <c r="AF955" s="86" t="s">
        <v>8848</v>
      </c>
      <c r="AG955" s="87" t="s">
        <v>177</v>
      </c>
      <c r="AH955" s="87" t="s">
        <v>10628</v>
      </c>
      <c r="AI955" s="87" t="s">
        <v>104</v>
      </c>
      <c r="AJ955" s="87" t="s">
        <v>204</v>
      </c>
      <c r="AK955" s="88"/>
      <c r="AL955" s="83" t="s">
        <v>107</v>
      </c>
      <c r="AM955" s="89" t="s">
        <v>454</v>
      </c>
      <c r="AN955" s="90" t="s">
        <v>416</v>
      </c>
      <c r="AO955" s="91" t="s">
        <v>643</v>
      </c>
      <c r="AP955" s="90">
        <v>8.3333333333331794</v>
      </c>
      <c r="AQ955" s="92" t="s">
        <v>102</v>
      </c>
      <c r="AR955" s="93" t="s">
        <v>102</v>
      </c>
      <c r="AS955" s="93" t="s">
        <v>102</v>
      </c>
      <c r="AT955" s="93" t="s">
        <v>102</v>
      </c>
      <c r="AU955" s="210" t="s">
        <v>645</v>
      </c>
      <c r="AV955" s="93" t="s">
        <v>185</v>
      </c>
      <c r="AW955" s="94" t="s">
        <v>102</v>
      </c>
      <c r="AX955" s="93" t="s">
        <v>105</v>
      </c>
      <c r="AY955" s="95" t="s">
        <v>104</v>
      </c>
      <c r="AZ955" s="93" t="s">
        <v>102</v>
      </c>
      <c r="BA955" s="93" t="s">
        <v>102</v>
      </c>
      <c r="BB955" s="93" t="s">
        <v>102</v>
      </c>
      <c r="BC955" s="93" t="s">
        <v>102</v>
      </c>
      <c r="BD955" s="96" t="s">
        <v>102</v>
      </c>
      <c r="BE955" s="90">
        <v>-466.66666666666703</v>
      </c>
      <c r="BF955" s="93" t="s">
        <v>102</v>
      </c>
      <c r="BG955" s="93" t="s">
        <v>102</v>
      </c>
      <c r="BH955" s="93" t="s">
        <v>102</v>
      </c>
      <c r="BI955" s="93" t="s">
        <v>102</v>
      </c>
      <c r="BJ955" s="210" t="s">
        <v>643</v>
      </c>
      <c r="BK955" s="93" t="s">
        <v>196</v>
      </c>
      <c r="BL955" s="97" t="s">
        <v>102</v>
      </c>
      <c r="BM955" s="93" t="s">
        <v>105</v>
      </c>
      <c r="BN955" s="93" t="s">
        <v>596</v>
      </c>
      <c r="BO955" s="93" t="s">
        <v>102</v>
      </c>
      <c r="BP955" s="98" t="s">
        <v>102</v>
      </c>
      <c r="BQ955" s="93" t="s">
        <v>102</v>
      </c>
      <c r="BR955" s="93" t="s">
        <v>102</v>
      </c>
      <c r="BS955" s="93" t="s">
        <v>102</v>
      </c>
      <c r="BT955" s="99" t="s">
        <v>591</v>
      </c>
      <c r="BU955" s="100" t="s">
        <v>12271</v>
      </c>
      <c r="BV955" s="101" t="s">
        <v>471</v>
      </c>
      <c r="BW955" s="136"/>
      <c r="BX955" s="103" t="s">
        <v>565</v>
      </c>
      <c r="BY955" s="104" t="s">
        <v>190</v>
      </c>
      <c r="BZ955" s="136"/>
      <c r="CA955" s="83" t="s">
        <v>599</v>
      </c>
      <c r="CB955" s="106" t="s">
        <v>647</v>
      </c>
      <c r="CC955" s="106" t="s">
        <v>12272</v>
      </c>
      <c r="CD955" s="107"/>
      <c r="CE955" s="108" t="s">
        <v>107</v>
      </c>
      <c r="CF955" s="108" t="s">
        <v>107</v>
      </c>
      <c r="CG955" s="109"/>
      <c r="CH955" s="110" t="s">
        <v>107</v>
      </c>
      <c r="CI955" s="111"/>
      <c r="CJ955" s="112">
        <v>6710</v>
      </c>
      <c r="CK955" s="113">
        <v>86</v>
      </c>
      <c r="CL955" s="114" t="s">
        <v>134</v>
      </c>
      <c r="CM955" s="114" t="s">
        <v>108</v>
      </c>
      <c r="CN955" s="114"/>
      <c r="CO955" s="115" t="s">
        <v>102</v>
      </c>
      <c r="CP955" s="115" t="s">
        <v>102</v>
      </c>
      <c r="CQ955" s="115" t="s">
        <v>102</v>
      </c>
      <c r="CR955" s="115" t="s">
        <v>102</v>
      </c>
      <c r="CS955" s="116"/>
      <c r="CT955" s="117" t="s">
        <v>109</v>
      </c>
      <c r="CU955" s="117" t="s">
        <v>109</v>
      </c>
      <c r="CV955" s="83">
        <v>951</v>
      </c>
      <c r="CW955" s="83" t="s">
        <v>108</v>
      </c>
      <c r="CX955" s="83">
        <v>951</v>
      </c>
      <c r="CY955" s="83" t="s">
        <v>108</v>
      </c>
      <c r="CZ955" s="83">
        <v>7279</v>
      </c>
      <c r="DA955" s="83" t="s">
        <v>419</v>
      </c>
      <c r="DB955" s="83" t="s">
        <v>130</v>
      </c>
      <c r="DC955" s="83" t="s">
        <v>499</v>
      </c>
      <c r="DD955" s="83">
        <v>2000</v>
      </c>
      <c r="DE955" s="83" t="s">
        <v>444</v>
      </c>
      <c r="DF955" s="83" t="s">
        <v>130</v>
      </c>
      <c r="DG955" s="83" t="s">
        <v>499</v>
      </c>
      <c r="DH955" s="83"/>
      <c r="DI955" s="83">
        <v>0</v>
      </c>
      <c r="DJ955" s="83">
        <v>1</v>
      </c>
      <c r="DK955" s="83">
        <v>0</v>
      </c>
      <c r="DL955" s="83">
        <v>0</v>
      </c>
      <c r="DM955" s="83">
        <v>0</v>
      </c>
      <c r="DN955" s="83">
        <v>0</v>
      </c>
      <c r="DO955" s="83">
        <v>0</v>
      </c>
      <c r="DP955" s="83">
        <v>0</v>
      </c>
      <c r="DQ955" s="83">
        <v>0</v>
      </c>
      <c r="DR955" s="83">
        <v>0</v>
      </c>
      <c r="DS955" s="83">
        <v>0</v>
      </c>
      <c r="DT955" s="83">
        <v>3</v>
      </c>
      <c r="DU955" s="83">
        <v>3</v>
      </c>
      <c r="DV955" s="83">
        <v>0</v>
      </c>
      <c r="DW955" s="83">
        <v>0</v>
      </c>
      <c r="DX955" s="83">
        <v>3</v>
      </c>
      <c r="DY955" s="85">
        <v>44597</v>
      </c>
      <c r="DZ955" s="83" t="s">
        <v>5002</v>
      </c>
      <c r="EA955" s="83" t="s">
        <v>102</v>
      </c>
      <c r="EB955" s="83" t="s">
        <v>482</v>
      </c>
      <c r="EC955" s="83">
        <v>951</v>
      </c>
      <c r="ED955" s="83" t="s">
        <v>483</v>
      </c>
      <c r="EE955" s="83">
        <v>1</v>
      </c>
      <c r="EF955" s="83">
        <v>0</v>
      </c>
      <c r="EG955" s="83">
        <v>0</v>
      </c>
      <c r="EH955" s="83" t="s">
        <v>109</v>
      </c>
      <c r="EI955" s="83" t="s">
        <v>108</v>
      </c>
      <c r="EJ955" s="83" t="s">
        <v>583</v>
      </c>
      <c r="EK955" s="83">
        <v>0</v>
      </c>
      <c r="EL955" s="83">
        <v>0</v>
      </c>
      <c r="EM955" s="83">
        <v>1</v>
      </c>
      <c r="EN955" s="83" t="s">
        <v>497</v>
      </c>
      <c r="EO955" s="83"/>
      <c r="EP955" s="83" t="s">
        <v>436</v>
      </c>
      <c r="EQ955" s="136">
        <v>1</v>
      </c>
      <c r="ER955" s="136">
        <v>1</v>
      </c>
      <c r="ES955" s="136">
        <v>1</v>
      </c>
      <c r="ET955" s="136">
        <v>1</v>
      </c>
      <c r="EU955" s="215" t="s">
        <v>269</v>
      </c>
      <c r="EV955" s="136">
        <v>1</v>
      </c>
      <c r="EW955" s="136">
        <v>1</v>
      </c>
      <c r="EX955" s="136">
        <v>1</v>
      </c>
      <c r="EY955" s="136">
        <v>1</v>
      </c>
      <c r="EZ955" s="136">
        <v>1</v>
      </c>
      <c r="FP955" s="215" t="s">
        <v>592</v>
      </c>
      <c r="FQ955" s="136" t="b">
        <v>1</v>
      </c>
      <c r="FR955" s="136" t="b">
        <v>1</v>
      </c>
      <c r="FS955" s="136" t="b">
        <v>1</v>
      </c>
      <c r="FT955" s="136" t="b">
        <v>1</v>
      </c>
      <c r="FX955" s="215" t="s">
        <v>269</v>
      </c>
    </row>
    <row r="956" spans="1:180" ht="60" customHeight="1" x14ac:dyDescent="0.55000000000000004">
      <c r="A956" s="83" t="s">
        <v>130</v>
      </c>
      <c r="B956" s="83" t="s">
        <v>98</v>
      </c>
      <c r="C956" s="136">
        <v>623658</v>
      </c>
      <c r="D956" s="207" t="s">
        <v>627</v>
      </c>
      <c r="E956" s="208" t="s">
        <v>630</v>
      </c>
      <c r="F956" s="83" t="s">
        <v>108</v>
      </c>
      <c r="G956" s="85">
        <v>20621</v>
      </c>
      <c r="H956" s="83" t="s">
        <v>102</v>
      </c>
      <c r="I956" s="85">
        <v>39794</v>
      </c>
      <c r="J956" s="83" t="s">
        <v>228</v>
      </c>
      <c r="K956" s="216">
        <v>114662052915</v>
      </c>
      <c r="L956" s="83" t="s">
        <v>191</v>
      </c>
      <c r="M956" s="85">
        <v>43631</v>
      </c>
      <c r="N956" s="83">
        <v>-4061.6666666666702</v>
      </c>
      <c r="O956" s="83" t="s">
        <v>180</v>
      </c>
      <c r="P956" s="83" t="s">
        <v>181</v>
      </c>
      <c r="Q956" s="208" t="s">
        <v>8852</v>
      </c>
      <c r="R956" s="83" t="s">
        <v>102</v>
      </c>
      <c r="S956" s="83" t="s">
        <v>102</v>
      </c>
      <c r="T956" s="83" t="s">
        <v>199</v>
      </c>
      <c r="U956" s="83" t="s">
        <v>10629</v>
      </c>
      <c r="V956" s="83" t="s">
        <v>104</v>
      </c>
      <c r="W956" s="83" t="s">
        <v>105</v>
      </c>
      <c r="X956" s="86" t="s">
        <v>8852</v>
      </c>
      <c r="Y956" s="87" t="s">
        <v>102</v>
      </c>
      <c r="Z956" s="87" t="s">
        <v>102</v>
      </c>
      <c r="AA956" s="87" t="s">
        <v>199</v>
      </c>
      <c r="AB956" s="87" t="s">
        <v>10629</v>
      </c>
      <c r="AC956" s="87" t="s">
        <v>104</v>
      </c>
      <c r="AD956" s="87" t="s">
        <v>105</v>
      </c>
      <c r="AE956" s="87" t="s">
        <v>106</v>
      </c>
      <c r="AF956" s="86" t="s">
        <v>8852</v>
      </c>
      <c r="AG956" s="87" t="s">
        <v>489</v>
      </c>
      <c r="AH956" s="87" t="s">
        <v>10630</v>
      </c>
      <c r="AI956" s="87" t="s">
        <v>104</v>
      </c>
      <c r="AJ956" s="87" t="s">
        <v>204</v>
      </c>
      <c r="AK956" s="88"/>
      <c r="AL956" s="83" t="s">
        <v>107</v>
      </c>
      <c r="AM956" s="89" t="s">
        <v>454</v>
      </c>
      <c r="AN956" s="90" t="s">
        <v>416</v>
      </c>
      <c r="AO956" s="91" t="s">
        <v>641</v>
      </c>
      <c r="AP956" s="90">
        <v>8.3333333333331794</v>
      </c>
      <c r="AQ956" s="92" t="s">
        <v>211</v>
      </c>
      <c r="AR956" s="93" t="s">
        <v>102</v>
      </c>
      <c r="AS956" s="93" t="s">
        <v>102</v>
      </c>
      <c r="AT956" s="93" t="s">
        <v>102</v>
      </c>
      <c r="AU956" s="210" t="s">
        <v>641</v>
      </c>
      <c r="AV956" s="93" t="s">
        <v>192</v>
      </c>
      <c r="AW956" s="94" t="s">
        <v>102</v>
      </c>
      <c r="AX956" s="93" t="s">
        <v>105</v>
      </c>
      <c r="AY956" s="95" t="s">
        <v>188</v>
      </c>
      <c r="AZ956" s="93" t="s">
        <v>102</v>
      </c>
      <c r="BA956" s="93" t="s">
        <v>10631</v>
      </c>
      <c r="BB956" s="93" t="s">
        <v>102</v>
      </c>
      <c r="BC956" s="93" t="s">
        <v>102</v>
      </c>
      <c r="BD956" s="96" t="s">
        <v>102</v>
      </c>
      <c r="BE956" s="90">
        <v>-467.16666666666703</v>
      </c>
      <c r="BF956" s="93" t="s">
        <v>211</v>
      </c>
      <c r="BG956" s="93" t="s">
        <v>102</v>
      </c>
      <c r="BH956" s="93" t="s">
        <v>102</v>
      </c>
      <c r="BI956" s="93" t="s">
        <v>102</v>
      </c>
      <c r="BJ956" s="210" t="s">
        <v>646</v>
      </c>
      <c r="BK956" s="93" t="s">
        <v>182</v>
      </c>
      <c r="BL956" s="97" t="s">
        <v>102</v>
      </c>
      <c r="BM956" s="93" t="s">
        <v>105</v>
      </c>
      <c r="BN956" s="93" t="s">
        <v>104</v>
      </c>
      <c r="BO956" s="93" t="s">
        <v>102</v>
      </c>
      <c r="BP956" s="98">
        <v>20180524</v>
      </c>
      <c r="BQ956" s="93" t="s">
        <v>102</v>
      </c>
      <c r="BR956" s="93" t="s">
        <v>102</v>
      </c>
      <c r="BS956" s="93" t="s">
        <v>102</v>
      </c>
      <c r="BT956" s="99" t="s">
        <v>591</v>
      </c>
      <c r="BU956" s="100" t="s">
        <v>12273</v>
      </c>
      <c r="BV956" s="101" t="s">
        <v>471</v>
      </c>
      <c r="BW956" s="136"/>
      <c r="BX956" s="103" t="s">
        <v>565</v>
      </c>
      <c r="BY956" s="104" t="s">
        <v>190</v>
      </c>
      <c r="BZ956" s="136"/>
      <c r="CA956" s="83" t="s">
        <v>599</v>
      </c>
      <c r="CB956" s="106" t="s">
        <v>647</v>
      </c>
      <c r="CC956" s="106" t="s">
        <v>12274</v>
      </c>
      <c r="CD956" s="107"/>
      <c r="CE956" s="108" t="s">
        <v>107</v>
      </c>
      <c r="CF956" s="108" t="s">
        <v>107</v>
      </c>
      <c r="CG956" s="109"/>
      <c r="CH956" s="110" t="s">
        <v>107</v>
      </c>
      <c r="CI956" s="111"/>
      <c r="CJ956" s="112">
        <v>6710</v>
      </c>
      <c r="CK956" s="113">
        <v>86</v>
      </c>
      <c r="CL956" s="114" t="s">
        <v>134</v>
      </c>
      <c r="CM956" s="114" t="s">
        <v>108</v>
      </c>
      <c r="CN956" s="114"/>
      <c r="CO956" s="115" t="s">
        <v>102</v>
      </c>
      <c r="CP956" s="115" t="s">
        <v>102</v>
      </c>
      <c r="CQ956" s="115" t="s">
        <v>102</v>
      </c>
      <c r="CR956" s="115" t="s">
        <v>102</v>
      </c>
      <c r="CS956" s="116"/>
      <c r="CT956" s="117" t="s">
        <v>109</v>
      </c>
      <c r="CU956" s="117" t="s">
        <v>109</v>
      </c>
      <c r="CV956" s="83">
        <v>952</v>
      </c>
      <c r="CW956" s="83" t="s">
        <v>108</v>
      </c>
      <c r="CX956" s="83">
        <v>952</v>
      </c>
      <c r="CY956" s="83" t="s">
        <v>108</v>
      </c>
      <c r="CZ956" s="83">
        <v>7280</v>
      </c>
      <c r="DA956" s="83" t="s">
        <v>419</v>
      </c>
      <c r="DB956" s="83" t="s">
        <v>130</v>
      </c>
      <c r="DC956" s="83" t="s">
        <v>499</v>
      </c>
      <c r="DD956" s="83">
        <v>2001</v>
      </c>
      <c r="DE956" s="83" t="s">
        <v>444</v>
      </c>
      <c r="DF956" s="83" t="s">
        <v>130</v>
      </c>
      <c r="DG956" s="83" t="s">
        <v>499</v>
      </c>
      <c r="DH956" s="83"/>
      <c r="DI956" s="83">
        <v>0</v>
      </c>
      <c r="DJ956" s="83">
        <v>1</v>
      </c>
      <c r="DK956" s="83">
        <v>0</v>
      </c>
      <c r="DL956" s="83">
        <v>0</v>
      </c>
      <c r="DM956" s="83">
        <v>0</v>
      </c>
      <c r="DN956" s="83">
        <v>0</v>
      </c>
      <c r="DO956" s="83">
        <v>0</v>
      </c>
      <c r="DP956" s="83">
        <v>0</v>
      </c>
      <c r="DQ956" s="83">
        <v>0</v>
      </c>
      <c r="DR956" s="83">
        <v>0</v>
      </c>
      <c r="DS956" s="83">
        <v>0</v>
      </c>
      <c r="DT956" s="83">
        <v>3</v>
      </c>
      <c r="DU956" s="83">
        <v>3</v>
      </c>
      <c r="DV956" s="83">
        <v>0</v>
      </c>
      <c r="DW956" s="83">
        <v>0</v>
      </c>
      <c r="DX956" s="83">
        <v>3</v>
      </c>
      <c r="DY956" s="85">
        <v>44598</v>
      </c>
      <c r="DZ956" s="83" t="s">
        <v>5003</v>
      </c>
      <c r="EA956" s="83" t="s">
        <v>102</v>
      </c>
      <c r="EB956" s="83" t="s">
        <v>482</v>
      </c>
      <c r="EC956" s="83">
        <v>952</v>
      </c>
      <c r="ED956" s="83" t="s">
        <v>483</v>
      </c>
      <c r="EE956" s="83">
        <v>1</v>
      </c>
      <c r="EF956" s="83">
        <v>0</v>
      </c>
      <c r="EG956" s="83">
        <v>0</v>
      </c>
      <c r="EH956" s="83" t="s">
        <v>109</v>
      </c>
      <c r="EI956" s="83" t="s">
        <v>108</v>
      </c>
      <c r="EJ956" s="83" t="s">
        <v>583</v>
      </c>
      <c r="EK956" s="83">
        <v>0</v>
      </c>
      <c r="EL956" s="83">
        <v>0</v>
      </c>
      <c r="EM956" s="83">
        <v>1</v>
      </c>
      <c r="EN956" s="83" t="s">
        <v>497</v>
      </c>
      <c r="EO956" s="83"/>
      <c r="EP956" s="83" t="s">
        <v>436</v>
      </c>
      <c r="EQ956" s="136">
        <v>1</v>
      </c>
      <c r="ER956" s="136">
        <v>1</v>
      </c>
      <c r="ES956" s="136">
        <v>1</v>
      </c>
      <c r="ET956" s="136">
        <v>1</v>
      </c>
      <c r="EU956" s="215" t="s">
        <v>269</v>
      </c>
      <c r="EV956" s="136">
        <v>1</v>
      </c>
      <c r="EW956" s="136">
        <v>1</v>
      </c>
      <c r="EX956" s="136">
        <v>1</v>
      </c>
      <c r="EY956" s="136">
        <v>1</v>
      </c>
      <c r="EZ956" s="136">
        <v>1</v>
      </c>
      <c r="FP956" s="215" t="s">
        <v>592</v>
      </c>
      <c r="FQ956" s="136" t="b">
        <v>1</v>
      </c>
      <c r="FR956" s="136" t="b">
        <v>1</v>
      </c>
      <c r="FS956" s="136" t="b">
        <v>1</v>
      </c>
      <c r="FT956" s="136" t="b">
        <v>1</v>
      </c>
      <c r="FX956" s="215" t="s">
        <v>269</v>
      </c>
    </row>
    <row r="957" spans="1:180" ht="60" customHeight="1" x14ac:dyDescent="0.55000000000000004">
      <c r="A957" s="83" t="s">
        <v>130</v>
      </c>
      <c r="B957" s="83" t="s">
        <v>98</v>
      </c>
      <c r="C957" s="136">
        <v>929288</v>
      </c>
      <c r="D957" s="207" t="s">
        <v>628</v>
      </c>
      <c r="E957" s="208" t="s">
        <v>633</v>
      </c>
      <c r="F957" s="83" t="s">
        <v>108</v>
      </c>
      <c r="G957" s="85">
        <v>22744</v>
      </c>
      <c r="H957" s="83" t="s">
        <v>102</v>
      </c>
      <c r="I957" s="85">
        <v>39772</v>
      </c>
      <c r="J957" s="83" t="s">
        <v>228</v>
      </c>
      <c r="K957" s="216">
        <v>613980325358</v>
      </c>
      <c r="L957" s="83" t="s">
        <v>191</v>
      </c>
      <c r="M957" s="85">
        <v>43619</v>
      </c>
      <c r="N957" s="83">
        <v>-4066.6666666666702</v>
      </c>
      <c r="O957" s="83" t="s">
        <v>193</v>
      </c>
      <c r="P957" s="83" t="s">
        <v>181</v>
      </c>
      <c r="Q957" s="208" t="s">
        <v>8856</v>
      </c>
      <c r="R957" s="83" t="s">
        <v>102</v>
      </c>
      <c r="S957" s="83" t="s">
        <v>102</v>
      </c>
      <c r="T957" s="83" t="s">
        <v>133</v>
      </c>
      <c r="U957" s="83" t="s">
        <v>10632</v>
      </c>
      <c r="V957" s="83" t="s">
        <v>111</v>
      </c>
      <c r="W957" s="83" t="s">
        <v>105</v>
      </c>
      <c r="X957" s="86" t="s">
        <v>8856</v>
      </c>
      <c r="Y957" s="87" t="s">
        <v>102</v>
      </c>
      <c r="Z957" s="87" t="s">
        <v>102</v>
      </c>
      <c r="AA957" s="87" t="s">
        <v>133</v>
      </c>
      <c r="AB957" s="87" t="s">
        <v>10632</v>
      </c>
      <c r="AC957" s="87" t="s">
        <v>111</v>
      </c>
      <c r="AD957" s="87" t="s">
        <v>105</v>
      </c>
      <c r="AE957" s="87" t="s">
        <v>106</v>
      </c>
      <c r="AF957" s="86" t="s">
        <v>8856</v>
      </c>
      <c r="AG957" s="87" t="s">
        <v>486</v>
      </c>
      <c r="AH957" s="87" t="s">
        <v>10632</v>
      </c>
      <c r="AI957" s="87" t="s">
        <v>111</v>
      </c>
      <c r="AJ957" s="87" t="s">
        <v>204</v>
      </c>
      <c r="AK957" s="88"/>
      <c r="AL957" s="83" t="s">
        <v>107</v>
      </c>
      <c r="AM957" s="89" t="s">
        <v>454</v>
      </c>
      <c r="AN957" s="90" t="s">
        <v>416</v>
      </c>
      <c r="AO957" s="91" t="s">
        <v>642</v>
      </c>
      <c r="AP957" s="90">
        <v>8.3333333333331794</v>
      </c>
      <c r="AQ957" s="92" t="s">
        <v>102</v>
      </c>
      <c r="AR957" s="93" t="s">
        <v>102</v>
      </c>
      <c r="AS957" s="93" t="s">
        <v>102</v>
      </c>
      <c r="AT957" s="93" t="s">
        <v>102</v>
      </c>
      <c r="AU957" s="210" t="s">
        <v>644</v>
      </c>
      <c r="AV957" s="93" t="s">
        <v>185</v>
      </c>
      <c r="AW957" s="94" t="s">
        <v>102</v>
      </c>
      <c r="AX957" s="93" t="s">
        <v>183</v>
      </c>
      <c r="AY957" s="95" t="s">
        <v>111</v>
      </c>
      <c r="AZ957" s="93" t="s">
        <v>102</v>
      </c>
      <c r="BA957" s="93" t="s">
        <v>102</v>
      </c>
      <c r="BB957" s="93" t="s">
        <v>102</v>
      </c>
      <c r="BC957" s="93" t="s">
        <v>102</v>
      </c>
      <c r="BD957" s="96" t="s">
        <v>102</v>
      </c>
      <c r="BE957" s="90">
        <v>-467.66666666666703</v>
      </c>
      <c r="BF957" s="93" t="s">
        <v>102</v>
      </c>
      <c r="BG957" s="93" t="s">
        <v>102</v>
      </c>
      <c r="BH957" s="93" t="s">
        <v>102</v>
      </c>
      <c r="BI957" s="93" t="s">
        <v>102</v>
      </c>
      <c r="BJ957" s="210" t="s">
        <v>642</v>
      </c>
      <c r="BK957" s="93" t="s">
        <v>192</v>
      </c>
      <c r="BL957" s="97" t="s">
        <v>102</v>
      </c>
      <c r="BM957" s="93" t="s">
        <v>183</v>
      </c>
      <c r="BN957" s="93" t="s">
        <v>106</v>
      </c>
      <c r="BO957" s="93" t="s">
        <v>102</v>
      </c>
      <c r="BP957" s="98" t="s">
        <v>102</v>
      </c>
      <c r="BQ957" s="93" t="s">
        <v>102</v>
      </c>
      <c r="BR957" s="93" t="s">
        <v>102</v>
      </c>
      <c r="BS957" s="93" t="s">
        <v>102</v>
      </c>
      <c r="BT957" s="99" t="s">
        <v>591</v>
      </c>
      <c r="BU957" s="100" t="s">
        <v>12275</v>
      </c>
      <c r="BV957" s="101" t="s">
        <v>471</v>
      </c>
      <c r="BW957" s="136"/>
      <c r="BX957" s="103" t="s">
        <v>565</v>
      </c>
      <c r="BY957" s="104" t="s">
        <v>190</v>
      </c>
      <c r="BZ957" s="136"/>
      <c r="CA957" s="83" t="s">
        <v>599</v>
      </c>
      <c r="CB957" s="106" t="s">
        <v>647</v>
      </c>
      <c r="CC957" s="106" t="s">
        <v>12276</v>
      </c>
      <c r="CD957" s="107"/>
      <c r="CE957" s="108" t="s">
        <v>107</v>
      </c>
      <c r="CF957" s="108" t="s">
        <v>107</v>
      </c>
      <c r="CG957" s="109"/>
      <c r="CH957" s="110" t="s">
        <v>107</v>
      </c>
      <c r="CI957" s="111"/>
      <c r="CJ957" s="112">
        <v>6710</v>
      </c>
      <c r="CK957" s="113">
        <v>86</v>
      </c>
      <c r="CL957" s="114" t="s">
        <v>134</v>
      </c>
      <c r="CM957" s="114" t="s">
        <v>108</v>
      </c>
      <c r="CN957" s="114"/>
      <c r="CO957" s="115" t="s">
        <v>102</v>
      </c>
      <c r="CP957" s="115" t="s">
        <v>102</v>
      </c>
      <c r="CQ957" s="115" t="s">
        <v>102</v>
      </c>
      <c r="CR957" s="115" t="s">
        <v>102</v>
      </c>
      <c r="CS957" s="116"/>
      <c r="CT957" s="117" t="s">
        <v>109</v>
      </c>
      <c r="CU957" s="117" t="s">
        <v>109</v>
      </c>
      <c r="CV957" s="83">
        <v>953</v>
      </c>
      <c r="CW957" s="83" t="s">
        <v>108</v>
      </c>
      <c r="CX957" s="83">
        <v>953</v>
      </c>
      <c r="CY957" s="83" t="s">
        <v>108</v>
      </c>
      <c r="CZ957" s="83">
        <v>7281</v>
      </c>
      <c r="DA957" s="83" t="s">
        <v>419</v>
      </c>
      <c r="DB957" s="83" t="s">
        <v>130</v>
      </c>
      <c r="DC957" s="83" t="s">
        <v>499</v>
      </c>
      <c r="DD957" s="83">
        <v>2002</v>
      </c>
      <c r="DE957" s="83" t="s">
        <v>444</v>
      </c>
      <c r="DF957" s="83" t="s">
        <v>130</v>
      </c>
      <c r="DG957" s="83" t="s">
        <v>499</v>
      </c>
      <c r="DH957" s="83"/>
      <c r="DI957" s="83">
        <v>0</v>
      </c>
      <c r="DJ957" s="83">
        <v>1</v>
      </c>
      <c r="DK957" s="83">
        <v>0</v>
      </c>
      <c r="DL957" s="83">
        <v>0</v>
      </c>
      <c r="DM957" s="83">
        <v>0</v>
      </c>
      <c r="DN957" s="83">
        <v>0</v>
      </c>
      <c r="DO957" s="83">
        <v>0</v>
      </c>
      <c r="DP957" s="83">
        <v>0</v>
      </c>
      <c r="DQ957" s="83">
        <v>0</v>
      </c>
      <c r="DR957" s="83">
        <v>0</v>
      </c>
      <c r="DS957" s="83">
        <v>0</v>
      </c>
      <c r="DT957" s="83">
        <v>3</v>
      </c>
      <c r="DU957" s="83">
        <v>3</v>
      </c>
      <c r="DV957" s="83">
        <v>0</v>
      </c>
      <c r="DW957" s="83">
        <v>0</v>
      </c>
      <c r="DX957" s="83">
        <v>3</v>
      </c>
      <c r="DY957" s="85">
        <v>44599</v>
      </c>
      <c r="DZ957" s="83" t="s">
        <v>5004</v>
      </c>
      <c r="EA957" s="83" t="s">
        <v>102</v>
      </c>
      <c r="EB957" s="83" t="s">
        <v>482</v>
      </c>
      <c r="EC957" s="83">
        <v>953</v>
      </c>
      <c r="ED957" s="83" t="s">
        <v>483</v>
      </c>
      <c r="EE957" s="83">
        <v>1</v>
      </c>
      <c r="EF957" s="83">
        <v>0</v>
      </c>
      <c r="EG957" s="83">
        <v>0</v>
      </c>
      <c r="EH957" s="83" t="s">
        <v>109</v>
      </c>
      <c r="EI957" s="83" t="s">
        <v>108</v>
      </c>
      <c r="EJ957" s="83" t="s">
        <v>583</v>
      </c>
      <c r="EK957" s="83">
        <v>0</v>
      </c>
      <c r="EL957" s="83">
        <v>0</v>
      </c>
      <c r="EM957" s="83">
        <v>1</v>
      </c>
      <c r="EN957" s="83" t="s">
        <v>497</v>
      </c>
      <c r="EO957" s="83"/>
      <c r="EP957" s="83" t="s">
        <v>436</v>
      </c>
      <c r="EQ957" s="136">
        <v>1</v>
      </c>
      <c r="ER957" s="136">
        <v>1</v>
      </c>
      <c r="ES957" s="136">
        <v>1</v>
      </c>
      <c r="ET957" s="136">
        <v>1</v>
      </c>
      <c r="EU957" s="215" t="s">
        <v>269</v>
      </c>
      <c r="EV957" s="136">
        <v>1</v>
      </c>
      <c r="EW957" s="136">
        <v>1</v>
      </c>
      <c r="EX957" s="136">
        <v>1</v>
      </c>
      <c r="EY957" s="136">
        <v>1</v>
      </c>
      <c r="EZ957" s="136">
        <v>1</v>
      </c>
      <c r="FP957" s="215" t="s">
        <v>592</v>
      </c>
      <c r="FQ957" s="136" t="b">
        <v>1</v>
      </c>
      <c r="FR957" s="136" t="b">
        <v>1</v>
      </c>
      <c r="FS957" s="136" t="b">
        <v>1</v>
      </c>
      <c r="FT957" s="136" t="b">
        <v>1</v>
      </c>
      <c r="FX957" s="215" t="s">
        <v>269</v>
      </c>
    </row>
    <row r="958" spans="1:180" ht="60" customHeight="1" x14ac:dyDescent="0.55000000000000004">
      <c r="A958" s="83" t="s">
        <v>130</v>
      </c>
      <c r="B958" s="83" t="s">
        <v>98</v>
      </c>
      <c r="C958" s="136">
        <v>421749</v>
      </c>
      <c r="D958" s="207" t="s">
        <v>629</v>
      </c>
      <c r="E958" s="208" t="s">
        <v>634</v>
      </c>
      <c r="F958" s="83" t="s">
        <v>108</v>
      </c>
      <c r="G958" s="85">
        <v>26341</v>
      </c>
      <c r="H958" s="83" t="s">
        <v>102</v>
      </c>
      <c r="I958" s="85">
        <v>34633</v>
      </c>
      <c r="J958" s="83" t="s">
        <v>228</v>
      </c>
      <c r="K958" s="216">
        <v>670667993222</v>
      </c>
      <c r="L958" s="83" t="s">
        <v>191</v>
      </c>
      <c r="M958" s="85">
        <v>43642</v>
      </c>
      <c r="N958" s="83">
        <v>-4071.6666666666702</v>
      </c>
      <c r="O958" s="83" t="s">
        <v>193</v>
      </c>
      <c r="P958" s="83" t="s">
        <v>181</v>
      </c>
      <c r="Q958" s="208" t="s">
        <v>8860</v>
      </c>
      <c r="R958" s="83" t="s">
        <v>102</v>
      </c>
      <c r="S958" s="83" t="s">
        <v>102</v>
      </c>
      <c r="T958" s="83" t="s">
        <v>131</v>
      </c>
      <c r="U958" s="83" t="s">
        <v>10633</v>
      </c>
      <c r="V958" s="83" t="s">
        <v>104</v>
      </c>
      <c r="W958" s="83" t="s">
        <v>105</v>
      </c>
      <c r="X958" s="86" t="s">
        <v>8860</v>
      </c>
      <c r="Y958" s="87" t="s">
        <v>102</v>
      </c>
      <c r="Z958" s="87" t="s">
        <v>102</v>
      </c>
      <c r="AA958" s="87" t="s">
        <v>131</v>
      </c>
      <c r="AB958" s="87" t="s">
        <v>10633</v>
      </c>
      <c r="AC958" s="87" t="s">
        <v>104</v>
      </c>
      <c r="AD958" s="87" t="s">
        <v>105</v>
      </c>
      <c r="AE958" s="87" t="s">
        <v>106</v>
      </c>
      <c r="AF958" s="86" t="s">
        <v>8860</v>
      </c>
      <c r="AG958" s="87" t="s">
        <v>177</v>
      </c>
      <c r="AH958" s="87" t="s">
        <v>10633</v>
      </c>
      <c r="AI958" s="87" t="s">
        <v>104</v>
      </c>
      <c r="AJ958" s="87" t="s">
        <v>204</v>
      </c>
      <c r="AK958" s="88"/>
      <c r="AL958" s="83" t="s">
        <v>107</v>
      </c>
      <c r="AM958" s="89" t="s">
        <v>454</v>
      </c>
      <c r="AN958" s="90" t="s">
        <v>416</v>
      </c>
      <c r="AO958" s="91" t="s">
        <v>643</v>
      </c>
      <c r="AP958" s="90">
        <v>8.3333333333331794</v>
      </c>
      <c r="AQ958" s="92" t="s">
        <v>102</v>
      </c>
      <c r="AR958" s="93" t="s">
        <v>102</v>
      </c>
      <c r="AS958" s="93" t="s">
        <v>102</v>
      </c>
      <c r="AT958" s="93" t="s">
        <v>102</v>
      </c>
      <c r="AU958" s="210" t="s">
        <v>645</v>
      </c>
      <c r="AV958" s="93" t="s">
        <v>185</v>
      </c>
      <c r="AW958" s="94" t="s">
        <v>102</v>
      </c>
      <c r="AX958" s="93" t="s">
        <v>105</v>
      </c>
      <c r="AY958" s="95" t="s">
        <v>104</v>
      </c>
      <c r="AZ958" s="93" t="s">
        <v>102</v>
      </c>
      <c r="BA958" s="93" t="s">
        <v>102</v>
      </c>
      <c r="BB958" s="93" t="s">
        <v>102</v>
      </c>
      <c r="BC958" s="93" t="s">
        <v>102</v>
      </c>
      <c r="BD958" s="96" t="s">
        <v>102</v>
      </c>
      <c r="BE958" s="90">
        <v>-468.16666666666703</v>
      </c>
      <c r="BF958" s="93" t="s">
        <v>102</v>
      </c>
      <c r="BG958" s="93" t="s">
        <v>102</v>
      </c>
      <c r="BH958" s="93" t="s">
        <v>102</v>
      </c>
      <c r="BI958" s="93" t="s">
        <v>102</v>
      </c>
      <c r="BJ958" s="210" t="s">
        <v>643</v>
      </c>
      <c r="BK958" s="93" t="s">
        <v>196</v>
      </c>
      <c r="BL958" s="97" t="s">
        <v>102</v>
      </c>
      <c r="BM958" s="93" t="s">
        <v>105</v>
      </c>
      <c r="BN958" s="93" t="s">
        <v>596</v>
      </c>
      <c r="BO958" s="93" t="s">
        <v>102</v>
      </c>
      <c r="BP958" s="98" t="s">
        <v>102</v>
      </c>
      <c r="BQ958" s="93" t="s">
        <v>102</v>
      </c>
      <c r="BR958" s="93" t="s">
        <v>102</v>
      </c>
      <c r="BS958" s="93" t="s">
        <v>102</v>
      </c>
      <c r="BT958" s="99" t="s">
        <v>591</v>
      </c>
      <c r="BU958" s="100" t="s">
        <v>12277</v>
      </c>
      <c r="BV958" s="101" t="s">
        <v>471</v>
      </c>
      <c r="BW958" s="136"/>
      <c r="BX958" s="103" t="s">
        <v>565</v>
      </c>
      <c r="BY958" s="104" t="s">
        <v>190</v>
      </c>
      <c r="BZ958" s="136"/>
      <c r="CA958" s="83" t="s">
        <v>599</v>
      </c>
      <c r="CB958" s="106" t="s">
        <v>647</v>
      </c>
      <c r="CC958" s="106" t="s">
        <v>12278</v>
      </c>
      <c r="CD958" s="107"/>
      <c r="CE958" s="108" t="s">
        <v>107</v>
      </c>
      <c r="CF958" s="108" t="s">
        <v>107</v>
      </c>
      <c r="CG958" s="109"/>
      <c r="CH958" s="110" t="s">
        <v>107</v>
      </c>
      <c r="CI958" s="111"/>
      <c r="CJ958" s="112">
        <v>6710</v>
      </c>
      <c r="CK958" s="113">
        <v>86</v>
      </c>
      <c r="CL958" s="114" t="s">
        <v>134</v>
      </c>
      <c r="CM958" s="114" t="s">
        <v>108</v>
      </c>
      <c r="CN958" s="114"/>
      <c r="CO958" s="115" t="s">
        <v>102</v>
      </c>
      <c r="CP958" s="115" t="s">
        <v>102</v>
      </c>
      <c r="CQ958" s="115" t="s">
        <v>102</v>
      </c>
      <c r="CR958" s="115" t="s">
        <v>102</v>
      </c>
      <c r="CS958" s="116"/>
      <c r="CT958" s="117" t="s">
        <v>109</v>
      </c>
      <c r="CU958" s="117" t="s">
        <v>109</v>
      </c>
      <c r="CV958" s="83">
        <v>954</v>
      </c>
      <c r="CW958" s="83" t="s">
        <v>108</v>
      </c>
      <c r="CX958" s="83">
        <v>954</v>
      </c>
      <c r="CY958" s="83" t="s">
        <v>108</v>
      </c>
      <c r="CZ958" s="83">
        <v>7282</v>
      </c>
      <c r="DA958" s="83" t="s">
        <v>419</v>
      </c>
      <c r="DB958" s="83" t="s">
        <v>130</v>
      </c>
      <c r="DC958" s="83" t="s">
        <v>499</v>
      </c>
      <c r="DD958" s="83">
        <v>2003</v>
      </c>
      <c r="DE958" s="83" t="s">
        <v>444</v>
      </c>
      <c r="DF958" s="83" t="s">
        <v>130</v>
      </c>
      <c r="DG958" s="83" t="s">
        <v>499</v>
      </c>
      <c r="DH958" s="83"/>
      <c r="DI958" s="83">
        <v>0</v>
      </c>
      <c r="DJ958" s="83">
        <v>1</v>
      </c>
      <c r="DK958" s="83">
        <v>0</v>
      </c>
      <c r="DL958" s="83">
        <v>0</v>
      </c>
      <c r="DM958" s="83">
        <v>0</v>
      </c>
      <c r="DN958" s="83">
        <v>0</v>
      </c>
      <c r="DO958" s="83">
        <v>0</v>
      </c>
      <c r="DP958" s="83">
        <v>0</v>
      </c>
      <c r="DQ958" s="83">
        <v>0</v>
      </c>
      <c r="DR958" s="83">
        <v>0</v>
      </c>
      <c r="DS958" s="83">
        <v>0</v>
      </c>
      <c r="DT958" s="83">
        <v>3</v>
      </c>
      <c r="DU958" s="83">
        <v>3</v>
      </c>
      <c r="DV958" s="83">
        <v>0</v>
      </c>
      <c r="DW958" s="83">
        <v>0</v>
      </c>
      <c r="DX958" s="83">
        <v>3</v>
      </c>
      <c r="DY958" s="85">
        <v>44600</v>
      </c>
      <c r="DZ958" s="83" t="s">
        <v>5005</v>
      </c>
      <c r="EA958" s="83" t="s">
        <v>102</v>
      </c>
      <c r="EB958" s="83" t="s">
        <v>482</v>
      </c>
      <c r="EC958" s="83">
        <v>954</v>
      </c>
      <c r="ED958" s="83" t="s">
        <v>483</v>
      </c>
      <c r="EE958" s="83">
        <v>1</v>
      </c>
      <c r="EF958" s="83">
        <v>0</v>
      </c>
      <c r="EG958" s="83">
        <v>0</v>
      </c>
      <c r="EH958" s="83" t="s">
        <v>109</v>
      </c>
      <c r="EI958" s="83" t="s">
        <v>108</v>
      </c>
      <c r="EJ958" s="83" t="s">
        <v>583</v>
      </c>
      <c r="EK958" s="83">
        <v>0</v>
      </c>
      <c r="EL958" s="83">
        <v>0</v>
      </c>
      <c r="EM958" s="83">
        <v>1</v>
      </c>
      <c r="EN958" s="83" t="s">
        <v>497</v>
      </c>
      <c r="EO958" s="83"/>
      <c r="EP958" s="83" t="s">
        <v>436</v>
      </c>
      <c r="EQ958" s="136">
        <v>1</v>
      </c>
      <c r="ER958" s="136">
        <v>1</v>
      </c>
      <c r="ES958" s="136">
        <v>1</v>
      </c>
      <c r="ET958" s="136">
        <v>1</v>
      </c>
      <c r="EU958" s="215" t="s">
        <v>269</v>
      </c>
      <c r="EV958" s="136">
        <v>1</v>
      </c>
      <c r="EW958" s="136">
        <v>1</v>
      </c>
      <c r="EX958" s="136">
        <v>1</v>
      </c>
      <c r="EY958" s="136">
        <v>1</v>
      </c>
      <c r="EZ958" s="136">
        <v>1</v>
      </c>
      <c r="FP958" s="215" t="s">
        <v>592</v>
      </c>
      <c r="FQ958" s="136" t="b">
        <v>1</v>
      </c>
      <c r="FR958" s="136" t="b">
        <v>1</v>
      </c>
      <c r="FS958" s="136" t="b">
        <v>1</v>
      </c>
      <c r="FT958" s="136" t="b">
        <v>1</v>
      </c>
      <c r="FX958" s="215" t="s">
        <v>269</v>
      </c>
    </row>
    <row r="959" spans="1:180" ht="60" customHeight="1" x14ac:dyDescent="0.55000000000000004">
      <c r="A959" s="83" t="s">
        <v>130</v>
      </c>
      <c r="B959" s="83" t="s">
        <v>98</v>
      </c>
      <c r="C959" s="136">
        <v>948058</v>
      </c>
      <c r="D959" s="207" t="s">
        <v>627</v>
      </c>
      <c r="E959" s="208" t="s">
        <v>630</v>
      </c>
      <c r="F959" s="83" t="s">
        <v>108</v>
      </c>
      <c r="G959" s="85">
        <v>20621</v>
      </c>
      <c r="H959" s="83" t="s">
        <v>102</v>
      </c>
      <c r="I959" s="85">
        <v>39794</v>
      </c>
      <c r="J959" s="83" t="s">
        <v>228</v>
      </c>
      <c r="K959" s="216">
        <v>656309301350</v>
      </c>
      <c r="L959" s="83" t="s">
        <v>191</v>
      </c>
      <c r="M959" s="85">
        <v>43631</v>
      </c>
      <c r="N959" s="83">
        <v>-4076.6666666666702</v>
      </c>
      <c r="O959" s="83" t="s">
        <v>180</v>
      </c>
      <c r="P959" s="83" t="s">
        <v>181</v>
      </c>
      <c r="Q959" s="208" t="s">
        <v>8864</v>
      </c>
      <c r="R959" s="83" t="s">
        <v>102</v>
      </c>
      <c r="S959" s="83" t="s">
        <v>102</v>
      </c>
      <c r="T959" s="83" t="s">
        <v>199</v>
      </c>
      <c r="U959" s="83" t="s">
        <v>10634</v>
      </c>
      <c r="V959" s="83" t="s">
        <v>104</v>
      </c>
      <c r="W959" s="83" t="s">
        <v>105</v>
      </c>
      <c r="X959" s="86" t="s">
        <v>8864</v>
      </c>
      <c r="Y959" s="87" t="s">
        <v>102</v>
      </c>
      <c r="Z959" s="87" t="s">
        <v>102</v>
      </c>
      <c r="AA959" s="87" t="s">
        <v>199</v>
      </c>
      <c r="AB959" s="87" t="s">
        <v>10634</v>
      </c>
      <c r="AC959" s="87" t="s">
        <v>104</v>
      </c>
      <c r="AD959" s="87" t="s">
        <v>105</v>
      </c>
      <c r="AE959" s="87" t="s">
        <v>106</v>
      </c>
      <c r="AF959" s="86" t="s">
        <v>8864</v>
      </c>
      <c r="AG959" s="87" t="s">
        <v>489</v>
      </c>
      <c r="AH959" s="87" t="s">
        <v>10635</v>
      </c>
      <c r="AI959" s="87" t="s">
        <v>104</v>
      </c>
      <c r="AJ959" s="87" t="s">
        <v>204</v>
      </c>
      <c r="AK959" s="88"/>
      <c r="AL959" s="83" t="s">
        <v>107</v>
      </c>
      <c r="AM959" s="89" t="s">
        <v>454</v>
      </c>
      <c r="AN959" s="90" t="s">
        <v>416</v>
      </c>
      <c r="AO959" s="91" t="s">
        <v>641</v>
      </c>
      <c r="AP959" s="90">
        <v>8.3333333333331794</v>
      </c>
      <c r="AQ959" s="92" t="s">
        <v>211</v>
      </c>
      <c r="AR959" s="93" t="s">
        <v>102</v>
      </c>
      <c r="AS959" s="93" t="s">
        <v>102</v>
      </c>
      <c r="AT959" s="93" t="s">
        <v>102</v>
      </c>
      <c r="AU959" s="210" t="s">
        <v>641</v>
      </c>
      <c r="AV959" s="93" t="s">
        <v>192</v>
      </c>
      <c r="AW959" s="94" t="s">
        <v>102</v>
      </c>
      <c r="AX959" s="93" t="s">
        <v>105</v>
      </c>
      <c r="AY959" s="95" t="s">
        <v>188</v>
      </c>
      <c r="AZ959" s="93" t="s">
        <v>102</v>
      </c>
      <c r="BA959" s="93" t="s">
        <v>10636</v>
      </c>
      <c r="BB959" s="93" t="s">
        <v>102</v>
      </c>
      <c r="BC959" s="93" t="s">
        <v>102</v>
      </c>
      <c r="BD959" s="96" t="s">
        <v>102</v>
      </c>
      <c r="BE959" s="90">
        <v>-468.66666666666703</v>
      </c>
      <c r="BF959" s="93" t="s">
        <v>211</v>
      </c>
      <c r="BG959" s="93" t="s">
        <v>102</v>
      </c>
      <c r="BH959" s="93" t="s">
        <v>102</v>
      </c>
      <c r="BI959" s="93" t="s">
        <v>102</v>
      </c>
      <c r="BJ959" s="210" t="s">
        <v>646</v>
      </c>
      <c r="BK959" s="93" t="s">
        <v>182</v>
      </c>
      <c r="BL959" s="97" t="s">
        <v>102</v>
      </c>
      <c r="BM959" s="93" t="s">
        <v>105</v>
      </c>
      <c r="BN959" s="93" t="s">
        <v>104</v>
      </c>
      <c r="BO959" s="93" t="s">
        <v>102</v>
      </c>
      <c r="BP959" s="98">
        <v>20180525</v>
      </c>
      <c r="BQ959" s="93" t="s">
        <v>102</v>
      </c>
      <c r="BR959" s="93" t="s">
        <v>102</v>
      </c>
      <c r="BS959" s="93" t="s">
        <v>102</v>
      </c>
      <c r="BT959" s="99" t="s">
        <v>591</v>
      </c>
      <c r="BU959" s="100" t="s">
        <v>12279</v>
      </c>
      <c r="BV959" s="101" t="s">
        <v>471</v>
      </c>
      <c r="BW959" s="136"/>
      <c r="BX959" s="103" t="s">
        <v>565</v>
      </c>
      <c r="BY959" s="104" t="s">
        <v>190</v>
      </c>
      <c r="BZ959" s="136"/>
      <c r="CA959" s="83" t="s">
        <v>599</v>
      </c>
      <c r="CB959" s="106" t="s">
        <v>647</v>
      </c>
      <c r="CC959" s="106" t="s">
        <v>12280</v>
      </c>
      <c r="CD959" s="107"/>
      <c r="CE959" s="108" t="s">
        <v>107</v>
      </c>
      <c r="CF959" s="108" t="s">
        <v>107</v>
      </c>
      <c r="CG959" s="109"/>
      <c r="CH959" s="110" t="s">
        <v>107</v>
      </c>
      <c r="CI959" s="111"/>
      <c r="CJ959" s="112">
        <v>6710</v>
      </c>
      <c r="CK959" s="113">
        <v>86</v>
      </c>
      <c r="CL959" s="114" t="s">
        <v>134</v>
      </c>
      <c r="CM959" s="114" t="s">
        <v>108</v>
      </c>
      <c r="CN959" s="114"/>
      <c r="CO959" s="115" t="s">
        <v>102</v>
      </c>
      <c r="CP959" s="115" t="s">
        <v>102</v>
      </c>
      <c r="CQ959" s="115" t="s">
        <v>102</v>
      </c>
      <c r="CR959" s="115" t="s">
        <v>102</v>
      </c>
      <c r="CS959" s="116"/>
      <c r="CT959" s="117" t="s">
        <v>109</v>
      </c>
      <c r="CU959" s="117" t="s">
        <v>109</v>
      </c>
      <c r="CV959" s="83">
        <v>955</v>
      </c>
      <c r="CW959" s="83" t="s">
        <v>108</v>
      </c>
      <c r="CX959" s="83">
        <v>955</v>
      </c>
      <c r="CY959" s="83" t="s">
        <v>108</v>
      </c>
      <c r="CZ959" s="83">
        <v>7283</v>
      </c>
      <c r="DA959" s="83" t="s">
        <v>419</v>
      </c>
      <c r="DB959" s="83" t="s">
        <v>130</v>
      </c>
      <c r="DC959" s="83" t="s">
        <v>499</v>
      </c>
      <c r="DD959" s="83">
        <v>2004</v>
      </c>
      <c r="DE959" s="83" t="s">
        <v>444</v>
      </c>
      <c r="DF959" s="83" t="s">
        <v>130</v>
      </c>
      <c r="DG959" s="83" t="s">
        <v>499</v>
      </c>
      <c r="DH959" s="83"/>
      <c r="DI959" s="83">
        <v>0</v>
      </c>
      <c r="DJ959" s="83">
        <v>1</v>
      </c>
      <c r="DK959" s="83">
        <v>0</v>
      </c>
      <c r="DL959" s="83">
        <v>0</v>
      </c>
      <c r="DM959" s="83">
        <v>0</v>
      </c>
      <c r="DN959" s="83">
        <v>0</v>
      </c>
      <c r="DO959" s="83">
        <v>0</v>
      </c>
      <c r="DP959" s="83">
        <v>0</v>
      </c>
      <c r="DQ959" s="83">
        <v>0</v>
      </c>
      <c r="DR959" s="83">
        <v>0</v>
      </c>
      <c r="DS959" s="83">
        <v>0</v>
      </c>
      <c r="DT959" s="83">
        <v>3</v>
      </c>
      <c r="DU959" s="83">
        <v>3</v>
      </c>
      <c r="DV959" s="83">
        <v>0</v>
      </c>
      <c r="DW959" s="83">
        <v>0</v>
      </c>
      <c r="DX959" s="83">
        <v>3</v>
      </c>
      <c r="DY959" s="85">
        <v>44601</v>
      </c>
      <c r="DZ959" s="83" t="s">
        <v>5006</v>
      </c>
      <c r="EA959" s="83" t="s">
        <v>102</v>
      </c>
      <c r="EB959" s="83" t="s">
        <v>482</v>
      </c>
      <c r="EC959" s="83">
        <v>955</v>
      </c>
      <c r="ED959" s="83" t="s">
        <v>483</v>
      </c>
      <c r="EE959" s="83">
        <v>1</v>
      </c>
      <c r="EF959" s="83">
        <v>0</v>
      </c>
      <c r="EG959" s="83">
        <v>0</v>
      </c>
      <c r="EH959" s="83" t="s">
        <v>109</v>
      </c>
      <c r="EI959" s="83" t="s">
        <v>108</v>
      </c>
      <c r="EJ959" s="83" t="s">
        <v>583</v>
      </c>
      <c r="EK959" s="83">
        <v>0</v>
      </c>
      <c r="EL959" s="83">
        <v>0</v>
      </c>
      <c r="EM959" s="83">
        <v>1</v>
      </c>
      <c r="EN959" s="83" t="s">
        <v>497</v>
      </c>
      <c r="EO959" s="83"/>
      <c r="EP959" s="83" t="s">
        <v>436</v>
      </c>
      <c r="EQ959" s="136">
        <v>1</v>
      </c>
      <c r="ER959" s="136">
        <v>1</v>
      </c>
      <c r="ES959" s="136">
        <v>1</v>
      </c>
      <c r="ET959" s="136">
        <v>1</v>
      </c>
      <c r="EU959" s="215" t="s">
        <v>269</v>
      </c>
      <c r="EV959" s="136">
        <v>1</v>
      </c>
      <c r="EW959" s="136">
        <v>1</v>
      </c>
      <c r="EX959" s="136">
        <v>1</v>
      </c>
      <c r="EY959" s="136">
        <v>1</v>
      </c>
      <c r="EZ959" s="136">
        <v>1</v>
      </c>
      <c r="FP959" s="215" t="s">
        <v>592</v>
      </c>
      <c r="FQ959" s="136" t="b">
        <v>1</v>
      </c>
      <c r="FR959" s="136" t="b">
        <v>1</v>
      </c>
      <c r="FS959" s="136" t="b">
        <v>1</v>
      </c>
      <c r="FT959" s="136" t="b">
        <v>1</v>
      </c>
      <c r="FX959" s="215" t="s">
        <v>269</v>
      </c>
    </row>
    <row r="960" spans="1:180" ht="60" customHeight="1" x14ac:dyDescent="0.55000000000000004">
      <c r="A960" s="83" t="s">
        <v>130</v>
      </c>
      <c r="B960" s="83" t="s">
        <v>98</v>
      </c>
      <c r="C960" s="136">
        <v>208966</v>
      </c>
      <c r="D960" s="207" t="s">
        <v>628</v>
      </c>
      <c r="E960" s="208" t="s">
        <v>633</v>
      </c>
      <c r="F960" s="83" t="s">
        <v>108</v>
      </c>
      <c r="G960" s="85">
        <v>22744</v>
      </c>
      <c r="H960" s="83" t="s">
        <v>102</v>
      </c>
      <c r="I960" s="85">
        <v>39772</v>
      </c>
      <c r="J960" s="83" t="s">
        <v>228</v>
      </c>
      <c r="K960" s="216">
        <v>813996579672</v>
      </c>
      <c r="L960" s="83" t="s">
        <v>191</v>
      </c>
      <c r="M960" s="85">
        <v>43619</v>
      </c>
      <c r="N960" s="83">
        <v>-4081.6666666666702</v>
      </c>
      <c r="O960" s="83" t="s">
        <v>193</v>
      </c>
      <c r="P960" s="83" t="s">
        <v>181</v>
      </c>
      <c r="Q960" s="208" t="s">
        <v>8868</v>
      </c>
      <c r="R960" s="83" t="s">
        <v>102</v>
      </c>
      <c r="S960" s="83" t="s">
        <v>102</v>
      </c>
      <c r="T960" s="83" t="s">
        <v>133</v>
      </c>
      <c r="U960" s="83" t="s">
        <v>10637</v>
      </c>
      <c r="V960" s="83" t="s">
        <v>111</v>
      </c>
      <c r="W960" s="83" t="s">
        <v>105</v>
      </c>
      <c r="X960" s="86" t="s">
        <v>8868</v>
      </c>
      <c r="Y960" s="87" t="s">
        <v>102</v>
      </c>
      <c r="Z960" s="87" t="s">
        <v>102</v>
      </c>
      <c r="AA960" s="87" t="s">
        <v>133</v>
      </c>
      <c r="AB960" s="87" t="s">
        <v>10637</v>
      </c>
      <c r="AC960" s="87" t="s">
        <v>111</v>
      </c>
      <c r="AD960" s="87" t="s">
        <v>105</v>
      </c>
      <c r="AE960" s="87" t="s">
        <v>106</v>
      </c>
      <c r="AF960" s="86" t="s">
        <v>8868</v>
      </c>
      <c r="AG960" s="87" t="s">
        <v>486</v>
      </c>
      <c r="AH960" s="87" t="s">
        <v>10637</v>
      </c>
      <c r="AI960" s="87" t="s">
        <v>111</v>
      </c>
      <c r="AJ960" s="87" t="s">
        <v>204</v>
      </c>
      <c r="AK960" s="88"/>
      <c r="AL960" s="83" t="s">
        <v>107</v>
      </c>
      <c r="AM960" s="89" t="s">
        <v>454</v>
      </c>
      <c r="AN960" s="90" t="s">
        <v>416</v>
      </c>
      <c r="AO960" s="91" t="s">
        <v>642</v>
      </c>
      <c r="AP960" s="90">
        <v>8.3333333333331794</v>
      </c>
      <c r="AQ960" s="92" t="s">
        <v>102</v>
      </c>
      <c r="AR960" s="93" t="s">
        <v>102</v>
      </c>
      <c r="AS960" s="93" t="s">
        <v>102</v>
      </c>
      <c r="AT960" s="93" t="s">
        <v>102</v>
      </c>
      <c r="AU960" s="210" t="s">
        <v>644</v>
      </c>
      <c r="AV960" s="93" t="s">
        <v>185</v>
      </c>
      <c r="AW960" s="94" t="s">
        <v>102</v>
      </c>
      <c r="AX960" s="93" t="s">
        <v>183</v>
      </c>
      <c r="AY960" s="95" t="s">
        <v>111</v>
      </c>
      <c r="AZ960" s="93" t="s">
        <v>102</v>
      </c>
      <c r="BA960" s="93" t="s">
        <v>102</v>
      </c>
      <c r="BB960" s="93" t="s">
        <v>102</v>
      </c>
      <c r="BC960" s="93" t="s">
        <v>102</v>
      </c>
      <c r="BD960" s="96" t="s">
        <v>102</v>
      </c>
      <c r="BE960" s="90">
        <v>-469.16666666666703</v>
      </c>
      <c r="BF960" s="93" t="s">
        <v>102</v>
      </c>
      <c r="BG960" s="93" t="s">
        <v>102</v>
      </c>
      <c r="BH960" s="93" t="s">
        <v>102</v>
      </c>
      <c r="BI960" s="93" t="s">
        <v>102</v>
      </c>
      <c r="BJ960" s="210" t="s">
        <v>642</v>
      </c>
      <c r="BK960" s="93" t="s">
        <v>192</v>
      </c>
      <c r="BL960" s="97" t="s">
        <v>102</v>
      </c>
      <c r="BM960" s="93" t="s">
        <v>183</v>
      </c>
      <c r="BN960" s="93" t="s">
        <v>106</v>
      </c>
      <c r="BO960" s="93" t="s">
        <v>102</v>
      </c>
      <c r="BP960" s="98" t="s">
        <v>102</v>
      </c>
      <c r="BQ960" s="93" t="s">
        <v>102</v>
      </c>
      <c r="BR960" s="93" t="s">
        <v>102</v>
      </c>
      <c r="BS960" s="93" t="s">
        <v>102</v>
      </c>
      <c r="BT960" s="99" t="s">
        <v>591</v>
      </c>
      <c r="BU960" s="100" t="s">
        <v>12281</v>
      </c>
      <c r="BV960" s="101" t="s">
        <v>471</v>
      </c>
      <c r="BW960" s="136"/>
      <c r="BX960" s="103" t="s">
        <v>565</v>
      </c>
      <c r="BY960" s="104" t="s">
        <v>190</v>
      </c>
      <c r="BZ960" s="136"/>
      <c r="CA960" s="83" t="s">
        <v>599</v>
      </c>
      <c r="CB960" s="106" t="s">
        <v>647</v>
      </c>
      <c r="CC960" s="106" t="s">
        <v>12282</v>
      </c>
      <c r="CD960" s="107"/>
      <c r="CE960" s="108" t="s">
        <v>107</v>
      </c>
      <c r="CF960" s="108" t="s">
        <v>107</v>
      </c>
      <c r="CG960" s="109"/>
      <c r="CH960" s="110" t="s">
        <v>107</v>
      </c>
      <c r="CI960" s="111"/>
      <c r="CJ960" s="112">
        <v>6710</v>
      </c>
      <c r="CK960" s="113">
        <v>86</v>
      </c>
      <c r="CL960" s="114" t="s">
        <v>134</v>
      </c>
      <c r="CM960" s="114" t="s">
        <v>108</v>
      </c>
      <c r="CN960" s="114"/>
      <c r="CO960" s="115" t="s">
        <v>102</v>
      </c>
      <c r="CP960" s="115" t="s">
        <v>102</v>
      </c>
      <c r="CQ960" s="115" t="s">
        <v>102</v>
      </c>
      <c r="CR960" s="115" t="s">
        <v>102</v>
      </c>
      <c r="CS960" s="116"/>
      <c r="CT960" s="117" t="s">
        <v>109</v>
      </c>
      <c r="CU960" s="117" t="s">
        <v>109</v>
      </c>
      <c r="CV960" s="83">
        <v>956</v>
      </c>
      <c r="CW960" s="83" t="s">
        <v>108</v>
      </c>
      <c r="CX960" s="83">
        <v>956</v>
      </c>
      <c r="CY960" s="83" t="s">
        <v>108</v>
      </c>
      <c r="CZ960" s="83">
        <v>7284</v>
      </c>
      <c r="DA960" s="83" t="s">
        <v>419</v>
      </c>
      <c r="DB960" s="83" t="s">
        <v>130</v>
      </c>
      <c r="DC960" s="83" t="s">
        <v>499</v>
      </c>
      <c r="DD960" s="83">
        <v>2005</v>
      </c>
      <c r="DE960" s="83" t="s">
        <v>444</v>
      </c>
      <c r="DF960" s="83" t="s">
        <v>130</v>
      </c>
      <c r="DG960" s="83" t="s">
        <v>499</v>
      </c>
      <c r="DH960" s="83"/>
      <c r="DI960" s="83">
        <v>0</v>
      </c>
      <c r="DJ960" s="83">
        <v>1</v>
      </c>
      <c r="DK960" s="83">
        <v>0</v>
      </c>
      <c r="DL960" s="83">
        <v>0</v>
      </c>
      <c r="DM960" s="83">
        <v>0</v>
      </c>
      <c r="DN960" s="83">
        <v>0</v>
      </c>
      <c r="DO960" s="83">
        <v>0</v>
      </c>
      <c r="DP960" s="83">
        <v>0</v>
      </c>
      <c r="DQ960" s="83">
        <v>0</v>
      </c>
      <c r="DR960" s="83">
        <v>0</v>
      </c>
      <c r="DS960" s="83">
        <v>0</v>
      </c>
      <c r="DT960" s="83">
        <v>3</v>
      </c>
      <c r="DU960" s="83">
        <v>3</v>
      </c>
      <c r="DV960" s="83">
        <v>0</v>
      </c>
      <c r="DW960" s="83">
        <v>0</v>
      </c>
      <c r="DX960" s="83">
        <v>3</v>
      </c>
      <c r="DY960" s="85">
        <v>44602</v>
      </c>
      <c r="DZ960" s="83" t="s">
        <v>5007</v>
      </c>
      <c r="EA960" s="83" t="s">
        <v>102</v>
      </c>
      <c r="EB960" s="83" t="s">
        <v>482</v>
      </c>
      <c r="EC960" s="83">
        <v>956</v>
      </c>
      <c r="ED960" s="83" t="s">
        <v>483</v>
      </c>
      <c r="EE960" s="83">
        <v>1</v>
      </c>
      <c r="EF960" s="83">
        <v>0</v>
      </c>
      <c r="EG960" s="83">
        <v>0</v>
      </c>
      <c r="EH960" s="83" t="s">
        <v>109</v>
      </c>
      <c r="EI960" s="83" t="s">
        <v>108</v>
      </c>
      <c r="EJ960" s="83" t="s">
        <v>583</v>
      </c>
      <c r="EK960" s="83">
        <v>0</v>
      </c>
      <c r="EL960" s="83">
        <v>0</v>
      </c>
      <c r="EM960" s="83">
        <v>1</v>
      </c>
      <c r="EN960" s="83" t="s">
        <v>497</v>
      </c>
      <c r="EO960" s="83"/>
      <c r="EP960" s="83" t="s">
        <v>436</v>
      </c>
      <c r="EQ960" s="136">
        <v>1</v>
      </c>
      <c r="ER960" s="136">
        <v>1</v>
      </c>
      <c r="ES960" s="136">
        <v>1</v>
      </c>
      <c r="ET960" s="136">
        <v>1</v>
      </c>
      <c r="EU960" s="215" t="s">
        <v>269</v>
      </c>
      <c r="EV960" s="136">
        <v>1</v>
      </c>
      <c r="EW960" s="136">
        <v>1</v>
      </c>
      <c r="EX960" s="136">
        <v>1</v>
      </c>
      <c r="EY960" s="136">
        <v>1</v>
      </c>
      <c r="EZ960" s="136">
        <v>1</v>
      </c>
      <c r="FP960" s="215" t="s">
        <v>592</v>
      </c>
      <c r="FQ960" s="136" t="b">
        <v>1</v>
      </c>
      <c r="FR960" s="136" t="b">
        <v>1</v>
      </c>
      <c r="FS960" s="136" t="b">
        <v>1</v>
      </c>
      <c r="FT960" s="136" t="b">
        <v>1</v>
      </c>
      <c r="FX960" s="215" t="s">
        <v>269</v>
      </c>
    </row>
    <row r="961" spans="1:180" ht="60" customHeight="1" x14ac:dyDescent="0.55000000000000004">
      <c r="A961" s="83" t="s">
        <v>130</v>
      </c>
      <c r="B961" s="83" t="s">
        <v>98</v>
      </c>
      <c r="C961" s="136">
        <v>493206</v>
      </c>
      <c r="D961" s="207" t="s">
        <v>629</v>
      </c>
      <c r="E961" s="208" t="s">
        <v>634</v>
      </c>
      <c r="F961" s="83" t="s">
        <v>108</v>
      </c>
      <c r="G961" s="85">
        <v>26341</v>
      </c>
      <c r="H961" s="83" t="s">
        <v>102</v>
      </c>
      <c r="I961" s="85">
        <v>34633</v>
      </c>
      <c r="J961" s="83" t="s">
        <v>228</v>
      </c>
      <c r="K961" s="216">
        <v>651807108852</v>
      </c>
      <c r="L961" s="83" t="s">
        <v>191</v>
      </c>
      <c r="M961" s="85">
        <v>43642</v>
      </c>
      <c r="N961" s="83">
        <v>-4086.6666666666702</v>
      </c>
      <c r="O961" s="83" t="s">
        <v>193</v>
      </c>
      <c r="P961" s="83" t="s">
        <v>181</v>
      </c>
      <c r="Q961" s="208" t="s">
        <v>8872</v>
      </c>
      <c r="R961" s="83" t="s">
        <v>102</v>
      </c>
      <c r="S961" s="83" t="s">
        <v>102</v>
      </c>
      <c r="T961" s="83" t="s">
        <v>131</v>
      </c>
      <c r="U961" s="83" t="s">
        <v>10638</v>
      </c>
      <c r="V961" s="83" t="s">
        <v>104</v>
      </c>
      <c r="W961" s="83" t="s">
        <v>105</v>
      </c>
      <c r="X961" s="86" t="s">
        <v>8872</v>
      </c>
      <c r="Y961" s="87" t="s">
        <v>102</v>
      </c>
      <c r="Z961" s="87" t="s">
        <v>102</v>
      </c>
      <c r="AA961" s="87" t="s">
        <v>131</v>
      </c>
      <c r="AB961" s="87" t="s">
        <v>10638</v>
      </c>
      <c r="AC961" s="87" t="s">
        <v>104</v>
      </c>
      <c r="AD961" s="87" t="s">
        <v>105</v>
      </c>
      <c r="AE961" s="87" t="s">
        <v>106</v>
      </c>
      <c r="AF961" s="86" t="s">
        <v>8872</v>
      </c>
      <c r="AG961" s="87" t="s">
        <v>177</v>
      </c>
      <c r="AH961" s="87" t="s">
        <v>10638</v>
      </c>
      <c r="AI961" s="87" t="s">
        <v>104</v>
      </c>
      <c r="AJ961" s="87" t="s">
        <v>204</v>
      </c>
      <c r="AK961" s="88"/>
      <c r="AL961" s="83" t="s">
        <v>107</v>
      </c>
      <c r="AM961" s="89" t="s">
        <v>454</v>
      </c>
      <c r="AN961" s="90" t="s">
        <v>416</v>
      </c>
      <c r="AO961" s="91" t="s">
        <v>643</v>
      </c>
      <c r="AP961" s="90">
        <v>8.3333333333331794</v>
      </c>
      <c r="AQ961" s="92" t="s">
        <v>102</v>
      </c>
      <c r="AR961" s="93" t="s">
        <v>102</v>
      </c>
      <c r="AS961" s="93" t="s">
        <v>102</v>
      </c>
      <c r="AT961" s="93" t="s">
        <v>102</v>
      </c>
      <c r="AU961" s="210" t="s">
        <v>645</v>
      </c>
      <c r="AV961" s="93" t="s">
        <v>185</v>
      </c>
      <c r="AW961" s="94" t="s">
        <v>102</v>
      </c>
      <c r="AX961" s="93" t="s">
        <v>105</v>
      </c>
      <c r="AY961" s="95" t="s">
        <v>104</v>
      </c>
      <c r="AZ961" s="93" t="s">
        <v>102</v>
      </c>
      <c r="BA961" s="93" t="s">
        <v>102</v>
      </c>
      <c r="BB961" s="93" t="s">
        <v>102</v>
      </c>
      <c r="BC961" s="93" t="s">
        <v>102</v>
      </c>
      <c r="BD961" s="96" t="s">
        <v>102</v>
      </c>
      <c r="BE961" s="90">
        <v>-469.66666666666703</v>
      </c>
      <c r="BF961" s="93" t="s">
        <v>102</v>
      </c>
      <c r="BG961" s="93" t="s">
        <v>102</v>
      </c>
      <c r="BH961" s="93" t="s">
        <v>102</v>
      </c>
      <c r="BI961" s="93" t="s">
        <v>102</v>
      </c>
      <c r="BJ961" s="210" t="s">
        <v>643</v>
      </c>
      <c r="BK961" s="93" t="s">
        <v>196</v>
      </c>
      <c r="BL961" s="97" t="s">
        <v>102</v>
      </c>
      <c r="BM961" s="93" t="s">
        <v>105</v>
      </c>
      <c r="BN961" s="93" t="s">
        <v>596</v>
      </c>
      <c r="BO961" s="93" t="s">
        <v>102</v>
      </c>
      <c r="BP961" s="98" t="s">
        <v>102</v>
      </c>
      <c r="BQ961" s="93" t="s">
        <v>102</v>
      </c>
      <c r="BR961" s="93" t="s">
        <v>102</v>
      </c>
      <c r="BS961" s="93" t="s">
        <v>102</v>
      </c>
      <c r="BT961" s="99" t="s">
        <v>591</v>
      </c>
      <c r="BU961" s="100" t="s">
        <v>12283</v>
      </c>
      <c r="BV961" s="101" t="s">
        <v>471</v>
      </c>
      <c r="BW961" s="136"/>
      <c r="BX961" s="103" t="s">
        <v>565</v>
      </c>
      <c r="BY961" s="104" t="s">
        <v>190</v>
      </c>
      <c r="BZ961" s="136"/>
      <c r="CA961" s="83" t="s">
        <v>599</v>
      </c>
      <c r="CB961" s="106" t="s">
        <v>647</v>
      </c>
      <c r="CC961" s="106" t="s">
        <v>12284</v>
      </c>
      <c r="CD961" s="107"/>
      <c r="CE961" s="108" t="s">
        <v>107</v>
      </c>
      <c r="CF961" s="108" t="s">
        <v>107</v>
      </c>
      <c r="CG961" s="109"/>
      <c r="CH961" s="110" t="s">
        <v>107</v>
      </c>
      <c r="CI961" s="111"/>
      <c r="CJ961" s="112">
        <v>6710</v>
      </c>
      <c r="CK961" s="113">
        <v>86</v>
      </c>
      <c r="CL961" s="114" t="s">
        <v>134</v>
      </c>
      <c r="CM961" s="114" t="s">
        <v>108</v>
      </c>
      <c r="CN961" s="114"/>
      <c r="CO961" s="115" t="s">
        <v>102</v>
      </c>
      <c r="CP961" s="115" t="s">
        <v>102</v>
      </c>
      <c r="CQ961" s="115" t="s">
        <v>102</v>
      </c>
      <c r="CR961" s="115" t="s">
        <v>102</v>
      </c>
      <c r="CS961" s="116"/>
      <c r="CT961" s="117" t="s">
        <v>109</v>
      </c>
      <c r="CU961" s="117" t="s">
        <v>109</v>
      </c>
      <c r="CV961" s="83">
        <v>957</v>
      </c>
      <c r="CW961" s="83" t="s">
        <v>108</v>
      </c>
      <c r="CX961" s="83">
        <v>957</v>
      </c>
      <c r="CY961" s="83" t="s">
        <v>108</v>
      </c>
      <c r="CZ961" s="83">
        <v>7285</v>
      </c>
      <c r="DA961" s="83" t="s">
        <v>419</v>
      </c>
      <c r="DB961" s="83" t="s">
        <v>130</v>
      </c>
      <c r="DC961" s="83" t="s">
        <v>499</v>
      </c>
      <c r="DD961" s="83">
        <v>2006</v>
      </c>
      <c r="DE961" s="83" t="s">
        <v>444</v>
      </c>
      <c r="DF961" s="83" t="s">
        <v>130</v>
      </c>
      <c r="DG961" s="83" t="s">
        <v>499</v>
      </c>
      <c r="DH961" s="83"/>
      <c r="DI961" s="83">
        <v>0</v>
      </c>
      <c r="DJ961" s="83">
        <v>1</v>
      </c>
      <c r="DK961" s="83">
        <v>0</v>
      </c>
      <c r="DL961" s="83">
        <v>0</v>
      </c>
      <c r="DM961" s="83">
        <v>0</v>
      </c>
      <c r="DN961" s="83">
        <v>0</v>
      </c>
      <c r="DO961" s="83">
        <v>0</v>
      </c>
      <c r="DP961" s="83">
        <v>0</v>
      </c>
      <c r="DQ961" s="83">
        <v>0</v>
      </c>
      <c r="DR961" s="83">
        <v>0</v>
      </c>
      <c r="DS961" s="83">
        <v>0</v>
      </c>
      <c r="DT961" s="83">
        <v>3</v>
      </c>
      <c r="DU961" s="83">
        <v>3</v>
      </c>
      <c r="DV961" s="83">
        <v>0</v>
      </c>
      <c r="DW961" s="83">
        <v>0</v>
      </c>
      <c r="DX961" s="83">
        <v>3</v>
      </c>
      <c r="DY961" s="85">
        <v>44603</v>
      </c>
      <c r="DZ961" s="83" t="s">
        <v>5008</v>
      </c>
      <c r="EA961" s="83" t="s">
        <v>102</v>
      </c>
      <c r="EB961" s="83" t="s">
        <v>482</v>
      </c>
      <c r="EC961" s="83">
        <v>957</v>
      </c>
      <c r="ED961" s="83" t="s">
        <v>483</v>
      </c>
      <c r="EE961" s="83">
        <v>1</v>
      </c>
      <c r="EF961" s="83">
        <v>0</v>
      </c>
      <c r="EG961" s="83">
        <v>0</v>
      </c>
      <c r="EH961" s="83" t="s">
        <v>109</v>
      </c>
      <c r="EI961" s="83" t="s">
        <v>108</v>
      </c>
      <c r="EJ961" s="83" t="s">
        <v>583</v>
      </c>
      <c r="EK961" s="83">
        <v>0</v>
      </c>
      <c r="EL961" s="83">
        <v>0</v>
      </c>
      <c r="EM961" s="83">
        <v>1</v>
      </c>
      <c r="EN961" s="83" t="s">
        <v>497</v>
      </c>
      <c r="EO961" s="83"/>
      <c r="EP961" s="83" t="s">
        <v>436</v>
      </c>
      <c r="EQ961" s="136">
        <v>1</v>
      </c>
      <c r="ER961" s="136">
        <v>1</v>
      </c>
      <c r="ES961" s="136">
        <v>1</v>
      </c>
      <c r="ET961" s="136">
        <v>1</v>
      </c>
      <c r="EU961" s="215" t="s">
        <v>269</v>
      </c>
      <c r="EV961" s="136">
        <v>1</v>
      </c>
      <c r="EW961" s="136">
        <v>1</v>
      </c>
      <c r="EX961" s="136">
        <v>1</v>
      </c>
      <c r="EY961" s="136">
        <v>1</v>
      </c>
      <c r="EZ961" s="136">
        <v>1</v>
      </c>
      <c r="FP961" s="215" t="s">
        <v>592</v>
      </c>
      <c r="FQ961" s="136" t="b">
        <v>1</v>
      </c>
      <c r="FR961" s="136" t="b">
        <v>1</v>
      </c>
      <c r="FS961" s="136" t="b">
        <v>1</v>
      </c>
      <c r="FT961" s="136" t="b">
        <v>1</v>
      </c>
      <c r="FX961" s="215" t="s">
        <v>269</v>
      </c>
    </row>
    <row r="962" spans="1:180" ht="60" customHeight="1" x14ac:dyDescent="0.55000000000000004">
      <c r="A962" s="83" t="s">
        <v>130</v>
      </c>
      <c r="B962" s="83" t="s">
        <v>98</v>
      </c>
      <c r="C962" s="136">
        <v>239875</v>
      </c>
      <c r="D962" s="207" t="s">
        <v>627</v>
      </c>
      <c r="E962" s="208" t="s">
        <v>630</v>
      </c>
      <c r="F962" s="83" t="s">
        <v>108</v>
      </c>
      <c r="G962" s="85">
        <v>20621</v>
      </c>
      <c r="H962" s="83" t="s">
        <v>102</v>
      </c>
      <c r="I962" s="85">
        <v>39794</v>
      </c>
      <c r="J962" s="83" t="s">
        <v>228</v>
      </c>
      <c r="K962" s="216">
        <v>299345972451</v>
      </c>
      <c r="L962" s="83" t="s">
        <v>191</v>
      </c>
      <c r="M962" s="85">
        <v>43631</v>
      </c>
      <c r="N962" s="83">
        <v>-4091.6666666666702</v>
      </c>
      <c r="O962" s="83" t="s">
        <v>180</v>
      </c>
      <c r="P962" s="83" t="s">
        <v>181</v>
      </c>
      <c r="Q962" s="208" t="s">
        <v>8876</v>
      </c>
      <c r="R962" s="83" t="s">
        <v>102</v>
      </c>
      <c r="S962" s="83" t="s">
        <v>102</v>
      </c>
      <c r="T962" s="83" t="s">
        <v>199</v>
      </c>
      <c r="U962" s="83" t="s">
        <v>10639</v>
      </c>
      <c r="V962" s="83" t="s">
        <v>104</v>
      </c>
      <c r="W962" s="83" t="s">
        <v>105</v>
      </c>
      <c r="X962" s="86" t="s">
        <v>8876</v>
      </c>
      <c r="Y962" s="87" t="s">
        <v>102</v>
      </c>
      <c r="Z962" s="87" t="s">
        <v>102</v>
      </c>
      <c r="AA962" s="87" t="s">
        <v>199</v>
      </c>
      <c r="AB962" s="87" t="s">
        <v>10639</v>
      </c>
      <c r="AC962" s="87" t="s">
        <v>104</v>
      </c>
      <c r="AD962" s="87" t="s">
        <v>105</v>
      </c>
      <c r="AE962" s="87" t="s">
        <v>106</v>
      </c>
      <c r="AF962" s="86" t="s">
        <v>8876</v>
      </c>
      <c r="AG962" s="87" t="s">
        <v>489</v>
      </c>
      <c r="AH962" s="87" t="s">
        <v>10640</v>
      </c>
      <c r="AI962" s="87" t="s">
        <v>104</v>
      </c>
      <c r="AJ962" s="87" t="s">
        <v>204</v>
      </c>
      <c r="AK962" s="88"/>
      <c r="AL962" s="83" t="s">
        <v>107</v>
      </c>
      <c r="AM962" s="89" t="s">
        <v>454</v>
      </c>
      <c r="AN962" s="90" t="s">
        <v>416</v>
      </c>
      <c r="AO962" s="91" t="s">
        <v>641</v>
      </c>
      <c r="AP962" s="90">
        <v>8.3333333333331794</v>
      </c>
      <c r="AQ962" s="92" t="s">
        <v>211</v>
      </c>
      <c r="AR962" s="93" t="s">
        <v>102</v>
      </c>
      <c r="AS962" s="93" t="s">
        <v>102</v>
      </c>
      <c r="AT962" s="93" t="s">
        <v>102</v>
      </c>
      <c r="AU962" s="210" t="s">
        <v>641</v>
      </c>
      <c r="AV962" s="93" t="s">
        <v>192</v>
      </c>
      <c r="AW962" s="94" t="s">
        <v>102</v>
      </c>
      <c r="AX962" s="93" t="s">
        <v>105</v>
      </c>
      <c r="AY962" s="95" t="s">
        <v>188</v>
      </c>
      <c r="AZ962" s="93" t="s">
        <v>102</v>
      </c>
      <c r="BA962" s="93" t="s">
        <v>10641</v>
      </c>
      <c r="BB962" s="93" t="s">
        <v>102</v>
      </c>
      <c r="BC962" s="93" t="s">
        <v>102</v>
      </c>
      <c r="BD962" s="96" t="s">
        <v>102</v>
      </c>
      <c r="BE962" s="90">
        <v>-470.16666666666703</v>
      </c>
      <c r="BF962" s="93" t="s">
        <v>211</v>
      </c>
      <c r="BG962" s="93" t="s">
        <v>102</v>
      </c>
      <c r="BH962" s="93" t="s">
        <v>102</v>
      </c>
      <c r="BI962" s="93" t="s">
        <v>102</v>
      </c>
      <c r="BJ962" s="210" t="s">
        <v>646</v>
      </c>
      <c r="BK962" s="93" t="s">
        <v>182</v>
      </c>
      <c r="BL962" s="97" t="s">
        <v>102</v>
      </c>
      <c r="BM962" s="93" t="s">
        <v>105</v>
      </c>
      <c r="BN962" s="93" t="s">
        <v>104</v>
      </c>
      <c r="BO962" s="93" t="s">
        <v>102</v>
      </c>
      <c r="BP962" s="98">
        <v>20180526</v>
      </c>
      <c r="BQ962" s="93" t="s">
        <v>102</v>
      </c>
      <c r="BR962" s="93" t="s">
        <v>102</v>
      </c>
      <c r="BS962" s="93" t="s">
        <v>102</v>
      </c>
      <c r="BT962" s="99" t="s">
        <v>591</v>
      </c>
      <c r="BU962" s="100" t="s">
        <v>12285</v>
      </c>
      <c r="BV962" s="101" t="s">
        <v>471</v>
      </c>
      <c r="BW962" s="136"/>
      <c r="BX962" s="103" t="s">
        <v>565</v>
      </c>
      <c r="BY962" s="104" t="s">
        <v>190</v>
      </c>
      <c r="BZ962" s="136"/>
      <c r="CA962" s="83" t="s">
        <v>599</v>
      </c>
      <c r="CB962" s="106" t="s">
        <v>647</v>
      </c>
      <c r="CC962" s="106" t="s">
        <v>12286</v>
      </c>
      <c r="CD962" s="107"/>
      <c r="CE962" s="108" t="s">
        <v>107</v>
      </c>
      <c r="CF962" s="108" t="s">
        <v>107</v>
      </c>
      <c r="CG962" s="109"/>
      <c r="CH962" s="110" t="s">
        <v>107</v>
      </c>
      <c r="CI962" s="111"/>
      <c r="CJ962" s="112">
        <v>6710</v>
      </c>
      <c r="CK962" s="113">
        <v>86</v>
      </c>
      <c r="CL962" s="114" t="s">
        <v>134</v>
      </c>
      <c r="CM962" s="114" t="s">
        <v>108</v>
      </c>
      <c r="CN962" s="114"/>
      <c r="CO962" s="115" t="s">
        <v>102</v>
      </c>
      <c r="CP962" s="115" t="s">
        <v>102</v>
      </c>
      <c r="CQ962" s="115" t="s">
        <v>102</v>
      </c>
      <c r="CR962" s="115" t="s">
        <v>102</v>
      </c>
      <c r="CS962" s="116"/>
      <c r="CT962" s="117" t="s">
        <v>109</v>
      </c>
      <c r="CU962" s="117" t="s">
        <v>109</v>
      </c>
      <c r="CV962" s="83">
        <v>958</v>
      </c>
      <c r="CW962" s="83" t="s">
        <v>108</v>
      </c>
      <c r="CX962" s="83">
        <v>958</v>
      </c>
      <c r="CY962" s="83" t="s">
        <v>108</v>
      </c>
      <c r="CZ962" s="83">
        <v>7286</v>
      </c>
      <c r="DA962" s="83" t="s">
        <v>419</v>
      </c>
      <c r="DB962" s="83" t="s">
        <v>130</v>
      </c>
      <c r="DC962" s="83" t="s">
        <v>499</v>
      </c>
      <c r="DD962" s="83">
        <v>2007</v>
      </c>
      <c r="DE962" s="83" t="s">
        <v>444</v>
      </c>
      <c r="DF962" s="83" t="s">
        <v>130</v>
      </c>
      <c r="DG962" s="83" t="s">
        <v>499</v>
      </c>
      <c r="DH962" s="83"/>
      <c r="DI962" s="83">
        <v>0</v>
      </c>
      <c r="DJ962" s="83">
        <v>1</v>
      </c>
      <c r="DK962" s="83">
        <v>0</v>
      </c>
      <c r="DL962" s="83">
        <v>0</v>
      </c>
      <c r="DM962" s="83">
        <v>0</v>
      </c>
      <c r="DN962" s="83">
        <v>0</v>
      </c>
      <c r="DO962" s="83">
        <v>0</v>
      </c>
      <c r="DP962" s="83">
        <v>0</v>
      </c>
      <c r="DQ962" s="83">
        <v>0</v>
      </c>
      <c r="DR962" s="83">
        <v>0</v>
      </c>
      <c r="DS962" s="83">
        <v>0</v>
      </c>
      <c r="DT962" s="83">
        <v>3</v>
      </c>
      <c r="DU962" s="83">
        <v>3</v>
      </c>
      <c r="DV962" s="83">
        <v>0</v>
      </c>
      <c r="DW962" s="83">
        <v>0</v>
      </c>
      <c r="DX962" s="83">
        <v>3</v>
      </c>
      <c r="DY962" s="85">
        <v>44604</v>
      </c>
      <c r="DZ962" s="83" t="s">
        <v>5009</v>
      </c>
      <c r="EA962" s="83" t="s">
        <v>102</v>
      </c>
      <c r="EB962" s="83" t="s">
        <v>482</v>
      </c>
      <c r="EC962" s="83">
        <v>958</v>
      </c>
      <c r="ED962" s="83" t="s">
        <v>483</v>
      </c>
      <c r="EE962" s="83">
        <v>1</v>
      </c>
      <c r="EF962" s="83">
        <v>0</v>
      </c>
      <c r="EG962" s="83">
        <v>0</v>
      </c>
      <c r="EH962" s="83" t="s">
        <v>109</v>
      </c>
      <c r="EI962" s="83" t="s">
        <v>108</v>
      </c>
      <c r="EJ962" s="83" t="s">
        <v>583</v>
      </c>
      <c r="EK962" s="83">
        <v>0</v>
      </c>
      <c r="EL962" s="83">
        <v>0</v>
      </c>
      <c r="EM962" s="83">
        <v>1</v>
      </c>
      <c r="EN962" s="83" t="s">
        <v>497</v>
      </c>
      <c r="EO962" s="83"/>
      <c r="EP962" s="83" t="s">
        <v>436</v>
      </c>
      <c r="EQ962" s="136">
        <v>1</v>
      </c>
      <c r="ER962" s="136">
        <v>1</v>
      </c>
      <c r="ES962" s="136">
        <v>1</v>
      </c>
      <c r="ET962" s="136">
        <v>1</v>
      </c>
      <c r="EU962" s="215" t="s">
        <v>269</v>
      </c>
      <c r="EV962" s="136">
        <v>1</v>
      </c>
      <c r="EW962" s="136">
        <v>1</v>
      </c>
      <c r="EX962" s="136">
        <v>1</v>
      </c>
      <c r="EY962" s="136">
        <v>1</v>
      </c>
      <c r="EZ962" s="136">
        <v>1</v>
      </c>
      <c r="FP962" s="215" t="s">
        <v>592</v>
      </c>
      <c r="FQ962" s="136" t="b">
        <v>1</v>
      </c>
      <c r="FR962" s="136" t="b">
        <v>1</v>
      </c>
      <c r="FS962" s="136" t="b">
        <v>1</v>
      </c>
      <c r="FT962" s="136" t="b">
        <v>1</v>
      </c>
      <c r="FX962" s="215" t="s">
        <v>269</v>
      </c>
    </row>
    <row r="963" spans="1:180" ht="60" customHeight="1" x14ac:dyDescent="0.55000000000000004">
      <c r="A963" s="83" t="s">
        <v>130</v>
      </c>
      <c r="B963" s="83" t="s">
        <v>98</v>
      </c>
      <c r="C963" s="136">
        <v>751244</v>
      </c>
      <c r="D963" s="207" t="s">
        <v>628</v>
      </c>
      <c r="E963" s="208" t="s">
        <v>633</v>
      </c>
      <c r="F963" s="83" t="s">
        <v>108</v>
      </c>
      <c r="G963" s="85">
        <v>22744</v>
      </c>
      <c r="H963" s="83" t="s">
        <v>102</v>
      </c>
      <c r="I963" s="85">
        <v>39772</v>
      </c>
      <c r="J963" s="83" t="s">
        <v>228</v>
      </c>
      <c r="K963" s="216">
        <v>903615226527</v>
      </c>
      <c r="L963" s="83" t="s">
        <v>191</v>
      </c>
      <c r="M963" s="85">
        <v>43619</v>
      </c>
      <c r="N963" s="83">
        <v>-4096.6666666666697</v>
      </c>
      <c r="O963" s="83" t="s">
        <v>193</v>
      </c>
      <c r="P963" s="83" t="s">
        <v>181</v>
      </c>
      <c r="Q963" s="208" t="s">
        <v>8880</v>
      </c>
      <c r="R963" s="83" t="s">
        <v>102</v>
      </c>
      <c r="S963" s="83" t="s">
        <v>102</v>
      </c>
      <c r="T963" s="83" t="s">
        <v>133</v>
      </c>
      <c r="U963" s="83" t="s">
        <v>10642</v>
      </c>
      <c r="V963" s="83" t="s">
        <v>111</v>
      </c>
      <c r="W963" s="83" t="s">
        <v>105</v>
      </c>
      <c r="X963" s="86" t="s">
        <v>8880</v>
      </c>
      <c r="Y963" s="87" t="s">
        <v>102</v>
      </c>
      <c r="Z963" s="87" t="s">
        <v>102</v>
      </c>
      <c r="AA963" s="87" t="s">
        <v>133</v>
      </c>
      <c r="AB963" s="87" t="s">
        <v>10642</v>
      </c>
      <c r="AC963" s="87" t="s">
        <v>111</v>
      </c>
      <c r="AD963" s="87" t="s">
        <v>105</v>
      </c>
      <c r="AE963" s="87" t="s">
        <v>106</v>
      </c>
      <c r="AF963" s="86" t="s">
        <v>8880</v>
      </c>
      <c r="AG963" s="87" t="s">
        <v>486</v>
      </c>
      <c r="AH963" s="87" t="s">
        <v>10642</v>
      </c>
      <c r="AI963" s="87" t="s">
        <v>111</v>
      </c>
      <c r="AJ963" s="87" t="s">
        <v>204</v>
      </c>
      <c r="AK963" s="88"/>
      <c r="AL963" s="83" t="s">
        <v>107</v>
      </c>
      <c r="AM963" s="89" t="s">
        <v>454</v>
      </c>
      <c r="AN963" s="90" t="s">
        <v>416</v>
      </c>
      <c r="AO963" s="91" t="s">
        <v>642</v>
      </c>
      <c r="AP963" s="90">
        <v>8.3333333333331794</v>
      </c>
      <c r="AQ963" s="92" t="s">
        <v>102</v>
      </c>
      <c r="AR963" s="93" t="s">
        <v>102</v>
      </c>
      <c r="AS963" s="93" t="s">
        <v>102</v>
      </c>
      <c r="AT963" s="93" t="s">
        <v>102</v>
      </c>
      <c r="AU963" s="210" t="s">
        <v>644</v>
      </c>
      <c r="AV963" s="93" t="s">
        <v>185</v>
      </c>
      <c r="AW963" s="94" t="s">
        <v>102</v>
      </c>
      <c r="AX963" s="93" t="s">
        <v>183</v>
      </c>
      <c r="AY963" s="95" t="s">
        <v>111</v>
      </c>
      <c r="AZ963" s="93" t="s">
        <v>102</v>
      </c>
      <c r="BA963" s="93" t="s">
        <v>102</v>
      </c>
      <c r="BB963" s="93" t="s">
        <v>102</v>
      </c>
      <c r="BC963" s="93" t="s">
        <v>102</v>
      </c>
      <c r="BD963" s="96" t="s">
        <v>102</v>
      </c>
      <c r="BE963" s="90">
        <v>-470.66666666666703</v>
      </c>
      <c r="BF963" s="93" t="s">
        <v>102</v>
      </c>
      <c r="BG963" s="93" t="s">
        <v>102</v>
      </c>
      <c r="BH963" s="93" t="s">
        <v>102</v>
      </c>
      <c r="BI963" s="93" t="s">
        <v>102</v>
      </c>
      <c r="BJ963" s="210" t="s">
        <v>642</v>
      </c>
      <c r="BK963" s="93" t="s">
        <v>192</v>
      </c>
      <c r="BL963" s="97" t="s">
        <v>102</v>
      </c>
      <c r="BM963" s="93" t="s">
        <v>183</v>
      </c>
      <c r="BN963" s="93" t="s">
        <v>106</v>
      </c>
      <c r="BO963" s="93" t="s">
        <v>102</v>
      </c>
      <c r="BP963" s="98" t="s">
        <v>102</v>
      </c>
      <c r="BQ963" s="93" t="s">
        <v>102</v>
      </c>
      <c r="BR963" s="93" t="s">
        <v>102</v>
      </c>
      <c r="BS963" s="93" t="s">
        <v>102</v>
      </c>
      <c r="BT963" s="99" t="s">
        <v>591</v>
      </c>
      <c r="BU963" s="100" t="s">
        <v>12287</v>
      </c>
      <c r="BV963" s="101" t="s">
        <v>471</v>
      </c>
      <c r="BW963" s="136"/>
      <c r="BX963" s="103" t="s">
        <v>565</v>
      </c>
      <c r="BY963" s="104" t="s">
        <v>190</v>
      </c>
      <c r="BZ963" s="136"/>
      <c r="CA963" s="83" t="s">
        <v>599</v>
      </c>
      <c r="CB963" s="106" t="s">
        <v>647</v>
      </c>
      <c r="CC963" s="106" t="s">
        <v>12288</v>
      </c>
      <c r="CD963" s="107"/>
      <c r="CE963" s="108" t="s">
        <v>107</v>
      </c>
      <c r="CF963" s="108" t="s">
        <v>107</v>
      </c>
      <c r="CG963" s="109"/>
      <c r="CH963" s="110" t="s">
        <v>107</v>
      </c>
      <c r="CI963" s="111"/>
      <c r="CJ963" s="112">
        <v>6710</v>
      </c>
      <c r="CK963" s="113">
        <v>86</v>
      </c>
      <c r="CL963" s="114" t="s">
        <v>134</v>
      </c>
      <c r="CM963" s="114" t="s">
        <v>108</v>
      </c>
      <c r="CN963" s="114"/>
      <c r="CO963" s="115" t="s">
        <v>102</v>
      </c>
      <c r="CP963" s="115" t="s">
        <v>102</v>
      </c>
      <c r="CQ963" s="115" t="s">
        <v>102</v>
      </c>
      <c r="CR963" s="115" t="s">
        <v>102</v>
      </c>
      <c r="CS963" s="116"/>
      <c r="CT963" s="117" t="s">
        <v>109</v>
      </c>
      <c r="CU963" s="117" t="s">
        <v>109</v>
      </c>
      <c r="CV963" s="83">
        <v>959</v>
      </c>
      <c r="CW963" s="83" t="s">
        <v>108</v>
      </c>
      <c r="CX963" s="83">
        <v>959</v>
      </c>
      <c r="CY963" s="83" t="s">
        <v>108</v>
      </c>
      <c r="CZ963" s="83">
        <v>7287</v>
      </c>
      <c r="DA963" s="83" t="s">
        <v>419</v>
      </c>
      <c r="DB963" s="83" t="s">
        <v>130</v>
      </c>
      <c r="DC963" s="83" t="s">
        <v>499</v>
      </c>
      <c r="DD963" s="83">
        <v>2008</v>
      </c>
      <c r="DE963" s="83" t="s">
        <v>444</v>
      </c>
      <c r="DF963" s="83" t="s">
        <v>130</v>
      </c>
      <c r="DG963" s="83" t="s">
        <v>499</v>
      </c>
      <c r="DH963" s="83"/>
      <c r="DI963" s="83">
        <v>0</v>
      </c>
      <c r="DJ963" s="83">
        <v>1</v>
      </c>
      <c r="DK963" s="83">
        <v>0</v>
      </c>
      <c r="DL963" s="83">
        <v>0</v>
      </c>
      <c r="DM963" s="83">
        <v>0</v>
      </c>
      <c r="DN963" s="83">
        <v>0</v>
      </c>
      <c r="DO963" s="83">
        <v>0</v>
      </c>
      <c r="DP963" s="83">
        <v>0</v>
      </c>
      <c r="DQ963" s="83">
        <v>0</v>
      </c>
      <c r="DR963" s="83">
        <v>0</v>
      </c>
      <c r="DS963" s="83">
        <v>0</v>
      </c>
      <c r="DT963" s="83">
        <v>3</v>
      </c>
      <c r="DU963" s="83">
        <v>3</v>
      </c>
      <c r="DV963" s="83">
        <v>0</v>
      </c>
      <c r="DW963" s="83">
        <v>0</v>
      </c>
      <c r="DX963" s="83">
        <v>3</v>
      </c>
      <c r="DY963" s="85">
        <v>44605</v>
      </c>
      <c r="DZ963" s="83" t="s">
        <v>5010</v>
      </c>
      <c r="EA963" s="83" t="s">
        <v>102</v>
      </c>
      <c r="EB963" s="83" t="s">
        <v>482</v>
      </c>
      <c r="EC963" s="83">
        <v>959</v>
      </c>
      <c r="ED963" s="83" t="s">
        <v>483</v>
      </c>
      <c r="EE963" s="83">
        <v>1</v>
      </c>
      <c r="EF963" s="83">
        <v>0</v>
      </c>
      <c r="EG963" s="83">
        <v>0</v>
      </c>
      <c r="EH963" s="83" t="s">
        <v>109</v>
      </c>
      <c r="EI963" s="83" t="s">
        <v>108</v>
      </c>
      <c r="EJ963" s="83" t="s">
        <v>583</v>
      </c>
      <c r="EK963" s="83">
        <v>0</v>
      </c>
      <c r="EL963" s="83">
        <v>0</v>
      </c>
      <c r="EM963" s="83">
        <v>1</v>
      </c>
      <c r="EN963" s="83" t="s">
        <v>497</v>
      </c>
      <c r="EO963" s="83"/>
      <c r="EP963" s="83" t="s">
        <v>436</v>
      </c>
      <c r="EQ963" s="136">
        <v>1</v>
      </c>
      <c r="ER963" s="136">
        <v>1</v>
      </c>
      <c r="ES963" s="136">
        <v>1</v>
      </c>
      <c r="ET963" s="136">
        <v>1</v>
      </c>
      <c r="EU963" s="215" t="s">
        <v>269</v>
      </c>
      <c r="EV963" s="136">
        <v>1</v>
      </c>
      <c r="EW963" s="136">
        <v>1</v>
      </c>
      <c r="EX963" s="136">
        <v>1</v>
      </c>
      <c r="EY963" s="136">
        <v>1</v>
      </c>
      <c r="EZ963" s="136">
        <v>1</v>
      </c>
      <c r="FP963" s="215" t="s">
        <v>592</v>
      </c>
      <c r="FQ963" s="136" t="b">
        <v>1</v>
      </c>
      <c r="FR963" s="136" t="b">
        <v>1</v>
      </c>
      <c r="FS963" s="136" t="b">
        <v>1</v>
      </c>
      <c r="FT963" s="136" t="b">
        <v>1</v>
      </c>
      <c r="FX963" s="215" t="s">
        <v>269</v>
      </c>
    </row>
    <row r="964" spans="1:180" ht="60" customHeight="1" x14ac:dyDescent="0.55000000000000004">
      <c r="A964" s="83" t="s">
        <v>130</v>
      </c>
      <c r="B964" s="83" t="s">
        <v>98</v>
      </c>
      <c r="C964" s="136">
        <v>516455</v>
      </c>
      <c r="D964" s="207" t="s">
        <v>629</v>
      </c>
      <c r="E964" s="208" t="s">
        <v>634</v>
      </c>
      <c r="F964" s="83" t="s">
        <v>108</v>
      </c>
      <c r="G964" s="85">
        <v>26341</v>
      </c>
      <c r="H964" s="83" t="s">
        <v>102</v>
      </c>
      <c r="I964" s="85">
        <v>34633</v>
      </c>
      <c r="J964" s="83" t="s">
        <v>228</v>
      </c>
      <c r="K964" s="216">
        <v>435623743771</v>
      </c>
      <c r="L964" s="83" t="s">
        <v>191</v>
      </c>
      <c r="M964" s="85">
        <v>43642</v>
      </c>
      <c r="N964" s="83">
        <v>-4101.6666666666697</v>
      </c>
      <c r="O964" s="83" t="s">
        <v>193</v>
      </c>
      <c r="P964" s="83" t="s">
        <v>181</v>
      </c>
      <c r="Q964" s="208" t="s">
        <v>8884</v>
      </c>
      <c r="R964" s="83" t="s">
        <v>102</v>
      </c>
      <c r="S964" s="83" t="s">
        <v>102</v>
      </c>
      <c r="T964" s="83" t="s">
        <v>131</v>
      </c>
      <c r="U964" s="83" t="s">
        <v>10643</v>
      </c>
      <c r="V964" s="83" t="s">
        <v>104</v>
      </c>
      <c r="W964" s="83" t="s">
        <v>105</v>
      </c>
      <c r="X964" s="86" t="s">
        <v>8884</v>
      </c>
      <c r="Y964" s="87" t="s">
        <v>102</v>
      </c>
      <c r="Z964" s="87" t="s">
        <v>102</v>
      </c>
      <c r="AA964" s="87" t="s">
        <v>131</v>
      </c>
      <c r="AB964" s="87" t="s">
        <v>10643</v>
      </c>
      <c r="AC964" s="87" t="s">
        <v>104</v>
      </c>
      <c r="AD964" s="87" t="s">
        <v>105</v>
      </c>
      <c r="AE964" s="87" t="s">
        <v>106</v>
      </c>
      <c r="AF964" s="86" t="s">
        <v>8884</v>
      </c>
      <c r="AG964" s="87" t="s">
        <v>177</v>
      </c>
      <c r="AH964" s="87" t="s">
        <v>10643</v>
      </c>
      <c r="AI964" s="87" t="s">
        <v>104</v>
      </c>
      <c r="AJ964" s="87" t="s">
        <v>204</v>
      </c>
      <c r="AK964" s="88"/>
      <c r="AL964" s="83" t="s">
        <v>107</v>
      </c>
      <c r="AM964" s="89" t="s">
        <v>454</v>
      </c>
      <c r="AN964" s="90" t="s">
        <v>416</v>
      </c>
      <c r="AO964" s="91" t="s">
        <v>643</v>
      </c>
      <c r="AP964" s="90">
        <v>8.3333333333331794</v>
      </c>
      <c r="AQ964" s="92" t="s">
        <v>102</v>
      </c>
      <c r="AR964" s="93" t="s">
        <v>102</v>
      </c>
      <c r="AS964" s="93" t="s">
        <v>102</v>
      </c>
      <c r="AT964" s="93" t="s">
        <v>102</v>
      </c>
      <c r="AU964" s="210" t="s">
        <v>645</v>
      </c>
      <c r="AV964" s="93" t="s">
        <v>185</v>
      </c>
      <c r="AW964" s="94" t="s">
        <v>102</v>
      </c>
      <c r="AX964" s="93" t="s">
        <v>105</v>
      </c>
      <c r="AY964" s="95" t="s">
        <v>104</v>
      </c>
      <c r="AZ964" s="93" t="s">
        <v>102</v>
      </c>
      <c r="BA964" s="93" t="s">
        <v>102</v>
      </c>
      <c r="BB964" s="93" t="s">
        <v>102</v>
      </c>
      <c r="BC964" s="93" t="s">
        <v>102</v>
      </c>
      <c r="BD964" s="96" t="s">
        <v>102</v>
      </c>
      <c r="BE964" s="90">
        <v>-471.16666666666703</v>
      </c>
      <c r="BF964" s="93" t="s">
        <v>102</v>
      </c>
      <c r="BG964" s="93" t="s">
        <v>102</v>
      </c>
      <c r="BH964" s="93" t="s">
        <v>102</v>
      </c>
      <c r="BI964" s="93" t="s">
        <v>102</v>
      </c>
      <c r="BJ964" s="210" t="s">
        <v>643</v>
      </c>
      <c r="BK964" s="93" t="s">
        <v>196</v>
      </c>
      <c r="BL964" s="97" t="s">
        <v>102</v>
      </c>
      <c r="BM964" s="93" t="s">
        <v>105</v>
      </c>
      <c r="BN964" s="93" t="s">
        <v>596</v>
      </c>
      <c r="BO964" s="93" t="s">
        <v>102</v>
      </c>
      <c r="BP964" s="98" t="s">
        <v>102</v>
      </c>
      <c r="BQ964" s="93" t="s">
        <v>102</v>
      </c>
      <c r="BR964" s="93" t="s">
        <v>102</v>
      </c>
      <c r="BS964" s="93" t="s">
        <v>102</v>
      </c>
      <c r="BT964" s="99" t="s">
        <v>591</v>
      </c>
      <c r="BU964" s="100" t="s">
        <v>12289</v>
      </c>
      <c r="BV964" s="101" t="s">
        <v>471</v>
      </c>
      <c r="BW964" s="136"/>
      <c r="BX964" s="103" t="s">
        <v>565</v>
      </c>
      <c r="BY964" s="104" t="s">
        <v>190</v>
      </c>
      <c r="BZ964" s="136"/>
      <c r="CA964" s="83" t="s">
        <v>599</v>
      </c>
      <c r="CB964" s="106" t="s">
        <v>647</v>
      </c>
      <c r="CC964" s="106" t="s">
        <v>12290</v>
      </c>
      <c r="CD964" s="107"/>
      <c r="CE964" s="108" t="s">
        <v>107</v>
      </c>
      <c r="CF964" s="108" t="s">
        <v>107</v>
      </c>
      <c r="CG964" s="109"/>
      <c r="CH964" s="110" t="s">
        <v>107</v>
      </c>
      <c r="CI964" s="111"/>
      <c r="CJ964" s="112">
        <v>6710</v>
      </c>
      <c r="CK964" s="113">
        <v>86</v>
      </c>
      <c r="CL964" s="114" t="s">
        <v>134</v>
      </c>
      <c r="CM964" s="114" t="s">
        <v>108</v>
      </c>
      <c r="CN964" s="114"/>
      <c r="CO964" s="115" t="s">
        <v>102</v>
      </c>
      <c r="CP964" s="115" t="s">
        <v>102</v>
      </c>
      <c r="CQ964" s="115" t="s">
        <v>102</v>
      </c>
      <c r="CR964" s="115" t="s">
        <v>102</v>
      </c>
      <c r="CS964" s="116"/>
      <c r="CT964" s="117" t="s">
        <v>109</v>
      </c>
      <c r="CU964" s="117" t="s">
        <v>109</v>
      </c>
      <c r="CV964" s="83">
        <v>960</v>
      </c>
      <c r="CW964" s="83" t="s">
        <v>108</v>
      </c>
      <c r="CX964" s="83">
        <v>960</v>
      </c>
      <c r="CY964" s="83" t="s">
        <v>108</v>
      </c>
      <c r="CZ964" s="83">
        <v>7288</v>
      </c>
      <c r="DA964" s="83" t="s">
        <v>419</v>
      </c>
      <c r="DB964" s="83" t="s">
        <v>130</v>
      </c>
      <c r="DC964" s="83" t="s">
        <v>499</v>
      </c>
      <c r="DD964" s="83">
        <v>2009</v>
      </c>
      <c r="DE964" s="83" t="s">
        <v>444</v>
      </c>
      <c r="DF964" s="83" t="s">
        <v>130</v>
      </c>
      <c r="DG964" s="83" t="s">
        <v>499</v>
      </c>
      <c r="DH964" s="83"/>
      <c r="DI964" s="83">
        <v>0</v>
      </c>
      <c r="DJ964" s="83">
        <v>1</v>
      </c>
      <c r="DK964" s="83">
        <v>0</v>
      </c>
      <c r="DL964" s="83">
        <v>0</v>
      </c>
      <c r="DM964" s="83">
        <v>0</v>
      </c>
      <c r="DN964" s="83">
        <v>0</v>
      </c>
      <c r="DO964" s="83">
        <v>0</v>
      </c>
      <c r="DP964" s="83">
        <v>0</v>
      </c>
      <c r="DQ964" s="83">
        <v>0</v>
      </c>
      <c r="DR964" s="83">
        <v>0</v>
      </c>
      <c r="DS964" s="83">
        <v>0</v>
      </c>
      <c r="DT964" s="83">
        <v>3</v>
      </c>
      <c r="DU964" s="83">
        <v>3</v>
      </c>
      <c r="DV964" s="83">
        <v>0</v>
      </c>
      <c r="DW964" s="83">
        <v>0</v>
      </c>
      <c r="DX964" s="83">
        <v>3</v>
      </c>
      <c r="DY964" s="85">
        <v>44606</v>
      </c>
      <c r="DZ964" s="83" t="s">
        <v>5011</v>
      </c>
      <c r="EA964" s="83" t="s">
        <v>102</v>
      </c>
      <c r="EB964" s="83" t="s">
        <v>482</v>
      </c>
      <c r="EC964" s="83">
        <v>960</v>
      </c>
      <c r="ED964" s="83" t="s">
        <v>483</v>
      </c>
      <c r="EE964" s="83">
        <v>1</v>
      </c>
      <c r="EF964" s="83">
        <v>0</v>
      </c>
      <c r="EG964" s="83">
        <v>0</v>
      </c>
      <c r="EH964" s="83" t="s">
        <v>109</v>
      </c>
      <c r="EI964" s="83" t="s">
        <v>108</v>
      </c>
      <c r="EJ964" s="83" t="s">
        <v>583</v>
      </c>
      <c r="EK964" s="83">
        <v>0</v>
      </c>
      <c r="EL964" s="83">
        <v>0</v>
      </c>
      <c r="EM964" s="83">
        <v>1</v>
      </c>
      <c r="EN964" s="83" t="s">
        <v>497</v>
      </c>
      <c r="EO964" s="83"/>
      <c r="EP964" s="83" t="s">
        <v>436</v>
      </c>
      <c r="EQ964" s="136">
        <v>1</v>
      </c>
      <c r="ER964" s="136">
        <v>1</v>
      </c>
      <c r="ES964" s="136">
        <v>1</v>
      </c>
      <c r="ET964" s="136">
        <v>1</v>
      </c>
      <c r="EU964" s="215" t="s">
        <v>269</v>
      </c>
      <c r="EV964" s="136">
        <v>1</v>
      </c>
      <c r="EW964" s="136">
        <v>1</v>
      </c>
      <c r="EX964" s="136">
        <v>1</v>
      </c>
      <c r="EY964" s="136">
        <v>1</v>
      </c>
      <c r="EZ964" s="136">
        <v>1</v>
      </c>
      <c r="FP964" s="215" t="s">
        <v>592</v>
      </c>
      <c r="FQ964" s="136" t="b">
        <v>1</v>
      </c>
      <c r="FR964" s="136" t="b">
        <v>1</v>
      </c>
      <c r="FS964" s="136" t="b">
        <v>1</v>
      </c>
      <c r="FT964" s="136" t="b">
        <v>1</v>
      </c>
      <c r="FX964" s="215" t="s">
        <v>269</v>
      </c>
    </row>
    <row r="965" spans="1:180" ht="60" customHeight="1" x14ac:dyDescent="0.55000000000000004">
      <c r="A965" s="83" t="s">
        <v>130</v>
      </c>
      <c r="B965" s="83" t="s">
        <v>98</v>
      </c>
      <c r="C965" s="136">
        <v>360520</v>
      </c>
      <c r="D965" s="207" t="s">
        <v>627</v>
      </c>
      <c r="E965" s="208" t="s">
        <v>630</v>
      </c>
      <c r="F965" s="83" t="s">
        <v>108</v>
      </c>
      <c r="G965" s="85">
        <v>20621</v>
      </c>
      <c r="H965" s="83" t="s">
        <v>102</v>
      </c>
      <c r="I965" s="85">
        <v>39794</v>
      </c>
      <c r="J965" s="83" t="s">
        <v>228</v>
      </c>
      <c r="K965" s="216">
        <v>526520210357</v>
      </c>
      <c r="L965" s="83" t="s">
        <v>191</v>
      </c>
      <c r="M965" s="85">
        <v>43631</v>
      </c>
      <c r="N965" s="83">
        <v>-4106.6666666666697</v>
      </c>
      <c r="O965" s="83" t="s">
        <v>180</v>
      </c>
      <c r="P965" s="83" t="s">
        <v>181</v>
      </c>
      <c r="Q965" s="208" t="s">
        <v>8888</v>
      </c>
      <c r="R965" s="83" t="s">
        <v>102</v>
      </c>
      <c r="S965" s="83" t="s">
        <v>102</v>
      </c>
      <c r="T965" s="83" t="s">
        <v>199</v>
      </c>
      <c r="U965" s="83" t="s">
        <v>10644</v>
      </c>
      <c r="V965" s="83" t="s">
        <v>104</v>
      </c>
      <c r="W965" s="83" t="s">
        <v>105</v>
      </c>
      <c r="X965" s="86" t="s">
        <v>8888</v>
      </c>
      <c r="Y965" s="87" t="s">
        <v>102</v>
      </c>
      <c r="Z965" s="87" t="s">
        <v>102</v>
      </c>
      <c r="AA965" s="87" t="s">
        <v>199</v>
      </c>
      <c r="AB965" s="87" t="s">
        <v>10644</v>
      </c>
      <c r="AC965" s="87" t="s">
        <v>104</v>
      </c>
      <c r="AD965" s="87" t="s">
        <v>105</v>
      </c>
      <c r="AE965" s="87" t="s">
        <v>106</v>
      </c>
      <c r="AF965" s="86" t="s">
        <v>8888</v>
      </c>
      <c r="AG965" s="87" t="s">
        <v>489</v>
      </c>
      <c r="AH965" s="87" t="s">
        <v>10645</v>
      </c>
      <c r="AI965" s="87" t="s">
        <v>104</v>
      </c>
      <c r="AJ965" s="87" t="s">
        <v>204</v>
      </c>
      <c r="AK965" s="88"/>
      <c r="AL965" s="83" t="s">
        <v>107</v>
      </c>
      <c r="AM965" s="89" t="s">
        <v>454</v>
      </c>
      <c r="AN965" s="90" t="s">
        <v>416</v>
      </c>
      <c r="AO965" s="91" t="s">
        <v>641</v>
      </c>
      <c r="AP965" s="90">
        <v>8.3333333333331794</v>
      </c>
      <c r="AQ965" s="92" t="s">
        <v>211</v>
      </c>
      <c r="AR965" s="93" t="s">
        <v>102</v>
      </c>
      <c r="AS965" s="93" t="s">
        <v>102</v>
      </c>
      <c r="AT965" s="93" t="s">
        <v>102</v>
      </c>
      <c r="AU965" s="210" t="s">
        <v>641</v>
      </c>
      <c r="AV965" s="93" t="s">
        <v>192</v>
      </c>
      <c r="AW965" s="94" t="s">
        <v>102</v>
      </c>
      <c r="AX965" s="93" t="s">
        <v>105</v>
      </c>
      <c r="AY965" s="95" t="s">
        <v>188</v>
      </c>
      <c r="AZ965" s="93" t="s">
        <v>102</v>
      </c>
      <c r="BA965" s="93" t="s">
        <v>10646</v>
      </c>
      <c r="BB965" s="93" t="s">
        <v>102</v>
      </c>
      <c r="BC965" s="93" t="s">
        <v>102</v>
      </c>
      <c r="BD965" s="96" t="s">
        <v>102</v>
      </c>
      <c r="BE965" s="90">
        <v>-471.66666666666703</v>
      </c>
      <c r="BF965" s="93" t="s">
        <v>211</v>
      </c>
      <c r="BG965" s="93" t="s">
        <v>102</v>
      </c>
      <c r="BH965" s="93" t="s">
        <v>102</v>
      </c>
      <c r="BI965" s="93" t="s">
        <v>102</v>
      </c>
      <c r="BJ965" s="210" t="s">
        <v>646</v>
      </c>
      <c r="BK965" s="93" t="s">
        <v>182</v>
      </c>
      <c r="BL965" s="97" t="s">
        <v>102</v>
      </c>
      <c r="BM965" s="93" t="s">
        <v>105</v>
      </c>
      <c r="BN965" s="93" t="s">
        <v>104</v>
      </c>
      <c r="BO965" s="93" t="s">
        <v>102</v>
      </c>
      <c r="BP965" s="98">
        <v>20180527</v>
      </c>
      <c r="BQ965" s="93" t="s">
        <v>102</v>
      </c>
      <c r="BR965" s="93" t="s">
        <v>102</v>
      </c>
      <c r="BS965" s="93" t="s">
        <v>102</v>
      </c>
      <c r="BT965" s="99" t="s">
        <v>591</v>
      </c>
      <c r="BU965" s="100" t="s">
        <v>12291</v>
      </c>
      <c r="BV965" s="101" t="s">
        <v>471</v>
      </c>
      <c r="BW965" s="136"/>
      <c r="BX965" s="103" t="s">
        <v>565</v>
      </c>
      <c r="BY965" s="104" t="s">
        <v>190</v>
      </c>
      <c r="BZ965" s="136"/>
      <c r="CA965" s="83" t="s">
        <v>599</v>
      </c>
      <c r="CB965" s="106" t="s">
        <v>647</v>
      </c>
      <c r="CC965" s="106" t="s">
        <v>12292</v>
      </c>
      <c r="CD965" s="107"/>
      <c r="CE965" s="108" t="s">
        <v>107</v>
      </c>
      <c r="CF965" s="108" t="s">
        <v>107</v>
      </c>
      <c r="CG965" s="109"/>
      <c r="CH965" s="110" t="s">
        <v>107</v>
      </c>
      <c r="CI965" s="111"/>
      <c r="CJ965" s="112">
        <v>6710</v>
      </c>
      <c r="CK965" s="113">
        <v>86</v>
      </c>
      <c r="CL965" s="114" t="s">
        <v>134</v>
      </c>
      <c r="CM965" s="114" t="s">
        <v>108</v>
      </c>
      <c r="CN965" s="114"/>
      <c r="CO965" s="115" t="s">
        <v>102</v>
      </c>
      <c r="CP965" s="115" t="s">
        <v>102</v>
      </c>
      <c r="CQ965" s="115" t="s">
        <v>102</v>
      </c>
      <c r="CR965" s="115" t="s">
        <v>102</v>
      </c>
      <c r="CS965" s="116"/>
      <c r="CT965" s="117" t="s">
        <v>109</v>
      </c>
      <c r="CU965" s="117" t="s">
        <v>109</v>
      </c>
      <c r="CV965" s="83">
        <v>961</v>
      </c>
      <c r="CW965" s="83" t="s">
        <v>108</v>
      </c>
      <c r="CX965" s="83">
        <v>961</v>
      </c>
      <c r="CY965" s="83" t="s">
        <v>108</v>
      </c>
      <c r="CZ965" s="83">
        <v>7289</v>
      </c>
      <c r="DA965" s="83" t="s">
        <v>419</v>
      </c>
      <c r="DB965" s="83" t="s">
        <v>130</v>
      </c>
      <c r="DC965" s="83" t="s">
        <v>499</v>
      </c>
      <c r="DD965" s="83">
        <v>2010</v>
      </c>
      <c r="DE965" s="83" t="s">
        <v>444</v>
      </c>
      <c r="DF965" s="83" t="s">
        <v>130</v>
      </c>
      <c r="DG965" s="83" t="s">
        <v>499</v>
      </c>
      <c r="DH965" s="83"/>
      <c r="DI965" s="83">
        <v>0</v>
      </c>
      <c r="DJ965" s="83">
        <v>1</v>
      </c>
      <c r="DK965" s="83">
        <v>0</v>
      </c>
      <c r="DL965" s="83">
        <v>0</v>
      </c>
      <c r="DM965" s="83">
        <v>0</v>
      </c>
      <c r="DN965" s="83">
        <v>0</v>
      </c>
      <c r="DO965" s="83">
        <v>0</v>
      </c>
      <c r="DP965" s="83">
        <v>0</v>
      </c>
      <c r="DQ965" s="83">
        <v>0</v>
      </c>
      <c r="DR965" s="83">
        <v>0</v>
      </c>
      <c r="DS965" s="83">
        <v>0</v>
      </c>
      <c r="DT965" s="83">
        <v>3</v>
      </c>
      <c r="DU965" s="83">
        <v>3</v>
      </c>
      <c r="DV965" s="83">
        <v>0</v>
      </c>
      <c r="DW965" s="83">
        <v>0</v>
      </c>
      <c r="DX965" s="83">
        <v>3</v>
      </c>
      <c r="DY965" s="85">
        <v>44607</v>
      </c>
      <c r="DZ965" s="83" t="s">
        <v>5012</v>
      </c>
      <c r="EA965" s="83" t="s">
        <v>102</v>
      </c>
      <c r="EB965" s="83" t="s">
        <v>482</v>
      </c>
      <c r="EC965" s="83">
        <v>961</v>
      </c>
      <c r="ED965" s="83" t="s">
        <v>483</v>
      </c>
      <c r="EE965" s="83">
        <v>1</v>
      </c>
      <c r="EF965" s="83">
        <v>0</v>
      </c>
      <c r="EG965" s="83">
        <v>0</v>
      </c>
      <c r="EH965" s="83" t="s">
        <v>109</v>
      </c>
      <c r="EI965" s="83" t="s">
        <v>108</v>
      </c>
      <c r="EJ965" s="83" t="s">
        <v>583</v>
      </c>
      <c r="EK965" s="83">
        <v>0</v>
      </c>
      <c r="EL965" s="83">
        <v>0</v>
      </c>
      <c r="EM965" s="83">
        <v>1</v>
      </c>
      <c r="EN965" s="83" t="s">
        <v>497</v>
      </c>
      <c r="EO965" s="83"/>
      <c r="EP965" s="83" t="s">
        <v>436</v>
      </c>
      <c r="EQ965" s="136">
        <v>1</v>
      </c>
      <c r="ER965" s="136">
        <v>1</v>
      </c>
      <c r="ES965" s="136">
        <v>1</v>
      </c>
      <c r="ET965" s="136">
        <v>1</v>
      </c>
      <c r="EU965" s="215" t="s">
        <v>269</v>
      </c>
      <c r="EV965" s="136">
        <v>1</v>
      </c>
      <c r="EW965" s="136">
        <v>1</v>
      </c>
      <c r="EX965" s="136">
        <v>1</v>
      </c>
      <c r="EY965" s="136">
        <v>1</v>
      </c>
      <c r="EZ965" s="136">
        <v>1</v>
      </c>
      <c r="FP965" s="215" t="s">
        <v>592</v>
      </c>
      <c r="FQ965" s="136" t="b">
        <v>1</v>
      </c>
      <c r="FR965" s="136" t="b">
        <v>1</v>
      </c>
      <c r="FS965" s="136" t="b">
        <v>1</v>
      </c>
      <c r="FT965" s="136" t="b">
        <v>1</v>
      </c>
      <c r="FX965" s="215" t="s">
        <v>269</v>
      </c>
    </row>
    <row r="966" spans="1:180" ht="60" customHeight="1" x14ac:dyDescent="0.55000000000000004">
      <c r="A966" s="83" t="s">
        <v>130</v>
      </c>
      <c r="B966" s="83" t="s">
        <v>98</v>
      </c>
      <c r="C966" s="136">
        <v>153591</v>
      </c>
      <c r="D966" s="207" t="s">
        <v>628</v>
      </c>
      <c r="E966" s="208" t="s">
        <v>633</v>
      </c>
      <c r="F966" s="83" t="s">
        <v>108</v>
      </c>
      <c r="G966" s="85">
        <v>22744</v>
      </c>
      <c r="H966" s="83" t="s">
        <v>102</v>
      </c>
      <c r="I966" s="85">
        <v>39772</v>
      </c>
      <c r="J966" s="83" t="s">
        <v>228</v>
      </c>
      <c r="K966" s="216">
        <v>112661934129</v>
      </c>
      <c r="L966" s="83" t="s">
        <v>191</v>
      </c>
      <c r="M966" s="85">
        <v>43619</v>
      </c>
      <c r="N966" s="83">
        <v>-4111.6666666666697</v>
      </c>
      <c r="O966" s="83" t="s">
        <v>193</v>
      </c>
      <c r="P966" s="83" t="s">
        <v>181</v>
      </c>
      <c r="Q966" s="208" t="s">
        <v>8892</v>
      </c>
      <c r="R966" s="83" t="s">
        <v>102</v>
      </c>
      <c r="S966" s="83" t="s">
        <v>102</v>
      </c>
      <c r="T966" s="83" t="s">
        <v>133</v>
      </c>
      <c r="U966" s="83" t="s">
        <v>10647</v>
      </c>
      <c r="V966" s="83" t="s">
        <v>111</v>
      </c>
      <c r="W966" s="83" t="s">
        <v>105</v>
      </c>
      <c r="X966" s="86" t="s">
        <v>8892</v>
      </c>
      <c r="Y966" s="87" t="s">
        <v>102</v>
      </c>
      <c r="Z966" s="87" t="s">
        <v>102</v>
      </c>
      <c r="AA966" s="87" t="s">
        <v>133</v>
      </c>
      <c r="AB966" s="87" t="s">
        <v>10647</v>
      </c>
      <c r="AC966" s="87" t="s">
        <v>111</v>
      </c>
      <c r="AD966" s="87" t="s">
        <v>105</v>
      </c>
      <c r="AE966" s="87" t="s">
        <v>106</v>
      </c>
      <c r="AF966" s="86" t="s">
        <v>8892</v>
      </c>
      <c r="AG966" s="87" t="s">
        <v>486</v>
      </c>
      <c r="AH966" s="87" t="s">
        <v>10647</v>
      </c>
      <c r="AI966" s="87" t="s">
        <v>111</v>
      </c>
      <c r="AJ966" s="87" t="s">
        <v>204</v>
      </c>
      <c r="AK966" s="88"/>
      <c r="AL966" s="83" t="s">
        <v>107</v>
      </c>
      <c r="AM966" s="89" t="s">
        <v>454</v>
      </c>
      <c r="AN966" s="90" t="s">
        <v>416</v>
      </c>
      <c r="AO966" s="91" t="s">
        <v>642</v>
      </c>
      <c r="AP966" s="90">
        <v>8.3333333333331794</v>
      </c>
      <c r="AQ966" s="92" t="s">
        <v>102</v>
      </c>
      <c r="AR966" s="93" t="s">
        <v>102</v>
      </c>
      <c r="AS966" s="93" t="s">
        <v>102</v>
      </c>
      <c r="AT966" s="93" t="s">
        <v>102</v>
      </c>
      <c r="AU966" s="210" t="s">
        <v>644</v>
      </c>
      <c r="AV966" s="93" t="s">
        <v>185</v>
      </c>
      <c r="AW966" s="94" t="s">
        <v>102</v>
      </c>
      <c r="AX966" s="93" t="s">
        <v>183</v>
      </c>
      <c r="AY966" s="95" t="s">
        <v>111</v>
      </c>
      <c r="AZ966" s="93" t="s">
        <v>102</v>
      </c>
      <c r="BA966" s="93" t="s">
        <v>102</v>
      </c>
      <c r="BB966" s="93" t="s">
        <v>102</v>
      </c>
      <c r="BC966" s="93" t="s">
        <v>102</v>
      </c>
      <c r="BD966" s="96" t="s">
        <v>102</v>
      </c>
      <c r="BE966" s="90">
        <v>-472.16666666666703</v>
      </c>
      <c r="BF966" s="93" t="s">
        <v>102</v>
      </c>
      <c r="BG966" s="93" t="s">
        <v>102</v>
      </c>
      <c r="BH966" s="93" t="s">
        <v>102</v>
      </c>
      <c r="BI966" s="93" t="s">
        <v>102</v>
      </c>
      <c r="BJ966" s="210" t="s">
        <v>642</v>
      </c>
      <c r="BK966" s="93" t="s">
        <v>192</v>
      </c>
      <c r="BL966" s="97" t="s">
        <v>102</v>
      </c>
      <c r="BM966" s="93" t="s">
        <v>183</v>
      </c>
      <c r="BN966" s="93" t="s">
        <v>106</v>
      </c>
      <c r="BO966" s="93" t="s">
        <v>102</v>
      </c>
      <c r="BP966" s="98" t="s">
        <v>102</v>
      </c>
      <c r="BQ966" s="93" t="s">
        <v>102</v>
      </c>
      <c r="BR966" s="93" t="s">
        <v>102</v>
      </c>
      <c r="BS966" s="93" t="s">
        <v>102</v>
      </c>
      <c r="BT966" s="99" t="s">
        <v>591</v>
      </c>
      <c r="BU966" s="100" t="s">
        <v>12293</v>
      </c>
      <c r="BV966" s="101" t="s">
        <v>471</v>
      </c>
      <c r="BW966" s="136"/>
      <c r="BX966" s="103" t="s">
        <v>565</v>
      </c>
      <c r="BY966" s="104" t="s">
        <v>190</v>
      </c>
      <c r="BZ966" s="136"/>
      <c r="CA966" s="83" t="s">
        <v>599</v>
      </c>
      <c r="CB966" s="106" t="s">
        <v>647</v>
      </c>
      <c r="CC966" s="106" t="s">
        <v>12294</v>
      </c>
      <c r="CD966" s="107"/>
      <c r="CE966" s="108" t="s">
        <v>107</v>
      </c>
      <c r="CF966" s="108" t="s">
        <v>107</v>
      </c>
      <c r="CG966" s="109"/>
      <c r="CH966" s="110" t="s">
        <v>107</v>
      </c>
      <c r="CI966" s="111"/>
      <c r="CJ966" s="112">
        <v>6710</v>
      </c>
      <c r="CK966" s="113">
        <v>86</v>
      </c>
      <c r="CL966" s="114" t="s">
        <v>134</v>
      </c>
      <c r="CM966" s="114" t="s">
        <v>108</v>
      </c>
      <c r="CN966" s="114"/>
      <c r="CO966" s="115" t="s">
        <v>102</v>
      </c>
      <c r="CP966" s="115" t="s">
        <v>102</v>
      </c>
      <c r="CQ966" s="115" t="s">
        <v>102</v>
      </c>
      <c r="CR966" s="115" t="s">
        <v>102</v>
      </c>
      <c r="CS966" s="116"/>
      <c r="CT966" s="117" t="s">
        <v>109</v>
      </c>
      <c r="CU966" s="117" t="s">
        <v>109</v>
      </c>
      <c r="CV966" s="83">
        <v>962</v>
      </c>
      <c r="CW966" s="83" t="s">
        <v>108</v>
      </c>
      <c r="CX966" s="83">
        <v>962</v>
      </c>
      <c r="CY966" s="83" t="s">
        <v>108</v>
      </c>
      <c r="CZ966" s="83">
        <v>7290</v>
      </c>
      <c r="DA966" s="83" t="s">
        <v>419</v>
      </c>
      <c r="DB966" s="83" t="s">
        <v>130</v>
      </c>
      <c r="DC966" s="83" t="s">
        <v>499</v>
      </c>
      <c r="DD966" s="83">
        <v>2011</v>
      </c>
      <c r="DE966" s="83" t="s">
        <v>444</v>
      </c>
      <c r="DF966" s="83" t="s">
        <v>130</v>
      </c>
      <c r="DG966" s="83" t="s">
        <v>499</v>
      </c>
      <c r="DH966" s="83"/>
      <c r="DI966" s="83">
        <v>0</v>
      </c>
      <c r="DJ966" s="83">
        <v>1</v>
      </c>
      <c r="DK966" s="83">
        <v>0</v>
      </c>
      <c r="DL966" s="83">
        <v>0</v>
      </c>
      <c r="DM966" s="83">
        <v>0</v>
      </c>
      <c r="DN966" s="83">
        <v>0</v>
      </c>
      <c r="DO966" s="83">
        <v>0</v>
      </c>
      <c r="DP966" s="83">
        <v>0</v>
      </c>
      <c r="DQ966" s="83">
        <v>0</v>
      </c>
      <c r="DR966" s="83">
        <v>0</v>
      </c>
      <c r="DS966" s="83">
        <v>0</v>
      </c>
      <c r="DT966" s="83">
        <v>3</v>
      </c>
      <c r="DU966" s="83">
        <v>3</v>
      </c>
      <c r="DV966" s="83">
        <v>0</v>
      </c>
      <c r="DW966" s="83">
        <v>0</v>
      </c>
      <c r="DX966" s="83">
        <v>3</v>
      </c>
      <c r="DY966" s="85">
        <v>44608</v>
      </c>
      <c r="DZ966" s="83" t="s">
        <v>5013</v>
      </c>
      <c r="EA966" s="83" t="s">
        <v>102</v>
      </c>
      <c r="EB966" s="83" t="s">
        <v>482</v>
      </c>
      <c r="EC966" s="83">
        <v>962</v>
      </c>
      <c r="ED966" s="83" t="s">
        <v>483</v>
      </c>
      <c r="EE966" s="83">
        <v>1</v>
      </c>
      <c r="EF966" s="83">
        <v>0</v>
      </c>
      <c r="EG966" s="83">
        <v>0</v>
      </c>
      <c r="EH966" s="83" t="s">
        <v>109</v>
      </c>
      <c r="EI966" s="83" t="s">
        <v>108</v>
      </c>
      <c r="EJ966" s="83" t="s">
        <v>583</v>
      </c>
      <c r="EK966" s="83">
        <v>0</v>
      </c>
      <c r="EL966" s="83">
        <v>0</v>
      </c>
      <c r="EM966" s="83">
        <v>1</v>
      </c>
      <c r="EN966" s="83" t="s">
        <v>497</v>
      </c>
      <c r="EO966" s="83"/>
      <c r="EP966" s="83" t="s">
        <v>436</v>
      </c>
      <c r="EQ966" s="136">
        <v>1</v>
      </c>
      <c r="ER966" s="136">
        <v>1</v>
      </c>
      <c r="ES966" s="136">
        <v>1</v>
      </c>
      <c r="ET966" s="136">
        <v>1</v>
      </c>
      <c r="EU966" s="215" t="s">
        <v>269</v>
      </c>
      <c r="EV966" s="136">
        <v>1</v>
      </c>
      <c r="EW966" s="136">
        <v>1</v>
      </c>
      <c r="EX966" s="136">
        <v>1</v>
      </c>
      <c r="EY966" s="136">
        <v>1</v>
      </c>
      <c r="EZ966" s="136">
        <v>1</v>
      </c>
      <c r="FP966" s="215" t="s">
        <v>592</v>
      </c>
      <c r="FQ966" s="136" t="b">
        <v>1</v>
      </c>
      <c r="FR966" s="136" t="b">
        <v>1</v>
      </c>
      <c r="FS966" s="136" t="b">
        <v>1</v>
      </c>
      <c r="FT966" s="136" t="b">
        <v>1</v>
      </c>
      <c r="FX966" s="215" t="s">
        <v>269</v>
      </c>
    </row>
    <row r="967" spans="1:180" ht="60" customHeight="1" x14ac:dyDescent="0.55000000000000004">
      <c r="A967" s="83" t="s">
        <v>130</v>
      </c>
      <c r="B967" s="83" t="s">
        <v>98</v>
      </c>
      <c r="C967" s="136">
        <v>404878</v>
      </c>
      <c r="D967" s="207" t="s">
        <v>629</v>
      </c>
      <c r="E967" s="208" t="s">
        <v>634</v>
      </c>
      <c r="F967" s="83" t="s">
        <v>108</v>
      </c>
      <c r="G967" s="85">
        <v>26341</v>
      </c>
      <c r="H967" s="83" t="s">
        <v>102</v>
      </c>
      <c r="I967" s="85">
        <v>34633</v>
      </c>
      <c r="J967" s="83" t="s">
        <v>228</v>
      </c>
      <c r="K967" s="216">
        <v>356231579576</v>
      </c>
      <c r="L967" s="83" t="s">
        <v>191</v>
      </c>
      <c r="M967" s="85">
        <v>43642</v>
      </c>
      <c r="N967" s="83">
        <v>-4116.6666666666697</v>
      </c>
      <c r="O967" s="83" t="s">
        <v>193</v>
      </c>
      <c r="P967" s="83" t="s">
        <v>181</v>
      </c>
      <c r="Q967" s="208" t="s">
        <v>8896</v>
      </c>
      <c r="R967" s="83" t="s">
        <v>102</v>
      </c>
      <c r="S967" s="83" t="s">
        <v>102</v>
      </c>
      <c r="T967" s="83" t="s">
        <v>131</v>
      </c>
      <c r="U967" s="83" t="s">
        <v>10648</v>
      </c>
      <c r="V967" s="83" t="s">
        <v>104</v>
      </c>
      <c r="W967" s="83" t="s">
        <v>105</v>
      </c>
      <c r="X967" s="86" t="s">
        <v>8896</v>
      </c>
      <c r="Y967" s="87" t="s">
        <v>102</v>
      </c>
      <c r="Z967" s="87" t="s">
        <v>102</v>
      </c>
      <c r="AA967" s="87" t="s">
        <v>131</v>
      </c>
      <c r="AB967" s="87" t="s">
        <v>10648</v>
      </c>
      <c r="AC967" s="87" t="s">
        <v>104</v>
      </c>
      <c r="AD967" s="87" t="s">
        <v>105</v>
      </c>
      <c r="AE967" s="87" t="s">
        <v>106</v>
      </c>
      <c r="AF967" s="86" t="s">
        <v>8896</v>
      </c>
      <c r="AG967" s="87" t="s">
        <v>177</v>
      </c>
      <c r="AH967" s="87" t="s">
        <v>10648</v>
      </c>
      <c r="AI967" s="87" t="s">
        <v>104</v>
      </c>
      <c r="AJ967" s="87" t="s">
        <v>204</v>
      </c>
      <c r="AK967" s="88"/>
      <c r="AL967" s="83" t="s">
        <v>107</v>
      </c>
      <c r="AM967" s="89" t="s">
        <v>454</v>
      </c>
      <c r="AN967" s="90" t="s">
        <v>416</v>
      </c>
      <c r="AO967" s="91" t="s">
        <v>643</v>
      </c>
      <c r="AP967" s="90">
        <v>8.3333333333331794</v>
      </c>
      <c r="AQ967" s="92" t="s">
        <v>102</v>
      </c>
      <c r="AR967" s="93" t="s">
        <v>102</v>
      </c>
      <c r="AS967" s="93" t="s">
        <v>102</v>
      </c>
      <c r="AT967" s="93" t="s">
        <v>102</v>
      </c>
      <c r="AU967" s="210" t="s">
        <v>645</v>
      </c>
      <c r="AV967" s="93" t="s">
        <v>185</v>
      </c>
      <c r="AW967" s="94" t="s">
        <v>102</v>
      </c>
      <c r="AX967" s="93" t="s">
        <v>105</v>
      </c>
      <c r="AY967" s="95" t="s">
        <v>104</v>
      </c>
      <c r="AZ967" s="93" t="s">
        <v>102</v>
      </c>
      <c r="BA967" s="93" t="s">
        <v>102</v>
      </c>
      <c r="BB967" s="93" t="s">
        <v>102</v>
      </c>
      <c r="BC967" s="93" t="s">
        <v>102</v>
      </c>
      <c r="BD967" s="96" t="s">
        <v>102</v>
      </c>
      <c r="BE967" s="90">
        <v>-472.66666666666703</v>
      </c>
      <c r="BF967" s="93" t="s">
        <v>102</v>
      </c>
      <c r="BG967" s="93" t="s">
        <v>102</v>
      </c>
      <c r="BH967" s="93" t="s">
        <v>102</v>
      </c>
      <c r="BI967" s="93" t="s">
        <v>102</v>
      </c>
      <c r="BJ967" s="210" t="s">
        <v>643</v>
      </c>
      <c r="BK967" s="93" t="s">
        <v>196</v>
      </c>
      <c r="BL967" s="97" t="s">
        <v>102</v>
      </c>
      <c r="BM967" s="93" t="s">
        <v>105</v>
      </c>
      <c r="BN967" s="93" t="s">
        <v>596</v>
      </c>
      <c r="BO967" s="93" t="s">
        <v>102</v>
      </c>
      <c r="BP967" s="98" t="s">
        <v>102</v>
      </c>
      <c r="BQ967" s="93" t="s">
        <v>102</v>
      </c>
      <c r="BR967" s="93" t="s">
        <v>102</v>
      </c>
      <c r="BS967" s="93" t="s">
        <v>102</v>
      </c>
      <c r="BT967" s="99" t="s">
        <v>591</v>
      </c>
      <c r="BU967" s="100" t="s">
        <v>12295</v>
      </c>
      <c r="BV967" s="101" t="s">
        <v>471</v>
      </c>
      <c r="BW967" s="136"/>
      <c r="BX967" s="103" t="s">
        <v>565</v>
      </c>
      <c r="BY967" s="104" t="s">
        <v>190</v>
      </c>
      <c r="BZ967" s="136"/>
      <c r="CA967" s="83" t="s">
        <v>599</v>
      </c>
      <c r="CB967" s="106" t="s">
        <v>647</v>
      </c>
      <c r="CC967" s="106" t="s">
        <v>12296</v>
      </c>
      <c r="CD967" s="107"/>
      <c r="CE967" s="108" t="s">
        <v>107</v>
      </c>
      <c r="CF967" s="108" t="s">
        <v>107</v>
      </c>
      <c r="CG967" s="109"/>
      <c r="CH967" s="110" t="s">
        <v>107</v>
      </c>
      <c r="CI967" s="111"/>
      <c r="CJ967" s="112">
        <v>6710</v>
      </c>
      <c r="CK967" s="113">
        <v>86</v>
      </c>
      <c r="CL967" s="114" t="s">
        <v>134</v>
      </c>
      <c r="CM967" s="114" t="s">
        <v>108</v>
      </c>
      <c r="CN967" s="114"/>
      <c r="CO967" s="115" t="s">
        <v>102</v>
      </c>
      <c r="CP967" s="115" t="s">
        <v>102</v>
      </c>
      <c r="CQ967" s="115" t="s">
        <v>102</v>
      </c>
      <c r="CR967" s="115" t="s">
        <v>102</v>
      </c>
      <c r="CS967" s="116"/>
      <c r="CT967" s="117" t="s">
        <v>109</v>
      </c>
      <c r="CU967" s="117" t="s">
        <v>109</v>
      </c>
      <c r="CV967" s="83">
        <v>963</v>
      </c>
      <c r="CW967" s="83" t="s">
        <v>108</v>
      </c>
      <c r="CX967" s="83">
        <v>963</v>
      </c>
      <c r="CY967" s="83" t="s">
        <v>108</v>
      </c>
      <c r="CZ967" s="83">
        <v>7291</v>
      </c>
      <c r="DA967" s="83" t="s">
        <v>419</v>
      </c>
      <c r="DB967" s="83" t="s">
        <v>130</v>
      </c>
      <c r="DC967" s="83" t="s">
        <v>499</v>
      </c>
      <c r="DD967" s="83">
        <v>2012</v>
      </c>
      <c r="DE967" s="83" t="s">
        <v>444</v>
      </c>
      <c r="DF967" s="83" t="s">
        <v>130</v>
      </c>
      <c r="DG967" s="83" t="s">
        <v>499</v>
      </c>
      <c r="DH967" s="83"/>
      <c r="DI967" s="83">
        <v>0</v>
      </c>
      <c r="DJ967" s="83">
        <v>1</v>
      </c>
      <c r="DK967" s="83">
        <v>0</v>
      </c>
      <c r="DL967" s="83">
        <v>0</v>
      </c>
      <c r="DM967" s="83">
        <v>0</v>
      </c>
      <c r="DN967" s="83">
        <v>0</v>
      </c>
      <c r="DO967" s="83">
        <v>0</v>
      </c>
      <c r="DP967" s="83">
        <v>0</v>
      </c>
      <c r="DQ967" s="83">
        <v>0</v>
      </c>
      <c r="DR967" s="83">
        <v>0</v>
      </c>
      <c r="DS967" s="83">
        <v>0</v>
      </c>
      <c r="DT967" s="83">
        <v>3</v>
      </c>
      <c r="DU967" s="83">
        <v>3</v>
      </c>
      <c r="DV967" s="83">
        <v>0</v>
      </c>
      <c r="DW967" s="83">
        <v>0</v>
      </c>
      <c r="DX967" s="83">
        <v>3</v>
      </c>
      <c r="DY967" s="85">
        <v>44609</v>
      </c>
      <c r="DZ967" s="83" t="s">
        <v>5014</v>
      </c>
      <c r="EA967" s="83" t="s">
        <v>102</v>
      </c>
      <c r="EB967" s="83" t="s">
        <v>482</v>
      </c>
      <c r="EC967" s="83">
        <v>963</v>
      </c>
      <c r="ED967" s="83" t="s">
        <v>483</v>
      </c>
      <c r="EE967" s="83">
        <v>1</v>
      </c>
      <c r="EF967" s="83">
        <v>0</v>
      </c>
      <c r="EG967" s="83">
        <v>0</v>
      </c>
      <c r="EH967" s="83" t="s">
        <v>109</v>
      </c>
      <c r="EI967" s="83" t="s">
        <v>108</v>
      </c>
      <c r="EJ967" s="83" t="s">
        <v>583</v>
      </c>
      <c r="EK967" s="83">
        <v>0</v>
      </c>
      <c r="EL967" s="83">
        <v>0</v>
      </c>
      <c r="EM967" s="83">
        <v>1</v>
      </c>
      <c r="EN967" s="83" t="s">
        <v>497</v>
      </c>
      <c r="EO967" s="83"/>
      <c r="EP967" s="83" t="s">
        <v>436</v>
      </c>
      <c r="EQ967" s="136">
        <v>1</v>
      </c>
      <c r="ER967" s="136">
        <v>1</v>
      </c>
      <c r="ES967" s="136">
        <v>1</v>
      </c>
      <c r="ET967" s="136">
        <v>1</v>
      </c>
      <c r="EU967" s="215" t="s">
        <v>269</v>
      </c>
      <c r="EV967" s="136">
        <v>1</v>
      </c>
      <c r="EW967" s="136">
        <v>1</v>
      </c>
      <c r="EX967" s="136">
        <v>1</v>
      </c>
      <c r="EY967" s="136">
        <v>1</v>
      </c>
      <c r="EZ967" s="136">
        <v>1</v>
      </c>
      <c r="FP967" s="215" t="s">
        <v>592</v>
      </c>
      <c r="FQ967" s="136" t="b">
        <v>1</v>
      </c>
      <c r="FR967" s="136" t="b">
        <v>1</v>
      </c>
      <c r="FS967" s="136" t="b">
        <v>1</v>
      </c>
      <c r="FT967" s="136" t="b">
        <v>1</v>
      </c>
      <c r="FX967" s="215" t="s">
        <v>269</v>
      </c>
    </row>
    <row r="968" spans="1:180" ht="60" customHeight="1" x14ac:dyDescent="0.55000000000000004">
      <c r="A968" s="83" t="s">
        <v>130</v>
      </c>
      <c r="B968" s="83" t="s">
        <v>98</v>
      </c>
      <c r="C968" s="136">
        <v>893688</v>
      </c>
      <c r="D968" s="207" t="s">
        <v>627</v>
      </c>
      <c r="E968" s="208" t="s">
        <v>630</v>
      </c>
      <c r="F968" s="83" t="s">
        <v>108</v>
      </c>
      <c r="G968" s="85">
        <v>20621</v>
      </c>
      <c r="H968" s="83" t="s">
        <v>102</v>
      </c>
      <c r="I968" s="85">
        <v>39794</v>
      </c>
      <c r="J968" s="83" t="s">
        <v>228</v>
      </c>
      <c r="K968" s="216">
        <v>270246353337</v>
      </c>
      <c r="L968" s="83" t="s">
        <v>191</v>
      </c>
      <c r="M968" s="85">
        <v>43631</v>
      </c>
      <c r="N968" s="83">
        <v>-4121.6666666666697</v>
      </c>
      <c r="O968" s="83" t="s">
        <v>180</v>
      </c>
      <c r="P968" s="83" t="s">
        <v>181</v>
      </c>
      <c r="Q968" s="208" t="s">
        <v>8900</v>
      </c>
      <c r="R968" s="83" t="s">
        <v>102</v>
      </c>
      <c r="S968" s="83" t="s">
        <v>102</v>
      </c>
      <c r="T968" s="83" t="s">
        <v>199</v>
      </c>
      <c r="U968" s="83" t="s">
        <v>10649</v>
      </c>
      <c r="V968" s="83" t="s">
        <v>104</v>
      </c>
      <c r="W968" s="83" t="s">
        <v>105</v>
      </c>
      <c r="X968" s="86" t="s">
        <v>8900</v>
      </c>
      <c r="Y968" s="87" t="s">
        <v>102</v>
      </c>
      <c r="Z968" s="87" t="s">
        <v>102</v>
      </c>
      <c r="AA968" s="87" t="s">
        <v>199</v>
      </c>
      <c r="AB968" s="87" t="s">
        <v>10649</v>
      </c>
      <c r="AC968" s="87" t="s">
        <v>104</v>
      </c>
      <c r="AD968" s="87" t="s">
        <v>105</v>
      </c>
      <c r="AE968" s="87" t="s">
        <v>106</v>
      </c>
      <c r="AF968" s="86" t="s">
        <v>8900</v>
      </c>
      <c r="AG968" s="87" t="s">
        <v>489</v>
      </c>
      <c r="AH968" s="87" t="s">
        <v>10650</v>
      </c>
      <c r="AI968" s="87" t="s">
        <v>104</v>
      </c>
      <c r="AJ968" s="87" t="s">
        <v>204</v>
      </c>
      <c r="AK968" s="88"/>
      <c r="AL968" s="83" t="s">
        <v>107</v>
      </c>
      <c r="AM968" s="89" t="s">
        <v>454</v>
      </c>
      <c r="AN968" s="90" t="s">
        <v>416</v>
      </c>
      <c r="AO968" s="91" t="s">
        <v>641</v>
      </c>
      <c r="AP968" s="90">
        <v>8.3333333333331794</v>
      </c>
      <c r="AQ968" s="92" t="s">
        <v>211</v>
      </c>
      <c r="AR968" s="93" t="s">
        <v>102</v>
      </c>
      <c r="AS968" s="93" t="s">
        <v>102</v>
      </c>
      <c r="AT968" s="93" t="s">
        <v>102</v>
      </c>
      <c r="AU968" s="210" t="s">
        <v>641</v>
      </c>
      <c r="AV968" s="93" t="s">
        <v>192</v>
      </c>
      <c r="AW968" s="94" t="s">
        <v>102</v>
      </c>
      <c r="AX968" s="93" t="s">
        <v>105</v>
      </c>
      <c r="AY968" s="95" t="s">
        <v>188</v>
      </c>
      <c r="AZ968" s="93" t="s">
        <v>102</v>
      </c>
      <c r="BA968" s="93" t="s">
        <v>10651</v>
      </c>
      <c r="BB968" s="93" t="s">
        <v>102</v>
      </c>
      <c r="BC968" s="93" t="s">
        <v>102</v>
      </c>
      <c r="BD968" s="96" t="s">
        <v>102</v>
      </c>
      <c r="BE968" s="90">
        <v>-473.16666666666703</v>
      </c>
      <c r="BF968" s="93" t="s">
        <v>211</v>
      </c>
      <c r="BG968" s="93" t="s">
        <v>102</v>
      </c>
      <c r="BH968" s="93" t="s">
        <v>102</v>
      </c>
      <c r="BI968" s="93" t="s">
        <v>102</v>
      </c>
      <c r="BJ968" s="210" t="s">
        <v>646</v>
      </c>
      <c r="BK968" s="93" t="s">
        <v>182</v>
      </c>
      <c r="BL968" s="97" t="s">
        <v>102</v>
      </c>
      <c r="BM968" s="93" t="s">
        <v>105</v>
      </c>
      <c r="BN968" s="93" t="s">
        <v>104</v>
      </c>
      <c r="BO968" s="93" t="s">
        <v>102</v>
      </c>
      <c r="BP968" s="98">
        <v>20180528</v>
      </c>
      <c r="BQ968" s="93" t="s">
        <v>102</v>
      </c>
      <c r="BR968" s="93" t="s">
        <v>102</v>
      </c>
      <c r="BS968" s="93" t="s">
        <v>102</v>
      </c>
      <c r="BT968" s="99" t="s">
        <v>591</v>
      </c>
      <c r="BU968" s="100" t="s">
        <v>12297</v>
      </c>
      <c r="BV968" s="101" t="s">
        <v>471</v>
      </c>
      <c r="BW968" s="136"/>
      <c r="BX968" s="103" t="s">
        <v>565</v>
      </c>
      <c r="BY968" s="104" t="s">
        <v>190</v>
      </c>
      <c r="BZ968" s="136"/>
      <c r="CA968" s="83" t="s">
        <v>599</v>
      </c>
      <c r="CB968" s="106" t="s">
        <v>647</v>
      </c>
      <c r="CC968" s="106" t="s">
        <v>12298</v>
      </c>
      <c r="CD968" s="107"/>
      <c r="CE968" s="108" t="s">
        <v>107</v>
      </c>
      <c r="CF968" s="108" t="s">
        <v>107</v>
      </c>
      <c r="CG968" s="109"/>
      <c r="CH968" s="110" t="s">
        <v>107</v>
      </c>
      <c r="CI968" s="111"/>
      <c r="CJ968" s="112">
        <v>6710</v>
      </c>
      <c r="CK968" s="113">
        <v>86</v>
      </c>
      <c r="CL968" s="114" t="s">
        <v>134</v>
      </c>
      <c r="CM968" s="114" t="s">
        <v>108</v>
      </c>
      <c r="CN968" s="114"/>
      <c r="CO968" s="115" t="s">
        <v>102</v>
      </c>
      <c r="CP968" s="115" t="s">
        <v>102</v>
      </c>
      <c r="CQ968" s="115" t="s">
        <v>102</v>
      </c>
      <c r="CR968" s="115" t="s">
        <v>102</v>
      </c>
      <c r="CS968" s="116"/>
      <c r="CT968" s="117" t="s">
        <v>109</v>
      </c>
      <c r="CU968" s="117" t="s">
        <v>109</v>
      </c>
      <c r="CV968" s="83">
        <v>964</v>
      </c>
      <c r="CW968" s="83" t="s">
        <v>108</v>
      </c>
      <c r="CX968" s="83">
        <v>964</v>
      </c>
      <c r="CY968" s="83" t="s">
        <v>108</v>
      </c>
      <c r="CZ968" s="83">
        <v>7292</v>
      </c>
      <c r="DA968" s="83" t="s">
        <v>419</v>
      </c>
      <c r="DB968" s="83" t="s">
        <v>130</v>
      </c>
      <c r="DC968" s="83" t="s">
        <v>499</v>
      </c>
      <c r="DD968" s="83">
        <v>2013</v>
      </c>
      <c r="DE968" s="83" t="s">
        <v>444</v>
      </c>
      <c r="DF968" s="83" t="s">
        <v>130</v>
      </c>
      <c r="DG968" s="83" t="s">
        <v>499</v>
      </c>
      <c r="DH968" s="83"/>
      <c r="DI968" s="83">
        <v>0</v>
      </c>
      <c r="DJ968" s="83">
        <v>1</v>
      </c>
      <c r="DK968" s="83">
        <v>0</v>
      </c>
      <c r="DL968" s="83">
        <v>0</v>
      </c>
      <c r="DM968" s="83">
        <v>0</v>
      </c>
      <c r="DN968" s="83">
        <v>0</v>
      </c>
      <c r="DO968" s="83">
        <v>0</v>
      </c>
      <c r="DP968" s="83">
        <v>0</v>
      </c>
      <c r="DQ968" s="83">
        <v>0</v>
      </c>
      <c r="DR968" s="83">
        <v>0</v>
      </c>
      <c r="DS968" s="83">
        <v>0</v>
      </c>
      <c r="DT968" s="83">
        <v>3</v>
      </c>
      <c r="DU968" s="83">
        <v>3</v>
      </c>
      <c r="DV968" s="83">
        <v>0</v>
      </c>
      <c r="DW968" s="83">
        <v>0</v>
      </c>
      <c r="DX968" s="83">
        <v>3</v>
      </c>
      <c r="DY968" s="85">
        <v>44610</v>
      </c>
      <c r="DZ968" s="83" t="s">
        <v>5015</v>
      </c>
      <c r="EA968" s="83" t="s">
        <v>102</v>
      </c>
      <c r="EB968" s="83" t="s">
        <v>482</v>
      </c>
      <c r="EC968" s="83">
        <v>964</v>
      </c>
      <c r="ED968" s="83" t="s">
        <v>483</v>
      </c>
      <c r="EE968" s="83">
        <v>1</v>
      </c>
      <c r="EF968" s="83">
        <v>0</v>
      </c>
      <c r="EG968" s="83">
        <v>0</v>
      </c>
      <c r="EH968" s="83" t="s">
        <v>109</v>
      </c>
      <c r="EI968" s="83" t="s">
        <v>108</v>
      </c>
      <c r="EJ968" s="83" t="s">
        <v>583</v>
      </c>
      <c r="EK968" s="83">
        <v>0</v>
      </c>
      <c r="EL968" s="83">
        <v>0</v>
      </c>
      <c r="EM968" s="83">
        <v>1</v>
      </c>
      <c r="EN968" s="83" t="s">
        <v>497</v>
      </c>
      <c r="EO968" s="83"/>
      <c r="EP968" s="83" t="s">
        <v>436</v>
      </c>
      <c r="EQ968" s="136">
        <v>1</v>
      </c>
      <c r="ER968" s="136">
        <v>1</v>
      </c>
      <c r="ES968" s="136">
        <v>1</v>
      </c>
      <c r="ET968" s="136">
        <v>1</v>
      </c>
      <c r="EU968" s="215" t="s">
        <v>269</v>
      </c>
      <c r="EV968" s="136">
        <v>1</v>
      </c>
      <c r="EW968" s="136">
        <v>1</v>
      </c>
      <c r="EX968" s="136">
        <v>1</v>
      </c>
      <c r="EY968" s="136">
        <v>1</v>
      </c>
      <c r="EZ968" s="136">
        <v>1</v>
      </c>
      <c r="FP968" s="215" t="s">
        <v>592</v>
      </c>
      <c r="FQ968" s="136" t="b">
        <v>1</v>
      </c>
      <c r="FR968" s="136" t="b">
        <v>1</v>
      </c>
      <c r="FS968" s="136" t="b">
        <v>1</v>
      </c>
      <c r="FT968" s="136" t="b">
        <v>1</v>
      </c>
      <c r="FX968" s="215" t="s">
        <v>269</v>
      </c>
    </row>
    <row r="969" spans="1:180" ht="60" customHeight="1" x14ac:dyDescent="0.55000000000000004">
      <c r="A969" s="83" t="s">
        <v>130</v>
      </c>
      <c r="B969" s="83" t="s">
        <v>98</v>
      </c>
      <c r="C969" s="136">
        <v>419205</v>
      </c>
      <c r="D969" s="207" t="s">
        <v>628</v>
      </c>
      <c r="E969" s="208" t="s">
        <v>633</v>
      </c>
      <c r="F969" s="83" t="s">
        <v>108</v>
      </c>
      <c r="G969" s="85">
        <v>22744</v>
      </c>
      <c r="H969" s="83" t="s">
        <v>102</v>
      </c>
      <c r="I969" s="85">
        <v>39772</v>
      </c>
      <c r="J969" s="83" t="s">
        <v>228</v>
      </c>
      <c r="K969" s="216">
        <v>272005673591</v>
      </c>
      <c r="L969" s="83" t="s">
        <v>191</v>
      </c>
      <c r="M969" s="85">
        <v>43619</v>
      </c>
      <c r="N969" s="83">
        <v>-4126.6666666666697</v>
      </c>
      <c r="O969" s="83" t="s">
        <v>193</v>
      </c>
      <c r="P969" s="83" t="s">
        <v>181</v>
      </c>
      <c r="Q969" s="208" t="s">
        <v>8904</v>
      </c>
      <c r="R969" s="83" t="s">
        <v>102</v>
      </c>
      <c r="S969" s="83" t="s">
        <v>102</v>
      </c>
      <c r="T969" s="83" t="s">
        <v>133</v>
      </c>
      <c r="U969" s="83" t="s">
        <v>10652</v>
      </c>
      <c r="V969" s="83" t="s">
        <v>111</v>
      </c>
      <c r="W969" s="83" t="s">
        <v>105</v>
      </c>
      <c r="X969" s="86" t="s">
        <v>8904</v>
      </c>
      <c r="Y969" s="87" t="s">
        <v>102</v>
      </c>
      <c r="Z969" s="87" t="s">
        <v>102</v>
      </c>
      <c r="AA969" s="87" t="s">
        <v>133</v>
      </c>
      <c r="AB969" s="87" t="s">
        <v>10652</v>
      </c>
      <c r="AC969" s="87" t="s">
        <v>111</v>
      </c>
      <c r="AD969" s="87" t="s">
        <v>105</v>
      </c>
      <c r="AE969" s="87" t="s">
        <v>106</v>
      </c>
      <c r="AF969" s="86" t="s">
        <v>8904</v>
      </c>
      <c r="AG969" s="87" t="s">
        <v>486</v>
      </c>
      <c r="AH969" s="87" t="s">
        <v>10652</v>
      </c>
      <c r="AI969" s="87" t="s">
        <v>111</v>
      </c>
      <c r="AJ969" s="87" t="s">
        <v>204</v>
      </c>
      <c r="AK969" s="88"/>
      <c r="AL969" s="83" t="s">
        <v>107</v>
      </c>
      <c r="AM969" s="89" t="s">
        <v>454</v>
      </c>
      <c r="AN969" s="90" t="s">
        <v>416</v>
      </c>
      <c r="AO969" s="91" t="s">
        <v>642</v>
      </c>
      <c r="AP969" s="90">
        <v>8.3333333333331794</v>
      </c>
      <c r="AQ969" s="92" t="s">
        <v>102</v>
      </c>
      <c r="AR969" s="93" t="s">
        <v>102</v>
      </c>
      <c r="AS969" s="93" t="s">
        <v>102</v>
      </c>
      <c r="AT969" s="93" t="s">
        <v>102</v>
      </c>
      <c r="AU969" s="210" t="s">
        <v>644</v>
      </c>
      <c r="AV969" s="93" t="s">
        <v>185</v>
      </c>
      <c r="AW969" s="94" t="s">
        <v>102</v>
      </c>
      <c r="AX969" s="93" t="s">
        <v>183</v>
      </c>
      <c r="AY969" s="95" t="s">
        <v>111</v>
      </c>
      <c r="AZ969" s="93" t="s">
        <v>102</v>
      </c>
      <c r="BA969" s="93" t="s">
        <v>102</v>
      </c>
      <c r="BB969" s="93" t="s">
        <v>102</v>
      </c>
      <c r="BC969" s="93" t="s">
        <v>102</v>
      </c>
      <c r="BD969" s="96" t="s">
        <v>102</v>
      </c>
      <c r="BE969" s="90">
        <v>-473.66666666666703</v>
      </c>
      <c r="BF969" s="93" t="s">
        <v>102</v>
      </c>
      <c r="BG969" s="93" t="s">
        <v>102</v>
      </c>
      <c r="BH969" s="93" t="s">
        <v>102</v>
      </c>
      <c r="BI969" s="93" t="s">
        <v>102</v>
      </c>
      <c r="BJ969" s="210" t="s">
        <v>642</v>
      </c>
      <c r="BK969" s="93" t="s">
        <v>192</v>
      </c>
      <c r="BL969" s="97" t="s">
        <v>102</v>
      </c>
      <c r="BM969" s="93" t="s">
        <v>183</v>
      </c>
      <c r="BN969" s="93" t="s">
        <v>106</v>
      </c>
      <c r="BO969" s="93" t="s">
        <v>102</v>
      </c>
      <c r="BP969" s="98" t="s">
        <v>102</v>
      </c>
      <c r="BQ969" s="93" t="s">
        <v>102</v>
      </c>
      <c r="BR969" s="93" t="s">
        <v>102</v>
      </c>
      <c r="BS969" s="93" t="s">
        <v>102</v>
      </c>
      <c r="BT969" s="99" t="s">
        <v>591</v>
      </c>
      <c r="BU969" s="100" t="s">
        <v>12299</v>
      </c>
      <c r="BV969" s="101" t="s">
        <v>471</v>
      </c>
      <c r="BW969" s="136"/>
      <c r="BX969" s="103" t="s">
        <v>565</v>
      </c>
      <c r="BY969" s="104" t="s">
        <v>190</v>
      </c>
      <c r="BZ969" s="136"/>
      <c r="CA969" s="83" t="s">
        <v>599</v>
      </c>
      <c r="CB969" s="106" t="s">
        <v>647</v>
      </c>
      <c r="CC969" s="106" t="s">
        <v>12300</v>
      </c>
      <c r="CD969" s="107"/>
      <c r="CE969" s="108" t="s">
        <v>107</v>
      </c>
      <c r="CF969" s="108" t="s">
        <v>107</v>
      </c>
      <c r="CG969" s="109"/>
      <c r="CH969" s="110" t="s">
        <v>107</v>
      </c>
      <c r="CI969" s="111"/>
      <c r="CJ969" s="112">
        <v>6710</v>
      </c>
      <c r="CK969" s="113">
        <v>86</v>
      </c>
      <c r="CL969" s="114" t="s">
        <v>134</v>
      </c>
      <c r="CM969" s="114" t="s">
        <v>108</v>
      </c>
      <c r="CN969" s="114"/>
      <c r="CO969" s="115" t="s">
        <v>102</v>
      </c>
      <c r="CP969" s="115" t="s">
        <v>102</v>
      </c>
      <c r="CQ969" s="115" t="s">
        <v>102</v>
      </c>
      <c r="CR969" s="115" t="s">
        <v>102</v>
      </c>
      <c r="CS969" s="116"/>
      <c r="CT969" s="117" t="s">
        <v>109</v>
      </c>
      <c r="CU969" s="117" t="s">
        <v>109</v>
      </c>
      <c r="CV969" s="83">
        <v>965</v>
      </c>
      <c r="CW969" s="83" t="s">
        <v>108</v>
      </c>
      <c r="CX969" s="83">
        <v>965</v>
      </c>
      <c r="CY969" s="83" t="s">
        <v>108</v>
      </c>
      <c r="CZ969" s="83">
        <v>7293</v>
      </c>
      <c r="DA969" s="83" t="s">
        <v>419</v>
      </c>
      <c r="DB969" s="83" t="s">
        <v>130</v>
      </c>
      <c r="DC969" s="83" t="s">
        <v>499</v>
      </c>
      <c r="DD969" s="83">
        <v>2014</v>
      </c>
      <c r="DE969" s="83" t="s">
        <v>444</v>
      </c>
      <c r="DF969" s="83" t="s">
        <v>130</v>
      </c>
      <c r="DG969" s="83" t="s">
        <v>499</v>
      </c>
      <c r="DH969" s="83"/>
      <c r="DI969" s="83">
        <v>0</v>
      </c>
      <c r="DJ969" s="83">
        <v>1</v>
      </c>
      <c r="DK969" s="83">
        <v>0</v>
      </c>
      <c r="DL969" s="83">
        <v>0</v>
      </c>
      <c r="DM969" s="83">
        <v>0</v>
      </c>
      <c r="DN969" s="83">
        <v>0</v>
      </c>
      <c r="DO969" s="83">
        <v>0</v>
      </c>
      <c r="DP969" s="83">
        <v>0</v>
      </c>
      <c r="DQ969" s="83">
        <v>0</v>
      </c>
      <c r="DR969" s="83">
        <v>0</v>
      </c>
      <c r="DS969" s="83">
        <v>0</v>
      </c>
      <c r="DT969" s="83">
        <v>3</v>
      </c>
      <c r="DU969" s="83">
        <v>3</v>
      </c>
      <c r="DV969" s="83">
        <v>0</v>
      </c>
      <c r="DW969" s="83">
        <v>0</v>
      </c>
      <c r="DX969" s="83">
        <v>3</v>
      </c>
      <c r="DY969" s="85">
        <v>44611</v>
      </c>
      <c r="DZ969" s="83" t="s">
        <v>5016</v>
      </c>
      <c r="EA969" s="83" t="s">
        <v>102</v>
      </c>
      <c r="EB969" s="83" t="s">
        <v>482</v>
      </c>
      <c r="EC969" s="83">
        <v>965</v>
      </c>
      <c r="ED969" s="83" t="s">
        <v>483</v>
      </c>
      <c r="EE969" s="83">
        <v>1</v>
      </c>
      <c r="EF969" s="83">
        <v>0</v>
      </c>
      <c r="EG969" s="83">
        <v>0</v>
      </c>
      <c r="EH969" s="83" t="s">
        <v>109</v>
      </c>
      <c r="EI969" s="83" t="s">
        <v>108</v>
      </c>
      <c r="EJ969" s="83" t="s">
        <v>583</v>
      </c>
      <c r="EK969" s="83">
        <v>0</v>
      </c>
      <c r="EL969" s="83">
        <v>0</v>
      </c>
      <c r="EM969" s="83">
        <v>1</v>
      </c>
      <c r="EN969" s="83" t="s">
        <v>497</v>
      </c>
      <c r="EO969" s="83"/>
      <c r="EP969" s="83" t="s">
        <v>436</v>
      </c>
      <c r="EQ969" s="136">
        <v>1</v>
      </c>
      <c r="ER969" s="136">
        <v>1</v>
      </c>
      <c r="ES969" s="136">
        <v>1</v>
      </c>
      <c r="ET969" s="136">
        <v>1</v>
      </c>
      <c r="EU969" s="215" t="s">
        <v>269</v>
      </c>
      <c r="EV969" s="136">
        <v>1</v>
      </c>
      <c r="EW969" s="136">
        <v>1</v>
      </c>
      <c r="EX969" s="136">
        <v>1</v>
      </c>
      <c r="EY969" s="136">
        <v>1</v>
      </c>
      <c r="EZ969" s="136">
        <v>1</v>
      </c>
      <c r="FP969" s="215" t="s">
        <v>592</v>
      </c>
      <c r="FQ969" s="136" t="b">
        <v>1</v>
      </c>
      <c r="FR969" s="136" t="b">
        <v>1</v>
      </c>
      <c r="FS969" s="136" t="b">
        <v>1</v>
      </c>
      <c r="FT969" s="136" t="b">
        <v>1</v>
      </c>
      <c r="FX969" s="215" t="s">
        <v>269</v>
      </c>
    </row>
    <row r="970" spans="1:180" ht="60" customHeight="1" x14ac:dyDescent="0.55000000000000004">
      <c r="A970" s="83" t="s">
        <v>130</v>
      </c>
      <c r="B970" s="83" t="s">
        <v>98</v>
      </c>
      <c r="C970" s="136">
        <v>291629</v>
      </c>
      <c r="D970" s="207" t="s">
        <v>629</v>
      </c>
      <c r="E970" s="208" t="s">
        <v>634</v>
      </c>
      <c r="F970" s="83" t="s">
        <v>108</v>
      </c>
      <c r="G970" s="85">
        <v>26341</v>
      </c>
      <c r="H970" s="83" t="s">
        <v>102</v>
      </c>
      <c r="I970" s="85">
        <v>34633</v>
      </c>
      <c r="J970" s="83" t="s">
        <v>228</v>
      </c>
      <c r="K970" s="216">
        <v>609818196988</v>
      </c>
      <c r="L970" s="83" t="s">
        <v>191</v>
      </c>
      <c r="M970" s="85">
        <v>43642</v>
      </c>
      <c r="N970" s="83">
        <v>-4131.6666666666697</v>
      </c>
      <c r="O970" s="83" t="s">
        <v>193</v>
      </c>
      <c r="P970" s="83" t="s">
        <v>181</v>
      </c>
      <c r="Q970" s="208" t="s">
        <v>8908</v>
      </c>
      <c r="R970" s="83" t="s">
        <v>102</v>
      </c>
      <c r="S970" s="83" t="s">
        <v>102</v>
      </c>
      <c r="T970" s="83" t="s">
        <v>131</v>
      </c>
      <c r="U970" s="83" t="s">
        <v>10653</v>
      </c>
      <c r="V970" s="83" t="s">
        <v>104</v>
      </c>
      <c r="W970" s="83" t="s">
        <v>105</v>
      </c>
      <c r="X970" s="86" t="s">
        <v>8908</v>
      </c>
      <c r="Y970" s="87" t="s">
        <v>102</v>
      </c>
      <c r="Z970" s="87" t="s">
        <v>102</v>
      </c>
      <c r="AA970" s="87" t="s">
        <v>131</v>
      </c>
      <c r="AB970" s="87" t="s">
        <v>10653</v>
      </c>
      <c r="AC970" s="87" t="s">
        <v>104</v>
      </c>
      <c r="AD970" s="87" t="s">
        <v>105</v>
      </c>
      <c r="AE970" s="87" t="s">
        <v>106</v>
      </c>
      <c r="AF970" s="86" t="s">
        <v>8908</v>
      </c>
      <c r="AG970" s="87" t="s">
        <v>177</v>
      </c>
      <c r="AH970" s="87" t="s">
        <v>10653</v>
      </c>
      <c r="AI970" s="87" t="s">
        <v>104</v>
      </c>
      <c r="AJ970" s="87" t="s">
        <v>204</v>
      </c>
      <c r="AK970" s="88"/>
      <c r="AL970" s="83" t="s">
        <v>107</v>
      </c>
      <c r="AM970" s="89" t="s">
        <v>454</v>
      </c>
      <c r="AN970" s="90" t="s">
        <v>416</v>
      </c>
      <c r="AO970" s="91" t="s">
        <v>643</v>
      </c>
      <c r="AP970" s="90">
        <v>8.3333333333331794</v>
      </c>
      <c r="AQ970" s="92" t="s">
        <v>102</v>
      </c>
      <c r="AR970" s="93" t="s">
        <v>102</v>
      </c>
      <c r="AS970" s="93" t="s">
        <v>102</v>
      </c>
      <c r="AT970" s="93" t="s">
        <v>102</v>
      </c>
      <c r="AU970" s="210" t="s">
        <v>645</v>
      </c>
      <c r="AV970" s="93" t="s">
        <v>185</v>
      </c>
      <c r="AW970" s="94" t="s">
        <v>102</v>
      </c>
      <c r="AX970" s="93" t="s">
        <v>105</v>
      </c>
      <c r="AY970" s="95" t="s">
        <v>104</v>
      </c>
      <c r="AZ970" s="93" t="s">
        <v>102</v>
      </c>
      <c r="BA970" s="93" t="s">
        <v>102</v>
      </c>
      <c r="BB970" s="93" t="s">
        <v>102</v>
      </c>
      <c r="BC970" s="93" t="s">
        <v>102</v>
      </c>
      <c r="BD970" s="96" t="s">
        <v>102</v>
      </c>
      <c r="BE970" s="90">
        <v>-474.16666666666703</v>
      </c>
      <c r="BF970" s="93" t="s">
        <v>102</v>
      </c>
      <c r="BG970" s="93" t="s">
        <v>102</v>
      </c>
      <c r="BH970" s="93" t="s">
        <v>102</v>
      </c>
      <c r="BI970" s="93" t="s">
        <v>102</v>
      </c>
      <c r="BJ970" s="210" t="s">
        <v>643</v>
      </c>
      <c r="BK970" s="93" t="s">
        <v>196</v>
      </c>
      <c r="BL970" s="97" t="s">
        <v>102</v>
      </c>
      <c r="BM970" s="93" t="s">
        <v>105</v>
      </c>
      <c r="BN970" s="93" t="s">
        <v>596</v>
      </c>
      <c r="BO970" s="93" t="s">
        <v>102</v>
      </c>
      <c r="BP970" s="98" t="s">
        <v>102</v>
      </c>
      <c r="BQ970" s="93" t="s">
        <v>102</v>
      </c>
      <c r="BR970" s="93" t="s">
        <v>102</v>
      </c>
      <c r="BS970" s="93" t="s">
        <v>102</v>
      </c>
      <c r="BT970" s="99" t="s">
        <v>591</v>
      </c>
      <c r="BU970" s="100" t="s">
        <v>12301</v>
      </c>
      <c r="BV970" s="101" t="s">
        <v>471</v>
      </c>
      <c r="BW970" s="136"/>
      <c r="BX970" s="103" t="s">
        <v>565</v>
      </c>
      <c r="BY970" s="104" t="s">
        <v>190</v>
      </c>
      <c r="BZ970" s="136"/>
      <c r="CA970" s="83" t="s">
        <v>599</v>
      </c>
      <c r="CB970" s="106" t="s">
        <v>647</v>
      </c>
      <c r="CC970" s="106" t="s">
        <v>12302</v>
      </c>
      <c r="CD970" s="107"/>
      <c r="CE970" s="108" t="s">
        <v>107</v>
      </c>
      <c r="CF970" s="108" t="s">
        <v>107</v>
      </c>
      <c r="CG970" s="109"/>
      <c r="CH970" s="110" t="s">
        <v>107</v>
      </c>
      <c r="CI970" s="111"/>
      <c r="CJ970" s="112">
        <v>6710</v>
      </c>
      <c r="CK970" s="113">
        <v>86</v>
      </c>
      <c r="CL970" s="114" t="s">
        <v>134</v>
      </c>
      <c r="CM970" s="114" t="s">
        <v>108</v>
      </c>
      <c r="CN970" s="114"/>
      <c r="CO970" s="115" t="s">
        <v>102</v>
      </c>
      <c r="CP970" s="115" t="s">
        <v>102</v>
      </c>
      <c r="CQ970" s="115" t="s">
        <v>102</v>
      </c>
      <c r="CR970" s="115" t="s">
        <v>102</v>
      </c>
      <c r="CS970" s="116"/>
      <c r="CT970" s="117" t="s">
        <v>109</v>
      </c>
      <c r="CU970" s="117" t="s">
        <v>109</v>
      </c>
      <c r="CV970" s="83">
        <v>966</v>
      </c>
      <c r="CW970" s="83" t="s">
        <v>108</v>
      </c>
      <c r="CX970" s="83">
        <v>966</v>
      </c>
      <c r="CY970" s="83" t="s">
        <v>108</v>
      </c>
      <c r="CZ970" s="83">
        <v>7294</v>
      </c>
      <c r="DA970" s="83" t="s">
        <v>419</v>
      </c>
      <c r="DB970" s="83" t="s">
        <v>130</v>
      </c>
      <c r="DC970" s="83" t="s">
        <v>499</v>
      </c>
      <c r="DD970" s="83">
        <v>2015</v>
      </c>
      <c r="DE970" s="83" t="s">
        <v>444</v>
      </c>
      <c r="DF970" s="83" t="s">
        <v>130</v>
      </c>
      <c r="DG970" s="83" t="s">
        <v>499</v>
      </c>
      <c r="DH970" s="83"/>
      <c r="DI970" s="83">
        <v>0</v>
      </c>
      <c r="DJ970" s="83">
        <v>1</v>
      </c>
      <c r="DK970" s="83">
        <v>0</v>
      </c>
      <c r="DL970" s="83">
        <v>0</v>
      </c>
      <c r="DM970" s="83">
        <v>0</v>
      </c>
      <c r="DN970" s="83">
        <v>0</v>
      </c>
      <c r="DO970" s="83">
        <v>0</v>
      </c>
      <c r="DP970" s="83">
        <v>0</v>
      </c>
      <c r="DQ970" s="83">
        <v>0</v>
      </c>
      <c r="DR970" s="83">
        <v>0</v>
      </c>
      <c r="DS970" s="83">
        <v>0</v>
      </c>
      <c r="DT970" s="83">
        <v>3</v>
      </c>
      <c r="DU970" s="83">
        <v>3</v>
      </c>
      <c r="DV970" s="83">
        <v>0</v>
      </c>
      <c r="DW970" s="83">
        <v>0</v>
      </c>
      <c r="DX970" s="83">
        <v>3</v>
      </c>
      <c r="DY970" s="85">
        <v>44612</v>
      </c>
      <c r="DZ970" s="83" t="s">
        <v>5017</v>
      </c>
      <c r="EA970" s="83" t="s">
        <v>102</v>
      </c>
      <c r="EB970" s="83" t="s">
        <v>482</v>
      </c>
      <c r="EC970" s="83">
        <v>966</v>
      </c>
      <c r="ED970" s="83" t="s">
        <v>483</v>
      </c>
      <c r="EE970" s="83">
        <v>1</v>
      </c>
      <c r="EF970" s="83">
        <v>0</v>
      </c>
      <c r="EG970" s="83">
        <v>0</v>
      </c>
      <c r="EH970" s="83" t="s">
        <v>109</v>
      </c>
      <c r="EI970" s="83" t="s">
        <v>108</v>
      </c>
      <c r="EJ970" s="83" t="s">
        <v>583</v>
      </c>
      <c r="EK970" s="83">
        <v>0</v>
      </c>
      <c r="EL970" s="83">
        <v>0</v>
      </c>
      <c r="EM970" s="83">
        <v>1</v>
      </c>
      <c r="EN970" s="83" t="s">
        <v>497</v>
      </c>
      <c r="EO970" s="83"/>
      <c r="EP970" s="83" t="s">
        <v>436</v>
      </c>
      <c r="EQ970" s="136">
        <v>1</v>
      </c>
      <c r="ER970" s="136">
        <v>1</v>
      </c>
      <c r="ES970" s="136">
        <v>1</v>
      </c>
      <c r="ET970" s="136">
        <v>1</v>
      </c>
      <c r="EU970" s="215" t="s">
        <v>269</v>
      </c>
      <c r="EV970" s="136">
        <v>1</v>
      </c>
      <c r="EW970" s="136">
        <v>1</v>
      </c>
      <c r="EX970" s="136">
        <v>1</v>
      </c>
      <c r="EY970" s="136">
        <v>1</v>
      </c>
      <c r="EZ970" s="136">
        <v>1</v>
      </c>
      <c r="FP970" s="215" t="s">
        <v>592</v>
      </c>
      <c r="FQ970" s="136" t="b">
        <v>1</v>
      </c>
      <c r="FR970" s="136" t="b">
        <v>1</v>
      </c>
      <c r="FS970" s="136" t="b">
        <v>1</v>
      </c>
      <c r="FT970" s="136" t="b">
        <v>1</v>
      </c>
      <c r="FX970" s="215" t="s">
        <v>269</v>
      </c>
    </row>
    <row r="971" spans="1:180" ht="60" customHeight="1" x14ac:dyDescent="0.55000000000000004">
      <c r="A971" s="83" t="s">
        <v>130</v>
      </c>
      <c r="B971" s="83" t="s">
        <v>98</v>
      </c>
      <c r="C971" s="136">
        <v>978447</v>
      </c>
      <c r="D971" s="207" t="s">
        <v>627</v>
      </c>
      <c r="E971" s="208" t="s">
        <v>630</v>
      </c>
      <c r="F971" s="83" t="s">
        <v>108</v>
      </c>
      <c r="G971" s="85">
        <v>20621</v>
      </c>
      <c r="H971" s="83" t="s">
        <v>102</v>
      </c>
      <c r="I971" s="85">
        <v>39794</v>
      </c>
      <c r="J971" s="83" t="s">
        <v>228</v>
      </c>
      <c r="K971" s="216">
        <v>289217590013</v>
      </c>
      <c r="L971" s="83" t="s">
        <v>191</v>
      </c>
      <c r="M971" s="85">
        <v>43631</v>
      </c>
      <c r="N971" s="83">
        <v>-4136.6666666666697</v>
      </c>
      <c r="O971" s="83" t="s">
        <v>180</v>
      </c>
      <c r="P971" s="83" t="s">
        <v>181</v>
      </c>
      <c r="Q971" s="208" t="s">
        <v>8912</v>
      </c>
      <c r="R971" s="83" t="s">
        <v>102</v>
      </c>
      <c r="S971" s="83" t="s">
        <v>102</v>
      </c>
      <c r="T971" s="83" t="s">
        <v>199</v>
      </c>
      <c r="U971" s="83" t="s">
        <v>10654</v>
      </c>
      <c r="V971" s="83" t="s">
        <v>104</v>
      </c>
      <c r="W971" s="83" t="s">
        <v>105</v>
      </c>
      <c r="X971" s="86" t="s">
        <v>8912</v>
      </c>
      <c r="Y971" s="87" t="s">
        <v>102</v>
      </c>
      <c r="Z971" s="87" t="s">
        <v>102</v>
      </c>
      <c r="AA971" s="87" t="s">
        <v>199</v>
      </c>
      <c r="AB971" s="87" t="s">
        <v>10654</v>
      </c>
      <c r="AC971" s="87" t="s">
        <v>104</v>
      </c>
      <c r="AD971" s="87" t="s">
        <v>105</v>
      </c>
      <c r="AE971" s="87" t="s">
        <v>106</v>
      </c>
      <c r="AF971" s="86" t="s">
        <v>8912</v>
      </c>
      <c r="AG971" s="87" t="s">
        <v>489</v>
      </c>
      <c r="AH971" s="87" t="s">
        <v>10655</v>
      </c>
      <c r="AI971" s="87" t="s">
        <v>104</v>
      </c>
      <c r="AJ971" s="87" t="s">
        <v>204</v>
      </c>
      <c r="AK971" s="88"/>
      <c r="AL971" s="83" t="s">
        <v>107</v>
      </c>
      <c r="AM971" s="89" t="s">
        <v>454</v>
      </c>
      <c r="AN971" s="90" t="s">
        <v>416</v>
      </c>
      <c r="AO971" s="91" t="s">
        <v>641</v>
      </c>
      <c r="AP971" s="90">
        <v>8.3333333333331794</v>
      </c>
      <c r="AQ971" s="92" t="s">
        <v>211</v>
      </c>
      <c r="AR971" s="93" t="s">
        <v>102</v>
      </c>
      <c r="AS971" s="93" t="s">
        <v>102</v>
      </c>
      <c r="AT971" s="93" t="s">
        <v>102</v>
      </c>
      <c r="AU971" s="210" t="s">
        <v>641</v>
      </c>
      <c r="AV971" s="93" t="s">
        <v>192</v>
      </c>
      <c r="AW971" s="94" t="s">
        <v>102</v>
      </c>
      <c r="AX971" s="93" t="s">
        <v>105</v>
      </c>
      <c r="AY971" s="95" t="s">
        <v>188</v>
      </c>
      <c r="AZ971" s="93" t="s">
        <v>102</v>
      </c>
      <c r="BA971" s="93" t="s">
        <v>10656</v>
      </c>
      <c r="BB971" s="93" t="s">
        <v>102</v>
      </c>
      <c r="BC971" s="93" t="s">
        <v>102</v>
      </c>
      <c r="BD971" s="96" t="s">
        <v>102</v>
      </c>
      <c r="BE971" s="90">
        <v>-474.66666666666703</v>
      </c>
      <c r="BF971" s="93" t="s">
        <v>211</v>
      </c>
      <c r="BG971" s="93" t="s">
        <v>102</v>
      </c>
      <c r="BH971" s="93" t="s">
        <v>102</v>
      </c>
      <c r="BI971" s="93" t="s">
        <v>102</v>
      </c>
      <c r="BJ971" s="210" t="s">
        <v>646</v>
      </c>
      <c r="BK971" s="93" t="s">
        <v>182</v>
      </c>
      <c r="BL971" s="97" t="s">
        <v>102</v>
      </c>
      <c r="BM971" s="93" t="s">
        <v>105</v>
      </c>
      <c r="BN971" s="93" t="s">
        <v>104</v>
      </c>
      <c r="BO971" s="93" t="s">
        <v>102</v>
      </c>
      <c r="BP971" s="98">
        <v>20180529</v>
      </c>
      <c r="BQ971" s="93" t="s">
        <v>102</v>
      </c>
      <c r="BR971" s="93" t="s">
        <v>102</v>
      </c>
      <c r="BS971" s="93" t="s">
        <v>102</v>
      </c>
      <c r="BT971" s="99" t="s">
        <v>591</v>
      </c>
      <c r="BU971" s="100" t="s">
        <v>12303</v>
      </c>
      <c r="BV971" s="101" t="s">
        <v>471</v>
      </c>
      <c r="BW971" s="136"/>
      <c r="BX971" s="103" t="s">
        <v>565</v>
      </c>
      <c r="BY971" s="104" t="s">
        <v>190</v>
      </c>
      <c r="BZ971" s="136"/>
      <c r="CA971" s="83" t="s">
        <v>599</v>
      </c>
      <c r="CB971" s="106" t="s">
        <v>647</v>
      </c>
      <c r="CC971" s="106" t="s">
        <v>12304</v>
      </c>
      <c r="CD971" s="107"/>
      <c r="CE971" s="108" t="s">
        <v>107</v>
      </c>
      <c r="CF971" s="108" t="s">
        <v>107</v>
      </c>
      <c r="CG971" s="109"/>
      <c r="CH971" s="110" t="s">
        <v>107</v>
      </c>
      <c r="CI971" s="111"/>
      <c r="CJ971" s="112">
        <v>6710</v>
      </c>
      <c r="CK971" s="113">
        <v>86</v>
      </c>
      <c r="CL971" s="114" t="s">
        <v>134</v>
      </c>
      <c r="CM971" s="114" t="s">
        <v>108</v>
      </c>
      <c r="CN971" s="114"/>
      <c r="CO971" s="115" t="s">
        <v>102</v>
      </c>
      <c r="CP971" s="115" t="s">
        <v>102</v>
      </c>
      <c r="CQ971" s="115" t="s">
        <v>102</v>
      </c>
      <c r="CR971" s="115" t="s">
        <v>102</v>
      </c>
      <c r="CS971" s="116"/>
      <c r="CT971" s="117" t="s">
        <v>109</v>
      </c>
      <c r="CU971" s="117" t="s">
        <v>109</v>
      </c>
      <c r="CV971" s="83">
        <v>967</v>
      </c>
      <c r="CW971" s="83" t="s">
        <v>108</v>
      </c>
      <c r="CX971" s="83">
        <v>967</v>
      </c>
      <c r="CY971" s="83" t="s">
        <v>108</v>
      </c>
      <c r="CZ971" s="83">
        <v>7295</v>
      </c>
      <c r="DA971" s="83" t="s">
        <v>419</v>
      </c>
      <c r="DB971" s="83" t="s">
        <v>130</v>
      </c>
      <c r="DC971" s="83" t="s">
        <v>499</v>
      </c>
      <c r="DD971" s="83">
        <v>2016</v>
      </c>
      <c r="DE971" s="83" t="s">
        <v>444</v>
      </c>
      <c r="DF971" s="83" t="s">
        <v>130</v>
      </c>
      <c r="DG971" s="83" t="s">
        <v>499</v>
      </c>
      <c r="DH971" s="83"/>
      <c r="DI971" s="83">
        <v>0</v>
      </c>
      <c r="DJ971" s="83">
        <v>1</v>
      </c>
      <c r="DK971" s="83">
        <v>0</v>
      </c>
      <c r="DL971" s="83">
        <v>0</v>
      </c>
      <c r="DM971" s="83">
        <v>0</v>
      </c>
      <c r="DN971" s="83">
        <v>0</v>
      </c>
      <c r="DO971" s="83">
        <v>0</v>
      </c>
      <c r="DP971" s="83">
        <v>0</v>
      </c>
      <c r="DQ971" s="83">
        <v>0</v>
      </c>
      <c r="DR971" s="83">
        <v>0</v>
      </c>
      <c r="DS971" s="83">
        <v>0</v>
      </c>
      <c r="DT971" s="83">
        <v>3</v>
      </c>
      <c r="DU971" s="83">
        <v>3</v>
      </c>
      <c r="DV971" s="83">
        <v>0</v>
      </c>
      <c r="DW971" s="83">
        <v>0</v>
      </c>
      <c r="DX971" s="83">
        <v>3</v>
      </c>
      <c r="DY971" s="85">
        <v>44613</v>
      </c>
      <c r="DZ971" s="83" t="s">
        <v>5018</v>
      </c>
      <c r="EA971" s="83" t="s">
        <v>102</v>
      </c>
      <c r="EB971" s="83" t="s">
        <v>482</v>
      </c>
      <c r="EC971" s="83">
        <v>967</v>
      </c>
      <c r="ED971" s="83" t="s">
        <v>483</v>
      </c>
      <c r="EE971" s="83">
        <v>1</v>
      </c>
      <c r="EF971" s="83">
        <v>0</v>
      </c>
      <c r="EG971" s="83">
        <v>0</v>
      </c>
      <c r="EH971" s="83" t="s">
        <v>109</v>
      </c>
      <c r="EI971" s="83" t="s">
        <v>108</v>
      </c>
      <c r="EJ971" s="83" t="s">
        <v>583</v>
      </c>
      <c r="EK971" s="83">
        <v>0</v>
      </c>
      <c r="EL971" s="83">
        <v>0</v>
      </c>
      <c r="EM971" s="83">
        <v>1</v>
      </c>
      <c r="EN971" s="83" t="s">
        <v>497</v>
      </c>
      <c r="EO971" s="83"/>
      <c r="EP971" s="83" t="s">
        <v>436</v>
      </c>
      <c r="EQ971" s="136">
        <v>1</v>
      </c>
      <c r="ER971" s="136">
        <v>1</v>
      </c>
      <c r="ES971" s="136">
        <v>1</v>
      </c>
      <c r="ET971" s="136">
        <v>1</v>
      </c>
      <c r="EU971" s="215" t="s">
        <v>269</v>
      </c>
      <c r="EV971" s="136">
        <v>1</v>
      </c>
      <c r="EW971" s="136">
        <v>1</v>
      </c>
      <c r="EX971" s="136">
        <v>1</v>
      </c>
      <c r="EY971" s="136">
        <v>1</v>
      </c>
      <c r="EZ971" s="136">
        <v>1</v>
      </c>
      <c r="FP971" s="215" t="s">
        <v>592</v>
      </c>
      <c r="FQ971" s="136" t="b">
        <v>1</v>
      </c>
      <c r="FR971" s="136" t="b">
        <v>1</v>
      </c>
      <c r="FS971" s="136" t="b">
        <v>1</v>
      </c>
      <c r="FT971" s="136" t="b">
        <v>1</v>
      </c>
      <c r="FX971" s="215" t="s">
        <v>269</v>
      </c>
    </row>
    <row r="972" spans="1:180" ht="60" customHeight="1" x14ac:dyDescent="0.55000000000000004">
      <c r="A972" s="83" t="s">
        <v>130</v>
      </c>
      <c r="B972" s="83" t="s">
        <v>98</v>
      </c>
      <c r="C972" s="136">
        <v>611265</v>
      </c>
      <c r="D972" s="207" t="s">
        <v>628</v>
      </c>
      <c r="E972" s="208" t="s">
        <v>633</v>
      </c>
      <c r="F972" s="83" t="s">
        <v>108</v>
      </c>
      <c r="G972" s="85">
        <v>22744</v>
      </c>
      <c r="H972" s="83" t="s">
        <v>102</v>
      </c>
      <c r="I972" s="85">
        <v>39772</v>
      </c>
      <c r="J972" s="83" t="s">
        <v>228</v>
      </c>
      <c r="K972" s="216">
        <v>679251426981</v>
      </c>
      <c r="L972" s="83" t="s">
        <v>191</v>
      </c>
      <c r="M972" s="85">
        <v>43619</v>
      </c>
      <c r="N972" s="83">
        <v>-4141.6666666666697</v>
      </c>
      <c r="O972" s="83" t="s">
        <v>193</v>
      </c>
      <c r="P972" s="83" t="s">
        <v>181</v>
      </c>
      <c r="Q972" s="208" t="s">
        <v>8916</v>
      </c>
      <c r="R972" s="83" t="s">
        <v>102</v>
      </c>
      <c r="S972" s="83" t="s">
        <v>102</v>
      </c>
      <c r="T972" s="83" t="s">
        <v>133</v>
      </c>
      <c r="U972" s="83" t="s">
        <v>10657</v>
      </c>
      <c r="V972" s="83" t="s">
        <v>111</v>
      </c>
      <c r="W972" s="83" t="s">
        <v>105</v>
      </c>
      <c r="X972" s="86" t="s">
        <v>8916</v>
      </c>
      <c r="Y972" s="87" t="s">
        <v>102</v>
      </c>
      <c r="Z972" s="87" t="s">
        <v>102</v>
      </c>
      <c r="AA972" s="87" t="s">
        <v>133</v>
      </c>
      <c r="AB972" s="87" t="s">
        <v>10657</v>
      </c>
      <c r="AC972" s="87" t="s">
        <v>111</v>
      </c>
      <c r="AD972" s="87" t="s">
        <v>105</v>
      </c>
      <c r="AE972" s="87" t="s">
        <v>106</v>
      </c>
      <c r="AF972" s="86" t="s">
        <v>8916</v>
      </c>
      <c r="AG972" s="87" t="s">
        <v>486</v>
      </c>
      <c r="AH972" s="87" t="s">
        <v>10657</v>
      </c>
      <c r="AI972" s="87" t="s">
        <v>111</v>
      </c>
      <c r="AJ972" s="87" t="s">
        <v>204</v>
      </c>
      <c r="AK972" s="88"/>
      <c r="AL972" s="83" t="s">
        <v>107</v>
      </c>
      <c r="AM972" s="89" t="s">
        <v>454</v>
      </c>
      <c r="AN972" s="90" t="s">
        <v>416</v>
      </c>
      <c r="AO972" s="91" t="s">
        <v>642</v>
      </c>
      <c r="AP972" s="90">
        <v>8.3333333333331794</v>
      </c>
      <c r="AQ972" s="92" t="s">
        <v>102</v>
      </c>
      <c r="AR972" s="93" t="s">
        <v>102</v>
      </c>
      <c r="AS972" s="93" t="s">
        <v>102</v>
      </c>
      <c r="AT972" s="93" t="s">
        <v>102</v>
      </c>
      <c r="AU972" s="210" t="s">
        <v>644</v>
      </c>
      <c r="AV972" s="93" t="s">
        <v>185</v>
      </c>
      <c r="AW972" s="94" t="s">
        <v>102</v>
      </c>
      <c r="AX972" s="93" t="s">
        <v>183</v>
      </c>
      <c r="AY972" s="95" t="s">
        <v>111</v>
      </c>
      <c r="AZ972" s="93" t="s">
        <v>102</v>
      </c>
      <c r="BA972" s="93" t="s">
        <v>102</v>
      </c>
      <c r="BB972" s="93" t="s">
        <v>102</v>
      </c>
      <c r="BC972" s="93" t="s">
        <v>102</v>
      </c>
      <c r="BD972" s="96" t="s">
        <v>102</v>
      </c>
      <c r="BE972" s="90">
        <v>-475.16666666666703</v>
      </c>
      <c r="BF972" s="93" t="s">
        <v>102</v>
      </c>
      <c r="BG972" s="93" t="s">
        <v>102</v>
      </c>
      <c r="BH972" s="93" t="s">
        <v>102</v>
      </c>
      <c r="BI972" s="93" t="s">
        <v>102</v>
      </c>
      <c r="BJ972" s="210" t="s">
        <v>642</v>
      </c>
      <c r="BK972" s="93" t="s">
        <v>192</v>
      </c>
      <c r="BL972" s="97" t="s">
        <v>102</v>
      </c>
      <c r="BM972" s="93" t="s">
        <v>183</v>
      </c>
      <c r="BN972" s="93" t="s">
        <v>106</v>
      </c>
      <c r="BO972" s="93" t="s">
        <v>102</v>
      </c>
      <c r="BP972" s="98" t="s">
        <v>102</v>
      </c>
      <c r="BQ972" s="93" t="s">
        <v>102</v>
      </c>
      <c r="BR972" s="93" t="s">
        <v>102</v>
      </c>
      <c r="BS972" s="93" t="s">
        <v>102</v>
      </c>
      <c r="BT972" s="99" t="s">
        <v>591</v>
      </c>
      <c r="BU972" s="100" t="s">
        <v>12305</v>
      </c>
      <c r="BV972" s="101" t="s">
        <v>471</v>
      </c>
      <c r="BW972" s="136"/>
      <c r="BX972" s="103" t="s">
        <v>565</v>
      </c>
      <c r="BY972" s="104" t="s">
        <v>190</v>
      </c>
      <c r="BZ972" s="136"/>
      <c r="CA972" s="83" t="s">
        <v>599</v>
      </c>
      <c r="CB972" s="106" t="s">
        <v>647</v>
      </c>
      <c r="CC972" s="106" t="s">
        <v>12306</v>
      </c>
      <c r="CD972" s="107"/>
      <c r="CE972" s="108" t="s">
        <v>107</v>
      </c>
      <c r="CF972" s="108" t="s">
        <v>107</v>
      </c>
      <c r="CG972" s="109"/>
      <c r="CH972" s="110" t="s">
        <v>107</v>
      </c>
      <c r="CI972" s="111"/>
      <c r="CJ972" s="112">
        <v>6710</v>
      </c>
      <c r="CK972" s="113">
        <v>86</v>
      </c>
      <c r="CL972" s="114" t="s">
        <v>134</v>
      </c>
      <c r="CM972" s="114" t="s">
        <v>108</v>
      </c>
      <c r="CN972" s="114"/>
      <c r="CO972" s="115" t="s">
        <v>102</v>
      </c>
      <c r="CP972" s="115" t="s">
        <v>102</v>
      </c>
      <c r="CQ972" s="115" t="s">
        <v>102</v>
      </c>
      <c r="CR972" s="115" t="s">
        <v>102</v>
      </c>
      <c r="CS972" s="116"/>
      <c r="CT972" s="117" t="s">
        <v>109</v>
      </c>
      <c r="CU972" s="117" t="s">
        <v>109</v>
      </c>
      <c r="CV972" s="83">
        <v>968</v>
      </c>
      <c r="CW972" s="83" t="s">
        <v>108</v>
      </c>
      <c r="CX972" s="83">
        <v>968</v>
      </c>
      <c r="CY972" s="83" t="s">
        <v>108</v>
      </c>
      <c r="CZ972" s="83">
        <v>7296</v>
      </c>
      <c r="DA972" s="83" t="s">
        <v>419</v>
      </c>
      <c r="DB972" s="83" t="s">
        <v>130</v>
      </c>
      <c r="DC972" s="83" t="s">
        <v>499</v>
      </c>
      <c r="DD972" s="83">
        <v>2017</v>
      </c>
      <c r="DE972" s="83" t="s">
        <v>444</v>
      </c>
      <c r="DF972" s="83" t="s">
        <v>130</v>
      </c>
      <c r="DG972" s="83" t="s">
        <v>499</v>
      </c>
      <c r="DH972" s="83"/>
      <c r="DI972" s="83">
        <v>0</v>
      </c>
      <c r="DJ972" s="83">
        <v>1</v>
      </c>
      <c r="DK972" s="83">
        <v>0</v>
      </c>
      <c r="DL972" s="83">
        <v>0</v>
      </c>
      <c r="DM972" s="83">
        <v>0</v>
      </c>
      <c r="DN972" s="83">
        <v>0</v>
      </c>
      <c r="DO972" s="83">
        <v>0</v>
      </c>
      <c r="DP972" s="83">
        <v>0</v>
      </c>
      <c r="DQ972" s="83">
        <v>0</v>
      </c>
      <c r="DR972" s="83">
        <v>0</v>
      </c>
      <c r="DS972" s="83">
        <v>0</v>
      </c>
      <c r="DT972" s="83">
        <v>3</v>
      </c>
      <c r="DU972" s="83">
        <v>3</v>
      </c>
      <c r="DV972" s="83">
        <v>0</v>
      </c>
      <c r="DW972" s="83">
        <v>0</v>
      </c>
      <c r="DX972" s="83">
        <v>3</v>
      </c>
      <c r="DY972" s="85">
        <v>44614</v>
      </c>
      <c r="DZ972" s="83" t="s">
        <v>5019</v>
      </c>
      <c r="EA972" s="83" t="s">
        <v>102</v>
      </c>
      <c r="EB972" s="83" t="s">
        <v>482</v>
      </c>
      <c r="EC972" s="83">
        <v>968</v>
      </c>
      <c r="ED972" s="83" t="s">
        <v>483</v>
      </c>
      <c r="EE972" s="83">
        <v>1</v>
      </c>
      <c r="EF972" s="83">
        <v>0</v>
      </c>
      <c r="EG972" s="83">
        <v>0</v>
      </c>
      <c r="EH972" s="83" t="s">
        <v>109</v>
      </c>
      <c r="EI972" s="83" t="s">
        <v>108</v>
      </c>
      <c r="EJ972" s="83" t="s">
        <v>583</v>
      </c>
      <c r="EK972" s="83">
        <v>0</v>
      </c>
      <c r="EL972" s="83">
        <v>0</v>
      </c>
      <c r="EM972" s="83">
        <v>1</v>
      </c>
      <c r="EN972" s="83" t="s">
        <v>497</v>
      </c>
      <c r="EO972" s="83"/>
      <c r="EP972" s="83" t="s">
        <v>436</v>
      </c>
      <c r="EQ972" s="136">
        <v>1</v>
      </c>
      <c r="ER972" s="136">
        <v>1</v>
      </c>
      <c r="ES972" s="136">
        <v>1</v>
      </c>
      <c r="ET972" s="136">
        <v>1</v>
      </c>
      <c r="EU972" s="215" t="s">
        <v>269</v>
      </c>
      <c r="EV972" s="136">
        <v>1</v>
      </c>
      <c r="EW972" s="136">
        <v>1</v>
      </c>
      <c r="EX972" s="136">
        <v>1</v>
      </c>
      <c r="EY972" s="136">
        <v>1</v>
      </c>
      <c r="EZ972" s="136">
        <v>1</v>
      </c>
      <c r="FP972" s="215" t="s">
        <v>592</v>
      </c>
      <c r="FQ972" s="136" t="b">
        <v>1</v>
      </c>
      <c r="FR972" s="136" t="b">
        <v>1</v>
      </c>
      <c r="FS972" s="136" t="b">
        <v>1</v>
      </c>
      <c r="FT972" s="136" t="b">
        <v>1</v>
      </c>
      <c r="FX972" s="215" t="s">
        <v>269</v>
      </c>
    </row>
    <row r="973" spans="1:180" ht="60" customHeight="1" x14ac:dyDescent="0.55000000000000004">
      <c r="A973" s="83" t="s">
        <v>130</v>
      </c>
      <c r="B973" s="83" t="s">
        <v>98</v>
      </c>
      <c r="C973" s="136">
        <v>300698</v>
      </c>
      <c r="D973" s="207" t="s">
        <v>629</v>
      </c>
      <c r="E973" s="208" t="s">
        <v>634</v>
      </c>
      <c r="F973" s="83" t="s">
        <v>108</v>
      </c>
      <c r="G973" s="85">
        <v>26341</v>
      </c>
      <c r="H973" s="83" t="s">
        <v>102</v>
      </c>
      <c r="I973" s="85">
        <v>34633</v>
      </c>
      <c r="J973" s="83" t="s">
        <v>228</v>
      </c>
      <c r="K973" s="216">
        <v>510815724423</v>
      </c>
      <c r="L973" s="83" t="s">
        <v>191</v>
      </c>
      <c r="M973" s="85">
        <v>43642</v>
      </c>
      <c r="N973" s="83">
        <v>-4146.6666666666697</v>
      </c>
      <c r="O973" s="83" t="s">
        <v>193</v>
      </c>
      <c r="P973" s="83" t="s">
        <v>181</v>
      </c>
      <c r="Q973" s="208" t="s">
        <v>8920</v>
      </c>
      <c r="R973" s="83" t="s">
        <v>102</v>
      </c>
      <c r="S973" s="83" t="s">
        <v>102</v>
      </c>
      <c r="T973" s="83" t="s">
        <v>131</v>
      </c>
      <c r="U973" s="83" t="s">
        <v>10658</v>
      </c>
      <c r="V973" s="83" t="s">
        <v>104</v>
      </c>
      <c r="W973" s="83" t="s">
        <v>105</v>
      </c>
      <c r="X973" s="86" t="s">
        <v>8920</v>
      </c>
      <c r="Y973" s="87" t="s">
        <v>102</v>
      </c>
      <c r="Z973" s="87" t="s">
        <v>102</v>
      </c>
      <c r="AA973" s="87" t="s">
        <v>131</v>
      </c>
      <c r="AB973" s="87" t="s">
        <v>10658</v>
      </c>
      <c r="AC973" s="87" t="s">
        <v>104</v>
      </c>
      <c r="AD973" s="87" t="s">
        <v>105</v>
      </c>
      <c r="AE973" s="87" t="s">
        <v>106</v>
      </c>
      <c r="AF973" s="86" t="s">
        <v>8920</v>
      </c>
      <c r="AG973" s="87" t="s">
        <v>177</v>
      </c>
      <c r="AH973" s="87" t="s">
        <v>10658</v>
      </c>
      <c r="AI973" s="87" t="s">
        <v>104</v>
      </c>
      <c r="AJ973" s="87" t="s">
        <v>204</v>
      </c>
      <c r="AK973" s="88"/>
      <c r="AL973" s="83" t="s">
        <v>107</v>
      </c>
      <c r="AM973" s="89" t="s">
        <v>454</v>
      </c>
      <c r="AN973" s="90" t="s">
        <v>416</v>
      </c>
      <c r="AO973" s="91" t="s">
        <v>643</v>
      </c>
      <c r="AP973" s="90">
        <v>8.3333333333331794</v>
      </c>
      <c r="AQ973" s="92" t="s">
        <v>102</v>
      </c>
      <c r="AR973" s="93" t="s">
        <v>102</v>
      </c>
      <c r="AS973" s="93" t="s">
        <v>102</v>
      </c>
      <c r="AT973" s="93" t="s">
        <v>102</v>
      </c>
      <c r="AU973" s="210" t="s">
        <v>645</v>
      </c>
      <c r="AV973" s="93" t="s">
        <v>185</v>
      </c>
      <c r="AW973" s="94" t="s">
        <v>102</v>
      </c>
      <c r="AX973" s="93" t="s">
        <v>105</v>
      </c>
      <c r="AY973" s="95" t="s">
        <v>104</v>
      </c>
      <c r="AZ973" s="93" t="s">
        <v>102</v>
      </c>
      <c r="BA973" s="93" t="s">
        <v>102</v>
      </c>
      <c r="BB973" s="93" t="s">
        <v>102</v>
      </c>
      <c r="BC973" s="93" t="s">
        <v>102</v>
      </c>
      <c r="BD973" s="96" t="s">
        <v>102</v>
      </c>
      <c r="BE973" s="90">
        <v>-475.66666666666703</v>
      </c>
      <c r="BF973" s="93" t="s">
        <v>102</v>
      </c>
      <c r="BG973" s="93" t="s">
        <v>102</v>
      </c>
      <c r="BH973" s="93" t="s">
        <v>102</v>
      </c>
      <c r="BI973" s="93" t="s">
        <v>102</v>
      </c>
      <c r="BJ973" s="210" t="s">
        <v>643</v>
      </c>
      <c r="BK973" s="93" t="s">
        <v>196</v>
      </c>
      <c r="BL973" s="97" t="s">
        <v>102</v>
      </c>
      <c r="BM973" s="93" t="s">
        <v>105</v>
      </c>
      <c r="BN973" s="93" t="s">
        <v>596</v>
      </c>
      <c r="BO973" s="93" t="s">
        <v>102</v>
      </c>
      <c r="BP973" s="98" t="s">
        <v>102</v>
      </c>
      <c r="BQ973" s="93" t="s">
        <v>102</v>
      </c>
      <c r="BR973" s="93" t="s">
        <v>102</v>
      </c>
      <c r="BS973" s="93" t="s">
        <v>102</v>
      </c>
      <c r="BT973" s="99" t="s">
        <v>591</v>
      </c>
      <c r="BU973" s="100" t="s">
        <v>12307</v>
      </c>
      <c r="BV973" s="101" t="s">
        <v>471</v>
      </c>
      <c r="BW973" s="136"/>
      <c r="BX973" s="103" t="s">
        <v>565</v>
      </c>
      <c r="BY973" s="104" t="s">
        <v>190</v>
      </c>
      <c r="BZ973" s="136"/>
      <c r="CA973" s="83" t="s">
        <v>599</v>
      </c>
      <c r="CB973" s="106" t="s">
        <v>647</v>
      </c>
      <c r="CC973" s="106" t="s">
        <v>12308</v>
      </c>
      <c r="CD973" s="107"/>
      <c r="CE973" s="108" t="s">
        <v>107</v>
      </c>
      <c r="CF973" s="108" t="s">
        <v>107</v>
      </c>
      <c r="CG973" s="109"/>
      <c r="CH973" s="110" t="s">
        <v>107</v>
      </c>
      <c r="CI973" s="111"/>
      <c r="CJ973" s="112">
        <v>6710</v>
      </c>
      <c r="CK973" s="113">
        <v>86</v>
      </c>
      <c r="CL973" s="114" t="s">
        <v>134</v>
      </c>
      <c r="CM973" s="114" t="s">
        <v>108</v>
      </c>
      <c r="CN973" s="114"/>
      <c r="CO973" s="115" t="s">
        <v>102</v>
      </c>
      <c r="CP973" s="115" t="s">
        <v>102</v>
      </c>
      <c r="CQ973" s="115" t="s">
        <v>102</v>
      </c>
      <c r="CR973" s="115" t="s">
        <v>102</v>
      </c>
      <c r="CS973" s="116"/>
      <c r="CT973" s="117" t="s">
        <v>109</v>
      </c>
      <c r="CU973" s="117" t="s">
        <v>109</v>
      </c>
      <c r="CV973" s="83">
        <v>969</v>
      </c>
      <c r="CW973" s="83" t="s">
        <v>108</v>
      </c>
      <c r="CX973" s="83">
        <v>969</v>
      </c>
      <c r="CY973" s="83" t="s">
        <v>108</v>
      </c>
      <c r="CZ973" s="83">
        <v>7297</v>
      </c>
      <c r="DA973" s="83" t="s">
        <v>419</v>
      </c>
      <c r="DB973" s="83" t="s">
        <v>130</v>
      </c>
      <c r="DC973" s="83" t="s">
        <v>499</v>
      </c>
      <c r="DD973" s="83">
        <v>2018</v>
      </c>
      <c r="DE973" s="83" t="s">
        <v>444</v>
      </c>
      <c r="DF973" s="83" t="s">
        <v>130</v>
      </c>
      <c r="DG973" s="83" t="s">
        <v>499</v>
      </c>
      <c r="DH973" s="83"/>
      <c r="DI973" s="83">
        <v>0</v>
      </c>
      <c r="DJ973" s="83">
        <v>1</v>
      </c>
      <c r="DK973" s="83">
        <v>0</v>
      </c>
      <c r="DL973" s="83">
        <v>0</v>
      </c>
      <c r="DM973" s="83">
        <v>0</v>
      </c>
      <c r="DN973" s="83">
        <v>0</v>
      </c>
      <c r="DO973" s="83">
        <v>0</v>
      </c>
      <c r="DP973" s="83">
        <v>0</v>
      </c>
      <c r="DQ973" s="83">
        <v>0</v>
      </c>
      <c r="DR973" s="83">
        <v>0</v>
      </c>
      <c r="DS973" s="83">
        <v>0</v>
      </c>
      <c r="DT973" s="83">
        <v>3</v>
      </c>
      <c r="DU973" s="83">
        <v>3</v>
      </c>
      <c r="DV973" s="83">
        <v>0</v>
      </c>
      <c r="DW973" s="83">
        <v>0</v>
      </c>
      <c r="DX973" s="83">
        <v>3</v>
      </c>
      <c r="DY973" s="85">
        <v>44615</v>
      </c>
      <c r="DZ973" s="83" t="s">
        <v>5020</v>
      </c>
      <c r="EA973" s="83" t="s">
        <v>102</v>
      </c>
      <c r="EB973" s="83" t="s">
        <v>482</v>
      </c>
      <c r="EC973" s="83">
        <v>969</v>
      </c>
      <c r="ED973" s="83" t="s">
        <v>483</v>
      </c>
      <c r="EE973" s="83">
        <v>1</v>
      </c>
      <c r="EF973" s="83">
        <v>0</v>
      </c>
      <c r="EG973" s="83">
        <v>0</v>
      </c>
      <c r="EH973" s="83" t="s">
        <v>109</v>
      </c>
      <c r="EI973" s="83" t="s">
        <v>108</v>
      </c>
      <c r="EJ973" s="83" t="s">
        <v>583</v>
      </c>
      <c r="EK973" s="83">
        <v>0</v>
      </c>
      <c r="EL973" s="83">
        <v>0</v>
      </c>
      <c r="EM973" s="83">
        <v>1</v>
      </c>
      <c r="EN973" s="83" t="s">
        <v>497</v>
      </c>
      <c r="EO973" s="83"/>
      <c r="EP973" s="83" t="s">
        <v>436</v>
      </c>
      <c r="EQ973" s="136">
        <v>1</v>
      </c>
      <c r="ER973" s="136">
        <v>1</v>
      </c>
      <c r="ES973" s="136">
        <v>1</v>
      </c>
      <c r="ET973" s="136">
        <v>1</v>
      </c>
      <c r="EU973" s="215" t="s">
        <v>269</v>
      </c>
      <c r="EV973" s="136">
        <v>1</v>
      </c>
      <c r="EW973" s="136">
        <v>1</v>
      </c>
      <c r="EX973" s="136">
        <v>1</v>
      </c>
      <c r="EY973" s="136">
        <v>1</v>
      </c>
      <c r="EZ973" s="136">
        <v>1</v>
      </c>
      <c r="FP973" s="215" t="s">
        <v>592</v>
      </c>
      <c r="FQ973" s="136" t="b">
        <v>1</v>
      </c>
      <c r="FR973" s="136" t="b">
        <v>1</v>
      </c>
      <c r="FS973" s="136" t="b">
        <v>1</v>
      </c>
      <c r="FT973" s="136" t="b">
        <v>1</v>
      </c>
      <c r="FX973" s="215" t="s">
        <v>269</v>
      </c>
    </row>
    <row r="974" spans="1:180" ht="60" customHeight="1" x14ac:dyDescent="0.55000000000000004">
      <c r="A974" s="83" t="s">
        <v>130</v>
      </c>
      <c r="B974" s="83" t="s">
        <v>98</v>
      </c>
      <c r="C974" s="136">
        <v>847337</v>
      </c>
      <c r="D974" s="207" t="s">
        <v>627</v>
      </c>
      <c r="E974" s="208" t="s">
        <v>630</v>
      </c>
      <c r="F974" s="83" t="s">
        <v>108</v>
      </c>
      <c r="G974" s="85">
        <v>20621</v>
      </c>
      <c r="H974" s="83" t="s">
        <v>102</v>
      </c>
      <c r="I974" s="85">
        <v>39794</v>
      </c>
      <c r="J974" s="83" t="s">
        <v>228</v>
      </c>
      <c r="K974" s="216">
        <v>211964179623</v>
      </c>
      <c r="L974" s="83" t="s">
        <v>191</v>
      </c>
      <c r="M974" s="85">
        <v>43631</v>
      </c>
      <c r="N974" s="83">
        <v>-4151.6666666666697</v>
      </c>
      <c r="O974" s="83" t="s">
        <v>180</v>
      </c>
      <c r="P974" s="83" t="s">
        <v>181</v>
      </c>
      <c r="Q974" s="208" t="s">
        <v>8924</v>
      </c>
      <c r="R974" s="83" t="s">
        <v>102</v>
      </c>
      <c r="S974" s="83" t="s">
        <v>102</v>
      </c>
      <c r="T974" s="83" t="s">
        <v>199</v>
      </c>
      <c r="U974" s="83" t="s">
        <v>10659</v>
      </c>
      <c r="V974" s="83" t="s">
        <v>104</v>
      </c>
      <c r="W974" s="83" t="s">
        <v>105</v>
      </c>
      <c r="X974" s="86" t="s">
        <v>8924</v>
      </c>
      <c r="Y974" s="87" t="s">
        <v>102</v>
      </c>
      <c r="Z974" s="87" t="s">
        <v>102</v>
      </c>
      <c r="AA974" s="87" t="s">
        <v>199</v>
      </c>
      <c r="AB974" s="87" t="s">
        <v>10659</v>
      </c>
      <c r="AC974" s="87" t="s">
        <v>104</v>
      </c>
      <c r="AD974" s="87" t="s">
        <v>105</v>
      </c>
      <c r="AE974" s="87" t="s">
        <v>106</v>
      </c>
      <c r="AF974" s="86" t="s">
        <v>8924</v>
      </c>
      <c r="AG974" s="87" t="s">
        <v>489</v>
      </c>
      <c r="AH974" s="87" t="s">
        <v>10660</v>
      </c>
      <c r="AI974" s="87" t="s">
        <v>104</v>
      </c>
      <c r="AJ974" s="87" t="s">
        <v>204</v>
      </c>
      <c r="AK974" s="88"/>
      <c r="AL974" s="83" t="s">
        <v>107</v>
      </c>
      <c r="AM974" s="89" t="s">
        <v>454</v>
      </c>
      <c r="AN974" s="90" t="s">
        <v>416</v>
      </c>
      <c r="AO974" s="91" t="s">
        <v>641</v>
      </c>
      <c r="AP974" s="90">
        <v>8.3333333333331794</v>
      </c>
      <c r="AQ974" s="92" t="s">
        <v>211</v>
      </c>
      <c r="AR974" s="93" t="s">
        <v>102</v>
      </c>
      <c r="AS974" s="93" t="s">
        <v>102</v>
      </c>
      <c r="AT974" s="93" t="s">
        <v>102</v>
      </c>
      <c r="AU974" s="210" t="s">
        <v>641</v>
      </c>
      <c r="AV974" s="93" t="s">
        <v>192</v>
      </c>
      <c r="AW974" s="94" t="s">
        <v>102</v>
      </c>
      <c r="AX974" s="93" t="s">
        <v>105</v>
      </c>
      <c r="AY974" s="95" t="s">
        <v>188</v>
      </c>
      <c r="AZ974" s="93" t="s">
        <v>102</v>
      </c>
      <c r="BA974" s="93" t="s">
        <v>10661</v>
      </c>
      <c r="BB974" s="93" t="s">
        <v>102</v>
      </c>
      <c r="BC974" s="93" t="s">
        <v>102</v>
      </c>
      <c r="BD974" s="96" t="s">
        <v>102</v>
      </c>
      <c r="BE974" s="90">
        <v>-476.16666666666703</v>
      </c>
      <c r="BF974" s="93" t="s">
        <v>211</v>
      </c>
      <c r="BG974" s="93" t="s">
        <v>102</v>
      </c>
      <c r="BH974" s="93" t="s">
        <v>102</v>
      </c>
      <c r="BI974" s="93" t="s">
        <v>102</v>
      </c>
      <c r="BJ974" s="210" t="s">
        <v>646</v>
      </c>
      <c r="BK974" s="93" t="s">
        <v>182</v>
      </c>
      <c r="BL974" s="97" t="s">
        <v>102</v>
      </c>
      <c r="BM974" s="93" t="s">
        <v>105</v>
      </c>
      <c r="BN974" s="93" t="s">
        <v>104</v>
      </c>
      <c r="BO974" s="93" t="s">
        <v>102</v>
      </c>
      <c r="BP974" s="98">
        <v>20180530</v>
      </c>
      <c r="BQ974" s="93" t="s">
        <v>102</v>
      </c>
      <c r="BR974" s="93" t="s">
        <v>102</v>
      </c>
      <c r="BS974" s="93" t="s">
        <v>102</v>
      </c>
      <c r="BT974" s="99" t="s">
        <v>591</v>
      </c>
      <c r="BU974" s="100" t="s">
        <v>12309</v>
      </c>
      <c r="BV974" s="101" t="s">
        <v>471</v>
      </c>
      <c r="BW974" s="136"/>
      <c r="BX974" s="103" t="s">
        <v>565</v>
      </c>
      <c r="BY974" s="104" t="s">
        <v>190</v>
      </c>
      <c r="BZ974" s="136"/>
      <c r="CA974" s="83" t="s">
        <v>599</v>
      </c>
      <c r="CB974" s="106" t="s">
        <v>647</v>
      </c>
      <c r="CC974" s="106" t="s">
        <v>12310</v>
      </c>
      <c r="CD974" s="107"/>
      <c r="CE974" s="108" t="s">
        <v>107</v>
      </c>
      <c r="CF974" s="108" t="s">
        <v>107</v>
      </c>
      <c r="CG974" s="109"/>
      <c r="CH974" s="110" t="s">
        <v>107</v>
      </c>
      <c r="CI974" s="111"/>
      <c r="CJ974" s="112">
        <v>6710</v>
      </c>
      <c r="CK974" s="113">
        <v>86</v>
      </c>
      <c r="CL974" s="114" t="s">
        <v>134</v>
      </c>
      <c r="CM974" s="114" t="s">
        <v>108</v>
      </c>
      <c r="CN974" s="114"/>
      <c r="CO974" s="115" t="s">
        <v>102</v>
      </c>
      <c r="CP974" s="115" t="s">
        <v>102</v>
      </c>
      <c r="CQ974" s="115" t="s">
        <v>102</v>
      </c>
      <c r="CR974" s="115" t="s">
        <v>102</v>
      </c>
      <c r="CS974" s="116"/>
      <c r="CT974" s="117" t="s">
        <v>109</v>
      </c>
      <c r="CU974" s="117" t="s">
        <v>109</v>
      </c>
      <c r="CV974" s="83">
        <v>970</v>
      </c>
      <c r="CW974" s="83" t="s">
        <v>108</v>
      </c>
      <c r="CX974" s="83">
        <v>970</v>
      </c>
      <c r="CY974" s="83" t="s">
        <v>108</v>
      </c>
      <c r="CZ974" s="83">
        <v>7298</v>
      </c>
      <c r="DA974" s="83" t="s">
        <v>419</v>
      </c>
      <c r="DB974" s="83" t="s">
        <v>130</v>
      </c>
      <c r="DC974" s="83" t="s">
        <v>499</v>
      </c>
      <c r="DD974" s="83">
        <v>2019</v>
      </c>
      <c r="DE974" s="83" t="s">
        <v>444</v>
      </c>
      <c r="DF974" s="83" t="s">
        <v>130</v>
      </c>
      <c r="DG974" s="83" t="s">
        <v>499</v>
      </c>
      <c r="DH974" s="83"/>
      <c r="DI974" s="83">
        <v>0</v>
      </c>
      <c r="DJ974" s="83">
        <v>1</v>
      </c>
      <c r="DK974" s="83">
        <v>0</v>
      </c>
      <c r="DL974" s="83">
        <v>0</v>
      </c>
      <c r="DM974" s="83">
        <v>0</v>
      </c>
      <c r="DN974" s="83">
        <v>0</v>
      </c>
      <c r="DO974" s="83">
        <v>0</v>
      </c>
      <c r="DP974" s="83">
        <v>0</v>
      </c>
      <c r="DQ974" s="83">
        <v>0</v>
      </c>
      <c r="DR974" s="83">
        <v>0</v>
      </c>
      <c r="DS974" s="83">
        <v>0</v>
      </c>
      <c r="DT974" s="83">
        <v>3</v>
      </c>
      <c r="DU974" s="83">
        <v>3</v>
      </c>
      <c r="DV974" s="83">
        <v>0</v>
      </c>
      <c r="DW974" s="83">
        <v>0</v>
      </c>
      <c r="DX974" s="83">
        <v>3</v>
      </c>
      <c r="DY974" s="85">
        <v>44616</v>
      </c>
      <c r="DZ974" s="83" t="s">
        <v>5021</v>
      </c>
      <c r="EA974" s="83" t="s">
        <v>102</v>
      </c>
      <c r="EB974" s="83" t="s">
        <v>482</v>
      </c>
      <c r="EC974" s="83">
        <v>970</v>
      </c>
      <c r="ED974" s="83" t="s">
        <v>483</v>
      </c>
      <c r="EE974" s="83">
        <v>1</v>
      </c>
      <c r="EF974" s="83">
        <v>0</v>
      </c>
      <c r="EG974" s="83">
        <v>0</v>
      </c>
      <c r="EH974" s="83" t="s">
        <v>109</v>
      </c>
      <c r="EI974" s="83" t="s">
        <v>108</v>
      </c>
      <c r="EJ974" s="83" t="s">
        <v>583</v>
      </c>
      <c r="EK974" s="83">
        <v>0</v>
      </c>
      <c r="EL974" s="83">
        <v>0</v>
      </c>
      <c r="EM974" s="83">
        <v>1</v>
      </c>
      <c r="EN974" s="83" t="s">
        <v>497</v>
      </c>
      <c r="EO974" s="83"/>
      <c r="EP974" s="83" t="s">
        <v>436</v>
      </c>
      <c r="EQ974" s="136">
        <v>1</v>
      </c>
      <c r="ER974" s="136">
        <v>1</v>
      </c>
      <c r="ES974" s="136">
        <v>1</v>
      </c>
      <c r="ET974" s="136">
        <v>1</v>
      </c>
      <c r="EU974" s="215" t="s">
        <v>269</v>
      </c>
      <c r="EV974" s="136">
        <v>1</v>
      </c>
      <c r="EW974" s="136">
        <v>1</v>
      </c>
      <c r="EX974" s="136">
        <v>1</v>
      </c>
      <c r="EY974" s="136">
        <v>1</v>
      </c>
      <c r="EZ974" s="136">
        <v>1</v>
      </c>
      <c r="FP974" s="215" t="s">
        <v>592</v>
      </c>
      <c r="FQ974" s="136" t="b">
        <v>1</v>
      </c>
      <c r="FR974" s="136" t="b">
        <v>1</v>
      </c>
      <c r="FS974" s="136" t="b">
        <v>1</v>
      </c>
      <c r="FT974" s="136" t="b">
        <v>1</v>
      </c>
      <c r="FX974" s="215" t="s">
        <v>269</v>
      </c>
    </row>
    <row r="975" spans="1:180" ht="60" customHeight="1" x14ac:dyDescent="0.55000000000000004">
      <c r="A975" s="83" t="s">
        <v>130</v>
      </c>
      <c r="B975" s="83" t="s">
        <v>98</v>
      </c>
      <c r="C975" s="136">
        <v>547667</v>
      </c>
      <c r="D975" s="207" t="s">
        <v>628</v>
      </c>
      <c r="E975" s="208" t="s">
        <v>633</v>
      </c>
      <c r="F975" s="83" t="s">
        <v>108</v>
      </c>
      <c r="G975" s="85">
        <v>22744</v>
      </c>
      <c r="H975" s="83" t="s">
        <v>102</v>
      </c>
      <c r="I975" s="85">
        <v>39772</v>
      </c>
      <c r="J975" s="83" t="s">
        <v>228</v>
      </c>
      <c r="K975" s="216">
        <v>245804904744</v>
      </c>
      <c r="L975" s="83" t="s">
        <v>191</v>
      </c>
      <c r="M975" s="85">
        <v>43619</v>
      </c>
      <c r="N975" s="83">
        <v>-4156.6666666666697</v>
      </c>
      <c r="O975" s="83" t="s">
        <v>193</v>
      </c>
      <c r="P975" s="83" t="s">
        <v>181</v>
      </c>
      <c r="Q975" s="208" t="s">
        <v>8928</v>
      </c>
      <c r="R975" s="83" t="s">
        <v>102</v>
      </c>
      <c r="S975" s="83" t="s">
        <v>102</v>
      </c>
      <c r="T975" s="83" t="s">
        <v>133</v>
      </c>
      <c r="U975" s="83" t="s">
        <v>10662</v>
      </c>
      <c r="V975" s="83" t="s">
        <v>111</v>
      </c>
      <c r="W975" s="83" t="s">
        <v>105</v>
      </c>
      <c r="X975" s="86" t="s">
        <v>8928</v>
      </c>
      <c r="Y975" s="87" t="s">
        <v>102</v>
      </c>
      <c r="Z975" s="87" t="s">
        <v>102</v>
      </c>
      <c r="AA975" s="87" t="s">
        <v>133</v>
      </c>
      <c r="AB975" s="87" t="s">
        <v>10662</v>
      </c>
      <c r="AC975" s="87" t="s">
        <v>111</v>
      </c>
      <c r="AD975" s="87" t="s">
        <v>105</v>
      </c>
      <c r="AE975" s="87" t="s">
        <v>106</v>
      </c>
      <c r="AF975" s="86" t="s">
        <v>8928</v>
      </c>
      <c r="AG975" s="87" t="s">
        <v>486</v>
      </c>
      <c r="AH975" s="87" t="s">
        <v>10662</v>
      </c>
      <c r="AI975" s="87" t="s">
        <v>111</v>
      </c>
      <c r="AJ975" s="87" t="s">
        <v>204</v>
      </c>
      <c r="AK975" s="88"/>
      <c r="AL975" s="83" t="s">
        <v>107</v>
      </c>
      <c r="AM975" s="89" t="s">
        <v>454</v>
      </c>
      <c r="AN975" s="90" t="s">
        <v>416</v>
      </c>
      <c r="AO975" s="91" t="s">
        <v>642</v>
      </c>
      <c r="AP975" s="90">
        <v>8.3333333333331794</v>
      </c>
      <c r="AQ975" s="92" t="s">
        <v>102</v>
      </c>
      <c r="AR975" s="93" t="s">
        <v>102</v>
      </c>
      <c r="AS975" s="93" t="s">
        <v>102</v>
      </c>
      <c r="AT975" s="93" t="s">
        <v>102</v>
      </c>
      <c r="AU975" s="210" t="s">
        <v>644</v>
      </c>
      <c r="AV975" s="93" t="s">
        <v>185</v>
      </c>
      <c r="AW975" s="94" t="s">
        <v>102</v>
      </c>
      <c r="AX975" s="93" t="s">
        <v>183</v>
      </c>
      <c r="AY975" s="95" t="s">
        <v>111</v>
      </c>
      <c r="AZ975" s="93" t="s">
        <v>102</v>
      </c>
      <c r="BA975" s="93" t="s">
        <v>102</v>
      </c>
      <c r="BB975" s="93" t="s">
        <v>102</v>
      </c>
      <c r="BC975" s="93" t="s">
        <v>102</v>
      </c>
      <c r="BD975" s="96" t="s">
        <v>102</v>
      </c>
      <c r="BE975" s="90">
        <v>-476.66666666666703</v>
      </c>
      <c r="BF975" s="93" t="s">
        <v>102</v>
      </c>
      <c r="BG975" s="93" t="s">
        <v>102</v>
      </c>
      <c r="BH975" s="93" t="s">
        <v>102</v>
      </c>
      <c r="BI975" s="93" t="s">
        <v>102</v>
      </c>
      <c r="BJ975" s="210" t="s">
        <v>642</v>
      </c>
      <c r="BK975" s="93" t="s">
        <v>192</v>
      </c>
      <c r="BL975" s="97" t="s">
        <v>102</v>
      </c>
      <c r="BM975" s="93" t="s">
        <v>183</v>
      </c>
      <c r="BN975" s="93" t="s">
        <v>106</v>
      </c>
      <c r="BO975" s="93" t="s">
        <v>102</v>
      </c>
      <c r="BP975" s="98" t="s">
        <v>102</v>
      </c>
      <c r="BQ975" s="93" t="s">
        <v>102</v>
      </c>
      <c r="BR975" s="93" t="s">
        <v>102</v>
      </c>
      <c r="BS975" s="93" t="s">
        <v>102</v>
      </c>
      <c r="BT975" s="99" t="s">
        <v>591</v>
      </c>
      <c r="BU975" s="100" t="s">
        <v>12311</v>
      </c>
      <c r="BV975" s="101" t="s">
        <v>471</v>
      </c>
      <c r="BW975" s="136"/>
      <c r="BX975" s="103" t="s">
        <v>565</v>
      </c>
      <c r="BY975" s="104" t="s">
        <v>190</v>
      </c>
      <c r="BZ975" s="136"/>
      <c r="CA975" s="83" t="s">
        <v>599</v>
      </c>
      <c r="CB975" s="106" t="s">
        <v>647</v>
      </c>
      <c r="CC975" s="106" t="s">
        <v>12312</v>
      </c>
      <c r="CD975" s="107"/>
      <c r="CE975" s="108" t="s">
        <v>107</v>
      </c>
      <c r="CF975" s="108" t="s">
        <v>107</v>
      </c>
      <c r="CG975" s="109"/>
      <c r="CH975" s="110" t="s">
        <v>107</v>
      </c>
      <c r="CI975" s="111"/>
      <c r="CJ975" s="112">
        <v>6710</v>
      </c>
      <c r="CK975" s="113">
        <v>86</v>
      </c>
      <c r="CL975" s="114" t="s">
        <v>134</v>
      </c>
      <c r="CM975" s="114" t="s">
        <v>108</v>
      </c>
      <c r="CN975" s="114"/>
      <c r="CO975" s="115" t="s">
        <v>102</v>
      </c>
      <c r="CP975" s="115" t="s">
        <v>102</v>
      </c>
      <c r="CQ975" s="115" t="s">
        <v>102</v>
      </c>
      <c r="CR975" s="115" t="s">
        <v>102</v>
      </c>
      <c r="CS975" s="116"/>
      <c r="CT975" s="117" t="s">
        <v>109</v>
      </c>
      <c r="CU975" s="117" t="s">
        <v>109</v>
      </c>
      <c r="CV975" s="83">
        <v>971</v>
      </c>
      <c r="CW975" s="83" t="s">
        <v>108</v>
      </c>
      <c r="CX975" s="83">
        <v>971</v>
      </c>
      <c r="CY975" s="83" t="s">
        <v>108</v>
      </c>
      <c r="CZ975" s="83">
        <v>7299</v>
      </c>
      <c r="DA975" s="83" t="s">
        <v>419</v>
      </c>
      <c r="DB975" s="83" t="s">
        <v>130</v>
      </c>
      <c r="DC975" s="83" t="s">
        <v>499</v>
      </c>
      <c r="DD975" s="83">
        <v>2020</v>
      </c>
      <c r="DE975" s="83" t="s">
        <v>444</v>
      </c>
      <c r="DF975" s="83" t="s">
        <v>130</v>
      </c>
      <c r="DG975" s="83" t="s">
        <v>499</v>
      </c>
      <c r="DH975" s="83"/>
      <c r="DI975" s="83">
        <v>0</v>
      </c>
      <c r="DJ975" s="83">
        <v>1</v>
      </c>
      <c r="DK975" s="83">
        <v>0</v>
      </c>
      <c r="DL975" s="83">
        <v>0</v>
      </c>
      <c r="DM975" s="83">
        <v>0</v>
      </c>
      <c r="DN975" s="83">
        <v>0</v>
      </c>
      <c r="DO975" s="83">
        <v>0</v>
      </c>
      <c r="DP975" s="83">
        <v>0</v>
      </c>
      <c r="DQ975" s="83">
        <v>0</v>
      </c>
      <c r="DR975" s="83">
        <v>0</v>
      </c>
      <c r="DS975" s="83">
        <v>0</v>
      </c>
      <c r="DT975" s="83">
        <v>3</v>
      </c>
      <c r="DU975" s="83">
        <v>3</v>
      </c>
      <c r="DV975" s="83">
        <v>0</v>
      </c>
      <c r="DW975" s="83">
        <v>0</v>
      </c>
      <c r="DX975" s="83">
        <v>3</v>
      </c>
      <c r="DY975" s="85">
        <v>44617</v>
      </c>
      <c r="DZ975" s="83" t="s">
        <v>5022</v>
      </c>
      <c r="EA975" s="83" t="s">
        <v>102</v>
      </c>
      <c r="EB975" s="83" t="s">
        <v>482</v>
      </c>
      <c r="EC975" s="83">
        <v>971</v>
      </c>
      <c r="ED975" s="83" t="s">
        <v>483</v>
      </c>
      <c r="EE975" s="83">
        <v>1</v>
      </c>
      <c r="EF975" s="83">
        <v>0</v>
      </c>
      <c r="EG975" s="83">
        <v>0</v>
      </c>
      <c r="EH975" s="83" t="s">
        <v>109</v>
      </c>
      <c r="EI975" s="83" t="s">
        <v>108</v>
      </c>
      <c r="EJ975" s="83" t="s">
        <v>583</v>
      </c>
      <c r="EK975" s="83">
        <v>0</v>
      </c>
      <c r="EL975" s="83">
        <v>0</v>
      </c>
      <c r="EM975" s="83">
        <v>1</v>
      </c>
      <c r="EN975" s="83" t="s">
        <v>497</v>
      </c>
      <c r="EO975" s="83"/>
      <c r="EP975" s="83" t="s">
        <v>436</v>
      </c>
      <c r="EQ975" s="136">
        <v>1</v>
      </c>
      <c r="ER975" s="136">
        <v>1</v>
      </c>
      <c r="ES975" s="136">
        <v>1</v>
      </c>
      <c r="ET975" s="136">
        <v>1</v>
      </c>
      <c r="EU975" s="215" t="s">
        <v>269</v>
      </c>
      <c r="EV975" s="136">
        <v>1</v>
      </c>
      <c r="EW975" s="136">
        <v>1</v>
      </c>
      <c r="EX975" s="136">
        <v>1</v>
      </c>
      <c r="EY975" s="136">
        <v>1</v>
      </c>
      <c r="EZ975" s="136">
        <v>1</v>
      </c>
      <c r="FP975" s="215" t="s">
        <v>592</v>
      </c>
      <c r="FQ975" s="136" t="b">
        <v>1</v>
      </c>
      <c r="FR975" s="136" t="b">
        <v>1</v>
      </c>
      <c r="FS975" s="136" t="b">
        <v>1</v>
      </c>
      <c r="FT975" s="136" t="b">
        <v>1</v>
      </c>
      <c r="FX975" s="215" t="s">
        <v>269</v>
      </c>
    </row>
    <row r="976" spans="1:180" ht="60" customHeight="1" x14ac:dyDescent="0.55000000000000004">
      <c r="A976" s="83" t="s">
        <v>130</v>
      </c>
      <c r="B976" s="83" t="s">
        <v>98</v>
      </c>
      <c r="C976" s="136">
        <v>825511</v>
      </c>
      <c r="D976" s="207" t="s">
        <v>629</v>
      </c>
      <c r="E976" s="208" t="s">
        <v>634</v>
      </c>
      <c r="F976" s="83" t="s">
        <v>108</v>
      </c>
      <c r="G976" s="85">
        <v>26341</v>
      </c>
      <c r="H976" s="83" t="s">
        <v>102</v>
      </c>
      <c r="I976" s="85">
        <v>34633</v>
      </c>
      <c r="J976" s="83" t="s">
        <v>228</v>
      </c>
      <c r="K976" s="216">
        <v>855896708174</v>
      </c>
      <c r="L976" s="83" t="s">
        <v>191</v>
      </c>
      <c r="M976" s="85">
        <v>43642</v>
      </c>
      <c r="N976" s="83">
        <v>-4161.6666666666697</v>
      </c>
      <c r="O976" s="83" t="s">
        <v>193</v>
      </c>
      <c r="P976" s="83" t="s">
        <v>181</v>
      </c>
      <c r="Q976" s="208" t="s">
        <v>8932</v>
      </c>
      <c r="R976" s="83" t="s">
        <v>102</v>
      </c>
      <c r="S976" s="83" t="s">
        <v>102</v>
      </c>
      <c r="T976" s="83" t="s">
        <v>131</v>
      </c>
      <c r="U976" s="83" t="s">
        <v>10663</v>
      </c>
      <c r="V976" s="83" t="s">
        <v>104</v>
      </c>
      <c r="W976" s="83" t="s">
        <v>105</v>
      </c>
      <c r="X976" s="86" t="s">
        <v>8932</v>
      </c>
      <c r="Y976" s="87" t="s">
        <v>102</v>
      </c>
      <c r="Z976" s="87" t="s">
        <v>102</v>
      </c>
      <c r="AA976" s="87" t="s">
        <v>131</v>
      </c>
      <c r="AB976" s="87" t="s">
        <v>10663</v>
      </c>
      <c r="AC976" s="87" t="s">
        <v>104</v>
      </c>
      <c r="AD976" s="87" t="s">
        <v>105</v>
      </c>
      <c r="AE976" s="87" t="s">
        <v>106</v>
      </c>
      <c r="AF976" s="86" t="s">
        <v>8932</v>
      </c>
      <c r="AG976" s="87" t="s">
        <v>177</v>
      </c>
      <c r="AH976" s="87" t="s">
        <v>10663</v>
      </c>
      <c r="AI976" s="87" t="s">
        <v>104</v>
      </c>
      <c r="AJ976" s="87" t="s">
        <v>204</v>
      </c>
      <c r="AK976" s="88"/>
      <c r="AL976" s="83" t="s">
        <v>107</v>
      </c>
      <c r="AM976" s="89" t="s">
        <v>454</v>
      </c>
      <c r="AN976" s="90" t="s">
        <v>416</v>
      </c>
      <c r="AO976" s="91" t="s">
        <v>643</v>
      </c>
      <c r="AP976" s="90">
        <v>8.3333333333331794</v>
      </c>
      <c r="AQ976" s="92" t="s">
        <v>102</v>
      </c>
      <c r="AR976" s="93" t="s">
        <v>102</v>
      </c>
      <c r="AS976" s="93" t="s">
        <v>102</v>
      </c>
      <c r="AT976" s="93" t="s">
        <v>102</v>
      </c>
      <c r="AU976" s="210" t="s">
        <v>645</v>
      </c>
      <c r="AV976" s="93" t="s">
        <v>185</v>
      </c>
      <c r="AW976" s="94" t="s">
        <v>102</v>
      </c>
      <c r="AX976" s="93" t="s">
        <v>105</v>
      </c>
      <c r="AY976" s="95" t="s">
        <v>104</v>
      </c>
      <c r="AZ976" s="93" t="s">
        <v>102</v>
      </c>
      <c r="BA976" s="93" t="s">
        <v>102</v>
      </c>
      <c r="BB976" s="93" t="s">
        <v>102</v>
      </c>
      <c r="BC976" s="93" t="s">
        <v>102</v>
      </c>
      <c r="BD976" s="96" t="s">
        <v>102</v>
      </c>
      <c r="BE976" s="90">
        <v>-477.16666666666703</v>
      </c>
      <c r="BF976" s="93" t="s">
        <v>102</v>
      </c>
      <c r="BG976" s="93" t="s">
        <v>102</v>
      </c>
      <c r="BH976" s="93" t="s">
        <v>102</v>
      </c>
      <c r="BI976" s="93" t="s">
        <v>102</v>
      </c>
      <c r="BJ976" s="210" t="s">
        <v>643</v>
      </c>
      <c r="BK976" s="93" t="s">
        <v>196</v>
      </c>
      <c r="BL976" s="97" t="s">
        <v>102</v>
      </c>
      <c r="BM976" s="93" t="s">
        <v>105</v>
      </c>
      <c r="BN976" s="93" t="s">
        <v>596</v>
      </c>
      <c r="BO976" s="93" t="s">
        <v>102</v>
      </c>
      <c r="BP976" s="98" t="s">
        <v>102</v>
      </c>
      <c r="BQ976" s="93" t="s">
        <v>102</v>
      </c>
      <c r="BR976" s="93" t="s">
        <v>102</v>
      </c>
      <c r="BS976" s="93" t="s">
        <v>102</v>
      </c>
      <c r="BT976" s="99" t="s">
        <v>591</v>
      </c>
      <c r="BU976" s="100" t="s">
        <v>12313</v>
      </c>
      <c r="BV976" s="101" t="s">
        <v>471</v>
      </c>
      <c r="BW976" s="136"/>
      <c r="BX976" s="103" t="s">
        <v>565</v>
      </c>
      <c r="BY976" s="104" t="s">
        <v>190</v>
      </c>
      <c r="BZ976" s="136"/>
      <c r="CA976" s="83" t="s">
        <v>599</v>
      </c>
      <c r="CB976" s="106" t="s">
        <v>647</v>
      </c>
      <c r="CC976" s="106" t="s">
        <v>12314</v>
      </c>
      <c r="CD976" s="107"/>
      <c r="CE976" s="108" t="s">
        <v>107</v>
      </c>
      <c r="CF976" s="108" t="s">
        <v>107</v>
      </c>
      <c r="CG976" s="109"/>
      <c r="CH976" s="110" t="s">
        <v>107</v>
      </c>
      <c r="CI976" s="111"/>
      <c r="CJ976" s="112">
        <v>6710</v>
      </c>
      <c r="CK976" s="113">
        <v>86</v>
      </c>
      <c r="CL976" s="114" t="s">
        <v>134</v>
      </c>
      <c r="CM976" s="114" t="s">
        <v>108</v>
      </c>
      <c r="CN976" s="114"/>
      <c r="CO976" s="115" t="s">
        <v>102</v>
      </c>
      <c r="CP976" s="115" t="s">
        <v>102</v>
      </c>
      <c r="CQ976" s="115" t="s">
        <v>102</v>
      </c>
      <c r="CR976" s="115" t="s">
        <v>102</v>
      </c>
      <c r="CS976" s="116"/>
      <c r="CT976" s="117" t="s">
        <v>109</v>
      </c>
      <c r="CU976" s="117" t="s">
        <v>109</v>
      </c>
      <c r="CV976" s="83">
        <v>972</v>
      </c>
      <c r="CW976" s="83" t="s">
        <v>108</v>
      </c>
      <c r="CX976" s="83">
        <v>972</v>
      </c>
      <c r="CY976" s="83" t="s">
        <v>108</v>
      </c>
      <c r="CZ976" s="83">
        <v>7300</v>
      </c>
      <c r="DA976" s="83" t="s">
        <v>419</v>
      </c>
      <c r="DB976" s="83" t="s">
        <v>130</v>
      </c>
      <c r="DC976" s="83" t="s">
        <v>499</v>
      </c>
      <c r="DD976" s="83">
        <v>2021</v>
      </c>
      <c r="DE976" s="83" t="s">
        <v>444</v>
      </c>
      <c r="DF976" s="83" t="s">
        <v>130</v>
      </c>
      <c r="DG976" s="83" t="s">
        <v>499</v>
      </c>
      <c r="DH976" s="83"/>
      <c r="DI976" s="83">
        <v>0</v>
      </c>
      <c r="DJ976" s="83">
        <v>1</v>
      </c>
      <c r="DK976" s="83">
        <v>0</v>
      </c>
      <c r="DL976" s="83">
        <v>0</v>
      </c>
      <c r="DM976" s="83">
        <v>0</v>
      </c>
      <c r="DN976" s="83">
        <v>0</v>
      </c>
      <c r="DO976" s="83">
        <v>0</v>
      </c>
      <c r="DP976" s="83">
        <v>0</v>
      </c>
      <c r="DQ976" s="83">
        <v>0</v>
      </c>
      <c r="DR976" s="83">
        <v>0</v>
      </c>
      <c r="DS976" s="83">
        <v>0</v>
      </c>
      <c r="DT976" s="83">
        <v>3</v>
      </c>
      <c r="DU976" s="83">
        <v>3</v>
      </c>
      <c r="DV976" s="83">
        <v>0</v>
      </c>
      <c r="DW976" s="83">
        <v>0</v>
      </c>
      <c r="DX976" s="83">
        <v>3</v>
      </c>
      <c r="DY976" s="85">
        <v>44618</v>
      </c>
      <c r="DZ976" s="83" t="s">
        <v>5023</v>
      </c>
      <c r="EA976" s="83" t="s">
        <v>102</v>
      </c>
      <c r="EB976" s="83" t="s">
        <v>482</v>
      </c>
      <c r="EC976" s="83">
        <v>972</v>
      </c>
      <c r="ED976" s="83" t="s">
        <v>483</v>
      </c>
      <c r="EE976" s="83">
        <v>1</v>
      </c>
      <c r="EF976" s="83">
        <v>0</v>
      </c>
      <c r="EG976" s="83">
        <v>0</v>
      </c>
      <c r="EH976" s="83" t="s">
        <v>109</v>
      </c>
      <c r="EI976" s="83" t="s">
        <v>108</v>
      </c>
      <c r="EJ976" s="83" t="s">
        <v>583</v>
      </c>
      <c r="EK976" s="83">
        <v>0</v>
      </c>
      <c r="EL976" s="83">
        <v>0</v>
      </c>
      <c r="EM976" s="83">
        <v>1</v>
      </c>
      <c r="EN976" s="83" t="s">
        <v>497</v>
      </c>
      <c r="EO976" s="83"/>
      <c r="EP976" s="83" t="s">
        <v>436</v>
      </c>
      <c r="EQ976" s="136">
        <v>1</v>
      </c>
      <c r="ER976" s="136">
        <v>1</v>
      </c>
      <c r="ES976" s="136">
        <v>1</v>
      </c>
      <c r="ET976" s="136">
        <v>1</v>
      </c>
      <c r="EU976" s="215" t="s">
        <v>269</v>
      </c>
      <c r="EV976" s="136">
        <v>1</v>
      </c>
      <c r="EW976" s="136">
        <v>1</v>
      </c>
      <c r="EX976" s="136">
        <v>1</v>
      </c>
      <c r="EY976" s="136">
        <v>1</v>
      </c>
      <c r="EZ976" s="136">
        <v>1</v>
      </c>
      <c r="FP976" s="215" t="s">
        <v>592</v>
      </c>
      <c r="FQ976" s="136" t="b">
        <v>1</v>
      </c>
      <c r="FR976" s="136" t="b">
        <v>1</v>
      </c>
      <c r="FS976" s="136" t="b">
        <v>1</v>
      </c>
      <c r="FT976" s="136" t="b">
        <v>1</v>
      </c>
      <c r="FX976" s="215" t="s">
        <v>269</v>
      </c>
    </row>
    <row r="977" spans="1:180" ht="60" customHeight="1" x14ac:dyDescent="0.55000000000000004">
      <c r="A977" s="83" t="s">
        <v>130</v>
      </c>
      <c r="B977" s="83" t="s">
        <v>98</v>
      </c>
      <c r="C977" s="136">
        <v>898922</v>
      </c>
      <c r="D977" s="207" t="s">
        <v>627</v>
      </c>
      <c r="E977" s="208" t="s">
        <v>630</v>
      </c>
      <c r="F977" s="83" t="s">
        <v>108</v>
      </c>
      <c r="G977" s="85">
        <v>20621</v>
      </c>
      <c r="H977" s="83" t="s">
        <v>102</v>
      </c>
      <c r="I977" s="85">
        <v>39794</v>
      </c>
      <c r="J977" s="83" t="s">
        <v>228</v>
      </c>
      <c r="K977" s="216">
        <v>579532211182</v>
      </c>
      <c r="L977" s="83" t="s">
        <v>191</v>
      </c>
      <c r="M977" s="85">
        <v>43631</v>
      </c>
      <c r="N977" s="83">
        <v>-4166.6666666666697</v>
      </c>
      <c r="O977" s="83" t="s">
        <v>180</v>
      </c>
      <c r="P977" s="83" t="s">
        <v>181</v>
      </c>
      <c r="Q977" s="208" t="s">
        <v>8936</v>
      </c>
      <c r="R977" s="83" t="s">
        <v>102</v>
      </c>
      <c r="S977" s="83" t="s">
        <v>102</v>
      </c>
      <c r="T977" s="83" t="s">
        <v>199</v>
      </c>
      <c r="U977" s="83" t="s">
        <v>10664</v>
      </c>
      <c r="V977" s="83" t="s">
        <v>104</v>
      </c>
      <c r="W977" s="83" t="s">
        <v>105</v>
      </c>
      <c r="X977" s="86" t="s">
        <v>8936</v>
      </c>
      <c r="Y977" s="87" t="s">
        <v>102</v>
      </c>
      <c r="Z977" s="87" t="s">
        <v>102</v>
      </c>
      <c r="AA977" s="87" t="s">
        <v>199</v>
      </c>
      <c r="AB977" s="87" t="s">
        <v>10664</v>
      </c>
      <c r="AC977" s="87" t="s">
        <v>104</v>
      </c>
      <c r="AD977" s="87" t="s">
        <v>105</v>
      </c>
      <c r="AE977" s="87" t="s">
        <v>106</v>
      </c>
      <c r="AF977" s="86" t="s">
        <v>8936</v>
      </c>
      <c r="AG977" s="87" t="s">
        <v>489</v>
      </c>
      <c r="AH977" s="87" t="s">
        <v>10665</v>
      </c>
      <c r="AI977" s="87" t="s">
        <v>104</v>
      </c>
      <c r="AJ977" s="87" t="s">
        <v>204</v>
      </c>
      <c r="AK977" s="88"/>
      <c r="AL977" s="83" t="s">
        <v>107</v>
      </c>
      <c r="AM977" s="89" t="s">
        <v>454</v>
      </c>
      <c r="AN977" s="90" t="s">
        <v>416</v>
      </c>
      <c r="AO977" s="91" t="s">
        <v>641</v>
      </c>
      <c r="AP977" s="90">
        <v>8.3333333333331794</v>
      </c>
      <c r="AQ977" s="92" t="s">
        <v>211</v>
      </c>
      <c r="AR977" s="93" t="s">
        <v>102</v>
      </c>
      <c r="AS977" s="93" t="s">
        <v>102</v>
      </c>
      <c r="AT977" s="93" t="s">
        <v>102</v>
      </c>
      <c r="AU977" s="210" t="s">
        <v>641</v>
      </c>
      <c r="AV977" s="93" t="s">
        <v>192</v>
      </c>
      <c r="AW977" s="94" t="s">
        <v>102</v>
      </c>
      <c r="AX977" s="93" t="s">
        <v>105</v>
      </c>
      <c r="AY977" s="95" t="s">
        <v>188</v>
      </c>
      <c r="AZ977" s="93" t="s">
        <v>102</v>
      </c>
      <c r="BA977" s="93" t="s">
        <v>10666</v>
      </c>
      <c r="BB977" s="93" t="s">
        <v>102</v>
      </c>
      <c r="BC977" s="93" t="s">
        <v>102</v>
      </c>
      <c r="BD977" s="96" t="s">
        <v>102</v>
      </c>
      <c r="BE977" s="90">
        <v>-477.66666666666703</v>
      </c>
      <c r="BF977" s="93" t="s">
        <v>211</v>
      </c>
      <c r="BG977" s="93" t="s">
        <v>102</v>
      </c>
      <c r="BH977" s="93" t="s">
        <v>102</v>
      </c>
      <c r="BI977" s="93" t="s">
        <v>102</v>
      </c>
      <c r="BJ977" s="210" t="s">
        <v>646</v>
      </c>
      <c r="BK977" s="93" t="s">
        <v>182</v>
      </c>
      <c r="BL977" s="97" t="s">
        <v>102</v>
      </c>
      <c r="BM977" s="93" t="s">
        <v>105</v>
      </c>
      <c r="BN977" s="93" t="s">
        <v>104</v>
      </c>
      <c r="BO977" s="93" t="s">
        <v>102</v>
      </c>
      <c r="BP977" s="98">
        <v>20180531</v>
      </c>
      <c r="BQ977" s="93" t="s">
        <v>102</v>
      </c>
      <c r="BR977" s="93" t="s">
        <v>102</v>
      </c>
      <c r="BS977" s="93" t="s">
        <v>102</v>
      </c>
      <c r="BT977" s="99" t="s">
        <v>591</v>
      </c>
      <c r="BU977" s="100" t="s">
        <v>12315</v>
      </c>
      <c r="BV977" s="101" t="s">
        <v>471</v>
      </c>
      <c r="BW977" s="136"/>
      <c r="BX977" s="103" t="s">
        <v>565</v>
      </c>
      <c r="BY977" s="104" t="s">
        <v>190</v>
      </c>
      <c r="BZ977" s="136"/>
      <c r="CA977" s="83" t="s">
        <v>599</v>
      </c>
      <c r="CB977" s="106" t="s">
        <v>647</v>
      </c>
      <c r="CC977" s="106" t="s">
        <v>12316</v>
      </c>
      <c r="CD977" s="107"/>
      <c r="CE977" s="108" t="s">
        <v>107</v>
      </c>
      <c r="CF977" s="108" t="s">
        <v>107</v>
      </c>
      <c r="CG977" s="109"/>
      <c r="CH977" s="110" t="s">
        <v>107</v>
      </c>
      <c r="CI977" s="111"/>
      <c r="CJ977" s="112">
        <v>6710</v>
      </c>
      <c r="CK977" s="113">
        <v>86</v>
      </c>
      <c r="CL977" s="114" t="s">
        <v>134</v>
      </c>
      <c r="CM977" s="114" t="s">
        <v>108</v>
      </c>
      <c r="CN977" s="114"/>
      <c r="CO977" s="115" t="s">
        <v>102</v>
      </c>
      <c r="CP977" s="115" t="s">
        <v>102</v>
      </c>
      <c r="CQ977" s="115" t="s">
        <v>102</v>
      </c>
      <c r="CR977" s="115" t="s">
        <v>102</v>
      </c>
      <c r="CS977" s="116"/>
      <c r="CT977" s="117" t="s">
        <v>109</v>
      </c>
      <c r="CU977" s="117" t="s">
        <v>109</v>
      </c>
      <c r="CV977" s="83">
        <v>973</v>
      </c>
      <c r="CW977" s="83" t="s">
        <v>108</v>
      </c>
      <c r="CX977" s="83">
        <v>973</v>
      </c>
      <c r="CY977" s="83" t="s">
        <v>108</v>
      </c>
      <c r="CZ977" s="83">
        <v>7301</v>
      </c>
      <c r="DA977" s="83" t="s">
        <v>419</v>
      </c>
      <c r="DB977" s="83" t="s">
        <v>130</v>
      </c>
      <c r="DC977" s="83" t="s">
        <v>499</v>
      </c>
      <c r="DD977" s="83">
        <v>2022</v>
      </c>
      <c r="DE977" s="83" t="s">
        <v>444</v>
      </c>
      <c r="DF977" s="83" t="s">
        <v>130</v>
      </c>
      <c r="DG977" s="83" t="s">
        <v>499</v>
      </c>
      <c r="DH977" s="83"/>
      <c r="DI977" s="83">
        <v>0</v>
      </c>
      <c r="DJ977" s="83">
        <v>1</v>
      </c>
      <c r="DK977" s="83">
        <v>0</v>
      </c>
      <c r="DL977" s="83">
        <v>0</v>
      </c>
      <c r="DM977" s="83">
        <v>0</v>
      </c>
      <c r="DN977" s="83">
        <v>0</v>
      </c>
      <c r="DO977" s="83">
        <v>0</v>
      </c>
      <c r="DP977" s="83">
        <v>0</v>
      </c>
      <c r="DQ977" s="83">
        <v>0</v>
      </c>
      <c r="DR977" s="83">
        <v>0</v>
      </c>
      <c r="DS977" s="83">
        <v>0</v>
      </c>
      <c r="DT977" s="83">
        <v>3</v>
      </c>
      <c r="DU977" s="83">
        <v>3</v>
      </c>
      <c r="DV977" s="83">
        <v>0</v>
      </c>
      <c r="DW977" s="83">
        <v>0</v>
      </c>
      <c r="DX977" s="83">
        <v>3</v>
      </c>
      <c r="DY977" s="85">
        <v>44619</v>
      </c>
      <c r="DZ977" s="83" t="s">
        <v>5024</v>
      </c>
      <c r="EA977" s="83" t="s">
        <v>102</v>
      </c>
      <c r="EB977" s="83" t="s">
        <v>482</v>
      </c>
      <c r="EC977" s="83">
        <v>973</v>
      </c>
      <c r="ED977" s="83" t="s">
        <v>483</v>
      </c>
      <c r="EE977" s="83">
        <v>1</v>
      </c>
      <c r="EF977" s="83">
        <v>0</v>
      </c>
      <c r="EG977" s="83">
        <v>0</v>
      </c>
      <c r="EH977" s="83" t="s">
        <v>109</v>
      </c>
      <c r="EI977" s="83" t="s">
        <v>108</v>
      </c>
      <c r="EJ977" s="83" t="s">
        <v>583</v>
      </c>
      <c r="EK977" s="83">
        <v>0</v>
      </c>
      <c r="EL977" s="83">
        <v>0</v>
      </c>
      <c r="EM977" s="83">
        <v>1</v>
      </c>
      <c r="EN977" s="83" t="s">
        <v>497</v>
      </c>
      <c r="EO977" s="83"/>
      <c r="EP977" s="83" t="s">
        <v>436</v>
      </c>
      <c r="EQ977" s="136">
        <v>1</v>
      </c>
      <c r="ER977" s="136">
        <v>1</v>
      </c>
      <c r="ES977" s="136">
        <v>1</v>
      </c>
      <c r="ET977" s="136">
        <v>1</v>
      </c>
      <c r="EU977" s="215" t="s">
        <v>269</v>
      </c>
      <c r="EV977" s="136">
        <v>1</v>
      </c>
      <c r="EW977" s="136">
        <v>1</v>
      </c>
      <c r="EX977" s="136">
        <v>1</v>
      </c>
      <c r="EY977" s="136">
        <v>1</v>
      </c>
      <c r="EZ977" s="136">
        <v>1</v>
      </c>
      <c r="FP977" s="215" t="s">
        <v>592</v>
      </c>
      <c r="FQ977" s="136" t="b">
        <v>1</v>
      </c>
      <c r="FR977" s="136" t="b">
        <v>1</v>
      </c>
      <c r="FS977" s="136" t="b">
        <v>1</v>
      </c>
      <c r="FT977" s="136" t="b">
        <v>1</v>
      </c>
      <c r="FX977" s="215" t="s">
        <v>269</v>
      </c>
    </row>
    <row r="978" spans="1:180" ht="60" customHeight="1" x14ac:dyDescent="0.55000000000000004">
      <c r="A978" s="83" t="s">
        <v>130</v>
      </c>
      <c r="B978" s="83" t="s">
        <v>98</v>
      </c>
      <c r="C978" s="136">
        <v>513179</v>
      </c>
      <c r="D978" s="207" t="s">
        <v>628</v>
      </c>
      <c r="E978" s="208" t="s">
        <v>633</v>
      </c>
      <c r="F978" s="83" t="s">
        <v>108</v>
      </c>
      <c r="G978" s="85">
        <v>22744</v>
      </c>
      <c r="H978" s="83" t="s">
        <v>102</v>
      </c>
      <c r="I978" s="85">
        <v>39772</v>
      </c>
      <c r="J978" s="83" t="s">
        <v>228</v>
      </c>
      <c r="K978" s="216">
        <v>447563111930</v>
      </c>
      <c r="L978" s="83" t="s">
        <v>191</v>
      </c>
      <c r="M978" s="85">
        <v>43619</v>
      </c>
      <c r="N978" s="83">
        <v>-4171.6666666666697</v>
      </c>
      <c r="O978" s="83" t="s">
        <v>193</v>
      </c>
      <c r="P978" s="83" t="s">
        <v>181</v>
      </c>
      <c r="Q978" s="208" t="s">
        <v>8940</v>
      </c>
      <c r="R978" s="83" t="s">
        <v>102</v>
      </c>
      <c r="S978" s="83" t="s">
        <v>102</v>
      </c>
      <c r="T978" s="83" t="s">
        <v>133</v>
      </c>
      <c r="U978" s="83" t="s">
        <v>10667</v>
      </c>
      <c r="V978" s="83" t="s">
        <v>111</v>
      </c>
      <c r="W978" s="83" t="s">
        <v>105</v>
      </c>
      <c r="X978" s="86" t="s">
        <v>8940</v>
      </c>
      <c r="Y978" s="87" t="s">
        <v>102</v>
      </c>
      <c r="Z978" s="87" t="s">
        <v>102</v>
      </c>
      <c r="AA978" s="87" t="s">
        <v>133</v>
      </c>
      <c r="AB978" s="87" t="s">
        <v>10667</v>
      </c>
      <c r="AC978" s="87" t="s">
        <v>111</v>
      </c>
      <c r="AD978" s="87" t="s">
        <v>105</v>
      </c>
      <c r="AE978" s="87" t="s">
        <v>106</v>
      </c>
      <c r="AF978" s="86" t="s">
        <v>8940</v>
      </c>
      <c r="AG978" s="87" t="s">
        <v>486</v>
      </c>
      <c r="AH978" s="87" t="s">
        <v>10667</v>
      </c>
      <c r="AI978" s="87" t="s">
        <v>111</v>
      </c>
      <c r="AJ978" s="87" t="s">
        <v>204</v>
      </c>
      <c r="AK978" s="88"/>
      <c r="AL978" s="83" t="s">
        <v>107</v>
      </c>
      <c r="AM978" s="89" t="s">
        <v>454</v>
      </c>
      <c r="AN978" s="90" t="s">
        <v>416</v>
      </c>
      <c r="AO978" s="91" t="s">
        <v>642</v>
      </c>
      <c r="AP978" s="90">
        <v>8.3333333333331794</v>
      </c>
      <c r="AQ978" s="92" t="s">
        <v>102</v>
      </c>
      <c r="AR978" s="93" t="s">
        <v>102</v>
      </c>
      <c r="AS978" s="93" t="s">
        <v>102</v>
      </c>
      <c r="AT978" s="93" t="s">
        <v>102</v>
      </c>
      <c r="AU978" s="210" t="s">
        <v>644</v>
      </c>
      <c r="AV978" s="93" t="s">
        <v>185</v>
      </c>
      <c r="AW978" s="94" t="s">
        <v>102</v>
      </c>
      <c r="AX978" s="93" t="s">
        <v>183</v>
      </c>
      <c r="AY978" s="95" t="s">
        <v>111</v>
      </c>
      <c r="AZ978" s="93" t="s">
        <v>102</v>
      </c>
      <c r="BA978" s="93" t="s">
        <v>102</v>
      </c>
      <c r="BB978" s="93" t="s">
        <v>102</v>
      </c>
      <c r="BC978" s="93" t="s">
        <v>102</v>
      </c>
      <c r="BD978" s="96" t="s">
        <v>102</v>
      </c>
      <c r="BE978" s="90">
        <v>-478.16666666666703</v>
      </c>
      <c r="BF978" s="93" t="s">
        <v>102</v>
      </c>
      <c r="BG978" s="93" t="s">
        <v>102</v>
      </c>
      <c r="BH978" s="93" t="s">
        <v>102</v>
      </c>
      <c r="BI978" s="93" t="s">
        <v>102</v>
      </c>
      <c r="BJ978" s="210" t="s">
        <v>642</v>
      </c>
      <c r="BK978" s="93" t="s">
        <v>192</v>
      </c>
      <c r="BL978" s="97" t="s">
        <v>102</v>
      </c>
      <c r="BM978" s="93" t="s">
        <v>183</v>
      </c>
      <c r="BN978" s="93" t="s">
        <v>106</v>
      </c>
      <c r="BO978" s="93" t="s">
        <v>102</v>
      </c>
      <c r="BP978" s="98" t="s">
        <v>102</v>
      </c>
      <c r="BQ978" s="93" t="s">
        <v>102</v>
      </c>
      <c r="BR978" s="93" t="s">
        <v>102</v>
      </c>
      <c r="BS978" s="93" t="s">
        <v>102</v>
      </c>
      <c r="BT978" s="99" t="s">
        <v>591</v>
      </c>
      <c r="BU978" s="100" t="s">
        <v>12317</v>
      </c>
      <c r="BV978" s="101" t="s">
        <v>471</v>
      </c>
      <c r="BW978" s="136"/>
      <c r="BX978" s="103" t="s">
        <v>565</v>
      </c>
      <c r="BY978" s="104" t="s">
        <v>190</v>
      </c>
      <c r="BZ978" s="136"/>
      <c r="CA978" s="83" t="s">
        <v>599</v>
      </c>
      <c r="CB978" s="106" t="s">
        <v>647</v>
      </c>
      <c r="CC978" s="106" t="s">
        <v>12318</v>
      </c>
      <c r="CD978" s="107"/>
      <c r="CE978" s="108" t="s">
        <v>107</v>
      </c>
      <c r="CF978" s="108" t="s">
        <v>107</v>
      </c>
      <c r="CG978" s="109"/>
      <c r="CH978" s="110" t="s">
        <v>107</v>
      </c>
      <c r="CI978" s="111"/>
      <c r="CJ978" s="112">
        <v>6710</v>
      </c>
      <c r="CK978" s="113">
        <v>86</v>
      </c>
      <c r="CL978" s="114" t="s">
        <v>134</v>
      </c>
      <c r="CM978" s="114" t="s">
        <v>108</v>
      </c>
      <c r="CN978" s="114"/>
      <c r="CO978" s="115" t="s">
        <v>102</v>
      </c>
      <c r="CP978" s="115" t="s">
        <v>102</v>
      </c>
      <c r="CQ978" s="115" t="s">
        <v>102</v>
      </c>
      <c r="CR978" s="115" t="s">
        <v>102</v>
      </c>
      <c r="CS978" s="116"/>
      <c r="CT978" s="117" t="s">
        <v>109</v>
      </c>
      <c r="CU978" s="117" t="s">
        <v>109</v>
      </c>
      <c r="CV978" s="83">
        <v>974</v>
      </c>
      <c r="CW978" s="83" t="s">
        <v>108</v>
      </c>
      <c r="CX978" s="83">
        <v>974</v>
      </c>
      <c r="CY978" s="83" t="s">
        <v>108</v>
      </c>
      <c r="CZ978" s="83">
        <v>7302</v>
      </c>
      <c r="DA978" s="83" t="s">
        <v>419</v>
      </c>
      <c r="DB978" s="83" t="s">
        <v>130</v>
      </c>
      <c r="DC978" s="83" t="s">
        <v>499</v>
      </c>
      <c r="DD978" s="83">
        <v>2023</v>
      </c>
      <c r="DE978" s="83" t="s">
        <v>444</v>
      </c>
      <c r="DF978" s="83" t="s">
        <v>130</v>
      </c>
      <c r="DG978" s="83" t="s">
        <v>499</v>
      </c>
      <c r="DH978" s="83"/>
      <c r="DI978" s="83">
        <v>0</v>
      </c>
      <c r="DJ978" s="83">
        <v>1</v>
      </c>
      <c r="DK978" s="83">
        <v>0</v>
      </c>
      <c r="DL978" s="83">
        <v>0</v>
      </c>
      <c r="DM978" s="83">
        <v>0</v>
      </c>
      <c r="DN978" s="83">
        <v>0</v>
      </c>
      <c r="DO978" s="83">
        <v>0</v>
      </c>
      <c r="DP978" s="83">
        <v>0</v>
      </c>
      <c r="DQ978" s="83">
        <v>0</v>
      </c>
      <c r="DR978" s="83">
        <v>0</v>
      </c>
      <c r="DS978" s="83">
        <v>0</v>
      </c>
      <c r="DT978" s="83">
        <v>3</v>
      </c>
      <c r="DU978" s="83">
        <v>3</v>
      </c>
      <c r="DV978" s="83">
        <v>0</v>
      </c>
      <c r="DW978" s="83">
        <v>0</v>
      </c>
      <c r="DX978" s="83">
        <v>3</v>
      </c>
      <c r="DY978" s="85">
        <v>44620</v>
      </c>
      <c r="DZ978" s="83" t="s">
        <v>5025</v>
      </c>
      <c r="EA978" s="83" t="s">
        <v>102</v>
      </c>
      <c r="EB978" s="83" t="s">
        <v>482</v>
      </c>
      <c r="EC978" s="83">
        <v>974</v>
      </c>
      <c r="ED978" s="83" t="s">
        <v>483</v>
      </c>
      <c r="EE978" s="83">
        <v>1</v>
      </c>
      <c r="EF978" s="83">
        <v>0</v>
      </c>
      <c r="EG978" s="83">
        <v>0</v>
      </c>
      <c r="EH978" s="83" t="s">
        <v>109</v>
      </c>
      <c r="EI978" s="83" t="s">
        <v>108</v>
      </c>
      <c r="EJ978" s="83" t="s">
        <v>583</v>
      </c>
      <c r="EK978" s="83">
        <v>0</v>
      </c>
      <c r="EL978" s="83">
        <v>0</v>
      </c>
      <c r="EM978" s="83">
        <v>1</v>
      </c>
      <c r="EN978" s="83" t="s">
        <v>497</v>
      </c>
      <c r="EO978" s="83"/>
      <c r="EP978" s="83" t="s">
        <v>436</v>
      </c>
      <c r="EQ978" s="136">
        <v>1</v>
      </c>
      <c r="ER978" s="136">
        <v>1</v>
      </c>
      <c r="ES978" s="136">
        <v>1</v>
      </c>
      <c r="ET978" s="136">
        <v>1</v>
      </c>
      <c r="EU978" s="215" t="s">
        <v>269</v>
      </c>
      <c r="EV978" s="136">
        <v>1</v>
      </c>
      <c r="EW978" s="136">
        <v>1</v>
      </c>
      <c r="EX978" s="136">
        <v>1</v>
      </c>
      <c r="EY978" s="136">
        <v>1</v>
      </c>
      <c r="EZ978" s="136">
        <v>1</v>
      </c>
      <c r="FP978" s="215" t="s">
        <v>592</v>
      </c>
      <c r="FQ978" s="136" t="b">
        <v>1</v>
      </c>
      <c r="FR978" s="136" t="b">
        <v>1</v>
      </c>
      <c r="FS978" s="136" t="b">
        <v>1</v>
      </c>
      <c r="FT978" s="136" t="b">
        <v>1</v>
      </c>
      <c r="FX978" s="215" t="s">
        <v>269</v>
      </c>
    </row>
    <row r="979" spans="1:180" ht="60" customHeight="1" x14ac:dyDescent="0.55000000000000004">
      <c r="A979" s="83" t="s">
        <v>130</v>
      </c>
      <c r="B979" s="83" t="s">
        <v>98</v>
      </c>
      <c r="C979" s="136">
        <v>191972</v>
      </c>
      <c r="D979" s="207" t="s">
        <v>629</v>
      </c>
      <c r="E979" s="208" t="s">
        <v>634</v>
      </c>
      <c r="F979" s="83" t="s">
        <v>108</v>
      </c>
      <c r="G979" s="85">
        <v>26341</v>
      </c>
      <c r="H979" s="83" t="s">
        <v>102</v>
      </c>
      <c r="I979" s="85">
        <v>34633</v>
      </c>
      <c r="J979" s="83" t="s">
        <v>228</v>
      </c>
      <c r="K979" s="216">
        <v>112745424035</v>
      </c>
      <c r="L979" s="83" t="s">
        <v>191</v>
      </c>
      <c r="M979" s="85">
        <v>43642</v>
      </c>
      <c r="N979" s="83">
        <v>-4176.6666666666697</v>
      </c>
      <c r="O979" s="83" t="s">
        <v>193</v>
      </c>
      <c r="P979" s="83" t="s">
        <v>181</v>
      </c>
      <c r="Q979" s="208" t="s">
        <v>8944</v>
      </c>
      <c r="R979" s="83" t="s">
        <v>102</v>
      </c>
      <c r="S979" s="83" t="s">
        <v>102</v>
      </c>
      <c r="T979" s="83" t="s">
        <v>131</v>
      </c>
      <c r="U979" s="83" t="s">
        <v>10668</v>
      </c>
      <c r="V979" s="83" t="s">
        <v>104</v>
      </c>
      <c r="W979" s="83" t="s">
        <v>105</v>
      </c>
      <c r="X979" s="86" t="s">
        <v>8944</v>
      </c>
      <c r="Y979" s="87" t="s">
        <v>102</v>
      </c>
      <c r="Z979" s="87" t="s">
        <v>102</v>
      </c>
      <c r="AA979" s="87" t="s">
        <v>131</v>
      </c>
      <c r="AB979" s="87" t="s">
        <v>10668</v>
      </c>
      <c r="AC979" s="87" t="s">
        <v>104</v>
      </c>
      <c r="AD979" s="87" t="s">
        <v>105</v>
      </c>
      <c r="AE979" s="87" t="s">
        <v>106</v>
      </c>
      <c r="AF979" s="86" t="s">
        <v>8944</v>
      </c>
      <c r="AG979" s="87" t="s">
        <v>177</v>
      </c>
      <c r="AH979" s="87" t="s">
        <v>10668</v>
      </c>
      <c r="AI979" s="87" t="s">
        <v>104</v>
      </c>
      <c r="AJ979" s="87" t="s">
        <v>204</v>
      </c>
      <c r="AK979" s="88"/>
      <c r="AL979" s="83" t="s">
        <v>107</v>
      </c>
      <c r="AM979" s="89" t="s">
        <v>454</v>
      </c>
      <c r="AN979" s="90" t="s">
        <v>416</v>
      </c>
      <c r="AO979" s="91" t="s">
        <v>643</v>
      </c>
      <c r="AP979" s="90">
        <v>8.3333333333331794</v>
      </c>
      <c r="AQ979" s="92" t="s">
        <v>102</v>
      </c>
      <c r="AR979" s="93" t="s">
        <v>102</v>
      </c>
      <c r="AS979" s="93" t="s">
        <v>102</v>
      </c>
      <c r="AT979" s="93" t="s">
        <v>102</v>
      </c>
      <c r="AU979" s="210" t="s">
        <v>645</v>
      </c>
      <c r="AV979" s="93" t="s">
        <v>185</v>
      </c>
      <c r="AW979" s="94" t="s">
        <v>102</v>
      </c>
      <c r="AX979" s="93" t="s">
        <v>105</v>
      </c>
      <c r="AY979" s="95" t="s">
        <v>104</v>
      </c>
      <c r="AZ979" s="93" t="s">
        <v>102</v>
      </c>
      <c r="BA979" s="93" t="s">
        <v>102</v>
      </c>
      <c r="BB979" s="93" t="s">
        <v>102</v>
      </c>
      <c r="BC979" s="93" t="s">
        <v>102</v>
      </c>
      <c r="BD979" s="96" t="s">
        <v>102</v>
      </c>
      <c r="BE979" s="90">
        <v>-478.66666666666703</v>
      </c>
      <c r="BF979" s="93" t="s">
        <v>102</v>
      </c>
      <c r="BG979" s="93" t="s">
        <v>102</v>
      </c>
      <c r="BH979" s="93" t="s">
        <v>102</v>
      </c>
      <c r="BI979" s="93" t="s">
        <v>102</v>
      </c>
      <c r="BJ979" s="210" t="s">
        <v>643</v>
      </c>
      <c r="BK979" s="93" t="s">
        <v>196</v>
      </c>
      <c r="BL979" s="97" t="s">
        <v>102</v>
      </c>
      <c r="BM979" s="93" t="s">
        <v>105</v>
      </c>
      <c r="BN979" s="93" t="s">
        <v>596</v>
      </c>
      <c r="BO979" s="93" t="s">
        <v>102</v>
      </c>
      <c r="BP979" s="98" t="s">
        <v>102</v>
      </c>
      <c r="BQ979" s="93" t="s">
        <v>102</v>
      </c>
      <c r="BR979" s="93" t="s">
        <v>102</v>
      </c>
      <c r="BS979" s="93" t="s">
        <v>102</v>
      </c>
      <c r="BT979" s="99" t="s">
        <v>591</v>
      </c>
      <c r="BU979" s="100" t="s">
        <v>12319</v>
      </c>
      <c r="BV979" s="101" t="s">
        <v>471</v>
      </c>
      <c r="BW979" s="136"/>
      <c r="BX979" s="103" t="s">
        <v>565</v>
      </c>
      <c r="BY979" s="104" t="s">
        <v>190</v>
      </c>
      <c r="BZ979" s="136"/>
      <c r="CA979" s="83" t="s">
        <v>599</v>
      </c>
      <c r="CB979" s="106" t="s">
        <v>647</v>
      </c>
      <c r="CC979" s="106" t="s">
        <v>12320</v>
      </c>
      <c r="CD979" s="107"/>
      <c r="CE979" s="108" t="s">
        <v>107</v>
      </c>
      <c r="CF979" s="108" t="s">
        <v>107</v>
      </c>
      <c r="CG979" s="109"/>
      <c r="CH979" s="110" t="s">
        <v>107</v>
      </c>
      <c r="CI979" s="111"/>
      <c r="CJ979" s="112">
        <v>6710</v>
      </c>
      <c r="CK979" s="113">
        <v>86</v>
      </c>
      <c r="CL979" s="114" t="s">
        <v>134</v>
      </c>
      <c r="CM979" s="114" t="s">
        <v>108</v>
      </c>
      <c r="CN979" s="114"/>
      <c r="CO979" s="115" t="s">
        <v>102</v>
      </c>
      <c r="CP979" s="115" t="s">
        <v>102</v>
      </c>
      <c r="CQ979" s="115" t="s">
        <v>102</v>
      </c>
      <c r="CR979" s="115" t="s">
        <v>102</v>
      </c>
      <c r="CS979" s="116"/>
      <c r="CT979" s="117" t="s">
        <v>109</v>
      </c>
      <c r="CU979" s="117" t="s">
        <v>109</v>
      </c>
      <c r="CV979" s="83">
        <v>975</v>
      </c>
      <c r="CW979" s="83" t="s">
        <v>108</v>
      </c>
      <c r="CX979" s="83">
        <v>975</v>
      </c>
      <c r="CY979" s="83" t="s">
        <v>108</v>
      </c>
      <c r="CZ979" s="83">
        <v>7303</v>
      </c>
      <c r="DA979" s="83" t="s">
        <v>419</v>
      </c>
      <c r="DB979" s="83" t="s">
        <v>130</v>
      </c>
      <c r="DC979" s="83" t="s">
        <v>499</v>
      </c>
      <c r="DD979" s="83">
        <v>2024</v>
      </c>
      <c r="DE979" s="83" t="s">
        <v>444</v>
      </c>
      <c r="DF979" s="83" t="s">
        <v>130</v>
      </c>
      <c r="DG979" s="83" t="s">
        <v>499</v>
      </c>
      <c r="DH979" s="83"/>
      <c r="DI979" s="83">
        <v>0</v>
      </c>
      <c r="DJ979" s="83">
        <v>1</v>
      </c>
      <c r="DK979" s="83">
        <v>0</v>
      </c>
      <c r="DL979" s="83">
        <v>0</v>
      </c>
      <c r="DM979" s="83">
        <v>0</v>
      </c>
      <c r="DN979" s="83">
        <v>0</v>
      </c>
      <c r="DO979" s="83">
        <v>0</v>
      </c>
      <c r="DP979" s="83">
        <v>0</v>
      </c>
      <c r="DQ979" s="83">
        <v>0</v>
      </c>
      <c r="DR979" s="83">
        <v>0</v>
      </c>
      <c r="DS979" s="83">
        <v>0</v>
      </c>
      <c r="DT979" s="83">
        <v>3</v>
      </c>
      <c r="DU979" s="83">
        <v>3</v>
      </c>
      <c r="DV979" s="83">
        <v>0</v>
      </c>
      <c r="DW979" s="83">
        <v>0</v>
      </c>
      <c r="DX979" s="83">
        <v>3</v>
      </c>
      <c r="DY979" s="85">
        <v>44621</v>
      </c>
      <c r="DZ979" s="83" t="s">
        <v>5026</v>
      </c>
      <c r="EA979" s="83" t="s">
        <v>102</v>
      </c>
      <c r="EB979" s="83" t="s">
        <v>482</v>
      </c>
      <c r="EC979" s="83">
        <v>975</v>
      </c>
      <c r="ED979" s="83" t="s">
        <v>483</v>
      </c>
      <c r="EE979" s="83">
        <v>1</v>
      </c>
      <c r="EF979" s="83">
        <v>0</v>
      </c>
      <c r="EG979" s="83">
        <v>0</v>
      </c>
      <c r="EH979" s="83" t="s">
        <v>109</v>
      </c>
      <c r="EI979" s="83" t="s">
        <v>108</v>
      </c>
      <c r="EJ979" s="83" t="s">
        <v>583</v>
      </c>
      <c r="EK979" s="83">
        <v>0</v>
      </c>
      <c r="EL979" s="83">
        <v>0</v>
      </c>
      <c r="EM979" s="83">
        <v>1</v>
      </c>
      <c r="EN979" s="83" t="s">
        <v>497</v>
      </c>
      <c r="EO979" s="83"/>
      <c r="EP979" s="83" t="s">
        <v>436</v>
      </c>
      <c r="EQ979" s="136">
        <v>1</v>
      </c>
      <c r="ER979" s="136">
        <v>1</v>
      </c>
      <c r="ES979" s="136">
        <v>1</v>
      </c>
      <c r="ET979" s="136">
        <v>1</v>
      </c>
      <c r="EU979" s="215" t="s">
        <v>269</v>
      </c>
      <c r="EV979" s="136">
        <v>1</v>
      </c>
      <c r="EW979" s="136">
        <v>1</v>
      </c>
      <c r="EX979" s="136">
        <v>1</v>
      </c>
      <c r="EY979" s="136">
        <v>1</v>
      </c>
      <c r="EZ979" s="136">
        <v>1</v>
      </c>
      <c r="FP979" s="215" t="s">
        <v>592</v>
      </c>
      <c r="FQ979" s="136" t="b">
        <v>1</v>
      </c>
      <c r="FR979" s="136" t="b">
        <v>1</v>
      </c>
      <c r="FS979" s="136" t="b">
        <v>1</v>
      </c>
      <c r="FT979" s="136" t="b">
        <v>1</v>
      </c>
      <c r="FX979" s="215" t="s">
        <v>269</v>
      </c>
    </row>
    <row r="980" spans="1:180" ht="60" customHeight="1" x14ac:dyDescent="0.55000000000000004">
      <c r="A980" s="83" t="s">
        <v>130</v>
      </c>
      <c r="B980" s="83" t="s">
        <v>98</v>
      </c>
      <c r="C980" s="136">
        <v>674900</v>
      </c>
      <c r="D980" s="207" t="s">
        <v>627</v>
      </c>
      <c r="E980" s="208" t="s">
        <v>630</v>
      </c>
      <c r="F980" s="83" t="s">
        <v>108</v>
      </c>
      <c r="G980" s="85">
        <v>20621</v>
      </c>
      <c r="H980" s="83" t="s">
        <v>102</v>
      </c>
      <c r="I980" s="85">
        <v>39794</v>
      </c>
      <c r="J980" s="83" t="s">
        <v>228</v>
      </c>
      <c r="K980" s="216">
        <v>811441986457</v>
      </c>
      <c r="L980" s="83" t="s">
        <v>191</v>
      </c>
      <c r="M980" s="85">
        <v>43631</v>
      </c>
      <c r="N980" s="83">
        <v>-4181.6666666666697</v>
      </c>
      <c r="O980" s="83" t="s">
        <v>180</v>
      </c>
      <c r="P980" s="83" t="s">
        <v>181</v>
      </c>
      <c r="Q980" s="208" t="s">
        <v>8948</v>
      </c>
      <c r="R980" s="83" t="s">
        <v>102</v>
      </c>
      <c r="S980" s="83" t="s">
        <v>102</v>
      </c>
      <c r="T980" s="83" t="s">
        <v>199</v>
      </c>
      <c r="U980" s="83" t="s">
        <v>10669</v>
      </c>
      <c r="V980" s="83" t="s">
        <v>104</v>
      </c>
      <c r="W980" s="83" t="s">
        <v>105</v>
      </c>
      <c r="X980" s="86" t="s">
        <v>8948</v>
      </c>
      <c r="Y980" s="87" t="s">
        <v>102</v>
      </c>
      <c r="Z980" s="87" t="s">
        <v>102</v>
      </c>
      <c r="AA980" s="87" t="s">
        <v>199</v>
      </c>
      <c r="AB980" s="87" t="s">
        <v>10669</v>
      </c>
      <c r="AC980" s="87" t="s">
        <v>104</v>
      </c>
      <c r="AD980" s="87" t="s">
        <v>105</v>
      </c>
      <c r="AE980" s="87" t="s">
        <v>106</v>
      </c>
      <c r="AF980" s="86" t="s">
        <v>8948</v>
      </c>
      <c r="AG980" s="87" t="s">
        <v>489</v>
      </c>
      <c r="AH980" s="87" t="s">
        <v>10670</v>
      </c>
      <c r="AI980" s="87" t="s">
        <v>104</v>
      </c>
      <c r="AJ980" s="87" t="s">
        <v>204</v>
      </c>
      <c r="AK980" s="88"/>
      <c r="AL980" s="83" t="s">
        <v>107</v>
      </c>
      <c r="AM980" s="89" t="s">
        <v>454</v>
      </c>
      <c r="AN980" s="90" t="s">
        <v>416</v>
      </c>
      <c r="AO980" s="91" t="s">
        <v>641</v>
      </c>
      <c r="AP980" s="90">
        <v>8.3333333333331794</v>
      </c>
      <c r="AQ980" s="92" t="s">
        <v>211</v>
      </c>
      <c r="AR980" s="93" t="s">
        <v>102</v>
      </c>
      <c r="AS980" s="93" t="s">
        <v>102</v>
      </c>
      <c r="AT980" s="93" t="s">
        <v>102</v>
      </c>
      <c r="AU980" s="210" t="s">
        <v>641</v>
      </c>
      <c r="AV980" s="93" t="s">
        <v>192</v>
      </c>
      <c r="AW980" s="94" t="s">
        <v>102</v>
      </c>
      <c r="AX980" s="93" t="s">
        <v>105</v>
      </c>
      <c r="AY980" s="95" t="s">
        <v>188</v>
      </c>
      <c r="AZ980" s="93" t="s">
        <v>102</v>
      </c>
      <c r="BA980" s="93" t="s">
        <v>10671</v>
      </c>
      <c r="BB980" s="93" t="s">
        <v>102</v>
      </c>
      <c r="BC980" s="93" t="s">
        <v>102</v>
      </c>
      <c r="BD980" s="96" t="s">
        <v>102</v>
      </c>
      <c r="BE980" s="90">
        <v>-479.16666666666703</v>
      </c>
      <c r="BF980" s="93" t="s">
        <v>211</v>
      </c>
      <c r="BG980" s="93" t="s">
        <v>102</v>
      </c>
      <c r="BH980" s="93" t="s">
        <v>102</v>
      </c>
      <c r="BI980" s="93" t="s">
        <v>102</v>
      </c>
      <c r="BJ980" s="210" t="s">
        <v>646</v>
      </c>
      <c r="BK980" s="93" t="s">
        <v>182</v>
      </c>
      <c r="BL980" s="97" t="s">
        <v>102</v>
      </c>
      <c r="BM980" s="93" t="s">
        <v>105</v>
      </c>
      <c r="BN980" s="93" t="s">
        <v>104</v>
      </c>
      <c r="BO980" s="93" t="s">
        <v>102</v>
      </c>
      <c r="BP980" s="98">
        <v>20180532</v>
      </c>
      <c r="BQ980" s="93" t="s">
        <v>102</v>
      </c>
      <c r="BR980" s="93" t="s">
        <v>102</v>
      </c>
      <c r="BS980" s="93" t="s">
        <v>102</v>
      </c>
      <c r="BT980" s="99" t="s">
        <v>591</v>
      </c>
      <c r="BU980" s="100" t="s">
        <v>12321</v>
      </c>
      <c r="BV980" s="101" t="s">
        <v>471</v>
      </c>
      <c r="BW980" s="136"/>
      <c r="BX980" s="103" t="s">
        <v>565</v>
      </c>
      <c r="BY980" s="104" t="s">
        <v>190</v>
      </c>
      <c r="BZ980" s="136"/>
      <c r="CA980" s="83" t="s">
        <v>599</v>
      </c>
      <c r="CB980" s="106" t="s">
        <v>647</v>
      </c>
      <c r="CC980" s="106" t="s">
        <v>12322</v>
      </c>
      <c r="CD980" s="107"/>
      <c r="CE980" s="108" t="s">
        <v>107</v>
      </c>
      <c r="CF980" s="108" t="s">
        <v>107</v>
      </c>
      <c r="CG980" s="109"/>
      <c r="CH980" s="110" t="s">
        <v>107</v>
      </c>
      <c r="CI980" s="111"/>
      <c r="CJ980" s="112">
        <v>6710</v>
      </c>
      <c r="CK980" s="113">
        <v>86</v>
      </c>
      <c r="CL980" s="114" t="s">
        <v>134</v>
      </c>
      <c r="CM980" s="114" t="s">
        <v>108</v>
      </c>
      <c r="CN980" s="114"/>
      <c r="CO980" s="115" t="s">
        <v>102</v>
      </c>
      <c r="CP980" s="115" t="s">
        <v>102</v>
      </c>
      <c r="CQ980" s="115" t="s">
        <v>102</v>
      </c>
      <c r="CR980" s="115" t="s">
        <v>102</v>
      </c>
      <c r="CS980" s="116"/>
      <c r="CT980" s="117" t="s">
        <v>109</v>
      </c>
      <c r="CU980" s="117" t="s">
        <v>109</v>
      </c>
      <c r="CV980" s="83">
        <v>976</v>
      </c>
      <c r="CW980" s="83" t="s">
        <v>108</v>
      </c>
      <c r="CX980" s="83">
        <v>976</v>
      </c>
      <c r="CY980" s="83" t="s">
        <v>108</v>
      </c>
      <c r="CZ980" s="83">
        <v>7304</v>
      </c>
      <c r="DA980" s="83" t="s">
        <v>419</v>
      </c>
      <c r="DB980" s="83" t="s">
        <v>130</v>
      </c>
      <c r="DC980" s="83" t="s">
        <v>499</v>
      </c>
      <c r="DD980" s="83">
        <v>2025</v>
      </c>
      <c r="DE980" s="83" t="s">
        <v>444</v>
      </c>
      <c r="DF980" s="83" t="s">
        <v>130</v>
      </c>
      <c r="DG980" s="83" t="s">
        <v>499</v>
      </c>
      <c r="DH980" s="83"/>
      <c r="DI980" s="83">
        <v>0</v>
      </c>
      <c r="DJ980" s="83">
        <v>1</v>
      </c>
      <c r="DK980" s="83">
        <v>0</v>
      </c>
      <c r="DL980" s="83">
        <v>0</v>
      </c>
      <c r="DM980" s="83">
        <v>0</v>
      </c>
      <c r="DN980" s="83">
        <v>0</v>
      </c>
      <c r="DO980" s="83">
        <v>0</v>
      </c>
      <c r="DP980" s="83">
        <v>0</v>
      </c>
      <c r="DQ980" s="83">
        <v>0</v>
      </c>
      <c r="DR980" s="83">
        <v>0</v>
      </c>
      <c r="DS980" s="83">
        <v>0</v>
      </c>
      <c r="DT980" s="83">
        <v>3</v>
      </c>
      <c r="DU980" s="83">
        <v>3</v>
      </c>
      <c r="DV980" s="83">
        <v>0</v>
      </c>
      <c r="DW980" s="83">
        <v>0</v>
      </c>
      <c r="DX980" s="83">
        <v>3</v>
      </c>
      <c r="DY980" s="85">
        <v>44622</v>
      </c>
      <c r="DZ980" s="83" t="s">
        <v>5027</v>
      </c>
      <c r="EA980" s="83" t="s">
        <v>102</v>
      </c>
      <c r="EB980" s="83" t="s">
        <v>482</v>
      </c>
      <c r="EC980" s="83">
        <v>976</v>
      </c>
      <c r="ED980" s="83" t="s">
        <v>483</v>
      </c>
      <c r="EE980" s="83">
        <v>1</v>
      </c>
      <c r="EF980" s="83">
        <v>0</v>
      </c>
      <c r="EG980" s="83">
        <v>0</v>
      </c>
      <c r="EH980" s="83" t="s">
        <v>109</v>
      </c>
      <c r="EI980" s="83" t="s">
        <v>108</v>
      </c>
      <c r="EJ980" s="83" t="s">
        <v>583</v>
      </c>
      <c r="EK980" s="83">
        <v>0</v>
      </c>
      <c r="EL980" s="83">
        <v>0</v>
      </c>
      <c r="EM980" s="83">
        <v>1</v>
      </c>
      <c r="EN980" s="83" t="s">
        <v>497</v>
      </c>
      <c r="EO980" s="83"/>
      <c r="EP980" s="83" t="s">
        <v>436</v>
      </c>
      <c r="EQ980" s="136">
        <v>1</v>
      </c>
      <c r="ER980" s="136">
        <v>1</v>
      </c>
      <c r="ES980" s="136">
        <v>1</v>
      </c>
      <c r="ET980" s="136">
        <v>1</v>
      </c>
      <c r="EU980" s="215" t="s">
        <v>269</v>
      </c>
      <c r="EV980" s="136">
        <v>1</v>
      </c>
      <c r="EW980" s="136">
        <v>1</v>
      </c>
      <c r="EX980" s="136">
        <v>1</v>
      </c>
      <c r="EY980" s="136">
        <v>1</v>
      </c>
      <c r="EZ980" s="136">
        <v>1</v>
      </c>
      <c r="FP980" s="215" t="s">
        <v>592</v>
      </c>
      <c r="FQ980" s="136" t="b">
        <v>1</v>
      </c>
      <c r="FR980" s="136" t="b">
        <v>1</v>
      </c>
      <c r="FS980" s="136" t="b">
        <v>1</v>
      </c>
      <c r="FT980" s="136" t="b">
        <v>1</v>
      </c>
      <c r="FX980" s="215" t="s">
        <v>269</v>
      </c>
    </row>
    <row r="981" spans="1:180" ht="60" customHeight="1" x14ac:dyDescent="0.55000000000000004">
      <c r="A981" s="83" t="s">
        <v>130</v>
      </c>
      <c r="B981" s="83" t="s">
        <v>98</v>
      </c>
      <c r="C981" s="136">
        <v>115799</v>
      </c>
      <c r="D981" s="207" t="s">
        <v>628</v>
      </c>
      <c r="E981" s="208" t="s">
        <v>633</v>
      </c>
      <c r="F981" s="83" t="s">
        <v>108</v>
      </c>
      <c r="G981" s="85">
        <v>22744</v>
      </c>
      <c r="H981" s="83" t="s">
        <v>102</v>
      </c>
      <c r="I981" s="85">
        <v>39772</v>
      </c>
      <c r="J981" s="83" t="s">
        <v>228</v>
      </c>
      <c r="K981" s="216">
        <v>781546928917</v>
      </c>
      <c r="L981" s="83" t="s">
        <v>191</v>
      </c>
      <c r="M981" s="85">
        <v>43619</v>
      </c>
      <c r="N981" s="83">
        <v>-4186.6666666666697</v>
      </c>
      <c r="O981" s="83" t="s">
        <v>193</v>
      </c>
      <c r="P981" s="83" t="s">
        <v>181</v>
      </c>
      <c r="Q981" s="208" t="s">
        <v>8952</v>
      </c>
      <c r="R981" s="83" t="s">
        <v>102</v>
      </c>
      <c r="S981" s="83" t="s">
        <v>102</v>
      </c>
      <c r="T981" s="83" t="s">
        <v>133</v>
      </c>
      <c r="U981" s="83" t="s">
        <v>10672</v>
      </c>
      <c r="V981" s="83" t="s">
        <v>111</v>
      </c>
      <c r="W981" s="83" t="s">
        <v>105</v>
      </c>
      <c r="X981" s="86" t="s">
        <v>8952</v>
      </c>
      <c r="Y981" s="87" t="s">
        <v>102</v>
      </c>
      <c r="Z981" s="87" t="s">
        <v>102</v>
      </c>
      <c r="AA981" s="87" t="s">
        <v>133</v>
      </c>
      <c r="AB981" s="87" t="s">
        <v>10672</v>
      </c>
      <c r="AC981" s="87" t="s">
        <v>111</v>
      </c>
      <c r="AD981" s="87" t="s">
        <v>105</v>
      </c>
      <c r="AE981" s="87" t="s">
        <v>106</v>
      </c>
      <c r="AF981" s="86" t="s">
        <v>8952</v>
      </c>
      <c r="AG981" s="87" t="s">
        <v>486</v>
      </c>
      <c r="AH981" s="87" t="s">
        <v>10672</v>
      </c>
      <c r="AI981" s="87" t="s">
        <v>111</v>
      </c>
      <c r="AJ981" s="87" t="s">
        <v>204</v>
      </c>
      <c r="AK981" s="88"/>
      <c r="AL981" s="83" t="s">
        <v>107</v>
      </c>
      <c r="AM981" s="89" t="s">
        <v>454</v>
      </c>
      <c r="AN981" s="90" t="s">
        <v>416</v>
      </c>
      <c r="AO981" s="91" t="s">
        <v>642</v>
      </c>
      <c r="AP981" s="90">
        <v>8.3333333333331794</v>
      </c>
      <c r="AQ981" s="92" t="s">
        <v>102</v>
      </c>
      <c r="AR981" s="93" t="s">
        <v>102</v>
      </c>
      <c r="AS981" s="93" t="s">
        <v>102</v>
      </c>
      <c r="AT981" s="93" t="s">
        <v>102</v>
      </c>
      <c r="AU981" s="210" t="s">
        <v>644</v>
      </c>
      <c r="AV981" s="93" t="s">
        <v>185</v>
      </c>
      <c r="AW981" s="94" t="s">
        <v>102</v>
      </c>
      <c r="AX981" s="93" t="s">
        <v>183</v>
      </c>
      <c r="AY981" s="95" t="s">
        <v>111</v>
      </c>
      <c r="AZ981" s="93" t="s">
        <v>102</v>
      </c>
      <c r="BA981" s="93" t="s">
        <v>102</v>
      </c>
      <c r="BB981" s="93" t="s">
        <v>102</v>
      </c>
      <c r="BC981" s="93" t="s">
        <v>102</v>
      </c>
      <c r="BD981" s="96" t="s">
        <v>102</v>
      </c>
      <c r="BE981" s="90">
        <v>-479.66666666666703</v>
      </c>
      <c r="BF981" s="93" t="s">
        <v>102</v>
      </c>
      <c r="BG981" s="93" t="s">
        <v>102</v>
      </c>
      <c r="BH981" s="93" t="s">
        <v>102</v>
      </c>
      <c r="BI981" s="93" t="s">
        <v>102</v>
      </c>
      <c r="BJ981" s="210" t="s">
        <v>642</v>
      </c>
      <c r="BK981" s="93" t="s">
        <v>192</v>
      </c>
      <c r="BL981" s="97" t="s">
        <v>102</v>
      </c>
      <c r="BM981" s="93" t="s">
        <v>183</v>
      </c>
      <c r="BN981" s="93" t="s">
        <v>106</v>
      </c>
      <c r="BO981" s="93" t="s">
        <v>102</v>
      </c>
      <c r="BP981" s="98" t="s">
        <v>102</v>
      </c>
      <c r="BQ981" s="93" t="s">
        <v>102</v>
      </c>
      <c r="BR981" s="93" t="s">
        <v>102</v>
      </c>
      <c r="BS981" s="93" t="s">
        <v>102</v>
      </c>
      <c r="BT981" s="99" t="s">
        <v>591</v>
      </c>
      <c r="BU981" s="100" t="s">
        <v>12323</v>
      </c>
      <c r="BV981" s="101" t="s">
        <v>471</v>
      </c>
      <c r="BW981" s="136"/>
      <c r="BX981" s="103" t="s">
        <v>565</v>
      </c>
      <c r="BY981" s="104" t="s">
        <v>190</v>
      </c>
      <c r="BZ981" s="136"/>
      <c r="CA981" s="83" t="s">
        <v>599</v>
      </c>
      <c r="CB981" s="106" t="s">
        <v>647</v>
      </c>
      <c r="CC981" s="106" t="s">
        <v>12324</v>
      </c>
      <c r="CD981" s="107"/>
      <c r="CE981" s="108" t="s">
        <v>107</v>
      </c>
      <c r="CF981" s="108" t="s">
        <v>107</v>
      </c>
      <c r="CG981" s="109"/>
      <c r="CH981" s="110" t="s">
        <v>107</v>
      </c>
      <c r="CI981" s="111"/>
      <c r="CJ981" s="112">
        <v>6710</v>
      </c>
      <c r="CK981" s="113">
        <v>86</v>
      </c>
      <c r="CL981" s="114" t="s">
        <v>134</v>
      </c>
      <c r="CM981" s="114" t="s">
        <v>108</v>
      </c>
      <c r="CN981" s="114"/>
      <c r="CO981" s="115" t="s">
        <v>102</v>
      </c>
      <c r="CP981" s="115" t="s">
        <v>102</v>
      </c>
      <c r="CQ981" s="115" t="s">
        <v>102</v>
      </c>
      <c r="CR981" s="115" t="s">
        <v>102</v>
      </c>
      <c r="CS981" s="116"/>
      <c r="CT981" s="117" t="s">
        <v>109</v>
      </c>
      <c r="CU981" s="117" t="s">
        <v>109</v>
      </c>
      <c r="CV981" s="83">
        <v>977</v>
      </c>
      <c r="CW981" s="83" t="s">
        <v>108</v>
      </c>
      <c r="CX981" s="83">
        <v>977</v>
      </c>
      <c r="CY981" s="83" t="s">
        <v>108</v>
      </c>
      <c r="CZ981" s="83">
        <v>7305</v>
      </c>
      <c r="DA981" s="83" t="s">
        <v>419</v>
      </c>
      <c r="DB981" s="83" t="s">
        <v>130</v>
      </c>
      <c r="DC981" s="83" t="s">
        <v>499</v>
      </c>
      <c r="DD981" s="83">
        <v>2026</v>
      </c>
      <c r="DE981" s="83" t="s">
        <v>444</v>
      </c>
      <c r="DF981" s="83" t="s">
        <v>130</v>
      </c>
      <c r="DG981" s="83" t="s">
        <v>499</v>
      </c>
      <c r="DH981" s="83"/>
      <c r="DI981" s="83">
        <v>0</v>
      </c>
      <c r="DJ981" s="83">
        <v>1</v>
      </c>
      <c r="DK981" s="83">
        <v>0</v>
      </c>
      <c r="DL981" s="83">
        <v>0</v>
      </c>
      <c r="DM981" s="83">
        <v>0</v>
      </c>
      <c r="DN981" s="83">
        <v>0</v>
      </c>
      <c r="DO981" s="83">
        <v>0</v>
      </c>
      <c r="DP981" s="83">
        <v>0</v>
      </c>
      <c r="DQ981" s="83">
        <v>0</v>
      </c>
      <c r="DR981" s="83">
        <v>0</v>
      </c>
      <c r="DS981" s="83">
        <v>0</v>
      </c>
      <c r="DT981" s="83">
        <v>3</v>
      </c>
      <c r="DU981" s="83">
        <v>3</v>
      </c>
      <c r="DV981" s="83">
        <v>0</v>
      </c>
      <c r="DW981" s="83">
        <v>0</v>
      </c>
      <c r="DX981" s="83">
        <v>3</v>
      </c>
      <c r="DY981" s="85">
        <v>44623</v>
      </c>
      <c r="DZ981" s="83" t="s">
        <v>5028</v>
      </c>
      <c r="EA981" s="83" t="s">
        <v>102</v>
      </c>
      <c r="EB981" s="83" t="s">
        <v>482</v>
      </c>
      <c r="EC981" s="83">
        <v>977</v>
      </c>
      <c r="ED981" s="83" t="s">
        <v>483</v>
      </c>
      <c r="EE981" s="83">
        <v>1</v>
      </c>
      <c r="EF981" s="83">
        <v>0</v>
      </c>
      <c r="EG981" s="83">
        <v>0</v>
      </c>
      <c r="EH981" s="83" t="s">
        <v>109</v>
      </c>
      <c r="EI981" s="83" t="s">
        <v>108</v>
      </c>
      <c r="EJ981" s="83" t="s">
        <v>583</v>
      </c>
      <c r="EK981" s="83">
        <v>0</v>
      </c>
      <c r="EL981" s="83">
        <v>0</v>
      </c>
      <c r="EM981" s="83">
        <v>1</v>
      </c>
      <c r="EN981" s="83" t="s">
        <v>497</v>
      </c>
      <c r="EO981" s="83"/>
      <c r="EP981" s="83" t="s">
        <v>436</v>
      </c>
      <c r="EQ981" s="136">
        <v>1</v>
      </c>
      <c r="ER981" s="136">
        <v>1</v>
      </c>
      <c r="ES981" s="136">
        <v>1</v>
      </c>
      <c r="ET981" s="136">
        <v>1</v>
      </c>
      <c r="EU981" s="215" t="s">
        <v>269</v>
      </c>
      <c r="EV981" s="136">
        <v>1</v>
      </c>
      <c r="EW981" s="136">
        <v>1</v>
      </c>
      <c r="EX981" s="136">
        <v>1</v>
      </c>
      <c r="EY981" s="136">
        <v>1</v>
      </c>
      <c r="EZ981" s="136">
        <v>1</v>
      </c>
      <c r="FP981" s="215" t="s">
        <v>592</v>
      </c>
      <c r="FQ981" s="136" t="b">
        <v>1</v>
      </c>
      <c r="FR981" s="136" t="b">
        <v>1</v>
      </c>
      <c r="FS981" s="136" t="b">
        <v>1</v>
      </c>
      <c r="FT981" s="136" t="b">
        <v>1</v>
      </c>
      <c r="FX981" s="215" t="s">
        <v>269</v>
      </c>
    </row>
    <row r="982" spans="1:180" ht="60" customHeight="1" x14ac:dyDescent="0.55000000000000004">
      <c r="A982" s="83" t="s">
        <v>130</v>
      </c>
      <c r="B982" s="83" t="s">
        <v>98</v>
      </c>
      <c r="C982" s="136">
        <v>708790</v>
      </c>
      <c r="D982" s="207" t="s">
        <v>629</v>
      </c>
      <c r="E982" s="208" t="s">
        <v>634</v>
      </c>
      <c r="F982" s="83" t="s">
        <v>108</v>
      </c>
      <c r="G982" s="85">
        <v>26341</v>
      </c>
      <c r="H982" s="83" t="s">
        <v>102</v>
      </c>
      <c r="I982" s="85">
        <v>34633</v>
      </c>
      <c r="J982" s="83" t="s">
        <v>228</v>
      </c>
      <c r="K982" s="216">
        <v>214415622519</v>
      </c>
      <c r="L982" s="83" t="s">
        <v>191</v>
      </c>
      <c r="M982" s="85">
        <v>43642</v>
      </c>
      <c r="N982" s="83">
        <v>-4191.6666666666697</v>
      </c>
      <c r="O982" s="83" t="s">
        <v>193</v>
      </c>
      <c r="P982" s="83" t="s">
        <v>181</v>
      </c>
      <c r="Q982" s="208" t="s">
        <v>8956</v>
      </c>
      <c r="R982" s="83" t="s">
        <v>102</v>
      </c>
      <c r="S982" s="83" t="s">
        <v>102</v>
      </c>
      <c r="T982" s="83" t="s">
        <v>131</v>
      </c>
      <c r="U982" s="83" t="s">
        <v>10673</v>
      </c>
      <c r="V982" s="83" t="s">
        <v>104</v>
      </c>
      <c r="W982" s="83" t="s">
        <v>105</v>
      </c>
      <c r="X982" s="86" t="s">
        <v>8956</v>
      </c>
      <c r="Y982" s="87" t="s">
        <v>102</v>
      </c>
      <c r="Z982" s="87" t="s">
        <v>102</v>
      </c>
      <c r="AA982" s="87" t="s">
        <v>131</v>
      </c>
      <c r="AB982" s="87" t="s">
        <v>10673</v>
      </c>
      <c r="AC982" s="87" t="s">
        <v>104</v>
      </c>
      <c r="AD982" s="87" t="s">
        <v>105</v>
      </c>
      <c r="AE982" s="87" t="s">
        <v>106</v>
      </c>
      <c r="AF982" s="86" t="s">
        <v>8956</v>
      </c>
      <c r="AG982" s="87" t="s">
        <v>177</v>
      </c>
      <c r="AH982" s="87" t="s">
        <v>10673</v>
      </c>
      <c r="AI982" s="87" t="s">
        <v>104</v>
      </c>
      <c r="AJ982" s="87" t="s">
        <v>204</v>
      </c>
      <c r="AK982" s="88"/>
      <c r="AL982" s="83" t="s">
        <v>107</v>
      </c>
      <c r="AM982" s="89" t="s">
        <v>454</v>
      </c>
      <c r="AN982" s="90" t="s">
        <v>416</v>
      </c>
      <c r="AO982" s="91" t="s">
        <v>643</v>
      </c>
      <c r="AP982" s="90">
        <v>8.3333333333331794</v>
      </c>
      <c r="AQ982" s="92" t="s">
        <v>102</v>
      </c>
      <c r="AR982" s="93" t="s">
        <v>102</v>
      </c>
      <c r="AS982" s="93" t="s">
        <v>102</v>
      </c>
      <c r="AT982" s="93" t="s">
        <v>102</v>
      </c>
      <c r="AU982" s="210" t="s">
        <v>645</v>
      </c>
      <c r="AV982" s="93" t="s">
        <v>185</v>
      </c>
      <c r="AW982" s="94" t="s">
        <v>102</v>
      </c>
      <c r="AX982" s="93" t="s">
        <v>105</v>
      </c>
      <c r="AY982" s="95" t="s">
        <v>104</v>
      </c>
      <c r="AZ982" s="93" t="s">
        <v>102</v>
      </c>
      <c r="BA982" s="93" t="s">
        <v>102</v>
      </c>
      <c r="BB982" s="93" t="s">
        <v>102</v>
      </c>
      <c r="BC982" s="93" t="s">
        <v>102</v>
      </c>
      <c r="BD982" s="96" t="s">
        <v>102</v>
      </c>
      <c r="BE982" s="90">
        <v>-480.16666666666703</v>
      </c>
      <c r="BF982" s="93" t="s">
        <v>102</v>
      </c>
      <c r="BG982" s="93" t="s">
        <v>102</v>
      </c>
      <c r="BH982" s="93" t="s">
        <v>102</v>
      </c>
      <c r="BI982" s="93" t="s">
        <v>102</v>
      </c>
      <c r="BJ982" s="210" t="s">
        <v>643</v>
      </c>
      <c r="BK982" s="93" t="s">
        <v>196</v>
      </c>
      <c r="BL982" s="97" t="s">
        <v>102</v>
      </c>
      <c r="BM982" s="93" t="s">
        <v>105</v>
      </c>
      <c r="BN982" s="93" t="s">
        <v>596</v>
      </c>
      <c r="BO982" s="93" t="s">
        <v>102</v>
      </c>
      <c r="BP982" s="98" t="s">
        <v>102</v>
      </c>
      <c r="BQ982" s="93" t="s">
        <v>102</v>
      </c>
      <c r="BR982" s="93" t="s">
        <v>102</v>
      </c>
      <c r="BS982" s="93" t="s">
        <v>102</v>
      </c>
      <c r="BT982" s="99" t="s">
        <v>591</v>
      </c>
      <c r="BU982" s="100" t="s">
        <v>12325</v>
      </c>
      <c r="BV982" s="101" t="s">
        <v>471</v>
      </c>
      <c r="BW982" s="136"/>
      <c r="BX982" s="103" t="s">
        <v>565</v>
      </c>
      <c r="BY982" s="104" t="s">
        <v>190</v>
      </c>
      <c r="BZ982" s="136"/>
      <c r="CA982" s="83" t="s">
        <v>599</v>
      </c>
      <c r="CB982" s="106" t="s">
        <v>647</v>
      </c>
      <c r="CC982" s="106" t="s">
        <v>12326</v>
      </c>
      <c r="CD982" s="107"/>
      <c r="CE982" s="108" t="s">
        <v>107</v>
      </c>
      <c r="CF982" s="108" t="s">
        <v>107</v>
      </c>
      <c r="CG982" s="109"/>
      <c r="CH982" s="110" t="s">
        <v>107</v>
      </c>
      <c r="CI982" s="111"/>
      <c r="CJ982" s="112">
        <v>6710</v>
      </c>
      <c r="CK982" s="113">
        <v>86</v>
      </c>
      <c r="CL982" s="114" t="s">
        <v>134</v>
      </c>
      <c r="CM982" s="114" t="s">
        <v>108</v>
      </c>
      <c r="CN982" s="114"/>
      <c r="CO982" s="115" t="s">
        <v>102</v>
      </c>
      <c r="CP982" s="115" t="s">
        <v>102</v>
      </c>
      <c r="CQ982" s="115" t="s">
        <v>102</v>
      </c>
      <c r="CR982" s="115" t="s">
        <v>102</v>
      </c>
      <c r="CS982" s="116"/>
      <c r="CT982" s="117" t="s">
        <v>109</v>
      </c>
      <c r="CU982" s="117" t="s">
        <v>109</v>
      </c>
      <c r="CV982" s="83">
        <v>978</v>
      </c>
      <c r="CW982" s="83" t="s">
        <v>108</v>
      </c>
      <c r="CX982" s="83">
        <v>978</v>
      </c>
      <c r="CY982" s="83" t="s">
        <v>108</v>
      </c>
      <c r="CZ982" s="83">
        <v>7306</v>
      </c>
      <c r="DA982" s="83" t="s">
        <v>419</v>
      </c>
      <c r="DB982" s="83" t="s">
        <v>130</v>
      </c>
      <c r="DC982" s="83" t="s">
        <v>499</v>
      </c>
      <c r="DD982" s="83">
        <v>2027</v>
      </c>
      <c r="DE982" s="83" t="s">
        <v>444</v>
      </c>
      <c r="DF982" s="83" t="s">
        <v>130</v>
      </c>
      <c r="DG982" s="83" t="s">
        <v>499</v>
      </c>
      <c r="DH982" s="83"/>
      <c r="DI982" s="83">
        <v>0</v>
      </c>
      <c r="DJ982" s="83">
        <v>1</v>
      </c>
      <c r="DK982" s="83">
        <v>0</v>
      </c>
      <c r="DL982" s="83">
        <v>0</v>
      </c>
      <c r="DM982" s="83">
        <v>0</v>
      </c>
      <c r="DN982" s="83">
        <v>0</v>
      </c>
      <c r="DO982" s="83">
        <v>0</v>
      </c>
      <c r="DP982" s="83">
        <v>0</v>
      </c>
      <c r="DQ982" s="83">
        <v>0</v>
      </c>
      <c r="DR982" s="83">
        <v>0</v>
      </c>
      <c r="DS982" s="83">
        <v>0</v>
      </c>
      <c r="DT982" s="83">
        <v>3</v>
      </c>
      <c r="DU982" s="83">
        <v>3</v>
      </c>
      <c r="DV982" s="83">
        <v>0</v>
      </c>
      <c r="DW982" s="83">
        <v>0</v>
      </c>
      <c r="DX982" s="83">
        <v>3</v>
      </c>
      <c r="DY982" s="85">
        <v>44624</v>
      </c>
      <c r="DZ982" s="83" t="s">
        <v>5029</v>
      </c>
      <c r="EA982" s="83" t="s">
        <v>102</v>
      </c>
      <c r="EB982" s="83" t="s">
        <v>482</v>
      </c>
      <c r="EC982" s="83">
        <v>978</v>
      </c>
      <c r="ED982" s="83" t="s">
        <v>483</v>
      </c>
      <c r="EE982" s="83">
        <v>1</v>
      </c>
      <c r="EF982" s="83">
        <v>0</v>
      </c>
      <c r="EG982" s="83">
        <v>0</v>
      </c>
      <c r="EH982" s="83" t="s">
        <v>109</v>
      </c>
      <c r="EI982" s="83" t="s">
        <v>108</v>
      </c>
      <c r="EJ982" s="83" t="s">
        <v>583</v>
      </c>
      <c r="EK982" s="83">
        <v>0</v>
      </c>
      <c r="EL982" s="83">
        <v>0</v>
      </c>
      <c r="EM982" s="83">
        <v>1</v>
      </c>
      <c r="EN982" s="83" t="s">
        <v>497</v>
      </c>
      <c r="EO982" s="83"/>
      <c r="EP982" s="83" t="s">
        <v>436</v>
      </c>
      <c r="EQ982" s="136">
        <v>1</v>
      </c>
      <c r="ER982" s="136">
        <v>1</v>
      </c>
      <c r="ES982" s="136">
        <v>1</v>
      </c>
      <c r="ET982" s="136">
        <v>1</v>
      </c>
      <c r="EU982" s="215" t="s">
        <v>269</v>
      </c>
      <c r="EV982" s="136">
        <v>1</v>
      </c>
      <c r="EW982" s="136">
        <v>1</v>
      </c>
      <c r="EX982" s="136">
        <v>1</v>
      </c>
      <c r="EY982" s="136">
        <v>1</v>
      </c>
      <c r="EZ982" s="136">
        <v>1</v>
      </c>
      <c r="FP982" s="215" t="s">
        <v>592</v>
      </c>
      <c r="FQ982" s="136" t="b">
        <v>1</v>
      </c>
      <c r="FR982" s="136" t="b">
        <v>1</v>
      </c>
      <c r="FS982" s="136" t="b">
        <v>1</v>
      </c>
      <c r="FT982" s="136" t="b">
        <v>1</v>
      </c>
      <c r="FX982" s="215" t="s">
        <v>269</v>
      </c>
    </row>
    <row r="983" spans="1:180" ht="60" customHeight="1" x14ac:dyDescent="0.55000000000000004">
      <c r="A983" s="83" t="s">
        <v>130</v>
      </c>
      <c r="B983" s="83" t="s">
        <v>98</v>
      </c>
      <c r="C983" s="136">
        <v>826403</v>
      </c>
      <c r="D983" s="207" t="s">
        <v>627</v>
      </c>
      <c r="E983" s="208" t="s">
        <v>630</v>
      </c>
      <c r="F983" s="83" t="s">
        <v>108</v>
      </c>
      <c r="G983" s="85">
        <v>20621</v>
      </c>
      <c r="H983" s="83" t="s">
        <v>102</v>
      </c>
      <c r="I983" s="85">
        <v>39794</v>
      </c>
      <c r="J983" s="83" t="s">
        <v>228</v>
      </c>
      <c r="K983" s="216">
        <v>532906092582</v>
      </c>
      <c r="L983" s="83" t="s">
        <v>191</v>
      </c>
      <c r="M983" s="85">
        <v>43631</v>
      </c>
      <c r="N983" s="83">
        <v>-4196.6666666666697</v>
      </c>
      <c r="O983" s="83" t="s">
        <v>180</v>
      </c>
      <c r="P983" s="83" t="s">
        <v>181</v>
      </c>
      <c r="Q983" s="208" t="s">
        <v>8960</v>
      </c>
      <c r="R983" s="83" t="s">
        <v>102</v>
      </c>
      <c r="S983" s="83" t="s">
        <v>102</v>
      </c>
      <c r="T983" s="83" t="s">
        <v>199</v>
      </c>
      <c r="U983" s="83" t="s">
        <v>10674</v>
      </c>
      <c r="V983" s="83" t="s">
        <v>104</v>
      </c>
      <c r="W983" s="83" t="s">
        <v>105</v>
      </c>
      <c r="X983" s="86" t="s">
        <v>8960</v>
      </c>
      <c r="Y983" s="87" t="s">
        <v>102</v>
      </c>
      <c r="Z983" s="87" t="s">
        <v>102</v>
      </c>
      <c r="AA983" s="87" t="s">
        <v>199</v>
      </c>
      <c r="AB983" s="87" t="s">
        <v>10674</v>
      </c>
      <c r="AC983" s="87" t="s">
        <v>104</v>
      </c>
      <c r="AD983" s="87" t="s">
        <v>105</v>
      </c>
      <c r="AE983" s="87" t="s">
        <v>106</v>
      </c>
      <c r="AF983" s="86" t="s">
        <v>8960</v>
      </c>
      <c r="AG983" s="87" t="s">
        <v>489</v>
      </c>
      <c r="AH983" s="87" t="s">
        <v>10675</v>
      </c>
      <c r="AI983" s="87" t="s">
        <v>104</v>
      </c>
      <c r="AJ983" s="87" t="s">
        <v>204</v>
      </c>
      <c r="AK983" s="88"/>
      <c r="AL983" s="83" t="s">
        <v>107</v>
      </c>
      <c r="AM983" s="89" t="s">
        <v>454</v>
      </c>
      <c r="AN983" s="90" t="s">
        <v>416</v>
      </c>
      <c r="AO983" s="91" t="s">
        <v>641</v>
      </c>
      <c r="AP983" s="90">
        <v>8.3333333333331794</v>
      </c>
      <c r="AQ983" s="92" t="s">
        <v>211</v>
      </c>
      <c r="AR983" s="93" t="s">
        <v>102</v>
      </c>
      <c r="AS983" s="93" t="s">
        <v>102</v>
      </c>
      <c r="AT983" s="93" t="s">
        <v>102</v>
      </c>
      <c r="AU983" s="210" t="s">
        <v>641</v>
      </c>
      <c r="AV983" s="93" t="s">
        <v>192</v>
      </c>
      <c r="AW983" s="94" t="s">
        <v>102</v>
      </c>
      <c r="AX983" s="93" t="s">
        <v>105</v>
      </c>
      <c r="AY983" s="95" t="s">
        <v>188</v>
      </c>
      <c r="AZ983" s="93" t="s">
        <v>102</v>
      </c>
      <c r="BA983" s="93" t="s">
        <v>10676</v>
      </c>
      <c r="BB983" s="93" t="s">
        <v>102</v>
      </c>
      <c r="BC983" s="93" t="s">
        <v>102</v>
      </c>
      <c r="BD983" s="96" t="s">
        <v>102</v>
      </c>
      <c r="BE983" s="90">
        <v>-480.66666666666703</v>
      </c>
      <c r="BF983" s="93" t="s">
        <v>211</v>
      </c>
      <c r="BG983" s="93" t="s">
        <v>102</v>
      </c>
      <c r="BH983" s="93" t="s">
        <v>102</v>
      </c>
      <c r="BI983" s="93" t="s">
        <v>102</v>
      </c>
      <c r="BJ983" s="210" t="s">
        <v>646</v>
      </c>
      <c r="BK983" s="93" t="s">
        <v>182</v>
      </c>
      <c r="BL983" s="97" t="s">
        <v>102</v>
      </c>
      <c r="BM983" s="93" t="s">
        <v>105</v>
      </c>
      <c r="BN983" s="93" t="s">
        <v>104</v>
      </c>
      <c r="BO983" s="93" t="s">
        <v>102</v>
      </c>
      <c r="BP983" s="98">
        <v>20180533</v>
      </c>
      <c r="BQ983" s="93" t="s">
        <v>102</v>
      </c>
      <c r="BR983" s="93" t="s">
        <v>102</v>
      </c>
      <c r="BS983" s="93" t="s">
        <v>102</v>
      </c>
      <c r="BT983" s="99" t="s">
        <v>591</v>
      </c>
      <c r="BU983" s="100" t="s">
        <v>12327</v>
      </c>
      <c r="BV983" s="101" t="s">
        <v>471</v>
      </c>
      <c r="BW983" s="136"/>
      <c r="BX983" s="103" t="s">
        <v>565</v>
      </c>
      <c r="BY983" s="104" t="s">
        <v>190</v>
      </c>
      <c r="BZ983" s="136"/>
      <c r="CA983" s="83" t="s">
        <v>599</v>
      </c>
      <c r="CB983" s="106" t="s">
        <v>647</v>
      </c>
      <c r="CC983" s="106" t="s">
        <v>12328</v>
      </c>
      <c r="CD983" s="107"/>
      <c r="CE983" s="108" t="s">
        <v>107</v>
      </c>
      <c r="CF983" s="108" t="s">
        <v>107</v>
      </c>
      <c r="CG983" s="109"/>
      <c r="CH983" s="110" t="s">
        <v>107</v>
      </c>
      <c r="CI983" s="111"/>
      <c r="CJ983" s="112">
        <v>6710</v>
      </c>
      <c r="CK983" s="113">
        <v>86</v>
      </c>
      <c r="CL983" s="114" t="s">
        <v>134</v>
      </c>
      <c r="CM983" s="114" t="s">
        <v>108</v>
      </c>
      <c r="CN983" s="114"/>
      <c r="CO983" s="115" t="s">
        <v>102</v>
      </c>
      <c r="CP983" s="115" t="s">
        <v>102</v>
      </c>
      <c r="CQ983" s="115" t="s">
        <v>102</v>
      </c>
      <c r="CR983" s="115" t="s">
        <v>102</v>
      </c>
      <c r="CS983" s="116"/>
      <c r="CT983" s="117" t="s">
        <v>109</v>
      </c>
      <c r="CU983" s="117" t="s">
        <v>109</v>
      </c>
      <c r="CV983" s="83">
        <v>979</v>
      </c>
      <c r="CW983" s="83" t="s">
        <v>108</v>
      </c>
      <c r="CX983" s="83">
        <v>979</v>
      </c>
      <c r="CY983" s="83" t="s">
        <v>108</v>
      </c>
      <c r="CZ983" s="83">
        <v>7307</v>
      </c>
      <c r="DA983" s="83" t="s">
        <v>419</v>
      </c>
      <c r="DB983" s="83" t="s">
        <v>130</v>
      </c>
      <c r="DC983" s="83" t="s">
        <v>499</v>
      </c>
      <c r="DD983" s="83">
        <v>2028</v>
      </c>
      <c r="DE983" s="83" t="s">
        <v>444</v>
      </c>
      <c r="DF983" s="83" t="s">
        <v>130</v>
      </c>
      <c r="DG983" s="83" t="s">
        <v>499</v>
      </c>
      <c r="DH983" s="83"/>
      <c r="DI983" s="83">
        <v>0</v>
      </c>
      <c r="DJ983" s="83">
        <v>1</v>
      </c>
      <c r="DK983" s="83">
        <v>0</v>
      </c>
      <c r="DL983" s="83">
        <v>0</v>
      </c>
      <c r="DM983" s="83">
        <v>0</v>
      </c>
      <c r="DN983" s="83">
        <v>0</v>
      </c>
      <c r="DO983" s="83">
        <v>0</v>
      </c>
      <c r="DP983" s="83">
        <v>0</v>
      </c>
      <c r="DQ983" s="83">
        <v>0</v>
      </c>
      <c r="DR983" s="83">
        <v>0</v>
      </c>
      <c r="DS983" s="83">
        <v>0</v>
      </c>
      <c r="DT983" s="83">
        <v>3</v>
      </c>
      <c r="DU983" s="83">
        <v>3</v>
      </c>
      <c r="DV983" s="83">
        <v>0</v>
      </c>
      <c r="DW983" s="83">
        <v>0</v>
      </c>
      <c r="DX983" s="83">
        <v>3</v>
      </c>
      <c r="DY983" s="85">
        <v>44625</v>
      </c>
      <c r="DZ983" s="83" t="s">
        <v>5030</v>
      </c>
      <c r="EA983" s="83" t="s">
        <v>102</v>
      </c>
      <c r="EB983" s="83" t="s">
        <v>482</v>
      </c>
      <c r="EC983" s="83">
        <v>979</v>
      </c>
      <c r="ED983" s="83" t="s">
        <v>483</v>
      </c>
      <c r="EE983" s="83">
        <v>1</v>
      </c>
      <c r="EF983" s="83">
        <v>0</v>
      </c>
      <c r="EG983" s="83">
        <v>0</v>
      </c>
      <c r="EH983" s="83" t="s">
        <v>109</v>
      </c>
      <c r="EI983" s="83" t="s">
        <v>108</v>
      </c>
      <c r="EJ983" s="83" t="s">
        <v>583</v>
      </c>
      <c r="EK983" s="83">
        <v>0</v>
      </c>
      <c r="EL983" s="83">
        <v>0</v>
      </c>
      <c r="EM983" s="83">
        <v>1</v>
      </c>
      <c r="EN983" s="83" t="s">
        <v>497</v>
      </c>
      <c r="EO983" s="83"/>
      <c r="EP983" s="83" t="s">
        <v>436</v>
      </c>
      <c r="EQ983" s="136">
        <v>1</v>
      </c>
      <c r="ER983" s="136">
        <v>1</v>
      </c>
      <c r="ES983" s="136">
        <v>1</v>
      </c>
      <c r="ET983" s="136">
        <v>1</v>
      </c>
      <c r="EU983" s="215" t="s">
        <v>269</v>
      </c>
      <c r="EV983" s="136">
        <v>1</v>
      </c>
      <c r="EW983" s="136">
        <v>1</v>
      </c>
      <c r="EX983" s="136">
        <v>1</v>
      </c>
      <c r="EY983" s="136">
        <v>1</v>
      </c>
      <c r="EZ983" s="136">
        <v>1</v>
      </c>
      <c r="FP983" s="215" t="s">
        <v>592</v>
      </c>
      <c r="FQ983" s="136" t="b">
        <v>1</v>
      </c>
      <c r="FR983" s="136" t="b">
        <v>1</v>
      </c>
      <c r="FS983" s="136" t="b">
        <v>1</v>
      </c>
      <c r="FT983" s="136" t="b">
        <v>1</v>
      </c>
      <c r="FX983" s="215" t="s">
        <v>269</v>
      </c>
    </row>
    <row r="984" spans="1:180" ht="60" customHeight="1" x14ac:dyDescent="0.55000000000000004">
      <c r="A984" s="83" t="s">
        <v>130</v>
      </c>
      <c r="B984" s="83" t="s">
        <v>98</v>
      </c>
      <c r="C984" s="136">
        <v>553401</v>
      </c>
      <c r="D984" s="207" t="s">
        <v>628</v>
      </c>
      <c r="E984" s="208" t="s">
        <v>633</v>
      </c>
      <c r="F984" s="83" t="s">
        <v>108</v>
      </c>
      <c r="G984" s="85">
        <v>22744</v>
      </c>
      <c r="H984" s="83" t="s">
        <v>102</v>
      </c>
      <c r="I984" s="85">
        <v>39772</v>
      </c>
      <c r="J984" s="83" t="s">
        <v>228</v>
      </c>
      <c r="K984" s="216">
        <v>211658817659</v>
      </c>
      <c r="L984" s="83" t="s">
        <v>191</v>
      </c>
      <c r="M984" s="85">
        <v>43619</v>
      </c>
      <c r="N984" s="83">
        <v>-4201.6666666666697</v>
      </c>
      <c r="O984" s="83" t="s">
        <v>193</v>
      </c>
      <c r="P984" s="83" t="s">
        <v>181</v>
      </c>
      <c r="Q984" s="208" t="s">
        <v>8964</v>
      </c>
      <c r="R984" s="83" t="s">
        <v>102</v>
      </c>
      <c r="S984" s="83" t="s">
        <v>102</v>
      </c>
      <c r="T984" s="83" t="s">
        <v>133</v>
      </c>
      <c r="U984" s="83" t="s">
        <v>10677</v>
      </c>
      <c r="V984" s="83" t="s">
        <v>111</v>
      </c>
      <c r="W984" s="83" t="s">
        <v>105</v>
      </c>
      <c r="X984" s="86" t="s">
        <v>8964</v>
      </c>
      <c r="Y984" s="87" t="s">
        <v>102</v>
      </c>
      <c r="Z984" s="87" t="s">
        <v>102</v>
      </c>
      <c r="AA984" s="87" t="s">
        <v>133</v>
      </c>
      <c r="AB984" s="87" t="s">
        <v>10677</v>
      </c>
      <c r="AC984" s="87" t="s">
        <v>111</v>
      </c>
      <c r="AD984" s="87" t="s">
        <v>105</v>
      </c>
      <c r="AE984" s="87" t="s">
        <v>106</v>
      </c>
      <c r="AF984" s="86" t="s">
        <v>8964</v>
      </c>
      <c r="AG984" s="87" t="s">
        <v>486</v>
      </c>
      <c r="AH984" s="87" t="s">
        <v>10677</v>
      </c>
      <c r="AI984" s="87" t="s">
        <v>111</v>
      </c>
      <c r="AJ984" s="87" t="s">
        <v>204</v>
      </c>
      <c r="AK984" s="88"/>
      <c r="AL984" s="83" t="s">
        <v>107</v>
      </c>
      <c r="AM984" s="89" t="s">
        <v>454</v>
      </c>
      <c r="AN984" s="90" t="s">
        <v>416</v>
      </c>
      <c r="AO984" s="91" t="s">
        <v>642</v>
      </c>
      <c r="AP984" s="90">
        <v>8.3333333333331794</v>
      </c>
      <c r="AQ984" s="92" t="s">
        <v>102</v>
      </c>
      <c r="AR984" s="93" t="s">
        <v>102</v>
      </c>
      <c r="AS984" s="93" t="s">
        <v>102</v>
      </c>
      <c r="AT984" s="93" t="s">
        <v>102</v>
      </c>
      <c r="AU984" s="210" t="s">
        <v>644</v>
      </c>
      <c r="AV984" s="93" t="s">
        <v>185</v>
      </c>
      <c r="AW984" s="94" t="s">
        <v>102</v>
      </c>
      <c r="AX984" s="93" t="s">
        <v>183</v>
      </c>
      <c r="AY984" s="95" t="s">
        <v>111</v>
      </c>
      <c r="AZ984" s="93" t="s">
        <v>102</v>
      </c>
      <c r="BA984" s="93" t="s">
        <v>102</v>
      </c>
      <c r="BB984" s="93" t="s">
        <v>102</v>
      </c>
      <c r="BC984" s="93" t="s">
        <v>102</v>
      </c>
      <c r="BD984" s="96" t="s">
        <v>102</v>
      </c>
      <c r="BE984" s="90">
        <v>-481.16666666666703</v>
      </c>
      <c r="BF984" s="93" t="s">
        <v>102</v>
      </c>
      <c r="BG984" s="93" t="s">
        <v>102</v>
      </c>
      <c r="BH984" s="93" t="s">
        <v>102</v>
      </c>
      <c r="BI984" s="93" t="s">
        <v>102</v>
      </c>
      <c r="BJ984" s="210" t="s">
        <v>642</v>
      </c>
      <c r="BK984" s="93" t="s">
        <v>192</v>
      </c>
      <c r="BL984" s="97" t="s">
        <v>102</v>
      </c>
      <c r="BM984" s="93" t="s">
        <v>183</v>
      </c>
      <c r="BN984" s="93" t="s">
        <v>106</v>
      </c>
      <c r="BO984" s="93" t="s">
        <v>102</v>
      </c>
      <c r="BP984" s="98" t="s">
        <v>102</v>
      </c>
      <c r="BQ984" s="93" t="s">
        <v>102</v>
      </c>
      <c r="BR984" s="93" t="s">
        <v>102</v>
      </c>
      <c r="BS984" s="93" t="s">
        <v>102</v>
      </c>
      <c r="BT984" s="99" t="s">
        <v>591</v>
      </c>
      <c r="BU984" s="100" t="s">
        <v>12329</v>
      </c>
      <c r="BV984" s="101" t="s">
        <v>471</v>
      </c>
      <c r="BW984" s="136"/>
      <c r="BX984" s="103" t="s">
        <v>565</v>
      </c>
      <c r="BY984" s="104" t="s">
        <v>190</v>
      </c>
      <c r="BZ984" s="136"/>
      <c r="CA984" s="83" t="s">
        <v>599</v>
      </c>
      <c r="CB984" s="106" t="s">
        <v>647</v>
      </c>
      <c r="CC984" s="106" t="s">
        <v>12330</v>
      </c>
      <c r="CD984" s="107"/>
      <c r="CE984" s="108" t="s">
        <v>107</v>
      </c>
      <c r="CF984" s="108" t="s">
        <v>107</v>
      </c>
      <c r="CG984" s="109"/>
      <c r="CH984" s="110" t="s">
        <v>107</v>
      </c>
      <c r="CI984" s="111"/>
      <c r="CJ984" s="112">
        <v>6710</v>
      </c>
      <c r="CK984" s="113">
        <v>86</v>
      </c>
      <c r="CL984" s="114" t="s">
        <v>134</v>
      </c>
      <c r="CM984" s="114" t="s">
        <v>108</v>
      </c>
      <c r="CN984" s="114"/>
      <c r="CO984" s="115" t="s">
        <v>102</v>
      </c>
      <c r="CP984" s="115" t="s">
        <v>102</v>
      </c>
      <c r="CQ984" s="115" t="s">
        <v>102</v>
      </c>
      <c r="CR984" s="115" t="s">
        <v>102</v>
      </c>
      <c r="CS984" s="116"/>
      <c r="CT984" s="117" t="s">
        <v>109</v>
      </c>
      <c r="CU984" s="117" t="s">
        <v>109</v>
      </c>
      <c r="CV984" s="83">
        <v>980</v>
      </c>
      <c r="CW984" s="83" t="s">
        <v>108</v>
      </c>
      <c r="CX984" s="83">
        <v>980</v>
      </c>
      <c r="CY984" s="83" t="s">
        <v>108</v>
      </c>
      <c r="CZ984" s="83">
        <v>7308</v>
      </c>
      <c r="DA984" s="83" t="s">
        <v>419</v>
      </c>
      <c r="DB984" s="83" t="s">
        <v>130</v>
      </c>
      <c r="DC984" s="83" t="s">
        <v>499</v>
      </c>
      <c r="DD984" s="83">
        <v>2029</v>
      </c>
      <c r="DE984" s="83" t="s">
        <v>444</v>
      </c>
      <c r="DF984" s="83" t="s">
        <v>130</v>
      </c>
      <c r="DG984" s="83" t="s">
        <v>499</v>
      </c>
      <c r="DH984" s="83"/>
      <c r="DI984" s="83">
        <v>0</v>
      </c>
      <c r="DJ984" s="83">
        <v>1</v>
      </c>
      <c r="DK984" s="83">
        <v>0</v>
      </c>
      <c r="DL984" s="83">
        <v>0</v>
      </c>
      <c r="DM984" s="83">
        <v>0</v>
      </c>
      <c r="DN984" s="83">
        <v>0</v>
      </c>
      <c r="DO984" s="83">
        <v>0</v>
      </c>
      <c r="DP984" s="83">
        <v>0</v>
      </c>
      <c r="DQ984" s="83">
        <v>0</v>
      </c>
      <c r="DR984" s="83">
        <v>0</v>
      </c>
      <c r="DS984" s="83">
        <v>0</v>
      </c>
      <c r="DT984" s="83">
        <v>3</v>
      </c>
      <c r="DU984" s="83">
        <v>3</v>
      </c>
      <c r="DV984" s="83">
        <v>0</v>
      </c>
      <c r="DW984" s="83">
        <v>0</v>
      </c>
      <c r="DX984" s="83">
        <v>3</v>
      </c>
      <c r="DY984" s="85">
        <v>44626</v>
      </c>
      <c r="DZ984" s="83" t="s">
        <v>5031</v>
      </c>
      <c r="EA984" s="83" t="s">
        <v>102</v>
      </c>
      <c r="EB984" s="83" t="s">
        <v>482</v>
      </c>
      <c r="EC984" s="83">
        <v>980</v>
      </c>
      <c r="ED984" s="83" t="s">
        <v>483</v>
      </c>
      <c r="EE984" s="83">
        <v>1</v>
      </c>
      <c r="EF984" s="83">
        <v>0</v>
      </c>
      <c r="EG984" s="83">
        <v>0</v>
      </c>
      <c r="EH984" s="83" t="s">
        <v>109</v>
      </c>
      <c r="EI984" s="83" t="s">
        <v>108</v>
      </c>
      <c r="EJ984" s="83" t="s">
        <v>583</v>
      </c>
      <c r="EK984" s="83">
        <v>0</v>
      </c>
      <c r="EL984" s="83">
        <v>0</v>
      </c>
      <c r="EM984" s="83">
        <v>1</v>
      </c>
      <c r="EN984" s="83" t="s">
        <v>497</v>
      </c>
      <c r="EO984" s="83"/>
      <c r="EP984" s="83" t="s">
        <v>436</v>
      </c>
      <c r="EQ984" s="136">
        <v>1</v>
      </c>
      <c r="ER984" s="136">
        <v>1</v>
      </c>
      <c r="ES984" s="136">
        <v>1</v>
      </c>
      <c r="ET984" s="136">
        <v>1</v>
      </c>
      <c r="EU984" s="215" t="s">
        <v>269</v>
      </c>
      <c r="EV984" s="136">
        <v>1</v>
      </c>
      <c r="EW984" s="136">
        <v>1</v>
      </c>
      <c r="EX984" s="136">
        <v>1</v>
      </c>
      <c r="EY984" s="136">
        <v>1</v>
      </c>
      <c r="EZ984" s="136">
        <v>1</v>
      </c>
      <c r="FP984" s="215" t="s">
        <v>592</v>
      </c>
      <c r="FQ984" s="136" t="b">
        <v>1</v>
      </c>
      <c r="FR984" s="136" t="b">
        <v>1</v>
      </c>
      <c r="FS984" s="136" t="b">
        <v>1</v>
      </c>
      <c r="FT984" s="136" t="b">
        <v>1</v>
      </c>
      <c r="FX984" s="215" t="s">
        <v>269</v>
      </c>
    </row>
    <row r="985" spans="1:180" ht="60" customHeight="1" x14ac:dyDescent="0.55000000000000004">
      <c r="A985" s="83" t="s">
        <v>130</v>
      </c>
      <c r="B985" s="83" t="s">
        <v>98</v>
      </c>
      <c r="C985" s="136">
        <v>441036</v>
      </c>
      <c r="D985" s="207" t="s">
        <v>629</v>
      </c>
      <c r="E985" s="208" t="s">
        <v>634</v>
      </c>
      <c r="F985" s="83" t="s">
        <v>108</v>
      </c>
      <c r="G985" s="85">
        <v>26341</v>
      </c>
      <c r="H985" s="83" t="s">
        <v>102</v>
      </c>
      <c r="I985" s="85">
        <v>34633</v>
      </c>
      <c r="J985" s="83" t="s">
        <v>228</v>
      </c>
      <c r="K985" s="216">
        <v>231075337051</v>
      </c>
      <c r="L985" s="83" t="s">
        <v>191</v>
      </c>
      <c r="M985" s="85">
        <v>43642</v>
      </c>
      <c r="N985" s="83">
        <v>-4206.6666666666697</v>
      </c>
      <c r="O985" s="83" t="s">
        <v>193</v>
      </c>
      <c r="P985" s="83" t="s">
        <v>181</v>
      </c>
      <c r="Q985" s="208" t="s">
        <v>8968</v>
      </c>
      <c r="R985" s="83" t="s">
        <v>102</v>
      </c>
      <c r="S985" s="83" t="s">
        <v>102</v>
      </c>
      <c r="T985" s="83" t="s">
        <v>131</v>
      </c>
      <c r="U985" s="83" t="s">
        <v>10678</v>
      </c>
      <c r="V985" s="83" t="s">
        <v>104</v>
      </c>
      <c r="W985" s="83" t="s">
        <v>105</v>
      </c>
      <c r="X985" s="86" t="s">
        <v>8968</v>
      </c>
      <c r="Y985" s="87" t="s">
        <v>102</v>
      </c>
      <c r="Z985" s="87" t="s">
        <v>102</v>
      </c>
      <c r="AA985" s="87" t="s">
        <v>131</v>
      </c>
      <c r="AB985" s="87" t="s">
        <v>10678</v>
      </c>
      <c r="AC985" s="87" t="s">
        <v>104</v>
      </c>
      <c r="AD985" s="87" t="s">
        <v>105</v>
      </c>
      <c r="AE985" s="87" t="s">
        <v>106</v>
      </c>
      <c r="AF985" s="86" t="s">
        <v>8968</v>
      </c>
      <c r="AG985" s="87" t="s">
        <v>177</v>
      </c>
      <c r="AH985" s="87" t="s">
        <v>10678</v>
      </c>
      <c r="AI985" s="87" t="s">
        <v>104</v>
      </c>
      <c r="AJ985" s="87" t="s">
        <v>204</v>
      </c>
      <c r="AK985" s="88"/>
      <c r="AL985" s="83" t="s">
        <v>107</v>
      </c>
      <c r="AM985" s="89" t="s">
        <v>454</v>
      </c>
      <c r="AN985" s="90" t="s">
        <v>416</v>
      </c>
      <c r="AO985" s="91" t="s">
        <v>643</v>
      </c>
      <c r="AP985" s="90">
        <v>8.3333333333331794</v>
      </c>
      <c r="AQ985" s="92" t="s">
        <v>102</v>
      </c>
      <c r="AR985" s="93" t="s">
        <v>102</v>
      </c>
      <c r="AS985" s="93" t="s">
        <v>102</v>
      </c>
      <c r="AT985" s="93" t="s">
        <v>102</v>
      </c>
      <c r="AU985" s="210" t="s">
        <v>645</v>
      </c>
      <c r="AV985" s="93" t="s">
        <v>185</v>
      </c>
      <c r="AW985" s="94" t="s">
        <v>102</v>
      </c>
      <c r="AX985" s="93" t="s">
        <v>105</v>
      </c>
      <c r="AY985" s="95" t="s">
        <v>104</v>
      </c>
      <c r="AZ985" s="93" t="s">
        <v>102</v>
      </c>
      <c r="BA985" s="93" t="s">
        <v>102</v>
      </c>
      <c r="BB985" s="93" t="s">
        <v>102</v>
      </c>
      <c r="BC985" s="93" t="s">
        <v>102</v>
      </c>
      <c r="BD985" s="96" t="s">
        <v>102</v>
      </c>
      <c r="BE985" s="90">
        <v>-481.66666666666703</v>
      </c>
      <c r="BF985" s="93" t="s">
        <v>102</v>
      </c>
      <c r="BG985" s="93" t="s">
        <v>102</v>
      </c>
      <c r="BH985" s="93" t="s">
        <v>102</v>
      </c>
      <c r="BI985" s="93" t="s">
        <v>102</v>
      </c>
      <c r="BJ985" s="210" t="s">
        <v>643</v>
      </c>
      <c r="BK985" s="93" t="s">
        <v>196</v>
      </c>
      <c r="BL985" s="97" t="s">
        <v>102</v>
      </c>
      <c r="BM985" s="93" t="s">
        <v>105</v>
      </c>
      <c r="BN985" s="93" t="s">
        <v>596</v>
      </c>
      <c r="BO985" s="93" t="s">
        <v>102</v>
      </c>
      <c r="BP985" s="98" t="s">
        <v>102</v>
      </c>
      <c r="BQ985" s="93" t="s">
        <v>102</v>
      </c>
      <c r="BR985" s="93" t="s">
        <v>102</v>
      </c>
      <c r="BS985" s="93" t="s">
        <v>102</v>
      </c>
      <c r="BT985" s="99" t="s">
        <v>591</v>
      </c>
      <c r="BU985" s="100" t="s">
        <v>12331</v>
      </c>
      <c r="BV985" s="101" t="s">
        <v>471</v>
      </c>
      <c r="BW985" s="136"/>
      <c r="BX985" s="103" t="s">
        <v>565</v>
      </c>
      <c r="BY985" s="104" t="s">
        <v>190</v>
      </c>
      <c r="BZ985" s="136"/>
      <c r="CA985" s="83" t="s">
        <v>599</v>
      </c>
      <c r="CB985" s="106" t="s">
        <v>647</v>
      </c>
      <c r="CC985" s="106" t="s">
        <v>12332</v>
      </c>
      <c r="CD985" s="107"/>
      <c r="CE985" s="108" t="s">
        <v>107</v>
      </c>
      <c r="CF985" s="108" t="s">
        <v>107</v>
      </c>
      <c r="CG985" s="109"/>
      <c r="CH985" s="110" t="s">
        <v>107</v>
      </c>
      <c r="CI985" s="111"/>
      <c r="CJ985" s="112">
        <v>6710</v>
      </c>
      <c r="CK985" s="113">
        <v>86</v>
      </c>
      <c r="CL985" s="114" t="s">
        <v>134</v>
      </c>
      <c r="CM985" s="114" t="s">
        <v>108</v>
      </c>
      <c r="CN985" s="114"/>
      <c r="CO985" s="115" t="s">
        <v>102</v>
      </c>
      <c r="CP985" s="115" t="s">
        <v>102</v>
      </c>
      <c r="CQ985" s="115" t="s">
        <v>102</v>
      </c>
      <c r="CR985" s="115" t="s">
        <v>102</v>
      </c>
      <c r="CS985" s="116"/>
      <c r="CT985" s="117" t="s">
        <v>109</v>
      </c>
      <c r="CU985" s="117" t="s">
        <v>109</v>
      </c>
      <c r="CV985" s="83">
        <v>981</v>
      </c>
      <c r="CW985" s="83" t="s">
        <v>108</v>
      </c>
      <c r="CX985" s="83">
        <v>981</v>
      </c>
      <c r="CY985" s="83" t="s">
        <v>108</v>
      </c>
      <c r="CZ985" s="83">
        <v>7309</v>
      </c>
      <c r="DA985" s="83" t="s">
        <v>419</v>
      </c>
      <c r="DB985" s="83" t="s">
        <v>130</v>
      </c>
      <c r="DC985" s="83" t="s">
        <v>499</v>
      </c>
      <c r="DD985" s="83">
        <v>2030</v>
      </c>
      <c r="DE985" s="83" t="s">
        <v>444</v>
      </c>
      <c r="DF985" s="83" t="s">
        <v>130</v>
      </c>
      <c r="DG985" s="83" t="s">
        <v>499</v>
      </c>
      <c r="DH985" s="83"/>
      <c r="DI985" s="83">
        <v>0</v>
      </c>
      <c r="DJ985" s="83">
        <v>1</v>
      </c>
      <c r="DK985" s="83">
        <v>0</v>
      </c>
      <c r="DL985" s="83">
        <v>0</v>
      </c>
      <c r="DM985" s="83">
        <v>0</v>
      </c>
      <c r="DN985" s="83">
        <v>0</v>
      </c>
      <c r="DO985" s="83">
        <v>0</v>
      </c>
      <c r="DP985" s="83">
        <v>0</v>
      </c>
      <c r="DQ985" s="83">
        <v>0</v>
      </c>
      <c r="DR985" s="83">
        <v>0</v>
      </c>
      <c r="DS985" s="83">
        <v>0</v>
      </c>
      <c r="DT985" s="83">
        <v>3</v>
      </c>
      <c r="DU985" s="83">
        <v>3</v>
      </c>
      <c r="DV985" s="83">
        <v>0</v>
      </c>
      <c r="DW985" s="83">
        <v>0</v>
      </c>
      <c r="DX985" s="83">
        <v>3</v>
      </c>
      <c r="DY985" s="85">
        <v>44627</v>
      </c>
      <c r="DZ985" s="83" t="s">
        <v>5032</v>
      </c>
      <c r="EA985" s="83" t="s">
        <v>102</v>
      </c>
      <c r="EB985" s="83" t="s">
        <v>482</v>
      </c>
      <c r="EC985" s="83">
        <v>981</v>
      </c>
      <c r="ED985" s="83" t="s">
        <v>483</v>
      </c>
      <c r="EE985" s="83">
        <v>1</v>
      </c>
      <c r="EF985" s="83">
        <v>0</v>
      </c>
      <c r="EG985" s="83">
        <v>0</v>
      </c>
      <c r="EH985" s="83" t="s">
        <v>109</v>
      </c>
      <c r="EI985" s="83" t="s">
        <v>108</v>
      </c>
      <c r="EJ985" s="83" t="s">
        <v>583</v>
      </c>
      <c r="EK985" s="83">
        <v>0</v>
      </c>
      <c r="EL985" s="83">
        <v>0</v>
      </c>
      <c r="EM985" s="83">
        <v>1</v>
      </c>
      <c r="EN985" s="83" t="s">
        <v>497</v>
      </c>
      <c r="EO985" s="83"/>
      <c r="EP985" s="83" t="s">
        <v>436</v>
      </c>
      <c r="EQ985" s="136">
        <v>1</v>
      </c>
      <c r="ER985" s="136">
        <v>1</v>
      </c>
      <c r="ES985" s="136">
        <v>1</v>
      </c>
      <c r="ET985" s="136">
        <v>1</v>
      </c>
      <c r="EU985" s="215" t="s">
        <v>269</v>
      </c>
      <c r="EV985" s="136">
        <v>1</v>
      </c>
      <c r="EW985" s="136">
        <v>1</v>
      </c>
      <c r="EX985" s="136">
        <v>1</v>
      </c>
      <c r="EY985" s="136">
        <v>1</v>
      </c>
      <c r="EZ985" s="136">
        <v>1</v>
      </c>
      <c r="FP985" s="215" t="s">
        <v>592</v>
      </c>
      <c r="FQ985" s="136" t="b">
        <v>1</v>
      </c>
      <c r="FR985" s="136" t="b">
        <v>1</v>
      </c>
      <c r="FS985" s="136" t="b">
        <v>1</v>
      </c>
      <c r="FT985" s="136" t="b">
        <v>1</v>
      </c>
      <c r="FX985" s="215" t="s">
        <v>269</v>
      </c>
    </row>
    <row r="986" spans="1:180" ht="60" customHeight="1" x14ac:dyDescent="0.55000000000000004">
      <c r="A986" s="83" t="s">
        <v>130</v>
      </c>
      <c r="B986" s="83" t="s">
        <v>98</v>
      </c>
      <c r="C986" s="136">
        <v>950645</v>
      </c>
      <c r="D986" s="207" t="s">
        <v>627</v>
      </c>
      <c r="E986" s="208" t="s">
        <v>630</v>
      </c>
      <c r="F986" s="83" t="s">
        <v>108</v>
      </c>
      <c r="G986" s="85">
        <v>20621</v>
      </c>
      <c r="H986" s="83" t="s">
        <v>102</v>
      </c>
      <c r="I986" s="85">
        <v>39794</v>
      </c>
      <c r="J986" s="83" t="s">
        <v>228</v>
      </c>
      <c r="K986" s="216">
        <v>829759752076</v>
      </c>
      <c r="L986" s="83" t="s">
        <v>191</v>
      </c>
      <c r="M986" s="85">
        <v>43631</v>
      </c>
      <c r="N986" s="83">
        <v>-4211.6666666666697</v>
      </c>
      <c r="O986" s="83" t="s">
        <v>180</v>
      </c>
      <c r="P986" s="83" t="s">
        <v>181</v>
      </c>
      <c r="Q986" s="208" t="s">
        <v>8972</v>
      </c>
      <c r="R986" s="83" t="s">
        <v>102</v>
      </c>
      <c r="S986" s="83" t="s">
        <v>102</v>
      </c>
      <c r="T986" s="83" t="s">
        <v>199</v>
      </c>
      <c r="U986" s="83" t="s">
        <v>10679</v>
      </c>
      <c r="V986" s="83" t="s">
        <v>104</v>
      </c>
      <c r="W986" s="83" t="s">
        <v>105</v>
      </c>
      <c r="X986" s="86" t="s">
        <v>8972</v>
      </c>
      <c r="Y986" s="87" t="s">
        <v>102</v>
      </c>
      <c r="Z986" s="87" t="s">
        <v>102</v>
      </c>
      <c r="AA986" s="87" t="s">
        <v>199</v>
      </c>
      <c r="AB986" s="87" t="s">
        <v>10679</v>
      </c>
      <c r="AC986" s="87" t="s">
        <v>104</v>
      </c>
      <c r="AD986" s="87" t="s">
        <v>105</v>
      </c>
      <c r="AE986" s="87" t="s">
        <v>106</v>
      </c>
      <c r="AF986" s="86" t="s">
        <v>8972</v>
      </c>
      <c r="AG986" s="87" t="s">
        <v>489</v>
      </c>
      <c r="AH986" s="87" t="s">
        <v>10680</v>
      </c>
      <c r="AI986" s="87" t="s">
        <v>104</v>
      </c>
      <c r="AJ986" s="87" t="s">
        <v>204</v>
      </c>
      <c r="AK986" s="88"/>
      <c r="AL986" s="83" t="s">
        <v>107</v>
      </c>
      <c r="AM986" s="89" t="s">
        <v>454</v>
      </c>
      <c r="AN986" s="90" t="s">
        <v>416</v>
      </c>
      <c r="AO986" s="91" t="s">
        <v>641</v>
      </c>
      <c r="AP986" s="90">
        <v>8.3333333333331794</v>
      </c>
      <c r="AQ986" s="92" t="s">
        <v>211</v>
      </c>
      <c r="AR986" s="93" t="s">
        <v>102</v>
      </c>
      <c r="AS986" s="93" t="s">
        <v>102</v>
      </c>
      <c r="AT986" s="93" t="s">
        <v>102</v>
      </c>
      <c r="AU986" s="210" t="s">
        <v>641</v>
      </c>
      <c r="AV986" s="93" t="s">
        <v>192</v>
      </c>
      <c r="AW986" s="94" t="s">
        <v>102</v>
      </c>
      <c r="AX986" s="93" t="s">
        <v>105</v>
      </c>
      <c r="AY986" s="95" t="s">
        <v>188</v>
      </c>
      <c r="AZ986" s="93" t="s">
        <v>102</v>
      </c>
      <c r="BA986" s="93" t="s">
        <v>10681</v>
      </c>
      <c r="BB986" s="93" t="s">
        <v>102</v>
      </c>
      <c r="BC986" s="93" t="s">
        <v>102</v>
      </c>
      <c r="BD986" s="96" t="s">
        <v>102</v>
      </c>
      <c r="BE986" s="90">
        <v>-482.16666666666703</v>
      </c>
      <c r="BF986" s="93" t="s">
        <v>211</v>
      </c>
      <c r="BG986" s="93" t="s">
        <v>102</v>
      </c>
      <c r="BH986" s="93" t="s">
        <v>102</v>
      </c>
      <c r="BI986" s="93" t="s">
        <v>102</v>
      </c>
      <c r="BJ986" s="210" t="s">
        <v>646</v>
      </c>
      <c r="BK986" s="93" t="s">
        <v>182</v>
      </c>
      <c r="BL986" s="97" t="s">
        <v>102</v>
      </c>
      <c r="BM986" s="93" t="s">
        <v>105</v>
      </c>
      <c r="BN986" s="93" t="s">
        <v>104</v>
      </c>
      <c r="BO986" s="93" t="s">
        <v>102</v>
      </c>
      <c r="BP986" s="98">
        <v>20180534</v>
      </c>
      <c r="BQ986" s="93" t="s">
        <v>102</v>
      </c>
      <c r="BR986" s="93" t="s">
        <v>102</v>
      </c>
      <c r="BS986" s="93" t="s">
        <v>102</v>
      </c>
      <c r="BT986" s="99" t="s">
        <v>591</v>
      </c>
      <c r="BU986" s="100" t="s">
        <v>12333</v>
      </c>
      <c r="BV986" s="101" t="s">
        <v>471</v>
      </c>
      <c r="BW986" s="136"/>
      <c r="BX986" s="103" t="s">
        <v>565</v>
      </c>
      <c r="BY986" s="104" t="s">
        <v>190</v>
      </c>
      <c r="BZ986" s="136"/>
      <c r="CA986" s="83" t="s">
        <v>599</v>
      </c>
      <c r="CB986" s="106" t="s">
        <v>647</v>
      </c>
      <c r="CC986" s="106" t="s">
        <v>12334</v>
      </c>
      <c r="CD986" s="107"/>
      <c r="CE986" s="108" t="s">
        <v>107</v>
      </c>
      <c r="CF986" s="108" t="s">
        <v>107</v>
      </c>
      <c r="CG986" s="109"/>
      <c r="CH986" s="110" t="s">
        <v>107</v>
      </c>
      <c r="CI986" s="111"/>
      <c r="CJ986" s="112">
        <v>6710</v>
      </c>
      <c r="CK986" s="113">
        <v>86</v>
      </c>
      <c r="CL986" s="114" t="s">
        <v>134</v>
      </c>
      <c r="CM986" s="114" t="s">
        <v>108</v>
      </c>
      <c r="CN986" s="114"/>
      <c r="CO986" s="115" t="s">
        <v>102</v>
      </c>
      <c r="CP986" s="115" t="s">
        <v>102</v>
      </c>
      <c r="CQ986" s="115" t="s">
        <v>102</v>
      </c>
      <c r="CR986" s="115" t="s">
        <v>102</v>
      </c>
      <c r="CS986" s="116"/>
      <c r="CT986" s="117" t="s">
        <v>109</v>
      </c>
      <c r="CU986" s="117" t="s">
        <v>109</v>
      </c>
      <c r="CV986" s="83">
        <v>982</v>
      </c>
      <c r="CW986" s="83" t="s">
        <v>108</v>
      </c>
      <c r="CX986" s="83">
        <v>982</v>
      </c>
      <c r="CY986" s="83" t="s">
        <v>108</v>
      </c>
      <c r="CZ986" s="83">
        <v>7310</v>
      </c>
      <c r="DA986" s="83" t="s">
        <v>419</v>
      </c>
      <c r="DB986" s="83" t="s">
        <v>130</v>
      </c>
      <c r="DC986" s="83" t="s">
        <v>499</v>
      </c>
      <c r="DD986" s="83">
        <v>2031</v>
      </c>
      <c r="DE986" s="83" t="s">
        <v>444</v>
      </c>
      <c r="DF986" s="83" t="s">
        <v>130</v>
      </c>
      <c r="DG986" s="83" t="s">
        <v>499</v>
      </c>
      <c r="DH986" s="83"/>
      <c r="DI986" s="83">
        <v>0</v>
      </c>
      <c r="DJ986" s="83">
        <v>1</v>
      </c>
      <c r="DK986" s="83">
        <v>0</v>
      </c>
      <c r="DL986" s="83">
        <v>0</v>
      </c>
      <c r="DM986" s="83">
        <v>0</v>
      </c>
      <c r="DN986" s="83">
        <v>0</v>
      </c>
      <c r="DO986" s="83">
        <v>0</v>
      </c>
      <c r="DP986" s="83">
        <v>0</v>
      </c>
      <c r="DQ986" s="83">
        <v>0</v>
      </c>
      <c r="DR986" s="83">
        <v>0</v>
      </c>
      <c r="DS986" s="83">
        <v>0</v>
      </c>
      <c r="DT986" s="83">
        <v>3</v>
      </c>
      <c r="DU986" s="83">
        <v>3</v>
      </c>
      <c r="DV986" s="83">
        <v>0</v>
      </c>
      <c r="DW986" s="83">
        <v>0</v>
      </c>
      <c r="DX986" s="83">
        <v>3</v>
      </c>
      <c r="DY986" s="85">
        <v>44628</v>
      </c>
      <c r="DZ986" s="83" t="s">
        <v>5033</v>
      </c>
      <c r="EA986" s="83" t="s">
        <v>102</v>
      </c>
      <c r="EB986" s="83" t="s">
        <v>482</v>
      </c>
      <c r="EC986" s="83">
        <v>982</v>
      </c>
      <c r="ED986" s="83" t="s">
        <v>483</v>
      </c>
      <c r="EE986" s="83">
        <v>1</v>
      </c>
      <c r="EF986" s="83">
        <v>0</v>
      </c>
      <c r="EG986" s="83">
        <v>0</v>
      </c>
      <c r="EH986" s="83" t="s">
        <v>109</v>
      </c>
      <c r="EI986" s="83" t="s">
        <v>108</v>
      </c>
      <c r="EJ986" s="83" t="s">
        <v>583</v>
      </c>
      <c r="EK986" s="83">
        <v>0</v>
      </c>
      <c r="EL986" s="83">
        <v>0</v>
      </c>
      <c r="EM986" s="83">
        <v>1</v>
      </c>
      <c r="EN986" s="83" t="s">
        <v>497</v>
      </c>
      <c r="EO986" s="83"/>
      <c r="EP986" s="83" t="s">
        <v>436</v>
      </c>
      <c r="EQ986" s="136">
        <v>1</v>
      </c>
      <c r="ER986" s="136">
        <v>1</v>
      </c>
      <c r="ES986" s="136">
        <v>1</v>
      </c>
      <c r="ET986" s="136">
        <v>1</v>
      </c>
      <c r="EU986" s="215" t="s">
        <v>269</v>
      </c>
      <c r="EV986" s="136">
        <v>1</v>
      </c>
      <c r="EW986" s="136">
        <v>1</v>
      </c>
      <c r="EX986" s="136">
        <v>1</v>
      </c>
      <c r="EY986" s="136">
        <v>1</v>
      </c>
      <c r="EZ986" s="136">
        <v>1</v>
      </c>
      <c r="FP986" s="215" t="s">
        <v>592</v>
      </c>
      <c r="FQ986" s="136" t="b">
        <v>1</v>
      </c>
      <c r="FR986" s="136" t="b">
        <v>1</v>
      </c>
      <c r="FS986" s="136" t="b">
        <v>1</v>
      </c>
      <c r="FT986" s="136" t="b">
        <v>1</v>
      </c>
      <c r="FX986" s="215" t="s">
        <v>269</v>
      </c>
    </row>
    <row r="987" spans="1:180" ht="60" customHeight="1" x14ac:dyDescent="0.55000000000000004">
      <c r="A987" s="83" t="s">
        <v>130</v>
      </c>
      <c r="B987" s="83" t="s">
        <v>98</v>
      </c>
      <c r="C987" s="136">
        <v>912082</v>
      </c>
      <c r="D987" s="207" t="s">
        <v>628</v>
      </c>
      <c r="E987" s="208" t="s">
        <v>633</v>
      </c>
      <c r="F987" s="83" t="s">
        <v>108</v>
      </c>
      <c r="G987" s="85">
        <v>22744</v>
      </c>
      <c r="H987" s="83" t="s">
        <v>102</v>
      </c>
      <c r="I987" s="85">
        <v>39772</v>
      </c>
      <c r="J987" s="83" t="s">
        <v>228</v>
      </c>
      <c r="K987" s="216">
        <v>945059486114</v>
      </c>
      <c r="L987" s="83" t="s">
        <v>191</v>
      </c>
      <c r="M987" s="85">
        <v>43619</v>
      </c>
      <c r="N987" s="83">
        <v>-4216.6666666666697</v>
      </c>
      <c r="O987" s="83" t="s">
        <v>193</v>
      </c>
      <c r="P987" s="83" t="s">
        <v>181</v>
      </c>
      <c r="Q987" s="208" t="s">
        <v>8976</v>
      </c>
      <c r="R987" s="83" t="s">
        <v>102</v>
      </c>
      <c r="S987" s="83" t="s">
        <v>102</v>
      </c>
      <c r="T987" s="83" t="s">
        <v>133</v>
      </c>
      <c r="U987" s="83" t="s">
        <v>10682</v>
      </c>
      <c r="V987" s="83" t="s">
        <v>111</v>
      </c>
      <c r="W987" s="83" t="s">
        <v>105</v>
      </c>
      <c r="X987" s="86" t="s">
        <v>8976</v>
      </c>
      <c r="Y987" s="87" t="s">
        <v>102</v>
      </c>
      <c r="Z987" s="87" t="s">
        <v>102</v>
      </c>
      <c r="AA987" s="87" t="s">
        <v>133</v>
      </c>
      <c r="AB987" s="87" t="s">
        <v>10682</v>
      </c>
      <c r="AC987" s="87" t="s">
        <v>111</v>
      </c>
      <c r="AD987" s="87" t="s">
        <v>105</v>
      </c>
      <c r="AE987" s="87" t="s">
        <v>106</v>
      </c>
      <c r="AF987" s="86" t="s">
        <v>8976</v>
      </c>
      <c r="AG987" s="87" t="s">
        <v>486</v>
      </c>
      <c r="AH987" s="87" t="s">
        <v>10682</v>
      </c>
      <c r="AI987" s="87" t="s">
        <v>111</v>
      </c>
      <c r="AJ987" s="87" t="s">
        <v>204</v>
      </c>
      <c r="AK987" s="88"/>
      <c r="AL987" s="83" t="s">
        <v>107</v>
      </c>
      <c r="AM987" s="89" t="s">
        <v>454</v>
      </c>
      <c r="AN987" s="90" t="s">
        <v>416</v>
      </c>
      <c r="AO987" s="91" t="s">
        <v>642</v>
      </c>
      <c r="AP987" s="90">
        <v>8.3333333333331794</v>
      </c>
      <c r="AQ987" s="92" t="s">
        <v>102</v>
      </c>
      <c r="AR987" s="93" t="s">
        <v>102</v>
      </c>
      <c r="AS987" s="93" t="s">
        <v>102</v>
      </c>
      <c r="AT987" s="93" t="s">
        <v>102</v>
      </c>
      <c r="AU987" s="210" t="s">
        <v>644</v>
      </c>
      <c r="AV987" s="93" t="s">
        <v>185</v>
      </c>
      <c r="AW987" s="94" t="s">
        <v>102</v>
      </c>
      <c r="AX987" s="93" t="s">
        <v>183</v>
      </c>
      <c r="AY987" s="95" t="s">
        <v>111</v>
      </c>
      <c r="AZ987" s="93" t="s">
        <v>102</v>
      </c>
      <c r="BA987" s="93" t="s">
        <v>102</v>
      </c>
      <c r="BB987" s="93" t="s">
        <v>102</v>
      </c>
      <c r="BC987" s="93" t="s">
        <v>102</v>
      </c>
      <c r="BD987" s="96" t="s">
        <v>102</v>
      </c>
      <c r="BE987" s="90">
        <v>-482.66666666666703</v>
      </c>
      <c r="BF987" s="93" t="s">
        <v>102</v>
      </c>
      <c r="BG987" s="93" t="s">
        <v>102</v>
      </c>
      <c r="BH987" s="93" t="s">
        <v>102</v>
      </c>
      <c r="BI987" s="93" t="s">
        <v>102</v>
      </c>
      <c r="BJ987" s="210" t="s">
        <v>642</v>
      </c>
      <c r="BK987" s="93" t="s">
        <v>192</v>
      </c>
      <c r="BL987" s="97" t="s">
        <v>102</v>
      </c>
      <c r="BM987" s="93" t="s">
        <v>183</v>
      </c>
      <c r="BN987" s="93" t="s">
        <v>106</v>
      </c>
      <c r="BO987" s="93" t="s">
        <v>102</v>
      </c>
      <c r="BP987" s="98" t="s">
        <v>102</v>
      </c>
      <c r="BQ987" s="93" t="s">
        <v>102</v>
      </c>
      <c r="BR987" s="93" t="s">
        <v>102</v>
      </c>
      <c r="BS987" s="93" t="s">
        <v>102</v>
      </c>
      <c r="BT987" s="99" t="s">
        <v>591</v>
      </c>
      <c r="BU987" s="100" t="s">
        <v>12335</v>
      </c>
      <c r="BV987" s="101" t="s">
        <v>471</v>
      </c>
      <c r="BW987" s="136"/>
      <c r="BX987" s="103" t="s">
        <v>565</v>
      </c>
      <c r="BY987" s="104" t="s">
        <v>190</v>
      </c>
      <c r="BZ987" s="136"/>
      <c r="CA987" s="83" t="s">
        <v>599</v>
      </c>
      <c r="CB987" s="106" t="s">
        <v>647</v>
      </c>
      <c r="CC987" s="106" t="s">
        <v>12336</v>
      </c>
      <c r="CD987" s="107"/>
      <c r="CE987" s="108" t="s">
        <v>107</v>
      </c>
      <c r="CF987" s="108" t="s">
        <v>107</v>
      </c>
      <c r="CG987" s="109"/>
      <c r="CH987" s="110" t="s">
        <v>107</v>
      </c>
      <c r="CI987" s="111"/>
      <c r="CJ987" s="112">
        <v>6710</v>
      </c>
      <c r="CK987" s="113">
        <v>86</v>
      </c>
      <c r="CL987" s="114" t="s">
        <v>134</v>
      </c>
      <c r="CM987" s="114" t="s">
        <v>108</v>
      </c>
      <c r="CN987" s="114"/>
      <c r="CO987" s="115" t="s">
        <v>102</v>
      </c>
      <c r="CP987" s="115" t="s">
        <v>102</v>
      </c>
      <c r="CQ987" s="115" t="s">
        <v>102</v>
      </c>
      <c r="CR987" s="115" t="s">
        <v>102</v>
      </c>
      <c r="CS987" s="116"/>
      <c r="CT987" s="117" t="s">
        <v>109</v>
      </c>
      <c r="CU987" s="117" t="s">
        <v>109</v>
      </c>
      <c r="CV987" s="83">
        <v>983</v>
      </c>
      <c r="CW987" s="83" t="s">
        <v>108</v>
      </c>
      <c r="CX987" s="83">
        <v>983</v>
      </c>
      <c r="CY987" s="83" t="s">
        <v>108</v>
      </c>
      <c r="CZ987" s="83">
        <v>7311</v>
      </c>
      <c r="DA987" s="83" t="s">
        <v>419</v>
      </c>
      <c r="DB987" s="83" t="s">
        <v>130</v>
      </c>
      <c r="DC987" s="83" t="s">
        <v>499</v>
      </c>
      <c r="DD987" s="83">
        <v>2032</v>
      </c>
      <c r="DE987" s="83" t="s">
        <v>444</v>
      </c>
      <c r="DF987" s="83" t="s">
        <v>130</v>
      </c>
      <c r="DG987" s="83" t="s">
        <v>499</v>
      </c>
      <c r="DH987" s="83"/>
      <c r="DI987" s="83">
        <v>0</v>
      </c>
      <c r="DJ987" s="83">
        <v>1</v>
      </c>
      <c r="DK987" s="83">
        <v>0</v>
      </c>
      <c r="DL987" s="83">
        <v>0</v>
      </c>
      <c r="DM987" s="83">
        <v>0</v>
      </c>
      <c r="DN987" s="83">
        <v>0</v>
      </c>
      <c r="DO987" s="83">
        <v>0</v>
      </c>
      <c r="DP987" s="83">
        <v>0</v>
      </c>
      <c r="DQ987" s="83">
        <v>0</v>
      </c>
      <c r="DR987" s="83">
        <v>0</v>
      </c>
      <c r="DS987" s="83">
        <v>0</v>
      </c>
      <c r="DT987" s="83">
        <v>3</v>
      </c>
      <c r="DU987" s="83">
        <v>3</v>
      </c>
      <c r="DV987" s="83">
        <v>0</v>
      </c>
      <c r="DW987" s="83">
        <v>0</v>
      </c>
      <c r="DX987" s="83">
        <v>3</v>
      </c>
      <c r="DY987" s="85">
        <v>44629</v>
      </c>
      <c r="DZ987" s="83" t="s">
        <v>5034</v>
      </c>
      <c r="EA987" s="83" t="s">
        <v>102</v>
      </c>
      <c r="EB987" s="83" t="s">
        <v>482</v>
      </c>
      <c r="EC987" s="83">
        <v>983</v>
      </c>
      <c r="ED987" s="83" t="s">
        <v>483</v>
      </c>
      <c r="EE987" s="83">
        <v>1</v>
      </c>
      <c r="EF987" s="83">
        <v>0</v>
      </c>
      <c r="EG987" s="83">
        <v>0</v>
      </c>
      <c r="EH987" s="83" t="s">
        <v>109</v>
      </c>
      <c r="EI987" s="83" t="s">
        <v>108</v>
      </c>
      <c r="EJ987" s="83" t="s">
        <v>583</v>
      </c>
      <c r="EK987" s="83">
        <v>0</v>
      </c>
      <c r="EL987" s="83">
        <v>0</v>
      </c>
      <c r="EM987" s="83">
        <v>1</v>
      </c>
      <c r="EN987" s="83" t="s">
        <v>497</v>
      </c>
      <c r="EO987" s="83"/>
      <c r="EP987" s="83" t="s">
        <v>436</v>
      </c>
      <c r="EQ987" s="136">
        <v>1</v>
      </c>
      <c r="ER987" s="136">
        <v>1</v>
      </c>
      <c r="ES987" s="136">
        <v>1</v>
      </c>
      <c r="ET987" s="136">
        <v>1</v>
      </c>
      <c r="EU987" s="215" t="s">
        <v>269</v>
      </c>
      <c r="EV987" s="136">
        <v>1</v>
      </c>
      <c r="EW987" s="136">
        <v>1</v>
      </c>
      <c r="EX987" s="136">
        <v>1</v>
      </c>
      <c r="EY987" s="136">
        <v>1</v>
      </c>
      <c r="EZ987" s="136">
        <v>1</v>
      </c>
      <c r="FP987" s="215" t="s">
        <v>592</v>
      </c>
      <c r="FQ987" s="136" t="b">
        <v>1</v>
      </c>
      <c r="FR987" s="136" t="b">
        <v>1</v>
      </c>
      <c r="FS987" s="136" t="b">
        <v>1</v>
      </c>
      <c r="FT987" s="136" t="b">
        <v>1</v>
      </c>
      <c r="FX987" s="215" t="s">
        <v>269</v>
      </c>
    </row>
    <row r="988" spans="1:180" ht="60" customHeight="1" x14ac:dyDescent="0.55000000000000004">
      <c r="A988" s="83" t="s">
        <v>130</v>
      </c>
      <c r="B988" s="83" t="s">
        <v>98</v>
      </c>
      <c r="C988" s="136">
        <v>383418</v>
      </c>
      <c r="D988" s="207" t="s">
        <v>629</v>
      </c>
      <c r="E988" s="208" t="s">
        <v>634</v>
      </c>
      <c r="F988" s="83" t="s">
        <v>108</v>
      </c>
      <c r="G988" s="85">
        <v>26341</v>
      </c>
      <c r="H988" s="83" t="s">
        <v>102</v>
      </c>
      <c r="I988" s="85">
        <v>34633</v>
      </c>
      <c r="J988" s="83" t="s">
        <v>228</v>
      </c>
      <c r="K988" s="216">
        <v>879448465731</v>
      </c>
      <c r="L988" s="83" t="s">
        <v>191</v>
      </c>
      <c r="M988" s="85">
        <v>43642</v>
      </c>
      <c r="N988" s="83">
        <v>-4221.6666666666697</v>
      </c>
      <c r="O988" s="83" t="s">
        <v>193</v>
      </c>
      <c r="P988" s="83" t="s">
        <v>181</v>
      </c>
      <c r="Q988" s="208" t="s">
        <v>8980</v>
      </c>
      <c r="R988" s="83" t="s">
        <v>102</v>
      </c>
      <c r="S988" s="83" t="s">
        <v>102</v>
      </c>
      <c r="T988" s="83" t="s">
        <v>131</v>
      </c>
      <c r="U988" s="83" t="s">
        <v>10683</v>
      </c>
      <c r="V988" s="83" t="s">
        <v>104</v>
      </c>
      <c r="W988" s="83" t="s">
        <v>105</v>
      </c>
      <c r="X988" s="86" t="s">
        <v>8980</v>
      </c>
      <c r="Y988" s="87" t="s">
        <v>102</v>
      </c>
      <c r="Z988" s="87" t="s">
        <v>102</v>
      </c>
      <c r="AA988" s="87" t="s">
        <v>131</v>
      </c>
      <c r="AB988" s="87" t="s">
        <v>10683</v>
      </c>
      <c r="AC988" s="87" t="s">
        <v>104</v>
      </c>
      <c r="AD988" s="87" t="s">
        <v>105</v>
      </c>
      <c r="AE988" s="87" t="s">
        <v>106</v>
      </c>
      <c r="AF988" s="86" t="s">
        <v>8980</v>
      </c>
      <c r="AG988" s="87" t="s">
        <v>177</v>
      </c>
      <c r="AH988" s="87" t="s">
        <v>10683</v>
      </c>
      <c r="AI988" s="87" t="s">
        <v>104</v>
      </c>
      <c r="AJ988" s="87" t="s">
        <v>204</v>
      </c>
      <c r="AK988" s="88"/>
      <c r="AL988" s="83" t="s">
        <v>107</v>
      </c>
      <c r="AM988" s="89" t="s">
        <v>454</v>
      </c>
      <c r="AN988" s="90" t="s">
        <v>416</v>
      </c>
      <c r="AO988" s="91" t="s">
        <v>643</v>
      </c>
      <c r="AP988" s="90">
        <v>8.3333333333331794</v>
      </c>
      <c r="AQ988" s="92" t="s">
        <v>102</v>
      </c>
      <c r="AR988" s="93" t="s">
        <v>102</v>
      </c>
      <c r="AS988" s="93" t="s">
        <v>102</v>
      </c>
      <c r="AT988" s="93" t="s">
        <v>102</v>
      </c>
      <c r="AU988" s="210" t="s">
        <v>645</v>
      </c>
      <c r="AV988" s="93" t="s">
        <v>185</v>
      </c>
      <c r="AW988" s="94" t="s">
        <v>102</v>
      </c>
      <c r="AX988" s="93" t="s">
        <v>105</v>
      </c>
      <c r="AY988" s="95" t="s">
        <v>104</v>
      </c>
      <c r="AZ988" s="93" t="s">
        <v>102</v>
      </c>
      <c r="BA988" s="93" t="s">
        <v>102</v>
      </c>
      <c r="BB988" s="93" t="s">
        <v>102</v>
      </c>
      <c r="BC988" s="93" t="s">
        <v>102</v>
      </c>
      <c r="BD988" s="96" t="s">
        <v>102</v>
      </c>
      <c r="BE988" s="90">
        <v>-483.16666666666703</v>
      </c>
      <c r="BF988" s="93" t="s">
        <v>102</v>
      </c>
      <c r="BG988" s="93" t="s">
        <v>102</v>
      </c>
      <c r="BH988" s="93" t="s">
        <v>102</v>
      </c>
      <c r="BI988" s="93" t="s">
        <v>102</v>
      </c>
      <c r="BJ988" s="210" t="s">
        <v>643</v>
      </c>
      <c r="BK988" s="93" t="s">
        <v>196</v>
      </c>
      <c r="BL988" s="97" t="s">
        <v>102</v>
      </c>
      <c r="BM988" s="93" t="s">
        <v>105</v>
      </c>
      <c r="BN988" s="93" t="s">
        <v>596</v>
      </c>
      <c r="BO988" s="93" t="s">
        <v>102</v>
      </c>
      <c r="BP988" s="98" t="s">
        <v>102</v>
      </c>
      <c r="BQ988" s="93" t="s">
        <v>102</v>
      </c>
      <c r="BR988" s="93" t="s">
        <v>102</v>
      </c>
      <c r="BS988" s="93" t="s">
        <v>102</v>
      </c>
      <c r="BT988" s="99" t="s">
        <v>591</v>
      </c>
      <c r="BU988" s="100" t="s">
        <v>12337</v>
      </c>
      <c r="BV988" s="101" t="s">
        <v>471</v>
      </c>
      <c r="BW988" s="136"/>
      <c r="BX988" s="103" t="s">
        <v>565</v>
      </c>
      <c r="BY988" s="104" t="s">
        <v>190</v>
      </c>
      <c r="BZ988" s="136"/>
      <c r="CA988" s="83" t="s">
        <v>599</v>
      </c>
      <c r="CB988" s="106" t="s">
        <v>647</v>
      </c>
      <c r="CC988" s="106" t="s">
        <v>12338</v>
      </c>
      <c r="CD988" s="107"/>
      <c r="CE988" s="108" t="s">
        <v>107</v>
      </c>
      <c r="CF988" s="108" t="s">
        <v>107</v>
      </c>
      <c r="CG988" s="109"/>
      <c r="CH988" s="110" t="s">
        <v>107</v>
      </c>
      <c r="CI988" s="111"/>
      <c r="CJ988" s="112">
        <v>6710</v>
      </c>
      <c r="CK988" s="113">
        <v>86</v>
      </c>
      <c r="CL988" s="114" t="s">
        <v>134</v>
      </c>
      <c r="CM988" s="114" t="s">
        <v>108</v>
      </c>
      <c r="CN988" s="114"/>
      <c r="CO988" s="115" t="s">
        <v>102</v>
      </c>
      <c r="CP988" s="115" t="s">
        <v>102</v>
      </c>
      <c r="CQ988" s="115" t="s">
        <v>102</v>
      </c>
      <c r="CR988" s="115" t="s">
        <v>102</v>
      </c>
      <c r="CS988" s="116"/>
      <c r="CT988" s="117" t="s">
        <v>109</v>
      </c>
      <c r="CU988" s="117" t="s">
        <v>109</v>
      </c>
      <c r="CV988" s="83">
        <v>984</v>
      </c>
      <c r="CW988" s="83" t="s">
        <v>108</v>
      </c>
      <c r="CX988" s="83">
        <v>984</v>
      </c>
      <c r="CY988" s="83" t="s">
        <v>108</v>
      </c>
      <c r="CZ988" s="83">
        <v>7312</v>
      </c>
      <c r="DA988" s="83" t="s">
        <v>419</v>
      </c>
      <c r="DB988" s="83" t="s">
        <v>130</v>
      </c>
      <c r="DC988" s="83" t="s">
        <v>499</v>
      </c>
      <c r="DD988" s="83">
        <v>2033</v>
      </c>
      <c r="DE988" s="83" t="s">
        <v>444</v>
      </c>
      <c r="DF988" s="83" t="s">
        <v>130</v>
      </c>
      <c r="DG988" s="83" t="s">
        <v>499</v>
      </c>
      <c r="DH988" s="83"/>
      <c r="DI988" s="83">
        <v>0</v>
      </c>
      <c r="DJ988" s="83">
        <v>1</v>
      </c>
      <c r="DK988" s="83">
        <v>0</v>
      </c>
      <c r="DL988" s="83">
        <v>0</v>
      </c>
      <c r="DM988" s="83">
        <v>0</v>
      </c>
      <c r="DN988" s="83">
        <v>0</v>
      </c>
      <c r="DO988" s="83">
        <v>0</v>
      </c>
      <c r="DP988" s="83">
        <v>0</v>
      </c>
      <c r="DQ988" s="83">
        <v>0</v>
      </c>
      <c r="DR988" s="83">
        <v>0</v>
      </c>
      <c r="DS988" s="83">
        <v>0</v>
      </c>
      <c r="DT988" s="83">
        <v>3</v>
      </c>
      <c r="DU988" s="83">
        <v>3</v>
      </c>
      <c r="DV988" s="83">
        <v>0</v>
      </c>
      <c r="DW988" s="83">
        <v>0</v>
      </c>
      <c r="DX988" s="83">
        <v>3</v>
      </c>
      <c r="DY988" s="85">
        <v>44630</v>
      </c>
      <c r="DZ988" s="83" t="s">
        <v>5035</v>
      </c>
      <c r="EA988" s="83" t="s">
        <v>102</v>
      </c>
      <c r="EB988" s="83" t="s">
        <v>482</v>
      </c>
      <c r="EC988" s="83">
        <v>984</v>
      </c>
      <c r="ED988" s="83" t="s">
        <v>483</v>
      </c>
      <c r="EE988" s="83">
        <v>1</v>
      </c>
      <c r="EF988" s="83">
        <v>0</v>
      </c>
      <c r="EG988" s="83">
        <v>0</v>
      </c>
      <c r="EH988" s="83" t="s">
        <v>109</v>
      </c>
      <c r="EI988" s="83" t="s">
        <v>108</v>
      </c>
      <c r="EJ988" s="83" t="s">
        <v>583</v>
      </c>
      <c r="EK988" s="83">
        <v>0</v>
      </c>
      <c r="EL988" s="83">
        <v>0</v>
      </c>
      <c r="EM988" s="83">
        <v>1</v>
      </c>
      <c r="EN988" s="83" t="s">
        <v>497</v>
      </c>
      <c r="EO988" s="83"/>
      <c r="EP988" s="83" t="s">
        <v>436</v>
      </c>
      <c r="EQ988" s="136">
        <v>1</v>
      </c>
      <c r="ER988" s="136">
        <v>1</v>
      </c>
      <c r="ES988" s="136">
        <v>1</v>
      </c>
      <c r="ET988" s="136">
        <v>1</v>
      </c>
      <c r="EU988" s="215" t="s">
        <v>269</v>
      </c>
      <c r="EV988" s="136">
        <v>1</v>
      </c>
      <c r="EW988" s="136">
        <v>1</v>
      </c>
      <c r="EX988" s="136">
        <v>1</v>
      </c>
      <c r="EY988" s="136">
        <v>1</v>
      </c>
      <c r="EZ988" s="136">
        <v>1</v>
      </c>
      <c r="FP988" s="215" t="s">
        <v>592</v>
      </c>
      <c r="FQ988" s="136" t="b">
        <v>1</v>
      </c>
      <c r="FR988" s="136" t="b">
        <v>1</v>
      </c>
      <c r="FS988" s="136" t="b">
        <v>1</v>
      </c>
      <c r="FT988" s="136" t="b">
        <v>1</v>
      </c>
      <c r="FX988" s="215" t="s">
        <v>269</v>
      </c>
    </row>
    <row r="989" spans="1:180" ht="60" customHeight="1" x14ac:dyDescent="0.55000000000000004">
      <c r="A989" s="83" t="s">
        <v>130</v>
      </c>
      <c r="B989" s="83" t="s">
        <v>98</v>
      </c>
      <c r="C989" s="136">
        <v>939514</v>
      </c>
      <c r="D989" s="207" t="s">
        <v>627</v>
      </c>
      <c r="E989" s="208" t="s">
        <v>630</v>
      </c>
      <c r="F989" s="83" t="s">
        <v>108</v>
      </c>
      <c r="G989" s="85">
        <v>20621</v>
      </c>
      <c r="H989" s="83" t="s">
        <v>102</v>
      </c>
      <c r="I989" s="85">
        <v>39794</v>
      </c>
      <c r="J989" s="83" t="s">
        <v>228</v>
      </c>
      <c r="K989" s="216">
        <v>182147815561</v>
      </c>
      <c r="L989" s="83" t="s">
        <v>191</v>
      </c>
      <c r="M989" s="85">
        <v>43631</v>
      </c>
      <c r="N989" s="83">
        <v>-4226.6666666666697</v>
      </c>
      <c r="O989" s="83" t="s">
        <v>180</v>
      </c>
      <c r="P989" s="83" t="s">
        <v>181</v>
      </c>
      <c r="Q989" s="208" t="s">
        <v>8984</v>
      </c>
      <c r="R989" s="83" t="s">
        <v>102</v>
      </c>
      <c r="S989" s="83" t="s">
        <v>102</v>
      </c>
      <c r="T989" s="83" t="s">
        <v>199</v>
      </c>
      <c r="U989" s="83" t="s">
        <v>10684</v>
      </c>
      <c r="V989" s="83" t="s">
        <v>104</v>
      </c>
      <c r="W989" s="83" t="s">
        <v>105</v>
      </c>
      <c r="X989" s="86" t="s">
        <v>8984</v>
      </c>
      <c r="Y989" s="87" t="s">
        <v>102</v>
      </c>
      <c r="Z989" s="87" t="s">
        <v>102</v>
      </c>
      <c r="AA989" s="87" t="s">
        <v>199</v>
      </c>
      <c r="AB989" s="87" t="s">
        <v>10684</v>
      </c>
      <c r="AC989" s="87" t="s">
        <v>104</v>
      </c>
      <c r="AD989" s="87" t="s">
        <v>105</v>
      </c>
      <c r="AE989" s="87" t="s">
        <v>106</v>
      </c>
      <c r="AF989" s="86" t="s">
        <v>8984</v>
      </c>
      <c r="AG989" s="87" t="s">
        <v>489</v>
      </c>
      <c r="AH989" s="87" t="s">
        <v>10685</v>
      </c>
      <c r="AI989" s="87" t="s">
        <v>104</v>
      </c>
      <c r="AJ989" s="87" t="s">
        <v>204</v>
      </c>
      <c r="AK989" s="88"/>
      <c r="AL989" s="83" t="s">
        <v>107</v>
      </c>
      <c r="AM989" s="89" t="s">
        <v>454</v>
      </c>
      <c r="AN989" s="90" t="s">
        <v>416</v>
      </c>
      <c r="AO989" s="91" t="s">
        <v>641</v>
      </c>
      <c r="AP989" s="90">
        <v>8.3333333333331794</v>
      </c>
      <c r="AQ989" s="92" t="s">
        <v>211</v>
      </c>
      <c r="AR989" s="93" t="s">
        <v>102</v>
      </c>
      <c r="AS989" s="93" t="s">
        <v>102</v>
      </c>
      <c r="AT989" s="93" t="s">
        <v>102</v>
      </c>
      <c r="AU989" s="210" t="s">
        <v>641</v>
      </c>
      <c r="AV989" s="93" t="s">
        <v>192</v>
      </c>
      <c r="AW989" s="94" t="s">
        <v>102</v>
      </c>
      <c r="AX989" s="93" t="s">
        <v>105</v>
      </c>
      <c r="AY989" s="95" t="s">
        <v>188</v>
      </c>
      <c r="AZ989" s="93" t="s">
        <v>102</v>
      </c>
      <c r="BA989" s="93" t="s">
        <v>10686</v>
      </c>
      <c r="BB989" s="93" t="s">
        <v>102</v>
      </c>
      <c r="BC989" s="93" t="s">
        <v>102</v>
      </c>
      <c r="BD989" s="96" t="s">
        <v>102</v>
      </c>
      <c r="BE989" s="90">
        <v>-483.66666666666703</v>
      </c>
      <c r="BF989" s="93" t="s">
        <v>211</v>
      </c>
      <c r="BG989" s="93" t="s">
        <v>102</v>
      </c>
      <c r="BH989" s="93" t="s">
        <v>102</v>
      </c>
      <c r="BI989" s="93" t="s">
        <v>102</v>
      </c>
      <c r="BJ989" s="210" t="s">
        <v>646</v>
      </c>
      <c r="BK989" s="93" t="s">
        <v>182</v>
      </c>
      <c r="BL989" s="97" t="s">
        <v>102</v>
      </c>
      <c r="BM989" s="93" t="s">
        <v>105</v>
      </c>
      <c r="BN989" s="93" t="s">
        <v>104</v>
      </c>
      <c r="BO989" s="93" t="s">
        <v>102</v>
      </c>
      <c r="BP989" s="98">
        <v>20180535</v>
      </c>
      <c r="BQ989" s="93" t="s">
        <v>102</v>
      </c>
      <c r="BR989" s="93" t="s">
        <v>102</v>
      </c>
      <c r="BS989" s="93" t="s">
        <v>102</v>
      </c>
      <c r="BT989" s="99" t="s">
        <v>591</v>
      </c>
      <c r="BU989" s="100" t="s">
        <v>12339</v>
      </c>
      <c r="BV989" s="101" t="s">
        <v>471</v>
      </c>
      <c r="BW989" s="136"/>
      <c r="BX989" s="103" t="s">
        <v>565</v>
      </c>
      <c r="BY989" s="104" t="s">
        <v>190</v>
      </c>
      <c r="BZ989" s="136"/>
      <c r="CA989" s="83" t="s">
        <v>599</v>
      </c>
      <c r="CB989" s="106" t="s">
        <v>647</v>
      </c>
      <c r="CC989" s="106" t="s">
        <v>12340</v>
      </c>
      <c r="CD989" s="107"/>
      <c r="CE989" s="108" t="s">
        <v>107</v>
      </c>
      <c r="CF989" s="108" t="s">
        <v>107</v>
      </c>
      <c r="CG989" s="109"/>
      <c r="CH989" s="110" t="s">
        <v>107</v>
      </c>
      <c r="CI989" s="111"/>
      <c r="CJ989" s="112">
        <v>6710</v>
      </c>
      <c r="CK989" s="113">
        <v>86</v>
      </c>
      <c r="CL989" s="114" t="s">
        <v>134</v>
      </c>
      <c r="CM989" s="114" t="s">
        <v>108</v>
      </c>
      <c r="CN989" s="114"/>
      <c r="CO989" s="115" t="s">
        <v>102</v>
      </c>
      <c r="CP989" s="115" t="s">
        <v>102</v>
      </c>
      <c r="CQ989" s="115" t="s">
        <v>102</v>
      </c>
      <c r="CR989" s="115" t="s">
        <v>102</v>
      </c>
      <c r="CS989" s="116"/>
      <c r="CT989" s="117" t="s">
        <v>109</v>
      </c>
      <c r="CU989" s="117" t="s">
        <v>109</v>
      </c>
      <c r="CV989" s="83">
        <v>985</v>
      </c>
      <c r="CW989" s="83" t="s">
        <v>108</v>
      </c>
      <c r="CX989" s="83">
        <v>985</v>
      </c>
      <c r="CY989" s="83" t="s">
        <v>108</v>
      </c>
      <c r="CZ989" s="83">
        <v>7313</v>
      </c>
      <c r="DA989" s="83" t="s">
        <v>419</v>
      </c>
      <c r="DB989" s="83" t="s">
        <v>130</v>
      </c>
      <c r="DC989" s="83" t="s">
        <v>499</v>
      </c>
      <c r="DD989" s="83">
        <v>2034</v>
      </c>
      <c r="DE989" s="83" t="s">
        <v>444</v>
      </c>
      <c r="DF989" s="83" t="s">
        <v>130</v>
      </c>
      <c r="DG989" s="83" t="s">
        <v>499</v>
      </c>
      <c r="DH989" s="83"/>
      <c r="DI989" s="83">
        <v>0</v>
      </c>
      <c r="DJ989" s="83">
        <v>1</v>
      </c>
      <c r="DK989" s="83">
        <v>0</v>
      </c>
      <c r="DL989" s="83">
        <v>0</v>
      </c>
      <c r="DM989" s="83">
        <v>0</v>
      </c>
      <c r="DN989" s="83">
        <v>0</v>
      </c>
      <c r="DO989" s="83">
        <v>0</v>
      </c>
      <c r="DP989" s="83">
        <v>0</v>
      </c>
      <c r="DQ989" s="83">
        <v>0</v>
      </c>
      <c r="DR989" s="83">
        <v>0</v>
      </c>
      <c r="DS989" s="83">
        <v>0</v>
      </c>
      <c r="DT989" s="83">
        <v>3</v>
      </c>
      <c r="DU989" s="83">
        <v>3</v>
      </c>
      <c r="DV989" s="83">
        <v>0</v>
      </c>
      <c r="DW989" s="83">
        <v>0</v>
      </c>
      <c r="DX989" s="83">
        <v>3</v>
      </c>
      <c r="DY989" s="85">
        <v>44631</v>
      </c>
      <c r="DZ989" s="83" t="s">
        <v>5036</v>
      </c>
      <c r="EA989" s="83" t="s">
        <v>102</v>
      </c>
      <c r="EB989" s="83" t="s">
        <v>482</v>
      </c>
      <c r="EC989" s="83">
        <v>985</v>
      </c>
      <c r="ED989" s="83" t="s">
        <v>483</v>
      </c>
      <c r="EE989" s="83">
        <v>1</v>
      </c>
      <c r="EF989" s="83">
        <v>0</v>
      </c>
      <c r="EG989" s="83">
        <v>0</v>
      </c>
      <c r="EH989" s="83" t="s">
        <v>109</v>
      </c>
      <c r="EI989" s="83" t="s">
        <v>108</v>
      </c>
      <c r="EJ989" s="83" t="s">
        <v>583</v>
      </c>
      <c r="EK989" s="83">
        <v>0</v>
      </c>
      <c r="EL989" s="83">
        <v>0</v>
      </c>
      <c r="EM989" s="83">
        <v>1</v>
      </c>
      <c r="EN989" s="83" t="s">
        <v>497</v>
      </c>
      <c r="EO989" s="83"/>
      <c r="EP989" s="83" t="s">
        <v>436</v>
      </c>
      <c r="EQ989" s="136">
        <v>1</v>
      </c>
      <c r="ER989" s="136">
        <v>1</v>
      </c>
      <c r="ES989" s="136">
        <v>1</v>
      </c>
      <c r="ET989" s="136">
        <v>1</v>
      </c>
      <c r="EU989" s="215" t="s">
        <v>269</v>
      </c>
      <c r="EV989" s="136">
        <v>1</v>
      </c>
      <c r="EW989" s="136">
        <v>1</v>
      </c>
      <c r="EX989" s="136">
        <v>1</v>
      </c>
      <c r="EY989" s="136">
        <v>1</v>
      </c>
      <c r="EZ989" s="136">
        <v>1</v>
      </c>
      <c r="FP989" s="215" t="s">
        <v>592</v>
      </c>
      <c r="FQ989" s="136" t="b">
        <v>1</v>
      </c>
      <c r="FR989" s="136" t="b">
        <v>1</v>
      </c>
      <c r="FS989" s="136" t="b">
        <v>1</v>
      </c>
      <c r="FT989" s="136" t="b">
        <v>1</v>
      </c>
      <c r="FX989" s="215" t="s">
        <v>269</v>
      </c>
    </row>
    <row r="990" spans="1:180" ht="60" customHeight="1" x14ac:dyDescent="0.55000000000000004">
      <c r="A990" s="83" t="s">
        <v>130</v>
      </c>
      <c r="B990" s="83" t="s">
        <v>98</v>
      </c>
      <c r="C990" s="136">
        <v>452409</v>
      </c>
      <c r="D990" s="207" t="s">
        <v>628</v>
      </c>
      <c r="E990" s="208" t="s">
        <v>633</v>
      </c>
      <c r="F990" s="83" t="s">
        <v>108</v>
      </c>
      <c r="G990" s="85">
        <v>22744</v>
      </c>
      <c r="H990" s="83" t="s">
        <v>102</v>
      </c>
      <c r="I990" s="85">
        <v>39772</v>
      </c>
      <c r="J990" s="83" t="s">
        <v>228</v>
      </c>
      <c r="K990" s="216">
        <v>914034366466</v>
      </c>
      <c r="L990" s="83" t="s">
        <v>191</v>
      </c>
      <c r="M990" s="85">
        <v>43619</v>
      </c>
      <c r="N990" s="83">
        <v>-4231.6666666666697</v>
      </c>
      <c r="O990" s="83" t="s">
        <v>193</v>
      </c>
      <c r="P990" s="83" t="s">
        <v>181</v>
      </c>
      <c r="Q990" s="208" t="s">
        <v>8988</v>
      </c>
      <c r="R990" s="83" t="s">
        <v>102</v>
      </c>
      <c r="S990" s="83" t="s">
        <v>102</v>
      </c>
      <c r="T990" s="83" t="s">
        <v>133</v>
      </c>
      <c r="U990" s="83" t="s">
        <v>10687</v>
      </c>
      <c r="V990" s="83" t="s">
        <v>111</v>
      </c>
      <c r="W990" s="83" t="s">
        <v>105</v>
      </c>
      <c r="X990" s="86" t="s">
        <v>8988</v>
      </c>
      <c r="Y990" s="87" t="s">
        <v>102</v>
      </c>
      <c r="Z990" s="87" t="s">
        <v>102</v>
      </c>
      <c r="AA990" s="87" t="s">
        <v>133</v>
      </c>
      <c r="AB990" s="87" t="s">
        <v>10687</v>
      </c>
      <c r="AC990" s="87" t="s">
        <v>111</v>
      </c>
      <c r="AD990" s="87" t="s">
        <v>105</v>
      </c>
      <c r="AE990" s="87" t="s">
        <v>106</v>
      </c>
      <c r="AF990" s="86" t="s">
        <v>8988</v>
      </c>
      <c r="AG990" s="87" t="s">
        <v>486</v>
      </c>
      <c r="AH990" s="87" t="s">
        <v>10687</v>
      </c>
      <c r="AI990" s="87" t="s">
        <v>111</v>
      </c>
      <c r="AJ990" s="87" t="s">
        <v>204</v>
      </c>
      <c r="AK990" s="88"/>
      <c r="AL990" s="83" t="s">
        <v>107</v>
      </c>
      <c r="AM990" s="89" t="s">
        <v>454</v>
      </c>
      <c r="AN990" s="90" t="s">
        <v>416</v>
      </c>
      <c r="AO990" s="91" t="s">
        <v>642</v>
      </c>
      <c r="AP990" s="90">
        <v>8.3333333333331794</v>
      </c>
      <c r="AQ990" s="92" t="s">
        <v>102</v>
      </c>
      <c r="AR990" s="93" t="s">
        <v>102</v>
      </c>
      <c r="AS990" s="93" t="s">
        <v>102</v>
      </c>
      <c r="AT990" s="93" t="s">
        <v>102</v>
      </c>
      <c r="AU990" s="210" t="s">
        <v>644</v>
      </c>
      <c r="AV990" s="93" t="s">
        <v>185</v>
      </c>
      <c r="AW990" s="94" t="s">
        <v>102</v>
      </c>
      <c r="AX990" s="93" t="s">
        <v>183</v>
      </c>
      <c r="AY990" s="95" t="s">
        <v>111</v>
      </c>
      <c r="AZ990" s="93" t="s">
        <v>102</v>
      </c>
      <c r="BA990" s="93" t="s">
        <v>102</v>
      </c>
      <c r="BB990" s="93" t="s">
        <v>102</v>
      </c>
      <c r="BC990" s="93" t="s">
        <v>102</v>
      </c>
      <c r="BD990" s="96" t="s">
        <v>102</v>
      </c>
      <c r="BE990" s="90">
        <v>-484.16666666666703</v>
      </c>
      <c r="BF990" s="93" t="s">
        <v>102</v>
      </c>
      <c r="BG990" s="93" t="s">
        <v>102</v>
      </c>
      <c r="BH990" s="93" t="s">
        <v>102</v>
      </c>
      <c r="BI990" s="93" t="s">
        <v>102</v>
      </c>
      <c r="BJ990" s="210" t="s">
        <v>642</v>
      </c>
      <c r="BK990" s="93" t="s">
        <v>192</v>
      </c>
      <c r="BL990" s="97" t="s">
        <v>102</v>
      </c>
      <c r="BM990" s="93" t="s">
        <v>183</v>
      </c>
      <c r="BN990" s="93" t="s">
        <v>106</v>
      </c>
      <c r="BO990" s="93" t="s">
        <v>102</v>
      </c>
      <c r="BP990" s="98" t="s">
        <v>102</v>
      </c>
      <c r="BQ990" s="93" t="s">
        <v>102</v>
      </c>
      <c r="BR990" s="93" t="s">
        <v>102</v>
      </c>
      <c r="BS990" s="93" t="s">
        <v>102</v>
      </c>
      <c r="BT990" s="99" t="s">
        <v>591</v>
      </c>
      <c r="BU990" s="100" t="s">
        <v>12341</v>
      </c>
      <c r="BV990" s="101" t="s">
        <v>471</v>
      </c>
      <c r="BW990" s="136"/>
      <c r="BX990" s="103" t="s">
        <v>565</v>
      </c>
      <c r="BY990" s="104" t="s">
        <v>190</v>
      </c>
      <c r="BZ990" s="136"/>
      <c r="CA990" s="83" t="s">
        <v>599</v>
      </c>
      <c r="CB990" s="106" t="s">
        <v>647</v>
      </c>
      <c r="CC990" s="106" t="s">
        <v>12342</v>
      </c>
      <c r="CD990" s="107"/>
      <c r="CE990" s="108" t="s">
        <v>107</v>
      </c>
      <c r="CF990" s="108" t="s">
        <v>107</v>
      </c>
      <c r="CG990" s="109"/>
      <c r="CH990" s="110" t="s">
        <v>107</v>
      </c>
      <c r="CI990" s="111"/>
      <c r="CJ990" s="112">
        <v>6710</v>
      </c>
      <c r="CK990" s="113">
        <v>86</v>
      </c>
      <c r="CL990" s="114" t="s">
        <v>134</v>
      </c>
      <c r="CM990" s="114" t="s">
        <v>108</v>
      </c>
      <c r="CN990" s="114"/>
      <c r="CO990" s="115" t="s">
        <v>102</v>
      </c>
      <c r="CP990" s="115" t="s">
        <v>102</v>
      </c>
      <c r="CQ990" s="115" t="s">
        <v>102</v>
      </c>
      <c r="CR990" s="115" t="s">
        <v>102</v>
      </c>
      <c r="CS990" s="116"/>
      <c r="CT990" s="117" t="s">
        <v>109</v>
      </c>
      <c r="CU990" s="117" t="s">
        <v>109</v>
      </c>
      <c r="CV990" s="83">
        <v>986</v>
      </c>
      <c r="CW990" s="83" t="s">
        <v>108</v>
      </c>
      <c r="CX990" s="83">
        <v>986</v>
      </c>
      <c r="CY990" s="83" t="s">
        <v>108</v>
      </c>
      <c r="CZ990" s="83">
        <v>7314</v>
      </c>
      <c r="DA990" s="83" t="s">
        <v>419</v>
      </c>
      <c r="DB990" s="83" t="s">
        <v>130</v>
      </c>
      <c r="DC990" s="83" t="s">
        <v>499</v>
      </c>
      <c r="DD990" s="83">
        <v>2035</v>
      </c>
      <c r="DE990" s="83" t="s">
        <v>444</v>
      </c>
      <c r="DF990" s="83" t="s">
        <v>130</v>
      </c>
      <c r="DG990" s="83" t="s">
        <v>499</v>
      </c>
      <c r="DH990" s="83"/>
      <c r="DI990" s="83">
        <v>0</v>
      </c>
      <c r="DJ990" s="83">
        <v>1</v>
      </c>
      <c r="DK990" s="83">
        <v>0</v>
      </c>
      <c r="DL990" s="83">
        <v>0</v>
      </c>
      <c r="DM990" s="83">
        <v>0</v>
      </c>
      <c r="DN990" s="83">
        <v>0</v>
      </c>
      <c r="DO990" s="83">
        <v>0</v>
      </c>
      <c r="DP990" s="83">
        <v>0</v>
      </c>
      <c r="DQ990" s="83">
        <v>0</v>
      </c>
      <c r="DR990" s="83">
        <v>0</v>
      </c>
      <c r="DS990" s="83">
        <v>0</v>
      </c>
      <c r="DT990" s="83">
        <v>3</v>
      </c>
      <c r="DU990" s="83">
        <v>3</v>
      </c>
      <c r="DV990" s="83">
        <v>0</v>
      </c>
      <c r="DW990" s="83">
        <v>0</v>
      </c>
      <c r="DX990" s="83">
        <v>3</v>
      </c>
      <c r="DY990" s="85">
        <v>44632</v>
      </c>
      <c r="DZ990" s="83" t="s">
        <v>5037</v>
      </c>
      <c r="EA990" s="83" t="s">
        <v>102</v>
      </c>
      <c r="EB990" s="83" t="s">
        <v>482</v>
      </c>
      <c r="EC990" s="83">
        <v>986</v>
      </c>
      <c r="ED990" s="83" t="s">
        <v>483</v>
      </c>
      <c r="EE990" s="83">
        <v>1</v>
      </c>
      <c r="EF990" s="83">
        <v>0</v>
      </c>
      <c r="EG990" s="83">
        <v>0</v>
      </c>
      <c r="EH990" s="83" t="s">
        <v>109</v>
      </c>
      <c r="EI990" s="83" t="s">
        <v>108</v>
      </c>
      <c r="EJ990" s="83" t="s">
        <v>583</v>
      </c>
      <c r="EK990" s="83">
        <v>0</v>
      </c>
      <c r="EL990" s="83">
        <v>0</v>
      </c>
      <c r="EM990" s="83">
        <v>1</v>
      </c>
      <c r="EN990" s="83" t="s">
        <v>497</v>
      </c>
      <c r="EO990" s="83"/>
      <c r="EP990" s="83" t="s">
        <v>436</v>
      </c>
      <c r="EQ990" s="136">
        <v>1</v>
      </c>
      <c r="ER990" s="136">
        <v>1</v>
      </c>
      <c r="ES990" s="136">
        <v>1</v>
      </c>
      <c r="ET990" s="136">
        <v>1</v>
      </c>
      <c r="EU990" s="215" t="s">
        <v>269</v>
      </c>
      <c r="EV990" s="136">
        <v>1</v>
      </c>
      <c r="EW990" s="136">
        <v>1</v>
      </c>
      <c r="EX990" s="136">
        <v>1</v>
      </c>
      <c r="EY990" s="136">
        <v>1</v>
      </c>
      <c r="EZ990" s="136">
        <v>1</v>
      </c>
      <c r="FP990" s="215" t="s">
        <v>592</v>
      </c>
      <c r="FQ990" s="136" t="b">
        <v>1</v>
      </c>
      <c r="FR990" s="136" t="b">
        <v>1</v>
      </c>
      <c r="FS990" s="136" t="b">
        <v>1</v>
      </c>
      <c r="FT990" s="136" t="b">
        <v>1</v>
      </c>
      <c r="FX990" s="215" t="s">
        <v>269</v>
      </c>
    </row>
    <row r="991" spans="1:180" ht="60" customHeight="1" x14ac:dyDescent="0.55000000000000004">
      <c r="A991" s="83" t="s">
        <v>130</v>
      </c>
      <c r="B991" s="83" t="s">
        <v>98</v>
      </c>
      <c r="C991" s="136">
        <v>747565</v>
      </c>
      <c r="D991" s="207" t="s">
        <v>629</v>
      </c>
      <c r="E991" s="208" t="s">
        <v>634</v>
      </c>
      <c r="F991" s="83" t="s">
        <v>108</v>
      </c>
      <c r="G991" s="85">
        <v>26341</v>
      </c>
      <c r="H991" s="83" t="s">
        <v>102</v>
      </c>
      <c r="I991" s="85">
        <v>34633</v>
      </c>
      <c r="J991" s="83" t="s">
        <v>228</v>
      </c>
      <c r="K991" s="216">
        <v>731901521462</v>
      </c>
      <c r="L991" s="83" t="s">
        <v>191</v>
      </c>
      <c r="M991" s="85">
        <v>43642</v>
      </c>
      <c r="N991" s="83">
        <v>-4236.6666666666697</v>
      </c>
      <c r="O991" s="83" t="s">
        <v>193</v>
      </c>
      <c r="P991" s="83" t="s">
        <v>181</v>
      </c>
      <c r="Q991" s="208" t="s">
        <v>8992</v>
      </c>
      <c r="R991" s="83" t="s">
        <v>102</v>
      </c>
      <c r="S991" s="83" t="s">
        <v>102</v>
      </c>
      <c r="T991" s="83" t="s">
        <v>131</v>
      </c>
      <c r="U991" s="83" t="s">
        <v>10688</v>
      </c>
      <c r="V991" s="83" t="s">
        <v>104</v>
      </c>
      <c r="W991" s="83" t="s">
        <v>105</v>
      </c>
      <c r="X991" s="86" t="s">
        <v>8992</v>
      </c>
      <c r="Y991" s="87" t="s">
        <v>102</v>
      </c>
      <c r="Z991" s="87" t="s">
        <v>102</v>
      </c>
      <c r="AA991" s="87" t="s">
        <v>131</v>
      </c>
      <c r="AB991" s="87" t="s">
        <v>10688</v>
      </c>
      <c r="AC991" s="87" t="s">
        <v>104</v>
      </c>
      <c r="AD991" s="87" t="s">
        <v>105</v>
      </c>
      <c r="AE991" s="87" t="s">
        <v>106</v>
      </c>
      <c r="AF991" s="86" t="s">
        <v>8992</v>
      </c>
      <c r="AG991" s="87" t="s">
        <v>177</v>
      </c>
      <c r="AH991" s="87" t="s">
        <v>10688</v>
      </c>
      <c r="AI991" s="87" t="s">
        <v>104</v>
      </c>
      <c r="AJ991" s="87" t="s">
        <v>204</v>
      </c>
      <c r="AK991" s="88"/>
      <c r="AL991" s="83" t="s">
        <v>107</v>
      </c>
      <c r="AM991" s="89" t="s">
        <v>454</v>
      </c>
      <c r="AN991" s="90" t="s">
        <v>416</v>
      </c>
      <c r="AO991" s="91" t="s">
        <v>643</v>
      </c>
      <c r="AP991" s="90">
        <v>8.3333333333331794</v>
      </c>
      <c r="AQ991" s="92" t="s">
        <v>102</v>
      </c>
      <c r="AR991" s="93" t="s">
        <v>102</v>
      </c>
      <c r="AS991" s="93" t="s">
        <v>102</v>
      </c>
      <c r="AT991" s="93" t="s">
        <v>102</v>
      </c>
      <c r="AU991" s="210" t="s">
        <v>645</v>
      </c>
      <c r="AV991" s="93" t="s">
        <v>185</v>
      </c>
      <c r="AW991" s="94" t="s">
        <v>102</v>
      </c>
      <c r="AX991" s="93" t="s">
        <v>105</v>
      </c>
      <c r="AY991" s="95" t="s">
        <v>104</v>
      </c>
      <c r="AZ991" s="93" t="s">
        <v>102</v>
      </c>
      <c r="BA991" s="93" t="s">
        <v>102</v>
      </c>
      <c r="BB991" s="93" t="s">
        <v>102</v>
      </c>
      <c r="BC991" s="93" t="s">
        <v>102</v>
      </c>
      <c r="BD991" s="96" t="s">
        <v>102</v>
      </c>
      <c r="BE991" s="90">
        <v>-484.66666666666703</v>
      </c>
      <c r="BF991" s="93" t="s">
        <v>102</v>
      </c>
      <c r="BG991" s="93" t="s">
        <v>102</v>
      </c>
      <c r="BH991" s="93" t="s">
        <v>102</v>
      </c>
      <c r="BI991" s="93" t="s">
        <v>102</v>
      </c>
      <c r="BJ991" s="210" t="s">
        <v>643</v>
      </c>
      <c r="BK991" s="93" t="s">
        <v>196</v>
      </c>
      <c r="BL991" s="97" t="s">
        <v>102</v>
      </c>
      <c r="BM991" s="93" t="s">
        <v>105</v>
      </c>
      <c r="BN991" s="93" t="s">
        <v>596</v>
      </c>
      <c r="BO991" s="93" t="s">
        <v>102</v>
      </c>
      <c r="BP991" s="98" t="s">
        <v>102</v>
      </c>
      <c r="BQ991" s="93" t="s">
        <v>102</v>
      </c>
      <c r="BR991" s="93" t="s">
        <v>102</v>
      </c>
      <c r="BS991" s="93" t="s">
        <v>102</v>
      </c>
      <c r="BT991" s="99" t="s">
        <v>591</v>
      </c>
      <c r="BU991" s="100" t="s">
        <v>12343</v>
      </c>
      <c r="BV991" s="101" t="s">
        <v>471</v>
      </c>
      <c r="BW991" s="136"/>
      <c r="BX991" s="103" t="s">
        <v>565</v>
      </c>
      <c r="BY991" s="104" t="s">
        <v>190</v>
      </c>
      <c r="BZ991" s="136"/>
      <c r="CA991" s="83" t="s">
        <v>599</v>
      </c>
      <c r="CB991" s="106" t="s">
        <v>647</v>
      </c>
      <c r="CC991" s="106" t="s">
        <v>12344</v>
      </c>
      <c r="CD991" s="107"/>
      <c r="CE991" s="108" t="s">
        <v>107</v>
      </c>
      <c r="CF991" s="108" t="s">
        <v>107</v>
      </c>
      <c r="CG991" s="109"/>
      <c r="CH991" s="110" t="s">
        <v>107</v>
      </c>
      <c r="CI991" s="111"/>
      <c r="CJ991" s="112">
        <v>6710</v>
      </c>
      <c r="CK991" s="113">
        <v>86</v>
      </c>
      <c r="CL991" s="114" t="s">
        <v>134</v>
      </c>
      <c r="CM991" s="114" t="s">
        <v>108</v>
      </c>
      <c r="CN991" s="114"/>
      <c r="CO991" s="115" t="s">
        <v>102</v>
      </c>
      <c r="CP991" s="115" t="s">
        <v>102</v>
      </c>
      <c r="CQ991" s="115" t="s">
        <v>102</v>
      </c>
      <c r="CR991" s="115" t="s">
        <v>102</v>
      </c>
      <c r="CS991" s="116"/>
      <c r="CT991" s="117" t="s">
        <v>109</v>
      </c>
      <c r="CU991" s="117" t="s">
        <v>109</v>
      </c>
      <c r="CV991" s="83">
        <v>987</v>
      </c>
      <c r="CW991" s="83" t="s">
        <v>108</v>
      </c>
      <c r="CX991" s="83">
        <v>987</v>
      </c>
      <c r="CY991" s="83" t="s">
        <v>108</v>
      </c>
      <c r="CZ991" s="83">
        <v>7315</v>
      </c>
      <c r="DA991" s="83" t="s">
        <v>419</v>
      </c>
      <c r="DB991" s="83" t="s">
        <v>130</v>
      </c>
      <c r="DC991" s="83" t="s">
        <v>499</v>
      </c>
      <c r="DD991" s="83">
        <v>2036</v>
      </c>
      <c r="DE991" s="83" t="s">
        <v>444</v>
      </c>
      <c r="DF991" s="83" t="s">
        <v>130</v>
      </c>
      <c r="DG991" s="83" t="s">
        <v>499</v>
      </c>
      <c r="DH991" s="83"/>
      <c r="DI991" s="83">
        <v>0</v>
      </c>
      <c r="DJ991" s="83">
        <v>1</v>
      </c>
      <c r="DK991" s="83">
        <v>0</v>
      </c>
      <c r="DL991" s="83">
        <v>0</v>
      </c>
      <c r="DM991" s="83">
        <v>0</v>
      </c>
      <c r="DN991" s="83">
        <v>0</v>
      </c>
      <c r="DO991" s="83">
        <v>0</v>
      </c>
      <c r="DP991" s="83">
        <v>0</v>
      </c>
      <c r="DQ991" s="83">
        <v>0</v>
      </c>
      <c r="DR991" s="83">
        <v>0</v>
      </c>
      <c r="DS991" s="83">
        <v>0</v>
      </c>
      <c r="DT991" s="83">
        <v>3</v>
      </c>
      <c r="DU991" s="83">
        <v>3</v>
      </c>
      <c r="DV991" s="83">
        <v>0</v>
      </c>
      <c r="DW991" s="83">
        <v>0</v>
      </c>
      <c r="DX991" s="83">
        <v>3</v>
      </c>
      <c r="DY991" s="85">
        <v>44633</v>
      </c>
      <c r="DZ991" s="83" t="s">
        <v>5038</v>
      </c>
      <c r="EA991" s="83" t="s">
        <v>102</v>
      </c>
      <c r="EB991" s="83" t="s">
        <v>482</v>
      </c>
      <c r="EC991" s="83">
        <v>987</v>
      </c>
      <c r="ED991" s="83" t="s">
        <v>483</v>
      </c>
      <c r="EE991" s="83">
        <v>1</v>
      </c>
      <c r="EF991" s="83">
        <v>0</v>
      </c>
      <c r="EG991" s="83">
        <v>0</v>
      </c>
      <c r="EH991" s="83" t="s">
        <v>109</v>
      </c>
      <c r="EI991" s="83" t="s">
        <v>108</v>
      </c>
      <c r="EJ991" s="83" t="s">
        <v>583</v>
      </c>
      <c r="EK991" s="83">
        <v>0</v>
      </c>
      <c r="EL991" s="83">
        <v>0</v>
      </c>
      <c r="EM991" s="83">
        <v>1</v>
      </c>
      <c r="EN991" s="83" t="s">
        <v>497</v>
      </c>
      <c r="EO991" s="83"/>
      <c r="EP991" s="83" t="s">
        <v>436</v>
      </c>
      <c r="EQ991" s="136">
        <v>1</v>
      </c>
      <c r="ER991" s="136">
        <v>1</v>
      </c>
      <c r="ES991" s="136">
        <v>1</v>
      </c>
      <c r="ET991" s="136">
        <v>1</v>
      </c>
      <c r="EU991" s="215" t="s">
        <v>269</v>
      </c>
      <c r="EV991" s="136">
        <v>1</v>
      </c>
      <c r="EW991" s="136">
        <v>1</v>
      </c>
      <c r="EX991" s="136">
        <v>1</v>
      </c>
      <c r="EY991" s="136">
        <v>1</v>
      </c>
      <c r="EZ991" s="136">
        <v>1</v>
      </c>
      <c r="FP991" s="215" t="s">
        <v>592</v>
      </c>
      <c r="FQ991" s="136" t="b">
        <v>1</v>
      </c>
      <c r="FR991" s="136" t="b">
        <v>1</v>
      </c>
      <c r="FS991" s="136" t="b">
        <v>1</v>
      </c>
      <c r="FT991" s="136" t="b">
        <v>1</v>
      </c>
      <c r="FX991" s="215" t="s">
        <v>269</v>
      </c>
    </row>
    <row r="992" spans="1:180" ht="60" customHeight="1" x14ac:dyDescent="0.55000000000000004">
      <c r="A992" s="83" t="s">
        <v>130</v>
      </c>
      <c r="B992" s="83" t="s">
        <v>98</v>
      </c>
      <c r="C992" s="136">
        <v>333225</v>
      </c>
      <c r="D992" s="207" t="s">
        <v>627</v>
      </c>
      <c r="E992" s="208" t="s">
        <v>630</v>
      </c>
      <c r="F992" s="83" t="s">
        <v>108</v>
      </c>
      <c r="G992" s="85">
        <v>20621</v>
      </c>
      <c r="H992" s="83" t="s">
        <v>102</v>
      </c>
      <c r="I992" s="85">
        <v>39794</v>
      </c>
      <c r="J992" s="83" t="s">
        <v>228</v>
      </c>
      <c r="K992" s="216">
        <v>651779188204</v>
      </c>
      <c r="L992" s="83" t="s">
        <v>191</v>
      </c>
      <c r="M992" s="85">
        <v>43631</v>
      </c>
      <c r="N992" s="83">
        <v>-4241.6666666666697</v>
      </c>
      <c r="O992" s="83" t="s">
        <v>180</v>
      </c>
      <c r="P992" s="83" t="s">
        <v>181</v>
      </c>
      <c r="Q992" s="208" t="s">
        <v>8996</v>
      </c>
      <c r="R992" s="83" t="s">
        <v>102</v>
      </c>
      <c r="S992" s="83" t="s">
        <v>102</v>
      </c>
      <c r="T992" s="83" t="s">
        <v>199</v>
      </c>
      <c r="U992" s="83" t="s">
        <v>10689</v>
      </c>
      <c r="V992" s="83" t="s">
        <v>104</v>
      </c>
      <c r="W992" s="83" t="s">
        <v>105</v>
      </c>
      <c r="X992" s="86" t="s">
        <v>8996</v>
      </c>
      <c r="Y992" s="87" t="s">
        <v>102</v>
      </c>
      <c r="Z992" s="87" t="s">
        <v>102</v>
      </c>
      <c r="AA992" s="87" t="s">
        <v>199</v>
      </c>
      <c r="AB992" s="87" t="s">
        <v>10689</v>
      </c>
      <c r="AC992" s="87" t="s">
        <v>104</v>
      </c>
      <c r="AD992" s="87" t="s">
        <v>105</v>
      </c>
      <c r="AE992" s="87" t="s">
        <v>106</v>
      </c>
      <c r="AF992" s="86" t="s">
        <v>8996</v>
      </c>
      <c r="AG992" s="87" t="s">
        <v>489</v>
      </c>
      <c r="AH992" s="87" t="s">
        <v>10690</v>
      </c>
      <c r="AI992" s="87" t="s">
        <v>104</v>
      </c>
      <c r="AJ992" s="87" t="s">
        <v>204</v>
      </c>
      <c r="AK992" s="88"/>
      <c r="AL992" s="83" t="s">
        <v>107</v>
      </c>
      <c r="AM992" s="89" t="s">
        <v>454</v>
      </c>
      <c r="AN992" s="90" t="s">
        <v>416</v>
      </c>
      <c r="AO992" s="91" t="s">
        <v>641</v>
      </c>
      <c r="AP992" s="90">
        <v>8.3333333333331794</v>
      </c>
      <c r="AQ992" s="92" t="s">
        <v>211</v>
      </c>
      <c r="AR992" s="93" t="s">
        <v>102</v>
      </c>
      <c r="AS992" s="93" t="s">
        <v>102</v>
      </c>
      <c r="AT992" s="93" t="s">
        <v>102</v>
      </c>
      <c r="AU992" s="210" t="s">
        <v>641</v>
      </c>
      <c r="AV992" s="93" t="s">
        <v>192</v>
      </c>
      <c r="AW992" s="94" t="s">
        <v>102</v>
      </c>
      <c r="AX992" s="93" t="s">
        <v>105</v>
      </c>
      <c r="AY992" s="95" t="s">
        <v>188</v>
      </c>
      <c r="AZ992" s="93" t="s">
        <v>102</v>
      </c>
      <c r="BA992" s="93" t="s">
        <v>10691</v>
      </c>
      <c r="BB992" s="93" t="s">
        <v>102</v>
      </c>
      <c r="BC992" s="93" t="s">
        <v>102</v>
      </c>
      <c r="BD992" s="96" t="s">
        <v>102</v>
      </c>
      <c r="BE992" s="90">
        <v>-485.16666666666703</v>
      </c>
      <c r="BF992" s="93" t="s">
        <v>211</v>
      </c>
      <c r="BG992" s="93" t="s">
        <v>102</v>
      </c>
      <c r="BH992" s="93" t="s">
        <v>102</v>
      </c>
      <c r="BI992" s="93" t="s">
        <v>102</v>
      </c>
      <c r="BJ992" s="210" t="s">
        <v>646</v>
      </c>
      <c r="BK992" s="93" t="s">
        <v>182</v>
      </c>
      <c r="BL992" s="97" t="s">
        <v>102</v>
      </c>
      <c r="BM992" s="93" t="s">
        <v>105</v>
      </c>
      <c r="BN992" s="93" t="s">
        <v>104</v>
      </c>
      <c r="BO992" s="93" t="s">
        <v>102</v>
      </c>
      <c r="BP992" s="98">
        <v>20180536</v>
      </c>
      <c r="BQ992" s="93" t="s">
        <v>102</v>
      </c>
      <c r="BR992" s="93" t="s">
        <v>102</v>
      </c>
      <c r="BS992" s="93" t="s">
        <v>102</v>
      </c>
      <c r="BT992" s="99" t="s">
        <v>591</v>
      </c>
      <c r="BU992" s="100" t="s">
        <v>12345</v>
      </c>
      <c r="BV992" s="101" t="s">
        <v>471</v>
      </c>
      <c r="BW992" s="136"/>
      <c r="BX992" s="103" t="s">
        <v>565</v>
      </c>
      <c r="BY992" s="104" t="s">
        <v>190</v>
      </c>
      <c r="BZ992" s="136"/>
      <c r="CA992" s="83" t="s">
        <v>599</v>
      </c>
      <c r="CB992" s="106" t="s">
        <v>647</v>
      </c>
      <c r="CC992" s="106" t="s">
        <v>12346</v>
      </c>
      <c r="CD992" s="107"/>
      <c r="CE992" s="108" t="s">
        <v>107</v>
      </c>
      <c r="CF992" s="108" t="s">
        <v>107</v>
      </c>
      <c r="CG992" s="109"/>
      <c r="CH992" s="110" t="s">
        <v>107</v>
      </c>
      <c r="CI992" s="111"/>
      <c r="CJ992" s="112">
        <v>6710</v>
      </c>
      <c r="CK992" s="113">
        <v>86</v>
      </c>
      <c r="CL992" s="114" t="s">
        <v>134</v>
      </c>
      <c r="CM992" s="114" t="s">
        <v>108</v>
      </c>
      <c r="CN992" s="114"/>
      <c r="CO992" s="115" t="s">
        <v>102</v>
      </c>
      <c r="CP992" s="115" t="s">
        <v>102</v>
      </c>
      <c r="CQ992" s="115" t="s">
        <v>102</v>
      </c>
      <c r="CR992" s="115" t="s">
        <v>102</v>
      </c>
      <c r="CS992" s="116"/>
      <c r="CT992" s="117" t="s">
        <v>109</v>
      </c>
      <c r="CU992" s="117" t="s">
        <v>109</v>
      </c>
      <c r="CV992" s="83">
        <v>988</v>
      </c>
      <c r="CW992" s="83" t="s">
        <v>108</v>
      </c>
      <c r="CX992" s="83">
        <v>988</v>
      </c>
      <c r="CY992" s="83" t="s">
        <v>108</v>
      </c>
      <c r="CZ992" s="83">
        <v>7316</v>
      </c>
      <c r="DA992" s="83" t="s">
        <v>419</v>
      </c>
      <c r="DB992" s="83" t="s">
        <v>130</v>
      </c>
      <c r="DC992" s="83" t="s">
        <v>499</v>
      </c>
      <c r="DD992" s="83">
        <v>2037</v>
      </c>
      <c r="DE992" s="83" t="s">
        <v>444</v>
      </c>
      <c r="DF992" s="83" t="s">
        <v>130</v>
      </c>
      <c r="DG992" s="83" t="s">
        <v>499</v>
      </c>
      <c r="DH992" s="83"/>
      <c r="DI992" s="83">
        <v>0</v>
      </c>
      <c r="DJ992" s="83">
        <v>1</v>
      </c>
      <c r="DK992" s="83">
        <v>0</v>
      </c>
      <c r="DL992" s="83">
        <v>0</v>
      </c>
      <c r="DM992" s="83">
        <v>0</v>
      </c>
      <c r="DN992" s="83">
        <v>0</v>
      </c>
      <c r="DO992" s="83">
        <v>0</v>
      </c>
      <c r="DP992" s="83">
        <v>0</v>
      </c>
      <c r="DQ992" s="83">
        <v>0</v>
      </c>
      <c r="DR992" s="83">
        <v>0</v>
      </c>
      <c r="DS992" s="83">
        <v>0</v>
      </c>
      <c r="DT992" s="83">
        <v>3</v>
      </c>
      <c r="DU992" s="83">
        <v>3</v>
      </c>
      <c r="DV992" s="83">
        <v>0</v>
      </c>
      <c r="DW992" s="83">
        <v>0</v>
      </c>
      <c r="DX992" s="83">
        <v>3</v>
      </c>
      <c r="DY992" s="85">
        <v>44634</v>
      </c>
      <c r="DZ992" s="83" t="s">
        <v>5039</v>
      </c>
      <c r="EA992" s="83" t="s">
        <v>102</v>
      </c>
      <c r="EB992" s="83" t="s">
        <v>482</v>
      </c>
      <c r="EC992" s="83">
        <v>988</v>
      </c>
      <c r="ED992" s="83" t="s">
        <v>483</v>
      </c>
      <c r="EE992" s="83">
        <v>1</v>
      </c>
      <c r="EF992" s="83">
        <v>0</v>
      </c>
      <c r="EG992" s="83">
        <v>0</v>
      </c>
      <c r="EH992" s="83" t="s">
        <v>109</v>
      </c>
      <c r="EI992" s="83" t="s">
        <v>108</v>
      </c>
      <c r="EJ992" s="83" t="s">
        <v>583</v>
      </c>
      <c r="EK992" s="83">
        <v>0</v>
      </c>
      <c r="EL992" s="83">
        <v>0</v>
      </c>
      <c r="EM992" s="83">
        <v>1</v>
      </c>
      <c r="EN992" s="83" t="s">
        <v>497</v>
      </c>
      <c r="EO992" s="83"/>
      <c r="EP992" s="83" t="s">
        <v>436</v>
      </c>
      <c r="EQ992" s="136">
        <v>1</v>
      </c>
      <c r="ER992" s="136">
        <v>1</v>
      </c>
      <c r="ES992" s="136">
        <v>1</v>
      </c>
      <c r="ET992" s="136">
        <v>1</v>
      </c>
      <c r="EU992" s="215" t="s">
        <v>269</v>
      </c>
      <c r="EV992" s="136">
        <v>1</v>
      </c>
      <c r="EW992" s="136">
        <v>1</v>
      </c>
      <c r="EX992" s="136">
        <v>1</v>
      </c>
      <c r="EY992" s="136">
        <v>1</v>
      </c>
      <c r="EZ992" s="136">
        <v>1</v>
      </c>
      <c r="FP992" s="215" t="s">
        <v>592</v>
      </c>
      <c r="FQ992" s="136" t="b">
        <v>1</v>
      </c>
      <c r="FR992" s="136" t="b">
        <v>1</v>
      </c>
      <c r="FS992" s="136" t="b">
        <v>1</v>
      </c>
      <c r="FT992" s="136" t="b">
        <v>1</v>
      </c>
      <c r="FX992" s="215" t="s">
        <v>269</v>
      </c>
    </row>
    <row r="993" spans="1:180" ht="60" customHeight="1" x14ac:dyDescent="0.55000000000000004">
      <c r="A993" s="83" t="s">
        <v>130</v>
      </c>
      <c r="B993" s="83" t="s">
        <v>98</v>
      </c>
      <c r="C993" s="136">
        <v>462513</v>
      </c>
      <c r="D993" s="207" t="s">
        <v>628</v>
      </c>
      <c r="E993" s="208" t="s">
        <v>633</v>
      </c>
      <c r="F993" s="83" t="s">
        <v>108</v>
      </c>
      <c r="G993" s="85">
        <v>22744</v>
      </c>
      <c r="H993" s="83" t="s">
        <v>102</v>
      </c>
      <c r="I993" s="85">
        <v>39772</v>
      </c>
      <c r="J993" s="83" t="s">
        <v>228</v>
      </c>
      <c r="K993" s="216">
        <v>459520114878</v>
      </c>
      <c r="L993" s="83" t="s">
        <v>191</v>
      </c>
      <c r="M993" s="85">
        <v>43619</v>
      </c>
      <c r="N993" s="83">
        <v>-4246.6666666666697</v>
      </c>
      <c r="O993" s="83" t="s">
        <v>193</v>
      </c>
      <c r="P993" s="83" t="s">
        <v>181</v>
      </c>
      <c r="Q993" s="208" t="s">
        <v>9000</v>
      </c>
      <c r="R993" s="83" t="s">
        <v>102</v>
      </c>
      <c r="S993" s="83" t="s">
        <v>102</v>
      </c>
      <c r="T993" s="83" t="s">
        <v>133</v>
      </c>
      <c r="U993" s="83" t="s">
        <v>10692</v>
      </c>
      <c r="V993" s="83" t="s">
        <v>111</v>
      </c>
      <c r="W993" s="83" t="s">
        <v>105</v>
      </c>
      <c r="X993" s="86" t="s">
        <v>9000</v>
      </c>
      <c r="Y993" s="87" t="s">
        <v>102</v>
      </c>
      <c r="Z993" s="87" t="s">
        <v>102</v>
      </c>
      <c r="AA993" s="87" t="s">
        <v>133</v>
      </c>
      <c r="AB993" s="87" t="s">
        <v>10692</v>
      </c>
      <c r="AC993" s="87" t="s">
        <v>111</v>
      </c>
      <c r="AD993" s="87" t="s">
        <v>105</v>
      </c>
      <c r="AE993" s="87" t="s">
        <v>106</v>
      </c>
      <c r="AF993" s="86" t="s">
        <v>9000</v>
      </c>
      <c r="AG993" s="87" t="s">
        <v>486</v>
      </c>
      <c r="AH993" s="87" t="s">
        <v>10692</v>
      </c>
      <c r="AI993" s="87" t="s">
        <v>111</v>
      </c>
      <c r="AJ993" s="87" t="s">
        <v>204</v>
      </c>
      <c r="AK993" s="88"/>
      <c r="AL993" s="83" t="s">
        <v>107</v>
      </c>
      <c r="AM993" s="89" t="s">
        <v>454</v>
      </c>
      <c r="AN993" s="90" t="s">
        <v>416</v>
      </c>
      <c r="AO993" s="91" t="s">
        <v>642</v>
      </c>
      <c r="AP993" s="90">
        <v>8.3333333333331794</v>
      </c>
      <c r="AQ993" s="92" t="s">
        <v>102</v>
      </c>
      <c r="AR993" s="93" t="s">
        <v>102</v>
      </c>
      <c r="AS993" s="93" t="s">
        <v>102</v>
      </c>
      <c r="AT993" s="93" t="s">
        <v>102</v>
      </c>
      <c r="AU993" s="210" t="s">
        <v>644</v>
      </c>
      <c r="AV993" s="93" t="s">
        <v>185</v>
      </c>
      <c r="AW993" s="94" t="s">
        <v>102</v>
      </c>
      <c r="AX993" s="93" t="s">
        <v>183</v>
      </c>
      <c r="AY993" s="95" t="s">
        <v>111</v>
      </c>
      <c r="AZ993" s="93" t="s">
        <v>102</v>
      </c>
      <c r="BA993" s="93" t="s">
        <v>102</v>
      </c>
      <c r="BB993" s="93" t="s">
        <v>102</v>
      </c>
      <c r="BC993" s="93" t="s">
        <v>102</v>
      </c>
      <c r="BD993" s="96" t="s">
        <v>102</v>
      </c>
      <c r="BE993" s="90">
        <v>-485.66666666666703</v>
      </c>
      <c r="BF993" s="93" t="s">
        <v>102</v>
      </c>
      <c r="BG993" s="93" t="s">
        <v>102</v>
      </c>
      <c r="BH993" s="93" t="s">
        <v>102</v>
      </c>
      <c r="BI993" s="93" t="s">
        <v>102</v>
      </c>
      <c r="BJ993" s="210" t="s">
        <v>642</v>
      </c>
      <c r="BK993" s="93" t="s">
        <v>192</v>
      </c>
      <c r="BL993" s="97" t="s">
        <v>102</v>
      </c>
      <c r="BM993" s="93" t="s">
        <v>183</v>
      </c>
      <c r="BN993" s="93" t="s">
        <v>106</v>
      </c>
      <c r="BO993" s="93" t="s">
        <v>102</v>
      </c>
      <c r="BP993" s="98" t="s">
        <v>102</v>
      </c>
      <c r="BQ993" s="93" t="s">
        <v>102</v>
      </c>
      <c r="BR993" s="93" t="s">
        <v>102</v>
      </c>
      <c r="BS993" s="93" t="s">
        <v>102</v>
      </c>
      <c r="BT993" s="99" t="s">
        <v>591</v>
      </c>
      <c r="BU993" s="100" t="s">
        <v>12347</v>
      </c>
      <c r="BV993" s="101" t="s">
        <v>471</v>
      </c>
      <c r="BW993" s="136"/>
      <c r="BX993" s="103" t="s">
        <v>565</v>
      </c>
      <c r="BY993" s="104" t="s">
        <v>190</v>
      </c>
      <c r="BZ993" s="136"/>
      <c r="CA993" s="83" t="s">
        <v>599</v>
      </c>
      <c r="CB993" s="106" t="s">
        <v>647</v>
      </c>
      <c r="CC993" s="106" t="s">
        <v>12348</v>
      </c>
      <c r="CD993" s="107"/>
      <c r="CE993" s="108" t="s">
        <v>107</v>
      </c>
      <c r="CF993" s="108" t="s">
        <v>107</v>
      </c>
      <c r="CG993" s="109"/>
      <c r="CH993" s="110" t="s">
        <v>107</v>
      </c>
      <c r="CI993" s="111"/>
      <c r="CJ993" s="112">
        <v>6710</v>
      </c>
      <c r="CK993" s="113">
        <v>86</v>
      </c>
      <c r="CL993" s="114" t="s">
        <v>134</v>
      </c>
      <c r="CM993" s="114" t="s">
        <v>108</v>
      </c>
      <c r="CN993" s="114"/>
      <c r="CO993" s="115" t="s">
        <v>102</v>
      </c>
      <c r="CP993" s="115" t="s">
        <v>102</v>
      </c>
      <c r="CQ993" s="115" t="s">
        <v>102</v>
      </c>
      <c r="CR993" s="115" t="s">
        <v>102</v>
      </c>
      <c r="CS993" s="116"/>
      <c r="CT993" s="117" t="s">
        <v>109</v>
      </c>
      <c r="CU993" s="117" t="s">
        <v>109</v>
      </c>
      <c r="CV993" s="83">
        <v>989</v>
      </c>
      <c r="CW993" s="83" t="s">
        <v>108</v>
      </c>
      <c r="CX993" s="83">
        <v>989</v>
      </c>
      <c r="CY993" s="83" t="s">
        <v>108</v>
      </c>
      <c r="CZ993" s="83">
        <v>7317</v>
      </c>
      <c r="DA993" s="83" t="s">
        <v>419</v>
      </c>
      <c r="DB993" s="83" t="s">
        <v>130</v>
      </c>
      <c r="DC993" s="83" t="s">
        <v>499</v>
      </c>
      <c r="DD993" s="83">
        <v>2038</v>
      </c>
      <c r="DE993" s="83" t="s">
        <v>444</v>
      </c>
      <c r="DF993" s="83" t="s">
        <v>130</v>
      </c>
      <c r="DG993" s="83" t="s">
        <v>499</v>
      </c>
      <c r="DH993" s="83"/>
      <c r="DI993" s="83">
        <v>0</v>
      </c>
      <c r="DJ993" s="83">
        <v>1</v>
      </c>
      <c r="DK993" s="83">
        <v>0</v>
      </c>
      <c r="DL993" s="83">
        <v>0</v>
      </c>
      <c r="DM993" s="83">
        <v>0</v>
      </c>
      <c r="DN993" s="83">
        <v>0</v>
      </c>
      <c r="DO993" s="83">
        <v>0</v>
      </c>
      <c r="DP993" s="83">
        <v>0</v>
      </c>
      <c r="DQ993" s="83">
        <v>0</v>
      </c>
      <c r="DR993" s="83">
        <v>0</v>
      </c>
      <c r="DS993" s="83">
        <v>0</v>
      </c>
      <c r="DT993" s="83">
        <v>3</v>
      </c>
      <c r="DU993" s="83">
        <v>3</v>
      </c>
      <c r="DV993" s="83">
        <v>0</v>
      </c>
      <c r="DW993" s="83">
        <v>0</v>
      </c>
      <c r="DX993" s="83">
        <v>3</v>
      </c>
      <c r="DY993" s="85">
        <v>44635</v>
      </c>
      <c r="DZ993" s="83" t="s">
        <v>5040</v>
      </c>
      <c r="EA993" s="83" t="s">
        <v>102</v>
      </c>
      <c r="EB993" s="83" t="s">
        <v>482</v>
      </c>
      <c r="EC993" s="83">
        <v>989</v>
      </c>
      <c r="ED993" s="83" t="s">
        <v>483</v>
      </c>
      <c r="EE993" s="83">
        <v>1</v>
      </c>
      <c r="EF993" s="83">
        <v>0</v>
      </c>
      <c r="EG993" s="83">
        <v>0</v>
      </c>
      <c r="EH993" s="83" t="s">
        <v>109</v>
      </c>
      <c r="EI993" s="83" t="s">
        <v>108</v>
      </c>
      <c r="EJ993" s="83" t="s">
        <v>583</v>
      </c>
      <c r="EK993" s="83">
        <v>0</v>
      </c>
      <c r="EL993" s="83">
        <v>0</v>
      </c>
      <c r="EM993" s="83">
        <v>1</v>
      </c>
      <c r="EN993" s="83" t="s">
        <v>497</v>
      </c>
      <c r="EO993" s="83"/>
      <c r="EP993" s="83" t="s">
        <v>436</v>
      </c>
      <c r="EQ993" s="136">
        <v>1</v>
      </c>
      <c r="ER993" s="136">
        <v>1</v>
      </c>
      <c r="ES993" s="136">
        <v>1</v>
      </c>
      <c r="ET993" s="136">
        <v>1</v>
      </c>
      <c r="EU993" s="215" t="s">
        <v>269</v>
      </c>
      <c r="EV993" s="136">
        <v>1</v>
      </c>
      <c r="EW993" s="136">
        <v>1</v>
      </c>
      <c r="EX993" s="136">
        <v>1</v>
      </c>
      <c r="EY993" s="136">
        <v>1</v>
      </c>
      <c r="EZ993" s="136">
        <v>1</v>
      </c>
      <c r="FP993" s="215" t="s">
        <v>592</v>
      </c>
      <c r="FQ993" s="136" t="b">
        <v>1</v>
      </c>
      <c r="FR993" s="136" t="b">
        <v>1</v>
      </c>
      <c r="FS993" s="136" t="b">
        <v>1</v>
      </c>
      <c r="FT993" s="136" t="b">
        <v>1</v>
      </c>
      <c r="FX993" s="215" t="s">
        <v>269</v>
      </c>
    </row>
    <row r="994" spans="1:180" ht="60" customHeight="1" x14ac:dyDescent="0.55000000000000004">
      <c r="A994" s="83" t="s">
        <v>130</v>
      </c>
      <c r="B994" s="83" t="s">
        <v>98</v>
      </c>
      <c r="C994" s="136">
        <v>447625</v>
      </c>
      <c r="D994" s="207" t="s">
        <v>629</v>
      </c>
      <c r="E994" s="208" t="s">
        <v>634</v>
      </c>
      <c r="F994" s="83" t="s">
        <v>108</v>
      </c>
      <c r="G994" s="85">
        <v>26341</v>
      </c>
      <c r="H994" s="83" t="s">
        <v>102</v>
      </c>
      <c r="I994" s="85">
        <v>34633</v>
      </c>
      <c r="J994" s="83" t="s">
        <v>228</v>
      </c>
      <c r="K994" s="216">
        <v>446045185970</v>
      </c>
      <c r="L994" s="83" t="s">
        <v>191</v>
      </c>
      <c r="M994" s="85">
        <v>43642</v>
      </c>
      <c r="N994" s="83">
        <v>-4251.6666666666697</v>
      </c>
      <c r="O994" s="83" t="s">
        <v>193</v>
      </c>
      <c r="P994" s="83" t="s">
        <v>181</v>
      </c>
      <c r="Q994" s="208" t="s">
        <v>9004</v>
      </c>
      <c r="R994" s="83" t="s">
        <v>102</v>
      </c>
      <c r="S994" s="83" t="s">
        <v>102</v>
      </c>
      <c r="T994" s="83" t="s">
        <v>131</v>
      </c>
      <c r="U994" s="83" t="s">
        <v>10693</v>
      </c>
      <c r="V994" s="83" t="s">
        <v>104</v>
      </c>
      <c r="W994" s="83" t="s">
        <v>105</v>
      </c>
      <c r="X994" s="86" t="s">
        <v>9004</v>
      </c>
      <c r="Y994" s="87" t="s">
        <v>102</v>
      </c>
      <c r="Z994" s="87" t="s">
        <v>102</v>
      </c>
      <c r="AA994" s="87" t="s">
        <v>131</v>
      </c>
      <c r="AB994" s="87" t="s">
        <v>10693</v>
      </c>
      <c r="AC994" s="87" t="s">
        <v>104</v>
      </c>
      <c r="AD994" s="87" t="s">
        <v>105</v>
      </c>
      <c r="AE994" s="87" t="s">
        <v>106</v>
      </c>
      <c r="AF994" s="86" t="s">
        <v>9004</v>
      </c>
      <c r="AG994" s="87" t="s">
        <v>177</v>
      </c>
      <c r="AH994" s="87" t="s">
        <v>10693</v>
      </c>
      <c r="AI994" s="87" t="s">
        <v>104</v>
      </c>
      <c r="AJ994" s="87" t="s">
        <v>204</v>
      </c>
      <c r="AK994" s="88"/>
      <c r="AL994" s="83" t="s">
        <v>107</v>
      </c>
      <c r="AM994" s="89" t="s">
        <v>454</v>
      </c>
      <c r="AN994" s="90" t="s">
        <v>416</v>
      </c>
      <c r="AO994" s="91" t="s">
        <v>643</v>
      </c>
      <c r="AP994" s="90">
        <v>8.3333333333331794</v>
      </c>
      <c r="AQ994" s="92" t="s">
        <v>102</v>
      </c>
      <c r="AR994" s="93" t="s">
        <v>102</v>
      </c>
      <c r="AS994" s="93" t="s">
        <v>102</v>
      </c>
      <c r="AT994" s="93" t="s">
        <v>102</v>
      </c>
      <c r="AU994" s="210" t="s">
        <v>645</v>
      </c>
      <c r="AV994" s="93" t="s">
        <v>185</v>
      </c>
      <c r="AW994" s="94" t="s">
        <v>102</v>
      </c>
      <c r="AX994" s="93" t="s">
        <v>105</v>
      </c>
      <c r="AY994" s="95" t="s">
        <v>104</v>
      </c>
      <c r="AZ994" s="93" t="s">
        <v>102</v>
      </c>
      <c r="BA994" s="93" t="s">
        <v>102</v>
      </c>
      <c r="BB994" s="93" t="s">
        <v>102</v>
      </c>
      <c r="BC994" s="93" t="s">
        <v>102</v>
      </c>
      <c r="BD994" s="96" t="s">
        <v>102</v>
      </c>
      <c r="BE994" s="90">
        <v>-486.16666666666703</v>
      </c>
      <c r="BF994" s="93" t="s">
        <v>102</v>
      </c>
      <c r="BG994" s="93" t="s">
        <v>102</v>
      </c>
      <c r="BH994" s="93" t="s">
        <v>102</v>
      </c>
      <c r="BI994" s="93" t="s">
        <v>102</v>
      </c>
      <c r="BJ994" s="210" t="s">
        <v>643</v>
      </c>
      <c r="BK994" s="93" t="s">
        <v>196</v>
      </c>
      <c r="BL994" s="97" t="s">
        <v>102</v>
      </c>
      <c r="BM994" s="93" t="s">
        <v>105</v>
      </c>
      <c r="BN994" s="93" t="s">
        <v>596</v>
      </c>
      <c r="BO994" s="93" t="s">
        <v>102</v>
      </c>
      <c r="BP994" s="98" t="s">
        <v>102</v>
      </c>
      <c r="BQ994" s="93" t="s">
        <v>102</v>
      </c>
      <c r="BR994" s="93" t="s">
        <v>102</v>
      </c>
      <c r="BS994" s="93" t="s">
        <v>102</v>
      </c>
      <c r="BT994" s="99" t="s">
        <v>591</v>
      </c>
      <c r="BU994" s="100" t="s">
        <v>12349</v>
      </c>
      <c r="BV994" s="101" t="s">
        <v>471</v>
      </c>
      <c r="BW994" s="136"/>
      <c r="BX994" s="103" t="s">
        <v>565</v>
      </c>
      <c r="BY994" s="104" t="s">
        <v>190</v>
      </c>
      <c r="BZ994" s="136"/>
      <c r="CA994" s="83" t="s">
        <v>599</v>
      </c>
      <c r="CB994" s="106" t="s">
        <v>647</v>
      </c>
      <c r="CC994" s="106" t="s">
        <v>12350</v>
      </c>
      <c r="CD994" s="107"/>
      <c r="CE994" s="108" t="s">
        <v>107</v>
      </c>
      <c r="CF994" s="108" t="s">
        <v>107</v>
      </c>
      <c r="CG994" s="109"/>
      <c r="CH994" s="110" t="s">
        <v>107</v>
      </c>
      <c r="CI994" s="111"/>
      <c r="CJ994" s="112">
        <v>6710</v>
      </c>
      <c r="CK994" s="113">
        <v>86</v>
      </c>
      <c r="CL994" s="114" t="s">
        <v>134</v>
      </c>
      <c r="CM994" s="114" t="s">
        <v>108</v>
      </c>
      <c r="CN994" s="114"/>
      <c r="CO994" s="115" t="s">
        <v>102</v>
      </c>
      <c r="CP994" s="115" t="s">
        <v>102</v>
      </c>
      <c r="CQ994" s="115" t="s">
        <v>102</v>
      </c>
      <c r="CR994" s="115" t="s">
        <v>102</v>
      </c>
      <c r="CS994" s="116"/>
      <c r="CT994" s="117" t="s">
        <v>109</v>
      </c>
      <c r="CU994" s="117" t="s">
        <v>109</v>
      </c>
      <c r="CV994" s="83">
        <v>990</v>
      </c>
      <c r="CW994" s="83" t="s">
        <v>108</v>
      </c>
      <c r="CX994" s="83">
        <v>990</v>
      </c>
      <c r="CY994" s="83" t="s">
        <v>108</v>
      </c>
      <c r="CZ994" s="83">
        <v>7318</v>
      </c>
      <c r="DA994" s="83" t="s">
        <v>419</v>
      </c>
      <c r="DB994" s="83" t="s">
        <v>130</v>
      </c>
      <c r="DC994" s="83" t="s">
        <v>499</v>
      </c>
      <c r="DD994" s="83">
        <v>2039</v>
      </c>
      <c r="DE994" s="83" t="s">
        <v>444</v>
      </c>
      <c r="DF994" s="83" t="s">
        <v>130</v>
      </c>
      <c r="DG994" s="83" t="s">
        <v>499</v>
      </c>
      <c r="DH994" s="83"/>
      <c r="DI994" s="83">
        <v>0</v>
      </c>
      <c r="DJ994" s="83">
        <v>1</v>
      </c>
      <c r="DK994" s="83">
        <v>0</v>
      </c>
      <c r="DL994" s="83">
        <v>0</v>
      </c>
      <c r="DM994" s="83">
        <v>0</v>
      </c>
      <c r="DN994" s="83">
        <v>0</v>
      </c>
      <c r="DO994" s="83">
        <v>0</v>
      </c>
      <c r="DP994" s="83">
        <v>0</v>
      </c>
      <c r="DQ994" s="83">
        <v>0</v>
      </c>
      <c r="DR994" s="83">
        <v>0</v>
      </c>
      <c r="DS994" s="83">
        <v>0</v>
      </c>
      <c r="DT994" s="83">
        <v>3</v>
      </c>
      <c r="DU994" s="83">
        <v>3</v>
      </c>
      <c r="DV994" s="83">
        <v>0</v>
      </c>
      <c r="DW994" s="83">
        <v>0</v>
      </c>
      <c r="DX994" s="83">
        <v>3</v>
      </c>
      <c r="DY994" s="85">
        <v>44636</v>
      </c>
      <c r="DZ994" s="83" t="s">
        <v>5041</v>
      </c>
      <c r="EA994" s="83" t="s">
        <v>102</v>
      </c>
      <c r="EB994" s="83" t="s">
        <v>482</v>
      </c>
      <c r="EC994" s="83">
        <v>990</v>
      </c>
      <c r="ED994" s="83" t="s">
        <v>483</v>
      </c>
      <c r="EE994" s="83">
        <v>1</v>
      </c>
      <c r="EF994" s="83">
        <v>0</v>
      </c>
      <c r="EG994" s="83">
        <v>0</v>
      </c>
      <c r="EH994" s="83" t="s">
        <v>109</v>
      </c>
      <c r="EI994" s="83" t="s">
        <v>108</v>
      </c>
      <c r="EJ994" s="83" t="s">
        <v>583</v>
      </c>
      <c r="EK994" s="83">
        <v>0</v>
      </c>
      <c r="EL994" s="83">
        <v>0</v>
      </c>
      <c r="EM994" s="83">
        <v>1</v>
      </c>
      <c r="EN994" s="83" t="s">
        <v>497</v>
      </c>
      <c r="EO994" s="83"/>
      <c r="EP994" s="83" t="s">
        <v>436</v>
      </c>
      <c r="EQ994" s="136">
        <v>1</v>
      </c>
      <c r="ER994" s="136">
        <v>1</v>
      </c>
      <c r="ES994" s="136">
        <v>1</v>
      </c>
      <c r="ET994" s="136">
        <v>1</v>
      </c>
      <c r="EU994" s="215" t="s">
        <v>269</v>
      </c>
      <c r="EV994" s="136">
        <v>1</v>
      </c>
      <c r="EW994" s="136">
        <v>1</v>
      </c>
      <c r="EX994" s="136">
        <v>1</v>
      </c>
      <c r="EY994" s="136">
        <v>1</v>
      </c>
      <c r="EZ994" s="136">
        <v>1</v>
      </c>
      <c r="FP994" s="215" t="s">
        <v>592</v>
      </c>
      <c r="FQ994" s="136" t="b">
        <v>1</v>
      </c>
      <c r="FR994" s="136" t="b">
        <v>1</v>
      </c>
      <c r="FS994" s="136" t="b">
        <v>1</v>
      </c>
      <c r="FT994" s="136" t="b">
        <v>1</v>
      </c>
      <c r="FX994" s="215" t="s">
        <v>269</v>
      </c>
    </row>
    <row r="995" spans="1:180" ht="60" customHeight="1" x14ac:dyDescent="0.55000000000000004">
      <c r="A995" s="83" t="s">
        <v>130</v>
      </c>
      <c r="B995" s="83" t="s">
        <v>98</v>
      </c>
      <c r="C995" s="136">
        <v>943250</v>
      </c>
      <c r="D995" s="207" t="s">
        <v>627</v>
      </c>
      <c r="E995" s="208" t="s">
        <v>630</v>
      </c>
      <c r="F995" s="83" t="s">
        <v>108</v>
      </c>
      <c r="G995" s="85">
        <v>20621</v>
      </c>
      <c r="H995" s="83" t="s">
        <v>102</v>
      </c>
      <c r="I995" s="85">
        <v>39794</v>
      </c>
      <c r="J995" s="83" t="s">
        <v>228</v>
      </c>
      <c r="K995" s="216">
        <v>282301863499</v>
      </c>
      <c r="L995" s="83" t="s">
        <v>191</v>
      </c>
      <c r="M995" s="85">
        <v>43631</v>
      </c>
      <c r="N995" s="83">
        <v>-4256.6666666666697</v>
      </c>
      <c r="O995" s="83" t="s">
        <v>180</v>
      </c>
      <c r="P995" s="83" t="s">
        <v>181</v>
      </c>
      <c r="Q995" s="208" t="s">
        <v>9008</v>
      </c>
      <c r="R995" s="83" t="s">
        <v>102</v>
      </c>
      <c r="S995" s="83" t="s">
        <v>102</v>
      </c>
      <c r="T995" s="83" t="s">
        <v>199</v>
      </c>
      <c r="U995" s="83" t="s">
        <v>10694</v>
      </c>
      <c r="V995" s="83" t="s">
        <v>104</v>
      </c>
      <c r="W995" s="83" t="s">
        <v>105</v>
      </c>
      <c r="X995" s="86" t="s">
        <v>9008</v>
      </c>
      <c r="Y995" s="87" t="s">
        <v>102</v>
      </c>
      <c r="Z995" s="87" t="s">
        <v>102</v>
      </c>
      <c r="AA995" s="87" t="s">
        <v>199</v>
      </c>
      <c r="AB995" s="87" t="s">
        <v>10694</v>
      </c>
      <c r="AC995" s="87" t="s">
        <v>104</v>
      </c>
      <c r="AD995" s="87" t="s">
        <v>105</v>
      </c>
      <c r="AE995" s="87" t="s">
        <v>106</v>
      </c>
      <c r="AF995" s="86" t="s">
        <v>9008</v>
      </c>
      <c r="AG995" s="87" t="s">
        <v>489</v>
      </c>
      <c r="AH995" s="87" t="s">
        <v>10695</v>
      </c>
      <c r="AI995" s="87" t="s">
        <v>104</v>
      </c>
      <c r="AJ995" s="87" t="s">
        <v>204</v>
      </c>
      <c r="AK995" s="88"/>
      <c r="AL995" s="83" t="s">
        <v>107</v>
      </c>
      <c r="AM995" s="89" t="s">
        <v>454</v>
      </c>
      <c r="AN995" s="90" t="s">
        <v>416</v>
      </c>
      <c r="AO995" s="91" t="s">
        <v>641</v>
      </c>
      <c r="AP995" s="90">
        <v>8.3333333333331794</v>
      </c>
      <c r="AQ995" s="92" t="s">
        <v>211</v>
      </c>
      <c r="AR995" s="93" t="s">
        <v>102</v>
      </c>
      <c r="AS995" s="93" t="s">
        <v>102</v>
      </c>
      <c r="AT995" s="93" t="s">
        <v>102</v>
      </c>
      <c r="AU995" s="210" t="s">
        <v>641</v>
      </c>
      <c r="AV995" s="93" t="s">
        <v>192</v>
      </c>
      <c r="AW995" s="94" t="s">
        <v>102</v>
      </c>
      <c r="AX995" s="93" t="s">
        <v>105</v>
      </c>
      <c r="AY995" s="95" t="s">
        <v>188</v>
      </c>
      <c r="AZ995" s="93" t="s">
        <v>102</v>
      </c>
      <c r="BA995" s="93" t="s">
        <v>10696</v>
      </c>
      <c r="BB995" s="93" t="s">
        <v>102</v>
      </c>
      <c r="BC995" s="93" t="s">
        <v>102</v>
      </c>
      <c r="BD995" s="96" t="s">
        <v>102</v>
      </c>
      <c r="BE995" s="90">
        <v>-486.66666666666703</v>
      </c>
      <c r="BF995" s="93" t="s">
        <v>211</v>
      </c>
      <c r="BG995" s="93" t="s">
        <v>102</v>
      </c>
      <c r="BH995" s="93" t="s">
        <v>102</v>
      </c>
      <c r="BI995" s="93" t="s">
        <v>102</v>
      </c>
      <c r="BJ995" s="210" t="s">
        <v>646</v>
      </c>
      <c r="BK995" s="93" t="s">
        <v>182</v>
      </c>
      <c r="BL995" s="97" t="s">
        <v>102</v>
      </c>
      <c r="BM995" s="93" t="s">
        <v>105</v>
      </c>
      <c r="BN995" s="93" t="s">
        <v>104</v>
      </c>
      <c r="BO995" s="93" t="s">
        <v>102</v>
      </c>
      <c r="BP995" s="98">
        <v>20180537</v>
      </c>
      <c r="BQ995" s="93" t="s">
        <v>102</v>
      </c>
      <c r="BR995" s="93" t="s">
        <v>102</v>
      </c>
      <c r="BS995" s="93" t="s">
        <v>102</v>
      </c>
      <c r="BT995" s="99" t="s">
        <v>591</v>
      </c>
      <c r="BU995" s="100" t="s">
        <v>12351</v>
      </c>
      <c r="BV995" s="101" t="s">
        <v>471</v>
      </c>
      <c r="BW995" s="136"/>
      <c r="BX995" s="103" t="s">
        <v>565</v>
      </c>
      <c r="BY995" s="104" t="s">
        <v>190</v>
      </c>
      <c r="BZ995" s="136"/>
      <c r="CA995" s="83" t="s">
        <v>599</v>
      </c>
      <c r="CB995" s="106" t="s">
        <v>647</v>
      </c>
      <c r="CC995" s="106" t="s">
        <v>12352</v>
      </c>
      <c r="CD995" s="107"/>
      <c r="CE995" s="108" t="s">
        <v>107</v>
      </c>
      <c r="CF995" s="108" t="s">
        <v>107</v>
      </c>
      <c r="CG995" s="109"/>
      <c r="CH995" s="110" t="s">
        <v>107</v>
      </c>
      <c r="CI995" s="111"/>
      <c r="CJ995" s="112">
        <v>6710</v>
      </c>
      <c r="CK995" s="113">
        <v>86</v>
      </c>
      <c r="CL995" s="114" t="s">
        <v>134</v>
      </c>
      <c r="CM995" s="114" t="s">
        <v>108</v>
      </c>
      <c r="CN995" s="114"/>
      <c r="CO995" s="115" t="s">
        <v>102</v>
      </c>
      <c r="CP995" s="115" t="s">
        <v>102</v>
      </c>
      <c r="CQ995" s="115" t="s">
        <v>102</v>
      </c>
      <c r="CR995" s="115" t="s">
        <v>102</v>
      </c>
      <c r="CS995" s="116"/>
      <c r="CT995" s="117" t="s">
        <v>109</v>
      </c>
      <c r="CU995" s="117" t="s">
        <v>109</v>
      </c>
      <c r="CV995" s="83">
        <v>991</v>
      </c>
      <c r="CW995" s="83" t="s">
        <v>108</v>
      </c>
      <c r="CX995" s="83">
        <v>991</v>
      </c>
      <c r="CY995" s="83" t="s">
        <v>108</v>
      </c>
      <c r="CZ995" s="83">
        <v>7319</v>
      </c>
      <c r="DA995" s="83" t="s">
        <v>419</v>
      </c>
      <c r="DB995" s="83" t="s">
        <v>130</v>
      </c>
      <c r="DC995" s="83" t="s">
        <v>499</v>
      </c>
      <c r="DD995" s="83">
        <v>2040</v>
      </c>
      <c r="DE995" s="83" t="s">
        <v>444</v>
      </c>
      <c r="DF995" s="83" t="s">
        <v>130</v>
      </c>
      <c r="DG995" s="83" t="s">
        <v>499</v>
      </c>
      <c r="DH995" s="83"/>
      <c r="DI995" s="83">
        <v>0</v>
      </c>
      <c r="DJ995" s="83">
        <v>1</v>
      </c>
      <c r="DK995" s="83">
        <v>0</v>
      </c>
      <c r="DL995" s="83">
        <v>0</v>
      </c>
      <c r="DM995" s="83">
        <v>0</v>
      </c>
      <c r="DN995" s="83">
        <v>0</v>
      </c>
      <c r="DO995" s="83">
        <v>0</v>
      </c>
      <c r="DP995" s="83">
        <v>0</v>
      </c>
      <c r="DQ995" s="83">
        <v>0</v>
      </c>
      <c r="DR995" s="83">
        <v>0</v>
      </c>
      <c r="DS995" s="83">
        <v>0</v>
      </c>
      <c r="DT995" s="83">
        <v>3</v>
      </c>
      <c r="DU995" s="83">
        <v>3</v>
      </c>
      <c r="DV995" s="83">
        <v>0</v>
      </c>
      <c r="DW995" s="83">
        <v>0</v>
      </c>
      <c r="DX995" s="83">
        <v>3</v>
      </c>
      <c r="DY995" s="85">
        <v>44637</v>
      </c>
      <c r="DZ995" s="83" t="s">
        <v>5042</v>
      </c>
      <c r="EA995" s="83" t="s">
        <v>102</v>
      </c>
      <c r="EB995" s="83" t="s">
        <v>482</v>
      </c>
      <c r="EC995" s="83">
        <v>991</v>
      </c>
      <c r="ED995" s="83" t="s">
        <v>483</v>
      </c>
      <c r="EE995" s="83">
        <v>1</v>
      </c>
      <c r="EF995" s="83">
        <v>0</v>
      </c>
      <c r="EG995" s="83">
        <v>0</v>
      </c>
      <c r="EH995" s="83" t="s">
        <v>109</v>
      </c>
      <c r="EI995" s="83" t="s">
        <v>108</v>
      </c>
      <c r="EJ995" s="83" t="s">
        <v>583</v>
      </c>
      <c r="EK995" s="83">
        <v>0</v>
      </c>
      <c r="EL995" s="83">
        <v>0</v>
      </c>
      <c r="EM995" s="83">
        <v>1</v>
      </c>
      <c r="EN995" s="83" t="s">
        <v>497</v>
      </c>
      <c r="EO995" s="83"/>
      <c r="EP995" s="83" t="s">
        <v>436</v>
      </c>
      <c r="EQ995" s="136">
        <v>1</v>
      </c>
      <c r="ER995" s="136">
        <v>1</v>
      </c>
      <c r="ES995" s="136">
        <v>1</v>
      </c>
      <c r="ET995" s="136">
        <v>1</v>
      </c>
      <c r="EU995" s="215" t="s">
        <v>269</v>
      </c>
      <c r="EV995" s="136">
        <v>1</v>
      </c>
      <c r="EW995" s="136">
        <v>1</v>
      </c>
      <c r="EX995" s="136">
        <v>1</v>
      </c>
      <c r="EY995" s="136">
        <v>1</v>
      </c>
      <c r="EZ995" s="136">
        <v>1</v>
      </c>
      <c r="FP995" s="215" t="s">
        <v>592</v>
      </c>
      <c r="FQ995" s="136" t="b">
        <v>1</v>
      </c>
      <c r="FR995" s="136" t="b">
        <v>1</v>
      </c>
      <c r="FS995" s="136" t="b">
        <v>1</v>
      </c>
      <c r="FT995" s="136" t="b">
        <v>1</v>
      </c>
      <c r="FX995" s="215" t="s">
        <v>269</v>
      </c>
    </row>
    <row r="996" spans="1:180" ht="60" customHeight="1" x14ac:dyDescent="0.55000000000000004">
      <c r="A996" s="83" t="s">
        <v>130</v>
      </c>
      <c r="B996" s="83" t="s">
        <v>98</v>
      </c>
      <c r="C996" s="136">
        <v>890284</v>
      </c>
      <c r="D996" s="207" t="s">
        <v>628</v>
      </c>
      <c r="E996" s="208" t="s">
        <v>633</v>
      </c>
      <c r="F996" s="83" t="s">
        <v>108</v>
      </c>
      <c r="G996" s="85">
        <v>22744</v>
      </c>
      <c r="H996" s="83" t="s">
        <v>102</v>
      </c>
      <c r="I996" s="85">
        <v>39772</v>
      </c>
      <c r="J996" s="83" t="s">
        <v>228</v>
      </c>
      <c r="K996" s="216">
        <v>547216537001</v>
      </c>
      <c r="L996" s="83" t="s">
        <v>191</v>
      </c>
      <c r="M996" s="85">
        <v>43619</v>
      </c>
      <c r="N996" s="83">
        <v>-4261.6666666666697</v>
      </c>
      <c r="O996" s="83" t="s">
        <v>193</v>
      </c>
      <c r="P996" s="83" t="s">
        <v>181</v>
      </c>
      <c r="Q996" s="208" t="s">
        <v>9012</v>
      </c>
      <c r="R996" s="83" t="s">
        <v>102</v>
      </c>
      <c r="S996" s="83" t="s">
        <v>102</v>
      </c>
      <c r="T996" s="83" t="s">
        <v>133</v>
      </c>
      <c r="U996" s="83" t="s">
        <v>10697</v>
      </c>
      <c r="V996" s="83" t="s">
        <v>111</v>
      </c>
      <c r="W996" s="83" t="s">
        <v>105</v>
      </c>
      <c r="X996" s="86" t="s">
        <v>9012</v>
      </c>
      <c r="Y996" s="87" t="s">
        <v>102</v>
      </c>
      <c r="Z996" s="87" t="s">
        <v>102</v>
      </c>
      <c r="AA996" s="87" t="s">
        <v>133</v>
      </c>
      <c r="AB996" s="87" t="s">
        <v>10697</v>
      </c>
      <c r="AC996" s="87" t="s">
        <v>111</v>
      </c>
      <c r="AD996" s="87" t="s">
        <v>105</v>
      </c>
      <c r="AE996" s="87" t="s">
        <v>106</v>
      </c>
      <c r="AF996" s="86" t="s">
        <v>9012</v>
      </c>
      <c r="AG996" s="87" t="s">
        <v>486</v>
      </c>
      <c r="AH996" s="87" t="s">
        <v>10697</v>
      </c>
      <c r="AI996" s="87" t="s">
        <v>111</v>
      </c>
      <c r="AJ996" s="87" t="s">
        <v>204</v>
      </c>
      <c r="AK996" s="88"/>
      <c r="AL996" s="83" t="s">
        <v>107</v>
      </c>
      <c r="AM996" s="89" t="s">
        <v>454</v>
      </c>
      <c r="AN996" s="90" t="s">
        <v>416</v>
      </c>
      <c r="AO996" s="91" t="s">
        <v>642</v>
      </c>
      <c r="AP996" s="90">
        <v>8.3333333333331794</v>
      </c>
      <c r="AQ996" s="92" t="s">
        <v>102</v>
      </c>
      <c r="AR996" s="93" t="s">
        <v>102</v>
      </c>
      <c r="AS996" s="93" t="s">
        <v>102</v>
      </c>
      <c r="AT996" s="93" t="s">
        <v>102</v>
      </c>
      <c r="AU996" s="210" t="s">
        <v>644</v>
      </c>
      <c r="AV996" s="93" t="s">
        <v>185</v>
      </c>
      <c r="AW996" s="94" t="s">
        <v>102</v>
      </c>
      <c r="AX996" s="93" t="s">
        <v>183</v>
      </c>
      <c r="AY996" s="95" t="s">
        <v>111</v>
      </c>
      <c r="AZ996" s="93" t="s">
        <v>102</v>
      </c>
      <c r="BA996" s="93" t="s">
        <v>102</v>
      </c>
      <c r="BB996" s="93" t="s">
        <v>102</v>
      </c>
      <c r="BC996" s="93" t="s">
        <v>102</v>
      </c>
      <c r="BD996" s="96" t="s">
        <v>102</v>
      </c>
      <c r="BE996" s="90">
        <v>-487.16666666666703</v>
      </c>
      <c r="BF996" s="93" t="s">
        <v>102</v>
      </c>
      <c r="BG996" s="93" t="s">
        <v>102</v>
      </c>
      <c r="BH996" s="93" t="s">
        <v>102</v>
      </c>
      <c r="BI996" s="93" t="s">
        <v>102</v>
      </c>
      <c r="BJ996" s="210" t="s">
        <v>642</v>
      </c>
      <c r="BK996" s="93" t="s">
        <v>192</v>
      </c>
      <c r="BL996" s="97" t="s">
        <v>102</v>
      </c>
      <c r="BM996" s="93" t="s">
        <v>183</v>
      </c>
      <c r="BN996" s="93" t="s">
        <v>106</v>
      </c>
      <c r="BO996" s="93" t="s">
        <v>102</v>
      </c>
      <c r="BP996" s="98" t="s">
        <v>102</v>
      </c>
      <c r="BQ996" s="93" t="s">
        <v>102</v>
      </c>
      <c r="BR996" s="93" t="s">
        <v>102</v>
      </c>
      <c r="BS996" s="93" t="s">
        <v>102</v>
      </c>
      <c r="BT996" s="99" t="s">
        <v>591</v>
      </c>
      <c r="BU996" s="100" t="s">
        <v>12353</v>
      </c>
      <c r="BV996" s="101" t="s">
        <v>471</v>
      </c>
      <c r="BW996" s="136"/>
      <c r="BX996" s="103" t="s">
        <v>565</v>
      </c>
      <c r="BY996" s="104" t="s">
        <v>190</v>
      </c>
      <c r="BZ996" s="136"/>
      <c r="CA996" s="83" t="s">
        <v>599</v>
      </c>
      <c r="CB996" s="106" t="s">
        <v>647</v>
      </c>
      <c r="CC996" s="106" t="s">
        <v>12354</v>
      </c>
      <c r="CD996" s="107"/>
      <c r="CE996" s="108" t="s">
        <v>107</v>
      </c>
      <c r="CF996" s="108" t="s">
        <v>107</v>
      </c>
      <c r="CG996" s="109"/>
      <c r="CH996" s="110" t="s">
        <v>107</v>
      </c>
      <c r="CI996" s="111"/>
      <c r="CJ996" s="112">
        <v>6710</v>
      </c>
      <c r="CK996" s="113">
        <v>86</v>
      </c>
      <c r="CL996" s="114" t="s">
        <v>134</v>
      </c>
      <c r="CM996" s="114" t="s">
        <v>108</v>
      </c>
      <c r="CN996" s="114"/>
      <c r="CO996" s="115" t="s">
        <v>102</v>
      </c>
      <c r="CP996" s="115" t="s">
        <v>102</v>
      </c>
      <c r="CQ996" s="115" t="s">
        <v>102</v>
      </c>
      <c r="CR996" s="115" t="s">
        <v>102</v>
      </c>
      <c r="CS996" s="116"/>
      <c r="CT996" s="117" t="s">
        <v>109</v>
      </c>
      <c r="CU996" s="117" t="s">
        <v>109</v>
      </c>
      <c r="CV996" s="83">
        <v>992</v>
      </c>
      <c r="CW996" s="83" t="s">
        <v>108</v>
      </c>
      <c r="CX996" s="83">
        <v>992</v>
      </c>
      <c r="CY996" s="83" t="s">
        <v>108</v>
      </c>
      <c r="CZ996" s="83">
        <v>7320</v>
      </c>
      <c r="DA996" s="83" t="s">
        <v>419</v>
      </c>
      <c r="DB996" s="83" t="s">
        <v>130</v>
      </c>
      <c r="DC996" s="83" t="s">
        <v>499</v>
      </c>
      <c r="DD996" s="83">
        <v>2041</v>
      </c>
      <c r="DE996" s="83" t="s">
        <v>444</v>
      </c>
      <c r="DF996" s="83" t="s">
        <v>130</v>
      </c>
      <c r="DG996" s="83" t="s">
        <v>499</v>
      </c>
      <c r="DH996" s="83"/>
      <c r="DI996" s="83">
        <v>0</v>
      </c>
      <c r="DJ996" s="83">
        <v>1</v>
      </c>
      <c r="DK996" s="83">
        <v>0</v>
      </c>
      <c r="DL996" s="83">
        <v>0</v>
      </c>
      <c r="DM996" s="83">
        <v>0</v>
      </c>
      <c r="DN996" s="83">
        <v>0</v>
      </c>
      <c r="DO996" s="83">
        <v>0</v>
      </c>
      <c r="DP996" s="83">
        <v>0</v>
      </c>
      <c r="DQ996" s="83">
        <v>0</v>
      </c>
      <c r="DR996" s="83">
        <v>0</v>
      </c>
      <c r="DS996" s="83">
        <v>0</v>
      </c>
      <c r="DT996" s="83">
        <v>3</v>
      </c>
      <c r="DU996" s="83">
        <v>3</v>
      </c>
      <c r="DV996" s="83">
        <v>0</v>
      </c>
      <c r="DW996" s="83">
        <v>0</v>
      </c>
      <c r="DX996" s="83">
        <v>3</v>
      </c>
      <c r="DY996" s="85">
        <v>44638</v>
      </c>
      <c r="DZ996" s="83" t="s">
        <v>5043</v>
      </c>
      <c r="EA996" s="83" t="s">
        <v>102</v>
      </c>
      <c r="EB996" s="83" t="s">
        <v>482</v>
      </c>
      <c r="EC996" s="83">
        <v>992</v>
      </c>
      <c r="ED996" s="83" t="s">
        <v>483</v>
      </c>
      <c r="EE996" s="83">
        <v>1</v>
      </c>
      <c r="EF996" s="83">
        <v>0</v>
      </c>
      <c r="EG996" s="83">
        <v>0</v>
      </c>
      <c r="EH996" s="83" t="s">
        <v>109</v>
      </c>
      <c r="EI996" s="83" t="s">
        <v>108</v>
      </c>
      <c r="EJ996" s="83" t="s">
        <v>583</v>
      </c>
      <c r="EK996" s="83">
        <v>0</v>
      </c>
      <c r="EL996" s="83">
        <v>0</v>
      </c>
      <c r="EM996" s="83">
        <v>1</v>
      </c>
      <c r="EN996" s="83" t="s">
        <v>497</v>
      </c>
      <c r="EO996" s="83"/>
      <c r="EP996" s="83" t="s">
        <v>436</v>
      </c>
      <c r="EQ996" s="136">
        <v>1</v>
      </c>
      <c r="ER996" s="136">
        <v>1</v>
      </c>
      <c r="ES996" s="136">
        <v>1</v>
      </c>
      <c r="ET996" s="136">
        <v>1</v>
      </c>
      <c r="EU996" s="215" t="s">
        <v>269</v>
      </c>
      <c r="EV996" s="136">
        <v>1</v>
      </c>
      <c r="EW996" s="136">
        <v>1</v>
      </c>
      <c r="EX996" s="136">
        <v>1</v>
      </c>
      <c r="EY996" s="136">
        <v>1</v>
      </c>
      <c r="EZ996" s="136">
        <v>1</v>
      </c>
      <c r="FP996" s="215" t="s">
        <v>592</v>
      </c>
      <c r="FQ996" s="136" t="b">
        <v>1</v>
      </c>
      <c r="FR996" s="136" t="b">
        <v>1</v>
      </c>
      <c r="FS996" s="136" t="b">
        <v>1</v>
      </c>
      <c r="FT996" s="136" t="b">
        <v>1</v>
      </c>
      <c r="FX996" s="215" t="s">
        <v>269</v>
      </c>
    </row>
    <row r="997" spans="1:180" ht="60" customHeight="1" x14ac:dyDescent="0.55000000000000004">
      <c r="A997" s="83" t="s">
        <v>130</v>
      </c>
      <c r="B997" s="83" t="s">
        <v>98</v>
      </c>
      <c r="C997" s="136">
        <v>906880</v>
      </c>
      <c r="D997" s="207" t="s">
        <v>629</v>
      </c>
      <c r="E997" s="208" t="s">
        <v>634</v>
      </c>
      <c r="F997" s="83" t="s">
        <v>108</v>
      </c>
      <c r="G997" s="85">
        <v>26341</v>
      </c>
      <c r="H997" s="83" t="s">
        <v>102</v>
      </c>
      <c r="I997" s="85">
        <v>34633</v>
      </c>
      <c r="J997" s="83" t="s">
        <v>228</v>
      </c>
      <c r="K997" s="216">
        <v>451565395773</v>
      </c>
      <c r="L997" s="83" t="s">
        <v>191</v>
      </c>
      <c r="M997" s="85">
        <v>43642</v>
      </c>
      <c r="N997" s="83">
        <v>-4266.6666666666697</v>
      </c>
      <c r="O997" s="83" t="s">
        <v>193</v>
      </c>
      <c r="P997" s="83" t="s">
        <v>181</v>
      </c>
      <c r="Q997" s="208" t="s">
        <v>9016</v>
      </c>
      <c r="R997" s="83" t="s">
        <v>102</v>
      </c>
      <c r="S997" s="83" t="s">
        <v>102</v>
      </c>
      <c r="T997" s="83" t="s">
        <v>131</v>
      </c>
      <c r="U997" s="83" t="s">
        <v>10698</v>
      </c>
      <c r="V997" s="83" t="s">
        <v>104</v>
      </c>
      <c r="W997" s="83" t="s">
        <v>105</v>
      </c>
      <c r="X997" s="86" t="s">
        <v>9016</v>
      </c>
      <c r="Y997" s="87" t="s">
        <v>102</v>
      </c>
      <c r="Z997" s="87" t="s">
        <v>102</v>
      </c>
      <c r="AA997" s="87" t="s">
        <v>131</v>
      </c>
      <c r="AB997" s="87" t="s">
        <v>10698</v>
      </c>
      <c r="AC997" s="87" t="s">
        <v>104</v>
      </c>
      <c r="AD997" s="87" t="s">
        <v>105</v>
      </c>
      <c r="AE997" s="87" t="s">
        <v>106</v>
      </c>
      <c r="AF997" s="86" t="s">
        <v>9016</v>
      </c>
      <c r="AG997" s="87" t="s">
        <v>177</v>
      </c>
      <c r="AH997" s="87" t="s">
        <v>10698</v>
      </c>
      <c r="AI997" s="87" t="s">
        <v>104</v>
      </c>
      <c r="AJ997" s="87" t="s">
        <v>204</v>
      </c>
      <c r="AK997" s="88"/>
      <c r="AL997" s="83" t="s">
        <v>107</v>
      </c>
      <c r="AM997" s="89" t="s">
        <v>454</v>
      </c>
      <c r="AN997" s="90" t="s">
        <v>416</v>
      </c>
      <c r="AO997" s="91" t="s">
        <v>643</v>
      </c>
      <c r="AP997" s="90">
        <v>8.3333333333331794</v>
      </c>
      <c r="AQ997" s="92" t="s">
        <v>102</v>
      </c>
      <c r="AR997" s="93" t="s">
        <v>102</v>
      </c>
      <c r="AS997" s="93" t="s">
        <v>102</v>
      </c>
      <c r="AT997" s="93" t="s">
        <v>102</v>
      </c>
      <c r="AU997" s="210" t="s">
        <v>645</v>
      </c>
      <c r="AV997" s="93" t="s">
        <v>185</v>
      </c>
      <c r="AW997" s="94" t="s">
        <v>102</v>
      </c>
      <c r="AX997" s="93" t="s">
        <v>105</v>
      </c>
      <c r="AY997" s="95" t="s">
        <v>104</v>
      </c>
      <c r="AZ997" s="93" t="s">
        <v>102</v>
      </c>
      <c r="BA997" s="93" t="s">
        <v>102</v>
      </c>
      <c r="BB997" s="93" t="s">
        <v>102</v>
      </c>
      <c r="BC997" s="93" t="s">
        <v>102</v>
      </c>
      <c r="BD997" s="96" t="s">
        <v>102</v>
      </c>
      <c r="BE997" s="90">
        <v>-487.66666666666703</v>
      </c>
      <c r="BF997" s="93" t="s">
        <v>102</v>
      </c>
      <c r="BG997" s="93" t="s">
        <v>102</v>
      </c>
      <c r="BH997" s="93" t="s">
        <v>102</v>
      </c>
      <c r="BI997" s="93" t="s">
        <v>102</v>
      </c>
      <c r="BJ997" s="210" t="s">
        <v>643</v>
      </c>
      <c r="BK997" s="93" t="s">
        <v>196</v>
      </c>
      <c r="BL997" s="97" t="s">
        <v>102</v>
      </c>
      <c r="BM997" s="93" t="s">
        <v>105</v>
      </c>
      <c r="BN997" s="93" t="s">
        <v>596</v>
      </c>
      <c r="BO997" s="93" t="s">
        <v>102</v>
      </c>
      <c r="BP997" s="98" t="s">
        <v>102</v>
      </c>
      <c r="BQ997" s="93" t="s">
        <v>102</v>
      </c>
      <c r="BR997" s="93" t="s">
        <v>102</v>
      </c>
      <c r="BS997" s="93" t="s">
        <v>102</v>
      </c>
      <c r="BT997" s="99" t="s">
        <v>591</v>
      </c>
      <c r="BU997" s="100" t="s">
        <v>12355</v>
      </c>
      <c r="BV997" s="101" t="s">
        <v>471</v>
      </c>
      <c r="BW997" s="136"/>
      <c r="BX997" s="103" t="s">
        <v>565</v>
      </c>
      <c r="BY997" s="104" t="s">
        <v>190</v>
      </c>
      <c r="BZ997" s="136"/>
      <c r="CA997" s="83" t="s">
        <v>599</v>
      </c>
      <c r="CB997" s="106" t="s">
        <v>647</v>
      </c>
      <c r="CC997" s="106" t="s">
        <v>12356</v>
      </c>
      <c r="CD997" s="107"/>
      <c r="CE997" s="108" t="s">
        <v>107</v>
      </c>
      <c r="CF997" s="108" t="s">
        <v>107</v>
      </c>
      <c r="CG997" s="109"/>
      <c r="CH997" s="110" t="s">
        <v>107</v>
      </c>
      <c r="CI997" s="111"/>
      <c r="CJ997" s="112">
        <v>6710</v>
      </c>
      <c r="CK997" s="113">
        <v>86</v>
      </c>
      <c r="CL997" s="114" t="s">
        <v>134</v>
      </c>
      <c r="CM997" s="114" t="s">
        <v>108</v>
      </c>
      <c r="CN997" s="114"/>
      <c r="CO997" s="115" t="s">
        <v>102</v>
      </c>
      <c r="CP997" s="115" t="s">
        <v>102</v>
      </c>
      <c r="CQ997" s="115" t="s">
        <v>102</v>
      </c>
      <c r="CR997" s="115" t="s">
        <v>102</v>
      </c>
      <c r="CS997" s="116"/>
      <c r="CT997" s="117" t="s">
        <v>109</v>
      </c>
      <c r="CU997" s="117" t="s">
        <v>109</v>
      </c>
      <c r="CV997" s="83">
        <v>993</v>
      </c>
      <c r="CW997" s="83" t="s">
        <v>108</v>
      </c>
      <c r="CX997" s="83">
        <v>993</v>
      </c>
      <c r="CY997" s="83" t="s">
        <v>108</v>
      </c>
      <c r="CZ997" s="83">
        <v>7321</v>
      </c>
      <c r="DA997" s="83" t="s">
        <v>419</v>
      </c>
      <c r="DB997" s="83" t="s">
        <v>130</v>
      </c>
      <c r="DC997" s="83" t="s">
        <v>499</v>
      </c>
      <c r="DD997" s="83">
        <v>2042</v>
      </c>
      <c r="DE997" s="83" t="s">
        <v>444</v>
      </c>
      <c r="DF997" s="83" t="s">
        <v>130</v>
      </c>
      <c r="DG997" s="83" t="s">
        <v>499</v>
      </c>
      <c r="DH997" s="83"/>
      <c r="DI997" s="83">
        <v>0</v>
      </c>
      <c r="DJ997" s="83">
        <v>1</v>
      </c>
      <c r="DK997" s="83">
        <v>0</v>
      </c>
      <c r="DL997" s="83">
        <v>0</v>
      </c>
      <c r="DM997" s="83">
        <v>0</v>
      </c>
      <c r="DN997" s="83">
        <v>0</v>
      </c>
      <c r="DO997" s="83">
        <v>0</v>
      </c>
      <c r="DP997" s="83">
        <v>0</v>
      </c>
      <c r="DQ997" s="83">
        <v>0</v>
      </c>
      <c r="DR997" s="83">
        <v>0</v>
      </c>
      <c r="DS997" s="83">
        <v>0</v>
      </c>
      <c r="DT997" s="83">
        <v>3</v>
      </c>
      <c r="DU997" s="83">
        <v>3</v>
      </c>
      <c r="DV997" s="83">
        <v>0</v>
      </c>
      <c r="DW997" s="83">
        <v>0</v>
      </c>
      <c r="DX997" s="83">
        <v>3</v>
      </c>
      <c r="DY997" s="85">
        <v>44639</v>
      </c>
      <c r="DZ997" s="83" t="s">
        <v>5044</v>
      </c>
      <c r="EA997" s="83" t="s">
        <v>102</v>
      </c>
      <c r="EB997" s="83" t="s">
        <v>482</v>
      </c>
      <c r="EC997" s="83">
        <v>993</v>
      </c>
      <c r="ED997" s="83" t="s">
        <v>483</v>
      </c>
      <c r="EE997" s="83">
        <v>1</v>
      </c>
      <c r="EF997" s="83">
        <v>0</v>
      </c>
      <c r="EG997" s="83">
        <v>0</v>
      </c>
      <c r="EH997" s="83" t="s">
        <v>109</v>
      </c>
      <c r="EI997" s="83" t="s">
        <v>108</v>
      </c>
      <c r="EJ997" s="83" t="s">
        <v>583</v>
      </c>
      <c r="EK997" s="83">
        <v>0</v>
      </c>
      <c r="EL997" s="83">
        <v>0</v>
      </c>
      <c r="EM997" s="83">
        <v>1</v>
      </c>
      <c r="EN997" s="83" t="s">
        <v>497</v>
      </c>
      <c r="EO997" s="83"/>
      <c r="EP997" s="83" t="s">
        <v>436</v>
      </c>
      <c r="EQ997" s="136">
        <v>1</v>
      </c>
      <c r="ER997" s="136">
        <v>1</v>
      </c>
      <c r="ES997" s="136">
        <v>1</v>
      </c>
      <c r="ET997" s="136">
        <v>1</v>
      </c>
      <c r="EU997" s="215" t="s">
        <v>269</v>
      </c>
      <c r="EV997" s="136">
        <v>1</v>
      </c>
      <c r="EW997" s="136">
        <v>1</v>
      </c>
      <c r="EX997" s="136">
        <v>1</v>
      </c>
      <c r="EY997" s="136">
        <v>1</v>
      </c>
      <c r="EZ997" s="136">
        <v>1</v>
      </c>
      <c r="FP997" s="215" t="s">
        <v>592</v>
      </c>
      <c r="FQ997" s="136" t="b">
        <v>1</v>
      </c>
      <c r="FR997" s="136" t="b">
        <v>1</v>
      </c>
      <c r="FS997" s="136" t="b">
        <v>1</v>
      </c>
      <c r="FT997" s="136" t="b">
        <v>1</v>
      </c>
      <c r="FX997" s="215" t="s">
        <v>269</v>
      </c>
    </row>
    <row r="998" spans="1:180" ht="60" customHeight="1" x14ac:dyDescent="0.55000000000000004">
      <c r="A998" s="83" t="s">
        <v>130</v>
      </c>
      <c r="B998" s="83" t="s">
        <v>98</v>
      </c>
      <c r="C998" s="136">
        <v>482511</v>
      </c>
      <c r="D998" s="207" t="s">
        <v>627</v>
      </c>
      <c r="E998" s="208" t="s">
        <v>630</v>
      </c>
      <c r="F998" s="83" t="s">
        <v>108</v>
      </c>
      <c r="G998" s="85">
        <v>20621</v>
      </c>
      <c r="H998" s="83" t="s">
        <v>102</v>
      </c>
      <c r="I998" s="85">
        <v>39794</v>
      </c>
      <c r="J998" s="83" t="s">
        <v>228</v>
      </c>
      <c r="K998" s="216">
        <v>634941996724</v>
      </c>
      <c r="L998" s="83" t="s">
        <v>191</v>
      </c>
      <c r="M998" s="85">
        <v>43631</v>
      </c>
      <c r="N998" s="83">
        <v>-4271.6666666666697</v>
      </c>
      <c r="O998" s="83" t="s">
        <v>180</v>
      </c>
      <c r="P998" s="83" t="s">
        <v>181</v>
      </c>
      <c r="Q998" s="208" t="s">
        <v>9020</v>
      </c>
      <c r="R998" s="83" t="s">
        <v>102</v>
      </c>
      <c r="S998" s="83" t="s">
        <v>102</v>
      </c>
      <c r="T998" s="83" t="s">
        <v>199</v>
      </c>
      <c r="U998" s="83" t="s">
        <v>10699</v>
      </c>
      <c r="V998" s="83" t="s">
        <v>104</v>
      </c>
      <c r="W998" s="83" t="s">
        <v>105</v>
      </c>
      <c r="X998" s="86" t="s">
        <v>9020</v>
      </c>
      <c r="Y998" s="87" t="s">
        <v>102</v>
      </c>
      <c r="Z998" s="87" t="s">
        <v>102</v>
      </c>
      <c r="AA998" s="87" t="s">
        <v>199</v>
      </c>
      <c r="AB998" s="87" t="s">
        <v>10699</v>
      </c>
      <c r="AC998" s="87" t="s">
        <v>104</v>
      </c>
      <c r="AD998" s="87" t="s">
        <v>105</v>
      </c>
      <c r="AE998" s="87" t="s">
        <v>106</v>
      </c>
      <c r="AF998" s="86" t="s">
        <v>9020</v>
      </c>
      <c r="AG998" s="87" t="s">
        <v>489</v>
      </c>
      <c r="AH998" s="87" t="s">
        <v>10700</v>
      </c>
      <c r="AI998" s="87" t="s">
        <v>104</v>
      </c>
      <c r="AJ998" s="87" t="s">
        <v>204</v>
      </c>
      <c r="AK998" s="88"/>
      <c r="AL998" s="83" t="s">
        <v>107</v>
      </c>
      <c r="AM998" s="89" t="s">
        <v>454</v>
      </c>
      <c r="AN998" s="90" t="s">
        <v>416</v>
      </c>
      <c r="AO998" s="91" t="s">
        <v>641</v>
      </c>
      <c r="AP998" s="90">
        <v>8.3333333333331794</v>
      </c>
      <c r="AQ998" s="92" t="s">
        <v>211</v>
      </c>
      <c r="AR998" s="93" t="s">
        <v>102</v>
      </c>
      <c r="AS998" s="93" t="s">
        <v>102</v>
      </c>
      <c r="AT998" s="93" t="s">
        <v>102</v>
      </c>
      <c r="AU998" s="210" t="s">
        <v>641</v>
      </c>
      <c r="AV998" s="93" t="s">
        <v>192</v>
      </c>
      <c r="AW998" s="94" t="s">
        <v>102</v>
      </c>
      <c r="AX998" s="93" t="s">
        <v>105</v>
      </c>
      <c r="AY998" s="95" t="s">
        <v>188</v>
      </c>
      <c r="AZ998" s="93" t="s">
        <v>102</v>
      </c>
      <c r="BA998" s="93" t="s">
        <v>10701</v>
      </c>
      <c r="BB998" s="93" t="s">
        <v>102</v>
      </c>
      <c r="BC998" s="93" t="s">
        <v>102</v>
      </c>
      <c r="BD998" s="96" t="s">
        <v>102</v>
      </c>
      <c r="BE998" s="90">
        <v>-488.16666666666703</v>
      </c>
      <c r="BF998" s="93" t="s">
        <v>211</v>
      </c>
      <c r="BG998" s="93" t="s">
        <v>102</v>
      </c>
      <c r="BH998" s="93" t="s">
        <v>102</v>
      </c>
      <c r="BI998" s="93" t="s">
        <v>102</v>
      </c>
      <c r="BJ998" s="210" t="s">
        <v>646</v>
      </c>
      <c r="BK998" s="93" t="s">
        <v>182</v>
      </c>
      <c r="BL998" s="97" t="s">
        <v>102</v>
      </c>
      <c r="BM998" s="93" t="s">
        <v>105</v>
      </c>
      <c r="BN998" s="93" t="s">
        <v>104</v>
      </c>
      <c r="BO998" s="93" t="s">
        <v>102</v>
      </c>
      <c r="BP998" s="98">
        <v>20180538</v>
      </c>
      <c r="BQ998" s="93" t="s">
        <v>102</v>
      </c>
      <c r="BR998" s="93" t="s">
        <v>102</v>
      </c>
      <c r="BS998" s="93" t="s">
        <v>102</v>
      </c>
      <c r="BT998" s="99" t="s">
        <v>591</v>
      </c>
      <c r="BU998" s="100" t="s">
        <v>12357</v>
      </c>
      <c r="BV998" s="101" t="s">
        <v>471</v>
      </c>
      <c r="BW998" s="136"/>
      <c r="BX998" s="103" t="s">
        <v>565</v>
      </c>
      <c r="BY998" s="104" t="s">
        <v>190</v>
      </c>
      <c r="BZ998" s="136"/>
      <c r="CA998" s="83" t="s">
        <v>599</v>
      </c>
      <c r="CB998" s="106" t="s">
        <v>647</v>
      </c>
      <c r="CC998" s="106" t="s">
        <v>12358</v>
      </c>
      <c r="CD998" s="107"/>
      <c r="CE998" s="108" t="s">
        <v>107</v>
      </c>
      <c r="CF998" s="108" t="s">
        <v>107</v>
      </c>
      <c r="CG998" s="109"/>
      <c r="CH998" s="110" t="s">
        <v>107</v>
      </c>
      <c r="CI998" s="111"/>
      <c r="CJ998" s="112">
        <v>6710</v>
      </c>
      <c r="CK998" s="113">
        <v>86</v>
      </c>
      <c r="CL998" s="114" t="s">
        <v>134</v>
      </c>
      <c r="CM998" s="114" t="s">
        <v>108</v>
      </c>
      <c r="CN998" s="114"/>
      <c r="CO998" s="115" t="s">
        <v>102</v>
      </c>
      <c r="CP998" s="115" t="s">
        <v>102</v>
      </c>
      <c r="CQ998" s="115" t="s">
        <v>102</v>
      </c>
      <c r="CR998" s="115" t="s">
        <v>102</v>
      </c>
      <c r="CS998" s="116"/>
      <c r="CT998" s="117" t="s">
        <v>109</v>
      </c>
      <c r="CU998" s="117" t="s">
        <v>109</v>
      </c>
      <c r="CV998" s="83">
        <v>994</v>
      </c>
      <c r="CW998" s="83" t="s">
        <v>108</v>
      </c>
      <c r="CX998" s="83">
        <v>994</v>
      </c>
      <c r="CY998" s="83" t="s">
        <v>108</v>
      </c>
      <c r="CZ998" s="83">
        <v>7322</v>
      </c>
      <c r="DA998" s="83" t="s">
        <v>419</v>
      </c>
      <c r="DB998" s="83" t="s">
        <v>130</v>
      </c>
      <c r="DC998" s="83" t="s">
        <v>499</v>
      </c>
      <c r="DD998" s="83">
        <v>2043</v>
      </c>
      <c r="DE998" s="83" t="s">
        <v>444</v>
      </c>
      <c r="DF998" s="83" t="s">
        <v>130</v>
      </c>
      <c r="DG998" s="83" t="s">
        <v>499</v>
      </c>
      <c r="DH998" s="83"/>
      <c r="DI998" s="83">
        <v>0</v>
      </c>
      <c r="DJ998" s="83">
        <v>1</v>
      </c>
      <c r="DK998" s="83">
        <v>0</v>
      </c>
      <c r="DL998" s="83">
        <v>0</v>
      </c>
      <c r="DM998" s="83">
        <v>0</v>
      </c>
      <c r="DN998" s="83">
        <v>0</v>
      </c>
      <c r="DO998" s="83">
        <v>0</v>
      </c>
      <c r="DP998" s="83">
        <v>0</v>
      </c>
      <c r="DQ998" s="83">
        <v>0</v>
      </c>
      <c r="DR998" s="83">
        <v>0</v>
      </c>
      <c r="DS998" s="83">
        <v>0</v>
      </c>
      <c r="DT998" s="83">
        <v>3</v>
      </c>
      <c r="DU998" s="83">
        <v>3</v>
      </c>
      <c r="DV998" s="83">
        <v>0</v>
      </c>
      <c r="DW998" s="83">
        <v>0</v>
      </c>
      <c r="DX998" s="83">
        <v>3</v>
      </c>
      <c r="DY998" s="85">
        <v>44640</v>
      </c>
      <c r="DZ998" s="83" t="s">
        <v>5045</v>
      </c>
      <c r="EA998" s="83" t="s">
        <v>102</v>
      </c>
      <c r="EB998" s="83" t="s">
        <v>482</v>
      </c>
      <c r="EC998" s="83">
        <v>994</v>
      </c>
      <c r="ED998" s="83" t="s">
        <v>483</v>
      </c>
      <c r="EE998" s="83">
        <v>1</v>
      </c>
      <c r="EF998" s="83">
        <v>0</v>
      </c>
      <c r="EG998" s="83">
        <v>0</v>
      </c>
      <c r="EH998" s="83" t="s">
        <v>109</v>
      </c>
      <c r="EI998" s="83" t="s">
        <v>108</v>
      </c>
      <c r="EJ998" s="83" t="s">
        <v>583</v>
      </c>
      <c r="EK998" s="83">
        <v>0</v>
      </c>
      <c r="EL998" s="83">
        <v>0</v>
      </c>
      <c r="EM998" s="83">
        <v>1</v>
      </c>
      <c r="EN998" s="83" t="s">
        <v>497</v>
      </c>
      <c r="EO998" s="83"/>
      <c r="EP998" s="83" t="s">
        <v>436</v>
      </c>
      <c r="EQ998" s="136">
        <v>1</v>
      </c>
      <c r="ER998" s="136">
        <v>1</v>
      </c>
      <c r="ES998" s="136">
        <v>1</v>
      </c>
      <c r="ET998" s="136">
        <v>1</v>
      </c>
      <c r="EU998" s="215" t="s">
        <v>269</v>
      </c>
      <c r="EV998" s="136">
        <v>1</v>
      </c>
      <c r="EW998" s="136">
        <v>1</v>
      </c>
      <c r="EX998" s="136">
        <v>1</v>
      </c>
      <c r="EY998" s="136">
        <v>1</v>
      </c>
      <c r="EZ998" s="136">
        <v>1</v>
      </c>
      <c r="FP998" s="215" t="s">
        <v>592</v>
      </c>
      <c r="FQ998" s="136" t="b">
        <v>1</v>
      </c>
      <c r="FR998" s="136" t="b">
        <v>1</v>
      </c>
      <c r="FS998" s="136" t="b">
        <v>1</v>
      </c>
      <c r="FT998" s="136" t="b">
        <v>1</v>
      </c>
      <c r="FX998" s="215" t="s">
        <v>269</v>
      </c>
    </row>
    <row r="999" spans="1:180" ht="60" customHeight="1" x14ac:dyDescent="0.55000000000000004">
      <c r="A999" s="83" t="s">
        <v>130</v>
      </c>
      <c r="B999" s="83" t="s">
        <v>98</v>
      </c>
      <c r="C999" s="136">
        <v>317982</v>
      </c>
      <c r="D999" s="207" t="s">
        <v>628</v>
      </c>
      <c r="E999" s="208" t="s">
        <v>633</v>
      </c>
      <c r="F999" s="83" t="s">
        <v>108</v>
      </c>
      <c r="G999" s="85">
        <v>22744</v>
      </c>
      <c r="H999" s="83" t="s">
        <v>102</v>
      </c>
      <c r="I999" s="85">
        <v>39772</v>
      </c>
      <c r="J999" s="83" t="s">
        <v>228</v>
      </c>
      <c r="K999" s="216">
        <v>992141559156</v>
      </c>
      <c r="L999" s="83" t="s">
        <v>191</v>
      </c>
      <c r="M999" s="85">
        <v>43619</v>
      </c>
      <c r="N999" s="83">
        <v>-4276.6666666666697</v>
      </c>
      <c r="O999" s="83" t="s">
        <v>193</v>
      </c>
      <c r="P999" s="83" t="s">
        <v>181</v>
      </c>
      <c r="Q999" s="208" t="s">
        <v>9024</v>
      </c>
      <c r="R999" s="83" t="s">
        <v>102</v>
      </c>
      <c r="S999" s="83" t="s">
        <v>102</v>
      </c>
      <c r="T999" s="83" t="s">
        <v>133</v>
      </c>
      <c r="U999" s="83" t="s">
        <v>10702</v>
      </c>
      <c r="V999" s="83" t="s">
        <v>111</v>
      </c>
      <c r="W999" s="83" t="s">
        <v>105</v>
      </c>
      <c r="X999" s="86" t="s">
        <v>9024</v>
      </c>
      <c r="Y999" s="87" t="s">
        <v>102</v>
      </c>
      <c r="Z999" s="87" t="s">
        <v>102</v>
      </c>
      <c r="AA999" s="87" t="s">
        <v>133</v>
      </c>
      <c r="AB999" s="87" t="s">
        <v>10702</v>
      </c>
      <c r="AC999" s="87" t="s">
        <v>111</v>
      </c>
      <c r="AD999" s="87" t="s">
        <v>105</v>
      </c>
      <c r="AE999" s="87" t="s">
        <v>106</v>
      </c>
      <c r="AF999" s="86" t="s">
        <v>9024</v>
      </c>
      <c r="AG999" s="87" t="s">
        <v>486</v>
      </c>
      <c r="AH999" s="87" t="s">
        <v>10702</v>
      </c>
      <c r="AI999" s="87" t="s">
        <v>111</v>
      </c>
      <c r="AJ999" s="87" t="s">
        <v>204</v>
      </c>
      <c r="AK999" s="88"/>
      <c r="AL999" s="83" t="s">
        <v>107</v>
      </c>
      <c r="AM999" s="89" t="s">
        <v>454</v>
      </c>
      <c r="AN999" s="90" t="s">
        <v>416</v>
      </c>
      <c r="AO999" s="91" t="s">
        <v>642</v>
      </c>
      <c r="AP999" s="90">
        <v>8.3333333333331794</v>
      </c>
      <c r="AQ999" s="92" t="s">
        <v>102</v>
      </c>
      <c r="AR999" s="93" t="s">
        <v>102</v>
      </c>
      <c r="AS999" s="93" t="s">
        <v>102</v>
      </c>
      <c r="AT999" s="93" t="s">
        <v>102</v>
      </c>
      <c r="AU999" s="210" t="s">
        <v>644</v>
      </c>
      <c r="AV999" s="93" t="s">
        <v>185</v>
      </c>
      <c r="AW999" s="94" t="s">
        <v>102</v>
      </c>
      <c r="AX999" s="93" t="s">
        <v>183</v>
      </c>
      <c r="AY999" s="95" t="s">
        <v>111</v>
      </c>
      <c r="AZ999" s="93" t="s">
        <v>102</v>
      </c>
      <c r="BA999" s="93" t="s">
        <v>102</v>
      </c>
      <c r="BB999" s="93" t="s">
        <v>102</v>
      </c>
      <c r="BC999" s="93" t="s">
        <v>102</v>
      </c>
      <c r="BD999" s="96" t="s">
        <v>102</v>
      </c>
      <c r="BE999" s="90">
        <v>-488.66666666666703</v>
      </c>
      <c r="BF999" s="93" t="s">
        <v>102</v>
      </c>
      <c r="BG999" s="93" t="s">
        <v>102</v>
      </c>
      <c r="BH999" s="93" t="s">
        <v>102</v>
      </c>
      <c r="BI999" s="93" t="s">
        <v>102</v>
      </c>
      <c r="BJ999" s="210" t="s">
        <v>642</v>
      </c>
      <c r="BK999" s="93" t="s">
        <v>192</v>
      </c>
      <c r="BL999" s="97" t="s">
        <v>102</v>
      </c>
      <c r="BM999" s="93" t="s">
        <v>183</v>
      </c>
      <c r="BN999" s="93" t="s">
        <v>106</v>
      </c>
      <c r="BO999" s="93" t="s">
        <v>102</v>
      </c>
      <c r="BP999" s="98" t="s">
        <v>102</v>
      </c>
      <c r="BQ999" s="93" t="s">
        <v>102</v>
      </c>
      <c r="BR999" s="93" t="s">
        <v>102</v>
      </c>
      <c r="BS999" s="93" t="s">
        <v>102</v>
      </c>
      <c r="BT999" s="99" t="s">
        <v>591</v>
      </c>
      <c r="BU999" s="100" t="s">
        <v>12359</v>
      </c>
      <c r="BV999" s="101" t="s">
        <v>471</v>
      </c>
      <c r="BW999" s="136"/>
      <c r="BX999" s="103" t="s">
        <v>565</v>
      </c>
      <c r="BY999" s="104" t="s">
        <v>190</v>
      </c>
      <c r="BZ999" s="136"/>
      <c r="CA999" s="83" t="s">
        <v>599</v>
      </c>
      <c r="CB999" s="106" t="s">
        <v>647</v>
      </c>
      <c r="CC999" s="106" t="s">
        <v>12360</v>
      </c>
      <c r="CD999" s="107"/>
      <c r="CE999" s="108" t="s">
        <v>107</v>
      </c>
      <c r="CF999" s="108" t="s">
        <v>107</v>
      </c>
      <c r="CG999" s="109"/>
      <c r="CH999" s="110" t="s">
        <v>107</v>
      </c>
      <c r="CI999" s="111"/>
      <c r="CJ999" s="112">
        <v>6710</v>
      </c>
      <c r="CK999" s="113">
        <v>86</v>
      </c>
      <c r="CL999" s="114" t="s">
        <v>134</v>
      </c>
      <c r="CM999" s="114" t="s">
        <v>108</v>
      </c>
      <c r="CN999" s="114"/>
      <c r="CO999" s="115" t="s">
        <v>102</v>
      </c>
      <c r="CP999" s="115" t="s">
        <v>102</v>
      </c>
      <c r="CQ999" s="115" t="s">
        <v>102</v>
      </c>
      <c r="CR999" s="115" t="s">
        <v>102</v>
      </c>
      <c r="CS999" s="116"/>
      <c r="CT999" s="117" t="s">
        <v>109</v>
      </c>
      <c r="CU999" s="117" t="s">
        <v>109</v>
      </c>
      <c r="CV999" s="83">
        <v>995</v>
      </c>
      <c r="CW999" s="83" t="s">
        <v>108</v>
      </c>
      <c r="CX999" s="83">
        <v>995</v>
      </c>
      <c r="CY999" s="83" t="s">
        <v>108</v>
      </c>
      <c r="CZ999" s="83">
        <v>7323</v>
      </c>
      <c r="DA999" s="83" t="s">
        <v>419</v>
      </c>
      <c r="DB999" s="83" t="s">
        <v>130</v>
      </c>
      <c r="DC999" s="83" t="s">
        <v>499</v>
      </c>
      <c r="DD999" s="83">
        <v>2044</v>
      </c>
      <c r="DE999" s="83" t="s">
        <v>444</v>
      </c>
      <c r="DF999" s="83" t="s">
        <v>130</v>
      </c>
      <c r="DG999" s="83" t="s">
        <v>499</v>
      </c>
      <c r="DH999" s="83"/>
      <c r="DI999" s="83">
        <v>0</v>
      </c>
      <c r="DJ999" s="83">
        <v>1</v>
      </c>
      <c r="DK999" s="83">
        <v>0</v>
      </c>
      <c r="DL999" s="83">
        <v>0</v>
      </c>
      <c r="DM999" s="83">
        <v>0</v>
      </c>
      <c r="DN999" s="83">
        <v>0</v>
      </c>
      <c r="DO999" s="83">
        <v>0</v>
      </c>
      <c r="DP999" s="83">
        <v>0</v>
      </c>
      <c r="DQ999" s="83">
        <v>0</v>
      </c>
      <c r="DR999" s="83">
        <v>0</v>
      </c>
      <c r="DS999" s="83">
        <v>0</v>
      </c>
      <c r="DT999" s="83">
        <v>3</v>
      </c>
      <c r="DU999" s="83">
        <v>3</v>
      </c>
      <c r="DV999" s="83">
        <v>0</v>
      </c>
      <c r="DW999" s="83">
        <v>0</v>
      </c>
      <c r="DX999" s="83">
        <v>3</v>
      </c>
      <c r="DY999" s="85">
        <v>44641</v>
      </c>
      <c r="DZ999" s="83" t="s">
        <v>5046</v>
      </c>
      <c r="EA999" s="83" t="s">
        <v>102</v>
      </c>
      <c r="EB999" s="83" t="s">
        <v>482</v>
      </c>
      <c r="EC999" s="83">
        <v>995</v>
      </c>
      <c r="ED999" s="83" t="s">
        <v>483</v>
      </c>
      <c r="EE999" s="83">
        <v>1</v>
      </c>
      <c r="EF999" s="83">
        <v>0</v>
      </c>
      <c r="EG999" s="83">
        <v>0</v>
      </c>
      <c r="EH999" s="83" t="s">
        <v>109</v>
      </c>
      <c r="EI999" s="83" t="s">
        <v>108</v>
      </c>
      <c r="EJ999" s="83" t="s">
        <v>583</v>
      </c>
      <c r="EK999" s="83">
        <v>0</v>
      </c>
      <c r="EL999" s="83">
        <v>0</v>
      </c>
      <c r="EM999" s="83">
        <v>1</v>
      </c>
      <c r="EN999" s="83" t="s">
        <v>497</v>
      </c>
      <c r="EO999" s="83"/>
      <c r="EP999" s="83" t="s">
        <v>436</v>
      </c>
      <c r="EQ999" s="136">
        <v>1</v>
      </c>
      <c r="ER999" s="136">
        <v>1</v>
      </c>
      <c r="ES999" s="136">
        <v>1</v>
      </c>
      <c r="ET999" s="136">
        <v>1</v>
      </c>
      <c r="EU999" s="215" t="s">
        <v>269</v>
      </c>
      <c r="EV999" s="136">
        <v>1</v>
      </c>
      <c r="EW999" s="136">
        <v>1</v>
      </c>
      <c r="EX999" s="136">
        <v>1</v>
      </c>
      <c r="EY999" s="136">
        <v>1</v>
      </c>
      <c r="EZ999" s="136">
        <v>1</v>
      </c>
      <c r="FP999" s="215" t="s">
        <v>592</v>
      </c>
      <c r="FQ999" s="136" t="b">
        <v>1</v>
      </c>
      <c r="FR999" s="136" t="b">
        <v>1</v>
      </c>
      <c r="FS999" s="136" t="b">
        <v>1</v>
      </c>
      <c r="FT999" s="136" t="b">
        <v>1</v>
      </c>
      <c r="FX999" s="215" t="s">
        <v>269</v>
      </c>
    </row>
    <row r="1000" spans="1:180" ht="60" customHeight="1" x14ac:dyDescent="0.55000000000000004">
      <c r="A1000" s="83" t="s">
        <v>130</v>
      </c>
      <c r="B1000" s="83" t="s">
        <v>98</v>
      </c>
      <c r="C1000" s="136">
        <v>760259</v>
      </c>
      <c r="D1000" s="207" t="s">
        <v>629</v>
      </c>
      <c r="E1000" s="208" t="s">
        <v>634</v>
      </c>
      <c r="F1000" s="83" t="s">
        <v>108</v>
      </c>
      <c r="G1000" s="85">
        <v>26341</v>
      </c>
      <c r="H1000" s="83" t="s">
        <v>102</v>
      </c>
      <c r="I1000" s="85">
        <v>34633</v>
      </c>
      <c r="J1000" s="83" t="s">
        <v>228</v>
      </c>
      <c r="K1000" s="216">
        <v>269228307656</v>
      </c>
      <c r="L1000" s="83" t="s">
        <v>191</v>
      </c>
      <c r="M1000" s="85">
        <v>43642</v>
      </c>
      <c r="N1000" s="83">
        <v>-4281.6666666666697</v>
      </c>
      <c r="O1000" s="83" t="s">
        <v>193</v>
      </c>
      <c r="P1000" s="83" t="s">
        <v>181</v>
      </c>
      <c r="Q1000" s="208" t="s">
        <v>9028</v>
      </c>
      <c r="R1000" s="83" t="s">
        <v>102</v>
      </c>
      <c r="S1000" s="83" t="s">
        <v>102</v>
      </c>
      <c r="T1000" s="83" t="s">
        <v>131</v>
      </c>
      <c r="U1000" s="83" t="s">
        <v>10703</v>
      </c>
      <c r="V1000" s="83" t="s">
        <v>104</v>
      </c>
      <c r="W1000" s="83" t="s">
        <v>105</v>
      </c>
      <c r="X1000" s="86" t="s">
        <v>9028</v>
      </c>
      <c r="Y1000" s="87" t="s">
        <v>102</v>
      </c>
      <c r="Z1000" s="87" t="s">
        <v>102</v>
      </c>
      <c r="AA1000" s="87" t="s">
        <v>131</v>
      </c>
      <c r="AB1000" s="87" t="s">
        <v>10703</v>
      </c>
      <c r="AC1000" s="87" t="s">
        <v>104</v>
      </c>
      <c r="AD1000" s="87" t="s">
        <v>105</v>
      </c>
      <c r="AE1000" s="87" t="s">
        <v>106</v>
      </c>
      <c r="AF1000" s="86" t="s">
        <v>9028</v>
      </c>
      <c r="AG1000" s="87" t="s">
        <v>177</v>
      </c>
      <c r="AH1000" s="87" t="s">
        <v>10703</v>
      </c>
      <c r="AI1000" s="87" t="s">
        <v>104</v>
      </c>
      <c r="AJ1000" s="87" t="s">
        <v>204</v>
      </c>
      <c r="AK1000" s="88"/>
      <c r="AL1000" s="83" t="s">
        <v>107</v>
      </c>
      <c r="AM1000" s="89" t="s">
        <v>454</v>
      </c>
      <c r="AN1000" s="90" t="s">
        <v>416</v>
      </c>
      <c r="AO1000" s="91" t="s">
        <v>643</v>
      </c>
      <c r="AP1000" s="90">
        <v>8.3333333333331794</v>
      </c>
      <c r="AQ1000" s="92" t="s">
        <v>102</v>
      </c>
      <c r="AR1000" s="93" t="s">
        <v>102</v>
      </c>
      <c r="AS1000" s="93" t="s">
        <v>102</v>
      </c>
      <c r="AT1000" s="93" t="s">
        <v>102</v>
      </c>
      <c r="AU1000" s="210" t="s">
        <v>645</v>
      </c>
      <c r="AV1000" s="93" t="s">
        <v>185</v>
      </c>
      <c r="AW1000" s="94" t="s">
        <v>102</v>
      </c>
      <c r="AX1000" s="93" t="s">
        <v>105</v>
      </c>
      <c r="AY1000" s="95" t="s">
        <v>104</v>
      </c>
      <c r="AZ1000" s="93" t="s">
        <v>102</v>
      </c>
      <c r="BA1000" s="93" t="s">
        <v>102</v>
      </c>
      <c r="BB1000" s="93" t="s">
        <v>102</v>
      </c>
      <c r="BC1000" s="93" t="s">
        <v>102</v>
      </c>
      <c r="BD1000" s="96" t="s">
        <v>102</v>
      </c>
      <c r="BE1000" s="90">
        <v>-489.16666666666703</v>
      </c>
      <c r="BF1000" s="93" t="s">
        <v>102</v>
      </c>
      <c r="BG1000" s="93" t="s">
        <v>102</v>
      </c>
      <c r="BH1000" s="93" t="s">
        <v>102</v>
      </c>
      <c r="BI1000" s="93" t="s">
        <v>102</v>
      </c>
      <c r="BJ1000" s="210" t="s">
        <v>643</v>
      </c>
      <c r="BK1000" s="93" t="s">
        <v>196</v>
      </c>
      <c r="BL1000" s="97" t="s">
        <v>102</v>
      </c>
      <c r="BM1000" s="93" t="s">
        <v>105</v>
      </c>
      <c r="BN1000" s="93" t="s">
        <v>596</v>
      </c>
      <c r="BO1000" s="93" t="s">
        <v>102</v>
      </c>
      <c r="BP1000" s="98" t="s">
        <v>102</v>
      </c>
      <c r="BQ1000" s="93" t="s">
        <v>102</v>
      </c>
      <c r="BR1000" s="93" t="s">
        <v>102</v>
      </c>
      <c r="BS1000" s="93" t="s">
        <v>102</v>
      </c>
      <c r="BT1000" s="99" t="s">
        <v>591</v>
      </c>
      <c r="BU1000" s="100" t="s">
        <v>12361</v>
      </c>
      <c r="BV1000" s="101" t="s">
        <v>471</v>
      </c>
      <c r="BW1000" s="136"/>
      <c r="BX1000" s="103" t="s">
        <v>565</v>
      </c>
      <c r="BY1000" s="104" t="s">
        <v>190</v>
      </c>
      <c r="BZ1000" s="136"/>
      <c r="CA1000" s="83" t="s">
        <v>599</v>
      </c>
      <c r="CB1000" s="106" t="s">
        <v>647</v>
      </c>
      <c r="CC1000" s="106" t="s">
        <v>12362</v>
      </c>
      <c r="CD1000" s="107"/>
      <c r="CE1000" s="108" t="s">
        <v>107</v>
      </c>
      <c r="CF1000" s="108" t="s">
        <v>107</v>
      </c>
      <c r="CG1000" s="109"/>
      <c r="CH1000" s="110" t="s">
        <v>107</v>
      </c>
      <c r="CI1000" s="111"/>
      <c r="CJ1000" s="112">
        <v>6710</v>
      </c>
      <c r="CK1000" s="113">
        <v>86</v>
      </c>
      <c r="CL1000" s="114" t="s">
        <v>134</v>
      </c>
      <c r="CM1000" s="114" t="s">
        <v>108</v>
      </c>
      <c r="CN1000" s="114"/>
      <c r="CO1000" s="115" t="s">
        <v>102</v>
      </c>
      <c r="CP1000" s="115" t="s">
        <v>102</v>
      </c>
      <c r="CQ1000" s="115" t="s">
        <v>102</v>
      </c>
      <c r="CR1000" s="115" t="s">
        <v>102</v>
      </c>
      <c r="CS1000" s="116"/>
      <c r="CT1000" s="117" t="s">
        <v>109</v>
      </c>
      <c r="CU1000" s="117" t="s">
        <v>109</v>
      </c>
      <c r="CV1000" s="83">
        <v>996</v>
      </c>
      <c r="CW1000" s="83" t="s">
        <v>108</v>
      </c>
      <c r="CX1000" s="83">
        <v>996</v>
      </c>
      <c r="CY1000" s="83" t="s">
        <v>108</v>
      </c>
      <c r="CZ1000" s="83">
        <v>7324</v>
      </c>
      <c r="DA1000" s="83" t="s">
        <v>419</v>
      </c>
      <c r="DB1000" s="83" t="s">
        <v>130</v>
      </c>
      <c r="DC1000" s="83" t="s">
        <v>499</v>
      </c>
      <c r="DD1000" s="83">
        <v>2045</v>
      </c>
      <c r="DE1000" s="83" t="s">
        <v>444</v>
      </c>
      <c r="DF1000" s="83" t="s">
        <v>130</v>
      </c>
      <c r="DG1000" s="83" t="s">
        <v>499</v>
      </c>
      <c r="DH1000" s="83"/>
      <c r="DI1000" s="83">
        <v>0</v>
      </c>
      <c r="DJ1000" s="83">
        <v>1</v>
      </c>
      <c r="DK1000" s="83">
        <v>0</v>
      </c>
      <c r="DL1000" s="83">
        <v>0</v>
      </c>
      <c r="DM1000" s="83">
        <v>0</v>
      </c>
      <c r="DN1000" s="83">
        <v>0</v>
      </c>
      <c r="DO1000" s="83">
        <v>0</v>
      </c>
      <c r="DP1000" s="83">
        <v>0</v>
      </c>
      <c r="DQ1000" s="83">
        <v>0</v>
      </c>
      <c r="DR1000" s="83">
        <v>0</v>
      </c>
      <c r="DS1000" s="83">
        <v>0</v>
      </c>
      <c r="DT1000" s="83">
        <v>3</v>
      </c>
      <c r="DU1000" s="83">
        <v>3</v>
      </c>
      <c r="DV1000" s="83">
        <v>0</v>
      </c>
      <c r="DW1000" s="83">
        <v>0</v>
      </c>
      <c r="DX1000" s="83">
        <v>3</v>
      </c>
      <c r="DY1000" s="85">
        <v>44642</v>
      </c>
      <c r="DZ1000" s="83" t="s">
        <v>5047</v>
      </c>
      <c r="EA1000" s="83" t="s">
        <v>102</v>
      </c>
      <c r="EB1000" s="83" t="s">
        <v>482</v>
      </c>
      <c r="EC1000" s="83">
        <v>996</v>
      </c>
      <c r="ED1000" s="83" t="s">
        <v>483</v>
      </c>
      <c r="EE1000" s="83">
        <v>1</v>
      </c>
      <c r="EF1000" s="83">
        <v>0</v>
      </c>
      <c r="EG1000" s="83">
        <v>0</v>
      </c>
      <c r="EH1000" s="83" t="s">
        <v>109</v>
      </c>
      <c r="EI1000" s="83" t="s">
        <v>108</v>
      </c>
      <c r="EJ1000" s="83" t="s">
        <v>583</v>
      </c>
      <c r="EK1000" s="83">
        <v>0</v>
      </c>
      <c r="EL1000" s="83">
        <v>0</v>
      </c>
      <c r="EM1000" s="83">
        <v>1</v>
      </c>
      <c r="EN1000" s="83" t="s">
        <v>497</v>
      </c>
      <c r="EO1000" s="83"/>
      <c r="EP1000" s="83" t="s">
        <v>436</v>
      </c>
      <c r="EQ1000" s="136">
        <v>1</v>
      </c>
      <c r="ER1000" s="136">
        <v>1</v>
      </c>
      <c r="ES1000" s="136">
        <v>1</v>
      </c>
      <c r="ET1000" s="136">
        <v>1</v>
      </c>
      <c r="EU1000" s="215" t="s">
        <v>269</v>
      </c>
      <c r="EV1000" s="136">
        <v>1</v>
      </c>
      <c r="EW1000" s="136">
        <v>1</v>
      </c>
      <c r="EX1000" s="136">
        <v>1</v>
      </c>
      <c r="EY1000" s="136">
        <v>1</v>
      </c>
      <c r="EZ1000" s="136">
        <v>1</v>
      </c>
      <c r="FP1000" s="215" t="s">
        <v>592</v>
      </c>
      <c r="FQ1000" s="136" t="b">
        <v>1</v>
      </c>
      <c r="FR1000" s="136" t="b">
        <v>1</v>
      </c>
      <c r="FS1000" s="136" t="b">
        <v>1</v>
      </c>
      <c r="FT1000" s="136" t="b">
        <v>1</v>
      </c>
      <c r="FX1000" s="215" t="s">
        <v>269</v>
      </c>
    </row>
    <row r="1001" spans="1:180" ht="60" customHeight="1" x14ac:dyDescent="0.55000000000000004">
      <c r="A1001" s="83" t="s">
        <v>130</v>
      </c>
      <c r="B1001" s="83" t="s">
        <v>98</v>
      </c>
      <c r="C1001" s="136">
        <v>875944</v>
      </c>
      <c r="D1001" s="207" t="s">
        <v>627</v>
      </c>
      <c r="E1001" s="208" t="s">
        <v>630</v>
      </c>
      <c r="F1001" s="83" t="s">
        <v>108</v>
      </c>
      <c r="G1001" s="85">
        <v>20621</v>
      </c>
      <c r="H1001" s="83" t="s">
        <v>102</v>
      </c>
      <c r="I1001" s="85">
        <v>39794</v>
      </c>
      <c r="J1001" s="83" t="s">
        <v>228</v>
      </c>
      <c r="K1001" s="216">
        <v>332043444643</v>
      </c>
      <c r="L1001" s="83" t="s">
        <v>191</v>
      </c>
      <c r="M1001" s="85">
        <v>43631</v>
      </c>
      <c r="N1001" s="83">
        <v>-4286.6666666666697</v>
      </c>
      <c r="O1001" s="83" t="s">
        <v>180</v>
      </c>
      <c r="P1001" s="83" t="s">
        <v>181</v>
      </c>
      <c r="Q1001" s="208" t="s">
        <v>9032</v>
      </c>
      <c r="R1001" s="83" t="s">
        <v>102</v>
      </c>
      <c r="S1001" s="83" t="s">
        <v>102</v>
      </c>
      <c r="T1001" s="83" t="s">
        <v>199</v>
      </c>
      <c r="U1001" s="83" t="s">
        <v>10704</v>
      </c>
      <c r="V1001" s="83" t="s">
        <v>104</v>
      </c>
      <c r="W1001" s="83" t="s">
        <v>105</v>
      </c>
      <c r="X1001" s="86" t="s">
        <v>9032</v>
      </c>
      <c r="Y1001" s="87" t="s">
        <v>102</v>
      </c>
      <c r="Z1001" s="87" t="s">
        <v>102</v>
      </c>
      <c r="AA1001" s="87" t="s">
        <v>199</v>
      </c>
      <c r="AB1001" s="87" t="s">
        <v>10704</v>
      </c>
      <c r="AC1001" s="87" t="s">
        <v>104</v>
      </c>
      <c r="AD1001" s="87" t="s">
        <v>105</v>
      </c>
      <c r="AE1001" s="87" t="s">
        <v>106</v>
      </c>
      <c r="AF1001" s="86" t="s">
        <v>9032</v>
      </c>
      <c r="AG1001" s="87" t="s">
        <v>489</v>
      </c>
      <c r="AH1001" s="87" t="s">
        <v>10705</v>
      </c>
      <c r="AI1001" s="87" t="s">
        <v>104</v>
      </c>
      <c r="AJ1001" s="87" t="s">
        <v>204</v>
      </c>
      <c r="AK1001" s="88"/>
      <c r="AL1001" s="83" t="s">
        <v>107</v>
      </c>
      <c r="AM1001" s="89" t="s">
        <v>454</v>
      </c>
      <c r="AN1001" s="90" t="s">
        <v>416</v>
      </c>
      <c r="AO1001" s="91" t="s">
        <v>641</v>
      </c>
      <c r="AP1001" s="90">
        <v>8.3333333333331794</v>
      </c>
      <c r="AQ1001" s="92" t="s">
        <v>211</v>
      </c>
      <c r="AR1001" s="93" t="s">
        <v>102</v>
      </c>
      <c r="AS1001" s="93" t="s">
        <v>102</v>
      </c>
      <c r="AT1001" s="93" t="s">
        <v>102</v>
      </c>
      <c r="AU1001" s="210" t="s">
        <v>641</v>
      </c>
      <c r="AV1001" s="93" t="s">
        <v>192</v>
      </c>
      <c r="AW1001" s="94" t="s">
        <v>102</v>
      </c>
      <c r="AX1001" s="93" t="s">
        <v>105</v>
      </c>
      <c r="AY1001" s="95" t="s">
        <v>188</v>
      </c>
      <c r="AZ1001" s="93" t="s">
        <v>102</v>
      </c>
      <c r="BA1001" s="93" t="s">
        <v>10706</v>
      </c>
      <c r="BB1001" s="93" t="s">
        <v>102</v>
      </c>
      <c r="BC1001" s="93" t="s">
        <v>102</v>
      </c>
      <c r="BD1001" s="96" t="s">
        <v>102</v>
      </c>
      <c r="BE1001" s="90">
        <v>-489.66666666666703</v>
      </c>
      <c r="BF1001" s="93" t="s">
        <v>211</v>
      </c>
      <c r="BG1001" s="93" t="s">
        <v>102</v>
      </c>
      <c r="BH1001" s="93" t="s">
        <v>102</v>
      </c>
      <c r="BI1001" s="93" t="s">
        <v>102</v>
      </c>
      <c r="BJ1001" s="210" t="s">
        <v>646</v>
      </c>
      <c r="BK1001" s="93" t="s">
        <v>182</v>
      </c>
      <c r="BL1001" s="97" t="s">
        <v>102</v>
      </c>
      <c r="BM1001" s="93" t="s">
        <v>105</v>
      </c>
      <c r="BN1001" s="93" t="s">
        <v>104</v>
      </c>
      <c r="BO1001" s="93" t="s">
        <v>102</v>
      </c>
      <c r="BP1001" s="98">
        <v>20180539</v>
      </c>
      <c r="BQ1001" s="93" t="s">
        <v>102</v>
      </c>
      <c r="BR1001" s="93" t="s">
        <v>102</v>
      </c>
      <c r="BS1001" s="93" t="s">
        <v>102</v>
      </c>
      <c r="BT1001" s="99" t="s">
        <v>591</v>
      </c>
      <c r="BU1001" s="100" t="s">
        <v>12363</v>
      </c>
      <c r="BV1001" s="101" t="s">
        <v>471</v>
      </c>
      <c r="BW1001" s="136"/>
      <c r="BX1001" s="103" t="s">
        <v>565</v>
      </c>
      <c r="BY1001" s="104" t="s">
        <v>190</v>
      </c>
      <c r="BZ1001" s="136"/>
      <c r="CA1001" s="83" t="s">
        <v>599</v>
      </c>
      <c r="CB1001" s="106" t="s">
        <v>647</v>
      </c>
      <c r="CC1001" s="106" t="s">
        <v>12364</v>
      </c>
      <c r="CD1001" s="107"/>
      <c r="CE1001" s="108" t="s">
        <v>107</v>
      </c>
      <c r="CF1001" s="108" t="s">
        <v>107</v>
      </c>
      <c r="CG1001" s="109"/>
      <c r="CH1001" s="110" t="s">
        <v>107</v>
      </c>
      <c r="CI1001" s="111"/>
      <c r="CJ1001" s="112">
        <v>6710</v>
      </c>
      <c r="CK1001" s="113">
        <v>86</v>
      </c>
      <c r="CL1001" s="114" t="s">
        <v>134</v>
      </c>
      <c r="CM1001" s="114" t="s">
        <v>108</v>
      </c>
      <c r="CN1001" s="114"/>
      <c r="CO1001" s="115" t="s">
        <v>102</v>
      </c>
      <c r="CP1001" s="115" t="s">
        <v>102</v>
      </c>
      <c r="CQ1001" s="115" t="s">
        <v>102</v>
      </c>
      <c r="CR1001" s="115" t="s">
        <v>102</v>
      </c>
      <c r="CS1001" s="116"/>
      <c r="CT1001" s="117" t="s">
        <v>109</v>
      </c>
      <c r="CU1001" s="117" t="s">
        <v>109</v>
      </c>
      <c r="CV1001" s="83">
        <v>997</v>
      </c>
      <c r="CW1001" s="83" t="s">
        <v>108</v>
      </c>
      <c r="CX1001" s="83">
        <v>997</v>
      </c>
      <c r="CY1001" s="83" t="s">
        <v>108</v>
      </c>
      <c r="CZ1001" s="83">
        <v>7325</v>
      </c>
      <c r="DA1001" s="83" t="s">
        <v>419</v>
      </c>
      <c r="DB1001" s="83" t="s">
        <v>130</v>
      </c>
      <c r="DC1001" s="83" t="s">
        <v>499</v>
      </c>
      <c r="DD1001" s="83">
        <v>2046</v>
      </c>
      <c r="DE1001" s="83" t="s">
        <v>444</v>
      </c>
      <c r="DF1001" s="83" t="s">
        <v>130</v>
      </c>
      <c r="DG1001" s="83" t="s">
        <v>499</v>
      </c>
      <c r="DH1001" s="83"/>
      <c r="DI1001" s="83">
        <v>0</v>
      </c>
      <c r="DJ1001" s="83">
        <v>1</v>
      </c>
      <c r="DK1001" s="83">
        <v>0</v>
      </c>
      <c r="DL1001" s="83">
        <v>0</v>
      </c>
      <c r="DM1001" s="83">
        <v>0</v>
      </c>
      <c r="DN1001" s="83">
        <v>0</v>
      </c>
      <c r="DO1001" s="83">
        <v>0</v>
      </c>
      <c r="DP1001" s="83">
        <v>0</v>
      </c>
      <c r="DQ1001" s="83">
        <v>0</v>
      </c>
      <c r="DR1001" s="83">
        <v>0</v>
      </c>
      <c r="DS1001" s="83">
        <v>0</v>
      </c>
      <c r="DT1001" s="83">
        <v>3</v>
      </c>
      <c r="DU1001" s="83">
        <v>3</v>
      </c>
      <c r="DV1001" s="83">
        <v>0</v>
      </c>
      <c r="DW1001" s="83">
        <v>0</v>
      </c>
      <c r="DX1001" s="83">
        <v>3</v>
      </c>
      <c r="DY1001" s="85">
        <v>44643</v>
      </c>
      <c r="DZ1001" s="83" t="s">
        <v>12365</v>
      </c>
      <c r="EA1001" s="83" t="s">
        <v>102</v>
      </c>
      <c r="EB1001" s="83" t="s">
        <v>482</v>
      </c>
      <c r="EC1001" s="83">
        <v>997</v>
      </c>
      <c r="ED1001" s="83" t="s">
        <v>483</v>
      </c>
      <c r="EE1001" s="83">
        <v>1</v>
      </c>
      <c r="EF1001" s="83">
        <v>0</v>
      </c>
      <c r="EG1001" s="83">
        <v>0</v>
      </c>
      <c r="EH1001" s="83" t="s">
        <v>109</v>
      </c>
      <c r="EI1001" s="83" t="s">
        <v>108</v>
      </c>
      <c r="EJ1001" s="83" t="s">
        <v>583</v>
      </c>
      <c r="EK1001" s="83">
        <v>0</v>
      </c>
      <c r="EL1001" s="83">
        <v>0</v>
      </c>
      <c r="EM1001" s="83">
        <v>1</v>
      </c>
      <c r="EN1001" s="83" t="s">
        <v>497</v>
      </c>
      <c r="EO1001" s="83"/>
      <c r="EP1001" s="83" t="s">
        <v>436</v>
      </c>
      <c r="EQ1001" s="136">
        <v>1</v>
      </c>
      <c r="ER1001" s="136">
        <v>1</v>
      </c>
      <c r="ES1001" s="136">
        <v>1</v>
      </c>
      <c r="ET1001" s="136">
        <v>1</v>
      </c>
      <c r="EU1001" s="215" t="s">
        <v>269</v>
      </c>
      <c r="EV1001" s="136">
        <v>1</v>
      </c>
      <c r="EW1001" s="136">
        <v>1</v>
      </c>
      <c r="EX1001" s="136">
        <v>1</v>
      </c>
      <c r="EY1001" s="136">
        <v>1</v>
      </c>
      <c r="EZ1001" s="136">
        <v>1</v>
      </c>
      <c r="FP1001" s="215" t="s">
        <v>592</v>
      </c>
      <c r="FQ1001" s="136" t="b">
        <v>1</v>
      </c>
      <c r="FR1001" s="136" t="b">
        <v>1</v>
      </c>
      <c r="FS1001" s="136" t="b">
        <v>1</v>
      </c>
      <c r="FT1001" s="136" t="b">
        <v>1</v>
      </c>
      <c r="FX1001" s="215" t="s">
        <v>269</v>
      </c>
    </row>
  </sheetData>
  <autoFilter ref="A1:FX4" xr:uid="{00000000-0009-0000-0000-000000000000}"/>
  <phoneticPr fontId="50" type="noConversion"/>
  <conditionalFormatting sqref="AU1:AU1001 BJ1:BJ1001">
    <cfRule type="expression" dxfId="113" priority="26">
      <formula>AND($AU1=$BJ1,$AU1&lt;&gt;"")</formula>
    </cfRule>
  </conditionalFormatting>
  <conditionalFormatting sqref="AO1:AO1001 AU1:AU1001">
    <cfRule type="expression" dxfId="112" priority="22">
      <formula>AND($AO1=$AU1,$AO1&lt;&gt;"")</formula>
    </cfRule>
  </conditionalFormatting>
  <conditionalFormatting sqref="AO1:AO1001 BJ1:BJ1001">
    <cfRule type="expression" dxfId="111" priority="23">
      <formula>AND($AO1=$BJ1,$AO1&lt;&gt;"")</formula>
    </cfRule>
  </conditionalFormatting>
  <conditionalFormatting sqref="CF1:CG1001">
    <cfRule type="expression" dxfId="110" priority="18">
      <formula>$EX1=3</formula>
    </cfRule>
    <cfRule type="expression" dxfId="109" priority="44">
      <formula>$EX1=2</formula>
    </cfRule>
  </conditionalFormatting>
  <conditionalFormatting sqref="CE1:CE1001 CG1:CG1001">
    <cfRule type="expression" dxfId="108" priority="19">
      <formula>$EW1=3</formula>
    </cfRule>
    <cfRule type="expression" dxfId="107" priority="43">
      <formula>$EW1=2</formula>
    </cfRule>
  </conditionalFormatting>
  <conditionalFormatting sqref="CO1:CS1001">
    <cfRule type="expression" dxfId="106" priority="20">
      <formula>$FA1=3</formula>
    </cfRule>
    <cfRule type="expression" dxfId="105" priority="21">
      <formula>$FA1=2</formula>
    </cfRule>
  </conditionalFormatting>
  <conditionalFormatting sqref="CK1:CN1001">
    <cfRule type="expression" dxfId="104" priority="27">
      <formula>$EZ1=3</formula>
    </cfRule>
    <cfRule type="expression" dxfId="103" priority="28">
      <formula>$EZ1=2</formula>
    </cfRule>
  </conditionalFormatting>
  <conditionalFormatting sqref="CH1:CI1001">
    <cfRule type="expression" dxfId="102" priority="29">
      <formula>$EY1=2</formula>
    </cfRule>
    <cfRule type="expression" dxfId="101" priority="30">
      <formula>$EY1=3</formula>
    </cfRule>
  </conditionalFormatting>
  <conditionalFormatting sqref="X1:AK1001">
    <cfRule type="expression" dxfId="100" priority="31">
      <formula>$EQ1=3</formula>
    </cfRule>
    <cfRule type="expression" dxfId="99" priority="32">
      <formula>$EQ1=2</formula>
    </cfRule>
  </conditionalFormatting>
  <conditionalFormatting sqref="AP1:BT1001">
    <cfRule type="expression" dxfId="98" priority="33">
      <formula>$ER1=2</formula>
    </cfRule>
    <cfRule type="expression" dxfId="97" priority="34">
      <formula>$ER1=3</formula>
    </cfRule>
  </conditionalFormatting>
  <conditionalFormatting sqref="BU1:BW4">
    <cfRule type="expression" dxfId="96" priority="35">
      <formula>$ES1=2</formula>
    </cfRule>
    <cfRule type="expression" dxfId="95" priority="36">
      <formula>$ES1=3</formula>
    </cfRule>
  </conditionalFormatting>
  <conditionalFormatting sqref="BX1:BZ4">
    <cfRule type="expression" dxfId="94" priority="37">
      <formula>$ET1=2</formula>
    </cfRule>
    <cfRule type="expression" dxfId="93" priority="38">
      <formula>$ET1=3</formula>
    </cfRule>
  </conditionalFormatting>
  <conditionalFormatting sqref="CB1:CB4 CD1:CD1001">
    <cfRule type="expression" dxfId="92" priority="39">
      <formula>$EU1=3</formula>
    </cfRule>
    <cfRule type="expression" dxfId="91" priority="41">
      <formula>$EU1=2</formula>
    </cfRule>
  </conditionalFormatting>
  <conditionalFormatting sqref="CC1:CD4 CD5:CD1001">
    <cfRule type="expression" dxfId="90" priority="40">
      <formula>$EV1=3</formula>
    </cfRule>
    <cfRule type="expression" dxfId="89" priority="42">
      <formula>$EV1=2</formula>
    </cfRule>
  </conditionalFormatting>
  <conditionalFormatting sqref="EQ2:EW4 EY2:FA4">
    <cfRule type="cellIs" dxfId="88" priority="15" operator="equal">
      <formula>2</formula>
    </cfRule>
    <cfRule type="cellIs" dxfId="87" priority="16" operator="equal">
      <formula>3</formula>
    </cfRule>
  </conditionalFormatting>
  <conditionalFormatting sqref="EO2:EO1001">
    <cfRule type="expression" dxfId="86" priority="26259">
      <formula>COUNTIFS($C$2:$C$4,$C2,$EO$2:$EO$4,"&lt;&gt;"&amp;$EO2)&gt;0</formula>
    </cfRule>
  </conditionalFormatting>
  <conditionalFormatting sqref="BU5:BU1001">
    <cfRule type="expression" dxfId="85" priority="13">
      <formula>$ES5=2</formula>
    </cfRule>
    <cfRule type="expression" dxfId="84" priority="14">
      <formula>$ES5=3</formula>
    </cfRule>
  </conditionalFormatting>
  <conditionalFormatting sqref="BV5:BV1001">
    <cfRule type="expression" dxfId="83" priority="11">
      <formula>$ES5=2</formula>
    </cfRule>
    <cfRule type="expression" dxfId="82" priority="12">
      <formula>$ES5=3</formula>
    </cfRule>
  </conditionalFormatting>
  <conditionalFormatting sqref="BX5:BX1001">
    <cfRule type="expression" dxfId="81" priority="9">
      <formula>$ET5=2</formula>
    </cfRule>
    <cfRule type="expression" dxfId="80" priority="10">
      <formula>$ET5=3</formula>
    </cfRule>
  </conditionalFormatting>
  <conditionalFormatting sqref="BY5:BY1001">
    <cfRule type="expression" dxfId="79" priority="7">
      <formula>$ET5=2</formula>
    </cfRule>
    <cfRule type="expression" dxfId="78" priority="8">
      <formula>$ET5=3</formula>
    </cfRule>
  </conditionalFormatting>
  <conditionalFormatting sqref="CB5:CB1001">
    <cfRule type="expression" dxfId="77" priority="5">
      <formula>$EU5=3</formula>
    </cfRule>
    <cfRule type="expression" dxfId="76" priority="6">
      <formula>$EU5=2</formula>
    </cfRule>
  </conditionalFormatting>
  <conditionalFormatting sqref="CC5:CC1001">
    <cfRule type="expression" dxfId="75" priority="3">
      <formula>$EV5=3</formula>
    </cfRule>
    <cfRule type="expression" dxfId="74" priority="4">
      <formula>$EV5=2</formula>
    </cfRule>
  </conditionalFormatting>
  <conditionalFormatting sqref="EX2:EX4">
    <cfRule type="cellIs" dxfId="73" priority="1" operator="equal">
      <formula>2</formula>
    </cfRule>
    <cfRule type="cellIs" dxfId="72" priority="2" operator="equal">
      <formula>3</formula>
    </cfRule>
  </conditionalFormatting>
  <dataValidations count="2">
    <dataValidation type="list" allowBlank="1" showInputMessage="1" showErrorMessage="1" sqref="FB2:FB4" xr:uid="{00000000-0002-0000-0000-000000000000}">
      <formula1>"PHYSICAL REVIEW"</formula1>
    </dataValidation>
    <dataValidation type="list" allowBlank="1" showInputMessage="1" showErrorMessage="1" sqref="EQ2:FA4" xr:uid="{00000000-0002-0000-0000-000001000000}">
      <formula1>"1,2,3,NO"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92D050"/>
  </sheetPr>
  <dimension ref="A1:EM1105"/>
  <sheetViews>
    <sheetView zoomScale="85" zoomScaleNormal="85" workbookViewId="0">
      <selection activeCell="DC1" sqref="DC1:DC1048576"/>
    </sheetView>
  </sheetViews>
  <sheetFormatPr defaultColWidth="9.109375" defaultRowHeight="60" customHeight="1" x14ac:dyDescent="0.55000000000000004"/>
  <cols>
    <col min="1" max="1" width="35" customWidth="1"/>
    <col min="2" max="2" width="14.38671875" style="136" customWidth="1"/>
    <col min="3" max="3" width="8.71875" style="136" customWidth="1"/>
    <col min="4" max="4" width="45.71875" style="136" customWidth="1"/>
    <col min="5" max="5" width="44.38671875" style="136" customWidth="1"/>
    <col min="6" max="6" width="40.27734375" style="136" customWidth="1"/>
    <col min="7" max="9" width="17.109375" style="136" customWidth="1"/>
    <col min="10" max="10" width="18" style="136" customWidth="1"/>
    <col min="11" max="11" width="18" style="137" customWidth="1"/>
    <col min="12" max="12" width="40" style="136" customWidth="1"/>
    <col min="13" max="13" width="15.38671875" style="136" customWidth="1"/>
    <col min="14" max="14" width="18.71875" style="136" customWidth="1"/>
    <col min="15" max="21" width="21.609375" style="136" customWidth="1"/>
    <col min="22" max="22" width="14.88671875" style="136" customWidth="1"/>
    <col min="23" max="23" width="34.38671875" style="136" customWidth="1"/>
    <col min="24" max="24" width="31.38671875" style="136" customWidth="1"/>
    <col min="25" max="25" width="37" style="136" customWidth="1"/>
    <col min="26" max="26" width="24" style="136" customWidth="1"/>
    <col min="27" max="27" width="18.27734375" style="136" customWidth="1"/>
    <col min="28" max="28" width="20.71875" style="136" customWidth="1"/>
    <col min="29" max="29" width="11" style="136" customWidth="1"/>
    <col min="30" max="30" width="12.88671875" style="136" customWidth="1"/>
    <col min="31" max="31" width="20" style="136" customWidth="1"/>
    <col min="32" max="32" width="36.38671875" style="136" customWidth="1"/>
    <col min="33" max="33" width="29.38671875" style="136" customWidth="1"/>
    <col min="34" max="34" width="16" style="136" customWidth="1"/>
    <col min="35" max="35" width="19.609375" style="136" customWidth="1"/>
    <col min="36" max="36" width="14.38671875" style="136" customWidth="1"/>
    <col min="37" max="38" width="17.109375" style="136" customWidth="1"/>
    <col min="39" max="39" width="17.88671875" style="136" customWidth="1"/>
    <col min="40" max="45" width="25.88671875" style="136" customWidth="1"/>
    <col min="46" max="46" width="16.27734375" style="136" customWidth="1"/>
    <col min="47" max="48" width="9.109375" style="136" customWidth="1"/>
    <col min="49" max="49" width="23" style="136" customWidth="1"/>
    <col min="50" max="50" width="15.109375" style="136" customWidth="1"/>
    <col min="51" max="51" width="23.609375" style="136" customWidth="1"/>
    <col min="52" max="52" width="13.609375" style="136" customWidth="1"/>
    <col min="53" max="53" width="13.88671875" style="136" customWidth="1"/>
    <col min="54" max="54" width="36.27734375" style="136" customWidth="1"/>
    <col min="55" max="55" width="34.109375" style="136" customWidth="1"/>
    <col min="56" max="56" width="37.609375" style="136" customWidth="1"/>
    <col min="57" max="60" width="27.88671875" style="136" customWidth="1"/>
    <col min="61" max="61" width="34.109375" style="136" customWidth="1"/>
    <col min="62" max="62" width="14.27734375" style="136" customWidth="1"/>
    <col min="63" max="63" width="26.88671875" style="136" customWidth="1"/>
    <col min="64" max="64" width="20.88671875" style="136" customWidth="1"/>
    <col min="65" max="65" width="27.109375" style="136" customWidth="1"/>
    <col min="66" max="68" width="20.88671875" style="136" customWidth="1"/>
    <col min="69" max="69" width="33" style="136" customWidth="1"/>
    <col min="70" max="70" width="35.609375" style="136" customWidth="1"/>
    <col min="71" max="71" width="44.71875" style="136" customWidth="1"/>
    <col min="72" max="72" width="16.109375" style="136" customWidth="1"/>
    <col min="73" max="73" width="35" style="136" customWidth="1"/>
    <col min="74" max="74" width="40.88671875" style="136" customWidth="1"/>
    <col min="75" max="76" width="44.71875" style="136" customWidth="1"/>
    <col min="77" max="88" width="10.88671875" style="136" customWidth="1"/>
    <col min="89" max="90" width="10.88671875" style="138" customWidth="1"/>
    <col min="91" max="91" width="10.88671875" style="136" customWidth="1"/>
    <col min="92" max="92" width="10.27734375" style="136" customWidth="1"/>
    <col min="93" max="93" width="13.109375" style="136" customWidth="1"/>
    <col min="94" max="94" width="10.71875" style="136" customWidth="1"/>
    <col min="95" max="95" width="11.38671875" style="136" customWidth="1"/>
    <col min="96" max="103" width="9.109375" style="136" customWidth="1"/>
    <col min="104" max="104" width="9.71875" style="136" customWidth="1"/>
    <col min="105" max="106" width="9.109375" style="136" customWidth="1"/>
    <col min="107" max="107" width="20.88671875" customWidth="1"/>
    <col min="108" max="122" width="9.109375" style="136" customWidth="1"/>
    <col min="123" max="123" width="12" style="136" customWidth="1"/>
    <col min="124" max="124" width="11.609375" style="136" customWidth="1"/>
    <col min="125" max="126" width="9.109375" style="136" customWidth="1"/>
    <col min="127" max="127" width="11.609375" style="136" customWidth="1"/>
    <col min="128" max="133" width="9.109375" style="136" customWidth="1"/>
    <col min="134" max="16384" width="9.109375" style="136"/>
  </cols>
  <sheetData>
    <row r="1" spans="1:143" s="83" customFormat="1" ht="201.75" customHeight="1" x14ac:dyDescent="0.55000000000000004">
      <c r="A1" s="43" t="s">
        <v>427</v>
      </c>
      <c r="B1" s="43" t="s">
        <v>212</v>
      </c>
      <c r="C1" s="44" t="s">
        <v>69</v>
      </c>
      <c r="D1" s="43" t="s">
        <v>213</v>
      </c>
      <c r="E1" s="43" t="s">
        <v>76</v>
      </c>
      <c r="F1" s="45" t="s">
        <v>456</v>
      </c>
      <c r="G1" s="45" t="s">
        <v>214</v>
      </c>
      <c r="H1" s="43" t="s">
        <v>301</v>
      </c>
      <c r="I1" s="46" t="s">
        <v>302</v>
      </c>
      <c r="J1" s="43" t="s">
        <v>215</v>
      </c>
      <c r="K1" s="43" t="s">
        <v>216</v>
      </c>
      <c r="L1" s="43" t="s">
        <v>217</v>
      </c>
      <c r="M1" s="45" t="s">
        <v>303</v>
      </c>
      <c r="N1" s="53" t="s">
        <v>244</v>
      </c>
      <c r="O1" s="53" t="s">
        <v>245</v>
      </c>
      <c r="P1" s="53" t="s">
        <v>246</v>
      </c>
      <c r="Q1" s="53" t="s">
        <v>70</v>
      </c>
      <c r="R1" s="53" t="s">
        <v>437</v>
      </c>
      <c r="S1" s="53" t="s">
        <v>424</v>
      </c>
      <c r="T1" s="53" t="s">
        <v>475</v>
      </c>
      <c r="U1" s="53" t="s">
        <v>438</v>
      </c>
      <c r="V1" s="45" t="s">
        <v>71</v>
      </c>
      <c r="W1" s="45" t="s">
        <v>72</v>
      </c>
      <c r="X1" s="45" t="s">
        <v>73</v>
      </c>
      <c r="Y1" s="47" t="s">
        <v>247</v>
      </c>
      <c r="Z1" s="47" t="s">
        <v>248</v>
      </c>
      <c r="AA1" s="47" t="s">
        <v>249</v>
      </c>
      <c r="AB1" s="47" t="s">
        <v>250</v>
      </c>
      <c r="AC1" s="47" t="s">
        <v>251</v>
      </c>
      <c r="AD1" s="47" t="s">
        <v>252</v>
      </c>
      <c r="AE1" s="47" t="s">
        <v>253</v>
      </c>
      <c r="AF1" s="48" t="s">
        <v>254</v>
      </c>
      <c r="AG1" s="48" t="s">
        <v>255</v>
      </c>
      <c r="AH1" s="49" t="s">
        <v>256</v>
      </c>
      <c r="AI1" s="49" t="s">
        <v>257</v>
      </c>
      <c r="AJ1" s="49" t="s">
        <v>258</v>
      </c>
      <c r="AK1" s="49" t="s">
        <v>259</v>
      </c>
      <c r="AL1" s="49" t="s">
        <v>260</v>
      </c>
      <c r="AM1" s="49" t="s">
        <v>261</v>
      </c>
      <c r="AN1" s="50" t="s">
        <v>457</v>
      </c>
      <c r="AO1" s="50" t="s">
        <v>458</v>
      </c>
      <c r="AP1" s="50" t="s">
        <v>459</v>
      </c>
      <c r="AQ1" s="50" t="s">
        <v>460</v>
      </c>
      <c r="AR1" s="50" t="s">
        <v>461</v>
      </c>
      <c r="AS1" s="50" t="s">
        <v>428</v>
      </c>
      <c r="AT1" s="45" t="s">
        <v>74</v>
      </c>
      <c r="AU1" s="34" t="s">
        <v>284</v>
      </c>
      <c r="AV1" s="34" t="s">
        <v>285</v>
      </c>
      <c r="AW1" s="34" t="s">
        <v>439</v>
      </c>
      <c r="AX1" s="61" t="s">
        <v>286</v>
      </c>
      <c r="AY1" s="62" t="s">
        <v>433</v>
      </c>
      <c r="AZ1" s="33" t="s">
        <v>233</v>
      </c>
      <c r="BA1" s="63" t="s">
        <v>287</v>
      </c>
      <c r="BB1" s="64" t="s">
        <v>288</v>
      </c>
      <c r="BC1" s="64" t="s">
        <v>289</v>
      </c>
      <c r="BD1" s="64" t="s">
        <v>434</v>
      </c>
      <c r="BE1" s="65" t="s">
        <v>440</v>
      </c>
      <c r="BF1" s="65" t="s">
        <v>441</v>
      </c>
      <c r="BG1" s="65" t="s">
        <v>442</v>
      </c>
      <c r="BH1" s="65" t="s">
        <v>443</v>
      </c>
      <c r="BI1" s="65" t="s">
        <v>445</v>
      </c>
      <c r="BJ1" s="43" t="s">
        <v>218</v>
      </c>
      <c r="BK1" s="43" t="s">
        <v>219</v>
      </c>
      <c r="BL1" s="43" t="s">
        <v>92</v>
      </c>
      <c r="BM1" s="43" t="s">
        <v>93</v>
      </c>
      <c r="BN1" s="43" t="s">
        <v>220</v>
      </c>
      <c r="BO1" s="43" t="s">
        <v>221</v>
      </c>
      <c r="BP1" s="43" t="s">
        <v>222</v>
      </c>
      <c r="BQ1" s="43" t="s">
        <v>223</v>
      </c>
      <c r="BR1" s="43" t="s">
        <v>224</v>
      </c>
      <c r="BS1" s="43" t="s">
        <v>463</v>
      </c>
      <c r="BT1" s="43" t="s">
        <v>225</v>
      </c>
      <c r="BU1" s="43" t="s">
        <v>226</v>
      </c>
      <c r="BV1" s="43" t="s">
        <v>373</v>
      </c>
      <c r="BW1" s="43" t="s">
        <v>464</v>
      </c>
      <c r="BX1" s="43" t="s">
        <v>418</v>
      </c>
      <c r="BY1" s="43" t="s">
        <v>77</v>
      </c>
      <c r="BZ1" s="43" t="s">
        <v>78</v>
      </c>
      <c r="CA1" s="43" t="s">
        <v>79</v>
      </c>
      <c r="CB1" s="43" t="s">
        <v>372</v>
      </c>
      <c r="CC1" s="43" t="s">
        <v>80</v>
      </c>
      <c r="CD1" s="43" t="s">
        <v>81</v>
      </c>
      <c r="CE1" s="43" t="s">
        <v>82</v>
      </c>
      <c r="CF1" s="43" t="s">
        <v>83</v>
      </c>
      <c r="CG1" s="43" t="s">
        <v>84</v>
      </c>
      <c r="CH1" s="43" t="s">
        <v>85</v>
      </c>
      <c r="CI1" s="43" t="s">
        <v>86</v>
      </c>
      <c r="CJ1" s="43" t="s">
        <v>87</v>
      </c>
      <c r="CK1" s="43" t="s">
        <v>88</v>
      </c>
      <c r="CL1" s="43" t="s">
        <v>89</v>
      </c>
      <c r="CM1" s="43" t="s">
        <v>90</v>
      </c>
      <c r="CN1" s="43" t="s">
        <v>91</v>
      </c>
      <c r="CO1" s="43" t="s">
        <v>94</v>
      </c>
      <c r="CP1" s="43" t="s">
        <v>264</v>
      </c>
      <c r="CQ1" s="43" t="s">
        <v>465</v>
      </c>
      <c r="CR1" s="66" t="s">
        <v>95</v>
      </c>
      <c r="CS1" s="43" t="s">
        <v>265</v>
      </c>
      <c r="CT1" s="43" t="s">
        <v>408</v>
      </c>
      <c r="CU1" s="67" t="s">
        <v>234</v>
      </c>
      <c r="CV1" s="43" t="s">
        <v>235</v>
      </c>
      <c r="CW1" s="67" t="s">
        <v>236</v>
      </c>
      <c r="CX1" s="43" t="s">
        <v>267</v>
      </c>
      <c r="CY1" s="43" t="s">
        <v>237</v>
      </c>
      <c r="CZ1" s="43" t="s">
        <v>466</v>
      </c>
      <c r="DA1" s="43" t="s">
        <v>467</v>
      </c>
      <c r="DB1" s="43" t="s">
        <v>268</v>
      </c>
      <c r="DC1" s="43" t="s">
        <v>305</v>
      </c>
      <c r="DD1" s="43" t="s">
        <v>306</v>
      </c>
      <c r="DE1" s="139" t="s">
        <v>5</v>
      </c>
      <c r="DF1" s="68" t="s">
        <v>1</v>
      </c>
      <c r="DG1" s="140" t="s">
        <v>6</v>
      </c>
      <c r="DH1" s="74" t="s">
        <v>4</v>
      </c>
      <c r="DI1" s="75" t="s">
        <v>7</v>
      </c>
      <c r="DJ1" s="76" t="s">
        <v>468</v>
      </c>
      <c r="DK1" s="141" t="s">
        <v>8</v>
      </c>
      <c r="DL1" s="141" t="s">
        <v>9</v>
      </c>
      <c r="DM1" s="142" t="s">
        <v>405</v>
      </c>
      <c r="DN1" s="143" t="s">
        <v>10</v>
      </c>
      <c r="DO1" s="143" t="s">
        <v>11</v>
      </c>
      <c r="DP1" s="144" t="s">
        <v>17</v>
      </c>
      <c r="DQ1" s="73" t="s">
        <v>12</v>
      </c>
      <c r="DR1" s="73" t="s">
        <v>469</v>
      </c>
      <c r="DS1" s="77" t="s">
        <v>307</v>
      </c>
      <c r="DT1" s="78" t="s">
        <v>308</v>
      </c>
      <c r="DU1" s="77" t="s">
        <v>309</v>
      </c>
      <c r="DV1" s="79" t="s">
        <v>374</v>
      </c>
      <c r="DW1" s="79" t="s">
        <v>375</v>
      </c>
      <c r="DX1" s="79" t="s">
        <v>376</v>
      </c>
      <c r="DY1" s="79" t="s">
        <v>377</v>
      </c>
      <c r="DZ1" s="80" t="s">
        <v>378</v>
      </c>
      <c r="EA1" s="80" t="s">
        <v>379</v>
      </c>
      <c r="EB1" s="80" t="s">
        <v>590</v>
      </c>
      <c r="EC1" s="81" t="s">
        <v>300</v>
      </c>
      <c r="ED1" s="81" t="s">
        <v>470</v>
      </c>
      <c r="EE1" s="82" t="s">
        <v>551</v>
      </c>
      <c r="EF1" s="82" t="s">
        <v>553</v>
      </c>
      <c r="EG1" s="82" t="s">
        <v>552</v>
      </c>
      <c r="EH1" s="82" t="s">
        <v>554</v>
      </c>
      <c r="EI1" s="82" t="s">
        <v>585</v>
      </c>
      <c r="EJ1" s="82" t="s">
        <v>586</v>
      </c>
      <c r="EK1" s="82" t="s">
        <v>555</v>
      </c>
      <c r="EL1" s="82" t="s">
        <v>587</v>
      </c>
      <c r="EM1" s="82"/>
    </row>
    <row r="2" spans="1:143" s="134" customFormat="1" ht="60" customHeight="1" x14ac:dyDescent="0.55000000000000004">
      <c r="A2" s="83" t="s">
        <v>169</v>
      </c>
      <c r="B2" s="83" t="s">
        <v>98</v>
      </c>
      <c r="C2" s="209" t="s">
        <v>632</v>
      </c>
      <c r="D2" s="208" t="s">
        <v>647</v>
      </c>
      <c r="E2" s="208" t="s">
        <v>647</v>
      </c>
      <c r="F2" s="83" t="s">
        <v>108</v>
      </c>
      <c r="G2" s="85">
        <v>41862</v>
      </c>
      <c r="H2" s="83" t="s">
        <v>102</v>
      </c>
      <c r="I2" s="85">
        <v>42321</v>
      </c>
      <c r="J2" s="83" t="s">
        <v>230</v>
      </c>
      <c r="K2" s="209" t="s">
        <v>652</v>
      </c>
      <c r="L2" s="83" t="s">
        <v>135</v>
      </c>
      <c r="M2" s="85">
        <v>43630</v>
      </c>
      <c r="N2" s="145">
        <v>236110</v>
      </c>
      <c r="O2" s="145" t="s">
        <v>121</v>
      </c>
      <c r="P2" s="145" t="s">
        <v>115</v>
      </c>
      <c r="Q2" s="145" t="s">
        <v>115</v>
      </c>
      <c r="R2" s="145" t="s">
        <v>121</v>
      </c>
      <c r="S2" s="145"/>
      <c r="T2" s="145"/>
      <c r="U2" s="145"/>
      <c r="V2">
        <v>2300</v>
      </c>
      <c r="W2" s="83" t="s">
        <v>116</v>
      </c>
      <c r="X2" s="83" t="s">
        <v>103</v>
      </c>
      <c r="Y2" s="208" t="s">
        <v>654</v>
      </c>
      <c r="Z2" s="83" t="s">
        <v>102</v>
      </c>
      <c r="AA2" s="83" t="s">
        <v>102</v>
      </c>
      <c r="AB2" s="83" t="s">
        <v>123</v>
      </c>
      <c r="AC2" s="83" t="s">
        <v>600</v>
      </c>
      <c r="AD2" s="83" t="s">
        <v>111</v>
      </c>
      <c r="AE2" s="83" t="s">
        <v>105</v>
      </c>
      <c r="AF2" s="87" t="s">
        <v>654</v>
      </c>
      <c r="AG2" s="87" t="s">
        <v>102</v>
      </c>
      <c r="AH2" s="87" t="s">
        <v>102</v>
      </c>
      <c r="AI2" s="87" t="s">
        <v>123</v>
      </c>
      <c r="AJ2" s="87" t="s">
        <v>600</v>
      </c>
      <c r="AK2" s="87" t="s">
        <v>111</v>
      </c>
      <c r="AL2" s="87" t="s">
        <v>105</v>
      </c>
      <c r="AM2" s="87" t="s">
        <v>106</v>
      </c>
      <c r="AN2" s="87" t="s">
        <v>654</v>
      </c>
      <c r="AO2" s="87" t="s">
        <v>178</v>
      </c>
      <c r="AP2" s="87" t="s">
        <v>600</v>
      </c>
      <c r="AQ2" s="87" t="s">
        <v>111</v>
      </c>
      <c r="AR2" s="87" t="s">
        <v>204</v>
      </c>
      <c r="AS2" s="88"/>
      <c r="AT2" s="83" t="s">
        <v>107</v>
      </c>
      <c r="AU2" s="146" t="s">
        <v>107</v>
      </c>
      <c r="AV2" s="146" t="s">
        <v>107</v>
      </c>
      <c r="AW2" s="147"/>
      <c r="AX2" s="110" t="s">
        <v>107</v>
      </c>
      <c r="AY2" s="111"/>
      <c r="AZ2" s="112">
        <f ca="1">RANDBETWEEN(1000,9999)</f>
        <v>6357</v>
      </c>
      <c r="BA2" s="113">
        <v>12</v>
      </c>
      <c r="BB2" s="114" t="s">
        <v>136</v>
      </c>
      <c r="BC2" s="114" t="s">
        <v>108</v>
      </c>
      <c r="BD2" s="114"/>
      <c r="BE2" s="115" t="s">
        <v>102</v>
      </c>
      <c r="BF2" s="115" t="s">
        <v>102</v>
      </c>
      <c r="BG2" s="115" t="s">
        <v>102</v>
      </c>
      <c r="BH2" s="115" t="s">
        <v>102</v>
      </c>
      <c r="BI2" s="116"/>
      <c r="BJ2" s="117" t="s">
        <v>109</v>
      </c>
      <c r="BK2" s="117" t="s">
        <v>109</v>
      </c>
      <c r="BL2" s="83">
        <v>70</v>
      </c>
      <c r="BM2" s="83" t="s">
        <v>270</v>
      </c>
      <c r="BN2" s="83">
        <v>0</v>
      </c>
      <c r="BO2" s="83" t="s">
        <v>108</v>
      </c>
      <c r="BP2" s="83">
        <v>5294</v>
      </c>
      <c r="BQ2" s="83" t="s">
        <v>381</v>
      </c>
      <c r="BR2" s="83" t="s">
        <v>157</v>
      </c>
      <c r="BS2" s="83" t="s">
        <v>502</v>
      </c>
      <c r="BT2" s="83">
        <v>5294</v>
      </c>
      <c r="BU2" s="83" t="s">
        <v>381</v>
      </c>
      <c r="BV2" s="83" t="s">
        <v>157</v>
      </c>
      <c r="BW2" s="83" t="s">
        <v>502</v>
      </c>
      <c r="BX2" s="83"/>
      <c r="BY2" s="83">
        <v>0</v>
      </c>
      <c r="BZ2" s="83">
        <v>1</v>
      </c>
      <c r="CA2" s="83">
        <v>0</v>
      </c>
      <c r="CB2" s="83">
        <v>0</v>
      </c>
      <c r="CC2" s="83">
        <v>0</v>
      </c>
      <c r="CD2" s="83">
        <v>0</v>
      </c>
      <c r="CE2" s="83">
        <v>0</v>
      </c>
      <c r="CF2" s="83">
        <v>0</v>
      </c>
      <c r="CG2" s="83">
        <v>0</v>
      </c>
      <c r="CH2" s="83">
        <v>0</v>
      </c>
      <c r="CI2" s="83">
        <v>0</v>
      </c>
      <c r="CJ2" s="83">
        <v>7</v>
      </c>
      <c r="CK2" s="83">
        <v>3</v>
      </c>
      <c r="CL2" s="83">
        <v>3</v>
      </c>
      <c r="CM2" s="83">
        <v>4</v>
      </c>
      <c r="CN2" s="83">
        <v>0</v>
      </c>
      <c r="CO2" s="85">
        <v>43646</v>
      </c>
      <c r="CP2" s="83" t="s">
        <v>584</v>
      </c>
      <c r="CQ2" s="83" t="s">
        <v>102</v>
      </c>
      <c r="CR2" s="83" t="s">
        <v>482</v>
      </c>
      <c r="CS2" s="83">
        <v>0</v>
      </c>
      <c r="CT2" s="83" t="s">
        <v>483</v>
      </c>
      <c r="CU2" s="83">
        <v>1</v>
      </c>
      <c r="CV2" s="83">
        <v>0</v>
      </c>
      <c r="CW2" s="83">
        <v>0</v>
      </c>
      <c r="CX2" s="83" t="s">
        <v>476</v>
      </c>
      <c r="CY2" s="83" t="s">
        <v>583</v>
      </c>
      <c r="CZ2" s="83">
        <v>0</v>
      </c>
      <c r="DA2" s="83">
        <v>0</v>
      </c>
      <c r="DB2" s="83">
        <f t="shared" ref="DB2:DB65" si="0">IF(COUNT($DE2:$DP2)&lt;SUM($DE2:$DP2),1,0)</f>
        <v>0</v>
      </c>
      <c r="DC2" s="83" t="s">
        <v>495</v>
      </c>
      <c r="DD2" s="83"/>
      <c r="DE2" s="119">
        <v>1</v>
      </c>
      <c r="DF2" s="118">
        <v>1</v>
      </c>
      <c r="DG2" s="121" t="s">
        <v>269</v>
      </c>
      <c r="DH2" s="124">
        <v>1</v>
      </c>
      <c r="DI2" s="123">
        <v>1</v>
      </c>
      <c r="DJ2" s="125" t="s">
        <v>269</v>
      </c>
      <c r="DK2" s="148">
        <v>1</v>
      </c>
      <c r="DL2" s="148">
        <v>1</v>
      </c>
      <c r="DM2" s="149">
        <v>1</v>
      </c>
      <c r="DN2" s="150">
        <v>1</v>
      </c>
      <c r="DO2" s="150">
        <v>1</v>
      </c>
      <c r="DP2" s="120">
        <v>1</v>
      </c>
      <c r="DQ2" s="126" t="s">
        <v>472</v>
      </c>
      <c r="DR2" s="127" t="s">
        <v>601</v>
      </c>
      <c r="DS2" s="135">
        <v>43651</v>
      </c>
      <c r="DT2" s="129">
        <v>43656</v>
      </c>
      <c r="DU2" s="128"/>
      <c r="DV2" s="131">
        <v>43662</v>
      </c>
      <c r="DW2" s="130" t="s">
        <v>299</v>
      </c>
      <c r="DX2" s="130"/>
      <c r="DY2" s="130"/>
      <c r="DZ2" s="132"/>
      <c r="EA2" s="132"/>
      <c r="EB2" s="132"/>
      <c r="EC2" s="133"/>
      <c r="ED2" s="133"/>
      <c r="EE2" s="134" t="b">
        <f t="shared" ref="EE2:EE4" si="1">AF2=AN2</f>
        <v>1</v>
      </c>
      <c r="EF2" s="134" t="b">
        <f t="shared" ref="EF2:EH4" si="2">AI2=AO2</f>
        <v>1</v>
      </c>
      <c r="EG2" s="134" t="b">
        <f t="shared" si="2"/>
        <v>1</v>
      </c>
      <c r="EH2" s="134" t="b">
        <f t="shared" si="2"/>
        <v>1</v>
      </c>
      <c r="EL2" s="134" t="str">
        <f t="shared" ref="EL2:EL4" si="3">IF(CJ2=CM2,"YES","NO")</f>
        <v>NO</v>
      </c>
    </row>
    <row r="3" spans="1:143" s="134" customFormat="1" ht="60" customHeight="1" x14ac:dyDescent="0.55000000000000004">
      <c r="A3" s="83" t="s">
        <v>128</v>
      </c>
      <c r="B3" s="83" t="s">
        <v>98</v>
      </c>
      <c r="C3" s="209" t="s">
        <v>648</v>
      </c>
      <c r="D3" s="208" t="s">
        <v>650</v>
      </c>
      <c r="E3" s="208" t="s">
        <v>650</v>
      </c>
      <c r="F3" s="83" t="s">
        <v>108</v>
      </c>
      <c r="G3" s="85" t="s">
        <v>102</v>
      </c>
      <c r="H3" s="83" t="s">
        <v>102</v>
      </c>
      <c r="I3" s="85">
        <v>41870</v>
      </c>
      <c r="J3" s="83" t="s">
        <v>228</v>
      </c>
      <c r="K3" s="212" t="s">
        <v>653</v>
      </c>
      <c r="L3" s="83" t="s">
        <v>97</v>
      </c>
      <c r="M3" s="85">
        <v>43624</v>
      </c>
      <c r="N3" s="145">
        <v>111140</v>
      </c>
      <c r="O3" s="145" t="s">
        <v>567</v>
      </c>
      <c r="P3" s="145" t="s">
        <v>99</v>
      </c>
      <c r="Q3" s="145" t="s">
        <v>100</v>
      </c>
      <c r="R3" s="145" t="s">
        <v>567</v>
      </c>
      <c r="S3" s="145"/>
      <c r="T3" s="145"/>
      <c r="U3" s="145"/>
      <c r="V3">
        <v>1100</v>
      </c>
      <c r="W3" s="83" t="s">
        <v>101</v>
      </c>
      <c r="X3" s="83" t="s">
        <v>103</v>
      </c>
      <c r="Y3" s="208" t="s">
        <v>655</v>
      </c>
      <c r="Z3" s="83" t="s">
        <v>102</v>
      </c>
      <c r="AA3" s="83" t="s">
        <v>102</v>
      </c>
      <c r="AB3" s="83" t="s">
        <v>602</v>
      </c>
      <c r="AC3" s="83" t="s">
        <v>603</v>
      </c>
      <c r="AD3" s="83" t="s">
        <v>144</v>
      </c>
      <c r="AE3" s="83" t="s">
        <v>105</v>
      </c>
      <c r="AF3" s="87" t="s">
        <v>655</v>
      </c>
      <c r="AG3" s="87" t="s">
        <v>102</v>
      </c>
      <c r="AH3" s="87" t="s">
        <v>102</v>
      </c>
      <c r="AI3" s="87" t="s">
        <v>602</v>
      </c>
      <c r="AJ3" s="87" t="s">
        <v>603</v>
      </c>
      <c r="AK3" s="87" t="s">
        <v>144</v>
      </c>
      <c r="AL3" s="87" t="s">
        <v>105</v>
      </c>
      <c r="AM3" s="87" t="s">
        <v>106</v>
      </c>
      <c r="AN3" s="87" t="s">
        <v>655</v>
      </c>
      <c r="AO3" s="87" t="s">
        <v>602</v>
      </c>
      <c r="AP3" s="87" t="s">
        <v>603</v>
      </c>
      <c r="AQ3" s="87" t="s">
        <v>111</v>
      </c>
      <c r="AR3" s="87" t="s">
        <v>106</v>
      </c>
      <c r="AS3" s="88"/>
      <c r="AT3" s="83" t="s">
        <v>107</v>
      </c>
      <c r="AU3" s="146" t="s">
        <v>107</v>
      </c>
      <c r="AV3" s="146" t="s">
        <v>107</v>
      </c>
      <c r="AW3" s="147"/>
      <c r="AX3" s="110" t="s">
        <v>107</v>
      </c>
      <c r="AY3" s="111"/>
      <c r="AZ3" s="112">
        <f t="shared" ref="AZ3:AZ66" ca="1" si="4">RANDBETWEEN(1000,9999)</f>
        <v>6017</v>
      </c>
      <c r="BA3" s="113">
        <v>86</v>
      </c>
      <c r="BB3" s="114" t="s">
        <v>134</v>
      </c>
      <c r="BC3" s="114" t="s">
        <v>108</v>
      </c>
      <c r="BD3" s="114"/>
      <c r="BE3" s="115" t="s">
        <v>102</v>
      </c>
      <c r="BF3" s="115" t="s">
        <v>102</v>
      </c>
      <c r="BG3" s="115" t="s">
        <v>102</v>
      </c>
      <c r="BH3" s="115" t="s">
        <v>102</v>
      </c>
      <c r="BI3" s="116"/>
      <c r="BJ3" s="117" t="s">
        <v>109</v>
      </c>
      <c r="BK3" s="117" t="s">
        <v>109</v>
      </c>
      <c r="BL3" s="83">
        <v>0</v>
      </c>
      <c r="BM3" s="83" t="s">
        <v>108</v>
      </c>
      <c r="BN3" s="83">
        <v>0</v>
      </c>
      <c r="BO3" s="83" t="s">
        <v>108</v>
      </c>
      <c r="BP3" s="83">
        <v>5272</v>
      </c>
      <c r="BQ3" s="83" t="s">
        <v>312</v>
      </c>
      <c r="BR3" s="83" t="s">
        <v>153</v>
      </c>
      <c r="BS3" s="83" t="s">
        <v>499</v>
      </c>
      <c r="BT3" s="83">
        <v>5272</v>
      </c>
      <c r="BU3" s="83" t="s">
        <v>312</v>
      </c>
      <c r="BV3" s="83" t="s">
        <v>153</v>
      </c>
      <c r="BW3" s="83" t="s">
        <v>499</v>
      </c>
      <c r="BX3" s="83"/>
      <c r="BY3" s="83">
        <v>2</v>
      </c>
      <c r="BZ3" s="83">
        <v>1</v>
      </c>
      <c r="CA3" s="83">
        <v>0</v>
      </c>
      <c r="CB3" s="83">
        <v>2</v>
      </c>
      <c r="CC3" s="83">
        <v>0</v>
      </c>
      <c r="CD3" s="83">
        <v>0</v>
      </c>
      <c r="CE3" s="83">
        <v>0</v>
      </c>
      <c r="CF3" s="83">
        <v>0</v>
      </c>
      <c r="CG3" s="83">
        <v>0</v>
      </c>
      <c r="CH3" s="83">
        <v>0</v>
      </c>
      <c r="CI3" s="83">
        <v>0</v>
      </c>
      <c r="CJ3" s="83">
        <v>4</v>
      </c>
      <c r="CK3" s="83">
        <v>4</v>
      </c>
      <c r="CL3" s="83">
        <v>2</v>
      </c>
      <c r="CM3" s="83">
        <v>0</v>
      </c>
      <c r="CN3" s="83">
        <v>2</v>
      </c>
      <c r="CO3" s="85">
        <v>43646</v>
      </c>
      <c r="CP3" s="83" t="s">
        <v>584</v>
      </c>
      <c r="CQ3" s="83" t="s">
        <v>102</v>
      </c>
      <c r="CR3" s="83" t="s">
        <v>482</v>
      </c>
      <c r="CS3" s="83">
        <v>0</v>
      </c>
      <c r="CT3" s="83" t="s">
        <v>483</v>
      </c>
      <c r="CU3" s="83">
        <v>1</v>
      </c>
      <c r="CV3" s="83">
        <v>0</v>
      </c>
      <c r="CW3" s="83">
        <v>0</v>
      </c>
      <c r="CX3" s="83" t="s">
        <v>109</v>
      </c>
      <c r="CY3" s="83" t="s">
        <v>583</v>
      </c>
      <c r="CZ3" s="83">
        <v>0</v>
      </c>
      <c r="DA3" s="83">
        <v>0</v>
      </c>
      <c r="DB3" s="83">
        <f t="shared" si="0"/>
        <v>0</v>
      </c>
      <c r="DC3" s="83" t="s">
        <v>498</v>
      </c>
      <c r="DD3" s="83"/>
      <c r="DE3" s="119">
        <v>1</v>
      </c>
      <c r="DF3" s="118">
        <v>1</v>
      </c>
      <c r="DG3" s="121" t="s">
        <v>269</v>
      </c>
      <c r="DH3" s="124">
        <v>1</v>
      </c>
      <c r="DI3" s="123">
        <v>1</v>
      </c>
      <c r="DJ3" s="125" t="s">
        <v>269</v>
      </c>
      <c r="DK3" s="148"/>
      <c r="DL3" s="148"/>
      <c r="DM3" s="149"/>
      <c r="DN3" s="150"/>
      <c r="DO3" s="150"/>
      <c r="DP3" s="120"/>
      <c r="DQ3" s="126"/>
      <c r="DR3" s="127"/>
      <c r="DS3" s="128"/>
      <c r="DT3" s="129"/>
      <c r="DU3" s="128"/>
      <c r="DV3" s="131"/>
      <c r="DW3" s="130"/>
      <c r="DX3" s="130"/>
      <c r="DY3" s="130"/>
      <c r="DZ3" s="132"/>
      <c r="EA3" s="132"/>
      <c r="EB3" s="132"/>
      <c r="EC3" s="133"/>
      <c r="ED3" s="133"/>
      <c r="EE3" s="134" t="b">
        <f t="shared" si="1"/>
        <v>1</v>
      </c>
      <c r="EF3" s="134" t="b">
        <f t="shared" si="2"/>
        <v>1</v>
      </c>
      <c r="EG3" s="134" t="b">
        <f t="shared" si="2"/>
        <v>1</v>
      </c>
      <c r="EH3" s="134" t="b">
        <f t="shared" si="2"/>
        <v>0</v>
      </c>
      <c r="EL3" s="134" t="str">
        <f t="shared" si="3"/>
        <v>NO</v>
      </c>
    </row>
    <row r="4" spans="1:143" s="134" customFormat="1" ht="60" customHeight="1" x14ac:dyDescent="0.55000000000000004">
      <c r="A4" s="83" t="s">
        <v>130</v>
      </c>
      <c r="B4" s="83" t="s">
        <v>98</v>
      </c>
      <c r="C4" s="209" t="s">
        <v>649</v>
      </c>
      <c r="D4" s="208" t="s">
        <v>651</v>
      </c>
      <c r="E4" s="208" t="s">
        <v>651</v>
      </c>
      <c r="F4" s="83" t="s">
        <v>108</v>
      </c>
      <c r="G4" s="85">
        <v>38310</v>
      </c>
      <c r="H4" s="83" t="s">
        <v>102</v>
      </c>
      <c r="I4" s="85">
        <v>38341</v>
      </c>
      <c r="J4" s="83" t="s">
        <v>228</v>
      </c>
      <c r="K4" s="209" t="s">
        <v>636</v>
      </c>
      <c r="L4" s="83" t="s">
        <v>126</v>
      </c>
      <c r="M4" s="85">
        <v>43620</v>
      </c>
      <c r="N4" s="145">
        <v>111140</v>
      </c>
      <c r="O4" s="145" t="s">
        <v>567</v>
      </c>
      <c r="P4" s="145" t="s">
        <v>99</v>
      </c>
      <c r="Q4" s="145" t="s">
        <v>100</v>
      </c>
      <c r="R4" s="145" t="s">
        <v>567</v>
      </c>
      <c r="S4" s="145"/>
      <c r="T4" s="145"/>
      <c r="U4" s="145"/>
      <c r="V4">
        <v>1100</v>
      </c>
      <c r="W4" s="83" t="s">
        <v>101</v>
      </c>
      <c r="X4" s="83" t="s">
        <v>103</v>
      </c>
      <c r="Y4" s="208" t="s">
        <v>656</v>
      </c>
      <c r="Z4" s="83" t="s">
        <v>102</v>
      </c>
      <c r="AA4" s="83" t="s">
        <v>102</v>
      </c>
      <c r="AB4" s="83" t="s">
        <v>569</v>
      </c>
      <c r="AC4" s="83" t="s">
        <v>570</v>
      </c>
      <c r="AD4" s="83" t="s">
        <v>144</v>
      </c>
      <c r="AE4" s="83" t="s">
        <v>105</v>
      </c>
      <c r="AF4" s="87" t="s">
        <v>656</v>
      </c>
      <c r="AG4" s="87" t="s">
        <v>102</v>
      </c>
      <c r="AH4" s="87" t="s">
        <v>102</v>
      </c>
      <c r="AI4" s="87" t="s">
        <v>574</v>
      </c>
      <c r="AJ4" s="87" t="s">
        <v>570</v>
      </c>
      <c r="AK4" s="87" t="s">
        <v>144</v>
      </c>
      <c r="AL4" s="87" t="s">
        <v>105</v>
      </c>
      <c r="AM4" s="87" t="s">
        <v>106</v>
      </c>
      <c r="AN4" s="87" t="s">
        <v>656</v>
      </c>
      <c r="AO4" s="87" t="s">
        <v>574</v>
      </c>
      <c r="AP4" s="87" t="s">
        <v>570</v>
      </c>
      <c r="AQ4" s="87" t="s">
        <v>144</v>
      </c>
      <c r="AR4" s="87" t="s">
        <v>106</v>
      </c>
      <c r="AS4" s="88"/>
      <c r="AT4" s="83" t="s">
        <v>107</v>
      </c>
      <c r="AU4" s="146" t="s">
        <v>107</v>
      </c>
      <c r="AV4" s="146" t="s">
        <v>107</v>
      </c>
      <c r="AW4" s="147"/>
      <c r="AX4" s="110" t="s">
        <v>107</v>
      </c>
      <c r="AY4" s="111"/>
      <c r="AZ4" s="112">
        <f t="shared" ca="1" si="4"/>
        <v>6344</v>
      </c>
      <c r="BA4" s="113">
        <v>86</v>
      </c>
      <c r="BB4" s="114" t="s">
        <v>134</v>
      </c>
      <c r="BC4" s="114" t="s">
        <v>108</v>
      </c>
      <c r="BD4" s="114"/>
      <c r="BE4" s="115" t="s">
        <v>102</v>
      </c>
      <c r="BF4" s="115" t="s">
        <v>102</v>
      </c>
      <c r="BG4" s="115" t="s">
        <v>102</v>
      </c>
      <c r="BH4" s="115" t="s">
        <v>102</v>
      </c>
      <c r="BI4" s="116"/>
      <c r="BJ4" s="117" t="s">
        <v>109</v>
      </c>
      <c r="BK4" s="117" t="s">
        <v>109</v>
      </c>
      <c r="BL4" s="83">
        <v>0</v>
      </c>
      <c r="BM4" s="83" t="s">
        <v>108</v>
      </c>
      <c r="BN4" s="83">
        <v>0</v>
      </c>
      <c r="BO4" s="83" t="s">
        <v>108</v>
      </c>
      <c r="BP4" s="83">
        <v>1824</v>
      </c>
      <c r="BQ4" s="83" t="s">
        <v>198</v>
      </c>
      <c r="BR4" s="83" t="s">
        <v>164</v>
      </c>
      <c r="BS4" s="83" t="s">
        <v>499</v>
      </c>
      <c r="BT4" s="83">
        <v>1824</v>
      </c>
      <c r="BU4" s="83" t="s">
        <v>198</v>
      </c>
      <c r="BV4" s="83" t="s">
        <v>164</v>
      </c>
      <c r="BW4" s="83" t="s">
        <v>499</v>
      </c>
      <c r="BX4" s="83"/>
      <c r="BY4" s="83">
        <v>2</v>
      </c>
      <c r="BZ4" s="83">
        <v>1</v>
      </c>
      <c r="CA4" s="83">
        <v>0</v>
      </c>
      <c r="CB4" s="83">
        <v>2</v>
      </c>
      <c r="CC4" s="83">
        <v>0</v>
      </c>
      <c r="CD4" s="83">
        <v>0</v>
      </c>
      <c r="CE4" s="83">
        <v>0</v>
      </c>
      <c r="CF4" s="83">
        <v>0</v>
      </c>
      <c r="CG4" s="83">
        <v>0</v>
      </c>
      <c r="CH4" s="83">
        <v>0</v>
      </c>
      <c r="CI4" s="83">
        <v>0</v>
      </c>
      <c r="CJ4" s="83">
        <v>5</v>
      </c>
      <c r="CK4" s="83">
        <v>5</v>
      </c>
      <c r="CL4" s="83">
        <v>2</v>
      </c>
      <c r="CM4" s="83">
        <v>0</v>
      </c>
      <c r="CN4" s="83">
        <v>3</v>
      </c>
      <c r="CO4" s="85">
        <v>43646</v>
      </c>
      <c r="CP4" s="83" t="s">
        <v>584</v>
      </c>
      <c r="CQ4" s="83" t="s">
        <v>102</v>
      </c>
      <c r="CR4" s="83" t="s">
        <v>482</v>
      </c>
      <c r="CS4" s="83">
        <v>0</v>
      </c>
      <c r="CT4" s="83" t="s">
        <v>483</v>
      </c>
      <c r="CU4" s="83">
        <v>1</v>
      </c>
      <c r="CV4" s="83">
        <v>0</v>
      </c>
      <c r="CW4" s="83">
        <v>0</v>
      </c>
      <c r="CX4" s="83" t="s">
        <v>109</v>
      </c>
      <c r="CY4" s="83" t="s">
        <v>583</v>
      </c>
      <c r="CZ4" s="83">
        <v>0</v>
      </c>
      <c r="DA4" s="83">
        <v>0</v>
      </c>
      <c r="DB4" s="83">
        <f t="shared" si="0"/>
        <v>0</v>
      </c>
      <c r="DC4" s="83" t="s">
        <v>497</v>
      </c>
      <c r="DD4" s="83"/>
      <c r="DE4" s="119">
        <v>1</v>
      </c>
      <c r="DF4" s="118">
        <v>1</v>
      </c>
      <c r="DG4" s="121" t="s">
        <v>269</v>
      </c>
      <c r="DH4" s="124">
        <v>1</v>
      </c>
      <c r="DI4" s="123">
        <v>1</v>
      </c>
      <c r="DJ4" s="125" t="s">
        <v>269</v>
      </c>
      <c r="DK4" s="148"/>
      <c r="DL4" s="148"/>
      <c r="DM4" s="149"/>
      <c r="DN4" s="150"/>
      <c r="DO4" s="150"/>
      <c r="DP4" s="120"/>
      <c r="DQ4" s="126"/>
      <c r="DR4" s="127"/>
      <c r="DS4" s="128"/>
      <c r="DT4" s="129"/>
      <c r="DU4" s="128"/>
      <c r="DV4" s="131"/>
      <c r="DW4" s="130"/>
      <c r="DX4" s="130"/>
      <c r="DY4" s="130"/>
      <c r="DZ4" s="132"/>
      <c r="EA4" s="132"/>
      <c r="EB4" s="132"/>
      <c r="EC4" s="133"/>
      <c r="ED4" s="133"/>
      <c r="EE4" s="134" t="b">
        <f t="shared" si="1"/>
        <v>1</v>
      </c>
      <c r="EF4" s="134" t="b">
        <f t="shared" si="2"/>
        <v>1</v>
      </c>
      <c r="EG4" s="134" t="b">
        <f t="shared" si="2"/>
        <v>1</v>
      </c>
      <c r="EH4" s="134" t="b">
        <f t="shared" si="2"/>
        <v>1</v>
      </c>
      <c r="EL4" s="134" t="str">
        <f t="shared" si="3"/>
        <v>NO</v>
      </c>
    </row>
    <row r="5" spans="1:143" ht="60" customHeight="1" x14ac:dyDescent="0.55000000000000004">
      <c r="A5" s="83" t="s">
        <v>130</v>
      </c>
      <c r="B5" s="83" t="s">
        <v>98</v>
      </c>
      <c r="C5">
        <v>317689</v>
      </c>
      <c r="D5" t="s">
        <v>658</v>
      </c>
      <c r="E5" t="s">
        <v>658</v>
      </c>
      <c r="F5" s="83" t="s">
        <v>108</v>
      </c>
      <c r="G5" s="213">
        <v>42021</v>
      </c>
      <c r="H5" s="83" t="s">
        <v>102</v>
      </c>
      <c r="I5" s="213">
        <v>43326</v>
      </c>
      <c r="J5" s="83" t="s">
        <v>228</v>
      </c>
      <c r="K5" s="214">
        <v>334070885892</v>
      </c>
      <c r="L5" s="83" t="s">
        <v>135</v>
      </c>
      <c r="M5" s="213">
        <v>43579</v>
      </c>
      <c r="N5">
        <v>922099</v>
      </c>
      <c r="O5" s="145" t="s">
        <v>567</v>
      </c>
      <c r="P5" s="145" t="s">
        <v>99</v>
      </c>
      <c r="Q5" s="145" t="s">
        <v>100</v>
      </c>
      <c r="R5" s="145" t="s">
        <v>567</v>
      </c>
      <c r="V5">
        <v>1061</v>
      </c>
      <c r="W5" s="83" t="s">
        <v>1634</v>
      </c>
      <c r="X5" s="83" t="s">
        <v>103</v>
      </c>
      <c r="Y5" t="s">
        <v>1967</v>
      </c>
      <c r="Z5" s="83" t="s">
        <v>102</v>
      </c>
      <c r="AA5" s="83" t="s">
        <v>102</v>
      </c>
      <c r="AB5" t="s">
        <v>2964</v>
      </c>
      <c r="AC5" s="83" t="s">
        <v>3928</v>
      </c>
      <c r="AD5" s="83" t="s">
        <v>111</v>
      </c>
      <c r="AE5" s="83" t="s">
        <v>105</v>
      </c>
      <c r="AF5" t="s">
        <v>1967</v>
      </c>
      <c r="AG5" s="83" t="s">
        <v>102</v>
      </c>
      <c r="AH5" s="83" t="s">
        <v>102</v>
      </c>
      <c r="AI5" t="s">
        <v>2964</v>
      </c>
      <c r="AJ5" s="83" t="s">
        <v>3928</v>
      </c>
      <c r="AK5" s="83" t="s">
        <v>111</v>
      </c>
      <c r="AL5" s="83" t="s">
        <v>105</v>
      </c>
      <c r="AM5" s="87" t="s">
        <v>106</v>
      </c>
      <c r="AN5" t="s">
        <v>1967</v>
      </c>
      <c r="AO5" t="s">
        <v>2964</v>
      </c>
      <c r="AP5" s="83" t="s">
        <v>3928</v>
      </c>
      <c r="AQ5" s="87" t="s">
        <v>144</v>
      </c>
      <c r="AR5" s="87" t="s">
        <v>106</v>
      </c>
      <c r="AT5" s="83" t="s">
        <v>107</v>
      </c>
      <c r="AU5" s="146" t="s">
        <v>107</v>
      </c>
      <c r="AV5" s="146" t="s">
        <v>107</v>
      </c>
      <c r="AX5" s="110" t="s">
        <v>107</v>
      </c>
      <c r="AY5" s="111"/>
      <c r="AZ5" s="112">
        <f t="shared" ca="1" si="4"/>
        <v>7585</v>
      </c>
      <c r="BA5" s="136">
        <f ca="1">RANDBETWEEN(1,99)</f>
        <v>6</v>
      </c>
      <c r="BB5" s="114" t="s">
        <v>136</v>
      </c>
      <c r="BC5" s="114" t="s">
        <v>108</v>
      </c>
      <c r="BD5" s="114"/>
      <c r="BE5" s="115" t="s">
        <v>102</v>
      </c>
      <c r="BF5" s="115" t="s">
        <v>102</v>
      </c>
      <c r="BG5" s="115" t="s">
        <v>102</v>
      </c>
      <c r="BH5" s="115" t="s">
        <v>102</v>
      </c>
      <c r="BI5" s="116"/>
      <c r="BJ5" s="117" t="s">
        <v>109</v>
      </c>
      <c r="BK5" s="117" t="s">
        <v>109</v>
      </c>
      <c r="BL5" s="83">
        <f ca="1">RANDBETWEEN(0,99)</f>
        <v>78</v>
      </c>
      <c r="BM5" s="83" t="s">
        <v>270</v>
      </c>
      <c r="BN5" s="83">
        <v>0</v>
      </c>
      <c r="BO5" s="83" t="s">
        <v>108</v>
      </c>
      <c r="BP5" s="83">
        <v>660</v>
      </c>
      <c r="BQ5" s="83" t="s">
        <v>381</v>
      </c>
      <c r="BR5" s="83" t="s">
        <v>157</v>
      </c>
      <c r="BS5" s="83" t="s">
        <v>502</v>
      </c>
      <c r="BT5" s="83">
        <v>660</v>
      </c>
      <c r="BU5" s="83" t="s">
        <v>381</v>
      </c>
      <c r="BV5" s="83" t="s">
        <v>157</v>
      </c>
      <c r="BW5" s="83" t="s">
        <v>502</v>
      </c>
      <c r="BY5" s="136">
        <v>0</v>
      </c>
      <c r="BZ5" s="136">
        <v>0</v>
      </c>
      <c r="CA5" s="136">
        <v>0</v>
      </c>
      <c r="CB5" s="136">
        <v>0</v>
      </c>
      <c r="CD5" s="136">
        <v>0</v>
      </c>
      <c r="CE5" s="136">
        <v>0</v>
      </c>
      <c r="CF5" s="136">
        <v>0</v>
      </c>
      <c r="CG5" s="136">
        <v>0</v>
      </c>
      <c r="CH5" s="136">
        <v>0</v>
      </c>
      <c r="CI5" s="136">
        <v>0</v>
      </c>
      <c r="CJ5" s="136">
        <v>0</v>
      </c>
      <c r="CK5" s="138">
        <v>0</v>
      </c>
      <c r="CL5" s="138">
        <v>0</v>
      </c>
      <c r="CM5" s="136">
        <v>0</v>
      </c>
      <c r="CN5" s="136">
        <v>0</v>
      </c>
      <c r="CO5" s="85">
        <v>43646</v>
      </c>
      <c r="CP5" s="83" t="s">
        <v>584</v>
      </c>
      <c r="CQ5" s="83" t="s">
        <v>102</v>
      </c>
      <c r="CR5" s="83" t="s">
        <v>482</v>
      </c>
      <c r="CS5" s="83">
        <v>0</v>
      </c>
      <c r="CT5" s="83" t="s">
        <v>483</v>
      </c>
      <c r="CU5" s="83">
        <v>1</v>
      </c>
      <c r="CV5" s="83">
        <v>0</v>
      </c>
      <c r="CW5" s="83">
        <v>0</v>
      </c>
      <c r="CX5" s="83" t="s">
        <v>109</v>
      </c>
      <c r="CY5" s="83" t="s">
        <v>583</v>
      </c>
      <c r="CZ5" s="83">
        <v>0</v>
      </c>
      <c r="DA5" s="83">
        <v>0</v>
      </c>
      <c r="DB5" s="83">
        <f t="shared" si="0"/>
        <v>0</v>
      </c>
      <c r="DC5" s="83" t="s">
        <v>497</v>
      </c>
      <c r="DE5" s="136">
        <v>1</v>
      </c>
      <c r="DF5" s="136">
        <v>1</v>
      </c>
      <c r="DG5" s="215" t="s">
        <v>269</v>
      </c>
      <c r="DH5" s="136">
        <v>1</v>
      </c>
      <c r="DI5" s="136">
        <v>1</v>
      </c>
      <c r="DJ5" s="215" t="s">
        <v>269</v>
      </c>
      <c r="EE5" s="136" t="b">
        <v>1</v>
      </c>
      <c r="EF5" s="136" t="b">
        <v>1</v>
      </c>
      <c r="EG5" s="136" t="b">
        <v>1</v>
      </c>
      <c r="EH5" s="136" t="b">
        <v>1</v>
      </c>
      <c r="EL5" s="215" t="s">
        <v>269</v>
      </c>
    </row>
    <row r="6" spans="1:143" ht="60" customHeight="1" x14ac:dyDescent="0.55000000000000004">
      <c r="A6" s="83" t="s">
        <v>130</v>
      </c>
      <c r="B6" s="83" t="s">
        <v>98</v>
      </c>
      <c r="C6">
        <v>165388</v>
      </c>
      <c r="D6" t="s">
        <v>659</v>
      </c>
      <c r="E6" t="s">
        <v>659</v>
      </c>
      <c r="F6" s="83" t="s">
        <v>108</v>
      </c>
      <c r="G6" s="213">
        <v>39078</v>
      </c>
      <c r="H6" s="83" t="s">
        <v>102</v>
      </c>
      <c r="I6" s="213">
        <v>43194</v>
      </c>
      <c r="J6" s="83" t="s">
        <v>228</v>
      </c>
      <c r="K6" s="214">
        <v>887965367614</v>
      </c>
      <c r="L6" s="83" t="s">
        <v>97</v>
      </c>
      <c r="M6" s="213">
        <v>43469</v>
      </c>
      <c r="N6">
        <v>512555</v>
      </c>
      <c r="O6" s="145" t="s">
        <v>567</v>
      </c>
      <c r="P6" s="145" t="s">
        <v>99</v>
      </c>
      <c r="Q6" s="145" t="s">
        <v>100</v>
      </c>
      <c r="R6" s="145" t="s">
        <v>567</v>
      </c>
      <c r="V6">
        <v>7560</v>
      </c>
      <c r="W6" s="83" t="s">
        <v>101</v>
      </c>
      <c r="X6" s="83" t="s">
        <v>103</v>
      </c>
      <c r="Y6" t="s">
        <v>1968</v>
      </c>
      <c r="Z6" s="83" t="s">
        <v>102</v>
      </c>
      <c r="AA6" s="83" t="s">
        <v>102</v>
      </c>
      <c r="AB6" t="s">
        <v>2965</v>
      </c>
      <c r="AC6" s="83" t="s">
        <v>3929</v>
      </c>
      <c r="AD6" s="83" t="s">
        <v>144</v>
      </c>
      <c r="AE6" s="83" t="s">
        <v>105</v>
      </c>
      <c r="AF6" t="s">
        <v>1968</v>
      </c>
      <c r="AG6" s="83" t="s">
        <v>102</v>
      </c>
      <c r="AH6" s="83" t="s">
        <v>102</v>
      </c>
      <c r="AI6" t="s">
        <v>2965</v>
      </c>
      <c r="AJ6" s="83" t="s">
        <v>3929</v>
      </c>
      <c r="AK6" s="83" t="s">
        <v>144</v>
      </c>
      <c r="AL6" s="83" t="s">
        <v>105</v>
      </c>
      <c r="AM6" s="87" t="s">
        <v>106</v>
      </c>
      <c r="AN6" t="s">
        <v>1968</v>
      </c>
      <c r="AO6" t="s">
        <v>2965</v>
      </c>
      <c r="AP6" s="83" t="s">
        <v>3929</v>
      </c>
      <c r="AQ6" s="83" t="s">
        <v>111</v>
      </c>
      <c r="AR6" s="87" t="s">
        <v>106</v>
      </c>
      <c r="AT6" s="83" t="s">
        <v>107</v>
      </c>
      <c r="AU6" s="146" t="s">
        <v>107</v>
      </c>
      <c r="AV6" s="146" t="s">
        <v>107</v>
      </c>
      <c r="AX6" s="110" t="s">
        <v>107</v>
      </c>
      <c r="AY6" s="111"/>
      <c r="AZ6" s="112">
        <f t="shared" ca="1" si="4"/>
        <v>4744</v>
      </c>
      <c r="BA6" s="136">
        <f t="shared" ref="BA6:BA69" ca="1" si="5">RANDBETWEEN(1,99)</f>
        <v>34</v>
      </c>
      <c r="BB6" s="114" t="s">
        <v>134</v>
      </c>
      <c r="BC6" s="114" t="s">
        <v>108</v>
      </c>
      <c r="BD6" s="114"/>
      <c r="BE6" s="115" t="s">
        <v>102</v>
      </c>
      <c r="BF6" s="115" t="s">
        <v>102</v>
      </c>
      <c r="BG6" s="115" t="s">
        <v>102</v>
      </c>
      <c r="BH6" s="115" t="s">
        <v>102</v>
      </c>
      <c r="BI6" s="116"/>
      <c r="BJ6" s="117" t="s">
        <v>109</v>
      </c>
      <c r="BK6" s="117" t="s">
        <v>109</v>
      </c>
      <c r="BL6" s="83">
        <f t="shared" ref="BL6:BL69" ca="1" si="6">RANDBETWEEN(0,99)</f>
        <v>31</v>
      </c>
      <c r="BM6" s="83" t="s">
        <v>108</v>
      </c>
      <c r="BN6" s="83">
        <v>0</v>
      </c>
      <c r="BO6" s="83" t="s">
        <v>108</v>
      </c>
      <c r="BP6" s="83">
        <v>-1075</v>
      </c>
      <c r="BQ6" s="83" t="s">
        <v>312</v>
      </c>
      <c r="BR6" s="83" t="s">
        <v>153</v>
      </c>
      <c r="BS6" s="83" t="s">
        <v>499</v>
      </c>
      <c r="BT6" s="83">
        <v>-1075</v>
      </c>
      <c r="BU6" s="83" t="s">
        <v>312</v>
      </c>
      <c r="BV6" s="83" t="s">
        <v>153</v>
      </c>
      <c r="BW6" s="83" t="s">
        <v>499</v>
      </c>
      <c r="BY6" s="136">
        <v>0</v>
      </c>
      <c r="BZ6" s="136">
        <v>0</v>
      </c>
      <c r="CA6" s="136">
        <v>0</v>
      </c>
      <c r="CB6" s="136">
        <v>0</v>
      </c>
      <c r="CD6" s="136">
        <v>0</v>
      </c>
      <c r="CE6" s="136">
        <v>0</v>
      </c>
      <c r="CF6" s="136">
        <v>0</v>
      </c>
      <c r="CG6" s="136">
        <v>0</v>
      </c>
      <c r="CH6" s="136">
        <v>0</v>
      </c>
      <c r="CI6" s="136">
        <v>0</v>
      </c>
      <c r="CJ6" s="136">
        <v>0</v>
      </c>
      <c r="CK6" s="138">
        <v>0</v>
      </c>
      <c r="CL6" s="138">
        <v>0</v>
      </c>
      <c r="CM6" s="136">
        <v>0</v>
      </c>
      <c r="CN6" s="136">
        <v>0</v>
      </c>
      <c r="CO6" s="85">
        <v>43647</v>
      </c>
      <c r="CP6" s="83" t="s">
        <v>4052</v>
      </c>
      <c r="CQ6" s="83" t="s">
        <v>102</v>
      </c>
      <c r="CR6" s="83" t="s">
        <v>482</v>
      </c>
      <c r="CS6" s="83">
        <v>1</v>
      </c>
      <c r="CT6" s="83" t="s">
        <v>483</v>
      </c>
      <c r="CU6" s="83">
        <v>1</v>
      </c>
      <c r="CV6" s="83">
        <v>0</v>
      </c>
      <c r="CW6" s="83">
        <v>0</v>
      </c>
      <c r="CX6" s="83" t="s">
        <v>109</v>
      </c>
      <c r="CY6" s="83" t="s">
        <v>583</v>
      </c>
      <c r="CZ6" s="83">
        <v>0</v>
      </c>
      <c r="DA6" s="83">
        <v>0</v>
      </c>
      <c r="DB6" s="83">
        <f t="shared" si="0"/>
        <v>0</v>
      </c>
      <c r="DC6" s="83" t="s">
        <v>497</v>
      </c>
      <c r="DE6" s="136">
        <v>1</v>
      </c>
      <c r="DF6" s="136">
        <v>1</v>
      </c>
      <c r="DG6" s="215" t="s">
        <v>269</v>
      </c>
      <c r="DH6" s="136">
        <v>1</v>
      </c>
      <c r="DI6" s="136">
        <v>1</v>
      </c>
      <c r="DJ6" s="215" t="s">
        <v>269</v>
      </c>
      <c r="EE6" s="136" t="b">
        <v>1</v>
      </c>
      <c r="EF6" s="136" t="b">
        <v>1</v>
      </c>
      <c r="EG6" s="136" t="b">
        <v>1</v>
      </c>
      <c r="EH6" s="136" t="b">
        <v>1</v>
      </c>
      <c r="EL6" s="215" t="s">
        <v>269</v>
      </c>
    </row>
    <row r="7" spans="1:143" ht="60" customHeight="1" x14ac:dyDescent="0.55000000000000004">
      <c r="A7" s="83" t="s">
        <v>130</v>
      </c>
      <c r="B7" s="83" t="s">
        <v>98</v>
      </c>
      <c r="C7">
        <v>915795</v>
      </c>
      <c r="D7" t="s">
        <v>660</v>
      </c>
      <c r="E7" t="s">
        <v>660</v>
      </c>
      <c r="F7" s="83" t="s">
        <v>108</v>
      </c>
      <c r="G7" s="213">
        <v>35676</v>
      </c>
      <c r="H7" s="83" t="s">
        <v>102</v>
      </c>
      <c r="I7" s="213">
        <v>43452</v>
      </c>
      <c r="J7" s="83" t="s">
        <v>228</v>
      </c>
      <c r="K7" s="214">
        <v>372606429578</v>
      </c>
      <c r="L7" s="83" t="s">
        <v>126</v>
      </c>
      <c r="M7" s="213">
        <v>43588</v>
      </c>
      <c r="N7">
        <v>728235</v>
      </c>
      <c r="O7" s="145" t="s">
        <v>567</v>
      </c>
      <c r="P7" s="145" t="s">
        <v>99</v>
      </c>
      <c r="Q7" s="145" t="s">
        <v>100</v>
      </c>
      <c r="R7" s="145" t="s">
        <v>567</v>
      </c>
      <c r="V7">
        <v>2153</v>
      </c>
      <c r="W7" s="83" t="s">
        <v>101</v>
      </c>
      <c r="X7" s="83" t="s">
        <v>103</v>
      </c>
      <c r="Y7" t="s">
        <v>1969</v>
      </c>
      <c r="Z7" s="83" t="s">
        <v>102</v>
      </c>
      <c r="AA7" s="83" t="s">
        <v>102</v>
      </c>
      <c r="AB7" t="s">
        <v>2966</v>
      </c>
      <c r="AC7" s="83" t="s">
        <v>3930</v>
      </c>
      <c r="AD7" s="83" t="s">
        <v>144</v>
      </c>
      <c r="AE7" s="83" t="s">
        <v>105</v>
      </c>
      <c r="AF7" t="s">
        <v>1969</v>
      </c>
      <c r="AG7" s="83" t="s">
        <v>102</v>
      </c>
      <c r="AH7" s="83" t="s">
        <v>102</v>
      </c>
      <c r="AI7" t="s">
        <v>2966</v>
      </c>
      <c r="AJ7" s="83" t="s">
        <v>3930</v>
      </c>
      <c r="AK7" s="83" t="s">
        <v>144</v>
      </c>
      <c r="AL7" s="83" t="s">
        <v>105</v>
      </c>
      <c r="AM7" s="87" t="s">
        <v>106</v>
      </c>
      <c r="AN7" t="s">
        <v>1969</v>
      </c>
      <c r="AO7" t="s">
        <v>2966</v>
      </c>
      <c r="AP7" s="83" t="s">
        <v>3930</v>
      </c>
      <c r="AQ7" s="83" t="s">
        <v>144</v>
      </c>
      <c r="AR7" s="87" t="s">
        <v>106</v>
      </c>
      <c r="AT7" s="83" t="s">
        <v>107</v>
      </c>
      <c r="AU7" s="146" t="s">
        <v>107</v>
      </c>
      <c r="AV7" s="146" t="s">
        <v>107</v>
      </c>
      <c r="AX7" s="110" t="s">
        <v>107</v>
      </c>
      <c r="AY7" s="111"/>
      <c r="AZ7" s="112">
        <f t="shared" ca="1" si="4"/>
        <v>1639</v>
      </c>
      <c r="BA7" s="136">
        <f t="shared" ca="1" si="5"/>
        <v>64</v>
      </c>
      <c r="BB7" s="114" t="s">
        <v>134</v>
      </c>
      <c r="BC7" s="114" t="s">
        <v>108</v>
      </c>
      <c r="BD7" s="114"/>
      <c r="BE7" s="115" t="s">
        <v>102</v>
      </c>
      <c r="BF7" s="115" t="s">
        <v>102</v>
      </c>
      <c r="BG7" s="115" t="s">
        <v>102</v>
      </c>
      <c r="BH7" s="115" t="s">
        <v>102</v>
      </c>
      <c r="BI7" s="116"/>
      <c r="BJ7" s="117" t="s">
        <v>109</v>
      </c>
      <c r="BK7" s="117" t="s">
        <v>109</v>
      </c>
      <c r="BL7" s="83">
        <f t="shared" ca="1" si="6"/>
        <v>35</v>
      </c>
      <c r="BM7" s="83" t="s">
        <v>108</v>
      </c>
      <c r="BN7" s="83">
        <v>0</v>
      </c>
      <c r="BO7" s="83" t="s">
        <v>108</v>
      </c>
      <c r="BP7" s="83">
        <v>-2810</v>
      </c>
      <c r="BQ7" s="83" t="s">
        <v>198</v>
      </c>
      <c r="BR7" s="83" t="s">
        <v>164</v>
      </c>
      <c r="BS7" s="83" t="s">
        <v>499</v>
      </c>
      <c r="BT7" s="83">
        <v>-2810</v>
      </c>
      <c r="BU7" s="83" t="s">
        <v>198</v>
      </c>
      <c r="BV7" s="83" t="s">
        <v>164</v>
      </c>
      <c r="BW7" s="83" t="s">
        <v>499</v>
      </c>
      <c r="BY7" s="136">
        <v>0</v>
      </c>
      <c r="BZ7" s="136">
        <v>0</v>
      </c>
      <c r="CA7" s="136">
        <v>0</v>
      </c>
      <c r="CB7" s="136">
        <v>0</v>
      </c>
      <c r="CD7" s="136">
        <v>0</v>
      </c>
      <c r="CE7" s="136">
        <v>0</v>
      </c>
      <c r="CF7" s="136">
        <v>0</v>
      </c>
      <c r="CG7" s="136">
        <v>0</v>
      </c>
      <c r="CH7" s="136">
        <v>0</v>
      </c>
      <c r="CI7" s="136">
        <v>0</v>
      </c>
      <c r="CJ7" s="136">
        <v>0</v>
      </c>
      <c r="CK7" s="138">
        <v>0</v>
      </c>
      <c r="CL7" s="138">
        <v>0</v>
      </c>
      <c r="CM7" s="136">
        <v>0</v>
      </c>
      <c r="CN7" s="136">
        <v>0</v>
      </c>
      <c r="CO7" s="85">
        <v>43648</v>
      </c>
      <c r="CP7" s="83" t="s">
        <v>4053</v>
      </c>
      <c r="CQ7" s="83" t="s">
        <v>102</v>
      </c>
      <c r="CR7" s="83" t="s">
        <v>482</v>
      </c>
      <c r="CS7" s="83">
        <v>2</v>
      </c>
      <c r="CT7" s="83" t="s">
        <v>483</v>
      </c>
      <c r="CU7" s="83">
        <v>1</v>
      </c>
      <c r="CV7" s="83">
        <v>0</v>
      </c>
      <c r="CW7" s="83">
        <v>0</v>
      </c>
      <c r="CX7" s="83" t="s">
        <v>109</v>
      </c>
      <c r="CY7" s="83" t="s">
        <v>583</v>
      </c>
      <c r="CZ7" s="83">
        <v>0</v>
      </c>
      <c r="DA7" s="83">
        <v>0</v>
      </c>
      <c r="DB7" s="83">
        <f t="shared" si="0"/>
        <v>0</v>
      </c>
      <c r="DC7" s="83" t="s">
        <v>497</v>
      </c>
      <c r="DE7" s="136">
        <v>1</v>
      </c>
      <c r="DF7" s="136">
        <v>1</v>
      </c>
      <c r="DG7" s="215" t="s">
        <v>269</v>
      </c>
      <c r="DH7" s="136">
        <v>1</v>
      </c>
      <c r="DI7" s="136">
        <v>1</v>
      </c>
      <c r="DJ7" s="215" t="s">
        <v>269</v>
      </c>
      <c r="EE7" s="136" t="b">
        <v>1</v>
      </c>
      <c r="EF7" s="136" t="b">
        <v>1</v>
      </c>
      <c r="EG7" s="136" t="b">
        <v>1</v>
      </c>
      <c r="EH7" s="136" t="b">
        <v>1</v>
      </c>
      <c r="EL7" s="215" t="s">
        <v>269</v>
      </c>
    </row>
    <row r="8" spans="1:143" ht="60" customHeight="1" x14ac:dyDescent="0.55000000000000004">
      <c r="A8" s="83" t="s">
        <v>130</v>
      </c>
      <c r="B8" s="83" t="s">
        <v>98</v>
      </c>
      <c r="C8">
        <v>450031</v>
      </c>
      <c r="D8" t="s">
        <v>661</v>
      </c>
      <c r="E8" t="s">
        <v>661</v>
      </c>
      <c r="F8" s="83" t="s">
        <v>108</v>
      </c>
      <c r="G8" s="213">
        <v>25884</v>
      </c>
      <c r="H8" s="83" t="s">
        <v>102</v>
      </c>
      <c r="I8" s="213">
        <v>43148</v>
      </c>
      <c r="J8" s="83" t="s">
        <v>228</v>
      </c>
      <c r="K8" s="214">
        <v>349182787659</v>
      </c>
      <c r="L8" s="83" t="s">
        <v>135</v>
      </c>
      <c r="M8" s="213">
        <v>43507</v>
      </c>
      <c r="N8">
        <v>912585</v>
      </c>
      <c r="O8" s="145" t="s">
        <v>567</v>
      </c>
      <c r="P8" s="145" t="s">
        <v>99</v>
      </c>
      <c r="Q8" s="145" t="s">
        <v>100</v>
      </c>
      <c r="R8" s="145" t="s">
        <v>567</v>
      </c>
      <c r="V8">
        <v>4754</v>
      </c>
      <c r="W8" s="83" t="s">
        <v>1635</v>
      </c>
      <c r="X8" s="83" t="s">
        <v>103</v>
      </c>
      <c r="Y8" t="s">
        <v>1970</v>
      </c>
      <c r="Z8" s="83" t="s">
        <v>102</v>
      </c>
      <c r="AA8" s="83" t="s">
        <v>102</v>
      </c>
      <c r="AB8" t="s">
        <v>2967</v>
      </c>
      <c r="AC8" s="83" t="s">
        <v>3931</v>
      </c>
      <c r="AD8" s="83" t="s">
        <v>111</v>
      </c>
      <c r="AE8" s="83" t="s">
        <v>105</v>
      </c>
      <c r="AF8" t="s">
        <v>1970</v>
      </c>
      <c r="AG8" s="83" t="s">
        <v>102</v>
      </c>
      <c r="AH8" s="83" t="s">
        <v>102</v>
      </c>
      <c r="AI8" t="s">
        <v>2967</v>
      </c>
      <c r="AJ8" s="83" t="s">
        <v>3931</v>
      </c>
      <c r="AK8" s="83" t="s">
        <v>111</v>
      </c>
      <c r="AL8" s="83" t="s">
        <v>105</v>
      </c>
      <c r="AM8" s="87" t="s">
        <v>106</v>
      </c>
      <c r="AN8" t="s">
        <v>1970</v>
      </c>
      <c r="AO8" t="s">
        <v>2967</v>
      </c>
      <c r="AP8" s="83" t="s">
        <v>3931</v>
      </c>
      <c r="AQ8" s="83" t="s">
        <v>144</v>
      </c>
      <c r="AR8" s="87" t="s">
        <v>106</v>
      </c>
      <c r="AT8" s="83" t="s">
        <v>107</v>
      </c>
      <c r="AU8" s="146" t="s">
        <v>107</v>
      </c>
      <c r="AV8" s="146" t="s">
        <v>107</v>
      </c>
      <c r="AX8" s="110" t="s">
        <v>107</v>
      </c>
      <c r="AY8" s="111"/>
      <c r="AZ8" s="112">
        <f t="shared" ca="1" si="4"/>
        <v>5078</v>
      </c>
      <c r="BA8" s="136">
        <f t="shared" ca="1" si="5"/>
        <v>48</v>
      </c>
      <c r="BB8" s="114" t="s">
        <v>136</v>
      </c>
      <c r="BC8" s="114" t="s">
        <v>108</v>
      </c>
      <c r="BD8" s="114"/>
      <c r="BE8" s="115" t="s">
        <v>102</v>
      </c>
      <c r="BF8" s="115" t="s">
        <v>102</v>
      </c>
      <c r="BG8" s="115" t="s">
        <v>102</v>
      </c>
      <c r="BH8" s="115" t="s">
        <v>102</v>
      </c>
      <c r="BI8" s="116"/>
      <c r="BJ8" s="117" t="s">
        <v>109</v>
      </c>
      <c r="BK8" s="117" t="s">
        <v>109</v>
      </c>
      <c r="BL8" s="83">
        <f t="shared" ca="1" si="6"/>
        <v>69</v>
      </c>
      <c r="BM8" s="83" t="s">
        <v>270</v>
      </c>
      <c r="BN8" s="83">
        <v>0</v>
      </c>
      <c r="BO8" s="83" t="s">
        <v>108</v>
      </c>
      <c r="BP8" s="83">
        <v>-4545</v>
      </c>
      <c r="BQ8" s="83" t="s">
        <v>381</v>
      </c>
      <c r="BR8" s="83" t="s">
        <v>157</v>
      </c>
      <c r="BS8" s="83" t="s">
        <v>502</v>
      </c>
      <c r="BT8" s="83">
        <v>-4545</v>
      </c>
      <c r="BU8" s="83" t="s">
        <v>381</v>
      </c>
      <c r="BV8" s="83" t="s">
        <v>157</v>
      </c>
      <c r="BW8" s="83" t="s">
        <v>502</v>
      </c>
      <c r="BY8" s="136">
        <v>0</v>
      </c>
      <c r="BZ8" s="136">
        <v>0</v>
      </c>
      <c r="CA8" s="136">
        <v>0</v>
      </c>
      <c r="CB8" s="136">
        <v>0</v>
      </c>
      <c r="CD8" s="136">
        <v>0</v>
      </c>
      <c r="CE8" s="136">
        <v>0</v>
      </c>
      <c r="CF8" s="136">
        <v>0</v>
      </c>
      <c r="CG8" s="136">
        <v>0</v>
      </c>
      <c r="CH8" s="136">
        <v>0</v>
      </c>
      <c r="CI8" s="136">
        <v>0</v>
      </c>
      <c r="CJ8" s="136">
        <v>0</v>
      </c>
      <c r="CK8" s="138">
        <v>0</v>
      </c>
      <c r="CL8" s="138">
        <v>0</v>
      </c>
      <c r="CM8" s="136">
        <v>0</v>
      </c>
      <c r="CN8" s="136">
        <v>0</v>
      </c>
      <c r="CO8" s="85">
        <v>43649</v>
      </c>
      <c r="CP8" s="83" t="s">
        <v>4054</v>
      </c>
      <c r="CQ8" s="83" t="s">
        <v>102</v>
      </c>
      <c r="CR8" s="83" t="s">
        <v>482</v>
      </c>
      <c r="CS8" s="83">
        <v>3</v>
      </c>
      <c r="CT8" s="83" t="s">
        <v>483</v>
      </c>
      <c r="CU8" s="83">
        <v>1</v>
      </c>
      <c r="CV8" s="83">
        <v>0</v>
      </c>
      <c r="CW8" s="83">
        <v>0</v>
      </c>
      <c r="CX8" s="83" t="s">
        <v>109</v>
      </c>
      <c r="CY8" s="83" t="s">
        <v>583</v>
      </c>
      <c r="CZ8" s="83">
        <v>0</v>
      </c>
      <c r="DA8" s="83">
        <v>0</v>
      </c>
      <c r="DB8" s="83">
        <f t="shared" si="0"/>
        <v>0</v>
      </c>
      <c r="DC8" s="83" t="s">
        <v>497</v>
      </c>
      <c r="DE8" s="136">
        <v>1</v>
      </c>
      <c r="DF8" s="136">
        <v>1</v>
      </c>
      <c r="DG8" s="215" t="s">
        <v>269</v>
      </c>
      <c r="DH8" s="136">
        <v>1</v>
      </c>
      <c r="DI8" s="136">
        <v>1</v>
      </c>
      <c r="DJ8" s="215" t="s">
        <v>269</v>
      </c>
      <c r="EE8" s="136" t="b">
        <v>1</v>
      </c>
      <c r="EF8" s="136" t="b">
        <v>1</v>
      </c>
      <c r="EG8" s="136" t="b">
        <v>1</v>
      </c>
      <c r="EH8" s="136" t="b">
        <v>1</v>
      </c>
      <c r="EL8" s="215" t="s">
        <v>269</v>
      </c>
    </row>
    <row r="9" spans="1:143" ht="60" customHeight="1" x14ac:dyDescent="0.55000000000000004">
      <c r="A9" s="83" t="s">
        <v>130</v>
      </c>
      <c r="B9" s="83" t="s">
        <v>98</v>
      </c>
      <c r="C9">
        <v>670989</v>
      </c>
      <c r="D9" t="s">
        <v>662</v>
      </c>
      <c r="E9" t="s">
        <v>662</v>
      </c>
      <c r="F9" s="83" t="s">
        <v>108</v>
      </c>
      <c r="G9" s="213">
        <v>38147</v>
      </c>
      <c r="H9" s="83" t="s">
        <v>102</v>
      </c>
      <c r="I9" s="213">
        <v>43364</v>
      </c>
      <c r="J9" s="83" t="s">
        <v>228</v>
      </c>
      <c r="K9" s="214">
        <v>711430124822</v>
      </c>
      <c r="L9" s="83" t="s">
        <v>97</v>
      </c>
      <c r="M9" s="213">
        <v>43642</v>
      </c>
      <c r="N9">
        <v>685718</v>
      </c>
      <c r="O9" s="145" t="s">
        <v>567</v>
      </c>
      <c r="P9" s="145" t="s">
        <v>99</v>
      </c>
      <c r="Q9" s="145" t="s">
        <v>100</v>
      </c>
      <c r="R9" s="145" t="s">
        <v>567</v>
      </c>
      <c r="V9">
        <v>6352</v>
      </c>
      <c r="W9" s="83" t="s">
        <v>101</v>
      </c>
      <c r="X9" s="83" t="s">
        <v>103</v>
      </c>
      <c r="Y9" t="s">
        <v>1971</v>
      </c>
      <c r="Z9" s="83" t="s">
        <v>102</v>
      </c>
      <c r="AA9" s="83" t="s">
        <v>102</v>
      </c>
      <c r="AB9" t="s">
        <v>2968</v>
      </c>
      <c r="AC9" s="83" t="s">
        <v>3932</v>
      </c>
      <c r="AD9" s="83" t="s">
        <v>144</v>
      </c>
      <c r="AE9" s="83" t="s">
        <v>105</v>
      </c>
      <c r="AF9" t="s">
        <v>1971</v>
      </c>
      <c r="AG9" s="83" t="s">
        <v>102</v>
      </c>
      <c r="AH9" s="83" t="s">
        <v>102</v>
      </c>
      <c r="AI9" t="s">
        <v>2968</v>
      </c>
      <c r="AJ9" s="83" t="s">
        <v>3932</v>
      </c>
      <c r="AK9" s="83" t="s">
        <v>144</v>
      </c>
      <c r="AL9" s="83" t="s">
        <v>105</v>
      </c>
      <c r="AM9" s="87" t="s">
        <v>106</v>
      </c>
      <c r="AN9" t="s">
        <v>1971</v>
      </c>
      <c r="AO9" t="s">
        <v>2968</v>
      </c>
      <c r="AP9" s="83" t="s">
        <v>3932</v>
      </c>
      <c r="AQ9" s="83" t="s">
        <v>111</v>
      </c>
      <c r="AR9" s="87" t="s">
        <v>106</v>
      </c>
      <c r="AT9" s="83" t="s">
        <v>107</v>
      </c>
      <c r="AU9" s="146" t="s">
        <v>107</v>
      </c>
      <c r="AV9" s="146" t="s">
        <v>107</v>
      </c>
      <c r="AX9" s="110" t="s">
        <v>107</v>
      </c>
      <c r="AY9" s="111"/>
      <c r="AZ9" s="112">
        <f t="shared" ca="1" si="4"/>
        <v>4750</v>
      </c>
      <c r="BA9" s="136">
        <f t="shared" ca="1" si="5"/>
        <v>16</v>
      </c>
      <c r="BB9" s="114" t="s">
        <v>134</v>
      </c>
      <c r="BC9" s="114" t="s">
        <v>108</v>
      </c>
      <c r="BD9" s="114"/>
      <c r="BE9" s="115" t="s">
        <v>102</v>
      </c>
      <c r="BF9" s="115" t="s">
        <v>102</v>
      </c>
      <c r="BG9" s="115" t="s">
        <v>102</v>
      </c>
      <c r="BH9" s="115" t="s">
        <v>102</v>
      </c>
      <c r="BI9" s="116"/>
      <c r="BJ9" s="117" t="s">
        <v>109</v>
      </c>
      <c r="BK9" s="117" t="s">
        <v>109</v>
      </c>
      <c r="BL9" s="83">
        <f t="shared" ca="1" si="6"/>
        <v>68</v>
      </c>
      <c r="BM9" s="83" t="s">
        <v>108</v>
      </c>
      <c r="BN9" s="83">
        <v>0</v>
      </c>
      <c r="BO9" s="83" t="s">
        <v>108</v>
      </c>
      <c r="BP9" s="83">
        <v>-6280</v>
      </c>
      <c r="BQ9" s="83" t="s">
        <v>312</v>
      </c>
      <c r="BR9" s="83" t="s">
        <v>153</v>
      </c>
      <c r="BS9" s="83" t="s">
        <v>499</v>
      </c>
      <c r="BT9" s="83">
        <v>-6280</v>
      </c>
      <c r="BU9" s="83" t="s">
        <v>312</v>
      </c>
      <c r="BV9" s="83" t="s">
        <v>153</v>
      </c>
      <c r="BW9" s="83" t="s">
        <v>499</v>
      </c>
      <c r="BY9" s="136">
        <v>0</v>
      </c>
      <c r="BZ9" s="136">
        <v>0</v>
      </c>
      <c r="CA9" s="136">
        <v>0</v>
      </c>
      <c r="CB9" s="136">
        <v>0</v>
      </c>
      <c r="CD9" s="136">
        <v>0</v>
      </c>
      <c r="CE9" s="136">
        <v>0</v>
      </c>
      <c r="CF9" s="136">
        <v>0</v>
      </c>
      <c r="CG9" s="136">
        <v>0</v>
      </c>
      <c r="CH9" s="136">
        <v>0</v>
      </c>
      <c r="CI9" s="136">
        <v>0</v>
      </c>
      <c r="CJ9" s="136">
        <v>0</v>
      </c>
      <c r="CK9" s="138">
        <v>0</v>
      </c>
      <c r="CL9" s="138">
        <v>0</v>
      </c>
      <c r="CM9" s="136">
        <v>0</v>
      </c>
      <c r="CN9" s="136">
        <v>0</v>
      </c>
      <c r="CO9" s="85">
        <v>43650</v>
      </c>
      <c r="CP9" s="83" t="s">
        <v>4055</v>
      </c>
      <c r="CQ9" s="83" t="s">
        <v>102</v>
      </c>
      <c r="CR9" s="83" t="s">
        <v>482</v>
      </c>
      <c r="CS9" s="83">
        <v>4</v>
      </c>
      <c r="CT9" s="83" t="s">
        <v>483</v>
      </c>
      <c r="CU9" s="83">
        <v>1</v>
      </c>
      <c r="CV9" s="83">
        <v>0</v>
      </c>
      <c r="CW9" s="83">
        <v>0</v>
      </c>
      <c r="CX9" s="83" t="s">
        <v>109</v>
      </c>
      <c r="CY9" s="83" t="s">
        <v>583</v>
      </c>
      <c r="CZ9" s="83">
        <v>0</v>
      </c>
      <c r="DA9" s="83">
        <v>0</v>
      </c>
      <c r="DB9" s="83">
        <f t="shared" si="0"/>
        <v>0</v>
      </c>
      <c r="DC9" s="83" t="s">
        <v>497</v>
      </c>
      <c r="DE9" s="136">
        <v>1</v>
      </c>
      <c r="DF9" s="136">
        <v>1</v>
      </c>
      <c r="DG9" s="215" t="s">
        <v>269</v>
      </c>
      <c r="DH9" s="136">
        <v>1</v>
      </c>
      <c r="DI9" s="136">
        <v>1</v>
      </c>
      <c r="DJ9" s="215" t="s">
        <v>269</v>
      </c>
      <c r="EE9" s="136" t="b">
        <v>1</v>
      </c>
      <c r="EF9" s="136" t="b">
        <v>1</v>
      </c>
      <c r="EG9" s="136" t="b">
        <v>1</v>
      </c>
      <c r="EH9" s="136" t="b">
        <v>1</v>
      </c>
      <c r="EL9" s="215" t="s">
        <v>269</v>
      </c>
    </row>
    <row r="10" spans="1:143" ht="60" customHeight="1" x14ac:dyDescent="0.55000000000000004">
      <c r="A10" s="83" t="s">
        <v>130</v>
      </c>
      <c r="B10" s="83" t="s">
        <v>98</v>
      </c>
      <c r="C10">
        <v>844983</v>
      </c>
      <c r="D10" t="s">
        <v>663</v>
      </c>
      <c r="E10" t="s">
        <v>663</v>
      </c>
      <c r="F10" s="83" t="s">
        <v>108</v>
      </c>
      <c r="G10" s="213">
        <v>39466</v>
      </c>
      <c r="H10" s="83" t="s">
        <v>102</v>
      </c>
      <c r="I10" s="213">
        <v>43282</v>
      </c>
      <c r="J10" s="83" t="s">
        <v>228</v>
      </c>
      <c r="K10" s="214">
        <v>485395019990</v>
      </c>
      <c r="L10" s="83" t="s">
        <v>126</v>
      </c>
      <c r="M10" s="213">
        <v>43531</v>
      </c>
      <c r="N10">
        <v>935716</v>
      </c>
      <c r="O10" s="145" t="s">
        <v>567</v>
      </c>
      <c r="P10" s="145" t="s">
        <v>99</v>
      </c>
      <c r="Q10" s="145" t="s">
        <v>100</v>
      </c>
      <c r="R10" s="145" t="s">
        <v>567</v>
      </c>
      <c r="V10">
        <v>9989</v>
      </c>
      <c r="W10" s="83" t="s">
        <v>101</v>
      </c>
      <c r="X10" s="83" t="s">
        <v>103</v>
      </c>
      <c r="Y10" t="s">
        <v>1972</v>
      </c>
      <c r="Z10" s="83" t="s">
        <v>102</v>
      </c>
      <c r="AA10" s="83" t="s">
        <v>102</v>
      </c>
      <c r="AB10" t="s">
        <v>2969</v>
      </c>
      <c r="AC10" s="83" t="s">
        <v>3933</v>
      </c>
      <c r="AD10" s="83" t="s">
        <v>144</v>
      </c>
      <c r="AE10" s="83" t="s">
        <v>105</v>
      </c>
      <c r="AF10" t="s">
        <v>1972</v>
      </c>
      <c r="AG10" s="83" t="s">
        <v>102</v>
      </c>
      <c r="AH10" s="83" t="s">
        <v>102</v>
      </c>
      <c r="AI10" t="s">
        <v>2969</v>
      </c>
      <c r="AJ10" s="83" t="s">
        <v>3933</v>
      </c>
      <c r="AK10" s="83" t="s">
        <v>144</v>
      </c>
      <c r="AL10" s="83" t="s">
        <v>105</v>
      </c>
      <c r="AM10" s="87" t="s">
        <v>106</v>
      </c>
      <c r="AN10" t="s">
        <v>1972</v>
      </c>
      <c r="AO10" t="s">
        <v>2969</v>
      </c>
      <c r="AP10" s="83" t="s">
        <v>3933</v>
      </c>
      <c r="AQ10" s="83" t="s">
        <v>144</v>
      </c>
      <c r="AR10" s="87" t="s">
        <v>106</v>
      </c>
      <c r="AT10" s="83" t="s">
        <v>107</v>
      </c>
      <c r="AU10" s="146" t="s">
        <v>107</v>
      </c>
      <c r="AV10" s="146" t="s">
        <v>107</v>
      </c>
      <c r="AX10" s="110" t="s">
        <v>107</v>
      </c>
      <c r="AY10" s="111"/>
      <c r="AZ10" s="112">
        <f t="shared" ca="1" si="4"/>
        <v>8485</v>
      </c>
      <c r="BA10" s="136">
        <f t="shared" ca="1" si="5"/>
        <v>64</v>
      </c>
      <c r="BB10" s="114" t="s">
        <v>134</v>
      </c>
      <c r="BC10" s="114" t="s">
        <v>108</v>
      </c>
      <c r="BD10" s="114"/>
      <c r="BE10" s="115" t="s">
        <v>102</v>
      </c>
      <c r="BF10" s="115" t="s">
        <v>102</v>
      </c>
      <c r="BG10" s="115" t="s">
        <v>102</v>
      </c>
      <c r="BH10" s="115" t="s">
        <v>102</v>
      </c>
      <c r="BI10" s="116"/>
      <c r="BJ10" s="117" t="s">
        <v>109</v>
      </c>
      <c r="BK10" s="117" t="s">
        <v>109</v>
      </c>
      <c r="BL10" s="83">
        <f t="shared" ca="1" si="6"/>
        <v>64</v>
      </c>
      <c r="BM10" s="83" t="s">
        <v>108</v>
      </c>
      <c r="BN10" s="83">
        <v>0</v>
      </c>
      <c r="BO10" s="83" t="s">
        <v>108</v>
      </c>
      <c r="BP10" s="83">
        <v>-8015</v>
      </c>
      <c r="BQ10" s="83" t="s">
        <v>198</v>
      </c>
      <c r="BR10" s="83" t="s">
        <v>164</v>
      </c>
      <c r="BS10" s="83" t="s">
        <v>499</v>
      </c>
      <c r="BT10" s="83">
        <v>-8015</v>
      </c>
      <c r="BU10" s="83" t="s">
        <v>198</v>
      </c>
      <c r="BV10" s="83" t="s">
        <v>164</v>
      </c>
      <c r="BW10" s="83" t="s">
        <v>499</v>
      </c>
      <c r="BY10" s="136">
        <v>0</v>
      </c>
      <c r="BZ10" s="136">
        <v>0</v>
      </c>
      <c r="CA10" s="136">
        <v>0</v>
      </c>
      <c r="CB10" s="136">
        <v>0</v>
      </c>
      <c r="CD10" s="136">
        <v>0</v>
      </c>
      <c r="CE10" s="136">
        <v>0</v>
      </c>
      <c r="CF10" s="136">
        <v>0</v>
      </c>
      <c r="CG10" s="136">
        <v>0</v>
      </c>
      <c r="CH10" s="136">
        <v>0</v>
      </c>
      <c r="CI10" s="136">
        <v>0</v>
      </c>
      <c r="CJ10" s="136">
        <v>0</v>
      </c>
      <c r="CK10" s="138">
        <v>0</v>
      </c>
      <c r="CL10" s="138">
        <v>0</v>
      </c>
      <c r="CM10" s="136">
        <v>0</v>
      </c>
      <c r="CN10" s="136">
        <v>0</v>
      </c>
      <c r="CO10" s="85">
        <v>43651</v>
      </c>
      <c r="CP10" s="83" t="s">
        <v>4056</v>
      </c>
      <c r="CQ10" s="83" t="s">
        <v>102</v>
      </c>
      <c r="CR10" s="83" t="s">
        <v>482</v>
      </c>
      <c r="CS10" s="83">
        <v>5</v>
      </c>
      <c r="CT10" s="83" t="s">
        <v>483</v>
      </c>
      <c r="CU10" s="83">
        <v>1</v>
      </c>
      <c r="CV10" s="83">
        <v>0</v>
      </c>
      <c r="CW10" s="83">
        <v>0</v>
      </c>
      <c r="CX10" s="83" t="s">
        <v>109</v>
      </c>
      <c r="CY10" s="83" t="s">
        <v>583</v>
      </c>
      <c r="CZ10" s="83">
        <v>0</v>
      </c>
      <c r="DA10" s="83">
        <v>0</v>
      </c>
      <c r="DB10" s="83">
        <f t="shared" si="0"/>
        <v>0</v>
      </c>
      <c r="DC10" s="83" t="s">
        <v>497</v>
      </c>
      <c r="DE10" s="136">
        <v>1</v>
      </c>
      <c r="DF10" s="136">
        <v>1</v>
      </c>
      <c r="DG10" s="215" t="s">
        <v>269</v>
      </c>
      <c r="DH10" s="136">
        <v>1</v>
      </c>
      <c r="DI10" s="136">
        <v>1</v>
      </c>
      <c r="DJ10" s="215" t="s">
        <v>269</v>
      </c>
      <c r="EE10" s="136" t="b">
        <v>1</v>
      </c>
      <c r="EF10" s="136" t="b">
        <v>1</v>
      </c>
      <c r="EG10" s="136" t="b">
        <v>1</v>
      </c>
      <c r="EH10" s="136" t="b">
        <v>1</v>
      </c>
      <c r="EL10" s="215" t="s">
        <v>269</v>
      </c>
    </row>
    <row r="11" spans="1:143" ht="60" customHeight="1" x14ac:dyDescent="0.55000000000000004">
      <c r="A11" s="83" t="s">
        <v>130</v>
      </c>
      <c r="B11" s="83" t="s">
        <v>98</v>
      </c>
      <c r="C11">
        <v>815061</v>
      </c>
      <c r="D11" t="s">
        <v>664</v>
      </c>
      <c r="E11" t="s">
        <v>664</v>
      </c>
      <c r="F11" s="83" t="s">
        <v>108</v>
      </c>
      <c r="G11" s="213">
        <v>33974</v>
      </c>
      <c r="H11" s="83" t="s">
        <v>102</v>
      </c>
      <c r="I11" s="213">
        <v>43409</v>
      </c>
      <c r="J11" s="83" t="s">
        <v>228</v>
      </c>
      <c r="K11" s="214">
        <v>550941157353</v>
      </c>
      <c r="L11" s="83" t="s">
        <v>135</v>
      </c>
      <c r="M11" s="213">
        <v>43586</v>
      </c>
      <c r="N11">
        <v>920570</v>
      </c>
      <c r="O11" s="145" t="s">
        <v>567</v>
      </c>
      <c r="P11" s="145" t="s">
        <v>99</v>
      </c>
      <c r="Q11" s="145" t="s">
        <v>100</v>
      </c>
      <c r="R11" s="145" t="s">
        <v>567</v>
      </c>
      <c r="V11">
        <v>2391</v>
      </c>
      <c r="W11" s="83" t="s">
        <v>1636</v>
      </c>
      <c r="X11" s="83" t="s">
        <v>103</v>
      </c>
      <c r="Y11" t="s">
        <v>1973</v>
      </c>
      <c r="Z11" s="83" t="s">
        <v>102</v>
      </c>
      <c r="AA11" s="83" t="s">
        <v>102</v>
      </c>
      <c r="AB11" t="s">
        <v>2970</v>
      </c>
      <c r="AC11" s="83" t="s">
        <v>3934</v>
      </c>
      <c r="AD11" s="83" t="s">
        <v>111</v>
      </c>
      <c r="AE11" s="83" t="s">
        <v>105</v>
      </c>
      <c r="AF11" t="s">
        <v>1973</v>
      </c>
      <c r="AG11" s="83" t="s">
        <v>102</v>
      </c>
      <c r="AH11" s="83" t="s">
        <v>102</v>
      </c>
      <c r="AI11" t="s">
        <v>2970</v>
      </c>
      <c r="AJ11" s="83" t="s">
        <v>3934</v>
      </c>
      <c r="AK11" s="83" t="s">
        <v>111</v>
      </c>
      <c r="AL11" s="83" t="s">
        <v>105</v>
      </c>
      <c r="AM11" s="87" t="s">
        <v>106</v>
      </c>
      <c r="AN11" t="s">
        <v>1973</v>
      </c>
      <c r="AO11" t="s">
        <v>2970</v>
      </c>
      <c r="AP11" s="83" t="s">
        <v>3934</v>
      </c>
      <c r="AQ11" s="83" t="s">
        <v>144</v>
      </c>
      <c r="AR11" s="87" t="s">
        <v>106</v>
      </c>
      <c r="AT11" s="83" t="s">
        <v>107</v>
      </c>
      <c r="AU11" s="146" t="s">
        <v>107</v>
      </c>
      <c r="AV11" s="146" t="s">
        <v>107</v>
      </c>
      <c r="AX11" s="110" t="s">
        <v>107</v>
      </c>
      <c r="AY11" s="111"/>
      <c r="AZ11" s="112">
        <f t="shared" ca="1" si="4"/>
        <v>4146</v>
      </c>
      <c r="BA11" s="136">
        <f t="shared" ca="1" si="5"/>
        <v>61</v>
      </c>
      <c r="BB11" s="114" t="s">
        <v>136</v>
      </c>
      <c r="BC11" s="114" t="s">
        <v>108</v>
      </c>
      <c r="BD11" s="114"/>
      <c r="BE11" s="115" t="s">
        <v>102</v>
      </c>
      <c r="BF11" s="115" t="s">
        <v>102</v>
      </c>
      <c r="BG11" s="115" t="s">
        <v>102</v>
      </c>
      <c r="BH11" s="115" t="s">
        <v>102</v>
      </c>
      <c r="BI11" s="116"/>
      <c r="BJ11" s="117" t="s">
        <v>109</v>
      </c>
      <c r="BK11" s="117" t="s">
        <v>109</v>
      </c>
      <c r="BL11" s="83">
        <f t="shared" ca="1" si="6"/>
        <v>25</v>
      </c>
      <c r="BM11" s="83" t="s">
        <v>270</v>
      </c>
      <c r="BN11" s="83">
        <v>0</v>
      </c>
      <c r="BO11" s="83" t="s">
        <v>108</v>
      </c>
      <c r="BP11" s="83">
        <v>-9750</v>
      </c>
      <c r="BQ11" s="83" t="s">
        <v>381</v>
      </c>
      <c r="BR11" s="83" t="s">
        <v>157</v>
      </c>
      <c r="BS11" s="83" t="s">
        <v>502</v>
      </c>
      <c r="BT11" s="83">
        <v>-9750</v>
      </c>
      <c r="BU11" s="83" t="s">
        <v>381</v>
      </c>
      <c r="BV11" s="83" t="s">
        <v>157</v>
      </c>
      <c r="BW11" s="83" t="s">
        <v>502</v>
      </c>
      <c r="BY11" s="136">
        <v>0</v>
      </c>
      <c r="BZ11" s="136">
        <v>0</v>
      </c>
      <c r="CA11" s="136">
        <v>0</v>
      </c>
      <c r="CB11" s="136">
        <v>0</v>
      </c>
      <c r="CD11" s="136">
        <v>0</v>
      </c>
      <c r="CE11" s="136">
        <v>0</v>
      </c>
      <c r="CF11" s="136">
        <v>0</v>
      </c>
      <c r="CG11" s="136">
        <v>0</v>
      </c>
      <c r="CH11" s="136">
        <v>0</v>
      </c>
      <c r="CI11" s="136">
        <v>0</v>
      </c>
      <c r="CJ11" s="136">
        <v>0</v>
      </c>
      <c r="CK11" s="138">
        <v>0</v>
      </c>
      <c r="CL11" s="138">
        <v>0</v>
      </c>
      <c r="CM11" s="136">
        <v>0</v>
      </c>
      <c r="CN11" s="136">
        <v>0</v>
      </c>
      <c r="CO11" s="85">
        <v>43652</v>
      </c>
      <c r="CP11" s="83" t="s">
        <v>4057</v>
      </c>
      <c r="CQ11" s="83" t="s">
        <v>102</v>
      </c>
      <c r="CR11" s="83" t="s">
        <v>482</v>
      </c>
      <c r="CS11" s="83">
        <v>6</v>
      </c>
      <c r="CT11" s="83" t="s">
        <v>483</v>
      </c>
      <c r="CU11" s="83">
        <v>1</v>
      </c>
      <c r="CV11" s="83">
        <v>0</v>
      </c>
      <c r="CW11" s="83">
        <v>0</v>
      </c>
      <c r="CX11" s="83" t="s">
        <v>109</v>
      </c>
      <c r="CY11" s="83" t="s">
        <v>583</v>
      </c>
      <c r="CZ11" s="83">
        <v>0</v>
      </c>
      <c r="DA11" s="83">
        <v>0</v>
      </c>
      <c r="DB11" s="83">
        <f t="shared" si="0"/>
        <v>0</v>
      </c>
      <c r="DC11" s="83" t="s">
        <v>497</v>
      </c>
      <c r="DE11" s="136">
        <v>1</v>
      </c>
      <c r="DF11" s="136">
        <v>1</v>
      </c>
      <c r="DG11" s="215" t="s">
        <v>269</v>
      </c>
      <c r="DH11" s="136">
        <v>1</v>
      </c>
      <c r="DI11" s="136">
        <v>1</v>
      </c>
      <c r="DJ11" s="215" t="s">
        <v>269</v>
      </c>
      <c r="EE11" s="136" t="b">
        <v>1</v>
      </c>
      <c r="EF11" s="136" t="b">
        <v>1</v>
      </c>
      <c r="EG11" s="136" t="b">
        <v>1</v>
      </c>
      <c r="EH11" s="136" t="b">
        <v>1</v>
      </c>
      <c r="EL11" s="215" t="s">
        <v>269</v>
      </c>
    </row>
    <row r="12" spans="1:143" ht="60" customHeight="1" x14ac:dyDescent="0.55000000000000004">
      <c r="A12" s="83" t="s">
        <v>130</v>
      </c>
      <c r="B12" s="83" t="s">
        <v>98</v>
      </c>
      <c r="C12">
        <v>662497</v>
      </c>
      <c r="D12" t="s">
        <v>665</v>
      </c>
      <c r="E12" t="s">
        <v>665</v>
      </c>
      <c r="F12" s="83" t="s">
        <v>108</v>
      </c>
      <c r="G12" s="213">
        <v>42962</v>
      </c>
      <c r="H12" s="83" t="s">
        <v>102</v>
      </c>
      <c r="I12" s="213">
        <v>43288</v>
      </c>
      <c r="J12" s="83" t="s">
        <v>228</v>
      </c>
      <c r="K12" s="214">
        <v>245678888537</v>
      </c>
      <c r="L12" s="83" t="s">
        <v>97</v>
      </c>
      <c r="M12" s="213">
        <v>43538</v>
      </c>
      <c r="N12">
        <v>591460</v>
      </c>
      <c r="O12" s="145" t="s">
        <v>567</v>
      </c>
      <c r="P12" s="145" t="s">
        <v>99</v>
      </c>
      <c r="Q12" s="145" t="s">
        <v>100</v>
      </c>
      <c r="R12" s="145" t="s">
        <v>567</v>
      </c>
      <c r="V12">
        <v>5694</v>
      </c>
      <c r="W12" s="83" t="s">
        <v>101</v>
      </c>
      <c r="X12" s="83" t="s">
        <v>103</v>
      </c>
      <c r="Y12" t="s">
        <v>1974</v>
      </c>
      <c r="Z12" s="83" t="s">
        <v>102</v>
      </c>
      <c r="AA12" s="83" t="s">
        <v>102</v>
      </c>
      <c r="AB12" t="s">
        <v>2971</v>
      </c>
      <c r="AC12" s="83" t="s">
        <v>3935</v>
      </c>
      <c r="AD12" s="83" t="s">
        <v>144</v>
      </c>
      <c r="AE12" s="83" t="s">
        <v>105</v>
      </c>
      <c r="AF12" t="s">
        <v>1974</v>
      </c>
      <c r="AG12" s="83" t="s">
        <v>102</v>
      </c>
      <c r="AH12" s="83" t="s">
        <v>102</v>
      </c>
      <c r="AI12" t="s">
        <v>2971</v>
      </c>
      <c r="AJ12" s="83" t="s">
        <v>3935</v>
      </c>
      <c r="AK12" s="83" t="s">
        <v>144</v>
      </c>
      <c r="AL12" s="83" t="s">
        <v>105</v>
      </c>
      <c r="AM12" s="87" t="s">
        <v>106</v>
      </c>
      <c r="AN12" t="s">
        <v>1974</v>
      </c>
      <c r="AO12" t="s">
        <v>2971</v>
      </c>
      <c r="AP12" s="83" t="s">
        <v>3935</v>
      </c>
      <c r="AQ12" s="83" t="s">
        <v>111</v>
      </c>
      <c r="AR12" s="87" t="s">
        <v>106</v>
      </c>
      <c r="AT12" s="83" t="s">
        <v>107</v>
      </c>
      <c r="AU12" s="146" t="s">
        <v>107</v>
      </c>
      <c r="AV12" s="146" t="s">
        <v>107</v>
      </c>
      <c r="AX12" s="110" t="s">
        <v>107</v>
      </c>
      <c r="AY12" s="111"/>
      <c r="AZ12" s="112">
        <f t="shared" ca="1" si="4"/>
        <v>2518</v>
      </c>
      <c r="BA12" s="136">
        <f t="shared" ca="1" si="5"/>
        <v>67</v>
      </c>
      <c r="BB12" s="114" t="s">
        <v>134</v>
      </c>
      <c r="BC12" s="114" t="s">
        <v>108</v>
      </c>
      <c r="BD12" s="114"/>
      <c r="BE12" s="115" t="s">
        <v>102</v>
      </c>
      <c r="BF12" s="115" t="s">
        <v>102</v>
      </c>
      <c r="BG12" s="115" t="s">
        <v>102</v>
      </c>
      <c r="BH12" s="115" t="s">
        <v>102</v>
      </c>
      <c r="BI12" s="116"/>
      <c r="BJ12" s="117" t="s">
        <v>109</v>
      </c>
      <c r="BK12" s="117" t="s">
        <v>109</v>
      </c>
      <c r="BL12" s="83">
        <f t="shared" ca="1" si="6"/>
        <v>92</v>
      </c>
      <c r="BM12" s="83" t="s">
        <v>108</v>
      </c>
      <c r="BN12" s="83">
        <v>0</v>
      </c>
      <c r="BO12" s="83" t="s">
        <v>108</v>
      </c>
      <c r="BP12" s="83">
        <v>-11485</v>
      </c>
      <c r="BQ12" s="83" t="s">
        <v>312</v>
      </c>
      <c r="BR12" s="83" t="s">
        <v>153</v>
      </c>
      <c r="BS12" s="83" t="s">
        <v>499</v>
      </c>
      <c r="BT12" s="83">
        <v>-11485</v>
      </c>
      <c r="BU12" s="83" t="s">
        <v>312</v>
      </c>
      <c r="BV12" s="83" t="s">
        <v>153</v>
      </c>
      <c r="BW12" s="83" t="s">
        <v>499</v>
      </c>
      <c r="BY12" s="136">
        <v>0</v>
      </c>
      <c r="BZ12" s="136">
        <v>0</v>
      </c>
      <c r="CA12" s="136">
        <v>0</v>
      </c>
      <c r="CB12" s="136">
        <v>0</v>
      </c>
      <c r="CD12" s="136">
        <v>0</v>
      </c>
      <c r="CE12" s="136">
        <v>0</v>
      </c>
      <c r="CF12" s="136">
        <v>0</v>
      </c>
      <c r="CG12" s="136">
        <v>0</v>
      </c>
      <c r="CH12" s="136">
        <v>0</v>
      </c>
      <c r="CI12" s="136">
        <v>0</v>
      </c>
      <c r="CJ12" s="136">
        <v>0</v>
      </c>
      <c r="CK12" s="138">
        <v>0</v>
      </c>
      <c r="CL12" s="138">
        <v>0</v>
      </c>
      <c r="CM12" s="136">
        <v>0</v>
      </c>
      <c r="CN12" s="136">
        <v>0</v>
      </c>
      <c r="CO12" s="85">
        <v>43653</v>
      </c>
      <c r="CP12" s="83" t="s">
        <v>4058</v>
      </c>
      <c r="CQ12" s="83" t="s">
        <v>102</v>
      </c>
      <c r="CR12" s="83" t="s">
        <v>482</v>
      </c>
      <c r="CS12" s="83">
        <v>7</v>
      </c>
      <c r="CT12" s="83" t="s">
        <v>483</v>
      </c>
      <c r="CU12" s="83">
        <v>1</v>
      </c>
      <c r="CV12" s="83">
        <v>0</v>
      </c>
      <c r="CW12" s="83">
        <v>0</v>
      </c>
      <c r="CX12" s="83" t="s">
        <v>109</v>
      </c>
      <c r="CY12" s="83" t="s">
        <v>583</v>
      </c>
      <c r="CZ12" s="83">
        <v>0</v>
      </c>
      <c r="DA12" s="83">
        <v>0</v>
      </c>
      <c r="DB12" s="83">
        <f t="shared" si="0"/>
        <v>0</v>
      </c>
      <c r="DC12" s="83" t="s">
        <v>497</v>
      </c>
      <c r="DE12" s="136">
        <v>1</v>
      </c>
      <c r="DF12" s="136">
        <v>1</v>
      </c>
      <c r="DG12" s="215" t="s">
        <v>269</v>
      </c>
      <c r="DH12" s="136">
        <v>1</v>
      </c>
      <c r="DI12" s="136">
        <v>1</v>
      </c>
      <c r="DJ12" s="215" t="s">
        <v>269</v>
      </c>
      <c r="EE12" s="136" t="b">
        <v>1</v>
      </c>
      <c r="EF12" s="136" t="b">
        <v>1</v>
      </c>
      <c r="EG12" s="136" t="b">
        <v>1</v>
      </c>
      <c r="EH12" s="136" t="b">
        <v>1</v>
      </c>
      <c r="EL12" s="215" t="s">
        <v>269</v>
      </c>
    </row>
    <row r="13" spans="1:143" ht="60" customHeight="1" x14ac:dyDescent="0.55000000000000004">
      <c r="A13" s="83" t="s">
        <v>130</v>
      </c>
      <c r="B13" s="83" t="s">
        <v>98</v>
      </c>
      <c r="C13">
        <v>799317</v>
      </c>
      <c r="D13" t="s">
        <v>666</v>
      </c>
      <c r="E13" t="s">
        <v>666</v>
      </c>
      <c r="F13" s="83" t="s">
        <v>108</v>
      </c>
      <c r="G13" s="213">
        <v>27260</v>
      </c>
      <c r="H13" s="83" t="s">
        <v>102</v>
      </c>
      <c r="I13" s="213">
        <v>43324</v>
      </c>
      <c r="J13" s="83" t="s">
        <v>228</v>
      </c>
      <c r="K13" s="214">
        <v>704076596249</v>
      </c>
      <c r="L13" s="83" t="s">
        <v>135</v>
      </c>
      <c r="M13" s="213">
        <v>43479</v>
      </c>
      <c r="N13">
        <v>292075</v>
      </c>
      <c r="O13" s="145" t="s">
        <v>567</v>
      </c>
      <c r="P13" s="145" t="s">
        <v>99</v>
      </c>
      <c r="Q13" s="145" t="s">
        <v>100</v>
      </c>
      <c r="R13" s="145" t="s">
        <v>567</v>
      </c>
      <c r="V13">
        <v>3455</v>
      </c>
      <c r="W13" s="83" t="s">
        <v>101</v>
      </c>
      <c r="X13" s="83" t="s">
        <v>103</v>
      </c>
      <c r="Y13" t="s">
        <v>1975</v>
      </c>
      <c r="Z13" s="83" t="s">
        <v>102</v>
      </c>
      <c r="AA13" s="83" t="s">
        <v>102</v>
      </c>
      <c r="AB13" t="s">
        <v>2972</v>
      </c>
      <c r="AC13" s="83" t="s">
        <v>3936</v>
      </c>
      <c r="AD13" s="83" t="s">
        <v>144</v>
      </c>
      <c r="AE13" s="83" t="s">
        <v>105</v>
      </c>
      <c r="AF13" t="s">
        <v>1975</v>
      </c>
      <c r="AG13" s="83" t="s">
        <v>102</v>
      </c>
      <c r="AH13" s="83" t="s">
        <v>102</v>
      </c>
      <c r="AI13" t="s">
        <v>2972</v>
      </c>
      <c r="AJ13" s="83" t="s">
        <v>3936</v>
      </c>
      <c r="AK13" s="83" t="s">
        <v>144</v>
      </c>
      <c r="AL13" s="83" t="s">
        <v>105</v>
      </c>
      <c r="AM13" s="87" t="s">
        <v>106</v>
      </c>
      <c r="AN13" t="s">
        <v>1975</v>
      </c>
      <c r="AO13" t="s">
        <v>2972</v>
      </c>
      <c r="AP13" s="83" t="s">
        <v>3936</v>
      </c>
      <c r="AQ13" s="83" t="s">
        <v>144</v>
      </c>
      <c r="AR13" s="87" t="s">
        <v>106</v>
      </c>
      <c r="AT13" s="83" t="s">
        <v>107</v>
      </c>
      <c r="AU13" s="146" t="s">
        <v>107</v>
      </c>
      <c r="AV13" s="146" t="s">
        <v>107</v>
      </c>
      <c r="AX13" s="110" t="s">
        <v>107</v>
      </c>
      <c r="AY13" s="111"/>
      <c r="AZ13" s="112">
        <f t="shared" ca="1" si="4"/>
        <v>4722</v>
      </c>
      <c r="BA13" s="136">
        <f t="shared" ca="1" si="5"/>
        <v>87</v>
      </c>
      <c r="BB13" s="114" t="s">
        <v>134</v>
      </c>
      <c r="BC13" s="114" t="s">
        <v>108</v>
      </c>
      <c r="BD13" s="114"/>
      <c r="BE13" s="115" t="s">
        <v>102</v>
      </c>
      <c r="BF13" s="115" t="s">
        <v>102</v>
      </c>
      <c r="BG13" s="115" t="s">
        <v>102</v>
      </c>
      <c r="BH13" s="115" t="s">
        <v>102</v>
      </c>
      <c r="BI13" s="116"/>
      <c r="BJ13" s="117" t="s">
        <v>109</v>
      </c>
      <c r="BK13" s="117" t="s">
        <v>109</v>
      </c>
      <c r="BL13" s="83">
        <f t="shared" ca="1" si="6"/>
        <v>38</v>
      </c>
      <c r="BM13" s="83" t="s">
        <v>108</v>
      </c>
      <c r="BN13" s="83">
        <v>0</v>
      </c>
      <c r="BO13" s="83" t="s">
        <v>108</v>
      </c>
      <c r="BP13" s="83">
        <v>-13220</v>
      </c>
      <c r="BQ13" s="83" t="s">
        <v>198</v>
      </c>
      <c r="BR13" s="83" t="s">
        <v>164</v>
      </c>
      <c r="BS13" s="83" t="s">
        <v>499</v>
      </c>
      <c r="BT13" s="83">
        <v>-13220</v>
      </c>
      <c r="BU13" s="83" t="s">
        <v>198</v>
      </c>
      <c r="BV13" s="83" t="s">
        <v>164</v>
      </c>
      <c r="BW13" s="83" t="s">
        <v>499</v>
      </c>
      <c r="BY13" s="136">
        <v>0</v>
      </c>
      <c r="BZ13" s="136">
        <v>0</v>
      </c>
      <c r="CA13" s="136">
        <v>0</v>
      </c>
      <c r="CB13" s="136">
        <v>0</v>
      </c>
      <c r="CD13" s="136">
        <v>0</v>
      </c>
      <c r="CE13" s="136">
        <v>0</v>
      </c>
      <c r="CF13" s="136">
        <v>0</v>
      </c>
      <c r="CG13" s="136">
        <v>0</v>
      </c>
      <c r="CH13" s="136">
        <v>0</v>
      </c>
      <c r="CI13" s="136">
        <v>0</v>
      </c>
      <c r="CJ13" s="136">
        <v>0</v>
      </c>
      <c r="CK13" s="138">
        <v>0</v>
      </c>
      <c r="CL13" s="138">
        <v>0</v>
      </c>
      <c r="CM13" s="136">
        <v>0</v>
      </c>
      <c r="CN13" s="136">
        <v>0</v>
      </c>
      <c r="CO13" s="85">
        <v>43654</v>
      </c>
      <c r="CP13" s="83" t="s">
        <v>4059</v>
      </c>
      <c r="CQ13" s="83" t="s">
        <v>102</v>
      </c>
      <c r="CR13" s="83" t="s">
        <v>482</v>
      </c>
      <c r="CS13" s="83">
        <v>8</v>
      </c>
      <c r="CT13" s="83" t="s">
        <v>483</v>
      </c>
      <c r="CU13" s="83">
        <v>1</v>
      </c>
      <c r="CV13" s="83">
        <v>0</v>
      </c>
      <c r="CW13" s="83">
        <v>0</v>
      </c>
      <c r="CX13" s="83" t="s">
        <v>109</v>
      </c>
      <c r="CY13" s="83" t="s">
        <v>583</v>
      </c>
      <c r="CZ13" s="83">
        <v>0</v>
      </c>
      <c r="DA13" s="83">
        <v>0</v>
      </c>
      <c r="DB13" s="83">
        <f t="shared" si="0"/>
        <v>0</v>
      </c>
      <c r="DC13" s="83" t="s">
        <v>497</v>
      </c>
      <c r="DE13" s="136">
        <v>1</v>
      </c>
      <c r="DF13" s="136">
        <v>1</v>
      </c>
      <c r="DG13" s="215" t="s">
        <v>269</v>
      </c>
      <c r="DH13" s="136">
        <v>1</v>
      </c>
      <c r="DI13" s="136">
        <v>1</v>
      </c>
      <c r="DJ13" s="215" t="s">
        <v>269</v>
      </c>
      <c r="EE13" s="136" t="b">
        <v>1</v>
      </c>
      <c r="EF13" s="136" t="b">
        <v>1</v>
      </c>
      <c r="EG13" s="136" t="b">
        <v>1</v>
      </c>
      <c r="EH13" s="136" t="b">
        <v>1</v>
      </c>
      <c r="EL13" s="215" t="s">
        <v>269</v>
      </c>
    </row>
    <row r="14" spans="1:143" ht="60" customHeight="1" x14ac:dyDescent="0.55000000000000004">
      <c r="A14" s="83" t="s">
        <v>130</v>
      </c>
      <c r="B14" s="83" t="s">
        <v>98</v>
      </c>
      <c r="C14">
        <v>202030</v>
      </c>
      <c r="D14" t="s">
        <v>667</v>
      </c>
      <c r="E14" t="s">
        <v>667</v>
      </c>
      <c r="F14" s="83" t="s">
        <v>108</v>
      </c>
      <c r="G14" s="213">
        <v>38111</v>
      </c>
      <c r="H14" s="83" t="s">
        <v>102</v>
      </c>
      <c r="I14" s="213">
        <v>43188</v>
      </c>
      <c r="J14" s="83" t="s">
        <v>228</v>
      </c>
      <c r="K14" s="214">
        <v>340737936036</v>
      </c>
      <c r="L14" s="83" t="s">
        <v>97</v>
      </c>
      <c r="M14" s="213">
        <v>43680</v>
      </c>
      <c r="N14">
        <v>175764</v>
      </c>
      <c r="O14" s="145" t="s">
        <v>567</v>
      </c>
      <c r="P14" s="145" t="s">
        <v>99</v>
      </c>
      <c r="Q14" s="145" t="s">
        <v>100</v>
      </c>
      <c r="R14" s="145" t="s">
        <v>567</v>
      </c>
      <c r="V14">
        <v>6908</v>
      </c>
      <c r="W14" s="83" t="s">
        <v>1637</v>
      </c>
      <c r="X14" s="83" t="s">
        <v>103</v>
      </c>
      <c r="Y14" t="s">
        <v>1976</v>
      </c>
      <c r="Z14" s="83" t="s">
        <v>102</v>
      </c>
      <c r="AA14" s="83" t="s">
        <v>102</v>
      </c>
      <c r="AB14" t="s">
        <v>2973</v>
      </c>
      <c r="AC14" s="83" t="s">
        <v>3937</v>
      </c>
      <c r="AD14" s="83" t="s">
        <v>111</v>
      </c>
      <c r="AE14" s="83" t="s">
        <v>105</v>
      </c>
      <c r="AF14" t="s">
        <v>1976</v>
      </c>
      <c r="AG14" s="83" t="s">
        <v>102</v>
      </c>
      <c r="AH14" s="83" t="s">
        <v>102</v>
      </c>
      <c r="AI14" t="s">
        <v>2973</v>
      </c>
      <c r="AJ14" s="83" t="s">
        <v>3937</v>
      </c>
      <c r="AK14" s="83" t="s">
        <v>111</v>
      </c>
      <c r="AL14" s="83" t="s">
        <v>105</v>
      </c>
      <c r="AM14" s="87" t="s">
        <v>106</v>
      </c>
      <c r="AN14" t="s">
        <v>1976</v>
      </c>
      <c r="AO14" t="s">
        <v>2973</v>
      </c>
      <c r="AP14" s="83" t="s">
        <v>3937</v>
      </c>
      <c r="AQ14" s="83" t="s">
        <v>144</v>
      </c>
      <c r="AR14" s="87" t="s">
        <v>106</v>
      </c>
      <c r="AT14" s="83" t="s">
        <v>107</v>
      </c>
      <c r="AU14" s="146" t="s">
        <v>107</v>
      </c>
      <c r="AV14" s="146" t="s">
        <v>107</v>
      </c>
      <c r="AX14" s="110" t="s">
        <v>107</v>
      </c>
      <c r="AY14" s="111"/>
      <c r="AZ14" s="112">
        <f t="shared" ca="1" si="4"/>
        <v>8376</v>
      </c>
      <c r="BA14" s="136">
        <f t="shared" ca="1" si="5"/>
        <v>51</v>
      </c>
      <c r="BB14" s="114" t="s">
        <v>136</v>
      </c>
      <c r="BC14" s="114" t="s">
        <v>108</v>
      </c>
      <c r="BD14" s="114"/>
      <c r="BE14" s="115" t="s">
        <v>102</v>
      </c>
      <c r="BF14" s="115" t="s">
        <v>102</v>
      </c>
      <c r="BG14" s="115" t="s">
        <v>102</v>
      </c>
      <c r="BH14" s="115" t="s">
        <v>102</v>
      </c>
      <c r="BI14" s="116"/>
      <c r="BJ14" s="117" t="s">
        <v>109</v>
      </c>
      <c r="BK14" s="117" t="s">
        <v>109</v>
      </c>
      <c r="BL14" s="83">
        <f t="shared" ca="1" si="6"/>
        <v>12</v>
      </c>
      <c r="BM14" s="83" t="s">
        <v>270</v>
      </c>
      <c r="BN14" s="83">
        <v>0</v>
      </c>
      <c r="BO14" s="83" t="s">
        <v>108</v>
      </c>
      <c r="BP14" s="83">
        <v>-14955</v>
      </c>
      <c r="BQ14" s="83" t="s">
        <v>381</v>
      </c>
      <c r="BR14" s="83" t="s">
        <v>157</v>
      </c>
      <c r="BS14" s="83" t="s">
        <v>502</v>
      </c>
      <c r="BT14" s="83">
        <v>-14955</v>
      </c>
      <c r="BU14" s="83" t="s">
        <v>381</v>
      </c>
      <c r="BV14" s="83" t="s">
        <v>157</v>
      </c>
      <c r="BW14" s="83" t="s">
        <v>502</v>
      </c>
      <c r="BY14" s="136">
        <v>0</v>
      </c>
      <c r="BZ14" s="136">
        <v>0</v>
      </c>
      <c r="CA14" s="136">
        <v>0</v>
      </c>
      <c r="CB14" s="136">
        <v>0</v>
      </c>
      <c r="CD14" s="136">
        <v>0</v>
      </c>
      <c r="CE14" s="136">
        <v>0</v>
      </c>
      <c r="CF14" s="136">
        <v>0</v>
      </c>
      <c r="CG14" s="136">
        <v>0</v>
      </c>
      <c r="CH14" s="136">
        <v>0</v>
      </c>
      <c r="CI14" s="136">
        <v>0</v>
      </c>
      <c r="CJ14" s="136">
        <v>0</v>
      </c>
      <c r="CK14" s="138">
        <v>0</v>
      </c>
      <c r="CL14" s="138">
        <v>0</v>
      </c>
      <c r="CM14" s="136">
        <v>0</v>
      </c>
      <c r="CN14" s="136">
        <v>0</v>
      </c>
      <c r="CO14" s="85">
        <v>43655</v>
      </c>
      <c r="CP14" s="83" t="s">
        <v>4060</v>
      </c>
      <c r="CQ14" s="83" t="s">
        <v>102</v>
      </c>
      <c r="CR14" s="83" t="s">
        <v>482</v>
      </c>
      <c r="CS14" s="83">
        <v>9</v>
      </c>
      <c r="CT14" s="83" t="s">
        <v>483</v>
      </c>
      <c r="CU14" s="83">
        <v>1</v>
      </c>
      <c r="CV14" s="83">
        <v>0</v>
      </c>
      <c r="CW14" s="83">
        <v>0</v>
      </c>
      <c r="CX14" s="83" t="s">
        <v>109</v>
      </c>
      <c r="CY14" s="83" t="s">
        <v>583</v>
      </c>
      <c r="CZ14" s="83">
        <v>0</v>
      </c>
      <c r="DA14" s="83">
        <v>0</v>
      </c>
      <c r="DB14" s="83">
        <f t="shared" si="0"/>
        <v>0</v>
      </c>
      <c r="DC14" s="83" t="s">
        <v>497</v>
      </c>
      <c r="DE14" s="136">
        <v>1</v>
      </c>
      <c r="DF14" s="136">
        <v>1</v>
      </c>
      <c r="DG14" s="215" t="s">
        <v>269</v>
      </c>
      <c r="DH14" s="136">
        <v>1</v>
      </c>
      <c r="DI14" s="136">
        <v>1</v>
      </c>
      <c r="DJ14" s="215" t="s">
        <v>269</v>
      </c>
      <c r="EE14" s="136" t="b">
        <v>1</v>
      </c>
      <c r="EF14" s="136" t="b">
        <v>1</v>
      </c>
      <c r="EG14" s="136" t="b">
        <v>1</v>
      </c>
      <c r="EH14" s="136" t="b">
        <v>1</v>
      </c>
      <c r="EL14" s="215" t="s">
        <v>269</v>
      </c>
    </row>
    <row r="15" spans="1:143" ht="60" customHeight="1" x14ac:dyDescent="0.55000000000000004">
      <c r="A15" s="83" t="s">
        <v>130</v>
      </c>
      <c r="B15" s="83" t="s">
        <v>98</v>
      </c>
      <c r="C15">
        <v>337359</v>
      </c>
      <c r="D15" t="s">
        <v>668</v>
      </c>
      <c r="E15" t="s">
        <v>668</v>
      </c>
      <c r="F15" s="83" t="s">
        <v>108</v>
      </c>
      <c r="G15" s="213">
        <v>29111</v>
      </c>
      <c r="H15" s="83" t="s">
        <v>102</v>
      </c>
      <c r="I15" s="213">
        <v>43349</v>
      </c>
      <c r="J15" s="83" t="s">
        <v>228</v>
      </c>
      <c r="K15" s="214">
        <v>778853160793</v>
      </c>
      <c r="L15" s="83" t="s">
        <v>126</v>
      </c>
      <c r="M15" s="213">
        <v>43724</v>
      </c>
      <c r="N15">
        <v>403303</v>
      </c>
      <c r="O15" s="145" t="s">
        <v>567</v>
      </c>
      <c r="P15" s="145" t="s">
        <v>99</v>
      </c>
      <c r="Q15" s="145" t="s">
        <v>100</v>
      </c>
      <c r="R15" s="145" t="s">
        <v>567</v>
      </c>
      <c r="V15">
        <v>7884</v>
      </c>
      <c r="W15" s="83" t="s">
        <v>101</v>
      </c>
      <c r="X15" s="83" t="s">
        <v>103</v>
      </c>
      <c r="Y15" t="s">
        <v>1977</v>
      </c>
      <c r="Z15" s="83" t="s">
        <v>102</v>
      </c>
      <c r="AA15" s="83" t="s">
        <v>102</v>
      </c>
      <c r="AB15" t="s">
        <v>2974</v>
      </c>
      <c r="AC15" s="83" t="s">
        <v>3938</v>
      </c>
      <c r="AD15" s="83" t="s">
        <v>144</v>
      </c>
      <c r="AE15" s="83" t="s">
        <v>105</v>
      </c>
      <c r="AF15" t="s">
        <v>1977</v>
      </c>
      <c r="AG15" s="83" t="s">
        <v>102</v>
      </c>
      <c r="AH15" s="83" t="s">
        <v>102</v>
      </c>
      <c r="AI15" t="s">
        <v>2974</v>
      </c>
      <c r="AJ15" s="83" t="s">
        <v>3938</v>
      </c>
      <c r="AK15" s="83" t="s">
        <v>144</v>
      </c>
      <c r="AL15" s="83" t="s">
        <v>105</v>
      </c>
      <c r="AM15" s="87" t="s">
        <v>106</v>
      </c>
      <c r="AN15" t="s">
        <v>1977</v>
      </c>
      <c r="AO15" t="s">
        <v>2974</v>
      </c>
      <c r="AP15" s="83" t="s">
        <v>3938</v>
      </c>
      <c r="AQ15" s="83" t="s">
        <v>111</v>
      </c>
      <c r="AR15" s="87" t="s">
        <v>106</v>
      </c>
      <c r="AT15" s="83" t="s">
        <v>107</v>
      </c>
      <c r="AU15" s="146" t="s">
        <v>107</v>
      </c>
      <c r="AV15" s="146" t="s">
        <v>107</v>
      </c>
      <c r="AX15" s="110" t="s">
        <v>107</v>
      </c>
      <c r="AY15" s="111"/>
      <c r="AZ15" s="112">
        <f t="shared" ca="1" si="4"/>
        <v>3494</v>
      </c>
      <c r="BA15" s="136">
        <f t="shared" ca="1" si="5"/>
        <v>23</v>
      </c>
      <c r="BB15" s="114" t="s">
        <v>134</v>
      </c>
      <c r="BC15" s="114" t="s">
        <v>108</v>
      </c>
      <c r="BD15" s="114"/>
      <c r="BE15" s="115" t="s">
        <v>102</v>
      </c>
      <c r="BF15" s="115" t="s">
        <v>102</v>
      </c>
      <c r="BG15" s="115" t="s">
        <v>102</v>
      </c>
      <c r="BH15" s="115" t="s">
        <v>102</v>
      </c>
      <c r="BI15" s="116"/>
      <c r="BJ15" s="117" t="s">
        <v>109</v>
      </c>
      <c r="BK15" s="117" t="s">
        <v>109</v>
      </c>
      <c r="BL15" s="83">
        <f t="shared" ca="1" si="6"/>
        <v>79</v>
      </c>
      <c r="BM15" s="83" t="s">
        <v>108</v>
      </c>
      <c r="BN15" s="83">
        <v>0</v>
      </c>
      <c r="BO15" s="83" t="s">
        <v>108</v>
      </c>
      <c r="BP15" s="83">
        <v>-16690</v>
      </c>
      <c r="BQ15" s="83" t="s">
        <v>312</v>
      </c>
      <c r="BR15" s="83" t="s">
        <v>153</v>
      </c>
      <c r="BS15" s="83" t="s">
        <v>499</v>
      </c>
      <c r="BT15" s="83">
        <v>-16690</v>
      </c>
      <c r="BU15" s="83" t="s">
        <v>312</v>
      </c>
      <c r="BV15" s="83" t="s">
        <v>153</v>
      </c>
      <c r="BW15" s="83" t="s">
        <v>499</v>
      </c>
      <c r="BY15" s="136">
        <v>0</v>
      </c>
      <c r="BZ15" s="136">
        <v>0</v>
      </c>
      <c r="CA15" s="136">
        <v>0</v>
      </c>
      <c r="CB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0</v>
      </c>
      <c r="CJ15" s="136">
        <v>0</v>
      </c>
      <c r="CK15" s="138">
        <v>0</v>
      </c>
      <c r="CL15" s="138">
        <v>0</v>
      </c>
      <c r="CM15" s="136">
        <v>0</v>
      </c>
      <c r="CN15" s="136">
        <v>0</v>
      </c>
      <c r="CO15" s="85">
        <v>43656</v>
      </c>
      <c r="CP15" s="83" t="s">
        <v>4061</v>
      </c>
      <c r="CQ15" s="83" t="s">
        <v>102</v>
      </c>
      <c r="CR15" s="83" t="s">
        <v>482</v>
      </c>
      <c r="CS15" s="83">
        <v>10</v>
      </c>
      <c r="CT15" s="83" t="s">
        <v>483</v>
      </c>
      <c r="CU15" s="83">
        <v>1</v>
      </c>
      <c r="CV15" s="83">
        <v>0</v>
      </c>
      <c r="CW15" s="83">
        <v>0</v>
      </c>
      <c r="CX15" s="83" t="s">
        <v>109</v>
      </c>
      <c r="CY15" s="83" t="s">
        <v>583</v>
      </c>
      <c r="CZ15" s="83">
        <v>0</v>
      </c>
      <c r="DA15" s="83">
        <v>0</v>
      </c>
      <c r="DB15" s="83">
        <f t="shared" si="0"/>
        <v>0</v>
      </c>
      <c r="DC15" s="83" t="s">
        <v>497</v>
      </c>
      <c r="DE15" s="136">
        <v>1</v>
      </c>
      <c r="DF15" s="136">
        <v>1</v>
      </c>
      <c r="DG15" s="215" t="s">
        <v>269</v>
      </c>
      <c r="DH15" s="136">
        <v>1</v>
      </c>
      <c r="DI15" s="136">
        <v>1</v>
      </c>
      <c r="DJ15" s="215" t="s">
        <v>269</v>
      </c>
      <c r="EE15" s="136" t="b">
        <v>1</v>
      </c>
      <c r="EF15" s="136" t="b">
        <v>1</v>
      </c>
      <c r="EG15" s="136" t="b">
        <v>1</v>
      </c>
      <c r="EH15" s="136" t="b">
        <v>1</v>
      </c>
      <c r="EL15" s="215" t="s">
        <v>269</v>
      </c>
    </row>
    <row r="16" spans="1:143" ht="60" customHeight="1" x14ac:dyDescent="0.55000000000000004">
      <c r="A16" s="83" t="s">
        <v>130</v>
      </c>
      <c r="B16" s="83" t="s">
        <v>98</v>
      </c>
      <c r="C16">
        <v>807840</v>
      </c>
      <c r="D16" t="s">
        <v>669</v>
      </c>
      <c r="E16" t="s">
        <v>669</v>
      </c>
      <c r="F16" s="83" t="s">
        <v>108</v>
      </c>
      <c r="G16" s="213">
        <v>30136</v>
      </c>
      <c r="H16" s="83" t="s">
        <v>102</v>
      </c>
      <c r="I16" s="213">
        <v>43311</v>
      </c>
      <c r="J16" s="83" t="s">
        <v>228</v>
      </c>
      <c r="K16" s="214">
        <v>528261725087</v>
      </c>
      <c r="L16" s="83" t="s">
        <v>135</v>
      </c>
      <c r="M16" s="213">
        <v>43692</v>
      </c>
      <c r="N16">
        <v>104961</v>
      </c>
      <c r="O16" s="145" t="s">
        <v>567</v>
      </c>
      <c r="P16" s="145" t="s">
        <v>99</v>
      </c>
      <c r="Q16" s="145" t="s">
        <v>100</v>
      </c>
      <c r="R16" s="145" t="s">
        <v>567</v>
      </c>
      <c r="V16">
        <v>2618</v>
      </c>
      <c r="W16" s="83" t="s">
        <v>101</v>
      </c>
      <c r="X16" s="83" t="s">
        <v>103</v>
      </c>
      <c r="Y16" t="s">
        <v>1978</v>
      </c>
      <c r="Z16" s="83" t="s">
        <v>102</v>
      </c>
      <c r="AA16" s="83" t="s">
        <v>102</v>
      </c>
      <c r="AB16" t="s">
        <v>2975</v>
      </c>
      <c r="AC16" s="83" t="s">
        <v>3939</v>
      </c>
      <c r="AD16" s="83" t="s">
        <v>144</v>
      </c>
      <c r="AE16" s="83" t="s">
        <v>105</v>
      </c>
      <c r="AF16" t="s">
        <v>1978</v>
      </c>
      <c r="AG16" s="83" t="s">
        <v>102</v>
      </c>
      <c r="AH16" s="83" t="s">
        <v>102</v>
      </c>
      <c r="AI16" t="s">
        <v>2975</v>
      </c>
      <c r="AJ16" s="83" t="s">
        <v>3939</v>
      </c>
      <c r="AK16" s="83" t="s">
        <v>144</v>
      </c>
      <c r="AL16" s="83" t="s">
        <v>105</v>
      </c>
      <c r="AM16" s="87" t="s">
        <v>106</v>
      </c>
      <c r="AN16" t="s">
        <v>1978</v>
      </c>
      <c r="AO16" t="s">
        <v>2975</v>
      </c>
      <c r="AP16" s="83" t="s">
        <v>3939</v>
      </c>
      <c r="AQ16" s="83" t="s">
        <v>144</v>
      </c>
      <c r="AR16" s="87" t="s">
        <v>106</v>
      </c>
      <c r="AT16" s="83" t="s">
        <v>107</v>
      </c>
      <c r="AU16" s="146" t="s">
        <v>107</v>
      </c>
      <c r="AV16" s="146" t="s">
        <v>107</v>
      </c>
      <c r="AX16" s="110" t="s">
        <v>107</v>
      </c>
      <c r="AY16" s="111"/>
      <c r="AZ16" s="112">
        <f t="shared" ca="1" si="4"/>
        <v>1203</v>
      </c>
      <c r="BA16" s="136">
        <f t="shared" ca="1" si="5"/>
        <v>26</v>
      </c>
      <c r="BB16" s="114" t="s">
        <v>134</v>
      </c>
      <c r="BC16" s="114" t="s">
        <v>108</v>
      </c>
      <c r="BD16" s="114"/>
      <c r="BE16" s="115" t="s">
        <v>102</v>
      </c>
      <c r="BF16" s="115" t="s">
        <v>102</v>
      </c>
      <c r="BG16" s="115" t="s">
        <v>102</v>
      </c>
      <c r="BH16" s="115" t="s">
        <v>102</v>
      </c>
      <c r="BI16" s="116"/>
      <c r="BJ16" s="117" t="s">
        <v>109</v>
      </c>
      <c r="BK16" s="117" t="s">
        <v>109</v>
      </c>
      <c r="BL16" s="83">
        <f t="shared" ca="1" si="6"/>
        <v>11</v>
      </c>
      <c r="BM16" s="83" t="s">
        <v>108</v>
      </c>
      <c r="BN16" s="83">
        <v>0</v>
      </c>
      <c r="BO16" s="83" t="s">
        <v>108</v>
      </c>
      <c r="BP16" s="83">
        <v>-18425</v>
      </c>
      <c r="BQ16" s="83" t="s">
        <v>198</v>
      </c>
      <c r="BR16" s="83" t="s">
        <v>164</v>
      </c>
      <c r="BS16" s="83" t="s">
        <v>499</v>
      </c>
      <c r="BT16" s="83">
        <v>-18425</v>
      </c>
      <c r="BU16" s="83" t="s">
        <v>198</v>
      </c>
      <c r="BV16" s="83" t="s">
        <v>164</v>
      </c>
      <c r="BW16" s="83" t="s">
        <v>499</v>
      </c>
      <c r="BY16" s="136">
        <v>0</v>
      </c>
      <c r="BZ16" s="136">
        <v>0</v>
      </c>
      <c r="CA16" s="136">
        <v>0</v>
      </c>
      <c r="CB16" s="136">
        <v>0</v>
      </c>
      <c r="CD16" s="136">
        <v>0</v>
      </c>
      <c r="CE16" s="136">
        <v>0</v>
      </c>
      <c r="CF16" s="136">
        <v>0</v>
      </c>
      <c r="CG16" s="136">
        <v>0</v>
      </c>
      <c r="CH16" s="136">
        <v>0</v>
      </c>
      <c r="CI16" s="136">
        <v>0</v>
      </c>
      <c r="CJ16" s="136">
        <v>0</v>
      </c>
      <c r="CK16" s="138">
        <v>0</v>
      </c>
      <c r="CL16" s="138">
        <v>0</v>
      </c>
      <c r="CM16" s="136">
        <v>0</v>
      </c>
      <c r="CN16" s="136">
        <v>0</v>
      </c>
      <c r="CO16" s="85">
        <v>43657</v>
      </c>
      <c r="CP16" s="83" t="s">
        <v>4062</v>
      </c>
      <c r="CQ16" s="83" t="s">
        <v>102</v>
      </c>
      <c r="CR16" s="83" t="s">
        <v>482</v>
      </c>
      <c r="CS16" s="83">
        <v>11</v>
      </c>
      <c r="CT16" s="83" t="s">
        <v>483</v>
      </c>
      <c r="CU16" s="83">
        <v>1</v>
      </c>
      <c r="CV16" s="83">
        <v>0</v>
      </c>
      <c r="CW16" s="83">
        <v>0</v>
      </c>
      <c r="CX16" s="83" t="s">
        <v>109</v>
      </c>
      <c r="CY16" s="83" t="s">
        <v>583</v>
      </c>
      <c r="CZ16" s="83">
        <v>0</v>
      </c>
      <c r="DA16" s="83">
        <v>0</v>
      </c>
      <c r="DB16" s="83">
        <f t="shared" si="0"/>
        <v>0</v>
      </c>
      <c r="DC16" s="83" t="s">
        <v>497</v>
      </c>
      <c r="DE16" s="136">
        <v>1</v>
      </c>
      <c r="DF16" s="136">
        <v>1</v>
      </c>
      <c r="DG16" s="215" t="s">
        <v>269</v>
      </c>
      <c r="DH16" s="136">
        <v>1</v>
      </c>
      <c r="DI16" s="136">
        <v>1</v>
      </c>
      <c r="DJ16" s="215" t="s">
        <v>269</v>
      </c>
      <c r="EE16" s="136" t="b">
        <v>1</v>
      </c>
      <c r="EF16" s="136" t="b">
        <v>1</v>
      </c>
      <c r="EG16" s="136" t="b">
        <v>1</v>
      </c>
      <c r="EH16" s="136" t="b">
        <v>1</v>
      </c>
      <c r="EL16" s="215" t="s">
        <v>269</v>
      </c>
    </row>
    <row r="17" spans="1:142" ht="60" customHeight="1" x14ac:dyDescent="0.55000000000000004">
      <c r="A17" s="83" t="s">
        <v>130</v>
      </c>
      <c r="B17" s="83" t="s">
        <v>98</v>
      </c>
      <c r="C17">
        <v>498351</v>
      </c>
      <c r="D17" t="s">
        <v>670</v>
      </c>
      <c r="E17" t="s">
        <v>670</v>
      </c>
      <c r="F17" s="83" t="s">
        <v>108</v>
      </c>
      <c r="G17" s="213">
        <v>41317</v>
      </c>
      <c r="H17" s="83" t="s">
        <v>102</v>
      </c>
      <c r="I17" s="213">
        <v>43131</v>
      </c>
      <c r="J17" s="83" t="s">
        <v>228</v>
      </c>
      <c r="K17" s="214">
        <v>936373549282</v>
      </c>
      <c r="L17" s="83" t="s">
        <v>97</v>
      </c>
      <c r="M17" s="213">
        <v>43578</v>
      </c>
      <c r="N17">
        <v>317140</v>
      </c>
      <c r="O17" s="145" t="s">
        <v>567</v>
      </c>
      <c r="P17" s="145" t="s">
        <v>99</v>
      </c>
      <c r="Q17" s="145" t="s">
        <v>100</v>
      </c>
      <c r="R17" s="145" t="s">
        <v>567</v>
      </c>
      <c r="V17">
        <v>5913</v>
      </c>
      <c r="W17" s="83" t="s">
        <v>1638</v>
      </c>
      <c r="X17" s="83" t="s">
        <v>103</v>
      </c>
      <c r="Y17" t="s">
        <v>1979</v>
      </c>
      <c r="Z17" s="83" t="s">
        <v>102</v>
      </c>
      <c r="AA17" s="83" t="s">
        <v>102</v>
      </c>
      <c r="AB17" t="s">
        <v>2976</v>
      </c>
      <c r="AC17" s="83" t="s">
        <v>3940</v>
      </c>
      <c r="AD17" s="83" t="s">
        <v>111</v>
      </c>
      <c r="AE17" s="83" t="s">
        <v>105</v>
      </c>
      <c r="AF17" t="s">
        <v>1979</v>
      </c>
      <c r="AG17" s="83" t="s">
        <v>102</v>
      </c>
      <c r="AH17" s="83" t="s">
        <v>102</v>
      </c>
      <c r="AI17" t="s">
        <v>2976</v>
      </c>
      <c r="AJ17" s="83" t="s">
        <v>3940</v>
      </c>
      <c r="AK17" s="83" t="s">
        <v>111</v>
      </c>
      <c r="AL17" s="83" t="s">
        <v>105</v>
      </c>
      <c r="AM17" s="87" t="s">
        <v>106</v>
      </c>
      <c r="AN17" t="s">
        <v>1979</v>
      </c>
      <c r="AO17" t="s">
        <v>2976</v>
      </c>
      <c r="AP17" s="83" t="s">
        <v>3940</v>
      </c>
      <c r="AQ17" s="83" t="s">
        <v>144</v>
      </c>
      <c r="AR17" s="87" t="s">
        <v>106</v>
      </c>
      <c r="AT17" s="83" t="s">
        <v>107</v>
      </c>
      <c r="AU17" s="146" t="s">
        <v>107</v>
      </c>
      <c r="AV17" s="146" t="s">
        <v>107</v>
      </c>
      <c r="AX17" s="110" t="s">
        <v>107</v>
      </c>
      <c r="AY17" s="111"/>
      <c r="AZ17" s="112">
        <f t="shared" ca="1" si="4"/>
        <v>8969</v>
      </c>
      <c r="BA17" s="136">
        <f t="shared" ca="1" si="5"/>
        <v>39</v>
      </c>
      <c r="BB17" s="114" t="s">
        <v>136</v>
      </c>
      <c r="BC17" s="114" t="s">
        <v>108</v>
      </c>
      <c r="BD17" s="114"/>
      <c r="BE17" s="115" t="s">
        <v>102</v>
      </c>
      <c r="BF17" s="115" t="s">
        <v>102</v>
      </c>
      <c r="BG17" s="115" t="s">
        <v>102</v>
      </c>
      <c r="BH17" s="115" t="s">
        <v>102</v>
      </c>
      <c r="BI17" s="116"/>
      <c r="BJ17" s="117" t="s">
        <v>109</v>
      </c>
      <c r="BK17" s="117" t="s">
        <v>109</v>
      </c>
      <c r="BL17" s="83">
        <f t="shared" ca="1" si="6"/>
        <v>89</v>
      </c>
      <c r="BM17" s="83" t="s">
        <v>270</v>
      </c>
      <c r="BN17" s="83">
        <v>0</v>
      </c>
      <c r="BO17" s="83" t="s">
        <v>108</v>
      </c>
      <c r="BP17" s="83">
        <v>-20160</v>
      </c>
      <c r="BQ17" s="83" t="s">
        <v>381</v>
      </c>
      <c r="BR17" s="83" t="s">
        <v>157</v>
      </c>
      <c r="BS17" s="83" t="s">
        <v>502</v>
      </c>
      <c r="BT17" s="83">
        <v>-20160</v>
      </c>
      <c r="BU17" s="83" t="s">
        <v>381</v>
      </c>
      <c r="BV17" s="83" t="s">
        <v>157</v>
      </c>
      <c r="BW17" s="83" t="s">
        <v>502</v>
      </c>
      <c r="BY17" s="136">
        <v>0</v>
      </c>
      <c r="BZ17" s="136">
        <v>0</v>
      </c>
      <c r="CA17" s="136">
        <v>0</v>
      </c>
      <c r="CB17" s="136">
        <v>0</v>
      </c>
      <c r="CD17" s="136">
        <v>0</v>
      </c>
      <c r="CE17" s="136">
        <v>0</v>
      </c>
      <c r="CF17" s="136">
        <v>0</v>
      </c>
      <c r="CG17" s="136">
        <v>0</v>
      </c>
      <c r="CH17" s="136">
        <v>0</v>
      </c>
      <c r="CI17" s="136">
        <v>0</v>
      </c>
      <c r="CJ17" s="136">
        <v>0</v>
      </c>
      <c r="CK17" s="138">
        <v>0</v>
      </c>
      <c r="CL17" s="138">
        <v>0</v>
      </c>
      <c r="CM17" s="136">
        <v>0</v>
      </c>
      <c r="CN17" s="136">
        <v>0</v>
      </c>
      <c r="CO17" s="85">
        <v>43658</v>
      </c>
      <c r="CP17" s="83" t="s">
        <v>4063</v>
      </c>
      <c r="CQ17" s="83" t="s">
        <v>102</v>
      </c>
      <c r="CR17" s="83" t="s">
        <v>482</v>
      </c>
      <c r="CS17" s="83">
        <v>12</v>
      </c>
      <c r="CT17" s="83" t="s">
        <v>483</v>
      </c>
      <c r="CU17" s="83">
        <v>1</v>
      </c>
      <c r="CV17" s="83">
        <v>0</v>
      </c>
      <c r="CW17" s="83">
        <v>0</v>
      </c>
      <c r="CX17" s="83" t="s">
        <v>109</v>
      </c>
      <c r="CY17" s="83" t="s">
        <v>583</v>
      </c>
      <c r="CZ17" s="83">
        <v>0</v>
      </c>
      <c r="DA17" s="83">
        <v>0</v>
      </c>
      <c r="DB17" s="83">
        <f t="shared" si="0"/>
        <v>0</v>
      </c>
      <c r="DC17" s="83" t="s">
        <v>497</v>
      </c>
      <c r="DE17" s="136">
        <v>1</v>
      </c>
      <c r="DF17" s="136">
        <v>1</v>
      </c>
      <c r="DG17" s="215" t="s">
        <v>269</v>
      </c>
      <c r="DH17" s="136">
        <v>1</v>
      </c>
      <c r="DI17" s="136">
        <v>1</v>
      </c>
      <c r="DJ17" s="215" t="s">
        <v>269</v>
      </c>
      <c r="EE17" s="136" t="b">
        <v>1</v>
      </c>
      <c r="EF17" s="136" t="b">
        <v>1</v>
      </c>
      <c r="EG17" s="136" t="b">
        <v>1</v>
      </c>
      <c r="EH17" s="136" t="b">
        <v>1</v>
      </c>
      <c r="EL17" s="215" t="s">
        <v>269</v>
      </c>
    </row>
    <row r="18" spans="1:142" ht="60" customHeight="1" x14ac:dyDescent="0.55000000000000004">
      <c r="A18" s="83" t="s">
        <v>130</v>
      </c>
      <c r="B18" s="83" t="s">
        <v>98</v>
      </c>
      <c r="C18">
        <v>597936</v>
      </c>
      <c r="D18" t="s">
        <v>671</v>
      </c>
      <c r="E18" t="s">
        <v>671</v>
      </c>
      <c r="F18" s="83" t="s">
        <v>108</v>
      </c>
      <c r="G18" s="213">
        <v>27095</v>
      </c>
      <c r="H18" s="83" t="s">
        <v>102</v>
      </c>
      <c r="I18" s="213">
        <v>43294</v>
      </c>
      <c r="J18" s="83" t="s">
        <v>228</v>
      </c>
      <c r="K18" s="214">
        <v>987587206027</v>
      </c>
      <c r="L18" s="83" t="s">
        <v>135</v>
      </c>
      <c r="M18" s="213">
        <v>43664</v>
      </c>
      <c r="N18">
        <v>456948</v>
      </c>
      <c r="O18" s="145" t="s">
        <v>567</v>
      </c>
      <c r="P18" s="145" t="s">
        <v>99</v>
      </c>
      <c r="Q18" s="145" t="s">
        <v>100</v>
      </c>
      <c r="R18" s="145" t="s">
        <v>567</v>
      </c>
      <c r="V18">
        <v>6643</v>
      </c>
      <c r="W18" s="83" t="s">
        <v>101</v>
      </c>
      <c r="X18" s="83" t="s">
        <v>103</v>
      </c>
      <c r="Y18" t="s">
        <v>1980</v>
      </c>
      <c r="Z18" s="83" t="s">
        <v>102</v>
      </c>
      <c r="AA18" s="83" t="s">
        <v>102</v>
      </c>
      <c r="AB18" t="s">
        <v>2977</v>
      </c>
      <c r="AC18" s="83" t="s">
        <v>3941</v>
      </c>
      <c r="AD18" s="83" t="s">
        <v>144</v>
      </c>
      <c r="AE18" s="83" t="s">
        <v>105</v>
      </c>
      <c r="AF18" t="s">
        <v>1980</v>
      </c>
      <c r="AG18" s="83" t="s">
        <v>102</v>
      </c>
      <c r="AH18" s="83" t="s">
        <v>102</v>
      </c>
      <c r="AI18" t="s">
        <v>2977</v>
      </c>
      <c r="AJ18" s="83" t="s">
        <v>3941</v>
      </c>
      <c r="AK18" s="83" t="s">
        <v>144</v>
      </c>
      <c r="AL18" s="83" t="s">
        <v>105</v>
      </c>
      <c r="AM18" s="87" t="s">
        <v>106</v>
      </c>
      <c r="AN18" t="s">
        <v>1980</v>
      </c>
      <c r="AO18" t="s">
        <v>2977</v>
      </c>
      <c r="AP18" s="83" t="s">
        <v>3941</v>
      </c>
      <c r="AQ18" s="83" t="s">
        <v>111</v>
      </c>
      <c r="AR18" s="87" t="s">
        <v>106</v>
      </c>
      <c r="AT18" s="83" t="s">
        <v>107</v>
      </c>
      <c r="AU18" s="146" t="s">
        <v>107</v>
      </c>
      <c r="AV18" s="146" t="s">
        <v>107</v>
      </c>
      <c r="AX18" s="110" t="s">
        <v>107</v>
      </c>
      <c r="AY18" s="111"/>
      <c r="AZ18" s="112">
        <f t="shared" ca="1" si="4"/>
        <v>4797</v>
      </c>
      <c r="BA18" s="136">
        <f t="shared" ca="1" si="5"/>
        <v>34</v>
      </c>
      <c r="BB18" s="114" t="s">
        <v>134</v>
      </c>
      <c r="BC18" s="114" t="s">
        <v>108</v>
      </c>
      <c r="BD18" s="114"/>
      <c r="BE18" s="115" t="s">
        <v>102</v>
      </c>
      <c r="BF18" s="115" t="s">
        <v>102</v>
      </c>
      <c r="BG18" s="115" t="s">
        <v>102</v>
      </c>
      <c r="BH18" s="115" t="s">
        <v>102</v>
      </c>
      <c r="BI18" s="116"/>
      <c r="BJ18" s="117" t="s">
        <v>109</v>
      </c>
      <c r="BK18" s="117" t="s">
        <v>109</v>
      </c>
      <c r="BL18" s="83">
        <f t="shared" ca="1" si="6"/>
        <v>88</v>
      </c>
      <c r="BM18" s="83" t="s">
        <v>108</v>
      </c>
      <c r="BN18" s="83">
        <v>0</v>
      </c>
      <c r="BO18" s="83" t="s">
        <v>108</v>
      </c>
      <c r="BP18" s="83">
        <v>-21895</v>
      </c>
      <c r="BQ18" s="83" t="s">
        <v>312</v>
      </c>
      <c r="BR18" s="83" t="s">
        <v>153</v>
      </c>
      <c r="BS18" s="83" t="s">
        <v>499</v>
      </c>
      <c r="BT18" s="83">
        <v>-21895</v>
      </c>
      <c r="BU18" s="83" t="s">
        <v>312</v>
      </c>
      <c r="BV18" s="83" t="s">
        <v>153</v>
      </c>
      <c r="BW18" s="83" t="s">
        <v>499</v>
      </c>
      <c r="BY18" s="136">
        <v>0</v>
      </c>
      <c r="BZ18" s="136">
        <v>0</v>
      </c>
      <c r="CA18" s="136">
        <v>0</v>
      </c>
      <c r="CB18" s="136">
        <v>0</v>
      </c>
      <c r="CD18" s="136">
        <v>0</v>
      </c>
      <c r="CE18" s="136">
        <v>0</v>
      </c>
      <c r="CF18" s="136">
        <v>0</v>
      </c>
      <c r="CG18" s="136">
        <v>0</v>
      </c>
      <c r="CH18" s="136">
        <v>0</v>
      </c>
      <c r="CI18" s="136">
        <v>0</v>
      </c>
      <c r="CJ18" s="136">
        <v>0</v>
      </c>
      <c r="CK18" s="138">
        <v>0</v>
      </c>
      <c r="CL18" s="138">
        <v>0</v>
      </c>
      <c r="CM18" s="136">
        <v>0</v>
      </c>
      <c r="CN18" s="136">
        <v>0</v>
      </c>
      <c r="CO18" s="85">
        <v>43659</v>
      </c>
      <c r="CP18" s="83" t="s">
        <v>4064</v>
      </c>
      <c r="CQ18" s="83" t="s">
        <v>102</v>
      </c>
      <c r="CR18" s="83" t="s">
        <v>482</v>
      </c>
      <c r="CS18" s="83">
        <v>13</v>
      </c>
      <c r="CT18" s="83" t="s">
        <v>483</v>
      </c>
      <c r="CU18" s="83">
        <v>1</v>
      </c>
      <c r="CV18" s="83">
        <v>0</v>
      </c>
      <c r="CW18" s="83">
        <v>0</v>
      </c>
      <c r="CX18" s="83" t="s">
        <v>109</v>
      </c>
      <c r="CY18" s="83" t="s">
        <v>583</v>
      </c>
      <c r="CZ18" s="83">
        <v>0</v>
      </c>
      <c r="DA18" s="83">
        <v>0</v>
      </c>
      <c r="DB18" s="83">
        <f t="shared" si="0"/>
        <v>0</v>
      </c>
      <c r="DC18" s="83" t="s">
        <v>497</v>
      </c>
      <c r="DE18" s="136">
        <v>1</v>
      </c>
      <c r="DF18" s="136">
        <v>1</v>
      </c>
      <c r="DG18" s="215" t="s">
        <v>269</v>
      </c>
      <c r="DH18" s="136">
        <v>1</v>
      </c>
      <c r="DI18" s="136">
        <v>1</v>
      </c>
      <c r="DJ18" s="215" t="s">
        <v>269</v>
      </c>
      <c r="EE18" s="136" t="b">
        <v>1</v>
      </c>
      <c r="EF18" s="136" t="b">
        <v>1</v>
      </c>
      <c r="EG18" s="136" t="b">
        <v>1</v>
      </c>
      <c r="EH18" s="136" t="b">
        <v>1</v>
      </c>
      <c r="EL18" s="215" t="s">
        <v>269</v>
      </c>
    </row>
    <row r="19" spans="1:142" ht="60" customHeight="1" x14ac:dyDescent="0.55000000000000004">
      <c r="A19" s="83" t="s">
        <v>130</v>
      </c>
      <c r="B19" s="83" t="s">
        <v>98</v>
      </c>
      <c r="C19">
        <v>907135</v>
      </c>
      <c r="D19" t="s">
        <v>672</v>
      </c>
      <c r="E19" t="s">
        <v>672</v>
      </c>
      <c r="F19" s="83" t="s">
        <v>108</v>
      </c>
      <c r="G19" s="213">
        <v>26602</v>
      </c>
      <c r="H19" s="83" t="s">
        <v>102</v>
      </c>
      <c r="I19" s="213">
        <v>43392</v>
      </c>
      <c r="J19" s="83" t="s">
        <v>228</v>
      </c>
      <c r="K19" s="214">
        <v>546694923057</v>
      </c>
      <c r="L19" s="83" t="s">
        <v>97</v>
      </c>
      <c r="M19" s="213">
        <v>43777</v>
      </c>
      <c r="N19">
        <v>815803</v>
      </c>
      <c r="O19" s="145" t="s">
        <v>567</v>
      </c>
      <c r="P19" s="145" t="s">
        <v>99</v>
      </c>
      <c r="Q19" s="145" t="s">
        <v>100</v>
      </c>
      <c r="R19" s="145" t="s">
        <v>567</v>
      </c>
      <c r="V19">
        <v>6966</v>
      </c>
      <c r="W19" s="83" t="s">
        <v>101</v>
      </c>
      <c r="X19" s="83" t="s">
        <v>103</v>
      </c>
      <c r="Y19" t="s">
        <v>1981</v>
      </c>
      <c r="Z19" s="83" t="s">
        <v>102</v>
      </c>
      <c r="AA19" s="83" t="s">
        <v>102</v>
      </c>
      <c r="AB19" t="s">
        <v>2978</v>
      </c>
      <c r="AC19" s="83" t="s">
        <v>3942</v>
      </c>
      <c r="AD19" s="83" t="s">
        <v>144</v>
      </c>
      <c r="AE19" s="83" t="s">
        <v>105</v>
      </c>
      <c r="AF19" t="s">
        <v>1981</v>
      </c>
      <c r="AG19" s="83" t="s">
        <v>102</v>
      </c>
      <c r="AH19" s="83" t="s">
        <v>102</v>
      </c>
      <c r="AI19" t="s">
        <v>2978</v>
      </c>
      <c r="AJ19" s="83" t="s">
        <v>3942</v>
      </c>
      <c r="AK19" s="83" t="s">
        <v>144</v>
      </c>
      <c r="AL19" s="83" t="s">
        <v>105</v>
      </c>
      <c r="AM19" s="87" t="s">
        <v>106</v>
      </c>
      <c r="AN19" t="s">
        <v>1981</v>
      </c>
      <c r="AO19" t="s">
        <v>2978</v>
      </c>
      <c r="AP19" s="83" t="s">
        <v>3942</v>
      </c>
      <c r="AQ19" s="83" t="s">
        <v>144</v>
      </c>
      <c r="AR19" s="87" t="s">
        <v>106</v>
      </c>
      <c r="AT19" s="83" t="s">
        <v>107</v>
      </c>
      <c r="AU19" s="146" t="s">
        <v>107</v>
      </c>
      <c r="AV19" s="146" t="s">
        <v>107</v>
      </c>
      <c r="AX19" s="110" t="s">
        <v>107</v>
      </c>
      <c r="AY19" s="111"/>
      <c r="AZ19" s="112">
        <f t="shared" ca="1" si="4"/>
        <v>9687</v>
      </c>
      <c r="BA19" s="136">
        <f t="shared" ca="1" si="5"/>
        <v>44</v>
      </c>
      <c r="BB19" s="114" t="s">
        <v>134</v>
      </c>
      <c r="BC19" s="114" t="s">
        <v>108</v>
      </c>
      <c r="BD19" s="114"/>
      <c r="BE19" s="115" t="s">
        <v>102</v>
      </c>
      <c r="BF19" s="115" t="s">
        <v>102</v>
      </c>
      <c r="BG19" s="115" t="s">
        <v>102</v>
      </c>
      <c r="BH19" s="115" t="s">
        <v>102</v>
      </c>
      <c r="BI19" s="116"/>
      <c r="BJ19" s="117" t="s">
        <v>109</v>
      </c>
      <c r="BK19" s="117" t="s">
        <v>109</v>
      </c>
      <c r="BL19" s="83">
        <f t="shared" ca="1" si="6"/>
        <v>10</v>
      </c>
      <c r="BM19" s="83" t="s">
        <v>108</v>
      </c>
      <c r="BN19" s="83">
        <v>0</v>
      </c>
      <c r="BO19" s="83" t="s">
        <v>108</v>
      </c>
      <c r="BP19" s="83">
        <v>-23630</v>
      </c>
      <c r="BQ19" s="83" t="s">
        <v>198</v>
      </c>
      <c r="BR19" s="83" t="s">
        <v>164</v>
      </c>
      <c r="BS19" s="83" t="s">
        <v>499</v>
      </c>
      <c r="BT19" s="83">
        <v>-23630</v>
      </c>
      <c r="BU19" s="83" t="s">
        <v>198</v>
      </c>
      <c r="BV19" s="83" t="s">
        <v>164</v>
      </c>
      <c r="BW19" s="83" t="s">
        <v>499</v>
      </c>
      <c r="BY19" s="136">
        <v>0</v>
      </c>
      <c r="BZ19" s="136">
        <v>0</v>
      </c>
      <c r="CA19" s="136">
        <v>0</v>
      </c>
      <c r="CB19" s="136">
        <v>0</v>
      </c>
      <c r="CD19" s="136">
        <v>0</v>
      </c>
      <c r="CE19" s="136">
        <v>0</v>
      </c>
      <c r="CF19" s="136">
        <v>0</v>
      </c>
      <c r="CG19" s="136">
        <v>0</v>
      </c>
      <c r="CH19" s="136">
        <v>0</v>
      </c>
      <c r="CI19" s="136">
        <v>0</v>
      </c>
      <c r="CJ19" s="136">
        <v>0</v>
      </c>
      <c r="CK19" s="138">
        <v>0</v>
      </c>
      <c r="CL19" s="138">
        <v>0</v>
      </c>
      <c r="CM19" s="136">
        <v>0</v>
      </c>
      <c r="CN19" s="136">
        <v>0</v>
      </c>
      <c r="CO19" s="85">
        <v>43660</v>
      </c>
      <c r="CP19" s="83" t="s">
        <v>4065</v>
      </c>
      <c r="CQ19" s="83" t="s">
        <v>102</v>
      </c>
      <c r="CR19" s="83" t="s">
        <v>482</v>
      </c>
      <c r="CS19" s="83">
        <v>14</v>
      </c>
      <c r="CT19" s="83" t="s">
        <v>483</v>
      </c>
      <c r="CU19" s="83">
        <v>1</v>
      </c>
      <c r="CV19" s="83">
        <v>0</v>
      </c>
      <c r="CW19" s="83">
        <v>0</v>
      </c>
      <c r="CX19" s="83" t="s">
        <v>109</v>
      </c>
      <c r="CY19" s="83" t="s">
        <v>583</v>
      </c>
      <c r="CZ19" s="83">
        <v>0</v>
      </c>
      <c r="DA19" s="83">
        <v>0</v>
      </c>
      <c r="DB19" s="83">
        <f t="shared" si="0"/>
        <v>0</v>
      </c>
      <c r="DC19" s="83" t="s">
        <v>497</v>
      </c>
      <c r="DE19" s="136">
        <v>1</v>
      </c>
      <c r="DF19" s="136">
        <v>1</v>
      </c>
      <c r="DG19" s="215" t="s">
        <v>269</v>
      </c>
      <c r="DH19" s="136">
        <v>1</v>
      </c>
      <c r="DI19" s="136">
        <v>1</v>
      </c>
      <c r="DJ19" s="215" t="s">
        <v>269</v>
      </c>
      <c r="EE19" s="136" t="b">
        <v>1</v>
      </c>
      <c r="EF19" s="136" t="b">
        <v>1</v>
      </c>
      <c r="EG19" s="136" t="b">
        <v>1</v>
      </c>
      <c r="EH19" s="136" t="b">
        <v>1</v>
      </c>
      <c r="EL19" s="215" t="s">
        <v>269</v>
      </c>
    </row>
    <row r="20" spans="1:142" ht="60" customHeight="1" x14ac:dyDescent="0.55000000000000004">
      <c r="A20" s="83" t="s">
        <v>130</v>
      </c>
      <c r="B20" s="83" t="s">
        <v>98</v>
      </c>
      <c r="C20">
        <v>691154</v>
      </c>
      <c r="D20" t="s">
        <v>673</v>
      </c>
      <c r="E20" t="s">
        <v>673</v>
      </c>
      <c r="F20" s="83" t="s">
        <v>108</v>
      </c>
      <c r="G20" s="213">
        <v>38446</v>
      </c>
      <c r="H20" s="83" t="s">
        <v>102</v>
      </c>
      <c r="I20" s="213">
        <v>43419</v>
      </c>
      <c r="J20" s="83" t="s">
        <v>228</v>
      </c>
      <c r="K20" s="214">
        <v>366631597219</v>
      </c>
      <c r="L20" s="83" t="s">
        <v>126</v>
      </c>
      <c r="M20" s="213">
        <v>43567</v>
      </c>
      <c r="N20">
        <v>937776</v>
      </c>
      <c r="O20" s="145" t="s">
        <v>567</v>
      </c>
      <c r="P20" s="145" t="s">
        <v>99</v>
      </c>
      <c r="Q20" s="145" t="s">
        <v>100</v>
      </c>
      <c r="R20" s="145" t="s">
        <v>567</v>
      </c>
      <c r="V20">
        <v>6706</v>
      </c>
      <c r="W20" s="83" t="s">
        <v>1639</v>
      </c>
      <c r="X20" s="83" t="s">
        <v>103</v>
      </c>
      <c r="Y20" t="s">
        <v>1982</v>
      </c>
      <c r="Z20" s="83" t="s">
        <v>102</v>
      </c>
      <c r="AA20" s="83" t="s">
        <v>102</v>
      </c>
      <c r="AB20" t="s">
        <v>2979</v>
      </c>
      <c r="AC20" s="83" t="s">
        <v>3943</v>
      </c>
      <c r="AD20" s="83" t="s">
        <v>111</v>
      </c>
      <c r="AE20" s="83" t="s">
        <v>105</v>
      </c>
      <c r="AF20" t="s">
        <v>1982</v>
      </c>
      <c r="AG20" s="83" t="s">
        <v>102</v>
      </c>
      <c r="AH20" s="83" t="s">
        <v>102</v>
      </c>
      <c r="AI20" t="s">
        <v>2979</v>
      </c>
      <c r="AJ20" s="83" t="s">
        <v>3943</v>
      </c>
      <c r="AK20" s="83" t="s">
        <v>111</v>
      </c>
      <c r="AL20" s="83" t="s">
        <v>105</v>
      </c>
      <c r="AM20" s="87" t="s">
        <v>106</v>
      </c>
      <c r="AN20" t="s">
        <v>1982</v>
      </c>
      <c r="AO20" t="s">
        <v>2979</v>
      </c>
      <c r="AP20" s="83" t="s">
        <v>3943</v>
      </c>
      <c r="AQ20" s="83" t="s">
        <v>144</v>
      </c>
      <c r="AR20" s="87" t="s">
        <v>106</v>
      </c>
      <c r="AT20" s="83" t="s">
        <v>107</v>
      </c>
      <c r="AU20" s="146" t="s">
        <v>107</v>
      </c>
      <c r="AV20" s="146" t="s">
        <v>107</v>
      </c>
      <c r="AX20" s="110" t="s">
        <v>107</v>
      </c>
      <c r="AY20" s="111"/>
      <c r="AZ20" s="112">
        <f t="shared" ca="1" si="4"/>
        <v>9975</v>
      </c>
      <c r="BA20" s="136">
        <f t="shared" ca="1" si="5"/>
        <v>84</v>
      </c>
      <c r="BB20" s="114" t="s">
        <v>136</v>
      </c>
      <c r="BC20" s="114" t="s">
        <v>108</v>
      </c>
      <c r="BD20" s="114"/>
      <c r="BE20" s="115" t="s">
        <v>102</v>
      </c>
      <c r="BF20" s="115" t="s">
        <v>102</v>
      </c>
      <c r="BG20" s="115" t="s">
        <v>102</v>
      </c>
      <c r="BH20" s="115" t="s">
        <v>102</v>
      </c>
      <c r="BI20" s="116"/>
      <c r="BJ20" s="117" t="s">
        <v>109</v>
      </c>
      <c r="BK20" s="117" t="s">
        <v>109</v>
      </c>
      <c r="BL20" s="83">
        <f t="shared" ca="1" si="6"/>
        <v>71</v>
      </c>
      <c r="BM20" s="83" t="s">
        <v>270</v>
      </c>
      <c r="BN20" s="83">
        <v>0</v>
      </c>
      <c r="BO20" s="83" t="s">
        <v>108</v>
      </c>
      <c r="BP20" s="83">
        <v>-25365</v>
      </c>
      <c r="BQ20" s="83" t="s">
        <v>381</v>
      </c>
      <c r="BR20" s="83" t="s">
        <v>157</v>
      </c>
      <c r="BS20" s="83" t="s">
        <v>502</v>
      </c>
      <c r="BT20" s="83">
        <v>-25365</v>
      </c>
      <c r="BU20" s="83" t="s">
        <v>381</v>
      </c>
      <c r="BV20" s="83" t="s">
        <v>157</v>
      </c>
      <c r="BW20" s="83" t="s">
        <v>502</v>
      </c>
      <c r="BY20" s="136">
        <v>0</v>
      </c>
      <c r="BZ20" s="136">
        <v>0</v>
      </c>
      <c r="CA20" s="136">
        <v>0</v>
      </c>
      <c r="CB20" s="136">
        <v>0</v>
      </c>
      <c r="CD20" s="136">
        <v>0</v>
      </c>
      <c r="CE20" s="136">
        <v>0</v>
      </c>
      <c r="CF20" s="136">
        <v>0</v>
      </c>
      <c r="CG20" s="136">
        <v>0</v>
      </c>
      <c r="CH20" s="136">
        <v>0</v>
      </c>
      <c r="CI20" s="136">
        <v>0</v>
      </c>
      <c r="CJ20" s="136">
        <v>0</v>
      </c>
      <c r="CK20" s="138">
        <v>0</v>
      </c>
      <c r="CL20" s="138">
        <v>0</v>
      </c>
      <c r="CM20" s="136">
        <v>0</v>
      </c>
      <c r="CN20" s="136">
        <v>0</v>
      </c>
      <c r="CO20" s="85">
        <v>43661</v>
      </c>
      <c r="CP20" s="83" t="s">
        <v>4066</v>
      </c>
      <c r="CQ20" s="83" t="s">
        <v>102</v>
      </c>
      <c r="CR20" s="83" t="s">
        <v>482</v>
      </c>
      <c r="CS20" s="83">
        <v>15</v>
      </c>
      <c r="CT20" s="83" t="s">
        <v>483</v>
      </c>
      <c r="CU20" s="83">
        <v>1</v>
      </c>
      <c r="CV20" s="83">
        <v>0</v>
      </c>
      <c r="CW20" s="83">
        <v>0</v>
      </c>
      <c r="CX20" s="83" t="s">
        <v>109</v>
      </c>
      <c r="CY20" s="83" t="s">
        <v>583</v>
      </c>
      <c r="CZ20" s="83">
        <v>0</v>
      </c>
      <c r="DA20" s="83">
        <v>0</v>
      </c>
      <c r="DB20" s="83">
        <f t="shared" si="0"/>
        <v>0</v>
      </c>
      <c r="DC20" s="83" t="s">
        <v>497</v>
      </c>
      <c r="DE20" s="136">
        <v>1</v>
      </c>
      <c r="DF20" s="136">
        <v>1</v>
      </c>
      <c r="DG20" s="215" t="s">
        <v>269</v>
      </c>
      <c r="DH20" s="136">
        <v>1</v>
      </c>
      <c r="DI20" s="136">
        <v>1</v>
      </c>
      <c r="DJ20" s="215" t="s">
        <v>269</v>
      </c>
      <c r="EE20" s="136" t="b">
        <v>1</v>
      </c>
      <c r="EF20" s="136" t="b">
        <v>1</v>
      </c>
      <c r="EG20" s="136" t="b">
        <v>1</v>
      </c>
      <c r="EH20" s="136" t="b">
        <v>1</v>
      </c>
      <c r="EL20" s="215" t="s">
        <v>269</v>
      </c>
    </row>
    <row r="21" spans="1:142" ht="60" customHeight="1" x14ac:dyDescent="0.55000000000000004">
      <c r="A21" s="83" t="s">
        <v>130</v>
      </c>
      <c r="B21" s="83" t="s">
        <v>98</v>
      </c>
      <c r="C21">
        <v>816255</v>
      </c>
      <c r="D21" t="s">
        <v>674</v>
      </c>
      <c r="E21" t="s">
        <v>674</v>
      </c>
      <c r="F21" s="83" t="s">
        <v>108</v>
      </c>
      <c r="G21" s="213">
        <v>38513</v>
      </c>
      <c r="H21" s="83" t="s">
        <v>102</v>
      </c>
      <c r="I21" s="213">
        <v>43331</v>
      </c>
      <c r="J21" s="83" t="s">
        <v>228</v>
      </c>
      <c r="K21" s="214">
        <v>269901758973</v>
      </c>
      <c r="L21" s="83" t="s">
        <v>135</v>
      </c>
      <c r="M21" s="213">
        <v>43521</v>
      </c>
      <c r="N21">
        <v>496039</v>
      </c>
      <c r="O21" s="145" t="s">
        <v>567</v>
      </c>
      <c r="P21" s="145" t="s">
        <v>99</v>
      </c>
      <c r="Q21" s="145" t="s">
        <v>100</v>
      </c>
      <c r="R21" s="145" t="s">
        <v>567</v>
      </c>
      <c r="V21">
        <v>9387</v>
      </c>
      <c r="W21" s="83" t="s">
        <v>101</v>
      </c>
      <c r="X21" s="83" t="s">
        <v>103</v>
      </c>
      <c r="Y21" t="s">
        <v>1983</v>
      </c>
      <c r="Z21" s="83" t="s">
        <v>102</v>
      </c>
      <c r="AA21" s="83" t="s">
        <v>102</v>
      </c>
      <c r="AB21" t="s">
        <v>2980</v>
      </c>
      <c r="AC21" s="83" t="s">
        <v>3944</v>
      </c>
      <c r="AD21" s="83" t="s">
        <v>144</v>
      </c>
      <c r="AE21" s="83" t="s">
        <v>105</v>
      </c>
      <c r="AF21" t="s">
        <v>1983</v>
      </c>
      <c r="AG21" s="83" t="s">
        <v>102</v>
      </c>
      <c r="AH21" s="83" t="s">
        <v>102</v>
      </c>
      <c r="AI21" t="s">
        <v>2980</v>
      </c>
      <c r="AJ21" s="83" t="s">
        <v>3944</v>
      </c>
      <c r="AK21" s="83" t="s">
        <v>144</v>
      </c>
      <c r="AL21" s="83" t="s">
        <v>105</v>
      </c>
      <c r="AM21" s="87" t="s">
        <v>106</v>
      </c>
      <c r="AN21" t="s">
        <v>1983</v>
      </c>
      <c r="AO21" t="s">
        <v>2980</v>
      </c>
      <c r="AP21" s="83" t="s">
        <v>3944</v>
      </c>
      <c r="AQ21" s="83" t="s">
        <v>111</v>
      </c>
      <c r="AR21" s="87" t="s">
        <v>106</v>
      </c>
      <c r="AT21" s="83" t="s">
        <v>107</v>
      </c>
      <c r="AU21" s="146" t="s">
        <v>107</v>
      </c>
      <c r="AV21" s="146" t="s">
        <v>107</v>
      </c>
      <c r="AX21" s="110" t="s">
        <v>107</v>
      </c>
      <c r="AY21" s="111"/>
      <c r="AZ21" s="112">
        <f t="shared" ca="1" si="4"/>
        <v>6796</v>
      </c>
      <c r="BA21" s="136">
        <f t="shared" ca="1" si="5"/>
        <v>24</v>
      </c>
      <c r="BB21" s="114" t="s">
        <v>134</v>
      </c>
      <c r="BC21" s="114" t="s">
        <v>108</v>
      </c>
      <c r="BD21" s="114"/>
      <c r="BE21" s="115" t="s">
        <v>102</v>
      </c>
      <c r="BF21" s="115" t="s">
        <v>102</v>
      </c>
      <c r="BG21" s="115" t="s">
        <v>102</v>
      </c>
      <c r="BH21" s="115" t="s">
        <v>102</v>
      </c>
      <c r="BI21" s="116"/>
      <c r="BJ21" s="117" t="s">
        <v>109</v>
      </c>
      <c r="BK21" s="117" t="s">
        <v>109</v>
      </c>
      <c r="BL21" s="83">
        <f t="shared" ca="1" si="6"/>
        <v>66</v>
      </c>
      <c r="BM21" s="83" t="s">
        <v>108</v>
      </c>
      <c r="BN21" s="83">
        <v>0</v>
      </c>
      <c r="BO21" s="83" t="s">
        <v>108</v>
      </c>
      <c r="BP21" s="83">
        <v>-27100</v>
      </c>
      <c r="BQ21" s="83" t="s">
        <v>312</v>
      </c>
      <c r="BR21" s="83" t="s">
        <v>153</v>
      </c>
      <c r="BS21" s="83" t="s">
        <v>499</v>
      </c>
      <c r="BT21" s="83">
        <v>-27100</v>
      </c>
      <c r="BU21" s="83" t="s">
        <v>312</v>
      </c>
      <c r="BV21" s="83" t="s">
        <v>153</v>
      </c>
      <c r="BW21" s="83" t="s">
        <v>499</v>
      </c>
      <c r="BY21" s="136">
        <v>0</v>
      </c>
      <c r="BZ21" s="136">
        <v>0</v>
      </c>
      <c r="CA21" s="136">
        <v>0</v>
      </c>
      <c r="CB21" s="136">
        <v>0</v>
      </c>
      <c r="CD21" s="136">
        <v>0</v>
      </c>
      <c r="CE21" s="136">
        <v>0</v>
      </c>
      <c r="CF21" s="136">
        <v>0</v>
      </c>
      <c r="CG21" s="136">
        <v>0</v>
      </c>
      <c r="CH21" s="136">
        <v>0</v>
      </c>
      <c r="CI21" s="136">
        <v>0</v>
      </c>
      <c r="CJ21" s="136">
        <v>0</v>
      </c>
      <c r="CK21" s="138">
        <v>0</v>
      </c>
      <c r="CL21" s="138">
        <v>0</v>
      </c>
      <c r="CM21" s="136">
        <v>0</v>
      </c>
      <c r="CN21" s="136">
        <v>0</v>
      </c>
      <c r="CO21" s="85">
        <v>43662</v>
      </c>
      <c r="CP21" s="83" t="s">
        <v>4067</v>
      </c>
      <c r="CQ21" s="83" t="s">
        <v>102</v>
      </c>
      <c r="CR21" s="83" t="s">
        <v>482</v>
      </c>
      <c r="CS21" s="83">
        <v>16</v>
      </c>
      <c r="CT21" s="83" t="s">
        <v>483</v>
      </c>
      <c r="CU21" s="83">
        <v>1</v>
      </c>
      <c r="CV21" s="83">
        <v>0</v>
      </c>
      <c r="CW21" s="83">
        <v>0</v>
      </c>
      <c r="CX21" s="83" t="s">
        <v>109</v>
      </c>
      <c r="CY21" s="83" t="s">
        <v>583</v>
      </c>
      <c r="CZ21" s="83">
        <v>0</v>
      </c>
      <c r="DA21" s="83">
        <v>0</v>
      </c>
      <c r="DB21" s="83">
        <f t="shared" si="0"/>
        <v>0</v>
      </c>
      <c r="DC21" s="83" t="s">
        <v>497</v>
      </c>
      <c r="DE21" s="136">
        <v>1</v>
      </c>
      <c r="DF21" s="136">
        <v>1</v>
      </c>
      <c r="DG21" s="215" t="s">
        <v>269</v>
      </c>
      <c r="DH21" s="136">
        <v>1</v>
      </c>
      <c r="DI21" s="136">
        <v>1</v>
      </c>
      <c r="DJ21" s="215" t="s">
        <v>269</v>
      </c>
      <c r="EE21" s="136" t="b">
        <v>1</v>
      </c>
      <c r="EF21" s="136" t="b">
        <v>1</v>
      </c>
      <c r="EG21" s="136" t="b">
        <v>1</v>
      </c>
      <c r="EH21" s="136" t="b">
        <v>1</v>
      </c>
      <c r="EL21" s="215" t="s">
        <v>269</v>
      </c>
    </row>
    <row r="22" spans="1:142" ht="60" customHeight="1" x14ac:dyDescent="0.55000000000000004">
      <c r="A22" s="83" t="s">
        <v>130</v>
      </c>
      <c r="B22" s="83" t="s">
        <v>98</v>
      </c>
      <c r="C22">
        <v>730646</v>
      </c>
      <c r="D22" t="s">
        <v>675</v>
      </c>
      <c r="E22" t="s">
        <v>675</v>
      </c>
      <c r="F22" s="83" t="s">
        <v>108</v>
      </c>
      <c r="G22" s="213">
        <v>40843</v>
      </c>
      <c r="H22" s="83" t="s">
        <v>102</v>
      </c>
      <c r="I22" s="213">
        <v>43174</v>
      </c>
      <c r="J22" s="83" t="s">
        <v>228</v>
      </c>
      <c r="K22" s="214">
        <v>819744232621</v>
      </c>
      <c r="L22" s="83" t="s">
        <v>97</v>
      </c>
      <c r="M22" s="213">
        <v>43533</v>
      </c>
      <c r="N22">
        <v>257652</v>
      </c>
      <c r="O22" s="145" t="s">
        <v>567</v>
      </c>
      <c r="P22" s="145" t="s">
        <v>99</v>
      </c>
      <c r="Q22" s="145" t="s">
        <v>100</v>
      </c>
      <c r="R22" s="145" t="s">
        <v>567</v>
      </c>
      <c r="V22">
        <v>2482</v>
      </c>
      <c r="W22" s="83" t="s">
        <v>101</v>
      </c>
      <c r="X22" s="83" t="s">
        <v>103</v>
      </c>
      <c r="Y22" t="s">
        <v>1984</v>
      </c>
      <c r="Z22" s="83" t="s">
        <v>102</v>
      </c>
      <c r="AA22" s="83" t="s">
        <v>102</v>
      </c>
      <c r="AB22" t="s">
        <v>2981</v>
      </c>
      <c r="AC22" s="83" t="s">
        <v>3945</v>
      </c>
      <c r="AD22" s="83" t="s">
        <v>144</v>
      </c>
      <c r="AE22" s="83" t="s">
        <v>105</v>
      </c>
      <c r="AF22" t="s">
        <v>1984</v>
      </c>
      <c r="AG22" s="83" t="s">
        <v>102</v>
      </c>
      <c r="AH22" s="83" t="s">
        <v>102</v>
      </c>
      <c r="AI22" t="s">
        <v>2981</v>
      </c>
      <c r="AJ22" s="83" t="s">
        <v>3945</v>
      </c>
      <c r="AK22" s="83" t="s">
        <v>144</v>
      </c>
      <c r="AL22" s="83" t="s">
        <v>105</v>
      </c>
      <c r="AM22" s="87" t="s">
        <v>106</v>
      </c>
      <c r="AN22" t="s">
        <v>1984</v>
      </c>
      <c r="AO22" t="s">
        <v>2981</v>
      </c>
      <c r="AP22" s="83" t="s">
        <v>3945</v>
      </c>
      <c r="AQ22" s="83" t="s">
        <v>144</v>
      </c>
      <c r="AR22" s="87" t="s">
        <v>106</v>
      </c>
      <c r="AT22" s="83" t="s">
        <v>107</v>
      </c>
      <c r="AU22" s="146" t="s">
        <v>107</v>
      </c>
      <c r="AV22" s="146" t="s">
        <v>107</v>
      </c>
      <c r="AX22" s="110" t="s">
        <v>107</v>
      </c>
      <c r="AY22" s="111"/>
      <c r="AZ22" s="112">
        <f t="shared" ca="1" si="4"/>
        <v>8985</v>
      </c>
      <c r="BA22" s="136">
        <f t="shared" ca="1" si="5"/>
        <v>56</v>
      </c>
      <c r="BB22" s="114" t="s">
        <v>134</v>
      </c>
      <c r="BC22" s="114" t="s">
        <v>108</v>
      </c>
      <c r="BD22" s="114"/>
      <c r="BE22" s="115" t="s">
        <v>102</v>
      </c>
      <c r="BF22" s="115" t="s">
        <v>102</v>
      </c>
      <c r="BG22" s="115" t="s">
        <v>102</v>
      </c>
      <c r="BH22" s="115" t="s">
        <v>102</v>
      </c>
      <c r="BI22" s="116"/>
      <c r="BJ22" s="117" t="s">
        <v>109</v>
      </c>
      <c r="BK22" s="117" t="s">
        <v>109</v>
      </c>
      <c r="BL22" s="83">
        <f t="shared" ca="1" si="6"/>
        <v>21</v>
      </c>
      <c r="BM22" s="83" t="s">
        <v>108</v>
      </c>
      <c r="BN22" s="83">
        <v>0</v>
      </c>
      <c r="BO22" s="83" t="s">
        <v>108</v>
      </c>
      <c r="BP22" s="83">
        <v>-28835</v>
      </c>
      <c r="BQ22" s="83" t="s">
        <v>198</v>
      </c>
      <c r="BR22" s="83" t="s">
        <v>164</v>
      </c>
      <c r="BS22" s="83" t="s">
        <v>499</v>
      </c>
      <c r="BT22" s="83">
        <v>-28835</v>
      </c>
      <c r="BU22" s="83" t="s">
        <v>198</v>
      </c>
      <c r="BV22" s="83" t="s">
        <v>164</v>
      </c>
      <c r="BW22" s="83" t="s">
        <v>499</v>
      </c>
      <c r="BY22" s="136">
        <v>0</v>
      </c>
      <c r="BZ22" s="136">
        <v>0</v>
      </c>
      <c r="CA22" s="136">
        <v>0</v>
      </c>
      <c r="CB22" s="136">
        <v>0</v>
      </c>
      <c r="CD22" s="136">
        <v>0</v>
      </c>
      <c r="CE22" s="136">
        <v>0</v>
      </c>
      <c r="CF22" s="136">
        <v>0</v>
      </c>
      <c r="CG22" s="136">
        <v>0</v>
      </c>
      <c r="CH22" s="136">
        <v>0</v>
      </c>
      <c r="CI22" s="136">
        <v>0</v>
      </c>
      <c r="CJ22" s="136">
        <v>0</v>
      </c>
      <c r="CK22" s="138">
        <v>0</v>
      </c>
      <c r="CL22" s="138">
        <v>0</v>
      </c>
      <c r="CM22" s="136">
        <v>0</v>
      </c>
      <c r="CN22" s="136">
        <v>0</v>
      </c>
      <c r="CO22" s="85">
        <v>43663</v>
      </c>
      <c r="CP22" s="83" t="s">
        <v>4068</v>
      </c>
      <c r="CQ22" s="83" t="s">
        <v>102</v>
      </c>
      <c r="CR22" s="83" t="s">
        <v>482</v>
      </c>
      <c r="CS22" s="83">
        <v>17</v>
      </c>
      <c r="CT22" s="83" t="s">
        <v>483</v>
      </c>
      <c r="CU22" s="83">
        <v>1</v>
      </c>
      <c r="CV22" s="83">
        <v>0</v>
      </c>
      <c r="CW22" s="83">
        <v>0</v>
      </c>
      <c r="CX22" s="83" t="s">
        <v>109</v>
      </c>
      <c r="CY22" s="83" t="s">
        <v>583</v>
      </c>
      <c r="CZ22" s="83">
        <v>0</v>
      </c>
      <c r="DA22" s="83">
        <v>0</v>
      </c>
      <c r="DB22" s="83">
        <f t="shared" si="0"/>
        <v>0</v>
      </c>
      <c r="DC22" s="83" t="s">
        <v>497</v>
      </c>
      <c r="DE22" s="136">
        <v>1</v>
      </c>
      <c r="DF22" s="136">
        <v>1</v>
      </c>
      <c r="DG22" s="215" t="s">
        <v>269</v>
      </c>
      <c r="DH22" s="136">
        <v>1</v>
      </c>
      <c r="DI22" s="136">
        <v>1</v>
      </c>
      <c r="DJ22" s="215" t="s">
        <v>269</v>
      </c>
      <c r="EE22" s="136" t="b">
        <v>1</v>
      </c>
      <c r="EF22" s="136" t="b">
        <v>1</v>
      </c>
      <c r="EG22" s="136" t="b">
        <v>1</v>
      </c>
      <c r="EH22" s="136" t="b">
        <v>1</v>
      </c>
      <c r="EL22" s="215" t="s">
        <v>269</v>
      </c>
    </row>
    <row r="23" spans="1:142" ht="60" customHeight="1" x14ac:dyDescent="0.55000000000000004">
      <c r="A23" s="83" t="s">
        <v>130</v>
      </c>
      <c r="B23" s="83" t="s">
        <v>98</v>
      </c>
      <c r="C23">
        <v>235229</v>
      </c>
      <c r="D23" t="s">
        <v>676</v>
      </c>
      <c r="E23" t="s">
        <v>676</v>
      </c>
      <c r="F23" s="83" t="s">
        <v>108</v>
      </c>
      <c r="G23" s="213">
        <v>28582</v>
      </c>
      <c r="H23" s="83" t="s">
        <v>102</v>
      </c>
      <c r="I23" s="213">
        <v>43408</v>
      </c>
      <c r="J23" s="83" t="s">
        <v>228</v>
      </c>
      <c r="K23" s="214">
        <v>171190489622</v>
      </c>
      <c r="L23" s="83" t="s">
        <v>135</v>
      </c>
      <c r="M23" s="213">
        <v>43709</v>
      </c>
      <c r="N23">
        <v>578067</v>
      </c>
      <c r="O23" s="145" t="s">
        <v>567</v>
      </c>
      <c r="P23" s="145" t="s">
        <v>99</v>
      </c>
      <c r="Q23" s="145" t="s">
        <v>100</v>
      </c>
      <c r="R23" s="145" t="s">
        <v>567</v>
      </c>
      <c r="V23">
        <v>6907</v>
      </c>
      <c r="W23" s="83" t="s">
        <v>1640</v>
      </c>
      <c r="X23" s="83" t="s">
        <v>103</v>
      </c>
      <c r="Y23" t="s">
        <v>1985</v>
      </c>
      <c r="Z23" s="83" t="s">
        <v>102</v>
      </c>
      <c r="AA23" s="83" t="s">
        <v>102</v>
      </c>
      <c r="AB23" t="s">
        <v>2982</v>
      </c>
      <c r="AC23" s="83" t="s">
        <v>3946</v>
      </c>
      <c r="AD23" s="83" t="s">
        <v>111</v>
      </c>
      <c r="AE23" s="83" t="s">
        <v>105</v>
      </c>
      <c r="AF23" t="s">
        <v>1985</v>
      </c>
      <c r="AG23" s="83" t="s">
        <v>102</v>
      </c>
      <c r="AH23" s="83" t="s">
        <v>102</v>
      </c>
      <c r="AI23" t="s">
        <v>2982</v>
      </c>
      <c r="AJ23" s="83" t="s">
        <v>3946</v>
      </c>
      <c r="AK23" s="83" t="s">
        <v>111</v>
      </c>
      <c r="AL23" s="83" t="s">
        <v>105</v>
      </c>
      <c r="AM23" s="87" t="s">
        <v>106</v>
      </c>
      <c r="AN23" t="s">
        <v>1985</v>
      </c>
      <c r="AO23" t="s">
        <v>2982</v>
      </c>
      <c r="AP23" s="83" t="s">
        <v>3946</v>
      </c>
      <c r="AQ23" s="83" t="s">
        <v>144</v>
      </c>
      <c r="AR23" s="87" t="s">
        <v>106</v>
      </c>
      <c r="AT23" s="83" t="s">
        <v>107</v>
      </c>
      <c r="AU23" s="146" t="s">
        <v>107</v>
      </c>
      <c r="AV23" s="146" t="s">
        <v>107</v>
      </c>
      <c r="AX23" s="110" t="s">
        <v>107</v>
      </c>
      <c r="AY23" s="111"/>
      <c r="AZ23" s="112">
        <f t="shared" ca="1" si="4"/>
        <v>3073</v>
      </c>
      <c r="BA23" s="136">
        <f t="shared" ca="1" si="5"/>
        <v>72</v>
      </c>
      <c r="BB23" s="114" t="s">
        <v>136</v>
      </c>
      <c r="BC23" s="114" t="s">
        <v>108</v>
      </c>
      <c r="BD23" s="114"/>
      <c r="BE23" s="115" t="s">
        <v>102</v>
      </c>
      <c r="BF23" s="115" t="s">
        <v>102</v>
      </c>
      <c r="BG23" s="115" t="s">
        <v>102</v>
      </c>
      <c r="BH23" s="115" t="s">
        <v>102</v>
      </c>
      <c r="BI23" s="116"/>
      <c r="BJ23" s="117" t="s">
        <v>109</v>
      </c>
      <c r="BK23" s="117" t="s">
        <v>109</v>
      </c>
      <c r="BL23" s="83">
        <f t="shared" ca="1" si="6"/>
        <v>25</v>
      </c>
      <c r="BM23" s="83" t="s">
        <v>270</v>
      </c>
      <c r="BN23" s="83">
        <v>0</v>
      </c>
      <c r="BO23" s="83" t="s">
        <v>108</v>
      </c>
      <c r="BP23" s="83">
        <v>-30570</v>
      </c>
      <c r="BQ23" s="83" t="s">
        <v>381</v>
      </c>
      <c r="BR23" s="83" t="s">
        <v>157</v>
      </c>
      <c r="BS23" s="83" t="s">
        <v>502</v>
      </c>
      <c r="BT23" s="83">
        <v>-30570</v>
      </c>
      <c r="BU23" s="83" t="s">
        <v>381</v>
      </c>
      <c r="BV23" s="83" t="s">
        <v>157</v>
      </c>
      <c r="BW23" s="83" t="s">
        <v>502</v>
      </c>
      <c r="BY23" s="136">
        <v>0</v>
      </c>
      <c r="BZ23" s="136">
        <v>0</v>
      </c>
      <c r="CA23" s="136">
        <v>0</v>
      </c>
      <c r="CB23" s="136">
        <v>0</v>
      </c>
      <c r="CD23" s="136">
        <v>0</v>
      </c>
      <c r="CE23" s="136">
        <v>0</v>
      </c>
      <c r="CF23" s="136">
        <v>0</v>
      </c>
      <c r="CG23" s="136">
        <v>0</v>
      </c>
      <c r="CH23" s="136">
        <v>0</v>
      </c>
      <c r="CI23" s="136">
        <v>0</v>
      </c>
      <c r="CJ23" s="136">
        <v>0</v>
      </c>
      <c r="CK23" s="138">
        <v>0</v>
      </c>
      <c r="CL23" s="138">
        <v>0</v>
      </c>
      <c r="CM23" s="136">
        <v>0</v>
      </c>
      <c r="CN23" s="136">
        <v>0</v>
      </c>
      <c r="CO23" s="85">
        <v>43664</v>
      </c>
      <c r="CP23" s="83" t="s">
        <v>4069</v>
      </c>
      <c r="CQ23" s="83" t="s">
        <v>102</v>
      </c>
      <c r="CR23" s="83" t="s">
        <v>482</v>
      </c>
      <c r="CS23" s="83">
        <v>18</v>
      </c>
      <c r="CT23" s="83" t="s">
        <v>483</v>
      </c>
      <c r="CU23" s="83">
        <v>1</v>
      </c>
      <c r="CV23" s="83">
        <v>0</v>
      </c>
      <c r="CW23" s="83">
        <v>0</v>
      </c>
      <c r="CX23" s="83" t="s">
        <v>109</v>
      </c>
      <c r="CY23" s="83" t="s">
        <v>583</v>
      </c>
      <c r="CZ23" s="83">
        <v>0</v>
      </c>
      <c r="DA23" s="83">
        <v>0</v>
      </c>
      <c r="DB23" s="83">
        <f t="shared" si="0"/>
        <v>0</v>
      </c>
      <c r="DC23" s="83" t="s">
        <v>497</v>
      </c>
      <c r="DE23" s="136">
        <v>1</v>
      </c>
      <c r="DF23" s="136">
        <v>1</v>
      </c>
      <c r="DG23" s="215" t="s">
        <v>269</v>
      </c>
      <c r="DH23" s="136">
        <v>1</v>
      </c>
      <c r="DI23" s="136">
        <v>1</v>
      </c>
      <c r="DJ23" s="215" t="s">
        <v>269</v>
      </c>
      <c r="EE23" s="136" t="b">
        <v>1</v>
      </c>
      <c r="EF23" s="136" t="b">
        <v>1</v>
      </c>
      <c r="EG23" s="136" t="b">
        <v>1</v>
      </c>
      <c r="EH23" s="136" t="b">
        <v>1</v>
      </c>
      <c r="EL23" s="215" t="s">
        <v>269</v>
      </c>
    </row>
    <row r="24" spans="1:142" ht="60" customHeight="1" x14ac:dyDescent="0.55000000000000004">
      <c r="A24" s="83" t="s">
        <v>130</v>
      </c>
      <c r="B24" s="83" t="s">
        <v>98</v>
      </c>
      <c r="C24">
        <v>809266</v>
      </c>
      <c r="D24" t="s">
        <v>677</v>
      </c>
      <c r="E24" t="s">
        <v>677</v>
      </c>
      <c r="F24" s="83" t="s">
        <v>108</v>
      </c>
      <c r="G24" s="213">
        <v>28869</v>
      </c>
      <c r="H24" s="83" t="s">
        <v>102</v>
      </c>
      <c r="I24" s="213">
        <v>43405</v>
      </c>
      <c r="J24" s="83" t="s">
        <v>228</v>
      </c>
      <c r="K24" s="214">
        <v>787529756518</v>
      </c>
      <c r="L24" s="83" t="s">
        <v>97</v>
      </c>
      <c r="M24" s="213">
        <v>43660</v>
      </c>
      <c r="N24">
        <v>352431</v>
      </c>
      <c r="O24" s="145" t="s">
        <v>567</v>
      </c>
      <c r="P24" s="145" t="s">
        <v>99</v>
      </c>
      <c r="Q24" s="145" t="s">
        <v>100</v>
      </c>
      <c r="R24" s="145" t="s">
        <v>567</v>
      </c>
      <c r="V24">
        <v>2547</v>
      </c>
      <c r="W24" s="83" t="s">
        <v>101</v>
      </c>
      <c r="X24" s="83" t="s">
        <v>103</v>
      </c>
      <c r="Y24" t="s">
        <v>1986</v>
      </c>
      <c r="Z24" s="83" t="s">
        <v>102</v>
      </c>
      <c r="AA24" s="83" t="s">
        <v>102</v>
      </c>
      <c r="AB24" t="s">
        <v>2983</v>
      </c>
      <c r="AC24" s="83" t="s">
        <v>3947</v>
      </c>
      <c r="AD24" s="83" t="s">
        <v>144</v>
      </c>
      <c r="AE24" s="83" t="s">
        <v>105</v>
      </c>
      <c r="AF24" t="s">
        <v>1986</v>
      </c>
      <c r="AG24" s="83" t="s">
        <v>102</v>
      </c>
      <c r="AH24" s="83" t="s">
        <v>102</v>
      </c>
      <c r="AI24" t="s">
        <v>2983</v>
      </c>
      <c r="AJ24" s="83" t="s">
        <v>3947</v>
      </c>
      <c r="AK24" s="83" t="s">
        <v>144</v>
      </c>
      <c r="AL24" s="83" t="s">
        <v>105</v>
      </c>
      <c r="AM24" s="87" t="s">
        <v>106</v>
      </c>
      <c r="AN24" t="s">
        <v>1986</v>
      </c>
      <c r="AO24" t="s">
        <v>2983</v>
      </c>
      <c r="AP24" s="83" t="s">
        <v>3947</v>
      </c>
      <c r="AQ24" s="83" t="s">
        <v>111</v>
      </c>
      <c r="AR24" s="87" t="s">
        <v>106</v>
      </c>
      <c r="AT24" s="83" t="s">
        <v>107</v>
      </c>
      <c r="AU24" s="146" t="s">
        <v>107</v>
      </c>
      <c r="AV24" s="146" t="s">
        <v>107</v>
      </c>
      <c r="AX24" s="110" t="s">
        <v>107</v>
      </c>
      <c r="AY24" s="111"/>
      <c r="AZ24" s="112">
        <f t="shared" ca="1" si="4"/>
        <v>6159</v>
      </c>
      <c r="BA24" s="136">
        <f t="shared" ca="1" si="5"/>
        <v>47</v>
      </c>
      <c r="BB24" s="114" t="s">
        <v>134</v>
      </c>
      <c r="BC24" s="114" t="s">
        <v>108</v>
      </c>
      <c r="BD24" s="114"/>
      <c r="BE24" s="115" t="s">
        <v>102</v>
      </c>
      <c r="BF24" s="115" t="s">
        <v>102</v>
      </c>
      <c r="BG24" s="115" t="s">
        <v>102</v>
      </c>
      <c r="BH24" s="115" t="s">
        <v>102</v>
      </c>
      <c r="BI24" s="116"/>
      <c r="BJ24" s="117" t="s">
        <v>109</v>
      </c>
      <c r="BK24" s="117" t="s">
        <v>109</v>
      </c>
      <c r="BL24" s="83">
        <f t="shared" ca="1" si="6"/>
        <v>65</v>
      </c>
      <c r="BM24" s="83" t="s">
        <v>108</v>
      </c>
      <c r="BN24" s="83">
        <v>0</v>
      </c>
      <c r="BO24" s="83" t="s">
        <v>108</v>
      </c>
      <c r="BP24" s="83">
        <v>-32305</v>
      </c>
      <c r="BQ24" s="83" t="s">
        <v>312</v>
      </c>
      <c r="BR24" s="83" t="s">
        <v>153</v>
      </c>
      <c r="BS24" s="83" t="s">
        <v>499</v>
      </c>
      <c r="BT24" s="83">
        <v>-32305</v>
      </c>
      <c r="BU24" s="83" t="s">
        <v>312</v>
      </c>
      <c r="BV24" s="83" t="s">
        <v>153</v>
      </c>
      <c r="BW24" s="83" t="s">
        <v>499</v>
      </c>
      <c r="BY24" s="136">
        <v>0</v>
      </c>
      <c r="BZ24" s="136">
        <v>0</v>
      </c>
      <c r="CA24" s="136">
        <v>0</v>
      </c>
      <c r="CB24" s="136">
        <v>0</v>
      </c>
      <c r="CD24" s="136">
        <v>0</v>
      </c>
      <c r="CE24" s="136">
        <v>0</v>
      </c>
      <c r="CF24" s="136">
        <v>0</v>
      </c>
      <c r="CG24" s="136">
        <v>0</v>
      </c>
      <c r="CH24" s="136">
        <v>0</v>
      </c>
      <c r="CI24" s="136">
        <v>0</v>
      </c>
      <c r="CJ24" s="136">
        <v>0</v>
      </c>
      <c r="CK24" s="138">
        <v>0</v>
      </c>
      <c r="CL24" s="138">
        <v>0</v>
      </c>
      <c r="CM24" s="136">
        <v>0</v>
      </c>
      <c r="CN24" s="136">
        <v>0</v>
      </c>
      <c r="CO24" s="85">
        <v>43665</v>
      </c>
      <c r="CP24" s="83" t="s">
        <v>4070</v>
      </c>
      <c r="CQ24" s="83" t="s">
        <v>102</v>
      </c>
      <c r="CR24" s="83" t="s">
        <v>482</v>
      </c>
      <c r="CS24" s="83">
        <v>19</v>
      </c>
      <c r="CT24" s="83" t="s">
        <v>483</v>
      </c>
      <c r="CU24" s="83">
        <v>1</v>
      </c>
      <c r="CV24" s="83">
        <v>0</v>
      </c>
      <c r="CW24" s="83">
        <v>0</v>
      </c>
      <c r="CX24" s="83" t="s">
        <v>109</v>
      </c>
      <c r="CY24" s="83" t="s">
        <v>583</v>
      </c>
      <c r="CZ24" s="83">
        <v>0</v>
      </c>
      <c r="DA24" s="83">
        <v>0</v>
      </c>
      <c r="DB24" s="83">
        <f t="shared" si="0"/>
        <v>0</v>
      </c>
      <c r="DC24" s="83" t="s">
        <v>497</v>
      </c>
      <c r="DE24" s="136">
        <v>1</v>
      </c>
      <c r="DF24" s="136">
        <v>1</v>
      </c>
      <c r="DG24" s="215" t="s">
        <v>269</v>
      </c>
      <c r="DH24" s="136">
        <v>1</v>
      </c>
      <c r="DI24" s="136">
        <v>1</v>
      </c>
      <c r="DJ24" s="215" t="s">
        <v>269</v>
      </c>
      <c r="EE24" s="136" t="b">
        <v>1</v>
      </c>
      <c r="EF24" s="136" t="b">
        <v>1</v>
      </c>
      <c r="EG24" s="136" t="b">
        <v>1</v>
      </c>
      <c r="EH24" s="136" t="b">
        <v>1</v>
      </c>
      <c r="EL24" s="215" t="s">
        <v>269</v>
      </c>
    </row>
    <row r="25" spans="1:142" ht="60" customHeight="1" x14ac:dyDescent="0.55000000000000004">
      <c r="A25" s="83" t="s">
        <v>130</v>
      </c>
      <c r="B25" s="83" t="s">
        <v>98</v>
      </c>
      <c r="C25">
        <v>669101</v>
      </c>
      <c r="D25" t="s">
        <v>678</v>
      </c>
      <c r="E25" t="s">
        <v>678</v>
      </c>
      <c r="F25" s="83" t="s">
        <v>108</v>
      </c>
      <c r="G25" s="213">
        <v>30547</v>
      </c>
      <c r="H25" s="83" t="s">
        <v>102</v>
      </c>
      <c r="I25" s="213">
        <v>43424</v>
      </c>
      <c r="J25" s="83" t="s">
        <v>228</v>
      </c>
      <c r="K25" s="214">
        <v>111143564636</v>
      </c>
      <c r="L25" s="83" t="s">
        <v>126</v>
      </c>
      <c r="M25" s="213">
        <v>43636</v>
      </c>
      <c r="N25">
        <v>148582</v>
      </c>
      <c r="O25" s="145" t="s">
        <v>567</v>
      </c>
      <c r="P25" s="145" t="s">
        <v>99</v>
      </c>
      <c r="Q25" s="145" t="s">
        <v>100</v>
      </c>
      <c r="R25" s="145" t="s">
        <v>567</v>
      </c>
      <c r="V25">
        <v>441</v>
      </c>
      <c r="W25" s="83" t="s">
        <v>101</v>
      </c>
      <c r="X25" s="83" t="s">
        <v>103</v>
      </c>
      <c r="Y25" t="s">
        <v>1987</v>
      </c>
      <c r="Z25" s="83" t="s">
        <v>102</v>
      </c>
      <c r="AA25" s="83" t="s">
        <v>102</v>
      </c>
      <c r="AB25" t="s">
        <v>2984</v>
      </c>
      <c r="AC25" s="83" t="s">
        <v>3948</v>
      </c>
      <c r="AD25" s="83" t="s">
        <v>144</v>
      </c>
      <c r="AE25" s="83" t="s">
        <v>105</v>
      </c>
      <c r="AF25" t="s">
        <v>1987</v>
      </c>
      <c r="AG25" s="83" t="s">
        <v>102</v>
      </c>
      <c r="AH25" s="83" t="s">
        <v>102</v>
      </c>
      <c r="AI25" t="s">
        <v>2984</v>
      </c>
      <c r="AJ25" s="83" t="s">
        <v>3948</v>
      </c>
      <c r="AK25" s="83" t="s">
        <v>144</v>
      </c>
      <c r="AL25" s="83" t="s">
        <v>105</v>
      </c>
      <c r="AM25" s="87" t="s">
        <v>106</v>
      </c>
      <c r="AN25" t="s">
        <v>1987</v>
      </c>
      <c r="AO25" t="s">
        <v>2984</v>
      </c>
      <c r="AP25" s="83" t="s">
        <v>3948</v>
      </c>
      <c r="AQ25" s="83" t="s">
        <v>144</v>
      </c>
      <c r="AR25" s="87" t="s">
        <v>106</v>
      </c>
      <c r="AT25" s="83" t="s">
        <v>107</v>
      </c>
      <c r="AU25" s="146" t="s">
        <v>107</v>
      </c>
      <c r="AV25" s="146" t="s">
        <v>107</v>
      </c>
      <c r="AX25" s="110" t="s">
        <v>107</v>
      </c>
      <c r="AY25" s="111"/>
      <c r="AZ25" s="112">
        <f t="shared" ca="1" si="4"/>
        <v>2888</v>
      </c>
      <c r="BA25" s="136">
        <f t="shared" ca="1" si="5"/>
        <v>96</v>
      </c>
      <c r="BB25" s="114" t="s">
        <v>134</v>
      </c>
      <c r="BC25" s="114" t="s">
        <v>108</v>
      </c>
      <c r="BD25" s="114"/>
      <c r="BE25" s="115" t="s">
        <v>102</v>
      </c>
      <c r="BF25" s="115" t="s">
        <v>102</v>
      </c>
      <c r="BG25" s="115" t="s">
        <v>102</v>
      </c>
      <c r="BH25" s="115" t="s">
        <v>102</v>
      </c>
      <c r="BI25" s="116"/>
      <c r="BJ25" s="117" t="s">
        <v>109</v>
      </c>
      <c r="BK25" s="117" t="s">
        <v>109</v>
      </c>
      <c r="BL25" s="83">
        <f t="shared" ca="1" si="6"/>
        <v>77</v>
      </c>
      <c r="BM25" s="83" t="s">
        <v>108</v>
      </c>
      <c r="BN25" s="83">
        <v>0</v>
      </c>
      <c r="BO25" s="83" t="s">
        <v>108</v>
      </c>
      <c r="BP25" s="83">
        <v>-34040</v>
      </c>
      <c r="BQ25" s="83" t="s">
        <v>198</v>
      </c>
      <c r="BR25" s="83" t="s">
        <v>164</v>
      </c>
      <c r="BS25" s="83" t="s">
        <v>499</v>
      </c>
      <c r="BT25" s="83">
        <v>-34040</v>
      </c>
      <c r="BU25" s="83" t="s">
        <v>198</v>
      </c>
      <c r="BV25" s="83" t="s">
        <v>164</v>
      </c>
      <c r="BW25" s="83" t="s">
        <v>499</v>
      </c>
      <c r="BY25" s="136">
        <v>0</v>
      </c>
      <c r="BZ25" s="136">
        <v>0</v>
      </c>
      <c r="CA25" s="136">
        <v>0</v>
      </c>
      <c r="CB25" s="136">
        <v>0</v>
      </c>
      <c r="CD25" s="136">
        <v>0</v>
      </c>
      <c r="CE25" s="136">
        <v>0</v>
      </c>
      <c r="CF25" s="136">
        <v>0</v>
      </c>
      <c r="CG25" s="136">
        <v>0</v>
      </c>
      <c r="CH25" s="136">
        <v>0</v>
      </c>
      <c r="CI25" s="136">
        <v>0</v>
      </c>
      <c r="CJ25" s="136">
        <v>0</v>
      </c>
      <c r="CK25" s="138">
        <v>0</v>
      </c>
      <c r="CL25" s="138">
        <v>0</v>
      </c>
      <c r="CM25" s="136">
        <v>0</v>
      </c>
      <c r="CN25" s="136">
        <v>0</v>
      </c>
      <c r="CO25" s="85">
        <v>43666</v>
      </c>
      <c r="CP25" s="83" t="s">
        <v>4071</v>
      </c>
      <c r="CQ25" s="83" t="s">
        <v>102</v>
      </c>
      <c r="CR25" s="83" t="s">
        <v>482</v>
      </c>
      <c r="CS25" s="83">
        <v>20</v>
      </c>
      <c r="CT25" s="83" t="s">
        <v>483</v>
      </c>
      <c r="CU25" s="83">
        <v>1</v>
      </c>
      <c r="CV25" s="83">
        <v>0</v>
      </c>
      <c r="CW25" s="83">
        <v>0</v>
      </c>
      <c r="CX25" s="83" t="s">
        <v>109</v>
      </c>
      <c r="CY25" s="83" t="s">
        <v>583</v>
      </c>
      <c r="CZ25" s="83">
        <v>0</v>
      </c>
      <c r="DA25" s="83">
        <v>0</v>
      </c>
      <c r="DB25" s="83">
        <f t="shared" si="0"/>
        <v>0</v>
      </c>
      <c r="DC25" s="83" t="s">
        <v>497</v>
      </c>
      <c r="DE25" s="136">
        <v>1</v>
      </c>
      <c r="DF25" s="136">
        <v>1</v>
      </c>
      <c r="DG25" s="215" t="s">
        <v>269</v>
      </c>
      <c r="DH25" s="136">
        <v>1</v>
      </c>
      <c r="DI25" s="136">
        <v>1</v>
      </c>
      <c r="DJ25" s="215" t="s">
        <v>269</v>
      </c>
      <c r="EE25" s="136" t="b">
        <v>1</v>
      </c>
      <c r="EF25" s="136" t="b">
        <v>1</v>
      </c>
      <c r="EG25" s="136" t="b">
        <v>1</v>
      </c>
      <c r="EH25" s="136" t="b">
        <v>1</v>
      </c>
      <c r="EL25" s="215" t="s">
        <v>269</v>
      </c>
    </row>
    <row r="26" spans="1:142" ht="60" customHeight="1" x14ac:dyDescent="0.55000000000000004">
      <c r="A26" s="83" t="s">
        <v>130</v>
      </c>
      <c r="B26" s="83" t="s">
        <v>98</v>
      </c>
      <c r="C26">
        <v>484162</v>
      </c>
      <c r="D26" t="s">
        <v>679</v>
      </c>
      <c r="E26" t="s">
        <v>679</v>
      </c>
      <c r="F26" s="83" t="s">
        <v>108</v>
      </c>
      <c r="G26" s="213">
        <v>35413</v>
      </c>
      <c r="H26" s="83" t="s">
        <v>102</v>
      </c>
      <c r="I26" s="213">
        <v>43241</v>
      </c>
      <c r="J26" s="83" t="s">
        <v>228</v>
      </c>
      <c r="K26" s="214">
        <v>893389961304</v>
      </c>
      <c r="L26" s="83" t="s">
        <v>135</v>
      </c>
      <c r="M26" s="213">
        <v>43584</v>
      </c>
      <c r="N26">
        <v>815402</v>
      </c>
      <c r="O26" s="145" t="s">
        <v>567</v>
      </c>
      <c r="P26" s="145" t="s">
        <v>99</v>
      </c>
      <c r="Q26" s="145" t="s">
        <v>100</v>
      </c>
      <c r="R26" s="145" t="s">
        <v>567</v>
      </c>
      <c r="V26">
        <v>3597</v>
      </c>
      <c r="W26" s="83" t="s">
        <v>1641</v>
      </c>
      <c r="X26" s="83" t="s">
        <v>103</v>
      </c>
      <c r="Y26" t="s">
        <v>1988</v>
      </c>
      <c r="Z26" s="83" t="s">
        <v>102</v>
      </c>
      <c r="AA26" s="83" t="s">
        <v>102</v>
      </c>
      <c r="AB26" t="s">
        <v>2985</v>
      </c>
      <c r="AC26" s="83" t="s">
        <v>3949</v>
      </c>
      <c r="AD26" s="83" t="s">
        <v>111</v>
      </c>
      <c r="AE26" s="83" t="s">
        <v>105</v>
      </c>
      <c r="AF26" t="s">
        <v>1988</v>
      </c>
      <c r="AG26" s="83" t="s">
        <v>102</v>
      </c>
      <c r="AH26" s="83" t="s">
        <v>102</v>
      </c>
      <c r="AI26" t="s">
        <v>2985</v>
      </c>
      <c r="AJ26" s="83" t="s">
        <v>3949</v>
      </c>
      <c r="AK26" s="83" t="s">
        <v>111</v>
      </c>
      <c r="AL26" s="83" t="s">
        <v>105</v>
      </c>
      <c r="AM26" s="87" t="s">
        <v>106</v>
      </c>
      <c r="AN26" t="s">
        <v>1988</v>
      </c>
      <c r="AO26" t="s">
        <v>2985</v>
      </c>
      <c r="AP26" s="83" t="s">
        <v>3949</v>
      </c>
      <c r="AQ26" s="83" t="s">
        <v>144</v>
      </c>
      <c r="AR26" s="87" t="s">
        <v>106</v>
      </c>
      <c r="AT26" s="83" t="s">
        <v>107</v>
      </c>
      <c r="AU26" s="146" t="s">
        <v>107</v>
      </c>
      <c r="AV26" s="146" t="s">
        <v>107</v>
      </c>
      <c r="AX26" s="110" t="s">
        <v>107</v>
      </c>
      <c r="AY26" s="111"/>
      <c r="AZ26" s="112">
        <f t="shared" ca="1" si="4"/>
        <v>5045</v>
      </c>
      <c r="BA26" s="136">
        <f t="shared" ca="1" si="5"/>
        <v>82</v>
      </c>
      <c r="BB26" s="114" t="s">
        <v>136</v>
      </c>
      <c r="BC26" s="114" t="s">
        <v>108</v>
      </c>
      <c r="BD26" s="114"/>
      <c r="BE26" s="115" t="s">
        <v>102</v>
      </c>
      <c r="BF26" s="115" t="s">
        <v>102</v>
      </c>
      <c r="BG26" s="115" t="s">
        <v>102</v>
      </c>
      <c r="BH26" s="115" t="s">
        <v>102</v>
      </c>
      <c r="BI26" s="116"/>
      <c r="BJ26" s="117" t="s">
        <v>109</v>
      </c>
      <c r="BK26" s="117" t="s">
        <v>109</v>
      </c>
      <c r="BL26" s="83">
        <f t="shared" ca="1" si="6"/>
        <v>57</v>
      </c>
      <c r="BM26" s="83" t="s">
        <v>270</v>
      </c>
      <c r="BN26" s="83">
        <v>0</v>
      </c>
      <c r="BO26" s="83" t="s">
        <v>108</v>
      </c>
      <c r="BP26" s="83">
        <v>-35775</v>
      </c>
      <c r="BQ26" s="83" t="s">
        <v>381</v>
      </c>
      <c r="BR26" s="83" t="s">
        <v>157</v>
      </c>
      <c r="BS26" s="83" t="s">
        <v>502</v>
      </c>
      <c r="BT26" s="83">
        <v>-35775</v>
      </c>
      <c r="BU26" s="83" t="s">
        <v>381</v>
      </c>
      <c r="BV26" s="83" t="s">
        <v>157</v>
      </c>
      <c r="BW26" s="83" t="s">
        <v>502</v>
      </c>
      <c r="BY26" s="136">
        <v>0</v>
      </c>
      <c r="BZ26" s="136">
        <v>0</v>
      </c>
      <c r="CA26" s="136">
        <v>0</v>
      </c>
      <c r="CB26" s="136">
        <v>0</v>
      </c>
      <c r="CD26" s="136">
        <v>0</v>
      </c>
      <c r="CE26" s="136">
        <v>0</v>
      </c>
      <c r="CF26" s="136">
        <v>0</v>
      </c>
      <c r="CG26" s="136">
        <v>0</v>
      </c>
      <c r="CH26" s="136">
        <v>0</v>
      </c>
      <c r="CI26" s="136">
        <v>0</v>
      </c>
      <c r="CJ26" s="136">
        <v>0</v>
      </c>
      <c r="CK26" s="138">
        <v>0</v>
      </c>
      <c r="CL26" s="138">
        <v>0</v>
      </c>
      <c r="CM26" s="136">
        <v>0</v>
      </c>
      <c r="CN26" s="136">
        <v>0</v>
      </c>
      <c r="CO26" s="85">
        <v>43667</v>
      </c>
      <c r="CP26" s="83" t="s">
        <v>4072</v>
      </c>
      <c r="CQ26" s="83" t="s">
        <v>102</v>
      </c>
      <c r="CR26" s="83" t="s">
        <v>482</v>
      </c>
      <c r="CS26" s="83">
        <v>21</v>
      </c>
      <c r="CT26" s="83" t="s">
        <v>483</v>
      </c>
      <c r="CU26" s="83">
        <v>1</v>
      </c>
      <c r="CV26" s="83">
        <v>0</v>
      </c>
      <c r="CW26" s="83">
        <v>0</v>
      </c>
      <c r="CX26" s="83" t="s">
        <v>109</v>
      </c>
      <c r="CY26" s="83" t="s">
        <v>583</v>
      </c>
      <c r="CZ26" s="83">
        <v>0</v>
      </c>
      <c r="DA26" s="83">
        <v>0</v>
      </c>
      <c r="DB26" s="83">
        <f t="shared" si="0"/>
        <v>0</v>
      </c>
      <c r="DC26" s="83" t="s">
        <v>497</v>
      </c>
      <c r="DE26" s="136">
        <v>1</v>
      </c>
      <c r="DF26" s="136">
        <v>1</v>
      </c>
      <c r="DG26" s="215" t="s">
        <v>269</v>
      </c>
      <c r="DH26" s="136">
        <v>1</v>
      </c>
      <c r="DI26" s="136">
        <v>1</v>
      </c>
      <c r="DJ26" s="215" t="s">
        <v>269</v>
      </c>
      <c r="EE26" s="136" t="b">
        <v>1</v>
      </c>
      <c r="EF26" s="136" t="b">
        <v>1</v>
      </c>
      <c r="EG26" s="136" t="b">
        <v>1</v>
      </c>
      <c r="EH26" s="136" t="b">
        <v>1</v>
      </c>
      <c r="EL26" s="215" t="s">
        <v>269</v>
      </c>
    </row>
    <row r="27" spans="1:142" ht="60" customHeight="1" x14ac:dyDescent="0.55000000000000004">
      <c r="A27" s="83" t="s">
        <v>130</v>
      </c>
      <c r="B27" s="83" t="s">
        <v>98</v>
      </c>
      <c r="C27">
        <v>455843</v>
      </c>
      <c r="D27" t="s">
        <v>680</v>
      </c>
      <c r="E27" t="s">
        <v>680</v>
      </c>
      <c r="F27" s="83" t="s">
        <v>108</v>
      </c>
      <c r="G27" s="213">
        <v>26263</v>
      </c>
      <c r="H27" s="83" t="s">
        <v>102</v>
      </c>
      <c r="I27" s="213">
        <v>43195</v>
      </c>
      <c r="J27" s="83" t="s">
        <v>228</v>
      </c>
      <c r="K27" s="214">
        <v>923268104728</v>
      </c>
      <c r="L27" s="83" t="s">
        <v>97</v>
      </c>
      <c r="M27" s="213">
        <v>43507</v>
      </c>
      <c r="N27">
        <v>965093</v>
      </c>
      <c r="O27" s="145" t="s">
        <v>567</v>
      </c>
      <c r="P27" s="145" t="s">
        <v>99</v>
      </c>
      <c r="Q27" s="145" t="s">
        <v>100</v>
      </c>
      <c r="R27" s="145" t="s">
        <v>567</v>
      </c>
      <c r="V27">
        <v>1829</v>
      </c>
      <c r="W27" s="83" t="s">
        <v>101</v>
      </c>
      <c r="X27" s="83" t="s">
        <v>103</v>
      </c>
      <c r="Y27" t="s">
        <v>1989</v>
      </c>
      <c r="Z27" s="83" t="s">
        <v>102</v>
      </c>
      <c r="AA27" s="83" t="s">
        <v>102</v>
      </c>
      <c r="AB27" t="s">
        <v>2986</v>
      </c>
      <c r="AC27" s="83" t="s">
        <v>3950</v>
      </c>
      <c r="AD27" s="83" t="s">
        <v>144</v>
      </c>
      <c r="AE27" s="83" t="s">
        <v>105</v>
      </c>
      <c r="AF27" t="s">
        <v>1989</v>
      </c>
      <c r="AG27" s="83" t="s">
        <v>102</v>
      </c>
      <c r="AH27" s="83" t="s">
        <v>102</v>
      </c>
      <c r="AI27" t="s">
        <v>2986</v>
      </c>
      <c r="AJ27" s="83" t="s">
        <v>3950</v>
      </c>
      <c r="AK27" s="83" t="s">
        <v>144</v>
      </c>
      <c r="AL27" s="83" t="s">
        <v>105</v>
      </c>
      <c r="AM27" s="87" t="s">
        <v>106</v>
      </c>
      <c r="AN27" t="s">
        <v>1989</v>
      </c>
      <c r="AO27" t="s">
        <v>2986</v>
      </c>
      <c r="AP27" s="83" t="s">
        <v>3950</v>
      </c>
      <c r="AQ27" s="83" t="s">
        <v>111</v>
      </c>
      <c r="AR27" s="87" t="s">
        <v>106</v>
      </c>
      <c r="AT27" s="83" t="s">
        <v>107</v>
      </c>
      <c r="AU27" s="146" t="s">
        <v>107</v>
      </c>
      <c r="AV27" s="146" t="s">
        <v>107</v>
      </c>
      <c r="AX27" s="110" t="s">
        <v>107</v>
      </c>
      <c r="AY27" s="111"/>
      <c r="AZ27" s="112">
        <f t="shared" ca="1" si="4"/>
        <v>1910</v>
      </c>
      <c r="BA27" s="136">
        <f t="shared" ca="1" si="5"/>
        <v>84</v>
      </c>
      <c r="BB27" s="114" t="s">
        <v>134</v>
      </c>
      <c r="BC27" s="114" t="s">
        <v>108</v>
      </c>
      <c r="BD27" s="114"/>
      <c r="BE27" s="115" t="s">
        <v>102</v>
      </c>
      <c r="BF27" s="115" t="s">
        <v>102</v>
      </c>
      <c r="BG27" s="115" t="s">
        <v>102</v>
      </c>
      <c r="BH27" s="115" t="s">
        <v>102</v>
      </c>
      <c r="BI27" s="116"/>
      <c r="BJ27" s="117" t="s">
        <v>109</v>
      </c>
      <c r="BK27" s="117" t="s">
        <v>109</v>
      </c>
      <c r="BL27" s="83">
        <f t="shared" ca="1" si="6"/>
        <v>70</v>
      </c>
      <c r="BM27" s="83" t="s">
        <v>108</v>
      </c>
      <c r="BN27" s="83">
        <v>0</v>
      </c>
      <c r="BO27" s="83" t="s">
        <v>108</v>
      </c>
      <c r="BP27" s="83">
        <v>-37510</v>
      </c>
      <c r="BQ27" s="83" t="s">
        <v>312</v>
      </c>
      <c r="BR27" s="83" t="s">
        <v>153</v>
      </c>
      <c r="BS27" s="83" t="s">
        <v>499</v>
      </c>
      <c r="BT27" s="83">
        <v>-37510</v>
      </c>
      <c r="BU27" s="83" t="s">
        <v>312</v>
      </c>
      <c r="BV27" s="83" t="s">
        <v>153</v>
      </c>
      <c r="BW27" s="83" t="s">
        <v>499</v>
      </c>
      <c r="BY27" s="136">
        <v>0</v>
      </c>
      <c r="BZ27" s="136">
        <v>0</v>
      </c>
      <c r="CA27" s="136">
        <v>0</v>
      </c>
      <c r="CB27" s="136">
        <v>0</v>
      </c>
      <c r="CD27" s="136">
        <v>0</v>
      </c>
      <c r="CE27" s="136">
        <v>0</v>
      </c>
      <c r="CF27" s="136">
        <v>0</v>
      </c>
      <c r="CG27" s="136">
        <v>0</v>
      </c>
      <c r="CH27" s="136">
        <v>0</v>
      </c>
      <c r="CI27" s="136">
        <v>0</v>
      </c>
      <c r="CJ27" s="136">
        <v>0</v>
      </c>
      <c r="CK27" s="138">
        <v>0</v>
      </c>
      <c r="CL27" s="138">
        <v>0</v>
      </c>
      <c r="CM27" s="136">
        <v>0</v>
      </c>
      <c r="CN27" s="136">
        <v>0</v>
      </c>
      <c r="CO27" s="85">
        <v>43668</v>
      </c>
      <c r="CP27" s="83" t="s">
        <v>4073</v>
      </c>
      <c r="CQ27" s="83" t="s">
        <v>102</v>
      </c>
      <c r="CR27" s="83" t="s">
        <v>482</v>
      </c>
      <c r="CS27" s="83">
        <v>22</v>
      </c>
      <c r="CT27" s="83" t="s">
        <v>483</v>
      </c>
      <c r="CU27" s="83">
        <v>1</v>
      </c>
      <c r="CV27" s="83">
        <v>0</v>
      </c>
      <c r="CW27" s="83">
        <v>0</v>
      </c>
      <c r="CX27" s="83" t="s">
        <v>109</v>
      </c>
      <c r="CY27" s="83" t="s">
        <v>583</v>
      </c>
      <c r="CZ27" s="83">
        <v>0</v>
      </c>
      <c r="DA27" s="83">
        <v>0</v>
      </c>
      <c r="DB27" s="83">
        <f t="shared" si="0"/>
        <v>0</v>
      </c>
      <c r="DC27" s="83" t="s">
        <v>497</v>
      </c>
      <c r="DE27" s="136">
        <v>1</v>
      </c>
      <c r="DF27" s="136">
        <v>1</v>
      </c>
      <c r="DG27" s="215" t="s">
        <v>269</v>
      </c>
      <c r="DH27" s="136">
        <v>1</v>
      </c>
      <c r="DI27" s="136">
        <v>1</v>
      </c>
      <c r="DJ27" s="215" t="s">
        <v>269</v>
      </c>
      <c r="EE27" s="136" t="b">
        <v>1</v>
      </c>
      <c r="EF27" s="136" t="b">
        <v>1</v>
      </c>
      <c r="EG27" s="136" t="b">
        <v>1</v>
      </c>
      <c r="EH27" s="136" t="b">
        <v>1</v>
      </c>
      <c r="EL27" s="215" t="s">
        <v>269</v>
      </c>
    </row>
    <row r="28" spans="1:142" ht="60" customHeight="1" x14ac:dyDescent="0.55000000000000004">
      <c r="A28" s="83" t="s">
        <v>130</v>
      </c>
      <c r="B28" s="83" t="s">
        <v>98</v>
      </c>
      <c r="C28">
        <v>787766</v>
      </c>
      <c r="D28" t="s">
        <v>681</v>
      </c>
      <c r="E28" t="s">
        <v>681</v>
      </c>
      <c r="F28" s="83" t="s">
        <v>108</v>
      </c>
      <c r="G28" s="213">
        <v>34218</v>
      </c>
      <c r="H28" s="83" t="s">
        <v>102</v>
      </c>
      <c r="I28" s="213">
        <v>43302</v>
      </c>
      <c r="J28" s="83" t="s">
        <v>228</v>
      </c>
      <c r="K28" s="214">
        <v>937401395747</v>
      </c>
      <c r="L28" s="83" t="s">
        <v>135</v>
      </c>
      <c r="M28" s="213">
        <v>43745</v>
      </c>
      <c r="N28">
        <v>918125</v>
      </c>
      <c r="O28" s="145" t="s">
        <v>567</v>
      </c>
      <c r="P28" s="145" t="s">
        <v>99</v>
      </c>
      <c r="Q28" s="145" t="s">
        <v>100</v>
      </c>
      <c r="R28" s="145" t="s">
        <v>567</v>
      </c>
      <c r="V28">
        <v>3995</v>
      </c>
      <c r="W28" s="83" t="s">
        <v>101</v>
      </c>
      <c r="X28" s="83" t="s">
        <v>103</v>
      </c>
      <c r="Y28" t="s">
        <v>1990</v>
      </c>
      <c r="Z28" s="83" t="s">
        <v>102</v>
      </c>
      <c r="AA28" s="83" t="s">
        <v>102</v>
      </c>
      <c r="AB28" t="s">
        <v>2987</v>
      </c>
      <c r="AC28" s="83" t="s">
        <v>3951</v>
      </c>
      <c r="AD28" s="83" t="s">
        <v>144</v>
      </c>
      <c r="AE28" s="83" t="s">
        <v>105</v>
      </c>
      <c r="AF28" t="s">
        <v>1990</v>
      </c>
      <c r="AG28" s="83" t="s">
        <v>102</v>
      </c>
      <c r="AH28" s="83" t="s">
        <v>102</v>
      </c>
      <c r="AI28" t="s">
        <v>2987</v>
      </c>
      <c r="AJ28" s="83" t="s">
        <v>3951</v>
      </c>
      <c r="AK28" s="83" t="s">
        <v>144</v>
      </c>
      <c r="AL28" s="83" t="s">
        <v>105</v>
      </c>
      <c r="AM28" s="87" t="s">
        <v>106</v>
      </c>
      <c r="AN28" t="s">
        <v>1990</v>
      </c>
      <c r="AO28" t="s">
        <v>2987</v>
      </c>
      <c r="AP28" s="83" t="s">
        <v>3951</v>
      </c>
      <c r="AQ28" s="83" t="s">
        <v>144</v>
      </c>
      <c r="AR28" s="87" t="s">
        <v>106</v>
      </c>
      <c r="AT28" s="83" t="s">
        <v>107</v>
      </c>
      <c r="AU28" s="146" t="s">
        <v>107</v>
      </c>
      <c r="AV28" s="146" t="s">
        <v>107</v>
      </c>
      <c r="AX28" s="110" t="s">
        <v>107</v>
      </c>
      <c r="AY28" s="111"/>
      <c r="AZ28" s="112">
        <f t="shared" ca="1" si="4"/>
        <v>5939</v>
      </c>
      <c r="BA28" s="136">
        <f t="shared" ca="1" si="5"/>
        <v>33</v>
      </c>
      <c r="BB28" s="114" t="s">
        <v>134</v>
      </c>
      <c r="BC28" s="114" t="s">
        <v>108</v>
      </c>
      <c r="BD28" s="114"/>
      <c r="BE28" s="115" t="s">
        <v>102</v>
      </c>
      <c r="BF28" s="115" t="s">
        <v>102</v>
      </c>
      <c r="BG28" s="115" t="s">
        <v>102</v>
      </c>
      <c r="BH28" s="115" t="s">
        <v>102</v>
      </c>
      <c r="BI28" s="116"/>
      <c r="BJ28" s="117" t="s">
        <v>109</v>
      </c>
      <c r="BK28" s="117" t="s">
        <v>109</v>
      </c>
      <c r="BL28" s="83">
        <f t="shared" ca="1" si="6"/>
        <v>42</v>
      </c>
      <c r="BM28" s="83" t="s">
        <v>108</v>
      </c>
      <c r="BN28" s="83">
        <v>0</v>
      </c>
      <c r="BO28" s="83" t="s">
        <v>108</v>
      </c>
      <c r="BP28" s="83">
        <v>-39245</v>
      </c>
      <c r="BQ28" s="83" t="s">
        <v>198</v>
      </c>
      <c r="BR28" s="83" t="s">
        <v>164</v>
      </c>
      <c r="BS28" s="83" t="s">
        <v>499</v>
      </c>
      <c r="BT28" s="83">
        <v>-39245</v>
      </c>
      <c r="BU28" s="83" t="s">
        <v>198</v>
      </c>
      <c r="BV28" s="83" t="s">
        <v>164</v>
      </c>
      <c r="BW28" s="83" t="s">
        <v>499</v>
      </c>
      <c r="BY28" s="136">
        <v>0</v>
      </c>
      <c r="BZ28" s="136">
        <v>0</v>
      </c>
      <c r="CA28" s="136">
        <v>0</v>
      </c>
      <c r="CB28" s="136">
        <v>0</v>
      </c>
      <c r="CD28" s="136">
        <v>0</v>
      </c>
      <c r="CE28" s="136">
        <v>0</v>
      </c>
      <c r="CF28" s="136">
        <v>0</v>
      </c>
      <c r="CG28" s="136">
        <v>0</v>
      </c>
      <c r="CH28" s="136">
        <v>0</v>
      </c>
      <c r="CI28" s="136">
        <v>0</v>
      </c>
      <c r="CJ28" s="136">
        <v>0</v>
      </c>
      <c r="CK28" s="138">
        <v>0</v>
      </c>
      <c r="CL28" s="138">
        <v>0</v>
      </c>
      <c r="CM28" s="136">
        <v>0</v>
      </c>
      <c r="CN28" s="136">
        <v>0</v>
      </c>
      <c r="CO28" s="85">
        <v>43669</v>
      </c>
      <c r="CP28" s="83" t="s">
        <v>4074</v>
      </c>
      <c r="CQ28" s="83" t="s">
        <v>102</v>
      </c>
      <c r="CR28" s="83" t="s">
        <v>482</v>
      </c>
      <c r="CS28" s="83">
        <v>23</v>
      </c>
      <c r="CT28" s="83" t="s">
        <v>483</v>
      </c>
      <c r="CU28" s="83">
        <v>1</v>
      </c>
      <c r="CV28" s="83">
        <v>0</v>
      </c>
      <c r="CW28" s="83">
        <v>0</v>
      </c>
      <c r="CX28" s="83" t="s">
        <v>109</v>
      </c>
      <c r="CY28" s="83" t="s">
        <v>583</v>
      </c>
      <c r="CZ28" s="83">
        <v>0</v>
      </c>
      <c r="DA28" s="83">
        <v>0</v>
      </c>
      <c r="DB28" s="83">
        <f t="shared" si="0"/>
        <v>0</v>
      </c>
      <c r="DC28" s="83" t="s">
        <v>497</v>
      </c>
      <c r="DE28" s="136">
        <v>1</v>
      </c>
      <c r="DF28" s="136">
        <v>1</v>
      </c>
      <c r="DG28" s="215" t="s">
        <v>269</v>
      </c>
      <c r="DH28" s="136">
        <v>1</v>
      </c>
      <c r="DI28" s="136">
        <v>1</v>
      </c>
      <c r="DJ28" s="215" t="s">
        <v>269</v>
      </c>
      <c r="EE28" s="136" t="b">
        <v>1</v>
      </c>
      <c r="EF28" s="136" t="b">
        <v>1</v>
      </c>
      <c r="EG28" s="136" t="b">
        <v>1</v>
      </c>
      <c r="EH28" s="136" t="b">
        <v>1</v>
      </c>
      <c r="EL28" s="215" t="s">
        <v>269</v>
      </c>
    </row>
    <row r="29" spans="1:142" ht="60" customHeight="1" x14ac:dyDescent="0.55000000000000004">
      <c r="A29" s="83" t="s">
        <v>130</v>
      </c>
      <c r="B29" s="83" t="s">
        <v>98</v>
      </c>
      <c r="C29">
        <v>532942</v>
      </c>
      <c r="D29" t="s">
        <v>682</v>
      </c>
      <c r="E29" t="s">
        <v>682</v>
      </c>
      <c r="F29" s="83" t="s">
        <v>108</v>
      </c>
      <c r="G29" s="213">
        <v>38088</v>
      </c>
      <c r="H29" s="83" t="s">
        <v>102</v>
      </c>
      <c r="I29" s="213">
        <v>43116</v>
      </c>
      <c r="J29" s="83" t="s">
        <v>228</v>
      </c>
      <c r="K29" s="214">
        <v>574853481461</v>
      </c>
      <c r="L29" s="83" t="s">
        <v>97</v>
      </c>
      <c r="M29" s="213">
        <v>43611</v>
      </c>
      <c r="N29">
        <v>744255</v>
      </c>
      <c r="O29" s="145" t="s">
        <v>567</v>
      </c>
      <c r="P29" s="145" t="s">
        <v>99</v>
      </c>
      <c r="Q29" s="145" t="s">
        <v>100</v>
      </c>
      <c r="R29" s="145" t="s">
        <v>567</v>
      </c>
      <c r="V29">
        <v>5309</v>
      </c>
      <c r="W29" s="83" t="s">
        <v>1642</v>
      </c>
      <c r="X29" s="83" t="s">
        <v>103</v>
      </c>
      <c r="Y29" t="s">
        <v>1991</v>
      </c>
      <c r="Z29" s="83" t="s">
        <v>102</v>
      </c>
      <c r="AA29" s="83" t="s">
        <v>102</v>
      </c>
      <c r="AB29" t="s">
        <v>2988</v>
      </c>
      <c r="AC29" s="83" t="s">
        <v>3952</v>
      </c>
      <c r="AD29" s="83" t="s">
        <v>111</v>
      </c>
      <c r="AE29" s="83" t="s">
        <v>105</v>
      </c>
      <c r="AF29" t="s">
        <v>1991</v>
      </c>
      <c r="AG29" s="83" t="s">
        <v>102</v>
      </c>
      <c r="AH29" s="83" t="s">
        <v>102</v>
      </c>
      <c r="AI29" t="s">
        <v>2988</v>
      </c>
      <c r="AJ29" s="83" t="s">
        <v>3952</v>
      </c>
      <c r="AK29" s="83" t="s">
        <v>111</v>
      </c>
      <c r="AL29" s="83" t="s">
        <v>105</v>
      </c>
      <c r="AM29" s="87" t="s">
        <v>106</v>
      </c>
      <c r="AN29" t="s">
        <v>1991</v>
      </c>
      <c r="AO29" t="s">
        <v>2988</v>
      </c>
      <c r="AP29" s="83" t="s">
        <v>3952</v>
      </c>
      <c r="AQ29" s="83" t="s">
        <v>144</v>
      </c>
      <c r="AR29" s="87" t="s">
        <v>106</v>
      </c>
      <c r="AT29" s="83" t="s">
        <v>107</v>
      </c>
      <c r="AU29" s="146" t="s">
        <v>107</v>
      </c>
      <c r="AV29" s="146" t="s">
        <v>107</v>
      </c>
      <c r="AX29" s="110" t="s">
        <v>107</v>
      </c>
      <c r="AY29" s="111"/>
      <c r="AZ29" s="112">
        <f t="shared" ca="1" si="4"/>
        <v>5684</v>
      </c>
      <c r="BA29" s="136">
        <f t="shared" ca="1" si="5"/>
        <v>62</v>
      </c>
      <c r="BB29" s="114" t="s">
        <v>136</v>
      </c>
      <c r="BC29" s="114" t="s">
        <v>108</v>
      </c>
      <c r="BD29" s="114"/>
      <c r="BE29" s="115" t="s">
        <v>102</v>
      </c>
      <c r="BF29" s="115" t="s">
        <v>102</v>
      </c>
      <c r="BG29" s="115" t="s">
        <v>102</v>
      </c>
      <c r="BH29" s="115" t="s">
        <v>102</v>
      </c>
      <c r="BI29" s="116"/>
      <c r="BJ29" s="117" t="s">
        <v>109</v>
      </c>
      <c r="BK29" s="117" t="s">
        <v>109</v>
      </c>
      <c r="BL29" s="83">
        <f t="shared" ca="1" si="6"/>
        <v>3</v>
      </c>
      <c r="BM29" s="83" t="s">
        <v>270</v>
      </c>
      <c r="BN29" s="83">
        <v>0</v>
      </c>
      <c r="BO29" s="83" t="s">
        <v>108</v>
      </c>
      <c r="BP29" s="83">
        <v>-40980</v>
      </c>
      <c r="BQ29" s="83" t="s">
        <v>381</v>
      </c>
      <c r="BR29" s="83" t="s">
        <v>157</v>
      </c>
      <c r="BS29" s="83" t="s">
        <v>502</v>
      </c>
      <c r="BT29" s="83">
        <v>-40980</v>
      </c>
      <c r="BU29" s="83" t="s">
        <v>381</v>
      </c>
      <c r="BV29" s="83" t="s">
        <v>157</v>
      </c>
      <c r="BW29" s="83" t="s">
        <v>502</v>
      </c>
      <c r="BY29" s="136">
        <v>0</v>
      </c>
      <c r="BZ29" s="136">
        <v>0</v>
      </c>
      <c r="CA29" s="136">
        <v>0</v>
      </c>
      <c r="CB29" s="136">
        <v>0</v>
      </c>
      <c r="CD29" s="136">
        <v>0</v>
      </c>
      <c r="CE29" s="136">
        <v>0</v>
      </c>
      <c r="CF29" s="136">
        <v>0</v>
      </c>
      <c r="CG29" s="136">
        <v>0</v>
      </c>
      <c r="CH29" s="136">
        <v>0</v>
      </c>
      <c r="CI29" s="136">
        <v>0</v>
      </c>
      <c r="CJ29" s="136">
        <v>0</v>
      </c>
      <c r="CK29" s="138">
        <v>0</v>
      </c>
      <c r="CL29" s="138">
        <v>0</v>
      </c>
      <c r="CM29" s="136">
        <v>0</v>
      </c>
      <c r="CN29" s="136">
        <v>0</v>
      </c>
      <c r="CO29" s="85">
        <v>43670</v>
      </c>
      <c r="CP29" s="83" t="s">
        <v>4075</v>
      </c>
      <c r="CQ29" s="83" t="s">
        <v>102</v>
      </c>
      <c r="CR29" s="83" t="s">
        <v>482</v>
      </c>
      <c r="CS29" s="83">
        <v>24</v>
      </c>
      <c r="CT29" s="83" t="s">
        <v>483</v>
      </c>
      <c r="CU29" s="83">
        <v>1</v>
      </c>
      <c r="CV29" s="83">
        <v>0</v>
      </c>
      <c r="CW29" s="83">
        <v>0</v>
      </c>
      <c r="CX29" s="83" t="s">
        <v>109</v>
      </c>
      <c r="CY29" s="83" t="s">
        <v>583</v>
      </c>
      <c r="CZ29" s="83">
        <v>0</v>
      </c>
      <c r="DA29" s="83">
        <v>0</v>
      </c>
      <c r="DB29" s="83">
        <f t="shared" si="0"/>
        <v>0</v>
      </c>
      <c r="DC29" s="83" t="s">
        <v>497</v>
      </c>
      <c r="DE29" s="136">
        <v>1</v>
      </c>
      <c r="DF29" s="136">
        <v>1</v>
      </c>
      <c r="DG29" s="215" t="s">
        <v>269</v>
      </c>
      <c r="DH29" s="136">
        <v>1</v>
      </c>
      <c r="DI29" s="136">
        <v>1</v>
      </c>
      <c r="DJ29" s="215" t="s">
        <v>269</v>
      </c>
      <c r="EE29" s="136" t="b">
        <v>1</v>
      </c>
      <c r="EF29" s="136" t="b">
        <v>1</v>
      </c>
      <c r="EG29" s="136" t="b">
        <v>1</v>
      </c>
      <c r="EH29" s="136" t="b">
        <v>1</v>
      </c>
      <c r="EL29" s="215" t="s">
        <v>269</v>
      </c>
    </row>
    <row r="30" spans="1:142" ht="60" customHeight="1" x14ac:dyDescent="0.55000000000000004">
      <c r="A30" s="83" t="s">
        <v>130</v>
      </c>
      <c r="B30" s="83" t="s">
        <v>98</v>
      </c>
      <c r="C30">
        <v>697635</v>
      </c>
      <c r="D30" t="s">
        <v>683</v>
      </c>
      <c r="E30" t="s">
        <v>683</v>
      </c>
      <c r="F30" s="83" t="s">
        <v>108</v>
      </c>
      <c r="G30" s="213">
        <v>38527</v>
      </c>
      <c r="H30" s="83" t="s">
        <v>102</v>
      </c>
      <c r="I30" s="213">
        <v>43245</v>
      </c>
      <c r="J30" s="83" t="s">
        <v>228</v>
      </c>
      <c r="K30" s="214">
        <v>592309651909</v>
      </c>
      <c r="L30" s="83" t="s">
        <v>126</v>
      </c>
      <c r="M30" s="213">
        <v>43498</v>
      </c>
      <c r="N30">
        <v>900857</v>
      </c>
      <c r="O30" s="145" t="s">
        <v>567</v>
      </c>
      <c r="P30" s="145" t="s">
        <v>99</v>
      </c>
      <c r="Q30" s="145" t="s">
        <v>100</v>
      </c>
      <c r="R30" s="145" t="s">
        <v>567</v>
      </c>
      <c r="V30">
        <v>8453</v>
      </c>
      <c r="W30" s="83" t="s">
        <v>101</v>
      </c>
      <c r="X30" s="83" t="s">
        <v>103</v>
      </c>
      <c r="Y30" t="s">
        <v>1992</v>
      </c>
      <c r="Z30" s="83" t="s">
        <v>102</v>
      </c>
      <c r="AA30" s="83" t="s">
        <v>102</v>
      </c>
      <c r="AB30" t="s">
        <v>2989</v>
      </c>
      <c r="AC30" s="83" t="s">
        <v>3953</v>
      </c>
      <c r="AD30" s="83" t="s">
        <v>144</v>
      </c>
      <c r="AE30" s="83" t="s">
        <v>105</v>
      </c>
      <c r="AF30" t="s">
        <v>1992</v>
      </c>
      <c r="AG30" s="83" t="s">
        <v>102</v>
      </c>
      <c r="AH30" s="83" t="s">
        <v>102</v>
      </c>
      <c r="AI30" t="s">
        <v>2989</v>
      </c>
      <c r="AJ30" s="83" t="s">
        <v>3953</v>
      </c>
      <c r="AK30" s="83" t="s">
        <v>144</v>
      </c>
      <c r="AL30" s="83" t="s">
        <v>105</v>
      </c>
      <c r="AM30" s="87" t="s">
        <v>106</v>
      </c>
      <c r="AN30" t="s">
        <v>1992</v>
      </c>
      <c r="AO30" t="s">
        <v>2989</v>
      </c>
      <c r="AP30" s="83" t="s">
        <v>3953</v>
      </c>
      <c r="AQ30" s="83" t="s">
        <v>111</v>
      </c>
      <c r="AR30" s="87" t="s">
        <v>106</v>
      </c>
      <c r="AT30" s="83" t="s">
        <v>107</v>
      </c>
      <c r="AU30" s="146" t="s">
        <v>107</v>
      </c>
      <c r="AV30" s="146" t="s">
        <v>107</v>
      </c>
      <c r="AX30" s="110" t="s">
        <v>107</v>
      </c>
      <c r="AY30" s="111"/>
      <c r="AZ30" s="112">
        <f t="shared" ca="1" si="4"/>
        <v>2643</v>
      </c>
      <c r="BA30" s="136">
        <f t="shared" ca="1" si="5"/>
        <v>29</v>
      </c>
      <c r="BB30" s="114" t="s">
        <v>134</v>
      </c>
      <c r="BC30" s="114" t="s">
        <v>108</v>
      </c>
      <c r="BD30" s="114"/>
      <c r="BE30" s="115" t="s">
        <v>102</v>
      </c>
      <c r="BF30" s="115" t="s">
        <v>102</v>
      </c>
      <c r="BG30" s="115" t="s">
        <v>102</v>
      </c>
      <c r="BH30" s="115" t="s">
        <v>102</v>
      </c>
      <c r="BI30" s="116"/>
      <c r="BJ30" s="117" t="s">
        <v>109</v>
      </c>
      <c r="BK30" s="117" t="s">
        <v>109</v>
      </c>
      <c r="BL30" s="83">
        <f t="shared" ca="1" si="6"/>
        <v>43</v>
      </c>
      <c r="BM30" s="83" t="s">
        <v>108</v>
      </c>
      <c r="BN30" s="83">
        <v>0</v>
      </c>
      <c r="BO30" s="83" t="s">
        <v>108</v>
      </c>
      <c r="BP30" s="83">
        <v>-42715</v>
      </c>
      <c r="BQ30" s="83" t="s">
        <v>312</v>
      </c>
      <c r="BR30" s="83" t="s">
        <v>153</v>
      </c>
      <c r="BS30" s="83" t="s">
        <v>499</v>
      </c>
      <c r="BT30" s="83">
        <v>-42715</v>
      </c>
      <c r="BU30" s="83" t="s">
        <v>312</v>
      </c>
      <c r="BV30" s="83" t="s">
        <v>153</v>
      </c>
      <c r="BW30" s="83" t="s">
        <v>499</v>
      </c>
      <c r="BY30" s="136">
        <v>0</v>
      </c>
      <c r="BZ30" s="136">
        <v>0</v>
      </c>
      <c r="CA30" s="136">
        <v>0</v>
      </c>
      <c r="CB30" s="136">
        <v>0</v>
      </c>
      <c r="CD30" s="136">
        <v>0</v>
      </c>
      <c r="CE30" s="136">
        <v>0</v>
      </c>
      <c r="CF30" s="136">
        <v>0</v>
      </c>
      <c r="CG30" s="136">
        <v>0</v>
      </c>
      <c r="CH30" s="136">
        <v>0</v>
      </c>
      <c r="CI30" s="136">
        <v>0</v>
      </c>
      <c r="CJ30" s="136">
        <v>0</v>
      </c>
      <c r="CK30" s="138">
        <v>0</v>
      </c>
      <c r="CL30" s="138">
        <v>0</v>
      </c>
      <c r="CM30" s="136">
        <v>0</v>
      </c>
      <c r="CN30" s="136">
        <v>0</v>
      </c>
      <c r="CO30" s="85">
        <v>43671</v>
      </c>
      <c r="CP30" s="83" t="s">
        <v>4076</v>
      </c>
      <c r="CQ30" s="83" t="s">
        <v>102</v>
      </c>
      <c r="CR30" s="83" t="s">
        <v>482</v>
      </c>
      <c r="CS30" s="83">
        <v>25</v>
      </c>
      <c r="CT30" s="83" t="s">
        <v>483</v>
      </c>
      <c r="CU30" s="83">
        <v>1</v>
      </c>
      <c r="CV30" s="83">
        <v>0</v>
      </c>
      <c r="CW30" s="83">
        <v>0</v>
      </c>
      <c r="CX30" s="83" t="s">
        <v>109</v>
      </c>
      <c r="CY30" s="83" t="s">
        <v>583</v>
      </c>
      <c r="CZ30" s="83">
        <v>0</v>
      </c>
      <c r="DA30" s="83">
        <v>0</v>
      </c>
      <c r="DB30" s="83">
        <f t="shared" si="0"/>
        <v>0</v>
      </c>
      <c r="DC30" s="83" t="s">
        <v>497</v>
      </c>
      <c r="DE30" s="136">
        <v>1</v>
      </c>
      <c r="DF30" s="136">
        <v>1</v>
      </c>
      <c r="DG30" s="215" t="s">
        <v>269</v>
      </c>
      <c r="DH30" s="136">
        <v>1</v>
      </c>
      <c r="DI30" s="136">
        <v>1</v>
      </c>
      <c r="DJ30" s="215" t="s">
        <v>269</v>
      </c>
      <c r="EE30" s="136" t="b">
        <v>1</v>
      </c>
      <c r="EF30" s="136" t="b">
        <v>1</v>
      </c>
      <c r="EG30" s="136" t="b">
        <v>1</v>
      </c>
      <c r="EH30" s="136" t="b">
        <v>1</v>
      </c>
      <c r="EL30" s="215" t="s">
        <v>269</v>
      </c>
    </row>
    <row r="31" spans="1:142" ht="60" customHeight="1" x14ac:dyDescent="0.55000000000000004">
      <c r="A31" s="83" t="s">
        <v>130</v>
      </c>
      <c r="B31" s="83" t="s">
        <v>98</v>
      </c>
      <c r="C31">
        <v>122035</v>
      </c>
      <c r="D31" t="s">
        <v>684</v>
      </c>
      <c r="E31" t="s">
        <v>684</v>
      </c>
      <c r="F31" s="83" t="s">
        <v>108</v>
      </c>
      <c r="G31" s="213">
        <v>29438</v>
      </c>
      <c r="H31" s="83" t="s">
        <v>102</v>
      </c>
      <c r="I31" s="213">
        <v>43447</v>
      </c>
      <c r="J31" s="83" t="s">
        <v>228</v>
      </c>
      <c r="K31" s="214">
        <v>346878458885</v>
      </c>
      <c r="L31" s="83" t="s">
        <v>135</v>
      </c>
      <c r="M31" s="213">
        <v>43562</v>
      </c>
      <c r="N31">
        <v>248540</v>
      </c>
      <c r="O31" s="145" t="s">
        <v>567</v>
      </c>
      <c r="P31" s="145" t="s">
        <v>99</v>
      </c>
      <c r="Q31" s="145" t="s">
        <v>100</v>
      </c>
      <c r="R31" s="145" t="s">
        <v>567</v>
      </c>
      <c r="V31">
        <v>6595</v>
      </c>
      <c r="W31" s="83" t="s">
        <v>101</v>
      </c>
      <c r="X31" s="83" t="s">
        <v>103</v>
      </c>
      <c r="Y31" t="s">
        <v>1993</v>
      </c>
      <c r="Z31" s="83" t="s">
        <v>102</v>
      </c>
      <c r="AA31" s="83" t="s">
        <v>102</v>
      </c>
      <c r="AB31" t="s">
        <v>2990</v>
      </c>
      <c r="AC31" s="83" t="s">
        <v>3954</v>
      </c>
      <c r="AD31" s="83" t="s">
        <v>144</v>
      </c>
      <c r="AE31" s="83" t="s">
        <v>105</v>
      </c>
      <c r="AF31" t="s">
        <v>1993</v>
      </c>
      <c r="AG31" s="83" t="s">
        <v>102</v>
      </c>
      <c r="AH31" s="83" t="s">
        <v>102</v>
      </c>
      <c r="AI31" t="s">
        <v>2990</v>
      </c>
      <c r="AJ31" s="83" t="s">
        <v>3954</v>
      </c>
      <c r="AK31" s="83" t="s">
        <v>144</v>
      </c>
      <c r="AL31" s="83" t="s">
        <v>105</v>
      </c>
      <c r="AM31" s="87" t="s">
        <v>106</v>
      </c>
      <c r="AN31" t="s">
        <v>1993</v>
      </c>
      <c r="AO31" t="s">
        <v>2990</v>
      </c>
      <c r="AP31" s="83" t="s">
        <v>3954</v>
      </c>
      <c r="AQ31" s="83" t="s">
        <v>144</v>
      </c>
      <c r="AR31" s="87" t="s">
        <v>106</v>
      </c>
      <c r="AT31" s="83" t="s">
        <v>107</v>
      </c>
      <c r="AU31" s="146" t="s">
        <v>107</v>
      </c>
      <c r="AV31" s="146" t="s">
        <v>107</v>
      </c>
      <c r="AX31" s="110" t="s">
        <v>107</v>
      </c>
      <c r="AY31" s="111"/>
      <c r="AZ31" s="112">
        <f t="shared" ca="1" si="4"/>
        <v>2826</v>
      </c>
      <c r="BA31" s="136">
        <f t="shared" ca="1" si="5"/>
        <v>32</v>
      </c>
      <c r="BB31" s="114" t="s">
        <v>134</v>
      </c>
      <c r="BC31" s="114" t="s">
        <v>108</v>
      </c>
      <c r="BD31" s="114"/>
      <c r="BE31" s="115" t="s">
        <v>102</v>
      </c>
      <c r="BF31" s="115" t="s">
        <v>102</v>
      </c>
      <c r="BG31" s="115" t="s">
        <v>102</v>
      </c>
      <c r="BH31" s="115" t="s">
        <v>102</v>
      </c>
      <c r="BI31" s="116"/>
      <c r="BJ31" s="117" t="s">
        <v>109</v>
      </c>
      <c r="BK31" s="117" t="s">
        <v>109</v>
      </c>
      <c r="BL31" s="83">
        <f t="shared" ca="1" si="6"/>
        <v>70</v>
      </c>
      <c r="BM31" s="83" t="s">
        <v>108</v>
      </c>
      <c r="BN31" s="83">
        <v>0</v>
      </c>
      <c r="BO31" s="83" t="s">
        <v>108</v>
      </c>
      <c r="BP31" s="83">
        <v>-44450</v>
      </c>
      <c r="BQ31" s="83" t="s">
        <v>198</v>
      </c>
      <c r="BR31" s="83" t="s">
        <v>164</v>
      </c>
      <c r="BS31" s="83" t="s">
        <v>499</v>
      </c>
      <c r="BT31" s="83">
        <v>-44450</v>
      </c>
      <c r="BU31" s="83" t="s">
        <v>198</v>
      </c>
      <c r="BV31" s="83" t="s">
        <v>164</v>
      </c>
      <c r="BW31" s="83" t="s">
        <v>499</v>
      </c>
      <c r="BY31" s="136">
        <v>0</v>
      </c>
      <c r="BZ31" s="136">
        <v>0</v>
      </c>
      <c r="CA31" s="136">
        <v>0</v>
      </c>
      <c r="CB31" s="136">
        <v>0</v>
      </c>
      <c r="CD31" s="136">
        <v>0</v>
      </c>
      <c r="CE31" s="136">
        <v>0</v>
      </c>
      <c r="CF31" s="136">
        <v>0</v>
      </c>
      <c r="CG31" s="136">
        <v>0</v>
      </c>
      <c r="CH31" s="136">
        <v>0</v>
      </c>
      <c r="CI31" s="136">
        <v>0</v>
      </c>
      <c r="CJ31" s="136">
        <v>0</v>
      </c>
      <c r="CK31" s="138">
        <v>0</v>
      </c>
      <c r="CL31" s="138">
        <v>0</v>
      </c>
      <c r="CM31" s="136">
        <v>0</v>
      </c>
      <c r="CN31" s="136">
        <v>0</v>
      </c>
      <c r="CO31" s="85">
        <v>43672</v>
      </c>
      <c r="CP31" s="83" t="s">
        <v>4077</v>
      </c>
      <c r="CQ31" s="83" t="s">
        <v>102</v>
      </c>
      <c r="CR31" s="83" t="s">
        <v>482</v>
      </c>
      <c r="CS31" s="83">
        <v>26</v>
      </c>
      <c r="CT31" s="83" t="s">
        <v>483</v>
      </c>
      <c r="CU31" s="83">
        <v>1</v>
      </c>
      <c r="CV31" s="83">
        <v>0</v>
      </c>
      <c r="CW31" s="83">
        <v>0</v>
      </c>
      <c r="CX31" s="83" t="s">
        <v>109</v>
      </c>
      <c r="CY31" s="83" t="s">
        <v>583</v>
      </c>
      <c r="CZ31" s="83">
        <v>0</v>
      </c>
      <c r="DA31" s="83">
        <v>0</v>
      </c>
      <c r="DB31" s="83">
        <f t="shared" si="0"/>
        <v>0</v>
      </c>
      <c r="DC31" s="83" t="s">
        <v>497</v>
      </c>
      <c r="DE31" s="136">
        <v>1</v>
      </c>
      <c r="DF31" s="136">
        <v>1</v>
      </c>
      <c r="DG31" s="215" t="s">
        <v>269</v>
      </c>
      <c r="DH31" s="136">
        <v>1</v>
      </c>
      <c r="DI31" s="136">
        <v>1</v>
      </c>
      <c r="DJ31" s="215" t="s">
        <v>269</v>
      </c>
      <c r="EE31" s="136" t="b">
        <v>1</v>
      </c>
      <c r="EF31" s="136" t="b">
        <v>1</v>
      </c>
      <c r="EG31" s="136" t="b">
        <v>1</v>
      </c>
      <c r="EH31" s="136" t="b">
        <v>1</v>
      </c>
      <c r="EL31" s="215" t="s">
        <v>269</v>
      </c>
    </row>
    <row r="32" spans="1:142" ht="60" customHeight="1" x14ac:dyDescent="0.55000000000000004">
      <c r="A32" s="83" t="s">
        <v>130</v>
      </c>
      <c r="B32" s="83" t="s">
        <v>98</v>
      </c>
      <c r="C32">
        <v>168047</v>
      </c>
      <c r="D32" t="s">
        <v>685</v>
      </c>
      <c r="E32" t="s">
        <v>685</v>
      </c>
      <c r="F32" s="83" t="s">
        <v>108</v>
      </c>
      <c r="G32" s="213">
        <v>26853</v>
      </c>
      <c r="H32" s="83" t="s">
        <v>102</v>
      </c>
      <c r="I32" s="213">
        <v>43421</v>
      </c>
      <c r="J32" s="83" t="s">
        <v>228</v>
      </c>
      <c r="K32" s="214">
        <v>146303530414</v>
      </c>
      <c r="L32" s="83" t="s">
        <v>97</v>
      </c>
      <c r="M32" s="213">
        <v>43601</v>
      </c>
      <c r="N32">
        <v>999836</v>
      </c>
      <c r="O32" s="145" t="s">
        <v>567</v>
      </c>
      <c r="P32" s="145" t="s">
        <v>99</v>
      </c>
      <c r="Q32" s="145" t="s">
        <v>100</v>
      </c>
      <c r="R32" s="145" t="s">
        <v>567</v>
      </c>
      <c r="V32">
        <v>6380</v>
      </c>
      <c r="W32" s="83" t="s">
        <v>1643</v>
      </c>
      <c r="X32" s="83" t="s">
        <v>103</v>
      </c>
      <c r="Y32" t="s">
        <v>1994</v>
      </c>
      <c r="Z32" s="83" t="s">
        <v>102</v>
      </c>
      <c r="AA32" s="83" t="s">
        <v>102</v>
      </c>
      <c r="AB32" t="s">
        <v>2991</v>
      </c>
      <c r="AC32" s="83" t="s">
        <v>3955</v>
      </c>
      <c r="AD32" s="83" t="s">
        <v>111</v>
      </c>
      <c r="AE32" s="83" t="s">
        <v>105</v>
      </c>
      <c r="AF32" t="s">
        <v>1994</v>
      </c>
      <c r="AG32" s="83" t="s">
        <v>102</v>
      </c>
      <c r="AH32" s="83" t="s">
        <v>102</v>
      </c>
      <c r="AI32" t="s">
        <v>2991</v>
      </c>
      <c r="AJ32" s="83" t="s">
        <v>3955</v>
      </c>
      <c r="AK32" s="83" t="s">
        <v>111</v>
      </c>
      <c r="AL32" s="83" t="s">
        <v>105</v>
      </c>
      <c r="AM32" s="87" t="s">
        <v>106</v>
      </c>
      <c r="AN32" t="s">
        <v>1994</v>
      </c>
      <c r="AO32" t="s">
        <v>2991</v>
      </c>
      <c r="AP32" s="83" t="s">
        <v>3955</v>
      </c>
      <c r="AQ32" s="83" t="s">
        <v>144</v>
      </c>
      <c r="AR32" s="87" t="s">
        <v>106</v>
      </c>
      <c r="AT32" s="83" t="s">
        <v>107</v>
      </c>
      <c r="AU32" s="146" t="s">
        <v>107</v>
      </c>
      <c r="AV32" s="146" t="s">
        <v>107</v>
      </c>
      <c r="AX32" s="110" t="s">
        <v>107</v>
      </c>
      <c r="AY32" s="111"/>
      <c r="AZ32" s="112">
        <f t="shared" ca="1" si="4"/>
        <v>6577</v>
      </c>
      <c r="BA32" s="136">
        <f t="shared" ca="1" si="5"/>
        <v>99</v>
      </c>
      <c r="BB32" s="114" t="s">
        <v>136</v>
      </c>
      <c r="BC32" s="114" t="s">
        <v>108</v>
      </c>
      <c r="BD32" s="114"/>
      <c r="BE32" s="115" t="s">
        <v>102</v>
      </c>
      <c r="BF32" s="115" t="s">
        <v>102</v>
      </c>
      <c r="BG32" s="115" t="s">
        <v>102</v>
      </c>
      <c r="BH32" s="115" t="s">
        <v>102</v>
      </c>
      <c r="BI32" s="116"/>
      <c r="BJ32" s="117" t="s">
        <v>109</v>
      </c>
      <c r="BK32" s="117" t="s">
        <v>109</v>
      </c>
      <c r="BL32" s="83">
        <f t="shared" ca="1" si="6"/>
        <v>72</v>
      </c>
      <c r="BM32" s="83" t="s">
        <v>270</v>
      </c>
      <c r="BN32" s="83">
        <v>0</v>
      </c>
      <c r="BO32" s="83" t="s">
        <v>108</v>
      </c>
      <c r="BP32" s="83">
        <v>-46185</v>
      </c>
      <c r="BQ32" s="83" t="s">
        <v>381</v>
      </c>
      <c r="BR32" s="83" t="s">
        <v>157</v>
      </c>
      <c r="BS32" s="83" t="s">
        <v>502</v>
      </c>
      <c r="BT32" s="83">
        <v>-46185</v>
      </c>
      <c r="BU32" s="83" t="s">
        <v>381</v>
      </c>
      <c r="BV32" s="83" t="s">
        <v>157</v>
      </c>
      <c r="BW32" s="83" t="s">
        <v>502</v>
      </c>
      <c r="BY32" s="136">
        <v>0</v>
      </c>
      <c r="BZ32" s="136">
        <v>0</v>
      </c>
      <c r="CA32" s="136">
        <v>0</v>
      </c>
      <c r="CB32" s="136">
        <v>0</v>
      </c>
      <c r="CD32" s="136">
        <v>0</v>
      </c>
      <c r="CE32" s="136">
        <v>0</v>
      </c>
      <c r="CF32" s="136">
        <v>0</v>
      </c>
      <c r="CG32" s="136">
        <v>0</v>
      </c>
      <c r="CH32" s="136">
        <v>0</v>
      </c>
      <c r="CI32" s="136">
        <v>0</v>
      </c>
      <c r="CJ32" s="136">
        <v>0</v>
      </c>
      <c r="CK32" s="138">
        <v>0</v>
      </c>
      <c r="CL32" s="138">
        <v>0</v>
      </c>
      <c r="CM32" s="136">
        <v>0</v>
      </c>
      <c r="CN32" s="136">
        <v>0</v>
      </c>
      <c r="CO32" s="85">
        <v>43673</v>
      </c>
      <c r="CP32" s="83" t="s">
        <v>4078</v>
      </c>
      <c r="CQ32" s="83" t="s">
        <v>102</v>
      </c>
      <c r="CR32" s="83" t="s">
        <v>482</v>
      </c>
      <c r="CS32" s="83">
        <v>27</v>
      </c>
      <c r="CT32" s="83" t="s">
        <v>483</v>
      </c>
      <c r="CU32" s="83">
        <v>1</v>
      </c>
      <c r="CV32" s="83">
        <v>0</v>
      </c>
      <c r="CW32" s="83">
        <v>0</v>
      </c>
      <c r="CX32" s="83" t="s">
        <v>109</v>
      </c>
      <c r="CY32" s="83" t="s">
        <v>583</v>
      </c>
      <c r="CZ32" s="83">
        <v>0</v>
      </c>
      <c r="DA32" s="83">
        <v>0</v>
      </c>
      <c r="DB32" s="83">
        <f t="shared" si="0"/>
        <v>0</v>
      </c>
      <c r="DC32" s="83" t="s">
        <v>497</v>
      </c>
      <c r="DE32" s="136">
        <v>1</v>
      </c>
      <c r="DF32" s="136">
        <v>1</v>
      </c>
      <c r="DG32" s="215" t="s">
        <v>269</v>
      </c>
      <c r="DH32" s="136">
        <v>1</v>
      </c>
      <c r="DI32" s="136">
        <v>1</v>
      </c>
      <c r="DJ32" s="215" t="s">
        <v>269</v>
      </c>
      <c r="EE32" s="136" t="b">
        <v>1</v>
      </c>
      <c r="EF32" s="136" t="b">
        <v>1</v>
      </c>
      <c r="EG32" s="136" t="b">
        <v>1</v>
      </c>
      <c r="EH32" s="136" t="b">
        <v>1</v>
      </c>
      <c r="EL32" s="215" t="s">
        <v>269</v>
      </c>
    </row>
    <row r="33" spans="1:142" ht="60" customHeight="1" x14ac:dyDescent="0.55000000000000004">
      <c r="A33" s="83" t="s">
        <v>130</v>
      </c>
      <c r="B33" s="83" t="s">
        <v>98</v>
      </c>
      <c r="C33">
        <v>898413</v>
      </c>
      <c r="D33" t="s">
        <v>686</v>
      </c>
      <c r="E33" t="s">
        <v>686</v>
      </c>
      <c r="F33" s="83" t="s">
        <v>108</v>
      </c>
      <c r="G33" s="213">
        <v>28461</v>
      </c>
      <c r="H33" s="83" t="s">
        <v>102</v>
      </c>
      <c r="I33" s="213">
        <v>43413</v>
      </c>
      <c r="J33" s="83" t="s">
        <v>228</v>
      </c>
      <c r="K33" s="214">
        <v>646655543159</v>
      </c>
      <c r="L33" s="83" t="s">
        <v>135</v>
      </c>
      <c r="M33" s="213">
        <v>43743</v>
      </c>
      <c r="N33">
        <v>109808</v>
      </c>
      <c r="O33" s="145" t="s">
        <v>567</v>
      </c>
      <c r="P33" s="145" t="s">
        <v>99</v>
      </c>
      <c r="Q33" s="145" t="s">
        <v>100</v>
      </c>
      <c r="R33" s="145" t="s">
        <v>567</v>
      </c>
      <c r="V33">
        <v>435</v>
      </c>
      <c r="W33" s="83" t="s">
        <v>101</v>
      </c>
      <c r="X33" s="83" t="s">
        <v>103</v>
      </c>
      <c r="Y33" t="s">
        <v>1995</v>
      </c>
      <c r="Z33" s="83" t="s">
        <v>102</v>
      </c>
      <c r="AA33" s="83" t="s">
        <v>102</v>
      </c>
      <c r="AB33" t="s">
        <v>2992</v>
      </c>
      <c r="AC33" s="83" t="s">
        <v>3956</v>
      </c>
      <c r="AD33" s="83" t="s">
        <v>144</v>
      </c>
      <c r="AE33" s="83" t="s">
        <v>105</v>
      </c>
      <c r="AF33" t="s">
        <v>1995</v>
      </c>
      <c r="AG33" s="83" t="s">
        <v>102</v>
      </c>
      <c r="AH33" s="83" t="s">
        <v>102</v>
      </c>
      <c r="AI33" t="s">
        <v>2992</v>
      </c>
      <c r="AJ33" s="83" t="s">
        <v>3956</v>
      </c>
      <c r="AK33" s="83" t="s">
        <v>144</v>
      </c>
      <c r="AL33" s="83" t="s">
        <v>105</v>
      </c>
      <c r="AM33" s="87" t="s">
        <v>106</v>
      </c>
      <c r="AN33" t="s">
        <v>1995</v>
      </c>
      <c r="AO33" t="s">
        <v>2992</v>
      </c>
      <c r="AP33" s="83" t="s">
        <v>3956</v>
      </c>
      <c r="AQ33" s="83" t="s">
        <v>111</v>
      </c>
      <c r="AR33" s="87" t="s">
        <v>106</v>
      </c>
      <c r="AT33" s="83" t="s">
        <v>107</v>
      </c>
      <c r="AU33" s="146" t="s">
        <v>107</v>
      </c>
      <c r="AV33" s="146" t="s">
        <v>107</v>
      </c>
      <c r="AX33" s="110" t="s">
        <v>107</v>
      </c>
      <c r="AY33" s="111"/>
      <c r="AZ33" s="112">
        <f t="shared" ca="1" si="4"/>
        <v>4367</v>
      </c>
      <c r="BA33" s="136">
        <f t="shared" ca="1" si="5"/>
        <v>66</v>
      </c>
      <c r="BB33" s="114" t="s">
        <v>134</v>
      </c>
      <c r="BC33" s="114" t="s">
        <v>108</v>
      </c>
      <c r="BD33" s="114"/>
      <c r="BE33" s="115" t="s">
        <v>102</v>
      </c>
      <c r="BF33" s="115" t="s">
        <v>102</v>
      </c>
      <c r="BG33" s="115" t="s">
        <v>102</v>
      </c>
      <c r="BH33" s="115" t="s">
        <v>102</v>
      </c>
      <c r="BI33" s="116"/>
      <c r="BJ33" s="117" t="s">
        <v>109</v>
      </c>
      <c r="BK33" s="117" t="s">
        <v>109</v>
      </c>
      <c r="BL33" s="83">
        <f t="shared" ca="1" si="6"/>
        <v>51</v>
      </c>
      <c r="BM33" s="83" t="s">
        <v>108</v>
      </c>
      <c r="BN33" s="83">
        <v>0</v>
      </c>
      <c r="BO33" s="83" t="s">
        <v>108</v>
      </c>
      <c r="BP33" s="83">
        <v>-47920</v>
      </c>
      <c r="BQ33" s="83" t="s">
        <v>312</v>
      </c>
      <c r="BR33" s="83" t="s">
        <v>153</v>
      </c>
      <c r="BS33" s="83" t="s">
        <v>499</v>
      </c>
      <c r="BT33" s="83">
        <v>-47920</v>
      </c>
      <c r="BU33" s="83" t="s">
        <v>312</v>
      </c>
      <c r="BV33" s="83" t="s">
        <v>153</v>
      </c>
      <c r="BW33" s="83" t="s">
        <v>499</v>
      </c>
      <c r="BY33" s="136">
        <v>0</v>
      </c>
      <c r="BZ33" s="136">
        <v>0</v>
      </c>
      <c r="CA33" s="136">
        <v>0</v>
      </c>
      <c r="CB33" s="136">
        <v>0</v>
      </c>
      <c r="CD33" s="136">
        <v>0</v>
      </c>
      <c r="CE33" s="136">
        <v>0</v>
      </c>
      <c r="CF33" s="136">
        <v>0</v>
      </c>
      <c r="CG33" s="136">
        <v>0</v>
      </c>
      <c r="CH33" s="136">
        <v>0</v>
      </c>
      <c r="CI33" s="136">
        <v>0</v>
      </c>
      <c r="CJ33" s="136">
        <v>0</v>
      </c>
      <c r="CK33" s="138">
        <v>0</v>
      </c>
      <c r="CL33" s="138">
        <v>0</v>
      </c>
      <c r="CM33" s="136">
        <v>0</v>
      </c>
      <c r="CN33" s="136">
        <v>0</v>
      </c>
      <c r="CO33" s="85">
        <v>43674</v>
      </c>
      <c r="CP33" s="83" t="s">
        <v>4079</v>
      </c>
      <c r="CQ33" s="83" t="s">
        <v>102</v>
      </c>
      <c r="CR33" s="83" t="s">
        <v>482</v>
      </c>
      <c r="CS33" s="83">
        <v>28</v>
      </c>
      <c r="CT33" s="83" t="s">
        <v>483</v>
      </c>
      <c r="CU33" s="83">
        <v>1</v>
      </c>
      <c r="CV33" s="83">
        <v>0</v>
      </c>
      <c r="CW33" s="83">
        <v>0</v>
      </c>
      <c r="CX33" s="83" t="s">
        <v>109</v>
      </c>
      <c r="CY33" s="83" t="s">
        <v>583</v>
      </c>
      <c r="CZ33" s="83">
        <v>0</v>
      </c>
      <c r="DA33" s="83">
        <v>0</v>
      </c>
      <c r="DB33" s="83">
        <f t="shared" si="0"/>
        <v>0</v>
      </c>
      <c r="DC33" s="83" t="s">
        <v>497</v>
      </c>
      <c r="DE33" s="136">
        <v>1</v>
      </c>
      <c r="DF33" s="136">
        <v>1</v>
      </c>
      <c r="DG33" s="215" t="s">
        <v>269</v>
      </c>
      <c r="DH33" s="136">
        <v>1</v>
      </c>
      <c r="DI33" s="136">
        <v>1</v>
      </c>
      <c r="DJ33" s="215" t="s">
        <v>269</v>
      </c>
      <c r="EE33" s="136" t="b">
        <v>1</v>
      </c>
      <c r="EF33" s="136" t="b">
        <v>1</v>
      </c>
      <c r="EG33" s="136" t="b">
        <v>1</v>
      </c>
      <c r="EH33" s="136" t="b">
        <v>1</v>
      </c>
      <c r="EL33" s="215" t="s">
        <v>269</v>
      </c>
    </row>
    <row r="34" spans="1:142" ht="60" customHeight="1" x14ac:dyDescent="0.55000000000000004">
      <c r="A34" s="83" t="s">
        <v>130</v>
      </c>
      <c r="B34" s="83" t="s">
        <v>98</v>
      </c>
      <c r="C34">
        <v>696890</v>
      </c>
      <c r="D34" t="s">
        <v>687</v>
      </c>
      <c r="E34" t="s">
        <v>687</v>
      </c>
      <c r="F34" s="83" t="s">
        <v>108</v>
      </c>
      <c r="G34" s="213">
        <v>25762</v>
      </c>
      <c r="H34" s="83" t="s">
        <v>102</v>
      </c>
      <c r="I34" s="213">
        <v>43147</v>
      </c>
      <c r="J34" s="83" t="s">
        <v>228</v>
      </c>
      <c r="K34" s="214">
        <v>489836648462</v>
      </c>
      <c r="L34" s="83" t="s">
        <v>97</v>
      </c>
      <c r="M34" s="213">
        <v>43613</v>
      </c>
      <c r="N34">
        <v>264860</v>
      </c>
      <c r="O34" s="145" t="s">
        <v>567</v>
      </c>
      <c r="P34" s="145" t="s">
        <v>99</v>
      </c>
      <c r="Q34" s="145" t="s">
        <v>100</v>
      </c>
      <c r="R34" s="145" t="s">
        <v>567</v>
      </c>
      <c r="V34">
        <v>372</v>
      </c>
      <c r="W34" s="83" t="s">
        <v>101</v>
      </c>
      <c r="X34" s="83" t="s">
        <v>103</v>
      </c>
      <c r="Y34" t="s">
        <v>1996</v>
      </c>
      <c r="Z34" s="83" t="s">
        <v>102</v>
      </c>
      <c r="AA34" s="83" t="s">
        <v>102</v>
      </c>
      <c r="AB34" t="s">
        <v>2993</v>
      </c>
      <c r="AC34" s="83" t="s">
        <v>3957</v>
      </c>
      <c r="AD34" s="83" t="s">
        <v>144</v>
      </c>
      <c r="AE34" s="83" t="s">
        <v>105</v>
      </c>
      <c r="AF34" t="s">
        <v>1996</v>
      </c>
      <c r="AG34" s="83" t="s">
        <v>102</v>
      </c>
      <c r="AH34" s="83" t="s">
        <v>102</v>
      </c>
      <c r="AI34" t="s">
        <v>2993</v>
      </c>
      <c r="AJ34" s="83" t="s">
        <v>3957</v>
      </c>
      <c r="AK34" s="83" t="s">
        <v>144</v>
      </c>
      <c r="AL34" s="83" t="s">
        <v>105</v>
      </c>
      <c r="AM34" s="87" t="s">
        <v>106</v>
      </c>
      <c r="AN34" t="s">
        <v>1996</v>
      </c>
      <c r="AO34" t="s">
        <v>2993</v>
      </c>
      <c r="AP34" s="83" t="s">
        <v>3957</v>
      </c>
      <c r="AQ34" s="83" t="s">
        <v>144</v>
      </c>
      <c r="AR34" s="87" t="s">
        <v>106</v>
      </c>
      <c r="AT34" s="83" t="s">
        <v>107</v>
      </c>
      <c r="AU34" s="146" t="s">
        <v>107</v>
      </c>
      <c r="AV34" s="146" t="s">
        <v>107</v>
      </c>
      <c r="AX34" s="110" t="s">
        <v>107</v>
      </c>
      <c r="AY34" s="111"/>
      <c r="AZ34" s="112">
        <f t="shared" ca="1" si="4"/>
        <v>9809</v>
      </c>
      <c r="BA34" s="136">
        <f t="shared" ca="1" si="5"/>
        <v>85</v>
      </c>
      <c r="BB34" s="114" t="s">
        <v>134</v>
      </c>
      <c r="BC34" s="114" t="s">
        <v>108</v>
      </c>
      <c r="BD34" s="114"/>
      <c r="BE34" s="115" t="s">
        <v>102</v>
      </c>
      <c r="BF34" s="115" t="s">
        <v>102</v>
      </c>
      <c r="BG34" s="115" t="s">
        <v>102</v>
      </c>
      <c r="BH34" s="115" t="s">
        <v>102</v>
      </c>
      <c r="BI34" s="116"/>
      <c r="BJ34" s="117" t="s">
        <v>109</v>
      </c>
      <c r="BK34" s="117" t="s">
        <v>109</v>
      </c>
      <c r="BL34" s="83">
        <f t="shared" ca="1" si="6"/>
        <v>24</v>
      </c>
      <c r="BM34" s="83" t="s">
        <v>108</v>
      </c>
      <c r="BN34" s="83">
        <v>0</v>
      </c>
      <c r="BO34" s="83" t="s">
        <v>108</v>
      </c>
      <c r="BP34" s="83">
        <v>-49655</v>
      </c>
      <c r="BQ34" s="83" t="s">
        <v>198</v>
      </c>
      <c r="BR34" s="83" t="s">
        <v>164</v>
      </c>
      <c r="BS34" s="83" t="s">
        <v>499</v>
      </c>
      <c r="BT34" s="83">
        <v>-49655</v>
      </c>
      <c r="BU34" s="83" t="s">
        <v>198</v>
      </c>
      <c r="BV34" s="83" t="s">
        <v>164</v>
      </c>
      <c r="BW34" s="83" t="s">
        <v>499</v>
      </c>
      <c r="BY34" s="136">
        <v>0</v>
      </c>
      <c r="BZ34" s="136">
        <v>0</v>
      </c>
      <c r="CA34" s="136">
        <v>0</v>
      </c>
      <c r="CB34" s="136">
        <v>0</v>
      </c>
      <c r="CD34" s="136">
        <v>0</v>
      </c>
      <c r="CE34" s="136">
        <v>0</v>
      </c>
      <c r="CF34" s="136">
        <v>0</v>
      </c>
      <c r="CG34" s="136">
        <v>0</v>
      </c>
      <c r="CH34" s="136">
        <v>0</v>
      </c>
      <c r="CI34" s="136">
        <v>0</v>
      </c>
      <c r="CJ34" s="136">
        <v>0</v>
      </c>
      <c r="CK34" s="138">
        <v>0</v>
      </c>
      <c r="CL34" s="138">
        <v>0</v>
      </c>
      <c r="CM34" s="136">
        <v>0</v>
      </c>
      <c r="CN34" s="136">
        <v>0</v>
      </c>
      <c r="CO34" s="85">
        <v>43675</v>
      </c>
      <c r="CP34" s="83" t="s">
        <v>4080</v>
      </c>
      <c r="CQ34" s="83" t="s">
        <v>102</v>
      </c>
      <c r="CR34" s="83" t="s">
        <v>482</v>
      </c>
      <c r="CS34" s="83">
        <v>29</v>
      </c>
      <c r="CT34" s="83" t="s">
        <v>483</v>
      </c>
      <c r="CU34" s="83">
        <v>1</v>
      </c>
      <c r="CV34" s="83">
        <v>0</v>
      </c>
      <c r="CW34" s="83">
        <v>0</v>
      </c>
      <c r="CX34" s="83" t="s">
        <v>109</v>
      </c>
      <c r="CY34" s="83" t="s">
        <v>583</v>
      </c>
      <c r="CZ34" s="83">
        <v>0</v>
      </c>
      <c r="DA34" s="83">
        <v>0</v>
      </c>
      <c r="DB34" s="83">
        <f t="shared" si="0"/>
        <v>0</v>
      </c>
      <c r="DC34" s="83" t="s">
        <v>497</v>
      </c>
      <c r="DE34" s="136">
        <v>1</v>
      </c>
      <c r="DF34" s="136">
        <v>1</v>
      </c>
      <c r="DG34" s="215" t="s">
        <v>269</v>
      </c>
      <c r="DH34" s="136">
        <v>1</v>
      </c>
      <c r="DI34" s="136">
        <v>1</v>
      </c>
      <c r="DJ34" s="215" t="s">
        <v>269</v>
      </c>
      <c r="EE34" s="136" t="b">
        <v>1</v>
      </c>
      <c r="EF34" s="136" t="b">
        <v>1</v>
      </c>
      <c r="EG34" s="136" t="b">
        <v>1</v>
      </c>
      <c r="EH34" s="136" t="b">
        <v>1</v>
      </c>
      <c r="EL34" s="215" t="s">
        <v>269</v>
      </c>
    </row>
    <row r="35" spans="1:142" ht="60" customHeight="1" x14ac:dyDescent="0.55000000000000004">
      <c r="A35" s="83" t="s">
        <v>130</v>
      </c>
      <c r="B35" s="83" t="s">
        <v>98</v>
      </c>
      <c r="C35">
        <v>596739</v>
      </c>
      <c r="D35" t="s">
        <v>688</v>
      </c>
      <c r="E35" t="s">
        <v>688</v>
      </c>
      <c r="F35" s="83" t="s">
        <v>108</v>
      </c>
      <c r="G35" s="213">
        <v>37798</v>
      </c>
      <c r="H35" s="83" t="s">
        <v>102</v>
      </c>
      <c r="I35" s="213">
        <v>43142</v>
      </c>
      <c r="J35" s="83" t="s">
        <v>228</v>
      </c>
      <c r="K35" s="214">
        <v>595952896052</v>
      </c>
      <c r="L35" s="83" t="s">
        <v>126</v>
      </c>
      <c r="M35" s="213">
        <v>43569</v>
      </c>
      <c r="N35">
        <v>453090</v>
      </c>
      <c r="O35" s="145" t="s">
        <v>567</v>
      </c>
      <c r="P35" s="145" t="s">
        <v>99</v>
      </c>
      <c r="Q35" s="145" t="s">
        <v>100</v>
      </c>
      <c r="R35" s="145" t="s">
        <v>567</v>
      </c>
      <c r="V35">
        <v>1584</v>
      </c>
      <c r="W35" s="83" t="s">
        <v>1644</v>
      </c>
      <c r="X35" s="83" t="s">
        <v>103</v>
      </c>
      <c r="Y35" t="s">
        <v>1997</v>
      </c>
      <c r="Z35" s="83" t="s">
        <v>102</v>
      </c>
      <c r="AA35" s="83" t="s">
        <v>102</v>
      </c>
      <c r="AB35" t="s">
        <v>2994</v>
      </c>
      <c r="AC35" s="83" t="s">
        <v>3958</v>
      </c>
      <c r="AD35" s="83" t="s">
        <v>111</v>
      </c>
      <c r="AE35" s="83" t="s">
        <v>105</v>
      </c>
      <c r="AF35" t="s">
        <v>1997</v>
      </c>
      <c r="AG35" s="83" t="s">
        <v>102</v>
      </c>
      <c r="AH35" s="83" t="s">
        <v>102</v>
      </c>
      <c r="AI35" t="s">
        <v>2994</v>
      </c>
      <c r="AJ35" s="83" t="s">
        <v>3958</v>
      </c>
      <c r="AK35" s="83" t="s">
        <v>111</v>
      </c>
      <c r="AL35" s="83" t="s">
        <v>105</v>
      </c>
      <c r="AM35" s="87" t="s">
        <v>106</v>
      </c>
      <c r="AN35" t="s">
        <v>1997</v>
      </c>
      <c r="AO35" t="s">
        <v>2994</v>
      </c>
      <c r="AP35" s="83" t="s">
        <v>3958</v>
      </c>
      <c r="AQ35" s="83" t="s">
        <v>144</v>
      </c>
      <c r="AR35" s="87" t="s">
        <v>106</v>
      </c>
      <c r="AT35" s="83" t="s">
        <v>107</v>
      </c>
      <c r="AU35" s="146" t="s">
        <v>107</v>
      </c>
      <c r="AV35" s="146" t="s">
        <v>107</v>
      </c>
      <c r="AX35" s="110" t="s">
        <v>107</v>
      </c>
      <c r="AY35" s="111"/>
      <c r="AZ35" s="112">
        <f t="shared" ca="1" si="4"/>
        <v>4026</v>
      </c>
      <c r="BA35" s="136">
        <f t="shared" ca="1" si="5"/>
        <v>68</v>
      </c>
      <c r="BB35" s="114" t="s">
        <v>136</v>
      </c>
      <c r="BC35" s="114" t="s">
        <v>108</v>
      </c>
      <c r="BD35" s="114"/>
      <c r="BE35" s="115" t="s">
        <v>102</v>
      </c>
      <c r="BF35" s="115" t="s">
        <v>102</v>
      </c>
      <c r="BG35" s="115" t="s">
        <v>102</v>
      </c>
      <c r="BH35" s="115" t="s">
        <v>102</v>
      </c>
      <c r="BI35" s="116"/>
      <c r="BJ35" s="117" t="s">
        <v>109</v>
      </c>
      <c r="BK35" s="117" t="s">
        <v>109</v>
      </c>
      <c r="BL35" s="83">
        <f t="shared" ca="1" si="6"/>
        <v>37</v>
      </c>
      <c r="BM35" s="83" t="s">
        <v>270</v>
      </c>
      <c r="BN35" s="83">
        <v>0</v>
      </c>
      <c r="BO35" s="83" t="s">
        <v>108</v>
      </c>
      <c r="BP35" s="83">
        <v>-51390</v>
      </c>
      <c r="BQ35" s="83" t="s">
        <v>381</v>
      </c>
      <c r="BR35" s="83" t="s">
        <v>157</v>
      </c>
      <c r="BS35" s="83" t="s">
        <v>502</v>
      </c>
      <c r="BT35" s="83">
        <v>-51390</v>
      </c>
      <c r="BU35" s="83" t="s">
        <v>381</v>
      </c>
      <c r="BV35" s="83" t="s">
        <v>157</v>
      </c>
      <c r="BW35" s="83" t="s">
        <v>502</v>
      </c>
      <c r="BY35" s="136">
        <v>0</v>
      </c>
      <c r="BZ35" s="136">
        <v>0</v>
      </c>
      <c r="CA35" s="136">
        <v>0</v>
      </c>
      <c r="CB35" s="136">
        <v>0</v>
      </c>
      <c r="CD35" s="136">
        <v>0</v>
      </c>
      <c r="CE35" s="136">
        <v>0</v>
      </c>
      <c r="CF35" s="136">
        <v>0</v>
      </c>
      <c r="CG35" s="136">
        <v>0</v>
      </c>
      <c r="CH35" s="136">
        <v>0</v>
      </c>
      <c r="CI35" s="136">
        <v>0</v>
      </c>
      <c r="CJ35" s="136">
        <v>0</v>
      </c>
      <c r="CK35" s="138">
        <v>0</v>
      </c>
      <c r="CL35" s="138">
        <v>0</v>
      </c>
      <c r="CM35" s="136">
        <v>0</v>
      </c>
      <c r="CN35" s="136">
        <v>0</v>
      </c>
      <c r="CO35" s="85">
        <v>43676</v>
      </c>
      <c r="CP35" s="83" t="s">
        <v>4081</v>
      </c>
      <c r="CQ35" s="83" t="s">
        <v>102</v>
      </c>
      <c r="CR35" s="83" t="s">
        <v>482</v>
      </c>
      <c r="CS35" s="83">
        <v>30</v>
      </c>
      <c r="CT35" s="83" t="s">
        <v>483</v>
      </c>
      <c r="CU35" s="83">
        <v>1</v>
      </c>
      <c r="CV35" s="83">
        <v>0</v>
      </c>
      <c r="CW35" s="83">
        <v>0</v>
      </c>
      <c r="CX35" s="83" t="s">
        <v>109</v>
      </c>
      <c r="CY35" s="83" t="s">
        <v>583</v>
      </c>
      <c r="CZ35" s="83">
        <v>0</v>
      </c>
      <c r="DA35" s="83">
        <v>0</v>
      </c>
      <c r="DB35" s="83">
        <f t="shared" si="0"/>
        <v>0</v>
      </c>
      <c r="DC35" s="83" t="s">
        <v>497</v>
      </c>
      <c r="DE35" s="136">
        <v>1</v>
      </c>
      <c r="DF35" s="136">
        <v>1</v>
      </c>
      <c r="DG35" s="215" t="s">
        <v>269</v>
      </c>
      <c r="DH35" s="136">
        <v>1</v>
      </c>
      <c r="DI35" s="136">
        <v>1</v>
      </c>
      <c r="DJ35" s="215" t="s">
        <v>269</v>
      </c>
      <c r="EE35" s="136" t="b">
        <v>1</v>
      </c>
      <c r="EF35" s="136" t="b">
        <v>1</v>
      </c>
      <c r="EG35" s="136" t="b">
        <v>1</v>
      </c>
      <c r="EH35" s="136" t="b">
        <v>1</v>
      </c>
      <c r="EL35" s="215" t="s">
        <v>269</v>
      </c>
    </row>
    <row r="36" spans="1:142" ht="60" customHeight="1" x14ac:dyDescent="0.55000000000000004">
      <c r="A36" s="83" t="s">
        <v>130</v>
      </c>
      <c r="B36" s="83" t="s">
        <v>98</v>
      </c>
      <c r="C36">
        <v>883300</v>
      </c>
      <c r="D36" t="s">
        <v>689</v>
      </c>
      <c r="E36" t="s">
        <v>689</v>
      </c>
      <c r="F36" s="83" t="s">
        <v>108</v>
      </c>
      <c r="G36" s="213">
        <v>29355</v>
      </c>
      <c r="H36" s="83" t="s">
        <v>102</v>
      </c>
      <c r="I36" s="213">
        <v>43325</v>
      </c>
      <c r="J36" s="83" t="s">
        <v>228</v>
      </c>
      <c r="K36" s="214">
        <v>176069725603</v>
      </c>
      <c r="L36" s="83" t="s">
        <v>135</v>
      </c>
      <c r="M36" s="213">
        <v>43550</v>
      </c>
      <c r="N36">
        <v>781710</v>
      </c>
      <c r="O36" s="145" t="s">
        <v>567</v>
      </c>
      <c r="P36" s="145" t="s">
        <v>99</v>
      </c>
      <c r="Q36" s="145" t="s">
        <v>100</v>
      </c>
      <c r="R36" s="145" t="s">
        <v>567</v>
      </c>
      <c r="V36">
        <v>5697</v>
      </c>
      <c r="W36" s="83" t="s">
        <v>101</v>
      </c>
      <c r="X36" s="83" t="s">
        <v>103</v>
      </c>
      <c r="Y36" t="s">
        <v>1998</v>
      </c>
      <c r="Z36" s="83" t="s">
        <v>102</v>
      </c>
      <c r="AA36" s="83" t="s">
        <v>102</v>
      </c>
      <c r="AB36" t="s">
        <v>2995</v>
      </c>
      <c r="AC36" s="83" t="s">
        <v>3959</v>
      </c>
      <c r="AD36" s="83" t="s">
        <v>144</v>
      </c>
      <c r="AE36" s="83" t="s">
        <v>105</v>
      </c>
      <c r="AF36" t="s">
        <v>1998</v>
      </c>
      <c r="AG36" s="83" t="s">
        <v>102</v>
      </c>
      <c r="AH36" s="83" t="s">
        <v>102</v>
      </c>
      <c r="AI36" t="s">
        <v>2995</v>
      </c>
      <c r="AJ36" s="83" t="s">
        <v>3959</v>
      </c>
      <c r="AK36" s="83" t="s">
        <v>144</v>
      </c>
      <c r="AL36" s="83" t="s">
        <v>105</v>
      </c>
      <c r="AM36" s="87" t="s">
        <v>106</v>
      </c>
      <c r="AN36" t="s">
        <v>1998</v>
      </c>
      <c r="AO36" t="s">
        <v>2995</v>
      </c>
      <c r="AP36" s="83" t="s">
        <v>3959</v>
      </c>
      <c r="AQ36" s="83" t="s">
        <v>111</v>
      </c>
      <c r="AR36" s="87" t="s">
        <v>106</v>
      </c>
      <c r="AT36" s="83" t="s">
        <v>107</v>
      </c>
      <c r="AU36" s="146" t="s">
        <v>107</v>
      </c>
      <c r="AV36" s="146" t="s">
        <v>107</v>
      </c>
      <c r="AX36" s="110" t="s">
        <v>107</v>
      </c>
      <c r="AY36" s="111"/>
      <c r="AZ36" s="112">
        <f t="shared" ca="1" si="4"/>
        <v>7398</v>
      </c>
      <c r="BA36" s="136">
        <f t="shared" ca="1" si="5"/>
        <v>44</v>
      </c>
      <c r="BB36" s="114" t="s">
        <v>134</v>
      </c>
      <c r="BC36" s="114" t="s">
        <v>108</v>
      </c>
      <c r="BD36" s="114"/>
      <c r="BE36" s="115" t="s">
        <v>102</v>
      </c>
      <c r="BF36" s="115" t="s">
        <v>102</v>
      </c>
      <c r="BG36" s="115" t="s">
        <v>102</v>
      </c>
      <c r="BH36" s="115" t="s">
        <v>102</v>
      </c>
      <c r="BI36" s="116"/>
      <c r="BJ36" s="117" t="s">
        <v>109</v>
      </c>
      <c r="BK36" s="117" t="s">
        <v>109</v>
      </c>
      <c r="BL36" s="83">
        <f t="shared" ca="1" si="6"/>
        <v>14</v>
      </c>
      <c r="BM36" s="83" t="s">
        <v>108</v>
      </c>
      <c r="BN36" s="83">
        <v>0</v>
      </c>
      <c r="BO36" s="83" t="s">
        <v>108</v>
      </c>
      <c r="BP36" s="83">
        <v>-53125</v>
      </c>
      <c r="BQ36" s="83" t="s">
        <v>312</v>
      </c>
      <c r="BR36" s="83" t="s">
        <v>153</v>
      </c>
      <c r="BS36" s="83" t="s">
        <v>499</v>
      </c>
      <c r="BT36" s="83">
        <v>-53125</v>
      </c>
      <c r="BU36" s="83" t="s">
        <v>312</v>
      </c>
      <c r="BV36" s="83" t="s">
        <v>153</v>
      </c>
      <c r="BW36" s="83" t="s">
        <v>499</v>
      </c>
      <c r="BY36" s="136">
        <v>0</v>
      </c>
      <c r="BZ36" s="136">
        <v>0</v>
      </c>
      <c r="CA36" s="136">
        <v>0</v>
      </c>
      <c r="CB36" s="136">
        <v>0</v>
      </c>
      <c r="CD36" s="136">
        <v>0</v>
      </c>
      <c r="CE36" s="136">
        <v>0</v>
      </c>
      <c r="CF36" s="136">
        <v>0</v>
      </c>
      <c r="CG36" s="136">
        <v>0</v>
      </c>
      <c r="CH36" s="136">
        <v>0</v>
      </c>
      <c r="CI36" s="136">
        <v>0</v>
      </c>
      <c r="CJ36" s="136">
        <v>0</v>
      </c>
      <c r="CK36" s="138">
        <v>0</v>
      </c>
      <c r="CL36" s="138">
        <v>0</v>
      </c>
      <c r="CM36" s="136">
        <v>0</v>
      </c>
      <c r="CN36" s="136">
        <v>0</v>
      </c>
      <c r="CO36" s="85">
        <v>43677</v>
      </c>
      <c r="CP36" s="83" t="s">
        <v>4082</v>
      </c>
      <c r="CQ36" s="83" t="s">
        <v>102</v>
      </c>
      <c r="CR36" s="83" t="s">
        <v>482</v>
      </c>
      <c r="CS36" s="83">
        <v>31</v>
      </c>
      <c r="CT36" s="83" t="s">
        <v>483</v>
      </c>
      <c r="CU36" s="83">
        <v>1</v>
      </c>
      <c r="CV36" s="83">
        <v>0</v>
      </c>
      <c r="CW36" s="83">
        <v>0</v>
      </c>
      <c r="CX36" s="83" t="s">
        <v>109</v>
      </c>
      <c r="CY36" s="83" t="s">
        <v>583</v>
      </c>
      <c r="CZ36" s="83">
        <v>0</v>
      </c>
      <c r="DA36" s="83">
        <v>0</v>
      </c>
      <c r="DB36" s="83">
        <f t="shared" si="0"/>
        <v>0</v>
      </c>
      <c r="DC36" s="83" t="s">
        <v>497</v>
      </c>
      <c r="DE36" s="136">
        <v>1</v>
      </c>
      <c r="DF36" s="136">
        <v>1</v>
      </c>
      <c r="DG36" s="215" t="s">
        <v>269</v>
      </c>
      <c r="DH36" s="136">
        <v>1</v>
      </c>
      <c r="DI36" s="136">
        <v>1</v>
      </c>
      <c r="DJ36" s="215" t="s">
        <v>269</v>
      </c>
      <c r="EE36" s="136" t="b">
        <v>1</v>
      </c>
      <c r="EF36" s="136" t="b">
        <v>1</v>
      </c>
      <c r="EG36" s="136" t="b">
        <v>1</v>
      </c>
      <c r="EH36" s="136" t="b">
        <v>1</v>
      </c>
      <c r="EL36" s="215" t="s">
        <v>269</v>
      </c>
    </row>
    <row r="37" spans="1:142" ht="60" customHeight="1" x14ac:dyDescent="0.55000000000000004">
      <c r="A37" s="83" t="s">
        <v>130</v>
      </c>
      <c r="B37" s="83" t="s">
        <v>98</v>
      </c>
      <c r="C37">
        <v>633753</v>
      </c>
      <c r="D37" t="s">
        <v>690</v>
      </c>
      <c r="E37" t="s">
        <v>690</v>
      </c>
      <c r="F37" s="83" t="s">
        <v>108</v>
      </c>
      <c r="G37" s="213">
        <v>32357</v>
      </c>
      <c r="H37" s="83" t="s">
        <v>102</v>
      </c>
      <c r="I37" s="213">
        <v>43222</v>
      </c>
      <c r="J37" s="83" t="s">
        <v>228</v>
      </c>
      <c r="K37" s="214">
        <v>107957500374</v>
      </c>
      <c r="L37" s="83" t="s">
        <v>97</v>
      </c>
      <c r="M37" s="213">
        <v>43563</v>
      </c>
      <c r="N37">
        <v>535947</v>
      </c>
      <c r="O37" s="145" t="s">
        <v>567</v>
      </c>
      <c r="P37" s="145" t="s">
        <v>99</v>
      </c>
      <c r="Q37" s="145" t="s">
        <v>100</v>
      </c>
      <c r="R37" s="145" t="s">
        <v>567</v>
      </c>
      <c r="V37">
        <v>8945</v>
      </c>
      <c r="W37" s="83" t="s">
        <v>101</v>
      </c>
      <c r="X37" s="83" t="s">
        <v>103</v>
      </c>
      <c r="Y37" t="s">
        <v>1999</v>
      </c>
      <c r="Z37" s="83" t="s">
        <v>102</v>
      </c>
      <c r="AA37" s="83" t="s">
        <v>102</v>
      </c>
      <c r="AB37" t="s">
        <v>2996</v>
      </c>
      <c r="AC37" s="83" t="s">
        <v>3960</v>
      </c>
      <c r="AD37" s="83" t="s">
        <v>144</v>
      </c>
      <c r="AE37" s="83" t="s">
        <v>105</v>
      </c>
      <c r="AF37" t="s">
        <v>1999</v>
      </c>
      <c r="AG37" s="83" t="s">
        <v>102</v>
      </c>
      <c r="AH37" s="83" t="s">
        <v>102</v>
      </c>
      <c r="AI37" t="s">
        <v>2996</v>
      </c>
      <c r="AJ37" s="83" t="s">
        <v>3960</v>
      </c>
      <c r="AK37" s="83" t="s">
        <v>144</v>
      </c>
      <c r="AL37" s="83" t="s">
        <v>105</v>
      </c>
      <c r="AM37" s="87" t="s">
        <v>106</v>
      </c>
      <c r="AN37" t="s">
        <v>1999</v>
      </c>
      <c r="AO37" t="s">
        <v>2996</v>
      </c>
      <c r="AP37" s="83" t="s">
        <v>3960</v>
      </c>
      <c r="AQ37" s="83" t="s">
        <v>144</v>
      </c>
      <c r="AR37" s="87" t="s">
        <v>106</v>
      </c>
      <c r="AT37" s="83" t="s">
        <v>107</v>
      </c>
      <c r="AU37" s="146" t="s">
        <v>107</v>
      </c>
      <c r="AV37" s="146" t="s">
        <v>107</v>
      </c>
      <c r="AX37" s="110" t="s">
        <v>107</v>
      </c>
      <c r="AY37" s="111"/>
      <c r="AZ37" s="112">
        <f t="shared" ca="1" si="4"/>
        <v>1271</v>
      </c>
      <c r="BA37" s="136">
        <f t="shared" ca="1" si="5"/>
        <v>45</v>
      </c>
      <c r="BB37" s="114" t="s">
        <v>134</v>
      </c>
      <c r="BC37" s="114" t="s">
        <v>108</v>
      </c>
      <c r="BD37" s="114"/>
      <c r="BE37" s="115" t="s">
        <v>102</v>
      </c>
      <c r="BF37" s="115" t="s">
        <v>102</v>
      </c>
      <c r="BG37" s="115" t="s">
        <v>102</v>
      </c>
      <c r="BH37" s="115" t="s">
        <v>102</v>
      </c>
      <c r="BI37" s="116"/>
      <c r="BJ37" s="117" t="s">
        <v>109</v>
      </c>
      <c r="BK37" s="117" t="s">
        <v>109</v>
      </c>
      <c r="BL37" s="83">
        <f t="shared" ca="1" si="6"/>
        <v>18</v>
      </c>
      <c r="BM37" s="83" t="s">
        <v>108</v>
      </c>
      <c r="BN37" s="83">
        <v>0</v>
      </c>
      <c r="BO37" s="83" t="s">
        <v>108</v>
      </c>
      <c r="BP37" s="83">
        <v>-54860</v>
      </c>
      <c r="BQ37" s="83" t="s">
        <v>198</v>
      </c>
      <c r="BR37" s="83" t="s">
        <v>164</v>
      </c>
      <c r="BS37" s="83" t="s">
        <v>499</v>
      </c>
      <c r="BT37" s="83">
        <v>-54860</v>
      </c>
      <c r="BU37" s="83" t="s">
        <v>198</v>
      </c>
      <c r="BV37" s="83" t="s">
        <v>164</v>
      </c>
      <c r="BW37" s="83" t="s">
        <v>499</v>
      </c>
      <c r="BY37" s="136">
        <v>0</v>
      </c>
      <c r="BZ37" s="136">
        <v>0</v>
      </c>
      <c r="CA37" s="136">
        <v>0</v>
      </c>
      <c r="CB37" s="136">
        <v>0</v>
      </c>
      <c r="CD37" s="136">
        <v>0</v>
      </c>
      <c r="CE37" s="136">
        <v>0</v>
      </c>
      <c r="CF37" s="136">
        <v>0</v>
      </c>
      <c r="CG37" s="136">
        <v>0</v>
      </c>
      <c r="CH37" s="136">
        <v>0</v>
      </c>
      <c r="CI37" s="136">
        <v>0</v>
      </c>
      <c r="CJ37" s="136">
        <v>0</v>
      </c>
      <c r="CK37" s="138">
        <v>0</v>
      </c>
      <c r="CL37" s="138">
        <v>0</v>
      </c>
      <c r="CM37" s="136">
        <v>0</v>
      </c>
      <c r="CN37" s="136">
        <v>0</v>
      </c>
      <c r="CO37" s="85">
        <v>43678</v>
      </c>
      <c r="CP37" s="83" t="s">
        <v>4083</v>
      </c>
      <c r="CQ37" s="83" t="s">
        <v>102</v>
      </c>
      <c r="CR37" s="83" t="s">
        <v>482</v>
      </c>
      <c r="CS37" s="83">
        <v>32</v>
      </c>
      <c r="CT37" s="83" t="s">
        <v>483</v>
      </c>
      <c r="CU37" s="83">
        <v>1</v>
      </c>
      <c r="CV37" s="83">
        <v>0</v>
      </c>
      <c r="CW37" s="83">
        <v>0</v>
      </c>
      <c r="CX37" s="83" t="s">
        <v>109</v>
      </c>
      <c r="CY37" s="83" t="s">
        <v>583</v>
      </c>
      <c r="CZ37" s="83">
        <v>0</v>
      </c>
      <c r="DA37" s="83">
        <v>0</v>
      </c>
      <c r="DB37" s="83">
        <f t="shared" si="0"/>
        <v>0</v>
      </c>
      <c r="DC37" s="83" t="s">
        <v>497</v>
      </c>
      <c r="DE37" s="136">
        <v>1</v>
      </c>
      <c r="DF37" s="136">
        <v>1</v>
      </c>
      <c r="DG37" s="215" t="s">
        <v>269</v>
      </c>
      <c r="DH37" s="136">
        <v>1</v>
      </c>
      <c r="DI37" s="136">
        <v>1</v>
      </c>
      <c r="DJ37" s="215" t="s">
        <v>269</v>
      </c>
      <c r="EE37" s="136" t="b">
        <v>1</v>
      </c>
      <c r="EF37" s="136" t="b">
        <v>1</v>
      </c>
      <c r="EG37" s="136" t="b">
        <v>1</v>
      </c>
      <c r="EH37" s="136" t="b">
        <v>1</v>
      </c>
      <c r="EL37" s="215" t="s">
        <v>269</v>
      </c>
    </row>
    <row r="38" spans="1:142" ht="60" customHeight="1" x14ac:dyDescent="0.55000000000000004">
      <c r="A38" s="83" t="s">
        <v>130</v>
      </c>
      <c r="B38" s="83" t="s">
        <v>98</v>
      </c>
      <c r="C38">
        <v>481882</v>
      </c>
      <c r="D38" t="s">
        <v>691</v>
      </c>
      <c r="E38" t="s">
        <v>691</v>
      </c>
      <c r="F38" s="83" t="s">
        <v>108</v>
      </c>
      <c r="G38" s="213">
        <v>27459</v>
      </c>
      <c r="H38" s="83" t="s">
        <v>102</v>
      </c>
      <c r="I38" s="213">
        <v>43167</v>
      </c>
      <c r="J38" s="83" t="s">
        <v>228</v>
      </c>
      <c r="K38" s="214">
        <v>596871254264</v>
      </c>
      <c r="L38" s="83" t="s">
        <v>135</v>
      </c>
      <c r="M38" s="213">
        <v>43510</v>
      </c>
      <c r="N38">
        <v>532489</v>
      </c>
      <c r="O38" s="145" t="s">
        <v>567</v>
      </c>
      <c r="P38" s="145" t="s">
        <v>99</v>
      </c>
      <c r="Q38" s="145" t="s">
        <v>100</v>
      </c>
      <c r="R38" s="145" t="s">
        <v>567</v>
      </c>
      <c r="V38">
        <v>672</v>
      </c>
      <c r="W38" s="83" t="s">
        <v>1645</v>
      </c>
      <c r="X38" s="83" t="s">
        <v>103</v>
      </c>
      <c r="Y38" t="s">
        <v>2000</v>
      </c>
      <c r="Z38" s="83" t="s">
        <v>102</v>
      </c>
      <c r="AA38" s="83" t="s">
        <v>102</v>
      </c>
      <c r="AB38" t="s">
        <v>2997</v>
      </c>
      <c r="AC38" s="83" t="s">
        <v>3961</v>
      </c>
      <c r="AD38" s="83" t="s">
        <v>111</v>
      </c>
      <c r="AE38" s="83" t="s">
        <v>105</v>
      </c>
      <c r="AF38" t="s">
        <v>2000</v>
      </c>
      <c r="AG38" s="83" t="s">
        <v>102</v>
      </c>
      <c r="AH38" s="83" t="s">
        <v>102</v>
      </c>
      <c r="AI38" t="s">
        <v>2997</v>
      </c>
      <c r="AJ38" s="83" t="s">
        <v>3961</v>
      </c>
      <c r="AK38" s="83" t="s">
        <v>111</v>
      </c>
      <c r="AL38" s="83" t="s">
        <v>105</v>
      </c>
      <c r="AM38" s="87" t="s">
        <v>106</v>
      </c>
      <c r="AN38" t="s">
        <v>2000</v>
      </c>
      <c r="AO38" t="s">
        <v>2997</v>
      </c>
      <c r="AP38" s="83" t="s">
        <v>3961</v>
      </c>
      <c r="AQ38" s="83" t="s">
        <v>144</v>
      </c>
      <c r="AR38" s="87" t="s">
        <v>106</v>
      </c>
      <c r="AT38" s="83" t="s">
        <v>107</v>
      </c>
      <c r="AU38" s="146" t="s">
        <v>107</v>
      </c>
      <c r="AV38" s="146" t="s">
        <v>107</v>
      </c>
      <c r="AX38" s="110" t="s">
        <v>107</v>
      </c>
      <c r="AY38" s="111"/>
      <c r="AZ38" s="112">
        <f t="shared" ca="1" si="4"/>
        <v>4886</v>
      </c>
      <c r="BA38" s="136">
        <f t="shared" ca="1" si="5"/>
        <v>5</v>
      </c>
      <c r="BB38" s="114" t="s">
        <v>136</v>
      </c>
      <c r="BC38" s="114" t="s">
        <v>108</v>
      </c>
      <c r="BD38" s="114"/>
      <c r="BE38" s="115" t="s">
        <v>102</v>
      </c>
      <c r="BF38" s="115" t="s">
        <v>102</v>
      </c>
      <c r="BG38" s="115" t="s">
        <v>102</v>
      </c>
      <c r="BH38" s="115" t="s">
        <v>102</v>
      </c>
      <c r="BI38" s="116"/>
      <c r="BJ38" s="117" t="s">
        <v>109</v>
      </c>
      <c r="BK38" s="117" t="s">
        <v>109</v>
      </c>
      <c r="BL38" s="83">
        <f t="shared" ca="1" si="6"/>
        <v>12</v>
      </c>
      <c r="BM38" s="83" t="s">
        <v>270</v>
      </c>
      <c r="BN38" s="83">
        <v>0</v>
      </c>
      <c r="BO38" s="83" t="s">
        <v>108</v>
      </c>
      <c r="BP38" s="83">
        <v>-56595</v>
      </c>
      <c r="BQ38" s="83" t="s">
        <v>381</v>
      </c>
      <c r="BR38" s="83" t="s">
        <v>157</v>
      </c>
      <c r="BS38" s="83" t="s">
        <v>502</v>
      </c>
      <c r="BT38" s="83">
        <v>-56595</v>
      </c>
      <c r="BU38" s="83" t="s">
        <v>381</v>
      </c>
      <c r="BV38" s="83" t="s">
        <v>157</v>
      </c>
      <c r="BW38" s="83" t="s">
        <v>502</v>
      </c>
      <c r="BY38" s="136">
        <v>0</v>
      </c>
      <c r="BZ38" s="136">
        <v>0</v>
      </c>
      <c r="CA38" s="136">
        <v>0</v>
      </c>
      <c r="CB38" s="136">
        <v>0</v>
      </c>
      <c r="CD38" s="136">
        <v>0</v>
      </c>
      <c r="CE38" s="136">
        <v>0</v>
      </c>
      <c r="CF38" s="136">
        <v>0</v>
      </c>
      <c r="CG38" s="136">
        <v>0</v>
      </c>
      <c r="CH38" s="136">
        <v>0</v>
      </c>
      <c r="CI38" s="136">
        <v>0</v>
      </c>
      <c r="CJ38" s="136">
        <v>0</v>
      </c>
      <c r="CK38" s="138">
        <v>0</v>
      </c>
      <c r="CL38" s="138">
        <v>0</v>
      </c>
      <c r="CM38" s="136">
        <v>0</v>
      </c>
      <c r="CN38" s="136">
        <v>0</v>
      </c>
      <c r="CO38" s="85">
        <v>43679</v>
      </c>
      <c r="CP38" s="83" t="s">
        <v>4084</v>
      </c>
      <c r="CQ38" s="83" t="s">
        <v>102</v>
      </c>
      <c r="CR38" s="83" t="s">
        <v>482</v>
      </c>
      <c r="CS38" s="83">
        <v>33</v>
      </c>
      <c r="CT38" s="83" t="s">
        <v>483</v>
      </c>
      <c r="CU38" s="83">
        <v>1</v>
      </c>
      <c r="CV38" s="83">
        <v>0</v>
      </c>
      <c r="CW38" s="83">
        <v>0</v>
      </c>
      <c r="CX38" s="83" t="s">
        <v>109</v>
      </c>
      <c r="CY38" s="83" t="s">
        <v>583</v>
      </c>
      <c r="CZ38" s="83">
        <v>0</v>
      </c>
      <c r="DA38" s="83">
        <v>0</v>
      </c>
      <c r="DB38" s="83">
        <f t="shared" si="0"/>
        <v>0</v>
      </c>
      <c r="DC38" s="83" t="s">
        <v>497</v>
      </c>
      <c r="DE38" s="136">
        <v>1</v>
      </c>
      <c r="DF38" s="136">
        <v>1</v>
      </c>
      <c r="DG38" s="215" t="s">
        <v>269</v>
      </c>
      <c r="DH38" s="136">
        <v>1</v>
      </c>
      <c r="DI38" s="136">
        <v>1</v>
      </c>
      <c r="DJ38" s="215" t="s">
        <v>269</v>
      </c>
      <c r="EE38" s="136" t="b">
        <v>1</v>
      </c>
      <c r="EF38" s="136" t="b">
        <v>1</v>
      </c>
      <c r="EG38" s="136" t="b">
        <v>1</v>
      </c>
      <c r="EH38" s="136" t="b">
        <v>1</v>
      </c>
      <c r="EL38" s="215" t="s">
        <v>269</v>
      </c>
    </row>
    <row r="39" spans="1:142" ht="60" customHeight="1" x14ac:dyDescent="0.55000000000000004">
      <c r="A39" s="83" t="s">
        <v>130</v>
      </c>
      <c r="B39" s="83" t="s">
        <v>98</v>
      </c>
      <c r="C39">
        <v>461320</v>
      </c>
      <c r="D39" t="s">
        <v>692</v>
      </c>
      <c r="E39" t="s">
        <v>692</v>
      </c>
      <c r="F39" s="83" t="s">
        <v>108</v>
      </c>
      <c r="G39" s="213">
        <v>42411</v>
      </c>
      <c r="H39" s="83" t="s">
        <v>102</v>
      </c>
      <c r="I39" s="213">
        <v>43319</v>
      </c>
      <c r="J39" s="83" t="s">
        <v>228</v>
      </c>
      <c r="K39" s="214">
        <v>819675262436</v>
      </c>
      <c r="L39" s="83" t="s">
        <v>97</v>
      </c>
      <c r="M39" s="213">
        <v>43487</v>
      </c>
      <c r="N39">
        <v>293495</v>
      </c>
      <c r="O39" s="145" t="s">
        <v>567</v>
      </c>
      <c r="P39" s="145" t="s">
        <v>99</v>
      </c>
      <c r="Q39" s="145" t="s">
        <v>100</v>
      </c>
      <c r="R39" s="145" t="s">
        <v>567</v>
      </c>
      <c r="V39">
        <v>4990</v>
      </c>
      <c r="W39" s="83" t="s">
        <v>101</v>
      </c>
      <c r="X39" s="83" t="s">
        <v>103</v>
      </c>
      <c r="Y39" t="s">
        <v>2001</v>
      </c>
      <c r="Z39" s="83" t="s">
        <v>102</v>
      </c>
      <c r="AA39" s="83" t="s">
        <v>102</v>
      </c>
      <c r="AB39" t="s">
        <v>2998</v>
      </c>
      <c r="AC39" s="83" t="s">
        <v>3962</v>
      </c>
      <c r="AD39" s="83" t="s">
        <v>144</v>
      </c>
      <c r="AE39" s="83" t="s">
        <v>105</v>
      </c>
      <c r="AF39" t="s">
        <v>2001</v>
      </c>
      <c r="AG39" s="83" t="s">
        <v>102</v>
      </c>
      <c r="AH39" s="83" t="s">
        <v>102</v>
      </c>
      <c r="AI39" t="s">
        <v>2998</v>
      </c>
      <c r="AJ39" s="83" t="s">
        <v>3962</v>
      </c>
      <c r="AK39" s="83" t="s">
        <v>144</v>
      </c>
      <c r="AL39" s="83" t="s">
        <v>105</v>
      </c>
      <c r="AM39" s="87" t="s">
        <v>106</v>
      </c>
      <c r="AN39" t="s">
        <v>2001</v>
      </c>
      <c r="AO39" t="s">
        <v>2998</v>
      </c>
      <c r="AP39" s="83" t="s">
        <v>3962</v>
      </c>
      <c r="AQ39" s="83" t="s">
        <v>111</v>
      </c>
      <c r="AR39" s="87" t="s">
        <v>106</v>
      </c>
      <c r="AT39" s="83" t="s">
        <v>107</v>
      </c>
      <c r="AU39" s="146" t="s">
        <v>107</v>
      </c>
      <c r="AV39" s="146" t="s">
        <v>107</v>
      </c>
      <c r="AX39" s="110" t="s">
        <v>107</v>
      </c>
      <c r="AY39" s="111"/>
      <c r="AZ39" s="112">
        <f t="shared" ca="1" si="4"/>
        <v>9055</v>
      </c>
      <c r="BA39" s="136">
        <f t="shared" ca="1" si="5"/>
        <v>82</v>
      </c>
      <c r="BB39" s="114" t="s">
        <v>134</v>
      </c>
      <c r="BC39" s="114" t="s">
        <v>108</v>
      </c>
      <c r="BD39" s="114"/>
      <c r="BE39" s="115" t="s">
        <v>102</v>
      </c>
      <c r="BF39" s="115" t="s">
        <v>102</v>
      </c>
      <c r="BG39" s="115" t="s">
        <v>102</v>
      </c>
      <c r="BH39" s="115" t="s">
        <v>102</v>
      </c>
      <c r="BI39" s="116"/>
      <c r="BJ39" s="117" t="s">
        <v>109</v>
      </c>
      <c r="BK39" s="117" t="s">
        <v>109</v>
      </c>
      <c r="BL39" s="83">
        <f t="shared" ca="1" si="6"/>
        <v>58</v>
      </c>
      <c r="BM39" s="83" t="s">
        <v>108</v>
      </c>
      <c r="BN39" s="83">
        <v>0</v>
      </c>
      <c r="BO39" s="83" t="s">
        <v>108</v>
      </c>
      <c r="BP39" s="83">
        <v>-58330</v>
      </c>
      <c r="BQ39" s="83" t="s">
        <v>312</v>
      </c>
      <c r="BR39" s="83" t="s">
        <v>153</v>
      </c>
      <c r="BS39" s="83" t="s">
        <v>499</v>
      </c>
      <c r="BT39" s="83">
        <v>-58330</v>
      </c>
      <c r="BU39" s="83" t="s">
        <v>312</v>
      </c>
      <c r="BV39" s="83" t="s">
        <v>153</v>
      </c>
      <c r="BW39" s="83" t="s">
        <v>499</v>
      </c>
      <c r="BY39" s="136">
        <v>0</v>
      </c>
      <c r="BZ39" s="136">
        <v>0</v>
      </c>
      <c r="CA39" s="136">
        <v>0</v>
      </c>
      <c r="CB39" s="136">
        <v>0</v>
      </c>
      <c r="CD39" s="136">
        <v>0</v>
      </c>
      <c r="CE39" s="136">
        <v>0</v>
      </c>
      <c r="CF39" s="136">
        <v>0</v>
      </c>
      <c r="CG39" s="136">
        <v>0</v>
      </c>
      <c r="CH39" s="136">
        <v>0</v>
      </c>
      <c r="CI39" s="136">
        <v>0</v>
      </c>
      <c r="CJ39" s="136">
        <v>0</v>
      </c>
      <c r="CK39" s="138">
        <v>0</v>
      </c>
      <c r="CL39" s="138">
        <v>0</v>
      </c>
      <c r="CM39" s="136">
        <v>0</v>
      </c>
      <c r="CN39" s="136">
        <v>0</v>
      </c>
      <c r="CO39" s="85">
        <v>43680</v>
      </c>
      <c r="CP39" s="83" t="s">
        <v>4085</v>
      </c>
      <c r="CQ39" s="83" t="s">
        <v>102</v>
      </c>
      <c r="CR39" s="83" t="s">
        <v>482</v>
      </c>
      <c r="CS39" s="83">
        <v>34</v>
      </c>
      <c r="CT39" s="83" t="s">
        <v>483</v>
      </c>
      <c r="CU39" s="83">
        <v>1</v>
      </c>
      <c r="CV39" s="83">
        <v>0</v>
      </c>
      <c r="CW39" s="83">
        <v>0</v>
      </c>
      <c r="CX39" s="83" t="s">
        <v>109</v>
      </c>
      <c r="CY39" s="83" t="s">
        <v>583</v>
      </c>
      <c r="CZ39" s="83">
        <v>0</v>
      </c>
      <c r="DA39" s="83">
        <v>0</v>
      </c>
      <c r="DB39" s="83">
        <f t="shared" si="0"/>
        <v>0</v>
      </c>
      <c r="DC39" s="83" t="s">
        <v>497</v>
      </c>
      <c r="DE39" s="136">
        <v>1</v>
      </c>
      <c r="DF39" s="136">
        <v>1</v>
      </c>
      <c r="DG39" s="215" t="s">
        <v>269</v>
      </c>
      <c r="DH39" s="136">
        <v>1</v>
      </c>
      <c r="DI39" s="136">
        <v>1</v>
      </c>
      <c r="DJ39" s="215" t="s">
        <v>269</v>
      </c>
      <c r="EE39" s="136" t="b">
        <v>1</v>
      </c>
      <c r="EF39" s="136" t="b">
        <v>1</v>
      </c>
      <c r="EG39" s="136" t="b">
        <v>1</v>
      </c>
      <c r="EH39" s="136" t="b">
        <v>1</v>
      </c>
      <c r="EL39" s="215" t="s">
        <v>269</v>
      </c>
    </row>
    <row r="40" spans="1:142" ht="60" customHeight="1" x14ac:dyDescent="0.55000000000000004">
      <c r="A40" s="83" t="s">
        <v>130</v>
      </c>
      <c r="B40" s="83" t="s">
        <v>98</v>
      </c>
      <c r="C40">
        <v>951833</v>
      </c>
      <c r="D40" t="s">
        <v>693</v>
      </c>
      <c r="E40" t="s">
        <v>693</v>
      </c>
      <c r="F40" s="83" t="s">
        <v>108</v>
      </c>
      <c r="G40" s="213">
        <v>38421</v>
      </c>
      <c r="H40" s="83" t="s">
        <v>102</v>
      </c>
      <c r="I40" s="213">
        <v>43197</v>
      </c>
      <c r="J40" s="83" t="s">
        <v>228</v>
      </c>
      <c r="K40" s="214">
        <v>477002396901</v>
      </c>
      <c r="L40" s="83" t="s">
        <v>126</v>
      </c>
      <c r="M40" s="213">
        <v>43688</v>
      </c>
      <c r="N40">
        <v>949709</v>
      </c>
      <c r="O40" s="145" t="s">
        <v>567</v>
      </c>
      <c r="P40" s="145" t="s">
        <v>99</v>
      </c>
      <c r="Q40" s="145" t="s">
        <v>100</v>
      </c>
      <c r="R40" s="145" t="s">
        <v>567</v>
      </c>
      <c r="V40">
        <v>6902</v>
      </c>
      <c r="W40" s="83" t="s">
        <v>101</v>
      </c>
      <c r="X40" s="83" t="s">
        <v>103</v>
      </c>
      <c r="Y40" t="s">
        <v>2002</v>
      </c>
      <c r="Z40" s="83" t="s">
        <v>102</v>
      </c>
      <c r="AA40" s="83" t="s">
        <v>102</v>
      </c>
      <c r="AB40" t="s">
        <v>2999</v>
      </c>
      <c r="AC40" s="83" t="s">
        <v>3963</v>
      </c>
      <c r="AD40" s="83" t="s">
        <v>144</v>
      </c>
      <c r="AE40" s="83" t="s">
        <v>105</v>
      </c>
      <c r="AF40" t="s">
        <v>2002</v>
      </c>
      <c r="AG40" s="83" t="s">
        <v>102</v>
      </c>
      <c r="AH40" s="83" t="s">
        <v>102</v>
      </c>
      <c r="AI40" t="s">
        <v>2999</v>
      </c>
      <c r="AJ40" s="83" t="s">
        <v>3963</v>
      </c>
      <c r="AK40" s="83" t="s">
        <v>144</v>
      </c>
      <c r="AL40" s="83" t="s">
        <v>105</v>
      </c>
      <c r="AM40" s="87" t="s">
        <v>106</v>
      </c>
      <c r="AN40" t="s">
        <v>2002</v>
      </c>
      <c r="AO40" t="s">
        <v>2999</v>
      </c>
      <c r="AP40" s="83" t="s">
        <v>3963</v>
      </c>
      <c r="AQ40" s="83" t="s">
        <v>144</v>
      </c>
      <c r="AR40" s="87" t="s">
        <v>106</v>
      </c>
      <c r="AT40" s="83" t="s">
        <v>107</v>
      </c>
      <c r="AU40" s="146" t="s">
        <v>107</v>
      </c>
      <c r="AV40" s="146" t="s">
        <v>107</v>
      </c>
      <c r="AX40" s="110" t="s">
        <v>107</v>
      </c>
      <c r="AY40" s="111"/>
      <c r="AZ40" s="112">
        <f t="shared" ca="1" si="4"/>
        <v>1223</v>
      </c>
      <c r="BA40" s="136">
        <f t="shared" ca="1" si="5"/>
        <v>34</v>
      </c>
      <c r="BB40" s="114" t="s">
        <v>134</v>
      </c>
      <c r="BC40" s="114" t="s">
        <v>108</v>
      </c>
      <c r="BD40" s="114"/>
      <c r="BE40" s="115" t="s">
        <v>102</v>
      </c>
      <c r="BF40" s="115" t="s">
        <v>102</v>
      </c>
      <c r="BG40" s="115" t="s">
        <v>102</v>
      </c>
      <c r="BH40" s="115" t="s">
        <v>102</v>
      </c>
      <c r="BI40" s="116"/>
      <c r="BJ40" s="117" t="s">
        <v>109</v>
      </c>
      <c r="BK40" s="117" t="s">
        <v>109</v>
      </c>
      <c r="BL40" s="83">
        <f t="shared" ca="1" si="6"/>
        <v>45</v>
      </c>
      <c r="BM40" s="83" t="s">
        <v>108</v>
      </c>
      <c r="BN40" s="83">
        <v>0</v>
      </c>
      <c r="BO40" s="83" t="s">
        <v>108</v>
      </c>
      <c r="BP40" s="83">
        <v>-60065</v>
      </c>
      <c r="BQ40" s="83" t="s">
        <v>198</v>
      </c>
      <c r="BR40" s="83" t="s">
        <v>164</v>
      </c>
      <c r="BS40" s="83" t="s">
        <v>499</v>
      </c>
      <c r="BT40" s="83">
        <v>-60065</v>
      </c>
      <c r="BU40" s="83" t="s">
        <v>198</v>
      </c>
      <c r="BV40" s="83" t="s">
        <v>164</v>
      </c>
      <c r="BW40" s="83" t="s">
        <v>499</v>
      </c>
      <c r="BY40" s="136">
        <v>0</v>
      </c>
      <c r="BZ40" s="136">
        <v>0</v>
      </c>
      <c r="CA40" s="136">
        <v>0</v>
      </c>
      <c r="CB40" s="136">
        <v>0</v>
      </c>
      <c r="CD40" s="136">
        <v>0</v>
      </c>
      <c r="CE40" s="136">
        <v>0</v>
      </c>
      <c r="CF40" s="136">
        <v>0</v>
      </c>
      <c r="CG40" s="136">
        <v>0</v>
      </c>
      <c r="CH40" s="136">
        <v>0</v>
      </c>
      <c r="CI40" s="136">
        <v>0</v>
      </c>
      <c r="CJ40" s="136">
        <v>0</v>
      </c>
      <c r="CK40" s="138">
        <v>0</v>
      </c>
      <c r="CL40" s="138">
        <v>0</v>
      </c>
      <c r="CM40" s="136">
        <v>0</v>
      </c>
      <c r="CN40" s="136">
        <v>0</v>
      </c>
      <c r="CO40" s="85">
        <v>43681</v>
      </c>
      <c r="CP40" s="83" t="s">
        <v>4086</v>
      </c>
      <c r="CQ40" s="83" t="s">
        <v>102</v>
      </c>
      <c r="CR40" s="83" t="s">
        <v>482</v>
      </c>
      <c r="CS40" s="83">
        <v>35</v>
      </c>
      <c r="CT40" s="83" t="s">
        <v>483</v>
      </c>
      <c r="CU40" s="83">
        <v>1</v>
      </c>
      <c r="CV40" s="83">
        <v>0</v>
      </c>
      <c r="CW40" s="83">
        <v>0</v>
      </c>
      <c r="CX40" s="83" t="s">
        <v>109</v>
      </c>
      <c r="CY40" s="83" t="s">
        <v>583</v>
      </c>
      <c r="CZ40" s="83">
        <v>0</v>
      </c>
      <c r="DA40" s="83">
        <v>0</v>
      </c>
      <c r="DB40" s="83">
        <f t="shared" si="0"/>
        <v>0</v>
      </c>
      <c r="DC40" s="83" t="s">
        <v>497</v>
      </c>
      <c r="DE40" s="136">
        <v>1</v>
      </c>
      <c r="DF40" s="136">
        <v>1</v>
      </c>
      <c r="DG40" s="215" t="s">
        <v>269</v>
      </c>
      <c r="DH40" s="136">
        <v>1</v>
      </c>
      <c r="DI40" s="136">
        <v>1</v>
      </c>
      <c r="DJ40" s="215" t="s">
        <v>269</v>
      </c>
      <c r="EE40" s="136" t="b">
        <v>1</v>
      </c>
      <c r="EF40" s="136" t="b">
        <v>1</v>
      </c>
      <c r="EG40" s="136" t="b">
        <v>1</v>
      </c>
      <c r="EH40" s="136" t="b">
        <v>1</v>
      </c>
      <c r="EL40" s="215" t="s">
        <v>269</v>
      </c>
    </row>
    <row r="41" spans="1:142" ht="60" customHeight="1" x14ac:dyDescent="0.55000000000000004">
      <c r="A41" s="83" t="s">
        <v>130</v>
      </c>
      <c r="B41" s="83" t="s">
        <v>98</v>
      </c>
      <c r="C41">
        <v>427302</v>
      </c>
      <c r="D41" t="s">
        <v>694</v>
      </c>
      <c r="E41" t="s">
        <v>694</v>
      </c>
      <c r="F41" s="83" t="s">
        <v>108</v>
      </c>
      <c r="G41" s="213">
        <v>28849</v>
      </c>
      <c r="H41" s="83" t="s">
        <v>102</v>
      </c>
      <c r="I41" s="213">
        <v>43386</v>
      </c>
      <c r="J41" s="83" t="s">
        <v>228</v>
      </c>
      <c r="K41" s="214">
        <v>618304367085</v>
      </c>
      <c r="L41" s="83" t="s">
        <v>135</v>
      </c>
      <c r="M41" s="213">
        <v>43648</v>
      </c>
      <c r="N41">
        <v>990338</v>
      </c>
      <c r="O41" s="145" t="s">
        <v>567</v>
      </c>
      <c r="P41" s="145" t="s">
        <v>99</v>
      </c>
      <c r="Q41" s="145" t="s">
        <v>100</v>
      </c>
      <c r="R41" s="145" t="s">
        <v>567</v>
      </c>
      <c r="V41">
        <v>5579</v>
      </c>
      <c r="W41" s="83" t="s">
        <v>1646</v>
      </c>
      <c r="X41" s="83" t="s">
        <v>103</v>
      </c>
      <c r="Y41" t="s">
        <v>2003</v>
      </c>
      <c r="Z41" s="83" t="s">
        <v>102</v>
      </c>
      <c r="AA41" s="83" t="s">
        <v>102</v>
      </c>
      <c r="AB41" t="s">
        <v>3000</v>
      </c>
      <c r="AC41" s="83" t="s">
        <v>3964</v>
      </c>
      <c r="AD41" s="83" t="s">
        <v>111</v>
      </c>
      <c r="AE41" s="83" t="s">
        <v>105</v>
      </c>
      <c r="AF41" t="s">
        <v>2003</v>
      </c>
      <c r="AG41" s="83" t="s">
        <v>102</v>
      </c>
      <c r="AH41" s="83" t="s">
        <v>102</v>
      </c>
      <c r="AI41" t="s">
        <v>3000</v>
      </c>
      <c r="AJ41" s="83" t="s">
        <v>3964</v>
      </c>
      <c r="AK41" s="83" t="s">
        <v>111</v>
      </c>
      <c r="AL41" s="83" t="s">
        <v>105</v>
      </c>
      <c r="AM41" s="87" t="s">
        <v>106</v>
      </c>
      <c r="AN41" t="s">
        <v>2003</v>
      </c>
      <c r="AO41" t="s">
        <v>3000</v>
      </c>
      <c r="AP41" s="83" t="s">
        <v>3964</v>
      </c>
      <c r="AQ41" s="83" t="s">
        <v>144</v>
      </c>
      <c r="AR41" s="87" t="s">
        <v>106</v>
      </c>
      <c r="AT41" s="83" t="s">
        <v>107</v>
      </c>
      <c r="AU41" s="146" t="s">
        <v>107</v>
      </c>
      <c r="AV41" s="146" t="s">
        <v>107</v>
      </c>
      <c r="AX41" s="110" t="s">
        <v>107</v>
      </c>
      <c r="AY41" s="111"/>
      <c r="AZ41" s="112">
        <f t="shared" ca="1" si="4"/>
        <v>2892</v>
      </c>
      <c r="BA41" s="136">
        <f t="shared" ca="1" si="5"/>
        <v>43</v>
      </c>
      <c r="BB41" s="114" t="s">
        <v>136</v>
      </c>
      <c r="BC41" s="114" t="s">
        <v>108</v>
      </c>
      <c r="BD41" s="114"/>
      <c r="BE41" s="115" t="s">
        <v>102</v>
      </c>
      <c r="BF41" s="115" t="s">
        <v>102</v>
      </c>
      <c r="BG41" s="115" t="s">
        <v>102</v>
      </c>
      <c r="BH41" s="115" t="s">
        <v>102</v>
      </c>
      <c r="BI41" s="116"/>
      <c r="BJ41" s="117" t="s">
        <v>109</v>
      </c>
      <c r="BK41" s="117" t="s">
        <v>109</v>
      </c>
      <c r="BL41" s="83">
        <f t="shared" ca="1" si="6"/>
        <v>4</v>
      </c>
      <c r="BM41" s="83" t="s">
        <v>270</v>
      </c>
      <c r="BN41" s="83">
        <v>0</v>
      </c>
      <c r="BO41" s="83" t="s">
        <v>108</v>
      </c>
      <c r="BP41" s="83">
        <v>-61800</v>
      </c>
      <c r="BQ41" s="83" t="s">
        <v>381</v>
      </c>
      <c r="BR41" s="83" t="s">
        <v>157</v>
      </c>
      <c r="BS41" s="83" t="s">
        <v>502</v>
      </c>
      <c r="BT41" s="83">
        <v>-61800</v>
      </c>
      <c r="BU41" s="83" t="s">
        <v>381</v>
      </c>
      <c r="BV41" s="83" t="s">
        <v>157</v>
      </c>
      <c r="BW41" s="83" t="s">
        <v>502</v>
      </c>
      <c r="BY41" s="136">
        <v>0</v>
      </c>
      <c r="BZ41" s="136">
        <v>0</v>
      </c>
      <c r="CA41" s="136">
        <v>0</v>
      </c>
      <c r="CB41" s="136">
        <v>0</v>
      </c>
      <c r="CD41" s="136">
        <v>0</v>
      </c>
      <c r="CE41" s="136">
        <v>0</v>
      </c>
      <c r="CF41" s="136">
        <v>0</v>
      </c>
      <c r="CG41" s="136">
        <v>0</v>
      </c>
      <c r="CH41" s="136">
        <v>0</v>
      </c>
      <c r="CI41" s="136">
        <v>0</v>
      </c>
      <c r="CJ41" s="136">
        <v>0</v>
      </c>
      <c r="CK41" s="138">
        <v>0</v>
      </c>
      <c r="CL41" s="138">
        <v>0</v>
      </c>
      <c r="CM41" s="136">
        <v>0</v>
      </c>
      <c r="CN41" s="136">
        <v>0</v>
      </c>
      <c r="CO41" s="85">
        <v>43682</v>
      </c>
      <c r="CP41" s="83" t="s">
        <v>4087</v>
      </c>
      <c r="CQ41" s="83" t="s">
        <v>102</v>
      </c>
      <c r="CR41" s="83" t="s">
        <v>482</v>
      </c>
      <c r="CS41" s="83">
        <v>36</v>
      </c>
      <c r="CT41" s="83" t="s">
        <v>483</v>
      </c>
      <c r="CU41" s="83">
        <v>1</v>
      </c>
      <c r="CV41" s="83">
        <v>0</v>
      </c>
      <c r="CW41" s="83">
        <v>0</v>
      </c>
      <c r="CX41" s="83" t="s">
        <v>109</v>
      </c>
      <c r="CY41" s="83" t="s">
        <v>583</v>
      </c>
      <c r="CZ41" s="83">
        <v>0</v>
      </c>
      <c r="DA41" s="83">
        <v>0</v>
      </c>
      <c r="DB41" s="83">
        <f t="shared" si="0"/>
        <v>0</v>
      </c>
      <c r="DC41" s="83" t="s">
        <v>497</v>
      </c>
      <c r="DE41" s="136">
        <v>1</v>
      </c>
      <c r="DF41" s="136">
        <v>1</v>
      </c>
      <c r="DG41" s="215" t="s">
        <v>269</v>
      </c>
      <c r="DH41" s="136">
        <v>1</v>
      </c>
      <c r="DI41" s="136">
        <v>1</v>
      </c>
      <c r="DJ41" s="215" t="s">
        <v>269</v>
      </c>
      <c r="EE41" s="136" t="b">
        <v>1</v>
      </c>
      <c r="EF41" s="136" t="b">
        <v>1</v>
      </c>
      <c r="EG41" s="136" t="b">
        <v>1</v>
      </c>
      <c r="EH41" s="136" t="b">
        <v>1</v>
      </c>
      <c r="EL41" s="215" t="s">
        <v>269</v>
      </c>
    </row>
    <row r="42" spans="1:142" ht="60" customHeight="1" x14ac:dyDescent="0.55000000000000004">
      <c r="A42" s="83" t="s">
        <v>130</v>
      </c>
      <c r="B42" s="83" t="s">
        <v>98</v>
      </c>
      <c r="C42">
        <v>737327</v>
      </c>
      <c r="D42" t="s">
        <v>695</v>
      </c>
      <c r="E42" t="s">
        <v>695</v>
      </c>
      <c r="F42" s="83" t="s">
        <v>108</v>
      </c>
      <c r="G42" s="213">
        <v>34029</v>
      </c>
      <c r="H42" s="83" t="s">
        <v>102</v>
      </c>
      <c r="I42" s="213">
        <v>43183</v>
      </c>
      <c r="J42" s="83" t="s">
        <v>228</v>
      </c>
      <c r="K42" s="214">
        <v>192718503723</v>
      </c>
      <c r="L42" s="83" t="s">
        <v>97</v>
      </c>
      <c r="M42" s="213">
        <v>43676</v>
      </c>
      <c r="N42">
        <v>829494</v>
      </c>
      <c r="O42" s="145" t="s">
        <v>567</v>
      </c>
      <c r="P42" s="145" t="s">
        <v>99</v>
      </c>
      <c r="Q42" s="145" t="s">
        <v>100</v>
      </c>
      <c r="R42" s="145" t="s">
        <v>567</v>
      </c>
      <c r="V42">
        <v>9805</v>
      </c>
      <c r="W42" s="83" t="s">
        <v>101</v>
      </c>
      <c r="X42" s="83" t="s">
        <v>103</v>
      </c>
      <c r="Y42" t="s">
        <v>2004</v>
      </c>
      <c r="Z42" s="83" t="s">
        <v>102</v>
      </c>
      <c r="AA42" s="83" t="s">
        <v>102</v>
      </c>
      <c r="AB42" t="s">
        <v>3001</v>
      </c>
      <c r="AC42" s="83" t="s">
        <v>3965</v>
      </c>
      <c r="AD42" s="83" t="s">
        <v>144</v>
      </c>
      <c r="AE42" s="83" t="s">
        <v>105</v>
      </c>
      <c r="AF42" t="s">
        <v>2004</v>
      </c>
      <c r="AG42" s="83" t="s">
        <v>102</v>
      </c>
      <c r="AH42" s="83" t="s">
        <v>102</v>
      </c>
      <c r="AI42" t="s">
        <v>3001</v>
      </c>
      <c r="AJ42" s="83" t="s">
        <v>3965</v>
      </c>
      <c r="AK42" s="83" t="s">
        <v>144</v>
      </c>
      <c r="AL42" s="83" t="s">
        <v>105</v>
      </c>
      <c r="AM42" s="87" t="s">
        <v>106</v>
      </c>
      <c r="AN42" t="s">
        <v>2004</v>
      </c>
      <c r="AO42" t="s">
        <v>3001</v>
      </c>
      <c r="AP42" s="83" t="s">
        <v>3965</v>
      </c>
      <c r="AQ42" s="83" t="s">
        <v>111</v>
      </c>
      <c r="AR42" s="87" t="s">
        <v>106</v>
      </c>
      <c r="AT42" s="83" t="s">
        <v>107</v>
      </c>
      <c r="AU42" s="146" t="s">
        <v>107</v>
      </c>
      <c r="AV42" s="146" t="s">
        <v>107</v>
      </c>
      <c r="AX42" s="110" t="s">
        <v>107</v>
      </c>
      <c r="AY42" s="111"/>
      <c r="AZ42" s="112">
        <f t="shared" ca="1" si="4"/>
        <v>1210</v>
      </c>
      <c r="BA42" s="136">
        <f t="shared" ca="1" si="5"/>
        <v>69</v>
      </c>
      <c r="BB42" s="114" t="s">
        <v>134</v>
      </c>
      <c r="BC42" s="114" t="s">
        <v>108</v>
      </c>
      <c r="BD42" s="114"/>
      <c r="BE42" s="115" t="s">
        <v>102</v>
      </c>
      <c r="BF42" s="115" t="s">
        <v>102</v>
      </c>
      <c r="BG42" s="115" t="s">
        <v>102</v>
      </c>
      <c r="BH42" s="115" t="s">
        <v>102</v>
      </c>
      <c r="BI42" s="116"/>
      <c r="BJ42" s="117" t="s">
        <v>109</v>
      </c>
      <c r="BK42" s="117" t="s">
        <v>109</v>
      </c>
      <c r="BL42" s="83">
        <f t="shared" ca="1" si="6"/>
        <v>46</v>
      </c>
      <c r="BM42" s="83" t="s">
        <v>108</v>
      </c>
      <c r="BN42" s="83">
        <v>0</v>
      </c>
      <c r="BO42" s="83" t="s">
        <v>108</v>
      </c>
      <c r="BP42" s="83">
        <v>-63535</v>
      </c>
      <c r="BQ42" s="83" t="s">
        <v>312</v>
      </c>
      <c r="BR42" s="83" t="s">
        <v>153</v>
      </c>
      <c r="BS42" s="83" t="s">
        <v>499</v>
      </c>
      <c r="BT42" s="83">
        <v>-63535</v>
      </c>
      <c r="BU42" s="83" t="s">
        <v>312</v>
      </c>
      <c r="BV42" s="83" t="s">
        <v>153</v>
      </c>
      <c r="BW42" s="83" t="s">
        <v>499</v>
      </c>
      <c r="BY42" s="136">
        <v>0</v>
      </c>
      <c r="BZ42" s="136">
        <v>0</v>
      </c>
      <c r="CA42" s="136">
        <v>0</v>
      </c>
      <c r="CB42" s="136">
        <v>0</v>
      </c>
      <c r="CD42" s="136">
        <v>0</v>
      </c>
      <c r="CE42" s="136">
        <v>0</v>
      </c>
      <c r="CF42" s="136">
        <v>0</v>
      </c>
      <c r="CG42" s="136">
        <v>0</v>
      </c>
      <c r="CH42" s="136">
        <v>0</v>
      </c>
      <c r="CI42" s="136">
        <v>0</v>
      </c>
      <c r="CJ42" s="136">
        <v>0</v>
      </c>
      <c r="CK42" s="138">
        <v>0</v>
      </c>
      <c r="CL42" s="138">
        <v>0</v>
      </c>
      <c r="CM42" s="136">
        <v>0</v>
      </c>
      <c r="CN42" s="136">
        <v>0</v>
      </c>
      <c r="CO42" s="85">
        <v>43683</v>
      </c>
      <c r="CP42" s="83" t="s">
        <v>4088</v>
      </c>
      <c r="CQ42" s="83" t="s">
        <v>102</v>
      </c>
      <c r="CR42" s="83" t="s">
        <v>482</v>
      </c>
      <c r="CS42" s="83">
        <v>37</v>
      </c>
      <c r="CT42" s="83" t="s">
        <v>483</v>
      </c>
      <c r="CU42" s="83">
        <v>1</v>
      </c>
      <c r="CV42" s="83">
        <v>0</v>
      </c>
      <c r="CW42" s="83">
        <v>0</v>
      </c>
      <c r="CX42" s="83" t="s">
        <v>109</v>
      </c>
      <c r="CY42" s="83" t="s">
        <v>583</v>
      </c>
      <c r="CZ42" s="83">
        <v>0</v>
      </c>
      <c r="DA42" s="83">
        <v>0</v>
      </c>
      <c r="DB42" s="83">
        <f t="shared" si="0"/>
        <v>0</v>
      </c>
      <c r="DC42" s="83" t="s">
        <v>497</v>
      </c>
      <c r="DE42" s="136">
        <v>1</v>
      </c>
      <c r="DF42" s="136">
        <v>1</v>
      </c>
      <c r="DG42" s="215" t="s">
        <v>269</v>
      </c>
      <c r="DH42" s="136">
        <v>1</v>
      </c>
      <c r="DI42" s="136">
        <v>1</v>
      </c>
      <c r="DJ42" s="215" t="s">
        <v>269</v>
      </c>
      <c r="EE42" s="136" t="b">
        <v>1</v>
      </c>
      <c r="EF42" s="136" t="b">
        <v>1</v>
      </c>
      <c r="EG42" s="136" t="b">
        <v>1</v>
      </c>
      <c r="EH42" s="136" t="b">
        <v>1</v>
      </c>
      <c r="EL42" s="215" t="s">
        <v>269</v>
      </c>
    </row>
    <row r="43" spans="1:142" ht="60" customHeight="1" x14ac:dyDescent="0.55000000000000004">
      <c r="A43" s="83" t="s">
        <v>130</v>
      </c>
      <c r="B43" s="83" t="s">
        <v>98</v>
      </c>
      <c r="C43">
        <v>129985</v>
      </c>
      <c r="D43" t="s">
        <v>696</v>
      </c>
      <c r="E43" t="s">
        <v>696</v>
      </c>
      <c r="F43" s="83" t="s">
        <v>108</v>
      </c>
      <c r="G43" s="213">
        <v>25935</v>
      </c>
      <c r="H43" s="83" t="s">
        <v>102</v>
      </c>
      <c r="I43" s="213">
        <v>43322</v>
      </c>
      <c r="J43" s="83" t="s">
        <v>228</v>
      </c>
      <c r="K43" s="214">
        <v>263483709962</v>
      </c>
      <c r="L43" s="83" t="s">
        <v>135</v>
      </c>
      <c r="M43" s="213">
        <v>43539</v>
      </c>
      <c r="N43">
        <v>700833</v>
      </c>
      <c r="O43" s="145" t="s">
        <v>567</v>
      </c>
      <c r="P43" s="145" t="s">
        <v>99</v>
      </c>
      <c r="Q43" s="145" t="s">
        <v>100</v>
      </c>
      <c r="R43" s="145" t="s">
        <v>567</v>
      </c>
      <c r="V43">
        <v>5200</v>
      </c>
      <c r="W43" s="83" t="s">
        <v>101</v>
      </c>
      <c r="X43" s="83" t="s">
        <v>103</v>
      </c>
      <c r="Y43" t="s">
        <v>2005</v>
      </c>
      <c r="Z43" s="83" t="s">
        <v>102</v>
      </c>
      <c r="AA43" s="83" t="s">
        <v>102</v>
      </c>
      <c r="AB43" t="s">
        <v>3002</v>
      </c>
      <c r="AC43" s="83" t="s">
        <v>3966</v>
      </c>
      <c r="AD43" s="83" t="s">
        <v>144</v>
      </c>
      <c r="AE43" s="83" t="s">
        <v>105</v>
      </c>
      <c r="AF43" t="s">
        <v>2005</v>
      </c>
      <c r="AG43" s="83" t="s">
        <v>102</v>
      </c>
      <c r="AH43" s="83" t="s">
        <v>102</v>
      </c>
      <c r="AI43" t="s">
        <v>3002</v>
      </c>
      <c r="AJ43" s="83" t="s">
        <v>3966</v>
      </c>
      <c r="AK43" s="83" t="s">
        <v>144</v>
      </c>
      <c r="AL43" s="83" t="s">
        <v>105</v>
      </c>
      <c r="AM43" s="87" t="s">
        <v>106</v>
      </c>
      <c r="AN43" t="s">
        <v>2005</v>
      </c>
      <c r="AO43" t="s">
        <v>3002</v>
      </c>
      <c r="AP43" s="83" t="s">
        <v>3966</v>
      </c>
      <c r="AQ43" s="83" t="s">
        <v>144</v>
      </c>
      <c r="AR43" s="87" t="s">
        <v>106</v>
      </c>
      <c r="AT43" s="83" t="s">
        <v>107</v>
      </c>
      <c r="AU43" s="146" t="s">
        <v>107</v>
      </c>
      <c r="AV43" s="146" t="s">
        <v>107</v>
      </c>
      <c r="AX43" s="110" t="s">
        <v>107</v>
      </c>
      <c r="AY43" s="111"/>
      <c r="AZ43" s="112">
        <f t="shared" ca="1" si="4"/>
        <v>8697</v>
      </c>
      <c r="BA43" s="136">
        <f t="shared" ca="1" si="5"/>
        <v>94</v>
      </c>
      <c r="BB43" s="114" t="s">
        <v>134</v>
      </c>
      <c r="BC43" s="114" t="s">
        <v>108</v>
      </c>
      <c r="BD43" s="114"/>
      <c r="BE43" s="115" t="s">
        <v>102</v>
      </c>
      <c r="BF43" s="115" t="s">
        <v>102</v>
      </c>
      <c r="BG43" s="115" t="s">
        <v>102</v>
      </c>
      <c r="BH43" s="115" t="s">
        <v>102</v>
      </c>
      <c r="BI43" s="116"/>
      <c r="BJ43" s="117" t="s">
        <v>109</v>
      </c>
      <c r="BK43" s="117" t="s">
        <v>109</v>
      </c>
      <c r="BL43" s="83">
        <f t="shared" ca="1" si="6"/>
        <v>20</v>
      </c>
      <c r="BM43" s="83" t="s">
        <v>108</v>
      </c>
      <c r="BN43" s="83">
        <v>0</v>
      </c>
      <c r="BO43" s="83" t="s">
        <v>108</v>
      </c>
      <c r="BP43" s="83">
        <v>-65270</v>
      </c>
      <c r="BQ43" s="83" t="s">
        <v>198</v>
      </c>
      <c r="BR43" s="83" t="s">
        <v>164</v>
      </c>
      <c r="BS43" s="83" t="s">
        <v>499</v>
      </c>
      <c r="BT43" s="83">
        <v>-65270</v>
      </c>
      <c r="BU43" s="83" t="s">
        <v>198</v>
      </c>
      <c r="BV43" s="83" t="s">
        <v>164</v>
      </c>
      <c r="BW43" s="83" t="s">
        <v>499</v>
      </c>
      <c r="BY43" s="136">
        <v>0</v>
      </c>
      <c r="BZ43" s="136">
        <v>0</v>
      </c>
      <c r="CA43" s="136">
        <v>0</v>
      </c>
      <c r="CB43" s="136">
        <v>0</v>
      </c>
      <c r="CD43" s="136">
        <v>0</v>
      </c>
      <c r="CE43" s="136">
        <v>0</v>
      </c>
      <c r="CF43" s="136">
        <v>0</v>
      </c>
      <c r="CG43" s="136">
        <v>0</v>
      </c>
      <c r="CH43" s="136">
        <v>0</v>
      </c>
      <c r="CI43" s="136">
        <v>0</v>
      </c>
      <c r="CJ43" s="136">
        <v>0</v>
      </c>
      <c r="CK43" s="138">
        <v>0</v>
      </c>
      <c r="CL43" s="138">
        <v>0</v>
      </c>
      <c r="CM43" s="136">
        <v>0</v>
      </c>
      <c r="CN43" s="136">
        <v>0</v>
      </c>
      <c r="CO43" s="85">
        <v>43684</v>
      </c>
      <c r="CP43" s="83" t="s">
        <v>4089</v>
      </c>
      <c r="CQ43" s="83" t="s">
        <v>102</v>
      </c>
      <c r="CR43" s="83" t="s">
        <v>482</v>
      </c>
      <c r="CS43" s="83">
        <v>38</v>
      </c>
      <c r="CT43" s="83" t="s">
        <v>483</v>
      </c>
      <c r="CU43" s="83">
        <v>1</v>
      </c>
      <c r="CV43" s="83">
        <v>0</v>
      </c>
      <c r="CW43" s="83">
        <v>0</v>
      </c>
      <c r="CX43" s="83" t="s">
        <v>109</v>
      </c>
      <c r="CY43" s="83" t="s">
        <v>583</v>
      </c>
      <c r="CZ43" s="83">
        <v>0</v>
      </c>
      <c r="DA43" s="83">
        <v>0</v>
      </c>
      <c r="DB43" s="83">
        <f t="shared" si="0"/>
        <v>0</v>
      </c>
      <c r="DC43" s="83" t="s">
        <v>497</v>
      </c>
      <c r="DE43" s="136">
        <v>1</v>
      </c>
      <c r="DF43" s="136">
        <v>1</v>
      </c>
      <c r="DG43" s="215" t="s">
        <v>269</v>
      </c>
      <c r="DH43" s="136">
        <v>1</v>
      </c>
      <c r="DI43" s="136">
        <v>1</v>
      </c>
      <c r="DJ43" s="215" t="s">
        <v>269</v>
      </c>
      <c r="EE43" s="136" t="b">
        <v>1</v>
      </c>
      <c r="EF43" s="136" t="b">
        <v>1</v>
      </c>
      <c r="EG43" s="136" t="b">
        <v>1</v>
      </c>
      <c r="EH43" s="136" t="b">
        <v>1</v>
      </c>
      <c r="EL43" s="215" t="s">
        <v>269</v>
      </c>
    </row>
    <row r="44" spans="1:142" ht="60" customHeight="1" x14ac:dyDescent="0.55000000000000004">
      <c r="A44" s="83" t="s">
        <v>130</v>
      </c>
      <c r="B44" s="83" t="s">
        <v>98</v>
      </c>
      <c r="C44">
        <v>339528</v>
      </c>
      <c r="D44" t="s">
        <v>697</v>
      </c>
      <c r="E44" t="s">
        <v>697</v>
      </c>
      <c r="F44" s="83" t="s">
        <v>108</v>
      </c>
      <c r="G44" s="213">
        <v>41227</v>
      </c>
      <c r="H44" s="83" t="s">
        <v>102</v>
      </c>
      <c r="I44" s="213">
        <v>43453</v>
      </c>
      <c r="J44" s="83" t="s">
        <v>228</v>
      </c>
      <c r="K44" s="214">
        <v>648051156662</v>
      </c>
      <c r="L44" s="83" t="s">
        <v>97</v>
      </c>
      <c r="M44" s="213">
        <v>43646</v>
      </c>
      <c r="N44">
        <v>212642</v>
      </c>
      <c r="O44" s="145" t="s">
        <v>567</v>
      </c>
      <c r="P44" s="145" t="s">
        <v>99</v>
      </c>
      <c r="Q44" s="145" t="s">
        <v>100</v>
      </c>
      <c r="R44" s="145" t="s">
        <v>567</v>
      </c>
      <c r="V44">
        <v>1038</v>
      </c>
      <c r="W44" s="83" t="s">
        <v>1647</v>
      </c>
      <c r="X44" s="83" t="s">
        <v>103</v>
      </c>
      <c r="Y44" t="s">
        <v>2006</v>
      </c>
      <c r="Z44" s="83" t="s">
        <v>102</v>
      </c>
      <c r="AA44" s="83" t="s">
        <v>102</v>
      </c>
      <c r="AB44" t="s">
        <v>3003</v>
      </c>
      <c r="AC44" s="83" t="s">
        <v>3967</v>
      </c>
      <c r="AD44" s="83" t="s">
        <v>111</v>
      </c>
      <c r="AE44" s="83" t="s">
        <v>105</v>
      </c>
      <c r="AF44" t="s">
        <v>2006</v>
      </c>
      <c r="AG44" s="83" t="s">
        <v>102</v>
      </c>
      <c r="AH44" s="83" t="s">
        <v>102</v>
      </c>
      <c r="AI44" t="s">
        <v>3003</v>
      </c>
      <c r="AJ44" s="83" t="s">
        <v>3967</v>
      </c>
      <c r="AK44" s="83" t="s">
        <v>111</v>
      </c>
      <c r="AL44" s="83" t="s">
        <v>105</v>
      </c>
      <c r="AM44" s="87" t="s">
        <v>106</v>
      </c>
      <c r="AN44" t="s">
        <v>2006</v>
      </c>
      <c r="AO44" t="s">
        <v>3003</v>
      </c>
      <c r="AP44" s="83" t="s">
        <v>3967</v>
      </c>
      <c r="AQ44" s="83" t="s">
        <v>144</v>
      </c>
      <c r="AR44" s="87" t="s">
        <v>106</v>
      </c>
      <c r="AT44" s="83" t="s">
        <v>107</v>
      </c>
      <c r="AU44" s="146" t="s">
        <v>107</v>
      </c>
      <c r="AV44" s="146" t="s">
        <v>107</v>
      </c>
      <c r="AX44" s="110" t="s">
        <v>107</v>
      </c>
      <c r="AY44" s="111"/>
      <c r="AZ44" s="112">
        <f t="shared" ca="1" si="4"/>
        <v>1389</v>
      </c>
      <c r="BA44" s="136">
        <f t="shared" ca="1" si="5"/>
        <v>62</v>
      </c>
      <c r="BB44" s="114" t="s">
        <v>136</v>
      </c>
      <c r="BC44" s="114" t="s">
        <v>108</v>
      </c>
      <c r="BD44" s="114"/>
      <c r="BE44" s="115" t="s">
        <v>102</v>
      </c>
      <c r="BF44" s="115" t="s">
        <v>102</v>
      </c>
      <c r="BG44" s="115" t="s">
        <v>102</v>
      </c>
      <c r="BH44" s="115" t="s">
        <v>102</v>
      </c>
      <c r="BI44" s="116"/>
      <c r="BJ44" s="117" t="s">
        <v>109</v>
      </c>
      <c r="BK44" s="117" t="s">
        <v>109</v>
      </c>
      <c r="BL44" s="83">
        <f t="shared" ca="1" si="6"/>
        <v>94</v>
      </c>
      <c r="BM44" s="83" t="s">
        <v>270</v>
      </c>
      <c r="BN44" s="83">
        <v>0</v>
      </c>
      <c r="BO44" s="83" t="s">
        <v>108</v>
      </c>
      <c r="BP44" s="83">
        <v>-67005</v>
      </c>
      <c r="BQ44" s="83" t="s">
        <v>381</v>
      </c>
      <c r="BR44" s="83" t="s">
        <v>157</v>
      </c>
      <c r="BS44" s="83" t="s">
        <v>502</v>
      </c>
      <c r="BT44" s="83">
        <v>-67005</v>
      </c>
      <c r="BU44" s="83" t="s">
        <v>381</v>
      </c>
      <c r="BV44" s="83" t="s">
        <v>157</v>
      </c>
      <c r="BW44" s="83" t="s">
        <v>502</v>
      </c>
      <c r="BY44" s="136">
        <v>0</v>
      </c>
      <c r="BZ44" s="136">
        <v>0</v>
      </c>
      <c r="CA44" s="136">
        <v>0</v>
      </c>
      <c r="CB44" s="136">
        <v>0</v>
      </c>
      <c r="CD44" s="136">
        <v>0</v>
      </c>
      <c r="CE44" s="136">
        <v>0</v>
      </c>
      <c r="CF44" s="136">
        <v>0</v>
      </c>
      <c r="CG44" s="136">
        <v>0</v>
      </c>
      <c r="CH44" s="136">
        <v>0</v>
      </c>
      <c r="CI44" s="136">
        <v>0</v>
      </c>
      <c r="CJ44" s="136">
        <v>0</v>
      </c>
      <c r="CK44" s="138">
        <v>0</v>
      </c>
      <c r="CL44" s="138">
        <v>0</v>
      </c>
      <c r="CM44" s="136">
        <v>0</v>
      </c>
      <c r="CN44" s="136">
        <v>0</v>
      </c>
      <c r="CO44" s="85">
        <v>43685</v>
      </c>
      <c r="CP44" s="83" t="s">
        <v>4090</v>
      </c>
      <c r="CQ44" s="83" t="s">
        <v>102</v>
      </c>
      <c r="CR44" s="83" t="s">
        <v>482</v>
      </c>
      <c r="CS44" s="83">
        <v>39</v>
      </c>
      <c r="CT44" s="83" t="s">
        <v>483</v>
      </c>
      <c r="CU44" s="83">
        <v>1</v>
      </c>
      <c r="CV44" s="83">
        <v>0</v>
      </c>
      <c r="CW44" s="83">
        <v>0</v>
      </c>
      <c r="CX44" s="83" t="s">
        <v>109</v>
      </c>
      <c r="CY44" s="83" t="s">
        <v>583</v>
      </c>
      <c r="CZ44" s="83">
        <v>0</v>
      </c>
      <c r="DA44" s="83">
        <v>0</v>
      </c>
      <c r="DB44" s="83">
        <f t="shared" si="0"/>
        <v>0</v>
      </c>
      <c r="DC44" s="83" t="s">
        <v>497</v>
      </c>
      <c r="DE44" s="136">
        <v>1</v>
      </c>
      <c r="DF44" s="136">
        <v>1</v>
      </c>
      <c r="DG44" s="215" t="s">
        <v>269</v>
      </c>
      <c r="DH44" s="136">
        <v>1</v>
      </c>
      <c r="DI44" s="136">
        <v>1</v>
      </c>
      <c r="DJ44" s="215" t="s">
        <v>269</v>
      </c>
      <c r="EE44" s="136" t="b">
        <v>1</v>
      </c>
      <c r="EF44" s="136" t="b">
        <v>1</v>
      </c>
      <c r="EG44" s="136" t="b">
        <v>1</v>
      </c>
      <c r="EH44" s="136" t="b">
        <v>1</v>
      </c>
      <c r="EL44" s="215" t="s">
        <v>269</v>
      </c>
    </row>
    <row r="45" spans="1:142" ht="60" customHeight="1" x14ac:dyDescent="0.55000000000000004">
      <c r="A45" s="83" t="s">
        <v>130</v>
      </c>
      <c r="B45" s="83" t="s">
        <v>98</v>
      </c>
      <c r="C45">
        <v>351212</v>
      </c>
      <c r="D45" t="s">
        <v>698</v>
      </c>
      <c r="E45" t="s">
        <v>698</v>
      </c>
      <c r="F45" s="83" t="s">
        <v>108</v>
      </c>
      <c r="G45" s="213">
        <v>29392</v>
      </c>
      <c r="H45" s="83" t="s">
        <v>102</v>
      </c>
      <c r="I45" s="213">
        <v>43156</v>
      </c>
      <c r="J45" s="83" t="s">
        <v>228</v>
      </c>
      <c r="K45" s="214">
        <v>545045537383</v>
      </c>
      <c r="L45" s="83" t="s">
        <v>126</v>
      </c>
      <c r="M45" s="213">
        <v>43607</v>
      </c>
      <c r="N45">
        <v>744099</v>
      </c>
      <c r="O45" s="145" t="s">
        <v>567</v>
      </c>
      <c r="P45" s="145" t="s">
        <v>99</v>
      </c>
      <c r="Q45" s="145" t="s">
        <v>100</v>
      </c>
      <c r="R45" s="145" t="s">
        <v>567</v>
      </c>
      <c r="V45">
        <v>6722</v>
      </c>
      <c r="W45" s="83" t="s">
        <v>101</v>
      </c>
      <c r="X45" s="83" t="s">
        <v>103</v>
      </c>
      <c r="Y45" t="s">
        <v>2007</v>
      </c>
      <c r="Z45" s="83" t="s">
        <v>102</v>
      </c>
      <c r="AA45" s="83" t="s">
        <v>102</v>
      </c>
      <c r="AB45" t="s">
        <v>3004</v>
      </c>
      <c r="AC45" s="83" t="s">
        <v>3968</v>
      </c>
      <c r="AD45" s="83" t="s">
        <v>144</v>
      </c>
      <c r="AE45" s="83" t="s">
        <v>105</v>
      </c>
      <c r="AF45" t="s">
        <v>2007</v>
      </c>
      <c r="AG45" s="83" t="s">
        <v>102</v>
      </c>
      <c r="AH45" s="83" t="s">
        <v>102</v>
      </c>
      <c r="AI45" t="s">
        <v>3004</v>
      </c>
      <c r="AJ45" s="83" t="s">
        <v>3968</v>
      </c>
      <c r="AK45" s="83" t="s">
        <v>144</v>
      </c>
      <c r="AL45" s="83" t="s">
        <v>105</v>
      </c>
      <c r="AM45" s="87" t="s">
        <v>106</v>
      </c>
      <c r="AN45" t="s">
        <v>2007</v>
      </c>
      <c r="AO45" t="s">
        <v>3004</v>
      </c>
      <c r="AP45" s="83" t="s">
        <v>3968</v>
      </c>
      <c r="AQ45" s="83" t="s">
        <v>111</v>
      </c>
      <c r="AR45" s="87" t="s">
        <v>106</v>
      </c>
      <c r="AT45" s="83" t="s">
        <v>107</v>
      </c>
      <c r="AU45" s="146" t="s">
        <v>107</v>
      </c>
      <c r="AV45" s="146" t="s">
        <v>107</v>
      </c>
      <c r="AX45" s="110" t="s">
        <v>107</v>
      </c>
      <c r="AY45" s="111"/>
      <c r="AZ45" s="112">
        <f t="shared" ca="1" si="4"/>
        <v>5892</v>
      </c>
      <c r="BA45" s="136">
        <f t="shared" ca="1" si="5"/>
        <v>72</v>
      </c>
      <c r="BB45" s="114" t="s">
        <v>134</v>
      </c>
      <c r="BC45" s="114" t="s">
        <v>108</v>
      </c>
      <c r="BD45" s="114"/>
      <c r="BE45" s="115" t="s">
        <v>102</v>
      </c>
      <c r="BF45" s="115" t="s">
        <v>102</v>
      </c>
      <c r="BG45" s="115" t="s">
        <v>102</v>
      </c>
      <c r="BH45" s="115" t="s">
        <v>102</v>
      </c>
      <c r="BI45" s="116"/>
      <c r="BJ45" s="117" t="s">
        <v>109</v>
      </c>
      <c r="BK45" s="117" t="s">
        <v>109</v>
      </c>
      <c r="BL45" s="83">
        <f t="shared" ca="1" si="6"/>
        <v>76</v>
      </c>
      <c r="BM45" s="83" t="s">
        <v>108</v>
      </c>
      <c r="BN45" s="83">
        <v>0</v>
      </c>
      <c r="BO45" s="83" t="s">
        <v>108</v>
      </c>
      <c r="BP45" s="83">
        <v>-68740</v>
      </c>
      <c r="BQ45" s="83" t="s">
        <v>312</v>
      </c>
      <c r="BR45" s="83" t="s">
        <v>153</v>
      </c>
      <c r="BS45" s="83" t="s">
        <v>499</v>
      </c>
      <c r="BT45" s="83">
        <v>-68740</v>
      </c>
      <c r="BU45" s="83" t="s">
        <v>312</v>
      </c>
      <c r="BV45" s="83" t="s">
        <v>153</v>
      </c>
      <c r="BW45" s="83" t="s">
        <v>499</v>
      </c>
      <c r="BY45" s="136">
        <v>0</v>
      </c>
      <c r="BZ45" s="136">
        <v>0</v>
      </c>
      <c r="CA45" s="136">
        <v>0</v>
      </c>
      <c r="CB45" s="136">
        <v>0</v>
      </c>
      <c r="CD45" s="136">
        <v>0</v>
      </c>
      <c r="CE45" s="136">
        <v>0</v>
      </c>
      <c r="CF45" s="136">
        <v>0</v>
      </c>
      <c r="CG45" s="136">
        <v>0</v>
      </c>
      <c r="CH45" s="136">
        <v>0</v>
      </c>
      <c r="CI45" s="136">
        <v>0</v>
      </c>
      <c r="CJ45" s="136">
        <v>0</v>
      </c>
      <c r="CK45" s="138">
        <v>0</v>
      </c>
      <c r="CL45" s="138">
        <v>0</v>
      </c>
      <c r="CM45" s="136">
        <v>0</v>
      </c>
      <c r="CN45" s="136">
        <v>0</v>
      </c>
      <c r="CO45" s="85">
        <v>43686</v>
      </c>
      <c r="CP45" s="83" t="s">
        <v>4091</v>
      </c>
      <c r="CQ45" s="83" t="s">
        <v>102</v>
      </c>
      <c r="CR45" s="83" t="s">
        <v>482</v>
      </c>
      <c r="CS45" s="83">
        <v>40</v>
      </c>
      <c r="CT45" s="83" t="s">
        <v>483</v>
      </c>
      <c r="CU45" s="83">
        <v>1</v>
      </c>
      <c r="CV45" s="83">
        <v>0</v>
      </c>
      <c r="CW45" s="83">
        <v>0</v>
      </c>
      <c r="CX45" s="83" t="s">
        <v>109</v>
      </c>
      <c r="CY45" s="83" t="s">
        <v>583</v>
      </c>
      <c r="CZ45" s="83">
        <v>0</v>
      </c>
      <c r="DA45" s="83">
        <v>0</v>
      </c>
      <c r="DB45" s="83">
        <f t="shared" si="0"/>
        <v>0</v>
      </c>
      <c r="DC45" s="83" t="s">
        <v>497</v>
      </c>
      <c r="DE45" s="136">
        <v>1</v>
      </c>
      <c r="DF45" s="136">
        <v>1</v>
      </c>
      <c r="DG45" s="215" t="s">
        <v>269</v>
      </c>
      <c r="DH45" s="136">
        <v>1</v>
      </c>
      <c r="DI45" s="136">
        <v>1</v>
      </c>
      <c r="DJ45" s="215" t="s">
        <v>269</v>
      </c>
      <c r="EE45" s="136" t="b">
        <v>1</v>
      </c>
      <c r="EF45" s="136" t="b">
        <v>1</v>
      </c>
      <c r="EG45" s="136" t="b">
        <v>1</v>
      </c>
      <c r="EH45" s="136" t="b">
        <v>1</v>
      </c>
      <c r="EL45" s="215" t="s">
        <v>269</v>
      </c>
    </row>
    <row r="46" spans="1:142" ht="60" customHeight="1" x14ac:dyDescent="0.55000000000000004">
      <c r="A46" s="83" t="s">
        <v>130</v>
      </c>
      <c r="B46" s="83" t="s">
        <v>98</v>
      </c>
      <c r="C46">
        <v>863656</v>
      </c>
      <c r="D46" t="s">
        <v>699</v>
      </c>
      <c r="E46" t="s">
        <v>699</v>
      </c>
      <c r="F46" s="83" t="s">
        <v>108</v>
      </c>
      <c r="G46" s="213">
        <v>31075</v>
      </c>
      <c r="H46" s="83" t="s">
        <v>102</v>
      </c>
      <c r="I46" s="213">
        <v>43261</v>
      </c>
      <c r="J46" s="83" t="s">
        <v>228</v>
      </c>
      <c r="K46" s="214">
        <v>291681232319</v>
      </c>
      <c r="L46" s="83" t="s">
        <v>135</v>
      </c>
      <c r="M46" s="213">
        <v>43526</v>
      </c>
      <c r="N46">
        <v>334847</v>
      </c>
      <c r="O46" s="145" t="s">
        <v>567</v>
      </c>
      <c r="P46" s="145" t="s">
        <v>99</v>
      </c>
      <c r="Q46" s="145" t="s">
        <v>100</v>
      </c>
      <c r="R46" s="145" t="s">
        <v>567</v>
      </c>
      <c r="V46">
        <v>1028</v>
      </c>
      <c r="W46" s="83" t="s">
        <v>101</v>
      </c>
      <c r="X46" s="83" t="s">
        <v>103</v>
      </c>
      <c r="Y46" t="s">
        <v>2008</v>
      </c>
      <c r="Z46" s="83" t="s">
        <v>102</v>
      </c>
      <c r="AA46" s="83" t="s">
        <v>102</v>
      </c>
      <c r="AB46" t="s">
        <v>3005</v>
      </c>
      <c r="AC46" s="83" t="s">
        <v>3969</v>
      </c>
      <c r="AD46" s="83" t="s">
        <v>144</v>
      </c>
      <c r="AE46" s="83" t="s">
        <v>105</v>
      </c>
      <c r="AF46" t="s">
        <v>2008</v>
      </c>
      <c r="AG46" s="83" t="s">
        <v>102</v>
      </c>
      <c r="AH46" s="83" t="s">
        <v>102</v>
      </c>
      <c r="AI46" t="s">
        <v>3005</v>
      </c>
      <c r="AJ46" s="83" t="s">
        <v>3969</v>
      </c>
      <c r="AK46" s="83" t="s">
        <v>144</v>
      </c>
      <c r="AL46" s="83" t="s">
        <v>105</v>
      </c>
      <c r="AM46" s="87" t="s">
        <v>106</v>
      </c>
      <c r="AN46" t="s">
        <v>2008</v>
      </c>
      <c r="AO46" t="s">
        <v>3005</v>
      </c>
      <c r="AP46" s="83" t="s">
        <v>3969</v>
      </c>
      <c r="AQ46" s="83" t="s">
        <v>144</v>
      </c>
      <c r="AR46" s="87" t="s">
        <v>106</v>
      </c>
      <c r="AT46" s="83" t="s">
        <v>107</v>
      </c>
      <c r="AU46" s="146" t="s">
        <v>107</v>
      </c>
      <c r="AV46" s="146" t="s">
        <v>107</v>
      </c>
      <c r="AX46" s="110" t="s">
        <v>107</v>
      </c>
      <c r="AY46" s="111"/>
      <c r="AZ46" s="112">
        <f t="shared" ca="1" si="4"/>
        <v>2642</v>
      </c>
      <c r="BA46" s="136">
        <f t="shared" ca="1" si="5"/>
        <v>29</v>
      </c>
      <c r="BB46" s="114" t="s">
        <v>134</v>
      </c>
      <c r="BC46" s="114" t="s">
        <v>108</v>
      </c>
      <c r="BD46" s="114"/>
      <c r="BE46" s="115" t="s">
        <v>102</v>
      </c>
      <c r="BF46" s="115" t="s">
        <v>102</v>
      </c>
      <c r="BG46" s="115" t="s">
        <v>102</v>
      </c>
      <c r="BH46" s="115" t="s">
        <v>102</v>
      </c>
      <c r="BI46" s="116"/>
      <c r="BJ46" s="117" t="s">
        <v>109</v>
      </c>
      <c r="BK46" s="117" t="s">
        <v>109</v>
      </c>
      <c r="BL46" s="83">
        <f t="shared" ca="1" si="6"/>
        <v>95</v>
      </c>
      <c r="BM46" s="83" t="s">
        <v>108</v>
      </c>
      <c r="BN46" s="83">
        <v>0</v>
      </c>
      <c r="BO46" s="83" t="s">
        <v>108</v>
      </c>
      <c r="BP46" s="83">
        <v>-70475</v>
      </c>
      <c r="BQ46" s="83" t="s">
        <v>198</v>
      </c>
      <c r="BR46" s="83" t="s">
        <v>164</v>
      </c>
      <c r="BS46" s="83" t="s">
        <v>499</v>
      </c>
      <c r="BT46" s="83">
        <v>-70475</v>
      </c>
      <c r="BU46" s="83" t="s">
        <v>198</v>
      </c>
      <c r="BV46" s="83" t="s">
        <v>164</v>
      </c>
      <c r="BW46" s="83" t="s">
        <v>499</v>
      </c>
      <c r="BY46" s="136">
        <v>0</v>
      </c>
      <c r="BZ46" s="136">
        <v>0</v>
      </c>
      <c r="CA46" s="136">
        <v>0</v>
      </c>
      <c r="CB46" s="136">
        <v>0</v>
      </c>
      <c r="CD46" s="136">
        <v>0</v>
      </c>
      <c r="CE46" s="136">
        <v>0</v>
      </c>
      <c r="CF46" s="136">
        <v>0</v>
      </c>
      <c r="CG46" s="136">
        <v>0</v>
      </c>
      <c r="CH46" s="136">
        <v>0</v>
      </c>
      <c r="CI46" s="136">
        <v>0</v>
      </c>
      <c r="CJ46" s="136">
        <v>0</v>
      </c>
      <c r="CK46" s="138">
        <v>0</v>
      </c>
      <c r="CL46" s="138">
        <v>0</v>
      </c>
      <c r="CM46" s="136">
        <v>0</v>
      </c>
      <c r="CN46" s="136">
        <v>0</v>
      </c>
      <c r="CO46" s="85">
        <v>43687</v>
      </c>
      <c r="CP46" s="83" t="s">
        <v>4092</v>
      </c>
      <c r="CQ46" s="83" t="s">
        <v>102</v>
      </c>
      <c r="CR46" s="83" t="s">
        <v>482</v>
      </c>
      <c r="CS46" s="83">
        <v>41</v>
      </c>
      <c r="CT46" s="83" t="s">
        <v>483</v>
      </c>
      <c r="CU46" s="83">
        <v>1</v>
      </c>
      <c r="CV46" s="83">
        <v>0</v>
      </c>
      <c r="CW46" s="83">
        <v>0</v>
      </c>
      <c r="CX46" s="83" t="s">
        <v>109</v>
      </c>
      <c r="CY46" s="83" t="s">
        <v>583</v>
      </c>
      <c r="CZ46" s="83">
        <v>0</v>
      </c>
      <c r="DA46" s="83">
        <v>0</v>
      </c>
      <c r="DB46" s="83">
        <f t="shared" si="0"/>
        <v>0</v>
      </c>
      <c r="DC46" s="83" t="s">
        <v>497</v>
      </c>
      <c r="DE46" s="136">
        <v>1</v>
      </c>
      <c r="DF46" s="136">
        <v>1</v>
      </c>
      <c r="DG46" s="215" t="s">
        <v>269</v>
      </c>
      <c r="DH46" s="136">
        <v>1</v>
      </c>
      <c r="DI46" s="136">
        <v>1</v>
      </c>
      <c r="DJ46" s="215" t="s">
        <v>269</v>
      </c>
      <c r="EE46" s="136" t="b">
        <v>1</v>
      </c>
      <c r="EF46" s="136" t="b">
        <v>1</v>
      </c>
      <c r="EG46" s="136" t="b">
        <v>1</v>
      </c>
      <c r="EH46" s="136" t="b">
        <v>1</v>
      </c>
      <c r="EL46" s="215" t="s">
        <v>269</v>
      </c>
    </row>
    <row r="47" spans="1:142" ht="60" customHeight="1" x14ac:dyDescent="0.55000000000000004">
      <c r="A47" s="83" t="s">
        <v>130</v>
      </c>
      <c r="B47" s="83" t="s">
        <v>98</v>
      </c>
      <c r="C47">
        <v>348926</v>
      </c>
      <c r="D47" t="s">
        <v>700</v>
      </c>
      <c r="E47" t="s">
        <v>700</v>
      </c>
      <c r="F47" s="83" t="s">
        <v>108</v>
      </c>
      <c r="G47" s="213">
        <v>41560</v>
      </c>
      <c r="H47" s="83" t="s">
        <v>102</v>
      </c>
      <c r="I47" s="213">
        <v>43399</v>
      </c>
      <c r="J47" s="83" t="s">
        <v>228</v>
      </c>
      <c r="K47" s="214">
        <v>865808450633</v>
      </c>
      <c r="L47" s="83" t="s">
        <v>97</v>
      </c>
      <c r="M47" s="213">
        <v>43598</v>
      </c>
      <c r="N47">
        <v>662333</v>
      </c>
      <c r="O47" s="145" t="s">
        <v>567</v>
      </c>
      <c r="P47" s="145" t="s">
        <v>99</v>
      </c>
      <c r="Q47" s="145" t="s">
        <v>100</v>
      </c>
      <c r="R47" s="145" t="s">
        <v>567</v>
      </c>
      <c r="V47">
        <v>4870</v>
      </c>
      <c r="W47" s="83" t="s">
        <v>1648</v>
      </c>
      <c r="X47" s="83" t="s">
        <v>103</v>
      </c>
      <c r="Y47" t="s">
        <v>2009</v>
      </c>
      <c r="Z47" s="83" t="s">
        <v>102</v>
      </c>
      <c r="AA47" s="83" t="s">
        <v>102</v>
      </c>
      <c r="AB47" t="s">
        <v>3006</v>
      </c>
      <c r="AC47" s="83" t="s">
        <v>3970</v>
      </c>
      <c r="AD47" s="83" t="s">
        <v>111</v>
      </c>
      <c r="AE47" s="83" t="s">
        <v>105</v>
      </c>
      <c r="AF47" t="s">
        <v>2009</v>
      </c>
      <c r="AG47" s="83" t="s">
        <v>102</v>
      </c>
      <c r="AH47" s="83" t="s">
        <v>102</v>
      </c>
      <c r="AI47" t="s">
        <v>3006</v>
      </c>
      <c r="AJ47" s="83" t="s">
        <v>3970</v>
      </c>
      <c r="AK47" s="83" t="s">
        <v>111</v>
      </c>
      <c r="AL47" s="83" t="s">
        <v>105</v>
      </c>
      <c r="AM47" s="87" t="s">
        <v>106</v>
      </c>
      <c r="AN47" t="s">
        <v>2009</v>
      </c>
      <c r="AO47" t="s">
        <v>3006</v>
      </c>
      <c r="AP47" s="83" t="s">
        <v>3970</v>
      </c>
      <c r="AQ47" s="83" t="s">
        <v>144</v>
      </c>
      <c r="AR47" s="87" t="s">
        <v>106</v>
      </c>
      <c r="AT47" s="83" t="s">
        <v>107</v>
      </c>
      <c r="AU47" s="146" t="s">
        <v>107</v>
      </c>
      <c r="AV47" s="146" t="s">
        <v>107</v>
      </c>
      <c r="AX47" s="110" t="s">
        <v>107</v>
      </c>
      <c r="AY47" s="111"/>
      <c r="AZ47" s="112">
        <f t="shared" ca="1" si="4"/>
        <v>1334</v>
      </c>
      <c r="BA47" s="136">
        <f t="shared" ca="1" si="5"/>
        <v>36</v>
      </c>
      <c r="BB47" s="114" t="s">
        <v>136</v>
      </c>
      <c r="BC47" s="114" t="s">
        <v>108</v>
      </c>
      <c r="BD47" s="114"/>
      <c r="BE47" s="115" t="s">
        <v>102</v>
      </c>
      <c r="BF47" s="115" t="s">
        <v>102</v>
      </c>
      <c r="BG47" s="115" t="s">
        <v>102</v>
      </c>
      <c r="BH47" s="115" t="s">
        <v>102</v>
      </c>
      <c r="BI47" s="116"/>
      <c r="BJ47" s="117" t="s">
        <v>109</v>
      </c>
      <c r="BK47" s="117" t="s">
        <v>109</v>
      </c>
      <c r="BL47" s="83">
        <f t="shared" ca="1" si="6"/>
        <v>27</v>
      </c>
      <c r="BM47" s="83" t="s">
        <v>270</v>
      </c>
      <c r="BN47" s="83">
        <v>0</v>
      </c>
      <c r="BO47" s="83" t="s">
        <v>108</v>
      </c>
      <c r="BP47" s="83">
        <v>-72210</v>
      </c>
      <c r="BQ47" s="83" t="s">
        <v>381</v>
      </c>
      <c r="BR47" s="83" t="s">
        <v>157</v>
      </c>
      <c r="BS47" s="83" t="s">
        <v>502</v>
      </c>
      <c r="BT47" s="83">
        <v>-72210</v>
      </c>
      <c r="BU47" s="83" t="s">
        <v>381</v>
      </c>
      <c r="BV47" s="83" t="s">
        <v>157</v>
      </c>
      <c r="BW47" s="83" t="s">
        <v>502</v>
      </c>
      <c r="BY47" s="136">
        <v>0</v>
      </c>
      <c r="BZ47" s="136">
        <v>0</v>
      </c>
      <c r="CA47" s="136">
        <v>0</v>
      </c>
      <c r="CB47" s="136">
        <v>0</v>
      </c>
      <c r="CD47" s="136">
        <v>0</v>
      </c>
      <c r="CE47" s="136">
        <v>0</v>
      </c>
      <c r="CF47" s="136">
        <v>0</v>
      </c>
      <c r="CG47" s="136">
        <v>0</v>
      </c>
      <c r="CH47" s="136">
        <v>0</v>
      </c>
      <c r="CI47" s="136">
        <v>0</v>
      </c>
      <c r="CJ47" s="136">
        <v>0</v>
      </c>
      <c r="CK47" s="138">
        <v>0</v>
      </c>
      <c r="CL47" s="138">
        <v>0</v>
      </c>
      <c r="CM47" s="136">
        <v>0</v>
      </c>
      <c r="CN47" s="136">
        <v>0</v>
      </c>
      <c r="CO47" s="85">
        <v>43688</v>
      </c>
      <c r="CP47" s="83" t="s">
        <v>4093</v>
      </c>
      <c r="CQ47" s="83" t="s">
        <v>102</v>
      </c>
      <c r="CR47" s="83" t="s">
        <v>482</v>
      </c>
      <c r="CS47" s="83">
        <v>42</v>
      </c>
      <c r="CT47" s="83" t="s">
        <v>483</v>
      </c>
      <c r="CU47" s="83">
        <v>1</v>
      </c>
      <c r="CV47" s="83">
        <v>0</v>
      </c>
      <c r="CW47" s="83">
        <v>0</v>
      </c>
      <c r="CX47" s="83" t="s">
        <v>109</v>
      </c>
      <c r="CY47" s="83" t="s">
        <v>583</v>
      </c>
      <c r="CZ47" s="83">
        <v>0</v>
      </c>
      <c r="DA47" s="83">
        <v>0</v>
      </c>
      <c r="DB47" s="83">
        <f t="shared" si="0"/>
        <v>0</v>
      </c>
      <c r="DC47" s="83" t="s">
        <v>497</v>
      </c>
      <c r="DE47" s="136">
        <v>1</v>
      </c>
      <c r="DF47" s="136">
        <v>1</v>
      </c>
      <c r="DG47" s="215" t="s">
        <v>269</v>
      </c>
      <c r="DH47" s="136">
        <v>1</v>
      </c>
      <c r="DI47" s="136">
        <v>1</v>
      </c>
      <c r="DJ47" s="215" t="s">
        <v>269</v>
      </c>
      <c r="EE47" s="136" t="b">
        <v>1</v>
      </c>
      <c r="EF47" s="136" t="b">
        <v>1</v>
      </c>
      <c r="EG47" s="136" t="b">
        <v>1</v>
      </c>
      <c r="EH47" s="136" t="b">
        <v>1</v>
      </c>
      <c r="EL47" s="215" t="s">
        <v>269</v>
      </c>
    </row>
    <row r="48" spans="1:142" ht="60" customHeight="1" x14ac:dyDescent="0.55000000000000004">
      <c r="A48" s="83" t="s">
        <v>130</v>
      </c>
      <c r="B48" s="83" t="s">
        <v>98</v>
      </c>
      <c r="C48">
        <v>914393</v>
      </c>
      <c r="D48" t="s">
        <v>701</v>
      </c>
      <c r="E48" t="s">
        <v>701</v>
      </c>
      <c r="F48" s="83" t="s">
        <v>108</v>
      </c>
      <c r="G48" s="213">
        <v>42509</v>
      </c>
      <c r="H48" s="83" t="s">
        <v>102</v>
      </c>
      <c r="I48" s="213">
        <v>43252</v>
      </c>
      <c r="J48" s="83" t="s">
        <v>228</v>
      </c>
      <c r="K48" s="214">
        <v>767303109064</v>
      </c>
      <c r="L48" s="83" t="s">
        <v>135</v>
      </c>
      <c r="M48" s="213">
        <v>43719</v>
      </c>
      <c r="N48">
        <v>933777</v>
      </c>
      <c r="O48" s="145" t="s">
        <v>567</v>
      </c>
      <c r="P48" s="145" t="s">
        <v>99</v>
      </c>
      <c r="Q48" s="145" t="s">
        <v>100</v>
      </c>
      <c r="R48" s="145" t="s">
        <v>567</v>
      </c>
      <c r="V48">
        <v>782</v>
      </c>
      <c r="W48" s="83" t="s">
        <v>101</v>
      </c>
      <c r="X48" s="83" t="s">
        <v>103</v>
      </c>
      <c r="Y48" t="s">
        <v>2010</v>
      </c>
      <c r="Z48" s="83" t="s">
        <v>102</v>
      </c>
      <c r="AA48" s="83" t="s">
        <v>102</v>
      </c>
      <c r="AB48" t="s">
        <v>3007</v>
      </c>
      <c r="AC48" s="83" t="s">
        <v>3971</v>
      </c>
      <c r="AD48" s="83" t="s">
        <v>144</v>
      </c>
      <c r="AE48" s="83" t="s">
        <v>105</v>
      </c>
      <c r="AF48" t="s">
        <v>2010</v>
      </c>
      <c r="AG48" s="83" t="s">
        <v>102</v>
      </c>
      <c r="AH48" s="83" t="s">
        <v>102</v>
      </c>
      <c r="AI48" t="s">
        <v>3007</v>
      </c>
      <c r="AJ48" s="83" t="s">
        <v>3971</v>
      </c>
      <c r="AK48" s="83" t="s">
        <v>144</v>
      </c>
      <c r="AL48" s="83" t="s">
        <v>105</v>
      </c>
      <c r="AM48" s="87" t="s">
        <v>106</v>
      </c>
      <c r="AN48" t="s">
        <v>2010</v>
      </c>
      <c r="AO48" t="s">
        <v>3007</v>
      </c>
      <c r="AP48" s="83" t="s">
        <v>3971</v>
      </c>
      <c r="AQ48" s="83" t="s">
        <v>111</v>
      </c>
      <c r="AR48" s="87" t="s">
        <v>106</v>
      </c>
      <c r="AT48" s="83" t="s">
        <v>107</v>
      </c>
      <c r="AU48" s="146" t="s">
        <v>107</v>
      </c>
      <c r="AV48" s="146" t="s">
        <v>107</v>
      </c>
      <c r="AX48" s="110" t="s">
        <v>107</v>
      </c>
      <c r="AY48" s="111"/>
      <c r="AZ48" s="112">
        <f t="shared" ca="1" si="4"/>
        <v>4080</v>
      </c>
      <c r="BA48" s="136">
        <f t="shared" ca="1" si="5"/>
        <v>13</v>
      </c>
      <c r="BB48" s="114" t="s">
        <v>134</v>
      </c>
      <c r="BC48" s="114" t="s">
        <v>108</v>
      </c>
      <c r="BD48" s="114"/>
      <c r="BE48" s="115" t="s">
        <v>102</v>
      </c>
      <c r="BF48" s="115" t="s">
        <v>102</v>
      </c>
      <c r="BG48" s="115" t="s">
        <v>102</v>
      </c>
      <c r="BH48" s="115" t="s">
        <v>102</v>
      </c>
      <c r="BI48" s="116"/>
      <c r="BJ48" s="117" t="s">
        <v>109</v>
      </c>
      <c r="BK48" s="117" t="s">
        <v>109</v>
      </c>
      <c r="BL48" s="83">
        <f t="shared" ca="1" si="6"/>
        <v>81</v>
      </c>
      <c r="BM48" s="83" t="s">
        <v>108</v>
      </c>
      <c r="BN48" s="83">
        <v>0</v>
      </c>
      <c r="BO48" s="83" t="s">
        <v>108</v>
      </c>
      <c r="BP48" s="83">
        <v>-73945</v>
      </c>
      <c r="BQ48" s="83" t="s">
        <v>312</v>
      </c>
      <c r="BR48" s="83" t="s">
        <v>153</v>
      </c>
      <c r="BS48" s="83" t="s">
        <v>499</v>
      </c>
      <c r="BT48" s="83">
        <v>-73945</v>
      </c>
      <c r="BU48" s="83" t="s">
        <v>312</v>
      </c>
      <c r="BV48" s="83" t="s">
        <v>153</v>
      </c>
      <c r="BW48" s="83" t="s">
        <v>499</v>
      </c>
      <c r="BY48" s="136">
        <v>0</v>
      </c>
      <c r="BZ48" s="136">
        <v>0</v>
      </c>
      <c r="CA48" s="136">
        <v>0</v>
      </c>
      <c r="CB48" s="136">
        <v>0</v>
      </c>
      <c r="CD48" s="136">
        <v>0</v>
      </c>
      <c r="CE48" s="136">
        <v>0</v>
      </c>
      <c r="CF48" s="136">
        <v>0</v>
      </c>
      <c r="CG48" s="136">
        <v>0</v>
      </c>
      <c r="CH48" s="136">
        <v>0</v>
      </c>
      <c r="CI48" s="136">
        <v>0</v>
      </c>
      <c r="CJ48" s="136">
        <v>0</v>
      </c>
      <c r="CK48" s="138">
        <v>0</v>
      </c>
      <c r="CL48" s="138">
        <v>0</v>
      </c>
      <c r="CM48" s="136">
        <v>0</v>
      </c>
      <c r="CN48" s="136">
        <v>0</v>
      </c>
      <c r="CO48" s="85">
        <v>43689</v>
      </c>
      <c r="CP48" s="83" t="s">
        <v>4094</v>
      </c>
      <c r="CQ48" s="83" t="s">
        <v>102</v>
      </c>
      <c r="CR48" s="83" t="s">
        <v>482</v>
      </c>
      <c r="CS48" s="83">
        <v>43</v>
      </c>
      <c r="CT48" s="83" t="s">
        <v>483</v>
      </c>
      <c r="CU48" s="83">
        <v>1</v>
      </c>
      <c r="CV48" s="83">
        <v>0</v>
      </c>
      <c r="CW48" s="83">
        <v>0</v>
      </c>
      <c r="CX48" s="83" t="s">
        <v>109</v>
      </c>
      <c r="CY48" s="83" t="s">
        <v>583</v>
      </c>
      <c r="CZ48" s="83">
        <v>0</v>
      </c>
      <c r="DA48" s="83">
        <v>0</v>
      </c>
      <c r="DB48" s="83">
        <f t="shared" si="0"/>
        <v>0</v>
      </c>
      <c r="DC48" s="83" t="s">
        <v>497</v>
      </c>
      <c r="DE48" s="136">
        <v>1</v>
      </c>
      <c r="DF48" s="136">
        <v>1</v>
      </c>
      <c r="DG48" s="215" t="s">
        <v>269</v>
      </c>
      <c r="DH48" s="136">
        <v>1</v>
      </c>
      <c r="DI48" s="136">
        <v>1</v>
      </c>
      <c r="DJ48" s="215" t="s">
        <v>269</v>
      </c>
      <c r="EE48" s="136" t="b">
        <v>1</v>
      </c>
      <c r="EF48" s="136" t="b">
        <v>1</v>
      </c>
      <c r="EG48" s="136" t="b">
        <v>1</v>
      </c>
      <c r="EH48" s="136" t="b">
        <v>1</v>
      </c>
      <c r="EL48" s="215" t="s">
        <v>269</v>
      </c>
    </row>
    <row r="49" spans="1:142" ht="60" customHeight="1" x14ac:dyDescent="0.55000000000000004">
      <c r="A49" s="83" t="s">
        <v>130</v>
      </c>
      <c r="B49" s="83" t="s">
        <v>98</v>
      </c>
      <c r="C49">
        <v>751064</v>
      </c>
      <c r="D49" t="s">
        <v>702</v>
      </c>
      <c r="E49" t="s">
        <v>702</v>
      </c>
      <c r="F49" s="83" t="s">
        <v>108</v>
      </c>
      <c r="G49" s="213">
        <v>42492</v>
      </c>
      <c r="H49" s="83" t="s">
        <v>102</v>
      </c>
      <c r="I49" s="213">
        <v>43229</v>
      </c>
      <c r="J49" s="83" t="s">
        <v>228</v>
      </c>
      <c r="K49" s="214">
        <v>299471419367</v>
      </c>
      <c r="L49" s="83" t="s">
        <v>97</v>
      </c>
      <c r="M49" s="213">
        <v>43642</v>
      </c>
      <c r="N49">
        <v>755291</v>
      </c>
      <c r="O49" s="145" t="s">
        <v>567</v>
      </c>
      <c r="P49" s="145" t="s">
        <v>99</v>
      </c>
      <c r="Q49" s="145" t="s">
        <v>100</v>
      </c>
      <c r="R49" s="145" t="s">
        <v>567</v>
      </c>
      <c r="V49">
        <v>9396</v>
      </c>
      <c r="W49" s="83" t="s">
        <v>101</v>
      </c>
      <c r="X49" s="83" t="s">
        <v>103</v>
      </c>
      <c r="Y49" t="s">
        <v>2011</v>
      </c>
      <c r="Z49" s="83" t="s">
        <v>102</v>
      </c>
      <c r="AA49" s="83" t="s">
        <v>102</v>
      </c>
      <c r="AB49" t="s">
        <v>3008</v>
      </c>
      <c r="AC49" s="83" t="s">
        <v>3972</v>
      </c>
      <c r="AD49" s="83" t="s">
        <v>144</v>
      </c>
      <c r="AE49" s="83" t="s">
        <v>105</v>
      </c>
      <c r="AF49" t="s">
        <v>2011</v>
      </c>
      <c r="AG49" s="83" t="s">
        <v>102</v>
      </c>
      <c r="AH49" s="83" t="s">
        <v>102</v>
      </c>
      <c r="AI49" t="s">
        <v>3008</v>
      </c>
      <c r="AJ49" s="83" t="s">
        <v>3972</v>
      </c>
      <c r="AK49" s="83" t="s">
        <v>144</v>
      </c>
      <c r="AL49" s="83" t="s">
        <v>105</v>
      </c>
      <c r="AM49" s="87" t="s">
        <v>106</v>
      </c>
      <c r="AN49" t="s">
        <v>2011</v>
      </c>
      <c r="AO49" t="s">
        <v>3008</v>
      </c>
      <c r="AP49" s="83" t="s">
        <v>3972</v>
      </c>
      <c r="AQ49" s="83" t="s">
        <v>144</v>
      </c>
      <c r="AR49" s="87" t="s">
        <v>106</v>
      </c>
      <c r="AT49" s="83" t="s">
        <v>107</v>
      </c>
      <c r="AU49" s="146" t="s">
        <v>107</v>
      </c>
      <c r="AV49" s="146" t="s">
        <v>107</v>
      </c>
      <c r="AX49" s="110" t="s">
        <v>107</v>
      </c>
      <c r="AY49" s="111"/>
      <c r="AZ49" s="112">
        <f t="shared" ca="1" si="4"/>
        <v>6911</v>
      </c>
      <c r="BA49" s="136">
        <f t="shared" ca="1" si="5"/>
        <v>81</v>
      </c>
      <c r="BB49" s="114" t="s">
        <v>134</v>
      </c>
      <c r="BC49" s="114" t="s">
        <v>108</v>
      </c>
      <c r="BD49" s="114"/>
      <c r="BE49" s="115" t="s">
        <v>102</v>
      </c>
      <c r="BF49" s="115" t="s">
        <v>102</v>
      </c>
      <c r="BG49" s="115" t="s">
        <v>102</v>
      </c>
      <c r="BH49" s="115" t="s">
        <v>102</v>
      </c>
      <c r="BI49" s="116"/>
      <c r="BJ49" s="117" t="s">
        <v>109</v>
      </c>
      <c r="BK49" s="117" t="s">
        <v>109</v>
      </c>
      <c r="BL49" s="83">
        <f t="shared" ca="1" si="6"/>
        <v>69</v>
      </c>
      <c r="BM49" s="83" t="s">
        <v>108</v>
      </c>
      <c r="BN49" s="83">
        <v>0</v>
      </c>
      <c r="BO49" s="83" t="s">
        <v>108</v>
      </c>
      <c r="BP49" s="83">
        <v>-75680</v>
      </c>
      <c r="BQ49" s="83" t="s">
        <v>198</v>
      </c>
      <c r="BR49" s="83" t="s">
        <v>164</v>
      </c>
      <c r="BS49" s="83" t="s">
        <v>499</v>
      </c>
      <c r="BT49" s="83">
        <v>-75680</v>
      </c>
      <c r="BU49" s="83" t="s">
        <v>198</v>
      </c>
      <c r="BV49" s="83" t="s">
        <v>164</v>
      </c>
      <c r="BW49" s="83" t="s">
        <v>499</v>
      </c>
      <c r="BY49" s="136">
        <v>0</v>
      </c>
      <c r="BZ49" s="136">
        <v>0</v>
      </c>
      <c r="CA49" s="136">
        <v>0</v>
      </c>
      <c r="CB49" s="136">
        <v>0</v>
      </c>
      <c r="CD49" s="136">
        <v>0</v>
      </c>
      <c r="CE49" s="136">
        <v>0</v>
      </c>
      <c r="CF49" s="136">
        <v>0</v>
      </c>
      <c r="CG49" s="136">
        <v>0</v>
      </c>
      <c r="CH49" s="136">
        <v>0</v>
      </c>
      <c r="CI49" s="136">
        <v>0</v>
      </c>
      <c r="CJ49" s="136">
        <v>0</v>
      </c>
      <c r="CK49" s="138">
        <v>0</v>
      </c>
      <c r="CL49" s="138">
        <v>0</v>
      </c>
      <c r="CM49" s="136">
        <v>0</v>
      </c>
      <c r="CN49" s="136">
        <v>0</v>
      </c>
      <c r="CO49" s="85">
        <v>43690</v>
      </c>
      <c r="CP49" s="83" t="s">
        <v>4095</v>
      </c>
      <c r="CQ49" s="83" t="s">
        <v>102</v>
      </c>
      <c r="CR49" s="83" t="s">
        <v>482</v>
      </c>
      <c r="CS49" s="83">
        <v>44</v>
      </c>
      <c r="CT49" s="83" t="s">
        <v>483</v>
      </c>
      <c r="CU49" s="83">
        <v>1</v>
      </c>
      <c r="CV49" s="83">
        <v>0</v>
      </c>
      <c r="CW49" s="83">
        <v>0</v>
      </c>
      <c r="CX49" s="83" t="s">
        <v>109</v>
      </c>
      <c r="CY49" s="83" t="s">
        <v>583</v>
      </c>
      <c r="CZ49" s="83">
        <v>0</v>
      </c>
      <c r="DA49" s="83">
        <v>0</v>
      </c>
      <c r="DB49" s="83">
        <f t="shared" si="0"/>
        <v>0</v>
      </c>
      <c r="DC49" s="83" t="s">
        <v>497</v>
      </c>
      <c r="DE49" s="136">
        <v>1</v>
      </c>
      <c r="DF49" s="136">
        <v>1</v>
      </c>
      <c r="DG49" s="215" t="s">
        <v>269</v>
      </c>
      <c r="DH49" s="136">
        <v>1</v>
      </c>
      <c r="DI49" s="136">
        <v>1</v>
      </c>
      <c r="DJ49" s="215" t="s">
        <v>269</v>
      </c>
      <c r="EE49" s="136" t="b">
        <v>1</v>
      </c>
      <c r="EF49" s="136" t="b">
        <v>1</v>
      </c>
      <c r="EG49" s="136" t="b">
        <v>1</v>
      </c>
      <c r="EH49" s="136" t="b">
        <v>1</v>
      </c>
      <c r="EL49" s="215" t="s">
        <v>269</v>
      </c>
    </row>
    <row r="50" spans="1:142" ht="60" customHeight="1" x14ac:dyDescent="0.55000000000000004">
      <c r="A50" s="83" t="s">
        <v>130</v>
      </c>
      <c r="B50" s="83" t="s">
        <v>98</v>
      </c>
      <c r="C50">
        <v>171674</v>
      </c>
      <c r="D50" t="s">
        <v>703</v>
      </c>
      <c r="E50" t="s">
        <v>703</v>
      </c>
      <c r="F50" s="83" t="s">
        <v>108</v>
      </c>
      <c r="G50" s="213">
        <v>42048</v>
      </c>
      <c r="H50" s="83" t="s">
        <v>102</v>
      </c>
      <c r="I50" s="213">
        <v>43106</v>
      </c>
      <c r="J50" s="83" t="s">
        <v>228</v>
      </c>
      <c r="K50" s="214">
        <v>929013385868</v>
      </c>
      <c r="L50" s="83" t="s">
        <v>126</v>
      </c>
      <c r="M50" s="213">
        <v>43512</v>
      </c>
      <c r="N50">
        <v>736489</v>
      </c>
      <c r="O50" s="145" t="s">
        <v>567</v>
      </c>
      <c r="P50" s="145" t="s">
        <v>99</v>
      </c>
      <c r="Q50" s="145" t="s">
        <v>100</v>
      </c>
      <c r="R50" s="145" t="s">
        <v>567</v>
      </c>
      <c r="V50">
        <v>6048</v>
      </c>
      <c r="W50" s="83" t="s">
        <v>1649</v>
      </c>
      <c r="X50" s="83" t="s">
        <v>103</v>
      </c>
      <c r="Y50" t="s">
        <v>2012</v>
      </c>
      <c r="Z50" s="83" t="s">
        <v>102</v>
      </c>
      <c r="AA50" s="83" t="s">
        <v>102</v>
      </c>
      <c r="AB50" t="s">
        <v>3009</v>
      </c>
      <c r="AC50" s="83" t="s">
        <v>3973</v>
      </c>
      <c r="AD50" s="83" t="s">
        <v>111</v>
      </c>
      <c r="AE50" s="83" t="s">
        <v>105</v>
      </c>
      <c r="AF50" t="s">
        <v>2012</v>
      </c>
      <c r="AG50" s="83" t="s">
        <v>102</v>
      </c>
      <c r="AH50" s="83" t="s">
        <v>102</v>
      </c>
      <c r="AI50" t="s">
        <v>3009</v>
      </c>
      <c r="AJ50" s="83" t="s">
        <v>3973</v>
      </c>
      <c r="AK50" s="83" t="s">
        <v>111</v>
      </c>
      <c r="AL50" s="83" t="s">
        <v>105</v>
      </c>
      <c r="AM50" s="87" t="s">
        <v>106</v>
      </c>
      <c r="AN50" t="s">
        <v>2012</v>
      </c>
      <c r="AO50" t="s">
        <v>3009</v>
      </c>
      <c r="AP50" s="83" t="s">
        <v>3973</v>
      </c>
      <c r="AQ50" s="83" t="s">
        <v>144</v>
      </c>
      <c r="AR50" s="87" t="s">
        <v>106</v>
      </c>
      <c r="AT50" s="83" t="s">
        <v>107</v>
      </c>
      <c r="AU50" s="146" t="s">
        <v>107</v>
      </c>
      <c r="AV50" s="146" t="s">
        <v>107</v>
      </c>
      <c r="AX50" s="110" t="s">
        <v>107</v>
      </c>
      <c r="AY50" s="111"/>
      <c r="AZ50" s="112">
        <f t="shared" ca="1" si="4"/>
        <v>3840</v>
      </c>
      <c r="BA50" s="136">
        <f t="shared" ca="1" si="5"/>
        <v>23</v>
      </c>
      <c r="BB50" s="114" t="s">
        <v>136</v>
      </c>
      <c r="BC50" s="114" t="s">
        <v>108</v>
      </c>
      <c r="BD50" s="114"/>
      <c r="BE50" s="115" t="s">
        <v>102</v>
      </c>
      <c r="BF50" s="115" t="s">
        <v>102</v>
      </c>
      <c r="BG50" s="115" t="s">
        <v>102</v>
      </c>
      <c r="BH50" s="115" t="s">
        <v>102</v>
      </c>
      <c r="BI50" s="116"/>
      <c r="BJ50" s="117" t="s">
        <v>109</v>
      </c>
      <c r="BK50" s="117" t="s">
        <v>109</v>
      </c>
      <c r="BL50" s="83">
        <f t="shared" ca="1" si="6"/>
        <v>84</v>
      </c>
      <c r="BM50" s="83" t="s">
        <v>270</v>
      </c>
      <c r="BN50" s="83">
        <v>0</v>
      </c>
      <c r="BO50" s="83" t="s">
        <v>108</v>
      </c>
      <c r="BP50" s="83">
        <v>-77415</v>
      </c>
      <c r="BQ50" s="83" t="s">
        <v>381</v>
      </c>
      <c r="BR50" s="83" t="s">
        <v>157</v>
      </c>
      <c r="BS50" s="83" t="s">
        <v>502</v>
      </c>
      <c r="BT50" s="83">
        <v>-77415</v>
      </c>
      <c r="BU50" s="83" t="s">
        <v>381</v>
      </c>
      <c r="BV50" s="83" t="s">
        <v>157</v>
      </c>
      <c r="BW50" s="83" t="s">
        <v>502</v>
      </c>
      <c r="BY50" s="136">
        <v>0</v>
      </c>
      <c r="BZ50" s="136">
        <v>0</v>
      </c>
      <c r="CA50" s="136">
        <v>0</v>
      </c>
      <c r="CB50" s="136">
        <v>0</v>
      </c>
      <c r="CD50" s="136">
        <v>0</v>
      </c>
      <c r="CE50" s="136">
        <v>0</v>
      </c>
      <c r="CF50" s="136">
        <v>0</v>
      </c>
      <c r="CG50" s="136">
        <v>0</v>
      </c>
      <c r="CH50" s="136">
        <v>0</v>
      </c>
      <c r="CI50" s="136">
        <v>0</v>
      </c>
      <c r="CJ50" s="136">
        <v>0</v>
      </c>
      <c r="CK50" s="138">
        <v>0</v>
      </c>
      <c r="CL50" s="138">
        <v>0</v>
      </c>
      <c r="CM50" s="136">
        <v>0</v>
      </c>
      <c r="CN50" s="136">
        <v>0</v>
      </c>
      <c r="CO50" s="85">
        <v>43691</v>
      </c>
      <c r="CP50" s="83" t="s">
        <v>4096</v>
      </c>
      <c r="CQ50" s="83" t="s">
        <v>102</v>
      </c>
      <c r="CR50" s="83" t="s">
        <v>482</v>
      </c>
      <c r="CS50" s="83">
        <v>45</v>
      </c>
      <c r="CT50" s="83" t="s">
        <v>483</v>
      </c>
      <c r="CU50" s="83">
        <v>1</v>
      </c>
      <c r="CV50" s="83">
        <v>0</v>
      </c>
      <c r="CW50" s="83">
        <v>0</v>
      </c>
      <c r="CX50" s="83" t="s">
        <v>109</v>
      </c>
      <c r="CY50" s="83" t="s">
        <v>583</v>
      </c>
      <c r="CZ50" s="83">
        <v>0</v>
      </c>
      <c r="DA50" s="83">
        <v>0</v>
      </c>
      <c r="DB50" s="83">
        <f t="shared" si="0"/>
        <v>0</v>
      </c>
      <c r="DC50" s="83" t="s">
        <v>497</v>
      </c>
      <c r="DE50" s="136">
        <v>1</v>
      </c>
      <c r="DF50" s="136">
        <v>1</v>
      </c>
      <c r="DG50" s="215" t="s">
        <v>269</v>
      </c>
      <c r="DH50" s="136">
        <v>1</v>
      </c>
      <c r="DI50" s="136">
        <v>1</v>
      </c>
      <c r="DJ50" s="215" t="s">
        <v>269</v>
      </c>
      <c r="EE50" s="136" t="b">
        <v>1</v>
      </c>
      <c r="EF50" s="136" t="b">
        <v>1</v>
      </c>
      <c r="EG50" s="136" t="b">
        <v>1</v>
      </c>
      <c r="EH50" s="136" t="b">
        <v>1</v>
      </c>
      <c r="EL50" s="215" t="s">
        <v>269</v>
      </c>
    </row>
    <row r="51" spans="1:142" ht="60" customHeight="1" x14ac:dyDescent="0.55000000000000004">
      <c r="A51" s="83" t="s">
        <v>130</v>
      </c>
      <c r="B51" s="83" t="s">
        <v>98</v>
      </c>
      <c r="C51">
        <v>141031</v>
      </c>
      <c r="D51" t="s">
        <v>704</v>
      </c>
      <c r="E51" t="s">
        <v>704</v>
      </c>
      <c r="F51" s="83" t="s">
        <v>108</v>
      </c>
      <c r="G51" s="213">
        <v>33663</v>
      </c>
      <c r="H51" s="83" t="s">
        <v>102</v>
      </c>
      <c r="I51" s="213">
        <v>43215</v>
      </c>
      <c r="J51" s="83" t="s">
        <v>228</v>
      </c>
      <c r="K51" s="214">
        <v>802353745656</v>
      </c>
      <c r="L51" s="83" t="s">
        <v>135</v>
      </c>
      <c r="M51" s="213">
        <v>43689</v>
      </c>
      <c r="N51">
        <v>191608</v>
      </c>
      <c r="O51" s="145" t="s">
        <v>567</v>
      </c>
      <c r="P51" s="145" t="s">
        <v>99</v>
      </c>
      <c r="Q51" s="145" t="s">
        <v>100</v>
      </c>
      <c r="R51" s="145" t="s">
        <v>567</v>
      </c>
      <c r="V51">
        <v>9513</v>
      </c>
      <c r="W51" s="83" t="s">
        <v>101</v>
      </c>
      <c r="X51" s="83" t="s">
        <v>103</v>
      </c>
      <c r="Y51" t="s">
        <v>2013</v>
      </c>
      <c r="Z51" s="83" t="s">
        <v>102</v>
      </c>
      <c r="AA51" s="83" t="s">
        <v>102</v>
      </c>
      <c r="AB51" t="s">
        <v>3010</v>
      </c>
      <c r="AC51" s="83" t="s">
        <v>3974</v>
      </c>
      <c r="AD51" s="83" t="s">
        <v>144</v>
      </c>
      <c r="AE51" s="83" t="s">
        <v>105</v>
      </c>
      <c r="AF51" t="s">
        <v>2013</v>
      </c>
      <c r="AG51" s="83" t="s">
        <v>102</v>
      </c>
      <c r="AH51" s="83" t="s">
        <v>102</v>
      </c>
      <c r="AI51" t="s">
        <v>3010</v>
      </c>
      <c r="AJ51" s="83" t="s">
        <v>3974</v>
      </c>
      <c r="AK51" s="83" t="s">
        <v>144</v>
      </c>
      <c r="AL51" s="83" t="s">
        <v>105</v>
      </c>
      <c r="AM51" s="87" t="s">
        <v>106</v>
      </c>
      <c r="AN51" t="s">
        <v>2013</v>
      </c>
      <c r="AO51" t="s">
        <v>3010</v>
      </c>
      <c r="AP51" s="83" t="s">
        <v>3974</v>
      </c>
      <c r="AQ51" s="83" t="s">
        <v>111</v>
      </c>
      <c r="AR51" s="87" t="s">
        <v>106</v>
      </c>
      <c r="AT51" s="83" t="s">
        <v>107</v>
      </c>
      <c r="AU51" s="146" t="s">
        <v>107</v>
      </c>
      <c r="AV51" s="146" t="s">
        <v>107</v>
      </c>
      <c r="AX51" s="110" t="s">
        <v>107</v>
      </c>
      <c r="AY51" s="111"/>
      <c r="AZ51" s="112">
        <f t="shared" ca="1" si="4"/>
        <v>3218</v>
      </c>
      <c r="BA51" s="136">
        <f t="shared" ca="1" si="5"/>
        <v>63</v>
      </c>
      <c r="BB51" s="114" t="s">
        <v>134</v>
      </c>
      <c r="BC51" s="114" t="s">
        <v>108</v>
      </c>
      <c r="BD51" s="114"/>
      <c r="BE51" s="115" t="s">
        <v>102</v>
      </c>
      <c r="BF51" s="115" t="s">
        <v>102</v>
      </c>
      <c r="BG51" s="115" t="s">
        <v>102</v>
      </c>
      <c r="BH51" s="115" t="s">
        <v>102</v>
      </c>
      <c r="BI51" s="116"/>
      <c r="BJ51" s="117" t="s">
        <v>109</v>
      </c>
      <c r="BK51" s="117" t="s">
        <v>109</v>
      </c>
      <c r="BL51" s="83">
        <f t="shared" ca="1" si="6"/>
        <v>8</v>
      </c>
      <c r="BM51" s="83" t="s">
        <v>108</v>
      </c>
      <c r="BN51" s="83">
        <v>0</v>
      </c>
      <c r="BO51" s="83" t="s">
        <v>108</v>
      </c>
      <c r="BP51" s="83">
        <v>-79150</v>
      </c>
      <c r="BQ51" s="83" t="s">
        <v>312</v>
      </c>
      <c r="BR51" s="83" t="s">
        <v>153</v>
      </c>
      <c r="BS51" s="83" t="s">
        <v>499</v>
      </c>
      <c r="BT51" s="83">
        <v>-79150</v>
      </c>
      <c r="BU51" s="83" t="s">
        <v>312</v>
      </c>
      <c r="BV51" s="83" t="s">
        <v>153</v>
      </c>
      <c r="BW51" s="83" t="s">
        <v>499</v>
      </c>
      <c r="BY51" s="136">
        <v>0</v>
      </c>
      <c r="BZ51" s="136">
        <v>0</v>
      </c>
      <c r="CA51" s="136">
        <v>0</v>
      </c>
      <c r="CB51" s="136">
        <v>0</v>
      </c>
      <c r="CD51" s="136">
        <v>0</v>
      </c>
      <c r="CE51" s="136">
        <v>0</v>
      </c>
      <c r="CF51" s="136">
        <v>0</v>
      </c>
      <c r="CG51" s="136">
        <v>0</v>
      </c>
      <c r="CH51" s="136">
        <v>0</v>
      </c>
      <c r="CI51" s="136">
        <v>0</v>
      </c>
      <c r="CJ51" s="136">
        <v>0</v>
      </c>
      <c r="CK51" s="138">
        <v>0</v>
      </c>
      <c r="CL51" s="138">
        <v>0</v>
      </c>
      <c r="CM51" s="136">
        <v>0</v>
      </c>
      <c r="CN51" s="136">
        <v>0</v>
      </c>
      <c r="CO51" s="85">
        <v>43692</v>
      </c>
      <c r="CP51" s="83" t="s">
        <v>4097</v>
      </c>
      <c r="CQ51" s="83" t="s">
        <v>102</v>
      </c>
      <c r="CR51" s="83" t="s">
        <v>482</v>
      </c>
      <c r="CS51" s="83">
        <v>46</v>
      </c>
      <c r="CT51" s="83" t="s">
        <v>483</v>
      </c>
      <c r="CU51" s="83">
        <v>1</v>
      </c>
      <c r="CV51" s="83">
        <v>0</v>
      </c>
      <c r="CW51" s="83">
        <v>0</v>
      </c>
      <c r="CX51" s="83" t="s">
        <v>109</v>
      </c>
      <c r="CY51" s="83" t="s">
        <v>583</v>
      </c>
      <c r="CZ51" s="83">
        <v>0</v>
      </c>
      <c r="DA51" s="83">
        <v>0</v>
      </c>
      <c r="DB51" s="83">
        <f t="shared" si="0"/>
        <v>0</v>
      </c>
      <c r="DC51" s="83" t="s">
        <v>497</v>
      </c>
      <c r="DE51" s="136">
        <v>1</v>
      </c>
      <c r="DF51" s="136">
        <v>1</v>
      </c>
      <c r="DG51" s="215" t="s">
        <v>269</v>
      </c>
      <c r="DH51" s="136">
        <v>1</v>
      </c>
      <c r="DI51" s="136">
        <v>1</v>
      </c>
      <c r="DJ51" s="215" t="s">
        <v>269</v>
      </c>
      <c r="EE51" s="136" t="b">
        <v>1</v>
      </c>
      <c r="EF51" s="136" t="b">
        <v>1</v>
      </c>
      <c r="EG51" s="136" t="b">
        <v>1</v>
      </c>
      <c r="EH51" s="136" t="b">
        <v>1</v>
      </c>
      <c r="EL51" s="215" t="s">
        <v>269</v>
      </c>
    </row>
    <row r="52" spans="1:142" ht="60" customHeight="1" x14ac:dyDescent="0.55000000000000004">
      <c r="A52" s="83" t="s">
        <v>130</v>
      </c>
      <c r="B52" s="83" t="s">
        <v>98</v>
      </c>
      <c r="C52">
        <v>704149</v>
      </c>
      <c r="D52" t="s">
        <v>705</v>
      </c>
      <c r="E52" t="s">
        <v>705</v>
      </c>
      <c r="F52" s="83" t="s">
        <v>108</v>
      </c>
      <c r="G52" s="213">
        <v>29986</v>
      </c>
      <c r="H52" s="83" t="s">
        <v>102</v>
      </c>
      <c r="I52" s="213">
        <v>43442</v>
      </c>
      <c r="J52" s="83" t="s">
        <v>228</v>
      </c>
      <c r="K52" s="214">
        <v>893413735539</v>
      </c>
      <c r="L52" s="83" t="s">
        <v>97</v>
      </c>
      <c r="M52" s="213">
        <v>43780</v>
      </c>
      <c r="N52">
        <v>349092</v>
      </c>
      <c r="O52" s="145" t="s">
        <v>567</v>
      </c>
      <c r="P52" s="145" t="s">
        <v>99</v>
      </c>
      <c r="Q52" s="145" t="s">
        <v>100</v>
      </c>
      <c r="R52" s="145" t="s">
        <v>567</v>
      </c>
      <c r="V52">
        <v>4249</v>
      </c>
      <c r="W52" s="83" t="s">
        <v>101</v>
      </c>
      <c r="X52" s="83" t="s">
        <v>103</v>
      </c>
      <c r="Y52" t="s">
        <v>2014</v>
      </c>
      <c r="Z52" s="83" t="s">
        <v>102</v>
      </c>
      <c r="AA52" s="83" t="s">
        <v>102</v>
      </c>
      <c r="AB52" t="s">
        <v>3011</v>
      </c>
      <c r="AC52" s="83" t="s">
        <v>3975</v>
      </c>
      <c r="AD52" s="83" t="s">
        <v>144</v>
      </c>
      <c r="AE52" s="83" t="s">
        <v>105</v>
      </c>
      <c r="AF52" t="s">
        <v>2014</v>
      </c>
      <c r="AG52" s="83" t="s">
        <v>102</v>
      </c>
      <c r="AH52" s="83" t="s">
        <v>102</v>
      </c>
      <c r="AI52" t="s">
        <v>3011</v>
      </c>
      <c r="AJ52" s="83" t="s">
        <v>3975</v>
      </c>
      <c r="AK52" s="83" t="s">
        <v>144</v>
      </c>
      <c r="AL52" s="83" t="s">
        <v>105</v>
      </c>
      <c r="AM52" s="87" t="s">
        <v>106</v>
      </c>
      <c r="AN52" t="s">
        <v>2014</v>
      </c>
      <c r="AO52" t="s">
        <v>3011</v>
      </c>
      <c r="AP52" s="83" t="s">
        <v>3975</v>
      </c>
      <c r="AQ52" s="83" t="s">
        <v>144</v>
      </c>
      <c r="AR52" s="87" t="s">
        <v>106</v>
      </c>
      <c r="AT52" s="83" t="s">
        <v>107</v>
      </c>
      <c r="AU52" s="146" t="s">
        <v>107</v>
      </c>
      <c r="AV52" s="146" t="s">
        <v>107</v>
      </c>
      <c r="AX52" s="110" t="s">
        <v>107</v>
      </c>
      <c r="AY52" s="111"/>
      <c r="AZ52" s="112">
        <f t="shared" ca="1" si="4"/>
        <v>4563</v>
      </c>
      <c r="BA52" s="136">
        <f t="shared" ca="1" si="5"/>
        <v>49</v>
      </c>
      <c r="BB52" s="114" t="s">
        <v>134</v>
      </c>
      <c r="BC52" s="114" t="s">
        <v>108</v>
      </c>
      <c r="BD52" s="114"/>
      <c r="BE52" s="115" t="s">
        <v>102</v>
      </c>
      <c r="BF52" s="115" t="s">
        <v>102</v>
      </c>
      <c r="BG52" s="115" t="s">
        <v>102</v>
      </c>
      <c r="BH52" s="115" t="s">
        <v>102</v>
      </c>
      <c r="BI52" s="116"/>
      <c r="BJ52" s="117" t="s">
        <v>109</v>
      </c>
      <c r="BK52" s="117" t="s">
        <v>109</v>
      </c>
      <c r="BL52" s="83">
        <f t="shared" ca="1" si="6"/>
        <v>51</v>
      </c>
      <c r="BM52" s="83" t="s">
        <v>108</v>
      </c>
      <c r="BN52" s="83">
        <v>0</v>
      </c>
      <c r="BO52" s="83" t="s">
        <v>108</v>
      </c>
      <c r="BP52" s="83">
        <v>-80885</v>
      </c>
      <c r="BQ52" s="83" t="s">
        <v>198</v>
      </c>
      <c r="BR52" s="83" t="s">
        <v>164</v>
      </c>
      <c r="BS52" s="83" t="s">
        <v>499</v>
      </c>
      <c r="BT52" s="83">
        <v>-80885</v>
      </c>
      <c r="BU52" s="83" t="s">
        <v>198</v>
      </c>
      <c r="BV52" s="83" t="s">
        <v>164</v>
      </c>
      <c r="BW52" s="83" t="s">
        <v>499</v>
      </c>
      <c r="BY52" s="136">
        <v>0</v>
      </c>
      <c r="BZ52" s="136">
        <v>0</v>
      </c>
      <c r="CA52" s="136">
        <v>0</v>
      </c>
      <c r="CB52" s="136">
        <v>0</v>
      </c>
      <c r="CD52" s="136">
        <v>0</v>
      </c>
      <c r="CE52" s="136">
        <v>0</v>
      </c>
      <c r="CF52" s="136">
        <v>0</v>
      </c>
      <c r="CG52" s="136">
        <v>0</v>
      </c>
      <c r="CH52" s="136">
        <v>0</v>
      </c>
      <c r="CI52" s="136">
        <v>0</v>
      </c>
      <c r="CJ52" s="136">
        <v>0</v>
      </c>
      <c r="CK52" s="138">
        <v>0</v>
      </c>
      <c r="CL52" s="138">
        <v>0</v>
      </c>
      <c r="CM52" s="136">
        <v>0</v>
      </c>
      <c r="CN52" s="136">
        <v>0</v>
      </c>
      <c r="CO52" s="85">
        <v>43693</v>
      </c>
      <c r="CP52" s="83" t="s">
        <v>4098</v>
      </c>
      <c r="CQ52" s="83" t="s">
        <v>102</v>
      </c>
      <c r="CR52" s="83" t="s">
        <v>482</v>
      </c>
      <c r="CS52" s="83">
        <v>47</v>
      </c>
      <c r="CT52" s="83" t="s">
        <v>483</v>
      </c>
      <c r="CU52" s="83">
        <v>1</v>
      </c>
      <c r="CV52" s="83">
        <v>0</v>
      </c>
      <c r="CW52" s="83">
        <v>0</v>
      </c>
      <c r="CX52" s="83" t="s">
        <v>109</v>
      </c>
      <c r="CY52" s="83" t="s">
        <v>583</v>
      </c>
      <c r="CZ52" s="83">
        <v>0</v>
      </c>
      <c r="DA52" s="83">
        <v>0</v>
      </c>
      <c r="DB52" s="83">
        <f t="shared" si="0"/>
        <v>0</v>
      </c>
      <c r="DC52" s="83" t="s">
        <v>497</v>
      </c>
      <c r="DE52" s="136">
        <v>1</v>
      </c>
      <c r="DF52" s="136">
        <v>1</v>
      </c>
      <c r="DG52" s="215" t="s">
        <v>269</v>
      </c>
      <c r="DH52" s="136">
        <v>1</v>
      </c>
      <c r="DI52" s="136">
        <v>1</v>
      </c>
      <c r="DJ52" s="215" t="s">
        <v>269</v>
      </c>
      <c r="EE52" s="136" t="b">
        <v>1</v>
      </c>
      <c r="EF52" s="136" t="b">
        <v>1</v>
      </c>
      <c r="EG52" s="136" t="b">
        <v>1</v>
      </c>
      <c r="EH52" s="136" t="b">
        <v>1</v>
      </c>
      <c r="EL52" s="215" t="s">
        <v>269</v>
      </c>
    </row>
    <row r="53" spans="1:142" ht="60" customHeight="1" x14ac:dyDescent="0.55000000000000004">
      <c r="A53" s="83" t="s">
        <v>130</v>
      </c>
      <c r="B53" s="83" t="s">
        <v>98</v>
      </c>
      <c r="C53">
        <v>513738</v>
      </c>
      <c r="D53" t="s">
        <v>706</v>
      </c>
      <c r="E53" t="s">
        <v>706</v>
      </c>
      <c r="F53" s="83" t="s">
        <v>108</v>
      </c>
      <c r="G53" s="213">
        <v>27392</v>
      </c>
      <c r="H53" s="83" t="s">
        <v>102</v>
      </c>
      <c r="I53" s="213">
        <v>43192</v>
      </c>
      <c r="J53" s="83" t="s">
        <v>228</v>
      </c>
      <c r="K53" s="214">
        <v>626181384788</v>
      </c>
      <c r="L53" s="83" t="s">
        <v>126</v>
      </c>
      <c r="M53" s="213">
        <v>43586</v>
      </c>
      <c r="N53">
        <v>619257</v>
      </c>
      <c r="O53" s="145" t="s">
        <v>567</v>
      </c>
      <c r="P53" s="145" t="s">
        <v>99</v>
      </c>
      <c r="Q53" s="145" t="s">
        <v>100</v>
      </c>
      <c r="R53" s="145" t="s">
        <v>567</v>
      </c>
      <c r="V53">
        <v>9175</v>
      </c>
      <c r="W53" s="83" t="s">
        <v>1650</v>
      </c>
      <c r="X53" s="83" t="s">
        <v>103</v>
      </c>
      <c r="Y53" t="s">
        <v>2015</v>
      </c>
      <c r="Z53" s="83" t="s">
        <v>102</v>
      </c>
      <c r="AA53" s="83" t="s">
        <v>102</v>
      </c>
      <c r="AB53" t="s">
        <v>3012</v>
      </c>
      <c r="AC53" s="83" t="s">
        <v>3976</v>
      </c>
      <c r="AD53" s="83" t="s">
        <v>111</v>
      </c>
      <c r="AE53" s="83" t="s">
        <v>105</v>
      </c>
      <c r="AF53" t="s">
        <v>2015</v>
      </c>
      <c r="AG53" s="83" t="s">
        <v>102</v>
      </c>
      <c r="AH53" s="83" t="s">
        <v>102</v>
      </c>
      <c r="AI53" t="s">
        <v>3012</v>
      </c>
      <c r="AJ53" s="83" t="s">
        <v>3976</v>
      </c>
      <c r="AK53" s="83" t="s">
        <v>111</v>
      </c>
      <c r="AL53" s="83" t="s">
        <v>105</v>
      </c>
      <c r="AM53" s="87" t="s">
        <v>106</v>
      </c>
      <c r="AN53" t="s">
        <v>2015</v>
      </c>
      <c r="AO53" t="s">
        <v>3012</v>
      </c>
      <c r="AP53" s="83" t="s">
        <v>3976</v>
      </c>
      <c r="AQ53" s="83" t="s">
        <v>144</v>
      </c>
      <c r="AR53" s="87" t="s">
        <v>106</v>
      </c>
      <c r="AT53" s="83" t="s">
        <v>107</v>
      </c>
      <c r="AU53" s="146" t="s">
        <v>107</v>
      </c>
      <c r="AV53" s="146" t="s">
        <v>107</v>
      </c>
      <c r="AX53" s="110" t="s">
        <v>107</v>
      </c>
      <c r="AY53" s="111"/>
      <c r="AZ53" s="112">
        <f t="shared" ca="1" si="4"/>
        <v>4940</v>
      </c>
      <c r="BA53" s="136">
        <f t="shared" ca="1" si="5"/>
        <v>47</v>
      </c>
      <c r="BB53" s="114" t="s">
        <v>136</v>
      </c>
      <c r="BC53" s="114" t="s">
        <v>108</v>
      </c>
      <c r="BD53" s="114"/>
      <c r="BE53" s="115" t="s">
        <v>102</v>
      </c>
      <c r="BF53" s="115" t="s">
        <v>102</v>
      </c>
      <c r="BG53" s="115" t="s">
        <v>102</v>
      </c>
      <c r="BH53" s="115" t="s">
        <v>102</v>
      </c>
      <c r="BI53" s="116"/>
      <c r="BJ53" s="117" t="s">
        <v>109</v>
      </c>
      <c r="BK53" s="117" t="s">
        <v>109</v>
      </c>
      <c r="BL53" s="83">
        <f t="shared" ca="1" si="6"/>
        <v>27</v>
      </c>
      <c r="BM53" s="83" t="s">
        <v>270</v>
      </c>
      <c r="BN53" s="83">
        <v>0</v>
      </c>
      <c r="BO53" s="83" t="s">
        <v>108</v>
      </c>
      <c r="BP53" s="83">
        <v>-82620</v>
      </c>
      <c r="BQ53" s="83" t="s">
        <v>381</v>
      </c>
      <c r="BR53" s="83" t="s">
        <v>157</v>
      </c>
      <c r="BS53" s="83" t="s">
        <v>502</v>
      </c>
      <c r="BT53" s="83">
        <v>-82620</v>
      </c>
      <c r="BU53" s="83" t="s">
        <v>381</v>
      </c>
      <c r="BV53" s="83" t="s">
        <v>157</v>
      </c>
      <c r="BW53" s="83" t="s">
        <v>502</v>
      </c>
      <c r="BY53" s="136">
        <v>0</v>
      </c>
      <c r="BZ53" s="136">
        <v>0</v>
      </c>
      <c r="CA53" s="136">
        <v>0</v>
      </c>
      <c r="CB53" s="136">
        <v>0</v>
      </c>
      <c r="CD53" s="136">
        <v>0</v>
      </c>
      <c r="CE53" s="136">
        <v>0</v>
      </c>
      <c r="CF53" s="136">
        <v>0</v>
      </c>
      <c r="CG53" s="136">
        <v>0</v>
      </c>
      <c r="CH53" s="136">
        <v>0</v>
      </c>
      <c r="CI53" s="136">
        <v>0</v>
      </c>
      <c r="CJ53" s="136">
        <v>0</v>
      </c>
      <c r="CK53" s="138">
        <v>0</v>
      </c>
      <c r="CL53" s="138">
        <v>0</v>
      </c>
      <c r="CM53" s="136">
        <v>0</v>
      </c>
      <c r="CN53" s="136">
        <v>0</v>
      </c>
      <c r="CO53" s="85">
        <v>43694</v>
      </c>
      <c r="CP53" s="83" t="s">
        <v>4099</v>
      </c>
      <c r="CQ53" s="83" t="s">
        <v>102</v>
      </c>
      <c r="CR53" s="83" t="s">
        <v>482</v>
      </c>
      <c r="CS53" s="83">
        <v>48</v>
      </c>
      <c r="CT53" s="83" t="s">
        <v>483</v>
      </c>
      <c r="CU53" s="83">
        <v>1</v>
      </c>
      <c r="CV53" s="83">
        <v>0</v>
      </c>
      <c r="CW53" s="83">
        <v>0</v>
      </c>
      <c r="CX53" s="83" t="s">
        <v>109</v>
      </c>
      <c r="CY53" s="83" t="s">
        <v>583</v>
      </c>
      <c r="CZ53" s="83">
        <v>0</v>
      </c>
      <c r="DA53" s="83">
        <v>0</v>
      </c>
      <c r="DB53" s="83">
        <f t="shared" si="0"/>
        <v>0</v>
      </c>
      <c r="DC53" s="83" t="s">
        <v>497</v>
      </c>
      <c r="DE53" s="136">
        <v>1</v>
      </c>
      <c r="DF53" s="136">
        <v>1</v>
      </c>
      <c r="DG53" s="215" t="s">
        <v>269</v>
      </c>
      <c r="DH53" s="136">
        <v>1</v>
      </c>
      <c r="DI53" s="136">
        <v>1</v>
      </c>
      <c r="DJ53" s="215" t="s">
        <v>269</v>
      </c>
      <c r="EE53" s="136" t="b">
        <v>1</v>
      </c>
      <c r="EF53" s="136" t="b">
        <v>1</v>
      </c>
      <c r="EG53" s="136" t="b">
        <v>1</v>
      </c>
      <c r="EH53" s="136" t="b">
        <v>1</v>
      </c>
      <c r="EL53" s="215" t="s">
        <v>269</v>
      </c>
    </row>
    <row r="54" spans="1:142" ht="60" customHeight="1" x14ac:dyDescent="0.55000000000000004">
      <c r="A54" s="83" t="s">
        <v>130</v>
      </c>
      <c r="B54" s="83" t="s">
        <v>98</v>
      </c>
      <c r="C54">
        <v>525344</v>
      </c>
      <c r="D54" t="s">
        <v>707</v>
      </c>
      <c r="E54" t="s">
        <v>707</v>
      </c>
      <c r="F54" s="83" t="s">
        <v>108</v>
      </c>
      <c r="G54" s="213">
        <v>38777</v>
      </c>
      <c r="H54" s="83" t="s">
        <v>102</v>
      </c>
      <c r="I54" s="213">
        <v>43259</v>
      </c>
      <c r="J54" s="83" t="s">
        <v>228</v>
      </c>
      <c r="K54" s="214">
        <v>361184628681</v>
      </c>
      <c r="L54" s="83" t="s">
        <v>135</v>
      </c>
      <c r="M54" s="213">
        <v>43495</v>
      </c>
      <c r="N54">
        <v>893311</v>
      </c>
      <c r="O54" s="145" t="s">
        <v>567</v>
      </c>
      <c r="P54" s="145" t="s">
        <v>99</v>
      </c>
      <c r="Q54" s="145" t="s">
        <v>100</v>
      </c>
      <c r="R54" s="145" t="s">
        <v>567</v>
      </c>
      <c r="V54">
        <v>408</v>
      </c>
      <c r="W54" s="83" t="s">
        <v>101</v>
      </c>
      <c r="X54" s="83" t="s">
        <v>103</v>
      </c>
      <c r="Y54" t="s">
        <v>2016</v>
      </c>
      <c r="Z54" s="83" t="s">
        <v>102</v>
      </c>
      <c r="AA54" s="83" t="s">
        <v>102</v>
      </c>
      <c r="AB54" t="s">
        <v>3013</v>
      </c>
      <c r="AC54" s="83" t="s">
        <v>3977</v>
      </c>
      <c r="AD54" s="83" t="s">
        <v>144</v>
      </c>
      <c r="AE54" s="83" t="s">
        <v>105</v>
      </c>
      <c r="AF54" t="s">
        <v>2016</v>
      </c>
      <c r="AG54" s="83" t="s">
        <v>102</v>
      </c>
      <c r="AH54" s="83" t="s">
        <v>102</v>
      </c>
      <c r="AI54" t="s">
        <v>3013</v>
      </c>
      <c r="AJ54" s="83" t="s">
        <v>3977</v>
      </c>
      <c r="AK54" s="83" t="s">
        <v>144</v>
      </c>
      <c r="AL54" s="83" t="s">
        <v>105</v>
      </c>
      <c r="AM54" s="87" t="s">
        <v>106</v>
      </c>
      <c r="AN54" t="s">
        <v>2016</v>
      </c>
      <c r="AO54" t="s">
        <v>3013</v>
      </c>
      <c r="AP54" s="83" t="s">
        <v>3977</v>
      </c>
      <c r="AQ54" s="83" t="s">
        <v>111</v>
      </c>
      <c r="AR54" s="87" t="s">
        <v>106</v>
      </c>
      <c r="AT54" s="83" t="s">
        <v>107</v>
      </c>
      <c r="AU54" s="146" t="s">
        <v>107</v>
      </c>
      <c r="AV54" s="146" t="s">
        <v>107</v>
      </c>
      <c r="AX54" s="110" t="s">
        <v>107</v>
      </c>
      <c r="AY54" s="111"/>
      <c r="AZ54" s="112">
        <f t="shared" ca="1" si="4"/>
        <v>4847</v>
      </c>
      <c r="BA54" s="136">
        <f t="shared" ca="1" si="5"/>
        <v>47</v>
      </c>
      <c r="BB54" s="114" t="s">
        <v>134</v>
      </c>
      <c r="BC54" s="114" t="s">
        <v>108</v>
      </c>
      <c r="BD54" s="114"/>
      <c r="BE54" s="115" t="s">
        <v>102</v>
      </c>
      <c r="BF54" s="115" t="s">
        <v>102</v>
      </c>
      <c r="BG54" s="115" t="s">
        <v>102</v>
      </c>
      <c r="BH54" s="115" t="s">
        <v>102</v>
      </c>
      <c r="BI54" s="116"/>
      <c r="BJ54" s="117" t="s">
        <v>109</v>
      </c>
      <c r="BK54" s="117" t="s">
        <v>109</v>
      </c>
      <c r="BL54" s="83">
        <f t="shared" ca="1" si="6"/>
        <v>74</v>
      </c>
      <c r="BM54" s="83" t="s">
        <v>108</v>
      </c>
      <c r="BN54" s="83">
        <v>0</v>
      </c>
      <c r="BO54" s="83" t="s">
        <v>108</v>
      </c>
      <c r="BP54" s="83">
        <v>-84355</v>
      </c>
      <c r="BQ54" s="83" t="s">
        <v>312</v>
      </c>
      <c r="BR54" s="83" t="s">
        <v>153</v>
      </c>
      <c r="BS54" s="83" t="s">
        <v>499</v>
      </c>
      <c r="BT54" s="83">
        <v>-84355</v>
      </c>
      <c r="BU54" s="83" t="s">
        <v>312</v>
      </c>
      <c r="BV54" s="83" t="s">
        <v>153</v>
      </c>
      <c r="BW54" s="83" t="s">
        <v>499</v>
      </c>
      <c r="BY54" s="136">
        <v>0</v>
      </c>
      <c r="BZ54" s="136">
        <v>0</v>
      </c>
      <c r="CA54" s="136">
        <v>0</v>
      </c>
      <c r="CB54" s="136">
        <v>0</v>
      </c>
      <c r="CD54" s="136">
        <v>0</v>
      </c>
      <c r="CE54" s="136">
        <v>0</v>
      </c>
      <c r="CF54" s="136">
        <v>0</v>
      </c>
      <c r="CG54" s="136">
        <v>0</v>
      </c>
      <c r="CH54" s="136">
        <v>0</v>
      </c>
      <c r="CI54" s="136">
        <v>0</v>
      </c>
      <c r="CJ54" s="136">
        <v>0</v>
      </c>
      <c r="CK54" s="138">
        <v>0</v>
      </c>
      <c r="CL54" s="138">
        <v>0</v>
      </c>
      <c r="CM54" s="136">
        <v>0</v>
      </c>
      <c r="CN54" s="136">
        <v>0</v>
      </c>
      <c r="CO54" s="85">
        <v>43695</v>
      </c>
      <c r="CP54" s="83" t="s">
        <v>4100</v>
      </c>
      <c r="CQ54" s="83" t="s">
        <v>102</v>
      </c>
      <c r="CR54" s="83" t="s">
        <v>482</v>
      </c>
      <c r="CS54" s="83">
        <v>49</v>
      </c>
      <c r="CT54" s="83" t="s">
        <v>483</v>
      </c>
      <c r="CU54" s="83">
        <v>1</v>
      </c>
      <c r="CV54" s="83">
        <v>0</v>
      </c>
      <c r="CW54" s="83">
        <v>0</v>
      </c>
      <c r="CX54" s="83" t="s">
        <v>109</v>
      </c>
      <c r="CY54" s="83" t="s">
        <v>583</v>
      </c>
      <c r="CZ54" s="83">
        <v>0</v>
      </c>
      <c r="DA54" s="83">
        <v>0</v>
      </c>
      <c r="DB54" s="83">
        <f t="shared" si="0"/>
        <v>0</v>
      </c>
      <c r="DC54" s="83" t="s">
        <v>497</v>
      </c>
      <c r="DE54" s="136">
        <v>1</v>
      </c>
      <c r="DF54" s="136">
        <v>1</v>
      </c>
      <c r="DG54" s="215" t="s">
        <v>269</v>
      </c>
      <c r="DH54" s="136">
        <v>1</v>
      </c>
      <c r="DI54" s="136">
        <v>1</v>
      </c>
      <c r="DJ54" s="215" t="s">
        <v>269</v>
      </c>
      <c r="EE54" s="136" t="b">
        <v>1</v>
      </c>
      <c r="EF54" s="136" t="b">
        <v>1</v>
      </c>
      <c r="EG54" s="136" t="b">
        <v>1</v>
      </c>
      <c r="EH54" s="136" t="b">
        <v>1</v>
      </c>
      <c r="EL54" s="215" t="s">
        <v>269</v>
      </c>
    </row>
    <row r="55" spans="1:142" ht="60" customHeight="1" x14ac:dyDescent="0.55000000000000004">
      <c r="A55" s="83" t="s">
        <v>130</v>
      </c>
      <c r="B55" s="83" t="s">
        <v>98</v>
      </c>
      <c r="C55">
        <v>734967</v>
      </c>
      <c r="D55" t="s">
        <v>708</v>
      </c>
      <c r="E55" t="s">
        <v>708</v>
      </c>
      <c r="F55" s="83" t="s">
        <v>108</v>
      </c>
      <c r="G55" s="213">
        <v>32428</v>
      </c>
      <c r="H55" s="83" t="s">
        <v>102</v>
      </c>
      <c r="I55" s="213">
        <v>43330</v>
      </c>
      <c r="J55" s="83" t="s">
        <v>228</v>
      </c>
      <c r="K55" s="214">
        <v>188102691880</v>
      </c>
      <c r="L55" s="83" t="s">
        <v>97</v>
      </c>
      <c r="M55" s="213">
        <v>43698</v>
      </c>
      <c r="N55">
        <v>393167</v>
      </c>
      <c r="O55" s="145" t="s">
        <v>567</v>
      </c>
      <c r="P55" s="145" t="s">
        <v>99</v>
      </c>
      <c r="Q55" s="145" t="s">
        <v>100</v>
      </c>
      <c r="R55" s="145" t="s">
        <v>567</v>
      </c>
      <c r="V55">
        <v>5478</v>
      </c>
      <c r="W55" s="83" t="s">
        <v>101</v>
      </c>
      <c r="X55" s="83" t="s">
        <v>103</v>
      </c>
      <c r="Y55" t="s">
        <v>2017</v>
      </c>
      <c r="Z55" s="83" t="s">
        <v>102</v>
      </c>
      <c r="AA55" s="83" t="s">
        <v>102</v>
      </c>
      <c r="AB55" t="s">
        <v>3014</v>
      </c>
      <c r="AC55" s="83" t="s">
        <v>3978</v>
      </c>
      <c r="AD55" s="83" t="s">
        <v>144</v>
      </c>
      <c r="AE55" s="83" t="s">
        <v>105</v>
      </c>
      <c r="AF55" t="s">
        <v>2017</v>
      </c>
      <c r="AG55" s="83" t="s">
        <v>102</v>
      </c>
      <c r="AH55" s="83" t="s">
        <v>102</v>
      </c>
      <c r="AI55" t="s">
        <v>3014</v>
      </c>
      <c r="AJ55" s="83" t="s">
        <v>3978</v>
      </c>
      <c r="AK55" s="83" t="s">
        <v>144</v>
      </c>
      <c r="AL55" s="83" t="s">
        <v>105</v>
      </c>
      <c r="AM55" s="87" t="s">
        <v>106</v>
      </c>
      <c r="AN55" t="s">
        <v>2017</v>
      </c>
      <c r="AO55" t="s">
        <v>3014</v>
      </c>
      <c r="AP55" s="83" t="s">
        <v>3978</v>
      </c>
      <c r="AQ55" s="83" t="s">
        <v>144</v>
      </c>
      <c r="AR55" s="87" t="s">
        <v>106</v>
      </c>
      <c r="AT55" s="83" t="s">
        <v>107</v>
      </c>
      <c r="AU55" s="146" t="s">
        <v>107</v>
      </c>
      <c r="AV55" s="146" t="s">
        <v>107</v>
      </c>
      <c r="AX55" s="110" t="s">
        <v>107</v>
      </c>
      <c r="AY55" s="111"/>
      <c r="AZ55" s="112">
        <f t="shared" ca="1" si="4"/>
        <v>5408</v>
      </c>
      <c r="BA55" s="136">
        <f t="shared" ca="1" si="5"/>
        <v>52</v>
      </c>
      <c r="BB55" s="114" t="s">
        <v>134</v>
      </c>
      <c r="BC55" s="114" t="s">
        <v>108</v>
      </c>
      <c r="BD55" s="114"/>
      <c r="BE55" s="115" t="s">
        <v>102</v>
      </c>
      <c r="BF55" s="115" t="s">
        <v>102</v>
      </c>
      <c r="BG55" s="115" t="s">
        <v>102</v>
      </c>
      <c r="BH55" s="115" t="s">
        <v>102</v>
      </c>
      <c r="BI55" s="116"/>
      <c r="BJ55" s="117" t="s">
        <v>109</v>
      </c>
      <c r="BK55" s="117" t="s">
        <v>109</v>
      </c>
      <c r="BL55" s="83">
        <f t="shared" ca="1" si="6"/>
        <v>15</v>
      </c>
      <c r="BM55" s="83" t="s">
        <v>108</v>
      </c>
      <c r="BN55" s="83">
        <v>0</v>
      </c>
      <c r="BO55" s="83" t="s">
        <v>108</v>
      </c>
      <c r="BP55" s="83">
        <v>-86090</v>
      </c>
      <c r="BQ55" s="83" t="s">
        <v>198</v>
      </c>
      <c r="BR55" s="83" t="s">
        <v>164</v>
      </c>
      <c r="BS55" s="83" t="s">
        <v>499</v>
      </c>
      <c r="BT55" s="83">
        <v>-86090</v>
      </c>
      <c r="BU55" s="83" t="s">
        <v>198</v>
      </c>
      <c r="BV55" s="83" t="s">
        <v>164</v>
      </c>
      <c r="BW55" s="83" t="s">
        <v>499</v>
      </c>
      <c r="BY55" s="136">
        <v>0</v>
      </c>
      <c r="BZ55" s="136">
        <v>0</v>
      </c>
      <c r="CA55" s="136">
        <v>0</v>
      </c>
      <c r="CB55" s="136">
        <v>0</v>
      </c>
      <c r="CD55" s="136">
        <v>0</v>
      </c>
      <c r="CE55" s="136">
        <v>0</v>
      </c>
      <c r="CF55" s="136">
        <v>0</v>
      </c>
      <c r="CG55" s="136">
        <v>0</v>
      </c>
      <c r="CH55" s="136">
        <v>0</v>
      </c>
      <c r="CI55" s="136">
        <v>0</v>
      </c>
      <c r="CJ55" s="136">
        <v>0</v>
      </c>
      <c r="CK55" s="138">
        <v>0</v>
      </c>
      <c r="CL55" s="138">
        <v>0</v>
      </c>
      <c r="CM55" s="136">
        <v>0</v>
      </c>
      <c r="CN55" s="136">
        <v>0</v>
      </c>
      <c r="CO55" s="85">
        <v>43696</v>
      </c>
      <c r="CP55" s="83" t="s">
        <v>4101</v>
      </c>
      <c r="CQ55" s="83" t="s">
        <v>102</v>
      </c>
      <c r="CR55" s="83" t="s">
        <v>482</v>
      </c>
      <c r="CS55" s="83">
        <v>50</v>
      </c>
      <c r="CT55" s="83" t="s">
        <v>483</v>
      </c>
      <c r="CU55" s="83">
        <v>1</v>
      </c>
      <c r="CV55" s="83">
        <v>0</v>
      </c>
      <c r="CW55" s="83">
        <v>0</v>
      </c>
      <c r="CX55" s="83" t="s">
        <v>109</v>
      </c>
      <c r="CY55" s="83" t="s">
        <v>583</v>
      </c>
      <c r="CZ55" s="83">
        <v>0</v>
      </c>
      <c r="DA55" s="83">
        <v>0</v>
      </c>
      <c r="DB55" s="83">
        <f t="shared" si="0"/>
        <v>0</v>
      </c>
      <c r="DC55" s="83" t="s">
        <v>497</v>
      </c>
      <c r="DE55" s="136">
        <v>1</v>
      </c>
      <c r="DF55" s="136">
        <v>1</v>
      </c>
      <c r="DG55" s="215" t="s">
        <v>269</v>
      </c>
      <c r="DH55" s="136">
        <v>1</v>
      </c>
      <c r="DI55" s="136">
        <v>1</v>
      </c>
      <c r="DJ55" s="215" t="s">
        <v>269</v>
      </c>
      <c r="EE55" s="136" t="b">
        <v>1</v>
      </c>
      <c r="EF55" s="136" t="b">
        <v>1</v>
      </c>
      <c r="EG55" s="136" t="b">
        <v>1</v>
      </c>
      <c r="EH55" s="136" t="b">
        <v>1</v>
      </c>
      <c r="EL55" s="215" t="s">
        <v>269</v>
      </c>
    </row>
    <row r="56" spans="1:142" ht="60" customHeight="1" x14ac:dyDescent="0.55000000000000004">
      <c r="A56" s="83" t="s">
        <v>130</v>
      </c>
      <c r="B56" s="83" t="s">
        <v>98</v>
      </c>
      <c r="C56">
        <v>190490</v>
      </c>
      <c r="D56" t="s">
        <v>709</v>
      </c>
      <c r="E56" t="s">
        <v>709</v>
      </c>
      <c r="F56" s="83" t="s">
        <v>108</v>
      </c>
      <c r="G56" s="213">
        <v>42251</v>
      </c>
      <c r="H56" s="83" t="s">
        <v>102</v>
      </c>
      <c r="I56" s="213">
        <v>43156</v>
      </c>
      <c r="J56" s="83" t="s">
        <v>228</v>
      </c>
      <c r="K56" s="214">
        <v>296992735746</v>
      </c>
      <c r="L56" s="83" t="s">
        <v>126</v>
      </c>
      <c r="M56" s="213">
        <v>43740</v>
      </c>
      <c r="N56">
        <v>808101</v>
      </c>
      <c r="O56" s="145" t="s">
        <v>567</v>
      </c>
      <c r="P56" s="145" t="s">
        <v>99</v>
      </c>
      <c r="Q56" s="145" t="s">
        <v>100</v>
      </c>
      <c r="R56" s="145" t="s">
        <v>567</v>
      </c>
      <c r="V56">
        <v>9770</v>
      </c>
      <c r="W56" s="83" t="s">
        <v>1651</v>
      </c>
      <c r="X56" s="83" t="s">
        <v>103</v>
      </c>
      <c r="Y56" t="s">
        <v>2018</v>
      </c>
      <c r="Z56" s="83" t="s">
        <v>102</v>
      </c>
      <c r="AA56" s="83" t="s">
        <v>102</v>
      </c>
      <c r="AB56" t="s">
        <v>3015</v>
      </c>
      <c r="AC56" s="83" t="s">
        <v>3979</v>
      </c>
      <c r="AD56" s="83" t="s">
        <v>111</v>
      </c>
      <c r="AE56" s="83" t="s">
        <v>105</v>
      </c>
      <c r="AF56" t="s">
        <v>2018</v>
      </c>
      <c r="AG56" s="83" t="s">
        <v>102</v>
      </c>
      <c r="AH56" s="83" t="s">
        <v>102</v>
      </c>
      <c r="AI56" t="s">
        <v>3015</v>
      </c>
      <c r="AJ56" s="83" t="s">
        <v>3979</v>
      </c>
      <c r="AK56" s="83" t="s">
        <v>111</v>
      </c>
      <c r="AL56" s="83" t="s">
        <v>105</v>
      </c>
      <c r="AM56" s="87" t="s">
        <v>106</v>
      </c>
      <c r="AN56" t="s">
        <v>2018</v>
      </c>
      <c r="AO56" t="s">
        <v>3015</v>
      </c>
      <c r="AP56" s="83" t="s">
        <v>3979</v>
      </c>
      <c r="AQ56" s="83" t="s">
        <v>144</v>
      </c>
      <c r="AR56" s="87" t="s">
        <v>106</v>
      </c>
      <c r="AT56" s="83" t="s">
        <v>107</v>
      </c>
      <c r="AU56" s="146" t="s">
        <v>107</v>
      </c>
      <c r="AV56" s="146" t="s">
        <v>107</v>
      </c>
      <c r="AX56" s="110" t="s">
        <v>107</v>
      </c>
      <c r="AY56" s="111"/>
      <c r="AZ56" s="112">
        <f t="shared" ca="1" si="4"/>
        <v>4442</v>
      </c>
      <c r="BA56" s="136">
        <f t="shared" ca="1" si="5"/>
        <v>26</v>
      </c>
      <c r="BB56" s="114" t="s">
        <v>136</v>
      </c>
      <c r="BC56" s="114" t="s">
        <v>108</v>
      </c>
      <c r="BD56" s="114"/>
      <c r="BE56" s="115" t="s">
        <v>102</v>
      </c>
      <c r="BF56" s="115" t="s">
        <v>102</v>
      </c>
      <c r="BG56" s="115" t="s">
        <v>102</v>
      </c>
      <c r="BH56" s="115" t="s">
        <v>102</v>
      </c>
      <c r="BI56" s="116"/>
      <c r="BJ56" s="117" t="s">
        <v>109</v>
      </c>
      <c r="BK56" s="117" t="s">
        <v>109</v>
      </c>
      <c r="BL56" s="83">
        <f t="shared" ca="1" si="6"/>
        <v>85</v>
      </c>
      <c r="BM56" s="83" t="s">
        <v>270</v>
      </c>
      <c r="BN56" s="83">
        <v>0</v>
      </c>
      <c r="BO56" s="83" t="s">
        <v>108</v>
      </c>
      <c r="BP56" s="83">
        <v>-87825</v>
      </c>
      <c r="BQ56" s="83" t="s">
        <v>381</v>
      </c>
      <c r="BR56" s="83" t="s">
        <v>157</v>
      </c>
      <c r="BS56" s="83" t="s">
        <v>502</v>
      </c>
      <c r="BT56" s="83">
        <v>-87825</v>
      </c>
      <c r="BU56" s="83" t="s">
        <v>381</v>
      </c>
      <c r="BV56" s="83" t="s">
        <v>157</v>
      </c>
      <c r="BW56" s="83" t="s">
        <v>502</v>
      </c>
      <c r="BY56" s="136">
        <v>0</v>
      </c>
      <c r="BZ56" s="136">
        <v>0</v>
      </c>
      <c r="CA56" s="136">
        <v>0</v>
      </c>
      <c r="CB56" s="136">
        <v>0</v>
      </c>
      <c r="CD56" s="136">
        <v>0</v>
      </c>
      <c r="CE56" s="136">
        <v>0</v>
      </c>
      <c r="CF56" s="136">
        <v>0</v>
      </c>
      <c r="CG56" s="136">
        <v>0</v>
      </c>
      <c r="CH56" s="136">
        <v>0</v>
      </c>
      <c r="CI56" s="136">
        <v>0</v>
      </c>
      <c r="CJ56" s="136">
        <v>0</v>
      </c>
      <c r="CK56" s="138">
        <v>0</v>
      </c>
      <c r="CL56" s="138">
        <v>0</v>
      </c>
      <c r="CM56" s="136">
        <v>0</v>
      </c>
      <c r="CN56" s="136">
        <v>0</v>
      </c>
      <c r="CO56" s="85">
        <v>43697</v>
      </c>
      <c r="CP56" s="83" t="s">
        <v>4102</v>
      </c>
      <c r="CQ56" s="83" t="s">
        <v>102</v>
      </c>
      <c r="CR56" s="83" t="s">
        <v>482</v>
      </c>
      <c r="CS56" s="83">
        <v>51</v>
      </c>
      <c r="CT56" s="83" t="s">
        <v>483</v>
      </c>
      <c r="CU56" s="83">
        <v>1</v>
      </c>
      <c r="CV56" s="83">
        <v>0</v>
      </c>
      <c r="CW56" s="83">
        <v>0</v>
      </c>
      <c r="CX56" s="83" t="s">
        <v>109</v>
      </c>
      <c r="CY56" s="83" t="s">
        <v>583</v>
      </c>
      <c r="CZ56" s="83">
        <v>0</v>
      </c>
      <c r="DA56" s="83">
        <v>0</v>
      </c>
      <c r="DB56" s="83">
        <f t="shared" si="0"/>
        <v>0</v>
      </c>
      <c r="DC56" s="83" t="s">
        <v>497</v>
      </c>
      <c r="DE56" s="136">
        <v>1</v>
      </c>
      <c r="DF56" s="136">
        <v>1</v>
      </c>
      <c r="DG56" s="215" t="s">
        <v>269</v>
      </c>
      <c r="DH56" s="136">
        <v>1</v>
      </c>
      <c r="DI56" s="136">
        <v>1</v>
      </c>
      <c r="DJ56" s="215" t="s">
        <v>269</v>
      </c>
      <c r="EE56" s="136" t="b">
        <v>1</v>
      </c>
      <c r="EF56" s="136" t="b">
        <v>1</v>
      </c>
      <c r="EG56" s="136" t="b">
        <v>1</v>
      </c>
      <c r="EH56" s="136" t="b">
        <v>1</v>
      </c>
      <c r="EL56" s="215" t="s">
        <v>269</v>
      </c>
    </row>
    <row r="57" spans="1:142" ht="60" customHeight="1" x14ac:dyDescent="0.55000000000000004">
      <c r="A57" s="83" t="s">
        <v>130</v>
      </c>
      <c r="B57" s="83" t="s">
        <v>98</v>
      </c>
      <c r="C57">
        <v>521574</v>
      </c>
      <c r="D57" t="s">
        <v>710</v>
      </c>
      <c r="E57" t="s">
        <v>710</v>
      </c>
      <c r="F57" s="83" t="s">
        <v>108</v>
      </c>
      <c r="G57" s="213">
        <v>31180</v>
      </c>
      <c r="H57" s="83" t="s">
        <v>102</v>
      </c>
      <c r="I57" s="213">
        <v>43206</v>
      </c>
      <c r="J57" s="83" t="s">
        <v>228</v>
      </c>
      <c r="K57" s="214">
        <v>312110509865</v>
      </c>
      <c r="L57" s="83" t="s">
        <v>135</v>
      </c>
      <c r="M57" s="213">
        <v>43532</v>
      </c>
      <c r="N57">
        <v>386099</v>
      </c>
      <c r="O57" s="145" t="s">
        <v>567</v>
      </c>
      <c r="P57" s="145" t="s">
        <v>99</v>
      </c>
      <c r="Q57" s="145" t="s">
        <v>100</v>
      </c>
      <c r="R57" s="145" t="s">
        <v>567</v>
      </c>
      <c r="V57">
        <v>1440</v>
      </c>
      <c r="W57" s="83" t="s">
        <v>101</v>
      </c>
      <c r="X57" s="83" t="s">
        <v>103</v>
      </c>
      <c r="Y57" t="s">
        <v>2019</v>
      </c>
      <c r="Z57" s="83" t="s">
        <v>102</v>
      </c>
      <c r="AA57" s="83" t="s">
        <v>102</v>
      </c>
      <c r="AB57" t="s">
        <v>3016</v>
      </c>
      <c r="AC57" s="83" t="s">
        <v>3980</v>
      </c>
      <c r="AD57" s="83" t="s">
        <v>144</v>
      </c>
      <c r="AE57" s="83" t="s">
        <v>105</v>
      </c>
      <c r="AF57" t="s">
        <v>2019</v>
      </c>
      <c r="AG57" s="83" t="s">
        <v>102</v>
      </c>
      <c r="AH57" s="83" t="s">
        <v>102</v>
      </c>
      <c r="AI57" t="s">
        <v>3016</v>
      </c>
      <c r="AJ57" s="83" t="s">
        <v>3980</v>
      </c>
      <c r="AK57" s="83" t="s">
        <v>144</v>
      </c>
      <c r="AL57" s="83" t="s">
        <v>105</v>
      </c>
      <c r="AM57" s="87" t="s">
        <v>106</v>
      </c>
      <c r="AN57" t="s">
        <v>2019</v>
      </c>
      <c r="AO57" t="s">
        <v>3016</v>
      </c>
      <c r="AP57" s="83" t="s">
        <v>3980</v>
      </c>
      <c r="AQ57" s="83" t="s">
        <v>111</v>
      </c>
      <c r="AR57" s="87" t="s">
        <v>106</v>
      </c>
      <c r="AT57" s="83" t="s">
        <v>107</v>
      </c>
      <c r="AU57" s="146" t="s">
        <v>107</v>
      </c>
      <c r="AV57" s="146" t="s">
        <v>107</v>
      </c>
      <c r="AX57" s="110" t="s">
        <v>107</v>
      </c>
      <c r="AY57" s="111"/>
      <c r="AZ57" s="112">
        <f t="shared" ca="1" si="4"/>
        <v>8481</v>
      </c>
      <c r="BA57" s="136">
        <f t="shared" ca="1" si="5"/>
        <v>86</v>
      </c>
      <c r="BB57" s="114" t="s">
        <v>134</v>
      </c>
      <c r="BC57" s="114" t="s">
        <v>108</v>
      </c>
      <c r="BD57" s="114"/>
      <c r="BE57" s="115" t="s">
        <v>102</v>
      </c>
      <c r="BF57" s="115" t="s">
        <v>102</v>
      </c>
      <c r="BG57" s="115" t="s">
        <v>102</v>
      </c>
      <c r="BH57" s="115" t="s">
        <v>102</v>
      </c>
      <c r="BI57" s="116"/>
      <c r="BJ57" s="117" t="s">
        <v>109</v>
      </c>
      <c r="BK57" s="117" t="s">
        <v>109</v>
      </c>
      <c r="BL57" s="83">
        <f t="shared" ca="1" si="6"/>
        <v>47</v>
      </c>
      <c r="BM57" s="83" t="s">
        <v>108</v>
      </c>
      <c r="BN57" s="83">
        <v>0</v>
      </c>
      <c r="BO57" s="83" t="s">
        <v>108</v>
      </c>
      <c r="BP57" s="83">
        <v>-89560</v>
      </c>
      <c r="BQ57" s="83" t="s">
        <v>312</v>
      </c>
      <c r="BR57" s="83" t="s">
        <v>153</v>
      </c>
      <c r="BS57" s="83" t="s">
        <v>499</v>
      </c>
      <c r="BT57" s="83">
        <v>-89560</v>
      </c>
      <c r="BU57" s="83" t="s">
        <v>312</v>
      </c>
      <c r="BV57" s="83" t="s">
        <v>153</v>
      </c>
      <c r="BW57" s="83" t="s">
        <v>499</v>
      </c>
      <c r="BY57" s="136">
        <v>0</v>
      </c>
      <c r="BZ57" s="136">
        <v>0</v>
      </c>
      <c r="CA57" s="136">
        <v>0</v>
      </c>
      <c r="CB57" s="136">
        <v>0</v>
      </c>
      <c r="CD57" s="136">
        <v>0</v>
      </c>
      <c r="CE57" s="136">
        <v>0</v>
      </c>
      <c r="CF57" s="136">
        <v>0</v>
      </c>
      <c r="CG57" s="136">
        <v>0</v>
      </c>
      <c r="CH57" s="136">
        <v>0</v>
      </c>
      <c r="CI57" s="136">
        <v>0</v>
      </c>
      <c r="CJ57" s="136">
        <v>0</v>
      </c>
      <c r="CK57" s="138">
        <v>0</v>
      </c>
      <c r="CL57" s="138">
        <v>0</v>
      </c>
      <c r="CM57" s="136">
        <v>0</v>
      </c>
      <c r="CN57" s="136">
        <v>0</v>
      </c>
      <c r="CO57" s="85">
        <v>43698</v>
      </c>
      <c r="CP57" s="83" t="s">
        <v>4103</v>
      </c>
      <c r="CQ57" s="83" t="s">
        <v>102</v>
      </c>
      <c r="CR57" s="83" t="s">
        <v>482</v>
      </c>
      <c r="CS57" s="83">
        <v>52</v>
      </c>
      <c r="CT57" s="83" t="s">
        <v>483</v>
      </c>
      <c r="CU57" s="83">
        <v>1</v>
      </c>
      <c r="CV57" s="83">
        <v>0</v>
      </c>
      <c r="CW57" s="83">
        <v>0</v>
      </c>
      <c r="CX57" s="83" t="s">
        <v>109</v>
      </c>
      <c r="CY57" s="83" t="s">
        <v>583</v>
      </c>
      <c r="CZ57" s="83">
        <v>0</v>
      </c>
      <c r="DA57" s="83">
        <v>0</v>
      </c>
      <c r="DB57" s="83">
        <f t="shared" si="0"/>
        <v>0</v>
      </c>
      <c r="DC57" s="83" t="s">
        <v>497</v>
      </c>
      <c r="DE57" s="136">
        <v>1</v>
      </c>
      <c r="DF57" s="136">
        <v>1</v>
      </c>
      <c r="DG57" s="215" t="s">
        <v>269</v>
      </c>
      <c r="DH57" s="136">
        <v>1</v>
      </c>
      <c r="DI57" s="136">
        <v>1</v>
      </c>
      <c r="DJ57" s="215" t="s">
        <v>269</v>
      </c>
      <c r="EE57" s="136" t="b">
        <v>1</v>
      </c>
      <c r="EF57" s="136" t="b">
        <v>1</v>
      </c>
      <c r="EG57" s="136" t="b">
        <v>1</v>
      </c>
      <c r="EH57" s="136" t="b">
        <v>1</v>
      </c>
      <c r="EL57" s="215" t="s">
        <v>269</v>
      </c>
    </row>
    <row r="58" spans="1:142" ht="60" customHeight="1" x14ac:dyDescent="0.55000000000000004">
      <c r="A58" s="83" t="s">
        <v>130</v>
      </c>
      <c r="B58" s="83" t="s">
        <v>98</v>
      </c>
      <c r="C58">
        <v>826181</v>
      </c>
      <c r="D58" t="s">
        <v>711</v>
      </c>
      <c r="E58" t="s">
        <v>711</v>
      </c>
      <c r="F58" s="83" t="s">
        <v>108</v>
      </c>
      <c r="G58" s="213">
        <v>30872</v>
      </c>
      <c r="H58" s="83" t="s">
        <v>102</v>
      </c>
      <c r="I58" s="213">
        <v>43226</v>
      </c>
      <c r="J58" s="83" t="s">
        <v>228</v>
      </c>
      <c r="K58" s="214">
        <v>636028322741</v>
      </c>
      <c r="L58" s="83" t="s">
        <v>97</v>
      </c>
      <c r="M58" s="213">
        <v>43751</v>
      </c>
      <c r="N58">
        <v>654236</v>
      </c>
      <c r="O58" s="145" t="s">
        <v>567</v>
      </c>
      <c r="P58" s="145" t="s">
        <v>99</v>
      </c>
      <c r="Q58" s="145" t="s">
        <v>100</v>
      </c>
      <c r="R58" s="145" t="s">
        <v>567</v>
      </c>
      <c r="V58">
        <v>850</v>
      </c>
      <c r="W58" s="83" t="s">
        <v>101</v>
      </c>
      <c r="X58" s="83" t="s">
        <v>103</v>
      </c>
      <c r="Y58" t="s">
        <v>2020</v>
      </c>
      <c r="Z58" s="83" t="s">
        <v>102</v>
      </c>
      <c r="AA58" s="83" t="s">
        <v>102</v>
      </c>
      <c r="AB58" t="s">
        <v>3017</v>
      </c>
      <c r="AC58" s="83" t="s">
        <v>3981</v>
      </c>
      <c r="AD58" s="83" t="s">
        <v>144</v>
      </c>
      <c r="AE58" s="83" t="s">
        <v>105</v>
      </c>
      <c r="AF58" t="s">
        <v>2020</v>
      </c>
      <c r="AG58" s="83" t="s">
        <v>102</v>
      </c>
      <c r="AH58" s="83" t="s">
        <v>102</v>
      </c>
      <c r="AI58" t="s">
        <v>3017</v>
      </c>
      <c r="AJ58" s="83" t="s">
        <v>3981</v>
      </c>
      <c r="AK58" s="83" t="s">
        <v>144</v>
      </c>
      <c r="AL58" s="83" t="s">
        <v>105</v>
      </c>
      <c r="AM58" s="87" t="s">
        <v>106</v>
      </c>
      <c r="AN58" t="s">
        <v>2020</v>
      </c>
      <c r="AO58" t="s">
        <v>3017</v>
      </c>
      <c r="AP58" s="83" t="s">
        <v>3981</v>
      </c>
      <c r="AQ58" s="83" t="s">
        <v>144</v>
      </c>
      <c r="AR58" s="87" t="s">
        <v>106</v>
      </c>
      <c r="AT58" s="83" t="s">
        <v>107</v>
      </c>
      <c r="AU58" s="146" t="s">
        <v>107</v>
      </c>
      <c r="AV58" s="146" t="s">
        <v>107</v>
      </c>
      <c r="AX58" s="110" t="s">
        <v>107</v>
      </c>
      <c r="AY58" s="111"/>
      <c r="AZ58" s="112">
        <f t="shared" ca="1" si="4"/>
        <v>6610</v>
      </c>
      <c r="BA58" s="136">
        <f t="shared" ca="1" si="5"/>
        <v>39</v>
      </c>
      <c r="BB58" s="114" t="s">
        <v>134</v>
      </c>
      <c r="BC58" s="114" t="s">
        <v>108</v>
      </c>
      <c r="BD58" s="114"/>
      <c r="BE58" s="115" t="s">
        <v>102</v>
      </c>
      <c r="BF58" s="115" t="s">
        <v>102</v>
      </c>
      <c r="BG58" s="115" t="s">
        <v>102</v>
      </c>
      <c r="BH58" s="115" t="s">
        <v>102</v>
      </c>
      <c r="BI58" s="116"/>
      <c r="BJ58" s="117" t="s">
        <v>109</v>
      </c>
      <c r="BK58" s="117" t="s">
        <v>109</v>
      </c>
      <c r="BL58" s="83">
        <f t="shared" ca="1" si="6"/>
        <v>70</v>
      </c>
      <c r="BM58" s="83" t="s">
        <v>108</v>
      </c>
      <c r="BN58" s="83">
        <v>0</v>
      </c>
      <c r="BO58" s="83" t="s">
        <v>108</v>
      </c>
      <c r="BP58" s="83">
        <v>-91295</v>
      </c>
      <c r="BQ58" s="83" t="s">
        <v>198</v>
      </c>
      <c r="BR58" s="83" t="s">
        <v>164</v>
      </c>
      <c r="BS58" s="83" t="s">
        <v>499</v>
      </c>
      <c r="BT58" s="83">
        <v>-91295</v>
      </c>
      <c r="BU58" s="83" t="s">
        <v>198</v>
      </c>
      <c r="BV58" s="83" t="s">
        <v>164</v>
      </c>
      <c r="BW58" s="83" t="s">
        <v>499</v>
      </c>
      <c r="BY58" s="136">
        <v>0</v>
      </c>
      <c r="BZ58" s="136">
        <v>0</v>
      </c>
      <c r="CA58" s="136">
        <v>0</v>
      </c>
      <c r="CB58" s="136">
        <v>0</v>
      </c>
      <c r="CD58" s="136">
        <v>0</v>
      </c>
      <c r="CE58" s="136">
        <v>0</v>
      </c>
      <c r="CF58" s="136">
        <v>0</v>
      </c>
      <c r="CG58" s="136">
        <v>0</v>
      </c>
      <c r="CH58" s="136">
        <v>0</v>
      </c>
      <c r="CI58" s="136">
        <v>0</v>
      </c>
      <c r="CJ58" s="136">
        <v>0</v>
      </c>
      <c r="CK58" s="138">
        <v>0</v>
      </c>
      <c r="CL58" s="138">
        <v>0</v>
      </c>
      <c r="CM58" s="136">
        <v>0</v>
      </c>
      <c r="CN58" s="136">
        <v>0</v>
      </c>
      <c r="CO58" s="85">
        <v>43699</v>
      </c>
      <c r="CP58" s="83" t="s">
        <v>4104</v>
      </c>
      <c r="CQ58" s="83" t="s">
        <v>102</v>
      </c>
      <c r="CR58" s="83" t="s">
        <v>482</v>
      </c>
      <c r="CS58" s="83">
        <v>53</v>
      </c>
      <c r="CT58" s="83" t="s">
        <v>483</v>
      </c>
      <c r="CU58" s="83">
        <v>1</v>
      </c>
      <c r="CV58" s="83">
        <v>0</v>
      </c>
      <c r="CW58" s="83">
        <v>0</v>
      </c>
      <c r="CX58" s="83" t="s">
        <v>109</v>
      </c>
      <c r="CY58" s="83" t="s">
        <v>583</v>
      </c>
      <c r="CZ58" s="83">
        <v>0</v>
      </c>
      <c r="DA58" s="83">
        <v>0</v>
      </c>
      <c r="DB58" s="83">
        <f t="shared" si="0"/>
        <v>0</v>
      </c>
      <c r="DC58" s="83" t="s">
        <v>497</v>
      </c>
      <c r="DE58" s="136">
        <v>1</v>
      </c>
      <c r="DF58" s="136">
        <v>1</v>
      </c>
      <c r="DG58" s="215" t="s">
        <v>269</v>
      </c>
      <c r="DH58" s="136">
        <v>1</v>
      </c>
      <c r="DI58" s="136">
        <v>1</v>
      </c>
      <c r="DJ58" s="215" t="s">
        <v>269</v>
      </c>
      <c r="EE58" s="136" t="b">
        <v>1</v>
      </c>
      <c r="EF58" s="136" t="b">
        <v>1</v>
      </c>
      <c r="EG58" s="136" t="b">
        <v>1</v>
      </c>
      <c r="EH58" s="136" t="b">
        <v>1</v>
      </c>
      <c r="EL58" s="215" t="s">
        <v>269</v>
      </c>
    </row>
    <row r="59" spans="1:142" ht="60" customHeight="1" x14ac:dyDescent="0.55000000000000004">
      <c r="A59" s="83" t="s">
        <v>130</v>
      </c>
      <c r="B59" s="83" t="s">
        <v>98</v>
      </c>
      <c r="C59">
        <v>265774</v>
      </c>
      <c r="D59" t="s">
        <v>712</v>
      </c>
      <c r="E59" t="s">
        <v>712</v>
      </c>
      <c r="F59" s="83" t="s">
        <v>108</v>
      </c>
      <c r="G59" s="213">
        <v>42440</v>
      </c>
      <c r="H59" s="83" t="s">
        <v>102</v>
      </c>
      <c r="I59" s="213">
        <v>43297</v>
      </c>
      <c r="J59" s="83" t="s">
        <v>228</v>
      </c>
      <c r="K59" s="214">
        <v>448649896418</v>
      </c>
      <c r="L59" s="83" t="s">
        <v>135</v>
      </c>
      <c r="M59" s="213">
        <v>43592</v>
      </c>
      <c r="N59">
        <v>385479</v>
      </c>
      <c r="O59" s="145" t="s">
        <v>567</v>
      </c>
      <c r="P59" s="145" t="s">
        <v>99</v>
      </c>
      <c r="Q59" s="145" t="s">
        <v>100</v>
      </c>
      <c r="R59" s="145" t="s">
        <v>567</v>
      </c>
      <c r="V59">
        <v>8228</v>
      </c>
      <c r="W59" s="83" t="s">
        <v>1652</v>
      </c>
      <c r="X59" s="83" t="s">
        <v>103</v>
      </c>
      <c r="Y59" t="s">
        <v>2021</v>
      </c>
      <c r="Z59" s="83" t="s">
        <v>102</v>
      </c>
      <c r="AA59" s="83" t="s">
        <v>102</v>
      </c>
      <c r="AB59" t="s">
        <v>3018</v>
      </c>
      <c r="AC59" s="83" t="s">
        <v>3982</v>
      </c>
      <c r="AD59" s="83" t="s">
        <v>111</v>
      </c>
      <c r="AE59" s="83" t="s">
        <v>105</v>
      </c>
      <c r="AF59" t="s">
        <v>2021</v>
      </c>
      <c r="AG59" s="83" t="s">
        <v>102</v>
      </c>
      <c r="AH59" s="83" t="s">
        <v>102</v>
      </c>
      <c r="AI59" t="s">
        <v>3018</v>
      </c>
      <c r="AJ59" s="83" t="s">
        <v>3982</v>
      </c>
      <c r="AK59" s="83" t="s">
        <v>111</v>
      </c>
      <c r="AL59" s="83" t="s">
        <v>105</v>
      </c>
      <c r="AM59" s="87" t="s">
        <v>106</v>
      </c>
      <c r="AN59" t="s">
        <v>2021</v>
      </c>
      <c r="AO59" t="s">
        <v>3018</v>
      </c>
      <c r="AP59" s="83" t="s">
        <v>3982</v>
      </c>
      <c r="AQ59" s="83" t="s">
        <v>144</v>
      </c>
      <c r="AR59" s="87" t="s">
        <v>106</v>
      </c>
      <c r="AT59" s="83" t="s">
        <v>107</v>
      </c>
      <c r="AU59" s="146" t="s">
        <v>107</v>
      </c>
      <c r="AV59" s="146" t="s">
        <v>107</v>
      </c>
      <c r="AX59" s="110" t="s">
        <v>107</v>
      </c>
      <c r="AY59" s="111"/>
      <c r="AZ59" s="112">
        <f t="shared" ca="1" si="4"/>
        <v>4347</v>
      </c>
      <c r="BA59" s="136">
        <f t="shared" ca="1" si="5"/>
        <v>98</v>
      </c>
      <c r="BB59" s="114" t="s">
        <v>136</v>
      </c>
      <c r="BC59" s="114" t="s">
        <v>108</v>
      </c>
      <c r="BD59" s="114"/>
      <c r="BE59" s="115" t="s">
        <v>102</v>
      </c>
      <c r="BF59" s="115" t="s">
        <v>102</v>
      </c>
      <c r="BG59" s="115" t="s">
        <v>102</v>
      </c>
      <c r="BH59" s="115" t="s">
        <v>102</v>
      </c>
      <c r="BI59" s="116"/>
      <c r="BJ59" s="117" t="s">
        <v>109</v>
      </c>
      <c r="BK59" s="117" t="s">
        <v>109</v>
      </c>
      <c r="BL59" s="83">
        <f t="shared" ca="1" si="6"/>
        <v>42</v>
      </c>
      <c r="BM59" s="83" t="s">
        <v>270</v>
      </c>
      <c r="BN59" s="83">
        <v>0</v>
      </c>
      <c r="BO59" s="83" t="s">
        <v>108</v>
      </c>
      <c r="BP59" s="83">
        <v>-93030</v>
      </c>
      <c r="BQ59" s="83" t="s">
        <v>381</v>
      </c>
      <c r="BR59" s="83" t="s">
        <v>157</v>
      </c>
      <c r="BS59" s="83" t="s">
        <v>502</v>
      </c>
      <c r="BT59" s="83">
        <v>-93030</v>
      </c>
      <c r="BU59" s="83" t="s">
        <v>381</v>
      </c>
      <c r="BV59" s="83" t="s">
        <v>157</v>
      </c>
      <c r="BW59" s="83" t="s">
        <v>502</v>
      </c>
      <c r="BY59" s="136">
        <v>0</v>
      </c>
      <c r="BZ59" s="136">
        <v>0</v>
      </c>
      <c r="CA59" s="136">
        <v>0</v>
      </c>
      <c r="CB59" s="136">
        <v>0</v>
      </c>
      <c r="CD59" s="136">
        <v>0</v>
      </c>
      <c r="CE59" s="136">
        <v>0</v>
      </c>
      <c r="CF59" s="136">
        <v>0</v>
      </c>
      <c r="CG59" s="136">
        <v>0</v>
      </c>
      <c r="CH59" s="136">
        <v>0</v>
      </c>
      <c r="CI59" s="136">
        <v>0</v>
      </c>
      <c r="CJ59" s="136">
        <v>0</v>
      </c>
      <c r="CK59" s="138">
        <v>0</v>
      </c>
      <c r="CL59" s="138">
        <v>0</v>
      </c>
      <c r="CM59" s="136">
        <v>0</v>
      </c>
      <c r="CN59" s="136">
        <v>0</v>
      </c>
      <c r="CO59" s="85">
        <v>43700</v>
      </c>
      <c r="CP59" s="83" t="s">
        <v>4105</v>
      </c>
      <c r="CQ59" s="83" t="s">
        <v>102</v>
      </c>
      <c r="CR59" s="83" t="s">
        <v>482</v>
      </c>
      <c r="CS59" s="83">
        <v>54</v>
      </c>
      <c r="CT59" s="83" t="s">
        <v>483</v>
      </c>
      <c r="CU59" s="83">
        <v>1</v>
      </c>
      <c r="CV59" s="83">
        <v>0</v>
      </c>
      <c r="CW59" s="83">
        <v>0</v>
      </c>
      <c r="CX59" s="83" t="s">
        <v>109</v>
      </c>
      <c r="CY59" s="83" t="s">
        <v>583</v>
      </c>
      <c r="CZ59" s="83">
        <v>0</v>
      </c>
      <c r="DA59" s="83">
        <v>0</v>
      </c>
      <c r="DB59" s="83">
        <f t="shared" si="0"/>
        <v>0</v>
      </c>
      <c r="DC59" s="83" t="s">
        <v>497</v>
      </c>
      <c r="DE59" s="136">
        <v>1</v>
      </c>
      <c r="DF59" s="136">
        <v>1</v>
      </c>
      <c r="DG59" s="215" t="s">
        <v>269</v>
      </c>
      <c r="DH59" s="136">
        <v>1</v>
      </c>
      <c r="DI59" s="136">
        <v>1</v>
      </c>
      <c r="DJ59" s="215" t="s">
        <v>269</v>
      </c>
      <c r="EE59" s="136" t="b">
        <v>1</v>
      </c>
      <c r="EF59" s="136" t="b">
        <v>1</v>
      </c>
      <c r="EG59" s="136" t="b">
        <v>1</v>
      </c>
      <c r="EH59" s="136" t="b">
        <v>1</v>
      </c>
      <c r="EL59" s="215" t="s">
        <v>269</v>
      </c>
    </row>
    <row r="60" spans="1:142" ht="60" customHeight="1" x14ac:dyDescent="0.55000000000000004">
      <c r="A60" s="83" t="s">
        <v>130</v>
      </c>
      <c r="B60" s="83" t="s">
        <v>98</v>
      </c>
      <c r="C60">
        <v>303970</v>
      </c>
      <c r="D60" t="s">
        <v>713</v>
      </c>
      <c r="E60" t="s">
        <v>713</v>
      </c>
      <c r="F60" s="83" t="s">
        <v>108</v>
      </c>
      <c r="G60" s="213">
        <v>27651</v>
      </c>
      <c r="H60" s="83" t="s">
        <v>102</v>
      </c>
      <c r="I60" s="213">
        <v>43183</v>
      </c>
      <c r="J60" s="83" t="s">
        <v>228</v>
      </c>
      <c r="K60" s="214">
        <v>592377663593</v>
      </c>
      <c r="L60" s="83" t="s">
        <v>97</v>
      </c>
      <c r="M60" s="213">
        <v>43629</v>
      </c>
      <c r="N60">
        <v>394843</v>
      </c>
      <c r="O60" s="145" t="s">
        <v>567</v>
      </c>
      <c r="P60" s="145" t="s">
        <v>99</v>
      </c>
      <c r="Q60" s="145" t="s">
        <v>100</v>
      </c>
      <c r="R60" s="145" t="s">
        <v>567</v>
      </c>
      <c r="V60">
        <v>7619</v>
      </c>
      <c r="W60" s="83" t="s">
        <v>101</v>
      </c>
      <c r="X60" s="83" t="s">
        <v>103</v>
      </c>
      <c r="Y60" t="s">
        <v>2022</v>
      </c>
      <c r="Z60" s="83" t="s">
        <v>102</v>
      </c>
      <c r="AA60" s="83" t="s">
        <v>102</v>
      </c>
      <c r="AB60" t="s">
        <v>3019</v>
      </c>
      <c r="AC60" s="83" t="s">
        <v>3983</v>
      </c>
      <c r="AD60" s="83" t="s">
        <v>144</v>
      </c>
      <c r="AE60" s="83" t="s">
        <v>105</v>
      </c>
      <c r="AF60" t="s">
        <v>2022</v>
      </c>
      <c r="AG60" s="83" t="s">
        <v>102</v>
      </c>
      <c r="AH60" s="83" t="s">
        <v>102</v>
      </c>
      <c r="AI60" t="s">
        <v>3019</v>
      </c>
      <c r="AJ60" s="83" t="s">
        <v>3983</v>
      </c>
      <c r="AK60" s="83" t="s">
        <v>144</v>
      </c>
      <c r="AL60" s="83" t="s">
        <v>105</v>
      </c>
      <c r="AM60" s="87" t="s">
        <v>106</v>
      </c>
      <c r="AN60" t="s">
        <v>2022</v>
      </c>
      <c r="AO60" t="s">
        <v>3019</v>
      </c>
      <c r="AP60" s="83" t="s">
        <v>3983</v>
      </c>
      <c r="AQ60" s="83" t="s">
        <v>111</v>
      </c>
      <c r="AR60" s="87" t="s">
        <v>106</v>
      </c>
      <c r="AT60" s="83" t="s">
        <v>107</v>
      </c>
      <c r="AU60" s="146" t="s">
        <v>107</v>
      </c>
      <c r="AV60" s="146" t="s">
        <v>107</v>
      </c>
      <c r="AX60" s="110" t="s">
        <v>107</v>
      </c>
      <c r="AY60" s="111"/>
      <c r="AZ60" s="112">
        <f t="shared" ca="1" si="4"/>
        <v>4645</v>
      </c>
      <c r="BA60" s="136">
        <f t="shared" ca="1" si="5"/>
        <v>44</v>
      </c>
      <c r="BB60" s="114" t="s">
        <v>134</v>
      </c>
      <c r="BC60" s="114" t="s">
        <v>108</v>
      </c>
      <c r="BD60" s="114"/>
      <c r="BE60" s="115" t="s">
        <v>102</v>
      </c>
      <c r="BF60" s="115" t="s">
        <v>102</v>
      </c>
      <c r="BG60" s="115" t="s">
        <v>102</v>
      </c>
      <c r="BH60" s="115" t="s">
        <v>102</v>
      </c>
      <c r="BI60" s="116"/>
      <c r="BJ60" s="117" t="s">
        <v>109</v>
      </c>
      <c r="BK60" s="117" t="s">
        <v>109</v>
      </c>
      <c r="BL60" s="83">
        <f t="shared" ca="1" si="6"/>
        <v>72</v>
      </c>
      <c r="BM60" s="83" t="s">
        <v>108</v>
      </c>
      <c r="BN60" s="83">
        <v>0</v>
      </c>
      <c r="BO60" s="83" t="s">
        <v>108</v>
      </c>
      <c r="BP60" s="83">
        <v>-94765</v>
      </c>
      <c r="BQ60" s="83" t="s">
        <v>312</v>
      </c>
      <c r="BR60" s="83" t="s">
        <v>153</v>
      </c>
      <c r="BS60" s="83" t="s">
        <v>499</v>
      </c>
      <c r="BT60" s="83">
        <v>-94765</v>
      </c>
      <c r="BU60" s="83" t="s">
        <v>312</v>
      </c>
      <c r="BV60" s="83" t="s">
        <v>153</v>
      </c>
      <c r="BW60" s="83" t="s">
        <v>499</v>
      </c>
      <c r="BY60" s="136">
        <v>0</v>
      </c>
      <c r="BZ60" s="136">
        <v>0</v>
      </c>
      <c r="CA60" s="136">
        <v>0</v>
      </c>
      <c r="CB60" s="136">
        <v>0</v>
      </c>
      <c r="CD60" s="136">
        <v>0</v>
      </c>
      <c r="CE60" s="136">
        <v>0</v>
      </c>
      <c r="CF60" s="136">
        <v>0</v>
      </c>
      <c r="CG60" s="136">
        <v>0</v>
      </c>
      <c r="CH60" s="136">
        <v>0</v>
      </c>
      <c r="CI60" s="136">
        <v>0</v>
      </c>
      <c r="CJ60" s="136">
        <v>0</v>
      </c>
      <c r="CK60" s="138">
        <v>0</v>
      </c>
      <c r="CL60" s="138">
        <v>0</v>
      </c>
      <c r="CM60" s="136">
        <v>0</v>
      </c>
      <c r="CN60" s="136">
        <v>0</v>
      </c>
      <c r="CO60" s="85">
        <v>43701</v>
      </c>
      <c r="CP60" s="83" t="s">
        <v>4106</v>
      </c>
      <c r="CQ60" s="83" t="s">
        <v>102</v>
      </c>
      <c r="CR60" s="83" t="s">
        <v>482</v>
      </c>
      <c r="CS60" s="83">
        <v>55</v>
      </c>
      <c r="CT60" s="83" t="s">
        <v>483</v>
      </c>
      <c r="CU60" s="83">
        <v>1</v>
      </c>
      <c r="CV60" s="83">
        <v>0</v>
      </c>
      <c r="CW60" s="83">
        <v>0</v>
      </c>
      <c r="CX60" s="83" t="s">
        <v>109</v>
      </c>
      <c r="CY60" s="83" t="s">
        <v>583</v>
      </c>
      <c r="CZ60" s="83">
        <v>0</v>
      </c>
      <c r="DA60" s="83">
        <v>0</v>
      </c>
      <c r="DB60" s="83">
        <f t="shared" si="0"/>
        <v>0</v>
      </c>
      <c r="DC60" s="83" t="s">
        <v>497</v>
      </c>
      <c r="DE60" s="136">
        <v>1</v>
      </c>
      <c r="DF60" s="136">
        <v>1</v>
      </c>
      <c r="DG60" s="215" t="s">
        <v>269</v>
      </c>
      <c r="DH60" s="136">
        <v>1</v>
      </c>
      <c r="DI60" s="136">
        <v>1</v>
      </c>
      <c r="DJ60" s="215" t="s">
        <v>269</v>
      </c>
      <c r="EE60" s="136" t="b">
        <v>1</v>
      </c>
      <c r="EF60" s="136" t="b">
        <v>1</v>
      </c>
      <c r="EG60" s="136" t="b">
        <v>1</v>
      </c>
      <c r="EH60" s="136" t="b">
        <v>1</v>
      </c>
      <c r="EL60" s="215" t="s">
        <v>269</v>
      </c>
    </row>
    <row r="61" spans="1:142" ht="60" customHeight="1" x14ac:dyDescent="0.55000000000000004">
      <c r="A61" s="83" t="s">
        <v>130</v>
      </c>
      <c r="B61" s="83" t="s">
        <v>98</v>
      </c>
      <c r="C61">
        <v>263858</v>
      </c>
      <c r="D61" t="s">
        <v>714</v>
      </c>
      <c r="E61" t="s">
        <v>714</v>
      </c>
      <c r="F61" s="83" t="s">
        <v>108</v>
      </c>
      <c r="G61" s="213">
        <v>25660</v>
      </c>
      <c r="H61" s="83" t="s">
        <v>102</v>
      </c>
      <c r="I61" s="213">
        <v>43299</v>
      </c>
      <c r="J61" s="83" t="s">
        <v>228</v>
      </c>
      <c r="K61" s="214">
        <v>516817474486</v>
      </c>
      <c r="L61" s="83" t="s">
        <v>126</v>
      </c>
      <c r="M61" s="213">
        <v>43540</v>
      </c>
      <c r="N61">
        <v>790621</v>
      </c>
      <c r="O61" s="145" t="s">
        <v>567</v>
      </c>
      <c r="P61" s="145" t="s">
        <v>99</v>
      </c>
      <c r="Q61" s="145" t="s">
        <v>100</v>
      </c>
      <c r="R61" s="145" t="s">
        <v>567</v>
      </c>
      <c r="V61">
        <v>2346</v>
      </c>
      <c r="W61" s="83" t="s">
        <v>101</v>
      </c>
      <c r="X61" s="83" t="s">
        <v>103</v>
      </c>
      <c r="Y61" t="s">
        <v>2023</v>
      </c>
      <c r="Z61" s="83" t="s">
        <v>102</v>
      </c>
      <c r="AA61" s="83" t="s">
        <v>102</v>
      </c>
      <c r="AB61" t="s">
        <v>3020</v>
      </c>
      <c r="AC61" s="83" t="s">
        <v>3984</v>
      </c>
      <c r="AD61" s="83" t="s">
        <v>144</v>
      </c>
      <c r="AE61" s="83" t="s">
        <v>105</v>
      </c>
      <c r="AF61" t="s">
        <v>2023</v>
      </c>
      <c r="AG61" s="83" t="s">
        <v>102</v>
      </c>
      <c r="AH61" s="83" t="s">
        <v>102</v>
      </c>
      <c r="AI61" t="s">
        <v>3020</v>
      </c>
      <c r="AJ61" s="83" t="s">
        <v>3984</v>
      </c>
      <c r="AK61" s="83" t="s">
        <v>144</v>
      </c>
      <c r="AL61" s="83" t="s">
        <v>105</v>
      </c>
      <c r="AM61" s="87" t="s">
        <v>106</v>
      </c>
      <c r="AN61" t="s">
        <v>2023</v>
      </c>
      <c r="AO61" t="s">
        <v>3020</v>
      </c>
      <c r="AP61" s="83" t="s">
        <v>3984</v>
      </c>
      <c r="AQ61" s="83" t="s">
        <v>144</v>
      </c>
      <c r="AR61" s="87" t="s">
        <v>106</v>
      </c>
      <c r="AT61" s="83" t="s">
        <v>107</v>
      </c>
      <c r="AU61" s="146" t="s">
        <v>107</v>
      </c>
      <c r="AV61" s="146" t="s">
        <v>107</v>
      </c>
      <c r="AX61" s="110" t="s">
        <v>107</v>
      </c>
      <c r="AY61" s="111"/>
      <c r="AZ61" s="112">
        <f t="shared" ca="1" si="4"/>
        <v>2286</v>
      </c>
      <c r="BA61" s="136">
        <f t="shared" ca="1" si="5"/>
        <v>7</v>
      </c>
      <c r="BB61" s="114" t="s">
        <v>134</v>
      </c>
      <c r="BC61" s="114" t="s">
        <v>108</v>
      </c>
      <c r="BD61" s="114"/>
      <c r="BE61" s="115" t="s">
        <v>102</v>
      </c>
      <c r="BF61" s="115" t="s">
        <v>102</v>
      </c>
      <c r="BG61" s="115" t="s">
        <v>102</v>
      </c>
      <c r="BH61" s="115" t="s">
        <v>102</v>
      </c>
      <c r="BI61" s="116"/>
      <c r="BJ61" s="117" t="s">
        <v>109</v>
      </c>
      <c r="BK61" s="117" t="s">
        <v>109</v>
      </c>
      <c r="BL61" s="83">
        <f t="shared" ca="1" si="6"/>
        <v>94</v>
      </c>
      <c r="BM61" s="83" t="s">
        <v>108</v>
      </c>
      <c r="BN61" s="83">
        <v>0</v>
      </c>
      <c r="BO61" s="83" t="s">
        <v>108</v>
      </c>
      <c r="BP61" s="83">
        <v>-96500</v>
      </c>
      <c r="BQ61" s="83" t="s">
        <v>198</v>
      </c>
      <c r="BR61" s="83" t="s">
        <v>164</v>
      </c>
      <c r="BS61" s="83" t="s">
        <v>499</v>
      </c>
      <c r="BT61" s="83">
        <v>-96500</v>
      </c>
      <c r="BU61" s="83" t="s">
        <v>198</v>
      </c>
      <c r="BV61" s="83" t="s">
        <v>164</v>
      </c>
      <c r="BW61" s="83" t="s">
        <v>499</v>
      </c>
      <c r="BY61" s="136">
        <v>0</v>
      </c>
      <c r="BZ61" s="136">
        <v>0</v>
      </c>
      <c r="CA61" s="136">
        <v>0</v>
      </c>
      <c r="CB61" s="136">
        <v>0</v>
      </c>
      <c r="CD61" s="136">
        <v>0</v>
      </c>
      <c r="CE61" s="136">
        <v>0</v>
      </c>
      <c r="CF61" s="136">
        <v>0</v>
      </c>
      <c r="CG61" s="136">
        <v>0</v>
      </c>
      <c r="CH61" s="136">
        <v>0</v>
      </c>
      <c r="CI61" s="136">
        <v>0</v>
      </c>
      <c r="CJ61" s="136">
        <v>0</v>
      </c>
      <c r="CK61" s="138">
        <v>0</v>
      </c>
      <c r="CL61" s="138">
        <v>0</v>
      </c>
      <c r="CM61" s="136">
        <v>0</v>
      </c>
      <c r="CN61" s="136">
        <v>0</v>
      </c>
      <c r="CO61" s="85">
        <v>43702</v>
      </c>
      <c r="CP61" s="83" t="s">
        <v>4107</v>
      </c>
      <c r="CQ61" s="83" t="s">
        <v>102</v>
      </c>
      <c r="CR61" s="83" t="s">
        <v>482</v>
      </c>
      <c r="CS61" s="83">
        <v>56</v>
      </c>
      <c r="CT61" s="83" t="s">
        <v>483</v>
      </c>
      <c r="CU61" s="83">
        <v>1</v>
      </c>
      <c r="CV61" s="83">
        <v>0</v>
      </c>
      <c r="CW61" s="83">
        <v>0</v>
      </c>
      <c r="CX61" s="83" t="s">
        <v>109</v>
      </c>
      <c r="CY61" s="83" t="s">
        <v>583</v>
      </c>
      <c r="CZ61" s="83">
        <v>0</v>
      </c>
      <c r="DA61" s="83">
        <v>0</v>
      </c>
      <c r="DB61" s="83">
        <f t="shared" si="0"/>
        <v>0</v>
      </c>
      <c r="DC61" s="83" t="s">
        <v>497</v>
      </c>
      <c r="DE61" s="136">
        <v>1</v>
      </c>
      <c r="DF61" s="136">
        <v>1</v>
      </c>
      <c r="DG61" s="215" t="s">
        <v>269</v>
      </c>
      <c r="DH61" s="136">
        <v>1</v>
      </c>
      <c r="DI61" s="136">
        <v>1</v>
      </c>
      <c r="DJ61" s="215" t="s">
        <v>269</v>
      </c>
      <c r="EE61" s="136" t="b">
        <v>1</v>
      </c>
      <c r="EF61" s="136" t="b">
        <v>1</v>
      </c>
      <c r="EG61" s="136" t="b">
        <v>1</v>
      </c>
      <c r="EH61" s="136" t="b">
        <v>1</v>
      </c>
      <c r="EL61" s="215" t="s">
        <v>269</v>
      </c>
    </row>
    <row r="62" spans="1:142" ht="60" customHeight="1" x14ac:dyDescent="0.55000000000000004">
      <c r="A62" s="83" t="s">
        <v>130</v>
      </c>
      <c r="B62" s="83" t="s">
        <v>98</v>
      </c>
      <c r="C62">
        <v>291689</v>
      </c>
      <c r="D62" t="s">
        <v>715</v>
      </c>
      <c r="E62" t="s">
        <v>715</v>
      </c>
      <c r="F62" s="83" t="s">
        <v>108</v>
      </c>
      <c r="G62" s="213">
        <v>33045</v>
      </c>
      <c r="H62" s="83" t="s">
        <v>102</v>
      </c>
      <c r="I62" s="213">
        <v>43290</v>
      </c>
      <c r="J62" s="83" t="s">
        <v>228</v>
      </c>
      <c r="K62" s="214">
        <v>764841881496</v>
      </c>
      <c r="L62" s="83" t="s">
        <v>135</v>
      </c>
      <c r="M62" s="213">
        <v>43641</v>
      </c>
      <c r="N62">
        <v>750524</v>
      </c>
      <c r="O62" s="145" t="s">
        <v>567</v>
      </c>
      <c r="P62" s="145" t="s">
        <v>99</v>
      </c>
      <c r="Q62" s="145" t="s">
        <v>100</v>
      </c>
      <c r="R62" s="145" t="s">
        <v>567</v>
      </c>
      <c r="V62">
        <v>6223</v>
      </c>
      <c r="W62" s="83" t="s">
        <v>1653</v>
      </c>
      <c r="X62" s="83" t="s">
        <v>103</v>
      </c>
      <c r="Y62" t="s">
        <v>2024</v>
      </c>
      <c r="Z62" s="83" t="s">
        <v>102</v>
      </c>
      <c r="AA62" s="83" t="s">
        <v>102</v>
      </c>
      <c r="AB62" t="s">
        <v>3021</v>
      </c>
      <c r="AC62" s="83" t="s">
        <v>3985</v>
      </c>
      <c r="AD62" s="83" t="s">
        <v>111</v>
      </c>
      <c r="AE62" s="83" t="s">
        <v>105</v>
      </c>
      <c r="AF62" t="s">
        <v>2024</v>
      </c>
      <c r="AG62" s="83" t="s">
        <v>102</v>
      </c>
      <c r="AH62" s="83" t="s">
        <v>102</v>
      </c>
      <c r="AI62" t="s">
        <v>3021</v>
      </c>
      <c r="AJ62" s="83" t="s">
        <v>3985</v>
      </c>
      <c r="AK62" s="83" t="s">
        <v>111</v>
      </c>
      <c r="AL62" s="83" t="s">
        <v>105</v>
      </c>
      <c r="AM62" s="87" t="s">
        <v>106</v>
      </c>
      <c r="AN62" t="s">
        <v>2024</v>
      </c>
      <c r="AO62" t="s">
        <v>3021</v>
      </c>
      <c r="AP62" s="83" t="s">
        <v>3985</v>
      </c>
      <c r="AQ62" s="83" t="s">
        <v>144</v>
      </c>
      <c r="AR62" s="87" t="s">
        <v>106</v>
      </c>
      <c r="AT62" s="83" t="s">
        <v>107</v>
      </c>
      <c r="AU62" s="146" t="s">
        <v>107</v>
      </c>
      <c r="AV62" s="146" t="s">
        <v>107</v>
      </c>
      <c r="AX62" s="110" t="s">
        <v>107</v>
      </c>
      <c r="AY62" s="111"/>
      <c r="AZ62" s="112">
        <f t="shared" ca="1" si="4"/>
        <v>6121</v>
      </c>
      <c r="BA62" s="136">
        <f t="shared" ca="1" si="5"/>
        <v>20</v>
      </c>
      <c r="BB62" s="114" t="s">
        <v>136</v>
      </c>
      <c r="BC62" s="114" t="s">
        <v>108</v>
      </c>
      <c r="BD62" s="114"/>
      <c r="BE62" s="115" t="s">
        <v>102</v>
      </c>
      <c r="BF62" s="115" t="s">
        <v>102</v>
      </c>
      <c r="BG62" s="115" t="s">
        <v>102</v>
      </c>
      <c r="BH62" s="115" t="s">
        <v>102</v>
      </c>
      <c r="BI62" s="116"/>
      <c r="BJ62" s="117" t="s">
        <v>109</v>
      </c>
      <c r="BK62" s="117" t="s">
        <v>109</v>
      </c>
      <c r="BL62" s="83">
        <f t="shared" ca="1" si="6"/>
        <v>50</v>
      </c>
      <c r="BM62" s="83" t="s">
        <v>270</v>
      </c>
      <c r="BN62" s="83">
        <v>0</v>
      </c>
      <c r="BO62" s="83" t="s">
        <v>108</v>
      </c>
      <c r="BP62" s="83">
        <v>-98235</v>
      </c>
      <c r="BQ62" s="83" t="s">
        <v>381</v>
      </c>
      <c r="BR62" s="83" t="s">
        <v>157</v>
      </c>
      <c r="BS62" s="83" t="s">
        <v>502</v>
      </c>
      <c r="BT62" s="83">
        <v>-98235</v>
      </c>
      <c r="BU62" s="83" t="s">
        <v>381</v>
      </c>
      <c r="BV62" s="83" t="s">
        <v>157</v>
      </c>
      <c r="BW62" s="83" t="s">
        <v>502</v>
      </c>
      <c r="BY62" s="136">
        <v>0</v>
      </c>
      <c r="BZ62" s="136">
        <v>0</v>
      </c>
      <c r="CA62" s="136">
        <v>0</v>
      </c>
      <c r="CB62" s="136">
        <v>0</v>
      </c>
      <c r="CD62" s="136">
        <v>0</v>
      </c>
      <c r="CE62" s="136">
        <v>0</v>
      </c>
      <c r="CF62" s="136">
        <v>0</v>
      </c>
      <c r="CG62" s="136">
        <v>0</v>
      </c>
      <c r="CH62" s="136">
        <v>0</v>
      </c>
      <c r="CI62" s="136">
        <v>0</v>
      </c>
      <c r="CJ62" s="136">
        <v>0</v>
      </c>
      <c r="CK62" s="138">
        <v>0</v>
      </c>
      <c r="CL62" s="138">
        <v>0</v>
      </c>
      <c r="CM62" s="136">
        <v>0</v>
      </c>
      <c r="CN62" s="136">
        <v>0</v>
      </c>
      <c r="CO62" s="85">
        <v>43703</v>
      </c>
      <c r="CP62" s="83" t="s">
        <v>4108</v>
      </c>
      <c r="CQ62" s="83" t="s">
        <v>102</v>
      </c>
      <c r="CR62" s="83" t="s">
        <v>482</v>
      </c>
      <c r="CS62" s="83">
        <v>57</v>
      </c>
      <c r="CT62" s="83" t="s">
        <v>483</v>
      </c>
      <c r="CU62" s="83">
        <v>1</v>
      </c>
      <c r="CV62" s="83">
        <v>0</v>
      </c>
      <c r="CW62" s="83">
        <v>0</v>
      </c>
      <c r="CX62" s="83" t="s">
        <v>109</v>
      </c>
      <c r="CY62" s="83" t="s">
        <v>583</v>
      </c>
      <c r="CZ62" s="83">
        <v>0</v>
      </c>
      <c r="DA62" s="83">
        <v>0</v>
      </c>
      <c r="DB62" s="83">
        <f t="shared" si="0"/>
        <v>0</v>
      </c>
      <c r="DC62" s="83" t="s">
        <v>497</v>
      </c>
      <c r="DE62" s="136">
        <v>1</v>
      </c>
      <c r="DF62" s="136">
        <v>1</v>
      </c>
      <c r="DG62" s="215" t="s">
        <v>269</v>
      </c>
      <c r="DH62" s="136">
        <v>1</v>
      </c>
      <c r="DI62" s="136">
        <v>1</v>
      </c>
      <c r="DJ62" s="215" t="s">
        <v>269</v>
      </c>
      <c r="EE62" s="136" t="b">
        <v>1</v>
      </c>
      <c r="EF62" s="136" t="b">
        <v>1</v>
      </c>
      <c r="EG62" s="136" t="b">
        <v>1</v>
      </c>
      <c r="EH62" s="136" t="b">
        <v>1</v>
      </c>
      <c r="EL62" s="215" t="s">
        <v>269</v>
      </c>
    </row>
    <row r="63" spans="1:142" ht="60" customHeight="1" x14ac:dyDescent="0.55000000000000004">
      <c r="A63" s="83" t="s">
        <v>130</v>
      </c>
      <c r="B63" s="83" t="s">
        <v>98</v>
      </c>
      <c r="C63">
        <v>411313</v>
      </c>
      <c r="D63" t="s">
        <v>716</v>
      </c>
      <c r="E63" t="s">
        <v>716</v>
      </c>
      <c r="F63" s="83" t="s">
        <v>108</v>
      </c>
      <c r="G63" s="213">
        <v>41911</v>
      </c>
      <c r="H63" s="83" t="s">
        <v>102</v>
      </c>
      <c r="I63" s="213">
        <v>43201</v>
      </c>
      <c r="J63" s="83" t="s">
        <v>228</v>
      </c>
      <c r="K63" s="214">
        <v>172572138862</v>
      </c>
      <c r="L63" s="83" t="s">
        <v>97</v>
      </c>
      <c r="M63" s="213">
        <v>43556</v>
      </c>
      <c r="N63">
        <v>241851</v>
      </c>
      <c r="O63" s="145" t="s">
        <v>567</v>
      </c>
      <c r="P63" s="145" t="s">
        <v>99</v>
      </c>
      <c r="Q63" s="145" t="s">
        <v>100</v>
      </c>
      <c r="R63" s="145" t="s">
        <v>567</v>
      </c>
      <c r="V63">
        <v>3441</v>
      </c>
      <c r="W63" s="83" t="s">
        <v>101</v>
      </c>
      <c r="X63" s="83" t="s">
        <v>103</v>
      </c>
      <c r="Y63" t="s">
        <v>2025</v>
      </c>
      <c r="Z63" s="83" t="s">
        <v>102</v>
      </c>
      <c r="AA63" s="83" t="s">
        <v>102</v>
      </c>
      <c r="AB63" t="s">
        <v>3022</v>
      </c>
      <c r="AC63" s="83" t="s">
        <v>3986</v>
      </c>
      <c r="AD63" s="83" t="s">
        <v>144</v>
      </c>
      <c r="AE63" s="83" t="s">
        <v>105</v>
      </c>
      <c r="AF63" t="s">
        <v>2025</v>
      </c>
      <c r="AG63" s="83" t="s">
        <v>102</v>
      </c>
      <c r="AH63" s="83" t="s">
        <v>102</v>
      </c>
      <c r="AI63" t="s">
        <v>3022</v>
      </c>
      <c r="AJ63" s="83" t="s">
        <v>3986</v>
      </c>
      <c r="AK63" s="83" t="s">
        <v>144</v>
      </c>
      <c r="AL63" s="83" t="s">
        <v>105</v>
      </c>
      <c r="AM63" s="87" t="s">
        <v>106</v>
      </c>
      <c r="AN63" t="s">
        <v>2025</v>
      </c>
      <c r="AO63" t="s">
        <v>3022</v>
      </c>
      <c r="AP63" s="83" t="s">
        <v>3986</v>
      </c>
      <c r="AQ63" s="83" t="s">
        <v>111</v>
      </c>
      <c r="AR63" s="87" t="s">
        <v>106</v>
      </c>
      <c r="AT63" s="83" t="s">
        <v>107</v>
      </c>
      <c r="AU63" s="146" t="s">
        <v>107</v>
      </c>
      <c r="AV63" s="146" t="s">
        <v>107</v>
      </c>
      <c r="AX63" s="110" t="s">
        <v>107</v>
      </c>
      <c r="AY63" s="111"/>
      <c r="AZ63" s="112">
        <f t="shared" ca="1" si="4"/>
        <v>4716</v>
      </c>
      <c r="BA63" s="136">
        <f t="shared" ca="1" si="5"/>
        <v>47</v>
      </c>
      <c r="BB63" s="114" t="s">
        <v>134</v>
      </c>
      <c r="BC63" s="114" t="s">
        <v>108</v>
      </c>
      <c r="BD63" s="114"/>
      <c r="BE63" s="115" t="s">
        <v>102</v>
      </c>
      <c r="BF63" s="115" t="s">
        <v>102</v>
      </c>
      <c r="BG63" s="115" t="s">
        <v>102</v>
      </c>
      <c r="BH63" s="115" t="s">
        <v>102</v>
      </c>
      <c r="BI63" s="116"/>
      <c r="BJ63" s="117" t="s">
        <v>109</v>
      </c>
      <c r="BK63" s="117" t="s">
        <v>109</v>
      </c>
      <c r="BL63" s="83">
        <f t="shared" ca="1" si="6"/>
        <v>75</v>
      </c>
      <c r="BM63" s="83" t="s">
        <v>108</v>
      </c>
      <c r="BN63" s="83">
        <v>0</v>
      </c>
      <c r="BO63" s="83" t="s">
        <v>108</v>
      </c>
      <c r="BP63" s="83">
        <v>-99970</v>
      </c>
      <c r="BQ63" s="83" t="s">
        <v>312</v>
      </c>
      <c r="BR63" s="83" t="s">
        <v>153</v>
      </c>
      <c r="BS63" s="83" t="s">
        <v>499</v>
      </c>
      <c r="BT63" s="83">
        <v>-99970</v>
      </c>
      <c r="BU63" s="83" t="s">
        <v>312</v>
      </c>
      <c r="BV63" s="83" t="s">
        <v>153</v>
      </c>
      <c r="BW63" s="83" t="s">
        <v>499</v>
      </c>
      <c r="BY63" s="136">
        <v>0</v>
      </c>
      <c r="BZ63" s="136">
        <v>0</v>
      </c>
      <c r="CA63" s="136">
        <v>0</v>
      </c>
      <c r="CB63" s="136">
        <v>0</v>
      </c>
      <c r="CD63" s="136">
        <v>0</v>
      </c>
      <c r="CE63" s="136">
        <v>0</v>
      </c>
      <c r="CF63" s="136">
        <v>0</v>
      </c>
      <c r="CG63" s="136">
        <v>0</v>
      </c>
      <c r="CH63" s="136">
        <v>0</v>
      </c>
      <c r="CI63" s="136">
        <v>0</v>
      </c>
      <c r="CJ63" s="136">
        <v>0</v>
      </c>
      <c r="CK63" s="138">
        <v>0</v>
      </c>
      <c r="CL63" s="138">
        <v>0</v>
      </c>
      <c r="CM63" s="136">
        <v>0</v>
      </c>
      <c r="CN63" s="136">
        <v>0</v>
      </c>
      <c r="CO63" s="85">
        <v>43704</v>
      </c>
      <c r="CP63" s="83" t="s">
        <v>4109</v>
      </c>
      <c r="CQ63" s="83" t="s">
        <v>102</v>
      </c>
      <c r="CR63" s="83" t="s">
        <v>482</v>
      </c>
      <c r="CS63" s="83">
        <v>58</v>
      </c>
      <c r="CT63" s="83" t="s">
        <v>483</v>
      </c>
      <c r="CU63" s="83">
        <v>1</v>
      </c>
      <c r="CV63" s="83">
        <v>0</v>
      </c>
      <c r="CW63" s="83">
        <v>0</v>
      </c>
      <c r="CX63" s="83" t="s">
        <v>109</v>
      </c>
      <c r="CY63" s="83" t="s">
        <v>583</v>
      </c>
      <c r="CZ63" s="83">
        <v>0</v>
      </c>
      <c r="DA63" s="83">
        <v>0</v>
      </c>
      <c r="DB63" s="83">
        <f t="shared" si="0"/>
        <v>0</v>
      </c>
      <c r="DC63" s="83" t="s">
        <v>497</v>
      </c>
      <c r="DE63" s="136">
        <v>1</v>
      </c>
      <c r="DF63" s="136">
        <v>1</v>
      </c>
      <c r="DG63" s="215" t="s">
        <v>269</v>
      </c>
      <c r="DH63" s="136">
        <v>1</v>
      </c>
      <c r="DI63" s="136">
        <v>1</v>
      </c>
      <c r="DJ63" s="215" t="s">
        <v>269</v>
      </c>
      <c r="EE63" s="136" t="b">
        <v>1</v>
      </c>
      <c r="EF63" s="136" t="b">
        <v>1</v>
      </c>
      <c r="EG63" s="136" t="b">
        <v>1</v>
      </c>
      <c r="EH63" s="136" t="b">
        <v>1</v>
      </c>
      <c r="EL63" s="215" t="s">
        <v>269</v>
      </c>
    </row>
    <row r="64" spans="1:142" ht="60" customHeight="1" x14ac:dyDescent="0.55000000000000004">
      <c r="A64" s="83" t="s">
        <v>130</v>
      </c>
      <c r="B64" s="83" t="s">
        <v>98</v>
      </c>
      <c r="C64">
        <v>888339</v>
      </c>
      <c r="D64" t="s">
        <v>717</v>
      </c>
      <c r="E64" t="s">
        <v>717</v>
      </c>
      <c r="F64" s="83" t="s">
        <v>108</v>
      </c>
      <c r="G64" s="213">
        <v>36203</v>
      </c>
      <c r="H64" s="83" t="s">
        <v>102</v>
      </c>
      <c r="I64" s="213">
        <v>43240</v>
      </c>
      <c r="J64" s="83" t="s">
        <v>228</v>
      </c>
      <c r="K64" s="214">
        <v>639669568439</v>
      </c>
      <c r="L64" s="83" t="s">
        <v>135</v>
      </c>
      <c r="M64" s="213">
        <v>43500</v>
      </c>
      <c r="N64">
        <v>883226</v>
      </c>
      <c r="O64" s="145" t="s">
        <v>567</v>
      </c>
      <c r="P64" s="145" t="s">
        <v>99</v>
      </c>
      <c r="Q64" s="145" t="s">
        <v>100</v>
      </c>
      <c r="R64" s="145" t="s">
        <v>567</v>
      </c>
      <c r="V64">
        <v>5421</v>
      </c>
      <c r="W64" s="83" t="s">
        <v>101</v>
      </c>
      <c r="X64" s="83" t="s">
        <v>103</v>
      </c>
      <c r="Y64" t="s">
        <v>2026</v>
      </c>
      <c r="Z64" s="83" t="s">
        <v>102</v>
      </c>
      <c r="AA64" s="83" t="s">
        <v>102</v>
      </c>
      <c r="AB64" t="s">
        <v>3023</v>
      </c>
      <c r="AC64" s="83" t="s">
        <v>3987</v>
      </c>
      <c r="AD64" s="83" t="s">
        <v>144</v>
      </c>
      <c r="AE64" s="83" t="s">
        <v>105</v>
      </c>
      <c r="AF64" t="s">
        <v>2026</v>
      </c>
      <c r="AG64" s="83" t="s">
        <v>102</v>
      </c>
      <c r="AH64" s="83" t="s">
        <v>102</v>
      </c>
      <c r="AI64" t="s">
        <v>3023</v>
      </c>
      <c r="AJ64" s="83" t="s">
        <v>3987</v>
      </c>
      <c r="AK64" s="83" t="s">
        <v>144</v>
      </c>
      <c r="AL64" s="83" t="s">
        <v>105</v>
      </c>
      <c r="AM64" s="87" t="s">
        <v>106</v>
      </c>
      <c r="AN64" t="s">
        <v>2026</v>
      </c>
      <c r="AO64" t="s">
        <v>3023</v>
      </c>
      <c r="AP64" s="83" t="s">
        <v>3987</v>
      </c>
      <c r="AQ64" s="83" t="s">
        <v>144</v>
      </c>
      <c r="AR64" s="87" t="s">
        <v>106</v>
      </c>
      <c r="AT64" s="83" t="s">
        <v>107</v>
      </c>
      <c r="AU64" s="146" t="s">
        <v>107</v>
      </c>
      <c r="AV64" s="146" t="s">
        <v>107</v>
      </c>
      <c r="AX64" s="110" t="s">
        <v>107</v>
      </c>
      <c r="AY64" s="111"/>
      <c r="AZ64" s="112">
        <f t="shared" ca="1" si="4"/>
        <v>9933</v>
      </c>
      <c r="BA64" s="136">
        <f t="shared" ca="1" si="5"/>
        <v>25</v>
      </c>
      <c r="BB64" s="114" t="s">
        <v>134</v>
      </c>
      <c r="BC64" s="114" t="s">
        <v>108</v>
      </c>
      <c r="BD64" s="114"/>
      <c r="BE64" s="115" t="s">
        <v>102</v>
      </c>
      <c r="BF64" s="115" t="s">
        <v>102</v>
      </c>
      <c r="BG64" s="115" t="s">
        <v>102</v>
      </c>
      <c r="BH64" s="115" t="s">
        <v>102</v>
      </c>
      <c r="BI64" s="116"/>
      <c r="BJ64" s="117" t="s">
        <v>109</v>
      </c>
      <c r="BK64" s="117" t="s">
        <v>109</v>
      </c>
      <c r="BL64" s="83">
        <f t="shared" ca="1" si="6"/>
        <v>40</v>
      </c>
      <c r="BM64" s="83" t="s">
        <v>108</v>
      </c>
      <c r="BN64" s="83">
        <v>0</v>
      </c>
      <c r="BO64" s="83" t="s">
        <v>108</v>
      </c>
      <c r="BP64" s="83">
        <v>-101705</v>
      </c>
      <c r="BQ64" s="83" t="s">
        <v>198</v>
      </c>
      <c r="BR64" s="83" t="s">
        <v>164</v>
      </c>
      <c r="BS64" s="83" t="s">
        <v>499</v>
      </c>
      <c r="BT64" s="83">
        <v>-101705</v>
      </c>
      <c r="BU64" s="83" t="s">
        <v>198</v>
      </c>
      <c r="BV64" s="83" t="s">
        <v>164</v>
      </c>
      <c r="BW64" s="83" t="s">
        <v>499</v>
      </c>
      <c r="BY64" s="136">
        <v>0</v>
      </c>
      <c r="BZ64" s="136">
        <v>0</v>
      </c>
      <c r="CA64" s="136">
        <v>0</v>
      </c>
      <c r="CB64" s="136">
        <v>0</v>
      </c>
      <c r="CD64" s="136">
        <v>0</v>
      </c>
      <c r="CE64" s="136">
        <v>0</v>
      </c>
      <c r="CF64" s="136">
        <v>0</v>
      </c>
      <c r="CG64" s="136">
        <v>0</v>
      </c>
      <c r="CH64" s="136">
        <v>0</v>
      </c>
      <c r="CI64" s="136">
        <v>0</v>
      </c>
      <c r="CJ64" s="136">
        <v>0</v>
      </c>
      <c r="CK64" s="138">
        <v>0</v>
      </c>
      <c r="CL64" s="138">
        <v>0</v>
      </c>
      <c r="CM64" s="136">
        <v>0</v>
      </c>
      <c r="CN64" s="136">
        <v>0</v>
      </c>
      <c r="CO64" s="85">
        <v>43705</v>
      </c>
      <c r="CP64" s="83" t="s">
        <v>4110</v>
      </c>
      <c r="CQ64" s="83" t="s">
        <v>102</v>
      </c>
      <c r="CR64" s="83" t="s">
        <v>482</v>
      </c>
      <c r="CS64" s="83">
        <v>59</v>
      </c>
      <c r="CT64" s="83" t="s">
        <v>483</v>
      </c>
      <c r="CU64" s="83">
        <v>1</v>
      </c>
      <c r="CV64" s="83">
        <v>0</v>
      </c>
      <c r="CW64" s="83">
        <v>0</v>
      </c>
      <c r="CX64" s="83" t="s">
        <v>109</v>
      </c>
      <c r="CY64" s="83" t="s">
        <v>583</v>
      </c>
      <c r="CZ64" s="83">
        <v>0</v>
      </c>
      <c r="DA64" s="83">
        <v>0</v>
      </c>
      <c r="DB64" s="83">
        <f t="shared" si="0"/>
        <v>0</v>
      </c>
      <c r="DC64" s="83" t="s">
        <v>497</v>
      </c>
      <c r="DE64" s="136">
        <v>1</v>
      </c>
      <c r="DF64" s="136">
        <v>1</v>
      </c>
      <c r="DG64" s="215" t="s">
        <v>269</v>
      </c>
      <c r="DH64" s="136">
        <v>1</v>
      </c>
      <c r="DI64" s="136">
        <v>1</v>
      </c>
      <c r="DJ64" s="215" t="s">
        <v>269</v>
      </c>
      <c r="EE64" s="136" t="b">
        <v>1</v>
      </c>
      <c r="EF64" s="136" t="b">
        <v>1</v>
      </c>
      <c r="EG64" s="136" t="b">
        <v>1</v>
      </c>
      <c r="EH64" s="136" t="b">
        <v>1</v>
      </c>
      <c r="EL64" s="215" t="s">
        <v>269</v>
      </c>
    </row>
    <row r="65" spans="1:142" ht="60" customHeight="1" x14ac:dyDescent="0.55000000000000004">
      <c r="A65" s="83" t="s">
        <v>130</v>
      </c>
      <c r="B65" s="83" t="s">
        <v>98</v>
      </c>
      <c r="C65">
        <v>169258</v>
      </c>
      <c r="D65" t="s">
        <v>718</v>
      </c>
      <c r="E65" t="s">
        <v>718</v>
      </c>
      <c r="F65" s="83" t="s">
        <v>108</v>
      </c>
      <c r="G65" s="213">
        <v>38243</v>
      </c>
      <c r="H65" s="83" t="s">
        <v>102</v>
      </c>
      <c r="I65" s="213">
        <v>43259</v>
      </c>
      <c r="J65" s="83" t="s">
        <v>228</v>
      </c>
      <c r="K65" s="214">
        <v>446264531290</v>
      </c>
      <c r="L65" s="83" t="s">
        <v>97</v>
      </c>
      <c r="M65" s="213">
        <v>43779</v>
      </c>
      <c r="N65">
        <v>407775</v>
      </c>
      <c r="O65" s="145" t="s">
        <v>567</v>
      </c>
      <c r="P65" s="145" t="s">
        <v>99</v>
      </c>
      <c r="Q65" s="145" t="s">
        <v>100</v>
      </c>
      <c r="R65" s="145" t="s">
        <v>567</v>
      </c>
      <c r="V65">
        <v>5406</v>
      </c>
      <c r="W65" s="83" t="s">
        <v>1654</v>
      </c>
      <c r="X65" s="83" t="s">
        <v>103</v>
      </c>
      <c r="Y65" t="s">
        <v>2027</v>
      </c>
      <c r="Z65" s="83" t="s">
        <v>102</v>
      </c>
      <c r="AA65" s="83" t="s">
        <v>102</v>
      </c>
      <c r="AB65" t="s">
        <v>3024</v>
      </c>
      <c r="AC65" s="83" t="s">
        <v>3988</v>
      </c>
      <c r="AD65" s="83" t="s">
        <v>111</v>
      </c>
      <c r="AE65" s="83" t="s">
        <v>105</v>
      </c>
      <c r="AF65" t="s">
        <v>2027</v>
      </c>
      <c r="AG65" s="83" t="s">
        <v>102</v>
      </c>
      <c r="AH65" s="83" t="s">
        <v>102</v>
      </c>
      <c r="AI65" t="s">
        <v>3024</v>
      </c>
      <c r="AJ65" s="83" t="s">
        <v>3988</v>
      </c>
      <c r="AK65" s="83" t="s">
        <v>111</v>
      </c>
      <c r="AL65" s="83" t="s">
        <v>105</v>
      </c>
      <c r="AM65" s="87" t="s">
        <v>106</v>
      </c>
      <c r="AN65" t="s">
        <v>2027</v>
      </c>
      <c r="AO65" t="s">
        <v>3024</v>
      </c>
      <c r="AP65" s="83" t="s">
        <v>3988</v>
      </c>
      <c r="AQ65" s="83" t="s">
        <v>144</v>
      </c>
      <c r="AR65" s="87" t="s">
        <v>106</v>
      </c>
      <c r="AT65" s="83" t="s">
        <v>107</v>
      </c>
      <c r="AU65" s="146" t="s">
        <v>107</v>
      </c>
      <c r="AV65" s="146" t="s">
        <v>107</v>
      </c>
      <c r="AX65" s="110" t="s">
        <v>107</v>
      </c>
      <c r="AY65" s="111"/>
      <c r="AZ65" s="112">
        <f t="shared" ca="1" si="4"/>
        <v>5996</v>
      </c>
      <c r="BA65" s="136">
        <f t="shared" ca="1" si="5"/>
        <v>79</v>
      </c>
      <c r="BB65" s="114" t="s">
        <v>136</v>
      </c>
      <c r="BC65" s="114" t="s">
        <v>108</v>
      </c>
      <c r="BD65" s="114"/>
      <c r="BE65" s="115" t="s">
        <v>102</v>
      </c>
      <c r="BF65" s="115" t="s">
        <v>102</v>
      </c>
      <c r="BG65" s="115" t="s">
        <v>102</v>
      </c>
      <c r="BH65" s="115" t="s">
        <v>102</v>
      </c>
      <c r="BI65" s="116"/>
      <c r="BJ65" s="117" t="s">
        <v>109</v>
      </c>
      <c r="BK65" s="117" t="s">
        <v>109</v>
      </c>
      <c r="BL65" s="83">
        <f t="shared" ca="1" si="6"/>
        <v>82</v>
      </c>
      <c r="BM65" s="83" t="s">
        <v>270</v>
      </c>
      <c r="BN65" s="83">
        <v>0</v>
      </c>
      <c r="BO65" s="83" t="s">
        <v>108</v>
      </c>
      <c r="BP65" s="83">
        <v>-103440</v>
      </c>
      <c r="BQ65" s="83" t="s">
        <v>381</v>
      </c>
      <c r="BR65" s="83" t="s">
        <v>157</v>
      </c>
      <c r="BS65" s="83" t="s">
        <v>502</v>
      </c>
      <c r="BT65" s="83">
        <v>-103440</v>
      </c>
      <c r="BU65" s="83" t="s">
        <v>381</v>
      </c>
      <c r="BV65" s="83" t="s">
        <v>157</v>
      </c>
      <c r="BW65" s="83" t="s">
        <v>502</v>
      </c>
      <c r="BY65" s="136">
        <v>0</v>
      </c>
      <c r="BZ65" s="136">
        <v>0</v>
      </c>
      <c r="CA65" s="136">
        <v>0</v>
      </c>
      <c r="CB65" s="136">
        <v>0</v>
      </c>
      <c r="CD65" s="136">
        <v>0</v>
      </c>
      <c r="CE65" s="136">
        <v>0</v>
      </c>
      <c r="CF65" s="136">
        <v>0</v>
      </c>
      <c r="CG65" s="136">
        <v>0</v>
      </c>
      <c r="CH65" s="136">
        <v>0</v>
      </c>
      <c r="CI65" s="136">
        <v>0</v>
      </c>
      <c r="CJ65" s="136">
        <v>0</v>
      </c>
      <c r="CK65" s="138">
        <v>0</v>
      </c>
      <c r="CL65" s="138">
        <v>0</v>
      </c>
      <c r="CM65" s="136">
        <v>0</v>
      </c>
      <c r="CN65" s="136">
        <v>0</v>
      </c>
      <c r="CO65" s="85">
        <v>43706</v>
      </c>
      <c r="CP65" s="83" t="s">
        <v>4111</v>
      </c>
      <c r="CQ65" s="83" t="s">
        <v>102</v>
      </c>
      <c r="CR65" s="83" t="s">
        <v>482</v>
      </c>
      <c r="CS65" s="83">
        <v>60</v>
      </c>
      <c r="CT65" s="83" t="s">
        <v>483</v>
      </c>
      <c r="CU65" s="83">
        <v>1</v>
      </c>
      <c r="CV65" s="83">
        <v>0</v>
      </c>
      <c r="CW65" s="83">
        <v>0</v>
      </c>
      <c r="CX65" s="83" t="s">
        <v>109</v>
      </c>
      <c r="CY65" s="83" t="s">
        <v>583</v>
      </c>
      <c r="CZ65" s="83">
        <v>0</v>
      </c>
      <c r="DA65" s="83">
        <v>0</v>
      </c>
      <c r="DB65" s="83">
        <f t="shared" si="0"/>
        <v>0</v>
      </c>
      <c r="DC65" s="83" t="s">
        <v>497</v>
      </c>
      <c r="DE65" s="136">
        <v>1</v>
      </c>
      <c r="DF65" s="136">
        <v>1</v>
      </c>
      <c r="DG65" s="215" t="s">
        <v>269</v>
      </c>
      <c r="DH65" s="136">
        <v>1</v>
      </c>
      <c r="DI65" s="136">
        <v>1</v>
      </c>
      <c r="DJ65" s="215" t="s">
        <v>269</v>
      </c>
      <c r="EE65" s="136" t="b">
        <v>1</v>
      </c>
      <c r="EF65" s="136" t="b">
        <v>1</v>
      </c>
      <c r="EG65" s="136" t="b">
        <v>1</v>
      </c>
      <c r="EH65" s="136" t="b">
        <v>1</v>
      </c>
      <c r="EL65" s="215" t="s">
        <v>269</v>
      </c>
    </row>
    <row r="66" spans="1:142" ht="60" customHeight="1" x14ac:dyDescent="0.55000000000000004">
      <c r="A66" s="83" t="s">
        <v>130</v>
      </c>
      <c r="B66" s="83" t="s">
        <v>98</v>
      </c>
      <c r="C66">
        <v>566476</v>
      </c>
      <c r="D66" t="s">
        <v>719</v>
      </c>
      <c r="E66" t="s">
        <v>719</v>
      </c>
      <c r="F66" s="83" t="s">
        <v>108</v>
      </c>
      <c r="G66" s="213">
        <v>28516</v>
      </c>
      <c r="H66" s="83" t="s">
        <v>102</v>
      </c>
      <c r="I66" s="213">
        <v>43418</v>
      </c>
      <c r="J66" s="83" t="s">
        <v>228</v>
      </c>
      <c r="K66" s="214">
        <v>695436627391</v>
      </c>
      <c r="L66" s="83" t="s">
        <v>126</v>
      </c>
      <c r="M66" s="213">
        <v>43575</v>
      </c>
      <c r="N66">
        <v>724814</v>
      </c>
      <c r="O66" s="145" t="s">
        <v>567</v>
      </c>
      <c r="P66" s="145" t="s">
        <v>99</v>
      </c>
      <c r="Q66" s="145" t="s">
        <v>100</v>
      </c>
      <c r="R66" s="145" t="s">
        <v>567</v>
      </c>
      <c r="V66">
        <v>6463</v>
      </c>
      <c r="W66" s="83" t="s">
        <v>101</v>
      </c>
      <c r="X66" s="83" t="s">
        <v>103</v>
      </c>
      <c r="Y66" t="s">
        <v>2028</v>
      </c>
      <c r="Z66" s="83" t="s">
        <v>102</v>
      </c>
      <c r="AA66" s="83" t="s">
        <v>102</v>
      </c>
      <c r="AB66" t="s">
        <v>3025</v>
      </c>
      <c r="AC66" s="83" t="s">
        <v>3989</v>
      </c>
      <c r="AD66" s="83" t="s">
        <v>144</v>
      </c>
      <c r="AE66" s="83" t="s">
        <v>105</v>
      </c>
      <c r="AF66" t="s">
        <v>2028</v>
      </c>
      <c r="AG66" s="83" t="s">
        <v>102</v>
      </c>
      <c r="AH66" s="83" t="s">
        <v>102</v>
      </c>
      <c r="AI66" t="s">
        <v>3025</v>
      </c>
      <c r="AJ66" s="83" t="s">
        <v>3989</v>
      </c>
      <c r="AK66" s="83" t="s">
        <v>144</v>
      </c>
      <c r="AL66" s="83" t="s">
        <v>105</v>
      </c>
      <c r="AM66" s="87" t="s">
        <v>106</v>
      </c>
      <c r="AN66" t="s">
        <v>2028</v>
      </c>
      <c r="AO66" t="s">
        <v>3025</v>
      </c>
      <c r="AP66" s="83" t="s">
        <v>3989</v>
      </c>
      <c r="AQ66" s="83" t="s">
        <v>111</v>
      </c>
      <c r="AR66" s="87" t="s">
        <v>106</v>
      </c>
      <c r="AT66" s="83" t="s">
        <v>107</v>
      </c>
      <c r="AU66" s="146" t="s">
        <v>107</v>
      </c>
      <c r="AV66" s="146" t="s">
        <v>107</v>
      </c>
      <c r="AX66" s="110" t="s">
        <v>107</v>
      </c>
      <c r="AY66" s="111"/>
      <c r="AZ66" s="112">
        <f t="shared" ca="1" si="4"/>
        <v>3681</v>
      </c>
      <c r="BA66" s="136">
        <f t="shared" ca="1" si="5"/>
        <v>70</v>
      </c>
      <c r="BB66" s="114" t="s">
        <v>134</v>
      </c>
      <c r="BC66" s="114" t="s">
        <v>108</v>
      </c>
      <c r="BD66" s="114"/>
      <c r="BE66" s="115" t="s">
        <v>102</v>
      </c>
      <c r="BF66" s="115" t="s">
        <v>102</v>
      </c>
      <c r="BG66" s="115" t="s">
        <v>102</v>
      </c>
      <c r="BH66" s="115" t="s">
        <v>102</v>
      </c>
      <c r="BI66" s="116"/>
      <c r="BJ66" s="117" t="s">
        <v>109</v>
      </c>
      <c r="BK66" s="117" t="s">
        <v>109</v>
      </c>
      <c r="BL66" s="83">
        <f t="shared" ca="1" si="6"/>
        <v>16</v>
      </c>
      <c r="BM66" s="83" t="s">
        <v>108</v>
      </c>
      <c r="BN66" s="83">
        <v>0</v>
      </c>
      <c r="BO66" s="83" t="s">
        <v>108</v>
      </c>
      <c r="BP66" s="83">
        <v>-105175</v>
      </c>
      <c r="BQ66" s="83" t="s">
        <v>312</v>
      </c>
      <c r="BR66" s="83" t="s">
        <v>153</v>
      </c>
      <c r="BS66" s="83" t="s">
        <v>499</v>
      </c>
      <c r="BT66" s="83">
        <v>-105175</v>
      </c>
      <c r="BU66" s="83" t="s">
        <v>312</v>
      </c>
      <c r="BV66" s="83" t="s">
        <v>153</v>
      </c>
      <c r="BW66" s="83" t="s">
        <v>499</v>
      </c>
      <c r="BY66" s="136">
        <v>0</v>
      </c>
      <c r="BZ66" s="136">
        <v>0</v>
      </c>
      <c r="CA66" s="136">
        <v>0</v>
      </c>
      <c r="CB66" s="136">
        <v>0</v>
      </c>
      <c r="CD66" s="136">
        <v>0</v>
      </c>
      <c r="CE66" s="136">
        <v>0</v>
      </c>
      <c r="CF66" s="136">
        <v>0</v>
      </c>
      <c r="CG66" s="136">
        <v>0</v>
      </c>
      <c r="CH66" s="136">
        <v>0</v>
      </c>
      <c r="CI66" s="136">
        <v>0</v>
      </c>
      <c r="CJ66" s="136">
        <v>0</v>
      </c>
      <c r="CK66" s="138">
        <v>0</v>
      </c>
      <c r="CL66" s="138">
        <v>0</v>
      </c>
      <c r="CM66" s="136">
        <v>0</v>
      </c>
      <c r="CN66" s="136">
        <v>0</v>
      </c>
      <c r="CO66" s="85">
        <v>43707</v>
      </c>
      <c r="CP66" s="83" t="s">
        <v>4112</v>
      </c>
      <c r="CQ66" s="83" t="s">
        <v>102</v>
      </c>
      <c r="CR66" s="83" t="s">
        <v>482</v>
      </c>
      <c r="CS66" s="83">
        <v>61</v>
      </c>
      <c r="CT66" s="83" t="s">
        <v>483</v>
      </c>
      <c r="CU66" s="83">
        <v>1</v>
      </c>
      <c r="CV66" s="83">
        <v>0</v>
      </c>
      <c r="CW66" s="83">
        <v>0</v>
      </c>
      <c r="CX66" s="83" t="s">
        <v>109</v>
      </c>
      <c r="CY66" s="83" t="s">
        <v>583</v>
      </c>
      <c r="CZ66" s="83">
        <v>0</v>
      </c>
      <c r="DA66" s="83">
        <v>0</v>
      </c>
      <c r="DB66" s="83">
        <f t="shared" ref="DB66:DB129" si="7">IF(COUNT($DE66:$DP66)&lt;SUM($DE66:$DP66),1,0)</f>
        <v>0</v>
      </c>
      <c r="DC66" s="83" t="s">
        <v>497</v>
      </c>
      <c r="DE66" s="136">
        <v>1</v>
      </c>
      <c r="DF66" s="136">
        <v>1</v>
      </c>
      <c r="DG66" s="215" t="s">
        <v>269</v>
      </c>
      <c r="DH66" s="136">
        <v>1</v>
      </c>
      <c r="DI66" s="136">
        <v>1</v>
      </c>
      <c r="DJ66" s="215" t="s">
        <v>269</v>
      </c>
      <c r="EE66" s="136" t="b">
        <v>1</v>
      </c>
      <c r="EF66" s="136" t="b">
        <v>1</v>
      </c>
      <c r="EG66" s="136" t="b">
        <v>1</v>
      </c>
      <c r="EH66" s="136" t="b">
        <v>1</v>
      </c>
      <c r="EL66" s="215" t="s">
        <v>269</v>
      </c>
    </row>
    <row r="67" spans="1:142" ht="60" customHeight="1" x14ac:dyDescent="0.55000000000000004">
      <c r="A67" s="83" t="s">
        <v>130</v>
      </c>
      <c r="B67" s="83" t="s">
        <v>98</v>
      </c>
      <c r="C67">
        <v>376034</v>
      </c>
      <c r="D67" t="s">
        <v>720</v>
      </c>
      <c r="E67" t="s">
        <v>720</v>
      </c>
      <c r="F67" s="83" t="s">
        <v>108</v>
      </c>
      <c r="G67" s="213">
        <v>37114</v>
      </c>
      <c r="H67" s="83" t="s">
        <v>102</v>
      </c>
      <c r="I67" s="213">
        <v>43107</v>
      </c>
      <c r="J67" s="83" t="s">
        <v>228</v>
      </c>
      <c r="K67" s="214">
        <v>361137919418</v>
      </c>
      <c r="L67" s="83" t="s">
        <v>135</v>
      </c>
      <c r="M67" s="213">
        <v>43595</v>
      </c>
      <c r="N67">
        <v>825346</v>
      </c>
      <c r="O67" s="145" t="s">
        <v>567</v>
      </c>
      <c r="P67" s="145" t="s">
        <v>99</v>
      </c>
      <c r="Q67" s="145" t="s">
        <v>100</v>
      </c>
      <c r="R67" s="145" t="s">
        <v>567</v>
      </c>
      <c r="V67">
        <v>3175</v>
      </c>
      <c r="W67" s="83" t="s">
        <v>101</v>
      </c>
      <c r="X67" s="83" t="s">
        <v>103</v>
      </c>
      <c r="Y67" t="s">
        <v>2029</v>
      </c>
      <c r="Z67" s="83" t="s">
        <v>102</v>
      </c>
      <c r="AA67" s="83" t="s">
        <v>102</v>
      </c>
      <c r="AB67" t="s">
        <v>3026</v>
      </c>
      <c r="AC67" s="83" t="s">
        <v>3990</v>
      </c>
      <c r="AD67" s="83" t="s">
        <v>144</v>
      </c>
      <c r="AE67" s="83" t="s">
        <v>105</v>
      </c>
      <c r="AF67" t="s">
        <v>2029</v>
      </c>
      <c r="AG67" s="83" t="s">
        <v>102</v>
      </c>
      <c r="AH67" s="83" t="s">
        <v>102</v>
      </c>
      <c r="AI67" t="s">
        <v>3026</v>
      </c>
      <c r="AJ67" s="83" t="s">
        <v>3990</v>
      </c>
      <c r="AK67" s="83" t="s">
        <v>144</v>
      </c>
      <c r="AL67" s="83" t="s">
        <v>105</v>
      </c>
      <c r="AM67" s="87" t="s">
        <v>106</v>
      </c>
      <c r="AN67" t="s">
        <v>2029</v>
      </c>
      <c r="AO67" t="s">
        <v>3026</v>
      </c>
      <c r="AP67" s="83" t="s">
        <v>3990</v>
      </c>
      <c r="AQ67" s="83" t="s">
        <v>144</v>
      </c>
      <c r="AR67" s="87" t="s">
        <v>106</v>
      </c>
      <c r="AT67" s="83" t="s">
        <v>107</v>
      </c>
      <c r="AU67" s="146" t="s">
        <v>107</v>
      </c>
      <c r="AV67" s="146" t="s">
        <v>107</v>
      </c>
      <c r="AX67" s="110" t="s">
        <v>107</v>
      </c>
      <c r="AY67" s="111"/>
      <c r="AZ67" s="112">
        <f t="shared" ref="AZ67:AZ130" ca="1" si="8">RANDBETWEEN(1000,9999)</f>
        <v>4081</v>
      </c>
      <c r="BA67" s="136">
        <f t="shared" ca="1" si="5"/>
        <v>23</v>
      </c>
      <c r="BB67" s="114" t="s">
        <v>134</v>
      </c>
      <c r="BC67" s="114" t="s">
        <v>108</v>
      </c>
      <c r="BD67" s="114"/>
      <c r="BE67" s="115" t="s">
        <v>102</v>
      </c>
      <c r="BF67" s="115" t="s">
        <v>102</v>
      </c>
      <c r="BG67" s="115" t="s">
        <v>102</v>
      </c>
      <c r="BH67" s="115" t="s">
        <v>102</v>
      </c>
      <c r="BI67" s="116"/>
      <c r="BJ67" s="117" t="s">
        <v>109</v>
      </c>
      <c r="BK67" s="117" t="s">
        <v>109</v>
      </c>
      <c r="BL67" s="83">
        <f t="shared" ca="1" si="6"/>
        <v>48</v>
      </c>
      <c r="BM67" s="83" t="s">
        <v>108</v>
      </c>
      <c r="BN67" s="83">
        <v>0</v>
      </c>
      <c r="BO67" s="83" t="s">
        <v>108</v>
      </c>
      <c r="BP67" s="83">
        <v>-106910</v>
      </c>
      <c r="BQ67" s="83" t="s">
        <v>198</v>
      </c>
      <c r="BR67" s="83" t="s">
        <v>164</v>
      </c>
      <c r="BS67" s="83" t="s">
        <v>499</v>
      </c>
      <c r="BT67" s="83">
        <v>-106910</v>
      </c>
      <c r="BU67" s="83" t="s">
        <v>198</v>
      </c>
      <c r="BV67" s="83" t="s">
        <v>164</v>
      </c>
      <c r="BW67" s="83" t="s">
        <v>499</v>
      </c>
      <c r="BY67" s="136">
        <v>0</v>
      </c>
      <c r="BZ67" s="136">
        <v>0</v>
      </c>
      <c r="CA67" s="136">
        <v>0</v>
      </c>
      <c r="CB67" s="136">
        <v>0</v>
      </c>
      <c r="CD67" s="136">
        <v>0</v>
      </c>
      <c r="CE67" s="136">
        <v>0</v>
      </c>
      <c r="CF67" s="136">
        <v>0</v>
      </c>
      <c r="CG67" s="136">
        <v>0</v>
      </c>
      <c r="CH67" s="136">
        <v>0</v>
      </c>
      <c r="CI67" s="136">
        <v>0</v>
      </c>
      <c r="CJ67" s="136">
        <v>0</v>
      </c>
      <c r="CK67" s="138">
        <v>0</v>
      </c>
      <c r="CL67" s="138">
        <v>0</v>
      </c>
      <c r="CM67" s="136">
        <v>0</v>
      </c>
      <c r="CN67" s="136">
        <v>0</v>
      </c>
      <c r="CO67" s="85">
        <v>43708</v>
      </c>
      <c r="CP67" s="83" t="s">
        <v>4113</v>
      </c>
      <c r="CQ67" s="83" t="s">
        <v>102</v>
      </c>
      <c r="CR67" s="83" t="s">
        <v>482</v>
      </c>
      <c r="CS67" s="83">
        <v>62</v>
      </c>
      <c r="CT67" s="83" t="s">
        <v>483</v>
      </c>
      <c r="CU67" s="83">
        <v>1</v>
      </c>
      <c r="CV67" s="83">
        <v>0</v>
      </c>
      <c r="CW67" s="83">
        <v>0</v>
      </c>
      <c r="CX67" s="83" t="s">
        <v>109</v>
      </c>
      <c r="CY67" s="83" t="s">
        <v>583</v>
      </c>
      <c r="CZ67" s="83">
        <v>0</v>
      </c>
      <c r="DA67" s="83">
        <v>0</v>
      </c>
      <c r="DB67" s="83">
        <f t="shared" si="7"/>
        <v>0</v>
      </c>
      <c r="DC67" s="83" t="s">
        <v>497</v>
      </c>
      <c r="DE67" s="136">
        <v>1</v>
      </c>
      <c r="DF67" s="136">
        <v>1</v>
      </c>
      <c r="DG67" s="215" t="s">
        <v>269</v>
      </c>
      <c r="DH67" s="136">
        <v>1</v>
      </c>
      <c r="DI67" s="136">
        <v>1</v>
      </c>
      <c r="DJ67" s="215" t="s">
        <v>269</v>
      </c>
      <c r="EE67" s="136" t="b">
        <v>1</v>
      </c>
      <c r="EF67" s="136" t="b">
        <v>1</v>
      </c>
      <c r="EG67" s="136" t="b">
        <v>1</v>
      </c>
      <c r="EH67" s="136" t="b">
        <v>1</v>
      </c>
      <c r="EL67" s="215" t="s">
        <v>269</v>
      </c>
    </row>
    <row r="68" spans="1:142" ht="60" customHeight="1" x14ac:dyDescent="0.55000000000000004">
      <c r="A68" s="83" t="s">
        <v>130</v>
      </c>
      <c r="B68" s="83" t="s">
        <v>98</v>
      </c>
      <c r="C68">
        <v>405767</v>
      </c>
      <c r="D68" t="s">
        <v>721</v>
      </c>
      <c r="E68" t="s">
        <v>721</v>
      </c>
      <c r="F68" s="83" t="s">
        <v>108</v>
      </c>
      <c r="G68" s="213">
        <v>26881</v>
      </c>
      <c r="H68" s="83" t="s">
        <v>102</v>
      </c>
      <c r="I68" s="213">
        <v>43215</v>
      </c>
      <c r="J68" s="83" t="s">
        <v>228</v>
      </c>
      <c r="K68" s="214">
        <v>238837056050</v>
      </c>
      <c r="L68" s="83" t="s">
        <v>97</v>
      </c>
      <c r="M68" s="213">
        <v>43468</v>
      </c>
      <c r="N68">
        <v>104458</v>
      </c>
      <c r="O68" s="145" t="s">
        <v>567</v>
      </c>
      <c r="P68" s="145" t="s">
        <v>99</v>
      </c>
      <c r="Q68" s="145" t="s">
        <v>100</v>
      </c>
      <c r="R68" s="145" t="s">
        <v>567</v>
      </c>
      <c r="V68">
        <v>8728</v>
      </c>
      <c r="W68" s="83" t="s">
        <v>1655</v>
      </c>
      <c r="X68" s="83" t="s">
        <v>103</v>
      </c>
      <c r="Y68" t="s">
        <v>2030</v>
      </c>
      <c r="Z68" s="83" t="s">
        <v>102</v>
      </c>
      <c r="AA68" s="83" t="s">
        <v>102</v>
      </c>
      <c r="AB68" t="s">
        <v>3027</v>
      </c>
      <c r="AC68" s="83" t="s">
        <v>3991</v>
      </c>
      <c r="AD68" s="83" t="s">
        <v>111</v>
      </c>
      <c r="AE68" s="83" t="s">
        <v>105</v>
      </c>
      <c r="AF68" t="s">
        <v>2030</v>
      </c>
      <c r="AG68" s="83" t="s">
        <v>102</v>
      </c>
      <c r="AH68" s="83" t="s">
        <v>102</v>
      </c>
      <c r="AI68" t="s">
        <v>3027</v>
      </c>
      <c r="AJ68" s="83" t="s">
        <v>3991</v>
      </c>
      <c r="AK68" s="83" t="s">
        <v>111</v>
      </c>
      <c r="AL68" s="83" t="s">
        <v>105</v>
      </c>
      <c r="AM68" s="87" t="s">
        <v>106</v>
      </c>
      <c r="AN68" t="s">
        <v>2030</v>
      </c>
      <c r="AO68" t="s">
        <v>3027</v>
      </c>
      <c r="AP68" s="83" t="s">
        <v>3991</v>
      </c>
      <c r="AQ68" s="83" t="s">
        <v>144</v>
      </c>
      <c r="AR68" s="87" t="s">
        <v>106</v>
      </c>
      <c r="AT68" s="83" t="s">
        <v>107</v>
      </c>
      <c r="AU68" s="146" t="s">
        <v>107</v>
      </c>
      <c r="AV68" s="146" t="s">
        <v>107</v>
      </c>
      <c r="AX68" s="110" t="s">
        <v>107</v>
      </c>
      <c r="AY68" s="111"/>
      <c r="AZ68" s="112">
        <f t="shared" ca="1" si="8"/>
        <v>2087</v>
      </c>
      <c r="BA68" s="136">
        <f t="shared" ca="1" si="5"/>
        <v>77</v>
      </c>
      <c r="BB68" s="114" t="s">
        <v>136</v>
      </c>
      <c r="BC68" s="114" t="s">
        <v>108</v>
      </c>
      <c r="BD68" s="114"/>
      <c r="BE68" s="115" t="s">
        <v>102</v>
      </c>
      <c r="BF68" s="115" t="s">
        <v>102</v>
      </c>
      <c r="BG68" s="115" t="s">
        <v>102</v>
      </c>
      <c r="BH68" s="115" t="s">
        <v>102</v>
      </c>
      <c r="BI68" s="116"/>
      <c r="BJ68" s="117" t="s">
        <v>109</v>
      </c>
      <c r="BK68" s="117" t="s">
        <v>109</v>
      </c>
      <c r="BL68" s="83">
        <f t="shared" ca="1" si="6"/>
        <v>69</v>
      </c>
      <c r="BM68" s="83" t="s">
        <v>270</v>
      </c>
      <c r="BN68" s="83">
        <v>0</v>
      </c>
      <c r="BO68" s="83" t="s">
        <v>108</v>
      </c>
      <c r="BP68" s="83">
        <v>-108645</v>
      </c>
      <c r="BQ68" s="83" t="s">
        <v>381</v>
      </c>
      <c r="BR68" s="83" t="s">
        <v>157</v>
      </c>
      <c r="BS68" s="83" t="s">
        <v>502</v>
      </c>
      <c r="BT68" s="83">
        <v>-108645</v>
      </c>
      <c r="BU68" s="83" t="s">
        <v>381</v>
      </c>
      <c r="BV68" s="83" t="s">
        <v>157</v>
      </c>
      <c r="BW68" s="83" t="s">
        <v>502</v>
      </c>
      <c r="BY68" s="136">
        <v>0</v>
      </c>
      <c r="BZ68" s="136">
        <v>0</v>
      </c>
      <c r="CA68" s="136">
        <v>0</v>
      </c>
      <c r="CB68" s="136">
        <v>0</v>
      </c>
      <c r="CD68" s="136">
        <v>0</v>
      </c>
      <c r="CE68" s="136">
        <v>0</v>
      </c>
      <c r="CF68" s="136">
        <v>0</v>
      </c>
      <c r="CG68" s="136">
        <v>0</v>
      </c>
      <c r="CH68" s="136">
        <v>0</v>
      </c>
      <c r="CI68" s="136">
        <v>0</v>
      </c>
      <c r="CJ68" s="136">
        <v>0</v>
      </c>
      <c r="CK68" s="138">
        <v>0</v>
      </c>
      <c r="CL68" s="138">
        <v>0</v>
      </c>
      <c r="CM68" s="136">
        <v>0</v>
      </c>
      <c r="CN68" s="136">
        <v>0</v>
      </c>
      <c r="CO68" s="85">
        <v>43709</v>
      </c>
      <c r="CP68" s="83" t="s">
        <v>4114</v>
      </c>
      <c r="CQ68" s="83" t="s">
        <v>102</v>
      </c>
      <c r="CR68" s="83" t="s">
        <v>482</v>
      </c>
      <c r="CS68" s="83">
        <v>63</v>
      </c>
      <c r="CT68" s="83" t="s">
        <v>483</v>
      </c>
      <c r="CU68" s="83">
        <v>1</v>
      </c>
      <c r="CV68" s="83">
        <v>0</v>
      </c>
      <c r="CW68" s="83">
        <v>0</v>
      </c>
      <c r="CX68" s="83" t="s">
        <v>109</v>
      </c>
      <c r="CY68" s="83" t="s">
        <v>583</v>
      </c>
      <c r="CZ68" s="83">
        <v>0</v>
      </c>
      <c r="DA68" s="83">
        <v>0</v>
      </c>
      <c r="DB68" s="83">
        <f t="shared" si="7"/>
        <v>0</v>
      </c>
      <c r="DC68" s="83" t="s">
        <v>497</v>
      </c>
      <c r="DE68" s="136">
        <v>1</v>
      </c>
      <c r="DF68" s="136">
        <v>1</v>
      </c>
      <c r="DG68" s="215" t="s">
        <v>269</v>
      </c>
      <c r="DH68" s="136">
        <v>1</v>
      </c>
      <c r="DI68" s="136">
        <v>1</v>
      </c>
      <c r="DJ68" s="215" t="s">
        <v>269</v>
      </c>
      <c r="EE68" s="136" t="b">
        <v>1</v>
      </c>
      <c r="EF68" s="136" t="b">
        <v>1</v>
      </c>
      <c r="EG68" s="136" t="b">
        <v>1</v>
      </c>
      <c r="EH68" s="136" t="b">
        <v>1</v>
      </c>
      <c r="EL68" s="215" t="s">
        <v>269</v>
      </c>
    </row>
    <row r="69" spans="1:142" ht="60" customHeight="1" x14ac:dyDescent="0.55000000000000004">
      <c r="A69" s="83" t="s">
        <v>130</v>
      </c>
      <c r="B69" s="83" t="s">
        <v>98</v>
      </c>
      <c r="C69">
        <v>497490</v>
      </c>
      <c r="D69" t="s">
        <v>722</v>
      </c>
      <c r="E69" t="s">
        <v>722</v>
      </c>
      <c r="F69" s="83" t="s">
        <v>108</v>
      </c>
      <c r="G69" s="213">
        <v>32115</v>
      </c>
      <c r="H69" s="83" t="s">
        <v>102</v>
      </c>
      <c r="I69" s="213">
        <v>43262</v>
      </c>
      <c r="J69" s="83" t="s">
        <v>228</v>
      </c>
      <c r="K69" s="214">
        <v>368769400419</v>
      </c>
      <c r="L69" s="83" t="s">
        <v>135</v>
      </c>
      <c r="M69" s="213">
        <v>43556</v>
      </c>
      <c r="N69">
        <v>134331</v>
      </c>
      <c r="O69" s="145" t="s">
        <v>567</v>
      </c>
      <c r="P69" s="145" t="s">
        <v>99</v>
      </c>
      <c r="Q69" s="145" t="s">
        <v>100</v>
      </c>
      <c r="R69" s="145" t="s">
        <v>567</v>
      </c>
      <c r="V69">
        <v>8737</v>
      </c>
      <c r="W69" s="83" t="s">
        <v>101</v>
      </c>
      <c r="X69" s="83" t="s">
        <v>103</v>
      </c>
      <c r="Y69" t="s">
        <v>2031</v>
      </c>
      <c r="Z69" s="83" t="s">
        <v>102</v>
      </c>
      <c r="AA69" s="83" t="s">
        <v>102</v>
      </c>
      <c r="AB69" t="s">
        <v>3028</v>
      </c>
      <c r="AC69" s="83" t="s">
        <v>3992</v>
      </c>
      <c r="AD69" s="83" t="s">
        <v>144</v>
      </c>
      <c r="AE69" s="83" t="s">
        <v>105</v>
      </c>
      <c r="AF69" t="s">
        <v>2031</v>
      </c>
      <c r="AG69" s="83" t="s">
        <v>102</v>
      </c>
      <c r="AH69" s="83" t="s">
        <v>102</v>
      </c>
      <c r="AI69" t="s">
        <v>3028</v>
      </c>
      <c r="AJ69" s="83" t="s">
        <v>3992</v>
      </c>
      <c r="AK69" s="83" t="s">
        <v>144</v>
      </c>
      <c r="AL69" s="83" t="s">
        <v>105</v>
      </c>
      <c r="AM69" s="87" t="s">
        <v>106</v>
      </c>
      <c r="AN69" t="s">
        <v>2031</v>
      </c>
      <c r="AO69" t="s">
        <v>3028</v>
      </c>
      <c r="AP69" s="83" t="s">
        <v>3992</v>
      </c>
      <c r="AQ69" s="83" t="s">
        <v>111</v>
      </c>
      <c r="AR69" s="87" t="s">
        <v>106</v>
      </c>
      <c r="AT69" s="83" t="s">
        <v>107</v>
      </c>
      <c r="AU69" s="146" t="s">
        <v>107</v>
      </c>
      <c r="AV69" s="146" t="s">
        <v>107</v>
      </c>
      <c r="AX69" s="110" t="s">
        <v>107</v>
      </c>
      <c r="AY69" s="111"/>
      <c r="AZ69" s="112">
        <f t="shared" ca="1" si="8"/>
        <v>9737</v>
      </c>
      <c r="BA69" s="136">
        <f t="shared" ca="1" si="5"/>
        <v>1</v>
      </c>
      <c r="BB69" s="114" t="s">
        <v>134</v>
      </c>
      <c r="BC69" s="114" t="s">
        <v>108</v>
      </c>
      <c r="BD69" s="114"/>
      <c r="BE69" s="115" t="s">
        <v>102</v>
      </c>
      <c r="BF69" s="115" t="s">
        <v>102</v>
      </c>
      <c r="BG69" s="115" t="s">
        <v>102</v>
      </c>
      <c r="BH69" s="115" t="s">
        <v>102</v>
      </c>
      <c r="BI69" s="116"/>
      <c r="BJ69" s="117" t="s">
        <v>109</v>
      </c>
      <c r="BK69" s="117" t="s">
        <v>109</v>
      </c>
      <c r="BL69" s="83">
        <f t="shared" ca="1" si="6"/>
        <v>70</v>
      </c>
      <c r="BM69" s="83" t="s">
        <v>108</v>
      </c>
      <c r="BN69" s="83">
        <v>0</v>
      </c>
      <c r="BO69" s="83" t="s">
        <v>108</v>
      </c>
      <c r="BP69" s="83">
        <v>-110380</v>
      </c>
      <c r="BQ69" s="83" t="s">
        <v>312</v>
      </c>
      <c r="BR69" s="83" t="s">
        <v>153</v>
      </c>
      <c r="BS69" s="83" t="s">
        <v>499</v>
      </c>
      <c r="BT69" s="83">
        <v>-110380</v>
      </c>
      <c r="BU69" s="83" t="s">
        <v>312</v>
      </c>
      <c r="BV69" s="83" t="s">
        <v>153</v>
      </c>
      <c r="BW69" s="83" t="s">
        <v>499</v>
      </c>
      <c r="BY69" s="136">
        <v>0</v>
      </c>
      <c r="BZ69" s="136">
        <v>0</v>
      </c>
      <c r="CA69" s="136">
        <v>0</v>
      </c>
      <c r="CB69" s="136">
        <v>0</v>
      </c>
      <c r="CD69" s="136">
        <v>0</v>
      </c>
      <c r="CE69" s="136">
        <v>0</v>
      </c>
      <c r="CF69" s="136">
        <v>0</v>
      </c>
      <c r="CG69" s="136">
        <v>0</v>
      </c>
      <c r="CH69" s="136">
        <v>0</v>
      </c>
      <c r="CI69" s="136">
        <v>0</v>
      </c>
      <c r="CJ69" s="136">
        <v>0</v>
      </c>
      <c r="CK69" s="138">
        <v>0</v>
      </c>
      <c r="CL69" s="138">
        <v>0</v>
      </c>
      <c r="CM69" s="136">
        <v>0</v>
      </c>
      <c r="CN69" s="136">
        <v>0</v>
      </c>
      <c r="CO69" s="85">
        <v>43710</v>
      </c>
      <c r="CP69" s="83" t="s">
        <v>4115</v>
      </c>
      <c r="CQ69" s="83" t="s">
        <v>102</v>
      </c>
      <c r="CR69" s="83" t="s">
        <v>482</v>
      </c>
      <c r="CS69" s="83">
        <v>64</v>
      </c>
      <c r="CT69" s="83" t="s">
        <v>483</v>
      </c>
      <c r="CU69" s="83">
        <v>1</v>
      </c>
      <c r="CV69" s="83">
        <v>0</v>
      </c>
      <c r="CW69" s="83">
        <v>0</v>
      </c>
      <c r="CX69" s="83" t="s">
        <v>109</v>
      </c>
      <c r="CY69" s="83" t="s">
        <v>583</v>
      </c>
      <c r="CZ69" s="83">
        <v>0</v>
      </c>
      <c r="DA69" s="83">
        <v>0</v>
      </c>
      <c r="DB69" s="83">
        <f t="shared" si="7"/>
        <v>0</v>
      </c>
      <c r="DC69" s="83" t="s">
        <v>497</v>
      </c>
      <c r="DE69" s="136">
        <v>1</v>
      </c>
      <c r="DF69" s="136">
        <v>1</v>
      </c>
      <c r="DG69" s="215" t="s">
        <v>269</v>
      </c>
      <c r="DH69" s="136">
        <v>1</v>
      </c>
      <c r="DI69" s="136">
        <v>1</v>
      </c>
      <c r="DJ69" s="215" t="s">
        <v>269</v>
      </c>
      <c r="EE69" s="136" t="b">
        <v>1</v>
      </c>
      <c r="EF69" s="136" t="b">
        <v>1</v>
      </c>
      <c r="EG69" s="136" t="b">
        <v>1</v>
      </c>
      <c r="EH69" s="136" t="b">
        <v>1</v>
      </c>
      <c r="EL69" s="215" t="s">
        <v>269</v>
      </c>
    </row>
    <row r="70" spans="1:142" ht="60" customHeight="1" x14ac:dyDescent="0.55000000000000004">
      <c r="A70" s="83" t="s">
        <v>130</v>
      </c>
      <c r="B70" s="83" t="s">
        <v>98</v>
      </c>
      <c r="C70">
        <v>862927</v>
      </c>
      <c r="D70" t="s">
        <v>723</v>
      </c>
      <c r="E70" t="s">
        <v>723</v>
      </c>
      <c r="F70" s="83" t="s">
        <v>108</v>
      </c>
      <c r="G70" s="213">
        <v>26249</v>
      </c>
      <c r="H70" s="83" t="s">
        <v>102</v>
      </c>
      <c r="I70" s="213">
        <v>43333</v>
      </c>
      <c r="J70" s="83" t="s">
        <v>228</v>
      </c>
      <c r="K70" s="214">
        <v>196840889050</v>
      </c>
      <c r="L70" s="83" t="s">
        <v>97</v>
      </c>
      <c r="M70" s="213">
        <v>43511</v>
      </c>
      <c r="N70">
        <v>446234</v>
      </c>
      <c r="O70" s="145" t="s">
        <v>567</v>
      </c>
      <c r="P70" s="145" t="s">
        <v>99</v>
      </c>
      <c r="Q70" s="145" t="s">
        <v>100</v>
      </c>
      <c r="R70" s="145" t="s">
        <v>567</v>
      </c>
      <c r="V70">
        <v>5455</v>
      </c>
      <c r="W70" s="83" t="s">
        <v>101</v>
      </c>
      <c r="X70" s="83" t="s">
        <v>103</v>
      </c>
      <c r="Y70" t="s">
        <v>2032</v>
      </c>
      <c r="Z70" s="83" t="s">
        <v>102</v>
      </c>
      <c r="AA70" s="83" t="s">
        <v>102</v>
      </c>
      <c r="AB70" t="s">
        <v>3029</v>
      </c>
      <c r="AC70" s="83" t="s">
        <v>3993</v>
      </c>
      <c r="AD70" s="83" t="s">
        <v>144</v>
      </c>
      <c r="AE70" s="83" t="s">
        <v>105</v>
      </c>
      <c r="AF70" t="s">
        <v>2032</v>
      </c>
      <c r="AG70" s="83" t="s">
        <v>102</v>
      </c>
      <c r="AH70" s="83" t="s">
        <v>102</v>
      </c>
      <c r="AI70" t="s">
        <v>3029</v>
      </c>
      <c r="AJ70" s="83" t="s">
        <v>3993</v>
      </c>
      <c r="AK70" s="83" t="s">
        <v>144</v>
      </c>
      <c r="AL70" s="83" t="s">
        <v>105</v>
      </c>
      <c r="AM70" s="87" t="s">
        <v>106</v>
      </c>
      <c r="AN70" t="s">
        <v>2032</v>
      </c>
      <c r="AO70" t="s">
        <v>3029</v>
      </c>
      <c r="AP70" s="83" t="s">
        <v>3993</v>
      </c>
      <c r="AQ70" s="83" t="s">
        <v>144</v>
      </c>
      <c r="AR70" s="87" t="s">
        <v>106</v>
      </c>
      <c r="AT70" s="83" t="s">
        <v>107</v>
      </c>
      <c r="AU70" s="146" t="s">
        <v>107</v>
      </c>
      <c r="AV70" s="146" t="s">
        <v>107</v>
      </c>
      <c r="AX70" s="110" t="s">
        <v>107</v>
      </c>
      <c r="AY70" s="111"/>
      <c r="AZ70" s="112">
        <f t="shared" ca="1" si="8"/>
        <v>6583</v>
      </c>
      <c r="BA70" s="136">
        <f t="shared" ref="BA70:BA133" ca="1" si="9">RANDBETWEEN(1,99)</f>
        <v>74</v>
      </c>
      <c r="BB70" s="114" t="s">
        <v>134</v>
      </c>
      <c r="BC70" s="114" t="s">
        <v>108</v>
      </c>
      <c r="BD70" s="114"/>
      <c r="BE70" s="115" t="s">
        <v>102</v>
      </c>
      <c r="BF70" s="115" t="s">
        <v>102</v>
      </c>
      <c r="BG70" s="115" t="s">
        <v>102</v>
      </c>
      <c r="BH70" s="115" t="s">
        <v>102</v>
      </c>
      <c r="BI70" s="116"/>
      <c r="BJ70" s="117" t="s">
        <v>109</v>
      </c>
      <c r="BK70" s="117" t="s">
        <v>109</v>
      </c>
      <c r="BL70" s="83">
        <f t="shared" ref="BL70:BL133" ca="1" si="10">RANDBETWEEN(0,99)</f>
        <v>52</v>
      </c>
      <c r="BM70" s="83" t="s">
        <v>108</v>
      </c>
      <c r="BN70" s="83">
        <v>0</v>
      </c>
      <c r="BO70" s="83" t="s">
        <v>108</v>
      </c>
      <c r="BP70" s="83">
        <v>-112115</v>
      </c>
      <c r="BQ70" s="83" t="s">
        <v>198</v>
      </c>
      <c r="BR70" s="83" t="s">
        <v>164</v>
      </c>
      <c r="BS70" s="83" t="s">
        <v>499</v>
      </c>
      <c r="BT70" s="83">
        <v>-112115</v>
      </c>
      <c r="BU70" s="83" t="s">
        <v>198</v>
      </c>
      <c r="BV70" s="83" t="s">
        <v>164</v>
      </c>
      <c r="BW70" s="83" t="s">
        <v>499</v>
      </c>
      <c r="BY70" s="136">
        <v>0</v>
      </c>
      <c r="BZ70" s="136">
        <v>0</v>
      </c>
      <c r="CA70" s="136">
        <v>0</v>
      </c>
      <c r="CB70" s="136">
        <v>0</v>
      </c>
      <c r="CD70" s="136">
        <v>0</v>
      </c>
      <c r="CE70" s="136">
        <v>0</v>
      </c>
      <c r="CF70" s="136">
        <v>0</v>
      </c>
      <c r="CG70" s="136">
        <v>0</v>
      </c>
      <c r="CH70" s="136">
        <v>0</v>
      </c>
      <c r="CI70" s="136">
        <v>0</v>
      </c>
      <c r="CJ70" s="136">
        <v>0</v>
      </c>
      <c r="CK70" s="138">
        <v>0</v>
      </c>
      <c r="CL70" s="138">
        <v>0</v>
      </c>
      <c r="CM70" s="136">
        <v>0</v>
      </c>
      <c r="CN70" s="136">
        <v>0</v>
      </c>
      <c r="CO70" s="85">
        <v>43711</v>
      </c>
      <c r="CP70" s="83" t="s">
        <v>4116</v>
      </c>
      <c r="CQ70" s="83" t="s">
        <v>102</v>
      </c>
      <c r="CR70" s="83" t="s">
        <v>482</v>
      </c>
      <c r="CS70" s="83">
        <v>65</v>
      </c>
      <c r="CT70" s="83" t="s">
        <v>483</v>
      </c>
      <c r="CU70" s="83">
        <v>1</v>
      </c>
      <c r="CV70" s="83">
        <v>0</v>
      </c>
      <c r="CW70" s="83">
        <v>0</v>
      </c>
      <c r="CX70" s="83" t="s">
        <v>109</v>
      </c>
      <c r="CY70" s="83" t="s">
        <v>583</v>
      </c>
      <c r="CZ70" s="83">
        <v>0</v>
      </c>
      <c r="DA70" s="83">
        <v>0</v>
      </c>
      <c r="DB70" s="83">
        <f t="shared" si="7"/>
        <v>0</v>
      </c>
      <c r="DC70" s="83" t="s">
        <v>497</v>
      </c>
      <c r="DE70" s="136">
        <v>1</v>
      </c>
      <c r="DF70" s="136">
        <v>1</v>
      </c>
      <c r="DG70" s="215" t="s">
        <v>269</v>
      </c>
      <c r="DH70" s="136">
        <v>1</v>
      </c>
      <c r="DI70" s="136">
        <v>1</v>
      </c>
      <c r="DJ70" s="215" t="s">
        <v>269</v>
      </c>
      <c r="EE70" s="136" t="b">
        <v>1</v>
      </c>
      <c r="EF70" s="136" t="b">
        <v>1</v>
      </c>
      <c r="EG70" s="136" t="b">
        <v>1</v>
      </c>
      <c r="EH70" s="136" t="b">
        <v>1</v>
      </c>
      <c r="EL70" s="215" t="s">
        <v>269</v>
      </c>
    </row>
    <row r="71" spans="1:142" ht="60" customHeight="1" x14ac:dyDescent="0.55000000000000004">
      <c r="A71" s="83" t="s">
        <v>130</v>
      </c>
      <c r="B71" s="83" t="s">
        <v>98</v>
      </c>
      <c r="C71">
        <v>820711</v>
      </c>
      <c r="D71" t="s">
        <v>724</v>
      </c>
      <c r="E71" t="s">
        <v>724</v>
      </c>
      <c r="F71" s="83" t="s">
        <v>108</v>
      </c>
      <c r="G71" s="213">
        <v>39296</v>
      </c>
      <c r="H71" s="83" t="s">
        <v>102</v>
      </c>
      <c r="I71" s="213">
        <v>43214</v>
      </c>
      <c r="J71" s="83" t="s">
        <v>228</v>
      </c>
      <c r="K71" s="214">
        <v>766974431420</v>
      </c>
      <c r="L71" s="83" t="s">
        <v>126</v>
      </c>
      <c r="M71" s="213">
        <v>43608</v>
      </c>
      <c r="N71">
        <v>531431</v>
      </c>
      <c r="O71" s="145" t="s">
        <v>567</v>
      </c>
      <c r="P71" s="145" t="s">
        <v>99</v>
      </c>
      <c r="Q71" s="145" t="s">
        <v>100</v>
      </c>
      <c r="R71" s="145" t="s">
        <v>567</v>
      </c>
      <c r="V71">
        <v>9034</v>
      </c>
      <c r="W71" s="83" t="s">
        <v>1656</v>
      </c>
      <c r="X71" s="83" t="s">
        <v>103</v>
      </c>
      <c r="Y71" t="s">
        <v>2033</v>
      </c>
      <c r="Z71" s="83" t="s">
        <v>102</v>
      </c>
      <c r="AA71" s="83" t="s">
        <v>102</v>
      </c>
      <c r="AB71" t="s">
        <v>3030</v>
      </c>
      <c r="AC71" s="83" t="s">
        <v>3994</v>
      </c>
      <c r="AD71" s="83" t="s">
        <v>111</v>
      </c>
      <c r="AE71" s="83" t="s">
        <v>105</v>
      </c>
      <c r="AF71" t="s">
        <v>2033</v>
      </c>
      <c r="AG71" s="83" t="s">
        <v>102</v>
      </c>
      <c r="AH71" s="83" t="s">
        <v>102</v>
      </c>
      <c r="AI71" t="s">
        <v>3030</v>
      </c>
      <c r="AJ71" s="83" t="s">
        <v>3994</v>
      </c>
      <c r="AK71" s="83" t="s">
        <v>111</v>
      </c>
      <c r="AL71" s="83" t="s">
        <v>105</v>
      </c>
      <c r="AM71" s="87" t="s">
        <v>106</v>
      </c>
      <c r="AN71" t="s">
        <v>2033</v>
      </c>
      <c r="AO71" t="s">
        <v>3030</v>
      </c>
      <c r="AP71" s="83" t="s">
        <v>3994</v>
      </c>
      <c r="AQ71" s="83" t="s">
        <v>144</v>
      </c>
      <c r="AR71" s="87" t="s">
        <v>106</v>
      </c>
      <c r="AT71" s="83" t="s">
        <v>107</v>
      </c>
      <c r="AU71" s="146" t="s">
        <v>107</v>
      </c>
      <c r="AV71" s="146" t="s">
        <v>107</v>
      </c>
      <c r="AX71" s="110" t="s">
        <v>107</v>
      </c>
      <c r="AY71" s="111"/>
      <c r="AZ71" s="112">
        <f t="shared" ca="1" si="8"/>
        <v>8917</v>
      </c>
      <c r="BA71" s="136">
        <f t="shared" ca="1" si="9"/>
        <v>16</v>
      </c>
      <c r="BB71" s="114" t="s">
        <v>136</v>
      </c>
      <c r="BC71" s="114" t="s">
        <v>108</v>
      </c>
      <c r="BD71" s="114"/>
      <c r="BE71" s="115" t="s">
        <v>102</v>
      </c>
      <c r="BF71" s="115" t="s">
        <v>102</v>
      </c>
      <c r="BG71" s="115" t="s">
        <v>102</v>
      </c>
      <c r="BH71" s="115" t="s">
        <v>102</v>
      </c>
      <c r="BI71" s="116"/>
      <c r="BJ71" s="117" t="s">
        <v>109</v>
      </c>
      <c r="BK71" s="117" t="s">
        <v>109</v>
      </c>
      <c r="BL71" s="83">
        <f t="shared" ca="1" si="10"/>
        <v>81</v>
      </c>
      <c r="BM71" s="83" t="s">
        <v>270</v>
      </c>
      <c r="BN71" s="83">
        <v>0</v>
      </c>
      <c r="BO71" s="83" t="s">
        <v>108</v>
      </c>
      <c r="BP71" s="83">
        <v>-113850</v>
      </c>
      <c r="BQ71" s="83" t="s">
        <v>381</v>
      </c>
      <c r="BR71" s="83" t="s">
        <v>157</v>
      </c>
      <c r="BS71" s="83" t="s">
        <v>502</v>
      </c>
      <c r="BT71" s="83">
        <v>-113850</v>
      </c>
      <c r="BU71" s="83" t="s">
        <v>381</v>
      </c>
      <c r="BV71" s="83" t="s">
        <v>157</v>
      </c>
      <c r="BW71" s="83" t="s">
        <v>502</v>
      </c>
      <c r="BY71" s="136">
        <v>0</v>
      </c>
      <c r="BZ71" s="136">
        <v>0</v>
      </c>
      <c r="CA71" s="136">
        <v>0</v>
      </c>
      <c r="CB71" s="136">
        <v>0</v>
      </c>
      <c r="CD71" s="136">
        <v>0</v>
      </c>
      <c r="CE71" s="136">
        <v>0</v>
      </c>
      <c r="CF71" s="136">
        <v>0</v>
      </c>
      <c r="CG71" s="136">
        <v>0</v>
      </c>
      <c r="CH71" s="136">
        <v>0</v>
      </c>
      <c r="CI71" s="136">
        <v>0</v>
      </c>
      <c r="CJ71" s="136">
        <v>0</v>
      </c>
      <c r="CK71" s="138">
        <v>0</v>
      </c>
      <c r="CL71" s="138">
        <v>0</v>
      </c>
      <c r="CM71" s="136">
        <v>0</v>
      </c>
      <c r="CN71" s="136">
        <v>0</v>
      </c>
      <c r="CO71" s="85">
        <v>43712</v>
      </c>
      <c r="CP71" s="83" t="s">
        <v>4117</v>
      </c>
      <c r="CQ71" s="83" t="s">
        <v>102</v>
      </c>
      <c r="CR71" s="83" t="s">
        <v>482</v>
      </c>
      <c r="CS71" s="83">
        <v>66</v>
      </c>
      <c r="CT71" s="83" t="s">
        <v>483</v>
      </c>
      <c r="CU71" s="83">
        <v>1</v>
      </c>
      <c r="CV71" s="83">
        <v>0</v>
      </c>
      <c r="CW71" s="83">
        <v>0</v>
      </c>
      <c r="CX71" s="83" t="s">
        <v>109</v>
      </c>
      <c r="CY71" s="83" t="s">
        <v>583</v>
      </c>
      <c r="CZ71" s="83">
        <v>0</v>
      </c>
      <c r="DA71" s="83">
        <v>0</v>
      </c>
      <c r="DB71" s="83">
        <f t="shared" si="7"/>
        <v>0</v>
      </c>
      <c r="DC71" s="83" t="s">
        <v>497</v>
      </c>
      <c r="DE71" s="136">
        <v>1</v>
      </c>
      <c r="DF71" s="136">
        <v>1</v>
      </c>
      <c r="DG71" s="215" t="s">
        <v>269</v>
      </c>
      <c r="DH71" s="136">
        <v>1</v>
      </c>
      <c r="DI71" s="136">
        <v>1</v>
      </c>
      <c r="DJ71" s="215" t="s">
        <v>269</v>
      </c>
      <c r="EE71" s="136" t="b">
        <v>1</v>
      </c>
      <c r="EF71" s="136" t="b">
        <v>1</v>
      </c>
      <c r="EG71" s="136" t="b">
        <v>1</v>
      </c>
      <c r="EH71" s="136" t="b">
        <v>1</v>
      </c>
      <c r="EL71" s="215" t="s">
        <v>269</v>
      </c>
    </row>
    <row r="72" spans="1:142" ht="60" customHeight="1" x14ac:dyDescent="0.55000000000000004">
      <c r="A72" s="83" t="s">
        <v>130</v>
      </c>
      <c r="B72" s="83" t="s">
        <v>98</v>
      </c>
      <c r="C72">
        <v>547506</v>
      </c>
      <c r="D72" t="s">
        <v>725</v>
      </c>
      <c r="E72" t="s">
        <v>725</v>
      </c>
      <c r="F72" s="83" t="s">
        <v>108</v>
      </c>
      <c r="G72" s="213">
        <v>34162</v>
      </c>
      <c r="H72" s="83" t="s">
        <v>102</v>
      </c>
      <c r="I72" s="213">
        <v>43132</v>
      </c>
      <c r="J72" s="83" t="s">
        <v>228</v>
      </c>
      <c r="K72" s="214">
        <v>429669756263</v>
      </c>
      <c r="L72" s="83" t="s">
        <v>135</v>
      </c>
      <c r="M72" s="213">
        <v>43645</v>
      </c>
      <c r="N72">
        <v>905361</v>
      </c>
      <c r="O72" s="145" t="s">
        <v>567</v>
      </c>
      <c r="P72" s="145" t="s">
        <v>99</v>
      </c>
      <c r="Q72" s="145" t="s">
        <v>100</v>
      </c>
      <c r="R72" s="145" t="s">
        <v>567</v>
      </c>
      <c r="V72">
        <v>510</v>
      </c>
      <c r="W72" s="83" t="s">
        <v>101</v>
      </c>
      <c r="X72" s="83" t="s">
        <v>103</v>
      </c>
      <c r="Y72" t="s">
        <v>2034</v>
      </c>
      <c r="Z72" s="83" t="s">
        <v>102</v>
      </c>
      <c r="AA72" s="83" t="s">
        <v>102</v>
      </c>
      <c r="AB72" t="s">
        <v>3031</v>
      </c>
      <c r="AC72" s="83" t="s">
        <v>3995</v>
      </c>
      <c r="AD72" s="83" t="s">
        <v>144</v>
      </c>
      <c r="AE72" s="83" t="s">
        <v>105</v>
      </c>
      <c r="AF72" t="s">
        <v>2034</v>
      </c>
      <c r="AG72" s="83" t="s">
        <v>102</v>
      </c>
      <c r="AH72" s="83" t="s">
        <v>102</v>
      </c>
      <c r="AI72" t="s">
        <v>3031</v>
      </c>
      <c r="AJ72" s="83" t="s">
        <v>3995</v>
      </c>
      <c r="AK72" s="83" t="s">
        <v>144</v>
      </c>
      <c r="AL72" s="83" t="s">
        <v>105</v>
      </c>
      <c r="AM72" s="87" t="s">
        <v>106</v>
      </c>
      <c r="AN72" t="s">
        <v>2034</v>
      </c>
      <c r="AO72" t="s">
        <v>3031</v>
      </c>
      <c r="AP72" s="83" t="s">
        <v>3995</v>
      </c>
      <c r="AQ72" s="83" t="s">
        <v>111</v>
      </c>
      <c r="AR72" s="87" t="s">
        <v>106</v>
      </c>
      <c r="AT72" s="83" t="s">
        <v>107</v>
      </c>
      <c r="AU72" s="146" t="s">
        <v>107</v>
      </c>
      <c r="AV72" s="146" t="s">
        <v>107</v>
      </c>
      <c r="AX72" s="110" t="s">
        <v>107</v>
      </c>
      <c r="AY72" s="111"/>
      <c r="AZ72" s="112">
        <f t="shared" ca="1" si="8"/>
        <v>3885</v>
      </c>
      <c r="BA72" s="136">
        <f t="shared" ca="1" si="9"/>
        <v>3</v>
      </c>
      <c r="BB72" s="114" t="s">
        <v>134</v>
      </c>
      <c r="BC72" s="114" t="s">
        <v>108</v>
      </c>
      <c r="BD72" s="114"/>
      <c r="BE72" s="115" t="s">
        <v>102</v>
      </c>
      <c r="BF72" s="115" t="s">
        <v>102</v>
      </c>
      <c r="BG72" s="115" t="s">
        <v>102</v>
      </c>
      <c r="BH72" s="115" t="s">
        <v>102</v>
      </c>
      <c r="BI72" s="116"/>
      <c r="BJ72" s="117" t="s">
        <v>109</v>
      </c>
      <c r="BK72" s="117" t="s">
        <v>109</v>
      </c>
      <c r="BL72" s="83">
        <f t="shared" ca="1" si="10"/>
        <v>68</v>
      </c>
      <c r="BM72" s="83" t="s">
        <v>108</v>
      </c>
      <c r="BN72" s="83">
        <v>0</v>
      </c>
      <c r="BO72" s="83" t="s">
        <v>108</v>
      </c>
      <c r="BP72" s="83">
        <v>-115585</v>
      </c>
      <c r="BQ72" s="83" t="s">
        <v>312</v>
      </c>
      <c r="BR72" s="83" t="s">
        <v>153</v>
      </c>
      <c r="BS72" s="83" t="s">
        <v>499</v>
      </c>
      <c r="BT72" s="83">
        <v>-115585</v>
      </c>
      <c r="BU72" s="83" t="s">
        <v>312</v>
      </c>
      <c r="BV72" s="83" t="s">
        <v>153</v>
      </c>
      <c r="BW72" s="83" t="s">
        <v>499</v>
      </c>
      <c r="BY72" s="136">
        <v>0</v>
      </c>
      <c r="BZ72" s="136">
        <v>0</v>
      </c>
      <c r="CA72" s="136">
        <v>0</v>
      </c>
      <c r="CB72" s="136">
        <v>0</v>
      </c>
      <c r="CD72" s="136">
        <v>0</v>
      </c>
      <c r="CE72" s="136">
        <v>0</v>
      </c>
      <c r="CF72" s="136">
        <v>0</v>
      </c>
      <c r="CG72" s="136">
        <v>0</v>
      </c>
      <c r="CH72" s="136">
        <v>0</v>
      </c>
      <c r="CI72" s="136">
        <v>0</v>
      </c>
      <c r="CJ72" s="136">
        <v>0</v>
      </c>
      <c r="CK72" s="138">
        <v>0</v>
      </c>
      <c r="CL72" s="138">
        <v>0</v>
      </c>
      <c r="CM72" s="136">
        <v>0</v>
      </c>
      <c r="CN72" s="136">
        <v>0</v>
      </c>
      <c r="CO72" s="85">
        <v>43713</v>
      </c>
      <c r="CP72" s="83" t="s">
        <v>4118</v>
      </c>
      <c r="CQ72" s="83" t="s">
        <v>102</v>
      </c>
      <c r="CR72" s="83" t="s">
        <v>482</v>
      </c>
      <c r="CS72" s="83">
        <v>67</v>
      </c>
      <c r="CT72" s="83" t="s">
        <v>483</v>
      </c>
      <c r="CU72" s="83">
        <v>1</v>
      </c>
      <c r="CV72" s="83">
        <v>0</v>
      </c>
      <c r="CW72" s="83">
        <v>0</v>
      </c>
      <c r="CX72" s="83" t="s">
        <v>109</v>
      </c>
      <c r="CY72" s="83" t="s">
        <v>583</v>
      </c>
      <c r="CZ72" s="83">
        <v>0</v>
      </c>
      <c r="DA72" s="83">
        <v>0</v>
      </c>
      <c r="DB72" s="83">
        <f t="shared" si="7"/>
        <v>0</v>
      </c>
      <c r="DC72" s="83" t="s">
        <v>497</v>
      </c>
      <c r="DE72" s="136">
        <v>1</v>
      </c>
      <c r="DF72" s="136">
        <v>1</v>
      </c>
      <c r="DG72" s="215" t="s">
        <v>269</v>
      </c>
      <c r="DH72" s="136">
        <v>1</v>
      </c>
      <c r="DI72" s="136">
        <v>1</v>
      </c>
      <c r="DJ72" s="215" t="s">
        <v>269</v>
      </c>
      <c r="EE72" s="136" t="b">
        <v>1</v>
      </c>
      <c r="EF72" s="136" t="b">
        <v>1</v>
      </c>
      <c r="EG72" s="136" t="b">
        <v>1</v>
      </c>
      <c r="EH72" s="136" t="b">
        <v>1</v>
      </c>
      <c r="EL72" s="215" t="s">
        <v>269</v>
      </c>
    </row>
    <row r="73" spans="1:142" ht="60" customHeight="1" x14ac:dyDescent="0.55000000000000004">
      <c r="A73" s="83" t="s">
        <v>130</v>
      </c>
      <c r="B73" s="83" t="s">
        <v>98</v>
      </c>
      <c r="C73">
        <v>319381</v>
      </c>
      <c r="D73" t="s">
        <v>726</v>
      </c>
      <c r="E73" t="s">
        <v>726</v>
      </c>
      <c r="F73" s="83" t="s">
        <v>108</v>
      </c>
      <c r="G73" s="213">
        <v>33509</v>
      </c>
      <c r="H73" s="83" t="s">
        <v>102</v>
      </c>
      <c r="I73" s="213">
        <v>43103</v>
      </c>
      <c r="J73" s="83" t="s">
        <v>228</v>
      </c>
      <c r="K73" s="214">
        <v>836497330812</v>
      </c>
      <c r="L73" s="83" t="s">
        <v>97</v>
      </c>
      <c r="M73" s="213">
        <v>43502</v>
      </c>
      <c r="N73">
        <v>421976</v>
      </c>
      <c r="O73" s="145" t="s">
        <v>567</v>
      </c>
      <c r="P73" s="145" t="s">
        <v>99</v>
      </c>
      <c r="Q73" s="145" t="s">
        <v>100</v>
      </c>
      <c r="R73" s="145" t="s">
        <v>567</v>
      </c>
      <c r="V73">
        <v>4135</v>
      </c>
      <c r="W73" s="83" t="s">
        <v>101</v>
      </c>
      <c r="X73" s="83" t="s">
        <v>103</v>
      </c>
      <c r="Y73" t="s">
        <v>2035</v>
      </c>
      <c r="Z73" s="83" t="s">
        <v>102</v>
      </c>
      <c r="AA73" s="83" t="s">
        <v>102</v>
      </c>
      <c r="AB73" t="s">
        <v>3032</v>
      </c>
      <c r="AC73" s="83" t="s">
        <v>3996</v>
      </c>
      <c r="AD73" s="83" t="s">
        <v>144</v>
      </c>
      <c r="AE73" s="83" t="s">
        <v>105</v>
      </c>
      <c r="AF73" t="s">
        <v>2035</v>
      </c>
      <c r="AG73" s="83" t="s">
        <v>102</v>
      </c>
      <c r="AH73" s="83" t="s">
        <v>102</v>
      </c>
      <c r="AI73" t="s">
        <v>3032</v>
      </c>
      <c r="AJ73" s="83" t="s">
        <v>3996</v>
      </c>
      <c r="AK73" s="83" t="s">
        <v>144</v>
      </c>
      <c r="AL73" s="83" t="s">
        <v>105</v>
      </c>
      <c r="AM73" s="87" t="s">
        <v>106</v>
      </c>
      <c r="AN73" t="s">
        <v>2035</v>
      </c>
      <c r="AO73" t="s">
        <v>3032</v>
      </c>
      <c r="AP73" s="83" t="s">
        <v>3996</v>
      </c>
      <c r="AQ73" s="83" t="s">
        <v>144</v>
      </c>
      <c r="AR73" s="87" t="s">
        <v>106</v>
      </c>
      <c r="AT73" s="83" t="s">
        <v>107</v>
      </c>
      <c r="AU73" s="146" t="s">
        <v>107</v>
      </c>
      <c r="AV73" s="146" t="s">
        <v>107</v>
      </c>
      <c r="AX73" s="110" t="s">
        <v>107</v>
      </c>
      <c r="AY73" s="111"/>
      <c r="AZ73" s="112">
        <f t="shared" ca="1" si="8"/>
        <v>2359</v>
      </c>
      <c r="BA73" s="136">
        <f t="shared" ca="1" si="9"/>
        <v>56</v>
      </c>
      <c r="BB73" s="114" t="s">
        <v>134</v>
      </c>
      <c r="BC73" s="114" t="s">
        <v>108</v>
      </c>
      <c r="BD73" s="114"/>
      <c r="BE73" s="115" t="s">
        <v>102</v>
      </c>
      <c r="BF73" s="115" t="s">
        <v>102</v>
      </c>
      <c r="BG73" s="115" t="s">
        <v>102</v>
      </c>
      <c r="BH73" s="115" t="s">
        <v>102</v>
      </c>
      <c r="BI73" s="116"/>
      <c r="BJ73" s="117" t="s">
        <v>109</v>
      </c>
      <c r="BK73" s="117" t="s">
        <v>109</v>
      </c>
      <c r="BL73" s="83">
        <f t="shared" ca="1" si="10"/>
        <v>16</v>
      </c>
      <c r="BM73" s="83" t="s">
        <v>108</v>
      </c>
      <c r="BN73" s="83">
        <v>0</v>
      </c>
      <c r="BO73" s="83" t="s">
        <v>108</v>
      </c>
      <c r="BP73" s="83">
        <v>-117320</v>
      </c>
      <c r="BQ73" s="83" t="s">
        <v>198</v>
      </c>
      <c r="BR73" s="83" t="s">
        <v>164</v>
      </c>
      <c r="BS73" s="83" t="s">
        <v>499</v>
      </c>
      <c r="BT73" s="83">
        <v>-117320</v>
      </c>
      <c r="BU73" s="83" t="s">
        <v>198</v>
      </c>
      <c r="BV73" s="83" t="s">
        <v>164</v>
      </c>
      <c r="BW73" s="83" t="s">
        <v>499</v>
      </c>
      <c r="BY73" s="136">
        <v>0</v>
      </c>
      <c r="BZ73" s="136">
        <v>0</v>
      </c>
      <c r="CA73" s="136">
        <v>0</v>
      </c>
      <c r="CB73" s="136">
        <v>0</v>
      </c>
      <c r="CD73" s="136">
        <v>0</v>
      </c>
      <c r="CE73" s="136">
        <v>0</v>
      </c>
      <c r="CF73" s="136">
        <v>0</v>
      </c>
      <c r="CG73" s="136">
        <v>0</v>
      </c>
      <c r="CH73" s="136">
        <v>0</v>
      </c>
      <c r="CI73" s="136">
        <v>0</v>
      </c>
      <c r="CJ73" s="136">
        <v>0</v>
      </c>
      <c r="CK73" s="138">
        <v>0</v>
      </c>
      <c r="CL73" s="138">
        <v>0</v>
      </c>
      <c r="CM73" s="136">
        <v>0</v>
      </c>
      <c r="CN73" s="136">
        <v>0</v>
      </c>
      <c r="CO73" s="85">
        <v>43714</v>
      </c>
      <c r="CP73" s="83" t="s">
        <v>4119</v>
      </c>
      <c r="CQ73" s="83" t="s">
        <v>102</v>
      </c>
      <c r="CR73" s="83" t="s">
        <v>482</v>
      </c>
      <c r="CS73" s="83">
        <v>68</v>
      </c>
      <c r="CT73" s="83" t="s">
        <v>483</v>
      </c>
      <c r="CU73" s="83">
        <v>1</v>
      </c>
      <c r="CV73" s="83">
        <v>0</v>
      </c>
      <c r="CW73" s="83">
        <v>0</v>
      </c>
      <c r="CX73" s="83" t="s">
        <v>109</v>
      </c>
      <c r="CY73" s="83" t="s">
        <v>583</v>
      </c>
      <c r="CZ73" s="83">
        <v>0</v>
      </c>
      <c r="DA73" s="83">
        <v>0</v>
      </c>
      <c r="DB73" s="83">
        <f t="shared" si="7"/>
        <v>0</v>
      </c>
      <c r="DC73" s="83" t="s">
        <v>497</v>
      </c>
      <c r="DE73" s="136">
        <v>1</v>
      </c>
      <c r="DF73" s="136">
        <v>1</v>
      </c>
      <c r="DG73" s="215" t="s">
        <v>269</v>
      </c>
      <c r="DH73" s="136">
        <v>1</v>
      </c>
      <c r="DI73" s="136">
        <v>1</v>
      </c>
      <c r="DJ73" s="215" t="s">
        <v>269</v>
      </c>
      <c r="EE73" s="136" t="b">
        <v>1</v>
      </c>
      <c r="EF73" s="136" t="b">
        <v>1</v>
      </c>
      <c r="EG73" s="136" t="b">
        <v>1</v>
      </c>
      <c r="EH73" s="136" t="b">
        <v>1</v>
      </c>
      <c r="EL73" s="215" t="s">
        <v>269</v>
      </c>
    </row>
    <row r="74" spans="1:142" ht="60" customHeight="1" x14ac:dyDescent="0.55000000000000004">
      <c r="A74" s="83" t="s">
        <v>130</v>
      </c>
      <c r="B74" s="83" t="s">
        <v>98</v>
      </c>
      <c r="C74">
        <v>375740</v>
      </c>
      <c r="D74" t="s">
        <v>727</v>
      </c>
      <c r="E74" t="s">
        <v>727</v>
      </c>
      <c r="F74" s="83" t="s">
        <v>108</v>
      </c>
      <c r="G74" s="213">
        <v>27599</v>
      </c>
      <c r="H74" s="83" t="s">
        <v>102</v>
      </c>
      <c r="I74" s="213">
        <v>43275</v>
      </c>
      <c r="J74" s="83" t="s">
        <v>228</v>
      </c>
      <c r="K74" s="214">
        <v>530338849862</v>
      </c>
      <c r="L74" s="83" t="s">
        <v>135</v>
      </c>
      <c r="M74" s="213">
        <v>43594</v>
      </c>
      <c r="N74">
        <v>808097</v>
      </c>
      <c r="O74" s="145" t="s">
        <v>567</v>
      </c>
      <c r="P74" s="145" t="s">
        <v>99</v>
      </c>
      <c r="Q74" s="145" t="s">
        <v>100</v>
      </c>
      <c r="R74" s="145" t="s">
        <v>567</v>
      </c>
      <c r="V74">
        <v>3804</v>
      </c>
      <c r="W74" s="83" t="s">
        <v>1657</v>
      </c>
      <c r="X74" s="83" t="s">
        <v>103</v>
      </c>
      <c r="Y74" t="s">
        <v>2036</v>
      </c>
      <c r="Z74" s="83" t="s">
        <v>102</v>
      </c>
      <c r="AA74" s="83" t="s">
        <v>102</v>
      </c>
      <c r="AB74" t="s">
        <v>3033</v>
      </c>
      <c r="AC74" s="83" t="s">
        <v>3997</v>
      </c>
      <c r="AD74" s="83" t="s">
        <v>111</v>
      </c>
      <c r="AE74" s="83" t="s">
        <v>105</v>
      </c>
      <c r="AF74" t="s">
        <v>2036</v>
      </c>
      <c r="AG74" s="83" t="s">
        <v>102</v>
      </c>
      <c r="AH74" s="83" t="s">
        <v>102</v>
      </c>
      <c r="AI74" t="s">
        <v>3033</v>
      </c>
      <c r="AJ74" s="83" t="s">
        <v>3997</v>
      </c>
      <c r="AK74" s="83" t="s">
        <v>111</v>
      </c>
      <c r="AL74" s="83" t="s">
        <v>105</v>
      </c>
      <c r="AM74" s="87" t="s">
        <v>106</v>
      </c>
      <c r="AN74" t="s">
        <v>2036</v>
      </c>
      <c r="AO74" t="s">
        <v>3033</v>
      </c>
      <c r="AP74" s="83" t="s">
        <v>3997</v>
      </c>
      <c r="AQ74" s="83" t="s">
        <v>144</v>
      </c>
      <c r="AR74" s="87" t="s">
        <v>106</v>
      </c>
      <c r="AT74" s="83" t="s">
        <v>107</v>
      </c>
      <c r="AU74" s="146" t="s">
        <v>107</v>
      </c>
      <c r="AV74" s="146" t="s">
        <v>107</v>
      </c>
      <c r="AX74" s="110" t="s">
        <v>107</v>
      </c>
      <c r="AY74" s="111"/>
      <c r="AZ74" s="112">
        <f t="shared" ca="1" si="8"/>
        <v>1201</v>
      </c>
      <c r="BA74" s="136">
        <f t="shared" ca="1" si="9"/>
        <v>30</v>
      </c>
      <c r="BB74" s="114" t="s">
        <v>136</v>
      </c>
      <c r="BC74" s="114" t="s">
        <v>108</v>
      </c>
      <c r="BD74" s="114"/>
      <c r="BE74" s="115" t="s">
        <v>102</v>
      </c>
      <c r="BF74" s="115" t="s">
        <v>102</v>
      </c>
      <c r="BG74" s="115" t="s">
        <v>102</v>
      </c>
      <c r="BH74" s="115" t="s">
        <v>102</v>
      </c>
      <c r="BI74" s="116"/>
      <c r="BJ74" s="117" t="s">
        <v>109</v>
      </c>
      <c r="BK74" s="117" t="s">
        <v>109</v>
      </c>
      <c r="BL74" s="83">
        <f t="shared" ca="1" si="10"/>
        <v>90</v>
      </c>
      <c r="BM74" s="83" t="s">
        <v>270</v>
      </c>
      <c r="BN74" s="83">
        <v>0</v>
      </c>
      <c r="BO74" s="83" t="s">
        <v>108</v>
      </c>
      <c r="BP74" s="83">
        <v>-119055</v>
      </c>
      <c r="BQ74" s="83" t="s">
        <v>381</v>
      </c>
      <c r="BR74" s="83" t="s">
        <v>157</v>
      </c>
      <c r="BS74" s="83" t="s">
        <v>502</v>
      </c>
      <c r="BT74" s="83">
        <v>-119055</v>
      </c>
      <c r="BU74" s="83" t="s">
        <v>381</v>
      </c>
      <c r="BV74" s="83" t="s">
        <v>157</v>
      </c>
      <c r="BW74" s="83" t="s">
        <v>502</v>
      </c>
      <c r="BY74" s="136">
        <v>0</v>
      </c>
      <c r="BZ74" s="136">
        <v>0</v>
      </c>
      <c r="CA74" s="136">
        <v>0</v>
      </c>
      <c r="CB74" s="136">
        <v>0</v>
      </c>
      <c r="CD74" s="136">
        <v>0</v>
      </c>
      <c r="CE74" s="136">
        <v>0</v>
      </c>
      <c r="CF74" s="136">
        <v>0</v>
      </c>
      <c r="CG74" s="136">
        <v>0</v>
      </c>
      <c r="CH74" s="136">
        <v>0</v>
      </c>
      <c r="CI74" s="136">
        <v>0</v>
      </c>
      <c r="CJ74" s="136">
        <v>0</v>
      </c>
      <c r="CK74" s="138">
        <v>0</v>
      </c>
      <c r="CL74" s="138">
        <v>0</v>
      </c>
      <c r="CM74" s="136">
        <v>0</v>
      </c>
      <c r="CN74" s="136">
        <v>0</v>
      </c>
      <c r="CO74" s="85">
        <v>43715</v>
      </c>
      <c r="CP74" s="83" t="s">
        <v>4120</v>
      </c>
      <c r="CQ74" s="83" t="s">
        <v>102</v>
      </c>
      <c r="CR74" s="83" t="s">
        <v>482</v>
      </c>
      <c r="CS74" s="83">
        <v>69</v>
      </c>
      <c r="CT74" s="83" t="s">
        <v>483</v>
      </c>
      <c r="CU74" s="83">
        <v>1</v>
      </c>
      <c r="CV74" s="83">
        <v>0</v>
      </c>
      <c r="CW74" s="83">
        <v>0</v>
      </c>
      <c r="CX74" s="83" t="s">
        <v>109</v>
      </c>
      <c r="CY74" s="83" t="s">
        <v>583</v>
      </c>
      <c r="CZ74" s="83">
        <v>0</v>
      </c>
      <c r="DA74" s="83">
        <v>0</v>
      </c>
      <c r="DB74" s="83">
        <f t="shared" si="7"/>
        <v>0</v>
      </c>
      <c r="DC74" s="83" t="s">
        <v>497</v>
      </c>
      <c r="DE74" s="136">
        <v>1</v>
      </c>
      <c r="DF74" s="136">
        <v>1</v>
      </c>
      <c r="DG74" s="215" t="s">
        <v>269</v>
      </c>
      <c r="DH74" s="136">
        <v>1</v>
      </c>
      <c r="DI74" s="136">
        <v>1</v>
      </c>
      <c r="DJ74" s="215" t="s">
        <v>269</v>
      </c>
      <c r="EE74" s="136" t="b">
        <v>1</v>
      </c>
      <c r="EF74" s="136" t="b">
        <v>1</v>
      </c>
      <c r="EG74" s="136" t="b">
        <v>1</v>
      </c>
      <c r="EH74" s="136" t="b">
        <v>1</v>
      </c>
      <c r="EL74" s="215" t="s">
        <v>269</v>
      </c>
    </row>
    <row r="75" spans="1:142" ht="60" customHeight="1" x14ac:dyDescent="0.55000000000000004">
      <c r="A75" s="83" t="s">
        <v>130</v>
      </c>
      <c r="B75" s="83" t="s">
        <v>98</v>
      </c>
      <c r="C75">
        <v>574459</v>
      </c>
      <c r="D75" t="s">
        <v>728</v>
      </c>
      <c r="E75" t="s">
        <v>728</v>
      </c>
      <c r="F75" s="83" t="s">
        <v>108</v>
      </c>
      <c r="G75" s="213">
        <v>38490</v>
      </c>
      <c r="H75" s="83" t="s">
        <v>102</v>
      </c>
      <c r="I75" s="213">
        <v>43136</v>
      </c>
      <c r="J75" s="83" t="s">
        <v>228</v>
      </c>
      <c r="K75" s="214">
        <v>910863709961</v>
      </c>
      <c r="L75" s="83" t="s">
        <v>97</v>
      </c>
      <c r="M75" s="213">
        <v>43654</v>
      </c>
      <c r="N75">
        <v>418330</v>
      </c>
      <c r="O75" s="145" t="s">
        <v>567</v>
      </c>
      <c r="P75" s="145" t="s">
        <v>99</v>
      </c>
      <c r="Q75" s="145" t="s">
        <v>100</v>
      </c>
      <c r="R75" s="145" t="s">
        <v>567</v>
      </c>
      <c r="V75">
        <v>3304</v>
      </c>
      <c r="W75" s="83" t="s">
        <v>101</v>
      </c>
      <c r="X75" s="83" t="s">
        <v>103</v>
      </c>
      <c r="Y75" t="s">
        <v>2037</v>
      </c>
      <c r="Z75" s="83" t="s">
        <v>102</v>
      </c>
      <c r="AA75" s="83" t="s">
        <v>102</v>
      </c>
      <c r="AB75" t="s">
        <v>3034</v>
      </c>
      <c r="AC75" s="83" t="s">
        <v>3998</v>
      </c>
      <c r="AD75" s="83" t="s">
        <v>144</v>
      </c>
      <c r="AE75" s="83" t="s">
        <v>105</v>
      </c>
      <c r="AF75" t="s">
        <v>2037</v>
      </c>
      <c r="AG75" s="83" t="s">
        <v>102</v>
      </c>
      <c r="AH75" s="83" t="s">
        <v>102</v>
      </c>
      <c r="AI75" t="s">
        <v>3034</v>
      </c>
      <c r="AJ75" s="83" t="s">
        <v>3998</v>
      </c>
      <c r="AK75" s="83" t="s">
        <v>144</v>
      </c>
      <c r="AL75" s="83" t="s">
        <v>105</v>
      </c>
      <c r="AM75" s="87" t="s">
        <v>106</v>
      </c>
      <c r="AN75" t="s">
        <v>2037</v>
      </c>
      <c r="AO75" t="s">
        <v>3034</v>
      </c>
      <c r="AP75" s="83" t="s">
        <v>3998</v>
      </c>
      <c r="AQ75" s="83" t="s">
        <v>111</v>
      </c>
      <c r="AR75" s="87" t="s">
        <v>106</v>
      </c>
      <c r="AT75" s="83" t="s">
        <v>107</v>
      </c>
      <c r="AU75" s="146" t="s">
        <v>107</v>
      </c>
      <c r="AV75" s="146" t="s">
        <v>107</v>
      </c>
      <c r="AX75" s="110" t="s">
        <v>107</v>
      </c>
      <c r="AY75" s="111"/>
      <c r="AZ75" s="112">
        <f t="shared" ca="1" si="8"/>
        <v>6137</v>
      </c>
      <c r="BA75" s="136">
        <f t="shared" ca="1" si="9"/>
        <v>89</v>
      </c>
      <c r="BB75" s="114" t="s">
        <v>134</v>
      </c>
      <c r="BC75" s="114" t="s">
        <v>108</v>
      </c>
      <c r="BD75" s="114"/>
      <c r="BE75" s="115" t="s">
        <v>102</v>
      </c>
      <c r="BF75" s="115" t="s">
        <v>102</v>
      </c>
      <c r="BG75" s="115" t="s">
        <v>102</v>
      </c>
      <c r="BH75" s="115" t="s">
        <v>102</v>
      </c>
      <c r="BI75" s="116"/>
      <c r="BJ75" s="117" t="s">
        <v>109</v>
      </c>
      <c r="BK75" s="117" t="s">
        <v>109</v>
      </c>
      <c r="BL75" s="83">
        <f t="shared" ca="1" si="10"/>
        <v>64</v>
      </c>
      <c r="BM75" s="83" t="s">
        <v>108</v>
      </c>
      <c r="BN75" s="83">
        <v>0</v>
      </c>
      <c r="BO75" s="83" t="s">
        <v>108</v>
      </c>
      <c r="BP75" s="83">
        <v>-120790</v>
      </c>
      <c r="BQ75" s="83" t="s">
        <v>312</v>
      </c>
      <c r="BR75" s="83" t="s">
        <v>153</v>
      </c>
      <c r="BS75" s="83" t="s">
        <v>499</v>
      </c>
      <c r="BT75" s="83">
        <v>-120790</v>
      </c>
      <c r="BU75" s="83" t="s">
        <v>312</v>
      </c>
      <c r="BV75" s="83" t="s">
        <v>153</v>
      </c>
      <c r="BW75" s="83" t="s">
        <v>499</v>
      </c>
      <c r="BY75" s="136">
        <v>0</v>
      </c>
      <c r="BZ75" s="136">
        <v>0</v>
      </c>
      <c r="CA75" s="136">
        <v>0</v>
      </c>
      <c r="CB75" s="136">
        <v>0</v>
      </c>
      <c r="CD75" s="136">
        <v>0</v>
      </c>
      <c r="CE75" s="136">
        <v>0</v>
      </c>
      <c r="CF75" s="136">
        <v>0</v>
      </c>
      <c r="CG75" s="136">
        <v>0</v>
      </c>
      <c r="CH75" s="136">
        <v>0</v>
      </c>
      <c r="CI75" s="136">
        <v>0</v>
      </c>
      <c r="CJ75" s="136">
        <v>0</v>
      </c>
      <c r="CK75" s="138">
        <v>0</v>
      </c>
      <c r="CL75" s="138">
        <v>0</v>
      </c>
      <c r="CM75" s="136">
        <v>0</v>
      </c>
      <c r="CN75" s="136">
        <v>0</v>
      </c>
      <c r="CO75" s="85">
        <v>43716</v>
      </c>
      <c r="CP75" s="83" t="s">
        <v>4121</v>
      </c>
      <c r="CQ75" s="83" t="s">
        <v>102</v>
      </c>
      <c r="CR75" s="83" t="s">
        <v>482</v>
      </c>
      <c r="CS75" s="83">
        <v>70</v>
      </c>
      <c r="CT75" s="83" t="s">
        <v>483</v>
      </c>
      <c r="CU75" s="83">
        <v>1</v>
      </c>
      <c r="CV75" s="83">
        <v>0</v>
      </c>
      <c r="CW75" s="83">
        <v>0</v>
      </c>
      <c r="CX75" s="83" t="s">
        <v>109</v>
      </c>
      <c r="CY75" s="83" t="s">
        <v>583</v>
      </c>
      <c r="CZ75" s="83">
        <v>0</v>
      </c>
      <c r="DA75" s="83">
        <v>0</v>
      </c>
      <c r="DB75" s="83">
        <f t="shared" si="7"/>
        <v>0</v>
      </c>
      <c r="DC75" s="83" t="s">
        <v>497</v>
      </c>
      <c r="DE75" s="136">
        <v>1</v>
      </c>
      <c r="DF75" s="136">
        <v>1</v>
      </c>
      <c r="DG75" s="215" t="s">
        <v>269</v>
      </c>
      <c r="DH75" s="136">
        <v>1</v>
      </c>
      <c r="DI75" s="136">
        <v>1</v>
      </c>
      <c r="DJ75" s="215" t="s">
        <v>269</v>
      </c>
      <c r="EE75" s="136" t="b">
        <v>1</v>
      </c>
      <c r="EF75" s="136" t="b">
        <v>1</v>
      </c>
      <c r="EG75" s="136" t="b">
        <v>1</v>
      </c>
      <c r="EH75" s="136" t="b">
        <v>1</v>
      </c>
      <c r="EL75" s="215" t="s">
        <v>269</v>
      </c>
    </row>
    <row r="76" spans="1:142" ht="60" customHeight="1" x14ac:dyDescent="0.55000000000000004">
      <c r="A76" s="83" t="s">
        <v>130</v>
      </c>
      <c r="B76" s="83" t="s">
        <v>98</v>
      </c>
      <c r="C76">
        <v>456189</v>
      </c>
      <c r="D76" t="s">
        <v>729</v>
      </c>
      <c r="E76" t="s">
        <v>729</v>
      </c>
      <c r="F76" s="83" t="s">
        <v>108</v>
      </c>
      <c r="G76" s="213">
        <v>32492</v>
      </c>
      <c r="H76" s="83" t="s">
        <v>102</v>
      </c>
      <c r="I76" s="213">
        <v>43401</v>
      </c>
      <c r="J76" s="83" t="s">
        <v>228</v>
      </c>
      <c r="K76" s="214">
        <v>209668645044</v>
      </c>
      <c r="L76" s="83" t="s">
        <v>126</v>
      </c>
      <c r="M76" s="213">
        <v>43710</v>
      </c>
      <c r="N76">
        <v>424878</v>
      </c>
      <c r="O76" s="145" t="s">
        <v>567</v>
      </c>
      <c r="P76" s="145" t="s">
        <v>99</v>
      </c>
      <c r="Q76" s="145" t="s">
        <v>100</v>
      </c>
      <c r="R76" s="145" t="s">
        <v>567</v>
      </c>
      <c r="V76">
        <v>904</v>
      </c>
      <c r="W76" s="83" t="s">
        <v>101</v>
      </c>
      <c r="X76" s="83" t="s">
        <v>103</v>
      </c>
      <c r="Y76" t="s">
        <v>2038</v>
      </c>
      <c r="Z76" s="83" t="s">
        <v>102</v>
      </c>
      <c r="AA76" s="83" t="s">
        <v>102</v>
      </c>
      <c r="AB76" t="s">
        <v>3035</v>
      </c>
      <c r="AC76" s="83" t="s">
        <v>3999</v>
      </c>
      <c r="AD76" s="83" t="s">
        <v>144</v>
      </c>
      <c r="AE76" s="83" t="s">
        <v>105</v>
      </c>
      <c r="AF76" t="s">
        <v>2038</v>
      </c>
      <c r="AG76" s="83" t="s">
        <v>102</v>
      </c>
      <c r="AH76" s="83" t="s">
        <v>102</v>
      </c>
      <c r="AI76" t="s">
        <v>3035</v>
      </c>
      <c r="AJ76" s="83" t="s">
        <v>3999</v>
      </c>
      <c r="AK76" s="83" t="s">
        <v>144</v>
      </c>
      <c r="AL76" s="83" t="s">
        <v>105</v>
      </c>
      <c r="AM76" s="87" t="s">
        <v>106</v>
      </c>
      <c r="AN76" t="s">
        <v>2038</v>
      </c>
      <c r="AO76" t="s">
        <v>3035</v>
      </c>
      <c r="AP76" s="83" t="s">
        <v>3999</v>
      </c>
      <c r="AQ76" s="83" t="s">
        <v>144</v>
      </c>
      <c r="AR76" s="87" t="s">
        <v>106</v>
      </c>
      <c r="AT76" s="83" t="s">
        <v>107</v>
      </c>
      <c r="AU76" s="146" t="s">
        <v>107</v>
      </c>
      <c r="AV76" s="146" t="s">
        <v>107</v>
      </c>
      <c r="AX76" s="110" t="s">
        <v>107</v>
      </c>
      <c r="AY76" s="111"/>
      <c r="AZ76" s="112">
        <f t="shared" ca="1" si="8"/>
        <v>2958</v>
      </c>
      <c r="BA76" s="136">
        <f t="shared" ca="1" si="9"/>
        <v>37</v>
      </c>
      <c r="BB76" s="114" t="s">
        <v>134</v>
      </c>
      <c r="BC76" s="114" t="s">
        <v>108</v>
      </c>
      <c r="BD76" s="114"/>
      <c r="BE76" s="115" t="s">
        <v>102</v>
      </c>
      <c r="BF76" s="115" t="s">
        <v>102</v>
      </c>
      <c r="BG76" s="115" t="s">
        <v>102</v>
      </c>
      <c r="BH76" s="115" t="s">
        <v>102</v>
      </c>
      <c r="BI76" s="116"/>
      <c r="BJ76" s="117" t="s">
        <v>109</v>
      </c>
      <c r="BK76" s="117" t="s">
        <v>109</v>
      </c>
      <c r="BL76" s="83">
        <f t="shared" ca="1" si="10"/>
        <v>86</v>
      </c>
      <c r="BM76" s="83" t="s">
        <v>108</v>
      </c>
      <c r="BN76" s="83">
        <v>0</v>
      </c>
      <c r="BO76" s="83" t="s">
        <v>108</v>
      </c>
      <c r="BP76" s="83">
        <v>-122525</v>
      </c>
      <c r="BQ76" s="83" t="s">
        <v>198</v>
      </c>
      <c r="BR76" s="83" t="s">
        <v>164</v>
      </c>
      <c r="BS76" s="83" t="s">
        <v>499</v>
      </c>
      <c r="BT76" s="83">
        <v>-122525</v>
      </c>
      <c r="BU76" s="83" t="s">
        <v>198</v>
      </c>
      <c r="BV76" s="83" t="s">
        <v>164</v>
      </c>
      <c r="BW76" s="83" t="s">
        <v>499</v>
      </c>
      <c r="BY76" s="136">
        <v>0</v>
      </c>
      <c r="BZ76" s="136">
        <v>0</v>
      </c>
      <c r="CA76" s="136">
        <v>0</v>
      </c>
      <c r="CB76" s="136">
        <v>0</v>
      </c>
      <c r="CD76" s="136">
        <v>0</v>
      </c>
      <c r="CE76" s="136">
        <v>0</v>
      </c>
      <c r="CF76" s="136">
        <v>0</v>
      </c>
      <c r="CG76" s="136">
        <v>0</v>
      </c>
      <c r="CH76" s="136">
        <v>0</v>
      </c>
      <c r="CI76" s="136">
        <v>0</v>
      </c>
      <c r="CJ76" s="136">
        <v>0</v>
      </c>
      <c r="CK76" s="138">
        <v>0</v>
      </c>
      <c r="CL76" s="138">
        <v>0</v>
      </c>
      <c r="CM76" s="136">
        <v>0</v>
      </c>
      <c r="CN76" s="136">
        <v>0</v>
      </c>
      <c r="CO76" s="85">
        <v>43717</v>
      </c>
      <c r="CP76" s="83" t="s">
        <v>4122</v>
      </c>
      <c r="CQ76" s="83" t="s">
        <v>102</v>
      </c>
      <c r="CR76" s="83" t="s">
        <v>482</v>
      </c>
      <c r="CS76" s="83">
        <v>71</v>
      </c>
      <c r="CT76" s="83" t="s">
        <v>483</v>
      </c>
      <c r="CU76" s="83">
        <v>1</v>
      </c>
      <c r="CV76" s="83">
        <v>0</v>
      </c>
      <c r="CW76" s="83">
        <v>0</v>
      </c>
      <c r="CX76" s="83" t="s">
        <v>109</v>
      </c>
      <c r="CY76" s="83" t="s">
        <v>583</v>
      </c>
      <c r="CZ76" s="83">
        <v>0</v>
      </c>
      <c r="DA76" s="83">
        <v>0</v>
      </c>
      <c r="DB76" s="83">
        <f t="shared" si="7"/>
        <v>0</v>
      </c>
      <c r="DC76" s="83" t="s">
        <v>497</v>
      </c>
      <c r="DE76" s="136">
        <v>1</v>
      </c>
      <c r="DF76" s="136">
        <v>1</v>
      </c>
      <c r="DG76" s="215" t="s">
        <v>269</v>
      </c>
      <c r="DH76" s="136">
        <v>1</v>
      </c>
      <c r="DI76" s="136">
        <v>1</v>
      </c>
      <c r="DJ76" s="215" t="s">
        <v>269</v>
      </c>
      <c r="EE76" s="136" t="b">
        <v>1</v>
      </c>
      <c r="EF76" s="136" t="b">
        <v>1</v>
      </c>
      <c r="EG76" s="136" t="b">
        <v>1</v>
      </c>
      <c r="EH76" s="136" t="b">
        <v>1</v>
      </c>
      <c r="EL76" s="215" t="s">
        <v>269</v>
      </c>
    </row>
    <row r="77" spans="1:142" ht="60" customHeight="1" x14ac:dyDescent="0.55000000000000004">
      <c r="A77" s="83" t="s">
        <v>130</v>
      </c>
      <c r="B77" s="83" t="s">
        <v>98</v>
      </c>
      <c r="C77">
        <v>618198</v>
      </c>
      <c r="D77" t="s">
        <v>730</v>
      </c>
      <c r="E77" t="s">
        <v>730</v>
      </c>
      <c r="F77" s="83" t="s">
        <v>108</v>
      </c>
      <c r="G77" s="213">
        <v>39792</v>
      </c>
      <c r="H77" s="83" t="s">
        <v>102</v>
      </c>
      <c r="I77" s="213">
        <v>43118</v>
      </c>
      <c r="J77" s="83" t="s">
        <v>228</v>
      </c>
      <c r="K77" s="214">
        <v>265057704780</v>
      </c>
      <c r="L77" s="83" t="s">
        <v>135</v>
      </c>
      <c r="M77" s="213">
        <v>43579</v>
      </c>
      <c r="N77">
        <v>898457</v>
      </c>
      <c r="O77" s="145" t="s">
        <v>567</v>
      </c>
      <c r="P77" s="145" t="s">
        <v>99</v>
      </c>
      <c r="Q77" s="145" t="s">
        <v>100</v>
      </c>
      <c r="R77" s="145" t="s">
        <v>567</v>
      </c>
      <c r="V77">
        <v>6351</v>
      </c>
      <c r="W77" s="83" t="s">
        <v>1658</v>
      </c>
      <c r="X77" s="83" t="s">
        <v>103</v>
      </c>
      <c r="Y77" t="s">
        <v>2039</v>
      </c>
      <c r="Z77" s="83" t="s">
        <v>102</v>
      </c>
      <c r="AA77" s="83" t="s">
        <v>102</v>
      </c>
      <c r="AB77" t="s">
        <v>3036</v>
      </c>
      <c r="AC77" s="83" t="s">
        <v>4000</v>
      </c>
      <c r="AD77" s="83" t="s">
        <v>111</v>
      </c>
      <c r="AE77" s="83" t="s">
        <v>105</v>
      </c>
      <c r="AF77" t="s">
        <v>2039</v>
      </c>
      <c r="AG77" s="83" t="s">
        <v>102</v>
      </c>
      <c r="AH77" s="83" t="s">
        <v>102</v>
      </c>
      <c r="AI77" t="s">
        <v>3036</v>
      </c>
      <c r="AJ77" s="83" t="s">
        <v>4000</v>
      </c>
      <c r="AK77" s="83" t="s">
        <v>111</v>
      </c>
      <c r="AL77" s="83" t="s">
        <v>105</v>
      </c>
      <c r="AM77" s="87" t="s">
        <v>106</v>
      </c>
      <c r="AN77" t="s">
        <v>2039</v>
      </c>
      <c r="AO77" t="s">
        <v>3036</v>
      </c>
      <c r="AP77" s="83" t="s">
        <v>4000</v>
      </c>
      <c r="AQ77" s="83" t="s">
        <v>144</v>
      </c>
      <c r="AR77" s="87" t="s">
        <v>106</v>
      </c>
      <c r="AT77" s="83" t="s">
        <v>107</v>
      </c>
      <c r="AU77" s="146" t="s">
        <v>107</v>
      </c>
      <c r="AV77" s="146" t="s">
        <v>107</v>
      </c>
      <c r="AX77" s="110" t="s">
        <v>107</v>
      </c>
      <c r="AY77" s="111"/>
      <c r="AZ77" s="112">
        <f t="shared" ca="1" si="8"/>
        <v>8441</v>
      </c>
      <c r="BA77" s="136">
        <f t="shared" ca="1" si="9"/>
        <v>94</v>
      </c>
      <c r="BB77" s="114" t="s">
        <v>136</v>
      </c>
      <c r="BC77" s="114" t="s">
        <v>108</v>
      </c>
      <c r="BD77" s="114"/>
      <c r="BE77" s="115" t="s">
        <v>102</v>
      </c>
      <c r="BF77" s="115" t="s">
        <v>102</v>
      </c>
      <c r="BG77" s="115" t="s">
        <v>102</v>
      </c>
      <c r="BH77" s="115" t="s">
        <v>102</v>
      </c>
      <c r="BI77" s="116"/>
      <c r="BJ77" s="117" t="s">
        <v>109</v>
      </c>
      <c r="BK77" s="117" t="s">
        <v>109</v>
      </c>
      <c r="BL77" s="83">
        <f t="shared" ca="1" si="10"/>
        <v>2</v>
      </c>
      <c r="BM77" s="83" t="s">
        <v>270</v>
      </c>
      <c r="BN77" s="83">
        <v>0</v>
      </c>
      <c r="BO77" s="83" t="s">
        <v>108</v>
      </c>
      <c r="BP77" s="83">
        <v>-124260</v>
      </c>
      <c r="BQ77" s="83" t="s">
        <v>381</v>
      </c>
      <c r="BR77" s="83" t="s">
        <v>157</v>
      </c>
      <c r="BS77" s="83" t="s">
        <v>502</v>
      </c>
      <c r="BT77" s="83">
        <v>-124260</v>
      </c>
      <c r="BU77" s="83" t="s">
        <v>381</v>
      </c>
      <c r="BV77" s="83" t="s">
        <v>157</v>
      </c>
      <c r="BW77" s="83" t="s">
        <v>502</v>
      </c>
      <c r="BY77" s="136">
        <v>0</v>
      </c>
      <c r="BZ77" s="136">
        <v>0</v>
      </c>
      <c r="CA77" s="136">
        <v>0</v>
      </c>
      <c r="CB77" s="136">
        <v>0</v>
      </c>
      <c r="CD77" s="136">
        <v>0</v>
      </c>
      <c r="CE77" s="136">
        <v>0</v>
      </c>
      <c r="CF77" s="136">
        <v>0</v>
      </c>
      <c r="CG77" s="136">
        <v>0</v>
      </c>
      <c r="CH77" s="136">
        <v>0</v>
      </c>
      <c r="CI77" s="136">
        <v>0</v>
      </c>
      <c r="CJ77" s="136">
        <v>0</v>
      </c>
      <c r="CK77" s="138">
        <v>0</v>
      </c>
      <c r="CL77" s="138">
        <v>0</v>
      </c>
      <c r="CM77" s="136">
        <v>0</v>
      </c>
      <c r="CN77" s="136">
        <v>0</v>
      </c>
      <c r="CO77" s="85">
        <v>43718</v>
      </c>
      <c r="CP77" s="83" t="s">
        <v>4123</v>
      </c>
      <c r="CQ77" s="83" t="s">
        <v>102</v>
      </c>
      <c r="CR77" s="83" t="s">
        <v>482</v>
      </c>
      <c r="CS77" s="83">
        <v>72</v>
      </c>
      <c r="CT77" s="83" t="s">
        <v>483</v>
      </c>
      <c r="CU77" s="83">
        <v>1</v>
      </c>
      <c r="CV77" s="83">
        <v>0</v>
      </c>
      <c r="CW77" s="83">
        <v>0</v>
      </c>
      <c r="CX77" s="83" t="s">
        <v>109</v>
      </c>
      <c r="CY77" s="83" t="s">
        <v>583</v>
      </c>
      <c r="CZ77" s="83">
        <v>0</v>
      </c>
      <c r="DA77" s="83">
        <v>0</v>
      </c>
      <c r="DB77" s="83">
        <f t="shared" si="7"/>
        <v>0</v>
      </c>
      <c r="DC77" s="83" t="s">
        <v>497</v>
      </c>
      <c r="DE77" s="136">
        <v>1</v>
      </c>
      <c r="DF77" s="136">
        <v>1</v>
      </c>
      <c r="DG77" s="215" t="s">
        <v>269</v>
      </c>
      <c r="DH77" s="136">
        <v>1</v>
      </c>
      <c r="DI77" s="136">
        <v>1</v>
      </c>
      <c r="DJ77" s="215" t="s">
        <v>269</v>
      </c>
      <c r="EE77" s="136" t="b">
        <v>1</v>
      </c>
      <c r="EF77" s="136" t="b">
        <v>1</v>
      </c>
      <c r="EG77" s="136" t="b">
        <v>1</v>
      </c>
      <c r="EH77" s="136" t="b">
        <v>1</v>
      </c>
      <c r="EL77" s="215" t="s">
        <v>269</v>
      </c>
    </row>
    <row r="78" spans="1:142" ht="60" customHeight="1" x14ac:dyDescent="0.55000000000000004">
      <c r="A78" s="83" t="s">
        <v>130</v>
      </c>
      <c r="B78" s="83" t="s">
        <v>98</v>
      </c>
      <c r="C78">
        <v>944792</v>
      </c>
      <c r="D78" t="s">
        <v>731</v>
      </c>
      <c r="E78" t="s">
        <v>731</v>
      </c>
      <c r="F78" s="83" t="s">
        <v>108</v>
      </c>
      <c r="G78" s="213">
        <v>27744</v>
      </c>
      <c r="H78" s="83" t="s">
        <v>102</v>
      </c>
      <c r="I78" s="213">
        <v>43351</v>
      </c>
      <c r="J78" s="83" t="s">
        <v>228</v>
      </c>
      <c r="K78" s="214">
        <v>355415455799</v>
      </c>
      <c r="L78" s="83" t="s">
        <v>97</v>
      </c>
      <c r="M78" s="213">
        <v>43500</v>
      </c>
      <c r="N78">
        <v>395039</v>
      </c>
      <c r="O78" s="145" t="s">
        <v>567</v>
      </c>
      <c r="P78" s="145" t="s">
        <v>99</v>
      </c>
      <c r="Q78" s="145" t="s">
        <v>100</v>
      </c>
      <c r="R78" s="145" t="s">
        <v>567</v>
      </c>
      <c r="V78">
        <v>12</v>
      </c>
      <c r="W78" s="83" t="s">
        <v>101</v>
      </c>
      <c r="X78" s="83" t="s">
        <v>103</v>
      </c>
      <c r="Y78" t="s">
        <v>2040</v>
      </c>
      <c r="Z78" s="83" t="s">
        <v>102</v>
      </c>
      <c r="AA78" s="83" t="s">
        <v>102</v>
      </c>
      <c r="AB78" t="s">
        <v>3037</v>
      </c>
      <c r="AC78" s="83" t="s">
        <v>4001</v>
      </c>
      <c r="AD78" s="83" t="s">
        <v>144</v>
      </c>
      <c r="AE78" s="83" t="s">
        <v>105</v>
      </c>
      <c r="AF78" t="s">
        <v>2040</v>
      </c>
      <c r="AG78" s="83" t="s">
        <v>102</v>
      </c>
      <c r="AH78" s="83" t="s">
        <v>102</v>
      </c>
      <c r="AI78" t="s">
        <v>3037</v>
      </c>
      <c r="AJ78" s="83" t="s">
        <v>4001</v>
      </c>
      <c r="AK78" s="83" t="s">
        <v>144</v>
      </c>
      <c r="AL78" s="83" t="s">
        <v>105</v>
      </c>
      <c r="AM78" s="87" t="s">
        <v>106</v>
      </c>
      <c r="AN78" t="s">
        <v>2040</v>
      </c>
      <c r="AO78" t="s">
        <v>3037</v>
      </c>
      <c r="AP78" s="83" t="s">
        <v>4001</v>
      </c>
      <c r="AQ78" s="83" t="s">
        <v>111</v>
      </c>
      <c r="AR78" s="87" t="s">
        <v>106</v>
      </c>
      <c r="AT78" s="83" t="s">
        <v>107</v>
      </c>
      <c r="AU78" s="146" t="s">
        <v>107</v>
      </c>
      <c r="AV78" s="146" t="s">
        <v>107</v>
      </c>
      <c r="AX78" s="110" t="s">
        <v>107</v>
      </c>
      <c r="AY78" s="111"/>
      <c r="AZ78" s="112">
        <f t="shared" ca="1" si="8"/>
        <v>4389</v>
      </c>
      <c r="BA78" s="136">
        <f t="shared" ca="1" si="9"/>
        <v>94</v>
      </c>
      <c r="BB78" s="114" t="s">
        <v>134</v>
      </c>
      <c r="BC78" s="114" t="s">
        <v>108</v>
      </c>
      <c r="BD78" s="114"/>
      <c r="BE78" s="115" t="s">
        <v>102</v>
      </c>
      <c r="BF78" s="115" t="s">
        <v>102</v>
      </c>
      <c r="BG78" s="115" t="s">
        <v>102</v>
      </c>
      <c r="BH78" s="115" t="s">
        <v>102</v>
      </c>
      <c r="BI78" s="116"/>
      <c r="BJ78" s="117" t="s">
        <v>109</v>
      </c>
      <c r="BK78" s="117" t="s">
        <v>109</v>
      </c>
      <c r="BL78" s="83">
        <f t="shared" ca="1" si="10"/>
        <v>11</v>
      </c>
      <c r="BM78" s="83" t="s">
        <v>108</v>
      </c>
      <c r="BN78" s="83">
        <v>0</v>
      </c>
      <c r="BO78" s="83" t="s">
        <v>108</v>
      </c>
      <c r="BP78" s="83">
        <v>-125995</v>
      </c>
      <c r="BQ78" s="83" t="s">
        <v>312</v>
      </c>
      <c r="BR78" s="83" t="s">
        <v>153</v>
      </c>
      <c r="BS78" s="83" t="s">
        <v>499</v>
      </c>
      <c r="BT78" s="83">
        <v>-125995</v>
      </c>
      <c r="BU78" s="83" t="s">
        <v>312</v>
      </c>
      <c r="BV78" s="83" t="s">
        <v>153</v>
      </c>
      <c r="BW78" s="83" t="s">
        <v>499</v>
      </c>
      <c r="BY78" s="136">
        <v>0</v>
      </c>
      <c r="BZ78" s="136">
        <v>0</v>
      </c>
      <c r="CA78" s="136">
        <v>0</v>
      </c>
      <c r="CB78" s="136">
        <v>0</v>
      </c>
      <c r="CD78" s="136">
        <v>0</v>
      </c>
      <c r="CE78" s="136">
        <v>0</v>
      </c>
      <c r="CF78" s="136">
        <v>0</v>
      </c>
      <c r="CG78" s="136">
        <v>0</v>
      </c>
      <c r="CH78" s="136">
        <v>0</v>
      </c>
      <c r="CI78" s="136">
        <v>0</v>
      </c>
      <c r="CJ78" s="136">
        <v>0</v>
      </c>
      <c r="CK78" s="138">
        <v>0</v>
      </c>
      <c r="CL78" s="138">
        <v>0</v>
      </c>
      <c r="CM78" s="136">
        <v>0</v>
      </c>
      <c r="CN78" s="136">
        <v>0</v>
      </c>
      <c r="CO78" s="85">
        <v>43719</v>
      </c>
      <c r="CP78" s="83" t="s">
        <v>4124</v>
      </c>
      <c r="CQ78" s="83" t="s">
        <v>102</v>
      </c>
      <c r="CR78" s="83" t="s">
        <v>482</v>
      </c>
      <c r="CS78" s="83">
        <v>73</v>
      </c>
      <c r="CT78" s="83" t="s">
        <v>483</v>
      </c>
      <c r="CU78" s="83">
        <v>1</v>
      </c>
      <c r="CV78" s="83">
        <v>0</v>
      </c>
      <c r="CW78" s="83">
        <v>0</v>
      </c>
      <c r="CX78" s="83" t="s">
        <v>109</v>
      </c>
      <c r="CY78" s="83" t="s">
        <v>583</v>
      </c>
      <c r="CZ78" s="83">
        <v>0</v>
      </c>
      <c r="DA78" s="83">
        <v>0</v>
      </c>
      <c r="DB78" s="83">
        <f t="shared" si="7"/>
        <v>0</v>
      </c>
      <c r="DC78" s="83" t="s">
        <v>497</v>
      </c>
      <c r="DE78" s="136">
        <v>1</v>
      </c>
      <c r="DF78" s="136">
        <v>1</v>
      </c>
      <c r="DG78" s="215" t="s">
        <v>269</v>
      </c>
      <c r="DH78" s="136">
        <v>1</v>
      </c>
      <c r="DI78" s="136">
        <v>1</v>
      </c>
      <c r="DJ78" s="215" t="s">
        <v>269</v>
      </c>
      <c r="EE78" s="136" t="b">
        <v>1</v>
      </c>
      <c r="EF78" s="136" t="b">
        <v>1</v>
      </c>
      <c r="EG78" s="136" t="b">
        <v>1</v>
      </c>
      <c r="EH78" s="136" t="b">
        <v>1</v>
      </c>
      <c r="EL78" s="215" t="s">
        <v>269</v>
      </c>
    </row>
    <row r="79" spans="1:142" ht="60" customHeight="1" x14ac:dyDescent="0.55000000000000004">
      <c r="A79" s="83" t="s">
        <v>130</v>
      </c>
      <c r="B79" s="83" t="s">
        <v>98</v>
      </c>
      <c r="C79">
        <v>326970</v>
      </c>
      <c r="D79" t="s">
        <v>732</v>
      </c>
      <c r="E79" t="s">
        <v>732</v>
      </c>
      <c r="F79" s="83" t="s">
        <v>108</v>
      </c>
      <c r="G79" s="213">
        <v>30933</v>
      </c>
      <c r="H79" s="83" t="s">
        <v>102</v>
      </c>
      <c r="I79" s="213">
        <v>43307</v>
      </c>
      <c r="J79" s="83" t="s">
        <v>228</v>
      </c>
      <c r="K79" s="214">
        <v>400390984102</v>
      </c>
      <c r="L79" s="83" t="s">
        <v>135</v>
      </c>
      <c r="M79" s="213">
        <v>43746</v>
      </c>
      <c r="N79">
        <v>156461</v>
      </c>
      <c r="O79" s="145" t="s">
        <v>567</v>
      </c>
      <c r="P79" s="145" t="s">
        <v>99</v>
      </c>
      <c r="Q79" s="145" t="s">
        <v>100</v>
      </c>
      <c r="R79" s="145" t="s">
        <v>567</v>
      </c>
      <c r="V79">
        <v>3172</v>
      </c>
      <c r="W79" s="83" t="s">
        <v>101</v>
      </c>
      <c r="X79" s="83" t="s">
        <v>103</v>
      </c>
      <c r="Y79" t="s">
        <v>2041</v>
      </c>
      <c r="Z79" s="83" t="s">
        <v>102</v>
      </c>
      <c r="AA79" s="83" t="s">
        <v>102</v>
      </c>
      <c r="AB79" t="s">
        <v>3038</v>
      </c>
      <c r="AC79" s="83" t="s">
        <v>4002</v>
      </c>
      <c r="AD79" s="83" t="s">
        <v>144</v>
      </c>
      <c r="AE79" s="83" t="s">
        <v>105</v>
      </c>
      <c r="AF79" t="s">
        <v>2041</v>
      </c>
      <c r="AG79" s="83" t="s">
        <v>102</v>
      </c>
      <c r="AH79" s="83" t="s">
        <v>102</v>
      </c>
      <c r="AI79" t="s">
        <v>3038</v>
      </c>
      <c r="AJ79" s="83" t="s">
        <v>4002</v>
      </c>
      <c r="AK79" s="83" t="s">
        <v>144</v>
      </c>
      <c r="AL79" s="83" t="s">
        <v>105</v>
      </c>
      <c r="AM79" s="87" t="s">
        <v>106</v>
      </c>
      <c r="AN79" t="s">
        <v>2041</v>
      </c>
      <c r="AO79" t="s">
        <v>3038</v>
      </c>
      <c r="AP79" s="83" t="s">
        <v>4002</v>
      </c>
      <c r="AQ79" s="83" t="s">
        <v>144</v>
      </c>
      <c r="AR79" s="87" t="s">
        <v>106</v>
      </c>
      <c r="AT79" s="83" t="s">
        <v>107</v>
      </c>
      <c r="AU79" s="146" t="s">
        <v>107</v>
      </c>
      <c r="AV79" s="146" t="s">
        <v>107</v>
      </c>
      <c r="AX79" s="110" t="s">
        <v>107</v>
      </c>
      <c r="AY79" s="111"/>
      <c r="AZ79" s="112">
        <f t="shared" ca="1" si="8"/>
        <v>5700</v>
      </c>
      <c r="BA79" s="136">
        <f t="shared" ca="1" si="9"/>
        <v>54</v>
      </c>
      <c r="BB79" s="114" t="s">
        <v>134</v>
      </c>
      <c r="BC79" s="114" t="s">
        <v>108</v>
      </c>
      <c r="BD79" s="114"/>
      <c r="BE79" s="115" t="s">
        <v>102</v>
      </c>
      <c r="BF79" s="115" t="s">
        <v>102</v>
      </c>
      <c r="BG79" s="115" t="s">
        <v>102</v>
      </c>
      <c r="BH79" s="115" t="s">
        <v>102</v>
      </c>
      <c r="BI79" s="116"/>
      <c r="BJ79" s="117" t="s">
        <v>109</v>
      </c>
      <c r="BK79" s="117" t="s">
        <v>109</v>
      </c>
      <c r="BL79" s="83">
        <f t="shared" ca="1" si="10"/>
        <v>75</v>
      </c>
      <c r="BM79" s="83" t="s">
        <v>108</v>
      </c>
      <c r="BN79" s="83">
        <v>0</v>
      </c>
      <c r="BO79" s="83" t="s">
        <v>108</v>
      </c>
      <c r="BP79" s="83">
        <v>-127730</v>
      </c>
      <c r="BQ79" s="83" t="s">
        <v>198</v>
      </c>
      <c r="BR79" s="83" t="s">
        <v>164</v>
      </c>
      <c r="BS79" s="83" t="s">
        <v>499</v>
      </c>
      <c r="BT79" s="83">
        <v>-127730</v>
      </c>
      <c r="BU79" s="83" t="s">
        <v>198</v>
      </c>
      <c r="BV79" s="83" t="s">
        <v>164</v>
      </c>
      <c r="BW79" s="83" t="s">
        <v>499</v>
      </c>
      <c r="BY79" s="136">
        <v>0</v>
      </c>
      <c r="BZ79" s="136">
        <v>0</v>
      </c>
      <c r="CA79" s="136">
        <v>0</v>
      </c>
      <c r="CB79" s="136">
        <v>0</v>
      </c>
      <c r="CD79" s="136">
        <v>0</v>
      </c>
      <c r="CE79" s="136">
        <v>0</v>
      </c>
      <c r="CF79" s="136">
        <v>0</v>
      </c>
      <c r="CG79" s="136">
        <v>0</v>
      </c>
      <c r="CH79" s="136">
        <v>0</v>
      </c>
      <c r="CI79" s="136">
        <v>0</v>
      </c>
      <c r="CJ79" s="136">
        <v>0</v>
      </c>
      <c r="CK79" s="138">
        <v>0</v>
      </c>
      <c r="CL79" s="138">
        <v>0</v>
      </c>
      <c r="CM79" s="136">
        <v>0</v>
      </c>
      <c r="CN79" s="136">
        <v>0</v>
      </c>
      <c r="CO79" s="85">
        <v>43720</v>
      </c>
      <c r="CP79" s="83" t="s">
        <v>4125</v>
      </c>
      <c r="CQ79" s="83" t="s">
        <v>102</v>
      </c>
      <c r="CR79" s="83" t="s">
        <v>482</v>
      </c>
      <c r="CS79" s="83">
        <v>74</v>
      </c>
      <c r="CT79" s="83" t="s">
        <v>483</v>
      </c>
      <c r="CU79" s="83">
        <v>1</v>
      </c>
      <c r="CV79" s="83">
        <v>0</v>
      </c>
      <c r="CW79" s="83">
        <v>0</v>
      </c>
      <c r="CX79" s="83" t="s">
        <v>109</v>
      </c>
      <c r="CY79" s="83" t="s">
        <v>583</v>
      </c>
      <c r="CZ79" s="83">
        <v>0</v>
      </c>
      <c r="DA79" s="83">
        <v>0</v>
      </c>
      <c r="DB79" s="83">
        <f t="shared" si="7"/>
        <v>0</v>
      </c>
      <c r="DC79" s="83" t="s">
        <v>497</v>
      </c>
      <c r="DE79" s="136">
        <v>1</v>
      </c>
      <c r="DF79" s="136">
        <v>1</v>
      </c>
      <c r="DG79" s="215" t="s">
        <v>269</v>
      </c>
      <c r="DH79" s="136">
        <v>1</v>
      </c>
      <c r="DI79" s="136">
        <v>1</v>
      </c>
      <c r="DJ79" s="215" t="s">
        <v>269</v>
      </c>
      <c r="EE79" s="136" t="b">
        <v>1</v>
      </c>
      <c r="EF79" s="136" t="b">
        <v>1</v>
      </c>
      <c r="EG79" s="136" t="b">
        <v>1</v>
      </c>
      <c r="EH79" s="136" t="b">
        <v>1</v>
      </c>
      <c r="EL79" s="215" t="s">
        <v>269</v>
      </c>
    </row>
    <row r="80" spans="1:142" ht="60" customHeight="1" x14ac:dyDescent="0.55000000000000004">
      <c r="A80" s="83" t="s">
        <v>130</v>
      </c>
      <c r="B80" s="83" t="s">
        <v>98</v>
      </c>
      <c r="C80">
        <v>658640</v>
      </c>
      <c r="D80" t="s">
        <v>733</v>
      </c>
      <c r="E80" t="s">
        <v>733</v>
      </c>
      <c r="F80" s="83" t="s">
        <v>108</v>
      </c>
      <c r="G80" s="213">
        <v>27029</v>
      </c>
      <c r="H80" s="83" t="s">
        <v>102</v>
      </c>
      <c r="I80" s="213">
        <v>43219</v>
      </c>
      <c r="J80" s="83" t="s">
        <v>228</v>
      </c>
      <c r="K80" s="214">
        <v>983002055073</v>
      </c>
      <c r="L80" s="83" t="s">
        <v>97</v>
      </c>
      <c r="M80" s="213">
        <v>43580</v>
      </c>
      <c r="N80">
        <v>869488</v>
      </c>
      <c r="O80" s="145" t="s">
        <v>567</v>
      </c>
      <c r="P80" s="145" t="s">
        <v>99</v>
      </c>
      <c r="Q80" s="145" t="s">
        <v>100</v>
      </c>
      <c r="R80" s="145" t="s">
        <v>567</v>
      </c>
      <c r="V80">
        <v>9776</v>
      </c>
      <c r="W80" s="83" t="s">
        <v>1659</v>
      </c>
      <c r="X80" s="83" t="s">
        <v>103</v>
      </c>
      <c r="Y80" t="s">
        <v>2042</v>
      </c>
      <c r="Z80" s="83" t="s">
        <v>102</v>
      </c>
      <c r="AA80" s="83" t="s">
        <v>102</v>
      </c>
      <c r="AB80" t="s">
        <v>3039</v>
      </c>
      <c r="AC80" s="83" t="s">
        <v>4003</v>
      </c>
      <c r="AD80" s="83" t="s">
        <v>111</v>
      </c>
      <c r="AE80" s="83" t="s">
        <v>105</v>
      </c>
      <c r="AF80" t="s">
        <v>2042</v>
      </c>
      <c r="AG80" s="83" t="s">
        <v>102</v>
      </c>
      <c r="AH80" s="83" t="s">
        <v>102</v>
      </c>
      <c r="AI80" t="s">
        <v>3039</v>
      </c>
      <c r="AJ80" s="83" t="s">
        <v>4003</v>
      </c>
      <c r="AK80" s="83" t="s">
        <v>111</v>
      </c>
      <c r="AL80" s="83" t="s">
        <v>105</v>
      </c>
      <c r="AM80" s="87" t="s">
        <v>106</v>
      </c>
      <c r="AN80" t="s">
        <v>2042</v>
      </c>
      <c r="AO80" t="s">
        <v>3039</v>
      </c>
      <c r="AP80" s="83" t="s">
        <v>4003</v>
      </c>
      <c r="AQ80" s="83" t="s">
        <v>144</v>
      </c>
      <c r="AR80" s="87" t="s">
        <v>106</v>
      </c>
      <c r="AT80" s="83" t="s">
        <v>107</v>
      </c>
      <c r="AU80" s="146" t="s">
        <v>107</v>
      </c>
      <c r="AV80" s="146" t="s">
        <v>107</v>
      </c>
      <c r="AX80" s="110" t="s">
        <v>107</v>
      </c>
      <c r="AY80" s="111"/>
      <c r="AZ80" s="112">
        <f t="shared" ca="1" si="8"/>
        <v>9291</v>
      </c>
      <c r="BA80" s="136">
        <f t="shared" ca="1" si="9"/>
        <v>1</v>
      </c>
      <c r="BB80" s="114" t="s">
        <v>136</v>
      </c>
      <c r="BC80" s="114" t="s">
        <v>108</v>
      </c>
      <c r="BD80" s="114"/>
      <c r="BE80" s="115" t="s">
        <v>102</v>
      </c>
      <c r="BF80" s="115" t="s">
        <v>102</v>
      </c>
      <c r="BG80" s="115" t="s">
        <v>102</v>
      </c>
      <c r="BH80" s="115" t="s">
        <v>102</v>
      </c>
      <c r="BI80" s="116"/>
      <c r="BJ80" s="117" t="s">
        <v>109</v>
      </c>
      <c r="BK80" s="117" t="s">
        <v>109</v>
      </c>
      <c r="BL80" s="83">
        <f t="shared" ca="1" si="10"/>
        <v>54</v>
      </c>
      <c r="BM80" s="83" t="s">
        <v>270</v>
      </c>
      <c r="BN80" s="83">
        <v>0</v>
      </c>
      <c r="BO80" s="83" t="s">
        <v>108</v>
      </c>
      <c r="BP80" s="83">
        <v>-129465</v>
      </c>
      <c r="BQ80" s="83" t="s">
        <v>381</v>
      </c>
      <c r="BR80" s="83" t="s">
        <v>157</v>
      </c>
      <c r="BS80" s="83" t="s">
        <v>502</v>
      </c>
      <c r="BT80" s="83">
        <v>-129465</v>
      </c>
      <c r="BU80" s="83" t="s">
        <v>381</v>
      </c>
      <c r="BV80" s="83" t="s">
        <v>157</v>
      </c>
      <c r="BW80" s="83" t="s">
        <v>502</v>
      </c>
      <c r="BY80" s="136">
        <v>0</v>
      </c>
      <c r="BZ80" s="136">
        <v>0</v>
      </c>
      <c r="CA80" s="136">
        <v>0</v>
      </c>
      <c r="CB80" s="136">
        <v>0</v>
      </c>
      <c r="CD80" s="136">
        <v>0</v>
      </c>
      <c r="CE80" s="136">
        <v>0</v>
      </c>
      <c r="CF80" s="136">
        <v>0</v>
      </c>
      <c r="CG80" s="136">
        <v>0</v>
      </c>
      <c r="CH80" s="136">
        <v>0</v>
      </c>
      <c r="CI80" s="136">
        <v>0</v>
      </c>
      <c r="CJ80" s="136">
        <v>0</v>
      </c>
      <c r="CK80" s="138">
        <v>0</v>
      </c>
      <c r="CL80" s="138">
        <v>0</v>
      </c>
      <c r="CM80" s="136">
        <v>0</v>
      </c>
      <c r="CN80" s="136">
        <v>0</v>
      </c>
      <c r="CO80" s="85">
        <v>43721</v>
      </c>
      <c r="CP80" s="83" t="s">
        <v>4126</v>
      </c>
      <c r="CQ80" s="83" t="s">
        <v>102</v>
      </c>
      <c r="CR80" s="83" t="s">
        <v>482</v>
      </c>
      <c r="CS80" s="83">
        <v>75</v>
      </c>
      <c r="CT80" s="83" t="s">
        <v>483</v>
      </c>
      <c r="CU80" s="83">
        <v>1</v>
      </c>
      <c r="CV80" s="83">
        <v>0</v>
      </c>
      <c r="CW80" s="83">
        <v>0</v>
      </c>
      <c r="CX80" s="83" t="s">
        <v>109</v>
      </c>
      <c r="CY80" s="83" t="s">
        <v>583</v>
      </c>
      <c r="CZ80" s="83">
        <v>0</v>
      </c>
      <c r="DA80" s="83">
        <v>0</v>
      </c>
      <c r="DB80" s="83">
        <f t="shared" si="7"/>
        <v>0</v>
      </c>
      <c r="DC80" s="83" t="s">
        <v>497</v>
      </c>
      <c r="DE80" s="136">
        <v>1</v>
      </c>
      <c r="DF80" s="136">
        <v>1</v>
      </c>
      <c r="DG80" s="215" t="s">
        <v>269</v>
      </c>
      <c r="DH80" s="136">
        <v>1</v>
      </c>
      <c r="DI80" s="136">
        <v>1</v>
      </c>
      <c r="DJ80" s="215" t="s">
        <v>269</v>
      </c>
      <c r="EE80" s="136" t="b">
        <v>1</v>
      </c>
      <c r="EF80" s="136" t="b">
        <v>1</v>
      </c>
      <c r="EG80" s="136" t="b">
        <v>1</v>
      </c>
      <c r="EH80" s="136" t="b">
        <v>1</v>
      </c>
      <c r="EL80" s="215" t="s">
        <v>269</v>
      </c>
    </row>
    <row r="81" spans="1:142" ht="60" customHeight="1" x14ac:dyDescent="0.55000000000000004">
      <c r="A81" s="83" t="s">
        <v>130</v>
      </c>
      <c r="B81" s="83" t="s">
        <v>98</v>
      </c>
      <c r="C81">
        <v>480570</v>
      </c>
      <c r="D81" t="s">
        <v>734</v>
      </c>
      <c r="E81" t="s">
        <v>734</v>
      </c>
      <c r="F81" s="83" t="s">
        <v>108</v>
      </c>
      <c r="G81" s="213">
        <v>26792</v>
      </c>
      <c r="H81" s="83" t="s">
        <v>102</v>
      </c>
      <c r="I81" s="213">
        <v>43237</v>
      </c>
      <c r="J81" s="83" t="s">
        <v>228</v>
      </c>
      <c r="K81" s="214">
        <v>272240658026</v>
      </c>
      <c r="L81" s="83" t="s">
        <v>126</v>
      </c>
      <c r="M81" s="213">
        <v>43738</v>
      </c>
      <c r="N81">
        <v>315539</v>
      </c>
      <c r="O81" s="145" t="s">
        <v>567</v>
      </c>
      <c r="P81" s="145" t="s">
        <v>99</v>
      </c>
      <c r="Q81" s="145" t="s">
        <v>100</v>
      </c>
      <c r="R81" s="145" t="s">
        <v>567</v>
      </c>
      <c r="V81">
        <v>5325</v>
      </c>
      <c r="W81" s="83" t="s">
        <v>101</v>
      </c>
      <c r="X81" s="83" t="s">
        <v>103</v>
      </c>
      <c r="Y81" t="s">
        <v>2043</v>
      </c>
      <c r="Z81" s="83" t="s">
        <v>102</v>
      </c>
      <c r="AA81" s="83" t="s">
        <v>102</v>
      </c>
      <c r="AB81" t="s">
        <v>3040</v>
      </c>
      <c r="AC81" s="83" t="s">
        <v>4004</v>
      </c>
      <c r="AD81" s="83" t="s">
        <v>144</v>
      </c>
      <c r="AE81" s="83" t="s">
        <v>105</v>
      </c>
      <c r="AF81" t="s">
        <v>2043</v>
      </c>
      <c r="AG81" s="83" t="s">
        <v>102</v>
      </c>
      <c r="AH81" s="83" t="s">
        <v>102</v>
      </c>
      <c r="AI81" t="s">
        <v>3040</v>
      </c>
      <c r="AJ81" s="83" t="s">
        <v>4004</v>
      </c>
      <c r="AK81" s="83" t="s">
        <v>144</v>
      </c>
      <c r="AL81" s="83" t="s">
        <v>105</v>
      </c>
      <c r="AM81" s="87" t="s">
        <v>106</v>
      </c>
      <c r="AN81" t="s">
        <v>2043</v>
      </c>
      <c r="AO81" t="s">
        <v>3040</v>
      </c>
      <c r="AP81" s="83" t="s">
        <v>4004</v>
      </c>
      <c r="AQ81" s="83" t="s">
        <v>111</v>
      </c>
      <c r="AR81" s="87" t="s">
        <v>106</v>
      </c>
      <c r="AT81" s="83" t="s">
        <v>107</v>
      </c>
      <c r="AU81" s="146" t="s">
        <v>107</v>
      </c>
      <c r="AV81" s="146" t="s">
        <v>107</v>
      </c>
      <c r="AX81" s="110" t="s">
        <v>107</v>
      </c>
      <c r="AY81" s="111"/>
      <c r="AZ81" s="112">
        <f t="shared" ca="1" si="8"/>
        <v>8809</v>
      </c>
      <c r="BA81" s="136">
        <f t="shared" ca="1" si="9"/>
        <v>64</v>
      </c>
      <c r="BB81" s="114" t="s">
        <v>134</v>
      </c>
      <c r="BC81" s="114" t="s">
        <v>108</v>
      </c>
      <c r="BD81" s="114"/>
      <c r="BE81" s="115" t="s">
        <v>102</v>
      </c>
      <c r="BF81" s="115" t="s">
        <v>102</v>
      </c>
      <c r="BG81" s="115" t="s">
        <v>102</v>
      </c>
      <c r="BH81" s="115" t="s">
        <v>102</v>
      </c>
      <c r="BI81" s="116"/>
      <c r="BJ81" s="117" t="s">
        <v>109</v>
      </c>
      <c r="BK81" s="117" t="s">
        <v>109</v>
      </c>
      <c r="BL81" s="83">
        <f t="shared" ca="1" si="10"/>
        <v>63</v>
      </c>
      <c r="BM81" s="83" t="s">
        <v>108</v>
      </c>
      <c r="BN81" s="83">
        <v>0</v>
      </c>
      <c r="BO81" s="83" t="s">
        <v>108</v>
      </c>
      <c r="BP81" s="83">
        <v>-131200</v>
      </c>
      <c r="BQ81" s="83" t="s">
        <v>312</v>
      </c>
      <c r="BR81" s="83" t="s">
        <v>153</v>
      </c>
      <c r="BS81" s="83" t="s">
        <v>499</v>
      </c>
      <c r="BT81" s="83">
        <v>-131200</v>
      </c>
      <c r="BU81" s="83" t="s">
        <v>312</v>
      </c>
      <c r="BV81" s="83" t="s">
        <v>153</v>
      </c>
      <c r="BW81" s="83" t="s">
        <v>499</v>
      </c>
      <c r="BY81" s="136">
        <v>0</v>
      </c>
      <c r="BZ81" s="136">
        <v>0</v>
      </c>
      <c r="CA81" s="136">
        <v>0</v>
      </c>
      <c r="CB81" s="136">
        <v>0</v>
      </c>
      <c r="CD81" s="136">
        <v>0</v>
      </c>
      <c r="CE81" s="136">
        <v>0</v>
      </c>
      <c r="CF81" s="136">
        <v>0</v>
      </c>
      <c r="CG81" s="136">
        <v>0</v>
      </c>
      <c r="CH81" s="136">
        <v>0</v>
      </c>
      <c r="CI81" s="136">
        <v>0</v>
      </c>
      <c r="CJ81" s="136">
        <v>0</v>
      </c>
      <c r="CK81" s="138">
        <v>0</v>
      </c>
      <c r="CL81" s="138">
        <v>0</v>
      </c>
      <c r="CM81" s="136">
        <v>0</v>
      </c>
      <c r="CN81" s="136">
        <v>0</v>
      </c>
      <c r="CO81" s="85">
        <v>43722</v>
      </c>
      <c r="CP81" s="83" t="s">
        <v>4127</v>
      </c>
      <c r="CQ81" s="83" t="s">
        <v>102</v>
      </c>
      <c r="CR81" s="83" t="s">
        <v>482</v>
      </c>
      <c r="CS81" s="83">
        <v>76</v>
      </c>
      <c r="CT81" s="83" t="s">
        <v>483</v>
      </c>
      <c r="CU81" s="83">
        <v>1</v>
      </c>
      <c r="CV81" s="83">
        <v>0</v>
      </c>
      <c r="CW81" s="83">
        <v>0</v>
      </c>
      <c r="CX81" s="83" t="s">
        <v>109</v>
      </c>
      <c r="CY81" s="83" t="s">
        <v>583</v>
      </c>
      <c r="CZ81" s="83">
        <v>0</v>
      </c>
      <c r="DA81" s="83">
        <v>0</v>
      </c>
      <c r="DB81" s="83">
        <f t="shared" si="7"/>
        <v>0</v>
      </c>
      <c r="DC81" s="83" t="s">
        <v>497</v>
      </c>
      <c r="DE81" s="136">
        <v>1</v>
      </c>
      <c r="DF81" s="136">
        <v>1</v>
      </c>
      <c r="DG81" s="215" t="s">
        <v>269</v>
      </c>
      <c r="DH81" s="136">
        <v>1</v>
      </c>
      <c r="DI81" s="136">
        <v>1</v>
      </c>
      <c r="DJ81" s="215" t="s">
        <v>269</v>
      </c>
      <c r="EE81" s="136" t="b">
        <v>1</v>
      </c>
      <c r="EF81" s="136" t="b">
        <v>1</v>
      </c>
      <c r="EG81" s="136" t="b">
        <v>1</v>
      </c>
      <c r="EH81" s="136" t="b">
        <v>1</v>
      </c>
      <c r="EL81" s="215" t="s">
        <v>269</v>
      </c>
    </row>
    <row r="82" spans="1:142" ht="60" customHeight="1" x14ac:dyDescent="0.55000000000000004">
      <c r="A82" s="83" t="s">
        <v>130</v>
      </c>
      <c r="B82" s="83" t="s">
        <v>98</v>
      </c>
      <c r="C82">
        <v>575840</v>
      </c>
      <c r="D82" t="s">
        <v>735</v>
      </c>
      <c r="E82" t="s">
        <v>735</v>
      </c>
      <c r="F82" s="83" t="s">
        <v>108</v>
      </c>
      <c r="G82" s="213">
        <v>32967</v>
      </c>
      <c r="H82" s="83" t="s">
        <v>102</v>
      </c>
      <c r="I82" s="213">
        <v>43273</v>
      </c>
      <c r="J82" s="83" t="s">
        <v>228</v>
      </c>
      <c r="K82" s="214">
        <v>422392231994</v>
      </c>
      <c r="L82" s="83" t="s">
        <v>135</v>
      </c>
      <c r="M82" s="213">
        <v>43773</v>
      </c>
      <c r="N82">
        <v>609622</v>
      </c>
      <c r="O82" s="145" t="s">
        <v>567</v>
      </c>
      <c r="P82" s="145" t="s">
        <v>99</v>
      </c>
      <c r="Q82" s="145" t="s">
        <v>100</v>
      </c>
      <c r="R82" s="145" t="s">
        <v>567</v>
      </c>
      <c r="V82">
        <v>271</v>
      </c>
      <c r="W82" s="83" t="s">
        <v>101</v>
      </c>
      <c r="X82" s="83" t="s">
        <v>103</v>
      </c>
      <c r="Y82" t="s">
        <v>2044</v>
      </c>
      <c r="Z82" s="83" t="s">
        <v>102</v>
      </c>
      <c r="AA82" s="83" t="s">
        <v>102</v>
      </c>
      <c r="AB82" t="s">
        <v>3041</v>
      </c>
      <c r="AC82" s="83" t="s">
        <v>4005</v>
      </c>
      <c r="AD82" s="83" t="s">
        <v>144</v>
      </c>
      <c r="AE82" s="83" t="s">
        <v>105</v>
      </c>
      <c r="AF82" t="s">
        <v>2044</v>
      </c>
      <c r="AG82" s="83" t="s">
        <v>102</v>
      </c>
      <c r="AH82" s="83" t="s">
        <v>102</v>
      </c>
      <c r="AI82" t="s">
        <v>3041</v>
      </c>
      <c r="AJ82" s="83" t="s">
        <v>4005</v>
      </c>
      <c r="AK82" s="83" t="s">
        <v>144</v>
      </c>
      <c r="AL82" s="83" t="s">
        <v>105</v>
      </c>
      <c r="AM82" s="87" t="s">
        <v>106</v>
      </c>
      <c r="AN82" t="s">
        <v>2044</v>
      </c>
      <c r="AO82" t="s">
        <v>3041</v>
      </c>
      <c r="AP82" s="83" t="s">
        <v>4005</v>
      </c>
      <c r="AQ82" s="83" t="s">
        <v>144</v>
      </c>
      <c r="AR82" s="87" t="s">
        <v>106</v>
      </c>
      <c r="AT82" s="83" t="s">
        <v>107</v>
      </c>
      <c r="AU82" s="146" t="s">
        <v>107</v>
      </c>
      <c r="AV82" s="146" t="s">
        <v>107</v>
      </c>
      <c r="AX82" s="110" t="s">
        <v>107</v>
      </c>
      <c r="AY82" s="111"/>
      <c r="AZ82" s="112">
        <f t="shared" ca="1" si="8"/>
        <v>8281</v>
      </c>
      <c r="BA82" s="136">
        <f t="shared" ca="1" si="9"/>
        <v>37</v>
      </c>
      <c r="BB82" s="114" t="s">
        <v>134</v>
      </c>
      <c r="BC82" s="114" t="s">
        <v>108</v>
      </c>
      <c r="BD82" s="114"/>
      <c r="BE82" s="115" t="s">
        <v>102</v>
      </c>
      <c r="BF82" s="115" t="s">
        <v>102</v>
      </c>
      <c r="BG82" s="115" t="s">
        <v>102</v>
      </c>
      <c r="BH82" s="115" t="s">
        <v>102</v>
      </c>
      <c r="BI82" s="116"/>
      <c r="BJ82" s="117" t="s">
        <v>109</v>
      </c>
      <c r="BK82" s="117" t="s">
        <v>109</v>
      </c>
      <c r="BL82" s="83">
        <f t="shared" ca="1" si="10"/>
        <v>70</v>
      </c>
      <c r="BM82" s="83" t="s">
        <v>108</v>
      </c>
      <c r="BN82" s="83">
        <v>0</v>
      </c>
      <c r="BO82" s="83" t="s">
        <v>108</v>
      </c>
      <c r="BP82" s="83">
        <v>-132935</v>
      </c>
      <c r="BQ82" s="83" t="s">
        <v>198</v>
      </c>
      <c r="BR82" s="83" t="s">
        <v>164</v>
      </c>
      <c r="BS82" s="83" t="s">
        <v>499</v>
      </c>
      <c r="BT82" s="83">
        <v>-132935</v>
      </c>
      <c r="BU82" s="83" t="s">
        <v>198</v>
      </c>
      <c r="BV82" s="83" t="s">
        <v>164</v>
      </c>
      <c r="BW82" s="83" t="s">
        <v>499</v>
      </c>
      <c r="BY82" s="136">
        <v>0</v>
      </c>
      <c r="BZ82" s="136">
        <v>0</v>
      </c>
      <c r="CA82" s="136">
        <v>0</v>
      </c>
      <c r="CB82" s="136">
        <v>0</v>
      </c>
      <c r="CD82" s="136">
        <v>0</v>
      </c>
      <c r="CE82" s="136">
        <v>0</v>
      </c>
      <c r="CF82" s="136">
        <v>0</v>
      </c>
      <c r="CG82" s="136">
        <v>0</v>
      </c>
      <c r="CH82" s="136">
        <v>0</v>
      </c>
      <c r="CI82" s="136">
        <v>0</v>
      </c>
      <c r="CJ82" s="136">
        <v>0</v>
      </c>
      <c r="CK82" s="138">
        <v>0</v>
      </c>
      <c r="CL82" s="138">
        <v>0</v>
      </c>
      <c r="CM82" s="136">
        <v>0</v>
      </c>
      <c r="CN82" s="136">
        <v>0</v>
      </c>
      <c r="CO82" s="85">
        <v>43723</v>
      </c>
      <c r="CP82" s="83" t="s">
        <v>4128</v>
      </c>
      <c r="CQ82" s="83" t="s">
        <v>102</v>
      </c>
      <c r="CR82" s="83" t="s">
        <v>482</v>
      </c>
      <c r="CS82" s="83">
        <v>77</v>
      </c>
      <c r="CT82" s="83" t="s">
        <v>483</v>
      </c>
      <c r="CU82" s="83">
        <v>1</v>
      </c>
      <c r="CV82" s="83">
        <v>0</v>
      </c>
      <c r="CW82" s="83">
        <v>0</v>
      </c>
      <c r="CX82" s="83" t="s">
        <v>109</v>
      </c>
      <c r="CY82" s="83" t="s">
        <v>583</v>
      </c>
      <c r="CZ82" s="83">
        <v>0</v>
      </c>
      <c r="DA82" s="83">
        <v>0</v>
      </c>
      <c r="DB82" s="83">
        <f t="shared" si="7"/>
        <v>0</v>
      </c>
      <c r="DC82" s="83" t="s">
        <v>497</v>
      </c>
      <c r="DE82" s="136">
        <v>1</v>
      </c>
      <c r="DF82" s="136">
        <v>1</v>
      </c>
      <c r="DG82" s="215" t="s">
        <v>269</v>
      </c>
      <c r="DH82" s="136">
        <v>1</v>
      </c>
      <c r="DI82" s="136">
        <v>1</v>
      </c>
      <c r="DJ82" s="215" t="s">
        <v>269</v>
      </c>
      <c r="EE82" s="136" t="b">
        <v>1</v>
      </c>
      <c r="EF82" s="136" t="b">
        <v>1</v>
      </c>
      <c r="EG82" s="136" t="b">
        <v>1</v>
      </c>
      <c r="EH82" s="136" t="b">
        <v>1</v>
      </c>
      <c r="EL82" s="215" t="s">
        <v>269</v>
      </c>
    </row>
    <row r="83" spans="1:142" ht="60" customHeight="1" x14ac:dyDescent="0.55000000000000004">
      <c r="A83" s="83" t="s">
        <v>130</v>
      </c>
      <c r="B83" s="83" t="s">
        <v>98</v>
      </c>
      <c r="C83">
        <v>940196</v>
      </c>
      <c r="D83" t="s">
        <v>736</v>
      </c>
      <c r="E83" t="s">
        <v>736</v>
      </c>
      <c r="F83" s="83" t="s">
        <v>108</v>
      </c>
      <c r="G83" s="213">
        <v>30996</v>
      </c>
      <c r="H83" s="83" t="s">
        <v>102</v>
      </c>
      <c r="I83" s="213">
        <v>43277</v>
      </c>
      <c r="J83" s="83" t="s">
        <v>228</v>
      </c>
      <c r="K83" s="214">
        <v>838974404259</v>
      </c>
      <c r="L83" s="83" t="s">
        <v>97</v>
      </c>
      <c r="M83" s="213">
        <v>43621</v>
      </c>
      <c r="N83">
        <v>636521</v>
      </c>
      <c r="O83" s="145" t="s">
        <v>567</v>
      </c>
      <c r="P83" s="145" t="s">
        <v>99</v>
      </c>
      <c r="Q83" s="145" t="s">
        <v>100</v>
      </c>
      <c r="R83" s="145" t="s">
        <v>567</v>
      </c>
      <c r="V83">
        <v>8507</v>
      </c>
      <c r="W83" s="83" t="s">
        <v>1660</v>
      </c>
      <c r="X83" s="83" t="s">
        <v>103</v>
      </c>
      <c r="Y83" t="s">
        <v>2045</v>
      </c>
      <c r="Z83" s="83" t="s">
        <v>102</v>
      </c>
      <c r="AA83" s="83" t="s">
        <v>102</v>
      </c>
      <c r="AB83" t="s">
        <v>3042</v>
      </c>
      <c r="AC83" s="83" t="s">
        <v>4006</v>
      </c>
      <c r="AD83" s="83" t="s">
        <v>111</v>
      </c>
      <c r="AE83" s="83" t="s">
        <v>105</v>
      </c>
      <c r="AF83" t="s">
        <v>2045</v>
      </c>
      <c r="AG83" s="83" t="s">
        <v>102</v>
      </c>
      <c r="AH83" s="83" t="s">
        <v>102</v>
      </c>
      <c r="AI83" t="s">
        <v>3042</v>
      </c>
      <c r="AJ83" s="83" t="s">
        <v>4006</v>
      </c>
      <c r="AK83" s="83" t="s">
        <v>111</v>
      </c>
      <c r="AL83" s="83" t="s">
        <v>105</v>
      </c>
      <c r="AM83" s="87" t="s">
        <v>106</v>
      </c>
      <c r="AN83" t="s">
        <v>2045</v>
      </c>
      <c r="AO83" t="s">
        <v>3042</v>
      </c>
      <c r="AP83" s="83" t="s">
        <v>4006</v>
      </c>
      <c r="AQ83" s="83" t="s">
        <v>144</v>
      </c>
      <c r="AR83" s="87" t="s">
        <v>106</v>
      </c>
      <c r="AT83" s="83" t="s">
        <v>107</v>
      </c>
      <c r="AU83" s="146" t="s">
        <v>107</v>
      </c>
      <c r="AV83" s="146" t="s">
        <v>107</v>
      </c>
      <c r="AX83" s="110" t="s">
        <v>107</v>
      </c>
      <c r="AY83" s="111"/>
      <c r="AZ83" s="112">
        <f t="shared" ca="1" si="8"/>
        <v>8212</v>
      </c>
      <c r="BA83" s="136">
        <f t="shared" ca="1" si="9"/>
        <v>5</v>
      </c>
      <c r="BB83" s="114" t="s">
        <v>136</v>
      </c>
      <c r="BC83" s="114" t="s">
        <v>108</v>
      </c>
      <c r="BD83" s="114"/>
      <c r="BE83" s="115" t="s">
        <v>102</v>
      </c>
      <c r="BF83" s="115" t="s">
        <v>102</v>
      </c>
      <c r="BG83" s="115" t="s">
        <v>102</v>
      </c>
      <c r="BH83" s="115" t="s">
        <v>102</v>
      </c>
      <c r="BI83" s="116"/>
      <c r="BJ83" s="117" t="s">
        <v>109</v>
      </c>
      <c r="BK83" s="117" t="s">
        <v>109</v>
      </c>
      <c r="BL83" s="83">
        <f t="shared" ca="1" si="10"/>
        <v>75</v>
      </c>
      <c r="BM83" s="83" t="s">
        <v>270</v>
      </c>
      <c r="BN83" s="83">
        <v>0</v>
      </c>
      <c r="BO83" s="83" t="s">
        <v>108</v>
      </c>
      <c r="BP83" s="83">
        <v>-134670</v>
      </c>
      <c r="BQ83" s="83" t="s">
        <v>381</v>
      </c>
      <c r="BR83" s="83" t="s">
        <v>157</v>
      </c>
      <c r="BS83" s="83" t="s">
        <v>502</v>
      </c>
      <c r="BT83" s="83">
        <v>-134670</v>
      </c>
      <c r="BU83" s="83" t="s">
        <v>381</v>
      </c>
      <c r="BV83" s="83" t="s">
        <v>157</v>
      </c>
      <c r="BW83" s="83" t="s">
        <v>502</v>
      </c>
      <c r="BY83" s="136">
        <v>0</v>
      </c>
      <c r="BZ83" s="136">
        <v>0</v>
      </c>
      <c r="CA83" s="136">
        <v>0</v>
      </c>
      <c r="CB83" s="136">
        <v>0</v>
      </c>
      <c r="CD83" s="136">
        <v>0</v>
      </c>
      <c r="CE83" s="136">
        <v>0</v>
      </c>
      <c r="CF83" s="136">
        <v>0</v>
      </c>
      <c r="CG83" s="136">
        <v>0</v>
      </c>
      <c r="CH83" s="136">
        <v>0</v>
      </c>
      <c r="CI83" s="136">
        <v>0</v>
      </c>
      <c r="CJ83" s="136">
        <v>0</v>
      </c>
      <c r="CK83" s="138">
        <v>0</v>
      </c>
      <c r="CL83" s="138">
        <v>0</v>
      </c>
      <c r="CM83" s="136">
        <v>0</v>
      </c>
      <c r="CN83" s="136">
        <v>0</v>
      </c>
      <c r="CO83" s="85">
        <v>43724</v>
      </c>
      <c r="CP83" s="83" t="s">
        <v>4129</v>
      </c>
      <c r="CQ83" s="83" t="s">
        <v>102</v>
      </c>
      <c r="CR83" s="83" t="s">
        <v>482</v>
      </c>
      <c r="CS83" s="83">
        <v>78</v>
      </c>
      <c r="CT83" s="83" t="s">
        <v>483</v>
      </c>
      <c r="CU83" s="83">
        <v>1</v>
      </c>
      <c r="CV83" s="83">
        <v>0</v>
      </c>
      <c r="CW83" s="83">
        <v>0</v>
      </c>
      <c r="CX83" s="83" t="s">
        <v>109</v>
      </c>
      <c r="CY83" s="83" t="s">
        <v>583</v>
      </c>
      <c r="CZ83" s="83">
        <v>0</v>
      </c>
      <c r="DA83" s="83">
        <v>0</v>
      </c>
      <c r="DB83" s="83">
        <f t="shared" si="7"/>
        <v>0</v>
      </c>
      <c r="DC83" s="83" t="s">
        <v>497</v>
      </c>
      <c r="DE83" s="136">
        <v>1</v>
      </c>
      <c r="DF83" s="136">
        <v>1</v>
      </c>
      <c r="DG83" s="215" t="s">
        <v>269</v>
      </c>
      <c r="DH83" s="136">
        <v>1</v>
      </c>
      <c r="DI83" s="136">
        <v>1</v>
      </c>
      <c r="DJ83" s="215" t="s">
        <v>269</v>
      </c>
      <c r="EE83" s="136" t="b">
        <v>1</v>
      </c>
      <c r="EF83" s="136" t="b">
        <v>1</v>
      </c>
      <c r="EG83" s="136" t="b">
        <v>1</v>
      </c>
      <c r="EH83" s="136" t="b">
        <v>1</v>
      </c>
      <c r="EL83" s="215" t="s">
        <v>269</v>
      </c>
    </row>
    <row r="84" spans="1:142" ht="60" customHeight="1" x14ac:dyDescent="0.55000000000000004">
      <c r="A84" s="83" t="s">
        <v>130</v>
      </c>
      <c r="B84" s="83" t="s">
        <v>98</v>
      </c>
      <c r="C84">
        <v>513636</v>
      </c>
      <c r="D84" t="s">
        <v>737</v>
      </c>
      <c r="E84" t="s">
        <v>737</v>
      </c>
      <c r="F84" s="83" t="s">
        <v>108</v>
      </c>
      <c r="G84" s="213">
        <v>38820</v>
      </c>
      <c r="H84" s="83" t="s">
        <v>102</v>
      </c>
      <c r="I84" s="213">
        <v>43411</v>
      </c>
      <c r="J84" s="83" t="s">
        <v>228</v>
      </c>
      <c r="K84" s="214">
        <v>202936363084</v>
      </c>
      <c r="L84" s="83" t="s">
        <v>135</v>
      </c>
      <c r="M84" s="213">
        <v>43685</v>
      </c>
      <c r="N84">
        <v>451198</v>
      </c>
      <c r="O84" s="145" t="s">
        <v>567</v>
      </c>
      <c r="P84" s="145" t="s">
        <v>99</v>
      </c>
      <c r="Q84" s="145" t="s">
        <v>100</v>
      </c>
      <c r="R84" s="145" t="s">
        <v>567</v>
      </c>
      <c r="V84">
        <v>7015</v>
      </c>
      <c r="W84" s="83" t="s">
        <v>101</v>
      </c>
      <c r="X84" s="83" t="s">
        <v>103</v>
      </c>
      <c r="Y84" t="s">
        <v>2046</v>
      </c>
      <c r="Z84" s="83" t="s">
        <v>102</v>
      </c>
      <c r="AA84" s="83" t="s">
        <v>102</v>
      </c>
      <c r="AB84" t="s">
        <v>3043</v>
      </c>
      <c r="AC84" s="83" t="s">
        <v>4007</v>
      </c>
      <c r="AD84" s="83" t="s">
        <v>144</v>
      </c>
      <c r="AE84" s="83" t="s">
        <v>105</v>
      </c>
      <c r="AF84" t="s">
        <v>2046</v>
      </c>
      <c r="AG84" s="83" t="s">
        <v>102</v>
      </c>
      <c r="AH84" s="83" t="s">
        <v>102</v>
      </c>
      <c r="AI84" t="s">
        <v>3043</v>
      </c>
      <c r="AJ84" s="83" t="s">
        <v>4007</v>
      </c>
      <c r="AK84" s="83" t="s">
        <v>144</v>
      </c>
      <c r="AL84" s="83" t="s">
        <v>105</v>
      </c>
      <c r="AM84" s="87" t="s">
        <v>106</v>
      </c>
      <c r="AN84" t="s">
        <v>2046</v>
      </c>
      <c r="AO84" t="s">
        <v>3043</v>
      </c>
      <c r="AP84" s="83" t="s">
        <v>4007</v>
      </c>
      <c r="AQ84" s="83" t="s">
        <v>111</v>
      </c>
      <c r="AR84" s="87" t="s">
        <v>106</v>
      </c>
      <c r="AT84" s="83" t="s">
        <v>107</v>
      </c>
      <c r="AU84" s="146" t="s">
        <v>107</v>
      </c>
      <c r="AV84" s="146" t="s">
        <v>107</v>
      </c>
      <c r="AX84" s="110" t="s">
        <v>107</v>
      </c>
      <c r="AY84" s="111"/>
      <c r="AZ84" s="112">
        <f t="shared" ca="1" si="8"/>
        <v>1326</v>
      </c>
      <c r="BA84" s="136">
        <f t="shared" ca="1" si="9"/>
        <v>88</v>
      </c>
      <c r="BB84" s="114" t="s">
        <v>134</v>
      </c>
      <c r="BC84" s="114" t="s">
        <v>108</v>
      </c>
      <c r="BD84" s="114"/>
      <c r="BE84" s="115" t="s">
        <v>102</v>
      </c>
      <c r="BF84" s="115" t="s">
        <v>102</v>
      </c>
      <c r="BG84" s="115" t="s">
        <v>102</v>
      </c>
      <c r="BH84" s="115" t="s">
        <v>102</v>
      </c>
      <c r="BI84" s="116"/>
      <c r="BJ84" s="117" t="s">
        <v>109</v>
      </c>
      <c r="BK84" s="117" t="s">
        <v>109</v>
      </c>
      <c r="BL84" s="83">
        <f t="shared" ca="1" si="10"/>
        <v>56</v>
      </c>
      <c r="BM84" s="83" t="s">
        <v>108</v>
      </c>
      <c r="BN84" s="83">
        <v>0</v>
      </c>
      <c r="BO84" s="83" t="s">
        <v>108</v>
      </c>
      <c r="BP84" s="83">
        <v>-136405</v>
      </c>
      <c r="BQ84" s="83" t="s">
        <v>312</v>
      </c>
      <c r="BR84" s="83" t="s">
        <v>153</v>
      </c>
      <c r="BS84" s="83" t="s">
        <v>499</v>
      </c>
      <c r="BT84" s="83">
        <v>-136405</v>
      </c>
      <c r="BU84" s="83" t="s">
        <v>312</v>
      </c>
      <c r="BV84" s="83" t="s">
        <v>153</v>
      </c>
      <c r="BW84" s="83" t="s">
        <v>499</v>
      </c>
      <c r="BY84" s="136">
        <v>0</v>
      </c>
      <c r="BZ84" s="136">
        <v>0</v>
      </c>
      <c r="CA84" s="136">
        <v>0</v>
      </c>
      <c r="CB84" s="136">
        <v>0</v>
      </c>
      <c r="CD84" s="136">
        <v>0</v>
      </c>
      <c r="CE84" s="136">
        <v>0</v>
      </c>
      <c r="CF84" s="136">
        <v>0</v>
      </c>
      <c r="CG84" s="136">
        <v>0</v>
      </c>
      <c r="CH84" s="136">
        <v>0</v>
      </c>
      <c r="CI84" s="136">
        <v>0</v>
      </c>
      <c r="CJ84" s="136">
        <v>0</v>
      </c>
      <c r="CK84" s="138">
        <v>0</v>
      </c>
      <c r="CL84" s="138">
        <v>0</v>
      </c>
      <c r="CM84" s="136">
        <v>0</v>
      </c>
      <c r="CN84" s="136">
        <v>0</v>
      </c>
      <c r="CO84" s="85">
        <v>43725</v>
      </c>
      <c r="CP84" s="83" t="s">
        <v>4130</v>
      </c>
      <c r="CQ84" s="83" t="s">
        <v>102</v>
      </c>
      <c r="CR84" s="83" t="s">
        <v>482</v>
      </c>
      <c r="CS84" s="83">
        <v>79</v>
      </c>
      <c r="CT84" s="83" t="s">
        <v>483</v>
      </c>
      <c r="CU84" s="83">
        <v>1</v>
      </c>
      <c r="CV84" s="83">
        <v>0</v>
      </c>
      <c r="CW84" s="83">
        <v>0</v>
      </c>
      <c r="CX84" s="83" t="s">
        <v>109</v>
      </c>
      <c r="CY84" s="83" t="s">
        <v>583</v>
      </c>
      <c r="CZ84" s="83">
        <v>0</v>
      </c>
      <c r="DA84" s="83">
        <v>0</v>
      </c>
      <c r="DB84" s="83">
        <f t="shared" si="7"/>
        <v>0</v>
      </c>
      <c r="DC84" s="83" t="s">
        <v>497</v>
      </c>
      <c r="DE84" s="136">
        <v>1</v>
      </c>
      <c r="DF84" s="136">
        <v>1</v>
      </c>
      <c r="DG84" s="215" t="s">
        <v>269</v>
      </c>
      <c r="DH84" s="136">
        <v>1</v>
      </c>
      <c r="DI84" s="136">
        <v>1</v>
      </c>
      <c r="DJ84" s="215" t="s">
        <v>269</v>
      </c>
      <c r="EE84" s="136" t="b">
        <v>1</v>
      </c>
      <c r="EF84" s="136" t="b">
        <v>1</v>
      </c>
      <c r="EG84" s="136" t="b">
        <v>1</v>
      </c>
      <c r="EH84" s="136" t="b">
        <v>1</v>
      </c>
      <c r="EL84" s="215" t="s">
        <v>269</v>
      </c>
    </row>
    <row r="85" spans="1:142" ht="60" customHeight="1" x14ac:dyDescent="0.55000000000000004">
      <c r="A85" s="83" t="s">
        <v>130</v>
      </c>
      <c r="B85" s="83" t="s">
        <v>98</v>
      </c>
      <c r="C85">
        <v>460775</v>
      </c>
      <c r="D85" t="s">
        <v>738</v>
      </c>
      <c r="E85" t="s">
        <v>738</v>
      </c>
      <c r="F85" s="83" t="s">
        <v>108</v>
      </c>
      <c r="G85" s="213">
        <v>28551</v>
      </c>
      <c r="H85" s="83" t="s">
        <v>102</v>
      </c>
      <c r="I85" s="213">
        <v>43206</v>
      </c>
      <c r="J85" s="83" t="s">
        <v>228</v>
      </c>
      <c r="K85" s="214">
        <v>727671041862</v>
      </c>
      <c r="L85" s="83" t="s">
        <v>97</v>
      </c>
      <c r="M85" s="213">
        <v>43486</v>
      </c>
      <c r="N85">
        <v>977808</v>
      </c>
      <c r="O85" s="145" t="s">
        <v>567</v>
      </c>
      <c r="P85" s="145" t="s">
        <v>99</v>
      </c>
      <c r="Q85" s="145" t="s">
        <v>100</v>
      </c>
      <c r="R85" s="145" t="s">
        <v>567</v>
      </c>
      <c r="V85">
        <v>3930</v>
      </c>
      <c r="W85" s="83" t="s">
        <v>101</v>
      </c>
      <c r="X85" s="83" t="s">
        <v>103</v>
      </c>
      <c r="Y85" t="s">
        <v>2047</v>
      </c>
      <c r="Z85" s="83" t="s">
        <v>102</v>
      </c>
      <c r="AA85" s="83" t="s">
        <v>102</v>
      </c>
      <c r="AB85" t="s">
        <v>3044</v>
      </c>
      <c r="AC85" s="83" t="s">
        <v>4008</v>
      </c>
      <c r="AD85" s="83" t="s">
        <v>144</v>
      </c>
      <c r="AE85" s="83" t="s">
        <v>105</v>
      </c>
      <c r="AF85" t="s">
        <v>2047</v>
      </c>
      <c r="AG85" s="83" t="s">
        <v>102</v>
      </c>
      <c r="AH85" s="83" t="s">
        <v>102</v>
      </c>
      <c r="AI85" t="s">
        <v>3044</v>
      </c>
      <c r="AJ85" s="83" t="s">
        <v>4008</v>
      </c>
      <c r="AK85" s="83" t="s">
        <v>144</v>
      </c>
      <c r="AL85" s="83" t="s">
        <v>105</v>
      </c>
      <c r="AM85" s="87" t="s">
        <v>106</v>
      </c>
      <c r="AN85" t="s">
        <v>2047</v>
      </c>
      <c r="AO85" t="s">
        <v>3044</v>
      </c>
      <c r="AP85" s="83" t="s">
        <v>4008</v>
      </c>
      <c r="AQ85" s="83" t="s">
        <v>144</v>
      </c>
      <c r="AR85" s="87" t="s">
        <v>106</v>
      </c>
      <c r="AT85" s="83" t="s">
        <v>107</v>
      </c>
      <c r="AU85" s="146" t="s">
        <v>107</v>
      </c>
      <c r="AV85" s="146" t="s">
        <v>107</v>
      </c>
      <c r="AX85" s="110" t="s">
        <v>107</v>
      </c>
      <c r="AY85" s="111"/>
      <c r="AZ85" s="112">
        <f t="shared" ca="1" si="8"/>
        <v>3305</v>
      </c>
      <c r="BA85" s="136">
        <f t="shared" ca="1" si="9"/>
        <v>25</v>
      </c>
      <c r="BB85" s="114" t="s">
        <v>134</v>
      </c>
      <c r="BC85" s="114" t="s">
        <v>108</v>
      </c>
      <c r="BD85" s="114"/>
      <c r="BE85" s="115" t="s">
        <v>102</v>
      </c>
      <c r="BF85" s="115" t="s">
        <v>102</v>
      </c>
      <c r="BG85" s="115" t="s">
        <v>102</v>
      </c>
      <c r="BH85" s="115" t="s">
        <v>102</v>
      </c>
      <c r="BI85" s="116"/>
      <c r="BJ85" s="117" t="s">
        <v>109</v>
      </c>
      <c r="BK85" s="117" t="s">
        <v>109</v>
      </c>
      <c r="BL85" s="83">
        <f t="shared" ca="1" si="10"/>
        <v>96</v>
      </c>
      <c r="BM85" s="83" t="s">
        <v>108</v>
      </c>
      <c r="BN85" s="83">
        <v>0</v>
      </c>
      <c r="BO85" s="83" t="s">
        <v>108</v>
      </c>
      <c r="BP85" s="83">
        <v>-138140</v>
      </c>
      <c r="BQ85" s="83" t="s">
        <v>198</v>
      </c>
      <c r="BR85" s="83" t="s">
        <v>164</v>
      </c>
      <c r="BS85" s="83" t="s">
        <v>499</v>
      </c>
      <c r="BT85" s="83">
        <v>-138140</v>
      </c>
      <c r="BU85" s="83" t="s">
        <v>198</v>
      </c>
      <c r="BV85" s="83" t="s">
        <v>164</v>
      </c>
      <c r="BW85" s="83" t="s">
        <v>499</v>
      </c>
      <c r="BY85" s="136">
        <v>0</v>
      </c>
      <c r="BZ85" s="136">
        <v>0</v>
      </c>
      <c r="CA85" s="136">
        <v>0</v>
      </c>
      <c r="CB85" s="136">
        <v>0</v>
      </c>
      <c r="CD85" s="136">
        <v>0</v>
      </c>
      <c r="CE85" s="136">
        <v>0</v>
      </c>
      <c r="CF85" s="136">
        <v>0</v>
      </c>
      <c r="CG85" s="136">
        <v>0</v>
      </c>
      <c r="CH85" s="136">
        <v>0</v>
      </c>
      <c r="CI85" s="136">
        <v>0</v>
      </c>
      <c r="CJ85" s="136">
        <v>0</v>
      </c>
      <c r="CK85" s="138">
        <v>0</v>
      </c>
      <c r="CL85" s="138">
        <v>0</v>
      </c>
      <c r="CM85" s="136">
        <v>0</v>
      </c>
      <c r="CN85" s="136">
        <v>0</v>
      </c>
      <c r="CO85" s="85">
        <v>43726</v>
      </c>
      <c r="CP85" s="83" t="s">
        <v>4131</v>
      </c>
      <c r="CQ85" s="83" t="s">
        <v>102</v>
      </c>
      <c r="CR85" s="83" t="s">
        <v>482</v>
      </c>
      <c r="CS85" s="83">
        <v>80</v>
      </c>
      <c r="CT85" s="83" t="s">
        <v>483</v>
      </c>
      <c r="CU85" s="83">
        <v>1</v>
      </c>
      <c r="CV85" s="83">
        <v>0</v>
      </c>
      <c r="CW85" s="83">
        <v>0</v>
      </c>
      <c r="CX85" s="83" t="s">
        <v>109</v>
      </c>
      <c r="CY85" s="83" t="s">
        <v>583</v>
      </c>
      <c r="CZ85" s="83">
        <v>0</v>
      </c>
      <c r="DA85" s="83">
        <v>0</v>
      </c>
      <c r="DB85" s="83">
        <f t="shared" si="7"/>
        <v>0</v>
      </c>
      <c r="DC85" s="83" t="s">
        <v>497</v>
      </c>
      <c r="DE85" s="136">
        <v>1</v>
      </c>
      <c r="DF85" s="136">
        <v>1</v>
      </c>
      <c r="DG85" s="215" t="s">
        <v>269</v>
      </c>
      <c r="DH85" s="136">
        <v>1</v>
      </c>
      <c r="DI85" s="136">
        <v>1</v>
      </c>
      <c r="DJ85" s="215" t="s">
        <v>269</v>
      </c>
      <c r="EE85" s="136" t="b">
        <v>1</v>
      </c>
      <c r="EF85" s="136" t="b">
        <v>1</v>
      </c>
      <c r="EG85" s="136" t="b">
        <v>1</v>
      </c>
      <c r="EH85" s="136" t="b">
        <v>1</v>
      </c>
      <c r="EL85" s="215" t="s">
        <v>269</v>
      </c>
    </row>
    <row r="86" spans="1:142" ht="60" customHeight="1" x14ac:dyDescent="0.55000000000000004">
      <c r="A86" s="83" t="s">
        <v>130</v>
      </c>
      <c r="B86" s="83" t="s">
        <v>98</v>
      </c>
      <c r="C86">
        <v>520087</v>
      </c>
      <c r="D86" t="s">
        <v>739</v>
      </c>
      <c r="E86" t="s">
        <v>739</v>
      </c>
      <c r="F86" s="83" t="s">
        <v>108</v>
      </c>
      <c r="G86" s="213">
        <v>40775</v>
      </c>
      <c r="H86" s="83" t="s">
        <v>102</v>
      </c>
      <c r="I86" s="213">
        <v>43184</v>
      </c>
      <c r="J86" s="83" t="s">
        <v>228</v>
      </c>
      <c r="K86" s="214">
        <v>691993316093</v>
      </c>
      <c r="L86" s="83" t="s">
        <v>126</v>
      </c>
      <c r="M86" s="213">
        <v>43707</v>
      </c>
      <c r="N86">
        <v>889030</v>
      </c>
      <c r="O86" s="145" t="s">
        <v>567</v>
      </c>
      <c r="P86" s="145" t="s">
        <v>99</v>
      </c>
      <c r="Q86" s="145" t="s">
        <v>100</v>
      </c>
      <c r="R86" s="145" t="s">
        <v>567</v>
      </c>
      <c r="V86">
        <v>2481</v>
      </c>
      <c r="W86" s="83" t="s">
        <v>1661</v>
      </c>
      <c r="X86" s="83" t="s">
        <v>103</v>
      </c>
      <c r="Y86" t="s">
        <v>2048</v>
      </c>
      <c r="Z86" s="83" t="s">
        <v>102</v>
      </c>
      <c r="AA86" s="83" t="s">
        <v>102</v>
      </c>
      <c r="AB86" t="s">
        <v>3045</v>
      </c>
      <c r="AC86" s="83" t="s">
        <v>4009</v>
      </c>
      <c r="AD86" s="83" t="s">
        <v>111</v>
      </c>
      <c r="AE86" s="83" t="s">
        <v>105</v>
      </c>
      <c r="AF86" t="s">
        <v>2048</v>
      </c>
      <c r="AG86" s="83" t="s">
        <v>102</v>
      </c>
      <c r="AH86" s="83" t="s">
        <v>102</v>
      </c>
      <c r="AI86" t="s">
        <v>3045</v>
      </c>
      <c r="AJ86" s="83" t="s">
        <v>4009</v>
      </c>
      <c r="AK86" s="83" t="s">
        <v>111</v>
      </c>
      <c r="AL86" s="83" t="s">
        <v>105</v>
      </c>
      <c r="AM86" s="87" t="s">
        <v>106</v>
      </c>
      <c r="AN86" t="s">
        <v>2048</v>
      </c>
      <c r="AO86" t="s">
        <v>3045</v>
      </c>
      <c r="AP86" s="83" t="s">
        <v>4009</v>
      </c>
      <c r="AQ86" s="83" t="s">
        <v>144</v>
      </c>
      <c r="AR86" s="87" t="s">
        <v>106</v>
      </c>
      <c r="AT86" s="83" t="s">
        <v>107</v>
      </c>
      <c r="AU86" s="146" t="s">
        <v>107</v>
      </c>
      <c r="AV86" s="146" t="s">
        <v>107</v>
      </c>
      <c r="AX86" s="110" t="s">
        <v>107</v>
      </c>
      <c r="AY86" s="111"/>
      <c r="AZ86" s="112">
        <f t="shared" ca="1" si="8"/>
        <v>7093</v>
      </c>
      <c r="BA86" s="136">
        <f t="shared" ca="1" si="9"/>
        <v>28</v>
      </c>
      <c r="BB86" s="114" t="s">
        <v>136</v>
      </c>
      <c r="BC86" s="114" t="s">
        <v>108</v>
      </c>
      <c r="BD86" s="114"/>
      <c r="BE86" s="115" t="s">
        <v>102</v>
      </c>
      <c r="BF86" s="115" t="s">
        <v>102</v>
      </c>
      <c r="BG86" s="115" t="s">
        <v>102</v>
      </c>
      <c r="BH86" s="115" t="s">
        <v>102</v>
      </c>
      <c r="BI86" s="116"/>
      <c r="BJ86" s="117" t="s">
        <v>109</v>
      </c>
      <c r="BK86" s="117" t="s">
        <v>109</v>
      </c>
      <c r="BL86" s="83">
        <f t="shared" ca="1" si="10"/>
        <v>41</v>
      </c>
      <c r="BM86" s="83" t="s">
        <v>270</v>
      </c>
      <c r="BN86" s="83">
        <v>0</v>
      </c>
      <c r="BO86" s="83" t="s">
        <v>108</v>
      </c>
      <c r="BP86" s="83">
        <v>-139875</v>
      </c>
      <c r="BQ86" s="83" t="s">
        <v>381</v>
      </c>
      <c r="BR86" s="83" t="s">
        <v>157</v>
      </c>
      <c r="BS86" s="83" t="s">
        <v>502</v>
      </c>
      <c r="BT86" s="83">
        <v>-139875</v>
      </c>
      <c r="BU86" s="83" t="s">
        <v>381</v>
      </c>
      <c r="BV86" s="83" t="s">
        <v>157</v>
      </c>
      <c r="BW86" s="83" t="s">
        <v>502</v>
      </c>
      <c r="BY86" s="136">
        <v>0</v>
      </c>
      <c r="BZ86" s="136">
        <v>0</v>
      </c>
      <c r="CA86" s="136">
        <v>0</v>
      </c>
      <c r="CB86" s="136">
        <v>0</v>
      </c>
      <c r="CD86" s="136">
        <v>0</v>
      </c>
      <c r="CE86" s="136">
        <v>0</v>
      </c>
      <c r="CF86" s="136">
        <v>0</v>
      </c>
      <c r="CG86" s="136">
        <v>0</v>
      </c>
      <c r="CH86" s="136">
        <v>0</v>
      </c>
      <c r="CI86" s="136">
        <v>0</v>
      </c>
      <c r="CJ86" s="136">
        <v>0</v>
      </c>
      <c r="CK86" s="138">
        <v>0</v>
      </c>
      <c r="CL86" s="138">
        <v>0</v>
      </c>
      <c r="CM86" s="136">
        <v>0</v>
      </c>
      <c r="CN86" s="136">
        <v>0</v>
      </c>
      <c r="CO86" s="85">
        <v>43727</v>
      </c>
      <c r="CP86" s="83" t="s">
        <v>4132</v>
      </c>
      <c r="CQ86" s="83" t="s">
        <v>102</v>
      </c>
      <c r="CR86" s="83" t="s">
        <v>482</v>
      </c>
      <c r="CS86" s="83">
        <v>81</v>
      </c>
      <c r="CT86" s="83" t="s">
        <v>483</v>
      </c>
      <c r="CU86" s="83">
        <v>1</v>
      </c>
      <c r="CV86" s="83">
        <v>0</v>
      </c>
      <c r="CW86" s="83">
        <v>0</v>
      </c>
      <c r="CX86" s="83" t="s">
        <v>109</v>
      </c>
      <c r="CY86" s="83" t="s">
        <v>583</v>
      </c>
      <c r="CZ86" s="83">
        <v>0</v>
      </c>
      <c r="DA86" s="83">
        <v>0</v>
      </c>
      <c r="DB86" s="83">
        <f t="shared" si="7"/>
        <v>0</v>
      </c>
      <c r="DC86" s="83" t="s">
        <v>497</v>
      </c>
      <c r="DE86" s="136">
        <v>1</v>
      </c>
      <c r="DF86" s="136">
        <v>1</v>
      </c>
      <c r="DG86" s="215" t="s">
        <v>269</v>
      </c>
      <c r="DH86" s="136">
        <v>1</v>
      </c>
      <c r="DI86" s="136">
        <v>1</v>
      </c>
      <c r="DJ86" s="215" t="s">
        <v>269</v>
      </c>
      <c r="EE86" s="136" t="b">
        <v>1</v>
      </c>
      <c r="EF86" s="136" t="b">
        <v>1</v>
      </c>
      <c r="EG86" s="136" t="b">
        <v>1</v>
      </c>
      <c r="EH86" s="136" t="b">
        <v>1</v>
      </c>
      <c r="EL86" s="215" t="s">
        <v>269</v>
      </c>
    </row>
    <row r="87" spans="1:142" ht="60" customHeight="1" x14ac:dyDescent="0.55000000000000004">
      <c r="A87" s="83" t="s">
        <v>130</v>
      </c>
      <c r="B87" s="83" t="s">
        <v>98</v>
      </c>
      <c r="C87">
        <v>477979</v>
      </c>
      <c r="D87" t="s">
        <v>740</v>
      </c>
      <c r="E87" t="s">
        <v>740</v>
      </c>
      <c r="F87" s="83" t="s">
        <v>108</v>
      </c>
      <c r="G87" s="213">
        <v>34210</v>
      </c>
      <c r="H87" s="83" t="s">
        <v>102</v>
      </c>
      <c r="I87" s="213">
        <v>43415</v>
      </c>
      <c r="J87" s="83" t="s">
        <v>228</v>
      </c>
      <c r="K87" s="214">
        <v>718765105640</v>
      </c>
      <c r="L87" s="83" t="s">
        <v>135</v>
      </c>
      <c r="M87" s="213">
        <v>43674</v>
      </c>
      <c r="N87">
        <v>809439</v>
      </c>
      <c r="O87" s="145" t="s">
        <v>567</v>
      </c>
      <c r="P87" s="145" t="s">
        <v>99</v>
      </c>
      <c r="Q87" s="145" t="s">
        <v>100</v>
      </c>
      <c r="R87" s="145" t="s">
        <v>567</v>
      </c>
      <c r="V87">
        <v>1216</v>
      </c>
      <c r="W87" s="83" t="s">
        <v>101</v>
      </c>
      <c r="X87" s="83" t="s">
        <v>103</v>
      </c>
      <c r="Y87" t="s">
        <v>2049</v>
      </c>
      <c r="Z87" s="83" t="s">
        <v>102</v>
      </c>
      <c r="AA87" s="83" t="s">
        <v>102</v>
      </c>
      <c r="AB87" t="s">
        <v>3046</v>
      </c>
      <c r="AC87" s="83" t="s">
        <v>4010</v>
      </c>
      <c r="AD87" s="83" t="s">
        <v>144</v>
      </c>
      <c r="AE87" s="83" t="s">
        <v>105</v>
      </c>
      <c r="AF87" t="s">
        <v>2049</v>
      </c>
      <c r="AG87" s="83" t="s">
        <v>102</v>
      </c>
      <c r="AH87" s="83" t="s">
        <v>102</v>
      </c>
      <c r="AI87" t="s">
        <v>3046</v>
      </c>
      <c r="AJ87" s="83" t="s">
        <v>4010</v>
      </c>
      <c r="AK87" s="83" t="s">
        <v>144</v>
      </c>
      <c r="AL87" s="83" t="s">
        <v>105</v>
      </c>
      <c r="AM87" s="87" t="s">
        <v>106</v>
      </c>
      <c r="AN87" t="s">
        <v>2049</v>
      </c>
      <c r="AO87" t="s">
        <v>3046</v>
      </c>
      <c r="AP87" s="83" t="s">
        <v>4010</v>
      </c>
      <c r="AQ87" s="83" t="s">
        <v>111</v>
      </c>
      <c r="AR87" s="87" t="s">
        <v>106</v>
      </c>
      <c r="AT87" s="83" t="s">
        <v>107</v>
      </c>
      <c r="AU87" s="146" t="s">
        <v>107</v>
      </c>
      <c r="AV87" s="146" t="s">
        <v>107</v>
      </c>
      <c r="AX87" s="110" t="s">
        <v>107</v>
      </c>
      <c r="AY87" s="111"/>
      <c r="AZ87" s="112">
        <f t="shared" ca="1" si="8"/>
        <v>4895</v>
      </c>
      <c r="BA87" s="136">
        <f t="shared" ca="1" si="9"/>
        <v>28</v>
      </c>
      <c r="BB87" s="114" t="s">
        <v>134</v>
      </c>
      <c r="BC87" s="114" t="s">
        <v>108</v>
      </c>
      <c r="BD87" s="114"/>
      <c r="BE87" s="115" t="s">
        <v>102</v>
      </c>
      <c r="BF87" s="115" t="s">
        <v>102</v>
      </c>
      <c r="BG87" s="115" t="s">
        <v>102</v>
      </c>
      <c r="BH87" s="115" t="s">
        <v>102</v>
      </c>
      <c r="BI87" s="116"/>
      <c r="BJ87" s="117" t="s">
        <v>109</v>
      </c>
      <c r="BK87" s="117" t="s">
        <v>109</v>
      </c>
      <c r="BL87" s="83">
        <f t="shared" ca="1" si="10"/>
        <v>78</v>
      </c>
      <c r="BM87" s="83" t="s">
        <v>108</v>
      </c>
      <c r="BN87" s="83">
        <v>0</v>
      </c>
      <c r="BO87" s="83" t="s">
        <v>108</v>
      </c>
      <c r="BP87" s="83">
        <v>-141610</v>
      </c>
      <c r="BQ87" s="83" t="s">
        <v>312</v>
      </c>
      <c r="BR87" s="83" t="s">
        <v>153</v>
      </c>
      <c r="BS87" s="83" t="s">
        <v>499</v>
      </c>
      <c r="BT87" s="83">
        <v>-141610</v>
      </c>
      <c r="BU87" s="83" t="s">
        <v>312</v>
      </c>
      <c r="BV87" s="83" t="s">
        <v>153</v>
      </c>
      <c r="BW87" s="83" t="s">
        <v>499</v>
      </c>
      <c r="BY87" s="136">
        <v>0</v>
      </c>
      <c r="BZ87" s="136">
        <v>0</v>
      </c>
      <c r="CA87" s="136">
        <v>0</v>
      </c>
      <c r="CB87" s="136">
        <v>0</v>
      </c>
      <c r="CD87" s="136">
        <v>0</v>
      </c>
      <c r="CE87" s="136">
        <v>0</v>
      </c>
      <c r="CF87" s="136">
        <v>0</v>
      </c>
      <c r="CG87" s="136">
        <v>0</v>
      </c>
      <c r="CH87" s="136">
        <v>0</v>
      </c>
      <c r="CI87" s="136">
        <v>0</v>
      </c>
      <c r="CJ87" s="136">
        <v>0</v>
      </c>
      <c r="CK87" s="138">
        <v>0</v>
      </c>
      <c r="CL87" s="138">
        <v>0</v>
      </c>
      <c r="CM87" s="136">
        <v>0</v>
      </c>
      <c r="CN87" s="136">
        <v>0</v>
      </c>
      <c r="CO87" s="85">
        <v>43728</v>
      </c>
      <c r="CP87" s="83" t="s">
        <v>4133</v>
      </c>
      <c r="CQ87" s="83" t="s">
        <v>102</v>
      </c>
      <c r="CR87" s="83" t="s">
        <v>482</v>
      </c>
      <c r="CS87" s="83">
        <v>82</v>
      </c>
      <c r="CT87" s="83" t="s">
        <v>483</v>
      </c>
      <c r="CU87" s="83">
        <v>1</v>
      </c>
      <c r="CV87" s="83">
        <v>0</v>
      </c>
      <c r="CW87" s="83">
        <v>0</v>
      </c>
      <c r="CX87" s="83" t="s">
        <v>109</v>
      </c>
      <c r="CY87" s="83" t="s">
        <v>583</v>
      </c>
      <c r="CZ87" s="83">
        <v>0</v>
      </c>
      <c r="DA87" s="83">
        <v>0</v>
      </c>
      <c r="DB87" s="83">
        <f t="shared" si="7"/>
        <v>0</v>
      </c>
      <c r="DC87" s="83" t="s">
        <v>497</v>
      </c>
      <c r="DE87" s="136">
        <v>1</v>
      </c>
      <c r="DF87" s="136">
        <v>1</v>
      </c>
      <c r="DG87" s="215" t="s">
        <v>269</v>
      </c>
      <c r="DH87" s="136">
        <v>1</v>
      </c>
      <c r="DI87" s="136">
        <v>1</v>
      </c>
      <c r="DJ87" s="215" t="s">
        <v>269</v>
      </c>
      <c r="EE87" s="136" t="b">
        <v>1</v>
      </c>
      <c r="EF87" s="136" t="b">
        <v>1</v>
      </c>
      <c r="EG87" s="136" t="b">
        <v>1</v>
      </c>
      <c r="EH87" s="136" t="b">
        <v>1</v>
      </c>
      <c r="EL87" s="215" t="s">
        <v>269</v>
      </c>
    </row>
    <row r="88" spans="1:142" ht="60" customHeight="1" x14ac:dyDescent="0.55000000000000004">
      <c r="A88" s="83" t="s">
        <v>130</v>
      </c>
      <c r="B88" s="83" t="s">
        <v>98</v>
      </c>
      <c r="C88">
        <v>277433</v>
      </c>
      <c r="D88" t="s">
        <v>741</v>
      </c>
      <c r="E88" t="s">
        <v>741</v>
      </c>
      <c r="F88" s="83" t="s">
        <v>108</v>
      </c>
      <c r="G88" s="213">
        <v>40808</v>
      </c>
      <c r="H88" s="83" t="s">
        <v>102</v>
      </c>
      <c r="I88" s="213">
        <v>43356</v>
      </c>
      <c r="J88" s="83" t="s">
        <v>228</v>
      </c>
      <c r="K88" s="214">
        <v>540375202247</v>
      </c>
      <c r="L88" s="83" t="s">
        <v>97</v>
      </c>
      <c r="M88" s="213">
        <v>43705</v>
      </c>
      <c r="N88">
        <v>100719</v>
      </c>
      <c r="O88" s="145" t="s">
        <v>567</v>
      </c>
      <c r="P88" s="145" t="s">
        <v>99</v>
      </c>
      <c r="Q88" s="145" t="s">
        <v>100</v>
      </c>
      <c r="R88" s="145" t="s">
        <v>567</v>
      </c>
      <c r="V88">
        <v>2548</v>
      </c>
      <c r="W88" s="83" t="s">
        <v>101</v>
      </c>
      <c r="X88" s="83" t="s">
        <v>103</v>
      </c>
      <c r="Y88" t="s">
        <v>2050</v>
      </c>
      <c r="Z88" s="83" t="s">
        <v>102</v>
      </c>
      <c r="AA88" s="83" t="s">
        <v>102</v>
      </c>
      <c r="AB88" t="s">
        <v>3047</v>
      </c>
      <c r="AC88" s="83" t="s">
        <v>4011</v>
      </c>
      <c r="AD88" s="83" t="s">
        <v>144</v>
      </c>
      <c r="AE88" s="83" t="s">
        <v>105</v>
      </c>
      <c r="AF88" t="s">
        <v>2050</v>
      </c>
      <c r="AG88" s="83" t="s">
        <v>102</v>
      </c>
      <c r="AH88" s="83" t="s">
        <v>102</v>
      </c>
      <c r="AI88" t="s">
        <v>3047</v>
      </c>
      <c r="AJ88" s="83" t="s">
        <v>4011</v>
      </c>
      <c r="AK88" s="83" t="s">
        <v>144</v>
      </c>
      <c r="AL88" s="83" t="s">
        <v>105</v>
      </c>
      <c r="AM88" s="87" t="s">
        <v>106</v>
      </c>
      <c r="AN88" t="s">
        <v>2050</v>
      </c>
      <c r="AO88" t="s">
        <v>3047</v>
      </c>
      <c r="AP88" s="83" t="s">
        <v>4011</v>
      </c>
      <c r="AQ88" s="83" t="s">
        <v>144</v>
      </c>
      <c r="AR88" s="87" t="s">
        <v>106</v>
      </c>
      <c r="AT88" s="83" t="s">
        <v>107</v>
      </c>
      <c r="AU88" s="146" t="s">
        <v>107</v>
      </c>
      <c r="AV88" s="146" t="s">
        <v>107</v>
      </c>
      <c r="AX88" s="110" t="s">
        <v>107</v>
      </c>
      <c r="AY88" s="111"/>
      <c r="AZ88" s="112">
        <f t="shared" ca="1" si="8"/>
        <v>7485</v>
      </c>
      <c r="BA88" s="136">
        <f t="shared" ca="1" si="9"/>
        <v>53</v>
      </c>
      <c r="BB88" s="114" t="s">
        <v>134</v>
      </c>
      <c r="BC88" s="114" t="s">
        <v>108</v>
      </c>
      <c r="BD88" s="114"/>
      <c r="BE88" s="115" t="s">
        <v>102</v>
      </c>
      <c r="BF88" s="115" t="s">
        <v>102</v>
      </c>
      <c r="BG88" s="115" t="s">
        <v>102</v>
      </c>
      <c r="BH88" s="115" t="s">
        <v>102</v>
      </c>
      <c r="BI88" s="116"/>
      <c r="BJ88" s="117" t="s">
        <v>109</v>
      </c>
      <c r="BK88" s="117" t="s">
        <v>109</v>
      </c>
      <c r="BL88" s="83">
        <f t="shared" ca="1" si="10"/>
        <v>66</v>
      </c>
      <c r="BM88" s="83" t="s">
        <v>108</v>
      </c>
      <c r="BN88" s="83">
        <v>0</v>
      </c>
      <c r="BO88" s="83" t="s">
        <v>108</v>
      </c>
      <c r="BP88" s="83">
        <v>-143345</v>
      </c>
      <c r="BQ88" s="83" t="s">
        <v>198</v>
      </c>
      <c r="BR88" s="83" t="s">
        <v>164</v>
      </c>
      <c r="BS88" s="83" t="s">
        <v>499</v>
      </c>
      <c r="BT88" s="83">
        <v>-143345</v>
      </c>
      <c r="BU88" s="83" t="s">
        <v>198</v>
      </c>
      <c r="BV88" s="83" t="s">
        <v>164</v>
      </c>
      <c r="BW88" s="83" t="s">
        <v>499</v>
      </c>
      <c r="BY88" s="136">
        <v>0</v>
      </c>
      <c r="BZ88" s="136">
        <v>0</v>
      </c>
      <c r="CA88" s="136">
        <v>0</v>
      </c>
      <c r="CB88" s="136">
        <v>0</v>
      </c>
      <c r="CD88" s="136">
        <v>0</v>
      </c>
      <c r="CE88" s="136">
        <v>0</v>
      </c>
      <c r="CF88" s="136">
        <v>0</v>
      </c>
      <c r="CG88" s="136">
        <v>0</v>
      </c>
      <c r="CH88" s="136">
        <v>0</v>
      </c>
      <c r="CI88" s="136">
        <v>0</v>
      </c>
      <c r="CJ88" s="136">
        <v>0</v>
      </c>
      <c r="CK88" s="138">
        <v>0</v>
      </c>
      <c r="CL88" s="138">
        <v>0</v>
      </c>
      <c r="CM88" s="136">
        <v>0</v>
      </c>
      <c r="CN88" s="136">
        <v>0</v>
      </c>
      <c r="CO88" s="85">
        <v>43729</v>
      </c>
      <c r="CP88" s="83" t="s">
        <v>4134</v>
      </c>
      <c r="CQ88" s="83" t="s">
        <v>102</v>
      </c>
      <c r="CR88" s="83" t="s">
        <v>482</v>
      </c>
      <c r="CS88" s="83">
        <v>83</v>
      </c>
      <c r="CT88" s="83" t="s">
        <v>483</v>
      </c>
      <c r="CU88" s="83">
        <v>1</v>
      </c>
      <c r="CV88" s="83">
        <v>0</v>
      </c>
      <c r="CW88" s="83">
        <v>0</v>
      </c>
      <c r="CX88" s="83" t="s">
        <v>109</v>
      </c>
      <c r="CY88" s="83" t="s">
        <v>583</v>
      </c>
      <c r="CZ88" s="83">
        <v>0</v>
      </c>
      <c r="DA88" s="83">
        <v>0</v>
      </c>
      <c r="DB88" s="83">
        <f t="shared" si="7"/>
        <v>0</v>
      </c>
      <c r="DC88" s="83" t="s">
        <v>497</v>
      </c>
      <c r="DE88" s="136">
        <v>1</v>
      </c>
      <c r="DF88" s="136">
        <v>1</v>
      </c>
      <c r="DG88" s="215" t="s">
        <v>269</v>
      </c>
      <c r="DH88" s="136">
        <v>1</v>
      </c>
      <c r="DI88" s="136">
        <v>1</v>
      </c>
      <c r="DJ88" s="215" t="s">
        <v>269</v>
      </c>
      <c r="EE88" s="136" t="b">
        <v>1</v>
      </c>
      <c r="EF88" s="136" t="b">
        <v>1</v>
      </c>
      <c r="EG88" s="136" t="b">
        <v>1</v>
      </c>
      <c r="EH88" s="136" t="b">
        <v>1</v>
      </c>
      <c r="EL88" s="215" t="s">
        <v>269</v>
      </c>
    </row>
    <row r="89" spans="1:142" ht="60" customHeight="1" x14ac:dyDescent="0.55000000000000004">
      <c r="A89" s="83" t="s">
        <v>130</v>
      </c>
      <c r="B89" s="83" t="s">
        <v>98</v>
      </c>
      <c r="C89">
        <v>960718</v>
      </c>
      <c r="D89" t="s">
        <v>742</v>
      </c>
      <c r="E89" t="s">
        <v>742</v>
      </c>
      <c r="F89" s="83" t="s">
        <v>108</v>
      </c>
      <c r="G89" s="213">
        <v>26178</v>
      </c>
      <c r="H89" s="83" t="s">
        <v>102</v>
      </c>
      <c r="I89" s="213">
        <v>43195</v>
      </c>
      <c r="J89" s="83" t="s">
        <v>228</v>
      </c>
      <c r="K89" s="214">
        <v>871505586344</v>
      </c>
      <c r="L89" s="83" t="s">
        <v>135</v>
      </c>
      <c r="M89" s="213">
        <v>43476</v>
      </c>
      <c r="N89">
        <v>482754</v>
      </c>
      <c r="O89" s="145" t="s">
        <v>567</v>
      </c>
      <c r="P89" s="145" t="s">
        <v>99</v>
      </c>
      <c r="Q89" s="145" t="s">
        <v>100</v>
      </c>
      <c r="R89" s="145" t="s">
        <v>567</v>
      </c>
      <c r="V89">
        <v>1538</v>
      </c>
      <c r="W89" s="83" t="s">
        <v>1662</v>
      </c>
      <c r="X89" s="83" t="s">
        <v>103</v>
      </c>
      <c r="Y89" t="s">
        <v>2051</v>
      </c>
      <c r="Z89" s="83" t="s">
        <v>102</v>
      </c>
      <c r="AA89" s="83" t="s">
        <v>102</v>
      </c>
      <c r="AB89" t="s">
        <v>3048</v>
      </c>
      <c r="AC89" s="83" t="s">
        <v>4012</v>
      </c>
      <c r="AD89" s="83" t="s">
        <v>111</v>
      </c>
      <c r="AE89" s="83" t="s">
        <v>105</v>
      </c>
      <c r="AF89" t="s">
        <v>2051</v>
      </c>
      <c r="AG89" s="83" t="s">
        <v>102</v>
      </c>
      <c r="AH89" s="83" t="s">
        <v>102</v>
      </c>
      <c r="AI89" t="s">
        <v>3048</v>
      </c>
      <c r="AJ89" s="83" t="s">
        <v>4012</v>
      </c>
      <c r="AK89" s="83" t="s">
        <v>111</v>
      </c>
      <c r="AL89" s="83" t="s">
        <v>105</v>
      </c>
      <c r="AM89" s="87" t="s">
        <v>106</v>
      </c>
      <c r="AN89" t="s">
        <v>2051</v>
      </c>
      <c r="AO89" t="s">
        <v>3048</v>
      </c>
      <c r="AP89" s="83" t="s">
        <v>4012</v>
      </c>
      <c r="AQ89" s="83" t="s">
        <v>144</v>
      </c>
      <c r="AR89" s="87" t="s">
        <v>106</v>
      </c>
      <c r="AT89" s="83" t="s">
        <v>107</v>
      </c>
      <c r="AU89" s="146" t="s">
        <v>107</v>
      </c>
      <c r="AV89" s="146" t="s">
        <v>107</v>
      </c>
      <c r="AX89" s="110" t="s">
        <v>107</v>
      </c>
      <c r="AY89" s="111"/>
      <c r="AZ89" s="112">
        <f t="shared" ca="1" si="8"/>
        <v>2680</v>
      </c>
      <c r="BA89" s="136">
        <f t="shared" ca="1" si="9"/>
        <v>86</v>
      </c>
      <c r="BB89" s="114" t="s">
        <v>136</v>
      </c>
      <c r="BC89" s="114" t="s">
        <v>108</v>
      </c>
      <c r="BD89" s="114"/>
      <c r="BE89" s="115" t="s">
        <v>102</v>
      </c>
      <c r="BF89" s="115" t="s">
        <v>102</v>
      </c>
      <c r="BG89" s="115" t="s">
        <v>102</v>
      </c>
      <c r="BH89" s="115" t="s">
        <v>102</v>
      </c>
      <c r="BI89" s="116"/>
      <c r="BJ89" s="117" t="s">
        <v>109</v>
      </c>
      <c r="BK89" s="117" t="s">
        <v>109</v>
      </c>
      <c r="BL89" s="83">
        <f t="shared" ca="1" si="10"/>
        <v>57</v>
      </c>
      <c r="BM89" s="83" t="s">
        <v>270</v>
      </c>
      <c r="BN89" s="83">
        <v>0</v>
      </c>
      <c r="BO89" s="83" t="s">
        <v>108</v>
      </c>
      <c r="BP89" s="83">
        <v>-145080</v>
      </c>
      <c r="BQ89" s="83" t="s">
        <v>381</v>
      </c>
      <c r="BR89" s="83" t="s">
        <v>157</v>
      </c>
      <c r="BS89" s="83" t="s">
        <v>502</v>
      </c>
      <c r="BT89" s="83">
        <v>-145080</v>
      </c>
      <c r="BU89" s="83" t="s">
        <v>381</v>
      </c>
      <c r="BV89" s="83" t="s">
        <v>157</v>
      </c>
      <c r="BW89" s="83" t="s">
        <v>502</v>
      </c>
      <c r="BY89" s="136">
        <v>0</v>
      </c>
      <c r="BZ89" s="136">
        <v>0</v>
      </c>
      <c r="CA89" s="136">
        <v>0</v>
      </c>
      <c r="CB89" s="136">
        <v>0</v>
      </c>
      <c r="CD89" s="136">
        <v>0</v>
      </c>
      <c r="CE89" s="136">
        <v>0</v>
      </c>
      <c r="CF89" s="136">
        <v>0</v>
      </c>
      <c r="CG89" s="136">
        <v>0</v>
      </c>
      <c r="CH89" s="136">
        <v>0</v>
      </c>
      <c r="CI89" s="136">
        <v>0</v>
      </c>
      <c r="CJ89" s="136">
        <v>0</v>
      </c>
      <c r="CK89" s="138">
        <v>0</v>
      </c>
      <c r="CL89" s="138">
        <v>0</v>
      </c>
      <c r="CM89" s="136">
        <v>0</v>
      </c>
      <c r="CN89" s="136">
        <v>0</v>
      </c>
      <c r="CO89" s="85">
        <v>43730</v>
      </c>
      <c r="CP89" s="83" t="s">
        <v>4135</v>
      </c>
      <c r="CQ89" s="83" t="s">
        <v>102</v>
      </c>
      <c r="CR89" s="83" t="s">
        <v>482</v>
      </c>
      <c r="CS89" s="83">
        <v>84</v>
      </c>
      <c r="CT89" s="83" t="s">
        <v>483</v>
      </c>
      <c r="CU89" s="83">
        <v>1</v>
      </c>
      <c r="CV89" s="83">
        <v>0</v>
      </c>
      <c r="CW89" s="83">
        <v>0</v>
      </c>
      <c r="CX89" s="83" t="s">
        <v>109</v>
      </c>
      <c r="CY89" s="83" t="s">
        <v>583</v>
      </c>
      <c r="CZ89" s="83">
        <v>0</v>
      </c>
      <c r="DA89" s="83">
        <v>0</v>
      </c>
      <c r="DB89" s="83">
        <f t="shared" si="7"/>
        <v>0</v>
      </c>
      <c r="DC89" s="83" t="s">
        <v>497</v>
      </c>
      <c r="DE89" s="136">
        <v>1</v>
      </c>
      <c r="DF89" s="136">
        <v>1</v>
      </c>
      <c r="DG89" s="215" t="s">
        <v>269</v>
      </c>
      <c r="DH89" s="136">
        <v>1</v>
      </c>
      <c r="DI89" s="136">
        <v>1</v>
      </c>
      <c r="DJ89" s="215" t="s">
        <v>269</v>
      </c>
      <c r="EE89" s="136" t="b">
        <v>1</v>
      </c>
      <c r="EF89" s="136" t="b">
        <v>1</v>
      </c>
      <c r="EG89" s="136" t="b">
        <v>1</v>
      </c>
      <c r="EH89" s="136" t="b">
        <v>1</v>
      </c>
      <c r="EL89" s="215" t="s">
        <v>269</v>
      </c>
    </row>
    <row r="90" spans="1:142" ht="60" customHeight="1" x14ac:dyDescent="0.55000000000000004">
      <c r="A90" s="83" t="s">
        <v>130</v>
      </c>
      <c r="B90" s="83" t="s">
        <v>98</v>
      </c>
      <c r="C90">
        <v>919484</v>
      </c>
      <c r="D90" t="s">
        <v>743</v>
      </c>
      <c r="E90" t="s">
        <v>743</v>
      </c>
      <c r="F90" s="83" t="s">
        <v>108</v>
      </c>
      <c r="G90" s="213">
        <v>27228</v>
      </c>
      <c r="H90" s="83" t="s">
        <v>102</v>
      </c>
      <c r="I90" s="213">
        <v>43346</v>
      </c>
      <c r="J90" s="83" t="s">
        <v>228</v>
      </c>
      <c r="K90" s="214">
        <v>834599550471</v>
      </c>
      <c r="L90" s="83" t="s">
        <v>97</v>
      </c>
      <c r="M90" s="213">
        <v>43575</v>
      </c>
      <c r="N90">
        <v>479178</v>
      </c>
      <c r="O90" s="145" t="s">
        <v>567</v>
      </c>
      <c r="P90" s="145" t="s">
        <v>99</v>
      </c>
      <c r="Q90" s="145" t="s">
        <v>100</v>
      </c>
      <c r="R90" s="145" t="s">
        <v>567</v>
      </c>
      <c r="V90">
        <v>5449</v>
      </c>
      <c r="W90" s="83" t="s">
        <v>101</v>
      </c>
      <c r="X90" s="83" t="s">
        <v>103</v>
      </c>
      <c r="Y90" t="s">
        <v>2052</v>
      </c>
      <c r="Z90" s="83" t="s">
        <v>102</v>
      </c>
      <c r="AA90" s="83" t="s">
        <v>102</v>
      </c>
      <c r="AB90" t="s">
        <v>3049</v>
      </c>
      <c r="AC90" s="83" t="s">
        <v>4013</v>
      </c>
      <c r="AD90" s="83" t="s">
        <v>144</v>
      </c>
      <c r="AE90" s="83" t="s">
        <v>105</v>
      </c>
      <c r="AF90" t="s">
        <v>2052</v>
      </c>
      <c r="AG90" s="83" t="s">
        <v>102</v>
      </c>
      <c r="AH90" s="83" t="s">
        <v>102</v>
      </c>
      <c r="AI90" t="s">
        <v>3049</v>
      </c>
      <c r="AJ90" s="83" t="s">
        <v>4013</v>
      </c>
      <c r="AK90" s="83" t="s">
        <v>144</v>
      </c>
      <c r="AL90" s="83" t="s">
        <v>105</v>
      </c>
      <c r="AM90" s="87" t="s">
        <v>106</v>
      </c>
      <c r="AN90" t="s">
        <v>2052</v>
      </c>
      <c r="AO90" t="s">
        <v>3049</v>
      </c>
      <c r="AP90" s="83" t="s">
        <v>4013</v>
      </c>
      <c r="AQ90" s="83" t="s">
        <v>111</v>
      </c>
      <c r="AR90" s="87" t="s">
        <v>106</v>
      </c>
      <c r="AT90" s="83" t="s">
        <v>107</v>
      </c>
      <c r="AU90" s="146" t="s">
        <v>107</v>
      </c>
      <c r="AV90" s="146" t="s">
        <v>107</v>
      </c>
      <c r="AX90" s="110" t="s">
        <v>107</v>
      </c>
      <c r="AY90" s="111"/>
      <c r="AZ90" s="112">
        <f t="shared" ca="1" si="8"/>
        <v>6566</v>
      </c>
      <c r="BA90" s="136">
        <f t="shared" ca="1" si="9"/>
        <v>32</v>
      </c>
      <c r="BB90" s="114" t="s">
        <v>134</v>
      </c>
      <c r="BC90" s="114" t="s">
        <v>108</v>
      </c>
      <c r="BD90" s="114"/>
      <c r="BE90" s="115" t="s">
        <v>102</v>
      </c>
      <c r="BF90" s="115" t="s">
        <v>102</v>
      </c>
      <c r="BG90" s="115" t="s">
        <v>102</v>
      </c>
      <c r="BH90" s="115" t="s">
        <v>102</v>
      </c>
      <c r="BI90" s="116"/>
      <c r="BJ90" s="117" t="s">
        <v>109</v>
      </c>
      <c r="BK90" s="117" t="s">
        <v>109</v>
      </c>
      <c r="BL90" s="83">
        <f t="shared" ca="1" si="10"/>
        <v>63</v>
      </c>
      <c r="BM90" s="83" t="s">
        <v>108</v>
      </c>
      <c r="BN90" s="83">
        <v>0</v>
      </c>
      <c r="BO90" s="83" t="s">
        <v>108</v>
      </c>
      <c r="BP90" s="83">
        <v>-146815</v>
      </c>
      <c r="BQ90" s="83" t="s">
        <v>312</v>
      </c>
      <c r="BR90" s="83" t="s">
        <v>153</v>
      </c>
      <c r="BS90" s="83" t="s">
        <v>499</v>
      </c>
      <c r="BT90" s="83">
        <v>-146815</v>
      </c>
      <c r="BU90" s="83" t="s">
        <v>312</v>
      </c>
      <c r="BV90" s="83" t="s">
        <v>153</v>
      </c>
      <c r="BW90" s="83" t="s">
        <v>499</v>
      </c>
      <c r="BY90" s="136">
        <v>0</v>
      </c>
      <c r="BZ90" s="136">
        <v>0</v>
      </c>
      <c r="CA90" s="136">
        <v>0</v>
      </c>
      <c r="CB90" s="136">
        <v>0</v>
      </c>
      <c r="CD90" s="136">
        <v>0</v>
      </c>
      <c r="CE90" s="136">
        <v>0</v>
      </c>
      <c r="CF90" s="136">
        <v>0</v>
      </c>
      <c r="CG90" s="136">
        <v>0</v>
      </c>
      <c r="CH90" s="136">
        <v>0</v>
      </c>
      <c r="CI90" s="136">
        <v>0</v>
      </c>
      <c r="CJ90" s="136">
        <v>0</v>
      </c>
      <c r="CK90" s="138">
        <v>0</v>
      </c>
      <c r="CL90" s="138">
        <v>0</v>
      </c>
      <c r="CM90" s="136">
        <v>0</v>
      </c>
      <c r="CN90" s="136">
        <v>0</v>
      </c>
      <c r="CO90" s="85">
        <v>43731</v>
      </c>
      <c r="CP90" s="83" t="s">
        <v>4136</v>
      </c>
      <c r="CQ90" s="83" t="s">
        <v>102</v>
      </c>
      <c r="CR90" s="83" t="s">
        <v>482</v>
      </c>
      <c r="CS90" s="83">
        <v>85</v>
      </c>
      <c r="CT90" s="83" t="s">
        <v>483</v>
      </c>
      <c r="CU90" s="83">
        <v>1</v>
      </c>
      <c r="CV90" s="83">
        <v>0</v>
      </c>
      <c r="CW90" s="83">
        <v>0</v>
      </c>
      <c r="CX90" s="83" t="s">
        <v>109</v>
      </c>
      <c r="CY90" s="83" t="s">
        <v>583</v>
      </c>
      <c r="CZ90" s="83">
        <v>0</v>
      </c>
      <c r="DA90" s="83">
        <v>0</v>
      </c>
      <c r="DB90" s="83">
        <f t="shared" si="7"/>
        <v>0</v>
      </c>
      <c r="DC90" s="83" t="s">
        <v>497</v>
      </c>
      <c r="DE90" s="136">
        <v>1</v>
      </c>
      <c r="DF90" s="136">
        <v>1</v>
      </c>
      <c r="DG90" s="215" t="s">
        <v>269</v>
      </c>
      <c r="DH90" s="136">
        <v>1</v>
      </c>
      <c r="DI90" s="136">
        <v>1</v>
      </c>
      <c r="DJ90" s="215" t="s">
        <v>269</v>
      </c>
      <c r="EE90" s="136" t="b">
        <v>1</v>
      </c>
      <c r="EF90" s="136" t="b">
        <v>1</v>
      </c>
      <c r="EG90" s="136" t="b">
        <v>1</v>
      </c>
      <c r="EH90" s="136" t="b">
        <v>1</v>
      </c>
      <c r="EL90" s="215" t="s">
        <v>269</v>
      </c>
    </row>
    <row r="91" spans="1:142" ht="60" customHeight="1" x14ac:dyDescent="0.55000000000000004">
      <c r="A91" s="83" t="s">
        <v>130</v>
      </c>
      <c r="B91" s="83" t="s">
        <v>98</v>
      </c>
      <c r="C91">
        <v>814491</v>
      </c>
      <c r="D91" t="s">
        <v>744</v>
      </c>
      <c r="E91" t="s">
        <v>744</v>
      </c>
      <c r="F91" s="83" t="s">
        <v>108</v>
      </c>
      <c r="G91" s="213">
        <v>40607</v>
      </c>
      <c r="H91" s="83" t="s">
        <v>102</v>
      </c>
      <c r="I91" s="213">
        <v>43113</v>
      </c>
      <c r="J91" s="83" t="s">
        <v>228</v>
      </c>
      <c r="K91" s="214">
        <v>862153484199</v>
      </c>
      <c r="L91" s="83" t="s">
        <v>126</v>
      </c>
      <c r="M91" s="213">
        <v>43473</v>
      </c>
      <c r="N91">
        <v>220551</v>
      </c>
      <c r="O91" s="145" t="s">
        <v>567</v>
      </c>
      <c r="P91" s="145" t="s">
        <v>99</v>
      </c>
      <c r="Q91" s="145" t="s">
        <v>100</v>
      </c>
      <c r="R91" s="145" t="s">
        <v>567</v>
      </c>
      <c r="V91">
        <v>8817</v>
      </c>
      <c r="W91" s="83" t="s">
        <v>101</v>
      </c>
      <c r="X91" s="83" t="s">
        <v>103</v>
      </c>
      <c r="Y91" t="s">
        <v>2053</v>
      </c>
      <c r="Z91" s="83" t="s">
        <v>102</v>
      </c>
      <c r="AA91" s="83" t="s">
        <v>102</v>
      </c>
      <c r="AB91" t="s">
        <v>3050</v>
      </c>
      <c r="AC91" s="83" t="s">
        <v>4014</v>
      </c>
      <c r="AD91" s="83" t="s">
        <v>144</v>
      </c>
      <c r="AE91" s="83" t="s">
        <v>105</v>
      </c>
      <c r="AF91" t="s">
        <v>2053</v>
      </c>
      <c r="AG91" s="83" t="s">
        <v>102</v>
      </c>
      <c r="AH91" s="83" t="s">
        <v>102</v>
      </c>
      <c r="AI91" t="s">
        <v>3050</v>
      </c>
      <c r="AJ91" s="83" t="s">
        <v>4014</v>
      </c>
      <c r="AK91" s="83" t="s">
        <v>144</v>
      </c>
      <c r="AL91" s="83" t="s">
        <v>105</v>
      </c>
      <c r="AM91" s="87" t="s">
        <v>106</v>
      </c>
      <c r="AN91" t="s">
        <v>2053</v>
      </c>
      <c r="AO91" t="s">
        <v>3050</v>
      </c>
      <c r="AP91" s="83" t="s">
        <v>4014</v>
      </c>
      <c r="AQ91" s="83" t="s">
        <v>144</v>
      </c>
      <c r="AR91" s="87" t="s">
        <v>106</v>
      </c>
      <c r="AT91" s="83" t="s">
        <v>107</v>
      </c>
      <c r="AU91" s="146" t="s">
        <v>107</v>
      </c>
      <c r="AV91" s="146" t="s">
        <v>107</v>
      </c>
      <c r="AX91" s="110" t="s">
        <v>107</v>
      </c>
      <c r="AY91" s="111"/>
      <c r="AZ91" s="112">
        <f t="shared" ca="1" si="8"/>
        <v>9360</v>
      </c>
      <c r="BA91" s="136">
        <f t="shared" ca="1" si="9"/>
        <v>13</v>
      </c>
      <c r="BB91" s="114" t="s">
        <v>134</v>
      </c>
      <c r="BC91" s="114" t="s">
        <v>108</v>
      </c>
      <c r="BD91" s="114"/>
      <c r="BE91" s="115" t="s">
        <v>102</v>
      </c>
      <c r="BF91" s="115" t="s">
        <v>102</v>
      </c>
      <c r="BG91" s="115" t="s">
        <v>102</v>
      </c>
      <c r="BH91" s="115" t="s">
        <v>102</v>
      </c>
      <c r="BI91" s="116"/>
      <c r="BJ91" s="117" t="s">
        <v>109</v>
      </c>
      <c r="BK91" s="117" t="s">
        <v>109</v>
      </c>
      <c r="BL91" s="83">
        <f t="shared" ca="1" si="10"/>
        <v>95</v>
      </c>
      <c r="BM91" s="83" t="s">
        <v>108</v>
      </c>
      <c r="BN91" s="83">
        <v>0</v>
      </c>
      <c r="BO91" s="83" t="s">
        <v>108</v>
      </c>
      <c r="BP91" s="83">
        <v>-148550</v>
      </c>
      <c r="BQ91" s="83" t="s">
        <v>198</v>
      </c>
      <c r="BR91" s="83" t="s">
        <v>164</v>
      </c>
      <c r="BS91" s="83" t="s">
        <v>499</v>
      </c>
      <c r="BT91" s="83">
        <v>-148550</v>
      </c>
      <c r="BU91" s="83" t="s">
        <v>198</v>
      </c>
      <c r="BV91" s="83" t="s">
        <v>164</v>
      </c>
      <c r="BW91" s="83" t="s">
        <v>499</v>
      </c>
      <c r="BY91" s="136">
        <v>0</v>
      </c>
      <c r="BZ91" s="136">
        <v>0</v>
      </c>
      <c r="CA91" s="136">
        <v>0</v>
      </c>
      <c r="CB91" s="136">
        <v>0</v>
      </c>
      <c r="CD91" s="136">
        <v>0</v>
      </c>
      <c r="CE91" s="136">
        <v>0</v>
      </c>
      <c r="CF91" s="136">
        <v>0</v>
      </c>
      <c r="CG91" s="136">
        <v>0</v>
      </c>
      <c r="CH91" s="136">
        <v>0</v>
      </c>
      <c r="CI91" s="136">
        <v>0</v>
      </c>
      <c r="CJ91" s="136">
        <v>0</v>
      </c>
      <c r="CK91" s="138">
        <v>0</v>
      </c>
      <c r="CL91" s="138">
        <v>0</v>
      </c>
      <c r="CM91" s="136">
        <v>0</v>
      </c>
      <c r="CN91" s="136">
        <v>0</v>
      </c>
      <c r="CO91" s="85">
        <v>43732</v>
      </c>
      <c r="CP91" s="83" t="s">
        <v>4137</v>
      </c>
      <c r="CQ91" s="83" t="s">
        <v>102</v>
      </c>
      <c r="CR91" s="83" t="s">
        <v>482</v>
      </c>
      <c r="CS91" s="83">
        <v>86</v>
      </c>
      <c r="CT91" s="83" t="s">
        <v>483</v>
      </c>
      <c r="CU91" s="83">
        <v>1</v>
      </c>
      <c r="CV91" s="83">
        <v>0</v>
      </c>
      <c r="CW91" s="83">
        <v>0</v>
      </c>
      <c r="CX91" s="83" t="s">
        <v>109</v>
      </c>
      <c r="CY91" s="83" t="s">
        <v>583</v>
      </c>
      <c r="CZ91" s="83">
        <v>0</v>
      </c>
      <c r="DA91" s="83">
        <v>0</v>
      </c>
      <c r="DB91" s="83">
        <f t="shared" si="7"/>
        <v>0</v>
      </c>
      <c r="DC91" s="83" t="s">
        <v>497</v>
      </c>
      <c r="DE91" s="136">
        <v>1</v>
      </c>
      <c r="DF91" s="136">
        <v>1</v>
      </c>
      <c r="DG91" s="215" t="s">
        <v>269</v>
      </c>
      <c r="DH91" s="136">
        <v>1</v>
      </c>
      <c r="DI91" s="136">
        <v>1</v>
      </c>
      <c r="DJ91" s="215" t="s">
        <v>269</v>
      </c>
      <c r="EE91" s="136" t="b">
        <v>1</v>
      </c>
      <c r="EF91" s="136" t="b">
        <v>1</v>
      </c>
      <c r="EG91" s="136" t="b">
        <v>1</v>
      </c>
      <c r="EH91" s="136" t="b">
        <v>1</v>
      </c>
      <c r="EL91" s="215" t="s">
        <v>269</v>
      </c>
    </row>
    <row r="92" spans="1:142" ht="60" customHeight="1" x14ac:dyDescent="0.55000000000000004">
      <c r="A92" s="83" t="s">
        <v>130</v>
      </c>
      <c r="B92" s="83" t="s">
        <v>98</v>
      </c>
      <c r="C92">
        <v>588617</v>
      </c>
      <c r="D92" t="s">
        <v>745</v>
      </c>
      <c r="E92" t="s">
        <v>745</v>
      </c>
      <c r="F92" s="83" t="s">
        <v>108</v>
      </c>
      <c r="G92" s="213">
        <v>27787</v>
      </c>
      <c r="H92" s="83" t="s">
        <v>102</v>
      </c>
      <c r="I92" s="213">
        <v>43369</v>
      </c>
      <c r="J92" s="83" t="s">
        <v>228</v>
      </c>
      <c r="K92" s="214">
        <v>418936543444</v>
      </c>
      <c r="L92" s="83" t="s">
        <v>135</v>
      </c>
      <c r="M92" s="213">
        <v>43766</v>
      </c>
      <c r="N92">
        <v>317673</v>
      </c>
      <c r="O92" s="145" t="s">
        <v>567</v>
      </c>
      <c r="P92" s="145" t="s">
        <v>99</v>
      </c>
      <c r="Q92" s="145" t="s">
        <v>100</v>
      </c>
      <c r="R92" s="145" t="s">
        <v>567</v>
      </c>
      <c r="V92">
        <v>8383</v>
      </c>
      <c r="W92" s="83" t="s">
        <v>1663</v>
      </c>
      <c r="X92" s="83" t="s">
        <v>103</v>
      </c>
      <c r="Y92" t="s">
        <v>2054</v>
      </c>
      <c r="Z92" s="83" t="s">
        <v>102</v>
      </c>
      <c r="AA92" s="83" t="s">
        <v>102</v>
      </c>
      <c r="AB92" t="s">
        <v>3051</v>
      </c>
      <c r="AC92" s="83" t="s">
        <v>4015</v>
      </c>
      <c r="AD92" s="83" t="s">
        <v>111</v>
      </c>
      <c r="AE92" s="83" t="s">
        <v>105</v>
      </c>
      <c r="AF92" t="s">
        <v>2054</v>
      </c>
      <c r="AG92" s="83" t="s">
        <v>102</v>
      </c>
      <c r="AH92" s="83" t="s">
        <v>102</v>
      </c>
      <c r="AI92" t="s">
        <v>3051</v>
      </c>
      <c r="AJ92" s="83" t="s">
        <v>4015</v>
      </c>
      <c r="AK92" s="83" t="s">
        <v>111</v>
      </c>
      <c r="AL92" s="83" t="s">
        <v>105</v>
      </c>
      <c r="AM92" s="87" t="s">
        <v>106</v>
      </c>
      <c r="AN92" t="s">
        <v>2054</v>
      </c>
      <c r="AO92" t="s">
        <v>3051</v>
      </c>
      <c r="AP92" s="83" t="s">
        <v>4015</v>
      </c>
      <c r="AQ92" s="83" t="s">
        <v>144</v>
      </c>
      <c r="AR92" s="87" t="s">
        <v>106</v>
      </c>
      <c r="AT92" s="83" t="s">
        <v>107</v>
      </c>
      <c r="AU92" s="146" t="s">
        <v>107</v>
      </c>
      <c r="AV92" s="146" t="s">
        <v>107</v>
      </c>
      <c r="AX92" s="110" t="s">
        <v>107</v>
      </c>
      <c r="AY92" s="111"/>
      <c r="AZ92" s="112">
        <f t="shared" ca="1" si="8"/>
        <v>2800</v>
      </c>
      <c r="BA92" s="136">
        <f t="shared" ca="1" si="9"/>
        <v>18</v>
      </c>
      <c r="BB92" s="114" t="s">
        <v>136</v>
      </c>
      <c r="BC92" s="114" t="s">
        <v>108</v>
      </c>
      <c r="BD92" s="114"/>
      <c r="BE92" s="115" t="s">
        <v>102</v>
      </c>
      <c r="BF92" s="115" t="s">
        <v>102</v>
      </c>
      <c r="BG92" s="115" t="s">
        <v>102</v>
      </c>
      <c r="BH92" s="115" t="s">
        <v>102</v>
      </c>
      <c r="BI92" s="116"/>
      <c r="BJ92" s="117" t="s">
        <v>109</v>
      </c>
      <c r="BK92" s="117" t="s">
        <v>109</v>
      </c>
      <c r="BL92" s="83">
        <f t="shared" ca="1" si="10"/>
        <v>72</v>
      </c>
      <c r="BM92" s="83" t="s">
        <v>270</v>
      </c>
      <c r="BN92" s="83">
        <v>0</v>
      </c>
      <c r="BO92" s="83" t="s">
        <v>108</v>
      </c>
      <c r="BP92" s="83">
        <v>-150285</v>
      </c>
      <c r="BQ92" s="83" t="s">
        <v>381</v>
      </c>
      <c r="BR92" s="83" t="s">
        <v>157</v>
      </c>
      <c r="BS92" s="83" t="s">
        <v>502</v>
      </c>
      <c r="BT92" s="83">
        <v>-150285</v>
      </c>
      <c r="BU92" s="83" t="s">
        <v>381</v>
      </c>
      <c r="BV92" s="83" t="s">
        <v>157</v>
      </c>
      <c r="BW92" s="83" t="s">
        <v>502</v>
      </c>
      <c r="BY92" s="136">
        <v>0</v>
      </c>
      <c r="BZ92" s="136">
        <v>0</v>
      </c>
      <c r="CA92" s="136">
        <v>0</v>
      </c>
      <c r="CB92" s="136">
        <v>0</v>
      </c>
      <c r="CD92" s="136">
        <v>0</v>
      </c>
      <c r="CE92" s="136">
        <v>0</v>
      </c>
      <c r="CF92" s="136">
        <v>0</v>
      </c>
      <c r="CG92" s="136">
        <v>0</v>
      </c>
      <c r="CH92" s="136">
        <v>0</v>
      </c>
      <c r="CI92" s="136">
        <v>0</v>
      </c>
      <c r="CJ92" s="136">
        <v>0</v>
      </c>
      <c r="CK92" s="138">
        <v>0</v>
      </c>
      <c r="CL92" s="138">
        <v>0</v>
      </c>
      <c r="CM92" s="136">
        <v>0</v>
      </c>
      <c r="CN92" s="136">
        <v>0</v>
      </c>
      <c r="CO92" s="85">
        <v>43733</v>
      </c>
      <c r="CP92" s="83" t="s">
        <v>4138</v>
      </c>
      <c r="CQ92" s="83" t="s">
        <v>102</v>
      </c>
      <c r="CR92" s="83" t="s">
        <v>482</v>
      </c>
      <c r="CS92" s="83">
        <v>87</v>
      </c>
      <c r="CT92" s="83" t="s">
        <v>483</v>
      </c>
      <c r="CU92" s="83">
        <v>1</v>
      </c>
      <c r="CV92" s="83">
        <v>0</v>
      </c>
      <c r="CW92" s="83">
        <v>0</v>
      </c>
      <c r="CX92" s="83" t="s">
        <v>109</v>
      </c>
      <c r="CY92" s="83" t="s">
        <v>583</v>
      </c>
      <c r="CZ92" s="83">
        <v>0</v>
      </c>
      <c r="DA92" s="83">
        <v>0</v>
      </c>
      <c r="DB92" s="83">
        <f t="shared" si="7"/>
        <v>0</v>
      </c>
      <c r="DC92" s="83" t="s">
        <v>497</v>
      </c>
      <c r="DE92" s="136">
        <v>1</v>
      </c>
      <c r="DF92" s="136">
        <v>1</v>
      </c>
      <c r="DG92" s="215" t="s">
        <v>269</v>
      </c>
      <c r="DH92" s="136">
        <v>1</v>
      </c>
      <c r="DI92" s="136">
        <v>1</v>
      </c>
      <c r="DJ92" s="215" t="s">
        <v>269</v>
      </c>
      <c r="EE92" s="136" t="b">
        <v>1</v>
      </c>
      <c r="EF92" s="136" t="b">
        <v>1</v>
      </c>
      <c r="EG92" s="136" t="b">
        <v>1</v>
      </c>
      <c r="EH92" s="136" t="b">
        <v>1</v>
      </c>
      <c r="EL92" s="215" t="s">
        <v>269</v>
      </c>
    </row>
    <row r="93" spans="1:142" ht="60" customHeight="1" x14ac:dyDescent="0.55000000000000004">
      <c r="A93" s="83" t="s">
        <v>130</v>
      </c>
      <c r="B93" s="83" t="s">
        <v>98</v>
      </c>
      <c r="C93">
        <v>437884</v>
      </c>
      <c r="D93" t="s">
        <v>746</v>
      </c>
      <c r="E93" t="s">
        <v>746</v>
      </c>
      <c r="F93" s="83" t="s">
        <v>108</v>
      </c>
      <c r="G93" s="213">
        <v>36706</v>
      </c>
      <c r="H93" s="83" t="s">
        <v>102</v>
      </c>
      <c r="I93" s="213">
        <v>43421</v>
      </c>
      <c r="J93" s="83" t="s">
        <v>228</v>
      </c>
      <c r="K93" s="214">
        <v>891105933823</v>
      </c>
      <c r="L93" s="83" t="s">
        <v>97</v>
      </c>
      <c r="M93" s="213">
        <v>43552</v>
      </c>
      <c r="N93">
        <v>593914</v>
      </c>
      <c r="O93" s="145" t="s">
        <v>567</v>
      </c>
      <c r="P93" s="145" t="s">
        <v>99</v>
      </c>
      <c r="Q93" s="145" t="s">
        <v>100</v>
      </c>
      <c r="R93" s="145" t="s">
        <v>567</v>
      </c>
      <c r="V93">
        <v>9028</v>
      </c>
      <c r="W93" s="83" t="s">
        <v>101</v>
      </c>
      <c r="X93" s="83" t="s">
        <v>103</v>
      </c>
      <c r="Y93" t="s">
        <v>2055</v>
      </c>
      <c r="Z93" s="83" t="s">
        <v>102</v>
      </c>
      <c r="AA93" s="83" t="s">
        <v>102</v>
      </c>
      <c r="AB93" t="s">
        <v>3052</v>
      </c>
      <c r="AC93" s="83" t="s">
        <v>4016</v>
      </c>
      <c r="AD93" s="83" t="s">
        <v>144</v>
      </c>
      <c r="AE93" s="83" t="s">
        <v>105</v>
      </c>
      <c r="AF93" t="s">
        <v>2055</v>
      </c>
      <c r="AG93" s="83" t="s">
        <v>102</v>
      </c>
      <c r="AH93" s="83" t="s">
        <v>102</v>
      </c>
      <c r="AI93" t="s">
        <v>3052</v>
      </c>
      <c r="AJ93" s="83" t="s">
        <v>4016</v>
      </c>
      <c r="AK93" s="83" t="s">
        <v>144</v>
      </c>
      <c r="AL93" s="83" t="s">
        <v>105</v>
      </c>
      <c r="AM93" s="87" t="s">
        <v>106</v>
      </c>
      <c r="AN93" t="s">
        <v>2055</v>
      </c>
      <c r="AO93" t="s">
        <v>3052</v>
      </c>
      <c r="AP93" s="83" t="s">
        <v>4016</v>
      </c>
      <c r="AQ93" s="83" t="s">
        <v>111</v>
      </c>
      <c r="AR93" s="87" t="s">
        <v>106</v>
      </c>
      <c r="AT93" s="83" t="s">
        <v>107</v>
      </c>
      <c r="AU93" s="146" t="s">
        <v>107</v>
      </c>
      <c r="AV93" s="146" t="s">
        <v>107</v>
      </c>
      <c r="AX93" s="110" t="s">
        <v>107</v>
      </c>
      <c r="AY93" s="111"/>
      <c r="AZ93" s="112">
        <f t="shared" ca="1" si="8"/>
        <v>2693</v>
      </c>
      <c r="BA93" s="136">
        <f t="shared" ca="1" si="9"/>
        <v>1</v>
      </c>
      <c r="BB93" s="114" t="s">
        <v>134</v>
      </c>
      <c r="BC93" s="114" t="s">
        <v>108</v>
      </c>
      <c r="BD93" s="114"/>
      <c r="BE93" s="115" t="s">
        <v>102</v>
      </c>
      <c r="BF93" s="115" t="s">
        <v>102</v>
      </c>
      <c r="BG93" s="115" t="s">
        <v>102</v>
      </c>
      <c r="BH93" s="115" t="s">
        <v>102</v>
      </c>
      <c r="BI93" s="116"/>
      <c r="BJ93" s="117" t="s">
        <v>109</v>
      </c>
      <c r="BK93" s="117" t="s">
        <v>109</v>
      </c>
      <c r="BL93" s="83">
        <f t="shared" ca="1" si="10"/>
        <v>66</v>
      </c>
      <c r="BM93" s="83" t="s">
        <v>108</v>
      </c>
      <c r="BN93" s="83">
        <v>0</v>
      </c>
      <c r="BO93" s="83" t="s">
        <v>108</v>
      </c>
      <c r="BP93" s="83">
        <v>-152020</v>
      </c>
      <c r="BQ93" s="83" t="s">
        <v>312</v>
      </c>
      <c r="BR93" s="83" t="s">
        <v>153</v>
      </c>
      <c r="BS93" s="83" t="s">
        <v>499</v>
      </c>
      <c r="BT93" s="83">
        <v>-152020</v>
      </c>
      <c r="BU93" s="83" t="s">
        <v>312</v>
      </c>
      <c r="BV93" s="83" t="s">
        <v>153</v>
      </c>
      <c r="BW93" s="83" t="s">
        <v>499</v>
      </c>
      <c r="BY93" s="136">
        <v>0</v>
      </c>
      <c r="BZ93" s="136">
        <v>0</v>
      </c>
      <c r="CA93" s="136">
        <v>0</v>
      </c>
      <c r="CB93" s="136">
        <v>0</v>
      </c>
      <c r="CD93" s="136">
        <v>0</v>
      </c>
      <c r="CE93" s="136">
        <v>0</v>
      </c>
      <c r="CF93" s="136">
        <v>0</v>
      </c>
      <c r="CG93" s="136">
        <v>0</v>
      </c>
      <c r="CH93" s="136">
        <v>0</v>
      </c>
      <c r="CI93" s="136">
        <v>0</v>
      </c>
      <c r="CJ93" s="136">
        <v>0</v>
      </c>
      <c r="CK93" s="138">
        <v>0</v>
      </c>
      <c r="CL93" s="138">
        <v>0</v>
      </c>
      <c r="CM93" s="136">
        <v>0</v>
      </c>
      <c r="CN93" s="136">
        <v>0</v>
      </c>
      <c r="CO93" s="85">
        <v>43734</v>
      </c>
      <c r="CP93" s="83" t="s">
        <v>4139</v>
      </c>
      <c r="CQ93" s="83" t="s">
        <v>102</v>
      </c>
      <c r="CR93" s="83" t="s">
        <v>482</v>
      </c>
      <c r="CS93" s="83">
        <v>88</v>
      </c>
      <c r="CT93" s="83" t="s">
        <v>483</v>
      </c>
      <c r="CU93" s="83">
        <v>1</v>
      </c>
      <c r="CV93" s="83">
        <v>0</v>
      </c>
      <c r="CW93" s="83">
        <v>0</v>
      </c>
      <c r="CX93" s="83" t="s">
        <v>109</v>
      </c>
      <c r="CY93" s="83" t="s">
        <v>583</v>
      </c>
      <c r="CZ93" s="83">
        <v>0</v>
      </c>
      <c r="DA93" s="83">
        <v>0</v>
      </c>
      <c r="DB93" s="83">
        <f t="shared" si="7"/>
        <v>0</v>
      </c>
      <c r="DC93" s="83" t="s">
        <v>497</v>
      </c>
      <c r="DE93" s="136">
        <v>1</v>
      </c>
      <c r="DF93" s="136">
        <v>1</v>
      </c>
      <c r="DG93" s="215" t="s">
        <v>269</v>
      </c>
      <c r="DH93" s="136">
        <v>1</v>
      </c>
      <c r="DI93" s="136">
        <v>1</v>
      </c>
      <c r="DJ93" s="215" t="s">
        <v>269</v>
      </c>
      <c r="EE93" s="136" t="b">
        <v>1</v>
      </c>
      <c r="EF93" s="136" t="b">
        <v>1</v>
      </c>
      <c r="EG93" s="136" t="b">
        <v>1</v>
      </c>
      <c r="EH93" s="136" t="b">
        <v>1</v>
      </c>
      <c r="EL93" s="215" t="s">
        <v>269</v>
      </c>
    </row>
    <row r="94" spans="1:142" ht="60" customHeight="1" x14ac:dyDescent="0.55000000000000004">
      <c r="A94" s="83" t="s">
        <v>130</v>
      </c>
      <c r="B94" s="83" t="s">
        <v>98</v>
      </c>
      <c r="C94">
        <v>616187</v>
      </c>
      <c r="D94" t="s">
        <v>747</v>
      </c>
      <c r="E94" t="s">
        <v>747</v>
      </c>
      <c r="F94" s="83" t="s">
        <v>108</v>
      </c>
      <c r="G94" s="213">
        <v>40857</v>
      </c>
      <c r="H94" s="83" t="s">
        <v>102</v>
      </c>
      <c r="I94" s="213">
        <v>43191</v>
      </c>
      <c r="J94" s="83" t="s">
        <v>228</v>
      </c>
      <c r="K94" s="214">
        <v>394099397490</v>
      </c>
      <c r="L94" s="83" t="s">
        <v>135</v>
      </c>
      <c r="M94" s="213">
        <v>43702</v>
      </c>
      <c r="N94">
        <v>447609</v>
      </c>
      <c r="O94" s="145" t="s">
        <v>567</v>
      </c>
      <c r="P94" s="145" t="s">
        <v>99</v>
      </c>
      <c r="Q94" s="145" t="s">
        <v>100</v>
      </c>
      <c r="R94" s="145" t="s">
        <v>567</v>
      </c>
      <c r="V94">
        <v>6312</v>
      </c>
      <c r="W94" s="83" t="s">
        <v>101</v>
      </c>
      <c r="X94" s="83" t="s">
        <v>103</v>
      </c>
      <c r="Y94" t="s">
        <v>2056</v>
      </c>
      <c r="Z94" s="83" t="s">
        <v>102</v>
      </c>
      <c r="AA94" s="83" t="s">
        <v>102</v>
      </c>
      <c r="AB94" t="s">
        <v>3053</v>
      </c>
      <c r="AC94" s="83" t="s">
        <v>4017</v>
      </c>
      <c r="AD94" s="83" t="s">
        <v>144</v>
      </c>
      <c r="AE94" s="83" t="s">
        <v>105</v>
      </c>
      <c r="AF94" t="s">
        <v>2056</v>
      </c>
      <c r="AG94" s="83" t="s">
        <v>102</v>
      </c>
      <c r="AH94" s="83" t="s">
        <v>102</v>
      </c>
      <c r="AI94" t="s">
        <v>3053</v>
      </c>
      <c r="AJ94" s="83" t="s">
        <v>4017</v>
      </c>
      <c r="AK94" s="83" t="s">
        <v>144</v>
      </c>
      <c r="AL94" s="83" t="s">
        <v>105</v>
      </c>
      <c r="AM94" s="87" t="s">
        <v>106</v>
      </c>
      <c r="AN94" t="s">
        <v>2056</v>
      </c>
      <c r="AO94" t="s">
        <v>3053</v>
      </c>
      <c r="AP94" s="83" t="s">
        <v>4017</v>
      </c>
      <c r="AQ94" s="83" t="s">
        <v>144</v>
      </c>
      <c r="AR94" s="87" t="s">
        <v>106</v>
      </c>
      <c r="AT94" s="83" t="s">
        <v>107</v>
      </c>
      <c r="AU94" s="146" t="s">
        <v>107</v>
      </c>
      <c r="AV94" s="146" t="s">
        <v>107</v>
      </c>
      <c r="AX94" s="110" t="s">
        <v>107</v>
      </c>
      <c r="AY94" s="111"/>
      <c r="AZ94" s="112">
        <f t="shared" ca="1" si="8"/>
        <v>7556</v>
      </c>
      <c r="BA94" s="136">
        <f t="shared" ca="1" si="9"/>
        <v>19</v>
      </c>
      <c r="BB94" s="114" t="s">
        <v>134</v>
      </c>
      <c r="BC94" s="114" t="s">
        <v>108</v>
      </c>
      <c r="BD94" s="114"/>
      <c r="BE94" s="115" t="s">
        <v>102</v>
      </c>
      <c r="BF94" s="115" t="s">
        <v>102</v>
      </c>
      <c r="BG94" s="115" t="s">
        <v>102</v>
      </c>
      <c r="BH94" s="115" t="s">
        <v>102</v>
      </c>
      <c r="BI94" s="116"/>
      <c r="BJ94" s="117" t="s">
        <v>109</v>
      </c>
      <c r="BK94" s="117" t="s">
        <v>109</v>
      </c>
      <c r="BL94" s="83">
        <f t="shared" ca="1" si="10"/>
        <v>46</v>
      </c>
      <c r="BM94" s="83" t="s">
        <v>108</v>
      </c>
      <c r="BN94" s="83">
        <v>0</v>
      </c>
      <c r="BO94" s="83" t="s">
        <v>108</v>
      </c>
      <c r="BP94" s="83">
        <v>-153755</v>
      </c>
      <c r="BQ94" s="83" t="s">
        <v>198</v>
      </c>
      <c r="BR94" s="83" t="s">
        <v>164</v>
      </c>
      <c r="BS94" s="83" t="s">
        <v>499</v>
      </c>
      <c r="BT94" s="83">
        <v>-153755</v>
      </c>
      <c r="BU94" s="83" t="s">
        <v>198</v>
      </c>
      <c r="BV94" s="83" t="s">
        <v>164</v>
      </c>
      <c r="BW94" s="83" t="s">
        <v>499</v>
      </c>
      <c r="BY94" s="136">
        <v>0</v>
      </c>
      <c r="BZ94" s="136">
        <v>0</v>
      </c>
      <c r="CA94" s="136">
        <v>0</v>
      </c>
      <c r="CB94" s="136">
        <v>0</v>
      </c>
      <c r="CD94" s="136">
        <v>0</v>
      </c>
      <c r="CE94" s="136">
        <v>0</v>
      </c>
      <c r="CF94" s="136">
        <v>0</v>
      </c>
      <c r="CG94" s="136">
        <v>0</v>
      </c>
      <c r="CH94" s="136">
        <v>0</v>
      </c>
      <c r="CI94" s="136">
        <v>0</v>
      </c>
      <c r="CJ94" s="136">
        <v>0</v>
      </c>
      <c r="CK94" s="138">
        <v>0</v>
      </c>
      <c r="CL94" s="138">
        <v>0</v>
      </c>
      <c r="CM94" s="136">
        <v>0</v>
      </c>
      <c r="CN94" s="136">
        <v>0</v>
      </c>
      <c r="CO94" s="85">
        <v>43735</v>
      </c>
      <c r="CP94" s="83" t="s">
        <v>4140</v>
      </c>
      <c r="CQ94" s="83" t="s">
        <v>102</v>
      </c>
      <c r="CR94" s="83" t="s">
        <v>482</v>
      </c>
      <c r="CS94" s="83">
        <v>89</v>
      </c>
      <c r="CT94" s="83" t="s">
        <v>483</v>
      </c>
      <c r="CU94" s="83">
        <v>1</v>
      </c>
      <c r="CV94" s="83">
        <v>0</v>
      </c>
      <c r="CW94" s="83">
        <v>0</v>
      </c>
      <c r="CX94" s="83" t="s">
        <v>109</v>
      </c>
      <c r="CY94" s="83" t="s">
        <v>583</v>
      </c>
      <c r="CZ94" s="83">
        <v>0</v>
      </c>
      <c r="DA94" s="83">
        <v>0</v>
      </c>
      <c r="DB94" s="83">
        <f t="shared" si="7"/>
        <v>0</v>
      </c>
      <c r="DC94" s="83" t="s">
        <v>497</v>
      </c>
      <c r="DE94" s="136">
        <v>1</v>
      </c>
      <c r="DF94" s="136">
        <v>1</v>
      </c>
      <c r="DG94" s="215" t="s">
        <v>269</v>
      </c>
      <c r="DH94" s="136">
        <v>1</v>
      </c>
      <c r="DI94" s="136">
        <v>1</v>
      </c>
      <c r="DJ94" s="215" t="s">
        <v>269</v>
      </c>
      <c r="EE94" s="136" t="b">
        <v>1</v>
      </c>
      <c r="EF94" s="136" t="b">
        <v>1</v>
      </c>
      <c r="EG94" s="136" t="b">
        <v>1</v>
      </c>
      <c r="EH94" s="136" t="b">
        <v>1</v>
      </c>
      <c r="EL94" s="215" t="s">
        <v>269</v>
      </c>
    </row>
    <row r="95" spans="1:142" ht="60" customHeight="1" x14ac:dyDescent="0.55000000000000004">
      <c r="A95" s="83" t="s">
        <v>130</v>
      </c>
      <c r="B95" s="83" t="s">
        <v>98</v>
      </c>
      <c r="C95">
        <v>192034</v>
      </c>
      <c r="D95" t="s">
        <v>748</v>
      </c>
      <c r="E95" t="s">
        <v>748</v>
      </c>
      <c r="F95" s="83" t="s">
        <v>108</v>
      </c>
      <c r="G95" s="213">
        <v>40415</v>
      </c>
      <c r="H95" s="83" t="s">
        <v>102</v>
      </c>
      <c r="I95" s="213">
        <v>43258</v>
      </c>
      <c r="J95" s="83" t="s">
        <v>228</v>
      </c>
      <c r="K95" s="214">
        <v>110321180128</v>
      </c>
      <c r="L95" s="83" t="s">
        <v>97</v>
      </c>
      <c r="M95" s="213">
        <v>43636</v>
      </c>
      <c r="N95">
        <v>238508</v>
      </c>
      <c r="O95" s="145" t="s">
        <v>567</v>
      </c>
      <c r="P95" s="145" t="s">
        <v>99</v>
      </c>
      <c r="Q95" s="145" t="s">
        <v>100</v>
      </c>
      <c r="R95" s="145" t="s">
        <v>567</v>
      </c>
      <c r="V95">
        <v>3251</v>
      </c>
      <c r="W95" s="83" t="s">
        <v>1664</v>
      </c>
      <c r="X95" s="83" t="s">
        <v>103</v>
      </c>
      <c r="Y95" t="s">
        <v>2057</v>
      </c>
      <c r="Z95" s="83" t="s">
        <v>102</v>
      </c>
      <c r="AA95" s="83" t="s">
        <v>102</v>
      </c>
      <c r="AB95" t="s">
        <v>3054</v>
      </c>
      <c r="AC95" s="83" t="s">
        <v>4018</v>
      </c>
      <c r="AD95" s="83" t="s">
        <v>111</v>
      </c>
      <c r="AE95" s="83" t="s">
        <v>105</v>
      </c>
      <c r="AF95" t="s">
        <v>2057</v>
      </c>
      <c r="AG95" s="83" t="s">
        <v>102</v>
      </c>
      <c r="AH95" s="83" t="s">
        <v>102</v>
      </c>
      <c r="AI95" t="s">
        <v>3054</v>
      </c>
      <c r="AJ95" s="83" t="s">
        <v>4018</v>
      </c>
      <c r="AK95" s="83" t="s">
        <v>111</v>
      </c>
      <c r="AL95" s="83" t="s">
        <v>105</v>
      </c>
      <c r="AM95" s="87" t="s">
        <v>106</v>
      </c>
      <c r="AN95" t="s">
        <v>2057</v>
      </c>
      <c r="AO95" t="s">
        <v>3054</v>
      </c>
      <c r="AP95" s="83" t="s">
        <v>4018</v>
      </c>
      <c r="AQ95" s="83" t="s">
        <v>144</v>
      </c>
      <c r="AR95" s="87" t="s">
        <v>106</v>
      </c>
      <c r="AT95" s="83" t="s">
        <v>107</v>
      </c>
      <c r="AU95" s="146" t="s">
        <v>107</v>
      </c>
      <c r="AV95" s="146" t="s">
        <v>107</v>
      </c>
      <c r="AX95" s="110" t="s">
        <v>107</v>
      </c>
      <c r="AY95" s="111"/>
      <c r="AZ95" s="112">
        <f t="shared" ca="1" si="8"/>
        <v>6540</v>
      </c>
      <c r="BA95" s="136">
        <f t="shared" ca="1" si="9"/>
        <v>42</v>
      </c>
      <c r="BB95" s="114" t="s">
        <v>136</v>
      </c>
      <c r="BC95" s="114" t="s">
        <v>108</v>
      </c>
      <c r="BD95" s="114"/>
      <c r="BE95" s="115" t="s">
        <v>102</v>
      </c>
      <c r="BF95" s="115" t="s">
        <v>102</v>
      </c>
      <c r="BG95" s="115" t="s">
        <v>102</v>
      </c>
      <c r="BH95" s="115" t="s">
        <v>102</v>
      </c>
      <c r="BI95" s="116"/>
      <c r="BJ95" s="117" t="s">
        <v>109</v>
      </c>
      <c r="BK95" s="117" t="s">
        <v>109</v>
      </c>
      <c r="BL95" s="83">
        <f t="shared" ca="1" si="10"/>
        <v>64</v>
      </c>
      <c r="BM95" s="83" t="s">
        <v>270</v>
      </c>
      <c r="BN95" s="83">
        <v>0</v>
      </c>
      <c r="BO95" s="83" t="s">
        <v>108</v>
      </c>
      <c r="BP95" s="83">
        <v>-155490</v>
      </c>
      <c r="BQ95" s="83" t="s">
        <v>381</v>
      </c>
      <c r="BR95" s="83" t="s">
        <v>157</v>
      </c>
      <c r="BS95" s="83" t="s">
        <v>502</v>
      </c>
      <c r="BT95" s="83">
        <v>-155490</v>
      </c>
      <c r="BU95" s="83" t="s">
        <v>381</v>
      </c>
      <c r="BV95" s="83" t="s">
        <v>157</v>
      </c>
      <c r="BW95" s="83" t="s">
        <v>502</v>
      </c>
      <c r="BY95" s="136">
        <v>0</v>
      </c>
      <c r="BZ95" s="136">
        <v>0</v>
      </c>
      <c r="CA95" s="136">
        <v>0</v>
      </c>
      <c r="CB95" s="136">
        <v>0</v>
      </c>
      <c r="CD95" s="136">
        <v>0</v>
      </c>
      <c r="CE95" s="136">
        <v>0</v>
      </c>
      <c r="CF95" s="136">
        <v>0</v>
      </c>
      <c r="CG95" s="136">
        <v>0</v>
      </c>
      <c r="CH95" s="136">
        <v>0</v>
      </c>
      <c r="CI95" s="136">
        <v>0</v>
      </c>
      <c r="CJ95" s="136">
        <v>0</v>
      </c>
      <c r="CK95" s="138">
        <v>0</v>
      </c>
      <c r="CL95" s="138">
        <v>0</v>
      </c>
      <c r="CM95" s="136">
        <v>0</v>
      </c>
      <c r="CN95" s="136">
        <v>0</v>
      </c>
      <c r="CO95" s="85">
        <v>43736</v>
      </c>
      <c r="CP95" s="83" t="s">
        <v>4141</v>
      </c>
      <c r="CQ95" s="83" t="s">
        <v>102</v>
      </c>
      <c r="CR95" s="83" t="s">
        <v>482</v>
      </c>
      <c r="CS95" s="83">
        <v>90</v>
      </c>
      <c r="CT95" s="83" t="s">
        <v>483</v>
      </c>
      <c r="CU95" s="83">
        <v>1</v>
      </c>
      <c r="CV95" s="83">
        <v>0</v>
      </c>
      <c r="CW95" s="83">
        <v>0</v>
      </c>
      <c r="CX95" s="83" t="s">
        <v>109</v>
      </c>
      <c r="CY95" s="83" t="s">
        <v>583</v>
      </c>
      <c r="CZ95" s="83">
        <v>0</v>
      </c>
      <c r="DA95" s="83">
        <v>0</v>
      </c>
      <c r="DB95" s="83">
        <f t="shared" si="7"/>
        <v>0</v>
      </c>
      <c r="DC95" s="83" t="s">
        <v>497</v>
      </c>
      <c r="DE95" s="136">
        <v>1</v>
      </c>
      <c r="DF95" s="136">
        <v>1</v>
      </c>
      <c r="DG95" s="215" t="s">
        <v>269</v>
      </c>
      <c r="DH95" s="136">
        <v>1</v>
      </c>
      <c r="DI95" s="136">
        <v>1</v>
      </c>
      <c r="DJ95" s="215" t="s">
        <v>269</v>
      </c>
      <c r="EE95" s="136" t="b">
        <v>1</v>
      </c>
      <c r="EF95" s="136" t="b">
        <v>1</v>
      </c>
      <c r="EG95" s="136" t="b">
        <v>1</v>
      </c>
      <c r="EH95" s="136" t="b">
        <v>1</v>
      </c>
      <c r="EL95" s="215" t="s">
        <v>269</v>
      </c>
    </row>
    <row r="96" spans="1:142" ht="60" customHeight="1" x14ac:dyDescent="0.55000000000000004">
      <c r="A96" s="83" t="s">
        <v>130</v>
      </c>
      <c r="B96" s="83" t="s">
        <v>98</v>
      </c>
      <c r="C96">
        <v>985883</v>
      </c>
      <c r="D96" t="s">
        <v>749</v>
      </c>
      <c r="E96" t="s">
        <v>749</v>
      </c>
      <c r="F96" s="83" t="s">
        <v>108</v>
      </c>
      <c r="G96" s="213">
        <v>42587</v>
      </c>
      <c r="H96" s="83" t="s">
        <v>102</v>
      </c>
      <c r="I96" s="213">
        <v>43123</v>
      </c>
      <c r="J96" s="83" t="s">
        <v>228</v>
      </c>
      <c r="K96" s="214">
        <v>564455948000</v>
      </c>
      <c r="L96" s="83" t="s">
        <v>126</v>
      </c>
      <c r="M96" s="213">
        <v>43485</v>
      </c>
      <c r="N96">
        <v>635888</v>
      </c>
      <c r="O96" s="145" t="s">
        <v>567</v>
      </c>
      <c r="P96" s="145" t="s">
        <v>99</v>
      </c>
      <c r="Q96" s="145" t="s">
        <v>100</v>
      </c>
      <c r="R96" s="145" t="s">
        <v>567</v>
      </c>
      <c r="V96">
        <v>2468</v>
      </c>
      <c r="W96" s="83" t="s">
        <v>101</v>
      </c>
      <c r="X96" s="83" t="s">
        <v>103</v>
      </c>
      <c r="Y96" t="s">
        <v>2058</v>
      </c>
      <c r="Z96" s="83" t="s">
        <v>102</v>
      </c>
      <c r="AA96" s="83" t="s">
        <v>102</v>
      </c>
      <c r="AB96" t="s">
        <v>3055</v>
      </c>
      <c r="AC96" s="83" t="s">
        <v>4019</v>
      </c>
      <c r="AD96" s="83" t="s">
        <v>144</v>
      </c>
      <c r="AE96" s="83" t="s">
        <v>105</v>
      </c>
      <c r="AF96" t="s">
        <v>2058</v>
      </c>
      <c r="AG96" s="83" t="s">
        <v>102</v>
      </c>
      <c r="AH96" s="83" t="s">
        <v>102</v>
      </c>
      <c r="AI96" t="s">
        <v>3055</v>
      </c>
      <c r="AJ96" s="83" t="s">
        <v>4019</v>
      </c>
      <c r="AK96" s="83" t="s">
        <v>144</v>
      </c>
      <c r="AL96" s="83" t="s">
        <v>105</v>
      </c>
      <c r="AM96" s="87" t="s">
        <v>106</v>
      </c>
      <c r="AN96" t="s">
        <v>2058</v>
      </c>
      <c r="AO96" t="s">
        <v>3055</v>
      </c>
      <c r="AP96" s="83" t="s">
        <v>4019</v>
      </c>
      <c r="AQ96" s="83" t="s">
        <v>111</v>
      </c>
      <c r="AR96" s="87" t="s">
        <v>106</v>
      </c>
      <c r="AT96" s="83" t="s">
        <v>107</v>
      </c>
      <c r="AU96" s="146" t="s">
        <v>107</v>
      </c>
      <c r="AV96" s="146" t="s">
        <v>107</v>
      </c>
      <c r="AX96" s="110" t="s">
        <v>107</v>
      </c>
      <c r="AY96" s="111"/>
      <c r="AZ96" s="112">
        <f t="shared" ca="1" si="8"/>
        <v>9858</v>
      </c>
      <c r="BA96" s="136">
        <f t="shared" ca="1" si="9"/>
        <v>98</v>
      </c>
      <c r="BB96" s="114" t="s">
        <v>134</v>
      </c>
      <c r="BC96" s="114" t="s">
        <v>108</v>
      </c>
      <c r="BD96" s="114"/>
      <c r="BE96" s="115" t="s">
        <v>102</v>
      </c>
      <c r="BF96" s="115" t="s">
        <v>102</v>
      </c>
      <c r="BG96" s="115" t="s">
        <v>102</v>
      </c>
      <c r="BH96" s="115" t="s">
        <v>102</v>
      </c>
      <c r="BI96" s="116"/>
      <c r="BJ96" s="117" t="s">
        <v>109</v>
      </c>
      <c r="BK96" s="117" t="s">
        <v>109</v>
      </c>
      <c r="BL96" s="83">
        <f t="shared" ca="1" si="10"/>
        <v>12</v>
      </c>
      <c r="BM96" s="83" t="s">
        <v>108</v>
      </c>
      <c r="BN96" s="83">
        <v>0</v>
      </c>
      <c r="BO96" s="83" t="s">
        <v>108</v>
      </c>
      <c r="BP96" s="83">
        <v>-157225</v>
      </c>
      <c r="BQ96" s="83" t="s">
        <v>312</v>
      </c>
      <c r="BR96" s="83" t="s">
        <v>153</v>
      </c>
      <c r="BS96" s="83" t="s">
        <v>499</v>
      </c>
      <c r="BT96" s="83">
        <v>-157225</v>
      </c>
      <c r="BU96" s="83" t="s">
        <v>312</v>
      </c>
      <c r="BV96" s="83" t="s">
        <v>153</v>
      </c>
      <c r="BW96" s="83" t="s">
        <v>499</v>
      </c>
      <c r="BY96" s="136">
        <v>0</v>
      </c>
      <c r="BZ96" s="136">
        <v>0</v>
      </c>
      <c r="CA96" s="136">
        <v>0</v>
      </c>
      <c r="CB96" s="136">
        <v>0</v>
      </c>
      <c r="CD96" s="136">
        <v>0</v>
      </c>
      <c r="CE96" s="136">
        <v>0</v>
      </c>
      <c r="CF96" s="136">
        <v>0</v>
      </c>
      <c r="CG96" s="136">
        <v>0</v>
      </c>
      <c r="CH96" s="136">
        <v>0</v>
      </c>
      <c r="CI96" s="136">
        <v>0</v>
      </c>
      <c r="CJ96" s="136">
        <v>0</v>
      </c>
      <c r="CK96" s="138">
        <v>0</v>
      </c>
      <c r="CL96" s="138">
        <v>0</v>
      </c>
      <c r="CM96" s="136">
        <v>0</v>
      </c>
      <c r="CN96" s="136">
        <v>0</v>
      </c>
      <c r="CO96" s="85">
        <v>43737</v>
      </c>
      <c r="CP96" s="83" t="s">
        <v>4142</v>
      </c>
      <c r="CQ96" s="83" t="s">
        <v>102</v>
      </c>
      <c r="CR96" s="83" t="s">
        <v>482</v>
      </c>
      <c r="CS96" s="83">
        <v>91</v>
      </c>
      <c r="CT96" s="83" t="s">
        <v>483</v>
      </c>
      <c r="CU96" s="83">
        <v>1</v>
      </c>
      <c r="CV96" s="83">
        <v>0</v>
      </c>
      <c r="CW96" s="83">
        <v>0</v>
      </c>
      <c r="CX96" s="83" t="s">
        <v>109</v>
      </c>
      <c r="CY96" s="83" t="s">
        <v>583</v>
      </c>
      <c r="CZ96" s="83">
        <v>0</v>
      </c>
      <c r="DA96" s="83">
        <v>0</v>
      </c>
      <c r="DB96" s="83">
        <f t="shared" si="7"/>
        <v>0</v>
      </c>
      <c r="DC96" s="83" t="s">
        <v>497</v>
      </c>
      <c r="DE96" s="136">
        <v>1</v>
      </c>
      <c r="DF96" s="136">
        <v>1</v>
      </c>
      <c r="DG96" s="215" t="s">
        <v>269</v>
      </c>
      <c r="DH96" s="136">
        <v>1</v>
      </c>
      <c r="DI96" s="136">
        <v>1</v>
      </c>
      <c r="DJ96" s="215" t="s">
        <v>269</v>
      </c>
      <c r="EE96" s="136" t="b">
        <v>1</v>
      </c>
      <c r="EF96" s="136" t="b">
        <v>1</v>
      </c>
      <c r="EG96" s="136" t="b">
        <v>1</v>
      </c>
      <c r="EH96" s="136" t="b">
        <v>1</v>
      </c>
      <c r="EL96" s="215" t="s">
        <v>269</v>
      </c>
    </row>
    <row r="97" spans="1:142" ht="60" customHeight="1" x14ac:dyDescent="0.55000000000000004">
      <c r="A97" s="83" t="s">
        <v>130</v>
      </c>
      <c r="B97" s="83" t="s">
        <v>98</v>
      </c>
      <c r="C97">
        <v>132231</v>
      </c>
      <c r="D97" t="s">
        <v>750</v>
      </c>
      <c r="E97" t="s">
        <v>750</v>
      </c>
      <c r="F97" s="83" t="s">
        <v>108</v>
      </c>
      <c r="G97" s="213">
        <v>28067</v>
      </c>
      <c r="H97" s="83" t="s">
        <v>102</v>
      </c>
      <c r="I97" s="213">
        <v>43106</v>
      </c>
      <c r="J97" s="83" t="s">
        <v>228</v>
      </c>
      <c r="K97" s="214">
        <v>967655942281</v>
      </c>
      <c r="L97" s="83" t="s">
        <v>135</v>
      </c>
      <c r="M97" s="213">
        <v>43775</v>
      </c>
      <c r="N97">
        <v>704089</v>
      </c>
      <c r="O97" s="145" t="s">
        <v>567</v>
      </c>
      <c r="P97" s="145" t="s">
        <v>99</v>
      </c>
      <c r="Q97" s="145" t="s">
        <v>100</v>
      </c>
      <c r="R97" s="145" t="s">
        <v>567</v>
      </c>
      <c r="V97">
        <v>2352</v>
      </c>
      <c r="W97" s="83" t="s">
        <v>101</v>
      </c>
      <c r="X97" s="83" t="s">
        <v>103</v>
      </c>
      <c r="Y97" t="s">
        <v>2059</v>
      </c>
      <c r="Z97" s="83" t="s">
        <v>102</v>
      </c>
      <c r="AA97" s="83" t="s">
        <v>102</v>
      </c>
      <c r="AB97" t="s">
        <v>3056</v>
      </c>
      <c r="AC97" s="83" t="s">
        <v>4020</v>
      </c>
      <c r="AD97" s="83" t="s">
        <v>144</v>
      </c>
      <c r="AE97" s="83" t="s">
        <v>105</v>
      </c>
      <c r="AF97" t="s">
        <v>2059</v>
      </c>
      <c r="AG97" s="83" t="s">
        <v>102</v>
      </c>
      <c r="AH97" s="83" t="s">
        <v>102</v>
      </c>
      <c r="AI97" t="s">
        <v>3056</v>
      </c>
      <c r="AJ97" s="83" t="s">
        <v>4020</v>
      </c>
      <c r="AK97" s="83" t="s">
        <v>144</v>
      </c>
      <c r="AL97" s="83" t="s">
        <v>105</v>
      </c>
      <c r="AM97" s="87" t="s">
        <v>106</v>
      </c>
      <c r="AN97" t="s">
        <v>2059</v>
      </c>
      <c r="AO97" t="s">
        <v>3056</v>
      </c>
      <c r="AP97" s="83" t="s">
        <v>4020</v>
      </c>
      <c r="AQ97" s="83" t="s">
        <v>144</v>
      </c>
      <c r="AR97" s="87" t="s">
        <v>106</v>
      </c>
      <c r="AT97" s="83" t="s">
        <v>107</v>
      </c>
      <c r="AU97" s="146" t="s">
        <v>107</v>
      </c>
      <c r="AV97" s="146" t="s">
        <v>107</v>
      </c>
      <c r="AX97" s="110" t="s">
        <v>107</v>
      </c>
      <c r="AY97" s="111"/>
      <c r="AZ97" s="112">
        <f t="shared" ca="1" si="8"/>
        <v>9170</v>
      </c>
      <c r="BA97" s="136">
        <f t="shared" ca="1" si="9"/>
        <v>44</v>
      </c>
      <c r="BB97" s="114" t="s">
        <v>134</v>
      </c>
      <c r="BC97" s="114" t="s">
        <v>108</v>
      </c>
      <c r="BD97" s="114"/>
      <c r="BE97" s="115" t="s">
        <v>102</v>
      </c>
      <c r="BF97" s="115" t="s">
        <v>102</v>
      </c>
      <c r="BG97" s="115" t="s">
        <v>102</v>
      </c>
      <c r="BH97" s="115" t="s">
        <v>102</v>
      </c>
      <c r="BI97" s="116"/>
      <c r="BJ97" s="117" t="s">
        <v>109</v>
      </c>
      <c r="BK97" s="117" t="s">
        <v>109</v>
      </c>
      <c r="BL97" s="83">
        <f t="shared" ca="1" si="10"/>
        <v>78</v>
      </c>
      <c r="BM97" s="83" t="s">
        <v>108</v>
      </c>
      <c r="BN97" s="83">
        <v>0</v>
      </c>
      <c r="BO97" s="83" t="s">
        <v>108</v>
      </c>
      <c r="BP97" s="83">
        <v>-158960</v>
      </c>
      <c r="BQ97" s="83" t="s">
        <v>198</v>
      </c>
      <c r="BR97" s="83" t="s">
        <v>164</v>
      </c>
      <c r="BS97" s="83" t="s">
        <v>499</v>
      </c>
      <c r="BT97" s="83">
        <v>-158960</v>
      </c>
      <c r="BU97" s="83" t="s">
        <v>198</v>
      </c>
      <c r="BV97" s="83" t="s">
        <v>164</v>
      </c>
      <c r="BW97" s="83" t="s">
        <v>499</v>
      </c>
      <c r="BY97" s="136">
        <v>0</v>
      </c>
      <c r="BZ97" s="136">
        <v>0</v>
      </c>
      <c r="CA97" s="136">
        <v>0</v>
      </c>
      <c r="CB97" s="136">
        <v>0</v>
      </c>
      <c r="CD97" s="136">
        <v>0</v>
      </c>
      <c r="CE97" s="136">
        <v>0</v>
      </c>
      <c r="CF97" s="136">
        <v>0</v>
      </c>
      <c r="CG97" s="136">
        <v>0</v>
      </c>
      <c r="CH97" s="136">
        <v>0</v>
      </c>
      <c r="CI97" s="136">
        <v>0</v>
      </c>
      <c r="CJ97" s="136">
        <v>0</v>
      </c>
      <c r="CK97" s="138">
        <v>0</v>
      </c>
      <c r="CL97" s="138">
        <v>0</v>
      </c>
      <c r="CM97" s="136">
        <v>0</v>
      </c>
      <c r="CN97" s="136">
        <v>0</v>
      </c>
      <c r="CO97" s="85">
        <v>43738</v>
      </c>
      <c r="CP97" s="83" t="s">
        <v>4143</v>
      </c>
      <c r="CQ97" s="83" t="s">
        <v>102</v>
      </c>
      <c r="CR97" s="83" t="s">
        <v>482</v>
      </c>
      <c r="CS97" s="83">
        <v>92</v>
      </c>
      <c r="CT97" s="83" t="s">
        <v>483</v>
      </c>
      <c r="CU97" s="83">
        <v>1</v>
      </c>
      <c r="CV97" s="83">
        <v>0</v>
      </c>
      <c r="CW97" s="83">
        <v>0</v>
      </c>
      <c r="CX97" s="83" t="s">
        <v>109</v>
      </c>
      <c r="CY97" s="83" t="s">
        <v>583</v>
      </c>
      <c r="CZ97" s="83">
        <v>0</v>
      </c>
      <c r="DA97" s="83">
        <v>0</v>
      </c>
      <c r="DB97" s="83">
        <f t="shared" si="7"/>
        <v>0</v>
      </c>
      <c r="DC97" s="83" t="s">
        <v>497</v>
      </c>
      <c r="DE97" s="136">
        <v>1</v>
      </c>
      <c r="DF97" s="136">
        <v>1</v>
      </c>
      <c r="DG97" s="215" t="s">
        <v>269</v>
      </c>
      <c r="DH97" s="136">
        <v>1</v>
      </c>
      <c r="DI97" s="136">
        <v>1</v>
      </c>
      <c r="DJ97" s="215" t="s">
        <v>269</v>
      </c>
      <c r="EE97" s="136" t="b">
        <v>1</v>
      </c>
      <c r="EF97" s="136" t="b">
        <v>1</v>
      </c>
      <c r="EG97" s="136" t="b">
        <v>1</v>
      </c>
      <c r="EH97" s="136" t="b">
        <v>1</v>
      </c>
      <c r="EL97" s="215" t="s">
        <v>269</v>
      </c>
    </row>
    <row r="98" spans="1:142" ht="60" customHeight="1" x14ac:dyDescent="0.55000000000000004">
      <c r="A98" s="83" t="s">
        <v>130</v>
      </c>
      <c r="B98" s="83" t="s">
        <v>98</v>
      </c>
      <c r="C98">
        <v>514129</v>
      </c>
      <c r="D98" t="s">
        <v>751</v>
      </c>
      <c r="E98" t="s">
        <v>751</v>
      </c>
      <c r="F98" s="83" t="s">
        <v>108</v>
      </c>
      <c r="G98" s="213">
        <v>27041</v>
      </c>
      <c r="H98" s="83" t="s">
        <v>102</v>
      </c>
      <c r="I98" s="213">
        <v>43376</v>
      </c>
      <c r="J98" s="83" t="s">
        <v>228</v>
      </c>
      <c r="K98" s="214">
        <v>812888541541</v>
      </c>
      <c r="L98" s="83" t="s">
        <v>97</v>
      </c>
      <c r="M98" s="213">
        <v>43727</v>
      </c>
      <c r="N98">
        <v>331180</v>
      </c>
      <c r="O98" s="145" t="s">
        <v>567</v>
      </c>
      <c r="P98" s="145" t="s">
        <v>99</v>
      </c>
      <c r="Q98" s="145" t="s">
        <v>100</v>
      </c>
      <c r="R98" s="145" t="s">
        <v>567</v>
      </c>
      <c r="V98">
        <v>2558</v>
      </c>
      <c r="W98" s="83" t="s">
        <v>1665</v>
      </c>
      <c r="X98" s="83" t="s">
        <v>103</v>
      </c>
      <c r="Y98" t="s">
        <v>2060</v>
      </c>
      <c r="Z98" s="83" t="s">
        <v>102</v>
      </c>
      <c r="AA98" s="83" t="s">
        <v>102</v>
      </c>
      <c r="AB98" t="s">
        <v>3057</v>
      </c>
      <c r="AC98" s="83" t="s">
        <v>4021</v>
      </c>
      <c r="AD98" s="83" t="s">
        <v>111</v>
      </c>
      <c r="AE98" s="83" t="s">
        <v>105</v>
      </c>
      <c r="AF98" t="s">
        <v>2060</v>
      </c>
      <c r="AG98" s="83" t="s">
        <v>102</v>
      </c>
      <c r="AH98" s="83" t="s">
        <v>102</v>
      </c>
      <c r="AI98" t="s">
        <v>3057</v>
      </c>
      <c r="AJ98" s="83" t="s">
        <v>4021</v>
      </c>
      <c r="AK98" s="83" t="s">
        <v>111</v>
      </c>
      <c r="AL98" s="83" t="s">
        <v>105</v>
      </c>
      <c r="AM98" s="87" t="s">
        <v>106</v>
      </c>
      <c r="AN98" t="s">
        <v>2060</v>
      </c>
      <c r="AO98" t="s">
        <v>3057</v>
      </c>
      <c r="AP98" s="83" t="s">
        <v>4021</v>
      </c>
      <c r="AQ98" s="83" t="s">
        <v>144</v>
      </c>
      <c r="AR98" s="87" t="s">
        <v>106</v>
      </c>
      <c r="AT98" s="83" t="s">
        <v>107</v>
      </c>
      <c r="AU98" s="146" t="s">
        <v>107</v>
      </c>
      <c r="AV98" s="146" t="s">
        <v>107</v>
      </c>
      <c r="AX98" s="110" t="s">
        <v>107</v>
      </c>
      <c r="AY98" s="111"/>
      <c r="AZ98" s="112">
        <f t="shared" ca="1" si="8"/>
        <v>7223</v>
      </c>
      <c r="BA98" s="136">
        <f t="shared" ca="1" si="9"/>
        <v>6</v>
      </c>
      <c r="BB98" s="114" t="s">
        <v>136</v>
      </c>
      <c r="BC98" s="114" t="s">
        <v>108</v>
      </c>
      <c r="BD98" s="114"/>
      <c r="BE98" s="115" t="s">
        <v>102</v>
      </c>
      <c r="BF98" s="115" t="s">
        <v>102</v>
      </c>
      <c r="BG98" s="115" t="s">
        <v>102</v>
      </c>
      <c r="BH98" s="115" t="s">
        <v>102</v>
      </c>
      <c r="BI98" s="116"/>
      <c r="BJ98" s="117" t="s">
        <v>109</v>
      </c>
      <c r="BK98" s="117" t="s">
        <v>109</v>
      </c>
      <c r="BL98" s="83">
        <f t="shared" ca="1" si="10"/>
        <v>1</v>
      </c>
      <c r="BM98" s="83" t="s">
        <v>270</v>
      </c>
      <c r="BN98" s="83">
        <v>0</v>
      </c>
      <c r="BO98" s="83" t="s">
        <v>108</v>
      </c>
      <c r="BP98" s="83">
        <v>-160695</v>
      </c>
      <c r="BQ98" s="83" t="s">
        <v>381</v>
      </c>
      <c r="BR98" s="83" t="s">
        <v>157</v>
      </c>
      <c r="BS98" s="83" t="s">
        <v>502</v>
      </c>
      <c r="BT98" s="83">
        <v>-160695</v>
      </c>
      <c r="BU98" s="83" t="s">
        <v>381</v>
      </c>
      <c r="BV98" s="83" t="s">
        <v>157</v>
      </c>
      <c r="BW98" s="83" t="s">
        <v>502</v>
      </c>
      <c r="BY98" s="136">
        <v>0</v>
      </c>
      <c r="BZ98" s="136">
        <v>0</v>
      </c>
      <c r="CA98" s="136">
        <v>0</v>
      </c>
      <c r="CB98" s="136">
        <v>0</v>
      </c>
      <c r="CD98" s="136">
        <v>0</v>
      </c>
      <c r="CE98" s="136">
        <v>0</v>
      </c>
      <c r="CF98" s="136">
        <v>0</v>
      </c>
      <c r="CG98" s="136">
        <v>0</v>
      </c>
      <c r="CH98" s="136">
        <v>0</v>
      </c>
      <c r="CI98" s="136">
        <v>0</v>
      </c>
      <c r="CJ98" s="136">
        <v>0</v>
      </c>
      <c r="CK98" s="138">
        <v>0</v>
      </c>
      <c r="CL98" s="138">
        <v>0</v>
      </c>
      <c r="CM98" s="136">
        <v>0</v>
      </c>
      <c r="CN98" s="136">
        <v>0</v>
      </c>
      <c r="CO98" s="85">
        <v>43739</v>
      </c>
      <c r="CP98" s="83" t="s">
        <v>4144</v>
      </c>
      <c r="CQ98" s="83" t="s">
        <v>102</v>
      </c>
      <c r="CR98" s="83" t="s">
        <v>482</v>
      </c>
      <c r="CS98" s="83">
        <v>93</v>
      </c>
      <c r="CT98" s="83" t="s">
        <v>483</v>
      </c>
      <c r="CU98" s="83">
        <v>1</v>
      </c>
      <c r="CV98" s="83">
        <v>0</v>
      </c>
      <c r="CW98" s="83">
        <v>0</v>
      </c>
      <c r="CX98" s="83" t="s">
        <v>109</v>
      </c>
      <c r="CY98" s="83" t="s">
        <v>583</v>
      </c>
      <c r="CZ98" s="83">
        <v>0</v>
      </c>
      <c r="DA98" s="83">
        <v>0</v>
      </c>
      <c r="DB98" s="83">
        <f t="shared" si="7"/>
        <v>0</v>
      </c>
      <c r="DC98" s="83" t="s">
        <v>497</v>
      </c>
      <c r="DE98" s="136">
        <v>1</v>
      </c>
      <c r="DF98" s="136">
        <v>1</v>
      </c>
      <c r="DG98" s="215" t="s">
        <v>269</v>
      </c>
      <c r="DH98" s="136">
        <v>1</v>
      </c>
      <c r="DI98" s="136">
        <v>1</v>
      </c>
      <c r="DJ98" s="215" t="s">
        <v>269</v>
      </c>
      <c r="EE98" s="136" t="b">
        <v>1</v>
      </c>
      <c r="EF98" s="136" t="b">
        <v>1</v>
      </c>
      <c r="EG98" s="136" t="b">
        <v>1</v>
      </c>
      <c r="EH98" s="136" t="b">
        <v>1</v>
      </c>
      <c r="EL98" s="215" t="s">
        <v>269</v>
      </c>
    </row>
    <row r="99" spans="1:142" ht="60" customHeight="1" x14ac:dyDescent="0.55000000000000004">
      <c r="A99" s="83" t="s">
        <v>130</v>
      </c>
      <c r="B99" s="83" t="s">
        <v>98</v>
      </c>
      <c r="C99">
        <v>537823</v>
      </c>
      <c r="D99" t="s">
        <v>752</v>
      </c>
      <c r="E99" t="s">
        <v>752</v>
      </c>
      <c r="F99" s="83" t="s">
        <v>108</v>
      </c>
      <c r="G99" s="213">
        <v>27847</v>
      </c>
      <c r="H99" s="83" t="s">
        <v>102</v>
      </c>
      <c r="I99" s="213">
        <v>43430</v>
      </c>
      <c r="J99" s="83" t="s">
        <v>228</v>
      </c>
      <c r="K99" s="214">
        <v>637302174385</v>
      </c>
      <c r="L99" s="83" t="s">
        <v>126</v>
      </c>
      <c r="M99" s="213">
        <v>43528</v>
      </c>
      <c r="N99">
        <v>321400</v>
      </c>
      <c r="O99" s="145" t="s">
        <v>567</v>
      </c>
      <c r="P99" s="145" t="s">
        <v>99</v>
      </c>
      <c r="Q99" s="145" t="s">
        <v>100</v>
      </c>
      <c r="R99" s="145" t="s">
        <v>567</v>
      </c>
      <c r="V99">
        <v>7853</v>
      </c>
      <c r="W99" s="83" t="s">
        <v>101</v>
      </c>
      <c r="X99" s="83" t="s">
        <v>103</v>
      </c>
      <c r="Y99" t="s">
        <v>2061</v>
      </c>
      <c r="Z99" s="83" t="s">
        <v>102</v>
      </c>
      <c r="AA99" s="83" t="s">
        <v>102</v>
      </c>
      <c r="AB99" t="s">
        <v>3058</v>
      </c>
      <c r="AC99" s="83" t="s">
        <v>4022</v>
      </c>
      <c r="AD99" s="83" t="s">
        <v>144</v>
      </c>
      <c r="AE99" s="83" t="s">
        <v>105</v>
      </c>
      <c r="AF99" t="s">
        <v>2061</v>
      </c>
      <c r="AG99" s="83" t="s">
        <v>102</v>
      </c>
      <c r="AH99" s="83" t="s">
        <v>102</v>
      </c>
      <c r="AI99" t="s">
        <v>3058</v>
      </c>
      <c r="AJ99" s="83" t="s">
        <v>4022</v>
      </c>
      <c r="AK99" s="83" t="s">
        <v>144</v>
      </c>
      <c r="AL99" s="83" t="s">
        <v>105</v>
      </c>
      <c r="AM99" s="87" t="s">
        <v>106</v>
      </c>
      <c r="AN99" t="s">
        <v>2061</v>
      </c>
      <c r="AO99" t="s">
        <v>3058</v>
      </c>
      <c r="AP99" s="83" t="s">
        <v>4022</v>
      </c>
      <c r="AQ99" s="83" t="s">
        <v>111</v>
      </c>
      <c r="AR99" s="87" t="s">
        <v>106</v>
      </c>
      <c r="AT99" s="83" t="s">
        <v>107</v>
      </c>
      <c r="AU99" s="146" t="s">
        <v>107</v>
      </c>
      <c r="AV99" s="146" t="s">
        <v>107</v>
      </c>
      <c r="AX99" s="110" t="s">
        <v>107</v>
      </c>
      <c r="AY99" s="111"/>
      <c r="AZ99" s="112">
        <f t="shared" ca="1" si="8"/>
        <v>5822</v>
      </c>
      <c r="BA99" s="136">
        <f t="shared" ca="1" si="9"/>
        <v>37</v>
      </c>
      <c r="BB99" s="114" t="s">
        <v>134</v>
      </c>
      <c r="BC99" s="114" t="s">
        <v>108</v>
      </c>
      <c r="BD99" s="114"/>
      <c r="BE99" s="115" t="s">
        <v>102</v>
      </c>
      <c r="BF99" s="115" t="s">
        <v>102</v>
      </c>
      <c r="BG99" s="115" t="s">
        <v>102</v>
      </c>
      <c r="BH99" s="115" t="s">
        <v>102</v>
      </c>
      <c r="BI99" s="116"/>
      <c r="BJ99" s="117" t="s">
        <v>109</v>
      </c>
      <c r="BK99" s="117" t="s">
        <v>109</v>
      </c>
      <c r="BL99" s="83">
        <f t="shared" ca="1" si="10"/>
        <v>9</v>
      </c>
      <c r="BM99" s="83" t="s">
        <v>108</v>
      </c>
      <c r="BN99" s="83">
        <v>0</v>
      </c>
      <c r="BO99" s="83" t="s">
        <v>108</v>
      </c>
      <c r="BP99" s="83">
        <v>-162430</v>
      </c>
      <c r="BQ99" s="83" t="s">
        <v>312</v>
      </c>
      <c r="BR99" s="83" t="s">
        <v>153</v>
      </c>
      <c r="BS99" s="83" t="s">
        <v>499</v>
      </c>
      <c r="BT99" s="83">
        <v>-162430</v>
      </c>
      <c r="BU99" s="83" t="s">
        <v>312</v>
      </c>
      <c r="BV99" s="83" t="s">
        <v>153</v>
      </c>
      <c r="BW99" s="83" t="s">
        <v>499</v>
      </c>
      <c r="BY99" s="136">
        <v>0</v>
      </c>
      <c r="BZ99" s="136">
        <v>0</v>
      </c>
      <c r="CA99" s="136">
        <v>0</v>
      </c>
      <c r="CB99" s="136">
        <v>0</v>
      </c>
      <c r="CD99" s="136">
        <v>0</v>
      </c>
      <c r="CE99" s="136">
        <v>0</v>
      </c>
      <c r="CF99" s="136">
        <v>0</v>
      </c>
      <c r="CG99" s="136">
        <v>0</v>
      </c>
      <c r="CH99" s="136">
        <v>0</v>
      </c>
      <c r="CI99" s="136">
        <v>0</v>
      </c>
      <c r="CJ99" s="136">
        <v>0</v>
      </c>
      <c r="CK99" s="138">
        <v>0</v>
      </c>
      <c r="CL99" s="138">
        <v>0</v>
      </c>
      <c r="CM99" s="136">
        <v>0</v>
      </c>
      <c r="CN99" s="136">
        <v>0</v>
      </c>
      <c r="CO99" s="85">
        <v>43740</v>
      </c>
      <c r="CP99" s="83" t="s">
        <v>4145</v>
      </c>
      <c r="CQ99" s="83" t="s">
        <v>102</v>
      </c>
      <c r="CR99" s="83" t="s">
        <v>482</v>
      </c>
      <c r="CS99" s="83">
        <v>94</v>
      </c>
      <c r="CT99" s="83" t="s">
        <v>483</v>
      </c>
      <c r="CU99" s="83">
        <v>1</v>
      </c>
      <c r="CV99" s="83">
        <v>0</v>
      </c>
      <c r="CW99" s="83">
        <v>0</v>
      </c>
      <c r="CX99" s="83" t="s">
        <v>109</v>
      </c>
      <c r="CY99" s="83" t="s">
        <v>583</v>
      </c>
      <c r="CZ99" s="83">
        <v>0</v>
      </c>
      <c r="DA99" s="83">
        <v>0</v>
      </c>
      <c r="DB99" s="83">
        <f t="shared" si="7"/>
        <v>0</v>
      </c>
      <c r="DC99" s="83" t="s">
        <v>497</v>
      </c>
      <c r="DE99" s="136">
        <v>1</v>
      </c>
      <c r="DF99" s="136">
        <v>1</v>
      </c>
      <c r="DG99" s="215" t="s">
        <v>269</v>
      </c>
      <c r="DH99" s="136">
        <v>1</v>
      </c>
      <c r="DI99" s="136">
        <v>1</v>
      </c>
      <c r="DJ99" s="215" t="s">
        <v>269</v>
      </c>
      <c r="EE99" s="136" t="b">
        <v>1</v>
      </c>
      <c r="EF99" s="136" t="b">
        <v>1</v>
      </c>
      <c r="EG99" s="136" t="b">
        <v>1</v>
      </c>
      <c r="EH99" s="136" t="b">
        <v>1</v>
      </c>
      <c r="EL99" s="215" t="s">
        <v>269</v>
      </c>
    </row>
    <row r="100" spans="1:142" ht="60" customHeight="1" x14ac:dyDescent="0.55000000000000004">
      <c r="A100" s="83" t="s">
        <v>130</v>
      </c>
      <c r="B100" s="83" t="s">
        <v>98</v>
      </c>
      <c r="C100">
        <v>757375</v>
      </c>
      <c r="D100" t="s">
        <v>753</v>
      </c>
      <c r="E100" t="s">
        <v>753</v>
      </c>
      <c r="F100" s="83" t="s">
        <v>108</v>
      </c>
      <c r="G100" s="213">
        <v>25769</v>
      </c>
      <c r="H100" s="83" t="s">
        <v>102</v>
      </c>
      <c r="I100" s="213">
        <v>43414</v>
      </c>
      <c r="J100" s="83" t="s">
        <v>228</v>
      </c>
      <c r="K100" s="214">
        <v>588061088172</v>
      </c>
      <c r="L100" s="83" t="s">
        <v>135</v>
      </c>
      <c r="M100" s="213">
        <v>43545</v>
      </c>
      <c r="N100">
        <v>167026</v>
      </c>
      <c r="O100" s="145" t="s">
        <v>567</v>
      </c>
      <c r="P100" s="145" t="s">
        <v>99</v>
      </c>
      <c r="Q100" s="145" t="s">
        <v>100</v>
      </c>
      <c r="R100" s="145" t="s">
        <v>567</v>
      </c>
      <c r="V100">
        <v>5918</v>
      </c>
      <c r="W100" s="83" t="s">
        <v>101</v>
      </c>
      <c r="X100" s="83" t="s">
        <v>103</v>
      </c>
      <c r="Y100" t="s">
        <v>2062</v>
      </c>
      <c r="Z100" s="83" t="s">
        <v>102</v>
      </c>
      <c r="AA100" s="83" t="s">
        <v>102</v>
      </c>
      <c r="AB100" t="s">
        <v>3059</v>
      </c>
      <c r="AC100" s="83" t="s">
        <v>4023</v>
      </c>
      <c r="AD100" s="83" t="s">
        <v>144</v>
      </c>
      <c r="AE100" s="83" t="s">
        <v>105</v>
      </c>
      <c r="AF100" t="s">
        <v>2062</v>
      </c>
      <c r="AG100" s="83" t="s">
        <v>102</v>
      </c>
      <c r="AH100" s="83" t="s">
        <v>102</v>
      </c>
      <c r="AI100" t="s">
        <v>3059</v>
      </c>
      <c r="AJ100" s="83" t="s">
        <v>4023</v>
      </c>
      <c r="AK100" s="83" t="s">
        <v>144</v>
      </c>
      <c r="AL100" s="83" t="s">
        <v>105</v>
      </c>
      <c r="AM100" s="87" t="s">
        <v>106</v>
      </c>
      <c r="AN100" t="s">
        <v>2062</v>
      </c>
      <c r="AO100" t="s">
        <v>3059</v>
      </c>
      <c r="AP100" s="83" t="s">
        <v>4023</v>
      </c>
      <c r="AQ100" s="83" t="s">
        <v>144</v>
      </c>
      <c r="AR100" s="87" t="s">
        <v>106</v>
      </c>
      <c r="AT100" s="83" t="s">
        <v>107</v>
      </c>
      <c r="AU100" s="146" t="s">
        <v>107</v>
      </c>
      <c r="AV100" s="146" t="s">
        <v>107</v>
      </c>
      <c r="AX100" s="110" t="s">
        <v>107</v>
      </c>
      <c r="AY100" s="111"/>
      <c r="AZ100" s="112">
        <f t="shared" ca="1" si="8"/>
        <v>2305</v>
      </c>
      <c r="BA100" s="136">
        <f t="shared" ca="1" si="9"/>
        <v>86</v>
      </c>
      <c r="BB100" s="114" t="s">
        <v>134</v>
      </c>
      <c r="BC100" s="114" t="s">
        <v>108</v>
      </c>
      <c r="BD100" s="114"/>
      <c r="BE100" s="115" t="s">
        <v>102</v>
      </c>
      <c r="BF100" s="115" t="s">
        <v>102</v>
      </c>
      <c r="BG100" s="115" t="s">
        <v>102</v>
      </c>
      <c r="BH100" s="115" t="s">
        <v>102</v>
      </c>
      <c r="BI100" s="116"/>
      <c r="BJ100" s="117" t="s">
        <v>109</v>
      </c>
      <c r="BK100" s="117" t="s">
        <v>109</v>
      </c>
      <c r="BL100" s="83">
        <f t="shared" ca="1" si="10"/>
        <v>80</v>
      </c>
      <c r="BM100" s="83" t="s">
        <v>108</v>
      </c>
      <c r="BN100" s="83">
        <v>0</v>
      </c>
      <c r="BO100" s="83" t="s">
        <v>108</v>
      </c>
      <c r="BP100" s="83">
        <v>-164165</v>
      </c>
      <c r="BQ100" s="83" t="s">
        <v>198</v>
      </c>
      <c r="BR100" s="83" t="s">
        <v>164</v>
      </c>
      <c r="BS100" s="83" t="s">
        <v>499</v>
      </c>
      <c r="BT100" s="83">
        <v>-164165</v>
      </c>
      <c r="BU100" s="83" t="s">
        <v>198</v>
      </c>
      <c r="BV100" s="83" t="s">
        <v>164</v>
      </c>
      <c r="BW100" s="83" t="s">
        <v>499</v>
      </c>
      <c r="BY100" s="136">
        <v>0</v>
      </c>
      <c r="BZ100" s="136">
        <v>0</v>
      </c>
      <c r="CA100" s="136">
        <v>0</v>
      </c>
      <c r="CB100" s="136">
        <v>0</v>
      </c>
      <c r="CD100" s="136">
        <v>0</v>
      </c>
      <c r="CE100" s="136">
        <v>0</v>
      </c>
      <c r="CF100" s="136">
        <v>0</v>
      </c>
      <c r="CG100" s="136">
        <v>0</v>
      </c>
      <c r="CH100" s="136">
        <v>0</v>
      </c>
      <c r="CI100" s="136">
        <v>0</v>
      </c>
      <c r="CJ100" s="136">
        <v>0</v>
      </c>
      <c r="CK100" s="138">
        <v>0</v>
      </c>
      <c r="CL100" s="138">
        <v>0</v>
      </c>
      <c r="CM100" s="136">
        <v>0</v>
      </c>
      <c r="CN100" s="136">
        <v>0</v>
      </c>
      <c r="CO100" s="85">
        <v>43741</v>
      </c>
      <c r="CP100" s="83" t="s">
        <v>4146</v>
      </c>
      <c r="CQ100" s="83" t="s">
        <v>102</v>
      </c>
      <c r="CR100" s="83" t="s">
        <v>482</v>
      </c>
      <c r="CS100" s="83">
        <v>95</v>
      </c>
      <c r="CT100" s="83" t="s">
        <v>483</v>
      </c>
      <c r="CU100" s="83">
        <v>1</v>
      </c>
      <c r="CV100" s="83">
        <v>0</v>
      </c>
      <c r="CW100" s="83">
        <v>0</v>
      </c>
      <c r="CX100" s="83" t="s">
        <v>109</v>
      </c>
      <c r="CY100" s="83" t="s">
        <v>583</v>
      </c>
      <c r="CZ100" s="83">
        <v>0</v>
      </c>
      <c r="DA100" s="83">
        <v>0</v>
      </c>
      <c r="DB100" s="83">
        <f t="shared" si="7"/>
        <v>0</v>
      </c>
      <c r="DC100" s="83" t="s">
        <v>497</v>
      </c>
      <c r="DE100" s="136">
        <v>1</v>
      </c>
      <c r="DF100" s="136">
        <v>1</v>
      </c>
      <c r="DG100" s="215" t="s">
        <v>269</v>
      </c>
      <c r="DH100" s="136">
        <v>1</v>
      </c>
      <c r="DI100" s="136">
        <v>1</v>
      </c>
      <c r="DJ100" s="215" t="s">
        <v>269</v>
      </c>
      <c r="EE100" s="136" t="b">
        <v>1</v>
      </c>
      <c r="EF100" s="136" t="b">
        <v>1</v>
      </c>
      <c r="EG100" s="136" t="b">
        <v>1</v>
      </c>
      <c r="EH100" s="136" t="b">
        <v>1</v>
      </c>
      <c r="EL100" s="215" t="s">
        <v>269</v>
      </c>
    </row>
    <row r="101" spans="1:142" ht="60" customHeight="1" x14ac:dyDescent="0.55000000000000004">
      <c r="A101" s="83" t="s">
        <v>130</v>
      </c>
      <c r="B101" s="83" t="s">
        <v>98</v>
      </c>
      <c r="C101">
        <v>381143</v>
      </c>
      <c r="D101" t="s">
        <v>754</v>
      </c>
      <c r="E101" t="s">
        <v>754</v>
      </c>
      <c r="F101" s="83" t="s">
        <v>108</v>
      </c>
      <c r="G101" s="213">
        <v>28404</v>
      </c>
      <c r="H101" s="83" t="s">
        <v>102</v>
      </c>
      <c r="I101" s="213">
        <v>43259</v>
      </c>
      <c r="J101" s="83" t="s">
        <v>228</v>
      </c>
      <c r="K101" s="214">
        <v>220273668393</v>
      </c>
      <c r="L101" s="83" t="s">
        <v>97</v>
      </c>
      <c r="M101" s="213">
        <v>43764</v>
      </c>
      <c r="N101">
        <v>288712</v>
      </c>
      <c r="O101" s="145" t="s">
        <v>567</v>
      </c>
      <c r="P101" s="145" t="s">
        <v>99</v>
      </c>
      <c r="Q101" s="145" t="s">
        <v>100</v>
      </c>
      <c r="R101" s="145" t="s">
        <v>567</v>
      </c>
      <c r="V101">
        <v>6267</v>
      </c>
      <c r="W101" s="83" t="s">
        <v>1666</v>
      </c>
      <c r="X101" s="83" t="s">
        <v>103</v>
      </c>
      <c r="Y101" t="s">
        <v>2063</v>
      </c>
      <c r="Z101" s="83" t="s">
        <v>102</v>
      </c>
      <c r="AA101" s="83" t="s">
        <v>102</v>
      </c>
      <c r="AB101" t="s">
        <v>3060</v>
      </c>
      <c r="AC101" s="83" t="s">
        <v>4024</v>
      </c>
      <c r="AD101" s="83" t="s">
        <v>111</v>
      </c>
      <c r="AE101" s="83" t="s">
        <v>105</v>
      </c>
      <c r="AF101" t="s">
        <v>2063</v>
      </c>
      <c r="AG101" s="83" t="s">
        <v>102</v>
      </c>
      <c r="AH101" s="83" t="s">
        <v>102</v>
      </c>
      <c r="AI101" t="s">
        <v>3060</v>
      </c>
      <c r="AJ101" s="83" t="s">
        <v>4024</v>
      </c>
      <c r="AK101" s="83" t="s">
        <v>111</v>
      </c>
      <c r="AL101" s="83" t="s">
        <v>105</v>
      </c>
      <c r="AM101" s="87" t="s">
        <v>106</v>
      </c>
      <c r="AN101" t="s">
        <v>2063</v>
      </c>
      <c r="AO101" t="s">
        <v>3060</v>
      </c>
      <c r="AP101" s="83" t="s">
        <v>4024</v>
      </c>
      <c r="AQ101" s="83" t="s">
        <v>144</v>
      </c>
      <c r="AR101" s="87" t="s">
        <v>106</v>
      </c>
      <c r="AT101" s="83" t="s">
        <v>107</v>
      </c>
      <c r="AU101" s="146" t="s">
        <v>107</v>
      </c>
      <c r="AV101" s="146" t="s">
        <v>107</v>
      </c>
      <c r="AX101" s="110" t="s">
        <v>107</v>
      </c>
      <c r="AY101" s="111"/>
      <c r="AZ101" s="112">
        <f t="shared" ca="1" si="8"/>
        <v>1240</v>
      </c>
      <c r="BA101" s="136">
        <f t="shared" ca="1" si="9"/>
        <v>23</v>
      </c>
      <c r="BB101" s="114" t="s">
        <v>136</v>
      </c>
      <c r="BC101" s="114" t="s">
        <v>108</v>
      </c>
      <c r="BD101" s="114"/>
      <c r="BE101" s="115" t="s">
        <v>102</v>
      </c>
      <c r="BF101" s="115" t="s">
        <v>102</v>
      </c>
      <c r="BG101" s="115" t="s">
        <v>102</v>
      </c>
      <c r="BH101" s="115" t="s">
        <v>102</v>
      </c>
      <c r="BI101" s="116"/>
      <c r="BJ101" s="117" t="s">
        <v>109</v>
      </c>
      <c r="BK101" s="117" t="s">
        <v>109</v>
      </c>
      <c r="BL101" s="83">
        <f t="shared" ca="1" si="10"/>
        <v>30</v>
      </c>
      <c r="BM101" s="83" t="s">
        <v>270</v>
      </c>
      <c r="BN101" s="83">
        <v>0</v>
      </c>
      <c r="BO101" s="83" t="s">
        <v>108</v>
      </c>
      <c r="BP101" s="83">
        <v>-165900</v>
      </c>
      <c r="BQ101" s="83" t="s">
        <v>381</v>
      </c>
      <c r="BR101" s="83" t="s">
        <v>157</v>
      </c>
      <c r="BS101" s="83" t="s">
        <v>502</v>
      </c>
      <c r="BT101" s="83">
        <v>-165900</v>
      </c>
      <c r="BU101" s="83" t="s">
        <v>381</v>
      </c>
      <c r="BV101" s="83" t="s">
        <v>157</v>
      </c>
      <c r="BW101" s="83" t="s">
        <v>502</v>
      </c>
      <c r="BY101" s="136">
        <v>0</v>
      </c>
      <c r="BZ101" s="136">
        <v>0</v>
      </c>
      <c r="CA101" s="136">
        <v>0</v>
      </c>
      <c r="CB101" s="136">
        <v>0</v>
      </c>
      <c r="CD101" s="136">
        <v>0</v>
      </c>
      <c r="CE101" s="136">
        <v>0</v>
      </c>
      <c r="CF101" s="136">
        <v>0</v>
      </c>
      <c r="CG101" s="136">
        <v>0</v>
      </c>
      <c r="CH101" s="136">
        <v>0</v>
      </c>
      <c r="CI101" s="136">
        <v>0</v>
      </c>
      <c r="CJ101" s="136">
        <v>0</v>
      </c>
      <c r="CK101" s="138">
        <v>0</v>
      </c>
      <c r="CL101" s="138">
        <v>0</v>
      </c>
      <c r="CM101" s="136">
        <v>0</v>
      </c>
      <c r="CN101" s="136">
        <v>0</v>
      </c>
      <c r="CO101" s="85">
        <v>43742</v>
      </c>
      <c r="CP101" s="83" t="s">
        <v>4147</v>
      </c>
      <c r="CQ101" s="83" t="s">
        <v>102</v>
      </c>
      <c r="CR101" s="83" t="s">
        <v>482</v>
      </c>
      <c r="CS101" s="83">
        <v>96</v>
      </c>
      <c r="CT101" s="83" t="s">
        <v>483</v>
      </c>
      <c r="CU101" s="83">
        <v>1</v>
      </c>
      <c r="CV101" s="83">
        <v>0</v>
      </c>
      <c r="CW101" s="83">
        <v>0</v>
      </c>
      <c r="CX101" s="83" t="s">
        <v>109</v>
      </c>
      <c r="CY101" s="83" t="s">
        <v>583</v>
      </c>
      <c r="CZ101" s="83">
        <v>0</v>
      </c>
      <c r="DA101" s="83">
        <v>0</v>
      </c>
      <c r="DB101" s="83">
        <f t="shared" si="7"/>
        <v>0</v>
      </c>
      <c r="DC101" s="83" t="s">
        <v>497</v>
      </c>
      <c r="DE101" s="136">
        <v>1</v>
      </c>
      <c r="DF101" s="136">
        <v>1</v>
      </c>
      <c r="DG101" s="215" t="s">
        <v>269</v>
      </c>
      <c r="DH101" s="136">
        <v>1</v>
      </c>
      <c r="DI101" s="136">
        <v>1</v>
      </c>
      <c r="DJ101" s="215" t="s">
        <v>269</v>
      </c>
      <c r="EE101" s="136" t="b">
        <v>1</v>
      </c>
      <c r="EF101" s="136" t="b">
        <v>1</v>
      </c>
      <c r="EG101" s="136" t="b">
        <v>1</v>
      </c>
      <c r="EH101" s="136" t="b">
        <v>1</v>
      </c>
      <c r="EL101" s="215" t="s">
        <v>269</v>
      </c>
    </row>
    <row r="102" spans="1:142" ht="60" customHeight="1" x14ac:dyDescent="0.55000000000000004">
      <c r="A102" s="83" t="s">
        <v>130</v>
      </c>
      <c r="B102" s="83" t="s">
        <v>98</v>
      </c>
      <c r="C102">
        <v>715245</v>
      </c>
      <c r="D102" t="s">
        <v>755</v>
      </c>
      <c r="E102" t="s">
        <v>755</v>
      </c>
      <c r="F102" s="83" t="s">
        <v>108</v>
      </c>
      <c r="G102" s="213">
        <v>36329</v>
      </c>
      <c r="H102" s="83" t="s">
        <v>102</v>
      </c>
      <c r="I102" s="213">
        <v>43396</v>
      </c>
      <c r="J102" s="83" t="s">
        <v>228</v>
      </c>
      <c r="K102" s="214">
        <v>183238046286</v>
      </c>
      <c r="L102" s="83" t="s">
        <v>126</v>
      </c>
      <c r="M102" s="213">
        <v>43781</v>
      </c>
      <c r="N102">
        <v>844266</v>
      </c>
      <c r="O102" s="145" t="s">
        <v>567</v>
      </c>
      <c r="P102" s="145" t="s">
        <v>99</v>
      </c>
      <c r="Q102" s="145" t="s">
        <v>100</v>
      </c>
      <c r="R102" s="145" t="s">
        <v>567</v>
      </c>
      <c r="V102">
        <v>4252</v>
      </c>
      <c r="W102" s="83" t="s">
        <v>101</v>
      </c>
      <c r="X102" s="83" t="s">
        <v>103</v>
      </c>
      <c r="Y102" t="s">
        <v>2064</v>
      </c>
      <c r="Z102" s="83" t="s">
        <v>102</v>
      </c>
      <c r="AA102" s="83" t="s">
        <v>102</v>
      </c>
      <c r="AB102" t="s">
        <v>3061</v>
      </c>
      <c r="AC102" s="83" t="s">
        <v>4025</v>
      </c>
      <c r="AD102" s="83" t="s">
        <v>144</v>
      </c>
      <c r="AE102" s="83" t="s">
        <v>105</v>
      </c>
      <c r="AF102" t="s">
        <v>2064</v>
      </c>
      <c r="AG102" s="83" t="s">
        <v>102</v>
      </c>
      <c r="AH102" s="83" t="s">
        <v>102</v>
      </c>
      <c r="AI102" t="s">
        <v>3061</v>
      </c>
      <c r="AJ102" s="83" t="s">
        <v>4025</v>
      </c>
      <c r="AK102" s="83" t="s">
        <v>144</v>
      </c>
      <c r="AL102" s="83" t="s">
        <v>105</v>
      </c>
      <c r="AM102" s="87" t="s">
        <v>106</v>
      </c>
      <c r="AN102" t="s">
        <v>2064</v>
      </c>
      <c r="AO102" t="s">
        <v>3061</v>
      </c>
      <c r="AP102" s="83" t="s">
        <v>4025</v>
      </c>
      <c r="AQ102" s="83" t="s">
        <v>111</v>
      </c>
      <c r="AR102" s="87" t="s">
        <v>106</v>
      </c>
      <c r="AT102" s="83" t="s">
        <v>107</v>
      </c>
      <c r="AU102" s="146" t="s">
        <v>107</v>
      </c>
      <c r="AV102" s="146" t="s">
        <v>107</v>
      </c>
      <c r="AX102" s="110" t="s">
        <v>107</v>
      </c>
      <c r="AY102" s="111"/>
      <c r="AZ102" s="112">
        <f t="shared" ca="1" si="8"/>
        <v>6147</v>
      </c>
      <c r="BA102" s="136">
        <f t="shared" ca="1" si="9"/>
        <v>61</v>
      </c>
      <c r="BB102" s="114" t="s">
        <v>134</v>
      </c>
      <c r="BC102" s="114" t="s">
        <v>108</v>
      </c>
      <c r="BD102" s="114"/>
      <c r="BE102" s="115" t="s">
        <v>102</v>
      </c>
      <c r="BF102" s="115" t="s">
        <v>102</v>
      </c>
      <c r="BG102" s="115" t="s">
        <v>102</v>
      </c>
      <c r="BH102" s="115" t="s">
        <v>102</v>
      </c>
      <c r="BI102" s="116"/>
      <c r="BJ102" s="117" t="s">
        <v>109</v>
      </c>
      <c r="BK102" s="117" t="s">
        <v>109</v>
      </c>
      <c r="BL102" s="83">
        <f t="shared" ca="1" si="10"/>
        <v>34</v>
      </c>
      <c r="BM102" s="83" t="s">
        <v>108</v>
      </c>
      <c r="BN102" s="83">
        <v>0</v>
      </c>
      <c r="BO102" s="83" t="s">
        <v>108</v>
      </c>
      <c r="BP102" s="83">
        <v>-167635</v>
      </c>
      <c r="BQ102" s="83" t="s">
        <v>312</v>
      </c>
      <c r="BR102" s="83" t="s">
        <v>153</v>
      </c>
      <c r="BS102" s="83" t="s">
        <v>499</v>
      </c>
      <c r="BT102" s="83">
        <v>-167635</v>
      </c>
      <c r="BU102" s="83" t="s">
        <v>312</v>
      </c>
      <c r="BV102" s="83" t="s">
        <v>153</v>
      </c>
      <c r="BW102" s="83" t="s">
        <v>499</v>
      </c>
      <c r="BY102" s="136">
        <v>0</v>
      </c>
      <c r="BZ102" s="136">
        <v>0</v>
      </c>
      <c r="CA102" s="136">
        <v>0</v>
      </c>
      <c r="CB102" s="136">
        <v>0</v>
      </c>
      <c r="CD102" s="136">
        <v>0</v>
      </c>
      <c r="CE102" s="136">
        <v>0</v>
      </c>
      <c r="CF102" s="136">
        <v>0</v>
      </c>
      <c r="CG102" s="136">
        <v>0</v>
      </c>
      <c r="CH102" s="136">
        <v>0</v>
      </c>
      <c r="CI102" s="136">
        <v>0</v>
      </c>
      <c r="CJ102" s="136">
        <v>0</v>
      </c>
      <c r="CK102" s="138">
        <v>0</v>
      </c>
      <c r="CL102" s="138">
        <v>0</v>
      </c>
      <c r="CM102" s="136">
        <v>0</v>
      </c>
      <c r="CN102" s="136">
        <v>0</v>
      </c>
      <c r="CO102" s="85">
        <v>43743</v>
      </c>
      <c r="CP102" s="83" t="s">
        <v>4148</v>
      </c>
      <c r="CQ102" s="83" t="s">
        <v>102</v>
      </c>
      <c r="CR102" s="83" t="s">
        <v>482</v>
      </c>
      <c r="CS102" s="83">
        <v>97</v>
      </c>
      <c r="CT102" s="83" t="s">
        <v>483</v>
      </c>
      <c r="CU102" s="83">
        <v>1</v>
      </c>
      <c r="CV102" s="83">
        <v>0</v>
      </c>
      <c r="CW102" s="83">
        <v>0</v>
      </c>
      <c r="CX102" s="83" t="s">
        <v>109</v>
      </c>
      <c r="CY102" s="83" t="s">
        <v>583</v>
      </c>
      <c r="CZ102" s="83">
        <v>0</v>
      </c>
      <c r="DA102" s="83">
        <v>0</v>
      </c>
      <c r="DB102" s="83">
        <f t="shared" si="7"/>
        <v>0</v>
      </c>
      <c r="DC102" s="83" t="s">
        <v>497</v>
      </c>
      <c r="DE102" s="136">
        <v>1</v>
      </c>
      <c r="DF102" s="136">
        <v>1</v>
      </c>
      <c r="DG102" s="215" t="s">
        <v>269</v>
      </c>
      <c r="DH102" s="136">
        <v>1</v>
      </c>
      <c r="DI102" s="136">
        <v>1</v>
      </c>
      <c r="DJ102" s="215" t="s">
        <v>269</v>
      </c>
      <c r="EE102" s="136" t="b">
        <v>1</v>
      </c>
      <c r="EF102" s="136" t="b">
        <v>1</v>
      </c>
      <c r="EG102" s="136" t="b">
        <v>1</v>
      </c>
      <c r="EH102" s="136" t="b">
        <v>1</v>
      </c>
      <c r="EL102" s="215" t="s">
        <v>269</v>
      </c>
    </row>
    <row r="103" spans="1:142" ht="60" customHeight="1" x14ac:dyDescent="0.55000000000000004">
      <c r="A103" s="83" t="s">
        <v>130</v>
      </c>
      <c r="B103" s="83" t="s">
        <v>98</v>
      </c>
      <c r="C103">
        <v>501800</v>
      </c>
      <c r="D103" t="s">
        <v>756</v>
      </c>
      <c r="E103" t="s">
        <v>756</v>
      </c>
      <c r="F103" s="83" t="s">
        <v>108</v>
      </c>
      <c r="G103" s="213">
        <v>25969</v>
      </c>
      <c r="H103" s="83" t="s">
        <v>102</v>
      </c>
      <c r="I103" s="213">
        <v>43303</v>
      </c>
      <c r="J103" s="83" t="s">
        <v>228</v>
      </c>
      <c r="K103" s="214">
        <v>627849411235</v>
      </c>
      <c r="L103" s="83" t="s">
        <v>135</v>
      </c>
      <c r="M103" s="213">
        <v>43710</v>
      </c>
      <c r="N103">
        <v>789582</v>
      </c>
      <c r="O103" s="145" t="s">
        <v>567</v>
      </c>
      <c r="P103" s="145" t="s">
        <v>99</v>
      </c>
      <c r="Q103" s="145" t="s">
        <v>100</v>
      </c>
      <c r="R103" s="145" t="s">
        <v>567</v>
      </c>
      <c r="V103">
        <v>8231</v>
      </c>
      <c r="W103" s="83" t="s">
        <v>101</v>
      </c>
      <c r="X103" s="83" t="s">
        <v>103</v>
      </c>
      <c r="Y103" t="s">
        <v>2065</v>
      </c>
      <c r="Z103" s="83" t="s">
        <v>102</v>
      </c>
      <c r="AA103" s="83" t="s">
        <v>102</v>
      </c>
      <c r="AB103" t="s">
        <v>3062</v>
      </c>
      <c r="AC103" s="83" t="s">
        <v>4026</v>
      </c>
      <c r="AD103" s="83" t="s">
        <v>144</v>
      </c>
      <c r="AE103" s="83" t="s">
        <v>105</v>
      </c>
      <c r="AF103" t="s">
        <v>2065</v>
      </c>
      <c r="AG103" s="83" t="s">
        <v>102</v>
      </c>
      <c r="AH103" s="83" t="s">
        <v>102</v>
      </c>
      <c r="AI103" t="s">
        <v>3062</v>
      </c>
      <c r="AJ103" s="83" t="s">
        <v>4026</v>
      </c>
      <c r="AK103" s="83" t="s">
        <v>144</v>
      </c>
      <c r="AL103" s="83" t="s">
        <v>105</v>
      </c>
      <c r="AM103" s="87" t="s">
        <v>106</v>
      </c>
      <c r="AN103" t="s">
        <v>2065</v>
      </c>
      <c r="AO103" t="s">
        <v>3062</v>
      </c>
      <c r="AP103" s="83" t="s">
        <v>4026</v>
      </c>
      <c r="AQ103" s="83" t="s">
        <v>144</v>
      </c>
      <c r="AR103" s="87" t="s">
        <v>106</v>
      </c>
      <c r="AT103" s="83" t="s">
        <v>107</v>
      </c>
      <c r="AU103" s="146" t="s">
        <v>107</v>
      </c>
      <c r="AV103" s="146" t="s">
        <v>107</v>
      </c>
      <c r="AX103" s="110" t="s">
        <v>107</v>
      </c>
      <c r="AY103" s="111"/>
      <c r="AZ103" s="112">
        <f t="shared" ca="1" si="8"/>
        <v>8859</v>
      </c>
      <c r="BA103" s="136">
        <f t="shared" ca="1" si="9"/>
        <v>4</v>
      </c>
      <c r="BB103" s="114" t="s">
        <v>134</v>
      </c>
      <c r="BC103" s="114" t="s">
        <v>108</v>
      </c>
      <c r="BD103" s="114"/>
      <c r="BE103" s="115" t="s">
        <v>102</v>
      </c>
      <c r="BF103" s="115" t="s">
        <v>102</v>
      </c>
      <c r="BG103" s="115" t="s">
        <v>102</v>
      </c>
      <c r="BH103" s="115" t="s">
        <v>102</v>
      </c>
      <c r="BI103" s="116"/>
      <c r="BJ103" s="117" t="s">
        <v>109</v>
      </c>
      <c r="BK103" s="117" t="s">
        <v>109</v>
      </c>
      <c r="BL103" s="83">
        <f t="shared" ca="1" si="10"/>
        <v>47</v>
      </c>
      <c r="BM103" s="83" t="s">
        <v>108</v>
      </c>
      <c r="BN103" s="83">
        <v>0</v>
      </c>
      <c r="BO103" s="83" t="s">
        <v>108</v>
      </c>
      <c r="BP103" s="83">
        <v>-169370</v>
      </c>
      <c r="BQ103" s="83" t="s">
        <v>198</v>
      </c>
      <c r="BR103" s="83" t="s">
        <v>164</v>
      </c>
      <c r="BS103" s="83" t="s">
        <v>499</v>
      </c>
      <c r="BT103" s="83">
        <v>-169370</v>
      </c>
      <c r="BU103" s="83" t="s">
        <v>198</v>
      </c>
      <c r="BV103" s="83" t="s">
        <v>164</v>
      </c>
      <c r="BW103" s="83" t="s">
        <v>499</v>
      </c>
      <c r="BY103" s="136">
        <v>0</v>
      </c>
      <c r="BZ103" s="136">
        <v>0</v>
      </c>
      <c r="CA103" s="136">
        <v>0</v>
      </c>
      <c r="CB103" s="136">
        <v>0</v>
      </c>
      <c r="CD103" s="136">
        <v>0</v>
      </c>
      <c r="CE103" s="136">
        <v>0</v>
      </c>
      <c r="CF103" s="136">
        <v>0</v>
      </c>
      <c r="CG103" s="136">
        <v>0</v>
      </c>
      <c r="CH103" s="136">
        <v>0</v>
      </c>
      <c r="CI103" s="136">
        <v>0</v>
      </c>
      <c r="CJ103" s="136">
        <v>0</v>
      </c>
      <c r="CK103" s="138">
        <v>0</v>
      </c>
      <c r="CL103" s="138">
        <v>0</v>
      </c>
      <c r="CM103" s="136">
        <v>0</v>
      </c>
      <c r="CN103" s="136">
        <v>0</v>
      </c>
      <c r="CO103" s="85">
        <v>43744</v>
      </c>
      <c r="CP103" s="83" t="s">
        <v>4149</v>
      </c>
      <c r="CQ103" s="83" t="s">
        <v>102</v>
      </c>
      <c r="CR103" s="83" t="s">
        <v>482</v>
      </c>
      <c r="CS103" s="83">
        <v>98</v>
      </c>
      <c r="CT103" s="83" t="s">
        <v>483</v>
      </c>
      <c r="CU103" s="83">
        <v>1</v>
      </c>
      <c r="CV103" s="83">
        <v>0</v>
      </c>
      <c r="CW103" s="83">
        <v>0</v>
      </c>
      <c r="CX103" s="83" t="s">
        <v>109</v>
      </c>
      <c r="CY103" s="83" t="s">
        <v>583</v>
      </c>
      <c r="CZ103" s="83">
        <v>0</v>
      </c>
      <c r="DA103" s="83">
        <v>0</v>
      </c>
      <c r="DB103" s="83">
        <f t="shared" si="7"/>
        <v>0</v>
      </c>
      <c r="DC103" s="83" t="s">
        <v>497</v>
      </c>
      <c r="DE103" s="136">
        <v>1</v>
      </c>
      <c r="DF103" s="136">
        <v>1</v>
      </c>
      <c r="DG103" s="215" t="s">
        <v>269</v>
      </c>
      <c r="DH103" s="136">
        <v>1</v>
      </c>
      <c r="DI103" s="136">
        <v>1</v>
      </c>
      <c r="DJ103" s="215" t="s">
        <v>269</v>
      </c>
      <c r="EE103" s="136" t="b">
        <v>1</v>
      </c>
      <c r="EF103" s="136" t="b">
        <v>1</v>
      </c>
      <c r="EG103" s="136" t="b">
        <v>1</v>
      </c>
      <c r="EH103" s="136" t="b">
        <v>1</v>
      </c>
      <c r="EL103" s="215" t="s">
        <v>269</v>
      </c>
    </row>
    <row r="104" spans="1:142" ht="60" customHeight="1" x14ac:dyDescent="0.55000000000000004">
      <c r="A104" s="83" t="s">
        <v>130</v>
      </c>
      <c r="B104" s="83" t="s">
        <v>98</v>
      </c>
      <c r="C104">
        <v>474593</v>
      </c>
      <c r="D104" t="s">
        <v>757</v>
      </c>
      <c r="E104" t="s">
        <v>757</v>
      </c>
      <c r="F104" s="83" t="s">
        <v>108</v>
      </c>
      <c r="G104" s="213">
        <v>40088</v>
      </c>
      <c r="H104" s="83" t="s">
        <v>102</v>
      </c>
      <c r="I104" s="213">
        <v>43321</v>
      </c>
      <c r="J104" s="83" t="s">
        <v>228</v>
      </c>
      <c r="K104" s="214">
        <v>880836637278</v>
      </c>
      <c r="L104" s="83" t="s">
        <v>97</v>
      </c>
      <c r="M104" s="213">
        <v>43768</v>
      </c>
      <c r="N104">
        <v>602326</v>
      </c>
      <c r="O104" s="145" t="s">
        <v>567</v>
      </c>
      <c r="P104" s="145" t="s">
        <v>99</v>
      </c>
      <c r="Q104" s="145" t="s">
        <v>100</v>
      </c>
      <c r="R104" s="145" t="s">
        <v>567</v>
      </c>
      <c r="V104">
        <v>3933</v>
      </c>
      <c r="W104" s="83" t="s">
        <v>1667</v>
      </c>
      <c r="X104" s="83" t="s">
        <v>103</v>
      </c>
      <c r="Y104" t="s">
        <v>2066</v>
      </c>
      <c r="Z104" s="83" t="s">
        <v>102</v>
      </c>
      <c r="AA104" s="83" t="s">
        <v>102</v>
      </c>
      <c r="AB104" t="s">
        <v>3063</v>
      </c>
      <c r="AC104" s="83" t="s">
        <v>4027</v>
      </c>
      <c r="AD104" s="83" t="s">
        <v>111</v>
      </c>
      <c r="AE104" s="83" t="s">
        <v>105</v>
      </c>
      <c r="AF104" t="s">
        <v>2066</v>
      </c>
      <c r="AG104" s="83" t="s">
        <v>102</v>
      </c>
      <c r="AH104" s="83" t="s">
        <v>102</v>
      </c>
      <c r="AI104" t="s">
        <v>3063</v>
      </c>
      <c r="AJ104" s="83" t="s">
        <v>4027</v>
      </c>
      <c r="AK104" s="83" t="s">
        <v>111</v>
      </c>
      <c r="AL104" s="83" t="s">
        <v>105</v>
      </c>
      <c r="AM104" s="87" t="s">
        <v>106</v>
      </c>
      <c r="AN104" t="s">
        <v>2066</v>
      </c>
      <c r="AO104" t="s">
        <v>3063</v>
      </c>
      <c r="AP104" s="83" t="s">
        <v>4027</v>
      </c>
      <c r="AQ104" s="83" t="s">
        <v>144</v>
      </c>
      <c r="AR104" s="87" t="s">
        <v>106</v>
      </c>
      <c r="AT104" s="83" t="s">
        <v>107</v>
      </c>
      <c r="AU104" s="146" t="s">
        <v>107</v>
      </c>
      <c r="AV104" s="146" t="s">
        <v>107</v>
      </c>
      <c r="AX104" s="110" t="s">
        <v>107</v>
      </c>
      <c r="AY104" s="111"/>
      <c r="AZ104" s="112">
        <f t="shared" ca="1" si="8"/>
        <v>2784</v>
      </c>
      <c r="BA104" s="136">
        <f t="shared" ca="1" si="9"/>
        <v>77</v>
      </c>
      <c r="BB104" s="114" t="s">
        <v>136</v>
      </c>
      <c r="BC104" s="114" t="s">
        <v>108</v>
      </c>
      <c r="BD104" s="114"/>
      <c r="BE104" s="115" t="s">
        <v>102</v>
      </c>
      <c r="BF104" s="115" t="s">
        <v>102</v>
      </c>
      <c r="BG104" s="115" t="s">
        <v>102</v>
      </c>
      <c r="BH104" s="115" t="s">
        <v>102</v>
      </c>
      <c r="BI104" s="116"/>
      <c r="BJ104" s="117" t="s">
        <v>109</v>
      </c>
      <c r="BK104" s="117" t="s">
        <v>109</v>
      </c>
      <c r="BL104" s="83">
        <f t="shared" ca="1" si="10"/>
        <v>85</v>
      </c>
      <c r="BM104" s="83" t="s">
        <v>270</v>
      </c>
      <c r="BN104" s="83">
        <v>0</v>
      </c>
      <c r="BO104" s="83" t="s">
        <v>108</v>
      </c>
      <c r="BP104" s="83">
        <v>-171105</v>
      </c>
      <c r="BQ104" s="83" t="s">
        <v>381</v>
      </c>
      <c r="BR104" s="83" t="s">
        <v>157</v>
      </c>
      <c r="BS104" s="83" t="s">
        <v>502</v>
      </c>
      <c r="BT104" s="83">
        <v>-171105</v>
      </c>
      <c r="BU104" s="83" t="s">
        <v>381</v>
      </c>
      <c r="BV104" s="83" t="s">
        <v>157</v>
      </c>
      <c r="BW104" s="83" t="s">
        <v>502</v>
      </c>
      <c r="BY104" s="136">
        <v>0</v>
      </c>
      <c r="BZ104" s="136">
        <v>0</v>
      </c>
      <c r="CA104" s="136">
        <v>0</v>
      </c>
      <c r="CB104" s="136">
        <v>0</v>
      </c>
      <c r="CD104" s="136">
        <v>0</v>
      </c>
      <c r="CE104" s="136">
        <v>0</v>
      </c>
      <c r="CF104" s="136">
        <v>0</v>
      </c>
      <c r="CG104" s="136">
        <v>0</v>
      </c>
      <c r="CH104" s="136">
        <v>0</v>
      </c>
      <c r="CI104" s="136">
        <v>0</v>
      </c>
      <c r="CJ104" s="136">
        <v>0</v>
      </c>
      <c r="CK104" s="138">
        <v>0</v>
      </c>
      <c r="CL104" s="138">
        <v>0</v>
      </c>
      <c r="CM104" s="136">
        <v>0</v>
      </c>
      <c r="CN104" s="136">
        <v>0</v>
      </c>
      <c r="CO104" s="85">
        <v>43745</v>
      </c>
      <c r="CP104" s="83" t="s">
        <v>4150</v>
      </c>
      <c r="CQ104" s="83" t="s">
        <v>102</v>
      </c>
      <c r="CR104" s="83" t="s">
        <v>482</v>
      </c>
      <c r="CS104" s="83">
        <v>99</v>
      </c>
      <c r="CT104" s="83" t="s">
        <v>483</v>
      </c>
      <c r="CU104" s="83">
        <v>1</v>
      </c>
      <c r="CV104" s="83">
        <v>0</v>
      </c>
      <c r="CW104" s="83">
        <v>0</v>
      </c>
      <c r="CX104" s="83" t="s">
        <v>109</v>
      </c>
      <c r="CY104" s="83" t="s">
        <v>583</v>
      </c>
      <c r="CZ104" s="83">
        <v>0</v>
      </c>
      <c r="DA104" s="83">
        <v>0</v>
      </c>
      <c r="DB104" s="83">
        <f t="shared" si="7"/>
        <v>0</v>
      </c>
      <c r="DC104" s="83" t="s">
        <v>497</v>
      </c>
      <c r="DE104" s="136">
        <v>1</v>
      </c>
      <c r="DF104" s="136">
        <v>1</v>
      </c>
      <c r="DG104" s="215" t="s">
        <v>269</v>
      </c>
      <c r="DH104" s="136">
        <v>1</v>
      </c>
      <c r="DI104" s="136">
        <v>1</v>
      </c>
      <c r="DJ104" s="215" t="s">
        <v>269</v>
      </c>
      <c r="EE104" s="136" t="b">
        <v>1</v>
      </c>
      <c r="EF104" s="136" t="b">
        <v>1</v>
      </c>
      <c r="EG104" s="136" t="b">
        <v>1</v>
      </c>
      <c r="EH104" s="136" t="b">
        <v>1</v>
      </c>
      <c r="EL104" s="215" t="s">
        <v>269</v>
      </c>
    </row>
    <row r="105" spans="1:142" ht="60" customHeight="1" x14ac:dyDescent="0.55000000000000004">
      <c r="A105" s="83" t="s">
        <v>130</v>
      </c>
      <c r="B105" s="83" t="s">
        <v>98</v>
      </c>
      <c r="C105">
        <v>652894</v>
      </c>
      <c r="D105" t="s">
        <v>758</v>
      </c>
      <c r="E105" t="s">
        <v>758</v>
      </c>
      <c r="F105" s="83" t="s">
        <v>108</v>
      </c>
      <c r="G105" s="213">
        <v>34158</v>
      </c>
      <c r="H105" s="83" t="s">
        <v>102</v>
      </c>
      <c r="I105" s="213">
        <v>43386</v>
      </c>
      <c r="J105" s="83" t="s">
        <v>228</v>
      </c>
      <c r="K105" s="214">
        <v>924005136282</v>
      </c>
      <c r="L105" s="83" t="s">
        <v>135</v>
      </c>
      <c r="M105" s="213">
        <v>43763</v>
      </c>
      <c r="N105">
        <v>993248</v>
      </c>
      <c r="O105" s="145" t="s">
        <v>567</v>
      </c>
      <c r="P105" s="145" t="s">
        <v>99</v>
      </c>
      <c r="Q105" s="145" t="s">
        <v>100</v>
      </c>
      <c r="R105" s="145" t="s">
        <v>567</v>
      </c>
      <c r="V105">
        <v>1932</v>
      </c>
      <c r="W105" s="83" t="s">
        <v>101</v>
      </c>
      <c r="X105" s="83" t="s">
        <v>103</v>
      </c>
      <c r="Y105" t="s">
        <v>2067</v>
      </c>
      <c r="Z105" s="83" t="s">
        <v>102</v>
      </c>
      <c r="AA105" s="83" t="s">
        <v>102</v>
      </c>
      <c r="AB105" t="s">
        <v>3064</v>
      </c>
      <c r="AC105" s="83" t="s">
        <v>3928</v>
      </c>
      <c r="AD105" s="83" t="s">
        <v>144</v>
      </c>
      <c r="AE105" s="83" t="s">
        <v>105</v>
      </c>
      <c r="AF105" t="s">
        <v>2067</v>
      </c>
      <c r="AG105" s="83" t="s">
        <v>102</v>
      </c>
      <c r="AH105" s="83" t="s">
        <v>102</v>
      </c>
      <c r="AI105" t="s">
        <v>3064</v>
      </c>
      <c r="AJ105" s="83" t="s">
        <v>3928</v>
      </c>
      <c r="AK105" s="83" t="s">
        <v>144</v>
      </c>
      <c r="AL105" s="83" t="s">
        <v>105</v>
      </c>
      <c r="AM105" s="87" t="s">
        <v>106</v>
      </c>
      <c r="AN105" t="s">
        <v>2067</v>
      </c>
      <c r="AO105" t="s">
        <v>3064</v>
      </c>
      <c r="AP105" s="83" t="s">
        <v>3928</v>
      </c>
      <c r="AQ105" s="83" t="s">
        <v>111</v>
      </c>
      <c r="AR105" s="87" t="s">
        <v>106</v>
      </c>
      <c r="AT105" s="83" t="s">
        <v>107</v>
      </c>
      <c r="AU105" s="146" t="s">
        <v>107</v>
      </c>
      <c r="AV105" s="146" t="s">
        <v>107</v>
      </c>
      <c r="AX105" s="110" t="s">
        <v>107</v>
      </c>
      <c r="AY105" s="111"/>
      <c r="AZ105" s="112">
        <f t="shared" ca="1" si="8"/>
        <v>5634</v>
      </c>
      <c r="BA105" s="136">
        <f t="shared" ca="1" si="9"/>
        <v>48</v>
      </c>
      <c r="BB105" s="114" t="s">
        <v>134</v>
      </c>
      <c r="BC105" s="114" t="s">
        <v>108</v>
      </c>
      <c r="BD105" s="114"/>
      <c r="BE105" s="115" t="s">
        <v>102</v>
      </c>
      <c r="BF105" s="115" t="s">
        <v>102</v>
      </c>
      <c r="BG105" s="115" t="s">
        <v>102</v>
      </c>
      <c r="BH105" s="115" t="s">
        <v>102</v>
      </c>
      <c r="BI105" s="116"/>
      <c r="BJ105" s="117" t="s">
        <v>109</v>
      </c>
      <c r="BK105" s="117" t="s">
        <v>109</v>
      </c>
      <c r="BL105" s="83">
        <f t="shared" ca="1" si="10"/>
        <v>6</v>
      </c>
      <c r="BM105" s="83" t="s">
        <v>108</v>
      </c>
      <c r="BN105" s="83">
        <v>0</v>
      </c>
      <c r="BO105" s="83" t="s">
        <v>108</v>
      </c>
      <c r="BP105" s="83">
        <v>-172840</v>
      </c>
      <c r="BQ105" s="83" t="s">
        <v>312</v>
      </c>
      <c r="BR105" s="83" t="s">
        <v>153</v>
      </c>
      <c r="BS105" s="83" t="s">
        <v>499</v>
      </c>
      <c r="BT105" s="83">
        <v>-172840</v>
      </c>
      <c r="BU105" s="83" t="s">
        <v>312</v>
      </c>
      <c r="BV105" s="83" t="s">
        <v>153</v>
      </c>
      <c r="BW105" s="83" t="s">
        <v>499</v>
      </c>
      <c r="BY105" s="136">
        <v>0</v>
      </c>
      <c r="BZ105" s="136">
        <v>0</v>
      </c>
      <c r="CA105" s="136">
        <v>0</v>
      </c>
      <c r="CB105" s="136">
        <v>0</v>
      </c>
      <c r="CD105" s="136">
        <v>0</v>
      </c>
      <c r="CE105" s="136">
        <v>0</v>
      </c>
      <c r="CF105" s="136">
        <v>0</v>
      </c>
      <c r="CG105" s="136">
        <v>0</v>
      </c>
      <c r="CH105" s="136">
        <v>0</v>
      </c>
      <c r="CI105" s="136">
        <v>0</v>
      </c>
      <c r="CJ105" s="136">
        <v>0</v>
      </c>
      <c r="CK105" s="138">
        <v>0</v>
      </c>
      <c r="CL105" s="138">
        <v>0</v>
      </c>
      <c r="CM105" s="136">
        <v>0</v>
      </c>
      <c r="CN105" s="136">
        <v>0</v>
      </c>
      <c r="CO105" s="85">
        <v>43746</v>
      </c>
      <c r="CP105" s="83" t="s">
        <v>4151</v>
      </c>
      <c r="CQ105" s="83" t="s">
        <v>102</v>
      </c>
      <c r="CR105" s="83" t="s">
        <v>482</v>
      </c>
      <c r="CS105" s="83">
        <v>100</v>
      </c>
      <c r="CT105" s="83" t="s">
        <v>483</v>
      </c>
      <c r="CU105" s="83">
        <v>1</v>
      </c>
      <c r="CV105" s="83">
        <v>0</v>
      </c>
      <c r="CW105" s="83">
        <v>0</v>
      </c>
      <c r="CX105" s="83" t="s">
        <v>109</v>
      </c>
      <c r="CY105" s="83" t="s">
        <v>583</v>
      </c>
      <c r="CZ105" s="83">
        <v>0</v>
      </c>
      <c r="DA105" s="83">
        <v>0</v>
      </c>
      <c r="DB105" s="83">
        <f t="shared" si="7"/>
        <v>0</v>
      </c>
      <c r="DC105" s="83" t="s">
        <v>497</v>
      </c>
      <c r="DE105" s="136">
        <v>1</v>
      </c>
      <c r="DF105" s="136">
        <v>1</v>
      </c>
      <c r="DG105" s="215" t="s">
        <v>269</v>
      </c>
      <c r="DH105" s="136">
        <v>1</v>
      </c>
      <c r="DI105" s="136">
        <v>1</v>
      </c>
      <c r="DJ105" s="215" t="s">
        <v>269</v>
      </c>
      <c r="EE105" s="136" t="b">
        <v>1</v>
      </c>
      <c r="EF105" s="136" t="b">
        <v>1</v>
      </c>
      <c r="EG105" s="136" t="b">
        <v>1</v>
      </c>
      <c r="EH105" s="136" t="b">
        <v>1</v>
      </c>
      <c r="EL105" s="215" t="s">
        <v>269</v>
      </c>
    </row>
    <row r="106" spans="1:142" ht="60" customHeight="1" x14ac:dyDescent="0.55000000000000004">
      <c r="A106" s="83" t="s">
        <v>130</v>
      </c>
      <c r="B106" s="83" t="s">
        <v>98</v>
      </c>
      <c r="C106">
        <v>683569</v>
      </c>
      <c r="D106" t="s">
        <v>759</v>
      </c>
      <c r="E106" t="s">
        <v>759</v>
      </c>
      <c r="F106" s="83" t="s">
        <v>108</v>
      </c>
      <c r="G106" s="213">
        <v>33919</v>
      </c>
      <c r="H106" s="83" t="s">
        <v>102</v>
      </c>
      <c r="I106" s="213">
        <v>43240</v>
      </c>
      <c r="J106" s="83" t="s">
        <v>228</v>
      </c>
      <c r="K106" s="214">
        <v>986599390069</v>
      </c>
      <c r="L106" s="83" t="s">
        <v>97</v>
      </c>
      <c r="M106" s="213">
        <v>43728</v>
      </c>
      <c r="N106">
        <v>529179</v>
      </c>
      <c r="O106" s="145" t="s">
        <v>567</v>
      </c>
      <c r="P106" s="145" t="s">
        <v>99</v>
      </c>
      <c r="Q106" s="145" t="s">
        <v>100</v>
      </c>
      <c r="R106" s="145" t="s">
        <v>567</v>
      </c>
      <c r="V106">
        <v>1042</v>
      </c>
      <c r="W106" s="83" t="s">
        <v>101</v>
      </c>
      <c r="X106" s="83" t="s">
        <v>103</v>
      </c>
      <c r="Y106" t="s">
        <v>2068</v>
      </c>
      <c r="Z106" s="83" t="s">
        <v>102</v>
      </c>
      <c r="AA106" s="83" t="s">
        <v>102</v>
      </c>
      <c r="AB106" t="s">
        <v>3065</v>
      </c>
      <c r="AC106" s="83" t="s">
        <v>3929</v>
      </c>
      <c r="AD106" s="83" t="s">
        <v>144</v>
      </c>
      <c r="AE106" s="83" t="s">
        <v>105</v>
      </c>
      <c r="AF106" t="s">
        <v>2068</v>
      </c>
      <c r="AG106" s="83" t="s">
        <v>102</v>
      </c>
      <c r="AH106" s="83" t="s">
        <v>102</v>
      </c>
      <c r="AI106" t="s">
        <v>3065</v>
      </c>
      <c r="AJ106" s="83" t="s">
        <v>3929</v>
      </c>
      <c r="AK106" s="83" t="s">
        <v>144</v>
      </c>
      <c r="AL106" s="83" t="s">
        <v>105</v>
      </c>
      <c r="AM106" s="87" t="s">
        <v>106</v>
      </c>
      <c r="AN106" t="s">
        <v>2068</v>
      </c>
      <c r="AO106" t="s">
        <v>3065</v>
      </c>
      <c r="AP106" s="83" t="s">
        <v>3929</v>
      </c>
      <c r="AQ106" s="83" t="s">
        <v>144</v>
      </c>
      <c r="AR106" s="87" t="s">
        <v>106</v>
      </c>
      <c r="AT106" s="83" t="s">
        <v>107</v>
      </c>
      <c r="AU106" s="146" t="s">
        <v>107</v>
      </c>
      <c r="AV106" s="146" t="s">
        <v>107</v>
      </c>
      <c r="AX106" s="110" t="s">
        <v>107</v>
      </c>
      <c r="AY106" s="111"/>
      <c r="AZ106" s="112">
        <f t="shared" ca="1" si="8"/>
        <v>2092</v>
      </c>
      <c r="BA106" s="136">
        <f t="shared" ca="1" si="9"/>
        <v>55</v>
      </c>
      <c r="BB106" s="114" t="s">
        <v>134</v>
      </c>
      <c r="BC106" s="114" t="s">
        <v>108</v>
      </c>
      <c r="BD106" s="114"/>
      <c r="BE106" s="115" t="s">
        <v>102</v>
      </c>
      <c r="BF106" s="115" t="s">
        <v>102</v>
      </c>
      <c r="BG106" s="115" t="s">
        <v>102</v>
      </c>
      <c r="BH106" s="115" t="s">
        <v>102</v>
      </c>
      <c r="BI106" s="116"/>
      <c r="BJ106" s="117" t="s">
        <v>109</v>
      </c>
      <c r="BK106" s="117" t="s">
        <v>109</v>
      </c>
      <c r="BL106" s="83">
        <f t="shared" ca="1" si="10"/>
        <v>97</v>
      </c>
      <c r="BM106" s="83" t="s">
        <v>108</v>
      </c>
      <c r="BN106" s="83">
        <v>0</v>
      </c>
      <c r="BO106" s="83" t="s">
        <v>108</v>
      </c>
      <c r="BP106" s="83">
        <v>-174575</v>
      </c>
      <c r="BQ106" s="83" t="s">
        <v>198</v>
      </c>
      <c r="BR106" s="83" t="s">
        <v>164</v>
      </c>
      <c r="BS106" s="83" t="s">
        <v>499</v>
      </c>
      <c r="BT106" s="83">
        <v>-174575</v>
      </c>
      <c r="BU106" s="83" t="s">
        <v>198</v>
      </c>
      <c r="BV106" s="83" t="s">
        <v>164</v>
      </c>
      <c r="BW106" s="83" t="s">
        <v>499</v>
      </c>
      <c r="BY106" s="136">
        <v>0</v>
      </c>
      <c r="BZ106" s="136">
        <v>0</v>
      </c>
      <c r="CA106" s="136">
        <v>0</v>
      </c>
      <c r="CB106" s="136">
        <v>0</v>
      </c>
      <c r="CD106" s="136">
        <v>0</v>
      </c>
      <c r="CE106" s="136">
        <v>0</v>
      </c>
      <c r="CF106" s="136">
        <v>0</v>
      </c>
      <c r="CG106" s="136">
        <v>0</v>
      </c>
      <c r="CH106" s="136">
        <v>0</v>
      </c>
      <c r="CI106" s="136">
        <v>0</v>
      </c>
      <c r="CJ106" s="136">
        <v>0</v>
      </c>
      <c r="CK106" s="138">
        <v>0</v>
      </c>
      <c r="CL106" s="138">
        <v>0</v>
      </c>
      <c r="CM106" s="136">
        <v>0</v>
      </c>
      <c r="CN106" s="136">
        <v>0</v>
      </c>
      <c r="CO106" s="85">
        <v>43747</v>
      </c>
      <c r="CP106" s="83" t="s">
        <v>4152</v>
      </c>
      <c r="CQ106" s="83" t="s">
        <v>102</v>
      </c>
      <c r="CR106" s="83" t="s">
        <v>482</v>
      </c>
      <c r="CS106" s="83">
        <v>101</v>
      </c>
      <c r="CT106" s="83" t="s">
        <v>483</v>
      </c>
      <c r="CU106" s="83">
        <v>1</v>
      </c>
      <c r="CV106" s="83">
        <v>0</v>
      </c>
      <c r="CW106" s="83">
        <v>0</v>
      </c>
      <c r="CX106" s="83" t="s">
        <v>109</v>
      </c>
      <c r="CY106" s="83" t="s">
        <v>583</v>
      </c>
      <c r="CZ106" s="83">
        <v>0</v>
      </c>
      <c r="DA106" s="83">
        <v>0</v>
      </c>
      <c r="DB106" s="83">
        <f t="shared" si="7"/>
        <v>0</v>
      </c>
      <c r="DC106" s="83" t="s">
        <v>497</v>
      </c>
      <c r="DE106" s="136">
        <v>1</v>
      </c>
      <c r="DF106" s="136">
        <v>1</v>
      </c>
      <c r="DG106" s="215" t="s">
        <v>269</v>
      </c>
      <c r="DH106" s="136">
        <v>1</v>
      </c>
      <c r="DI106" s="136">
        <v>1</v>
      </c>
      <c r="DJ106" s="215" t="s">
        <v>269</v>
      </c>
      <c r="EE106" s="136" t="b">
        <v>1</v>
      </c>
      <c r="EF106" s="136" t="b">
        <v>1</v>
      </c>
      <c r="EG106" s="136" t="b">
        <v>1</v>
      </c>
      <c r="EH106" s="136" t="b">
        <v>1</v>
      </c>
      <c r="EL106" s="215" t="s">
        <v>269</v>
      </c>
    </row>
    <row r="107" spans="1:142" ht="60" customHeight="1" x14ac:dyDescent="0.55000000000000004">
      <c r="A107" s="83" t="s">
        <v>130</v>
      </c>
      <c r="B107" s="83" t="s">
        <v>98</v>
      </c>
      <c r="C107">
        <v>709268</v>
      </c>
      <c r="D107" t="s">
        <v>760</v>
      </c>
      <c r="E107" t="s">
        <v>760</v>
      </c>
      <c r="F107" s="83" t="s">
        <v>108</v>
      </c>
      <c r="G107" s="213">
        <v>42410</v>
      </c>
      <c r="H107" s="83" t="s">
        <v>102</v>
      </c>
      <c r="I107" s="213">
        <v>43438</v>
      </c>
      <c r="J107" s="83" t="s">
        <v>228</v>
      </c>
      <c r="K107" s="214">
        <v>918942324387</v>
      </c>
      <c r="L107" s="83" t="s">
        <v>126</v>
      </c>
      <c r="M107" s="213">
        <v>43639</v>
      </c>
      <c r="N107">
        <v>224701</v>
      </c>
      <c r="O107" s="145" t="s">
        <v>567</v>
      </c>
      <c r="P107" s="145" t="s">
        <v>99</v>
      </c>
      <c r="Q107" s="145" t="s">
        <v>100</v>
      </c>
      <c r="R107" s="145" t="s">
        <v>567</v>
      </c>
      <c r="V107">
        <v>5832</v>
      </c>
      <c r="W107" s="83" t="s">
        <v>1668</v>
      </c>
      <c r="X107" s="83" t="s">
        <v>103</v>
      </c>
      <c r="Y107" t="s">
        <v>2069</v>
      </c>
      <c r="Z107" s="83" t="s">
        <v>102</v>
      </c>
      <c r="AA107" s="83" t="s">
        <v>102</v>
      </c>
      <c r="AB107" t="s">
        <v>3066</v>
      </c>
      <c r="AC107" s="83" t="s">
        <v>3930</v>
      </c>
      <c r="AD107" s="83" t="s">
        <v>111</v>
      </c>
      <c r="AE107" s="83" t="s">
        <v>105</v>
      </c>
      <c r="AF107" t="s">
        <v>2069</v>
      </c>
      <c r="AG107" s="83" t="s">
        <v>102</v>
      </c>
      <c r="AH107" s="83" t="s">
        <v>102</v>
      </c>
      <c r="AI107" t="s">
        <v>3066</v>
      </c>
      <c r="AJ107" s="83" t="s">
        <v>3930</v>
      </c>
      <c r="AK107" s="83" t="s">
        <v>111</v>
      </c>
      <c r="AL107" s="83" t="s">
        <v>105</v>
      </c>
      <c r="AM107" s="87" t="s">
        <v>106</v>
      </c>
      <c r="AN107" t="s">
        <v>2069</v>
      </c>
      <c r="AO107" t="s">
        <v>3066</v>
      </c>
      <c r="AP107" s="83" t="s">
        <v>3930</v>
      </c>
      <c r="AQ107" s="83" t="s">
        <v>144</v>
      </c>
      <c r="AR107" s="87" t="s">
        <v>106</v>
      </c>
      <c r="AT107" s="83" t="s">
        <v>107</v>
      </c>
      <c r="AU107" s="146" t="s">
        <v>107</v>
      </c>
      <c r="AV107" s="146" t="s">
        <v>107</v>
      </c>
      <c r="AX107" s="110" t="s">
        <v>107</v>
      </c>
      <c r="AY107" s="111"/>
      <c r="AZ107" s="112">
        <f t="shared" ca="1" si="8"/>
        <v>7339</v>
      </c>
      <c r="BA107" s="136">
        <f t="shared" ca="1" si="9"/>
        <v>31</v>
      </c>
      <c r="BB107" s="114" t="s">
        <v>136</v>
      </c>
      <c r="BC107" s="114" t="s">
        <v>108</v>
      </c>
      <c r="BD107" s="114"/>
      <c r="BE107" s="115" t="s">
        <v>102</v>
      </c>
      <c r="BF107" s="115" t="s">
        <v>102</v>
      </c>
      <c r="BG107" s="115" t="s">
        <v>102</v>
      </c>
      <c r="BH107" s="115" t="s">
        <v>102</v>
      </c>
      <c r="BI107" s="116"/>
      <c r="BJ107" s="117" t="s">
        <v>109</v>
      </c>
      <c r="BK107" s="117" t="s">
        <v>109</v>
      </c>
      <c r="BL107" s="83">
        <f t="shared" ca="1" si="10"/>
        <v>0</v>
      </c>
      <c r="BM107" s="83" t="s">
        <v>270</v>
      </c>
      <c r="BN107" s="83">
        <v>0</v>
      </c>
      <c r="BO107" s="83" t="s">
        <v>108</v>
      </c>
      <c r="BP107" s="83">
        <v>-176310</v>
      </c>
      <c r="BQ107" s="83" t="s">
        <v>381</v>
      </c>
      <c r="BR107" s="83" t="s">
        <v>157</v>
      </c>
      <c r="BS107" s="83" t="s">
        <v>502</v>
      </c>
      <c r="BT107" s="83">
        <v>-176310</v>
      </c>
      <c r="BU107" s="83" t="s">
        <v>381</v>
      </c>
      <c r="BV107" s="83" t="s">
        <v>157</v>
      </c>
      <c r="BW107" s="83" t="s">
        <v>502</v>
      </c>
      <c r="BY107" s="136">
        <v>0</v>
      </c>
      <c r="BZ107" s="136">
        <v>0</v>
      </c>
      <c r="CA107" s="136">
        <v>0</v>
      </c>
      <c r="CB107" s="136">
        <v>0</v>
      </c>
      <c r="CD107" s="136">
        <v>0</v>
      </c>
      <c r="CE107" s="136">
        <v>0</v>
      </c>
      <c r="CF107" s="136">
        <v>0</v>
      </c>
      <c r="CG107" s="136">
        <v>0</v>
      </c>
      <c r="CH107" s="136">
        <v>0</v>
      </c>
      <c r="CI107" s="136">
        <v>0</v>
      </c>
      <c r="CJ107" s="136">
        <v>0</v>
      </c>
      <c r="CK107" s="138">
        <v>0</v>
      </c>
      <c r="CL107" s="138">
        <v>0</v>
      </c>
      <c r="CM107" s="136">
        <v>0</v>
      </c>
      <c r="CN107" s="136">
        <v>0</v>
      </c>
      <c r="CO107" s="85">
        <v>43748</v>
      </c>
      <c r="CP107" s="83" t="s">
        <v>4153</v>
      </c>
      <c r="CQ107" s="83" t="s">
        <v>102</v>
      </c>
      <c r="CR107" s="83" t="s">
        <v>482</v>
      </c>
      <c r="CS107" s="83">
        <v>102</v>
      </c>
      <c r="CT107" s="83" t="s">
        <v>483</v>
      </c>
      <c r="CU107" s="83">
        <v>1</v>
      </c>
      <c r="CV107" s="83">
        <v>0</v>
      </c>
      <c r="CW107" s="83">
        <v>0</v>
      </c>
      <c r="CX107" s="83" t="s">
        <v>109</v>
      </c>
      <c r="CY107" s="83" t="s">
        <v>583</v>
      </c>
      <c r="CZ107" s="83">
        <v>0</v>
      </c>
      <c r="DA107" s="83">
        <v>0</v>
      </c>
      <c r="DB107" s="83">
        <f t="shared" si="7"/>
        <v>0</v>
      </c>
      <c r="DC107" s="83" t="s">
        <v>497</v>
      </c>
      <c r="DE107" s="136">
        <v>1</v>
      </c>
      <c r="DF107" s="136">
        <v>1</v>
      </c>
      <c r="DG107" s="215" t="s">
        <v>269</v>
      </c>
      <c r="DH107" s="136">
        <v>1</v>
      </c>
      <c r="DI107" s="136">
        <v>1</v>
      </c>
      <c r="DJ107" s="215" t="s">
        <v>269</v>
      </c>
      <c r="EE107" s="136" t="b">
        <v>1</v>
      </c>
      <c r="EF107" s="136" t="b">
        <v>1</v>
      </c>
      <c r="EG107" s="136" t="b">
        <v>1</v>
      </c>
      <c r="EH107" s="136" t="b">
        <v>1</v>
      </c>
      <c r="EL107" s="215" t="s">
        <v>269</v>
      </c>
    </row>
    <row r="108" spans="1:142" ht="60" customHeight="1" x14ac:dyDescent="0.55000000000000004">
      <c r="A108" s="83" t="s">
        <v>130</v>
      </c>
      <c r="B108" s="83" t="s">
        <v>98</v>
      </c>
      <c r="C108">
        <v>298442</v>
      </c>
      <c r="D108" t="s">
        <v>761</v>
      </c>
      <c r="E108" t="s">
        <v>761</v>
      </c>
      <c r="F108" s="83" t="s">
        <v>108</v>
      </c>
      <c r="G108" s="213">
        <v>25824</v>
      </c>
      <c r="H108" s="83" t="s">
        <v>102</v>
      </c>
      <c r="I108" s="213">
        <v>43225</v>
      </c>
      <c r="J108" s="83" t="s">
        <v>228</v>
      </c>
      <c r="K108" s="214">
        <v>551363411027</v>
      </c>
      <c r="L108" s="83" t="s">
        <v>135</v>
      </c>
      <c r="M108" s="213">
        <v>43767</v>
      </c>
      <c r="N108">
        <v>304127</v>
      </c>
      <c r="O108" s="145" t="s">
        <v>567</v>
      </c>
      <c r="P108" s="145" t="s">
        <v>99</v>
      </c>
      <c r="Q108" s="145" t="s">
        <v>100</v>
      </c>
      <c r="R108" s="145" t="s">
        <v>567</v>
      </c>
      <c r="V108">
        <v>2028</v>
      </c>
      <c r="W108" s="83" t="s">
        <v>101</v>
      </c>
      <c r="X108" s="83" t="s">
        <v>103</v>
      </c>
      <c r="Y108" t="s">
        <v>2070</v>
      </c>
      <c r="Z108" s="83" t="s">
        <v>102</v>
      </c>
      <c r="AA108" s="83" t="s">
        <v>102</v>
      </c>
      <c r="AB108" t="s">
        <v>3067</v>
      </c>
      <c r="AC108" s="83" t="s">
        <v>3931</v>
      </c>
      <c r="AD108" s="83" t="s">
        <v>144</v>
      </c>
      <c r="AE108" s="83" t="s">
        <v>105</v>
      </c>
      <c r="AF108" t="s">
        <v>2070</v>
      </c>
      <c r="AG108" s="83" t="s">
        <v>102</v>
      </c>
      <c r="AH108" s="83" t="s">
        <v>102</v>
      </c>
      <c r="AI108" t="s">
        <v>3067</v>
      </c>
      <c r="AJ108" s="83" t="s">
        <v>3931</v>
      </c>
      <c r="AK108" s="83" t="s">
        <v>144</v>
      </c>
      <c r="AL108" s="83" t="s">
        <v>105</v>
      </c>
      <c r="AM108" s="87" t="s">
        <v>106</v>
      </c>
      <c r="AN108" t="s">
        <v>2070</v>
      </c>
      <c r="AO108" t="s">
        <v>3067</v>
      </c>
      <c r="AP108" s="83" t="s">
        <v>3931</v>
      </c>
      <c r="AQ108" s="83" t="s">
        <v>111</v>
      </c>
      <c r="AR108" s="87" t="s">
        <v>106</v>
      </c>
      <c r="AT108" s="83" t="s">
        <v>107</v>
      </c>
      <c r="AU108" s="146" t="s">
        <v>107</v>
      </c>
      <c r="AV108" s="146" t="s">
        <v>107</v>
      </c>
      <c r="AX108" s="110" t="s">
        <v>107</v>
      </c>
      <c r="AY108" s="111"/>
      <c r="AZ108" s="112">
        <f t="shared" ca="1" si="8"/>
        <v>2272</v>
      </c>
      <c r="BA108" s="136">
        <f t="shared" ca="1" si="9"/>
        <v>83</v>
      </c>
      <c r="BB108" s="114" t="s">
        <v>134</v>
      </c>
      <c r="BC108" s="114" t="s">
        <v>108</v>
      </c>
      <c r="BD108" s="114"/>
      <c r="BE108" s="115" t="s">
        <v>102</v>
      </c>
      <c r="BF108" s="115" t="s">
        <v>102</v>
      </c>
      <c r="BG108" s="115" t="s">
        <v>102</v>
      </c>
      <c r="BH108" s="115" t="s">
        <v>102</v>
      </c>
      <c r="BI108" s="116"/>
      <c r="BJ108" s="117" t="s">
        <v>109</v>
      </c>
      <c r="BK108" s="117" t="s">
        <v>109</v>
      </c>
      <c r="BL108" s="83">
        <f t="shared" ca="1" si="10"/>
        <v>52</v>
      </c>
      <c r="BM108" s="83" t="s">
        <v>108</v>
      </c>
      <c r="BN108" s="83">
        <v>0</v>
      </c>
      <c r="BO108" s="83" t="s">
        <v>108</v>
      </c>
      <c r="BP108" s="83">
        <v>-178045</v>
      </c>
      <c r="BQ108" s="83" t="s">
        <v>312</v>
      </c>
      <c r="BR108" s="83" t="s">
        <v>153</v>
      </c>
      <c r="BS108" s="83" t="s">
        <v>499</v>
      </c>
      <c r="BT108" s="83">
        <v>-178045</v>
      </c>
      <c r="BU108" s="83" t="s">
        <v>312</v>
      </c>
      <c r="BV108" s="83" t="s">
        <v>153</v>
      </c>
      <c r="BW108" s="83" t="s">
        <v>499</v>
      </c>
      <c r="BY108" s="136">
        <v>0</v>
      </c>
      <c r="BZ108" s="136">
        <v>0</v>
      </c>
      <c r="CA108" s="136">
        <v>0</v>
      </c>
      <c r="CB108" s="136">
        <v>0</v>
      </c>
      <c r="CD108" s="136">
        <v>0</v>
      </c>
      <c r="CE108" s="136">
        <v>0</v>
      </c>
      <c r="CF108" s="136">
        <v>0</v>
      </c>
      <c r="CG108" s="136">
        <v>0</v>
      </c>
      <c r="CH108" s="136">
        <v>0</v>
      </c>
      <c r="CI108" s="136">
        <v>0</v>
      </c>
      <c r="CJ108" s="136">
        <v>0</v>
      </c>
      <c r="CK108" s="138">
        <v>0</v>
      </c>
      <c r="CL108" s="138">
        <v>0</v>
      </c>
      <c r="CM108" s="136">
        <v>0</v>
      </c>
      <c r="CN108" s="136">
        <v>0</v>
      </c>
      <c r="CO108" s="85">
        <v>43749</v>
      </c>
      <c r="CP108" s="83" t="s">
        <v>4154</v>
      </c>
      <c r="CQ108" s="83" t="s">
        <v>102</v>
      </c>
      <c r="CR108" s="83" t="s">
        <v>482</v>
      </c>
      <c r="CS108" s="83">
        <v>103</v>
      </c>
      <c r="CT108" s="83" t="s">
        <v>483</v>
      </c>
      <c r="CU108" s="83">
        <v>1</v>
      </c>
      <c r="CV108" s="83">
        <v>0</v>
      </c>
      <c r="CW108" s="83">
        <v>0</v>
      </c>
      <c r="CX108" s="83" t="s">
        <v>109</v>
      </c>
      <c r="CY108" s="83" t="s">
        <v>583</v>
      </c>
      <c r="CZ108" s="83">
        <v>0</v>
      </c>
      <c r="DA108" s="83">
        <v>0</v>
      </c>
      <c r="DB108" s="83">
        <f t="shared" si="7"/>
        <v>0</v>
      </c>
      <c r="DC108" s="83" t="s">
        <v>497</v>
      </c>
      <c r="DE108" s="136">
        <v>1</v>
      </c>
      <c r="DF108" s="136">
        <v>1</v>
      </c>
      <c r="DG108" s="215" t="s">
        <v>269</v>
      </c>
      <c r="DH108" s="136">
        <v>1</v>
      </c>
      <c r="DI108" s="136">
        <v>1</v>
      </c>
      <c r="DJ108" s="215" t="s">
        <v>269</v>
      </c>
      <c r="EE108" s="136" t="b">
        <v>1</v>
      </c>
      <c r="EF108" s="136" t="b">
        <v>1</v>
      </c>
      <c r="EG108" s="136" t="b">
        <v>1</v>
      </c>
      <c r="EH108" s="136" t="b">
        <v>1</v>
      </c>
      <c r="EL108" s="215" t="s">
        <v>269</v>
      </c>
    </row>
    <row r="109" spans="1:142" ht="60" customHeight="1" x14ac:dyDescent="0.55000000000000004">
      <c r="A109" s="83" t="s">
        <v>130</v>
      </c>
      <c r="B109" s="83" t="s">
        <v>98</v>
      </c>
      <c r="C109">
        <v>995735</v>
      </c>
      <c r="D109" t="s">
        <v>762</v>
      </c>
      <c r="E109" t="s">
        <v>762</v>
      </c>
      <c r="F109" s="83" t="s">
        <v>108</v>
      </c>
      <c r="G109" s="213">
        <v>41647</v>
      </c>
      <c r="H109" s="83" t="s">
        <v>102</v>
      </c>
      <c r="I109" s="213">
        <v>43225</v>
      </c>
      <c r="J109" s="83" t="s">
        <v>228</v>
      </c>
      <c r="K109" s="214">
        <v>489346439617</v>
      </c>
      <c r="L109" s="83" t="s">
        <v>97</v>
      </c>
      <c r="M109" s="213">
        <v>43513</v>
      </c>
      <c r="N109">
        <v>260775</v>
      </c>
      <c r="O109" s="145" t="s">
        <v>567</v>
      </c>
      <c r="P109" s="145" t="s">
        <v>99</v>
      </c>
      <c r="Q109" s="145" t="s">
        <v>100</v>
      </c>
      <c r="R109" s="145" t="s">
        <v>567</v>
      </c>
      <c r="V109">
        <v>6484</v>
      </c>
      <c r="W109" s="83" t="s">
        <v>101</v>
      </c>
      <c r="X109" s="83" t="s">
        <v>103</v>
      </c>
      <c r="Y109" t="s">
        <v>2071</v>
      </c>
      <c r="Z109" s="83" t="s">
        <v>102</v>
      </c>
      <c r="AA109" s="83" t="s">
        <v>102</v>
      </c>
      <c r="AB109" t="s">
        <v>3068</v>
      </c>
      <c r="AC109" s="83" t="s">
        <v>3932</v>
      </c>
      <c r="AD109" s="83" t="s">
        <v>144</v>
      </c>
      <c r="AE109" s="83" t="s">
        <v>105</v>
      </c>
      <c r="AF109" t="s">
        <v>2071</v>
      </c>
      <c r="AG109" s="83" t="s">
        <v>102</v>
      </c>
      <c r="AH109" s="83" t="s">
        <v>102</v>
      </c>
      <c r="AI109" t="s">
        <v>3068</v>
      </c>
      <c r="AJ109" s="83" t="s">
        <v>3932</v>
      </c>
      <c r="AK109" s="83" t="s">
        <v>144</v>
      </c>
      <c r="AL109" s="83" t="s">
        <v>105</v>
      </c>
      <c r="AM109" s="87" t="s">
        <v>106</v>
      </c>
      <c r="AN109" t="s">
        <v>2071</v>
      </c>
      <c r="AO109" t="s">
        <v>3068</v>
      </c>
      <c r="AP109" s="83" t="s">
        <v>3932</v>
      </c>
      <c r="AQ109" s="83" t="s">
        <v>144</v>
      </c>
      <c r="AR109" s="87" t="s">
        <v>106</v>
      </c>
      <c r="AT109" s="83" t="s">
        <v>107</v>
      </c>
      <c r="AU109" s="146" t="s">
        <v>107</v>
      </c>
      <c r="AV109" s="146" t="s">
        <v>107</v>
      </c>
      <c r="AX109" s="110" t="s">
        <v>107</v>
      </c>
      <c r="AY109" s="111"/>
      <c r="AZ109" s="112">
        <f t="shared" ca="1" si="8"/>
        <v>6828</v>
      </c>
      <c r="BA109" s="136">
        <f t="shared" ca="1" si="9"/>
        <v>32</v>
      </c>
      <c r="BB109" s="114" t="s">
        <v>134</v>
      </c>
      <c r="BC109" s="114" t="s">
        <v>108</v>
      </c>
      <c r="BD109" s="114"/>
      <c r="BE109" s="115" t="s">
        <v>102</v>
      </c>
      <c r="BF109" s="115" t="s">
        <v>102</v>
      </c>
      <c r="BG109" s="115" t="s">
        <v>102</v>
      </c>
      <c r="BH109" s="115" t="s">
        <v>102</v>
      </c>
      <c r="BI109" s="116"/>
      <c r="BJ109" s="117" t="s">
        <v>109</v>
      </c>
      <c r="BK109" s="117" t="s">
        <v>109</v>
      </c>
      <c r="BL109" s="83">
        <f t="shared" ca="1" si="10"/>
        <v>94</v>
      </c>
      <c r="BM109" s="83" t="s">
        <v>108</v>
      </c>
      <c r="BN109" s="83">
        <v>0</v>
      </c>
      <c r="BO109" s="83" t="s">
        <v>108</v>
      </c>
      <c r="BP109" s="83">
        <v>-179780</v>
      </c>
      <c r="BQ109" s="83" t="s">
        <v>198</v>
      </c>
      <c r="BR109" s="83" t="s">
        <v>164</v>
      </c>
      <c r="BS109" s="83" t="s">
        <v>499</v>
      </c>
      <c r="BT109" s="83">
        <v>-179780</v>
      </c>
      <c r="BU109" s="83" t="s">
        <v>198</v>
      </c>
      <c r="BV109" s="83" t="s">
        <v>164</v>
      </c>
      <c r="BW109" s="83" t="s">
        <v>499</v>
      </c>
      <c r="BY109" s="136">
        <v>0</v>
      </c>
      <c r="BZ109" s="136">
        <v>0</v>
      </c>
      <c r="CA109" s="136">
        <v>0</v>
      </c>
      <c r="CB109" s="136">
        <v>0</v>
      </c>
      <c r="CD109" s="136">
        <v>0</v>
      </c>
      <c r="CE109" s="136">
        <v>0</v>
      </c>
      <c r="CF109" s="136">
        <v>0</v>
      </c>
      <c r="CG109" s="136">
        <v>0</v>
      </c>
      <c r="CH109" s="136">
        <v>0</v>
      </c>
      <c r="CI109" s="136">
        <v>0</v>
      </c>
      <c r="CJ109" s="136">
        <v>0</v>
      </c>
      <c r="CK109" s="138">
        <v>0</v>
      </c>
      <c r="CL109" s="138">
        <v>0</v>
      </c>
      <c r="CM109" s="136">
        <v>0</v>
      </c>
      <c r="CN109" s="136">
        <v>0</v>
      </c>
      <c r="CO109" s="85">
        <v>43750</v>
      </c>
      <c r="CP109" s="83" t="s">
        <v>4155</v>
      </c>
      <c r="CQ109" s="83" t="s">
        <v>102</v>
      </c>
      <c r="CR109" s="83" t="s">
        <v>482</v>
      </c>
      <c r="CS109" s="83">
        <v>104</v>
      </c>
      <c r="CT109" s="83" t="s">
        <v>483</v>
      </c>
      <c r="CU109" s="83">
        <v>1</v>
      </c>
      <c r="CV109" s="83">
        <v>0</v>
      </c>
      <c r="CW109" s="83">
        <v>0</v>
      </c>
      <c r="CX109" s="83" t="s">
        <v>109</v>
      </c>
      <c r="CY109" s="83" t="s">
        <v>583</v>
      </c>
      <c r="CZ109" s="83">
        <v>0</v>
      </c>
      <c r="DA109" s="83">
        <v>0</v>
      </c>
      <c r="DB109" s="83">
        <f t="shared" si="7"/>
        <v>0</v>
      </c>
      <c r="DC109" s="83" t="s">
        <v>497</v>
      </c>
      <c r="DE109" s="136">
        <v>1</v>
      </c>
      <c r="DF109" s="136">
        <v>1</v>
      </c>
      <c r="DG109" s="215" t="s">
        <v>269</v>
      </c>
      <c r="DH109" s="136">
        <v>1</v>
      </c>
      <c r="DI109" s="136">
        <v>1</v>
      </c>
      <c r="DJ109" s="215" t="s">
        <v>269</v>
      </c>
      <c r="EE109" s="136" t="b">
        <v>1</v>
      </c>
      <c r="EF109" s="136" t="b">
        <v>1</v>
      </c>
      <c r="EG109" s="136" t="b">
        <v>1</v>
      </c>
      <c r="EH109" s="136" t="b">
        <v>1</v>
      </c>
      <c r="EL109" s="215" t="s">
        <v>269</v>
      </c>
    </row>
    <row r="110" spans="1:142" ht="60" customHeight="1" x14ac:dyDescent="0.55000000000000004">
      <c r="A110" s="83" t="s">
        <v>130</v>
      </c>
      <c r="B110" s="83" t="s">
        <v>98</v>
      </c>
      <c r="C110">
        <v>239089</v>
      </c>
      <c r="D110" t="s">
        <v>763</v>
      </c>
      <c r="E110" t="s">
        <v>763</v>
      </c>
      <c r="F110" s="83" t="s">
        <v>108</v>
      </c>
      <c r="G110" s="213">
        <v>31334</v>
      </c>
      <c r="H110" s="83" t="s">
        <v>102</v>
      </c>
      <c r="I110" s="213">
        <v>43280</v>
      </c>
      <c r="J110" s="83" t="s">
        <v>228</v>
      </c>
      <c r="K110" s="214">
        <v>230596240901</v>
      </c>
      <c r="L110" s="83" t="s">
        <v>135</v>
      </c>
      <c r="M110" s="213">
        <v>43552</v>
      </c>
      <c r="N110">
        <v>953191</v>
      </c>
      <c r="O110" s="145" t="s">
        <v>567</v>
      </c>
      <c r="P110" s="145" t="s">
        <v>99</v>
      </c>
      <c r="Q110" s="145" t="s">
        <v>100</v>
      </c>
      <c r="R110" s="145" t="s">
        <v>567</v>
      </c>
      <c r="V110">
        <v>3038</v>
      </c>
      <c r="W110" s="83" t="s">
        <v>1669</v>
      </c>
      <c r="X110" s="83" t="s">
        <v>103</v>
      </c>
      <c r="Y110" t="s">
        <v>2072</v>
      </c>
      <c r="Z110" s="83" t="s">
        <v>102</v>
      </c>
      <c r="AA110" s="83" t="s">
        <v>102</v>
      </c>
      <c r="AB110" t="s">
        <v>3069</v>
      </c>
      <c r="AC110" s="83" t="s">
        <v>3933</v>
      </c>
      <c r="AD110" s="83" t="s">
        <v>111</v>
      </c>
      <c r="AE110" s="83" t="s">
        <v>105</v>
      </c>
      <c r="AF110" t="s">
        <v>2072</v>
      </c>
      <c r="AG110" s="83" t="s">
        <v>102</v>
      </c>
      <c r="AH110" s="83" t="s">
        <v>102</v>
      </c>
      <c r="AI110" t="s">
        <v>3069</v>
      </c>
      <c r="AJ110" s="83" t="s">
        <v>3933</v>
      </c>
      <c r="AK110" s="83" t="s">
        <v>111</v>
      </c>
      <c r="AL110" s="83" t="s">
        <v>105</v>
      </c>
      <c r="AM110" s="87" t="s">
        <v>106</v>
      </c>
      <c r="AN110" t="s">
        <v>2072</v>
      </c>
      <c r="AO110" t="s">
        <v>3069</v>
      </c>
      <c r="AP110" s="83" t="s">
        <v>3933</v>
      </c>
      <c r="AQ110" s="83" t="s">
        <v>144</v>
      </c>
      <c r="AR110" s="87" t="s">
        <v>106</v>
      </c>
      <c r="AT110" s="83" t="s">
        <v>107</v>
      </c>
      <c r="AU110" s="146" t="s">
        <v>107</v>
      </c>
      <c r="AV110" s="146" t="s">
        <v>107</v>
      </c>
      <c r="AX110" s="110" t="s">
        <v>107</v>
      </c>
      <c r="AY110" s="111"/>
      <c r="AZ110" s="112">
        <f t="shared" ca="1" si="8"/>
        <v>4953</v>
      </c>
      <c r="BA110" s="136">
        <f t="shared" ca="1" si="9"/>
        <v>54</v>
      </c>
      <c r="BB110" s="114" t="s">
        <v>136</v>
      </c>
      <c r="BC110" s="114" t="s">
        <v>108</v>
      </c>
      <c r="BD110" s="114"/>
      <c r="BE110" s="115" t="s">
        <v>102</v>
      </c>
      <c r="BF110" s="115" t="s">
        <v>102</v>
      </c>
      <c r="BG110" s="115" t="s">
        <v>102</v>
      </c>
      <c r="BH110" s="115" t="s">
        <v>102</v>
      </c>
      <c r="BI110" s="116"/>
      <c r="BJ110" s="117" t="s">
        <v>109</v>
      </c>
      <c r="BK110" s="117" t="s">
        <v>109</v>
      </c>
      <c r="BL110" s="83">
        <f t="shared" ca="1" si="10"/>
        <v>35</v>
      </c>
      <c r="BM110" s="83" t="s">
        <v>270</v>
      </c>
      <c r="BN110" s="83">
        <v>0</v>
      </c>
      <c r="BO110" s="83" t="s">
        <v>108</v>
      </c>
      <c r="BP110" s="83">
        <v>-181515</v>
      </c>
      <c r="BQ110" s="83" t="s">
        <v>381</v>
      </c>
      <c r="BR110" s="83" t="s">
        <v>157</v>
      </c>
      <c r="BS110" s="83" t="s">
        <v>502</v>
      </c>
      <c r="BT110" s="83">
        <v>-181515</v>
      </c>
      <c r="BU110" s="83" t="s">
        <v>381</v>
      </c>
      <c r="BV110" s="83" t="s">
        <v>157</v>
      </c>
      <c r="BW110" s="83" t="s">
        <v>502</v>
      </c>
      <c r="BY110" s="136">
        <v>0</v>
      </c>
      <c r="BZ110" s="136">
        <v>0</v>
      </c>
      <c r="CA110" s="136">
        <v>0</v>
      </c>
      <c r="CB110" s="136">
        <v>0</v>
      </c>
      <c r="CD110" s="136">
        <v>0</v>
      </c>
      <c r="CE110" s="136">
        <v>0</v>
      </c>
      <c r="CF110" s="136">
        <v>0</v>
      </c>
      <c r="CG110" s="136">
        <v>0</v>
      </c>
      <c r="CH110" s="136">
        <v>0</v>
      </c>
      <c r="CI110" s="136">
        <v>0</v>
      </c>
      <c r="CJ110" s="136">
        <v>0</v>
      </c>
      <c r="CK110" s="138">
        <v>0</v>
      </c>
      <c r="CL110" s="138">
        <v>0</v>
      </c>
      <c r="CM110" s="136">
        <v>0</v>
      </c>
      <c r="CN110" s="136">
        <v>0</v>
      </c>
      <c r="CO110" s="85">
        <v>43751</v>
      </c>
      <c r="CP110" s="83" t="s">
        <v>4156</v>
      </c>
      <c r="CQ110" s="83" t="s">
        <v>102</v>
      </c>
      <c r="CR110" s="83" t="s">
        <v>482</v>
      </c>
      <c r="CS110" s="83">
        <v>105</v>
      </c>
      <c r="CT110" s="83" t="s">
        <v>483</v>
      </c>
      <c r="CU110" s="83">
        <v>1</v>
      </c>
      <c r="CV110" s="83">
        <v>0</v>
      </c>
      <c r="CW110" s="83">
        <v>0</v>
      </c>
      <c r="CX110" s="83" t="s">
        <v>109</v>
      </c>
      <c r="CY110" s="83" t="s">
        <v>583</v>
      </c>
      <c r="CZ110" s="83">
        <v>0</v>
      </c>
      <c r="DA110" s="83">
        <v>0</v>
      </c>
      <c r="DB110" s="83">
        <f t="shared" si="7"/>
        <v>0</v>
      </c>
      <c r="DC110" s="83" t="s">
        <v>497</v>
      </c>
      <c r="DE110" s="136">
        <v>1</v>
      </c>
      <c r="DF110" s="136">
        <v>1</v>
      </c>
      <c r="DG110" s="215" t="s">
        <v>269</v>
      </c>
      <c r="DH110" s="136">
        <v>1</v>
      </c>
      <c r="DI110" s="136">
        <v>1</v>
      </c>
      <c r="DJ110" s="215" t="s">
        <v>269</v>
      </c>
      <c r="EE110" s="136" t="b">
        <v>1</v>
      </c>
      <c r="EF110" s="136" t="b">
        <v>1</v>
      </c>
      <c r="EG110" s="136" t="b">
        <v>1</v>
      </c>
      <c r="EH110" s="136" t="b">
        <v>1</v>
      </c>
      <c r="EL110" s="215" t="s">
        <v>269</v>
      </c>
    </row>
    <row r="111" spans="1:142" ht="60" customHeight="1" x14ac:dyDescent="0.55000000000000004">
      <c r="A111" s="83" t="s">
        <v>130</v>
      </c>
      <c r="B111" s="83" t="s">
        <v>98</v>
      </c>
      <c r="C111">
        <v>647362</v>
      </c>
      <c r="D111" t="s">
        <v>764</v>
      </c>
      <c r="E111" t="s">
        <v>764</v>
      </c>
      <c r="F111" s="83" t="s">
        <v>108</v>
      </c>
      <c r="G111" s="213">
        <v>31091</v>
      </c>
      <c r="H111" s="83" t="s">
        <v>102</v>
      </c>
      <c r="I111" s="213">
        <v>43192</v>
      </c>
      <c r="J111" s="83" t="s">
        <v>228</v>
      </c>
      <c r="K111" s="214">
        <v>979860556752</v>
      </c>
      <c r="L111" s="83" t="s">
        <v>97</v>
      </c>
      <c r="M111" s="213">
        <v>43737</v>
      </c>
      <c r="N111">
        <v>328979</v>
      </c>
      <c r="O111" s="145" t="s">
        <v>567</v>
      </c>
      <c r="P111" s="145" t="s">
        <v>99</v>
      </c>
      <c r="Q111" s="145" t="s">
        <v>100</v>
      </c>
      <c r="R111" s="145" t="s">
        <v>567</v>
      </c>
      <c r="V111">
        <v>8170</v>
      </c>
      <c r="W111" s="83" t="s">
        <v>101</v>
      </c>
      <c r="X111" s="83" t="s">
        <v>103</v>
      </c>
      <c r="Y111" t="s">
        <v>2073</v>
      </c>
      <c r="Z111" s="83" t="s">
        <v>102</v>
      </c>
      <c r="AA111" s="83" t="s">
        <v>102</v>
      </c>
      <c r="AB111" t="s">
        <v>3070</v>
      </c>
      <c r="AC111" s="83" t="s">
        <v>3934</v>
      </c>
      <c r="AD111" s="83" t="s">
        <v>144</v>
      </c>
      <c r="AE111" s="83" t="s">
        <v>105</v>
      </c>
      <c r="AF111" t="s">
        <v>2073</v>
      </c>
      <c r="AG111" s="83" t="s">
        <v>102</v>
      </c>
      <c r="AH111" s="83" t="s">
        <v>102</v>
      </c>
      <c r="AI111" t="s">
        <v>3070</v>
      </c>
      <c r="AJ111" s="83" t="s">
        <v>3934</v>
      </c>
      <c r="AK111" s="83" t="s">
        <v>144</v>
      </c>
      <c r="AL111" s="83" t="s">
        <v>105</v>
      </c>
      <c r="AM111" s="87" t="s">
        <v>106</v>
      </c>
      <c r="AN111" t="s">
        <v>2073</v>
      </c>
      <c r="AO111" t="s">
        <v>3070</v>
      </c>
      <c r="AP111" s="83" t="s">
        <v>3934</v>
      </c>
      <c r="AQ111" s="83" t="s">
        <v>111</v>
      </c>
      <c r="AR111" s="87" t="s">
        <v>106</v>
      </c>
      <c r="AT111" s="83" t="s">
        <v>107</v>
      </c>
      <c r="AU111" s="146" t="s">
        <v>107</v>
      </c>
      <c r="AV111" s="146" t="s">
        <v>107</v>
      </c>
      <c r="AX111" s="110" t="s">
        <v>107</v>
      </c>
      <c r="AY111" s="111"/>
      <c r="AZ111" s="112">
        <f t="shared" ca="1" si="8"/>
        <v>2700</v>
      </c>
      <c r="BA111" s="136">
        <f t="shared" ca="1" si="9"/>
        <v>10</v>
      </c>
      <c r="BB111" s="114" t="s">
        <v>134</v>
      </c>
      <c r="BC111" s="114" t="s">
        <v>108</v>
      </c>
      <c r="BD111" s="114"/>
      <c r="BE111" s="115" t="s">
        <v>102</v>
      </c>
      <c r="BF111" s="115" t="s">
        <v>102</v>
      </c>
      <c r="BG111" s="115" t="s">
        <v>102</v>
      </c>
      <c r="BH111" s="115" t="s">
        <v>102</v>
      </c>
      <c r="BI111" s="116"/>
      <c r="BJ111" s="117" t="s">
        <v>109</v>
      </c>
      <c r="BK111" s="117" t="s">
        <v>109</v>
      </c>
      <c r="BL111" s="83">
        <f t="shared" ca="1" si="10"/>
        <v>67</v>
      </c>
      <c r="BM111" s="83" t="s">
        <v>108</v>
      </c>
      <c r="BN111" s="83">
        <v>0</v>
      </c>
      <c r="BO111" s="83" t="s">
        <v>108</v>
      </c>
      <c r="BP111" s="83">
        <v>-183250</v>
      </c>
      <c r="BQ111" s="83" t="s">
        <v>312</v>
      </c>
      <c r="BR111" s="83" t="s">
        <v>153</v>
      </c>
      <c r="BS111" s="83" t="s">
        <v>499</v>
      </c>
      <c r="BT111" s="83">
        <v>-183250</v>
      </c>
      <c r="BU111" s="83" t="s">
        <v>312</v>
      </c>
      <c r="BV111" s="83" t="s">
        <v>153</v>
      </c>
      <c r="BW111" s="83" t="s">
        <v>499</v>
      </c>
      <c r="BY111" s="136">
        <v>0</v>
      </c>
      <c r="BZ111" s="136">
        <v>0</v>
      </c>
      <c r="CA111" s="136">
        <v>0</v>
      </c>
      <c r="CB111" s="136">
        <v>0</v>
      </c>
      <c r="CD111" s="136">
        <v>0</v>
      </c>
      <c r="CE111" s="136">
        <v>0</v>
      </c>
      <c r="CF111" s="136">
        <v>0</v>
      </c>
      <c r="CG111" s="136">
        <v>0</v>
      </c>
      <c r="CH111" s="136">
        <v>0</v>
      </c>
      <c r="CI111" s="136">
        <v>0</v>
      </c>
      <c r="CJ111" s="136">
        <v>0</v>
      </c>
      <c r="CK111" s="138">
        <v>0</v>
      </c>
      <c r="CL111" s="138">
        <v>0</v>
      </c>
      <c r="CM111" s="136">
        <v>0</v>
      </c>
      <c r="CN111" s="136">
        <v>0</v>
      </c>
      <c r="CO111" s="85">
        <v>43752</v>
      </c>
      <c r="CP111" s="83" t="s">
        <v>4157</v>
      </c>
      <c r="CQ111" s="83" t="s">
        <v>102</v>
      </c>
      <c r="CR111" s="83" t="s">
        <v>482</v>
      </c>
      <c r="CS111" s="83">
        <v>106</v>
      </c>
      <c r="CT111" s="83" t="s">
        <v>483</v>
      </c>
      <c r="CU111" s="83">
        <v>1</v>
      </c>
      <c r="CV111" s="83">
        <v>0</v>
      </c>
      <c r="CW111" s="83">
        <v>0</v>
      </c>
      <c r="CX111" s="83" t="s">
        <v>109</v>
      </c>
      <c r="CY111" s="83" t="s">
        <v>583</v>
      </c>
      <c r="CZ111" s="83">
        <v>0</v>
      </c>
      <c r="DA111" s="83">
        <v>0</v>
      </c>
      <c r="DB111" s="83">
        <f t="shared" si="7"/>
        <v>0</v>
      </c>
      <c r="DC111" s="83" t="s">
        <v>497</v>
      </c>
      <c r="DE111" s="136">
        <v>1</v>
      </c>
      <c r="DF111" s="136">
        <v>1</v>
      </c>
      <c r="DG111" s="215" t="s">
        <v>269</v>
      </c>
      <c r="DH111" s="136">
        <v>1</v>
      </c>
      <c r="DI111" s="136">
        <v>1</v>
      </c>
      <c r="DJ111" s="215" t="s">
        <v>269</v>
      </c>
      <c r="EE111" s="136" t="b">
        <v>1</v>
      </c>
      <c r="EF111" s="136" t="b">
        <v>1</v>
      </c>
      <c r="EG111" s="136" t="b">
        <v>1</v>
      </c>
      <c r="EH111" s="136" t="b">
        <v>1</v>
      </c>
      <c r="EL111" s="215" t="s">
        <v>269</v>
      </c>
    </row>
    <row r="112" spans="1:142" ht="60" customHeight="1" x14ac:dyDescent="0.55000000000000004">
      <c r="A112" s="83" t="s">
        <v>130</v>
      </c>
      <c r="B112" s="83" t="s">
        <v>98</v>
      </c>
      <c r="C112">
        <v>990290</v>
      </c>
      <c r="D112" t="s">
        <v>765</v>
      </c>
      <c r="E112" t="s">
        <v>765</v>
      </c>
      <c r="F112" s="83" t="s">
        <v>108</v>
      </c>
      <c r="G112" s="213">
        <v>27935</v>
      </c>
      <c r="H112" s="83" t="s">
        <v>102</v>
      </c>
      <c r="I112" s="213">
        <v>43193</v>
      </c>
      <c r="J112" s="83" t="s">
        <v>228</v>
      </c>
      <c r="K112" s="214">
        <v>238169274385</v>
      </c>
      <c r="L112" s="83" t="s">
        <v>126</v>
      </c>
      <c r="M112" s="213">
        <v>43663</v>
      </c>
      <c r="N112">
        <v>603528</v>
      </c>
      <c r="O112" s="145" t="s">
        <v>567</v>
      </c>
      <c r="P112" s="145" t="s">
        <v>99</v>
      </c>
      <c r="Q112" s="145" t="s">
        <v>100</v>
      </c>
      <c r="R112" s="145" t="s">
        <v>567</v>
      </c>
      <c r="V112">
        <v>5428</v>
      </c>
      <c r="W112" s="83" t="s">
        <v>101</v>
      </c>
      <c r="X112" s="83" t="s">
        <v>103</v>
      </c>
      <c r="Y112" t="s">
        <v>2074</v>
      </c>
      <c r="Z112" s="83" t="s">
        <v>102</v>
      </c>
      <c r="AA112" s="83" t="s">
        <v>102</v>
      </c>
      <c r="AB112" t="s">
        <v>3071</v>
      </c>
      <c r="AC112" s="83" t="s">
        <v>3935</v>
      </c>
      <c r="AD112" s="83" t="s">
        <v>144</v>
      </c>
      <c r="AE112" s="83" t="s">
        <v>105</v>
      </c>
      <c r="AF112" t="s">
        <v>2074</v>
      </c>
      <c r="AG112" s="83" t="s">
        <v>102</v>
      </c>
      <c r="AH112" s="83" t="s">
        <v>102</v>
      </c>
      <c r="AI112" t="s">
        <v>3071</v>
      </c>
      <c r="AJ112" s="83" t="s">
        <v>3935</v>
      </c>
      <c r="AK112" s="83" t="s">
        <v>144</v>
      </c>
      <c r="AL112" s="83" t="s">
        <v>105</v>
      </c>
      <c r="AM112" s="87" t="s">
        <v>106</v>
      </c>
      <c r="AN112" t="s">
        <v>2074</v>
      </c>
      <c r="AO112" t="s">
        <v>3071</v>
      </c>
      <c r="AP112" s="83" t="s">
        <v>3935</v>
      </c>
      <c r="AQ112" s="83" t="s">
        <v>144</v>
      </c>
      <c r="AR112" s="87" t="s">
        <v>106</v>
      </c>
      <c r="AT112" s="83" t="s">
        <v>107</v>
      </c>
      <c r="AU112" s="146" t="s">
        <v>107</v>
      </c>
      <c r="AV112" s="146" t="s">
        <v>107</v>
      </c>
      <c r="AX112" s="110" t="s">
        <v>107</v>
      </c>
      <c r="AY112" s="111"/>
      <c r="AZ112" s="112">
        <f t="shared" ca="1" si="8"/>
        <v>7811</v>
      </c>
      <c r="BA112" s="136">
        <f t="shared" ca="1" si="9"/>
        <v>38</v>
      </c>
      <c r="BB112" s="114" t="s">
        <v>134</v>
      </c>
      <c r="BC112" s="114" t="s">
        <v>108</v>
      </c>
      <c r="BD112" s="114"/>
      <c r="BE112" s="115" t="s">
        <v>102</v>
      </c>
      <c r="BF112" s="115" t="s">
        <v>102</v>
      </c>
      <c r="BG112" s="115" t="s">
        <v>102</v>
      </c>
      <c r="BH112" s="115" t="s">
        <v>102</v>
      </c>
      <c r="BI112" s="116"/>
      <c r="BJ112" s="117" t="s">
        <v>109</v>
      </c>
      <c r="BK112" s="117" t="s">
        <v>109</v>
      </c>
      <c r="BL112" s="83">
        <f t="shared" ca="1" si="10"/>
        <v>3</v>
      </c>
      <c r="BM112" s="83" t="s">
        <v>108</v>
      </c>
      <c r="BN112" s="83">
        <v>0</v>
      </c>
      <c r="BO112" s="83" t="s">
        <v>108</v>
      </c>
      <c r="BP112" s="83">
        <v>-184985</v>
      </c>
      <c r="BQ112" s="83" t="s">
        <v>198</v>
      </c>
      <c r="BR112" s="83" t="s">
        <v>164</v>
      </c>
      <c r="BS112" s="83" t="s">
        <v>499</v>
      </c>
      <c r="BT112" s="83">
        <v>-184985</v>
      </c>
      <c r="BU112" s="83" t="s">
        <v>198</v>
      </c>
      <c r="BV112" s="83" t="s">
        <v>164</v>
      </c>
      <c r="BW112" s="83" t="s">
        <v>499</v>
      </c>
      <c r="BY112" s="136">
        <v>0</v>
      </c>
      <c r="BZ112" s="136">
        <v>0</v>
      </c>
      <c r="CA112" s="136">
        <v>0</v>
      </c>
      <c r="CB112" s="136">
        <v>0</v>
      </c>
      <c r="CD112" s="136">
        <v>0</v>
      </c>
      <c r="CE112" s="136">
        <v>0</v>
      </c>
      <c r="CF112" s="136">
        <v>0</v>
      </c>
      <c r="CG112" s="136">
        <v>0</v>
      </c>
      <c r="CH112" s="136">
        <v>0</v>
      </c>
      <c r="CI112" s="136">
        <v>0</v>
      </c>
      <c r="CJ112" s="136">
        <v>0</v>
      </c>
      <c r="CK112" s="138">
        <v>0</v>
      </c>
      <c r="CL112" s="138">
        <v>0</v>
      </c>
      <c r="CM112" s="136">
        <v>0</v>
      </c>
      <c r="CN112" s="136">
        <v>0</v>
      </c>
      <c r="CO112" s="85">
        <v>43753</v>
      </c>
      <c r="CP112" s="83" t="s">
        <v>4158</v>
      </c>
      <c r="CQ112" s="83" t="s">
        <v>102</v>
      </c>
      <c r="CR112" s="83" t="s">
        <v>482</v>
      </c>
      <c r="CS112" s="83">
        <v>107</v>
      </c>
      <c r="CT112" s="83" t="s">
        <v>483</v>
      </c>
      <c r="CU112" s="83">
        <v>1</v>
      </c>
      <c r="CV112" s="83">
        <v>0</v>
      </c>
      <c r="CW112" s="83">
        <v>0</v>
      </c>
      <c r="CX112" s="83" t="s">
        <v>109</v>
      </c>
      <c r="CY112" s="83" t="s">
        <v>583</v>
      </c>
      <c r="CZ112" s="83">
        <v>0</v>
      </c>
      <c r="DA112" s="83">
        <v>0</v>
      </c>
      <c r="DB112" s="83">
        <f t="shared" si="7"/>
        <v>0</v>
      </c>
      <c r="DC112" s="83" t="s">
        <v>497</v>
      </c>
      <c r="DE112" s="136">
        <v>1</v>
      </c>
      <c r="DF112" s="136">
        <v>1</v>
      </c>
      <c r="DG112" s="215" t="s">
        <v>269</v>
      </c>
      <c r="DH112" s="136">
        <v>1</v>
      </c>
      <c r="DI112" s="136">
        <v>1</v>
      </c>
      <c r="DJ112" s="215" t="s">
        <v>269</v>
      </c>
      <c r="EE112" s="136" t="b">
        <v>1</v>
      </c>
      <c r="EF112" s="136" t="b">
        <v>1</v>
      </c>
      <c r="EG112" s="136" t="b">
        <v>1</v>
      </c>
      <c r="EH112" s="136" t="b">
        <v>1</v>
      </c>
      <c r="EL112" s="215" t="s">
        <v>269</v>
      </c>
    </row>
    <row r="113" spans="1:142" ht="60" customHeight="1" x14ac:dyDescent="0.55000000000000004">
      <c r="A113" s="83" t="s">
        <v>130</v>
      </c>
      <c r="B113" s="83" t="s">
        <v>98</v>
      </c>
      <c r="C113">
        <v>251953</v>
      </c>
      <c r="D113" t="s">
        <v>766</v>
      </c>
      <c r="E113" t="s">
        <v>766</v>
      </c>
      <c r="F113" s="83" t="s">
        <v>108</v>
      </c>
      <c r="G113" s="213">
        <v>31987</v>
      </c>
      <c r="H113" s="83" t="s">
        <v>102</v>
      </c>
      <c r="I113" s="213">
        <v>43374</v>
      </c>
      <c r="J113" s="83" t="s">
        <v>228</v>
      </c>
      <c r="K113" s="214">
        <v>720574086137</v>
      </c>
      <c r="L113" s="83" t="s">
        <v>135</v>
      </c>
      <c r="M113" s="213">
        <v>43474</v>
      </c>
      <c r="N113">
        <v>558619</v>
      </c>
      <c r="O113" s="145" t="s">
        <v>567</v>
      </c>
      <c r="P113" s="145" t="s">
        <v>99</v>
      </c>
      <c r="Q113" s="145" t="s">
        <v>100</v>
      </c>
      <c r="R113" s="145" t="s">
        <v>567</v>
      </c>
      <c r="V113">
        <v>3028</v>
      </c>
      <c r="W113" s="83" t="s">
        <v>1670</v>
      </c>
      <c r="X113" s="83" t="s">
        <v>103</v>
      </c>
      <c r="Y113" t="s">
        <v>2075</v>
      </c>
      <c r="Z113" s="83" t="s">
        <v>102</v>
      </c>
      <c r="AA113" s="83" t="s">
        <v>102</v>
      </c>
      <c r="AB113" t="s">
        <v>3072</v>
      </c>
      <c r="AC113" s="83" t="s">
        <v>3936</v>
      </c>
      <c r="AD113" s="83" t="s">
        <v>111</v>
      </c>
      <c r="AE113" s="83" t="s">
        <v>105</v>
      </c>
      <c r="AF113" t="s">
        <v>2075</v>
      </c>
      <c r="AG113" s="83" t="s">
        <v>102</v>
      </c>
      <c r="AH113" s="83" t="s">
        <v>102</v>
      </c>
      <c r="AI113" t="s">
        <v>3072</v>
      </c>
      <c r="AJ113" s="83" t="s">
        <v>3936</v>
      </c>
      <c r="AK113" s="83" t="s">
        <v>111</v>
      </c>
      <c r="AL113" s="83" t="s">
        <v>105</v>
      </c>
      <c r="AM113" s="87" t="s">
        <v>106</v>
      </c>
      <c r="AN113" t="s">
        <v>2075</v>
      </c>
      <c r="AO113" t="s">
        <v>3072</v>
      </c>
      <c r="AP113" s="83" t="s">
        <v>3936</v>
      </c>
      <c r="AQ113" s="83" t="s">
        <v>144</v>
      </c>
      <c r="AR113" s="87" t="s">
        <v>106</v>
      </c>
      <c r="AT113" s="83" t="s">
        <v>107</v>
      </c>
      <c r="AU113" s="146" t="s">
        <v>107</v>
      </c>
      <c r="AV113" s="146" t="s">
        <v>107</v>
      </c>
      <c r="AX113" s="110" t="s">
        <v>107</v>
      </c>
      <c r="AY113" s="111"/>
      <c r="AZ113" s="112">
        <f t="shared" ca="1" si="8"/>
        <v>4761</v>
      </c>
      <c r="BA113" s="136">
        <f t="shared" ca="1" si="9"/>
        <v>59</v>
      </c>
      <c r="BB113" s="114" t="s">
        <v>136</v>
      </c>
      <c r="BC113" s="114" t="s">
        <v>108</v>
      </c>
      <c r="BD113" s="114"/>
      <c r="BE113" s="115" t="s">
        <v>102</v>
      </c>
      <c r="BF113" s="115" t="s">
        <v>102</v>
      </c>
      <c r="BG113" s="115" t="s">
        <v>102</v>
      </c>
      <c r="BH113" s="115" t="s">
        <v>102</v>
      </c>
      <c r="BI113" s="116"/>
      <c r="BJ113" s="117" t="s">
        <v>109</v>
      </c>
      <c r="BK113" s="117" t="s">
        <v>109</v>
      </c>
      <c r="BL113" s="83">
        <f t="shared" ca="1" si="10"/>
        <v>52</v>
      </c>
      <c r="BM113" s="83" t="s">
        <v>270</v>
      </c>
      <c r="BN113" s="83">
        <v>0</v>
      </c>
      <c r="BO113" s="83" t="s">
        <v>108</v>
      </c>
      <c r="BP113" s="83">
        <v>-186720</v>
      </c>
      <c r="BQ113" s="83" t="s">
        <v>381</v>
      </c>
      <c r="BR113" s="83" t="s">
        <v>157</v>
      </c>
      <c r="BS113" s="83" t="s">
        <v>502</v>
      </c>
      <c r="BT113" s="83">
        <v>-186720</v>
      </c>
      <c r="BU113" s="83" t="s">
        <v>381</v>
      </c>
      <c r="BV113" s="83" t="s">
        <v>157</v>
      </c>
      <c r="BW113" s="83" t="s">
        <v>502</v>
      </c>
      <c r="BY113" s="136">
        <v>0</v>
      </c>
      <c r="BZ113" s="136">
        <v>0</v>
      </c>
      <c r="CA113" s="136">
        <v>0</v>
      </c>
      <c r="CB113" s="136">
        <v>0</v>
      </c>
      <c r="CD113" s="136">
        <v>0</v>
      </c>
      <c r="CE113" s="136">
        <v>0</v>
      </c>
      <c r="CF113" s="136">
        <v>0</v>
      </c>
      <c r="CG113" s="136">
        <v>0</v>
      </c>
      <c r="CH113" s="136">
        <v>0</v>
      </c>
      <c r="CI113" s="136">
        <v>0</v>
      </c>
      <c r="CJ113" s="136">
        <v>0</v>
      </c>
      <c r="CK113" s="138">
        <v>0</v>
      </c>
      <c r="CL113" s="138">
        <v>0</v>
      </c>
      <c r="CM113" s="136">
        <v>0</v>
      </c>
      <c r="CN113" s="136">
        <v>0</v>
      </c>
      <c r="CO113" s="85">
        <v>43754</v>
      </c>
      <c r="CP113" s="83" t="s">
        <v>4159</v>
      </c>
      <c r="CQ113" s="83" t="s">
        <v>102</v>
      </c>
      <c r="CR113" s="83" t="s">
        <v>482</v>
      </c>
      <c r="CS113" s="83">
        <v>108</v>
      </c>
      <c r="CT113" s="83" t="s">
        <v>483</v>
      </c>
      <c r="CU113" s="83">
        <v>1</v>
      </c>
      <c r="CV113" s="83">
        <v>0</v>
      </c>
      <c r="CW113" s="83">
        <v>0</v>
      </c>
      <c r="CX113" s="83" t="s">
        <v>109</v>
      </c>
      <c r="CY113" s="83" t="s">
        <v>583</v>
      </c>
      <c r="CZ113" s="83">
        <v>0</v>
      </c>
      <c r="DA113" s="83">
        <v>0</v>
      </c>
      <c r="DB113" s="83">
        <f t="shared" si="7"/>
        <v>0</v>
      </c>
      <c r="DC113" s="83" t="s">
        <v>497</v>
      </c>
      <c r="DE113" s="136">
        <v>1</v>
      </c>
      <c r="DF113" s="136">
        <v>1</v>
      </c>
      <c r="DG113" s="215" t="s">
        <v>269</v>
      </c>
      <c r="DH113" s="136">
        <v>1</v>
      </c>
      <c r="DI113" s="136">
        <v>1</v>
      </c>
      <c r="DJ113" s="215" t="s">
        <v>269</v>
      </c>
      <c r="EE113" s="136" t="b">
        <v>1</v>
      </c>
      <c r="EF113" s="136" t="b">
        <v>1</v>
      </c>
      <c r="EG113" s="136" t="b">
        <v>1</v>
      </c>
      <c r="EH113" s="136" t="b">
        <v>1</v>
      </c>
      <c r="EL113" s="215" t="s">
        <v>269</v>
      </c>
    </row>
    <row r="114" spans="1:142" ht="60" customHeight="1" x14ac:dyDescent="0.55000000000000004">
      <c r="A114" s="83" t="s">
        <v>130</v>
      </c>
      <c r="B114" s="83" t="s">
        <v>98</v>
      </c>
      <c r="C114">
        <v>831404</v>
      </c>
      <c r="D114" t="s">
        <v>767</v>
      </c>
      <c r="E114" t="s">
        <v>767</v>
      </c>
      <c r="F114" s="83" t="s">
        <v>108</v>
      </c>
      <c r="G114" s="213">
        <v>40771</v>
      </c>
      <c r="H114" s="83" t="s">
        <v>102</v>
      </c>
      <c r="I114" s="213">
        <v>43428</v>
      </c>
      <c r="J114" s="83" t="s">
        <v>228</v>
      </c>
      <c r="K114" s="214">
        <v>849929265965</v>
      </c>
      <c r="L114" s="83" t="s">
        <v>97</v>
      </c>
      <c r="M114" s="213">
        <v>43589</v>
      </c>
      <c r="N114">
        <v>352052</v>
      </c>
      <c r="O114" s="145" t="s">
        <v>567</v>
      </c>
      <c r="P114" s="145" t="s">
        <v>99</v>
      </c>
      <c r="Q114" s="145" t="s">
        <v>100</v>
      </c>
      <c r="R114" s="145" t="s">
        <v>567</v>
      </c>
      <c r="V114">
        <v>8253</v>
      </c>
      <c r="W114" s="83" t="s">
        <v>101</v>
      </c>
      <c r="X114" s="83" t="s">
        <v>103</v>
      </c>
      <c r="Y114" t="s">
        <v>2076</v>
      </c>
      <c r="Z114" s="83" t="s">
        <v>102</v>
      </c>
      <c r="AA114" s="83" t="s">
        <v>102</v>
      </c>
      <c r="AB114" t="s">
        <v>3073</v>
      </c>
      <c r="AC114" s="83" t="s">
        <v>3937</v>
      </c>
      <c r="AD114" s="83" t="s">
        <v>144</v>
      </c>
      <c r="AE114" s="83" t="s">
        <v>105</v>
      </c>
      <c r="AF114" t="s">
        <v>2076</v>
      </c>
      <c r="AG114" s="83" t="s">
        <v>102</v>
      </c>
      <c r="AH114" s="83" t="s">
        <v>102</v>
      </c>
      <c r="AI114" t="s">
        <v>3073</v>
      </c>
      <c r="AJ114" s="83" t="s">
        <v>3937</v>
      </c>
      <c r="AK114" s="83" t="s">
        <v>144</v>
      </c>
      <c r="AL114" s="83" t="s">
        <v>105</v>
      </c>
      <c r="AM114" s="87" t="s">
        <v>106</v>
      </c>
      <c r="AN114" t="s">
        <v>2076</v>
      </c>
      <c r="AO114" t="s">
        <v>3073</v>
      </c>
      <c r="AP114" s="83" t="s">
        <v>3937</v>
      </c>
      <c r="AQ114" s="83" t="s">
        <v>111</v>
      </c>
      <c r="AR114" s="87" t="s">
        <v>106</v>
      </c>
      <c r="AT114" s="83" t="s">
        <v>107</v>
      </c>
      <c r="AU114" s="146" t="s">
        <v>107</v>
      </c>
      <c r="AV114" s="146" t="s">
        <v>107</v>
      </c>
      <c r="AX114" s="110" t="s">
        <v>107</v>
      </c>
      <c r="AY114" s="111"/>
      <c r="AZ114" s="112">
        <f t="shared" ca="1" si="8"/>
        <v>3622</v>
      </c>
      <c r="BA114" s="136">
        <f t="shared" ca="1" si="9"/>
        <v>73</v>
      </c>
      <c r="BB114" s="114" t="s">
        <v>134</v>
      </c>
      <c r="BC114" s="114" t="s">
        <v>108</v>
      </c>
      <c r="BD114" s="114"/>
      <c r="BE114" s="115" t="s">
        <v>102</v>
      </c>
      <c r="BF114" s="115" t="s">
        <v>102</v>
      </c>
      <c r="BG114" s="115" t="s">
        <v>102</v>
      </c>
      <c r="BH114" s="115" t="s">
        <v>102</v>
      </c>
      <c r="BI114" s="116"/>
      <c r="BJ114" s="117" t="s">
        <v>109</v>
      </c>
      <c r="BK114" s="117" t="s">
        <v>109</v>
      </c>
      <c r="BL114" s="83">
        <f t="shared" ca="1" si="10"/>
        <v>29</v>
      </c>
      <c r="BM114" s="83" t="s">
        <v>108</v>
      </c>
      <c r="BN114" s="83">
        <v>0</v>
      </c>
      <c r="BO114" s="83" t="s">
        <v>108</v>
      </c>
      <c r="BP114" s="83">
        <v>-188455</v>
      </c>
      <c r="BQ114" s="83" t="s">
        <v>312</v>
      </c>
      <c r="BR114" s="83" t="s">
        <v>153</v>
      </c>
      <c r="BS114" s="83" t="s">
        <v>499</v>
      </c>
      <c r="BT114" s="83">
        <v>-188455</v>
      </c>
      <c r="BU114" s="83" t="s">
        <v>312</v>
      </c>
      <c r="BV114" s="83" t="s">
        <v>153</v>
      </c>
      <c r="BW114" s="83" t="s">
        <v>499</v>
      </c>
      <c r="BY114" s="136">
        <v>0</v>
      </c>
      <c r="BZ114" s="136">
        <v>0</v>
      </c>
      <c r="CA114" s="136">
        <v>0</v>
      </c>
      <c r="CB114" s="136">
        <v>0</v>
      </c>
      <c r="CD114" s="136">
        <v>0</v>
      </c>
      <c r="CE114" s="136">
        <v>0</v>
      </c>
      <c r="CF114" s="136">
        <v>0</v>
      </c>
      <c r="CG114" s="136">
        <v>0</v>
      </c>
      <c r="CH114" s="136">
        <v>0</v>
      </c>
      <c r="CI114" s="136">
        <v>0</v>
      </c>
      <c r="CJ114" s="136">
        <v>0</v>
      </c>
      <c r="CK114" s="138">
        <v>0</v>
      </c>
      <c r="CL114" s="138">
        <v>0</v>
      </c>
      <c r="CM114" s="136">
        <v>0</v>
      </c>
      <c r="CN114" s="136">
        <v>0</v>
      </c>
      <c r="CO114" s="85">
        <v>43755</v>
      </c>
      <c r="CP114" s="83" t="s">
        <v>4160</v>
      </c>
      <c r="CQ114" s="83" t="s">
        <v>102</v>
      </c>
      <c r="CR114" s="83" t="s">
        <v>482</v>
      </c>
      <c r="CS114" s="83">
        <v>109</v>
      </c>
      <c r="CT114" s="83" t="s">
        <v>483</v>
      </c>
      <c r="CU114" s="83">
        <v>1</v>
      </c>
      <c r="CV114" s="83">
        <v>0</v>
      </c>
      <c r="CW114" s="83">
        <v>0</v>
      </c>
      <c r="CX114" s="83" t="s">
        <v>109</v>
      </c>
      <c r="CY114" s="83" t="s">
        <v>583</v>
      </c>
      <c r="CZ114" s="83">
        <v>0</v>
      </c>
      <c r="DA114" s="83">
        <v>0</v>
      </c>
      <c r="DB114" s="83">
        <f t="shared" si="7"/>
        <v>0</v>
      </c>
      <c r="DC114" s="83" t="s">
        <v>497</v>
      </c>
      <c r="DE114" s="136">
        <v>1</v>
      </c>
      <c r="DF114" s="136">
        <v>1</v>
      </c>
      <c r="DG114" s="215" t="s">
        <v>269</v>
      </c>
      <c r="DH114" s="136">
        <v>1</v>
      </c>
      <c r="DI114" s="136">
        <v>1</v>
      </c>
      <c r="DJ114" s="215" t="s">
        <v>269</v>
      </c>
      <c r="EE114" s="136" t="b">
        <v>1</v>
      </c>
      <c r="EF114" s="136" t="b">
        <v>1</v>
      </c>
      <c r="EG114" s="136" t="b">
        <v>1</v>
      </c>
      <c r="EH114" s="136" t="b">
        <v>1</v>
      </c>
      <c r="EL114" s="215" t="s">
        <v>269</v>
      </c>
    </row>
    <row r="115" spans="1:142" ht="60" customHeight="1" x14ac:dyDescent="0.55000000000000004">
      <c r="A115" s="83" t="s">
        <v>130</v>
      </c>
      <c r="B115" s="83" t="s">
        <v>98</v>
      </c>
      <c r="C115">
        <v>774253</v>
      </c>
      <c r="D115" t="s">
        <v>768</v>
      </c>
      <c r="E115" t="s">
        <v>768</v>
      </c>
      <c r="F115" s="83" t="s">
        <v>108</v>
      </c>
      <c r="G115" s="213">
        <v>37023</v>
      </c>
      <c r="H115" s="83" t="s">
        <v>102</v>
      </c>
      <c r="I115" s="213">
        <v>43125</v>
      </c>
      <c r="J115" s="83" t="s">
        <v>228</v>
      </c>
      <c r="K115" s="214">
        <v>832490919896</v>
      </c>
      <c r="L115" s="83" t="s">
        <v>135</v>
      </c>
      <c r="M115" s="213">
        <v>43762</v>
      </c>
      <c r="N115">
        <v>948161</v>
      </c>
      <c r="O115" s="145" t="s">
        <v>567</v>
      </c>
      <c r="P115" s="145" t="s">
        <v>99</v>
      </c>
      <c r="Q115" s="145" t="s">
        <v>100</v>
      </c>
      <c r="R115" s="145" t="s">
        <v>567</v>
      </c>
      <c r="V115">
        <v>4657</v>
      </c>
      <c r="W115" s="83" t="s">
        <v>101</v>
      </c>
      <c r="X115" s="83" t="s">
        <v>103</v>
      </c>
      <c r="Y115" t="s">
        <v>2077</v>
      </c>
      <c r="Z115" s="83" t="s">
        <v>102</v>
      </c>
      <c r="AA115" s="83" t="s">
        <v>102</v>
      </c>
      <c r="AB115" t="s">
        <v>3074</v>
      </c>
      <c r="AC115" s="83" t="s">
        <v>3938</v>
      </c>
      <c r="AD115" s="83" t="s">
        <v>144</v>
      </c>
      <c r="AE115" s="83" t="s">
        <v>105</v>
      </c>
      <c r="AF115" t="s">
        <v>2077</v>
      </c>
      <c r="AG115" s="83" t="s">
        <v>102</v>
      </c>
      <c r="AH115" s="83" t="s">
        <v>102</v>
      </c>
      <c r="AI115" t="s">
        <v>3074</v>
      </c>
      <c r="AJ115" s="83" t="s">
        <v>3938</v>
      </c>
      <c r="AK115" s="83" t="s">
        <v>144</v>
      </c>
      <c r="AL115" s="83" t="s">
        <v>105</v>
      </c>
      <c r="AM115" s="87" t="s">
        <v>106</v>
      </c>
      <c r="AN115" t="s">
        <v>2077</v>
      </c>
      <c r="AO115" t="s">
        <v>3074</v>
      </c>
      <c r="AP115" s="83" t="s">
        <v>3938</v>
      </c>
      <c r="AQ115" s="83" t="s">
        <v>144</v>
      </c>
      <c r="AR115" s="87" t="s">
        <v>106</v>
      </c>
      <c r="AT115" s="83" t="s">
        <v>107</v>
      </c>
      <c r="AU115" s="146" t="s">
        <v>107</v>
      </c>
      <c r="AV115" s="146" t="s">
        <v>107</v>
      </c>
      <c r="AX115" s="110" t="s">
        <v>107</v>
      </c>
      <c r="AY115" s="111"/>
      <c r="AZ115" s="112">
        <f t="shared" ca="1" si="8"/>
        <v>2127</v>
      </c>
      <c r="BA115" s="136">
        <f t="shared" ca="1" si="9"/>
        <v>41</v>
      </c>
      <c r="BB115" s="114" t="s">
        <v>134</v>
      </c>
      <c r="BC115" s="114" t="s">
        <v>108</v>
      </c>
      <c r="BD115" s="114"/>
      <c r="BE115" s="115" t="s">
        <v>102</v>
      </c>
      <c r="BF115" s="115" t="s">
        <v>102</v>
      </c>
      <c r="BG115" s="115" t="s">
        <v>102</v>
      </c>
      <c r="BH115" s="115" t="s">
        <v>102</v>
      </c>
      <c r="BI115" s="116"/>
      <c r="BJ115" s="117" t="s">
        <v>109</v>
      </c>
      <c r="BK115" s="117" t="s">
        <v>109</v>
      </c>
      <c r="BL115" s="83">
        <f t="shared" ca="1" si="10"/>
        <v>99</v>
      </c>
      <c r="BM115" s="83" t="s">
        <v>108</v>
      </c>
      <c r="BN115" s="83">
        <v>0</v>
      </c>
      <c r="BO115" s="83" t="s">
        <v>108</v>
      </c>
      <c r="BP115" s="83">
        <v>-190190</v>
      </c>
      <c r="BQ115" s="83" t="s">
        <v>198</v>
      </c>
      <c r="BR115" s="83" t="s">
        <v>164</v>
      </c>
      <c r="BS115" s="83" t="s">
        <v>499</v>
      </c>
      <c r="BT115" s="83">
        <v>-190190</v>
      </c>
      <c r="BU115" s="83" t="s">
        <v>198</v>
      </c>
      <c r="BV115" s="83" t="s">
        <v>164</v>
      </c>
      <c r="BW115" s="83" t="s">
        <v>499</v>
      </c>
      <c r="BY115" s="136">
        <v>0</v>
      </c>
      <c r="BZ115" s="136">
        <v>0</v>
      </c>
      <c r="CA115" s="136">
        <v>0</v>
      </c>
      <c r="CB115" s="136">
        <v>0</v>
      </c>
      <c r="CD115" s="136">
        <v>0</v>
      </c>
      <c r="CE115" s="136">
        <v>0</v>
      </c>
      <c r="CF115" s="136">
        <v>0</v>
      </c>
      <c r="CG115" s="136">
        <v>0</v>
      </c>
      <c r="CH115" s="136">
        <v>0</v>
      </c>
      <c r="CI115" s="136">
        <v>0</v>
      </c>
      <c r="CJ115" s="136">
        <v>0</v>
      </c>
      <c r="CK115" s="138">
        <v>0</v>
      </c>
      <c r="CL115" s="138">
        <v>0</v>
      </c>
      <c r="CM115" s="136">
        <v>0</v>
      </c>
      <c r="CN115" s="136">
        <v>0</v>
      </c>
      <c r="CO115" s="85">
        <v>43756</v>
      </c>
      <c r="CP115" s="83" t="s">
        <v>4161</v>
      </c>
      <c r="CQ115" s="83" t="s">
        <v>102</v>
      </c>
      <c r="CR115" s="83" t="s">
        <v>482</v>
      </c>
      <c r="CS115" s="83">
        <v>110</v>
      </c>
      <c r="CT115" s="83" t="s">
        <v>483</v>
      </c>
      <c r="CU115" s="83">
        <v>1</v>
      </c>
      <c r="CV115" s="83">
        <v>0</v>
      </c>
      <c r="CW115" s="83">
        <v>0</v>
      </c>
      <c r="CX115" s="83" t="s">
        <v>109</v>
      </c>
      <c r="CY115" s="83" t="s">
        <v>583</v>
      </c>
      <c r="CZ115" s="83">
        <v>0</v>
      </c>
      <c r="DA115" s="83">
        <v>0</v>
      </c>
      <c r="DB115" s="83">
        <f t="shared" si="7"/>
        <v>0</v>
      </c>
      <c r="DC115" s="83" t="s">
        <v>497</v>
      </c>
      <c r="DE115" s="136">
        <v>1</v>
      </c>
      <c r="DF115" s="136">
        <v>1</v>
      </c>
      <c r="DG115" s="215" t="s">
        <v>269</v>
      </c>
      <c r="DH115" s="136">
        <v>1</v>
      </c>
      <c r="DI115" s="136">
        <v>1</v>
      </c>
      <c r="DJ115" s="215" t="s">
        <v>269</v>
      </c>
      <c r="EE115" s="136" t="b">
        <v>1</v>
      </c>
      <c r="EF115" s="136" t="b">
        <v>1</v>
      </c>
      <c r="EG115" s="136" t="b">
        <v>1</v>
      </c>
      <c r="EH115" s="136" t="b">
        <v>1</v>
      </c>
      <c r="EL115" s="215" t="s">
        <v>269</v>
      </c>
    </row>
    <row r="116" spans="1:142" ht="60" customHeight="1" x14ac:dyDescent="0.55000000000000004">
      <c r="A116" s="83" t="s">
        <v>130</v>
      </c>
      <c r="B116" s="83" t="s">
        <v>98</v>
      </c>
      <c r="C116">
        <v>317459</v>
      </c>
      <c r="D116" t="s">
        <v>769</v>
      </c>
      <c r="E116" t="s">
        <v>769</v>
      </c>
      <c r="F116" s="83" t="s">
        <v>108</v>
      </c>
      <c r="G116" s="213">
        <v>38475</v>
      </c>
      <c r="H116" s="83" t="s">
        <v>102</v>
      </c>
      <c r="I116" s="213">
        <v>43208</v>
      </c>
      <c r="J116" s="83" t="s">
        <v>228</v>
      </c>
      <c r="K116" s="214">
        <v>678299215501</v>
      </c>
      <c r="L116" s="83" t="s">
        <v>97</v>
      </c>
      <c r="M116" s="213">
        <v>43535</v>
      </c>
      <c r="N116">
        <v>679440</v>
      </c>
      <c r="O116" s="145" t="s">
        <v>567</v>
      </c>
      <c r="P116" s="145" t="s">
        <v>99</v>
      </c>
      <c r="Q116" s="145" t="s">
        <v>100</v>
      </c>
      <c r="R116" s="145" t="s">
        <v>567</v>
      </c>
      <c r="V116">
        <v>5585</v>
      </c>
      <c r="W116" s="83" t="s">
        <v>1671</v>
      </c>
      <c r="X116" s="83" t="s">
        <v>103</v>
      </c>
      <c r="Y116" t="s">
        <v>2078</v>
      </c>
      <c r="Z116" s="83" t="s">
        <v>102</v>
      </c>
      <c r="AA116" s="83" t="s">
        <v>102</v>
      </c>
      <c r="AB116" t="s">
        <v>3075</v>
      </c>
      <c r="AC116" s="83" t="s">
        <v>3939</v>
      </c>
      <c r="AD116" s="83" t="s">
        <v>111</v>
      </c>
      <c r="AE116" s="83" t="s">
        <v>105</v>
      </c>
      <c r="AF116" t="s">
        <v>2078</v>
      </c>
      <c r="AG116" s="83" t="s">
        <v>102</v>
      </c>
      <c r="AH116" s="83" t="s">
        <v>102</v>
      </c>
      <c r="AI116" t="s">
        <v>3075</v>
      </c>
      <c r="AJ116" s="83" t="s">
        <v>3939</v>
      </c>
      <c r="AK116" s="83" t="s">
        <v>111</v>
      </c>
      <c r="AL116" s="83" t="s">
        <v>105</v>
      </c>
      <c r="AM116" s="87" t="s">
        <v>106</v>
      </c>
      <c r="AN116" t="s">
        <v>2078</v>
      </c>
      <c r="AO116" t="s">
        <v>3075</v>
      </c>
      <c r="AP116" s="83" t="s">
        <v>3939</v>
      </c>
      <c r="AQ116" s="83" t="s">
        <v>144</v>
      </c>
      <c r="AR116" s="87" t="s">
        <v>106</v>
      </c>
      <c r="AT116" s="83" t="s">
        <v>107</v>
      </c>
      <c r="AU116" s="146" t="s">
        <v>107</v>
      </c>
      <c r="AV116" s="146" t="s">
        <v>107</v>
      </c>
      <c r="AX116" s="110" t="s">
        <v>107</v>
      </c>
      <c r="AY116" s="111"/>
      <c r="AZ116" s="112">
        <f t="shared" ca="1" si="8"/>
        <v>5446</v>
      </c>
      <c r="BA116" s="136">
        <f t="shared" ca="1" si="9"/>
        <v>86</v>
      </c>
      <c r="BB116" s="114" t="s">
        <v>136</v>
      </c>
      <c r="BC116" s="114" t="s">
        <v>108</v>
      </c>
      <c r="BD116" s="114"/>
      <c r="BE116" s="115" t="s">
        <v>102</v>
      </c>
      <c r="BF116" s="115" t="s">
        <v>102</v>
      </c>
      <c r="BG116" s="115" t="s">
        <v>102</v>
      </c>
      <c r="BH116" s="115" t="s">
        <v>102</v>
      </c>
      <c r="BI116" s="116"/>
      <c r="BJ116" s="117" t="s">
        <v>109</v>
      </c>
      <c r="BK116" s="117" t="s">
        <v>109</v>
      </c>
      <c r="BL116" s="83">
        <f t="shared" ca="1" si="10"/>
        <v>12</v>
      </c>
      <c r="BM116" s="83" t="s">
        <v>270</v>
      </c>
      <c r="BN116" s="83">
        <v>0</v>
      </c>
      <c r="BO116" s="83" t="s">
        <v>108</v>
      </c>
      <c r="BP116" s="83">
        <v>-191925</v>
      </c>
      <c r="BQ116" s="83" t="s">
        <v>381</v>
      </c>
      <c r="BR116" s="83" t="s">
        <v>157</v>
      </c>
      <c r="BS116" s="83" t="s">
        <v>502</v>
      </c>
      <c r="BT116" s="83">
        <v>-191925</v>
      </c>
      <c r="BU116" s="83" t="s">
        <v>381</v>
      </c>
      <c r="BV116" s="83" t="s">
        <v>157</v>
      </c>
      <c r="BW116" s="83" t="s">
        <v>502</v>
      </c>
      <c r="BY116" s="136">
        <v>0</v>
      </c>
      <c r="BZ116" s="136">
        <v>0</v>
      </c>
      <c r="CA116" s="136">
        <v>0</v>
      </c>
      <c r="CB116" s="136">
        <v>0</v>
      </c>
      <c r="CD116" s="136">
        <v>0</v>
      </c>
      <c r="CE116" s="136">
        <v>0</v>
      </c>
      <c r="CF116" s="136">
        <v>0</v>
      </c>
      <c r="CG116" s="136">
        <v>0</v>
      </c>
      <c r="CH116" s="136">
        <v>0</v>
      </c>
      <c r="CI116" s="136">
        <v>0</v>
      </c>
      <c r="CJ116" s="136">
        <v>0</v>
      </c>
      <c r="CK116" s="138">
        <v>0</v>
      </c>
      <c r="CL116" s="138">
        <v>0</v>
      </c>
      <c r="CM116" s="136">
        <v>0</v>
      </c>
      <c r="CN116" s="136">
        <v>0</v>
      </c>
      <c r="CO116" s="85">
        <v>43757</v>
      </c>
      <c r="CP116" s="83" t="s">
        <v>4162</v>
      </c>
      <c r="CQ116" s="83" t="s">
        <v>102</v>
      </c>
      <c r="CR116" s="83" t="s">
        <v>482</v>
      </c>
      <c r="CS116" s="83">
        <v>111</v>
      </c>
      <c r="CT116" s="83" t="s">
        <v>483</v>
      </c>
      <c r="CU116" s="83">
        <v>1</v>
      </c>
      <c r="CV116" s="83">
        <v>0</v>
      </c>
      <c r="CW116" s="83">
        <v>0</v>
      </c>
      <c r="CX116" s="83" t="s">
        <v>109</v>
      </c>
      <c r="CY116" s="83" t="s">
        <v>583</v>
      </c>
      <c r="CZ116" s="83">
        <v>0</v>
      </c>
      <c r="DA116" s="83">
        <v>0</v>
      </c>
      <c r="DB116" s="83">
        <f t="shared" si="7"/>
        <v>0</v>
      </c>
      <c r="DC116" s="83" t="s">
        <v>497</v>
      </c>
      <c r="DE116" s="136">
        <v>1</v>
      </c>
      <c r="DF116" s="136">
        <v>1</v>
      </c>
      <c r="DG116" s="215" t="s">
        <v>269</v>
      </c>
      <c r="DH116" s="136">
        <v>1</v>
      </c>
      <c r="DI116" s="136">
        <v>1</v>
      </c>
      <c r="DJ116" s="215" t="s">
        <v>269</v>
      </c>
      <c r="EE116" s="136" t="b">
        <v>1</v>
      </c>
      <c r="EF116" s="136" t="b">
        <v>1</v>
      </c>
      <c r="EG116" s="136" t="b">
        <v>1</v>
      </c>
      <c r="EH116" s="136" t="b">
        <v>1</v>
      </c>
      <c r="EL116" s="215" t="s">
        <v>269</v>
      </c>
    </row>
    <row r="117" spans="1:142" ht="60" customHeight="1" x14ac:dyDescent="0.55000000000000004">
      <c r="A117" s="83" t="s">
        <v>130</v>
      </c>
      <c r="B117" s="83" t="s">
        <v>98</v>
      </c>
      <c r="C117">
        <v>742253</v>
      </c>
      <c r="D117" t="s">
        <v>770</v>
      </c>
      <c r="E117" t="s">
        <v>770</v>
      </c>
      <c r="F117" s="83" t="s">
        <v>108</v>
      </c>
      <c r="G117" s="213">
        <v>39203</v>
      </c>
      <c r="H117" s="83" t="s">
        <v>102</v>
      </c>
      <c r="I117" s="213">
        <v>43119</v>
      </c>
      <c r="J117" s="83" t="s">
        <v>228</v>
      </c>
      <c r="K117" s="214">
        <v>344982235599</v>
      </c>
      <c r="L117" s="83" t="s">
        <v>126</v>
      </c>
      <c r="M117" s="213">
        <v>43691</v>
      </c>
      <c r="N117">
        <v>582475</v>
      </c>
      <c r="O117" s="145" t="s">
        <v>567</v>
      </c>
      <c r="P117" s="145" t="s">
        <v>99</v>
      </c>
      <c r="Q117" s="145" t="s">
        <v>100</v>
      </c>
      <c r="R117" s="145" t="s">
        <v>567</v>
      </c>
      <c r="V117">
        <v>6642</v>
      </c>
      <c r="W117" s="83" t="s">
        <v>101</v>
      </c>
      <c r="X117" s="83" t="s">
        <v>103</v>
      </c>
      <c r="Y117" t="s">
        <v>2079</v>
      </c>
      <c r="Z117" s="83" t="s">
        <v>102</v>
      </c>
      <c r="AA117" s="83" t="s">
        <v>102</v>
      </c>
      <c r="AB117" t="s">
        <v>3076</v>
      </c>
      <c r="AC117" s="83" t="s">
        <v>3940</v>
      </c>
      <c r="AD117" s="83" t="s">
        <v>144</v>
      </c>
      <c r="AE117" s="83" t="s">
        <v>105</v>
      </c>
      <c r="AF117" t="s">
        <v>2079</v>
      </c>
      <c r="AG117" s="83" t="s">
        <v>102</v>
      </c>
      <c r="AH117" s="83" t="s">
        <v>102</v>
      </c>
      <c r="AI117" t="s">
        <v>3076</v>
      </c>
      <c r="AJ117" s="83" t="s">
        <v>3940</v>
      </c>
      <c r="AK117" s="83" t="s">
        <v>144</v>
      </c>
      <c r="AL117" s="83" t="s">
        <v>105</v>
      </c>
      <c r="AM117" s="87" t="s">
        <v>106</v>
      </c>
      <c r="AN117" t="s">
        <v>2079</v>
      </c>
      <c r="AO117" t="s">
        <v>3076</v>
      </c>
      <c r="AP117" s="83" t="s">
        <v>3940</v>
      </c>
      <c r="AQ117" s="83" t="s">
        <v>111</v>
      </c>
      <c r="AR117" s="87" t="s">
        <v>106</v>
      </c>
      <c r="AT117" s="83" t="s">
        <v>107</v>
      </c>
      <c r="AU117" s="146" t="s">
        <v>107</v>
      </c>
      <c r="AV117" s="146" t="s">
        <v>107</v>
      </c>
      <c r="AX117" s="110" t="s">
        <v>107</v>
      </c>
      <c r="AY117" s="111"/>
      <c r="AZ117" s="112">
        <f t="shared" ca="1" si="8"/>
        <v>3851</v>
      </c>
      <c r="BA117" s="136">
        <f t="shared" ca="1" si="9"/>
        <v>85</v>
      </c>
      <c r="BB117" s="114" t="s">
        <v>134</v>
      </c>
      <c r="BC117" s="114" t="s">
        <v>108</v>
      </c>
      <c r="BD117" s="114"/>
      <c r="BE117" s="115" t="s">
        <v>102</v>
      </c>
      <c r="BF117" s="115" t="s">
        <v>102</v>
      </c>
      <c r="BG117" s="115" t="s">
        <v>102</v>
      </c>
      <c r="BH117" s="115" t="s">
        <v>102</v>
      </c>
      <c r="BI117" s="116"/>
      <c r="BJ117" s="117" t="s">
        <v>109</v>
      </c>
      <c r="BK117" s="117" t="s">
        <v>109</v>
      </c>
      <c r="BL117" s="83">
        <f t="shared" ca="1" si="10"/>
        <v>15</v>
      </c>
      <c r="BM117" s="83" t="s">
        <v>108</v>
      </c>
      <c r="BN117" s="83">
        <v>0</v>
      </c>
      <c r="BO117" s="83" t="s">
        <v>108</v>
      </c>
      <c r="BP117" s="83">
        <v>-193660</v>
      </c>
      <c r="BQ117" s="83" t="s">
        <v>312</v>
      </c>
      <c r="BR117" s="83" t="s">
        <v>153</v>
      </c>
      <c r="BS117" s="83" t="s">
        <v>499</v>
      </c>
      <c r="BT117" s="83">
        <v>-193660</v>
      </c>
      <c r="BU117" s="83" t="s">
        <v>312</v>
      </c>
      <c r="BV117" s="83" t="s">
        <v>153</v>
      </c>
      <c r="BW117" s="83" t="s">
        <v>499</v>
      </c>
      <c r="BY117" s="136">
        <v>0</v>
      </c>
      <c r="BZ117" s="136">
        <v>0</v>
      </c>
      <c r="CA117" s="136">
        <v>0</v>
      </c>
      <c r="CB117" s="136">
        <v>0</v>
      </c>
      <c r="CD117" s="136">
        <v>0</v>
      </c>
      <c r="CE117" s="136">
        <v>0</v>
      </c>
      <c r="CF117" s="136">
        <v>0</v>
      </c>
      <c r="CG117" s="136">
        <v>0</v>
      </c>
      <c r="CH117" s="136">
        <v>0</v>
      </c>
      <c r="CI117" s="136">
        <v>0</v>
      </c>
      <c r="CJ117" s="136">
        <v>0</v>
      </c>
      <c r="CK117" s="138">
        <v>0</v>
      </c>
      <c r="CL117" s="138">
        <v>0</v>
      </c>
      <c r="CM117" s="136">
        <v>0</v>
      </c>
      <c r="CN117" s="136">
        <v>0</v>
      </c>
      <c r="CO117" s="85">
        <v>43758</v>
      </c>
      <c r="CP117" s="83" t="s">
        <v>4163</v>
      </c>
      <c r="CQ117" s="83" t="s">
        <v>102</v>
      </c>
      <c r="CR117" s="83" t="s">
        <v>482</v>
      </c>
      <c r="CS117" s="83">
        <v>112</v>
      </c>
      <c r="CT117" s="83" t="s">
        <v>483</v>
      </c>
      <c r="CU117" s="83">
        <v>1</v>
      </c>
      <c r="CV117" s="83">
        <v>0</v>
      </c>
      <c r="CW117" s="83">
        <v>0</v>
      </c>
      <c r="CX117" s="83" t="s">
        <v>109</v>
      </c>
      <c r="CY117" s="83" t="s">
        <v>583</v>
      </c>
      <c r="CZ117" s="83">
        <v>0</v>
      </c>
      <c r="DA117" s="83">
        <v>0</v>
      </c>
      <c r="DB117" s="83">
        <f t="shared" si="7"/>
        <v>0</v>
      </c>
      <c r="DC117" s="83" t="s">
        <v>497</v>
      </c>
      <c r="DE117" s="136">
        <v>1</v>
      </c>
      <c r="DF117" s="136">
        <v>1</v>
      </c>
      <c r="DG117" s="215" t="s">
        <v>269</v>
      </c>
      <c r="DH117" s="136">
        <v>1</v>
      </c>
      <c r="DI117" s="136">
        <v>1</v>
      </c>
      <c r="DJ117" s="215" t="s">
        <v>269</v>
      </c>
      <c r="EE117" s="136" t="b">
        <v>1</v>
      </c>
      <c r="EF117" s="136" t="b">
        <v>1</v>
      </c>
      <c r="EG117" s="136" t="b">
        <v>1</v>
      </c>
      <c r="EH117" s="136" t="b">
        <v>1</v>
      </c>
      <c r="EL117" s="215" t="s">
        <v>269</v>
      </c>
    </row>
    <row r="118" spans="1:142" ht="60" customHeight="1" x14ac:dyDescent="0.55000000000000004">
      <c r="A118" s="83" t="s">
        <v>130</v>
      </c>
      <c r="B118" s="83" t="s">
        <v>98</v>
      </c>
      <c r="C118">
        <v>249010</v>
      </c>
      <c r="D118" t="s">
        <v>771</v>
      </c>
      <c r="E118" t="s">
        <v>771</v>
      </c>
      <c r="F118" s="83" t="s">
        <v>108</v>
      </c>
      <c r="G118" s="213">
        <v>33358</v>
      </c>
      <c r="H118" s="83" t="s">
        <v>102</v>
      </c>
      <c r="I118" s="213">
        <v>43324</v>
      </c>
      <c r="J118" s="83" t="s">
        <v>228</v>
      </c>
      <c r="K118" s="214">
        <v>775499447747</v>
      </c>
      <c r="L118" s="83" t="s">
        <v>135</v>
      </c>
      <c r="M118" s="213">
        <v>43488</v>
      </c>
      <c r="N118">
        <v>497946</v>
      </c>
      <c r="O118" s="145" t="s">
        <v>567</v>
      </c>
      <c r="P118" s="145" t="s">
        <v>99</v>
      </c>
      <c r="Q118" s="145" t="s">
        <v>100</v>
      </c>
      <c r="R118" s="145" t="s">
        <v>567</v>
      </c>
      <c r="V118">
        <v>535</v>
      </c>
      <c r="W118" s="83" t="s">
        <v>101</v>
      </c>
      <c r="X118" s="83" t="s">
        <v>103</v>
      </c>
      <c r="Y118" t="s">
        <v>2080</v>
      </c>
      <c r="Z118" s="83" t="s">
        <v>102</v>
      </c>
      <c r="AA118" s="83" t="s">
        <v>102</v>
      </c>
      <c r="AB118" t="s">
        <v>3077</v>
      </c>
      <c r="AC118" s="83" t="s">
        <v>3941</v>
      </c>
      <c r="AD118" s="83" t="s">
        <v>144</v>
      </c>
      <c r="AE118" s="83" t="s">
        <v>105</v>
      </c>
      <c r="AF118" t="s">
        <v>2080</v>
      </c>
      <c r="AG118" s="83" t="s">
        <v>102</v>
      </c>
      <c r="AH118" s="83" t="s">
        <v>102</v>
      </c>
      <c r="AI118" t="s">
        <v>3077</v>
      </c>
      <c r="AJ118" s="83" t="s">
        <v>3941</v>
      </c>
      <c r="AK118" s="83" t="s">
        <v>144</v>
      </c>
      <c r="AL118" s="83" t="s">
        <v>105</v>
      </c>
      <c r="AM118" s="87" t="s">
        <v>106</v>
      </c>
      <c r="AN118" t="s">
        <v>2080</v>
      </c>
      <c r="AO118" t="s">
        <v>3077</v>
      </c>
      <c r="AP118" s="83" t="s">
        <v>3941</v>
      </c>
      <c r="AQ118" s="83" t="s">
        <v>144</v>
      </c>
      <c r="AR118" s="87" t="s">
        <v>106</v>
      </c>
      <c r="AT118" s="83" t="s">
        <v>107</v>
      </c>
      <c r="AU118" s="146" t="s">
        <v>107</v>
      </c>
      <c r="AV118" s="146" t="s">
        <v>107</v>
      </c>
      <c r="AX118" s="110" t="s">
        <v>107</v>
      </c>
      <c r="AY118" s="111"/>
      <c r="AZ118" s="112">
        <f t="shared" ca="1" si="8"/>
        <v>6974</v>
      </c>
      <c r="BA118" s="136">
        <f t="shared" ca="1" si="9"/>
        <v>5</v>
      </c>
      <c r="BB118" s="114" t="s">
        <v>134</v>
      </c>
      <c r="BC118" s="114" t="s">
        <v>108</v>
      </c>
      <c r="BD118" s="114"/>
      <c r="BE118" s="115" t="s">
        <v>102</v>
      </c>
      <c r="BF118" s="115" t="s">
        <v>102</v>
      </c>
      <c r="BG118" s="115" t="s">
        <v>102</v>
      </c>
      <c r="BH118" s="115" t="s">
        <v>102</v>
      </c>
      <c r="BI118" s="116"/>
      <c r="BJ118" s="117" t="s">
        <v>109</v>
      </c>
      <c r="BK118" s="117" t="s">
        <v>109</v>
      </c>
      <c r="BL118" s="83">
        <f t="shared" ca="1" si="10"/>
        <v>64</v>
      </c>
      <c r="BM118" s="83" t="s">
        <v>108</v>
      </c>
      <c r="BN118" s="83">
        <v>0</v>
      </c>
      <c r="BO118" s="83" t="s">
        <v>108</v>
      </c>
      <c r="BP118" s="83">
        <v>-195395</v>
      </c>
      <c r="BQ118" s="83" t="s">
        <v>198</v>
      </c>
      <c r="BR118" s="83" t="s">
        <v>164</v>
      </c>
      <c r="BS118" s="83" t="s">
        <v>499</v>
      </c>
      <c r="BT118" s="83">
        <v>-195395</v>
      </c>
      <c r="BU118" s="83" t="s">
        <v>198</v>
      </c>
      <c r="BV118" s="83" t="s">
        <v>164</v>
      </c>
      <c r="BW118" s="83" t="s">
        <v>499</v>
      </c>
      <c r="BY118" s="136">
        <v>0</v>
      </c>
      <c r="BZ118" s="136">
        <v>0</v>
      </c>
      <c r="CA118" s="136">
        <v>0</v>
      </c>
      <c r="CB118" s="136">
        <v>0</v>
      </c>
      <c r="CD118" s="136">
        <v>0</v>
      </c>
      <c r="CE118" s="136">
        <v>0</v>
      </c>
      <c r="CF118" s="136">
        <v>0</v>
      </c>
      <c r="CG118" s="136">
        <v>0</v>
      </c>
      <c r="CH118" s="136">
        <v>0</v>
      </c>
      <c r="CI118" s="136">
        <v>0</v>
      </c>
      <c r="CJ118" s="136">
        <v>0</v>
      </c>
      <c r="CK118" s="138">
        <v>0</v>
      </c>
      <c r="CL118" s="138">
        <v>0</v>
      </c>
      <c r="CM118" s="136">
        <v>0</v>
      </c>
      <c r="CN118" s="136">
        <v>0</v>
      </c>
      <c r="CO118" s="85">
        <v>43759</v>
      </c>
      <c r="CP118" s="83" t="s">
        <v>4164</v>
      </c>
      <c r="CQ118" s="83" t="s">
        <v>102</v>
      </c>
      <c r="CR118" s="83" t="s">
        <v>482</v>
      </c>
      <c r="CS118" s="83">
        <v>113</v>
      </c>
      <c r="CT118" s="83" t="s">
        <v>483</v>
      </c>
      <c r="CU118" s="83">
        <v>1</v>
      </c>
      <c r="CV118" s="83">
        <v>0</v>
      </c>
      <c r="CW118" s="83">
        <v>0</v>
      </c>
      <c r="CX118" s="83" t="s">
        <v>109</v>
      </c>
      <c r="CY118" s="83" t="s">
        <v>583</v>
      </c>
      <c r="CZ118" s="83">
        <v>0</v>
      </c>
      <c r="DA118" s="83">
        <v>0</v>
      </c>
      <c r="DB118" s="83">
        <f t="shared" si="7"/>
        <v>0</v>
      </c>
      <c r="DC118" s="83" t="s">
        <v>497</v>
      </c>
      <c r="DE118" s="136">
        <v>1</v>
      </c>
      <c r="DF118" s="136">
        <v>1</v>
      </c>
      <c r="DG118" s="215" t="s">
        <v>269</v>
      </c>
      <c r="DH118" s="136">
        <v>1</v>
      </c>
      <c r="DI118" s="136">
        <v>1</v>
      </c>
      <c r="DJ118" s="215" t="s">
        <v>269</v>
      </c>
      <c r="EE118" s="136" t="b">
        <v>1</v>
      </c>
      <c r="EF118" s="136" t="b">
        <v>1</v>
      </c>
      <c r="EG118" s="136" t="b">
        <v>1</v>
      </c>
      <c r="EH118" s="136" t="b">
        <v>1</v>
      </c>
      <c r="EL118" s="215" t="s">
        <v>269</v>
      </c>
    </row>
    <row r="119" spans="1:142" ht="60" customHeight="1" x14ac:dyDescent="0.55000000000000004">
      <c r="A119" s="83" t="s">
        <v>130</v>
      </c>
      <c r="B119" s="83" t="s">
        <v>98</v>
      </c>
      <c r="C119">
        <v>915373</v>
      </c>
      <c r="D119" t="s">
        <v>772</v>
      </c>
      <c r="E119" t="s">
        <v>772</v>
      </c>
      <c r="F119" s="83" t="s">
        <v>108</v>
      </c>
      <c r="G119" s="213">
        <v>36388</v>
      </c>
      <c r="H119" s="83" t="s">
        <v>102</v>
      </c>
      <c r="I119" s="213">
        <v>43177</v>
      </c>
      <c r="J119" s="83" t="s">
        <v>228</v>
      </c>
      <c r="K119" s="214">
        <v>322581858298</v>
      </c>
      <c r="L119" s="83" t="s">
        <v>97</v>
      </c>
      <c r="M119" s="213">
        <v>43756</v>
      </c>
      <c r="N119">
        <v>342641</v>
      </c>
      <c r="O119" s="145" t="s">
        <v>567</v>
      </c>
      <c r="P119" s="145" t="s">
        <v>99</v>
      </c>
      <c r="Q119" s="145" t="s">
        <v>100</v>
      </c>
      <c r="R119" s="145" t="s">
        <v>567</v>
      </c>
      <c r="V119">
        <v>6896</v>
      </c>
      <c r="W119" s="83" t="s">
        <v>1672</v>
      </c>
      <c r="X119" s="83" t="s">
        <v>103</v>
      </c>
      <c r="Y119" t="s">
        <v>2081</v>
      </c>
      <c r="Z119" s="83" t="s">
        <v>102</v>
      </c>
      <c r="AA119" s="83" t="s">
        <v>102</v>
      </c>
      <c r="AB119" t="s">
        <v>3078</v>
      </c>
      <c r="AC119" s="83" t="s">
        <v>3942</v>
      </c>
      <c r="AD119" s="83" t="s">
        <v>111</v>
      </c>
      <c r="AE119" s="83" t="s">
        <v>105</v>
      </c>
      <c r="AF119" t="s">
        <v>2081</v>
      </c>
      <c r="AG119" s="83" t="s">
        <v>102</v>
      </c>
      <c r="AH119" s="83" t="s">
        <v>102</v>
      </c>
      <c r="AI119" t="s">
        <v>3078</v>
      </c>
      <c r="AJ119" s="83" t="s">
        <v>3942</v>
      </c>
      <c r="AK119" s="83" t="s">
        <v>111</v>
      </c>
      <c r="AL119" s="83" t="s">
        <v>105</v>
      </c>
      <c r="AM119" s="87" t="s">
        <v>106</v>
      </c>
      <c r="AN119" t="s">
        <v>2081</v>
      </c>
      <c r="AO119" t="s">
        <v>3078</v>
      </c>
      <c r="AP119" s="83" t="s">
        <v>3942</v>
      </c>
      <c r="AQ119" s="83" t="s">
        <v>144</v>
      </c>
      <c r="AR119" s="87" t="s">
        <v>106</v>
      </c>
      <c r="AT119" s="83" t="s">
        <v>107</v>
      </c>
      <c r="AU119" s="146" t="s">
        <v>107</v>
      </c>
      <c r="AV119" s="146" t="s">
        <v>107</v>
      </c>
      <c r="AX119" s="110" t="s">
        <v>107</v>
      </c>
      <c r="AY119" s="111"/>
      <c r="AZ119" s="112">
        <f t="shared" ca="1" si="8"/>
        <v>2817</v>
      </c>
      <c r="BA119" s="136">
        <f t="shared" ca="1" si="9"/>
        <v>56</v>
      </c>
      <c r="BB119" s="114" t="s">
        <v>136</v>
      </c>
      <c r="BC119" s="114" t="s">
        <v>108</v>
      </c>
      <c r="BD119" s="114"/>
      <c r="BE119" s="115" t="s">
        <v>102</v>
      </c>
      <c r="BF119" s="115" t="s">
        <v>102</v>
      </c>
      <c r="BG119" s="115" t="s">
        <v>102</v>
      </c>
      <c r="BH119" s="115" t="s">
        <v>102</v>
      </c>
      <c r="BI119" s="116"/>
      <c r="BJ119" s="117" t="s">
        <v>109</v>
      </c>
      <c r="BK119" s="117" t="s">
        <v>109</v>
      </c>
      <c r="BL119" s="83">
        <f t="shared" ca="1" si="10"/>
        <v>27</v>
      </c>
      <c r="BM119" s="83" t="s">
        <v>270</v>
      </c>
      <c r="BN119" s="83">
        <v>0</v>
      </c>
      <c r="BO119" s="83" t="s">
        <v>108</v>
      </c>
      <c r="BP119" s="83">
        <v>-197130</v>
      </c>
      <c r="BQ119" s="83" t="s">
        <v>381</v>
      </c>
      <c r="BR119" s="83" t="s">
        <v>157</v>
      </c>
      <c r="BS119" s="83" t="s">
        <v>502</v>
      </c>
      <c r="BT119" s="83">
        <v>-197130</v>
      </c>
      <c r="BU119" s="83" t="s">
        <v>381</v>
      </c>
      <c r="BV119" s="83" t="s">
        <v>157</v>
      </c>
      <c r="BW119" s="83" t="s">
        <v>502</v>
      </c>
      <c r="BY119" s="136">
        <v>0</v>
      </c>
      <c r="BZ119" s="136">
        <v>0</v>
      </c>
      <c r="CA119" s="136">
        <v>0</v>
      </c>
      <c r="CB119" s="136">
        <v>0</v>
      </c>
      <c r="CD119" s="136">
        <v>0</v>
      </c>
      <c r="CE119" s="136">
        <v>0</v>
      </c>
      <c r="CF119" s="136">
        <v>0</v>
      </c>
      <c r="CG119" s="136">
        <v>0</v>
      </c>
      <c r="CH119" s="136">
        <v>0</v>
      </c>
      <c r="CI119" s="136">
        <v>0</v>
      </c>
      <c r="CJ119" s="136">
        <v>0</v>
      </c>
      <c r="CK119" s="138">
        <v>0</v>
      </c>
      <c r="CL119" s="138">
        <v>0</v>
      </c>
      <c r="CM119" s="136">
        <v>0</v>
      </c>
      <c r="CN119" s="136">
        <v>0</v>
      </c>
      <c r="CO119" s="85">
        <v>43760</v>
      </c>
      <c r="CP119" s="83" t="s">
        <v>4165</v>
      </c>
      <c r="CQ119" s="83" t="s">
        <v>102</v>
      </c>
      <c r="CR119" s="83" t="s">
        <v>482</v>
      </c>
      <c r="CS119" s="83">
        <v>114</v>
      </c>
      <c r="CT119" s="83" t="s">
        <v>483</v>
      </c>
      <c r="CU119" s="83">
        <v>1</v>
      </c>
      <c r="CV119" s="83">
        <v>0</v>
      </c>
      <c r="CW119" s="83">
        <v>0</v>
      </c>
      <c r="CX119" s="83" t="s">
        <v>109</v>
      </c>
      <c r="CY119" s="83" t="s">
        <v>583</v>
      </c>
      <c r="CZ119" s="83">
        <v>0</v>
      </c>
      <c r="DA119" s="83">
        <v>0</v>
      </c>
      <c r="DB119" s="83">
        <f t="shared" si="7"/>
        <v>0</v>
      </c>
      <c r="DC119" s="83" t="s">
        <v>497</v>
      </c>
      <c r="DE119" s="136">
        <v>1</v>
      </c>
      <c r="DF119" s="136">
        <v>1</v>
      </c>
      <c r="DG119" s="215" t="s">
        <v>269</v>
      </c>
      <c r="DH119" s="136">
        <v>1</v>
      </c>
      <c r="DI119" s="136">
        <v>1</v>
      </c>
      <c r="DJ119" s="215" t="s">
        <v>269</v>
      </c>
      <c r="EE119" s="136" t="b">
        <v>1</v>
      </c>
      <c r="EF119" s="136" t="b">
        <v>1</v>
      </c>
      <c r="EG119" s="136" t="b">
        <v>1</v>
      </c>
      <c r="EH119" s="136" t="b">
        <v>1</v>
      </c>
      <c r="EL119" s="215" t="s">
        <v>269</v>
      </c>
    </row>
    <row r="120" spans="1:142" ht="60" customHeight="1" x14ac:dyDescent="0.55000000000000004">
      <c r="A120" s="83" t="s">
        <v>130</v>
      </c>
      <c r="B120" s="83" t="s">
        <v>98</v>
      </c>
      <c r="C120">
        <v>922382</v>
      </c>
      <c r="D120" t="s">
        <v>773</v>
      </c>
      <c r="E120" t="s">
        <v>773</v>
      </c>
      <c r="F120" s="83" t="s">
        <v>108</v>
      </c>
      <c r="G120" s="213">
        <v>38537</v>
      </c>
      <c r="H120" s="83" t="s">
        <v>102</v>
      </c>
      <c r="I120" s="213">
        <v>43120</v>
      </c>
      <c r="J120" s="83" t="s">
        <v>228</v>
      </c>
      <c r="K120" s="214">
        <v>654995262517</v>
      </c>
      <c r="L120" s="83" t="s">
        <v>135</v>
      </c>
      <c r="M120" s="213">
        <v>43694</v>
      </c>
      <c r="N120">
        <v>952062</v>
      </c>
      <c r="O120" s="145" t="s">
        <v>567</v>
      </c>
      <c r="P120" s="145" t="s">
        <v>99</v>
      </c>
      <c r="Q120" s="145" t="s">
        <v>100</v>
      </c>
      <c r="R120" s="145" t="s">
        <v>567</v>
      </c>
      <c r="V120">
        <v>4647</v>
      </c>
      <c r="W120" s="83" t="s">
        <v>101</v>
      </c>
      <c r="X120" s="83" t="s">
        <v>103</v>
      </c>
      <c r="Y120" t="s">
        <v>2082</v>
      </c>
      <c r="Z120" s="83" t="s">
        <v>102</v>
      </c>
      <c r="AA120" s="83" t="s">
        <v>102</v>
      </c>
      <c r="AB120" t="s">
        <v>3079</v>
      </c>
      <c r="AC120" s="83" t="s">
        <v>3943</v>
      </c>
      <c r="AD120" s="83" t="s">
        <v>144</v>
      </c>
      <c r="AE120" s="83" t="s">
        <v>105</v>
      </c>
      <c r="AF120" t="s">
        <v>2082</v>
      </c>
      <c r="AG120" s="83" t="s">
        <v>102</v>
      </c>
      <c r="AH120" s="83" t="s">
        <v>102</v>
      </c>
      <c r="AI120" t="s">
        <v>3079</v>
      </c>
      <c r="AJ120" s="83" t="s">
        <v>3943</v>
      </c>
      <c r="AK120" s="83" t="s">
        <v>144</v>
      </c>
      <c r="AL120" s="83" t="s">
        <v>105</v>
      </c>
      <c r="AM120" s="87" t="s">
        <v>106</v>
      </c>
      <c r="AN120" t="s">
        <v>2082</v>
      </c>
      <c r="AO120" t="s">
        <v>3079</v>
      </c>
      <c r="AP120" s="83" t="s">
        <v>3943</v>
      </c>
      <c r="AQ120" s="83" t="s">
        <v>111</v>
      </c>
      <c r="AR120" s="87" t="s">
        <v>106</v>
      </c>
      <c r="AT120" s="83" t="s">
        <v>107</v>
      </c>
      <c r="AU120" s="146" t="s">
        <v>107</v>
      </c>
      <c r="AV120" s="146" t="s">
        <v>107</v>
      </c>
      <c r="AX120" s="110" t="s">
        <v>107</v>
      </c>
      <c r="AY120" s="111"/>
      <c r="AZ120" s="112">
        <f t="shared" ca="1" si="8"/>
        <v>5747</v>
      </c>
      <c r="BA120" s="136">
        <f t="shared" ca="1" si="9"/>
        <v>75</v>
      </c>
      <c r="BB120" s="114" t="s">
        <v>134</v>
      </c>
      <c r="BC120" s="114" t="s">
        <v>108</v>
      </c>
      <c r="BD120" s="114"/>
      <c r="BE120" s="115" t="s">
        <v>102</v>
      </c>
      <c r="BF120" s="115" t="s">
        <v>102</v>
      </c>
      <c r="BG120" s="115" t="s">
        <v>102</v>
      </c>
      <c r="BH120" s="115" t="s">
        <v>102</v>
      </c>
      <c r="BI120" s="116"/>
      <c r="BJ120" s="117" t="s">
        <v>109</v>
      </c>
      <c r="BK120" s="117" t="s">
        <v>109</v>
      </c>
      <c r="BL120" s="83">
        <f t="shared" ca="1" si="10"/>
        <v>42</v>
      </c>
      <c r="BM120" s="83" t="s">
        <v>108</v>
      </c>
      <c r="BN120" s="83">
        <v>0</v>
      </c>
      <c r="BO120" s="83" t="s">
        <v>108</v>
      </c>
      <c r="BP120" s="83">
        <v>-198865</v>
      </c>
      <c r="BQ120" s="83" t="s">
        <v>312</v>
      </c>
      <c r="BR120" s="83" t="s">
        <v>153</v>
      </c>
      <c r="BS120" s="83" t="s">
        <v>499</v>
      </c>
      <c r="BT120" s="83">
        <v>-198865</v>
      </c>
      <c r="BU120" s="83" t="s">
        <v>312</v>
      </c>
      <c r="BV120" s="83" t="s">
        <v>153</v>
      </c>
      <c r="BW120" s="83" t="s">
        <v>499</v>
      </c>
      <c r="BY120" s="136">
        <v>0</v>
      </c>
      <c r="BZ120" s="136">
        <v>0</v>
      </c>
      <c r="CA120" s="136">
        <v>0</v>
      </c>
      <c r="CB120" s="136">
        <v>0</v>
      </c>
      <c r="CD120" s="136">
        <v>0</v>
      </c>
      <c r="CE120" s="136">
        <v>0</v>
      </c>
      <c r="CF120" s="136">
        <v>0</v>
      </c>
      <c r="CG120" s="136">
        <v>0</v>
      </c>
      <c r="CH120" s="136">
        <v>0</v>
      </c>
      <c r="CI120" s="136">
        <v>0</v>
      </c>
      <c r="CJ120" s="136">
        <v>0</v>
      </c>
      <c r="CK120" s="138">
        <v>0</v>
      </c>
      <c r="CL120" s="138">
        <v>0</v>
      </c>
      <c r="CM120" s="136">
        <v>0</v>
      </c>
      <c r="CN120" s="136">
        <v>0</v>
      </c>
      <c r="CO120" s="85">
        <v>43761</v>
      </c>
      <c r="CP120" s="83" t="s">
        <v>4166</v>
      </c>
      <c r="CQ120" s="83" t="s">
        <v>102</v>
      </c>
      <c r="CR120" s="83" t="s">
        <v>482</v>
      </c>
      <c r="CS120" s="83">
        <v>115</v>
      </c>
      <c r="CT120" s="83" t="s">
        <v>483</v>
      </c>
      <c r="CU120" s="83">
        <v>1</v>
      </c>
      <c r="CV120" s="83">
        <v>0</v>
      </c>
      <c r="CW120" s="83">
        <v>0</v>
      </c>
      <c r="CX120" s="83" t="s">
        <v>109</v>
      </c>
      <c r="CY120" s="83" t="s">
        <v>583</v>
      </c>
      <c r="CZ120" s="83">
        <v>0</v>
      </c>
      <c r="DA120" s="83">
        <v>0</v>
      </c>
      <c r="DB120" s="83">
        <f t="shared" si="7"/>
        <v>0</v>
      </c>
      <c r="DC120" s="83" t="s">
        <v>497</v>
      </c>
      <c r="DE120" s="136">
        <v>1</v>
      </c>
      <c r="DF120" s="136">
        <v>1</v>
      </c>
      <c r="DG120" s="215" t="s">
        <v>269</v>
      </c>
      <c r="DH120" s="136">
        <v>1</v>
      </c>
      <c r="DI120" s="136">
        <v>1</v>
      </c>
      <c r="DJ120" s="215" t="s">
        <v>269</v>
      </c>
      <c r="EE120" s="136" t="b">
        <v>1</v>
      </c>
      <c r="EF120" s="136" t="b">
        <v>1</v>
      </c>
      <c r="EG120" s="136" t="b">
        <v>1</v>
      </c>
      <c r="EH120" s="136" t="b">
        <v>1</v>
      </c>
      <c r="EL120" s="215" t="s">
        <v>269</v>
      </c>
    </row>
    <row r="121" spans="1:142" ht="60" customHeight="1" x14ac:dyDescent="0.55000000000000004">
      <c r="A121" s="83" t="s">
        <v>130</v>
      </c>
      <c r="B121" s="83" t="s">
        <v>98</v>
      </c>
      <c r="C121">
        <v>922454</v>
      </c>
      <c r="D121" t="s">
        <v>774</v>
      </c>
      <c r="E121" t="s">
        <v>774</v>
      </c>
      <c r="F121" s="83" t="s">
        <v>108</v>
      </c>
      <c r="G121" s="213">
        <v>32312</v>
      </c>
      <c r="H121" s="83" t="s">
        <v>102</v>
      </c>
      <c r="I121" s="213">
        <v>43320</v>
      </c>
      <c r="J121" s="83" t="s">
        <v>228</v>
      </c>
      <c r="K121" s="214">
        <v>404022726060</v>
      </c>
      <c r="L121" s="83" t="s">
        <v>97</v>
      </c>
      <c r="M121" s="213">
        <v>43648</v>
      </c>
      <c r="N121">
        <v>480137</v>
      </c>
      <c r="O121" s="145" t="s">
        <v>567</v>
      </c>
      <c r="P121" s="145" t="s">
        <v>99</v>
      </c>
      <c r="Q121" s="145" t="s">
        <v>100</v>
      </c>
      <c r="R121" s="145" t="s">
        <v>567</v>
      </c>
      <c r="V121">
        <v>8892</v>
      </c>
      <c r="W121" s="83" t="s">
        <v>101</v>
      </c>
      <c r="X121" s="83" t="s">
        <v>103</v>
      </c>
      <c r="Y121" t="s">
        <v>2083</v>
      </c>
      <c r="Z121" s="83" t="s">
        <v>102</v>
      </c>
      <c r="AA121" s="83" t="s">
        <v>102</v>
      </c>
      <c r="AB121" t="s">
        <v>3080</v>
      </c>
      <c r="AC121" s="83" t="s">
        <v>3944</v>
      </c>
      <c r="AD121" s="83" t="s">
        <v>144</v>
      </c>
      <c r="AE121" s="83" t="s">
        <v>105</v>
      </c>
      <c r="AF121" t="s">
        <v>2083</v>
      </c>
      <c r="AG121" s="83" t="s">
        <v>102</v>
      </c>
      <c r="AH121" s="83" t="s">
        <v>102</v>
      </c>
      <c r="AI121" t="s">
        <v>3080</v>
      </c>
      <c r="AJ121" s="83" t="s">
        <v>3944</v>
      </c>
      <c r="AK121" s="83" t="s">
        <v>144</v>
      </c>
      <c r="AL121" s="83" t="s">
        <v>105</v>
      </c>
      <c r="AM121" s="87" t="s">
        <v>106</v>
      </c>
      <c r="AN121" t="s">
        <v>2083</v>
      </c>
      <c r="AO121" t="s">
        <v>3080</v>
      </c>
      <c r="AP121" s="83" t="s">
        <v>3944</v>
      </c>
      <c r="AQ121" s="83" t="s">
        <v>144</v>
      </c>
      <c r="AR121" s="87" t="s">
        <v>106</v>
      </c>
      <c r="AT121" s="83" t="s">
        <v>107</v>
      </c>
      <c r="AU121" s="146" t="s">
        <v>107</v>
      </c>
      <c r="AV121" s="146" t="s">
        <v>107</v>
      </c>
      <c r="AX121" s="110" t="s">
        <v>107</v>
      </c>
      <c r="AY121" s="111"/>
      <c r="AZ121" s="112">
        <f t="shared" ca="1" si="8"/>
        <v>9070</v>
      </c>
      <c r="BA121" s="136">
        <f t="shared" ca="1" si="9"/>
        <v>78</v>
      </c>
      <c r="BB121" s="114" t="s">
        <v>134</v>
      </c>
      <c r="BC121" s="114" t="s">
        <v>108</v>
      </c>
      <c r="BD121" s="114"/>
      <c r="BE121" s="115" t="s">
        <v>102</v>
      </c>
      <c r="BF121" s="115" t="s">
        <v>102</v>
      </c>
      <c r="BG121" s="115" t="s">
        <v>102</v>
      </c>
      <c r="BH121" s="115" t="s">
        <v>102</v>
      </c>
      <c r="BI121" s="116"/>
      <c r="BJ121" s="117" t="s">
        <v>109</v>
      </c>
      <c r="BK121" s="117" t="s">
        <v>109</v>
      </c>
      <c r="BL121" s="83">
        <f t="shared" ca="1" si="10"/>
        <v>89</v>
      </c>
      <c r="BM121" s="83" t="s">
        <v>108</v>
      </c>
      <c r="BN121" s="83">
        <v>0</v>
      </c>
      <c r="BO121" s="83" t="s">
        <v>108</v>
      </c>
      <c r="BP121" s="83">
        <v>-200600</v>
      </c>
      <c r="BQ121" s="83" t="s">
        <v>198</v>
      </c>
      <c r="BR121" s="83" t="s">
        <v>164</v>
      </c>
      <c r="BS121" s="83" t="s">
        <v>499</v>
      </c>
      <c r="BT121" s="83">
        <v>-200600</v>
      </c>
      <c r="BU121" s="83" t="s">
        <v>198</v>
      </c>
      <c r="BV121" s="83" t="s">
        <v>164</v>
      </c>
      <c r="BW121" s="83" t="s">
        <v>499</v>
      </c>
      <c r="BY121" s="136">
        <v>0</v>
      </c>
      <c r="BZ121" s="136">
        <v>0</v>
      </c>
      <c r="CA121" s="136">
        <v>0</v>
      </c>
      <c r="CB121" s="136">
        <v>0</v>
      </c>
      <c r="CD121" s="136">
        <v>0</v>
      </c>
      <c r="CE121" s="136">
        <v>0</v>
      </c>
      <c r="CF121" s="136">
        <v>0</v>
      </c>
      <c r="CG121" s="136">
        <v>0</v>
      </c>
      <c r="CH121" s="136">
        <v>0</v>
      </c>
      <c r="CI121" s="136">
        <v>0</v>
      </c>
      <c r="CJ121" s="136">
        <v>0</v>
      </c>
      <c r="CK121" s="138">
        <v>0</v>
      </c>
      <c r="CL121" s="138">
        <v>0</v>
      </c>
      <c r="CM121" s="136">
        <v>0</v>
      </c>
      <c r="CN121" s="136">
        <v>0</v>
      </c>
      <c r="CO121" s="85">
        <v>43762</v>
      </c>
      <c r="CP121" s="83" t="s">
        <v>4167</v>
      </c>
      <c r="CQ121" s="83" t="s">
        <v>102</v>
      </c>
      <c r="CR121" s="83" t="s">
        <v>482</v>
      </c>
      <c r="CS121" s="83">
        <v>116</v>
      </c>
      <c r="CT121" s="83" t="s">
        <v>483</v>
      </c>
      <c r="CU121" s="83">
        <v>1</v>
      </c>
      <c r="CV121" s="83">
        <v>0</v>
      </c>
      <c r="CW121" s="83">
        <v>0</v>
      </c>
      <c r="CX121" s="83" t="s">
        <v>109</v>
      </c>
      <c r="CY121" s="83" t="s">
        <v>583</v>
      </c>
      <c r="CZ121" s="83">
        <v>0</v>
      </c>
      <c r="DA121" s="83">
        <v>0</v>
      </c>
      <c r="DB121" s="83">
        <f t="shared" si="7"/>
        <v>0</v>
      </c>
      <c r="DC121" s="83" t="s">
        <v>497</v>
      </c>
      <c r="DE121" s="136">
        <v>1</v>
      </c>
      <c r="DF121" s="136">
        <v>1</v>
      </c>
      <c r="DG121" s="215" t="s">
        <v>269</v>
      </c>
      <c r="DH121" s="136">
        <v>1</v>
      </c>
      <c r="DI121" s="136">
        <v>1</v>
      </c>
      <c r="DJ121" s="215" t="s">
        <v>269</v>
      </c>
      <c r="EE121" s="136" t="b">
        <v>1</v>
      </c>
      <c r="EF121" s="136" t="b">
        <v>1</v>
      </c>
      <c r="EG121" s="136" t="b">
        <v>1</v>
      </c>
      <c r="EH121" s="136" t="b">
        <v>1</v>
      </c>
      <c r="EL121" s="215" t="s">
        <v>269</v>
      </c>
    </row>
    <row r="122" spans="1:142" ht="60" customHeight="1" x14ac:dyDescent="0.55000000000000004">
      <c r="A122" s="83" t="s">
        <v>130</v>
      </c>
      <c r="B122" s="83" t="s">
        <v>98</v>
      </c>
      <c r="C122">
        <v>760358</v>
      </c>
      <c r="D122" t="s">
        <v>775</v>
      </c>
      <c r="E122" t="s">
        <v>775</v>
      </c>
      <c r="F122" s="83" t="s">
        <v>108</v>
      </c>
      <c r="G122" s="213">
        <v>40156</v>
      </c>
      <c r="H122" s="83" t="s">
        <v>102</v>
      </c>
      <c r="I122" s="213">
        <v>43305</v>
      </c>
      <c r="J122" s="83" t="s">
        <v>228</v>
      </c>
      <c r="K122" s="214">
        <v>603098223287</v>
      </c>
      <c r="L122" s="83" t="s">
        <v>126</v>
      </c>
      <c r="M122" s="213">
        <v>43546</v>
      </c>
      <c r="N122">
        <v>730822</v>
      </c>
      <c r="O122" s="145" t="s">
        <v>567</v>
      </c>
      <c r="P122" s="145" t="s">
        <v>99</v>
      </c>
      <c r="Q122" s="145" t="s">
        <v>100</v>
      </c>
      <c r="R122" s="145" t="s">
        <v>567</v>
      </c>
      <c r="V122">
        <v>5721</v>
      </c>
      <c r="W122" s="83" t="s">
        <v>1673</v>
      </c>
      <c r="X122" s="83" t="s">
        <v>103</v>
      </c>
      <c r="Y122" t="s">
        <v>2084</v>
      </c>
      <c r="Z122" s="83" t="s">
        <v>102</v>
      </c>
      <c r="AA122" s="83" t="s">
        <v>102</v>
      </c>
      <c r="AB122" t="s">
        <v>3081</v>
      </c>
      <c r="AC122" s="83" t="s">
        <v>3945</v>
      </c>
      <c r="AD122" s="83" t="s">
        <v>111</v>
      </c>
      <c r="AE122" s="83" t="s">
        <v>105</v>
      </c>
      <c r="AF122" t="s">
        <v>2084</v>
      </c>
      <c r="AG122" s="83" t="s">
        <v>102</v>
      </c>
      <c r="AH122" s="83" t="s">
        <v>102</v>
      </c>
      <c r="AI122" t="s">
        <v>3081</v>
      </c>
      <c r="AJ122" s="83" t="s">
        <v>3945</v>
      </c>
      <c r="AK122" s="83" t="s">
        <v>111</v>
      </c>
      <c r="AL122" s="83" t="s">
        <v>105</v>
      </c>
      <c r="AM122" s="87" t="s">
        <v>106</v>
      </c>
      <c r="AN122" t="s">
        <v>2084</v>
      </c>
      <c r="AO122" t="s">
        <v>3081</v>
      </c>
      <c r="AP122" s="83" t="s">
        <v>3945</v>
      </c>
      <c r="AQ122" s="83" t="s">
        <v>144</v>
      </c>
      <c r="AR122" s="87" t="s">
        <v>106</v>
      </c>
      <c r="AT122" s="83" t="s">
        <v>107</v>
      </c>
      <c r="AU122" s="146" t="s">
        <v>107</v>
      </c>
      <c r="AV122" s="146" t="s">
        <v>107</v>
      </c>
      <c r="AX122" s="110" t="s">
        <v>107</v>
      </c>
      <c r="AY122" s="111"/>
      <c r="AZ122" s="112">
        <f t="shared" ca="1" si="8"/>
        <v>5326</v>
      </c>
      <c r="BA122" s="136">
        <f t="shared" ca="1" si="9"/>
        <v>31</v>
      </c>
      <c r="BB122" s="114" t="s">
        <v>136</v>
      </c>
      <c r="BC122" s="114" t="s">
        <v>108</v>
      </c>
      <c r="BD122" s="114"/>
      <c r="BE122" s="115" t="s">
        <v>102</v>
      </c>
      <c r="BF122" s="115" t="s">
        <v>102</v>
      </c>
      <c r="BG122" s="115" t="s">
        <v>102</v>
      </c>
      <c r="BH122" s="115" t="s">
        <v>102</v>
      </c>
      <c r="BI122" s="116"/>
      <c r="BJ122" s="117" t="s">
        <v>109</v>
      </c>
      <c r="BK122" s="117" t="s">
        <v>109</v>
      </c>
      <c r="BL122" s="83">
        <f t="shared" ca="1" si="10"/>
        <v>46</v>
      </c>
      <c r="BM122" s="83" t="s">
        <v>270</v>
      </c>
      <c r="BN122" s="83">
        <v>0</v>
      </c>
      <c r="BO122" s="83" t="s">
        <v>108</v>
      </c>
      <c r="BP122" s="83">
        <v>-202335</v>
      </c>
      <c r="BQ122" s="83" t="s">
        <v>381</v>
      </c>
      <c r="BR122" s="83" t="s">
        <v>157</v>
      </c>
      <c r="BS122" s="83" t="s">
        <v>502</v>
      </c>
      <c r="BT122" s="83">
        <v>-202335</v>
      </c>
      <c r="BU122" s="83" t="s">
        <v>381</v>
      </c>
      <c r="BV122" s="83" t="s">
        <v>157</v>
      </c>
      <c r="BW122" s="83" t="s">
        <v>502</v>
      </c>
      <c r="BY122" s="136">
        <v>0</v>
      </c>
      <c r="BZ122" s="136">
        <v>0</v>
      </c>
      <c r="CA122" s="136">
        <v>0</v>
      </c>
      <c r="CB122" s="136">
        <v>0</v>
      </c>
      <c r="CD122" s="136">
        <v>0</v>
      </c>
      <c r="CE122" s="136">
        <v>0</v>
      </c>
      <c r="CF122" s="136">
        <v>0</v>
      </c>
      <c r="CG122" s="136">
        <v>0</v>
      </c>
      <c r="CH122" s="136">
        <v>0</v>
      </c>
      <c r="CI122" s="136">
        <v>0</v>
      </c>
      <c r="CJ122" s="136">
        <v>0</v>
      </c>
      <c r="CK122" s="138">
        <v>0</v>
      </c>
      <c r="CL122" s="138">
        <v>0</v>
      </c>
      <c r="CM122" s="136">
        <v>0</v>
      </c>
      <c r="CN122" s="136">
        <v>0</v>
      </c>
      <c r="CO122" s="85">
        <v>43763</v>
      </c>
      <c r="CP122" s="83" t="s">
        <v>4168</v>
      </c>
      <c r="CQ122" s="83" t="s">
        <v>102</v>
      </c>
      <c r="CR122" s="83" t="s">
        <v>482</v>
      </c>
      <c r="CS122" s="83">
        <v>117</v>
      </c>
      <c r="CT122" s="83" t="s">
        <v>483</v>
      </c>
      <c r="CU122" s="83">
        <v>1</v>
      </c>
      <c r="CV122" s="83">
        <v>0</v>
      </c>
      <c r="CW122" s="83">
        <v>0</v>
      </c>
      <c r="CX122" s="83" t="s">
        <v>109</v>
      </c>
      <c r="CY122" s="83" t="s">
        <v>583</v>
      </c>
      <c r="CZ122" s="83">
        <v>0</v>
      </c>
      <c r="DA122" s="83">
        <v>0</v>
      </c>
      <c r="DB122" s="83">
        <f t="shared" si="7"/>
        <v>0</v>
      </c>
      <c r="DC122" s="83" t="s">
        <v>497</v>
      </c>
      <c r="DE122" s="136">
        <v>1</v>
      </c>
      <c r="DF122" s="136">
        <v>1</v>
      </c>
      <c r="DG122" s="215" t="s">
        <v>269</v>
      </c>
      <c r="DH122" s="136">
        <v>1</v>
      </c>
      <c r="DI122" s="136">
        <v>1</v>
      </c>
      <c r="DJ122" s="215" t="s">
        <v>269</v>
      </c>
      <c r="EE122" s="136" t="b">
        <v>1</v>
      </c>
      <c r="EF122" s="136" t="b">
        <v>1</v>
      </c>
      <c r="EG122" s="136" t="b">
        <v>1</v>
      </c>
      <c r="EH122" s="136" t="b">
        <v>1</v>
      </c>
      <c r="EL122" s="215" t="s">
        <v>269</v>
      </c>
    </row>
    <row r="123" spans="1:142" ht="60" customHeight="1" x14ac:dyDescent="0.55000000000000004">
      <c r="A123" s="83" t="s">
        <v>130</v>
      </c>
      <c r="B123" s="83" t="s">
        <v>98</v>
      </c>
      <c r="C123">
        <v>381663</v>
      </c>
      <c r="D123" t="s">
        <v>776</v>
      </c>
      <c r="E123" t="s">
        <v>776</v>
      </c>
      <c r="F123" s="83" t="s">
        <v>108</v>
      </c>
      <c r="G123" s="213">
        <v>39728</v>
      </c>
      <c r="H123" s="83" t="s">
        <v>102</v>
      </c>
      <c r="I123" s="213">
        <v>43313</v>
      </c>
      <c r="J123" s="83" t="s">
        <v>228</v>
      </c>
      <c r="K123" s="214">
        <v>184979373447</v>
      </c>
      <c r="L123" s="83" t="s">
        <v>135</v>
      </c>
      <c r="M123" s="213">
        <v>43584</v>
      </c>
      <c r="N123">
        <v>281790</v>
      </c>
      <c r="O123" s="145" t="s">
        <v>567</v>
      </c>
      <c r="P123" s="145" t="s">
        <v>99</v>
      </c>
      <c r="Q123" s="145" t="s">
        <v>100</v>
      </c>
      <c r="R123" s="145" t="s">
        <v>567</v>
      </c>
      <c r="V123">
        <v>5582</v>
      </c>
      <c r="W123" s="83" t="s">
        <v>101</v>
      </c>
      <c r="X123" s="83" t="s">
        <v>103</v>
      </c>
      <c r="Y123" t="s">
        <v>2085</v>
      </c>
      <c r="Z123" s="83" t="s">
        <v>102</v>
      </c>
      <c r="AA123" s="83" t="s">
        <v>102</v>
      </c>
      <c r="AB123" t="s">
        <v>3082</v>
      </c>
      <c r="AC123" s="83" t="s">
        <v>3946</v>
      </c>
      <c r="AD123" s="83" t="s">
        <v>144</v>
      </c>
      <c r="AE123" s="83" t="s">
        <v>105</v>
      </c>
      <c r="AF123" t="s">
        <v>2085</v>
      </c>
      <c r="AG123" s="83" t="s">
        <v>102</v>
      </c>
      <c r="AH123" s="83" t="s">
        <v>102</v>
      </c>
      <c r="AI123" t="s">
        <v>3082</v>
      </c>
      <c r="AJ123" s="83" t="s">
        <v>3946</v>
      </c>
      <c r="AK123" s="83" t="s">
        <v>144</v>
      </c>
      <c r="AL123" s="83" t="s">
        <v>105</v>
      </c>
      <c r="AM123" s="87" t="s">
        <v>106</v>
      </c>
      <c r="AN123" t="s">
        <v>2085</v>
      </c>
      <c r="AO123" t="s">
        <v>3082</v>
      </c>
      <c r="AP123" s="83" t="s">
        <v>3946</v>
      </c>
      <c r="AQ123" s="83" t="s">
        <v>111</v>
      </c>
      <c r="AR123" s="87" t="s">
        <v>106</v>
      </c>
      <c r="AT123" s="83" t="s">
        <v>107</v>
      </c>
      <c r="AU123" s="146" t="s">
        <v>107</v>
      </c>
      <c r="AV123" s="146" t="s">
        <v>107</v>
      </c>
      <c r="AX123" s="110" t="s">
        <v>107</v>
      </c>
      <c r="AY123" s="111"/>
      <c r="AZ123" s="112">
        <f t="shared" ca="1" si="8"/>
        <v>3522</v>
      </c>
      <c r="BA123" s="136">
        <f t="shared" ca="1" si="9"/>
        <v>15</v>
      </c>
      <c r="BB123" s="114" t="s">
        <v>134</v>
      </c>
      <c r="BC123" s="114" t="s">
        <v>108</v>
      </c>
      <c r="BD123" s="114"/>
      <c r="BE123" s="115" t="s">
        <v>102</v>
      </c>
      <c r="BF123" s="115" t="s">
        <v>102</v>
      </c>
      <c r="BG123" s="115" t="s">
        <v>102</v>
      </c>
      <c r="BH123" s="115" t="s">
        <v>102</v>
      </c>
      <c r="BI123" s="116"/>
      <c r="BJ123" s="117" t="s">
        <v>109</v>
      </c>
      <c r="BK123" s="117" t="s">
        <v>109</v>
      </c>
      <c r="BL123" s="83">
        <f t="shared" ca="1" si="10"/>
        <v>33</v>
      </c>
      <c r="BM123" s="83" t="s">
        <v>108</v>
      </c>
      <c r="BN123" s="83">
        <v>0</v>
      </c>
      <c r="BO123" s="83" t="s">
        <v>108</v>
      </c>
      <c r="BP123" s="83">
        <v>-204070</v>
      </c>
      <c r="BQ123" s="83" t="s">
        <v>312</v>
      </c>
      <c r="BR123" s="83" t="s">
        <v>153</v>
      </c>
      <c r="BS123" s="83" t="s">
        <v>499</v>
      </c>
      <c r="BT123" s="83">
        <v>-204070</v>
      </c>
      <c r="BU123" s="83" t="s">
        <v>312</v>
      </c>
      <c r="BV123" s="83" t="s">
        <v>153</v>
      </c>
      <c r="BW123" s="83" t="s">
        <v>499</v>
      </c>
      <c r="BY123" s="136">
        <v>0</v>
      </c>
      <c r="BZ123" s="136">
        <v>0</v>
      </c>
      <c r="CA123" s="136">
        <v>0</v>
      </c>
      <c r="CB123" s="136">
        <v>0</v>
      </c>
      <c r="CD123" s="136">
        <v>0</v>
      </c>
      <c r="CE123" s="136">
        <v>0</v>
      </c>
      <c r="CF123" s="136">
        <v>0</v>
      </c>
      <c r="CG123" s="136">
        <v>0</v>
      </c>
      <c r="CH123" s="136">
        <v>0</v>
      </c>
      <c r="CI123" s="136">
        <v>0</v>
      </c>
      <c r="CJ123" s="136">
        <v>0</v>
      </c>
      <c r="CK123" s="138">
        <v>0</v>
      </c>
      <c r="CL123" s="138">
        <v>0</v>
      </c>
      <c r="CM123" s="136">
        <v>0</v>
      </c>
      <c r="CN123" s="136">
        <v>0</v>
      </c>
      <c r="CO123" s="85">
        <v>43764</v>
      </c>
      <c r="CP123" s="83" t="s">
        <v>4169</v>
      </c>
      <c r="CQ123" s="83" t="s">
        <v>102</v>
      </c>
      <c r="CR123" s="83" t="s">
        <v>482</v>
      </c>
      <c r="CS123" s="83">
        <v>118</v>
      </c>
      <c r="CT123" s="83" t="s">
        <v>483</v>
      </c>
      <c r="CU123" s="83">
        <v>1</v>
      </c>
      <c r="CV123" s="83">
        <v>0</v>
      </c>
      <c r="CW123" s="83">
        <v>0</v>
      </c>
      <c r="CX123" s="83" t="s">
        <v>109</v>
      </c>
      <c r="CY123" s="83" t="s">
        <v>583</v>
      </c>
      <c r="CZ123" s="83">
        <v>0</v>
      </c>
      <c r="DA123" s="83">
        <v>0</v>
      </c>
      <c r="DB123" s="83">
        <f t="shared" si="7"/>
        <v>0</v>
      </c>
      <c r="DC123" s="83" t="s">
        <v>497</v>
      </c>
      <c r="DE123" s="136">
        <v>1</v>
      </c>
      <c r="DF123" s="136">
        <v>1</v>
      </c>
      <c r="DG123" s="215" t="s">
        <v>269</v>
      </c>
      <c r="DH123" s="136">
        <v>1</v>
      </c>
      <c r="DI123" s="136">
        <v>1</v>
      </c>
      <c r="DJ123" s="215" t="s">
        <v>269</v>
      </c>
      <c r="EE123" s="136" t="b">
        <v>1</v>
      </c>
      <c r="EF123" s="136" t="b">
        <v>1</v>
      </c>
      <c r="EG123" s="136" t="b">
        <v>1</v>
      </c>
      <c r="EH123" s="136" t="b">
        <v>1</v>
      </c>
      <c r="EL123" s="215" t="s">
        <v>269</v>
      </c>
    </row>
    <row r="124" spans="1:142" ht="60" customHeight="1" x14ac:dyDescent="0.55000000000000004">
      <c r="A124" s="83" t="s">
        <v>130</v>
      </c>
      <c r="B124" s="83" t="s">
        <v>98</v>
      </c>
      <c r="C124">
        <v>929553</v>
      </c>
      <c r="D124" t="s">
        <v>777</v>
      </c>
      <c r="E124" t="s">
        <v>777</v>
      </c>
      <c r="F124" s="83" t="s">
        <v>108</v>
      </c>
      <c r="G124" s="213">
        <v>40798</v>
      </c>
      <c r="H124" s="83" t="s">
        <v>102</v>
      </c>
      <c r="I124" s="213">
        <v>43292</v>
      </c>
      <c r="J124" s="83" t="s">
        <v>228</v>
      </c>
      <c r="K124" s="214">
        <v>147655742061</v>
      </c>
      <c r="L124" s="83" t="s">
        <v>97</v>
      </c>
      <c r="M124" s="213">
        <v>43567</v>
      </c>
      <c r="N124">
        <v>808799</v>
      </c>
      <c r="O124" s="145" t="s">
        <v>567</v>
      </c>
      <c r="P124" s="145" t="s">
        <v>99</v>
      </c>
      <c r="Q124" s="145" t="s">
        <v>100</v>
      </c>
      <c r="R124" s="145" t="s">
        <v>567</v>
      </c>
      <c r="V124">
        <v>1345</v>
      </c>
      <c r="W124" s="83" t="s">
        <v>101</v>
      </c>
      <c r="X124" s="83" t="s">
        <v>103</v>
      </c>
      <c r="Y124" t="s">
        <v>2086</v>
      </c>
      <c r="Z124" s="83" t="s">
        <v>102</v>
      </c>
      <c r="AA124" s="83" t="s">
        <v>102</v>
      </c>
      <c r="AB124" t="s">
        <v>3083</v>
      </c>
      <c r="AC124" s="83" t="s">
        <v>3947</v>
      </c>
      <c r="AD124" s="83" t="s">
        <v>144</v>
      </c>
      <c r="AE124" s="83" t="s">
        <v>105</v>
      </c>
      <c r="AF124" t="s">
        <v>2086</v>
      </c>
      <c r="AG124" s="83" t="s">
        <v>102</v>
      </c>
      <c r="AH124" s="83" t="s">
        <v>102</v>
      </c>
      <c r="AI124" t="s">
        <v>3083</v>
      </c>
      <c r="AJ124" s="83" t="s">
        <v>3947</v>
      </c>
      <c r="AK124" s="83" t="s">
        <v>144</v>
      </c>
      <c r="AL124" s="83" t="s">
        <v>105</v>
      </c>
      <c r="AM124" s="87" t="s">
        <v>106</v>
      </c>
      <c r="AN124" t="s">
        <v>2086</v>
      </c>
      <c r="AO124" t="s">
        <v>3083</v>
      </c>
      <c r="AP124" s="83" t="s">
        <v>3947</v>
      </c>
      <c r="AQ124" s="83" t="s">
        <v>144</v>
      </c>
      <c r="AR124" s="87" t="s">
        <v>106</v>
      </c>
      <c r="AT124" s="83" t="s">
        <v>107</v>
      </c>
      <c r="AU124" s="146" t="s">
        <v>107</v>
      </c>
      <c r="AV124" s="146" t="s">
        <v>107</v>
      </c>
      <c r="AX124" s="110" t="s">
        <v>107</v>
      </c>
      <c r="AY124" s="111"/>
      <c r="AZ124" s="112">
        <f t="shared" ca="1" si="8"/>
        <v>9747</v>
      </c>
      <c r="BA124" s="136">
        <f t="shared" ca="1" si="9"/>
        <v>70</v>
      </c>
      <c r="BB124" s="114" t="s">
        <v>134</v>
      </c>
      <c r="BC124" s="114" t="s">
        <v>108</v>
      </c>
      <c r="BD124" s="114"/>
      <c r="BE124" s="115" t="s">
        <v>102</v>
      </c>
      <c r="BF124" s="115" t="s">
        <v>102</v>
      </c>
      <c r="BG124" s="115" t="s">
        <v>102</v>
      </c>
      <c r="BH124" s="115" t="s">
        <v>102</v>
      </c>
      <c r="BI124" s="116"/>
      <c r="BJ124" s="117" t="s">
        <v>109</v>
      </c>
      <c r="BK124" s="117" t="s">
        <v>109</v>
      </c>
      <c r="BL124" s="83">
        <f t="shared" ca="1" si="10"/>
        <v>50</v>
      </c>
      <c r="BM124" s="83" t="s">
        <v>108</v>
      </c>
      <c r="BN124" s="83">
        <v>0</v>
      </c>
      <c r="BO124" s="83" t="s">
        <v>108</v>
      </c>
      <c r="BP124" s="83">
        <v>-205805</v>
      </c>
      <c r="BQ124" s="83" t="s">
        <v>198</v>
      </c>
      <c r="BR124" s="83" t="s">
        <v>164</v>
      </c>
      <c r="BS124" s="83" t="s">
        <v>499</v>
      </c>
      <c r="BT124" s="83">
        <v>-205805</v>
      </c>
      <c r="BU124" s="83" t="s">
        <v>198</v>
      </c>
      <c r="BV124" s="83" t="s">
        <v>164</v>
      </c>
      <c r="BW124" s="83" t="s">
        <v>499</v>
      </c>
      <c r="BY124" s="136">
        <v>0</v>
      </c>
      <c r="BZ124" s="136">
        <v>0</v>
      </c>
      <c r="CA124" s="136">
        <v>0</v>
      </c>
      <c r="CB124" s="136">
        <v>0</v>
      </c>
      <c r="CD124" s="136">
        <v>0</v>
      </c>
      <c r="CE124" s="136">
        <v>0</v>
      </c>
      <c r="CF124" s="136">
        <v>0</v>
      </c>
      <c r="CG124" s="136">
        <v>0</v>
      </c>
      <c r="CH124" s="136">
        <v>0</v>
      </c>
      <c r="CI124" s="136">
        <v>0</v>
      </c>
      <c r="CJ124" s="136">
        <v>0</v>
      </c>
      <c r="CK124" s="138">
        <v>0</v>
      </c>
      <c r="CL124" s="138">
        <v>0</v>
      </c>
      <c r="CM124" s="136">
        <v>0</v>
      </c>
      <c r="CN124" s="136">
        <v>0</v>
      </c>
      <c r="CO124" s="85">
        <v>43765</v>
      </c>
      <c r="CP124" s="83" t="s">
        <v>4170</v>
      </c>
      <c r="CQ124" s="83" t="s">
        <v>102</v>
      </c>
      <c r="CR124" s="83" t="s">
        <v>482</v>
      </c>
      <c r="CS124" s="83">
        <v>119</v>
      </c>
      <c r="CT124" s="83" t="s">
        <v>483</v>
      </c>
      <c r="CU124" s="83">
        <v>1</v>
      </c>
      <c r="CV124" s="83">
        <v>0</v>
      </c>
      <c r="CW124" s="83">
        <v>0</v>
      </c>
      <c r="CX124" s="83" t="s">
        <v>109</v>
      </c>
      <c r="CY124" s="83" t="s">
        <v>583</v>
      </c>
      <c r="CZ124" s="83">
        <v>0</v>
      </c>
      <c r="DA124" s="83">
        <v>0</v>
      </c>
      <c r="DB124" s="83">
        <f t="shared" si="7"/>
        <v>0</v>
      </c>
      <c r="DC124" s="83" t="s">
        <v>497</v>
      </c>
      <c r="DE124" s="136">
        <v>1</v>
      </c>
      <c r="DF124" s="136">
        <v>1</v>
      </c>
      <c r="DG124" s="215" t="s">
        <v>269</v>
      </c>
      <c r="DH124" s="136">
        <v>1</v>
      </c>
      <c r="DI124" s="136">
        <v>1</v>
      </c>
      <c r="DJ124" s="215" t="s">
        <v>269</v>
      </c>
      <c r="EE124" s="136" t="b">
        <v>1</v>
      </c>
      <c r="EF124" s="136" t="b">
        <v>1</v>
      </c>
      <c r="EG124" s="136" t="b">
        <v>1</v>
      </c>
      <c r="EH124" s="136" t="b">
        <v>1</v>
      </c>
      <c r="EL124" s="215" t="s">
        <v>269</v>
      </c>
    </row>
    <row r="125" spans="1:142" ht="60" customHeight="1" x14ac:dyDescent="0.55000000000000004">
      <c r="A125" s="83" t="s">
        <v>130</v>
      </c>
      <c r="B125" s="83" t="s">
        <v>98</v>
      </c>
      <c r="C125">
        <v>281445</v>
      </c>
      <c r="D125" t="s">
        <v>778</v>
      </c>
      <c r="E125" t="s">
        <v>778</v>
      </c>
      <c r="F125" s="83" t="s">
        <v>108</v>
      </c>
      <c r="G125" s="213">
        <v>30461</v>
      </c>
      <c r="H125" s="83" t="s">
        <v>102</v>
      </c>
      <c r="I125" s="213">
        <v>43264</v>
      </c>
      <c r="J125" s="83" t="s">
        <v>228</v>
      </c>
      <c r="K125" s="214">
        <v>178602391608</v>
      </c>
      <c r="L125" s="83" t="s">
        <v>135</v>
      </c>
      <c r="M125" s="213">
        <v>43707</v>
      </c>
      <c r="N125">
        <v>754281</v>
      </c>
      <c r="O125" s="145" t="s">
        <v>567</v>
      </c>
      <c r="P125" s="145" t="s">
        <v>99</v>
      </c>
      <c r="Q125" s="145" t="s">
        <v>100</v>
      </c>
      <c r="R125" s="145" t="s">
        <v>567</v>
      </c>
      <c r="V125">
        <v>4388</v>
      </c>
      <c r="W125" s="83" t="s">
        <v>1674</v>
      </c>
      <c r="X125" s="83" t="s">
        <v>103</v>
      </c>
      <c r="Y125" t="s">
        <v>2087</v>
      </c>
      <c r="Z125" s="83" t="s">
        <v>102</v>
      </c>
      <c r="AA125" s="83" t="s">
        <v>102</v>
      </c>
      <c r="AB125" t="s">
        <v>3042</v>
      </c>
      <c r="AC125" s="83" t="s">
        <v>3948</v>
      </c>
      <c r="AD125" s="83" t="s">
        <v>111</v>
      </c>
      <c r="AE125" s="83" t="s">
        <v>105</v>
      </c>
      <c r="AF125" t="s">
        <v>2087</v>
      </c>
      <c r="AG125" s="83" t="s">
        <v>102</v>
      </c>
      <c r="AH125" s="83" t="s">
        <v>102</v>
      </c>
      <c r="AI125" t="s">
        <v>3042</v>
      </c>
      <c r="AJ125" s="83" t="s">
        <v>3948</v>
      </c>
      <c r="AK125" s="83" t="s">
        <v>111</v>
      </c>
      <c r="AL125" s="83" t="s">
        <v>105</v>
      </c>
      <c r="AM125" s="87" t="s">
        <v>106</v>
      </c>
      <c r="AN125" t="s">
        <v>2087</v>
      </c>
      <c r="AO125" t="s">
        <v>3042</v>
      </c>
      <c r="AP125" s="83" t="s">
        <v>3948</v>
      </c>
      <c r="AQ125" s="83" t="s">
        <v>144</v>
      </c>
      <c r="AR125" s="87" t="s">
        <v>106</v>
      </c>
      <c r="AT125" s="83" t="s">
        <v>107</v>
      </c>
      <c r="AU125" s="146" t="s">
        <v>107</v>
      </c>
      <c r="AV125" s="146" t="s">
        <v>107</v>
      </c>
      <c r="AX125" s="110" t="s">
        <v>107</v>
      </c>
      <c r="AY125" s="111"/>
      <c r="AZ125" s="112">
        <f t="shared" ca="1" si="8"/>
        <v>6791</v>
      </c>
      <c r="BA125" s="136">
        <f t="shared" ca="1" si="9"/>
        <v>55</v>
      </c>
      <c r="BB125" s="114" t="s">
        <v>136</v>
      </c>
      <c r="BC125" s="114" t="s">
        <v>108</v>
      </c>
      <c r="BD125" s="114"/>
      <c r="BE125" s="115" t="s">
        <v>102</v>
      </c>
      <c r="BF125" s="115" t="s">
        <v>102</v>
      </c>
      <c r="BG125" s="115" t="s">
        <v>102</v>
      </c>
      <c r="BH125" s="115" t="s">
        <v>102</v>
      </c>
      <c r="BI125" s="116"/>
      <c r="BJ125" s="117" t="s">
        <v>109</v>
      </c>
      <c r="BK125" s="117" t="s">
        <v>109</v>
      </c>
      <c r="BL125" s="83">
        <f t="shared" ca="1" si="10"/>
        <v>88</v>
      </c>
      <c r="BM125" s="83" t="s">
        <v>270</v>
      </c>
      <c r="BN125" s="83">
        <v>0</v>
      </c>
      <c r="BO125" s="83" t="s">
        <v>108</v>
      </c>
      <c r="BP125" s="83">
        <v>-207540</v>
      </c>
      <c r="BQ125" s="83" t="s">
        <v>381</v>
      </c>
      <c r="BR125" s="83" t="s">
        <v>157</v>
      </c>
      <c r="BS125" s="83" t="s">
        <v>502</v>
      </c>
      <c r="BT125" s="83">
        <v>-207540</v>
      </c>
      <c r="BU125" s="83" t="s">
        <v>381</v>
      </c>
      <c r="BV125" s="83" t="s">
        <v>157</v>
      </c>
      <c r="BW125" s="83" t="s">
        <v>502</v>
      </c>
      <c r="BY125" s="136">
        <v>0</v>
      </c>
      <c r="BZ125" s="136">
        <v>0</v>
      </c>
      <c r="CA125" s="136">
        <v>0</v>
      </c>
      <c r="CB125" s="136">
        <v>0</v>
      </c>
      <c r="CD125" s="136">
        <v>0</v>
      </c>
      <c r="CE125" s="136">
        <v>0</v>
      </c>
      <c r="CF125" s="136">
        <v>0</v>
      </c>
      <c r="CG125" s="136">
        <v>0</v>
      </c>
      <c r="CH125" s="136">
        <v>0</v>
      </c>
      <c r="CI125" s="136">
        <v>0</v>
      </c>
      <c r="CJ125" s="136">
        <v>0</v>
      </c>
      <c r="CK125" s="138">
        <v>0</v>
      </c>
      <c r="CL125" s="138">
        <v>0</v>
      </c>
      <c r="CM125" s="136">
        <v>0</v>
      </c>
      <c r="CN125" s="136">
        <v>0</v>
      </c>
      <c r="CO125" s="85">
        <v>43766</v>
      </c>
      <c r="CP125" s="83" t="s">
        <v>4171</v>
      </c>
      <c r="CQ125" s="83" t="s">
        <v>102</v>
      </c>
      <c r="CR125" s="83" t="s">
        <v>482</v>
      </c>
      <c r="CS125" s="83">
        <v>120</v>
      </c>
      <c r="CT125" s="83" t="s">
        <v>483</v>
      </c>
      <c r="CU125" s="83">
        <v>1</v>
      </c>
      <c r="CV125" s="83">
        <v>0</v>
      </c>
      <c r="CW125" s="83">
        <v>0</v>
      </c>
      <c r="CX125" s="83" t="s">
        <v>109</v>
      </c>
      <c r="CY125" s="83" t="s">
        <v>583</v>
      </c>
      <c r="CZ125" s="83">
        <v>0</v>
      </c>
      <c r="DA125" s="83">
        <v>0</v>
      </c>
      <c r="DB125" s="83">
        <f t="shared" si="7"/>
        <v>0</v>
      </c>
      <c r="DC125" s="83" t="s">
        <v>497</v>
      </c>
      <c r="DE125" s="136">
        <v>1</v>
      </c>
      <c r="DF125" s="136">
        <v>1</v>
      </c>
      <c r="DG125" s="215" t="s">
        <v>269</v>
      </c>
      <c r="DH125" s="136">
        <v>1</v>
      </c>
      <c r="DI125" s="136">
        <v>1</v>
      </c>
      <c r="DJ125" s="215" t="s">
        <v>269</v>
      </c>
      <c r="EE125" s="136" t="b">
        <v>1</v>
      </c>
      <c r="EF125" s="136" t="b">
        <v>1</v>
      </c>
      <c r="EG125" s="136" t="b">
        <v>1</v>
      </c>
      <c r="EH125" s="136" t="b">
        <v>1</v>
      </c>
      <c r="EL125" s="215" t="s">
        <v>269</v>
      </c>
    </row>
    <row r="126" spans="1:142" ht="60" customHeight="1" x14ac:dyDescent="0.55000000000000004">
      <c r="A126" s="83" t="s">
        <v>130</v>
      </c>
      <c r="B126" s="83" t="s">
        <v>98</v>
      </c>
      <c r="C126">
        <v>313604</v>
      </c>
      <c r="D126" t="s">
        <v>779</v>
      </c>
      <c r="E126" t="s">
        <v>779</v>
      </c>
      <c r="F126" s="83" t="s">
        <v>108</v>
      </c>
      <c r="G126" s="213">
        <v>29545</v>
      </c>
      <c r="H126" s="83" t="s">
        <v>102</v>
      </c>
      <c r="I126" s="213">
        <v>43395</v>
      </c>
      <c r="J126" s="83" t="s">
        <v>228</v>
      </c>
      <c r="K126" s="214">
        <v>867015805328</v>
      </c>
      <c r="L126" s="83" t="s">
        <v>97</v>
      </c>
      <c r="M126" s="213">
        <v>43627</v>
      </c>
      <c r="N126">
        <v>643837</v>
      </c>
      <c r="O126" s="145" t="s">
        <v>567</v>
      </c>
      <c r="P126" s="145" t="s">
        <v>99</v>
      </c>
      <c r="Q126" s="145" t="s">
        <v>100</v>
      </c>
      <c r="R126" s="145" t="s">
        <v>567</v>
      </c>
      <c r="V126">
        <v>1175</v>
      </c>
      <c r="W126" s="83" t="s">
        <v>101</v>
      </c>
      <c r="X126" s="83" t="s">
        <v>103</v>
      </c>
      <c r="Y126" t="s">
        <v>2088</v>
      </c>
      <c r="Z126" s="83" t="s">
        <v>102</v>
      </c>
      <c r="AA126" s="83" t="s">
        <v>102</v>
      </c>
      <c r="AB126" t="s">
        <v>3084</v>
      </c>
      <c r="AC126" s="83" t="s">
        <v>3949</v>
      </c>
      <c r="AD126" s="83" t="s">
        <v>144</v>
      </c>
      <c r="AE126" s="83" t="s">
        <v>105</v>
      </c>
      <c r="AF126" t="s">
        <v>2088</v>
      </c>
      <c r="AG126" s="83" t="s">
        <v>102</v>
      </c>
      <c r="AH126" s="83" t="s">
        <v>102</v>
      </c>
      <c r="AI126" t="s">
        <v>3084</v>
      </c>
      <c r="AJ126" s="83" t="s">
        <v>3949</v>
      </c>
      <c r="AK126" s="83" t="s">
        <v>144</v>
      </c>
      <c r="AL126" s="83" t="s">
        <v>105</v>
      </c>
      <c r="AM126" s="87" t="s">
        <v>106</v>
      </c>
      <c r="AN126" t="s">
        <v>2088</v>
      </c>
      <c r="AO126" t="s">
        <v>3084</v>
      </c>
      <c r="AP126" s="83" t="s">
        <v>3949</v>
      </c>
      <c r="AQ126" s="83" t="s">
        <v>111</v>
      </c>
      <c r="AR126" s="87" t="s">
        <v>106</v>
      </c>
      <c r="AT126" s="83" t="s">
        <v>107</v>
      </c>
      <c r="AU126" s="146" t="s">
        <v>107</v>
      </c>
      <c r="AV126" s="146" t="s">
        <v>107</v>
      </c>
      <c r="AX126" s="110" t="s">
        <v>107</v>
      </c>
      <c r="AY126" s="111"/>
      <c r="AZ126" s="112">
        <f t="shared" ca="1" si="8"/>
        <v>7799</v>
      </c>
      <c r="BA126" s="136">
        <f t="shared" ca="1" si="9"/>
        <v>61</v>
      </c>
      <c r="BB126" s="114" t="s">
        <v>134</v>
      </c>
      <c r="BC126" s="114" t="s">
        <v>108</v>
      </c>
      <c r="BD126" s="114"/>
      <c r="BE126" s="115" t="s">
        <v>102</v>
      </c>
      <c r="BF126" s="115" t="s">
        <v>102</v>
      </c>
      <c r="BG126" s="115" t="s">
        <v>102</v>
      </c>
      <c r="BH126" s="115" t="s">
        <v>102</v>
      </c>
      <c r="BI126" s="116"/>
      <c r="BJ126" s="117" t="s">
        <v>109</v>
      </c>
      <c r="BK126" s="117" t="s">
        <v>109</v>
      </c>
      <c r="BL126" s="83">
        <f t="shared" ca="1" si="10"/>
        <v>54</v>
      </c>
      <c r="BM126" s="83" t="s">
        <v>108</v>
      </c>
      <c r="BN126" s="83">
        <v>0</v>
      </c>
      <c r="BO126" s="83" t="s">
        <v>108</v>
      </c>
      <c r="BP126" s="83">
        <v>-209275</v>
      </c>
      <c r="BQ126" s="83" t="s">
        <v>312</v>
      </c>
      <c r="BR126" s="83" t="s">
        <v>153</v>
      </c>
      <c r="BS126" s="83" t="s">
        <v>499</v>
      </c>
      <c r="BT126" s="83">
        <v>-209275</v>
      </c>
      <c r="BU126" s="83" t="s">
        <v>312</v>
      </c>
      <c r="BV126" s="83" t="s">
        <v>153</v>
      </c>
      <c r="BW126" s="83" t="s">
        <v>499</v>
      </c>
      <c r="BY126" s="136">
        <v>0</v>
      </c>
      <c r="BZ126" s="136">
        <v>0</v>
      </c>
      <c r="CA126" s="136">
        <v>0</v>
      </c>
      <c r="CB126" s="136">
        <v>0</v>
      </c>
      <c r="CD126" s="136">
        <v>0</v>
      </c>
      <c r="CE126" s="136">
        <v>0</v>
      </c>
      <c r="CF126" s="136">
        <v>0</v>
      </c>
      <c r="CG126" s="136">
        <v>0</v>
      </c>
      <c r="CH126" s="136">
        <v>0</v>
      </c>
      <c r="CI126" s="136">
        <v>0</v>
      </c>
      <c r="CJ126" s="136">
        <v>0</v>
      </c>
      <c r="CK126" s="138">
        <v>0</v>
      </c>
      <c r="CL126" s="138">
        <v>0</v>
      </c>
      <c r="CM126" s="136">
        <v>0</v>
      </c>
      <c r="CN126" s="136">
        <v>0</v>
      </c>
      <c r="CO126" s="85">
        <v>43767</v>
      </c>
      <c r="CP126" s="83" t="s">
        <v>4172</v>
      </c>
      <c r="CQ126" s="83" t="s">
        <v>102</v>
      </c>
      <c r="CR126" s="83" t="s">
        <v>482</v>
      </c>
      <c r="CS126" s="83">
        <v>121</v>
      </c>
      <c r="CT126" s="83" t="s">
        <v>483</v>
      </c>
      <c r="CU126" s="83">
        <v>1</v>
      </c>
      <c r="CV126" s="83">
        <v>0</v>
      </c>
      <c r="CW126" s="83">
        <v>0</v>
      </c>
      <c r="CX126" s="83" t="s">
        <v>109</v>
      </c>
      <c r="CY126" s="83" t="s">
        <v>583</v>
      </c>
      <c r="CZ126" s="83">
        <v>0</v>
      </c>
      <c r="DA126" s="83">
        <v>0</v>
      </c>
      <c r="DB126" s="83">
        <f t="shared" si="7"/>
        <v>0</v>
      </c>
      <c r="DC126" s="83" t="s">
        <v>497</v>
      </c>
      <c r="DE126" s="136">
        <v>1</v>
      </c>
      <c r="DF126" s="136">
        <v>1</v>
      </c>
      <c r="DG126" s="215" t="s">
        <v>269</v>
      </c>
      <c r="DH126" s="136">
        <v>1</v>
      </c>
      <c r="DI126" s="136">
        <v>1</v>
      </c>
      <c r="DJ126" s="215" t="s">
        <v>269</v>
      </c>
      <c r="EE126" s="136" t="b">
        <v>1</v>
      </c>
      <c r="EF126" s="136" t="b">
        <v>1</v>
      </c>
      <c r="EG126" s="136" t="b">
        <v>1</v>
      </c>
      <c r="EH126" s="136" t="b">
        <v>1</v>
      </c>
      <c r="EL126" s="215" t="s">
        <v>269</v>
      </c>
    </row>
    <row r="127" spans="1:142" ht="60" customHeight="1" x14ac:dyDescent="0.55000000000000004">
      <c r="A127" s="83" t="s">
        <v>130</v>
      </c>
      <c r="B127" s="83" t="s">
        <v>98</v>
      </c>
      <c r="C127">
        <v>348384</v>
      </c>
      <c r="D127" t="s">
        <v>780</v>
      </c>
      <c r="E127" t="s">
        <v>780</v>
      </c>
      <c r="F127" s="83" t="s">
        <v>108</v>
      </c>
      <c r="G127" s="213">
        <v>31048</v>
      </c>
      <c r="H127" s="83" t="s">
        <v>102</v>
      </c>
      <c r="I127" s="213">
        <v>43207</v>
      </c>
      <c r="J127" s="83" t="s">
        <v>228</v>
      </c>
      <c r="K127" s="214">
        <v>989948980972</v>
      </c>
      <c r="L127" s="83" t="s">
        <v>126</v>
      </c>
      <c r="M127" s="213">
        <v>43593</v>
      </c>
      <c r="N127">
        <v>441625</v>
      </c>
      <c r="O127" s="145" t="s">
        <v>567</v>
      </c>
      <c r="P127" s="145" t="s">
        <v>99</v>
      </c>
      <c r="Q127" s="145" t="s">
        <v>100</v>
      </c>
      <c r="R127" s="145" t="s">
        <v>567</v>
      </c>
      <c r="V127">
        <v>2872</v>
      </c>
      <c r="W127" s="83" t="s">
        <v>101</v>
      </c>
      <c r="X127" s="83" t="s">
        <v>103</v>
      </c>
      <c r="Y127" t="s">
        <v>2089</v>
      </c>
      <c r="Z127" s="83" t="s">
        <v>102</v>
      </c>
      <c r="AA127" s="83" t="s">
        <v>102</v>
      </c>
      <c r="AB127" t="s">
        <v>3085</v>
      </c>
      <c r="AC127" s="83" t="s">
        <v>3950</v>
      </c>
      <c r="AD127" s="83" t="s">
        <v>144</v>
      </c>
      <c r="AE127" s="83" t="s">
        <v>105</v>
      </c>
      <c r="AF127" t="s">
        <v>2089</v>
      </c>
      <c r="AG127" s="83" t="s">
        <v>102</v>
      </c>
      <c r="AH127" s="83" t="s">
        <v>102</v>
      </c>
      <c r="AI127" t="s">
        <v>3085</v>
      </c>
      <c r="AJ127" s="83" t="s">
        <v>3950</v>
      </c>
      <c r="AK127" s="83" t="s">
        <v>144</v>
      </c>
      <c r="AL127" s="83" t="s">
        <v>105</v>
      </c>
      <c r="AM127" s="87" t="s">
        <v>106</v>
      </c>
      <c r="AN127" t="s">
        <v>2089</v>
      </c>
      <c r="AO127" t="s">
        <v>3085</v>
      </c>
      <c r="AP127" s="83" t="s">
        <v>3950</v>
      </c>
      <c r="AQ127" s="83" t="s">
        <v>144</v>
      </c>
      <c r="AR127" s="87" t="s">
        <v>106</v>
      </c>
      <c r="AT127" s="83" t="s">
        <v>107</v>
      </c>
      <c r="AU127" s="146" t="s">
        <v>107</v>
      </c>
      <c r="AV127" s="146" t="s">
        <v>107</v>
      </c>
      <c r="AX127" s="110" t="s">
        <v>107</v>
      </c>
      <c r="AY127" s="111"/>
      <c r="AZ127" s="112">
        <f t="shared" ca="1" si="8"/>
        <v>3156</v>
      </c>
      <c r="BA127" s="136">
        <f t="shared" ca="1" si="9"/>
        <v>83</v>
      </c>
      <c r="BB127" s="114" t="s">
        <v>134</v>
      </c>
      <c r="BC127" s="114" t="s">
        <v>108</v>
      </c>
      <c r="BD127" s="114"/>
      <c r="BE127" s="115" t="s">
        <v>102</v>
      </c>
      <c r="BF127" s="115" t="s">
        <v>102</v>
      </c>
      <c r="BG127" s="115" t="s">
        <v>102</v>
      </c>
      <c r="BH127" s="115" t="s">
        <v>102</v>
      </c>
      <c r="BI127" s="116"/>
      <c r="BJ127" s="117" t="s">
        <v>109</v>
      </c>
      <c r="BK127" s="117" t="s">
        <v>109</v>
      </c>
      <c r="BL127" s="83">
        <f t="shared" ca="1" si="10"/>
        <v>26</v>
      </c>
      <c r="BM127" s="83" t="s">
        <v>108</v>
      </c>
      <c r="BN127" s="83">
        <v>0</v>
      </c>
      <c r="BO127" s="83" t="s">
        <v>108</v>
      </c>
      <c r="BP127" s="83">
        <v>-211010</v>
      </c>
      <c r="BQ127" s="83" t="s">
        <v>198</v>
      </c>
      <c r="BR127" s="83" t="s">
        <v>164</v>
      </c>
      <c r="BS127" s="83" t="s">
        <v>499</v>
      </c>
      <c r="BT127" s="83">
        <v>-211010</v>
      </c>
      <c r="BU127" s="83" t="s">
        <v>198</v>
      </c>
      <c r="BV127" s="83" t="s">
        <v>164</v>
      </c>
      <c r="BW127" s="83" t="s">
        <v>499</v>
      </c>
      <c r="BY127" s="136">
        <v>0</v>
      </c>
      <c r="BZ127" s="136">
        <v>0</v>
      </c>
      <c r="CA127" s="136">
        <v>0</v>
      </c>
      <c r="CB127" s="136">
        <v>0</v>
      </c>
      <c r="CD127" s="136">
        <v>0</v>
      </c>
      <c r="CE127" s="136">
        <v>0</v>
      </c>
      <c r="CF127" s="136">
        <v>0</v>
      </c>
      <c r="CG127" s="136">
        <v>0</v>
      </c>
      <c r="CH127" s="136">
        <v>0</v>
      </c>
      <c r="CI127" s="136">
        <v>0</v>
      </c>
      <c r="CJ127" s="136">
        <v>0</v>
      </c>
      <c r="CK127" s="138">
        <v>0</v>
      </c>
      <c r="CL127" s="138">
        <v>0</v>
      </c>
      <c r="CM127" s="136">
        <v>0</v>
      </c>
      <c r="CN127" s="136">
        <v>0</v>
      </c>
      <c r="CO127" s="85">
        <v>43768</v>
      </c>
      <c r="CP127" s="83" t="s">
        <v>4173</v>
      </c>
      <c r="CQ127" s="83" t="s">
        <v>102</v>
      </c>
      <c r="CR127" s="83" t="s">
        <v>482</v>
      </c>
      <c r="CS127" s="83">
        <v>122</v>
      </c>
      <c r="CT127" s="83" t="s">
        <v>483</v>
      </c>
      <c r="CU127" s="83">
        <v>1</v>
      </c>
      <c r="CV127" s="83">
        <v>0</v>
      </c>
      <c r="CW127" s="83">
        <v>0</v>
      </c>
      <c r="CX127" s="83" t="s">
        <v>109</v>
      </c>
      <c r="CY127" s="83" t="s">
        <v>583</v>
      </c>
      <c r="CZ127" s="83">
        <v>0</v>
      </c>
      <c r="DA127" s="83">
        <v>0</v>
      </c>
      <c r="DB127" s="83">
        <f t="shared" si="7"/>
        <v>0</v>
      </c>
      <c r="DC127" s="83" t="s">
        <v>497</v>
      </c>
      <c r="DE127" s="136">
        <v>1</v>
      </c>
      <c r="DF127" s="136">
        <v>1</v>
      </c>
      <c r="DG127" s="215" t="s">
        <v>269</v>
      </c>
      <c r="DH127" s="136">
        <v>1</v>
      </c>
      <c r="DI127" s="136">
        <v>1</v>
      </c>
      <c r="DJ127" s="215" t="s">
        <v>269</v>
      </c>
      <c r="EE127" s="136" t="b">
        <v>1</v>
      </c>
      <c r="EF127" s="136" t="b">
        <v>1</v>
      </c>
      <c r="EG127" s="136" t="b">
        <v>1</v>
      </c>
      <c r="EH127" s="136" t="b">
        <v>1</v>
      </c>
      <c r="EL127" s="215" t="s">
        <v>269</v>
      </c>
    </row>
    <row r="128" spans="1:142" ht="60" customHeight="1" x14ac:dyDescent="0.55000000000000004">
      <c r="A128" s="83" t="s">
        <v>130</v>
      </c>
      <c r="B128" s="83" t="s">
        <v>98</v>
      </c>
      <c r="C128">
        <v>679433</v>
      </c>
      <c r="D128" t="s">
        <v>781</v>
      </c>
      <c r="E128" t="s">
        <v>781</v>
      </c>
      <c r="F128" s="83" t="s">
        <v>108</v>
      </c>
      <c r="G128" s="213">
        <v>32961</v>
      </c>
      <c r="H128" s="83" t="s">
        <v>102</v>
      </c>
      <c r="I128" s="213">
        <v>43370</v>
      </c>
      <c r="J128" s="83" t="s">
        <v>228</v>
      </c>
      <c r="K128" s="214">
        <v>816315962453</v>
      </c>
      <c r="L128" s="83" t="s">
        <v>135</v>
      </c>
      <c r="M128" s="213">
        <v>43561</v>
      </c>
      <c r="N128">
        <v>744376</v>
      </c>
      <c r="O128" s="145" t="s">
        <v>567</v>
      </c>
      <c r="P128" s="145" t="s">
        <v>99</v>
      </c>
      <c r="Q128" s="145" t="s">
        <v>100</v>
      </c>
      <c r="R128" s="145" t="s">
        <v>567</v>
      </c>
      <c r="V128">
        <v>4656</v>
      </c>
      <c r="W128" s="83" t="s">
        <v>1675</v>
      </c>
      <c r="X128" s="83" t="s">
        <v>103</v>
      </c>
      <c r="Y128" t="s">
        <v>2090</v>
      </c>
      <c r="Z128" s="83" t="s">
        <v>102</v>
      </c>
      <c r="AA128" s="83" t="s">
        <v>102</v>
      </c>
      <c r="AB128" t="s">
        <v>3086</v>
      </c>
      <c r="AC128" s="83" t="s">
        <v>3951</v>
      </c>
      <c r="AD128" s="83" t="s">
        <v>111</v>
      </c>
      <c r="AE128" s="83" t="s">
        <v>105</v>
      </c>
      <c r="AF128" t="s">
        <v>2090</v>
      </c>
      <c r="AG128" s="83" t="s">
        <v>102</v>
      </c>
      <c r="AH128" s="83" t="s">
        <v>102</v>
      </c>
      <c r="AI128" t="s">
        <v>3086</v>
      </c>
      <c r="AJ128" s="83" t="s">
        <v>3951</v>
      </c>
      <c r="AK128" s="83" t="s">
        <v>111</v>
      </c>
      <c r="AL128" s="83" t="s">
        <v>105</v>
      </c>
      <c r="AM128" s="87" t="s">
        <v>106</v>
      </c>
      <c r="AN128" t="s">
        <v>2090</v>
      </c>
      <c r="AO128" t="s">
        <v>3086</v>
      </c>
      <c r="AP128" s="83" t="s">
        <v>3951</v>
      </c>
      <c r="AQ128" s="83" t="s">
        <v>144</v>
      </c>
      <c r="AR128" s="87" t="s">
        <v>106</v>
      </c>
      <c r="AT128" s="83" t="s">
        <v>107</v>
      </c>
      <c r="AU128" s="146" t="s">
        <v>107</v>
      </c>
      <c r="AV128" s="146" t="s">
        <v>107</v>
      </c>
      <c r="AX128" s="110" t="s">
        <v>107</v>
      </c>
      <c r="AY128" s="111"/>
      <c r="AZ128" s="112">
        <f t="shared" ca="1" si="8"/>
        <v>3610</v>
      </c>
      <c r="BA128" s="136">
        <f t="shared" ca="1" si="9"/>
        <v>85</v>
      </c>
      <c r="BB128" s="114" t="s">
        <v>136</v>
      </c>
      <c r="BC128" s="114" t="s">
        <v>108</v>
      </c>
      <c r="BD128" s="114"/>
      <c r="BE128" s="115" t="s">
        <v>102</v>
      </c>
      <c r="BF128" s="115" t="s">
        <v>102</v>
      </c>
      <c r="BG128" s="115" t="s">
        <v>102</v>
      </c>
      <c r="BH128" s="115" t="s">
        <v>102</v>
      </c>
      <c r="BI128" s="116"/>
      <c r="BJ128" s="117" t="s">
        <v>109</v>
      </c>
      <c r="BK128" s="117" t="s">
        <v>109</v>
      </c>
      <c r="BL128" s="83">
        <f t="shared" ca="1" si="10"/>
        <v>66</v>
      </c>
      <c r="BM128" s="83" t="s">
        <v>270</v>
      </c>
      <c r="BN128" s="83">
        <v>0</v>
      </c>
      <c r="BO128" s="83" t="s">
        <v>108</v>
      </c>
      <c r="BP128" s="83">
        <v>-212745</v>
      </c>
      <c r="BQ128" s="83" t="s">
        <v>381</v>
      </c>
      <c r="BR128" s="83" t="s">
        <v>157</v>
      </c>
      <c r="BS128" s="83" t="s">
        <v>502</v>
      </c>
      <c r="BT128" s="83">
        <v>-212745</v>
      </c>
      <c r="BU128" s="83" t="s">
        <v>381</v>
      </c>
      <c r="BV128" s="83" t="s">
        <v>157</v>
      </c>
      <c r="BW128" s="83" t="s">
        <v>502</v>
      </c>
      <c r="BY128" s="136">
        <v>0</v>
      </c>
      <c r="BZ128" s="136">
        <v>0</v>
      </c>
      <c r="CA128" s="136">
        <v>0</v>
      </c>
      <c r="CB128" s="136">
        <v>0</v>
      </c>
      <c r="CD128" s="136">
        <v>0</v>
      </c>
      <c r="CE128" s="136">
        <v>0</v>
      </c>
      <c r="CF128" s="136">
        <v>0</v>
      </c>
      <c r="CG128" s="136">
        <v>0</v>
      </c>
      <c r="CH128" s="136">
        <v>0</v>
      </c>
      <c r="CI128" s="136">
        <v>0</v>
      </c>
      <c r="CJ128" s="136">
        <v>0</v>
      </c>
      <c r="CK128" s="138">
        <v>0</v>
      </c>
      <c r="CL128" s="138">
        <v>0</v>
      </c>
      <c r="CM128" s="136">
        <v>0</v>
      </c>
      <c r="CN128" s="136">
        <v>0</v>
      </c>
      <c r="CO128" s="85">
        <v>43769</v>
      </c>
      <c r="CP128" s="83" t="s">
        <v>4174</v>
      </c>
      <c r="CQ128" s="83" t="s">
        <v>102</v>
      </c>
      <c r="CR128" s="83" t="s">
        <v>482</v>
      </c>
      <c r="CS128" s="83">
        <v>123</v>
      </c>
      <c r="CT128" s="83" t="s">
        <v>483</v>
      </c>
      <c r="CU128" s="83">
        <v>1</v>
      </c>
      <c r="CV128" s="83">
        <v>0</v>
      </c>
      <c r="CW128" s="83">
        <v>0</v>
      </c>
      <c r="CX128" s="83" t="s">
        <v>109</v>
      </c>
      <c r="CY128" s="83" t="s">
        <v>583</v>
      </c>
      <c r="CZ128" s="83">
        <v>0</v>
      </c>
      <c r="DA128" s="83">
        <v>0</v>
      </c>
      <c r="DB128" s="83">
        <f t="shared" si="7"/>
        <v>0</v>
      </c>
      <c r="DC128" s="83" t="s">
        <v>497</v>
      </c>
      <c r="DE128" s="136">
        <v>1</v>
      </c>
      <c r="DF128" s="136">
        <v>1</v>
      </c>
      <c r="DG128" s="215" t="s">
        <v>269</v>
      </c>
      <c r="DH128" s="136">
        <v>1</v>
      </c>
      <c r="DI128" s="136">
        <v>1</v>
      </c>
      <c r="DJ128" s="215" t="s">
        <v>269</v>
      </c>
      <c r="EE128" s="136" t="b">
        <v>1</v>
      </c>
      <c r="EF128" s="136" t="b">
        <v>1</v>
      </c>
      <c r="EG128" s="136" t="b">
        <v>1</v>
      </c>
      <c r="EH128" s="136" t="b">
        <v>1</v>
      </c>
      <c r="EL128" s="215" t="s">
        <v>269</v>
      </c>
    </row>
    <row r="129" spans="1:142" ht="60" customHeight="1" x14ac:dyDescent="0.55000000000000004">
      <c r="A129" s="83" t="s">
        <v>130</v>
      </c>
      <c r="B129" s="83" t="s">
        <v>98</v>
      </c>
      <c r="C129">
        <v>472005</v>
      </c>
      <c r="D129" t="s">
        <v>782</v>
      </c>
      <c r="E129" t="s">
        <v>782</v>
      </c>
      <c r="F129" s="83" t="s">
        <v>108</v>
      </c>
      <c r="G129" s="213">
        <v>36645</v>
      </c>
      <c r="H129" s="83" t="s">
        <v>102</v>
      </c>
      <c r="I129" s="213">
        <v>43459</v>
      </c>
      <c r="J129" s="83" t="s">
        <v>228</v>
      </c>
      <c r="K129" s="214">
        <v>821909578078</v>
      </c>
      <c r="L129" s="83" t="s">
        <v>97</v>
      </c>
      <c r="M129" s="213">
        <v>43543</v>
      </c>
      <c r="N129">
        <v>338609</v>
      </c>
      <c r="O129" s="145" t="s">
        <v>567</v>
      </c>
      <c r="P129" s="145" t="s">
        <v>99</v>
      </c>
      <c r="Q129" s="145" t="s">
        <v>100</v>
      </c>
      <c r="R129" s="145" t="s">
        <v>567</v>
      </c>
      <c r="V129">
        <v>8017</v>
      </c>
      <c r="W129" s="83" t="s">
        <v>101</v>
      </c>
      <c r="X129" s="83" t="s">
        <v>103</v>
      </c>
      <c r="Y129" t="s">
        <v>2091</v>
      </c>
      <c r="Z129" s="83" t="s">
        <v>102</v>
      </c>
      <c r="AA129" s="83" t="s">
        <v>102</v>
      </c>
      <c r="AB129" t="s">
        <v>3087</v>
      </c>
      <c r="AC129" s="83" t="s">
        <v>3952</v>
      </c>
      <c r="AD129" s="83" t="s">
        <v>144</v>
      </c>
      <c r="AE129" s="83" t="s">
        <v>105</v>
      </c>
      <c r="AF129" t="s">
        <v>2091</v>
      </c>
      <c r="AG129" s="83" t="s">
        <v>102</v>
      </c>
      <c r="AH129" s="83" t="s">
        <v>102</v>
      </c>
      <c r="AI129" t="s">
        <v>3087</v>
      </c>
      <c r="AJ129" s="83" t="s">
        <v>3952</v>
      </c>
      <c r="AK129" s="83" t="s">
        <v>144</v>
      </c>
      <c r="AL129" s="83" t="s">
        <v>105</v>
      </c>
      <c r="AM129" s="87" t="s">
        <v>106</v>
      </c>
      <c r="AN129" t="s">
        <v>2091</v>
      </c>
      <c r="AO129" t="s">
        <v>3087</v>
      </c>
      <c r="AP129" s="83" t="s">
        <v>3952</v>
      </c>
      <c r="AQ129" s="83" t="s">
        <v>111</v>
      </c>
      <c r="AR129" s="87" t="s">
        <v>106</v>
      </c>
      <c r="AT129" s="83" t="s">
        <v>107</v>
      </c>
      <c r="AU129" s="146" t="s">
        <v>107</v>
      </c>
      <c r="AV129" s="146" t="s">
        <v>107</v>
      </c>
      <c r="AX129" s="110" t="s">
        <v>107</v>
      </c>
      <c r="AY129" s="111"/>
      <c r="AZ129" s="112">
        <f t="shared" ca="1" si="8"/>
        <v>9744</v>
      </c>
      <c r="BA129" s="136">
        <f t="shared" ca="1" si="9"/>
        <v>45</v>
      </c>
      <c r="BB129" s="114" t="s">
        <v>134</v>
      </c>
      <c r="BC129" s="114" t="s">
        <v>108</v>
      </c>
      <c r="BD129" s="114"/>
      <c r="BE129" s="115" t="s">
        <v>102</v>
      </c>
      <c r="BF129" s="115" t="s">
        <v>102</v>
      </c>
      <c r="BG129" s="115" t="s">
        <v>102</v>
      </c>
      <c r="BH129" s="115" t="s">
        <v>102</v>
      </c>
      <c r="BI129" s="116"/>
      <c r="BJ129" s="117" t="s">
        <v>109</v>
      </c>
      <c r="BK129" s="117" t="s">
        <v>109</v>
      </c>
      <c r="BL129" s="83">
        <f t="shared" ca="1" si="10"/>
        <v>41</v>
      </c>
      <c r="BM129" s="83" t="s">
        <v>108</v>
      </c>
      <c r="BN129" s="83">
        <v>0</v>
      </c>
      <c r="BO129" s="83" t="s">
        <v>108</v>
      </c>
      <c r="BP129" s="83">
        <v>-214480</v>
      </c>
      <c r="BQ129" s="83" t="s">
        <v>312</v>
      </c>
      <c r="BR129" s="83" t="s">
        <v>153</v>
      </c>
      <c r="BS129" s="83" t="s">
        <v>499</v>
      </c>
      <c r="BT129" s="83">
        <v>-214480</v>
      </c>
      <c r="BU129" s="83" t="s">
        <v>312</v>
      </c>
      <c r="BV129" s="83" t="s">
        <v>153</v>
      </c>
      <c r="BW129" s="83" t="s">
        <v>499</v>
      </c>
      <c r="BY129" s="136">
        <v>0</v>
      </c>
      <c r="BZ129" s="136">
        <v>0</v>
      </c>
      <c r="CA129" s="136">
        <v>0</v>
      </c>
      <c r="CB129" s="136">
        <v>0</v>
      </c>
      <c r="CD129" s="136">
        <v>0</v>
      </c>
      <c r="CE129" s="136">
        <v>0</v>
      </c>
      <c r="CF129" s="136">
        <v>0</v>
      </c>
      <c r="CG129" s="136">
        <v>0</v>
      </c>
      <c r="CH129" s="136">
        <v>0</v>
      </c>
      <c r="CI129" s="136">
        <v>0</v>
      </c>
      <c r="CJ129" s="136">
        <v>0</v>
      </c>
      <c r="CK129" s="138">
        <v>0</v>
      </c>
      <c r="CL129" s="138">
        <v>0</v>
      </c>
      <c r="CM129" s="136">
        <v>0</v>
      </c>
      <c r="CN129" s="136">
        <v>0</v>
      </c>
      <c r="CO129" s="85">
        <v>43770</v>
      </c>
      <c r="CP129" s="83" t="s">
        <v>4175</v>
      </c>
      <c r="CQ129" s="83" t="s">
        <v>102</v>
      </c>
      <c r="CR129" s="83" t="s">
        <v>482</v>
      </c>
      <c r="CS129" s="83">
        <v>124</v>
      </c>
      <c r="CT129" s="83" t="s">
        <v>483</v>
      </c>
      <c r="CU129" s="83">
        <v>1</v>
      </c>
      <c r="CV129" s="83">
        <v>0</v>
      </c>
      <c r="CW129" s="83">
        <v>0</v>
      </c>
      <c r="CX129" s="83" t="s">
        <v>109</v>
      </c>
      <c r="CY129" s="83" t="s">
        <v>583</v>
      </c>
      <c r="CZ129" s="83">
        <v>0</v>
      </c>
      <c r="DA129" s="83">
        <v>0</v>
      </c>
      <c r="DB129" s="83">
        <f t="shared" si="7"/>
        <v>0</v>
      </c>
      <c r="DC129" s="83" t="s">
        <v>497</v>
      </c>
      <c r="DE129" s="136">
        <v>1</v>
      </c>
      <c r="DF129" s="136">
        <v>1</v>
      </c>
      <c r="DG129" s="215" t="s">
        <v>269</v>
      </c>
      <c r="DH129" s="136">
        <v>1</v>
      </c>
      <c r="DI129" s="136">
        <v>1</v>
      </c>
      <c r="DJ129" s="215" t="s">
        <v>269</v>
      </c>
      <c r="EE129" s="136" t="b">
        <v>1</v>
      </c>
      <c r="EF129" s="136" t="b">
        <v>1</v>
      </c>
      <c r="EG129" s="136" t="b">
        <v>1</v>
      </c>
      <c r="EH129" s="136" t="b">
        <v>1</v>
      </c>
      <c r="EL129" s="215" t="s">
        <v>269</v>
      </c>
    </row>
    <row r="130" spans="1:142" ht="60" customHeight="1" x14ac:dyDescent="0.55000000000000004">
      <c r="A130" s="83" t="s">
        <v>130</v>
      </c>
      <c r="B130" s="83" t="s">
        <v>98</v>
      </c>
      <c r="C130">
        <v>603742</v>
      </c>
      <c r="D130" t="s">
        <v>783</v>
      </c>
      <c r="E130" t="s">
        <v>783</v>
      </c>
      <c r="F130" s="83" t="s">
        <v>108</v>
      </c>
      <c r="G130" s="213">
        <v>32739</v>
      </c>
      <c r="H130" s="83" t="s">
        <v>102</v>
      </c>
      <c r="I130" s="213">
        <v>43228</v>
      </c>
      <c r="J130" s="83" t="s">
        <v>228</v>
      </c>
      <c r="K130" s="214">
        <v>717888102296</v>
      </c>
      <c r="L130" s="83" t="s">
        <v>135</v>
      </c>
      <c r="M130" s="213">
        <v>43662</v>
      </c>
      <c r="N130">
        <v>680864</v>
      </c>
      <c r="O130" s="145" t="s">
        <v>567</v>
      </c>
      <c r="P130" s="145" t="s">
        <v>99</v>
      </c>
      <c r="Q130" s="145" t="s">
        <v>100</v>
      </c>
      <c r="R130" s="145" t="s">
        <v>567</v>
      </c>
      <c r="V130">
        <v>7931</v>
      </c>
      <c r="W130" s="83" t="s">
        <v>101</v>
      </c>
      <c r="X130" s="83" t="s">
        <v>103</v>
      </c>
      <c r="Y130" t="s">
        <v>2092</v>
      </c>
      <c r="Z130" s="83" t="s">
        <v>102</v>
      </c>
      <c r="AA130" s="83" t="s">
        <v>102</v>
      </c>
      <c r="AB130" t="s">
        <v>3088</v>
      </c>
      <c r="AC130" s="83" t="s">
        <v>3953</v>
      </c>
      <c r="AD130" s="83" t="s">
        <v>144</v>
      </c>
      <c r="AE130" s="83" t="s">
        <v>105</v>
      </c>
      <c r="AF130" t="s">
        <v>2092</v>
      </c>
      <c r="AG130" s="83" t="s">
        <v>102</v>
      </c>
      <c r="AH130" s="83" t="s">
        <v>102</v>
      </c>
      <c r="AI130" t="s">
        <v>3088</v>
      </c>
      <c r="AJ130" s="83" t="s">
        <v>3953</v>
      </c>
      <c r="AK130" s="83" t="s">
        <v>144</v>
      </c>
      <c r="AL130" s="83" t="s">
        <v>105</v>
      </c>
      <c r="AM130" s="87" t="s">
        <v>106</v>
      </c>
      <c r="AN130" t="s">
        <v>2092</v>
      </c>
      <c r="AO130" t="s">
        <v>3088</v>
      </c>
      <c r="AP130" s="83" t="s">
        <v>3953</v>
      </c>
      <c r="AQ130" s="83" t="s">
        <v>144</v>
      </c>
      <c r="AR130" s="87" t="s">
        <v>106</v>
      </c>
      <c r="AT130" s="83" t="s">
        <v>107</v>
      </c>
      <c r="AU130" s="146" t="s">
        <v>107</v>
      </c>
      <c r="AV130" s="146" t="s">
        <v>107</v>
      </c>
      <c r="AX130" s="110" t="s">
        <v>107</v>
      </c>
      <c r="AY130" s="111"/>
      <c r="AZ130" s="112">
        <f t="shared" ca="1" si="8"/>
        <v>4342</v>
      </c>
      <c r="BA130" s="136">
        <f t="shared" ca="1" si="9"/>
        <v>48</v>
      </c>
      <c r="BB130" s="114" t="s">
        <v>134</v>
      </c>
      <c r="BC130" s="114" t="s">
        <v>108</v>
      </c>
      <c r="BD130" s="114"/>
      <c r="BE130" s="115" t="s">
        <v>102</v>
      </c>
      <c r="BF130" s="115" t="s">
        <v>102</v>
      </c>
      <c r="BG130" s="115" t="s">
        <v>102</v>
      </c>
      <c r="BH130" s="115" t="s">
        <v>102</v>
      </c>
      <c r="BI130" s="116"/>
      <c r="BJ130" s="117" t="s">
        <v>109</v>
      </c>
      <c r="BK130" s="117" t="s">
        <v>109</v>
      </c>
      <c r="BL130" s="83">
        <f t="shared" ca="1" si="10"/>
        <v>94</v>
      </c>
      <c r="BM130" s="83" t="s">
        <v>108</v>
      </c>
      <c r="BN130" s="83">
        <v>0</v>
      </c>
      <c r="BO130" s="83" t="s">
        <v>108</v>
      </c>
      <c r="BP130" s="83">
        <v>-216215</v>
      </c>
      <c r="BQ130" s="83" t="s">
        <v>198</v>
      </c>
      <c r="BR130" s="83" t="s">
        <v>164</v>
      </c>
      <c r="BS130" s="83" t="s">
        <v>499</v>
      </c>
      <c r="BT130" s="83">
        <v>-216215</v>
      </c>
      <c r="BU130" s="83" t="s">
        <v>198</v>
      </c>
      <c r="BV130" s="83" t="s">
        <v>164</v>
      </c>
      <c r="BW130" s="83" t="s">
        <v>499</v>
      </c>
      <c r="BY130" s="136">
        <v>0</v>
      </c>
      <c r="BZ130" s="136">
        <v>0</v>
      </c>
      <c r="CA130" s="136">
        <v>0</v>
      </c>
      <c r="CB130" s="136">
        <v>0</v>
      </c>
      <c r="CD130" s="136">
        <v>0</v>
      </c>
      <c r="CE130" s="136">
        <v>0</v>
      </c>
      <c r="CF130" s="136">
        <v>0</v>
      </c>
      <c r="CG130" s="136">
        <v>0</v>
      </c>
      <c r="CH130" s="136">
        <v>0</v>
      </c>
      <c r="CI130" s="136">
        <v>0</v>
      </c>
      <c r="CJ130" s="136">
        <v>0</v>
      </c>
      <c r="CK130" s="138">
        <v>0</v>
      </c>
      <c r="CL130" s="138">
        <v>0</v>
      </c>
      <c r="CM130" s="136">
        <v>0</v>
      </c>
      <c r="CN130" s="136">
        <v>0</v>
      </c>
      <c r="CO130" s="85">
        <v>43771</v>
      </c>
      <c r="CP130" s="83" t="s">
        <v>4176</v>
      </c>
      <c r="CQ130" s="83" t="s">
        <v>102</v>
      </c>
      <c r="CR130" s="83" t="s">
        <v>482</v>
      </c>
      <c r="CS130" s="83">
        <v>125</v>
      </c>
      <c r="CT130" s="83" t="s">
        <v>483</v>
      </c>
      <c r="CU130" s="83">
        <v>1</v>
      </c>
      <c r="CV130" s="83">
        <v>0</v>
      </c>
      <c r="CW130" s="83">
        <v>0</v>
      </c>
      <c r="CX130" s="83" t="s">
        <v>109</v>
      </c>
      <c r="CY130" s="83" t="s">
        <v>583</v>
      </c>
      <c r="CZ130" s="83">
        <v>0</v>
      </c>
      <c r="DA130" s="83">
        <v>0</v>
      </c>
      <c r="DB130" s="83">
        <f t="shared" ref="DB130:DB193" si="11">IF(COUNT($DE130:$DP130)&lt;SUM($DE130:$DP130),1,0)</f>
        <v>0</v>
      </c>
      <c r="DC130" s="83" t="s">
        <v>497</v>
      </c>
      <c r="DE130" s="136">
        <v>1</v>
      </c>
      <c r="DF130" s="136">
        <v>1</v>
      </c>
      <c r="DG130" s="215" t="s">
        <v>269</v>
      </c>
      <c r="DH130" s="136">
        <v>1</v>
      </c>
      <c r="DI130" s="136">
        <v>1</v>
      </c>
      <c r="DJ130" s="215" t="s">
        <v>269</v>
      </c>
      <c r="EE130" s="136" t="b">
        <v>1</v>
      </c>
      <c r="EF130" s="136" t="b">
        <v>1</v>
      </c>
      <c r="EG130" s="136" t="b">
        <v>1</v>
      </c>
      <c r="EH130" s="136" t="b">
        <v>1</v>
      </c>
      <c r="EL130" s="215" t="s">
        <v>269</v>
      </c>
    </row>
    <row r="131" spans="1:142" ht="60" customHeight="1" x14ac:dyDescent="0.55000000000000004">
      <c r="A131" s="83" t="s">
        <v>130</v>
      </c>
      <c r="B131" s="83" t="s">
        <v>98</v>
      </c>
      <c r="C131">
        <v>254307</v>
      </c>
      <c r="D131" t="s">
        <v>784</v>
      </c>
      <c r="E131" t="s">
        <v>784</v>
      </c>
      <c r="F131" s="83" t="s">
        <v>108</v>
      </c>
      <c r="G131" s="213">
        <v>36402</v>
      </c>
      <c r="H131" s="83" t="s">
        <v>102</v>
      </c>
      <c r="I131" s="213">
        <v>43297</v>
      </c>
      <c r="J131" s="83" t="s">
        <v>228</v>
      </c>
      <c r="K131" s="214">
        <v>629356539684</v>
      </c>
      <c r="L131" s="83" t="s">
        <v>97</v>
      </c>
      <c r="M131" s="213">
        <v>43738</v>
      </c>
      <c r="N131">
        <v>499405</v>
      </c>
      <c r="O131" s="145" t="s">
        <v>567</v>
      </c>
      <c r="P131" s="145" t="s">
        <v>99</v>
      </c>
      <c r="Q131" s="145" t="s">
        <v>100</v>
      </c>
      <c r="R131" s="145" t="s">
        <v>567</v>
      </c>
      <c r="V131">
        <v>2144</v>
      </c>
      <c r="W131" s="83" t="s">
        <v>1676</v>
      </c>
      <c r="X131" s="83" t="s">
        <v>103</v>
      </c>
      <c r="Y131" t="s">
        <v>2093</v>
      </c>
      <c r="Z131" s="83" t="s">
        <v>102</v>
      </c>
      <c r="AA131" s="83" t="s">
        <v>102</v>
      </c>
      <c r="AB131" t="s">
        <v>3089</v>
      </c>
      <c r="AC131" s="83" t="s">
        <v>3954</v>
      </c>
      <c r="AD131" s="83" t="s">
        <v>111</v>
      </c>
      <c r="AE131" s="83" t="s">
        <v>105</v>
      </c>
      <c r="AF131" t="s">
        <v>2093</v>
      </c>
      <c r="AG131" s="83" t="s">
        <v>102</v>
      </c>
      <c r="AH131" s="83" t="s">
        <v>102</v>
      </c>
      <c r="AI131" t="s">
        <v>3089</v>
      </c>
      <c r="AJ131" s="83" t="s">
        <v>3954</v>
      </c>
      <c r="AK131" s="83" t="s">
        <v>111</v>
      </c>
      <c r="AL131" s="83" t="s">
        <v>105</v>
      </c>
      <c r="AM131" s="87" t="s">
        <v>106</v>
      </c>
      <c r="AN131" t="s">
        <v>2093</v>
      </c>
      <c r="AO131" t="s">
        <v>3089</v>
      </c>
      <c r="AP131" s="83" t="s">
        <v>3954</v>
      </c>
      <c r="AQ131" s="83" t="s">
        <v>144</v>
      </c>
      <c r="AR131" s="87" t="s">
        <v>106</v>
      </c>
      <c r="AT131" s="83" t="s">
        <v>107</v>
      </c>
      <c r="AU131" s="146" t="s">
        <v>107</v>
      </c>
      <c r="AV131" s="146" t="s">
        <v>107</v>
      </c>
      <c r="AX131" s="110" t="s">
        <v>107</v>
      </c>
      <c r="AY131" s="111"/>
      <c r="AZ131" s="112">
        <f t="shared" ref="AZ131:AZ194" ca="1" si="12">RANDBETWEEN(1000,9999)</f>
        <v>9926</v>
      </c>
      <c r="BA131" s="136">
        <f t="shared" ca="1" si="9"/>
        <v>42</v>
      </c>
      <c r="BB131" s="114" t="s">
        <v>136</v>
      </c>
      <c r="BC131" s="114" t="s">
        <v>108</v>
      </c>
      <c r="BD131" s="114"/>
      <c r="BE131" s="115" t="s">
        <v>102</v>
      </c>
      <c r="BF131" s="115" t="s">
        <v>102</v>
      </c>
      <c r="BG131" s="115" t="s">
        <v>102</v>
      </c>
      <c r="BH131" s="115" t="s">
        <v>102</v>
      </c>
      <c r="BI131" s="116"/>
      <c r="BJ131" s="117" t="s">
        <v>109</v>
      </c>
      <c r="BK131" s="117" t="s">
        <v>109</v>
      </c>
      <c r="BL131" s="83">
        <f t="shared" ca="1" si="10"/>
        <v>64</v>
      </c>
      <c r="BM131" s="83" t="s">
        <v>270</v>
      </c>
      <c r="BN131" s="83">
        <v>0</v>
      </c>
      <c r="BO131" s="83" t="s">
        <v>108</v>
      </c>
      <c r="BP131" s="83">
        <v>-217950</v>
      </c>
      <c r="BQ131" s="83" t="s">
        <v>381</v>
      </c>
      <c r="BR131" s="83" t="s">
        <v>157</v>
      </c>
      <c r="BS131" s="83" t="s">
        <v>502</v>
      </c>
      <c r="BT131" s="83">
        <v>-217950</v>
      </c>
      <c r="BU131" s="83" t="s">
        <v>381</v>
      </c>
      <c r="BV131" s="83" t="s">
        <v>157</v>
      </c>
      <c r="BW131" s="83" t="s">
        <v>502</v>
      </c>
      <c r="BY131" s="136">
        <v>0</v>
      </c>
      <c r="BZ131" s="136">
        <v>0</v>
      </c>
      <c r="CA131" s="136">
        <v>0</v>
      </c>
      <c r="CB131" s="136">
        <v>0</v>
      </c>
      <c r="CD131" s="136">
        <v>0</v>
      </c>
      <c r="CE131" s="136">
        <v>0</v>
      </c>
      <c r="CF131" s="136">
        <v>0</v>
      </c>
      <c r="CG131" s="136">
        <v>0</v>
      </c>
      <c r="CH131" s="136">
        <v>0</v>
      </c>
      <c r="CI131" s="136">
        <v>0</v>
      </c>
      <c r="CJ131" s="136">
        <v>0</v>
      </c>
      <c r="CK131" s="138">
        <v>0</v>
      </c>
      <c r="CL131" s="138">
        <v>0</v>
      </c>
      <c r="CM131" s="136">
        <v>0</v>
      </c>
      <c r="CN131" s="136">
        <v>0</v>
      </c>
      <c r="CO131" s="85">
        <v>43772</v>
      </c>
      <c r="CP131" s="83" t="s">
        <v>4177</v>
      </c>
      <c r="CQ131" s="83" t="s">
        <v>102</v>
      </c>
      <c r="CR131" s="83" t="s">
        <v>482</v>
      </c>
      <c r="CS131" s="83">
        <v>126</v>
      </c>
      <c r="CT131" s="83" t="s">
        <v>483</v>
      </c>
      <c r="CU131" s="83">
        <v>1</v>
      </c>
      <c r="CV131" s="83">
        <v>0</v>
      </c>
      <c r="CW131" s="83">
        <v>0</v>
      </c>
      <c r="CX131" s="83" t="s">
        <v>109</v>
      </c>
      <c r="CY131" s="83" t="s">
        <v>583</v>
      </c>
      <c r="CZ131" s="83">
        <v>0</v>
      </c>
      <c r="DA131" s="83">
        <v>0</v>
      </c>
      <c r="DB131" s="83">
        <f t="shared" si="11"/>
        <v>0</v>
      </c>
      <c r="DC131" s="83" t="s">
        <v>497</v>
      </c>
      <c r="DE131" s="136">
        <v>1</v>
      </c>
      <c r="DF131" s="136">
        <v>1</v>
      </c>
      <c r="DG131" s="215" t="s">
        <v>269</v>
      </c>
      <c r="DH131" s="136">
        <v>1</v>
      </c>
      <c r="DI131" s="136">
        <v>1</v>
      </c>
      <c r="DJ131" s="215" t="s">
        <v>269</v>
      </c>
      <c r="EE131" s="136" t="b">
        <v>1</v>
      </c>
      <c r="EF131" s="136" t="b">
        <v>1</v>
      </c>
      <c r="EG131" s="136" t="b">
        <v>1</v>
      </c>
      <c r="EH131" s="136" t="b">
        <v>1</v>
      </c>
      <c r="EL131" s="215" t="s">
        <v>269</v>
      </c>
    </row>
    <row r="132" spans="1:142" ht="60" customHeight="1" x14ac:dyDescent="0.55000000000000004">
      <c r="A132" s="83" t="s">
        <v>130</v>
      </c>
      <c r="B132" s="83" t="s">
        <v>98</v>
      </c>
      <c r="C132">
        <v>274268</v>
      </c>
      <c r="D132" t="s">
        <v>785</v>
      </c>
      <c r="E132" t="s">
        <v>785</v>
      </c>
      <c r="F132" s="83" t="s">
        <v>108</v>
      </c>
      <c r="G132" s="213">
        <v>26566</v>
      </c>
      <c r="H132" s="83" t="s">
        <v>102</v>
      </c>
      <c r="I132" s="213">
        <v>43281</v>
      </c>
      <c r="J132" s="83" t="s">
        <v>228</v>
      </c>
      <c r="K132" s="214">
        <v>206061616673</v>
      </c>
      <c r="L132" s="83" t="s">
        <v>126</v>
      </c>
      <c r="M132" s="213">
        <v>43781</v>
      </c>
      <c r="N132">
        <v>667257</v>
      </c>
      <c r="O132" s="145" t="s">
        <v>567</v>
      </c>
      <c r="P132" s="145" t="s">
        <v>99</v>
      </c>
      <c r="Q132" s="145" t="s">
        <v>100</v>
      </c>
      <c r="R132" s="145" t="s">
        <v>567</v>
      </c>
      <c r="V132">
        <v>1006</v>
      </c>
      <c r="W132" s="83" t="s">
        <v>101</v>
      </c>
      <c r="X132" s="83" t="s">
        <v>103</v>
      </c>
      <c r="Y132" t="s">
        <v>2094</v>
      </c>
      <c r="Z132" s="83" t="s">
        <v>102</v>
      </c>
      <c r="AA132" s="83" t="s">
        <v>102</v>
      </c>
      <c r="AB132" t="s">
        <v>3090</v>
      </c>
      <c r="AC132" s="83" t="s">
        <v>3955</v>
      </c>
      <c r="AD132" s="83" t="s">
        <v>144</v>
      </c>
      <c r="AE132" s="83" t="s">
        <v>105</v>
      </c>
      <c r="AF132" t="s">
        <v>2094</v>
      </c>
      <c r="AG132" s="83" t="s">
        <v>102</v>
      </c>
      <c r="AH132" s="83" t="s">
        <v>102</v>
      </c>
      <c r="AI132" t="s">
        <v>3090</v>
      </c>
      <c r="AJ132" s="83" t="s">
        <v>3955</v>
      </c>
      <c r="AK132" s="83" t="s">
        <v>144</v>
      </c>
      <c r="AL132" s="83" t="s">
        <v>105</v>
      </c>
      <c r="AM132" s="87" t="s">
        <v>106</v>
      </c>
      <c r="AN132" t="s">
        <v>2094</v>
      </c>
      <c r="AO132" t="s">
        <v>3090</v>
      </c>
      <c r="AP132" s="83" t="s">
        <v>3955</v>
      </c>
      <c r="AQ132" s="83" t="s">
        <v>111</v>
      </c>
      <c r="AR132" s="87" t="s">
        <v>106</v>
      </c>
      <c r="AT132" s="83" t="s">
        <v>107</v>
      </c>
      <c r="AU132" s="146" t="s">
        <v>107</v>
      </c>
      <c r="AV132" s="146" t="s">
        <v>107</v>
      </c>
      <c r="AX132" s="110" t="s">
        <v>107</v>
      </c>
      <c r="AY132" s="111"/>
      <c r="AZ132" s="112">
        <f t="shared" ca="1" si="12"/>
        <v>7336</v>
      </c>
      <c r="BA132" s="136">
        <f t="shared" ca="1" si="9"/>
        <v>20</v>
      </c>
      <c r="BB132" s="114" t="s">
        <v>134</v>
      </c>
      <c r="BC132" s="114" t="s">
        <v>108</v>
      </c>
      <c r="BD132" s="114"/>
      <c r="BE132" s="115" t="s">
        <v>102</v>
      </c>
      <c r="BF132" s="115" t="s">
        <v>102</v>
      </c>
      <c r="BG132" s="115" t="s">
        <v>102</v>
      </c>
      <c r="BH132" s="115" t="s">
        <v>102</v>
      </c>
      <c r="BI132" s="116"/>
      <c r="BJ132" s="117" t="s">
        <v>109</v>
      </c>
      <c r="BK132" s="117" t="s">
        <v>109</v>
      </c>
      <c r="BL132" s="83">
        <f t="shared" ca="1" si="10"/>
        <v>22</v>
      </c>
      <c r="BM132" s="83" t="s">
        <v>108</v>
      </c>
      <c r="BN132" s="83">
        <v>0</v>
      </c>
      <c r="BO132" s="83" t="s">
        <v>108</v>
      </c>
      <c r="BP132" s="83">
        <v>-219685</v>
      </c>
      <c r="BQ132" s="83" t="s">
        <v>312</v>
      </c>
      <c r="BR132" s="83" t="s">
        <v>153</v>
      </c>
      <c r="BS132" s="83" t="s">
        <v>499</v>
      </c>
      <c r="BT132" s="83">
        <v>-219685</v>
      </c>
      <c r="BU132" s="83" t="s">
        <v>312</v>
      </c>
      <c r="BV132" s="83" t="s">
        <v>153</v>
      </c>
      <c r="BW132" s="83" t="s">
        <v>499</v>
      </c>
      <c r="BY132" s="136">
        <v>0</v>
      </c>
      <c r="BZ132" s="136">
        <v>0</v>
      </c>
      <c r="CA132" s="136">
        <v>0</v>
      </c>
      <c r="CB132" s="136">
        <v>0</v>
      </c>
      <c r="CD132" s="136">
        <v>0</v>
      </c>
      <c r="CE132" s="136">
        <v>0</v>
      </c>
      <c r="CF132" s="136">
        <v>0</v>
      </c>
      <c r="CG132" s="136">
        <v>0</v>
      </c>
      <c r="CH132" s="136">
        <v>0</v>
      </c>
      <c r="CI132" s="136">
        <v>0</v>
      </c>
      <c r="CJ132" s="136">
        <v>0</v>
      </c>
      <c r="CK132" s="138">
        <v>0</v>
      </c>
      <c r="CL132" s="138">
        <v>0</v>
      </c>
      <c r="CM132" s="136">
        <v>0</v>
      </c>
      <c r="CN132" s="136">
        <v>0</v>
      </c>
      <c r="CO132" s="85">
        <v>43773</v>
      </c>
      <c r="CP132" s="83" t="s">
        <v>4178</v>
      </c>
      <c r="CQ132" s="83" t="s">
        <v>102</v>
      </c>
      <c r="CR132" s="83" t="s">
        <v>482</v>
      </c>
      <c r="CS132" s="83">
        <v>127</v>
      </c>
      <c r="CT132" s="83" t="s">
        <v>483</v>
      </c>
      <c r="CU132" s="83">
        <v>1</v>
      </c>
      <c r="CV132" s="83">
        <v>0</v>
      </c>
      <c r="CW132" s="83">
        <v>0</v>
      </c>
      <c r="CX132" s="83" t="s">
        <v>109</v>
      </c>
      <c r="CY132" s="83" t="s">
        <v>583</v>
      </c>
      <c r="CZ132" s="83">
        <v>0</v>
      </c>
      <c r="DA132" s="83">
        <v>0</v>
      </c>
      <c r="DB132" s="83">
        <f t="shared" si="11"/>
        <v>0</v>
      </c>
      <c r="DC132" s="83" t="s">
        <v>497</v>
      </c>
      <c r="DE132" s="136">
        <v>1</v>
      </c>
      <c r="DF132" s="136">
        <v>1</v>
      </c>
      <c r="DG132" s="215" t="s">
        <v>269</v>
      </c>
      <c r="DH132" s="136">
        <v>1</v>
      </c>
      <c r="DI132" s="136">
        <v>1</v>
      </c>
      <c r="DJ132" s="215" t="s">
        <v>269</v>
      </c>
      <c r="EE132" s="136" t="b">
        <v>1</v>
      </c>
      <c r="EF132" s="136" t="b">
        <v>1</v>
      </c>
      <c r="EG132" s="136" t="b">
        <v>1</v>
      </c>
      <c r="EH132" s="136" t="b">
        <v>1</v>
      </c>
      <c r="EL132" s="215" t="s">
        <v>269</v>
      </c>
    </row>
    <row r="133" spans="1:142" ht="60" customHeight="1" x14ac:dyDescent="0.55000000000000004">
      <c r="A133" s="83" t="s">
        <v>130</v>
      </c>
      <c r="B133" s="83" t="s">
        <v>98</v>
      </c>
      <c r="C133">
        <v>998024</v>
      </c>
      <c r="D133" t="s">
        <v>786</v>
      </c>
      <c r="E133" t="s">
        <v>786</v>
      </c>
      <c r="F133" s="83" t="s">
        <v>108</v>
      </c>
      <c r="G133" s="213">
        <v>37567</v>
      </c>
      <c r="H133" s="83" t="s">
        <v>102</v>
      </c>
      <c r="I133" s="213">
        <v>43138</v>
      </c>
      <c r="J133" s="83" t="s">
        <v>228</v>
      </c>
      <c r="K133" s="214">
        <v>322751145090</v>
      </c>
      <c r="L133" s="83" t="s">
        <v>135</v>
      </c>
      <c r="M133" s="213">
        <v>43490</v>
      </c>
      <c r="N133">
        <v>155050</v>
      </c>
      <c r="O133" s="145" t="s">
        <v>567</v>
      </c>
      <c r="P133" s="145" t="s">
        <v>99</v>
      </c>
      <c r="Q133" s="145" t="s">
        <v>100</v>
      </c>
      <c r="R133" s="145" t="s">
        <v>567</v>
      </c>
      <c r="V133">
        <v>6776</v>
      </c>
      <c r="W133" s="83" t="s">
        <v>101</v>
      </c>
      <c r="X133" s="83" t="s">
        <v>103</v>
      </c>
      <c r="Y133" t="s">
        <v>2095</v>
      </c>
      <c r="Z133" s="83" t="s">
        <v>102</v>
      </c>
      <c r="AA133" s="83" t="s">
        <v>102</v>
      </c>
      <c r="AB133" t="s">
        <v>3091</v>
      </c>
      <c r="AC133" s="83" t="s">
        <v>3956</v>
      </c>
      <c r="AD133" s="83" t="s">
        <v>144</v>
      </c>
      <c r="AE133" s="83" t="s">
        <v>105</v>
      </c>
      <c r="AF133" t="s">
        <v>2095</v>
      </c>
      <c r="AG133" s="83" t="s">
        <v>102</v>
      </c>
      <c r="AH133" s="83" t="s">
        <v>102</v>
      </c>
      <c r="AI133" t="s">
        <v>3091</v>
      </c>
      <c r="AJ133" s="83" t="s">
        <v>3956</v>
      </c>
      <c r="AK133" s="83" t="s">
        <v>144</v>
      </c>
      <c r="AL133" s="83" t="s">
        <v>105</v>
      </c>
      <c r="AM133" s="87" t="s">
        <v>106</v>
      </c>
      <c r="AN133" t="s">
        <v>2095</v>
      </c>
      <c r="AO133" t="s">
        <v>3091</v>
      </c>
      <c r="AP133" s="83" t="s">
        <v>3956</v>
      </c>
      <c r="AQ133" s="83" t="s">
        <v>144</v>
      </c>
      <c r="AR133" s="87" t="s">
        <v>106</v>
      </c>
      <c r="AT133" s="83" t="s">
        <v>107</v>
      </c>
      <c r="AU133" s="146" t="s">
        <v>107</v>
      </c>
      <c r="AV133" s="146" t="s">
        <v>107</v>
      </c>
      <c r="AX133" s="110" t="s">
        <v>107</v>
      </c>
      <c r="AY133" s="111"/>
      <c r="AZ133" s="112">
        <f t="shared" ca="1" si="12"/>
        <v>9125</v>
      </c>
      <c r="BA133" s="136">
        <f t="shared" ca="1" si="9"/>
        <v>68</v>
      </c>
      <c r="BB133" s="114" t="s">
        <v>134</v>
      </c>
      <c r="BC133" s="114" t="s">
        <v>108</v>
      </c>
      <c r="BD133" s="114"/>
      <c r="BE133" s="115" t="s">
        <v>102</v>
      </c>
      <c r="BF133" s="115" t="s">
        <v>102</v>
      </c>
      <c r="BG133" s="115" t="s">
        <v>102</v>
      </c>
      <c r="BH133" s="115" t="s">
        <v>102</v>
      </c>
      <c r="BI133" s="116"/>
      <c r="BJ133" s="117" t="s">
        <v>109</v>
      </c>
      <c r="BK133" s="117" t="s">
        <v>109</v>
      </c>
      <c r="BL133" s="83">
        <f t="shared" ca="1" si="10"/>
        <v>42</v>
      </c>
      <c r="BM133" s="83" t="s">
        <v>108</v>
      </c>
      <c r="BN133" s="83">
        <v>0</v>
      </c>
      <c r="BO133" s="83" t="s">
        <v>108</v>
      </c>
      <c r="BP133" s="83">
        <v>-221420</v>
      </c>
      <c r="BQ133" s="83" t="s">
        <v>198</v>
      </c>
      <c r="BR133" s="83" t="s">
        <v>164</v>
      </c>
      <c r="BS133" s="83" t="s">
        <v>499</v>
      </c>
      <c r="BT133" s="83">
        <v>-221420</v>
      </c>
      <c r="BU133" s="83" t="s">
        <v>198</v>
      </c>
      <c r="BV133" s="83" t="s">
        <v>164</v>
      </c>
      <c r="BW133" s="83" t="s">
        <v>499</v>
      </c>
      <c r="BY133" s="136">
        <v>0</v>
      </c>
      <c r="BZ133" s="136">
        <v>0</v>
      </c>
      <c r="CA133" s="136">
        <v>0</v>
      </c>
      <c r="CB133" s="136">
        <v>0</v>
      </c>
      <c r="CD133" s="136">
        <v>0</v>
      </c>
      <c r="CE133" s="136">
        <v>0</v>
      </c>
      <c r="CF133" s="136">
        <v>0</v>
      </c>
      <c r="CG133" s="136">
        <v>0</v>
      </c>
      <c r="CH133" s="136">
        <v>0</v>
      </c>
      <c r="CI133" s="136">
        <v>0</v>
      </c>
      <c r="CJ133" s="136">
        <v>0</v>
      </c>
      <c r="CK133" s="138">
        <v>0</v>
      </c>
      <c r="CL133" s="138">
        <v>0</v>
      </c>
      <c r="CM133" s="136">
        <v>0</v>
      </c>
      <c r="CN133" s="136">
        <v>0</v>
      </c>
      <c r="CO133" s="85">
        <v>43774</v>
      </c>
      <c r="CP133" s="83" t="s">
        <v>4179</v>
      </c>
      <c r="CQ133" s="83" t="s">
        <v>102</v>
      </c>
      <c r="CR133" s="83" t="s">
        <v>482</v>
      </c>
      <c r="CS133" s="83">
        <v>128</v>
      </c>
      <c r="CT133" s="83" t="s">
        <v>483</v>
      </c>
      <c r="CU133" s="83">
        <v>1</v>
      </c>
      <c r="CV133" s="83">
        <v>0</v>
      </c>
      <c r="CW133" s="83">
        <v>0</v>
      </c>
      <c r="CX133" s="83" t="s">
        <v>109</v>
      </c>
      <c r="CY133" s="83" t="s">
        <v>583</v>
      </c>
      <c r="CZ133" s="83">
        <v>0</v>
      </c>
      <c r="DA133" s="83">
        <v>0</v>
      </c>
      <c r="DB133" s="83">
        <f t="shared" si="11"/>
        <v>0</v>
      </c>
      <c r="DC133" s="83" t="s">
        <v>497</v>
      </c>
      <c r="DE133" s="136">
        <v>1</v>
      </c>
      <c r="DF133" s="136">
        <v>1</v>
      </c>
      <c r="DG133" s="215" t="s">
        <v>269</v>
      </c>
      <c r="DH133" s="136">
        <v>1</v>
      </c>
      <c r="DI133" s="136">
        <v>1</v>
      </c>
      <c r="DJ133" s="215" t="s">
        <v>269</v>
      </c>
      <c r="EE133" s="136" t="b">
        <v>1</v>
      </c>
      <c r="EF133" s="136" t="b">
        <v>1</v>
      </c>
      <c r="EG133" s="136" t="b">
        <v>1</v>
      </c>
      <c r="EH133" s="136" t="b">
        <v>1</v>
      </c>
      <c r="EL133" s="215" t="s">
        <v>269</v>
      </c>
    </row>
    <row r="134" spans="1:142" ht="60" customHeight="1" x14ac:dyDescent="0.55000000000000004">
      <c r="A134" s="83" t="s">
        <v>130</v>
      </c>
      <c r="B134" s="83" t="s">
        <v>98</v>
      </c>
      <c r="C134">
        <v>842676</v>
      </c>
      <c r="D134" t="s">
        <v>787</v>
      </c>
      <c r="E134" t="s">
        <v>787</v>
      </c>
      <c r="F134" s="83" t="s">
        <v>108</v>
      </c>
      <c r="G134" s="213">
        <v>30496</v>
      </c>
      <c r="H134" s="83" t="s">
        <v>102</v>
      </c>
      <c r="I134" s="213">
        <v>43328</v>
      </c>
      <c r="J134" s="83" t="s">
        <v>228</v>
      </c>
      <c r="K134" s="214">
        <v>492134210170</v>
      </c>
      <c r="L134" s="83" t="s">
        <v>97</v>
      </c>
      <c r="M134" s="213">
        <v>43600</v>
      </c>
      <c r="N134">
        <v>239070</v>
      </c>
      <c r="O134" s="145" t="s">
        <v>567</v>
      </c>
      <c r="P134" s="145" t="s">
        <v>99</v>
      </c>
      <c r="Q134" s="145" t="s">
        <v>100</v>
      </c>
      <c r="R134" s="145" t="s">
        <v>567</v>
      </c>
      <c r="V134">
        <v>2885</v>
      </c>
      <c r="W134" s="83" t="s">
        <v>1677</v>
      </c>
      <c r="X134" s="83" t="s">
        <v>103</v>
      </c>
      <c r="Y134" t="s">
        <v>2096</v>
      </c>
      <c r="Z134" s="83" t="s">
        <v>102</v>
      </c>
      <c r="AA134" s="83" t="s">
        <v>102</v>
      </c>
      <c r="AB134" t="s">
        <v>3038</v>
      </c>
      <c r="AC134" s="83" t="s">
        <v>3957</v>
      </c>
      <c r="AD134" s="83" t="s">
        <v>111</v>
      </c>
      <c r="AE134" s="83" t="s">
        <v>105</v>
      </c>
      <c r="AF134" t="s">
        <v>2096</v>
      </c>
      <c r="AG134" s="83" t="s">
        <v>102</v>
      </c>
      <c r="AH134" s="83" t="s">
        <v>102</v>
      </c>
      <c r="AI134" t="s">
        <v>3038</v>
      </c>
      <c r="AJ134" s="83" t="s">
        <v>3957</v>
      </c>
      <c r="AK134" s="83" t="s">
        <v>111</v>
      </c>
      <c r="AL134" s="83" t="s">
        <v>105</v>
      </c>
      <c r="AM134" s="87" t="s">
        <v>106</v>
      </c>
      <c r="AN134" t="s">
        <v>2096</v>
      </c>
      <c r="AO134" t="s">
        <v>3038</v>
      </c>
      <c r="AP134" s="83" t="s">
        <v>3957</v>
      </c>
      <c r="AQ134" s="83" t="s">
        <v>144</v>
      </c>
      <c r="AR134" s="87" t="s">
        <v>106</v>
      </c>
      <c r="AT134" s="83" t="s">
        <v>107</v>
      </c>
      <c r="AU134" s="146" t="s">
        <v>107</v>
      </c>
      <c r="AV134" s="146" t="s">
        <v>107</v>
      </c>
      <c r="AX134" s="110" t="s">
        <v>107</v>
      </c>
      <c r="AY134" s="111"/>
      <c r="AZ134" s="112">
        <f t="shared" ca="1" si="12"/>
        <v>3049</v>
      </c>
      <c r="BA134" s="136">
        <f t="shared" ref="BA134:BA197" ca="1" si="13">RANDBETWEEN(1,99)</f>
        <v>79</v>
      </c>
      <c r="BB134" s="114" t="s">
        <v>136</v>
      </c>
      <c r="BC134" s="114" t="s">
        <v>108</v>
      </c>
      <c r="BD134" s="114"/>
      <c r="BE134" s="115" t="s">
        <v>102</v>
      </c>
      <c r="BF134" s="115" t="s">
        <v>102</v>
      </c>
      <c r="BG134" s="115" t="s">
        <v>102</v>
      </c>
      <c r="BH134" s="115" t="s">
        <v>102</v>
      </c>
      <c r="BI134" s="116"/>
      <c r="BJ134" s="117" t="s">
        <v>109</v>
      </c>
      <c r="BK134" s="117" t="s">
        <v>109</v>
      </c>
      <c r="BL134" s="83">
        <f t="shared" ref="BL134:BL197" ca="1" si="14">RANDBETWEEN(0,99)</f>
        <v>1</v>
      </c>
      <c r="BM134" s="83" t="s">
        <v>270</v>
      </c>
      <c r="BN134" s="83">
        <v>0</v>
      </c>
      <c r="BO134" s="83" t="s">
        <v>108</v>
      </c>
      <c r="BP134" s="83">
        <v>-223155</v>
      </c>
      <c r="BQ134" s="83" t="s">
        <v>381</v>
      </c>
      <c r="BR134" s="83" t="s">
        <v>157</v>
      </c>
      <c r="BS134" s="83" t="s">
        <v>502</v>
      </c>
      <c r="BT134" s="83">
        <v>-223155</v>
      </c>
      <c r="BU134" s="83" t="s">
        <v>381</v>
      </c>
      <c r="BV134" s="83" t="s">
        <v>157</v>
      </c>
      <c r="BW134" s="83" t="s">
        <v>502</v>
      </c>
      <c r="BY134" s="136">
        <v>0</v>
      </c>
      <c r="BZ134" s="136">
        <v>0</v>
      </c>
      <c r="CA134" s="136">
        <v>0</v>
      </c>
      <c r="CB134" s="136">
        <v>0</v>
      </c>
      <c r="CD134" s="136">
        <v>0</v>
      </c>
      <c r="CE134" s="136">
        <v>0</v>
      </c>
      <c r="CF134" s="136">
        <v>0</v>
      </c>
      <c r="CG134" s="136">
        <v>0</v>
      </c>
      <c r="CH134" s="136">
        <v>0</v>
      </c>
      <c r="CI134" s="136">
        <v>0</v>
      </c>
      <c r="CJ134" s="136">
        <v>0</v>
      </c>
      <c r="CK134" s="138">
        <v>0</v>
      </c>
      <c r="CL134" s="138">
        <v>0</v>
      </c>
      <c r="CM134" s="136">
        <v>0</v>
      </c>
      <c r="CN134" s="136">
        <v>0</v>
      </c>
      <c r="CO134" s="85">
        <v>43775</v>
      </c>
      <c r="CP134" s="83" t="s">
        <v>4180</v>
      </c>
      <c r="CQ134" s="83" t="s">
        <v>102</v>
      </c>
      <c r="CR134" s="83" t="s">
        <v>482</v>
      </c>
      <c r="CS134" s="83">
        <v>129</v>
      </c>
      <c r="CT134" s="83" t="s">
        <v>483</v>
      </c>
      <c r="CU134" s="83">
        <v>1</v>
      </c>
      <c r="CV134" s="83">
        <v>0</v>
      </c>
      <c r="CW134" s="83">
        <v>0</v>
      </c>
      <c r="CX134" s="83" t="s">
        <v>109</v>
      </c>
      <c r="CY134" s="83" t="s">
        <v>583</v>
      </c>
      <c r="CZ134" s="83">
        <v>0</v>
      </c>
      <c r="DA134" s="83">
        <v>0</v>
      </c>
      <c r="DB134" s="83">
        <f t="shared" si="11"/>
        <v>0</v>
      </c>
      <c r="DC134" s="83" t="s">
        <v>497</v>
      </c>
      <c r="DE134" s="136">
        <v>1</v>
      </c>
      <c r="DF134" s="136">
        <v>1</v>
      </c>
      <c r="DG134" s="215" t="s">
        <v>269</v>
      </c>
      <c r="DH134" s="136">
        <v>1</v>
      </c>
      <c r="DI134" s="136">
        <v>1</v>
      </c>
      <c r="DJ134" s="215" t="s">
        <v>269</v>
      </c>
      <c r="EE134" s="136" t="b">
        <v>1</v>
      </c>
      <c r="EF134" s="136" t="b">
        <v>1</v>
      </c>
      <c r="EG134" s="136" t="b">
        <v>1</v>
      </c>
      <c r="EH134" s="136" t="b">
        <v>1</v>
      </c>
      <c r="EL134" s="215" t="s">
        <v>269</v>
      </c>
    </row>
    <row r="135" spans="1:142" ht="60" customHeight="1" x14ac:dyDescent="0.55000000000000004">
      <c r="A135" s="83" t="s">
        <v>130</v>
      </c>
      <c r="B135" s="83" t="s">
        <v>98</v>
      </c>
      <c r="C135">
        <v>428557</v>
      </c>
      <c r="D135" t="s">
        <v>788</v>
      </c>
      <c r="E135" t="s">
        <v>788</v>
      </c>
      <c r="F135" s="83" t="s">
        <v>108</v>
      </c>
      <c r="G135" s="213">
        <v>39672</v>
      </c>
      <c r="H135" s="83" t="s">
        <v>102</v>
      </c>
      <c r="I135" s="213">
        <v>43343</v>
      </c>
      <c r="J135" s="83" t="s">
        <v>228</v>
      </c>
      <c r="K135" s="214">
        <v>582981999200</v>
      </c>
      <c r="L135" s="83" t="s">
        <v>135</v>
      </c>
      <c r="M135" s="213">
        <v>43757</v>
      </c>
      <c r="N135">
        <v>793103</v>
      </c>
      <c r="O135" s="145" t="s">
        <v>567</v>
      </c>
      <c r="P135" s="145" t="s">
        <v>99</v>
      </c>
      <c r="Q135" s="145" t="s">
        <v>100</v>
      </c>
      <c r="R135" s="145" t="s">
        <v>567</v>
      </c>
      <c r="V135">
        <v>1185</v>
      </c>
      <c r="W135" s="83" t="s">
        <v>101</v>
      </c>
      <c r="X135" s="83" t="s">
        <v>103</v>
      </c>
      <c r="Y135" t="s">
        <v>2097</v>
      </c>
      <c r="Z135" s="83" t="s">
        <v>102</v>
      </c>
      <c r="AA135" s="83" t="s">
        <v>102</v>
      </c>
      <c r="AB135" t="s">
        <v>3092</v>
      </c>
      <c r="AC135" s="83" t="s">
        <v>3958</v>
      </c>
      <c r="AD135" s="83" t="s">
        <v>144</v>
      </c>
      <c r="AE135" s="83" t="s">
        <v>105</v>
      </c>
      <c r="AF135" t="s">
        <v>2097</v>
      </c>
      <c r="AG135" s="83" t="s">
        <v>102</v>
      </c>
      <c r="AH135" s="83" t="s">
        <v>102</v>
      </c>
      <c r="AI135" t="s">
        <v>3092</v>
      </c>
      <c r="AJ135" s="83" t="s">
        <v>3958</v>
      </c>
      <c r="AK135" s="83" t="s">
        <v>144</v>
      </c>
      <c r="AL135" s="83" t="s">
        <v>105</v>
      </c>
      <c r="AM135" s="87" t="s">
        <v>106</v>
      </c>
      <c r="AN135" t="s">
        <v>2097</v>
      </c>
      <c r="AO135" t="s">
        <v>3092</v>
      </c>
      <c r="AP135" s="83" t="s">
        <v>3958</v>
      </c>
      <c r="AQ135" s="83" t="s">
        <v>111</v>
      </c>
      <c r="AR135" s="87" t="s">
        <v>106</v>
      </c>
      <c r="AT135" s="83" t="s">
        <v>107</v>
      </c>
      <c r="AU135" s="146" t="s">
        <v>107</v>
      </c>
      <c r="AV135" s="146" t="s">
        <v>107</v>
      </c>
      <c r="AX135" s="110" t="s">
        <v>107</v>
      </c>
      <c r="AY135" s="111"/>
      <c r="AZ135" s="112">
        <f t="shared" ca="1" si="12"/>
        <v>3339</v>
      </c>
      <c r="BA135" s="136">
        <f t="shared" ca="1" si="13"/>
        <v>97</v>
      </c>
      <c r="BB135" s="114" t="s">
        <v>134</v>
      </c>
      <c r="BC135" s="114" t="s">
        <v>108</v>
      </c>
      <c r="BD135" s="114"/>
      <c r="BE135" s="115" t="s">
        <v>102</v>
      </c>
      <c r="BF135" s="115" t="s">
        <v>102</v>
      </c>
      <c r="BG135" s="115" t="s">
        <v>102</v>
      </c>
      <c r="BH135" s="115" t="s">
        <v>102</v>
      </c>
      <c r="BI135" s="116"/>
      <c r="BJ135" s="117" t="s">
        <v>109</v>
      </c>
      <c r="BK135" s="117" t="s">
        <v>109</v>
      </c>
      <c r="BL135" s="83">
        <f t="shared" ca="1" si="14"/>
        <v>51</v>
      </c>
      <c r="BM135" s="83" t="s">
        <v>108</v>
      </c>
      <c r="BN135" s="83">
        <v>0</v>
      </c>
      <c r="BO135" s="83" t="s">
        <v>108</v>
      </c>
      <c r="BP135" s="83">
        <v>-224890</v>
      </c>
      <c r="BQ135" s="83" t="s">
        <v>312</v>
      </c>
      <c r="BR135" s="83" t="s">
        <v>153</v>
      </c>
      <c r="BS135" s="83" t="s">
        <v>499</v>
      </c>
      <c r="BT135" s="83">
        <v>-224890</v>
      </c>
      <c r="BU135" s="83" t="s">
        <v>312</v>
      </c>
      <c r="BV135" s="83" t="s">
        <v>153</v>
      </c>
      <c r="BW135" s="83" t="s">
        <v>499</v>
      </c>
      <c r="BY135" s="136">
        <v>0</v>
      </c>
      <c r="BZ135" s="136">
        <v>0</v>
      </c>
      <c r="CA135" s="136">
        <v>0</v>
      </c>
      <c r="CB135" s="136">
        <v>0</v>
      </c>
      <c r="CD135" s="136">
        <v>0</v>
      </c>
      <c r="CE135" s="136">
        <v>0</v>
      </c>
      <c r="CF135" s="136">
        <v>0</v>
      </c>
      <c r="CG135" s="136">
        <v>0</v>
      </c>
      <c r="CH135" s="136">
        <v>0</v>
      </c>
      <c r="CI135" s="136">
        <v>0</v>
      </c>
      <c r="CJ135" s="136">
        <v>0</v>
      </c>
      <c r="CK135" s="138">
        <v>0</v>
      </c>
      <c r="CL135" s="138">
        <v>0</v>
      </c>
      <c r="CM135" s="136">
        <v>0</v>
      </c>
      <c r="CN135" s="136">
        <v>0</v>
      </c>
      <c r="CO135" s="85">
        <v>43776</v>
      </c>
      <c r="CP135" s="83" t="s">
        <v>4181</v>
      </c>
      <c r="CQ135" s="83" t="s">
        <v>102</v>
      </c>
      <c r="CR135" s="83" t="s">
        <v>482</v>
      </c>
      <c r="CS135" s="83">
        <v>130</v>
      </c>
      <c r="CT135" s="83" t="s">
        <v>483</v>
      </c>
      <c r="CU135" s="83">
        <v>1</v>
      </c>
      <c r="CV135" s="83">
        <v>0</v>
      </c>
      <c r="CW135" s="83">
        <v>0</v>
      </c>
      <c r="CX135" s="83" t="s">
        <v>109</v>
      </c>
      <c r="CY135" s="83" t="s">
        <v>583</v>
      </c>
      <c r="CZ135" s="83">
        <v>0</v>
      </c>
      <c r="DA135" s="83">
        <v>0</v>
      </c>
      <c r="DB135" s="83">
        <f t="shared" si="11"/>
        <v>0</v>
      </c>
      <c r="DC135" s="83" t="s">
        <v>497</v>
      </c>
      <c r="DE135" s="136">
        <v>1</v>
      </c>
      <c r="DF135" s="136">
        <v>1</v>
      </c>
      <c r="DG135" s="215" t="s">
        <v>269</v>
      </c>
      <c r="DH135" s="136">
        <v>1</v>
      </c>
      <c r="DI135" s="136">
        <v>1</v>
      </c>
      <c r="DJ135" s="215" t="s">
        <v>269</v>
      </c>
      <c r="EE135" s="136" t="b">
        <v>1</v>
      </c>
      <c r="EF135" s="136" t="b">
        <v>1</v>
      </c>
      <c r="EG135" s="136" t="b">
        <v>1</v>
      </c>
      <c r="EH135" s="136" t="b">
        <v>1</v>
      </c>
      <c r="EL135" s="215" t="s">
        <v>269</v>
      </c>
    </row>
    <row r="136" spans="1:142" ht="60" customHeight="1" x14ac:dyDescent="0.55000000000000004">
      <c r="A136" s="83" t="s">
        <v>130</v>
      </c>
      <c r="B136" s="83" t="s">
        <v>98</v>
      </c>
      <c r="C136">
        <v>679270</v>
      </c>
      <c r="D136" t="s">
        <v>789</v>
      </c>
      <c r="E136" t="s">
        <v>789</v>
      </c>
      <c r="F136" s="83" t="s">
        <v>108</v>
      </c>
      <c r="G136" s="213">
        <v>40407</v>
      </c>
      <c r="H136" s="83" t="s">
        <v>102</v>
      </c>
      <c r="I136" s="213">
        <v>43373</v>
      </c>
      <c r="J136" s="83" t="s">
        <v>228</v>
      </c>
      <c r="K136" s="214">
        <v>270623115344</v>
      </c>
      <c r="L136" s="83" t="s">
        <v>97</v>
      </c>
      <c r="M136" s="213">
        <v>43501</v>
      </c>
      <c r="N136">
        <v>247509</v>
      </c>
      <c r="O136" s="145" t="s">
        <v>567</v>
      </c>
      <c r="P136" s="145" t="s">
        <v>99</v>
      </c>
      <c r="Q136" s="145" t="s">
        <v>100</v>
      </c>
      <c r="R136" s="145" t="s">
        <v>567</v>
      </c>
      <c r="V136">
        <v>4773</v>
      </c>
      <c r="W136" s="83" t="s">
        <v>101</v>
      </c>
      <c r="X136" s="83" t="s">
        <v>103</v>
      </c>
      <c r="Y136" t="s">
        <v>2098</v>
      </c>
      <c r="Z136" s="83" t="s">
        <v>102</v>
      </c>
      <c r="AA136" s="83" t="s">
        <v>102</v>
      </c>
      <c r="AB136" t="s">
        <v>3093</v>
      </c>
      <c r="AC136" s="83" t="s">
        <v>3959</v>
      </c>
      <c r="AD136" s="83" t="s">
        <v>144</v>
      </c>
      <c r="AE136" s="83" t="s">
        <v>105</v>
      </c>
      <c r="AF136" t="s">
        <v>2098</v>
      </c>
      <c r="AG136" s="83" t="s">
        <v>102</v>
      </c>
      <c r="AH136" s="83" t="s">
        <v>102</v>
      </c>
      <c r="AI136" t="s">
        <v>3093</v>
      </c>
      <c r="AJ136" s="83" t="s">
        <v>3959</v>
      </c>
      <c r="AK136" s="83" t="s">
        <v>144</v>
      </c>
      <c r="AL136" s="83" t="s">
        <v>105</v>
      </c>
      <c r="AM136" s="87" t="s">
        <v>106</v>
      </c>
      <c r="AN136" t="s">
        <v>2098</v>
      </c>
      <c r="AO136" t="s">
        <v>3093</v>
      </c>
      <c r="AP136" s="83" t="s">
        <v>3959</v>
      </c>
      <c r="AQ136" s="83" t="s">
        <v>144</v>
      </c>
      <c r="AR136" s="87" t="s">
        <v>106</v>
      </c>
      <c r="AT136" s="83" t="s">
        <v>107</v>
      </c>
      <c r="AU136" s="146" t="s">
        <v>107</v>
      </c>
      <c r="AV136" s="146" t="s">
        <v>107</v>
      </c>
      <c r="AX136" s="110" t="s">
        <v>107</v>
      </c>
      <c r="AY136" s="111"/>
      <c r="AZ136" s="112">
        <f t="shared" ca="1" si="12"/>
        <v>2868</v>
      </c>
      <c r="BA136" s="136">
        <f t="shared" ca="1" si="13"/>
        <v>1</v>
      </c>
      <c r="BB136" s="114" t="s">
        <v>134</v>
      </c>
      <c r="BC136" s="114" t="s">
        <v>108</v>
      </c>
      <c r="BD136" s="114"/>
      <c r="BE136" s="115" t="s">
        <v>102</v>
      </c>
      <c r="BF136" s="115" t="s">
        <v>102</v>
      </c>
      <c r="BG136" s="115" t="s">
        <v>102</v>
      </c>
      <c r="BH136" s="115" t="s">
        <v>102</v>
      </c>
      <c r="BI136" s="116"/>
      <c r="BJ136" s="117" t="s">
        <v>109</v>
      </c>
      <c r="BK136" s="117" t="s">
        <v>109</v>
      </c>
      <c r="BL136" s="83">
        <f t="shared" ca="1" si="14"/>
        <v>72</v>
      </c>
      <c r="BM136" s="83" t="s">
        <v>108</v>
      </c>
      <c r="BN136" s="83">
        <v>0</v>
      </c>
      <c r="BO136" s="83" t="s">
        <v>108</v>
      </c>
      <c r="BP136" s="83">
        <v>-226625</v>
      </c>
      <c r="BQ136" s="83" t="s">
        <v>198</v>
      </c>
      <c r="BR136" s="83" t="s">
        <v>164</v>
      </c>
      <c r="BS136" s="83" t="s">
        <v>499</v>
      </c>
      <c r="BT136" s="83">
        <v>-226625</v>
      </c>
      <c r="BU136" s="83" t="s">
        <v>198</v>
      </c>
      <c r="BV136" s="83" t="s">
        <v>164</v>
      </c>
      <c r="BW136" s="83" t="s">
        <v>499</v>
      </c>
      <c r="BY136" s="136">
        <v>0</v>
      </c>
      <c r="BZ136" s="136">
        <v>0</v>
      </c>
      <c r="CA136" s="136">
        <v>0</v>
      </c>
      <c r="CB136" s="136">
        <v>0</v>
      </c>
      <c r="CD136" s="136">
        <v>0</v>
      </c>
      <c r="CE136" s="136">
        <v>0</v>
      </c>
      <c r="CF136" s="136">
        <v>0</v>
      </c>
      <c r="CG136" s="136">
        <v>0</v>
      </c>
      <c r="CH136" s="136">
        <v>0</v>
      </c>
      <c r="CI136" s="136">
        <v>0</v>
      </c>
      <c r="CJ136" s="136">
        <v>0</v>
      </c>
      <c r="CK136" s="138">
        <v>0</v>
      </c>
      <c r="CL136" s="138">
        <v>0</v>
      </c>
      <c r="CM136" s="136">
        <v>0</v>
      </c>
      <c r="CN136" s="136">
        <v>0</v>
      </c>
      <c r="CO136" s="85">
        <v>43777</v>
      </c>
      <c r="CP136" s="83" t="s">
        <v>4182</v>
      </c>
      <c r="CQ136" s="83" t="s">
        <v>102</v>
      </c>
      <c r="CR136" s="83" t="s">
        <v>482</v>
      </c>
      <c r="CS136" s="83">
        <v>131</v>
      </c>
      <c r="CT136" s="83" t="s">
        <v>483</v>
      </c>
      <c r="CU136" s="83">
        <v>1</v>
      </c>
      <c r="CV136" s="83">
        <v>0</v>
      </c>
      <c r="CW136" s="83">
        <v>0</v>
      </c>
      <c r="CX136" s="83" t="s">
        <v>109</v>
      </c>
      <c r="CY136" s="83" t="s">
        <v>583</v>
      </c>
      <c r="CZ136" s="83">
        <v>0</v>
      </c>
      <c r="DA136" s="83">
        <v>0</v>
      </c>
      <c r="DB136" s="83">
        <f t="shared" si="11"/>
        <v>0</v>
      </c>
      <c r="DC136" s="83" t="s">
        <v>497</v>
      </c>
      <c r="DE136" s="136">
        <v>1</v>
      </c>
      <c r="DF136" s="136">
        <v>1</v>
      </c>
      <c r="DG136" s="215" t="s">
        <v>269</v>
      </c>
      <c r="DH136" s="136">
        <v>1</v>
      </c>
      <c r="DI136" s="136">
        <v>1</v>
      </c>
      <c r="DJ136" s="215" t="s">
        <v>269</v>
      </c>
      <c r="EE136" s="136" t="b">
        <v>1</v>
      </c>
      <c r="EF136" s="136" t="b">
        <v>1</v>
      </c>
      <c r="EG136" s="136" t="b">
        <v>1</v>
      </c>
      <c r="EH136" s="136" t="b">
        <v>1</v>
      </c>
      <c r="EL136" s="215" t="s">
        <v>269</v>
      </c>
    </row>
    <row r="137" spans="1:142" ht="60" customHeight="1" x14ac:dyDescent="0.55000000000000004">
      <c r="A137" s="83" t="s">
        <v>130</v>
      </c>
      <c r="B137" s="83" t="s">
        <v>98</v>
      </c>
      <c r="C137">
        <v>293267</v>
      </c>
      <c r="D137" t="s">
        <v>790</v>
      </c>
      <c r="E137" t="s">
        <v>790</v>
      </c>
      <c r="F137" s="83" t="s">
        <v>108</v>
      </c>
      <c r="G137" s="213">
        <v>40117</v>
      </c>
      <c r="H137" s="83" t="s">
        <v>102</v>
      </c>
      <c r="I137" s="213">
        <v>43407</v>
      </c>
      <c r="J137" s="83" t="s">
        <v>228</v>
      </c>
      <c r="K137" s="214">
        <v>968777921625</v>
      </c>
      <c r="L137" s="83" t="s">
        <v>126</v>
      </c>
      <c r="M137" s="213">
        <v>43688</v>
      </c>
      <c r="N137">
        <v>720440</v>
      </c>
      <c r="O137" s="145" t="s">
        <v>567</v>
      </c>
      <c r="P137" s="145" t="s">
        <v>99</v>
      </c>
      <c r="Q137" s="145" t="s">
        <v>100</v>
      </c>
      <c r="R137" s="145" t="s">
        <v>567</v>
      </c>
      <c r="V137">
        <v>1619</v>
      </c>
      <c r="W137" s="83" t="s">
        <v>1678</v>
      </c>
      <c r="X137" s="83" t="s">
        <v>103</v>
      </c>
      <c r="Y137" t="s">
        <v>2099</v>
      </c>
      <c r="Z137" s="83" t="s">
        <v>102</v>
      </c>
      <c r="AA137" s="83" t="s">
        <v>102</v>
      </c>
      <c r="AB137" t="s">
        <v>3094</v>
      </c>
      <c r="AC137" s="83" t="s">
        <v>3960</v>
      </c>
      <c r="AD137" s="83" t="s">
        <v>111</v>
      </c>
      <c r="AE137" s="83" t="s">
        <v>105</v>
      </c>
      <c r="AF137" t="s">
        <v>2099</v>
      </c>
      <c r="AG137" s="83" t="s">
        <v>102</v>
      </c>
      <c r="AH137" s="83" t="s">
        <v>102</v>
      </c>
      <c r="AI137" t="s">
        <v>3094</v>
      </c>
      <c r="AJ137" s="83" t="s">
        <v>3960</v>
      </c>
      <c r="AK137" s="83" t="s">
        <v>111</v>
      </c>
      <c r="AL137" s="83" t="s">
        <v>105</v>
      </c>
      <c r="AM137" s="87" t="s">
        <v>106</v>
      </c>
      <c r="AN137" t="s">
        <v>2099</v>
      </c>
      <c r="AO137" t="s">
        <v>3094</v>
      </c>
      <c r="AP137" s="83" t="s">
        <v>3960</v>
      </c>
      <c r="AQ137" s="83" t="s">
        <v>144</v>
      </c>
      <c r="AR137" s="87" t="s">
        <v>106</v>
      </c>
      <c r="AT137" s="83" t="s">
        <v>107</v>
      </c>
      <c r="AU137" s="146" t="s">
        <v>107</v>
      </c>
      <c r="AV137" s="146" t="s">
        <v>107</v>
      </c>
      <c r="AX137" s="110" t="s">
        <v>107</v>
      </c>
      <c r="AY137" s="111"/>
      <c r="AZ137" s="112">
        <f t="shared" ca="1" si="12"/>
        <v>4086</v>
      </c>
      <c r="BA137" s="136">
        <f t="shared" ca="1" si="13"/>
        <v>30</v>
      </c>
      <c r="BB137" s="114" t="s">
        <v>136</v>
      </c>
      <c r="BC137" s="114" t="s">
        <v>108</v>
      </c>
      <c r="BD137" s="114"/>
      <c r="BE137" s="115" t="s">
        <v>102</v>
      </c>
      <c r="BF137" s="115" t="s">
        <v>102</v>
      </c>
      <c r="BG137" s="115" t="s">
        <v>102</v>
      </c>
      <c r="BH137" s="115" t="s">
        <v>102</v>
      </c>
      <c r="BI137" s="116"/>
      <c r="BJ137" s="117" t="s">
        <v>109</v>
      </c>
      <c r="BK137" s="117" t="s">
        <v>109</v>
      </c>
      <c r="BL137" s="83">
        <f t="shared" ca="1" si="14"/>
        <v>40</v>
      </c>
      <c r="BM137" s="83" t="s">
        <v>270</v>
      </c>
      <c r="BN137" s="83">
        <v>0</v>
      </c>
      <c r="BO137" s="83" t="s">
        <v>108</v>
      </c>
      <c r="BP137" s="83">
        <v>-228360</v>
      </c>
      <c r="BQ137" s="83" t="s">
        <v>381</v>
      </c>
      <c r="BR137" s="83" t="s">
        <v>157</v>
      </c>
      <c r="BS137" s="83" t="s">
        <v>502</v>
      </c>
      <c r="BT137" s="83">
        <v>-228360</v>
      </c>
      <c r="BU137" s="83" t="s">
        <v>381</v>
      </c>
      <c r="BV137" s="83" t="s">
        <v>157</v>
      </c>
      <c r="BW137" s="83" t="s">
        <v>502</v>
      </c>
      <c r="BY137" s="136">
        <v>0</v>
      </c>
      <c r="BZ137" s="136">
        <v>0</v>
      </c>
      <c r="CA137" s="136">
        <v>0</v>
      </c>
      <c r="CB137" s="136">
        <v>0</v>
      </c>
      <c r="CD137" s="136">
        <v>0</v>
      </c>
      <c r="CE137" s="136">
        <v>0</v>
      </c>
      <c r="CF137" s="136">
        <v>0</v>
      </c>
      <c r="CG137" s="136">
        <v>0</v>
      </c>
      <c r="CH137" s="136">
        <v>0</v>
      </c>
      <c r="CI137" s="136">
        <v>0</v>
      </c>
      <c r="CJ137" s="136">
        <v>0</v>
      </c>
      <c r="CK137" s="138">
        <v>0</v>
      </c>
      <c r="CL137" s="138">
        <v>0</v>
      </c>
      <c r="CM137" s="136">
        <v>0</v>
      </c>
      <c r="CN137" s="136">
        <v>0</v>
      </c>
      <c r="CO137" s="85">
        <v>43778</v>
      </c>
      <c r="CP137" s="83" t="s">
        <v>4183</v>
      </c>
      <c r="CQ137" s="83" t="s">
        <v>102</v>
      </c>
      <c r="CR137" s="83" t="s">
        <v>482</v>
      </c>
      <c r="CS137" s="83">
        <v>132</v>
      </c>
      <c r="CT137" s="83" t="s">
        <v>483</v>
      </c>
      <c r="CU137" s="83">
        <v>1</v>
      </c>
      <c r="CV137" s="83">
        <v>0</v>
      </c>
      <c r="CW137" s="83">
        <v>0</v>
      </c>
      <c r="CX137" s="83" t="s">
        <v>109</v>
      </c>
      <c r="CY137" s="83" t="s">
        <v>583</v>
      </c>
      <c r="CZ137" s="83">
        <v>0</v>
      </c>
      <c r="DA137" s="83">
        <v>0</v>
      </c>
      <c r="DB137" s="83">
        <f t="shared" si="11"/>
        <v>0</v>
      </c>
      <c r="DC137" s="83" t="s">
        <v>497</v>
      </c>
      <c r="DE137" s="136">
        <v>1</v>
      </c>
      <c r="DF137" s="136">
        <v>1</v>
      </c>
      <c r="DG137" s="215" t="s">
        <v>269</v>
      </c>
      <c r="DH137" s="136">
        <v>1</v>
      </c>
      <c r="DI137" s="136">
        <v>1</v>
      </c>
      <c r="DJ137" s="215" t="s">
        <v>269</v>
      </c>
      <c r="EE137" s="136" t="b">
        <v>1</v>
      </c>
      <c r="EF137" s="136" t="b">
        <v>1</v>
      </c>
      <c r="EG137" s="136" t="b">
        <v>1</v>
      </c>
      <c r="EH137" s="136" t="b">
        <v>1</v>
      </c>
      <c r="EL137" s="215" t="s">
        <v>269</v>
      </c>
    </row>
    <row r="138" spans="1:142" ht="60" customHeight="1" x14ac:dyDescent="0.55000000000000004">
      <c r="A138" s="83" t="s">
        <v>130</v>
      </c>
      <c r="B138" s="83" t="s">
        <v>98</v>
      </c>
      <c r="C138">
        <v>526098</v>
      </c>
      <c r="D138" t="s">
        <v>791</v>
      </c>
      <c r="E138" t="s">
        <v>791</v>
      </c>
      <c r="F138" s="83" t="s">
        <v>108</v>
      </c>
      <c r="G138" s="213">
        <v>34695</v>
      </c>
      <c r="H138" s="83" t="s">
        <v>102</v>
      </c>
      <c r="I138" s="213">
        <v>43249</v>
      </c>
      <c r="J138" s="83" t="s">
        <v>228</v>
      </c>
      <c r="K138" s="214">
        <v>818292466517</v>
      </c>
      <c r="L138" s="83" t="s">
        <v>135</v>
      </c>
      <c r="M138" s="213">
        <v>43749</v>
      </c>
      <c r="N138">
        <v>740620</v>
      </c>
      <c r="O138" s="145" t="s">
        <v>567</v>
      </c>
      <c r="P138" s="145" t="s">
        <v>99</v>
      </c>
      <c r="Q138" s="145" t="s">
        <v>100</v>
      </c>
      <c r="R138" s="145" t="s">
        <v>567</v>
      </c>
      <c r="V138">
        <v>8372</v>
      </c>
      <c r="W138" s="83" t="s">
        <v>101</v>
      </c>
      <c r="X138" s="83" t="s">
        <v>103</v>
      </c>
      <c r="Y138" t="s">
        <v>2100</v>
      </c>
      <c r="Z138" s="83" t="s">
        <v>102</v>
      </c>
      <c r="AA138" s="83" t="s">
        <v>102</v>
      </c>
      <c r="AB138" t="s">
        <v>3095</v>
      </c>
      <c r="AC138" s="83" t="s">
        <v>3961</v>
      </c>
      <c r="AD138" s="83" t="s">
        <v>144</v>
      </c>
      <c r="AE138" s="83" t="s">
        <v>105</v>
      </c>
      <c r="AF138" t="s">
        <v>2100</v>
      </c>
      <c r="AG138" s="83" t="s">
        <v>102</v>
      </c>
      <c r="AH138" s="83" t="s">
        <v>102</v>
      </c>
      <c r="AI138" t="s">
        <v>3095</v>
      </c>
      <c r="AJ138" s="83" t="s">
        <v>3961</v>
      </c>
      <c r="AK138" s="83" t="s">
        <v>144</v>
      </c>
      <c r="AL138" s="83" t="s">
        <v>105</v>
      </c>
      <c r="AM138" s="87" t="s">
        <v>106</v>
      </c>
      <c r="AN138" t="s">
        <v>2100</v>
      </c>
      <c r="AO138" t="s">
        <v>3095</v>
      </c>
      <c r="AP138" s="83" t="s">
        <v>3961</v>
      </c>
      <c r="AQ138" s="83" t="s">
        <v>111</v>
      </c>
      <c r="AR138" s="87" t="s">
        <v>106</v>
      </c>
      <c r="AT138" s="83" t="s">
        <v>107</v>
      </c>
      <c r="AU138" s="146" t="s">
        <v>107</v>
      </c>
      <c r="AV138" s="146" t="s">
        <v>107</v>
      </c>
      <c r="AX138" s="110" t="s">
        <v>107</v>
      </c>
      <c r="AY138" s="111"/>
      <c r="AZ138" s="112">
        <f t="shared" ca="1" si="12"/>
        <v>7353</v>
      </c>
      <c r="BA138" s="136">
        <f t="shared" ca="1" si="13"/>
        <v>39</v>
      </c>
      <c r="BB138" s="114" t="s">
        <v>134</v>
      </c>
      <c r="BC138" s="114" t="s">
        <v>108</v>
      </c>
      <c r="BD138" s="114"/>
      <c r="BE138" s="115" t="s">
        <v>102</v>
      </c>
      <c r="BF138" s="115" t="s">
        <v>102</v>
      </c>
      <c r="BG138" s="115" t="s">
        <v>102</v>
      </c>
      <c r="BH138" s="115" t="s">
        <v>102</v>
      </c>
      <c r="BI138" s="116"/>
      <c r="BJ138" s="117" t="s">
        <v>109</v>
      </c>
      <c r="BK138" s="117" t="s">
        <v>109</v>
      </c>
      <c r="BL138" s="83">
        <f t="shared" ca="1" si="14"/>
        <v>21</v>
      </c>
      <c r="BM138" s="83" t="s">
        <v>108</v>
      </c>
      <c r="BN138" s="83">
        <v>0</v>
      </c>
      <c r="BO138" s="83" t="s">
        <v>108</v>
      </c>
      <c r="BP138" s="83">
        <v>-230095</v>
      </c>
      <c r="BQ138" s="83" t="s">
        <v>312</v>
      </c>
      <c r="BR138" s="83" t="s">
        <v>153</v>
      </c>
      <c r="BS138" s="83" t="s">
        <v>499</v>
      </c>
      <c r="BT138" s="83">
        <v>-230095</v>
      </c>
      <c r="BU138" s="83" t="s">
        <v>312</v>
      </c>
      <c r="BV138" s="83" t="s">
        <v>153</v>
      </c>
      <c r="BW138" s="83" t="s">
        <v>499</v>
      </c>
      <c r="BY138" s="136">
        <v>0</v>
      </c>
      <c r="BZ138" s="136">
        <v>0</v>
      </c>
      <c r="CA138" s="136">
        <v>0</v>
      </c>
      <c r="CB138" s="136">
        <v>0</v>
      </c>
      <c r="CD138" s="136">
        <v>0</v>
      </c>
      <c r="CE138" s="136">
        <v>0</v>
      </c>
      <c r="CF138" s="136">
        <v>0</v>
      </c>
      <c r="CG138" s="136">
        <v>0</v>
      </c>
      <c r="CH138" s="136">
        <v>0</v>
      </c>
      <c r="CI138" s="136">
        <v>0</v>
      </c>
      <c r="CJ138" s="136">
        <v>0</v>
      </c>
      <c r="CK138" s="138">
        <v>0</v>
      </c>
      <c r="CL138" s="138">
        <v>0</v>
      </c>
      <c r="CM138" s="136">
        <v>0</v>
      </c>
      <c r="CN138" s="136">
        <v>0</v>
      </c>
      <c r="CO138" s="85">
        <v>43779</v>
      </c>
      <c r="CP138" s="83" t="s">
        <v>4184</v>
      </c>
      <c r="CQ138" s="83" t="s">
        <v>102</v>
      </c>
      <c r="CR138" s="83" t="s">
        <v>482</v>
      </c>
      <c r="CS138" s="83">
        <v>133</v>
      </c>
      <c r="CT138" s="83" t="s">
        <v>483</v>
      </c>
      <c r="CU138" s="83">
        <v>1</v>
      </c>
      <c r="CV138" s="83">
        <v>0</v>
      </c>
      <c r="CW138" s="83">
        <v>0</v>
      </c>
      <c r="CX138" s="83" t="s">
        <v>109</v>
      </c>
      <c r="CY138" s="83" t="s">
        <v>583</v>
      </c>
      <c r="CZ138" s="83">
        <v>0</v>
      </c>
      <c r="DA138" s="83">
        <v>0</v>
      </c>
      <c r="DB138" s="83">
        <f t="shared" si="11"/>
        <v>0</v>
      </c>
      <c r="DC138" s="83" t="s">
        <v>497</v>
      </c>
      <c r="DE138" s="136">
        <v>1</v>
      </c>
      <c r="DF138" s="136">
        <v>1</v>
      </c>
      <c r="DG138" s="215" t="s">
        <v>269</v>
      </c>
      <c r="DH138" s="136">
        <v>1</v>
      </c>
      <c r="DI138" s="136">
        <v>1</v>
      </c>
      <c r="DJ138" s="215" t="s">
        <v>269</v>
      </c>
      <c r="EE138" s="136" t="b">
        <v>1</v>
      </c>
      <c r="EF138" s="136" t="b">
        <v>1</v>
      </c>
      <c r="EG138" s="136" t="b">
        <v>1</v>
      </c>
      <c r="EH138" s="136" t="b">
        <v>1</v>
      </c>
      <c r="EL138" s="215" t="s">
        <v>269</v>
      </c>
    </row>
    <row r="139" spans="1:142" ht="60" customHeight="1" x14ac:dyDescent="0.55000000000000004">
      <c r="A139" s="83" t="s">
        <v>130</v>
      </c>
      <c r="B139" s="83" t="s">
        <v>98</v>
      </c>
      <c r="C139">
        <v>388723</v>
      </c>
      <c r="D139" t="s">
        <v>792</v>
      </c>
      <c r="E139" t="s">
        <v>792</v>
      </c>
      <c r="F139" s="83" t="s">
        <v>108</v>
      </c>
      <c r="G139" s="213">
        <v>26182</v>
      </c>
      <c r="H139" s="83" t="s">
        <v>102</v>
      </c>
      <c r="I139" s="213">
        <v>43345</v>
      </c>
      <c r="J139" s="83" t="s">
        <v>228</v>
      </c>
      <c r="K139" s="214">
        <v>333221625564</v>
      </c>
      <c r="L139" s="83" t="s">
        <v>97</v>
      </c>
      <c r="M139" s="213">
        <v>43780</v>
      </c>
      <c r="N139">
        <v>101902</v>
      </c>
      <c r="O139" s="145" t="s">
        <v>567</v>
      </c>
      <c r="P139" s="145" t="s">
        <v>99</v>
      </c>
      <c r="Q139" s="145" t="s">
        <v>100</v>
      </c>
      <c r="R139" s="145" t="s">
        <v>567</v>
      </c>
      <c r="V139">
        <v>848</v>
      </c>
      <c r="W139" s="83" t="s">
        <v>101</v>
      </c>
      <c r="X139" s="83" t="s">
        <v>103</v>
      </c>
      <c r="Y139" t="s">
        <v>2101</v>
      </c>
      <c r="Z139" s="83" t="s">
        <v>102</v>
      </c>
      <c r="AA139" s="83" t="s">
        <v>102</v>
      </c>
      <c r="AB139" t="s">
        <v>3096</v>
      </c>
      <c r="AC139" s="83" t="s">
        <v>3962</v>
      </c>
      <c r="AD139" s="83" t="s">
        <v>144</v>
      </c>
      <c r="AE139" s="83" t="s">
        <v>105</v>
      </c>
      <c r="AF139" t="s">
        <v>2101</v>
      </c>
      <c r="AG139" s="83" t="s">
        <v>102</v>
      </c>
      <c r="AH139" s="83" t="s">
        <v>102</v>
      </c>
      <c r="AI139" t="s">
        <v>3096</v>
      </c>
      <c r="AJ139" s="83" t="s">
        <v>3962</v>
      </c>
      <c r="AK139" s="83" t="s">
        <v>144</v>
      </c>
      <c r="AL139" s="83" t="s">
        <v>105</v>
      </c>
      <c r="AM139" s="87" t="s">
        <v>106</v>
      </c>
      <c r="AN139" t="s">
        <v>2101</v>
      </c>
      <c r="AO139" t="s">
        <v>3096</v>
      </c>
      <c r="AP139" s="83" t="s">
        <v>3962</v>
      </c>
      <c r="AQ139" s="83" t="s">
        <v>144</v>
      </c>
      <c r="AR139" s="87" t="s">
        <v>106</v>
      </c>
      <c r="AT139" s="83" t="s">
        <v>107</v>
      </c>
      <c r="AU139" s="146" t="s">
        <v>107</v>
      </c>
      <c r="AV139" s="146" t="s">
        <v>107</v>
      </c>
      <c r="AX139" s="110" t="s">
        <v>107</v>
      </c>
      <c r="AY139" s="111"/>
      <c r="AZ139" s="112">
        <f t="shared" ca="1" si="12"/>
        <v>2051</v>
      </c>
      <c r="BA139" s="136">
        <f t="shared" ca="1" si="13"/>
        <v>60</v>
      </c>
      <c r="BB139" s="114" t="s">
        <v>134</v>
      </c>
      <c r="BC139" s="114" t="s">
        <v>108</v>
      </c>
      <c r="BD139" s="114"/>
      <c r="BE139" s="115" t="s">
        <v>102</v>
      </c>
      <c r="BF139" s="115" t="s">
        <v>102</v>
      </c>
      <c r="BG139" s="115" t="s">
        <v>102</v>
      </c>
      <c r="BH139" s="115" t="s">
        <v>102</v>
      </c>
      <c r="BI139" s="116"/>
      <c r="BJ139" s="117" t="s">
        <v>109</v>
      </c>
      <c r="BK139" s="117" t="s">
        <v>109</v>
      </c>
      <c r="BL139" s="83">
        <f t="shared" ca="1" si="14"/>
        <v>42</v>
      </c>
      <c r="BM139" s="83" t="s">
        <v>108</v>
      </c>
      <c r="BN139" s="83">
        <v>0</v>
      </c>
      <c r="BO139" s="83" t="s">
        <v>108</v>
      </c>
      <c r="BP139" s="83">
        <v>-231830</v>
      </c>
      <c r="BQ139" s="83" t="s">
        <v>198</v>
      </c>
      <c r="BR139" s="83" t="s">
        <v>164</v>
      </c>
      <c r="BS139" s="83" t="s">
        <v>499</v>
      </c>
      <c r="BT139" s="83">
        <v>-231830</v>
      </c>
      <c r="BU139" s="83" t="s">
        <v>198</v>
      </c>
      <c r="BV139" s="83" t="s">
        <v>164</v>
      </c>
      <c r="BW139" s="83" t="s">
        <v>499</v>
      </c>
      <c r="BY139" s="136">
        <v>0</v>
      </c>
      <c r="BZ139" s="136">
        <v>0</v>
      </c>
      <c r="CA139" s="136">
        <v>0</v>
      </c>
      <c r="CB139" s="136">
        <v>0</v>
      </c>
      <c r="CD139" s="136">
        <v>0</v>
      </c>
      <c r="CE139" s="136">
        <v>0</v>
      </c>
      <c r="CF139" s="136">
        <v>0</v>
      </c>
      <c r="CG139" s="136">
        <v>0</v>
      </c>
      <c r="CH139" s="136">
        <v>0</v>
      </c>
      <c r="CI139" s="136">
        <v>0</v>
      </c>
      <c r="CJ139" s="136">
        <v>0</v>
      </c>
      <c r="CK139" s="138">
        <v>0</v>
      </c>
      <c r="CL139" s="138">
        <v>0</v>
      </c>
      <c r="CM139" s="136">
        <v>0</v>
      </c>
      <c r="CN139" s="136">
        <v>0</v>
      </c>
      <c r="CO139" s="85">
        <v>43780</v>
      </c>
      <c r="CP139" s="83" t="s">
        <v>4185</v>
      </c>
      <c r="CQ139" s="83" t="s">
        <v>102</v>
      </c>
      <c r="CR139" s="83" t="s">
        <v>482</v>
      </c>
      <c r="CS139" s="83">
        <v>134</v>
      </c>
      <c r="CT139" s="83" t="s">
        <v>483</v>
      </c>
      <c r="CU139" s="83">
        <v>1</v>
      </c>
      <c r="CV139" s="83">
        <v>0</v>
      </c>
      <c r="CW139" s="83">
        <v>0</v>
      </c>
      <c r="CX139" s="83" t="s">
        <v>109</v>
      </c>
      <c r="CY139" s="83" t="s">
        <v>583</v>
      </c>
      <c r="CZ139" s="83">
        <v>0</v>
      </c>
      <c r="DA139" s="83">
        <v>0</v>
      </c>
      <c r="DB139" s="83">
        <f t="shared" si="11"/>
        <v>0</v>
      </c>
      <c r="DC139" s="83" t="s">
        <v>497</v>
      </c>
      <c r="DE139" s="136">
        <v>1</v>
      </c>
      <c r="DF139" s="136">
        <v>1</v>
      </c>
      <c r="DG139" s="215" t="s">
        <v>269</v>
      </c>
      <c r="DH139" s="136">
        <v>1</v>
      </c>
      <c r="DI139" s="136">
        <v>1</v>
      </c>
      <c r="DJ139" s="215" t="s">
        <v>269</v>
      </c>
      <c r="EE139" s="136" t="b">
        <v>1</v>
      </c>
      <c r="EF139" s="136" t="b">
        <v>1</v>
      </c>
      <c r="EG139" s="136" t="b">
        <v>1</v>
      </c>
      <c r="EH139" s="136" t="b">
        <v>1</v>
      </c>
      <c r="EL139" s="215" t="s">
        <v>269</v>
      </c>
    </row>
    <row r="140" spans="1:142" ht="60" customHeight="1" x14ac:dyDescent="0.55000000000000004">
      <c r="A140" s="83" t="s">
        <v>130</v>
      </c>
      <c r="B140" s="83" t="s">
        <v>98</v>
      </c>
      <c r="C140">
        <v>290844</v>
      </c>
      <c r="D140" t="s">
        <v>773</v>
      </c>
      <c r="E140" t="s">
        <v>773</v>
      </c>
      <c r="F140" s="83" t="s">
        <v>108</v>
      </c>
      <c r="G140" s="213">
        <v>29232</v>
      </c>
      <c r="H140" s="83" t="s">
        <v>102</v>
      </c>
      <c r="I140" s="213">
        <v>43331</v>
      </c>
      <c r="J140" s="83" t="s">
        <v>228</v>
      </c>
      <c r="K140" s="214">
        <v>642355914095</v>
      </c>
      <c r="L140" s="83" t="s">
        <v>135</v>
      </c>
      <c r="M140" s="213">
        <v>43730</v>
      </c>
      <c r="N140">
        <v>397195</v>
      </c>
      <c r="O140" s="145" t="s">
        <v>567</v>
      </c>
      <c r="P140" s="145" t="s">
        <v>99</v>
      </c>
      <c r="Q140" s="145" t="s">
        <v>100</v>
      </c>
      <c r="R140" s="145" t="s">
        <v>567</v>
      </c>
      <c r="V140">
        <v>442</v>
      </c>
      <c r="W140" s="83" t="s">
        <v>1679</v>
      </c>
      <c r="X140" s="83" t="s">
        <v>103</v>
      </c>
      <c r="Y140" t="s">
        <v>2102</v>
      </c>
      <c r="Z140" s="83" t="s">
        <v>102</v>
      </c>
      <c r="AA140" s="83" t="s">
        <v>102</v>
      </c>
      <c r="AB140" t="s">
        <v>3097</v>
      </c>
      <c r="AC140" s="83" t="s">
        <v>3963</v>
      </c>
      <c r="AD140" s="83" t="s">
        <v>111</v>
      </c>
      <c r="AE140" s="83" t="s">
        <v>105</v>
      </c>
      <c r="AF140" t="s">
        <v>2102</v>
      </c>
      <c r="AG140" s="83" t="s">
        <v>102</v>
      </c>
      <c r="AH140" s="83" t="s">
        <v>102</v>
      </c>
      <c r="AI140" t="s">
        <v>3097</v>
      </c>
      <c r="AJ140" s="83" t="s">
        <v>3963</v>
      </c>
      <c r="AK140" s="83" t="s">
        <v>111</v>
      </c>
      <c r="AL140" s="83" t="s">
        <v>105</v>
      </c>
      <c r="AM140" s="87" t="s">
        <v>106</v>
      </c>
      <c r="AN140" t="s">
        <v>2102</v>
      </c>
      <c r="AO140" t="s">
        <v>3097</v>
      </c>
      <c r="AP140" s="83" t="s">
        <v>3963</v>
      </c>
      <c r="AQ140" s="83" t="s">
        <v>144</v>
      </c>
      <c r="AR140" s="87" t="s">
        <v>106</v>
      </c>
      <c r="AT140" s="83" t="s">
        <v>107</v>
      </c>
      <c r="AU140" s="146" t="s">
        <v>107</v>
      </c>
      <c r="AV140" s="146" t="s">
        <v>107</v>
      </c>
      <c r="AX140" s="110" t="s">
        <v>107</v>
      </c>
      <c r="AY140" s="111"/>
      <c r="AZ140" s="112">
        <f t="shared" ca="1" si="12"/>
        <v>8922</v>
      </c>
      <c r="BA140" s="136">
        <f t="shared" ca="1" si="13"/>
        <v>49</v>
      </c>
      <c r="BB140" s="114" t="s">
        <v>136</v>
      </c>
      <c r="BC140" s="114" t="s">
        <v>108</v>
      </c>
      <c r="BD140" s="114"/>
      <c r="BE140" s="115" t="s">
        <v>102</v>
      </c>
      <c r="BF140" s="115" t="s">
        <v>102</v>
      </c>
      <c r="BG140" s="115" t="s">
        <v>102</v>
      </c>
      <c r="BH140" s="115" t="s">
        <v>102</v>
      </c>
      <c r="BI140" s="116"/>
      <c r="BJ140" s="117" t="s">
        <v>109</v>
      </c>
      <c r="BK140" s="117" t="s">
        <v>109</v>
      </c>
      <c r="BL140" s="83">
        <f t="shared" ca="1" si="14"/>
        <v>26</v>
      </c>
      <c r="BM140" s="83" t="s">
        <v>270</v>
      </c>
      <c r="BN140" s="83">
        <v>0</v>
      </c>
      <c r="BO140" s="83" t="s">
        <v>108</v>
      </c>
      <c r="BP140" s="83">
        <v>-233565</v>
      </c>
      <c r="BQ140" s="83" t="s">
        <v>381</v>
      </c>
      <c r="BR140" s="83" t="s">
        <v>157</v>
      </c>
      <c r="BS140" s="83" t="s">
        <v>502</v>
      </c>
      <c r="BT140" s="83">
        <v>-233565</v>
      </c>
      <c r="BU140" s="83" t="s">
        <v>381</v>
      </c>
      <c r="BV140" s="83" t="s">
        <v>157</v>
      </c>
      <c r="BW140" s="83" t="s">
        <v>502</v>
      </c>
      <c r="BY140" s="136">
        <v>0</v>
      </c>
      <c r="BZ140" s="136">
        <v>0</v>
      </c>
      <c r="CA140" s="136">
        <v>0</v>
      </c>
      <c r="CB140" s="136">
        <v>0</v>
      </c>
      <c r="CD140" s="136">
        <v>0</v>
      </c>
      <c r="CE140" s="136">
        <v>0</v>
      </c>
      <c r="CF140" s="136">
        <v>0</v>
      </c>
      <c r="CG140" s="136">
        <v>0</v>
      </c>
      <c r="CH140" s="136">
        <v>0</v>
      </c>
      <c r="CI140" s="136">
        <v>0</v>
      </c>
      <c r="CJ140" s="136">
        <v>0</v>
      </c>
      <c r="CK140" s="138">
        <v>0</v>
      </c>
      <c r="CL140" s="138">
        <v>0</v>
      </c>
      <c r="CM140" s="136">
        <v>0</v>
      </c>
      <c r="CN140" s="136">
        <v>0</v>
      </c>
      <c r="CO140" s="85">
        <v>43781</v>
      </c>
      <c r="CP140" s="83" t="s">
        <v>4186</v>
      </c>
      <c r="CQ140" s="83" t="s">
        <v>102</v>
      </c>
      <c r="CR140" s="83" t="s">
        <v>482</v>
      </c>
      <c r="CS140" s="83">
        <v>135</v>
      </c>
      <c r="CT140" s="83" t="s">
        <v>483</v>
      </c>
      <c r="CU140" s="83">
        <v>1</v>
      </c>
      <c r="CV140" s="83">
        <v>0</v>
      </c>
      <c r="CW140" s="83">
        <v>0</v>
      </c>
      <c r="CX140" s="83" t="s">
        <v>109</v>
      </c>
      <c r="CY140" s="83" t="s">
        <v>583</v>
      </c>
      <c r="CZ140" s="83">
        <v>0</v>
      </c>
      <c r="DA140" s="83">
        <v>0</v>
      </c>
      <c r="DB140" s="83">
        <f t="shared" si="11"/>
        <v>0</v>
      </c>
      <c r="DC140" s="83" t="s">
        <v>497</v>
      </c>
      <c r="DE140" s="136">
        <v>1</v>
      </c>
      <c r="DF140" s="136">
        <v>1</v>
      </c>
      <c r="DG140" s="215" t="s">
        <v>269</v>
      </c>
      <c r="DH140" s="136">
        <v>1</v>
      </c>
      <c r="DI140" s="136">
        <v>1</v>
      </c>
      <c r="DJ140" s="215" t="s">
        <v>269</v>
      </c>
      <c r="EE140" s="136" t="b">
        <v>1</v>
      </c>
      <c r="EF140" s="136" t="b">
        <v>1</v>
      </c>
      <c r="EG140" s="136" t="b">
        <v>1</v>
      </c>
      <c r="EH140" s="136" t="b">
        <v>1</v>
      </c>
      <c r="EL140" s="215" t="s">
        <v>269</v>
      </c>
    </row>
    <row r="141" spans="1:142" ht="60" customHeight="1" x14ac:dyDescent="0.55000000000000004">
      <c r="A141" s="83" t="s">
        <v>130</v>
      </c>
      <c r="B141" s="83" t="s">
        <v>98</v>
      </c>
      <c r="C141">
        <v>916355</v>
      </c>
      <c r="D141" t="s">
        <v>793</v>
      </c>
      <c r="E141" t="s">
        <v>793</v>
      </c>
      <c r="F141" s="83" t="s">
        <v>108</v>
      </c>
      <c r="G141" s="213">
        <v>32024</v>
      </c>
      <c r="H141" s="83" t="s">
        <v>102</v>
      </c>
      <c r="I141" s="213">
        <v>43121</v>
      </c>
      <c r="J141" s="83" t="s">
        <v>228</v>
      </c>
      <c r="K141" s="214">
        <v>320502463173</v>
      </c>
      <c r="L141" s="83" t="s">
        <v>97</v>
      </c>
      <c r="M141" s="213">
        <v>43779</v>
      </c>
      <c r="N141">
        <v>352186</v>
      </c>
      <c r="O141" s="145" t="s">
        <v>567</v>
      </c>
      <c r="P141" s="145" t="s">
        <v>99</v>
      </c>
      <c r="Q141" s="145" t="s">
        <v>100</v>
      </c>
      <c r="R141" s="145" t="s">
        <v>567</v>
      </c>
      <c r="V141">
        <v>9632</v>
      </c>
      <c r="W141" s="83" t="s">
        <v>101</v>
      </c>
      <c r="X141" s="83" t="s">
        <v>103</v>
      </c>
      <c r="Y141" t="s">
        <v>2103</v>
      </c>
      <c r="Z141" s="83" t="s">
        <v>102</v>
      </c>
      <c r="AA141" s="83" t="s">
        <v>102</v>
      </c>
      <c r="AB141" t="s">
        <v>3098</v>
      </c>
      <c r="AC141" s="83" t="s">
        <v>3964</v>
      </c>
      <c r="AD141" s="83" t="s">
        <v>144</v>
      </c>
      <c r="AE141" s="83" t="s">
        <v>105</v>
      </c>
      <c r="AF141" t="s">
        <v>2103</v>
      </c>
      <c r="AG141" s="83" t="s">
        <v>102</v>
      </c>
      <c r="AH141" s="83" t="s">
        <v>102</v>
      </c>
      <c r="AI141" t="s">
        <v>3098</v>
      </c>
      <c r="AJ141" s="83" t="s">
        <v>3964</v>
      </c>
      <c r="AK141" s="83" t="s">
        <v>144</v>
      </c>
      <c r="AL141" s="83" t="s">
        <v>105</v>
      </c>
      <c r="AM141" s="87" t="s">
        <v>106</v>
      </c>
      <c r="AN141" t="s">
        <v>2103</v>
      </c>
      <c r="AO141" t="s">
        <v>3098</v>
      </c>
      <c r="AP141" s="83" t="s">
        <v>3964</v>
      </c>
      <c r="AQ141" s="83" t="s">
        <v>111</v>
      </c>
      <c r="AR141" s="87" t="s">
        <v>106</v>
      </c>
      <c r="AT141" s="83" t="s">
        <v>107</v>
      </c>
      <c r="AU141" s="146" t="s">
        <v>107</v>
      </c>
      <c r="AV141" s="146" t="s">
        <v>107</v>
      </c>
      <c r="AX141" s="110" t="s">
        <v>107</v>
      </c>
      <c r="AY141" s="111"/>
      <c r="AZ141" s="112">
        <f t="shared" ca="1" si="12"/>
        <v>1381</v>
      </c>
      <c r="BA141" s="136">
        <f t="shared" ca="1" si="13"/>
        <v>68</v>
      </c>
      <c r="BB141" s="114" t="s">
        <v>134</v>
      </c>
      <c r="BC141" s="114" t="s">
        <v>108</v>
      </c>
      <c r="BD141" s="114"/>
      <c r="BE141" s="115" t="s">
        <v>102</v>
      </c>
      <c r="BF141" s="115" t="s">
        <v>102</v>
      </c>
      <c r="BG141" s="115" t="s">
        <v>102</v>
      </c>
      <c r="BH141" s="115" t="s">
        <v>102</v>
      </c>
      <c r="BI141" s="116"/>
      <c r="BJ141" s="117" t="s">
        <v>109</v>
      </c>
      <c r="BK141" s="117" t="s">
        <v>109</v>
      </c>
      <c r="BL141" s="83">
        <f t="shared" ca="1" si="14"/>
        <v>28</v>
      </c>
      <c r="BM141" s="83" t="s">
        <v>108</v>
      </c>
      <c r="BN141" s="83">
        <v>0</v>
      </c>
      <c r="BO141" s="83" t="s">
        <v>108</v>
      </c>
      <c r="BP141" s="83">
        <v>-235300</v>
      </c>
      <c r="BQ141" s="83" t="s">
        <v>312</v>
      </c>
      <c r="BR141" s="83" t="s">
        <v>153</v>
      </c>
      <c r="BS141" s="83" t="s">
        <v>499</v>
      </c>
      <c r="BT141" s="83">
        <v>-235300</v>
      </c>
      <c r="BU141" s="83" t="s">
        <v>312</v>
      </c>
      <c r="BV141" s="83" t="s">
        <v>153</v>
      </c>
      <c r="BW141" s="83" t="s">
        <v>499</v>
      </c>
      <c r="BY141" s="136">
        <v>0</v>
      </c>
      <c r="BZ141" s="136">
        <v>0</v>
      </c>
      <c r="CA141" s="136">
        <v>0</v>
      </c>
      <c r="CB141" s="136">
        <v>0</v>
      </c>
      <c r="CD141" s="136">
        <v>0</v>
      </c>
      <c r="CE141" s="136">
        <v>0</v>
      </c>
      <c r="CF141" s="136">
        <v>0</v>
      </c>
      <c r="CG141" s="136">
        <v>0</v>
      </c>
      <c r="CH141" s="136">
        <v>0</v>
      </c>
      <c r="CI141" s="136">
        <v>0</v>
      </c>
      <c r="CJ141" s="136">
        <v>0</v>
      </c>
      <c r="CK141" s="138">
        <v>0</v>
      </c>
      <c r="CL141" s="138">
        <v>0</v>
      </c>
      <c r="CM141" s="136">
        <v>0</v>
      </c>
      <c r="CN141" s="136">
        <v>0</v>
      </c>
      <c r="CO141" s="85">
        <v>43782</v>
      </c>
      <c r="CP141" s="83" t="s">
        <v>4187</v>
      </c>
      <c r="CQ141" s="83" t="s">
        <v>102</v>
      </c>
      <c r="CR141" s="83" t="s">
        <v>482</v>
      </c>
      <c r="CS141" s="83">
        <v>136</v>
      </c>
      <c r="CT141" s="83" t="s">
        <v>483</v>
      </c>
      <c r="CU141" s="83">
        <v>1</v>
      </c>
      <c r="CV141" s="83">
        <v>0</v>
      </c>
      <c r="CW141" s="83">
        <v>0</v>
      </c>
      <c r="CX141" s="83" t="s">
        <v>109</v>
      </c>
      <c r="CY141" s="83" t="s">
        <v>583</v>
      </c>
      <c r="CZ141" s="83">
        <v>0</v>
      </c>
      <c r="DA141" s="83">
        <v>0</v>
      </c>
      <c r="DB141" s="83">
        <f t="shared" si="11"/>
        <v>0</v>
      </c>
      <c r="DC141" s="83" t="s">
        <v>497</v>
      </c>
      <c r="DE141" s="136">
        <v>1</v>
      </c>
      <c r="DF141" s="136">
        <v>1</v>
      </c>
      <c r="DG141" s="215" t="s">
        <v>269</v>
      </c>
      <c r="DH141" s="136">
        <v>1</v>
      </c>
      <c r="DI141" s="136">
        <v>1</v>
      </c>
      <c r="DJ141" s="215" t="s">
        <v>269</v>
      </c>
      <c r="EE141" s="136" t="b">
        <v>1</v>
      </c>
      <c r="EF141" s="136" t="b">
        <v>1</v>
      </c>
      <c r="EG141" s="136" t="b">
        <v>1</v>
      </c>
      <c r="EH141" s="136" t="b">
        <v>1</v>
      </c>
      <c r="EL141" s="215" t="s">
        <v>269</v>
      </c>
    </row>
    <row r="142" spans="1:142" ht="60" customHeight="1" x14ac:dyDescent="0.55000000000000004">
      <c r="A142" s="83" t="s">
        <v>130</v>
      </c>
      <c r="B142" s="83" t="s">
        <v>98</v>
      </c>
      <c r="C142">
        <v>608988</v>
      </c>
      <c r="D142" t="s">
        <v>794</v>
      </c>
      <c r="E142" t="s">
        <v>794</v>
      </c>
      <c r="F142" s="83" t="s">
        <v>108</v>
      </c>
      <c r="G142" s="213">
        <v>42519</v>
      </c>
      <c r="H142" s="83" t="s">
        <v>102</v>
      </c>
      <c r="I142" s="213">
        <v>43108</v>
      </c>
      <c r="J142" s="83" t="s">
        <v>228</v>
      </c>
      <c r="K142" s="214">
        <v>764698700273</v>
      </c>
      <c r="L142" s="83" t="s">
        <v>126</v>
      </c>
      <c r="M142" s="213">
        <v>43521</v>
      </c>
      <c r="N142">
        <v>262833</v>
      </c>
      <c r="O142" s="145" t="s">
        <v>567</v>
      </c>
      <c r="P142" s="145" t="s">
        <v>99</v>
      </c>
      <c r="Q142" s="145" t="s">
        <v>100</v>
      </c>
      <c r="R142" s="145" t="s">
        <v>567</v>
      </c>
      <c r="V142">
        <v>649</v>
      </c>
      <c r="W142" s="83" t="s">
        <v>101</v>
      </c>
      <c r="X142" s="83" t="s">
        <v>103</v>
      </c>
      <c r="Y142" t="s">
        <v>2104</v>
      </c>
      <c r="Z142" s="83" t="s">
        <v>102</v>
      </c>
      <c r="AA142" s="83" t="s">
        <v>102</v>
      </c>
      <c r="AB142" t="s">
        <v>3099</v>
      </c>
      <c r="AC142" s="83" t="s">
        <v>3965</v>
      </c>
      <c r="AD142" s="83" t="s">
        <v>144</v>
      </c>
      <c r="AE142" s="83" t="s">
        <v>105</v>
      </c>
      <c r="AF142" t="s">
        <v>2104</v>
      </c>
      <c r="AG142" s="83" t="s">
        <v>102</v>
      </c>
      <c r="AH142" s="83" t="s">
        <v>102</v>
      </c>
      <c r="AI142" t="s">
        <v>3099</v>
      </c>
      <c r="AJ142" s="83" t="s">
        <v>3965</v>
      </c>
      <c r="AK142" s="83" t="s">
        <v>144</v>
      </c>
      <c r="AL142" s="83" t="s">
        <v>105</v>
      </c>
      <c r="AM142" s="87" t="s">
        <v>106</v>
      </c>
      <c r="AN142" t="s">
        <v>2104</v>
      </c>
      <c r="AO142" t="s">
        <v>3099</v>
      </c>
      <c r="AP142" s="83" t="s">
        <v>3965</v>
      </c>
      <c r="AQ142" s="83" t="s">
        <v>144</v>
      </c>
      <c r="AR142" s="87" t="s">
        <v>106</v>
      </c>
      <c r="AT142" s="83" t="s">
        <v>107</v>
      </c>
      <c r="AU142" s="146" t="s">
        <v>107</v>
      </c>
      <c r="AV142" s="146" t="s">
        <v>107</v>
      </c>
      <c r="AX142" s="110" t="s">
        <v>107</v>
      </c>
      <c r="AY142" s="111"/>
      <c r="AZ142" s="112">
        <f t="shared" ca="1" si="12"/>
        <v>8826</v>
      </c>
      <c r="BA142" s="136">
        <f t="shared" ca="1" si="13"/>
        <v>21</v>
      </c>
      <c r="BB142" s="114" t="s">
        <v>134</v>
      </c>
      <c r="BC142" s="114" t="s">
        <v>108</v>
      </c>
      <c r="BD142" s="114"/>
      <c r="BE142" s="115" t="s">
        <v>102</v>
      </c>
      <c r="BF142" s="115" t="s">
        <v>102</v>
      </c>
      <c r="BG142" s="115" t="s">
        <v>102</v>
      </c>
      <c r="BH142" s="115" t="s">
        <v>102</v>
      </c>
      <c r="BI142" s="116"/>
      <c r="BJ142" s="117" t="s">
        <v>109</v>
      </c>
      <c r="BK142" s="117" t="s">
        <v>109</v>
      </c>
      <c r="BL142" s="83">
        <f t="shared" ca="1" si="14"/>
        <v>87</v>
      </c>
      <c r="BM142" s="83" t="s">
        <v>108</v>
      </c>
      <c r="BN142" s="83">
        <v>0</v>
      </c>
      <c r="BO142" s="83" t="s">
        <v>108</v>
      </c>
      <c r="BP142" s="83">
        <v>-237035</v>
      </c>
      <c r="BQ142" s="83" t="s">
        <v>198</v>
      </c>
      <c r="BR142" s="83" t="s">
        <v>164</v>
      </c>
      <c r="BS142" s="83" t="s">
        <v>499</v>
      </c>
      <c r="BT142" s="83">
        <v>-237035</v>
      </c>
      <c r="BU142" s="83" t="s">
        <v>198</v>
      </c>
      <c r="BV142" s="83" t="s">
        <v>164</v>
      </c>
      <c r="BW142" s="83" t="s">
        <v>499</v>
      </c>
      <c r="BY142" s="136">
        <v>0</v>
      </c>
      <c r="BZ142" s="136">
        <v>0</v>
      </c>
      <c r="CA142" s="136">
        <v>0</v>
      </c>
      <c r="CB142" s="136">
        <v>0</v>
      </c>
      <c r="CD142" s="136">
        <v>0</v>
      </c>
      <c r="CE142" s="136">
        <v>0</v>
      </c>
      <c r="CF142" s="136">
        <v>0</v>
      </c>
      <c r="CG142" s="136">
        <v>0</v>
      </c>
      <c r="CH142" s="136">
        <v>0</v>
      </c>
      <c r="CI142" s="136">
        <v>0</v>
      </c>
      <c r="CJ142" s="136">
        <v>0</v>
      </c>
      <c r="CK142" s="138">
        <v>0</v>
      </c>
      <c r="CL142" s="138">
        <v>0</v>
      </c>
      <c r="CM142" s="136">
        <v>0</v>
      </c>
      <c r="CN142" s="136">
        <v>0</v>
      </c>
      <c r="CO142" s="85">
        <v>43783</v>
      </c>
      <c r="CP142" s="83" t="s">
        <v>4188</v>
      </c>
      <c r="CQ142" s="83" t="s">
        <v>102</v>
      </c>
      <c r="CR142" s="83" t="s">
        <v>482</v>
      </c>
      <c r="CS142" s="83">
        <v>137</v>
      </c>
      <c r="CT142" s="83" t="s">
        <v>483</v>
      </c>
      <c r="CU142" s="83">
        <v>1</v>
      </c>
      <c r="CV142" s="83">
        <v>0</v>
      </c>
      <c r="CW142" s="83">
        <v>0</v>
      </c>
      <c r="CX142" s="83" t="s">
        <v>109</v>
      </c>
      <c r="CY142" s="83" t="s">
        <v>583</v>
      </c>
      <c r="CZ142" s="83">
        <v>0</v>
      </c>
      <c r="DA142" s="83">
        <v>0</v>
      </c>
      <c r="DB142" s="83">
        <f t="shared" si="11"/>
        <v>0</v>
      </c>
      <c r="DC142" s="83" t="s">
        <v>497</v>
      </c>
      <c r="DE142" s="136">
        <v>1</v>
      </c>
      <c r="DF142" s="136">
        <v>1</v>
      </c>
      <c r="DG142" s="215" t="s">
        <v>269</v>
      </c>
      <c r="DH142" s="136">
        <v>1</v>
      </c>
      <c r="DI142" s="136">
        <v>1</v>
      </c>
      <c r="DJ142" s="215" t="s">
        <v>269</v>
      </c>
      <c r="EE142" s="136" t="b">
        <v>1</v>
      </c>
      <c r="EF142" s="136" t="b">
        <v>1</v>
      </c>
      <c r="EG142" s="136" t="b">
        <v>1</v>
      </c>
      <c r="EH142" s="136" t="b">
        <v>1</v>
      </c>
      <c r="EL142" s="215" t="s">
        <v>269</v>
      </c>
    </row>
    <row r="143" spans="1:142" ht="60" customHeight="1" x14ac:dyDescent="0.55000000000000004">
      <c r="A143" s="83" t="s">
        <v>130</v>
      </c>
      <c r="B143" s="83" t="s">
        <v>98</v>
      </c>
      <c r="C143">
        <v>971496</v>
      </c>
      <c r="D143" t="s">
        <v>795</v>
      </c>
      <c r="E143" t="s">
        <v>795</v>
      </c>
      <c r="F143" s="83" t="s">
        <v>108</v>
      </c>
      <c r="G143" s="213">
        <v>40146</v>
      </c>
      <c r="H143" s="83" t="s">
        <v>102</v>
      </c>
      <c r="I143" s="213">
        <v>43323</v>
      </c>
      <c r="J143" s="83" t="s">
        <v>228</v>
      </c>
      <c r="K143" s="214">
        <v>446079538638</v>
      </c>
      <c r="L143" s="83" t="s">
        <v>135</v>
      </c>
      <c r="M143" s="213">
        <v>43713</v>
      </c>
      <c r="N143">
        <v>515126</v>
      </c>
      <c r="O143" s="145" t="s">
        <v>567</v>
      </c>
      <c r="P143" s="145" t="s">
        <v>99</v>
      </c>
      <c r="Q143" s="145" t="s">
        <v>100</v>
      </c>
      <c r="R143" s="145" t="s">
        <v>567</v>
      </c>
      <c r="V143">
        <v>5490</v>
      </c>
      <c r="W143" s="83" t="s">
        <v>1680</v>
      </c>
      <c r="X143" s="83" t="s">
        <v>103</v>
      </c>
      <c r="Y143" t="s">
        <v>2105</v>
      </c>
      <c r="Z143" s="83" t="s">
        <v>102</v>
      </c>
      <c r="AA143" s="83" t="s">
        <v>102</v>
      </c>
      <c r="AB143" t="s">
        <v>3100</v>
      </c>
      <c r="AC143" s="83" t="s">
        <v>3966</v>
      </c>
      <c r="AD143" s="83" t="s">
        <v>111</v>
      </c>
      <c r="AE143" s="83" t="s">
        <v>105</v>
      </c>
      <c r="AF143" t="s">
        <v>2105</v>
      </c>
      <c r="AG143" s="83" t="s">
        <v>102</v>
      </c>
      <c r="AH143" s="83" t="s">
        <v>102</v>
      </c>
      <c r="AI143" t="s">
        <v>3100</v>
      </c>
      <c r="AJ143" s="83" t="s">
        <v>3966</v>
      </c>
      <c r="AK143" s="83" t="s">
        <v>111</v>
      </c>
      <c r="AL143" s="83" t="s">
        <v>105</v>
      </c>
      <c r="AM143" s="87" t="s">
        <v>106</v>
      </c>
      <c r="AN143" t="s">
        <v>2105</v>
      </c>
      <c r="AO143" t="s">
        <v>3100</v>
      </c>
      <c r="AP143" s="83" t="s">
        <v>3966</v>
      </c>
      <c r="AQ143" s="83" t="s">
        <v>144</v>
      </c>
      <c r="AR143" s="87" t="s">
        <v>106</v>
      </c>
      <c r="AT143" s="83" t="s">
        <v>107</v>
      </c>
      <c r="AU143" s="146" t="s">
        <v>107</v>
      </c>
      <c r="AV143" s="146" t="s">
        <v>107</v>
      </c>
      <c r="AX143" s="110" t="s">
        <v>107</v>
      </c>
      <c r="AY143" s="111"/>
      <c r="AZ143" s="112">
        <f t="shared" ca="1" si="12"/>
        <v>7217</v>
      </c>
      <c r="BA143" s="136">
        <f t="shared" ca="1" si="13"/>
        <v>25</v>
      </c>
      <c r="BB143" s="114" t="s">
        <v>136</v>
      </c>
      <c r="BC143" s="114" t="s">
        <v>108</v>
      </c>
      <c r="BD143" s="114"/>
      <c r="BE143" s="115" t="s">
        <v>102</v>
      </c>
      <c r="BF143" s="115" t="s">
        <v>102</v>
      </c>
      <c r="BG143" s="115" t="s">
        <v>102</v>
      </c>
      <c r="BH143" s="115" t="s">
        <v>102</v>
      </c>
      <c r="BI143" s="116"/>
      <c r="BJ143" s="117" t="s">
        <v>109</v>
      </c>
      <c r="BK143" s="117" t="s">
        <v>109</v>
      </c>
      <c r="BL143" s="83">
        <f t="shared" ca="1" si="14"/>
        <v>69</v>
      </c>
      <c r="BM143" s="83" t="s">
        <v>270</v>
      </c>
      <c r="BN143" s="83">
        <v>0</v>
      </c>
      <c r="BO143" s="83" t="s">
        <v>108</v>
      </c>
      <c r="BP143" s="83">
        <v>-238770</v>
      </c>
      <c r="BQ143" s="83" t="s">
        <v>381</v>
      </c>
      <c r="BR143" s="83" t="s">
        <v>157</v>
      </c>
      <c r="BS143" s="83" t="s">
        <v>502</v>
      </c>
      <c r="BT143" s="83">
        <v>-238770</v>
      </c>
      <c r="BU143" s="83" t="s">
        <v>381</v>
      </c>
      <c r="BV143" s="83" t="s">
        <v>157</v>
      </c>
      <c r="BW143" s="83" t="s">
        <v>502</v>
      </c>
      <c r="BY143" s="136">
        <v>0</v>
      </c>
      <c r="BZ143" s="136">
        <v>0</v>
      </c>
      <c r="CA143" s="136">
        <v>0</v>
      </c>
      <c r="CB143" s="136">
        <v>0</v>
      </c>
      <c r="CD143" s="136">
        <v>0</v>
      </c>
      <c r="CE143" s="136">
        <v>0</v>
      </c>
      <c r="CF143" s="136">
        <v>0</v>
      </c>
      <c r="CG143" s="136">
        <v>0</v>
      </c>
      <c r="CH143" s="136">
        <v>0</v>
      </c>
      <c r="CI143" s="136">
        <v>0</v>
      </c>
      <c r="CJ143" s="136">
        <v>0</v>
      </c>
      <c r="CK143" s="138">
        <v>0</v>
      </c>
      <c r="CL143" s="138">
        <v>0</v>
      </c>
      <c r="CM143" s="136">
        <v>0</v>
      </c>
      <c r="CN143" s="136">
        <v>0</v>
      </c>
      <c r="CO143" s="85">
        <v>43784</v>
      </c>
      <c r="CP143" s="83" t="s">
        <v>4189</v>
      </c>
      <c r="CQ143" s="83" t="s">
        <v>102</v>
      </c>
      <c r="CR143" s="83" t="s">
        <v>482</v>
      </c>
      <c r="CS143" s="83">
        <v>138</v>
      </c>
      <c r="CT143" s="83" t="s">
        <v>483</v>
      </c>
      <c r="CU143" s="83">
        <v>1</v>
      </c>
      <c r="CV143" s="83">
        <v>0</v>
      </c>
      <c r="CW143" s="83">
        <v>0</v>
      </c>
      <c r="CX143" s="83" t="s">
        <v>109</v>
      </c>
      <c r="CY143" s="83" t="s">
        <v>583</v>
      </c>
      <c r="CZ143" s="83">
        <v>0</v>
      </c>
      <c r="DA143" s="83">
        <v>0</v>
      </c>
      <c r="DB143" s="83">
        <f t="shared" si="11"/>
        <v>0</v>
      </c>
      <c r="DC143" s="83" t="s">
        <v>497</v>
      </c>
      <c r="DE143" s="136">
        <v>1</v>
      </c>
      <c r="DF143" s="136">
        <v>1</v>
      </c>
      <c r="DG143" s="215" t="s">
        <v>269</v>
      </c>
      <c r="DH143" s="136">
        <v>1</v>
      </c>
      <c r="DI143" s="136">
        <v>1</v>
      </c>
      <c r="DJ143" s="215" t="s">
        <v>269</v>
      </c>
      <c r="EE143" s="136" t="b">
        <v>1</v>
      </c>
      <c r="EF143" s="136" t="b">
        <v>1</v>
      </c>
      <c r="EG143" s="136" t="b">
        <v>1</v>
      </c>
      <c r="EH143" s="136" t="b">
        <v>1</v>
      </c>
      <c r="EL143" s="215" t="s">
        <v>269</v>
      </c>
    </row>
    <row r="144" spans="1:142" ht="60" customHeight="1" x14ac:dyDescent="0.55000000000000004">
      <c r="A144" s="83" t="s">
        <v>130</v>
      </c>
      <c r="B144" s="83" t="s">
        <v>98</v>
      </c>
      <c r="C144">
        <v>222513</v>
      </c>
      <c r="D144" t="s">
        <v>796</v>
      </c>
      <c r="E144" t="s">
        <v>796</v>
      </c>
      <c r="F144" s="83" t="s">
        <v>108</v>
      </c>
      <c r="G144" s="213">
        <v>31950</v>
      </c>
      <c r="H144" s="83" t="s">
        <v>102</v>
      </c>
      <c r="I144" s="213">
        <v>43210</v>
      </c>
      <c r="J144" s="83" t="s">
        <v>228</v>
      </c>
      <c r="K144" s="214">
        <v>368989107268</v>
      </c>
      <c r="L144" s="83" t="s">
        <v>97</v>
      </c>
      <c r="M144" s="213">
        <v>43770</v>
      </c>
      <c r="N144">
        <v>851995</v>
      </c>
      <c r="O144" s="145" t="s">
        <v>567</v>
      </c>
      <c r="P144" s="145" t="s">
        <v>99</v>
      </c>
      <c r="Q144" s="145" t="s">
        <v>100</v>
      </c>
      <c r="R144" s="145" t="s">
        <v>567</v>
      </c>
      <c r="V144">
        <v>3611</v>
      </c>
      <c r="W144" s="83" t="s">
        <v>101</v>
      </c>
      <c r="X144" s="83" t="s">
        <v>103</v>
      </c>
      <c r="Y144" t="s">
        <v>2106</v>
      </c>
      <c r="Z144" s="83" t="s">
        <v>102</v>
      </c>
      <c r="AA144" s="83" t="s">
        <v>102</v>
      </c>
      <c r="AB144" t="s">
        <v>3101</v>
      </c>
      <c r="AC144" s="83" t="s">
        <v>3967</v>
      </c>
      <c r="AD144" s="83" t="s">
        <v>144</v>
      </c>
      <c r="AE144" s="83" t="s">
        <v>105</v>
      </c>
      <c r="AF144" t="s">
        <v>2106</v>
      </c>
      <c r="AG144" s="83" t="s">
        <v>102</v>
      </c>
      <c r="AH144" s="83" t="s">
        <v>102</v>
      </c>
      <c r="AI144" t="s">
        <v>3101</v>
      </c>
      <c r="AJ144" s="83" t="s">
        <v>3967</v>
      </c>
      <c r="AK144" s="83" t="s">
        <v>144</v>
      </c>
      <c r="AL144" s="83" t="s">
        <v>105</v>
      </c>
      <c r="AM144" s="87" t="s">
        <v>106</v>
      </c>
      <c r="AN144" t="s">
        <v>2106</v>
      </c>
      <c r="AO144" t="s">
        <v>3101</v>
      </c>
      <c r="AP144" s="83" t="s">
        <v>3967</v>
      </c>
      <c r="AQ144" s="83" t="s">
        <v>111</v>
      </c>
      <c r="AR144" s="87" t="s">
        <v>106</v>
      </c>
      <c r="AT144" s="83" t="s">
        <v>107</v>
      </c>
      <c r="AU144" s="146" t="s">
        <v>107</v>
      </c>
      <c r="AV144" s="146" t="s">
        <v>107</v>
      </c>
      <c r="AX144" s="110" t="s">
        <v>107</v>
      </c>
      <c r="AY144" s="111"/>
      <c r="AZ144" s="112">
        <f t="shared" ca="1" si="12"/>
        <v>2218</v>
      </c>
      <c r="BA144" s="136">
        <f t="shared" ca="1" si="13"/>
        <v>15</v>
      </c>
      <c r="BB144" s="114" t="s">
        <v>134</v>
      </c>
      <c r="BC144" s="114" t="s">
        <v>108</v>
      </c>
      <c r="BD144" s="114"/>
      <c r="BE144" s="115" t="s">
        <v>102</v>
      </c>
      <c r="BF144" s="115" t="s">
        <v>102</v>
      </c>
      <c r="BG144" s="115" t="s">
        <v>102</v>
      </c>
      <c r="BH144" s="115" t="s">
        <v>102</v>
      </c>
      <c r="BI144" s="116"/>
      <c r="BJ144" s="117" t="s">
        <v>109</v>
      </c>
      <c r="BK144" s="117" t="s">
        <v>109</v>
      </c>
      <c r="BL144" s="83">
        <f t="shared" ca="1" si="14"/>
        <v>99</v>
      </c>
      <c r="BM144" s="83" t="s">
        <v>108</v>
      </c>
      <c r="BN144" s="83">
        <v>0</v>
      </c>
      <c r="BO144" s="83" t="s">
        <v>108</v>
      </c>
      <c r="BP144" s="83">
        <v>-240505</v>
      </c>
      <c r="BQ144" s="83" t="s">
        <v>312</v>
      </c>
      <c r="BR144" s="83" t="s">
        <v>153</v>
      </c>
      <c r="BS144" s="83" t="s">
        <v>499</v>
      </c>
      <c r="BT144" s="83">
        <v>-240505</v>
      </c>
      <c r="BU144" s="83" t="s">
        <v>312</v>
      </c>
      <c r="BV144" s="83" t="s">
        <v>153</v>
      </c>
      <c r="BW144" s="83" t="s">
        <v>499</v>
      </c>
      <c r="BY144" s="136">
        <v>0</v>
      </c>
      <c r="BZ144" s="136">
        <v>0</v>
      </c>
      <c r="CA144" s="136">
        <v>0</v>
      </c>
      <c r="CB144" s="136">
        <v>0</v>
      </c>
      <c r="CD144" s="136">
        <v>0</v>
      </c>
      <c r="CE144" s="136">
        <v>0</v>
      </c>
      <c r="CF144" s="136">
        <v>0</v>
      </c>
      <c r="CG144" s="136">
        <v>0</v>
      </c>
      <c r="CH144" s="136">
        <v>0</v>
      </c>
      <c r="CI144" s="136">
        <v>0</v>
      </c>
      <c r="CJ144" s="136">
        <v>0</v>
      </c>
      <c r="CK144" s="138">
        <v>0</v>
      </c>
      <c r="CL144" s="138">
        <v>0</v>
      </c>
      <c r="CM144" s="136">
        <v>0</v>
      </c>
      <c r="CN144" s="136">
        <v>0</v>
      </c>
      <c r="CO144" s="85">
        <v>43785</v>
      </c>
      <c r="CP144" s="83" t="s">
        <v>4190</v>
      </c>
      <c r="CQ144" s="83" t="s">
        <v>102</v>
      </c>
      <c r="CR144" s="83" t="s">
        <v>482</v>
      </c>
      <c r="CS144" s="83">
        <v>139</v>
      </c>
      <c r="CT144" s="83" t="s">
        <v>483</v>
      </c>
      <c r="CU144" s="83">
        <v>1</v>
      </c>
      <c r="CV144" s="83">
        <v>0</v>
      </c>
      <c r="CW144" s="83">
        <v>0</v>
      </c>
      <c r="CX144" s="83" t="s">
        <v>109</v>
      </c>
      <c r="CY144" s="83" t="s">
        <v>583</v>
      </c>
      <c r="CZ144" s="83">
        <v>0</v>
      </c>
      <c r="DA144" s="83">
        <v>0</v>
      </c>
      <c r="DB144" s="83">
        <f t="shared" si="11"/>
        <v>0</v>
      </c>
      <c r="DC144" s="83" t="s">
        <v>497</v>
      </c>
      <c r="DE144" s="136">
        <v>1</v>
      </c>
      <c r="DF144" s="136">
        <v>1</v>
      </c>
      <c r="DG144" s="215" t="s">
        <v>269</v>
      </c>
      <c r="DH144" s="136">
        <v>1</v>
      </c>
      <c r="DI144" s="136">
        <v>1</v>
      </c>
      <c r="DJ144" s="215" t="s">
        <v>269</v>
      </c>
      <c r="EE144" s="136" t="b">
        <v>1</v>
      </c>
      <c r="EF144" s="136" t="b">
        <v>1</v>
      </c>
      <c r="EG144" s="136" t="b">
        <v>1</v>
      </c>
      <c r="EH144" s="136" t="b">
        <v>1</v>
      </c>
      <c r="EL144" s="215" t="s">
        <v>269</v>
      </c>
    </row>
    <row r="145" spans="1:142" ht="60" customHeight="1" x14ac:dyDescent="0.55000000000000004">
      <c r="A145" s="83" t="s">
        <v>130</v>
      </c>
      <c r="B145" s="83" t="s">
        <v>98</v>
      </c>
      <c r="C145">
        <v>970426</v>
      </c>
      <c r="D145" t="s">
        <v>797</v>
      </c>
      <c r="E145" t="s">
        <v>797</v>
      </c>
      <c r="F145" s="83" t="s">
        <v>108</v>
      </c>
      <c r="G145" s="213">
        <v>30213</v>
      </c>
      <c r="H145" s="83" t="s">
        <v>102</v>
      </c>
      <c r="I145" s="213">
        <v>43146</v>
      </c>
      <c r="J145" s="83" t="s">
        <v>228</v>
      </c>
      <c r="K145" s="214">
        <v>702432797423</v>
      </c>
      <c r="L145" s="83" t="s">
        <v>126</v>
      </c>
      <c r="M145" s="213">
        <v>43642</v>
      </c>
      <c r="N145">
        <v>352387</v>
      </c>
      <c r="O145" s="145" t="s">
        <v>567</v>
      </c>
      <c r="P145" s="145" t="s">
        <v>99</v>
      </c>
      <c r="Q145" s="145" t="s">
        <v>100</v>
      </c>
      <c r="R145" s="145" t="s">
        <v>567</v>
      </c>
      <c r="V145">
        <v>3802</v>
      </c>
      <c r="W145" s="83" t="s">
        <v>101</v>
      </c>
      <c r="X145" s="83" t="s">
        <v>103</v>
      </c>
      <c r="Y145" t="s">
        <v>2107</v>
      </c>
      <c r="Z145" s="83" t="s">
        <v>102</v>
      </c>
      <c r="AA145" s="83" t="s">
        <v>102</v>
      </c>
      <c r="AB145" t="s">
        <v>3102</v>
      </c>
      <c r="AC145" s="83" t="s">
        <v>3968</v>
      </c>
      <c r="AD145" s="83" t="s">
        <v>144</v>
      </c>
      <c r="AE145" s="83" t="s">
        <v>105</v>
      </c>
      <c r="AF145" t="s">
        <v>2107</v>
      </c>
      <c r="AG145" s="83" t="s">
        <v>102</v>
      </c>
      <c r="AH145" s="83" t="s">
        <v>102</v>
      </c>
      <c r="AI145" t="s">
        <v>3102</v>
      </c>
      <c r="AJ145" s="83" t="s">
        <v>3968</v>
      </c>
      <c r="AK145" s="83" t="s">
        <v>144</v>
      </c>
      <c r="AL145" s="83" t="s">
        <v>105</v>
      </c>
      <c r="AM145" s="87" t="s">
        <v>106</v>
      </c>
      <c r="AN145" t="s">
        <v>2107</v>
      </c>
      <c r="AO145" t="s">
        <v>3102</v>
      </c>
      <c r="AP145" s="83" t="s">
        <v>3968</v>
      </c>
      <c r="AQ145" s="83" t="s">
        <v>144</v>
      </c>
      <c r="AR145" s="87" t="s">
        <v>106</v>
      </c>
      <c r="AT145" s="83" t="s">
        <v>107</v>
      </c>
      <c r="AU145" s="146" t="s">
        <v>107</v>
      </c>
      <c r="AV145" s="146" t="s">
        <v>107</v>
      </c>
      <c r="AX145" s="110" t="s">
        <v>107</v>
      </c>
      <c r="AY145" s="111"/>
      <c r="AZ145" s="112">
        <f t="shared" ca="1" si="12"/>
        <v>6317</v>
      </c>
      <c r="BA145" s="136">
        <f t="shared" ca="1" si="13"/>
        <v>30</v>
      </c>
      <c r="BB145" s="114" t="s">
        <v>134</v>
      </c>
      <c r="BC145" s="114" t="s">
        <v>108</v>
      </c>
      <c r="BD145" s="114"/>
      <c r="BE145" s="115" t="s">
        <v>102</v>
      </c>
      <c r="BF145" s="115" t="s">
        <v>102</v>
      </c>
      <c r="BG145" s="115" t="s">
        <v>102</v>
      </c>
      <c r="BH145" s="115" t="s">
        <v>102</v>
      </c>
      <c r="BI145" s="116"/>
      <c r="BJ145" s="117" t="s">
        <v>109</v>
      </c>
      <c r="BK145" s="117" t="s">
        <v>109</v>
      </c>
      <c r="BL145" s="83">
        <f t="shared" ca="1" si="14"/>
        <v>48</v>
      </c>
      <c r="BM145" s="83" t="s">
        <v>108</v>
      </c>
      <c r="BN145" s="83">
        <v>0</v>
      </c>
      <c r="BO145" s="83" t="s">
        <v>108</v>
      </c>
      <c r="BP145" s="83">
        <v>-242240</v>
      </c>
      <c r="BQ145" s="83" t="s">
        <v>198</v>
      </c>
      <c r="BR145" s="83" t="s">
        <v>164</v>
      </c>
      <c r="BS145" s="83" t="s">
        <v>499</v>
      </c>
      <c r="BT145" s="83">
        <v>-242240</v>
      </c>
      <c r="BU145" s="83" t="s">
        <v>198</v>
      </c>
      <c r="BV145" s="83" t="s">
        <v>164</v>
      </c>
      <c r="BW145" s="83" t="s">
        <v>499</v>
      </c>
      <c r="BY145" s="136">
        <v>0</v>
      </c>
      <c r="BZ145" s="136">
        <v>0</v>
      </c>
      <c r="CA145" s="136">
        <v>0</v>
      </c>
      <c r="CB145" s="136">
        <v>0</v>
      </c>
      <c r="CD145" s="136">
        <v>0</v>
      </c>
      <c r="CE145" s="136">
        <v>0</v>
      </c>
      <c r="CF145" s="136">
        <v>0</v>
      </c>
      <c r="CG145" s="136">
        <v>0</v>
      </c>
      <c r="CH145" s="136">
        <v>0</v>
      </c>
      <c r="CI145" s="136">
        <v>0</v>
      </c>
      <c r="CJ145" s="136">
        <v>0</v>
      </c>
      <c r="CK145" s="138">
        <v>0</v>
      </c>
      <c r="CL145" s="138">
        <v>0</v>
      </c>
      <c r="CM145" s="136">
        <v>0</v>
      </c>
      <c r="CN145" s="136">
        <v>0</v>
      </c>
      <c r="CO145" s="85">
        <v>43786</v>
      </c>
      <c r="CP145" s="83" t="s">
        <v>4191</v>
      </c>
      <c r="CQ145" s="83" t="s">
        <v>102</v>
      </c>
      <c r="CR145" s="83" t="s">
        <v>482</v>
      </c>
      <c r="CS145" s="83">
        <v>140</v>
      </c>
      <c r="CT145" s="83" t="s">
        <v>483</v>
      </c>
      <c r="CU145" s="83">
        <v>1</v>
      </c>
      <c r="CV145" s="83">
        <v>0</v>
      </c>
      <c r="CW145" s="83">
        <v>0</v>
      </c>
      <c r="CX145" s="83" t="s">
        <v>109</v>
      </c>
      <c r="CY145" s="83" t="s">
        <v>583</v>
      </c>
      <c r="CZ145" s="83">
        <v>0</v>
      </c>
      <c r="DA145" s="83">
        <v>0</v>
      </c>
      <c r="DB145" s="83">
        <f t="shared" si="11"/>
        <v>0</v>
      </c>
      <c r="DC145" s="83" t="s">
        <v>497</v>
      </c>
      <c r="DE145" s="136">
        <v>1</v>
      </c>
      <c r="DF145" s="136">
        <v>1</v>
      </c>
      <c r="DG145" s="215" t="s">
        <v>269</v>
      </c>
      <c r="DH145" s="136">
        <v>1</v>
      </c>
      <c r="DI145" s="136">
        <v>1</v>
      </c>
      <c r="DJ145" s="215" t="s">
        <v>269</v>
      </c>
      <c r="EE145" s="136" t="b">
        <v>1</v>
      </c>
      <c r="EF145" s="136" t="b">
        <v>1</v>
      </c>
      <c r="EG145" s="136" t="b">
        <v>1</v>
      </c>
      <c r="EH145" s="136" t="b">
        <v>1</v>
      </c>
      <c r="EL145" s="215" t="s">
        <v>269</v>
      </c>
    </row>
    <row r="146" spans="1:142" ht="60" customHeight="1" x14ac:dyDescent="0.55000000000000004">
      <c r="A146" s="83" t="s">
        <v>130</v>
      </c>
      <c r="B146" s="83" t="s">
        <v>98</v>
      </c>
      <c r="C146">
        <v>579732</v>
      </c>
      <c r="D146" t="s">
        <v>798</v>
      </c>
      <c r="E146" t="s">
        <v>798</v>
      </c>
      <c r="F146" s="83" t="s">
        <v>108</v>
      </c>
      <c r="G146" s="213">
        <v>31495</v>
      </c>
      <c r="H146" s="83" t="s">
        <v>102</v>
      </c>
      <c r="I146" s="213">
        <v>43152</v>
      </c>
      <c r="J146" s="83" t="s">
        <v>228</v>
      </c>
      <c r="K146" s="214">
        <v>711618798389</v>
      </c>
      <c r="L146" s="83" t="s">
        <v>135</v>
      </c>
      <c r="M146" s="213">
        <v>43590</v>
      </c>
      <c r="N146">
        <v>542543</v>
      </c>
      <c r="O146" s="145" t="s">
        <v>567</v>
      </c>
      <c r="P146" s="145" t="s">
        <v>99</v>
      </c>
      <c r="Q146" s="145" t="s">
        <v>100</v>
      </c>
      <c r="R146" s="145" t="s">
        <v>567</v>
      </c>
      <c r="V146">
        <v>344</v>
      </c>
      <c r="W146" s="83" t="s">
        <v>1681</v>
      </c>
      <c r="X146" s="83" t="s">
        <v>103</v>
      </c>
      <c r="Y146" t="s">
        <v>2108</v>
      </c>
      <c r="Z146" s="83" t="s">
        <v>102</v>
      </c>
      <c r="AA146" s="83" t="s">
        <v>102</v>
      </c>
      <c r="AB146" t="s">
        <v>3103</v>
      </c>
      <c r="AC146" s="83" t="s">
        <v>3969</v>
      </c>
      <c r="AD146" s="83" t="s">
        <v>111</v>
      </c>
      <c r="AE146" s="83" t="s">
        <v>105</v>
      </c>
      <c r="AF146" t="s">
        <v>2108</v>
      </c>
      <c r="AG146" s="83" t="s">
        <v>102</v>
      </c>
      <c r="AH146" s="83" t="s">
        <v>102</v>
      </c>
      <c r="AI146" t="s">
        <v>3103</v>
      </c>
      <c r="AJ146" s="83" t="s">
        <v>3969</v>
      </c>
      <c r="AK146" s="83" t="s">
        <v>111</v>
      </c>
      <c r="AL146" s="83" t="s">
        <v>105</v>
      </c>
      <c r="AM146" s="87" t="s">
        <v>106</v>
      </c>
      <c r="AN146" t="s">
        <v>2108</v>
      </c>
      <c r="AO146" t="s">
        <v>3103</v>
      </c>
      <c r="AP146" s="83" t="s">
        <v>3969</v>
      </c>
      <c r="AQ146" s="83" t="s">
        <v>144</v>
      </c>
      <c r="AR146" s="87" t="s">
        <v>106</v>
      </c>
      <c r="AT146" s="83" t="s">
        <v>107</v>
      </c>
      <c r="AU146" s="146" t="s">
        <v>107</v>
      </c>
      <c r="AV146" s="146" t="s">
        <v>107</v>
      </c>
      <c r="AX146" s="110" t="s">
        <v>107</v>
      </c>
      <c r="AY146" s="111"/>
      <c r="AZ146" s="112">
        <f t="shared" ca="1" si="12"/>
        <v>7486</v>
      </c>
      <c r="BA146" s="136">
        <f t="shared" ca="1" si="13"/>
        <v>12</v>
      </c>
      <c r="BB146" s="114" t="s">
        <v>136</v>
      </c>
      <c r="BC146" s="114" t="s">
        <v>108</v>
      </c>
      <c r="BD146" s="114"/>
      <c r="BE146" s="115" t="s">
        <v>102</v>
      </c>
      <c r="BF146" s="115" t="s">
        <v>102</v>
      </c>
      <c r="BG146" s="115" t="s">
        <v>102</v>
      </c>
      <c r="BH146" s="115" t="s">
        <v>102</v>
      </c>
      <c r="BI146" s="116"/>
      <c r="BJ146" s="117" t="s">
        <v>109</v>
      </c>
      <c r="BK146" s="117" t="s">
        <v>109</v>
      </c>
      <c r="BL146" s="83">
        <f t="shared" ca="1" si="14"/>
        <v>80</v>
      </c>
      <c r="BM146" s="83" t="s">
        <v>270</v>
      </c>
      <c r="BN146" s="83">
        <v>0</v>
      </c>
      <c r="BO146" s="83" t="s">
        <v>108</v>
      </c>
      <c r="BP146" s="83">
        <v>-243975</v>
      </c>
      <c r="BQ146" s="83" t="s">
        <v>381</v>
      </c>
      <c r="BR146" s="83" t="s">
        <v>157</v>
      </c>
      <c r="BS146" s="83" t="s">
        <v>502</v>
      </c>
      <c r="BT146" s="83">
        <v>-243975</v>
      </c>
      <c r="BU146" s="83" t="s">
        <v>381</v>
      </c>
      <c r="BV146" s="83" t="s">
        <v>157</v>
      </c>
      <c r="BW146" s="83" t="s">
        <v>502</v>
      </c>
      <c r="BY146" s="136">
        <v>0</v>
      </c>
      <c r="BZ146" s="136">
        <v>0</v>
      </c>
      <c r="CA146" s="136">
        <v>0</v>
      </c>
      <c r="CB146" s="136">
        <v>0</v>
      </c>
      <c r="CD146" s="136">
        <v>0</v>
      </c>
      <c r="CE146" s="136">
        <v>0</v>
      </c>
      <c r="CF146" s="136">
        <v>0</v>
      </c>
      <c r="CG146" s="136">
        <v>0</v>
      </c>
      <c r="CH146" s="136">
        <v>0</v>
      </c>
      <c r="CI146" s="136">
        <v>0</v>
      </c>
      <c r="CJ146" s="136">
        <v>0</v>
      </c>
      <c r="CK146" s="138">
        <v>0</v>
      </c>
      <c r="CL146" s="138">
        <v>0</v>
      </c>
      <c r="CM146" s="136">
        <v>0</v>
      </c>
      <c r="CN146" s="136">
        <v>0</v>
      </c>
      <c r="CO146" s="85">
        <v>43787</v>
      </c>
      <c r="CP146" s="83" t="s">
        <v>4192</v>
      </c>
      <c r="CQ146" s="83" t="s">
        <v>102</v>
      </c>
      <c r="CR146" s="83" t="s">
        <v>482</v>
      </c>
      <c r="CS146" s="83">
        <v>141</v>
      </c>
      <c r="CT146" s="83" t="s">
        <v>483</v>
      </c>
      <c r="CU146" s="83">
        <v>1</v>
      </c>
      <c r="CV146" s="83">
        <v>0</v>
      </c>
      <c r="CW146" s="83">
        <v>0</v>
      </c>
      <c r="CX146" s="83" t="s">
        <v>109</v>
      </c>
      <c r="CY146" s="83" t="s">
        <v>583</v>
      </c>
      <c r="CZ146" s="83">
        <v>0</v>
      </c>
      <c r="DA146" s="83">
        <v>0</v>
      </c>
      <c r="DB146" s="83">
        <f t="shared" si="11"/>
        <v>0</v>
      </c>
      <c r="DC146" s="83" t="s">
        <v>497</v>
      </c>
      <c r="DE146" s="136">
        <v>1</v>
      </c>
      <c r="DF146" s="136">
        <v>1</v>
      </c>
      <c r="DG146" s="215" t="s">
        <v>269</v>
      </c>
      <c r="DH146" s="136">
        <v>1</v>
      </c>
      <c r="DI146" s="136">
        <v>1</v>
      </c>
      <c r="DJ146" s="215" t="s">
        <v>269</v>
      </c>
      <c r="EE146" s="136" t="b">
        <v>1</v>
      </c>
      <c r="EF146" s="136" t="b">
        <v>1</v>
      </c>
      <c r="EG146" s="136" t="b">
        <v>1</v>
      </c>
      <c r="EH146" s="136" t="b">
        <v>1</v>
      </c>
      <c r="EL146" s="215" t="s">
        <v>269</v>
      </c>
    </row>
    <row r="147" spans="1:142" ht="60" customHeight="1" x14ac:dyDescent="0.55000000000000004">
      <c r="A147" s="83" t="s">
        <v>130</v>
      </c>
      <c r="B147" s="83" t="s">
        <v>98</v>
      </c>
      <c r="C147">
        <v>952960</v>
      </c>
      <c r="D147" t="s">
        <v>799</v>
      </c>
      <c r="E147" t="s">
        <v>799</v>
      </c>
      <c r="F147" s="83" t="s">
        <v>108</v>
      </c>
      <c r="G147" s="213">
        <v>35771</v>
      </c>
      <c r="H147" s="83" t="s">
        <v>102</v>
      </c>
      <c r="I147" s="213">
        <v>43196</v>
      </c>
      <c r="J147" s="83" t="s">
        <v>228</v>
      </c>
      <c r="K147" s="214">
        <v>521166592370</v>
      </c>
      <c r="L147" s="83" t="s">
        <v>97</v>
      </c>
      <c r="M147" s="213">
        <v>43679</v>
      </c>
      <c r="N147">
        <v>300016</v>
      </c>
      <c r="O147" s="145" t="s">
        <v>567</v>
      </c>
      <c r="P147" s="145" t="s">
        <v>99</v>
      </c>
      <c r="Q147" s="145" t="s">
        <v>100</v>
      </c>
      <c r="R147" s="145" t="s">
        <v>567</v>
      </c>
      <c r="V147">
        <v>7968</v>
      </c>
      <c r="W147" s="83" t="s">
        <v>101</v>
      </c>
      <c r="X147" s="83" t="s">
        <v>103</v>
      </c>
      <c r="Y147" t="s">
        <v>2109</v>
      </c>
      <c r="Z147" s="83" t="s">
        <v>102</v>
      </c>
      <c r="AA147" s="83" t="s">
        <v>102</v>
      </c>
      <c r="AB147" t="s">
        <v>3104</v>
      </c>
      <c r="AC147" s="83" t="s">
        <v>3970</v>
      </c>
      <c r="AD147" s="83" t="s">
        <v>144</v>
      </c>
      <c r="AE147" s="83" t="s">
        <v>105</v>
      </c>
      <c r="AF147" t="s">
        <v>2109</v>
      </c>
      <c r="AG147" s="83" t="s">
        <v>102</v>
      </c>
      <c r="AH147" s="83" t="s">
        <v>102</v>
      </c>
      <c r="AI147" t="s">
        <v>3104</v>
      </c>
      <c r="AJ147" s="83" t="s">
        <v>3970</v>
      </c>
      <c r="AK147" s="83" t="s">
        <v>144</v>
      </c>
      <c r="AL147" s="83" t="s">
        <v>105</v>
      </c>
      <c r="AM147" s="87" t="s">
        <v>106</v>
      </c>
      <c r="AN147" t="s">
        <v>2109</v>
      </c>
      <c r="AO147" t="s">
        <v>3104</v>
      </c>
      <c r="AP147" s="83" t="s">
        <v>3970</v>
      </c>
      <c r="AQ147" s="83" t="s">
        <v>111</v>
      </c>
      <c r="AR147" s="87" t="s">
        <v>106</v>
      </c>
      <c r="AT147" s="83" t="s">
        <v>107</v>
      </c>
      <c r="AU147" s="146" t="s">
        <v>107</v>
      </c>
      <c r="AV147" s="146" t="s">
        <v>107</v>
      </c>
      <c r="AX147" s="110" t="s">
        <v>107</v>
      </c>
      <c r="AY147" s="111"/>
      <c r="AZ147" s="112">
        <f t="shared" ca="1" si="12"/>
        <v>2111</v>
      </c>
      <c r="BA147" s="136">
        <f t="shared" ca="1" si="13"/>
        <v>37</v>
      </c>
      <c r="BB147" s="114" t="s">
        <v>134</v>
      </c>
      <c r="BC147" s="114" t="s">
        <v>108</v>
      </c>
      <c r="BD147" s="114"/>
      <c r="BE147" s="115" t="s">
        <v>102</v>
      </c>
      <c r="BF147" s="115" t="s">
        <v>102</v>
      </c>
      <c r="BG147" s="115" t="s">
        <v>102</v>
      </c>
      <c r="BH147" s="115" t="s">
        <v>102</v>
      </c>
      <c r="BI147" s="116"/>
      <c r="BJ147" s="117" t="s">
        <v>109</v>
      </c>
      <c r="BK147" s="117" t="s">
        <v>109</v>
      </c>
      <c r="BL147" s="83">
        <f t="shared" ca="1" si="14"/>
        <v>10</v>
      </c>
      <c r="BM147" s="83" t="s">
        <v>108</v>
      </c>
      <c r="BN147" s="83">
        <v>0</v>
      </c>
      <c r="BO147" s="83" t="s">
        <v>108</v>
      </c>
      <c r="BP147" s="83">
        <v>-245710</v>
      </c>
      <c r="BQ147" s="83" t="s">
        <v>312</v>
      </c>
      <c r="BR147" s="83" t="s">
        <v>153</v>
      </c>
      <c r="BS147" s="83" t="s">
        <v>499</v>
      </c>
      <c r="BT147" s="83">
        <v>-245710</v>
      </c>
      <c r="BU147" s="83" t="s">
        <v>312</v>
      </c>
      <c r="BV147" s="83" t="s">
        <v>153</v>
      </c>
      <c r="BW147" s="83" t="s">
        <v>499</v>
      </c>
      <c r="BY147" s="136">
        <v>0</v>
      </c>
      <c r="BZ147" s="136">
        <v>0</v>
      </c>
      <c r="CA147" s="136">
        <v>0</v>
      </c>
      <c r="CB147" s="136">
        <v>0</v>
      </c>
      <c r="CD147" s="136">
        <v>0</v>
      </c>
      <c r="CE147" s="136">
        <v>0</v>
      </c>
      <c r="CF147" s="136">
        <v>0</v>
      </c>
      <c r="CG147" s="136">
        <v>0</v>
      </c>
      <c r="CH147" s="136">
        <v>0</v>
      </c>
      <c r="CI147" s="136">
        <v>0</v>
      </c>
      <c r="CJ147" s="136">
        <v>0</v>
      </c>
      <c r="CK147" s="138">
        <v>0</v>
      </c>
      <c r="CL147" s="138">
        <v>0</v>
      </c>
      <c r="CM147" s="136">
        <v>0</v>
      </c>
      <c r="CN147" s="136">
        <v>0</v>
      </c>
      <c r="CO147" s="85">
        <v>43788</v>
      </c>
      <c r="CP147" s="83" t="s">
        <v>4193</v>
      </c>
      <c r="CQ147" s="83" t="s">
        <v>102</v>
      </c>
      <c r="CR147" s="83" t="s">
        <v>482</v>
      </c>
      <c r="CS147" s="83">
        <v>142</v>
      </c>
      <c r="CT147" s="83" t="s">
        <v>483</v>
      </c>
      <c r="CU147" s="83">
        <v>1</v>
      </c>
      <c r="CV147" s="83">
        <v>0</v>
      </c>
      <c r="CW147" s="83">
        <v>0</v>
      </c>
      <c r="CX147" s="83" t="s">
        <v>109</v>
      </c>
      <c r="CY147" s="83" t="s">
        <v>583</v>
      </c>
      <c r="CZ147" s="83">
        <v>0</v>
      </c>
      <c r="DA147" s="83">
        <v>0</v>
      </c>
      <c r="DB147" s="83">
        <f t="shared" si="11"/>
        <v>0</v>
      </c>
      <c r="DC147" s="83" t="s">
        <v>497</v>
      </c>
      <c r="DE147" s="136">
        <v>1</v>
      </c>
      <c r="DF147" s="136">
        <v>1</v>
      </c>
      <c r="DG147" s="215" t="s">
        <v>269</v>
      </c>
      <c r="DH147" s="136">
        <v>1</v>
      </c>
      <c r="DI147" s="136">
        <v>1</v>
      </c>
      <c r="DJ147" s="215" t="s">
        <v>269</v>
      </c>
      <c r="EE147" s="136" t="b">
        <v>1</v>
      </c>
      <c r="EF147" s="136" t="b">
        <v>1</v>
      </c>
      <c r="EG147" s="136" t="b">
        <v>1</v>
      </c>
      <c r="EH147" s="136" t="b">
        <v>1</v>
      </c>
      <c r="EL147" s="215" t="s">
        <v>269</v>
      </c>
    </row>
    <row r="148" spans="1:142" ht="60" customHeight="1" x14ac:dyDescent="0.55000000000000004">
      <c r="A148" s="83" t="s">
        <v>130</v>
      </c>
      <c r="B148" s="83" t="s">
        <v>98</v>
      </c>
      <c r="C148">
        <v>633892</v>
      </c>
      <c r="D148" t="s">
        <v>800</v>
      </c>
      <c r="E148" t="s">
        <v>800</v>
      </c>
      <c r="F148" s="83" t="s">
        <v>108</v>
      </c>
      <c r="G148" s="213">
        <v>37892</v>
      </c>
      <c r="H148" s="83" t="s">
        <v>102</v>
      </c>
      <c r="I148" s="213">
        <v>43115</v>
      </c>
      <c r="J148" s="83" t="s">
        <v>228</v>
      </c>
      <c r="K148" s="214">
        <v>457101973976</v>
      </c>
      <c r="L148" s="83" t="s">
        <v>126</v>
      </c>
      <c r="M148" s="213">
        <v>43758</v>
      </c>
      <c r="N148">
        <v>318804</v>
      </c>
      <c r="O148" s="145" t="s">
        <v>567</v>
      </c>
      <c r="P148" s="145" t="s">
        <v>99</v>
      </c>
      <c r="Q148" s="145" t="s">
        <v>100</v>
      </c>
      <c r="R148" s="145" t="s">
        <v>567</v>
      </c>
      <c r="V148">
        <v>3678</v>
      </c>
      <c r="W148" s="83" t="s">
        <v>101</v>
      </c>
      <c r="X148" s="83" t="s">
        <v>103</v>
      </c>
      <c r="Y148" t="s">
        <v>2110</v>
      </c>
      <c r="Z148" s="83" t="s">
        <v>102</v>
      </c>
      <c r="AA148" s="83" t="s">
        <v>102</v>
      </c>
      <c r="AB148" t="s">
        <v>3105</v>
      </c>
      <c r="AC148" s="83" t="s">
        <v>3971</v>
      </c>
      <c r="AD148" s="83" t="s">
        <v>144</v>
      </c>
      <c r="AE148" s="83" t="s">
        <v>105</v>
      </c>
      <c r="AF148" t="s">
        <v>2110</v>
      </c>
      <c r="AG148" s="83" t="s">
        <v>102</v>
      </c>
      <c r="AH148" s="83" t="s">
        <v>102</v>
      </c>
      <c r="AI148" t="s">
        <v>3105</v>
      </c>
      <c r="AJ148" s="83" t="s">
        <v>3971</v>
      </c>
      <c r="AK148" s="83" t="s">
        <v>144</v>
      </c>
      <c r="AL148" s="83" t="s">
        <v>105</v>
      </c>
      <c r="AM148" s="87" t="s">
        <v>106</v>
      </c>
      <c r="AN148" t="s">
        <v>2110</v>
      </c>
      <c r="AO148" t="s">
        <v>3105</v>
      </c>
      <c r="AP148" s="83" t="s">
        <v>3971</v>
      </c>
      <c r="AQ148" s="83" t="s">
        <v>144</v>
      </c>
      <c r="AR148" s="87" t="s">
        <v>106</v>
      </c>
      <c r="AT148" s="83" t="s">
        <v>107</v>
      </c>
      <c r="AU148" s="146" t="s">
        <v>107</v>
      </c>
      <c r="AV148" s="146" t="s">
        <v>107</v>
      </c>
      <c r="AX148" s="110" t="s">
        <v>107</v>
      </c>
      <c r="AY148" s="111"/>
      <c r="AZ148" s="112">
        <f t="shared" ca="1" si="12"/>
        <v>6655</v>
      </c>
      <c r="BA148" s="136">
        <f t="shared" ca="1" si="13"/>
        <v>72</v>
      </c>
      <c r="BB148" s="114" t="s">
        <v>134</v>
      </c>
      <c r="BC148" s="114" t="s">
        <v>108</v>
      </c>
      <c r="BD148" s="114"/>
      <c r="BE148" s="115" t="s">
        <v>102</v>
      </c>
      <c r="BF148" s="115" t="s">
        <v>102</v>
      </c>
      <c r="BG148" s="115" t="s">
        <v>102</v>
      </c>
      <c r="BH148" s="115" t="s">
        <v>102</v>
      </c>
      <c r="BI148" s="116"/>
      <c r="BJ148" s="117" t="s">
        <v>109</v>
      </c>
      <c r="BK148" s="117" t="s">
        <v>109</v>
      </c>
      <c r="BL148" s="83">
        <f t="shared" ca="1" si="14"/>
        <v>47</v>
      </c>
      <c r="BM148" s="83" t="s">
        <v>108</v>
      </c>
      <c r="BN148" s="83">
        <v>0</v>
      </c>
      <c r="BO148" s="83" t="s">
        <v>108</v>
      </c>
      <c r="BP148" s="83">
        <v>-247445</v>
      </c>
      <c r="BQ148" s="83" t="s">
        <v>198</v>
      </c>
      <c r="BR148" s="83" t="s">
        <v>164</v>
      </c>
      <c r="BS148" s="83" t="s">
        <v>499</v>
      </c>
      <c r="BT148" s="83">
        <v>-247445</v>
      </c>
      <c r="BU148" s="83" t="s">
        <v>198</v>
      </c>
      <c r="BV148" s="83" t="s">
        <v>164</v>
      </c>
      <c r="BW148" s="83" t="s">
        <v>499</v>
      </c>
      <c r="BY148" s="136">
        <v>0</v>
      </c>
      <c r="BZ148" s="136">
        <v>0</v>
      </c>
      <c r="CA148" s="136">
        <v>0</v>
      </c>
      <c r="CB148" s="136">
        <v>0</v>
      </c>
      <c r="CD148" s="136">
        <v>0</v>
      </c>
      <c r="CE148" s="136">
        <v>0</v>
      </c>
      <c r="CF148" s="136">
        <v>0</v>
      </c>
      <c r="CG148" s="136">
        <v>0</v>
      </c>
      <c r="CH148" s="136">
        <v>0</v>
      </c>
      <c r="CI148" s="136">
        <v>0</v>
      </c>
      <c r="CJ148" s="136">
        <v>0</v>
      </c>
      <c r="CK148" s="138">
        <v>0</v>
      </c>
      <c r="CL148" s="138">
        <v>0</v>
      </c>
      <c r="CM148" s="136">
        <v>0</v>
      </c>
      <c r="CN148" s="136">
        <v>0</v>
      </c>
      <c r="CO148" s="85">
        <v>43789</v>
      </c>
      <c r="CP148" s="83" t="s">
        <v>4194</v>
      </c>
      <c r="CQ148" s="83" t="s">
        <v>102</v>
      </c>
      <c r="CR148" s="83" t="s">
        <v>482</v>
      </c>
      <c r="CS148" s="83">
        <v>143</v>
      </c>
      <c r="CT148" s="83" t="s">
        <v>483</v>
      </c>
      <c r="CU148" s="83">
        <v>1</v>
      </c>
      <c r="CV148" s="83">
        <v>0</v>
      </c>
      <c r="CW148" s="83">
        <v>0</v>
      </c>
      <c r="CX148" s="83" t="s">
        <v>109</v>
      </c>
      <c r="CY148" s="83" t="s">
        <v>583</v>
      </c>
      <c r="CZ148" s="83">
        <v>0</v>
      </c>
      <c r="DA148" s="83">
        <v>0</v>
      </c>
      <c r="DB148" s="83">
        <f t="shared" si="11"/>
        <v>0</v>
      </c>
      <c r="DC148" s="83" t="s">
        <v>497</v>
      </c>
      <c r="DE148" s="136">
        <v>1</v>
      </c>
      <c r="DF148" s="136">
        <v>1</v>
      </c>
      <c r="DG148" s="215" t="s">
        <v>269</v>
      </c>
      <c r="DH148" s="136">
        <v>1</v>
      </c>
      <c r="DI148" s="136">
        <v>1</v>
      </c>
      <c r="DJ148" s="215" t="s">
        <v>269</v>
      </c>
      <c r="EE148" s="136" t="b">
        <v>1</v>
      </c>
      <c r="EF148" s="136" t="b">
        <v>1</v>
      </c>
      <c r="EG148" s="136" t="b">
        <v>1</v>
      </c>
      <c r="EH148" s="136" t="b">
        <v>1</v>
      </c>
      <c r="EL148" s="215" t="s">
        <v>269</v>
      </c>
    </row>
    <row r="149" spans="1:142" ht="60" customHeight="1" x14ac:dyDescent="0.55000000000000004">
      <c r="A149" s="83" t="s">
        <v>130</v>
      </c>
      <c r="B149" s="83" t="s">
        <v>98</v>
      </c>
      <c r="C149">
        <v>888081</v>
      </c>
      <c r="D149" t="s">
        <v>801</v>
      </c>
      <c r="E149" t="s">
        <v>801</v>
      </c>
      <c r="F149" s="83" t="s">
        <v>108</v>
      </c>
      <c r="G149" s="213">
        <v>31351</v>
      </c>
      <c r="H149" s="83" t="s">
        <v>102</v>
      </c>
      <c r="I149" s="213">
        <v>43352</v>
      </c>
      <c r="J149" s="83" t="s">
        <v>228</v>
      </c>
      <c r="K149" s="214">
        <v>661478909954</v>
      </c>
      <c r="L149" s="83" t="s">
        <v>135</v>
      </c>
      <c r="M149" s="213">
        <v>43730</v>
      </c>
      <c r="N149">
        <v>480801</v>
      </c>
      <c r="O149" s="145" t="s">
        <v>567</v>
      </c>
      <c r="P149" s="145" t="s">
        <v>99</v>
      </c>
      <c r="Q149" s="145" t="s">
        <v>100</v>
      </c>
      <c r="R149" s="145" t="s">
        <v>567</v>
      </c>
      <c r="V149">
        <v>8400</v>
      </c>
      <c r="W149" s="83" t="s">
        <v>1682</v>
      </c>
      <c r="X149" s="83" t="s">
        <v>103</v>
      </c>
      <c r="Y149" t="s">
        <v>2111</v>
      </c>
      <c r="Z149" s="83" t="s">
        <v>102</v>
      </c>
      <c r="AA149" s="83" t="s">
        <v>102</v>
      </c>
      <c r="AB149" t="s">
        <v>3106</v>
      </c>
      <c r="AC149" s="83" t="s">
        <v>3972</v>
      </c>
      <c r="AD149" s="83" t="s">
        <v>111</v>
      </c>
      <c r="AE149" s="83" t="s">
        <v>105</v>
      </c>
      <c r="AF149" t="s">
        <v>2111</v>
      </c>
      <c r="AG149" s="83" t="s">
        <v>102</v>
      </c>
      <c r="AH149" s="83" t="s">
        <v>102</v>
      </c>
      <c r="AI149" t="s">
        <v>3106</v>
      </c>
      <c r="AJ149" s="83" t="s">
        <v>3972</v>
      </c>
      <c r="AK149" s="83" t="s">
        <v>111</v>
      </c>
      <c r="AL149" s="83" t="s">
        <v>105</v>
      </c>
      <c r="AM149" s="87" t="s">
        <v>106</v>
      </c>
      <c r="AN149" t="s">
        <v>2111</v>
      </c>
      <c r="AO149" t="s">
        <v>3106</v>
      </c>
      <c r="AP149" s="83" t="s">
        <v>3972</v>
      </c>
      <c r="AQ149" s="83" t="s">
        <v>144</v>
      </c>
      <c r="AR149" s="87" t="s">
        <v>106</v>
      </c>
      <c r="AT149" s="83" t="s">
        <v>107</v>
      </c>
      <c r="AU149" s="146" t="s">
        <v>107</v>
      </c>
      <c r="AV149" s="146" t="s">
        <v>107</v>
      </c>
      <c r="AX149" s="110" t="s">
        <v>107</v>
      </c>
      <c r="AY149" s="111"/>
      <c r="AZ149" s="112">
        <f t="shared" ca="1" si="12"/>
        <v>8141</v>
      </c>
      <c r="BA149" s="136">
        <f t="shared" ca="1" si="13"/>
        <v>65</v>
      </c>
      <c r="BB149" s="114" t="s">
        <v>136</v>
      </c>
      <c r="BC149" s="114" t="s">
        <v>108</v>
      </c>
      <c r="BD149" s="114"/>
      <c r="BE149" s="115" t="s">
        <v>102</v>
      </c>
      <c r="BF149" s="115" t="s">
        <v>102</v>
      </c>
      <c r="BG149" s="115" t="s">
        <v>102</v>
      </c>
      <c r="BH149" s="115" t="s">
        <v>102</v>
      </c>
      <c r="BI149" s="116"/>
      <c r="BJ149" s="117" t="s">
        <v>109</v>
      </c>
      <c r="BK149" s="117" t="s">
        <v>109</v>
      </c>
      <c r="BL149" s="83">
        <f t="shared" ca="1" si="14"/>
        <v>14</v>
      </c>
      <c r="BM149" s="83" t="s">
        <v>270</v>
      </c>
      <c r="BN149" s="83">
        <v>0</v>
      </c>
      <c r="BO149" s="83" t="s">
        <v>108</v>
      </c>
      <c r="BP149" s="83">
        <v>-249180</v>
      </c>
      <c r="BQ149" s="83" t="s">
        <v>381</v>
      </c>
      <c r="BR149" s="83" t="s">
        <v>157</v>
      </c>
      <c r="BS149" s="83" t="s">
        <v>502</v>
      </c>
      <c r="BT149" s="83">
        <v>-249180</v>
      </c>
      <c r="BU149" s="83" t="s">
        <v>381</v>
      </c>
      <c r="BV149" s="83" t="s">
        <v>157</v>
      </c>
      <c r="BW149" s="83" t="s">
        <v>502</v>
      </c>
      <c r="BY149" s="136">
        <v>0</v>
      </c>
      <c r="BZ149" s="136">
        <v>0</v>
      </c>
      <c r="CA149" s="136">
        <v>0</v>
      </c>
      <c r="CB149" s="136">
        <v>0</v>
      </c>
      <c r="CD149" s="136">
        <v>0</v>
      </c>
      <c r="CE149" s="136">
        <v>0</v>
      </c>
      <c r="CF149" s="136">
        <v>0</v>
      </c>
      <c r="CG149" s="136">
        <v>0</v>
      </c>
      <c r="CH149" s="136">
        <v>0</v>
      </c>
      <c r="CI149" s="136">
        <v>0</v>
      </c>
      <c r="CJ149" s="136">
        <v>0</v>
      </c>
      <c r="CK149" s="138">
        <v>0</v>
      </c>
      <c r="CL149" s="138">
        <v>0</v>
      </c>
      <c r="CM149" s="136">
        <v>0</v>
      </c>
      <c r="CN149" s="136">
        <v>0</v>
      </c>
      <c r="CO149" s="85">
        <v>43790</v>
      </c>
      <c r="CP149" s="83" t="s">
        <v>4195</v>
      </c>
      <c r="CQ149" s="83" t="s">
        <v>102</v>
      </c>
      <c r="CR149" s="83" t="s">
        <v>482</v>
      </c>
      <c r="CS149" s="83">
        <v>144</v>
      </c>
      <c r="CT149" s="83" t="s">
        <v>483</v>
      </c>
      <c r="CU149" s="83">
        <v>1</v>
      </c>
      <c r="CV149" s="83">
        <v>0</v>
      </c>
      <c r="CW149" s="83">
        <v>0</v>
      </c>
      <c r="CX149" s="83" t="s">
        <v>109</v>
      </c>
      <c r="CY149" s="83" t="s">
        <v>583</v>
      </c>
      <c r="CZ149" s="83">
        <v>0</v>
      </c>
      <c r="DA149" s="83">
        <v>0</v>
      </c>
      <c r="DB149" s="83">
        <f t="shared" si="11"/>
        <v>0</v>
      </c>
      <c r="DC149" s="83" t="s">
        <v>497</v>
      </c>
      <c r="DE149" s="136">
        <v>1</v>
      </c>
      <c r="DF149" s="136">
        <v>1</v>
      </c>
      <c r="DG149" s="215" t="s">
        <v>269</v>
      </c>
      <c r="DH149" s="136">
        <v>1</v>
      </c>
      <c r="DI149" s="136">
        <v>1</v>
      </c>
      <c r="DJ149" s="215" t="s">
        <v>269</v>
      </c>
      <c r="EE149" s="136" t="b">
        <v>1</v>
      </c>
      <c r="EF149" s="136" t="b">
        <v>1</v>
      </c>
      <c r="EG149" s="136" t="b">
        <v>1</v>
      </c>
      <c r="EH149" s="136" t="b">
        <v>1</v>
      </c>
      <c r="EL149" s="215" t="s">
        <v>269</v>
      </c>
    </row>
    <row r="150" spans="1:142" ht="60" customHeight="1" x14ac:dyDescent="0.55000000000000004">
      <c r="A150" s="83" t="s">
        <v>130</v>
      </c>
      <c r="B150" s="83" t="s">
        <v>98</v>
      </c>
      <c r="C150">
        <v>988390</v>
      </c>
      <c r="D150" t="s">
        <v>802</v>
      </c>
      <c r="E150" t="s">
        <v>802</v>
      </c>
      <c r="F150" s="83" t="s">
        <v>108</v>
      </c>
      <c r="G150" s="213">
        <v>29057</v>
      </c>
      <c r="H150" s="83" t="s">
        <v>102</v>
      </c>
      <c r="I150" s="213">
        <v>43462</v>
      </c>
      <c r="J150" s="83" t="s">
        <v>228</v>
      </c>
      <c r="K150" s="214">
        <v>677741318922</v>
      </c>
      <c r="L150" s="83" t="s">
        <v>97</v>
      </c>
      <c r="M150" s="213">
        <v>43668</v>
      </c>
      <c r="N150">
        <v>845067</v>
      </c>
      <c r="O150" s="145" t="s">
        <v>567</v>
      </c>
      <c r="P150" s="145" t="s">
        <v>99</v>
      </c>
      <c r="Q150" s="145" t="s">
        <v>100</v>
      </c>
      <c r="R150" s="145" t="s">
        <v>567</v>
      </c>
      <c r="V150">
        <v>2053</v>
      </c>
      <c r="W150" s="83" t="s">
        <v>101</v>
      </c>
      <c r="X150" s="83" t="s">
        <v>103</v>
      </c>
      <c r="Y150" t="s">
        <v>2112</v>
      </c>
      <c r="Z150" s="83" t="s">
        <v>102</v>
      </c>
      <c r="AA150" s="83" t="s">
        <v>102</v>
      </c>
      <c r="AB150" t="s">
        <v>3107</v>
      </c>
      <c r="AC150" s="83" t="s">
        <v>3973</v>
      </c>
      <c r="AD150" s="83" t="s">
        <v>144</v>
      </c>
      <c r="AE150" s="83" t="s">
        <v>105</v>
      </c>
      <c r="AF150" t="s">
        <v>2112</v>
      </c>
      <c r="AG150" s="83" t="s">
        <v>102</v>
      </c>
      <c r="AH150" s="83" t="s">
        <v>102</v>
      </c>
      <c r="AI150" t="s">
        <v>3107</v>
      </c>
      <c r="AJ150" s="83" t="s">
        <v>3973</v>
      </c>
      <c r="AK150" s="83" t="s">
        <v>144</v>
      </c>
      <c r="AL150" s="83" t="s">
        <v>105</v>
      </c>
      <c r="AM150" s="87" t="s">
        <v>106</v>
      </c>
      <c r="AN150" t="s">
        <v>2112</v>
      </c>
      <c r="AO150" t="s">
        <v>3107</v>
      </c>
      <c r="AP150" s="83" t="s">
        <v>3973</v>
      </c>
      <c r="AQ150" s="83" t="s">
        <v>111</v>
      </c>
      <c r="AR150" s="87" t="s">
        <v>106</v>
      </c>
      <c r="AT150" s="83" t="s">
        <v>107</v>
      </c>
      <c r="AU150" s="146" t="s">
        <v>107</v>
      </c>
      <c r="AV150" s="146" t="s">
        <v>107</v>
      </c>
      <c r="AX150" s="110" t="s">
        <v>107</v>
      </c>
      <c r="AY150" s="111"/>
      <c r="AZ150" s="112">
        <f t="shared" ca="1" si="12"/>
        <v>3499</v>
      </c>
      <c r="BA150" s="136">
        <f t="shared" ca="1" si="13"/>
        <v>26</v>
      </c>
      <c r="BB150" s="114" t="s">
        <v>134</v>
      </c>
      <c r="BC150" s="114" t="s">
        <v>108</v>
      </c>
      <c r="BD150" s="114"/>
      <c r="BE150" s="115" t="s">
        <v>102</v>
      </c>
      <c r="BF150" s="115" t="s">
        <v>102</v>
      </c>
      <c r="BG150" s="115" t="s">
        <v>102</v>
      </c>
      <c r="BH150" s="115" t="s">
        <v>102</v>
      </c>
      <c r="BI150" s="116"/>
      <c r="BJ150" s="117" t="s">
        <v>109</v>
      </c>
      <c r="BK150" s="117" t="s">
        <v>109</v>
      </c>
      <c r="BL150" s="83">
        <f t="shared" ca="1" si="14"/>
        <v>63</v>
      </c>
      <c r="BM150" s="83" t="s">
        <v>108</v>
      </c>
      <c r="BN150" s="83">
        <v>0</v>
      </c>
      <c r="BO150" s="83" t="s">
        <v>108</v>
      </c>
      <c r="BP150" s="83">
        <v>-250915</v>
      </c>
      <c r="BQ150" s="83" t="s">
        <v>312</v>
      </c>
      <c r="BR150" s="83" t="s">
        <v>153</v>
      </c>
      <c r="BS150" s="83" t="s">
        <v>499</v>
      </c>
      <c r="BT150" s="83">
        <v>-250915</v>
      </c>
      <c r="BU150" s="83" t="s">
        <v>312</v>
      </c>
      <c r="BV150" s="83" t="s">
        <v>153</v>
      </c>
      <c r="BW150" s="83" t="s">
        <v>499</v>
      </c>
      <c r="BY150" s="136">
        <v>0</v>
      </c>
      <c r="BZ150" s="136">
        <v>0</v>
      </c>
      <c r="CA150" s="136">
        <v>0</v>
      </c>
      <c r="CB150" s="136">
        <v>0</v>
      </c>
      <c r="CD150" s="136">
        <v>0</v>
      </c>
      <c r="CE150" s="136">
        <v>0</v>
      </c>
      <c r="CF150" s="136">
        <v>0</v>
      </c>
      <c r="CG150" s="136">
        <v>0</v>
      </c>
      <c r="CH150" s="136">
        <v>0</v>
      </c>
      <c r="CI150" s="136">
        <v>0</v>
      </c>
      <c r="CJ150" s="136">
        <v>0</v>
      </c>
      <c r="CK150" s="138">
        <v>0</v>
      </c>
      <c r="CL150" s="138">
        <v>0</v>
      </c>
      <c r="CM150" s="136">
        <v>0</v>
      </c>
      <c r="CN150" s="136">
        <v>0</v>
      </c>
      <c r="CO150" s="85">
        <v>43791</v>
      </c>
      <c r="CP150" s="83" t="s">
        <v>4196</v>
      </c>
      <c r="CQ150" s="83" t="s">
        <v>102</v>
      </c>
      <c r="CR150" s="83" t="s">
        <v>482</v>
      </c>
      <c r="CS150" s="83">
        <v>145</v>
      </c>
      <c r="CT150" s="83" t="s">
        <v>483</v>
      </c>
      <c r="CU150" s="83">
        <v>1</v>
      </c>
      <c r="CV150" s="83">
        <v>0</v>
      </c>
      <c r="CW150" s="83">
        <v>0</v>
      </c>
      <c r="CX150" s="83" t="s">
        <v>109</v>
      </c>
      <c r="CY150" s="83" t="s">
        <v>583</v>
      </c>
      <c r="CZ150" s="83">
        <v>0</v>
      </c>
      <c r="DA150" s="83">
        <v>0</v>
      </c>
      <c r="DB150" s="83">
        <f t="shared" si="11"/>
        <v>0</v>
      </c>
      <c r="DC150" s="83" t="s">
        <v>497</v>
      </c>
      <c r="DE150" s="136">
        <v>1</v>
      </c>
      <c r="DF150" s="136">
        <v>1</v>
      </c>
      <c r="DG150" s="215" t="s">
        <v>269</v>
      </c>
      <c r="DH150" s="136">
        <v>1</v>
      </c>
      <c r="DI150" s="136">
        <v>1</v>
      </c>
      <c r="DJ150" s="215" t="s">
        <v>269</v>
      </c>
      <c r="EE150" s="136" t="b">
        <v>1</v>
      </c>
      <c r="EF150" s="136" t="b">
        <v>1</v>
      </c>
      <c r="EG150" s="136" t="b">
        <v>1</v>
      </c>
      <c r="EH150" s="136" t="b">
        <v>1</v>
      </c>
      <c r="EL150" s="215" t="s">
        <v>269</v>
      </c>
    </row>
    <row r="151" spans="1:142" ht="60" customHeight="1" x14ac:dyDescent="0.55000000000000004">
      <c r="A151" s="83" t="s">
        <v>130</v>
      </c>
      <c r="B151" s="83" t="s">
        <v>98</v>
      </c>
      <c r="C151">
        <v>963309</v>
      </c>
      <c r="D151" t="s">
        <v>803</v>
      </c>
      <c r="E151" t="s">
        <v>803</v>
      </c>
      <c r="F151" s="83" t="s">
        <v>108</v>
      </c>
      <c r="G151" s="213">
        <v>38940</v>
      </c>
      <c r="H151" s="83" t="s">
        <v>102</v>
      </c>
      <c r="I151" s="213">
        <v>43290</v>
      </c>
      <c r="J151" s="83" t="s">
        <v>228</v>
      </c>
      <c r="K151" s="214">
        <v>172140984462</v>
      </c>
      <c r="L151" s="83" t="s">
        <v>135</v>
      </c>
      <c r="M151" s="213">
        <v>43538</v>
      </c>
      <c r="N151">
        <v>536658</v>
      </c>
      <c r="O151" s="145" t="s">
        <v>567</v>
      </c>
      <c r="P151" s="145" t="s">
        <v>99</v>
      </c>
      <c r="Q151" s="145" t="s">
        <v>100</v>
      </c>
      <c r="R151" s="145" t="s">
        <v>567</v>
      </c>
      <c r="V151">
        <v>6982</v>
      </c>
      <c r="W151" s="83" t="s">
        <v>101</v>
      </c>
      <c r="X151" s="83" t="s">
        <v>103</v>
      </c>
      <c r="Y151" t="s">
        <v>2113</v>
      </c>
      <c r="Z151" s="83" t="s">
        <v>102</v>
      </c>
      <c r="AA151" s="83" t="s">
        <v>102</v>
      </c>
      <c r="AB151" t="s">
        <v>3108</v>
      </c>
      <c r="AC151" s="83" t="s">
        <v>3974</v>
      </c>
      <c r="AD151" s="83" t="s">
        <v>144</v>
      </c>
      <c r="AE151" s="83" t="s">
        <v>105</v>
      </c>
      <c r="AF151" t="s">
        <v>2113</v>
      </c>
      <c r="AG151" s="83" t="s">
        <v>102</v>
      </c>
      <c r="AH151" s="83" t="s">
        <v>102</v>
      </c>
      <c r="AI151" t="s">
        <v>3108</v>
      </c>
      <c r="AJ151" s="83" t="s">
        <v>3974</v>
      </c>
      <c r="AK151" s="83" t="s">
        <v>144</v>
      </c>
      <c r="AL151" s="83" t="s">
        <v>105</v>
      </c>
      <c r="AM151" s="87" t="s">
        <v>106</v>
      </c>
      <c r="AN151" t="s">
        <v>2113</v>
      </c>
      <c r="AO151" t="s">
        <v>3108</v>
      </c>
      <c r="AP151" s="83" t="s">
        <v>3974</v>
      </c>
      <c r="AQ151" s="83" t="s">
        <v>144</v>
      </c>
      <c r="AR151" s="87" t="s">
        <v>106</v>
      </c>
      <c r="AT151" s="83" t="s">
        <v>107</v>
      </c>
      <c r="AU151" s="146" t="s">
        <v>107</v>
      </c>
      <c r="AV151" s="146" t="s">
        <v>107</v>
      </c>
      <c r="AX151" s="110" t="s">
        <v>107</v>
      </c>
      <c r="AY151" s="111"/>
      <c r="AZ151" s="112">
        <f t="shared" ca="1" si="12"/>
        <v>9010</v>
      </c>
      <c r="BA151" s="136">
        <f t="shared" ca="1" si="13"/>
        <v>15</v>
      </c>
      <c r="BB151" s="114" t="s">
        <v>134</v>
      </c>
      <c r="BC151" s="114" t="s">
        <v>108</v>
      </c>
      <c r="BD151" s="114"/>
      <c r="BE151" s="115" t="s">
        <v>102</v>
      </c>
      <c r="BF151" s="115" t="s">
        <v>102</v>
      </c>
      <c r="BG151" s="115" t="s">
        <v>102</v>
      </c>
      <c r="BH151" s="115" t="s">
        <v>102</v>
      </c>
      <c r="BI151" s="116"/>
      <c r="BJ151" s="117" t="s">
        <v>109</v>
      </c>
      <c r="BK151" s="117" t="s">
        <v>109</v>
      </c>
      <c r="BL151" s="83">
        <f t="shared" ca="1" si="14"/>
        <v>29</v>
      </c>
      <c r="BM151" s="83" t="s">
        <v>108</v>
      </c>
      <c r="BN151" s="83">
        <v>0</v>
      </c>
      <c r="BO151" s="83" t="s">
        <v>108</v>
      </c>
      <c r="BP151" s="83">
        <v>-252650</v>
      </c>
      <c r="BQ151" s="83" t="s">
        <v>198</v>
      </c>
      <c r="BR151" s="83" t="s">
        <v>164</v>
      </c>
      <c r="BS151" s="83" t="s">
        <v>499</v>
      </c>
      <c r="BT151" s="83">
        <v>-252650</v>
      </c>
      <c r="BU151" s="83" t="s">
        <v>198</v>
      </c>
      <c r="BV151" s="83" t="s">
        <v>164</v>
      </c>
      <c r="BW151" s="83" t="s">
        <v>499</v>
      </c>
      <c r="BY151" s="136">
        <v>0</v>
      </c>
      <c r="BZ151" s="136">
        <v>0</v>
      </c>
      <c r="CA151" s="136">
        <v>0</v>
      </c>
      <c r="CB151" s="136">
        <v>0</v>
      </c>
      <c r="CD151" s="136">
        <v>0</v>
      </c>
      <c r="CE151" s="136">
        <v>0</v>
      </c>
      <c r="CF151" s="136">
        <v>0</v>
      </c>
      <c r="CG151" s="136">
        <v>0</v>
      </c>
      <c r="CH151" s="136">
        <v>0</v>
      </c>
      <c r="CI151" s="136">
        <v>0</v>
      </c>
      <c r="CJ151" s="136">
        <v>0</v>
      </c>
      <c r="CK151" s="138">
        <v>0</v>
      </c>
      <c r="CL151" s="138">
        <v>0</v>
      </c>
      <c r="CM151" s="136">
        <v>0</v>
      </c>
      <c r="CN151" s="136">
        <v>0</v>
      </c>
      <c r="CO151" s="85">
        <v>43792</v>
      </c>
      <c r="CP151" s="83" t="s">
        <v>4197</v>
      </c>
      <c r="CQ151" s="83" t="s">
        <v>102</v>
      </c>
      <c r="CR151" s="83" t="s">
        <v>482</v>
      </c>
      <c r="CS151" s="83">
        <v>146</v>
      </c>
      <c r="CT151" s="83" t="s">
        <v>483</v>
      </c>
      <c r="CU151" s="83">
        <v>1</v>
      </c>
      <c r="CV151" s="83">
        <v>0</v>
      </c>
      <c r="CW151" s="83">
        <v>0</v>
      </c>
      <c r="CX151" s="83" t="s">
        <v>109</v>
      </c>
      <c r="CY151" s="83" t="s">
        <v>583</v>
      </c>
      <c r="CZ151" s="83">
        <v>0</v>
      </c>
      <c r="DA151" s="83">
        <v>0</v>
      </c>
      <c r="DB151" s="83">
        <f t="shared" si="11"/>
        <v>0</v>
      </c>
      <c r="DC151" s="83" t="s">
        <v>497</v>
      </c>
      <c r="DE151" s="136">
        <v>1</v>
      </c>
      <c r="DF151" s="136">
        <v>1</v>
      </c>
      <c r="DG151" s="215" t="s">
        <v>269</v>
      </c>
      <c r="DH151" s="136">
        <v>1</v>
      </c>
      <c r="DI151" s="136">
        <v>1</v>
      </c>
      <c r="DJ151" s="215" t="s">
        <v>269</v>
      </c>
      <c r="EE151" s="136" t="b">
        <v>1</v>
      </c>
      <c r="EF151" s="136" t="b">
        <v>1</v>
      </c>
      <c r="EG151" s="136" t="b">
        <v>1</v>
      </c>
      <c r="EH151" s="136" t="b">
        <v>1</v>
      </c>
      <c r="EL151" s="215" t="s">
        <v>269</v>
      </c>
    </row>
    <row r="152" spans="1:142" ht="60" customHeight="1" x14ac:dyDescent="0.55000000000000004">
      <c r="A152" s="83" t="s">
        <v>130</v>
      </c>
      <c r="B152" s="83" t="s">
        <v>98</v>
      </c>
      <c r="C152">
        <v>238977</v>
      </c>
      <c r="D152" t="s">
        <v>804</v>
      </c>
      <c r="E152" t="s">
        <v>804</v>
      </c>
      <c r="F152" s="83" t="s">
        <v>108</v>
      </c>
      <c r="G152" s="213">
        <v>30607</v>
      </c>
      <c r="H152" s="83" t="s">
        <v>102</v>
      </c>
      <c r="I152" s="213">
        <v>43221</v>
      </c>
      <c r="J152" s="83" t="s">
        <v>228</v>
      </c>
      <c r="K152" s="214">
        <v>990986779942</v>
      </c>
      <c r="L152" s="83" t="s">
        <v>97</v>
      </c>
      <c r="M152" s="213">
        <v>43615</v>
      </c>
      <c r="N152">
        <v>938533</v>
      </c>
      <c r="O152" s="145" t="s">
        <v>567</v>
      </c>
      <c r="P152" s="145" t="s">
        <v>99</v>
      </c>
      <c r="Q152" s="145" t="s">
        <v>100</v>
      </c>
      <c r="R152" s="145" t="s">
        <v>567</v>
      </c>
      <c r="V152">
        <v>7007</v>
      </c>
      <c r="W152" s="83" t="s">
        <v>1683</v>
      </c>
      <c r="X152" s="83" t="s">
        <v>103</v>
      </c>
      <c r="Y152" t="s">
        <v>2114</v>
      </c>
      <c r="Z152" s="83" t="s">
        <v>102</v>
      </c>
      <c r="AA152" s="83" t="s">
        <v>102</v>
      </c>
      <c r="AB152" t="s">
        <v>3109</v>
      </c>
      <c r="AC152" s="83" t="s">
        <v>3975</v>
      </c>
      <c r="AD152" s="83" t="s">
        <v>111</v>
      </c>
      <c r="AE152" s="83" t="s">
        <v>105</v>
      </c>
      <c r="AF152" t="s">
        <v>2114</v>
      </c>
      <c r="AG152" s="83" t="s">
        <v>102</v>
      </c>
      <c r="AH152" s="83" t="s">
        <v>102</v>
      </c>
      <c r="AI152" t="s">
        <v>3109</v>
      </c>
      <c r="AJ152" s="83" t="s">
        <v>3975</v>
      </c>
      <c r="AK152" s="83" t="s">
        <v>111</v>
      </c>
      <c r="AL152" s="83" t="s">
        <v>105</v>
      </c>
      <c r="AM152" s="87" t="s">
        <v>106</v>
      </c>
      <c r="AN152" t="s">
        <v>2114</v>
      </c>
      <c r="AO152" t="s">
        <v>3109</v>
      </c>
      <c r="AP152" s="83" t="s">
        <v>3975</v>
      </c>
      <c r="AQ152" s="83" t="s">
        <v>144</v>
      </c>
      <c r="AR152" s="87" t="s">
        <v>106</v>
      </c>
      <c r="AT152" s="83" t="s">
        <v>107</v>
      </c>
      <c r="AU152" s="146" t="s">
        <v>107</v>
      </c>
      <c r="AV152" s="146" t="s">
        <v>107</v>
      </c>
      <c r="AX152" s="110" t="s">
        <v>107</v>
      </c>
      <c r="AY152" s="111"/>
      <c r="AZ152" s="112">
        <f t="shared" ca="1" si="12"/>
        <v>5228</v>
      </c>
      <c r="BA152" s="136">
        <f t="shared" ca="1" si="13"/>
        <v>65</v>
      </c>
      <c r="BB152" s="114" t="s">
        <v>136</v>
      </c>
      <c r="BC152" s="114" t="s">
        <v>108</v>
      </c>
      <c r="BD152" s="114"/>
      <c r="BE152" s="115" t="s">
        <v>102</v>
      </c>
      <c r="BF152" s="115" t="s">
        <v>102</v>
      </c>
      <c r="BG152" s="115" t="s">
        <v>102</v>
      </c>
      <c r="BH152" s="115" t="s">
        <v>102</v>
      </c>
      <c r="BI152" s="116"/>
      <c r="BJ152" s="117" t="s">
        <v>109</v>
      </c>
      <c r="BK152" s="117" t="s">
        <v>109</v>
      </c>
      <c r="BL152" s="83">
        <f t="shared" ca="1" si="14"/>
        <v>13</v>
      </c>
      <c r="BM152" s="83" t="s">
        <v>270</v>
      </c>
      <c r="BN152" s="83">
        <v>0</v>
      </c>
      <c r="BO152" s="83" t="s">
        <v>108</v>
      </c>
      <c r="BP152" s="83">
        <v>-254385</v>
      </c>
      <c r="BQ152" s="83" t="s">
        <v>381</v>
      </c>
      <c r="BR152" s="83" t="s">
        <v>157</v>
      </c>
      <c r="BS152" s="83" t="s">
        <v>502</v>
      </c>
      <c r="BT152" s="83">
        <v>-254385</v>
      </c>
      <c r="BU152" s="83" t="s">
        <v>381</v>
      </c>
      <c r="BV152" s="83" t="s">
        <v>157</v>
      </c>
      <c r="BW152" s="83" t="s">
        <v>502</v>
      </c>
      <c r="BY152" s="136">
        <v>0</v>
      </c>
      <c r="BZ152" s="136">
        <v>0</v>
      </c>
      <c r="CA152" s="136">
        <v>0</v>
      </c>
      <c r="CB152" s="136">
        <v>0</v>
      </c>
      <c r="CD152" s="136">
        <v>0</v>
      </c>
      <c r="CE152" s="136">
        <v>0</v>
      </c>
      <c r="CF152" s="136">
        <v>0</v>
      </c>
      <c r="CG152" s="136">
        <v>0</v>
      </c>
      <c r="CH152" s="136">
        <v>0</v>
      </c>
      <c r="CI152" s="136">
        <v>0</v>
      </c>
      <c r="CJ152" s="136">
        <v>0</v>
      </c>
      <c r="CK152" s="138">
        <v>0</v>
      </c>
      <c r="CL152" s="138">
        <v>0</v>
      </c>
      <c r="CM152" s="136">
        <v>0</v>
      </c>
      <c r="CN152" s="136">
        <v>0</v>
      </c>
      <c r="CO152" s="85">
        <v>43793</v>
      </c>
      <c r="CP152" s="83" t="s">
        <v>4198</v>
      </c>
      <c r="CQ152" s="83" t="s">
        <v>102</v>
      </c>
      <c r="CR152" s="83" t="s">
        <v>482</v>
      </c>
      <c r="CS152" s="83">
        <v>147</v>
      </c>
      <c r="CT152" s="83" t="s">
        <v>483</v>
      </c>
      <c r="CU152" s="83">
        <v>1</v>
      </c>
      <c r="CV152" s="83">
        <v>0</v>
      </c>
      <c r="CW152" s="83">
        <v>0</v>
      </c>
      <c r="CX152" s="83" t="s">
        <v>109</v>
      </c>
      <c r="CY152" s="83" t="s">
        <v>583</v>
      </c>
      <c r="CZ152" s="83">
        <v>0</v>
      </c>
      <c r="DA152" s="83">
        <v>0</v>
      </c>
      <c r="DB152" s="83">
        <f t="shared" si="11"/>
        <v>0</v>
      </c>
      <c r="DC152" s="83" t="s">
        <v>497</v>
      </c>
      <c r="DE152" s="136">
        <v>1</v>
      </c>
      <c r="DF152" s="136">
        <v>1</v>
      </c>
      <c r="DG152" s="215" t="s">
        <v>269</v>
      </c>
      <c r="DH152" s="136">
        <v>1</v>
      </c>
      <c r="DI152" s="136">
        <v>1</v>
      </c>
      <c r="DJ152" s="215" t="s">
        <v>269</v>
      </c>
      <c r="EE152" s="136" t="b">
        <v>1</v>
      </c>
      <c r="EF152" s="136" t="b">
        <v>1</v>
      </c>
      <c r="EG152" s="136" t="b">
        <v>1</v>
      </c>
      <c r="EH152" s="136" t="b">
        <v>1</v>
      </c>
      <c r="EL152" s="215" t="s">
        <v>269</v>
      </c>
    </row>
    <row r="153" spans="1:142" ht="60" customHeight="1" x14ac:dyDescent="0.55000000000000004">
      <c r="A153" s="83" t="s">
        <v>130</v>
      </c>
      <c r="B153" s="83" t="s">
        <v>98</v>
      </c>
      <c r="C153">
        <v>303989</v>
      </c>
      <c r="D153" t="s">
        <v>805</v>
      </c>
      <c r="E153" t="s">
        <v>805</v>
      </c>
      <c r="F153" s="83" t="s">
        <v>108</v>
      </c>
      <c r="G153" s="213">
        <v>27589</v>
      </c>
      <c r="H153" s="83" t="s">
        <v>102</v>
      </c>
      <c r="I153" s="213">
        <v>43181</v>
      </c>
      <c r="J153" s="83" t="s">
        <v>228</v>
      </c>
      <c r="K153" s="214">
        <v>833457492577</v>
      </c>
      <c r="L153" s="83" t="s">
        <v>126</v>
      </c>
      <c r="M153" s="213">
        <v>43737</v>
      </c>
      <c r="N153">
        <v>789221</v>
      </c>
      <c r="O153" s="145" t="s">
        <v>567</v>
      </c>
      <c r="P153" s="145" t="s">
        <v>99</v>
      </c>
      <c r="Q153" s="145" t="s">
        <v>100</v>
      </c>
      <c r="R153" s="145" t="s">
        <v>567</v>
      </c>
      <c r="V153">
        <v>6917</v>
      </c>
      <c r="W153" s="83" t="s">
        <v>101</v>
      </c>
      <c r="X153" s="83" t="s">
        <v>103</v>
      </c>
      <c r="Y153" t="s">
        <v>2115</v>
      </c>
      <c r="Z153" s="83" t="s">
        <v>102</v>
      </c>
      <c r="AA153" s="83" t="s">
        <v>102</v>
      </c>
      <c r="AB153" t="s">
        <v>3110</v>
      </c>
      <c r="AC153" s="83" t="s">
        <v>3976</v>
      </c>
      <c r="AD153" s="83" t="s">
        <v>144</v>
      </c>
      <c r="AE153" s="83" t="s">
        <v>105</v>
      </c>
      <c r="AF153" t="s">
        <v>2115</v>
      </c>
      <c r="AG153" s="83" t="s">
        <v>102</v>
      </c>
      <c r="AH153" s="83" t="s">
        <v>102</v>
      </c>
      <c r="AI153" t="s">
        <v>3110</v>
      </c>
      <c r="AJ153" s="83" t="s">
        <v>3976</v>
      </c>
      <c r="AK153" s="83" t="s">
        <v>144</v>
      </c>
      <c r="AL153" s="83" t="s">
        <v>105</v>
      </c>
      <c r="AM153" s="87" t="s">
        <v>106</v>
      </c>
      <c r="AN153" t="s">
        <v>2115</v>
      </c>
      <c r="AO153" t="s">
        <v>3110</v>
      </c>
      <c r="AP153" s="83" t="s">
        <v>3976</v>
      </c>
      <c r="AQ153" s="83" t="s">
        <v>111</v>
      </c>
      <c r="AR153" s="87" t="s">
        <v>106</v>
      </c>
      <c r="AT153" s="83" t="s">
        <v>107</v>
      </c>
      <c r="AU153" s="146" t="s">
        <v>107</v>
      </c>
      <c r="AV153" s="146" t="s">
        <v>107</v>
      </c>
      <c r="AX153" s="110" t="s">
        <v>107</v>
      </c>
      <c r="AY153" s="111"/>
      <c r="AZ153" s="112">
        <f t="shared" ca="1" si="12"/>
        <v>8446</v>
      </c>
      <c r="BA153" s="136">
        <f t="shared" ca="1" si="13"/>
        <v>96</v>
      </c>
      <c r="BB153" s="114" t="s">
        <v>134</v>
      </c>
      <c r="BC153" s="114" t="s">
        <v>108</v>
      </c>
      <c r="BD153" s="114"/>
      <c r="BE153" s="115" t="s">
        <v>102</v>
      </c>
      <c r="BF153" s="115" t="s">
        <v>102</v>
      </c>
      <c r="BG153" s="115" t="s">
        <v>102</v>
      </c>
      <c r="BH153" s="115" t="s">
        <v>102</v>
      </c>
      <c r="BI153" s="116"/>
      <c r="BJ153" s="117" t="s">
        <v>109</v>
      </c>
      <c r="BK153" s="117" t="s">
        <v>109</v>
      </c>
      <c r="BL153" s="83">
        <f t="shared" ca="1" si="14"/>
        <v>40</v>
      </c>
      <c r="BM153" s="83" t="s">
        <v>108</v>
      </c>
      <c r="BN153" s="83">
        <v>0</v>
      </c>
      <c r="BO153" s="83" t="s">
        <v>108</v>
      </c>
      <c r="BP153" s="83">
        <v>-256120</v>
      </c>
      <c r="BQ153" s="83" t="s">
        <v>312</v>
      </c>
      <c r="BR153" s="83" t="s">
        <v>153</v>
      </c>
      <c r="BS153" s="83" t="s">
        <v>499</v>
      </c>
      <c r="BT153" s="83">
        <v>-256120</v>
      </c>
      <c r="BU153" s="83" t="s">
        <v>312</v>
      </c>
      <c r="BV153" s="83" t="s">
        <v>153</v>
      </c>
      <c r="BW153" s="83" t="s">
        <v>499</v>
      </c>
      <c r="BY153" s="136">
        <v>0</v>
      </c>
      <c r="BZ153" s="136">
        <v>0</v>
      </c>
      <c r="CA153" s="136">
        <v>0</v>
      </c>
      <c r="CB153" s="136">
        <v>0</v>
      </c>
      <c r="CD153" s="136">
        <v>0</v>
      </c>
      <c r="CE153" s="136">
        <v>0</v>
      </c>
      <c r="CF153" s="136">
        <v>0</v>
      </c>
      <c r="CG153" s="136">
        <v>0</v>
      </c>
      <c r="CH153" s="136">
        <v>0</v>
      </c>
      <c r="CI153" s="136">
        <v>0</v>
      </c>
      <c r="CJ153" s="136">
        <v>0</v>
      </c>
      <c r="CK153" s="138">
        <v>0</v>
      </c>
      <c r="CL153" s="138">
        <v>0</v>
      </c>
      <c r="CM153" s="136">
        <v>0</v>
      </c>
      <c r="CN153" s="136">
        <v>0</v>
      </c>
      <c r="CO153" s="85">
        <v>43794</v>
      </c>
      <c r="CP153" s="83" t="s">
        <v>4199</v>
      </c>
      <c r="CQ153" s="83" t="s">
        <v>102</v>
      </c>
      <c r="CR153" s="83" t="s">
        <v>482</v>
      </c>
      <c r="CS153" s="83">
        <v>148</v>
      </c>
      <c r="CT153" s="83" t="s">
        <v>483</v>
      </c>
      <c r="CU153" s="83">
        <v>1</v>
      </c>
      <c r="CV153" s="83">
        <v>0</v>
      </c>
      <c r="CW153" s="83">
        <v>0</v>
      </c>
      <c r="CX153" s="83" t="s">
        <v>109</v>
      </c>
      <c r="CY153" s="83" t="s">
        <v>583</v>
      </c>
      <c r="CZ153" s="83">
        <v>0</v>
      </c>
      <c r="DA153" s="83">
        <v>0</v>
      </c>
      <c r="DB153" s="83">
        <f t="shared" si="11"/>
        <v>0</v>
      </c>
      <c r="DC153" s="83" t="s">
        <v>497</v>
      </c>
      <c r="DE153" s="136">
        <v>1</v>
      </c>
      <c r="DF153" s="136">
        <v>1</v>
      </c>
      <c r="DG153" s="215" t="s">
        <v>269</v>
      </c>
      <c r="DH153" s="136">
        <v>1</v>
      </c>
      <c r="DI153" s="136">
        <v>1</v>
      </c>
      <c r="DJ153" s="215" t="s">
        <v>269</v>
      </c>
      <c r="EE153" s="136" t="b">
        <v>1</v>
      </c>
      <c r="EF153" s="136" t="b">
        <v>1</v>
      </c>
      <c r="EG153" s="136" t="b">
        <v>1</v>
      </c>
      <c r="EH153" s="136" t="b">
        <v>1</v>
      </c>
      <c r="EL153" s="215" t="s">
        <v>269</v>
      </c>
    </row>
    <row r="154" spans="1:142" ht="60" customHeight="1" x14ac:dyDescent="0.55000000000000004">
      <c r="A154" s="83" t="s">
        <v>130</v>
      </c>
      <c r="B154" s="83" t="s">
        <v>98</v>
      </c>
      <c r="C154">
        <v>349774</v>
      </c>
      <c r="D154" t="s">
        <v>806</v>
      </c>
      <c r="E154" t="s">
        <v>806</v>
      </c>
      <c r="F154" s="83" t="s">
        <v>108</v>
      </c>
      <c r="G154" s="213">
        <v>38001</v>
      </c>
      <c r="H154" s="83" t="s">
        <v>102</v>
      </c>
      <c r="I154" s="213">
        <v>43439</v>
      </c>
      <c r="J154" s="83" t="s">
        <v>228</v>
      </c>
      <c r="K154" s="214">
        <v>766358749620</v>
      </c>
      <c r="L154" s="83" t="s">
        <v>135</v>
      </c>
      <c r="M154" s="213">
        <v>43491</v>
      </c>
      <c r="N154">
        <v>892449</v>
      </c>
      <c r="O154" s="145" t="s">
        <v>567</v>
      </c>
      <c r="P154" s="145" t="s">
        <v>99</v>
      </c>
      <c r="Q154" s="145" t="s">
        <v>100</v>
      </c>
      <c r="R154" s="145" t="s">
        <v>567</v>
      </c>
      <c r="V154">
        <v>9433</v>
      </c>
      <c r="W154" s="83" t="s">
        <v>101</v>
      </c>
      <c r="X154" s="83" t="s">
        <v>103</v>
      </c>
      <c r="Y154" t="s">
        <v>2116</v>
      </c>
      <c r="Z154" s="83" t="s">
        <v>102</v>
      </c>
      <c r="AA154" s="83" t="s">
        <v>102</v>
      </c>
      <c r="AB154" t="s">
        <v>3111</v>
      </c>
      <c r="AC154" s="83" t="s">
        <v>3977</v>
      </c>
      <c r="AD154" s="83" t="s">
        <v>144</v>
      </c>
      <c r="AE154" s="83" t="s">
        <v>105</v>
      </c>
      <c r="AF154" t="s">
        <v>2116</v>
      </c>
      <c r="AG154" s="83" t="s">
        <v>102</v>
      </c>
      <c r="AH154" s="83" t="s">
        <v>102</v>
      </c>
      <c r="AI154" t="s">
        <v>3111</v>
      </c>
      <c r="AJ154" s="83" t="s">
        <v>3977</v>
      </c>
      <c r="AK154" s="83" t="s">
        <v>144</v>
      </c>
      <c r="AL154" s="83" t="s">
        <v>105</v>
      </c>
      <c r="AM154" s="87" t="s">
        <v>106</v>
      </c>
      <c r="AN154" t="s">
        <v>2116</v>
      </c>
      <c r="AO154" t="s">
        <v>3111</v>
      </c>
      <c r="AP154" s="83" t="s">
        <v>3977</v>
      </c>
      <c r="AQ154" s="83" t="s">
        <v>144</v>
      </c>
      <c r="AR154" s="87" t="s">
        <v>106</v>
      </c>
      <c r="AT154" s="83" t="s">
        <v>107</v>
      </c>
      <c r="AU154" s="146" t="s">
        <v>107</v>
      </c>
      <c r="AV154" s="146" t="s">
        <v>107</v>
      </c>
      <c r="AX154" s="110" t="s">
        <v>107</v>
      </c>
      <c r="AY154" s="111"/>
      <c r="AZ154" s="112">
        <f t="shared" ca="1" si="12"/>
        <v>4423</v>
      </c>
      <c r="BA154" s="136">
        <f t="shared" ca="1" si="13"/>
        <v>83</v>
      </c>
      <c r="BB154" s="114" t="s">
        <v>134</v>
      </c>
      <c r="BC154" s="114" t="s">
        <v>108</v>
      </c>
      <c r="BD154" s="114"/>
      <c r="BE154" s="115" t="s">
        <v>102</v>
      </c>
      <c r="BF154" s="115" t="s">
        <v>102</v>
      </c>
      <c r="BG154" s="115" t="s">
        <v>102</v>
      </c>
      <c r="BH154" s="115" t="s">
        <v>102</v>
      </c>
      <c r="BI154" s="116"/>
      <c r="BJ154" s="117" t="s">
        <v>109</v>
      </c>
      <c r="BK154" s="117" t="s">
        <v>109</v>
      </c>
      <c r="BL154" s="83">
        <f t="shared" ca="1" si="14"/>
        <v>25</v>
      </c>
      <c r="BM154" s="83" t="s">
        <v>108</v>
      </c>
      <c r="BN154" s="83">
        <v>0</v>
      </c>
      <c r="BO154" s="83" t="s">
        <v>108</v>
      </c>
      <c r="BP154" s="83">
        <v>-257855</v>
      </c>
      <c r="BQ154" s="83" t="s">
        <v>198</v>
      </c>
      <c r="BR154" s="83" t="s">
        <v>164</v>
      </c>
      <c r="BS154" s="83" t="s">
        <v>499</v>
      </c>
      <c r="BT154" s="83">
        <v>-257855</v>
      </c>
      <c r="BU154" s="83" t="s">
        <v>198</v>
      </c>
      <c r="BV154" s="83" t="s">
        <v>164</v>
      </c>
      <c r="BW154" s="83" t="s">
        <v>499</v>
      </c>
      <c r="BY154" s="136">
        <v>0</v>
      </c>
      <c r="BZ154" s="136">
        <v>0</v>
      </c>
      <c r="CA154" s="136">
        <v>0</v>
      </c>
      <c r="CB154" s="136">
        <v>0</v>
      </c>
      <c r="CD154" s="136">
        <v>0</v>
      </c>
      <c r="CE154" s="136">
        <v>0</v>
      </c>
      <c r="CF154" s="136">
        <v>0</v>
      </c>
      <c r="CG154" s="136">
        <v>0</v>
      </c>
      <c r="CH154" s="136">
        <v>0</v>
      </c>
      <c r="CI154" s="136">
        <v>0</v>
      </c>
      <c r="CJ154" s="136">
        <v>0</v>
      </c>
      <c r="CK154" s="138">
        <v>0</v>
      </c>
      <c r="CL154" s="138">
        <v>0</v>
      </c>
      <c r="CM154" s="136">
        <v>0</v>
      </c>
      <c r="CN154" s="136">
        <v>0</v>
      </c>
      <c r="CO154" s="85">
        <v>43795</v>
      </c>
      <c r="CP154" s="83" t="s">
        <v>4200</v>
      </c>
      <c r="CQ154" s="83" t="s">
        <v>102</v>
      </c>
      <c r="CR154" s="83" t="s">
        <v>482</v>
      </c>
      <c r="CS154" s="83">
        <v>149</v>
      </c>
      <c r="CT154" s="83" t="s">
        <v>483</v>
      </c>
      <c r="CU154" s="83">
        <v>1</v>
      </c>
      <c r="CV154" s="83">
        <v>0</v>
      </c>
      <c r="CW154" s="83">
        <v>0</v>
      </c>
      <c r="CX154" s="83" t="s">
        <v>109</v>
      </c>
      <c r="CY154" s="83" t="s">
        <v>583</v>
      </c>
      <c r="CZ154" s="83">
        <v>0</v>
      </c>
      <c r="DA154" s="83">
        <v>0</v>
      </c>
      <c r="DB154" s="83">
        <f t="shared" si="11"/>
        <v>0</v>
      </c>
      <c r="DC154" s="83" t="s">
        <v>497</v>
      </c>
      <c r="DE154" s="136">
        <v>1</v>
      </c>
      <c r="DF154" s="136">
        <v>1</v>
      </c>
      <c r="DG154" s="215" t="s">
        <v>269</v>
      </c>
      <c r="DH154" s="136">
        <v>1</v>
      </c>
      <c r="DI154" s="136">
        <v>1</v>
      </c>
      <c r="DJ154" s="215" t="s">
        <v>269</v>
      </c>
      <c r="EE154" s="136" t="b">
        <v>1</v>
      </c>
      <c r="EF154" s="136" t="b">
        <v>1</v>
      </c>
      <c r="EG154" s="136" t="b">
        <v>1</v>
      </c>
      <c r="EH154" s="136" t="b">
        <v>1</v>
      </c>
      <c r="EL154" s="215" t="s">
        <v>269</v>
      </c>
    </row>
    <row r="155" spans="1:142" ht="60" customHeight="1" x14ac:dyDescent="0.55000000000000004">
      <c r="A155" s="83" t="s">
        <v>130</v>
      </c>
      <c r="B155" s="83" t="s">
        <v>98</v>
      </c>
      <c r="C155">
        <v>214238</v>
      </c>
      <c r="D155" t="s">
        <v>807</v>
      </c>
      <c r="E155" t="s">
        <v>807</v>
      </c>
      <c r="F155" s="83" t="s">
        <v>108</v>
      </c>
      <c r="G155" s="213">
        <v>33653</v>
      </c>
      <c r="H155" s="83" t="s">
        <v>102</v>
      </c>
      <c r="I155" s="213">
        <v>43404</v>
      </c>
      <c r="J155" s="83" t="s">
        <v>228</v>
      </c>
      <c r="K155" s="214">
        <v>327506881359</v>
      </c>
      <c r="L155" s="83" t="s">
        <v>97</v>
      </c>
      <c r="M155" s="213">
        <v>43663</v>
      </c>
      <c r="N155">
        <v>543399</v>
      </c>
      <c r="O155" s="145" t="s">
        <v>567</v>
      </c>
      <c r="P155" s="145" t="s">
        <v>99</v>
      </c>
      <c r="Q155" s="145" t="s">
        <v>100</v>
      </c>
      <c r="R155" s="145" t="s">
        <v>567</v>
      </c>
      <c r="V155">
        <v>3502</v>
      </c>
      <c r="W155" s="83" t="s">
        <v>1684</v>
      </c>
      <c r="X155" s="83" t="s">
        <v>103</v>
      </c>
      <c r="Y155" t="s">
        <v>2117</v>
      </c>
      <c r="Z155" s="83" t="s">
        <v>102</v>
      </c>
      <c r="AA155" s="83" t="s">
        <v>102</v>
      </c>
      <c r="AB155" t="s">
        <v>3112</v>
      </c>
      <c r="AC155" s="83" t="s">
        <v>3978</v>
      </c>
      <c r="AD155" s="83" t="s">
        <v>111</v>
      </c>
      <c r="AE155" s="83" t="s">
        <v>105</v>
      </c>
      <c r="AF155" t="s">
        <v>2117</v>
      </c>
      <c r="AG155" s="83" t="s">
        <v>102</v>
      </c>
      <c r="AH155" s="83" t="s">
        <v>102</v>
      </c>
      <c r="AI155" t="s">
        <v>3112</v>
      </c>
      <c r="AJ155" s="83" t="s">
        <v>3978</v>
      </c>
      <c r="AK155" s="83" t="s">
        <v>111</v>
      </c>
      <c r="AL155" s="83" t="s">
        <v>105</v>
      </c>
      <c r="AM155" s="87" t="s">
        <v>106</v>
      </c>
      <c r="AN155" t="s">
        <v>2117</v>
      </c>
      <c r="AO155" t="s">
        <v>3112</v>
      </c>
      <c r="AP155" s="83" t="s">
        <v>3978</v>
      </c>
      <c r="AQ155" s="83" t="s">
        <v>144</v>
      </c>
      <c r="AR155" s="87" t="s">
        <v>106</v>
      </c>
      <c r="AT155" s="83" t="s">
        <v>107</v>
      </c>
      <c r="AU155" s="146" t="s">
        <v>107</v>
      </c>
      <c r="AV155" s="146" t="s">
        <v>107</v>
      </c>
      <c r="AX155" s="110" t="s">
        <v>107</v>
      </c>
      <c r="AY155" s="111"/>
      <c r="AZ155" s="112">
        <f t="shared" ca="1" si="12"/>
        <v>7597</v>
      </c>
      <c r="BA155" s="136">
        <f t="shared" ca="1" si="13"/>
        <v>68</v>
      </c>
      <c r="BB155" s="114" t="s">
        <v>136</v>
      </c>
      <c r="BC155" s="114" t="s">
        <v>108</v>
      </c>
      <c r="BD155" s="114"/>
      <c r="BE155" s="115" t="s">
        <v>102</v>
      </c>
      <c r="BF155" s="115" t="s">
        <v>102</v>
      </c>
      <c r="BG155" s="115" t="s">
        <v>102</v>
      </c>
      <c r="BH155" s="115" t="s">
        <v>102</v>
      </c>
      <c r="BI155" s="116"/>
      <c r="BJ155" s="117" t="s">
        <v>109</v>
      </c>
      <c r="BK155" s="117" t="s">
        <v>109</v>
      </c>
      <c r="BL155" s="83">
        <f t="shared" ca="1" si="14"/>
        <v>70</v>
      </c>
      <c r="BM155" s="83" t="s">
        <v>270</v>
      </c>
      <c r="BN155" s="83">
        <v>0</v>
      </c>
      <c r="BO155" s="83" t="s">
        <v>108</v>
      </c>
      <c r="BP155" s="83">
        <v>-259590</v>
      </c>
      <c r="BQ155" s="83" t="s">
        <v>381</v>
      </c>
      <c r="BR155" s="83" t="s">
        <v>157</v>
      </c>
      <c r="BS155" s="83" t="s">
        <v>502</v>
      </c>
      <c r="BT155" s="83">
        <v>-259590</v>
      </c>
      <c r="BU155" s="83" t="s">
        <v>381</v>
      </c>
      <c r="BV155" s="83" t="s">
        <v>157</v>
      </c>
      <c r="BW155" s="83" t="s">
        <v>502</v>
      </c>
      <c r="BY155" s="136">
        <v>0</v>
      </c>
      <c r="BZ155" s="136">
        <v>0</v>
      </c>
      <c r="CA155" s="136">
        <v>0</v>
      </c>
      <c r="CB155" s="136">
        <v>0</v>
      </c>
      <c r="CD155" s="136">
        <v>0</v>
      </c>
      <c r="CE155" s="136">
        <v>0</v>
      </c>
      <c r="CF155" s="136">
        <v>0</v>
      </c>
      <c r="CG155" s="136">
        <v>0</v>
      </c>
      <c r="CH155" s="136">
        <v>0</v>
      </c>
      <c r="CI155" s="136">
        <v>0</v>
      </c>
      <c r="CJ155" s="136">
        <v>0</v>
      </c>
      <c r="CK155" s="138">
        <v>0</v>
      </c>
      <c r="CL155" s="138">
        <v>0</v>
      </c>
      <c r="CM155" s="136">
        <v>0</v>
      </c>
      <c r="CN155" s="136">
        <v>0</v>
      </c>
      <c r="CO155" s="85">
        <v>43796</v>
      </c>
      <c r="CP155" s="83" t="s">
        <v>4201</v>
      </c>
      <c r="CQ155" s="83" t="s">
        <v>102</v>
      </c>
      <c r="CR155" s="83" t="s">
        <v>482</v>
      </c>
      <c r="CS155" s="83">
        <v>150</v>
      </c>
      <c r="CT155" s="83" t="s">
        <v>483</v>
      </c>
      <c r="CU155" s="83">
        <v>1</v>
      </c>
      <c r="CV155" s="83">
        <v>0</v>
      </c>
      <c r="CW155" s="83">
        <v>0</v>
      </c>
      <c r="CX155" s="83" t="s">
        <v>109</v>
      </c>
      <c r="CY155" s="83" t="s">
        <v>583</v>
      </c>
      <c r="CZ155" s="83">
        <v>0</v>
      </c>
      <c r="DA155" s="83">
        <v>0</v>
      </c>
      <c r="DB155" s="83">
        <f t="shared" si="11"/>
        <v>0</v>
      </c>
      <c r="DC155" s="83" t="s">
        <v>497</v>
      </c>
      <c r="DE155" s="136">
        <v>1</v>
      </c>
      <c r="DF155" s="136">
        <v>1</v>
      </c>
      <c r="DG155" s="215" t="s">
        <v>269</v>
      </c>
      <c r="DH155" s="136">
        <v>1</v>
      </c>
      <c r="DI155" s="136">
        <v>1</v>
      </c>
      <c r="DJ155" s="215" t="s">
        <v>269</v>
      </c>
      <c r="EE155" s="136" t="b">
        <v>1</v>
      </c>
      <c r="EF155" s="136" t="b">
        <v>1</v>
      </c>
      <c r="EG155" s="136" t="b">
        <v>1</v>
      </c>
      <c r="EH155" s="136" t="b">
        <v>1</v>
      </c>
      <c r="EL155" s="215" t="s">
        <v>269</v>
      </c>
    </row>
    <row r="156" spans="1:142" ht="60" customHeight="1" x14ac:dyDescent="0.55000000000000004">
      <c r="A156" s="83" t="s">
        <v>130</v>
      </c>
      <c r="B156" s="83" t="s">
        <v>98</v>
      </c>
      <c r="C156">
        <v>416407</v>
      </c>
      <c r="D156" t="s">
        <v>808</v>
      </c>
      <c r="E156" t="s">
        <v>808</v>
      </c>
      <c r="F156" s="83" t="s">
        <v>108</v>
      </c>
      <c r="G156" s="213">
        <v>40399</v>
      </c>
      <c r="H156" s="83" t="s">
        <v>102</v>
      </c>
      <c r="I156" s="213">
        <v>43335</v>
      </c>
      <c r="J156" s="83" t="s">
        <v>228</v>
      </c>
      <c r="K156" s="214">
        <v>880668892478</v>
      </c>
      <c r="L156" s="83" t="s">
        <v>135</v>
      </c>
      <c r="M156" s="213">
        <v>43554</v>
      </c>
      <c r="N156">
        <v>998327</v>
      </c>
      <c r="O156" s="145" t="s">
        <v>567</v>
      </c>
      <c r="P156" s="145" t="s">
        <v>99</v>
      </c>
      <c r="Q156" s="145" t="s">
        <v>100</v>
      </c>
      <c r="R156" s="145" t="s">
        <v>567</v>
      </c>
      <c r="V156">
        <v>351</v>
      </c>
      <c r="W156" s="83" t="s">
        <v>101</v>
      </c>
      <c r="X156" s="83" t="s">
        <v>103</v>
      </c>
      <c r="Y156" t="s">
        <v>2118</v>
      </c>
      <c r="Z156" s="83" t="s">
        <v>102</v>
      </c>
      <c r="AA156" s="83" t="s">
        <v>102</v>
      </c>
      <c r="AB156" t="s">
        <v>3113</v>
      </c>
      <c r="AC156" s="83" t="s">
        <v>3979</v>
      </c>
      <c r="AD156" s="83" t="s">
        <v>144</v>
      </c>
      <c r="AE156" s="83" t="s">
        <v>105</v>
      </c>
      <c r="AF156" t="s">
        <v>2118</v>
      </c>
      <c r="AG156" s="83" t="s">
        <v>102</v>
      </c>
      <c r="AH156" s="83" t="s">
        <v>102</v>
      </c>
      <c r="AI156" t="s">
        <v>3113</v>
      </c>
      <c r="AJ156" s="83" t="s">
        <v>3979</v>
      </c>
      <c r="AK156" s="83" t="s">
        <v>144</v>
      </c>
      <c r="AL156" s="83" t="s">
        <v>105</v>
      </c>
      <c r="AM156" s="87" t="s">
        <v>106</v>
      </c>
      <c r="AN156" t="s">
        <v>2118</v>
      </c>
      <c r="AO156" t="s">
        <v>3113</v>
      </c>
      <c r="AP156" s="83" t="s">
        <v>3979</v>
      </c>
      <c r="AQ156" s="83" t="s">
        <v>111</v>
      </c>
      <c r="AR156" s="87" t="s">
        <v>106</v>
      </c>
      <c r="AT156" s="83" t="s">
        <v>107</v>
      </c>
      <c r="AU156" s="146" t="s">
        <v>107</v>
      </c>
      <c r="AV156" s="146" t="s">
        <v>107</v>
      </c>
      <c r="AX156" s="110" t="s">
        <v>107</v>
      </c>
      <c r="AY156" s="111"/>
      <c r="AZ156" s="112">
        <f t="shared" ca="1" si="12"/>
        <v>2355</v>
      </c>
      <c r="BA156" s="136">
        <f t="shared" ca="1" si="13"/>
        <v>61</v>
      </c>
      <c r="BB156" s="114" t="s">
        <v>134</v>
      </c>
      <c r="BC156" s="114" t="s">
        <v>108</v>
      </c>
      <c r="BD156" s="114"/>
      <c r="BE156" s="115" t="s">
        <v>102</v>
      </c>
      <c r="BF156" s="115" t="s">
        <v>102</v>
      </c>
      <c r="BG156" s="115" t="s">
        <v>102</v>
      </c>
      <c r="BH156" s="115" t="s">
        <v>102</v>
      </c>
      <c r="BI156" s="116"/>
      <c r="BJ156" s="117" t="s">
        <v>109</v>
      </c>
      <c r="BK156" s="117" t="s">
        <v>109</v>
      </c>
      <c r="BL156" s="83">
        <f t="shared" ca="1" si="14"/>
        <v>88</v>
      </c>
      <c r="BM156" s="83" t="s">
        <v>108</v>
      </c>
      <c r="BN156" s="83">
        <v>0</v>
      </c>
      <c r="BO156" s="83" t="s">
        <v>108</v>
      </c>
      <c r="BP156" s="83">
        <v>-261325</v>
      </c>
      <c r="BQ156" s="83" t="s">
        <v>312</v>
      </c>
      <c r="BR156" s="83" t="s">
        <v>153</v>
      </c>
      <c r="BS156" s="83" t="s">
        <v>499</v>
      </c>
      <c r="BT156" s="83">
        <v>-261325</v>
      </c>
      <c r="BU156" s="83" t="s">
        <v>312</v>
      </c>
      <c r="BV156" s="83" t="s">
        <v>153</v>
      </c>
      <c r="BW156" s="83" t="s">
        <v>499</v>
      </c>
      <c r="BY156" s="136">
        <v>0</v>
      </c>
      <c r="BZ156" s="136">
        <v>0</v>
      </c>
      <c r="CA156" s="136">
        <v>0</v>
      </c>
      <c r="CB156" s="136">
        <v>0</v>
      </c>
      <c r="CD156" s="136">
        <v>0</v>
      </c>
      <c r="CE156" s="136">
        <v>0</v>
      </c>
      <c r="CF156" s="136">
        <v>0</v>
      </c>
      <c r="CG156" s="136">
        <v>0</v>
      </c>
      <c r="CH156" s="136">
        <v>0</v>
      </c>
      <c r="CI156" s="136">
        <v>0</v>
      </c>
      <c r="CJ156" s="136">
        <v>0</v>
      </c>
      <c r="CK156" s="138">
        <v>0</v>
      </c>
      <c r="CL156" s="138">
        <v>0</v>
      </c>
      <c r="CM156" s="136">
        <v>0</v>
      </c>
      <c r="CN156" s="136">
        <v>0</v>
      </c>
      <c r="CO156" s="85">
        <v>43797</v>
      </c>
      <c r="CP156" s="83" t="s">
        <v>4202</v>
      </c>
      <c r="CQ156" s="83" t="s">
        <v>102</v>
      </c>
      <c r="CR156" s="83" t="s">
        <v>482</v>
      </c>
      <c r="CS156" s="83">
        <v>151</v>
      </c>
      <c r="CT156" s="83" t="s">
        <v>483</v>
      </c>
      <c r="CU156" s="83">
        <v>1</v>
      </c>
      <c r="CV156" s="83">
        <v>0</v>
      </c>
      <c r="CW156" s="83">
        <v>0</v>
      </c>
      <c r="CX156" s="83" t="s">
        <v>109</v>
      </c>
      <c r="CY156" s="83" t="s">
        <v>583</v>
      </c>
      <c r="CZ156" s="83">
        <v>0</v>
      </c>
      <c r="DA156" s="83">
        <v>0</v>
      </c>
      <c r="DB156" s="83">
        <f t="shared" si="11"/>
        <v>0</v>
      </c>
      <c r="DC156" s="83" t="s">
        <v>497</v>
      </c>
      <c r="DE156" s="136">
        <v>1</v>
      </c>
      <c r="DF156" s="136">
        <v>1</v>
      </c>
      <c r="DG156" s="215" t="s">
        <v>269</v>
      </c>
      <c r="DH156" s="136">
        <v>1</v>
      </c>
      <c r="DI156" s="136">
        <v>1</v>
      </c>
      <c r="DJ156" s="215" t="s">
        <v>269</v>
      </c>
      <c r="EE156" s="136" t="b">
        <v>1</v>
      </c>
      <c r="EF156" s="136" t="b">
        <v>1</v>
      </c>
      <c r="EG156" s="136" t="b">
        <v>1</v>
      </c>
      <c r="EH156" s="136" t="b">
        <v>1</v>
      </c>
      <c r="EL156" s="215" t="s">
        <v>269</v>
      </c>
    </row>
    <row r="157" spans="1:142" ht="60" customHeight="1" x14ac:dyDescent="0.55000000000000004">
      <c r="A157" s="83" t="s">
        <v>130</v>
      </c>
      <c r="B157" s="83" t="s">
        <v>98</v>
      </c>
      <c r="C157">
        <v>437991</v>
      </c>
      <c r="D157" t="s">
        <v>809</v>
      </c>
      <c r="E157" t="s">
        <v>809</v>
      </c>
      <c r="F157" s="83" t="s">
        <v>108</v>
      </c>
      <c r="G157" s="213">
        <v>26229</v>
      </c>
      <c r="H157" s="83" t="s">
        <v>102</v>
      </c>
      <c r="I157" s="213">
        <v>43168</v>
      </c>
      <c r="J157" s="83" t="s">
        <v>228</v>
      </c>
      <c r="K157" s="214">
        <v>853716455292</v>
      </c>
      <c r="L157" s="83" t="s">
        <v>97</v>
      </c>
      <c r="M157" s="213">
        <v>43581</v>
      </c>
      <c r="N157">
        <v>641447</v>
      </c>
      <c r="O157" s="145" t="s">
        <v>567</v>
      </c>
      <c r="P157" s="145" t="s">
        <v>99</v>
      </c>
      <c r="Q157" s="145" t="s">
        <v>100</v>
      </c>
      <c r="R157" s="145" t="s">
        <v>567</v>
      </c>
      <c r="V157">
        <v>4016</v>
      </c>
      <c r="W157" s="83" t="s">
        <v>101</v>
      </c>
      <c r="X157" s="83" t="s">
        <v>103</v>
      </c>
      <c r="Y157" t="s">
        <v>2119</v>
      </c>
      <c r="Z157" s="83" t="s">
        <v>102</v>
      </c>
      <c r="AA157" s="83" t="s">
        <v>102</v>
      </c>
      <c r="AB157" t="s">
        <v>3114</v>
      </c>
      <c r="AC157" s="83" t="s">
        <v>3980</v>
      </c>
      <c r="AD157" s="83" t="s">
        <v>144</v>
      </c>
      <c r="AE157" s="83" t="s">
        <v>105</v>
      </c>
      <c r="AF157" t="s">
        <v>2119</v>
      </c>
      <c r="AG157" s="83" t="s">
        <v>102</v>
      </c>
      <c r="AH157" s="83" t="s">
        <v>102</v>
      </c>
      <c r="AI157" t="s">
        <v>3114</v>
      </c>
      <c r="AJ157" s="83" t="s">
        <v>3980</v>
      </c>
      <c r="AK157" s="83" t="s">
        <v>144</v>
      </c>
      <c r="AL157" s="83" t="s">
        <v>105</v>
      </c>
      <c r="AM157" s="87" t="s">
        <v>106</v>
      </c>
      <c r="AN157" t="s">
        <v>2119</v>
      </c>
      <c r="AO157" t="s">
        <v>3114</v>
      </c>
      <c r="AP157" s="83" t="s">
        <v>3980</v>
      </c>
      <c r="AQ157" s="83" t="s">
        <v>144</v>
      </c>
      <c r="AR157" s="87" t="s">
        <v>106</v>
      </c>
      <c r="AT157" s="83" t="s">
        <v>107</v>
      </c>
      <c r="AU157" s="146" t="s">
        <v>107</v>
      </c>
      <c r="AV157" s="146" t="s">
        <v>107</v>
      </c>
      <c r="AX157" s="110" t="s">
        <v>107</v>
      </c>
      <c r="AY157" s="111"/>
      <c r="AZ157" s="112">
        <f t="shared" ca="1" si="12"/>
        <v>2731</v>
      </c>
      <c r="BA157" s="136">
        <f t="shared" ca="1" si="13"/>
        <v>77</v>
      </c>
      <c r="BB157" s="114" t="s">
        <v>134</v>
      </c>
      <c r="BC157" s="114" t="s">
        <v>108</v>
      </c>
      <c r="BD157" s="114"/>
      <c r="BE157" s="115" t="s">
        <v>102</v>
      </c>
      <c r="BF157" s="115" t="s">
        <v>102</v>
      </c>
      <c r="BG157" s="115" t="s">
        <v>102</v>
      </c>
      <c r="BH157" s="115" t="s">
        <v>102</v>
      </c>
      <c r="BI157" s="116"/>
      <c r="BJ157" s="117" t="s">
        <v>109</v>
      </c>
      <c r="BK157" s="117" t="s">
        <v>109</v>
      </c>
      <c r="BL157" s="83">
        <f t="shared" ca="1" si="14"/>
        <v>77</v>
      </c>
      <c r="BM157" s="83" t="s">
        <v>108</v>
      </c>
      <c r="BN157" s="83">
        <v>0</v>
      </c>
      <c r="BO157" s="83" t="s">
        <v>108</v>
      </c>
      <c r="BP157" s="83">
        <v>-263060</v>
      </c>
      <c r="BQ157" s="83" t="s">
        <v>198</v>
      </c>
      <c r="BR157" s="83" t="s">
        <v>164</v>
      </c>
      <c r="BS157" s="83" t="s">
        <v>499</v>
      </c>
      <c r="BT157" s="83">
        <v>-263060</v>
      </c>
      <c r="BU157" s="83" t="s">
        <v>198</v>
      </c>
      <c r="BV157" s="83" t="s">
        <v>164</v>
      </c>
      <c r="BW157" s="83" t="s">
        <v>499</v>
      </c>
      <c r="BY157" s="136">
        <v>0</v>
      </c>
      <c r="BZ157" s="136">
        <v>0</v>
      </c>
      <c r="CA157" s="136">
        <v>0</v>
      </c>
      <c r="CB157" s="136">
        <v>0</v>
      </c>
      <c r="CD157" s="136">
        <v>0</v>
      </c>
      <c r="CE157" s="136">
        <v>0</v>
      </c>
      <c r="CF157" s="136">
        <v>0</v>
      </c>
      <c r="CG157" s="136">
        <v>0</v>
      </c>
      <c r="CH157" s="136">
        <v>0</v>
      </c>
      <c r="CI157" s="136">
        <v>0</v>
      </c>
      <c r="CJ157" s="136">
        <v>0</v>
      </c>
      <c r="CK157" s="138">
        <v>0</v>
      </c>
      <c r="CL157" s="138">
        <v>0</v>
      </c>
      <c r="CM157" s="136">
        <v>0</v>
      </c>
      <c r="CN157" s="136">
        <v>0</v>
      </c>
      <c r="CO157" s="85">
        <v>43798</v>
      </c>
      <c r="CP157" s="83" t="s">
        <v>4203</v>
      </c>
      <c r="CQ157" s="83" t="s">
        <v>102</v>
      </c>
      <c r="CR157" s="83" t="s">
        <v>482</v>
      </c>
      <c r="CS157" s="83">
        <v>152</v>
      </c>
      <c r="CT157" s="83" t="s">
        <v>483</v>
      </c>
      <c r="CU157" s="83">
        <v>1</v>
      </c>
      <c r="CV157" s="83">
        <v>0</v>
      </c>
      <c r="CW157" s="83">
        <v>0</v>
      </c>
      <c r="CX157" s="83" t="s">
        <v>109</v>
      </c>
      <c r="CY157" s="83" t="s">
        <v>583</v>
      </c>
      <c r="CZ157" s="83">
        <v>0</v>
      </c>
      <c r="DA157" s="83">
        <v>0</v>
      </c>
      <c r="DB157" s="83">
        <f t="shared" si="11"/>
        <v>0</v>
      </c>
      <c r="DC157" s="83" t="s">
        <v>497</v>
      </c>
      <c r="DE157" s="136">
        <v>1</v>
      </c>
      <c r="DF157" s="136">
        <v>1</v>
      </c>
      <c r="DG157" s="215" t="s">
        <v>269</v>
      </c>
      <c r="DH157" s="136">
        <v>1</v>
      </c>
      <c r="DI157" s="136">
        <v>1</v>
      </c>
      <c r="DJ157" s="215" t="s">
        <v>269</v>
      </c>
      <c r="EE157" s="136" t="b">
        <v>1</v>
      </c>
      <c r="EF157" s="136" t="b">
        <v>1</v>
      </c>
      <c r="EG157" s="136" t="b">
        <v>1</v>
      </c>
      <c r="EH157" s="136" t="b">
        <v>1</v>
      </c>
      <c r="EL157" s="215" t="s">
        <v>269</v>
      </c>
    </row>
    <row r="158" spans="1:142" ht="60" customHeight="1" x14ac:dyDescent="0.55000000000000004">
      <c r="A158" s="83" t="s">
        <v>130</v>
      </c>
      <c r="B158" s="83" t="s">
        <v>98</v>
      </c>
      <c r="C158">
        <v>461812</v>
      </c>
      <c r="D158" t="s">
        <v>810</v>
      </c>
      <c r="E158" t="s">
        <v>810</v>
      </c>
      <c r="F158" s="83" t="s">
        <v>108</v>
      </c>
      <c r="G158" s="213">
        <v>40767</v>
      </c>
      <c r="H158" s="83" t="s">
        <v>102</v>
      </c>
      <c r="I158" s="213">
        <v>43346</v>
      </c>
      <c r="J158" s="83" t="s">
        <v>228</v>
      </c>
      <c r="K158" s="214">
        <v>387472430431</v>
      </c>
      <c r="L158" s="83" t="s">
        <v>126</v>
      </c>
      <c r="M158" s="213">
        <v>43592</v>
      </c>
      <c r="N158">
        <v>525090</v>
      </c>
      <c r="O158" s="145" t="s">
        <v>567</v>
      </c>
      <c r="P158" s="145" t="s">
        <v>99</v>
      </c>
      <c r="Q158" s="145" t="s">
        <v>100</v>
      </c>
      <c r="R158" s="145" t="s">
        <v>567</v>
      </c>
      <c r="V158">
        <v>380</v>
      </c>
      <c r="W158" s="83" t="s">
        <v>1685</v>
      </c>
      <c r="X158" s="83" t="s">
        <v>103</v>
      </c>
      <c r="Y158" t="s">
        <v>2120</v>
      </c>
      <c r="Z158" s="83" t="s">
        <v>102</v>
      </c>
      <c r="AA158" s="83" t="s">
        <v>102</v>
      </c>
      <c r="AB158" t="s">
        <v>3115</v>
      </c>
      <c r="AC158" s="83" t="s">
        <v>3981</v>
      </c>
      <c r="AD158" s="83" t="s">
        <v>111</v>
      </c>
      <c r="AE158" s="83" t="s">
        <v>105</v>
      </c>
      <c r="AF158" t="s">
        <v>2120</v>
      </c>
      <c r="AG158" s="83" t="s">
        <v>102</v>
      </c>
      <c r="AH158" s="83" t="s">
        <v>102</v>
      </c>
      <c r="AI158" t="s">
        <v>3115</v>
      </c>
      <c r="AJ158" s="83" t="s">
        <v>3981</v>
      </c>
      <c r="AK158" s="83" t="s">
        <v>111</v>
      </c>
      <c r="AL158" s="83" t="s">
        <v>105</v>
      </c>
      <c r="AM158" s="87" t="s">
        <v>106</v>
      </c>
      <c r="AN158" t="s">
        <v>2120</v>
      </c>
      <c r="AO158" t="s">
        <v>3115</v>
      </c>
      <c r="AP158" s="83" t="s">
        <v>3981</v>
      </c>
      <c r="AQ158" s="83" t="s">
        <v>144</v>
      </c>
      <c r="AR158" s="87" t="s">
        <v>106</v>
      </c>
      <c r="AT158" s="83" t="s">
        <v>107</v>
      </c>
      <c r="AU158" s="146" t="s">
        <v>107</v>
      </c>
      <c r="AV158" s="146" t="s">
        <v>107</v>
      </c>
      <c r="AX158" s="110" t="s">
        <v>107</v>
      </c>
      <c r="AY158" s="111"/>
      <c r="AZ158" s="112">
        <f t="shared" ca="1" si="12"/>
        <v>6922</v>
      </c>
      <c r="BA158" s="136">
        <f t="shared" ca="1" si="13"/>
        <v>9</v>
      </c>
      <c r="BB158" s="114" t="s">
        <v>136</v>
      </c>
      <c r="BC158" s="114" t="s">
        <v>108</v>
      </c>
      <c r="BD158" s="114"/>
      <c r="BE158" s="115" t="s">
        <v>102</v>
      </c>
      <c r="BF158" s="115" t="s">
        <v>102</v>
      </c>
      <c r="BG158" s="115" t="s">
        <v>102</v>
      </c>
      <c r="BH158" s="115" t="s">
        <v>102</v>
      </c>
      <c r="BI158" s="116"/>
      <c r="BJ158" s="117" t="s">
        <v>109</v>
      </c>
      <c r="BK158" s="117" t="s">
        <v>109</v>
      </c>
      <c r="BL158" s="83">
        <f t="shared" ca="1" si="14"/>
        <v>26</v>
      </c>
      <c r="BM158" s="83" t="s">
        <v>270</v>
      </c>
      <c r="BN158" s="83">
        <v>0</v>
      </c>
      <c r="BO158" s="83" t="s">
        <v>108</v>
      </c>
      <c r="BP158" s="83">
        <v>-264795</v>
      </c>
      <c r="BQ158" s="83" t="s">
        <v>381</v>
      </c>
      <c r="BR158" s="83" t="s">
        <v>157</v>
      </c>
      <c r="BS158" s="83" t="s">
        <v>502</v>
      </c>
      <c r="BT158" s="83">
        <v>-264795</v>
      </c>
      <c r="BU158" s="83" t="s">
        <v>381</v>
      </c>
      <c r="BV158" s="83" t="s">
        <v>157</v>
      </c>
      <c r="BW158" s="83" t="s">
        <v>502</v>
      </c>
      <c r="BY158" s="136">
        <v>0</v>
      </c>
      <c r="BZ158" s="136">
        <v>0</v>
      </c>
      <c r="CA158" s="136">
        <v>0</v>
      </c>
      <c r="CB158" s="136">
        <v>0</v>
      </c>
      <c r="CD158" s="136">
        <v>0</v>
      </c>
      <c r="CE158" s="136">
        <v>0</v>
      </c>
      <c r="CF158" s="136">
        <v>0</v>
      </c>
      <c r="CG158" s="136">
        <v>0</v>
      </c>
      <c r="CH158" s="136">
        <v>0</v>
      </c>
      <c r="CI158" s="136">
        <v>0</v>
      </c>
      <c r="CJ158" s="136">
        <v>0</v>
      </c>
      <c r="CK158" s="138">
        <v>0</v>
      </c>
      <c r="CL158" s="138">
        <v>0</v>
      </c>
      <c r="CM158" s="136">
        <v>0</v>
      </c>
      <c r="CN158" s="136">
        <v>0</v>
      </c>
      <c r="CO158" s="85">
        <v>43799</v>
      </c>
      <c r="CP158" s="83" t="s">
        <v>4204</v>
      </c>
      <c r="CQ158" s="83" t="s">
        <v>102</v>
      </c>
      <c r="CR158" s="83" t="s">
        <v>482</v>
      </c>
      <c r="CS158" s="83">
        <v>153</v>
      </c>
      <c r="CT158" s="83" t="s">
        <v>483</v>
      </c>
      <c r="CU158" s="83">
        <v>1</v>
      </c>
      <c r="CV158" s="83">
        <v>0</v>
      </c>
      <c r="CW158" s="83">
        <v>0</v>
      </c>
      <c r="CX158" s="83" t="s">
        <v>109</v>
      </c>
      <c r="CY158" s="83" t="s">
        <v>583</v>
      </c>
      <c r="CZ158" s="83">
        <v>0</v>
      </c>
      <c r="DA158" s="83">
        <v>0</v>
      </c>
      <c r="DB158" s="83">
        <f t="shared" si="11"/>
        <v>0</v>
      </c>
      <c r="DC158" s="83" t="s">
        <v>497</v>
      </c>
      <c r="DE158" s="136">
        <v>1</v>
      </c>
      <c r="DF158" s="136">
        <v>1</v>
      </c>
      <c r="DG158" s="215" t="s">
        <v>269</v>
      </c>
      <c r="DH158" s="136">
        <v>1</v>
      </c>
      <c r="DI158" s="136">
        <v>1</v>
      </c>
      <c r="DJ158" s="215" t="s">
        <v>269</v>
      </c>
      <c r="EE158" s="136" t="b">
        <v>1</v>
      </c>
      <c r="EF158" s="136" t="b">
        <v>1</v>
      </c>
      <c r="EG158" s="136" t="b">
        <v>1</v>
      </c>
      <c r="EH158" s="136" t="b">
        <v>1</v>
      </c>
      <c r="EL158" s="215" t="s">
        <v>269</v>
      </c>
    </row>
    <row r="159" spans="1:142" ht="60" customHeight="1" x14ac:dyDescent="0.55000000000000004">
      <c r="A159" s="83" t="s">
        <v>130</v>
      </c>
      <c r="B159" s="83" t="s">
        <v>98</v>
      </c>
      <c r="C159">
        <v>645709</v>
      </c>
      <c r="D159" t="s">
        <v>811</v>
      </c>
      <c r="E159" t="s">
        <v>811</v>
      </c>
      <c r="F159" s="83" t="s">
        <v>108</v>
      </c>
      <c r="G159" s="213">
        <v>38719</v>
      </c>
      <c r="H159" s="83" t="s">
        <v>102</v>
      </c>
      <c r="I159" s="213">
        <v>43320</v>
      </c>
      <c r="J159" s="83" t="s">
        <v>228</v>
      </c>
      <c r="K159" s="214">
        <v>563234845690</v>
      </c>
      <c r="L159" s="83" t="s">
        <v>135</v>
      </c>
      <c r="M159" s="213">
        <v>43715</v>
      </c>
      <c r="N159">
        <v>735235</v>
      </c>
      <c r="O159" s="145" t="s">
        <v>567</v>
      </c>
      <c r="P159" s="145" t="s">
        <v>99</v>
      </c>
      <c r="Q159" s="145" t="s">
        <v>100</v>
      </c>
      <c r="R159" s="145" t="s">
        <v>567</v>
      </c>
      <c r="V159">
        <v>4586</v>
      </c>
      <c r="W159" s="83" t="s">
        <v>101</v>
      </c>
      <c r="X159" s="83" t="s">
        <v>103</v>
      </c>
      <c r="Y159" t="s">
        <v>2121</v>
      </c>
      <c r="Z159" s="83" t="s">
        <v>102</v>
      </c>
      <c r="AA159" s="83" t="s">
        <v>102</v>
      </c>
      <c r="AB159" t="s">
        <v>3116</v>
      </c>
      <c r="AC159" s="83" t="s">
        <v>3982</v>
      </c>
      <c r="AD159" s="83" t="s">
        <v>144</v>
      </c>
      <c r="AE159" s="83" t="s">
        <v>105</v>
      </c>
      <c r="AF159" t="s">
        <v>2121</v>
      </c>
      <c r="AG159" s="83" t="s">
        <v>102</v>
      </c>
      <c r="AH159" s="83" t="s">
        <v>102</v>
      </c>
      <c r="AI159" t="s">
        <v>3116</v>
      </c>
      <c r="AJ159" s="83" t="s">
        <v>3982</v>
      </c>
      <c r="AK159" s="83" t="s">
        <v>144</v>
      </c>
      <c r="AL159" s="83" t="s">
        <v>105</v>
      </c>
      <c r="AM159" s="87" t="s">
        <v>106</v>
      </c>
      <c r="AN159" t="s">
        <v>2121</v>
      </c>
      <c r="AO159" t="s">
        <v>3116</v>
      </c>
      <c r="AP159" s="83" t="s">
        <v>3982</v>
      </c>
      <c r="AQ159" s="83" t="s">
        <v>111</v>
      </c>
      <c r="AR159" s="87" t="s">
        <v>106</v>
      </c>
      <c r="AT159" s="83" t="s">
        <v>107</v>
      </c>
      <c r="AU159" s="146" t="s">
        <v>107</v>
      </c>
      <c r="AV159" s="146" t="s">
        <v>107</v>
      </c>
      <c r="AX159" s="110" t="s">
        <v>107</v>
      </c>
      <c r="AY159" s="111"/>
      <c r="AZ159" s="112">
        <f t="shared" ca="1" si="12"/>
        <v>6387</v>
      </c>
      <c r="BA159" s="136">
        <f t="shared" ca="1" si="13"/>
        <v>35</v>
      </c>
      <c r="BB159" s="114" t="s">
        <v>134</v>
      </c>
      <c r="BC159" s="114" t="s">
        <v>108</v>
      </c>
      <c r="BD159" s="114"/>
      <c r="BE159" s="115" t="s">
        <v>102</v>
      </c>
      <c r="BF159" s="115" t="s">
        <v>102</v>
      </c>
      <c r="BG159" s="115" t="s">
        <v>102</v>
      </c>
      <c r="BH159" s="115" t="s">
        <v>102</v>
      </c>
      <c r="BI159" s="116"/>
      <c r="BJ159" s="117" t="s">
        <v>109</v>
      </c>
      <c r="BK159" s="117" t="s">
        <v>109</v>
      </c>
      <c r="BL159" s="83">
        <f t="shared" ca="1" si="14"/>
        <v>53</v>
      </c>
      <c r="BM159" s="83" t="s">
        <v>108</v>
      </c>
      <c r="BN159" s="83">
        <v>0</v>
      </c>
      <c r="BO159" s="83" t="s">
        <v>108</v>
      </c>
      <c r="BP159" s="83">
        <v>-266530</v>
      </c>
      <c r="BQ159" s="83" t="s">
        <v>312</v>
      </c>
      <c r="BR159" s="83" t="s">
        <v>153</v>
      </c>
      <c r="BS159" s="83" t="s">
        <v>499</v>
      </c>
      <c r="BT159" s="83">
        <v>-266530</v>
      </c>
      <c r="BU159" s="83" t="s">
        <v>312</v>
      </c>
      <c r="BV159" s="83" t="s">
        <v>153</v>
      </c>
      <c r="BW159" s="83" t="s">
        <v>499</v>
      </c>
      <c r="BY159" s="136">
        <v>0</v>
      </c>
      <c r="BZ159" s="136">
        <v>0</v>
      </c>
      <c r="CA159" s="136">
        <v>0</v>
      </c>
      <c r="CB159" s="136">
        <v>0</v>
      </c>
      <c r="CD159" s="136">
        <v>0</v>
      </c>
      <c r="CE159" s="136">
        <v>0</v>
      </c>
      <c r="CF159" s="136">
        <v>0</v>
      </c>
      <c r="CG159" s="136">
        <v>0</v>
      </c>
      <c r="CH159" s="136">
        <v>0</v>
      </c>
      <c r="CI159" s="136">
        <v>0</v>
      </c>
      <c r="CJ159" s="136">
        <v>0</v>
      </c>
      <c r="CK159" s="138">
        <v>0</v>
      </c>
      <c r="CL159" s="138">
        <v>0</v>
      </c>
      <c r="CM159" s="136">
        <v>0</v>
      </c>
      <c r="CN159" s="136">
        <v>0</v>
      </c>
      <c r="CO159" s="85">
        <v>43800</v>
      </c>
      <c r="CP159" s="83" t="s">
        <v>4205</v>
      </c>
      <c r="CQ159" s="83" t="s">
        <v>102</v>
      </c>
      <c r="CR159" s="83" t="s">
        <v>482</v>
      </c>
      <c r="CS159" s="83">
        <v>154</v>
      </c>
      <c r="CT159" s="83" t="s">
        <v>483</v>
      </c>
      <c r="CU159" s="83">
        <v>1</v>
      </c>
      <c r="CV159" s="83">
        <v>0</v>
      </c>
      <c r="CW159" s="83">
        <v>0</v>
      </c>
      <c r="CX159" s="83" t="s">
        <v>109</v>
      </c>
      <c r="CY159" s="83" t="s">
        <v>583</v>
      </c>
      <c r="CZ159" s="83">
        <v>0</v>
      </c>
      <c r="DA159" s="83">
        <v>0</v>
      </c>
      <c r="DB159" s="83">
        <f t="shared" si="11"/>
        <v>0</v>
      </c>
      <c r="DC159" s="83" t="s">
        <v>497</v>
      </c>
      <c r="DE159" s="136">
        <v>1</v>
      </c>
      <c r="DF159" s="136">
        <v>1</v>
      </c>
      <c r="DG159" s="215" t="s">
        <v>269</v>
      </c>
      <c r="DH159" s="136">
        <v>1</v>
      </c>
      <c r="DI159" s="136">
        <v>1</v>
      </c>
      <c r="DJ159" s="215" t="s">
        <v>269</v>
      </c>
      <c r="EE159" s="136" t="b">
        <v>1</v>
      </c>
      <c r="EF159" s="136" t="b">
        <v>1</v>
      </c>
      <c r="EG159" s="136" t="b">
        <v>1</v>
      </c>
      <c r="EH159" s="136" t="b">
        <v>1</v>
      </c>
      <c r="EL159" s="215" t="s">
        <v>269</v>
      </c>
    </row>
    <row r="160" spans="1:142" ht="60" customHeight="1" x14ac:dyDescent="0.55000000000000004">
      <c r="A160" s="83" t="s">
        <v>130</v>
      </c>
      <c r="B160" s="83" t="s">
        <v>98</v>
      </c>
      <c r="C160">
        <v>992845</v>
      </c>
      <c r="D160" t="s">
        <v>812</v>
      </c>
      <c r="E160" t="s">
        <v>812</v>
      </c>
      <c r="F160" s="83" t="s">
        <v>108</v>
      </c>
      <c r="G160" s="213">
        <v>34832</v>
      </c>
      <c r="H160" s="83" t="s">
        <v>102</v>
      </c>
      <c r="I160" s="213">
        <v>43454</v>
      </c>
      <c r="J160" s="83" t="s">
        <v>228</v>
      </c>
      <c r="K160" s="214">
        <v>148587408311</v>
      </c>
      <c r="L160" s="83" t="s">
        <v>97</v>
      </c>
      <c r="M160" s="213">
        <v>43567</v>
      </c>
      <c r="N160">
        <v>615020</v>
      </c>
      <c r="O160" s="145" t="s">
        <v>567</v>
      </c>
      <c r="P160" s="145" t="s">
        <v>99</v>
      </c>
      <c r="Q160" s="145" t="s">
        <v>100</v>
      </c>
      <c r="R160" s="145" t="s">
        <v>567</v>
      </c>
      <c r="V160">
        <v>2010</v>
      </c>
      <c r="W160" s="83" t="s">
        <v>101</v>
      </c>
      <c r="X160" s="83" t="s">
        <v>103</v>
      </c>
      <c r="Y160" t="s">
        <v>2122</v>
      </c>
      <c r="Z160" s="83" t="s">
        <v>102</v>
      </c>
      <c r="AA160" s="83" t="s">
        <v>102</v>
      </c>
      <c r="AB160" t="s">
        <v>3117</v>
      </c>
      <c r="AC160" s="83" t="s">
        <v>3983</v>
      </c>
      <c r="AD160" s="83" t="s">
        <v>144</v>
      </c>
      <c r="AE160" s="83" t="s">
        <v>105</v>
      </c>
      <c r="AF160" t="s">
        <v>2122</v>
      </c>
      <c r="AG160" s="83" t="s">
        <v>102</v>
      </c>
      <c r="AH160" s="83" t="s">
        <v>102</v>
      </c>
      <c r="AI160" t="s">
        <v>3117</v>
      </c>
      <c r="AJ160" s="83" t="s">
        <v>3983</v>
      </c>
      <c r="AK160" s="83" t="s">
        <v>144</v>
      </c>
      <c r="AL160" s="83" t="s">
        <v>105</v>
      </c>
      <c r="AM160" s="87" t="s">
        <v>106</v>
      </c>
      <c r="AN160" t="s">
        <v>2122</v>
      </c>
      <c r="AO160" t="s">
        <v>3117</v>
      </c>
      <c r="AP160" s="83" t="s">
        <v>3983</v>
      </c>
      <c r="AQ160" s="83" t="s">
        <v>144</v>
      </c>
      <c r="AR160" s="87" t="s">
        <v>106</v>
      </c>
      <c r="AT160" s="83" t="s">
        <v>107</v>
      </c>
      <c r="AU160" s="146" t="s">
        <v>107</v>
      </c>
      <c r="AV160" s="146" t="s">
        <v>107</v>
      </c>
      <c r="AX160" s="110" t="s">
        <v>107</v>
      </c>
      <c r="AY160" s="111"/>
      <c r="AZ160" s="112">
        <f t="shared" ca="1" si="12"/>
        <v>4630</v>
      </c>
      <c r="BA160" s="136">
        <f t="shared" ca="1" si="13"/>
        <v>29</v>
      </c>
      <c r="BB160" s="114" t="s">
        <v>134</v>
      </c>
      <c r="BC160" s="114" t="s">
        <v>108</v>
      </c>
      <c r="BD160" s="114"/>
      <c r="BE160" s="115" t="s">
        <v>102</v>
      </c>
      <c r="BF160" s="115" t="s">
        <v>102</v>
      </c>
      <c r="BG160" s="115" t="s">
        <v>102</v>
      </c>
      <c r="BH160" s="115" t="s">
        <v>102</v>
      </c>
      <c r="BI160" s="116"/>
      <c r="BJ160" s="117" t="s">
        <v>109</v>
      </c>
      <c r="BK160" s="117" t="s">
        <v>109</v>
      </c>
      <c r="BL160" s="83">
        <f t="shared" ca="1" si="14"/>
        <v>24</v>
      </c>
      <c r="BM160" s="83" t="s">
        <v>108</v>
      </c>
      <c r="BN160" s="83">
        <v>0</v>
      </c>
      <c r="BO160" s="83" t="s">
        <v>108</v>
      </c>
      <c r="BP160" s="83">
        <v>-268265</v>
      </c>
      <c r="BQ160" s="83" t="s">
        <v>198</v>
      </c>
      <c r="BR160" s="83" t="s">
        <v>164</v>
      </c>
      <c r="BS160" s="83" t="s">
        <v>499</v>
      </c>
      <c r="BT160" s="83">
        <v>-268265</v>
      </c>
      <c r="BU160" s="83" t="s">
        <v>198</v>
      </c>
      <c r="BV160" s="83" t="s">
        <v>164</v>
      </c>
      <c r="BW160" s="83" t="s">
        <v>499</v>
      </c>
      <c r="BY160" s="136">
        <v>0</v>
      </c>
      <c r="BZ160" s="136">
        <v>0</v>
      </c>
      <c r="CA160" s="136">
        <v>0</v>
      </c>
      <c r="CB160" s="136">
        <v>0</v>
      </c>
      <c r="CD160" s="136">
        <v>0</v>
      </c>
      <c r="CE160" s="136">
        <v>0</v>
      </c>
      <c r="CF160" s="136">
        <v>0</v>
      </c>
      <c r="CG160" s="136">
        <v>0</v>
      </c>
      <c r="CH160" s="136">
        <v>0</v>
      </c>
      <c r="CI160" s="136">
        <v>0</v>
      </c>
      <c r="CJ160" s="136">
        <v>0</v>
      </c>
      <c r="CK160" s="138">
        <v>0</v>
      </c>
      <c r="CL160" s="138">
        <v>0</v>
      </c>
      <c r="CM160" s="136">
        <v>0</v>
      </c>
      <c r="CN160" s="136">
        <v>0</v>
      </c>
      <c r="CO160" s="85">
        <v>43801</v>
      </c>
      <c r="CP160" s="83" t="s">
        <v>4206</v>
      </c>
      <c r="CQ160" s="83" t="s">
        <v>102</v>
      </c>
      <c r="CR160" s="83" t="s">
        <v>482</v>
      </c>
      <c r="CS160" s="83">
        <v>155</v>
      </c>
      <c r="CT160" s="83" t="s">
        <v>483</v>
      </c>
      <c r="CU160" s="83">
        <v>1</v>
      </c>
      <c r="CV160" s="83">
        <v>0</v>
      </c>
      <c r="CW160" s="83">
        <v>0</v>
      </c>
      <c r="CX160" s="83" t="s">
        <v>109</v>
      </c>
      <c r="CY160" s="83" t="s">
        <v>583</v>
      </c>
      <c r="CZ160" s="83">
        <v>0</v>
      </c>
      <c r="DA160" s="83">
        <v>0</v>
      </c>
      <c r="DB160" s="83">
        <f t="shared" si="11"/>
        <v>0</v>
      </c>
      <c r="DC160" s="83" t="s">
        <v>497</v>
      </c>
      <c r="DE160" s="136">
        <v>1</v>
      </c>
      <c r="DF160" s="136">
        <v>1</v>
      </c>
      <c r="DG160" s="215" t="s">
        <v>269</v>
      </c>
      <c r="DH160" s="136">
        <v>1</v>
      </c>
      <c r="DI160" s="136">
        <v>1</v>
      </c>
      <c r="DJ160" s="215" t="s">
        <v>269</v>
      </c>
      <c r="EE160" s="136" t="b">
        <v>1</v>
      </c>
      <c r="EF160" s="136" t="b">
        <v>1</v>
      </c>
      <c r="EG160" s="136" t="b">
        <v>1</v>
      </c>
      <c r="EH160" s="136" t="b">
        <v>1</v>
      </c>
      <c r="EL160" s="215" t="s">
        <v>269</v>
      </c>
    </row>
    <row r="161" spans="1:142" ht="60" customHeight="1" x14ac:dyDescent="0.55000000000000004">
      <c r="A161" s="83" t="s">
        <v>130</v>
      </c>
      <c r="B161" s="83" t="s">
        <v>98</v>
      </c>
      <c r="C161">
        <v>303154</v>
      </c>
      <c r="D161" t="s">
        <v>813</v>
      </c>
      <c r="E161" t="s">
        <v>813</v>
      </c>
      <c r="F161" s="83" t="s">
        <v>108</v>
      </c>
      <c r="G161" s="213">
        <v>28611</v>
      </c>
      <c r="H161" s="83" t="s">
        <v>102</v>
      </c>
      <c r="I161" s="213">
        <v>43122</v>
      </c>
      <c r="J161" s="83" t="s">
        <v>228</v>
      </c>
      <c r="K161" s="214">
        <v>521414032683</v>
      </c>
      <c r="L161" s="83" t="s">
        <v>135</v>
      </c>
      <c r="M161" s="213">
        <v>43502</v>
      </c>
      <c r="N161">
        <v>925857</v>
      </c>
      <c r="O161" s="145" t="s">
        <v>567</v>
      </c>
      <c r="P161" s="145" t="s">
        <v>99</v>
      </c>
      <c r="Q161" s="145" t="s">
        <v>100</v>
      </c>
      <c r="R161" s="145" t="s">
        <v>567</v>
      </c>
      <c r="V161">
        <v>6423</v>
      </c>
      <c r="W161" s="83" t="s">
        <v>1686</v>
      </c>
      <c r="X161" s="83" t="s">
        <v>103</v>
      </c>
      <c r="Y161" t="s">
        <v>2123</v>
      </c>
      <c r="Z161" s="83" t="s">
        <v>102</v>
      </c>
      <c r="AA161" s="83" t="s">
        <v>102</v>
      </c>
      <c r="AB161" t="s">
        <v>3118</v>
      </c>
      <c r="AC161" s="83" t="s">
        <v>3984</v>
      </c>
      <c r="AD161" s="83" t="s">
        <v>111</v>
      </c>
      <c r="AE161" s="83" t="s">
        <v>105</v>
      </c>
      <c r="AF161" t="s">
        <v>2123</v>
      </c>
      <c r="AG161" s="83" t="s">
        <v>102</v>
      </c>
      <c r="AH161" s="83" t="s">
        <v>102</v>
      </c>
      <c r="AI161" t="s">
        <v>3118</v>
      </c>
      <c r="AJ161" s="83" t="s">
        <v>3984</v>
      </c>
      <c r="AK161" s="83" t="s">
        <v>111</v>
      </c>
      <c r="AL161" s="83" t="s">
        <v>105</v>
      </c>
      <c r="AM161" s="87" t="s">
        <v>106</v>
      </c>
      <c r="AN161" t="s">
        <v>2123</v>
      </c>
      <c r="AO161" t="s">
        <v>3118</v>
      </c>
      <c r="AP161" s="83" t="s">
        <v>3984</v>
      </c>
      <c r="AQ161" s="83" t="s">
        <v>144</v>
      </c>
      <c r="AR161" s="87" t="s">
        <v>106</v>
      </c>
      <c r="AT161" s="83" t="s">
        <v>107</v>
      </c>
      <c r="AU161" s="146" t="s">
        <v>107</v>
      </c>
      <c r="AV161" s="146" t="s">
        <v>107</v>
      </c>
      <c r="AX161" s="110" t="s">
        <v>107</v>
      </c>
      <c r="AY161" s="111"/>
      <c r="AZ161" s="112">
        <f t="shared" ca="1" si="12"/>
        <v>6899</v>
      </c>
      <c r="BA161" s="136">
        <f t="shared" ca="1" si="13"/>
        <v>9</v>
      </c>
      <c r="BB161" s="114" t="s">
        <v>136</v>
      </c>
      <c r="BC161" s="114" t="s">
        <v>108</v>
      </c>
      <c r="BD161" s="114"/>
      <c r="BE161" s="115" t="s">
        <v>102</v>
      </c>
      <c r="BF161" s="115" t="s">
        <v>102</v>
      </c>
      <c r="BG161" s="115" t="s">
        <v>102</v>
      </c>
      <c r="BH161" s="115" t="s">
        <v>102</v>
      </c>
      <c r="BI161" s="116"/>
      <c r="BJ161" s="117" t="s">
        <v>109</v>
      </c>
      <c r="BK161" s="117" t="s">
        <v>109</v>
      </c>
      <c r="BL161" s="83">
        <f t="shared" ca="1" si="14"/>
        <v>77</v>
      </c>
      <c r="BM161" s="83" t="s">
        <v>270</v>
      </c>
      <c r="BN161" s="83">
        <v>0</v>
      </c>
      <c r="BO161" s="83" t="s">
        <v>108</v>
      </c>
      <c r="BP161" s="83">
        <v>-270000</v>
      </c>
      <c r="BQ161" s="83" t="s">
        <v>381</v>
      </c>
      <c r="BR161" s="83" t="s">
        <v>157</v>
      </c>
      <c r="BS161" s="83" t="s">
        <v>502</v>
      </c>
      <c r="BT161" s="83">
        <v>-270000</v>
      </c>
      <c r="BU161" s="83" t="s">
        <v>381</v>
      </c>
      <c r="BV161" s="83" t="s">
        <v>157</v>
      </c>
      <c r="BW161" s="83" t="s">
        <v>502</v>
      </c>
      <c r="BY161" s="136">
        <v>0</v>
      </c>
      <c r="BZ161" s="136">
        <v>0</v>
      </c>
      <c r="CA161" s="136">
        <v>0</v>
      </c>
      <c r="CB161" s="136">
        <v>0</v>
      </c>
      <c r="CD161" s="136">
        <v>0</v>
      </c>
      <c r="CE161" s="136">
        <v>0</v>
      </c>
      <c r="CF161" s="136">
        <v>0</v>
      </c>
      <c r="CG161" s="136">
        <v>0</v>
      </c>
      <c r="CH161" s="136">
        <v>0</v>
      </c>
      <c r="CI161" s="136">
        <v>0</v>
      </c>
      <c r="CJ161" s="136">
        <v>0</v>
      </c>
      <c r="CK161" s="138">
        <v>0</v>
      </c>
      <c r="CL161" s="138">
        <v>0</v>
      </c>
      <c r="CM161" s="136">
        <v>0</v>
      </c>
      <c r="CN161" s="136">
        <v>0</v>
      </c>
      <c r="CO161" s="85">
        <v>43802</v>
      </c>
      <c r="CP161" s="83" t="s">
        <v>4207</v>
      </c>
      <c r="CQ161" s="83" t="s">
        <v>102</v>
      </c>
      <c r="CR161" s="83" t="s">
        <v>482</v>
      </c>
      <c r="CS161" s="83">
        <v>156</v>
      </c>
      <c r="CT161" s="83" t="s">
        <v>483</v>
      </c>
      <c r="CU161" s="83">
        <v>1</v>
      </c>
      <c r="CV161" s="83">
        <v>0</v>
      </c>
      <c r="CW161" s="83">
        <v>0</v>
      </c>
      <c r="CX161" s="83" t="s">
        <v>109</v>
      </c>
      <c r="CY161" s="83" t="s">
        <v>583</v>
      </c>
      <c r="CZ161" s="83">
        <v>0</v>
      </c>
      <c r="DA161" s="83">
        <v>0</v>
      </c>
      <c r="DB161" s="83">
        <f t="shared" si="11"/>
        <v>0</v>
      </c>
      <c r="DC161" s="83" t="s">
        <v>497</v>
      </c>
      <c r="DE161" s="136">
        <v>1</v>
      </c>
      <c r="DF161" s="136">
        <v>1</v>
      </c>
      <c r="DG161" s="215" t="s">
        <v>269</v>
      </c>
      <c r="DH161" s="136">
        <v>1</v>
      </c>
      <c r="DI161" s="136">
        <v>1</v>
      </c>
      <c r="DJ161" s="215" t="s">
        <v>269</v>
      </c>
      <c r="EE161" s="136" t="b">
        <v>1</v>
      </c>
      <c r="EF161" s="136" t="b">
        <v>1</v>
      </c>
      <c r="EG161" s="136" t="b">
        <v>1</v>
      </c>
      <c r="EH161" s="136" t="b">
        <v>1</v>
      </c>
      <c r="EL161" s="215" t="s">
        <v>269</v>
      </c>
    </row>
    <row r="162" spans="1:142" ht="60" customHeight="1" x14ac:dyDescent="0.55000000000000004">
      <c r="A162" s="83" t="s">
        <v>130</v>
      </c>
      <c r="B162" s="83" t="s">
        <v>98</v>
      </c>
      <c r="C162">
        <v>443722</v>
      </c>
      <c r="D162" t="s">
        <v>814</v>
      </c>
      <c r="E162" t="s">
        <v>814</v>
      </c>
      <c r="F162" s="83" t="s">
        <v>108</v>
      </c>
      <c r="G162" s="213">
        <v>37403</v>
      </c>
      <c r="H162" s="83" t="s">
        <v>102</v>
      </c>
      <c r="I162" s="213">
        <v>43448</v>
      </c>
      <c r="J162" s="83" t="s">
        <v>228</v>
      </c>
      <c r="K162" s="214">
        <v>989462956713</v>
      </c>
      <c r="L162" s="83" t="s">
        <v>97</v>
      </c>
      <c r="M162" s="213">
        <v>43580</v>
      </c>
      <c r="N162">
        <v>509726</v>
      </c>
      <c r="O162" s="145" t="s">
        <v>567</v>
      </c>
      <c r="P162" s="145" t="s">
        <v>99</v>
      </c>
      <c r="Q162" s="145" t="s">
        <v>100</v>
      </c>
      <c r="R162" s="145" t="s">
        <v>567</v>
      </c>
      <c r="V162">
        <v>7410</v>
      </c>
      <c r="W162" s="83" t="s">
        <v>101</v>
      </c>
      <c r="X162" s="83" t="s">
        <v>103</v>
      </c>
      <c r="Y162" t="s">
        <v>2124</v>
      </c>
      <c r="Z162" s="83" t="s">
        <v>102</v>
      </c>
      <c r="AA162" s="83" t="s">
        <v>102</v>
      </c>
      <c r="AB162" t="s">
        <v>3119</v>
      </c>
      <c r="AC162" s="83" t="s">
        <v>3985</v>
      </c>
      <c r="AD162" s="83" t="s">
        <v>144</v>
      </c>
      <c r="AE162" s="83" t="s">
        <v>105</v>
      </c>
      <c r="AF162" t="s">
        <v>2124</v>
      </c>
      <c r="AG162" s="83" t="s">
        <v>102</v>
      </c>
      <c r="AH162" s="83" t="s">
        <v>102</v>
      </c>
      <c r="AI162" t="s">
        <v>3119</v>
      </c>
      <c r="AJ162" s="83" t="s">
        <v>3985</v>
      </c>
      <c r="AK162" s="83" t="s">
        <v>144</v>
      </c>
      <c r="AL162" s="83" t="s">
        <v>105</v>
      </c>
      <c r="AM162" s="87" t="s">
        <v>106</v>
      </c>
      <c r="AN162" t="s">
        <v>2124</v>
      </c>
      <c r="AO162" t="s">
        <v>3119</v>
      </c>
      <c r="AP162" s="83" t="s">
        <v>3985</v>
      </c>
      <c r="AQ162" s="83" t="s">
        <v>111</v>
      </c>
      <c r="AR162" s="87" t="s">
        <v>106</v>
      </c>
      <c r="AT162" s="83" t="s">
        <v>107</v>
      </c>
      <c r="AU162" s="146" t="s">
        <v>107</v>
      </c>
      <c r="AV162" s="146" t="s">
        <v>107</v>
      </c>
      <c r="AX162" s="110" t="s">
        <v>107</v>
      </c>
      <c r="AY162" s="111"/>
      <c r="AZ162" s="112">
        <f t="shared" ca="1" si="12"/>
        <v>3177</v>
      </c>
      <c r="BA162" s="136">
        <f t="shared" ca="1" si="13"/>
        <v>18</v>
      </c>
      <c r="BB162" s="114" t="s">
        <v>134</v>
      </c>
      <c r="BC162" s="114" t="s">
        <v>108</v>
      </c>
      <c r="BD162" s="114"/>
      <c r="BE162" s="115" t="s">
        <v>102</v>
      </c>
      <c r="BF162" s="115" t="s">
        <v>102</v>
      </c>
      <c r="BG162" s="115" t="s">
        <v>102</v>
      </c>
      <c r="BH162" s="115" t="s">
        <v>102</v>
      </c>
      <c r="BI162" s="116"/>
      <c r="BJ162" s="117" t="s">
        <v>109</v>
      </c>
      <c r="BK162" s="117" t="s">
        <v>109</v>
      </c>
      <c r="BL162" s="83">
        <f t="shared" ca="1" si="14"/>
        <v>98</v>
      </c>
      <c r="BM162" s="83" t="s">
        <v>108</v>
      </c>
      <c r="BN162" s="83">
        <v>0</v>
      </c>
      <c r="BO162" s="83" t="s">
        <v>108</v>
      </c>
      <c r="BP162" s="83">
        <v>-271735</v>
      </c>
      <c r="BQ162" s="83" t="s">
        <v>312</v>
      </c>
      <c r="BR162" s="83" t="s">
        <v>153</v>
      </c>
      <c r="BS162" s="83" t="s">
        <v>499</v>
      </c>
      <c r="BT162" s="83">
        <v>-271735</v>
      </c>
      <c r="BU162" s="83" t="s">
        <v>312</v>
      </c>
      <c r="BV162" s="83" t="s">
        <v>153</v>
      </c>
      <c r="BW162" s="83" t="s">
        <v>499</v>
      </c>
      <c r="BY162" s="136">
        <v>0</v>
      </c>
      <c r="BZ162" s="136">
        <v>0</v>
      </c>
      <c r="CA162" s="136">
        <v>0</v>
      </c>
      <c r="CB162" s="136">
        <v>0</v>
      </c>
      <c r="CD162" s="136">
        <v>0</v>
      </c>
      <c r="CE162" s="136">
        <v>0</v>
      </c>
      <c r="CF162" s="136">
        <v>0</v>
      </c>
      <c r="CG162" s="136">
        <v>0</v>
      </c>
      <c r="CH162" s="136">
        <v>0</v>
      </c>
      <c r="CI162" s="136">
        <v>0</v>
      </c>
      <c r="CJ162" s="136">
        <v>0</v>
      </c>
      <c r="CK162" s="138">
        <v>0</v>
      </c>
      <c r="CL162" s="138">
        <v>0</v>
      </c>
      <c r="CM162" s="136">
        <v>0</v>
      </c>
      <c r="CN162" s="136">
        <v>0</v>
      </c>
      <c r="CO162" s="85">
        <v>43803</v>
      </c>
      <c r="CP162" s="83" t="s">
        <v>4208</v>
      </c>
      <c r="CQ162" s="83" t="s">
        <v>102</v>
      </c>
      <c r="CR162" s="83" t="s">
        <v>482</v>
      </c>
      <c r="CS162" s="83">
        <v>157</v>
      </c>
      <c r="CT162" s="83" t="s">
        <v>483</v>
      </c>
      <c r="CU162" s="83">
        <v>1</v>
      </c>
      <c r="CV162" s="83">
        <v>0</v>
      </c>
      <c r="CW162" s="83">
        <v>0</v>
      </c>
      <c r="CX162" s="83" t="s">
        <v>109</v>
      </c>
      <c r="CY162" s="83" t="s">
        <v>583</v>
      </c>
      <c r="CZ162" s="83">
        <v>0</v>
      </c>
      <c r="DA162" s="83">
        <v>0</v>
      </c>
      <c r="DB162" s="83">
        <f t="shared" si="11"/>
        <v>0</v>
      </c>
      <c r="DC162" s="83" t="s">
        <v>497</v>
      </c>
      <c r="DE162" s="136">
        <v>1</v>
      </c>
      <c r="DF162" s="136">
        <v>1</v>
      </c>
      <c r="DG162" s="215" t="s">
        <v>269</v>
      </c>
      <c r="DH162" s="136">
        <v>1</v>
      </c>
      <c r="DI162" s="136">
        <v>1</v>
      </c>
      <c r="DJ162" s="215" t="s">
        <v>269</v>
      </c>
      <c r="EE162" s="136" t="b">
        <v>1</v>
      </c>
      <c r="EF162" s="136" t="b">
        <v>1</v>
      </c>
      <c r="EG162" s="136" t="b">
        <v>1</v>
      </c>
      <c r="EH162" s="136" t="b">
        <v>1</v>
      </c>
      <c r="EL162" s="215" t="s">
        <v>269</v>
      </c>
    </row>
    <row r="163" spans="1:142" ht="60" customHeight="1" x14ac:dyDescent="0.55000000000000004">
      <c r="A163" s="83" t="s">
        <v>130</v>
      </c>
      <c r="B163" s="83" t="s">
        <v>98</v>
      </c>
      <c r="C163">
        <v>860318</v>
      </c>
      <c r="D163" t="s">
        <v>815</v>
      </c>
      <c r="E163" t="s">
        <v>815</v>
      </c>
      <c r="F163" s="83" t="s">
        <v>108</v>
      </c>
      <c r="G163" s="213">
        <v>29108</v>
      </c>
      <c r="H163" s="83" t="s">
        <v>102</v>
      </c>
      <c r="I163" s="213">
        <v>43430</v>
      </c>
      <c r="J163" s="83" t="s">
        <v>228</v>
      </c>
      <c r="K163" s="214">
        <v>223289883925</v>
      </c>
      <c r="L163" s="83" t="s">
        <v>126</v>
      </c>
      <c r="M163" s="213">
        <v>43671</v>
      </c>
      <c r="N163">
        <v>686864</v>
      </c>
      <c r="O163" s="145" t="s">
        <v>567</v>
      </c>
      <c r="P163" s="145" t="s">
        <v>99</v>
      </c>
      <c r="Q163" s="145" t="s">
        <v>100</v>
      </c>
      <c r="R163" s="145" t="s">
        <v>567</v>
      </c>
      <c r="V163">
        <v>5948</v>
      </c>
      <c r="W163" s="83" t="s">
        <v>101</v>
      </c>
      <c r="X163" s="83" t="s">
        <v>103</v>
      </c>
      <c r="Y163" t="s">
        <v>2125</v>
      </c>
      <c r="Z163" s="83" t="s">
        <v>102</v>
      </c>
      <c r="AA163" s="83" t="s">
        <v>102</v>
      </c>
      <c r="AB163" t="s">
        <v>3120</v>
      </c>
      <c r="AC163" s="83" t="s">
        <v>3986</v>
      </c>
      <c r="AD163" s="83" t="s">
        <v>144</v>
      </c>
      <c r="AE163" s="83" t="s">
        <v>105</v>
      </c>
      <c r="AF163" t="s">
        <v>2125</v>
      </c>
      <c r="AG163" s="83" t="s">
        <v>102</v>
      </c>
      <c r="AH163" s="83" t="s">
        <v>102</v>
      </c>
      <c r="AI163" t="s">
        <v>3120</v>
      </c>
      <c r="AJ163" s="83" t="s">
        <v>3986</v>
      </c>
      <c r="AK163" s="83" t="s">
        <v>144</v>
      </c>
      <c r="AL163" s="83" t="s">
        <v>105</v>
      </c>
      <c r="AM163" s="87" t="s">
        <v>106</v>
      </c>
      <c r="AN163" t="s">
        <v>2125</v>
      </c>
      <c r="AO163" t="s">
        <v>3120</v>
      </c>
      <c r="AP163" s="83" t="s">
        <v>3986</v>
      </c>
      <c r="AQ163" s="83" t="s">
        <v>144</v>
      </c>
      <c r="AR163" s="87" t="s">
        <v>106</v>
      </c>
      <c r="AT163" s="83" t="s">
        <v>107</v>
      </c>
      <c r="AU163" s="146" t="s">
        <v>107</v>
      </c>
      <c r="AV163" s="146" t="s">
        <v>107</v>
      </c>
      <c r="AX163" s="110" t="s">
        <v>107</v>
      </c>
      <c r="AY163" s="111"/>
      <c r="AZ163" s="112">
        <f t="shared" ca="1" si="12"/>
        <v>9829</v>
      </c>
      <c r="BA163" s="136">
        <f t="shared" ca="1" si="13"/>
        <v>72</v>
      </c>
      <c r="BB163" s="114" t="s">
        <v>134</v>
      </c>
      <c r="BC163" s="114" t="s">
        <v>108</v>
      </c>
      <c r="BD163" s="114"/>
      <c r="BE163" s="115" t="s">
        <v>102</v>
      </c>
      <c r="BF163" s="115" t="s">
        <v>102</v>
      </c>
      <c r="BG163" s="115" t="s">
        <v>102</v>
      </c>
      <c r="BH163" s="115" t="s">
        <v>102</v>
      </c>
      <c r="BI163" s="116"/>
      <c r="BJ163" s="117" t="s">
        <v>109</v>
      </c>
      <c r="BK163" s="117" t="s">
        <v>109</v>
      </c>
      <c r="BL163" s="83">
        <f t="shared" ca="1" si="14"/>
        <v>93</v>
      </c>
      <c r="BM163" s="83" t="s">
        <v>108</v>
      </c>
      <c r="BN163" s="83">
        <v>0</v>
      </c>
      <c r="BO163" s="83" t="s">
        <v>108</v>
      </c>
      <c r="BP163" s="83">
        <v>-273470</v>
      </c>
      <c r="BQ163" s="83" t="s">
        <v>198</v>
      </c>
      <c r="BR163" s="83" t="s">
        <v>164</v>
      </c>
      <c r="BS163" s="83" t="s">
        <v>499</v>
      </c>
      <c r="BT163" s="83">
        <v>-273470</v>
      </c>
      <c r="BU163" s="83" t="s">
        <v>198</v>
      </c>
      <c r="BV163" s="83" t="s">
        <v>164</v>
      </c>
      <c r="BW163" s="83" t="s">
        <v>499</v>
      </c>
      <c r="BY163" s="136">
        <v>0</v>
      </c>
      <c r="BZ163" s="136">
        <v>0</v>
      </c>
      <c r="CA163" s="136">
        <v>0</v>
      </c>
      <c r="CB163" s="136">
        <v>0</v>
      </c>
      <c r="CD163" s="136">
        <v>0</v>
      </c>
      <c r="CE163" s="136">
        <v>0</v>
      </c>
      <c r="CF163" s="136">
        <v>0</v>
      </c>
      <c r="CG163" s="136">
        <v>0</v>
      </c>
      <c r="CH163" s="136">
        <v>0</v>
      </c>
      <c r="CI163" s="136">
        <v>0</v>
      </c>
      <c r="CJ163" s="136">
        <v>0</v>
      </c>
      <c r="CK163" s="138">
        <v>0</v>
      </c>
      <c r="CL163" s="138">
        <v>0</v>
      </c>
      <c r="CM163" s="136">
        <v>0</v>
      </c>
      <c r="CN163" s="136">
        <v>0</v>
      </c>
      <c r="CO163" s="85">
        <v>43804</v>
      </c>
      <c r="CP163" s="83" t="s">
        <v>4209</v>
      </c>
      <c r="CQ163" s="83" t="s">
        <v>102</v>
      </c>
      <c r="CR163" s="83" t="s">
        <v>482</v>
      </c>
      <c r="CS163" s="83">
        <v>158</v>
      </c>
      <c r="CT163" s="83" t="s">
        <v>483</v>
      </c>
      <c r="CU163" s="83">
        <v>1</v>
      </c>
      <c r="CV163" s="83">
        <v>0</v>
      </c>
      <c r="CW163" s="83">
        <v>0</v>
      </c>
      <c r="CX163" s="83" t="s">
        <v>109</v>
      </c>
      <c r="CY163" s="83" t="s">
        <v>583</v>
      </c>
      <c r="CZ163" s="83">
        <v>0</v>
      </c>
      <c r="DA163" s="83">
        <v>0</v>
      </c>
      <c r="DB163" s="83">
        <f t="shared" si="11"/>
        <v>0</v>
      </c>
      <c r="DC163" s="83" t="s">
        <v>497</v>
      </c>
      <c r="DE163" s="136">
        <v>1</v>
      </c>
      <c r="DF163" s="136">
        <v>1</v>
      </c>
      <c r="DG163" s="215" t="s">
        <v>269</v>
      </c>
      <c r="DH163" s="136">
        <v>1</v>
      </c>
      <c r="DI163" s="136">
        <v>1</v>
      </c>
      <c r="DJ163" s="215" t="s">
        <v>269</v>
      </c>
      <c r="EE163" s="136" t="b">
        <v>1</v>
      </c>
      <c r="EF163" s="136" t="b">
        <v>1</v>
      </c>
      <c r="EG163" s="136" t="b">
        <v>1</v>
      </c>
      <c r="EH163" s="136" t="b">
        <v>1</v>
      </c>
      <c r="EL163" s="215" t="s">
        <v>269</v>
      </c>
    </row>
    <row r="164" spans="1:142" ht="60" customHeight="1" x14ac:dyDescent="0.55000000000000004">
      <c r="A164" s="83" t="s">
        <v>130</v>
      </c>
      <c r="B164" s="83" t="s">
        <v>98</v>
      </c>
      <c r="C164">
        <v>794755</v>
      </c>
      <c r="D164" t="s">
        <v>816</v>
      </c>
      <c r="E164" t="s">
        <v>816</v>
      </c>
      <c r="F164" s="83" t="s">
        <v>108</v>
      </c>
      <c r="G164" s="213">
        <v>28731</v>
      </c>
      <c r="H164" s="83" t="s">
        <v>102</v>
      </c>
      <c r="I164" s="213">
        <v>43315</v>
      </c>
      <c r="J164" s="83" t="s">
        <v>228</v>
      </c>
      <c r="K164" s="214">
        <v>481093308274</v>
      </c>
      <c r="L164" s="83" t="s">
        <v>135</v>
      </c>
      <c r="M164" s="213">
        <v>43527</v>
      </c>
      <c r="N164">
        <v>834729</v>
      </c>
      <c r="O164" s="145" t="s">
        <v>567</v>
      </c>
      <c r="P164" s="145" t="s">
        <v>99</v>
      </c>
      <c r="Q164" s="145" t="s">
        <v>100</v>
      </c>
      <c r="R164" s="145" t="s">
        <v>567</v>
      </c>
      <c r="V164">
        <v>9120</v>
      </c>
      <c r="W164" s="83" t="s">
        <v>1687</v>
      </c>
      <c r="X164" s="83" t="s">
        <v>103</v>
      </c>
      <c r="Y164" t="s">
        <v>2126</v>
      </c>
      <c r="Z164" s="83" t="s">
        <v>102</v>
      </c>
      <c r="AA164" s="83" t="s">
        <v>102</v>
      </c>
      <c r="AB164" t="s">
        <v>3121</v>
      </c>
      <c r="AC164" s="83" t="s">
        <v>3987</v>
      </c>
      <c r="AD164" s="83" t="s">
        <v>111</v>
      </c>
      <c r="AE164" s="83" t="s">
        <v>105</v>
      </c>
      <c r="AF164" t="s">
        <v>2126</v>
      </c>
      <c r="AG164" s="83" t="s">
        <v>102</v>
      </c>
      <c r="AH164" s="83" t="s">
        <v>102</v>
      </c>
      <c r="AI164" t="s">
        <v>3121</v>
      </c>
      <c r="AJ164" s="83" t="s">
        <v>3987</v>
      </c>
      <c r="AK164" s="83" t="s">
        <v>111</v>
      </c>
      <c r="AL164" s="83" t="s">
        <v>105</v>
      </c>
      <c r="AM164" s="87" t="s">
        <v>106</v>
      </c>
      <c r="AN164" t="s">
        <v>2126</v>
      </c>
      <c r="AO164" t="s">
        <v>3121</v>
      </c>
      <c r="AP164" s="83" t="s">
        <v>3987</v>
      </c>
      <c r="AQ164" s="83" t="s">
        <v>144</v>
      </c>
      <c r="AR164" s="87" t="s">
        <v>106</v>
      </c>
      <c r="AT164" s="83" t="s">
        <v>107</v>
      </c>
      <c r="AU164" s="146" t="s">
        <v>107</v>
      </c>
      <c r="AV164" s="146" t="s">
        <v>107</v>
      </c>
      <c r="AX164" s="110" t="s">
        <v>107</v>
      </c>
      <c r="AY164" s="111"/>
      <c r="AZ164" s="112">
        <f t="shared" ca="1" si="12"/>
        <v>5729</v>
      </c>
      <c r="BA164" s="136">
        <f t="shared" ca="1" si="13"/>
        <v>96</v>
      </c>
      <c r="BB164" s="114" t="s">
        <v>136</v>
      </c>
      <c r="BC164" s="114" t="s">
        <v>108</v>
      </c>
      <c r="BD164" s="114"/>
      <c r="BE164" s="115" t="s">
        <v>102</v>
      </c>
      <c r="BF164" s="115" t="s">
        <v>102</v>
      </c>
      <c r="BG164" s="115" t="s">
        <v>102</v>
      </c>
      <c r="BH164" s="115" t="s">
        <v>102</v>
      </c>
      <c r="BI164" s="116"/>
      <c r="BJ164" s="117" t="s">
        <v>109</v>
      </c>
      <c r="BK164" s="117" t="s">
        <v>109</v>
      </c>
      <c r="BL164" s="83">
        <f t="shared" ca="1" si="14"/>
        <v>44</v>
      </c>
      <c r="BM164" s="83" t="s">
        <v>270</v>
      </c>
      <c r="BN164" s="83">
        <v>0</v>
      </c>
      <c r="BO164" s="83" t="s">
        <v>108</v>
      </c>
      <c r="BP164" s="83">
        <v>-275205</v>
      </c>
      <c r="BQ164" s="83" t="s">
        <v>381</v>
      </c>
      <c r="BR164" s="83" t="s">
        <v>157</v>
      </c>
      <c r="BS164" s="83" t="s">
        <v>502</v>
      </c>
      <c r="BT164" s="83">
        <v>-275205</v>
      </c>
      <c r="BU164" s="83" t="s">
        <v>381</v>
      </c>
      <c r="BV164" s="83" t="s">
        <v>157</v>
      </c>
      <c r="BW164" s="83" t="s">
        <v>502</v>
      </c>
      <c r="BY164" s="136">
        <v>0</v>
      </c>
      <c r="BZ164" s="136">
        <v>0</v>
      </c>
      <c r="CA164" s="136">
        <v>0</v>
      </c>
      <c r="CB164" s="136">
        <v>0</v>
      </c>
      <c r="CD164" s="136">
        <v>0</v>
      </c>
      <c r="CE164" s="136">
        <v>0</v>
      </c>
      <c r="CF164" s="136">
        <v>0</v>
      </c>
      <c r="CG164" s="136">
        <v>0</v>
      </c>
      <c r="CH164" s="136">
        <v>0</v>
      </c>
      <c r="CI164" s="136">
        <v>0</v>
      </c>
      <c r="CJ164" s="136">
        <v>0</v>
      </c>
      <c r="CK164" s="138">
        <v>0</v>
      </c>
      <c r="CL164" s="138">
        <v>0</v>
      </c>
      <c r="CM164" s="136">
        <v>0</v>
      </c>
      <c r="CN164" s="136">
        <v>0</v>
      </c>
      <c r="CO164" s="85">
        <v>43805</v>
      </c>
      <c r="CP164" s="83" t="s">
        <v>4210</v>
      </c>
      <c r="CQ164" s="83" t="s">
        <v>102</v>
      </c>
      <c r="CR164" s="83" t="s">
        <v>482</v>
      </c>
      <c r="CS164" s="83">
        <v>159</v>
      </c>
      <c r="CT164" s="83" t="s">
        <v>483</v>
      </c>
      <c r="CU164" s="83">
        <v>1</v>
      </c>
      <c r="CV164" s="83">
        <v>0</v>
      </c>
      <c r="CW164" s="83">
        <v>0</v>
      </c>
      <c r="CX164" s="83" t="s">
        <v>109</v>
      </c>
      <c r="CY164" s="83" t="s">
        <v>583</v>
      </c>
      <c r="CZ164" s="83">
        <v>0</v>
      </c>
      <c r="DA164" s="83">
        <v>0</v>
      </c>
      <c r="DB164" s="83">
        <f t="shared" si="11"/>
        <v>0</v>
      </c>
      <c r="DC164" s="83" t="s">
        <v>497</v>
      </c>
      <c r="DE164" s="136">
        <v>1</v>
      </c>
      <c r="DF164" s="136">
        <v>1</v>
      </c>
      <c r="DG164" s="215" t="s">
        <v>269</v>
      </c>
      <c r="DH164" s="136">
        <v>1</v>
      </c>
      <c r="DI164" s="136">
        <v>1</v>
      </c>
      <c r="DJ164" s="215" t="s">
        <v>269</v>
      </c>
      <c r="EE164" s="136" t="b">
        <v>1</v>
      </c>
      <c r="EF164" s="136" t="b">
        <v>1</v>
      </c>
      <c r="EG164" s="136" t="b">
        <v>1</v>
      </c>
      <c r="EH164" s="136" t="b">
        <v>1</v>
      </c>
      <c r="EL164" s="215" t="s">
        <v>269</v>
      </c>
    </row>
    <row r="165" spans="1:142" ht="60" customHeight="1" x14ac:dyDescent="0.55000000000000004">
      <c r="A165" s="83" t="s">
        <v>130</v>
      </c>
      <c r="B165" s="83" t="s">
        <v>98</v>
      </c>
      <c r="C165">
        <v>391625</v>
      </c>
      <c r="D165" t="s">
        <v>817</v>
      </c>
      <c r="E165" t="s">
        <v>817</v>
      </c>
      <c r="F165" s="83" t="s">
        <v>108</v>
      </c>
      <c r="G165" s="213">
        <v>38773</v>
      </c>
      <c r="H165" s="83" t="s">
        <v>102</v>
      </c>
      <c r="I165" s="213">
        <v>43348</v>
      </c>
      <c r="J165" s="83" t="s">
        <v>228</v>
      </c>
      <c r="K165" s="214">
        <v>841277406790</v>
      </c>
      <c r="L165" s="83" t="s">
        <v>97</v>
      </c>
      <c r="M165" s="213">
        <v>43547</v>
      </c>
      <c r="N165">
        <v>752292</v>
      </c>
      <c r="O165" s="145" t="s">
        <v>567</v>
      </c>
      <c r="P165" s="145" t="s">
        <v>99</v>
      </c>
      <c r="Q165" s="145" t="s">
        <v>100</v>
      </c>
      <c r="R165" s="145" t="s">
        <v>567</v>
      </c>
      <c r="V165">
        <v>4054</v>
      </c>
      <c r="W165" s="83" t="s">
        <v>101</v>
      </c>
      <c r="X165" s="83" t="s">
        <v>103</v>
      </c>
      <c r="Y165" t="s">
        <v>2127</v>
      </c>
      <c r="Z165" s="83" t="s">
        <v>102</v>
      </c>
      <c r="AA165" s="83" t="s">
        <v>102</v>
      </c>
      <c r="AB165" t="s">
        <v>3122</v>
      </c>
      <c r="AC165" s="83" t="s">
        <v>3988</v>
      </c>
      <c r="AD165" s="83" t="s">
        <v>144</v>
      </c>
      <c r="AE165" s="83" t="s">
        <v>105</v>
      </c>
      <c r="AF165" t="s">
        <v>2127</v>
      </c>
      <c r="AG165" s="83" t="s">
        <v>102</v>
      </c>
      <c r="AH165" s="83" t="s">
        <v>102</v>
      </c>
      <c r="AI165" t="s">
        <v>3122</v>
      </c>
      <c r="AJ165" s="83" t="s">
        <v>3988</v>
      </c>
      <c r="AK165" s="83" t="s">
        <v>144</v>
      </c>
      <c r="AL165" s="83" t="s">
        <v>105</v>
      </c>
      <c r="AM165" s="87" t="s">
        <v>106</v>
      </c>
      <c r="AN165" t="s">
        <v>2127</v>
      </c>
      <c r="AO165" t="s">
        <v>3122</v>
      </c>
      <c r="AP165" s="83" t="s">
        <v>3988</v>
      </c>
      <c r="AQ165" s="83" t="s">
        <v>111</v>
      </c>
      <c r="AR165" s="87" t="s">
        <v>106</v>
      </c>
      <c r="AT165" s="83" t="s">
        <v>107</v>
      </c>
      <c r="AU165" s="146" t="s">
        <v>107</v>
      </c>
      <c r="AV165" s="146" t="s">
        <v>107</v>
      </c>
      <c r="AX165" s="110" t="s">
        <v>107</v>
      </c>
      <c r="AY165" s="111"/>
      <c r="AZ165" s="112">
        <f t="shared" ca="1" si="12"/>
        <v>2787</v>
      </c>
      <c r="BA165" s="136">
        <f t="shared" ca="1" si="13"/>
        <v>85</v>
      </c>
      <c r="BB165" s="114" t="s">
        <v>134</v>
      </c>
      <c r="BC165" s="114" t="s">
        <v>108</v>
      </c>
      <c r="BD165" s="114"/>
      <c r="BE165" s="115" t="s">
        <v>102</v>
      </c>
      <c r="BF165" s="115" t="s">
        <v>102</v>
      </c>
      <c r="BG165" s="115" t="s">
        <v>102</v>
      </c>
      <c r="BH165" s="115" t="s">
        <v>102</v>
      </c>
      <c r="BI165" s="116"/>
      <c r="BJ165" s="117" t="s">
        <v>109</v>
      </c>
      <c r="BK165" s="117" t="s">
        <v>109</v>
      </c>
      <c r="BL165" s="83">
        <f t="shared" ca="1" si="14"/>
        <v>33</v>
      </c>
      <c r="BM165" s="83" t="s">
        <v>108</v>
      </c>
      <c r="BN165" s="83">
        <v>0</v>
      </c>
      <c r="BO165" s="83" t="s">
        <v>108</v>
      </c>
      <c r="BP165" s="83">
        <v>-276940</v>
      </c>
      <c r="BQ165" s="83" t="s">
        <v>312</v>
      </c>
      <c r="BR165" s="83" t="s">
        <v>153</v>
      </c>
      <c r="BS165" s="83" t="s">
        <v>499</v>
      </c>
      <c r="BT165" s="83">
        <v>-276940</v>
      </c>
      <c r="BU165" s="83" t="s">
        <v>312</v>
      </c>
      <c r="BV165" s="83" t="s">
        <v>153</v>
      </c>
      <c r="BW165" s="83" t="s">
        <v>499</v>
      </c>
      <c r="BY165" s="136">
        <v>0</v>
      </c>
      <c r="BZ165" s="136">
        <v>0</v>
      </c>
      <c r="CA165" s="136">
        <v>0</v>
      </c>
      <c r="CB165" s="136">
        <v>0</v>
      </c>
      <c r="CD165" s="136">
        <v>0</v>
      </c>
      <c r="CE165" s="136">
        <v>0</v>
      </c>
      <c r="CF165" s="136">
        <v>0</v>
      </c>
      <c r="CG165" s="136">
        <v>0</v>
      </c>
      <c r="CH165" s="136">
        <v>0</v>
      </c>
      <c r="CI165" s="136">
        <v>0</v>
      </c>
      <c r="CJ165" s="136">
        <v>0</v>
      </c>
      <c r="CK165" s="138">
        <v>0</v>
      </c>
      <c r="CL165" s="138">
        <v>0</v>
      </c>
      <c r="CM165" s="136">
        <v>0</v>
      </c>
      <c r="CN165" s="136">
        <v>0</v>
      </c>
      <c r="CO165" s="85">
        <v>43806</v>
      </c>
      <c r="CP165" s="83" t="s">
        <v>4211</v>
      </c>
      <c r="CQ165" s="83" t="s">
        <v>102</v>
      </c>
      <c r="CR165" s="83" t="s">
        <v>482</v>
      </c>
      <c r="CS165" s="83">
        <v>160</v>
      </c>
      <c r="CT165" s="83" t="s">
        <v>483</v>
      </c>
      <c r="CU165" s="83">
        <v>1</v>
      </c>
      <c r="CV165" s="83">
        <v>0</v>
      </c>
      <c r="CW165" s="83">
        <v>0</v>
      </c>
      <c r="CX165" s="83" t="s">
        <v>109</v>
      </c>
      <c r="CY165" s="83" t="s">
        <v>583</v>
      </c>
      <c r="CZ165" s="83">
        <v>0</v>
      </c>
      <c r="DA165" s="83">
        <v>0</v>
      </c>
      <c r="DB165" s="83">
        <f t="shared" si="11"/>
        <v>0</v>
      </c>
      <c r="DC165" s="83" t="s">
        <v>497</v>
      </c>
      <c r="DE165" s="136">
        <v>1</v>
      </c>
      <c r="DF165" s="136">
        <v>1</v>
      </c>
      <c r="DG165" s="215" t="s">
        <v>269</v>
      </c>
      <c r="DH165" s="136">
        <v>1</v>
      </c>
      <c r="DI165" s="136">
        <v>1</v>
      </c>
      <c r="DJ165" s="215" t="s">
        <v>269</v>
      </c>
      <c r="EE165" s="136" t="b">
        <v>1</v>
      </c>
      <c r="EF165" s="136" t="b">
        <v>1</v>
      </c>
      <c r="EG165" s="136" t="b">
        <v>1</v>
      </c>
      <c r="EH165" s="136" t="b">
        <v>1</v>
      </c>
      <c r="EL165" s="215" t="s">
        <v>269</v>
      </c>
    </row>
    <row r="166" spans="1:142" ht="60" customHeight="1" x14ac:dyDescent="0.55000000000000004">
      <c r="A166" s="83" t="s">
        <v>130</v>
      </c>
      <c r="B166" s="83" t="s">
        <v>98</v>
      </c>
      <c r="C166">
        <v>953949</v>
      </c>
      <c r="D166" t="s">
        <v>818</v>
      </c>
      <c r="E166" t="s">
        <v>818</v>
      </c>
      <c r="F166" s="83" t="s">
        <v>108</v>
      </c>
      <c r="G166" s="213">
        <v>33235</v>
      </c>
      <c r="H166" s="83" t="s">
        <v>102</v>
      </c>
      <c r="I166" s="213">
        <v>43363</v>
      </c>
      <c r="J166" s="83" t="s">
        <v>228</v>
      </c>
      <c r="K166" s="214">
        <v>959977266144</v>
      </c>
      <c r="L166" s="83" t="s">
        <v>135</v>
      </c>
      <c r="M166" s="213">
        <v>43739</v>
      </c>
      <c r="N166">
        <v>163530</v>
      </c>
      <c r="O166" s="145" t="s">
        <v>567</v>
      </c>
      <c r="P166" s="145" t="s">
        <v>99</v>
      </c>
      <c r="Q166" s="145" t="s">
        <v>100</v>
      </c>
      <c r="R166" s="145" t="s">
        <v>567</v>
      </c>
      <c r="V166">
        <v>1133</v>
      </c>
      <c r="W166" s="83" t="s">
        <v>101</v>
      </c>
      <c r="X166" s="83" t="s">
        <v>103</v>
      </c>
      <c r="Y166" t="s">
        <v>2128</v>
      </c>
      <c r="Z166" s="83" t="s">
        <v>102</v>
      </c>
      <c r="AA166" s="83" t="s">
        <v>102</v>
      </c>
      <c r="AB166" t="s">
        <v>3123</v>
      </c>
      <c r="AC166" s="83" t="s">
        <v>3989</v>
      </c>
      <c r="AD166" s="83" t="s">
        <v>144</v>
      </c>
      <c r="AE166" s="83" t="s">
        <v>105</v>
      </c>
      <c r="AF166" t="s">
        <v>2128</v>
      </c>
      <c r="AG166" s="83" t="s">
        <v>102</v>
      </c>
      <c r="AH166" s="83" t="s">
        <v>102</v>
      </c>
      <c r="AI166" t="s">
        <v>3123</v>
      </c>
      <c r="AJ166" s="83" t="s">
        <v>3989</v>
      </c>
      <c r="AK166" s="83" t="s">
        <v>144</v>
      </c>
      <c r="AL166" s="83" t="s">
        <v>105</v>
      </c>
      <c r="AM166" s="87" t="s">
        <v>106</v>
      </c>
      <c r="AN166" t="s">
        <v>2128</v>
      </c>
      <c r="AO166" t="s">
        <v>3123</v>
      </c>
      <c r="AP166" s="83" t="s">
        <v>3989</v>
      </c>
      <c r="AQ166" s="83" t="s">
        <v>144</v>
      </c>
      <c r="AR166" s="87" t="s">
        <v>106</v>
      </c>
      <c r="AT166" s="83" t="s">
        <v>107</v>
      </c>
      <c r="AU166" s="146" t="s">
        <v>107</v>
      </c>
      <c r="AV166" s="146" t="s">
        <v>107</v>
      </c>
      <c r="AX166" s="110" t="s">
        <v>107</v>
      </c>
      <c r="AY166" s="111"/>
      <c r="AZ166" s="112">
        <f t="shared" ca="1" si="12"/>
        <v>8394</v>
      </c>
      <c r="BA166" s="136">
        <f t="shared" ca="1" si="13"/>
        <v>31</v>
      </c>
      <c r="BB166" s="114" t="s">
        <v>134</v>
      </c>
      <c r="BC166" s="114" t="s">
        <v>108</v>
      </c>
      <c r="BD166" s="114"/>
      <c r="BE166" s="115" t="s">
        <v>102</v>
      </c>
      <c r="BF166" s="115" t="s">
        <v>102</v>
      </c>
      <c r="BG166" s="115" t="s">
        <v>102</v>
      </c>
      <c r="BH166" s="115" t="s">
        <v>102</v>
      </c>
      <c r="BI166" s="116"/>
      <c r="BJ166" s="117" t="s">
        <v>109</v>
      </c>
      <c r="BK166" s="117" t="s">
        <v>109</v>
      </c>
      <c r="BL166" s="83">
        <f t="shared" ca="1" si="14"/>
        <v>50</v>
      </c>
      <c r="BM166" s="83" t="s">
        <v>108</v>
      </c>
      <c r="BN166" s="83">
        <v>0</v>
      </c>
      <c r="BO166" s="83" t="s">
        <v>108</v>
      </c>
      <c r="BP166" s="83">
        <v>-278675</v>
      </c>
      <c r="BQ166" s="83" t="s">
        <v>198</v>
      </c>
      <c r="BR166" s="83" t="s">
        <v>164</v>
      </c>
      <c r="BS166" s="83" t="s">
        <v>499</v>
      </c>
      <c r="BT166" s="83">
        <v>-278675</v>
      </c>
      <c r="BU166" s="83" t="s">
        <v>198</v>
      </c>
      <c r="BV166" s="83" t="s">
        <v>164</v>
      </c>
      <c r="BW166" s="83" t="s">
        <v>499</v>
      </c>
      <c r="BY166" s="136">
        <v>0</v>
      </c>
      <c r="BZ166" s="136">
        <v>0</v>
      </c>
      <c r="CA166" s="136">
        <v>0</v>
      </c>
      <c r="CB166" s="136">
        <v>0</v>
      </c>
      <c r="CD166" s="136">
        <v>0</v>
      </c>
      <c r="CE166" s="136">
        <v>0</v>
      </c>
      <c r="CF166" s="136">
        <v>0</v>
      </c>
      <c r="CG166" s="136">
        <v>0</v>
      </c>
      <c r="CH166" s="136">
        <v>0</v>
      </c>
      <c r="CI166" s="136">
        <v>0</v>
      </c>
      <c r="CJ166" s="136">
        <v>0</v>
      </c>
      <c r="CK166" s="138">
        <v>0</v>
      </c>
      <c r="CL166" s="138">
        <v>0</v>
      </c>
      <c r="CM166" s="136">
        <v>0</v>
      </c>
      <c r="CN166" s="136">
        <v>0</v>
      </c>
      <c r="CO166" s="85">
        <v>43807</v>
      </c>
      <c r="CP166" s="83" t="s">
        <v>4212</v>
      </c>
      <c r="CQ166" s="83" t="s">
        <v>102</v>
      </c>
      <c r="CR166" s="83" t="s">
        <v>482</v>
      </c>
      <c r="CS166" s="83">
        <v>161</v>
      </c>
      <c r="CT166" s="83" t="s">
        <v>483</v>
      </c>
      <c r="CU166" s="83">
        <v>1</v>
      </c>
      <c r="CV166" s="83">
        <v>0</v>
      </c>
      <c r="CW166" s="83">
        <v>0</v>
      </c>
      <c r="CX166" s="83" t="s">
        <v>109</v>
      </c>
      <c r="CY166" s="83" t="s">
        <v>583</v>
      </c>
      <c r="CZ166" s="83">
        <v>0</v>
      </c>
      <c r="DA166" s="83">
        <v>0</v>
      </c>
      <c r="DB166" s="83">
        <f t="shared" si="11"/>
        <v>0</v>
      </c>
      <c r="DC166" s="83" t="s">
        <v>497</v>
      </c>
      <c r="DE166" s="136">
        <v>1</v>
      </c>
      <c r="DF166" s="136">
        <v>1</v>
      </c>
      <c r="DG166" s="215" t="s">
        <v>269</v>
      </c>
      <c r="DH166" s="136">
        <v>1</v>
      </c>
      <c r="DI166" s="136">
        <v>1</v>
      </c>
      <c r="DJ166" s="215" t="s">
        <v>269</v>
      </c>
      <c r="EE166" s="136" t="b">
        <v>1</v>
      </c>
      <c r="EF166" s="136" t="b">
        <v>1</v>
      </c>
      <c r="EG166" s="136" t="b">
        <v>1</v>
      </c>
      <c r="EH166" s="136" t="b">
        <v>1</v>
      </c>
      <c r="EL166" s="215" t="s">
        <v>269</v>
      </c>
    </row>
    <row r="167" spans="1:142" ht="60" customHeight="1" x14ac:dyDescent="0.55000000000000004">
      <c r="A167" s="83" t="s">
        <v>130</v>
      </c>
      <c r="B167" s="83" t="s">
        <v>98</v>
      </c>
      <c r="C167">
        <v>504143</v>
      </c>
      <c r="D167" t="s">
        <v>819</v>
      </c>
      <c r="E167" t="s">
        <v>819</v>
      </c>
      <c r="F167" s="83" t="s">
        <v>108</v>
      </c>
      <c r="G167" s="213">
        <v>31514</v>
      </c>
      <c r="H167" s="83" t="s">
        <v>102</v>
      </c>
      <c r="I167" s="213">
        <v>43382</v>
      </c>
      <c r="J167" s="83" t="s">
        <v>228</v>
      </c>
      <c r="K167" s="214">
        <v>251843026002</v>
      </c>
      <c r="L167" s="83" t="s">
        <v>97</v>
      </c>
      <c r="M167" s="213">
        <v>43619</v>
      </c>
      <c r="N167">
        <v>640708</v>
      </c>
      <c r="O167" s="145" t="s">
        <v>567</v>
      </c>
      <c r="P167" s="145" t="s">
        <v>99</v>
      </c>
      <c r="Q167" s="145" t="s">
        <v>100</v>
      </c>
      <c r="R167" s="145" t="s">
        <v>567</v>
      </c>
      <c r="V167">
        <v>5619</v>
      </c>
      <c r="W167" s="83" t="s">
        <v>1688</v>
      </c>
      <c r="X167" s="83" t="s">
        <v>103</v>
      </c>
      <c r="Y167" t="s">
        <v>2129</v>
      </c>
      <c r="Z167" s="83" t="s">
        <v>102</v>
      </c>
      <c r="AA167" s="83" t="s">
        <v>102</v>
      </c>
      <c r="AB167" t="s">
        <v>3124</v>
      </c>
      <c r="AC167" s="83" t="s">
        <v>3990</v>
      </c>
      <c r="AD167" s="83" t="s">
        <v>111</v>
      </c>
      <c r="AE167" s="83" t="s">
        <v>105</v>
      </c>
      <c r="AF167" t="s">
        <v>2129</v>
      </c>
      <c r="AG167" s="83" t="s">
        <v>102</v>
      </c>
      <c r="AH167" s="83" t="s">
        <v>102</v>
      </c>
      <c r="AI167" t="s">
        <v>3124</v>
      </c>
      <c r="AJ167" s="83" t="s">
        <v>3990</v>
      </c>
      <c r="AK167" s="83" t="s">
        <v>111</v>
      </c>
      <c r="AL167" s="83" t="s">
        <v>105</v>
      </c>
      <c r="AM167" s="87" t="s">
        <v>106</v>
      </c>
      <c r="AN167" t="s">
        <v>2129</v>
      </c>
      <c r="AO167" t="s">
        <v>3124</v>
      </c>
      <c r="AP167" s="83" t="s">
        <v>3990</v>
      </c>
      <c r="AQ167" s="83" t="s">
        <v>144</v>
      </c>
      <c r="AR167" s="87" t="s">
        <v>106</v>
      </c>
      <c r="AT167" s="83" t="s">
        <v>107</v>
      </c>
      <c r="AU167" s="146" t="s">
        <v>107</v>
      </c>
      <c r="AV167" s="146" t="s">
        <v>107</v>
      </c>
      <c r="AX167" s="110" t="s">
        <v>107</v>
      </c>
      <c r="AY167" s="111"/>
      <c r="AZ167" s="112">
        <f t="shared" ca="1" si="12"/>
        <v>4147</v>
      </c>
      <c r="BA167" s="136">
        <f t="shared" ca="1" si="13"/>
        <v>10</v>
      </c>
      <c r="BB167" s="114" t="s">
        <v>136</v>
      </c>
      <c r="BC167" s="114" t="s">
        <v>108</v>
      </c>
      <c r="BD167" s="114"/>
      <c r="BE167" s="115" t="s">
        <v>102</v>
      </c>
      <c r="BF167" s="115" t="s">
        <v>102</v>
      </c>
      <c r="BG167" s="115" t="s">
        <v>102</v>
      </c>
      <c r="BH167" s="115" t="s">
        <v>102</v>
      </c>
      <c r="BI167" s="116"/>
      <c r="BJ167" s="117" t="s">
        <v>109</v>
      </c>
      <c r="BK167" s="117" t="s">
        <v>109</v>
      </c>
      <c r="BL167" s="83">
        <f t="shared" ca="1" si="14"/>
        <v>28</v>
      </c>
      <c r="BM167" s="83" t="s">
        <v>270</v>
      </c>
      <c r="BN167" s="83">
        <v>0</v>
      </c>
      <c r="BO167" s="83" t="s">
        <v>108</v>
      </c>
      <c r="BP167" s="83">
        <v>-280410</v>
      </c>
      <c r="BQ167" s="83" t="s">
        <v>381</v>
      </c>
      <c r="BR167" s="83" t="s">
        <v>157</v>
      </c>
      <c r="BS167" s="83" t="s">
        <v>502</v>
      </c>
      <c r="BT167" s="83">
        <v>-280410</v>
      </c>
      <c r="BU167" s="83" t="s">
        <v>381</v>
      </c>
      <c r="BV167" s="83" t="s">
        <v>157</v>
      </c>
      <c r="BW167" s="83" t="s">
        <v>502</v>
      </c>
      <c r="BY167" s="136">
        <v>0</v>
      </c>
      <c r="BZ167" s="136">
        <v>0</v>
      </c>
      <c r="CA167" s="136">
        <v>0</v>
      </c>
      <c r="CB167" s="136">
        <v>0</v>
      </c>
      <c r="CD167" s="136">
        <v>0</v>
      </c>
      <c r="CE167" s="136">
        <v>0</v>
      </c>
      <c r="CF167" s="136">
        <v>0</v>
      </c>
      <c r="CG167" s="136">
        <v>0</v>
      </c>
      <c r="CH167" s="136">
        <v>0</v>
      </c>
      <c r="CI167" s="136">
        <v>0</v>
      </c>
      <c r="CJ167" s="136">
        <v>0</v>
      </c>
      <c r="CK167" s="138">
        <v>0</v>
      </c>
      <c r="CL167" s="138">
        <v>0</v>
      </c>
      <c r="CM167" s="136">
        <v>0</v>
      </c>
      <c r="CN167" s="136">
        <v>0</v>
      </c>
      <c r="CO167" s="85">
        <v>43808</v>
      </c>
      <c r="CP167" s="83" t="s">
        <v>4213</v>
      </c>
      <c r="CQ167" s="83" t="s">
        <v>102</v>
      </c>
      <c r="CR167" s="83" t="s">
        <v>482</v>
      </c>
      <c r="CS167" s="83">
        <v>162</v>
      </c>
      <c r="CT167" s="83" t="s">
        <v>483</v>
      </c>
      <c r="CU167" s="83">
        <v>1</v>
      </c>
      <c r="CV167" s="83">
        <v>0</v>
      </c>
      <c r="CW167" s="83">
        <v>0</v>
      </c>
      <c r="CX167" s="83" t="s">
        <v>109</v>
      </c>
      <c r="CY167" s="83" t="s">
        <v>583</v>
      </c>
      <c r="CZ167" s="83">
        <v>0</v>
      </c>
      <c r="DA167" s="83">
        <v>0</v>
      </c>
      <c r="DB167" s="83">
        <f t="shared" si="11"/>
        <v>0</v>
      </c>
      <c r="DC167" s="83" t="s">
        <v>497</v>
      </c>
      <c r="DE167" s="136">
        <v>1</v>
      </c>
      <c r="DF167" s="136">
        <v>1</v>
      </c>
      <c r="DG167" s="215" t="s">
        <v>269</v>
      </c>
      <c r="DH167" s="136">
        <v>1</v>
      </c>
      <c r="DI167" s="136">
        <v>1</v>
      </c>
      <c r="DJ167" s="215" t="s">
        <v>269</v>
      </c>
      <c r="EE167" s="136" t="b">
        <v>1</v>
      </c>
      <c r="EF167" s="136" t="b">
        <v>1</v>
      </c>
      <c r="EG167" s="136" t="b">
        <v>1</v>
      </c>
      <c r="EH167" s="136" t="b">
        <v>1</v>
      </c>
      <c r="EL167" s="215" t="s">
        <v>269</v>
      </c>
    </row>
    <row r="168" spans="1:142" ht="60" customHeight="1" x14ac:dyDescent="0.55000000000000004">
      <c r="A168" s="83" t="s">
        <v>130</v>
      </c>
      <c r="B168" s="83" t="s">
        <v>98</v>
      </c>
      <c r="C168">
        <v>688315</v>
      </c>
      <c r="D168" t="s">
        <v>820</v>
      </c>
      <c r="E168" t="s">
        <v>820</v>
      </c>
      <c r="F168" s="83" t="s">
        <v>108</v>
      </c>
      <c r="G168" s="213">
        <v>27409</v>
      </c>
      <c r="H168" s="83" t="s">
        <v>102</v>
      </c>
      <c r="I168" s="213">
        <v>43444</v>
      </c>
      <c r="J168" s="83" t="s">
        <v>228</v>
      </c>
      <c r="K168" s="214">
        <v>164880869854</v>
      </c>
      <c r="L168" s="83" t="s">
        <v>126</v>
      </c>
      <c r="M168" s="213">
        <v>43622</v>
      </c>
      <c r="N168">
        <v>899458</v>
      </c>
      <c r="O168" s="145" t="s">
        <v>567</v>
      </c>
      <c r="P168" s="145" t="s">
        <v>99</v>
      </c>
      <c r="Q168" s="145" t="s">
        <v>100</v>
      </c>
      <c r="R168" s="145" t="s">
        <v>567</v>
      </c>
      <c r="V168">
        <v>1851</v>
      </c>
      <c r="W168" s="83" t="s">
        <v>101</v>
      </c>
      <c r="X168" s="83" t="s">
        <v>103</v>
      </c>
      <c r="Y168" t="s">
        <v>2130</v>
      </c>
      <c r="Z168" s="83" t="s">
        <v>102</v>
      </c>
      <c r="AA168" s="83" t="s">
        <v>102</v>
      </c>
      <c r="AB168" t="s">
        <v>3125</v>
      </c>
      <c r="AC168" s="83" t="s">
        <v>3991</v>
      </c>
      <c r="AD168" s="83" t="s">
        <v>144</v>
      </c>
      <c r="AE168" s="83" t="s">
        <v>105</v>
      </c>
      <c r="AF168" t="s">
        <v>2130</v>
      </c>
      <c r="AG168" s="83" t="s">
        <v>102</v>
      </c>
      <c r="AH168" s="83" t="s">
        <v>102</v>
      </c>
      <c r="AI168" t="s">
        <v>3125</v>
      </c>
      <c r="AJ168" s="83" t="s">
        <v>3991</v>
      </c>
      <c r="AK168" s="83" t="s">
        <v>144</v>
      </c>
      <c r="AL168" s="83" t="s">
        <v>105</v>
      </c>
      <c r="AM168" s="87" t="s">
        <v>106</v>
      </c>
      <c r="AN168" t="s">
        <v>2130</v>
      </c>
      <c r="AO168" t="s">
        <v>3125</v>
      </c>
      <c r="AP168" s="83" t="s">
        <v>3991</v>
      </c>
      <c r="AQ168" s="83" t="s">
        <v>111</v>
      </c>
      <c r="AR168" s="87" t="s">
        <v>106</v>
      </c>
      <c r="AT168" s="83" t="s">
        <v>107</v>
      </c>
      <c r="AU168" s="146" t="s">
        <v>107</v>
      </c>
      <c r="AV168" s="146" t="s">
        <v>107</v>
      </c>
      <c r="AX168" s="110" t="s">
        <v>107</v>
      </c>
      <c r="AY168" s="111"/>
      <c r="AZ168" s="112">
        <f t="shared" ca="1" si="12"/>
        <v>7799</v>
      </c>
      <c r="BA168" s="136">
        <f t="shared" ca="1" si="13"/>
        <v>18</v>
      </c>
      <c r="BB168" s="114" t="s">
        <v>134</v>
      </c>
      <c r="BC168" s="114" t="s">
        <v>108</v>
      </c>
      <c r="BD168" s="114"/>
      <c r="BE168" s="115" t="s">
        <v>102</v>
      </c>
      <c r="BF168" s="115" t="s">
        <v>102</v>
      </c>
      <c r="BG168" s="115" t="s">
        <v>102</v>
      </c>
      <c r="BH168" s="115" t="s">
        <v>102</v>
      </c>
      <c r="BI168" s="116"/>
      <c r="BJ168" s="117" t="s">
        <v>109</v>
      </c>
      <c r="BK168" s="117" t="s">
        <v>109</v>
      </c>
      <c r="BL168" s="83">
        <f t="shared" ca="1" si="14"/>
        <v>50</v>
      </c>
      <c r="BM168" s="83" t="s">
        <v>108</v>
      </c>
      <c r="BN168" s="83">
        <v>0</v>
      </c>
      <c r="BO168" s="83" t="s">
        <v>108</v>
      </c>
      <c r="BP168" s="83">
        <v>-282145</v>
      </c>
      <c r="BQ168" s="83" t="s">
        <v>312</v>
      </c>
      <c r="BR168" s="83" t="s">
        <v>153</v>
      </c>
      <c r="BS168" s="83" t="s">
        <v>499</v>
      </c>
      <c r="BT168" s="83">
        <v>-282145</v>
      </c>
      <c r="BU168" s="83" t="s">
        <v>312</v>
      </c>
      <c r="BV168" s="83" t="s">
        <v>153</v>
      </c>
      <c r="BW168" s="83" t="s">
        <v>499</v>
      </c>
      <c r="BY168" s="136">
        <v>0</v>
      </c>
      <c r="BZ168" s="136">
        <v>0</v>
      </c>
      <c r="CA168" s="136">
        <v>0</v>
      </c>
      <c r="CB168" s="136">
        <v>0</v>
      </c>
      <c r="CD168" s="136">
        <v>0</v>
      </c>
      <c r="CE168" s="136">
        <v>0</v>
      </c>
      <c r="CF168" s="136">
        <v>0</v>
      </c>
      <c r="CG168" s="136">
        <v>0</v>
      </c>
      <c r="CH168" s="136">
        <v>0</v>
      </c>
      <c r="CI168" s="136">
        <v>0</v>
      </c>
      <c r="CJ168" s="136">
        <v>0</v>
      </c>
      <c r="CK168" s="138">
        <v>0</v>
      </c>
      <c r="CL168" s="138">
        <v>0</v>
      </c>
      <c r="CM168" s="136">
        <v>0</v>
      </c>
      <c r="CN168" s="136">
        <v>0</v>
      </c>
      <c r="CO168" s="85">
        <v>43809</v>
      </c>
      <c r="CP168" s="83" t="s">
        <v>4214</v>
      </c>
      <c r="CQ168" s="83" t="s">
        <v>102</v>
      </c>
      <c r="CR168" s="83" t="s">
        <v>482</v>
      </c>
      <c r="CS168" s="83">
        <v>163</v>
      </c>
      <c r="CT168" s="83" t="s">
        <v>483</v>
      </c>
      <c r="CU168" s="83">
        <v>1</v>
      </c>
      <c r="CV168" s="83">
        <v>0</v>
      </c>
      <c r="CW168" s="83">
        <v>0</v>
      </c>
      <c r="CX168" s="83" t="s">
        <v>109</v>
      </c>
      <c r="CY168" s="83" t="s">
        <v>583</v>
      </c>
      <c r="CZ168" s="83">
        <v>0</v>
      </c>
      <c r="DA168" s="83">
        <v>0</v>
      </c>
      <c r="DB168" s="83">
        <f t="shared" si="11"/>
        <v>0</v>
      </c>
      <c r="DC168" s="83" t="s">
        <v>497</v>
      </c>
      <c r="DE168" s="136">
        <v>1</v>
      </c>
      <c r="DF168" s="136">
        <v>1</v>
      </c>
      <c r="DG168" s="215" t="s">
        <v>269</v>
      </c>
      <c r="DH168" s="136">
        <v>1</v>
      </c>
      <c r="DI168" s="136">
        <v>1</v>
      </c>
      <c r="DJ168" s="215" t="s">
        <v>269</v>
      </c>
      <c r="EE168" s="136" t="b">
        <v>1</v>
      </c>
      <c r="EF168" s="136" t="b">
        <v>1</v>
      </c>
      <c r="EG168" s="136" t="b">
        <v>1</v>
      </c>
      <c r="EH168" s="136" t="b">
        <v>1</v>
      </c>
      <c r="EL168" s="215" t="s">
        <v>269</v>
      </c>
    </row>
    <row r="169" spans="1:142" ht="60" customHeight="1" x14ac:dyDescent="0.55000000000000004">
      <c r="A169" s="83" t="s">
        <v>130</v>
      </c>
      <c r="B169" s="83" t="s">
        <v>98</v>
      </c>
      <c r="C169">
        <v>543600</v>
      </c>
      <c r="D169" t="s">
        <v>821</v>
      </c>
      <c r="E169" t="s">
        <v>821</v>
      </c>
      <c r="F169" s="83" t="s">
        <v>108</v>
      </c>
      <c r="G169" s="213">
        <v>36766</v>
      </c>
      <c r="H169" s="83" t="s">
        <v>102</v>
      </c>
      <c r="I169" s="213">
        <v>43444</v>
      </c>
      <c r="J169" s="83" t="s">
        <v>228</v>
      </c>
      <c r="K169" s="214">
        <v>632917337121</v>
      </c>
      <c r="L169" s="83" t="s">
        <v>135</v>
      </c>
      <c r="M169" s="213">
        <v>43473</v>
      </c>
      <c r="N169">
        <v>234731</v>
      </c>
      <c r="O169" s="145" t="s">
        <v>567</v>
      </c>
      <c r="P169" s="145" t="s">
        <v>99</v>
      </c>
      <c r="Q169" s="145" t="s">
        <v>100</v>
      </c>
      <c r="R169" s="145" t="s">
        <v>567</v>
      </c>
      <c r="V169">
        <v>6391</v>
      </c>
      <c r="W169" s="83" t="s">
        <v>101</v>
      </c>
      <c r="X169" s="83" t="s">
        <v>103</v>
      </c>
      <c r="Y169" t="s">
        <v>2131</v>
      </c>
      <c r="Z169" s="83" t="s">
        <v>102</v>
      </c>
      <c r="AA169" s="83" t="s">
        <v>102</v>
      </c>
      <c r="AB169" t="s">
        <v>3126</v>
      </c>
      <c r="AC169" s="83" t="s">
        <v>3992</v>
      </c>
      <c r="AD169" s="83" t="s">
        <v>144</v>
      </c>
      <c r="AE169" s="83" t="s">
        <v>105</v>
      </c>
      <c r="AF169" t="s">
        <v>2131</v>
      </c>
      <c r="AG169" s="83" t="s">
        <v>102</v>
      </c>
      <c r="AH169" s="83" t="s">
        <v>102</v>
      </c>
      <c r="AI169" t="s">
        <v>3126</v>
      </c>
      <c r="AJ169" s="83" t="s">
        <v>3992</v>
      </c>
      <c r="AK169" s="83" t="s">
        <v>144</v>
      </c>
      <c r="AL169" s="83" t="s">
        <v>105</v>
      </c>
      <c r="AM169" s="87" t="s">
        <v>106</v>
      </c>
      <c r="AN169" t="s">
        <v>2131</v>
      </c>
      <c r="AO169" t="s">
        <v>3126</v>
      </c>
      <c r="AP169" s="83" t="s">
        <v>3992</v>
      </c>
      <c r="AQ169" s="83" t="s">
        <v>144</v>
      </c>
      <c r="AR169" s="87" t="s">
        <v>106</v>
      </c>
      <c r="AT169" s="83" t="s">
        <v>107</v>
      </c>
      <c r="AU169" s="146" t="s">
        <v>107</v>
      </c>
      <c r="AV169" s="146" t="s">
        <v>107</v>
      </c>
      <c r="AX169" s="110" t="s">
        <v>107</v>
      </c>
      <c r="AY169" s="111"/>
      <c r="AZ169" s="112">
        <f t="shared" ca="1" si="12"/>
        <v>9637</v>
      </c>
      <c r="BA169" s="136">
        <f t="shared" ca="1" si="13"/>
        <v>16</v>
      </c>
      <c r="BB169" s="114" t="s">
        <v>134</v>
      </c>
      <c r="BC169" s="114" t="s">
        <v>108</v>
      </c>
      <c r="BD169" s="114"/>
      <c r="BE169" s="115" t="s">
        <v>102</v>
      </c>
      <c r="BF169" s="115" t="s">
        <v>102</v>
      </c>
      <c r="BG169" s="115" t="s">
        <v>102</v>
      </c>
      <c r="BH169" s="115" t="s">
        <v>102</v>
      </c>
      <c r="BI169" s="116"/>
      <c r="BJ169" s="117" t="s">
        <v>109</v>
      </c>
      <c r="BK169" s="117" t="s">
        <v>109</v>
      </c>
      <c r="BL169" s="83">
        <f t="shared" ca="1" si="14"/>
        <v>76</v>
      </c>
      <c r="BM169" s="83" t="s">
        <v>108</v>
      </c>
      <c r="BN169" s="83">
        <v>0</v>
      </c>
      <c r="BO169" s="83" t="s">
        <v>108</v>
      </c>
      <c r="BP169" s="83">
        <v>-283880</v>
      </c>
      <c r="BQ169" s="83" t="s">
        <v>198</v>
      </c>
      <c r="BR169" s="83" t="s">
        <v>164</v>
      </c>
      <c r="BS169" s="83" t="s">
        <v>499</v>
      </c>
      <c r="BT169" s="83">
        <v>-283880</v>
      </c>
      <c r="BU169" s="83" t="s">
        <v>198</v>
      </c>
      <c r="BV169" s="83" t="s">
        <v>164</v>
      </c>
      <c r="BW169" s="83" t="s">
        <v>499</v>
      </c>
      <c r="BY169" s="136">
        <v>0</v>
      </c>
      <c r="BZ169" s="136">
        <v>0</v>
      </c>
      <c r="CA169" s="136">
        <v>0</v>
      </c>
      <c r="CB169" s="136">
        <v>0</v>
      </c>
      <c r="CD169" s="136">
        <v>0</v>
      </c>
      <c r="CE169" s="136">
        <v>0</v>
      </c>
      <c r="CF169" s="136">
        <v>0</v>
      </c>
      <c r="CG169" s="136">
        <v>0</v>
      </c>
      <c r="CH169" s="136">
        <v>0</v>
      </c>
      <c r="CI169" s="136">
        <v>0</v>
      </c>
      <c r="CJ169" s="136">
        <v>0</v>
      </c>
      <c r="CK169" s="138">
        <v>0</v>
      </c>
      <c r="CL169" s="138">
        <v>0</v>
      </c>
      <c r="CM169" s="136">
        <v>0</v>
      </c>
      <c r="CN169" s="136">
        <v>0</v>
      </c>
      <c r="CO169" s="85">
        <v>43810</v>
      </c>
      <c r="CP169" s="83" t="s">
        <v>4215</v>
      </c>
      <c r="CQ169" s="83" t="s">
        <v>102</v>
      </c>
      <c r="CR169" s="83" t="s">
        <v>482</v>
      </c>
      <c r="CS169" s="83">
        <v>164</v>
      </c>
      <c r="CT169" s="83" t="s">
        <v>483</v>
      </c>
      <c r="CU169" s="83">
        <v>1</v>
      </c>
      <c r="CV169" s="83">
        <v>0</v>
      </c>
      <c r="CW169" s="83">
        <v>0</v>
      </c>
      <c r="CX169" s="83" t="s">
        <v>109</v>
      </c>
      <c r="CY169" s="83" t="s">
        <v>583</v>
      </c>
      <c r="CZ169" s="83">
        <v>0</v>
      </c>
      <c r="DA169" s="83">
        <v>0</v>
      </c>
      <c r="DB169" s="83">
        <f t="shared" si="11"/>
        <v>0</v>
      </c>
      <c r="DC169" s="83" t="s">
        <v>497</v>
      </c>
      <c r="DE169" s="136">
        <v>1</v>
      </c>
      <c r="DF169" s="136">
        <v>1</v>
      </c>
      <c r="DG169" s="215" t="s">
        <v>269</v>
      </c>
      <c r="DH169" s="136">
        <v>1</v>
      </c>
      <c r="DI169" s="136">
        <v>1</v>
      </c>
      <c r="DJ169" s="215" t="s">
        <v>269</v>
      </c>
      <c r="EE169" s="136" t="b">
        <v>1</v>
      </c>
      <c r="EF169" s="136" t="b">
        <v>1</v>
      </c>
      <c r="EG169" s="136" t="b">
        <v>1</v>
      </c>
      <c r="EH169" s="136" t="b">
        <v>1</v>
      </c>
      <c r="EL169" s="215" t="s">
        <v>269</v>
      </c>
    </row>
    <row r="170" spans="1:142" ht="60" customHeight="1" x14ac:dyDescent="0.55000000000000004">
      <c r="A170" s="83" t="s">
        <v>130</v>
      </c>
      <c r="B170" s="83" t="s">
        <v>98</v>
      </c>
      <c r="C170">
        <v>134709</v>
      </c>
      <c r="D170" t="s">
        <v>822</v>
      </c>
      <c r="E170" t="s">
        <v>822</v>
      </c>
      <c r="F170" s="83" t="s">
        <v>108</v>
      </c>
      <c r="G170" s="213">
        <v>27867</v>
      </c>
      <c r="H170" s="83" t="s">
        <v>102</v>
      </c>
      <c r="I170" s="213">
        <v>43176</v>
      </c>
      <c r="J170" s="83" t="s">
        <v>228</v>
      </c>
      <c r="K170" s="214">
        <v>117147531133</v>
      </c>
      <c r="L170" s="83" t="s">
        <v>97</v>
      </c>
      <c r="M170" s="213">
        <v>43612</v>
      </c>
      <c r="N170">
        <v>846604</v>
      </c>
      <c r="O170" s="145" t="s">
        <v>567</v>
      </c>
      <c r="P170" s="145" t="s">
        <v>99</v>
      </c>
      <c r="Q170" s="145" t="s">
        <v>100</v>
      </c>
      <c r="R170" s="145" t="s">
        <v>567</v>
      </c>
      <c r="V170">
        <v>3148</v>
      </c>
      <c r="W170" s="83" t="s">
        <v>1689</v>
      </c>
      <c r="X170" s="83" t="s">
        <v>103</v>
      </c>
      <c r="Y170" t="s">
        <v>2132</v>
      </c>
      <c r="Z170" s="83" t="s">
        <v>102</v>
      </c>
      <c r="AA170" s="83" t="s">
        <v>102</v>
      </c>
      <c r="AB170" t="s">
        <v>3127</v>
      </c>
      <c r="AC170" s="83" t="s">
        <v>3993</v>
      </c>
      <c r="AD170" s="83" t="s">
        <v>111</v>
      </c>
      <c r="AE170" s="83" t="s">
        <v>105</v>
      </c>
      <c r="AF170" t="s">
        <v>2132</v>
      </c>
      <c r="AG170" s="83" t="s">
        <v>102</v>
      </c>
      <c r="AH170" s="83" t="s">
        <v>102</v>
      </c>
      <c r="AI170" t="s">
        <v>3127</v>
      </c>
      <c r="AJ170" s="83" t="s">
        <v>3993</v>
      </c>
      <c r="AK170" s="83" t="s">
        <v>111</v>
      </c>
      <c r="AL170" s="83" t="s">
        <v>105</v>
      </c>
      <c r="AM170" s="87" t="s">
        <v>106</v>
      </c>
      <c r="AN170" t="s">
        <v>2132</v>
      </c>
      <c r="AO170" t="s">
        <v>3127</v>
      </c>
      <c r="AP170" s="83" t="s">
        <v>3993</v>
      </c>
      <c r="AQ170" s="83" t="s">
        <v>144</v>
      </c>
      <c r="AR170" s="87" t="s">
        <v>106</v>
      </c>
      <c r="AT170" s="83" t="s">
        <v>107</v>
      </c>
      <c r="AU170" s="146" t="s">
        <v>107</v>
      </c>
      <c r="AV170" s="146" t="s">
        <v>107</v>
      </c>
      <c r="AX170" s="110" t="s">
        <v>107</v>
      </c>
      <c r="AY170" s="111"/>
      <c r="AZ170" s="112">
        <f t="shared" ca="1" si="12"/>
        <v>6213</v>
      </c>
      <c r="BA170" s="136">
        <f t="shared" ca="1" si="13"/>
        <v>54</v>
      </c>
      <c r="BB170" s="114" t="s">
        <v>136</v>
      </c>
      <c r="BC170" s="114" t="s">
        <v>108</v>
      </c>
      <c r="BD170" s="114"/>
      <c r="BE170" s="115" t="s">
        <v>102</v>
      </c>
      <c r="BF170" s="115" t="s">
        <v>102</v>
      </c>
      <c r="BG170" s="115" t="s">
        <v>102</v>
      </c>
      <c r="BH170" s="115" t="s">
        <v>102</v>
      </c>
      <c r="BI170" s="116"/>
      <c r="BJ170" s="117" t="s">
        <v>109</v>
      </c>
      <c r="BK170" s="117" t="s">
        <v>109</v>
      </c>
      <c r="BL170" s="83">
        <f t="shared" ca="1" si="14"/>
        <v>48</v>
      </c>
      <c r="BM170" s="83" t="s">
        <v>270</v>
      </c>
      <c r="BN170" s="83">
        <v>0</v>
      </c>
      <c r="BO170" s="83" t="s">
        <v>108</v>
      </c>
      <c r="BP170" s="83">
        <v>-285615</v>
      </c>
      <c r="BQ170" s="83" t="s">
        <v>381</v>
      </c>
      <c r="BR170" s="83" t="s">
        <v>157</v>
      </c>
      <c r="BS170" s="83" t="s">
        <v>502</v>
      </c>
      <c r="BT170" s="83">
        <v>-285615</v>
      </c>
      <c r="BU170" s="83" t="s">
        <v>381</v>
      </c>
      <c r="BV170" s="83" t="s">
        <v>157</v>
      </c>
      <c r="BW170" s="83" t="s">
        <v>502</v>
      </c>
      <c r="BY170" s="136">
        <v>0</v>
      </c>
      <c r="BZ170" s="136">
        <v>0</v>
      </c>
      <c r="CA170" s="136">
        <v>0</v>
      </c>
      <c r="CB170" s="136">
        <v>0</v>
      </c>
      <c r="CD170" s="136">
        <v>0</v>
      </c>
      <c r="CE170" s="136">
        <v>0</v>
      </c>
      <c r="CF170" s="136">
        <v>0</v>
      </c>
      <c r="CG170" s="136">
        <v>0</v>
      </c>
      <c r="CH170" s="136">
        <v>0</v>
      </c>
      <c r="CI170" s="136">
        <v>0</v>
      </c>
      <c r="CJ170" s="136">
        <v>0</v>
      </c>
      <c r="CK170" s="138">
        <v>0</v>
      </c>
      <c r="CL170" s="138">
        <v>0</v>
      </c>
      <c r="CM170" s="136">
        <v>0</v>
      </c>
      <c r="CN170" s="136">
        <v>0</v>
      </c>
      <c r="CO170" s="85">
        <v>43811</v>
      </c>
      <c r="CP170" s="83" t="s">
        <v>4216</v>
      </c>
      <c r="CQ170" s="83" t="s">
        <v>102</v>
      </c>
      <c r="CR170" s="83" t="s">
        <v>482</v>
      </c>
      <c r="CS170" s="83">
        <v>165</v>
      </c>
      <c r="CT170" s="83" t="s">
        <v>483</v>
      </c>
      <c r="CU170" s="83">
        <v>1</v>
      </c>
      <c r="CV170" s="83">
        <v>0</v>
      </c>
      <c r="CW170" s="83">
        <v>0</v>
      </c>
      <c r="CX170" s="83" t="s">
        <v>109</v>
      </c>
      <c r="CY170" s="83" t="s">
        <v>583</v>
      </c>
      <c r="CZ170" s="83">
        <v>0</v>
      </c>
      <c r="DA170" s="83">
        <v>0</v>
      </c>
      <c r="DB170" s="83">
        <f t="shared" si="11"/>
        <v>0</v>
      </c>
      <c r="DC170" s="83" t="s">
        <v>497</v>
      </c>
      <c r="DE170" s="136">
        <v>1</v>
      </c>
      <c r="DF170" s="136">
        <v>1</v>
      </c>
      <c r="DG170" s="215" t="s">
        <v>269</v>
      </c>
      <c r="DH170" s="136">
        <v>1</v>
      </c>
      <c r="DI170" s="136">
        <v>1</v>
      </c>
      <c r="DJ170" s="215" t="s">
        <v>269</v>
      </c>
      <c r="EE170" s="136" t="b">
        <v>1</v>
      </c>
      <c r="EF170" s="136" t="b">
        <v>1</v>
      </c>
      <c r="EG170" s="136" t="b">
        <v>1</v>
      </c>
      <c r="EH170" s="136" t="b">
        <v>1</v>
      </c>
      <c r="EL170" s="215" t="s">
        <v>269</v>
      </c>
    </row>
    <row r="171" spans="1:142" ht="60" customHeight="1" x14ac:dyDescent="0.55000000000000004">
      <c r="A171" s="83" t="s">
        <v>130</v>
      </c>
      <c r="B171" s="83" t="s">
        <v>98</v>
      </c>
      <c r="C171">
        <v>476091</v>
      </c>
      <c r="D171" t="s">
        <v>823</v>
      </c>
      <c r="E171" t="s">
        <v>823</v>
      </c>
      <c r="F171" s="83" t="s">
        <v>108</v>
      </c>
      <c r="G171" s="213">
        <v>34360</v>
      </c>
      <c r="H171" s="83" t="s">
        <v>102</v>
      </c>
      <c r="I171" s="213">
        <v>43203</v>
      </c>
      <c r="J171" s="83" t="s">
        <v>228</v>
      </c>
      <c r="K171" s="214">
        <v>722168561416</v>
      </c>
      <c r="L171" s="83" t="s">
        <v>135</v>
      </c>
      <c r="M171" s="213">
        <v>43580</v>
      </c>
      <c r="N171">
        <v>682950</v>
      </c>
      <c r="O171" s="145" t="s">
        <v>567</v>
      </c>
      <c r="P171" s="145" t="s">
        <v>99</v>
      </c>
      <c r="Q171" s="145" t="s">
        <v>100</v>
      </c>
      <c r="R171" s="145" t="s">
        <v>567</v>
      </c>
      <c r="V171">
        <v>2629</v>
      </c>
      <c r="W171" s="83" t="s">
        <v>101</v>
      </c>
      <c r="X171" s="83" t="s">
        <v>103</v>
      </c>
      <c r="Y171" t="s">
        <v>2133</v>
      </c>
      <c r="Z171" s="83" t="s">
        <v>102</v>
      </c>
      <c r="AA171" s="83" t="s">
        <v>102</v>
      </c>
      <c r="AB171" t="s">
        <v>3128</v>
      </c>
      <c r="AC171" s="83" t="s">
        <v>3994</v>
      </c>
      <c r="AD171" s="83" t="s">
        <v>144</v>
      </c>
      <c r="AE171" s="83" t="s">
        <v>105</v>
      </c>
      <c r="AF171" t="s">
        <v>2133</v>
      </c>
      <c r="AG171" s="83" t="s">
        <v>102</v>
      </c>
      <c r="AH171" s="83" t="s">
        <v>102</v>
      </c>
      <c r="AI171" t="s">
        <v>3128</v>
      </c>
      <c r="AJ171" s="83" t="s">
        <v>3994</v>
      </c>
      <c r="AK171" s="83" t="s">
        <v>144</v>
      </c>
      <c r="AL171" s="83" t="s">
        <v>105</v>
      </c>
      <c r="AM171" s="87" t="s">
        <v>106</v>
      </c>
      <c r="AN171" t="s">
        <v>2133</v>
      </c>
      <c r="AO171" t="s">
        <v>3128</v>
      </c>
      <c r="AP171" s="83" t="s">
        <v>3994</v>
      </c>
      <c r="AQ171" s="83" t="s">
        <v>111</v>
      </c>
      <c r="AR171" s="87" t="s">
        <v>106</v>
      </c>
      <c r="AT171" s="83" t="s">
        <v>107</v>
      </c>
      <c r="AU171" s="146" t="s">
        <v>107</v>
      </c>
      <c r="AV171" s="146" t="s">
        <v>107</v>
      </c>
      <c r="AX171" s="110" t="s">
        <v>107</v>
      </c>
      <c r="AY171" s="111"/>
      <c r="AZ171" s="112">
        <f t="shared" ca="1" si="12"/>
        <v>3838</v>
      </c>
      <c r="BA171" s="136">
        <f t="shared" ca="1" si="13"/>
        <v>37</v>
      </c>
      <c r="BB171" s="114" t="s">
        <v>134</v>
      </c>
      <c r="BC171" s="114" t="s">
        <v>108</v>
      </c>
      <c r="BD171" s="114"/>
      <c r="BE171" s="115" t="s">
        <v>102</v>
      </c>
      <c r="BF171" s="115" t="s">
        <v>102</v>
      </c>
      <c r="BG171" s="115" t="s">
        <v>102</v>
      </c>
      <c r="BH171" s="115" t="s">
        <v>102</v>
      </c>
      <c r="BI171" s="116"/>
      <c r="BJ171" s="117" t="s">
        <v>109</v>
      </c>
      <c r="BK171" s="117" t="s">
        <v>109</v>
      </c>
      <c r="BL171" s="83">
        <f t="shared" ca="1" si="14"/>
        <v>38</v>
      </c>
      <c r="BM171" s="83" t="s">
        <v>108</v>
      </c>
      <c r="BN171" s="83">
        <v>0</v>
      </c>
      <c r="BO171" s="83" t="s">
        <v>108</v>
      </c>
      <c r="BP171" s="83">
        <v>-287350</v>
      </c>
      <c r="BQ171" s="83" t="s">
        <v>312</v>
      </c>
      <c r="BR171" s="83" t="s">
        <v>153</v>
      </c>
      <c r="BS171" s="83" t="s">
        <v>499</v>
      </c>
      <c r="BT171" s="83">
        <v>-287350</v>
      </c>
      <c r="BU171" s="83" t="s">
        <v>312</v>
      </c>
      <c r="BV171" s="83" t="s">
        <v>153</v>
      </c>
      <c r="BW171" s="83" t="s">
        <v>499</v>
      </c>
      <c r="BY171" s="136">
        <v>0</v>
      </c>
      <c r="BZ171" s="136">
        <v>0</v>
      </c>
      <c r="CA171" s="136">
        <v>0</v>
      </c>
      <c r="CB171" s="136">
        <v>0</v>
      </c>
      <c r="CD171" s="136">
        <v>0</v>
      </c>
      <c r="CE171" s="136">
        <v>0</v>
      </c>
      <c r="CF171" s="136">
        <v>0</v>
      </c>
      <c r="CG171" s="136">
        <v>0</v>
      </c>
      <c r="CH171" s="136">
        <v>0</v>
      </c>
      <c r="CI171" s="136">
        <v>0</v>
      </c>
      <c r="CJ171" s="136">
        <v>0</v>
      </c>
      <c r="CK171" s="138">
        <v>0</v>
      </c>
      <c r="CL171" s="138">
        <v>0</v>
      </c>
      <c r="CM171" s="136">
        <v>0</v>
      </c>
      <c r="CN171" s="136">
        <v>0</v>
      </c>
      <c r="CO171" s="85">
        <v>43812</v>
      </c>
      <c r="CP171" s="83" t="s">
        <v>4217</v>
      </c>
      <c r="CQ171" s="83" t="s">
        <v>102</v>
      </c>
      <c r="CR171" s="83" t="s">
        <v>482</v>
      </c>
      <c r="CS171" s="83">
        <v>166</v>
      </c>
      <c r="CT171" s="83" t="s">
        <v>483</v>
      </c>
      <c r="CU171" s="83">
        <v>1</v>
      </c>
      <c r="CV171" s="83">
        <v>0</v>
      </c>
      <c r="CW171" s="83">
        <v>0</v>
      </c>
      <c r="CX171" s="83" t="s">
        <v>109</v>
      </c>
      <c r="CY171" s="83" t="s">
        <v>583</v>
      </c>
      <c r="CZ171" s="83">
        <v>0</v>
      </c>
      <c r="DA171" s="83">
        <v>0</v>
      </c>
      <c r="DB171" s="83">
        <f t="shared" si="11"/>
        <v>0</v>
      </c>
      <c r="DC171" s="83" t="s">
        <v>497</v>
      </c>
      <c r="DE171" s="136">
        <v>1</v>
      </c>
      <c r="DF171" s="136">
        <v>1</v>
      </c>
      <c r="DG171" s="215" t="s">
        <v>269</v>
      </c>
      <c r="DH171" s="136">
        <v>1</v>
      </c>
      <c r="DI171" s="136">
        <v>1</v>
      </c>
      <c r="DJ171" s="215" t="s">
        <v>269</v>
      </c>
      <c r="EE171" s="136" t="b">
        <v>1</v>
      </c>
      <c r="EF171" s="136" t="b">
        <v>1</v>
      </c>
      <c r="EG171" s="136" t="b">
        <v>1</v>
      </c>
      <c r="EH171" s="136" t="b">
        <v>1</v>
      </c>
      <c r="EL171" s="215" t="s">
        <v>269</v>
      </c>
    </row>
    <row r="172" spans="1:142" ht="60" customHeight="1" x14ac:dyDescent="0.55000000000000004">
      <c r="A172" s="83" t="s">
        <v>130</v>
      </c>
      <c r="B172" s="83" t="s">
        <v>98</v>
      </c>
      <c r="C172">
        <v>188374</v>
      </c>
      <c r="D172" t="s">
        <v>824</v>
      </c>
      <c r="E172" t="s">
        <v>824</v>
      </c>
      <c r="F172" s="83" t="s">
        <v>108</v>
      </c>
      <c r="G172" s="213">
        <v>38513</v>
      </c>
      <c r="H172" s="83" t="s">
        <v>102</v>
      </c>
      <c r="I172" s="213">
        <v>43421</v>
      </c>
      <c r="J172" s="83" t="s">
        <v>228</v>
      </c>
      <c r="K172" s="214">
        <v>203045454521</v>
      </c>
      <c r="L172" s="83" t="s">
        <v>97</v>
      </c>
      <c r="M172" s="213">
        <v>43607</v>
      </c>
      <c r="N172">
        <v>531890</v>
      </c>
      <c r="O172" s="145" t="s">
        <v>567</v>
      </c>
      <c r="P172" s="145" t="s">
        <v>99</v>
      </c>
      <c r="Q172" s="145" t="s">
        <v>100</v>
      </c>
      <c r="R172" s="145" t="s">
        <v>567</v>
      </c>
      <c r="V172">
        <v>9089</v>
      </c>
      <c r="W172" s="83" t="s">
        <v>101</v>
      </c>
      <c r="X172" s="83" t="s">
        <v>103</v>
      </c>
      <c r="Y172" t="s">
        <v>2134</v>
      </c>
      <c r="Z172" s="83" t="s">
        <v>102</v>
      </c>
      <c r="AA172" s="83" t="s">
        <v>102</v>
      </c>
      <c r="AB172" t="s">
        <v>3129</v>
      </c>
      <c r="AC172" s="83" t="s">
        <v>3995</v>
      </c>
      <c r="AD172" s="83" t="s">
        <v>144</v>
      </c>
      <c r="AE172" s="83" t="s">
        <v>105</v>
      </c>
      <c r="AF172" t="s">
        <v>2134</v>
      </c>
      <c r="AG172" s="83" t="s">
        <v>102</v>
      </c>
      <c r="AH172" s="83" t="s">
        <v>102</v>
      </c>
      <c r="AI172" t="s">
        <v>3129</v>
      </c>
      <c r="AJ172" s="83" t="s">
        <v>3995</v>
      </c>
      <c r="AK172" s="83" t="s">
        <v>144</v>
      </c>
      <c r="AL172" s="83" t="s">
        <v>105</v>
      </c>
      <c r="AM172" s="87" t="s">
        <v>106</v>
      </c>
      <c r="AN172" t="s">
        <v>2134</v>
      </c>
      <c r="AO172" t="s">
        <v>3129</v>
      </c>
      <c r="AP172" s="83" t="s">
        <v>3995</v>
      </c>
      <c r="AQ172" s="83" t="s">
        <v>144</v>
      </c>
      <c r="AR172" s="87" t="s">
        <v>106</v>
      </c>
      <c r="AT172" s="83" t="s">
        <v>107</v>
      </c>
      <c r="AU172" s="146" t="s">
        <v>107</v>
      </c>
      <c r="AV172" s="146" t="s">
        <v>107</v>
      </c>
      <c r="AX172" s="110" t="s">
        <v>107</v>
      </c>
      <c r="AY172" s="111"/>
      <c r="AZ172" s="112">
        <f t="shared" ca="1" si="12"/>
        <v>5425</v>
      </c>
      <c r="BA172" s="136">
        <f t="shared" ca="1" si="13"/>
        <v>4</v>
      </c>
      <c r="BB172" s="114" t="s">
        <v>134</v>
      </c>
      <c r="BC172" s="114" t="s">
        <v>108</v>
      </c>
      <c r="BD172" s="114"/>
      <c r="BE172" s="115" t="s">
        <v>102</v>
      </c>
      <c r="BF172" s="115" t="s">
        <v>102</v>
      </c>
      <c r="BG172" s="115" t="s">
        <v>102</v>
      </c>
      <c r="BH172" s="115" t="s">
        <v>102</v>
      </c>
      <c r="BI172" s="116"/>
      <c r="BJ172" s="117" t="s">
        <v>109</v>
      </c>
      <c r="BK172" s="117" t="s">
        <v>109</v>
      </c>
      <c r="BL172" s="83">
        <f t="shared" ca="1" si="14"/>
        <v>79</v>
      </c>
      <c r="BM172" s="83" t="s">
        <v>108</v>
      </c>
      <c r="BN172" s="83">
        <v>0</v>
      </c>
      <c r="BO172" s="83" t="s">
        <v>108</v>
      </c>
      <c r="BP172" s="83">
        <v>-289085</v>
      </c>
      <c r="BQ172" s="83" t="s">
        <v>198</v>
      </c>
      <c r="BR172" s="83" t="s">
        <v>164</v>
      </c>
      <c r="BS172" s="83" t="s">
        <v>499</v>
      </c>
      <c r="BT172" s="83">
        <v>-289085</v>
      </c>
      <c r="BU172" s="83" t="s">
        <v>198</v>
      </c>
      <c r="BV172" s="83" t="s">
        <v>164</v>
      </c>
      <c r="BW172" s="83" t="s">
        <v>499</v>
      </c>
      <c r="BY172" s="136">
        <v>0</v>
      </c>
      <c r="BZ172" s="136">
        <v>0</v>
      </c>
      <c r="CA172" s="136">
        <v>0</v>
      </c>
      <c r="CB172" s="136">
        <v>0</v>
      </c>
      <c r="CD172" s="136">
        <v>0</v>
      </c>
      <c r="CE172" s="136">
        <v>0</v>
      </c>
      <c r="CF172" s="136">
        <v>0</v>
      </c>
      <c r="CG172" s="136">
        <v>0</v>
      </c>
      <c r="CH172" s="136">
        <v>0</v>
      </c>
      <c r="CI172" s="136">
        <v>0</v>
      </c>
      <c r="CJ172" s="136">
        <v>0</v>
      </c>
      <c r="CK172" s="138">
        <v>0</v>
      </c>
      <c r="CL172" s="138">
        <v>0</v>
      </c>
      <c r="CM172" s="136">
        <v>0</v>
      </c>
      <c r="CN172" s="136">
        <v>0</v>
      </c>
      <c r="CO172" s="85">
        <v>43813</v>
      </c>
      <c r="CP172" s="83" t="s">
        <v>4218</v>
      </c>
      <c r="CQ172" s="83" t="s">
        <v>102</v>
      </c>
      <c r="CR172" s="83" t="s">
        <v>482</v>
      </c>
      <c r="CS172" s="83">
        <v>167</v>
      </c>
      <c r="CT172" s="83" t="s">
        <v>483</v>
      </c>
      <c r="CU172" s="83">
        <v>1</v>
      </c>
      <c r="CV172" s="83">
        <v>0</v>
      </c>
      <c r="CW172" s="83">
        <v>0</v>
      </c>
      <c r="CX172" s="83" t="s">
        <v>109</v>
      </c>
      <c r="CY172" s="83" t="s">
        <v>583</v>
      </c>
      <c r="CZ172" s="83">
        <v>0</v>
      </c>
      <c r="DA172" s="83">
        <v>0</v>
      </c>
      <c r="DB172" s="83">
        <f t="shared" si="11"/>
        <v>0</v>
      </c>
      <c r="DC172" s="83" t="s">
        <v>497</v>
      </c>
      <c r="DE172" s="136">
        <v>1</v>
      </c>
      <c r="DF172" s="136">
        <v>1</v>
      </c>
      <c r="DG172" s="215" t="s">
        <v>269</v>
      </c>
      <c r="DH172" s="136">
        <v>1</v>
      </c>
      <c r="DI172" s="136">
        <v>1</v>
      </c>
      <c r="DJ172" s="215" t="s">
        <v>269</v>
      </c>
      <c r="EE172" s="136" t="b">
        <v>1</v>
      </c>
      <c r="EF172" s="136" t="b">
        <v>1</v>
      </c>
      <c r="EG172" s="136" t="b">
        <v>1</v>
      </c>
      <c r="EH172" s="136" t="b">
        <v>1</v>
      </c>
      <c r="EL172" s="215" t="s">
        <v>269</v>
      </c>
    </row>
    <row r="173" spans="1:142" ht="60" customHeight="1" x14ac:dyDescent="0.55000000000000004">
      <c r="A173" s="83" t="s">
        <v>130</v>
      </c>
      <c r="B173" s="83" t="s">
        <v>98</v>
      </c>
      <c r="C173">
        <v>351743</v>
      </c>
      <c r="D173" t="s">
        <v>825</v>
      </c>
      <c r="E173" t="s">
        <v>825</v>
      </c>
      <c r="F173" s="83" t="s">
        <v>108</v>
      </c>
      <c r="G173" s="213">
        <v>34559</v>
      </c>
      <c r="H173" s="83" t="s">
        <v>102</v>
      </c>
      <c r="I173" s="213">
        <v>43127</v>
      </c>
      <c r="J173" s="83" t="s">
        <v>228</v>
      </c>
      <c r="K173" s="214">
        <v>514378780336</v>
      </c>
      <c r="L173" s="83" t="s">
        <v>126</v>
      </c>
      <c r="M173" s="213">
        <v>43679</v>
      </c>
      <c r="N173">
        <v>985529</v>
      </c>
      <c r="O173" s="145" t="s">
        <v>567</v>
      </c>
      <c r="P173" s="145" t="s">
        <v>99</v>
      </c>
      <c r="Q173" s="145" t="s">
        <v>100</v>
      </c>
      <c r="R173" s="145" t="s">
        <v>567</v>
      </c>
      <c r="V173">
        <v>5423</v>
      </c>
      <c r="W173" s="83" t="s">
        <v>1690</v>
      </c>
      <c r="X173" s="83" t="s">
        <v>103</v>
      </c>
      <c r="Y173" t="s">
        <v>2135</v>
      </c>
      <c r="Z173" s="83" t="s">
        <v>102</v>
      </c>
      <c r="AA173" s="83" t="s">
        <v>102</v>
      </c>
      <c r="AB173" t="s">
        <v>3130</v>
      </c>
      <c r="AC173" s="83" t="s">
        <v>3996</v>
      </c>
      <c r="AD173" s="83" t="s">
        <v>111</v>
      </c>
      <c r="AE173" s="83" t="s">
        <v>105</v>
      </c>
      <c r="AF173" t="s">
        <v>2135</v>
      </c>
      <c r="AG173" s="83" t="s">
        <v>102</v>
      </c>
      <c r="AH173" s="83" t="s">
        <v>102</v>
      </c>
      <c r="AI173" t="s">
        <v>3130</v>
      </c>
      <c r="AJ173" s="83" t="s">
        <v>3996</v>
      </c>
      <c r="AK173" s="83" t="s">
        <v>111</v>
      </c>
      <c r="AL173" s="83" t="s">
        <v>105</v>
      </c>
      <c r="AM173" s="87" t="s">
        <v>106</v>
      </c>
      <c r="AN173" t="s">
        <v>2135</v>
      </c>
      <c r="AO173" t="s">
        <v>3130</v>
      </c>
      <c r="AP173" s="83" t="s">
        <v>3996</v>
      </c>
      <c r="AQ173" s="83" t="s">
        <v>144</v>
      </c>
      <c r="AR173" s="87" t="s">
        <v>106</v>
      </c>
      <c r="AT173" s="83" t="s">
        <v>107</v>
      </c>
      <c r="AU173" s="146" t="s">
        <v>107</v>
      </c>
      <c r="AV173" s="146" t="s">
        <v>107</v>
      </c>
      <c r="AX173" s="110" t="s">
        <v>107</v>
      </c>
      <c r="AY173" s="111"/>
      <c r="AZ173" s="112">
        <f t="shared" ca="1" si="12"/>
        <v>4079</v>
      </c>
      <c r="BA173" s="136">
        <f t="shared" ca="1" si="13"/>
        <v>75</v>
      </c>
      <c r="BB173" s="114" t="s">
        <v>136</v>
      </c>
      <c r="BC173" s="114" t="s">
        <v>108</v>
      </c>
      <c r="BD173" s="114"/>
      <c r="BE173" s="115" t="s">
        <v>102</v>
      </c>
      <c r="BF173" s="115" t="s">
        <v>102</v>
      </c>
      <c r="BG173" s="115" t="s">
        <v>102</v>
      </c>
      <c r="BH173" s="115" t="s">
        <v>102</v>
      </c>
      <c r="BI173" s="116"/>
      <c r="BJ173" s="117" t="s">
        <v>109</v>
      </c>
      <c r="BK173" s="117" t="s">
        <v>109</v>
      </c>
      <c r="BL173" s="83">
        <f t="shared" ca="1" si="14"/>
        <v>54</v>
      </c>
      <c r="BM173" s="83" t="s">
        <v>270</v>
      </c>
      <c r="BN173" s="83">
        <v>0</v>
      </c>
      <c r="BO173" s="83" t="s">
        <v>108</v>
      </c>
      <c r="BP173" s="83">
        <v>-290820</v>
      </c>
      <c r="BQ173" s="83" t="s">
        <v>381</v>
      </c>
      <c r="BR173" s="83" t="s">
        <v>157</v>
      </c>
      <c r="BS173" s="83" t="s">
        <v>502</v>
      </c>
      <c r="BT173" s="83">
        <v>-290820</v>
      </c>
      <c r="BU173" s="83" t="s">
        <v>381</v>
      </c>
      <c r="BV173" s="83" t="s">
        <v>157</v>
      </c>
      <c r="BW173" s="83" t="s">
        <v>502</v>
      </c>
      <c r="BY173" s="136">
        <v>0</v>
      </c>
      <c r="BZ173" s="136">
        <v>0</v>
      </c>
      <c r="CA173" s="136">
        <v>0</v>
      </c>
      <c r="CB173" s="136">
        <v>0</v>
      </c>
      <c r="CD173" s="136">
        <v>0</v>
      </c>
      <c r="CE173" s="136">
        <v>0</v>
      </c>
      <c r="CF173" s="136">
        <v>0</v>
      </c>
      <c r="CG173" s="136">
        <v>0</v>
      </c>
      <c r="CH173" s="136">
        <v>0</v>
      </c>
      <c r="CI173" s="136">
        <v>0</v>
      </c>
      <c r="CJ173" s="136">
        <v>0</v>
      </c>
      <c r="CK173" s="138">
        <v>0</v>
      </c>
      <c r="CL173" s="138">
        <v>0</v>
      </c>
      <c r="CM173" s="136">
        <v>0</v>
      </c>
      <c r="CN173" s="136">
        <v>0</v>
      </c>
      <c r="CO173" s="85">
        <v>43814</v>
      </c>
      <c r="CP173" s="83" t="s">
        <v>4219</v>
      </c>
      <c r="CQ173" s="83" t="s">
        <v>102</v>
      </c>
      <c r="CR173" s="83" t="s">
        <v>482</v>
      </c>
      <c r="CS173" s="83">
        <v>168</v>
      </c>
      <c r="CT173" s="83" t="s">
        <v>483</v>
      </c>
      <c r="CU173" s="83">
        <v>1</v>
      </c>
      <c r="CV173" s="83">
        <v>0</v>
      </c>
      <c r="CW173" s="83">
        <v>0</v>
      </c>
      <c r="CX173" s="83" t="s">
        <v>109</v>
      </c>
      <c r="CY173" s="83" t="s">
        <v>583</v>
      </c>
      <c r="CZ173" s="83">
        <v>0</v>
      </c>
      <c r="DA173" s="83">
        <v>0</v>
      </c>
      <c r="DB173" s="83">
        <f t="shared" si="11"/>
        <v>0</v>
      </c>
      <c r="DC173" s="83" t="s">
        <v>497</v>
      </c>
      <c r="DE173" s="136">
        <v>1</v>
      </c>
      <c r="DF173" s="136">
        <v>1</v>
      </c>
      <c r="DG173" s="215" t="s">
        <v>269</v>
      </c>
      <c r="DH173" s="136">
        <v>1</v>
      </c>
      <c r="DI173" s="136">
        <v>1</v>
      </c>
      <c r="DJ173" s="215" t="s">
        <v>269</v>
      </c>
      <c r="EE173" s="136" t="b">
        <v>1</v>
      </c>
      <c r="EF173" s="136" t="b">
        <v>1</v>
      </c>
      <c r="EG173" s="136" t="b">
        <v>1</v>
      </c>
      <c r="EH173" s="136" t="b">
        <v>1</v>
      </c>
      <c r="EL173" s="215" t="s">
        <v>269</v>
      </c>
    </row>
    <row r="174" spans="1:142" ht="60" customHeight="1" x14ac:dyDescent="0.55000000000000004">
      <c r="A174" s="83" t="s">
        <v>130</v>
      </c>
      <c r="B174" s="83" t="s">
        <v>98</v>
      </c>
      <c r="C174">
        <v>703562</v>
      </c>
      <c r="D174" t="s">
        <v>826</v>
      </c>
      <c r="E174" t="s">
        <v>826</v>
      </c>
      <c r="F174" s="83" t="s">
        <v>108</v>
      </c>
      <c r="G174" s="213">
        <v>38346</v>
      </c>
      <c r="H174" s="83" t="s">
        <v>102</v>
      </c>
      <c r="I174" s="213">
        <v>43372</v>
      </c>
      <c r="J174" s="83" t="s">
        <v>228</v>
      </c>
      <c r="K174" s="214">
        <v>225366835533</v>
      </c>
      <c r="L174" s="83" t="s">
        <v>135</v>
      </c>
      <c r="M174" s="213">
        <v>43478</v>
      </c>
      <c r="N174">
        <v>627108</v>
      </c>
      <c r="O174" s="145" t="s">
        <v>567</v>
      </c>
      <c r="P174" s="145" t="s">
        <v>99</v>
      </c>
      <c r="Q174" s="145" t="s">
        <v>100</v>
      </c>
      <c r="R174" s="145" t="s">
        <v>567</v>
      </c>
      <c r="V174">
        <v>455</v>
      </c>
      <c r="W174" s="83" t="s">
        <v>101</v>
      </c>
      <c r="X174" s="83" t="s">
        <v>103</v>
      </c>
      <c r="Y174" t="s">
        <v>2136</v>
      </c>
      <c r="Z174" s="83" t="s">
        <v>102</v>
      </c>
      <c r="AA174" s="83" t="s">
        <v>102</v>
      </c>
      <c r="AB174" t="s">
        <v>3131</v>
      </c>
      <c r="AC174" s="83" t="s">
        <v>3997</v>
      </c>
      <c r="AD174" s="83" t="s">
        <v>144</v>
      </c>
      <c r="AE174" s="83" t="s">
        <v>105</v>
      </c>
      <c r="AF174" t="s">
        <v>2136</v>
      </c>
      <c r="AG174" s="83" t="s">
        <v>102</v>
      </c>
      <c r="AH174" s="83" t="s">
        <v>102</v>
      </c>
      <c r="AI174" t="s">
        <v>3131</v>
      </c>
      <c r="AJ174" s="83" t="s">
        <v>3997</v>
      </c>
      <c r="AK174" s="83" t="s">
        <v>144</v>
      </c>
      <c r="AL174" s="83" t="s">
        <v>105</v>
      </c>
      <c r="AM174" s="87" t="s">
        <v>106</v>
      </c>
      <c r="AN174" t="s">
        <v>2136</v>
      </c>
      <c r="AO174" t="s">
        <v>3131</v>
      </c>
      <c r="AP174" s="83" t="s">
        <v>3997</v>
      </c>
      <c r="AQ174" s="83" t="s">
        <v>111</v>
      </c>
      <c r="AR174" s="87" t="s">
        <v>106</v>
      </c>
      <c r="AT174" s="83" t="s">
        <v>107</v>
      </c>
      <c r="AU174" s="146" t="s">
        <v>107</v>
      </c>
      <c r="AV174" s="146" t="s">
        <v>107</v>
      </c>
      <c r="AX174" s="110" t="s">
        <v>107</v>
      </c>
      <c r="AY174" s="111"/>
      <c r="AZ174" s="112">
        <f t="shared" ca="1" si="12"/>
        <v>4351</v>
      </c>
      <c r="BA174" s="136">
        <f t="shared" ca="1" si="13"/>
        <v>22</v>
      </c>
      <c r="BB174" s="114" t="s">
        <v>134</v>
      </c>
      <c r="BC174" s="114" t="s">
        <v>108</v>
      </c>
      <c r="BD174" s="114"/>
      <c r="BE174" s="115" t="s">
        <v>102</v>
      </c>
      <c r="BF174" s="115" t="s">
        <v>102</v>
      </c>
      <c r="BG174" s="115" t="s">
        <v>102</v>
      </c>
      <c r="BH174" s="115" t="s">
        <v>102</v>
      </c>
      <c r="BI174" s="116"/>
      <c r="BJ174" s="117" t="s">
        <v>109</v>
      </c>
      <c r="BK174" s="117" t="s">
        <v>109</v>
      </c>
      <c r="BL174" s="83">
        <f t="shared" ca="1" si="14"/>
        <v>35</v>
      </c>
      <c r="BM174" s="83" t="s">
        <v>108</v>
      </c>
      <c r="BN174" s="83">
        <v>0</v>
      </c>
      <c r="BO174" s="83" t="s">
        <v>108</v>
      </c>
      <c r="BP174" s="83">
        <v>-292555</v>
      </c>
      <c r="BQ174" s="83" t="s">
        <v>312</v>
      </c>
      <c r="BR174" s="83" t="s">
        <v>153</v>
      </c>
      <c r="BS174" s="83" t="s">
        <v>499</v>
      </c>
      <c r="BT174" s="83">
        <v>-292555</v>
      </c>
      <c r="BU174" s="83" t="s">
        <v>312</v>
      </c>
      <c r="BV174" s="83" t="s">
        <v>153</v>
      </c>
      <c r="BW174" s="83" t="s">
        <v>499</v>
      </c>
      <c r="BY174" s="136">
        <v>0</v>
      </c>
      <c r="BZ174" s="136">
        <v>0</v>
      </c>
      <c r="CA174" s="136">
        <v>0</v>
      </c>
      <c r="CB174" s="136">
        <v>0</v>
      </c>
      <c r="CD174" s="136">
        <v>0</v>
      </c>
      <c r="CE174" s="136">
        <v>0</v>
      </c>
      <c r="CF174" s="136">
        <v>0</v>
      </c>
      <c r="CG174" s="136">
        <v>0</v>
      </c>
      <c r="CH174" s="136">
        <v>0</v>
      </c>
      <c r="CI174" s="136">
        <v>0</v>
      </c>
      <c r="CJ174" s="136">
        <v>0</v>
      </c>
      <c r="CK174" s="138">
        <v>0</v>
      </c>
      <c r="CL174" s="138">
        <v>0</v>
      </c>
      <c r="CM174" s="136">
        <v>0</v>
      </c>
      <c r="CN174" s="136">
        <v>0</v>
      </c>
      <c r="CO174" s="85">
        <v>43815</v>
      </c>
      <c r="CP174" s="83" t="s">
        <v>4220</v>
      </c>
      <c r="CQ174" s="83" t="s">
        <v>102</v>
      </c>
      <c r="CR174" s="83" t="s">
        <v>482</v>
      </c>
      <c r="CS174" s="83">
        <v>169</v>
      </c>
      <c r="CT174" s="83" t="s">
        <v>483</v>
      </c>
      <c r="CU174" s="83">
        <v>1</v>
      </c>
      <c r="CV174" s="83">
        <v>0</v>
      </c>
      <c r="CW174" s="83">
        <v>0</v>
      </c>
      <c r="CX174" s="83" t="s">
        <v>109</v>
      </c>
      <c r="CY174" s="83" t="s">
        <v>583</v>
      </c>
      <c r="CZ174" s="83">
        <v>0</v>
      </c>
      <c r="DA174" s="83">
        <v>0</v>
      </c>
      <c r="DB174" s="83">
        <f t="shared" si="11"/>
        <v>0</v>
      </c>
      <c r="DC174" s="83" t="s">
        <v>497</v>
      </c>
      <c r="DE174" s="136">
        <v>1</v>
      </c>
      <c r="DF174" s="136">
        <v>1</v>
      </c>
      <c r="DG174" s="215" t="s">
        <v>269</v>
      </c>
      <c r="DH174" s="136">
        <v>1</v>
      </c>
      <c r="DI174" s="136">
        <v>1</v>
      </c>
      <c r="DJ174" s="215" t="s">
        <v>269</v>
      </c>
      <c r="EE174" s="136" t="b">
        <v>1</v>
      </c>
      <c r="EF174" s="136" t="b">
        <v>1</v>
      </c>
      <c r="EG174" s="136" t="b">
        <v>1</v>
      </c>
      <c r="EH174" s="136" t="b">
        <v>1</v>
      </c>
      <c r="EL174" s="215" t="s">
        <v>269</v>
      </c>
    </row>
    <row r="175" spans="1:142" ht="60" customHeight="1" x14ac:dyDescent="0.55000000000000004">
      <c r="A175" s="83" t="s">
        <v>130</v>
      </c>
      <c r="B175" s="83" t="s">
        <v>98</v>
      </c>
      <c r="C175">
        <v>311574</v>
      </c>
      <c r="D175" t="s">
        <v>827</v>
      </c>
      <c r="E175" t="s">
        <v>827</v>
      </c>
      <c r="F175" s="83" t="s">
        <v>108</v>
      </c>
      <c r="G175" s="213">
        <v>26376</v>
      </c>
      <c r="H175" s="83" t="s">
        <v>102</v>
      </c>
      <c r="I175" s="213">
        <v>43257</v>
      </c>
      <c r="J175" s="83" t="s">
        <v>228</v>
      </c>
      <c r="K175" s="214">
        <v>498940076497</v>
      </c>
      <c r="L175" s="83" t="s">
        <v>97</v>
      </c>
      <c r="M175" s="213">
        <v>43551</v>
      </c>
      <c r="N175">
        <v>679027</v>
      </c>
      <c r="O175" s="145" t="s">
        <v>567</v>
      </c>
      <c r="P175" s="145" t="s">
        <v>99</v>
      </c>
      <c r="Q175" s="145" t="s">
        <v>100</v>
      </c>
      <c r="R175" s="145" t="s">
        <v>567</v>
      </c>
      <c r="V175">
        <v>5929</v>
      </c>
      <c r="W175" s="83" t="s">
        <v>101</v>
      </c>
      <c r="X175" s="83" t="s">
        <v>103</v>
      </c>
      <c r="Y175" t="s">
        <v>2137</v>
      </c>
      <c r="Z175" s="83" t="s">
        <v>102</v>
      </c>
      <c r="AA175" s="83" t="s">
        <v>102</v>
      </c>
      <c r="AB175" t="s">
        <v>3132</v>
      </c>
      <c r="AC175" s="83" t="s">
        <v>3998</v>
      </c>
      <c r="AD175" s="83" t="s">
        <v>144</v>
      </c>
      <c r="AE175" s="83" t="s">
        <v>105</v>
      </c>
      <c r="AF175" t="s">
        <v>2137</v>
      </c>
      <c r="AG175" s="83" t="s">
        <v>102</v>
      </c>
      <c r="AH175" s="83" t="s">
        <v>102</v>
      </c>
      <c r="AI175" t="s">
        <v>3132</v>
      </c>
      <c r="AJ175" s="83" t="s">
        <v>3998</v>
      </c>
      <c r="AK175" s="83" t="s">
        <v>144</v>
      </c>
      <c r="AL175" s="83" t="s">
        <v>105</v>
      </c>
      <c r="AM175" s="87" t="s">
        <v>106</v>
      </c>
      <c r="AN175" t="s">
        <v>2137</v>
      </c>
      <c r="AO175" t="s">
        <v>3132</v>
      </c>
      <c r="AP175" s="83" t="s">
        <v>3998</v>
      </c>
      <c r="AQ175" s="83" t="s">
        <v>144</v>
      </c>
      <c r="AR175" s="87" t="s">
        <v>106</v>
      </c>
      <c r="AT175" s="83" t="s">
        <v>107</v>
      </c>
      <c r="AU175" s="146" t="s">
        <v>107</v>
      </c>
      <c r="AV175" s="146" t="s">
        <v>107</v>
      </c>
      <c r="AX175" s="110" t="s">
        <v>107</v>
      </c>
      <c r="AY175" s="111"/>
      <c r="AZ175" s="112">
        <f t="shared" ca="1" si="12"/>
        <v>7530</v>
      </c>
      <c r="BA175" s="136">
        <f t="shared" ca="1" si="13"/>
        <v>40</v>
      </c>
      <c r="BB175" s="114" t="s">
        <v>134</v>
      </c>
      <c r="BC175" s="114" t="s">
        <v>108</v>
      </c>
      <c r="BD175" s="114"/>
      <c r="BE175" s="115" t="s">
        <v>102</v>
      </c>
      <c r="BF175" s="115" t="s">
        <v>102</v>
      </c>
      <c r="BG175" s="115" t="s">
        <v>102</v>
      </c>
      <c r="BH175" s="115" t="s">
        <v>102</v>
      </c>
      <c r="BI175" s="116"/>
      <c r="BJ175" s="117" t="s">
        <v>109</v>
      </c>
      <c r="BK175" s="117" t="s">
        <v>109</v>
      </c>
      <c r="BL175" s="83">
        <f t="shared" ca="1" si="14"/>
        <v>47</v>
      </c>
      <c r="BM175" s="83" t="s">
        <v>108</v>
      </c>
      <c r="BN175" s="83">
        <v>0</v>
      </c>
      <c r="BO175" s="83" t="s">
        <v>108</v>
      </c>
      <c r="BP175" s="83">
        <v>-294290</v>
      </c>
      <c r="BQ175" s="83" t="s">
        <v>198</v>
      </c>
      <c r="BR175" s="83" t="s">
        <v>164</v>
      </c>
      <c r="BS175" s="83" t="s">
        <v>499</v>
      </c>
      <c r="BT175" s="83">
        <v>-294290</v>
      </c>
      <c r="BU175" s="83" t="s">
        <v>198</v>
      </c>
      <c r="BV175" s="83" t="s">
        <v>164</v>
      </c>
      <c r="BW175" s="83" t="s">
        <v>499</v>
      </c>
      <c r="BY175" s="136">
        <v>0</v>
      </c>
      <c r="BZ175" s="136">
        <v>0</v>
      </c>
      <c r="CA175" s="136">
        <v>0</v>
      </c>
      <c r="CB175" s="136">
        <v>0</v>
      </c>
      <c r="CD175" s="136">
        <v>0</v>
      </c>
      <c r="CE175" s="136">
        <v>0</v>
      </c>
      <c r="CF175" s="136">
        <v>0</v>
      </c>
      <c r="CG175" s="136">
        <v>0</v>
      </c>
      <c r="CH175" s="136">
        <v>0</v>
      </c>
      <c r="CI175" s="136">
        <v>0</v>
      </c>
      <c r="CJ175" s="136">
        <v>0</v>
      </c>
      <c r="CK175" s="138">
        <v>0</v>
      </c>
      <c r="CL175" s="138">
        <v>0</v>
      </c>
      <c r="CM175" s="136">
        <v>0</v>
      </c>
      <c r="CN175" s="136">
        <v>0</v>
      </c>
      <c r="CO175" s="85">
        <v>43816</v>
      </c>
      <c r="CP175" s="83" t="s">
        <v>4221</v>
      </c>
      <c r="CQ175" s="83" t="s">
        <v>102</v>
      </c>
      <c r="CR175" s="83" t="s">
        <v>482</v>
      </c>
      <c r="CS175" s="83">
        <v>170</v>
      </c>
      <c r="CT175" s="83" t="s">
        <v>483</v>
      </c>
      <c r="CU175" s="83">
        <v>1</v>
      </c>
      <c r="CV175" s="83">
        <v>0</v>
      </c>
      <c r="CW175" s="83">
        <v>0</v>
      </c>
      <c r="CX175" s="83" t="s">
        <v>109</v>
      </c>
      <c r="CY175" s="83" t="s">
        <v>583</v>
      </c>
      <c r="CZ175" s="83">
        <v>0</v>
      </c>
      <c r="DA175" s="83">
        <v>0</v>
      </c>
      <c r="DB175" s="83">
        <f t="shared" si="11"/>
        <v>0</v>
      </c>
      <c r="DC175" s="83" t="s">
        <v>497</v>
      </c>
      <c r="DE175" s="136">
        <v>1</v>
      </c>
      <c r="DF175" s="136">
        <v>1</v>
      </c>
      <c r="DG175" s="215" t="s">
        <v>269</v>
      </c>
      <c r="DH175" s="136">
        <v>1</v>
      </c>
      <c r="DI175" s="136">
        <v>1</v>
      </c>
      <c r="DJ175" s="215" t="s">
        <v>269</v>
      </c>
      <c r="EE175" s="136" t="b">
        <v>1</v>
      </c>
      <c r="EF175" s="136" t="b">
        <v>1</v>
      </c>
      <c r="EG175" s="136" t="b">
        <v>1</v>
      </c>
      <c r="EH175" s="136" t="b">
        <v>1</v>
      </c>
      <c r="EL175" s="215" t="s">
        <v>269</v>
      </c>
    </row>
    <row r="176" spans="1:142" ht="60" customHeight="1" x14ac:dyDescent="0.55000000000000004">
      <c r="A176" s="83" t="s">
        <v>130</v>
      </c>
      <c r="B176" s="83" t="s">
        <v>98</v>
      </c>
      <c r="C176">
        <v>506857</v>
      </c>
      <c r="D176" t="s">
        <v>828</v>
      </c>
      <c r="E176" t="s">
        <v>828</v>
      </c>
      <c r="F176" s="83" t="s">
        <v>108</v>
      </c>
      <c r="G176" s="213">
        <v>35047</v>
      </c>
      <c r="H176" s="83" t="s">
        <v>102</v>
      </c>
      <c r="I176" s="213">
        <v>43455</v>
      </c>
      <c r="J176" s="83" t="s">
        <v>228</v>
      </c>
      <c r="K176" s="214">
        <v>543781852620</v>
      </c>
      <c r="L176" s="83" t="s">
        <v>135</v>
      </c>
      <c r="M176" s="213">
        <v>43481</v>
      </c>
      <c r="N176">
        <v>330030</v>
      </c>
      <c r="O176" s="145" t="s">
        <v>567</v>
      </c>
      <c r="P176" s="145" t="s">
        <v>99</v>
      </c>
      <c r="Q176" s="145" t="s">
        <v>100</v>
      </c>
      <c r="R176" s="145" t="s">
        <v>567</v>
      </c>
      <c r="V176">
        <v>1076</v>
      </c>
      <c r="W176" s="83" t="s">
        <v>1691</v>
      </c>
      <c r="X176" s="83" t="s">
        <v>103</v>
      </c>
      <c r="Y176" t="s">
        <v>2138</v>
      </c>
      <c r="Z176" s="83" t="s">
        <v>102</v>
      </c>
      <c r="AA176" s="83" t="s">
        <v>102</v>
      </c>
      <c r="AB176" t="s">
        <v>3133</v>
      </c>
      <c r="AC176" s="83" t="s">
        <v>3999</v>
      </c>
      <c r="AD176" s="83" t="s">
        <v>111</v>
      </c>
      <c r="AE176" s="83" t="s">
        <v>105</v>
      </c>
      <c r="AF176" t="s">
        <v>2138</v>
      </c>
      <c r="AG176" s="83" t="s">
        <v>102</v>
      </c>
      <c r="AH176" s="83" t="s">
        <v>102</v>
      </c>
      <c r="AI176" t="s">
        <v>3133</v>
      </c>
      <c r="AJ176" s="83" t="s">
        <v>3999</v>
      </c>
      <c r="AK176" s="83" t="s">
        <v>111</v>
      </c>
      <c r="AL176" s="83" t="s">
        <v>105</v>
      </c>
      <c r="AM176" s="87" t="s">
        <v>106</v>
      </c>
      <c r="AN176" t="s">
        <v>2138</v>
      </c>
      <c r="AO176" t="s">
        <v>3133</v>
      </c>
      <c r="AP176" s="83" t="s">
        <v>3999</v>
      </c>
      <c r="AQ176" s="83" t="s">
        <v>144</v>
      </c>
      <c r="AR176" s="87" t="s">
        <v>106</v>
      </c>
      <c r="AT176" s="83" t="s">
        <v>107</v>
      </c>
      <c r="AU176" s="146" t="s">
        <v>107</v>
      </c>
      <c r="AV176" s="146" t="s">
        <v>107</v>
      </c>
      <c r="AX176" s="110" t="s">
        <v>107</v>
      </c>
      <c r="AY176" s="111"/>
      <c r="AZ176" s="112">
        <f t="shared" ca="1" si="12"/>
        <v>3875</v>
      </c>
      <c r="BA176" s="136">
        <f t="shared" ca="1" si="13"/>
        <v>89</v>
      </c>
      <c r="BB176" s="114" t="s">
        <v>136</v>
      </c>
      <c r="BC176" s="114" t="s">
        <v>108</v>
      </c>
      <c r="BD176" s="114"/>
      <c r="BE176" s="115" t="s">
        <v>102</v>
      </c>
      <c r="BF176" s="115" t="s">
        <v>102</v>
      </c>
      <c r="BG176" s="115" t="s">
        <v>102</v>
      </c>
      <c r="BH176" s="115" t="s">
        <v>102</v>
      </c>
      <c r="BI176" s="116"/>
      <c r="BJ176" s="117" t="s">
        <v>109</v>
      </c>
      <c r="BK176" s="117" t="s">
        <v>109</v>
      </c>
      <c r="BL176" s="83">
        <f t="shared" ca="1" si="14"/>
        <v>67</v>
      </c>
      <c r="BM176" s="83" t="s">
        <v>270</v>
      </c>
      <c r="BN176" s="83">
        <v>0</v>
      </c>
      <c r="BO176" s="83" t="s">
        <v>108</v>
      </c>
      <c r="BP176" s="83">
        <v>-296025</v>
      </c>
      <c r="BQ176" s="83" t="s">
        <v>381</v>
      </c>
      <c r="BR176" s="83" t="s">
        <v>157</v>
      </c>
      <c r="BS176" s="83" t="s">
        <v>502</v>
      </c>
      <c r="BT176" s="83">
        <v>-296025</v>
      </c>
      <c r="BU176" s="83" t="s">
        <v>381</v>
      </c>
      <c r="BV176" s="83" t="s">
        <v>157</v>
      </c>
      <c r="BW176" s="83" t="s">
        <v>502</v>
      </c>
      <c r="BY176" s="136">
        <v>0</v>
      </c>
      <c r="BZ176" s="136">
        <v>0</v>
      </c>
      <c r="CA176" s="136">
        <v>0</v>
      </c>
      <c r="CB176" s="136">
        <v>0</v>
      </c>
      <c r="CD176" s="136">
        <v>0</v>
      </c>
      <c r="CE176" s="136">
        <v>0</v>
      </c>
      <c r="CF176" s="136">
        <v>0</v>
      </c>
      <c r="CG176" s="136">
        <v>0</v>
      </c>
      <c r="CH176" s="136">
        <v>0</v>
      </c>
      <c r="CI176" s="136">
        <v>0</v>
      </c>
      <c r="CJ176" s="136">
        <v>0</v>
      </c>
      <c r="CK176" s="138">
        <v>0</v>
      </c>
      <c r="CL176" s="138">
        <v>0</v>
      </c>
      <c r="CM176" s="136">
        <v>0</v>
      </c>
      <c r="CN176" s="136">
        <v>0</v>
      </c>
      <c r="CO176" s="85">
        <v>43817</v>
      </c>
      <c r="CP176" s="83" t="s">
        <v>4222</v>
      </c>
      <c r="CQ176" s="83" t="s">
        <v>102</v>
      </c>
      <c r="CR176" s="83" t="s">
        <v>482</v>
      </c>
      <c r="CS176" s="83">
        <v>171</v>
      </c>
      <c r="CT176" s="83" t="s">
        <v>483</v>
      </c>
      <c r="CU176" s="83">
        <v>1</v>
      </c>
      <c r="CV176" s="83">
        <v>0</v>
      </c>
      <c r="CW176" s="83">
        <v>0</v>
      </c>
      <c r="CX176" s="83" t="s">
        <v>109</v>
      </c>
      <c r="CY176" s="83" t="s">
        <v>583</v>
      </c>
      <c r="CZ176" s="83">
        <v>0</v>
      </c>
      <c r="DA176" s="83">
        <v>0</v>
      </c>
      <c r="DB176" s="83">
        <f t="shared" si="11"/>
        <v>0</v>
      </c>
      <c r="DC176" s="83" t="s">
        <v>497</v>
      </c>
      <c r="DE176" s="136">
        <v>1</v>
      </c>
      <c r="DF176" s="136">
        <v>1</v>
      </c>
      <c r="DG176" s="215" t="s">
        <v>269</v>
      </c>
      <c r="DH176" s="136">
        <v>1</v>
      </c>
      <c r="DI176" s="136">
        <v>1</v>
      </c>
      <c r="DJ176" s="215" t="s">
        <v>269</v>
      </c>
      <c r="EE176" s="136" t="b">
        <v>1</v>
      </c>
      <c r="EF176" s="136" t="b">
        <v>1</v>
      </c>
      <c r="EG176" s="136" t="b">
        <v>1</v>
      </c>
      <c r="EH176" s="136" t="b">
        <v>1</v>
      </c>
      <c r="EL176" s="215" t="s">
        <v>269</v>
      </c>
    </row>
    <row r="177" spans="1:142" ht="60" customHeight="1" x14ac:dyDescent="0.55000000000000004">
      <c r="A177" s="83" t="s">
        <v>130</v>
      </c>
      <c r="B177" s="83" t="s">
        <v>98</v>
      </c>
      <c r="C177">
        <v>818853</v>
      </c>
      <c r="D177" t="s">
        <v>829</v>
      </c>
      <c r="E177" t="s">
        <v>829</v>
      </c>
      <c r="F177" s="83" t="s">
        <v>108</v>
      </c>
      <c r="G177" s="213">
        <v>30411</v>
      </c>
      <c r="H177" s="83" t="s">
        <v>102</v>
      </c>
      <c r="I177" s="213">
        <v>43154</v>
      </c>
      <c r="J177" s="83" t="s">
        <v>228</v>
      </c>
      <c r="K177" s="214">
        <v>997993243346</v>
      </c>
      <c r="L177" s="83" t="s">
        <v>97</v>
      </c>
      <c r="M177" s="213">
        <v>43548</v>
      </c>
      <c r="N177">
        <v>497398</v>
      </c>
      <c r="O177" s="145" t="s">
        <v>567</v>
      </c>
      <c r="P177" s="145" t="s">
        <v>99</v>
      </c>
      <c r="Q177" s="145" t="s">
        <v>100</v>
      </c>
      <c r="R177" s="145" t="s">
        <v>567</v>
      </c>
      <c r="V177">
        <v>5413</v>
      </c>
      <c r="W177" s="83" t="s">
        <v>101</v>
      </c>
      <c r="X177" s="83" t="s">
        <v>103</v>
      </c>
      <c r="Y177" t="s">
        <v>2139</v>
      </c>
      <c r="Z177" s="83" t="s">
        <v>102</v>
      </c>
      <c r="AA177" s="83" t="s">
        <v>102</v>
      </c>
      <c r="AB177" t="s">
        <v>3134</v>
      </c>
      <c r="AC177" s="83" t="s">
        <v>4000</v>
      </c>
      <c r="AD177" s="83" t="s">
        <v>144</v>
      </c>
      <c r="AE177" s="83" t="s">
        <v>105</v>
      </c>
      <c r="AF177" t="s">
        <v>2139</v>
      </c>
      <c r="AG177" s="83" t="s">
        <v>102</v>
      </c>
      <c r="AH177" s="83" t="s">
        <v>102</v>
      </c>
      <c r="AI177" t="s">
        <v>3134</v>
      </c>
      <c r="AJ177" s="83" t="s">
        <v>4000</v>
      </c>
      <c r="AK177" s="83" t="s">
        <v>144</v>
      </c>
      <c r="AL177" s="83" t="s">
        <v>105</v>
      </c>
      <c r="AM177" s="87" t="s">
        <v>106</v>
      </c>
      <c r="AN177" t="s">
        <v>2139</v>
      </c>
      <c r="AO177" t="s">
        <v>3134</v>
      </c>
      <c r="AP177" s="83" t="s">
        <v>4000</v>
      </c>
      <c r="AQ177" s="83" t="s">
        <v>111</v>
      </c>
      <c r="AR177" s="87" t="s">
        <v>106</v>
      </c>
      <c r="AT177" s="83" t="s">
        <v>107</v>
      </c>
      <c r="AU177" s="146" t="s">
        <v>107</v>
      </c>
      <c r="AV177" s="146" t="s">
        <v>107</v>
      </c>
      <c r="AX177" s="110" t="s">
        <v>107</v>
      </c>
      <c r="AY177" s="111"/>
      <c r="AZ177" s="112">
        <f t="shared" ca="1" si="12"/>
        <v>3275</v>
      </c>
      <c r="BA177" s="136">
        <f t="shared" ca="1" si="13"/>
        <v>25</v>
      </c>
      <c r="BB177" s="114" t="s">
        <v>134</v>
      </c>
      <c r="BC177" s="114" t="s">
        <v>108</v>
      </c>
      <c r="BD177" s="114"/>
      <c r="BE177" s="115" t="s">
        <v>102</v>
      </c>
      <c r="BF177" s="115" t="s">
        <v>102</v>
      </c>
      <c r="BG177" s="115" t="s">
        <v>102</v>
      </c>
      <c r="BH177" s="115" t="s">
        <v>102</v>
      </c>
      <c r="BI177" s="116"/>
      <c r="BJ177" s="117" t="s">
        <v>109</v>
      </c>
      <c r="BK177" s="117" t="s">
        <v>109</v>
      </c>
      <c r="BL177" s="83">
        <f t="shared" ca="1" si="14"/>
        <v>67</v>
      </c>
      <c r="BM177" s="83" t="s">
        <v>108</v>
      </c>
      <c r="BN177" s="83">
        <v>0</v>
      </c>
      <c r="BO177" s="83" t="s">
        <v>108</v>
      </c>
      <c r="BP177" s="83">
        <v>-297760</v>
      </c>
      <c r="BQ177" s="83" t="s">
        <v>312</v>
      </c>
      <c r="BR177" s="83" t="s">
        <v>153</v>
      </c>
      <c r="BS177" s="83" t="s">
        <v>499</v>
      </c>
      <c r="BT177" s="83">
        <v>-297760</v>
      </c>
      <c r="BU177" s="83" t="s">
        <v>312</v>
      </c>
      <c r="BV177" s="83" t="s">
        <v>153</v>
      </c>
      <c r="BW177" s="83" t="s">
        <v>499</v>
      </c>
      <c r="BY177" s="136">
        <v>0</v>
      </c>
      <c r="BZ177" s="136">
        <v>0</v>
      </c>
      <c r="CA177" s="136">
        <v>0</v>
      </c>
      <c r="CB177" s="136">
        <v>0</v>
      </c>
      <c r="CD177" s="136">
        <v>0</v>
      </c>
      <c r="CE177" s="136">
        <v>0</v>
      </c>
      <c r="CF177" s="136">
        <v>0</v>
      </c>
      <c r="CG177" s="136">
        <v>0</v>
      </c>
      <c r="CH177" s="136">
        <v>0</v>
      </c>
      <c r="CI177" s="136">
        <v>0</v>
      </c>
      <c r="CJ177" s="136">
        <v>0</v>
      </c>
      <c r="CK177" s="138">
        <v>0</v>
      </c>
      <c r="CL177" s="138">
        <v>0</v>
      </c>
      <c r="CM177" s="136">
        <v>0</v>
      </c>
      <c r="CN177" s="136">
        <v>0</v>
      </c>
      <c r="CO177" s="85">
        <v>43818</v>
      </c>
      <c r="CP177" s="83" t="s">
        <v>4223</v>
      </c>
      <c r="CQ177" s="83" t="s">
        <v>102</v>
      </c>
      <c r="CR177" s="83" t="s">
        <v>482</v>
      </c>
      <c r="CS177" s="83">
        <v>172</v>
      </c>
      <c r="CT177" s="83" t="s">
        <v>483</v>
      </c>
      <c r="CU177" s="83">
        <v>1</v>
      </c>
      <c r="CV177" s="83">
        <v>0</v>
      </c>
      <c r="CW177" s="83">
        <v>0</v>
      </c>
      <c r="CX177" s="83" t="s">
        <v>109</v>
      </c>
      <c r="CY177" s="83" t="s">
        <v>583</v>
      </c>
      <c r="CZ177" s="83">
        <v>0</v>
      </c>
      <c r="DA177" s="83">
        <v>0</v>
      </c>
      <c r="DB177" s="83">
        <f t="shared" si="11"/>
        <v>0</v>
      </c>
      <c r="DC177" s="83" t="s">
        <v>497</v>
      </c>
      <c r="DE177" s="136">
        <v>1</v>
      </c>
      <c r="DF177" s="136">
        <v>1</v>
      </c>
      <c r="DG177" s="215" t="s">
        <v>269</v>
      </c>
      <c r="DH177" s="136">
        <v>1</v>
      </c>
      <c r="DI177" s="136">
        <v>1</v>
      </c>
      <c r="DJ177" s="215" t="s">
        <v>269</v>
      </c>
      <c r="EE177" s="136" t="b">
        <v>1</v>
      </c>
      <c r="EF177" s="136" t="b">
        <v>1</v>
      </c>
      <c r="EG177" s="136" t="b">
        <v>1</v>
      </c>
      <c r="EH177" s="136" t="b">
        <v>1</v>
      </c>
      <c r="EL177" s="215" t="s">
        <v>269</v>
      </c>
    </row>
    <row r="178" spans="1:142" ht="60" customHeight="1" x14ac:dyDescent="0.55000000000000004">
      <c r="A178" s="83" t="s">
        <v>130</v>
      </c>
      <c r="B178" s="83" t="s">
        <v>98</v>
      </c>
      <c r="C178">
        <v>523496</v>
      </c>
      <c r="D178" t="s">
        <v>830</v>
      </c>
      <c r="E178" t="s">
        <v>830</v>
      </c>
      <c r="F178" s="83" t="s">
        <v>108</v>
      </c>
      <c r="G178" s="213">
        <v>38340</v>
      </c>
      <c r="H178" s="83" t="s">
        <v>102</v>
      </c>
      <c r="I178" s="213">
        <v>43347</v>
      </c>
      <c r="J178" s="83" t="s">
        <v>228</v>
      </c>
      <c r="K178" s="214">
        <v>330619171864</v>
      </c>
      <c r="L178" s="83" t="s">
        <v>126</v>
      </c>
      <c r="M178" s="213">
        <v>43694</v>
      </c>
      <c r="N178">
        <v>328448</v>
      </c>
      <c r="O178" s="145" t="s">
        <v>567</v>
      </c>
      <c r="P178" s="145" t="s">
        <v>99</v>
      </c>
      <c r="Q178" s="145" t="s">
        <v>100</v>
      </c>
      <c r="R178" s="145" t="s">
        <v>567</v>
      </c>
      <c r="V178">
        <v>3171</v>
      </c>
      <c r="W178" s="83" t="s">
        <v>101</v>
      </c>
      <c r="X178" s="83" t="s">
        <v>103</v>
      </c>
      <c r="Y178" t="s">
        <v>2140</v>
      </c>
      <c r="Z178" s="83" t="s">
        <v>102</v>
      </c>
      <c r="AA178" s="83" t="s">
        <v>102</v>
      </c>
      <c r="AB178" t="s">
        <v>3135</v>
      </c>
      <c r="AC178" s="83" t="s">
        <v>4001</v>
      </c>
      <c r="AD178" s="83" t="s">
        <v>144</v>
      </c>
      <c r="AE178" s="83" t="s">
        <v>105</v>
      </c>
      <c r="AF178" t="s">
        <v>2140</v>
      </c>
      <c r="AG178" s="83" t="s">
        <v>102</v>
      </c>
      <c r="AH178" s="83" t="s">
        <v>102</v>
      </c>
      <c r="AI178" t="s">
        <v>3135</v>
      </c>
      <c r="AJ178" s="83" t="s">
        <v>4001</v>
      </c>
      <c r="AK178" s="83" t="s">
        <v>144</v>
      </c>
      <c r="AL178" s="83" t="s">
        <v>105</v>
      </c>
      <c r="AM178" s="87" t="s">
        <v>106</v>
      </c>
      <c r="AN178" t="s">
        <v>2140</v>
      </c>
      <c r="AO178" t="s">
        <v>3135</v>
      </c>
      <c r="AP178" s="83" t="s">
        <v>4001</v>
      </c>
      <c r="AQ178" s="83" t="s">
        <v>144</v>
      </c>
      <c r="AR178" s="87" t="s">
        <v>106</v>
      </c>
      <c r="AT178" s="83" t="s">
        <v>107</v>
      </c>
      <c r="AU178" s="146" t="s">
        <v>107</v>
      </c>
      <c r="AV178" s="146" t="s">
        <v>107</v>
      </c>
      <c r="AX178" s="110" t="s">
        <v>107</v>
      </c>
      <c r="AY178" s="111"/>
      <c r="AZ178" s="112">
        <f t="shared" ca="1" si="12"/>
        <v>7073</v>
      </c>
      <c r="BA178" s="136">
        <f t="shared" ca="1" si="13"/>
        <v>7</v>
      </c>
      <c r="BB178" s="114" t="s">
        <v>134</v>
      </c>
      <c r="BC178" s="114" t="s">
        <v>108</v>
      </c>
      <c r="BD178" s="114"/>
      <c r="BE178" s="115" t="s">
        <v>102</v>
      </c>
      <c r="BF178" s="115" t="s">
        <v>102</v>
      </c>
      <c r="BG178" s="115" t="s">
        <v>102</v>
      </c>
      <c r="BH178" s="115" t="s">
        <v>102</v>
      </c>
      <c r="BI178" s="116"/>
      <c r="BJ178" s="117" t="s">
        <v>109</v>
      </c>
      <c r="BK178" s="117" t="s">
        <v>109</v>
      </c>
      <c r="BL178" s="83">
        <f t="shared" ca="1" si="14"/>
        <v>19</v>
      </c>
      <c r="BM178" s="83" t="s">
        <v>108</v>
      </c>
      <c r="BN178" s="83">
        <v>0</v>
      </c>
      <c r="BO178" s="83" t="s">
        <v>108</v>
      </c>
      <c r="BP178" s="83">
        <v>-299495</v>
      </c>
      <c r="BQ178" s="83" t="s">
        <v>198</v>
      </c>
      <c r="BR178" s="83" t="s">
        <v>164</v>
      </c>
      <c r="BS178" s="83" t="s">
        <v>499</v>
      </c>
      <c r="BT178" s="83">
        <v>-299495</v>
      </c>
      <c r="BU178" s="83" t="s">
        <v>198</v>
      </c>
      <c r="BV178" s="83" t="s">
        <v>164</v>
      </c>
      <c r="BW178" s="83" t="s">
        <v>499</v>
      </c>
      <c r="BY178" s="136">
        <v>0</v>
      </c>
      <c r="BZ178" s="136">
        <v>0</v>
      </c>
      <c r="CA178" s="136">
        <v>0</v>
      </c>
      <c r="CB178" s="136">
        <v>0</v>
      </c>
      <c r="CD178" s="136">
        <v>0</v>
      </c>
      <c r="CE178" s="136">
        <v>0</v>
      </c>
      <c r="CF178" s="136">
        <v>0</v>
      </c>
      <c r="CG178" s="136">
        <v>0</v>
      </c>
      <c r="CH178" s="136">
        <v>0</v>
      </c>
      <c r="CI178" s="136">
        <v>0</v>
      </c>
      <c r="CJ178" s="136">
        <v>0</v>
      </c>
      <c r="CK178" s="138">
        <v>0</v>
      </c>
      <c r="CL178" s="138">
        <v>0</v>
      </c>
      <c r="CM178" s="136">
        <v>0</v>
      </c>
      <c r="CN178" s="136">
        <v>0</v>
      </c>
      <c r="CO178" s="85">
        <v>43819</v>
      </c>
      <c r="CP178" s="83" t="s">
        <v>4224</v>
      </c>
      <c r="CQ178" s="83" t="s">
        <v>102</v>
      </c>
      <c r="CR178" s="83" t="s">
        <v>482</v>
      </c>
      <c r="CS178" s="83">
        <v>173</v>
      </c>
      <c r="CT178" s="83" t="s">
        <v>483</v>
      </c>
      <c r="CU178" s="83">
        <v>1</v>
      </c>
      <c r="CV178" s="83">
        <v>0</v>
      </c>
      <c r="CW178" s="83">
        <v>0</v>
      </c>
      <c r="CX178" s="83" t="s">
        <v>109</v>
      </c>
      <c r="CY178" s="83" t="s">
        <v>583</v>
      </c>
      <c r="CZ178" s="83">
        <v>0</v>
      </c>
      <c r="DA178" s="83">
        <v>0</v>
      </c>
      <c r="DB178" s="83">
        <f t="shared" si="11"/>
        <v>0</v>
      </c>
      <c r="DC178" s="83" t="s">
        <v>497</v>
      </c>
      <c r="DE178" s="136">
        <v>1</v>
      </c>
      <c r="DF178" s="136">
        <v>1</v>
      </c>
      <c r="DG178" s="215" t="s">
        <v>269</v>
      </c>
      <c r="DH178" s="136">
        <v>1</v>
      </c>
      <c r="DI178" s="136">
        <v>1</v>
      </c>
      <c r="DJ178" s="215" t="s">
        <v>269</v>
      </c>
      <c r="EE178" s="136" t="b">
        <v>1</v>
      </c>
      <c r="EF178" s="136" t="b">
        <v>1</v>
      </c>
      <c r="EG178" s="136" t="b">
        <v>1</v>
      </c>
      <c r="EH178" s="136" t="b">
        <v>1</v>
      </c>
      <c r="EL178" s="215" t="s">
        <v>269</v>
      </c>
    </row>
    <row r="179" spans="1:142" ht="60" customHeight="1" x14ac:dyDescent="0.55000000000000004">
      <c r="A179" s="83" t="s">
        <v>130</v>
      </c>
      <c r="B179" s="83" t="s">
        <v>98</v>
      </c>
      <c r="C179">
        <v>342838</v>
      </c>
      <c r="D179" t="s">
        <v>831</v>
      </c>
      <c r="E179" t="s">
        <v>831</v>
      </c>
      <c r="F179" s="83" t="s">
        <v>108</v>
      </c>
      <c r="G179" s="213">
        <v>37017</v>
      </c>
      <c r="H179" s="83" t="s">
        <v>102</v>
      </c>
      <c r="I179" s="213">
        <v>43203</v>
      </c>
      <c r="J179" s="83" t="s">
        <v>228</v>
      </c>
      <c r="K179" s="214">
        <v>966280009095</v>
      </c>
      <c r="L179" s="83" t="s">
        <v>135</v>
      </c>
      <c r="M179" s="213">
        <v>43713</v>
      </c>
      <c r="N179">
        <v>409762</v>
      </c>
      <c r="O179" s="145" t="s">
        <v>567</v>
      </c>
      <c r="P179" s="145" t="s">
        <v>99</v>
      </c>
      <c r="Q179" s="145" t="s">
        <v>100</v>
      </c>
      <c r="R179" s="145" t="s">
        <v>567</v>
      </c>
      <c r="V179">
        <v>616</v>
      </c>
      <c r="W179" s="83" t="s">
        <v>1692</v>
      </c>
      <c r="X179" s="83" t="s">
        <v>103</v>
      </c>
      <c r="Y179" t="s">
        <v>2141</v>
      </c>
      <c r="Z179" s="83" t="s">
        <v>102</v>
      </c>
      <c r="AA179" s="83" t="s">
        <v>102</v>
      </c>
      <c r="AB179" t="s">
        <v>3136</v>
      </c>
      <c r="AC179" s="83" t="s">
        <v>4002</v>
      </c>
      <c r="AD179" s="83" t="s">
        <v>111</v>
      </c>
      <c r="AE179" s="83" t="s">
        <v>105</v>
      </c>
      <c r="AF179" t="s">
        <v>2141</v>
      </c>
      <c r="AG179" s="83" t="s">
        <v>102</v>
      </c>
      <c r="AH179" s="83" t="s">
        <v>102</v>
      </c>
      <c r="AI179" t="s">
        <v>3136</v>
      </c>
      <c r="AJ179" s="83" t="s">
        <v>4002</v>
      </c>
      <c r="AK179" s="83" t="s">
        <v>111</v>
      </c>
      <c r="AL179" s="83" t="s">
        <v>105</v>
      </c>
      <c r="AM179" s="87" t="s">
        <v>106</v>
      </c>
      <c r="AN179" t="s">
        <v>2141</v>
      </c>
      <c r="AO179" t="s">
        <v>3136</v>
      </c>
      <c r="AP179" s="83" t="s">
        <v>4002</v>
      </c>
      <c r="AQ179" s="83" t="s">
        <v>144</v>
      </c>
      <c r="AR179" s="87" t="s">
        <v>106</v>
      </c>
      <c r="AT179" s="83" t="s">
        <v>107</v>
      </c>
      <c r="AU179" s="146" t="s">
        <v>107</v>
      </c>
      <c r="AV179" s="146" t="s">
        <v>107</v>
      </c>
      <c r="AX179" s="110" t="s">
        <v>107</v>
      </c>
      <c r="AY179" s="111"/>
      <c r="AZ179" s="112">
        <f t="shared" ca="1" si="12"/>
        <v>9312</v>
      </c>
      <c r="BA179" s="136">
        <f t="shared" ca="1" si="13"/>
        <v>12</v>
      </c>
      <c r="BB179" s="114" t="s">
        <v>136</v>
      </c>
      <c r="BC179" s="114" t="s">
        <v>108</v>
      </c>
      <c r="BD179" s="114"/>
      <c r="BE179" s="115" t="s">
        <v>102</v>
      </c>
      <c r="BF179" s="115" t="s">
        <v>102</v>
      </c>
      <c r="BG179" s="115" t="s">
        <v>102</v>
      </c>
      <c r="BH179" s="115" t="s">
        <v>102</v>
      </c>
      <c r="BI179" s="116"/>
      <c r="BJ179" s="117" t="s">
        <v>109</v>
      </c>
      <c r="BK179" s="117" t="s">
        <v>109</v>
      </c>
      <c r="BL179" s="83">
        <f t="shared" ca="1" si="14"/>
        <v>81</v>
      </c>
      <c r="BM179" s="83" t="s">
        <v>270</v>
      </c>
      <c r="BN179" s="83">
        <v>0</v>
      </c>
      <c r="BO179" s="83" t="s">
        <v>108</v>
      </c>
      <c r="BP179" s="83">
        <v>-301230</v>
      </c>
      <c r="BQ179" s="83" t="s">
        <v>381</v>
      </c>
      <c r="BR179" s="83" t="s">
        <v>157</v>
      </c>
      <c r="BS179" s="83" t="s">
        <v>502</v>
      </c>
      <c r="BT179" s="83">
        <v>-301230</v>
      </c>
      <c r="BU179" s="83" t="s">
        <v>381</v>
      </c>
      <c r="BV179" s="83" t="s">
        <v>157</v>
      </c>
      <c r="BW179" s="83" t="s">
        <v>502</v>
      </c>
      <c r="BY179" s="136">
        <v>0</v>
      </c>
      <c r="BZ179" s="136">
        <v>0</v>
      </c>
      <c r="CA179" s="136">
        <v>0</v>
      </c>
      <c r="CB179" s="136">
        <v>0</v>
      </c>
      <c r="CD179" s="136">
        <v>0</v>
      </c>
      <c r="CE179" s="136">
        <v>0</v>
      </c>
      <c r="CF179" s="136">
        <v>0</v>
      </c>
      <c r="CG179" s="136">
        <v>0</v>
      </c>
      <c r="CH179" s="136">
        <v>0</v>
      </c>
      <c r="CI179" s="136">
        <v>0</v>
      </c>
      <c r="CJ179" s="136">
        <v>0</v>
      </c>
      <c r="CK179" s="138">
        <v>0</v>
      </c>
      <c r="CL179" s="138">
        <v>0</v>
      </c>
      <c r="CM179" s="136">
        <v>0</v>
      </c>
      <c r="CN179" s="136">
        <v>0</v>
      </c>
      <c r="CO179" s="85">
        <v>43820</v>
      </c>
      <c r="CP179" s="83" t="s">
        <v>4225</v>
      </c>
      <c r="CQ179" s="83" t="s">
        <v>102</v>
      </c>
      <c r="CR179" s="83" t="s">
        <v>482</v>
      </c>
      <c r="CS179" s="83">
        <v>174</v>
      </c>
      <c r="CT179" s="83" t="s">
        <v>483</v>
      </c>
      <c r="CU179" s="83">
        <v>1</v>
      </c>
      <c r="CV179" s="83">
        <v>0</v>
      </c>
      <c r="CW179" s="83">
        <v>0</v>
      </c>
      <c r="CX179" s="83" t="s">
        <v>109</v>
      </c>
      <c r="CY179" s="83" t="s">
        <v>583</v>
      </c>
      <c r="CZ179" s="83">
        <v>0</v>
      </c>
      <c r="DA179" s="83">
        <v>0</v>
      </c>
      <c r="DB179" s="83">
        <f t="shared" si="11"/>
        <v>0</v>
      </c>
      <c r="DC179" s="83" t="s">
        <v>497</v>
      </c>
      <c r="DE179" s="136">
        <v>1</v>
      </c>
      <c r="DF179" s="136">
        <v>1</v>
      </c>
      <c r="DG179" s="215" t="s">
        <v>269</v>
      </c>
      <c r="DH179" s="136">
        <v>1</v>
      </c>
      <c r="DI179" s="136">
        <v>1</v>
      </c>
      <c r="DJ179" s="215" t="s">
        <v>269</v>
      </c>
      <c r="EE179" s="136" t="b">
        <v>1</v>
      </c>
      <c r="EF179" s="136" t="b">
        <v>1</v>
      </c>
      <c r="EG179" s="136" t="b">
        <v>1</v>
      </c>
      <c r="EH179" s="136" t="b">
        <v>1</v>
      </c>
      <c r="EL179" s="215" t="s">
        <v>269</v>
      </c>
    </row>
    <row r="180" spans="1:142" ht="60" customHeight="1" x14ac:dyDescent="0.55000000000000004">
      <c r="A180" s="83" t="s">
        <v>130</v>
      </c>
      <c r="B180" s="83" t="s">
        <v>98</v>
      </c>
      <c r="C180">
        <v>803957</v>
      </c>
      <c r="D180" t="s">
        <v>832</v>
      </c>
      <c r="E180" t="s">
        <v>832</v>
      </c>
      <c r="F180" s="83" t="s">
        <v>108</v>
      </c>
      <c r="G180" s="213">
        <v>27388</v>
      </c>
      <c r="H180" s="83" t="s">
        <v>102</v>
      </c>
      <c r="I180" s="213">
        <v>43382</v>
      </c>
      <c r="J180" s="83" t="s">
        <v>228</v>
      </c>
      <c r="K180" s="214">
        <v>132416742711</v>
      </c>
      <c r="L180" s="83" t="s">
        <v>97</v>
      </c>
      <c r="M180" s="213">
        <v>43469</v>
      </c>
      <c r="N180">
        <v>562247</v>
      </c>
      <c r="O180" s="145" t="s">
        <v>567</v>
      </c>
      <c r="P180" s="145" t="s">
        <v>99</v>
      </c>
      <c r="Q180" s="145" t="s">
        <v>100</v>
      </c>
      <c r="R180" s="145" t="s">
        <v>567</v>
      </c>
      <c r="V180">
        <v>8786</v>
      </c>
      <c r="W180" s="83" t="s">
        <v>101</v>
      </c>
      <c r="X180" s="83" t="s">
        <v>103</v>
      </c>
      <c r="Y180" t="s">
        <v>2142</v>
      </c>
      <c r="Z180" s="83" t="s">
        <v>102</v>
      </c>
      <c r="AA180" s="83" t="s">
        <v>102</v>
      </c>
      <c r="AB180" t="s">
        <v>3137</v>
      </c>
      <c r="AC180" s="83" t="s">
        <v>4003</v>
      </c>
      <c r="AD180" s="83" t="s">
        <v>144</v>
      </c>
      <c r="AE180" s="83" t="s">
        <v>105</v>
      </c>
      <c r="AF180" t="s">
        <v>2142</v>
      </c>
      <c r="AG180" s="83" t="s">
        <v>102</v>
      </c>
      <c r="AH180" s="83" t="s">
        <v>102</v>
      </c>
      <c r="AI180" t="s">
        <v>3137</v>
      </c>
      <c r="AJ180" s="83" t="s">
        <v>4003</v>
      </c>
      <c r="AK180" s="83" t="s">
        <v>144</v>
      </c>
      <c r="AL180" s="83" t="s">
        <v>105</v>
      </c>
      <c r="AM180" s="87" t="s">
        <v>106</v>
      </c>
      <c r="AN180" t="s">
        <v>2142</v>
      </c>
      <c r="AO180" t="s">
        <v>3137</v>
      </c>
      <c r="AP180" s="83" t="s">
        <v>4003</v>
      </c>
      <c r="AQ180" s="83" t="s">
        <v>111</v>
      </c>
      <c r="AR180" s="87" t="s">
        <v>106</v>
      </c>
      <c r="AT180" s="83" t="s">
        <v>107</v>
      </c>
      <c r="AU180" s="146" t="s">
        <v>107</v>
      </c>
      <c r="AV180" s="146" t="s">
        <v>107</v>
      </c>
      <c r="AX180" s="110" t="s">
        <v>107</v>
      </c>
      <c r="AY180" s="111"/>
      <c r="AZ180" s="112">
        <f t="shared" ca="1" si="12"/>
        <v>2587</v>
      </c>
      <c r="BA180" s="136">
        <f t="shared" ca="1" si="13"/>
        <v>66</v>
      </c>
      <c r="BB180" s="114" t="s">
        <v>134</v>
      </c>
      <c r="BC180" s="114" t="s">
        <v>108</v>
      </c>
      <c r="BD180" s="114"/>
      <c r="BE180" s="115" t="s">
        <v>102</v>
      </c>
      <c r="BF180" s="115" t="s">
        <v>102</v>
      </c>
      <c r="BG180" s="115" t="s">
        <v>102</v>
      </c>
      <c r="BH180" s="115" t="s">
        <v>102</v>
      </c>
      <c r="BI180" s="116"/>
      <c r="BJ180" s="117" t="s">
        <v>109</v>
      </c>
      <c r="BK180" s="117" t="s">
        <v>109</v>
      </c>
      <c r="BL180" s="83">
        <f t="shared" ca="1" si="14"/>
        <v>8</v>
      </c>
      <c r="BM180" s="83" t="s">
        <v>108</v>
      </c>
      <c r="BN180" s="83">
        <v>0</v>
      </c>
      <c r="BO180" s="83" t="s">
        <v>108</v>
      </c>
      <c r="BP180" s="83">
        <v>-302965</v>
      </c>
      <c r="BQ180" s="83" t="s">
        <v>312</v>
      </c>
      <c r="BR180" s="83" t="s">
        <v>153</v>
      </c>
      <c r="BS180" s="83" t="s">
        <v>499</v>
      </c>
      <c r="BT180" s="83">
        <v>-302965</v>
      </c>
      <c r="BU180" s="83" t="s">
        <v>312</v>
      </c>
      <c r="BV180" s="83" t="s">
        <v>153</v>
      </c>
      <c r="BW180" s="83" t="s">
        <v>499</v>
      </c>
      <c r="BY180" s="136">
        <v>0</v>
      </c>
      <c r="BZ180" s="136">
        <v>0</v>
      </c>
      <c r="CA180" s="136">
        <v>0</v>
      </c>
      <c r="CB180" s="136">
        <v>0</v>
      </c>
      <c r="CD180" s="136">
        <v>0</v>
      </c>
      <c r="CE180" s="136">
        <v>0</v>
      </c>
      <c r="CF180" s="136">
        <v>0</v>
      </c>
      <c r="CG180" s="136">
        <v>0</v>
      </c>
      <c r="CH180" s="136">
        <v>0</v>
      </c>
      <c r="CI180" s="136">
        <v>0</v>
      </c>
      <c r="CJ180" s="136">
        <v>0</v>
      </c>
      <c r="CK180" s="138">
        <v>0</v>
      </c>
      <c r="CL180" s="138">
        <v>0</v>
      </c>
      <c r="CM180" s="136">
        <v>0</v>
      </c>
      <c r="CN180" s="136">
        <v>0</v>
      </c>
      <c r="CO180" s="85">
        <v>43821</v>
      </c>
      <c r="CP180" s="83" t="s">
        <v>4226</v>
      </c>
      <c r="CQ180" s="83" t="s">
        <v>102</v>
      </c>
      <c r="CR180" s="83" t="s">
        <v>482</v>
      </c>
      <c r="CS180" s="83">
        <v>175</v>
      </c>
      <c r="CT180" s="83" t="s">
        <v>483</v>
      </c>
      <c r="CU180" s="83">
        <v>1</v>
      </c>
      <c r="CV180" s="83">
        <v>0</v>
      </c>
      <c r="CW180" s="83">
        <v>0</v>
      </c>
      <c r="CX180" s="83" t="s">
        <v>109</v>
      </c>
      <c r="CY180" s="83" t="s">
        <v>583</v>
      </c>
      <c r="CZ180" s="83">
        <v>0</v>
      </c>
      <c r="DA180" s="83">
        <v>0</v>
      </c>
      <c r="DB180" s="83">
        <f t="shared" si="11"/>
        <v>0</v>
      </c>
      <c r="DC180" s="83" t="s">
        <v>497</v>
      </c>
      <c r="DE180" s="136">
        <v>1</v>
      </c>
      <c r="DF180" s="136">
        <v>1</v>
      </c>
      <c r="DG180" s="215" t="s">
        <v>269</v>
      </c>
      <c r="DH180" s="136">
        <v>1</v>
      </c>
      <c r="DI180" s="136">
        <v>1</v>
      </c>
      <c r="DJ180" s="215" t="s">
        <v>269</v>
      </c>
      <c r="EE180" s="136" t="b">
        <v>1</v>
      </c>
      <c r="EF180" s="136" t="b">
        <v>1</v>
      </c>
      <c r="EG180" s="136" t="b">
        <v>1</v>
      </c>
      <c r="EH180" s="136" t="b">
        <v>1</v>
      </c>
      <c r="EL180" s="215" t="s">
        <v>269</v>
      </c>
    </row>
    <row r="181" spans="1:142" ht="60" customHeight="1" x14ac:dyDescent="0.55000000000000004">
      <c r="A181" s="83" t="s">
        <v>130</v>
      </c>
      <c r="B181" s="83" t="s">
        <v>98</v>
      </c>
      <c r="C181">
        <v>260335</v>
      </c>
      <c r="D181" t="s">
        <v>833</v>
      </c>
      <c r="E181" t="s">
        <v>833</v>
      </c>
      <c r="F181" s="83" t="s">
        <v>108</v>
      </c>
      <c r="G181" s="213">
        <v>33189</v>
      </c>
      <c r="H181" s="83" t="s">
        <v>102</v>
      </c>
      <c r="I181" s="213">
        <v>43465</v>
      </c>
      <c r="J181" s="83" t="s">
        <v>228</v>
      </c>
      <c r="K181" s="214">
        <v>743792182144</v>
      </c>
      <c r="L181" s="83" t="s">
        <v>135</v>
      </c>
      <c r="M181" s="213">
        <v>43493</v>
      </c>
      <c r="N181">
        <v>682623</v>
      </c>
      <c r="O181" s="145" t="s">
        <v>567</v>
      </c>
      <c r="P181" s="145" t="s">
        <v>99</v>
      </c>
      <c r="Q181" s="145" t="s">
        <v>100</v>
      </c>
      <c r="R181" s="145" t="s">
        <v>567</v>
      </c>
      <c r="V181">
        <v>3027</v>
      </c>
      <c r="W181" s="83" t="s">
        <v>101</v>
      </c>
      <c r="X181" s="83" t="s">
        <v>103</v>
      </c>
      <c r="Y181" t="s">
        <v>2143</v>
      </c>
      <c r="Z181" s="83" t="s">
        <v>102</v>
      </c>
      <c r="AA181" s="83" t="s">
        <v>102</v>
      </c>
      <c r="AB181" t="s">
        <v>3138</v>
      </c>
      <c r="AC181" s="83" t="s">
        <v>4004</v>
      </c>
      <c r="AD181" s="83" t="s">
        <v>144</v>
      </c>
      <c r="AE181" s="83" t="s">
        <v>105</v>
      </c>
      <c r="AF181" t="s">
        <v>2143</v>
      </c>
      <c r="AG181" s="83" t="s">
        <v>102</v>
      </c>
      <c r="AH181" s="83" t="s">
        <v>102</v>
      </c>
      <c r="AI181" t="s">
        <v>3138</v>
      </c>
      <c r="AJ181" s="83" t="s">
        <v>4004</v>
      </c>
      <c r="AK181" s="83" t="s">
        <v>144</v>
      </c>
      <c r="AL181" s="83" t="s">
        <v>105</v>
      </c>
      <c r="AM181" s="87" t="s">
        <v>106</v>
      </c>
      <c r="AN181" t="s">
        <v>2143</v>
      </c>
      <c r="AO181" t="s">
        <v>3138</v>
      </c>
      <c r="AP181" s="83" t="s">
        <v>4004</v>
      </c>
      <c r="AQ181" s="83" t="s">
        <v>144</v>
      </c>
      <c r="AR181" s="87" t="s">
        <v>106</v>
      </c>
      <c r="AT181" s="83" t="s">
        <v>107</v>
      </c>
      <c r="AU181" s="146" t="s">
        <v>107</v>
      </c>
      <c r="AV181" s="146" t="s">
        <v>107</v>
      </c>
      <c r="AX181" s="110" t="s">
        <v>107</v>
      </c>
      <c r="AY181" s="111"/>
      <c r="AZ181" s="112">
        <f t="shared" ca="1" si="12"/>
        <v>3993</v>
      </c>
      <c r="BA181" s="136">
        <f t="shared" ca="1" si="13"/>
        <v>95</v>
      </c>
      <c r="BB181" s="114" t="s">
        <v>134</v>
      </c>
      <c r="BC181" s="114" t="s">
        <v>108</v>
      </c>
      <c r="BD181" s="114"/>
      <c r="BE181" s="115" t="s">
        <v>102</v>
      </c>
      <c r="BF181" s="115" t="s">
        <v>102</v>
      </c>
      <c r="BG181" s="115" t="s">
        <v>102</v>
      </c>
      <c r="BH181" s="115" t="s">
        <v>102</v>
      </c>
      <c r="BI181" s="116"/>
      <c r="BJ181" s="117" t="s">
        <v>109</v>
      </c>
      <c r="BK181" s="117" t="s">
        <v>109</v>
      </c>
      <c r="BL181" s="83">
        <f t="shared" ca="1" si="14"/>
        <v>28</v>
      </c>
      <c r="BM181" s="83" t="s">
        <v>108</v>
      </c>
      <c r="BN181" s="83">
        <v>0</v>
      </c>
      <c r="BO181" s="83" t="s">
        <v>108</v>
      </c>
      <c r="BP181" s="83">
        <v>-304700</v>
      </c>
      <c r="BQ181" s="83" t="s">
        <v>198</v>
      </c>
      <c r="BR181" s="83" t="s">
        <v>164</v>
      </c>
      <c r="BS181" s="83" t="s">
        <v>499</v>
      </c>
      <c r="BT181" s="83">
        <v>-304700</v>
      </c>
      <c r="BU181" s="83" t="s">
        <v>198</v>
      </c>
      <c r="BV181" s="83" t="s">
        <v>164</v>
      </c>
      <c r="BW181" s="83" t="s">
        <v>499</v>
      </c>
      <c r="BY181" s="136">
        <v>0</v>
      </c>
      <c r="BZ181" s="136">
        <v>0</v>
      </c>
      <c r="CA181" s="136">
        <v>0</v>
      </c>
      <c r="CB181" s="136">
        <v>0</v>
      </c>
      <c r="CD181" s="136">
        <v>0</v>
      </c>
      <c r="CE181" s="136">
        <v>0</v>
      </c>
      <c r="CF181" s="136">
        <v>0</v>
      </c>
      <c r="CG181" s="136">
        <v>0</v>
      </c>
      <c r="CH181" s="136">
        <v>0</v>
      </c>
      <c r="CI181" s="136">
        <v>0</v>
      </c>
      <c r="CJ181" s="136">
        <v>0</v>
      </c>
      <c r="CK181" s="138">
        <v>0</v>
      </c>
      <c r="CL181" s="138">
        <v>0</v>
      </c>
      <c r="CM181" s="136">
        <v>0</v>
      </c>
      <c r="CN181" s="136">
        <v>0</v>
      </c>
      <c r="CO181" s="85">
        <v>43822</v>
      </c>
      <c r="CP181" s="83" t="s">
        <v>4227</v>
      </c>
      <c r="CQ181" s="83" t="s">
        <v>102</v>
      </c>
      <c r="CR181" s="83" t="s">
        <v>482</v>
      </c>
      <c r="CS181" s="83">
        <v>176</v>
      </c>
      <c r="CT181" s="83" t="s">
        <v>483</v>
      </c>
      <c r="CU181" s="83">
        <v>1</v>
      </c>
      <c r="CV181" s="83">
        <v>0</v>
      </c>
      <c r="CW181" s="83">
        <v>0</v>
      </c>
      <c r="CX181" s="83" t="s">
        <v>109</v>
      </c>
      <c r="CY181" s="83" t="s">
        <v>583</v>
      </c>
      <c r="CZ181" s="83">
        <v>0</v>
      </c>
      <c r="DA181" s="83">
        <v>0</v>
      </c>
      <c r="DB181" s="83">
        <f t="shared" si="11"/>
        <v>0</v>
      </c>
      <c r="DC181" s="83" t="s">
        <v>497</v>
      </c>
      <c r="DE181" s="136">
        <v>1</v>
      </c>
      <c r="DF181" s="136">
        <v>1</v>
      </c>
      <c r="DG181" s="215" t="s">
        <v>269</v>
      </c>
      <c r="DH181" s="136">
        <v>1</v>
      </c>
      <c r="DI181" s="136">
        <v>1</v>
      </c>
      <c r="DJ181" s="215" t="s">
        <v>269</v>
      </c>
      <c r="EE181" s="136" t="b">
        <v>1</v>
      </c>
      <c r="EF181" s="136" t="b">
        <v>1</v>
      </c>
      <c r="EG181" s="136" t="b">
        <v>1</v>
      </c>
      <c r="EH181" s="136" t="b">
        <v>1</v>
      </c>
      <c r="EL181" s="215" t="s">
        <v>269</v>
      </c>
    </row>
    <row r="182" spans="1:142" ht="60" customHeight="1" x14ac:dyDescent="0.55000000000000004">
      <c r="A182" s="83" t="s">
        <v>130</v>
      </c>
      <c r="B182" s="83" t="s">
        <v>98</v>
      </c>
      <c r="C182">
        <v>119521</v>
      </c>
      <c r="D182" t="s">
        <v>834</v>
      </c>
      <c r="E182" t="s">
        <v>834</v>
      </c>
      <c r="F182" s="83" t="s">
        <v>108</v>
      </c>
      <c r="G182" s="213">
        <v>39248</v>
      </c>
      <c r="H182" s="83" t="s">
        <v>102</v>
      </c>
      <c r="I182" s="213">
        <v>43460</v>
      </c>
      <c r="J182" s="83" t="s">
        <v>228</v>
      </c>
      <c r="K182" s="214">
        <v>678869324226</v>
      </c>
      <c r="L182" s="83" t="s">
        <v>97</v>
      </c>
      <c r="M182" s="213">
        <v>43772</v>
      </c>
      <c r="N182">
        <v>151261</v>
      </c>
      <c r="O182" s="145" t="s">
        <v>567</v>
      </c>
      <c r="P182" s="145" t="s">
        <v>99</v>
      </c>
      <c r="Q182" s="145" t="s">
        <v>100</v>
      </c>
      <c r="R182" s="145" t="s">
        <v>567</v>
      </c>
      <c r="V182">
        <v>1518</v>
      </c>
      <c r="W182" s="83" t="s">
        <v>1693</v>
      </c>
      <c r="X182" s="83" t="s">
        <v>103</v>
      </c>
      <c r="Y182" t="s">
        <v>2144</v>
      </c>
      <c r="Z182" s="83" t="s">
        <v>102</v>
      </c>
      <c r="AA182" s="83" t="s">
        <v>102</v>
      </c>
      <c r="AB182" t="s">
        <v>3139</v>
      </c>
      <c r="AC182" s="83" t="s">
        <v>4005</v>
      </c>
      <c r="AD182" s="83" t="s">
        <v>111</v>
      </c>
      <c r="AE182" s="83" t="s">
        <v>105</v>
      </c>
      <c r="AF182" t="s">
        <v>2144</v>
      </c>
      <c r="AG182" s="83" t="s">
        <v>102</v>
      </c>
      <c r="AH182" s="83" t="s">
        <v>102</v>
      </c>
      <c r="AI182" t="s">
        <v>3139</v>
      </c>
      <c r="AJ182" s="83" t="s">
        <v>4005</v>
      </c>
      <c r="AK182" s="83" t="s">
        <v>111</v>
      </c>
      <c r="AL182" s="83" t="s">
        <v>105</v>
      </c>
      <c r="AM182" s="87" t="s">
        <v>106</v>
      </c>
      <c r="AN182" t="s">
        <v>2144</v>
      </c>
      <c r="AO182" t="s">
        <v>3139</v>
      </c>
      <c r="AP182" s="83" t="s">
        <v>4005</v>
      </c>
      <c r="AQ182" s="83" t="s">
        <v>144</v>
      </c>
      <c r="AR182" s="87" t="s">
        <v>106</v>
      </c>
      <c r="AT182" s="83" t="s">
        <v>107</v>
      </c>
      <c r="AU182" s="146" t="s">
        <v>107</v>
      </c>
      <c r="AV182" s="146" t="s">
        <v>107</v>
      </c>
      <c r="AX182" s="110" t="s">
        <v>107</v>
      </c>
      <c r="AY182" s="111"/>
      <c r="AZ182" s="112">
        <f t="shared" ca="1" si="12"/>
        <v>9320</v>
      </c>
      <c r="BA182" s="136">
        <f t="shared" ca="1" si="13"/>
        <v>64</v>
      </c>
      <c r="BB182" s="114" t="s">
        <v>136</v>
      </c>
      <c r="BC182" s="114" t="s">
        <v>108</v>
      </c>
      <c r="BD182" s="114"/>
      <c r="BE182" s="115" t="s">
        <v>102</v>
      </c>
      <c r="BF182" s="115" t="s">
        <v>102</v>
      </c>
      <c r="BG182" s="115" t="s">
        <v>102</v>
      </c>
      <c r="BH182" s="115" t="s">
        <v>102</v>
      </c>
      <c r="BI182" s="116"/>
      <c r="BJ182" s="117" t="s">
        <v>109</v>
      </c>
      <c r="BK182" s="117" t="s">
        <v>109</v>
      </c>
      <c r="BL182" s="83">
        <f t="shared" ca="1" si="14"/>
        <v>56</v>
      </c>
      <c r="BM182" s="83" t="s">
        <v>270</v>
      </c>
      <c r="BN182" s="83">
        <v>0</v>
      </c>
      <c r="BO182" s="83" t="s">
        <v>108</v>
      </c>
      <c r="BP182" s="83">
        <v>-306435</v>
      </c>
      <c r="BQ182" s="83" t="s">
        <v>381</v>
      </c>
      <c r="BR182" s="83" t="s">
        <v>157</v>
      </c>
      <c r="BS182" s="83" t="s">
        <v>502</v>
      </c>
      <c r="BT182" s="83">
        <v>-306435</v>
      </c>
      <c r="BU182" s="83" t="s">
        <v>381</v>
      </c>
      <c r="BV182" s="83" t="s">
        <v>157</v>
      </c>
      <c r="BW182" s="83" t="s">
        <v>502</v>
      </c>
      <c r="BY182" s="136">
        <v>0</v>
      </c>
      <c r="BZ182" s="136">
        <v>0</v>
      </c>
      <c r="CA182" s="136">
        <v>0</v>
      </c>
      <c r="CB182" s="136">
        <v>0</v>
      </c>
      <c r="CD182" s="136">
        <v>0</v>
      </c>
      <c r="CE182" s="136">
        <v>0</v>
      </c>
      <c r="CF182" s="136">
        <v>0</v>
      </c>
      <c r="CG182" s="136">
        <v>0</v>
      </c>
      <c r="CH182" s="136">
        <v>0</v>
      </c>
      <c r="CI182" s="136">
        <v>0</v>
      </c>
      <c r="CJ182" s="136">
        <v>0</v>
      </c>
      <c r="CK182" s="138">
        <v>0</v>
      </c>
      <c r="CL182" s="138">
        <v>0</v>
      </c>
      <c r="CM182" s="136">
        <v>0</v>
      </c>
      <c r="CN182" s="136">
        <v>0</v>
      </c>
      <c r="CO182" s="85">
        <v>43823</v>
      </c>
      <c r="CP182" s="83" t="s">
        <v>4228</v>
      </c>
      <c r="CQ182" s="83" t="s">
        <v>102</v>
      </c>
      <c r="CR182" s="83" t="s">
        <v>482</v>
      </c>
      <c r="CS182" s="83">
        <v>177</v>
      </c>
      <c r="CT182" s="83" t="s">
        <v>483</v>
      </c>
      <c r="CU182" s="83">
        <v>1</v>
      </c>
      <c r="CV182" s="83">
        <v>0</v>
      </c>
      <c r="CW182" s="83">
        <v>0</v>
      </c>
      <c r="CX182" s="83" t="s">
        <v>109</v>
      </c>
      <c r="CY182" s="83" t="s">
        <v>583</v>
      </c>
      <c r="CZ182" s="83">
        <v>0</v>
      </c>
      <c r="DA182" s="83">
        <v>0</v>
      </c>
      <c r="DB182" s="83">
        <f t="shared" si="11"/>
        <v>0</v>
      </c>
      <c r="DC182" s="83" t="s">
        <v>497</v>
      </c>
      <c r="DE182" s="136">
        <v>1</v>
      </c>
      <c r="DF182" s="136">
        <v>1</v>
      </c>
      <c r="DG182" s="215" t="s">
        <v>269</v>
      </c>
      <c r="DH182" s="136">
        <v>1</v>
      </c>
      <c r="DI182" s="136">
        <v>1</v>
      </c>
      <c r="DJ182" s="215" t="s">
        <v>269</v>
      </c>
      <c r="EE182" s="136" t="b">
        <v>1</v>
      </c>
      <c r="EF182" s="136" t="b">
        <v>1</v>
      </c>
      <c r="EG182" s="136" t="b">
        <v>1</v>
      </c>
      <c r="EH182" s="136" t="b">
        <v>1</v>
      </c>
      <c r="EL182" s="215" t="s">
        <v>269</v>
      </c>
    </row>
    <row r="183" spans="1:142" ht="60" customHeight="1" x14ac:dyDescent="0.55000000000000004">
      <c r="A183" s="83" t="s">
        <v>130</v>
      </c>
      <c r="B183" s="83" t="s">
        <v>98</v>
      </c>
      <c r="C183">
        <v>698183</v>
      </c>
      <c r="D183" t="s">
        <v>835</v>
      </c>
      <c r="E183" t="s">
        <v>835</v>
      </c>
      <c r="F183" s="83" t="s">
        <v>108</v>
      </c>
      <c r="G183" s="213">
        <v>32055</v>
      </c>
      <c r="H183" s="83" t="s">
        <v>102</v>
      </c>
      <c r="I183" s="213">
        <v>43238</v>
      </c>
      <c r="J183" s="83" t="s">
        <v>228</v>
      </c>
      <c r="K183" s="214">
        <v>739396038802</v>
      </c>
      <c r="L183" s="83" t="s">
        <v>126</v>
      </c>
      <c r="M183" s="213">
        <v>43552</v>
      </c>
      <c r="N183">
        <v>377128</v>
      </c>
      <c r="O183" s="145" t="s">
        <v>567</v>
      </c>
      <c r="P183" s="145" t="s">
        <v>99</v>
      </c>
      <c r="Q183" s="145" t="s">
        <v>100</v>
      </c>
      <c r="R183" s="145" t="s">
        <v>567</v>
      </c>
      <c r="V183">
        <v>8944</v>
      </c>
      <c r="W183" s="83" t="s">
        <v>101</v>
      </c>
      <c r="X183" s="83" t="s">
        <v>103</v>
      </c>
      <c r="Y183" t="s">
        <v>2145</v>
      </c>
      <c r="Z183" s="83" t="s">
        <v>102</v>
      </c>
      <c r="AA183" s="83" t="s">
        <v>102</v>
      </c>
      <c r="AB183" t="s">
        <v>3140</v>
      </c>
      <c r="AC183" s="83" t="s">
        <v>4006</v>
      </c>
      <c r="AD183" s="83" t="s">
        <v>144</v>
      </c>
      <c r="AE183" s="83" t="s">
        <v>105</v>
      </c>
      <c r="AF183" t="s">
        <v>2145</v>
      </c>
      <c r="AG183" s="83" t="s">
        <v>102</v>
      </c>
      <c r="AH183" s="83" t="s">
        <v>102</v>
      </c>
      <c r="AI183" t="s">
        <v>3140</v>
      </c>
      <c r="AJ183" s="83" t="s">
        <v>4006</v>
      </c>
      <c r="AK183" s="83" t="s">
        <v>144</v>
      </c>
      <c r="AL183" s="83" t="s">
        <v>105</v>
      </c>
      <c r="AM183" s="87" t="s">
        <v>106</v>
      </c>
      <c r="AN183" t="s">
        <v>2145</v>
      </c>
      <c r="AO183" t="s">
        <v>3140</v>
      </c>
      <c r="AP183" s="83" t="s">
        <v>4006</v>
      </c>
      <c r="AQ183" s="83" t="s">
        <v>111</v>
      </c>
      <c r="AR183" s="87" t="s">
        <v>106</v>
      </c>
      <c r="AT183" s="83" t="s">
        <v>107</v>
      </c>
      <c r="AU183" s="146" t="s">
        <v>107</v>
      </c>
      <c r="AV183" s="146" t="s">
        <v>107</v>
      </c>
      <c r="AX183" s="110" t="s">
        <v>107</v>
      </c>
      <c r="AY183" s="111"/>
      <c r="AZ183" s="112">
        <f t="shared" ca="1" si="12"/>
        <v>4301</v>
      </c>
      <c r="BA183" s="136">
        <f t="shared" ca="1" si="13"/>
        <v>80</v>
      </c>
      <c r="BB183" s="114" t="s">
        <v>134</v>
      </c>
      <c r="BC183" s="114" t="s">
        <v>108</v>
      </c>
      <c r="BD183" s="114"/>
      <c r="BE183" s="115" t="s">
        <v>102</v>
      </c>
      <c r="BF183" s="115" t="s">
        <v>102</v>
      </c>
      <c r="BG183" s="115" t="s">
        <v>102</v>
      </c>
      <c r="BH183" s="115" t="s">
        <v>102</v>
      </c>
      <c r="BI183" s="116"/>
      <c r="BJ183" s="117" t="s">
        <v>109</v>
      </c>
      <c r="BK183" s="117" t="s">
        <v>109</v>
      </c>
      <c r="BL183" s="83">
        <f t="shared" ca="1" si="14"/>
        <v>80</v>
      </c>
      <c r="BM183" s="83" t="s">
        <v>108</v>
      </c>
      <c r="BN183" s="83">
        <v>0</v>
      </c>
      <c r="BO183" s="83" t="s">
        <v>108</v>
      </c>
      <c r="BP183" s="83">
        <v>-308170</v>
      </c>
      <c r="BQ183" s="83" t="s">
        <v>312</v>
      </c>
      <c r="BR183" s="83" t="s">
        <v>153</v>
      </c>
      <c r="BS183" s="83" t="s">
        <v>499</v>
      </c>
      <c r="BT183" s="83">
        <v>-308170</v>
      </c>
      <c r="BU183" s="83" t="s">
        <v>312</v>
      </c>
      <c r="BV183" s="83" t="s">
        <v>153</v>
      </c>
      <c r="BW183" s="83" t="s">
        <v>499</v>
      </c>
      <c r="BY183" s="136">
        <v>0</v>
      </c>
      <c r="BZ183" s="136">
        <v>0</v>
      </c>
      <c r="CA183" s="136">
        <v>0</v>
      </c>
      <c r="CB183" s="136">
        <v>0</v>
      </c>
      <c r="CD183" s="136">
        <v>0</v>
      </c>
      <c r="CE183" s="136">
        <v>0</v>
      </c>
      <c r="CF183" s="136">
        <v>0</v>
      </c>
      <c r="CG183" s="136">
        <v>0</v>
      </c>
      <c r="CH183" s="136">
        <v>0</v>
      </c>
      <c r="CI183" s="136">
        <v>0</v>
      </c>
      <c r="CJ183" s="136">
        <v>0</v>
      </c>
      <c r="CK183" s="138">
        <v>0</v>
      </c>
      <c r="CL183" s="138">
        <v>0</v>
      </c>
      <c r="CM183" s="136">
        <v>0</v>
      </c>
      <c r="CN183" s="136">
        <v>0</v>
      </c>
      <c r="CO183" s="85">
        <v>43824</v>
      </c>
      <c r="CP183" s="83" t="s">
        <v>4229</v>
      </c>
      <c r="CQ183" s="83" t="s">
        <v>102</v>
      </c>
      <c r="CR183" s="83" t="s">
        <v>482</v>
      </c>
      <c r="CS183" s="83">
        <v>178</v>
      </c>
      <c r="CT183" s="83" t="s">
        <v>483</v>
      </c>
      <c r="CU183" s="83">
        <v>1</v>
      </c>
      <c r="CV183" s="83">
        <v>0</v>
      </c>
      <c r="CW183" s="83">
        <v>0</v>
      </c>
      <c r="CX183" s="83" t="s">
        <v>109</v>
      </c>
      <c r="CY183" s="83" t="s">
        <v>583</v>
      </c>
      <c r="CZ183" s="83">
        <v>0</v>
      </c>
      <c r="DA183" s="83">
        <v>0</v>
      </c>
      <c r="DB183" s="83">
        <f t="shared" si="11"/>
        <v>0</v>
      </c>
      <c r="DC183" s="83" t="s">
        <v>497</v>
      </c>
      <c r="DE183" s="136">
        <v>1</v>
      </c>
      <c r="DF183" s="136">
        <v>1</v>
      </c>
      <c r="DG183" s="215" t="s">
        <v>269</v>
      </c>
      <c r="DH183" s="136">
        <v>1</v>
      </c>
      <c r="DI183" s="136">
        <v>1</v>
      </c>
      <c r="DJ183" s="215" t="s">
        <v>269</v>
      </c>
      <c r="EE183" s="136" t="b">
        <v>1</v>
      </c>
      <c r="EF183" s="136" t="b">
        <v>1</v>
      </c>
      <c r="EG183" s="136" t="b">
        <v>1</v>
      </c>
      <c r="EH183" s="136" t="b">
        <v>1</v>
      </c>
      <c r="EL183" s="215" t="s">
        <v>269</v>
      </c>
    </row>
    <row r="184" spans="1:142" ht="60" customHeight="1" x14ac:dyDescent="0.55000000000000004">
      <c r="A184" s="83" t="s">
        <v>130</v>
      </c>
      <c r="B184" s="83" t="s">
        <v>98</v>
      </c>
      <c r="C184">
        <v>853158</v>
      </c>
      <c r="D184" t="s">
        <v>836</v>
      </c>
      <c r="E184" t="s">
        <v>836</v>
      </c>
      <c r="F184" s="83" t="s">
        <v>108</v>
      </c>
      <c r="G184" s="213">
        <v>35255</v>
      </c>
      <c r="H184" s="83" t="s">
        <v>102</v>
      </c>
      <c r="I184" s="213">
        <v>43115</v>
      </c>
      <c r="J184" s="83" t="s">
        <v>228</v>
      </c>
      <c r="K184" s="214">
        <v>691850817693</v>
      </c>
      <c r="L184" s="83" t="s">
        <v>135</v>
      </c>
      <c r="M184" s="213">
        <v>43701</v>
      </c>
      <c r="N184">
        <v>269586</v>
      </c>
      <c r="O184" s="145" t="s">
        <v>567</v>
      </c>
      <c r="P184" s="145" t="s">
        <v>99</v>
      </c>
      <c r="Q184" s="145" t="s">
        <v>100</v>
      </c>
      <c r="R184" s="145" t="s">
        <v>567</v>
      </c>
      <c r="V184">
        <v>9380</v>
      </c>
      <c r="W184" s="83" t="s">
        <v>101</v>
      </c>
      <c r="X184" s="83" t="s">
        <v>103</v>
      </c>
      <c r="Y184" t="s">
        <v>2146</v>
      </c>
      <c r="Z184" s="83" t="s">
        <v>102</v>
      </c>
      <c r="AA184" s="83" t="s">
        <v>102</v>
      </c>
      <c r="AB184" t="s">
        <v>3141</v>
      </c>
      <c r="AC184" s="83" t="s">
        <v>4007</v>
      </c>
      <c r="AD184" s="83" t="s">
        <v>144</v>
      </c>
      <c r="AE184" s="83" t="s">
        <v>105</v>
      </c>
      <c r="AF184" t="s">
        <v>2146</v>
      </c>
      <c r="AG184" s="83" t="s">
        <v>102</v>
      </c>
      <c r="AH184" s="83" t="s">
        <v>102</v>
      </c>
      <c r="AI184" t="s">
        <v>3141</v>
      </c>
      <c r="AJ184" s="83" t="s">
        <v>4007</v>
      </c>
      <c r="AK184" s="83" t="s">
        <v>144</v>
      </c>
      <c r="AL184" s="83" t="s">
        <v>105</v>
      </c>
      <c r="AM184" s="87" t="s">
        <v>106</v>
      </c>
      <c r="AN184" t="s">
        <v>2146</v>
      </c>
      <c r="AO184" t="s">
        <v>3141</v>
      </c>
      <c r="AP184" s="83" t="s">
        <v>4007</v>
      </c>
      <c r="AQ184" s="83" t="s">
        <v>144</v>
      </c>
      <c r="AR184" s="87" t="s">
        <v>106</v>
      </c>
      <c r="AT184" s="83" t="s">
        <v>107</v>
      </c>
      <c r="AU184" s="146" t="s">
        <v>107</v>
      </c>
      <c r="AV184" s="146" t="s">
        <v>107</v>
      </c>
      <c r="AX184" s="110" t="s">
        <v>107</v>
      </c>
      <c r="AY184" s="111"/>
      <c r="AZ184" s="112">
        <f t="shared" ca="1" si="12"/>
        <v>2346</v>
      </c>
      <c r="BA184" s="136">
        <f t="shared" ca="1" si="13"/>
        <v>42</v>
      </c>
      <c r="BB184" s="114" t="s">
        <v>134</v>
      </c>
      <c r="BC184" s="114" t="s">
        <v>108</v>
      </c>
      <c r="BD184" s="114"/>
      <c r="BE184" s="115" t="s">
        <v>102</v>
      </c>
      <c r="BF184" s="115" t="s">
        <v>102</v>
      </c>
      <c r="BG184" s="115" t="s">
        <v>102</v>
      </c>
      <c r="BH184" s="115" t="s">
        <v>102</v>
      </c>
      <c r="BI184" s="116"/>
      <c r="BJ184" s="117" t="s">
        <v>109</v>
      </c>
      <c r="BK184" s="117" t="s">
        <v>109</v>
      </c>
      <c r="BL184" s="83">
        <f t="shared" ca="1" si="14"/>
        <v>76</v>
      </c>
      <c r="BM184" s="83" t="s">
        <v>108</v>
      </c>
      <c r="BN184" s="83">
        <v>0</v>
      </c>
      <c r="BO184" s="83" t="s">
        <v>108</v>
      </c>
      <c r="BP184" s="83">
        <v>-309905</v>
      </c>
      <c r="BQ184" s="83" t="s">
        <v>198</v>
      </c>
      <c r="BR184" s="83" t="s">
        <v>164</v>
      </c>
      <c r="BS184" s="83" t="s">
        <v>499</v>
      </c>
      <c r="BT184" s="83">
        <v>-309905</v>
      </c>
      <c r="BU184" s="83" t="s">
        <v>198</v>
      </c>
      <c r="BV184" s="83" t="s">
        <v>164</v>
      </c>
      <c r="BW184" s="83" t="s">
        <v>499</v>
      </c>
      <c r="BY184" s="136">
        <v>0</v>
      </c>
      <c r="BZ184" s="136">
        <v>0</v>
      </c>
      <c r="CA184" s="136">
        <v>0</v>
      </c>
      <c r="CB184" s="136">
        <v>0</v>
      </c>
      <c r="CD184" s="136">
        <v>0</v>
      </c>
      <c r="CE184" s="136">
        <v>0</v>
      </c>
      <c r="CF184" s="136">
        <v>0</v>
      </c>
      <c r="CG184" s="136">
        <v>0</v>
      </c>
      <c r="CH184" s="136">
        <v>0</v>
      </c>
      <c r="CI184" s="136">
        <v>0</v>
      </c>
      <c r="CJ184" s="136">
        <v>0</v>
      </c>
      <c r="CK184" s="138">
        <v>0</v>
      </c>
      <c r="CL184" s="138">
        <v>0</v>
      </c>
      <c r="CM184" s="136">
        <v>0</v>
      </c>
      <c r="CN184" s="136">
        <v>0</v>
      </c>
      <c r="CO184" s="85">
        <v>43825</v>
      </c>
      <c r="CP184" s="83" t="s">
        <v>4230</v>
      </c>
      <c r="CQ184" s="83" t="s">
        <v>102</v>
      </c>
      <c r="CR184" s="83" t="s">
        <v>482</v>
      </c>
      <c r="CS184" s="83">
        <v>179</v>
      </c>
      <c r="CT184" s="83" t="s">
        <v>483</v>
      </c>
      <c r="CU184" s="83">
        <v>1</v>
      </c>
      <c r="CV184" s="83">
        <v>0</v>
      </c>
      <c r="CW184" s="83">
        <v>0</v>
      </c>
      <c r="CX184" s="83" t="s">
        <v>109</v>
      </c>
      <c r="CY184" s="83" t="s">
        <v>583</v>
      </c>
      <c r="CZ184" s="83">
        <v>0</v>
      </c>
      <c r="DA184" s="83">
        <v>0</v>
      </c>
      <c r="DB184" s="83">
        <f t="shared" si="11"/>
        <v>0</v>
      </c>
      <c r="DC184" s="83" t="s">
        <v>497</v>
      </c>
      <c r="DE184" s="136">
        <v>1</v>
      </c>
      <c r="DF184" s="136">
        <v>1</v>
      </c>
      <c r="DG184" s="215" t="s">
        <v>269</v>
      </c>
      <c r="DH184" s="136">
        <v>1</v>
      </c>
      <c r="DI184" s="136">
        <v>1</v>
      </c>
      <c r="DJ184" s="215" t="s">
        <v>269</v>
      </c>
      <c r="EE184" s="136" t="b">
        <v>1</v>
      </c>
      <c r="EF184" s="136" t="b">
        <v>1</v>
      </c>
      <c r="EG184" s="136" t="b">
        <v>1</v>
      </c>
      <c r="EH184" s="136" t="b">
        <v>1</v>
      </c>
      <c r="EL184" s="215" t="s">
        <v>269</v>
      </c>
    </row>
    <row r="185" spans="1:142" ht="60" customHeight="1" x14ac:dyDescent="0.55000000000000004">
      <c r="A185" s="83" t="s">
        <v>130</v>
      </c>
      <c r="B185" s="83" t="s">
        <v>98</v>
      </c>
      <c r="C185">
        <v>340235</v>
      </c>
      <c r="D185" t="s">
        <v>837</v>
      </c>
      <c r="E185" t="s">
        <v>837</v>
      </c>
      <c r="F185" s="83" t="s">
        <v>108</v>
      </c>
      <c r="G185" s="213">
        <v>39247</v>
      </c>
      <c r="H185" s="83" t="s">
        <v>102</v>
      </c>
      <c r="I185" s="213">
        <v>43120</v>
      </c>
      <c r="J185" s="83" t="s">
        <v>228</v>
      </c>
      <c r="K185" s="214">
        <v>318620847073</v>
      </c>
      <c r="L185" s="83" t="s">
        <v>97</v>
      </c>
      <c r="M185" s="213">
        <v>43735</v>
      </c>
      <c r="N185">
        <v>360647</v>
      </c>
      <c r="O185" s="145" t="s">
        <v>567</v>
      </c>
      <c r="P185" s="145" t="s">
        <v>99</v>
      </c>
      <c r="Q185" s="145" t="s">
        <v>100</v>
      </c>
      <c r="R185" s="145" t="s">
        <v>567</v>
      </c>
      <c r="V185">
        <v>3926</v>
      </c>
      <c r="W185" s="83" t="s">
        <v>1694</v>
      </c>
      <c r="X185" s="83" t="s">
        <v>103</v>
      </c>
      <c r="Y185" t="s">
        <v>2147</v>
      </c>
      <c r="Z185" s="83" t="s">
        <v>102</v>
      </c>
      <c r="AA185" s="83" t="s">
        <v>102</v>
      </c>
      <c r="AB185" t="s">
        <v>3142</v>
      </c>
      <c r="AC185" s="83" t="s">
        <v>4008</v>
      </c>
      <c r="AD185" s="83" t="s">
        <v>111</v>
      </c>
      <c r="AE185" s="83" t="s">
        <v>105</v>
      </c>
      <c r="AF185" t="s">
        <v>2147</v>
      </c>
      <c r="AG185" s="83" t="s">
        <v>102</v>
      </c>
      <c r="AH185" s="83" t="s">
        <v>102</v>
      </c>
      <c r="AI185" t="s">
        <v>3142</v>
      </c>
      <c r="AJ185" s="83" t="s">
        <v>4008</v>
      </c>
      <c r="AK185" s="83" t="s">
        <v>111</v>
      </c>
      <c r="AL185" s="83" t="s">
        <v>105</v>
      </c>
      <c r="AM185" s="87" t="s">
        <v>106</v>
      </c>
      <c r="AN185" t="s">
        <v>2147</v>
      </c>
      <c r="AO185" t="s">
        <v>3142</v>
      </c>
      <c r="AP185" s="83" t="s">
        <v>4008</v>
      </c>
      <c r="AQ185" s="83" t="s">
        <v>144</v>
      </c>
      <c r="AR185" s="87" t="s">
        <v>106</v>
      </c>
      <c r="AT185" s="83" t="s">
        <v>107</v>
      </c>
      <c r="AU185" s="146" t="s">
        <v>107</v>
      </c>
      <c r="AV185" s="146" t="s">
        <v>107</v>
      </c>
      <c r="AX185" s="110" t="s">
        <v>107</v>
      </c>
      <c r="AY185" s="111"/>
      <c r="AZ185" s="112">
        <f t="shared" ca="1" si="12"/>
        <v>6154</v>
      </c>
      <c r="BA185" s="136">
        <f t="shared" ca="1" si="13"/>
        <v>87</v>
      </c>
      <c r="BB185" s="114" t="s">
        <v>136</v>
      </c>
      <c r="BC185" s="114" t="s">
        <v>108</v>
      </c>
      <c r="BD185" s="114"/>
      <c r="BE185" s="115" t="s">
        <v>102</v>
      </c>
      <c r="BF185" s="115" t="s">
        <v>102</v>
      </c>
      <c r="BG185" s="115" t="s">
        <v>102</v>
      </c>
      <c r="BH185" s="115" t="s">
        <v>102</v>
      </c>
      <c r="BI185" s="116"/>
      <c r="BJ185" s="117" t="s">
        <v>109</v>
      </c>
      <c r="BK185" s="117" t="s">
        <v>109</v>
      </c>
      <c r="BL185" s="83">
        <f t="shared" ca="1" si="14"/>
        <v>47</v>
      </c>
      <c r="BM185" s="83" t="s">
        <v>270</v>
      </c>
      <c r="BN185" s="83">
        <v>0</v>
      </c>
      <c r="BO185" s="83" t="s">
        <v>108</v>
      </c>
      <c r="BP185" s="83">
        <v>-311640</v>
      </c>
      <c r="BQ185" s="83" t="s">
        <v>381</v>
      </c>
      <c r="BR185" s="83" t="s">
        <v>157</v>
      </c>
      <c r="BS185" s="83" t="s">
        <v>502</v>
      </c>
      <c r="BT185" s="83">
        <v>-311640</v>
      </c>
      <c r="BU185" s="83" t="s">
        <v>381</v>
      </c>
      <c r="BV185" s="83" t="s">
        <v>157</v>
      </c>
      <c r="BW185" s="83" t="s">
        <v>502</v>
      </c>
      <c r="BY185" s="136">
        <v>0</v>
      </c>
      <c r="BZ185" s="136">
        <v>0</v>
      </c>
      <c r="CA185" s="136">
        <v>0</v>
      </c>
      <c r="CB185" s="136">
        <v>0</v>
      </c>
      <c r="CD185" s="136">
        <v>0</v>
      </c>
      <c r="CE185" s="136">
        <v>0</v>
      </c>
      <c r="CF185" s="136">
        <v>0</v>
      </c>
      <c r="CG185" s="136">
        <v>0</v>
      </c>
      <c r="CH185" s="136">
        <v>0</v>
      </c>
      <c r="CI185" s="136">
        <v>0</v>
      </c>
      <c r="CJ185" s="136">
        <v>0</v>
      </c>
      <c r="CK185" s="138">
        <v>0</v>
      </c>
      <c r="CL185" s="138">
        <v>0</v>
      </c>
      <c r="CM185" s="136">
        <v>0</v>
      </c>
      <c r="CN185" s="136">
        <v>0</v>
      </c>
      <c r="CO185" s="85">
        <v>43826</v>
      </c>
      <c r="CP185" s="83" t="s">
        <v>4231</v>
      </c>
      <c r="CQ185" s="83" t="s">
        <v>102</v>
      </c>
      <c r="CR185" s="83" t="s">
        <v>482</v>
      </c>
      <c r="CS185" s="83">
        <v>180</v>
      </c>
      <c r="CT185" s="83" t="s">
        <v>483</v>
      </c>
      <c r="CU185" s="83">
        <v>1</v>
      </c>
      <c r="CV185" s="83">
        <v>0</v>
      </c>
      <c r="CW185" s="83">
        <v>0</v>
      </c>
      <c r="CX185" s="83" t="s">
        <v>109</v>
      </c>
      <c r="CY185" s="83" t="s">
        <v>583</v>
      </c>
      <c r="CZ185" s="83">
        <v>0</v>
      </c>
      <c r="DA185" s="83">
        <v>0</v>
      </c>
      <c r="DB185" s="83">
        <f t="shared" si="11"/>
        <v>0</v>
      </c>
      <c r="DC185" s="83" t="s">
        <v>497</v>
      </c>
      <c r="DE185" s="136">
        <v>1</v>
      </c>
      <c r="DF185" s="136">
        <v>1</v>
      </c>
      <c r="DG185" s="215" t="s">
        <v>269</v>
      </c>
      <c r="DH185" s="136">
        <v>1</v>
      </c>
      <c r="DI185" s="136">
        <v>1</v>
      </c>
      <c r="DJ185" s="215" t="s">
        <v>269</v>
      </c>
      <c r="EE185" s="136" t="b">
        <v>1</v>
      </c>
      <c r="EF185" s="136" t="b">
        <v>1</v>
      </c>
      <c r="EG185" s="136" t="b">
        <v>1</v>
      </c>
      <c r="EH185" s="136" t="b">
        <v>1</v>
      </c>
      <c r="EL185" s="215" t="s">
        <v>269</v>
      </c>
    </row>
    <row r="186" spans="1:142" ht="60" customHeight="1" x14ac:dyDescent="0.55000000000000004">
      <c r="A186" s="83" t="s">
        <v>130</v>
      </c>
      <c r="B186" s="83" t="s">
        <v>98</v>
      </c>
      <c r="C186">
        <v>157696</v>
      </c>
      <c r="D186" t="s">
        <v>838</v>
      </c>
      <c r="E186" t="s">
        <v>838</v>
      </c>
      <c r="F186" s="83" t="s">
        <v>108</v>
      </c>
      <c r="G186" s="213">
        <v>28948</v>
      </c>
      <c r="H186" s="83" t="s">
        <v>102</v>
      </c>
      <c r="I186" s="213">
        <v>43183</v>
      </c>
      <c r="J186" s="83" t="s">
        <v>228</v>
      </c>
      <c r="K186" s="214">
        <v>531157871337</v>
      </c>
      <c r="L186" s="83" t="s">
        <v>135</v>
      </c>
      <c r="M186" s="213">
        <v>43633</v>
      </c>
      <c r="N186">
        <v>743231</v>
      </c>
      <c r="O186" s="145" t="s">
        <v>567</v>
      </c>
      <c r="P186" s="145" t="s">
        <v>99</v>
      </c>
      <c r="Q186" s="145" t="s">
        <v>100</v>
      </c>
      <c r="R186" s="145" t="s">
        <v>567</v>
      </c>
      <c r="V186">
        <v>207</v>
      </c>
      <c r="W186" s="83" t="s">
        <v>101</v>
      </c>
      <c r="X186" s="83" t="s">
        <v>103</v>
      </c>
      <c r="Y186" t="s">
        <v>2148</v>
      </c>
      <c r="Z186" s="83" t="s">
        <v>102</v>
      </c>
      <c r="AA186" s="83" t="s">
        <v>102</v>
      </c>
      <c r="AB186" t="s">
        <v>3143</v>
      </c>
      <c r="AC186" s="83" t="s">
        <v>4009</v>
      </c>
      <c r="AD186" s="83" t="s">
        <v>144</v>
      </c>
      <c r="AE186" s="83" t="s">
        <v>105</v>
      </c>
      <c r="AF186" t="s">
        <v>2148</v>
      </c>
      <c r="AG186" s="83" t="s">
        <v>102</v>
      </c>
      <c r="AH186" s="83" t="s">
        <v>102</v>
      </c>
      <c r="AI186" t="s">
        <v>3143</v>
      </c>
      <c r="AJ186" s="83" t="s">
        <v>4009</v>
      </c>
      <c r="AK186" s="83" t="s">
        <v>144</v>
      </c>
      <c r="AL186" s="83" t="s">
        <v>105</v>
      </c>
      <c r="AM186" s="87" t="s">
        <v>106</v>
      </c>
      <c r="AN186" t="s">
        <v>2148</v>
      </c>
      <c r="AO186" t="s">
        <v>3143</v>
      </c>
      <c r="AP186" s="83" t="s">
        <v>4009</v>
      </c>
      <c r="AQ186" s="83" t="s">
        <v>111</v>
      </c>
      <c r="AR186" s="87" t="s">
        <v>106</v>
      </c>
      <c r="AT186" s="83" t="s">
        <v>107</v>
      </c>
      <c r="AU186" s="146" t="s">
        <v>107</v>
      </c>
      <c r="AV186" s="146" t="s">
        <v>107</v>
      </c>
      <c r="AX186" s="110" t="s">
        <v>107</v>
      </c>
      <c r="AY186" s="111"/>
      <c r="AZ186" s="112">
        <f t="shared" ca="1" si="12"/>
        <v>6536</v>
      </c>
      <c r="BA186" s="136">
        <f t="shared" ca="1" si="13"/>
        <v>46</v>
      </c>
      <c r="BB186" s="114" t="s">
        <v>134</v>
      </c>
      <c r="BC186" s="114" t="s">
        <v>108</v>
      </c>
      <c r="BD186" s="114"/>
      <c r="BE186" s="115" t="s">
        <v>102</v>
      </c>
      <c r="BF186" s="115" t="s">
        <v>102</v>
      </c>
      <c r="BG186" s="115" t="s">
        <v>102</v>
      </c>
      <c r="BH186" s="115" t="s">
        <v>102</v>
      </c>
      <c r="BI186" s="116"/>
      <c r="BJ186" s="117" t="s">
        <v>109</v>
      </c>
      <c r="BK186" s="117" t="s">
        <v>109</v>
      </c>
      <c r="BL186" s="83">
        <f t="shared" ca="1" si="14"/>
        <v>37</v>
      </c>
      <c r="BM186" s="83" t="s">
        <v>108</v>
      </c>
      <c r="BN186" s="83">
        <v>0</v>
      </c>
      <c r="BO186" s="83" t="s">
        <v>108</v>
      </c>
      <c r="BP186" s="83">
        <v>-313375</v>
      </c>
      <c r="BQ186" s="83" t="s">
        <v>312</v>
      </c>
      <c r="BR186" s="83" t="s">
        <v>153</v>
      </c>
      <c r="BS186" s="83" t="s">
        <v>499</v>
      </c>
      <c r="BT186" s="83">
        <v>-313375</v>
      </c>
      <c r="BU186" s="83" t="s">
        <v>312</v>
      </c>
      <c r="BV186" s="83" t="s">
        <v>153</v>
      </c>
      <c r="BW186" s="83" t="s">
        <v>499</v>
      </c>
      <c r="BY186" s="136">
        <v>0</v>
      </c>
      <c r="BZ186" s="136">
        <v>0</v>
      </c>
      <c r="CA186" s="136">
        <v>0</v>
      </c>
      <c r="CB186" s="136">
        <v>0</v>
      </c>
      <c r="CD186" s="136">
        <v>0</v>
      </c>
      <c r="CE186" s="136">
        <v>0</v>
      </c>
      <c r="CF186" s="136">
        <v>0</v>
      </c>
      <c r="CG186" s="136">
        <v>0</v>
      </c>
      <c r="CH186" s="136">
        <v>0</v>
      </c>
      <c r="CI186" s="136">
        <v>0</v>
      </c>
      <c r="CJ186" s="136">
        <v>0</v>
      </c>
      <c r="CK186" s="138">
        <v>0</v>
      </c>
      <c r="CL186" s="138">
        <v>0</v>
      </c>
      <c r="CM186" s="136">
        <v>0</v>
      </c>
      <c r="CN186" s="136">
        <v>0</v>
      </c>
      <c r="CO186" s="85">
        <v>43827</v>
      </c>
      <c r="CP186" s="83" t="s">
        <v>4232</v>
      </c>
      <c r="CQ186" s="83" t="s">
        <v>102</v>
      </c>
      <c r="CR186" s="83" t="s">
        <v>482</v>
      </c>
      <c r="CS186" s="83">
        <v>181</v>
      </c>
      <c r="CT186" s="83" t="s">
        <v>483</v>
      </c>
      <c r="CU186" s="83">
        <v>1</v>
      </c>
      <c r="CV186" s="83">
        <v>0</v>
      </c>
      <c r="CW186" s="83">
        <v>0</v>
      </c>
      <c r="CX186" s="83" t="s">
        <v>109</v>
      </c>
      <c r="CY186" s="83" t="s">
        <v>583</v>
      </c>
      <c r="CZ186" s="83">
        <v>0</v>
      </c>
      <c r="DA186" s="83">
        <v>0</v>
      </c>
      <c r="DB186" s="83">
        <f t="shared" si="11"/>
        <v>0</v>
      </c>
      <c r="DC186" s="83" t="s">
        <v>497</v>
      </c>
      <c r="DE186" s="136">
        <v>1</v>
      </c>
      <c r="DF186" s="136">
        <v>1</v>
      </c>
      <c r="DG186" s="215" t="s">
        <v>269</v>
      </c>
      <c r="DH186" s="136">
        <v>1</v>
      </c>
      <c r="DI186" s="136">
        <v>1</v>
      </c>
      <c r="DJ186" s="215" t="s">
        <v>269</v>
      </c>
      <c r="EE186" s="136" t="b">
        <v>1</v>
      </c>
      <c r="EF186" s="136" t="b">
        <v>1</v>
      </c>
      <c r="EG186" s="136" t="b">
        <v>1</v>
      </c>
      <c r="EH186" s="136" t="b">
        <v>1</v>
      </c>
      <c r="EL186" s="215" t="s">
        <v>269</v>
      </c>
    </row>
    <row r="187" spans="1:142" ht="60" customHeight="1" x14ac:dyDescent="0.55000000000000004">
      <c r="A187" s="83" t="s">
        <v>130</v>
      </c>
      <c r="B187" s="83" t="s">
        <v>98</v>
      </c>
      <c r="C187">
        <v>845168</v>
      </c>
      <c r="D187" t="s">
        <v>839</v>
      </c>
      <c r="E187" t="s">
        <v>839</v>
      </c>
      <c r="F187" s="83" t="s">
        <v>108</v>
      </c>
      <c r="G187" s="213">
        <v>36030</v>
      </c>
      <c r="H187" s="83" t="s">
        <v>102</v>
      </c>
      <c r="I187" s="213">
        <v>43275</v>
      </c>
      <c r="J187" s="83" t="s">
        <v>228</v>
      </c>
      <c r="K187" s="214">
        <v>133175223962</v>
      </c>
      <c r="L187" s="83" t="s">
        <v>97</v>
      </c>
      <c r="M187" s="213">
        <v>43606</v>
      </c>
      <c r="N187">
        <v>435291</v>
      </c>
      <c r="O187" s="145" t="s">
        <v>567</v>
      </c>
      <c r="P187" s="145" t="s">
        <v>99</v>
      </c>
      <c r="Q187" s="145" t="s">
        <v>100</v>
      </c>
      <c r="R187" s="145" t="s">
        <v>567</v>
      </c>
      <c r="V187">
        <v>6162</v>
      </c>
      <c r="W187" s="83" t="s">
        <v>101</v>
      </c>
      <c r="X187" s="83" t="s">
        <v>103</v>
      </c>
      <c r="Y187" t="s">
        <v>2149</v>
      </c>
      <c r="Z187" s="83" t="s">
        <v>102</v>
      </c>
      <c r="AA187" s="83" t="s">
        <v>102</v>
      </c>
      <c r="AB187" t="s">
        <v>3144</v>
      </c>
      <c r="AC187" s="83" t="s">
        <v>4010</v>
      </c>
      <c r="AD187" s="83" t="s">
        <v>144</v>
      </c>
      <c r="AE187" s="83" t="s">
        <v>105</v>
      </c>
      <c r="AF187" t="s">
        <v>2149</v>
      </c>
      <c r="AG187" s="83" t="s">
        <v>102</v>
      </c>
      <c r="AH187" s="83" t="s">
        <v>102</v>
      </c>
      <c r="AI187" t="s">
        <v>3144</v>
      </c>
      <c r="AJ187" s="83" t="s">
        <v>4010</v>
      </c>
      <c r="AK187" s="83" t="s">
        <v>144</v>
      </c>
      <c r="AL187" s="83" t="s">
        <v>105</v>
      </c>
      <c r="AM187" s="87" t="s">
        <v>106</v>
      </c>
      <c r="AN187" t="s">
        <v>2149</v>
      </c>
      <c r="AO187" t="s">
        <v>3144</v>
      </c>
      <c r="AP187" s="83" t="s">
        <v>4010</v>
      </c>
      <c r="AQ187" s="83" t="s">
        <v>144</v>
      </c>
      <c r="AR187" s="87" t="s">
        <v>106</v>
      </c>
      <c r="AT187" s="83" t="s">
        <v>107</v>
      </c>
      <c r="AU187" s="146" t="s">
        <v>107</v>
      </c>
      <c r="AV187" s="146" t="s">
        <v>107</v>
      </c>
      <c r="AX187" s="110" t="s">
        <v>107</v>
      </c>
      <c r="AY187" s="111"/>
      <c r="AZ187" s="112">
        <f t="shared" ca="1" si="12"/>
        <v>6803</v>
      </c>
      <c r="BA187" s="136">
        <f t="shared" ca="1" si="13"/>
        <v>97</v>
      </c>
      <c r="BB187" s="114" t="s">
        <v>134</v>
      </c>
      <c r="BC187" s="114" t="s">
        <v>108</v>
      </c>
      <c r="BD187" s="114"/>
      <c r="BE187" s="115" t="s">
        <v>102</v>
      </c>
      <c r="BF187" s="115" t="s">
        <v>102</v>
      </c>
      <c r="BG187" s="115" t="s">
        <v>102</v>
      </c>
      <c r="BH187" s="115" t="s">
        <v>102</v>
      </c>
      <c r="BI187" s="116"/>
      <c r="BJ187" s="117" t="s">
        <v>109</v>
      </c>
      <c r="BK187" s="117" t="s">
        <v>109</v>
      </c>
      <c r="BL187" s="83">
        <f t="shared" ca="1" si="14"/>
        <v>18</v>
      </c>
      <c r="BM187" s="83" t="s">
        <v>108</v>
      </c>
      <c r="BN187" s="83">
        <v>0</v>
      </c>
      <c r="BO187" s="83" t="s">
        <v>108</v>
      </c>
      <c r="BP187" s="83">
        <v>-315110</v>
      </c>
      <c r="BQ187" s="83" t="s">
        <v>198</v>
      </c>
      <c r="BR187" s="83" t="s">
        <v>164</v>
      </c>
      <c r="BS187" s="83" t="s">
        <v>499</v>
      </c>
      <c r="BT187" s="83">
        <v>-315110</v>
      </c>
      <c r="BU187" s="83" t="s">
        <v>198</v>
      </c>
      <c r="BV187" s="83" t="s">
        <v>164</v>
      </c>
      <c r="BW187" s="83" t="s">
        <v>499</v>
      </c>
      <c r="BY187" s="136">
        <v>0</v>
      </c>
      <c r="BZ187" s="136">
        <v>0</v>
      </c>
      <c r="CA187" s="136">
        <v>0</v>
      </c>
      <c r="CB187" s="136">
        <v>0</v>
      </c>
      <c r="CD187" s="136">
        <v>0</v>
      </c>
      <c r="CE187" s="136">
        <v>0</v>
      </c>
      <c r="CF187" s="136">
        <v>0</v>
      </c>
      <c r="CG187" s="136">
        <v>0</v>
      </c>
      <c r="CH187" s="136">
        <v>0</v>
      </c>
      <c r="CI187" s="136">
        <v>0</v>
      </c>
      <c r="CJ187" s="136">
        <v>0</v>
      </c>
      <c r="CK187" s="138">
        <v>0</v>
      </c>
      <c r="CL187" s="138">
        <v>0</v>
      </c>
      <c r="CM187" s="136">
        <v>0</v>
      </c>
      <c r="CN187" s="136">
        <v>0</v>
      </c>
      <c r="CO187" s="85">
        <v>43828</v>
      </c>
      <c r="CP187" s="83" t="s">
        <v>4233</v>
      </c>
      <c r="CQ187" s="83" t="s">
        <v>102</v>
      </c>
      <c r="CR187" s="83" t="s">
        <v>482</v>
      </c>
      <c r="CS187" s="83">
        <v>182</v>
      </c>
      <c r="CT187" s="83" t="s">
        <v>483</v>
      </c>
      <c r="CU187" s="83">
        <v>1</v>
      </c>
      <c r="CV187" s="83">
        <v>0</v>
      </c>
      <c r="CW187" s="83">
        <v>0</v>
      </c>
      <c r="CX187" s="83" t="s">
        <v>109</v>
      </c>
      <c r="CY187" s="83" t="s">
        <v>583</v>
      </c>
      <c r="CZ187" s="83">
        <v>0</v>
      </c>
      <c r="DA187" s="83">
        <v>0</v>
      </c>
      <c r="DB187" s="83">
        <f t="shared" si="11"/>
        <v>0</v>
      </c>
      <c r="DC187" s="83" t="s">
        <v>497</v>
      </c>
      <c r="DE187" s="136">
        <v>1</v>
      </c>
      <c r="DF187" s="136">
        <v>1</v>
      </c>
      <c r="DG187" s="215" t="s">
        <v>269</v>
      </c>
      <c r="DH187" s="136">
        <v>1</v>
      </c>
      <c r="DI187" s="136">
        <v>1</v>
      </c>
      <c r="DJ187" s="215" t="s">
        <v>269</v>
      </c>
      <c r="EE187" s="136" t="b">
        <v>1</v>
      </c>
      <c r="EF187" s="136" t="b">
        <v>1</v>
      </c>
      <c r="EG187" s="136" t="b">
        <v>1</v>
      </c>
      <c r="EH187" s="136" t="b">
        <v>1</v>
      </c>
      <c r="EL187" s="215" t="s">
        <v>269</v>
      </c>
    </row>
    <row r="188" spans="1:142" ht="60" customHeight="1" x14ac:dyDescent="0.55000000000000004">
      <c r="A188" s="83" t="s">
        <v>130</v>
      </c>
      <c r="B188" s="83" t="s">
        <v>98</v>
      </c>
      <c r="C188">
        <v>680979</v>
      </c>
      <c r="D188" t="s">
        <v>840</v>
      </c>
      <c r="E188" t="s">
        <v>840</v>
      </c>
      <c r="F188" s="83" t="s">
        <v>108</v>
      </c>
      <c r="G188" s="213">
        <v>28127</v>
      </c>
      <c r="H188" s="83" t="s">
        <v>102</v>
      </c>
      <c r="I188" s="213">
        <v>43216</v>
      </c>
      <c r="J188" s="83" t="s">
        <v>228</v>
      </c>
      <c r="K188" s="214">
        <v>341092571092</v>
      </c>
      <c r="L188" s="83" t="s">
        <v>126</v>
      </c>
      <c r="M188" s="213">
        <v>43780</v>
      </c>
      <c r="N188">
        <v>227397</v>
      </c>
      <c r="O188" s="145" t="s">
        <v>567</v>
      </c>
      <c r="P188" s="145" t="s">
        <v>99</v>
      </c>
      <c r="Q188" s="145" t="s">
        <v>100</v>
      </c>
      <c r="R188" s="145" t="s">
        <v>567</v>
      </c>
      <c r="V188">
        <v>4767</v>
      </c>
      <c r="W188" s="83" t="s">
        <v>1695</v>
      </c>
      <c r="X188" s="83" t="s">
        <v>103</v>
      </c>
      <c r="Y188" t="s">
        <v>2150</v>
      </c>
      <c r="Z188" s="83" t="s">
        <v>102</v>
      </c>
      <c r="AA188" s="83" t="s">
        <v>102</v>
      </c>
      <c r="AB188" t="s">
        <v>3145</v>
      </c>
      <c r="AC188" s="83" t="s">
        <v>4011</v>
      </c>
      <c r="AD188" s="83" t="s">
        <v>111</v>
      </c>
      <c r="AE188" s="83" t="s">
        <v>105</v>
      </c>
      <c r="AF188" t="s">
        <v>2150</v>
      </c>
      <c r="AG188" s="83" t="s">
        <v>102</v>
      </c>
      <c r="AH188" s="83" t="s">
        <v>102</v>
      </c>
      <c r="AI188" t="s">
        <v>3145</v>
      </c>
      <c r="AJ188" s="83" t="s">
        <v>4011</v>
      </c>
      <c r="AK188" s="83" t="s">
        <v>111</v>
      </c>
      <c r="AL188" s="83" t="s">
        <v>105</v>
      </c>
      <c r="AM188" s="87" t="s">
        <v>106</v>
      </c>
      <c r="AN188" t="s">
        <v>2150</v>
      </c>
      <c r="AO188" t="s">
        <v>3145</v>
      </c>
      <c r="AP188" s="83" t="s">
        <v>4011</v>
      </c>
      <c r="AQ188" s="83" t="s">
        <v>144</v>
      </c>
      <c r="AR188" s="87" t="s">
        <v>106</v>
      </c>
      <c r="AT188" s="83" t="s">
        <v>107</v>
      </c>
      <c r="AU188" s="146" t="s">
        <v>107</v>
      </c>
      <c r="AV188" s="146" t="s">
        <v>107</v>
      </c>
      <c r="AX188" s="110" t="s">
        <v>107</v>
      </c>
      <c r="AY188" s="111"/>
      <c r="AZ188" s="112">
        <f t="shared" ca="1" si="12"/>
        <v>3887</v>
      </c>
      <c r="BA188" s="136">
        <f t="shared" ca="1" si="13"/>
        <v>25</v>
      </c>
      <c r="BB188" s="114" t="s">
        <v>136</v>
      </c>
      <c r="BC188" s="114" t="s">
        <v>108</v>
      </c>
      <c r="BD188" s="114"/>
      <c r="BE188" s="115" t="s">
        <v>102</v>
      </c>
      <c r="BF188" s="115" t="s">
        <v>102</v>
      </c>
      <c r="BG188" s="115" t="s">
        <v>102</v>
      </c>
      <c r="BH188" s="115" t="s">
        <v>102</v>
      </c>
      <c r="BI188" s="116"/>
      <c r="BJ188" s="117" t="s">
        <v>109</v>
      </c>
      <c r="BK188" s="117" t="s">
        <v>109</v>
      </c>
      <c r="BL188" s="83">
        <f t="shared" ca="1" si="14"/>
        <v>49</v>
      </c>
      <c r="BM188" s="83" t="s">
        <v>270</v>
      </c>
      <c r="BN188" s="83">
        <v>0</v>
      </c>
      <c r="BO188" s="83" t="s">
        <v>108</v>
      </c>
      <c r="BP188" s="83">
        <v>-316845</v>
      </c>
      <c r="BQ188" s="83" t="s">
        <v>381</v>
      </c>
      <c r="BR188" s="83" t="s">
        <v>157</v>
      </c>
      <c r="BS188" s="83" t="s">
        <v>502</v>
      </c>
      <c r="BT188" s="83">
        <v>-316845</v>
      </c>
      <c r="BU188" s="83" t="s">
        <v>381</v>
      </c>
      <c r="BV188" s="83" t="s">
        <v>157</v>
      </c>
      <c r="BW188" s="83" t="s">
        <v>502</v>
      </c>
      <c r="BY188" s="136">
        <v>0</v>
      </c>
      <c r="BZ188" s="136">
        <v>0</v>
      </c>
      <c r="CA188" s="136">
        <v>0</v>
      </c>
      <c r="CB188" s="136">
        <v>0</v>
      </c>
      <c r="CD188" s="136">
        <v>0</v>
      </c>
      <c r="CE188" s="136">
        <v>0</v>
      </c>
      <c r="CF188" s="136">
        <v>0</v>
      </c>
      <c r="CG188" s="136">
        <v>0</v>
      </c>
      <c r="CH188" s="136">
        <v>0</v>
      </c>
      <c r="CI188" s="136">
        <v>0</v>
      </c>
      <c r="CJ188" s="136">
        <v>0</v>
      </c>
      <c r="CK188" s="138">
        <v>0</v>
      </c>
      <c r="CL188" s="138">
        <v>0</v>
      </c>
      <c r="CM188" s="136">
        <v>0</v>
      </c>
      <c r="CN188" s="136">
        <v>0</v>
      </c>
      <c r="CO188" s="85">
        <v>43829</v>
      </c>
      <c r="CP188" s="83" t="s">
        <v>4234</v>
      </c>
      <c r="CQ188" s="83" t="s">
        <v>102</v>
      </c>
      <c r="CR188" s="83" t="s">
        <v>482</v>
      </c>
      <c r="CS188" s="83">
        <v>183</v>
      </c>
      <c r="CT188" s="83" t="s">
        <v>483</v>
      </c>
      <c r="CU188" s="83">
        <v>1</v>
      </c>
      <c r="CV188" s="83">
        <v>0</v>
      </c>
      <c r="CW188" s="83">
        <v>0</v>
      </c>
      <c r="CX188" s="83" t="s">
        <v>109</v>
      </c>
      <c r="CY188" s="83" t="s">
        <v>583</v>
      </c>
      <c r="CZ188" s="83">
        <v>0</v>
      </c>
      <c r="DA188" s="83">
        <v>0</v>
      </c>
      <c r="DB188" s="83">
        <f t="shared" si="11"/>
        <v>0</v>
      </c>
      <c r="DC188" s="83" t="s">
        <v>497</v>
      </c>
      <c r="DE188" s="136">
        <v>1</v>
      </c>
      <c r="DF188" s="136">
        <v>1</v>
      </c>
      <c r="DG188" s="215" t="s">
        <v>269</v>
      </c>
      <c r="DH188" s="136">
        <v>1</v>
      </c>
      <c r="DI188" s="136">
        <v>1</v>
      </c>
      <c r="DJ188" s="215" t="s">
        <v>269</v>
      </c>
      <c r="EE188" s="136" t="b">
        <v>1</v>
      </c>
      <c r="EF188" s="136" t="b">
        <v>1</v>
      </c>
      <c r="EG188" s="136" t="b">
        <v>1</v>
      </c>
      <c r="EH188" s="136" t="b">
        <v>1</v>
      </c>
      <c r="EL188" s="215" t="s">
        <v>269</v>
      </c>
    </row>
    <row r="189" spans="1:142" ht="60" customHeight="1" x14ac:dyDescent="0.55000000000000004">
      <c r="A189" s="83" t="s">
        <v>130</v>
      </c>
      <c r="B189" s="83" t="s">
        <v>98</v>
      </c>
      <c r="C189">
        <v>234310</v>
      </c>
      <c r="D189" t="s">
        <v>841</v>
      </c>
      <c r="E189" t="s">
        <v>841</v>
      </c>
      <c r="F189" s="83" t="s">
        <v>108</v>
      </c>
      <c r="G189" s="213">
        <v>29630</v>
      </c>
      <c r="H189" s="83" t="s">
        <v>102</v>
      </c>
      <c r="I189" s="213">
        <v>43340</v>
      </c>
      <c r="J189" s="83" t="s">
        <v>228</v>
      </c>
      <c r="K189" s="214">
        <v>683255579663</v>
      </c>
      <c r="L189" s="83" t="s">
        <v>135</v>
      </c>
      <c r="M189" s="213">
        <v>43607</v>
      </c>
      <c r="N189">
        <v>601913</v>
      </c>
      <c r="O189" s="145" t="s">
        <v>567</v>
      </c>
      <c r="P189" s="145" t="s">
        <v>99</v>
      </c>
      <c r="Q189" s="145" t="s">
        <v>100</v>
      </c>
      <c r="R189" s="145" t="s">
        <v>567</v>
      </c>
      <c r="V189">
        <v>1318</v>
      </c>
      <c r="W189" s="83" t="s">
        <v>101</v>
      </c>
      <c r="X189" s="83" t="s">
        <v>103</v>
      </c>
      <c r="Y189" t="s">
        <v>2151</v>
      </c>
      <c r="Z189" s="83" t="s">
        <v>102</v>
      </c>
      <c r="AA189" s="83" t="s">
        <v>102</v>
      </c>
      <c r="AB189" t="s">
        <v>3146</v>
      </c>
      <c r="AC189" s="83" t="s">
        <v>4012</v>
      </c>
      <c r="AD189" s="83" t="s">
        <v>144</v>
      </c>
      <c r="AE189" s="83" t="s">
        <v>105</v>
      </c>
      <c r="AF189" t="s">
        <v>2151</v>
      </c>
      <c r="AG189" s="83" t="s">
        <v>102</v>
      </c>
      <c r="AH189" s="83" t="s">
        <v>102</v>
      </c>
      <c r="AI189" t="s">
        <v>3146</v>
      </c>
      <c r="AJ189" s="83" t="s">
        <v>4012</v>
      </c>
      <c r="AK189" s="83" t="s">
        <v>144</v>
      </c>
      <c r="AL189" s="83" t="s">
        <v>105</v>
      </c>
      <c r="AM189" s="87" t="s">
        <v>106</v>
      </c>
      <c r="AN189" t="s">
        <v>2151</v>
      </c>
      <c r="AO189" t="s">
        <v>3146</v>
      </c>
      <c r="AP189" s="83" t="s">
        <v>4012</v>
      </c>
      <c r="AQ189" s="83" t="s">
        <v>111</v>
      </c>
      <c r="AR189" s="87" t="s">
        <v>106</v>
      </c>
      <c r="AT189" s="83" t="s">
        <v>107</v>
      </c>
      <c r="AU189" s="146" t="s">
        <v>107</v>
      </c>
      <c r="AV189" s="146" t="s">
        <v>107</v>
      </c>
      <c r="AX189" s="110" t="s">
        <v>107</v>
      </c>
      <c r="AY189" s="111"/>
      <c r="AZ189" s="112">
        <f t="shared" ca="1" si="12"/>
        <v>8088</v>
      </c>
      <c r="BA189" s="136">
        <f t="shared" ca="1" si="13"/>
        <v>35</v>
      </c>
      <c r="BB189" s="114" t="s">
        <v>134</v>
      </c>
      <c r="BC189" s="114" t="s">
        <v>108</v>
      </c>
      <c r="BD189" s="114"/>
      <c r="BE189" s="115" t="s">
        <v>102</v>
      </c>
      <c r="BF189" s="115" t="s">
        <v>102</v>
      </c>
      <c r="BG189" s="115" t="s">
        <v>102</v>
      </c>
      <c r="BH189" s="115" t="s">
        <v>102</v>
      </c>
      <c r="BI189" s="116"/>
      <c r="BJ189" s="117" t="s">
        <v>109</v>
      </c>
      <c r="BK189" s="117" t="s">
        <v>109</v>
      </c>
      <c r="BL189" s="83">
        <f t="shared" ca="1" si="14"/>
        <v>93</v>
      </c>
      <c r="BM189" s="83" t="s">
        <v>108</v>
      </c>
      <c r="BN189" s="83">
        <v>0</v>
      </c>
      <c r="BO189" s="83" t="s">
        <v>108</v>
      </c>
      <c r="BP189" s="83">
        <v>-318580</v>
      </c>
      <c r="BQ189" s="83" t="s">
        <v>312</v>
      </c>
      <c r="BR189" s="83" t="s">
        <v>153</v>
      </c>
      <c r="BS189" s="83" t="s">
        <v>499</v>
      </c>
      <c r="BT189" s="83">
        <v>-318580</v>
      </c>
      <c r="BU189" s="83" t="s">
        <v>312</v>
      </c>
      <c r="BV189" s="83" t="s">
        <v>153</v>
      </c>
      <c r="BW189" s="83" t="s">
        <v>499</v>
      </c>
      <c r="BY189" s="136">
        <v>0</v>
      </c>
      <c r="BZ189" s="136">
        <v>0</v>
      </c>
      <c r="CA189" s="136">
        <v>0</v>
      </c>
      <c r="CB189" s="136">
        <v>0</v>
      </c>
      <c r="CD189" s="136">
        <v>0</v>
      </c>
      <c r="CE189" s="136">
        <v>0</v>
      </c>
      <c r="CF189" s="136">
        <v>0</v>
      </c>
      <c r="CG189" s="136">
        <v>0</v>
      </c>
      <c r="CH189" s="136">
        <v>0</v>
      </c>
      <c r="CI189" s="136">
        <v>0</v>
      </c>
      <c r="CJ189" s="136">
        <v>0</v>
      </c>
      <c r="CK189" s="138">
        <v>0</v>
      </c>
      <c r="CL189" s="138">
        <v>0</v>
      </c>
      <c r="CM189" s="136">
        <v>0</v>
      </c>
      <c r="CN189" s="136">
        <v>0</v>
      </c>
      <c r="CO189" s="85">
        <v>43830</v>
      </c>
      <c r="CP189" s="83" t="s">
        <v>4235</v>
      </c>
      <c r="CQ189" s="83" t="s">
        <v>102</v>
      </c>
      <c r="CR189" s="83" t="s">
        <v>482</v>
      </c>
      <c r="CS189" s="83">
        <v>184</v>
      </c>
      <c r="CT189" s="83" t="s">
        <v>483</v>
      </c>
      <c r="CU189" s="83">
        <v>1</v>
      </c>
      <c r="CV189" s="83">
        <v>0</v>
      </c>
      <c r="CW189" s="83">
        <v>0</v>
      </c>
      <c r="CX189" s="83" t="s">
        <v>109</v>
      </c>
      <c r="CY189" s="83" t="s">
        <v>583</v>
      </c>
      <c r="CZ189" s="83">
        <v>0</v>
      </c>
      <c r="DA189" s="83">
        <v>0</v>
      </c>
      <c r="DB189" s="83">
        <f t="shared" si="11"/>
        <v>0</v>
      </c>
      <c r="DC189" s="83" t="s">
        <v>497</v>
      </c>
      <c r="DE189" s="136">
        <v>1</v>
      </c>
      <c r="DF189" s="136">
        <v>1</v>
      </c>
      <c r="DG189" s="215" t="s">
        <v>269</v>
      </c>
      <c r="DH189" s="136">
        <v>1</v>
      </c>
      <c r="DI189" s="136">
        <v>1</v>
      </c>
      <c r="DJ189" s="215" t="s">
        <v>269</v>
      </c>
      <c r="EE189" s="136" t="b">
        <v>1</v>
      </c>
      <c r="EF189" s="136" t="b">
        <v>1</v>
      </c>
      <c r="EG189" s="136" t="b">
        <v>1</v>
      </c>
      <c r="EH189" s="136" t="b">
        <v>1</v>
      </c>
      <c r="EL189" s="215" t="s">
        <v>269</v>
      </c>
    </row>
    <row r="190" spans="1:142" ht="60" customHeight="1" x14ac:dyDescent="0.55000000000000004">
      <c r="A190" s="83" t="s">
        <v>130</v>
      </c>
      <c r="B190" s="83" t="s">
        <v>98</v>
      </c>
      <c r="C190">
        <v>686733</v>
      </c>
      <c r="D190" t="s">
        <v>842</v>
      </c>
      <c r="E190" t="s">
        <v>842</v>
      </c>
      <c r="F190" s="83" t="s">
        <v>108</v>
      </c>
      <c r="G190" s="213">
        <v>42512</v>
      </c>
      <c r="H190" s="83" t="s">
        <v>102</v>
      </c>
      <c r="I190" s="213">
        <v>43101</v>
      </c>
      <c r="J190" s="83" t="s">
        <v>228</v>
      </c>
      <c r="K190" s="214">
        <v>660321301730</v>
      </c>
      <c r="L190" s="83" t="s">
        <v>97</v>
      </c>
      <c r="M190" s="213">
        <v>43511</v>
      </c>
      <c r="N190">
        <v>909152</v>
      </c>
      <c r="O190" s="145" t="s">
        <v>567</v>
      </c>
      <c r="P190" s="145" t="s">
        <v>99</v>
      </c>
      <c r="Q190" s="145" t="s">
        <v>100</v>
      </c>
      <c r="R190" s="145" t="s">
        <v>567</v>
      </c>
      <c r="V190">
        <v>6394</v>
      </c>
      <c r="W190" s="83" t="s">
        <v>101</v>
      </c>
      <c r="X190" s="83" t="s">
        <v>103</v>
      </c>
      <c r="Y190" t="s">
        <v>2152</v>
      </c>
      <c r="Z190" s="83" t="s">
        <v>102</v>
      </c>
      <c r="AA190" s="83" t="s">
        <v>102</v>
      </c>
      <c r="AB190" t="s">
        <v>3147</v>
      </c>
      <c r="AC190" s="83" t="s">
        <v>4013</v>
      </c>
      <c r="AD190" s="83" t="s">
        <v>144</v>
      </c>
      <c r="AE190" s="83" t="s">
        <v>105</v>
      </c>
      <c r="AF190" t="s">
        <v>2152</v>
      </c>
      <c r="AG190" s="83" t="s">
        <v>102</v>
      </c>
      <c r="AH190" s="83" t="s">
        <v>102</v>
      </c>
      <c r="AI190" t="s">
        <v>3147</v>
      </c>
      <c r="AJ190" s="83" t="s">
        <v>4013</v>
      </c>
      <c r="AK190" s="83" t="s">
        <v>144</v>
      </c>
      <c r="AL190" s="83" t="s">
        <v>105</v>
      </c>
      <c r="AM190" s="87" t="s">
        <v>106</v>
      </c>
      <c r="AN190" t="s">
        <v>2152</v>
      </c>
      <c r="AO190" t="s">
        <v>3147</v>
      </c>
      <c r="AP190" s="83" t="s">
        <v>4013</v>
      </c>
      <c r="AQ190" s="83" t="s">
        <v>144</v>
      </c>
      <c r="AR190" s="87" t="s">
        <v>106</v>
      </c>
      <c r="AT190" s="83" t="s">
        <v>107</v>
      </c>
      <c r="AU190" s="146" t="s">
        <v>107</v>
      </c>
      <c r="AV190" s="146" t="s">
        <v>107</v>
      </c>
      <c r="AX190" s="110" t="s">
        <v>107</v>
      </c>
      <c r="AY190" s="111"/>
      <c r="AZ190" s="112">
        <f t="shared" ca="1" si="12"/>
        <v>1540</v>
      </c>
      <c r="BA190" s="136">
        <f t="shared" ca="1" si="13"/>
        <v>8</v>
      </c>
      <c r="BB190" s="114" t="s">
        <v>134</v>
      </c>
      <c r="BC190" s="114" t="s">
        <v>108</v>
      </c>
      <c r="BD190" s="114"/>
      <c r="BE190" s="115" t="s">
        <v>102</v>
      </c>
      <c r="BF190" s="115" t="s">
        <v>102</v>
      </c>
      <c r="BG190" s="115" t="s">
        <v>102</v>
      </c>
      <c r="BH190" s="115" t="s">
        <v>102</v>
      </c>
      <c r="BI190" s="116"/>
      <c r="BJ190" s="117" t="s">
        <v>109</v>
      </c>
      <c r="BK190" s="117" t="s">
        <v>109</v>
      </c>
      <c r="BL190" s="83">
        <f t="shared" ca="1" si="14"/>
        <v>6</v>
      </c>
      <c r="BM190" s="83" t="s">
        <v>108</v>
      </c>
      <c r="BN190" s="83">
        <v>0</v>
      </c>
      <c r="BO190" s="83" t="s">
        <v>108</v>
      </c>
      <c r="BP190" s="83">
        <v>-320315</v>
      </c>
      <c r="BQ190" s="83" t="s">
        <v>198</v>
      </c>
      <c r="BR190" s="83" t="s">
        <v>164</v>
      </c>
      <c r="BS190" s="83" t="s">
        <v>499</v>
      </c>
      <c r="BT190" s="83">
        <v>-320315</v>
      </c>
      <c r="BU190" s="83" t="s">
        <v>198</v>
      </c>
      <c r="BV190" s="83" t="s">
        <v>164</v>
      </c>
      <c r="BW190" s="83" t="s">
        <v>499</v>
      </c>
      <c r="BY190" s="136">
        <v>0</v>
      </c>
      <c r="BZ190" s="136">
        <v>0</v>
      </c>
      <c r="CA190" s="136">
        <v>0</v>
      </c>
      <c r="CB190" s="136">
        <v>0</v>
      </c>
      <c r="CD190" s="136">
        <v>0</v>
      </c>
      <c r="CE190" s="136">
        <v>0</v>
      </c>
      <c r="CF190" s="136">
        <v>0</v>
      </c>
      <c r="CG190" s="136">
        <v>0</v>
      </c>
      <c r="CH190" s="136">
        <v>0</v>
      </c>
      <c r="CI190" s="136">
        <v>0</v>
      </c>
      <c r="CJ190" s="136">
        <v>0</v>
      </c>
      <c r="CK190" s="138">
        <v>0</v>
      </c>
      <c r="CL190" s="138">
        <v>0</v>
      </c>
      <c r="CM190" s="136">
        <v>0</v>
      </c>
      <c r="CN190" s="136">
        <v>0</v>
      </c>
      <c r="CO190" s="85">
        <v>43831</v>
      </c>
      <c r="CP190" s="83" t="s">
        <v>4236</v>
      </c>
      <c r="CQ190" s="83" t="s">
        <v>102</v>
      </c>
      <c r="CR190" s="83" t="s">
        <v>482</v>
      </c>
      <c r="CS190" s="83">
        <v>185</v>
      </c>
      <c r="CT190" s="83" t="s">
        <v>483</v>
      </c>
      <c r="CU190" s="83">
        <v>1</v>
      </c>
      <c r="CV190" s="83">
        <v>0</v>
      </c>
      <c r="CW190" s="83">
        <v>0</v>
      </c>
      <c r="CX190" s="83" t="s">
        <v>109</v>
      </c>
      <c r="CY190" s="83" t="s">
        <v>583</v>
      </c>
      <c r="CZ190" s="83">
        <v>0</v>
      </c>
      <c r="DA190" s="83">
        <v>0</v>
      </c>
      <c r="DB190" s="83">
        <f t="shared" si="11"/>
        <v>0</v>
      </c>
      <c r="DC190" s="83" t="s">
        <v>497</v>
      </c>
      <c r="DE190" s="136">
        <v>1</v>
      </c>
      <c r="DF190" s="136">
        <v>1</v>
      </c>
      <c r="DG190" s="215" t="s">
        <v>269</v>
      </c>
      <c r="DH190" s="136">
        <v>1</v>
      </c>
      <c r="DI190" s="136">
        <v>1</v>
      </c>
      <c r="DJ190" s="215" t="s">
        <v>269</v>
      </c>
      <c r="EE190" s="136" t="b">
        <v>1</v>
      </c>
      <c r="EF190" s="136" t="b">
        <v>1</v>
      </c>
      <c r="EG190" s="136" t="b">
        <v>1</v>
      </c>
      <c r="EH190" s="136" t="b">
        <v>1</v>
      </c>
      <c r="EL190" s="215" t="s">
        <v>269</v>
      </c>
    </row>
    <row r="191" spans="1:142" ht="60" customHeight="1" x14ac:dyDescent="0.55000000000000004">
      <c r="A191" s="83" t="s">
        <v>130</v>
      </c>
      <c r="B191" s="83" t="s">
        <v>98</v>
      </c>
      <c r="C191">
        <v>959080</v>
      </c>
      <c r="D191" t="s">
        <v>843</v>
      </c>
      <c r="E191" t="s">
        <v>843</v>
      </c>
      <c r="F191" s="83" t="s">
        <v>108</v>
      </c>
      <c r="G191" s="213">
        <v>32124</v>
      </c>
      <c r="H191" s="83" t="s">
        <v>102</v>
      </c>
      <c r="I191" s="213">
        <v>43244</v>
      </c>
      <c r="J191" s="83" t="s">
        <v>228</v>
      </c>
      <c r="K191" s="214">
        <v>104200842799</v>
      </c>
      <c r="L191" s="83" t="s">
        <v>126</v>
      </c>
      <c r="M191" s="213">
        <v>43595</v>
      </c>
      <c r="N191">
        <v>917539</v>
      </c>
      <c r="O191" s="145" t="s">
        <v>567</v>
      </c>
      <c r="P191" s="145" t="s">
        <v>99</v>
      </c>
      <c r="Q191" s="145" t="s">
        <v>100</v>
      </c>
      <c r="R191" s="145" t="s">
        <v>567</v>
      </c>
      <c r="V191">
        <v>5342</v>
      </c>
      <c r="W191" s="83" t="s">
        <v>1696</v>
      </c>
      <c r="X191" s="83" t="s">
        <v>103</v>
      </c>
      <c r="Y191" t="s">
        <v>2153</v>
      </c>
      <c r="Z191" s="83" t="s">
        <v>102</v>
      </c>
      <c r="AA191" s="83" t="s">
        <v>102</v>
      </c>
      <c r="AB191" t="s">
        <v>3148</v>
      </c>
      <c r="AC191" s="83" t="s">
        <v>4014</v>
      </c>
      <c r="AD191" s="83" t="s">
        <v>111</v>
      </c>
      <c r="AE191" s="83" t="s">
        <v>105</v>
      </c>
      <c r="AF191" t="s">
        <v>2153</v>
      </c>
      <c r="AG191" s="83" t="s">
        <v>102</v>
      </c>
      <c r="AH191" s="83" t="s">
        <v>102</v>
      </c>
      <c r="AI191" t="s">
        <v>3148</v>
      </c>
      <c r="AJ191" s="83" t="s">
        <v>4014</v>
      </c>
      <c r="AK191" s="83" t="s">
        <v>111</v>
      </c>
      <c r="AL191" s="83" t="s">
        <v>105</v>
      </c>
      <c r="AM191" s="87" t="s">
        <v>106</v>
      </c>
      <c r="AN191" t="s">
        <v>2153</v>
      </c>
      <c r="AO191" t="s">
        <v>3148</v>
      </c>
      <c r="AP191" s="83" t="s">
        <v>4014</v>
      </c>
      <c r="AQ191" s="83" t="s">
        <v>144</v>
      </c>
      <c r="AR191" s="87" t="s">
        <v>106</v>
      </c>
      <c r="AT191" s="83" t="s">
        <v>107</v>
      </c>
      <c r="AU191" s="146" t="s">
        <v>107</v>
      </c>
      <c r="AV191" s="146" t="s">
        <v>107</v>
      </c>
      <c r="AX191" s="110" t="s">
        <v>107</v>
      </c>
      <c r="AY191" s="111"/>
      <c r="AZ191" s="112">
        <f t="shared" ca="1" si="12"/>
        <v>4067</v>
      </c>
      <c r="BA191" s="136">
        <f t="shared" ca="1" si="13"/>
        <v>48</v>
      </c>
      <c r="BB191" s="114" t="s">
        <v>136</v>
      </c>
      <c r="BC191" s="114" t="s">
        <v>108</v>
      </c>
      <c r="BD191" s="114"/>
      <c r="BE191" s="115" t="s">
        <v>102</v>
      </c>
      <c r="BF191" s="115" t="s">
        <v>102</v>
      </c>
      <c r="BG191" s="115" t="s">
        <v>102</v>
      </c>
      <c r="BH191" s="115" t="s">
        <v>102</v>
      </c>
      <c r="BI191" s="116"/>
      <c r="BJ191" s="117" t="s">
        <v>109</v>
      </c>
      <c r="BK191" s="117" t="s">
        <v>109</v>
      </c>
      <c r="BL191" s="83">
        <f t="shared" ca="1" si="14"/>
        <v>58</v>
      </c>
      <c r="BM191" s="83" t="s">
        <v>270</v>
      </c>
      <c r="BN191" s="83">
        <v>0</v>
      </c>
      <c r="BO191" s="83" t="s">
        <v>108</v>
      </c>
      <c r="BP191" s="83">
        <v>-322050</v>
      </c>
      <c r="BQ191" s="83" t="s">
        <v>381</v>
      </c>
      <c r="BR191" s="83" t="s">
        <v>157</v>
      </c>
      <c r="BS191" s="83" t="s">
        <v>502</v>
      </c>
      <c r="BT191" s="83">
        <v>-322050</v>
      </c>
      <c r="BU191" s="83" t="s">
        <v>381</v>
      </c>
      <c r="BV191" s="83" t="s">
        <v>157</v>
      </c>
      <c r="BW191" s="83" t="s">
        <v>502</v>
      </c>
      <c r="BY191" s="136">
        <v>0</v>
      </c>
      <c r="BZ191" s="136">
        <v>0</v>
      </c>
      <c r="CA191" s="136">
        <v>0</v>
      </c>
      <c r="CB191" s="136">
        <v>0</v>
      </c>
      <c r="CD191" s="136">
        <v>0</v>
      </c>
      <c r="CE191" s="136">
        <v>0</v>
      </c>
      <c r="CF191" s="136">
        <v>0</v>
      </c>
      <c r="CG191" s="136">
        <v>0</v>
      </c>
      <c r="CH191" s="136">
        <v>0</v>
      </c>
      <c r="CI191" s="136">
        <v>0</v>
      </c>
      <c r="CJ191" s="136">
        <v>0</v>
      </c>
      <c r="CK191" s="138">
        <v>0</v>
      </c>
      <c r="CL191" s="138">
        <v>0</v>
      </c>
      <c r="CM191" s="136">
        <v>0</v>
      </c>
      <c r="CN191" s="136">
        <v>0</v>
      </c>
      <c r="CO191" s="85">
        <v>43832</v>
      </c>
      <c r="CP191" s="83" t="s">
        <v>4237</v>
      </c>
      <c r="CQ191" s="83" t="s">
        <v>102</v>
      </c>
      <c r="CR191" s="83" t="s">
        <v>482</v>
      </c>
      <c r="CS191" s="83">
        <v>186</v>
      </c>
      <c r="CT191" s="83" t="s">
        <v>483</v>
      </c>
      <c r="CU191" s="83">
        <v>1</v>
      </c>
      <c r="CV191" s="83">
        <v>0</v>
      </c>
      <c r="CW191" s="83">
        <v>0</v>
      </c>
      <c r="CX191" s="83" t="s">
        <v>109</v>
      </c>
      <c r="CY191" s="83" t="s">
        <v>583</v>
      </c>
      <c r="CZ191" s="83">
        <v>0</v>
      </c>
      <c r="DA191" s="83">
        <v>0</v>
      </c>
      <c r="DB191" s="83">
        <f t="shared" si="11"/>
        <v>0</v>
      </c>
      <c r="DC191" s="83" t="s">
        <v>497</v>
      </c>
      <c r="DE191" s="136">
        <v>1</v>
      </c>
      <c r="DF191" s="136">
        <v>1</v>
      </c>
      <c r="DG191" s="215" t="s">
        <v>269</v>
      </c>
      <c r="DH191" s="136">
        <v>1</v>
      </c>
      <c r="DI191" s="136">
        <v>1</v>
      </c>
      <c r="DJ191" s="215" t="s">
        <v>269</v>
      </c>
      <c r="EE191" s="136" t="b">
        <v>1</v>
      </c>
      <c r="EF191" s="136" t="b">
        <v>1</v>
      </c>
      <c r="EG191" s="136" t="b">
        <v>1</v>
      </c>
      <c r="EH191" s="136" t="b">
        <v>1</v>
      </c>
      <c r="EL191" s="215" t="s">
        <v>269</v>
      </c>
    </row>
    <row r="192" spans="1:142" ht="60" customHeight="1" x14ac:dyDescent="0.55000000000000004">
      <c r="A192" s="83" t="s">
        <v>130</v>
      </c>
      <c r="B192" s="83" t="s">
        <v>98</v>
      </c>
      <c r="C192">
        <v>229074</v>
      </c>
      <c r="D192" t="s">
        <v>844</v>
      </c>
      <c r="E192" t="s">
        <v>844</v>
      </c>
      <c r="F192" s="83" t="s">
        <v>108</v>
      </c>
      <c r="G192" s="213">
        <v>27554</v>
      </c>
      <c r="H192" s="83" t="s">
        <v>102</v>
      </c>
      <c r="I192" s="213">
        <v>43256</v>
      </c>
      <c r="J192" s="83" t="s">
        <v>228</v>
      </c>
      <c r="K192" s="214">
        <v>535603320278</v>
      </c>
      <c r="L192" s="83" t="s">
        <v>135</v>
      </c>
      <c r="M192" s="213">
        <v>43603</v>
      </c>
      <c r="N192">
        <v>492560</v>
      </c>
      <c r="O192" s="145" t="s">
        <v>567</v>
      </c>
      <c r="P192" s="145" t="s">
        <v>99</v>
      </c>
      <c r="Q192" s="145" t="s">
        <v>100</v>
      </c>
      <c r="R192" s="145" t="s">
        <v>567</v>
      </c>
      <c r="V192">
        <v>1876</v>
      </c>
      <c r="W192" s="83" t="s">
        <v>101</v>
      </c>
      <c r="X192" s="83" t="s">
        <v>103</v>
      </c>
      <c r="Y192" t="s">
        <v>2154</v>
      </c>
      <c r="Z192" s="83" t="s">
        <v>102</v>
      </c>
      <c r="AA192" s="83" t="s">
        <v>102</v>
      </c>
      <c r="AB192" t="s">
        <v>3149</v>
      </c>
      <c r="AC192" s="83" t="s">
        <v>4015</v>
      </c>
      <c r="AD192" s="83" t="s">
        <v>144</v>
      </c>
      <c r="AE192" s="83" t="s">
        <v>105</v>
      </c>
      <c r="AF192" t="s">
        <v>2154</v>
      </c>
      <c r="AG192" s="83" t="s">
        <v>102</v>
      </c>
      <c r="AH192" s="83" t="s">
        <v>102</v>
      </c>
      <c r="AI192" t="s">
        <v>3149</v>
      </c>
      <c r="AJ192" s="83" t="s">
        <v>4015</v>
      </c>
      <c r="AK192" s="83" t="s">
        <v>144</v>
      </c>
      <c r="AL192" s="83" t="s">
        <v>105</v>
      </c>
      <c r="AM192" s="87" t="s">
        <v>106</v>
      </c>
      <c r="AN192" t="s">
        <v>2154</v>
      </c>
      <c r="AO192" t="s">
        <v>3149</v>
      </c>
      <c r="AP192" s="83" t="s">
        <v>4015</v>
      </c>
      <c r="AQ192" s="83" t="s">
        <v>111</v>
      </c>
      <c r="AR192" s="87" t="s">
        <v>106</v>
      </c>
      <c r="AT192" s="83" t="s">
        <v>107</v>
      </c>
      <c r="AU192" s="146" t="s">
        <v>107</v>
      </c>
      <c r="AV192" s="146" t="s">
        <v>107</v>
      </c>
      <c r="AX192" s="110" t="s">
        <v>107</v>
      </c>
      <c r="AY192" s="111"/>
      <c r="AZ192" s="112">
        <f t="shared" ca="1" si="12"/>
        <v>4120</v>
      </c>
      <c r="BA192" s="136">
        <f t="shared" ca="1" si="13"/>
        <v>55</v>
      </c>
      <c r="BB192" s="114" t="s">
        <v>134</v>
      </c>
      <c r="BC192" s="114" t="s">
        <v>108</v>
      </c>
      <c r="BD192" s="114"/>
      <c r="BE192" s="115" t="s">
        <v>102</v>
      </c>
      <c r="BF192" s="115" t="s">
        <v>102</v>
      </c>
      <c r="BG192" s="115" t="s">
        <v>102</v>
      </c>
      <c r="BH192" s="115" t="s">
        <v>102</v>
      </c>
      <c r="BI192" s="116"/>
      <c r="BJ192" s="117" t="s">
        <v>109</v>
      </c>
      <c r="BK192" s="117" t="s">
        <v>109</v>
      </c>
      <c r="BL192" s="83">
        <f t="shared" ca="1" si="14"/>
        <v>29</v>
      </c>
      <c r="BM192" s="83" t="s">
        <v>108</v>
      </c>
      <c r="BN192" s="83">
        <v>0</v>
      </c>
      <c r="BO192" s="83" t="s">
        <v>108</v>
      </c>
      <c r="BP192" s="83">
        <v>-323785</v>
      </c>
      <c r="BQ192" s="83" t="s">
        <v>312</v>
      </c>
      <c r="BR192" s="83" t="s">
        <v>153</v>
      </c>
      <c r="BS192" s="83" t="s">
        <v>499</v>
      </c>
      <c r="BT192" s="83">
        <v>-323785</v>
      </c>
      <c r="BU192" s="83" t="s">
        <v>312</v>
      </c>
      <c r="BV192" s="83" t="s">
        <v>153</v>
      </c>
      <c r="BW192" s="83" t="s">
        <v>499</v>
      </c>
      <c r="BY192" s="136">
        <v>0</v>
      </c>
      <c r="BZ192" s="136">
        <v>0</v>
      </c>
      <c r="CA192" s="136">
        <v>0</v>
      </c>
      <c r="CB192" s="136">
        <v>0</v>
      </c>
      <c r="CD192" s="136">
        <v>0</v>
      </c>
      <c r="CE192" s="136">
        <v>0</v>
      </c>
      <c r="CF192" s="136">
        <v>0</v>
      </c>
      <c r="CG192" s="136">
        <v>0</v>
      </c>
      <c r="CH192" s="136">
        <v>0</v>
      </c>
      <c r="CI192" s="136">
        <v>0</v>
      </c>
      <c r="CJ192" s="136">
        <v>0</v>
      </c>
      <c r="CK192" s="138">
        <v>0</v>
      </c>
      <c r="CL192" s="138">
        <v>0</v>
      </c>
      <c r="CM192" s="136">
        <v>0</v>
      </c>
      <c r="CN192" s="136">
        <v>0</v>
      </c>
      <c r="CO192" s="85">
        <v>43833</v>
      </c>
      <c r="CP192" s="83" t="s">
        <v>4238</v>
      </c>
      <c r="CQ192" s="83" t="s">
        <v>102</v>
      </c>
      <c r="CR192" s="83" t="s">
        <v>482</v>
      </c>
      <c r="CS192" s="83">
        <v>187</v>
      </c>
      <c r="CT192" s="83" t="s">
        <v>483</v>
      </c>
      <c r="CU192" s="83">
        <v>1</v>
      </c>
      <c r="CV192" s="83">
        <v>0</v>
      </c>
      <c r="CW192" s="83">
        <v>0</v>
      </c>
      <c r="CX192" s="83" t="s">
        <v>109</v>
      </c>
      <c r="CY192" s="83" t="s">
        <v>583</v>
      </c>
      <c r="CZ192" s="83">
        <v>0</v>
      </c>
      <c r="DA192" s="83">
        <v>0</v>
      </c>
      <c r="DB192" s="83">
        <f t="shared" si="11"/>
        <v>0</v>
      </c>
      <c r="DC192" s="83" t="s">
        <v>497</v>
      </c>
      <c r="DE192" s="136">
        <v>1</v>
      </c>
      <c r="DF192" s="136">
        <v>1</v>
      </c>
      <c r="DG192" s="215" t="s">
        <v>269</v>
      </c>
      <c r="DH192" s="136">
        <v>1</v>
      </c>
      <c r="DI192" s="136">
        <v>1</v>
      </c>
      <c r="DJ192" s="215" t="s">
        <v>269</v>
      </c>
      <c r="EE192" s="136" t="b">
        <v>1</v>
      </c>
      <c r="EF192" s="136" t="b">
        <v>1</v>
      </c>
      <c r="EG192" s="136" t="b">
        <v>1</v>
      </c>
      <c r="EH192" s="136" t="b">
        <v>1</v>
      </c>
      <c r="EL192" s="215" t="s">
        <v>269</v>
      </c>
    </row>
    <row r="193" spans="1:142" ht="60" customHeight="1" x14ac:dyDescent="0.55000000000000004">
      <c r="A193" s="83" t="s">
        <v>130</v>
      </c>
      <c r="B193" s="83" t="s">
        <v>98</v>
      </c>
      <c r="C193">
        <v>169339</v>
      </c>
      <c r="D193" t="s">
        <v>845</v>
      </c>
      <c r="E193" t="s">
        <v>845</v>
      </c>
      <c r="F193" s="83" t="s">
        <v>108</v>
      </c>
      <c r="G193" s="213">
        <v>29720</v>
      </c>
      <c r="H193" s="83" t="s">
        <v>102</v>
      </c>
      <c r="I193" s="213">
        <v>43156</v>
      </c>
      <c r="J193" s="83" t="s">
        <v>228</v>
      </c>
      <c r="K193" s="214">
        <v>279481283948</v>
      </c>
      <c r="L193" s="83" t="s">
        <v>97</v>
      </c>
      <c r="M193" s="213">
        <v>43658</v>
      </c>
      <c r="N193">
        <v>728039</v>
      </c>
      <c r="O193" s="145" t="s">
        <v>567</v>
      </c>
      <c r="P193" s="145" t="s">
        <v>99</v>
      </c>
      <c r="Q193" s="145" t="s">
        <v>100</v>
      </c>
      <c r="R193" s="145" t="s">
        <v>567</v>
      </c>
      <c r="V193">
        <v>9665</v>
      </c>
      <c r="W193" s="83" t="s">
        <v>101</v>
      </c>
      <c r="X193" s="83" t="s">
        <v>103</v>
      </c>
      <c r="Y193" t="s">
        <v>2155</v>
      </c>
      <c r="Z193" s="83" t="s">
        <v>102</v>
      </c>
      <c r="AA193" s="83" t="s">
        <v>102</v>
      </c>
      <c r="AB193" t="s">
        <v>3150</v>
      </c>
      <c r="AC193" s="83" t="s">
        <v>4016</v>
      </c>
      <c r="AD193" s="83" t="s">
        <v>144</v>
      </c>
      <c r="AE193" s="83" t="s">
        <v>105</v>
      </c>
      <c r="AF193" t="s">
        <v>2155</v>
      </c>
      <c r="AG193" s="83" t="s">
        <v>102</v>
      </c>
      <c r="AH193" s="83" t="s">
        <v>102</v>
      </c>
      <c r="AI193" t="s">
        <v>3150</v>
      </c>
      <c r="AJ193" s="83" t="s">
        <v>4016</v>
      </c>
      <c r="AK193" s="83" t="s">
        <v>144</v>
      </c>
      <c r="AL193" s="83" t="s">
        <v>105</v>
      </c>
      <c r="AM193" s="87" t="s">
        <v>106</v>
      </c>
      <c r="AN193" t="s">
        <v>2155</v>
      </c>
      <c r="AO193" t="s">
        <v>3150</v>
      </c>
      <c r="AP193" s="83" t="s">
        <v>4016</v>
      </c>
      <c r="AQ193" s="83" t="s">
        <v>144</v>
      </c>
      <c r="AR193" s="87" t="s">
        <v>106</v>
      </c>
      <c r="AT193" s="83" t="s">
        <v>107</v>
      </c>
      <c r="AU193" s="146" t="s">
        <v>107</v>
      </c>
      <c r="AV193" s="146" t="s">
        <v>107</v>
      </c>
      <c r="AX193" s="110" t="s">
        <v>107</v>
      </c>
      <c r="AY193" s="111"/>
      <c r="AZ193" s="112">
        <f t="shared" ca="1" si="12"/>
        <v>3932</v>
      </c>
      <c r="BA193" s="136">
        <f t="shared" ca="1" si="13"/>
        <v>25</v>
      </c>
      <c r="BB193" s="114" t="s">
        <v>134</v>
      </c>
      <c r="BC193" s="114" t="s">
        <v>108</v>
      </c>
      <c r="BD193" s="114"/>
      <c r="BE193" s="115" t="s">
        <v>102</v>
      </c>
      <c r="BF193" s="115" t="s">
        <v>102</v>
      </c>
      <c r="BG193" s="115" t="s">
        <v>102</v>
      </c>
      <c r="BH193" s="115" t="s">
        <v>102</v>
      </c>
      <c r="BI193" s="116"/>
      <c r="BJ193" s="117" t="s">
        <v>109</v>
      </c>
      <c r="BK193" s="117" t="s">
        <v>109</v>
      </c>
      <c r="BL193" s="83">
        <f t="shared" ca="1" si="14"/>
        <v>70</v>
      </c>
      <c r="BM193" s="83" t="s">
        <v>108</v>
      </c>
      <c r="BN193" s="83">
        <v>0</v>
      </c>
      <c r="BO193" s="83" t="s">
        <v>108</v>
      </c>
      <c r="BP193" s="83">
        <v>-325520</v>
      </c>
      <c r="BQ193" s="83" t="s">
        <v>198</v>
      </c>
      <c r="BR193" s="83" t="s">
        <v>164</v>
      </c>
      <c r="BS193" s="83" t="s">
        <v>499</v>
      </c>
      <c r="BT193" s="83">
        <v>-325520</v>
      </c>
      <c r="BU193" s="83" t="s">
        <v>198</v>
      </c>
      <c r="BV193" s="83" t="s">
        <v>164</v>
      </c>
      <c r="BW193" s="83" t="s">
        <v>499</v>
      </c>
      <c r="BY193" s="136">
        <v>0</v>
      </c>
      <c r="BZ193" s="136">
        <v>0</v>
      </c>
      <c r="CA193" s="136">
        <v>0</v>
      </c>
      <c r="CB193" s="136">
        <v>0</v>
      </c>
      <c r="CD193" s="136">
        <v>0</v>
      </c>
      <c r="CE193" s="136">
        <v>0</v>
      </c>
      <c r="CF193" s="136">
        <v>0</v>
      </c>
      <c r="CG193" s="136">
        <v>0</v>
      </c>
      <c r="CH193" s="136">
        <v>0</v>
      </c>
      <c r="CI193" s="136">
        <v>0</v>
      </c>
      <c r="CJ193" s="136">
        <v>0</v>
      </c>
      <c r="CK193" s="138">
        <v>0</v>
      </c>
      <c r="CL193" s="138">
        <v>0</v>
      </c>
      <c r="CM193" s="136">
        <v>0</v>
      </c>
      <c r="CN193" s="136">
        <v>0</v>
      </c>
      <c r="CO193" s="85">
        <v>43834</v>
      </c>
      <c r="CP193" s="83" t="s">
        <v>4239</v>
      </c>
      <c r="CQ193" s="83" t="s">
        <v>102</v>
      </c>
      <c r="CR193" s="83" t="s">
        <v>482</v>
      </c>
      <c r="CS193" s="83">
        <v>188</v>
      </c>
      <c r="CT193" s="83" t="s">
        <v>483</v>
      </c>
      <c r="CU193" s="83">
        <v>1</v>
      </c>
      <c r="CV193" s="83">
        <v>0</v>
      </c>
      <c r="CW193" s="83">
        <v>0</v>
      </c>
      <c r="CX193" s="83" t="s">
        <v>109</v>
      </c>
      <c r="CY193" s="83" t="s">
        <v>583</v>
      </c>
      <c r="CZ193" s="83">
        <v>0</v>
      </c>
      <c r="DA193" s="83">
        <v>0</v>
      </c>
      <c r="DB193" s="83">
        <f t="shared" si="11"/>
        <v>0</v>
      </c>
      <c r="DC193" s="83" t="s">
        <v>497</v>
      </c>
      <c r="DE193" s="136">
        <v>1</v>
      </c>
      <c r="DF193" s="136">
        <v>1</v>
      </c>
      <c r="DG193" s="215" t="s">
        <v>269</v>
      </c>
      <c r="DH193" s="136">
        <v>1</v>
      </c>
      <c r="DI193" s="136">
        <v>1</v>
      </c>
      <c r="DJ193" s="215" t="s">
        <v>269</v>
      </c>
      <c r="EE193" s="136" t="b">
        <v>1</v>
      </c>
      <c r="EF193" s="136" t="b">
        <v>1</v>
      </c>
      <c r="EG193" s="136" t="b">
        <v>1</v>
      </c>
      <c r="EH193" s="136" t="b">
        <v>1</v>
      </c>
      <c r="EL193" s="215" t="s">
        <v>269</v>
      </c>
    </row>
    <row r="194" spans="1:142" ht="60" customHeight="1" x14ac:dyDescent="0.55000000000000004">
      <c r="A194" s="83" t="s">
        <v>130</v>
      </c>
      <c r="B194" s="83" t="s">
        <v>98</v>
      </c>
      <c r="C194">
        <v>298009</v>
      </c>
      <c r="D194" t="s">
        <v>846</v>
      </c>
      <c r="E194" t="s">
        <v>846</v>
      </c>
      <c r="F194" s="83" t="s">
        <v>108</v>
      </c>
      <c r="G194" s="213">
        <v>26316</v>
      </c>
      <c r="H194" s="83" t="s">
        <v>102</v>
      </c>
      <c r="I194" s="213">
        <v>43304</v>
      </c>
      <c r="J194" s="83" t="s">
        <v>228</v>
      </c>
      <c r="K194" s="214">
        <v>554588243472</v>
      </c>
      <c r="L194" s="83" t="s">
        <v>126</v>
      </c>
      <c r="M194" s="213">
        <v>43511</v>
      </c>
      <c r="N194">
        <v>263757</v>
      </c>
      <c r="O194" s="145" t="s">
        <v>567</v>
      </c>
      <c r="P194" s="145" t="s">
        <v>99</v>
      </c>
      <c r="Q194" s="145" t="s">
        <v>100</v>
      </c>
      <c r="R194" s="145" t="s">
        <v>567</v>
      </c>
      <c r="V194">
        <v>5468</v>
      </c>
      <c r="W194" s="83" t="s">
        <v>1697</v>
      </c>
      <c r="X194" s="83" t="s">
        <v>103</v>
      </c>
      <c r="Y194" t="s">
        <v>2156</v>
      </c>
      <c r="Z194" s="83" t="s">
        <v>102</v>
      </c>
      <c r="AA194" s="83" t="s">
        <v>102</v>
      </c>
      <c r="AB194" t="s">
        <v>3151</v>
      </c>
      <c r="AC194" s="83" t="s">
        <v>4017</v>
      </c>
      <c r="AD194" s="83" t="s">
        <v>111</v>
      </c>
      <c r="AE194" s="83" t="s">
        <v>105</v>
      </c>
      <c r="AF194" t="s">
        <v>2156</v>
      </c>
      <c r="AG194" s="83" t="s">
        <v>102</v>
      </c>
      <c r="AH194" s="83" t="s">
        <v>102</v>
      </c>
      <c r="AI194" t="s">
        <v>3151</v>
      </c>
      <c r="AJ194" s="83" t="s">
        <v>4017</v>
      </c>
      <c r="AK194" s="83" t="s">
        <v>111</v>
      </c>
      <c r="AL194" s="83" t="s">
        <v>105</v>
      </c>
      <c r="AM194" s="87" t="s">
        <v>106</v>
      </c>
      <c r="AN194" t="s">
        <v>2156</v>
      </c>
      <c r="AO194" t="s">
        <v>3151</v>
      </c>
      <c r="AP194" s="83" t="s">
        <v>4017</v>
      </c>
      <c r="AQ194" s="83" t="s">
        <v>144</v>
      </c>
      <c r="AR194" s="87" t="s">
        <v>106</v>
      </c>
      <c r="AT194" s="83" t="s">
        <v>107</v>
      </c>
      <c r="AU194" s="146" t="s">
        <v>107</v>
      </c>
      <c r="AV194" s="146" t="s">
        <v>107</v>
      </c>
      <c r="AX194" s="110" t="s">
        <v>107</v>
      </c>
      <c r="AY194" s="111"/>
      <c r="AZ194" s="112">
        <f t="shared" ca="1" si="12"/>
        <v>1252</v>
      </c>
      <c r="BA194" s="136">
        <f t="shared" ca="1" si="13"/>
        <v>45</v>
      </c>
      <c r="BB194" s="114" t="s">
        <v>136</v>
      </c>
      <c r="BC194" s="114" t="s">
        <v>108</v>
      </c>
      <c r="BD194" s="114"/>
      <c r="BE194" s="115" t="s">
        <v>102</v>
      </c>
      <c r="BF194" s="115" t="s">
        <v>102</v>
      </c>
      <c r="BG194" s="115" t="s">
        <v>102</v>
      </c>
      <c r="BH194" s="115" t="s">
        <v>102</v>
      </c>
      <c r="BI194" s="116"/>
      <c r="BJ194" s="117" t="s">
        <v>109</v>
      </c>
      <c r="BK194" s="117" t="s">
        <v>109</v>
      </c>
      <c r="BL194" s="83">
        <f t="shared" ca="1" si="14"/>
        <v>21</v>
      </c>
      <c r="BM194" s="83" t="s">
        <v>270</v>
      </c>
      <c r="BN194" s="83">
        <v>0</v>
      </c>
      <c r="BO194" s="83" t="s">
        <v>108</v>
      </c>
      <c r="BP194" s="83">
        <v>-327255</v>
      </c>
      <c r="BQ194" s="83" t="s">
        <v>381</v>
      </c>
      <c r="BR194" s="83" t="s">
        <v>157</v>
      </c>
      <c r="BS194" s="83" t="s">
        <v>502</v>
      </c>
      <c r="BT194" s="83">
        <v>-327255</v>
      </c>
      <c r="BU194" s="83" t="s">
        <v>381</v>
      </c>
      <c r="BV194" s="83" t="s">
        <v>157</v>
      </c>
      <c r="BW194" s="83" t="s">
        <v>502</v>
      </c>
      <c r="BY194" s="136">
        <v>0</v>
      </c>
      <c r="BZ194" s="136">
        <v>0</v>
      </c>
      <c r="CA194" s="136">
        <v>0</v>
      </c>
      <c r="CB194" s="136">
        <v>0</v>
      </c>
      <c r="CD194" s="136">
        <v>0</v>
      </c>
      <c r="CE194" s="136">
        <v>0</v>
      </c>
      <c r="CF194" s="136">
        <v>0</v>
      </c>
      <c r="CG194" s="136">
        <v>0</v>
      </c>
      <c r="CH194" s="136">
        <v>0</v>
      </c>
      <c r="CI194" s="136">
        <v>0</v>
      </c>
      <c r="CJ194" s="136">
        <v>0</v>
      </c>
      <c r="CK194" s="138">
        <v>0</v>
      </c>
      <c r="CL194" s="138">
        <v>0</v>
      </c>
      <c r="CM194" s="136">
        <v>0</v>
      </c>
      <c r="CN194" s="136">
        <v>0</v>
      </c>
      <c r="CO194" s="85">
        <v>43835</v>
      </c>
      <c r="CP194" s="83" t="s">
        <v>4240</v>
      </c>
      <c r="CQ194" s="83" t="s">
        <v>102</v>
      </c>
      <c r="CR194" s="83" t="s">
        <v>482</v>
      </c>
      <c r="CS194" s="83">
        <v>189</v>
      </c>
      <c r="CT194" s="83" t="s">
        <v>483</v>
      </c>
      <c r="CU194" s="83">
        <v>1</v>
      </c>
      <c r="CV194" s="83">
        <v>0</v>
      </c>
      <c r="CW194" s="83">
        <v>0</v>
      </c>
      <c r="CX194" s="83" t="s">
        <v>109</v>
      </c>
      <c r="CY194" s="83" t="s">
        <v>583</v>
      </c>
      <c r="CZ194" s="83">
        <v>0</v>
      </c>
      <c r="DA194" s="83">
        <v>0</v>
      </c>
      <c r="DB194" s="83">
        <f t="shared" ref="DB194:DB257" si="15">IF(COUNT($DE194:$DP194)&lt;SUM($DE194:$DP194),1,0)</f>
        <v>0</v>
      </c>
      <c r="DC194" s="83" t="s">
        <v>497</v>
      </c>
      <c r="DE194" s="136">
        <v>1</v>
      </c>
      <c r="DF194" s="136">
        <v>1</v>
      </c>
      <c r="DG194" s="215" t="s">
        <v>269</v>
      </c>
      <c r="DH194" s="136">
        <v>1</v>
      </c>
      <c r="DI194" s="136">
        <v>1</v>
      </c>
      <c r="DJ194" s="215" t="s">
        <v>269</v>
      </c>
      <c r="EE194" s="136" t="b">
        <v>1</v>
      </c>
      <c r="EF194" s="136" t="b">
        <v>1</v>
      </c>
      <c r="EG194" s="136" t="b">
        <v>1</v>
      </c>
      <c r="EH194" s="136" t="b">
        <v>1</v>
      </c>
      <c r="EL194" s="215" t="s">
        <v>269</v>
      </c>
    </row>
    <row r="195" spans="1:142" ht="60" customHeight="1" x14ac:dyDescent="0.55000000000000004">
      <c r="A195" s="83" t="s">
        <v>130</v>
      </c>
      <c r="B195" s="83" t="s">
        <v>98</v>
      </c>
      <c r="C195">
        <v>519384</v>
      </c>
      <c r="D195" t="s">
        <v>847</v>
      </c>
      <c r="E195" t="s">
        <v>847</v>
      </c>
      <c r="F195" s="83" t="s">
        <v>108</v>
      </c>
      <c r="G195" s="213">
        <v>35806</v>
      </c>
      <c r="H195" s="83" t="s">
        <v>102</v>
      </c>
      <c r="I195" s="213">
        <v>43287</v>
      </c>
      <c r="J195" s="83" t="s">
        <v>228</v>
      </c>
      <c r="K195" s="214">
        <v>583523498290</v>
      </c>
      <c r="L195" s="83" t="s">
        <v>135</v>
      </c>
      <c r="M195" s="213">
        <v>43529</v>
      </c>
      <c r="N195">
        <v>124473</v>
      </c>
      <c r="O195" s="145" t="s">
        <v>567</v>
      </c>
      <c r="P195" s="145" t="s">
        <v>99</v>
      </c>
      <c r="Q195" s="145" t="s">
        <v>100</v>
      </c>
      <c r="R195" s="145" t="s">
        <v>567</v>
      </c>
      <c r="V195">
        <v>5846</v>
      </c>
      <c r="W195" s="83" t="s">
        <v>101</v>
      </c>
      <c r="X195" s="83" t="s">
        <v>103</v>
      </c>
      <c r="Y195" t="s">
        <v>2157</v>
      </c>
      <c r="Z195" s="83" t="s">
        <v>102</v>
      </c>
      <c r="AA195" s="83" t="s">
        <v>102</v>
      </c>
      <c r="AB195" t="s">
        <v>3152</v>
      </c>
      <c r="AC195" s="83" t="s">
        <v>4018</v>
      </c>
      <c r="AD195" s="83" t="s">
        <v>144</v>
      </c>
      <c r="AE195" s="83" t="s">
        <v>105</v>
      </c>
      <c r="AF195" t="s">
        <v>2157</v>
      </c>
      <c r="AG195" s="83" t="s">
        <v>102</v>
      </c>
      <c r="AH195" s="83" t="s">
        <v>102</v>
      </c>
      <c r="AI195" t="s">
        <v>3152</v>
      </c>
      <c r="AJ195" s="83" t="s">
        <v>4018</v>
      </c>
      <c r="AK195" s="83" t="s">
        <v>144</v>
      </c>
      <c r="AL195" s="83" t="s">
        <v>105</v>
      </c>
      <c r="AM195" s="87" t="s">
        <v>106</v>
      </c>
      <c r="AN195" t="s">
        <v>2157</v>
      </c>
      <c r="AO195" t="s">
        <v>3152</v>
      </c>
      <c r="AP195" s="83" t="s">
        <v>4018</v>
      </c>
      <c r="AQ195" s="83" t="s">
        <v>111</v>
      </c>
      <c r="AR195" s="87" t="s">
        <v>106</v>
      </c>
      <c r="AT195" s="83" t="s">
        <v>107</v>
      </c>
      <c r="AU195" s="146" t="s">
        <v>107</v>
      </c>
      <c r="AV195" s="146" t="s">
        <v>107</v>
      </c>
      <c r="AX195" s="110" t="s">
        <v>107</v>
      </c>
      <c r="AY195" s="111"/>
      <c r="AZ195" s="112">
        <f t="shared" ref="AZ195:AZ258" ca="1" si="16">RANDBETWEEN(1000,9999)</f>
        <v>2051</v>
      </c>
      <c r="BA195" s="136">
        <f t="shared" ca="1" si="13"/>
        <v>91</v>
      </c>
      <c r="BB195" s="114" t="s">
        <v>134</v>
      </c>
      <c r="BC195" s="114" t="s">
        <v>108</v>
      </c>
      <c r="BD195" s="114"/>
      <c r="BE195" s="115" t="s">
        <v>102</v>
      </c>
      <c r="BF195" s="115" t="s">
        <v>102</v>
      </c>
      <c r="BG195" s="115" t="s">
        <v>102</v>
      </c>
      <c r="BH195" s="115" t="s">
        <v>102</v>
      </c>
      <c r="BI195" s="116"/>
      <c r="BJ195" s="117" t="s">
        <v>109</v>
      </c>
      <c r="BK195" s="117" t="s">
        <v>109</v>
      </c>
      <c r="BL195" s="83">
        <f t="shared" ca="1" si="14"/>
        <v>52</v>
      </c>
      <c r="BM195" s="83" t="s">
        <v>108</v>
      </c>
      <c r="BN195" s="83">
        <v>0</v>
      </c>
      <c r="BO195" s="83" t="s">
        <v>108</v>
      </c>
      <c r="BP195" s="83">
        <v>-328990</v>
      </c>
      <c r="BQ195" s="83" t="s">
        <v>312</v>
      </c>
      <c r="BR195" s="83" t="s">
        <v>153</v>
      </c>
      <c r="BS195" s="83" t="s">
        <v>499</v>
      </c>
      <c r="BT195" s="83">
        <v>-328990</v>
      </c>
      <c r="BU195" s="83" t="s">
        <v>312</v>
      </c>
      <c r="BV195" s="83" t="s">
        <v>153</v>
      </c>
      <c r="BW195" s="83" t="s">
        <v>499</v>
      </c>
      <c r="BY195" s="136">
        <v>0</v>
      </c>
      <c r="BZ195" s="136">
        <v>0</v>
      </c>
      <c r="CA195" s="136">
        <v>0</v>
      </c>
      <c r="CB195" s="136">
        <v>0</v>
      </c>
      <c r="CD195" s="136">
        <v>0</v>
      </c>
      <c r="CE195" s="136">
        <v>0</v>
      </c>
      <c r="CF195" s="136">
        <v>0</v>
      </c>
      <c r="CG195" s="136">
        <v>0</v>
      </c>
      <c r="CH195" s="136">
        <v>0</v>
      </c>
      <c r="CI195" s="136">
        <v>0</v>
      </c>
      <c r="CJ195" s="136">
        <v>0</v>
      </c>
      <c r="CK195" s="138">
        <v>0</v>
      </c>
      <c r="CL195" s="138">
        <v>0</v>
      </c>
      <c r="CM195" s="136">
        <v>0</v>
      </c>
      <c r="CN195" s="136">
        <v>0</v>
      </c>
      <c r="CO195" s="85">
        <v>43836</v>
      </c>
      <c r="CP195" s="83" t="s">
        <v>4241</v>
      </c>
      <c r="CQ195" s="83" t="s">
        <v>102</v>
      </c>
      <c r="CR195" s="83" t="s">
        <v>482</v>
      </c>
      <c r="CS195" s="83">
        <v>190</v>
      </c>
      <c r="CT195" s="83" t="s">
        <v>483</v>
      </c>
      <c r="CU195" s="83">
        <v>1</v>
      </c>
      <c r="CV195" s="83">
        <v>0</v>
      </c>
      <c r="CW195" s="83">
        <v>0</v>
      </c>
      <c r="CX195" s="83" t="s">
        <v>109</v>
      </c>
      <c r="CY195" s="83" t="s">
        <v>583</v>
      </c>
      <c r="CZ195" s="83">
        <v>0</v>
      </c>
      <c r="DA195" s="83">
        <v>0</v>
      </c>
      <c r="DB195" s="83">
        <f t="shared" si="15"/>
        <v>0</v>
      </c>
      <c r="DC195" s="83" t="s">
        <v>497</v>
      </c>
      <c r="DE195" s="136">
        <v>1</v>
      </c>
      <c r="DF195" s="136">
        <v>1</v>
      </c>
      <c r="DG195" s="215" t="s">
        <v>269</v>
      </c>
      <c r="DH195" s="136">
        <v>1</v>
      </c>
      <c r="DI195" s="136">
        <v>1</v>
      </c>
      <c r="DJ195" s="215" t="s">
        <v>269</v>
      </c>
      <c r="EE195" s="136" t="b">
        <v>1</v>
      </c>
      <c r="EF195" s="136" t="b">
        <v>1</v>
      </c>
      <c r="EG195" s="136" t="b">
        <v>1</v>
      </c>
      <c r="EH195" s="136" t="b">
        <v>1</v>
      </c>
      <c r="EL195" s="215" t="s">
        <v>269</v>
      </c>
    </row>
    <row r="196" spans="1:142" ht="60" customHeight="1" x14ac:dyDescent="0.55000000000000004">
      <c r="A196" s="83" t="s">
        <v>130</v>
      </c>
      <c r="B196" s="83" t="s">
        <v>98</v>
      </c>
      <c r="C196">
        <v>988090</v>
      </c>
      <c r="D196" t="s">
        <v>848</v>
      </c>
      <c r="E196" t="s">
        <v>848</v>
      </c>
      <c r="F196" s="83" t="s">
        <v>108</v>
      </c>
      <c r="G196" s="213">
        <v>38006</v>
      </c>
      <c r="H196" s="83" t="s">
        <v>102</v>
      </c>
      <c r="I196" s="213">
        <v>43403</v>
      </c>
      <c r="J196" s="83" t="s">
        <v>228</v>
      </c>
      <c r="K196" s="214">
        <v>955898960569</v>
      </c>
      <c r="L196" s="83" t="s">
        <v>97</v>
      </c>
      <c r="M196" s="213">
        <v>43605</v>
      </c>
      <c r="N196">
        <v>803569</v>
      </c>
      <c r="O196" s="145" t="s">
        <v>567</v>
      </c>
      <c r="P196" s="145" t="s">
        <v>99</v>
      </c>
      <c r="Q196" s="145" t="s">
        <v>100</v>
      </c>
      <c r="R196" s="145" t="s">
        <v>567</v>
      </c>
      <c r="V196">
        <v>3992</v>
      </c>
      <c r="W196" s="83" t="s">
        <v>101</v>
      </c>
      <c r="X196" s="83" t="s">
        <v>103</v>
      </c>
      <c r="Y196" t="s">
        <v>2158</v>
      </c>
      <c r="Z196" s="83" t="s">
        <v>102</v>
      </c>
      <c r="AA196" s="83" t="s">
        <v>102</v>
      </c>
      <c r="AB196" t="s">
        <v>3153</v>
      </c>
      <c r="AC196" s="83" t="s">
        <v>4019</v>
      </c>
      <c r="AD196" s="83" t="s">
        <v>144</v>
      </c>
      <c r="AE196" s="83" t="s">
        <v>105</v>
      </c>
      <c r="AF196" t="s">
        <v>2158</v>
      </c>
      <c r="AG196" s="83" t="s">
        <v>102</v>
      </c>
      <c r="AH196" s="83" t="s">
        <v>102</v>
      </c>
      <c r="AI196" t="s">
        <v>3153</v>
      </c>
      <c r="AJ196" s="83" t="s">
        <v>4019</v>
      </c>
      <c r="AK196" s="83" t="s">
        <v>144</v>
      </c>
      <c r="AL196" s="83" t="s">
        <v>105</v>
      </c>
      <c r="AM196" s="87" t="s">
        <v>106</v>
      </c>
      <c r="AN196" t="s">
        <v>2158</v>
      </c>
      <c r="AO196" t="s">
        <v>3153</v>
      </c>
      <c r="AP196" s="83" t="s">
        <v>4019</v>
      </c>
      <c r="AQ196" s="83" t="s">
        <v>144</v>
      </c>
      <c r="AR196" s="87" t="s">
        <v>106</v>
      </c>
      <c r="AT196" s="83" t="s">
        <v>107</v>
      </c>
      <c r="AU196" s="146" t="s">
        <v>107</v>
      </c>
      <c r="AV196" s="146" t="s">
        <v>107</v>
      </c>
      <c r="AX196" s="110" t="s">
        <v>107</v>
      </c>
      <c r="AY196" s="111"/>
      <c r="AZ196" s="112">
        <f t="shared" ca="1" si="16"/>
        <v>6586</v>
      </c>
      <c r="BA196" s="136">
        <f t="shared" ca="1" si="13"/>
        <v>56</v>
      </c>
      <c r="BB196" s="114" t="s">
        <v>134</v>
      </c>
      <c r="BC196" s="114" t="s">
        <v>108</v>
      </c>
      <c r="BD196" s="114"/>
      <c r="BE196" s="115" t="s">
        <v>102</v>
      </c>
      <c r="BF196" s="115" t="s">
        <v>102</v>
      </c>
      <c r="BG196" s="115" t="s">
        <v>102</v>
      </c>
      <c r="BH196" s="115" t="s">
        <v>102</v>
      </c>
      <c r="BI196" s="116"/>
      <c r="BJ196" s="117" t="s">
        <v>109</v>
      </c>
      <c r="BK196" s="117" t="s">
        <v>109</v>
      </c>
      <c r="BL196" s="83">
        <f t="shared" ca="1" si="14"/>
        <v>13</v>
      </c>
      <c r="BM196" s="83" t="s">
        <v>108</v>
      </c>
      <c r="BN196" s="83">
        <v>0</v>
      </c>
      <c r="BO196" s="83" t="s">
        <v>108</v>
      </c>
      <c r="BP196" s="83">
        <v>-330725</v>
      </c>
      <c r="BQ196" s="83" t="s">
        <v>198</v>
      </c>
      <c r="BR196" s="83" t="s">
        <v>164</v>
      </c>
      <c r="BS196" s="83" t="s">
        <v>499</v>
      </c>
      <c r="BT196" s="83">
        <v>-330725</v>
      </c>
      <c r="BU196" s="83" t="s">
        <v>198</v>
      </c>
      <c r="BV196" s="83" t="s">
        <v>164</v>
      </c>
      <c r="BW196" s="83" t="s">
        <v>499</v>
      </c>
      <c r="BY196" s="136">
        <v>0</v>
      </c>
      <c r="BZ196" s="136">
        <v>0</v>
      </c>
      <c r="CA196" s="136">
        <v>0</v>
      </c>
      <c r="CB196" s="136">
        <v>0</v>
      </c>
      <c r="CD196" s="136">
        <v>0</v>
      </c>
      <c r="CE196" s="136">
        <v>0</v>
      </c>
      <c r="CF196" s="136">
        <v>0</v>
      </c>
      <c r="CG196" s="136">
        <v>0</v>
      </c>
      <c r="CH196" s="136">
        <v>0</v>
      </c>
      <c r="CI196" s="136">
        <v>0</v>
      </c>
      <c r="CJ196" s="136">
        <v>0</v>
      </c>
      <c r="CK196" s="138">
        <v>0</v>
      </c>
      <c r="CL196" s="138">
        <v>0</v>
      </c>
      <c r="CM196" s="136">
        <v>0</v>
      </c>
      <c r="CN196" s="136">
        <v>0</v>
      </c>
      <c r="CO196" s="85">
        <v>43837</v>
      </c>
      <c r="CP196" s="83" t="s">
        <v>4242</v>
      </c>
      <c r="CQ196" s="83" t="s">
        <v>102</v>
      </c>
      <c r="CR196" s="83" t="s">
        <v>482</v>
      </c>
      <c r="CS196" s="83">
        <v>191</v>
      </c>
      <c r="CT196" s="83" t="s">
        <v>483</v>
      </c>
      <c r="CU196" s="83">
        <v>1</v>
      </c>
      <c r="CV196" s="83">
        <v>0</v>
      </c>
      <c r="CW196" s="83">
        <v>0</v>
      </c>
      <c r="CX196" s="83" t="s">
        <v>109</v>
      </c>
      <c r="CY196" s="83" t="s">
        <v>583</v>
      </c>
      <c r="CZ196" s="83">
        <v>0</v>
      </c>
      <c r="DA196" s="83">
        <v>0</v>
      </c>
      <c r="DB196" s="83">
        <f t="shared" si="15"/>
        <v>0</v>
      </c>
      <c r="DC196" s="83" t="s">
        <v>497</v>
      </c>
      <c r="DE196" s="136">
        <v>1</v>
      </c>
      <c r="DF196" s="136">
        <v>1</v>
      </c>
      <c r="DG196" s="215" t="s">
        <v>269</v>
      </c>
      <c r="DH196" s="136">
        <v>1</v>
      </c>
      <c r="DI196" s="136">
        <v>1</v>
      </c>
      <c r="DJ196" s="215" t="s">
        <v>269</v>
      </c>
      <c r="EE196" s="136" t="b">
        <v>1</v>
      </c>
      <c r="EF196" s="136" t="b">
        <v>1</v>
      </c>
      <c r="EG196" s="136" t="b">
        <v>1</v>
      </c>
      <c r="EH196" s="136" t="b">
        <v>1</v>
      </c>
      <c r="EL196" s="215" t="s">
        <v>269</v>
      </c>
    </row>
    <row r="197" spans="1:142" ht="60" customHeight="1" x14ac:dyDescent="0.55000000000000004">
      <c r="A197" s="83" t="s">
        <v>130</v>
      </c>
      <c r="B197" s="83" t="s">
        <v>98</v>
      </c>
      <c r="C197">
        <v>747937</v>
      </c>
      <c r="D197" t="s">
        <v>849</v>
      </c>
      <c r="E197" t="s">
        <v>849</v>
      </c>
      <c r="F197" s="83" t="s">
        <v>108</v>
      </c>
      <c r="G197" s="213">
        <v>29772</v>
      </c>
      <c r="H197" s="83" t="s">
        <v>102</v>
      </c>
      <c r="I197" s="213">
        <v>43414</v>
      </c>
      <c r="J197" s="83" t="s">
        <v>228</v>
      </c>
      <c r="K197" s="214">
        <v>200090499400</v>
      </c>
      <c r="L197" s="83" t="s">
        <v>135</v>
      </c>
      <c r="M197" s="213">
        <v>43565</v>
      </c>
      <c r="N197">
        <v>856985</v>
      </c>
      <c r="O197" s="145" t="s">
        <v>567</v>
      </c>
      <c r="P197" s="145" t="s">
        <v>99</v>
      </c>
      <c r="Q197" s="145" t="s">
        <v>100</v>
      </c>
      <c r="R197" s="145" t="s">
        <v>567</v>
      </c>
      <c r="V197">
        <v>2611</v>
      </c>
      <c r="W197" s="83" t="s">
        <v>1698</v>
      </c>
      <c r="X197" s="83" t="s">
        <v>103</v>
      </c>
      <c r="Y197" t="s">
        <v>2159</v>
      </c>
      <c r="Z197" s="83" t="s">
        <v>102</v>
      </c>
      <c r="AA197" s="83" t="s">
        <v>102</v>
      </c>
      <c r="AB197" t="s">
        <v>3154</v>
      </c>
      <c r="AC197" s="83" t="s">
        <v>4020</v>
      </c>
      <c r="AD197" s="83" t="s">
        <v>111</v>
      </c>
      <c r="AE197" s="83" t="s">
        <v>105</v>
      </c>
      <c r="AF197" t="s">
        <v>2159</v>
      </c>
      <c r="AG197" s="83" t="s">
        <v>102</v>
      </c>
      <c r="AH197" s="83" t="s">
        <v>102</v>
      </c>
      <c r="AI197" t="s">
        <v>3154</v>
      </c>
      <c r="AJ197" s="83" t="s">
        <v>4020</v>
      </c>
      <c r="AK197" s="83" t="s">
        <v>111</v>
      </c>
      <c r="AL197" s="83" t="s">
        <v>105</v>
      </c>
      <c r="AM197" s="87" t="s">
        <v>106</v>
      </c>
      <c r="AN197" t="s">
        <v>2159</v>
      </c>
      <c r="AO197" t="s">
        <v>3154</v>
      </c>
      <c r="AP197" s="83" t="s">
        <v>4020</v>
      </c>
      <c r="AQ197" s="83" t="s">
        <v>144</v>
      </c>
      <c r="AR197" s="87" t="s">
        <v>106</v>
      </c>
      <c r="AT197" s="83" t="s">
        <v>107</v>
      </c>
      <c r="AU197" s="146" t="s">
        <v>107</v>
      </c>
      <c r="AV197" s="146" t="s">
        <v>107</v>
      </c>
      <c r="AX197" s="110" t="s">
        <v>107</v>
      </c>
      <c r="AY197" s="111"/>
      <c r="AZ197" s="112">
        <f t="shared" ca="1" si="16"/>
        <v>8316</v>
      </c>
      <c r="BA197" s="136">
        <f t="shared" ca="1" si="13"/>
        <v>77</v>
      </c>
      <c r="BB197" s="114" t="s">
        <v>136</v>
      </c>
      <c r="BC197" s="114" t="s">
        <v>108</v>
      </c>
      <c r="BD197" s="114"/>
      <c r="BE197" s="115" t="s">
        <v>102</v>
      </c>
      <c r="BF197" s="115" t="s">
        <v>102</v>
      </c>
      <c r="BG197" s="115" t="s">
        <v>102</v>
      </c>
      <c r="BH197" s="115" t="s">
        <v>102</v>
      </c>
      <c r="BI197" s="116"/>
      <c r="BJ197" s="117" t="s">
        <v>109</v>
      </c>
      <c r="BK197" s="117" t="s">
        <v>109</v>
      </c>
      <c r="BL197" s="83">
        <f t="shared" ca="1" si="14"/>
        <v>81</v>
      </c>
      <c r="BM197" s="83" t="s">
        <v>270</v>
      </c>
      <c r="BN197" s="83">
        <v>0</v>
      </c>
      <c r="BO197" s="83" t="s">
        <v>108</v>
      </c>
      <c r="BP197" s="83">
        <v>-332460</v>
      </c>
      <c r="BQ197" s="83" t="s">
        <v>381</v>
      </c>
      <c r="BR197" s="83" t="s">
        <v>157</v>
      </c>
      <c r="BS197" s="83" t="s">
        <v>502</v>
      </c>
      <c r="BT197" s="83">
        <v>-332460</v>
      </c>
      <c r="BU197" s="83" t="s">
        <v>381</v>
      </c>
      <c r="BV197" s="83" t="s">
        <v>157</v>
      </c>
      <c r="BW197" s="83" t="s">
        <v>502</v>
      </c>
      <c r="BY197" s="136">
        <v>0</v>
      </c>
      <c r="BZ197" s="136">
        <v>0</v>
      </c>
      <c r="CA197" s="136">
        <v>0</v>
      </c>
      <c r="CB197" s="136">
        <v>0</v>
      </c>
      <c r="CD197" s="136">
        <v>0</v>
      </c>
      <c r="CE197" s="136">
        <v>0</v>
      </c>
      <c r="CF197" s="136">
        <v>0</v>
      </c>
      <c r="CG197" s="136">
        <v>0</v>
      </c>
      <c r="CH197" s="136">
        <v>0</v>
      </c>
      <c r="CI197" s="136">
        <v>0</v>
      </c>
      <c r="CJ197" s="136">
        <v>0</v>
      </c>
      <c r="CK197" s="138">
        <v>0</v>
      </c>
      <c r="CL197" s="138">
        <v>0</v>
      </c>
      <c r="CM197" s="136">
        <v>0</v>
      </c>
      <c r="CN197" s="136">
        <v>0</v>
      </c>
      <c r="CO197" s="85">
        <v>43838</v>
      </c>
      <c r="CP197" s="83" t="s">
        <v>4243</v>
      </c>
      <c r="CQ197" s="83" t="s">
        <v>102</v>
      </c>
      <c r="CR197" s="83" t="s">
        <v>482</v>
      </c>
      <c r="CS197" s="83">
        <v>192</v>
      </c>
      <c r="CT197" s="83" t="s">
        <v>483</v>
      </c>
      <c r="CU197" s="83">
        <v>1</v>
      </c>
      <c r="CV197" s="83">
        <v>0</v>
      </c>
      <c r="CW197" s="83">
        <v>0</v>
      </c>
      <c r="CX197" s="83" t="s">
        <v>109</v>
      </c>
      <c r="CY197" s="83" t="s">
        <v>583</v>
      </c>
      <c r="CZ197" s="83">
        <v>0</v>
      </c>
      <c r="DA197" s="83">
        <v>0</v>
      </c>
      <c r="DB197" s="83">
        <f t="shared" si="15"/>
        <v>0</v>
      </c>
      <c r="DC197" s="83" t="s">
        <v>497</v>
      </c>
      <c r="DE197" s="136">
        <v>1</v>
      </c>
      <c r="DF197" s="136">
        <v>1</v>
      </c>
      <c r="DG197" s="215" t="s">
        <v>269</v>
      </c>
      <c r="DH197" s="136">
        <v>1</v>
      </c>
      <c r="DI197" s="136">
        <v>1</v>
      </c>
      <c r="DJ197" s="215" t="s">
        <v>269</v>
      </c>
      <c r="EE197" s="136" t="b">
        <v>1</v>
      </c>
      <c r="EF197" s="136" t="b">
        <v>1</v>
      </c>
      <c r="EG197" s="136" t="b">
        <v>1</v>
      </c>
      <c r="EH197" s="136" t="b">
        <v>1</v>
      </c>
      <c r="EL197" s="215" t="s">
        <v>269</v>
      </c>
    </row>
    <row r="198" spans="1:142" ht="60" customHeight="1" x14ac:dyDescent="0.55000000000000004">
      <c r="A198" s="83" t="s">
        <v>130</v>
      </c>
      <c r="B198" s="83" t="s">
        <v>98</v>
      </c>
      <c r="C198">
        <v>456983</v>
      </c>
      <c r="D198" t="s">
        <v>850</v>
      </c>
      <c r="E198" t="s">
        <v>850</v>
      </c>
      <c r="F198" s="83" t="s">
        <v>108</v>
      </c>
      <c r="G198" s="213">
        <v>36017</v>
      </c>
      <c r="H198" s="83" t="s">
        <v>102</v>
      </c>
      <c r="I198" s="213">
        <v>43256</v>
      </c>
      <c r="J198" s="83" t="s">
        <v>228</v>
      </c>
      <c r="K198" s="214">
        <v>413754806718</v>
      </c>
      <c r="L198" s="83" t="s">
        <v>97</v>
      </c>
      <c r="M198" s="213">
        <v>43679</v>
      </c>
      <c r="N198">
        <v>427801</v>
      </c>
      <c r="O198" s="145" t="s">
        <v>567</v>
      </c>
      <c r="P198" s="145" t="s">
        <v>99</v>
      </c>
      <c r="Q198" s="145" t="s">
        <v>100</v>
      </c>
      <c r="R198" s="145" t="s">
        <v>567</v>
      </c>
      <c r="V198">
        <v>7518</v>
      </c>
      <c r="W198" s="83" t="s">
        <v>101</v>
      </c>
      <c r="X198" s="83" t="s">
        <v>103</v>
      </c>
      <c r="Y198" t="s">
        <v>2160</v>
      </c>
      <c r="Z198" s="83" t="s">
        <v>102</v>
      </c>
      <c r="AA198" s="83" t="s">
        <v>102</v>
      </c>
      <c r="AB198" t="s">
        <v>3155</v>
      </c>
      <c r="AC198" s="83" t="s">
        <v>4021</v>
      </c>
      <c r="AD198" s="83" t="s">
        <v>144</v>
      </c>
      <c r="AE198" s="83" t="s">
        <v>105</v>
      </c>
      <c r="AF198" t="s">
        <v>2160</v>
      </c>
      <c r="AG198" s="83" t="s">
        <v>102</v>
      </c>
      <c r="AH198" s="83" t="s">
        <v>102</v>
      </c>
      <c r="AI198" t="s">
        <v>3155</v>
      </c>
      <c r="AJ198" s="83" t="s">
        <v>4021</v>
      </c>
      <c r="AK198" s="83" t="s">
        <v>144</v>
      </c>
      <c r="AL198" s="83" t="s">
        <v>105</v>
      </c>
      <c r="AM198" s="87" t="s">
        <v>106</v>
      </c>
      <c r="AN198" t="s">
        <v>2160</v>
      </c>
      <c r="AO198" t="s">
        <v>3155</v>
      </c>
      <c r="AP198" s="83" t="s">
        <v>4021</v>
      </c>
      <c r="AQ198" s="83" t="s">
        <v>111</v>
      </c>
      <c r="AR198" s="87" t="s">
        <v>106</v>
      </c>
      <c r="AT198" s="83" t="s">
        <v>107</v>
      </c>
      <c r="AU198" s="146" t="s">
        <v>107</v>
      </c>
      <c r="AV198" s="146" t="s">
        <v>107</v>
      </c>
      <c r="AX198" s="110" t="s">
        <v>107</v>
      </c>
      <c r="AY198" s="111"/>
      <c r="AZ198" s="112">
        <f t="shared" ca="1" si="16"/>
        <v>8716</v>
      </c>
      <c r="BA198" s="136">
        <f t="shared" ref="BA198:BA261" ca="1" si="17">RANDBETWEEN(1,99)</f>
        <v>55</v>
      </c>
      <c r="BB198" s="114" t="s">
        <v>134</v>
      </c>
      <c r="BC198" s="114" t="s">
        <v>108</v>
      </c>
      <c r="BD198" s="114"/>
      <c r="BE198" s="115" t="s">
        <v>102</v>
      </c>
      <c r="BF198" s="115" t="s">
        <v>102</v>
      </c>
      <c r="BG198" s="115" t="s">
        <v>102</v>
      </c>
      <c r="BH198" s="115" t="s">
        <v>102</v>
      </c>
      <c r="BI198" s="116"/>
      <c r="BJ198" s="117" t="s">
        <v>109</v>
      </c>
      <c r="BK198" s="117" t="s">
        <v>109</v>
      </c>
      <c r="BL198" s="83">
        <f t="shared" ref="BL198:BL261" ca="1" si="18">RANDBETWEEN(0,99)</f>
        <v>14</v>
      </c>
      <c r="BM198" s="83" t="s">
        <v>108</v>
      </c>
      <c r="BN198" s="83">
        <v>0</v>
      </c>
      <c r="BO198" s="83" t="s">
        <v>108</v>
      </c>
      <c r="BP198" s="83">
        <v>-334195</v>
      </c>
      <c r="BQ198" s="83" t="s">
        <v>312</v>
      </c>
      <c r="BR198" s="83" t="s">
        <v>153</v>
      </c>
      <c r="BS198" s="83" t="s">
        <v>499</v>
      </c>
      <c r="BT198" s="83">
        <v>-334195</v>
      </c>
      <c r="BU198" s="83" t="s">
        <v>312</v>
      </c>
      <c r="BV198" s="83" t="s">
        <v>153</v>
      </c>
      <c r="BW198" s="83" t="s">
        <v>499</v>
      </c>
      <c r="BY198" s="136">
        <v>0</v>
      </c>
      <c r="BZ198" s="136">
        <v>0</v>
      </c>
      <c r="CA198" s="136">
        <v>0</v>
      </c>
      <c r="CB198" s="136">
        <v>0</v>
      </c>
      <c r="CD198" s="136">
        <v>0</v>
      </c>
      <c r="CE198" s="136">
        <v>0</v>
      </c>
      <c r="CF198" s="136">
        <v>0</v>
      </c>
      <c r="CG198" s="136">
        <v>0</v>
      </c>
      <c r="CH198" s="136">
        <v>0</v>
      </c>
      <c r="CI198" s="136">
        <v>0</v>
      </c>
      <c r="CJ198" s="136">
        <v>0</v>
      </c>
      <c r="CK198" s="138">
        <v>0</v>
      </c>
      <c r="CL198" s="138">
        <v>0</v>
      </c>
      <c r="CM198" s="136">
        <v>0</v>
      </c>
      <c r="CN198" s="136">
        <v>0</v>
      </c>
      <c r="CO198" s="85">
        <v>43839</v>
      </c>
      <c r="CP198" s="83" t="s">
        <v>4244</v>
      </c>
      <c r="CQ198" s="83" t="s">
        <v>102</v>
      </c>
      <c r="CR198" s="83" t="s">
        <v>482</v>
      </c>
      <c r="CS198" s="83">
        <v>193</v>
      </c>
      <c r="CT198" s="83" t="s">
        <v>483</v>
      </c>
      <c r="CU198" s="83">
        <v>1</v>
      </c>
      <c r="CV198" s="83">
        <v>0</v>
      </c>
      <c r="CW198" s="83">
        <v>0</v>
      </c>
      <c r="CX198" s="83" t="s">
        <v>109</v>
      </c>
      <c r="CY198" s="83" t="s">
        <v>583</v>
      </c>
      <c r="CZ198" s="83">
        <v>0</v>
      </c>
      <c r="DA198" s="83">
        <v>0</v>
      </c>
      <c r="DB198" s="83">
        <f t="shared" si="15"/>
        <v>0</v>
      </c>
      <c r="DC198" s="83" t="s">
        <v>497</v>
      </c>
      <c r="DE198" s="136">
        <v>1</v>
      </c>
      <c r="DF198" s="136">
        <v>1</v>
      </c>
      <c r="DG198" s="215" t="s">
        <v>269</v>
      </c>
      <c r="DH198" s="136">
        <v>1</v>
      </c>
      <c r="DI198" s="136">
        <v>1</v>
      </c>
      <c r="DJ198" s="215" t="s">
        <v>269</v>
      </c>
      <c r="EE198" s="136" t="b">
        <v>1</v>
      </c>
      <c r="EF198" s="136" t="b">
        <v>1</v>
      </c>
      <c r="EG198" s="136" t="b">
        <v>1</v>
      </c>
      <c r="EH198" s="136" t="b">
        <v>1</v>
      </c>
      <c r="EL198" s="215" t="s">
        <v>269</v>
      </c>
    </row>
    <row r="199" spans="1:142" ht="60" customHeight="1" x14ac:dyDescent="0.55000000000000004">
      <c r="A199" s="83" t="s">
        <v>130</v>
      </c>
      <c r="B199" s="83" t="s">
        <v>98</v>
      </c>
      <c r="C199">
        <v>929899</v>
      </c>
      <c r="D199" t="s">
        <v>851</v>
      </c>
      <c r="E199" t="s">
        <v>851</v>
      </c>
      <c r="F199" s="83" t="s">
        <v>108</v>
      </c>
      <c r="G199" s="213">
        <v>28030</v>
      </c>
      <c r="H199" s="83" t="s">
        <v>102</v>
      </c>
      <c r="I199" s="213">
        <v>43178</v>
      </c>
      <c r="J199" s="83" t="s">
        <v>228</v>
      </c>
      <c r="K199" s="214">
        <v>831301593021</v>
      </c>
      <c r="L199" s="83" t="s">
        <v>126</v>
      </c>
      <c r="M199" s="213">
        <v>43633</v>
      </c>
      <c r="N199">
        <v>865376</v>
      </c>
      <c r="O199" s="145" t="s">
        <v>567</v>
      </c>
      <c r="P199" s="145" t="s">
        <v>99</v>
      </c>
      <c r="Q199" s="145" t="s">
        <v>100</v>
      </c>
      <c r="R199" s="145" t="s">
        <v>567</v>
      </c>
      <c r="V199">
        <v>6616</v>
      </c>
      <c r="W199" s="83" t="s">
        <v>101</v>
      </c>
      <c r="X199" s="83" t="s">
        <v>103</v>
      </c>
      <c r="Y199" t="s">
        <v>2161</v>
      </c>
      <c r="Z199" s="83" t="s">
        <v>102</v>
      </c>
      <c r="AA199" s="83" t="s">
        <v>102</v>
      </c>
      <c r="AB199" t="s">
        <v>3156</v>
      </c>
      <c r="AC199" s="83" t="s">
        <v>4022</v>
      </c>
      <c r="AD199" s="83" t="s">
        <v>144</v>
      </c>
      <c r="AE199" s="83" t="s">
        <v>105</v>
      </c>
      <c r="AF199" t="s">
        <v>2161</v>
      </c>
      <c r="AG199" s="83" t="s">
        <v>102</v>
      </c>
      <c r="AH199" s="83" t="s">
        <v>102</v>
      </c>
      <c r="AI199" t="s">
        <v>3156</v>
      </c>
      <c r="AJ199" s="83" t="s">
        <v>4022</v>
      </c>
      <c r="AK199" s="83" t="s">
        <v>144</v>
      </c>
      <c r="AL199" s="83" t="s">
        <v>105</v>
      </c>
      <c r="AM199" s="87" t="s">
        <v>106</v>
      </c>
      <c r="AN199" t="s">
        <v>2161</v>
      </c>
      <c r="AO199" t="s">
        <v>3156</v>
      </c>
      <c r="AP199" s="83" t="s">
        <v>4022</v>
      </c>
      <c r="AQ199" s="83" t="s">
        <v>144</v>
      </c>
      <c r="AR199" s="87" t="s">
        <v>106</v>
      </c>
      <c r="AT199" s="83" t="s">
        <v>107</v>
      </c>
      <c r="AU199" s="146" t="s">
        <v>107</v>
      </c>
      <c r="AV199" s="146" t="s">
        <v>107</v>
      </c>
      <c r="AX199" s="110" t="s">
        <v>107</v>
      </c>
      <c r="AY199" s="111"/>
      <c r="AZ199" s="112">
        <f t="shared" ca="1" si="16"/>
        <v>5963</v>
      </c>
      <c r="BA199" s="136">
        <f t="shared" ca="1" si="17"/>
        <v>76</v>
      </c>
      <c r="BB199" s="114" t="s">
        <v>134</v>
      </c>
      <c r="BC199" s="114" t="s">
        <v>108</v>
      </c>
      <c r="BD199" s="114"/>
      <c r="BE199" s="115" t="s">
        <v>102</v>
      </c>
      <c r="BF199" s="115" t="s">
        <v>102</v>
      </c>
      <c r="BG199" s="115" t="s">
        <v>102</v>
      </c>
      <c r="BH199" s="115" t="s">
        <v>102</v>
      </c>
      <c r="BI199" s="116"/>
      <c r="BJ199" s="117" t="s">
        <v>109</v>
      </c>
      <c r="BK199" s="117" t="s">
        <v>109</v>
      </c>
      <c r="BL199" s="83">
        <f t="shared" ca="1" si="18"/>
        <v>28</v>
      </c>
      <c r="BM199" s="83" t="s">
        <v>108</v>
      </c>
      <c r="BN199" s="83">
        <v>0</v>
      </c>
      <c r="BO199" s="83" t="s">
        <v>108</v>
      </c>
      <c r="BP199" s="83">
        <v>-335930</v>
      </c>
      <c r="BQ199" s="83" t="s">
        <v>198</v>
      </c>
      <c r="BR199" s="83" t="s">
        <v>164</v>
      </c>
      <c r="BS199" s="83" t="s">
        <v>499</v>
      </c>
      <c r="BT199" s="83">
        <v>-335930</v>
      </c>
      <c r="BU199" s="83" t="s">
        <v>198</v>
      </c>
      <c r="BV199" s="83" t="s">
        <v>164</v>
      </c>
      <c r="BW199" s="83" t="s">
        <v>499</v>
      </c>
      <c r="BY199" s="136">
        <v>0</v>
      </c>
      <c r="BZ199" s="136">
        <v>0</v>
      </c>
      <c r="CA199" s="136">
        <v>0</v>
      </c>
      <c r="CB199" s="136">
        <v>0</v>
      </c>
      <c r="CD199" s="136">
        <v>0</v>
      </c>
      <c r="CE199" s="136">
        <v>0</v>
      </c>
      <c r="CF199" s="136">
        <v>0</v>
      </c>
      <c r="CG199" s="136">
        <v>0</v>
      </c>
      <c r="CH199" s="136">
        <v>0</v>
      </c>
      <c r="CI199" s="136">
        <v>0</v>
      </c>
      <c r="CJ199" s="136">
        <v>0</v>
      </c>
      <c r="CK199" s="138">
        <v>0</v>
      </c>
      <c r="CL199" s="138">
        <v>0</v>
      </c>
      <c r="CM199" s="136">
        <v>0</v>
      </c>
      <c r="CN199" s="136">
        <v>0</v>
      </c>
      <c r="CO199" s="85">
        <v>43840</v>
      </c>
      <c r="CP199" s="83" t="s">
        <v>4245</v>
      </c>
      <c r="CQ199" s="83" t="s">
        <v>102</v>
      </c>
      <c r="CR199" s="83" t="s">
        <v>482</v>
      </c>
      <c r="CS199" s="83">
        <v>194</v>
      </c>
      <c r="CT199" s="83" t="s">
        <v>483</v>
      </c>
      <c r="CU199" s="83">
        <v>1</v>
      </c>
      <c r="CV199" s="83">
        <v>0</v>
      </c>
      <c r="CW199" s="83">
        <v>0</v>
      </c>
      <c r="CX199" s="83" t="s">
        <v>109</v>
      </c>
      <c r="CY199" s="83" t="s">
        <v>583</v>
      </c>
      <c r="CZ199" s="83">
        <v>0</v>
      </c>
      <c r="DA199" s="83">
        <v>0</v>
      </c>
      <c r="DB199" s="83">
        <f t="shared" si="15"/>
        <v>0</v>
      </c>
      <c r="DC199" s="83" t="s">
        <v>497</v>
      </c>
      <c r="DE199" s="136">
        <v>1</v>
      </c>
      <c r="DF199" s="136">
        <v>1</v>
      </c>
      <c r="DG199" s="215" t="s">
        <v>269</v>
      </c>
      <c r="DH199" s="136">
        <v>1</v>
      </c>
      <c r="DI199" s="136">
        <v>1</v>
      </c>
      <c r="DJ199" s="215" t="s">
        <v>269</v>
      </c>
      <c r="EE199" s="136" t="b">
        <v>1</v>
      </c>
      <c r="EF199" s="136" t="b">
        <v>1</v>
      </c>
      <c r="EG199" s="136" t="b">
        <v>1</v>
      </c>
      <c r="EH199" s="136" t="b">
        <v>1</v>
      </c>
      <c r="EL199" s="215" t="s">
        <v>269</v>
      </c>
    </row>
    <row r="200" spans="1:142" ht="60" customHeight="1" x14ac:dyDescent="0.55000000000000004">
      <c r="A200" s="83" t="s">
        <v>130</v>
      </c>
      <c r="B200" s="83" t="s">
        <v>98</v>
      </c>
      <c r="C200">
        <v>277465</v>
      </c>
      <c r="D200" t="s">
        <v>852</v>
      </c>
      <c r="E200" t="s">
        <v>852</v>
      </c>
      <c r="F200" s="83" t="s">
        <v>108</v>
      </c>
      <c r="G200" s="213">
        <v>26477</v>
      </c>
      <c r="H200" s="83" t="s">
        <v>102</v>
      </c>
      <c r="I200" s="213">
        <v>43296</v>
      </c>
      <c r="J200" s="83" t="s">
        <v>228</v>
      </c>
      <c r="K200" s="214">
        <v>934202467998</v>
      </c>
      <c r="L200" s="83" t="s">
        <v>135</v>
      </c>
      <c r="M200" s="213">
        <v>43662</v>
      </c>
      <c r="N200">
        <v>405345</v>
      </c>
      <c r="O200" s="145" t="s">
        <v>567</v>
      </c>
      <c r="P200" s="145" t="s">
        <v>99</v>
      </c>
      <c r="Q200" s="145" t="s">
        <v>100</v>
      </c>
      <c r="R200" s="145" t="s">
        <v>567</v>
      </c>
      <c r="V200">
        <v>2051</v>
      </c>
      <c r="W200" s="83" t="s">
        <v>1699</v>
      </c>
      <c r="X200" s="83" t="s">
        <v>103</v>
      </c>
      <c r="Y200" t="s">
        <v>2162</v>
      </c>
      <c r="Z200" s="83" t="s">
        <v>102</v>
      </c>
      <c r="AA200" s="83" t="s">
        <v>102</v>
      </c>
      <c r="AB200" t="s">
        <v>3157</v>
      </c>
      <c r="AC200" s="83" t="s">
        <v>4023</v>
      </c>
      <c r="AD200" s="83" t="s">
        <v>111</v>
      </c>
      <c r="AE200" s="83" t="s">
        <v>105</v>
      </c>
      <c r="AF200" t="s">
        <v>2162</v>
      </c>
      <c r="AG200" s="83" t="s">
        <v>102</v>
      </c>
      <c r="AH200" s="83" t="s">
        <v>102</v>
      </c>
      <c r="AI200" t="s">
        <v>3157</v>
      </c>
      <c r="AJ200" s="83" t="s">
        <v>4023</v>
      </c>
      <c r="AK200" s="83" t="s">
        <v>111</v>
      </c>
      <c r="AL200" s="83" t="s">
        <v>105</v>
      </c>
      <c r="AM200" s="87" t="s">
        <v>106</v>
      </c>
      <c r="AN200" t="s">
        <v>2162</v>
      </c>
      <c r="AO200" t="s">
        <v>3157</v>
      </c>
      <c r="AP200" s="83" t="s">
        <v>4023</v>
      </c>
      <c r="AQ200" s="83" t="s">
        <v>144</v>
      </c>
      <c r="AR200" s="87" t="s">
        <v>106</v>
      </c>
      <c r="AT200" s="83" t="s">
        <v>107</v>
      </c>
      <c r="AU200" s="146" t="s">
        <v>107</v>
      </c>
      <c r="AV200" s="146" t="s">
        <v>107</v>
      </c>
      <c r="AX200" s="110" t="s">
        <v>107</v>
      </c>
      <c r="AY200" s="111"/>
      <c r="AZ200" s="112">
        <f t="shared" ca="1" si="16"/>
        <v>3025</v>
      </c>
      <c r="BA200" s="136">
        <f t="shared" ca="1" si="17"/>
        <v>40</v>
      </c>
      <c r="BB200" s="114" t="s">
        <v>136</v>
      </c>
      <c r="BC200" s="114" t="s">
        <v>108</v>
      </c>
      <c r="BD200" s="114"/>
      <c r="BE200" s="115" t="s">
        <v>102</v>
      </c>
      <c r="BF200" s="115" t="s">
        <v>102</v>
      </c>
      <c r="BG200" s="115" t="s">
        <v>102</v>
      </c>
      <c r="BH200" s="115" t="s">
        <v>102</v>
      </c>
      <c r="BI200" s="116"/>
      <c r="BJ200" s="117" t="s">
        <v>109</v>
      </c>
      <c r="BK200" s="117" t="s">
        <v>109</v>
      </c>
      <c r="BL200" s="83">
        <f t="shared" ca="1" si="18"/>
        <v>0</v>
      </c>
      <c r="BM200" s="83" t="s">
        <v>270</v>
      </c>
      <c r="BN200" s="83">
        <v>0</v>
      </c>
      <c r="BO200" s="83" t="s">
        <v>108</v>
      </c>
      <c r="BP200" s="83">
        <v>-337665</v>
      </c>
      <c r="BQ200" s="83" t="s">
        <v>381</v>
      </c>
      <c r="BR200" s="83" t="s">
        <v>157</v>
      </c>
      <c r="BS200" s="83" t="s">
        <v>502</v>
      </c>
      <c r="BT200" s="83">
        <v>-337665</v>
      </c>
      <c r="BU200" s="83" t="s">
        <v>381</v>
      </c>
      <c r="BV200" s="83" t="s">
        <v>157</v>
      </c>
      <c r="BW200" s="83" t="s">
        <v>502</v>
      </c>
      <c r="BY200" s="136">
        <v>0</v>
      </c>
      <c r="BZ200" s="136">
        <v>0</v>
      </c>
      <c r="CA200" s="136">
        <v>0</v>
      </c>
      <c r="CB200" s="136">
        <v>0</v>
      </c>
      <c r="CD200" s="136">
        <v>0</v>
      </c>
      <c r="CE200" s="136">
        <v>0</v>
      </c>
      <c r="CF200" s="136">
        <v>0</v>
      </c>
      <c r="CG200" s="136">
        <v>0</v>
      </c>
      <c r="CH200" s="136">
        <v>0</v>
      </c>
      <c r="CI200" s="136">
        <v>0</v>
      </c>
      <c r="CJ200" s="136">
        <v>0</v>
      </c>
      <c r="CK200" s="138">
        <v>0</v>
      </c>
      <c r="CL200" s="138">
        <v>0</v>
      </c>
      <c r="CM200" s="136">
        <v>0</v>
      </c>
      <c r="CN200" s="136">
        <v>0</v>
      </c>
      <c r="CO200" s="85">
        <v>43841</v>
      </c>
      <c r="CP200" s="83" t="s">
        <v>4246</v>
      </c>
      <c r="CQ200" s="83" t="s">
        <v>102</v>
      </c>
      <c r="CR200" s="83" t="s">
        <v>482</v>
      </c>
      <c r="CS200" s="83">
        <v>195</v>
      </c>
      <c r="CT200" s="83" t="s">
        <v>483</v>
      </c>
      <c r="CU200" s="83">
        <v>1</v>
      </c>
      <c r="CV200" s="83">
        <v>0</v>
      </c>
      <c r="CW200" s="83">
        <v>0</v>
      </c>
      <c r="CX200" s="83" t="s">
        <v>109</v>
      </c>
      <c r="CY200" s="83" t="s">
        <v>583</v>
      </c>
      <c r="CZ200" s="83">
        <v>0</v>
      </c>
      <c r="DA200" s="83">
        <v>0</v>
      </c>
      <c r="DB200" s="83">
        <f t="shared" si="15"/>
        <v>0</v>
      </c>
      <c r="DC200" s="83" t="s">
        <v>497</v>
      </c>
      <c r="DE200" s="136">
        <v>1</v>
      </c>
      <c r="DF200" s="136">
        <v>1</v>
      </c>
      <c r="DG200" s="215" t="s">
        <v>269</v>
      </c>
      <c r="DH200" s="136">
        <v>1</v>
      </c>
      <c r="DI200" s="136">
        <v>1</v>
      </c>
      <c r="DJ200" s="215" t="s">
        <v>269</v>
      </c>
      <c r="EE200" s="136" t="b">
        <v>1</v>
      </c>
      <c r="EF200" s="136" t="b">
        <v>1</v>
      </c>
      <c r="EG200" s="136" t="b">
        <v>1</v>
      </c>
      <c r="EH200" s="136" t="b">
        <v>1</v>
      </c>
      <c r="EL200" s="215" t="s">
        <v>269</v>
      </c>
    </row>
    <row r="201" spans="1:142" ht="60" customHeight="1" x14ac:dyDescent="0.55000000000000004">
      <c r="A201" s="83" t="s">
        <v>130</v>
      </c>
      <c r="B201" s="83" t="s">
        <v>98</v>
      </c>
      <c r="C201">
        <v>375465</v>
      </c>
      <c r="D201" t="s">
        <v>853</v>
      </c>
      <c r="E201" t="s">
        <v>853</v>
      </c>
      <c r="F201" s="83" t="s">
        <v>108</v>
      </c>
      <c r="G201" s="213">
        <v>37693</v>
      </c>
      <c r="H201" s="83" t="s">
        <v>102</v>
      </c>
      <c r="I201" s="213">
        <v>43290</v>
      </c>
      <c r="J201" s="83" t="s">
        <v>228</v>
      </c>
      <c r="K201" s="214">
        <v>941844177212</v>
      </c>
      <c r="L201" s="83" t="s">
        <v>97</v>
      </c>
      <c r="M201" s="213">
        <v>43586</v>
      </c>
      <c r="N201">
        <v>789135</v>
      </c>
      <c r="O201" s="145" t="s">
        <v>567</v>
      </c>
      <c r="P201" s="145" t="s">
        <v>99</v>
      </c>
      <c r="Q201" s="145" t="s">
        <v>100</v>
      </c>
      <c r="R201" s="145" t="s">
        <v>567</v>
      </c>
      <c r="V201">
        <v>8943</v>
      </c>
      <c r="W201" s="83" t="s">
        <v>101</v>
      </c>
      <c r="X201" s="83" t="s">
        <v>103</v>
      </c>
      <c r="Y201" t="s">
        <v>2163</v>
      </c>
      <c r="Z201" s="83" t="s">
        <v>102</v>
      </c>
      <c r="AA201" s="83" t="s">
        <v>102</v>
      </c>
      <c r="AB201" t="s">
        <v>3158</v>
      </c>
      <c r="AC201" s="83" t="s">
        <v>4024</v>
      </c>
      <c r="AD201" s="83" t="s">
        <v>144</v>
      </c>
      <c r="AE201" s="83" t="s">
        <v>105</v>
      </c>
      <c r="AF201" t="s">
        <v>2163</v>
      </c>
      <c r="AG201" s="83" t="s">
        <v>102</v>
      </c>
      <c r="AH201" s="83" t="s">
        <v>102</v>
      </c>
      <c r="AI201" t="s">
        <v>3158</v>
      </c>
      <c r="AJ201" s="83" t="s">
        <v>4024</v>
      </c>
      <c r="AK201" s="83" t="s">
        <v>144</v>
      </c>
      <c r="AL201" s="83" t="s">
        <v>105</v>
      </c>
      <c r="AM201" s="87" t="s">
        <v>106</v>
      </c>
      <c r="AN201" t="s">
        <v>2163</v>
      </c>
      <c r="AO201" t="s">
        <v>3158</v>
      </c>
      <c r="AP201" s="83" t="s">
        <v>4024</v>
      </c>
      <c r="AQ201" s="83" t="s">
        <v>111</v>
      </c>
      <c r="AR201" s="87" t="s">
        <v>106</v>
      </c>
      <c r="AT201" s="83" t="s">
        <v>107</v>
      </c>
      <c r="AU201" s="146" t="s">
        <v>107</v>
      </c>
      <c r="AV201" s="146" t="s">
        <v>107</v>
      </c>
      <c r="AX201" s="110" t="s">
        <v>107</v>
      </c>
      <c r="AY201" s="111"/>
      <c r="AZ201" s="112">
        <f t="shared" ca="1" si="16"/>
        <v>8847</v>
      </c>
      <c r="BA201" s="136">
        <f t="shared" ca="1" si="17"/>
        <v>48</v>
      </c>
      <c r="BB201" s="114" t="s">
        <v>134</v>
      </c>
      <c r="BC201" s="114" t="s">
        <v>108</v>
      </c>
      <c r="BD201" s="114"/>
      <c r="BE201" s="115" t="s">
        <v>102</v>
      </c>
      <c r="BF201" s="115" t="s">
        <v>102</v>
      </c>
      <c r="BG201" s="115" t="s">
        <v>102</v>
      </c>
      <c r="BH201" s="115" t="s">
        <v>102</v>
      </c>
      <c r="BI201" s="116"/>
      <c r="BJ201" s="117" t="s">
        <v>109</v>
      </c>
      <c r="BK201" s="117" t="s">
        <v>109</v>
      </c>
      <c r="BL201" s="83">
        <f t="shared" ca="1" si="18"/>
        <v>76</v>
      </c>
      <c r="BM201" s="83" t="s">
        <v>108</v>
      </c>
      <c r="BN201" s="83">
        <v>0</v>
      </c>
      <c r="BO201" s="83" t="s">
        <v>108</v>
      </c>
      <c r="BP201" s="83">
        <v>-339400</v>
      </c>
      <c r="BQ201" s="83" t="s">
        <v>312</v>
      </c>
      <c r="BR201" s="83" t="s">
        <v>153</v>
      </c>
      <c r="BS201" s="83" t="s">
        <v>499</v>
      </c>
      <c r="BT201" s="83">
        <v>-339400</v>
      </c>
      <c r="BU201" s="83" t="s">
        <v>312</v>
      </c>
      <c r="BV201" s="83" t="s">
        <v>153</v>
      </c>
      <c r="BW201" s="83" t="s">
        <v>499</v>
      </c>
      <c r="BY201" s="136">
        <v>0</v>
      </c>
      <c r="BZ201" s="136">
        <v>0</v>
      </c>
      <c r="CA201" s="136">
        <v>0</v>
      </c>
      <c r="CB201" s="136">
        <v>0</v>
      </c>
      <c r="CD201" s="136">
        <v>0</v>
      </c>
      <c r="CE201" s="136">
        <v>0</v>
      </c>
      <c r="CF201" s="136">
        <v>0</v>
      </c>
      <c r="CG201" s="136">
        <v>0</v>
      </c>
      <c r="CH201" s="136">
        <v>0</v>
      </c>
      <c r="CI201" s="136">
        <v>0</v>
      </c>
      <c r="CJ201" s="136">
        <v>0</v>
      </c>
      <c r="CK201" s="138">
        <v>0</v>
      </c>
      <c r="CL201" s="138">
        <v>0</v>
      </c>
      <c r="CM201" s="136">
        <v>0</v>
      </c>
      <c r="CN201" s="136">
        <v>0</v>
      </c>
      <c r="CO201" s="85">
        <v>43842</v>
      </c>
      <c r="CP201" s="83" t="s">
        <v>4247</v>
      </c>
      <c r="CQ201" s="83" t="s">
        <v>102</v>
      </c>
      <c r="CR201" s="83" t="s">
        <v>482</v>
      </c>
      <c r="CS201" s="83">
        <v>196</v>
      </c>
      <c r="CT201" s="83" t="s">
        <v>483</v>
      </c>
      <c r="CU201" s="83">
        <v>1</v>
      </c>
      <c r="CV201" s="83">
        <v>0</v>
      </c>
      <c r="CW201" s="83">
        <v>0</v>
      </c>
      <c r="CX201" s="83" t="s">
        <v>109</v>
      </c>
      <c r="CY201" s="83" t="s">
        <v>583</v>
      </c>
      <c r="CZ201" s="83">
        <v>0</v>
      </c>
      <c r="DA201" s="83">
        <v>0</v>
      </c>
      <c r="DB201" s="83">
        <f t="shared" si="15"/>
        <v>0</v>
      </c>
      <c r="DC201" s="83" t="s">
        <v>497</v>
      </c>
      <c r="DE201" s="136">
        <v>1</v>
      </c>
      <c r="DF201" s="136">
        <v>1</v>
      </c>
      <c r="DG201" s="215" t="s">
        <v>269</v>
      </c>
      <c r="DH201" s="136">
        <v>1</v>
      </c>
      <c r="DI201" s="136">
        <v>1</v>
      </c>
      <c r="DJ201" s="215" t="s">
        <v>269</v>
      </c>
      <c r="EE201" s="136" t="b">
        <v>1</v>
      </c>
      <c r="EF201" s="136" t="b">
        <v>1</v>
      </c>
      <c r="EG201" s="136" t="b">
        <v>1</v>
      </c>
      <c r="EH201" s="136" t="b">
        <v>1</v>
      </c>
      <c r="EL201" s="215" t="s">
        <v>269</v>
      </c>
    </row>
    <row r="202" spans="1:142" ht="60" customHeight="1" x14ac:dyDescent="0.55000000000000004">
      <c r="A202" s="83" t="s">
        <v>130</v>
      </c>
      <c r="B202" s="83" t="s">
        <v>98</v>
      </c>
      <c r="C202">
        <v>115152</v>
      </c>
      <c r="D202" t="s">
        <v>854</v>
      </c>
      <c r="E202" t="s">
        <v>854</v>
      </c>
      <c r="F202" s="83" t="s">
        <v>108</v>
      </c>
      <c r="G202" s="213">
        <v>26204</v>
      </c>
      <c r="H202" s="83" t="s">
        <v>102</v>
      </c>
      <c r="I202" s="213">
        <v>43444</v>
      </c>
      <c r="J202" s="83" t="s">
        <v>228</v>
      </c>
      <c r="K202" s="214">
        <v>683440653756</v>
      </c>
      <c r="L202" s="83" t="s">
        <v>135</v>
      </c>
      <c r="M202" s="213">
        <v>43505</v>
      </c>
      <c r="N202">
        <v>293170</v>
      </c>
      <c r="O202" s="145" t="s">
        <v>567</v>
      </c>
      <c r="P202" s="145" t="s">
        <v>99</v>
      </c>
      <c r="Q202" s="145" t="s">
        <v>100</v>
      </c>
      <c r="R202" s="145" t="s">
        <v>567</v>
      </c>
      <c r="V202">
        <v>2354</v>
      </c>
      <c r="W202" s="83" t="s">
        <v>101</v>
      </c>
      <c r="X202" s="83" t="s">
        <v>103</v>
      </c>
      <c r="Y202" t="s">
        <v>2164</v>
      </c>
      <c r="Z202" s="83" t="s">
        <v>102</v>
      </c>
      <c r="AA202" s="83" t="s">
        <v>102</v>
      </c>
      <c r="AB202" t="s">
        <v>3159</v>
      </c>
      <c r="AC202" s="83" t="s">
        <v>4025</v>
      </c>
      <c r="AD202" s="83" t="s">
        <v>144</v>
      </c>
      <c r="AE202" s="83" t="s">
        <v>105</v>
      </c>
      <c r="AF202" t="s">
        <v>2164</v>
      </c>
      <c r="AG202" s="83" t="s">
        <v>102</v>
      </c>
      <c r="AH202" s="83" t="s">
        <v>102</v>
      </c>
      <c r="AI202" t="s">
        <v>3159</v>
      </c>
      <c r="AJ202" s="83" t="s">
        <v>4025</v>
      </c>
      <c r="AK202" s="83" t="s">
        <v>144</v>
      </c>
      <c r="AL202" s="83" t="s">
        <v>105</v>
      </c>
      <c r="AM202" s="87" t="s">
        <v>106</v>
      </c>
      <c r="AN202" t="s">
        <v>2164</v>
      </c>
      <c r="AO202" t="s">
        <v>3159</v>
      </c>
      <c r="AP202" s="83" t="s">
        <v>4025</v>
      </c>
      <c r="AQ202" s="83" t="s">
        <v>144</v>
      </c>
      <c r="AR202" s="87" t="s">
        <v>106</v>
      </c>
      <c r="AT202" s="83" t="s">
        <v>107</v>
      </c>
      <c r="AU202" s="146" t="s">
        <v>107</v>
      </c>
      <c r="AV202" s="146" t="s">
        <v>107</v>
      </c>
      <c r="AX202" s="110" t="s">
        <v>107</v>
      </c>
      <c r="AY202" s="111"/>
      <c r="AZ202" s="112">
        <f t="shared" ca="1" si="16"/>
        <v>4687</v>
      </c>
      <c r="BA202" s="136">
        <f t="shared" ca="1" si="17"/>
        <v>95</v>
      </c>
      <c r="BB202" s="114" t="s">
        <v>134</v>
      </c>
      <c r="BC202" s="114" t="s">
        <v>108</v>
      </c>
      <c r="BD202" s="114"/>
      <c r="BE202" s="115" t="s">
        <v>102</v>
      </c>
      <c r="BF202" s="115" t="s">
        <v>102</v>
      </c>
      <c r="BG202" s="115" t="s">
        <v>102</v>
      </c>
      <c r="BH202" s="115" t="s">
        <v>102</v>
      </c>
      <c r="BI202" s="116"/>
      <c r="BJ202" s="117" t="s">
        <v>109</v>
      </c>
      <c r="BK202" s="117" t="s">
        <v>109</v>
      </c>
      <c r="BL202" s="83">
        <f t="shared" ca="1" si="18"/>
        <v>84</v>
      </c>
      <c r="BM202" s="83" t="s">
        <v>108</v>
      </c>
      <c r="BN202" s="83">
        <v>0</v>
      </c>
      <c r="BO202" s="83" t="s">
        <v>108</v>
      </c>
      <c r="BP202" s="83">
        <v>-341135</v>
      </c>
      <c r="BQ202" s="83" t="s">
        <v>198</v>
      </c>
      <c r="BR202" s="83" t="s">
        <v>164</v>
      </c>
      <c r="BS202" s="83" t="s">
        <v>499</v>
      </c>
      <c r="BT202" s="83">
        <v>-341135</v>
      </c>
      <c r="BU202" s="83" t="s">
        <v>198</v>
      </c>
      <c r="BV202" s="83" t="s">
        <v>164</v>
      </c>
      <c r="BW202" s="83" t="s">
        <v>499</v>
      </c>
      <c r="BY202" s="136">
        <v>0</v>
      </c>
      <c r="BZ202" s="136">
        <v>0</v>
      </c>
      <c r="CA202" s="136">
        <v>0</v>
      </c>
      <c r="CB202" s="136">
        <v>0</v>
      </c>
      <c r="CD202" s="136">
        <v>0</v>
      </c>
      <c r="CE202" s="136">
        <v>0</v>
      </c>
      <c r="CF202" s="136">
        <v>0</v>
      </c>
      <c r="CG202" s="136">
        <v>0</v>
      </c>
      <c r="CH202" s="136">
        <v>0</v>
      </c>
      <c r="CI202" s="136">
        <v>0</v>
      </c>
      <c r="CJ202" s="136">
        <v>0</v>
      </c>
      <c r="CK202" s="138">
        <v>0</v>
      </c>
      <c r="CL202" s="138">
        <v>0</v>
      </c>
      <c r="CM202" s="136">
        <v>0</v>
      </c>
      <c r="CN202" s="136">
        <v>0</v>
      </c>
      <c r="CO202" s="85">
        <v>43843</v>
      </c>
      <c r="CP202" s="83" t="s">
        <v>4248</v>
      </c>
      <c r="CQ202" s="83" t="s">
        <v>102</v>
      </c>
      <c r="CR202" s="83" t="s">
        <v>482</v>
      </c>
      <c r="CS202" s="83">
        <v>197</v>
      </c>
      <c r="CT202" s="83" t="s">
        <v>483</v>
      </c>
      <c r="CU202" s="83">
        <v>1</v>
      </c>
      <c r="CV202" s="83">
        <v>0</v>
      </c>
      <c r="CW202" s="83">
        <v>0</v>
      </c>
      <c r="CX202" s="83" t="s">
        <v>109</v>
      </c>
      <c r="CY202" s="83" t="s">
        <v>583</v>
      </c>
      <c r="CZ202" s="83">
        <v>0</v>
      </c>
      <c r="DA202" s="83">
        <v>0</v>
      </c>
      <c r="DB202" s="83">
        <f t="shared" si="15"/>
        <v>0</v>
      </c>
      <c r="DC202" s="83" t="s">
        <v>497</v>
      </c>
      <c r="DE202" s="136">
        <v>1</v>
      </c>
      <c r="DF202" s="136">
        <v>1</v>
      </c>
      <c r="DG202" s="215" t="s">
        <v>269</v>
      </c>
      <c r="DH202" s="136">
        <v>1</v>
      </c>
      <c r="DI202" s="136">
        <v>1</v>
      </c>
      <c r="DJ202" s="215" t="s">
        <v>269</v>
      </c>
      <c r="EE202" s="136" t="b">
        <v>1</v>
      </c>
      <c r="EF202" s="136" t="b">
        <v>1</v>
      </c>
      <c r="EG202" s="136" t="b">
        <v>1</v>
      </c>
      <c r="EH202" s="136" t="b">
        <v>1</v>
      </c>
      <c r="EL202" s="215" t="s">
        <v>269</v>
      </c>
    </row>
    <row r="203" spans="1:142" ht="60" customHeight="1" x14ac:dyDescent="0.55000000000000004">
      <c r="A203" s="83" t="s">
        <v>130</v>
      </c>
      <c r="B203" s="83" t="s">
        <v>98</v>
      </c>
      <c r="C203">
        <v>787499</v>
      </c>
      <c r="D203" t="s">
        <v>855</v>
      </c>
      <c r="E203" t="s">
        <v>855</v>
      </c>
      <c r="F203" s="83" t="s">
        <v>108</v>
      </c>
      <c r="G203" s="213">
        <v>34111</v>
      </c>
      <c r="H203" s="83" t="s">
        <v>102</v>
      </c>
      <c r="I203" s="213">
        <v>43134</v>
      </c>
      <c r="J203" s="83" t="s">
        <v>228</v>
      </c>
      <c r="K203" s="214">
        <v>322056594400</v>
      </c>
      <c r="L203" s="83" t="s">
        <v>97</v>
      </c>
      <c r="M203" s="213">
        <v>43548</v>
      </c>
      <c r="N203">
        <v>214642</v>
      </c>
      <c r="O203" s="145" t="s">
        <v>567</v>
      </c>
      <c r="P203" s="145" t="s">
        <v>99</v>
      </c>
      <c r="Q203" s="145" t="s">
        <v>100</v>
      </c>
      <c r="R203" s="145" t="s">
        <v>567</v>
      </c>
      <c r="V203">
        <v>5785</v>
      </c>
      <c r="W203" s="83" t="s">
        <v>1700</v>
      </c>
      <c r="X203" s="83" t="s">
        <v>103</v>
      </c>
      <c r="Y203" t="s">
        <v>2165</v>
      </c>
      <c r="Z203" s="83" t="s">
        <v>102</v>
      </c>
      <c r="AA203" s="83" t="s">
        <v>102</v>
      </c>
      <c r="AB203" t="s">
        <v>3160</v>
      </c>
      <c r="AC203" s="83" t="s">
        <v>4026</v>
      </c>
      <c r="AD203" s="83" t="s">
        <v>111</v>
      </c>
      <c r="AE203" s="83" t="s">
        <v>105</v>
      </c>
      <c r="AF203" t="s">
        <v>2165</v>
      </c>
      <c r="AG203" s="83" t="s">
        <v>102</v>
      </c>
      <c r="AH203" s="83" t="s">
        <v>102</v>
      </c>
      <c r="AI203" t="s">
        <v>3160</v>
      </c>
      <c r="AJ203" s="83" t="s">
        <v>4026</v>
      </c>
      <c r="AK203" s="83" t="s">
        <v>111</v>
      </c>
      <c r="AL203" s="83" t="s">
        <v>105</v>
      </c>
      <c r="AM203" s="87" t="s">
        <v>106</v>
      </c>
      <c r="AN203" t="s">
        <v>2165</v>
      </c>
      <c r="AO203" t="s">
        <v>3160</v>
      </c>
      <c r="AP203" s="83" t="s">
        <v>4026</v>
      </c>
      <c r="AQ203" s="83" t="s">
        <v>144</v>
      </c>
      <c r="AR203" s="87" t="s">
        <v>106</v>
      </c>
      <c r="AT203" s="83" t="s">
        <v>107</v>
      </c>
      <c r="AU203" s="146" t="s">
        <v>107</v>
      </c>
      <c r="AV203" s="146" t="s">
        <v>107</v>
      </c>
      <c r="AX203" s="110" t="s">
        <v>107</v>
      </c>
      <c r="AY203" s="111"/>
      <c r="AZ203" s="112">
        <f t="shared" ca="1" si="16"/>
        <v>9084</v>
      </c>
      <c r="BA203" s="136">
        <f t="shared" ca="1" si="17"/>
        <v>84</v>
      </c>
      <c r="BB203" s="114" t="s">
        <v>136</v>
      </c>
      <c r="BC203" s="114" t="s">
        <v>108</v>
      </c>
      <c r="BD203" s="114"/>
      <c r="BE203" s="115" t="s">
        <v>102</v>
      </c>
      <c r="BF203" s="115" t="s">
        <v>102</v>
      </c>
      <c r="BG203" s="115" t="s">
        <v>102</v>
      </c>
      <c r="BH203" s="115" t="s">
        <v>102</v>
      </c>
      <c r="BI203" s="116"/>
      <c r="BJ203" s="117" t="s">
        <v>109</v>
      </c>
      <c r="BK203" s="117" t="s">
        <v>109</v>
      </c>
      <c r="BL203" s="83">
        <f t="shared" ca="1" si="18"/>
        <v>53</v>
      </c>
      <c r="BM203" s="83" t="s">
        <v>270</v>
      </c>
      <c r="BN203" s="83">
        <v>0</v>
      </c>
      <c r="BO203" s="83" t="s">
        <v>108</v>
      </c>
      <c r="BP203" s="83">
        <v>-342870</v>
      </c>
      <c r="BQ203" s="83" t="s">
        <v>381</v>
      </c>
      <c r="BR203" s="83" t="s">
        <v>157</v>
      </c>
      <c r="BS203" s="83" t="s">
        <v>502</v>
      </c>
      <c r="BT203" s="83">
        <v>-342870</v>
      </c>
      <c r="BU203" s="83" t="s">
        <v>381</v>
      </c>
      <c r="BV203" s="83" t="s">
        <v>157</v>
      </c>
      <c r="BW203" s="83" t="s">
        <v>502</v>
      </c>
      <c r="BY203" s="136">
        <v>0</v>
      </c>
      <c r="BZ203" s="136">
        <v>0</v>
      </c>
      <c r="CA203" s="136">
        <v>0</v>
      </c>
      <c r="CB203" s="136">
        <v>0</v>
      </c>
      <c r="CD203" s="136">
        <v>0</v>
      </c>
      <c r="CE203" s="136">
        <v>0</v>
      </c>
      <c r="CF203" s="136">
        <v>0</v>
      </c>
      <c r="CG203" s="136">
        <v>0</v>
      </c>
      <c r="CH203" s="136">
        <v>0</v>
      </c>
      <c r="CI203" s="136">
        <v>0</v>
      </c>
      <c r="CJ203" s="136">
        <v>0</v>
      </c>
      <c r="CK203" s="138">
        <v>0</v>
      </c>
      <c r="CL203" s="138">
        <v>0</v>
      </c>
      <c r="CM203" s="136">
        <v>0</v>
      </c>
      <c r="CN203" s="136">
        <v>0</v>
      </c>
      <c r="CO203" s="85">
        <v>43844</v>
      </c>
      <c r="CP203" s="83" t="s">
        <v>4249</v>
      </c>
      <c r="CQ203" s="83" t="s">
        <v>102</v>
      </c>
      <c r="CR203" s="83" t="s">
        <v>482</v>
      </c>
      <c r="CS203" s="83">
        <v>198</v>
      </c>
      <c r="CT203" s="83" t="s">
        <v>483</v>
      </c>
      <c r="CU203" s="83">
        <v>1</v>
      </c>
      <c r="CV203" s="83">
        <v>0</v>
      </c>
      <c r="CW203" s="83">
        <v>0</v>
      </c>
      <c r="CX203" s="83" t="s">
        <v>109</v>
      </c>
      <c r="CY203" s="83" t="s">
        <v>583</v>
      </c>
      <c r="CZ203" s="83">
        <v>0</v>
      </c>
      <c r="DA203" s="83">
        <v>0</v>
      </c>
      <c r="DB203" s="83">
        <f t="shared" si="15"/>
        <v>0</v>
      </c>
      <c r="DC203" s="83" t="s">
        <v>497</v>
      </c>
      <c r="DE203" s="136">
        <v>1</v>
      </c>
      <c r="DF203" s="136">
        <v>1</v>
      </c>
      <c r="DG203" s="215" t="s">
        <v>269</v>
      </c>
      <c r="DH203" s="136">
        <v>1</v>
      </c>
      <c r="DI203" s="136">
        <v>1</v>
      </c>
      <c r="DJ203" s="215" t="s">
        <v>269</v>
      </c>
      <c r="EE203" s="136" t="b">
        <v>1</v>
      </c>
      <c r="EF203" s="136" t="b">
        <v>1</v>
      </c>
      <c r="EG203" s="136" t="b">
        <v>1</v>
      </c>
      <c r="EH203" s="136" t="b">
        <v>1</v>
      </c>
      <c r="EL203" s="215" t="s">
        <v>269</v>
      </c>
    </row>
    <row r="204" spans="1:142" ht="60" customHeight="1" x14ac:dyDescent="0.55000000000000004">
      <c r="A204" s="83" t="s">
        <v>130</v>
      </c>
      <c r="B204" s="83" t="s">
        <v>98</v>
      </c>
      <c r="C204">
        <v>445891</v>
      </c>
      <c r="D204" t="s">
        <v>856</v>
      </c>
      <c r="E204" t="s">
        <v>856</v>
      </c>
      <c r="F204" s="83" t="s">
        <v>108</v>
      </c>
      <c r="G204" s="213">
        <v>41039</v>
      </c>
      <c r="H204" s="83" t="s">
        <v>102</v>
      </c>
      <c r="I204" s="213">
        <v>43432</v>
      </c>
      <c r="J204" s="83" t="s">
        <v>228</v>
      </c>
      <c r="K204" s="214">
        <v>978361592823</v>
      </c>
      <c r="L204" s="83" t="s">
        <v>126</v>
      </c>
      <c r="M204" s="213">
        <v>43585</v>
      </c>
      <c r="N204">
        <v>579179</v>
      </c>
      <c r="O204" s="145" t="s">
        <v>567</v>
      </c>
      <c r="P204" s="145" t="s">
        <v>99</v>
      </c>
      <c r="Q204" s="145" t="s">
        <v>100</v>
      </c>
      <c r="R204" s="145" t="s">
        <v>567</v>
      </c>
      <c r="V204">
        <v>4559</v>
      </c>
      <c r="W204" s="83" t="s">
        <v>101</v>
      </c>
      <c r="X204" s="83" t="s">
        <v>103</v>
      </c>
      <c r="Y204" t="s">
        <v>2166</v>
      </c>
      <c r="Z204" s="83" t="s">
        <v>102</v>
      </c>
      <c r="AA204" s="83" t="s">
        <v>102</v>
      </c>
      <c r="AB204" t="s">
        <v>3161</v>
      </c>
      <c r="AC204" s="83" t="s">
        <v>4027</v>
      </c>
      <c r="AD204" s="83" t="s">
        <v>144</v>
      </c>
      <c r="AE204" s="83" t="s">
        <v>105</v>
      </c>
      <c r="AF204" t="s">
        <v>2166</v>
      </c>
      <c r="AG204" s="83" t="s">
        <v>102</v>
      </c>
      <c r="AH204" s="83" t="s">
        <v>102</v>
      </c>
      <c r="AI204" t="s">
        <v>3161</v>
      </c>
      <c r="AJ204" s="83" t="s">
        <v>4027</v>
      </c>
      <c r="AK204" s="83" t="s">
        <v>144</v>
      </c>
      <c r="AL204" s="83" t="s">
        <v>105</v>
      </c>
      <c r="AM204" s="87" t="s">
        <v>106</v>
      </c>
      <c r="AN204" t="s">
        <v>2166</v>
      </c>
      <c r="AO204" t="s">
        <v>3161</v>
      </c>
      <c r="AP204" s="83" t="s">
        <v>4027</v>
      </c>
      <c r="AQ204" s="83" t="s">
        <v>111</v>
      </c>
      <c r="AR204" s="87" t="s">
        <v>106</v>
      </c>
      <c r="AT204" s="83" t="s">
        <v>107</v>
      </c>
      <c r="AU204" s="146" t="s">
        <v>107</v>
      </c>
      <c r="AV204" s="146" t="s">
        <v>107</v>
      </c>
      <c r="AX204" s="110" t="s">
        <v>107</v>
      </c>
      <c r="AY204" s="111"/>
      <c r="AZ204" s="112">
        <f t="shared" ca="1" si="16"/>
        <v>4682</v>
      </c>
      <c r="BA204" s="136">
        <f t="shared" ca="1" si="17"/>
        <v>8</v>
      </c>
      <c r="BB204" s="114" t="s">
        <v>134</v>
      </c>
      <c r="BC204" s="114" t="s">
        <v>108</v>
      </c>
      <c r="BD204" s="114"/>
      <c r="BE204" s="115" t="s">
        <v>102</v>
      </c>
      <c r="BF204" s="115" t="s">
        <v>102</v>
      </c>
      <c r="BG204" s="115" t="s">
        <v>102</v>
      </c>
      <c r="BH204" s="115" t="s">
        <v>102</v>
      </c>
      <c r="BI204" s="116"/>
      <c r="BJ204" s="117" t="s">
        <v>109</v>
      </c>
      <c r="BK204" s="117" t="s">
        <v>109</v>
      </c>
      <c r="BL204" s="83">
        <f t="shared" ca="1" si="18"/>
        <v>77</v>
      </c>
      <c r="BM204" s="83" t="s">
        <v>108</v>
      </c>
      <c r="BN204" s="83">
        <v>0</v>
      </c>
      <c r="BO204" s="83" t="s">
        <v>108</v>
      </c>
      <c r="BP204" s="83">
        <v>-344605</v>
      </c>
      <c r="BQ204" s="83" t="s">
        <v>312</v>
      </c>
      <c r="BR204" s="83" t="s">
        <v>153</v>
      </c>
      <c r="BS204" s="83" t="s">
        <v>499</v>
      </c>
      <c r="BT204" s="83">
        <v>-344605</v>
      </c>
      <c r="BU204" s="83" t="s">
        <v>312</v>
      </c>
      <c r="BV204" s="83" t="s">
        <v>153</v>
      </c>
      <c r="BW204" s="83" t="s">
        <v>499</v>
      </c>
      <c r="BY204" s="136">
        <v>0</v>
      </c>
      <c r="BZ204" s="136">
        <v>0</v>
      </c>
      <c r="CA204" s="136">
        <v>0</v>
      </c>
      <c r="CB204" s="136">
        <v>0</v>
      </c>
      <c r="CD204" s="136">
        <v>0</v>
      </c>
      <c r="CE204" s="136">
        <v>0</v>
      </c>
      <c r="CF204" s="136">
        <v>0</v>
      </c>
      <c r="CG204" s="136">
        <v>0</v>
      </c>
      <c r="CH204" s="136">
        <v>0</v>
      </c>
      <c r="CI204" s="136">
        <v>0</v>
      </c>
      <c r="CJ204" s="136">
        <v>0</v>
      </c>
      <c r="CK204" s="138">
        <v>0</v>
      </c>
      <c r="CL204" s="138">
        <v>0</v>
      </c>
      <c r="CM204" s="136">
        <v>0</v>
      </c>
      <c r="CN204" s="136">
        <v>0</v>
      </c>
      <c r="CO204" s="85">
        <v>43845</v>
      </c>
      <c r="CP204" s="83" t="s">
        <v>4250</v>
      </c>
      <c r="CQ204" s="83" t="s">
        <v>102</v>
      </c>
      <c r="CR204" s="83" t="s">
        <v>482</v>
      </c>
      <c r="CS204" s="83">
        <v>199</v>
      </c>
      <c r="CT204" s="83" t="s">
        <v>483</v>
      </c>
      <c r="CU204" s="83">
        <v>1</v>
      </c>
      <c r="CV204" s="83">
        <v>0</v>
      </c>
      <c r="CW204" s="83">
        <v>0</v>
      </c>
      <c r="CX204" s="83" t="s">
        <v>109</v>
      </c>
      <c r="CY204" s="83" t="s">
        <v>583</v>
      </c>
      <c r="CZ204" s="83">
        <v>0</v>
      </c>
      <c r="DA204" s="83">
        <v>0</v>
      </c>
      <c r="DB204" s="83">
        <f t="shared" si="15"/>
        <v>0</v>
      </c>
      <c r="DC204" s="83" t="s">
        <v>497</v>
      </c>
      <c r="DE204" s="136">
        <v>1</v>
      </c>
      <c r="DF204" s="136">
        <v>1</v>
      </c>
      <c r="DG204" s="215" t="s">
        <v>269</v>
      </c>
      <c r="DH204" s="136">
        <v>1</v>
      </c>
      <c r="DI204" s="136">
        <v>1</v>
      </c>
      <c r="DJ204" s="215" t="s">
        <v>269</v>
      </c>
      <c r="EE204" s="136" t="b">
        <v>1</v>
      </c>
      <c r="EF204" s="136" t="b">
        <v>1</v>
      </c>
      <c r="EG204" s="136" t="b">
        <v>1</v>
      </c>
      <c r="EH204" s="136" t="b">
        <v>1</v>
      </c>
      <c r="EL204" s="215" t="s">
        <v>269</v>
      </c>
    </row>
    <row r="205" spans="1:142" ht="60" customHeight="1" x14ac:dyDescent="0.55000000000000004">
      <c r="A205" s="83" t="s">
        <v>130</v>
      </c>
      <c r="B205" s="83" t="s">
        <v>98</v>
      </c>
      <c r="C205">
        <v>352358</v>
      </c>
      <c r="D205" t="s">
        <v>857</v>
      </c>
      <c r="E205" t="s">
        <v>857</v>
      </c>
      <c r="F205" s="83" t="s">
        <v>108</v>
      </c>
      <c r="G205" s="213">
        <v>34421</v>
      </c>
      <c r="H205" s="83" t="s">
        <v>102</v>
      </c>
      <c r="I205" s="213">
        <v>43121</v>
      </c>
      <c r="J205" s="83" t="s">
        <v>228</v>
      </c>
      <c r="K205" s="214">
        <v>157019519760</v>
      </c>
      <c r="L205" s="83" t="s">
        <v>135</v>
      </c>
      <c r="M205" s="213">
        <v>43481</v>
      </c>
      <c r="N205">
        <v>679336</v>
      </c>
      <c r="O205" s="145" t="s">
        <v>567</v>
      </c>
      <c r="P205" s="145" t="s">
        <v>99</v>
      </c>
      <c r="Q205" s="145" t="s">
        <v>100</v>
      </c>
      <c r="R205" s="145" t="s">
        <v>567</v>
      </c>
      <c r="V205">
        <v>3235</v>
      </c>
      <c r="W205" s="83" t="s">
        <v>101</v>
      </c>
      <c r="X205" s="83" t="s">
        <v>103</v>
      </c>
      <c r="Y205" t="s">
        <v>2167</v>
      </c>
      <c r="Z205" s="83" t="s">
        <v>102</v>
      </c>
      <c r="AA205" s="83" t="s">
        <v>102</v>
      </c>
      <c r="AB205" t="s">
        <v>3162</v>
      </c>
      <c r="AC205" s="83" t="s">
        <v>4028</v>
      </c>
      <c r="AD205" s="83" t="s">
        <v>144</v>
      </c>
      <c r="AE205" s="83" t="s">
        <v>105</v>
      </c>
      <c r="AF205" t="s">
        <v>2167</v>
      </c>
      <c r="AG205" s="83" t="s">
        <v>102</v>
      </c>
      <c r="AH205" s="83" t="s">
        <v>102</v>
      </c>
      <c r="AI205" t="s">
        <v>3162</v>
      </c>
      <c r="AJ205" s="83" t="s">
        <v>4028</v>
      </c>
      <c r="AK205" s="83" t="s">
        <v>144</v>
      </c>
      <c r="AL205" s="83" t="s">
        <v>105</v>
      </c>
      <c r="AM205" s="87" t="s">
        <v>106</v>
      </c>
      <c r="AN205" t="s">
        <v>2167</v>
      </c>
      <c r="AO205" t="s">
        <v>3162</v>
      </c>
      <c r="AP205" s="83" t="s">
        <v>4028</v>
      </c>
      <c r="AQ205" s="83" t="s">
        <v>144</v>
      </c>
      <c r="AR205" s="87" t="s">
        <v>106</v>
      </c>
      <c r="AT205" s="83" t="s">
        <v>107</v>
      </c>
      <c r="AU205" s="146" t="s">
        <v>107</v>
      </c>
      <c r="AV205" s="146" t="s">
        <v>107</v>
      </c>
      <c r="AX205" s="110" t="s">
        <v>107</v>
      </c>
      <c r="AY205" s="111"/>
      <c r="AZ205" s="112">
        <f t="shared" ca="1" si="16"/>
        <v>4806</v>
      </c>
      <c r="BA205" s="136">
        <f t="shared" ca="1" si="17"/>
        <v>24</v>
      </c>
      <c r="BB205" s="114" t="s">
        <v>134</v>
      </c>
      <c r="BC205" s="114" t="s">
        <v>108</v>
      </c>
      <c r="BD205" s="114"/>
      <c r="BE205" s="115" t="s">
        <v>102</v>
      </c>
      <c r="BF205" s="115" t="s">
        <v>102</v>
      </c>
      <c r="BG205" s="115" t="s">
        <v>102</v>
      </c>
      <c r="BH205" s="115" t="s">
        <v>102</v>
      </c>
      <c r="BI205" s="116"/>
      <c r="BJ205" s="117" t="s">
        <v>109</v>
      </c>
      <c r="BK205" s="117" t="s">
        <v>109</v>
      </c>
      <c r="BL205" s="83">
        <f t="shared" ca="1" si="18"/>
        <v>50</v>
      </c>
      <c r="BM205" s="83" t="s">
        <v>108</v>
      </c>
      <c r="BN205" s="83">
        <v>0</v>
      </c>
      <c r="BO205" s="83" t="s">
        <v>108</v>
      </c>
      <c r="BP205" s="83">
        <v>-346340</v>
      </c>
      <c r="BQ205" s="83" t="s">
        <v>198</v>
      </c>
      <c r="BR205" s="83" t="s">
        <v>164</v>
      </c>
      <c r="BS205" s="83" t="s">
        <v>499</v>
      </c>
      <c r="BT205" s="83">
        <v>-346340</v>
      </c>
      <c r="BU205" s="83" t="s">
        <v>198</v>
      </c>
      <c r="BV205" s="83" t="s">
        <v>164</v>
      </c>
      <c r="BW205" s="83" t="s">
        <v>499</v>
      </c>
      <c r="BY205" s="136">
        <v>0</v>
      </c>
      <c r="BZ205" s="136">
        <v>0</v>
      </c>
      <c r="CA205" s="136">
        <v>0</v>
      </c>
      <c r="CB205" s="136">
        <v>0</v>
      </c>
      <c r="CD205" s="136">
        <v>0</v>
      </c>
      <c r="CE205" s="136">
        <v>0</v>
      </c>
      <c r="CF205" s="136">
        <v>0</v>
      </c>
      <c r="CG205" s="136">
        <v>0</v>
      </c>
      <c r="CH205" s="136">
        <v>0</v>
      </c>
      <c r="CI205" s="136">
        <v>0</v>
      </c>
      <c r="CJ205" s="136">
        <v>0</v>
      </c>
      <c r="CK205" s="138">
        <v>0</v>
      </c>
      <c r="CL205" s="138">
        <v>0</v>
      </c>
      <c r="CM205" s="136">
        <v>0</v>
      </c>
      <c r="CN205" s="136">
        <v>0</v>
      </c>
      <c r="CO205" s="85">
        <v>43846</v>
      </c>
      <c r="CP205" s="83" t="s">
        <v>4251</v>
      </c>
      <c r="CQ205" s="83" t="s">
        <v>102</v>
      </c>
      <c r="CR205" s="83" t="s">
        <v>482</v>
      </c>
      <c r="CS205" s="83">
        <v>200</v>
      </c>
      <c r="CT205" s="83" t="s">
        <v>483</v>
      </c>
      <c r="CU205" s="83">
        <v>1</v>
      </c>
      <c r="CV205" s="83">
        <v>0</v>
      </c>
      <c r="CW205" s="83">
        <v>0</v>
      </c>
      <c r="CX205" s="83" t="s">
        <v>109</v>
      </c>
      <c r="CY205" s="83" t="s">
        <v>583</v>
      </c>
      <c r="CZ205" s="83">
        <v>0</v>
      </c>
      <c r="DA205" s="83">
        <v>0</v>
      </c>
      <c r="DB205" s="83">
        <f t="shared" si="15"/>
        <v>0</v>
      </c>
      <c r="DC205" s="83" t="s">
        <v>497</v>
      </c>
      <c r="DE205" s="136">
        <v>1</v>
      </c>
      <c r="DF205" s="136">
        <v>1</v>
      </c>
      <c r="DG205" s="215" t="s">
        <v>269</v>
      </c>
      <c r="DH205" s="136">
        <v>1</v>
      </c>
      <c r="DI205" s="136">
        <v>1</v>
      </c>
      <c r="DJ205" s="215" t="s">
        <v>269</v>
      </c>
      <c r="EE205" s="136" t="b">
        <v>1</v>
      </c>
      <c r="EF205" s="136" t="b">
        <v>1</v>
      </c>
      <c r="EG205" s="136" t="b">
        <v>1</v>
      </c>
      <c r="EH205" s="136" t="b">
        <v>1</v>
      </c>
      <c r="EL205" s="215" t="s">
        <v>269</v>
      </c>
    </row>
    <row r="206" spans="1:142" ht="60" customHeight="1" x14ac:dyDescent="0.55000000000000004">
      <c r="A206" s="83" t="s">
        <v>130</v>
      </c>
      <c r="B206" s="83" t="s">
        <v>98</v>
      </c>
      <c r="C206">
        <v>908304</v>
      </c>
      <c r="D206" t="s">
        <v>858</v>
      </c>
      <c r="E206" t="s">
        <v>858</v>
      </c>
      <c r="F206" s="83" t="s">
        <v>108</v>
      </c>
      <c r="G206" s="213">
        <v>29048</v>
      </c>
      <c r="H206" s="83" t="s">
        <v>102</v>
      </c>
      <c r="I206" s="213">
        <v>43352</v>
      </c>
      <c r="J206" s="83" t="s">
        <v>228</v>
      </c>
      <c r="K206" s="214">
        <v>876694137173</v>
      </c>
      <c r="L206" s="83" t="s">
        <v>97</v>
      </c>
      <c r="M206" s="213">
        <v>43557</v>
      </c>
      <c r="N206">
        <v>484706</v>
      </c>
      <c r="O206" s="145" t="s">
        <v>567</v>
      </c>
      <c r="P206" s="145" t="s">
        <v>99</v>
      </c>
      <c r="Q206" s="145" t="s">
        <v>100</v>
      </c>
      <c r="R206" s="145" t="s">
        <v>567</v>
      </c>
      <c r="V206">
        <v>5210</v>
      </c>
      <c r="W206" s="83" t="s">
        <v>1701</v>
      </c>
      <c r="X206" s="83" t="s">
        <v>103</v>
      </c>
      <c r="Y206" t="s">
        <v>2168</v>
      </c>
      <c r="Z206" s="83" t="s">
        <v>102</v>
      </c>
      <c r="AA206" s="83" t="s">
        <v>102</v>
      </c>
      <c r="AB206" t="s">
        <v>3163</v>
      </c>
      <c r="AC206" s="83" t="s">
        <v>4029</v>
      </c>
      <c r="AD206" s="83" t="s">
        <v>111</v>
      </c>
      <c r="AE206" s="83" t="s">
        <v>105</v>
      </c>
      <c r="AF206" t="s">
        <v>2168</v>
      </c>
      <c r="AG206" s="83" t="s">
        <v>102</v>
      </c>
      <c r="AH206" s="83" t="s">
        <v>102</v>
      </c>
      <c r="AI206" t="s">
        <v>3163</v>
      </c>
      <c r="AJ206" s="83" t="s">
        <v>4029</v>
      </c>
      <c r="AK206" s="83" t="s">
        <v>111</v>
      </c>
      <c r="AL206" s="83" t="s">
        <v>105</v>
      </c>
      <c r="AM206" s="87" t="s">
        <v>106</v>
      </c>
      <c r="AN206" t="s">
        <v>2168</v>
      </c>
      <c r="AO206" t="s">
        <v>3163</v>
      </c>
      <c r="AP206" s="83" t="s">
        <v>4029</v>
      </c>
      <c r="AQ206" s="83" t="s">
        <v>144</v>
      </c>
      <c r="AR206" s="87" t="s">
        <v>106</v>
      </c>
      <c r="AT206" s="83" t="s">
        <v>107</v>
      </c>
      <c r="AU206" s="146" t="s">
        <v>107</v>
      </c>
      <c r="AV206" s="146" t="s">
        <v>107</v>
      </c>
      <c r="AX206" s="110" t="s">
        <v>107</v>
      </c>
      <c r="AY206" s="111"/>
      <c r="AZ206" s="112">
        <f t="shared" ca="1" si="16"/>
        <v>7231</v>
      </c>
      <c r="BA206" s="136">
        <f t="shared" ca="1" si="17"/>
        <v>24</v>
      </c>
      <c r="BB206" s="114" t="s">
        <v>136</v>
      </c>
      <c r="BC206" s="114" t="s">
        <v>108</v>
      </c>
      <c r="BD206" s="114"/>
      <c r="BE206" s="115" t="s">
        <v>102</v>
      </c>
      <c r="BF206" s="115" t="s">
        <v>102</v>
      </c>
      <c r="BG206" s="115" t="s">
        <v>102</v>
      </c>
      <c r="BH206" s="115" t="s">
        <v>102</v>
      </c>
      <c r="BI206" s="116"/>
      <c r="BJ206" s="117" t="s">
        <v>109</v>
      </c>
      <c r="BK206" s="117" t="s">
        <v>109</v>
      </c>
      <c r="BL206" s="83">
        <f t="shared" ca="1" si="18"/>
        <v>99</v>
      </c>
      <c r="BM206" s="83" t="s">
        <v>270</v>
      </c>
      <c r="BN206" s="83">
        <v>0</v>
      </c>
      <c r="BO206" s="83" t="s">
        <v>108</v>
      </c>
      <c r="BP206" s="83">
        <v>-348075</v>
      </c>
      <c r="BQ206" s="83" t="s">
        <v>381</v>
      </c>
      <c r="BR206" s="83" t="s">
        <v>157</v>
      </c>
      <c r="BS206" s="83" t="s">
        <v>502</v>
      </c>
      <c r="BT206" s="83">
        <v>-348075</v>
      </c>
      <c r="BU206" s="83" t="s">
        <v>381</v>
      </c>
      <c r="BV206" s="83" t="s">
        <v>157</v>
      </c>
      <c r="BW206" s="83" t="s">
        <v>502</v>
      </c>
      <c r="BY206" s="136">
        <v>0</v>
      </c>
      <c r="BZ206" s="136">
        <v>0</v>
      </c>
      <c r="CA206" s="136">
        <v>0</v>
      </c>
      <c r="CB206" s="136">
        <v>0</v>
      </c>
      <c r="CD206" s="136">
        <v>0</v>
      </c>
      <c r="CE206" s="136">
        <v>0</v>
      </c>
      <c r="CF206" s="136">
        <v>0</v>
      </c>
      <c r="CG206" s="136">
        <v>0</v>
      </c>
      <c r="CH206" s="136">
        <v>0</v>
      </c>
      <c r="CI206" s="136">
        <v>0</v>
      </c>
      <c r="CJ206" s="136">
        <v>0</v>
      </c>
      <c r="CK206" s="138">
        <v>0</v>
      </c>
      <c r="CL206" s="138">
        <v>0</v>
      </c>
      <c r="CM206" s="136">
        <v>0</v>
      </c>
      <c r="CN206" s="136">
        <v>0</v>
      </c>
      <c r="CO206" s="85">
        <v>43847</v>
      </c>
      <c r="CP206" s="83" t="s">
        <v>4252</v>
      </c>
      <c r="CQ206" s="83" t="s">
        <v>102</v>
      </c>
      <c r="CR206" s="83" t="s">
        <v>482</v>
      </c>
      <c r="CS206" s="83">
        <v>201</v>
      </c>
      <c r="CT206" s="83" t="s">
        <v>483</v>
      </c>
      <c r="CU206" s="83">
        <v>1</v>
      </c>
      <c r="CV206" s="83">
        <v>0</v>
      </c>
      <c r="CW206" s="83">
        <v>0</v>
      </c>
      <c r="CX206" s="83" t="s">
        <v>109</v>
      </c>
      <c r="CY206" s="83" t="s">
        <v>583</v>
      </c>
      <c r="CZ206" s="83">
        <v>0</v>
      </c>
      <c r="DA206" s="83">
        <v>0</v>
      </c>
      <c r="DB206" s="83">
        <f t="shared" si="15"/>
        <v>0</v>
      </c>
      <c r="DC206" s="83" t="s">
        <v>497</v>
      </c>
      <c r="DE206" s="136">
        <v>1</v>
      </c>
      <c r="DF206" s="136">
        <v>1</v>
      </c>
      <c r="DG206" s="215" t="s">
        <v>269</v>
      </c>
      <c r="DH206" s="136">
        <v>1</v>
      </c>
      <c r="DI206" s="136">
        <v>1</v>
      </c>
      <c r="DJ206" s="215" t="s">
        <v>269</v>
      </c>
      <c r="EE206" s="136" t="b">
        <v>1</v>
      </c>
      <c r="EF206" s="136" t="b">
        <v>1</v>
      </c>
      <c r="EG206" s="136" t="b">
        <v>1</v>
      </c>
      <c r="EH206" s="136" t="b">
        <v>1</v>
      </c>
      <c r="EL206" s="215" t="s">
        <v>269</v>
      </c>
    </row>
    <row r="207" spans="1:142" ht="60" customHeight="1" x14ac:dyDescent="0.55000000000000004">
      <c r="A207" s="83" t="s">
        <v>130</v>
      </c>
      <c r="B207" s="83" t="s">
        <v>98</v>
      </c>
      <c r="C207">
        <v>818466</v>
      </c>
      <c r="D207" t="s">
        <v>859</v>
      </c>
      <c r="E207" t="s">
        <v>859</v>
      </c>
      <c r="F207" s="83" t="s">
        <v>108</v>
      </c>
      <c r="G207" s="213">
        <v>36633</v>
      </c>
      <c r="H207" s="83" t="s">
        <v>102</v>
      </c>
      <c r="I207" s="213">
        <v>43290</v>
      </c>
      <c r="J207" s="83" t="s">
        <v>228</v>
      </c>
      <c r="K207" s="214">
        <v>836527557328</v>
      </c>
      <c r="L207" s="83" t="s">
        <v>135</v>
      </c>
      <c r="M207" s="213">
        <v>43668</v>
      </c>
      <c r="N207">
        <v>726307</v>
      </c>
      <c r="O207" s="145" t="s">
        <v>567</v>
      </c>
      <c r="P207" s="145" t="s">
        <v>99</v>
      </c>
      <c r="Q207" s="145" t="s">
        <v>100</v>
      </c>
      <c r="R207" s="145" t="s">
        <v>567</v>
      </c>
      <c r="V207">
        <v>8625</v>
      </c>
      <c r="W207" s="83" t="s">
        <v>101</v>
      </c>
      <c r="X207" s="83" t="s">
        <v>103</v>
      </c>
      <c r="Y207" t="s">
        <v>2169</v>
      </c>
      <c r="Z207" s="83" t="s">
        <v>102</v>
      </c>
      <c r="AA207" s="83" t="s">
        <v>102</v>
      </c>
      <c r="AB207" t="s">
        <v>3164</v>
      </c>
      <c r="AC207" s="83" t="s">
        <v>4030</v>
      </c>
      <c r="AD207" s="83" t="s">
        <v>144</v>
      </c>
      <c r="AE207" s="83" t="s">
        <v>105</v>
      </c>
      <c r="AF207" t="s">
        <v>2169</v>
      </c>
      <c r="AG207" s="83" t="s">
        <v>102</v>
      </c>
      <c r="AH207" s="83" t="s">
        <v>102</v>
      </c>
      <c r="AI207" t="s">
        <v>3164</v>
      </c>
      <c r="AJ207" s="83" t="s">
        <v>4030</v>
      </c>
      <c r="AK207" s="83" t="s">
        <v>144</v>
      </c>
      <c r="AL207" s="83" t="s">
        <v>105</v>
      </c>
      <c r="AM207" s="87" t="s">
        <v>106</v>
      </c>
      <c r="AN207" t="s">
        <v>2169</v>
      </c>
      <c r="AO207" t="s">
        <v>3164</v>
      </c>
      <c r="AP207" s="83" t="s">
        <v>4030</v>
      </c>
      <c r="AQ207" s="83" t="s">
        <v>111</v>
      </c>
      <c r="AR207" s="87" t="s">
        <v>106</v>
      </c>
      <c r="AT207" s="83" t="s">
        <v>107</v>
      </c>
      <c r="AU207" s="146" t="s">
        <v>107</v>
      </c>
      <c r="AV207" s="146" t="s">
        <v>107</v>
      </c>
      <c r="AX207" s="110" t="s">
        <v>107</v>
      </c>
      <c r="AY207" s="111"/>
      <c r="AZ207" s="112">
        <f t="shared" ca="1" si="16"/>
        <v>7191</v>
      </c>
      <c r="BA207" s="136">
        <f t="shared" ca="1" si="17"/>
        <v>59</v>
      </c>
      <c r="BB207" s="114" t="s">
        <v>134</v>
      </c>
      <c r="BC207" s="114" t="s">
        <v>108</v>
      </c>
      <c r="BD207" s="114"/>
      <c r="BE207" s="115" t="s">
        <v>102</v>
      </c>
      <c r="BF207" s="115" t="s">
        <v>102</v>
      </c>
      <c r="BG207" s="115" t="s">
        <v>102</v>
      </c>
      <c r="BH207" s="115" t="s">
        <v>102</v>
      </c>
      <c r="BI207" s="116"/>
      <c r="BJ207" s="117" t="s">
        <v>109</v>
      </c>
      <c r="BK207" s="117" t="s">
        <v>109</v>
      </c>
      <c r="BL207" s="83">
        <f t="shared" ca="1" si="18"/>
        <v>5</v>
      </c>
      <c r="BM207" s="83" t="s">
        <v>108</v>
      </c>
      <c r="BN207" s="83">
        <v>0</v>
      </c>
      <c r="BO207" s="83" t="s">
        <v>108</v>
      </c>
      <c r="BP207" s="83">
        <v>-349810</v>
      </c>
      <c r="BQ207" s="83" t="s">
        <v>312</v>
      </c>
      <c r="BR207" s="83" t="s">
        <v>153</v>
      </c>
      <c r="BS207" s="83" t="s">
        <v>499</v>
      </c>
      <c r="BT207" s="83">
        <v>-349810</v>
      </c>
      <c r="BU207" s="83" t="s">
        <v>312</v>
      </c>
      <c r="BV207" s="83" t="s">
        <v>153</v>
      </c>
      <c r="BW207" s="83" t="s">
        <v>499</v>
      </c>
      <c r="BY207" s="136">
        <v>0</v>
      </c>
      <c r="BZ207" s="136">
        <v>0</v>
      </c>
      <c r="CA207" s="136">
        <v>0</v>
      </c>
      <c r="CB207" s="136">
        <v>0</v>
      </c>
      <c r="CD207" s="136">
        <v>0</v>
      </c>
      <c r="CE207" s="136">
        <v>0</v>
      </c>
      <c r="CF207" s="136">
        <v>0</v>
      </c>
      <c r="CG207" s="136">
        <v>0</v>
      </c>
      <c r="CH207" s="136">
        <v>0</v>
      </c>
      <c r="CI207" s="136">
        <v>0</v>
      </c>
      <c r="CJ207" s="136">
        <v>0</v>
      </c>
      <c r="CK207" s="138">
        <v>0</v>
      </c>
      <c r="CL207" s="138">
        <v>0</v>
      </c>
      <c r="CM207" s="136">
        <v>0</v>
      </c>
      <c r="CN207" s="136">
        <v>0</v>
      </c>
      <c r="CO207" s="85">
        <v>43848</v>
      </c>
      <c r="CP207" s="83" t="s">
        <v>4253</v>
      </c>
      <c r="CQ207" s="83" t="s">
        <v>102</v>
      </c>
      <c r="CR207" s="83" t="s">
        <v>482</v>
      </c>
      <c r="CS207" s="83">
        <v>202</v>
      </c>
      <c r="CT207" s="83" t="s">
        <v>483</v>
      </c>
      <c r="CU207" s="83">
        <v>1</v>
      </c>
      <c r="CV207" s="83">
        <v>0</v>
      </c>
      <c r="CW207" s="83">
        <v>0</v>
      </c>
      <c r="CX207" s="83" t="s">
        <v>109</v>
      </c>
      <c r="CY207" s="83" t="s">
        <v>583</v>
      </c>
      <c r="CZ207" s="83">
        <v>0</v>
      </c>
      <c r="DA207" s="83">
        <v>0</v>
      </c>
      <c r="DB207" s="83">
        <f t="shared" si="15"/>
        <v>0</v>
      </c>
      <c r="DC207" s="83" t="s">
        <v>497</v>
      </c>
      <c r="DE207" s="136">
        <v>1</v>
      </c>
      <c r="DF207" s="136">
        <v>1</v>
      </c>
      <c r="DG207" s="215" t="s">
        <v>269</v>
      </c>
      <c r="DH207" s="136">
        <v>1</v>
      </c>
      <c r="DI207" s="136">
        <v>1</v>
      </c>
      <c r="DJ207" s="215" t="s">
        <v>269</v>
      </c>
      <c r="EE207" s="136" t="b">
        <v>1</v>
      </c>
      <c r="EF207" s="136" t="b">
        <v>1</v>
      </c>
      <c r="EG207" s="136" t="b">
        <v>1</v>
      </c>
      <c r="EH207" s="136" t="b">
        <v>1</v>
      </c>
      <c r="EL207" s="215" t="s">
        <v>269</v>
      </c>
    </row>
    <row r="208" spans="1:142" ht="60" customHeight="1" x14ac:dyDescent="0.55000000000000004">
      <c r="A208" s="83" t="s">
        <v>130</v>
      </c>
      <c r="B208" s="83" t="s">
        <v>98</v>
      </c>
      <c r="C208">
        <v>240492</v>
      </c>
      <c r="D208" t="s">
        <v>860</v>
      </c>
      <c r="E208" t="s">
        <v>860</v>
      </c>
      <c r="F208" s="83" t="s">
        <v>108</v>
      </c>
      <c r="G208" s="213">
        <v>42240</v>
      </c>
      <c r="H208" s="83" t="s">
        <v>102</v>
      </c>
      <c r="I208" s="213">
        <v>43212</v>
      </c>
      <c r="J208" s="83" t="s">
        <v>228</v>
      </c>
      <c r="K208" s="214">
        <v>300197935284</v>
      </c>
      <c r="L208" s="83" t="s">
        <v>97</v>
      </c>
      <c r="M208" s="213">
        <v>43625</v>
      </c>
      <c r="N208">
        <v>883719</v>
      </c>
      <c r="O208" s="145" t="s">
        <v>567</v>
      </c>
      <c r="P208" s="145" t="s">
        <v>99</v>
      </c>
      <c r="Q208" s="145" t="s">
        <v>100</v>
      </c>
      <c r="R208" s="145" t="s">
        <v>567</v>
      </c>
      <c r="V208">
        <v>3818</v>
      </c>
      <c r="W208" s="83" t="s">
        <v>101</v>
      </c>
      <c r="X208" s="83" t="s">
        <v>103</v>
      </c>
      <c r="Y208" t="s">
        <v>2170</v>
      </c>
      <c r="Z208" s="83" t="s">
        <v>102</v>
      </c>
      <c r="AA208" s="83" t="s">
        <v>102</v>
      </c>
      <c r="AB208" t="s">
        <v>3165</v>
      </c>
      <c r="AC208" s="83" t="s">
        <v>3931</v>
      </c>
      <c r="AD208" s="83" t="s">
        <v>144</v>
      </c>
      <c r="AE208" s="83" t="s">
        <v>105</v>
      </c>
      <c r="AF208" t="s">
        <v>2170</v>
      </c>
      <c r="AG208" s="83" t="s">
        <v>102</v>
      </c>
      <c r="AH208" s="83" t="s">
        <v>102</v>
      </c>
      <c r="AI208" t="s">
        <v>3165</v>
      </c>
      <c r="AJ208" s="83" t="s">
        <v>3931</v>
      </c>
      <c r="AK208" s="83" t="s">
        <v>144</v>
      </c>
      <c r="AL208" s="83" t="s">
        <v>105</v>
      </c>
      <c r="AM208" s="87" t="s">
        <v>106</v>
      </c>
      <c r="AN208" t="s">
        <v>2170</v>
      </c>
      <c r="AO208" t="s">
        <v>3165</v>
      </c>
      <c r="AP208" s="83" t="s">
        <v>3931</v>
      </c>
      <c r="AQ208" s="83" t="s">
        <v>144</v>
      </c>
      <c r="AR208" s="87" t="s">
        <v>106</v>
      </c>
      <c r="AT208" s="83" t="s">
        <v>107</v>
      </c>
      <c r="AU208" s="146" t="s">
        <v>107</v>
      </c>
      <c r="AV208" s="146" t="s">
        <v>107</v>
      </c>
      <c r="AX208" s="110" t="s">
        <v>107</v>
      </c>
      <c r="AY208" s="111"/>
      <c r="AZ208" s="112">
        <f t="shared" ca="1" si="16"/>
        <v>1869</v>
      </c>
      <c r="BA208" s="136">
        <f t="shared" ca="1" si="17"/>
        <v>7</v>
      </c>
      <c r="BB208" s="114" t="s">
        <v>134</v>
      </c>
      <c r="BC208" s="114" t="s">
        <v>108</v>
      </c>
      <c r="BD208" s="114"/>
      <c r="BE208" s="115" t="s">
        <v>102</v>
      </c>
      <c r="BF208" s="115" t="s">
        <v>102</v>
      </c>
      <c r="BG208" s="115" t="s">
        <v>102</v>
      </c>
      <c r="BH208" s="115" t="s">
        <v>102</v>
      </c>
      <c r="BI208" s="116"/>
      <c r="BJ208" s="117" t="s">
        <v>109</v>
      </c>
      <c r="BK208" s="117" t="s">
        <v>109</v>
      </c>
      <c r="BL208" s="83">
        <f t="shared" ca="1" si="18"/>
        <v>68</v>
      </c>
      <c r="BM208" s="83" t="s">
        <v>108</v>
      </c>
      <c r="BN208" s="83">
        <v>0</v>
      </c>
      <c r="BO208" s="83" t="s">
        <v>108</v>
      </c>
      <c r="BP208" s="83">
        <v>-351545</v>
      </c>
      <c r="BQ208" s="83" t="s">
        <v>198</v>
      </c>
      <c r="BR208" s="83" t="s">
        <v>164</v>
      </c>
      <c r="BS208" s="83" t="s">
        <v>499</v>
      </c>
      <c r="BT208" s="83">
        <v>-351545</v>
      </c>
      <c r="BU208" s="83" t="s">
        <v>198</v>
      </c>
      <c r="BV208" s="83" t="s">
        <v>164</v>
      </c>
      <c r="BW208" s="83" t="s">
        <v>499</v>
      </c>
      <c r="BY208" s="136">
        <v>0</v>
      </c>
      <c r="BZ208" s="136">
        <v>0</v>
      </c>
      <c r="CA208" s="136">
        <v>0</v>
      </c>
      <c r="CB208" s="136">
        <v>0</v>
      </c>
      <c r="CD208" s="136">
        <v>0</v>
      </c>
      <c r="CE208" s="136">
        <v>0</v>
      </c>
      <c r="CF208" s="136">
        <v>0</v>
      </c>
      <c r="CG208" s="136">
        <v>0</v>
      </c>
      <c r="CH208" s="136">
        <v>0</v>
      </c>
      <c r="CI208" s="136">
        <v>0</v>
      </c>
      <c r="CJ208" s="136">
        <v>0</v>
      </c>
      <c r="CK208" s="138">
        <v>0</v>
      </c>
      <c r="CL208" s="138">
        <v>0</v>
      </c>
      <c r="CM208" s="136">
        <v>0</v>
      </c>
      <c r="CN208" s="136">
        <v>0</v>
      </c>
      <c r="CO208" s="85">
        <v>43849</v>
      </c>
      <c r="CP208" s="83" t="s">
        <v>4254</v>
      </c>
      <c r="CQ208" s="83" t="s">
        <v>102</v>
      </c>
      <c r="CR208" s="83" t="s">
        <v>482</v>
      </c>
      <c r="CS208" s="83">
        <v>203</v>
      </c>
      <c r="CT208" s="83" t="s">
        <v>483</v>
      </c>
      <c r="CU208" s="83">
        <v>1</v>
      </c>
      <c r="CV208" s="83">
        <v>0</v>
      </c>
      <c r="CW208" s="83">
        <v>0</v>
      </c>
      <c r="CX208" s="83" t="s">
        <v>109</v>
      </c>
      <c r="CY208" s="83" t="s">
        <v>583</v>
      </c>
      <c r="CZ208" s="83">
        <v>0</v>
      </c>
      <c r="DA208" s="83">
        <v>0</v>
      </c>
      <c r="DB208" s="83">
        <f t="shared" si="15"/>
        <v>0</v>
      </c>
      <c r="DC208" s="83" t="s">
        <v>497</v>
      </c>
      <c r="DE208" s="136">
        <v>1</v>
      </c>
      <c r="DF208" s="136">
        <v>1</v>
      </c>
      <c r="DG208" s="215" t="s">
        <v>269</v>
      </c>
      <c r="DH208" s="136">
        <v>1</v>
      </c>
      <c r="DI208" s="136">
        <v>1</v>
      </c>
      <c r="DJ208" s="215" t="s">
        <v>269</v>
      </c>
      <c r="EE208" s="136" t="b">
        <v>1</v>
      </c>
      <c r="EF208" s="136" t="b">
        <v>1</v>
      </c>
      <c r="EG208" s="136" t="b">
        <v>1</v>
      </c>
      <c r="EH208" s="136" t="b">
        <v>1</v>
      </c>
      <c r="EL208" s="215" t="s">
        <v>269</v>
      </c>
    </row>
    <row r="209" spans="1:142" ht="60" customHeight="1" x14ac:dyDescent="0.55000000000000004">
      <c r="A209" s="83" t="s">
        <v>130</v>
      </c>
      <c r="B209" s="83" t="s">
        <v>98</v>
      </c>
      <c r="C209">
        <v>559234</v>
      </c>
      <c r="D209" t="s">
        <v>861</v>
      </c>
      <c r="E209" t="s">
        <v>861</v>
      </c>
      <c r="F209" s="83" t="s">
        <v>108</v>
      </c>
      <c r="G209" s="213">
        <v>41324</v>
      </c>
      <c r="H209" s="83" t="s">
        <v>102</v>
      </c>
      <c r="I209" s="213">
        <v>43430</v>
      </c>
      <c r="J209" s="83" t="s">
        <v>228</v>
      </c>
      <c r="K209" s="214">
        <v>803718958004</v>
      </c>
      <c r="L209" s="83" t="s">
        <v>126</v>
      </c>
      <c r="M209" s="213">
        <v>43699</v>
      </c>
      <c r="N209">
        <v>206130</v>
      </c>
      <c r="O209" s="145" t="s">
        <v>567</v>
      </c>
      <c r="P209" s="145" t="s">
        <v>99</v>
      </c>
      <c r="Q209" s="145" t="s">
        <v>100</v>
      </c>
      <c r="R209" s="145" t="s">
        <v>567</v>
      </c>
      <c r="V209">
        <v>3641</v>
      </c>
      <c r="W209" s="83" t="s">
        <v>1702</v>
      </c>
      <c r="X209" s="83" t="s">
        <v>103</v>
      </c>
      <c r="Y209" t="s">
        <v>2171</v>
      </c>
      <c r="Z209" s="83" t="s">
        <v>102</v>
      </c>
      <c r="AA209" s="83" t="s">
        <v>102</v>
      </c>
      <c r="AB209" t="s">
        <v>3166</v>
      </c>
      <c r="AC209" s="83" t="s">
        <v>3932</v>
      </c>
      <c r="AD209" s="83" t="s">
        <v>111</v>
      </c>
      <c r="AE209" s="83" t="s">
        <v>105</v>
      </c>
      <c r="AF209" t="s">
        <v>2171</v>
      </c>
      <c r="AG209" s="83" t="s">
        <v>102</v>
      </c>
      <c r="AH209" s="83" t="s">
        <v>102</v>
      </c>
      <c r="AI209" t="s">
        <v>3166</v>
      </c>
      <c r="AJ209" s="83" t="s">
        <v>3932</v>
      </c>
      <c r="AK209" s="83" t="s">
        <v>111</v>
      </c>
      <c r="AL209" s="83" t="s">
        <v>105</v>
      </c>
      <c r="AM209" s="87" t="s">
        <v>106</v>
      </c>
      <c r="AN209" t="s">
        <v>2171</v>
      </c>
      <c r="AO209" t="s">
        <v>3166</v>
      </c>
      <c r="AP209" s="83" t="s">
        <v>3932</v>
      </c>
      <c r="AQ209" s="83" t="s">
        <v>144</v>
      </c>
      <c r="AR209" s="87" t="s">
        <v>106</v>
      </c>
      <c r="AT209" s="83" t="s">
        <v>107</v>
      </c>
      <c r="AU209" s="146" t="s">
        <v>107</v>
      </c>
      <c r="AV209" s="146" t="s">
        <v>107</v>
      </c>
      <c r="AX209" s="110" t="s">
        <v>107</v>
      </c>
      <c r="AY209" s="111"/>
      <c r="AZ209" s="112">
        <f t="shared" ca="1" si="16"/>
        <v>8829</v>
      </c>
      <c r="BA209" s="136">
        <f t="shared" ca="1" si="17"/>
        <v>5</v>
      </c>
      <c r="BB209" s="114" t="s">
        <v>136</v>
      </c>
      <c r="BC209" s="114" t="s">
        <v>108</v>
      </c>
      <c r="BD209" s="114"/>
      <c r="BE209" s="115" t="s">
        <v>102</v>
      </c>
      <c r="BF209" s="115" t="s">
        <v>102</v>
      </c>
      <c r="BG209" s="115" t="s">
        <v>102</v>
      </c>
      <c r="BH209" s="115" t="s">
        <v>102</v>
      </c>
      <c r="BI209" s="116"/>
      <c r="BJ209" s="117" t="s">
        <v>109</v>
      </c>
      <c r="BK209" s="117" t="s">
        <v>109</v>
      </c>
      <c r="BL209" s="83">
        <f t="shared" ca="1" si="18"/>
        <v>78</v>
      </c>
      <c r="BM209" s="83" t="s">
        <v>270</v>
      </c>
      <c r="BN209" s="83">
        <v>0</v>
      </c>
      <c r="BO209" s="83" t="s">
        <v>108</v>
      </c>
      <c r="BP209" s="83">
        <v>-353280</v>
      </c>
      <c r="BQ209" s="83" t="s">
        <v>381</v>
      </c>
      <c r="BR209" s="83" t="s">
        <v>157</v>
      </c>
      <c r="BS209" s="83" t="s">
        <v>502</v>
      </c>
      <c r="BT209" s="83">
        <v>-353280</v>
      </c>
      <c r="BU209" s="83" t="s">
        <v>381</v>
      </c>
      <c r="BV209" s="83" t="s">
        <v>157</v>
      </c>
      <c r="BW209" s="83" t="s">
        <v>502</v>
      </c>
      <c r="BY209" s="136">
        <v>0</v>
      </c>
      <c r="BZ209" s="136">
        <v>0</v>
      </c>
      <c r="CA209" s="136">
        <v>0</v>
      </c>
      <c r="CB209" s="136">
        <v>0</v>
      </c>
      <c r="CD209" s="136">
        <v>0</v>
      </c>
      <c r="CE209" s="136">
        <v>0</v>
      </c>
      <c r="CF209" s="136">
        <v>0</v>
      </c>
      <c r="CG209" s="136">
        <v>0</v>
      </c>
      <c r="CH209" s="136">
        <v>0</v>
      </c>
      <c r="CI209" s="136">
        <v>0</v>
      </c>
      <c r="CJ209" s="136">
        <v>0</v>
      </c>
      <c r="CK209" s="138">
        <v>0</v>
      </c>
      <c r="CL209" s="138">
        <v>0</v>
      </c>
      <c r="CM209" s="136">
        <v>0</v>
      </c>
      <c r="CN209" s="136">
        <v>0</v>
      </c>
      <c r="CO209" s="85">
        <v>43850</v>
      </c>
      <c r="CP209" s="83" t="s">
        <v>4255</v>
      </c>
      <c r="CQ209" s="83" t="s">
        <v>102</v>
      </c>
      <c r="CR209" s="83" t="s">
        <v>482</v>
      </c>
      <c r="CS209" s="83">
        <v>204</v>
      </c>
      <c r="CT209" s="83" t="s">
        <v>483</v>
      </c>
      <c r="CU209" s="83">
        <v>1</v>
      </c>
      <c r="CV209" s="83">
        <v>0</v>
      </c>
      <c r="CW209" s="83">
        <v>0</v>
      </c>
      <c r="CX209" s="83" t="s">
        <v>109</v>
      </c>
      <c r="CY209" s="83" t="s">
        <v>583</v>
      </c>
      <c r="CZ209" s="83">
        <v>0</v>
      </c>
      <c r="DA209" s="83">
        <v>0</v>
      </c>
      <c r="DB209" s="83">
        <f t="shared" si="15"/>
        <v>0</v>
      </c>
      <c r="DC209" s="83" t="s">
        <v>497</v>
      </c>
      <c r="DE209" s="136">
        <v>1</v>
      </c>
      <c r="DF209" s="136">
        <v>1</v>
      </c>
      <c r="DG209" s="215" t="s">
        <v>269</v>
      </c>
      <c r="DH209" s="136">
        <v>1</v>
      </c>
      <c r="DI209" s="136">
        <v>1</v>
      </c>
      <c r="DJ209" s="215" t="s">
        <v>269</v>
      </c>
      <c r="EE209" s="136" t="b">
        <v>1</v>
      </c>
      <c r="EF209" s="136" t="b">
        <v>1</v>
      </c>
      <c r="EG209" s="136" t="b">
        <v>1</v>
      </c>
      <c r="EH209" s="136" t="b">
        <v>1</v>
      </c>
      <c r="EL209" s="215" t="s">
        <v>269</v>
      </c>
    </row>
    <row r="210" spans="1:142" ht="60" customHeight="1" x14ac:dyDescent="0.55000000000000004">
      <c r="A210" s="83" t="s">
        <v>130</v>
      </c>
      <c r="B210" s="83" t="s">
        <v>98</v>
      </c>
      <c r="C210">
        <v>288721</v>
      </c>
      <c r="D210" t="s">
        <v>862</v>
      </c>
      <c r="E210" t="s">
        <v>862</v>
      </c>
      <c r="F210" s="83" t="s">
        <v>108</v>
      </c>
      <c r="G210" s="213">
        <v>41390</v>
      </c>
      <c r="H210" s="83" t="s">
        <v>102</v>
      </c>
      <c r="I210" s="213">
        <v>43246</v>
      </c>
      <c r="J210" s="83" t="s">
        <v>228</v>
      </c>
      <c r="K210" s="214">
        <v>332482917362</v>
      </c>
      <c r="L210" s="83" t="s">
        <v>135</v>
      </c>
      <c r="M210" s="213">
        <v>43504</v>
      </c>
      <c r="N210">
        <v>960828</v>
      </c>
      <c r="O210" s="145" t="s">
        <v>567</v>
      </c>
      <c r="P210" s="145" t="s">
        <v>99</v>
      </c>
      <c r="Q210" s="145" t="s">
        <v>100</v>
      </c>
      <c r="R210" s="145" t="s">
        <v>567</v>
      </c>
      <c r="V210">
        <v>6346</v>
      </c>
      <c r="W210" s="83" t="s">
        <v>101</v>
      </c>
      <c r="X210" s="83" t="s">
        <v>103</v>
      </c>
      <c r="Y210" t="s">
        <v>2172</v>
      </c>
      <c r="Z210" s="83" t="s">
        <v>102</v>
      </c>
      <c r="AA210" s="83" t="s">
        <v>102</v>
      </c>
      <c r="AB210" t="s">
        <v>3167</v>
      </c>
      <c r="AC210" s="83" t="s">
        <v>3933</v>
      </c>
      <c r="AD210" s="83" t="s">
        <v>144</v>
      </c>
      <c r="AE210" s="83" t="s">
        <v>105</v>
      </c>
      <c r="AF210" t="s">
        <v>2172</v>
      </c>
      <c r="AG210" s="83" t="s">
        <v>102</v>
      </c>
      <c r="AH210" s="83" t="s">
        <v>102</v>
      </c>
      <c r="AI210" t="s">
        <v>3167</v>
      </c>
      <c r="AJ210" s="83" t="s">
        <v>3933</v>
      </c>
      <c r="AK210" s="83" t="s">
        <v>144</v>
      </c>
      <c r="AL210" s="83" t="s">
        <v>105</v>
      </c>
      <c r="AM210" s="87" t="s">
        <v>106</v>
      </c>
      <c r="AN210" t="s">
        <v>2172</v>
      </c>
      <c r="AO210" t="s">
        <v>3167</v>
      </c>
      <c r="AP210" s="83" t="s">
        <v>3933</v>
      </c>
      <c r="AQ210" s="83" t="s">
        <v>111</v>
      </c>
      <c r="AR210" s="87" t="s">
        <v>106</v>
      </c>
      <c r="AT210" s="83" t="s">
        <v>107</v>
      </c>
      <c r="AU210" s="146" t="s">
        <v>107</v>
      </c>
      <c r="AV210" s="146" t="s">
        <v>107</v>
      </c>
      <c r="AX210" s="110" t="s">
        <v>107</v>
      </c>
      <c r="AY210" s="111"/>
      <c r="AZ210" s="112">
        <f t="shared" ca="1" si="16"/>
        <v>9117</v>
      </c>
      <c r="BA210" s="136">
        <f t="shared" ca="1" si="17"/>
        <v>23</v>
      </c>
      <c r="BB210" s="114" t="s">
        <v>134</v>
      </c>
      <c r="BC210" s="114" t="s">
        <v>108</v>
      </c>
      <c r="BD210" s="114"/>
      <c r="BE210" s="115" t="s">
        <v>102</v>
      </c>
      <c r="BF210" s="115" t="s">
        <v>102</v>
      </c>
      <c r="BG210" s="115" t="s">
        <v>102</v>
      </c>
      <c r="BH210" s="115" t="s">
        <v>102</v>
      </c>
      <c r="BI210" s="116"/>
      <c r="BJ210" s="117" t="s">
        <v>109</v>
      </c>
      <c r="BK210" s="117" t="s">
        <v>109</v>
      </c>
      <c r="BL210" s="83">
        <f t="shared" ca="1" si="18"/>
        <v>34</v>
      </c>
      <c r="BM210" s="83" t="s">
        <v>108</v>
      </c>
      <c r="BN210" s="83">
        <v>0</v>
      </c>
      <c r="BO210" s="83" t="s">
        <v>108</v>
      </c>
      <c r="BP210" s="83">
        <v>-355015</v>
      </c>
      <c r="BQ210" s="83" t="s">
        <v>312</v>
      </c>
      <c r="BR210" s="83" t="s">
        <v>153</v>
      </c>
      <c r="BS210" s="83" t="s">
        <v>499</v>
      </c>
      <c r="BT210" s="83">
        <v>-355015</v>
      </c>
      <c r="BU210" s="83" t="s">
        <v>312</v>
      </c>
      <c r="BV210" s="83" t="s">
        <v>153</v>
      </c>
      <c r="BW210" s="83" t="s">
        <v>499</v>
      </c>
      <c r="BY210" s="136">
        <v>0</v>
      </c>
      <c r="BZ210" s="136">
        <v>0</v>
      </c>
      <c r="CA210" s="136">
        <v>0</v>
      </c>
      <c r="CB210" s="136">
        <v>0</v>
      </c>
      <c r="CD210" s="136">
        <v>0</v>
      </c>
      <c r="CE210" s="136">
        <v>0</v>
      </c>
      <c r="CF210" s="136">
        <v>0</v>
      </c>
      <c r="CG210" s="136">
        <v>0</v>
      </c>
      <c r="CH210" s="136">
        <v>0</v>
      </c>
      <c r="CI210" s="136">
        <v>0</v>
      </c>
      <c r="CJ210" s="136">
        <v>0</v>
      </c>
      <c r="CK210" s="138">
        <v>0</v>
      </c>
      <c r="CL210" s="138">
        <v>0</v>
      </c>
      <c r="CM210" s="136">
        <v>0</v>
      </c>
      <c r="CN210" s="136">
        <v>0</v>
      </c>
      <c r="CO210" s="85">
        <v>43851</v>
      </c>
      <c r="CP210" s="83" t="s">
        <v>4256</v>
      </c>
      <c r="CQ210" s="83" t="s">
        <v>102</v>
      </c>
      <c r="CR210" s="83" t="s">
        <v>482</v>
      </c>
      <c r="CS210" s="83">
        <v>205</v>
      </c>
      <c r="CT210" s="83" t="s">
        <v>483</v>
      </c>
      <c r="CU210" s="83">
        <v>1</v>
      </c>
      <c r="CV210" s="83">
        <v>0</v>
      </c>
      <c r="CW210" s="83">
        <v>0</v>
      </c>
      <c r="CX210" s="83" t="s">
        <v>109</v>
      </c>
      <c r="CY210" s="83" t="s">
        <v>583</v>
      </c>
      <c r="CZ210" s="83">
        <v>0</v>
      </c>
      <c r="DA210" s="83">
        <v>0</v>
      </c>
      <c r="DB210" s="83">
        <f t="shared" si="15"/>
        <v>0</v>
      </c>
      <c r="DC210" s="83" t="s">
        <v>497</v>
      </c>
      <c r="DE210" s="136">
        <v>1</v>
      </c>
      <c r="DF210" s="136">
        <v>1</v>
      </c>
      <c r="DG210" s="215" t="s">
        <v>269</v>
      </c>
      <c r="DH210" s="136">
        <v>1</v>
      </c>
      <c r="DI210" s="136">
        <v>1</v>
      </c>
      <c r="DJ210" s="215" t="s">
        <v>269</v>
      </c>
      <c r="EE210" s="136" t="b">
        <v>1</v>
      </c>
      <c r="EF210" s="136" t="b">
        <v>1</v>
      </c>
      <c r="EG210" s="136" t="b">
        <v>1</v>
      </c>
      <c r="EH210" s="136" t="b">
        <v>1</v>
      </c>
      <c r="EL210" s="215" t="s">
        <v>269</v>
      </c>
    </row>
    <row r="211" spans="1:142" ht="60" customHeight="1" x14ac:dyDescent="0.55000000000000004">
      <c r="A211" s="83" t="s">
        <v>130</v>
      </c>
      <c r="B211" s="83" t="s">
        <v>98</v>
      </c>
      <c r="C211">
        <v>976191</v>
      </c>
      <c r="D211" t="s">
        <v>863</v>
      </c>
      <c r="E211" t="s">
        <v>863</v>
      </c>
      <c r="F211" s="83" t="s">
        <v>108</v>
      </c>
      <c r="G211" s="213">
        <v>35452</v>
      </c>
      <c r="H211" s="83" t="s">
        <v>102</v>
      </c>
      <c r="I211" s="213">
        <v>43273</v>
      </c>
      <c r="J211" s="83" t="s">
        <v>228</v>
      </c>
      <c r="K211" s="214">
        <v>939635015157</v>
      </c>
      <c r="L211" s="83" t="s">
        <v>97</v>
      </c>
      <c r="M211" s="213">
        <v>43697</v>
      </c>
      <c r="N211">
        <v>221106</v>
      </c>
      <c r="O211" s="145" t="s">
        <v>567</v>
      </c>
      <c r="P211" s="145" t="s">
        <v>99</v>
      </c>
      <c r="Q211" s="145" t="s">
        <v>100</v>
      </c>
      <c r="R211" s="145" t="s">
        <v>567</v>
      </c>
      <c r="V211">
        <v>3547</v>
      </c>
      <c r="W211" s="83" t="s">
        <v>101</v>
      </c>
      <c r="X211" s="83" t="s">
        <v>103</v>
      </c>
      <c r="Y211" t="s">
        <v>2173</v>
      </c>
      <c r="Z211" s="83" t="s">
        <v>102</v>
      </c>
      <c r="AA211" s="83" t="s">
        <v>102</v>
      </c>
      <c r="AB211" t="s">
        <v>3168</v>
      </c>
      <c r="AC211" s="83" t="s">
        <v>3934</v>
      </c>
      <c r="AD211" s="83" t="s">
        <v>144</v>
      </c>
      <c r="AE211" s="83" t="s">
        <v>105</v>
      </c>
      <c r="AF211" t="s">
        <v>2173</v>
      </c>
      <c r="AG211" s="83" t="s">
        <v>102</v>
      </c>
      <c r="AH211" s="83" t="s">
        <v>102</v>
      </c>
      <c r="AI211" t="s">
        <v>3168</v>
      </c>
      <c r="AJ211" s="83" t="s">
        <v>3934</v>
      </c>
      <c r="AK211" s="83" t="s">
        <v>144</v>
      </c>
      <c r="AL211" s="83" t="s">
        <v>105</v>
      </c>
      <c r="AM211" s="87" t="s">
        <v>106</v>
      </c>
      <c r="AN211" t="s">
        <v>2173</v>
      </c>
      <c r="AO211" t="s">
        <v>3168</v>
      </c>
      <c r="AP211" s="83" t="s">
        <v>3934</v>
      </c>
      <c r="AQ211" s="83" t="s">
        <v>144</v>
      </c>
      <c r="AR211" s="87" t="s">
        <v>106</v>
      </c>
      <c r="AT211" s="83" t="s">
        <v>107</v>
      </c>
      <c r="AU211" s="146" t="s">
        <v>107</v>
      </c>
      <c r="AV211" s="146" t="s">
        <v>107</v>
      </c>
      <c r="AX211" s="110" t="s">
        <v>107</v>
      </c>
      <c r="AY211" s="111"/>
      <c r="AZ211" s="112">
        <f t="shared" ca="1" si="16"/>
        <v>3797</v>
      </c>
      <c r="BA211" s="136">
        <f t="shared" ca="1" si="17"/>
        <v>70</v>
      </c>
      <c r="BB211" s="114" t="s">
        <v>134</v>
      </c>
      <c r="BC211" s="114" t="s">
        <v>108</v>
      </c>
      <c r="BD211" s="114"/>
      <c r="BE211" s="115" t="s">
        <v>102</v>
      </c>
      <c r="BF211" s="115" t="s">
        <v>102</v>
      </c>
      <c r="BG211" s="115" t="s">
        <v>102</v>
      </c>
      <c r="BH211" s="115" t="s">
        <v>102</v>
      </c>
      <c r="BI211" s="116"/>
      <c r="BJ211" s="117" t="s">
        <v>109</v>
      </c>
      <c r="BK211" s="117" t="s">
        <v>109</v>
      </c>
      <c r="BL211" s="83">
        <f t="shared" ca="1" si="18"/>
        <v>34</v>
      </c>
      <c r="BM211" s="83" t="s">
        <v>108</v>
      </c>
      <c r="BN211" s="83">
        <v>0</v>
      </c>
      <c r="BO211" s="83" t="s">
        <v>108</v>
      </c>
      <c r="BP211" s="83">
        <v>-356750</v>
      </c>
      <c r="BQ211" s="83" t="s">
        <v>198</v>
      </c>
      <c r="BR211" s="83" t="s">
        <v>164</v>
      </c>
      <c r="BS211" s="83" t="s">
        <v>499</v>
      </c>
      <c r="BT211" s="83">
        <v>-356750</v>
      </c>
      <c r="BU211" s="83" t="s">
        <v>198</v>
      </c>
      <c r="BV211" s="83" t="s">
        <v>164</v>
      </c>
      <c r="BW211" s="83" t="s">
        <v>499</v>
      </c>
      <c r="BY211" s="136">
        <v>0</v>
      </c>
      <c r="BZ211" s="136">
        <v>0</v>
      </c>
      <c r="CA211" s="136">
        <v>0</v>
      </c>
      <c r="CB211" s="136">
        <v>0</v>
      </c>
      <c r="CD211" s="136">
        <v>0</v>
      </c>
      <c r="CE211" s="136">
        <v>0</v>
      </c>
      <c r="CF211" s="136">
        <v>0</v>
      </c>
      <c r="CG211" s="136">
        <v>0</v>
      </c>
      <c r="CH211" s="136">
        <v>0</v>
      </c>
      <c r="CI211" s="136">
        <v>0</v>
      </c>
      <c r="CJ211" s="136">
        <v>0</v>
      </c>
      <c r="CK211" s="138">
        <v>0</v>
      </c>
      <c r="CL211" s="138">
        <v>0</v>
      </c>
      <c r="CM211" s="136">
        <v>0</v>
      </c>
      <c r="CN211" s="136">
        <v>0</v>
      </c>
      <c r="CO211" s="85">
        <v>43852</v>
      </c>
      <c r="CP211" s="83" t="s">
        <v>4257</v>
      </c>
      <c r="CQ211" s="83" t="s">
        <v>102</v>
      </c>
      <c r="CR211" s="83" t="s">
        <v>482</v>
      </c>
      <c r="CS211" s="83">
        <v>206</v>
      </c>
      <c r="CT211" s="83" t="s">
        <v>483</v>
      </c>
      <c r="CU211" s="83">
        <v>1</v>
      </c>
      <c r="CV211" s="83">
        <v>0</v>
      </c>
      <c r="CW211" s="83">
        <v>0</v>
      </c>
      <c r="CX211" s="83" t="s">
        <v>109</v>
      </c>
      <c r="CY211" s="83" t="s">
        <v>583</v>
      </c>
      <c r="CZ211" s="83">
        <v>0</v>
      </c>
      <c r="DA211" s="83">
        <v>0</v>
      </c>
      <c r="DB211" s="83">
        <f t="shared" si="15"/>
        <v>0</v>
      </c>
      <c r="DC211" s="83" t="s">
        <v>497</v>
      </c>
      <c r="DE211" s="136">
        <v>1</v>
      </c>
      <c r="DF211" s="136">
        <v>1</v>
      </c>
      <c r="DG211" s="215" t="s">
        <v>269</v>
      </c>
      <c r="DH211" s="136">
        <v>1</v>
      </c>
      <c r="DI211" s="136">
        <v>1</v>
      </c>
      <c r="DJ211" s="215" t="s">
        <v>269</v>
      </c>
      <c r="EE211" s="136" t="b">
        <v>1</v>
      </c>
      <c r="EF211" s="136" t="b">
        <v>1</v>
      </c>
      <c r="EG211" s="136" t="b">
        <v>1</v>
      </c>
      <c r="EH211" s="136" t="b">
        <v>1</v>
      </c>
      <c r="EL211" s="215" t="s">
        <v>269</v>
      </c>
    </row>
    <row r="212" spans="1:142" ht="60" customHeight="1" x14ac:dyDescent="0.55000000000000004">
      <c r="A212" s="83" t="s">
        <v>130</v>
      </c>
      <c r="B212" s="83" t="s">
        <v>98</v>
      </c>
      <c r="C212">
        <v>723179</v>
      </c>
      <c r="D212" t="s">
        <v>864</v>
      </c>
      <c r="E212" t="s">
        <v>864</v>
      </c>
      <c r="F212" s="83" t="s">
        <v>108</v>
      </c>
      <c r="G212" s="213">
        <v>28855</v>
      </c>
      <c r="H212" s="83" t="s">
        <v>102</v>
      </c>
      <c r="I212" s="213">
        <v>43323</v>
      </c>
      <c r="J212" s="83" t="s">
        <v>228</v>
      </c>
      <c r="K212" s="214">
        <v>618395391529</v>
      </c>
      <c r="L212" s="83" t="s">
        <v>135</v>
      </c>
      <c r="M212" s="213">
        <v>43627</v>
      </c>
      <c r="N212">
        <v>750881</v>
      </c>
      <c r="O212" s="145" t="s">
        <v>567</v>
      </c>
      <c r="P212" s="145" t="s">
        <v>99</v>
      </c>
      <c r="Q212" s="145" t="s">
        <v>100</v>
      </c>
      <c r="R212" s="145" t="s">
        <v>567</v>
      </c>
      <c r="V212">
        <v>6193</v>
      </c>
      <c r="W212" s="83" t="s">
        <v>1703</v>
      </c>
      <c r="X212" s="83" t="s">
        <v>103</v>
      </c>
      <c r="Y212" t="s">
        <v>2174</v>
      </c>
      <c r="Z212" s="83" t="s">
        <v>102</v>
      </c>
      <c r="AA212" s="83" t="s">
        <v>102</v>
      </c>
      <c r="AB212" t="s">
        <v>3169</v>
      </c>
      <c r="AC212" s="83" t="s">
        <v>3935</v>
      </c>
      <c r="AD212" s="83" t="s">
        <v>111</v>
      </c>
      <c r="AE212" s="83" t="s">
        <v>105</v>
      </c>
      <c r="AF212" t="s">
        <v>2174</v>
      </c>
      <c r="AG212" s="83" t="s">
        <v>102</v>
      </c>
      <c r="AH212" s="83" t="s">
        <v>102</v>
      </c>
      <c r="AI212" t="s">
        <v>3169</v>
      </c>
      <c r="AJ212" s="83" t="s">
        <v>3935</v>
      </c>
      <c r="AK212" s="83" t="s">
        <v>111</v>
      </c>
      <c r="AL212" s="83" t="s">
        <v>105</v>
      </c>
      <c r="AM212" s="87" t="s">
        <v>106</v>
      </c>
      <c r="AN212" t="s">
        <v>2174</v>
      </c>
      <c r="AO212" t="s">
        <v>3169</v>
      </c>
      <c r="AP212" s="83" t="s">
        <v>3935</v>
      </c>
      <c r="AQ212" s="83" t="s">
        <v>144</v>
      </c>
      <c r="AR212" s="87" t="s">
        <v>106</v>
      </c>
      <c r="AT212" s="83" t="s">
        <v>107</v>
      </c>
      <c r="AU212" s="146" t="s">
        <v>107</v>
      </c>
      <c r="AV212" s="146" t="s">
        <v>107</v>
      </c>
      <c r="AX212" s="110" t="s">
        <v>107</v>
      </c>
      <c r="AY212" s="111"/>
      <c r="AZ212" s="112">
        <f t="shared" ca="1" si="16"/>
        <v>5130</v>
      </c>
      <c r="BA212" s="136">
        <f t="shared" ca="1" si="17"/>
        <v>76</v>
      </c>
      <c r="BB212" s="114" t="s">
        <v>136</v>
      </c>
      <c r="BC212" s="114" t="s">
        <v>108</v>
      </c>
      <c r="BD212" s="114"/>
      <c r="BE212" s="115" t="s">
        <v>102</v>
      </c>
      <c r="BF212" s="115" t="s">
        <v>102</v>
      </c>
      <c r="BG212" s="115" t="s">
        <v>102</v>
      </c>
      <c r="BH212" s="115" t="s">
        <v>102</v>
      </c>
      <c r="BI212" s="116"/>
      <c r="BJ212" s="117" t="s">
        <v>109</v>
      </c>
      <c r="BK212" s="117" t="s">
        <v>109</v>
      </c>
      <c r="BL212" s="83">
        <f t="shared" ca="1" si="18"/>
        <v>97</v>
      </c>
      <c r="BM212" s="83" t="s">
        <v>270</v>
      </c>
      <c r="BN212" s="83">
        <v>0</v>
      </c>
      <c r="BO212" s="83" t="s">
        <v>108</v>
      </c>
      <c r="BP212" s="83">
        <v>-358485</v>
      </c>
      <c r="BQ212" s="83" t="s">
        <v>381</v>
      </c>
      <c r="BR212" s="83" t="s">
        <v>157</v>
      </c>
      <c r="BS212" s="83" t="s">
        <v>502</v>
      </c>
      <c r="BT212" s="83">
        <v>-358485</v>
      </c>
      <c r="BU212" s="83" t="s">
        <v>381</v>
      </c>
      <c r="BV212" s="83" t="s">
        <v>157</v>
      </c>
      <c r="BW212" s="83" t="s">
        <v>502</v>
      </c>
      <c r="BY212" s="136">
        <v>0</v>
      </c>
      <c r="BZ212" s="136">
        <v>0</v>
      </c>
      <c r="CA212" s="136">
        <v>0</v>
      </c>
      <c r="CB212" s="136">
        <v>0</v>
      </c>
      <c r="CD212" s="136">
        <v>0</v>
      </c>
      <c r="CE212" s="136">
        <v>0</v>
      </c>
      <c r="CF212" s="136">
        <v>0</v>
      </c>
      <c r="CG212" s="136">
        <v>0</v>
      </c>
      <c r="CH212" s="136">
        <v>0</v>
      </c>
      <c r="CI212" s="136">
        <v>0</v>
      </c>
      <c r="CJ212" s="136">
        <v>0</v>
      </c>
      <c r="CK212" s="138">
        <v>0</v>
      </c>
      <c r="CL212" s="138">
        <v>0</v>
      </c>
      <c r="CM212" s="136">
        <v>0</v>
      </c>
      <c r="CN212" s="136">
        <v>0</v>
      </c>
      <c r="CO212" s="85">
        <v>43853</v>
      </c>
      <c r="CP212" s="83" t="s">
        <v>4258</v>
      </c>
      <c r="CQ212" s="83" t="s">
        <v>102</v>
      </c>
      <c r="CR212" s="83" t="s">
        <v>482</v>
      </c>
      <c r="CS212" s="83">
        <v>207</v>
      </c>
      <c r="CT212" s="83" t="s">
        <v>483</v>
      </c>
      <c r="CU212" s="83">
        <v>1</v>
      </c>
      <c r="CV212" s="83">
        <v>0</v>
      </c>
      <c r="CW212" s="83">
        <v>0</v>
      </c>
      <c r="CX212" s="83" t="s">
        <v>109</v>
      </c>
      <c r="CY212" s="83" t="s">
        <v>583</v>
      </c>
      <c r="CZ212" s="83">
        <v>0</v>
      </c>
      <c r="DA212" s="83">
        <v>0</v>
      </c>
      <c r="DB212" s="83">
        <f t="shared" si="15"/>
        <v>0</v>
      </c>
      <c r="DC212" s="83" t="s">
        <v>497</v>
      </c>
      <c r="DE212" s="136">
        <v>1</v>
      </c>
      <c r="DF212" s="136">
        <v>1</v>
      </c>
      <c r="DG212" s="215" t="s">
        <v>269</v>
      </c>
      <c r="DH212" s="136">
        <v>1</v>
      </c>
      <c r="DI212" s="136">
        <v>1</v>
      </c>
      <c r="DJ212" s="215" t="s">
        <v>269</v>
      </c>
      <c r="EE212" s="136" t="b">
        <v>1</v>
      </c>
      <c r="EF212" s="136" t="b">
        <v>1</v>
      </c>
      <c r="EG212" s="136" t="b">
        <v>1</v>
      </c>
      <c r="EH212" s="136" t="b">
        <v>1</v>
      </c>
      <c r="EL212" s="215" t="s">
        <v>269</v>
      </c>
    </row>
    <row r="213" spans="1:142" ht="60" customHeight="1" x14ac:dyDescent="0.55000000000000004">
      <c r="A213" s="83" t="s">
        <v>130</v>
      </c>
      <c r="B213" s="83" t="s">
        <v>98</v>
      </c>
      <c r="C213">
        <v>996209</v>
      </c>
      <c r="D213" t="s">
        <v>865</v>
      </c>
      <c r="E213" t="s">
        <v>865</v>
      </c>
      <c r="F213" s="83" t="s">
        <v>108</v>
      </c>
      <c r="G213" s="213">
        <v>40446</v>
      </c>
      <c r="H213" s="83" t="s">
        <v>102</v>
      </c>
      <c r="I213" s="213">
        <v>43288</v>
      </c>
      <c r="J213" s="83" t="s">
        <v>228</v>
      </c>
      <c r="K213" s="214">
        <v>893131711991</v>
      </c>
      <c r="L213" s="83" t="s">
        <v>97</v>
      </c>
      <c r="M213" s="213">
        <v>43701</v>
      </c>
      <c r="N213">
        <v>280891</v>
      </c>
      <c r="O213" s="145" t="s">
        <v>567</v>
      </c>
      <c r="P213" s="145" t="s">
        <v>99</v>
      </c>
      <c r="Q213" s="145" t="s">
        <v>100</v>
      </c>
      <c r="R213" s="145" t="s">
        <v>567</v>
      </c>
      <c r="V213">
        <v>9892</v>
      </c>
      <c r="W213" s="83" t="s">
        <v>101</v>
      </c>
      <c r="X213" s="83" t="s">
        <v>103</v>
      </c>
      <c r="Y213" t="s">
        <v>2175</v>
      </c>
      <c r="Z213" s="83" t="s">
        <v>102</v>
      </c>
      <c r="AA213" s="83" t="s">
        <v>102</v>
      </c>
      <c r="AB213" t="s">
        <v>3170</v>
      </c>
      <c r="AC213" s="83" t="s">
        <v>3936</v>
      </c>
      <c r="AD213" s="83" t="s">
        <v>144</v>
      </c>
      <c r="AE213" s="83" t="s">
        <v>105</v>
      </c>
      <c r="AF213" t="s">
        <v>2175</v>
      </c>
      <c r="AG213" s="83" t="s">
        <v>102</v>
      </c>
      <c r="AH213" s="83" t="s">
        <v>102</v>
      </c>
      <c r="AI213" t="s">
        <v>3170</v>
      </c>
      <c r="AJ213" s="83" t="s">
        <v>3936</v>
      </c>
      <c r="AK213" s="83" t="s">
        <v>144</v>
      </c>
      <c r="AL213" s="83" t="s">
        <v>105</v>
      </c>
      <c r="AM213" s="87" t="s">
        <v>106</v>
      </c>
      <c r="AN213" t="s">
        <v>2175</v>
      </c>
      <c r="AO213" t="s">
        <v>3170</v>
      </c>
      <c r="AP213" s="83" t="s">
        <v>3936</v>
      </c>
      <c r="AQ213" s="83" t="s">
        <v>111</v>
      </c>
      <c r="AR213" s="87" t="s">
        <v>106</v>
      </c>
      <c r="AT213" s="83" t="s">
        <v>107</v>
      </c>
      <c r="AU213" s="146" t="s">
        <v>107</v>
      </c>
      <c r="AV213" s="146" t="s">
        <v>107</v>
      </c>
      <c r="AX213" s="110" t="s">
        <v>107</v>
      </c>
      <c r="AY213" s="111"/>
      <c r="AZ213" s="112">
        <f t="shared" ca="1" si="16"/>
        <v>4753</v>
      </c>
      <c r="BA213" s="136">
        <f t="shared" ca="1" si="17"/>
        <v>67</v>
      </c>
      <c r="BB213" s="114" t="s">
        <v>134</v>
      </c>
      <c r="BC213" s="114" t="s">
        <v>108</v>
      </c>
      <c r="BD213" s="114"/>
      <c r="BE213" s="115" t="s">
        <v>102</v>
      </c>
      <c r="BF213" s="115" t="s">
        <v>102</v>
      </c>
      <c r="BG213" s="115" t="s">
        <v>102</v>
      </c>
      <c r="BH213" s="115" t="s">
        <v>102</v>
      </c>
      <c r="BI213" s="116"/>
      <c r="BJ213" s="117" t="s">
        <v>109</v>
      </c>
      <c r="BK213" s="117" t="s">
        <v>109</v>
      </c>
      <c r="BL213" s="83">
        <f t="shared" ca="1" si="18"/>
        <v>12</v>
      </c>
      <c r="BM213" s="83" t="s">
        <v>108</v>
      </c>
      <c r="BN213" s="83">
        <v>0</v>
      </c>
      <c r="BO213" s="83" t="s">
        <v>108</v>
      </c>
      <c r="BP213" s="83">
        <v>-360220</v>
      </c>
      <c r="BQ213" s="83" t="s">
        <v>312</v>
      </c>
      <c r="BR213" s="83" t="s">
        <v>153</v>
      </c>
      <c r="BS213" s="83" t="s">
        <v>499</v>
      </c>
      <c r="BT213" s="83">
        <v>-360220</v>
      </c>
      <c r="BU213" s="83" t="s">
        <v>312</v>
      </c>
      <c r="BV213" s="83" t="s">
        <v>153</v>
      </c>
      <c r="BW213" s="83" t="s">
        <v>499</v>
      </c>
      <c r="BY213" s="136">
        <v>0</v>
      </c>
      <c r="BZ213" s="136">
        <v>0</v>
      </c>
      <c r="CA213" s="136">
        <v>0</v>
      </c>
      <c r="CB213" s="136">
        <v>0</v>
      </c>
      <c r="CD213" s="136">
        <v>0</v>
      </c>
      <c r="CE213" s="136">
        <v>0</v>
      </c>
      <c r="CF213" s="136">
        <v>0</v>
      </c>
      <c r="CG213" s="136">
        <v>0</v>
      </c>
      <c r="CH213" s="136">
        <v>0</v>
      </c>
      <c r="CI213" s="136">
        <v>0</v>
      </c>
      <c r="CJ213" s="136">
        <v>0</v>
      </c>
      <c r="CK213" s="138">
        <v>0</v>
      </c>
      <c r="CL213" s="138">
        <v>0</v>
      </c>
      <c r="CM213" s="136">
        <v>0</v>
      </c>
      <c r="CN213" s="136">
        <v>0</v>
      </c>
      <c r="CO213" s="85">
        <v>43854</v>
      </c>
      <c r="CP213" s="83" t="s">
        <v>4259</v>
      </c>
      <c r="CQ213" s="83" t="s">
        <v>102</v>
      </c>
      <c r="CR213" s="83" t="s">
        <v>482</v>
      </c>
      <c r="CS213" s="83">
        <v>208</v>
      </c>
      <c r="CT213" s="83" t="s">
        <v>483</v>
      </c>
      <c r="CU213" s="83">
        <v>1</v>
      </c>
      <c r="CV213" s="83">
        <v>0</v>
      </c>
      <c r="CW213" s="83">
        <v>0</v>
      </c>
      <c r="CX213" s="83" t="s">
        <v>109</v>
      </c>
      <c r="CY213" s="83" t="s">
        <v>583</v>
      </c>
      <c r="CZ213" s="83">
        <v>0</v>
      </c>
      <c r="DA213" s="83">
        <v>0</v>
      </c>
      <c r="DB213" s="83">
        <f t="shared" si="15"/>
        <v>0</v>
      </c>
      <c r="DC213" s="83" t="s">
        <v>497</v>
      </c>
      <c r="DE213" s="136">
        <v>1</v>
      </c>
      <c r="DF213" s="136">
        <v>1</v>
      </c>
      <c r="DG213" s="215" t="s">
        <v>269</v>
      </c>
      <c r="DH213" s="136">
        <v>1</v>
      </c>
      <c r="DI213" s="136">
        <v>1</v>
      </c>
      <c r="DJ213" s="215" t="s">
        <v>269</v>
      </c>
      <c r="EE213" s="136" t="b">
        <v>1</v>
      </c>
      <c r="EF213" s="136" t="b">
        <v>1</v>
      </c>
      <c r="EG213" s="136" t="b">
        <v>1</v>
      </c>
      <c r="EH213" s="136" t="b">
        <v>1</v>
      </c>
      <c r="EL213" s="215" t="s">
        <v>269</v>
      </c>
    </row>
    <row r="214" spans="1:142" ht="60" customHeight="1" x14ac:dyDescent="0.55000000000000004">
      <c r="A214" s="83" t="s">
        <v>130</v>
      </c>
      <c r="B214" s="83" t="s">
        <v>98</v>
      </c>
      <c r="C214">
        <v>937070</v>
      </c>
      <c r="D214" t="s">
        <v>866</v>
      </c>
      <c r="E214" t="s">
        <v>866</v>
      </c>
      <c r="F214" s="83" t="s">
        <v>108</v>
      </c>
      <c r="G214" s="213">
        <v>36551</v>
      </c>
      <c r="H214" s="83" t="s">
        <v>102</v>
      </c>
      <c r="I214" s="213">
        <v>43375</v>
      </c>
      <c r="J214" s="83" t="s">
        <v>228</v>
      </c>
      <c r="K214" s="214">
        <v>955192902983</v>
      </c>
      <c r="L214" s="83" t="s">
        <v>126</v>
      </c>
      <c r="M214" s="213">
        <v>43504</v>
      </c>
      <c r="N214">
        <v>227244</v>
      </c>
      <c r="O214" s="145" t="s">
        <v>567</v>
      </c>
      <c r="P214" s="145" t="s">
        <v>99</v>
      </c>
      <c r="Q214" s="145" t="s">
        <v>100</v>
      </c>
      <c r="R214" s="145" t="s">
        <v>567</v>
      </c>
      <c r="V214">
        <v>889</v>
      </c>
      <c r="W214" s="83" t="s">
        <v>101</v>
      </c>
      <c r="X214" s="83" t="s">
        <v>103</v>
      </c>
      <c r="Y214" t="s">
        <v>2176</v>
      </c>
      <c r="Z214" s="83" t="s">
        <v>102</v>
      </c>
      <c r="AA214" s="83" t="s">
        <v>102</v>
      </c>
      <c r="AB214" t="s">
        <v>3171</v>
      </c>
      <c r="AC214" s="83" t="s">
        <v>3937</v>
      </c>
      <c r="AD214" s="83" t="s">
        <v>144</v>
      </c>
      <c r="AE214" s="83" t="s">
        <v>105</v>
      </c>
      <c r="AF214" t="s">
        <v>2176</v>
      </c>
      <c r="AG214" s="83" t="s">
        <v>102</v>
      </c>
      <c r="AH214" s="83" t="s">
        <v>102</v>
      </c>
      <c r="AI214" t="s">
        <v>3171</v>
      </c>
      <c r="AJ214" s="83" t="s">
        <v>3937</v>
      </c>
      <c r="AK214" s="83" t="s">
        <v>144</v>
      </c>
      <c r="AL214" s="83" t="s">
        <v>105</v>
      </c>
      <c r="AM214" s="87" t="s">
        <v>106</v>
      </c>
      <c r="AN214" t="s">
        <v>2176</v>
      </c>
      <c r="AO214" t="s">
        <v>3171</v>
      </c>
      <c r="AP214" s="83" t="s">
        <v>3937</v>
      </c>
      <c r="AQ214" s="83" t="s">
        <v>144</v>
      </c>
      <c r="AR214" s="87" t="s">
        <v>106</v>
      </c>
      <c r="AT214" s="83" t="s">
        <v>107</v>
      </c>
      <c r="AU214" s="146" t="s">
        <v>107</v>
      </c>
      <c r="AV214" s="146" t="s">
        <v>107</v>
      </c>
      <c r="AX214" s="110" t="s">
        <v>107</v>
      </c>
      <c r="AY214" s="111"/>
      <c r="AZ214" s="112">
        <f t="shared" ca="1" si="16"/>
        <v>2360</v>
      </c>
      <c r="BA214" s="136">
        <f t="shared" ca="1" si="17"/>
        <v>41</v>
      </c>
      <c r="BB214" s="114" t="s">
        <v>134</v>
      </c>
      <c r="BC214" s="114" t="s">
        <v>108</v>
      </c>
      <c r="BD214" s="114"/>
      <c r="BE214" s="115" t="s">
        <v>102</v>
      </c>
      <c r="BF214" s="115" t="s">
        <v>102</v>
      </c>
      <c r="BG214" s="115" t="s">
        <v>102</v>
      </c>
      <c r="BH214" s="115" t="s">
        <v>102</v>
      </c>
      <c r="BI214" s="116"/>
      <c r="BJ214" s="117" t="s">
        <v>109</v>
      </c>
      <c r="BK214" s="117" t="s">
        <v>109</v>
      </c>
      <c r="BL214" s="83">
        <f t="shared" ca="1" si="18"/>
        <v>67</v>
      </c>
      <c r="BM214" s="83" t="s">
        <v>108</v>
      </c>
      <c r="BN214" s="83">
        <v>0</v>
      </c>
      <c r="BO214" s="83" t="s">
        <v>108</v>
      </c>
      <c r="BP214" s="83">
        <v>-361955</v>
      </c>
      <c r="BQ214" s="83" t="s">
        <v>198</v>
      </c>
      <c r="BR214" s="83" t="s">
        <v>164</v>
      </c>
      <c r="BS214" s="83" t="s">
        <v>499</v>
      </c>
      <c r="BT214" s="83">
        <v>-361955</v>
      </c>
      <c r="BU214" s="83" t="s">
        <v>198</v>
      </c>
      <c r="BV214" s="83" t="s">
        <v>164</v>
      </c>
      <c r="BW214" s="83" t="s">
        <v>499</v>
      </c>
      <c r="BY214" s="136">
        <v>0</v>
      </c>
      <c r="BZ214" s="136">
        <v>0</v>
      </c>
      <c r="CA214" s="136">
        <v>0</v>
      </c>
      <c r="CB214" s="136">
        <v>0</v>
      </c>
      <c r="CD214" s="136">
        <v>0</v>
      </c>
      <c r="CE214" s="136">
        <v>0</v>
      </c>
      <c r="CF214" s="136">
        <v>0</v>
      </c>
      <c r="CG214" s="136">
        <v>0</v>
      </c>
      <c r="CH214" s="136">
        <v>0</v>
      </c>
      <c r="CI214" s="136">
        <v>0</v>
      </c>
      <c r="CJ214" s="136">
        <v>0</v>
      </c>
      <c r="CK214" s="138">
        <v>0</v>
      </c>
      <c r="CL214" s="138">
        <v>0</v>
      </c>
      <c r="CM214" s="136">
        <v>0</v>
      </c>
      <c r="CN214" s="136">
        <v>0</v>
      </c>
      <c r="CO214" s="85">
        <v>43855</v>
      </c>
      <c r="CP214" s="83" t="s">
        <v>4260</v>
      </c>
      <c r="CQ214" s="83" t="s">
        <v>102</v>
      </c>
      <c r="CR214" s="83" t="s">
        <v>482</v>
      </c>
      <c r="CS214" s="83">
        <v>209</v>
      </c>
      <c r="CT214" s="83" t="s">
        <v>483</v>
      </c>
      <c r="CU214" s="83">
        <v>1</v>
      </c>
      <c r="CV214" s="83">
        <v>0</v>
      </c>
      <c r="CW214" s="83">
        <v>0</v>
      </c>
      <c r="CX214" s="83" t="s">
        <v>109</v>
      </c>
      <c r="CY214" s="83" t="s">
        <v>583</v>
      </c>
      <c r="CZ214" s="83">
        <v>0</v>
      </c>
      <c r="DA214" s="83">
        <v>0</v>
      </c>
      <c r="DB214" s="83">
        <f t="shared" si="15"/>
        <v>0</v>
      </c>
      <c r="DC214" s="83" t="s">
        <v>497</v>
      </c>
      <c r="DE214" s="136">
        <v>1</v>
      </c>
      <c r="DF214" s="136">
        <v>1</v>
      </c>
      <c r="DG214" s="215" t="s">
        <v>269</v>
      </c>
      <c r="DH214" s="136">
        <v>1</v>
      </c>
      <c r="DI214" s="136">
        <v>1</v>
      </c>
      <c r="DJ214" s="215" t="s">
        <v>269</v>
      </c>
      <c r="EE214" s="136" t="b">
        <v>1</v>
      </c>
      <c r="EF214" s="136" t="b">
        <v>1</v>
      </c>
      <c r="EG214" s="136" t="b">
        <v>1</v>
      </c>
      <c r="EH214" s="136" t="b">
        <v>1</v>
      </c>
      <c r="EL214" s="215" t="s">
        <v>269</v>
      </c>
    </row>
    <row r="215" spans="1:142" ht="60" customHeight="1" x14ac:dyDescent="0.55000000000000004">
      <c r="A215" s="83" t="s">
        <v>130</v>
      </c>
      <c r="B215" s="83" t="s">
        <v>98</v>
      </c>
      <c r="C215">
        <v>894718</v>
      </c>
      <c r="D215" t="s">
        <v>867</v>
      </c>
      <c r="E215" t="s">
        <v>867</v>
      </c>
      <c r="F215" s="83" t="s">
        <v>108</v>
      </c>
      <c r="G215" s="213">
        <v>27416</v>
      </c>
      <c r="H215" s="83" t="s">
        <v>102</v>
      </c>
      <c r="I215" s="213">
        <v>43368</v>
      </c>
      <c r="J215" s="83" t="s">
        <v>228</v>
      </c>
      <c r="K215" s="214">
        <v>478669196637</v>
      </c>
      <c r="L215" s="83" t="s">
        <v>135</v>
      </c>
      <c r="M215" s="213">
        <v>43729</v>
      </c>
      <c r="N215">
        <v>417269</v>
      </c>
      <c r="O215" s="145" t="s">
        <v>567</v>
      </c>
      <c r="P215" s="145" t="s">
        <v>99</v>
      </c>
      <c r="Q215" s="145" t="s">
        <v>100</v>
      </c>
      <c r="R215" s="145" t="s">
        <v>567</v>
      </c>
      <c r="V215">
        <v>4697</v>
      </c>
      <c r="W215" s="83" t="s">
        <v>1704</v>
      </c>
      <c r="X215" s="83" t="s">
        <v>103</v>
      </c>
      <c r="Y215" t="s">
        <v>2177</v>
      </c>
      <c r="Z215" s="83" t="s">
        <v>102</v>
      </c>
      <c r="AA215" s="83" t="s">
        <v>102</v>
      </c>
      <c r="AB215" t="s">
        <v>3172</v>
      </c>
      <c r="AC215" s="83" t="s">
        <v>3938</v>
      </c>
      <c r="AD215" s="83" t="s">
        <v>111</v>
      </c>
      <c r="AE215" s="83" t="s">
        <v>105</v>
      </c>
      <c r="AF215" t="s">
        <v>2177</v>
      </c>
      <c r="AG215" s="83" t="s">
        <v>102</v>
      </c>
      <c r="AH215" s="83" t="s">
        <v>102</v>
      </c>
      <c r="AI215" t="s">
        <v>3172</v>
      </c>
      <c r="AJ215" s="83" t="s">
        <v>3938</v>
      </c>
      <c r="AK215" s="83" t="s">
        <v>111</v>
      </c>
      <c r="AL215" s="83" t="s">
        <v>105</v>
      </c>
      <c r="AM215" s="87" t="s">
        <v>106</v>
      </c>
      <c r="AN215" t="s">
        <v>2177</v>
      </c>
      <c r="AO215" t="s">
        <v>3172</v>
      </c>
      <c r="AP215" s="83" t="s">
        <v>3938</v>
      </c>
      <c r="AQ215" s="83" t="s">
        <v>144</v>
      </c>
      <c r="AR215" s="87" t="s">
        <v>106</v>
      </c>
      <c r="AT215" s="83" t="s">
        <v>107</v>
      </c>
      <c r="AU215" s="146" t="s">
        <v>107</v>
      </c>
      <c r="AV215" s="146" t="s">
        <v>107</v>
      </c>
      <c r="AX215" s="110" t="s">
        <v>107</v>
      </c>
      <c r="AY215" s="111"/>
      <c r="AZ215" s="112">
        <f t="shared" ca="1" si="16"/>
        <v>7088</v>
      </c>
      <c r="BA215" s="136">
        <f t="shared" ca="1" si="17"/>
        <v>6</v>
      </c>
      <c r="BB215" s="114" t="s">
        <v>136</v>
      </c>
      <c r="BC215" s="114" t="s">
        <v>108</v>
      </c>
      <c r="BD215" s="114"/>
      <c r="BE215" s="115" t="s">
        <v>102</v>
      </c>
      <c r="BF215" s="115" t="s">
        <v>102</v>
      </c>
      <c r="BG215" s="115" t="s">
        <v>102</v>
      </c>
      <c r="BH215" s="115" t="s">
        <v>102</v>
      </c>
      <c r="BI215" s="116"/>
      <c r="BJ215" s="117" t="s">
        <v>109</v>
      </c>
      <c r="BK215" s="117" t="s">
        <v>109</v>
      </c>
      <c r="BL215" s="83">
        <f t="shared" ca="1" si="18"/>
        <v>88</v>
      </c>
      <c r="BM215" s="83" t="s">
        <v>270</v>
      </c>
      <c r="BN215" s="83">
        <v>0</v>
      </c>
      <c r="BO215" s="83" t="s">
        <v>108</v>
      </c>
      <c r="BP215" s="83">
        <v>-363690</v>
      </c>
      <c r="BQ215" s="83" t="s">
        <v>381</v>
      </c>
      <c r="BR215" s="83" t="s">
        <v>157</v>
      </c>
      <c r="BS215" s="83" t="s">
        <v>502</v>
      </c>
      <c r="BT215" s="83">
        <v>-363690</v>
      </c>
      <c r="BU215" s="83" t="s">
        <v>381</v>
      </c>
      <c r="BV215" s="83" t="s">
        <v>157</v>
      </c>
      <c r="BW215" s="83" t="s">
        <v>502</v>
      </c>
      <c r="BY215" s="136">
        <v>0</v>
      </c>
      <c r="BZ215" s="136">
        <v>0</v>
      </c>
      <c r="CA215" s="136">
        <v>0</v>
      </c>
      <c r="CB215" s="136">
        <v>0</v>
      </c>
      <c r="CD215" s="136">
        <v>0</v>
      </c>
      <c r="CE215" s="136">
        <v>0</v>
      </c>
      <c r="CF215" s="136">
        <v>0</v>
      </c>
      <c r="CG215" s="136">
        <v>0</v>
      </c>
      <c r="CH215" s="136">
        <v>0</v>
      </c>
      <c r="CI215" s="136">
        <v>0</v>
      </c>
      <c r="CJ215" s="136">
        <v>0</v>
      </c>
      <c r="CK215" s="138">
        <v>0</v>
      </c>
      <c r="CL215" s="138">
        <v>0</v>
      </c>
      <c r="CM215" s="136">
        <v>0</v>
      </c>
      <c r="CN215" s="136">
        <v>0</v>
      </c>
      <c r="CO215" s="85">
        <v>43856</v>
      </c>
      <c r="CP215" s="83" t="s">
        <v>4261</v>
      </c>
      <c r="CQ215" s="83" t="s">
        <v>102</v>
      </c>
      <c r="CR215" s="83" t="s">
        <v>482</v>
      </c>
      <c r="CS215" s="83">
        <v>210</v>
      </c>
      <c r="CT215" s="83" t="s">
        <v>483</v>
      </c>
      <c r="CU215" s="83">
        <v>1</v>
      </c>
      <c r="CV215" s="83">
        <v>0</v>
      </c>
      <c r="CW215" s="83">
        <v>0</v>
      </c>
      <c r="CX215" s="83" t="s">
        <v>109</v>
      </c>
      <c r="CY215" s="83" t="s">
        <v>583</v>
      </c>
      <c r="CZ215" s="83">
        <v>0</v>
      </c>
      <c r="DA215" s="83">
        <v>0</v>
      </c>
      <c r="DB215" s="83">
        <f t="shared" si="15"/>
        <v>0</v>
      </c>
      <c r="DC215" s="83" t="s">
        <v>497</v>
      </c>
      <c r="DE215" s="136">
        <v>1</v>
      </c>
      <c r="DF215" s="136">
        <v>1</v>
      </c>
      <c r="DG215" s="215" t="s">
        <v>269</v>
      </c>
      <c r="DH215" s="136">
        <v>1</v>
      </c>
      <c r="DI215" s="136">
        <v>1</v>
      </c>
      <c r="DJ215" s="215" t="s">
        <v>269</v>
      </c>
      <c r="EE215" s="136" t="b">
        <v>1</v>
      </c>
      <c r="EF215" s="136" t="b">
        <v>1</v>
      </c>
      <c r="EG215" s="136" t="b">
        <v>1</v>
      </c>
      <c r="EH215" s="136" t="b">
        <v>1</v>
      </c>
      <c r="EL215" s="215" t="s">
        <v>269</v>
      </c>
    </row>
    <row r="216" spans="1:142" ht="60" customHeight="1" x14ac:dyDescent="0.55000000000000004">
      <c r="A216" s="83" t="s">
        <v>130</v>
      </c>
      <c r="B216" s="83" t="s">
        <v>98</v>
      </c>
      <c r="C216">
        <v>279852</v>
      </c>
      <c r="D216" t="s">
        <v>868</v>
      </c>
      <c r="E216" t="s">
        <v>868</v>
      </c>
      <c r="F216" s="83" t="s">
        <v>108</v>
      </c>
      <c r="G216" s="213">
        <v>35795</v>
      </c>
      <c r="H216" s="83" t="s">
        <v>102</v>
      </c>
      <c r="I216" s="213">
        <v>43419</v>
      </c>
      <c r="J216" s="83" t="s">
        <v>228</v>
      </c>
      <c r="K216" s="214">
        <v>885132960860</v>
      </c>
      <c r="L216" s="83" t="s">
        <v>97</v>
      </c>
      <c r="M216" s="213">
        <v>43589</v>
      </c>
      <c r="N216">
        <v>580326</v>
      </c>
      <c r="O216" s="145" t="s">
        <v>567</v>
      </c>
      <c r="P216" s="145" t="s">
        <v>99</v>
      </c>
      <c r="Q216" s="145" t="s">
        <v>100</v>
      </c>
      <c r="R216" s="145" t="s">
        <v>567</v>
      </c>
      <c r="V216">
        <v>871</v>
      </c>
      <c r="W216" s="83" t="s">
        <v>101</v>
      </c>
      <c r="X216" s="83" t="s">
        <v>103</v>
      </c>
      <c r="Y216" t="s">
        <v>2178</v>
      </c>
      <c r="Z216" s="83" t="s">
        <v>102</v>
      </c>
      <c r="AA216" s="83" t="s">
        <v>102</v>
      </c>
      <c r="AB216" t="s">
        <v>3173</v>
      </c>
      <c r="AC216" s="83" t="s">
        <v>3939</v>
      </c>
      <c r="AD216" s="83" t="s">
        <v>144</v>
      </c>
      <c r="AE216" s="83" t="s">
        <v>105</v>
      </c>
      <c r="AF216" t="s">
        <v>2178</v>
      </c>
      <c r="AG216" s="83" t="s">
        <v>102</v>
      </c>
      <c r="AH216" s="83" t="s">
        <v>102</v>
      </c>
      <c r="AI216" t="s">
        <v>3173</v>
      </c>
      <c r="AJ216" s="83" t="s">
        <v>3939</v>
      </c>
      <c r="AK216" s="83" t="s">
        <v>144</v>
      </c>
      <c r="AL216" s="83" t="s">
        <v>105</v>
      </c>
      <c r="AM216" s="87" t="s">
        <v>106</v>
      </c>
      <c r="AN216" t="s">
        <v>2178</v>
      </c>
      <c r="AO216" t="s">
        <v>3173</v>
      </c>
      <c r="AP216" s="83" t="s">
        <v>3939</v>
      </c>
      <c r="AQ216" s="83" t="s">
        <v>111</v>
      </c>
      <c r="AR216" s="87" t="s">
        <v>106</v>
      </c>
      <c r="AT216" s="83" t="s">
        <v>107</v>
      </c>
      <c r="AU216" s="146" t="s">
        <v>107</v>
      </c>
      <c r="AV216" s="146" t="s">
        <v>107</v>
      </c>
      <c r="AX216" s="110" t="s">
        <v>107</v>
      </c>
      <c r="AY216" s="111"/>
      <c r="AZ216" s="112">
        <f t="shared" ca="1" si="16"/>
        <v>6022</v>
      </c>
      <c r="BA216" s="136">
        <f t="shared" ca="1" si="17"/>
        <v>4</v>
      </c>
      <c r="BB216" s="114" t="s">
        <v>134</v>
      </c>
      <c r="BC216" s="114" t="s">
        <v>108</v>
      </c>
      <c r="BD216" s="114"/>
      <c r="BE216" s="115" t="s">
        <v>102</v>
      </c>
      <c r="BF216" s="115" t="s">
        <v>102</v>
      </c>
      <c r="BG216" s="115" t="s">
        <v>102</v>
      </c>
      <c r="BH216" s="115" t="s">
        <v>102</v>
      </c>
      <c r="BI216" s="116"/>
      <c r="BJ216" s="117" t="s">
        <v>109</v>
      </c>
      <c r="BK216" s="117" t="s">
        <v>109</v>
      </c>
      <c r="BL216" s="83">
        <f t="shared" ca="1" si="18"/>
        <v>71</v>
      </c>
      <c r="BM216" s="83" t="s">
        <v>108</v>
      </c>
      <c r="BN216" s="83">
        <v>0</v>
      </c>
      <c r="BO216" s="83" t="s">
        <v>108</v>
      </c>
      <c r="BP216" s="83">
        <v>-365425</v>
      </c>
      <c r="BQ216" s="83" t="s">
        <v>312</v>
      </c>
      <c r="BR216" s="83" t="s">
        <v>153</v>
      </c>
      <c r="BS216" s="83" t="s">
        <v>499</v>
      </c>
      <c r="BT216" s="83">
        <v>-365425</v>
      </c>
      <c r="BU216" s="83" t="s">
        <v>312</v>
      </c>
      <c r="BV216" s="83" t="s">
        <v>153</v>
      </c>
      <c r="BW216" s="83" t="s">
        <v>499</v>
      </c>
      <c r="BY216" s="136">
        <v>0</v>
      </c>
      <c r="BZ216" s="136">
        <v>0</v>
      </c>
      <c r="CA216" s="136">
        <v>0</v>
      </c>
      <c r="CB216" s="136">
        <v>0</v>
      </c>
      <c r="CD216" s="136">
        <v>0</v>
      </c>
      <c r="CE216" s="136">
        <v>0</v>
      </c>
      <c r="CF216" s="136">
        <v>0</v>
      </c>
      <c r="CG216" s="136">
        <v>0</v>
      </c>
      <c r="CH216" s="136">
        <v>0</v>
      </c>
      <c r="CI216" s="136">
        <v>0</v>
      </c>
      <c r="CJ216" s="136">
        <v>0</v>
      </c>
      <c r="CK216" s="138">
        <v>0</v>
      </c>
      <c r="CL216" s="138">
        <v>0</v>
      </c>
      <c r="CM216" s="136">
        <v>0</v>
      </c>
      <c r="CN216" s="136">
        <v>0</v>
      </c>
      <c r="CO216" s="85">
        <v>43857</v>
      </c>
      <c r="CP216" s="83" t="s">
        <v>4262</v>
      </c>
      <c r="CQ216" s="83" t="s">
        <v>102</v>
      </c>
      <c r="CR216" s="83" t="s">
        <v>482</v>
      </c>
      <c r="CS216" s="83">
        <v>211</v>
      </c>
      <c r="CT216" s="83" t="s">
        <v>483</v>
      </c>
      <c r="CU216" s="83">
        <v>1</v>
      </c>
      <c r="CV216" s="83">
        <v>0</v>
      </c>
      <c r="CW216" s="83">
        <v>0</v>
      </c>
      <c r="CX216" s="83" t="s">
        <v>109</v>
      </c>
      <c r="CY216" s="83" t="s">
        <v>583</v>
      </c>
      <c r="CZ216" s="83">
        <v>0</v>
      </c>
      <c r="DA216" s="83">
        <v>0</v>
      </c>
      <c r="DB216" s="83">
        <f t="shared" si="15"/>
        <v>0</v>
      </c>
      <c r="DC216" s="83" t="s">
        <v>497</v>
      </c>
      <c r="DE216" s="136">
        <v>1</v>
      </c>
      <c r="DF216" s="136">
        <v>1</v>
      </c>
      <c r="DG216" s="215" t="s">
        <v>269</v>
      </c>
      <c r="DH216" s="136">
        <v>1</v>
      </c>
      <c r="DI216" s="136">
        <v>1</v>
      </c>
      <c r="DJ216" s="215" t="s">
        <v>269</v>
      </c>
      <c r="EE216" s="136" t="b">
        <v>1</v>
      </c>
      <c r="EF216" s="136" t="b">
        <v>1</v>
      </c>
      <c r="EG216" s="136" t="b">
        <v>1</v>
      </c>
      <c r="EH216" s="136" t="b">
        <v>1</v>
      </c>
      <c r="EL216" s="215" t="s">
        <v>269</v>
      </c>
    </row>
    <row r="217" spans="1:142" ht="60" customHeight="1" x14ac:dyDescent="0.55000000000000004">
      <c r="A217" s="83" t="s">
        <v>130</v>
      </c>
      <c r="B217" s="83" t="s">
        <v>98</v>
      </c>
      <c r="C217">
        <v>353238</v>
      </c>
      <c r="D217" t="s">
        <v>869</v>
      </c>
      <c r="E217" t="s">
        <v>869</v>
      </c>
      <c r="F217" s="83" t="s">
        <v>108</v>
      </c>
      <c r="G217" s="213">
        <v>33851</v>
      </c>
      <c r="H217" s="83" t="s">
        <v>102</v>
      </c>
      <c r="I217" s="213">
        <v>43191</v>
      </c>
      <c r="J217" s="83" t="s">
        <v>228</v>
      </c>
      <c r="K217" s="214">
        <v>216536636921</v>
      </c>
      <c r="L217" s="83" t="s">
        <v>135</v>
      </c>
      <c r="M217" s="213">
        <v>43643</v>
      </c>
      <c r="N217">
        <v>603605</v>
      </c>
      <c r="O217" s="145" t="s">
        <v>567</v>
      </c>
      <c r="P217" s="145" t="s">
        <v>99</v>
      </c>
      <c r="Q217" s="145" t="s">
        <v>100</v>
      </c>
      <c r="R217" s="145" t="s">
        <v>567</v>
      </c>
      <c r="V217">
        <v>8281</v>
      </c>
      <c r="W217" s="83" t="s">
        <v>101</v>
      </c>
      <c r="X217" s="83" t="s">
        <v>103</v>
      </c>
      <c r="Y217" t="s">
        <v>2179</v>
      </c>
      <c r="Z217" s="83" t="s">
        <v>102</v>
      </c>
      <c r="AA217" s="83" t="s">
        <v>102</v>
      </c>
      <c r="AB217" t="s">
        <v>3174</v>
      </c>
      <c r="AC217" s="83" t="s">
        <v>3940</v>
      </c>
      <c r="AD217" s="83" t="s">
        <v>144</v>
      </c>
      <c r="AE217" s="83" t="s">
        <v>105</v>
      </c>
      <c r="AF217" t="s">
        <v>2179</v>
      </c>
      <c r="AG217" s="83" t="s">
        <v>102</v>
      </c>
      <c r="AH217" s="83" t="s">
        <v>102</v>
      </c>
      <c r="AI217" t="s">
        <v>3174</v>
      </c>
      <c r="AJ217" s="83" t="s">
        <v>3940</v>
      </c>
      <c r="AK217" s="83" t="s">
        <v>144</v>
      </c>
      <c r="AL217" s="83" t="s">
        <v>105</v>
      </c>
      <c r="AM217" s="87" t="s">
        <v>106</v>
      </c>
      <c r="AN217" t="s">
        <v>2179</v>
      </c>
      <c r="AO217" t="s">
        <v>3174</v>
      </c>
      <c r="AP217" s="83" t="s">
        <v>3940</v>
      </c>
      <c r="AQ217" s="83" t="s">
        <v>144</v>
      </c>
      <c r="AR217" s="87" t="s">
        <v>106</v>
      </c>
      <c r="AT217" s="83" t="s">
        <v>107</v>
      </c>
      <c r="AU217" s="146" t="s">
        <v>107</v>
      </c>
      <c r="AV217" s="146" t="s">
        <v>107</v>
      </c>
      <c r="AX217" s="110" t="s">
        <v>107</v>
      </c>
      <c r="AY217" s="111"/>
      <c r="AZ217" s="112">
        <f t="shared" ca="1" si="16"/>
        <v>2608</v>
      </c>
      <c r="BA217" s="136">
        <f t="shared" ca="1" si="17"/>
        <v>82</v>
      </c>
      <c r="BB217" s="114" t="s">
        <v>134</v>
      </c>
      <c r="BC217" s="114" t="s">
        <v>108</v>
      </c>
      <c r="BD217" s="114"/>
      <c r="BE217" s="115" t="s">
        <v>102</v>
      </c>
      <c r="BF217" s="115" t="s">
        <v>102</v>
      </c>
      <c r="BG217" s="115" t="s">
        <v>102</v>
      </c>
      <c r="BH217" s="115" t="s">
        <v>102</v>
      </c>
      <c r="BI217" s="116"/>
      <c r="BJ217" s="117" t="s">
        <v>109</v>
      </c>
      <c r="BK217" s="117" t="s">
        <v>109</v>
      </c>
      <c r="BL217" s="83">
        <f t="shared" ca="1" si="18"/>
        <v>65</v>
      </c>
      <c r="BM217" s="83" t="s">
        <v>108</v>
      </c>
      <c r="BN217" s="83">
        <v>0</v>
      </c>
      <c r="BO217" s="83" t="s">
        <v>108</v>
      </c>
      <c r="BP217" s="83">
        <v>-367160</v>
      </c>
      <c r="BQ217" s="83" t="s">
        <v>198</v>
      </c>
      <c r="BR217" s="83" t="s">
        <v>164</v>
      </c>
      <c r="BS217" s="83" t="s">
        <v>499</v>
      </c>
      <c r="BT217" s="83">
        <v>-367160</v>
      </c>
      <c r="BU217" s="83" t="s">
        <v>198</v>
      </c>
      <c r="BV217" s="83" t="s">
        <v>164</v>
      </c>
      <c r="BW217" s="83" t="s">
        <v>499</v>
      </c>
      <c r="BY217" s="136">
        <v>0</v>
      </c>
      <c r="BZ217" s="136">
        <v>0</v>
      </c>
      <c r="CA217" s="136">
        <v>0</v>
      </c>
      <c r="CB217" s="136">
        <v>0</v>
      </c>
      <c r="CD217" s="136">
        <v>0</v>
      </c>
      <c r="CE217" s="136">
        <v>0</v>
      </c>
      <c r="CF217" s="136">
        <v>0</v>
      </c>
      <c r="CG217" s="136">
        <v>0</v>
      </c>
      <c r="CH217" s="136">
        <v>0</v>
      </c>
      <c r="CI217" s="136">
        <v>0</v>
      </c>
      <c r="CJ217" s="136">
        <v>0</v>
      </c>
      <c r="CK217" s="138">
        <v>0</v>
      </c>
      <c r="CL217" s="138">
        <v>0</v>
      </c>
      <c r="CM217" s="136">
        <v>0</v>
      </c>
      <c r="CN217" s="136">
        <v>0</v>
      </c>
      <c r="CO217" s="85">
        <v>43858</v>
      </c>
      <c r="CP217" s="83" t="s">
        <v>4263</v>
      </c>
      <c r="CQ217" s="83" t="s">
        <v>102</v>
      </c>
      <c r="CR217" s="83" t="s">
        <v>482</v>
      </c>
      <c r="CS217" s="83">
        <v>212</v>
      </c>
      <c r="CT217" s="83" t="s">
        <v>483</v>
      </c>
      <c r="CU217" s="83">
        <v>1</v>
      </c>
      <c r="CV217" s="83">
        <v>0</v>
      </c>
      <c r="CW217" s="83">
        <v>0</v>
      </c>
      <c r="CX217" s="83" t="s">
        <v>109</v>
      </c>
      <c r="CY217" s="83" t="s">
        <v>583</v>
      </c>
      <c r="CZ217" s="83">
        <v>0</v>
      </c>
      <c r="DA217" s="83">
        <v>0</v>
      </c>
      <c r="DB217" s="83">
        <f t="shared" si="15"/>
        <v>0</v>
      </c>
      <c r="DC217" s="83" t="s">
        <v>497</v>
      </c>
      <c r="DE217" s="136">
        <v>1</v>
      </c>
      <c r="DF217" s="136">
        <v>1</v>
      </c>
      <c r="DG217" s="215" t="s">
        <v>269</v>
      </c>
      <c r="DH217" s="136">
        <v>1</v>
      </c>
      <c r="DI217" s="136">
        <v>1</v>
      </c>
      <c r="DJ217" s="215" t="s">
        <v>269</v>
      </c>
      <c r="EE217" s="136" t="b">
        <v>1</v>
      </c>
      <c r="EF217" s="136" t="b">
        <v>1</v>
      </c>
      <c r="EG217" s="136" t="b">
        <v>1</v>
      </c>
      <c r="EH217" s="136" t="b">
        <v>1</v>
      </c>
      <c r="EL217" s="215" t="s">
        <v>269</v>
      </c>
    </row>
    <row r="218" spans="1:142" ht="60" customHeight="1" x14ac:dyDescent="0.55000000000000004">
      <c r="A218" s="83" t="s">
        <v>130</v>
      </c>
      <c r="B218" s="83" t="s">
        <v>98</v>
      </c>
      <c r="C218">
        <v>747045</v>
      </c>
      <c r="D218" t="s">
        <v>870</v>
      </c>
      <c r="E218" t="s">
        <v>870</v>
      </c>
      <c r="F218" s="83" t="s">
        <v>108</v>
      </c>
      <c r="G218" s="213">
        <v>40499</v>
      </c>
      <c r="H218" s="83" t="s">
        <v>102</v>
      </c>
      <c r="I218" s="213">
        <v>43385</v>
      </c>
      <c r="J218" s="83" t="s">
        <v>228</v>
      </c>
      <c r="K218" s="214">
        <v>142035101292</v>
      </c>
      <c r="L218" s="83" t="s">
        <v>97</v>
      </c>
      <c r="M218" s="213">
        <v>43716</v>
      </c>
      <c r="N218">
        <v>854813</v>
      </c>
      <c r="O218" s="145" t="s">
        <v>567</v>
      </c>
      <c r="P218" s="145" t="s">
        <v>99</v>
      </c>
      <c r="Q218" s="145" t="s">
        <v>100</v>
      </c>
      <c r="R218" s="145" t="s">
        <v>567</v>
      </c>
      <c r="V218">
        <v>663</v>
      </c>
      <c r="W218" s="83" t="s">
        <v>1705</v>
      </c>
      <c r="X218" s="83" t="s">
        <v>103</v>
      </c>
      <c r="Y218" t="s">
        <v>2180</v>
      </c>
      <c r="Z218" s="83" t="s">
        <v>102</v>
      </c>
      <c r="AA218" s="83" t="s">
        <v>102</v>
      </c>
      <c r="AB218" t="s">
        <v>3175</v>
      </c>
      <c r="AC218" s="83" t="s">
        <v>3941</v>
      </c>
      <c r="AD218" s="83" t="s">
        <v>111</v>
      </c>
      <c r="AE218" s="83" t="s">
        <v>105</v>
      </c>
      <c r="AF218" t="s">
        <v>2180</v>
      </c>
      <c r="AG218" s="83" t="s">
        <v>102</v>
      </c>
      <c r="AH218" s="83" t="s">
        <v>102</v>
      </c>
      <c r="AI218" t="s">
        <v>3175</v>
      </c>
      <c r="AJ218" s="83" t="s">
        <v>3941</v>
      </c>
      <c r="AK218" s="83" t="s">
        <v>111</v>
      </c>
      <c r="AL218" s="83" t="s">
        <v>105</v>
      </c>
      <c r="AM218" s="87" t="s">
        <v>106</v>
      </c>
      <c r="AN218" t="s">
        <v>2180</v>
      </c>
      <c r="AO218" t="s">
        <v>3175</v>
      </c>
      <c r="AP218" s="83" t="s">
        <v>3941</v>
      </c>
      <c r="AQ218" s="83" t="s">
        <v>144</v>
      </c>
      <c r="AR218" s="87" t="s">
        <v>106</v>
      </c>
      <c r="AT218" s="83" t="s">
        <v>107</v>
      </c>
      <c r="AU218" s="146" t="s">
        <v>107</v>
      </c>
      <c r="AV218" s="146" t="s">
        <v>107</v>
      </c>
      <c r="AX218" s="110" t="s">
        <v>107</v>
      </c>
      <c r="AY218" s="111"/>
      <c r="AZ218" s="112">
        <f t="shared" ca="1" si="16"/>
        <v>9692</v>
      </c>
      <c r="BA218" s="136">
        <f t="shared" ca="1" si="17"/>
        <v>2</v>
      </c>
      <c r="BB218" s="114" t="s">
        <v>136</v>
      </c>
      <c r="BC218" s="114" t="s">
        <v>108</v>
      </c>
      <c r="BD218" s="114"/>
      <c r="BE218" s="115" t="s">
        <v>102</v>
      </c>
      <c r="BF218" s="115" t="s">
        <v>102</v>
      </c>
      <c r="BG218" s="115" t="s">
        <v>102</v>
      </c>
      <c r="BH218" s="115" t="s">
        <v>102</v>
      </c>
      <c r="BI218" s="116"/>
      <c r="BJ218" s="117" t="s">
        <v>109</v>
      </c>
      <c r="BK218" s="117" t="s">
        <v>109</v>
      </c>
      <c r="BL218" s="83">
        <f t="shared" ca="1" si="18"/>
        <v>87</v>
      </c>
      <c r="BM218" s="83" t="s">
        <v>270</v>
      </c>
      <c r="BN218" s="83">
        <v>0</v>
      </c>
      <c r="BO218" s="83" t="s">
        <v>108</v>
      </c>
      <c r="BP218" s="83">
        <v>-368895</v>
      </c>
      <c r="BQ218" s="83" t="s">
        <v>381</v>
      </c>
      <c r="BR218" s="83" t="s">
        <v>157</v>
      </c>
      <c r="BS218" s="83" t="s">
        <v>502</v>
      </c>
      <c r="BT218" s="83">
        <v>-368895</v>
      </c>
      <c r="BU218" s="83" t="s">
        <v>381</v>
      </c>
      <c r="BV218" s="83" t="s">
        <v>157</v>
      </c>
      <c r="BW218" s="83" t="s">
        <v>502</v>
      </c>
      <c r="BY218" s="136">
        <v>0</v>
      </c>
      <c r="BZ218" s="136">
        <v>0</v>
      </c>
      <c r="CA218" s="136">
        <v>0</v>
      </c>
      <c r="CB218" s="136">
        <v>0</v>
      </c>
      <c r="CD218" s="136">
        <v>0</v>
      </c>
      <c r="CE218" s="136">
        <v>0</v>
      </c>
      <c r="CF218" s="136">
        <v>0</v>
      </c>
      <c r="CG218" s="136">
        <v>0</v>
      </c>
      <c r="CH218" s="136">
        <v>0</v>
      </c>
      <c r="CI218" s="136">
        <v>0</v>
      </c>
      <c r="CJ218" s="136">
        <v>0</v>
      </c>
      <c r="CK218" s="138">
        <v>0</v>
      </c>
      <c r="CL218" s="138">
        <v>0</v>
      </c>
      <c r="CM218" s="136">
        <v>0</v>
      </c>
      <c r="CN218" s="136">
        <v>0</v>
      </c>
      <c r="CO218" s="85">
        <v>43859</v>
      </c>
      <c r="CP218" s="83" t="s">
        <v>4264</v>
      </c>
      <c r="CQ218" s="83" t="s">
        <v>102</v>
      </c>
      <c r="CR218" s="83" t="s">
        <v>482</v>
      </c>
      <c r="CS218" s="83">
        <v>213</v>
      </c>
      <c r="CT218" s="83" t="s">
        <v>483</v>
      </c>
      <c r="CU218" s="83">
        <v>1</v>
      </c>
      <c r="CV218" s="83">
        <v>0</v>
      </c>
      <c r="CW218" s="83">
        <v>0</v>
      </c>
      <c r="CX218" s="83" t="s">
        <v>109</v>
      </c>
      <c r="CY218" s="83" t="s">
        <v>583</v>
      </c>
      <c r="CZ218" s="83">
        <v>0</v>
      </c>
      <c r="DA218" s="83">
        <v>0</v>
      </c>
      <c r="DB218" s="83">
        <f t="shared" si="15"/>
        <v>0</v>
      </c>
      <c r="DC218" s="83" t="s">
        <v>497</v>
      </c>
      <c r="DE218" s="136">
        <v>1</v>
      </c>
      <c r="DF218" s="136">
        <v>1</v>
      </c>
      <c r="DG218" s="215" t="s">
        <v>269</v>
      </c>
      <c r="DH218" s="136">
        <v>1</v>
      </c>
      <c r="DI218" s="136">
        <v>1</v>
      </c>
      <c r="DJ218" s="215" t="s">
        <v>269</v>
      </c>
      <c r="EE218" s="136" t="b">
        <v>1</v>
      </c>
      <c r="EF218" s="136" t="b">
        <v>1</v>
      </c>
      <c r="EG218" s="136" t="b">
        <v>1</v>
      </c>
      <c r="EH218" s="136" t="b">
        <v>1</v>
      </c>
      <c r="EL218" s="215" t="s">
        <v>269</v>
      </c>
    </row>
    <row r="219" spans="1:142" ht="60" customHeight="1" x14ac:dyDescent="0.55000000000000004">
      <c r="A219" s="83" t="s">
        <v>130</v>
      </c>
      <c r="B219" s="83" t="s">
        <v>98</v>
      </c>
      <c r="C219">
        <v>875972</v>
      </c>
      <c r="D219" t="s">
        <v>871</v>
      </c>
      <c r="E219" t="s">
        <v>871</v>
      </c>
      <c r="F219" s="83" t="s">
        <v>108</v>
      </c>
      <c r="G219" s="213">
        <v>27627</v>
      </c>
      <c r="H219" s="83" t="s">
        <v>102</v>
      </c>
      <c r="I219" s="213">
        <v>43150</v>
      </c>
      <c r="J219" s="83" t="s">
        <v>228</v>
      </c>
      <c r="K219" s="214">
        <v>694786304728</v>
      </c>
      <c r="L219" s="83" t="s">
        <v>126</v>
      </c>
      <c r="M219" s="213">
        <v>43603</v>
      </c>
      <c r="N219">
        <v>345127</v>
      </c>
      <c r="O219" s="145" t="s">
        <v>567</v>
      </c>
      <c r="P219" s="145" t="s">
        <v>99</v>
      </c>
      <c r="Q219" s="145" t="s">
        <v>100</v>
      </c>
      <c r="R219" s="145" t="s">
        <v>567</v>
      </c>
      <c r="V219">
        <v>875</v>
      </c>
      <c r="W219" s="83" t="s">
        <v>101</v>
      </c>
      <c r="X219" s="83" t="s">
        <v>103</v>
      </c>
      <c r="Y219" t="s">
        <v>2181</v>
      </c>
      <c r="Z219" s="83" t="s">
        <v>102</v>
      </c>
      <c r="AA219" s="83" t="s">
        <v>102</v>
      </c>
      <c r="AB219" t="s">
        <v>3176</v>
      </c>
      <c r="AC219" s="83" t="s">
        <v>3942</v>
      </c>
      <c r="AD219" s="83" t="s">
        <v>144</v>
      </c>
      <c r="AE219" s="83" t="s">
        <v>105</v>
      </c>
      <c r="AF219" t="s">
        <v>2181</v>
      </c>
      <c r="AG219" s="83" t="s">
        <v>102</v>
      </c>
      <c r="AH219" s="83" t="s">
        <v>102</v>
      </c>
      <c r="AI219" t="s">
        <v>3176</v>
      </c>
      <c r="AJ219" s="83" t="s">
        <v>3942</v>
      </c>
      <c r="AK219" s="83" t="s">
        <v>144</v>
      </c>
      <c r="AL219" s="83" t="s">
        <v>105</v>
      </c>
      <c r="AM219" s="87" t="s">
        <v>106</v>
      </c>
      <c r="AN219" t="s">
        <v>2181</v>
      </c>
      <c r="AO219" t="s">
        <v>3176</v>
      </c>
      <c r="AP219" s="83" t="s">
        <v>3942</v>
      </c>
      <c r="AQ219" s="83" t="s">
        <v>111</v>
      </c>
      <c r="AR219" s="87" t="s">
        <v>106</v>
      </c>
      <c r="AT219" s="83" t="s">
        <v>107</v>
      </c>
      <c r="AU219" s="146" t="s">
        <v>107</v>
      </c>
      <c r="AV219" s="146" t="s">
        <v>107</v>
      </c>
      <c r="AX219" s="110" t="s">
        <v>107</v>
      </c>
      <c r="AY219" s="111"/>
      <c r="AZ219" s="112">
        <f t="shared" ca="1" si="16"/>
        <v>3102</v>
      </c>
      <c r="BA219" s="136">
        <f t="shared" ca="1" si="17"/>
        <v>60</v>
      </c>
      <c r="BB219" s="114" t="s">
        <v>134</v>
      </c>
      <c r="BC219" s="114" t="s">
        <v>108</v>
      </c>
      <c r="BD219" s="114"/>
      <c r="BE219" s="115" t="s">
        <v>102</v>
      </c>
      <c r="BF219" s="115" t="s">
        <v>102</v>
      </c>
      <c r="BG219" s="115" t="s">
        <v>102</v>
      </c>
      <c r="BH219" s="115" t="s">
        <v>102</v>
      </c>
      <c r="BI219" s="116"/>
      <c r="BJ219" s="117" t="s">
        <v>109</v>
      </c>
      <c r="BK219" s="117" t="s">
        <v>109</v>
      </c>
      <c r="BL219" s="83">
        <f t="shared" ca="1" si="18"/>
        <v>82</v>
      </c>
      <c r="BM219" s="83" t="s">
        <v>108</v>
      </c>
      <c r="BN219" s="83">
        <v>0</v>
      </c>
      <c r="BO219" s="83" t="s">
        <v>108</v>
      </c>
      <c r="BP219" s="83">
        <v>-370630</v>
      </c>
      <c r="BQ219" s="83" t="s">
        <v>312</v>
      </c>
      <c r="BR219" s="83" t="s">
        <v>153</v>
      </c>
      <c r="BS219" s="83" t="s">
        <v>499</v>
      </c>
      <c r="BT219" s="83">
        <v>-370630</v>
      </c>
      <c r="BU219" s="83" t="s">
        <v>312</v>
      </c>
      <c r="BV219" s="83" t="s">
        <v>153</v>
      </c>
      <c r="BW219" s="83" t="s">
        <v>499</v>
      </c>
      <c r="BY219" s="136">
        <v>0</v>
      </c>
      <c r="BZ219" s="136">
        <v>0</v>
      </c>
      <c r="CA219" s="136">
        <v>0</v>
      </c>
      <c r="CB219" s="136">
        <v>0</v>
      </c>
      <c r="CD219" s="136">
        <v>0</v>
      </c>
      <c r="CE219" s="136">
        <v>0</v>
      </c>
      <c r="CF219" s="136">
        <v>0</v>
      </c>
      <c r="CG219" s="136">
        <v>0</v>
      </c>
      <c r="CH219" s="136">
        <v>0</v>
      </c>
      <c r="CI219" s="136">
        <v>0</v>
      </c>
      <c r="CJ219" s="136">
        <v>0</v>
      </c>
      <c r="CK219" s="138">
        <v>0</v>
      </c>
      <c r="CL219" s="138">
        <v>0</v>
      </c>
      <c r="CM219" s="136">
        <v>0</v>
      </c>
      <c r="CN219" s="136">
        <v>0</v>
      </c>
      <c r="CO219" s="85">
        <v>43860</v>
      </c>
      <c r="CP219" s="83" t="s">
        <v>4265</v>
      </c>
      <c r="CQ219" s="83" t="s">
        <v>102</v>
      </c>
      <c r="CR219" s="83" t="s">
        <v>482</v>
      </c>
      <c r="CS219" s="83">
        <v>214</v>
      </c>
      <c r="CT219" s="83" t="s">
        <v>483</v>
      </c>
      <c r="CU219" s="83">
        <v>1</v>
      </c>
      <c r="CV219" s="83">
        <v>0</v>
      </c>
      <c r="CW219" s="83">
        <v>0</v>
      </c>
      <c r="CX219" s="83" t="s">
        <v>109</v>
      </c>
      <c r="CY219" s="83" t="s">
        <v>583</v>
      </c>
      <c r="CZ219" s="83">
        <v>0</v>
      </c>
      <c r="DA219" s="83">
        <v>0</v>
      </c>
      <c r="DB219" s="83">
        <f t="shared" si="15"/>
        <v>0</v>
      </c>
      <c r="DC219" s="83" t="s">
        <v>497</v>
      </c>
      <c r="DE219" s="136">
        <v>1</v>
      </c>
      <c r="DF219" s="136">
        <v>1</v>
      </c>
      <c r="DG219" s="215" t="s">
        <v>269</v>
      </c>
      <c r="DH219" s="136">
        <v>1</v>
      </c>
      <c r="DI219" s="136">
        <v>1</v>
      </c>
      <c r="DJ219" s="215" t="s">
        <v>269</v>
      </c>
      <c r="EE219" s="136" t="b">
        <v>1</v>
      </c>
      <c r="EF219" s="136" t="b">
        <v>1</v>
      </c>
      <c r="EG219" s="136" t="b">
        <v>1</v>
      </c>
      <c r="EH219" s="136" t="b">
        <v>1</v>
      </c>
      <c r="EL219" s="215" t="s">
        <v>269</v>
      </c>
    </row>
    <row r="220" spans="1:142" ht="60" customHeight="1" x14ac:dyDescent="0.55000000000000004">
      <c r="A220" s="83" t="s">
        <v>130</v>
      </c>
      <c r="B220" s="83" t="s">
        <v>98</v>
      </c>
      <c r="C220">
        <v>645820</v>
      </c>
      <c r="D220" t="s">
        <v>872</v>
      </c>
      <c r="E220" t="s">
        <v>872</v>
      </c>
      <c r="F220" s="83" t="s">
        <v>108</v>
      </c>
      <c r="G220" s="213">
        <v>34771</v>
      </c>
      <c r="H220" s="83" t="s">
        <v>102</v>
      </c>
      <c r="I220" s="213">
        <v>43438</v>
      </c>
      <c r="J220" s="83" t="s">
        <v>228</v>
      </c>
      <c r="K220" s="214">
        <v>491464127631</v>
      </c>
      <c r="L220" s="83" t="s">
        <v>135</v>
      </c>
      <c r="M220" s="213">
        <v>43556</v>
      </c>
      <c r="N220">
        <v>821381</v>
      </c>
      <c r="O220" s="145" t="s">
        <v>567</v>
      </c>
      <c r="P220" s="145" t="s">
        <v>99</v>
      </c>
      <c r="Q220" s="145" t="s">
        <v>100</v>
      </c>
      <c r="R220" s="145" t="s">
        <v>567</v>
      </c>
      <c r="V220">
        <v>1685</v>
      </c>
      <c r="W220" s="83" t="s">
        <v>101</v>
      </c>
      <c r="X220" s="83" t="s">
        <v>103</v>
      </c>
      <c r="Y220" t="s">
        <v>2182</v>
      </c>
      <c r="Z220" s="83" t="s">
        <v>102</v>
      </c>
      <c r="AA220" s="83" t="s">
        <v>102</v>
      </c>
      <c r="AB220" t="s">
        <v>3177</v>
      </c>
      <c r="AC220" s="83" t="s">
        <v>3943</v>
      </c>
      <c r="AD220" s="83" t="s">
        <v>144</v>
      </c>
      <c r="AE220" s="83" t="s">
        <v>105</v>
      </c>
      <c r="AF220" t="s">
        <v>2182</v>
      </c>
      <c r="AG220" s="83" t="s">
        <v>102</v>
      </c>
      <c r="AH220" s="83" t="s">
        <v>102</v>
      </c>
      <c r="AI220" t="s">
        <v>3177</v>
      </c>
      <c r="AJ220" s="83" t="s">
        <v>3943</v>
      </c>
      <c r="AK220" s="83" t="s">
        <v>144</v>
      </c>
      <c r="AL220" s="83" t="s">
        <v>105</v>
      </c>
      <c r="AM220" s="87" t="s">
        <v>106</v>
      </c>
      <c r="AN220" t="s">
        <v>2182</v>
      </c>
      <c r="AO220" t="s">
        <v>3177</v>
      </c>
      <c r="AP220" s="83" t="s">
        <v>3943</v>
      </c>
      <c r="AQ220" s="83" t="s">
        <v>144</v>
      </c>
      <c r="AR220" s="87" t="s">
        <v>106</v>
      </c>
      <c r="AT220" s="83" t="s">
        <v>107</v>
      </c>
      <c r="AU220" s="146" t="s">
        <v>107</v>
      </c>
      <c r="AV220" s="146" t="s">
        <v>107</v>
      </c>
      <c r="AX220" s="110" t="s">
        <v>107</v>
      </c>
      <c r="AY220" s="111"/>
      <c r="AZ220" s="112">
        <f t="shared" ca="1" si="16"/>
        <v>3950</v>
      </c>
      <c r="BA220" s="136">
        <f t="shared" ca="1" si="17"/>
        <v>16</v>
      </c>
      <c r="BB220" s="114" t="s">
        <v>134</v>
      </c>
      <c r="BC220" s="114" t="s">
        <v>108</v>
      </c>
      <c r="BD220" s="114"/>
      <c r="BE220" s="115" t="s">
        <v>102</v>
      </c>
      <c r="BF220" s="115" t="s">
        <v>102</v>
      </c>
      <c r="BG220" s="115" t="s">
        <v>102</v>
      </c>
      <c r="BH220" s="115" t="s">
        <v>102</v>
      </c>
      <c r="BI220" s="116"/>
      <c r="BJ220" s="117" t="s">
        <v>109</v>
      </c>
      <c r="BK220" s="117" t="s">
        <v>109</v>
      </c>
      <c r="BL220" s="83">
        <f t="shared" ca="1" si="18"/>
        <v>24</v>
      </c>
      <c r="BM220" s="83" t="s">
        <v>108</v>
      </c>
      <c r="BN220" s="83">
        <v>0</v>
      </c>
      <c r="BO220" s="83" t="s">
        <v>108</v>
      </c>
      <c r="BP220" s="83">
        <v>-372365</v>
      </c>
      <c r="BQ220" s="83" t="s">
        <v>198</v>
      </c>
      <c r="BR220" s="83" t="s">
        <v>164</v>
      </c>
      <c r="BS220" s="83" t="s">
        <v>499</v>
      </c>
      <c r="BT220" s="83">
        <v>-372365</v>
      </c>
      <c r="BU220" s="83" t="s">
        <v>198</v>
      </c>
      <c r="BV220" s="83" t="s">
        <v>164</v>
      </c>
      <c r="BW220" s="83" t="s">
        <v>499</v>
      </c>
      <c r="BY220" s="136">
        <v>0</v>
      </c>
      <c r="BZ220" s="136">
        <v>0</v>
      </c>
      <c r="CA220" s="136">
        <v>0</v>
      </c>
      <c r="CB220" s="136">
        <v>0</v>
      </c>
      <c r="CD220" s="136">
        <v>0</v>
      </c>
      <c r="CE220" s="136">
        <v>0</v>
      </c>
      <c r="CF220" s="136">
        <v>0</v>
      </c>
      <c r="CG220" s="136">
        <v>0</v>
      </c>
      <c r="CH220" s="136">
        <v>0</v>
      </c>
      <c r="CI220" s="136">
        <v>0</v>
      </c>
      <c r="CJ220" s="136">
        <v>0</v>
      </c>
      <c r="CK220" s="138">
        <v>0</v>
      </c>
      <c r="CL220" s="138">
        <v>0</v>
      </c>
      <c r="CM220" s="136">
        <v>0</v>
      </c>
      <c r="CN220" s="136">
        <v>0</v>
      </c>
      <c r="CO220" s="85">
        <v>43861</v>
      </c>
      <c r="CP220" s="83" t="s">
        <v>4266</v>
      </c>
      <c r="CQ220" s="83" t="s">
        <v>102</v>
      </c>
      <c r="CR220" s="83" t="s">
        <v>482</v>
      </c>
      <c r="CS220" s="83">
        <v>215</v>
      </c>
      <c r="CT220" s="83" t="s">
        <v>483</v>
      </c>
      <c r="CU220" s="83">
        <v>1</v>
      </c>
      <c r="CV220" s="83">
        <v>0</v>
      </c>
      <c r="CW220" s="83">
        <v>0</v>
      </c>
      <c r="CX220" s="83" t="s">
        <v>109</v>
      </c>
      <c r="CY220" s="83" t="s">
        <v>583</v>
      </c>
      <c r="CZ220" s="83">
        <v>0</v>
      </c>
      <c r="DA220" s="83">
        <v>0</v>
      </c>
      <c r="DB220" s="83">
        <f t="shared" si="15"/>
        <v>0</v>
      </c>
      <c r="DC220" s="83" t="s">
        <v>497</v>
      </c>
      <c r="DE220" s="136">
        <v>1</v>
      </c>
      <c r="DF220" s="136">
        <v>1</v>
      </c>
      <c r="DG220" s="215" t="s">
        <v>269</v>
      </c>
      <c r="DH220" s="136">
        <v>1</v>
      </c>
      <c r="DI220" s="136">
        <v>1</v>
      </c>
      <c r="DJ220" s="215" t="s">
        <v>269</v>
      </c>
      <c r="EE220" s="136" t="b">
        <v>1</v>
      </c>
      <c r="EF220" s="136" t="b">
        <v>1</v>
      </c>
      <c r="EG220" s="136" t="b">
        <v>1</v>
      </c>
      <c r="EH220" s="136" t="b">
        <v>1</v>
      </c>
      <c r="EL220" s="215" t="s">
        <v>269</v>
      </c>
    </row>
    <row r="221" spans="1:142" ht="60" customHeight="1" x14ac:dyDescent="0.55000000000000004">
      <c r="A221" s="83" t="s">
        <v>130</v>
      </c>
      <c r="B221" s="83" t="s">
        <v>98</v>
      </c>
      <c r="C221">
        <v>596329</v>
      </c>
      <c r="D221" t="s">
        <v>873</v>
      </c>
      <c r="E221" t="s">
        <v>873</v>
      </c>
      <c r="F221" s="83" t="s">
        <v>108</v>
      </c>
      <c r="G221" s="213">
        <v>34639</v>
      </c>
      <c r="H221" s="83" t="s">
        <v>102</v>
      </c>
      <c r="I221" s="213">
        <v>43262</v>
      </c>
      <c r="J221" s="83" t="s">
        <v>228</v>
      </c>
      <c r="K221" s="214">
        <v>481009148732</v>
      </c>
      <c r="L221" s="83" t="s">
        <v>97</v>
      </c>
      <c r="M221" s="213">
        <v>43626</v>
      </c>
      <c r="N221">
        <v>699653</v>
      </c>
      <c r="O221" s="145" t="s">
        <v>567</v>
      </c>
      <c r="P221" s="145" t="s">
        <v>99</v>
      </c>
      <c r="Q221" s="145" t="s">
        <v>100</v>
      </c>
      <c r="R221" s="145" t="s">
        <v>567</v>
      </c>
      <c r="V221">
        <v>2665</v>
      </c>
      <c r="W221" s="83" t="s">
        <v>1706</v>
      </c>
      <c r="X221" s="83" t="s">
        <v>103</v>
      </c>
      <c r="Y221" t="s">
        <v>2183</v>
      </c>
      <c r="Z221" s="83" t="s">
        <v>102</v>
      </c>
      <c r="AA221" s="83" t="s">
        <v>102</v>
      </c>
      <c r="AB221" t="s">
        <v>3178</v>
      </c>
      <c r="AC221" s="83" t="s">
        <v>3944</v>
      </c>
      <c r="AD221" s="83" t="s">
        <v>111</v>
      </c>
      <c r="AE221" s="83" t="s">
        <v>105</v>
      </c>
      <c r="AF221" t="s">
        <v>2183</v>
      </c>
      <c r="AG221" s="83" t="s">
        <v>102</v>
      </c>
      <c r="AH221" s="83" t="s">
        <v>102</v>
      </c>
      <c r="AI221" t="s">
        <v>3178</v>
      </c>
      <c r="AJ221" s="83" t="s">
        <v>3944</v>
      </c>
      <c r="AK221" s="83" t="s">
        <v>111</v>
      </c>
      <c r="AL221" s="83" t="s">
        <v>105</v>
      </c>
      <c r="AM221" s="87" t="s">
        <v>106</v>
      </c>
      <c r="AN221" t="s">
        <v>2183</v>
      </c>
      <c r="AO221" t="s">
        <v>3178</v>
      </c>
      <c r="AP221" s="83" t="s">
        <v>3944</v>
      </c>
      <c r="AQ221" s="83" t="s">
        <v>144</v>
      </c>
      <c r="AR221" s="87" t="s">
        <v>106</v>
      </c>
      <c r="AT221" s="83" t="s">
        <v>107</v>
      </c>
      <c r="AU221" s="146" t="s">
        <v>107</v>
      </c>
      <c r="AV221" s="146" t="s">
        <v>107</v>
      </c>
      <c r="AX221" s="110" t="s">
        <v>107</v>
      </c>
      <c r="AY221" s="111"/>
      <c r="AZ221" s="112">
        <f t="shared" ca="1" si="16"/>
        <v>1603</v>
      </c>
      <c r="BA221" s="136">
        <f t="shared" ca="1" si="17"/>
        <v>46</v>
      </c>
      <c r="BB221" s="114" t="s">
        <v>136</v>
      </c>
      <c r="BC221" s="114" t="s">
        <v>108</v>
      </c>
      <c r="BD221" s="114"/>
      <c r="BE221" s="115" t="s">
        <v>102</v>
      </c>
      <c r="BF221" s="115" t="s">
        <v>102</v>
      </c>
      <c r="BG221" s="115" t="s">
        <v>102</v>
      </c>
      <c r="BH221" s="115" t="s">
        <v>102</v>
      </c>
      <c r="BI221" s="116"/>
      <c r="BJ221" s="117" t="s">
        <v>109</v>
      </c>
      <c r="BK221" s="117" t="s">
        <v>109</v>
      </c>
      <c r="BL221" s="83">
        <f t="shared" ca="1" si="18"/>
        <v>29</v>
      </c>
      <c r="BM221" s="83" t="s">
        <v>270</v>
      </c>
      <c r="BN221" s="83">
        <v>0</v>
      </c>
      <c r="BO221" s="83" t="s">
        <v>108</v>
      </c>
      <c r="BP221" s="83">
        <v>-374100</v>
      </c>
      <c r="BQ221" s="83" t="s">
        <v>381</v>
      </c>
      <c r="BR221" s="83" t="s">
        <v>157</v>
      </c>
      <c r="BS221" s="83" t="s">
        <v>502</v>
      </c>
      <c r="BT221" s="83">
        <v>-374100</v>
      </c>
      <c r="BU221" s="83" t="s">
        <v>381</v>
      </c>
      <c r="BV221" s="83" t="s">
        <v>157</v>
      </c>
      <c r="BW221" s="83" t="s">
        <v>502</v>
      </c>
      <c r="BY221" s="136">
        <v>0</v>
      </c>
      <c r="BZ221" s="136">
        <v>0</v>
      </c>
      <c r="CA221" s="136">
        <v>0</v>
      </c>
      <c r="CB221" s="136">
        <v>0</v>
      </c>
      <c r="CD221" s="136">
        <v>0</v>
      </c>
      <c r="CE221" s="136">
        <v>0</v>
      </c>
      <c r="CF221" s="136">
        <v>0</v>
      </c>
      <c r="CG221" s="136">
        <v>0</v>
      </c>
      <c r="CH221" s="136">
        <v>0</v>
      </c>
      <c r="CI221" s="136">
        <v>0</v>
      </c>
      <c r="CJ221" s="136">
        <v>0</v>
      </c>
      <c r="CK221" s="138">
        <v>0</v>
      </c>
      <c r="CL221" s="138">
        <v>0</v>
      </c>
      <c r="CM221" s="136">
        <v>0</v>
      </c>
      <c r="CN221" s="136">
        <v>0</v>
      </c>
      <c r="CO221" s="85">
        <v>43862</v>
      </c>
      <c r="CP221" s="83" t="s">
        <v>4267</v>
      </c>
      <c r="CQ221" s="83" t="s">
        <v>102</v>
      </c>
      <c r="CR221" s="83" t="s">
        <v>482</v>
      </c>
      <c r="CS221" s="83">
        <v>216</v>
      </c>
      <c r="CT221" s="83" t="s">
        <v>483</v>
      </c>
      <c r="CU221" s="83">
        <v>1</v>
      </c>
      <c r="CV221" s="83">
        <v>0</v>
      </c>
      <c r="CW221" s="83">
        <v>0</v>
      </c>
      <c r="CX221" s="83" t="s">
        <v>109</v>
      </c>
      <c r="CY221" s="83" t="s">
        <v>583</v>
      </c>
      <c r="CZ221" s="83">
        <v>0</v>
      </c>
      <c r="DA221" s="83">
        <v>0</v>
      </c>
      <c r="DB221" s="83">
        <f t="shared" si="15"/>
        <v>0</v>
      </c>
      <c r="DC221" s="83" t="s">
        <v>497</v>
      </c>
      <c r="DE221" s="136">
        <v>1</v>
      </c>
      <c r="DF221" s="136">
        <v>1</v>
      </c>
      <c r="DG221" s="215" t="s">
        <v>269</v>
      </c>
      <c r="DH221" s="136">
        <v>1</v>
      </c>
      <c r="DI221" s="136">
        <v>1</v>
      </c>
      <c r="DJ221" s="215" t="s">
        <v>269</v>
      </c>
      <c r="EE221" s="136" t="b">
        <v>1</v>
      </c>
      <c r="EF221" s="136" t="b">
        <v>1</v>
      </c>
      <c r="EG221" s="136" t="b">
        <v>1</v>
      </c>
      <c r="EH221" s="136" t="b">
        <v>1</v>
      </c>
      <c r="EL221" s="215" t="s">
        <v>269</v>
      </c>
    </row>
    <row r="222" spans="1:142" ht="60" customHeight="1" x14ac:dyDescent="0.55000000000000004">
      <c r="A222" s="83" t="s">
        <v>130</v>
      </c>
      <c r="B222" s="83" t="s">
        <v>98</v>
      </c>
      <c r="C222">
        <v>581732</v>
      </c>
      <c r="D222" t="s">
        <v>874</v>
      </c>
      <c r="E222" t="s">
        <v>874</v>
      </c>
      <c r="F222" s="83" t="s">
        <v>108</v>
      </c>
      <c r="G222" s="213">
        <v>39007</v>
      </c>
      <c r="H222" s="83" t="s">
        <v>102</v>
      </c>
      <c r="I222" s="213">
        <v>43114</v>
      </c>
      <c r="J222" s="83" t="s">
        <v>228</v>
      </c>
      <c r="K222" s="214">
        <v>962732895430</v>
      </c>
      <c r="L222" s="83" t="s">
        <v>135</v>
      </c>
      <c r="M222" s="213">
        <v>43537</v>
      </c>
      <c r="N222">
        <v>562972</v>
      </c>
      <c r="O222" s="145" t="s">
        <v>567</v>
      </c>
      <c r="P222" s="145" t="s">
        <v>99</v>
      </c>
      <c r="Q222" s="145" t="s">
        <v>100</v>
      </c>
      <c r="R222" s="145" t="s">
        <v>567</v>
      </c>
      <c r="V222">
        <v>7379</v>
      </c>
      <c r="W222" s="83" t="s">
        <v>101</v>
      </c>
      <c r="X222" s="83" t="s">
        <v>103</v>
      </c>
      <c r="Y222" t="s">
        <v>2184</v>
      </c>
      <c r="Z222" s="83" t="s">
        <v>102</v>
      </c>
      <c r="AA222" s="83" t="s">
        <v>102</v>
      </c>
      <c r="AB222" t="s">
        <v>3179</v>
      </c>
      <c r="AC222" s="83" t="s">
        <v>3945</v>
      </c>
      <c r="AD222" s="83" t="s">
        <v>144</v>
      </c>
      <c r="AE222" s="83" t="s">
        <v>105</v>
      </c>
      <c r="AF222" t="s">
        <v>2184</v>
      </c>
      <c r="AG222" s="83" t="s">
        <v>102</v>
      </c>
      <c r="AH222" s="83" t="s">
        <v>102</v>
      </c>
      <c r="AI222" t="s">
        <v>3179</v>
      </c>
      <c r="AJ222" s="83" t="s">
        <v>3945</v>
      </c>
      <c r="AK222" s="83" t="s">
        <v>144</v>
      </c>
      <c r="AL222" s="83" t="s">
        <v>105</v>
      </c>
      <c r="AM222" s="87" t="s">
        <v>106</v>
      </c>
      <c r="AN222" t="s">
        <v>2184</v>
      </c>
      <c r="AO222" t="s">
        <v>3179</v>
      </c>
      <c r="AP222" s="83" t="s">
        <v>3945</v>
      </c>
      <c r="AQ222" s="83" t="s">
        <v>111</v>
      </c>
      <c r="AR222" s="87" t="s">
        <v>106</v>
      </c>
      <c r="AT222" s="83" t="s">
        <v>107</v>
      </c>
      <c r="AU222" s="146" t="s">
        <v>107</v>
      </c>
      <c r="AV222" s="146" t="s">
        <v>107</v>
      </c>
      <c r="AX222" s="110" t="s">
        <v>107</v>
      </c>
      <c r="AY222" s="111"/>
      <c r="AZ222" s="112">
        <f t="shared" ca="1" si="16"/>
        <v>9691</v>
      </c>
      <c r="BA222" s="136">
        <f t="shared" ca="1" si="17"/>
        <v>8</v>
      </c>
      <c r="BB222" s="114" t="s">
        <v>134</v>
      </c>
      <c r="BC222" s="114" t="s">
        <v>108</v>
      </c>
      <c r="BD222" s="114"/>
      <c r="BE222" s="115" t="s">
        <v>102</v>
      </c>
      <c r="BF222" s="115" t="s">
        <v>102</v>
      </c>
      <c r="BG222" s="115" t="s">
        <v>102</v>
      </c>
      <c r="BH222" s="115" t="s">
        <v>102</v>
      </c>
      <c r="BI222" s="116"/>
      <c r="BJ222" s="117" t="s">
        <v>109</v>
      </c>
      <c r="BK222" s="117" t="s">
        <v>109</v>
      </c>
      <c r="BL222" s="83">
        <f t="shared" ca="1" si="18"/>
        <v>39</v>
      </c>
      <c r="BM222" s="83" t="s">
        <v>108</v>
      </c>
      <c r="BN222" s="83">
        <v>0</v>
      </c>
      <c r="BO222" s="83" t="s">
        <v>108</v>
      </c>
      <c r="BP222" s="83">
        <v>-375835</v>
      </c>
      <c r="BQ222" s="83" t="s">
        <v>312</v>
      </c>
      <c r="BR222" s="83" t="s">
        <v>153</v>
      </c>
      <c r="BS222" s="83" t="s">
        <v>499</v>
      </c>
      <c r="BT222" s="83">
        <v>-375835</v>
      </c>
      <c r="BU222" s="83" t="s">
        <v>312</v>
      </c>
      <c r="BV222" s="83" t="s">
        <v>153</v>
      </c>
      <c r="BW222" s="83" t="s">
        <v>499</v>
      </c>
      <c r="BY222" s="136">
        <v>0</v>
      </c>
      <c r="BZ222" s="136">
        <v>0</v>
      </c>
      <c r="CA222" s="136">
        <v>0</v>
      </c>
      <c r="CB222" s="136">
        <v>0</v>
      </c>
      <c r="CD222" s="136">
        <v>0</v>
      </c>
      <c r="CE222" s="136">
        <v>0</v>
      </c>
      <c r="CF222" s="136">
        <v>0</v>
      </c>
      <c r="CG222" s="136">
        <v>0</v>
      </c>
      <c r="CH222" s="136">
        <v>0</v>
      </c>
      <c r="CI222" s="136">
        <v>0</v>
      </c>
      <c r="CJ222" s="136">
        <v>0</v>
      </c>
      <c r="CK222" s="138">
        <v>0</v>
      </c>
      <c r="CL222" s="138">
        <v>0</v>
      </c>
      <c r="CM222" s="136">
        <v>0</v>
      </c>
      <c r="CN222" s="136">
        <v>0</v>
      </c>
      <c r="CO222" s="85">
        <v>43863</v>
      </c>
      <c r="CP222" s="83" t="s">
        <v>4268</v>
      </c>
      <c r="CQ222" s="83" t="s">
        <v>102</v>
      </c>
      <c r="CR222" s="83" t="s">
        <v>482</v>
      </c>
      <c r="CS222" s="83">
        <v>217</v>
      </c>
      <c r="CT222" s="83" t="s">
        <v>483</v>
      </c>
      <c r="CU222" s="83">
        <v>1</v>
      </c>
      <c r="CV222" s="83">
        <v>0</v>
      </c>
      <c r="CW222" s="83">
        <v>0</v>
      </c>
      <c r="CX222" s="83" t="s">
        <v>109</v>
      </c>
      <c r="CY222" s="83" t="s">
        <v>583</v>
      </c>
      <c r="CZ222" s="83">
        <v>0</v>
      </c>
      <c r="DA222" s="83">
        <v>0</v>
      </c>
      <c r="DB222" s="83">
        <f t="shared" si="15"/>
        <v>0</v>
      </c>
      <c r="DC222" s="83" t="s">
        <v>497</v>
      </c>
      <c r="DE222" s="136">
        <v>1</v>
      </c>
      <c r="DF222" s="136">
        <v>1</v>
      </c>
      <c r="DG222" s="215" t="s">
        <v>269</v>
      </c>
      <c r="DH222" s="136">
        <v>1</v>
      </c>
      <c r="DI222" s="136">
        <v>1</v>
      </c>
      <c r="DJ222" s="215" t="s">
        <v>269</v>
      </c>
      <c r="EE222" s="136" t="b">
        <v>1</v>
      </c>
      <c r="EF222" s="136" t="b">
        <v>1</v>
      </c>
      <c r="EG222" s="136" t="b">
        <v>1</v>
      </c>
      <c r="EH222" s="136" t="b">
        <v>1</v>
      </c>
      <c r="EL222" s="215" t="s">
        <v>269</v>
      </c>
    </row>
    <row r="223" spans="1:142" ht="60" customHeight="1" x14ac:dyDescent="0.55000000000000004">
      <c r="A223" s="83" t="s">
        <v>130</v>
      </c>
      <c r="B223" s="83" t="s">
        <v>98</v>
      </c>
      <c r="C223">
        <v>959712</v>
      </c>
      <c r="D223" t="s">
        <v>875</v>
      </c>
      <c r="E223" t="s">
        <v>875</v>
      </c>
      <c r="F223" s="83" t="s">
        <v>108</v>
      </c>
      <c r="G223" s="213">
        <v>35560</v>
      </c>
      <c r="H223" s="83" t="s">
        <v>102</v>
      </c>
      <c r="I223" s="213">
        <v>43258</v>
      </c>
      <c r="J223" s="83" t="s">
        <v>228</v>
      </c>
      <c r="K223" s="214">
        <v>798395572784</v>
      </c>
      <c r="L223" s="83" t="s">
        <v>97</v>
      </c>
      <c r="M223" s="213">
        <v>43603</v>
      </c>
      <c r="N223">
        <v>830705</v>
      </c>
      <c r="O223" s="145" t="s">
        <v>567</v>
      </c>
      <c r="P223" s="145" t="s">
        <v>99</v>
      </c>
      <c r="Q223" s="145" t="s">
        <v>100</v>
      </c>
      <c r="R223" s="145" t="s">
        <v>567</v>
      </c>
      <c r="V223">
        <v>4430</v>
      </c>
      <c r="W223" s="83" t="s">
        <v>101</v>
      </c>
      <c r="X223" s="83" t="s">
        <v>103</v>
      </c>
      <c r="Y223" t="s">
        <v>2185</v>
      </c>
      <c r="Z223" s="83" t="s">
        <v>102</v>
      </c>
      <c r="AA223" s="83" t="s">
        <v>102</v>
      </c>
      <c r="AB223" t="s">
        <v>3180</v>
      </c>
      <c r="AC223" s="83" t="s">
        <v>3946</v>
      </c>
      <c r="AD223" s="83" t="s">
        <v>144</v>
      </c>
      <c r="AE223" s="83" t="s">
        <v>105</v>
      </c>
      <c r="AF223" t="s">
        <v>2185</v>
      </c>
      <c r="AG223" s="83" t="s">
        <v>102</v>
      </c>
      <c r="AH223" s="83" t="s">
        <v>102</v>
      </c>
      <c r="AI223" t="s">
        <v>3180</v>
      </c>
      <c r="AJ223" s="83" t="s">
        <v>3946</v>
      </c>
      <c r="AK223" s="83" t="s">
        <v>144</v>
      </c>
      <c r="AL223" s="83" t="s">
        <v>105</v>
      </c>
      <c r="AM223" s="87" t="s">
        <v>106</v>
      </c>
      <c r="AN223" t="s">
        <v>2185</v>
      </c>
      <c r="AO223" t="s">
        <v>3180</v>
      </c>
      <c r="AP223" s="83" t="s">
        <v>3946</v>
      </c>
      <c r="AQ223" s="83" t="s">
        <v>144</v>
      </c>
      <c r="AR223" s="87" t="s">
        <v>106</v>
      </c>
      <c r="AT223" s="83" t="s">
        <v>107</v>
      </c>
      <c r="AU223" s="146" t="s">
        <v>107</v>
      </c>
      <c r="AV223" s="146" t="s">
        <v>107</v>
      </c>
      <c r="AX223" s="110" t="s">
        <v>107</v>
      </c>
      <c r="AY223" s="111"/>
      <c r="AZ223" s="112">
        <f t="shared" ca="1" si="16"/>
        <v>1881</v>
      </c>
      <c r="BA223" s="136">
        <f t="shared" ca="1" si="17"/>
        <v>91</v>
      </c>
      <c r="BB223" s="114" t="s">
        <v>134</v>
      </c>
      <c r="BC223" s="114" t="s">
        <v>108</v>
      </c>
      <c r="BD223" s="114"/>
      <c r="BE223" s="115" t="s">
        <v>102</v>
      </c>
      <c r="BF223" s="115" t="s">
        <v>102</v>
      </c>
      <c r="BG223" s="115" t="s">
        <v>102</v>
      </c>
      <c r="BH223" s="115" t="s">
        <v>102</v>
      </c>
      <c r="BI223" s="116"/>
      <c r="BJ223" s="117" t="s">
        <v>109</v>
      </c>
      <c r="BK223" s="117" t="s">
        <v>109</v>
      </c>
      <c r="BL223" s="83">
        <f t="shared" ca="1" si="18"/>
        <v>66</v>
      </c>
      <c r="BM223" s="83" t="s">
        <v>108</v>
      </c>
      <c r="BN223" s="83">
        <v>0</v>
      </c>
      <c r="BO223" s="83" t="s">
        <v>108</v>
      </c>
      <c r="BP223" s="83">
        <v>-377570</v>
      </c>
      <c r="BQ223" s="83" t="s">
        <v>198</v>
      </c>
      <c r="BR223" s="83" t="s">
        <v>164</v>
      </c>
      <c r="BS223" s="83" t="s">
        <v>499</v>
      </c>
      <c r="BT223" s="83">
        <v>-377570</v>
      </c>
      <c r="BU223" s="83" t="s">
        <v>198</v>
      </c>
      <c r="BV223" s="83" t="s">
        <v>164</v>
      </c>
      <c r="BW223" s="83" t="s">
        <v>499</v>
      </c>
      <c r="BY223" s="136">
        <v>0</v>
      </c>
      <c r="BZ223" s="136">
        <v>0</v>
      </c>
      <c r="CA223" s="136">
        <v>0</v>
      </c>
      <c r="CB223" s="136">
        <v>0</v>
      </c>
      <c r="CD223" s="136">
        <v>0</v>
      </c>
      <c r="CE223" s="136">
        <v>0</v>
      </c>
      <c r="CF223" s="136">
        <v>0</v>
      </c>
      <c r="CG223" s="136">
        <v>0</v>
      </c>
      <c r="CH223" s="136">
        <v>0</v>
      </c>
      <c r="CI223" s="136">
        <v>0</v>
      </c>
      <c r="CJ223" s="136">
        <v>0</v>
      </c>
      <c r="CK223" s="138">
        <v>0</v>
      </c>
      <c r="CL223" s="138">
        <v>0</v>
      </c>
      <c r="CM223" s="136">
        <v>0</v>
      </c>
      <c r="CN223" s="136">
        <v>0</v>
      </c>
      <c r="CO223" s="85">
        <v>43864</v>
      </c>
      <c r="CP223" s="83" t="s">
        <v>4269</v>
      </c>
      <c r="CQ223" s="83" t="s">
        <v>102</v>
      </c>
      <c r="CR223" s="83" t="s">
        <v>482</v>
      </c>
      <c r="CS223" s="83">
        <v>218</v>
      </c>
      <c r="CT223" s="83" t="s">
        <v>483</v>
      </c>
      <c r="CU223" s="83">
        <v>1</v>
      </c>
      <c r="CV223" s="83">
        <v>0</v>
      </c>
      <c r="CW223" s="83">
        <v>0</v>
      </c>
      <c r="CX223" s="83" t="s">
        <v>109</v>
      </c>
      <c r="CY223" s="83" t="s">
        <v>583</v>
      </c>
      <c r="CZ223" s="83">
        <v>0</v>
      </c>
      <c r="DA223" s="83">
        <v>0</v>
      </c>
      <c r="DB223" s="83">
        <f t="shared" si="15"/>
        <v>0</v>
      </c>
      <c r="DC223" s="83" t="s">
        <v>497</v>
      </c>
      <c r="DE223" s="136">
        <v>1</v>
      </c>
      <c r="DF223" s="136">
        <v>1</v>
      </c>
      <c r="DG223" s="215" t="s">
        <v>269</v>
      </c>
      <c r="DH223" s="136">
        <v>1</v>
      </c>
      <c r="DI223" s="136">
        <v>1</v>
      </c>
      <c r="DJ223" s="215" t="s">
        <v>269</v>
      </c>
      <c r="EE223" s="136" t="b">
        <v>1</v>
      </c>
      <c r="EF223" s="136" t="b">
        <v>1</v>
      </c>
      <c r="EG223" s="136" t="b">
        <v>1</v>
      </c>
      <c r="EH223" s="136" t="b">
        <v>1</v>
      </c>
      <c r="EL223" s="215" t="s">
        <v>269</v>
      </c>
    </row>
    <row r="224" spans="1:142" ht="60" customHeight="1" x14ac:dyDescent="0.55000000000000004">
      <c r="A224" s="83" t="s">
        <v>130</v>
      </c>
      <c r="B224" s="83" t="s">
        <v>98</v>
      </c>
      <c r="C224">
        <v>209573</v>
      </c>
      <c r="D224" t="s">
        <v>876</v>
      </c>
      <c r="E224" t="s">
        <v>876</v>
      </c>
      <c r="F224" s="83" t="s">
        <v>108</v>
      </c>
      <c r="G224" s="213">
        <v>33706</v>
      </c>
      <c r="H224" s="83" t="s">
        <v>102</v>
      </c>
      <c r="I224" s="213">
        <v>43222</v>
      </c>
      <c r="J224" s="83" t="s">
        <v>228</v>
      </c>
      <c r="K224" s="214">
        <v>695486363416</v>
      </c>
      <c r="L224" s="83" t="s">
        <v>126</v>
      </c>
      <c r="M224" s="213">
        <v>43602</v>
      </c>
      <c r="N224">
        <v>629157</v>
      </c>
      <c r="O224" s="145" t="s">
        <v>567</v>
      </c>
      <c r="P224" s="145" t="s">
        <v>99</v>
      </c>
      <c r="Q224" s="145" t="s">
        <v>100</v>
      </c>
      <c r="R224" s="145" t="s">
        <v>567</v>
      </c>
      <c r="V224">
        <v>6166</v>
      </c>
      <c r="W224" s="83" t="s">
        <v>1707</v>
      </c>
      <c r="X224" s="83" t="s">
        <v>103</v>
      </c>
      <c r="Y224" t="s">
        <v>2186</v>
      </c>
      <c r="Z224" s="83" t="s">
        <v>102</v>
      </c>
      <c r="AA224" s="83" t="s">
        <v>102</v>
      </c>
      <c r="AB224" t="s">
        <v>3181</v>
      </c>
      <c r="AC224" s="83" t="s">
        <v>3947</v>
      </c>
      <c r="AD224" s="83" t="s">
        <v>111</v>
      </c>
      <c r="AE224" s="83" t="s">
        <v>105</v>
      </c>
      <c r="AF224" t="s">
        <v>2186</v>
      </c>
      <c r="AG224" s="83" t="s">
        <v>102</v>
      </c>
      <c r="AH224" s="83" t="s">
        <v>102</v>
      </c>
      <c r="AI224" t="s">
        <v>3181</v>
      </c>
      <c r="AJ224" s="83" t="s">
        <v>3947</v>
      </c>
      <c r="AK224" s="83" t="s">
        <v>111</v>
      </c>
      <c r="AL224" s="83" t="s">
        <v>105</v>
      </c>
      <c r="AM224" s="87" t="s">
        <v>106</v>
      </c>
      <c r="AN224" t="s">
        <v>2186</v>
      </c>
      <c r="AO224" t="s">
        <v>3181</v>
      </c>
      <c r="AP224" s="83" t="s">
        <v>3947</v>
      </c>
      <c r="AQ224" s="83" t="s">
        <v>144</v>
      </c>
      <c r="AR224" s="87" t="s">
        <v>106</v>
      </c>
      <c r="AT224" s="83" t="s">
        <v>107</v>
      </c>
      <c r="AU224" s="146" t="s">
        <v>107</v>
      </c>
      <c r="AV224" s="146" t="s">
        <v>107</v>
      </c>
      <c r="AX224" s="110" t="s">
        <v>107</v>
      </c>
      <c r="AY224" s="111"/>
      <c r="AZ224" s="112">
        <f t="shared" ca="1" si="16"/>
        <v>8528</v>
      </c>
      <c r="BA224" s="136">
        <f t="shared" ca="1" si="17"/>
        <v>3</v>
      </c>
      <c r="BB224" s="114" t="s">
        <v>136</v>
      </c>
      <c r="BC224" s="114" t="s">
        <v>108</v>
      </c>
      <c r="BD224" s="114"/>
      <c r="BE224" s="115" t="s">
        <v>102</v>
      </c>
      <c r="BF224" s="115" t="s">
        <v>102</v>
      </c>
      <c r="BG224" s="115" t="s">
        <v>102</v>
      </c>
      <c r="BH224" s="115" t="s">
        <v>102</v>
      </c>
      <c r="BI224" s="116"/>
      <c r="BJ224" s="117" t="s">
        <v>109</v>
      </c>
      <c r="BK224" s="117" t="s">
        <v>109</v>
      </c>
      <c r="BL224" s="83">
        <f t="shared" ca="1" si="18"/>
        <v>42</v>
      </c>
      <c r="BM224" s="83" t="s">
        <v>270</v>
      </c>
      <c r="BN224" s="83">
        <v>0</v>
      </c>
      <c r="BO224" s="83" t="s">
        <v>108</v>
      </c>
      <c r="BP224" s="83">
        <v>-379305</v>
      </c>
      <c r="BQ224" s="83" t="s">
        <v>381</v>
      </c>
      <c r="BR224" s="83" t="s">
        <v>157</v>
      </c>
      <c r="BS224" s="83" t="s">
        <v>502</v>
      </c>
      <c r="BT224" s="83">
        <v>-379305</v>
      </c>
      <c r="BU224" s="83" t="s">
        <v>381</v>
      </c>
      <c r="BV224" s="83" t="s">
        <v>157</v>
      </c>
      <c r="BW224" s="83" t="s">
        <v>502</v>
      </c>
      <c r="BY224" s="136">
        <v>0</v>
      </c>
      <c r="BZ224" s="136">
        <v>0</v>
      </c>
      <c r="CA224" s="136">
        <v>0</v>
      </c>
      <c r="CB224" s="136">
        <v>0</v>
      </c>
      <c r="CD224" s="136">
        <v>0</v>
      </c>
      <c r="CE224" s="136">
        <v>0</v>
      </c>
      <c r="CF224" s="136">
        <v>0</v>
      </c>
      <c r="CG224" s="136">
        <v>0</v>
      </c>
      <c r="CH224" s="136">
        <v>0</v>
      </c>
      <c r="CI224" s="136">
        <v>0</v>
      </c>
      <c r="CJ224" s="136">
        <v>0</v>
      </c>
      <c r="CK224" s="138">
        <v>0</v>
      </c>
      <c r="CL224" s="138">
        <v>0</v>
      </c>
      <c r="CM224" s="136">
        <v>0</v>
      </c>
      <c r="CN224" s="136">
        <v>0</v>
      </c>
      <c r="CO224" s="85">
        <v>43865</v>
      </c>
      <c r="CP224" s="83" t="s">
        <v>4270</v>
      </c>
      <c r="CQ224" s="83" t="s">
        <v>102</v>
      </c>
      <c r="CR224" s="83" t="s">
        <v>482</v>
      </c>
      <c r="CS224" s="83">
        <v>219</v>
      </c>
      <c r="CT224" s="83" t="s">
        <v>483</v>
      </c>
      <c r="CU224" s="83">
        <v>1</v>
      </c>
      <c r="CV224" s="83">
        <v>0</v>
      </c>
      <c r="CW224" s="83">
        <v>0</v>
      </c>
      <c r="CX224" s="83" t="s">
        <v>109</v>
      </c>
      <c r="CY224" s="83" t="s">
        <v>583</v>
      </c>
      <c r="CZ224" s="83">
        <v>0</v>
      </c>
      <c r="DA224" s="83">
        <v>0</v>
      </c>
      <c r="DB224" s="83">
        <f t="shared" si="15"/>
        <v>0</v>
      </c>
      <c r="DC224" s="83" t="s">
        <v>497</v>
      </c>
      <c r="DE224" s="136">
        <v>1</v>
      </c>
      <c r="DF224" s="136">
        <v>1</v>
      </c>
      <c r="DG224" s="215" t="s">
        <v>269</v>
      </c>
      <c r="DH224" s="136">
        <v>1</v>
      </c>
      <c r="DI224" s="136">
        <v>1</v>
      </c>
      <c r="DJ224" s="215" t="s">
        <v>269</v>
      </c>
      <c r="EE224" s="136" t="b">
        <v>1</v>
      </c>
      <c r="EF224" s="136" t="b">
        <v>1</v>
      </c>
      <c r="EG224" s="136" t="b">
        <v>1</v>
      </c>
      <c r="EH224" s="136" t="b">
        <v>1</v>
      </c>
      <c r="EL224" s="215" t="s">
        <v>269</v>
      </c>
    </row>
    <row r="225" spans="1:142" ht="60" customHeight="1" x14ac:dyDescent="0.55000000000000004">
      <c r="A225" s="83" t="s">
        <v>130</v>
      </c>
      <c r="B225" s="83" t="s">
        <v>98</v>
      </c>
      <c r="C225">
        <v>297989</v>
      </c>
      <c r="D225" t="s">
        <v>877</v>
      </c>
      <c r="E225" t="s">
        <v>877</v>
      </c>
      <c r="F225" s="83" t="s">
        <v>108</v>
      </c>
      <c r="G225" s="213">
        <v>35232</v>
      </c>
      <c r="H225" s="83" t="s">
        <v>102</v>
      </c>
      <c r="I225" s="213">
        <v>43110</v>
      </c>
      <c r="J225" s="83" t="s">
        <v>228</v>
      </c>
      <c r="K225" s="214">
        <v>143634635616</v>
      </c>
      <c r="L225" s="83" t="s">
        <v>135</v>
      </c>
      <c r="M225" s="213">
        <v>43477</v>
      </c>
      <c r="N225">
        <v>389931</v>
      </c>
      <c r="O225" s="145" t="s">
        <v>567</v>
      </c>
      <c r="P225" s="145" t="s">
        <v>99</v>
      </c>
      <c r="Q225" s="145" t="s">
        <v>100</v>
      </c>
      <c r="R225" s="145" t="s">
        <v>567</v>
      </c>
      <c r="V225">
        <v>3777</v>
      </c>
      <c r="W225" s="83" t="s">
        <v>101</v>
      </c>
      <c r="X225" s="83" t="s">
        <v>103</v>
      </c>
      <c r="Y225" t="s">
        <v>2187</v>
      </c>
      <c r="Z225" s="83" t="s">
        <v>102</v>
      </c>
      <c r="AA225" s="83" t="s">
        <v>102</v>
      </c>
      <c r="AB225" t="s">
        <v>3182</v>
      </c>
      <c r="AC225" s="83" t="s">
        <v>3948</v>
      </c>
      <c r="AD225" s="83" t="s">
        <v>144</v>
      </c>
      <c r="AE225" s="83" t="s">
        <v>105</v>
      </c>
      <c r="AF225" t="s">
        <v>2187</v>
      </c>
      <c r="AG225" s="83" t="s">
        <v>102</v>
      </c>
      <c r="AH225" s="83" t="s">
        <v>102</v>
      </c>
      <c r="AI225" t="s">
        <v>3182</v>
      </c>
      <c r="AJ225" s="83" t="s">
        <v>3948</v>
      </c>
      <c r="AK225" s="83" t="s">
        <v>144</v>
      </c>
      <c r="AL225" s="83" t="s">
        <v>105</v>
      </c>
      <c r="AM225" s="87" t="s">
        <v>106</v>
      </c>
      <c r="AN225" t="s">
        <v>2187</v>
      </c>
      <c r="AO225" t="s">
        <v>3182</v>
      </c>
      <c r="AP225" s="83" t="s">
        <v>3948</v>
      </c>
      <c r="AQ225" s="83" t="s">
        <v>111</v>
      </c>
      <c r="AR225" s="87" t="s">
        <v>106</v>
      </c>
      <c r="AT225" s="83" t="s">
        <v>107</v>
      </c>
      <c r="AU225" s="146" t="s">
        <v>107</v>
      </c>
      <c r="AV225" s="146" t="s">
        <v>107</v>
      </c>
      <c r="AX225" s="110" t="s">
        <v>107</v>
      </c>
      <c r="AY225" s="111"/>
      <c r="AZ225" s="112">
        <f t="shared" ca="1" si="16"/>
        <v>7090</v>
      </c>
      <c r="BA225" s="136">
        <f t="shared" ca="1" si="17"/>
        <v>32</v>
      </c>
      <c r="BB225" s="114" t="s">
        <v>134</v>
      </c>
      <c r="BC225" s="114" t="s">
        <v>108</v>
      </c>
      <c r="BD225" s="114"/>
      <c r="BE225" s="115" t="s">
        <v>102</v>
      </c>
      <c r="BF225" s="115" t="s">
        <v>102</v>
      </c>
      <c r="BG225" s="115" t="s">
        <v>102</v>
      </c>
      <c r="BH225" s="115" t="s">
        <v>102</v>
      </c>
      <c r="BI225" s="116"/>
      <c r="BJ225" s="117" t="s">
        <v>109</v>
      </c>
      <c r="BK225" s="117" t="s">
        <v>109</v>
      </c>
      <c r="BL225" s="83">
        <f t="shared" ca="1" si="18"/>
        <v>88</v>
      </c>
      <c r="BM225" s="83" t="s">
        <v>108</v>
      </c>
      <c r="BN225" s="83">
        <v>0</v>
      </c>
      <c r="BO225" s="83" t="s">
        <v>108</v>
      </c>
      <c r="BP225" s="83">
        <v>-381040</v>
      </c>
      <c r="BQ225" s="83" t="s">
        <v>312</v>
      </c>
      <c r="BR225" s="83" t="s">
        <v>153</v>
      </c>
      <c r="BS225" s="83" t="s">
        <v>499</v>
      </c>
      <c r="BT225" s="83">
        <v>-381040</v>
      </c>
      <c r="BU225" s="83" t="s">
        <v>312</v>
      </c>
      <c r="BV225" s="83" t="s">
        <v>153</v>
      </c>
      <c r="BW225" s="83" t="s">
        <v>499</v>
      </c>
      <c r="BY225" s="136">
        <v>0</v>
      </c>
      <c r="BZ225" s="136">
        <v>0</v>
      </c>
      <c r="CA225" s="136">
        <v>0</v>
      </c>
      <c r="CB225" s="136">
        <v>0</v>
      </c>
      <c r="CD225" s="136">
        <v>0</v>
      </c>
      <c r="CE225" s="136">
        <v>0</v>
      </c>
      <c r="CF225" s="136">
        <v>0</v>
      </c>
      <c r="CG225" s="136">
        <v>0</v>
      </c>
      <c r="CH225" s="136">
        <v>0</v>
      </c>
      <c r="CI225" s="136">
        <v>0</v>
      </c>
      <c r="CJ225" s="136">
        <v>0</v>
      </c>
      <c r="CK225" s="138">
        <v>0</v>
      </c>
      <c r="CL225" s="138">
        <v>0</v>
      </c>
      <c r="CM225" s="136">
        <v>0</v>
      </c>
      <c r="CN225" s="136">
        <v>0</v>
      </c>
      <c r="CO225" s="85">
        <v>43866</v>
      </c>
      <c r="CP225" s="83" t="s">
        <v>4271</v>
      </c>
      <c r="CQ225" s="83" t="s">
        <v>102</v>
      </c>
      <c r="CR225" s="83" t="s">
        <v>482</v>
      </c>
      <c r="CS225" s="83">
        <v>220</v>
      </c>
      <c r="CT225" s="83" t="s">
        <v>483</v>
      </c>
      <c r="CU225" s="83">
        <v>1</v>
      </c>
      <c r="CV225" s="83">
        <v>0</v>
      </c>
      <c r="CW225" s="83">
        <v>0</v>
      </c>
      <c r="CX225" s="83" t="s">
        <v>109</v>
      </c>
      <c r="CY225" s="83" t="s">
        <v>583</v>
      </c>
      <c r="CZ225" s="83">
        <v>0</v>
      </c>
      <c r="DA225" s="83">
        <v>0</v>
      </c>
      <c r="DB225" s="83">
        <f t="shared" si="15"/>
        <v>0</v>
      </c>
      <c r="DC225" s="83" t="s">
        <v>497</v>
      </c>
      <c r="DE225" s="136">
        <v>1</v>
      </c>
      <c r="DF225" s="136">
        <v>1</v>
      </c>
      <c r="DG225" s="215" t="s">
        <v>269</v>
      </c>
      <c r="DH225" s="136">
        <v>1</v>
      </c>
      <c r="DI225" s="136">
        <v>1</v>
      </c>
      <c r="DJ225" s="215" t="s">
        <v>269</v>
      </c>
      <c r="EE225" s="136" t="b">
        <v>1</v>
      </c>
      <c r="EF225" s="136" t="b">
        <v>1</v>
      </c>
      <c r="EG225" s="136" t="b">
        <v>1</v>
      </c>
      <c r="EH225" s="136" t="b">
        <v>1</v>
      </c>
      <c r="EL225" s="215" t="s">
        <v>269</v>
      </c>
    </row>
    <row r="226" spans="1:142" ht="60" customHeight="1" x14ac:dyDescent="0.55000000000000004">
      <c r="A226" s="83" t="s">
        <v>130</v>
      </c>
      <c r="B226" s="83" t="s">
        <v>98</v>
      </c>
      <c r="C226">
        <v>744549</v>
      </c>
      <c r="D226" t="s">
        <v>878</v>
      </c>
      <c r="E226" t="s">
        <v>878</v>
      </c>
      <c r="F226" s="83" t="s">
        <v>108</v>
      </c>
      <c r="G226" s="213">
        <v>36279</v>
      </c>
      <c r="H226" s="83" t="s">
        <v>102</v>
      </c>
      <c r="I226" s="213">
        <v>43197</v>
      </c>
      <c r="J226" s="83" t="s">
        <v>228</v>
      </c>
      <c r="K226" s="214">
        <v>835527026248</v>
      </c>
      <c r="L226" s="83" t="s">
        <v>97</v>
      </c>
      <c r="M226" s="213">
        <v>43705</v>
      </c>
      <c r="N226">
        <v>952232</v>
      </c>
      <c r="O226" s="145" t="s">
        <v>567</v>
      </c>
      <c r="P226" s="145" t="s">
        <v>99</v>
      </c>
      <c r="Q226" s="145" t="s">
        <v>100</v>
      </c>
      <c r="R226" s="145" t="s">
        <v>567</v>
      </c>
      <c r="V226">
        <v>4561</v>
      </c>
      <c r="W226" s="83" t="s">
        <v>101</v>
      </c>
      <c r="X226" s="83" t="s">
        <v>103</v>
      </c>
      <c r="Y226" t="s">
        <v>2188</v>
      </c>
      <c r="Z226" s="83" t="s">
        <v>102</v>
      </c>
      <c r="AA226" s="83" t="s">
        <v>102</v>
      </c>
      <c r="AB226" t="s">
        <v>3183</v>
      </c>
      <c r="AC226" s="83" t="s">
        <v>3949</v>
      </c>
      <c r="AD226" s="83" t="s">
        <v>144</v>
      </c>
      <c r="AE226" s="83" t="s">
        <v>105</v>
      </c>
      <c r="AF226" t="s">
        <v>2188</v>
      </c>
      <c r="AG226" s="83" t="s">
        <v>102</v>
      </c>
      <c r="AH226" s="83" t="s">
        <v>102</v>
      </c>
      <c r="AI226" t="s">
        <v>3183</v>
      </c>
      <c r="AJ226" s="83" t="s">
        <v>3949</v>
      </c>
      <c r="AK226" s="83" t="s">
        <v>144</v>
      </c>
      <c r="AL226" s="83" t="s">
        <v>105</v>
      </c>
      <c r="AM226" s="87" t="s">
        <v>106</v>
      </c>
      <c r="AN226" t="s">
        <v>2188</v>
      </c>
      <c r="AO226" t="s">
        <v>3183</v>
      </c>
      <c r="AP226" s="83" t="s">
        <v>3949</v>
      </c>
      <c r="AQ226" s="83" t="s">
        <v>144</v>
      </c>
      <c r="AR226" s="87" t="s">
        <v>106</v>
      </c>
      <c r="AT226" s="83" t="s">
        <v>107</v>
      </c>
      <c r="AU226" s="146" t="s">
        <v>107</v>
      </c>
      <c r="AV226" s="146" t="s">
        <v>107</v>
      </c>
      <c r="AX226" s="110" t="s">
        <v>107</v>
      </c>
      <c r="AY226" s="111"/>
      <c r="AZ226" s="112">
        <f t="shared" ca="1" si="16"/>
        <v>3117</v>
      </c>
      <c r="BA226" s="136">
        <f t="shared" ca="1" si="17"/>
        <v>92</v>
      </c>
      <c r="BB226" s="114" t="s">
        <v>134</v>
      </c>
      <c r="BC226" s="114" t="s">
        <v>108</v>
      </c>
      <c r="BD226" s="114"/>
      <c r="BE226" s="115" t="s">
        <v>102</v>
      </c>
      <c r="BF226" s="115" t="s">
        <v>102</v>
      </c>
      <c r="BG226" s="115" t="s">
        <v>102</v>
      </c>
      <c r="BH226" s="115" t="s">
        <v>102</v>
      </c>
      <c r="BI226" s="116"/>
      <c r="BJ226" s="117" t="s">
        <v>109</v>
      </c>
      <c r="BK226" s="117" t="s">
        <v>109</v>
      </c>
      <c r="BL226" s="83">
        <f t="shared" ca="1" si="18"/>
        <v>14</v>
      </c>
      <c r="BM226" s="83" t="s">
        <v>108</v>
      </c>
      <c r="BN226" s="83">
        <v>0</v>
      </c>
      <c r="BO226" s="83" t="s">
        <v>108</v>
      </c>
      <c r="BP226" s="83">
        <v>-382775</v>
      </c>
      <c r="BQ226" s="83" t="s">
        <v>198</v>
      </c>
      <c r="BR226" s="83" t="s">
        <v>164</v>
      </c>
      <c r="BS226" s="83" t="s">
        <v>499</v>
      </c>
      <c r="BT226" s="83">
        <v>-382775</v>
      </c>
      <c r="BU226" s="83" t="s">
        <v>198</v>
      </c>
      <c r="BV226" s="83" t="s">
        <v>164</v>
      </c>
      <c r="BW226" s="83" t="s">
        <v>499</v>
      </c>
      <c r="BY226" s="136">
        <v>0</v>
      </c>
      <c r="BZ226" s="136">
        <v>0</v>
      </c>
      <c r="CA226" s="136">
        <v>0</v>
      </c>
      <c r="CB226" s="136">
        <v>0</v>
      </c>
      <c r="CD226" s="136">
        <v>0</v>
      </c>
      <c r="CE226" s="136">
        <v>0</v>
      </c>
      <c r="CF226" s="136">
        <v>0</v>
      </c>
      <c r="CG226" s="136">
        <v>0</v>
      </c>
      <c r="CH226" s="136">
        <v>0</v>
      </c>
      <c r="CI226" s="136">
        <v>0</v>
      </c>
      <c r="CJ226" s="136">
        <v>0</v>
      </c>
      <c r="CK226" s="138">
        <v>0</v>
      </c>
      <c r="CL226" s="138">
        <v>0</v>
      </c>
      <c r="CM226" s="136">
        <v>0</v>
      </c>
      <c r="CN226" s="136">
        <v>0</v>
      </c>
      <c r="CO226" s="85">
        <v>43867</v>
      </c>
      <c r="CP226" s="83" t="s">
        <v>4272</v>
      </c>
      <c r="CQ226" s="83" t="s">
        <v>102</v>
      </c>
      <c r="CR226" s="83" t="s">
        <v>482</v>
      </c>
      <c r="CS226" s="83">
        <v>221</v>
      </c>
      <c r="CT226" s="83" t="s">
        <v>483</v>
      </c>
      <c r="CU226" s="83">
        <v>1</v>
      </c>
      <c r="CV226" s="83">
        <v>0</v>
      </c>
      <c r="CW226" s="83">
        <v>0</v>
      </c>
      <c r="CX226" s="83" t="s">
        <v>109</v>
      </c>
      <c r="CY226" s="83" t="s">
        <v>583</v>
      </c>
      <c r="CZ226" s="83">
        <v>0</v>
      </c>
      <c r="DA226" s="83">
        <v>0</v>
      </c>
      <c r="DB226" s="83">
        <f t="shared" si="15"/>
        <v>0</v>
      </c>
      <c r="DC226" s="83" t="s">
        <v>497</v>
      </c>
      <c r="DE226" s="136">
        <v>1</v>
      </c>
      <c r="DF226" s="136">
        <v>1</v>
      </c>
      <c r="DG226" s="215" t="s">
        <v>269</v>
      </c>
      <c r="DH226" s="136">
        <v>1</v>
      </c>
      <c r="DI226" s="136">
        <v>1</v>
      </c>
      <c r="DJ226" s="215" t="s">
        <v>269</v>
      </c>
      <c r="EE226" s="136" t="b">
        <v>1</v>
      </c>
      <c r="EF226" s="136" t="b">
        <v>1</v>
      </c>
      <c r="EG226" s="136" t="b">
        <v>1</v>
      </c>
      <c r="EH226" s="136" t="b">
        <v>1</v>
      </c>
      <c r="EL226" s="215" t="s">
        <v>269</v>
      </c>
    </row>
    <row r="227" spans="1:142" ht="60" customHeight="1" x14ac:dyDescent="0.55000000000000004">
      <c r="A227" s="83" t="s">
        <v>130</v>
      </c>
      <c r="B227" s="83" t="s">
        <v>98</v>
      </c>
      <c r="C227">
        <v>214292</v>
      </c>
      <c r="D227" t="s">
        <v>879</v>
      </c>
      <c r="E227" t="s">
        <v>879</v>
      </c>
      <c r="F227" s="83" t="s">
        <v>108</v>
      </c>
      <c r="G227" s="213">
        <v>32932</v>
      </c>
      <c r="H227" s="83" t="s">
        <v>102</v>
      </c>
      <c r="I227" s="213">
        <v>43404</v>
      </c>
      <c r="J227" s="83" t="s">
        <v>228</v>
      </c>
      <c r="K227" s="214">
        <v>456068096903</v>
      </c>
      <c r="L227" s="83" t="s">
        <v>135</v>
      </c>
      <c r="M227" s="213">
        <v>43757</v>
      </c>
      <c r="N227">
        <v>945373</v>
      </c>
      <c r="O227" s="145" t="s">
        <v>567</v>
      </c>
      <c r="P227" s="145" t="s">
        <v>99</v>
      </c>
      <c r="Q227" s="145" t="s">
        <v>100</v>
      </c>
      <c r="R227" s="145" t="s">
        <v>567</v>
      </c>
      <c r="V227">
        <v>642</v>
      </c>
      <c r="W227" s="83" t="s">
        <v>1708</v>
      </c>
      <c r="X227" s="83" t="s">
        <v>103</v>
      </c>
      <c r="Y227" t="s">
        <v>2189</v>
      </c>
      <c r="Z227" s="83" t="s">
        <v>102</v>
      </c>
      <c r="AA227" s="83" t="s">
        <v>102</v>
      </c>
      <c r="AB227" t="s">
        <v>3184</v>
      </c>
      <c r="AC227" s="83" t="s">
        <v>3950</v>
      </c>
      <c r="AD227" s="83" t="s">
        <v>111</v>
      </c>
      <c r="AE227" s="83" t="s">
        <v>105</v>
      </c>
      <c r="AF227" t="s">
        <v>2189</v>
      </c>
      <c r="AG227" s="83" t="s">
        <v>102</v>
      </c>
      <c r="AH227" s="83" t="s">
        <v>102</v>
      </c>
      <c r="AI227" t="s">
        <v>3184</v>
      </c>
      <c r="AJ227" s="83" t="s">
        <v>3950</v>
      </c>
      <c r="AK227" s="83" t="s">
        <v>111</v>
      </c>
      <c r="AL227" s="83" t="s">
        <v>105</v>
      </c>
      <c r="AM227" s="87" t="s">
        <v>106</v>
      </c>
      <c r="AN227" t="s">
        <v>2189</v>
      </c>
      <c r="AO227" t="s">
        <v>3184</v>
      </c>
      <c r="AP227" s="83" t="s">
        <v>3950</v>
      </c>
      <c r="AQ227" s="83" t="s">
        <v>144</v>
      </c>
      <c r="AR227" s="87" t="s">
        <v>106</v>
      </c>
      <c r="AT227" s="83" t="s">
        <v>107</v>
      </c>
      <c r="AU227" s="146" t="s">
        <v>107</v>
      </c>
      <c r="AV227" s="146" t="s">
        <v>107</v>
      </c>
      <c r="AX227" s="110" t="s">
        <v>107</v>
      </c>
      <c r="AY227" s="111"/>
      <c r="AZ227" s="112">
        <f t="shared" ca="1" si="16"/>
        <v>2062</v>
      </c>
      <c r="BA227" s="136">
        <f t="shared" ca="1" si="17"/>
        <v>83</v>
      </c>
      <c r="BB227" s="114" t="s">
        <v>136</v>
      </c>
      <c r="BC227" s="114" t="s">
        <v>108</v>
      </c>
      <c r="BD227" s="114"/>
      <c r="BE227" s="115" t="s">
        <v>102</v>
      </c>
      <c r="BF227" s="115" t="s">
        <v>102</v>
      </c>
      <c r="BG227" s="115" t="s">
        <v>102</v>
      </c>
      <c r="BH227" s="115" t="s">
        <v>102</v>
      </c>
      <c r="BI227" s="116"/>
      <c r="BJ227" s="117" t="s">
        <v>109</v>
      </c>
      <c r="BK227" s="117" t="s">
        <v>109</v>
      </c>
      <c r="BL227" s="83">
        <f t="shared" ca="1" si="18"/>
        <v>61</v>
      </c>
      <c r="BM227" s="83" t="s">
        <v>270</v>
      </c>
      <c r="BN227" s="83">
        <v>0</v>
      </c>
      <c r="BO227" s="83" t="s">
        <v>108</v>
      </c>
      <c r="BP227" s="83">
        <v>-384510</v>
      </c>
      <c r="BQ227" s="83" t="s">
        <v>381</v>
      </c>
      <c r="BR227" s="83" t="s">
        <v>157</v>
      </c>
      <c r="BS227" s="83" t="s">
        <v>502</v>
      </c>
      <c r="BT227" s="83">
        <v>-384510</v>
      </c>
      <c r="BU227" s="83" t="s">
        <v>381</v>
      </c>
      <c r="BV227" s="83" t="s">
        <v>157</v>
      </c>
      <c r="BW227" s="83" t="s">
        <v>502</v>
      </c>
      <c r="BY227" s="136">
        <v>0</v>
      </c>
      <c r="BZ227" s="136">
        <v>0</v>
      </c>
      <c r="CA227" s="136">
        <v>0</v>
      </c>
      <c r="CB227" s="136">
        <v>0</v>
      </c>
      <c r="CD227" s="136">
        <v>0</v>
      </c>
      <c r="CE227" s="136">
        <v>0</v>
      </c>
      <c r="CF227" s="136">
        <v>0</v>
      </c>
      <c r="CG227" s="136">
        <v>0</v>
      </c>
      <c r="CH227" s="136">
        <v>0</v>
      </c>
      <c r="CI227" s="136">
        <v>0</v>
      </c>
      <c r="CJ227" s="136">
        <v>0</v>
      </c>
      <c r="CK227" s="138">
        <v>0</v>
      </c>
      <c r="CL227" s="138">
        <v>0</v>
      </c>
      <c r="CM227" s="136">
        <v>0</v>
      </c>
      <c r="CN227" s="136">
        <v>0</v>
      </c>
      <c r="CO227" s="85">
        <v>43868</v>
      </c>
      <c r="CP227" s="83" t="s">
        <v>4273</v>
      </c>
      <c r="CQ227" s="83" t="s">
        <v>102</v>
      </c>
      <c r="CR227" s="83" t="s">
        <v>482</v>
      </c>
      <c r="CS227" s="83">
        <v>222</v>
      </c>
      <c r="CT227" s="83" t="s">
        <v>483</v>
      </c>
      <c r="CU227" s="83">
        <v>1</v>
      </c>
      <c r="CV227" s="83">
        <v>0</v>
      </c>
      <c r="CW227" s="83">
        <v>0</v>
      </c>
      <c r="CX227" s="83" t="s">
        <v>109</v>
      </c>
      <c r="CY227" s="83" t="s">
        <v>583</v>
      </c>
      <c r="CZ227" s="83">
        <v>0</v>
      </c>
      <c r="DA227" s="83">
        <v>0</v>
      </c>
      <c r="DB227" s="83">
        <f t="shared" si="15"/>
        <v>0</v>
      </c>
      <c r="DC227" s="83" t="s">
        <v>497</v>
      </c>
      <c r="DE227" s="136">
        <v>1</v>
      </c>
      <c r="DF227" s="136">
        <v>1</v>
      </c>
      <c r="DG227" s="215" t="s">
        <v>269</v>
      </c>
      <c r="DH227" s="136">
        <v>1</v>
      </c>
      <c r="DI227" s="136">
        <v>1</v>
      </c>
      <c r="DJ227" s="215" t="s">
        <v>269</v>
      </c>
      <c r="EE227" s="136" t="b">
        <v>1</v>
      </c>
      <c r="EF227" s="136" t="b">
        <v>1</v>
      </c>
      <c r="EG227" s="136" t="b">
        <v>1</v>
      </c>
      <c r="EH227" s="136" t="b">
        <v>1</v>
      </c>
      <c r="EL227" s="215" t="s">
        <v>269</v>
      </c>
    </row>
    <row r="228" spans="1:142" ht="60" customHeight="1" x14ac:dyDescent="0.55000000000000004">
      <c r="A228" s="83" t="s">
        <v>130</v>
      </c>
      <c r="B228" s="83" t="s">
        <v>98</v>
      </c>
      <c r="C228">
        <v>908757</v>
      </c>
      <c r="D228" t="s">
        <v>880</v>
      </c>
      <c r="E228" t="s">
        <v>880</v>
      </c>
      <c r="F228" s="83" t="s">
        <v>108</v>
      </c>
      <c r="G228" s="213">
        <v>38845</v>
      </c>
      <c r="H228" s="83" t="s">
        <v>102</v>
      </c>
      <c r="I228" s="213">
        <v>43251</v>
      </c>
      <c r="J228" s="83" t="s">
        <v>228</v>
      </c>
      <c r="K228" s="214">
        <v>149401221229</v>
      </c>
      <c r="L228" s="83" t="s">
        <v>97</v>
      </c>
      <c r="M228" s="213">
        <v>43624</v>
      </c>
      <c r="N228">
        <v>137102</v>
      </c>
      <c r="O228" s="145" t="s">
        <v>567</v>
      </c>
      <c r="P228" s="145" t="s">
        <v>99</v>
      </c>
      <c r="Q228" s="145" t="s">
        <v>100</v>
      </c>
      <c r="R228" s="145" t="s">
        <v>567</v>
      </c>
      <c r="V228">
        <v>254</v>
      </c>
      <c r="W228" s="83" t="s">
        <v>101</v>
      </c>
      <c r="X228" s="83" t="s">
        <v>103</v>
      </c>
      <c r="Y228" t="s">
        <v>2190</v>
      </c>
      <c r="Z228" s="83" t="s">
        <v>102</v>
      </c>
      <c r="AA228" s="83" t="s">
        <v>102</v>
      </c>
      <c r="AB228" t="s">
        <v>3185</v>
      </c>
      <c r="AC228" s="83" t="s">
        <v>3951</v>
      </c>
      <c r="AD228" s="83" t="s">
        <v>144</v>
      </c>
      <c r="AE228" s="83" t="s">
        <v>105</v>
      </c>
      <c r="AF228" t="s">
        <v>2190</v>
      </c>
      <c r="AG228" s="83" t="s">
        <v>102</v>
      </c>
      <c r="AH228" s="83" t="s">
        <v>102</v>
      </c>
      <c r="AI228" t="s">
        <v>3185</v>
      </c>
      <c r="AJ228" s="83" t="s">
        <v>3951</v>
      </c>
      <c r="AK228" s="83" t="s">
        <v>144</v>
      </c>
      <c r="AL228" s="83" t="s">
        <v>105</v>
      </c>
      <c r="AM228" s="87" t="s">
        <v>106</v>
      </c>
      <c r="AN228" t="s">
        <v>2190</v>
      </c>
      <c r="AO228" t="s">
        <v>3185</v>
      </c>
      <c r="AP228" s="83" t="s">
        <v>3951</v>
      </c>
      <c r="AQ228" s="83" t="s">
        <v>111</v>
      </c>
      <c r="AR228" s="87" t="s">
        <v>106</v>
      </c>
      <c r="AT228" s="83" t="s">
        <v>107</v>
      </c>
      <c r="AU228" s="146" t="s">
        <v>107</v>
      </c>
      <c r="AV228" s="146" t="s">
        <v>107</v>
      </c>
      <c r="AX228" s="110" t="s">
        <v>107</v>
      </c>
      <c r="AY228" s="111"/>
      <c r="AZ228" s="112">
        <f t="shared" ca="1" si="16"/>
        <v>5760</v>
      </c>
      <c r="BA228" s="136">
        <f t="shared" ca="1" si="17"/>
        <v>58</v>
      </c>
      <c r="BB228" s="114" t="s">
        <v>134</v>
      </c>
      <c r="BC228" s="114" t="s">
        <v>108</v>
      </c>
      <c r="BD228" s="114"/>
      <c r="BE228" s="115" t="s">
        <v>102</v>
      </c>
      <c r="BF228" s="115" t="s">
        <v>102</v>
      </c>
      <c r="BG228" s="115" t="s">
        <v>102</v>
      </c>
      <c r="BH228" s="115" t="s">
        <v>102</v>
      </c>
      <c r="BI228" s="116"/>
      <c r="BJ228" s="117" t="s">
        <v>109</v>
      </c>
      <c r="BK228" s="117" t="s">
        <v>109</v>
      </c>
      <c r="BL228" s="83">
        <f t="shared" ca="1" si="18"/>
        <v>60</v>
      </c>
      <c r="BM228" s="83" t="s">
        <v>108</v>
      </c>
      <c r="BN228" s="83">
        <v>0</v>
      </c>
      <c r="BO228" s="83" t="s">
        <v>108</v>
      </c>
      <c r="BP228" s="83">
        <v>-386245</v>
      </c>
      <c r="BQ228" s="83" t="s">
        <v>312</v>
      </c>
      <c r="BR228" s="83" t="s">
        <v>153</v>
      </c>
      <c r="BS228" s="83" t="s">
        <v>499</v>
      </c>
      <c r="BT228" s="83">
        <v>-386245</v>
      </c>
      <c r="BU228" s="83" t="s">
        <v>312</v>
      </c>
      <c r="BV228" s="83" t="s">
        <v>153</v>
      </c>
      <c r="BW228" s="83" t="s">
        <v>499</v>
      </c>
      <c r="BY228" s="136">
        <v>0</v>
      </c>
      <c r="BZ228" s="136">
        <v>0</v>
      </c>
      <c r="CA228" s="136">
        <v>0</v>
      </c>
      <c r="CB228" s="136">
        <v>0</v>
      </c>
      <c r="CD228" s="136">
        <v>0</v>
      </c>
      <c r="CE228" s="136">
        <v>0</v>
      </c>
      <c r="CF228" s="136">
        <v>0</v>
      </c>
      <c r="CG228" s="136">
        <v>0</v>
      </c>
      <c r="CH228" s="136">
        <v>0</v>
      </c>
      <c r="CI228" s="136">
        <v>0</v>
      </c>
      <c r="CJ228" s="136">
        <v>0</v>
      </c>
      <c r="CK228" s="138">
        <v>0</v>
      </c>
      <c r="CL228" s="138">
        <v>0</v>
      </c>
      <c r="CM228" s="136">
        <v>0</v>
      </c>
      <c r="CN228" s="136">
        <v>0</v>
      </c>
      <c r="CO228" s="85">
        <v>43869</v>
      </c>
      <c r="CP228" s="83" t="s">
        <v>4274</v>
      </c>
      <c r="CQ228" s="83" t="s">
        <v>102</v>
      </c>
      <c r="CR228" s="83" t="s">
        <v>482</v>
      </c>
      <c r="CS228" s="83">
        <v>223</v>
      </c>
      <c r="CT228" s="83" t="s">
        <v>483</v>
      </c>
      <c r="CU228" s="83">
        <v>1</v>
      </c>
      <c r="CV228" s="83">
        <v>0</v>
      </c>
      <c r="CW228" s="83">
        <v>0</v>
      </c>
      <c r="CX228" s="83" t="s">
        <v>109</v>
      </c>
      <c r="CY228" s="83" t="s">
        <v>583</v>
      </c>
      <c r="CZ228" s="83">
        <v>0</v>
      </c>
      <c r="DA228" s="83">
        <v>0</v>
      </c>
      <c r="DB228" s="83">
        <f t="shared" si="15"/>
        <v>0</v>
      </c>
      <c r="DC228" s="83" t="s">
        <v>497</v>
      </c>
      <c r="DE228" s="136">
        <v>1</v>
      </c>
      <c r="DF228" s="136">
        <v>1</v>
      </c>
      <c r="DG228" s="215" t="s">
        <v>269</v>
      </c>
      <c r="DH228" s="136">
        <v>1</v>
      </c>
      <c r="DI228" s="136">
        <v>1</v>
      </c>
      <c r="DJ228" s="215" t="s">
        <v>269</v>
      </c>
      <c r="EE228" s="136" t="b">
        <v>1</v>
      </c>
      <c r="EF228" s="136" t="b">
        <v>1</v>
      </c>
      <c r="EG228" s="136" t="b">
        <v>1</v>
      </c>
      <c r="EH228" s="136" t="b">
        <v>1</v>
      </c>
      <c r="EL228" s="215" t="s">
        <v>269</v>
      </c>
    </row>
    <row r="229" spans="1:142" ht="60" customHeight="1" x14ac:dyDescent="0.55000000000000004">
      <c r="A229" s="83" t="s">
        <v>130</v>
      </c>
      <c r="B229" s="83" t="s">
        <v>98</v>
      </c>
      <c r="C229">
        <v>192382</v>
      </c>
      <c r="D229" t="s">
        <v>881</v>
      </c>
      <c r="E229" t="s">
        <v>881</v>
      </c>
      <c r="F229" s="83" t="s">
        <v>108</v>
      </c>
      <c r="G229" s="213">
        <v>36359</v>
      </c>
      <c r="H229" s="83" t="s">
        <v>102</v>
      </c>
      <c r="I229" s="213">
        <v>43403</v>
      </c>
      <c r="J229" s="83" t="s">
        <v>228</v>
      </c>
      <c r="K229" s="214">
        <v>743469211291</v>
      </c>
      <c r="L229" s="83" t="s">
        <v>126</v>
      </c>
      <c r="M229" s="213">
        <v>43491</v>
      </c>
      <c r="N229">
        <v>120784</v>
      </c>
      <c r="O229" s="145" t="s">
        <v>567</v>
      </c>
      <c r="P229" s="145" t="s">
        <v>99</v>
      </c>
      <c r="Q229" s="145" t="s">
        <v>100</v>
      </c>
      <c r="R229" s="145" t="s">
        <v>567</v>
      </c>
      <c r="V229">
        <v>8980</v>
      </c>
      <c r="W229" s="83" t="s">
        <v>101</v>
      </c>
      <c r="X229" s="83" t="s">
        <v>103</v>
      </c>
      <c r="Y229" t="s">
        <v>2191</v>
      </c>
      <c r="Z229" s="83" t="s">
        <v>102</v>
      </c>
      <c r="AA229" s="83" t="s">
        <v>102</v>
      </c>
      <c r="AB229" t="s">
        <v>3186</v>
      </c>
      <c r="AC229" s="83" t="s">
        <v>3952</v>
      </c>
      <c r="AD229" s="83" t="s">
        <v>144</v>
      </c>
      <c r="AE229" s="83" t="s">
        <v>105</v>
      </c>
      <c r="AF229" t="s">
        <v>2191</v>
      </c>
      <c r="AG229" s="83" t="s">
        <v>102</v>
      </c>
      <c r="AH229" s="83" t="s">
        <v>102</v>
      </c>
      <c r="AI229" t="s">
        <v>3186</v>
      </c>
      <c r="AJ229" s="83" t="s">
        <v>3952</v>
      </c>
      <c r="AK229" s="83" t="s">
        <v>144</v>
      </c>
      <c r="AL229" s="83" t="s">
        <v>105</v>
      </c>
      <c r="AM229" s="87" t="s">
        <v>106</v>
      </c>
      <c r="AN229" t="s">
        <v>2191</v>
      </c>
      <c r="AO229" t="s">
        <v>3186</v>
      </c>
      <c r="AP229" s="83" t="s">
        <v>3952</v>
      </c>
      <c r="AQ229" s="83" t="s">
        <v>144</v>
      </c>
      <c r="AR229" s="87" t="s">
        <v>106</v>
      </c>
      <c r="AT229" s="83" t="s">
        <v>107</v>
      </c>
      <c r="AU229" s="146" t="s">
        <v>107</v>
      </c>
      <c r="AV229" s="146" t="s">
        <v>107</v>
      </c>
      <c r="AX229" s="110" t="s">
        <v>107</v>
      </c>
      <c r="AY229" s="111"/>
      <c r="AZ229" s="112">
        <f t="shared" ca="1" si="16"/>
        <v>2654</v>
      </c>
      <c r="BA229" s="136">
        <f t="shared" ca="1" si="17"/>
        <v>27</v>
      </c>
      <c r="BB229" s="114" t="s">
        <v>134</v>
      </c>
      <c r="BC229" s="114" t="s">
        <v>108</v>
      </c>
      <c r="BD229" s="114"/>
      <c r="BE229" s="115" t="s">
        <v>102</v>
      </c>
      <c r="BF229" s="115" t="s">
        <v>102</v>
      </c>
      <c r="BG229" s="115" t="s">
        <v>102</v>
      </c>
      <c r="BH229" s="115" t="s">
        <v>102</v>
      </c>
      <c r="BI229" s="116"/>
      <c r="BJ229" s="117" t="s">
        <v>109</v>
      </c>
      <c r="BK229" s="117" t="s">
        <v>109</v>
      </c>
      <c r="BL229" s="83">
        <f t="shared" ca="1" si="18"/>
        <v>26</v>
      </c>
      <c r="BM229" s="83" t="s">
        <v>108</v>
      </c>
      <c r="BN229" s="83">
        <v>0</v>
      </c>
      <c r="BO229" s="83" t="s">
        <v>108</v>
      </c>
      <c r="BP229" s="83">
        <v>-387980</v>
      </c>
      <c r="BQ229" s="83" t="s">
        <v>198</v>
      </c>
      <c r="BR229" s="83" t="s">
        <v>164</v>
      </c>
      <c r="BS229" s="83" t="s">
        <v>499</v>
      </c>
      <c r="BT229" s="83">
        <v>-387980</v>
      </c>
      <c r="BU229" s="83" t="s">
        <v>198</v>
      </c>
      <c r="BV229" s="83" t="s">
        <v>164</v>
      </c>
      <c r="BW229" s="83" t="s">
        <v>499</v>
      </c>
      <c r="BY229" s="136">
        <v>0</v>
      </c>
      <c r="BZ229" s="136">
        <v>0</v>
      </c>
      <c r="CA229" s="136">
        <v>0</v>
      </c>
      <c r="CB229" s="136">
        <v>0</v>
      </c>
      <c r="CD229" s="136">
        <v>0</v>
      </c>
      <c r="CE229" s="136">
        <v>0</v>
      </c>
      <c r="CF229" s="136">
        <v>0</v>
      </c>
      <c r="CG229" s="136">
        <v>0</v>
      </c>
      <c r="CH229" s="136">
        <v>0</v>
      </c>
      <c r="CI229" s="136">
        <v>0</v>
      </c>
      <c r="CJ229" s="136">
        <v>0</v>
      </c>
      <c r="CK229" s="138">
        <v>0</v>
      </c>
      <c r="CL229" s="138">
        <v>0</v>
      </c>
      <c r="CM229" s="136">
        <v>0</v>
      </c>
      <c r="CN229" s="136">
        <v>0</v>
      </c>
      <c r="CO229" s="85">
        <v>43870</v>
      </c>
      <c r="CP229" s="83" t="s">
        <v>4275</v>
      </c>
      <c r="CQ229" s="83" t="s">
        <v>102</v>
      </c>
      <c r="CR229" s="83" t="s">
        <v>482</v>
      </c>
      <c r="CS229" s="83">
        <v>224</v>
      </c>
      <c r="CT229" s="83" t="s">
        <v>483</v>
      </c>
      <c r="CU229" s="83">
        <v>1</v>
      </c>
      <c r="CV229" s="83">
        <v>0</v>
      </c>
      <c r="CW229" s="83">
        <v>0</v>
      </c>
      <c r="CX229" s="83" t="s">
        <v>109</v>
      </c>
      <c r="CY229" s="83" t="s">
        <v>583</v>
      </c>
      <c r="CZ229" s="83">
        <v>0</v>
      </c>
      <c r="DA229" s="83">
        <v>0</v>
      </c>
      <c r="DB229" s="83">
        <f t="shared" si="15"/>
        <v>0</v>
      </c>
      <c r="DC229" s="83" t="s">
        <v>497</v>
      </c>
      <c r="DE229" s="136">
        <v>1</v>
      </c>
      <c r="DF229" s="136">
        <v>1</v>
      </c>
      <c r="DG229" s="215" t="s">
        <v>269</v>
      </c>
      <c r="DH229" s="136">
        <v>1</v>
      </c>
      <c r="DI229" s="136">
        <v>1</v>
      </c>
      <c r="DJ229" s="215" t="s">
        <v>269</v>
      </c>
      <c r="EE229" s="136" t="b">
        <v>1</v>
      </c>
      <c r="EF229" s="136" t="b">
        <v>1</v>
      </c>
      <c r="EG229" s="136" t="b">
        <v>1</v>
      </c>
      <c r="EH229" s="136" t="b">
        <v>1</v>
      </c>
      <c r="EL229" s="215" t="s">
        <v>269</v>
      </c>
    </row>
    <row r="230" spans="1:142" ht="60" customHeight="1" x14ac:dyDescent="0.55000000000000004">
      <c r="A230" s="83" t="s">
        <v>130</v>
      </c>
      <c r="B230" s="83" t="s">
        <v>98</v>
      </c>
      <c r="C230">
        <v>695559</v>
      </c>
      <c r="D230" t="s">
        <v>882</v>
      </c>
      <c r="E230" t="s">
        <v>882</v>
      </c>
      <c r="F230" s="83" t="s">
        <v>108</v>
      </c>
      <c r="G230" s="213">
        <v>31396</v>
      </c>
      <c r="H230" s="83" t="s">
        <v>102</v>
      </c>
      <c r="I230" s="213">
        <v>43240</v>
      </c>
      <c r="J230" s="83" t="s">
        <v>228</v>
      </c>
      <c r="K230" s="214">
        <v>995439119735</v>
      </c>
      <c r="L230" s="83" t="s">
        <v>135</v>
      </c>
      <c r="M230" s="213">
        <v>43479</v>
      </c>
      <c r="N230">
        <v>903532</v>
      </c>
      <c r="O230" s="145" t="s">
        <v>567</v>
      </c>
      <c r="P230" s="145" t="s">
        <v>99</v>
      </c>
      <c r="Q230" s="145" t="s">
        <v>100</v>
      </c>
      <c r="R230" s="145" t="s">
        <v>567</v>
      </c>
      <c r="V230">
        <v>4860</v>
      </c>
      <c r="W230" s="83" t="s">
        <v>1709</v>
      </c>
      <c r="X230" s="83" t="s">
        <v>103</v>
      </c>
      <c r="Y230" t="s">
        <v>2192</v>
      </c>
      <c r="Z230" s="83" t="s">
        <v>102</v>
      </c>
      <c r="AA230" s="83" t="s">
        <v>102</v>
      </c>
      <c r="AB230" t="s">
        <v>3187</v>
      </c>
      <c r="AC230" s="83" t="s">
        <v>3953</v>
      </c>
      <c r="AD230" s="83" t="s">
        <v>111</v>
      </c>
      <c r="AE230" s="83" t="s">
        <v>105</v>
      </c>
      <c r="AF230" t="s">
        <v>2192</v>
      </c>
      <c r="AG230" s="83" t="s">
        <v>102</v>
      </c>
      <c r="AH230" s="83" t="s">
        <v>102</v>
      </c>
      <c r="AI230" t="s">
        <v>3187</v>
      </c>
      <c r="AJ230" s="83" t="s">
        <v>3953</v>
      </c>
      <c r="AK230" s="83" t="s">
        <v>111</v>
      </c>
      <c r="AL230" s="83" t="s">
        <v>105</v>
      </c>
      <c r="AM230" s="87" t="s">
        <v>106</v>
      </c>
      <c r="AN230" t="s">
        <v>2192</v>
      </c>
      <c r="AO230" t="s">
        <v>3187</v>
      </c>
      <c r="AP230" s="83" t="s">
        <v>3953</v>
      </c>
      <c r="AQ230" s="83" t="s">
        <v>144</v>
      </c>
      <c r="AR230" s="87" t="s">
        <v>106</v>
      </c>
      <c r="AT230" s="83" t="s">
        <v>107</v>
      </c>
      <c r="AU230" s="146" t="s">
        <v>107</v>
      </c>
      <c r="AV230" s="146" t="s">
        <v>107</v>
      </c>
      <c r="AX230" s="110" t="s">
        <v>107</v>
      </c>
      <c r="AY230" s="111"/>
      <c r="AZ230" s="112">
        <f t="shared" ca="1" si="16"/>
        <v>7529</v>
      </c>
      <c r="BA230" s="136">
        <f t="shared" ca="1" si="17"/>
        <v>80</v>
      </c>
      <c r="BB230" s="114" t="s">
        <v>136</v>
      </c>
      <c r="BC230" s="114" t="s">
        <v>108</v>
      </c>
      <c r="BD230" s="114"/>
      <c r="BE230" s="115" t="s">
        <v>102</v>
      </c>
      <c r="BF230" s="115" t="s">
        <v>102</v>
      </c>
      <c r="BG230" s="115" t="s">
        <v>102</v>
      </c>
      <c r="BH230" s="115" t="s">
        <v>102</v>
      </c>
      <c r="BI230" s="116"/>
      <c r="BJ230" s="117" t="s">
        <v>109</v>
      </c>
      <c r="BK230" s="117" t="s">
        <v>109</v>
      </c>
      <c r="BL230" s="83">
        <f t="shared" ca="1" si="18"/>
        <v>98</v>
      </c>
      <c r="BM230" s="83" t="s">
        <v>270</v>
      </c>
      <c r="BN230" s="83">
        <v>0</v>
      </c>
      <c r="BO230" s="83" t="s">
        <v>108</v>
      </c>
      <c r="BP230" s="83">
        <v>-389715</v>
      </c>
      <c r="BQ230" s="83" t="s">
        <v>381</v>
      </c>
      <c r="BR230" s="83" t="s">
        <v>157</v>
      </c>
      <c r="BS230" s="83" t="s">
        <v>502</v>
      </c>
      <c r="BT230" s="83">
        <v>-389715</v>
      </c>
      <c r="BU230" s="83" t="s">
        <v>381</v>
      </c>
      <c r="BV230" s="83" t="s">
        <v>157</v>
      </c>
      <c r="BW230" s="83" t="s">
        <v>502</v>
      </c>
      <c r="BY230" s="136">
        <v>0</v>
      </c>
      <c r="BZ230" s="136">
        <v>0</v>
      </c>
      <c r="CA230" s="136">
        <v>0</v>
      </c>
      <c r="CB230" s="136">
        <v>0</v>
      </c>
      <c r="CD230" s="136">
        <v>0</v>
      </c>
      <c r="CE230" s="136">
        <v>0</v>
      </c>
      <c r="CF230" s="136">
        <v>0</v>
      </c>
      <c r="CG230" s="136">
        <v>0</v>
      </c>
      <c r="CH230" s="136">
        <v>0</v>
      </c>
      <c r="CI230" s="136">
        <v>0</v>
      </c>
      <c r="CJ230" s="136">
        <v>0</v>
      </c>
      <c r="CK230" s="138">
        <v>0</v>
      </c>
      <c r="CL230" s="138">
        <v>0</v>
      </c>
      <c r="CM230" s="136">
        <v>0</v>
      </c>
      <c r="CN230" s="136">
        <v>0</v>
      </c>
      <c r="CO230" s="85">
        <v>43871</v>
      </c>
      <c r="CP230" s="83" t="s">
        <v>4276</v>
      </c>
      <c r="CQ230" s="83" t="s">
        <v>102</v>
      </c>
      <c r="CR230" s="83" t="s">
        <v>482</v>
      </c>
      <c r="CS230" s="83">
        <v>225</v>
      </c>
      <c r="CT230" s="83" t="s">
        <v>483</v>
      </c>
      <c r="CU230" s="83">
        <v>1</v>
      </c>
      <c r="CV230" s="83">
        <v>0</v>
      </c>
      <c r="CW230" s="83">
        <v>0</v>
      </c>
      <c r="CX230" s="83" t="s">
        <v>109</v>
      </c>
      <c r="CY230" s="83" t="s">
        <v>583</v>
      </c>
      <c r="CZ230" s="83">
        <v>0</v>
      </c>
      <c r="DA230" s="83">
        <v>0</v>
      </c>
      <c r="DB230" s="83">
        <f t="shared" si="15"/>
        <v>0</v>
      </c>
      <c r="DC230" s="83" t="s">
        <v>497</v>
      </c>
      <c r="DE230" s="136">
        <v>1</v>
      </c>
      <c r="DF230" s="136">
        <v>1</v>
      </c>
      <c r="DG230" s="215" t="s">
        <v>269</v>
      </c>
      <c r="DH230" s="136">
        <v>1</v>
      </c>
      <c r="DI230" s="136">
        <v>1</v>
      </c>
      <c r="DJ230" s="215" t="s">
        <v>269</v>
      </c>
      <c r="EE230" s="136" t="b">
        <v>1</v>
      </c>
      <c r="EF230" s="136" t="b">
        <v>1</v>
      </c>
      <c r="EG230" s="136" t="b">
        <v>1</v>
      </c>
      <c r="EH230" s="136" t="b">
        <v>1</v>
      </c>
      <c r="EL230" s="215" t="s">
        <v>269</v>
      </c>
    </row>
    <row r="231" spans="1:142" ht="60" customHeight="1" x14ac:dyDescent="0.55000000000000004">
      <c r="A231" s="83" t="s">
        <v>130</v>
      </c>
      <c r="B231" s="83" t="s">
        <v>98</v>
      </c>
      <c r="C231">
        <v>836794</v>
      </c>
      <c r="D231" t="s">
        <v>883</v>
      </c>
      <c r="E231" t="s">
        <v>883</v>
      </c>
      <c r="F231" s="83" t="s">
        <v>108</v>
      </c>
      <c r="G231" s="213">
        <v>36225</v>
      </c>
      <c r="H231" s="83" t="s">
        <v>102</v>
      </c>
      <c r="I231" s="213">
        <v>43155</v>
      </c>
      <c r="J231" s="83" t="s">
        <v>228</v>
      </c>
      <c r="K231" s="214">
        <v>769539030800</v>
      </c>
      <c r="L231" s="83" t="s">
        <v>97</v>
      </c>
      <c r="M231" s="213">
        <v>43506</v>
      </c>
      <c r="N231">
        <v>913112</v>
      </c>
      <c r="O231" s="145" t="s">
        <v>567</v>
      </c>
      <c r="P231" s="145" t="s">
        <v>99</v>
      </c>
      <c r="Q231" s="145" t="s">
        <v>100</v>
      </c>
      <c r="R231" s="145" t="s">
        <v>567</v>
      </c>
      <c r="V231">
        <v>5603</v>
      </c>
      <c r="W231" s="83" t="s">
        <v>101</v>
      </c>
      <c r="X231" s="83" t="s">
        <v>103</v>
      </c>
      <c r="Y231" t="s">
        <v>2193</v>
      </c>
      <c r="Z231" s="83" t="s">
        <v>102</v>
      </c>
      <c r="AA231" s="83" t="s">
        <v>102</v>
      </c>
      <c r="AB231" t="s">
        <v>3188</v>
      </c>
      <c r="AC231" s="83" t="s">
        <v>3954</v>
      </c>
      <c r="AD231" s="83" t="s">
        <v>144</v>
      </c>
      <c r="AE231" s="83" t="s">
        <v>105</v>
      </c>
      <c r="AF231" t="s">
        <v>2193</v>
      </c>
      <c r="AG231" s="83" t="s">
        <v>102</v>
      </c>
      <c r="AH231" s="83" t="s">
        <v>102</v>
      </c>
      <c r="AI231" t="s">
        <v>3188</v>
      </c>
      <c r="AJ231" s="83" t="s">
        <v>3954</v>
      </c>
      <c r="AK231" s="83" t="s">
        <v>144</v>
      </c>
      <c r="AL231" s="83" t="s">
        <v>105</v>
      </c>
      <c r="AM231" s="87" t="s">
        <v>106</v>
      </c>
      <c r="AN231" t="s">
        <v>2193</v>
      </c>
      <c r="AO231" t="s">
        <v>3188</v>
      </c>
      <c r="AP231" s="83" t="s">
        <v>3954</v>
      </c>
      <c r="AQ231" s="83" t="s">
        <v>111</v>
      </c>
      <c r="AR231" s="87" t="s">
        <v>106</v>
      </c>
      <c r="AT231" s="83" t="s">
        <v>107</v>
      </c>
      <c r="AU231" s="146" t="s">
        <v>107</v>
      </c>
      <c r="AV231" s="146" t="s">
        <v>107</v>
      </c>
      <c r="AX231" s="110" t="s">
        <v>107</v>
      </c>
      <c r="AY231" s="111"/>
      <c r="AZ231" s="112">
        <f t="shared" ca="1" si="16"/>
        <v>8311</v>
      </c>
      <c r="BA231" s="136">
        <f t="shared" ca="1" si="17"/>
        <v>63</v>
      </c>
      <c r="BB231" s="114" t="s">
        <v>134</v>
      </c>
      <c r="BC231" s="114" t="s">
        <v>108</v>
      </c>
      <c r="BD231" s="114"/>
      <c r="BE231" s="115" t="s">
        <v>102</v>
      </c>
      <c r="BF231" s="115" t="s">
        <v>102</v>
      </c>
      <c r="BG231" s="115" t="s">
        <v>102</v>
      </c>
      <c r="BH231" s="115" t="s">
        <v>102</v>
      </c>
      <c r="BI231" s="116"/>
      <c r="BJ231" s="117" t="s">
        <v>109</v>
      </c>
      <c r="BK231" s="117" t="s">
        <v>109</v>
      </c>
      <c r="BL231" s="83">
        <f t="shared" ca="1" si="18"/>
        <v>67</v>
      </c>
      <c r="BM231" s="83" t="s">
        <v>108</v>
      </c>
      <c r="BN231" s="83">
        <v>0</v>
      </c>
      <c r="BO231" s="83" t="s">
        <v>108</v>
      </c>
      <c r="BP231" s="83">
        <v>-391450</v>
      </c>
      <c r="BQ231" s="83" t="s">
        <v>312</v>
      </c>
      <c r="BR231" s="83" t="s">
        <v>153</v>
      </c>
      <c r="BS231" s="83" t="s">
        <v>499</v>
      </c>
      <c r="BT231" s="83">
        <v>-391450</v>
      </c>
      <c r="BU231" s="83" t="s">
        <v>312</v>
      </c>
      <c r="BV231" s="83" t="s">
        <v>153</v>
      </c>
      <c r="BW231" s="83" t="s">
        <v>499</v>
      </c>
      <c r="BY231" s="136">
        <v>0</v>
      </c>
      <c r="BZ231" s="136">
        <v>0</v>
      </c>
      <c r="CA231" s="136">
        <v>0</v>
      </c>
      <c r="CB231" s="136">
        <v>0</v>
      </c>
      <c r="CD231" s="136">
        <v>0</v>
      </c>
      <c r="CE231" s="136">
        <v>0</v>
      </c>
      <c r="CF231" s="136">
        <v>0</v>
      </c>
      <c r="CG231" s="136">
        <v>0</v>
      </c>
      <c r="CH231" s="136">
        <v>0</v>
      </c>
      <c r="CI231" s="136">
        <v>0</v>
      </c>
      <c r="CJ231" s="136">
        <v>0</v>
      </c>
      <c r="CK231" s="138">
        <v>0</v>
      </c>
      <c r="CL231" s="138">
        <v>0</v>
      </c>
      <c r="CM231" s="136">
        <v>0</v>
      </c>
      <c r="CN231" s="136">
        <v>0</v>
      </c>
      <c r="CO231" s="85">
        <v>43872</v>
      </c>
      <c r="CP231" s="83" t="s">
        <v>4277</v>
      </c>
      <c r="CQ231" s="83" t="s">
        <v>102</v>
      </c>
      <c r="CR231" s="83" t="s">
        <v>482</v>
      </c>
      <c r="CS231" s="83">
        <v>226</v>
      </c>
      <c r="CT231" s="83" t="s">
        <v>483</v>
      </c>
      <c r="CU231" s="83">
        <v>1</v>
      </c>
      <c r="CV231" s="83">
        <v>0</v>
      </c>
      <c r="CW231" s="83">
        <v>0</v>
      </c>
      <c r="CX231" s="83" t="s">
        <v>109</v>
      </c>
      <c r="CY231" s="83" t="s">
        <v>583</v>
      </c>
      <c r="CZ231" s="83">
        <v>0</v>
      </c>
      <c r="DA231" s="83">
        <v>0</v>
      </c>
      <c r="DB231" s="83">
        <f t="shared" si="15"/>
        <v>0</v>
      </c>
      <c r="DC231" s="83" t="s">
        <v>497</v>
      </c>
      <c r="DE231" s="136">
        <v>1</v>
      </c>
      <c r="DF231" s="136">
        <v>1</v>
      </c>
      <c r="DG231" s="215" t="s">
        <v>269</v>
      </c>
      <c r="DH231" s="136">
        <v>1</v>
      </c>
      <c r="DI231" s="136">
        <v>1</v>
      </c>
      <c r="DJ231" s="215" t="s">
        <v>269</v>
      </c>
      <c r="EE231" s="136" t="b">
        <v>1</v>
      </c>
      <c r="EF231" s="136" t="b">
        <v>1</v>
      </c>
      <c r="EG231" s="136" t="b">
        <v>1</v>
      </c>
      <c r="EH231" s="136" t="b">
        <v>1</v>
      </c>
      <c r="EL231" s="215" t="s">
        <v>269</v>
      </c>
    </row>
    <row r="232" spans="1:142" ht="60" customHeight="1" x14ac:dyDescent="0.55000000000000004">
      <c r="A232" s="83" t="s">
        <v>130</v>
      </c>
      <c r="B232" s="83" t="s">
        <v>98</v>
      </c>
      <c r="C232">
        <v>791906</v>
      </c>
      <c r="D232" t="s">
        <v>884</v>
      </c>
      <c r="E232" t="s">
        <v>884</v>
      </c>
      <c r="F232" s="83" t="s">
        <v>108</v>
      </c>
      <c r="G232" s="213">
        <v>41263</v>
      </c>
      <c r="H232" s="83" t="s">
        <v>102</v>
      </c>
      <c r="I232" s="213">
        <v>43171</v>
      </c>
      <c r="J232" s="83" t="s">
        <v>228</v>
      </c>
      <c r="K232" s="214">
        <v>315306879914</v>
      </c>
      <c r="L232" s="83" t="s">
        <v>135</v>
      </c>
      <c r="M232" s="213">
        <v>43562</v>
      </c>
      <c r="N232">
        <v>674995</v>
      </c>
      <c r="O232" s="145" t="s">
        <v>567</v>
      </c>
      <c r="P232" s="145" t="s">
        <v>99</v>
      </c>
      <c r="Q232" s="145" t="s">
        <v>100</v>
      </c>
      <c r="R232" s="145" t="s">
        <v>567</v>
      </c>
      <c r="V232">
        <v>8996</v>
      </c>
      <c r="W232" s="83" t="s">
        <v>101</v>
      </c>
      <c r="X232" s="83" t="s">
        <v>103</v>
      </c>
      <c r="Y232" t="s">
        <v>2194</v>
      </c>
      <c r="Z232" s="83" t="s">
        <v>102</v>
      </c>
      <c r="AA232" s="83" t="s">
        <v>102</v>
      </c>
      <c r="AB232" t="s">
        <v>3189</v>
      </c>
      <c r="AC232" s="83" t="s">
        <v>3955</v>
      </c>
      <c r="AD232" s="83" t="s">
        <v>144</v>
      </c>
      <c r="AE232" s="83" t="s">
        <v>105</v>
      </c>
      <c r="AF232" t="s">
        <v>2194</v>
      </c>
      <c r="AG232" s="83" t="s">
        <v>102</v>
      </c>
      <c r="AH232" s="83" t="s">
        <v>102</v>
      </c>
      <c r="AI232" t="s">
        <v>3189</v>
      </c>
      <c r="AJ232" s="83" t="s">
        <v>3955</v>
      </c>
      <c r="AK232" s="83" t="s">
        <v>144</v>
      </c>
      <c r="AL232" s="83" t="s">
        <v>105</v>
      </c>
      <c r="AM232" s="87" t="s">
        <v>106</v>
      </c>
      <c r="AN232" t="s">
        <v>2194</v>
      </c>
      <c r="AO232" t="s">
        <v>3189</v>
      </c>
      <c r="AP232" s="83" t="s">
        <v>3955</v>
      </c>
      <c r="AQ232" s="83" t="s">
        <v>144</v>
      </c>
      <c r="AR232" s="87" t="s">
        <v>106</v>
      </c>
      <c r="AT232" s="83" t="s">
        <v>107</v>
      </c>
      <c r="AU232" s="146" t="s">
        <v>107</v>
      </c>
      <c r="AV232" s="146" t="s">
        <v>107</v>
      </c>
      <c r="AX232" s="110" t="s">
        <v>107</v>
      </c>
      <c r="AY232" s="111"/>
      <c r="AZ232" s="112">
        <f t="shared" ca="1" si="16"/>
        <v>4336</v>
      </c>
      <c r="BA232" s="136">
        <f t="shared" ca="1" si="17"/>
        <v>3</v>
      </c>
      <c r="BB232" s="114" t="s">
        <v>134</v>
      </c>
      <c r="BC232" s="114" t="s">
        <v>108</v>
      </c>
      <c r="BD232" s="114"/>
      <c r="BE232" s="115" t="s">
        <v>102</v>
      </c>
      <c r="BF232" s="115" t="s">
        <v>102</v>
      </c>
      <c r="BG232" s="115" t="s">
        <v>102</v>
      </c>
      <c r="BH232" s="115" t="s">
        <v>102</v>
      </c>
      <c r="BI232" s="116"/>
      <c r="BJ232" s="117" t="s">
        <v>109</v>
      </c>
      <c r="BK232" s="117" t="s">
        <v>109</v>
      </c>
      <c r="BL232" s="83">
        <f t="shared" ca="1" si="18"/>
        <v>61</v>
      </c>
      <c r="BM232" s="83" t="s">
        <v>108</v>
      </c>
      <c r="BN232" s="83">
        <v>0</v>
      </c>
      <c r="BO232" s="83" t="s">
        <v>108</v>
      </c>
      <c r="BP232" s="83">
        <v>-393185</v>
      </c>
      <c r="BQ232" s="83" t="s">
        <v>198</v>
      </c>
      <c r="BR232" s="83" t="s">
        <v>164</v>
      </c>
      <c r="BS232" s="83" t="s">
        <v>499</v>
      </c>
      <c r="BT232" s="83">
        <v>-393185</v>
      </c>
      <c r="BU232" s="83" t="s">
        <v>198</v>
      </c>
      <c r="BV232" s="83" t="s">
        <v>164</v>
      </c>
      <c r="BW232" s="83" t="s">
        <v>499</v>
      </c>
      <c r="BY232" s="136">
        <v>0</v>
      </c>
      <c r="BZ232" s="136">
        <v>0</v>
      </c>
      <c r="CA232" s="136">
        <v>0</v>
      </c>
      <c r="CB232" s="136">
        <v>0</v>
      </c>
      <c r="CD232" s="136">
        <v>0</v>
      </c>
      <c r="CE232" s="136">
        <v>0</v>
      </c>
      <c r="CF232" s="136">
        <v>0</v>
      </c>
      <c r="CG232" s="136">
        <v>0</v>
      </c>
      <c r="CH232" s="136">
        <v>0</v>
      </c>
      <c r="CI232" s="136">
        <v>0</v>
      </c>
      <c r="CJ232" s="136">
        <v>0</v>
      </c>
      <c r="CK232" s="138">
        <v>0</v>
      </c>
      <c r="CL232" s="138">
        <v>0</v>
      </c>
      <c r="CM232" s="136">
        <v>0</v>
      </c>
      <c r="CN232" s="136">
        <v>0</v>
      </c>
      <c r="CO232" s="85">
        <v>43873</v>
      </c>
      <c r="CP232" s="83" t="s">
        <v>4278</v>
      </c>
      <c r="CQ232" s="83" t="s">
        <v>102</v>
      </c>
      <c r="CR232" s="83" t="s">
        <v>482</v>
      </c>
      <c r="CS232" s="83">
        <v>227</v>
      </c>
      <c r="CT232" s="83" t="s">
        <v>483</v>
      </c>
      <c r="CU232" s="83">
        <v>1</v>
      </c>
      <c r="CV232" s="83">
        <v>0</v>
      </c>
      <c r="CW232" s="83">
        <v>0</v>
      </c>
      <c r="CX232" s="83" t="s">
        <v>109</v>
      </c>
      <c r="CY232" s="83" t="s">
        <v>583</v>
      </c>
      <c r="CZ232" s="83">
        <v>0</v>
      </c>
      <c r="DA232" s="83">
        <v>0</v>
      </c>
      <c r="DB232" s="83">
        <f t="shared" si="15"/>
        <v>0</v>
      </c>
      <c r="DC232" s="83" t="s">
        <v>497</v>
      </c>
      <c r="DE232" s="136">
        <v>1</v>
      </c>
      <c r="DF232" s="136">
        <v>1</v>
      </c>
      <c r="DG232" s="215" t="s">
        <v>269</v>
      </c>
      <c r="DH232" s="136">
        <v>1</v>
      </c>
      <c r="DI232" s="136">
        <v>1</v>
      </c>
      <c r="DJ232" s="215" t="s">
        <v>269</v>
      </c>
      <c r="EE232" s="136" t="b">
        <v>1</v>
      </c>
      <c r="EF232" s="136" t="b">
        <v>1</v>
      </c>
      <c r="EG232" s="136" t="b">
        <v>1</v>
      </c>
      <c r="EH232" s="136" t="b">
        <v>1</v>
      </c>
      <c r="EL232" s="215" t="s">
        <v>269</v>
      </c>
    </row>
    <row r="233" spans="1:142" ht="60" customHeight="1" x14ac:dyDescent="0.55000000000000004">
      <c r="A233" s="83" t="s">
        <v>130</v>
      </c>
      <c r="B233" s="83" t="s">
        <v>98</v>
      </c>
      <c r="C233">
        <v>561707</v>
      </c>
      <c r="D233" t="s">
        <v>811</v>
      </c>
      <c r="E233" t="s">
        <v>811</v>
      </c>
      <c r="F233" s="83" t="s">
        <v>108</v>
      </c>
      <c r="G233" s="213">
        <v>28656</v>
      </c>
      <c r="H233" s="83" t="s">
        <v>102</v>
      </c>
      <c r="I233" s="213">
        <v>43275</v>
      </c>
      <c r="J233" s="83" t="s">
        <v>228</v>
      </c>
      <c r="K233" s="214">
        <v>565347049330</v>
      </c>
      <c r="L233" s="83" t="s">
        <v>97</v>
      </c>
      <c r="M233" s="213">
        <v>43557</v>
      </c>
      <c r="N233">
        <v>516639</v>
      </c>
      <c r="O233" s="145" t="s">
        <v>567</v>
      </c>
      <c r="P233" s="145" t="s">
        <v>99</v>
      </c>
      <c r="Q233" s="145" t="s">
        <v>100</v>
      </c>
      <c r="R233" s="145" t="s">
        <v>567</v>
      </c>
      <c r="V233">
        <v>4906</v>
      </c>
      <c r="W233" s="83" t="s">
        <v>1710</v>
      </c>
      <c r="X233" s="83" t="s">
        <v>103</v>
      </c>
      <c r="Y233" t="s">
        <v>2195</v>
      </c>
      <c r="Z233" s="83" t="s">
        <v>102</v>
      </c>
      <c r="AA233" s="83" t="s">
        <v>102</v>
      </c>
      <c r="AB233" t="s">
        <v>3190</v>
      </c>
      <c r="AC233" s="83" t="s">
        <v>3956</v>
      </c>
      <c r="AD233" s="83" t="s">
        <v>111</v>
      </c>
      <c r="AE233" s="83" t="s">
        <v>105</v>
      </c>
      <c r="AF233" t="s">
        <v>2195</v>
      </c>
      <c r="AG233" s="83" t="s">
        <v>102</v>
      </c>
      <c r="AH233" s="83" t="s">
        <v>102</v>
      </c>
      <c r="AI233" t="s">
        <v>3190</v>
      </c>
      <c r="AJ233" s="83" t="s">
        <v>3956</v>
      </c>
      <c r="AK233" s="83" t="s">
        <v>111</v>
      </c>
      <c r="AL233" s="83" t="s">
        <v>105</v>
      </c>
      <c r="AM233" s="87" t="s">
        <v>106</v>
      </c>
      <c r="AN233" t="s">
        <v>2195</v>
      </c>
      <c r="AO233" t="s">
        <v>3190</v>
      </c>
      <c r="AP233" s="83" t="s">
        <v>3956</v>
      </c>
      <c r="AQ233" s="83" t="s">
        <v>144</v>
      </c>
      <c r="AR233" s="87" t="s">
        <v>106</v>
      </c>
      <c r="AT233" s="83" t="s">
        <v>107</v>
      </c>
      <c r="AU233" s="146" t="s">
        <v>107</v>
      </c>
      <c r="AV233" s="146" t="s">
        <v>107</v>
      </c>
      <c r="AX233" s="110" t="s">
        <v>107</v>
      </c>
      <c r="AY233" s="111"/>
      <c r="AZ233" s="112">
        <f t="shared" ca="1" si="16"/>
        <v>5899</v>
      </c>
      <c r="BA233" s="136">
        <f t="shared" ca="1" si="17"/>
        <v>8</v>
      </c>
      <c r="BB233" s="114" t="s">
        <v>136</v>
      </c>
      <c r="BC233" s="114" t="s">
        <v>108</v>
      </c>
      <c r="BD233" s="114"/>
      <c r="BE233" s="115" t="s">
        <v>102</v>
      </c>
      <c r="BF233" s="115" t="s">
        <v>102</v>
      </c>
      <c r="BG233" s="115" t="s">
        <v>102</v>
      </c>
      <c r="BH233" s="115" t="s">
        <v>102</v>
      </c>
      <c r="BI233" s="116"/>
      <c r="BJ233" s="117" t="s">
        <v>109</v>
      </c>
      <c r="BK233" s="117" t="s">
        <v>109</v>
      </c>
      <c r="BL233" s="83">
        <f t="shared" ca="1" si="18"/>
        <v>43</v>
      </c>
      <c r="BM233" s="83" t="s">
        <v>270</v>
      </c>
      <c r="BN233" s="83">
        <v>0</v>
      </c>
      <c r="BO233" s="83" t="s">
        <v>108</v>
      </c>
      <c r="BP233" s="83">
        <v>-394920</v>
      </c>
      <c r="BQ233" s="83" t="s">
        <v>381</v>
      </c>
      <c r="BR233" s="83" t="s">
        <v>157</v>
      </c>
      <c r="BS233" s="83" t="s">
        <v>502</v>
      </c>
      <c r="BT233" s="83">
        <v>-394920</v>
      </c>
      <c r="BU233" s="83" t="s">
        <v>381</v>
      </c>
      <c r="BV233" s="83" t="s">
        <v>157</v>
      </c>
      <c r="BW233" s="83" t="s">
        <v>502</v>
      </c>
      <c r="BY233" s="136">
        <v>0</v>
      </c>
      <c r="BZ233" s="136">
        <v>0</v>
      </c>
      <c r="CA233" s="136">
        <v>0</v>
      </c>
      <c r="CB233" s="136">
        <v>0</v>
      </c>
      <c r="CD233" s="136">
        <v>0</v>
      </c>
      <c r="CE233" s="136">
        <v>0</v>
      </c>
      <c r="CF233" s="136">
        <v>0</v>
      </c>
      <c r="CG233" s="136">
        <v>0</v>
      </c>
      <c r="CH233" s="136">
        <v>0</v>
      </c>
      <c r="CI233" s="136">
        <v>0</v>
      </c>
      <c r="CJ233" s="136">
        <v>0</v>
      </c>
      <c r="CK233" s="138">
        <v>0</v>
      </c>
      <c r="CL233" s="138">
        <v>0</v>
      </c>
      <c r="CM233" s="136">
        <v>0</v>
      </c>
      <c r="CN233" s="136">
        <v>0</v>
      </c>
      <c r="CO233" s="85">
        <v>43874</v>
      </c>
      <c r="CP233" s="83" t="s">
        <v>4279</v>
      </c>
      <c r="CQ233" s="83" t="s">
        <v>102</v>
      </c>
      <c r="CR233" s="83" t="s">
        <v>482</v>
      </c>
      <c r="CS233" s="83">
        <v>228</v>
      </c>
      <c r="CT233" s="83" t="s">
        <v>483</v>
      </c>
      <c r="CU233" s="83">
        <v>1</v>
      </c>
      <c r="CV233" s="83">
        <v>0</v>
      </c>
      <c r="CW233" s="83">
        <v>0</v>
      </c>
      <c r="CX233" s="83" t="s">
        <v>109</v>
      </c>
      <c r="CY233" s="83" t="s">
        <v>583</v>
      </c>
      <c r="CZ233" s="83">
        <v>0</v>
      </c>
      <c r="DA233" s="83">
        <v>0</v>
      </c>
      <c r="DB233" s="83">
        <f t="shared" si="15"/>
        <v>0</v>
      </c>
      <c r="DC233" s="83" t="s">
        <v>497</v>
      </c>
      <c r="DE233" s="136">
        <v>1</v>
      </c>
      <c r="DF233" s="136">
        <v>1</v>
      </c>
      <c r="DG233" s="215" t="s">
        <v>269</v>
      </c>
      <c r="DH233" s="136">
        <v>1</v>
      </c>
      <c r="DI233" s="136">
        <v>1</v>
      </c>
      <c r="DJ233" s="215" t="s">
        <v>269</v>
      </c>
      <c r="EE233" s="136" t="b">
        <v>1</v>
      </c>
      <c r="EF233" s="136" t="b">
        <v>1</v>
      </c>
      <c r="EG233" s="136" t="b">
        <v>1</v>
      </c>
      <c r="EH233" s="136" t="b">
        <v>1</v>
      </c>
      <c r="EL233" s="215" t="s">
        <v>269</v>
      </c>
    </row>
    <row r="234" spans="1:142" ht="60" customHeight="1" x14ac:dyDescent="0.55000000000000004">
      <c r="A234" s="83" t="s">
        <v>130</v>
      </c>
      <c r="B234" s="83" t="s">
        <v>98</v>
      </c>
      <c r="C234">
        <v>346790</v>
      </c>
      <c r="D234" t="s">
        <v>885</v>
      </c>
      <c r="E234" t="s">
        <v>885</v>
      </c>
      <c r="F234" s="83" t="s">
        <v>108</v>
      </c>
      <c r="G234" s="213">
        <v>32878</v>
      </c>
      <c r="H234" s="83" t="s">
        <v>102</v>
      </c>
      <c r="I234" s="213">
        <v>43279</v>
      </c>
      <c r="J234" s="83" t="s">
        <v>228</v>
      </c>
      <c r="K234" s="214">
        <v>881975182429</v>
      </c>
      <c r="L234" s="83" t="s">
        <v>126</v>
      </c>
      <c r="M234" s="213">
        <v>43470</v>
      </c>
      <c r="N234">
        <v>116127</v>
      </c>
      <c r="O234" s="145" t="s">
        <v>567</v>
      </c>
      <c r="P234" s="145" t="s">
        <v>99</v>
      </c>
      <c r="Q234" s="145" t="s">
        <v>100</v>
      </c>
      <c r="R234" s="145" t="s">
        <v>567</v>
      </c>
      <c r="V234">
        <v>1911</v>
      </c>
      <c r="W234" s="83" t="s">
        <v>101</v>
      </c>
      <c r="X234" s="83" t="s">
        <v>103</v>
      </c>
      <c r="Y234" t="s">
        <v>2196</v>
      </c>
      <c r="Z234" s="83" t="s">
        <v>102</v>
      </c>
      <c r="AA234" s="83" t="s">
        <v>102</v>
      </c>
      <c r="AB234" t="s">
        <v>3191</v>
      </c>
      <c r="AC234" s="83" t="s">
        <v>3957</v>
      </c>
      <c r="AD234" s="83" t="s">
        <v>144</v>
      </c>
      <c r="AE234" s="83" t="s">
        <v>105</v>
      </c>
      <c r="AF234" t="s">
        <v>2196</v>
      </c>
      <c r="AG234" s="83" t="s">
        <v>102</v>
      </c>
      <c r="AH234" s="83" t="s">
        <v>102</v>
      </c>
      <c r="AI234" t="s">
        <v>3191</v>
      </c>
      <c r="AJ234" s="83" t="s">
        <v>3957</v>
      </c>
      <c r="AK234" s="83" t="s">
        <v>144</v>
      </c>
      <c r="AL234" s="83" t="s">
        <v>105</v>
      </c>
      <c r="AM234" s="87" t="s">
        <v>106</v>
      </c>
      <c r="AN234" t="s">
        <v>2196</v>
      </c>
      <c r="AO234" t="s">
        <v>3191</v>
      </c>
      <c r="AP234" s="83" t="s">
        <v>3957</v>
      </c>
      <c r="AQ234" s="83" t="s">
        <v>111</v>
      </c>
      <c r="AR234" s="87" t="s">
        <v>106</v>
      </c>
      <c r="AT234" s="83" t="s">
        <v>107</v>
      </c>
      <c r="AU234" s="146" t="s">
        <v>107</v>
      </c>
      <c r="AV234" s="146" t="s">
        <v>107</v>
      </c>
      <c r="AX234" s="110" t="s">
        <v>107</v>
      </c>
      <c r="AY234" s="111"/>
      <c r="AZ234" s="112">
        <f t="shared" ca="1" si="16"/>
        <v>6920</v>
      </c>
      <c r="BA234" s="136">
        <f t="shared" ca="1" si="17"/>
        <v>88</v>
      </c>
      <c r="BB234" s="114" t="s">
        <v>134</v>
      </c>
      <c r="BC234" s="114" t="s">
        <v>108</v>
      </c>
      <c r="BD234" s="114"/>
      <c r="BE234" s="115" t="s">
        <v>102</v>
      </c>
      <c r="BF234" s="115" t="s">
        <v>102</v>
      </c>
      <c r="BG234" s="115" t="s">
        <v>102</v>
      </c>
      <c r="BH234" s="115" t="s">
        <v>102</v>
      </c>
      <c r="BI234" s="116"/>
      <c r="BJ234" s="117" t="s">
        <v>109</v>
      </c>
      <c r="BK234" s="117" t="s">
        <v>109</v>
      </c>
      <c r="BL234" s="83">
        <f t="shared" ca="1" si="18"/>
        <v>53</v>
      </c>
      <c r="BM234" s="83" t="s">
        <v>108</v>
      </c>
      <c r="BN234" s="83">
        <v>0</v>
      </c>
      <c r="BO234" s="83" t="s">
        <v>108</v>
      </c>
      <c r="BP234" s="83">
        <v>-396655</v>
      </c>
      <c r="BQ234" s="83" t="s">
        <v>312</v>
      </c>
      <c r="BR234" s="83" t="s">
        <v>153</v>
      </c>
      <c r="BS234" s="83" t="s">
        <v>499</v>
      </c>
      <c r="BT234" s="83">
        <v>-396655</v>
      </c>
      <c r="BU234" s="83" t="s">
        <v>312</v>
      </c>
      <c r="BV234" s="83" t="s">
        <v>153</v>
      </c>
      <c r="BW234" s="83" t="s">
        <v>499</v>
      </c>
      <c r="BY234" s="136">
        <v>0</v>
      </c>
      <c r="BZ234" s="136">
        <v>0</v>
      </c>
      <c r="CA234" s="136">
        <v>0</v>
      </c>
      <c r="CB234" s="136">
        <v>0</v>
      </c>
      <c r="CD234" s="136">
        <v>0</v>
      </c>
      <c r="CE234" s="136">
        <v>0</v>
      </c>
      <c r="CF234" s="136">
        <v>0</v>
      </c>
      <c r="CG234" s="136">
        <v>0</v>
      </c>
      <c r="CH234" s="136">
        <v>0</v>
      </c>
      <c r="CI234" s="136">
        <v>0</v>
      </c>
      <c r="CJ234" s="136">
        <v>0</v>
      </c>
      <c r="CK234" s="138">
        <v>0</v>
      </c>
      <c r="CL234" s="138">
        <v>0</v>
      </c>
      <c r="CM234" s="136">
        <v>0</v>
      </c>
      <c r="CN234" s="136">
        <v>0</v>
      </c>
      <c r="CO234" s="85">
        <v>43875</v>
      </c>
      <c r="CP234" s="83" t="s">
        <v>4280</v>
      </c>
      <c r="CQ234" s="83" t="s">
        <v>102</v>
      </c>
      <c r="CR234" s="83" t="s">
        <v>482</v>
      </c>
      <c r="CS234" s="83">
        <v>229</v>
      </c>
      <c r="CT234" s="83" t="s">
        <v>483</v>
      </c>
      <c r="CU234" s="83">
        <v>1</v>
      </c>
      <c r="CV234" s="83">
        <v>0</v>
      </c>
      <c r="CW234" s="83">
        <v>0</v>
      </c>
      <c r="CX234" s="83" t="s">
        <v>109</v>
      </c>
      <c r="CY234" s="83" t="s">
        <v>583</v>
      </c>
      <c r="CZ234" s="83">
        <v>0</v>
      </c>
      <c r="DA234" s="83">
        <v>0</v>
      </c>
      <c r="DB234" s="83">
        <f t="shared" si="15"/>
        <v>0</v>
      </c>
      <c r="DC234" s="83" t="s">
        <v>497</v>
      </c>
      <c r="DE234" s="136">
        <v>1</v>
      </c>
      <c r="DF234" s="136">
        <v>1</v>
      </c>
      <c r="DG234" s="215" t="s">
        <v>269</v>
      </c>
      <c r="DH234" s="136">
        <v>1</v>
      </c>
      <c r="DI234" s="136">
        <v>1</v>
      </c>
      <c r="DJ234" s="215" t="s">
        <v>269</v>
      </c>
      <c r="EE234" s="136" t="b">
        <v>1</v>
      </c>
      <c r="EF234" s="136" t="b">
        <v>1</v>
      </c>
      <c r="EG234" s="136" t="b">
        <v>1</v>
      </c>
      <c r="EH234" s="136" t="b">
        <v>1</v>
      </c>
      <c r="EL234" s="215" t="s">
        <v>269</v>
      </c>
    </row>
    <row r="235" spans="1:142" ht="60" customHeight="1" x14ac:dyDescent="0.55000000000000004">
      <c r="A235" s="83" t="s">
        <v>130</v>
      </c>
      <c r="B235" s="83" t="s">
        <v>98</v>
      </c>
      <c r="C235">
        <v>289532</v>
      </c>
      <c r="D235" t="s">
        <v>886</v>
      </c>
      <c r="E235" t="s">
        <v>886</v>
      </c>
      <c r="F235" s="83" t="s">
        <v>108</v>
      </c>
      <c r="G235" s="213">
        <v>29943</v>
      </c>
      <c r="H235" s="83" t="s">
        <v>102</v>
      </c>
      <c r="I235" s="213">
        <v>43313</v>
      </c>
      <c r="J235" s="83" t="s">
        <v>228</v>
      </c>
      <c r="K235" s="214">
        <v>709583465353</v>
      </c>
      <c r="L235" s="83" t="s">
        <v>135</v>
      </c>
      <c r="M235" s="213">
        <v>43584</v>
      </c>
      <c r="N235">
        <v>971725</v>
      </c>
      <c r="O235" s="145" t="s">
        <v>567</v>
      </c>
      <c r="P235" s="145" t="s">
        <v>99</v>
      </c>
      <c r="Q235" s="145" t="s">
        <v>100</v>
      </c>
      <c r="R235" s="145" t="s">
        <v>567</v>
      </c>
      <c r="V235">
        <v>96</v>
      </c>
      <c r="W235" s="83" t="s">
        <v>101</v>
      </c>
      <c r="X235" s="83" t="s">
        <v>103</v>
      </c>
      <c r="Y235" t="s">
        <v>2197</v>
      </c>
      <c r="Z235" s="83" t="s">
        <v>102</v>
      </c>
      <c r="AA235" s="83" t="s">
        <v>102</v>
      </c>
      <c r="AB235" t="s">
        <v>3192</v>
      </c>
      <c r="AC235" s="83" t="s">
        <v>3958</v>
      </c>
      <c r="AD235" s="83" t="s">
        <v>144</v>
      </c>
      <c r="AE235" s="83" t="s">
        <v>105</v>
      </c>
      <c r="AF235" t="s">
        <v>2197</v>
      </c>
      <c r="AG235" s="83" t="s">
        <v>102</v>
      </c>
      <c r="AH235" s="83" t="s">
        <v>102</v>
      </c>
      <c r="AI235" t="s">
        <v>3192</v>
      </c>
      <c r="AJ235" s="83" t="s">
        <v>3958</v>
      </c>
      <c r="AK235" s="83" t="s">
        <v>144</v>
      </c>
      <c r="AL235" s="83" t="s">
        <v>105</v>
      </c>
      <c r="AM235" s="87" t="s">
        <v>106</v>
      </c>
      <c r="AN235" t="s">
        <v>2197</v>
      </c>
      <c r="AO235" t="s">
        <v>3192</v>
      </c>
      <c r="AP235" s="83" t="s">
        <v>3958</v>
      </c>
      <c r="AQ235" s="83" t="s">
        <v>144</v>
      </c>
      <c r="AR235" s="87" t="s">
        <v>106</v>
      </c>
      <c r="AT235" s="83" t="s">
        <v>107</v>
      </c>
      <c r="AU235" s="146" t="s">
        <v>107</v>
      </c>
      <c r="AV235" s="146" t="s">
        <v>107</v>
      </c>
      <c r="AX235" s="110" t="s">
        <v>107</v>
      </c>
      <c r="AY235" s="111"/>
      <c r="AZ235" s="112">
        <f t="shared" ca="1" si="16"/>
        <v>3445</v>
      </c>
      <c r="BA235" s="136">
        <f t="shared" ca="1" si="17"/>
        <v>15</v>
      </c>
      <c r="BB235" s="114" t="s">
        <v>134</v>
      </c>
      <c r="BC235" s="114" t="s">
        <v>108</v>
      </c>
      <c r="BD235" s="114"/>
      <c r="BE235" s="115" t="s">
        <v>102</v>
      </c>
      <c r="BF235" s="115" t="s">
        <v>102</v>
      </c>
      <c r="BG235" s="115" t="s">
        <v>102</v>
      </c>
      <c r="BH235" s="115" t="s">
        <v>102</v>
      </c>
      <c r="BI235" s="116"/>
      <c r="BJ235" s="117" t="s">
        <v>109</v>
      </c>
      <c r="BK235" s="117" t="s">
        <v>109</v>
      </c>
      <c r="BL235" s="83">
        <f t="shared" ca="1" si="18"/>
        <v>78</v>
      </c>
      <c r="BM235" s="83" t="s">
        <v>108</v>
      </c>
      <c r="BN235" s="83">
        <v>0</v>
      </c>
      <c r="BO235" s="83" t="s">
        <v>108</v>
      </c>
      <c r="BP235" s="83">
        <v>-398390</v>
      </c>
      <c r="BQ235" s="83" t="s">
        <v>198</v>
      </c>
      <c r="BR235" s="83" t="s">
        <v>164</v>
      </c>
      <c r="BS235" s="83" t="s">
        <v>499</v>
      </c>
      <c r="BT235" s="83">
        <v>-398390</v>
      </c>
      <c r="BU235" s="83" t="s">
        <v>198</v>
      </c>
      <c r="BV235" s="83" t="s">
        <v>164</v>
      </c>
      <c r="BW235" s="83" t="s">
        <v>499</v>
      </c>
      <c r="BY235" s="136">
        <v>0</v>
      </c>
      <c r="BZ235" s="136">
        <v>0</v>
      </c>
      <c r="CA235" s="136">
        <v>0</v>
      </c>
      <c r="CB235" s="136">
        <v>0</v>
      </c>
      <c r="CD235" s="136">
        <v>0</v>
      </c>
      <c r="CE235" s="136">
        <v>0</v>
      </c>
      <c r="CF235" s="136">
        <v>0</v>
      </c>
      <c r="CG235" s="136">
        <v>0</v>
      </c>
      <c r="CH235" s="136">
        <v>0</v>
      </c>
      <c r="CI235" s="136">
        <v>0</v>
      </c>
      <c r="CJ235" s="136">
        <v>0</v>
      </c>
      <c r="CK235" s="138">
        <v>0</v>
      </c>
      <c r="CL235" s="138">
        <v>0</v>
      </c>
      <c r="CM235" s="136">
        <v>0</v>
      </c>
      <c r="CN235" s="136">
        <v>0</v>
      </c>
      <c r="CO235" s="85">
        <v>43876</v>
      </c>
      <c r="CP235" s="83" t="s">
        <v>4281</v>
      </c>
      <c r="CQ235" s="83" t="s">
        <v>102</v>
      </c>
      <c r="CR235" s="83" t="s">
        <v>482</v>
      </c>
      <c r="CS235" s="83">
        <v>230</v>
      </c>
      <c r="CT235" s="83" t="s">
        <v>483</v>
      </c>
      <c r="CU235" s="83">
        <v>1</v>
      </c>
      <c r="CV235" s="83">
        <v>0</v>
      </c>
      <c r="CW235" s="83">
        <v>0</v>
      </c>
      <c r="CX235" s="83" t="s">
        <v>109</v>
      </c>
      <c r="CY235" s="83" t="s">
        <v>583</v>
      </c>
      <c r="CZ235" s="83">
        <v>0</v>
      </c>
      <c r="DA235" s="83">
        <v>0</v>
      </c>
      <c r="DB235" s="83">
        <f t="shared" si="15"/>
        <v>0</v>
      </c>
      <c r="DC235" s="83" t="s">
        <v>497</v>
      </c>
      <c r="DE235" s="136">
        <v>1</v>
      </c>
      <c r="DF235" s="136">
        <v>1</v>
      </c>
      <c r="DG235" s="215" t="s">
        <v>269</v>
      </c>
      <c r="DH235" s="136">
        <v>1</v>
      </c>
      <c r="DI235" s="136">
        <v>1</v>
      </c>
      <c r="DJ235" s="215" t="s">
        <v>269</v>
      </c>
      <c r="EE235" s="136" t="b">
        <v>1</v>
      </c>
      <c r="EF235" s="136" t="b">
        <v>1</v>
      </c>
      <c r="EG235" s="136" t="b">
        <v>1</v>
      </c>
      <c r="EH235" s="136" t="b">
        <v>1</v>
      </c>
      <c r="EL235" s="215" t="s">
        <v>269</v>
      </c>
    </row>
    <row r="236" spans="1:142" ht="60" customHeight="1" x14ac:dyDescent="0.55000000000000004">
      <c r="A236" s="83" t="s">
        <v>130</v>
      </c>
      <c r="B236" s="83" t="s">
        <v>98</v>
      </c>
      <c r="C236">
        <v>651348</v>
      </c>
      <c r="D236" t="s">
        <v>887</v>
      </c>
      <c r="E236" t="s">
        <v>887</v>
      </c>
      <c r="F236" s="83" t="s">
        <v>108</v>
      </c>
      <c r="G236" s="213">
        <v>42504</v>
      </c>
      <c r="H236" s="83" t="s">
        <v>102</v>
      </c>
      <c r="I236" s="213">
        <v>43250</v>
      </c>
      <c r="J236" s="83" t="s">
        <v>228</v>
      </c>
      <c r="K236" s="214">
        <v>615555580303</v>
      </c>
      <c r="L236" s="83" t="s">
        <v>97</v>
      </c>
      <c r="M236" s="213">
        <v>43765</v>
      </c>
      <c r="N236">
        <v>408416</v>
      </c>
      <c r="O236" s="145" t="s">
        <v>567</v>
      </c>
      <c r="P236" s="145" t="s">
        <v>99</v>
      </c>
      <c r="Q236" s="145" t="s">
        <v>100</v>
      </c>
      <c r="R236" s="145" t="s">
        <v>567</v>
      </c>
      <c r="V236">
        <v>4842</v>
      </c>
      <c r="W236" s="83" t="s">
        <v>1711</v>
      </c>
      <c r="X236" s="83" t="s">
        <v>103</v>
      </c>
      <c r="Y236" t="s">
        <v>2198</v>
      </c>
      <c r="Z236" s="83" t="s">
        <v>102</v>
      </c>
      <c r="AA236" s="83" t="s">
        <v>102</v>
      </c>
      <c r="AB236" t="s">
        <v>3193</v>
      </c>
      <c r="AC236" s="83" t="s">
        <v>3959</v>
      </c>
      <c r="AD236" s="83" t="s">
        <v>111</v>
      </c>
      <c r="AE236" s="83" t="s">
        <v>105</v>
      </c>
      <c r="AF236" t="s">
        <v>2198</v>
      </c>
      <c r="AG236" s="83" t="s">
        <v>102</v>
      </c>
      <c r="AH236" s="83" t="s">
        <v>102</v>
      </c>
      <c r="AI236" t="s">
        <v>3193</v>
      </c>
      <c r="AJ236" s="83" t="s">
        <v>3959</v>
      </c>
      <c r="AK236" s="83" t="s">
        <v>111</v>
      </c>
      <c r="AL236" s="83" t="s">
        <v>105</v>
      </c>
      <c r="AM236" s="87" t="s">
        <v>106</v>
      </c>
      <c r="AN236" t="s">
        <v>2198</v>
      </c>
      <c r="AO236" t="s">
        <v>3193</v>
      </c>
      <c r="AP236" s="83" t="s">
        <v>3959</v>
      </c>
      <c r="AQ236" s="83" t="s">
        <v>144</v>
      </c>
      <c r="AR236" s="87" t="s">
        <v>106</v>
      </c>
      <c r="AT236" s="83" t="s">
        <v>107</v>
      </c>
      <c r="AU236" s="146" t="s">
        <v>107</v>
      </c>
      <c r="AV236" s="146" t="s">
        <v>107</v>
      </c>
      <c r="AX236" s="110" t="s">
        <v>107</v>
      </c>
      <c r="AY236" s="111"/>
      <c r="AZ236" s="112">
        <f t="shared" ca="1" si="16"/>
        <v>1945</v>
      </c>
      <c r="BA236" s="136">
        <f t="shared" ca="1" si="17"/>
        <v>24</v>
      </c>
      <c r="BB236" s="114" t="s">
        <v>136</v>
      </c>
      <c r="BC236" s="114" t="s">
        <v>108</v>
      </c>
      <c r="BD236" s="114"/>
      <c r="BE236" s="115" t="s">
        <v>102</v>
      </c>
      <c r="BF236" s="115" t="s">
        <v>102</v>
      </c>
      <c r="BG236" s="115" t="s">
        <v>102</v>
      </c>
      <c r="BH236" s="115" t="s">
        <v>102</v>
      </c>
      <c r="BI236" s="116"/>
      <c r="BJ236" s="117" t="s">
        <v>109</v>
      </c>
      <c r="BK236" s="117" t="s">
        <v>109</v>
      </c>
      <c r="BL236" s="83">
        <f t="shared" ca="1" si="18"/>
        <v>20</v>
      </c>
      <c r="BM236" s="83" t="s">
        <v>270</v>
      </c>
      <c r="BN236" s="83">
        <v>0</v>
      </c>
      <c r="BO236" s="83" t="s">
        <v>108</v>
      </c>
      <c r="BP236" s="83">
        <v>-400125</v>
      </c>
      <c r="BQ236" s="83" t="s">
        <v>381</v>
      </c>
      <c r="BR236" s="83" t="s">
        <v>157</v>
      </c>
      <c r="BS236" s="83" t="s">
        <v>502</v>
      </c>
      <c r="BT236" s="83">
        <v>-400125</v>
      </c>
      <c r="BU236" s="83" t="s">
        <v>381</v>
      </c>
      <c r="BV236" s="83" t="s">
        <v>157</v>
      </c>
      <c r="BW236" s="83" t="s">
        <v>502</v>
      </c>
      <c r="BY236" s="136">
        <v>0</v>
      </c>
      <c r="BZ236" s="136">
        <v>0</v>
      </c>
      <c r="CA236" s="136">
        <v>0</v>
      </c>
      <c r="CB236" s="136">
        <v>0</v>
      </c>
      <c r="CD236" s="136">
        <v>0</v>
      </c>
      <c r="CE236" s="136">
        <v>0</v>
      </c>
      <c r="CF236" s="136">
        <v>0</v>
      </c>
      <c r="CG236" s="136">
        <v>0</v>
      </c>
      <c r="CH236" s="136">
        <v>0</v>
      </c>
      <c r="CI236" s="136">
        <v>0</v>
      </c>
      <c r="CJ236" s="136">
        <v>0</v>
      </c>
      <c r="CK236" s="138">
        <v>0</v>
      </c>
      <c r="CL236" s="138">
        <v>0</v>
      </c>
      <c r="CM236" s="136">
        <v>0</v>
      </c>
      <c r="CN236" s="136">
        <v>0</v>
      </c>
      <c r="CO236" s="85">
        <v>43877</v>
      </c>
      <c r="CP236" s="83" t="s">
        <v>4282</v>
      </c>
      <c r="CQ236" s="83" t="s">
        <v>102</v>
      </c>
      <c r="CR236" s="83" t="s">
        <v>482</v>
      </c>
      <c r="CS236" s="83">
        <v>231</v>
      </c>
      <c r="CT236" s="83" t="s">
        <v>483</v>
      </c>
      <c r="CU236" s="83">
        <v>1</v>
      </c>
      <c r="CV236" s="83">
        <v>0</v>
      </c>
      <c r="CW236" s="83">
        <v>0</v>
      </c>
      <c r="CX236" s="83" t="s">
        <v>109</v>
      </c>
      <c r="CY236" s="83" t="s">
        <v>583</v>
      </c>
      <c r="CZ236" s="83">
        <v>0</v>
      </c>
      <c r="DA236" s="83">
        <v>0</v>
      </c>
      <c r="DB236" s="83">
        <f t="shared" si="15"/>
        <v>0</v>
      </c>
      <c r="DC236" s="83" t="s">
        <v>497</v>
      </c>
      <c r="DE236" s="136">
        <v>1</v>
      </c>
      <c r="DF236" s="136">
        <v>1</v>
      </c>
      <c r="DG236" s="215" t="s">
        <v>269</v>
      </c>
      <c r="DH236" s="136">
        <v>1</v>
      </c>
      <c r="DI236" s="136">
        <v>1</v>
      </c>
      <c r="DJ236" s="215" t="s">
        <v>269</v>
      </c>
      <c r="EE236" s="136" t="b">
        <v>1</v>
      </c>
      <c r="EF236" s="136" t="b">
        <v>1</v>
      </c>
      <c r="EG236" s="136" t="b">
        <v>1</v>
      </c>
      <c r="EH236" s="136" t="b">
        <v>1</v>
      </c>
      <c r="EL236" s="215" t="s">
        <v>269</v>
      </c>
    </row>
    <row r="237" spans="1:142" ht="60" customHeight="1" x14ac:dyDescent="0.55000000000000004">
      <c r="A237" s="83" t="s">
        <v>130</v>
      </c>
      <c r="B237" s="83" t="s">
        <v>98</v>
      </c>
      <c r="C237">
        <v>746268</v>
      </c>
      <c r="D237" t="s">
        <v>888</v>
      </c>
      <c r="E237" t="s">
        <v>888</v>
      </c>
      <c r="F237" s="83" t="s">
        <v>108</v>
      </c>
      <c r="G237" s="213">
        <v>28412</v>
      </c>
      <c r="H237" s="83" t="s">
        <v>102</v>
      </c>
      <c r="I237" s="213">
        <v>43108</v>
      </c>
      <c r="J237" s="83" t="s">
        <v>228</v>
      </c>
      <c r="K237" s="214">
        <v>813696401523</v>
      </c>
      <c r="L237" s="83" t="s">
        <v>126</v>
      </c>
      <c r="M237" s="213">
        <v>43712</v>
      </c>
      <c r="N237">
        <v>768893</v>
      </c>
      <c r="O237" s="145" t="s">
        <v>567</v>
      </c>
      <c r="P237" s="145" t="s">
        <v>99</v>
      </c>
      <c r="Q237" s="145" t="s">
        <v>100</v>
      </c>
      <c r="R237" s="145" t="s">
        <v>567</v>
      </c>
      <c r="V237">
        <v>4382</v>
      </c>
      <c r="W237" s="83" t="s">
        <v>101</v>
      </c>
      <c r="X237" s="83" t="s">
        <v>103</v>
      </c>
      <c r="Y237" t="s">
        <v>2199</v>
      </c>
      <c r="Z237" s="83" t="s">
        <v>102</v>
      </c>
      <c r="AA237" s="83" t="s">
        <v>102</v>
      </c>
      <c r="AB237" t="s">
        <v>3194</v>
      </c>
      <c r="AC237" s="83" t="s">
        <v>3960</v>
      </c>
      <c r="AD237" s="83" t="s">
        <v>144</v>
      </c>
      <c r="AE237" s="83" t="s">
        <v>105</v>
      </c>
      <c r="AF237" t="s">
        <v>2199</v>
      </c>
      <c r="AG237" s="83" t="s">
        <v>102</v>
      </c>
      <c r="AH237" s="83" t="s">
        <v>102</v>
      </c>
      <c r="AI237" t="s">
        <v>3194</v>
      </c>
      <c r="AJ237" s="83" t="s">
        <v>3960</v>
      </c>
      <c r="AK237" s="83" t="s">
        <v>144</v>
      </c>
      <c r="AL237" s="83" t="s">
        <v>105</v>
      </c>
      <c r="AM237" s="87" t="s">
        <v>106</v>
      </c>
      <c r="AN237" t="s">
        <v>2199</v>
      </c>
      <c r="AO237" t="s">
        <v>3194</v>
      </c>
      <c r="AP237" s="83" t="s">
        <v>3960</v>
      </c>
      <c r="AQ237" s="83" t="s">
        <v>111</v>
      </c>
      <c r="AR237" s="87" t="s">
        <v>106</v>
      </c>
      <c r="AT237" s="83" t="s">
        <v>107</v>
      </c>
      <c r="AU237" s="146" t="s">
        <v>107</v>
      </c>
      <c r="AV237" s="146" t="s">
        <v>107</v>
      </c>
      <c r="AX237" s="110" t="s">
        <v>107</v>
      </c>
      <c r="AY237" s="111"/>
      <c r="AZ237" s="112">
        <f t="shared" ca="1" si="16"/>
        <v>9092</v>
      </c>
      <c r="BA237" s="136">
        <f t="shared" ca="1" si="17"/>
        <v>34</v>
      </c>
      <c r="BB237" s="114" t="s">
        <v>134</v>
      </c>
      <c r="BC237" s="114" t="s">
        <v>108</v>
      </c>
      <c r="BD237" s="114"/>
      <c r="BE237" s="115" t="s">
        <v>102</v>
      </c>
      <c r="BF237" s="115" t="s">
        <v>102</v>
      </c>
      <c r="BG237" s="115" t="s">
        <v>102</v>
      </c>
      <c r="BH237" s="115" t="s">
        <v>102</v>
      </c>
      <c r="BI237" s="116"/>
      <c r="BJ237" s="117" t="s">
        <v>109</v>
      </c>
      <c r="BK237" s="117" t="s">
        <v>109</v>
      </c>
      <c r="BL237" s="83">
        <f t="shared" ca="1" si="18"/>
        <v>47</v>
      </c>
      <c r="BM237" s="83" t="s">
        <v>108</v>
      </c>
      <c r="BN237" s="83">
        <v>0</v>
      </c>
      <c r="BO237" s="83" t="s">
        <v>108</v>
      </c>
      <c r="BP237" s="83">
        <v>-401860</v>
      </c>
      <c r="BQ237" s="83" t="s">
        <v>312</v>
      </c>
      <c r="BR237" s="83" t="s">
        <v>153</v>
      </c>
      <c r="BS237" s="83" t="s">
        <v>499</v>
      </c>
      <c r="BT237" s="83">
        <v>-401860</v>
      </c>
      <c r="BU237" s="83" t="s">
        <v>312</v>
      </c>
      <c r="BV237" s="83" t="s">
        <v>153</v>
      </c>
      <c r="BW237" s="83" t="s">
        <v>499</v>
      </c>
      <c r="BY237" s="136">
        <v>0</v>
      </c>
      <c r="BZ237" s="136">
        <v>0</v>
      </c>
      <c r="CA237" s="136">
        <v>0</v>
      </c>
      <c r="CB237" s="136">
        <v>0</v>
      </c>
      <c r="CD237" s="136">
        <v>0</v>
      </c>
      <c r="CE237" s="136">
        <v>0</v>
      </c>
      <c r="CF237" s="136">
        <v>0</v>
      </c>
      <c r="CG237" s="136">
        <v>0</v>
      </c>
      <c r="CH237" s="136">
        <v>0</v>
      </c>
      <c r="CI237" s="136">
        <v>0</v>
      </c>
      <c r="CJ237" s="136">
        <v>0</v>
      </c>
      <c r="CK237" s="138">
        <v>0</v>
      </c>
      <c r="CL237" s="138">
        <v>0</v>
      </c>
      <c r="CM237" s="136">
        <v>0</v>
      </c>
      <c r="CN237" s="136">
        <v>0</v>
      </c>
      <c r="CO237" s="85">
        <v>43878</v>
      </c>
      <c r="CP237" s="83" t="s">
        <v>4283</v>
      </c>
      <c r="CQ237" s="83" t="s">
        <v>102</v>
      </c>
      <c r="CR237" s="83" t="s">
        <v>482</v>
      </c>
      <c r="CS237" s="83">
        <v>232</v>
      </c>
      <c r="CT237" s="83" t="s">
        <v>483</v>
      </c>
      <c r="CU237" s="83">
        <v>1</v>
      </c>
      <c r="CV237" s="83">
        <v>0</v>
      </c>
      <c r="CW237" s="83">
        <v>0</v>
      </c>
      <c r="CX237" s="83" t="s">
        <v>109</v>
      </c>
      <c r="CY237" s="83" t="s">
        <v>583</v>
      </c>
      <c r="CZ237" s="83">
        <v>0</v>
      </c>
      <c r="DA237" s="83">
        <v>0</v>
      </c>
      <c r="DB237" s="83">
        <f t="shared" si="15"/>
        <v>0</v>
      </c>
      <c r="DC237" s="83" t="s">
        <v>497</v>
      </c>
      <c r="DE237" s="136">
        <v>1</v>
      </c>
      <c r="DF237" s="136">
        <v>1</v>
      </c>
      <c r="DG237" s="215" t="s">
        <v>269</v>
      </c>
      <c r="DH237" s="136">
        <v>1</v>
      </c>
      <c r="DI237" s="136">
        <v>1</v>
      </c>
      <c r="DJ237" s="215" t="s">
        <v>269</v>
      </c>
      <c r="EE237" s="136" t="b">
        <v>1</v>
      </c>
      <c r="EF237" s="136" t="b">
        <v>1</v>
      </c>
      <c r="EG237" s="136" t="b">
        <v>1</v>
      </c>
      <c r="EH237" s="136" t="b">
        <v>1</v>
      </c>
      <c r="EL237" s="215" t="s">
        <v>269</v>
      </c>
    </row>
    <row r="238" spans="1:142" ht="60" customHeight="1" x14ac:dyDescent="0.55000000000000004">
      <c r="A238" s="83" t="s">
        <v>130</v>
      </c>
      <c r="B238" s="83" t="s">
        <v>98</v>
      </c>
      <c r="C238">
        <v>924095</v>
      </c>
      <c r="D238" t="s">
        <v>889</v>
      </c>
      <c r="E238" t="s">
        <v>889</v>
      </c>
      <c r="F238" s="83" t="s">
        <v>108</v>
      </c>
      <c r="G238" s="213">
        <v>27166</v>
      </c>
      <c r="H238" s="83" t="s">
        <v>102</v>
      </c>
      <c r="I238" s="213">
        <v>43208</v>
      </c>
      <c r="J238" s="83" t="s">
        <v>228</v>
      </c>
      <c r="K238" s="214">
        <v>826744531049</v>
      </c>
      <c r="L238" s="83" t="s">
        <v>135</v>
      </c>
      <c r="M238" s="213">
        <v>43622</v>
      </c>
      <c r="N238">
        <v>880980</v>
      </c>
      <c r="O238" s="145" t="s">
        <v>567</v>
      </c>
      <c r="P238" s="145" t="s">
        <v>99</v>
      </c>
      <c r="Q238" s="145" t="s">
        <v>100</v>
      </c>
      <c r="R238" s="145" t="s">
        <v>567</v>
      </c>
      <c r="V238">
        <v>8066</v>
      </c>
      <c r="W238" s="83" t="s">
        <v>101</v>
      </c>
      <c r="X238" s="83" t="s">
        <v>103</v>
      </c>
      <c r="Y238" t="s">
        <v>2200</v>
      </c>
      <c r="Z238" s="83" t="s">
        <v>102</v>
      </c>
      <c r="AA238" s="83" t="s">
        <v>102</v>
      </c>
      <c r="AB238" t="s">
        <v>3195</v>
      </c>
      <c r="AC238" s="83" t="s">
        <v>3961</v>
      </c>
      <c r="AD238" s="83" t="s">
        <v>144</v>
      </c>
      <c r="AE238" s="83" t="s">
        <v>105</v>
      </c>
      <c r="AF238" t="s">
        <v>2200</v>
      </c>
      <c r="AG238" s="83" t="s">
        <v>102</v>
      </c>
      <c r="AH238" s="83" t="s">
        <v>102</v>
      </c>
      <c r="AI238" t="s">
        <v>3195</v>
      </c>
      <c r="AJ238" s="83" t="s">
        <v>3961</v>
      </c>
      <c r="AK238" s="83" t="s">
        <v>144</v>
      </c>
      <c r="AL238" s="83" t="s">
        <v>105</v>
      </c>
      <c r="AM238" s="87" t="s">
        <v>106</v>
      </c>
      <c r="AN238" t="s">
        <v>2200</v>
      </c>
      <c r="AO238" t="s">
        <v>3195</v>
      </c>
      <c r="AP238" s="83" t="s">
        <v>3961</v>
      </c>
      <c r="AQ238" s="83" t="s">
        <v>144</v>
      </c>
      <c r="AR238" s="87" t="s">
        <v>106</v>
      </c>
      <c r="AT238" s="83" t="s">
        <v>107</v>
      </c>
      <c r="AU238" s="146" t="s">
        <v>107</v>
      </c>
      <c r="AV238" s="146" t="s">
        <v>107</v>
      </c>
      <c r="AX238" s="110" t="s">
        <v>107</v>
      </c>
      <c r="AY238" s="111"/>
      <c r="AZ238" s="112">
        <f t="shared" ca="1" si="16"/>
        <v>2689</v>
      </c>
      <c r="BA238" s="136">
        <f t="shared" ca="1" si="17"/>
        <v>91</v>
      </c>
      <c r="BB238" s="114" t="s">
        <v>134</v>
      </c>
      <c r="BC238" s="114" t="s">
        <v>108</v>
      </c>
      <c r="BD238" s="114"/>
      <c r="BE238" s="115" t="s">
        <v>102</v>
      </c>
      <c r="BF238" s="115" t="s">
        <v>102</v>
      </c>
      <c r="BG238" s="115" t="s">
        <v>102</v>
      </c>
      <c r="BH238" s="115" t="s">
        <v>102</v>
      </c>
      <c r="BI238" s="116"/>
      <c r="BJ238" s="117" t="s">
        <v>109</v>
      </c>
      <c r="BK238" s="117" t="s">
        <v>109</v>
      </c>
      <c r="BL238" s="83">
        <f t="shared" ca="1" si="18"/>
        <v>58</v>
      </c>
      <c r="BM238" s="83" t="s">
        <v>108</v>
      </c>
      <c r="BN238" s="83">
        <v>0</v>
      </c>
      <c r="BO238" s="83" t="s">
        <v>108</v>
      </c>
      <c r="BP238" s="83">
        <v>-403595</v>
      </c>
      <c r="BQ238" s="83" t="s">
        <v>198</v>
      </c>
      <c r="BR238" s="83" t="s">
        <v>164</v>
      </c>
      <c r="BS238" s="83" t="s">
        <v>499</v>
      </c>
      <c r="BT238" s="83">
        <v>-403595</v>
      </c>
      <c r="BU238" s="83" t="s">
        <v>198</v>
      </c>
      <c r="BV238" s="83" t="s">
        <v>164</v>
      </c>
      <c r="BW238" s="83" t="s">
        <v>499</v>
      </c>
      <c r="BY238" s="136">
        <v>0</v>
      </c>
      <c r="BZ238" s="136">
        <v>0</v>
      </c>
      <c r="CA238" s="136">
        <v>0</v>
      </c>
      <c r="CB238" s="136">
        <v>0</v>
      </c>
      <c r="CD238" s="136">
        <v>0</v>
      </c>
      <c r="CE238" s="136">
        <v>0</v>
      </c>
      <c r="CF238" s="136">
        <v>0</v>
      </c>
      <c r="CG238" s="136">
        <v>0</v>
      </c>
      <c r="CH238" s="136">
        <v>0</v>
      </c>
      <c r="CI238" s="136">
        <v>0</v>
      </c>
      <c r="CJ238" s="136">
        <v>0</v>
      </c>
      <c r="CK238" s="138">
        <v>0</v>
      </c>
      <c r="CL238" s="138">
        <v>0</v>
      </c>
      <c r="CM238" s="136">
        <v>0</v>
      </c>
      <c r="CN238" s="136">
        <v>0</v>
      </c>
      <c r="CO238" s="85">
        <v>43879</v>
      </c>
      <c r="CP238" s="83" t="s">
        <v>4284</v>
      </c>
      <c r="CQ238" s="83" t="s">
        <v>102</v>
      </c>
      <c r="CR238" s="83" t="s">
        <v>482</v>
      </c>
      <c r="CS238" s="83">
        <v>233</v>
      </c>
      <c r="CT238" s="83" t="s">
        <v>483</v>
      </c>
      <c r="CU238" s="83">
        <v>1</v>
      </c>
      <c r="CV238" s="83">
        <v>0</v>
      </c>
      <c r="CW238" s="83">
        <v>0</v>
      </c>
      <c r="CX238" s="83" t="s">
        <v>109</v>
      </c>
      <c r="CY238" s="83" t="s">
        <v>583</v>
      </c>
      <c r="CZ238" s="83">
        <v>0</v>
      </c>
      <c r="DA238" s="83">
        <v>0</v>
      </c>
      <c r="DB238" s="83">
        <f t="shared" si="15"/>
        <v>0</v>
      </c>
      <c r="DC238" s="83" t="s">
        <v>497</v>
      </c>
      <c r="DE238" s="136">
        <v>1</v>
      </c>
      <c r="DF238" s="136">
        <v>1</v>
      </c>
      <c r="DG238" s="215" t="s">
        <v>269</v>
      </c>
      <c r="DH238" s="136">
        <v>1</v>
      </c>
      <c r="DI238" s="136">
        <v>1</v>
      </c>
      <c r="DJ238" s="215" t="s">
        <v>269</v>
      </c>
      <c r="EE238" s="136" t="b">
        <v>1</v>
      </c>
      <c r="EF238" s="136" t="b">
        <v>1</v>
      </c>
      <c r="EG238" s="136" t="b">
        <v>1</v>
      </c>
      <c r="EH238" s="136" t="b">
        <v>1</v>
      </c>
      <c r="EL238" s="215" t="s">
        <v>269</v>
      </c>
    </row>
    <row r="239" spans="1:142" ht="60" customHeight="1" x14ac:dyDescent="0.55000000000000004">
      <c r="A239" s="83" t="s">
        <v>130</v>
      </c>
      <c r="B239" s="83" t="s">
        <v>98</v>
      </c>
      <c r="C239">
        <v>307671</v>
      </c>
      <c r="D239" t="s">
        <v>890</v>
      </c>
      <c r="E239" t="s">
        <v>890</v>
      </c>
      <c r="F239" s="83" t="s">
        <v>108</v>
      </c>
      <c r="G239" s="213">
        <v>32033</v>
      </c>
      <c r="H239" s="83" t="s">
        <v>102</v>
      </c>
      <c r="I239" s="213">
        <v>43185</v>
      </c>
      <c r="J239" s="83" t="s">
        <v>228</v>
      </c>
      <c r="K239" s="214">
        <v>888623115023</v>
      </c>
      <c r="L239" s="83" t="s">
        <v>97</v>
      </c>
      <c r="M239" s="213">
        <v>43740</v>
      </c>
      <c r="N239">
        <v>457413</v>
      </c>
      <c r="O239" s="145" t="s">
        <v>567</v>
      </c>
      <c r="P239" s="145" t="s">
        <v>99</v>
      </c>
      <c r="Q239" s="145" t="s">
        <v>100</v>
      </c>
      <c r="R239" s="145" t="s">
        <v>567</v>
      </c>
      <c r="V239">
        <v>8381</v>
      </c>
      <c r="W239" s="83" t="s">
        <v>1712</v>
      </c>
      <c r="X239" s="83" t="s">
        <v>103</v>
      </c>
      <c r="Y239" t="s">
        <v>2201</v>
      </c>
      <c r="Z239" s="83" t="s">
        <v>102</v>
      </c>
      <c r="AA239" s="83" t="s">
        <v>102</v>
      </c>
      <c r="AB239" t="s">
        <v>3196</v>
      </c>
      <c r="AC239" s="83" t="s">
        <v>3962</v>
      </c>
      <c r="AD239" s="83" t="s">
        <v>111</v>
      </c>
      <c r="AE239" s="83" t="s">
        <v>105</v>
      </c>
      <c r="AF239" t="s">
        <v>2201</v>
      </c>
      <c r="AG239" s="83" t="s">
        <v>102</v>
      </c>
      <c r="AH239" s="83" t="s">
        <v>102</v>
      </c>
      <c r="AI239" t="s">
        <v>3196</v>
      </c>
      <c r="AJ239" s="83" t="s">
        <v>3962</v>
      </c>
      <c r="AK239" s="83" t="s">
        <v>111</v>
      </c>
      <c r="AL239" s="83" t="s">
        <v>105</v>
      </c>
      <c r="AM239" s="87" t="s">
        <v>106</v>
      </c>
      <c r="AN239" t="s">
        <v>2201</v>
      </c>
      <c r="AO239" t="s">
        <v>3196</v>
      </c>
      <c r="AP239" s="83" t="s">
        <v>3962</v>
      </c>
      <c r="AQ239" s="83" t="s">
        <v>144</v>
      </c>
      <c r="AR239" s="87" t="s">
        <v>106</v>
      </c>
      <c r="AT239" s="83" t="s">
        <v>107</v>
      </c>
      <c r="AU239" s="146" t="s">
        <v>107</v>
      </c>
      <c r="AV239" s="146" t="s">
        <v>107</v>
      </c>
      <c r="AX239" s="110" t="s">
        <v>107</v>
      </c>
      <c r="AY239" s="111"/>
      <c r="AZ239" s="112">
        <f t="shared" ca="1" si="16"/>
        <v>1521</v>
      </c>
      <c r="BA239" s="136">
        <f t="shared" ca="1" si="17"/>
        <v>96</v>
      </c>
      <c r="BB239" s="114" t="s">
        <v>136</v>
      </c>
      <c r="BC239" s="114" t="s">
        <v>108</v>
      </c>
      <c r="BD239" s="114"/>
      <c r="BE239" s="115" t="s">
        <v>102</v>
      </c>
      <c r="BF239" s="115" t="s">
        <v>102</v>
      </c>
      <c r="BG239" s="115" t="s">
        <v>102</v>
      </c>
      <c r="BH239" s="115" t="s">
        <v>102</v>
      </c>
      <c r="BI239" s="116"/>
      <c r="BJ239" s="117" t="s">
        <v>109</v>
      </c>
      <c r="BK239" s="117" t="s">
        <v>109</v>
      </c>
      <c r="BL239" s="83">
        <f t="shared" ca="1" si="18"/>
        <v>25</v>
      </c>
      <c r="BM239" s="83" t="s">
        <v>270</v>
      </c>
      <c r="BN239" s="83">
        <v>0</v>
      </c>
      <c r="BO239" s="83" t="s">
        <v>108</v>
      </c>
      <c r="BP239" s="83">
        <v>-405330</v>
      </c>
      <c r="BQ239" s="83" t="s">
        <v>381</v>
      </c>
      <c r="BR239" s="83" t="s">
        <v>157</v>
      </c>
      <c r="BS239" s="83" t="s">
        <v>502</v>
      </c>
      <c r="BT239" s="83">
        <v>-405330</v>
      </c>
      <c r="BU239" s="83" t="s">
        <v>381</v>
      </c>
      <c r="BV239" s="83" t="s">
        <v>157</v>
      </c>
      <c r="BW239" s="83" t="s">
        <v>502</v>
      </c>
      <c r="BY239" s="136">
        <v>0</v>
      </c>
      <c r="BZ239" s="136">
        <v>0</v>
      </c>
      <c r="CA239" s="136">
        <v>0</v>
      </c>
      <c r="CB239" s="136">
        <v>0</v>
      </c>
      <c r="CD239" s="136">
        <v>0</v>
      </c>
      <c r="CE239" s="136">
        <v>0</v>
      </c>
      <c r="CF239" s="136">
        <v>0</v>
      </c>
      <c r="CG239" s="136">
        <v>0</v>
      </c>
      <c r="CH239" s="136">
        <v>0</v>
      </c>
      <c r="CI239" s="136">
        <v>0</v>
      </c>
      <c r="CJ239" s="136">
        <v>0</v>
      </c>
      <c r="CK239" s="138">
        <v>0</v>
      </c>
      <c r="CL239" s="138">
        <v>0</v>
      </c>
      <c r="CM239" s="136">
        <v>0</v>
      </c>
      <c r="CN239" s="136">
        <v>0</v>
      </c>
      <c r="CO239" s="85">
        <v>43646</v>
      </c>
      <c r="CP239" s="83" t="s">
        <v>4285</v>
      </c>
      <c r="CQ239" s="83" t="s">
        <v>102</v>
      </c>
      <c r="CR239" s="83" t="s">
        <v>482</v>
      </c>
      <c r="CS239" s="83">
        <v>234</v>
      </c>
      <c r="CT239" s="83" t="s">
        <v>483</v>
      </c>
      <c r="CU239" s="83">
        <v>1</v>
      </c>
      <c r="CV239" s="83">
        <v>0</v>
      </c>
      <c r="CW239" s="83">
        <v>0</v>
      </c>
      <c r="CX239" s="83" t="s">
        <v>109</v>
      </c>
      <c r="CY239" s="83" t="s">
        <v>583</v>
      </c>
      <c r="CZ239" s="83">
        <v>0</v>
      </c>
      <c r="DA239" s="83">
        <v>0</v>
      </c>
      <c r="DB239" s="83">
        <f t="shared" si="15"/>
        <v>0</v>
      </c>
      <c r="DC239" s="83" t="s">
        <v>497</v>
      </c>
      <c r="DE239" s="136">
        <v>1</v>
      </c>
      <c r="DF239" s="136">
        <v>1</v>
      </c>
      <c r="DG239" s="215" t="s">
        <v>269</v>
      </c>
      <c r="DH239" s="136">
        <v>1</v>
      </c>
      <c r="DI239" s="136">
        <v>1</v>
      </c>
      <c r="DJ239" s="215" t="s">
        <v>269</v>
      </c>
      <c r="EE239" s="136" t="b">
        <v>1</v>
      </c>
      <c r="EF239" s="136" t="b">
        <v>1</v>
      </c>
      <c r="EG239" s="136" t="b">
        <v>1</v>
      </c>
      <c r="EH239" s="136" t="b">
        <v>1</v>
      </c>
      <c r="EL239" s="215" t="s">
        <v>269</v>
      </c>
    </row>
    <row r="240" spans="1:142" ht="60" customHeight="1" x14ac:dyDescent="0.55000000000000004">
      <c r="A240" s="83" t="s">
        <v>130</v>
      </c>
      <c r="B240" s="83" t="s">
        <v>98</v>
      </c>
      <c r="C240">
        <v>872805</v>
      </c>
      <c r="D240" t="s">
        <v>891</v>
      </c>
      <c r="E240" t="s">
        <v>891</v>
      </c>
      <c r="F240" s="83" t="s">
        <v>108</v>
      </c>
      <c r="G240" s="213">
        <v>33439</v>
      </c>
      <c r="H240" s="83" t="s">
        <v>102</v>
      </c>
      <c r="I240" s="213">
        <v>43131</v>
      </c>
      <c r="J240" s="83" t="s">
        <v>228</v>
      </c>
      <c r="K240" s="214">
        <v>838353080796</v>
      </c>
      <c r="L240" s="83" t="s">
        <v>126</v>
      </c>
      <c r="M240" s="213">
        <v>43543</v>
      </c>
      <c r="N240">
        <v>484967</v>
      </c>
      <c r="O240" s="145" t="s">
        <v>567</v>
      </c>
      <c r="P240" s="145" t="s">
        <v>99</v>
      </c>
      <c r="Q240" s="145" t="s">
        <v>100</v>
      </c>
      <c r="R240" s="145" t="s">
        <v>567</v>
      </c>
      <c r="V240">
        <v>8646</v>
      </c>
      <c r="W240" s="83" t="s">
        <v>101</v>
      </c>
      <c r="X240" s="83" t="s">
        <v>103</v>
      </c>
      <c r="Y240" t="s">
        <v>2202</v>
      </c>
      <c r="Z240" s="83" t="s">
        <v>102</v>
      </c>
      <c r="AA240" s="83" t="s">
        <v>102</v>
      </c>
      <c r="AB240" t="s">
        <v>3197</v>
      </c>
      <c r="AC240" s="83" t="s">
        <v>3963</v>
      </c>
      <c r="AD240" s="83" t="s">
        <v>144</v>
      </c>
      <c r="AE240" s="83" t="s">
        <v>105</v>
      </c>
      <c r="AF240" t="s">
        <v>2202</v>
      </c>
      <c r="AG240" s="83" t="s">
        <v>102</v>
      </c>
      <c r="AH240" s="83" t="s">
        <v>102</v>
      </c>
      <c r="AI240" t="s">
        <v>3197</v>
      </c>
      <c r="AJ240" s="83" t="s">
        <v>3963</v>
      </c>
      <c r="AK240" s="83" t="s">
        <v>144</v>
      </c>
      <c r="AL240" s="83" t="s">
        <v>105</v>
      </c>
      <c r="AM240" s="87" t="s">
        <v>106</v>
      </c>
      <c r="AN240" t="s">
        <v>2202</v>
      </c>
      <c r="AO240" t="s">
        <v>3197</v>
      </c>
      <c r="AP240" s="83" t="s">
        <v>3963</v>
      </c>
      <c r="AQ240" s="83" t="s">
        <v>111</v>
      </c>
      <c r="AR240" s="87" t="s">
        <v>106</v>
      </c>
      <c r="AT240" s="83" t="s">
        <v>107</v>
      </c>
      <c r="AU240" s="146" t="s">
        <v>107</v>
      </c>
      <c r="AV240" s="146" t="s">
        <v>107</v>
      </c>
      <c r="AX240" s="110" t="s">
        <v>107</v>
      </c>
      <c r="AY240" s="111"/>
      <c r="AZ240" s="112">
        <f t="shared" ca="1" si="16"/>
        <v>5214</v>
      </c>
      <c r="BA240" s="136">
        <f t="shared" ca="1" si="17"/>
        <v>79</v>
      </c>
      <c r="BB240" s="114" t="s">
        <v>134</v>
      </c>
      <c r="BC240" s="114" t="s">
        <v>108</v>
      </c>
      <c r="BD240" s="114"/>
      <c r="BE240" s="115" t="s">
        <v>102</v>
      </c>
      <c r="BF240" s="115" t="s">
        <v>102</v>
      </c>
      <c r="BG240" s="115" t="s">
        <v>102</v>
      </c>
      <c r="BH240" s="115" t="s">
        <v>102</v>
      </c>
      <c r="BI240" s="116"/>
      <c r="BJ240" s="117" t="s">
        <v>109</v>
      </c>
      <c r="BK240" s="117" t="s">
        <v>109</v>
      </c>
      <c r="BL240" s="83">
        <f t="shared" ca="1" si="18"/>
        <v>17</v>
      </c>
      <c r="BM240" s="83" t="s">
        <v>108</v>
      </c>
      <c r="BN240" s="83">
        <v>0</v>
      </c>
      <c r="BO240" s="83" t="s">
        <v>108</v>
      </c>
      <c r="BP240" s="83">
        <v>-407065</v>
      </c>
      <c r="BQ240" s="83" t="s">
        <v>312</v>
      </c>
      <c r="BR240" s="83" t="s">
        <v>153</v>
      </c>
      <c r="BS240" s="83" t="s">
        <v>499</v>
      </c>
      <c r="BT240" s="83">
        <v>-407065</v>
      </c>
      <c r="BU240" s="83" t="s">
        <v>312</v>
      </c>
      <c r="BV240" s="83" t="s">
        <v>153</v>
      </c>
      <c r="BW240" s="83" t="s">
        <v>499</v>
      </c>
      <c r="BY240" s="136">
        <v>0</v>
      </c>
      <c r="BZ240" s="136">
        <v>0</v>
      </c>
      <c r="CA240" s="136">
        <v>0</v>
      </c>
      <c r="CB240" s="136">
        <v>0</v>
      </c>
      <c r="CD240" s="136">
        <v>0</v>
      </c>
      <c r="CE240" s="136">
        <v>0</v>
      </c>
      <c r="CF240" s="136">
        <v>0</v>
      </c>
      <c r="CG240" s="136">
        <v>0</v>
      </c>
      <c r="CH240" s="136">
        <v>0</v>
      </c>
      <c r="CI240" s="136">
        <v>0</v>
      </c>
      <c r="CJ240" s="136">
        <v>0</v>
      </c>
      <c r="CK240" s="138">
        <v>0</v>
      </c>
      <c r="CL240" s="138">
        <v>0</v>
      </c>
      <c r="CM240" s="136">
        <v>0</v>
      </c>
      <c r="CN240" s="136">
        <v>0</v>
      </c>
      <c r="CO240" s="85">
        <v>43647</v>
      </c>
      <c r="CP240" s="83" t="s">
        <v>4286</v>
      </c>
      <c r="CQ240" s="83" t="s">
        <v>102</v>
      </c>
      <c r="CR240" s="83" t="s">
        <v>482</v>
      </c>
      <c r="CS240" s="83">
        <v>235</v>
      </c>
      <c r="CT240" s="83" t="s">
        <v>483</v>
      </c>
      <c r="CU240" s="83">
        <v>1</v>
      </c>
      <c r="CV240" s="83">
        <v>0</v>
      </c>
      <c r="CW240" s="83">
        <v>0</v>
      </c>
      <c r="CX240" s="83" t="s">
        <v>109</v>
      </c>
      <c r="CY240" s="83" t="s">
        <v>583</v>
      </c>
      <c r="CZ240" s="83">
        <v>0</v>
      </c>
      <c r="DA240" s="83">
        <v>0</v>
      </c>
      <c r="DB240" s="83">
        <f t="shared" si="15"/>
        <v>0</v>
      </c>
      <c r="DC240" s="83" t="s">
        <v>497</v>
      </c>
      <c r="DE240" s="136">
        <v>1</v>
      </c>
      <c r="DF240" s="136">
        <v>1</v>
      </c>
      <c r="DG240" s="215" t="s">
        <v>269</v>
      </c>
      <c r="DH240" s="136">
        <v>1</v>
      </c>
      <c r="DI240" s="136">
        <v>1</v>
      </c>
      <c r="DJ240" s="215" t="s">
        <v>269</v>
      </c>
      <c r="EE240" s="136" t="b">
        <v>1</v>
      </c>
      <c r="EF240" s="136" t="b">
        <v>1</v>
      </c>
      <c r="EG240" s="136" t="b">
        <v>1</v>
      </c>
      <c r="EH240" s="136" t="b">
        <v>1</v>
      </c>
      <c r="EL240" s="215" t="s">
        <v>269</v>
      </c>
    </row>
    <row r="241" spans="1:142" ht="60" customHeight="1" x14ac:dyDescent="0.55000000000000004">
      <c r="A241" s="83" t="s">
        <v>130</v>
      </c>
      <c r="B241" s="83" t="s">
        <v>98</v>
      </c>
      <c r="C241">
        <v>410285</v>
      </c>
      <c r="D241" t="s">
        <v>892</v>
      </c>
      <c r="E241" t="s">
        <v>892</v>
      </c>
      <c r="F241" s="83" t="s">
        <v>108</v>
      </c>
      <c r="G241" s="213">
        <v>38338</v>
      </c>
      <c r="H241" s="83" t="s">
        <v>102</v>
      </c>
      <c r="I241" s="213">
        <v>43454</v>
      </c>
      <c r="J241" s="83" t="s">
        <v>228</v>
      </c>
      <c r="K241" s="214">
        <v>443145576668</v>
      </c>
      <c r="L241" s="83" t="s">
        <v>135</v>
      </c>
      <c r="M241" s="213">
        <v>43753</v>
      </c>
      <c r="N241">
        <v>524660</v>
      </c>
      <c r="O241" s="145" t="s">
        <v>567</v>
      </c>
      <c r="P241" s="145" t="s">
        <v>99</v>
      </c>
      <c r="Q241" s="145" t="s">
        <v>100</v>
      </c>
      <c r="R241" s="145" t="s">
        <v>567</v>
      </c>
      <c r="V241">
        <v>8180</v>
      </c>
      <c r="W241" s="83" t="s">
        <v>101</v>
      </c>
      <c r="X241" s="83" t="s">
        <v>103</v>
      </c>
      <c r="Y241" t="s">
        <v>2203</v>
      </c>
      <c r="Z241" s="83" t="s">
        <v>102</v>
      </c>
      <c r="AA241" s="83" t="s">
        <v>102</v>
      </c>
      <c r="AB241" t="s">
        <v>3198</v>
      </c>
      <c r="AC241" s="83" t="s">
        <v>3964</v>
      </c>
      <c r="AD241" s="83" t="s">
        <v>144</v>
      </c>
      <c r="AE241" s="83" t="s">
        <v>105</v>
      </c>
      <c r="AF241" t="s">
        <v>2203</v>
      </c>
      <c r="AG241" s="83" t="s">
        <v>102</v>
      </c>
      <c r="AH241" s="83" t="s">
        <v>102</v>
      </c>
      <c r="AI241" t="s">
        <v>3198</v>
      </c>
      <c r="AJ241" s="83" t="s">
        <v>3964</v>
      </c>
      <c r="AK241" s="83" t="s">
        <v>144</v>
      </c>
      <c r="AL241" s="83" t="s">
        <v>105</v>
      </c>
      <c r="AM241" s="87" t="s">
        <v>106</v>
      </c>
      <c r="AN241" t="s">
        <v>2203</v>
      </c>
      <c r="AO241" t="s">
        <v>3198</v>
      </c>
      <c r="AP241" s="83" t="s">
        <v>3964</v>
      </c>
      <c r="AQ241" s="83" t="s">
        <v>144</v>
      </c>
      <c r="AR241" s="87" t="s">
        <v>106</v>
      </c>
      <c r="AT241" s="83" t="s">
        <v>107</v>
      </c>
      <c r="AU241" s="146" t="s">
        <v>107</v>
      </c>
      <c r="AV241" s="146" t="s">
        <v>107</v>
      </c>
      <c r="AX241" s="110" t="s">
        <v>107</v>
      </c>
      <c r="AY241" s="111"/>
      <c r="AZ241" s="112">
        <f t="shared" ca="1" si="16"/>
        <v>3165</v>
      </c>
      <c r="BA241" s="136">
        <f t="shared" ca="1" si="17"/>
        <v>88</v>
      </c>
      <c r="BB241" s="114" t="s">
        <v>134</v>
      </c>
      <c r="BC241" s="114" t="s">
        <v>108</v>
      </c>
      <c r="BD241" s="114"/>
      <c r="BE241" s="115" t="s">
        <v>102</v>
      </c>
      <c r="BF241" s="115" t="s">
        <v>102</v>
      </c>
      <c r="BG241" s="115" t="s">
        <v>102</v>
      </c>
      <c r="BH241" s="115" t="s">
        <v>102</v>
      </c>
      <c r="BI241" s="116"/>
      <c r="BJ241" s="117" t="s">
        <v>109</v>
      </c>
      <c r="BK241" s="117" t="s">
        <v>109</v>
      </c>
      <c r="BL241" s="83">
        <f t="shared" ca="1" si="18"/>
        <v>46</v>
      </c>
      <c r="BM241" s="83" t="s">
        <v>108</v>
      </c>
      <c r="BN241" s="83">
        <v>0</v>
      </c>
      <c r="BO241" s="83" t="s">
        <v>108</v>
      </c>
      <c r="BP241" s="83">
        <v>-408800</v>
      </c>
      <c r="BQ241" s="83" t="s">
        <v>198</v>
      </c>
      <c r="BR241" s="83" t="s">
        <v>164</v>
      </c>
      <c r="BS241" s="83" t="s">
        <v>499</v>
      </c>
      <c r="BT241" s="83">
        <v>-408800</v>
      </c>
      <c r="BU241" s="83" t="s">
        <v>198</v>
      </c>
      <c r="BV241" s="83" t="s">
        <v>164</v>
      </c>
      <c r="BW241" s="83" t="s">
        <v>499</v>
      </c>
      <c r="BY241" s="136">
        <v>0</v>
      </c>
      <c r="BZ241" s="136">
        <v>0</v>
      </c>
      <c r="CA241" s="136">
        <v>0</v>
      </c>
      <c r="CB241" s="136">
        <v>0</v>
      </c>
      <c r="CD241" s="136">
        <v>0</v>
      </c>
      <c r="CE241" s="136">
        <v>0</v>
      </c>
      <c r="CF241" s="136">
        <v>0</v>
      </c>
      <c r="CG241" s="136">
        <v>0</v>
      </c>
      <c r="CH241" s="136">
        <v>0</v>
      </c>
      <c r="CI241" s="136">
        <v>0</v>
      </c>
      <c r="CJ241" s="136">
        <v>0</v>
      </c>
      <c r="CK241" s="138">
        <v>0</v>
      </c>
      <c r="CL241" s="138">
        <v>0</v>
      </c>
      <c r="CM241" s="136">
        <v>0</v>
      </c>
      <c r="CN241" s="136">
        <v>0</v>
      </c>
      <c r="CO241" s="85">
        <v>43648</v>
      </c>
      <c r="CP241" s="83" t="s">
        <v>4287</v>
      </c>
      <c r="CQ241" s="83" t="s">
        <v>102</v>
      </c>
      <c r="CR241" s="83" t="s">
        <v>482</v>
      </c>
      <c r="CS241" s="83">
        <v>236</v>
      </c>
      <c r="CT241" s="83" t="s">
        <v>483</v>
      </c>
      <c r="CU241" s="83">
        <v>1</v>
      </c>
      <c r="CV241" s="83">
        <v>0</v>
      </c>
      <c r="CW241" s="83">
        <v>0</v>
      </c>
      <c r="CX241" s="83" t="s">
        <v>109</v>
      </c>
      <c r="CY241" s="83" t="s">
        <v>583</v>
      </c>
      <c r="CZ241" s="83">
        <v>0</v>
      </c>
      <c r="DA241" s="83">
        <v>0</v>
      </c>
      <c r="DB241" s="83">
        <f t="shared" si="15"/>
        <v>0</v>
      </c>
      <c r="DC241" s="83" t="s">
        <v>497</v>
      </c>
      <c r="DE241" s="136">
        <v>1</v>
      </c>
      <c r="DF241" s="136">
        <v>1</v>
      </c>
      <c r="DG241" s="215" t="s">
        <v>269</v>
      </c>
      <c r="DH241" s="136">
        <v>1</v>
      </c>
      <c r="DI241" s="136">
        <v>1</v>
      </c>
      <c r="DJ241" s="215" t="s">
        <v>269</v>
      </c>
      <c r="EE241" s="136" t="b">
        <v>1</v>
      </c>
      <c r="EF241" s="136" t="b">
        <v>1</v>
      </c>
      <c r="EG241" s="136" t="b">
        <v>1</v>
      </c>
      <c r="EH241" s="136" t="b">
        <v>1</v>
      </c>
      <c r="EL241" s="215" t="s">
        <v>269</v>
      </c>
    </row>
    <row r="242" spans="1:142" ht="60" customHeight="1" x14ac:dyDescent="0.55000000000000004">
      <c r="A242" s="83" t="s">
        <v>130</v>
      </c>
      <c r="B242" s="83" t="s">
        <v>98</v>
      </c>
      <c r="C242">
        <v>961740</v>
      </c>
      <c r="D242" t="s">
        <v>893</v>
      </c>
      <c r="E242" t="s">
        <v>893</v>
      </c>
      <c r="F242" s="83" t="s">
        <v>108</v>
      </c>
      <c r="G242" s="213">
        <v>40143</v>
      </c>
      <c r="H242" s="83" t="s">
        <v>102</v>
      </c>
      <c r="I242" s="213">
        <v>43142</v>
      </c>
      <c r="J242" s="83" t="s">
        <v>228</v>
      </c>
      <c r="K242" s="214">
        <v>255008691438</v>
      </c>
      <c r="L242" s="83" t="s">
        <v>97</v>
      </c>
      <c r="M242" s="213">
        <v>43616</v>
      </c>
      <c r="N242">
        <v>241485</v>
      </c>
      <c r="O242" s="145" t="s">
        <v>567</v>
      </c>
      <c r="P242" s="145" t="s">
        <v>99</v>
      </c>
      <c r="Q242" s="145" t="s">
        <v>100</v>
      </c>
      <c r="R242" s="145" t="s">
        <v>567</v>
      </c>
      <c r="V242">
        <v>2057</v>
      </c>
      <c r="W242" s="83" t="s">
        <v>1713</v>
      </c>
      <c r="X242" s="83" t="s">
        <v>103</v>
      </c>
      <c r="Y242" t="s">
        <v>2204</v>
      </c>
      <c r="Z242" s="83" t="s">
        <v>102</v>
      </c>
      <c r="AA242" s="83" t="s">
        <v>102</v>
      </c>
      <c r="AB242" t="s">
        <v>3199</v>
      </c>
      <c r="AC242" s="83" t="s">
        <v>3965</v>
      </c>
      <c r="AD242" s="83" t="s">
        <v>111</v>
      </c>
      <c r="AE242" s="83" t="s">
        <v>105</v>
      </c>
      <c r="AF242" t="s">
        <v>2204</v>
      </c>
      <c r="AG242" s="83" t="s">
        <v>102</v>
      </c>
      <c r="AH242" s="83" t="s">
        <v>102</v>
      </c>
      <c r="AI242" t="s">
        <v>3199</v>
      </c>
      <c r="AJ242" s="83" t="s">
        <v>3965</v>
      </c>
      <c r="AK242" s="83" t="s">
        <v>111</v>
      </c>
      <c r="AL242" s="83" t="s">
        <v>105</v>
      </c>
      <c r="AM242" s="87" t="s">
        <v>106</v>
      </c>
      <c r="AN242" t="s">
        <v>2204</v>
      </c>
      <c r="AO242" t="s">
        <v>3199</v>
      </c>
      <c r="AP242" s="83" t="s">
        <v>3965</v>
      </c>
      <c r="AQ242" s="83" t="s">
        <v>144</v>
      </c>
      <c r="AR242" s="87" t="s">
        <v>106</v>
      </c>
      <c r="AT242" s="83" t="s">
        <v>107</v>
      </c>
      <c r="AU242" s="146" t="s">
        <v>107</v>
      </c>
      <c r="AV242" s="146" t="s">
        <v>107</v>
      </c>
      <c r="AX242" s="110" t="s">
        <v>107</v>
      </c>
      <c r="AY242" s="111"/>
      <c r="AZ242" s="112">
        <f t="shared" ca="1" si="16"/>
        <v>5822</v>
      </c>
      <c r="BA242" s="136">
        <f t="shared" ca="1" si="17"/>
        <v>64</v>
      </c>
      <c r="BB242" s="114" t="s">
        <v>136</v>
      </c>
      <c r="BC242" s="114" t="s">
        <v>108</v>
      </c>
      <c r="BD242" s="114"/>
      <c r="BE242" s="115" t="s">
        <v>102</v>
      </c>
      <c r="BF242" s="115" t="s">
        <v>102</v>
      </c>
      <c r="BG242" s="115" t="s">
        <v>102</v>
      </c>
      <c r="BH242" s="115" t="s">
        <v>102</v>
      </c>
      <c r="BI242" s="116"/>
      <c r="BJ242" s="117" t="s">
        <v>109</v>
      </c>
      <c r="BK242" s="117" t="s">
        <v>109</v>
      </c>
      <c r="BL242" s="83">
        <f t="shared" ca="1" si="18"/>
        <v>77</v>
      </c>
      <c r="BM242" s="83" t="s">
        <v>270</v>
      </c>
      <c r="BN242" s="83">
        <v>0</v>
      </c>
      <c r="BO242" s="83" t="s">
        <v>108</v>
      </c>
      <c r="BP242" s="83">
        <v>-410535</v>
      </c>
      <c r="BQ242" s="83" t="s">
        <v>381</v>
      </c>
      <c r="BR242" s="83" t="s">
        <v>157</v>
      </c>
      <c r="BS242" s="83" t="s">
        <v>502</v>
      </c>
      <c r="BT242" s="83">
        <v>-410535</v>
      </c>
      <c r="BU242" s="83" t="s">
        <v>381</v>
      </c>
      <c r="BV242" s="83" t="s">
        <v>157</v>
      </c>
      <c r="BW242" s="83" t="s">
        <v>502</v>
      </c>
      <c r="BY242" s="136">
        <v>0</v>
      </c>
      <c r="BZ242" s="136">
        <v>0</v>
      </c>
      <c r="CA242" s="136">
        <v>0</v>
      </c>
      <c r="CB242" s="136">
        <v>0</v>
      </c>
      <c r="CD242" s="136">
        <v>0</v>
      </c>
      <c r="CE242" s="136">
        <v>0</v>
      </c>
      <c r="CF242" s="136">
        <v>0</v>
      </c>
      <c r="CG242" s="136">
        <v>0</v>
      </c>
      <c r="CH242" s="136">
        <v>0</v>
      </c>
      <c r="CI242" s="136">
        <v>0</v>
      </c>
      <c r="CJ242" s="136">
        <v>0</v>
      </c>
      <c r="CK242" s="138">
        <v>0</v>
      </c>
      <c r="CL242" s="138">
        <v>0</v>
      </c>
      <c r="CM242" s="136">
        <v>0</v>
      </c>
      <c r="CN242" s="136">
        <v>0</v>
      </c>
      <c r="CO242" s="85">
        <v>43649</v>
      </c>
      <c r="CP242" s="83" t="s">
        <v>4288</v>
      </c>
      <c r="CQ242" s="83" t="s">
        <v>102</v>
      </c>
      <c r="CR242" s="83" t="s">
        <v>482</v>
      </c>
      <c r="CS242" s="83">
        <v>237</v>
      </c>
      <c r="CT242" s="83" t="s">
        <v>483</v>
      </c>
      <c r="CU242" s="83">
        <v>1</v>
      </c>
      <c r="CV242" s="83">
        <v>0</v>
      </c>
      <c r="CW242" s="83">
        <v>0</v>
      </c>
      <c r="CX242" s="83" t="s">
        <v>109</v>
      </c>
      <c r="CY242" s="83" t="s">
        <v>583</v>
      </c>
      <c r="CZ242" s="83">
        <v>0</v>
      </c>
      <c r="DA242" s="83">
        <v>0</v>
      </c>
      <c r="DB242" s="83">
        <f t="shared" si="15"/>
        <v>0</v>
      </c>
      <c r="DC242" s="83" t="s">
        <v>497</v>
      </c>
      <c r="DE242" s="136">
        <v>1</v>
      </c>
      <c r="DF242" s="136">
        <v>1</v>
      </c>
      <c r="DG242" s="215" t="s">
        <v>269</v>
      </c>
      <c r="DH242" s="136">
        <v>1</v>
      </c>
      <c r="DI242" s="136">
        <v>1</v>
      </c>
      <c r="DJ242" s="215" t="s">
        <v>269</v>
      </c>
      <c r="EE242" s="136" t="b">
        <v>1</v>
      </c>
      <c r="EF242" s="136" t="b">
        <v>1</v>
      </c>
      <c r="EG242" s="136" t="b">
        <v>1</v>
      </c>
      <c r="EH242" s="136" t="b">
        <v>1</v>
      </c>
      <c r="EL242" s="215" t="s">
        <v>269</v>
      </c>
    </row>
    <row r="243" spans="1:142" ht="60" customHeight="1" x14ac:dyDescent="0.55000000000000004">
      <c r="A243" s="83" t="s">
        <v>130</v>
      </c>
      <c r="B243" s="83" t="s">
        <v>98</v>
      </c>
      <c r="C243">
        <v>491868</v>
      </c>
      <c r="D243" t="s">
        <v>894</v>
      </c>
      <c r="E243" t="s">
        <v>894</v>
      </c>
      <c r="F243" s="83" t="s">
        <v>108</v>
      </c>
      <c r="G243" s="213">
        <v>36487</v>
      </c>
      <c r="H243" s="83" t="s">
        <v>102</v>
      </c>
      <c r="I243" s="213">
        <v>43210</v>
      </c>
      <c r="J243" s="83" t="s">
        <v>228</v>
      </c>
      <c r="K243" s="214">
        <v>984481632221</v>
      </c>
      <c r="L243" s="83" t="s">
        <v>135</v>
      </c>
      <c r="M243" s="213">
        <v>43555</v>
      </c>
      <c r="N243">
        <v>496692</v>
      </c>
      <c r="O243" s="145" t="s">
        <v>567</v>
      </c>
      <c r="P243" s="145" t="s">
        <v>99</v>
      </c>
      <c r="Q243" s="145" t="s">
        <v>100</v>
      </c>
      <c r="R243" s="145" t="s">
        <v>567</v>
      </c>
      <c r="V243">
        <v>4848</v>
      </c>
      <c r="W243" s="83" t="s">
        <v>101</v>
      </c>
      <c r="X243" s="83" t="s">
        <v>103</v>
      </c>
      <c r="Y243" t="s">
        <v>2205</v>
      </c>
      <c r="Z243" s="83" t="s">
        <v>102</v>
      </c>
      <c r="AA243" s="83" t="s">
        <v>102</v>
      </c>
      <c r="AB243" t="s">
        <v>3200</v>
      </c>
      <c r="AC243" s="83" t="s">
        <v>3966</v>
      </c>
      <c r="AD243" s="83" t="s">
        <v>144</v>
      </c>
      <c r="AE243" s="83" t="s">
        <v>105</v>
      </c>
      <c r="AF243" t="s">
        <v>2205</v>
      </c>
      <c r="AG243" s="83" t="s">
        <v>102</v>
      </c>
      <c r="AH243" s="83" t="s">
        <v>102</v>
      </c>
      <c r="AI243" t="s">
        <v>3200</v>
      </c>
      <c r="AJ243" s="83" t="s">
        <v>3966</v>
      </c>
      <c r="AK243" s="83" t="s">
        <v>144</v>
      </c>
      <c r="AL243" s="83" t="s">
        <v>105</v>
      </c>
      <c r="AM243" s="87" t="s">
        <v>106</v>
      </c>
      <c r="AN243" t="s">
        <v>2205</v>
      </c>
      <c r="AO243" t="s">
        <v>3200</v>
      </c>
      <c r="AP243" s="83" t="s">
        <v>3966</v>
      </c>
      <c r="AQ243" s="83" t="s">
        <v>111</v>
      </c>
      <c r="AR243" s="87" t="s">
        <v>106</v>
      </c>
      <c r="AT243" s="83" t="s">
        <v>107</v>
      </c>
      <c r="AU243" s="146" t="s">
        <v>107</v>
      </c>
      <c r="AV243" s="146" t="s">
        <v>107</v>
      </c>
      <c r="AX243" s="110" t="s">
        <v>107</v>
      </c>
      <c r="AY243" s="111"/>
      <c r="AZ243" s="112">
        <f t="shared" ca="1" si="16"/>
        <v>9072</v>
      </c>
      <c r="BA243" s="136">
        <f t="shared" ca="1" si="17"/>
        <v>23</v>
      </c>
      <c r="BB243" s="114" t="s">
        <v>134</v>
      </c>
      <c r="BC243" s="114" t="s">
        <v>108</v>
      </c>
      <c r="BD243" s="114"/>
      <c r="BE243" s="115" t="s">
        <v>102</v>
      </c>
      <c r="BF243" s="115" t="s">
        <v>102</v>
      </c>
      <c r="BG243" s="115" t="s">
        <v>102</v>
      </c>
      <c r="BH243" s="115" t="s">
        <v>102</v>
      </c>
      <c r="BI243" s="116"/>
      <c r="BJ243" s="117" t="s">
        <v>109</v>
      </c>
      <c r="BK243" s="117" t="s">
        <v>109</v>
      </c>
      <c r="BL243" s="83">
        <f t="shared" ca="1" si="18"/>
        <v>76</v>
      </c>
      <c r="BM243" s="83" t="s">
        <v>108</v>
      </c>
      <c r="BN243" s="83">
        <v>0</v>
      </c>
      <c r="BO243" s="83" t="s">
        <v>108</v>
      </c>
      <c r="BP243" s="83">
        <v>-412270</v>
      </c>
      <c r="BQ243" s="83" t="s">
        <v>312</v>
      </c>
      <c r="BR243" s="83" t="s">
        <v>153</v>
      </c>
      <c r="BS243" s="83" t="s">
        <v>499</v>
      </c>
      <c r="BT243" s="83">
        <v>-412270</v>
      </c>
      <c r="BU243" s="83" t="s">
        <v>312</v>
      </c>
      <c r="BV243" s="83" t="s">
        <v>153</v>
      </c>
      <c r="BW243" s="83" t="s">
        <v>499</v>
      </c>
      <c r="BY243" s="136">
        <v>0</v>
      </c>
      <c r="BZ243" s="136">
        <v>0</v>
      </c>
      <c r="CA243" s="136">
        <v>0</v>
      </c>
      <c r="CB243" s="136">
        <v>0</v>
      </c>
      <c r="CD243" s="136">
        <v>0</v>
      </c>
      <c r="CE243" s="136">
        <v>0</v>
      </c>
      <c r="CF243" s="136">
        <v>0</v>
      </c>
      <c r="CG243" s="136">
        <v>0</v>
      </c>
      <c r="CH243" s="136">
        <v>0</v>
      </c>
      <c r="CI243" s="136">
        <v>0</v>
      </c>
      <c r="CJ243" s="136">
        <v>0</v>
      </c>
      <c r="CK243" s="138">
        <v>0</v>
      </c>
      <c r="CL243" s="138">
        <v>0</v>
      </c>
      <c r="CM243" s="136">
        <v>0</v>
      </c>
      <c r="CN243" s="136">
        <v>0</v>
      </c>
      <c r="CO243" s="85">
        <v>43650</v>
      </c>
      <c r="CP243" s="83" t="s">
        <v>4289</v>
      </c>
      <c r="CQ243" s="83" t="s">
        <v>102</v>
      </c>
      <c r="CR243" s="83" t="s">
        <v>482</v>
      </c>
      <c r="CS243" s="83">
        <v>238</v>
      </c>
      <c r="CT243" s="83" t="s">
        <v>483</v>
      </c>
      <c r="CU243" s="83">
        <v>1</v>
      </c>
      <c r="CV243" s="83">
        <v>0</v>
      </c>
      <c r="CW243" s="83">
        <v>0</v>
      </c>
      <c r="CX243" s="83" t="s">
        <v>109</v>
      </c>
      <c r="CY243" s="83" t="s">
        <v>583</v>
      </c>
      <c r="CZ243" s="83">
        <v>0</v>
      </c>
      <c r="DA243" s="83">
        <v>0</v>
      </c>
      <c r="DB243" s="83">
        <f t="shared" si="15"/>
        <v>0</v>
      </c>
      <c r="DC243" s="83" t="s">
        <v>497</v>
      </c>
      <c r="DE243" s="136">
        <v>1</v>
      </c>
      <c r="DF243" s="136">
        <v>1</v>
      </c>
      <c r="DG243" s="215" t="s">
        <v>269</v>
      </c>
      <c r="DH243" s="136">
        <v>1</v>
      </c>
      <c r="DI243" s="136">
        <v>1</v>
      </c>
      <c r="DJ243" s="215" t="s">
        <v>269</v>
      </c>
      <c r="EE243" s="136" t="b">
        <v>1</v>
      </c>
      <c r="EF243" s="136" t="b">
        <v>1</v>
      </c>
      <c r="EG243" s="136" t="b">
        <v>1</v>
      </c>
      <c r="EH243" s="136" t="b">
        <v>1</v>
      </c>
      <c r="EL243" s="215" t="s">
        <v>269</v>
      </c>
    </row>
    <row r="244" spans="1:142" ht="60" customHeight="1" x14ac:dyDescent="0.55000000000000004">
      <c r="A244" s="83" t="s">
        <v>130</v>
      </c>
      <c r="B244" s="83" t="s">
        <v>98</v>
      </c>
      <c r="C244">
        <v>264291</v>
      </c>
      <c r="D244" t="s">
        <v>895</v>
      </c>
      <c r="E244" t="s">
        <v>895</v>
      </c>
      <c r="F244" s="83" t="s">
        <v>108</v>
      </c>
      <c r="G244" s="213">
        <v>28343</v>
      </c>
      <c r="H244" s="83" t="s">
        <v>102</v>
      </c>
      <c r="I244" s="213">
        <v>43112</v>
      </c>
      <c r="J244" s="83" t="s">
        <v>228</v>
      </c>
      <c r="K244" s="214">
        <v>903668047589</v>
      </c>
      <c r="L244" s="83" t="s">
        <v>97</v>
      </c>
      <c r="M244" s="213">
        <v>43729</v>
      </c>
      <c r="N244">
        <v>412692</v>
      </c>
      <c r="O244" s="145" t="s">
        <v>567</v>
      </c>
      <c r="P244" s="145" t="s">
        <v>99</v>
      </c>
      <c r="Q244" s="145" t="s">
        <v>100</v>
      </c>
      <c r="R244" s="145" t="s">
        <v>567</v>
      </c>
      <c r="V244">
        <v>4681</v>
      </c>
      <c r="W244" s="83" t="s">
        <v>101</v>
      </c>
      <c r="X244" s="83" t="s">
        <v>103</v>
      </c>
      <c r="Y244" t="s">
        <v>2206</v>
      </c>
      <c r="Z244" s="83" t="s">
        <v>102</v>
      </c>
      <c r="AA244" s="83" t="s">
        <v>102</v>
      </c>
      <c r="AB244" t="s">
        <v>3201</v>
      </c>
      <c r="AC244" s="83" t="s">
        <v>3967</v>
      </c>
      <c r="AD244" s="83" t="s">
        <v>144</v>
      </c>
      <c r="AE244" s="83" t="s">
        <v>105</v>
      </c>
      <c r="AF244" t="s">
        <v>2206</v>
      </c>
      <c r="AG244" s="83" t="s">
        <v>102</v>
      </c>
      <c r="AH244" s="83" t="s">
        <v>102</v>
      </c>
      <c r="AI244" t="s">
        <v>3201</v>
      </c>
      <c r="AJ244" s="83" t="s">
        <v>3967</v>
      </c>
      <c r="AK244" s="83" t="s">
        <v>144</v>
      </c>
      <c r="AL244" s="83" t="s">
        <v>105</v>
      </c>
      <c r="AM244" s="87" t="s">
        <v>106</v>
      </c>
      <c r="AN244" t="s">
        <v>2206</v>
      </c>
      <c r="AO244" t="s">
        <v>3201</v>
      </c>
      <c r="AP244" s="83" t="s">
        <v>3967</v>
      </c>
      <c r="AQ244" s="83" t="s">
        <v>144</v>
      </c>
      <c r="AR244" s="87" t="s">
        <v>106</v>
      </c>
      <c r="AT244" s="83" t="s">
        <v>107</v>
      </c>
      <c r="AU244" s="146" t="s">
        <v>107</v>
      </c>
      <c r="AV244" s="146" t="s">
        <v>107</v>
      </c>
      <c r="AX244" s="110" t="s">
        <v>107</v>
      </c>
      <c r="AY244" s="111"/>
      <c r="AZ244" s="112">
        <f t="shared" ca="1" si="16"/>
        <v>1868</v>
      </c>
      <c r="BA244" s="136">
        <f t="shared" ca="1" si="17"/>
        <v>86</v>
      </c>
      <c r="BB244" s="114" t="s">
        <v>134</v>
      </c>
      <c r="BC244" s="114" t="s">
        <v>108</v>
      </c>
      <c r="BD244" s="114"/>
      <c r="BE244" s="115" t="s">
        <v>102</v>
      </c>
      <c r="BF244" s="115" t="s">
        <v>102</v>
      </c>
      <c r="BG244" s="115" t="s">
        <v>102</v>
      </c>
      <c r="BH244" s="115" t="s">
        <v>102</v>
      </c>
      <c r="BI244" s="116"/>
      <c r="BJ244" s="117" t="s">
        <v>109</v>
      </c>
      <c r="BK244" s="117" t="s">
        <v>109</v>
      </c>
      <c r="BL244" s="83">
        <f t="shared" ca="1" si="18"/>
        <v>68</v>
      </c>
      <c r="BM244" s="83" t="s">
        <v>108</v>
      </c>
      <c r="BN244" s="83">
        <v>0</v>
      </c>
      <c r="BO244" s="83" t="s">
        <v>108</v>
      </c>
      <c r="BP244" s="83">
        <v>-414005</v>
      </c>
      <c r="BQ244" s="83" t="s">
        <v>198</v>
      </c>
      <c r="BR244" s="83" t="s">
        <v>164</v>
      </c>
      <c r="BS244" s="83" t="s">
        <v>499</v>
      </c>
      <c r="BT244" s="83">
        <v>-414005</v>
      </c>
      <c r="BU244" s="83" t="s">
        <v>198</v>
      </c>
      <c r="BV244" s="83" t="s">
        <v>164</v>
      </c>
      <c r="BW244" s="83" t="s">
        <v>499</v>
      </c>
      <c r="BY244" s="136">
        <v>0</v>
      </c>
      <c r="BZ244" s="136">
        <v>0</v>
      </c>
      <c r="CA244" s="136">
        <v>0</v>
      </c>
      <c r="CB244" s="136">
        <v>0</v>
      </c>
      <c r="CD244" s="136">
        <v>0</v>
      </c>
      <c r="CE244" s="136">
        <v>0</v>
      </c>
      <c r="CF244" s="136">
        <v>0</v>
      </c>
      <c r="CG244" s="136">
        <v>0</v>
      </c>
      <c r="CH244" s="136">
        <v>0</v>
      </c>
      <c r="CI244" s="136">
        <v>0</v>
      </c>
      <c r="CJ244" s="136">
        <v>0</v>
      </c>
      <c r="CK244" s="138">
        <v>0</v>
      </c>
      <c r="CL244" s="138">
        <v>0</v>
      </c>
      <c r="CM244" s="136">
        <v>0</v>
      </c>
      <c r="CN244" s="136">
        <v>0</v>
      </c>
      <c r="CO244" s="85">
        <v>43651</v>
      </c>
      <c r="CP244" s="83" t="s">
        <v>4290</v>
      </c>
      <c r="CQ244" s="83" t="s">
        <v>102</v>
      </c>
      <c r="CR244" s="83" t="s">
        <v>482</v>
      </c>
      <c r="CS244" s="83">
        <v>239</v>
      </c>
      <c r="CT244" s="83" t="s">
        <v>483</v>
      </c>
      <c r="CU244" s="83">
        <v>1</v>
      </c>
      <c r="CV244" s="83">
        <v>0</v>
      </c>
      <c r="CW244" s="83">
        <v>0</v>
      </c>
      <c r="CX244" s="83" t="s">
        <v>109</v>
      </c>
      <c r="CY244" s="83" t="s">
        <v>583</v>
      </c>
      <c r="CZ244" s="83">
        <v>0</v>
      </c>
      <c r="DA244" s="83">
        <v>0</v>
      </c>
      <c r="DB244" s="83">
        <f t="shared" si="15"/>
        <v>0</v>
      </c>
      <c r="DC244" s="83" t="s">
        <v>497</v>
      </c>
      <c r="DE244" s="136">
        <v>1</v>
      </c>
      <c r="DF244" s="136">
        <v>1</v>
      </c>
      <c r="DG244" s="215" t="s">
        <v>269</v>
      </c>
      <c r="DH244" s="136">
        <v>1</v>
      </c>
      <c r="DI244" s="136">
        <v>1</v>
      </c>
      <c r="DJ244" s="215" t="s">
        <v>269</v>
      </c>
      <c r="EE244" s="136" t="b">
        <v>1</v>
      </c>
      <c r="EF244" s="136" t="b">
        <v>1</v>
      </c>
      <c r="EG244" s="136" t="b">
        <v>1</v>
      </c>
      <c r="EH244" s="136" t="b">
        <v>1</v>
      </c>
      <c r="EL244" s="215" t="s">
        <v>269</v>
      </c>
    </row>
    <row r="245" spans="1:142" ht="60" customHeight="1" x14ac:dyDescent="0.55000000000000004">
      <c r="A245" s="83" t="s">
        <v>130</v>
      </c>
      <c r="B245" s="83" t="s">
        <v>98</v>
      </c>
      <c r="C245">
        <v>592641</v>
      </c>
      <c r="D245" t="s">
        <v>896</v>
      </c>
      <c r="E245" t="s">
        <v>896</v>
      </c>
      <c r="F245" s="83" t="s">
        <v>108</v>
      </c>
      <c r="G245" s="213">
        <v>39919</v>
      </c>
      <c r="H245" s="83" t="s">
        <v>102</v>
      </c>
      <c r="I245" s="213">
        <v>43370</v>
      </c>
      <c r="J245" s="83" t="s">
        <v>228</v>
      </c>
      <c r="K245" s="214">
        <v>306059466411</v>
      </c>
      <c r="L245" s="83" t="s">
        <v>126</v>
      </c>
      <c r="M245" s="213">
        <v>43557</v>
      </c>
      <c r="N245">
        <v>196787</v>
      </c>
      <c r="O245" s="145" t="s">
        <v>567</v>
      </c>
      <c r="P245" s="145" t="s">
        <v>99</v>
      </c>
      <c r="Q245" s="145" t="s">
        <v>100</v>
      </c>
      <c r="R245" s="145" t="s">
        <v>567</v>
      </c>
      <c r="V245">
        <v>3987</v>
      </c>
      <c r="W245" s="83" t="s">
        <v>1714</v>
      </c>
      <c r="X245" s="83" t="s">
        <v>103</v>
      </c>
      <c r="Y245" t="s">
        <v>2207</v>
      </c>
      <c r="Z245" s="83" t="s">
        <v>102</v>
      </c>
      <c r="AA245" s="83" t="s">
        <v>102</v>
      </c>
      <c r="AB245" t="s">
        <v>3202</v>
      </c>
      <c r="AC245" s="83" t="s">
        <v>3968</v>
      </c>
      <c r="AD245" s="83" t="s">
        <v>111</v>
      </c>
      <c r="AE245" s="83" t="s">
        <v>105</v>
      </c>
      <c r="AF245" t="s">
        <v>2207</v>
      </c>
      <c r="AG245" s="83" t="s">
        <v>102</v>
      </c>
      <c r="AH245" s="83" t="s">
        <v>102</v>
      </c>
      <c r="AI245" t="s">
        <v>3202</v>
      </c>
      <c r="AJ245" s="83" t="s">
        <v>3968</v>
      </c>
      <c r="AK245" s="83" t="s">
        <v>111</v>
      </c>
      <c r="AL245" s="83" t="s">
        <v>105</v>
      </c>
      <c r="AM245" s="87" t="s">
        <v>106</v>
      </c>
      <c r="AN245" t="s">
        <v>2207</v>
      </c>
      <c r="AO245" t="s">
        <v>3202</v>
      </c>
      <c r="AP245" s="83" t="s">
        <v>3968</v>
      </c>
      <c r="AQ245" s="83" t="s">
        <v>144</v>
      </c>
      <c r="AR245" s="87" t="s">
        <v>106</v>
      </c>
      <c r="AT245" s="83" t="s">
        <v>107</v>
      </c>
      <c r="AU245" s="146" t="s">
        <v>107</v>
      </c>
      <c r="AV245" s="146" t="s">
        <v>107</v>
      </c>
      <c r="AX245" s="110" t="s">
        <v>107</v>
      </c>
      <c r="AY245" s="111"/>
      <c r="AZ245" s="112">
        <f t="shared" ca="1" si="16"/>
        <v>7306</v>
      </c>
      <c r="BA245" s="136">
        <f t="shared" ca="1" si="17"/>
        <v>78</v>
      </c>
      <c r="BB245" s="114" t="s">
        <v>136</v>
      </c>
      <c r="BC245" s="114" t="s">
        <v>108</v>
      </c>
      <c r="BD245" s="114"/>
      <c r="BE245" s="115" t="s">
        <v>102</v>
      </c>
      <c r="BF245" s="115" t="s">
        <v>102</v>
      </c>
      <c r="BG245" s="115" t="s">
        <v>102</v>
      </c>
      <c r="BH245" s="115" t="s">
        <v>102</v>
      </c>
      <c r="BI245" s="116"/>
      <c r="BJ245" s="117" t="s">
        <v>109</v>
      </c>
      <c r="BK245" s="117" t="s">
        <v>109</v>
      </c>
      <c r="BL245" s="83">
        <f t="shared" ca="1" si="18"/>
        <v>85</v>
      </c>
      <c r="BM245" s="83" t="s">
        <v>270</v>
      </c>
      <c r="BN245" s="83">
        <v>0</v>
      </c>
      <c r="BO245" s="83" t="s">
        <v>108</v>
      </c>
      <c r="BP245" s="83">
        <v>-415740</v>
      </c>
      <c r="BQ245" s="83" t="s">
        <v>381</v>
      </c>
      <c r="BR245" s="83" t="s">
        <v>157</v>
      </c>
      <c r="BS245" s="83" t="s">
        <v>502</v>
      </c>
      <c r="BT245" s="83">
        <v>-415740</v>
      </c>
      <c r="BU245" s="83" t="s">
        <v>381</v>
      </c>
      <c r="BV245" s="83" t="s">
        <v>157</v>
      </c>
      <c r="BW245" s="83" t="s">
        <v>502</v>
      </c>
      <c r="BY245" s="136">
        <v>0</v>
      </c>
      <c r="BZ245" s="136">
        <v>0</v>
      </c>
      <c r="CA245" s="136">
        <v>0</v>
      </c>
      <c r="CB245" s="136">
        <v>0</v>
      </c>
      <c r="CD245" s="136">
        <v>0</v>
      </c>
      <c r="CE245" s="136">
        <v>0</v>
      </c>
      <c r="CF245" s="136">
        <v>0</v>
      </c>
      <c r="CG245" s="136">
        <v>0</v>
      </c>
      <c r="CH245" s="136">
        <v>0</v>
      </c>
      <c r="CI245" s="136">
        <v>0</v>
      </c>
      <c r="CJ245" s="136">
        <v>0</v>
      </c>
      <c r="CK245" s="138">
        <v>0</v>
      </c>
      <c r="CL245" s="138">
        <v>0</v>
      </c>
      <c r="CM245" s="136">
        <v>0</v>
      </c>
      <c r="CN245" s="136">
        <v>0</v>
      </c>
      <c r="CO245" s="85">
        <v>43652</v>
      </c>
      <c r="CP245" s="83" t="s">
        <v>4291</v>
      </c>
      <c r="CQ245" s="83" t="s">
        <v>102</v>
      </c>
      <c r="CR245" s="83" t="s">
        <v>482</v>
      </c>
      <c r="CS245" s="83">
        <v>240</v>
      </c>
      <c r="CT245" s="83" t="s">
        <v>483</v>
      </c>
      <c r="CU245" s="83">
        <v>1</v>
      </c>
      <c r="CV245" s="83">
        <v>0</v>
      </c>
      <c r="CW245" s="83">
        <v>0</v>
      </c>
      <c r="CX245" s="83" t="s">
        <v>109</v>
      </c>
      <c r="CY245" s="83" t="s">
        <v>583</v>
      </c>
      <c r="CZ245" s="83">
        <v>0</v>
      </c>
      <c r="DA245" s="83">
        <v>0</v>
      </c>
      <c r="DB245" s="83">
        <f t="shared" si="15"/>
        <v>0</v>
      </c>
      <c r="DC245" s="83" t="s">
        <v>497</v>
      </c>
      <c r="DE245" s="136">
        <v>1</v>
      </c>
      <c r="DF245" s="136">
        <v>1</v>
      </c>
      <c r="DG245" s="215" t="s">
        <v>269</v>
      </c>
      <c r="DH245" s="136">
        <v>1</v>
      </c>
      <c r="DI245" s="136">
        <v>1</v>
      </c>
      <c r="DJ245" s="215" t="s">
        <v>269</v>
      </c>
      <c r="EE245" s="136" t="b">
        <v>1</v>
      </c>
      <c r="EF245" s="136" t="b">
        <v>1</v>
      </c>
      <c r="EG245" s="136" t="b">
        <v>1</v>
      </c>
      <c r="EH245" s="136" t="b">
        <v>1</v>
      </c>
      <c r="EL245" s="215" t="s">
        <v>269</v>
      </c>
    </row>
    <row r="246" spans="1:142" ht="60" customHeight="1" x14ac:dyDescent="0.55000000000000004">
      <c r="A246" s="83" t="s">
        <v>130</v>
      </c>
      <c r="B246" s="83" t="s">
        <v>98</v>
      </c>
      <c r="C246">
        <v>138135</v>
      </c>
      <c r="D246" t="s">
        <v>897</v>
      </c>
      <c r="E246" t="s">
        <v>897</v>
      </c>
      <c r="F246" s="83" t="s">
        <v>108</v>
      </c>
      <c r="G246" s="213">
        <v>26207</v>
      </c>
      <c r="H246" s="83" t="s">
        <v>102</v>
      </c>
      <c r="I246" s="213">
        <v>43400</v>
      </c>
      <c r="J246" s="83" t="s">
        <v>228</v>
      </c>
      <c r="K246" s="214">
        <v>983891061051</v>
      </c>
      <c r="L246" s="83" t="s">
        <v>135</v>
      </c>
      <c r="M246" s="213">
        <v>43718</v>
      </c>
      <c r="N246">
        <v>421538</v>
      </c>
      <c r="O246" s="145" t="s">
        <v>567</v>
      </c>
      <c r="P246" s="145" t="s">
        <v>99</v>
      </c>
      <c r="Q246" s="145" t="s">
        <v>100</v>
      </c>
      <c r="R246" s="145" t="s">
        <v>567</v>
      </c>
      <c r="V246">
        <v>6947</v>
      </c>
      <c r="W246" s="83" t="s">
        <v>101</v>
      </c>
      <c r="X246" s="83" t="s">
        <v>103</v>
      </c>
      <c r="Y246" t="s">
        <v>2208</v>
      </c>
      <c r="Z246" s="83" t="s">
        <v>102</v>
      </c>
      <c r="AA246" s="83" t="s">
        <v>102</v>
      </c>
      <c r="AB246" t="s">
        <v>3203</v>
      </c>
      <c r="AC246" s="83" t="s">
        <v>3969</v>
      </c>
      <c r="AD246" s="83" t="s">
        <v>144</v>
      </c>
      <c r="AE246" s="83" t="s">
        <v>105</v>
      </c>
      <c r="AF246" t="s">
        <v>2208</v>
      </c>
      <c r="AG246" s="83" t="s">
        <v>102</v>
      </c>
      <c r="AH246" s="83" t="s">
        <v>102</v>
      </c>
      <c r="AI246" t="s">
        <v>3203</v>
      </c>
      <c r="AJ246" s="83" t="s">
        <v>3969</v>
      </c>
      <c r="AK246" s="83" t="s">
        <v>144</v>
      </c>
      <c r="AL246" s="83" t="s">
        <v>105</v>
      </c>
      <c r="AM246" s="87" t="s">
        <v>106</v>
      </c>
      <c r="AN246" t="s">
        <v>2208</v>
      </c>
      <c r="AO246" t="s">
        <v>3203</v>
      </c>
      <c r="AP246" s="83" t="s">
        <v>3969</v>
      </c>
      <c r="AQ246" s="83" t="s">
        <v>111</v>
      </c>
      <c r="AR246" s="87" t="s">
        <v>106</v>
      </c>
      <c r="AT246" s="83" t="s">
        <v>107</v>
      </c>
      <c r="AU246" s="146" t="s">
        <v>107</v>
      </c>
      <c r="AV246" s="146" t="s">
        <v>107</v>
      </c>
      <c r="AX246" s="110" t="s">
        <v>107</v>
      </c>
      <c r="AY246" s="111"/>
      <c r="AZ246" s="112">
        <f t="shared" ca="1" si="16"/>
        <v>9254</v>
      </c>
      <c r="BA246" s="136">
        <f t="shared" ca="1" si="17"/>
        <v>9</v>
      </c>
      <c r="BB246" s="114" t="s">
        <v>134</v>
      </c>
      <c r="BC246" s="114" t="s">
        <v>108</v>
      </c>
      <c r="BD246" s="114"/>
      <c r="BE246" s="115" t="s">
        <v>102</v>
      </c>
      <c r="BF246" s="115" t="s">
        <v>102</v>
      </c>
      <c r="BG246" s="115" t="s">
        <v>102</v>
      </c>
      <c r="BH246" s="115" t="s">
        <v>102</v>
      </c>
      <c r="BI246" s="116"/>
      <c r="BJ246" s="117" t="s">
        <v>109</v>
      </c>
      <c r="BK246" s="117" t="s">
        <v>109</v>
      </c>
      <c r="BL246" s="83">
        <f t="shared" ca="1" si="18"/>
        <v>66</v>
      </c>
      <c r="BM246" s="83" t="s">
        <v>108</v>
      </c>
      <c r="BN246" s="83">
        <v>0</v>
      </c>
      <c r="BO246" s="83" t="s">
        <v>108</v>
      </c>
      <c r="BP246" s="83">
        <v>-417475</v>
      </c>
      <c r="BQ246" s="83" t="s">
        <v>312</v>
      </c>
      <c r="BR246" s="83" t="s">
        <v>153</v>
      </c>
      <c r="BS246" s="83" t="s">
        <v>499</v>
      </c>
      <c r="BT246" s="83">
        <v>-417475</v>
      </c>
      <c r="BU246" s="83" t="s">
        <v>312</v>
      </c>
      <c r="BV246" s="83" t="s">
        <v>153</v>
      </c>
      <c r="BW246" s="83" t="s">
        <v>499</v>
      </c>
      <c r="BY246" s="136">
        <v>0</v>
      </c>
      <c r="BZ246" s="136">
        <v>0</v>
      </c>
      <c r="CA246" s="136">
        <v>0</v>
      </c>
      <c r="CB246" s="136">
        <v>0</v>
      </c>
      <c r="CD246" s="136">
        <v>0</v>
      </c>
      <c r="CE246" s="136">
        <v>0</v>
      </c>
      <c r="CF246" s="136">
        <v>0</v>
      </c>
      <c r="CG246" s="136">
        <v>0</v>
      </c>
      <c r="CH246" s="136">
        <v>0</v>
      </c>
      <c r="CI246" s="136">
        <v>0</v>
      </c>
      <c r="CJ246" s="136">
        <v>0</v>
      </c>
      <c r="CK246" s="138">
        <v>0</v>
      </c>
      <c r="CL246" s="138">
        <v>0</v>
      </c>
      <c r="CM246" s="136">
        <v>0</v>
      </c>
      <c r="CN246" s="136">
        <v>0</v>
      </c>
      <c r="CO246" s="85">
        <v>43653</v>
      </c>
      <c r="CP246" s="83" t="s">
        <v>4292</v>
      </c>
      <c r="CQ246" s="83" t="s">
        <v>102</v>
      </c>
      <c r="CR246" s="83" t="s">
        <v>482</v>
      </c>
      <c r="CS246" s="83">
        <v>241</v>
      </c>
      <c r="CT246" s="83" t="s">
        <v>483</v>
      </c>
      <c r="CU246" s="83">
        <v>1</v>
      </c>
      <c r="CV246" s="83">
        <v>0</v>
      </c>
      <c r="CW246" s="83">
        <v>0</v>
      </c>
      <c r="CX246" s="83" t="s">
        <v>109</v>
      </c>
      <c r="CY246" s="83" t="s">
        <v>583</v>
      </c>
      <c r="CZ246" s="83">
        <v>0</v>
      </c>
      <c r="DA246" s="83">
        <v>0</v>
      </c>
      <c r="DB246" s="83">
        <f t="shared" si="15"/>
        <v>0</v>
      </c>
      <c r="DC246" s="83" t="s">
        <v>497</v>
      </c>
      <c r="DE246" s="136">
        <v>1</v>
      </c>
      <c r="DF246" s="136">
        <v>1</v>
      </c>
      <c r="DG246" s="215" t="s">
        <v>269</v>
      </c>
      <c r="DH246" s="136">
        <v>1</v>
      </c>
      <c r="DI246" s="136">
        <v>1</v>
      </c>
      <c r="DJ246" s="215" t="s">
        <v>269</v>
      </c>
      <c r="EE246" s="136" t="b">
        <v>1</v>
      </c>
      <c r="EF246" s="136" t="b">
        <v>1</v>
      </c>
      <c r="EG246" s="136" t="b">
        <v>1</v>
      </c>
      <c r="EH246" s="136" t="b">
        <v>1</v>
      </c>
      <c r="EL246" s="215" t="s">
        <v>269</v>
      </c>
    </row>
    <row r="247" spans="1:142" ht="60" customHeight="1" x14ac:dyDescent="0.55000000000000004">
      <c r="A247" s="83" t="s">
        <v>130</v>
      </c>
      <c r="B247" s="83" t="s">
        <v>98</v>
      </c>
      <c r="C247">
        <v>668299</v>
      </c>
      <c r="D247" t="s">
        <v>898</v>
      </c>
      <c r="E247" t="s">
        <v>898</v>
      </c>
      <c r="F247" s="83" t="s">
        <v>108</v>
      </c>
      <c r="G247" s="213">
        <v>39426</v>
      </c>
      <c r="H247" s="83" t="s">
        <v>102</v>
      </c>
      <c r="I247" s="213">
        <v>43423</v>
      </c>
      <c r="J247" s="83" t="s">
        <v>228</v>
      </c>
      <c r="K247" s="214">
        <v>638811605151</v>
      </c>
      <c r="L247" s="83" t="s">
        <v>97</v>
      </c>
      <c r="M247" s="213">
        <v>43571</v>
      </c>
      <c r="N247">
        <v>243906</v>
      </c>
      <c r="O247" s="145" t="s">
        <v>567</v>
      </c>
      <c r="P247" s="145" t="s">
        <v>99</v>
      </c>
      <c r="Q247" s="145" t="s">
        <v>100</v>
      </c>
      <c r="R247" s="145" t="s">
        <v>567</v>
      </c>
      <c r="V247">
        <v>7789</v>
      </c>
      <c r="W247" s="83" t="s">
        <v>101</v>
      </c>
      <c r="X247" s="83" t="s">
        <v>103</v>
      </c>
      <c r="Y247" t="s">
        <v>2209</v>
      </c>
      <c r="Z247" s="83" t="s">
        <v>102</v>
      </c>
      <c r="AA247" s="83" t="s">
        <v>102</v>
      </c>
      <c r="AB247" t="s">
        <v>3204</v>
      </c>
      <c r="AC247" s="83" t="s">
        <v>3970</v>
      </c>
      <c r="AD247" s="83" t="s">
        <v>144</v>
      </c>
      <c r="AE247" s="83" t="s">
        <v>105</v>
      </c>
      <c r="AF247" t="s">
        <v>2209</v>
      </c>
      <c r="AG247" s="83" t="s">
        <v>102</v>
      </c>
      <c r="AH247" s="83" t="s">
        <v>102</v>
      </c>
      <c r="AI247" t="s">
        <v>3204</v>
      </c>
      <c r="AJ247" s="83" t="s">
        <v>3970</v>
      </c>
      <c r="AK247" s="83" t="s">
        <v>144</v>
      </c>
      <c r="AL247" s="83" t="s">
        <v>105</v>
      </c>
      <c r="AM247" s="87" t="s">
        <v>106</v>
      </c>
      <c r="AN247" t="s">
        <v>2209</v>
      </c>
      <c r="AO247" t="s">
        <v>3204</v>
      </c>
      <c r="AP247" s="83" t="s">
        <v>3970</v>
      </c>
      <c r="AQ247" s="83" t="s">
        <v>144</v>
      </c>
      <c r="AR247" s="87" t="s">
        <v>106</v>
      </c>
      <c r="AT247" s="83" t="s">
        <v>107</v>
      </c>
      <c r="AU247" s="146" t="s">
        <v>107</v>
      </c>
      <c r="AV247" s="146" t="s">
        <v>107</v>
      </c>
      <c r="AX247" s="110" t="s">
        <v>107</v>
      </c>
      <c r="AY247" s="111"/>
      <c r="AZ247" s="112">
        <f t="shared" ca="1" si="16"/>
        <v>2705</v>
      </c>
      <c r="BA247" s="136">
        <f t="shared" ca="1" si="17"/>
        <v>49</v>
      </c>
      <c r="BB247" s="114" t="s">
        <v>134</v>
      </c>
      <c r="BC247" s="114" t="s">
        <v>108</v>
      </c>
      <c r="BD247" s="114"/>
      <c r="BE247" s="115" t="s">
        <v>102</v>
      </c>
      <c r="BF247" s="115" t="s">
        <v>102</v>
      </c>
      <c r="BG247" s="115" t="s">
        <v>102</v>
      </c>
      <c r="BH247" s="115" t="s">
        <v>102</v>
      </c>
      <c r="BI247" s="116"/>
      <c r="BJ247" s="117" t="s">
        <v>109</v>
      </c>
      <c r="BK247" s="117" t="s">
        <v>109</v>
      </c>
      <c r="BL247" s="83">
        <f t="shared" ca="1" si="18"/>
        <v>66</v>
      </c>
      <c r="BM247" s="83" t="s">
        <v>108</v>
      </c>
      <c r="BN247" s="83">
        <v>0</v>
      </c>
      <c r="BO247" s="83" t="s">
        <v>108</v>
      </c>
      <c r="BP247" s="83">
        <v>-419210</v>
      </c>
      <c r="BQ247" s="83" t="s">
        <v>198</v>
      </c>
      <c r="BR247" s="83" t="s">
        <v>164</v>
      </c>
      <c r="BS247" s="83" t="s">
        <v>499</v>
      </c>
      <c r="BT247" s="83">
        <v>-419210</v>
      </c>
      <c r="BU247" s="83" t="s">
        <v>198</v>
      </c>
      <c r="BV247" s="83" t="s">
        <v>164</v>
      </c>
      <c r="BW247" s="83" t="s">
        <v>499</v>
      </c>
      <c r="BY247" s="136">
        <v>0</v>
      </c>
      <c r="BZ247" s="136">
        <v>0</v>
      </c>
      <c r="CA247" s="136">
        <v>0</v>
      </c>
      <c r="CB247" s="136">
        <v>0</v>
      </c>
      <c r="CD247" s="136">
        <v>0</v>
      </c>
      <c r="CE247" s="136">
        <v>0</v>
      </c>
      <c r="CF247" s="136">
        <v>0</v>
      </c>
      <c r="CG247" s="136">
        <v>0</v>
      </c>
      <c r="CH247" s="136">
        <v>0</v>
      </c>
      <c r="CI247" s="136">
        <v>0</v>
      </c>
      <c r="CJ247" s="136">
        <v>0</v>
      </c>
      <c r="CK247" s="138">
        <v>0</v>
      </c>
      <c r="CL247" s="138">
        <v>0</v>
      </c>
      <c r="CM247" s="136">
        <v>0</v>
      </c>
      <c r="CN247" s="136">
        <v>0</v>
      </c>
      <c r="CO247" s="85">
        <v>43654</v>
      </c>
      <c r="CP247" s="83" t="s">
        <v>4293</v>
      </c>
      <c r="CQ247" s="83" t="s">
        <v>102</v>
      </c>
      <c r="CR247" s="83" t="s">
        <v>482</v>
      </c>
      <c r="CS247" s="83">
        <v>242</v>
      </c>
      <c r="CT247" s="83" t="s">
        <v>483</v>
      </c>
      <c r="CU247" s="83">
        <v>1</v>
      </c>
      <c r="CV247" s="83">
        <v>0</v>
      </c>
      <c r="CW247" s="83">
        <v>0</v>
      </c>
      <c r="CX247" s="83" t="s">
        <v>109</v>
      </c>
      <c r="CY247" s="83" t="s">
        <v>583</v>
      </c>
      <c r="CZ247" s="83">
        <v>0</v>
      </c>
      <c r="DA247" s="83">
        <v>0</v>
      </c>
      <c r="DB247" s="83">
        <f t="shared" si="15"/>
        <v>0</v>
      </c>
      <c r="DC247" s="83" t="s">
        <v>497</v>
      </c>
      <c r="DE247" s="136">
        <v>1</v>
      </c>
      <c r="DF247" s="136">
        <v>1</v>
      </c>
      <c r="DG247" s="215" t="s">
        <v>269</v>
      </c>
      <c r="DH247" s="136">
        <v>1</v>
      </c>
      <c r="DI247" s="136">
        <v>1</v>
      </c>
      <c r="DJ247" s="215" t="s">
        <v>269</v>
      </c>
      <c r="EE247" s="136" t="b">
        <v>1</v>
      </c>
      <c r="EF247" s="136" t="b">
        <v>1</v>
      </c>
      <c r="EG247" s="136" t="b">
        <v>1</v>
      </c>
      <c r="EH247" s="136" t="b">
        <v>1</v>
      </c>
      <c r="EL247" s="215" t="s">
        <v>269</v>
      </c>
    </row>
    <row r="248" spans="1:142" ht="60" customHeight="1" x14ac:dyDescent="0.55000000000000004">
      <c r="A248" s="83" t="s">
        <v>130</v>
      </c>
      <c r="B248" s="83" t="s">
        <v>98</v>
      </c>
      <c r="C248">
        <v>216078</v>
      </c>
      <c r="D248" t="s">
        <v>899</v>
      </c>
      <c r="E248" t="s">
        <v>899</v>
      </c>
      <c r="F248" s="83" t="s">
        <v>108</v>
      </c>
      <c r="G248" s="213">
        <v>28221</v>
      </c>
      <c r="H248" s="83" t="s">
        <v>102</v>
      </c>
      <c r="I248" s="213">
        <v>43229</v>
      </c>
      <c r="J248" s="83" t="s">
        <v>228</v>
      </c>
      <c r="K248" s="214">
        <v>956988633703</v>
      </c>
      <c r="L248" s="83" t="s">
        <v>135</v>
      </c>
      <c r="M248" s="213">
        <v>43558</v>
      </c>
      <c r="N248">
        <v>412588</v>
      </c>
      <c r="O248" s="145" t="s">
        <v>567</v>
      </c>
      <c r="P248" s="145" t="s">
        <v>99</v>
      </c>
      <c r="Q248" s="145" t="s">
        <v>100</v>
      </c>
      <c r="R248" s="145" t="s">
        <v>567</v>
      </c>
      <c r="V248">
        <v>8719</v>
      </c>
      <c r="W248" s="83" t="s">
        <v>1715</v>
      </c>
      <c r="X248" s="83" t="s">
        <v>103</v>
      </c>
      <c r="Y248" t="s">
        <v>2210</v>
      </c>
      <c r="Z248" s="83" t="s">
        <v>102</v>
      </c>
      <c r="AA248" s="83" t="s">
        <v>102</v>
      </c>
      <c r="AB248" t="s">
        <v>3205</v>
      </c>
      <c r="AC248" s="83" t="s">
        <v>3971</v>
      </c>
      <c r="AD248" s="83" t="s">
        <v>111</v>
      </c>
      <c r="AE248" s="83" t="s">
        <v>105</v>
      </c>
      <c r="AF248" t="s">
        <v>2210</v>
      </c>
      <c r="AG248" s="83" t="s">
        <v>102</v>
      </c>
      <c r="AH248" s="83" t="s">
        <v>102</v>
      </c>
      <c r="AI248" t="s">
        <v>3205</v>
      </c>
      <c r="AJ248" s="83" t="s">
        <v>3971</v>
      </c>
      <c r="AK248" s="83" t="s">
        <v>111</v>
      </c>
      <c r="AL248" s="83" t="s">
        <v>105</v>
      </c>
      <c r="AM248" s="87" t="s">
        <v>106</v>
      </c>
      <c r="AN248" t="s">
        <v>2210</v>
      </c>
      <c r="AO248" t="s">
        <v>3205</v>
      </c>
      <c r="AP248" s="83" t="s">
        <v>3971</v>
      </c>
      <c r="AQ248" s="83" t="s">
        <v>144</v>
      </c>
      <c r="AR248" s="87" t="s">
        <v>106</v>
      </c>
      <c r="AT248" s="83" t="s">
        <v>107</v>
      </c>
      <c r="AU248" s="146" t="s">
        <v>107</v>
      </c>
      <c r="AV248" s="146" t="s">
        <v>107</v>
      </c>
      <c r="AX248" s="110" t="s">
        <v>107</v>
      </c>
      <c r="AY248" s="111"/>
      <c r="AZ248" s="112">
        <f t="shared" ca="1" si="16"/>
        <v>6012</v>
      </c>
      <c r="BA248" s="136">
        <f t="shared" ca="1" si="17"/>
        <v>60</v>
      </c>
      <c r="BB248" s="114" t="s">
        <v>136</v>
      </c>
      <c r="BC248" s="114" t="s">
        <v>108</v>
      </c>
      <c r="BD248" s="114"/>
      <c r="BE248" s="115" t="s">
        <v>102</v>
      </c>
      <c r="BF248" s="115" t="s">
        <v>102</v>
      </c>
      <c r="BG248" s="115" t="s">
        <v>102</v>
      </c>
      <c r="BH248" s="115" t="s">
        <v>102</v>
      </c>
      <c r="BI248" s="116"/>
      <c r="BJ248" s="117" t="s">
        <v>109</v>
      </c>
      <c r="BK248" s="117" t="s">
        <v>109</v>
      </c>
      <c r="BL248" s="83">
        <f t="shared" ca="1" si="18"/>
        <v>15</v>
      </c>
      <c r="BM248" s="83" t="s">
        <v>270</v>
      </c>
      <c r="BN248" s="83">
        <v>0</v>
      </c>
      <c r="BO248" s="83" t="s">
        <v>108</v>
      </c>
      <c r="BP248" s="83">
        <v>-420945</v>
      </c>
      <c r="BQ248" s="83" t="s">
        <v>381</v>
      </c>
      <c r="BR248" s="83" t="s">
        <v>157</v>
      </c>
      <c r="BS248" s="83" t="s">
        <v>502</v>
      </c>
      <c r="BT248" s="83">
        <v>-420945</v>
      </c>
      <c r="BU248" s="83" t="s">
        <v>381</v>
      </c>
      <c r="BV248" s="83" t="s">
        <v>157</v>
      </c>
      <c r="BW248" s="83" t="s">
        <v>502</v>
      </c>
      <c r="BY248" s="136">
        <v>0</v>
      </c>
      <c r="BZ248" s="136">
        <v>0</v>
      </c>
      <c r="CA248" s="136">
        <v>0</v>
      </c>
      <c r="CB248" s="136">
        <v>0</v>
      </c>
      <c r="CD248" s="136">
        <v>0</v>
      </c>
      <c r="CE248" s="136">
        <v>0</v>
      </c>
      <c r="CF248" s="136">
        <v>0</v>
      </c>
      <c r="CG248" s="136">
        <v>0</v>
      </c>
      <c r="CH248" s="136">
        <v>0</v>
      </c>
      <c r="CI248" s="136">
        <v>0</v>
      </c>
      <c r="CJ248" s="136">
        <v>0</v>
      </c>
      <c r="CK248" s="138">
        <v>0</v>
      </c>
      <c r="CL248" s="138">
        <v>0</v>
      </c>
      <c r="CM248" s="136">
        <v>0</v>
      </c>
      <c r="CN248" s="136">
        <v>0</v>
      </c>
      <c r="CO248" s="85">
        <v>43655</v>
      </c>
      <c r="CP248" s="83" t="s">
        <v>4294</v>
      </c>
      <c r="CQ248" s="83" t="s">
        <v>102</v>
      </c>
      <c r="CR248" s="83" t="s">
        <v>482</v>
      </c>
      <c r="CS248" s="83">
        <v>243</v>
      </c>
      <c r="CT248" s="83" t="s">
        <v>483</v>
      </c>
      <c r="CU248" s="83">
        <v>1</v>
      </c>
      <c r="CV248" s="83">
        <v>0</v>
      </c>
      <c r="CW248" s="83">
        <v>0</v>
      </c>
      <c r="CX248" s="83" t="s">
        <v>109</v>
      </c>
      <c r="CY248" s="83" t="s">
        <v>583</v>
      </c>
      <c r="CZ248" s="83">
        <v>0</v>
      </c>
      <c r="DA248" s="83">
        <v>0</v>
      </c>
      <c r="DB248" s="83">
        <f t="shared" si="15"/>
        <v>0</v>
      </c>
      <c r="DC248" s="83" t="s">
        <v>497</v>
      </c>
      <c r="DE248" s="136">
        <v>1</v>
      </c>
      <c r="DF248" s="136">
        <v>1</v>
      </c>
      <c r="DG248" s="215" t="s">
        <v>269</v>
      </c>
      <c r="DH248" s="136">
        <v>1</v>
      </c>
      <c r="DI248" s="136">
        <v>1</v>
      </c>
      <c r="DJ248" s="215" t="s">
        <v>269</v>
      </c>
      <c r="EE248" s="136" t="b">
        <v>1</v>
      </c>
      <c r="EF248" s="136" t="b">
        <v>1</v>
      </c>
      <c r="EG248" s="136" t="b">
        <v>1</v>
      </c>
      <c r="EH248" s="136" t="b">
        <v>1</v>
      </c>
      <c r="EL248" s="215" t="s">
        <v>269</v>
      </c>
    </row>
    <row r="249" spans="1:142" ht="60" customHeight="1" x14ac:dyDescent="0.55000000000000004">
      <c r="A249" s="83" t="s">
        <v>130</v>
      </c>
      <c r="B249" s="83" t="s">
        <v>98</v>
      </c>
      <c r="C249">
        <v>999857</v>
      </c>
      <c r="D249" t="s">
        <v>900</v>
      </c>
      <c r="E249" t="s">
        <v>900</v>
      </c>
      <c r="F249" s="83" t="s">
        <v>108</v>
      </c>
      <c r="G249" s="213">
        <v>34258</v>
      </c>
      <c r="H249" s="83" t="s">
        <v>102</v>
      </c>
      <c r="I249" s="213">
        <v>43197</v>
      </c>
      <c r="J249" s="83" t="s">
        <v>228</v>
      </c>
      <c r="K249" s="214">
        <v>155666881769</v>
      </c>
      <c r="L249" s="83" t="s">
        <v>97</v>
      </c>
      <c r="M249" s="213">
        <v>43511</v>
      </c>
      <c r="N249">
        <v>764549</v>
      </c>
      <c r="O249" s="145" t="s">
        <v>567</v>
      </c>
      <c r="P249" s="145" t="s">
        <v>99</v>
      </c>
      <c r="Q249" s="145" t="s">
        <v>100</v>
      </c>
      <c r="R249" s="145" t="s">
        <v>567</v>
      </c>
      <c r="V249">
        <v>6940</v>
      </c>
      <c r="W249" s="83" t="s">
        <v>101</v>
      </c>
      <c r="X249" s="83" t="s">
        <v>103</v>
      </c>
      <c r="Y249" t="s">
        <v>2211</v>
      </c>
      <c r="Z249" s="83" t="s">
        <v>102</v>
      </c>
      <c r="AA249" s="83" t="s">
        <v>102</v>
      </c>
      <c r="AB249" t="s">
        <v>3206</v>
      </c>
      <c r="AC249" s="83" t="s">
        <v>3972</v>
      </c>
      <c r="AD249" s="83" t="s">
        <v>144</v>
      </c>
      <c r="AE249" s="83" t="s">
        <v>105</v>
      </c>
      <c r="AF249" t="s">
        <v>2211</v>
      </c>
      <c r="AG249" s="83" t="s">
        <v>102</v>
      </c>
      <c r="AH249" s="83" t="s">
        <v>102</v>
      </c>
      <c r="AI249" t="s">
        <v>3206</v>
      </c>
      <c r="AJ249" s="83" t="s">
        <v>3972</v>
      </c>
      <c r="AK249" s="83" t="s">
        <v>144</v>
      </c>
      <c r="AL249" s="83" t="s">
        <v>105</v>
      </c>
      <c r="AM249" s="87" t="s">
        <v>106</v>
      </c>
      <c r="AN249" t="s">
        <v>2211</v>
      </c>
      <c r="AO249" t="s">
        <v>3206</v>
      </c>
      <c r="AP249" s="83" t="s">
        <v>3972</v>
      </c>
      <c r="AQ249" s="83" t="s">
        <v>111</v>
      </c>
      <c r="AR249" s="87" t="s">
        <v>106</v>
      </c>
      <c r="AT249" s="83" t="s">
        <v>107</v>
      </c>
      <c r="AU249" s="146" t="s">
        <v>107</v>
      </c>
      <c r="AV249" s="146" t="s">
        <v>107</v>
      </c>
      <c r="AX249" s="110" t="s">
        <v>107</v>
      </c>
      <c r="AY249" s="111"/>
      <c r="AZ249" s="112">
        <f t="shared" ca="1" si="16"/>
        <v>1915</v>
      </c>
      <c r="BA249" s="136">
        <f t="shared" ca="1" si="17"/>
        <v>10</v>
      </c>
      <c r="BB249" s="114" t="s">
        <v>134</v>
      </c>
      <c r="BC249" s="114" t="s">
        <v>108</v>
      </c>
      <c r="BD249" s="114"/>
      <c r="BE249" s="115" t="s">
        <v>102</v>
      </c>
      <c r="BF249" s="115" t="s">
        <v>102</v>
      </c>
      <c r="BG249" s="115" t="s">
        <v>102</v>
      </c>
      <c r="BH249" s="115" t="s">
        <v>102</v>
      </c>
      <c r="BI249" s="116"/>
      <c r="BJ249" s="117" t="s">
        <v>109</v>
      </c>
      <c r="BK249" s="117" t="s">
        <v>109</v>
      </c>
      <c r="BL249" s="83">
        <f t="shared" ca="1" si="18"/>
        <v>99</v>
      </c>
      <c r="BM249" s="83" t="s">
        <v>108</v>
      </c>
      <c r="BN249" s="83">
        <v>0</v>
      </c>
      <c r="BO249" s="83" t="s">
        <v>108</v>
      </c>
      <c r="BP249" s="83">
        <v>-422680</v>
      </c>
      <c r="BQ249" s="83" t="s">
        <v>312</v>
      </c>
      <c r="BR249" s="83" t="s">
        <v>153</v>
      </c>
      <c r="BS249" s="83" t="s">
        <v>499</v>
      </c>
      <c r="BT249" s="83">
        <v>-422680</v>
      </c>
      <c r="BU249" s="83" t="s">
        <v>312</v>
      </c>
      <c r="BV249" s="83" t="s">
        <v>153</v>
      </c>
      <c r="BW249" s="83" t="s">
        <v>499</v>
      </c>
      <c r="BY249" s="136">
        <v>0</v>
      </c>
      <c r="BZ249" s="136">
        <v>0</v>
      </c>
      <c r="CA249" s="136">
        <v>0</v>
      </c>
      <c r="CB249" s="136">
        <v>0</v>
      </c>
      <c r="CD249" s="136">
        <v>0</v>
      </c>
      <c r="CE249" s="136">
        <v>0</v>
      </c>
      <c r="CF249" s="136">
        <v>0</v>
      </c>
      <c r="CG249" s="136">
        <v>0</v>
      </c>
      <c r="CH249" s="136">
        <v>0</v>
      </c>
      <c r="CI249" s="136">
        <v>0</v>
      </c>
      <c r="CJ249" s="136">
        <v>0</v>
      </c>
      <c r="CK249" s="138">
        <v>0</v>
      </c>
      <c r="CL249" s="138">
        <v>0</v>
      </c>
      <c r="CM249" s="136">
        <v>0</v>
      </c>
      <c r="CN249" s="136">
        <v>0</v>
      </c>
      <c r="CO249" s="85">
        <v>43656</v>
      </c>
      <c r="CP249" s="83" t="s">
        <v>4295</v>
      </c>
      <c r="CQ249" s="83" t="s">
        <v>102</v>
      </c>
      <c r="CR249" s="83" t="s">
        <v>482</v>
      </c>
      <c r="CS249" s="83">
        <v>244</v>
      </c>
      <c r="CT249" s="83" t="s">
        <v>483</v>
      </c>
      <c r="CU249" s="83">
        <v>1</v>
      </c>
      <c r="CV249" s="83">
        <v>0</v>
      </c>
      <c r="CW249" s="83">
        <v>0</v>
      </c>
      <c r="CX249" s="83" t="s">
        <v>109</v>
      </c>
      <c r="CY249" s="83" t="s">
        <v>583</v>
      </c>
      <c r="CZ249" s="83">
        <v>0</v>
      </c>
      <c r="DA249" s="83">
        <v>0</v>
      </c>
      <c r="DB249" s="83">
        <f t="shared" si="15"/>
        <v>0</v>
      </c>
      <c r="DC249" s="83" t="s">
        <v>497</v>
      </c>
      <c r="DE249" s="136">
        <v>1</v>
      </c>
      <c r="DF249" s="136">
        <v>1</v>
      </c>
      <c r="DG249" s="215" t="s">
        <v>269</v>
      </c>
      <c r="DH249" s="136">
        <v>1</v>
      </c>
      <c r="DI249" s="136">
        <v>1</v>
      </c>
      <c r="DJ249" s="215" t="s">
        <v>269</v>
      </c>
      <c r="EE249" s="136" t="b">
        <v>1</v>
      </c>
      <c r="EF249" s="136" t="b">
        <v>1</v>
      </c>
      <c r="EG249" s="136" t="b">
        <v>1</v>
      </c>
      <c r="EH249" s="136" t="b">
        <v>1</v>
      </c>
      <c r="EL249" s="215" t="s">
        <v>269</v>
      </c>
    </row>
    <row r="250" spans="1:142" ht="60" customHeight="1" x14ac:dyDescent="0.55000000000000004">
      <c r="A250" s="83" t="s">
        <v>130</v>
      </c>
      <c r="B250" s="83" t="s">
        <v>98</v>
      </c>
      <c r="C250">
        <v>855883</v>
      </c>
      <c r="D250" t="s">
        <v>901</v>
      </c>
      <c r="E250" t="s">
        <v>901</v>
      </c>
      <c r="F250" s="83" t="s">
        <v>108</v>
      </c>
      <c r="G250" s="213">
        <v>33069</v>
      </c>
      <c r="H250" s="83" t="s">
        <v>102</v>
      </c>
      <c r="I250" s="213">
        <v>43149</v>
      </c>
      <c r="J250" s="83" t="s">
        <v>228</v>
      </c>
      <c r="K250" s="214">
        <v>103560196496</v>
      </c>
      <c r="L250" s="83" t="s">
        <v>126</v>
      </c>
      <c r="M250" s="213">
        <v>43565</v>
      </c>
      <c r="N250">
        <v>879629</v>
      </c>
      <c r="O250" s="145" t="s">
        <v>567</v>
      </c>
      <c r="P250" s="145" t="s">
        <v>99</v>
      </c>
      <c r="Q250" s="145" t="s">
        <v>100</v>
      </c>
      <c r="R250" s="145" t="s">
        <v>567</v>
      </c>
      <c r="V250">
        <v>1694</v>
      </c>
      <c r="W250" s="83" t="s">
        <v>101</v>
      </c>
      <c r="X250" s="83" t="s">
        <v>103</v>
      </c>
      <c r="Y250" t="s">
        <v>2212</v>
      </c>
      <c r="Z250" s="83" t="s">
        <v>102</v>
      </c>
      <c r="AA250" s="83" t="s">
        <v>102</v>
      </c>
      <c r="AB250" t="s">
        <v>3207</v>
      </c>
      <c r="AC250" s="83" t="s">
        <v>3973</v>
      </c>
      <c r="AD250" s="83" t="s">
        <v>144</v>
      </c>
      <c r="AE250" s="83" t="s">
        <v>105</v>
      </c>
      <c r="AF250" t="s">
        <v>2212</v>
      </c>
      <c r="AG250" s="83" t="s">
        <v>102</v>
      </c>
      <c r="AH250" s="83" t="s">
        <v>102</v>
      </c>
      <c r="AI250" t="s">
        <v>3207</v>
      </c>
      <c r="AJ250" s="83" t="s">
        <v>3973</v>
      </c>
      <c r="AK250" s="83" t="s">
        <v>144</v>
      </c>
      <c r="AL250" s="83" t="s">
        <v>105</v>
      </c>
      <c r="AM250" s="87" t="s">
        <v>106</v>
      </c>
      <c r="AN250" t="s">
        <v>2212</v>
      </c>
      <c r="AO250" t="s">
        <v>3207</v>
      </c>
      <c r="AP250" s="83" t="s">
        <v>3973</v>
      </c>
      <c r="AQ250" s="83" t="s">
        <v>144</v>
      </c>
      <c r="AR250" s="87" t="s">
        <v>106</v>
      </c>
      <c r="AT250" s="83" t="s">
        <v>107</v>
      </c>
      <c r="AU250" s="146" t="s">
        <v>107</v>
      </c>
      <c r="AV250" s="146" t="s">
        <v>107</v>
      </c>
      <c r="AX250" s="110" t="s">
        <v>107</v>
      </c>
      <c r="AY250" s="111"/>
      <c r="AZ250" s="112">
        <f t="shared" ca="1" si="16"/>
        <v>4889</v>
      </c>
      <c r="BA250" s="136">
        <f t="shared" ca="1" si="17"/>
        <v>15</v>
      </c>
      <c r="BB250" s="114" t="s">
        <v>134</v>
      </c>
      <c r="BC250" s="114" t="s">
        <v>108</v>
      </c>
      <c r="BD250" s="114"/>
      <c r="BE250" s="115" t="s">
        <v>102</v>
      </c>
      <c r="BF250" s="115" t="s">
        <v>102</v>
      </c>
      <c r="BG250" s="115" t="s">
        <v>102</v>
      </c>
      <c r="BH250" s="115" t="s">
        <v>102</v>
      </c>
      <c r="BI250" s="116"/>
      <c r="BJ250" s="117" t="s">
        <v>109</v>
      </c>
      <c r="BK250" s="117" t="s">
        <v>109</v>
      </c>
      <c r="BL250" s="83">
        <f t="shared" ca="1" si="18"/>
        <v>23</v>
      </c>
      <c r="BM250" s="83" t="s">
        <v>108</v>
      </c>
      <c r="BN250" s="83">
        <v>0</v>
      </c>
      <c r="BO250" s="83" t="s">
        <v>108</v>
      </c>
      <c r="BP250" s="83">
        <v>-424415</v>
      </c>
      <c r="BQ250" s="83" t="s">
        <v>198</v>
      </c>
      <c r="BR250" s="83" t="s">
        <v>164</v>
      </c>
      <c r="BS250" s="83" t="s">
        <v>499</v>
      </c>
      <c r="BT250" s="83">
        <v>-424415</v>
      </c>
      <c r="BU250" s="83" t="s">
        <v>198</v>
      </c>
      <c r="BV250" s="83" t="s">
        <v>164</v>
      </c>
      <c r="BW250" s="83" t="s">
        <v>499</v>
      </c>
      <c r="BY250" s="136">
        <v>0</v>
      </c>
      <c r="BZ250" s="136">
        <v>0</v>
      </c>
      <c r="CA250" s="136">
        <v>0</v>
      </c>
      <c r="CB250" s="136">
        <v>0</v>
      </c>
      <c r="CD250" s="136">
        <v>0</v>
      </c>
      <c r="CE250" s="136">
        <v>0</v>
      </c>
      <c r="CF250" s="136">
        <v>0</v>
      </c>
      <c r="CG250" s="136">
        <v>0</v>
      </c>
      <c r="CH250" s="136">
        <v>0</v>
      </c>
      <c r="CI250" s="136">
        <v>0</v>
      </c>
      <c r="CJ250" s="136">
        <v>0</v>
      </c>
      <c r="CK250" s="138">
        <v>0</v>
      </c>
      <c r="CL250" s="138">
        <v>0</v>
      </c>
      <c r="CM250" s="136">
        <v>0</v>
      </c>
      <c r="CN250" s="136">
        <v>0</v>
      </c>
      <c r="CO250" s="85">
        <v>43657</v>
      </c>
      <c r="CP250" s="83" t="s">
        <v>4296</v>
      </c>
      <c r="CQ250" s="83" t="s">
        <v>102</v>
      </c>
      <c r="CR250" s="83" t="s">
        <v>482</v>
      </c>
      <c r="CS250" s="83">
        <v>245</v>
      </c>
      <c r="CT250" s="83" t="s">
        <v>483</v>
      </c>
      <c r="CU250" s="83">
        <v>1</v>
      </c>
      <c r="CV250" s="83">
        <v>0</v>
      </c>
      <c r="CW250" s="83">
        <v>0</v>
      </c>
      <c r="CX250" s="83" t="s">
        <v>109</v>
      </c>
      <c r="CY250" s="83" t="s">
        <v>583</v>
      </c>
      <c r="CZ250" s="83">
        <v>0</v>
      </c>
      <c r="DA250" s="83">
        <v>0</v>
      </c>
      <c r="DB250" s="83">
        <f t="shared" si="15"/>
        <v>0</v>
      </c>
      <c r="DC250" s="83" t="s">
        <v>497</v>
      </c>
      <c r="DE250" s="136">
        <v>1</v>
      </c>
      <c r="DF250" s="136">
        <v>1</v>
      </c>
      <c r="DG250" s="215" t="s">
        <v>269</v>
      </c>
      <c r="DH250" s="136">
        <v>1</v>
      </c>
      <c r="DI250" s="136">
        <v>1</v>
      </c>
      <c r="DJ250" s="215" t="s">
        <v>269</v>
      </c>
      <c r="EE250" s="136" t="b">
        <v>1</v>
      </c>
      <c r="EF250" s="136" t="b">
        <v>1</v>
      </c>
      <c r="EG250" s="136" t="b">
        <v>1</v>
      </c>
      <c r="EH250" s="136" t="b">
        <v>1</v>
      </c>
      <c r="EL250" s="215" t="s">
        <v>269</v>
      </c>
    </row>
    <row r="251" spans="1:142" ht="60" customHeight="1" x14ac:dyDescent="0.55000000000000004">
      <c r="A251" s="83" t="s">
        <v>130</v>
      </c>
      <c r="B251" s="83" t="s">
        <v>98</v>
      </c>
      <c r="C251">
        <v>753334</v>
      </c>
      <c r="D251" t="s">
        <v>902</v>
      </c>
      <c r="E251" t="s">
        <v>902</v>
      </c>
      <c r="F251" s="83" t="s">
        <v>108</v>
      </c>
      <c r="G251" s="213">
        <v>31861</v>
      </c>
      <c r="H251" s="83" t="s">
        <v>102</v>
      </c>
      <c r="I251" s="213">
        <v>43305</v>
      </c>
      <c r="J251" s="83" t="s">
        <v>228</v>
      </c>
      <c r="K251" s="214">
        <v>702833130865</v>
      </c>
      <c r="L251" s="83" t="s">
        <v>135</v>
      </c>
      <c r="M251" s="213">
        <v>43715</v>
      </c>
      <c r="N251">
        <v>342327</v>
      </c>
      <c r="O251" s="145" t="s">
        <v>567</v>
      </c>
      <c r="P251" s="145" t="s">
        <v>99</v>
      </c>
      <c r="Q251" s="145" t="s">
        <v>100</v>
      </c>
      <c r="R251" s="145" t="s">
        <v>567</v>
      </c>
      <c r="V251">
        <v>8316</v>
      </c>
      <c r="W251" s="83" t="s">
        <v>1716</v>
      </c>
      <c r="X251" s="83" t="s">
        <v>103</v>
      </c>
      <c r="Y251" t="s">
        <v>2213</v>
      </c>
      <c r="Z251" s="83" t="s">
        <v>102</v>
      </c>
      <c r="AA251" s="83" t="s">
        <v>102</v>
      </c>
      <c r="AB251" t="s">
        <v>3208</v>
      </c>
      <c r="AC251" s="83" t="s">
        <v>3974</v>
      </c>
      <c r="AD251" s="83" t="s">
        <v>111</v>
      </c>
      <c r="AE251" s="83" t="s">
        <v>105</v>
      </c>
      <c r="AF251" t="s">
        <v>2213</v>
      </c>
      <c r="AG251" s="83" t="s">
        <v>102</v>
      </c>
      <c r="AH251" s="83" t="s">
        <v>102</v>
      </c>
      <c r="AI251" t="s">
        <v>3208</v>
      </c>
      <c r="AJ251" s="83" t="s">
        <v>3974</v>
      </c>
      <c r="AK251" s="83" t="s">
        <v>111</v>
      </c>
      <c r="AL251" s="83" t="s">
        <v>105</v>
      </c>
      <c r="AM251" s="87" t="s">
        <v>106</v>
      </c>
      <c r="AN251" t="s">
        <v>2213</v>
      </c>
      <c r="AO251" t="s">
        <v>3208</v>
      </c>
      <c r="AP251" s="83" t="s">
        <v>3974</v>
      </c>
      <c r="AQ251" s="83" t="s">
        <v>144</v>
      </c>
      <c r="AR251" s="87" t="s">
        <v>106</v>
      </c>
      <c r="AT251" s="83" t="s">
        <v>107</v>
      </c>
      <c r="AU251" s="146" t="s">
        <v>107</v>
      </c>
      <c r="AV251" s="146" t="s">
        <v>107</v>
      </c>
      <c r="AX251" s="110" t="s">
        <v>107</v>
      </c>
      <c r="AY251" s="111"/>
      <c r="AZ251" s="112">
        <f t="shared" ca="1" si="16"/>
        <v>8680</v>
      </c>
      <c r="BA251" s="136">
        <f t="shared" ca="1" si="17"/>
        <v>97</v>
      </c>
      <c r="BB251" s="114" t="s">
        <v>136</v>
      </c>
      <c r="BC251" s="114" t="s">
        <v>108</v>
      </c>
      <c r="BD251" s="114"/>
      <c r="BE251" s="115" t="s">
        <v>102</v>
      </c>
      <c r="BF251" s="115" t="s">
        <v>102</v>
      </c>
      <c r="BG251" s="115" t="s">
        <v>102</v>
      </c>
      <c r="BH251" s="115" t="s">
        <v>102</v>
      </c>
      <c r="BI251" s="116"/>
      <c r="BJ251" s="117" t="s">
        <v>109</v>
      </c>
      <c r="BK251" s="117" t="s">
        <v>109</v>
      </c>
      <c r="BL251" s="83">
        <f t="shared" ca="1" si="18"/>
        <v>47</v>
      </c>
      <c r="BM251" s="83" t="s">
        <v>270</v>
      </c>
      <c r="BN251" s="83">
        <v>0</v>
      </c>
      <c r="BO251" s="83" t="s">
        <v>108</v>
      </c>
      <c r="BP251" s="83">
        <v>-426150</v>
      </c>
      <c r="BQ251" s="83" t="s">
        <v>381</v>
      </c>
      <c r="BR251" s="83" t="s">
        <v>157</v>
      </c>
      <c r="BS251" s="83" t="s">
        <v>502</v>
      </c>
      <c r="BT251" s="83">
        <v>-426150</v>
      </c>
      <c r="BU251" s="83" t="s">
        <v>381</v>
      </c>
      <c r="BV251" s="83" t="s">
        <v>157</v>
      </c>
      <c r="BW251" s="83" t="s">
        <v>502</v>
      </c>
      <c r="BY251" s="136">
        <v>0</v>
      </c>
      <c r="BZ251" s="136">
        <v>0</v>
      </c>
      <c r="CA251" s="136">
        <v>0</v>
      </c>
      <c r="CB251" s="136">
        <v>0</v>
      </c>
      <c r="CD251" s="136">
        <v>0</v>
      </c>
      <c r="CE251" s="136">
        <v>0</v>
      </c>
      <c r="CF251" s="136">
        <v>0</v>
      </c>
      <c r="CG251" s="136">
        <v>0</v>
      </c>
      <c r="CH251" s="136">
        <v>0</v>
      </c>
      <c r="CI251" s="136">
        <v>0</v>
      </c>
      <c r="CJ251" s="136">
        <v>0</v>
      </c>
      <c r="CK251" s="138">
        <v>0</v>
      </c>
      <c r="CL251" s="138">
        <v>0</v>
      </c>
      <c r="CM251" s="136">
        <v>0</v>
      </c>
      <c r="CN251" s="136">
        <v>0</v>
      </c>
      <c r="CO251" s="85">
        <v>43658</v>
      </c>
      <c r="CP251" s="83" t="s">
        <v>4297</v>
      </c>
      <c r="CQ251" s="83" t="s">
        <v>102</v>
      </c>
      <c r="CR251" s="83" t="s">
        <v>482</v>
      </c>
      <c r="CS251" s="83">
        <v>246</v>
      </c>
      <c r="CT251" s="83" t="s">
        <v>483</v>
      </c>
      <c r="CU251" s="83">
        <v>1</v>
      </c>
      <c r="CV251" s="83">
        <v>0</v>
      </c>
      <c r="CW251" s="83">
        <v>0</v>
      </c>
      <c r="CX251" s="83" t="s">
        <v>109</v>
      </c>
      <c r="CY251" s="83" t="s">
        <v>583</v>
      </c>
      <c r="CZ251" s="83">
        <v>0</v>
      </c>
      <c r="DA251" s="83">
        <v>0</v>
      </c>
      <c r="DB251" s="83">
        <f t="shared" si="15"/>
        <v>0</v>
      </c>
      <c r="DC251" s="83" t="s">
        <v>497</v>
      </c>
      <c r="DE251" s="136">
        <v>1</v>
      </c>
      <c r="DF251" s="136">
        <v>1</v>
      </c>
      <c r="DG251" s="215" t="s">
        <v>269</v>
      </c>
      <c r="DH251" s="136">
        <v>1</v>
      </c>
      <c r="DI251" s="136">
        <v>1</v>
      </c>
      <c r="DJ251" s="215" t="s">
        <v>269</v>
      </c>
      <c r="EE251" s="136" t="b">
        <v>1</v>
      </c>
      <c r="EF251" s="136" t="b">
        <v>1</v>
      </c>
      <c r="EG251" s="136" t="b">
        <v>1</v>
      </c>
      <c r="EH251" s="136" t="b">
        <v>1</v>
      </c>
      <c r="EL251" s="215" t="s">
        <v>269</v>
      </c>
    </row>
    <row r="252" spans="1:142" ht="60" customHeight="1" x14ac:dyDescent="0.55000000000000004">
      <c r="A252" s="83" t="s">
        <v>130</v>
      </c>
      <c r="B252" s="83" t="s">
        <v>98</v>
      </c>
      <c r="C252">
        <v>943157</v>
      </c>
      <c r="D252" t="s">
        <v>903</v>
      </c>
      <c r="E252" t="s">
        <v>903</v>
      </c>
      <c r="F252" s="83" t="s">
        <v>108</v>
      </c>
      <c r="G252" s="213">
        <v>28719</v>
      </c>
      <c r="H252" s="83" t="s">
        <v>102</v>
      </c>
      <c r="I252" s="213">
        <v>43366</v>
      </c>
      <c r="J252" s="83" t="s">
        <v>228</v>
      </c>
      <c r="K252" s="214">
        <v>903834840563</v>
      </c>
      <c r="L252" s="83" t="s">
        <v>97</v>
      </c>
      <c r="M252" s="213">
        <v>43576</v>
      </c>
      <c r="N252">
        <v>752175</v>
      </c>
      <c r="O252" s="145" t="s">
        <v>567</v>
      </c>
      <c r="P252" s="145" t="s">
        <v>99</v>
      </c>
      <c r="Q252" s="145" t="s">
        <v>100</v>
      </c>
      <c r="R252" s="145" t="s">
        <v>567</v>
      </c>
      <c r="V252">
        <v>6492</v>
      </c>
      <c r="W252" s="83" t="s">
        <v>101</v>
      </c>
      <c r="X252" s="83" t="s">
        <v>103</v>
      </c>
      <c r="Y252" t="s">
        <v>2214</v>
      </c>
      <c r="Z252" s="83" t="s">
        <v>102</v>
      </c>
      <c r="AA252" s="83" t="s">
        <v>102</v>
      </c>
      <c r="AB252" t="s">
        <v>3209</v>
      </c>
      <c r="AC252" s="83" t="s">
        <v>3975</v>
      </c>
      <c r="AD252" s="83" t="s">
        <v>144</v>
      </c>
      <c r="AE252" s="83" t="s">
        <v>105</v>
      </c>
      <c r="AF252" t="s">
        <v>2214</v>
      </c>
      <c r="AG252" s="83" t="s">
        <v>102</v>
      </c>
      <c r="AH252" s="83" t="s">
        <v>102</v>
      </c>
      <c r="AI252" t="s">
        <v>3209</v>
      </c>
      <c r="AJ252" s="83" t="s">
        <v>3975</v>
      </c>
      <c r="AK252" s="83" t="s">
        <v>144</v>
      </c>
      <c r="AL252" s="83" t="s">
        <v>105</v>
      </c>
      <c r="AM252" s="87" t="s">
        <v>106</v>
      </c>
      <c r="AN252" t="s">
        <v>2214</v>
      </c>
      <c r="AO252" t="s">
        <v>3209</v>
      </c>
      <c r="AP252" s="83" t="s">
        <v>3975</v>
      </c>
      <c r="AQ252" s="83" t="s">
        <v>111</v>
      </c>
      <c r="AR252" s="87" t="s">
        <v>106</v>
      </c>
      <c r="AT252" s="83" t="s">
        <v>107</v>
      </c>
      <c r="AU252" s="146" t="s">
        <v>107</v>
      </c>
      <c r="AV252" s="146" t="s">
        <v>107</v>
      </c>
      <c r="AX252" s="110" t="s">
        <v>107</v>
      </c>
      <c r="AY252" s="111"/>
      <c r="AZ252" s="112">
        <f t="shared" ca="1" si="16"/>
        <v>6828</v>
      </c>
      <c r="BA252" s="136">
        <f t="shared" ca="1" si="17"/>
        <v>72</v>
      </c>
      <c r="BB252" s="114" t="s">
        <v>134</v>
      </c>
      <c r="BC252" s="114" t="s">
        <v>108</v>
      </c>
      <c r="BD252" s="114"/>
      <c r="BE252" s="115" t="s">
        <v>102</v>
      </c>
      <c r="BF252" s="115" t="s">
        <v>102</v>
      </c>
      <c r="BG252" s="115" t="s">
        <v>102</v>
      </c>
      <c r="BH252" s="115" t="s">
        <v>102</v>
      </c>
      <c r="BI252" s="116"/>
      <c r="BJ252" s="117" t="s">
        <v>109</v>
      </c>
      <c r="BK252" s="117" t="s">
        <v>109</v>
      </c>
      <c r="BL252" s="83">
        <f t="shared" ca="1" si="18"/>
        <v>86</v>
      </c>
      <c r="BM252" s="83" t="s">
        <v>108</v>
      </c>
      <c r="BN252" s="83">
        <v>0</v>
      </c>
      <c r="BO252" s="83" t="s">
        <v>108</v>
      </c>
      <c r="BP252" s="83">
        <v>-427885</v>
      </c>
      <c r="BQ252" s="83" t="s">
        <v>312</v>
      </c>
      <c r="BR252" s="83" t="s">
        <v>153</v>
      </c>
      <c r="BS252" s="83" t="s">
        <v>499</v>
      </c>
      <c r="BT252" s="83">
        <v>-427885</v>
      </c>
      <c r="BU252" s="83" t="s">
        <v>312</v>
      </c>
      <c r="BV252" s="83" t="s">
        <v>153</v>
      </c>
      <c r="BW252" s="83" t="s">
        <v>499</v>
      </c>
      <c r="BY252" s="136">
        <v>0</v>
      </c>
      <c r="BZ252" s="136">
        <v>0</v>
      </c>
      <c r="CA252" s="136">
        <v>0</v>
      </c>
      <c r="CB252" s="136">
        <v>0</v>
      </c>
      <c r="CD252" s="136">
        <v>0</v>
      </c>
      <c r="CE252" s="136">
        <v>0</v>
      </c>
      <c r="CF252" s="136">
        <v>0</v>
      </c>
      <c r="CG252" s="136">
        <v>0</v>
      </c>
      <c r="CH252" s="136">
        <v>0</v>
      </c>
      <c r="CI252" s="136">
        <v>0</v>
      </c>
      <c r="CJ252" s="136">
        <v>0</v>
      </c>
      <c r="CK252" s="138">
        <v>0</v>
      </c>
      <c r="CL252" s="138">
        <v>0</v>
      </c>
      <c r="CM252" s="136">
        <v>0</v>
      </c>
      <c r="CN252" s="136">
        <v>0</v>
      </c>
      <c r="CO252" s="85">
        <v>43659</v>
      </c>
      <c r="CP252" s="83" t="s">
        <v>4298</v>
      </c>
      <c r="CQ252" s="83" t="s">
        <v>102</v>
      </c>
      <c r="CR252" s="83" t="s">
        <v>482</v>
      </c>
      <c r="CS252" s="83">
        <v>247</v>
      </c>
      <c r="CT252" s="83" t="s">
        <v>483</v>
      </c>
      <c r="CU252" s="83">
        <v>1</v>
      </c>
      <c r="CV252" s="83">
        <v>0</v>
      </c>
      <c r="CW252" s="83">
        <v>0</v>
      </c>
      <c r="CX252" s="83" t="s">
        <v>109</v>
      </c>
      <c r="CY252" s="83" t="s">
        <v>583</v>
      </c>
      <c r="CZ252" s="83">
        <v>0</v>
      </c>
      <c r="DA252" s="83">
        <v>0</v>
      </c>
      <c r="DB252" s="83">
        <f t="shared" si="15"/>
        <v>0</v>
      </c>
      <c r="DC252" s="83" t="s">
        <v>497</v>
      </c>
      <c r="DE252" s="136">
        <v>1</v>
      </c>
      <c r="DF252" s="136">
        <v>1</v>
      </c>
      <c r="DG252" s="215" t="s">
        <v>269</v>
      </c>
      <c r="DH252" s="136">
        <v>1</v>
      </c>
      <c r="DI252" s="136">
        <v>1</v>
      </c>
      <c r="DJ252" s="215" t="s">
        <v>269</v>
      </c>
      <c r="EE252" s="136" t="b">
        <v>1</v>
      </c>
      <c r="EF252" s="136" t="b">
        <v>1</v>
      </c>
      <c r="EG252" s="136" t="b">
        <v>1</v>
      </c>
      <c r="EH252" s="136" t="b">
        <v>1</v>
      </c>
      <c r="EL252" s="215" t="s">
        <v>269</v>
      </c>
    </row>
    <row r="253" spans="1:142" ht="60" customHeight="1" x14ac:dyDescent="0.55000000000000004">
      <c r="A253" s="83" t="s">
        <v>130</v>
      </c>
      <c r="B253" s="83" t="s">
        <v>98</v>
      </c>
      <c r="C253">
        <v>465471</v>
      </c>
      <c r="D253" t="s">
        <v>904</v>
      </c>
      <c r="E253" t="s">
        <v>904</v>
      </c>
      <c r="F253" s="83" t="s">
        <v>108</v>
      </c>
      <c r="G253" s="213">
        <v>34484</v>
      </c>
      <c r="H253" s="83" t="s">
        <v>102</v>
      </c>
      <c r="I253" s="213">
        <v>43303</v>
      </c>
      <c r="J253" s="83" t="s">
        <v>228</v>
      </c>
      <c r="K253" s="214">
        <v>645257466492</v>
      </c>
      <c r="L253" s="83" t="s">
        <v>135</v>
      </c>
      <c r="M253" s="213">
        <v>43719</v>
      </c>
      <c r="N253">
        <v>556414</v>
      </c>
      <c r="O253" s="145" t="s">
        <v>567</v>
      </c>
      <c r="P253" s="145" t="s">
        <v>99</v>
      </c>
      <c r="Q253" s="145" t="s">
        <v>100</v>
      </c>
      <c r="R253" s="145" t="s">
        <v>567</v>
      </c>
      <c r="V253">
        <v>490</v>
      </c>
      <c r="W253" s="83" t="s">
        <v>101</v>
      </c>
      <c r="X253" s="83" t="s">
        <v>103</v>
      </c>
      <c r="Y253" t="s">
        <v>2215</v>
      </c>
      <c r="Z253" s="83" t="s">
        <v>102</v>
      </c>
      <c r="AA253" s="83" t="s">
        <v>102</v>
      </c>
      <c r="AB253" t="s">
        <v>3210</v>
      </c>
      <c r="AC253" s="83" t="s">
        <v>3976</v>
      </c>
      <c r="AD253" s="83" t="s">
        <v>144</v>
      </c>
      <c r="AE253" s="83" t="s">
        <v>105</v>
      </c>
      <c r="AF253" t="s">
        <v>2215</v>
      </c>
      <c r="AG253" s="83" t="s">
        <v>102</v>
      </c>
      <c r="AH253" s="83" t="s">
        <v>102</v>
      </c>
      <c r="AI253" t="s">
        <v>3210</v>
      </c>
      <c r="AJ253" s="83" t="s">
        <v>3976</v>
      </c>
      <c r="AK253" s="83" t="s">
        <v>144</v>
      </c>
      <c r="AL253" s="83" t="s">
        <v>105</v>
      </c>
      <c r="AM253" s="87" t="s">
        <v>106</v>
      </c>
      <c r="AN253" t="s">
        <v>2215</v>
      </c>
      <c r="AO253" t="s">
        <v>3210</v>
      </c>
      <c r="AP253" s="83" t="s">
        <v>3976</v>
      </c>
      <c r="AQ253" s="83" t="s">
        <v>144</v>
      </c>
      <c r="AR253" s="87" t="s">
        <v>106</v>
      </c>
      <c r="AT253" s="83" t="s">
        <v>107</v>
      </c>
      <c r="AU253" s="146" t="s">
        <v>107</v>
      </c>
      <c r="AV253" s="146" t="s">
        <v>107</v>
      </c>
      <c r="AX253" s="110" t="s">
        <v>107</v>
      </c>
      <c r="AY253" s="111"/>
      <c r="AZ253" s="112">
        <f t="shared" ca="1" si="16"/>
        <v>1498</v>
      </c>
      <c r="BA253" s="136">
        <f t="shared" ca="1" si="17"/>
        <v>36</v>
      </c>
      <c r="BB253" s="114" t="s">
        <v>134</v>
      </c>
      <c r="BC253" s="114" t="s">
        <v>108</v>
      </c>
      <c r="BD253" s="114"/>
      <c r="BE253" s="115" t="s">
        <v>102</v>
      </c>
      <c r="BF253" s="115" t="s">
        <v>102</v>
      </c>
      <c r="BG253" s="115" t="s">
        <v>102</v>
      </c>
      <c r="BH253" s="115" t="s">
        <v>102</v>
      </c>
      <c r="BI253" s="116"/>
      <c r="BJ253" s="117" t="s">
        <v>109</v>
      </c>
      <c r="BK253" s="117" t="s">
        <v>109</v>
      </c>
      <c r="BL253" s="83">
        <f t="shared" ca="1" si="18"/>
        <v>30</v>
      </c>
      <c r="BM253" s="83" t="s">
        <v>108</v>
      </c>
      <c r="BN253" s="83">
        <v>0</v>
      </c>
      <c r="BO253" s="83" t="s">
        <v>108</v>
      </c>
      <c r="BP253" s="83">
        <v>-429620</v>
      </c>
      <c r="BQ253" s="83" t="s">
        <v>198</v>
      </c>
      <c r="BR253" s="83" t="s">
        <v>164</v>
      </c>
      <c r="BS253" s="83" t="s">
        <v>499</v>
      </c>
      <c r="BT253" s="83">
        <v>-429620</v>
      </c>
      <c r="BU253" s="83" t="s">
        <v>198</v>
      </c>
      <c r="BV253" s="83" t="s">
        <v>164</v>
      </c>
      <c r="BW253" s="83" t="s">
        <v>499</v>
      </c>
      <c r="BY253" s="136">
        <v>0</v>
      </c>
      <c r="BZ253" s="136">
        <v>0</v>
      </c>
      <c r="CA253" s="136">
        <v>0</v>
      </c>
      <c r="CB253" s="136">
        <v>0</v>
      </c>
      <c r="CD253" s="136">
        <v>0</v>
      </c>
      <c r="CE253" s="136">
        <v>0</v>
      </c>
      <c r="CF253" s="136">
        <v>0</v>
      </c>
      <c r="CG253" s="136">
        <v>0</v>
      </c>
      <c r="CH253" s="136">
        <v>0</v>
      </c>
      <c r="CI253" s="136">
        <v>0</v>
      </c>
      <c r="CJ253" s="136">
        <v>0</v>
      </c>
      <c r="CK253" s="138">
        <v>0</v>
      </c>
      <c r="CL253" s="138">
        <v>0</v>
      </c>
      <c r="CM253" s="136">
        <v>0</v>
      </c>
      <c r="CN253" s="136">
        <v>0</v>
      </c>
      <c r="CO253" s="85">
        <v>43660</v>
      </c>
      <c r="CP253" s="83" t="s">
        <v>4299</v>
      </c>
      <c r="CQ253" s="83" t="s">
        <v>102</v>
      </c>
      <c r="CR253" s="83" t="s">
        <v>482</v>
      </c>
      <c r="CS253" s="83">
        <v>248</v>
      </c>
      <c r="CT253" s="83" t="s">
        <v>483</v>
      </c>
      <c r="CU253" s="83">
        <v>1</v>
      </c>
      <c r="CV253" s="83">
        <v>0</v>
      </c>
      <c r="CW253" s="83">
        <v>0</v>
      </c>
      <c r="CX253" s="83" t="s">
        <v>109</v>
      </c>
      <c r="CY253" s="83" t="s">
        <v>583</v>
      </c>
      <c r="CZ253" s="83">
        <v>0</v>
      </c>
      <c r="DA253" s="83">
        <v>0</v>
      </c>
      <c r="DB253" s="83">
        <f t="shared" si="15"/>
        <v>0</v>
      </c>
      <c r="DC253" s="83" t="s">
        <v>497</v>
      </c>
      <c r="DE253" s="136">
        <v>1</v>
      </c>
      <c r="DF253" s="136">
        <v>1</v>
      </c>
      <c r="DG253" s="215" t="s">
        <v>269</v>
      </c>
      <c r="DH253" s="136">
        <v>1</v>
      </c>
      <c r="DI253" s="136">
        <v>1</v>
      </c>
      <c r="DJ253" s="215" t="s">
        <v>269</v>
      </c>
      <c r="EE253" s="136" t="b">
        <v>1</v>
      </c>
      <c r="EF253" s="136" t="b">
        <v>1</v>
      </c>
      <c r="EG253" s="136" t="b">
        <v>1</v>
      </c>
      <c r="EH253" s="136" t="b">
        <v>1</v>
      </c>
      <c r="EL253" s="215" t="s">
        <v>269</v>
      </c>
    </row>
    <row r="254" spans="1:142" ht="60" customHeight="1" x14ac:dyDescent="0.55000000000000004">
      <c r="A254" s="83" t="s">
        <v>130</v>
      </c>
      <c r="B254" s="83" t="s">
        <v>98</v>
      </c>
      <c r="C254">
        <v>774821</v>
      </c>
      <c r="D254" t="s">
        <v>905</v>
      </c>
      <c r="E254" t="s">
        <v>905</v>
      </c>
      <c r="F254" s="83" t="s">
        <v>108</v>
      </c>
      <c r="G254" s="213">
        <v>25887</v>
      </c>
      <c r="H254" s="83" t="s">
        <v>102</v>
      </c>
      <c r="I254" s="213">
        <v>43390</v>
      </c>
      <c r="J254" s="83" t="s">
        <v>228</v>
      </c>
      <c r="K254" s="214">
        <v>696805240417</v>
      </c>
      <c r="L254" s="83" t="s">
        <v>97</v>
      </c>
      <c r="M254" s="213">
        <v>43551</v>
      </c>
      <c r="N254">
        <v>739524</v>
      </c>
      <c r="O254" s="145" t="s">
        <v>567</v>
      </c>
      <c r="P254" s="145" t="s">
        <v>99</v>
      </c>
      <c r="Q254" s="145" t="s">
        <v>100</v>
      </c>
      <c r="R254" s="145" t="s">
        <v>567</v>
      </c>
      <c r="V254">
        <v>2092</v>
      </c>
      <c r="W254" s="83" t="s">
        <v>1717</v>
      </c>
      <c r="X254" s="83" t="s">
        <v>103</v>
      </c>
      <c r="Y254" t="s">
        <v>2216</v>
      </c>
      <c r="Z254" s="83" t="s">
        <v>102</v>
      </c>
      <c r="AA254" s="83" t="s">
        <v>102</v>
      </c>
      <c r="AB254" t="s">
        <v>3211</v>
      </c>
      <c r="AC254" s="83" t="s">
        <v>3977</v>
      </c>
      <c r="AD254" s="83" t="s">
        <v>111</v>
      </c>
      <c r="AE254" s="83" t="s">
        <v>105</v>
      </c>
      <c r="AF254" t="s">
        <v>2216</v>
      </c>
      <c r="AG254" s="83" t="s">
        <v>102</v>
      </c>
      <c r="AH254" s="83" t="s">
        <v>102</v>
      </c>
      <c r="AI254" t="s">
        <v>3211</v>
      </c>
      <c r="AJ254" s="83" t="s">
        <v>3977</v>
      </c>
      <c r="AK254" s="83" t="s">
        <v>111</v>
      </c>
      <c r="AL254" s="83" t="s">
        <v>105</v>
      </c>
      <c r="AM254" s="87" t="s">
        <v>106</v>
      </c>
      <c r="AN254" t="s">
        <v>2216</v>
      </c>
      <c r="AO254" t="s">
        <v>3211</v>
      </c>
      <c r="AP254" s="83" t="s">
        <v>3977</v>
      </c>
      <c r="AQ254" s="83" t="s">
        <v>144</v>
      </c>
      <c r="AR254" s="87" t="s">
        <v>106</v>
      </c>
      <c r="AT254" s="83" t="s">
        <v>107</v>
      </c>
      <c r="AU254" s="146" t="s">
        <v>107</v>
      </c>
      <c r="AV254" s="146" t="s">
        <v>107</v>
      </c>
      <c r="AX254" s="110" t="s">
        <v>107</v>
      </c>
      <c r="AY254" s="111"/>
      <c r="AZ254" s="112">
        <f t="shared" ca="1" si="16"/>
        <v>8149</v>
      </c>
      <c r="BA254" s="136">
        <f t="shared" ca="1" si="17"/>
        <v>48</v>
      </c>
      <c r="BB254" s="114" t="s">
        <v>136</v>
      </c>
      <c r="BC254" s="114" t="s">
        <v>108</v>
      </c>
      <c r="BD254" s="114"/>
      <c r="BE254" s="115" t="s">
        <v>102</v>
      </c>
      <c r="BF254" s="115" t="s">
        <v>102</v>
      </c>
      <c r="BG254" s="115" t="s">
        <v>102</v>
      </c>
      <c r="BH254" s="115" t="s">
        <v>102</v>
      </c>
      <c r="BI254" s="116"/>
      <c r="BJ254" s="117" t="s">
        <v>109</v>
      </c>
      <c r="BK254" s="117" t="s">
        <v>109</v>
      </c>
      <c r="BL254" s="83">
        <f t="shared" ca="1" si="18"/>
        <v>15</v>
      </c>
      <c r="BM254" s="83" t="s">
        <v>270</v>
      </c>
      <c r="BN254" s="83">
        <v>0</v>
      </c>
      <c r="BO254" s="83" t="s">
        <v>108</v>
      </c>
      <c r="BP254" s="83">
        <v>-431355</v>
      </c>
      <c r="BQ254" s="83" t="s">
        <v>381</v>
      </c>
      <c r="BR254" s="83" t="s">
        <v>157</v>
      </c>
      <c r="BS254" s="83" t="s">
        <v>502</v>
      </c>
      <c r="BT254" s="83">
        <v>-431355</v>
      </c>
      <c r="BU254" s="83" t="s">
        <v>381</v>
      </c>
      <c r="BV254" s="83" t="s">
        <v>157</v>
      </c>
      <c r="BW254" s="83" t="s">
        <v>502</v>
      </c>
      <c r="BY254" s="136">
        <v>0</v>
      </c>
      <c r="BZ254" s="136">
        <v>0</v>
      </c>
      <c r="CA254" s="136">
        <v>0</v>
      </c>
      <c r="CB254" s="136">
        <v>0</v>
      </c>
      <c r="CD254" s="136">
        <v>0</v>
      </c>
      <c r="CE254" s="136">
        <v>0</v>
      </c>
      <c r="CF254" s="136">
        <v>0</v>
      </c>
      <c r="CG254" s="136">
        <v>0</v>
      </c>
      <c r="CH254" s="136">
        <v>0</v>
      </c>
      <c r="CI254" s="136">
        <v>0</v>
      </c>
      <c r="CJ254" s="136">
        <v>0</v>
      </c>
      <c r="CK254" s="138">
        <v>0</v>
      </c>
      <c r="CL254" s="138">
        <v>0</v>
      </c>
      <c r="CM254" s="136">
        <v>0</v>
      </c>
      <c r="CN254" s="136">
        <v>0</v>
      </c>
      <c r="CO254" s="85">
        <v>43661</v>
      </c>
      <c r="CP254" s="83" t="s">
        <v>4300</v>
      </c>
      <c r="CQ254" s="83" t="s">
        <v>102</v>
      </c>
      <c r="CR254" s="83" t="s">
        <v>482</v>
      </c>
      <c r="CS254" s="83">
        <v>249</v>
      </c>
      <c r="CT254" s="83" t="s">
        <v>483</v>
      </c>
      <c r="CU254" s="83">
        <v>1</v>
      </c>
      <c r="CV254" s="83">
        <v>0</v>
      </c>
      <c r="CW254" s="83">
        <v>0</v>
      </c>
      <c r="CX254" s="83" t="s">
        <v>109</v>
      </c>
      <c r="CY254" s="83" t="s">
        <v>583</v>
      </c>
      <c r="CZ254" s="83">
        <v>0</v>
      </c>
      <c r="DA254" s="83">
        <v>0</v>
      </c>
      <c r="DB254" s="83">
        <f t="shared" si="15"/>
        <v>0</v>
      </c>
      <c r="DC254" s="83" t="s">
        <v>497</v>
      </c>
      <c r="DE254" s="136">
        <v>1</v>
      </c>
      <c r="DF254" s="136">
        <v>1</v>
      </c>
      <c r="DG254" s="215" t="s">
        <v>269</v>
      </c>
      <c r="DH254" s="136">
        <v>1</v>
      </c>
      <c r="DI254" s="136">
        <v>1</v>
      </c>
      <c r="DJ254" s="215" t="s">
        <v>269</v>
      </c>
      <c r="EE254" s="136" t="b">
        <v>1</v>
      </c>
      <c r="EF254" s="136" t="b">
        <v>1</v>
      </c>
      <c r="EG254" s="136" t="b">
        <v>1</v>
      </c>
      <c r="EH254" s="136" t="b">
        <v>1</v>
      </c>
      <c r="EL254" s="215" t="s">
        <v>269</v>
      </c>
    </row>
    <row r="255" spans="1:142" ht="60" customHeight="1" x14ac:dyDescent="0.55000000000000004">
      <c r="A255" s="83" t="s">
        <v>130</v>
      </c>
      <c r="B255" s="83" t="s">
        <v>98</v>
      </c>
      <c r="C255">
        <v>965220</v>
      </c>
      <c r="D255" t="s">
        <v>906</v>
      </c>
      <c r="E255" t="s">
        <v>906</v>
      </c>
      <c r="F255" s="83" t="s">
        <v>108</v>
      </c>
      <c r="G255" s="213">
        <v>35823</v>
      </c>
      <c r="H255" s="83" t="s">
        <v>102</v>
      </c>
      <c r="I255" s="213">
        <v>43181</v>
      </c>
      <c r="J255" s="83" t="s">
        <v>228</v>
      </c>
      <c r="K255" s="214">
        <v>617608943660</v>
      </c>
      <c r="L255" s="83" t="s">
        <v>126</v>
      </c>
      <c r="M255" s="213">
        <v>43652</v>
      </c>
      <c r="N255">
        <v>629206</v>
      </c>
      <c r="O255" s="145" t="s">
        <v>567</v>
      </c>
      <c r="P255" s="145" t="s">
        <v>99</v>
      </c>
      <c r="Q255" s="145" t="s">
        <v>100</v>
      </c>
      <c r="R255" s="145" t="s">
        <v>567</v>
      </c>
      <c r="V255">
        <v>7820</v>
      </c>
      <c r="W255" s="83" t="s">
        <v>101</v>
      </c>
      <c r="X255" s="83" t="s">
        <v>103</v>
      </c>
      <c r="Y255" t="s">
        <v>2217</v>
      </c>
      <c r="Z255" s="83" t="s">
        <v>102</v>
      </c>
      <c r="AA255" s="83" t="s">
        <v>102</v>
      </c>
      <c r="AB255" t="s">
        <v>3212</v>
      </c>
      <c r="AC255" s="83" t="s">
        <v>3978</v>
      </c>
      <c r="AD255" s="83" t="s">
        <v>144</v>
      </c>
      <c r="AE255" s="83" t="s">
        <v>105</v>
      </c>
      <c r="AF255" t="s">
        <v>2217</v>
      </c>
      <c r="AG255" s="83" t="s">
        <v>102</v>
      </c>
      <c r="AH255" s="83" t="s">
        <v>102</v>
      </c>
      <c r="AI255" t="s">
        <v>3212</v>
      </c>
      <c r="AJ255" s="83" t="s">
        <v>3978</v>
      </c>
      <c r="AK255" s="83" t="s">
        <v>144</v>
      </c>
      <c r="AL255" s="83" t="s">
        <v>105</v>
      </c>
      <c r="AM255" s="87" t="s">
        <v>106</v>
      </c>
      <c r="AN255" t="s">
        <v>2217</v>
      </c>
      <c r="AO255" t="s">
        <v>3212</v>
      </c>
      <c r="AP255" s="83" t="s">
        <v>3978</v>
      </c>
      <c r="AQ255" s="83" t="s">
        <v>111</v>
      </c>
      <c r="AR255" s="87" t="s">
        <v>106</v>
      </c>
      <c r="AT255" s="83" t="s">
        <v>107</v>
      </c>
      <c r="AU255" s="146" t="s">
        <v>107</v>
      </c>
      <c r="AV255" s="146" t="s">
        <v>107</v>
      </c>
      <c r="AX255" s="110" t="s">
        <v>107</v>
      </c>
      <c r="AY255" s="111"/>
      <c r="AZ255" s="112">
        <f t="shared" ca="1" si="16"/>
        <v>9535</v>
      </c>
      <c r="BA255" s="136">
        <f t="shared" ca="1" si="17"/>
        <v>16</v>
      </c>
      <c r="BB255" s="114" t="s">
        <v>134</v>
      </c>
      <c r="BC255" s="114" t="s">
        <v>108</v>
      </c>
      <c r="BD255" s="114"/>
      <c r="BE255" s="115" t="s">
        <v>102</v>
      </c>
      <c r="BF255" s="115" t="s">
        <v>102</v>
      </c>
      <c r="BG255" s="115" t="s">
        <v>102</v>
      </c>
      <c r="BH255" s="115" t="s">
        <v>102</v>
      </c>
      <c r="BI255" s="116"/>
      <c r="BJ255" s="117" t="s">
        <v>109</v>
      </c>
      <c r="BK255" s="117" t="s">
        <v>109</v>
      </c>
      <c r="BL255" s="83">
        <f t="shared" ca="1" si="18"/>
        <v>77</v>
      </c>
      <c r="BM255" s="83" t="s">
        <v>108</v>
      </c>
      <c r="BN255" s="83">
        <v>0</v>
      </c>
      <c r="BO255" s="83" t="s">
        <v>108</v>
      </c>
      <c r="BP255" s="83">
        <v>-433090</v>
      </c>
      <c r="BQ255" s="83" t="s">
        <v>312</v>
      </c>
      <c r="BR255" s="83" t="s">
        <v>153</v>
      </c>
      <c r="BS255" s="83" t="s">
        <v>499</v>
      </c>
      <c r="BT255" s="83">
        <v>-433090</v>
      </c>
      <c r="BU255" s="83" t="s">
        <v>312</v>
      </c>
      <c r="BV255" s="83" t="s">
        <v>153</v>
      </c>
      <c r="BW255" s="83" t="s">
        <v>499</v>
      </c>
      <c r="BY255" s="136">
        <v>0</v>
      </c>
      <c r="BZ255" s="136">
        <v>0</v>
      </c>
      <c r="CA255" s="136">
        <v>0</v>
      </c>
      <c r="CB255" s="136">
        <v>0</v>
      </c>
      <c r="CD255" s="136">
        <v>0</v>
      </c>
      <c r="CE255" s="136">
        <v>0</v>
      </c>
      <c r="CF255" s="136">
        <v>0</v>
      </c>
      <c r="CG255" s="136">
        <v>0</v>
      </c>
      <c r="CH255" s="136">
        <v>0</v>
      </c>
      <c r="CI255" s="136">
        <v>0</v>
      </c>
      <c r="CJ255" s="136">
        <v>0</v>
      </c>
      <c r="CK255" s="138">
        <v>0</v>
      </c>
      <c r="CL255" s="138">
        <v>0</v>
      </c>
      <c r="CM255" s="136">
        <v>0</v>
      </c>
      <c r="CN255" s="136">
        <v>0</v>
      </c>
      <c r="CO255" s="85">
        <v>43662</v>
      </c>
      <c r="CP255" s="83" t="s">
        <v>4301</v>
      </c>
      <c r="CQ255" s="83" t="s">
        <v>102</v>
      </c>
      <c r="CR255" s="83" t="s">
        <v>482</v>
      </c>
      <c r="CS255" s="83">
        <v>250</v>
      </c>
      <c r="CT255" s="83" t="s">
        <v>483</v>
      </c>
      <c r="CU255" s="83">
        <v>1</v>
      </c>
      <c r="CV255" s="83">
        <v>0</v>
      </c>
      <c r="CW255" s="83">
        <v>0</v>
      </c>
      <c r="CX255" s="83" t="s">
        <v>109</v>
      </c>
      <c r="CY255" s="83" t="s">
        <v>583</v>
      </c>
      <c r="CZ255" s="83">
        <v>0</v>
      </c>
      <c r="DA255" s="83">
        <v>0</v>
      </c>
      <c r="DB255" s="83">
        <f t="shared" si="15"/>
        <v>0</v>
      </c>
      <c r="DC255" s="83" t="s">
        <v>497</v>
      </c>
      <c r="DE255" s="136">
        <v>1</v>
      </c>
      <c r="DF255" s="136">
        <v>1</v>
      </c>
      <c r="DG255" s="215" t="s">
        <v>269</v>
      </c>
      <c r="DH255" s="136">
        <v>1</v>
      </c>
      <c r="DI255" s="136">
        <v>1</v>
      </c>
      <c r="DJ255" s="215" t="s">
        <v>269</v>
      </c>
      <c r="EE255" s="136" t="b">
        <v>1</v>
      </c>
      <c r="EF255" s="136" t="b">
        <v>1</v>
      </c>
      <c r="EG255" s="136" t="b">
        <v>1</v>
      </c>
      <c r="EH255" s="136" t="b">
        <v>1</v>
      </c>
      <c r="EL255" s="215" t="s">
        <v>269</v>
      </c>
    </row>
    <row r="256" spans="1:142" ht="60" customHeight="1" x14ac:dyDescent="0.55000000000000004">
      <c r="A256" s="83" t="s">
        <v>130</v>
      </c>
      <c r="B256" s="83" t="s">
        <v>98</v>
      </c>
      <c r="C256">
        <v>524462</v>
      </c>
      <c r="D256" t="s">
        <v>907</v>
      </c>
      <c r="E256" t="s">
        <v>907</v>
      </c>
      <c r="F256" s="83" t="s">
        <v>108</v>
      </c>
      <c r="G256" s="213">
        <v>42915</v>
      </c>
      <c r="H256" s="83" t="s">
        <v>102</v>
      </c>
      <c r="I256" s="213">
        <v>43274</v>
      </c>
      <c r="J256" s="83" t="s">
        <v>228</v>
      </c>
      <c r="K256" s="214">
        <v>320764103033</v>
      </c>
      <c r="L256" s="83" t="s">
        <v>135</v>
      </c>
      <c r="M256" s="213">
        <v>43588</v>
      </c>
      <c r="N256">
        <v>840036</v>
      </c>
      <c r="O256" s="145" t="s">
        <v>567</v>
      </c>
      <c r="P256" s="145" t="s">
        <v>99</v>
      </c>
      <c r="Q256" s="145" t="s">
        <v>100</v>
      </c>
      <c r="R256" s="145" t="s">
        <v>567</v>
      </c>
      <c r="V256">
        <v>7107</v>
      </c>
      <c r="W256" s="83" t="s">
        <v>101</v>
      </c>
      <c r="X256" s="83" t="s">
        <v>103</v>
      </c>
      <c r="Y256" t="s">
        <v>2218</v>
      </c>
      <c r="Z256" s="83" t="s">
        <v>102</v>
      </c>
      <c r="AA256" s="83" t="s">
        <v>102</v>
      </c>
      <c r="AB256" t="s">
        <v>3213</v>
      </c>
      <c r="AC256" s="83" t="s">
        <v>3979</v>
      </c>
      <c r="AD256" s="83" t="s">
        <v>144</v>
      </c>
      <c r="AE256" s="83" t="s">
        <v>105</v>
      </c>
      <c r="AF256" t="s">
        <v>2218</v>
      </c>
      <c r="AG256" s="83" t="s">
        <v>102</v>
      </c>
      <c r="AH256" s="83" t="s">
        <v>102</v>
      </c>
      <c r="AI256" t="s">
        <v>3213</v>
      </c>
      <c r="AJ256" s="83" t="s">
        <v>3979</v>
      </c>
      <c r="AK256" s="83" t="s">
        <v>144</v>
      </c>
      <c r="AL256" s="83" t="s">
        <v>105</v>
      </c>
      <c r="AM256" s="87" t="s">
        <v>106</v>
      </c>
      <c r="AN256" t="s">
        <v>2218</v>
      </c>
      <c r="AO256" t="s">
        <v>3213</v>
      </c>
      <c r="AP256" s="83" t="s">
        <v>3979</v>
      </c>
      <c r="AQ256" s="83" t="s">
        <v>144</v>
      </c>
      <c r="AR256" s="87" t="s">
        <v>106</v>
      </c>
      <c r="AT256" s="83" t="s">
        <v>107</v>
      </c>
      <c r="AU256" s="146" t="s">
        <v>107</v>
      </c>
      <c r="AV256" s="146" t="s">
        <v>107</v>
      </c>
      <c r="AX256" s="110" t="s">
        <v>107</v>
      </c>
      <c r="AY256" s="111"/>
      <c r="AZ256" s="112">
        <f t="shared" ca="1" si="16"/>
        <v>7738</v>
      </c>
      <c r="BA256" s="136">
        <f t="shared" ca="1" si="17"/>
        <v>41</v>
      </c>
      <c r="BB256" s="114" t="s">
        <v>134</v>
      </c>
      <c r="BC256" s="114" t="s">
        <v>108</v>
      </c>
      <c r="BD256" s="114"/>
      <c r="BE256" s="115" t="s">
        <v>102</v>
      </c>
      <c r="BF256" s="115" t="s">
        <v>102</v>
      </c>
      <c r="BG256" s="115" t="s">
        <v>102</v>
      </c>
      <c r="BH256" s="115" t="s">
        <v>102</v>
      </c>
      <c r="BI256" s="116"/>
      <c r="BJ256" s="117" t="s">
        <v>109</v>
      </c>
      <c r="BK256" s="117" t="s">
        <v>109</v>
      </c>
      <c r="BL256" s="83">
        <f t="shared" ca="1" si="18"/>
        <v>19</v>
      </c>
      <c r="BM256" s="83" t="s">
        <v>108</v>
      </c>
      <c r="BN256" s="83">
        <v>0</v>
      </c>
      <c r="BO256" s="83" t="s">
        <v>108</v>
      </c>
      <c r="BP256" s="83">
        <v>-434825</v>
      </c>
      <c r="BQ256" s="83" t="s">
        <v>198</v>
      </c>
      <c r="BR256" s="83" t="s">
        <v>164</v>
      </c>
      <c r="BS256" s="83" t="s">
        <v>499</v>
      </c>
      <c r="BT256" s="83">
        <v>-434825</v>
      </c>
      <c r="BU256" s="83" t="s">
        <v>198</v>
      </c>
      <c r="BV256" s="83" t="s">
        <v>164</v>
      </c>
      <c r="BW256" s="83" t="s">
        <v>499</v>
      </c>
      <c r="BY256" s="136">
        <v>0</v>
      </c>
      <c r="BZ256" s="136">
        <v>0</v>
      </c>
      <c r="CA256" s="136">
        <v>0</v>
      </c>
      <c r="CB256" s="136">
        <v>0</v>
      </c>
      <c r="CD256" s="136">
        <v>0</v>
      </c>
      <c r="CE256" s="136">
        <v>0</v>
      </c>
      <c r="CF256" s="136">
        <v>0</v>
      </c>
      <c r="CG256" s="136">
        <v>0</v>
      </c>
      <c r="CH256" s="136">
        <v>0</v>
      </c>
      <c r="CI256" s="136">
        <v>0</v>
      </c>
      <c r="CJ256" s="136">
        <v>0</v>
      </c>
      <c r="CK256" s="138">
        <v>0</v>
      </c>
      <c r="CL256" s="138">
        <v>0</v>
      </c>
      <c r="CM256" s="136">
        <v>0</v>
      </c>
      <c r="CN256" s="136">
        <v>0</v>
      </c>
      <c r="CO256" s="85">
        <v>43663</v>
      </c>
      <c r="CP256" s="83" t="s">
        <v>4302</v>
      </c>
      <c r="CQ256" s="83" t="s">
        <v>102</v>
      </c>
      <c r="CR256" s="83" t="s">
        <v>482</v>
      </c>
      <c r="CS256" s="83">
        <v>251</v>
      </c>
      <c r="CT256" s="83" t="s">
        <v>483</v>
      </c>
      <c r="CU256" s="83">
        <v>1</v>
      </c>
      <c r="CV256" s="83">
        <v>0</v>
      </c>
      <c r="CW256" s="83">
        <v>0</v>
      </c>
      <c r="CX256" s="83" t="s">
        <v>109</v>
      </c>
      <c r="CY256" s="83" t="s">
        <v>583</v>
      </c>
      <c r="CZ256" s="83">
        <v>0</v>
      </c>
      <c r="DA256" s="83">
        <v>0</v>
      </c>
      <c r="DB256" s="83">
        <f t="shared" si="15"/>
        <v>0</v>
      </c>
      <c r="DC256" s="83" t="s">
        <v>497</v>
      </c>
      <c r="DE256" s="136">
        <v>1</v>
      </c>
      <c r="DF256" s="136">
        <v>1</v>
      </c>
      <c r="DG256" s="215" t="s">
        <v>269</v>
      </c>
      <c r="DH256" s="136">
        <v>1</v>
      </c>
      <c r="DI256" s="136">
        <v>1</v>
      </c>
      <c r="DJ256" s="215" t="s">
        <v>269</v>
      </c>
      <c r="EE256" s="136" t="b">
        <v>1</v>
      </c>
      <c r="EF256" s="136" t="b">
        <v>1</v>
      </c>
      <c r="EG256" s="136" t="b">
        <v>1</v>
      </c>
      <c r="EH256" s="136" t="b">
        <v>1</v>
      </c>
      <c r="EL256" s="215" t="s">
        <v>269</v>
      </c>
    </row>
    <row r="257" spans="1:142" ht="60" customHeight="1" x14ac:dyDescent="0.55000000000000004">
      <c r="A257" s="83" t="s">
        <v>130</v>
      </c>
      <c r="B257" s="83" t="s">
        <v>98</v>
      </c>
      <c r="C257">
        <v>274493</v>
      </c>
      <c r="D257" t="s">
        <v>908</v>
      </c>
      <c r="E257" t="s">
        <v>908</v>
      </c>
      <c r="F257" s="83" t="s">
        <v>108</v>
      </c>
      <c r="G257" s="213">
        <v>41769</v>
      </c>
      <c r="H257" s="83" t="s">
        <v>102</v>
      </c>
      <c r="I257" s="213">
        <v>43444</v>
      </c>
      <c r="J257" s="83" t="s">
        <v>228</v>
      </c>
      <c r="K257" s="214">
        <v>126457079791</v>
      </c>
      <c r="L257" s="83" t="s">
        <v>97</v>
      </c>
      <c r="M257" s="213">
        <v>43564</v>
      </c>
      <c r="N257">
        <v>562294</v>
      </c>
      <c r="O257" s="145" t="s">
        <v>567</v>
      </c>
      <c r="P257" s="145" t="s">
        <v>99</v>
      </c>
      <c r="Q257" s="145" t="s">
        <v>100</v>
      </c>
      <c r="R257" s="145" t="s">
        <v>567</v>
      </c>
      <c r="V257">
        <v>6299</v>
      </c>
      <c r="W257" s="83" t="s">
        <v>1718</v>
      </c>
      <c r="X257" s="83" t="s">
        <v>103</v>
      </c>
      <c r="Y257" t="s">
        <v>2219</v>
      </c>
      <c r="Z257" s="83" t="s">
        <v>102</v>
      </c>
      <c r="AA257" s="83" t="s">
        <v>102</v>
      </c>
      <c r="AB257" t="s">
        <v>3214</v>
      </c>
      <c r="AC257" s="83" t="s">
        <v>3980</v>
      </c>
      <c r="AD257" s="83" t="s">
        <v>111</v>
      </c>
      <c r="AE257" s="83" t="s">
        <v>105</v>
      </c>
      <c r="AF257" t="s">
        <v>2219</v>
      </c>
      <c r="AG257" s="83" t="s">
        <v>102</v>
      </c>
      <c r="AH257" s="83" t="s">
        <v>102</v>
      </c>
      <c r="AI257" t="s">
        <v>3214</v>
      </c>
      <c r="AJ257" s="83" t="s">
        <v>3980</v>
      </c>
      <c r="AK257" s="83" t="s">
        <v>111</v>
      </c>
      <c r="AL257" s="83" t="s">
        <v>105</v>
      </c>
      <c r="AM257" s="87" t="s">
        <v>106</v>
      </c>
      <c r="AN257" t="s">
        <v>2219</v>
      </c>
      <c r="AO257" t="s">
        <v>3214</v>
      </c>
      <c r="AP257" s="83" t="s">
        <v>3980</v>
      </c>
      <c r="AQ257" s="83" t="s">
        <v>144</v>
      </c>
      <c r="AR257" s="87" t="s">
        <v>106</v>
      </c>
      <c r="AT257" s="83" t="s">
        <v>107</v>
      </c>
      <c r="AU257" s="146" t="s">
        <v>107</v>
      </c>
      <c r="AV257" s="146" t="s">
        <v>107</v>
      </c>
      <c r="AX257" s="110" t="s">
        <v>107</v>
      </c>
      <c r="AY257" s="111"/>
      <c r="AZ257" s="112">
        <f t="shared" ca="1" si="16"/>
        <v>4417</v>
      </c>
      <c r="BA257" s="136">
        <f t="shared" ca="1" si="17"/>
        <v>62</v>
      </c>
      <c r="BB257" s="114" t="s">
        <v>136</v>
      </c>
      <c r="BC257" s="114" t="s">
        <v>108</v>
      </c>
      <c r="BD257" s="114"/>
      <c r="BE257" s="115" t="s">
        <v>102</v>
      </c>
      <c r="BF257" s="115" t="s">
        <v>102</v>
      </c>
      <c r="BG257" s="115" t="s">
        <v>102</v>
      </c>
      <c r="BH257" s="115" t="s">
        <v>102</v>
      </c>
      <c r="BI257" s="116"/>
      <c r="BJ257" s="117" t="s">
        <v>109</v>
      </c>
      <c r="BK257" s="117" t="s">
        <v>109</v>
      </c>
      <c r="BL257" s="83">
        <f t="shared" ca="1" si="18"/>
        <v>87</v>
      </c>
      <c r="BM257" s="83" t="s">
        <v>270</v>
      </c>
      <c r="BN257" s="83">
        <v>0</v>
      </c>
      <c r="BO257" s="83" t="s">
        <v>108</v>
      </c>
      <c r="BP257" s="83">
        <v>-436560</v>
      </c>
      <c r="BQ257" s="83" t="s">
        <v>381</v>
      </c>
      <c r="BR257" s="83" t="s">
        <v>157</v>
      </c>
      <c r="BS257" s="83" t="s">
        <v>502</v>
      </c>
      <c r="BT257" s="83">
        <v>-436560</v>
      </c>
      <c r="BU257" s="83" t="s">
        <v>381</v>
      </c>
      <c r="BV257" s="83" t="s">
        <v>157</v>
      </c>
      <c r="BW257" s="83" t="s">
        <v>502</v>
      </c>
      <c r="BY257" s="136">
        <v>0</v>
      </c>
      <c r="BZ257" s="136">
        <v>0</v>
      </c>
      <c r="CA257" s="136">
        <v>0</v>
      </c>
      <c r="CB257" s="136">
        <v>0</v>
      </c>
      <c r="CD257" s="136">
        <v>0</v>
      </c>
      <c r="CE257" s="136">
        <v>0</v>
      </c>
      <c r="CF257" s="136">
        <v>0</v>
      </c>
      <c r="CG257" s="136">
        <v>0</v>
      </c>
      <c r="CH257" s="136">
        <v>0</v>
      </c>
      <c r="CI257" s="136">
        <v>0</v>
      </c>
      <c r="CJ257" s="136">
        <v>0</v>
      </c>
      <c r="CK257" s="138">
        <v>0</v>
      </c>
      <c r="CL257" s="138">
        <v>0</v>
      </c>
      <c r="CM257" s="136">
        <v>0</v>
      </c>
      <c r="CN257" s="136">
        <v>0</v>
      </c>
      <c r="CO257" s="85">
        <v>43664</v>
      </c>
      <c r="CP257" s="83" t="s">
        <v>4303</v>
      </c>
      <c r="CQ257" s="83" t="s">
        <v>102</v>
      </c>
      <c r="CR257" s="83" t="s">
        <v>482</v>
      </c>
      <c r="CS257" s="83">
        <v>252</v>
      </c>
      <c r="CT257" s="83" t="s">
        <v>483</v>
      </c>
      <c r="CU257" s="83">
        <v>1</v>
      </c>
      <c r="CV257" s="83">
        <v>0</v>
      </c>
      <c r="CW257" s="83">
        <v>0</v>
      </c>
      <c r="CX257" s="83" t="s">
        <v>109</v>
      </c>
      <c r="CY257" s="83" t="s">
        <v>583</v>
      </c>
      <c r="CZ257" s="83">
        <v>0</v>
      </c>
      <c r="DA257" s="83">
        <v>0</v>
      </c>
      <c r="DB257" s="83">
        <f t="shared" si="15"/>
        <v>0</v>
      </c>
      <c r="DC257" s="83" t="s">
        <v>497</v>
      </c>
      <c r="DE257" s="136">
        <v>1</v>
      </c>
      <c r="DF257" s="136">
        <v>1</v>
      </c>
      <c r="DG257" s="215" t="s">
        <v>269</v>
      </c>
      <c r="DH257" s="136">
        <v>1</v>
      </c>
      <c r="DI257" s="136">
        <v>1</v>
      </c>
      <c r="DJ257" s="215" t="s">
        <v>269</v>
      </c>
      <c r="EE257" s="136" t="b">
        <v>1</v>
      </c>
      <c r="EF257" s="136" t="b">
        <v>1</v>
      </c>
      <c r="EG257" s="136" t="b">
        <v>1</v>
      </c>
      <c r="EH257" s="136" t="b">
        <v>1</v>
      </c>
      <c r="EL257" s="215" t="s">
        <v>269</v>
      </c>
    </row>
    <row r="258" spans="1:142" ht="60" customHeight="1" x14ac:dyDescent="0.55000000000000004">
      <c r="A258" s="83" t="s">
        <v>130</v>
      </c>
      <c r="B258" s="83" t="s">
        <v>98</v>
      </c>
      <c r="C258">
        <v>818359</v>
      </c>
      <c r="D258" t="s">
        <v>909</v>
      </c>
      <c r="E258" t="s">
        <v>909</v>
      </c>
      <c r="F258" s="83" t="s">
        <v>108</v>
      </c>
      <c r="G258" s="213">
        <v>26903</v>
      </c>
      <c r="H258" s="83" t="s">
        <v>102</v>
      </c>
      <c r="I258" s="213">
        <v>43288</v>
      </c>
      <c r="J258" s="83" t="s">
        <v>228</v>
      </c>
      <c r="K258" s="214">
        <v>368007202307</v>
      </c>
      <c r="L258" s="83" t="s">
        <v>135</v>
      </c>
      <c r="M258" s="213">
        <v>43516</v>
      </c>
      <c r="N258">
        <v>127110</v>
      </c>
      <c r="O258" s="145" t="s">
        <v>567</v>
      </c>
      <c r="P258" s="145" t="s">
        <v>99</v>
      </c>
      <c r="Q258" s="145" t="s">
        <v>100</v>
      </c>
      <c r="R258" s="145" t="s">
        <v>567</v>
      </c>
      <c r="V258">
        <v>1879</v>
      </c>
      <c r="W258" s="83" t="s">
        <v>101</v>
      </c>
      <c r="X258" s="83" t="s">
        <v>103</v>
      </c>
      <c r="Y258" t="s">
        <v>2220</v>
      </c>
      <c r="Z258" s="83" t="s">
        <v>102</v>
      </c>
      <c r="AA258" s="83" t="s">
        <v>102</v>
      </c>
      <c r="AB258" t="s">
        <v>3215</v>
      </c>
      <c r="AC258" s="83" t="s">
        <v>3981</v>
      </c>
      <c r="AD258" s="83" t="s">
        <v>144</v>
      </c>
      <c r="AE258" s="83" t="s">
        <v>105</v>
      </c>
      <c r="AF258" t="s">
        <v>2220</v>
      </c>
      <c r="AG258" s="83" t="s">
        <v>102</v>
      </c>
      <c r="AH258" s="83" t="s">
        <v>102</v>
      </c>
      <c r="AI258" t="s">
        <v>3215</v>
      </c>
      <c r="AJ258" s="83" t="s">
        <v>3981</v>
      </c>
      <c r="AK258" s="83" t="s">
        <v>144</v>
      </c>
      <c r="AL258" s="83" t="s">
        <v>105</v>
      </c>
      <c r="AM258" s="87" t="s">
        <v>106</v>
      </c>
      <c r="AN258" t="s">
        <v>2220</v>
      </c>
      <c r="AO258" t="s">
        <v>3215</v>
      </c>
      <c r="AP258" s="83" t="s">
        <v>3981</v>
      </c>
      <c r="AQ258" s="83" t="s">
        <v>111</v>
      </c>
      <c r="AR258" s="87" t="s">
        <v>106</v>
      </c>
      <c r="AT258" s="83" t="s">
        <v>107</v>
      </c>
      <c r="AU258" s="146" t="s">
        <v>107</v>
      </c>
      <c r="AV258" s="146" t="s">
        <v>107</v>
      </c>
      <c r="AX258" s="110" t="s">
        <v>107</v>
      </c>
      <c r="AY258" s="111"/>
      <c r="AZ258" s="112">
        <f t="shared" ca="1" si="16"/>
        <v>7229</v>
      </c>
      <c r="BA258" s="136">
        <f t="shared" ca="1" si="17"/>
        <v>10</v>
      </c>
      <c r="BB258" s="114" t="s">
        <v>134</v>
      </c>
      <c r="BC258" s="114" t="s">
        <v>108</v>
      </c>
      <c r="BD258" s="114"/>
      <c r="BE258" s="115" t="s">
        <v>102</v>
      </c>
      <c r="BF258" s="115" t="s">
        <v>102</v>
      </c>
      <c r="BG258" s="115" t="s">
        <v>102</v>
      </c>
      <c r="BH258" s="115" t="s">
        <v>102</v>
      </c>
      <c r="BI258" s="116"/>
      <c r="BJ258" s="117" t="s">
        <v>109</v>
      </c>
      <c r="BK258" s="117" t="s">
        <v>109</v>
      </c>
      <c r="BL258" s="83">
        <f t="shared" ca="1" si="18"/>
        <v>94</v>
      </c>
      <c r="BM258" s="83" t="s">
        <v>108</v>
      </c>
      <c r="BN258" s="83">
        <v>0</v>
      </c>
      <c r="BO258" s="83" t="s">
        <v>108</v>
      </c>
      <c r="BP258" s="83">
        <v>-438295</v>
      </c>
      <c r="BQ258" s="83" t="s">
        <v>312</v>
      </c>
      <c r="BR258" s="83" t="s">
        <v>153</v>
      </c>
      <c r="BS258" s="83" t="s">
        <v>499</v>
      </c>
      <c r="BT258" s="83">
        <v>-438295</v>
      </c>
      <c r="BU258" s="83" t="s">
        <v>312</v>
      </c>
      <c r="BV258" s="83" t="s">
        <v>153</v>
      </c>
      <c r="BW258" s="83" t="s">
        <v>499</v>
      </c>
      <c r="BY258" s="136">
        <v>0</v>
      </c>
      <c r="BZ258" s="136">
        <v>0</v>
      </c>
      <c r="CA258" s="136">
        <v>0</v>
      </c>
      <c r="CB258" s="136">
        <v>0</v>
      </c>
      <c r="CD258" s="136">
        <v>0</v>
      </c>
      <c r="CE258" s="136">
        <v>0</v>
      </c>
      <c r="CF258" s="136">
        <v>0</v>
      </c>
      <c r="CG258" s="136">
        <v>0</v>
      </c>
      <c r="CH258" s="136">
        <v>0</v>
      </c>
      <c r="CI258" s="136">
        <v>0</v>
      </c>
      <c r="CJ258" s="136">
        <v>0</v>
      </c>
      <c r="CK258" s="138">
        <v>0</v>
      </c>
      <c r="CL258" s="138">
        <v>0</v>
      </c>
      <c r="CM258" s="136">
        <v>0</v>
      </c>
      <c r="CN258" s="136">
        <v>0</v>
      </c>
      <c r="CO258" s="85">
        <v>43665</v>
      </c>
      <c r="CP258" s="83" t="s">
        <v>4304</v>
      </c>
      <c r="CQ258" s="83" t="s">
        <v>102</v>
      </c>
      <c r="CR258" s="83" t="s">
        <v>482</v>
      </c>
      <c r="CS258" s="83">
        <v>253</v>
      </c>
      <c r="CT258" s="83" t="s">
        <v>483</v>
      </c>
      <c r="CU258" s="83">
        <v>1</v>
      </c>
      <c r="CV258" s="83">
        <v>0</v>
      </c>
      <c r="CW258" s="83">
        <v>0</v>
      </c>
      <c r="CX258" s="83" t="s">
        <v>109</v>
      </c>
      <c r="CY258" s="83" t="s">
        <v>583</v>
      </c>
      <c r="CZ258" s="83">
        <v>0</v>
      </c>
      <c r="DA258" s="83">
        <v>0</v>
      </c>
      <c r="DB258" s="83">
        <f t="shared" ref="DB258:DB321" si="19">IF(COUNT($DE258:$DP258)&lt;SUM($DE258:$DP258),1,0)</f>
        <v>0</v>
      </c>
      <c r="DC258" s="83" t="s">
        <v>497</v>
      </c>
      <c r="DE258" s="136">
        <v>1</v>
      </c>
      <c r="DF258" s="136">
        <v>1</v>
      </c>
      <c r="DG258" s="215" t="s">
        <v>269</v>
      </c>
      <c r="DH258" s="136">
        <v>1</v>
      </c>
      <c r="DI258" s="136">
        <v>1</v>
      </c>
      <c r="DJ258" s="215" t="s">
        <v>269</v>
      </c>
      <c r="EE258" s="136" t="b">
        <v>1</v>
      </c>
      <c r="EF258" s="136" t="b">
        <v>1</v>
      </c>
      <c r="EG258" s="136" t="b">
        <v>1</v>
      </c>
      <c r="EH258" s="136" t="b">
        <v>1</v>
      </c>
      <c r="EL258" s="215" t="s">
        <v>269</v>
      </c>
    </row>
    <row r="259" spans="1:142" ht="60" customHeight="1" x14ac:dyDescent="0.55000000000000004">
      <c r="A259" s="83" t="s">
        <v>130</v>
      </c>
      <c r="B259" s="83" t="s">
        <v>98</v>
      </c>
      <c r="C259">
        <v>470786</v>
      </c>
      <c r="D259" t="s">
        <v>910</v>
      </c>
      <c r="E259" t="s">
        <v>910</v>
      </c>
      <c r="F259" s="83" t="s">
        <v>108</v>
      </c>
      <c r="G259" s="213">
        <v>34980</v>
      </c>
      <c r="H259" s="83" t="s">
        <v>102</v>
      </c>
      <c r="I259" s="213">
        <v>43244</v>
      </c>
      <c r="J259" s="83" t="s">
        <v>228</v>
      </c>
      <c r="K259" s="214">
        <v>101321430797</v>
      </c>
      <c r="L259" s="83" t="s">
        <v>97</v>
      </c>
      <c r="M259" s="213">
        <v>43739</v>
      </c>
      <c r="N259">
        <v>415401</v>
      </c>
      <c r="O259" s="145" t="s">
        <v>567</v>
      </c>
      <c r="P259" s="145" t="s">
        <v>99</v>
      </c>
      <c r="Q259" s="145" t="s">
        <v>100</v>
      </c>
      <c r="R259" s="145" t="s">
        <v>567</v>
      </c>
      <c r="V259">
        <v>2206</v>
      </c>
      <c r="W259" s="83" t="s">
        <v>101</v>
      </c>
      <c r="X259" s="83" t="s">
        <v>103</v>
      </c>
      <c r="Y259" t="s">
        <v>2221</v>
      </c>
      <c r="Z259" s="83" t="s">
        <v>102</v>
      </c>
      <c r="AA259" s="83" t="s">
        <v>102</v>
      </c>
      <c r="AB259" t="s">
        <v>3216</v>
      </c>
      <c r="AC259" s="83" t="s">
        <v>3982</v>
      </c>
      <c r="AD259" s="83" t="s">
        <v>144</v>
      </c>
      <c r="AE259" s="83" t="s">
        <v>105</v>
      </c>
      <c r="AF259" t="s">
        <v>2221</v>
      </c>
      <c r="AG259" s="83" t="s">
        <v>102</v>
      </c>
      <c r="AH259" s="83" t="s">
        <v>102</v>
      </c>
      <c r="AI259" t="s">
        <v>3216</v>
      </c>
      <c r="AJ259" s="83" t="s">
        <v>3982</v>
      </c>
      <c r="AK259" s="83" t="s">
        <v>144</v>
      </c>
      <c r="AL259" s="83" t="s">
        <v>105</v>
      </c>
      <c r="AM259" s="87" t="s">
        <v>106</v>
      </c>
      <c r="AN259" t="s">
        <v>2221</v>
      </c>
      <c r="AO259" t="s">
        <v>3216</v>
      </c>
      <c r="AP259" s="83" t="s">
        <v>3982</v>
      </c>
      <c r="AQ259" s="83" t="s">
        <v>144</v>
      </c>
      <c r="AR259" s="87" t="s">
        <v>106</v>
      </c>
      <c r="AT259" s="83" t="s">
        <v>107</v>
      </c>
      <c r="AU259" s="146" t="s">
        <v>107</v>
      </c>
      <c r="AV259" s="146" t="s">
        <v>107</v>
      </c>
      <c r="AX259" s="110" t="s">
        <v>107</v>
      </c>
      <c r="AY259" s="111"/>
      <c r="AZ259" s="112">
        <f t="shared" ref="AZ259:AZ322" ca="1" si="20">RANDBETWEEN(1000,9999)</f>
        <v>6795</v>
      </c>
      <c r="BA259" s="136">
        <f t="shared" ca="1" si="17"/>
        <v>11</v>
      </c>
      <c r="BB259" s="114" t="s">
        <v>134</v>
      </c>
      <c r="BC259" s="114" t="s">
        <v>108</v>
      </c>
      <c r="BD259" s="114"/>
      <c r="BE259" s="115" t="s">
        <v>102</v>
      </c>
      <c r="BF259" s="115" t="s">
        <v>102</v>
      </c>
      <c r="BG259" s="115" t="s">
        <v>102</v>
      </c>
      <c r="BH259" s="115" t="s">
        <v>102</v>
      </c>
      <c r="BI259" s="116"/>
      <c r="BJ259" s="117" t="s">
        <v>109</v>
      </c>
      <c r="BK259" s="117" t="s">
        <v>109</v>
      </c>
      <c r="BL259" s="83">
        <f t="shared" ca="1" si="18"/>
        <v>54</v>
      </c>
      <c r="BM259" s="83" t="s">
        <v>108</v>
      </c>
      <c r="BN259" s="83">
        <v>0</v>
      </c>
      <c r="BO259" s="83" t="s">
        <v>108</v>
      </c>
      <c r="BP259" s="83">
        <v>-440030</v>
      </c>
      <c r="BQ259" s="83" t="s">
        <v>198</v>
      </c>
      <c r="BR259" s="83" t="s">
        <v>164</v>
      </c>
      <c r="BS259" s="83" t="s">
        <v>499</v>
      </c>
      <c r="BT259" s="83">
        <v>-440030</v>
      </c>
      <c r="BU259" s="83" t="s">
        <v>198</v>
      </c>
      <c r="BV259" s="83" t="s">
        <v>164</v>
      </c>
      <c r="BW259" s="83" t="s">
        <v>499</v>
      </c>
      <c r="BY259" s="136">
        <v>0</v>
      </c>
      <c r="BZ259" s="136">
        <v>0</v>
      </c>
      <c r="CA259" s="136">
        <v>0</v>
      </c>
      <c r="CB259" s="136">
        <v>0</v>
      </c>
      <c r="CD259" s="136">
        <v>0</v>
      </c>
      <c r="CE259" s="136">
        <v>0</v>
      </c>
      <c r="CF259" s="136">
        <v>0</v>
      </c>
      <c r="CG259" s="136">
        <v>0</v>
      </c>
      <c r="CH259" s="136">
        <v>0</v>
      </c>
      <c r="CI259" s="136">
        <v>0</v>
      </c>
      <c r="CJ259" s="136">
        <v>0</v>
      </c>
      <c r="CK259" s="138">
        <v>0</v>
      </c>
      <c r="CL259" s="138">
        <v>0</v>
      </c>
      <c r="CM259" s="136">
        <v>0</v>
      </c>
      <c r="CN259" s="136">
        <v>0</v>
      </c>
      <c r="CO259" s="85">
        <v>43666</v>
      </c>
      <c r="CP259" s="83" t="s">
        <v>4305</v>
      </c>
      <c r="CQ259" s="83" t="s">
        <v>102</v>
      </c>
      <c r="CR259" s="83" t="s">
        <v>482</v>
      </c>
      <c r="CS259" s="83">
        <v>254</v>
      </c>
      <c r="CT259" s="83" t="s">
        <v>483</v>
      </c>
      <c r="CU259" s="83">
        <v>1</v>
      </c>
      <c r="CV259" s="83">
        <v>0</v>
      </c>
      <c r="CW259" s="83">
        <v>0</v>
      </c>
      <c r="CX259" s="83" t="s">
        <v>109</v>
      </c>
      <c r="CY259" s="83" t="s">
        <v>583</v>
      </c>
      <c r="CZ259" s="83">
        <v>0</v>
      </c>
      <c r="DA259" s="83">
        <v>0</v>
      </c>
      <c r="DB259" s="83">
        <f t="shared" si="19"/>
        <v>0</v>
      </c>
      <c r="DC259" s="83" t="s">
        <v>497</v>
      </c>
      <c r="DE259" s="136">
        <v>1</v>
      </c>
      <c r="DF259" s="136">
        <v>1</v>
      </c>
      <c r="DG259" s="215" t="s">
        <v>269</v>
      </c>
      <c r="DH259" s="136">
        <v>1</v>
      </c>
      <c r="DI259" s="136">
        <v>1</v>
      </c>
      <c r="DJ259" s="215" t="s">
        <v>269</v>
      </c>
      <c r="EE259" s="136" t="b">
        <v>1</v>
      </c>
      <c r="EF259" s="136" t="b">
        <v>1</v>
      </c>
      <c r="EG259" s="136" t="b">
        <v>1</v>
      </c>
      <c r="EH259" s="136" t="b">
        <v>1</v>
      </c>
      <c r="EL259" s="215" t="s">
        <v>269</v>
      </c>
    </row>
    <row r="260" spans="1:142" ht="60" customHeight="1" x14ac:dyDescent="0.55000000000000004">
      <c r="A260" s="83" t="s">
        <v>130</v>
      </c>
      <c r="B260" s="83" t="s">
        <v>98</v>
      </c>
      <c r="C260">
        <v>416189</v>
      </c>
      <c r="D260" t="s">
        <v>911</v>
      </c>
      <c r="E260" t="s">
        <v>911</v>
      </c>
      <c r="F260" s="83" t="s">
        <v>108</v>
      </c>
      <c r="G260" s="213">
        <v>39868</v>
      </c>
      <c r="H260" s="83" t="s">
        <v>102</v>
      </c>
      <c r="I260" s="213">
        <v>43311</v>
      </c>
      <c r="J260" s="83" t="s">
        <v>228</v>
      </c>
      <c r="K260" s="214">
        <v>186103416256</v>
      </c>
      <c r="L260" s="83" t="s">
        <v>126</v>
      </c>
      <c r="M260" s="213">
        <v>43582</v>
      </c>
      <c r="N260">
        <v>639723</v>
      </c>
      <c r="O260" s="145" t="s">
        <v>567</v>
      </c>
      <c r="P260" s="145" t="s">
        <v>99</v>
      </c>
      <c r="Q260" s="145" t="s">
        <v>100</v>
      </c>
      <c r="R260" s="145" t="s">
        <v>567</v>
      </c>
      <c r="V260">
        <v>4824</v>
      </c>
      <c r="W260" s="83" t="s">
        <v>1719</v>
      </c>
      <c r="X260" s="83" t="s">
        <v>103</v>
      </c>
      <c r="Y260" t="s">
        <v>2222</v>
      </c>
      <c r="Z260" s="83" t="s">
        <v>102</v>
      </c>
      <c r="AA260" s="83" t="s">
        <v>102</v>
      </c>
      <c r="AB260" t="s">
        <v>3217</v>
      </c>
      <c r="AC260" s="83" t="s">
        <v>3983</v>
      </c>
      <c r="AD260" s="83" t="s">
        <v>111</v>
      </c>
      <c r="AE260" s="83" t="s">
        <v>105</v>
      </c>
      <c r="AF260" t="s">
        <v>2222</v>
      </c>
      <c r="AG260" s="83" t="s">
        <v>102</v>
      </c>
      <c r="AH260" s="83" t="s">
        <v>102</v>
      </c>
      <c r="AI260" t="s">
        <v>3217</v>
      </c>
      <c r="AJ260" s="83" t="s">
        <v>3983</v>
      </c>
      <c r="AK260" s="83" t="s">
        <v>111</v>
      </c>
      <c r="AL260" s="83" t="s">
        <v>105</v>
      </c>
      <c r="AM260" s="87" t="s">
        <v>106</v>
      </c>
      <c r="AN260" t="s">
        <v>2222</v>
      </c>
      <c r="AO260" t="s">
        <v>3217</v>
      </c>
      <c r="AP260" s="83" t="s">
        <v>3983</v>
      </c>
      <c r="AQ260" s="83" t="s">
        <v>144</v>
      </c>
      <c r="AR260" s="87" t="s">
        <v>106</v>
      </c>
      <c r="AT260" s="83" t="s">
        <v>107</v>
      </c>
      <c r="AU260" s="146" t="s">
        <v>107</v>
      </c>
      <c r="AV260" s="146" t="s">
        <v>107</v>
      </c>
      <c r="AX260" s="110" t="s">
        <v>107</v>
      </c>
      <c r="AY260" s="111"/>
      <c r="AZ260" s="112">
        <f t="shared" ca="1" si="20"/>
        <v>8494</v>
      </c>
      <c r="BA260" s="136">
        <f t="shared" ca="1" si="17"/>
        <v>53</v>
      </c>
      <c r="BB260" s="114" t="s">
        <v>136</v>
      </c>
      <c r="BC260" s="114" t="s">
        <v>108</v>
      </c>
      <c r="BD260" s="114"/>
      <c r="BE260" s="115" t="s">
        <v>102</v>
      </c>
      <c r="BF260" s="115" t="s">
        <v>102</v>
      </c>
      <c r="BG260" s="115" t="s">
        <v>102</v>
      </c>
      <c r="BH260" s="115" t="s">
        <v>102</v>
      </c>
      <c r="BI260" s="116"/>
      <c r="BJ260" s="117" t="s">
        <v>109</v>
      </c>
      <c r="BK260" s="117" t="s">
        <v>109</v>
      </c>
      <c r="BL260" s="83">
        <f t="shared" ca="1" si="18"/>
        <v>26</v>
      </c>
      <c r="BM260" s="83" t="s">
        <v>270</v>
      </c>
      <c r="BN260" s="83">
        <v>0</v>
      </c>
      <c r="BO260" s="83" t="s">
        <v>108</v>
      </c>
      <c r="BP260" s="83">
        <v>-441765</v>
      </c>
      <c r="BQ260" s="83" t="s">
        <v>381</v>
      </c>
      <c r="BR260" s="83" t="s">
        <v>157</v>
      </c>
      <c r="BS260" s="83" t="s">
        <v>502</v>
      </c>
      <c r="BT260" s="83">
        <v>-441765</v>
      </c>
      <c r="BU260" s="83" t="s">
        <v>381</v>
      </c>
      <c r="BV260" s="83" t="s">
        <v>157</v>
      </c>
      <c r="BW260" s="83" t="s">
        <v>502</v>
      </c>
      <c r="BY260" s="136">
        <v>0</v>
      </c>
      <c r="BZ260" s="136">
        <v>0</v>
      </c>
      <c r="CA260" s="136">
        <v>0</v>
      </c>
      <c r="CB260" s="136">
        <v>0</v>
      </c>
      <c r="CD260" s="136">
        <v>0</v>
      </c>
      <c r="CE260" s="136">
        <v>0</v>
      </c>
      <c r="CF260" s="136">
        <v>0</v>
      </c>
      <c r="CG260" s="136">
        <v>0</v>
      </c>
      <c r="CH260" s="136">
        <v>0</v>
      </c>
      <c r="CI260" s="136">
        <v>0</v>
      </c>
      <c r="CJ260" s="136">
        <v>0</v>
      </c>
      <c r="CK260" s="138">
        <v>0</v>
      </c>
      <c r="CL260" s="138">
        <v>0</v>
      </c>
      <c r="CM260" s="136">
        <v>0</v>
      </c>
      <c r="CN260" s="136">
        <v>0</v>
      </c>
      <c r="CO260" s="85">
        <v>43667</v>
      </c>
      <c r="CP260" s="83" t="s">
        <v>4306</v>
      </c>
      <c r="CQ260" s="83" t="s">
        <v>102</v>
      </c>
      <c r="CR260" s="83" t="s">
        <v>482</v>
      </c>
      <c r="CS260" s="83">
        <v>255</v>
      </c>
      <c r="CT260" s="83" t="s">
        <v>483</v>
      </c>
      <c r="CU260" s="83">
        <v>1</v>
      </c>
      <c r="CV260" s="83">
        <v>0</v>
      </c>
      <c r="CW260" s="83">
        <v>0</v>
      </c>
      <c r="CX260" s="83" t="s">
        <v>109</v>
      </c>
      <c r="CY260" s="83" t="s">
        <v>583</v>
      </c>
      <c r="CZ260" s="83">
        <v>0</v>
      </c>
      <c r="DA260" s="83">
        <v>0</v>
      </c>
      <c r="DB260" s="83">
        <f t="shared" si="19"/>
        <v>0</v>
      </c>
      <c r="DC260" s="83" t="s">
        <v>497</v>
      </c>
      <c r="DE260" s="136">
        <v>1</v>
      </c>
      <c r="DF260" s="136">
        <v>1</v>
      </c>
      <c r="DG260" s="215" t="s">
        <v>269</v>
      </c>
      <c r="DH260" s="136">
        <v>1</v>
      </c>
      <c r="DI260" s="136">
        <v>1</v>
      </c>
      <c r="DJ260" s="215" t="s">
        <v>269</v>
      </c>
      <c r="EE260" s="136" t="b">
        <v>1</v>
      </c>
      <c r="EF260" s="136" t="b">
        <v>1</v>
      </c>
      <c r="EG260" s="136" t="b">
        <v>1</v>
      </c>
      <c r="EH260" s="136" t="b">
        <v>1</v>
      </c>
      <c r="EL260" s="215" t="s">
        <v>269</v>
      </c>
    </row>
    <row r="261" spans="1:142" ht="60" customHeight="1" x14ac:dyDescent="0.55000000000000004">
      <c r="A261" s="83" t="s">
        <v>130</v>
      </c>
      <c r="B261" s="83" t="s">
        <v>98</v>
      </c>
      <c r="C261">
        <v>812240</v>
      </c>
      <c r="D261" t="s">
        <v>912</v>
      </c>
      <c r="E261" t="s">
        <v>912</v>
      </c>
      <c r="F261" s="83" t="s">
        <v>108</v>
      </c>
      <c r="G261" s="213">
        <v>30368</v>
      </c>
      <c r="H261" s="83" t="s">
        <v>102</v>
      </c>
      <c r="I261" s="213">
        <v>43198</v>
      </c>
      <c r="J261" s="83" t="s">
        <v>228</v>
      </c>
      <c r="K261" s="214">
        <v>811066081117</v>
      </c>
      <c r="L261" s="83" t="s">
        <v>135</v>
      </c>
      <c r="M261" s="213">
        <v>43729</v>
      </c>
      <c r="N261">
        <v>632092</v>
      </c>
      <c r="O261" s="145" t="s">
        <v>567</v>
      </c>
      <c r="P261" s="145" t="s">
        <v>99</v>
      </c>
      <c r="Q261" s="145" t="s">
        <v>100</v>
      </c>
      <c r="R261" s="145" t="s">
        <v>567</v>
      </c>
      <c r="V261">
        <v>7401</v>
      </c>
      <c r="W261" s="83" t="s">
        <v>101</v>
      </c>
      <c r="X261" s="83" t="s">
        <v>103</v>
      </c>
      <c r="Y261" t="s">
        <v>2223</v>
      </c>
      <c r="Z261" s="83" t="s">
        <v>102</v>
      </c>
      <c r="AA261" s="83" t="s">
        <v>102</v>
      </c>
      <c r="AB261" t="s">
        <v>3218</v>
      </c>
      <c r="AC261" s="83" t="s">
        <v>3984</v>
      </c>
      <c r="AD261" s="83" t="s">
        <v>144</v>
      </c>
      <c r="AE261" s="83" t="s">
        <v>105</v>
      </c>
      <c r="AF261" t="s">
        <v>2223</v>
      </c>
      <c r="AG261" s="83" t="s">
        <v>102</v>
      </c>
      <c r="AH261" s="83" t="s">
        <v>102</v>
      </c>
      <c r="AI261" t="s">
        <v>3218</v>
      </c>
      <c r="AJ261" s="83" t="s">
        <v>3984</v>
      </c>
      <c r="AK261" s="83" t="s">
        <v>144</v>
      </c>
      <c r="AL261" s="83" t="s">
        <v>105</v>
      </c>
      <c r="AM261" s="87" t="s">
        <v>106</v>
      </c>
      <c r="AN261" t="s">
        <v>2223</v>
      </c>
      <c r="AO261" t="s">
        <v>3218</v>
      </c>
      <c r="AP261" s="83" t="s">
        <v>3984</v>
      </c>
      <c r="AQ261" s="83" t="s">
        <v>111</v>
      </c>
      <c r="AR261" s="87" t="s">
        <v>106</v>
      </c>
      <c r="AT261" s="83" t="s">
        <v>107</v>
      </c>
      <c r="AU261" s="146" t="s">
        <v>107</v>
      </c>
      <c r="AV261" s="146" t="s">
        <v>107</v>
      </c>
      <c r="AX261" s="110" t="s">
        <v>107</v>
      </c>
      <c r="AY261" s="111"/>
      <c r="AZ261" s="112">
        <f t="shared" ca="1" si="20"/>
        <v>6758</v>
      </c>
      <c r="BA261" s="136">
        <f t="shared" ca="1" si="17"/>
        <v>29</v>
      </c>
      <c r="BB261" s="114" t="s">
        <v>134</v>
      </c>
      <c r="BC261" s="114" t="s">
        <v>108</v>
      </c>
      <c r="BD261" s="114"/>
      <c r="BE261" s="115" t="s">
        <v>102</v>
      </c>
      <c r="BF261" s="115" t="s">
        <v>102</v>
      </c>
      <c r="BG261" s="115" t="s">
        <v>102</v>
      </c>
      <c r="BH261" s="115" t="s">
        <v>102</v>
      </c>
      <c r="BI261" s="116"/>
      <c r="BJ261" s="117" t="s">
        <v>109</v>
      </c>
      <c r="BK261" s="117" t="s">
        <v>109</v>
      </c>
      <c r="BL261" s="83">
        <f t="shared" ca="1" si="18"/>
        <v>47</v>
      </c>
      <c r="BM261" s="83" t="s">
        <v>108</v>
      </c>
      <c r="BN261" s="83">
        <v>0</v>
      </c>
      <c r="BO261" s="83" t="s">
        <v>108</v>
      </c>
      <c r="BP261" s="83">
        <v>-443500</v>
      </c>
      <c r="BQ261" s="83" t="s">
        <v>312</v>
      </c>
      <c r="BR261" s="83" t="s">
        <v>153</v>
      </c>
      <c r="BS261" s="83" t="s">
        <v>499</v>
      </c>
      <c r="BT261" s="83">
        <v>-443500</v>
      </c>
      <c r="BU261" s="83" t="s">
        <v>312</v>
      </c>
      <c r="BV261" s="83" t="s">
        <v>153</v>
      </c>
      <c r="BW261" s="83" t="s">
        <v>499</v>
      </c>
      <c r="BY261" s="136">
        <v>0</v>
      </c>
      <c r="BZ261" s="136">
        <v>0</v>
      </c>
      <c r="CA261" s="136">
        <v>0</v>
      </c>
      <c r="CB261" s="136">
        <v>0</v>
      </c>
      <c r="CD261" s="136">
        <v>0</v>
      </c>
      <c r="CE261" s="136">
        <v>0</v>
      </c>
      <c r="CF261" s="136">
        <v>0</v>
      </c>
      <c r="CG261" s="136">
        <v>0</v>
      </c>
      <c r="CH261" s="136">
        <v>0</v>
      </c>
      <c r="CI261" s="136">
        <v>0</v>
      </c>
      <c r="CJ261" s="136">
        <v>0</v>
      </c>
      <c r="CK261" s="138">
        <v>0</v>
      </c>
      <c r="CL261" s="138">
        <v>0</v>
      </c>
      <c r="CM261" s="136">
        <v>0</v>
      </c>
      <c r="CN261" s="136">
        <v>0</v>
      </c>
      <c r="CO261" s="85">
        <v>43668</v>
      </c>
      <c r="CP261" s="83" t="s">
        <v>4307</v>
      </c>
      <c r="CQ261" s="83" t="s">
        <v>102</v>
      </c>
      <c r="CR261" s="83" t="s">
        <v>482</v>
      </c>
      <c r="CS261" s="83">
        <v>256</v>
      </c>
      <c r="CT261" s="83" t="s">
        <v>483</v>
      </c>
      <c r="CU261" s="83">
        <v>1</v>
      </c>
      <c r="CV261" s="83">
        <v>0</v>
      </c>
      <c r="CW261" s="83">
        <v>0</v>
      </c>
      <c r="CX261" s="83" t="s">
        <v>109</v>
      </c>
      <c r="CY261" s="83" t="s">
        <v>583</v>
      </c>
      <c r="CZ261" s="83">
        <v>0</v>
      </c>
      <c r="DA261" s="83">
        <v>0</v>
      </c>
      <c r="DB261" s="83">
        <f t="shared" si="19"/>
        <v>0</v>
      </c>
      <c r="DC261" s="83" t="s">
        <v>497</v>
      </c>
      <c r="DE261" s="136">
        <v>1</v>
      </c>
      <c r="DF261" s="136">
        <v>1</v>
      </c>
      <c r="DG261" s="215" t="s">
        <v>269</v>
      </c>
      <c r="DH261" s="136">
        <v>1</v>
      </c>
      <c r="DI261" s="136">
        <v>1</v>
      </c>
      <c r="DJ261" s="215" t="s">
        <v>269</v>
      </c>
      <c r="EE261" s="136" t="b">
        <v>1</v>
      </c>
      <c r="EF261" s="136" t="b">
        <v>1</v>
      </c>
      <c r="EG261" s="136" t="b">
        <v>1</v>
      </c>
      <c r="EH261" s="136" t="b">
        <v>1</v>
      </c>
      <c r="EL261" s="215" t="s">
        <v>269</v>
      </c>
    </row>
    <row r="262" spans="1:142" ht="60" customHeight="1" x14ac:dyDescent="0.55000000000000004">
      <c r="A262" s="83" t="s">
        <v>130</v>
      </c>
      <c r="B262" s="83" t="s">
        <v>98</v>
      </c>
      <c r="C262">
        <v>431116</v>
      </c>
      <c r="D262" t="s">
        <v>913</v>
      </c>
      <c r="E262" t="s">
        <v>913</v>
      </c>
      <c r="F262" s="83" t="s">
        <v>108</v>
      </c>
      <c r="G262" s="213">
        <v>40263</v>
      </c>
      <c r="H262" s="83" t="s">
        <v>102</v>
      </c>
      <c r="I262" s="213">
        <v>43249</v>
      </c>
      <c r="J262" s="83" t="s">
        <v>228</v>
      </c>
      <c r="K262" s="214">
        <v>165719902532</v>
      </c>
      <c r="L262" s="83" t="s">
        <v>97</v>
      </c>
      <c r="M262" s="213">
        <v>43631</v>
      </c>
      <c r="N262">
        <v>636534</v>
      </c>
      <c r="O262" s="145" t="s">
        <v>567</v>
      </c>
      <c r="P262" s="145" t="s">
        <v>99</v>
      </c>
      <c r="Q262" s="145" t="s">
        <v>100</v>
      </c>
      <c r="R262" s="145" t="s">
        <v>567</v>
      </c>
      <c r="V262">
        <v>1657</v>
      </c>
      <c r="W262" s="83" t="s">
        <v>101</v>
      </c>
      <c r="X262" s="83" t="s">
        <v>103</v>
      </c>
      <c r="Y262" t="s">
        <v>2224</v>
      </c>
      <c r="Z262" s="83" t="s">
        <v>102</v>
      </c>
      <c r="AA262" s="83" t="s">
        <v>102</v>
      </c>
      <c r="AB262" t="s">
        <v>3219</v>
      </c>
      <c r="AC262" s="83" t="s">
        <v>3985</v>
      </c>
      <c r="AD262" s="83" t="s">
        <v>144</v>
      </c>
      <c r="AE262" s="83" t="s">
        <v>105</v>
      </c>
      <c r="AF262" t="s">
        <v>2224</v>
      </c>
      <c r="AG262" s="83" t="s">
        <v>102</v>
      </c>
      <c r="AH262" s="83" t="s">
        <v>102</v>
      </c>
      <c r="AI262" t="s">
        <v>3219</v>
      </c>
      <c r="AJ262" s="83" t="s">
        <v>3985</v>
      </c>
      <c r="AK262" s="83" t="s">
        <v>144</v>
      </c>
      <c r="AL262" s="83" t="s">
        <v>105</v>
      </c>
      <c r="AM262" s="87" t="s">
        <v>106</v>
      </c>
      <c r="AN262" t="s">
        <v>2224</v>
      </c>
      <c r="AO262" t="s">
        <v>3219</v>
      </c>
      <c r="AP262" s="83" t="s">
        <v>3985</v>
      </c>
      <c r="AQ262" s="83" t="s">
        <v>144</v>
      </c>
      <c r="AR262" s="87" t="s">
        <v>106</v>
      </c>
      <c r="AT262" s="83" t="s">
        <v>107</v>
      </c>
      <c r="AU262" s="146" t="s">
        <v>107</v>
      </c>
      <c r="AV262" s="146" t="s">
        <v>107</v>
      </c>
      <c r="AX262" s="110" t="s">
        <v>107</v>
      </c>
      <c r="AY262" s="111"/>
      <c r="AZ262" s="112">
        <f t="shared" ca="1" si="20"/>
        <v>1094</v>
      </c>
      <c r="BA262" s="136">
        <f t="shared" ref="BA262:BA325" ca="1" si="21">RANDBETWEEN(1,99)</f>
        <v>30</v>
      </c>
      <c r="BB262" s="114" t="s">
        <v>134</v>
      </c>
      <c r="BC262" s="114" t="s">
        <v>108</v>
      </c>
      <c r="BD262" s="114"/>
      <c r="BE262" s="115" t="s">
        <v>102</v>
      </c>
      <c r="BF262" s="115" t="s">
        <v>102</v>
      </c>
      <c r="BG262" s="115" t="s">
        <v>102</v>
      </c>
      <c r="BH262" s="115" t="s">
        <v>102</v>
      </c>
      <c r="BI262" s="116"/>
      <c r="BJ262" s="117" t="s">
        <v>109</v>
      </c>
      <c r="BK262" s="117" t="s">
        <v>109</v>
      </c>
      <c r="BL262" s="83">
        <f t="shared" ref="BL262:BL325" ca="1" si="22">RANDBETWEEN(0,99)</f>
        <v>1</v>
      </c>
      <c r="BM262" s="83" t="s">
        <v>108</v>
      </c>
      <c r="BN262" s="83">
        <v>0</v>
      </c>
      <c r="BO262" s="83" t="s">
        <v>108</v>
      </c>
      <c r="BP262" s="83">
        <v>-445235</v>
      </c>
      <c r="BQ262" s="83" t="s">
        <v>198</v>
      </c>
      <c r="BR262" s="83" t="s">
        <v>164</v>
      </c>
      <c r="BS262" s="83" t="s">
        <v>499</v>
      </c>
      <c r="BT262" s="83">
        <v>-445235</v>
      </c>
      <c r="BU262" s="83" t="s">
        <v>198</v>
      </c>
      <c r="BV262" s="83" t="s">
        <v>164</v>
      </c>
      <c r="BW262" s="83" t="s">
        <v>499</v>
      </c>
      <c r="BY262" s="136">
        <v>0</v>
      </c>
      <c r="BZ262" s="136">
        <v>0</v>
      </c>
      <c r="CA262" s="136">
        <v>0</v>
      </c>
      <c r="CB262" s="136">
        <v>0</v>
      </c>
      <c r="CD262" s="136">
        <v>0</v>
      </c>
      <c r="CE262" s="136">
        <v>0</v>
      </c>
      <c r="CF262" s="136">
        <v>0</v>
      </c>
      <c r="CG262" s="136">
        <v>0</v>
      </c>
      <c r="CH262" s="136">
        <v>0</v>
      </c>
      <c r="CI262" s="136">
        <v>0</v>
      </c>
      <c r="CJ262" s="136">
        <v>0</v>
      </c>
      <c r="CK262" s="138">
        <v>0</v>
      </c>
      <c r="CL262" s="138">
        <v>0</v>
      </c>
      <c r="CM262" s="136">
        <v>0</v>
      </c>
      <c r="CN262" s="136">
        <v>0</v>
      </c>
      <c r="CO262" s="85">
        <v>43669</v>
      </c>
      <c r="CP262" s="83" t="s">
        <v>4308</v>
      </c>
      <c r="CQ262" s="83" t="s">
        <v>102</v>
      </c>
      <c r="CR262" s="83" t="s">
        <v>482</v>
      </c>
      <c r="CS262" s="83">
        <v>257</v>
      </c>
      <c r="CT262" s="83" t="s">
        <v>483</v>
      </c>
      <c r="CU262" s="83">
        <v>1</v>
      </c>
      <c r="CV262" s="83">
        <v>0</v>
      </c>
      <c r="CW262" s="83">
        <v>0</v>
      </c>
      <c r="CX262" s="83" t="s">
        <v>109</v>
      </c>
      <c r="CY262" s="83" t="s">
        <v>583</v>
      </c>
      <c r="CZ262" s="83">
        <v>0</v>
      </c>
      <c r="DA262" s="83">
        <v>0</v>
      </c>
      <c r="DB262" s="83">
        <f t="shared" si="19"/>
        <v>0</v>
      </c>
      <c r="DC262" s="83" t="s">
        <v>497</v>
      </c>
      <c r="DE262" s="136">
        <v>1</v>
      </c>
      <c r="DF262" s="136">
        <v>1</v>
      </c>
      <c r="DG262" s="215" t="s">
        <v>269</v>
      </c>
      <c r="DH262" s="136">
        <v>1</v>
      </c>
      <c r="DI262" s="136">
        <v>1</v>
      </c>
      <c r="DJ262" s="215" t="s">
        <v>269</v>
      </c>
      <c r="EE262" s="136" t="b">
        <v>1</v>
      </c>
      <c r="EF262" s="136" t="b">
        <v>1</v>
      </c>
      <c r="EG262" s="136" t="b">
        <v>1</v>
      </c>
      <c r="EH262" s="136" t="b">
        <v>1</v>
      </c>
      <c r="EL262" s="215" t="s">
        <v>269</v>
      </c>
    </row>
    <row r="263" spans="1:142" ht="60" customHeight="1" x14ac:dyDescent="0.55000000000000004">
      <c r="A263" s="83" t="s">
        <v>130</v>
      </c>
      <c r="B263" s="83" t="s">
        <v>98</v>
      </c>
      <c r="C263">
        <v>799262</v>
      </c>
      <c r="D263" t="s">
        <v>914</v>
      </c>
      <c r="E263" t="s">
        <v>914</v>
      </c>
      <c r="F263" s="83" t="s">
        <v>108</v>
      </c>
      <c r="G263" s="213">
        <v>30165</v>
      </c>
      <c r="H263" s="83" t="s">
        <v>102</v>
      </c>
      <c r="I263" s="213">
        <v>43119</v>
      </c>
      <c r="J263" s="83" t="s">
        <v>228</v>
      </c>
      <c r="K263" s="214">
        <v>709312770240</v>
      </c>
      <c r="L263" s="83" t="s">
        <v>135</v>
      </c>
      <c r="M263" s="213">
        <v>43668</v>
      </c>
      <c r="N263">
        <v>611047</v>
      </c>
      <c r="O263" s="145" t="s">
        <v>567</v>
      </c>
      <c r="P263" s="145" t="s">
        <v>99</v>
      </c>
      <c r="Q263" s="145" t="s">
        <v>100</v>
      </c>
      <c r="R263" s="145" t="s">
        <v>567</v>
      </c>
      <c r="V263">
        <v>9583</v>
      </c>
      <c r="W263" s="83" t="s">
        <v>1720</v>
      </c>
      <c r="X263" s="83" t="s">
        <v>103</v>
      </c>
      <c r="Y263" t="s">
        <v>2225</v>
      </c>
      <c r="Z263" s="83" t="s">
        <v>102</v>
      </c>
      <c r="AA263" s="83" t="s">
        <v>102</v>
      </c>
      <c r="AB263" t="s">
        <v>3220</v>
      </c>
      <c r="AC263" s="83" t="s">
        <v>3986</v>
      </c>
      <c r="AD263" s="83" t="s">
        <v>111</v>
      </c>
      <c r="AE263" s="83" t="s">
        <v>105</v>
      </c>
      <c r="AF263" t="s">
        <v>2225</v>
      </c>
      <c r="AG263" s="83" t="s">
        <v>102</v>
      </c>
      <c r="AH263" s="83" t="s">
        <v>102</v>
      </c>
      <c r="AI263" t="s">
        <v>3220</v>
      </c>
      <c r="AJ263" s="83" t="s">
        <v>3986</v>
      </c>
      <c r="AK263" s="83" t="s">
        <v>111</v>
      </c>
      <c r="AL263" s="83" t="s">
        <v>105</v>
      </c>
      <c r="AM263" s="87" t="s">
        <v>106</v>
      </c>
      <c r="AN263" t="s">
        <v>2225</v>
      </c>
      <c r="AO263" t="s">
        <v>3220</v>
      </c>
      <c r="AP263" s="83" t="s">
        <v>3986</v>
      </c>
      <c r="AQ263" s="83" t="s">
        <v>144</v>
      </c>
      <c r="AR263" s="87" t="s">
        <v>106</v>
      </c>
      <c r="AT263" s="83" t="s">
        <v>107</v>
      </c>
      <c r="AU263" s="146" t="s">
        <v>107</v>
      </c>
      <c r="AV263" s="146" t="s">
        <v>107</v>
      </c>
      <c r="AX263" s="110" t="s">
        <v>107</v>
      </c>
      <c r="AY263" s="111"/>
      <c r="AZ263" s="112">
        <f t="shared" ca="1" si="20"/>
        <v>4676</v>
      </c>
      <c r="BA263" s="136">
        <f t="shared" ca="1" si="21"/>
        <v>43</v>
      </c>
      <c r="BB263" s="114" t="s">
        <v>136</v>
      </c>
      <c r="BC263" s="114" t="s">
        <v>108</v>
      </c>
      <c r="BD263" s="114"/>
      <c r="BE263" s="115" t="s">
        <v>102</v>
      </c>
      <c r="BF263" s="115" t="s">
        <v>102</v>
      </c>
      <c r="BG263" s="115" t="s">
        <v>102</v>
      </c>
      <c r="BH263" s="115" t="s">
        <v>102</v>
      </c>
      <c r="BI263" s="116"/>
      <c r="BJ263" s="117" t="s">
        <v>109</v>
      </c>
      <c r="BK263" s="117" t="s">
        <v>109</v>
      </c>
      <c r="BL263" s="83">
        <f t="shared" ca="1" si="22"/>
        <v>1</v>
      </c>
      <c r="BM263" s="83" t="s">
        <v>270</v>
      </c>
      <c r="BN263" s="83">
        <v>0</v>
      </c>
      <c r="BO263" s="83" t="s">
        <v>108</v>
      </c>
      <c r="BP263" s="83">
        <v>-446970</v>
      </c>
      <c r="BQ263" s="83" t="s">
        <v>381</v>
      </c>
      <c r="BR263" s="83" t="s">
        <v>157</v>
      </c>
      <c r="BS263" s="83" t="s">
        <v>502</v>
      </c>
      <c r="BT263" s="83">
        <v>-446970</v>
      </c>
      <c r="BU263" s="83" t="s">
        <v>381</v>
      </c>
      <c r="BV263" s="83" t="s">
        <v>157</v>
      </c>
      <c r="BW263" s="83" t="s">
        <v>502</v>
      </c>
      <c r="BY263" s="136">
        <v>0</v>
      </c>
      <c r="BZ263" s="136">
        <v>0</v>
      </c>
      <c r="CA263" s="136">
        <v>0</v>
      </c>
      <c r="CB263" s="136">
        <v>0</v>
      </c>
      <c r="CD263" s="136">
        <v>0</v>
      </c>
      <c r="CE263" s="136">
        <v>0</v>
      </c>
      <c r="CF263" s="136">
        <v>0</v>
      </c>
      <c r="CG263" s="136">
        <v>0</v>
      </c>
      <c r="CH263" s="136">
        <v>0</v>
      </c>
      <c r="CI263" s="136">
        <v>0</v>
      </c>
      <c r="CJ263" s="136">
        <v>0</v>
      </c>
      <c r="CK263" s="138">
        <v>0</v>
      </c>
      <c r="CL263" s="138">
        <v>0</v>
      </c>
      <c r="CM263" s="136">
        <v>0</v>
      </c>
      <c r="CN263" s="136">
        <v>0</v>
      </c>
      <c r="CO263" s="85">
        <v>43670</v>
      </c>
      <c r="CP263" s="83" t="s">
        <v>4309</v>
      </c>
      <c r="CQ263" s="83" t="s">
        <v>102</v>
      </c>
      <c r="CR263" s="83" t="s">
        <v>482</v>
      </c>
      <c r="CS263" s="83">
        <v>258</v>
      </c>
      <c r="CT263" s="83" t="s">
        <v>483</v>
      </c>
      <c r="CU263" s="83">
        <v>1</v>
      </c>
      <c r="CV263" s="83">
        <v>0</v>
      </c>
      <c r="CW263" s="83">
        <v>0</v>
      </c>
      <c r="CX263" s="83" t="s">
        <v>109</v>
      </c>
      <c r="CY263" s="83" t="s">
        <v>583</v>
      </c>
      <c r="CZ263" s="83">
        <v>0</v>
      </c>
      <c r="DA263" s="83">
        <v>0</v>
      </c>
      <c r="DB263" s="83">
        <f t="shared" si="19"/>
        <v>0</v>
      </c>
      <c r="DC263" s="83" t="s">
        <v>497</v>
      </c>
      <c r="DE263" s="136">
        <v>1</v>
      </c>
      <c r="DF263" s="136">
        <v>1</v>
      </c>
      <c r="DG263" s="215" t="s">
        <v>269</v>
      </c>
      <c r="DH263" s="136">
        <v>1</v>
      </c>
      <c r="DI263" s="136">
        <v>1</v>
      </c>
      <c r="DJ263" s="215" t="s">
        <v>269</v>
      </c>
      <c r="EE263" s="136" t="b">
        <v>1</v>
      </c>
      <c r="EF263" s="136" t="b">
        <v>1</v>
      </c>
      <c r="EG263" s="136" t="b">
        <v>1</v>
      </c>
      <c r="EH263" s="136" t="b">
        <v>1</v>
      </c>
      <c r="EL263" s="215" t="s">
        <v>269</v>
      </c>
    </row>
    <row r="264" spans="1:142" ht="60" customHeight="1" x14ac:dyDescent="0.55000000000000004">
      <c r="A264" s="83" t="s">
        <v>130</v>
      </c>
      <c r="B264" s="83" t="s">
        <v>98</v>
      </c>
      <c r="C264">
        <v>272921</v>
      </c>
      <c r="D264" t="s">
        <v>915</v>
      </c>
      <c r="E264" t="s">
        <v>915</v>
      </c>
      <c r="F264" s="83" t="s">
        <v>108</v>
      </c>
      <c r="G264" s="213">
        <v>36141</v>
      </c>
      <c r="H264" s="83" t="s">
        <v>102</v>
      </c>
      <c r="I264" s="213">
        <v>43123</v>
      </c>
      <c r="J264" s="83" t="s">
        <v>228</v>
      </c>
      <c r="K264" s="214">
        <v>788635446974</v>
      </c>
      <c r="L264" s="83" t="s">
        <v>97</v>
      </c>
      <c r="M264" s="213">
        <v>43748</v>
      </c>
      <c r="N264">
        <v>413299</v>
      </c>
      <c r="O264" s="145" t="s">
        <v>567</v>
      </c>
      <c r="P264" s="145" t="s">
        <v>99</v>
      </c>
      <c r="Q264" s="145" t="s">
        <v>100</v>
      </c>
      <c r="R264" s="145" t="s">
        <v>567</v>
      </c>
      <c r="V264">
        <v>9199</v>
      </c>
      <c r="W264" s="83" t="s">
        <v>101</v>
      </c>
      <c r="X264" s="83" t="s">
        <v>103</v>
      </c>
      <c r="Y264" t="s">
        <v>2226</v>
      </c>
      <c r="Z264" s="83" t="s">
        <v>102</v>
      </c>
      <c r="AA264" s="83" t="s">
        <v>102</v>
      </c>
      <c r="AB264" t="s">
        <v>3221</v>
      </c>
      <c r="AC264" s="83" t="s">
        <v>3987</v>
      </c>
      <c r="AD264" s="83" t="s">
        <v>144</v>
      </c>
      <c r="AE264" s="83" t="s">
        <v>105</v>
      </c>
      <c r="AF264" t="s">
        <v>2226</v>
      </c>
      <c r="AG264" s="83" t="s">
        <v>102</v>
      </c>
      <c r="AH264" s="83" t="s">
        <v>102</v>
      </c>
      <c r="AI264" t="s">
        <v>3221</v>
      </c>
      <c r="AJ264" s="83" t="s">
        <v>3987</v>
      </c>
      <c r="AK264" s="83" t="s">
        <v>144</v>
      </c>
      <c r="AL264" s="83" t="s">
        <v>105</v>
      </c>
      <c r="AM264" s="87" t="s">
        <v>106</v>
      </c>
      <c r="AN264" t="s">
        <v>2226</v>
      </c>
      <c r="AO264" t="s">
        <v>3221</v>
      </c>
      <c r="AP264" s="83" t="s">
        <v>3987</v>
      </c>
      <c r="AQ264" s="83" t="s">
        <v>111</v>
      </c>
      <c r="AR264" s="87" t="s">
        <v>106</v>
      </c>
      <c r="AT264" s="83" t="s">
        <v>107</v>
      </c>
      <c r="AU264" s="146" t="s">
        <v>107</v>
      </c>
      <c r="AV264" s="146" t="s">
        <v>107</v>
      </c>
      <c r="AX264" s="110" t="s">
        <v>107</v>
      </c>
      <c r="AY264" s="111"/>
      <c r="AZ264" s="112">
        <f t="shared" ca="1" si="20"/>
        <v>8933</v>
      </c>
      <c r="BA264" s="136">
        <f t="shared" ca="1" si="21"/>
        <v>67</v>
      </c>
      <c r="BB264" s="114" t="s">
        <v>134</v>
      </c>
      <c r="BC264" s="114" t="s">
        <v>108</v>
      </c>
      <c r="BD264" s="114"/>
      <c r="BE264" s="115" t="s">
        <v>102</v>
      </c>
      <c r="BF264" s="115" t="s">
        <v>102</v>
      </c>
      <c r="BG264" s="115" t="s">
        <v>102</v>
      </c>
      <c r="BH264" s="115" t="s">
        <v>102</v>
      </c>
      <c r="BI264" s="116"/>
      <c r="BJ264" s="117" t="s">
        <v>109</v>
      </c>
      <c r="BK264" s="117" t="s">
        <v>109</v>
      </c>
      <c r="BL264" s="83">
        <f t="shared" ca="1" si="22"/>
        <v>7</v>
      </c>
      <c r="BM264" s="83" t="s">
        <v>108</v>
      </c>
      <c r="BN264" s="83">
        <v>0</v>
      </c>
      <c r="BO264" s="83" t="s">
        <v>108</v>
      </c>
      <c r="BP264" s="83">
        <v>-448705</v>
      </c>
      <c r="BQ264" s="83" t="s">
        <v>312</v>
      </c>
      <c r="BR264" s="83" t="s">
        <v>153</v>
      </c>
      <c r="BS264" s="83" t="s">
        <v>499</v>
      </c>
      <c r="BT264" s="83">
        <v>-448705</v>
      </c>
      <c r="BU264" s="83" t="s">
        <v>312</v>
      </c>
      <c r="BV264" s="83" t="s">
        <v>153</v>
      </c>
      <c r="BW264" s="83" t="s">
        <v>499</v>
      </c>
      <c r="BY264" s="136">
        <v>0</v>
      </c>
      <c r="BZ264" s="136">
        <v>0</v>
      </c>
      <c r="CA264" s="136">
        <v>0</v>
      </c>
      <c r="CB264" s="136">
        <v>0</v>
      </c>
      <c r="CD264" s="136">
        <v>0</v>
      </c>
      <c r="CE264" s="136">
        <v>0</v>
      </c>
      <c r="CF264" s="136">
        <v>0</v>
      </c>
      <c r="CG264" s="136">
        <v>0</v>
      </c>
      <c r="CH264" s="136">
        <v>0</v>
      </c>
      <c r="CI264" s="136">
        <v>0</v>
      </c>
      <c r="CJ264" s="136">
        <v>0</v>
      </c>
      <c r="CK264" s="138">
        <v>0</v>
      </c>
      <c r="CL264" s="138">
        <v>0</v>
      </c>
      <c r="CM264" s="136">
        <v>0</v>
      </c>
      <c r="CN264" s="136">
        <v>0</v>
      </c>
      <c r="CO264" s="85">
        <v>43671</v>
      </c>
      <c r="CP264" s="83" t="s">
        <v>4310</v>
      </c>
      <c r="CQ264" s="83" t="s">
        <v>102</v>
      </c>
      <c r="CR264" s="83" t="s">
        <v>482</v>
      </c>
      <c r="CS264" s="83">
        <v>259</v>
      </c>
      <c r="CT264" s="83" t="s">
        <v>483</v>
      </c>
      <c r="CU264" s="83">
        <v>1</v>
      </c>
      <c r="CV264" s="83">
        <v>0</v>
      </c>
      <c r="CW264" s="83">
        <v>0</v>
      </c>
      <c r="CX264" s="83" t="s">
        <v>109</v>
      </c>
      <c r="CY264" s="83" t="s">
        <v>583</v>
      </c>
      <c r="CZ264" s="83">
        <v>0</v>
      </c>
      <c r="DA264" s="83">
        <v>0</v>
      </c>
      <c r="DB264" s="83">
        <f t="shared" si="19"/>
        <v>0</v>
      </c>
      <c r="DC264" s="83" t="s">
        <v>497</v>
      </c>
      <c r="DE264" s="136">
        <v>1</v>
      </c>
      <c r="DF264" s="136">
        <v>1</v>
      </c>
      <c r="DG264" s="215" t="s">
        <v>269</v>
      </c>
      <c r="DH264" s="136">
        <v>1</v>
      </c>
      <c r="DI264" s="136">
        <v>1</v>
      </c>
      <c r="DJ264" s="215" t="s">
        <v>269</v>
      </c>
      <c r="EE264" s="136" t="b">
        <v>1</v>
      </c>
      <c r="EF264" s="136" t="b">
        <v>1</v>
      </c>
      <c r="EG264" s="136" t="b">
        <v>1</v>
      </c>
      <c r="EH264" s="136" t="b">
        <v>1</v>
      </c>
      <c r="EL264" s="215" t="s">
        <v>269</v>
      </c>
    </row>
    <row r="265" spans="1:142" ht="60" customHeight="1" x14ac:dyDescent="0.55000000000000004">
      <c r="A265" s="83" t="s">
        <v>130</v>
      </c>
      <c r="B265" s="83" t="s">
        <v>98</v>
      </c>
      <c r="C265">
        <v>511637</v>
      </c>
      <c r="D265" t="s">
        <v>916</v>
      </c>
      <c r="E265" t="s">
        <v>916</v>
      </c>
      <c r="F265" s="83" t="s">
        <v>108</v>
      </c>
      <c r="G265" s="213">
        <v>36302</v>
      </c>
      <c r="H265" s="83" t="s">
        <v>102</v>
      </c>
      <c r="I265" s="213">
        <v>43125</v>
      </c>
      <c r="J265" s="83" t="s">
        <v>228</v>
      </c>
      <c r="K265" s="214">
        <v>347553269722</v>
      </c>
      <c r="L265" s="83" t="s">
        <v>126</v>
      </c>
      <c r="M265" s="213">
        <v>43681</v>
      </c>
      <c r="N265">
        <v>289741</v>
      </c>
      <c r="O265" s="145" t="s">
        <v>567</v>
      </c>
      <c r="P265" s="145" t="s">
        <v>99</v>
      </c>
      <c r="Q265" s="145" t="s">
        <v>100</v>
      </c>
      <c r="R265" s="145" t="s">
        <v>567</v>
      </c>
      <c r="V265">
        <v>5254</v>
      </c>
      <c r="W265" s="83" t="s">
        <v>101</v>
      </c>
      <c r="X265" s="83" t="s">
        <v>103</v>
      </c>
      <c r="Y265" t="s">
        <v>2227</v>
      </c>
      <c r="Z265" s="83" t="s">
        <v>102</v>
      </c>
      <c r="AA265" s="83" t="s">
        <v>102</v>
      </c>
      <c r="AB265" t="s">
        <v>3222</v>
      </c>
      <c r="AC265" s="83" t="s">
        <v>3988</v>
      </c>
      <c r="AD265" s="83" t="s">
        <v>144</v>
      </c>
      <c r="AE265" s="83" t="s">
        <v>105</v>
      </c>
      <c r="AF265" t="s">
        <v>2227</v>
      </c>
      <c r="AG265" s="83" t="s">
        <v>102</v>
      </c>
      <c r="AH265" s="83" t="s">
        <v>102</v>
      </c>
      <c r="AI265" t="s">
        <v>3222</v>
      </c>
      <c r="AJ265" s="83" t="s">
        <v>3988</v>
      </c>
      <c r="AK265" s="83" t="s">
        <v>144</v>
      </c>
      <c r="AL265" s="83" t="s">
        <v>105</v>
      </c>
      <c r="AM265" s="87" t="s">
        <v>106</v>
      </c>
      <c r="AN265" t="s">
        <v>2227</v>
      </c>
      <c r="AO265" t="s">
        <v>3222</v>
      </c>
      <c r="AP265" s="83" t="s">
        <v>3988</v>
      </c>
      <c r="AQ265" s="83" t="s">
        <v>144</v>
      </c>
      <c r="AR265" s="87" t="s">
        <v>106</v>
      </c>
      <c r="AT265" s="83" t="s">
        <v>107</v>
      </c>
      <c r="AU265" s="146" t="s">
        <v>107</v>
      </c>
      <c r="AV265" s="146" t="s">
        <v>107</v>
      </c>
      <c r="AX265" s="110" t="s">
        <v>107</v>
      </c>
      <c r="AY265" s="111"/>
      <c r="AZ265" s="112">
        <f t="shared" ca="1" si="20"/>
        <v>6455</v>
      </c>
      <c r="BA265" s="136">
        <f t="shared" ca="1" si="21"/>
        <v>31</v>
      </c>
      <c r="BB265" s="114" t="s">
        <v>134</v>
      </c>
      <c r="BC265" s="114" t="s">
        <v>108</v>
      </c>
      <c r="BD265" s="114"/>
      <c r="BE265" s="115" t="s">
        <v>102</v>
      </c>
      <c r="BF265" s="115" t="s">
        <v>102</v>
      </c>
      <c r="BG265" s="115" t="s">
        <v>102</v>
      </c>
      <c r="BH265" s="115" t="s">
        <v>102</v>
      </c>
      <c r="BI265" s="116"/>
      <c r="BJ265" s="117" t="s">
        <v>109</v>
      </c>
      <c r="BK265" s="117" t="s">
        <v>109</v>
      </c>
      <c r="BL265" s="83">
        <f t="shared" ca="1" si="22"/>
        <v>29</v>
      </c>
      <c r="BM265" s="83" t="s">
        <v>108</v>
      </c>
      <c r="BN265" s="83">
        <v>0</v>
      </c>
      <c r="BO265" s="83" t="s">
        <v>108</v>
      </c>
      <c r="BP265" s="83">
        <v>-450440</v>
      </c>
      <c r="BQ265" s="83" t="s">
        <v>198</v>
      </c>
      <c r="BR265" s="83" t="s">
        <v>164</v>
      </c>
      <c r="BS265" s="83" t="s">
        <v>499</v>
      </c>
      <c r="BT265" s="83">
        <v>-450440</v>
      </c>
      <c r="BU265" s="83" t="s">
        <v>198</v>
      </c>
      <c r="BV265" s="83" t="s">
        <v>164</v>
      </c>
      <c r="BW265" s="83" t="s">
        <v>499</v>
      </c>
      <c r="BY265" s="136">
        <v>0</v>
      </c>
      <c r="BZ265" s="136">
        <v>0</v>
      </c>
      <c r="CA265" s="136">
        <v>0</v>
      </c>
      <c r="CB265" s="136">
        <v>0</v>
      </c>
      <c r="CD265" s="136">
        <v>0</v>
      </c>
      <c r="CE265" s="136">
        <v>0</v>
      </c>
      <c r="CF265" s="136">
        <v>0</v>
      </c>
      <c r="CG265" s="136">
        <v>0</v>
      </c>
      <c r="CH265" s="136">
        <v>0</v>
      </c>
      <c r="CI265" s="136">
        <v>0</v>
      </c>
      <c r="CJ265" s="136">
        <v>0</v>
      </c>
      <c r="CK265" s="138">
        <v>0</v>
      </c>
      <c r="CL265" s="138">
        <v>0</v>
      </c>
      <c r="CM265" s="136">
        <v>0</v>
      </c>
      <c r="CN265" s="136">
        <v>0</v>
      </c>
      <c r="CO265" s="85">
        <v>43672</v>
      </c>
      <c r="CP265" s="83" t="s">
        <v>4311</v>
      </c>
      <c r="CQ265" s="83" t="s">
        <v>102</v>
      </c>
      <c r="CR265" s="83" t="s">
        <v>482</v>
      </c>
      <c r="CS265" s="83">
        <v>260</v>
      </c>
      <c r="CT265" s="83" t="s">
        <v>483</v>
      </c>
      <c r="CU265" s="83">
        <v>1</v>
      </c>
      <c r="CV265" s="83">
        <v>0</v>
      </c>
      <c r="CW265" s="83">
        <v>0</v>
      </c>
      <c r="CX265" s="83" t="s">
        <v>109</v>
      </c>
      <c r="CY265" s="83" t="s">
        <v>583</v>
      </c>
      <c r="CZ265" s="83">
        <v>0</v>
      </c>
      <c r="DA265" s="83">
        <v>0</v>
      </c>
      <c r="DB265" s="83">
        <f t="shared" si="19"/>
        <v>0</v>
      </c>
      <c r="DC265" s="83" t="s">
        <v>497</v>
      </c>
      <c r="DE265" s="136">
        <v>1</v>
      </c>
      <c r="DF265" s="136">
        <v>1</v>
      </c>
      <c r="DG265" s="215" t="s">
        <v>269</v>
      </c>
      <c r="DH265" s="136">
        <v>1</v>
      </c>
      <c r="DI265" s="136">
        <v>1</v>
      </c>
      <c r="DJ265" s="215" t="s">
        <v>269</v>
      </c>
      <c r="EE265" s="136" t="b">
        <v>1</v>
      </c>
      <c r="EF265" s="136" t="b">
        <v>1</v>
      </c>
      <c r="EG265" s="136" t="b">
        <v>1</v>
      </c>
      <c r="EH265" s="136" t="b">
        <v>1</v>
      </c>
      <c r="EL265" s="215" t="s">
        <v>269</v>
      </c>
    </row>
    <row r="266" spans="1:142" ht="60" customHeight="1" x14ac:dyDescent="0.55000000000000004">
      <c r="A266" s="83" t="s">
        <v>130</v>
      </c>
      <c r="B266" s="83" t="s">
        <v>98</v>
      </c>
      <c r="C266">
        <v>241882</v>
      </c>
      <c r="D266" t="s">
        <v>917</v>
      </c>
      <c r="E266" t="s">
        <v>917</v>
      </c>
      <c r="F266" s="83" t="s">
        <v>108</v>
      </c>
      <c r="G266" s="213">
        <v>26919</v>
      </c>
      <c r="H266" s="83" t="s">
        <v>102</v>
      </c>
      <c r="I266" s="213">
        <v>43186</v>
      </c>
      <c r="J266" s="83" t="s">
        <v>228</v>
      </c>
      <c r="K266" s="214">
        <v>278305384044</v>
      </c>
      <c r="L266" s="83" t="s">
        <v>135</v>
      </c>
      <c r="M266" s="213">
        <v>43484</v>
      </c>
      <c r="N266">
        <v>208670</v>
      </c>
      <c r="O266" s="145" t="s">
        <v>567</v>
      </c>
      <c r="P266" s="145" t="s">
        <v>99</v>
      </c>
      <c r="Q266" s="145" t="s">
        <v>100</v>
      </c>
      <c r="R266" s="145" t="s">
        <v>567</v>
      </c>
      <c r="V266">
        <v>3474</v>
      </c>
      <c r="W266" s="83" t="s">
        <v>1721</v>
      </c>
      <c r="X266" s="83" t="s">
        <v>103</v>
      </c>
      <c r="Y266" t="s">
        <v>2228</v>
      </c>
      <c r="Z266" s="83" t="s">
        <v>102</v>
      </c>
      <c r="AA266" s="83" t="s">
        <v>102</v>
      </c>
      <c r="AB266" t="s">
        <v>3223</v>
      </c>
      <c r="AC266" s="83" t="s">
        <v>3989</v>
      </c>
      <c r="AD266" s="83" t="s">
        <v>111</v>
      </c>
      <c r="AE266" s="83" t="s">
        <v>105</v>
      </c>
      <c r="AF266" t="s">
        <v>2228</v>
      </c>
      <c r="AG266" s="83" t="s">
        <v>102</v>
      </c>
      <c r="AH266" s="83" t="s">
        <v>102</v>
      </c>
      <c r="AI266" t="s">
        <v>3223</v>
      </c>
      <c r="AJ266" s="83" t="s">
        <v>3989</v>
      </c>
      <c r="AK266" s="83" t="s">
        <v>111</v>
      </c>
      <c r="AL266" s="83" t="s">
        <v>105</v>
      </c>
      <c r="AM266" s="87" t="s">
        <v>106</v>
      </c>
      <c r="AN266" t="s">
        <v>2228</v>
      </c>
      <c r="AO266" t="s">
        <v>3223</v>
      </c>
      <c r="AP266" s="83" t="s">
        <v>3989</v>
      </c>
      <c r="AQ266" s="83" t="s">
        <v>144</v>
      </c>
      <c r="AR266" s="87" t="s">
        <v>106</v>
      </c>
      <c r="AT266" s="83" t="s">
        <v>107</v>
      </c>
      <c r="AU266" s="146" t="s">
        <v>107</v>
      </c>
      <c r="AV266" s="146" t="s">
        <v>107</v>
      </c>
      <c r="AX266" s="110" t="s">
        <v>107</v>
      </c>
      <c r="AY266" s="111"/>
      <c r="AZ266" s="112">
        <f t="shared" ca="1" si="20"/>
        <v>7234</v>
      </c>
      <c r="BA266" s="136">
        <f t="shared" ca="1" si="21"/>
        <v>35</v>
      </c>
      <c r="BB266" s="114" t="s">
        <v>136</v>
      </c>
      <c r="BC266" s="114" t="s">
        <v>108</v>
      </c>
      <c r="BD266" s="114"/>
      <c r="BE266" s="115" t="s">
        <v>102</v>
      </c>
      <c r="BF266" s="115" t="s">
        <v>102</v>
      </c>
      <c r="BG266" s="115" t="s">
        <v>102</v>
      </c>
      <c r="BH266" s="115" t="s">
        <v>102</v>
      </c>
      <c r="BI266" s="116"/>
      <c r="BJ266" s="117" t="s">
        <v>109</v>
      </c>
      <c r="BK266" s="117" t="s">
        <v>109</v>
      </c>
      <c r="BL266" s="83">
        <f t="shared" ca="1" si="22"/>
        <v>2</v>
      </c>
      <c r="BM266" s="83" t="s">
        <v>270</v>
      </c>
      <c r="BN266" s="83">
        <v>0</v>
      </c>
      <c r="BO266" s="83" t="s">
        <v>108</v>
      </c>
      <c r="BP266" s="83">
        <v>-452175</v>
      </c>
      <c r="BQ266" s="83" t="s">
        <v>381</v>
      </c>
      <c r="BR266" s="83" t="s">
        <v>157</v>
      </c>
      <c r="BS266" s="83" t="s">
        <v>502</v>
      </c>
      <c r="BT266" s="83">
        <v>-452175</v>
      </c>
      <c r="BU266" s="83" t="s">
        <v>381</v>
      </c>
      <c r="BV266" s="83" t="s">
        <v>157</v>
      </c>
      <c r="BW266" s="83" t="s">
        <v>502</v>
      </c>
      <c r="BY266" s="136">
        <v>0</v>
      </c>
      <c r="BZ266" s="136">
        <v>0</v>
      </c>
      <c r="CA266" s="136">
        <v>0</v>
      </c>
      <c r="CB266" s="136">
        <v>0</v>
      </c>
      <c r="CD266" s="136">
        <v>0</v>
      </c>
      <c r="CE266" s="136">
        <v>0</v>
      </c>
      <c r="CF266" s="136">
        <v>0</v>
      </c>
      <c r="CG266" s="136">
        <v>0</v>
      </c>
      <c r="CH266" s="136">
        <v>0</v>
      </c>
      <c r="CI266" s="136">
        <v>0</v>
      </c>
      <c r="CJ266" s="136">
        <v>0</v>
      </c>
      <c r="CK266" s="138">
        <v>0</v>
      </c>
      <c r="CL266" s="138">
        <v>0</v>
      </c>
      <c r="CM266" s="136">
        <v>0</v>
      </c>
      <c r="CN266" s="136">
        <v>0</v>
      </c>
      <c r="CO266" s="85">
        <v>43673</v>
      </c>
      <c r="CP266" s="83" t="s">
        <v>4312</v>
      </c>
      <c r="CQ266" s="83" t="s">
        <v>102</v>
      </c>
      <c r="CR266" s="83" t="s">
        <v>482</v>
      </c>
      <c r="CS266" s="83">
        <v>261</v>
      </c>
      <c r="CT266" s="83" t="s">
        <v>483</v>
      </c>
      <c r="CU266" s="83">
        <v>1</v>
      </c>
      <c r="CV266" s="83">
        <v>0</v>
      </c>
      <c r="CW266" s="83">
        <v>0</v>
      </c>
      <c r="CX266" s="83" t="s">
        <v>109</v>
      </c>
      <c r="CY266" s="83" t="s">
        <v>583</v>
      </c>
      <c r="CZ266" s="83">
        <v>0</v>
      </c>
      <c r="DA266" s="83">
        <v>0</v>
      </c>
      <c r="DB266" s="83">
        <f t="shared" si="19"/>
        <v>0</v>
      </c>
      <c r="DC266" s="83" t="s">
        <v>497</v>
      </c>
      <c r="DE266" s="136">
        <v>1</v>
      </c>
      <c r="DF266" s="136">
        <v>1</v>
      </c>
      <c r="DG266" s="215" t="s">
        <v>269</v>
      </c>
      <c r="DH266" s="136">
        <v>1</v>
      </c>
      <c r="DI266" s="136">
        <v>1</v>
      </c>
      <c r="DJ266" s="215" t="s">
        <v>269</v>
      </c>
      <c r="EE266" s="136" t="b">
        <v>1</v>
      </c>
      <c r="EF266" s="136" t="b">
        <v>1</v>
      </c>
      <c r="EG266" s="136" t="b">
        <v>1</v>
      </c>
      <c r="EH266" s="136" t="b">
        <v>1</v>
      </c>
      <c r="EL266" s="215" t="s">
        <v>269</v>
      </c>
    </row>
    <row r="267" spans="1:142" ht="60" customHeight="1" x14ac:dyDescent="0.55000000000000004">
      <c r="A267" s="83" t="s">
        <v>130</v>
      </c>
      <c r="B267" s="83" t="s">
        <v>98</v>
      </c>
      <c r="C267">
        <v>294209</v>
      </c>
      <c r="D267" t="s">
        <v>918</v>
      </c>
      <c r="E267" t="s">
        <v>918</v>
      </c>
      <c r="F267" s="83" t="s">
        <v>108</v>
      </c>
      <c r="G267" s="213">
        <v>39777</v>
      </c>
      <c r="H267" s="83" t="s">
        <v>102</v>
      </c>
      <c r="I267" s="213">
        <v>43108</v>
      </c>
      <c r="J267" s="83" t="s">
        <v>228</v>
      </c>
      <c r="K267" s="214">
        <v>871460627643</v>
      </c>
      <c r="L267" s="83" t="s">
        <v>97</v>
      </c>
      <c r="M267" s="213">
        <v>43531</v>
      </c>
      <c r="N267">
        <v>845993</v>
      </c>
      <c r="O267" s="145" t="s">
        <v>567</v>
      </c>
      <c r="P267" s="145" t="s">
        <v>99</v>
      </c>
      <c r="Q267" s="145" t="s">
        <v>100</v>
      </c>
      <c r="R267" s="145" t="s">
        <v>567</v>
      </c>
      <c r="V267">
        <v>2318</v>
      </c>
      <c r="W267" s="83" t="s">
        <v>101</v>
      </c>
      <c r="X267" s="83" t="s">
        <v>103</v>
      </c>
      <c r="Y267" t="s">
        <v>2229</v>
      </c>
      <c r="Z267" s="83" t="s">
        <v>102</v>
      </c>
      <c r="AA267" s="83" t="s">
        <v>102</v>
      </c>
      <c r="AB267" t="s">
        <v>3224</v>
      </c>
      <c r="AC267" s="83" t="s">
        <v>3990</v>
      </c>
      <c r="AD267" s="83" t="s">
        <v>144</v>
      </c>
      <c r="AE267" s="83" t="s">
        <v>105</v>
      </c>
      <c r="AF267" t="s">
        <v>2229</v>
      </c>
      <c r="AG267" s="83" t="s">
        <v>102</v>
      </c>
      <c r="AH267" s="83" t="s">
        <v>102</v>
      </c>
      <c r="AI267" t="s">
        <v>3224</v>
      </c>
      <c r="AJ267" s="83" t="s">
        <v>3990</v>
      </c>
      <c r="AK267" s="83" t="s">
        <v>144</v>
      </c>
      <c r="AL267" s="83" t="s">
        <v>105</v>
      </c>
      <c r="AM267" s="87" t="s">
        <v>106</v>
      </c>
      <c r="AN267" t="s">
        <v>2229</v>
      </c>
      <c r="AO267" t="s">
        <v>3224</v>
      </c>
      <c r="AP267" s="83" t="s">
        <v>3990</v>
      </c>
      <c r="AQ267" s="83" t="s">
        <v>111</v>
      </c>
      <c r="AR267" s="87" t="s">
        <v>106</v>
      </c>
      <c r="AT267" s="83" t="s">
        <v>107</v>
      </c>
      <c r="AU267" s="146" t="s">
        <v>107</v>
      </c>
      <c r="AV267" s="146" t="s">
        <v>107</v>
      </c>
      <c r="AX267" s="110" t="s">
        <v>107</v>
      </c>
      <c r="AY267" s="111"/>
      <c r="AZ267" s="112">
        <f t="shared" ca="1" si="20"/>
        <v>7925</v>
      </c>
      <c r="BA267" s="136">
        <f t="shared" ca="1" si="21"/>
        <v>98</v>
      </c>
      <c r="BB267" s="114" t="s">
        <v>134</v>
      </c>
      <c r="BC267" s="114" t="s">
        <v>108</v>
      </c>
      <c r="BD267" s="114"/>
      <c r="BE267" s="115" t="s">
        <v>102</v>
      </c>
      <c r="BF267" s="115" t="s">
        <v>102</v>
      </c>
      <c r="BG267" s="115" t="s">
        <v>102</v>
      </c>
      <c r="BH267" s="115" t="s">
        <v>102</v>
      </c>
      <c r="BI267" s="116"/>
      <c r="BJ267" s="117" t="s">
        <v>109</v>
      </c>
      <c r="BK267" s="117" t="s">
        <v>109</v>
      </c>
      <c r="BL267" s="83">
        <f t="shared" ca="1" si="22"/>
        <v>26</v>
      </c>
      <c r="BM267" s="83" t="s">
        <v>108</v>
      </c>
      <c r="BN267" s="83">
        <v>0</v>
      </c>
      <c r="BO267" s="83" t="s">
        <v>108</v>
      </c>
      <c r="BP267" s="83">
        <v>-453910</v>
      </c>
      <c r="BQ267" s="83" t="s">
        <v>312</v>
      </c>
      <c r="BR267" s="83" t="s">
        <v>153</v>
      </c>
      <c r="BS267" s="83" t="s">
        <v>499</v>
      </c>
      <c r="BT267" s="83">
        <v>-453910</v>
      </c>
      <c r="BU267" s="83" t="s">
        <v>312</v>
      </c>
      <c r="BV267" s="83" t="s">
        <v>153</v>
      </c>
      <c r="BW267" s="83" t="s">
        <v>499</v>
      </c>
      <c r="BY267" s="136">
        <v>0</v>
      </c>
      <c r="BZ267" s="136">
        <v>0</v>
      </c>
      <c r="CA267" s="136">
        <v>0</v>
      </c>
      <c r="CB267" s="136">
        <v>0</v>
      </c>
      <c r="CD267" s="136">
        <v>0</v>
      </c>
      <c r="CE267" s="136">
        <v>0</v>
      </c>
      <c r="CF267" s="136">
        <v>0</v>
      </c>
      <c r="CG267" s="136">
        <v>0</v>
      </c>
      <c r="CH267" s="136">
        <v>0</v>
      </c>
      <c r="CI267" s="136">
        <v>0</v>
      </c>
      <c r="CJ267" s="136">
        <v>0</v>
      </c>
      <c r="CK267" s="138">
        <v>0</v>
      </c>
      <c r="CL267" s="138">
        <v>0</v>
      </c>
      <c r="CM267" s="136">
        <v>0</v>
      </c>
      <c r="CN267" s="136">
        <v>0</v>
      </c>
      <c r="CO267" s="85">
        <v>43674</v>
      </c>
      <c r="CP267" s="83" t="s">
        <v>4313</v>
      </c>
      <c r="CQ267" s="83" t="s">
        <v>102</v>
      </c>
      <c r="CR267" s="83" t="s">
        <v>482</v>
      </c>
      <c r="CS267" s="83">
        <v>262</v>
      </c>
      <c r="CT267" s="83" t="s">
        <v>483</v>
      </c>
      <c r="CU267" s="83">
        <v>1</v>
      </c>
      <c r="CV267" s="83">
        <v>0</v>
      </c>
      <c r="CW267" s="83">
        <v>0</v>
      </c>
      <c r="CX267" s="83" t="s">
        <v>109</v>
      </c>
      <c r="CY267" s="83" t="s">
        <v>583</v>
      </c>
      <c r="CZ267" s="83">
        <v>0</v>
      </c>
      <c r="DA267" s="83">
        <v>0</v>
      </c>
      <c r="DB267" s="83">
        <f t="shared" si="19"/>
        <v>0</v>
      </c>
      <c r="DC267" s="83" t="s">
        <v>497</v>
      </c>
      <c r="DE267" s="136">
        <v>1</v>
      </c>
      <c r="DF267" s="136">
        <v>1</v>
      </c>
      <c r="DG267" s="215" t="s">
        <v>269</v>
      </c>
      <c r="DH267" s="136">
        <v>1</v>
      </c>
      <c r="DI267" s="136">
        <v>1</v>
      </c>
      <c r="DJ267" s="215" t="s">
        <v>269</v>
      </c>
      <c r="EE267" s="136" t="b">
        <v>1</v>
      </c>
      <c r="EF267" s="136" t="b">
        <v>1</v>
      </c>
      <c r="EG267" s="136" t="b">
        <v>1</v>
      </c>
      <c r="EH267" s="136" t="b">
        <v>1</v>
      </c>
      <c r="EL267" s="215" t="s">
        <v>269</v>
      </c>
    </row>
    <row r="268" spans="1:142" ht="60" customHeight="1" x14ac:dyDescent="0.55000000000000004">
      <c r="A268" s="83" t="s">
        <v>130</v>
      </c>
      <c r="B268" s="83" t="s">
        <v>98</v>
      </c>
      <c r="C268">
        <v>743022</v>
      </c>
      <c r="D268" t="s">
        <v>919</v>
      </c>
      <c r="E268" t="s">
        <v>919</v>
      </c>
      <c r="F268" s="83" t="s">
        <v>108</v>
      </c>
      <c r="G268" s="213">
        <v>42953</v>
      </c>
      <c r="H268" s="83" t="s">
        <v>102</v>
      </c>
      <c r="I268" s="213">
        <v>43149</v>
      </c>
      <c r="J268" s="83" t="s">
        <v>228</v>
      </c>
      <c r="K268" s="214">
        <v>570218439823</v>
      </c>
      <c r="L268" s="83" t="s">
        <v>135</v>
      </c>
      <c r="M268" s="213">
        <v>43529</v>
      </c>
      <c r="N268">
        <v>710477</v>
      </c>
      <c r="O268" s="145" t="s">
        <v>567</v>
      </c>
      <c r="P268" s="145" t="s">
        <v>99</v>
      </c>
      <c r="Q268" s="145" t="s">
        <v>100</v>
      </c>
      <c r="R268" s="145" t="s">
        <v>567</v>
      </c>
      <c r="V268">
        <v>6878</v>
      </c>
      <c r="W268" s="83" t="s">
        <v>101</v>
      </c>
      <c r="X268" s="83" t="s">
        <v>103</v>
      </c>
      <c r="Y268" t="s">
        <v>2230</v>
      </c>
      <c r="Z268" s="83" t="s">
        <v>102</v>
      </c>
      <c r="AA268" s="83" t="s">
        <v>102</v>
      </c>
      <c r="AB268" t="s">
        <v>3225</v>
      </c>
      <c r="AC268" s="83" t="s">
        <v>3991</v>
      </c>
      <c r="AD268" s="83" t="s">
        <v>144</v>
      </c>
      <c r="AE268" s="83" t="s">
        <v>105</v>
      </c>
      <c r="AF268" t="s">
        <v>2230</v>
      </c>
      <c r="AG268" s="83" t="s">
        <v>102</v>
      </c>
      <c r="AH268" s="83" t="s">
        <v>102</v>
      </c>
      <c r="AI268" t="s">
        <v>3225</v>
      </c>
      <c r="AJ268" s="83" t="s">
        <v>3991</v>
      </c>
      <c r="AK268" s="83" t="s">
        <v>144</v>
      </c>
      <c r="AL268" s="83" t="s">
        <v>105</v>
      </c>
      <c r="AM268" s="87" t="s">
        <v>106</v>
      </c>
      <c r="AN268" t="s">
        <v>2230</v>
      </c>
      <c r="AO268" t="s">
        <v>3225</v>
      </c>
      <c r="AP268" s="83" t="s">
        <v>3991</v>
      </c>
      <c r="AQ268" s="83" t="s">
        <v>144</v>
      </c>
      <c r="AR268" s="87" t="s">
        <v>106</v>
      </c>
      <c r="AT268" s="83" t="s">
        <v>107</v>
      </c>
      <c r="AU268" s="146" t="s">
        <v>107</v>
      </c>
      <c r="AV268" s="146" t="s">
        <v>107</v>
      </c>
      <c r="AX268" s="110" t="s">
        <v>107</v>
      </c>
      <c r="AY268" s="111"/>
      <c r="AZ268" s="112">
        <f t="shared" ca="1" si="20"/>
        <v>2810</v>
      </c>
      <c r="BA268" s="136">
        <f t="shared" ca="1" si="21"/>
        <v>68</v>
      </c>
      <c r="BB268" s="114" t="s">
        <v>134</v>
      </c>
      <c r="BC268" s="114" t="s">
        <v>108</v>
      </c>
      <c r="BD268" s="114"/>
      <c r="BE268" s="115" t="s">
        <v>102</v>
      </c>
      <c r="BF268" s="115" t="s">
        <v>102</v>
      </c>
      <c r="BG268" s="115" t="s">
        <v>102</v>
      </c>
      <c r="BH268" s="115" t="s">
        <v>102</v>
      </c>
      <c r="BI268" s="116"/>
      <c r="BJ268" s="117" t="s">
        <v>109</v>
      </c>
      <c r="BK268" s="117" t="s">
        <v>109</v>
      </c>
      <c r="BL268" s="83">
        <f t="shared" ca="1" si="22"/>
        <v>2</v>
      </c>
      <c r="BM268" s="83" t="s">
        <v>108</v>
      </c>
      <c r="BN268" s="83">
        <v>0</v>
      </c>
      <c r="BO268" s="83" t="s">
        <v>108</v>
      </c>
      <c r="BP268" s="83">
        <v>-455645</v>
      </c>
      <c r="BQ268" s="83" t="s">
        <v>198</v>
      </c>
      <c r="BR268" s="83" t="s">
        <v>164</v>
      </c>
      <c r="BS268" s="83" t="s">
        <v>499</v>
      </c>
      <c r="BT268" s="83">
        <v>-455645</v>
      </c>
      <c r="BU268" s="83" t="s">
        <v>198</v>
      </c>
      <c r="BV268" s="83" t="s">
        <v>164</v>
      </c>
      <c r="BW268" s="83" t="s">
        <v>499</v>
      </c>
      <c r="BY268" s="136">
        <v>0</v>
      </c>
      <c r="BZ268" s="136">
        <v>0</v>
      </c>
      <c r="CA268" s="136">
        <v>0</v>
      </c>
      <c r="CB268" s="136">
        <v>0</v>
      </c>
      <c r="CD268" s="136">
        <v>0</v>
      </c>
      <c r="CE268" s="136">
        <v>0</v>
      </c>
      <c r="CF268" s="136">
        <v>0</v>
      </c>
      <c r="CG268" s="136">
        <v>0</v>
      </c>
      <c r="CH268" s="136">
        <v>0</v>
      </c>
      <c r="CI268" s="136">
        <v>0</v>
      </c>
      <c r="CJ268" s="136">
        <v>0</v>
      </c>
      <c r="CK268" s="138">
        <v>0</v>
      </c>
      <c r="CL268" s="138">
        <v>0</v>
      </c>
      <c r="CM268" s="136">
        <v>0</v>
      </c>
      <c r="CN268" s="136">
        <v>0</v>
      </c>
      <c r="CO268" s="85">
        <v>43675</v>
      </c>
      <c r="CP268" s="83" t="s">
        <v>4314</v>
      </c>
      <c r="CQ268" s="83" t="s">
        <v>102</v>
      </c>
      <c r="CR268" s="83" t="s">
        <v>482</v>
      </c>
      <c r="CS268" s="83">
        <v>263</v>
      </c>
      <c r="CT268" s="83" t="s">
        <v>483</v>
      </c>
      <c r="CU268" s="83">
        <v>1</v>
      </c>
      <c r="CV268" s="83">
        <v>0</v>
      </c>
      <c r="CW268" s="83">
        <v>0</v>
      </c>
      <c r="CX268" s="83" t="s">
        <v>109</v>
      </c>
      <c r="CY268" s="83" t="s">
        <v>583</v>
      </c>
      <c r="CZ268" s="83">
        <v>0</v>
      </c>
      <c r="DA268" s="83">
        <v>0</v>
      </c>
      <c r="DB268" s="83">
        <f t="shared" si="19"/>
        <v>0</v>
      </c>
      <c r="DC268" s="83" t="s">
        <v>497</v>
      </c>
      <c r="DE268" s="136">
        <v>1</v>
      </c>
      <c r="DF268" s="136">
        <v>1</v>
      </c>
      <c r="DG268" s="215" t="s">
        <v>269</v>
      </c>
      <c r="DH268" s="136">
        <v>1</v>
      </c>
      <c r="DI268" s="136">
        <v>1</v>
      </c>
      <c r="DJ268" s="215" t="s">
        <v>269</v>
      </c>
      <c r="EE268" s="136" t="b">
        <v>1</v>
      </c>
      <c r="EF268" s="136" t="b">
        <v>1</v>
      </c>
      <c r="EG268" s="136" t="b">
        <v>1</v>
      </c>
      <c r="EH268" s="136" t="b">
        <v>1</v>
      </c>
      <c r="EL268" s="215" t="s">
        <v>269</v>
      </c>
    </row>
    <row r="269" spans="1:142" ht="60" customHeight="1" x14ac:dyDescent="0.55000000000000004">
      <c r="A269" s="83" t="s">
        <v>130</v>
      </c>
      <c r="B269" s="83" t="s">
        <v>98</v>
      </c>
      <c r="C269">
        <v>308411</v>
      </c>
      <c r="D269" t="s">
        <v>920</v>
      </c>
      <c r="E269" t="s">
        <v>920</v>
      </c>
      <c r="F269" s="83" t="s">
        <v>108</v>
      </c>
      <c r="G269" s="213">
        <v>30496</v>
      </c>
      <c r="H269" s="83" t="s">
        <v>102</v>
      </c>
      <c r="I269" s="213">
        <v>43308</v>
      </c>
      <c r="J269" s="83" t="s">
        <v>228</v>
      </c>
      <c r="K269" s="214">
        <v>138848147904</v>
      </c>
      <c r="L269" s="83" t="s">
        <v>97</v>
      </c>
      <c r="M269" s="213">
        <v>43497</v>
      </c>
      <c r="N269">
        <v>374134</v>
      </c>
      <c r="O269" s="145" t="s">
        <v>567</v>
      </c>
      <c r="P269" s="145" t="s">
        <v>99</v>
      </c>
      <c r="Q269" s="145" t="s">
        <v>100</v>
      </c>
      <c r="R269" s="145" t="s">
        <v>567</v>
      </c>
      <c r="V269">
        <v>2424</v>
      </c>
      <c r="W269" s="83" t="s">
        <v>1722</v>
      </c>
      <c r="X269" s="83" t="s">
        <v>103</v>
      </c>
      <c r="Y269" t="s">
        <v>2231</v>
      </c>
      <c r="Z269" s="83" t="s">
        <v>102</v>
      </c>
      <c r="AA269" s="83" t="s">
        <v>102</v>
      </c>
      <c r="AB269" t="s">
        <v>3226</v>
      </c>
      <c r="AC269" s="83" t="s">
        <v>3992</v>
      </c>
      <c r="AD269" s="83" t="s">
        <v>111</v>
      </c>
      <c r="AE269" s="83" t="s">
        <v>105</v>
      </c>
      <c r="AF269" t="s">
        <v>2231</v>
      </c>
      <c r="AG269" s="83" t="s">
        <v>102</v>
      </c>
      <c r="AH269" s="83" t="s">
        <v>102</v>
      </c>
      <c r="AI269" t="s">
        <v>3226</v>
      </c>
      <c r="AJ269" s="83" t="s">
        <v>3992</v>
      </c>
      <c r="AK269" s="83" t="s">
        <v>111</v>
      </c>
      <c r="AL269" s="83" t="s">
        <v>105</v>
      </c>
      <c r="AM269" s="87" t="s">
        <v>106</v>
      </c>
      <c r="AN269" t="s">
        <v>2231</v>
      </c>
      <c r="AO269" t="s">
        <v>3226</v>
      </c>
      <c r="AP269" s="83" t="s">
        <v>3992</v>
      </c>
      <c r="AQ269" s="83" t="s">
        <v>144</v>
      </c>
      <c r="AR269" s="87" t="s">
        <v>106</v>
      </c>
      <c r="AT269" s="83" t="s">
        <v>107</v>
      </c>
      <c r="AU269" s="146" t="s">
        <v>107</v>
      </c>
      <c r="AV269" s="146" t="s">
        <v>107</v>
      </c>
      <c r="AX269" s="110" t="s">
        <v>107</v>
      </c>
      <c r="AY269" s="111"/>
      <c r="AZ269" s="112">
        <f t="shared" ca="1" si="20"/>
        <v>1586</v>
      </c>
      <c r="BA269" s="136">
        <f t="shared" ca="1" si="21"/>
        <v>51</v>
      </c>
      <c r="BB269" s="114" t="s">
        <v>136</v>
      </c>
      <c r="BC269" s="114" t="s">
        <v>108</v>
      </c>
      <c r="BD269" s="114"/>
      <c r="BE269" s="115" t="s">
        <v>102</v>
      </c>
      <c r="BF269" s="115" t="s">
        <v>102</v>
      </c>
      <c r="BG269" s="115" t="s">
        <v>102</v>
      </c>
      <c r="BH269" s="115" t="s">
        <v>102</v>
      </c>
      <c r="BI269" s="116"/>
      <c r="BJ269" s="117" t="s">
        <v>109</v>
      </c>
      <c r="BK269" s="117" t="s">
        <v>109</v>
      </c>
      <c r="BL269" s="83">
        <f t="shared" ca="1" si="22"/>
        <v>95</v>
      </c>
      <c r="BM269" s="83" t="s">
        <v>270</v>
      </c>
      <c r="BN269" s="83">
        <v>0</v>
      </c>
      <c r="BO269" s="83" t="s">
        <v>108</v>
      </c>
      <c r="BP269" s="83">
        <v>-457380</v>
      </c>
      <c r="BQ269" s="83" t="s">
        <v>381</v>
      </c>
      <c r="BR269" s="83" t="s">
        <v>157</v>
      </c>
      <c r="BS269" s="83" t="s">
        <v>502</v>
      </c>
      <c r="BT269" s="83">
        <v>-457380</v>
      </c>
      <c r="BU269" s="83" t="s">
        <v>381</v>
      </c>
      <c r="BV269" s="83" t="s">
        <v>157</v>
      </c>
      <c r="BW269" s="83" t="s">
        <v>502</v>
      </c>
      <c r="BY269" s="136">
        <v>0</v>
      </c>
      <c r="BZ269" s="136">
        <v>0</v>
      </c>
      <c r="CA269" s="136">
        <v>0</v>
      </c>
      <c r="CB269" s="136">
        <v>0</v>
      </c>
      <c r="CD269" s="136">
        <v>0</v>
      </c>
      <c r="CE269" s="136">
        <v>0</v>
      </c>
      <c r="CF269" s="136">
        <v>0</v>
      </c>
      <c r="CG269" s="136">
        <v>0</v>
      </c>
      <c r="CH269" s="136">
        <v>0</v>
      </c>
      <c r="CI269" s="136">
        <v>0</v>
      </c>
      <c r="CJ269" s="136">
        <v>0</v>
      </c>
      <c r="CK269" s="138">
        <v>0</v>
      </c>
      <c r="CL269" s="138">
        <v>0</v>
      </c>
      <c r="CM269" s="136">
        <v>0</v>
      </c>
      <c r="CN269" s="136">
        <v>0</v>
      </c>
      <c r="CO269" s="85">
        <v>43676</v>
      </c>
      <c r="CP269" s="83" t="s">
        <v>4315</v>
      </c>
      <c r="CQ269" s="83" t="s">
        <v>102</v>
      </c>
      <c r="CR269" s="83" t="s">
        <v>482</v>
      </c>
      <c r="CS269" s="83">
        <v>264</v>
      </c>
      <c r="CT269" s="83" t="s">
        <v>483</v>
      </c>
      <c r="CU269" s="83">
        <v>1</v>
      </c>
      <c r="CV269" s="83">
        <v>0</v>
      </c>
      <c r="CW269" s="83">
        <v>0</v>
      </c>
      <c r="CX269" s="83" t="s">
        <v>109</v>
      </c>
      <c r="CY269" s="83" t="s">
        <v>583</v>
      </c>
      <c r="CZ269" s="83">
        <v>0</v>
      </c>
      <c r="DA269" s="83">
        <v>0</v>
      </c>
      <c r="DB269" s="83">
        <f t="shared" si="19"/>
        <v>0</v>
      </c>
      <c r="DC269" s="83" t="s">
        <v>497</v>
      </c>
      <c r="DE269" s="136">
        <v>1</v>
      </c>
      <c r="DF269" s="136">
        <v>1</v>
      </c>
      <c r="DG269" s="215" t="s">
        <v>269</v>
      </c>
      <c r="DH269" s="136">
        <v>1</v>
      </c>
      <c r="DI269" s="136">
        <v>1</v>
      </c>
      <c r="DJ269" s="215" t="s">
        <v>269</v>
      </c>
      <c r="EE269" s="136" t="b">
        <v>1</v>
      </c>
      <c r="EF269" s="136" t="b">
        <v>1</v>
      </c>
      <c r="EG269" s="136" t="b">
        <v>1</v>
      </c>
      <c r="EH269" s="136" t="b">
        <v>1</v>
      </c>
      <c r="EL269" s="215" t="s">
        <v>269</v>
      </c>
    </row>
    <row r="270" spans="1:142" ht="60" customHeight="1" x14ac:dyDescent="0.55000000000000004">
      <c r="A270" s="83" t="s">
        <v>130</v>
      </c>
      <c r="B270" s="83" t="s">
        <v>98</v>
      </c>
      <c r="C270">
        <v>596055</v>
      </c>
      <c r="D270" t="s">
        <v>921</v>
      </c>
      <c r="E270" t="s">
        <v>921</v>
      </c>
      <c r="F270" s="83" t="s">
        <v>108</v>
      </c>
      <c r="G270" s="213">
        <v>39753</v>
      </c>
      <c r="H270" s="83" t="s">
        <v>102</v>
      </c>
      <c r="I270" s="213">
        <v>43402</v>
      </c>
      <c r="J270" s="83" t="s">
        <v>228</v>
      </c>
      <c r="K270" s="214">
        <v>681397738424</v>
      </c>
      <c r="L270" s="83" t="s">
        <v>126</v>
      </c>
      <c r="M270" s="213">
        <v>43748</v>
      </c>
      <c r="N270">
        <v>107302</v>
      </c>
      <c r="O270" s="145" t="s">
        <v>567</v>
      </c>
      <c r="P270" s="145" t="s">
        <v>99</v>
      </c>
      <c r="Q270" s="145" t="s">
        <v>100</v>
      </c>
      <c r="R270" s="145" t="s">
        <v>567</v>
      </c>
      <c r="V270">
        <v>6446</v>
      </c>
      <c r="W270" s="83" t="s">
        <v>101</v>
      </c>
      <c r="X270" s="83" t="s">
        <v>103</v>
      </c>
      <c r="Y270" t="s">
        <v>2232</v>
      </c>
      <c r="Z270" s="83" t="s">
        <v>102</v>
      </c>
      <c r="AA270" s="83" t="s">
        <v>102</v>
      </c>
      <c r="AB270" t="s">
        <v>3227</v>
      </c>
      <c r="AC270" s="83" t="s">
        <v>3993</v>
      </c>
      <c r="AD270" s="83" t="s">
        <v>144</v>
      </c>
      <c r="AE270" s="83" t="s">
        <v>105</v>
      </c>
      <c r="AF270" t="s">
        <v>2232</v>
      </c>
      <c r="AG270" s="83" t="s">
        <v>102</v>
      </c>
      <c r="AH270" s="83" t="s">
        <v>102</v>
      </c>
      <c r="AI270" t="s">
        <v>3227</v>
      </c>
      <c r="AJ270" s="83" t="s">
        <v>3993</v>
      </c>
      <c r="AK270" s="83" t="s">
        <v>144</v>
      </c>
      <c r="AL270" s="83" t="s">
        <v>105</v>
      </c>
      <c r="AM270" s="87" t="s">
        <v>106</v>
      </c>
      <c r="AN270" t="s">
        <v>2232</v>
      </c>
      <c r="AO270" t="s">
        <v>3227</v>
      </c>
      <c r="AP270" s="83" t="s">
        <v>3993</v>
      </c>
      <c r="AQ270" s="83" t="s">
        <v>111</v>
      </c>
      <c r="AR270" s="87" t="s">
        <v>106</v>
      </c>
      <c r="AT270" s="83" t="s">
        <v>107</v>
      </c>
      <c r="AU270" s="146" t="s">
        <v>107</v>
      </c>
      <c r="AV270" s="146" t="s">
        <v>107</v>
      </c>
      <c r="AX270" s="110" t="s">
        <v>107</v>
      </c>
      <c r="AY270" s="111"/>
      <c r="AZ270" s="112">
        <f t="shared" ca="1" si="20"/>
        <v>8731</v>
      </c>
      <c r="BA270" s="136">
        <f t="shared" ca="1" si="21"/>
        <v>44</v>
      </c>
      <c r="BB270" s="114" t="s">
        <v>134</v>
      </c>
      <c r="BC270" s="114" t="s">
        <v>108</v>
      </c>
      <c r="BD270" s="114"/>
      <c r="BE270" s="115" t="s">
        <v>102</v>
      </c>
      <c r="BF270" s="115" t="s">
        <v>102</v>
      </c>
      <c r="BG270" s="115" t="s">
        <v>102</v>
      </c>
      <c r="BH270" s="115" t="s">
        <v>102</v>
      </c>
      <c r="BI270" s="116"/>
      <c r="BJ270" s="117" t="s">
        <v>109</v>
      </c>
      <c r="BK270" s="117" t="s">
        <v>109</v>
      </c>
      <c r="BL270" s="83">
        <f t="shared" ca="1" si="22"/>
        <v>36</v>
      </c>
      <c r="BM270" s="83" t="s">
        <v>108</v>
      </c>
      <c r="BN270" s="83">
        <v>0</v>
      </c>
      <c r="BO270" s="83" t="s">
        <v>108</v>
      </c>
      <c r="BP270" s="83">
        <v>-459115</v>
      </c>
      <c r="BQ270" s="83" t="s">
        <v>312</v>
      </c>
      <c r="BR270" s="83" t="s">
        <v>153</v>
      </c>
      <c r="BS270" s="83" t="s">
        <v>499</v>
      </c>
      <c r="BT270" s="83">
        <v>-459115</v>
      </c>
      <c r="BU270" s="83" t="s">
        <v>312</v>
      </c>
      <c r="BV270" s="83" t="s">
        <v>153</v>
      </c>
      <c r="BW270" s="83" t="s">
        <v>499</v>
      </c>
      <c r="BY270" s="136">
        <v>0</v>
      </c>
      <c r="BZ270" s="136">
        <v>0</v>
      </c>
      <c r="CA270" s="136">
        <v>0</v>
      </c>
      <c r="CB270" s="136">
        <v>0</v>
      </c>
      <c r="CD270" s="136">
        <v>0</v>
      </c>
      <c r="CE270" s="136">
        <v>0</v>
      </c>
      <c r="CF270" s="136">
        <v>0</v>
      </c>
      <c r="CG270" s="136">
        <v>0</v>
      </c>
      <c r="CH270" s="136">
        <v>0</v>
      </c>
      <c r="CI270" s="136">
        <v>0</v>
      </c>
      <c r="CJ270" s="136">
        <v>0</v>
      </c>
      <c r="CK270" s="138">
        <v>0</v>
      </c>
      <c r="CL270" s="138">
        <v>0</v>
      </c>
      <c r="CM270" s="136">
        <v>0</v>
      </c>
      <c r="CN270" s="136">
        <v>0</v>
      </c>
      <c r="CO270" s="85">
        <v>43677</v>
      </c>
      <c r="CP270" s="83" t="s">
        <v>4316</v>
      </c>
      <c r="CQ270" s="83" t="s">
        <v>102</v>
      </c>
      <c r="CR270" s="83" t="s">
        <v>482</v>
      </c>
      <c r="CS270" s="83">
        <v>265</v>
      </c>
      <c r="CT270" s="83" t="s">
        <v>483</v>
      </c>
      <c r="CU270" s="83">
        <v>1</v>
      </c>
      <c r="CV270" s="83">
        <v>0</v>
      </c>
      <c r="CW270" s="83">
        <v>0</v>
      </c>
      <c r="CX270" s="83" t="s">
        <v>109</v>
      </c>
      <c r="CY270" s="83" t="s">
        <v>583</v>
      </c>
      <c r="CZ270" s="83">
        <v>0</v>
      </c>
      <c r="DA270" s="83">
        <v>0</v>
      </c>
      <c r="DB270" s="83">
        <f t="shared" si="19"/>
        <v>0</v>
      </c>
      <c r="DC270" s="83" t="s">
        <v>497</v>
      </c>
      <c r="DE270" s="136">
        <v>1</v>
      </c>
      <c r="DF270" s="136">
        <v>1</v>
      </c>
      <c r="DG270" s="215" t="s">
        <v>269</v>
      </c>
      <c r="DH270" s="136">
        <v>1</v>
      </c>
      <c r="DI270" s="136">
        <v>1</v>
      </c>
      <c r="DJ270" s="215" t="s">
        <v>269</v>
      </c>
      <c r="EE270" s="136" t="b">
        <v>1</v>
      </c>
      <c r="EF270" s="136" t="b">
        <v>1</v>
      </c>
      <c r="EG270" s="136" t="b">
        <v>1</v>
      </c>
      <c r="EH270" s="136" t="b">
        <v>1</v>
      </c>
      <c r="EL270" s="215" t="s">
        <v>269</v>
      </c>
    </row>
    <row r="271" spans="1:142" ht="60" customHeight="1" x14ac:dyDescent="0.55000000000000004">
      <c r="A271" s="83" t="s">
        <v>130</v>
      </c>
      <c r="B271" s="83" t="s">
        <v>98</v>
      </c>
      <c r="C271">
        <v>339204</v>
      </c>
      <c r="D271" t="s">
        <v>922</v>
      </c>
      <c r="E271" t="s">
        <v>922</v>
      </c>
      <c r="F271" s="83" t="s">
        <v>108</v>
      </c>
      <c r="G271" s="213">
        <v>34019</v>
      </c>
      <c r="H271" s="83" t="s">
        <v>102</v>
      </c>
      <c r="I271" s="213">
        <v>43400</v>
      </c>
      <c r="J271" s="83" t="s">
        <v>228</v>
      </c>
      <c r="K271" s="214">
        <v>922351663553</v>
      </c>
      <c r="L271" s="83" t="s">
        <v>135</v>
      </c>
      <c r="M271" s="213">
        <v>43502</v>
      </c>
      <c r="N271">
        <v>641861</v>
      </c>
      <c r="O271" s="145" t="s">
        <v>567</v>
      </c>
      <c r="P271" s="145" t="s">
        <v>99</v>
      </c>
      <c r="Q271" s="145" t="s">
        <v>100</v>
      </c>
      <c r="R271" s="145" t="s">
        <v>567</v>
      </c>
      <c r="V271">
        <v>1356</v>
      </c>
      <c r="W271" s="83" t="s">
        <v>101</v>
      </c>
      <c r="X271" s="83" t="s">
        <v>103</v>
      </c>
      <c r="Y271" t="s">
        <v>2233</v>
      </c>
      <c r="Z271" s="83" t="s">
        <v>102</v>
      </c>
      <c r="AA271" s="83" t="s">
        <v>102</v>
      </c>
      <c r="AB271" t="s">
        <v>3228</v>
      </c>
      <c r="AC271" s="83" t="s">
        <v>3994</v>
      </c>
      <c r="AD271" s="83" t="s">
        <v>144</v>
      </c>
      <c r="AE271" s="83" t="s">
        <v>105</v>
      </c>
      <c r="AF271" t="s">
        <v>2233</v>
      </c>
      <c r="AG271" s="83" t="s">
        <v>102</v>
      </c>
      <c r="AH271" s="83" t="s">
        <v>102</v>
      </c>
      <c r="AI271" t="s">
        <v>3228</v>
      </c>
      <c r="AJ271" s="83" t="s">
        <v>3994</v>
      </c>
      <c r="AK271" s="83" t="s">
        <v>144</v>
      </c>
      <c r="AL271" s="83" t="s">
        <v>105</v>
      </c>
      <c r="AM271" s="87" t="s">
        <v>106</v>
      </c>
      <c r="AN271" t="s">
        <v>2233</v>
      </c>
      <c r="AO271" t="s">
        <v>3228</v>
      </c>
      <c r="AP271" s="83" t="s">
        <v>3994</v>
      </c>
      <c r="AQ271" s="83" t="s">
        <v>144</v>
      </c>
      <c r="AR271" s="87" t="s">
        <v>106</v>
      </c>
      <c r="AT271" s="83" t="s">
        <v>107</v>
      </c>
      <c r="AU271" s="146" t="s">
        <v>107</v>
      </c>
      <c r="AV271" s="146" t="s">
        <v>107</v>
      </c>
      <c r="AX271" s="110" t="s">
        <v>107</v>
      </c>
      <c r="AY271" s="111"/>
      <c r="AZ271" s="112">
        <f t="shared" ca="1" si="20"/>
        <v>5274</v>
      </c>
      <c r="BA271" s="136">
        <f t="shared" ca="1" si="21"/>
        <v>68</v>
      </c>
      <c r="BB271" s="114" t="s">
        <v>134</v>
      </c>
      <c r="BC271" s="114" t="s">
        <v>108</v>
      </c>
      <c r="BD271" s="114"/>
      <c r="BE271" s="115" t="s">
        <v>102</v>
      </c>
      <c r="BF271" s="115" t="s">
        <v>102</v>
      </c>
      <c r="BG271" s="115" t="s">
        <v>102</v>
      </c>
      <c r="BH271" s="115" t="s">
        <v>102</v>
      </c>
      <c r="BI271" s="116"/>
      <c r="BJ271" s="117" t="s">
        <v>109</v>
      </c>
      <c r="BK271" s="117" t="s">
        <v>109</v>
      </c>
      <c r="BL271" s="83">
        <f t="shared" ca="1" si="22"/>
        <v>53</v>
      </c>
      <c r="BM271" s="83" t="s">
        <v>108</v>
      </c>
      <c r="BN271" s="83">
        <v>0</v>
      </c>
      <c r="BO271" s="83" t="s">
        <v>108</v>
      </c>
      <c r="BP271" s="83">
        <v>-460850</v>
      </c>
      <c r="BQ271" s="83" t="s">
        <v>198</v>
      </c>
      <c r="BR271" s="83" t="s">
        <v>164</v>
      </c>
      <c r="BS271" s="83" t="s">
        <v>499</v>
      </c>
      <c r="BT271" s="83">
        <v>-460850</v>
      </c>
      <c r="BU271" s="83" t="s">
        <v>198</v>
      </c>
      <c r="BV271" s="83" t="s">
        <v>164</v>
      </c>
      <c r="BW271" s="83" t="s">
        <v>499</v>
      </c>
      <c r="BY271" s="136">
        <v>0</v>
      </c>
      <c r="BZ271" s="136">
        <v>0</v>
      </c>
      <c r="CA271" s="136">
        <v>0</v>
      </c>
      <c r="CB271" s="136">
        <v>0</v>
      </c>
      <c r="CD271" s="136">
        <v>0</v>
      </c>
      <c r="CE271" s="136">
        <v>0</v>
      </c>
      <c r="CF271" s="136">
        <v>0</v>
      </c>
      <c r="CG271" s="136">
        <v>0</v>
      </c>
      <c r="CH271" s="136">
        <v>0</v>
      </c>
      <c r="CI271" s="136">
        <v>0</v>
      </c>
      <c r="CJ271" s="136">
        <v>0</v>
      </c>
      <c r="CK271" s="138">
        <v>0</v>
      </c>
      <c r="CL271" s="138">
        <v>0</v>
      </c>
      <c r="CM271" s="136">
        <v>0</v>
      </c>
      <c r="CN271" s="136">
        <v>0</v>
      </c>
      <c r="CO271" s="85">
        <v>43678</v>
      </c>
      <c r="CP271" s="83" t="s">
        <v>4317</v>
      </c>
      <c r="CQ271" s="83" t="s">
        <v>102</v>
      </c>
      <c r="CR271" s="83" t="s">
        <v>482</v>
      </c>
      <c r="CS271" s="83">
        <v>266</v>
      </c>
      <c r="CT271" s="83" t="s">
        <v>483</v>
      </c>
      <c r="CU271" s="83">
        <v>1</v>
      </c>
      <c r="CV271" s="83">
        <v>0</v>
      </c>
      <c r="CW271" s="83">
        <v>0</v>
      </c>
      <c r="CX271" s="83" t="s">
        <v>109</v>
      </c>
      <c r="CY271" s="83" t="s">
        <v>583</v>
      </c>
      <c r="CZ271" s="83">
        <v>0</v>
      </c>
      <c r="DA271" s="83">
        <v>0</v>
      </c>
      <c r="DB271" s="83">
        <f t="shared" si="19"/>
        <v>0</v>
      </c>
      <c r="DC271" s="83" t="s">
        <v>497</v>
      </c>
      <c r="DE271" s="136">
        <v>1</v>
      </c>
      <c r="DF271" s="136">
        <v>1</v>
      </c>
      <c r="DG271" s="215" t="s">
        <v>269</v>
      </c>
      <c r="DH271" s="136">
        <v>1</v>
      </c>
      <c r="DI271" s="136">
        <v>1</v>
      </c>
      <c r="DJ271" s="215" t="s">
        <v>269</v>
      </c>
      <c r="EE271" s="136" t="b">
        <v>1</v>
      </c>
      <c r="EF271" s="136" t="b">
        <v>1</v>
      </c>
      <c r="EG271" s="136" t="b">
        <v>1</v>
      </c>
      <c r="EH271" s="136" t="b">
        <v>1</v>
      </c>
      <c r="EL271" s="215" t="s">
        <v>269</v>
      </c>
    </row>
    <row r="272" spans="1:142" ht="60" customHeight="1" x14ac:dyDescent="0.55000000000000004">
      <c r="A272" s="83" t="s">
        <v>130</v>
      </c>
      <c r="B272" s="83" t="s">
        <v>98</v>
      </c>
      <c r="C272">
        <v>583135</v>
      </c>
      <c r="D272" t="s">
        <v>923</v>
      </c>
      <c r="E272" t="s">
        <v>923</v>
      </c>
      <c r="F272" s="83" t="s">
        <v>108</v>
      </c>
      <c r="G272" s="213">
        <v>32205</v>
      </c>
      <c r="H272" s="83" t="s">
        <v>102</v>
      </c>
      <c r="I272" s="213">
        <v>43461</v>
      </c>
      <c r="J272" s="83" t="s">
        <v>228</v>
      </c>
      <c r="K272" s="214">
        <v>197674817821</v>
      </c>
      <c r="L272" s="83" t="s">
        <v>97</v>
      </c>
      <c r="M272" s="213">
        <v>43775</v>
      </c>
      <c r="N272">
        <v>612633</v>
      </c>
      <c r="O272" s="145" t="s">
        <v>567</v>
      </c>
      <c r="P272" s="145" t="s">
        <v>99</v>
      </c>
      <c r="Q272" s="145" t="s">
        <v>100</v>
      </c>
      <c r="R272" s="145" t="s">
        <v>567</v>
      </c>
      <c r="V272">
        <v>1397</v>
      </c>
      <c r="W272" s="83" t="s">
        <v>1723</v>
      </c>
      <c r="X272" s="83" t="s">
        <v>103</v>
      </c>
      <c r="Y272" t="s">
        <v>2234</v>
      </c>
      <c r="Z272" s="83" t="s">
        <v>102</v>
      </c>
      <c r="AA272" s="83" t="s">
        <v>102</v>
      </c>
      <c r="AB272" t="s">
        <v>3229</v>
      </c>
      <c r="AC272" s="83" t="s">
        <v>3995</v>
      </c>
      <c r="AD272" s="83" t="s">
        <v>111</v>
      </c>
      <c r="AE272" s="83" t="s">
        <v>105</v>
      </c>
      <c r="AF272" t="s">
        <v>2234</v>
      </c>
      <c r="AG272" s="83" t="s">
        <v>102</v>
      </c>
      <c r="AH272" s="83" t="s">
        <v>102</v>
      </c>
      <c r="AI272" t="s">
        <v>3229</v>
      </c>
      <c r="AJ272" s="83" t="s">
        <v>3995</v>
      </c>
      <c r="AK272" s="83" t="s">
        <v>111</v>
      </c>
      <c r="AL272" s="83" t="s">
        <v>105</v>
      </c>
      <c r="AM272" s="87" t="s">
        <v>106</v>
      </c>
      <c r="AN272" t="s">
        <v>2234</v>
      </c>
      <c r="AO272" t="s">
        <v>3229</v>
      </c>
      <c r="AP272" s="83" t="s">
        <v>3995</v>
      </c>
      <c r="AQ272" s="83" t="s">
        <v>144</v>
      </c>
      <c r="AR272" s="87" t="s">
        <v>106</v>
      </c>
      <c r="AT272" s="83" t="s">
        <v>107</v>
      </c>
      <c r="AU272" s="146" t="s">
        <v>107</v>
      </c>
      <c r="AV272" s="146" t="s">
        <v>107</v>
      </c>
      <c r="AX272" s="110" t="s">
        <v>107</v>
      </c>
      <c r="AY272" s="111"/>
      <c r="AZ272" s="112">
        <f t="shared" ca="1" si="20"/>
        <v>8450</v>
      </c>
      <c r="BA272" s="136">
        <f t="shared" ca="1" si="21"/>
        <v>89</v>
      </c>
      <c r="BB272" s="114" t="s">
        <v>136</v>
      </c>
      <c r="BC272" s="114" t="s">
        <v>108</v>
      </c>
      <c r="BD272" s="114"/>
      <c r="BE272" s="115" t="s">
        <v>102</v>
      </c>
      <c r="BF272" s="115" t="s">
        <v>102</v>
      </c>
      <c r="BG272" s="115" t="s">
        <v>102</v>
      </c>
      <c r="BH272" s="115" t="s">
        <v>102</v>
      </c>
      <c r="BI272" s="116"/>
      <c r="BJ272" s="117" t="s">
        <v>109</v>
      </c>
      <c r="BK272" s="117" t="s">
        <v>109</v>
      </c>
      <c r="BL272" s="83">
        <f t="shared" ca="1" si="22"/>
        <v>44</v>
      </c>
      <c r="BM272" s="83" t="s">
        <v>270</v>
      </c>
      <c r="BN272" s="83">
        <v>0</v>
      </c>
      <c r="BO272" s="83" t="s">
        <v>108</v>
      </c>
      <c r="BP272" s="83">
        <v>-462585</v>
      </c>
      <c r="BQ272" s="83" t="s">
        <v>381</v>
      </c>
      <c r="BR272" s="83" t="s">
        <v>157</v>
      </c>
      <c r="BS272" s="83" t="s">
        <v>502</v>
      </c>
      <c r="BT272" s="83">
        <v>-462585</v>
      </c>
      <c r="BU272" s="83" t="s">
        <v>381</v>
      </c>
      <c r="BV272" s="83" t="s">
        <v>157</v>
      </c>
      <c r="BW272" s="83" t="s">
        <v>502</v>
      </c>
      <c r="BY272" s="136">
        <v>0</v>
      </c>
      <c r="BZ272" s="136">
        <v>0</v>
      </c>
      <c r="CA272" s="136">
        <v>0</v>
      </c>
      <c r="CB272" s="136">
        <v>0</v>
      </c>
      <c r="CD272" s="136">
        <v>0</v>
      </c>
      <c r="CE272" s="136">
        <v>0</v>
      </c>
      <c r="CF272" s="136">
        <v>0</v>
      </c>
      <c r="CG272" s="136">
        <v>0</v>
      </c>
      <c r="CH272" s="136">
        <v>0</v>
      </c>
      <c r="CI272" s="136">
        <v>0</v>
      </c>
      <c r="CJ272" s="136">
        <v>0</v>
      </c>
      <c r="CK272" s="138">
        <v>0</v>
      </c>
      <c r="CL272" s="138">
        <v>0</v>
      </c>
      <c r="CM272" s="136">
        <v>0</v>
      </c>
      <c r="CN272" s="136">
        <v>0</v>
      </c>
      <c r="CO272" s="85">
        <v>43679</v>
      </c>
      <c r="CP272" s="83" t="s">
        <v>4318</v>
      </c>
      <c r="CQ272" s="83" t="s">
        <v>102</v>
      </c>
      <c r="CR272" s="83" t="s">
        <v>482</v>
      </c>
      <c r="CS272" s="83">
        <v>267</v>
      </c>
      <c r="CT272" s="83" t="s">
        <v>483</v>
      </c>
      <c r="CU272" s="83">
        <v>1</v>
      </c>
      <c r="CV272" s="83">
        <v>0</v>
      </c>
      <c r="CW272" s="83">
        <v>0</v>
      </c>
      <c r="CX272" s="83" t="s">
        <v>109</v>
      </c>
      <c r="CY272" s="83" t="s">
        <v>583</v>
      </c>
      <c r="CZ272" s="83">
        <v>0</v>
      </c>
      <c r="DA272" s="83">
        <v>0</v>
      </c>
      <c r="DB272" s="83">
        <f t="shared" si="19"/>
        <v>0</v>
      </c>
      <c r="DC272" s="83" t="s">
        <v>497</v>
      </c>
      <c r="DE272" s="136">
        <v>1</v>
      </c>
      <c r="DF272" s="136">
        <v>1</v>
      </c>
      <c r="DG272" s="215" t="s">
        <v>269</v>
      </c>
      <c r="DH272" s="136">
        <v>1</v>
      </c>
      <c r="DI272" s="136">
        <v>1</v>
      </c>
      <c r="DJ272" s="215" t="s">
        <v>269</v>
      </c>
      <c r="EE272" s="136" t="b">
        <v>1</v>
      </c>
      <c r="EF272" s="136" t="b">
        <v>1</v>
      </c>
      <c r="EG272" s="136" t="b">
        <v>1</v>
      </c>
      <c r="EH272" s="136" t="b">
        <v>1</v>
      </c>
      <c r="EL272" s="215" t="s">
        <v>269</v>
      </c>
    </row>
    <row r="273" spans="1:142" ht="60" customHeight="1" x14ac:dyDescent="0.55000000000000004">
      <c r="A273" s="83" t="s">
        <v>130</v>
      </c>
      <c r="B273" s="83" t="s">
        <v>98</v>
      </c>
      <c r="C273">
        <v>434048</v>
      </c>
      <c r="D273" t="s">
        <v>924</v>
      </c>
      <c r="E273" t="s">
        <v>924</v>
      </c>
      <c r="F273" s="83" t="s">
        <v>108</v>
      </c>
      <c r="G273" s="213">
        <v>36513</v>
      </c>
      <c r="H273" s="83" t="s">
        <v>102</v>
      </c>
      <c r="I273" s="213">
        <v>43138</v>
      </c>
      <c r="J273" s="83" t="s">
        <v>228</v>
      </c>
      <c r="K273" s="214">
        <v>645297160856</v>
      </c>
      <c r="L273" s="83" t="s">
        <v>135</v>
      </c>
      <c r="M273" s="213">
        <v>43629</v>
      </c>
      <c r="N273">
        <v>676837</v>
      </c>
      <c r="O273" s="145" t="s">
        <v>567</v>
      </c>
      <c r="P273" s="145" t="s">
        <v>99</v>
      </c>
      <c r="Q273" s="145" t="s">
        <v>100</v>
      </c>
      <c r="R273" s="145" t="s">
        <v>567</v>
      </c>
      <c r="V273">
        <v>3871</v>
      </c>
      <c r="W273" s="83" t="s">
        <v>101</v>
      </c>
      <c r="X273" s="83" t="s">
        <v>103</v>
      </c>
      <c r="Y273" t="s">
        <v>2235</v>
      </c>
      <c r="Z273" s="83" t="s">
        <v>102</v>
      </c>
      <c r="AA273" s="83" t="s">
        <v>102</v>
      </c>
      <c r="AB273" t="s">
        <v>3230</v>
      </c>
      <c r="AC273" s="83" t="s">
        <v>3996</v>
      </c>
      <c r="AD273" s="83" t="s">
        <v>144</v>
      </c>
      <c r="AE273" s="83" t="s">
        <v>105</v>
      </c>
      <c r="AF273" t="s">
        <v>2235</v>
      </c>
      <c r="AG273" s="83" t="s">
        <v>102</v>
      </c>
      <c r="AH273" s="83" t="s">
        <v>102</v>
      </c>
      <c r="AI273" t="s">
        <v>3230</v>
      </c>
      <c r="AJ273" s="83" t="s">
        <v>3996</v>
      </c>
      <c r="AK273" s="83" t="s">
        <v>144</v>
      </c>
      <c r="AL273" s="83" t="s">
        <v>105</v>
      </c>
      <c r="AM273" s="87" t="s">
        <v>106</v>
      </c>
      <c r="AN273" t="s">
        <v>2235</v>
      </c>
      <c r="AO273" t="s">
        <v>3230</v>
      </c>
      <c r="AP273" s="83" t="s">
        <v>3996</v>
      </c>
      <c r="AQ273" s="83" t="s">
        <v>111</v>
      </c>
      <c r="AR273" s="87" t="s">
        <v>106</v>
      </c>
      <c r="AT273" s="83" t="s">
        <v>107</v>
      </c>
      <c r="AU273" s="146" t="s">
        <v>107</v>
      </c>
      <c r="AV273" s="146" t="s">
        <v>107</v>
      </c>
      <c r="AX273" s="110" t="s">
        <v>107</v>
      </c>
      <c r="AY273" s="111"/>
      <c r="AZ273" s="112">
        <f t="shared" ca="1" si="20"/>
        <v>7951</v>
      </c>
      <c r="BA273" s="136">
        <f t="shared" ca="1" si="21"/>
        <v>55</v>
      </c>
      <c r="BB273" s="114" t="s">
        <v>134</v>
      </c>
      <c r="BC273" s="114" t="s">
        <v>108</v>
      </c>
      <c r="BD273" s="114"/>
      <c r="BE273" s="115" t="s">
        <v>102</v>
      </c>
      <c r="BF273" s="115" t="s">
        <v>102</v>
      </c>
      <c r="BG273" s="115" t="s">
        <v>102</v>
      </c>
      <c r="BH273" s="115" t="s">
        <v>102</v>
      </c>
      <c r="BI273" s="116"/>
      <c r="BJ273" s="117" t="s">
        <v>109</v>
      </c>
      <c r="BK273" s="117" t="s">
        <v>109</v>
      </c>
      <c r="BL273" s="83">
        <f t="shared" ca="1" si="22"/>
        <v>62</v>
      </c>
      <c r="BM273" s="83" t="s">
        <v>108</v>
      </c>
      <c r="BN273" s="83">
        <v>0</v>
      </c>
      <c r="BO273" s="83" t="s">
        <v>108</v>
      </c>
      <c r="BP273" s="83">
        <v>-464320</v>
      </c>
      <c r="BQ273" s="83" t="s">
        <v>312</v>
      </c>
      <c r="BR273" s="83" t="s">
        <v>153</v>
      </c>
      <c r="BS273" s="83" t="s">
        <v>499</v>
      </c>
      <c r="BT273" s="83">
        <v>-464320</v>
      </c>
      <c r="BU273" s="83" t="s">
        <v>312</v>
      </c>
      <c r="BV273" s="83" t="s">
        <v>153</v>
      </c>
      <c r="BW273" s="83" t="s">
        <v>499</v>
      </c>
      <c r="BY273" s="136">
        <v>0</v>
      </c>
      <c r="BZ273" s="136">
        <v>0</v>
      </c>
      <c r="CA273" s="136">
        <v>0</v>
      </c>
      <c r="CB273" s="136">
        <v>0</v>
      </c>
      <c r="CD273" s="136">
        <v>0</v>
      </c>
      <c r="CE273" s="136">
        <v>0</v>
      </c>
      <c r="CF273" s="136">
        <v>0</v>
      </c>
      <c r="CG273" s="136">
        <v>0</v>
      </c>
      <c r="CH273" s="136">
        <v>0</v>
      </c>
      <c r="CI273" s="136">
        <v>0</v>
      </c>
      <c r="CJ273" s="136">
        <v>0</v>
      </c>
      <c r="CK273" s="138">
        <v>0</v>
      </c>
      <c r="CL273" s="138">
        <v>0</v>
      </c>
      <c r="CM273" s="136">
        <v>0</v>
      </c>
      <c r="CN273" s="136">
        <v>0</v>
      </c>
      <c r="CO273" s="85">
        <v>43680</v>
      </c>
      <c r="CP273" s="83" t="s">
        <v>4319</v>
      </c>
      <c r="CQ273" s="83" t="s">
        <v>102</v>
      </c>
      <c r="CR273" s="83" t="s">
        <v>482</v>
      </c>
      <c r="CS273" s="83">
        <v>268</v>
      </c>
      <c r="CT273" s="83" t="s">
        <v>483</v>
      </c>
      <c r="CU273" s="83">
        <v>1</v>
      </c>
      <c r="CV273" s="83">
        <v>0</v>
      </c>
      <c r="CW273" s="83">
        <v>0</v>
      </c>
      <c r="CX273" s="83" t="s">
        <v>109</v>
      </c>
      <c r="CY273" s="83" t="s">
        <v>583</v>
      </c>
      <c r="CZ273" s="83">
        <v>0</v>
      </c>
      <c r="DA273" s="83">
        <v>0</v>
      </c>
      <c r="DB273" s="83">
        <f t="shared" si="19"/>
        <v>0</v>
      </c>
      <c r="DC273" s="83" t="s">
        <v>497</v>
      </c>
      <c r="DE273" s="136">
        <v>1</v>
      </c>
      <c r="DF273" s="136">
        <v>1</v>
      </c>
      <c r="DG273" s="215" t="s">
        <v>269</v>
      </c>
      <c r="DH273" s="136">
        <v>1</v>
      </c>
      <c r="DI273" s="136">
        <v>1</v>
      </c>
      <c r="DJ273" s="215" t="s">
        <v>269</v>
      </c>
      <c r="EE273" s="136" t="b">
        <v>1</v>
      </c>
      <c r="EF273" s="136" t="b">
        <v>1</v>
      </c>
      <c r="EG273" s="136" t="b">
        <v>1</v>
      </c>
      <c r="EH273" s="136" t="b">
        <v>1</v>
      </c>
      <c r="EL273" s="215" t="s">
        <v>269</v>
      </c>
    </row>
    <row r="274" spans="1:142" ht="60" customHeight="1" x14ac:dyDescent="0.55000000000000004">
      <c r="A274" s="83" t="s">
        <v>130</v>
      </c>
      <c r="B274" s="83" t="s">
        <v>98</v>
      </c>
      <c r="C274">
        <v>625569</v>
      </c>
      <c r="D274" t="s">
        <v>925</v>
      </c>
      <c r="E274" t="s">
        <v>925</v>
      </c>
      <c r="F274" s="83" t="s">
        <v>108</v>
      </c>
      <c r="G274" s="213">
        <v>32004</v>
      </c>
      <c r="H274" s="83" t="s">
        <v>102</v>
      </c>
      <c r="I274" s="213">
        <v>43412</v>
      </c>
      <c r="J274" s="83" t="s">
        <v>228</v>
      </c>
      <c r="K274" s="214">
        <v>451413971946</v>
      </c>
      <c r="L274" s="83" t="s">
        <v>97</v>
      </c>
      <c r="M274" s="213">
        <v>43774</v>
      </c>
      <c r="N274">
        <v>553772</v>
      </c>
      <c r="O274" s="145" t="s">
        <v>567</v>
      </c>
      <c r="P274" s="145" t="s">
        <v>99</v>
      </c>
      <c r="Q274" s="145" t="s">
        <v>100</v>
      </c>
      <c r="R274" s="145" t="s">
        <v>567</v>
      </c>
      <c r="V274">
        <v>1599</v>
      </c>
      <c r="W274" s="83" t="s">
        <v>101</v>
      </c>
      <c r="X274" s="83" t="s">
        <v>103</v>
      </c>
      <c r="Y274" t="s">
        <v>2236</v>
      </c>
      <c r="Z274" s="83" t="s">
        <v>102</v>
      </c>
      <c r="AA274" s="83" t="s">
        <v>102</v>
      </c>
      <c r="AB274" t="s">
        <v>3231</v>
      </c>
      <c r="AC274" s="83" t="s">
        <v>3997</v>
      </c>
      <c r="AD274" s="83" t="s">
        <v>144</v>
      </c>
      <c r="AE274" s="83" t="s">
        <v>105</v>
      </c>
      <c r="AF274" t="s">
        <v>2236</v>
      </c>
      <c r="AG274" s="83" t="s">
        <v>102</v>
      </c>
      <c r="AH274" s="83" t="s">
        <v>102</v>
      </c>
      <c r="AI274" t="s">
        <v>3231</v>
      </c>
      <c r="AJ274" s="83" t="s">
        <v>3997</v>
      </c>
      <c r="AK274" s="83" t="s">
        <v>144</v>
      </c>
      <c r="AL274" s="83" t="s">
        <v>105</v>
      </c>
      <c r="AM274" s="87" t="s">
        <v>106</v>
      </c>
      <c r="AN274" t="s">
        <v>2236</v>
      </c>
      <c r="AO274" t="s">
        <v>3231</v>
      </c>
      <c r="AP274" s="83" t="s">
        <v>3997</v>
      </c>
      <c r="AQ274" s="83" t="s">
        <v>144</v>
      </c>
      <c r="AR274" s="87" t="s">
        <v>106</v>
      </c>
      <c r="AT274" s="83" t="s">
        <v>107</v>
      </c>
      <c r="AU274" s="146" t="s">
        <v>107</v>
      </c>
      <c r="AV274" s="146" t="s">
        <v>107</v>
      </c>
      <c r="AX274" s="110" t="s">
        <v>107</v>
      </c>
      <c r="AY274" s="111"/>
      <c r="AZ274" s="112">
        <f t="shared" ca="1" si="20"/>
        <v>5990</v>
      </c>
      <c r="BA274" s="136">
        <f t="shared" ca="1" si="21"/>
        <v>64</v>
      </c>
      <c r="BB274" s="114" t="s">
        <v>134</v>
      </c>
      <c r="BC274" s="114" t="s">
        <v>108</v>
      </c>
      <c r="BD274" s="114"/>
      <c r="BE274" s="115" t="s">
        <v>102</v>
      </c>
      <c r="BF274" s="115" t="s">
        <v>102</v>
      </c>
      <c r="BG274" s="115" t="s">
        <v>102</v>
      </c>
      <c r="BH274" s="115" t="s">
        <v>102</v>
      </c>
      <c r="BI274" s="116"/>
      <c r="BJ274" s="117" t="s">
        <v>109</v>
      </c>
      <c r="BK274" s="117" t="s">
        <v>109</v>
      </c>
      <c r="BL274" s="83">
        <f t="shared" ca="1" si="22"/>
        <v>38</v>
      </c>
      <c r="BM274" s="83" t="s">
        <v>108</v>
      </c>
      <c r="BN274" s="83">
        <v>0</v>
      </c>
      <c r="BO274" s="83" t="s">
        <v>108</v>
      </c>
      <c r="BP274" s="83">
        <v>-466055</v>
      </c>
      <c r="BQ274" s="83" t="s">
        <v>198</v>
      </c>
      <c r="BR274" s="83" t="s">
        <v>164</v>
      </c>
      <c r="BS274" s="83" t="s">
        <v>499</v>
      </c>
      <c r="BT274" s="83">
        <v>-466055</v>
      </c>
      <c r="BU274" s="83" t="s">
        <v>198</v>
      </c>
      <c r="BV274" s="83" t="s">
        <v>164</v>
      </c>
      <c r="BW274" s="83" t="s">
        <v>499</v>
      </c>
      <c r="BY274" s="136">
        <v>0</v>
      </c>
      <c r="BZ274" s="136">
        <v>0</v>
      </c>
      <c r="CA274" s="136">
        <v>0</v>
      </c>
      <c r="CB274" s="136">
        <v>0</v>
      </c>
      <c r="CD274" s="136">
        <v>0</v>
      </c>
      <c r="CE274" s="136">
        <v>0</v>
      </c>
      <c r="CF274" s="136">
        <v>0</v>
      </c>
      <c r="CG274" s="136">
        <v>0</v>
      </c>
      <c r="CH274" s="136">
        <v>0</v>
      </c>
      <c r="CI274" s="136">
        <v>0</v>
      </c>
      <c r="CJ274" s="136">
        <v>0</v>
      </c>
      <c r="CK274" s="138">
        <v>0</v>
      </c>
      <c r="CL274" s="138">
        <v>0</v>
      </c>
      <c r="CM274" s="136">
        <v>0</v>
      </c>
      <c r="CN274" s="136">
        <v>0</v>
      </c>
      <c r="CO274" s="85">
        <v>43681</v>
      </c>
      <c r="CP274" s="83" t="s">
        <v>4320</v>
      </c>
      <c r="CQ274" s="83" t="s">
        <v>102</v>
      </c>
      <c r="CR274" s="83" t="s">
        <v>482</v>
      </c>
      <c r="CS274" s="83">
        <v>269</v>
      </c>
      <c r="CT274" s="83" t="s">
        <v>483</v>
      </c>
      <c r="CU274" s="83">
        <v>1</v>
      </c>
      <c r="CV274" s="83">
        <v>0</v>
      </c>
      <c r="CW274" s="83">
        <v>0</v>
      </c>
      <c r="CX274" s="83" t="s">
        <v>109</v>
      </c>
      <c r="CY274" s="83" t="s">
        <v>583</v>
      </c>
      <c r="CZ274" s="83">
        <v>0</v>
      </c>
      <c r="DA274" s="83">
        <v>0</v>
      </c>
      <c r="DB274" s="83">
        <f t="shared" si="19"/>
        <v>0</v>
      </c>
      <c r="DC274" s="83" t="s">
        <v>497</v>
      </c>
      <c r="DE274" s="136">
        <v>1</v>
      </c>
      <c r="DF274" s="136">
        <v>1</v>
      </c>
      <c r="DG274" s="215" t="s">
        <v>269</v>
      </c>
      <c r="DH274" s="136">
        <v>1</v>
      </c>
      <c r="DI274" s="136">
        <v>1</v>
      </c>
      <c r="DJ274" s="215" t="s">
        <v>269</v>
      </c>
      <c r="EE274" s="136" t="b">
        <v>1</v>
      </c>
      <c r="EF274" s="136" t="b">
        <v>1</v>
      </c>
      <c r="EG274" s="136" t="b">
        <v>1</v>
      </c>
      <c r="EH274" s="136" t="b">
        <v>1</v>
      </c>
      <c r="EL274" s="215" t="s">
        <v>269</v>
      </c>
    </row>
    <row r="275" spans="1:142" ht="60" customHeight="1" x14ac:dyDescent="0.55000000000000004">
      <c r="A275" s="83" t="s">
        <v>130</v>
      </c>
      <c r="B275" s="83" t="s">
        <v>98</v>
      </c>
      <c r="C275">
        <v>898790</v>
      </c>
      <c r="D275" t="s">
        <v>926</v>
      </c>
      <c r="E275" t="s">
        <v>926</v>
      </c>
      <c r="F275" s="83" t="s">
        <v>108</v>
      </c>
      <c r="G275" s="213">
        <v>38273</v>
      </c>
      <c r="H275" s="83" t="s">
        <v>102</v>
      </c>
      <c r="I275" s="213">
        <v>43263</v>
      </c>
      <c r="J275" s="83" t="s">
        <v>228</v>
      </c>
      <c r="K275" s="214">
        <v>610928948802</v>
      </c>
      <c r="L275" s="83" t="s">
        <v>126</v>
      </c>
      <c r="M275" s="213">
        <v>43474</v>
      </c>
      <c r="N275">
        <v>963049</v>
      </c>
      <c r="O275" s="145" t="s">
        <v>567</v>
      </c>
      <c r="P275" s="145" t="s">
        <v>99</v>
      </c>
      <c r="Q275" s="145" t="s">
        <v>100</v>
      </c>
      <c r="R275" s="145" t="s">
        <v>567</v>
      </c>
      <c r="V275">
        <v>4396</v>
      </c>
      <c r="W275" s="83" t="s">
        <v>1724</v>
      </c>
      <c r="X275" s="83" t="s">
        <v>103</v>
      </c>
      <c r="Y275" t="s">
        <v>2237</v>
      </c>
      <c r="Z275" s="83" t="s">
        <v>102</v>
      </c>
      <c r="AA275" s="83" t="s">
        <v>102</v>
      </c>
      <c r="AB275" t="s">
        <v>3232</v>
      </c>
      <c r="AC275" s="83" t="s">
        <v>3998</v>
      </c>
      <c r="AD275" s="83" t="s">
        <v>111</v>
      </c>
      <c r="AE275" s="83" t="s">
        <v>105</v>
      </c>
      <c r="AF275" t="s">
        <v>2237</v>
      </c>
      <c r="AG275" s="83" t="s">
        <v>102</v>
      </c>
      <c r="AH275" s="83" t="s">
        <v>102</v>
      </c>
      <c r="AI275" t="s">
        <v>3232</v>
      </c>
      <c r="AJ275" s="83" t="s">
        <v>3998</v>
      </c>
      <c r="AK275" s="83" t="s">
        <v>111</v>
      </c>
      <c r="AL275" s="83" t="s">
        <v>105</v>
      </c>
      <c r="AM275" s="87" t="s">
        <v>106</v>
      </c>
      <c r="AN275" t="s">
        <v>2237</v>
      </c>
      <c r="AO275" t="s">
        <v>3232</v>
      </c>
      <c r="AP275" s="83" t="s">
        <v>3998</v>
      </c>
      <c r="AQ275" s="83" t="s">
        <v>144</v>
      </c>
      <c r="AR275" s="87" t="s">
        <v>106</v>
      </c>
      <c r="AT275" s="83" t="s">
        <v>107</v>
      </c>
      <c r="AU275" s="146" t="s">
        <v>107</v>
      </c>
      <c r="AV275" s="146" t="s">
        <v>107</v>
      </c>
      <c r="AX275" s="110" t="s">
        <v>107</v>
      </c>
      <c r="AY275" s="111"/>
      <c r="AZ275" s="112">
        <f t="shared" ca="1" si="20"/>
        <v>3186</v>
      </c>
      <c r="BA275" s="136">
        <f t="shared" ca="1" si="21"/>
        <v>91</v>
      </c>
      <c r="BB275" s="114" t="s">
        <v>136</v>
      </c>
      <c r="BC275" s="114" t="s">
        <v>108</v>
      </c>
      <c r="BD275" s="114"/>
      <c r="BE275" s="115" t="s">
        <v>102</v>
      </c>
      <c r="BF275" s="115" t="s">
        <v>102</v>
      </c>
      <c r="BG275" s="115" t="s">
        <v>102</v>
      </c>
      <c r="BH275" s="115" t="s">
        <v>102</v>
      </c>
      <c r="BI275" s="116"/>
      <c r="BJ275" s="117" t="s">
        <v>109</v>
      </c>
      <c r="BK275" s="117" t="s">
        <v>109</v>
      </c>
      <c r="BL275" s="83">
        <f t="shared" ca="1" si="22"/>
        <v>2</v>
      </c>
      <c r="BM275" s="83" t="s">
        <v>270</v>
      </c>
      <c r="BN275" s="83">
        <v>0</v>
      </c>
      <c r="BO275" s="83" t="s">
        <v>108</v>
      </c>
      <c r="BP275" s="83">
        <v>-467790</v>
      </c>
      <c r="BQ275" s="83" t="s">
        <v>381</v>
      </c>
      <c r="BR275" s="83" t="s">
        <v>157</v>
      </c>
      <c r="BS275" s="83" t="s">
        <v>502</v>
      </c>
      <c r="BT275" s="83">
        <v>-467790</v>
      </c>
      <c r="BU275" s="83" t="s">
        <v>381</v>
      </c>
      <c r="BV275" s="83" t="s">
        <v>157</v>
      </c>
      <c r="BW275" s="83" t="s">
        <v>502</v>
      </c>
      <c r="BY275" s="136">
        <v>0</v>
      </c>
      <c r="BZ275" s="136">
        <v>0</v>
      </c>
      <c r="CA275" s="136">
        <v>0</v>
      </c>
      <c r="CB275" s="136">
        <v>0</v>
      </c>
      <c r="CD275" s="136">
        <v>0</v>
      </c>
      <c r="CE275" s="136">
        <v>0</v>
      </c>
      <c r="CF275" s="136">
        <v>0</v>
      </c>
      <c r="CG275" s="136">
        <v>0</v>
      </c>
      <c r="CH275" s="136">
        <v>0</v>
      </c>
      <c r="CI275" s="136">
        <v>0</v>
      </c>
      <c r="CJ275" s="136">
        <v>0</v>
      </c>
      <c r="CK275" s="138">
        <v>0</v>
      </c>
      <c r="CL275" s="138">
        <v>0</v>
      </c>
      <c r="CM275" s="136">
        <v>0</v>
      </c>
      <c r="CN275" s="136">
        <v>0</v>
      </c>
      <c r="CO275" s="85">
        <v>43682</v>
      </c>
      <c r="CP275" s="83" t="s">
        <v>4321</v>
      </c>
      <c r="CQ275" s="83" t="s">
        <v>102</v>
      </c>
      <c r="CR275" s="83" t="s">
        <v>482</v>
      </c>
      <c r="CS275" s="83">
        <v>270</v>
      </c>
      <c r="CT275" s="83" t="s">
        <v>483</v>
      </c>
      <c r="CU275" s="83">
        <v>1</v>
      </c>
      <c r="CV275" s="83">
        <v>0</v>
      </c>
      <c r="CW275" s="83">
        <v>0</v>
      </c>
      <c r="CX275" s="83" t="s">
        <v>109</v>
      </c>
      <c r="CY275" s="83" t="s">
        <v>583</v>
      </c>
      <c r="CZ275" s="83">
        <v>0</v>
      </c>
      <c r="DA275" s="83">
        <v>0</v>
      </c>
      <c r="DB275" s="83">
        <f t="shared" si="19"/>
        <v>0</v>
      </c>
      <c r="DC275" s="83" t="s">
        <v>497</v>
      </c>
      <c r="DE275" s="136">
        <v>1</v>
      </c>
      <c r="DF275" s="136">
        <v>1</v>
      </c>
      <c r="DG275" s="215" t="s">
        <v>269</v>
      </c>
      <c r="DH275" s="136">
        <v>1</v>
      </c>
      <c r="DI275" s="136">
        <v>1</v>
      </c>
      <c r="DJ275" s="215" t="s">
        <v>269</v>
      </c>
      <c r="EE275" s="136" t="b">
        <v>1</v>
      </c>
      <c r="EF275" s="136" t="b">
        <v>1</v>
      </c>
      <c r="EG275" s="136" t="b">
        <v>1</v>
      </c>
      <c r="EH275" s="136" t="b">
        <v>1</v>
      </c>
      <c r="EL275" s="215" t="s">
        <v>269</v>
      </c>
    </row>
    <row r="276" spans="1:142" ht="60" customHeight="1" x14ac:dyDescent="0.55000000000000004">
      <c r="A276" s="83" t="s">
        <v>130</v>
      </c>
      <c r="B276" s="83" t="s">
        <v>98</v>
      </c>
      <c r="C276">
        <v>120434</v>
      </c>
      <c r="D276" t="s">
        <v>927</v>
      </c>
      <c r="E276" t="s">
        <v>927</v>
      </c>
      <c r="F276" s="83" t="s">
        <v>108</v>
      </c>
      <c r="G276" s="213">
        <v>37652</v>
      </c>
      <c r="H276" s="83" t="s">
        <v>102</v>
      </c>
      <c r="I276" s="213">
        <v>43178</v>
      </c>
      <c r="J276" s="83" t="s">
        <v>228</v>
      </c>
      <c r="K276" s="214">
        <v>253195950571</v>
      </c>
      <c r="L276" s="83" t="s">
        <v>135</v>
      </c>
      <c r="M276" s="213">
        <v>43523</v>
      </c>
      <c r="N276">
        <v>758933</v>
      </c>
      <c r="O276" s="145" t="s">
        <v>567</v>
      </c>
      <c r="P276" s="145" t="s">
        <v>99</v>
      </c>
      <c r="Q276" s="145" t="s">
        <v>100</v>
      </c>
      <c r="R276" s="145" t="s">
        <v>567</v>
      </c>
      <c r="V276">
        <v>3635</v>
      </c>
      <c r="W276" s="83" t="s">
        <v>101</v>
      </c>
      <c r="X276" s="83" t="s">
        <v>103</v>
      </c>
      <c r="Y276" t="s">
        <v>2238</v>
      </c>
      <c r="Z276" s="83" t="s">
        <v>102</v>
      </c>
      <c r="AA276" s="83" t="s">
        <v>102</v>
      </c>
      <c r="AB276" t="s">
        <v>3233</v>
      </c>
      <c r="AC276" s="83" t="s">
        <v>3999</v>
      </c>
      <c r="AD276" s="83" t="s">
        <v>144</v>
      </c>
      <c r="AE276" s="83" t="s">
        <v>105</v>
      </c>
      <c r="AF276" t="s">
        <v>2238</v>
      </c>
      <c r="AG276" s="83" t="s">
        <v>102</v>
      </c>
      <c r="AH276" s="83" t="s">
        <v>102</v>
      </c>
      <c r="AI276" t="s">
        <v>3233</v>
      </c>
      <c r="AJ276" s="83" t="s">
        <v>3999</v>
      </c>
      <c r="AK276" s="83" t="s">
        <v>144</v>
      </c>
      <c r="AL276" s="83" t="s">
        <v>105</v>
      </c>
      <c r="AM276" s="87" t="s">
        <v>106</v>
      </c>
      <c r="AN276" t="s">
        <v>2238</v>
      </c>
      <c r="AO276" t="s">
        <v>3233</v>
      </c>
      <c r="AP276" s="83" t="s">
        <v>3999</v>
      </c>
      <c r="AQ276" s="83" t="s">
        <v>111</v>
      </c>
      <c r="AR276" s="87" t="s">
        <v>106</v>
      </c>
      <c r="AT276" s="83" t="s">
        <v>107</v>
      </c>
      <c r="AU276" s="146" t="s">
        <v>107</v>
      </c>
      <c r="AV276" s="146" t="s">
        <v>107</v>
      </c>
      <c r="AX276" s="110" t="s">
        <v>107</v>
      </c>
      <c r="AY276" s="111"/>
      <c r="AZ276" s="112">
        <f t="shared" ca="1" si="20"/>
        <v>3383</v>
      </c>
      <c r="BA276" s="136">
        <f t="shared" ca="1" si="21"/>
        <v>71</v>
      </c>
      <c r="BB276" s="114" t="s">
        <v>134</v>
      </c>
      <c r="BC276" s="114" t="s">
        <v>108</v>
      </c>
      <c r="BD276" s="114"/>
      <c r="BE276" s="115" t="s">
        <v>102</v>
      </c>
      <c r="BF276" s="115" t="s">
        <v>102</v>
      </c>
      <c r="BG276" s="115" t="s">
        <v>102</v>
      </c>
      <c r="BH276" s="115" t="s">
        <v>102</v>
      </c>
      <c r="BI276" s="116"/>
      <c r="BJ276" s="117" t="s">
        <v>109</v>
      </c>
      <c r="BK276" s="117" t="s">
        <v>109</v>
      </c>
      <c r="BL276" s="83">
        <f t="shared" ca="1" si="22"/>
        <v>88</v>
      </c>
      <c r="BM276" s="83" t="s">
        <v>108</v>
      </c>
      <c r="BN276" s="83">
        <v>0</v>
      </c>
      <c r="BO276" s="83" t="s">
        <v>108</v>
      </c>
      <c r="BP276" s="83">
        <v>-469525</v>
      </c>
      <c r="BQ276" s="83" t="s">
        <v>312</v>
      </c>
      <c r="BR276" s="83" t="s">
        <v>153</v>
      </c>
      <c r="BS276" s="83" t="s">
        <v>499</v>
      </c>
      <c r="BT276" s="83">
        <v>-469525</v>
      </c>
      <c r="BU276" s="83" t="s">
        <v>312</v>
      </c>
      <c r="BV276" s="83" t="s">
        <v>153</v>
      </c>
      <c r="BW276" s="83" t="s">
        <v>499</v>
      </c>
      <c r="BY276" s="136">
        <v>0</v>
      </c>
      <c r="BZ276" s="136">
        <v>0</v>
      </c>
      <c r="CA276" s="136">
        <v>0</v>
      </c>
      <c r="CB276" s="136">
        <v>0</v>
      </c>
      <c r="CD276" s="136">
        <v>0</v>
      </c>
      <c r="CE276" s="136">
        <v>0</v>
      </c>
      <c r="CF276" s="136">
        <v>0</v>
      </c>
      <c r="CG276" s="136">
        <v>0</v>
      </c>
      <c r="CH276" s="136">
        <v>0</v>
      </c>
      <c r="CI276" s="136">
        <v>0</v>
      </c>
      <c r="CJ276" s="136">
        <v>0</v>
      </c>
      <c r="CK276" s="138">
        <v>0</v>
      </c>
      <c r="CL276" s="138">
        <v>0</v>
      </c>
      <c r="CM276" s="136">
        <v>0</v>
      </c>
      <c r="CN276" s="136">
        <v>0</v>
      </c>
      <c r="CO276" s="85">
        <v>43683</v>
      </c>
      <c r="CP276" s="83" t="s">
        <v>4322</v>
      </c>
      <c r="CQ276" s="83" t="s">
        <v>102</v>
      </c>
      <c r="CR276" s="83" t="s">
        <v>482</v>
      </c>
      <c r="CS276" s="83">
        <v>271</v>
      </c>
      <c r="CT276" s="83" t="s">
        <v>483</v>
      </c>
      <c r="CU276" s="83">
        <v>1</v>
      </c>
      <c r="CV276" s="83">
        <v>0</v>
      </c>
      <c r="CW276" s="83">
        <v>0</v>
      </c>
      <c r="CX276" s="83" t="s">
        <v>109</v>
      </c>
      <c r="CY276" s="83" t="s">
        <v>583</v>
      </c>
      <c r="CZ276" s="83">
        <v>0</v>
      </c>
      <c r="DA276" s="83">
        <v>0</v>
      </c>
      <c r="DB276" s="83">
        <f t="shared" si="19"/>
        <v>0</v>
      </c>
      <c r="DC276" s="83" t="s">
        <v>497</v>
      </c>
      <c r="DE276" s="136">
        <v>1</v>
      </c>
      <c r="DF276" s="136">
        <v>1</v>
      </c>
      <c r="DG276" s="215" t="s">
        <v>269</v>
      </c>
      <c r="DH276" s="136">
        <v>1</v>
      </c>
      <c r="DI276" s="136">
        <v>1</v>
      </c>
      <c r="DJ276" s="215" t="s">
        <v>269</v>
      </c>
      <c r="EE276" s="136" t="b">
        <v>1</v>
      </c>
      <c r="EF276" s="136" t="b">
        <v>1</v>
      </c>
      <c r="EG276" s="136" t="b">
        <v>1</v>
      </c>
      <c r="EH276" s="136" t="b">
        <v>1</v>
      </c>
      <c r="EL276" s="215" t="s">
        <v>269</v>
      </c>
    </row>
    <row r="277" spans="1:142" ht="60" customHeight="1" x14ac:dyDescent="0.55000000000000004">
      <c r="A277" s="83" t="s">
        <v>130</v>
      </c>
      <c r="B277" s="83" t="s">
        <v>98</v>
      </c>
      <c r="C277">
        <v>957245</v>
      </c>
      <c r="D277" t="s">
        <v>928</v>
      </c>
      <c r="E277" t="s">
        <v>928</v>
      </c>
      <c r="F277" s="83" t="s">
        <v>108</v>
      </c>
      <c r="G277" s="213">
        <v>34445</v>
      </c>
      <c r="H277" s="83" t="s">
        <v>102</v>
      </c>
      <c r="I277" s="213">
        <v>43400</v>
      </c>
      <c r="J277" s="83" t="s">
        <v>228</v>
      </c>
      <c r="K277" s="214">
        <v>761913366254</v>
      </c>
      <c r="L277" s="83" t="s">
        <v>97</v>
      </c>
      <c r="M277" s="213">
        <v>43586</v>
      </c>
      <c r="N277">
        <v>524579</v>
      </c>
      <c r="O277" s="145" t="s">
        <v>567</v>
      </c>
      <c r="P277" s="145" t="s">
        <v>99</v>
      </c>
      <c r="Q277" s="145" t="s">
        <v>100</v>
      </c>
      <c r="R277" s="145" t="s">
        <v>567</v>
      </c>
      <c r="V277">
        <v>5172</v>
      </c>
      <c r="W277" s="83" t="s">
        <v>101</v>
      </c>
      <c r="X277" s="83" t="s">
        <v>103</v>
      </c>
      <c r="Y277" t="s">
        <v>2239</v>
      </c>
      <c r="Z277" s="83" t="s">
        <v>102</v>
      </c>
      <c r="AA277" s="83" t="s">
        <v>102</v>
      </c>
      <c r="AB277" t="s">
        <v>2978</v>
      </c>
      <c r="AC277" s="83" t="s">
        <v>4000</v>
      </c>
      <c r="AD277" s="83" t="s">
        <v>144</v>
      </c>
      <c r="AE277" s="83" t="s">
        <v>105</v>
      </c>
      <c r="AF277" t="s">
        <v>2239</v>
      </c>
      <c r="AG277" s="83" t="s">
        <v>102</v>
      </c>
      <c r="AH277" s="83" t="s">
        <v>102</v>
      </c>
      <c r="AI277" t="s">
        <v>2978</v>
      </c>
      <c r="AJ277" s="83" t="s">
        <v>4000</v>
      </c>
      <c r="AK277" s="83" t="s">
        <v>144</v>
      </c>
      <c r="AL277" s="83" t="s">
        <v>105</v>
      </c>
      <c r="AM277" s="87" t="s">
        <v>106</v>
      </c>
      <c r="AN277" t="s">
        <v>2239</v>
      </c>
      <c r="AO277" t="s">
        <v>2978</v>
      </c>
      <c r="AP277" s="83" t="s">
        <v>4000</v>
      </c>
      <c r="AQ277" s="83" t="s">
        <v>144</v>
      </c>
      <c r="AR277" s="87" t="s">
        <v>106</v>
      </c>
      <c r="AT277" s="83" t="s">
        <v>107</v>
      </c>
      <c r="AU277" s="146" t="s">
        <v>107</v>
      </c>
      <c r="AV277" s="146" t="s">
        <v>107</v>
      </c>
      <c r="AX277" s="110" t="s">
        <v>107</v>
      </c>
      <c r="AY277" s="111"/>
      <c r="AZ277" s="112">
        <f t="shared" ca="1" si="20"/>
        <v>1040</v>
      </c>
      <c r="BA277" s="136">
        <f t="shared" ca="1" si="21"/>
        <v>46</v>
      </c>
      <c r="BB277" s="114" t="s">
        <v>134</v>
      </c>
      <c r="BC277" s="114" t="s">
        <v>108</v>
      </c>
      <c r="BD277" s="114"/>
      <c r="BE277" s="115" t="s">
        <v>102</v>
      </c>
      <c r="BF277" s="115" t="s">
        <v>102</v>
      </c>
      <c r="BG277" s="115" t="s">
        <v>102</v>
      </c>
      <c r="BH277" s="115" t="s">
        <v>102</v>
      </c>
      <c r="BI277" s="116"/>
      <c r="BJ277" s="117" t="s">
        <v>109</v>
      </c>
      <c r="BK277" s="117" t="s">
        <v>109</v>
      </c>
      <c r="BL277" s="83">
        <f t="shared" ca="1" si="22"/>
        <v>63</v>
      </c>
      <c r="BM277" s="83" t="s">
        <v>108</v>
      </c>
      <c r="BN277" s="83">
        <v>0</v>
      </c>
      <c r="BO277" s="83" t="s">
        <v>108</v>
      </c>
      <c r="BP277" s="83">
        <v>-471260</v>
      </c>
      <c r="BQ277" s="83" t="s">
        <v>198</v>
      </c>
      <c r="BR277" s="83" t="s">
        <v>164</v>
      </c>
      <c r="BS277" s="83" t="s">
        <v>499</v>
      </c>
      <c r="BT277" s="83">
        <v>-471260</v>
      </c>
      <c r="BU277" s="83" t="s">
        <v>198</v>
      </c>
      <c r="BV277" s="83" t="s">
        <v>164</v>
      </c>
      <c r="BW277" s="83" t="s">
        <v>499</v>
      </c>
      <c r="BY277" s="136">
        <v>0</v>
      </c>
      <c r="BZ277" s="136">
        <v>0</v>
      </c>
      <c r="CA277" s="136">
        <v>0</v>
      </c>
      <c r="CB277" s="136">
        <v>0</v>
      </c>
      <c r="CD277" s="136">
        <v>0</v>
      </c>
      <c r="CE277" s="136">
        <v>0</v>
      </c>
      <c r="CF277" s="136">
        <v>0</v>
      </c>
      <c r="CG277" s="136">
        <v>0</v>
      </c>
      <c r="CH277" s="136">
        <v>0</v>
      </c>
      <c r="CI277" s="136">
        <v>0</v>
      </c>
      <c r="CJ277" s="136">
        <v>0</v>
      </c>
      <c r="CK277" s="138">
        <v>0</v>
      </c>
      <c r="CL277" s="138">
        <v>0</v>
      </c>
      <c r="CM277" s="136">
        <v>0</v>
      </c>
      <c r="CN277" s="136">
        <v>0</v>
      </c>
      <c r="CO277" s="85">
        <v>43684</v>
      </c>
      <c r="CP277" s="83" t="s">
        <v>4323</v>
      </c>
      <c r="CQ277" s="83" t="s">
        <v>102</v>
      </c>
      <c r="CR277" s="83" t="s">
        <v>482</v>
      </c>
      <c r="CS277" s="83">
        <v>272</v>
      </c>
      <c r="CT277" s="83" t="s">
        <v>483</v>
      </c>
      <c r="CU277" s="83">
        <v>1</v>
      </c>
      <c r="CV277" s="83">
        <v>0</v>
      </c>
      <c r="CW277" s="83">
        <v>0</v>
      </c>
      <c r="CX277" s="83" t="s">
        <v>109</v>
      </c>
      <c r="CY277" s="83" t="s">
        <v>583</v>
      </c>
      <c r="CZ277" s="83">
        <v>0</v>
      </c>
      <c r="DA277" s="83">
        <v>0</v>
      </c>
      <c r="DB277" s="83">
        <f t="shared" si="19"/>
        <v>0</v>
      </c>
      <c r="DC277" s="83" t="s">
        <v>497</v>
      </c>
      <c r="DE277" s="136">
        <v>1</v>
      </c>
      <c r="DF277" s="136">
        <v>1</v>
      </c>
      <c r="DG277" s="215" t="s">
        <v>269</v>
      </c>
      <c r="DH277" s="136">
        <v>1</v>
      </c>
      <c r="DI277" s="136">
        <v>1</v>
      </c>
      <c r="DJ277" s="215" t="s">
        <v>269</v>
      </c>
      <c r="EE277" s="136" t="b">
        <v>1</v>
      </c>
      <c r="EF277" s="136" t="b">
        <v>1</v>
      </c>
      <c r="EG277" s="136" t="b">
        <v>1</v>
      </c>
      <c r="EH277" s="136" t="b">
        <v>1</v>
      </c>
      <c r="EL277" s="215" t="s">
        <v>269</v>
      </c>
    </row>
    <row r="278" spans="1:142" ht="60" customHeight="1" x14ac:dyDescent="0.55000000000000004">
      <c r="A278" s="83" t="s">
        <v>130</v>
      </c>
      <c r="B278" s="83" t="s">
        <v>98</v>
      </c>
      <c r="C278">
        <v>286363</v>
      </c>
      <c r="D278" t="s">
        <v>929</v>
      </c>
      <c r="E278" t="s">
        <v>929</v>
      </c>
      <c r="F278" s="83" t="s">
        <v>108</v>
      </c>
      <c r="G278" s="213">
        <v>43010</v>
      </c>
      <c r="H278" s="83" t="s">
        <v>102</v>
      </c>
      <c r="I278" s="213">
        <v>43214</v>
      </c>
      <c r="J278" s="83" t="s">
        <v>228</v>
      </c>
      <c r="K278" s="214">
        <v>699158761638</v>
      </c>
      <c r="L278" s="83" t="s">
        <v>135</v>
      </c>
      <c r="M278" s="213">
        <v>43474</v>
      </c>
      <c r="N278">
        <v>666616</v>
      </c>
      <c r="O278" s="145" t="s">
        <v>567</v>
      </c>
      <c r="P278" s="145" t="s">
        <v>99</v>
      </c>
      <c r="Q278" s="145" t="s">
        <v>100</v>
      </c>
      <c r="R278" s="145" t="s">
        <v>567</v>
      </c>
      <c r="V278">
        <v>3989</v>
      </c>
      <c r="W278" s="83" t="s">
        <v>1725</v>
      </c>
      <c r="X278" s="83" t="s">
        <v>103</v>
      </c>
      <c r="Y278" t="s">
        <v>2240</v>
      </c>
      <c r="Z278" s="83" t="s">
        <v>102</v>
      </c>
      <c r="AA278" s="83" t="s">
        <v>102</v>
      </c>
      <c r="AB278" t="s">
        <v>3029</v>
      </c>
      <c r="AC278" s="83" t="s">
        <v>4001</v>
      </c>
      <c r="AD278" s="83" t="s">
        <v>111</v>
      </c>
      <c r="AE278" s="83" t="s">
        <v>105</v>
      </c>
      <c r="AF278" t="s">
        <v>2240</v>
      </c>
      <c r="AG278" s="83" t="s">
        <v>102</v>
      </c>
      <c r="AH278" s="83" t="s">
        <v>102</v>
      </c>
      <c r="AI278" t="s">
        <v>3029</v>
      </c>
      <c r="AJ278" s="83" t="s">
        <v>4001</v>
      </c>
      <c r="AK278" s="83" t="s">
        <v>111</v>
      </c>
      <c r="AL278" s="83" t="s">
        <v>105</v>
      </c>
      <c r="AM278" s="87" t="s">
        <v>106</v>
      </c>
      <c r="AN278" t="s">
        <v>2240</v>
      </c>
      <c r="AO278" t="s">
        <v>3029</v>
      </c>
      <c r="AP278" s="83" t="s">
        <v>4001</v>
      </c>
      <c r="AQ278" s="83" t="s">
        <v>144</v>
      </c>
      <c r="AR278" s="87" t="s">
        <v>106</v>
      </c>
      <c r="AT278" s="83" t="s">
        <v>107</v>
      </c>
      <c r="AU278" s="146" t="s">
        <v>107</v>
      </c>
      <c r="AV278" s="146" t="s">
        <v>107</v>
      </c>
      <c r="AX278" s="110" t="s">
        <v>107</v>
      </c>
      <c r="AY278" s="111"/>
      <c r="AZ278" s="112">
        <f t="shared" ca="1" si="20"/>
        <v>3330</v>
      </c>
      <c r="BA278" s="136">
        <f t="shared" ca="1" si="21"/>
        <v>68</v>
      </c>
      <c r="BB278" s="114" t="s">
        <v>136</v>
      </c>
      <c r="BC278" s="114" t="s">
        <v>108</v>
      </c>
      <c r="BD278" s="114"/>
      <c r="BE278" s="115" t="s">
        <v>102</v>
      </c>
      <c r="BF278" s="115" t="s">
        <v>102</v>
      </c>
      <c r="BG278" s="115" t="s">
        <v>102</v>
      </c>
      <c r="BH278" s="115" t="s">
        <v>102</v>
      </c>
      <c r="BI278" s="116"/>
      <c r="BJ278" s="117" t="s">
        <v>109</v>
      </c>
      <c r="BK278" s="117" t="s">
        <v>109</v>
      </c>
      <c r="BL278" s="83">
        <f t="shared" ca="1" si="22"/>
        <v>0</v>
      </c>
      <c r="BM278" s="83" t="s">
        <v>270</v>
      </c>
      <c r="BN278" s="83">
        <v>0</v>
      </c>
      <c r="BO278" s="83" t="s">
        <v>108</v>
      </c>
      <c r="BP278" s="83">
        <v>-472995</v>
      </c>
      <c r="BQ278" s="83" t="s">
        <v>381</v>
      </c>
      <c r="BR278" s="83" t="s">
        <v>157</v>
      </c>
      <c r="BS278" s="83" t="s">
        <v>502</v>
      </c>
      <c r="BT278" s="83">
        <v>-472995</v>
      </c>
      <c r="BU278" s="83" t="s">
        <v>381</v>
      </c>
      <c r="BV278" s="83" t="s">
        <v>157</v>
      </c>
      <c r="BW278" s="83" t="s">
        <v>502</v>
      </c>
      <c r="BY278" s="136">
        <v>0</v>
      </c>
      <c r="BZ278" s="136">
        <v>0</v>
      </c>
      <c r="CA278" s="136">
        <v>0</v>
      </c>
      <c r="CB278" s="136">
        <v>0</v>
      </c>
      <c r="CD278" s="136">
        <v>0</v>
      </c>
      <c r="CE278" s="136">
        <v>0</v>
      </c>
      <c r="CF278" s="136">
        <v>0</v>
      </c>
      <c r="CG278" s="136">
        <v>0</v>
      </c>
      <c r="CH278" s="136">
        <v>0</v>
      </c>
      <c r="CI278" s="136">
        <v>0</v>
      </c>
      <c r="CJ278" s="136">
        <v>0</v>
      </c>
      <c r="CK278" s="138">
        <v>0</v>
      </c>
      <c r="CL278" s="138">
        <v>0</v>
      </c>
      <c r="CM278" s="136">
        <v>0</v>
      </c>
      <c r="CN278" s="136">
        <v>0</v>
      </c>
      <c r="CO278" s="85">
        <v>43685</v>
      </c>
      <c r="CP278" s="83" t="s">
        <v>4324</v>
      </c>
      <c r="CQ278" s="83" t="s">
        <v>102</v>
      </c>
      <c r="CR278" s="83" t="s">
        <v>482</v>
      </c>
      <c r="CS278" s="83">
        <v>273</v>
      </c>
      <c r="CT278" s="83" t="s">
        <v>483</v>
      </c>
      <c r="CU278" s="83">
        <v>1</v>
      </c>
      <c r="CV278" s="83">
        <v>0</v>
      </c>
      <c r="CW278" s="83">
        <v>0</v>
      </c>
      <c r="CX278" s="83" t="s">
        <v>109</v>
      </c>
      <c r="CY278" s="83" t="s">
        <v>583</v>
      </c>
      <c r="CZ278" s="83">
        <v>0</v>
      </c>
      <c r="DA278" s="83">
        <v>0</v>
      </c>
      <c r="DB278" s="83">
        <f t="shared" si="19"/>
        <v>0</v>
      </c>
      <c r="DC278" s="83" t="s">
        <v>497</v>
      </c>
      <c r="DE278" s="136">
        <v>1</v>
      </c>
      <c r="DF278" s="136">
        <v>1</v>
      </c>
      <c r="DG278" s="215" t="s">
        <v>269</v>
      </c>
      <c r="DH278" s="136">
        <v>1</v>
      </c>
      <c r="DI278" s="136">
        <v>1</v>
      </c>
      <c r="DJ278" s="215" t="s">
        <v>269</v>
      </c>
      <c r="EE278" s="136" t="b">
        <v>1</v>
      </c>
      <c r="EF278" s="136" t="b">
        <v>1</v>
      </c>
      <c r="EG278" s="136" t="b">
        <v>1</v>
      </c>
      <c r="EH278" s="136" t="b">
        <v>1</v>
      </c>
      <c r="EL278" s="215" t="s">
        <v>269</v>
      </c>
    </row>
    <row r="279" spans="1:142" ht="60" customHeight="1" x14ac:dyDescent="0.55000000000000004">
      <c r="A279" s="83" t="s">
        <v>130</v>
      </c>
      <c r="B279" s="83" t="s">
        <v>98</v>
      </c>
      <c r="C279">
        <v>444632</v>
      </c>
      <c r="D279" t="s">
        <v>930</v>
      </c>
      <c r="E279" t="s">
        <v>930</v>
      </c>
      <c r="F279" s="83" t="s">
        <v>108</v>
      </c>
      <c r="G279" s="213">
        <v>39233</v>
      </c>
      <c r="H279" s="83" t="s">
        <v>102</v>
      </c>
      <c r="I279" s="213">
        <v>43391</v>
      </c>
      <c r="J279" s="83" t="s">
        <v>228</v>
      </c>
      <c r="K279" s="214">
        <v>780175903127</v>
      </c>
      <c r="L279" s="83" t="s">
        <v>97</v>
      </c>
      <c r="M279" s="213">
        <v>43591</v>
      </c>
      <c r="N279">
        <v>562063</v>
      </c>
      <c r="O279" s="145" t="s">
        <v>567</v>
      </c>
      <c r="P279" s="145" t="s">
        <v>99</v>
      </c>
      <c r="Q279" s="145" t="s">
        <v>100</v>
      </c>
      <c r="R279" s="145" t="s">
        <v>567</v>
      </c>
      <c r="V279">
        <v>3204</v>
      </c>
      <c r="W279" s="83" t="s">
        <v>101</v>
      </c>
      <c r="X279" s="83" t="s">
        <v>103</v>
      </c>
      <c r="Y279" t="s">
        <v>2241</v>
      </c>
      <c r="Z279" s="83" t="s">
        <v>102</v>
      </c>
      <c r="AA279" s="83" t="s">
        <v>102</v>
      </c>
      <c r="AB279" t="s">
        <v>3234</v>
      </c>
      <c r="AC279" s="83" t="s">
        <v>4002</v>
      </c>
      <c r="AD279" s="83" t="s">
        <v>144</v>
      </c>
      <c r="AE279" s="83" t="s">
        <v>105</v>
      </c>
      <c r="AF279" t="s">
        <v>2241</v>
      </c>
      <c r="AG279" s="83" t="s">
        <v>102</v>
      </c>
      <c r="AH279" s="83" t="s">
        <v>102</v>
      </c>
      <c r="AI279" t="s">
        <v>3234</v>
      </c>
      <c r="AJ279" s="83" t="s">
        <v>4002</v>
      </c>
      <c r="AK279" s="83" t="s">
        <v>144</v>
      </c>
      <c r="AL279" s="83" t="s">
        <v>105</v>
      </c>
      <c r="AM279" s="87" t="s">
        <v>106</v>
      </c>
      <c r="AN279" t="s">
        <v>2241</v>
      </c>
      <c r="AO279" t="s">
        <v>3234</v>
      </c>
      <c r="AP279" s="83" t="s">
        <v>4002</v>
      </c>
      <c r="AQ279" s="83" t="s">
        <v>111</v>
      </c>
      <c r="AR279" s="87" t="s">
        <v>106</v>
      </c>
      <c r="AT279" s="83" t="s">
        <v>107</v>
      </c>
      <c r="AU279" s="146" t="s">
        <v>107</v>
      </c>
      <c r="AV279" s="146" t="s">
        <v>107</v>
      </c>
      <c r="AX279" s="110" t="s">
        <v>107</v>
      </c>
      <c r="AY279" s="111"/>
      <c r="AZ279" s="112">
        <f t="shared" ca="1" si="20"/>
        <v>5024</v>
      </c>
      <c r="BA279" s="136">
        <f t="shared" ca="1" si="21"/>
        <v>91</v>
      </c>
      <c r="BB279" s="114" t="s">
        <v>134</v>
      </c>
      <c r="BC279" s="114" t="s">
        <v>108</v>
      </c>
      <c r="BD279" s="114"/>
      <c r="BE279" s="115" t="s">
        <v>102</v>
      </c>
      <c r="BF279" s="115" t="s">
        <v>102</v>
      </c>
      <c r="BG279" s="115" t="s">
        <v>102</v>
      </c>
      <c r="BH279" s="115" t="s">
        <v>102</v>
      </c>
      <c r="BI279" s="116"/>
      <c r="BJ279" s="117" t="s">
        <v>109</v>
      </c>
      <c r="BK279" s="117" t="s">
        <v>109</v>
      </c>
      <c r="BL279" s="83">
        <f t="shared" ca="1" si="22"/>
        <v>55</v>
      </c>
      <c r="BM279" s="83" t="s">
        <v>108</v>
      </c>
      <c r="BN279" s="83">
        <v>0</v>
      </c>
      <c r="BO279" s="83" t="s">
        <v>108</v>
      </c>
      <c r="BP279" s="83">
        <v>-474730</v>
      </c>
      <c r="BQ279" s="83" t="s">
        <v>312</v>
      </c>
      <c r="BR279" s="83" t="s">
        <v>153</v>
      </c>
      <c r="BS279" s="83" t="s">
        <v>499</v>
      </c>
      <c r="BT279" s="83">
        <v>-474730</v>
      </c>
      <c r="BU279" s="83" t="s">
        <v>312</v>
      </c>
      <c r="BV279" s="83" t="s">
        <v>153</v>
      </c>
      <c r="BW279" s="83" t="s">
        <v>499</v>
      </c>
      <c r="BY279" s="136">
        <v>0</v>
      </c>
      <c r="BZ279" s="136">
        <v>0</v>
      </c>
      <c r="CA279" s="136">
        <v>0</v>
      </c>
      <c r="CB279" s="136">
        <v>0</v>
      </c>
      <c r="CD279" s="136">
        <v>0</v>
      </c>
      <c r="CE279" s="136">
        <v>0</v>
      </c>
      <c r="CF279" s="136">
        <v>0</v>
      </c>
      <c r="CG279" s="136">
        <v>0</v>
      </c>
      <c r="CH279" s="136">
        <v>0</v>
      </c>
      <c r="CI279" s="136">
        <v>0</v>
      </c>
      <c r="CJ279" s="136">
        <v>0</v>
      </c>
      <c r="CK279" s="138">
        <v>0</v>
      </c>
      <c r="CL279" s="138">
        <v>0</v>
      </c>
      <c r="CM279" s="136">
        <v>0</v>
      </c>
      <c r="CN279" s="136">
        <v>0</v>
      </c>
      <c r="CO279" s="85">
        <v>43686</v>
      </c>
      <c r="CP279" s="83" t="s">
        <v>4325</v>
      </c>
      <c r="CQ279" s="83" t="s">
        <v>102</v>
      </c>
      <c r="CR279" s="83" t="s">
        <v>482</v>
      </c>
      <c r="CS279" s="83">
        <v>274</v>
      </c>
      <c r="CT279" s="83" t="s">
        <v>483</v>
      </c>
      <c r="CU279" s="83">
        <v>1</v>
      </c>
      <c r="CV279" s="83">
        <v>0</v>
      </c>
      <c r="CW279" s="83">
        <v>0</v>
      </c>
      <c r="CX279" s="83" t="s">
        <v>109</v>
      </c>
      <c r="CY279" s="83" t="s">
        <v>583</v>
      </c>
      <c r="CZ279" s="83">
        <v>0</v>
      </c>
      <c r="DA279" s="83">
        <v>0</v>
      </c>
      <c r="DB279" s="83">
        <f t="shared" si="19"/>
        <v>0</v>
      </c>
      <c r="DC279" s="83" t="s">
        <v>497</v>
      </c>
      <c r="DE279" s="136">
        <v>1</v>
      </c>
      <c r="DF279" s="136">
        <v>1</v>
      </c>
      <c r="DG279" s="215" t="s">
        <v>269</v>
      </c>
      <c r="DH279" s="136">
        <v>1</v>
      </c>
      <c r="DI279" s="136">
        <v>1</v>
      </c>
      <c r="DJ279" s="215" t="s">
        <v>269</v>
      </c>
      <c r="EE279" s="136" t="b">
        <v>1</v>
      </c>
      <c r="EF279" s="136" t="b">
        <v>1</v>
      </c>
      <c r="EG279" s="136" t="b">
        <v>1</v>
      </c>
      <c r="EH279" s="136" t="b">
        <v>1</v>
      </c>
      <c r="EL279" s="215" t="s">
        <v>269</v>
      </c>
    </row>
    <row r="280" spans="1:142" ht="60" customHeight="1" x14ac:dyDescent="0.55000000000000004">
      <c r="A280" s="83" t="s">
        <v>130</v>
      </c>
      <c r="B280" s="83" t="s">
        <v>98</v>
      </c>
      <c r="C280">
        <v>567631</v>
      </c>
      <c r="D280" t="s">
        <v>931</v>
      </c>
      <c r="E280" t="s">
        <v>931</v>
      </c>
      <c r="F280" s="83" t="s">
        <v>108</v>
      </c>
      <c r="G280" s="213">
        <v>40212</v>
      </c>
      <c r="H280" s="83" t="s">
        <v>102</v>
      </c>
      <c r="I280" s="213">
        <v>43331</v>
      </c>
      <c r="J280" s="83" t="s">
        <v>228</v>
      </c>
      <c r="K280" s="214">
        <v>558671601354</v>
      </c>
      <c r="L280" s="83" t="s">
        <v>126</v>
      </c>
      <c r="M280" s="213">
        <v>43757</v>
      </c>
      <c r="N280">
        <v>198318</v>
      </c>
      <c r="O280" s="145" t="s">
        <v>567</v>
      </c>
      <c r="P280" s="145" t="s">
        <v>99</v>
      </c>
      <c r="Q280" s="145" t="s">
        <v>100</v>
      </c>
      <c r="R280" s="145" t="s">
        <v>567</v>
      </c>
      <c r="V280">
        <v>3385</v>
      </c>
      <c r="W280" s="83" t="s">
        <v>101</v>
      </c>
      <c r="X280" s="83" t="s">
        <v>103</v>
      </c>
      <c r="Y280" t="s">
        <v>2242</v>
      </c>
      <c r="Z280" s="83" t="s">
        <v>102</v>
      </c>
      <c r="AA280" s="83" t="s">
        <v>102</v>
      </c>
      <c r="AB280" t="s">
        <v>3235</v>
      </c>
      <c r="AC280" s="83" t="s">
        <v>4003</v>
      </c>
      <c r="AD280" s="83" t="s">
        <v>144</v>
      </c>
      <c r="AE280" s="83" t="s">
        <v>105</v>
      </c>
      <c r="AF280" t="s">
        <v>2242</v>
      </c>
      <c r="AG280" s="83" t="s">
        <v>102</v>
      </c>
      <c r="AH280" s="83" t="s">
        <v>102</v>
      </c>
      <c r="AI280" t="s">
        <v>3235</v>
      </c>
      <c r="AJ280" s="83" t="s">
        <v>4003</v>
      </c>
      <c r="AK280" s="83" t="s">
        <v>144</v>
      </c>
      <c r="AL280" s="83" t="s">
        <v>105</v>
      </c>
      <c r="AM280" s="87" t="s">
        <v>106</v>
      </c>
      <c r="AN280" t="s">
        <v>2242</v>
      </c>
      <c r="AO280" t="s">
        <v>3235</v>
      </c>
      <c r="AP280" s="83" t="s">
        <v>4003</v>
      </c>
      <c r="AQ280" s="83" t="s">
        <v>144</v>
      </c>
      <c r="AR280" s="87" t="s">
        <v>106</v>
      </c>
      <c r="AT280" s="83" t="s">
        <v>107</v>
      </c>
      <c r="AU280" s="146" t="s">
        <v>107</v>
      </c>
      <c r="AV280" s="146" t="s">
        <v>107</v>
      </c>
      <c r="AX280" s="110" t="s">
        <v>107</v>
      </c>
      <c r="AY280" s="111"/>
      <c r="AZ280" s="112">
        <f t="shared" ca="1" si="20"/>
        <v>7425</v>
      </c>
      <c r="BA280" s="136">
        <f t="shared" ca="1" si="21"/>
        <v>74</v>
      </c>
      <c r="BB280" s="114" t="s">
        <v>134</v>
      </c>
      <c r="BC280" s="114" t="s">
        <v>108</v>
      </c>
      <c r="BD280" s="114"/>
      <c r="BE280" s="115" t="s">
        <v>102</v>
      </c>
      <c r="BF280" s="115" t="s">
        <v>102</v>
      </c>
      <c r="BG280" s="115" t="s">
        <v>102</v>
      </c>
      <c r="BH280" s="115" t="s">
        <v>102</v>
      </c>
      <c r="BI280" s="116"/>
      <c r="BJ280" s="117" t="s">
        <v>109</v>
      </c>
      <c r="BK280" s="117" t="s">
        <v>109</v>
      </c>
      <c r="BL280" s="83">
        <f t="shared" ca="1" si="22"/>
        <v>16</v>
      </c>
      <c r="BM280" s="83" t="s">
        <v>108</v>
      </c>
      <c r="BN280" s="83">
        <v>0</v>
      </c>
      <c r="BO280" s="83" t="s">
        <v>108</v>
      </c>
      <c r="BP280" s="83">
        <v>-476465</v>
      </c>
      <c r="BQ280" s="83" t="s">
        <v>198</v>
      </c>
      <c r="BR280" s="83" t="s">
        <v>164</v>
      </c>
      <c r="BS280" s="83" t="s">
        <v>499</v>
      </c>
      <c r="BT280" s="83">
        <v>-476465</v>
      </c>
      <c r="BU280" s="83" t="s">
        <v>198</v>
      </c>
      <c r="BV280" s="83" t="s">
        <v>164</v>
      </c>
      <c r="BW280" s="83" t="s">
        <v>499</v>
      </c>
      <c r="BY280" s="136">
        <v>0</v>
      </c>
      <c r="BZ280" s="136">
        <v>0</v>
      </c>
      <c r="CA280" s="136">
        <v>0</v>
      </c>
      <c r="CB280" s="136">
        <v>0</v>
      </c>
      <c r="CD280" s="136">
        <v>0</v>
      </c>
      <c r="CE280" s="136">
        <v>0</v>
      </c>
      <c r="CF280" s="136">
        <v>0</v>
      </c>
      <c r="CG280" s="136">
        <v>0</v>
      </c>
      <c r="CH280" s="136">
        <v>0</v>
      </c>
      <c r="CI280" s="136">
        <v>0</v>
      </c>
      <c r="CJ280" s="136">
        <v>0</v>
      </c>
      <c r="CK280" s="138">
        <v>0</v>
      </c>
      <c r="CL280" s="138">
        <v>0</v>
      </c>
      <c r="CM280" s="136">
        <v>0</v>
      </c>
      <c r="CN280" s="136">
        <v>0</v>
      </c>
      <c r="CO280" s="85">
        <v>43687</v>
      </c>
      <c r="CP280" s="83" t="s">
        <v>4326</v>
      </c>
      <c r="CQ280" s="83" t="s">
        <v>102</v>
      </c>
      <c r="CR280" s="83" t="s">
        <v>482</v>
      </c>
      <c r="CS280" s="83">
        <v>275</v>
      </c>
      <c r="CT280" s="83" t="s">
        <v>483</v>
      </c>
      <c r="CU280" s="83">
        <v>1</v>
      </c>
      <c r="CV280" s="83">
        <v>0</v>
      </c>
      <c r="CW280" s="83">
        <v>0</v>
      </c>
      <c r="CX280" s="83" t="s">
        <v>109</v>
      </c>
      <c r="CY280" s="83" t="s">
        <v>583</v>
      </c>
      <c r="CZ280" s="83">
        <v>0</v>
      </c>
      <c r="DA280" s="83">
        <v>0</v>
      </c>
      <c r="DB280" s="83">
        <f t="shared" si="19"/>
        <v>0</v>
      </c>
      <c r="DC280" s="83" t="s">
        <v>497</v>
      </c>
      <c r="DE280" s="136">
        <v>1</v>
      </c>
      <c r="DF280" s="136">
        <v>1</v>
      </c>
      <c r="DG280" s="215" t="s">
        <v>269</v>
      </c>
      <c r="DH280" s="136">
        <v>1</v>
      </c>
      <c r="DI280" s="136">
        <v>1</v>
      </c>
      <c r="DJ280" s="215" t="s">
        <v>269</v>
      </c>
      <c r="EE280" s="136" t="b">
        <v>1</v>
      </c>
      <c r="EF280" s="136" t="b">
        <v>1</v>
      </c>
      <c r="EG280" s="136" t="b">
        <v>1</v>
      </c>
      <c r="EH280" s="136" t="b">
        <v>1</v>
      </c>
      <c r="EL280" s="215" t="s">
        <v>269</v>
      </c>
    </row>
    <row r="281" spans="1:142" ht="60" customHeight="1" x14ac:dyDescent="0.55000000000000004">
      <c r="A281" s="83" t="s">
        <v>130</v>
      </c>
      <c r="B281" s="83" t="s">
        <v>98</v>
      </c>
      <c r="C281">
        <v>689734</v>
      </c>
      <c r="D281" t="s">
        <v>932</v>
      </c>
      <c r="E281" t="s">
        <v>932</v>
      </c>
      <c r="F281" s="83" t="s">
        <v>108</v>
      </c>
      <c r="G281" s="213">
        <v>28437</v>
      </c>
      <c r="H281" s="83" t="s">
        <v>102</v>
      </c>
      <c r="I281" s="213">
        <v>43226</v>
      </c>
      <c r="J281" s="83" t="s">
        <v>228</v>
      </c>
      <c r="K281" s="214">
        <v>668722770609</v>
      </c>
      <c r="L281" s="83" t="s">
        <v>135</v>
      </c>
      <c r="M281" s="213">
        <v>43553</v>
      </c>
      <c r="N281">
        <v>892304</v>
      </c>
      <c r="O281" s="145" t="s">
        <v>567</v>
      </c>
      <c r="P281" s="145" t="s">
        <v>99</v>
      </c>
      <c r="Q281" s="145" t="s">
        <v>100</v>
      </c>
      <c r="R281" s="145" t="s">
        <v>567</v>
      </c>
      <c r="V281">
        <v>9588</v>
      </c>
      <c r="W281" s="83" t="s">
        <v>1726</v>
      </c>
      <c r="X281" s="83" t="s">
        <v>103</v>
      </c>
      <c r="Y281" t="s">
        <v>2243</v>
      </c>
      <c r="Z281" s="83" t="s">
        <v>102</v>
      </c>
      <c r="AA281" s="83" t="s">
        <v>102</v>
      </c>
      <c r="AB281" t="s">
        <v>3236</v>
      </c>
      <c r="AC281" s="83" t="s">
        <v>4004</v>
      </c>
      <c r="AD281" s="83" t="s">
        <v>111</v>
      </c>
      <c r="AE281" s="83" t="s">
        <v>105</v>
      </c>
      <c r="AF281" t="s">
        <v>2243</v>
      </c>
      <c r="AG281" s="83" t="s">
        <v>102</v>
      </c>
      <c r="AH281" s="83" t="s">
        <v>102</v>
      </c>
      <c r="AI281" t="s">
        <v>3236</v>
      </c>
      <c r="AJ281" s="83" t="s">
        <v>4004</v>
      </c>
      <c r="AK281" s="83" t="s">
        <v>111</v>
      </c>
      <c r="AL281" s="83" t="s">
        <v>105</v>
      </c>
      <c r="AM281" s="87" t="s">
        <v>106</v>
      </c>
      <c r="AN281" t="s">
        <v>2243</v>
      </c>
      <c r="AO281" t="s">
        <v>3236</v>
      </c>
      <c r="AP281" s="83" t="s">
        <v>4004</v>
      </c>
      <c r="AQ281" s="83" t="s">
        <v>144</v>
      </c>
      <c r="AR281" s="87" t="s">
        <v>106</v>
      </c>
      <c r="AT281" s="83" t="s">
        <v>107</v>
      </c>
      <c r="AU281" s="146" t="s">
        <v>107</v>
      </c>
      <c r="AV281" s="146" t="s">
        <v>107</v>
      </c>
      <c r="AX281" s="110" t="s">
        <v>107</v>
      </c>
      <c r="AY281" s="111"/>
      <c r="AZ281" s="112">
        <f t="shared" ca="1" si="20"/>
        <v>6446</v>
      </c>
      <c r="BA281" s="136">
        <f t="shared" ca="1" si="21"/>
        <v>28</v>
      </c>
      <c r="BB281" s="114" t="s">
        <v>136</v>
      </c>
      <c r="BC281" s="114" t="s">
        <v>108</v>
      </c>
      <c r="BD281" s="114"/>
      <c r="BE281" s="115" t="s">
        <v>102</v>
      </c>
      <c r="BF281" s="115" t="s">
        <v>102</v>
      </c>
      <c r="BG281" s="115" t="s">
        <v>102</v>
      </c>
      <c r="BH281" s="115" t="s">
        <v>102</v>
      </c>
      <c r="BI281" s="116"/>
      <c r="BJ281" s="117" t="s">
        <v>109</v>
      </c>
      <c r="BK281" s="117" t="s">
        <v>109</v>
      </c>
      <c r="BL281" s="83">
        <f t="shared" ca="1" si="22"/>
        <v>40</v>
      </c>
      <c r="BM281" s="83" t="s">
        <v>270</v>
      </c>
      <c r="BN281" s="83">
        <v>0</v>
      </c>
      <c r="BO281" s="83" t="s">
        <v>108</v>
      </c>
      <c r="BP281" s="83">
        <v>-478200</v>
      </c>
      <c r="BQ281" s="83" t="s">
        <v>381</v>
      </c>
      <c r="BR281" s="83" t="s">
        <v>157</v>
      </c>
      <c r="BS281" s="83" t="s">
        <v>502</v>
      </c>
      <c r="BT281" s="83">
        <v>-478200</v>
      </c>
      <c r="BU281" s="83" t="s">
        <v>381</v>
      </c>
      <c r="BV281" s="83" t="s">
        <v>157</v>
      </c>
      <c r="BW281" s="83" t="s">
        <v>502</v>
      </c>
      <c r="BY281" s="136">
        <v>0</v>
      </c>
      <c r="BZ281" s="136">
        <v>0</v>
      </c>
      <c r="CA281" s="136">
        <v>0</v>
      </c>
      <c r="CB281" s="136">
        <v>0</v>
      </c>
      <c r="CD281" s="136">
        <v>0</v>
      </c>
      <c r="CE281" s="136">
        <v>0</v>
      </c>
      <c r="CF281" s="136">
        <v>0</v>
      </c>
      <c r="CG281" s="136">
        <v>0</v>
      </c>
      <c r="CH281" s="136">
        <v>0</v>
      </c>
      <c r="CI281" s="136">
        <v>0</v>
      </c>
      <c r="CJ281" s="136">
        <v>0</v>
      </c>
      <c r="CK281" s="138">
        <v>0</v>
      </c>
      <c r="CL281" s="138">
        <v>0</v>
      </c>
      <c r="CM281" s="136">
        <v>0</v>
      </c>
      <c r="CN281" s="136">
        <v>0</v>
      </c>
      <c r="CO281" s="85">
        <v>43688</v>
      </c>
      <c r="CP281" s="83" t="s">
        <v>4327</v>
      </c>
      <c r="CQ281" s="83" t="s">
        <v>102</v>
      </c>
      <c r="CR281" s="83" t="s">
        <v>482</v>
      </c>
      <c r="CS281" s="83">
        <v>276</v>
      </c>
      <c r="CT281" s="83" t="s">
        <v>483</v>
      </c>
      <c r="CU281" s="83">
        <v>1</v>
      </c>
      <c r="CV281" s="83">
        <v>0</v>
      </c>
      <c r="CW281" s="83">
        <v>0</v>
      </c>
      <c r="CX281" s="83" t="s">
        <v>109</v>
      </c>
      <c r="CY281" s="83" t="s">
        <v>583</v>
      </c>
      <c r="CZ281" s="83">
        <v>0</v>
      </c>
      <c r="DA281" s="83">
        <v>0</v>
      </c>
      <c r="DB281" s="83">
        <f t="shared" si="19"/>
        <v>0</v>
      </c>
      <c r="DC281" s="83" t="s">
        <v>497</v>
      </c>
      <c r="DE281" s="136">
        <v>1</v>
      </c>
      <c r="DF281" s="136">
        <v>1</v>
      </c>
      <c r="DG281" s="215" t="s">
        <v>269</v>
      </c>
      <c r="DH281" s="136">
        <v>1</v>
      </c>
      <c r="DI281" s="136">
        <v>1</v>
      </c>
      <c r="DJ281" s="215" t="s">
        <v>269</v>
      </c>
      <c r="EE281" s="136" t="b">
        <v>1</v>
      </c>
      <c r="EF281" s="136" t="b">
        <v>1</v>
      </c>
      <c r="EG281" s="136" t="b">
        <v>1</v>
      </c>
      <c r="EH281" s="136" t="b">
        <v>1</v>
      </c>
      <c r="EL281" s="215" t="s">
        <v>269</v>
      </c>
    </row>
    <row r="282" spans="1:142" ht="60" customHeight="1" x14ac:dyDescent="0.55000000000000004">
      <c r="A282" s="83" t="s">
        <v>130</v>
      </c>
      <c r="B282" s="83" t="s">
        <v>98</v>
      </c>
      <c r="C282">
        <v>954302</v>
      </c>
      <c r="D282" t="s">
        <v>933</v>
      </c>
      <c r="E282" t="s">
        <v>933</v>
      </c>
      <c r="F282" s="83" t="s">
        <v>108</v>
      </c>
      <c r="G282" s="213">
        <v>27650</v>
      </c>
      <c r="H282" s="83" t="s">
        <v>102</v>
      </c>
      <c r="I282" s="213">
        <v>43147</v>
      </c>
      <c r="J282" s="83" t="s">
        <v>228</v>
      </c>
      <c r="K282" s="214">
        <v>448163583216</v>
      </c>
      <c r="L282" s="83" t="s">
        <v>97</v>
      </c>
      <c r="M282" s="213">
        <v>43704</v>
      </c>
      <c r="N282">
        <v>311840</v>
      </c>
      <c r="O282" s="145" t="s">
        <v>567</v>
      </c>
      <c r="P282" s="145" t="s">
        <v>99</v>
      </c>
      <c r="Q282" s="145" t="s">
        <v>100</v>
      </c>
      <c r="R282" s="145" t="s">
        <v>567</v>
      </c>
      <c r="V282">
        <v>1483</v>
      </c>
      <c r="W282" s="83" t="s">
        <v>101</v>
      </c>
      <c r="X282" s="83" t="s">
        <v>103</v>
      </c>
      <c r="Y282" t="s">
        <v>2244</v>
      </c>
      <c r="Z282" s="83" t="s">
        <v>102</v>
      </c>
      <c r="AA282" s="83" t="s">
        <v>102</v>
      </c>
      <c r="AB282" t="s">
        <v>3237</v>
      </c>
      <c r="AC282" s="83" t="s">
        <v>4005</v>
      </c>
      <c r="AD282" s="83" t="s">
        <v>144</v>
      </c>
      <c r="AE282" s="83" t="s">
        <v>105</v>
      </c>
      <c r="AF282" t="s">
        <v>2244</v>
      </c>
      <c r="AG282" s="83" t="s">
        <v>102</v>
      </c>
      <c r="AH282" s="83" t="s">
        <v>102</v>
      </c>
      <c r="AI282" t="s">
        <v>3237</v>
      </c>
      <c r="AJ282" s="83" t="s">
        <v>4005</v>
      </c>
      <c r="AK282" s="83" t="s">
        <v>144</v>
      </c>
      <c r="AL282" s="83" t="s">
        <v>105</v>
      </c>
      <c r="AM282" s="87" t="s">
        <v>106</v>
      </c>
      <c r="AN282" t="s">
        <v>2244</v>
      </c>
      <c r="AO282" t="s">
        <v>3237</v>
      </c>
      <c r="AP282" s="83" t="s">
        <v>4005</v>
      </c>
      <c r="AQ282" s="83" t="s">
        <v>111</v>
      </c>
      <c r="AR282" s="87" t="s">
        <v>106</v>
      </c>
      <c r="AT282" s="83" t="s">
        <v>107</v>
      </c>
      <c r="AU282" s="146" t="s">
        <v>107</v>
      </c>
      <c r="AV282" s="146" t="s">
        <v>107</v>
      </c>
      <c r="AX282" s="110" t="s">
        <v>107</v>
      </c>
      <c r="AY282" s="111"/>
      <c r="AZ282" s="112">
        <f t="shared" ca="1" si="20"/>
        <v>4277</v>
      </c>
      <c r="BA282" s="136">
        <f t="shared" ca="1" si="21"/>
        <v>30</v>
      </c>
      <c r="BB282" s="114" t="s">
        <v>134</v>
      </c>
      <c r="BC282" s="114" t="s">
        <v>108</v>
      </c>
      <c r="BD282" s="114"/>
      <c r="BE282" s="115" t="s">
        <v>102</v>
      </c>
      <c r="BF282" s="115" t="s">
        <v>102</v>
      </c>
      <c r="BG282" s="115" t="s">
        <v>102</v>
      </c>
      <c r="BH282" s="115" t="s">
        <v>102</v>
      </c>
      <c r="BI282" s="116"/>
      <c r="BJ282" s="117" t="s">
        <v>109</v>
      </c>
      <c r="BK282" s="117" t="s">
        <v>109</v>
      </c>
      <c r="BL282" s="83">
        <f t="shared" ca="1" si="22"/>
        <v>86</v>
      </c>
      <c r="BM282" s="83" t="s">
        <v>108</v>
      </c>
      <c r="BN282" s="83">
        <v>0</v>
      </c>
      <c r="BO282" s="83" t="s">
        <v>108</v>
      </c>
      <c r="BP282" s="83">
        <v>-479935</v>
      </c>
      <c r="BQ282" s="83" t="s">
        <v>312</v>
      </c>
      <c r="BR282" s="83" t="s">
        <v>153</v>
      </c>
      <c r="BS282" s="83" t="s">
        <v>499</v>
      </c>
      <c r="BT282" s="83">
        <v>-479935</v>
      </c>
      <c r="BU282" s="83" t="s">
        <v>312</v>
      </c>
      <c r="BV282" s="83" t="s">
        <v>153</v>
      </c>
      <c r="BW282" s="83" t="s">
        <v>499</v>
      </c>
      <c r="BY282" s="136">
        <v>0</v>
      </c>
      <c r="BZ282" s="136">
        <v>0</v>
      </c>
      <c r="CA282" s="136">
        <v>0</v>
      </c>
      <c r="CB282" s="136">
        <v>0</v>
      </c>
      <c r="CD282" s="136">
        <v>0</v>
      </c>
      <c r="CE282" s="136">
        <v>0</v>
      </c>
      <c r="CF282" s="136">
        <v>0</v>
      </c>
      <c r="CG282" s="136">
        <v>0</v>
      </c>
      <c r="CH282" s="136">
        <v>0</v>
      </c>
      <c r="CI282" s="136">
        <v>0</v>
      </c>
      <c r="CJ282" s="136">
        <v>0</v>
      </c>
      <c r="CK282" s="138">
        <v>0</v>
      </c>
      <c r="CL282" s="138">
        <v>0</v>
      </c>
      <c r="CM282" s="136">
        <v>0</v>
      </c>
      <c r="CN282" s="136">
        <v>0</v>
      </c>
      <c r="CO282" s="85">
        <v>43689</v>
      </c>
      <c r="CP282" s="83" t="s">
        <v>4328</v>
      </c>
      <c r="CQ282" s="83" t="s">
        <v>102</v>
      </c>
      <c r="CR282" s="83" t="s">
        <v>482</v>
      </c>
      <c r="CS282" s="83">
        <v>277</v>
      </c>
      <c r="CT282" s="83" t="s">
        <v>483</v>
      </c>
      <c r="CU282" s="83">
        <v>1</v>
      </c>
      <c r="CV282" s="83">
        <v>0</v>
      </c>
      <c r="CW282" s="83">
        <v>0</v>
      </c>
      <c r="CX282" s="83" t="s">
        <v>109</v>
      </c>
      <c r="CY282" s="83" t="s">
        <v>583</v>
      </c>
      <c r="CZ282" s="83">
        <v>0</v>
      </c>
      <c r="DA282" s="83">
        <v>0</v>
      </c>
      <c r="DB282" s="83">
        <f t="shared" si="19"/>
        <v>0</v>
      </c>
      <c r="DC282" s="83" t="s">
        <v>497</v>
      </c>
      <c r="DE282" s="136">
        <v>1</v>
      </c>
      <c r="DF282" s="136">
        <v>1</v>
      </c>
      <c r="DG282" s="215" t="s">
        <v>269</v>
      </c>
      <c r="DH282" s="136">
        <v>1</v>
      </c>
      <c r="DI282" s="136">
        <v>1</v>
      </c>
      <c r="DJ282" s="215" t="s">
        <v>269</v>
      </c>
      <c r="EE282" s="136" t="b">
        <v>1</v>
      </c>
      <c r="EF282" s="136" t="b">
        <v>1</v>
      </c>
      <c r="EG282" s="136" t="b">
        <v>1</v>
      </c>
      <c r="EH282" s="136" t="b">
        <v>1</v>
      </c>
      <c r="EL282" s="215" t="s">
        <v>269</v>
      </c>
    </row>
    <row r="283" spans="1:142" ht="60" customHeight="1" x14ac:dyDescent="0.55000000000000004">
      <c r="A283" s="83" t="s">
        <v>130</v>
      </c>
      <c r="B283" s="83" t="s">
        <v>98</v>
      </c>
      <c r="C283">
        <v>623255</v>
      </c>
      <c r="D283" t="s">
        <v>934</v>
      </c>
      <c r="E283" t="s">
        <v>934</v>
      </c>
      <c r="F283" s="83" t="s">
        <v>108</v>
      </c>
      <c r="G283" s="213">
        <v>27985</v>
      </c>
      <c r="H283" s="83" t="s">
        <v>102</v>
      </c>
      <c r="I283" s="213">
        <v>43113</v>
      </c>
      <c r="J283" s="83" t="s">
        <v>228</v>
      </c>
      <c r="K283" s="214">
        <v>535578430618</v>
      </c>
      <c r="L283" s="83" t="s">
        <v>126</v>
      </c>
      <c r="M283" s="213">
        <v>43618</v>
      </c>
      <c r="N283">
        <v>936560</v>
      </c>
      <c r="O283" s="145" t="s">
        <v>567</v>
      </c>
      <c r="P283" s="145" t="s">
        <v>99</v>
      </c>
      <c r="Q283" s="145" t="s">
        <v>100</v>
      </c>
      <c r="R283" s="145" t="s">
        <v>567</v>
      </c>
      <c r="V283">
        <v>9411</v>
      </c>
      <c r="W283" s="83" t="s">
        <v>101</v>
      </c>
      <c r="X283" s="83" t="s">
        <v>103</v>
      </c>
      <c r="Y283" t="s">
        <v>2245</v>
      </c>
      <c r="Z283" s="83" t="s">
        <v>102</v>
      </c>
      <c r="AA283" s="83" t="s">
        <v>102</v>
      </c>
      <c r="AB283" t="s">
        <v>3238</v>
      </c>
      <c r="AC283" s="83" t="s">
        <v>4006</v>
      </c>
      <c r="AD283" s="83" t="s">
        <v>144</v>
      </c>
      <c r="AE283" s="83" t="s">
        <v>105</v>
      </c>
      <c r="AF283" t="s">
        <v>2245</v>
      </c>
      <c r="AG283" s="83" t="s">
        <v>102</v>
      </c>
      <c r="AH283" s="83" t="s">
        <v>102</v>
      </c>
      <c r="AI283" t="s">
        <v>3238</v>
      </c>
      <c r="AJ283" s="83" t="s">
        <v>4006</v>
      </c>
      <c r="AK283" s="83" t="s">
        <v>144</v>
      </c>
      <c r="AL283" s="83" t="s">
        <v>105</v>
      </c>
      <c r="AM283" s="87" t="s">
        <v>106</v>
      </c>
      <c r="AN283" t="s">
        <v>2245</v>
      </c>
      <c r="AO283" t="s">
        <v>3238</v>
      </c>
      <c r="AP283" s="83" t="s">
        <v>4006</v>
      </c>
      <c r="AQ283" s="83" t="s">
        <v>144</v>
      </c>
      <c r="AR283" s="87" t="s">
        <v>106</v>
      </c>
      <c r="AT283" s="83" t="s">
        <v>107</v>
      </c>
      <c r="AU283" s="146" t="s">
        <v>107</v>
      </c>
      <c r="AV283" s="146" t="s">
        <v>107</v>
      </c>
      <c r="AX283" s="110" t="s">
        <v>107</v>
      </c>
      <c r="AY283" s="111"/>
      <c r="AZ283" s="112">
        <f t="shared" ca="1" si="20"/>
        <v>6705</v>
      </c>
      <c r="BA283" s="136">
        <f t="shared" ca="1" si="21"/>
        <v>74</v>
      </c>
      <c r="BB283" s="114" t="s">
        <v>134</v>
      </c>
      <c r="BC283" s="114" t="s">
        <v>108</v>
      </c>
      <c r="BD283" s="114"/>
      <c r="BE283" s="115" t="s">
        <v>102</v>
      </c>
      <c r="BF283" s="115" t="s">
        <v>102</v>
      </c>
      <c r="BG283" s="115" t="s">
        <v>102</v>
      </c>
      <c r="BH283" s="115" t="s">
        <v>102</v>
      </c>
      <c r="BI283" s="116"/>
      <c r="BJ283" s="117" t="s">
        <v>109</v>
      </c>
      <c r="BK283" s="117" t="s">
        <v>109</v>
      </c>
      <c r="BL283" s="83">
        <f t="shared" ca="1" si="22"/>
        <v>3</v>
      </c>
      <c r="BM283" s="83" t="s">
        <v>108</v>
      </c>
      <c r="BN283" s="83">
        <v>0</v>
      </c>
      <c r="BO283" s="83" t="s">
        <v>108</v>
      </c>
      <c r="BP283" s="83">
        <v>-481670</v>
      </c>
      <c r="BQ283" s="83" t="s">
        <v>198</v>
      </c>
      <c r="BR283" s="83" t="s">
        <v>164</v>
      </c>
      <c r="BS283" s="83" t="s">
        <v>499</v>
      </c>
      <c r="BT283" s="83">
        <v>-481670</v>
      </c>
      <c r="BU283" s="83" t="s">
        <v>198</v>
      </c>
      <c r="BV283" s="83" t="s">
        <v>164</v>
      </c>
      <c r="BW283" s="83" t="s">
        <v>499</v>
      </c>
      <c r="BY283" s="136">
        <v>0</v>
      </c>
      <c r="BZ283" s="136">
        <v>0</v>
      </c>
      <c r="CA283" s="136">
        <v>0</v>
      </c>
      <c r="CB283" s="136">
        <v>0</v>
      </c>
      <c r="CD283" s="136">
        <v>0</v>
      </c>
      <c r="CE283" s="136">
        <v>0</v>
      </c>
      <c r="CF283" s="136">
        <v>0</v>
      </c>
      <c r="CG283" s="136">
        <v>0</v>
      </c>
      <c r="CH283" s="136">
        <v>0</v>
      </c>
      <c r="CI283" s="136">
        <v>0</v>
      </c>
      <c r="CJ283" s="136">
        <v>0</v>
      </c>
      <c r="CK283" s="138">
        <v>0</v>
      </c>
      <c r="CL283" s="138">
        <v>0</v>
      </c>
      <c r="CM283" s="136">
        <v>0</v>
      </c>
      <c r="CN283" s="136">
        <v>0</v>
      </c>
      <c r="CO283" s="85">
        <v>43690</v>
      </c>
      <c r="CP283" s="83" t="s">
        <v>4329</v>
      </c>
      <c r="CQ283" s="83" t="s">
        <v>102</v>
      </c>
      <c r="CR283" s="83" t="s">
        <v>482</v>
      </c>
      <c r="CS283" s="83">
        <v>278</v>
      </c>
      <c r="CT283" s="83" t="s">
        <v>483</v>
      </c>
      <c r="CU283" s="83">
        <v>1</v>
      </c>
      <c r="CV283" s="83">
        <v>0</v>
      </c>
      <c r="CW283" s="83">
        <v>0</v>
      </c>
      <c r="CX283" s="83" t="s">
        <v>109</v>
      </c>
      <c r="CY283" s="83" t="s">
        <v>583</v>
      </c>
      <c r="CZ283" s="83">
        <v>0</v>
      </c>
      <c r="DA283" s="83">
        <v>0</v>
      </c>
      <c r="DB283" s="83">
        <f t="shared" si="19"/>
        <v>0</v>
      </c>
      <c r="DC283" s="83" t="s">
        <v>497</v>
      </c>
      <c r="DE283" s="136">
        <v>1</v>
      </c>
      <c r="DF283" s="136">
        <v>1</v>
      </c>
      <c r="DG283" s="215" t="s">
        <v>269</v>
      </c>
      <c r="DH283" s="136">
        <v>1</v>
      </c>
      <c r="DI283" s="136">
        <v>1</v>
      </c>
      <c r="DJ283" s="215" t="s">
        <v>269</v>
      </c>
      <c r="EE283" s="136" t="b">
        <v>1</v>
      </c>
      <c r="EF283" s="136" t="b">
        <v>1</v>
      </c>
      <c r="EG283" s="136" t="b">
        <v>1</v>
      </c>
      <c r="EH283" s="136" t="b">
        <v>1</v>
      </c>
      <c r="EL283" s="215" t="s">
        <v>269</v>
      </c>
    </row>
    <row r="284" spans="1:142" ht="60" customHeight="1" x14ac:dyDescent="0.55000000000000004">
      <c r="A284" s="83" t="s">
        <v>130</v>
      </c>
      <c r="B284" s="83" t="s">
        <v>98</v>
      </c>
      <c r="C284">
        <v>128079</v>
      </c>
      <c r="D284" t="s">
        <v>935</v>
      </c>
      <c r="E284" t="s">
        <v>935</v>
      </c>
      <c r="F284" s="83" t="s">
        <v>108</v>
      </c>
      <c r="G284" s="213">
        <v>34552</v>
      </c>
      <c r="H284" s="83" t="s">
        <v>102</v>
      </c>
      <c r="I284" s="213">
        <v>43135</v>
      </c>
      <c r="J284" s="83" t="s">
        <v>228</v>
      </c>
      <c r="K284" s="214">
        <v>767957600711</v>
      </c>
      <c r="L284" s="83" t="s">
        <v>135</v>
      </c>
      <c r="M284" s="213">
        <v>43702</v>
      </c>
      <c r="N284">
        <v>430885</v>
      </c>
      <c r="O284" s="145" t="s">
        <v>567</v>
      </c>
      <c r="P284" s="145" t="s">
        <v>99</v>
      </c>
      <c r="Q284" s="145" t="s">
        <v>100</v>
      </c>
      <c r="R284" s="145" t="s">
        <v>567</v>
      </c>
      <c r="V284">
        <v>4282</v>
      </c>
      <c r="W284" s="83" t="s">
        <v>1727</v>
      </c>
      <c r="X284" s="83" t="s">
        <v>103</v>
      </c>
      <c r="Y284" t="s">
        <v>2246</v>
      </c>
      <c r="Z284" s="83" t="s">
        <v>102</v>
      </c>
      <c r="AA284" s="83" t="s">
        <v>102</v>
      </c>
      <c r="AB284" t="s">
        <v>3239</v>
      </c>
      <c r="AC284" s="83" t="s">
        <v>4007</v>
      </c>
      <c r="AD284" s="83" t="s">
        <v>111</v>
      </c>
      <c r="AE284" s="83" t="s">
        <v>105</v>
      </c>
      <c r="AF284" t="s">
        <v>2246</v>
      </c>
      <c r="AG284" s="83" t="s">
        <v>102</v>
      </c>
      <c r="AH284" s="83" t="s">
        <v>102</v>
      </c>
      <c r="AI284" t="s">
        <v>3239</v>
      </c>
      <c r="AJ284" s="83" t="s">
        <v>4007</v>
      </c>
      <c r="AK284" s="83" t="s">
        <v>111</v>
      </c>
      <c r="AL284" s="83" t="s">
        <v>105</v>
      </c>
      <c r="AM284" s="87" t="s">
        <v>106</v>
      </c>
      <c r="AN284" t="s">
        <v>2246</v>
      </c>
      <c r="AO284" t="s">
        <v>3239</v>
      </c>
      <c r="AP284" s="83" t="s">
        <v>4007</v>
      </c>
      <c r="AQ284" s="83" t="s">
        <v>144</v>
      </c>
      <c r="AR284" s="87" t="s">
        <v>106</v>
      </c>
      <c r="AT284" s="83" t="s">
        <v>107</v>
      </c>
      <c r="AU284" s="146" t="s">
        <v>107</v>
      </c>
      <c r="AV284" s="146" t="s">
        <v>107</v>
      </c>
      <c r="AX284" s="110" t="s">
        <v>107</v>
      </c>
      <c r="AY284" s="111"/>
      <c r="AZ284" s="112">
        <f t="shared" ca="1" si="20"/>
        <v>5189</v>
      </c>
      <c r="BA284" s="136">
        <f t="shared" ca="1" si="21"/>
        <v>82</v>
      </c>
      <c r="BB284" s="114" t="s">
        <v>136</v>
      </c>
      <c r="BC284" s="114" t="s">
        <v>108</v>
      </c>
      <c r="BD284" s="114"/>
      <c r="BE284" s="115" t="s">
        <v>102</v>
      </c>
      <c r="BF284" s="115" t="s">
        <v>102</v>
      </c>
      <c r="BG284" s="115" t="s">
        <v>102</v>
      </c>
      <c r="BH284" s="115" t="s">
        <v>102</v>
      </c>
      <c r="BI284" s="116"/>
      <c r="BJ284" s="117" t="s">
        <v>109</v>
      </c>
      <c r="BK284" s="117" t="s">
        <v>109</v>
      </c>
      <c r="BL284" s="83">
        <f t="shared" ca="1" si="22"/>
        <v>19</v>
      </c>
      <c r="BM284" s="83" t="s">
        <v>270</v>
      </c>
      <c r="BN284" s="83">
        <v>0</v>
      </c>
      <c r="BO284" s="83" t="s">
        <v>108</v>
      </c>
      <c r="BP284" s="83">
        <v>-483405</v>
      </c>
      <c r="BQ284" s="83" t="s">
        <v>381</v>
      </c>
      <c r="BR284" s="83" t="s">
        <v>157</v>
      </c>
      <c r="BS284" s="83" t="s">
        <v>502</v>
      </c>
      <c r="BT284" s="83">
        <v>-483405</v>
      </c>
      <c r="BU284" s="83" t="s">
        <v>381</v>
      </c>
      <c r="BV284" s="83" t="s">
        <v>157</v>
      </c>
      <c r="BW284" s="83" t="s">
        <v>502</v>
      </c>
      <c r="BY284" s="136">
        <v>0</v>
      </c>
      <c r="BZ284" s="136">
        <v>0</v>
      </c>
      <c r="CA284" s="136">
        <v>0</v>
      </c>
      <c r="CB284" s="136">
        <v>0</v>
      </c>
      <c r="CD284" s="136">
        <v>0</v>
      </c>
      <c r="CE284" s="136">
        <v>0</v>
      </c>
      <c r="CF284" s="136">
        <v>0</v>
      </c>
      <c r="CG284" s="136">
        <v>0</v>
      </c>
      <c r="CH284" s="136">
        <v>0</v>
      </c>
      <c r="CI284" s="136">
        <v>0</v>
      </c>
      <c r="CJ284" s="136">
        <v>0</v>
      </c>
      <c r="CK284" s="138">
        <v>0</v>
      </c>
      <c r="CL284" s="138">
        <v>0</v>
      </c>
      <c r="CM284" s="136">
        <v>0</v>
      </c>
      <c r="CN284" s="136">
        <v>0</v>
      </c>
      <c r="CO284" s="85">
        <v>43691</v>
      </c>
      <c r="CP284" s="83" t="s">
        <v>4330</v>
      </c>
      <c r="CQ284" s="83" t="s">
        <v>102</v>
      </c>
      <c r="CR284" s="83" t="s">
        <v>482</v>
      </c>
      <c r="CS284" s="83">
        <v>279</v>
      </c>
      <c r="CT284" s="83" t="s">
        <v>483</v>
      </c>
      <c r="CU284" s="83">
        <v>1</v>
      </c>
      <c r="CV284" s="83">
        <v>0</v>
      </c>
      <c r="CW284" s="83">
        <v>0</v>
      </c>
      <c r="CX284" s="83" t="s">
        <v>109</v>
      </c>
      <c r="CY284" s="83" t="s">
        <v>583</v>
      </c>
      <c r="CZ284" s="83">
        <v>0</v>
      </c>
      <c r="DA284" s="83">
        <v>0</v>
      </c>
      <c r="DB284" s="83">
        <f t="shared" si="19"/>
        <v>0</v>
      </c>
      <c r="DC284" s="83" t="s">
        <v>497</v>
      </c>
      <c r="DE284" s="136">
        <v>1</v>
      </c>
      <c r="DF284" s="136">
        <v>1</v>
      </c>
      <c r="DG284" s="215" t="s">
        <v>269</v>
      </c>
      <c r="DH284" s="136">
        <v>1</v>
      </c>
      <c r="DI284" s="136">
        <v>1</v>
      </c>
      <c r="DJ284" s="215" t="s">
        <v>269</v>
      </c>
      <c r="EE284" s="136" t="b">
        <v>1</v>
      </c>
      <c r="EF284" s="136" t="b">
        <v>1</v>
      </c>
      <c r="EG284" s="136" t="b">
        <v>1</v>
      </c>
      <c r="EH284" s="136" t="b">
        <v>1</v>
      </c>
      <c r="EL284" s="215" t="s">
        <v>269</v>
      </c>
    </row>
    <row r="285" spans="1:142" ht="60" customHeight="1" x14ac:dyDescent="0.55000000000000004">
      <c r="A285" s="83" t="s">
        <v>130</v>
      </c>
      <c r="B285" s="83" t="s">
        <v>98</v>
      </c>
      <c r="C285">
        <v>924577</v>
      </c>
      <c r="D285" t="s">
        <v>936</v>
      </c>
      <c r="E285" t="s">
        <v>936</v>
      </c>
      <c r="F285" s="83" t="s">
        <v>108</v>
      </c>
      <c r="G285" s="213">
        <v>37649</v>
      </c>
      <c r="H285" s="83" t="s">
        <v>102</v>
      </c>
      <c r="I285" s="213">
        <v>43314</v>
      </c>
      <c r="J285" s="83" t="s">
        <v>228</v>
      </c>
      <c r="K285" s="214">
        <v>441650879624</v>
      </c>
      <c r="L285" s="83" t="s">
        <v>97</v>
      </c>
      <c r="M285" s="213">
        <v>43754</v>
      </c>
      <c r="N285">
        <v>798712</v>
      </c>
      <c r="O285" s="145" t="s">
        <v>567</v>
      </c>
      <c r="P285" s="145" t="s">
        <v>99</v>
      </c>
      <c r="Q285" s="145" t="s">
        <v>100</v>
      </c>
      <c r="R285" s="145" t="s">
        <v>567</v>
      </c>
      <c r="V285">
        <v>9228</v>
      </c>
      <c r="W285" s="83" t="s">
        <v>101</v>
      </c>
      <c r="X285" s="83" t="s">
        <v>103</v>
      </c>
      <c r="Y285" t="s">
        <v>2247</v>
      </c>
      <c r="Z285" s="83" t="s">
        <v>102</v>
      </c>
      <c r="AA285" s="83" t="s">
        <v>102</v>
      </c>
      <c r="AB285" t="s">
        <v>3240</v>
      </c>
      <c r="AC285" s="83" t="s">
        <v>4008</v>
      </c>
      <c r="AD285" s="83" t="s">
        <v>144</v>
      </c>
      <c r="AE285" s="83" t="s">
        <v>105</v>
      </c>
      <c r="AF285" t="s">
        <v>2247</v>
      </c>
      <c r="AG285" s="83" t="s">
        <v>102</v>
      </c>
      <c r="AH285" s="83" t="s">
        <v>102</v>
      </c>
      <c r="AI285" t="s">
        <v>3240</v>
      </c>
      <c r="AJ285" s="83" t="s">
        <v>4008</v>
      </c>
      <c r="AK285" s="83" t="s">
        <v>144</v>
      </c>
      <c r="AL285" s="83" t="s">
        <v>105</v>
      </c>
      <c r="AM285" s="87" t="s">
        <v>106</v>
      </c>
      <c r="AN285" t="s">
        <v>2247</v>
      </c>
      <c r="AO285" t="s">
        <v>3240</v>
      </c>
      <c r="AP285" s="83" t="s">
        <v>4008</v>
      </c>
      <c r="AQ285" s="83" t="s">
        <v>111</v>
      </c>
      <c r="AR285" s="87" t="s">
        <v>106</v>
      </c>
      <c r="AT285" s="83" t="s">
        <v>107</v>
      </c>
      <c r="AU285" s="146" t="s">
        <v>107</v>
      </c>
      <c r="AV285" s="146" t="s">
        <v>107</v>
      </c>
      <c r="AX285" s="110" t="s">
        <v>107</v>
      </c>
      <c r="AY285" s="111"/>
      <c r="AZ285" s="112">
        <f t="shared" ca="1" si="20"/>
        <v>3878</v>
      </c>
      <c r="BA285" s="136">
        <f t="shared" ca="1" si="21"/>
        <v>57</v>
      </c>
      <c r="BB285" s="114" t="s">
        <v>134</v>
      </c>
      <c r="BC285" s="114" t="s">
        <v>108</v>
      </c>
      <c r="BD285" s="114"/>
      <c r="BE285" s="115" t="s">
        <v>102</v>
      </c>
      <c r="BF285" s="115" t="s">
        <v>102</v>
      </c>
      <c r="BG285" s="115" t="s">
        <v>102</v>
      </c>
      <c r="BH285" s="115" t="s">
        <v>102</v>
      </c>
      <c r="BI285" s="116"/>
      <c r="BJ285" s="117" t="s">
        <v>109</v>
      </c>
      <c r="BK285" s="117" t="s">
        <v>109</v>
      </c>
      <c r="BL285" s="83">
        <f t="shared" ca="1" si="22"/>
        <v>44</v>
      </c>
      <c r="BM285" s="83" t="s">
        <v>108</v>
      </c>
      <c r="BN285" s="83">
        <v>0</v>
      </c>
      <c r="BO285" s="83" t="s">
        <v>108</v>
      </c>
      <c r="BP285" s="83">
        <v>-485140</v>
      </c>
      <c r="BQ285" s="83" t="s">
        <v>312</v>
      </c>
      <c r="BR285" s="83" t="s">
        <v>153</v>
      </c>
      <c r="BS285" s="83" t="s">
        <v>499</v>
      </c>
      <c r="BT285" s="83">
        <v>-485140</v>
      </c>
      <c r="BU285" s="83" t="s">
        <v>312</v>
      </c>
      <c r="BV285" s="83" t="s">
        <v>153</v>
      </c>
      <c r="BW285" s="83" t="s">
        <v>499</v>
      </c>
      <c r="BY285" s="136">
        <v>0</v>
      </c>
      <c r="BZ285" s="136">
        <v>0</v>
      </c>
      <c r="CA285" s="136">
        <v>0</v>
      </c>
      <c r="CB285" s="136">
        <v>0</v>
      </c>
      <c r="CD285" s="136">
        <v>0</v>
      </c>
      <c r="CE285" s="136">
        <v>0</v>
      </c>
      <c r="CF285" s="136">
        <v>0</v>
      </c>
      <c r="CG285" s="136">
        <v>0</v>
      </c>
      <c r="CH285" s="136">
        <v>0</v>
      </c>
      <c r="CI285" s="136">
        <v>0</v>
      </c>
      <c r="CJ285" s="136">
        <v>0</v>
      </c>
      <c r="CK285" s="138">
        <v>0</v>
      </c>
      <c r="CL285" s="138">
        <v>0</v>
      </c>
      <c r="CM285" s="136">
        <v>0</v>
      </c>
      <c r="CN285" s="136">
        <v>0</v>
      </c>
      <c r="CO285" s="85">
        <v>43692</v>
      </c>
      <c r="CP285" s="83" t="s">
        <v>4331</v>
      </c>
      <c r="CQ285" s="83" t="s">
        <v>102</v>
      </c>
      <c r="CR285" s="83" t="s">
        <v>482</v>
      </c>
      <c r="CS285" s="83">
        <v>280</v>
      </c>
      <c r="CT285" s="83" t="s">
        <v>483</v>
      </c>
      <c r="CU285" s="83">
        <v>1</v>
      </c>
      <c r="CV285" s="83">
        <v>0</v>
      </c>
      <c r="CW285" s="83">
        <v>0</v>
      </c>
      <c r="CX285" s="83" t="s">
        <v>109</v>
      </c>
      <c r="CY285" s="83" t="s">
        <v>583</v>
      </c>
      <c r="CZ285" s="83">
        <v>0</v>
      </c>
      <c r="DA285" s="83">
        <v>0</v>
      </c>
      <c r="DB285" s="83">
        <f t="shared" si="19"/>
        <v>0</v>
      </c>
      <c r="DC285" s="83" t="s">
        <v>497</v>
      </c>
      <c r="DE285" s="136">
        <v>1</v>
      </c>
      <c r="DF285" s="136">
        <v>1</v>
      </c>
      <c r="DG285" s="215" t="s">
        <v>269</v>
      </c>
      <c r="DH285" s="136">
        <v>1</v>
      </c>
      <c r="DI285" s="136">
        <v>1</v>
      </c>
      <c r="DJ285" s="215" t="s">
        <v>269</v>
      </c>
      <c r="EE285" s="136" t="b">
        <v>1</v>
      </c>
      <c r="EF285" s="136" t="b">
        <v>1</v>
      </c>
      <c r="EG285" s="136" t="b">
        <v>1</v>
      </c>
      <c r="EH285" s="136" t="b">
        <v>1</v>
      </c>
      <c r="EL285" s="215" t="s">
        <v>269</v>
      </c>
    </row>
    <row r="286" spans="1:142" ht="60" customHeight="1" x14ac:dyDescent="0.55000000000000004">
      <c r="A286" s="83" t="s">
        <v>130</v>
      </c>
      <c r="B286" s="83" t="s">
        <v>98</v>
      </c>
      <c r="C286">
        <v>171073</v>
      </c>
      <c r="D286" t="s">
        <v>937</v>
      </c>
      <c r="E286" t="s">
        <v>937</v>
      </c>
      <c r="F286" s="83" t="s">
        <v>108</v>
      </c>
      <c r="G286" s="213">
        <v>27929</v>
      </c>
      <c r="H286" s="83" t="s">
        <v>102</v>
      </c>
      <c r="I286" s="213">
        <v>43389</v>
      </c>
      <c r="J286" s="83" t="s">
        <v>228</v>
      </c>
      <c r="K286" s="214">
        <v>757691931568</v>
      </c>
      <c r="L286" s="83" t="s">
        <v>126</v>
      </c>
      <c r="M286" s="213">
        <v>43635</v>
      </c>
      <c r="N286">
        <v>536047</v>
      </c>
      <c r="O286" s="145" t="s">
        <v>567</v>
      </c>
      <c r="P286" s="145" t="s">
        <v>99</v>
      </c>
      <c r="Q286" s="145" t="s">
        <v>100</v>
      </c>
      <c r="R286" s="145" t="s">
        <v>567</v>
      </c>
      <c r="V286">
        <v>9046</v>
      </c>
      <c r="W286" s="83" t="s">
        <v>101</v>
      </c>
      <c r="X286" s="83" t="s">
        <v>103</v>
      </c>
      <c r="Y286" t="s">
        <v>2248</v>
      </c>
      <c r="Z286" s="83" t="s">
        <v>102</v>
      </c>
      <c r="AA286" s="83" t="s">
        <v>102</v>
      </c>
      <c r="AB286" t="s">
        <v>3241</v>
      </c>
      <c r="AC286" s="83" t="s">
        <v>4009</v>
      </c>
      <c r="AD286" s="83" t="s">
        <v>144</v>
      </c>
      <c r="AE286" s="83" t="s">
        <v>105</v>
      </c>
      <c r="AF286" t="s">
        <v>2248</v>
      </c>
      <c r="AG286" s="83" t="s">
        <v>102</v>
      </c>
      <c r="AH286" s="83" t="s">
        <v>102</v>
      </c>
      <c r="AI286" t="s">
        <v>3241</v>
      </c>
      <c r="AJ286" s="83" t="s">
        <v>4009</v>
      </c>
      <c r="AK286" s="83" t="s">
        <v>144</v>
      </c>
      <c r="AL286" s="83" t="s">
        <v>105</v>
      </c>
      <c r="AM286" s="87" t="s">
        <v>106</v>
      </c>
      <c r="AN286" t="s">
        <v>2248</v>
      </c>
      <c r="AO286" t="s">
        <v>3241</v>
      </c>
      <c r="AP286" s="83" t="s">
        <v>4009</v>
      </c>
      <c r="AQ286" s="83" t="s">
        <v>144</v>
      </c>
      <c r="AR286" s="87" t="s">
        <v>106</v>
      </c>
      <c r="AT286" s="83" t="s">
        <v>107</v>
      </c>
      <c r="AU286" s="146" t="s">
        <v>107</v>
      </c>
      <c r="AV286" s="146" t="s">
        <v>107</v>
      </c>
      <c r="AX286" s="110" t="s">
        <v>107</v>
      </c>
      <c r="AY286" s="111"/>
      <c r="AZ286" s="112">
        <f t="shared" ca="1" si="20"/>
        <v>1326</v>
      </c>
      <c r="BA286" s="136">
        <f t="shared" ca="1" si="21"/>
        <v>2</v>
      </c>
      <c r="BB286" s="114" t="s">
        <v>134</v>
      </c>
      <c r="BC286" s="114" t="s">
        <v>108</v>
      </c>
      <c r="BD286" s="114"/>
      <c r="BE286" s="115" t="s">
        <v>102</v>
      </c>
      <c r="BF286" s="115" t="s">
        <v>102</v>
      </c>
      <c r="BG286" s="115" t="s">
        <v>102</v>
      </c>
      <c r="BH286" s="115" t="s">
        <v>102</v>
      </c>
      <c r="BI286" s="116"/>
      <c r="BJ286" s="117" t="s">
        <v>109</v>
      </c>
      <c r="BK286" s="117" t="s">
        <v>109</v>
      </c>
      <c r="BL286" s="83">
        <f t="shared" ca="1" si="22"/>
        <v>66</v>
      </c>
      <c r="BM286" s="83" t="s">
        <v>108</v>
      </c>
      <c r="BN286" s="83">
        <v>0</v>
      </c>
      <c r="BO286" s="83" t="s">
        <v>108</v>
      </c>
      <c r="BP286" s="83">
        <v>-486875</v>
      </c>
      <c r="BQ286" s="83" t="s">
        <v>198</v>
      </c>
      <c r="BR286" s="83" t="s">
        <v>164</v>
      </c>
      <c r="BS286" s="83" t="s">
        <v>499</v>
      </c>
      <c r="BT286" s="83">
        <v>-486875</v>
      </c>
      <c r="BU286" s="83" t="s">
        <v>198</v>
      </c>
      <c r="BV286" s="83" t="s">
        <v>164</v>
      </c>
      <c r="BW286" s="83" t="s">
        <v>499</v>
      </c>
      <c r="BY286" s="136">
        <v>0</v>
      </c>
      <c r="BZ286" s="136">
        <v>0</v>
      </c>
      <c r="CA286" s="136">
        <v>0</v>
      </c>
      <c r="CB286" s="136">
        <v>0</v>
      </c>
      <c r="CD286" s="136">
        <v>0</v>
      </c>
      <c r="CE286" s="136">
        <v>0</v>
      </c>
      <c r="CF286" s="136">
        <v>0</v>
      </c>
      <c r="CG286" s="136">
        <v>0</v>
      </c>
      <c r="CH286" s="136">
        <v>0</v>
      </c>
      <c r="CI286" s="136">
        <v>0</v>
      </c>
      <c r="CJ286" s="136">
        <v>0</v>
      </c>
      <c r="CK286" s="138">
        <v>0</v>
      </c>
      <c r="CL286" s="138">
        <v>0</v>
      </c>
      <c r="CM286" s="136">
        <v>0</v>
      </c>
      <c r="CN286" s="136">
        <v>0</v>
      </c>
      <c r="CO286" s="85">
        <v>43693</v>
      </c>
      <c r="CP286" s="83" t="s">
        <v>4332</v>
      </c>
      <c r="CQ286" s="83" t="s">
        <v>102</v>
      </c>
      <c r="CR286" s="83" t="s">
        <v>482</v>
      </c>
      <c r="CS286" s="83">
        <v>281</v>
      </c>
      <c r="CT286" s="83" t="s">
        <v>483</v>
      </c>
      <c r="CU286" s="83">
        <v>1</v>
      </c>
      <c r="CV286" s="83">
        <v>0</v>
      </c>
      <c r="CW286" s="83">
        <v>0</v>
      </c>
      <c r="CX286" s="83" t="s">
        <v>109</v>
      </c>
      <c r="CY286" s="83" t="s">
        <v>583</v>
      </c>
      <c r="CZ286" s="83">
        <v>0</v>
      </c>
      <c r="DA286" s="83">
        <v>0</v>
      </c>
      <c r="DB286" s="83">
        <f t="shared" si="19"/>
        <v>0</v>
      </c>
      <c r="DC286" s="83" t="s">
        <v>497</v>
      </c>
      <c r="DE286" s="136">
        <v>1</v>
      </c>
      <c r="DF286" s="136">
        <v>1</v>
      </c>
      <c r="DG286" s="215" t="s">
        <v>269</v>
      </c>
      <c r="DH286" s="136">
        <v>1</v>
      </c>
      <c r="DI286" s="136">
        <v>1</v>
      </c>
      <c r="DJ286" s="215" t="s">
        <v>269</v>
      </c>
      <c r="EE286" s="136" t="b">
        <v>1</v>
      </c>
      <c r="EF286" s="136" t="b">
        <v>1</v>
      </c>
      <c r="EG286" s="136" t="b">
        <v>1</v>
      </c>
      <c r="EH286" s="136" t="b">
        <v>1</v>
      </c>
      <c r="EL286" s="215" t="s">
        <v>269</v>
      </c>
    </row>
    <row r="287" spans="1:142" ht="60" customHeight="1" x14ac:dyDescent="0.55000000000000004">
      <c r="A287" s="83" t="s">
        <v>130</v>
      </c>
      <c r="B287" s="83" t="s">
        <v>98</v>
      </c>
      <c r="C287">
        <v>449709</v>
      </c>
      <c r="D287" t="s">
        <v>938</v>
      </c>
      <c r="E287" t="s">
        <v>938</v>
      </c>
      <c r="F287" s="83" t="s">
        <v>108</v>
      </c>
      <c r="G287" s="213">
        <v>35114</v>
      </c>
      <c r="H287" s="83" t="s">
        <v>102</v>
      </c>
      <c r="I287" s="213">
        <v>43419</v>
      </c>
      <c r="J287" s="83" t="s">
        <v>228</v>
      </c>
      <c r="K287" s="214">
        <v>198559929791</v>
      </c>
      <c r="L287" s="83" t="s">
        <v>135</v>
      </c>
      <c r="M287" s="213">
        <v>43619</v>
      </c>
      <c r="N287">
        <v>764896</v>
      </c>
      <c r="O287" s="145" t="s">
        <v>567</v>
      </c>
      <c r="P287" s="145" t="s">
        <v>99</v>
      </c>
      <c r="Q287" s="145" t="s">
        <v>100</v>
      </c>
      <c r="R287" s="145" t="s">
        <v>567</v>
      </c>
      <c r="V287">
        <v>8491</v>
      </c>
      <c r="W287" s="83" t="s">
        <v>1728</v>
      </c>
      <c r="X287" s="83" t="s">
        <v>103</v>
      </c>
      <c r="Y287" t="s">
        <v>2249</v>
      </c>
      <c r="Z287" s="83" t="s">
        <v>102</v>
      </c>
      <c r="AA287" s="83" t="s">
        <v>102</v>
      </c>
      <c r="AB287" t="s">
        <v>3242</v>
      </c>
      <c r="AC287" s="83" t="s">
        <v>4010</v>
      </c>
      <c r="AD287" s="83" t="s">
        <v>111</v>
      </c>
      <c r="AE287" s="83" t="s">
        <v>105</v>
      </c>
      <c r="AF287" t="s">
        <v>2249</v>
      </c>
      <c r="AG287" s="83" t="s">
        <v>102</v>
      </c>
      <c r="AH287" s="83" t="s">
        <v>102</v>
      </c>
      <c r="AI287" t="s">
        <v>3242</v>
      </c>
      <c r="AJ287" s="83" t="s">
        <v>4010</v>
      </c>
      <c r="AK287" s="83" t="s">
        <v>111</v>
      </c>
      <c r="AL287" s="83" t="s">
        <v>105</v>
      </c>
      <c r="AM287" s="87" t="s">
        <v>106</v>
      </c>
      <c r="AN287" t="s">
        <v>2249</v>
      </c>
      <c r="AO287" t="s">
        <v>3242</v>
      </c>
      <c r="AP287" s="83" t="s">
        <v>4010</v>
      </c>
      <c r="AQ287" s="83" t="s">
        <v>144</v>
      </c>
      <c r="AR287" s="87" t="s">
        <v>106</v>
      </c>
      <c r="AT287" s="83" t="s">
        <v>107</v>
      </c>
      <c r="AU287" s="146" t="s">
        <v>107</v>
      </c>
      <c r="AV287" s="146" t="s">
        <v>107</v>
      </c>
      <c r="AX287" s="110" t="s">
        <v>107</v>
      </c>
      <c r="AY287" s="111"/>
      <c r="AZ287" s="112">
        <f t="shared" ca="1" si="20"/>
        <v>6125</v>
      </c>
      <c r="BA287" s="136">
        <f t="shared" ca="1" si="21"/>
        <v>71</v>
      </c>
      <c r="BB287" s="114" t="s">
        <v>136</v>
      </c>
      <c r="BC287" s="114" t="s">
        <v>108</v>
      </c>
      <c r="BD287" s="114"/>
      <c r="BE287" s="115" t="s">
        <v>102</v>
      </c>
      <c r="BF287" s="115" t="s">
        <v>102</v>
      </c>
      <c r="BG287" s="115" t="s">
        <v>102</v>
      </c>
      <c r="BH287" s="115" t="s">
        <v>102</v>
      </c>
      <c r="BI287" s="116"/>
      <c r="BJ287" s="117" t="s">
        <v>109</v>
      </c>
      <c r="BK287" s="117" t="s">
        <v>109</v>
      </c>
      <c r="BL287" s="83">
        <f t="shared" ca="1" si="22"/>
        <v>63</v>
      </c>
      <c r="BM287" s="83" t="s">
        <v>270</v>
      </c>
      <c r="BN287" s="83">
        <v>0</v>
      </c>
      <c r="BO287" s="83" t="s">
        <v>108</v>
      </c>
      <c r="BP287" s="83">
        <v>-488610</v>
      </c>
      <c r="BQ287" s="83" t="s">
        <v>381</v>
      </c>
      <c r="BR287" s="83" t="s">
        <v>157</v>
      </c>
      <c r="BS287" s="83" t="s">
        <v>502</v>
      </c>
      <c r="BT287" s="83">
        <v>-488610</v>
      </c>
      <c r="BU287" s="83" t="s">
        <v>381</v>
      </c>
      <c r="BV287" s="83" t="s">
        <v>157</v>
      </c>
      <c r="BW287" s="83" t="s">
        <v>502</v>
      </c>
      <c r="BY287" s="136">
        <v>0</v>
      </c>
      <c r="BZ287" s="136">
        <v>0</v>
      </c>
      <c r="CA287" s="136">
        <v>0</v>
      </c>
      <c r="CB287" s="136">
        <v>0</v>
      </c>
      <c r="CD287" s="136">
        <v>0</v>
      </c>
      <c r="CE287" s="136">
        <v>0</v>
      </c>
      <c r="CF287" s="136">
        <v>0</v>
      </c>
      <c r="CG287" s="136">
        <v>0</v>
      </c>
      <c r="CH287" s="136">
        <v>0</v>
      </c>
      <c r="CI287" s="136">
        <v>0</v>
      </c>
      <c r="CJ287" s="136">
        <v>0</v>
      </c>
      <c r="CK287" s="138">
        <v>0</v>
      </c>
      <c r="CL287" s="138">
        <v>0</v>
      </c>
      <c r="CM287" s="136">
        <v>0</v>
      </c>
      <c r="CN287" s="136">
        <v>0</v>
      </c>
      <c r="CO287" s="85">
        <v>43694</v>
      </c>
      <c r="CP287" s="83" t="s">
        <v>4333</v>
      </c>
      <c r="CQ287" s="83" t="s">
        <v>102</v>
      </c>
      <c r="CR287" s="83" t="s">
        <v>482</v>
      </c>
      <c r="CS287" s="83">
        <v>282</v>
      </c>
      <c r="CT287" s="83" t="s">
        <v>483</v>
      </c>
      <c r="CU287" s="83">
        <v>1</v>
      </c>
      <c r="CV287" s="83">
        <v>0</v>
      </c>
      <c r="CW287" s="83">
        <v>0</v>
      </c>
      <c r="CX287" s="83" t="s">
        <v>109</v>
      </c>
      <c r="CY287" s="83" t="s">
        <v>583</v>
      </c>
      <c r="CZ287" s="83">
        <v>0</v>
      </c>
      <c r="DA287" s="83">
        <v>0</v>
      </c>
      <c r="DB287" s="83">
        <f t="shared" si="19"/>
        <v>0</v>
      </c>
      <c r="DC287" s="83" t="s">
        <v>497</v>
      </c>
      <c r="DE287" s="136">
        <v>1</v>
      </c>
      <c r="DF287" s="136">
        <v>1</v>
      </c>
      <c r="DG287" s="215" t="s">
        <v>269</v>
      </c>
      <c r="DH287" s="136">
        <v>1</v>
      </c>
      <c r="DI287" s="136">
        <v>1</v>
      </c>
      <c r="DJ287" s="215" t="s">
        <v>269</v>
      </c>
      <c r="EE287" s="136" t="b">
        <v>1</v>
      </c>
      <c r="EF287" s="136" t="b">
        <v>1</v>
      </c>
      <c r="EG287" s="136" t="b">
        <v>1</v>
      </c>
      <c r="EH287" s="136" t="b">
        <v>1</v>
      </c>
      <c r="EL287" s="215" t="s">
        <v>269</v>
      </c>
    </row>
    <row r="288" spans="1:142" ht="60" customHeight="1" x14ac:dyDescent="0.55000000000000004">
      <c r="A288" s="83" t="s">
        <v>130</v>
      </c>
      <c r="B288" s="83" t="s">
        <v>98</v>
      </c>
      <c r="C288">
        <v>116807</v>
      </c>
      <c r="D288" t="s">
        <v>939</v>
      </c>
      <c r="E288" t="s">
        <v>939</v>
      </c>
      <c r="F288" s="83" t="s">
        <v>108</v>
      </c>
      <c r="G288" s="213">
        <v>34187</v>
      </c>
      <c r="H288" s="83" t="s">
        <v>102</v>
      </c>
      <c r="I288" s="213">
        <v>43167</v>
      </c>
      <c r="J288" s="83" t="s">
        <v>228</v>
      </c>
      <c r="K288" s="214">
        <v>732772535542</v>
      </c>
      <c r="L288" s="83" t="s">
        <v>97</v>
      </c>
      <c r="M288" s="213">
        <v>43513</v>
      </c>
      <c r="N288">
        <v>782960</v>
      </c>
      <c r="O288" s="145" t="s">
        <v>567</v>
      </c>
      <c r="P288" s="145" t="s">
        <v>99</v>
      </c>
      <c r="Q288" s="145" t="s">
        <v>100</v>
      </c>
      <c r="R288" s="145" t="s">
        <v>567</v>
      </c>
      <c r="V288">
        <v>6719</v>
      </c>
      <c r="W288" s="83" t="s">
        <v>101</v>
      </c>
      <c r="X288" s="83" t="s">
        <v>103</v>
      </c>
      <c r="Y288" t="s">
        <v>2250</v>
      </c>
      <c r="Z288" s="83" t="s">
        <v>102</v>
      </c>
      <c r="AA288" s="83" t="s">
        <v>102</v>
      </c>
      <c r="AB288" t="s">
        <v>3243</v>
      </c>
      <c r="AC288" s="83" t="s">
        <v>4011</v>
      </c>
      <c r="AD288" s="83" t="s">
        <v>144</v>
      </c>
      <c r="AE288" s="83" t="s">
        <v>105</v>
      </c>
      <c r="AF288" t="s">
        <v>2250</v>
      </c>
      <c r="AG288" s="83" t="s">
        <v>102</v>
      </c>
      <c r="AH288" s="83" t="s">
        <v>102</v>
      </c>
      <c r="AI288" t="s">
        <v>3243</v>
      </c>
      <c r="AJ288" s="83" t="s">
        <v>4011</v>
      </c>
      <c r="AK288" s="83" t="s">
        <v>144</v>
      </c>
      <c r="AL288" s="83" t="s">
        <v>105</v>
      </c>
      <c r="AM288" s="87" t="s">
        <v>106</v>
      </c>
      <c r="AN288" t="s">
        <v>2250</v>
      </c>
      <c r="AO288" t="s">
        <v>3243</v>
      </c>
      <c r="AP288" s="83" t="s">
        <v>4011</v>
      </c>
      <c r="AQ288" s="83" t="s">
        <v>111</v>
      </c>
      <c r="AR288" s="87" t="s">
        <v>106</v>
      </c>
      <c r="AT288" s="83" t="s">
        <v>107</v>
      </c>
      <c r="AU288" s="146" t="s">
        <v>107</v>
      </c>
      <c r="AV288" s="146" t="s">
        <v>107</v>
      </c>
      <c r="AX288" s="110" t="s">
        <v>107</v>
      </c>
      <c r="AY288" s="111"/>
      <c r="AZ288" s="112">
        <f t="shared" ca="1" si="20"/>
        <v>2020</v>
      </c>
      <c r="BA288" s="136">
        <f t="shared" ca="1" si="21"/>
        <v>38</v>
      </c>
      <c r="BB288" s="114" t="s">
        <v>134</v>
      </c>
      <c r="BC288" s="114" t="s">
        <v>108</v>
      </c>
      <c r="BD288" s="114"/>
      <c r="BE288" s="115" t="s">
        <v>102</v>
      </c>
      <c r="BF288" s="115" t="s">
        <v>102</v>
      </c>
      <c r="BG288" s="115" t="s">
        <v>102</v>
      </c>
      <c r="BH288" s="115" t="s">
        <v>102</v>
      </c>
      <c r="BI288" s="116"/>
      <c r="BJ288" s="117" t="s">
        <v>109</v>
      </c>
      <c r="BK288" s="117" t="s">
        <v>109</v>
      </c>
      <c r="BL288" s="83">
        <f t="shared" ca="1" si="22"/>
        <v>92</v>
      </c>
      <c r="BM288" s="83" t="s">
        <v>108</v>
      </c>
      <c r="BN288" s="83">
        <v>0</v>
      </c>
      <c r="BO288" s="83" t="s">
        <v>108</v>
      </c>
      <c r="BP288" s="83">
        <v>-490345</v>
      </c>
      <c r="BQ288" s="83" t="s">
        <v>312</v>
      </c>
      <c r="BR288" s="83" t="s">
        <v>153</v>
      </c>
      <c r="BS288" s="83" t="s">
        <v>499</v>
      </c>
      <c r="BT288" s="83">
        <v>-490345</v>
      </c>
      <c r="BU288" s="83" t="s">
        <v>312</v>
      </c>
      <c r="BV288" s="83" t="s">
        <v>153</v>
      </c>
      <c r="BW288" s="83" t="s">
        <v>499</v>
      </c>
      <c r="BY288" s="136">
        <v>0</v>
      </c>
      <c r="BZ288" s="136">
        <v>0</v>
      </c>
      <c r="CA288" s="136">
        <v>0</v>
      </c>
      <c r="CB288" s="136">
        <v>0</v>
      </c>
      <c r="CD288" s="136">
        <v>0</v>
      </c>
      <c r="CE288" s="136">
        <v>0</v>
      </c>
      <c r="CF288" s="136">
        <v>0</v>
      </c>
      <c r="CG288" s="136">
        <v>0</v>
      </c>
      <c r="CH288" s="136">
        <v>0</v>
      </c>
      <c r="CI288" s="136">
        <v>0</v>
      </c>
      <c r="CJ288" s="136">
        <v>0</v>
      </c>
      <c r="CK288" s="138">
        <v>0</v>
      </c>
      <c r="CL288" s="138">
        <v>0</v>
      </c>
      <c r="CM288" s="136">
        <v>0</v>
      </c>
      <c r="CN288" s="136">
        <v>0</v>
      </c>
      <c r="CO288" s="85">
        <v>43695</v>
      </c>
      <c r="CP288" s="83" t="s">
        <v>4334</v>
      </c>
      <c r="CQ288" s="83" t="s">
        <v>102</v>
      </c>
      <c r="CR288" s="83" t="s">
        <v>482</v>
      </c>
      <c r="CS288" s="83">
        <v>283</v>
      </c>
      <c r="CT288" s="83" t="s">
        <v>483</v>
      </c>
      <c r="CU288" s="83">
        <v>1</v>
      </c>
      <c r="CV288" s="83">
        <v>0</v>
      </c>
      <c r="CW288" s="83">
        <v>0</v>
      </c>
      <c r="CX288" s="83" t="s">
        <v>109</v>
      </c>
      <c r="CY288" s="83" t="s">
        <v>583</v>
      </c>
      <c r="CZ288" s="83">
        <v>0</v>
      </c>
      <c r="DA288" s="83">
        <v>0</v>
      </c>
      <c r="DB288" s="83">
        <f t="shared" si="19"/>
        <v>0</v>
      </c>
      <c r="DC288" s="83" t="s">
        <v>497</v>
      </c>
      <c r="DE288" s="136">
        <v>1</v>
      </c>
      <c r="DF288" s="136">
        <v>1</v>
      </c>
      <c r="DG288" s="215" t="s">
        <v>269</v>
      </c>
      <c r="DH288" s="136">
        <v>1</v>
      </c>
      <c r="DI288" s="136">
        <v>1</v>
      </c>
      <c r="DJ288" s="215" t="s">
        <v>269</v>
      </c>
      <c r="EE288" s="136" t="b">
        <v>1</v>
      </c>
      <c r="EF288" s="136" t="b">
        <v>1</v>
      </c>
      <c r="EG288" s="136" t="b">
        <v>1</v>
      </c>
      <c r="EH288" s="136" t="b">
        <v>1</v>
      </c>
      <c r="EL288" s="215" t="s">
        <v>269</v>
      </c>
    </row>
    <row r="289" spans="1:142" ht="60" customHeight="1" x14ac:dyDescent="0.55000000000000004">
      <c r="A289" s="83" t="s">
        <v>130</v>
      </c>
      <c r="B289" s="83" t="s">
        <v>98</v>
      </c>
      <c r="C289">
        <v>808087</v>
      </c>
      <c r="D289" t="s">
        <v>940</v>
      </c>
      <c r="E289" t="s">
        <v>940</v>
      </c>
      <c r="F289" s="83" t="s">
        <v>108</v>
      </c>
      <c r="G289" s="213">
        <v>38064</v>
      </c>
      <c r="H289" s="83" t="s">
        <v>102</v>
      </c>
      <c r="I289" s="213">
        <v>43143</v>
      </c>
      <c r="J289" s="83" t="s">
        <v>228</v>
      </c>
      <c r="K289" s="214">
        <v>280324198785</v>
      </c>
      <c r="L289" s="83" t="s">
        <v>135</v>
      </c>
      <c r="M289" s="213">
        <v>43752</v>
      </c>
      <c r="N289">
        <v>272666</v>
      </c>
      <c r="O289" s="145" t="s">
        <v>567</v>
      </c>
      <c r="P289" s="145" t="s">
        <v>99</v>
      </c>
      <c r="Q289" s="145" t="s">
        <v>100</v>
      </c>
      <c r="R289" s="145" t="s">
        <v>567</v>
      </c>
      <c r="V289">
        <v>3356</v>
      </c>
      <c r="W289" s="83" t="s">
        <v>101</v>
      </c>
      <c r="X289" s="83" t="s">
        <v>103</v>
      </c>
      <c r="Y289" t="s">
        <v>2251</v>
      </c>
      <c r="Z289" s="83" t="s">
        <v>102</v>
      </c>
      <c r="AA289" s="83" t="s">
        <v>102</v>
      </c>
      <c r="AB289" t="s">
        <v>3244</v>
      </c>
      <c r="AC289" s="83" t="s">
        <v>4012</v>
      </c>
      <c r="AD289" s="83" t="s">
        <v>144</v>
      </c>
      <c r="AE289" s="83" t="s">
        <v>105</v>
      </c>
      <c r="AF289" t="s">
        <v>2251</v>
      </c>
      <c r="AG289" s="83" t="s">
        <v>102</v>
      </c>
      <c r="AH289" s="83" t="s">
        <v>102</v>
      </c>
      <c r="AI289" t="s">
        <v>3244</v>
      </c>
      <c r="AJ289" s="83" t="s">
        <v>4012</v>
      </c>
      <c r="AK289" s="83" t="s">
        <v>144</v>
      </c>
      <c r="AL289" s="83" t="s">
        <v>105</v>
      </c>
      <c r="AM289" s="87" t="s">
        <v>106</v>
      </c>
      <c r="AN289" t="s">
        <v>2251</v>
      </c>
      <c r="AO289" t="s">
        <v>3244</v>
      </c>
      <c r="AP289" s="83" t="s">
        <v>4012</v>
      </c>
      <c r="AQ289" s="83" t="s">
        <v>144</v>
      </c>
      <c r="AR289" s="87" t="s">
        <v>106</v>
      </c>
      <c r="AT289" s="83" t="s">
        <v>107</v>
      </c>
      <c r="AU289" s="146" t="s">
        <v>107</v>
      </c>
      <c r="AV289" s="146" t="s">
        <v>107</v>
      </c>
      <c r="AX289" s="110" t="s">
        <v>107</v>
      </c>
      <c r="AY289" s="111"/>
      <c r="AZ289" s="112">
        <f t="shared" ca="1" si="20"/>
        <v>5900</v>
      </c>
      <c r="BA289" s="136">
        <f t="shared" ca="1" si="21"/>
        <v>2</v>
      </c>
      <c r="BB289" s="114" t="s">
        <v>134</v>
      </c>
      <c r="BC289" s="114" t="s">
        <v>108</v>
      </c>
      <c r="BD289" s="114"/>
      <c r="BE289" s="115" t="s">
        <v>102</v>
      </c>
      <c r="BF289" s="115" t="s">
        <v>102</v>
      </c>
      <c r="BG289" s="115" t="s">
        <v>102</v>
      </c>
      <c r="BH289" s="115" t="s">
        <v>102</v>
      </c>
      <c r="BI289" s="116"/>
      <c r="BJ289" s="117" t="s">
        <v>109</v>
      </c>
      <c r="BK289" s="117" t="s">
        <v>109</v>
      </c>
      <c r="BL289" s="83">
        <f t="shared" ca="1" si="22"/>
        <v>38</v>
      </c>
      <c r="BM289" s="83" t="s">
        <v>108</v>
      </c>
      <c r="BN289" s="83">
        <v>0</v>
      </c>
      <c r="BO289" s="83" t="s">
        <v>108</v>
      </c>
      <c r="BP289" s="83">
        <v>-492080</v>
      </c>
      <c r="BQ289" s="83" t="s">
        <v>198</v>
      </c>
      <c r="BR289" s="83" t="s">
        <v>164</v>
      </c>
      <c r="BS289" s="83" t="s">
        <v>499</v>
      </c>
      <c r="BT289" s="83">
        <v>-492080</v>
      </c>
      <c r="BU289" s="83" t="s">
        <v>198</v>
      </c>
      <c r="BV289" s="83" t="s">
        <v>164</v>
      </c>
      <c r="BW289" s="83" t="s">
        <v>499</v>
      </c>
      <c r="BY289" s="136">
        <v>0</v>
      </c>
      <c r="BZ289" s="136">
        <v>0</v>
      </c>
      <c r="CA289" s="136">
        <v>0</v>
      </c>
      <c r="CB289" s="136">
        <v>0</v>
      </c>
      <c r="CD289" s="136">
        <v>0</v>
      </c>
      <c r="CE289" s="136">
        <v>0</v>
      </c>
      <c r="CF289" s="136">
        <v>0</v>
      </c>
      <c r="CG289" s="136">
        <v>0</v>
      </c>
      <c r="CH289" s="136">
        <v>0</v>
      </c>
      <c r="CI289" s="136">
        <v>0</v>
      </c>
      <c r="CJ289" s="136">
        <v>0</v>
      </c>
      <c r="CK289" s="138">
        <v>0</v>
      </c>
      <c r="CL289" s="138">
        <v>0</v>
      </c>
      <c r="CM289" s="136">
        <v>0</v>
      </c>
      <c r="CN289" s="136">
        <v>0</v>
      </c>
      <c r="CO289" s="85">
        <v>43696</v>
      </c>
      <c r="CP289" s="83" t="s">
        <v>4335</v>
      </c>
      <c r="CQ289" s="83" t="s">
        <v>102</v>
      </c>
      <c r="CR289" s="83" t="s">
        <v>482</v>
      </c>
      <c r="CS289" s="83">
        <v>284</v>
      </c>
      <c r="CT289" s="83" t="s">
        <v>483</v>
      </c>
      <c r="CU289" s="83">
        <v>1</v>
      </c>
      <c r="CV289" s="83">
        <v>0</v>
      </c>
      <c r="CW289" s="83">
        <v>0</v>
      </c>
      <c r="CX289" s="83" t="s">
        <v>109</v>
      </c>
      <c r="CY289" s="83" t="s">
        <v>583</v>
      </c>
      <c r="CZ289" s="83">
        <v>0</v>
      </c>
      <c r="DA289" s="83">
        <v>0</v>
      </c>
      <c r="DB289" s="83">
        <f t="shared" si="19"/>
        <v>0</v>
      </c>
      <c r="DC289" s="83" t="s">
        <v>497</v>
      </c>
      <c r="DE289" s="136">
        <v>1</v>
      </c>
      <c r="DF289" s="136">
        <v>1</v>
      </c>
      <c r="DG289" s="215" t="s">
        <v>269</v>
      </c>
      <c r="DH289" s="136">
        <v>1</v>
      </c>
      <c r="DI289" s="136">
        <v>1</v>
      </c>
      <c r="DJ289" s="215" t="s">
        <v>269</v>
      </c>
      <c r="EE289" s="136" t="b">
        <v>1</v>
      </c>
      <c r="EF289" s="136" t="b">
        <v>1</v>
      </c>
      <c r="EG289" s="136" t="b">
        <v>1</v>
      </c>
      <c r="EH289" s="136" t="b">
        <v>1</v>
      </c>
      <c r="EL289" s="215" t="s">
        <v>269</v>
      </c>
    </row>
    <row r="290" spans="1:142" ht="60" customHeight="1" x14ac:dyDescent="0.55000000000000004">
      <c r="A290" s="83" t="s">
        <v>130</v>
      </c>
      <c r="B290" s="83" t="s">
        <v>98</v>
      </c>
      <c r="C290">
        <v>107238</v>
      </c>
      <c r="D290" t="s">
        <v>941</v>
      </c>
      <c r="E290" t="s">
        <v>941</v>
      </c>
      <c r="F290" s="83" t="s">
        <v>108</v>
      </c>
      <c r="G290" s="213">
        <v>39741</v>
      </c>
      <c r="H290" s="83" t="s">
        <v>102</v>
      </c>
      <c r="I290" s="213">
        <v>43458</v>
      </c>
      <c r="J290" s="83" t="s">
        <v>228</v>
      </c>
      <c r="K290" s="214">
        <v>706833100304</v>
      </c>
      <c r="L290" s="83" t="s">
        <v>97</v>
      </c>
      <c r="M290" s="213">
        <v>43519</v>
      </c>
      <c r="N290">
        <v>885289</v>
      </c>
      <c r="O290" s="145" t="s">
        <v>567</v>
      </c>
      <c r="P290" s="145" t="s">
        <v>99</v>
      </c>
      <c r="Q290" s="145" t="s">
        <v>100</v>
      </c>
      <c r="R290" s="145" t="s">
        <v>567</v>
      </c>
      <c r="V290">
        <v>4965</v>
      </c>
      <c r="W290" s="83" t="s">
        <v>1729</v>
      </c>
      <c r="X290" s="83" t="s">
        <v>103</v>
      </c>
      <c r="Y290" t="s">
        <v>2252</v>
      </c>
      <c r="Z290" s="83" t="s">
        <v>102</v>
      </c>
      <c r="AA290" s="83" t="s">
        <v>102</v>
      </c>
      <c r="AB290" t="s">
        <v>3245</v>
      </c>
      <c r="AC290" s="83" t="s">
        <v>4013</v>
      </c>
      <c r="AD290" s="83" t="s">
        <v>111</v>
      </c>
      <c r="AE290" s="83" t="s">
        <v>105</v>
      </c>
      <c r="AF290" t="s">
        <v>2252</v>
      </c>
      <c r="AG290" s="83" t="s">
        <v>102</v>
      </c>
      <c r="AH290" s="83" t="s">
        <v>102</v>
      </c>
      <c r="AI290" t="s">
        <v>3245</v>
      </c>
      <c r="AJ290" s="83" t="s">
        <v>4013</v>
      </c>
      <c r="AK290" s="83" t="s">
        <v>111</v>
      </c>
      <c r="AL290" s="83" t="s">
        <v>105</v>
      </c>
      <c r="AM290" s="87" t="s">
        <v>106</v>
      </c>
      <c r="AN290" t="s">
        <v>2252</v>
      </c>
      <c r="AO290" t="s">
        <v>3245</v>
      </c>
      <c r="AP290" s="83" t="s">
        <v>4013</v>
      </c>
      <c r="AQ290" s="83" t="s">
        <v>144</v>
      </c>
      <c r="AR290" s="87" t="s">
        <v>106</v>
      </c>
      <c r="AT290" s="83" t="s">
        <v>107</v>
      </c>
      <c r="AU290" s="146" t="s">
        <v>107</v>
      </c>
      <c r="AV290" s="146" t="s">
        <v>107</v>
      </c>
      <c r="AX290" s="110" t="s">
        <v>107</v>
      </c>
      <c r="AY290" s="111"/>
      <c r="AZ290" s="112">
        <f t="shared" ca="1" si="20"/>
        <v>6433</v>
      </c>
      <c r="BA290" s="136">
        <f t="shared" ca="1" si="21"/>
        <v>55</v>
      </c>
      <c r="BB290" s="114" t="s">
        <v>136</v>
      </c>
      <c r="BC290" s="114" t="s">
        <v>108</v>
      </c>
      <c r="BD290" s="114"/>
      <c r="BE290" s="115" t="s">
        <v>102</v>
      </c>
      <c r="BF290" s="115" t="s">
        <v>102</v>
      </c>
      <c r="BG290" s="115" t="s">
        <v>102</v>
      </c>
      <c r="BH290" s="115" t="s">
        <v>102</v>
      </c>
      <c r="BI290" s="116"/>
      <c r="BJ290" s="117" t="s">
        <v>109</v>
      </c>
      <c r="BK290" s="117" t="s">
        <v>109</v>
      </c>
      <c r="BL290" s="83">
        <f t="shared" ca="1" si="22"/>
        <v>68</v>
      </c>
      <c r="BM290" s="83" t="s">
        <v>270</v>
      </c>
      <c r="BN290" s="83">
        <v>0</v>
      </c>
      <c r="BO290" s="83" t="s">
        <v>108</v>
      </c>
      <c r="BP290" s="83">
        <v>-493815</v>
      </c>
      <c r="BQ290" s="83" t="s">
        <v>381</v>
      </c>
      <c r="BR290" s="83" t="s">
        <v>157</v>
      </c>
      <c r="BS290" s="83" t="s">
        <v>502</v>
      </c>
      <c r="BT290" s="83">
        <v>-493815</v>
      </c>
      <c r="BU290" s="83" t="s">
        <v>381</v>
      </c>
      <c r="BV290" s="83" t="s">
        <v>157</v>
      </c>
      <c r="BW290" s="83" t="s">
        <v>502</v>
      </c>
      <c r="BY290" s="136">
        <v>0</v>
      </c>
      <c r="BZ290" s="136">
        <v>0</v>
      </c>
      <c r="CA290" s="136">
        <v>0</v>
      </c>
      <c r="CB290" s="136">
        <v>0</v>
      </c>
      <c r="CD290" s="136">
        <v>0</v>
      </c>
      <c r="CE290" s="136">
        <v>0</v>
      </c>
      <c r="CF290" s="136">
        <v>0</v>
      </c>
      <c r="CG290" s="136">
        <v>0</v>
      </c>
      <c r="CH290" s="136">
        <v>0</v>
      </c>
      <c r="CI290" s="136">
        <v>0</v>
      </c>
      <c r="CJ290" s="136">
        <v>0</v>
      </c>
      <c r="CK290" s="138">
        <v>0</v>
      </c>
      <c r="CL290" s="138">
        <v>0</v>
      </c>
      <c r="CM290" s="136">
        <v>0</v>
      </c>
      <c r="CN290" s="136">
        <v>0</v>
      </c>
      <c r="CO290" s="85">
        <v>43697</v>
      </c>
      <c r="CP290" s="83" t="s">
        <v>4336</v>
      </c>
      <c r="CQ290" s="83" t="s">
        <v>102</v>
      </c>
      <c r="CR290" s="83" t="s">
        <v>482</v>
      </c>
      <c r="CS290" s="83">
        <v>285</v>
      </c>
      <c r="CT290" s="83" t="s">
        <v>483</v>
      </c>
      <c r="CU290" s="83">
        <v>1</v>
      </c>
      <c r="CV290" s="83">
        <v>0</v>
      </c>
      <c r="CW290" s="83">
        <v>0</v>
      </c>
      <c r="CX290" s="83" t="s">
        <v>109</v>
      </c>
      <c r="CY290" s="83" t="s">
        <v>583</v>
      </c>
      <c r="CZ290" s="83">
        <v>0</v>
      </c>
      <c r="DA290" s="83">
        <v>0</v>
      </c>
      <c r="DB290" s="83">
        <f t="shared" si="19"/>
        <v>0</v>
      </c>
      <c r="DC290" s="83" t="s">
        <v>497</v>
      </c>
      <c r="DE290" s="136">
        <v>1</v>
      </c>
      <c r="DF290" s="136">
        <v>1</v>
      </c>
      <c r="DG290" s="215" t="s">
        <v>269</v>
      </c>
      <c r="DH290" s="136">
        <v>1</v>
      </c>
      <c r="DI290" s="136">
        <v>1</v>
      </c>
      <c r="DJ290" s="215" t="s">
        <v>269</v>
      </c>
      <c r="EE290" s="136" t="b">
        <v>1</v>
      </c>
      <c r="EF290" s="136" t="b">
        <v>1</v>
      </c>
      <c r="EG290" s="136" t="b">
        <v>1</v>
      </c>
      <c r="EH290" s="136" t="b">
        <v>1</v>
      </c>
      <c r="EL290" s="215" t="s">
        <v>269</v>
      </c>
    </row>
    <row r="291" spans="1:142" ht="60" customHeight="1" x14ac:dyDescent="0.55000000000000004">
      <c r="A291" s="83" t="s">
        <v>130</v>
      </c>
      <c r="B291" s="83" t="s">
        <v>98</v>
      </c>
      <c r="C291">
        <v>614084</v>
      </c>
      <c r="D291" t="s">
        <v>942</v>
      </c>
      <c r="E291" t="s">
        <v>942</v>
      </c>
      <c r="F291" s="83" t="s">
        <v>108</v>
      </c>
      <c r="G291" s="213">
        <v>26908</v>
      </c>
      <c r="H291" s="83" t="s">
        <v>102</v>
      </c>
      <c r="I291" s="213">
        <v>43452</v>
      </c>
      <c r="J291" s="83" t="s">
        <v>228</v>
      </c>
      <c r="K291" s="214">
        <v>231599918641</v>
      </c>
      <c r="L291" s="83" t="s">
        <v>126</v>
      </c>
      <c r="M291" s="213">
        <v>43543</v>
      </c>
      <c r="N291">
        <v>214579</v>
      </c>
      <c r="O291" s="145" t="s">
        <v>567</v>
      </c>
      <c r="P291" s="145" t="s">
        <v>99</v>
      </c>
      <c r="Q291" s="145" t="s">
        <v>100</v>
      </c>
      <c r="R291" s="145" t="s">
        <v>567</v>
      </c>
      <c r="V291">
        <v>4596</v>
      </c>
      <c r="W291" s="83" t="s">
        <v>101</v>
      </c>
      <c r="X291" s="83" t="s">
        <v>103</v>
      </c>
      <c r="Y291" t="s">
        <v>2253</v>
      </c>
      <c r="Z291" s="83" t="s">
        <v>102</v>
      </c>
      <c r="AA291" s="83" t="s">
        <v>102</v>
      </c>
      <c r="AB291" t="s">
        <v>3246</v>
      </c>
      <c r="AC291" s="83" t="s">
        <v>4014</v>
      </c>
      <c r="AD291" s="83" t="s">
        <v>144</v>
      </c>
      <c r="AE291" s="83" t="s">
        <v>105</v>
      </c>
      <c r="AF291" t="s">
        <v>2253</v>
      </c>
      <c r="AG291" s="83" t="s">
        <v>102</v>
      </c>
      <c r="AH291" s="83" t="s">
        <v>102</v>
      </c>
      <c r="AI291" t="s">
        <v>3246</v>
      </c>
      <c r="AJ291" s="83" t="s">
        <v>4014</v>
      </c>
      <c r="AK291" s="83" t="s">
        <v>144</v>
      </c>
      <c r="AL291" s="83" t="s">
        <v>105</v>
      </c>
      <c r="AM291" s="87" t="s">
        <v>106</v>
      </c>
      <c r="AN291" t="s">
        <v>2253</v>
      </c>
      <c r="AO291" t="s">
        <v>3246</v>
      </c>
      <c r="AP291" s="83" t="s">
        <v>4014</v>
      </c>
      <c r="AQ291" s="83" t="s">
        <v>111</v>
      </c>
      <c r="AR291" s="87" t="s">
        <v>106</v>
      </c>
      <c r="AT291" s="83" t="s">
        <v>107</v>
      </c>
      <c r="AU291" s="146" t="s">
        <v>107</v>
      </c>
      <c r="AV291" s="146" t="s">
        <v>107</v>
      </c>
      <c r="AX291" s="110" t="s">
        <v>107</v>
      </c>
      <c r="AY291" s="111"/>
      <c r="AZ291" s="112">
        <f t="shared" ca="1" si="20"/>
        <v>2665</v>
      </c>
      <c r="BA291" s="136">
        <f t="shared" ca="1" si="21"/>
        <v>33</v>
      </c>
      <c r="BB291" s="114" t="s">
        <v>134</v>
      </c>
      <c r="BC291" s="114" t="s">
        <v>108</v>
      </c>
      <c r="BD291" s="114"/>
      <c r="BE291" s="115" t="s">
        <v>102</v>
      </c>
      <c r="BF291" s="115" t="s">
        <v>102</v>
      </c>
      <c r="BG291" s="115" t="s">
        <v>102</v>
      </c>
      <c r="BH291" s="115" t="s">
        <v>102</v>
      </c>
      <c r="BI291" s="116"/>
      <c r="BJ291" s="117" t="s">
        <v>109</v>
      </c>
      <c r="BK291" s="117" t="s">
        <v>109</v>
      </c>
      <c r="BL291" s="83">
        <f t="shared" ca="1" si="22"/>
        <v>23</v>
      </c>
      <c r="BM291" s="83" t="s">
        <v>108</v>
      </c>
      <c r="BN291" s="83">
        <v>0</v>
      </c>
      <c r="BO291" s="83" t="s">
        <v>108</v>
      </c>
      <c r="BP291" s="83">
        <v>-495550</v>
      </c>
      <c r="BQ291" s="83" t="s">
        <v>312</v>
      </c>
      <c r="BR291" s="83" t="s">
        <v>153</v>
      </c>
      <c r="BS291" s="83" t="s">
        <v>499</v>
      </c>
      <c r="BT291" s="83">
        <v>-495550</v>
      </c>
      <c r="BU291" s="83" t="s">
        <v>312</v>
      </c>
      <c r="BV291" s="83" t="s">
        <v>153</v>
      </c>
      <c r="BW291" s="83" t="s">
        <v>499</v>
      </c>
      <c r="BY291" s="136">
        <v>0</v>
      </c>
      <c r="BZ291" s="136">
        <v>0</v>
      </c>
      <c r="CA291" s="136">
        <v>0</v>
      </c>
      <c r="CB291" s="136">
        <v>0</v>
      </c>
      <c r="CD291" s="136">
        <v>0</v>
      </c>
      <c r="CE291" s="136">
        <v>0</v>
      </c>
      <c r="CF291" s="136">
        <v>0</v>
      </c>
      <c r="CG291" s="136">
        <v>0</v>
      </c>
      <c r="CH291" s="136">
        <v>0</v>
      </c>
      <c r="CI291" s="136">
        <v>0</v>
      </c>
      <c r="CJ291" s="136">
        <v>0</v>
      </c>
      <c r="CK291" s="138">
        <v>0</v>
      </c>
      <c r="CL291" s="138">
        <v>0</v>
      </c>
      <c r="CM291" s="136">
        <v>0</v>
      </c>
      <c r="CN291" s="136">
        <v>0</v>
      </c>
      <c r="CO291" s="85">
        <v>43698</v>
      </c>
      <c r="CP291" s="83" t="s">
        <v>4337</v>
      </c>
      <c r="CQ291" s="83" t="s">
        <v>102</v>
      </c>
      <c r="CR291" s="83" t="s">
        <v>482</v>
      </c>
      <c r="CS291" s="83">
        <v>286</v>
      </c>
      <c r="CT291" s="83" t="s">
        <v>483</v>
      </c>
      <c r="CU291" s="83">
        <v>1</v>
      </c>
      <c r="CV291" s="83">
        <v>0</v>
      </c>
      <c r="CW291" s="83">
        <v>0</v>
      </c>
      <c r="CX291" s="83" t="s">
        <v>109</v>
      </c>
      <c r="CY291" s="83" t="s">
        <v>583</v>
      </c>
      <c r="CZ291" s="83">
        <v>0</v>
      </c>
      <c r="DA291" s="83">
        <v>0</v>
      </c>
      <c r="DB291" s="83">
        <f t="shared" si="19"/>
        <v>0</v>
      </c>
      <c r="DC291" s="83" t="s">
        <v>497</v>
      </c>
      <c r="DE291" s="136">
        <v>1</v>
      </c>
      <c r="DF291" s="136">
        <v>1</v>
      </c>
      <c r="DG291" s="215" t="s">
        <v>269</v>
      </c>
      <c r="DH291" s="136">
        <v>1</v>
      </c>
      <c r="DI291" s="136">
        <v>1</v>
      </c>
      <c r="DJ291" s="215" t="s">
        <v>269</v>
      </c>
      <c r="EE291" s="136" t="b">
        <v>1</v>
      </c>
      <c r="EF291" s="136" t="b">
        <v>1</v>
      </c>
      <c r="EG291" s="136" t="b">
        <v>1</v>
      </c>
      <c r="EH291" s="136" t="b">
        <v>1</v>
      </c>
      <c r="EL291" s="215" t="s">
        <v>269</v>
      </c>
    </row>
    <row r="292" spans="1:142" ht="60" customHeight="1" x14ac:dyDescent="0.55000000000000004">
      <c r="A292" s="83" t="s">
        <v>130</v>
      </c>
      <c r="B292" s="83" t="s">
        <v>98</v>
      </c>
      <c r="C292">
        <v>571450</v>
      </c>
      <c r="D292" t="s">
        <v>943</v>
      </c>
      <c r="E292" t="s">
        <v>943</v>
      </c>
      <c r="F292" s="83" t="s">
        <v>108</v>
      </c>
      <c r="G292" s="213">
        <v>29479</v>
      </c>
      <c r="H292" s="83" t="s">
        <v>102</v>
      </c>
      <c r="I292" s="213">
        <v>43318</v>
      </c>
      <c r="J292" s="83" t="s">
        <v>228</v>
      </c>
      <c r="K292" s="214">
        <v>994120309472</v>
      </c>
      <c r="L292" s="83" t="s">
        <v>135</v>
      </c>
      <c r="M292" s="213">
        <v>43472</v>
      </c>
      <c r="N292">
        <v>827807</v>
      </c>
      <c r="O292" s="145" t="s">
        <v>567</v>
      </c>
      <c r="P292" s="145" t="s">
        <v>99</v>
      </c>
      <c r="Q292" s="145" t="s">
        <v>100</v>
      </c>
      <c r="R292" s="145" t="s">
        <v>567</v>
      </c>
      <c r="V292">
        <v>2092</v>
      </c>
      <c r="W292" s="83" t="s">
        <v>101</v>
      </c>
      <c r="X292" s="83" t="s">
        <v>103</v>
      </c>
      <c r="Y292" t="s">
        <v>2254</v>
      </c>
      <c r="Z292" s="83" t="s">
        <v>102</v>
      </c>
      <c r="AA292" s="83" t="s">
        <v>102</v>
      </c>
      <c r="AB292" t="s">
        <v>3247</v>
      </c>
      <c r="AC292" s="83" t="s">
        <v>4015</v>
      </c>
      <c r="AD292" s="83" t="s">
        <v>144</v>
      </c>
      <c r="AE292" s="83" t="s">
        <v>105</v>
      </c>
      <c r="AF292" t="s">
        <v>2254</v>
      </c>
      <c r="AG292" s="83" t="s">
        <v>102</v>
      </c>
      <c r="AH292" s="83" t="s">
        <v>102</v>
      </c>
      <c r="AI292" t="s">
        <v>3247</v>
      </c>
      <c r="AJ292" s="83" t="s">
        <v>4015</v>
      </c>
      <c r="AK292" s="83" t="s">
        <v>144</v>
      </c>
      <c r="AL292" s="83" t="s">
        <v>105</v>
      </c>
      <c r="AM292" s="87" t="s">
        <v>106</v>
      </c>
      <c r="AN292" t="s">
        <v>2254</v>
      </c>
      <c r="AO292" t="s">
        <v>3247</v>
      </c>
      <c r="AP292" s="83" t="s">
        <v>4015</v>
      </c>
      <c r="AQ292" s="83" t="s">
        <v>144</v>
      </c>
      <c r="AR292" s="87" t="s">
        <v>106</v>
      </c>
      <c r="AT292" s="83" t="s">
        <v>107</v>
      </c>
      <c r="AU292" s="146" t="s">
        <v>107</v>
      </c>
      <c r="AV292" s="146" t="s">
        <v>107</v>
      </c>
      <c r="AX292" s="110" t="s">
        <v>107</v>
      </c>
      <c r="AY292" s="111"/>
      <c r="AZ292" s="112">
        <f t="shared" ca="1" si="20"/>
        <v>3615</v>
      </c>
      <c r="BA292" s="136">
        <f t="shared" ca="1" si="21"/>
        <v>4</v>
      </c>
      <c r="BB292" s="114" t="s">
        <v>134</v>
      </c>
      <c r="BC292" s="114" t="s">
        <v>108</v>
      </c>
      <c r="BD292" s="114"/>
      <c r="BE292" s="115" t="s">
        <v>102</v>
      </c>
      <c r="BF292" s="115" t="s">
        <v>102</v>
      </c>
      <c r="BG292" s="115" t="s">
        <v>102</v>
      </c>
      <c r="BH292" s="115" t="s">
        <v>102</v>
      </c>
      <c r="BI292" s="116"/>
      <c r="BJ292" s="117" t="s">
        <v>109</v>
      </c>
      <c r="BK292" s="117" t="s">
        <v>109</v>
      </c>
      <c r="BL292" s="83">
        <f t="shared" ca="1" si="22"/>
        <v>63</v>
      </c>
      <c r="BM292" s="83" t="s">
        <v>108</v>
      </c>
      <c r="BN292" s="83">
        <v>0</v>
      </c>
      <c r="BO292" s="83" t="s">
        <v>108</v>
      </c>
      <c r="BP292" s="83">
        <v>-497285</v>
      </c>
      <c r="BQ292" s="83" t="s">
        <v>198</v>
      </c>
      <c r="BR292" s="83" t="s">
        <v>164</v>
      </c>
      <c r="BS292" s="83" t="s">
        <v>499</v>
      </c>
      <c r="BT292" s="83">
        <v>-497285</v>
      </c>
      <c r="BU292" s="83" t="s">
        <v>198</v>
      </c>
      <c r="BV292" s="83" t="s">
        <v>164</v>
      </c>
      <c r="BW292" s="83" t="s">
        <v>499</v>
      </c>
      <c r="BY292" s="136">
        <v>0</v>
      </c>
      <c r="BZ292" s="136">
        <v>0</v>
      </c>
      <c r="CA292" s="136">
        <v>0</v>
      </c>
      <c r="CB292" s="136">
        <v>0</v>
      </c>
      <c r="CD292" s="136">
        <v>0</v>
      </c>
      <c r="CE292" s="136">
        <v>0</v>
      </c>
      <c r="CF292" s="136">
        <v>0</v>
      </c>
      <c r="CG292" s="136">
        <v>0</v>
      </c>
      <c r="CH292" s="136">
        <v>0</v>
      </c>
      <c r="CI292" s="136">
        <v>0</v>
      </c>
      <c r="CJ292" s="136">
        <v>0</v>
      </c>
      <c r="CK292" s="138">
        <v>0</v>
      </c>
      <c r="CL292" s="138">
        <v>0</v>
      </c>
      <c r="CM292" s="136">
        <v>0</v>
      </c>
      <c r="CN292" s="136">
        <v>0</v>
      </c>
      <c r="CO292" s="85">
        <v>43699</v>
      </c>
      <c r="CP292" s="83" t="s">
        <v>4338</v>
      </c>
      <c r="CQ292" s="83" t="s">
        <v>102</v>
      </c>
      <c r="CR292" s="83" t="s">
        <v>482</v>
      </c>
      <c r="CS292" s="83">
        <v>287</v>
      </c>
      <c r="CT292" s="83" t="s">
        <v>483</v>
      </c>
      <c r="CU292" s="83">
        <v>1</v>
      </c>
      <c r="CV292" s="83">
        <v>0</v>
      </c>
      <c r="CW292" s="83">
        <v>0</v>
      </c>
      <c r="CX292" s="83" t="s">
        <v>109</v>
      </c>
      <c r="CY292" s="83" t="s">
        <v>583</v>
      </c>
      <c r="CZ292" s="83">
        <v>0</v>
      </c>
      <c r="DA292" s="83">
        <v>0</v>
      </c>
      <c r="DB292" s="83">
        <f t="shared" si="19"/>
        <v>0</v>
      </c>
      <c r="DC292" s="83" t="s">
        <v>497</v>
      </c>
      <c r="DE292" s="136">
        <v>1</v>
      </c>
      <c r="DF292" s="136">
        <v>1</v>
      </c>
      <c r="DG292" s="215" t="s">
        <v>269</v>
      </c>
      <c r="DH292" s="136">
        <v>1</v>
      </c>
      <c r="DI292" s="136">
        <v>1</v>
      </c>
      <c r="DJ292" s="215" t="s">
        <v>269</v>
      </c>
      <c r="EE292" s="136" t="b">
        <v>1</v>
      </c>
      <c r="EF292" s="136" t="b">
        <v>1</v>
      </c>
      <c r="EG292" s="136" t="b">
        <v>1</v>
      </c>
      <c r="EH292" s="136" t="b">
        <v>1</v>
      </c>
      <c r="EL292" s="215" t="s">
        <v>269</v>
      </c>
    </row>
    <row r="293" spans="1:142" ht="60" customHeight="1" x14ac:dyDescent="0.55000000000000004">
      <c r="A293" s="83" t="s">
        <v>130</v>
      </c>
      <c r="B293" s="83" t="s">
        <v>98</v>
      </c>
      <c r="C293">
        <v>528991</v>
      </c>
      <c r="D293" t="s">
        <v>944</v>
      </c>
      <c r="E293" t="s">
        <v>944</v>
      </c>
      <c r="F293" s="83" t="s">
        <v>108</v>
      </c>
      <c r="G293" s="213">
        <v>40172</v>
      </c>
      <c r="H293" s="83" t="s">
        <v>102</v>
      </c>
      <c r="I293" s="213">
        <v>43152</v>
      </c>
      <c r="J293" s="83" t="s">
        <v>228</v>
      </c>
      <c r="K293" s="214">
        <v>202834400726</v>
      </c>
      <c r="L293" s="83" t="s">
        <v>97</v>
      </c>
      <c r="M293" s="213">
        <v>43556</v>
      </c>
      <c r="N293">
        <v>114448</v>
      </c>
      <c r="O293" s="145" t="s">
        <v>567</v>
      </c>
      <c r="P293" s="145" t="s">
        <v>99</v>
      </c>
      <c r="Q293" s="145" t="s">
        <v>100</v>
      </c>
      <c r="R293" s="145" t="s">
        <v>567</v>
      </c>
      <c r="V293">
        <v>6877</v>
      </c>
      <c r="W293" s="83" t="s">
        <v>1730</v>
      </c>
      <c r="X293" s="83" t="s">
        <v>103</v>
      </c>
      <c r="Y293" t="s">
        <v>2255</v>
      </c>
      <c r="Z293" s="83" t="s">
        <v>102</v>
      </c>
      <c r="AA293" s="83" t="s">
        <v>102</v>
      </c>
      <c r="AB293" t="s">
        <v>3248</v>
      </c>
      <c r="AC293" s="83" t="s">
        <v>4016</v>
      </c>
      <c r="AD293" s="83" t="s">
        <v>111</v>
      </c>
      <c r="AE293" s="83" t="s">
        <v>105</v>
      </c>
      <c r="AF293" t="s">
        <v>2255</v>
      </c>
      <c r="AG293" s="83" t="s">
        <v>102</v>
      </c>
      <c r="AH293" s="83" t="s">
        <v>102</v>
      </c>
      <c r="AI293" t="s">
        <v>3248</v>
      </c>
      <c r="AJ293" s="83" t="s">
        <v>4016</v>
      </c>
      <c r="AK293" s="83" t="s">
        <v>111</v>
      </c>
      <c r="AL293" s="83" t="s">
        <v>105</v>
      </c>
      <c r="AM293" s="87" t="s">
        <v>106</v>
      </c>
      <c r="AN293" t="s">
        <v>2255</v>
      </c>
      <c r="AO293" t="s">
        <v>3248</v>
      </c>
      <c r="AP293" s="83" t="s">
        <v>4016</v>
      </c>
      <c r="AQ293" s="83" t="s">
        <v>144</v>
      </c>
      <c r="AR293" s="87" t="s">
        <v>106</v>
      </c>
      <c r="AT293" s="83" t="s">
        <v>107</v>
      </c>
      <c r="AU293" s="146" t="s">
        <v>107</v>
      </c>
      <c r="AV293" s="146" t="s">
        <v>107</v>
      </c>
      <c r="AX293" s="110" t="s">
        <v>107</v>
      </c>
      <c r="AY293" s="111"/>
      <c r="AZ293" s="112">
        <f t="shared" ca="1" si="20"/>
        <v>8443</v>
      </c>
      <c r="BA293" s="136">
        <f t="shared" ca="1" si="21"/>
        <v>72</v>
      </c>
      <c r="BB293" s="114" t="s">
        <v>136</v>
      </c>
      <c r="BC293" s="114" t="s">
        <v>108</v>
      </c>
      <c r="BD293" s="114"/>
      <c r="BE293" s="115" t="s">
        <v>102</v>
      </c>
      <c r="BF293" s="115" t="s">
        <v>102</v>
      </c>
      <c r="BG293" s="115" t="s">
        <v>102</v>
      </c>
      <c r="BH293" s="115" t="s">
        <v>102</v>
      </c>
      <c r="BI293" s="116"/>
      <c r="BJ293" s="117" t="s">
        <v>109</v>
      </c>
      <c r="BK293" s="117" t="s">
        <v>109</v>
      </c>
      <c r="BL293" s="83">
        <f t="shared" ca="1" si="22"/>
        <v>17</v>
      </c>
      <c r="BM293" s="83" t="s">
        <v>270</v>
      </c>
      <c r="BN293" s="83">
        <v>0</v>
      </c>
      <c r="BO293" s="83" t="s">
        <v>108</v>
      </c>
      <c r="BP293" s="83">
        <v>-499020</v>
      </c>
      <c r="BQ293" s="83" t="s">
        <v>381</v>
      </c>
      <c r="BR293" s="83" t="s">
        <v>157</v>
      </c>
      <c r="BS293" s="83" t="s">
        <v>502</v>
      </c>
      <c r="BT293" s="83">
        <v>-499020</v>
      </c>
      <c r="BU293" s="83" t="s">
        <v>381</v>
      </c>
      <c r="BV293" s="83" t="s">
        <v>157</v>
      </c>
      <c r="BW293" s="83" t="s">
        <v>502</v>
      </c>
      <c r="BY293" s="136">
        <v>0</v>
      </c>
      <c r="BZ293" s="136">
        <v>0</v>
      </c>
      <c r="CA293" s="136">
        <v>0</v>
      </c>
      <c r="CB293" s="136">
        <v>0</v>
      </c>
      <c r="CD293" s="136">
        <v>0</v>
      </c>
      <c r="CE293" s="136">
        <v>0</v>
      </c>
      <c r="CF293" s="136">
        <v>0</v>
      </c>
      <c r="CG293" s="136">
        <v>0</v>
      </c>
      <c r="CH293" s="136">
        <v>0</v>
      </c>
      <c r="CI293" s="136">
        <v>0</v>
      </c>
      <c r="CJ293" s="136">
        <v>0</v>
      </c>
      <c r="CK293" s="138">
        <v>0</v>
      </c>
      <c r="CL293" s="138">
        <v>0</v>
      </c>
      <c r="CM293" s="136">
        <v>0</v>
      </c>
      <c r="CN293" s="136">
        <v>0</v>
      </c>
      <c r="CO293" s="85">
        <v>43700</v>
      </c>
      <c r="CP293" s="83" t="s">
        <v>4339</v>
      </c>
      <c r="CQ293" s="83" t="s">
        <v>102</v>
      </c>
      <c r="CR293" s="83" t="s">
        <v>482</v>
      </c>
      <c r="CS293" s="83">
        <v>288</v>
      </c>
      <c r="CT293" s="83" t="s">
        <v>483</v>
      </c>
      <c r="CU293" s="83">
        <v>1</v>
      </c>
      <c r="CV293" s="83">
        <v>0</v>
      </c>
      <c r="CW293" s="83">
        <v>0</v>
      </c>
      <c r="CX293" s="83" t="s">
        <v>109</v>
      </c>
      <c r="CY293" s="83" t="s">
        <v>583</v>
      </c>
      <c r="CZ293" s="83">
        <v>0</v>
      </c>
      <c r="DA293" s="83">
        <v>0</v>
      </c>
      <c r="DB293" s="83">
        <f t="shared" si="19"/>
        <v>0</v>
      </c>
      <c r="DC293" s="83" t="s">
        <v>497</v>
      </c>
      <c r="DE293" s="136">
        <v>1</v>
      </c>
      <c r="DF293" s="136">
        <v>1</v>
      </c>
      <c r="DG293" s="215" t="s">
        <v>269</v>
      </c>
      <c r="DH293" s="136">
        <v>1</v>
      </c>
      <c r="DI293" s="136">
        <v>1</v>
      </c>
      <c r="DJ293" s="215" t="s">
        <v>269</v>
      </c>
      <c r="EE293" s="136" t="b">
        <v>1</v>
      </c>
      <c r="EF293" s="136" t="b">
        <v>1</v>
      </c>
      <c r="EG293" s="136" t="b">
        <v>1</v>
      </c>
      <c r="EH293" s="136" t="b">
        <v>1</v>
      </c>
      <c r="EL293" s="215" t="s">
        <v>269</v>
      </c>
    </row>
    <row r="294" spans="1:142" ht="60" customHeight="1" x14ac:dyDescent="0.55000000000000004">
      <c r="A294" s="83" t="s">
        <v>130</v>
      </c>
      <c r="B294" s="83" t="s">
        <v>98</v>
      </c>
      <c r="C294">
        <v>983972</v>
      </c>
      <c r="D294" t="s">
        <v>945</v>
      </c>
      <c r="E294" t="s">
        <v>945</v>
      </c>
      <c r="F294" s="83" t="s">
        <v>108</v>
      </c>
      <c r="G294" s="213">
        <v>41647</v>
      </c>
      <c r="H294" s="83" t="s">
        <v>102</v>
      </c>
      <c r="I294" s="213">
        <v>43194</v>
      </c>
      <c r="J294" s="83" t="s">
        <v>228</v>
      </c>
      <c r="K294" s="214">
        <v>669739459874</v>
      </c>
      <c r="L294" s="83" t="s">
        <v>135</v>
      </c>
      <c r="M294" s="213">
        <v>43704</v>
      </c>
      <c r="N294">
        <v>243629</v>
      </c>
      <c r="O294" s="145" t="s">
        <v>567</v>
      </c>
      <c r="P294" s="145" t="s">
        <v>99</v>
      </c>
      <c r="Q294" s="145" t="s">
        <v>100</v>
      </c>
      <c r="R294" s="145" t="s">
        <v>567</v>
      </c>
      <c r="V294">
        <v>3832</v>
      </c>
      <c r="W294" s="83" t="s">
        <v>101</v>
      </c>
      <c r="X294" s="83" t="s">
        <v>103</v>
      </c>
      <c r="Y294" t="s">
        <v>2256</v>
      </c>
      <c r="Z294" s="83" t="s">
        <v>102</v>
      </c>
      <c r="AA294" s="83" t="s">
        <v>102</v>
      </c>
      <c r="AB294" t="s">
        <v>3249</v>
      </c>
      <c r="AC294" s="83" t="s">
        <v>4017</v>
      </c>
      <c r="AD294" s="83" t="s">
        <v>144</v>
      </c>
      <c r="AE294" s="83" t="s">
        <v>105</v>
      </c>
      <c r="AF294" t="s">
        <v>2256</v>
      </c>
      <c r="AG294" s="83" t="s">
        <v>102</v>
      </c>
      <c r="AH294" s="83" t="s">
        <v>102</v>
      </c>
      <c r="AI294" t="s">
        <v>3249</v>
      </c>
      <c r="AJ294" s="83" t="s">
        <v>4017</v>
      </c>
      <c r="AK294" s="83" t="s">
        <v>144</v>
      </c>
      <c r="AL294" s="83" t="s">
        <v>105</v>
      </c>
      <c r="AM294" s="87" t="s">
        <v>106</v>
      </c>
      <c r="AN294" t="s">
        <v>2256</v>
      </c>
      <c r="AO294" t="s">
        <v>3249</v>
      </c>
      <c r="AP294" s="83" t="s">
        <v>4017</v>
      </c>
      <c r="AQ294" s="83" t="s">
        <v>111</v>
      </c>
      <c r="AR294" s="87" t="s">
        <v>106</v>
      </c>
      <c r="AT294" s="83" t="s">
        <v>107</v>
      </c>
      <c r="AU294" s="146" t="s">
        <v>107</v>
      </c>
      <c r="AV294" s="146" t="s">
        <v>107</v>
      </c>
      <c r="AX294" s="110" t="s">
        <v>107</v>
      </c>
      <c r="AY294" s="111"/>
      <c r="AZ294" s="112">
        <f t="shared" ca="1" si="20"/>
        <v>6674</v>
      </c>
      <c r="BA294" s="136">
        <f t="shared" ca="1" si="21"/>
        <v>14</v>
      </c>
      <c r="BB294" s="114" t="s">
        <v>134</v>
      </c>
      <c r="BC294" s="114" t="s">
        <v>108</v>
      </c>
      <c r="BD294" s="114"/>
      <c r="BE294" s="115" t="s">
        <v>102</v>
      </c>
      <c r="BF294" s="115" t="s">
        <v>102</v>
      </c>
      <c r="BG294" s="115" t="s">
        <v>102</v>
      </c>
      <c r="BH294" s="115" t="s">
        <v>102</v>
      </c>
      <c r="BI294" s="116"/>
      <c r="BJ294" s="117" t="s">
        <v>109</v>
      </c>
      <c r="BK294" s="117" t="s">
        <v>109</v>
      </c>
      <c r="BL294" s="83">
        <f t="shared" ca="1" si="22"/>
        <v>64</v>
      </c>
      <c r="BM294" s="83" t="s">
        <v>108</v>
      </c>
      <c r="BN294" s="83">
        <v>0</v>
      </c>
      <c r="BO294" s="83" t="s">
        <v>108</v>
      </c>
      <c r="BP294" s="83">
        <v>-500755</v>
      </c>
      <c r="BQ294" s="83" t="s">
        <v>312</v>
      </c>
      <c r="BR294" s="83" t="s">
        <v>153</v>
      </c>
      <c r="BS294" s="83" t="s">
        <v>499</v>
      </c>
      <c r="BT294" s="83">
        <v>-500755</v>
      </c>
      <c r="BU294" s="83" t="s">
        <v>312</v>
      </c>
      <c r="BV294" s="83" t="s">
        <v>153</v>
      </c>
      <c r="BW294" s="83" t="s">
        <v>499</v>
      </c>
      <c r="BY294" s="136">
        <v>0</v>
      </c>
      <c r="BZ294" s="136">
        <v>0</v>
      </c>
      <c r="CA294" s="136">
        <v>0</v>
      </c>
      <c r="CB294" s="136">
        <v>0</v>
      </c>
      <c r="CD294" s="136">
        <v>0</v>
      </c>
      <c r="CE294" s="136">
        <v>0</v>
      </c>
      <c r="CF294" s="136">
        <v>0</v>
      </c>
      <c r="CG294" s="136">
        <v>0</v>
      </c>
      <c r="CH294" s="136">
        <v>0</v>
      </c>
      <c r="CI294" s="136">
        <v>0</v>
      </c>
      <c r="CJ294" s="136">
        <v>0</v>
      </c>
      <c r="CK294" s="138">
        <v>0</v>
      </c>
      <c r="CL294" s="138">
        <v>0</v>
      </c>
      <c r="CM294" s="136">
        <v>0</v>
      </c>
      <c r="CN294" s="136">
        <v>0</v>
      </c>
      <c r="CO294" s="85">
        <v>43701</v>
      </c>
      <c r="CP294" s="83" t="s">
        <v>4340</v>
      </c>
      <c r="CQ294" s="83" t="s">
        <v>102</v>
      </c>
      <c r="CR294" s="83" t="s">
        <v>482</v>
      </c>
      <c r="CS294" s="83">
        <v>289</v>
      </c>
      <c r="CT294" s="83" t="s">
        <v>483</v>
      </c>
      <c r="CU294" s="83">
        <v>1</v>
      </c>
      <c r="CV294" s="83">
        <v>0</v>
      </c>
      <c r="CW294" s="83">
        <v>0</v>
      </c>
      <c r="CX294" s="83" t="s">
        <v>109</v>
      </c>
      <c r="CY294" s="83" t="s">
        <v>583</v>
      </c>
      <c r="CZ294" s="83">
        <v>0</v>
      </c>
      <c r="DA294" s="83">
        <v>0</v>
      </c>
      <c r="DB294" s="83">
        <f t="shared" si="19"/>
        <v>0</v>
      </c>
      <c r="DC294" s="83" t="s">
        <v>497</v>
      </c>
      <c r="DE294" s="136">
        <v>1</v>
      </c>
      <c r="DF294" s="136">
        <v>1</v>
      </c>
      <c r="DG294" s="215" t="s">
        <v>269</v>
      </c>
      <c r="DH294" s="136">
        <v>1</v>
      </c>
      <c r="DI294" s="136">
        <v>1</v>
      </c>
      <c r="DJ294" s="215" t="s">
        <v>269</v>
      </c>
      <c r="EE294" s="136" t="b">
        <v>1</v>
      </c>
      <c r="EF294" s="136" t="b">
        <v>1</v>
      </c>
      <c r="EG294" s="136" t="b">
        <v>1</v>
      </c>
      <c r="EH294" s="136" t="b">
        <v>1</v>
      </c>
      <c r="EL294" s="215" t="s">
        <v>269</v>
      </c>
    </row>
    <row r="295" spans="1:142" ht="60" customHeight="1" x14ac:dyDescent="0.55000000000000004">
      <c r="A295" s="83" t="s">
        <v>130</v>
      </c>
      <c r="B295" s="83" t="s">
        <v>98</v>
      </c>
      <c r="C295">
        <v>194549</v>
      </c>
      <c r="D295" t="s">
        <v>946</v>
      </c>
      <c r="E295" t="s">
        <v>946</v>
      </c>
      <c r="F295" s="83" t="s">
        <v>108</v>
      </c>
      <c r="G295" s="213">
        <v>29366</v>
      </c>
      <c r="H295" s="83" t="s">
        <v>102</v>
      </c>
      <c r="I295" s="213">
        <v>43385</v>
      </c>
      <c r="J295" s="83" t="s">
        <v>228</v>
      </c>
      <c r="K295" s="214">
        <v>477647289062</v>
      </c>
      <c r="L295" s="83" t="s">
        <v>97</v>
      </c>
      <c r="M295" s="213">
        <v>43734</v>
      </c>
      <c r="N295">
        <v>595929</v>
      </c>
      <c r="O295" s="145" t="s">
        <v>567</v>
      </c>
      <c r="P295" s="145" t="s">
        <v>99</v>
      </c>
      <c r="Q295" s="145" t="s">
        <v>100</v>
      </c>
      <c r="R295" s="145" t="s">
        <v>567</v>
      </c>
      <c r="V295">
        <v>8728</v>
      </c>
      <c r="W295" s="83" t="s">
        <v>101</v>
      </c>
      <c r="X295" s="83" t="s">
        <v>103</v>
      </c>
      <c r="Y295" t="s">
        <v>2257</v>
      </c>
      <c r="Z295" s="83" t="s">
        <v>102</v>
      </c>
      <c r="AA295" s="83" t="s">
        <v>102</v>
      </c>
      <c r="AB295" t="s">
        <v>3250</v>
      </c>
      <c r="AC295" s="83" t="s">
        <v>4018</v>
      </c>
      <c r="AD295" s="83" t="s">
        <v>144</v>
      </c>
      <c r="AE295" s="83" t="s">
        <v>105</v>
      </c>
      <c r="AF295" t="s">
        <v>2257</v>
      </c>
      <c r="AG295" s="83" t="s">
        <v>102</v>
      </c>
      <c r="AH295" s="83" t="s">
        <v>102</v>
      </c>
      <c r="AI295" t="s">
        <v>3250</v>
      </c>
      <c r="AJ295" s="83" t="s">
        <v>4018</v>
      </c>
      <c r="AK295" s="83" t="s">
        <v>144</v>
      </c>
      <c r="AL295" s="83" t="s">
        <v>105</v>
      </c>
      <c r="AM295" s="87" t="s">
        <v>106</v>
      </c>
      <c r="AN295" t="s">
        <v>2257</v>
      </c>
      <c r="AO295" t="s">
        <v>3250</v>
      </c>
      <c r="AP295" s="83" t="s">
        <v>4018</v>
      </c>
      <c r="AQ295" s="83" t="s">
        <v>144</v>
      </c>
      <c r="AR295" s="87" t="s">
        <v>106</v>
      </c>
      <c r="AT295" s="83" t="s">
        <v>107</v>
      </c>
      <c r="AU295" s="146" t="s">
        <v>107</v>
      </c>
      <c r="AV295" s="146" t="s">
        <v>107</v>
      </c>
      <c r="AX295" s="110" t="s">
        <v>107</v>
      </c>
      <c r="AY295" s="111"/>
      <c r="AZ295" s="112">
        <f t="shared" ca="1" si="20"/>
        <v>5293</v>
      </c>
      <c r="BA295" s="136">
        <f t="shared" ca="1" si="21"/>
        <v>7</v>
      </c>
      <c r="BB295" s="114" t="s">
        <v>134</v>
      </c>
      <c r="BC295" s="114" t="s">
        <v>108</v>
      </c>
      <c r="BD295" s="114"/>
      <c r="BE295" s="115" t="s">
        <v>102</v>
      </c>
      <c r="BF295" s="115" t="s">
        <v>102</v>
      </c>
      <c r="BG295" s="115" t="s">
        <v>102</v>
      </c>
      <c r="BH295" s="115" t="s">
        <v>102</v>
      </c>
      <c r="BI295" s="116"/>
      <c r="BJ295" s="117" t="s">
        <v>109</v>
      </c>
      <c r="BK295" s="117" t="s">
        <v>109</v>
      </c>
      <c r="BL295" s="83">
        <f t="shared" ca="1" si="22"/>
        <v>10</v>
      </c>
      <c r="BM295" s="83" t="s">
        <v>108</v>
      </c>
      <c r="BN295" s="83">
        <v>0</v>
      </c>
      <c r="BO295" s="83" t="s">
        <v>108</v>
      </c>
      <c r="BP295" s="83">
        <v>-502490</v>
      </c>
      <c r="BQ295" s="83" t="s">
        <v>198</v>
      </c>
      <c r="BR295" s="83" t="s">
        <v>164</v>
      </c>
      <c r="BS295" s="83" t="s">
        <v>499</v>
      </c>
      <c r="BT295" s="83">
        <v>-502490</v>
      </c>
      <c r="BU295" s="83" t="s">
        <v>198</v>
      </c>
      <c r="BV295" s="83" t="s">
        <v>164</v>
      </c>
      <c r="BW295" s="83" t="s">
        <v>499</v>
      </c>
      <c r="BY295" s="136">
        <v>0</v>
      </c>
      <c r="BZ295" s="136">
        <v>0</v>
      </c>
      <c r="CA295" s="136">
        <v>0</v>
      </c>
      <c r="CB295" s="136">
        <v>0</v>
      </c>
      <c r="CD295" s="136">
        <v>0</v>
      </c>
      <c r="CE295" s="136">
        <v>0</v>
      </c>
      <c r="CF295" s="136">
        <v>0</v>
      </c>
      <c r="CG295" s="136">
        <v>0</v>
      </c>
      <c r="CH295" s="136">
        <v>0</v>
      </c>
      <c r="CI295" s="136">
        <v>0</v>
      </c>
      <c r="CJ295" s="136">
        <v>0</v>
      </c>
      <c r="CK295" s="138">
        <v>0</v>
      </c>
      <c r="CL295" s="138">
        <v>0</v>
      </c>
      <c r="CM295" s="136">
        <v>0</v>
      </c>
      <c r="CN295" s="136">
        <v>0</v>
      </c>
      <c r="CO295" s="85">
        <v>43702</v>
      </c>
      <c r="CP295" s="83" t="s">
        <v>4341</v>
      </c>
      <c r="CQ295" s="83" t="s">
        <v>102</v>
      </c>
      <c r="CR295" s="83" t="s">
        <v>482</v>
      </c>
      <c r="CS295" s="83">
        <v>290</v>
      </c>
      <c r="CT295" s="83" t="s">
        <v>483</v>
      </c>
      <c r="CU295" s="83">
        <v>1</v>
      </c>
      <c r="CV295" s="83">
        <v>0</v>
      </c>
      <c r="CW295" s="83">
        <v>0</v>
      </c>
      <c r="CX295" s="83" t="s">
        <v>109</v>
      </c>
      <c r="CY295" s="83" t="s">
        <v>583</v>
      </c>
      <c r="CZ295" s="83">
        <v>0</v>
      </c>
      <c r="DA295" s="83">
        <v>0</v>
      </c>
      <c r="DB295" s="83">
        <f t="shared" si="19"/>
        <v>0</v>
      </c>
      <c r="DC295" s="83" t="s">
        <v>497</v>
      </c>
      <c r="DE295" s="136">
        <v>1</v>
      </c>
      <c r="DF295" s="136">
        <v>1</v>
      </c>
      <c r="DG295" s="215" t="s">
        <v>269</v>
      </c>
      <c r="DH295" s="136">
        <v>1</v>
      </c>
      <c r="DI295" s="136">
        <v>1</v>
      </c>
      <c r="DJ295" s="215" t="s">
        <v>269</v>
      </c>
      <c r="EE295" s="136" t="b">
        <v>1</v>
      </c>
      <c r="EF295" s="136" t="b">
        <v>1</v>
      </c>
      <c r="EG295" s="136" t="b">
        <v>1</v>
      </c>
      <c r="EH295" s="136" t="b">
        <v>1</v>
      </c>
      <c r="EL295" s="215" t="s">
        <v>269</v>
      </c>
    </row>
    <row r="296" spans="1:142" ht="60" customHeight="1" x14ac:dyDescent="0.55000000000000004">
      <c r="A296" s="83" t="s">
        <v>130</v>
      </c>
      <c r="B296" s="83" t="s">
        <v>98</v>
      </c>
      <c r="C296">
        <v>279438</v>
      </c>
      <c r="D296" t="s">
        <v>947</v>
      </c>
      <c r="E296" t="s">
        <v>947</v>
      </c>
      <c r="F296" s="83" t="s">
        <v>108</v>
      </c>
      <c r="G296" s="213">
        <v>35143</v>
      </c>
      <c r="H296" s="83" t="s">
        <v>102</v>
      </c>
      <c r="I296" s="213">
        <v>43108</v>
      </c>
      <c r="J296" s="83" t="s">
        <v>228</v>
      </c>
      <c r="K296" s="214">
        <v>347701543359</v>
      </c>
      <c r="L296" s="83" t="s">
        <v>126</v>
      </c>
      <c r="M296" s="213">
        <v>43546</v>
      </c>
      <c r="N296">
        <v>970304</v>
      </c>
      <c r="O296" s="145" t="s">
        <v>567</v>
      </c>
      <c r="P296" s="145" t="s">
        <v>99</v>
      </c>
      <c r="Q296" s="145" t="s">
        <v>100</v>
      </c>
      <c r="R296" s="145" t="s">
        <v>567</v>
      </c>
      <c r="V296">
        <v>5287</v>
      </c>
      <c r="W296" s="83" t="s">
        <v>1731</v>
      </c>
      <c r="X296" s="83" t="s">
        <v>103</v>
      </c>
      <c r="Y296" t="s">
        <v>2258</v>
      </c>
      <c r="Z296" s="83" t="s">
        <v>102</v>
      </c>
      <c r="AA296" s="83" t="s">
        <v>102</v>
      </c>
      <c r="AB296" t="s">
        <v>3251</v>
      </c>
      <c r="AC296" s="83" t="s">
        <v>4019</v>
      </c>
      <c r="AD296" s="83" t="s">
        <v>111</v>
      </c>
      <c r="AE296" s="83" t="s">
        <v>105</v>
      </c>
      <c r="AF296" t="s">
        <v>2258</v>
      </c>
      <c r="AG296" s="83" t="s">
        <v>102</v>
      </c>
      <c r="AH296" s="83" t="s">
        <v>102</v>
      </c>
      <c r="AI296" t="s">
        <v>3251</v>
      </c>
      <c r="AJ296" s="83" t="s">
        <v>4019</v>
      </c>
      <c r="AK296" s="83" t="s">
        <v>111</v>
      </c>
      <c r="AL296" s="83" t="s">
        <v>105</v>
      </c>
      <c r="AM296" s="87" t="s">
        <v>106</v>
      </c>
      <c r="AN296" t="s">
        <v>2258</v>
      </c>
      <c r="AO296" t="s">
        <v>3251</v>
      </c>
      <c r="AP296" s="83" t="s">
        <v>4019</v>
      </c>
      <c r="AQ296" s="83" t="s">
        <v>144</v>
      </c>
      <c r="AR296" s="87" t="s">
        <v>106</v>
      </c>
      <c r="AT296" s="83" t="s">
        <v>107</v>
      </c>
      <c r="AU296" s="146" t="s">
        <v>107</v>
      </c>
      <c r="AV296" s="146" t="s">
        <v>107</v>
      </c>
      <c r="AX296" s="110" t="s">
        <v>107</v>
      </c>
      <c r="AY296" s="111"/>
      <c r="AZ296" s="112">
        <f t="shared" ca="1" si="20"/>
        <v>9726</v>
      </c>
      <c r="BA296" s="136">
        <f t="shared" ca="1" si="21"/>
        <v>3</v>
      </c>
      <c r="BB296" s="114" t="s">
        <v>136</v>
      </c>
      <c r="BC296" s="114" t="s">
        <v>108</v>
      </c>
      <c r="BD296" s="114"/>
      <c r="BE296" s="115" t="s">
        <v>102</v>
      </c>
      <c r="BF296" s="115" t="s">
        <v>102</v>
      </c>
      <c r="BG296" s="115" t="s">
        <v>102</v>
      </c>
      <c r="BH296" s="115" t="s">
        <v>102</v>
      </c>
      <c r="BI296" s="116"/>
      <c r="BJ296" s="117" t="s">
        <v>109</v>
      </c>
      <c r="BK296" s="117" t="s">
        <v>109</v>
      </c>
      <c r="BL296" s="83">
        <f t="shared" ca="1" si="22"/>
        <v>98</v>
      </c>
      <c r="BM296" s="83" t="s">
        <v>270</v>
      </c>
      <c r="BN296" s="83">
        <v>0</v>
      </c>
      <c r="BO296" s="83" t="s">
        <v>108</v>
      </c>
      <c r="BP296" s="83">
        <v>-504225</v>
      </c>
      <c r="BQ296" s="83" t="s">
        <v>381</v>
      </c>
      <c r="BR296" s="83" t="s">
        <v>157</v>
      </c>
      <c r="BS296" s="83" t="s">
        <v>502</v>
      </c>
      <c r="BT296" s="83">
        <v>-504225</v>
      </c>
      <c r="BU296" s="83" t="s">
        <v>381</v>
      </c>
      <c r="BV296" s="83" t="s">
        <v>157</v>
      </c>
      <c r="BW296" s="83" t="s">
        <v>502</v>
      </c>
      <c r="BY296" s="136">
        <v>0</v>
      </c>
      <c r="BZ296" s="136">
        <v>0</v>
      </c>
      <c r="CA296" s="136">
        <v>0</v>
      </c>
      <c r="CB296" s="136">
        <v>0</v>
      </c>
      <c r="CD296" s="136">
        <v>0</v>
      </c>
      <c r="CE296" s="136">
        <v>0</v>
      </c>
      <c r="CF296" s="136">
        <v>0</v>
      </c>
      <c r="CG296" s="136">
        <v>0</v>
      </c>
      <c r="CH296" s="136">
        <v>0</v>
      </c>
      <c r="CI296" s="136">
        <v>0</v>
      </c>
      <c r="CJ296" s="136">
        <v>0</v>
      </c>
      <c r="CK296" s="138">
        <v>0</v>
      </c>
      <c r="CL296" s="138">
        <v>0</v>
      </c>
      <c r="CM296" s="136">
        <v>0</v>
      </c>
      <c r="CN296" s="136">
        <v>0</v>
      </c>
      <c r="CO296" s="85">
        <v>43703</v>
      </c>
      <c r="CP296" s="83" t="s">
        <v>4342</v>
      </c>
      <c r="CQ296" s="83" t="s">
        <v>102</v>
      </c>
      <c r="CR296" s="83" t="s">
        <v>482</v>
      </c>
      <c r="CS296" s="83">
        <v>291</v>
      </c>
      <c r="CT296" s="83" t="s">
        <v>483</v>
      </c>
      <c r="CU296" s="83">
        <v>1</v>
      </c>
      <c r="CV296" s="83">
        <v>0</v>
      </c>
      <c r="CW296" s="83">
        <v>0</v>
      </c>
      <c r="CX296" s="83" t="s">
        <v>109</v>
      </c>
      <c r="CY296" s="83" t="s">
        <v>583</v>
      </c>
      <c r="CZ296" s="83">
        <v>0</v>
      </c>
      <c r="DA296" s="83">
        <v>0</v>
      </c>
      <c r="DB296" s="83">
        <f t="shared" si="19"/>
        <v>0</v>
      </c>
      <c r="DC296" s="83" t="s">
        <v>497</v>
      </c>
      <c r="DE296" s="136">
        <v>1</v>
      </c>
      <c r="DF296" s="136">
        <v>1</v>
      </c>
      <c r="DG296" s="215" t="s">
        <v>269</v>
      </c>
      <c r="DH296" s="136">
        <v>1</v>
      </c>
      <c r="DI296" s="136">
        <v>1</v>
      </c>
      <c r="DJ296" s="215" t="s">
        <v>269</v>
      </c>
      <c r="EE296" s="136" t="b">
        <v>1</v>
      </c>
      <c r="EF296" s="136" t="b">
        <v>1</v>
      </c>
      <c r="EG296" s="136" t="b">
        <v>1</v>
      </c>
      <c r="EH296" s="136" t="b">
        <v>1</v>
      </c>
      <c r="EL296" s="215" t="s">
        <v>269</v>
      </c>
    </row>
    <row r="297" spans="1:142" ht="60" customHeight="1" x14ac:dyDescent="0.55000000000000004">
      <c r="A297" s="83" t="s">
        <v>130</v>
      </c>
      <c r="B297" s="83" t="s">
        <v>98</v>
      </c>
      <c r="C297">
        <v>341596</v>
      </c>
      <c r="D297" t="s">
        <v>948</v>
      </c>
      <c r="E297" t="s">
        <v>948</v>
      </c>
      <c r="F297" s="83" t="s">
        <v>108</v>
      </c>
      <c r="G297" s="213">
        <v>40375</v>
      </c>
      <c r="H297" s="83" t="s">
        <v>102</v>
      </c>
      <c r="I297" s="213">
        <v>43335</v>
      </c>
      <c r="J297" s="83" t="s">
        <v>228</v>
      </c>
      <c r="K297" s="214">
        <v>722797156269</v>
      </c>
      <c r="L297" s="83" t="s">
        <v>135</v>
      </c>
      <c r="M297" s="213">
        <v>43622</v>
      </c>
      <c r="N297">
        <v>575907</v>
      </c>
      <c r="O297" s="145" t="s">
        <v>567</v>
      </c>
      <c r="P297" s="145" t="s">
        <v>99</v>
      </c>
      <c r="Q297" s="145" t="s">
        <v>100</v>
      </c>
      <c r="R297" s="145" t="s">
        <v>567</v>
      </c>
      <c r="V297">
        <v>5967</v>
      </c>
      <c r="W297" s="83" t="s">
        <v>101</v>
      </c>
      <c r="X297" s="83" t="s">
        <v>103</v>
      </c>
      <c r="Y297" t="s">
        <v>2259</v>
      </c>
      <c r="Z297" s="83" t="s">
        <v>102</v>
      </c>
      <c r="AA297" s="83" t="s">
        <v>102</v>
      </c>
      <c r="AB297" t="s">
        <v>3252</v>
      </c>
      <c r="AC297" s="83" t="s">
        <v>4020</v>
      </c>
      <c r="AD297" s="83" t="s">
        <v>144</v>
      </c>
      <c r="AE297" s="83" t="s">
        <v>105</v>
      </c>
      <c r="AF297" t="s">
        <v>2259</v>
      </c>
      <c r="AG297" s="83" t="s">
        <v>102</v>
      </c>
      <c r="AH297" s="83" t="s">
        <v>102</v>
      </c>
      <c r="AI297" t="s">
        <v>3252</v>
      </c>
      <c r="AJ297" s="83" t="s">
        <v>4020</v>
      </c>
      <c r="AK297" s="83" t="s">
        <v>144</v>
      </c>
      <c r="AL297" s="83" t="s">
        <v>105</v>
      </c>
      <c r="AM297" s="87" t="s">
        <v>106</v>
      </c>
      <c r="AN297" t="s">
        <v>2259</v>
      </c>
      <c r="AO297" t="s">
        <v>3252</v>
      </c>
      <c r="AP297" s="83" t="s">
        <v>4020</v>
      </c>
      <c r="AQ297" s="83" t="s">
        <v>111</v>
      </c>
      <c r="AR297" s="87" t="s">
        <v>106</v>
      </c>
      <c r="AT297" s="83" t="s">
        <v>107</v>
      </c>
      <c r="AU297" s="146" t="s">
        <v>107</v>
      </c>
      <c r="AV297" s="146" t="s">
        <v>107</v>
      </c>
      <c r="AX297" s="110" t="s">
        <v>107</v>
      </c>
      <c r="AY297" s="111"/>
      <c r="AZ297" s="112">
        <f t="shared" ca="1" si="20"/>
        <v>2333</v>
      </c>
      <c r="BA297" s="136">
        <f t="shared" ca="1" si="21"/>
        <v>30</v>
      </c>
      <c r="BB297" s="114" t="s">
        <v>134</v>
      </c>
      <c r="BC297" s="114" t="s">
        <v>108</v>
      </c>
      <c r="BD297" s="114"/>
      <c r="BE297" s="115" t="s">
        <v>102</v>
      </c>
      <c r="BF297" s="115" t="s">
        <v>102</v>
      </c>
      <c r="BG297" s="115" t="s">
        <v>102</v>
      </c>
      <c r="BH297" s="115" t="s">
        <v>102</v>
      </c>
      <c r="BI297" s="116"/>
      <c r="BJ297" s="117" t="s">
        <v>109</v>
      </c>
      <c r="BK297" s="117" t="s">
        <v>109</v>
      </c>
      <c r="BL297" s="83">
        <f t="shared" ca="1" si="22"/>
        <v>19</v>
      </c>
      <c r="BM297" s="83" t="s">
        <v>108</v>
      </c>
      <c r="BN297" s="83">
        <v>0</v>
      </c>
      <c r="BO297" s="83" t="s">
        <v>108</v>
      </c>
      <c r="BP297" s="83">
        <v>-505960</v>
      </c>
      <c r="BQ297" s="83" t="s">
        <v>312</v>
      </c>
      <c r="BR297" s="83" t="s">
        <v>153</v>
      </c>
      <c r="BS297" s="83" t="s">
        <v>499</v>
      </c>
      <c r="BT297" s="83">
        <v>-505960</v>
      </c>
      <c r="BU297" s="83" t="s">
        <v>312</v>
      </c>
      <c r="BV297" s="83" t="s">
        <v>153</v>
      </c>
      <c r="BW297" s="83" t="s">
        <v>499</v>
      </c>
      <c r="BY297" s="136">
        <v>0</v>
      </c>
      <c r="BZ297" s="136">
        <v>0</v>
      </c>
      <c r="CA297" s="136">
        <v>0</v>
      </c>
      <c r="CB297" s="136">
        <v>0</v>
      </c>
      <c r="CD297" s="136">
        <v>0</v>
      </c>
      <c r="CE297" s="136">
        <v>0</v>
      </c>
      <c r="CF297" s="136">
        <v>0</v>
      </c>
      <c r="CG297" s="136">
        <v>0</v>
      </c>
      <c r="CH297" s="136">
        <v>0</v>
      </c>
      <c r="CI297" s="136">
        <v>0</v>
      </c>
      <c r="CJ297" s="136">
        <v>0</v>
      </c>
      <c r="CK297" s="138">
        <v>0</v>
      </c>
      <c r="CL297" s="138">
        <v>0</v>
      </c>
      <c r="CM297" s="136">
        <v>0</v>
      </c>
      <c r="CN297" s="136">
        <v>0</v>
      </c>
      <c r="CO297" s="85">
        <v>43704</v>
      </c>
      <c r="CP297" s="83" t="s">
        <v>4343</v>
      </c>
      <c r="CQ297" s="83" t="s">
        <v>102</v>
      </c>
      <c r="CR297" s="83" t="s">
        <v>482</v>
      </c>
      <c r="CS297" s="83">
        <v>292</v>
      </c>
      <c r="CT297" s="83" t="s">
        <v>483</v>
      </c>
      <c r="CU297" s="83">
        <v>1</v>
      </c>
      <c r="CV297" s="83">
        <v>0</v>
      </c>
      <c r="CW297" s="83">
        <v>0</v>
      </c>
      <c r="CX297" s="83" t="s">
        <v>109</v>
      </c>
      <c r="CY297" s="83" t="s">
        <v>583</v>
      </c>
      <c r="CZ297" s="83">
        <v>0</v>
      </c>
      <c r="DA297" s="83">
        <v>0</v>
      </c>
      <c r="DB297" s="83">
        <f t="shared" si="19"/>
        <v>0</v>
      </c>
      <c r="DC297" s="83" t="s">
        <v>497</v>
      </c>
      <c r="DE297" s="136">
        <v>1</v>
      </c>
      <c r="DF297" s="136">
        <v>1</v>
      </c>
      <c r="DG297" s="215" t="s">
        <v>269</v>
      </c>
      <c r="DH297" s="136">
        <v>1</v>
      </c>
      <c r="DI297" s="136">
        <v>1</v>
      </c>
      <c r="DJ297" s="215" t="s">
        <v>269</v>
      </c>
      <c r="EE297" s="136" t="b">
        <v>1</v>
      </c>
      <c r="EF297" s="136" t="b">
        <v>1</v>
      </c>
      <c r="EG297" s="136" t="b">
        <v>1</v>
      </c>
      <c r="EH297" s="136" t="b">
        <v>1</v>
      </c>
      <c r="EL297" s="215" t="s">
        <v>269</v>
      </c>
    </row>
    <row r="298" spans="1:142" ht="60" customHeight="1" x14ac:dyDescent="0.55000000000000004">
      <c r="A298" s="83" t="s">
        <v>130</v>
      </c>
      <c r="B298" s="83" t="s">
        <v>98</v>
      </c>
      <c r="C298">
        <v>238589</v>
      </c>
      <c r="D298" t="s">
        <v>949</v>
      </c>
      <c r="E298" t="s">
        <v>949</v>
      </c>
      <c r="F298" s="83" t="s">
        <v>108</v>
      </c>
      <c r="G298" s="213">
        <v>28753</v>
      </c>
      <c r="H298" s="83" t="s">
        <v>102</v>
      </c>
      <c r="I298" s="213">
        <v>43424</v>
      </c>
      <c r="J298" s="83" t="s">
        <v>228</v>
      </c>
      <c r="K298" s="214">
        <v>675968107516</v>
      </c>
      <c r="L298" s="83" t="s">
        <v>97</v>
      </c>
      <c r="M298" s="213">
        <v>43637</v>
      </c>
      <c r="N298">
        <v>358316</v>
      </c>
      <c r="O298" s="145" t="s">
        <v>567</v>
      </c>
      <c r="P298" s="145" t="s">
        <v>99</v>
      </c>
      <c r="Q298" s="145" t="s">
        <v>100</v>
      </c>
      <c r="R298" s="145" t="s">
        <v>567</v>
      </c>
      <c r="V298">
        <v>8433</v>
      </c>
      <c r="W298" s="83" t="s">
        <v>101</v>
      </c>
      <c r="X298" s="83" t="s">
        <v>103</v>
      </c>
      <c r="Y298" t="s">
        <v>2260</v>
      </c>
      <c r="Z298" s="83" t="s">
        <v>102</v>
      </c>
      <c r="AA298" s="83" t="s">
        <v>102</v>
      </c>
      <c r="AB298" t="s">
        <v>3253</v>
      </c>
      <c r="AC298" s="83" t="s">
        <v>4021</v>
      </c>
      <c r="AD298" s="83" t="s">
        <v>144</v>
      </c>
      <c r="AE298" s="83" t="s">
        <v>105</v>
      </c>
      <c r="AF298" t="s">
        <v>2260</v>
      </c>
      <c r="AG298" s="83" t="s">
        <v>102</v>
      </c>
      <c r="AH298" s="83" t="s">
        <v>102</v>
      </c>
      <c r="AI298" t="s">
        <v>3253</v>
      </c>
      <c r="AJ298" s="83" t="s">
        <v>4021</v>
      </c>
      <c r="AK298" s="83" t="s">
        <v>144</v>
      </c>
      <c r="AL298" s="83" t="s">
        <v>105</v>
      </c>
      <c r="AM298" s="87" t="s">
        <v>106</v>
      </c>
      <c r="AN298" t="s">
        <v>2260</v>
      </c>
      <c r="AO298" t="s">
        <v>3253</v>
      </c>
      <c r="AP298" s="83" t="s">
        <v>4021</v>
      </c>
      <c r="AQ298" s="83" t="s">
        <v>144</v>
      </c>
      <c r="AR298" s="87" t="s">
        <v>106</v>
      </c>
      <c r="AT298" s="83" t="s">
        <v>107</v>
      </c>
      <c r="AU298" s="146" t="s">
        <v>107</v>
      </c>
      <c r="AV298" s="146" t="s">
        <v>107</v>
      </c>
      <c r="AX298" s="110" t="s">
        <v>107</v>
      </c>
      <c r="AY298" s="111"/>
      <c r="AZ298" s="112">
        <f t="shared" ca="1" si="20"/>
        <v>1268</v>
      </c>
      <c r="BA298" s="136">
        <f t="shared" ca="1" si="21"/>
        <v>69</v>
      </c>
      <c r="BB298" s="114" t="s">
        <v>134</v>
      </c>
      <c r="BC298" s="114" t="s">
        <v>108</v>
      </c>
      <c r="BD298" s="114"/>
      <c r="BE298" s="115" t="s">
        <v>102</v>
      </c>
      <c r="BF298" s="115" t="s">
        <v>102</v>
      </c>
      <c r="BG298" s="115" t="s">
        <v>102</v>
      </c>
      <c r="BH298" s="115" t="s">
        <v>102</v>
      </c>
      <c r="BI298" s="116"/>
      <c r="BJ298" s="117" t="s">
        <v>109</v>
      </c>
      <c r="BK298" s="117" t="s">
        <v>109</v>
      </c>
      <c r="BL298" s="83">
        <f t="shared" ca="1" si="22"/>
        <v>96</v>
      </c>
      <c r="BM298" s="83" t="s">
        <v>108</v>
      </c>
      <c r="BN298" s="83">
        <v>0</v>
      </c>
      <c r="BO298" s="83" t="s">
        <v>108</v>
      </c>
      <c r="BP298" s="83">
        <v>-507695</v>
      </c>
      <c r="BQ298" s="83" t="s">
        <v>198</v>
      </c>
      <c r="BR298" s="83" t="s">
        <v>164</v>
      </c>
      <c r="BS298" s="83" t="s">
        <v>499</v>
      </c>
      <c r="BT298" s="83">
        <v>-507695</v>
      </c>
      <c r="BU298" s="83" t="s">
        <v>198</v>
      </c>
      <c r="BV298" s="83" t="s">
        <v>164</v>
      </c>
      <c r="BW298" s="83" t="s">
        <v>499</v>
      </c>
      <c r="BY298" s="136">
        <v>0</v>
      </c>
      <c r="BZ298" s="136">
        <v>0</v>
      </c>
      <c r="CA298" s="136">
        <v>0</v>
      </c>
      <c r="CB298" s="136">
        <v>0</v>
      </c>
      <c r="CD298" s="136">
        <v>0</v>
      </c>
      <c r="CE298" s="136">
        <v>0</v>
      </c>
      <c r="CF298" s="136">
        <v>0</v>
      </c>
      <c r="CG298" s="136">
        <v>0</v>
      </c>
      <c r="CH298" s="136">
        <v>0</v>
      </c>
      <c r="CI298" s="136">
        <v>0</v>
      </c>
      <c r="CJ298" s="136">
        <v>0</v>
      </c>
      <c r="CK298" s="138">
        <v>0</v>
      </c>
      <c r="CL298" s="138">
        <v>0</v>
      </c>
      <c r="CM298" s="136">
        <v>0</v>
      </c>
      <c r="CN298" s="136">
        <v>0</v>
      </c>
      <c r="CO298" s="85">
        <v>43705</v>
      </c>
      <c r="CP298" s="83" t="s">
        <v>4344</v>
      </c>
      <c r="CQ298" s="83" t="s">
        <v>102</v>
      </c>
      <c r="CR298" s="83" t="s">
        <v>482</v>
      </c>
      <c r="CS298" s="83">
        <v>293</v>
      </c>
      <c r="CT298" s="83" t="s">
        <v>483</v>
      </c>
      <c r="CU298" s="83">
        <v>1</v>
      </c>
      <c r="CV298" s="83">
        <v>0</v>
      </c>
      <c r="CW298" s="83">
        <v>0</v>
      </c>
      <c r="CX298" s="83" t="s">
        <v>109</v>
      </c>
      <c r="CY298" s="83" t="s">
        <v>583</v>
      </c>
      <c r="CZ298" s="83">
        <v>0</v>
      </c>
      <c r="DA298" s="83">
        <v>0</v>
      </c>
      <c r="DB298" s="83">
        <f t="shared" si="19"/>
        <v>0</v>
      </c>
      <c r="DC298" s="83" t="s">
        <v>497</v>
      </c>
      <c r="DE298" s="136">
        <v>1</v>
      </c>
      <c r="DF298" s="136">
        <v>1</v>
      </c>
      <c r="DG298" s="215" t="s">
        <v>269</v>
      </c>
      <c r="DH298" s="136">
        <v>1</v>
      </c>
      <c r="DI298" s="136">
        <v>1</v>
      </c>
      <c r="DJ298" s="215" t="s">
        <v>269</v>
      </c>
      <c r="EE298" s="136" t="b">
        <v>1</v>
      </c>
      <c r="EF298" s="136" t="b">
        <v>1</v>
      </c>
      <c r="EG298" s="136" t="b">
        <v>1</v>
      </c>
      <c r="EH298" s="136" t="b">
        <v>1</v>
      </c>
      <c r="EL298" s="215" t="s">
        <v>269</v>
      </c>
    </row>
    <row r="299" spans="1:142" ht="60" customHeight="1" x14ac:dyDescent="0.55000000000000004">
      <c r="A299" s="83" t="s">
        <v>130</v>
      </c>
      <c r="B299" s="83" t="s">
        <v>98</v>
      </c>
      <c r="C299">
        <v>440164</v>
      </c>
      <c r="D299" t="s">
        <v>950</v>
      </c>
      <c r="E299" t="s">
        <v>950</v>
      </c>
      <c r="F299" s="83" t="s">
        <v>108</v>
      </c>
      <c r="G299" s="213">
        <v>38458</v>
      </c>
      <c r="H299" s="83" t="s">
        <v>102</v>
      </c>
      <c r="I299" s="213">
        <v>43354</v>
      </c>
      <c r="J299" s="83" t="s">
        <v>228</v>
      </c>
      <c r="K299" s="214">
        <v>251250010328</v>
      </c>
      <c r="L299" s="83" t="s">
        <v>135</v>
      </c>
      <c r="M299" s="213">
        <v>43547</v>
      </c>
      <c r="N299">
        <v>744600</v>
      </c>
      <c r="O299" s="145" t="s">
        <v>567</v>
      </c>
      <c r="P299" s="145" t="s">
        <v>99</v>
      </c>
      <c r="Q299" s="145" t="s">
        <v>100</v>
      </c>
      <c r="R299" s="145" t="s">
        <v>567</v>
      </c>
      <c r="V299">
        <v>9303</v>
      </c>
      <c r="W299" s="83" t="s">
        <v>1732</v>
      </c>
      <c r="X299" s="83" t="s">
        <v>103</v>
      </c>
      <c r="Y299" t="s">
        <v>2261</v>
      </c>
      <c r="Z299" s="83" t="s">
        <v>102</v>
      </c>
      <c r="AA299" s="83" t="s">
        <v>102</v>
      </c>
      <c r="AB299" t="s">
        <v>3254</v>
      </c>
      <c r="AC299" s="83" t="s">
        <v>4022</v>
      </c>
      <c r="AD299" s="83" t="s">
        <v>111</v>
      </c>
      <c r="AE299" s="83" t="s">
        <v>105</v>
      </c>
      <c r="AF299" t="s">
        <v>2261</v>
      </c>
      <c r="AG299" s="83" t="s">
        <v>102</v>
      </c>
      <c r="AH299" s="83" t="s">
        <v>102</v>
      </c>
      <c r="AI299" t="s">
        <v>3254</v>
      </c>
      <c r="AJ299" s="83" t="s">
        <v>4022</v>
      </c>
      <c r="AK299" s="83" t="s">
        <v>111</v>
      </c>
      <c r="AL299" s="83" t="s">
        <v>105</v>
      </c>
      <c r="AM299" s="87" t="s">
        <v>106</v>
      </c>
      <c r="AN299" t="s">
        <v>2261</v>
      </c>
      <c r="AO299" t="s">
        <v>3254</v>
      </c>
      <c r="AP299" s="83" t="s">
        <v>4022</v>
      </c>
      <c r="AQ299" s="83" t="s">
        <v>144</v>
      </c>
      <c r="AR299" s="87" t="s">
        <v>106</v>
      </c>
      <c r="AT299" s="83" t="s">
        <v>107</v>
      </c>
      <c r="AU299" s="146" t="s">
        <v>107</v>
      </c>
      <c r="AV299" s="146" t="s">
        <v>107</v>
      </c>
      <c r="AX299" s="110" t="s">
        <v>107</v>
      </c>
      <c r="AY299" s="111"/>
      <c r="AZ299" s="112">
        <f t="shared" ca="1" si="20"/>
        <v>6396</v>
      </c>
      <c r="BA299" s="136">
        <f t="shared" ca="1" si="21"/>
        <v>5</v>
      </c>
      <c r="BB299" s="114" t="s">
        <v>136</v>
      </c>
      <c r="BC299" s="114" t="s">
        <v>108</v>
      </c>
      <c r="BD299" s="114"/>
      <c r="BE299" s="115" t="s">
        <v>102</v>
      </c>
      <c r="BF299" s="115" t="s">
        <v>102</v>
      </c>
      <c r="BG299" s="115" t="s">
        <v>102</v>
      </c>
      <c r="BH299" s="115" t="s">
        <v>102</v>
      </c>
      <c r="BI299" s="116"/>
      <c r="BJ299" s="117" t="s">
        <v>109</v>
      </c>
      <c r="BK299" s="117" t="s">
        <v>109</v>
      </c>
      <c r="BL299" s="83">
        <f t="shared" ca="1" si="22"/>
        <v>62</v>
      </c>
      <c r="BM299" s="83" t="s">
        <v>270</v>
      </c>
      <c r="BN299" s="83">
        <v>0</v>
      </c>
      <c r="BO299" s="83" t="s">
        <v>108</v>
      </c>
      <c r="BP299" s="83">
        <v>-509430</v>
      </c>
      <c r="BQ299" s="83" t="s">
        <v>381</v>
      </c>
      <c r="BR299" s="83" t="s">
        <v>157</v>
      </c>
      <c r="BS299" s="83" t="s">
        <v>502</v>
      </c>
      <c r="BT299" s="83">
        <v>-509430</v>
      </c>
      <c r="BU299" s="83" t="s">
        <v>381</v>
      </c>
      <c r="BV299" s="83" t="s">
        <v>157</v>
      </c>
      <c r="BW299" s="83" t="s">
        <v>502</v>
      </c>
      <c r="BY299" s="136">
        <v>0</v>
      </c>
      <c r="BZ299" s="136">
        <v>0</v>
      </c>
      <c r="CA299" s="136">
        <v>0</v>
      </c>
      <c r="CB299" s="136">
        <v>0</v>
      </c>
      <c r="CD299" s="136">
        <v>0</v>
      </c>
      <c r="CE299" s="136">
        <v>0</v>
      </c>
      <c r="CF299" s="136">
        <v>0</v>
      </c>
      <c r="CG299" s="136">
        <v>0</v>
      </c>
      <c r="CH299" s="136">
        <v>0</v>
      </c>
      <c r="CI299" s="136">
        <v>0</v>
      </c>
      <c r="CJ299" s="136">
        <v>0</v>
      </c>
      <c r="CK299" s="138">
        <v>0</v>
      </c>
      <c r="CL299" s="138">
        <v>0</v>
      </c>
      <c r="CM299" s="136">
        <v>0</v>
      </c>
      <c r="CN299" s="136">
        <v>0</v>
      </c>
      <c r="CO299" s="85">
        <v>43706</v>
      </c>
      <c r="CP299" s="83" t="s">
        <v>4345</v>
      </c>
      <c r="CQ299" s="83" t="s">
        <v>102</v>
      </c>
      <c r="CR299" s="83" t="s">
        <v>482</v>
      </c>
      <c r="CS299" s="83">
        <v>294</v>
      </c>
      <c r="CT299" s="83" t="s">
        <v>483</v>
      </c>
      <c r="CU299" s="83">
        <v>1</v>
      </c>
      <c r="CV299" s="83">
        <v>0</v>
      </c>
      <c r="CW299" s="83">
        <v>0</v>
      </c>
      <c r="CX299" s="83" t="s">
        <v>109</v>
      </c>
      <c r="CY299" s="83" t="s">
        <v>583</v>
      </c>
      <c r="CZ299" s="83">
        <v>0</v>
      </c>
      <c r="DA299" s="83">
        <v>0</v>
      </c>
      <c r="DB299" s="83">
        <f t="shared" si="19"/>
        <v>0</v>
      </c>
      <c r="DC299" s="83" t="s">
        <v>497</v>
      </c>
      <c r="DE299" s="136">
        <v>1</v>
      </c>
      <c r="DF299" s="136">
        <v>1</v>
      </c>
      <c r="DG299" s="215" t="s">
        <v>269</v>
      </c>
      <c r="DH299" s="136">
        <v>1</v>
      </c>
      <c r="DI299" s="136">
        <v>1</v>
      </c>
      <c r="DJ299" s="215" t="s">
        <v>269</v>
      </c>
      <c r="EE299" s="136" t="b">
        <v>1</v>
      </c>
      <c r="EF299" s="136" t="b">
        <v>1</v>
      </c>
      <c r="EG299" s="136" t="b">
        <v>1</v>
      </c>
      <c r="EH299" s="136" t="b">
        <v>1</v>
      </c>
      <c r="EL299" s="215" t="s">
        <v>269</v>
      </c>
    </row>
    <row r="300" spans="1:142" ht="60" customHeight="1" x14ac:dyDescent="0.55000000000000004">
      <c r="A300" s="83" t="s">
        <v>130</v>
      </c>
      <c r="B300" s="83" t="s">
        <v>98</v>
      </c>
      <c r="C300">
        <v>924913</v>
      </c>
      <c r="D300" t="s">
        <v>951</v>
      </c>
      <c r="E300" t="s">
        <v>951</v>
      </c>
      <c r="F300" s="83" t="s">
        <v>108</v>
      </c>
      <c r="G300" s="213">
        <v>32458</v>
      </c>
      <c r="H300" s="83" t="s">
        <v>102</v>
      </c>
      <c r="I300" s="213">
        <v>43190</v>
      </c>
      <c r="J300" s="83" t="s">
        <v>228</v>
      </c>
      <c r="K300" s="214">
        <v>124947343040</v>
      </c>
      <c r="L300" s="83" t="s">
        <v>97</v>
      </c>
      <c r="M300" s="213">
        <v>43607</v>
      </c>
      <c r="N300">
        <v>722314</v>
      </c>
      <c r="O300" s="145" t="s">
        <v>567</v>
      </c>
      <c r="P300" s="145" t="s">
        <v>99</v>
      </c>
      <c r="Q300" s="145" t="s">
        <v>100</v>
      </c>
      <c r="R300" s="145" t="s">
        <v>567</v>
      </c>
      <c r="V300">
        <v>470</v>
      </c>
      <c r="W300" s="83" t="s">
        <v>101</v>
      </c>
      <c r="X300" s="83" t="s">
        <v>103</v>
      </c>
      <c r="Y300" t="s">
        <v>2262</v>
      </c>
      <c r="Z300" s="83" t="s">
        <v>102</v>
      </c>
      <c r="AA300" s="83" t="s">
        <v>102</v>
      </c>
      <c r="AB300" t="s">
        <v>3255</v>
      </c>
      <c r="AC300" s="83" t="s">
        <v>4023</v>
      </c>
      <c r="AD300" s="83" t="s">
        <v>144</v>
      </c>
      <c r="AE300" s="83" t="s">
        <v>105</v>
      </c>
      <c r="AF300" t="s">
        <v>2262</v>
      </c>
      <c r="AG300" s="83" t="s">
        <v>102</v>
      </c>
      <c r="AH300" s="83" t="s">
        <v>102</v>
      </c>
      <c r="AI300" t="s">
        <v>3255</v>
      </c>
      <c r="AJ300" s="83" t="s">
        <v>4023</v>
      </c>
      <c r="AK300" s="83" t="s">
        <v>144</v>
      </c>
      <c r="AL300" s="83" t="s">
        <v>105</v>
      </c>
      <c r="AM300" s="87" t="s">
        <v>106</v>
      </c>
      <c r="AN300" t="s">
        <v>2262</v>
      </c>
      <c r="AO300" t="s">
        <v>3255</v>
      </c>
      <c r="AP300" s="83" t="s">
        <v>4023</v>
      </c>
      <c r="AQ300" s="83" t="s">
        <v>111</v>
      </c>
      <c r="AR300" s="87" t="s">
        <v>106</v>
      </c>
      <c r="AT300" s="83" t="s">
        <v>107</v>
      </c>
      <c r="AU300" s="146" t="s">
        <v>107</v>
      </c>
      <c r="AV300" s="146" t="s">
        <v>107</v>
      </c>
      <c r="AX300" s="110" t="s">
        <v>107</v>
      </c>
      <c r="AY300" s="111"/>
      <c r="AZ300" s="112">
        <f t="shared" ca="1" si="20"/>
        <v>3304</v>
      </c>
      <c r="BA300" s="136">
        <f t="shared" ca="1" si="21"/>
        <v>29</v>
      </c>
      <c r="BB300" s="114" t="s">
        <v>134</v>
      </c>
      <c r="BC300" s="114" t="s">
        <v>108</v>
      </c>
      <c r="BD300" s="114"/>
      <c r="BE300" s="115" t="s">
        <v>102</v>
      </c>
      <c r="BF300" s="115" t="s">
        <v>102</v>
      </c>
      <c r="BG300" s="115" t="s">
        <v>102</v>
      </c>
      <c r="BH300" s="115" t="s">
        <v>102</v>
      </c>
      <c r="BI300" s="116"/>
      <c r="BJ300" s="117" t="s">
        <v>109</v>
      </c>
      <c r="BK300" s="117" t="s">
        <v>109</v>
      </c>
      <c r="BL300" s="83">
        <f t="shared" ca="1" si="22"/>
        <v>96</v>
      </c>
      <c r="BM300" s="83" t="s">
        <v>108</v>
      </c>
      <c r="BN300" s="83">
        <v>0</v>
      </c>
      <c r="BO300" s="83" t="s">
        <v>108</v>
      </c>
      <c r="BP300" s="83">
        <v>-511165</v>
      </c>
      <c r="BQ300" s="83" t="s">
        <v>312</v>
      </c>
      <c r="BR300" s="83" t="s">
        <v>153</v>
      </c>
      <c r="BS300" s="83" t="s">
        <v>499</v>
      </c>
      <c r="BT300" s="83">
        <v>-511165</v>
      </c>
      <c r="BU300" s="83" t="s">
        <v>312</v>
      </c>
      <c r="BV300" s="83" t="s">
        <v>153</v>
      </c>
      <c r="BW300" s="83" t="s">
        <v>499</v>
      </c>
      <c r="BY300" s="136">
        <v>0</v>
      </c>
      <c r="BZ300" s="136">
        <v>0</v>
      </c>
      <c r="CA300" s="136">
        <v>0</v>
      </c>
      <c r="CB300" s="136">
        <v>0</v>
      </c>
      <c r="CD300" s="136">
        <v>0</v>
      </c>
      <c r="CE300" s="136">
        <v>0</v>
      </c>
      <c r="CF300" s="136">
        <v>0</v>
      </c>
      <c r="CG300" s="136">
        <v>0</v>
      </c>
      <c r="CH300" s="136">
        <v>0</v>
      </c>
      <c r="CI300" s="136">
        <v>0</v>
      </c>
      <c r="CJ300" s="136">
        <v>0</v>
      </c>
      <c r="CK300" s="138">
        <v>0</v>
      </c>
      <c r="CL300" s="138">
        <v>0</v>
      </c>
      <c r="CM300" s="136">
        <v>0</v>
      </c>
      <c r="CN300" s="136">
        <v>0</v>
      </c>
      <c r="CO300" s="85">
        <v>43707</v>
      </c>
      <c r="CP300" s="83" t="s">
        <v>4346</v>
      </c>
      <c r="CQ300" s="83" t="s">
        <v>102</v>
      </c>
      <c r="CR300" s="83" t="s">
        <v>482</v>
      </c>
      <c r="CS300" s="83">
        <v>295</v>
      </c>
      <c r="CT300" s="83" t="s">
        <v>483</v>
      </c>
      <c r="CU300" s="83">
        <v>1</v>
      </c>
      <c r="CV300" s="83">
        <v>0</v>
      </c>
      <c r="CW300" s="83">
        <v>0</v>
      </c>
      <c r="CX300" s="83" t="s">
        <v>109</v>
      </c>
      <c r="CY300" s="83" t="s">
        <v>583</v>
      </c>
      <c r="CZ300" s="83">
        <v>0</v>
      </c>
      <c r="DA300" s="83">
        <v>0</v>
      </c>
      <c r="DB300" s="83">
        <f t="shared" si="19"/>
        <v>0</v>
      </c>
      <c r="DC300" s="83" t="s">
        <v>497</v>
      </c>
      <c r="DE300" s="136">
        <v>1</v>
      </c>
      <c r="DF300" s="136">
        <v>1</v>
      </c>
      <c r="DG300" s="215" t="s">
        <v>269</v>
      </c>
      <c r="DH300" s="136">
        <v>1</v>
      </c>
      <c r="DI300" s="136">
        <v>1</v>
      </c>
      <c r="DJ300" s="215" t="s">
        <v>269</v>
      </c>
      <c r="EE300" s="136" t="b">
        <v>1</v>
      </c>
      <c r="EF300" s="136" t="b">
        <v>1</v>
      </c>
      <c r="EG300" s="136" t="b">
        <v>1</v>
      </c>
      <c r="EH300" s="136" t="b">
        <v>1</v>
      </c>
      <c r="EL300" s="215" t="s">
        <v>269</v>
      </c>
    </row>
    <row r="301" spans="1:142" ht="60" customHeight="1" x14ac:dyDescent="0.55000000000000004">
      <c r="A301" s="83" t="s">
        <v>130</v>
      </c>
      <c r="B301" s="83" t="s">
        <v>98</v>
      </c>
      <c r="C301">
        <v>391513</v>
      </c>
      <c r="D301" t="s">
        <v>952</v>
      </c>
      <c r="E301" t="s">
        <v>952</v>
      </c>
      <c r="F301" s="83" t="s">
        <v>108</v>
      </c>
      <c r="G301" s="213">
        <v>42098</v>
      </c>
      <c r="H301" s="83" t="s">
        <v>102</v>
      </c>
      <c r="I301" s="213">
        <v>43395</v>
      </c>
      <c r="J301" s="83" t="s">
        <v>228</v>
      </c>
      <c r="K301" s="214">
        <v>711556878219</v>
      </c>
      <c r="L301" s="83" t="s">
        <v>126</v>
      </c>
      <c r="M301" s="213">
        <v>43524</v>
      </c>
      <c r="N301">
        <v>124292</v>
      </c>
      <c r="O301" s="145" t="s">
        <v>567</v>
      </c>
      <c r="P301" s="145" t="s">
        <v>99</v>
      </c>
      <c r="Q301" s="145" t="s">
        <v>100</v>
      </c>
      <c r="R301" s="145" t="s">
        <v>567</v>
      </c>
      <c r="V301">
        <v>9989</v>
      </c>
      <c r="W301" s="83" t="s">
        <v>101</v>
      </c>
      <c r="X301" s="83" t="s">
        <v>103</v>
      </c>
      <c r="Y301" t="s">
        <v>2263</v>
      </c>
      <c r="Z301" s="83" t="s">
        <v>102</v>
      </c>
      <c r="AA301" s="83" t="s">
        <v>102</v>
      </c>
      <c r="AB301" t="s">
        <v>3256</v>
      </c>
      <c r="AC301" s="83" t="s">
        <v>4024</v>
      </c>
      <c r="AD301" s="83" t="s">
        <v>144</v>
      </c>
      <c r="AE301" s="83" t="s">
        <v>105</v>
      </c>
      <c r="AF301" t="s">
        <v>2263</v>
      </c>
      <c r="AG301" s="83" t="s">
        <v>102</v>
      </c>
      <c r="AH301" s="83" t="s">
        <v>102</v>
      </c>
      <c r="AI301" t="s">
        <v>3256</v>
      </c>
      <c r="AJ301" s="83" t="s">
        <v>4024</v>
      </c>
      <c r="AK301" s="83" t="s">
        <v>144</v>
      </c>
      <c r="AL301" s="83" t="s">
        <v>105</v>
      </c>
      <c r="AM301" s="87" t="s">
        <v>106</v>
      </c>
      <c r="AN301" t="s">
        <v>2263</v>
      </c>
      <c r="AO301" t="s">
        <v>3256</v>
      </c>
      <c r="AP301" s="83" t="s">
        <v>4024</v>
      </c>
      <c r="AQ301" s="83" t="s">
        <v>144</v>
      </c>
      <c r="AR301" s="87" t="s">
        <v>106</v>
      </c>
      <c r="AT301" s="83" t="s">
        <v>107</v>
      </c>
      <c r="AU301" s="146" t="s">
        <v>107</v>
      </c>
      <c r="AV301" s="146" t="s">
        <v>107</v>
      </c>
      <c r="AX301" s="110" t="s">
        <v>107</v>
      </c>
      <c r="AY301" s="111"/>
      <c r="AZ301" s="112">
        <f t="shared" ca="1" si="20"/>
        <v>4367</v>
      </c>
      <c r="BA301" s="136">
        <f t="shared" ca="1" si="21"/>
        <v>13</v>
      </c>
      <c r="BB301" s="114" t="s">
        <v>134</v>
      </c>
      <c r="BC301" s="114" t="s">
        <v>108</v>
      </c>
      <c r="BD301" s="114"/>
      <c r="BE301" s="115" t="s">
        <v>102</v>
      </c>
      <c r="BF301" s="115" t="s">
        <v>102</v>
      </c>
      <c r="BG301" s="115" t="s">
        <v>102</v>
      </c>
      <c r="BH301" s="115" t="s">
        <v>102</v>
      </c>
      <c r="BI301" s="116"/>
      <c r="BJ301" s="117" t="s">
        <v>109</v>
      </c>
      <c r="BK301" s="117" t="s">
        <v>109</v>
      </c>
      <c r="BL301" s="83">
        <f t="shared" ca="1" si="22"/>
        <v>60</v>
      </c>
      <c r="BM301" s="83" t="s">
        <v>108</v>
      </c>
      <c r="BN301" s="83">
        <v>0</v>
      </c>
      <c r="BO301" s="83" t="s">
        <v>108</v>
      </c>
      <c r="BP301" s="83">
        <v>-512900</v>
      </c>
      <c r="BQ301" s="83" t="s">
        <v>198</v>
      </c>
      <c r="BR301" s="83" t="s">
        <v>164</v>
      </c>
      <c r="BS301" s="83" t="s">
        <v>499</v>
      </c>
      <c r="BT301" s="83">
        <v>-512900</v>
      </c>
      <c r="BU301" s="83" t="s">
        <v>198</v>
      </c>
      <c r="BV301" s="83" t="s">
        <v>164</v>
      </c>
      <c r="BW301" s="83" t="s">
        <v>499</v>
      </c>
      <c r="BY301" s="136">
        <v>0</v>
      </c>
      <c r="BZ301" s="136">
        <v>0</v>
      </c>
      <c r="CA301" s="136">
        <v>0</v>
      </c>
      <c r="CB301" s="136">
        <v>0</v>
      </c>
      <c r="CD301" s="136">
        <v>0</v>
      </c>
      <c r="CE301" s="136">
        <v>0</v>
      </c>
      <c r="CF301" s="136">
        <v>0</v>
      </c>
      <c r="CG301" s="136">
        <v>0</v>
      </c>
      <c r="CH301" s="136">
        <v>0</v>
      </c>
      <c r="CI301" s="136">
        <v>0</v>
      </c>
      <c r="CJ301" s="136">
        <v>0</v>
      </c>
      <c r="CK301" s="138">
        <v>0</v>
      </c>
      <c r="CL301" s="138">
        <v>0</v>
      </c>
      <c r="CM301" s="136">
        <v>0</v>
      </c>
      <c r="CN301" s="136">
        <v>0</v>
      </c>
      <c r="CO301" s="85">
        <v>43708</v>
      </c>
      <c r="CP301" s="83" t="s">
        <v>4347</v>
      </c>
      <c r="CQ301" s="83" t="s">
        <v>102</v>
      </c>
      <c r="CR301" s="83" t="s">
        <v>482</v>
      </c>
      <c r="CS301" s="83">
        <v>296</v>
      </c>
      <c r="CT301" s="83" t="s">
        <v>483</v>
      </c>
      <c r="CU301" s="83">
        <v>1</v>
      </c>
      <c r="CV301" s="83">
        <v>0</v>
      </c>
      <c r="CW301" s="83">
        <v>0</v>
      </c>
      <c r="CX301" s="83" t="s">
        <v>109</v>
      </c>
      <c r="CY301" s="83" t="s">
        <v>583</v>
      </c>
      <c r="CZ301" s="83">
        <v>0</v>
      </c>
      <c r="DA301" s="83">
        <v>0</v>
      </c>
      <c r="DB301" s="83">
        <f t="shared" si="19"/>
        <v>0</v>
      </c>
      <c r="DC301" s="83" t="s">
        <v>497</v>
      </c>
      <c r="DE301" s="136">
        <v>1</v>
      </c>
      <c r="DF301" s="136">
        <v>1</v>
      </c>
      <c r="DG301" s="215" t="s">
        <v>269</v>
      </c>
      <c r="DH301" s="136">
        <v>1</v>
      </c>
      <c r="DI301" s="136">
        <v>1</v>
      </c>
      <c r="DJ301" s="215" t="s">
        <v>269</v>
      </c>
      <c r="EE301" s="136" t="b">
        <v>1</v>
      </c>
      <c r="EF301" s="136" t="b">
        <v>1</v>
      </c>
      <c r="EG301" s="136" t="b">
        <v>1</v>
      </c>
      <c r="EH301" s="136" t="b">
        <v>1</v>
      </c>
      <c r="EL301" s="215" t="s">
        <v>269</v>
      </c>
    </row>
    <row r="302" spans="1:142" ht="60" customHeight="1" x14ac:dyDescent="0.55000000000000004">
      <c r="A302" s="83" t="s">
        <v>130</v>
      </c>
      <c r="B302" s="83" t="s">
        <v>98</v>
      </c>
      <c r="C302">
        <v>681992</v>
      </c>
      <c r="D302" t="s">
        <v>953</v>
      </c>
      <c r="E302" t="s">
        <v>953</v>
      </c>
      <c r="F302" s="83" t="s">
        <v>108</v>
      </c>
      <c r="G302" s="213">
        <v>27457</v>
      </c>
      <c r="H302" s="83" t="s">
        <v>102</v>
      </c>
      <c r="I302" s="213">
        <v>43220</v>
      </c>
      <c r="J302" s="83" t="s">
        <v>228</v>
      </c>
      <c r="K302" s="214">
        <v>409836681002</v>
      </c>
      <c r="L302" s="83" t="s">
        <v>135</v>
      </c>
      <c r="M302" s="213">
        <v>43712</v>
      </c>
      <c r="N302">
        <v>737421</v>
      </c>
      <c r="O302" s="145" t="s">
        <v>567</v>
      </c>
      <c r="P302" s="145" t="s">
        <v>99</v>
      </c>
      <c r="Q302" s="145" t="s">
        <v>100</v>
      </c>
      <c r="R302" s="145" t="s">
        <v>567</v>
      </c>
      <c r="V302">
        <v>4943</v>
      </c>
      <c r="W302" s="83" t="s">
        <v>1733</v>
      </c>
      <c r="X302" s="83" t="s">
        <v>103</v>
      </c>
      <c r="Y302" t="s">
        <v>2264</v>
      </c>
      <c r="Z302" s="83" t="s">
        <v>102</v>
      </c>
      <c r="AA302" s="83" t="s">
        <v>102</v>
      </c>
      <c r="AB302" t="s">
        <v>3257</v>
      </c>
      <c r="AC302" s="83" t="s">
        <v>4025</v>
      </c>
      <c r="AD302" s="83" t="s">
        <v>111</v>
      </c>
      <c r="AE302" s="83" t="s">
        <v>105</v>
      </c>
      <c r="AF302" t="s">
        <v>2264</v>
      </c>
      <c r="AG302" s="83" t="s">
        <v>102</v>
      </c>
      <c r="AH302" s="83" t="s">
        <v>102</v>
      </c>
      <c r="AI302" t="s">
        <v>3257</v>
      </c>
      <c r="AJ302" s="83" t="s">
        <v>4025</v>
      </c>
      <c r="AK302" s="83" t="s">
        <v>111</v>
      </c>
      <c r="AL302" s="83" t="s">
        <v>105</v>
      </c>
      <c r="AM302" s="87" t="s">
        <v>106</v>
      </c>
      <c r="AN302" t="s">
        <v>2264</v>
      </c>
      <c r="AO302" t="s">
        <v>3257</v>
      </c>
      <c r="AP302" s="83" t="s">
        <v>4025</v>
      </c>
      <c r="AQ302" s="83" t="s">
        <v>144</v>
      </c>
      <c r="AR302" s="87" t="s">
        <v>106</v>
      </c>
      <c r="AT302" s="83" t="s">
        <v>107</v>
      </c>
      <c r="AU302" s="146" t="s">
        <v>107</v>
      </c>
      <c r="AV302" s="146" t="s">
        <v>107</v>
      </c>
      <c r="AX302" s="110" t="s">
        <v>107</v>
      </c>
      <c r="AY302" s="111"/>
      <c r="AZ302" s="112">
        <f t="shared" ca="1" si="20"/>
        <v>6226</v>
      </c>
      <c r="BA302" s="136">
        <f t="shared" ca="1" si="21"/>
        <v>44</v>
      </c>
      <c r="BB302" s="114" t="s">
        <v>136</v>
      </c>
      <c r="BC302" s="114" t="s">
        <v>108</v>
      </c>
      <c r="BD302" s="114"/>
      <c r="BE302" s="115" t="s">
        <v>102</v>
      </c>
      <c r="BF302" s="115" t="s">
        <v>102</v>
      </c>
      <c r="BG302" s="115" t="s">
        <v>102</v>
      </c>
      <c r="BH302" s="115" t="s">
        <v>102</v>
      </c>
      <c r="BI302" s="116"/>
      <c r="BJ302" s="117" t="s">
        <v>109</v>
      </c>
      <c r="BK302" s="117" t="s">
        <v>109</v>
      </c>
      <c r="BL302" s="83">
        <f t="shared" ca="1" si="22"/>
        <v>1</v>
      </c>
      <c r="BM302" s="83" t="s">
        <v>270</v>
      </c>
      <c r="BN302" s="83">
        <v>0</v>
      </c>
      <c r="BO302" s="83" t="s">
        <v>108</v>
      </c>
      <c r="BP302" s="83">
        <v>-514635</v>
      </c>
      <c r="BQ302" s="83" t="s">
        <v>381</v>
      </c>
      <c r="BR302" s="83" t="s">
        <v>157</v>
      </c>
      <c r="BS302" s="83" t="s">
        <v>502</v>
      </c>
      <c r="BT302" s="83">
        <v>-514635</v>
      </c>
      <c r="BU302" s="83" t="s">
        <v>381</v>
      </c>
      <c r="BV302" s="83" t="s">
        <v>157</v>
      </c>
      <c r="BW302" s="83" t="s">
        <v>502</v>
      </c>
      <c r="BY302" s="136">
        <v>0</v>
      </c>
      <c r="BZ302" s="136">
        <v>0</v>
      </c>
      <c r="CA302" s="136">
        <v>0</v>
      </c>
      <c r="CB302" s="136">
        <v>0</v>
      </c>
      <c r="CD302" s="136">
        <v>0</v>
      </c>
      <c r="CE302" s="136">
        <v>0</v>
      </c>
      <c r="CF302" s="136">
        <v>0</v>
      </c>
      <c r="CG302" s="136">
        <v>0</v>
      </c>
      <c r="CH302" s="136">
        <v>0</v>
      </c>
      <c r="CI302" s="136">
        <v>0</v>
      </c>
      <c r="CJ302" s="136">
        <v>0</v>
      </c>
      <c r="CK302" s="138">
        <v>0</v>
      </c>
      <c r="CL302" s="138">
        <v>0</v>
      </c>
      <c r="CM302" s="136">
        <v>0</v>
      </c>
      <c r="CN302" s="136">
        <v>0</v>
      </c>
      <c r="CO302" s="85">
        <v>43709</v>
      </c>
      <c r="CP302" s="83" t="s">
        <v>4348</v>
      </c>
      <c r="CQ302" s="83" t="s">
        <v>102</v>
      </c>
      <c r="CR302" s="83" t="s">
        <v>482</v>
      </c>
      <c r="CS302" s="83">
        <v>297</v>
      </c>
      <c r="CT302" s="83" t="s">
        <v>483</v>
      </c>
      <c r="CU302" s="83">
        <v>1</v>
      </c>
      <c r="CV302" s="83">
        <v>0</v>
      </c>
      <c r="CW302" s="83">
        <v>0</v>
      </c>
      <c r="CX302" s="83" t="s">
        <v>109</v>
      </c>
      <c r="CY302" s="83" t="s">
        <v>583</v>
      </c>
      <c r="CZ302" s="83">
        <v>0</v>
      </c>
      <c r="DA302" s="83">
        <v>0</v>
      </c>
      <c r="DB302" s="83">
        <f t="shared" si="19"/>
        <v>0</v>
      </c>
      <c r="DC302" s="83" t="s">
        <v>497</v>
      </c>
      <c r="DE302" s="136">
        <v>1</v>
      </c>
      <c r="DF302" s="136">
        <v>1</v>
      </c>
      <c r="DG302" s="215" t="s">
        <v>269</v>
      </c>
      <c r="DH302" s="136">
        <v>1</v>
      </c>
      <c r="DI302" s="136">
        <v>1</v>
      </c>
      <c r="DJ302" s="215" t="s">
        <v>269</v>
      </c>
      <c r="EE302" s="136" t="b">
        <v>1</v>
      </c>
      <c r="EF302" s="136" t="b">
        <v>1</v>
      </c>
      <c r="EG302" s="136" t="b">
        <v>1</v>
      </c>
      <c r="EH302" s="136" t="b">
        <v>1</v>
      </c>
      <c r="EL302" s="215" t="s">
        <v>269</v>
      </c>
    </row>
    <row r="303" spans="1:142" ht="60" customHeight="1" x14ac:dyDescent="0.55000000000000004">
      <c r="A303" s="83" t="s">
        <v>130</v>
      </c>
      <c r="B303" s="83" t="s">
        <v>98</v>
      </c>
      <c r="C303">
        <v>332831</v>
      </c>
      <c r="D303" t="s">
        <v>954</v>
      </c>
      <c r="E303" t="s">
        <v>954</v>
      </c>
      <c r="F303" s="83" t="s">
        <v>108</v>
      </c>
      <c r="G303" s="213">
        <v>30009</v>
      </c>
      <c r="H303" s="83" t="s">
        <v>102</v>
      </c>
      <c r="I303" s="213">
        <v>43112</v>
      </c>
      <c r="J303" s="83" t="s">
        <v>228</v>
      </c>
      <c r="K303" s="214">
        <v>270024208629</v>
      </c>
      <c r="L303" s="83" t="s">
        <v>97</v>
      </c>
      <c r="M303" s="213">
        <v>43750</v>
      </c>
      <c r="N303">
        <v>544876</v>
      </c>
      <c r="O303" s="145" t="s">
        <v>567</v>
      </c>
      <c r="P303" s="145" t="s">
        <v>99</v>
      </c>
      <c r="Q303" s="145" t="s">
        <v>100</v>
      </c>
      <c r="R303" s="145" t="s">
        <v>567</v>
      </c>
      <c r="V303">
        <v>8715</v>
      </c>
      <c r="W303" s="83" t="s">
        <v>101</v>
      </c>
      <c r="X303" s="83" t="s">
        <v>103</v>
      </c>
      <c r="Y303" t="s">
        <v>2265</v>
      </c>
      <c r="Z303" s="83" t="s">
        <v>102</v>
      </c>
      <c r="AA303" s="83" t="s">
        <v>102</v>
      </c>
      <c r="AB303" t="s">
        <v>3258</v>
      </c>
      <c r="AC303" s="83" t="s">
        <v>4026</v>
      </c>
      <c r="AD303" s="83" t="s">
        <v>144</v>
      </c>
      <c r="AE303" s="83" t="s">
        <v>105</v>
      </c>
      <c r="AF303" t="s">
        <v>2265</v>
      </c>
      <c r="AG303" s="83" t="s">
        <v>102</v>
      </c>
      <c r="AH303" s="83" t="s">
        <v>102</v>
      </c>
      <c r="AI303" t="s">
        <v>3258</v>
      </c>
      <c r="AJ303" s="83" t="s">
        <v>4026</v>
      </c>
      <c r="AK303" s="83" t="s">
        <v>144</v>
      </c>
      <c r="AL303" s="83" t="s">
        <v>105</v>
      </c>
      <c r="AM303" s="87" t="s">
        <v>106</v>
      </c>
      <c r="AN303" t="s">
        <v>2265</v>
      </c>
      <c r="AO303" t="s">
        <v>3258</v>
      </c>
      <c r="AP303" s="83" t="s">
        <v>4026</v>
      </c>
      <c r="AQ303" s="83" t="s">
        <v>111</v>
      </c>
      <c r="AR303" s="87" t="s">
        <v>106</v>
      </c>
      <c r="AT303" s="83" t="s">
        <v>107</v>
      </c>
      <c r="AU303" s="146" t="s">
        <v>107</v>
      </c>
      <c r="AV303" s="146" t="s">
        <v>107</v>
      </c>
      <c r="AX303" s="110" t="s">
        <v>107</v>
      </c>
      <c r="AY303" s="111"/>
      <c r="AZ303" s="112">
        <f t="shared" ca="1" si="20"/>
        <v>7970</v>
      </c>
      <c r="BA303" s="136">
        <f t="shared" ca="1" si="21"/>
        <v>84</v>
      </c>
      <c r="BB303" s="114" t="s">
        <v>134</v>
      </c>
      <c r="BC303" s="114" t="s">
        <v>108</v>
      </c>
      <c r="BD303" s="114"/>
      <c r="BE303" s="115" t="s">
        <v>102</v>
      </c>
      <c r="BF303" s="115" t="s">
        <v>102</v>
      </c>
      <c r="BG303" s="115" t="s">
        <v>102</v>
      </c>
      <c r="BH303" s="115" t="s">
        <v>102</v>
      </c>
      <c r="BI303" s="116"/>
      <c r="BJ303" s="117" t="s">
        <v>109</v>
      </c>
      <c r="BK303" s="117" t="s">
        <v>109</v>
      </c>
      <c r="BL303" s="83">
        <f t="shared" ca="1" si="22"/>
        <v>28</v>
      </c>
      <c r="BM303" s="83" t="s">
        <v>108</v>
      </c>
      <c r="BN303" s="83">
        <v>0</v>
      </c>
      <c r="BO303" s="83" t="s">
        <v>108</v>
      </c>
      <c r="BP303" s="83">
        <v>-516370</v>
      </c>
      <c r="BQ303" s="83" t="s">
        <v>312</v>
      </c>
      <c r="BR303" s="83" t="s">
        <v>153</v>
      </c>
      <c r="BS303" s="83" t="s">
        <v>499</v>
      </c>
      <c r="BT303" s="83">
        <v>-516370</v>
      </c>
      <c r="BU303" s="83" t="s">
        <v>312</v>
      </c>
      <c r="BV303" s="83" t="s">
        <v>153</v>
      </c>
      <c r="BW303" s="83" t="s">
        <v>499</v>
      </c>
      <c r="BY303" s="136">
        <v>0</v>
      </c>
      <c r="BZ303" s="136">
        <v>0</v>
      </c>
      <c r="CA303" s="136">
        <v>0</v>
      </c>
      <c r="CB303" s="136">
        <v>0</v>
      </c>
      <c r="CD303" s="136">
        <v>0</v>
      </c>
      <c r="CE303" s="136">
        <v>0</v>
      </c>
      <c r="CF303" s="136">
        <v>0</v>
      </c>
      <c r="CG303" s="136">
        <v>0</v>
      </c>
      <c r="CH303" s="136">
        <v>0</v>
      </c>
      <c r="CI303" s="136">
        <v>0</v>
      </c>
      <c r="CJ303" s="136">
        <v>0</v>
      </c>
      <c r="CK303" s="138">
        <v>0</v>
      </c>
      <c r="CL303" s="138">
        <v>0</v>
      </c>
      <c r="CM303" s="136">
        <v>0</v>
      </c>
      <c r="CN303" s="136">
        <v>0</v>
      </c>
      <c r="CO303" s="85">
        <v>43710</v>
      </c>
      <c r="CP303" s="83" t="s">
        <v>4349</v>
      </c>
      <c r="CQ303" s="83" t="s">
        <v>102</v>
      </c>
      <c r="CR303" s="83" t="s">
        <v>482</v>
      </c>
      <c r="CS303" s="83">
        <v>298</v>
      </c>
      <c r="CT303" s="83" t="s">
        <v>483</v>
      </c>
      <c r="CU303" s="83">
        <v>1</v>
      </c>
      <c r="CV303" s="83">
        <v>0</v>
      </c>
      <c r="CW303" s="83">
        <v>0</v>
      </c>
      <c r="CX303" s="83" t="s">
        <v>109</v>
      </c>
      <c r="CY303" s="83" t="s">
        <v>583</v>
      </c>
      <c r="CZ303" s="83">
        <v>0</v>
      </c>
      <c r="DA303" s="83">
        <v>0</v>
      </c>
      <c r="DB303" s="83">
        <f t="shared" si="19"/>
        <v>0</v>
      </c>
      <c r="DC303" s="83" t="s">
        <v>497</v>
      </c>
      <c r="DE303" s="136">
        <v>1</v>
      </c>
      <c r="DF303" s="136">
        <v>1</v>
      </c>
      <c r="DG303" s="215" t="s">
        <v>269</v>
      </c>
      <c r="DH303" s="136">
        <v>1</v>
      </c>
      <c r="DI303" s="136">
        <v>1</v>
      </c>
      <c r="DJ303" s="215" t="s">
        <v>269</v>
      </c>
      <c r="EE303" s="136" t="b">
        <v>1</v>
      </c>
      <c r="EF303" s="136" t="b">
        <v>1</v>
      </c>
      <c r="EG303" s="136" t="b">
        <v>1</v>
      </c>
      <c r="EH303" s="136" t="b">
        <v>1</v>
      </c>
      <c r="EL303" s="215" t="s">
        <v>269</v>
      </c>
    </row>
    <row r="304" spans="1:142" ht="60" customHeight="1" x14ac:dyDescent="0.55000000000000004">
      <c r="A304" s="83" t="s">
        <v>130</v>
      </c>
      <c r="B304" s="83" t="s">
        <v>98</v>
      </c>
      <c r="C304">
        <v>295392</v>
      </c>
      <c r="D304" t="s">
        <v>955</v>
      </c>
      <c r="E304" t="s">
        <v>955</v>
      </c>
      <c r="F304" s="83" t="s">
        <v>108</v>
      </c>
      <c r="G304" s="213">
        <v>34348</v>
      </c>
      <c r="H304" s="83" t="s">
        <v>102</v>
      </c>
      <c r="I304" s="213">
        <v>43274</v>
      </c>
      <c r="J304" s="83" t="s">
        <v>228</v>
      </c>
      <c r="K304" s="214">
        <v>553313613973</v>
      </c>
      <c r="L304" s="83" t="s">
        <v>135</v>
      </c>
      <c r="M304" s="213">
        <v>43581</v>
      </c>
      <c r="N304">
        <v>236205</v>
      </c>
      <c r="O304" s="145" t="s">
        <v>567</v>
      </c>
      <c r="P304" s="145" t="s">
        <v>99</v>
      </c>
      <c r="Q304" s="145" t="s">
        <v>100</v>
      </c>
      <c r="R304" s="145" t="s">
        <v>567</v>
      </c>
      <c r="V304">
        <v>8472</v>
      </c>
      <c r="W304" s="83" t="s">
        <v>101</v>
      </c>
      <c r="X304" s="83" t="s">
        <v>103</v>
      </c>
      <c r="Y304" t="s">
        <v>2266</v>
      </c>
      <c r="Z304" s="83" t="s">
        <v>102</v>
      </c>
      <c r="AA304" s="83" t="s">
        <v>102</v>
      </c>
      <c r="AB304" t="s">
        <v>3259</v>
      </c>
      <c r="AC304" s="83" t="s">
        <v>4027</v>
      </c>
      <c r="AD304" s="83" t="s">
        <v>144</v>
      </c>
      <c r="AE304" s="83" t="s">
        <v>105</v>
      </c>
      <c r="AF304" t="s">
        <v>2266</v>
      </c>
      <c r="AG304" s="83" t="s">
        <v>102</v>
      </c>
      <c r="AH304" s="83" t="s">
        <v>102</v>
      </c>
      <c r="AI304" t="s">
        <v>3259</v>
      </c>
      <c r="AJ304" s="83" t="s">
        <v>4027</v>
      </c>
      <c r="AK304" s="83" t="s">
        <v>144</v>
      </c>
      <c r="AL304" s="83" t="s">
        <v>105</v>
      </c>
      <c r="AM304" s="87" t="s">
        <v>106</v>
      </c>
      <c r="AN304" t="s">
        <v>2266</v>
      </c>
      <c r="AO304" t="s">
        <v>3259</v>
      </c>
      <c r="AP304" s="83" t="s">
        <v>4027</v>
      </c>
      <c r="AQ304" s="83" t="s">
        <v>144</v>
      </c>
      <c r="AR304" s="87" t="s">
        <v>106</v>
      </c>
      <c r="AT304" s="83" t="s">
        <v>107</v>
      </c>
      <c r="AU304" s="146" t="s">
        <v>107</v>
      </c>
      <c r="AV304" s="146" t="s">
        <v>107</v>
      </c>
      <c r="AX304" s="110" t="s">
        <v>107</v>
      </c>
      <c r="AY304" s="111"/>
      <c r="AZ304" s="112">
        <f t="shared" ca="1" si="20"/>
        <v>7861</v>
      </c>
      <c r="BA304" s="136">
        <f t="shared" ca="1" si="21"/>
        <v>30</v>
      </c>
      <c r="BB304" s="114" t="s">
        <v>134</v>
      </c>
      <c r="BC304" s="114" t="s">
        <v>108</v>
      </c>
      <c r="BD304" s="114"/>
      <c r="BE304" s="115" t="s">
        <v>102</v>
      </c>
      <c r="BF304" s="115" t="s">
        <v>102</v>
      </c>
      <c r="BG304" s="115" t="s">
        <v>102</v>
      </c>
      <c r="BH304" s="115" t="s">
        <v>102</v>
      </c>
      <c r="BI304" s="116"/>
      <c r="BJ304" s="117" t="s">
        <v>109</v>
      </c>
      <c r="BK304" s="117" t="s">
        <v>109</v>
      </c>
      <c r="BL304" s="83">
        <f t="shared" ca="1" si="22"/>
        <v>9</v>
      </c>
      <c r="BM304" s="83" t="s">
        <v>108</v>
      </c>
      <c r="BN304" s="83">
        <v>0</v>
      </c>
      <c r="BO304" s="83" t="s">
        <v>108</v>
      </c>
      <c r="BP304" s="83">
        <v>-518105</v>
      </c>
      <c r="BQ304" s="83" t="s">
        <v>198</v>
      </c>
      <c r="BR304" s="83" t="s">
        <v>164</v>
      </c>
      <c r="BS304" s="83" t="s">
        <v>499</v>
      </c>
      <c r="BT304" s="83">
        <v>-518105</v>
      </c>
      <c r="BU304" s="83" t="s">
        <v>198</v>
      </c>
      <c r="BV304" s="83" t="s">
        <v>164</v>
      </c>
      <c r="BW304" s="83" t="s">
        <v>499</v>
      </c>
      <c r="BY304" s="136">
        <v>0</v>
      </c>
      <c r="BZ304" s="136">
        <v>0</v>
      </c>
      <c r="CA304" s="136">
        <v>0</v>
      </c>
      <c r="CB304" s="136">
        <v>0</v>
      </c>
      <c r="CD304" s="136">
        <v>0</v>
      </c>
      <c r="CE304" s="136">
        <v>0</v>
      </c>
      <c r="CF304" s="136">
        <v>0</v>
      </c>
      <c r="CG304" s="136">
        <v>0</v>
      </c>
      <c r="CH304" s="136">
        <v>0</v>
      </c>
      <c r="CI304" s="136">
        <v>0</v>
      </c>
      <c r="CJ304" s="136">
        <v>0</v>
      </c>
      <c r="CK304" s="138">
        <v>0</v>
      </c>
      <c r="CL304" s="138">
        <v>0</v>
      </c>
      <c r="CM304" s="136">
        <v>0</v>
      </c>
      <c r="CN304" s="136">
        <v>0</v>
      </c>
      <c r="CO304" s="85">
        <v>43711</v>
      </c>
      <c r="CP304" s="83" t="s">
        <v>4350</v>
      </c>
      <c r="CQ304" s="83" t="s">
        <v>102</v>
      </c>
      <c r="CR304" s="83" t="s">
        <v>482</v>
      </c>
      <c r="CS304" s="83">
        <v>299</v>
      </c>
      <c r="CT304" s="83" t="s">
        <v>483</v>
      </c>
      <c r="CU304" s="83">
        <v>1</v>
      </c>
      <c r="CV304" s="83">
        <v>0</v>
      </c>
      <c r="CW304" s="83">
        <v>0</v>
      </c>
      <c r="CX304" s="83" t="s">
        <v>109</v>
      </c>
      <c r="CY304" s="83" t="s">
        <v>583</v>
      </c>
      <c r="CZ304" s="83">
        <v>0</v>
      </c>
      <c r="DA304" s="83">
        <v>0</v>
      </c>
      <c r="DB304" s="83">
        <f t="shared" si="19"/>
        <v>0</v>
      </c>
      <c r="DC304" s="83" t="s">
        <v>497</v>
      </c>
      <c r="DE304" s="136">
        <v>1</v>
      </c>
      <c r="DF304" s="136">
        <v>1</v>
      </c>
      <c r="DG304" s="215" t="s">
        <v>269</v>
      </c>
      <c r="DH304" s="136">
        <v>1</v>
      </c>
      <c r="DI304" s="136">
        <v>1</v>
      </c>
      <c r="DJ304" s="215" t="s">
        <v>269</v>
      </c>
      <c r="EE304" s="136" t="b">
        <v>1</v>
      </c>
      <c r="EF304" s="136" t="b">
        <v>1</v>
      </c>
      <c r="EG304" s="136" t="b">
        <v>1</v>
      </c>
      <c r="EH304" s="136" t="b">
        <v>1</v>
      </c>
      <c r="EL304" s="215" t="s">
        <v>269</v>
      </c>
    </row>
    <row r="305" spans="1:142" ht="60" customHeight="1" x14ac:dyDescent="0.55000000000000004">
      <c r="A305" s="83" t="s">
        <v>130</v>
      </c>
      <c r="B305" s="83" t="s">
        <v>98</v>
      </c>
      <c r="C305">
        <v>592439</v>
      </c>
      <c r="D305" t="s">
        <v>956</v>
      </c>
      <c r="E305" t="s">
        <v>956</v>
      </c>
      <c r="F305" s="83" t="s">
        <v>108</v>
      </c>
      <c r="G305" s="213">
        <v>41067</v>
      </c>
      <c r="H305" s="83" t="s">
        <v>102</v>
      </c>
      <c r="I305" s="213">
        <v>43148</v>
      </c>
      <c r="J305" s="83" t="s">
        <v>228</v>
      </c>
      <c r="K305" s="214">
        <v>345174631153</v>
      </c>
      <c r="L305" s="83" t="s">
        <v>97</v>
      </c>
      <c r="M305" s="213">
        <v>43720</v>
      </c>
      <c r="N305">
        <v>924030</v>
      </c>
      <c r="O305" s="145" t="s">
        <v>567</v>
      </c>
      <c r="P305" s="145" t="s">
        <v>99</v>
      </c>
      <c r="Q305" s="145" t="s">
        <v>100</v>
      </c>
      <c r="R305" s="145" t="s">
        <v>567</v>
      </c>
      <c r="V305">
        <v>5110</v>
      </c>
      <c r="W305" s="83" t="s">
        <v>1734</v>
      </c>
      <c r="X305" s="83" t="s">
        <v>103</v>
      </c>
      <c r="Y305" t="s">
        <v>2267</v>
      </c>
      <c r="Z305" s="83" t="s">
        <v>102</v>
      </c>
      <c r="AA305" s="83" t="s">
        <v>102</v>
      </c>
      <c r="AB305" t="s">
        <v>3260</v>
      </c>
      <c r="AC305" s="83" t="s">
        <v>4028</v>
      </c>
      <c r="AD305" s="83" t="s">
        <v>111</v>
      </c>
      <c r="AE305" s="83" t="s">
        <v>105</v>
      </c>
      <c r="AF305" t="s">
        <v>2267</v>
      </c>
      <c r="AG305" s="83" t="s">
        <v>102</v>
      </c>
      <c r="AH305" s="83" t="s">
        <v>102</v>
      </c>
      <c r="AI305" t="s">
        <v>3260</v>
      </c>
      <c r="AJ305" s="83" t="s">
        <v>4028</v>
      </c>
      <c r="AK305" s="83" t="s">
        <v>111</v>
      </c>
      <c r="AL305" s="83" t="s">
        <v>105</v>
      </c>
      <c r="AM305" s="87" t="s">
        <v>106</v>
      </c>
      <c r="AN305" t="s">
        <v>2267</v>
      </c>
      <c r="AO305" t="s">
        <v>3260</v>
      </c>
      <c r="AP305" s="83" t="s">
        <v>4028</v>
      </c>
      <c r="AQ305" s="83" t="s">
        <v>144</v>
      </c>
      <c r="AR305" s="87" t="s">
        <v>106</v>
      </c>
      <c r="AT305" s="83" t="s">
        <v>107</v>
      </c>
      <c r="AU305" s="146" t="s">
        <v>107</v>
      </c>
      <c r="AV305" s="146" t="s">
        <v>107</v>
      </c>
      <c r="AX305" s="110" t="s">
        <v>107</v>
      </c>
      <c r="AY305" s="111"/>
      <c r="AZ305" s="112">
        <f t="shared" ca="1" si="20"/>
        <v>1575</v>
      </c>
      <c r="BA305" s="136">
        <f t="shared" ca="1" si="21"/>
        <v>68</v>
      </c>
      <c r="BB305" s="114" t="s">
        <v>136</v>
      </c>
      <c r="BC305" s="114" t="s">
        <v>108</v>
      </c>
      <c r="BD305" s="114"/>
      <c r="BE305" s="115" t="s">
        <v>102</v>
      </c>
      <c r="BF305" s="115" t="s">
        <v>102</v>
      </c>
      <c r="BG305" s="115" t="s">
        <v>102</v>
      </c>
      <c r="BH305" s="115" t="s">
        <v>102</v>
      </c>
      <c r="BI305" s="116"/>
      <c r="BJ305" s="117" t="s">
        <v>109</v>
      </c>
      <c r="BK305" s="117" t="s">
        <v>109</v>
      </c>
      <c r="BL305" s="83">
        <f t="shared" ca="1" si="22"/>
        <v>72</v>
      </c>
      <c r="BM305" s="83" t="s">
        <v>270</v>
      </c>
      <c r="BN305" s="83">
        <v>0</v>
      </c>
      <c r="BO305" s="83" t="s">
        <v>108</v>
      </c>
      <c r="BP305" s="83">
        <v>-519840</v>
      </c>
      <c r="BQ305" s="83" t="s">
        <v>381</v>
      </c>
      <c r="BR305" s="83" t="s">
        <v>157</v>
      </c>
      <c r="BS305" s="83" t="s">
        <v>502</v>
      </c>
      <c r="BT305" s="83">
        <v>-519840</v>
      </c>
      <c r="BU305" s="83" t="s">
        <v>381</v>
      </c>
      <c r="BV305" s="83" t="s">
        <v>157</v>
      </c>
      <c r="BW305" s="83" t="s">
        <v>502</v>
      </c>
      <c r="BY305" s="136">
        <v>0</v>
      </c>
      <c r="BZ305" s="136">
        <v>0</v>
      </c>
      <c r="CA305" s="136">
        <v>0</v>
      </c>
      <c r="CB305" s="136">
        <v>0</v>
      </c>
      <c r="CD305" s="136">
        <v>0</v>
      </c>
      <c r="CE305" s="136">
        <v>0</v>
      </c>
      <c r="CF305" s="136">
        <v>0</v>
      </c>
      <c r="CG305" s="136">
        <v>0</v>
      </c>
      <c r="CH305" s="136">
        <v>0</v>
      </c>
      <c r="CI305" s="136">
        <v>0</v>
      </c>
      <c r="CJ305" s="136">
        <v>0</v>
      </c>
      <c r="CK305" s="138">
        <v>0</v>
      </c>
      <c r="CL305" s="138">
        <v>0</v>
      </c>
      <c r="CM305" s="136">
        <v>0</v>
      </c>
      <c r="CN305" s="136">
        <v>0</v>
      </c>
      <c r="CO305" s="85">
        <v>43712</v>
      </c>
      <c r="CP305" s="83" t="s">
        <v>4351</v>
      </c>
      <c r="CQ305" s="83" t="s">
        <v>102</v>
      </c>
      <c r="CR305" s="83" t="s">
        <v>482</v>
      </c>
      <c r="CS305" s="83">
        <v>300</v>
      </c>
      <c r="CT305" s="83" t="s">
        <v>483</v>
      </c>
      <c r="CU305" s="83">
        <v>1</v>
      </c>
      <c r="CV305" s="83">
        <v>0</v>
      </c>
      <c r="CW305" s="83">
        <v>0</v>
      </c>
      <c r="CX305" s="83" t="s">
        <v>109</v>
      </c>
      <c r="CY305" s="83" t="s">
        <v>583</v>
      </c>
      <c r="CZ305" s="83">
        <v>0</v>
      </c>
      <c r="DA305" s="83">
        <v>0</v>
      </c>
      <c r="DB305" s="83">
        <f t="shared" si="19"/>
        <v>0</v>
      </c>
      <c r="DC305" s="83" t="s">
        <v>497</v>
      </c>
      <c r="DE305" s="136">
        <v>1</v>
      </c>
      <c r="DF305" s="136">
        <v>1</v>
      </c>
      <c r="DG305" s="215" t="s">
        <v>269</v>
      </c>
      <c r="DH305" s="136">
        <v>1</v>
      </c>
      <c r="DI305" s="136">
        <v>1</v>
      </c>
      <c r="DJ305" s="215" t="s">
        <v>269</v>
      </c>
      <c r="EE305" s="136" t="b">
        <v>1</v>
      </c>
      <c r="EF305" s="136" t="b">
        <v>1</v>
      </c>
      <c r="EG305" s="136" t="b">
        <v>1</v>
      </c>
      <c r="EH305" s="136" t="b">
        <v>1</v>
      </c>
      <c r="EL305" s="215" t="s">
        <v>269</v>
      </c>
    </row>
    <row r="306" spans="1:142" ht="60" customHeight="1" x14ac:dyDescent="0.55000000000000004">
      <c r="A306" s="83" t="s">
        <v>130</v>
      </c>
      <c r="B306" s="83" t="s">
        <v>98</v>
      </c>
      <c r="C306">
        <v>675331</v>
      </c>
      <c r="D306" t="s">
        <v>957</v>
      </c>
      <c r="E306" t="s">
        <v>957</v>
      </c>
      <c r="F306" s="83" t="s">
        <v>108</v>
      </c>
      <c r="G306" s="213">
        <v>37564</v>
      </c>
      <c r="H306" s="83" t="s">
        <v>102</v>
      </c>
      <c r="I306" s="213">
        <v>43261</v>
      </c>
      <c r="J306" s="83" t="s">
        <v>228</v>
      </c>
      <c r="K306" s="214">
        <v>284461347820</v>
      </c>
      <c r="L306" s="83" t="s">
        <v>126</v>
      </c>
      <c r="M306" s="213">
        <v>43561</v>
      </c>
      <c r="N306">
        <v>778631</v>
      </c>
      <c r="O306" s="145" t="s">
        <v>567</v>
      </c>
      <c r="P306" s="145" t="s">
        <v>99</v>
      </c>
      <c r="Q306" s="145" t="s">
        <v>100</v>
      </c>
      <c r="R306" s="145" t="s">
        <v>567</v>
      </c>
      <c r="V306">
        <v>2868</v>
      </c>
      <c r="W306" s="83" t="s">
        <v>101</v>
      </c>
      <c r="X306" s="83" t="s">
        <v>103</v>
      </c>
      <c r="Y306" t="s">
        <v>2268</v>
      </c>
      <c r="Z306" s="83" t="s">
        <v>102</v>
      </c>
      <c r="AA306" s="83" t="s">
        <v>102</v>
      </c>
      <c r="AB306" t="s">
        <v>3261</v>
      </c>
      <c r="AC306" s="83" t="s">
        <v>4029</v>
      </c>
      <c r="AD306" s="83" t="s">
        <v>144</v>
      </c>
      <c r="AE306" s="83" t="s">
        <v>105</v>
      </c>
      <c r="AF306" t="s">
        <v>2268</v>
      </c>
      <c r="AG306" s="83" t="s">
        <v>102</v>
      </c>
      <c r="AH306" s="83" t="s">
        <v>102</v>
      </c>
      <c r="AI306" t="s">
        <v>3261</v>
      </c>
      <c r="AJ306" s="83" t="s">
        <v>4029</v>
      </c>
      <c r="AK306" s="83" t="s">
        <v>144</v>
      </c>
      <c r="AL306" s="83" t="s">
        <v>105</v>
      </c>
      <c r="AM306" s="87" t="s">
        <v>106</v>
      </c>
      <c r="AN306" t="s">
        <v>2268</v>
      </c>
      <c r="AO306" t="s">
        <v>3261</v>
      </c>
      <c r="AP306" s="83" t="s">
        <v>4029</v>
      </c>
      <c r="AQ306" s="83" t="s">
        <v>111</v>
      </c>
      <c r="AR306" s="87" t="s">
        <v>106</v>
      </c>
      <c r="AT306" s="83" t="s">
        <v>107</v>
      </c>
      <c r="AU306" s="146" t="s">
        <v>107</v>
      </c>
      <c r="AV306" s="146" t="s">
        <v>107</v>
      </c>
      <c r="AX306" s="110" t="s">
        <v>107</v>
      </c>
      <c r="AY306" s="111"/>
      <c r="AZ306" s="112">
        <f t="shared" ca="1" si="20"/>
        <v>3590</v>
      </c>
      <c r="BA306" s="136">
        <f t="shared" ca="1" si="21"/>
        <v>50</v>
      </c>
      <c r="BB306" s="114" t="s">
        <v>134</v>
      </c>
      <c r="BC306" s="114" t="s">
        <v>108</v>
      </c>
      <c r="BD306" s="114"/>
      <c r="BE306" s="115" t="s">
        <v>102</v>
      </c>
      <c r="BF306" s="115" t="s">
        <v>102</v>
      </c>
      <c r="BG306" s="115" t="s">
        <v>102</v>
      </c>
      <c r="BH306" s="115" t="s">
        <v>102</v>
      </c>
      <c r="BI306" s="116"/>
      <c r="BJ306" s="117" t="s">
        <v>109</v>
      </c>
      <c r="BK306" s="117" t="s">
        <v>109</v>
      </c>
      <c r="BL306" s="83">
        <f t="shared" ca="1" si="22"/>
        <v>56</v>
      </c>
      <c r="BM306" s="83" t="s">
        <v>108</v>
      </c>
      <c r="BN306" s="83">
        <v>0</v>
      </c>
      <c r="BO306" s="83" t="s">
        <v>108</v>
      </c>
      <c r="BP306" s="83">
        <v>-521575</v>
      </c>
      <c r="BQ306" s="83" t="s">
        <v>312</v>
      </c>
      <c r="BR306" s="83" t="s">
        <v>153</v>
      </c>
      <c r="BS306" s="83" t="s">
        <v>499</v>
      </c>
      <c r="BT306" s="83">
        <v>-521575</v>
      </c>
      <c r="BU306" s="83" t="s">
        <v>312</v>
      </c>
      <c r="BV306" s="83" t="s">
        <v>153</v>
      </c>
      <c r="BW306" s="83" t="s">
        <v>499</v>
      </c>
      <c r="BY306" s="136">
        <v>0</v>
      </c>
      <c r="BZ306" s="136">
        <v>0</v>
      </c>
      <c r="CA306" s="136">
        <v>0</v>
      </c>
      <c r="CB306" s="136">
        <v>0</v>
      </c>
      <c r="CD306" s="136">
        <v>0</v>
      </c>
      <c r="CE306" s="136">
        <v>0</v>
      </c>
      <c r="CF306" s="136">
        <v>0</v>
      </c>
      <c r="CG306" s="136">
        <v>0</v>
      </c>
      <c r="CH306" s="136">
        <v>0</v>
      </c>
      <c r="CI306" s="136">
        <v>0</v>
      </c>
      <c r="CJ306" s="136">
        <v>0</v>
      </c>
      <c r="CK306" s="138">
        <v>0</v>
      </c>
      <c r="CL306" s="138">
        <v>0</v>
      </c>
      <c r="CM306" s="136">
        <v>0</v>
      </c>
      <c r="CN306" s="136">
        <v>0</v>
      </c>
      <c r="CO306" s="85">
        <v>43713</v>
      </c>
      <c r="CP306" s="83" t="s">
        <v>4352</v>
      </c>
      <c r="CQ306" s="83" t="s">
        <v>102</v>
      </c>
      <c r="CR306" s="83" t="s">
        <v>482</v>
      </c>
      <c r="CS306" s="83">
        <v>301</v>
      </c>
      <c r="CT306" s="83" t="s">
        <v>483</v>
      </c>
      <c r="CU306" s="83">
        <v>1</v>
      </c>
      <c r="CV306" s="83">
        <v>0</v>
      </c>
      <c r="CW306" s="83">
        <v>0</v>
      </c>
      <c r="CX306" s="83" t="s">
        <v>109</v>
      </c>
      <c r="CY306" s="83" t="s">
        <v>583</v>
      </c>
      <c r="CZ306" s="83">
        <v>0</v>
      </c>
      <c r="DA306" s="83">
        <v>0</v>
      </c>
      <c r="DB306" s="83">
        <f t="shared" si="19"/>
        <v>0</v>
      </c>
      <c r="DC306" s="83" t="s">
        <v>497</v>
      </c>
      <c r="DE306" s="136">
        <v>1</v>
      </c>
      <c r="DF306" s="136">
        <v>1</v>
      </c>
      <c r="DG306" s="215" t="s">
        <v>269</v>
      </c>
      <c r="DH306" s="136">
        <v>1</v>
      </c>
      <c r="DI306" s="136">
        <v>1</v>
      </c>
      <c r="DJ306" s="215" t="s">
        <v>269</v>
      </c>
      <c r="EE306" s="136" t="b">
        <v>1</v>
      </c>
      <c r="EF306" s="136" t="b">
        <v>1</v>
      </c>
      <c r="EG306" s="136" t="b">
        <v>1</v>
      </c>
      <c r="EH306" s="136" t="b">
        <v>1</v>
      </c>
      <c r="EL306" s="215" t="s">
        <v>269</v>
      </c>
    </row>
    <row r="307" spans="1:142" ht="60" customHeight="1" x14ac:dyDescent="0.55000000000000004">
      <c r="A307" s="83" t="s">
        <v>130</v>
      </c>
      <c r="B307" s="83" t="s">
        <v>98</v>
      </c>
      <c r="C307">
        <v>682125</v>
      </c>
      <c r="D307" t="s">
        <v>958</v>
      </c>
      <c r="E307" t="s">
        <v>958</v>
      </c>
      <c r="F307" s="83" t="s">
        <v>108</v>
      </c>
      <c r="G307" s="213">
        <v>33928</v>
      </c>
      <c r="H307" s="83" t="s">
        <v>102</v>
      </c>
      <c r="I307" s="213">
        <v>43352</v>
      </c>
      <c r="J307" s="83" t="s">
        <v>228</v>
      </c>
      <c r="K307" s="214">
        <v>174598442953</v>
      </c>
      <c r="L307" s="83" t="s">
        <v>135</v>
      </c>
      <c r="M307" s="213">
        <v>43690</v>
      </c>
      <c r="N307">
        <v>960060</v>
      </c>
      <c r="O307" s="145" t="s">
        <v>567</v>
      </c>
      <c r="P307" s="145" t="s">
        <v>99</v>
      </c>
      <c r="Q307" s="145" t="s">
        <v>100</v>
      </c>
      <c r="R307" s="145" t="s">
        <v>567</v>
      </c>
      <c r="V307">
        <v>2580</v>
      </c>
      <c r="W307" s="83" t="s">
        <v>101</v>
      </c>
      <c r="X307" s="83" t="s">
        <v>103</v>
      </c>
      <c r="Y307" t="s">
        <v>2269</v>
      </c>
      <c r="Z307" s="83" t="s">
        <v>102</v>
      </c>
      <c r="AA307" s="83" t="s">
        <v>102</v>
      </c>
      <c r="AB307" t="s">
        <v>3262</v>
      </c>
      <c r="AC307" s="83" t="s">
        <v>4030</v>
      </c>
      <c r="AD307" s="83" t="s">
        <v>144</v>
      </c>
      <c r="AE307" s="83" t="s">
        <v>105</v>
      </c>
      <c r="AF307" t="s">
        <v>2269</v>
      </c>
      <c r="AG307" s="83" t="s">
        <v>102</v>
      </c>
      <c r="AH307" s="83" t="s">
        <v>102</v>
      </c>
      <c r="AI307" t="s">
        <v>3262</v>
      </c>
      <c r="AJ307" s="83" t="s">
        <v>4030</v>
      </c>
      <c r="AK307" s="83" t="s">
        <v>144</v>
      </c>
      <c r="AL307" s="83" t="s">
        <v>105</v>
      </c>
      <c r="AM307" s="87" t="s">
        <v>106</v>
      </c>
      <c r="AN307" t="s">
        <v>2269</v>
      </c>
      <c r="AO307" t="s">
        <v>3262</v>
      </c>
      <c r="AP307" s="83" t="s">
        <v>4030</v>
      </c>
      <c r="AQ307" s="83" t="s">
        <v>144</v>
      </c>
      <c r="AR307" s="87" t="s">
        <v>106</v>
      </c>
      <c r="AT307" s="83" t="s">
        <v>107</v>
      </c>
      <c r="AU307" s="146" t="s">
        <v>107</v>
      </c>
      <c r="AV307" s="146" t="s">
        <v>107</v>
      </c>
      <c r="AX307" s="110" t="s">
        <v>107</v>
      </c>
      <c r="AY307" s="111"/>
      <c r="AZ307" s="112">
        <f t="shared" ca="1" si="20"/>
        <v>9792</v>
      </c>
      <c r="BA307" s="136">
        <f t="shared" ca="1" si="21"/>
        <v>70</v>
      </c>
      <c r="BB307" s="114" t="s">
        <v>134</v>
      </c>
      <c r="BC307" s="114" t="s">
        <v>108</v>
      </c>
      <c r="BD307" s="114"/>
      <c r="BE307" s="115" t="s">
        <v>102</v>
      </c>
      <c r="BF307" s="115" t="s">
        <v>102</v>
      </c>
      <c r="BG307" s="115" t="s">
        <v>102</v>
      </c>
      <c r="BH307" s="115" t="s">
        <v>102</v>
      </c>
      <c r="BI307" s="116"/>
      <c r="BJ307" s="117" t="s">
        <v>109</v>
      </c>
      <c r="BK307" s="117" t="s">
        <v>109</v>
      </c>
      <c r="BL307" s="83">
        <f t="shared" ca="1" si="22"/>
        <v>85</v>
      </c>
      <c r="BM307" s="83" t="s">
        <v>108</v>
      </c>
      <c r="BN307" s="83">
        <v>0</v>
      </c>
      <c r="BO307" s="83" t="s">
        <v>108</v>
      </c>
      <c r="BP307" s="83">
        <v>-523310</v>
      </c>
      <c r="BQ307" s="83" t="s">
        <v>198</v>
      </c>
      <c r="BR307" s="83" t="s">
        <v>164</v>
      </c>
      <c r="BS307" s="83" t="s">
        <v>499</v>
      </c>
      <c r="BT307" s="83">
        <v>-523310</v>
      </c>
      <c r="BU307" s="83" t="s">
        <v>198</v>
      </c>
      <c r="BV307" s="83" t="s">
        <v>164</v>
      </c>
      <c r="BW307" s="83" t="s">
        <v>499</v>
      </c>
      <c r="BY307" s="136">
        <v>0</v>
      </c>
      <c r="BZ307" s="136">
        <v>0</v>
      </c>
      <c r="CA307" s="136">
        <v>0</v>
      </c>
      <c r="CB307" s="136">
        <v>0</v>
      </c>
      <c r="CD307" s="136">
        <v>0</v>
      </c>
      <c r="CE307" s="136">
        <v>0</v>
      </c>
      <c r="CF307" s="136">
        <v>0</v>
      </c>
      <c r="CG307" s="136">
        <v>0</v>
      </c>
      <c r="CH307" s="136">
        <v>0</v>
      </c>
      <c r="CI307" s="136">
        <v>0</v>
      </c>
      <c r="CJ307" s="136">
        <v>0</v>
      </c>
      <c r="CK307" s="138">
        <v>0</v>
      </c>
      <c r="CL307" s="138">
        <v>0</v>
      </c>
      <c r="CM307" s="136">
        <v>0</v>
      </c>
      <c r="CN307" s="136">
        <v>0</v>
      </c>
      <c r="CO307" s="85">
        <v>43714</v>
      </c>
      <c r="CP307" s="83" t="s">
        <v>4353</v>
      </c>
      <c r="CQ307" s="83" t="s">
        <v>102</v>
      </c>
      <c r="CR307" s="83" t="s">
        <v>482</v>
      </c>
      <c r="CS307" s="83">
        <v>302</v>
      </c>
      <c r="CT307" s="83" t="s">
        <v>483</v>
      </c>
      <c r="CU307" s="83">
        <v>1</v>
      </c>
      <c r="CV307" s="83">
        <v>0</v>
      </c>
      <c r="CW307" s="83">
        <v>0</v>
      </c>
      <c r="CX307" s="83" t="s">
        <v>109</v>
      </c>
      <c r="CY307" s="83" t="s">
        <v>583</v>
      </c>
      <c r="CZ307" s="83">
        <v>0</v>
      </c>
      <c r="DA307" s="83">
        <v>0</v>
      </c>
      <c r="DB307" s="83">
        <f t="shared" si="19"/>
        <v>0</v>
      </c>
      <c r="DC307" s="83" t="s">
        <v>497</v>
      </c>
      <c r="DE307" s="136">
        <v>1</v>
      </c>
      <c r="DF307" s="136">
        <v>1</v>
      </c>
      <c r="DG307" s="215" t="s">
        <v>269</v>
      </c>
      <c r="DH307" s="136">
        <v>1</v>
      </c>
      <c r="DI307" s="136">
        <v>1</v>
      </c>
      <c r="DJ307" s="215" t="s">
        <v>269</v>
      </c>
      <c r="EE307" s="136" t="b">
        <v>1</v>
      </c>
      <c r="EF307" s="136" t="b">
        <v>1</v>
      </c>
      <c r="EG307" s="136" t="b">
        <v>1</v>
      </c>
      <c r="EH307" s="136" t="b">
        <v>1</v>
      </c>
      <c r="EL307" s="215" t="s">
        <v>269</v>
      </c>
    </row>
    <row r="308" spans="1:142" ht="60" customHeight="1" x14ac:dyDescent="0.55000000000000004">
      <c r="A308" s="83" t="s">
        <v>130</v>
      </c>
      <c r="B308" s="83" t="s">
        <v>98</v>
      </c>
      <c r="C308">
        <v>925339</v>
      </c>
      <c r="D308" t="s">
        <v>959</v>
      </c>
      <c r="E308" t="s">
        <v>959</v>
      </c>
      <c r="F308" s="83" t="s">
        <v>108</v>
      </c>
      <c r="G308" s="213">
        <v>28144</v>
      </c>
      <c r="H308" s="83" t="s">
        <v>102</v>
      </c>
      <c r="I308" s="213">
        <v>43222</v>
      </c>
      <c r="J308" s="83" t="s">
        <v>228</v>
      </c>
      <c r="K308" s="214">
        <v>940254136537</v>
      </c>
      <c r="L308" s="83" t="s">
        <v>97</v>
      </c>
      <c r="M308" s="213">
        <v>43645</v>
      </c>
      <c r="N308">
        <v>945193</v>
      </c>
      <c r="O308" s="145" t="s">
        <v>567</v>
      </c>
      <c r="P308" s="145" t="s">
        <v>99</v>
      </c>
      <c r="Q308" s="145" t="s">
        <v>100</v>
      </c>
      <c r="R308" s="145" t="s">
        <v>567</v>
      </c>
      <c r="V308">
        <v>2957</v>
      </c>
      <c r="W308" s="83" t="s">
        <v>1735</v>
      </c>
      <c r="X308" s="83" t="s">
        <v>103</v>
      </c>
      <c r="Y308" t="s">
        <v>2270</v>
      </c>
      <c r="Z308" s="83" t="s">
        <v>102</v>
      </c>
      <c r="AA308" s="83" t="s">
        <v>102</v>
      </c>
      <c r="AB308" t="s">
        <v>3263</v>
      </c>
      <c r="AC308" s="83" t="s">
        <v>4031</v>
      </c>
      <c r="AD308" s="83" t="s">
        <v>111</v>
      </c>
      <c r="AE308" s="83" t="s">
        <v>105</v>
      </c>
      <c r="AF308" t="s">
        <v>2270</v>
      </c>
      <c r="AG308" s="83" t="s">
        <v>102</v>
      </c>
      <c r="AH308" s="83" t="s">
        <v>102</v>
      </c>
      <c r="AI308" t="s">
        <v>3263</v>
      </c>
      <c r="AJ308" s="83" t="s">
        <v>4031</v>
      </c>
      <c r="AK308" s="83" t="s">
        <v>111</v>
      </c>
      <c r="AL308" s="83" t="s">
        <v>105</v>
      </c>
      <c r="AM308" s="87" t="s">
        <v>106</v>
      </c>
      <c r="AN308" t="s">
        <v>2270</v>
      </c>
      <c r="AO308" t="s">
        <v>3263</v>
      </c>
      <c r="AP308" s="83" t="s">
        <v>4031</v>
      </c>
      <c r="AQ308" s="83" t="s">
        <v>144</v>
      </c>
      <c r="AR308" s="87" t="s">
        <v>106</v>
      </c>
      <c r="AT308" s="83" t="s">
        <v>107</v>
      </c>
      <c r="AU308" s="146" t="s">
        <v>107</v>
      </c>
      <c r="AV308" s="146" t="s">
        <v>107</v>
      </c>
      <c r="AX308" s="110" t="s">
        <v>107</v>
      </c>
      <c r="AY308" s="111"/>
      <c r="AZ308" s="112">
        <f t="shared" ca="1" si="20"/>
        <v>9223</v>
      </c>
      <c r="BA308" s="136">
        <f t="shared" ca="1" si="21"/>
        <v>56</v>
      </c>
      <c r="BB308" s="114" t="s">
        <v>136</v>
      </c>
      <c r="BC308" s="114" t="s">
        <v>108</v>
      </c>
      <c r="BD308" s="114"/>
      <c r="BE308" s="115" t="s">
        <v>102</v>
      </c>
      <c r="BF308" s="115" t="s">
        <v>102</v>
      </c>
      <c r="BG308" s="115" t="s">
        <v>102</v>
      </c>
      <c r="BH308" s="115" t="s">
        <v>102</v>
      </c>
      <c r="BI308" s="116"/>
      <c r="BJ308" s="117" t="s">
        <v>109</v>
      </c>
      <c r="BK308" s="117" t="s">
        <v>109</v>
      </c>
      <c r="BL308" s="83">
        <f t="shared" ca="1" si="22"/>
        <v>16</v>
      </c>
      <c r="BM308" s="83" t="s">
        <v>270</v>
      </c>
      <c r="BN308" s="83">
        <v>0</v>
      </c>
      <c r="BO308" s="83" t="s">
        <v>108</v>
      </c>
      <c r="BP308" s="83">
        <v>-525045</v>
      </c>
      <c r="BQ308" s="83" t="s">
        <v>381</v>
      </c>
      <c r="BR308" s="83" t="s">
        <v>157</v>
      </c>
      <c r="BS308" s="83" t="s">
        <v>502</v>
      </c>
      <c r="BT308" s="83">
        <v>-525045</v>
      </c>
      <c r="BU308" s="83" t="s">
        <v>381</v>
      </c>
      <c r="BV308" s="83" t="s">
        <v>157</v>
      </c>
      <c r="BW308" s="83" t="s">
        <v>502</v>
      </c>
      <c r="BY308" s="136">
        <v>0</v>
      </c>
      <c r="BZ308" s="136">
        <v>0</v>
      </c>
      <c r="CA308" s="136">
        <v>0</v>
      </c>
      <c r="CB308" s="136">
        <v>0</v>
      </c>
      <c r="CD308" s="136">
        <v>0</v>
      </c>
      <c r="CE308" s="136">
        <v>0</v>
      </c>
      <c r="CF308" s="136">
        <v>0</v>
      </c>
      <c r="CG308" s="136">
        <v>0</v>
      </c>
      <c r="CH308" s="136">
        <v>0</v>
      </c>
      <c r="CI308" s="136">
        <v>0</v>
      </c>
      <c r="CJ308" s="136">
        <v>0</v>
      </c>
      <c r="CK308" s="138">
        <v>0</v>
      </c>
      <c r="CL308" s="138">
        <v>0</v>
      </c>
      <c r="CM308" s="136">
        <v>0</v>
      </c>
      <c r="CN308" s="136">
        <v>0</v>
      </c>
      <c r="CO308" s="85">
        <v>43715</v>
      </c>
      <c r="CP308" s="83" t="s">
        <v>4354</v>
      </c>
      <c r="CQ308" s="83" t="s">
        <v>102</v>
      </c>
      <c r="CR308" s="83" t="s">
        <v>482</v>
      </c>
      <c r="CS308" s="83">
        <v>303</v>
      </c>
      <c r="CT308" s="83" t="s">
        <v>483</v>
      </c>
      <c r="CU308" s="83">
        <v>1</v>
      </c>
      <c r="CV308" s="83">
        <v>0</v>
      </c>
      <c r="CW308" s="83">
        <v>0</v>
      </c>
      <c r="CX308" s="83" t="s">
        <v>109</v>
      </c>
      <c r="CY308" s="83" t="s">
        <v>583</v>
      </c>
      <c r="CZ308" s="83">
        <v>0</v>
      </c>
      <c r="DA308" s="83">
        <v>0</v>
      </c>
      <c r="DB308" s="83">
        <f t="shared" si="19"/>
        <v>0</v>
      </c>
      <c r="DC308" s="83" t="s">
        <v>497</v>
      </c>
      <c r="DE308" s="136">
        <v>1</v>
      </c>
      <c r="DF308" s="136">
        <v>1</v>
      </c>
      <c r="DG308" s="215" t="s">
        <v>269</v>
      </c>
      <c r="DH308" s="136">
        <v>1</v>
      </c>
      <c r="DI308" s="136">
        <v>1</v>
      </c>
      <c r="DJ308" s="215" t="s">
        <v>269</v>
      </c>
      <c r="EE308" s="136" t="b">
        <v>1</v>
      </c>
      <c r="EF308" s="136" t="b">
        <v>1</v>
      </c>
      <c r="EG308" s="136" t="b">
        <v>1</v>
      </c>
      <c r="EH308" s="136" t="b">
        <v>1</v>
      </c>
      <c r="EL308" s="215" t="s">
        <v>269</v>
      </c>
    </row>
    <row r="309" spans="1:142" ht="60" customHeight="1" x14ac:dyDescent="0.55000000000000004">
      <c r="A309" s="83" t="s">
        <v>130</v>
      </c>
      <c r="B309" s="83" t="s">
        <v>98</v>
      </c>
      <c r="C309">
        <v>237377</v>
      </c>
      <c r="D309" t="s">
        <v>960</v>
      </c>
      <c r="E309" t="s">
        <v>960</v>
      </c>
      <c r="F309" s="83" t="s">
        <v>108</v>
      </c>
      <c r="G309" s="213">
        <v>42825</v>
      </c>
      <c r="H309" s="83" t="s">
        <v>102</v>
      </c>
      <c r="I309" s="213">
        <v>43396</v>
      </c>
      <c r="J309" s="83" t="s">
        <v>228</v>
      </c>
      <c r="K309" s="214">
        <v>603803751406</v>
      </c>
      <c r="L309" s="83" t="s">
        <v>135</v>
      </c>
      <c r="M309" s="213">
        <v>43700</v>
      </c>
      <c r="N309">
        <v>991262</v>
      </c>
      <c r="O309" s="145" t="s">
        <v>567</v>
      </c>
      <c r="P309" s="145" t="s">
        <v>99</v>
      </c>
      <c r="Q309" s="145" t="s">
        <v>100</v>
      </c>
      <c r="R309" s="145" t="s">
        <v>567</v>
      </c>
      <c r="V309">
        <v>6675</v>
      </c>
      <c r="W309" s="83" t="s">
        <v>101</v>
      </c>
      <c r="X309" s="83" t="s">
        <v>103</v>
      </c>
      <c r="Y309" t="s">
        <v>2271</v>
      </c>
      <c r="Z309" s="83" t="s">
        <v>102</v>
      </c>
      <c r="AA309" s="83" t="s">
        <v>102</v>
      </c>
      <c r="AB309" t="s">
        <v>3264</v>
      </c>
      <c r="AC309" s="83" t="s">
        <v>4032</v>
      </c>
      <c r="AD309" s="83" t="s">
        <v>144</v>
      </c>
      <c r="AE309" s="83" t="s">
        <v>105</v>
      </c>
      <c r="AF309" t="s">
        <v>2271</v>
      </c>
      <c r="AG309" s="83" t="s">
        <v>102</v>
      </c>
      <c r="AH309" s="83" t="s">
        <v>102</v>
      </c>
      <c r="AI309" t="s">
        <v>3264</v>
      </c>
      <c r="AJ309" s="83" t="s">
        <v>4032</v>
      </c>
      <c r="AK309" s="83" t="s">
        <v>144</v>
      </c>
      <c r="AL309" s="83" t="s">
        <v>105</v>
      </c>
      <c r="AM309" s="87" t="s">
        <v>106</v>
      </c>
      <c r="AN309" t="s">
        <v>2271</v>
      </c>
      <c r="AO309" t="s">
        <v>3264</v>
      </c>
      <c r="AP309" s="83" t="s">
        <v>4032</v>
      </c>
      <c r="AQ309" s="83" t="s">
        <v>111</v>
      </c>
      <c r="AR309" s="87" t="s">
        <v>106</v>
      </c>
      <c r="AT309" s="83" t="s">
        <v>107</v>
      </c>
      <c r="AU309" s="146" t="s">
        <v>107</v>
      </c>
      <c r="AV309" s="146" t="s">
        <v>107</v>
      </c>
      <c r="AX309" s="110" t="s">
        <v>107</v>
      </c>
      <c r="AY309" s="111"/>
      <c r="AZ309" s="112">
        <f t="shared" ca="1" si="20"/>
        <v>2178</v>
      </c>
      <c r="BA309" s="136">
        <f t="shared" ca="1" si="21"/>
        <v>81</v>
      </c>
      <c r="BB309" s="114" t="s">
        <v>134</v>
      </c>
      <c r="BC309" s="114" t="s">
        <v>108</v>
      </c>
      <c r="BD309" s="114"/>
      <c r="BE309" s="115" t="s">
        <v>102</v>
      </c>
      <c r="BF309" s="115" t="s">
        <v>102</v>
      </c>
      <c r="BG309" s="115" t="s">
        <v>102</v>
      </c>
      <c r="BH309" s="115" t="s">
        <v>102</v>
      </c>
      <c r="BI309" s="116"/>
      <c r="BJ309" s="117" t="s">
        <v>109</v>
      </c>
      <c r="BK309" s="117" t="s">
        <v>109</v>
      </c>
      <c r="BL309" s="83">
        <f t="shared" ca="1" si="22"/>
        <v>32</v>
      </c>
      <c r="BM309" s="83" t="s">
        <v>108</v>
      </c>
      <c r="BN309" s="83">
        <v>0</v>
      </c>
      <c r="BO309" s="83" t="s">
        <v>108</v>
      </c>
      <c r="BP309" s="83">
        <v>-526780</v>
      </c>
      <c r="BQ309" s="83" t="s">
        <v>312</v>
      </c>
      <c r="BR309" s="83" t="s">
        <v>153</v>
      </c>
      <c r="BS309" s="83" t="s">
        <v>499</v>
      </c>
      <c r="BT309" s="83">
        <v>-526780</v>
      </c>
      <c r="BU309" s="83" t="s">
        <v>312</v>
      </c>
      <c r="BV309" s="83" t="s">
        <v>153</v>
      </c>
      <c r="BW309" s="83" t="s">
        <v>499</v>
      </c>
      <c r="BY309" s="136">
        <v>0</v>
      </c>
      <c r="BZ309" s="136">
        <v>0</v>
      </c>
      <c r="CA309" s="136">
        <v>0</v>
      </c>
      <c r="CB309" s="136">
        <v>0</v>
      </c>
      <c r="CD309" s="136">
        <v>0</v>
      </c>
      <c r="CE309" s="136">
        <v>0</v>
      </c>
      <c r="CF309" s="136">
        <v>0</v>
      </c>
      <c r="CG309" s="136">
        <v>0</v>
      </c>
      <c r="CH309" s="136">
        <v>0</v>
      </c>
      <c r="CI309" s="136">
        <v>0</v>
      </c>
      <c r="CJ309" s="136">
        <v>0</v>
      </c>
      <c r="CK309" s="138">
        <v>0</v>
      </c>
      <c r="CL309" s="138">
        <v>0</v>
      </c>
      <c r="CM309" s="136">
        <v>0</v>
      </c>
      <c r="CN309" s="136">
        <v>0</v>
      </c>
      <c r="CO309" s="85">
        <v>43716</v>
      </c>
      <c r="CP309" s="83" t="s">
        <v>4355</v>
      </c>
      <c r="CQ309" s="83" t="s">
        <v>102</v>
      </c>
      <c r="CR309" s="83" t="s">
        <v>482</v>
      </c>
      <c r="CS309" s="83">
        <v>304</v>
      </c>
      <c r="CT309" s="83" t="s">
        <v>483</v>
      </c>
      <c r="CU309" s="83">
        <v>1</v>
      </c>
      <c r="CV309" s="83">
        <v>0</v>
      </c>
      <c r="CW309" s="83">
        <v>0</v>
      </c>
      <c r="CX309" s="83" t="s">
        <v>109</v>
      </c>
      <c r="CY309" s="83" t="s">
        <v>583</v>
      </c>
      <c r="CZ309" s="83">
        <v>0</v>
      </c>
      <c r="DA309" s="83">
        <v>0</v>
      </c>
      <c r="DB309" s="83">
        <f t="shared" si="19"/>
        <v>0</v>
      </c>
      <c r="DC309" s="83" t="s">
        <v>497</v>
      </c>
      <c r="DE309" s="136">
        <v>1</v>
      </c>
      <c r="DF309" s="136">
        <v>1</v>
      </c>
      <c r="DG309" s="215" t="s">
        <v>269</v>
      </c>
      <c r="DH309" s="136">
        <v>1</v>
      </c>
      <c r="DI309" s="136">
        <v>1</v>
      </c>
      <c r="DJ309" s="215" t="s">
        <v>269</v>
      </c>
      <c r="EE309" s="136" t="b">
        <v>1</v>
      </c>
      <c r="EF309" s="136" t="b">
        <v>1</v>
      </c>
      <c r="EG309" s="136" t="b">
        <v>1</v>
      </c>
      <c r="EH309" s="136" t="b">
        <v>1</v>
      </c>
      <c r="EL309" s="215" t="s">
        <v>269</v>
      </c>
    </row>
    <row r="310" spans="1:142" ht="60" customHeight="1" x14ac:dyDescent="0.55000000000000004">
      <c r="A310" s="83" t="s">
        <v>130</v>
      </c>
      <c r="B310" s="83" t="s">
        <v>98</v>
      </c>
      <c r="C310">
        <v>532811</v>
      </c>
      <c r="D310" t="s">
        <v>961</v>
      </c>
      <c r="E310" t="s">
        <v>961</v>
      </c>
      <c r="F310" s="83" t="s">
        <v>108</v>
      </c>
      <c r="G310" s="213">
        <v>32285</v>
      </c>
      <c r="H310" s="83" t="s">
        <v>102</v>
      </c>
      <c r="I310" s="213">
        <v>43142</v>
      </c>
      <c r="J310" s="83" t="s">
        <v>228</v>
      </c>
      <c r="K310" s="214">
        <v>399787467406</v>
      </c>
      <c r="L310" s="83" t="s">
        <v>97</v>
      </c>
      <c r="M310" s="213">
        <v>43476</v>
      </c>
      <c r="N310">
        <v>890937</v>
      </c>
      <c r="O310" s="145" t="s">
        <v>567</v>
      </c>
      <c r="P310" s="145" t="s">
        <v>99</v>
      </c>
      <c r="Q310" s="145" t="s">
        <v>100</v>
      </c>
      <c r="R310" s="145" t="s">
        <v>567</v>
      </c>
      <c r="V310">
        <v>4444</v>
      </c>
      <c r="W310" s="83" t="s">
        <v>101</v>
      </c>
      <c r="X310" s="83" t="s">
        <v>103</v>
      </c>
      <c r="Y310" t="s">
        <v>2272</v>
      </c>
      <c r="Z310" s="83" t="s">
        <v>102</v>
      </c>
      <c r="AA310" s="83" t="s">
        <v>102</v>
      </c>
      <c r="AB310" t="s">
        <v>3265</v>
      </c>
      <c r="AC310" s="83" t="s">
        <v>4033</v>
      </c>
      <c r="AD310" s="83" t="s">
        <v>144</v>
      </c>
      <c r="AE310" s="83" t="s">
        <v>105</v>
      </c>
      <c r="AF310" t="s">
        <v>2272</v>
      </c>
      <c r="AG310" s="83" t="s">
        <v>102</v>
      </c>
      <c r="AH310" s="83" t="s">
        <v>102</v>
      </c>
      <c r="AI310" t="s">
        <v>3265</v>
      </c>
      <c r="AJ310" s="83" t="s">
        <v>4033</v>
      </c>
      <c r="AK310" s="83" t="s">
        <v>144</v>
      </c>
      <c r="AL310" s="83" t="s">
        <v>105</v>
      </c>
      <c r="AM310" s="87" t="s">
        <v>106</v>
      </c>
      <c r="AN310" t="s">
        <v>2272</v>
      </c>
      <c r="AO310" t="s">
        <v>3265</v>
      </c>
      <c r="AP310" s="83" t="s">
        <v>4033</v>
      </c>
      <c r="AQ310" s="83" t="s">
        <v>144</v>
      </c>
      <c r="AR310" s="87" t="s">
        <v>106</v>
      </c>
      <c r="AT310" s="83" t="s">
        <v>107</v>
      </c>
      <c r="AU310" s="146" t="s">
        <v>107</v>
      </c>
      <c r="AV310" s="146" t="s">
        <v>107</v>
      </c>
      <c r="AX310" s="110" t="s">
        <v>107</v>
      </c>
      <c r="AY310" s="111"/>
      <c r="AZ310" s="112">
        <f t="shared" ca="1" si="20"/>
        <v>7550</v>
      </c>
      <c r="BA310" s="136">
        <f t="shared" ca="1" si="21"/>
        <v>56</v>
      </c>
      <c r="BB310" s="114" t="s">
        <v>134</v>
      </c>
      <c r="BC310" s="114" t="s">
        <v>108</v>
      </c>
      <c r="BD310" s="114"/>
      <c r="BE310" s="115" t="s">
        <v>102</v>
      </c>
      <c r="BF310" s="115" t="s">
        <v>102</v>
      </c>
      <c r="BG310" s="115" t="s">
        <v>102</v>
      </c>
      <c r="BH310" s="115" t="s">
        <v>102</v>
      </c>
      <c r="BI310" s="116"/>
      <c r="BJ310" s="117" t="s">
        <v>109</v>
      </c>
      <c r="BK310" s="117" t="s">
        <v>109</v>
      </c>
      <c r="BL310" s="83">
        <f t="shared" ca="1" si="22"/>
        <v>77</v>
      </c>
      <c r="BM310" s="83" t="s">
        <v>108</v>
      </c>
      <c r="BN310" s="83">
        <v>0</v>
      </c>
      <c r="BO310" s="83" t="s">
        <v>108</v>
      </c>
      <c r="BP310" s="83">
        <v>-528515</v>
      </c>
      <c r="BQ310" s="83" t="s">
        <v>198</v>
      </c>
      <c r="BR310" s="83" t="s">
        <v>164</v>
      </c>
      <c r="BS310" s="83" t="s">
        <v>499</v>
      </c>
      <c r="BT310" s="83">
        <v>-528515</v>
      </c>
      <c r="BU310" s="83" t="s">
        <v>198</v>
      </c>
      <c r="BV310" s="83" t="s">
        <v>164</v>
      </c>
      <c r="BW310" s="83" t="s">
        <v>499</v>
      </c>
      <c r="BY310" s="136">
        <v>0</v>
      </c>
      <c r="BZ310" s="136">
        <v>0</v>
      </c>
      <c r="CA310" s="136">
        <v>0</v>
      </c>
      <c r="CB310" s="136">
        <v>0</v>
      </c>
      <c r="CD310" s="136">
        <v>0</v>
      </c>
      <c r="CE310" s="136">
        <v>0</v>
      </c>
      <c r="CF310" s="136">
        <v>0</v>
      </c>
      <c r="CG310" s="136">
        <v>0</v>
      </c>
      <c r="CH310" s="136">
        <v>0</v>
      </c>
      <c r="CI310" s="136">
        <v>0</v>
      </c>
      <c r="CJ310" s="136">
        <v>0</v>
      </c>
      <c r="CK310" s="138">
        <v>0</v>
      </c>
      <c r="CL310" s="138">
        <v>0</v>
      </c>
      <c r="CM310" s="136">
        <v>0</v>
      </c>
      <c r="CN310" s="136">
        <v>0</v>
      </c>
      <c r="CO310" s="85">
        <v>43717</v>
      </c>
      <c r="CP310" s="83" t="s">
        <v>4356</v>
      </c>
      <c r="CQ310" s="83" t="s">
        <v>102</v>
      </c>
      <c r="CR310" s="83" t="s">
        <v>482</v>
      </c>
      <c r="CS310" s="83">
        <v>305</v>
      </c>
      <c r="CT310" s="83" t="s">
        <v>483</v>
      </c>
      <c r="CU310" s="83">
        <v>1</v>
      </c>
      <c r="CV310" s="83">
        <v>0</v>
      </c>
      <c r="CW310" s="83">
        <v>0</v>
      </c>
      <c r="CX310" s="83" t="s">
        <v>109</v>
      </c>
      <c r="CY310" s="83" t="s">
        <v>583</v>
      </c>
      <c r="CZ310" s="83">
        <v>0</v>
      </c>
      <c r="DA310" s="83">
        <v>0</v>
      </c>
      <c r="DB310" s="83">
        <f t="shared" si="19"/>
        <v>0</v>
      </c>
      <c r="DC310" s="83" t="s">
        <v>497</v>
      </c>
      <c r="DE310" s="136">
        <v>1</v>
      </c>
      <c r="DF310" s="136">
        <v>1</v>
      </c>
      <c r="DG310" s="215" t="s">
        <v>269</v>
      </c>
      <c r="DH310" s="136">
        <v>1</v>
      </c>
      <c r="DI310" s="136">
        <v>1</v>
      </c>
      <c r="DJ310" s="215" t="s">
        <v>269</v>
      </c>
      <c r="EE310" s="136" t="b">
        <v>1</v>
      </c>
      <c r="EF310" s="136" t="b">
        <v>1</v>
      </c>
      <c r="EG310" s="136" t="b">
        <v>1</v>
      </c>
      <c r="EH310" s="136" t="b">
        <v>1</v>
      </c>
      <c r="EL310" s="215" t="s">
        <v>269</v>
      </c>
    </row>
    <row r="311" spans="1:142" ht="60" customHeight="1" x14ac:dyDescent="0.55000000000000004">
      <c r="A311" s="83" t="s">
        <v>130</v>
      </c>
      <c r="B311" s="83" t="s">
        <v>98</v>
      </c>
      <c r="C311">
        <v>877791</v>
      </c>
      <c r="D311" t="s">
        <v>962</v>
      </c>
      <c r="E311" t="s">
        <v>962</v>
      </c>
      <c r="F311" s="83" t="s">
        <v>108</v>
      </c>
      <c r="G311" s="213">
        <v>26910</v>
      </c>
      <c r="H311" s="83" t="s">
        <v>102</v>
      </c>
      <c r="I311" s="213">
        <v>43320</v>
      </c>
      <c r="J311" s="83" t="s">
        <v>228</v>
      </c>
      <c r="K311" s="214">
        <v>491182555807</v>
      </c>
      <c r="L311" s="83" t="s">
        <v>126</v>
      </c>
      <c r="M311" s="213">
        <v>43654</v>
      </c>
      <c r="N311">
        <v>140841</v>
      </c>
      <c r="O311" s="145" t="s">
        <v>567</v>
      </c>
      <c r="P311" s="145" t="s">
        <v>99</v>
      </c>
      <c r="Q311" s="145" t="s">
        <v>100</v>
      </c>
      <c r="R311" s="145" t="s">
        <v>567</v>
      </c>
      <c r="V311">
        <v>6136</v>
      </c>
      <c r="W311" s="83" t="s">
        <v>1736</v>
      </c>
      <c r="X311" s="83" t="s">
        <v>103</v>
      </c>
      <c r="Y311" t="s">
        <v>2273</v>
      </c>
      <c r="Z311" s="83" t="s">
        <v>102</v>
      </c>
      <c r="AA311" s="83" t="s">
        <v>102</v>
      </c>
      <c r="AB311" t="s">
        <v>3266</v>
      </c>
      <c r="AC311" s="83" t="s">
        <v>3934</v>
      </c>
      <c r="AD311" s="83" t="s">
        <v>111</v>
      </c>
      <c r="AE311" s="83" t="s">
        <v>105</v>
      </c>
      <c r="AF311" t="s">
        <v>2273</v>
      </c>
      <c r="AG311" s="83" t="s">
        <v>102</v>
      </c>
      <c r="AH311" s="83" t="s">
        <v>102</v>
      </c>
      <c r="AI311" t="s">
        <v>3266</v>
      </c>
      <c r="AJ311" s="83" t="s">
        <v>3934</v>
      </c>
      <c r="AK311" s="83" t="s">
        <v>111</v>
      </c>
      <c r="AL311" s="83" t="s">
        <v>105</v>
      </c>
      <c r="AM311" s="87" t="s">
        <v>106</v>
      </c>
      <c r="AN311" t="s">
        <v>2273</v>
      </c>
      <c r="AO311" t="s">
        <v>3266</v>
      </c>
      <c r="AP311" s="83" t="s">
        <v>3934</v>
      </c>
      <c r="AQ311" s="83" t="s">
        <v>144</v>
      </c>
      <c r="AR311" s="87" t="s">
        <v>106</v>
      </c>
      <c r="AT311" s="83" t="s">
        <v>107</v>
      </c>
      <c r="AU311" s="146" t="s">
        <v>107</v>
      </c>
      <c r="AV311" s="146" t="s">
        <v>107</v>
      </c>
      <c r="AX311" s="110" t="s">
        <v>107</v>
      </c>
      <c r="AY311" s="111"/>
      <c r="AZ311" s="112">
        <f t="shared" ca="1" si="20"/>
        <v>1315</v>
      </c>
      <c r="BA311" s="136">
        <f t="shared" ca="1" si="21"/>
        <v>92</v>
      </c>
      <c r="BB311" s="114" t="s">
        <v>136</v>
      </c>
      <c r="BC311" s="114" t="s">
        <v>108</v>
      </c>
      <c r="BD311" s="114"/>
      <c r="BE311" s="115" t="s">
        <v>102</v>
      </c>
      <c r="BF311" s="115" t="s">
        <v>102</v>
      </c>
      <c r="BG311" s="115" t="s">
        <v>102</v>
      </c>
      <c r="BH311" s="115" t="s">
        <v>102</v>
      </c>
      <c r="BI311" s="116"/>
      <c r="BJ311" s="117" t="s">
        <v>109</v>
      </c>
      <c r="BK311" s="117" t="s">
        <v>109</v>
      </c>
      <c r="BL311" s="83">
        <f t="shared" ca="1" si="22"/>
        <v>35</v>
      </c>
      <c r="BM311" s="83" t="s">
        <v>270</v>
      </c>
      <c r="BN311" s="83">
        <v>0</v>
      </c>
      <c r="BO311" s="83" t="s">
        <v>108</v>
      </c>
      <c r="BP311" s="83">
        <v>-530250</v>
      </c>
      <c r="BQ311" s="83" t="s">
        <v>381</v>
      </c>
      <c r="BR311" s="83" t="s">
        <v>157</v>
      </c>
      <c r="BS311" s="83" t="s">
        <v>502</v>
      </c>
      <c r="BT311" s="83">
        <v>-530250</v>
      </c>
      <c r="BU311" s="83" t="s">
        <v>381</v>
      </c>
      <c r="BV311" s="83" t="s">
        <v>157</v>
      </c>
      <c r="BW311" s="83" t="s">
        <v>502</v>
      </c>
      <c r="BY311" s="136">
        <v>0</v>
      </c>
      <c r="BZ311" s="136">
        <v>0</v>
      </c>
      <c r="CA311" s="136">
        <v>0</v>
      </c>
      <c r="CB311" s="136">
        <v>0</v>
      </c>
      <c r="CD311" s="136">
        <v>0</v>
      </c>
      <c r="CE311" s="136">
        <v>0</v>
      </c>
      <c r="CF311" s="136">
        <v>0</v>
      </c>
      <c r="CG311" s="136">
        <v>0</v>
      </c>
      <c r="CH311" s="136">
        <v>0</v>
      </c>
      <c r="CI311" s="136">
        <v>0</v>
      </c>
      <c r="CJ311" s="136">
        <v>0</v>
      </c>
      <c r="CK311" s="138">
        <v>0</v>
      </c>
      <c r="CL311" s="138">
        <v>0</v>
      </c>
      <c r="CM311" s="136">
        <v>0</v>
      </c>
      <c r="CN311" s="136">
        <v>0</v>
      </c>
      <c r="CO311" s="85">
        <v>43718</v>
      </c>
      <c r="CP311" s="83" t="s">
        <v>4357</v>
      </c>
      <c r="CQ311" s="83" t="s">
        <v>102</v>
      </c>
      <c r="CR311" s="83" t="s">
        <v>482</v>
      </c>
      <c r="CS311" s="83">
        <v>306</v>
      </c>
      <c r="CT311" s="83" t="s">
        <v>483</v>
      </c>
      <c r="CU311" s="83">
        <v>1</v>
      </c>
      <c r="CV311" s="83">
        <v>0</v>
      </c>
      <c r="CW311" s="83">
        <v>0</v>
      </c>
      <c r="CX311" s="83" t="s">
        <v>109</v>
      </c>
      <c r="CY311" s="83" t="s">
        <v>583</v>
      </c>
      <c r="CZ311" s="83">
        <v>0</v>
      </c>
      <c r="DA311" s="83">
        <v>0</v>
      </c>
      <c r="DB311" s="83">
        <f t="shared" si="19"/>
        <v>0</v>
      </c>
      <c r="DC311" s="83" t="s">
        <v>497</v>
      </c>
      <c r="DE311" s="136">
        <v>1</v>
      </c>
      <c r="DF311" s="136">
        <v>1</v>
      </c>
      <c r="DG311" s="215" t="s">
        <v>269</v>
      </c>
      <c r="DH311" s="136">
        <v>1</v>
      </c>
      <c r="DI311" s="136">
        <v>1</v>
      </c>
      <c r="DJ311" s="215" t="s">
        <v>269</v>
      </c>
      <c r="EE311" s="136" t="b">
        <v>1</v>
      </c>
      <c r="EF311" s="136" t="b">
        <v>1</v>
      </c>
      <c r="EG311" s="136" t="b">
        <v>1</v>
      </c>
      <c r="EH311" s="136" t="b">
        <v>1</v>
      </c>
      <c r="EL311" s="215" t="s">
        <v>269</v>
      </c>
    </row>
    <row r="312" spans="1:142" ht="60" customHeight="1" x14ac:dyDescent="0.55000000000000004">
      <c r="A312" s="83" t="s">
        <v>130</v>
      </c>
      <c r="B312" s="83" t="s">
        <v>98</v>
      </c>
      <c r="C312">
        <v>881797</v>
      </c>
      <c r="D312" t="s">
        <v>963</v>
      </c>
      <c r="E312" t="s">
        <v>963</v>
      </c>
      <c r="F312" s="83" t="s">
        <v>108</v>
      </c>
      <c r="G312" s="213">
        <v>35326</v>
      </c>
      <c r="H312" s="83" t="s">
        <v>102</v>
      </c>
      <c r="I312" s="213">
        <v>43348</v>
      </c>
      <c r="J312" s="83" t="s">
        <v>228</v>
      </c>
      <c r="K312" s="214">
        <v>188884798819</v>
      </c>
      <c r="L312" s="83" t="s">
        <v>135</v>
      </c>
      <c r="M312" s="213">
        <v>43518</v>
      </c>
      <c r="N312">
        <v>620945</v>
      </c>
      <c r="O312" s="145" t="s">
        <v>567</v>
      </c>
      <c r="P312" s="145" t="s">
        <v>99</v>
      </c>
      <c r="Q312" s="145" t="s">
        <v>100</v>
      </c>
      <c r="R312" s="145" t="s">
        <v>567</v>
      </c>
      <c r="V312">
        <v>140</v>
      </c>
      <c r="W312" s="83" t="s">
        <v>101</v>
      </c>
      <c r="X312" s="83" t="s">
        <v>103</v>
      </c>
      <c r="Y312" t="s">
        <v>2274</v>
      </c>
      <c r="Z312" s="83" t="s">
        <v>102</v>
      </c>
      <c r="AA312" s="83" t="s">
        <v>102</v>
      </c>
      <c r="AB312" t="s">
        <v>3267</v>
      </c>
      <c r="AC312" s="83" t="s">
        <v>3935</v>
      </c>
      <c r="AD312" s="83" t="s">
        <v>144</v>
      </c>
      <c r="AE312" s="83" t="s">
        <v>105</v>
      </c>
      <c r="AF312" t="s">
        <v>2274</v>
      </c>
      <c r="AG312" s="83" t="s">
        <v>102</v>
      </c>
      <c r="AH312" s="83" t="s">
        <v>102</v>
      </c>
      <c r="AI312" t="s">
        <v>3267</v>
      </c>
      <c r="AJ312" s="83" t="s">
        <v>3935</v>
      </c>
      <c r="AK312" s="83" t="s">
        <v>144</v>
      </c>
      <c r="AL312" s="83" t="s">
        <v>105</v>
      </c>
      <c r="AM312" s="87" t="s">
        <v>106</v>
      </c>
      <c r="AN312" t="s">
        <v>2274</v>
      </c>
      <c r="AO312" t="s">
        <v>3267</v>
      </c>
      <c r="AP312" s="83" t="s">
        <v>3935</v>
      </c>
      <c r="AQ312" s="83" t="s">
        <v>111</v>
      </c>
      <c r="AR312" s="87" t="s">
        <v>106</v>
      </c>
      <c r="AT312" s="83" t="s">
        <v>107</v>
      </c>
      <c r="AU312" s="146" t="s">
        <v>107</v>
      </c>
      <c r="AV312" s="146" t="s">
        <v>107</v>
      </c>
      <c r="AX312" s="110" t="s">
        <v>107</v>
      </c>
      <c r="AY312" s="111"/>
      <c r="AZ312" s="112">
        <f t="shared" ca="1" si="20"/>
        <v>4581</v>
      </c>
      <c r="BA312" s="136">
        <f t="shared" ca="1" si="21"/>
        <v>65</v>
      </c>
      <c r="BB312" s="114" t="s">
        <v>134</v>
      </c>
      <c r="BC312" s="114" t="s">
        <v>108</v>
      </c>
      <c r="BD312" s="114"/>
      <c r="BE312" s="115" t="s">
        <v>102</v>
      </c>
      <c r="BF312" s="115" t="s">
        <v>102</v>
      </c>
      <c r="BG312" s="115" t="s">
        <v>102</v>
      </c>
      <c r="BH312" s="115" t="s">
        <v>102</v>
      </c>
      <c r="BI312" s="116"/>
      <c r="BJ312" s="117" t="s">
        <v>109</v>
      </c>
      <c r="BK312" s="117" t="s">
        <v>109</v>
      </c>
      <c r="BL312" s="83">
        <f t="shared" ca="1" si="22"/>
        <v>93</v>
      </c>
      <c r="BM312" s="83" t="s">
        <v>108</v>
      </c>
      <c r="BN312" s="83">
        <v>0</v>
      </c>
      <c r="BO312" s="83" t="s">
        <v>108</v>
      </c>
      <c r="BP312" s="83">
        <v>-531985</v>
      </c>
      <c r="BQ312" s="83" t="s">
        <v>312</v>
      </c>
      <c r="BR312" s="83" t="s">
        <v>153</v>
      </c>
      <c r="BS312" s="83" t="s">
        <v>499</v>
      </c>
      <c r="BT312" s="83">
        <v>-531985</v>
      </c>
      <c r="BU312" s="83" t="s">
        <v>312</v>
      </c>
      <c r="BV312" s="83" t="s">
        <v>153</v>
      </c>
      <c r="BW312" s="83" t="s">
        <v>499</v>
      </c>
      <c r="BY312" s="136">
        <v>0</v>
      </c>
      <c r="BZ312" s="136">
        <v>0</v>
      </c>
      <c r="CA312" s="136">
        <v>0</v>
      </c>
      <c r="CB312" s="136">
        <v>0</v>
      </c>
      <c r="CD312" s="136">
        <v>0</v>
      </c>
      <c r="CE312" s="136">
        <v>0</v>
      </c>
      <c r="CF312" s="136">
        <v>0</v>
      </c>
      <c r="CG312" s="136">
        <v>0</v>
      </c>
      <c r="CH312" s="136">
        <v>0</v>
      </c>
      <c r="CI312" s="136">
        <v>0</v>
      </c>
      <c r="CJ312" s="136">
        <v>0</v>
      </c>
      <c r="CK312" s="138">
        <v>0</v>
      </c>
      <c r="CL312" s="138">
        <v>0</v>
      </c>
      <c r="CM312" s="136">
        <v>0</v>
      </c>
      <c r="CN312" s="136">
        <v>0</v>
      </c>
      <c r="CO312" s="85">
        <v>43719</v>
      </c>
      <c r="CP312" s="83" t="s">
        <v>4358</v>
      </c>
      <c r="CQ312" s="83" t="s">
        <v>102</v>
      </c>
      <c r="CR312" s="83" t="s">
        <v>482</v>
      </c>
      <c r="CS312" s="83">
        <v>307</v>
      </c>
      <c r="CT312" s="83" t="s">
        <v>483</v>
      </c>
      <c r="CU312" s="83">
        <v>1</v>
      </c>
      <c r="CV312" s="83">
        <v>0</v>
      </c>
      <c r="CW312" s="83">
        <v>0</v>
      </c>
      <c r="CX312" s="83" t="s">
        <v>109</v>
      </c>
      <c r="CY312" s="83" t="s">
        <v>583</v>
      </c>
      <c r="CZ312" s="83">
        <v>0</v>
      </c>
      <c r="DA312" s="83">
        <v>0</v>
      </c>
      <c r="DB312" s="83">
        <f t="shared" si="19"/>
        <v>0</v>
      </c>
      <c r="DC312" s="83" t="s">
        <v>497</v>
      </c>
      <c r="DE312" s="136">
        <v>1</v>
      </c>
      <c r="DF312" s="136">
        <v>1</v>
      </c>
      <c r="DG312" s="215" t="s">
        <v>269</v>
      </c>
      <c r="DH312" s="136">
        <v>1</v>
      </c>
      <c r="DI312" s="136">
        <v>1</v>
      </c>
      <c r="DJ312" s="215" t="s">
        <v>269</v>
      </c>
      <c r="EE312" s="136" t="b">
        <v>1</v>
      </c>
      <c r="EF312" s="136" t="b">
        <v>1</v>
      </c>
      <c r="EG312" s="136" t="b">
        <v>1</v>
      </c>
      <c r="EH312" s="136" t="b">
        <v>1</v>
      </c>
      <c r="EL312" s="215" t="s">
        <v>269</v>
      </c>
    </row>
    <row r="313" spans="1:142" ht="60" customHeight="1" x14ac:dyDescent="0.55000000000000004">
      <c r="A313" s="83" t="s">
        <v>130</v>
      </c>
      <c r="B313" s="83" t="s">
        <v>98</v>
      </c>
      <c r="C313">
        <v>113257</v>
      </c>
      <c r="D313" t="s">
        <v>964</v>
      </c>
      <c r="E313" t="s">
        <v>964</v>
      </c>
      <c r="F313" s="83" t="s">
        <v>108</v>
      </c>
      <c r="G313" s="213">
        <v>32064</v>
      </c>
      <c r="H313" s="83" t="s">
        <v>102</v>
      </c>
      <c r="I313" s="213">
        <v>43165</v>
      </c>
      <c r="J313" s="83" t="s">
        <v>228</v>
      </c>
      <c r="K313" s="214">
        <v>844329506134</v>
      </c>
      <c r="L313" s="83" t="s">
        <v>97</v>
      </c>
      <c r="M313" s="213">
        <v>43620</v>
      </c>
      <c r="N313">
        <v>428485</v>
      </c>
      <c r="O313" s="145" t="s">
        <v>567</v>
      </c>
      <c r="P313" s="145" t="s">
        <v>99</v>
      </c>
      <c r="Q313" s="145" t="s">
        <v>100</v>
      </c>
      <c r="R313" s="145" t="s">
        <v>567</v>
      </c>
      <c r="V313">
        <v>3776</v>
      </c>
      <c r="W313" s="83" t="s">
        <v>101</v>
      </c>
      <c r="X313" s="83" t="s">
        <v>103</v>
      </c>
      <c r="Y313" t="s">
        <v>2275</v>
      </c>
      <c r="Z313" s="83" t="s">
        <v>102</v>
      </c>
      <c r="AA313" s="83" t="s">
        <v>102</v>
      </c>
      <c r="AB313" t="s">
        <v>3268</v>
      </c>
      <c r="AC313" s="83" t="s">
        <v>3936</v>
      </c>
      <c r="AD313" s="83" t="s">
        <v>144</v>
      </c>
      <c r="AE313" s="83" t="s">
        <v>105</v>
      </c>
      <c r="AF313" t="s">
        <v>2275</v>
      </c>
      <c r="AG313" s="83" t="s">
        <v>102</v>
      </c>
      <c r="AH313" s="83" t="s">
        <v>102</v>
      </c>
      <c r="AI313" t="s">
        <v>3268</v>
      </c>
      <c r="AJ313" s="83" t="s">
        <v>3936</v>
      </c>
      <c r="AK313" s="83" t="s">
        <v>144</v>
      </c>
      <c r="AL313" s="83" t="s">
        <v>105</v>
      </c>
      <c r="AM313" s="87" t="s">
        <v>106</v>
      </c>
      <c r="AN313" t="s">
        <v>2275</v>
      </c>
      <c r="AO313" t="s">
        <v>3268</v>
      </c>
      <c r="AP313" s="83" t="s">
        <v>3936</v>
      </c>
      <c r="AQ313" s="83" t="s">
        <v>144</v>
      </c>
      <c r="AR313" s="87" t="s">
        <v>106</v>
      </c>
      <c r="AT313" s="83" t="s">
        <v>107</v>
      </c>
      <c r="AU313" s="146" t="s">
        <v>107</v>
      </c>
      <c r="AV313" s="146" t="s">
        <v>107</v>
      </c>
      <c r="AX313" s="110" t="s">
        <v>107</v>
      </c>
      <c r="AY313" s="111"/>
      <c r="AZ313" s="112">
        <f t="shared" ca="1" si="20"/>
        <v>8965</v>
      </c>
      <c r="BA313" s="136">
        <f t="shared" ca="1" si="21"/>
        <v>22</v>
      </c>
      <c r="BB313" s="114" t="s">
        <v>134</v>
      </c>
      <c r="BC313" s="114" t="s">
        <v>108</v>
      </c>
      <c r="BD313" s="114"/>
      <c r="BE313" s="115" t="s">
        <v>102</v>
      </c>
      <c r="BF313" s="115" t="s">
        <v>102</v>
      </c>
      <c r="BG313" s="115" t="s">
        <v>102</v>
      </c>
      <c r="BH313" s="115" t="s">
        <v>102</v>
      </c>
      <c r="BI313" s="116"/>
      <c r="BJ313" s="117" t="s">
        <v>109</v>
      </c>
      <c r="BK313" s="117" t="s">
        <v>109</v>
      </c>
      <c r="BL313" s="83">
        <f t="shared" ca="1" si="22"/>
        <v>29</v>
      </c>
      <c r="BM313" s="83" t="s">
        <v>108</v>
      </c>
      <c r="BN313" s="83">
        <v>0</v>
      </c>
      <c r="BO313" s="83" t="s">
        <v>108</v>
      </c>
      <c r="BP313" s="83">
        <v>-533720</v>
      </c>
      <c r="BQ313" s="83" t="s">
        <v>198</v>
      </c>
      <c r="BR313" s="83" t="s">
        <v>164</v>
      </c>
      <c r="BS313" s="83" t="s">
        <v>499</v>
      </c>
      <c r="BT313" s="83">
        <v>-533720</v>
      </c>
      <c r="BU313" s="83" t="s">
        <v>198</v>
      </c>
      <c r="BV313" s="83" t="s">
        <v>164</v>
      </c>
      <c r="BW313" s="83" t="s">
        <v>499</v>
      </c>
      <c r="BY313" s="136">
        <v>0</v>
      </c>
      <c r="BZ313" s="136">
        <v>0</v>
      </c>
      <c r="CA313" s="136">
        <v>0</v>
      </c>
      <c r="CB313" s="136">
        <v>0</v>
      </c>
      <c r="CD313" s="136">
        <v>0</v>
      </c>
      <c r="CE313" s="136">
        <v>0</v>
      </c>
      <c r="CF313" s="136">
        <v>0</v>
      </c>
      <c r="CG313" s="136">
        <v>0</v>
      </c>
      <c r="CH313" s="136">
        <v>0</v>
      </c>
      <c r="CI313" s="136">
        <v>0</v>
      </c>
      <c r="CJ313" s="136">
        <v>0</v>
      </c>
      <c r="CK313" s="138">
        <v>0</v>
      </c>
      <c r="CL313" s="138">
        <v>0</v>
      </c>
      <c r="CM313" s="136">
        <v>0</v>
      </c>
      <c r="CN313" s="136">
        <v>0</v>
      </c>
      <c r="CO313" s="85">
        <v>43720</v>
      </c>
      <c r="CP313" s="83" t="s">
        <v>4359</v>
      </c>
      <c r="CQ313" s="83" t="s">
        <v>102</v>
      </c>
      <c r="CR313" s="83" t="s">
        <v>482</v>
      </c>
      <c r="CS313" s="83">
        <v>308</v>
      </c>
      <c r="CT313" s="83" t="s">
        <v>483</v>
      </c>
      <c r="CU313" s="83">
        <v>1</v>
      </c>
      <c r="CV313" s="83">
        <v>0</v>
      </c>
      <c r="CW313" s="83">
        <v>0</v>
      </c>
      <c r="CX313" s="83" t="s">
        <v>109</v>
      </c>
      <c r="CY313" s="83" t="s">
        <v>583</v>
      </c>
      <c r="CZ313" s="83">
        <v>0</v>
      </c>
      <c r="DA313" s="83">
        <v>0</v>
      </c>
      <c r="DB313" s="83">
        <f t="shared" si="19"/>
        <v>0</v>
      </c>
      <c r="DC313" s="83" t="s">
        <v>497</v>
      </c>
      <c r="DE313" s="136">
        <v>1</v>
      </c>
      <c r="DF313" s="136">
        <v>1</v>
      </c>
      <c r="DG313" s="215" t="s">
        <v>269</v>
      </c>
      <c r="DH313" s="136">
        <v>1</v>
      </c>
      <c r="DI313" s="136">
        <v>1</v>
      </c>
      <c r="DJ313" s="215" t="s">
        <v>269</v>
      </c>
      <c r="EE313" s="136" t="b">
        <v>1</v>
      </c>
      <c r="EF313" s="136" t="b">
        <v>1</v>
      </c>
      <c r="EG313" s="136" t="b">
        <v>1</v>
      </c>
      <c r="EH313" s="136" t="b">
        <v>1</v>
      </c>
      <c r="EL313" s="215" t="s">
        <v>269</v>
      </c>
    </row>
    <row r="314" spans="1:142" ht="60" customHeight="1" x14ac:dyDescent="0.55000000000000004">
      <c r="A314" s="83" t="s">
        <v>130</v>
      </c>
      <c r="B314" s="83" t="s">
        <v>98</v>
      </c>
      <c r="C314">
        <v>670492</v>
      </c>
      <c r="D314" t="s">
        <v>965</v>
      </c>
      <c r="E314" t="s">
        <v>965</v>
      </c>
      <c r="F314" s="83" t="s">
        <v>108</v>
      </c>
      <c r="G314" s="213">
        <v>38869</v>
      </c>
      <c r="H314" s="83" t="s">
        <v>102</v>
      </c>
      <c r="I314" s="213">
        <v>43152</v>
      </c>
      <c r="J314" s="83" t="s">
        <v>228</v>
      </c>
      <c r="K314" s="214">
        <v>608572453606</v>
      </c>
      <c r="L314" s="83" t="s">
        <v>135</v>
      </c>
      <c r="M314" s="213">
        <v>43512</v>
      </c>
      <c r="N314">
        <v>329000</v>
      </c>
      <c r="O314" s="145" t="s">
        <v>567</v>
      </c>
      <c r="P314" s="145" t="s">
        <v>99</v>
      </c>
      <c r="Q314" s="145" t="s">
        <v>100</v>
      </c>
      <c r="R314" s="145" t="s">
        <v>567</v>
      </c>
      <c r="V314">
        <v>4802</v>
      </c>
      <c r="W314" s="83" t="s">
        <v>1737</v>
      </c>
      <c r="X314" s="83" t="s">
        <v>103</v>
      </c>
      <c r="Y314" t="s">
        <v>2276</v>
      </c>
      <c r="Z314" s="83" t="s">
        <v>102</v>
      </c>
      <c r="AA314" s="83" t="s">
        <v>102</v>
      </c>
      <c r="AB314" t="s">
        <v>3269</v>
      </c>
      <c r="AC314" s="83" t="s">
        <v>3937</v>
      </c>
      <c r="AD314" s="83" t="s">
        <v>111</v>
      </c>
      <c r="AE314" s="83" t="s">
        <v>105</v>
      </c>
      <c r="AF314" t="s">
        <v>2276</v>
      </c>
      <c r="AG314" s="83" t="s">
        <v>102</v>
      </c>
      <c r="AH314" s="83" t="s">
        <v>102</v>
      </c>
      <c r="AI314" t="s">
        <v>3269</v>
      </c>
      <c r="AJ314" s="83" t="s">
        <v>3937</v>
      </c>
      <c r="AK314" s="83" t="s">
        <v>111</v>
      </c>
      <c r="AL314" s="83" t="s">
        <v>105</v>
      </c>
      <c r="AM314" s="87" t="s">
        <v>106</v>
      </c>
      <c r="AN314" t="s">
        <v>2276</v>
      </c>
      <c r="AO314" t="s">
        <v>3269</v>
      </c>
      <c r="AP314" s="83" t="s">
        <v>3937</v>
      </c>
      <c r="AQ314" s="83" t="s">
        <v>144</v>
      </c>
      <c r="AR314" s="87" t="s">
        <v>106</v>
      </c>
      <c r="AT314" s="83" t="s">
        <v>107</v>
      </c>
      <c r="AU314" s="146" t="s">
        <v>107</v>
      </c>
      <c r="AV314" s="146" t="s">
        <v>107</v>
      </c>
      <c r="AX314" s="110" t="s">
        <v>107</v>
      </c>
      <c r="AY314" s="111"/>
      <c r="AZ314" s="112">
        <f t="shared" ca="1" si="20"/>
        <v>1986</v>
      </c>
      <c r="BA314" s="136">
        <f t="shared" ca="1" si="21"/>
        <v>34</v>
      </c>
      <c r="BB314" s="114" t="s">
        <v>136</v>
      </c>
      <c r="BC314" s="114" t="s">
        <v>108</v>
      </c>
      <c r="BD314" s="114"/>
      <c r="BE314" s="115" t="s">
        <v>102</v>
      </c>
      <c r="BF314" s="115" t="s">
        <v>102</v>
      </c>
      <c r="BG314" s="115" t="s">
        <v>102</v>
      </c>
      <c r="BH314" s="115" t="s">
        <v>102</v>
      </c>
      <c r="BI314" s="116"/>
      <c r="BJ314" s="117" t="s">
        <v>109</v>
      </c>
      <c r="BK314" s="117" t="s">
        <v>109</v>
      </c>
      <c r="BL314" s="83">
        <f t="shared" ca="1" si="22"/>
        <v>81</v>
      </c>
      <c r="BM314" s="83" t="s">
        <v>270</v>
      </c>
      <c r="BN314" s="83">
        <v>0</v>
      </c>
      <c r="BO314" s="83" t="s">
        <v>108</v>
      </c>
      <c r="BP314" s="83">
        <v>-535455</v>
      </c>
      <c r="BQ314" s="83" t="s">
        <v>381</v>
      </c>
      <c r="BR314" s="83" t="s">
        <v>157</v>
      </c>
      <c r="BS314" s="83" t="s">
        <v>502</v>
      </c>
      <c r="BT314" s="83">
        <v>-535455</v>
      </c>
      <c r="BU314" s="83" t="s">
        <v>381</v>
      </c>
      <c r="BV314" s="83" t="s">
        <v>157</v>
      </c>
      <c r="BW314" s="83" t="s">
        <v>502</v>
      </c>
      <c r="BY314" s="136">
        <v>0</v>
      </c>
      <c r="BZ314" s="136">
        <v>0</v>
      </c>
      <c r="CA314" s="136">
        <v>0</v>
      </c>
      <c r="CB314" s="136">
        <v>0</v>
      </c>
      <c r="CD314" s="136">
        <v>0</v>
      </c>
      <c r="CE314" s="136">
        <v>0</v>
      </c>
      <c r="CF314" s="136">
        <v>0</v>
      </c>
      <c r="CG314" s="136">
        <v>0</v>
      </c>
      <c r="CH314" s="136">
        <v>0</v>
      </c>
      <c r="CI314" s="136">
        <v>0</v>
      </c>
      <c r="CJ314" s="136">
        <v>0</v>
      </c>
      <c r="CK314" s="138">
        <v>0</v>
      </c>
      <c r="CL314" s="138">
        <v>0</v>
      </c>
      <c r="CM314" s="136">
        <v>0</v>
      </c>
      <c r="CN314" s="136">
        <v>0</v>
      </c>
      <c r="CO314" s="85">
        <v>43721</v>
      </c>
      <c r="CP314" s="83" t="s">
        <v>4360</v>
      </c>
      <c r="CQ314" s="83" t="s">
        <v>102</v>
      </c>
      <c r="CR314" s="83" t="s">
        <v>482</v>
      </c>
      <c r="CS314" s="83">
        <v>309</v>
      </c>
      <c r="CT314" s="83" t="s">
        <v>483</v>
      </c>
      <c r="CU314" s="83">
        <v>1</v>
      </c>
      <c r="CV314" s="83">
        <v>0</v>
      </c>
      <c r="CW314" s="83">
        <v>0</v>
      </c>
      <c r="CX314" s="83" t="s">
        <v>109</v>
      </c>
      <c r="CY314" s="83" t="s">
        <v>583</v>
      </c>
      <c r="CZ314" s="83">
        <v>0</v>
      </c>
      <c r="DA314" s="83">
        <v>0</v>
      </c>
      <c r="DB314" s="83">
        <f t="shared" si="19"/>
        <v>0</v>
      </c>
      <c r="DC314" s="83" t="s">
        <v>497</v>
      </c>
      <c r="DE314" s="136">
        <v>1</v>
      </c>
      <c r="DF314" s="136">
        <v>1</v>
      </c>
      <c r="DG314" s="215" t="s">
        <v>269</v>
      </c>
      <c r="DH314" s="136">
        <v>1</v>
      </c>
      <c r="DI314" s="136">
        <v>1</v>
      </c>
      <c r="DJ314" s="215" t="s">
        <v>269</v>
      </c>
      <c r="EE314" s="136" t="b">
        <v>1</v>
      </c>
      <c r="EF314" s="136" t="b">
        <v>1</v>
      </c>
      <c r="EG314" s="136" t="b">
        <v>1</v>
      </c>
      <c r="EH314" s="136" t="b">
        <v>1</v>
      </c>
      <c r="EL314" s="215" t="s">
        <v>269</v>
      </c>
    </row>
    <row r="315" spans="1:142" ht="60" customHeight="1" x14ac:dyDescent="0.55000000000000004">
      <c r="A315" s="83" t="s">
        <v>130</v>
      </c>
      <c r="B315" s="83" t="s">
        <v>98</v>
      </c>
      <c r="C315">
        <v>322188</v>
      </c>
      <c r="D315" t="s">
        <v>966</v>
      </c>
      <c r="E315" t="s">
        <v>966</v>
      </c>
      <c r="F315" s="83" t="s">
        <v>108</v>
      </c>
      <c r="G315" s="213">
        <v>26182</v>
      </c>
      <c r="H315" s="83" t="s">
        <v>102</v>
      </c>
      <c r="I315" s="213">
        <v>43249</v>
      </c>
      <c r="J315" s="83" t="s">
        <v>228</v>
      </c>
      <c r="K315" s="214">
        <v>274273015415</v>
      </c>
      <c r="L315" s="83" t="s">
        <v>97</v>
      </c>
      <c r="M315" s="213">
        <v>43584</v>
      </c>
      <c r="N315">
        <v>738611</v>
      </c>
      <c r="O315" s="145" t="s">
        <v>567</v>
      </c>
      <c r="P315" s="145" t="s">
        <v>99</v>
      </c>
      <c r="Q315" s="145" t="s">
        <v>100</v>
      </c>
      <c r="R315" s="145" t="s">
        <v>567</v>
      </c>
      <c r="V315">
        <v>3470</v>
      </c>
      <c r="W315" s="83" t="s">
        <v>101</v>
      </c>
      <c r="X315" s="83" t="s">
        <v>103</v>
      </c>
      <c r="Y315" t="s">
        <v>2277</v>
      </c>
      <c r="Z315" s="83" t="s">
        <v>102</v>
      </c>
      <c r="AA315" s="83" t="s">
        <v>102</v>
      </c>
      <c r="AB315" t="s">
        <v>3230</v>
      </c>
      <c r="AC315" s="83" t="s">
        <v>3938</v>
      </c>
      <c r="AD315" s="83" t="s">
        <v>144</v>
      </c>
      <c r="AE315" s="83" t="s">
        <v>105</v>
      </c>
      <c r="AF315" t="s">
        <v>2277</v>
      </c>
      <c r="AG315" s="83" t="s">
        <v>102</v>
      </c>
      <c r="AH315" s="83" t="s">
        <v>102</v>
      </c>
      <c r="AI315" t="s">
        <v>3230</v>
      </c>
      <c r="AJ315" s="83" t="s">
        <v>3938</v>
      </c>
      <c r="AK315" s="83" t="s">
        <v>144</v>
      </c>
      <c r="AL315" s="83" t="s">
        <v>105</v>
      </c>
      <c r="AM315" s="87" t="s">
        <v>106</v>
      </c>
      <c r="AN315" t="s">
        <v>2277</v>
      </c>
      <c r="AO315" t="s">
        <v>3230</v>
      </c>
      <c r="AP315" s="83" t="s">
        <v>3938</v>
      </c>
      <c r="AQ315" s="83" t="s">
        <v>111</v>
      </c>
      <c r="AR315" s="87" t="s">
        <v>106</v>
      </c>
      <c r="AT315" s="83" t="s">
        <v>107</v>
      </c>
      <c r="AU315" s="146" t="s">
        <v>107</v>
      </c>
      <c r="AV315" s="146" t="s">
        <v>107</v>
      </c>
      <c r="AX315" s="110" t="s">
        <v>107</v>
      </c>
      <c r="AY315" s="111"/>
      <c r="AZ315" s="112">
        <f t="shared" ca="1" si="20"/>
        <v>2144</v>
      </c>
      <c r="BA315" s="136">
        <f t="shared" ca="1" si="21"/>
        <v>28</v>
      </c>
      <c r="BB315" s="114" t="s">
        <v>134</v>
      </c>
      <c r="BC315" s="114" t="s">
        <v>108</v>
      </c>
      <c r="BD315" s="114"/>
      <c r="BE315" s="115" t="s">
        <v>102</v>
      </c>
      <c r="BF315" s="115" t="s">
        <v>102</v>
      </c>
      <c r="BG315" s="115" t="s">
        <v>102</v>
      </c>
      <c r="BH315" s="115" t="s">
        <v>102</v>
      </c>
      <c r="BI315" s="116"/>
      <c r="BJ315" s="117" t="s">
        <v>109</v>
      </c>
      <c r="BK315" s="117" t="s">
        <v>109</v>
      </c>
      <c r="BL315" s="83">
        <f t="shared" ca="1" si="22"/>
        <v>8</v>
      </c>
      <c r="BM315" s="83" t="s">
        <v>108</v>
      </c>
      <c r="BN315" s="83">
        <v>0</v>
      </c>
      <c r="BO315" s="83" t="s">
        <v>108</v>
      </c>
      <c r="BP315" s="83">
        <v>-537190</v>
      </c>
      <c r="BQ315" s="83" t="s">
        <v>312</v>
      </c>
      <c r="BR315" s="83" t="s">
        <v>153</v>
      </c>
      <c r="BS315" s="83" t="s">
        <v>499</v>
      </c>
      <c r="BT315" s="83">
        <v>-537190</v>
      </c>
      <c r="BU315" s="83" t="s">
        <v>312</v>
      </c>
      <c r="BV315" s="83" t="s">
        <v>153</v>
      </c>
      <c r="BW315" s="83" t="s">
        <v>499</v>
      </c>
      <c r="BY315" s="136">
        <v>0</v>
      </c>
      <c r="BZ315" s="136">
        <v>0</v>
      </c>
      <c r="CA315" s="136">
        <v>0</v>
      </c>
      <c r="CB315" s="136">
        <v>0</v>
      </c>
      <c r="CD315" s="136">
        <v>0</v>
      </c>
      <c r="CE315" s="136">
        <v>0</v>
      </c>
      <c r="CF315" s="136">
        <v>0</v>
      </c>
      <c r="CG315" s="136">
        <v>0</v>
      </c>
      <c r="CH315" s="136">
        <v>0</v>
      </c>
      <c r="CI315" s="136">
        <v>0</v>
      </c>
      <c r="CJ315" s="136">
        <v>0</v>
      </c>
      <c r="CK315" s="138">
        <v>0</v>
      </c>
      <c r="CL315" s="138">
        <v>0</v>
      </c>
      <c r="CM315" s="136">
        <v>0</v>
      </c>
      <c r="CN315" s="136">
        <v>0</v>
      </c>
      <c r="CO315" s="85">
        <v>43722</v>
      </c>
      <c r="CP315" s="83" t="s">
        <v>4361</v>
      </c>
      <c r="CQ315" s="83" t="s">
        <v>102</v>
      </c>
      <c r="CR315" s="83" t="s">
        <v>482</v>
      </c>
      <c r="CS315" s="83">
        <v>310</v>
      </c>
      <c r="CT315" s="83" t="s">
        <v>483</v>
      </c>
      <c r="CU315" s="83">
        <v>1</v>
      </c>
      <c r="CV315" s="83">
        <v>0</v>
      </c>
      <c r="CW315" s="83">
        <v>0</v>
      </c>
      <c r="CX315" s="83" t="s">
        <v>109</v>
      </c>
      <c r="CY315" s="83" t="s">
        <v>583</v>
      </c>
      <c r="CZ315" s="83">
        <v>0</v>
      </c>
      <c r="DA315" s="83">
        <v>0</v>
      </c>
      <c r="DB315" s="83">
        <f t="shared" si="19"/>
        <v>0</v>
      </c>
      <c r="DC315" s="83" t="s">
        <v>497</v>
      </c>
      <c r="DE315" s="136">
        <v>1</v>
      </c>
      <c r="DF315" s="136">
        <v>1</v>
      </c>
      <c r="DG315" s="215" t="s">
        <v>269</v>
      </c>
      <c r="DH315" s="136">
        <v>1</v>
      </c>
      <c r="DI315" s="136">
        <v>1</v>
      </c>
      <c r="DJ315" s="215" t="s">
        <v>269</v>
      </c>
      <c r="EE315" s="136" t="b">
        <v>1</v>
      </c>
      <c r="EF315" s="136" t="b">
        <v>1</v>
      </c>
      <c r="EG315" s="136" t="b">
        <v>1</v>
      </c>
      <c r="EH315" s="136" t="b">
        <v>1</v>
      </c>
      <c r="EL315" s="215" t="s">
        <v>269</v>
      </c>
    </row>
    <row r="316" spans="1:142" ht="60" customHeight="1" x14ac:dyDescent="0.55000000000000004">
      <c r="A316" s="83" t="s">
        <v>130</v>
      </c>
      <c r="B316" s="83" t="s">
        <v>98</v>
      </c>
      <c r="C316">
        <v>336018</v>
      </c>
      <c r="D316" t="s">
        <v>967</v>
      </c>
      <c r="E316" t="s">
        <v>967</v>
      </c>
      <c r="F316" s="83" t="s">
        <v>108</v>
      </c>
      <c r="G316" s="213">
        <v>42126</v>
      </c>
      <c r="H316" s="83" t="s">
        <v>102</v>
      </c>
      <c r="I316" s="213">
        <v>43159</v>
      </c>
      <c r="J316" s="83" t="s">
        <v>228</v>
      </c>
      <c r="K316" s="214">
        <v>407403160770</v>
      </c>
      <c r="L316" s="83" t="s">
        <v>126</v>
      </c>
      <c r="M316" s="213">
        <v>43497</v>
      </c>
      <c r="N316">
        <v>986728</v>
      </c>
      <c r="O316" s="145" t="s">
        <v>567</v>
      </c>
      <c r="P316" s="145" t="s">
        <v>99</v>
      </c>
      <c r="Q316" s="145" t="s">
        <v>100</v>
      </c>
      <c r="R316" s="145" t="s">
        <v>567</v>
      </c>
      <c r="V316">
        <v>6653</v>
      </c>
      <c r="W316" s="83" t="s">
        <v>101</v>
      </c>
      <c r="X316" s="83" t="s">
        <v>103</v>
      </c>
      <c r="Y316" t="s">
        <v>2278</v>
      </c>
      <c r="Z316" s="83" t="s">
        <v>102</v>
      </c>
      <c r="AA316" s="83" t="s">
        <v>102</v>
      </c>
      <c r="AB316" t="s">
        <v>3270</v>
      </c>
      <c r="AC316" s="83" t="s">
        <v>3939</v>
      </c>
      <c r="AD316" s="83" t="s">
        <v>144</v>
      </c>
      <c r="AE316" s="83" t="s">
        <v>105</v>
      </c>
      <c r="AF316" t="s">
        <v>2278</v>
      </c>
      <c r="AG316" s="83" t="s">
        <v>102</v>
      </c>
      <c r="AH316" s="83" t="s">
        <v>102</v>
      </c>
      <c r="AI316" t="s">
        <v>3270</v>
      </c>
      <c r="AJ316" s="83" t="s">
        <v>3939</v>
      </c>
      <c r="AK316" s="83" t="s">
        <v>144</v>
      </c>
      <c r="AL316" s="83" t="s">
        <v>105</v>
      </c>
      <c r="AM316" s="87" t="s">
        <v>106</v>
      </c>
      <c r="AN316" t="s">
        <v>2278</v>
      </c>
      <c r="AO316" t="s">
        <v>3270</v>
      </c>
      <c r="AP316" s="83" t="s">
        <v>3939</v>
      </c>
      <c r="AQ316" s="83" t="s">
        <v>144</v>
      </c>
      <c r="AR316" s="87" t="s">
        <v>106</v>
      </c>
      <c r="AT316" s="83" t="s">
        <v>107</v>
      </c>
      <c r="AU316" s="146" t="s">
        <v>107</v>
      </c>
      <c r="AV316" s="146" t="s">
        <v>107</v>
      </c>
      <c r="AX316" s="110" t="s">
        <v>107</v>
      </c>
      <c r="AY316" s="111"/>
      <c r="AZ316" s="112">
        <f t="shared" ca="1" si="20"/>
        <v>7157</v>
      </c>
      <c r="BA316" s="136">
        <f t="shared" ca="1" si="21"/>
        <v>65</v>
      </c>
      <c r="BB316" s="114" t="s">
        <v>134</v>
      </c>
      <c r="BC316" s="114" t="s">
        <v>108</v>
      </c>
      <c r="BD316" s="114"/>
      <c r="BE316" s="115" t="s">
        <v>102</v>
      </c>
      <c r="BF316" s="115" t="s">
        <v>102</v>
      </c>
      <c r="BG316" s="115" t="s">
        <v>102</v>
      </c>
      <c r="BH316" s="115" t="s">
        <v>102</v>
      </c>
      <c r="BI316" s="116"/>
      <c r="BJ316" s="117" t="s">
        <v>109</v>
      </c>
      <c r="BK316" s="117" t="s">
        <v>109</v>
      </c>
      <c r="BL316" s="83">
        <f t="shared" ca="1" si="22"/>
        <v>54</v>
      </c>
      <c r="BM316" s="83" t="s">
        <v>108</v>
      </c>
      <c r="BN316" s="83">
        <v>0</v>
      </c>
      <c r="BO316" s="83" t="s">
        <v>108</v>
      </c>
      <c r="BP316" s="83">
        <v>-538925</v>
      </c>
      <c r="BQ316" s="83" t="s">
        <v>198</v>
      </c>
      <c r="BR316" s="83" t="s">
        <v>164</v>
      </c>
      <c r="BS316" s="83" t="s">
        <v>499</v>
      </c>
      <c r="BT316" s="83">
        <v>-538925</v>
      </c>
      <c r="BU316" s="83" t="s">
        <v>198</v>
      </c>
      <c r="BV316" s="83" t="s">
        <v>164</v>
      </c>
      <c r="BW316" s="83" t="s">
        <v>499</v>
      </c>
      <c r="BY316" s="136">
        <v>0</v>
      </c>
      <c r="BZ316" s="136">
        <v>0</v>
      </c>
      <c r="CA316" s="136">
        <v>0</v>
      </c>
      <c r="CB316" s="136">
        <v>0</v>
      </c>
      <c r="CD316" s="136">
        <v>0</v>
      </c>
      <c r="CE316" s="136">
        <v>0</v>
      </c>
      <c r="CF316" s="136">
        <v>0</v>
      </c>
      <c r="CG316" s="136">
        <v>0</v>
      </c>
      <c r="CH316" s="136">
        <v>0</v>
      </c>
      <c r="CI316" s="136">
        <v>0</v>
      </c>
      <c r="CJ316" s="136">
        <v>0</v>
      </c>
      <c r="CK316" s="138">
        <v>0</v>
      </c>
      <c r="CL316" s="138">
        <v>0</v>
      </c>
      <c r="CM316" s="136">
        <v>0</v>
      </c>
      <c r="CN316" s="136">
        <v>0</v>
      </c>
      <c r="CO316" s="85">
        <v>43723</v>
      </c>
      <c r="CP316" s="83" t="s">
        <v>4362</v>
      </c>
      <c r="CQ316" s="83" t="s">
        <v>102</v>
      </c>
      <c r="CR316" s="83" t="s">
        <v>482</v>
      </c>
      <c r="CS316" s="83">
        <v>311</v>
      </c>
      <c r="CT316" s="83" t="s">
        <v>483</v>
      </c>
      <c r="CU316" s="83">
        <v>1</v>
      </c>
      <c r="CV316" s="83">
        <v>0</v>
      </c>
      <c r="CW316" s="83">
        <v>0</v>
      </c>
      <c r="CX316" s="83" t="s">
        <v>109</v>
      </c>
      <c r="CY316" s="83" t="s">
        <v>583</v>
      </c>
      <c r="CZ316" s="83">
        <v>0</v>
      </c>
      <c r="DA316" s="83">
        <v>0</v>
      </c>
      <c r="DB316" s="83">
        <f t="shared" si="19"/>
        <v>0</v>
      </c>
      <c r="DC316" s="83" t="s">
        <v>497</v>
      </c>
      <c r="DE316" s="136">
        <v>1</v>
      </c>
      <c r="DF316" s="136">
        <v>1</v>
      </c>
      <c r="DG316" s="215" t="s">
        <v>269</v>
      </c>
      <c r="DH316" s="136">
        <v>1</v>
      </c>
      <c r="DI316" s="136">
        <v>1</v>
      </c>
      <c r="DJ316" s="215" t="s">
        <v>269</v>
      </c>
      <c r="EE316" s="136" t="b">
        <v>1</v>
      </c>
      <c r="EF316" s="136" t="b">
        <v>1</v>
      </c>
      <c r="EG316" s="136" t="b">
        <v>1</v>
      </c>
      <c r="EH316" s="136" t="b">
        <v>1</v>
      </c>
      <c r="EL316" s="215" t="s">
        <v>269</v>
      </c>
    </row>
    <row r="317" spans="1:142" ht="60" customHeight="1" x14ac:dyDescent="0.55000000000000004">
      <c r="A317" s="83" t="s">
        <v>130</v>
      </c>
      <c r="B317" s="83" t="s">
        <v>98</v>
      </c>
      <c r="C317">
        <v>963891</v>
      </c>
      <c r="D317" t="s">
        <v>968</v>
      </c>
      <c r="E317" t="s">
        <v>968</v>
      </c>
      <c r="F317" s="83" t="s">
        <v>108</v>
      </c>
      <c r="G317" s="213">
        <v>34999</v>
      </c>
      <c r="H317" s="83" t="s">
        <v>102</v>
      </c>
      <c r="I317" s="213">
        <v>43351</v>
      </c>
      <c r="J317" s="83" t="s">
        <v>228</v>
      </c>
      <c r="K317" s="214">
        <v>705263200261</v>
      </c>
      <c r="L317" s="83" t="s">
        <v>135</v>
      </c>
      <c r="M317" s="213">
        <v>43772</v>
      </c>
      <c r="N317">
        <v>466360</v>
      </c>
      <c r="O317" s="145" t="s">
        <v>567</v>
      </c>
      <c r="P317" s="145" t="s">
        <v>99</v>
      </c>
      <c r="Q317" s="145" t="s">
        <v>100</v>
      </c>
      <c r="R317" s="145" t="s">
        <v>567</v>
      </c>
      <c r="V317">
        <v>7696</v>
      </c>
      <c r="W317" s="83" t="s">
        <v>1738</v>
      </c>
      <c r="X317" s="83" t="s">
        <v>103</v>
      </c>
      <c r="Y317" t="s">
        <v>2279</v>
      </c>
      <c r="Z317" s="83" t="s">
        <v>102</v>
      </c>
      <c r="AA317" s="83" t="s">
        <v>102</v>
      </c>
      <c r="AB317" t="s">
        <v>3271</v>
      </c>
      <c r="AC317" s="83" t="s">
        <v>3940</v>
      </c>
      <c r="AD317" s="83" t="s">
        <v>111</v>
      </c>
      <c r="AE317" s="83" t="s">
        <v>105</v>
      </c>
      <c r="AF317" t="s">
        <v>2279</v>
      </c>
      <c r="AG317" s="83" t="s">
        <v>102</v>
      </c>
      <c r="AH317" s="83" t="s">
        <v>102</v>
      </c>
      <c r="AI317" t="s">
        <v>3271</v>
      </c>
      <c r="AJ317" s="83" t="s">
        <v>3940</v>
      </c>
      <c r="AK317" s="83" t="s">
        <v>111</v>
      </c>
      <c r="AL317" s="83" t="s">
        <v>105</v>
      </c>
      <c r="AM317" s="87" t="s">
        <v>106</v>
      </c>
      <c r="AN317" t="s">
        <v>2279</v>
      </c>
      <c r="AO317" t="s">
        <v>3271</v>
      </c>
      <c r="AP317" s="83" t="s">
        <v>3940</v>
      </c>
      <c r="AQ317" s="83" t="s">
        <v>144</v>
      </c>
      <c r="AR317" s="87" t="s">
        <v>106</v>
      </c>
      <c r="AT317" s="83" t="s">
        <v>107</v>
      </c>
      <c r="AU317" s="146" t="s">
        <v>107</v>
      </c>
      <c r="AV317" s="146" t="s">
        <v>107</v>
      </c>
      <c r="AX317" s="110" t="s">
        <v>107</v>
      </c>
      <c r="AY317" s="111"/>
      <c r="AZ317" s="112">
        <f t="shared" ca="1" si="20"/>
        <v>4386</v>
      </c>
      <c r="BA317" s="136">
        <f t="shared" ca="1" si="21"/>
        <v>34</v>
      </c>
      <c r="BB317" s="114" t="s">
        <v>136</v>
      </c>
      <c r="BC317" s="114" t="s">
        <v>108</v>
      </c>
      <c r="BD317" s="114"/>
      <c r="BE317" s="115" t="s">
        <v>102</v>
      </c>
      <c r="BF317" s="115" t="s">
        <v>102</v>
      </c>
      <c r="BG317" s="115" t="s">
        <v>102</v>
      </c>
      <c r="BH317" s="115" t="s">
        <v>102</v>
      </c>
      <c r="BI317" s="116"/>
      <c r="BJ317" s="117" t="s">
        <v>109</v>
      </c>
      <c r="BK317" s="117" t="s">
        <v>109</v>
      </c>
      <c r="BL317" s="83">
        <f t="shared" ca="1" si="22"/>
        <v>66</v>
      </c>
      <c r="BM317" s="83" t="s">
        <v>270</v>
      </c>
      <c r="BN317" s="83">
        <v>0</v>
      </c>
      <c r="BO317" s="83" t="s">
        <v>108</v>
      </c>
      <c r="BP317" s="83">
        <v>-540660</v>
      </c>
      <c r="BQ317" s="83" t="s">
        <v>381</v>
      </c>
      <c r="BR317" s="83" t="s">
        <v>157</v>
      </c>
      <c r="BS317" s="83" t="s">
        <v>502</v>
      </c>
      <c r="BT317" s="83">
        <v>-540660</v>
      </c>
      <c r="BU317" s="83" t="s">
        <v>381</v>
      </c>
      <c r="BV317" s="83" t="s">
        <v>157</v>
      </c>
      <c r="BW317" s="83" t="s">
        <v>502</v>
      </c>
      <c r="BY317" s="136">
        <v>0</v>
      </c>
      <c r="BZ317" s="136">
        <v>0</v>
      </c>
      <c r="CA317" s="136">
        <v>0</v>
      </c>
      <c r="CB317" s="136">
        <v>0</v>
      </c>
      <c r="CD317" s="136">
        <v>0</v>
      </c>
      <c r="CE317" s="136">
        <v>0</v>
      </c>
      <c r="CF317" s="136">
        <v>0</v>
      </c>
      <c r="CG317" s="136">
        <v>0</v>
      </c>
      <c r="CH317" s="136">
        <v>0</v>
      </c>
      <c r="CI317" s="136">
        <v>0</v>
      </c>
      <c r="CJ317" s="136">
        <v>0</v>
      </c>
      <c r="CK317" s="138">
        <v>0</v>
      </c>
      <c r="CL317" s="138">
        <v>0</v>
      </c>
      <c r="CM317" s="136">
        <v>0</v>
      </c>
      <c r="CN317" s="136">
        <v>0</v>
      </c>
      <c r="CO317" s="85">
        <v>43724</v>
      </c>
      <c r="CP317" s="83" t="s">
        <v>4363</v>
      </c>
      <c r="CQ317" s="83" t="s">
        <v>102</v>
      </c>
      <c r="CR317" s="83" t="s">
        <v>482</v>
      </c>
      <c r="CS317" s="83">
        <v>312</v>
      </c>
      <c r="CT317" s="83" t="s">
        <v>483</v>
      </c>
      <c r="CU317" s="83">
        <v>1</v>
      </c>
      <c r="CV317" s="83">
        <v>0</v>
      </c>
      <c r="CW317" s="83">
        <v>0</v>
      </c>
      <c r="CX317" s="83" t="s">
        <v>109</v>
      </c>
      <c r="CY317" s="83" t="s">
        <v>583</v>
      </c>
      <c r="CZ317" s="83">
        <v>0</v>
      </c>
      <c r="DA317" s="83">
        <v>0</v>
      </c>
      <c r="DB317" s="83">
        <f t="shared" si="19"/>
        <v>0</v>
      </c>
      <c r="DC317" s="83" t="s">
        <v>497</v>
      </c>
      <c r="DE317" s="136">
        <v>1</v>
      </c>
      <c r="DF317" s="136">
        <v>1</v>
      </c>
      <c r="DG317" s="215" t="s">
        <v>269</v>
      </c>
      <c r="DH317" s="136">
        <v>1</v>
      </c>
      <c r="DI317" s="136">
        <v>1</v>
      </c>
      <c r="DJ317" s="215" t="s">
        <v>269</v>
      </c>
      <c r="EE317" s="136" t="b">
        <v>1</v>
      </c>
      <c r="EF317" s="136" t="b">
        <v>1</v>
      </c>
      <c r="EG317" s="136" t="b">
        <v>1</v>
      </c>
      <c r="EH317" s="136" t="b">
        <v>1</v>
      </c>
      <c r="EL317" s="215" t="s">
        <v>269</v>
      </c>
    </row>
    <row r="318" spans="1:142" ht="60" customHeight="1" x14ac:dyDescent="0.55000000000000004">
      <c r="A318" s="83" t="s">
        <v>130</v>
      </c>
      <c r="B318" s="83" t="s">
        <v>98</v>
      </c>
      <c r="C318">
        <v>848412</v>
      </c>
      <c r="D318" t="s">
        <v>676</v>
      </c>
      <c r="E318" t="s">
        <v>676</v>
      </c>
      <c r="F318" s="83" t="s">
        <v>108</v>
      </c>
      <c r="G318" s="213">
        <v>37120</v>
      </c>
      <c r="H318" s="83" t="s">
        <v>102</v>
      </c>
      <c r="I318" s="213">
        <v>43289</v>
      </c>
      <c r="J318" s="83" t="s">
        <v>228</v>
      </c>
      <c r="K318" s="214">
        <v>216952309566</v>
      </c>
      <c r="L318" s="83" t="s">
        <v>97</v>
      </c>
      <c r="M318" s="213">
        <v>43554</v>
      </c>
      <c r="N318">
        <v>979395</v>
      </c>
      <c r="O318" s="145" t="s">
        <v>567</v>
      </c>
      <c r="P318" s="145" t="s">
        <v>99</v>
      </c>
      <c r="Q318" s="145" t="s">
        <v>100</v>
      </c>
      <c r="R318" s="145" t="s">
        <v>567</v>
      </c>
      <c r="V318">
        <v>3068</v>
      </c>
      <c r="W318" s="83" t="s">
        <v>101</v>
      </c>
      <c r="X318" s="83" t="s">
        <v>103</v>
      </c>
      <c r="Y318" t="s">
        <v>2280</v>
      </c>
      <c r="Z318" s="83" t="s">
        <v>102</v>
      </c>
      <c r="AA318" s="83" t="s">
        <v>102</v>
      </c>
      <c r="AB318" t="s">
        <v>3272</v>
      </c>
      <c r="AC318" s="83" t="s">
        <v>3941</v>
      </c>
      <c r="AD318" s="83" t="s">
        <v>144</v>
      </c>
      <c r="AE318" s="83" t="s">
        <v>105</v>
      </c>
      <c r="AF318" t="s">
        <v>2280</v>
      </c>
      <c r="AG318" s="83" t="s">
        <v>102</v>
      </c>
      <c r="AH318" s="83" t="s">
        <v>102</v>
      </c>
      <c r="AI318" t="s">
        <v>3272</v>
      </c>
      <c r="AJ318" s="83" t="s">
        <v>3941</v>
      </c>
      <c r="AK318" s="83" t="s">
        <v>144</v>
      </c>
      <c r="AL318" s="83" t="s">
        <v>105</v>
      </c>
      <c r="AM318" s="87" t="s">
        <v>106</v>
      </c>
      <c r="AN318" t="s">
        <v>2280</v>
      </c>
      <c r="AO318" t="s">
        <v>3272</v>
      </c>
      <c r="AP318" s="83" t="s">
        <v>3941</v>
      </c>
      <c r="AQ318" s="83" t="s">
        <v>111</v>
      </c>
      <c r="AR318" s="87" t="s">
        <v>106</v>
      </c>
      <c r="AT318" s="83" t="s">
        <v>107</v>
      </c>
      <c r="AU318" s="146" t="s">
        <v>107</v>
      </c>
      <c r="AV318" s="146" t="s">
        <v>107</v>
      </c>
      <c r="AX318" s="110" t="s">
        <v>107</v>
      </c>
      <c r="AY318" s="111"/>
      <c r="AZ318" s="112">
        <f t="shared" ca="1" si="20"/>
        <v>1665</v>
      </c>
      <c r="BA318" s="136">
        <f t="shared" ca="1" si="21"/>
        <v>33</v>
      </c>
      <c r="BB318" s="114" t="s">
        <v>134</v>
      </c>
      <c r="BC318" s="114" t="s">
        <v>108</v>
      </c>
      <c r="BD318" s="114"/>
      <c r="BE318" s="115" t="s">
        <v>102</v>
      </c>
      <c r="BF318" s="115" t="s">
        <v>102</v>
      </c>
      <c r="BG318" s="115" t="s">
        <v>102</v>
      </c>
      <c r="BH318" s="115" t="s">
        <v>102</v>
      </c>
      <c r="BI318" s="116"/>
      <c r="BJ318" s="117" t="s">
        <v>109</v>
      </c>
      <c r="BK318" s="117" t="s">
        <v>109</v>
      </c>
      <c r="BL318" s="83">
        <f t="shared" ca="1" si="22"/>
        <v>9</v>
      </c>
      <c r="BM318" s="83" t="s">
        <v>108</v>
      </c>
      <c r="BN318" s="83">
        <v>0</v>
      </c>
      <c r="BO318" s="83" t="s">
        <v>108</v>
      </c>
      <c r="BP318" s="83">
        <v>-542395</v>
      </c>
      <c r="BQ318" s="83" t="s">
        <v>312</v>
      </c>
      <c r="BR318" s="83" t="s">
        <v>153</v>
      </c>
      <c r="BS318" s="83" t="s">
        <v>499</v>
      </c>
      <c r="BT318" s="83">
        <v>-542395</v>
      </c>
      <c r="BU318" s="83" t="s">
        <v>312</v>
      </c>
      <c r="BV318" s="83" t="s">
        <v>153</v>
      </c>
      <c r="BW318" s="83" t="s">
        <v>499</v>
      </c>
      <c r="BY318" s="136">
        <v>0</v>
      </c>
      <c r="BZ318" s="136">
        <v>0</v>
      </c>
      <c r="CA318" s="136">
        <v>0</v>
      </c>
      <c r="CB318" s="136">
        <v>0</v>
      </c>
      <c r="CD318" s="136">
        <v>0</v>
      </c>
      <c r="CE318" s="136">
        <v>0</v>
      </c>
      <c r="CF318" s="136">
        <v>0</v>
      </c>
      <c r="CG318" s="136">
        <v>0</v>
      </c>
      <c r="CH318" s="136">
        <v>0</v>
      </c>
      <c r="CI318" s="136">
        <v>0</v>
      </c>
      <c r="CJ318" s="136">
        <v>0</v>
      </c>
      <c r="CK318" s="138">
        <v>0</v>
      </c>
      <c r="CL318" s="138">
        <v>0</v>
      </c>
      <c r="CM318" s="136">
        <v>0</v>
      </c>
      <c r="CN318" s="136">
        <v>0</v>
      </c>
      <c r="CO318" s="85">
        <v>43725</v>
      </c>
      <c r="CP318" s="83" t="s">
        <v>4364</v>
      </c>
      <c r="CQ318" s="83" t="s">
        <v>102</v>
      </c>
      <c r="CR318" s="83" t="s">
        <v>482</v>
      </c>
      <c r="CS318" s="83">
        <v>313</v>
      </c>
      <c r="CT318" s="83" t="s">
        <v>483</v>
      </c>
      <c r="CU318" s="83">
        <v>1</v>
      </c>
      <c r="CV318" s="83">
        <v>0</v>
      </c>
      <c r="CW318" s="83">
        <v>0</v>
      </c>
      <c r="CX318" s="83" t="s">
        <v>109</v>
      </c>
      <c r="CY318" s="83" t="s">
        <v>583</v>
      </c>
      <c r="CZ318" s="83">
        <v>0</v>
      </c>
      <c r="DA318" s="83">
        <v>0</v>
      </c>
      <c r="DB318" s="83">
        <f t="shared" si="19"/>
        <v>0</v>
      </c>
      <c r="DC318" s="83" t="s">
        <v>497</v>
      </c>
      <c r="DE318" s="136">
        <v>1</v>
      </c>
      <c r="DF318" s="136">
        <v>1</v>
      </c>
      <c r="DG318" s="215" t="s">
        <v>269</v>
      </c>
      <c r="DH318" s="136">
        <v>1</v>
      </c>
      <c r="DI318" s="136">
        <v>1</v>
      </c>
      <c r="DJ318" s="215" t="s">
        <v>269</v>
      </c>
      <c r="EE318" s="136" t="b">
        <v>1</v>
      </c>
      <c r="EF318" s="136" t="b">
        <v>1</v>
      </c>
      <c r="EG318" s="136" t="b">
        <v>1</v>
      </c>
      <c r="EH318" s="136" t="b">
        <v>1</v>
      </c>
      <c r="EL318" s="215" t="s">
        <v>269</v>
      </c>
    </row>
    <row r="319" spans="1:142" ht="60" customHeight="1" x14ac:dyDescent="0.55000000000000004">
      <c r="A319" s="83" t="s">
        <v>130</v>
      </c>
      <c r="B319" s="83" t="s">
        <v>98</v>
      </c>
      <c r="C319">
        <v>806538</v>
      </c>
      <c r="D319" t="s">
        <v>969</v>
      </c>
      <c r="E319" t="s">
        <v>969</v>
      </c>
      <c r="F319" s="83" t="s">
        <v>108</v>
      </c>
      <c r="G319" s="213">
        <v>40106</v>
      </c>
      <c r="H319" s="83" t="s">
        <v>102</v>
      </c>
      <c r="I319" s="213">
        <v>43254</v>
      </c>
      <c r="J319" s="83" t="s">
        <v>228</v>
      </c>
      <c r="K319" s="214">
        <v>900138387351</v>
      </c>
      <c r="L319" s="83" t="s">
        <v>135</v>
      </c>
      <c r="M319" s="213">
        <v>43767</v>
      </c>
      <c r="N319">
        <v>250822</v>
      </c>
      <c r="O319" s="145" t="s">
        <v>567</v>
      </c>
      <c r="P319" s="145" t="s">
        <v>99</v>
      </c>
      <c r="Q319" s="145" t="s">
        <v>100</v>
      </c>
      <c r="R319" s="145" t="s">
        <v>567</v>
      </c>
      <c r="V319">
        <v>4355</v>
      </c>
      <c r="W319" s="83" t="s">
        <v>101</v>
      </c>
      <c r="X319" s="83" t="s">
        <v>103</v>
      </c>
      <c r="Y319" t="s">
        <v>2281</v>
      </c>
      <c r="Z319" s="83" t="s">
        <v>102</v>
      </c>
      <c r="AA319" s="83" t="s">
        <v>102</v>
      </c>
      <c r="AB319" t="s">
        <v>3273</v>
      </c>
      <c r="AC319" s="83" t="s">
        <v>3942</v>
      </c>
      <c r="AD319" s="83" t="s">
        <v>144</v>
      </c>
      <c r="AE319" s="83" t="s">
        <v>105</v>
      </c>
      <c r="AF319" t="s">
        <v>2281</v>
      </c>
      <c r="AG319" s="83" t="s">
        <v>102</v>
      </c>
      <c r="AH319" s="83" t="s">
        <v>102</v>
      </c>
      <c r="AI319" t="s">
        <v>3273</v>
      </c>
      <c r="AJ319" s="83" t="s">
        <v>3942</v>
      </c>
      <c r="AK319" s="83" t="s">
        <v>144</v>
      </c>
      <c r="AL319" s="83" t="s">
        <v>105</v>
      </c>
      <c r="AM319" s="87" t="s">
        <v>106</v>
      </c>
      <c r="AN319" t="s">
        <v>2281</v>
      </c>
      <c r="AO319" t="s">
        <v>3273</v>
      </c>
      <c r="AP319" s="83" t="s">
        <v>3942</v>
      </c>
      <c r="AQ319" s="83" t="s">
        <v>144</v>
      </c>
      <c r="AR319" s="87" t="s">
        <v>106</v>
      </c>
      <c r="AT319" s="83" t="s">
        <v>107</v>
      </c>
      <c r="AU319" s="146" t="s">
        <v>107</v>
      </c>
      <c r="AV319" s="146" t="s">
        <v>107</v>
      </c>
      <c r="AX319" s="110" t="s">
        <v>107</v>
      </c>
      <c r="AY319" s="111"/>
      <c r="AZ319" s="112">
        <f t="shared" ca="1" si="20"/>
        <v>1847</v>
      </c>
      <c r="BA319" s="136">
        <f t="shared" ca="1" si="21"/>
        <v>39</v>
      </c>
      <c r="BB319" s="114" t="s">
        <v>134</v>
      </c>
      <c r="BC319" s="114" t="s">
        <v>108</v>
      </c>
      <c r="BD319" s="114"/>
      <c r="BE319" s="115" t="s">
        <v>102</v>
      </c>
      <c r="BF319" s="115" t="s">
        <v>102</v>
      </c>
      <c r="BG319" s="115" t="s">
        <v>102</v>
      </c>
      <c r="BH319" s="115" t="s">
        <v>102</v>
      </c>
      <c r="BI319" s="116"/>
      <c r="BJ319" s="117" t="s">
        <v>109</v>
      </c>
      <c r="BK319" s="117" t="s">
        <v>109</v>
      </c>
      <c r="BL319" s="83">
        <f t="shared" ca="1" si="22"/>
        <v>22</v>
      </c>
      <c r="BM319" s="83" t="s">
        <v>108</v>
      </c>
      <c r="BN319" s="83">
        <v>0</v>
      </c>
      <c r="BO319" s="83" t="s">
        <v>108</v>
      </c>
      <c r="BP319" s="83">
        <v>-544130</v>
      </c>
      <c r="BQ319" s="83" t="s">
        <v>198</v>
      </c>
      <c r="BR319" s="83" t="s">
        <v>164</v>
      </c>
      <c r="BS319" s="83" t="s">
        <v>499</v>
      </c>
      <c r="BT319" s="83">
        <v>-544130</v>
      </c>
      <c r="BU319" s="83" t="s">
        <v>198</v>
      </c>
      <c r="BV319" s="83" t="s">
        <v>164</v>
      </c>
      <c r="BW319" s="83" t="s">
        <v>499</v>
      </c>
      <c r="BY319" s="136">
        <v>0</v>
      </c>
      <c r="BZ319" s="136">
        <v>0</v>
      </c>
      <c r="CA319" s="136">
        <v>0</v>
      </c>
      <c r="CB319" s="136">
        <v>0</v>
      </c>
      <c r="CD319" s="136">
        <v>0</v>
      </c>
      <c r="CE319" s="136">
        <v>0</v>
      </c>
      <c r="CF319" s="136">
        <v>0</v>
      </c>
      <c r="CG319" s="136">
        <v>0</v>
      </c>
      <c r="CH319" s="136">
        <v>0</v>
      </c>
      <c r="CI319" s="136">
        <v>0</v>
      </c>
      <c r="CJ319" s="136">
        <v>0</v>
      </c>
      <c r="CK319" s="138">
        <v>0</v>
      </c>
      <c r="CL319" s="138">
        <v>0</v>
      </c>
      <c r="CM319" s="136">
        <v>0</v>
      </c>
      <c r="CN319" s="136">
        <v>0</v>
      </c>
      <c r="CO319" s="85">
        <v>43726</v>
      </c>
      <c r="CP319" s="83" t="s">
        <v>4365</v>
      </c>
      <c r="CQ319" s="83" t="s">
        <v>102</v>
      </c>
      <c r="CR319" s="83" t="s">
        <v>482</v>
      </c>
      <c r="CS319" s="83">
        <v>314</v>
      </c>
      <c r="CT319" s="83" t="s">
        <v>483</v>
      </c>
      <c r="CU319" s="83">
        <v>1</v>
      </c>
      <c r="CV319" s="83">
        <v>0</v>
      </c>
      <c r="CW319" s="83">
        <v>0</v>
      </c>
      <c r="CX319" s="83" t="s">
        <v>109</v>
      </c>
      <c r="CY319" s="83" t="s">
        <v>583</v>
      </c>
      <c r="CZ319" s="83">
        <v>0</v>
      </c>
      <c r="DA319" s="83">
        <v>0</v>
      </c>
      <c r="DB319" s="83">
        <f t="shared" si="19"/>
        <v>0</v>
      </c>
      <c r="DC319" s="83" t="s">
        <v>497</v>
      </c>
      <c r="DE319" s="136">
        <v>1</v>
      </c>
      <c r="DF319" s="136">
        <v>1</v>
      </c>
      <c r="DG319" s="215" t="s">
        <v>269</v>
      </c>
      <c r="DH319" s="136">
        <v>1</v>
      </c>
      <c r="DI319" s="136">
        <v>1</v>
      </c>
      <c r="DJ319" s="215" t="s">
        <v>269</v>
      </c>
      <c r="EE319" s="136" t="b">
        <v>1</v>
      </c>
      <c r="EF319" s="136" t="b">
        <v>1</v>
      </c>
      <c r="EG319" s="136" t="b">
        <v>1</v>
      </c>
      <c r="EH319" s="136" t="b">
        <v>1</v>
      </c>
      <c r="EL319" s="215" t="s">
        <v>269</v>
      </c>
    </row>
    <row r="320" spans="1:142" ht="60" customHeight="1" x14ac:dyDescent="0.55000000000000004">
      <c r="A320" s="83" t="s">
        <v>130</v>
      </c>
      <c r="B320" s="83" t="s">
        <v>98</v>
      </c>
      <c r="C320">
        <v>557032</v>
      </c>
      <c r="D320" t="s">
        <v>970</v>
      </c>
      <c r="E320" t="s">
        <v>970</v>
      </c>
      <c r="F320" s="83" t="s">
        <v>108</v>
      </c>
      <c r="G320" s="213">
        <v>40976</v>
      </c>
      <c r="H320" s="83" t="s">
        <v>102</v>
      </c>
      <c r="I320" s="213">
        <v>43321</v>
      </c>
      <c r="J320" s="83" t="s">
        <v>228</v>
      </c>
      <c r="K320" s="214">
        <v>100243097564</v>
      </c>
      <c r="L320" s="83" t="s">
        <v>97</v>
      </c>
      <c r="M320" s="213">
        <v>43724</v>
      </c>
      <c r="N320">
        <v>660184</v>
      </c>
      <c r="O320" s="145" t="s">
        <v>567</v>
      </c>
      <c r="P320" s="145" t="s">
        <v>99</v>
      </c>
      <c r="Q320" s="145" t="s">
        <v>100</v>
      </c>
      <c r="R320" s="145" t="s">
        <v>567</v>
      </c>
      <c r="V320">
        <v>1615</v>
      </c>
      <c r="W320" s="83" t="s">
        <v>1739</v>
      </c>
      <c r="X320" s="83" t="s">
        <v>103</v>
      </c>
      <c r="Y320" t="s">
        <v>2282</v>
      </c>
      <c r="Z320" s="83" t="s">
        <v>102</v>
      </c>
      <c r="AA320" s="83" t="s">
        <v>102</v>
      </c>
      <c r="AB320" t="s">
        <v>3274</v>
      </c>
      <c r="AC320" s="83" t="s">
        <v>3943</v>
      </c>
      <c r="AD320" s="83" t="s">
        <v>111</v>
      </c>
      <c r="AE320" s="83" t="s">
        <v>105</v>
      </c>
      <c r="AF320" t="s">
        <v>2282</v>
      </c>
      <c r="AG320" s="83" t="s">
        <v>102</v>
      </c>
      <c r="AH320" s="83" t="s">
        <v>102</v>
      </c>
      <c r="AI320" t="s">
        <v>3274</v>
      </c>
      <c r="AJ320" s="83" t="s">
        <v>3943</v>
      </c>
      <c r="AK320" s="83" t="s">
        <v>111</v>
      </c>
      <c r="AL320" s="83" t="s">
        <v>105</v>
      </c>
      <c r="AM320" s="87" t="s">
        <v>106</v>
      </c>
      <c r="AN320" t="s">
        <v>2282</v>
      </c>
      <c r="AO320" t="s">
        <v>3274</v>
      </c>
      <c r="AP320" s="83" t="s">
        <v>3943</v>
      </c>
      <c r="AQ320" s="83" t="s">
        <v>144</v>
      </c>
      <c r="AR320" s="87" t="s">
        <v>106</v>
      </c>
      <c r="AT320" s="83" t="s">
        <v>107</v>
      </c>
      <c r="AU320" s="146" t="s">
        <v>107</v>
      </c>
      <c r="AV320" s="146" t="s">
        <v>107</v>
      </c>
      <c r="AX320" s="110" t="s">
        <v>107</v>
      </c>
      <c r="AY320" s="111"/>
      <c r="AZ320" s="112">
        <f t="shared" ca="1" si="20"/>
        <v>8054</v>
      </c>
      <c r="BA320" s="136">
        <f t="shared" ca="1" si="21"/>
        <v>6</v>
      </c>
      <c r="BB320" s="114" t="s">
        <v>136</v>
      </c>
      <c r="BC320" s="114" t="s">
        <v>108</v>
      </c>
      <c r="BD320" s="114"/>
      <c r="BE320" s="115" t="s">
        <v>102</v>
      </c>
      <c r="BF320" s="115" t="s">
        <v>102</v>
      </c>
      <c r="BG320" s="115" t="s">
        <v>102</v>
      </c>
      <c r="BH320" s="115" t="s">
        <v>102</v>
      </c>
      <c r="BI320" s="116"/>
      <c r="BJ320" s="117" t="s">
        <v>109</v>
      </c>
      <c r="BK320" s="117" t="s">
        <v>109</v>
      </c>
      <c r="BL320" s="83">
        <f t="shared" ca="1" si="22"/>
        <v>81</v>
      </c>
      <c r="BM320" s="83" t="s">
        <v>270</v>
      </c>
      <c r="BN320" s="83">
        <v>0</v>
      </c>
      <c r="BO320" s="83" t="s">
        <v>108</v>
      </c>
      <c r="BP320" s="83">
        <v>-545865</v>
      </c>
      <c r="BQ320" s="83" t="s">
        <v>381</v>
      </c>
      <c r="BR320" s="83" t="s">
        <v>157</v>
      </c>
      <c r="BS320" s="83" t="s">
        <v>502</v>
      </c>
      <c r="BT320" s="83">
        <v>-545865</v>
      </c>
      <c r="BU320" s="83" t="s">
        <v>381</v>
      </c>
      <c r="BV320" s="83" t="s">
        <v>157</v>
      </c>
      <c r="BW320" s="83" t="s">
        <v>502</v>
      </c>
      <c r="BY320" s="136">
        <v>0</v>
      </c>
      <c r="BZ320" s="136">
        <v>0</v>
      </c>
      <c r="CA320" s="136">
        <v>0</v>
      </c>
      <c r="CB320" s="136">
        <v>0</v>
      </c>
      <c r="CD320" s="136">
        <v>0</v>
      </c>
      <c r="CE320" s="136">
        <v>0</v>
      </c>
      <c r="CF320" s="136">
        <v>0</v>
      </c>
      <c r="CG320" s="136">
        <v>0</v>
      </c>
      <c r="CH320" s="136">
        <v>0</v>
      </c>
      <c r="CI320" s="136">
        <v>0</v>
      </c>
      <c r="CJ320" s="136">
        <v>0</v>
      </c>
      <c r="CK320" s="138">
        <v>0</v>
      </c>
      <c r="CL320" s="138">
        <v>0</v>
      </c>
      <c r="CM320" s="136">
        <v>0</v>
      </c>
      <c r="CN320" s="136">
        <v>0</v>
      </c>
      <c r="CO320" s="85">
        <v>43727</v>
      </c>
      <c r="CP320" s="83" t="s">
        <v>4366</v>
      </c>
      <c r="CQ320" s="83" t="s">
        <v>102</v>
      </c>
      <c r="CR320" s="83" t="s">
        <v>482</v>
      </c>
      <c r="CS320" s="83">
        <v>315</v>
      </c>
      <c r="CT320" s="83" t="s">
        <v>483</v>
      </c>
      <c r="CU320" s="83">
        <v>1</v>
      </c>
      <c r="CV320" s="83">
        <v>0</v>
      </c>
      <c r="CW320" s="83">
        <v>0</v>
      </c>
      <c r="CX320" s="83" t="s">
        <v>109</v>
      </c>
      <c r="CY320" s="83" t="s">
        <v>583</v>
      </c>
      <c r="CZ320" s="83">
        <v>0</v>
      </c>
      <c r="DA320" s="83">
        <v>0</v>
      </c>
      <c r="DB320" s="83">
        <f t="shared" si="19"/>
        <v>0</v>
      </c>
      <c r="DC320" s="83" t="s">
        <v>497</v>
      </c>
      <c r="DE320" s="136">
        <v>1</v>
      </c>
      <c r="DF320" s="136">
        <v>1</v>
      </c>
      <c r="DG320" s="215" t="s">
        <v>269</v>
      </c>
      <c r="DH320" s="136">
        <v>1</v>
      </c>
      <c r="DI320" s="136">
        <v>1</v>
      </c>
      <c r="DJ320" s="215" t="s">
        <v>269</v>
      </c>
      <c r="EE320" s="136" t="b">
        <v>1</v>
      </c>
      <c r="EF320" s="136" t="b">
        <v>1</v>
      </c>
      <c r="EG320" s="136" t="b">
        <v>1</v>
      </c>
      <c r="EH320" s="136" t="b">
        <v>1</v>
      </c>
      <c r="EL320" s="215" t="s">
        <v>269</v>
      </c>
    </row>
    <row r="321" spans="1:142" ht="60" customHeight="1" x14ac:dyDescent="0.55000000000000004">
      <c r="A321" s="83" t="s">
        <v>130</v>
      </c>
      <c r="B321" s="83" t="s">
        <v>98</v>
      </c>
      <c r="C321">
        <v>851001</v>
      </c>
      <c r="D321" t="s">
        <v>971</v>
      </c>
      <c r="E321" t="s">
        <v>971</v>
      </c>
      <c r="F321" s="83" t="s">
        <v>108</v>
      </c>
      <c r="G321" s="213">
        <v>33035</v>
      </c>
      <c r="H321" s="83" t="s">
        <v>102</v>
      </c>
      <c r="I321" s="213">
        <v>43258</v>
      </c>
      <c r="J321" s="83" t="s">
        <v>228</v>
      </c>
      <c r="K321" s="214">
        <v>308127718653</v>
      </c>
      <c r="L321" s="83" t="s">
        <v>126</v>
      </c>
      <c r="M321" s="213">
        <v>43661</v>
      </c>
      <c r="N321">
        <v>555600</v>
      </c>
      <c r="O321" s="145" t="s">
        <v>567</v>
      </c>
      <c r="P321" s="145" t="s">
        <v>99</v>
      </c>
      <c r="Q321" s="145" t="s">
        <v>100</v>
      </c>
      <c r="R321" s="145" t="s">
        <v>567</v>
      </c>
      <c r="V321">
        <v>9198</v>
      </c>
      <c r="W321" s="83" t="s">
        <v>101</v>
      </c>
      <c r="X321" s="83" t="s">
        <v>103</v>
      </c>
      <c r="Y321" t="s">
        <v>2283</v>
      </c>
      <c r="Z321" s="83" t="s">
        <v>102</v>
      </c>
      <c r="AA321" s="83" t="s">
        <v>102</v>
      </c>
      <c r="AB321" t="s">
        <v>3275</v>
      </c>
      <c r="AC321" s="83" t="s">
        <v>3944</v>
      </c>
      <c r="AD321" s="83" t="s">
        <v>144</v>
      </c>
      <c r="AE321" s="83" t="s">
        <v>105</v>
      </c>
      <c r="AF321" t="s">
        <v>2283</v>
      </c>
      <c r="AG321" s="83" t="s">
        <v>102</v>
      </c>
      <c r="AH321" s="83" t="s">
        <v>102</v>
      </c>
      <c r="AI321" t="s">
        <v>3275</v>
      </c>
      <c r="AJ321" s="83" t="s">
        <v>3944</v>
      </c>
      <c r="AK321" s="83" t="s">
        <v>144</v>
      </c>
      <c r="AL321" s="83" t="s">
        <v>105</v>
      </c>
      <c r="AM321" s="87" t="s">
        <v>106</v>
      </c>
      <c r="AN321" t="s">
        <v>2283</v>
      </c>
      <c r="AO321" t="s">
        <v>3275</v>
      </c>
      <c r="AP321" s="83" t="s">
        <v>3944</v>
      </c>
      <c r="AQ321" s="83" t="s">
        <v>111</v>
      </c>
      <c r="AR321" s="87" t="s">
        <v>106</v>
      </c>
      <c r="AT321" s="83" t="s">
        <v>107</v>
      </c>
      <c r="AU321" s="146" t="s">
        <v>107</v>
      </c>
      <c r="AV321" s="146" t="s">
        <v>107</v>
      </c>
      <c r="AX321" s="110" t="s">
        <v>107</v>
      </c>
      <c r="AY321" s="111"/>
      <c r="AZ321" s="112">
        <f t="shared" ca="1" si="20"/>
        <v>5828</v>
      </c>
      <c r="BA321" s="136">
        <f t="shared" ca="1" si="21"/>
        <v>3</v>
      </c>
      <c r="BB321" s="114" t="s">
        <v>134</v>
      </c>
      <c r="BC321" s="114" t="s">
        <v>108</v>
      </c>
      <c r="BD321" s="114"/>
      <c r="BE321" s="115" t="s">
        <v>102</v>
      </c>
      <c r="BF321" s="115" t="s">
        <v>102</v>
      </c>
      <c r="BG321" s="115" t="s">
        <v>102</v>
      </c>
      <c r="BH321" s="115" t="s">
        <v>102</v>
      </c>
      <c r="BI321" s="116"/>
      <c r="BJ321" s="117" t="s">
        <v>109</v>
      </c>
      <c r="BK321" s="117" t="s">
        <v>109</v>
      </c>
      <c r="BL321" s="83">
        <f t="shared" ca="1" si="22"/>
        <v>81</v>
      </c>
      <c r="BM321" s="83" t="s">
        <v>108</v>
      </c>
      <c r="BN321" s="83">
        <v>0</v>
      </c>
      <c r="BO321" s="83" t="s">
        <v>108</v>
      </c>
      <c r="BP321" s="83">
        <v>-547600</v>
      </c>
      <c r="BQ321" s="83" t="s">
        <v>312</v>
      </c>
      <c r="BR321" s="83" t="s">
        <v>153</v>
      </c>
      <c r="BS321" s="83" t="s">
        <v>499</v>
      </c>
      <c r="BT321" s="83">
        <v>-547600</v>
      </c>
      <c r="BU321" s="83" t="s">
        <v>312</v>
      </c>
      <c r="BV321" s="83" t="s">
        <v>153</v>
      </c>
      <c r="BW321" s="83" t="s">
        <v>499</v>
      </c>
      <c r="BY321" s="136">
        <v>0</v>
      </c>
      <c r="BZ321" s="136">
        <v>0</v>
      </c>
      <c r="CA321" s="136">
        <v>0</v>
      </c>
      <c r="CB321" s="136">
        <v>0</v>
      </c>
      <c r="CD321" s="136">
        <v>0</v>
      </c>
      <c r="CE321" s="136">
        <v>0</v>
      </c>
      <c r="CF321" s="136">
        <v>0</v>
      </c>
      <c r="CG321" s="136">
        <v>0</v>
      </c>
      <c r="CH321" s="136">
        <v>0</v>
      </c>
      <c r="CI321" s="136">
        <v>0</v>
      </c>
      <c r="CJ321" s="136">
        <v>0</v>
      </c>
      <c r="CK321" s="138">
        <v>0</v>
      </c>
      <c r="CL321" s="138">
        <v>0</v>
      </c>
      <c r="CM321" s="136">
        <v>0</v>
      </c>
      <c r="CN321" s="136">
        <v>0</v>
      </c>
      <c r="CO321" s="85">
        <v>43728</v>
      </c>
      <c r="CP321" s="83" t="s">
        <v>4367</v>
      </c>
      <c r="CQ321" s="83" t="s">
        <v>102</v>
      </c>
      <c r="CR321" s="83" t="s">
        <v>482</v>
      </c>
      <c r="CS321" s="83">
        <v>316</v>
      </c>
      <c r="CT321" s="83" t="s">
        <v>483</v>
      </c>
      <c r="CU321" s="83">
        <v>1</v>
      </c>
      <c r="CV321" s="83">
        <v>0</v>
      </c>
      <c r="CW321" s="83">
        <v>0</v>
      </c>
      <c r="CX321" s="83" t="s">
        <v>109</v>
      </c>
      <c r="CY321" s="83" t="s">
        <v>583</v>
      </c>
      <c r="CZ321" s="83">
        <v>0</v>
      </c>
      <c r="DA321" s="83">
        <v>0</v>
      </c>
      <c r="DB321" s="83">
        <f t="shared" si="19"/>
        <v>0</v>
      </c>
      <c r="DC321" s="83" t="s">
        <v>497</v>
      </c>
      <c r="DE321" s="136">
        <v>1</v>
      </c>
      <c r="DF321" s="136">
        <v>1</v>
      </c>
      <c r="DG321" s="215" t="s">
        <v>269</v>
      </c>
      <c r="DH321" s="136">
        <v>1</v>
      </c>
      <c r="DI321" s="136">
        <v>1</v>
      </c>
      <c r="DJ321" s="215" t="s">
        <v>269</v>
      </c>
      <c r="EE321" s="136" t="b">
        <v>1</v>
      </c>
      <c r="EF321" s="136" t="b">
        <v>1</v>
      </c>
      <c r="EG321" s="136" t="b">
        <v>1</v>
      </c>
      <c r="EH321" s="136" t="b">
        <v>1</v>
      </c>
      <c r="EL321" s="215" t="s">
        <v>269</v>
      </c>
    </row>
    <row r="322" spans="1:142" ht="60" customHeight="1" x14ac:dyDescent="0.55000000000000004">
      <c r="A322" s="83" t="s">
        <v>130</v>
      </c>
      <c r="B322" s="83" t="s">
        <v>98</v>
      </c>
      <c r="C322">
        <v>240099</v>
      </c>
      <c r="D322" t="s">
        <v>972</v>
      </c>
      <c r="E322" t="s">
        <v>972</v>
      </c>
      <c r="F322" s="83" t="s">
        <v>108</v>
      </c>
      <c r="G322" s="213">
        <v>41415</v>
      </c>
      <c r="H322" s="83" t="s">
        <v>102</v>
      </c>
      <c r="I322" s="213">
        <v>43140</v>
      </c>
      <c r="J322" s="83" t="s">
        <v>228</v>
      </c>
      <c r="K322" s="214">
        <v>316651537016</v>
      </c>
      <c r="L322" s="83" t="s">
        <v>135</v>
      </c>
      <c r="M322" s="213">
        <v>43513</v>
      </c>
      <c r="N322">
        <v>605590</v>
      </c>
      <c r="O322" s="145" t="s">
        <v>567</v>
      </c>
      <c r="P322" s="145" t="s">
        <v>99</v>
      </c>
      <c r="Q322" s="145" t="s">
        <v>100</v>
      </c>
      <c r="R322" s="145" t="s">
        <v>567</v>
      </c>
      <c r="V322">
        <v>5184</v>
      </c>
      <c r="W322" s="83" t="s">
        <v>101</v>
      </c>
      <c r="X322" s="83" t="s">
        <v>103</v>
      </c>
      <c r="Y322" t="s">
        <v>2284</v>
      </c>
      <c r="Z322" s="83" t="s">
        <v>102</v>
      </c>
      <c r="AA322" s="83" t="s">
        <v>102</v>
      </c>
      <c r="AB322" t="s">
        <v>3276</v>
      </c>
      <c r="AC322" s="83" t="s">
        <v>3945</v>
      </c>
      <c r="AD322" s="83" t="s">
        <v>144</v>
      </c>
      <c r="AE322" s="83" t="s">
        <v>105</v>
      </c>
      <c r="AF322" t="s">
        <v>2284</v>
      </c>
      <c r="AG322" s="83" t="s">
        <v>102</v>
      </c>
      <c r="AH322" s="83" t="s">
        <v>102</v>
      </c>
      <c r="AI322" t="s">
        <v>3276</v>
      </c>
      <c r="AJ322" s="83" t="s">
        <v>3945</v>
      </c>
      <c r="AK322" s="83" t="s">
        <v>144</v>
      </c>
      <c r="AL322" s="83" t="s">
        <v>105</v>
      </c>
      <c r="AM322" s="87" t="s">
        <v>106</v>
      </c>
      <c r="AN322" t="s">
        <v>2284</v>
      </c>
      <c r="AO322" t="s">
        <v>3276</v>
      </c>
      <c r="AP322" s="83" t="s">
        <v>3945</v>
      </c>
      <c r="AQ322" s="83" t="s">
        <v>144</v>
      </c>
      <c r="AR322" s="87" t="s">
        <v>106</v>
      </c>
      <c r="AT322" s="83" t="s">
        <v>107</v>
      </c>
      <c r="AU322" s="146" t="s">
        <v>107</v>
      </c>
      <c r="AV322" s="146" t="s">
        <v>107</v>
      </c>
      <c r="AX322" s="110" t="s">
        <v>107</v>
      </c>
      <c r="AY322" s="111"/>
      <c r="AZ322" s="112">
        <f t="shared" ca="1" si="20"/>
        <v>1312</v>
      </c>
      <c r="BA322" s="136">
        <f t="shared" ca="1" si="21"/>
        <v>63</v>
      </c>
      <c r="BB322" s="114" t="s">
        <v>134</v>
      </c>
      <c r="BC322" s="114" t="s">
        <v>108</v>
      </c>
      <c r="BD322" s="114"/>
      <c r="BE322" s="115" t="s">
        <v>102</v>
      </c>
      <c r="BF322" s="115" t="s">
        <v>102</v>
      </c>
      <c r="BG322" s="115" t="s">
        <v>102</v>
      </c>
      <c r="BH322" s="115" t="s">
        <v>102</v>
      </c>
      <c r="BI322" s="116"/>
      <c r="BJ322" s="117" t="s">
        <v>109</v>
      </c>
      <c r="BK322" s="117" t="s">
        <v>109</v>
      </c>
      <c r="BL322" s="83">
        <f t="shared" ca="1" si="22"/>
        <v>86</v>
      </c>
      <c r="BM322" s="83" t="s">
        <v>108</v>
      </c>
      <c r="BN322" s="83">
        <v>0</v>
      </c>
      <c r="BO322" s="83" t="s">
        <v>108</v>
      </c>
      <c r="BP322" s="83">
        <v>-549335</v>
      </c>
      <c r="BQ322" s="83" t="s">
        <v>198</v>
      </c>
      <c r="BR322" s="83" t="s">
        <v>164</v>
      </c>
      <c r="BS322" s="83" t="s">
        <v>499</v>
      </c>
      <c r="BT322" s="83">
        <v>-549335</v>
      </c>
      <c r="BU322" s="83" t="s">
        <v>198</v>
      </c>
      <c r="BV322" s="83" t="s">
        <v>164</v>
      </c>
      <c r="BW322" s="83" t="s">
        <v>499</v>
      </c>
      <c r="BY322" s="136">
        <v>0</v>
      </c>
      <c r="BZ322" s="136">
        <v>0</v>
      </c>
      <c r="CA322" s="136">
        <v>0</v>
      </c>
      <c r="CB322" s="136">
        <v>0</v>
      </c>
      <c r="CD322" s="136">
        <v>0</v>
      </c>
      <c r="CE322" s="136">
        <v>0</v>
      </c>
      <c r="CF322" s="136">
        <v>0</v>
      </c>
      <c r="CG322" s="136">
        <v>0</v>
      </c>
      <c r="CH322" s="136">
        <v>0</v>
      </c>
      <c r="CI322" s="136">
        <v>0</v>
      </c>
      <c r="CJ322" s="136">
        <v>0</v>
      </c>
      <c r="CK322" s="138">
        <v>0</v>
      </c>
      <c r="CL322" s="138">
        <v>0</v>
      </c>
      <c r="CM322" s="136">
        <v>0</v>
      </c>
      <c r="CN322" s="136">
        <v>0</v>
      </c>
      <c r="CO322" s="85">
        <v>43729</v>
      </c>
      <c r="CP322" s="83" t="s">
        <v>4368</v>
      </c>
      <c r="CQ322" s="83" t="s">
        <v>102</v>
      </c>
      <c r="CR322" s="83" t="s">
        <v>482</v>
      </c>
      <c r="CS322" s="83">
        <v>317</v>
      </c>
      <c r="CT322" s="83" t="s">
        <v>483</v>
      </c>
      <c r="CU322" s="83">
        <v>1</v>
      </c>
      <c r="CV322" s="83">
        <v>0</v>
      </c>
      <c r="CW322" s="83">
        <v>0</v>
      </c>
      <c r="CX322" s="83" t="s">
        <v>109</v>
      </c>
      <c r="CY322" s="83" t="s">
        <v>583</v>
      </c>
      <c r="CZ322" s="83">
        <v>0</v>
      </c>
      <c r="DA322" s="83">
        <v>0</v>
      </c>
      <c r="DB322" s="83">
        <f t="shared" ref="DB322:DB385" si="23">IF(COUNT($DE322:$DP322)&lt;SUM($DE322:$DP322),1,0)</f>
        <v>0</v>
      </c>
      <c r="DC322" s="83" t="s">
        <v>497</v>
      </c>
      <c r="DE322" s="136">
        <v>1</v>
      </c>
      <c r="DF322" s="136">
        <v>1</v>
      </c>
      <c r="DG322" s="215" t="s">
        <v>269</v>
      </c>
      <c r="DH322" s="136">
        <v>1</v>
      </c>
      <c r="DI322" s="136">
        <v>1</v>
      </c>
      <c r="DJ322" s="215" t="s">
        <v>269</v>
      </c>
      <c r="EE322" s="136" t="b">
        <v>1</v>
      </c>
      <c r="EF322" s="136" t="b">
        <v>1</v>
      </c>
      <c r="EG322" s="136" t="b">
        <v>1</v>
      </c>
      <c r="EH322" s="136" t="b">
        <v>1</v>
      </c>
      <c r="EL322" s="215" t="s">
        <v>269</v>
      </c>
    </row>
    <row r="323" spans="1:142" ht="60" customHeight="1" x14ac:dyDescent="0.55000000000000004">
      <c r="A323" s="83" t="s">
        <v>130</v>
      </c>
      <c r="B323" s="83" t="s">
        <v>98</v>
      </c>
      <c r="C323">
        <v>416231</v>
      </c>
      <c r="D323" t="s">
        <v>973</v>
      </c>
      <c r="E323" t="s">
        <v>973</v>
      </c>
      <c r="F323" s="83" t="s">
        <v>108</v>
      </c>
      <c r="G323" s="213">
        <v>35867</v>
      </c>
      <c r="H323" s="83" t="s">
        <v>102</v>
      </c>
      <c r="I323" s="213">
        <v>43166</v>
      </c>
      <c r="J323" s="83" t="s">
        <v>228</v>
      </c>
      <c r="K323" s="214">
        <v>189880217750</v>
      </c>
      <c r="L323" s="83" t="s">
        <v>97</v>
      </c>
      <c r="M323" s="213">
        <v>43582</v>
      </c>
      <c r="N323">
        <v>808094</v>
      </c>
      <c r="O323" s="145" t="s">
        <v>567</v>
      </c>
      <c r="P323" s="145" t="s">
        <v>99</v>
      </c>
      <c r="Q323" s="145" t="s">
        <v>100</v>
      </c>
      <c r="R323" s="145" t="s">
        <v>567</v>
      </c>
      <c r="V323">
        <v>239</v>
      </c>
      <c r="W323" s="83" t="s">
        <v>1740</v>
      </c>
      <c r="X323" s="83" t="s">
        <v>103</v>
      </c>
      <c r="Y323" t="s">
        <v>2285</v>
      </c>
      <c r="Z323" s="83" t="s">
        <v>102</v>
      </c>
      <c r="AA323" s="83" t="s">
        <v>102</v>
      </c>
      <c r="AB323" t="s">
        <v>3277</v>
      </c>
      <c r="AC323" s="83" t="s">
        <v>3946</v>
      </c>
      <c r="AD323" s="83" t="s">
        <v>111</v>
      </c>
      <c r="AE323" s="83" t="s">
        <v>105</v>
      </c>
      <c r="AF323" t="s">
        <v>2285</v>
      </c>
      <c r="AG323" s="83" t="s">
        <v>102</v>
      </c>
      <c r="AH323" s="83" t="s">
        <v>102</v>
      </c>
      <c r="AI323" t="s">
        <v>3277</v>
      </c>
      <c r="AJ323" s="83" t="s">
        <v>3946</v>
      </c>
      <c r="AK323" s="83" t="s">
        <v>111</v>
      </c>
      <c r="AL323" s="83" t="s">
        <v>105</v>
      </c>
      <c r="AM323" s="87" t="s">
        <v>106</v>
      </c>
      <c r="AN323" t="s">
        <v>2285</v>
      </c>
      <c r="AO323" t="s">
        <v>3277</v>
      </c>
      <c r="AP323" s="83" t="s">
        <v>3946</v>
      </c>
      <c r="AQ323" s="83" t="s">
        <v>144</v>
      </c>
      <c r="AR323" s="87" t="s">
        <v>106</v>
      </c>
      <c r="AT323" s="83" t="s">
        <v>107</v>
      </c>
      <c r="AU323" s="146" t="s">
        <v>107</v>
      </c>
      <c r="AV323" s="146" t="s">
        <v>107</v>
      </c>
      <c r="AX323" s="110" t="s">
        <v>107</v>
      </c>
      <c r="AY323" s="111"/>
      <c r="AZ323" s="112">
        <f t="shared" ref="AZ323:AZ386" ca="1" si="24">RANDBETWEEN(1000,9999)</f>
        <v>9119</v>
      </c>
      <c r="BA323" s="136">
        <f t="shared" ca="1" si="21"/>
        <v>82</v>
      </c>
      <c r="BB323" s="114" t="s">
        <v>136</v>
      </c>
      <c r="BC323" s="114" t="s">
        <v>108</v>
      </c>
      <c r="BD323" s="114"/>
      <c r="BE323" s="115" t="s">
        <v>102</v>
      </c>
      <c r="BF323" s="115" t="s">
        <v>102</v>
      </c>
      <c r="BG323" s="115" t="s">
        <v>102</v>
      </c>
      <c r="BH323" s="115" t="s">
        <v>102</v>
      </c>
      <c r="BI323" s="116"/>
      <c r="BJ323" s="117" t="s">
        <v>109</v>
      </c>
      <c r="BK323" s="117" t="s">
        <v>109</v>
      </c>
      <c r="BL323" s="83">
        <f t="shared" ca="1" si="22"/>
        <v>19</v>
      </c>
      <c r="BM323" s="83" t="s">
        <v>270</v>
      </c>
      <c r="BN323" s="83">
        <v>0</v>
      </c>
      <c r="BO323" s="83" t="s">
        <v>108</v>
      </c>
      <c r="BP323" s="83">
        <v>-551070</v>
      </c>
      <c r="BQ323" s="83" t="s">
        <v>381</v>
      </c>
      <c r="BR323" s="83" t="s">
        <v>157</v>
      </c>
      <c r="BS323" s="83" t="s">
        <v>502</v>
      </c>
      <c r="BT323" s="83">
        <v>-551070</v>
      </c>
      <c r="BU323" s="83" t="s">
        <v>381</v>
      </c>
      <c r="BV323" s="83" t="s">
        <v>157</v>
      </c>
      <c r="BW323" s="83" t="s">
        <v>502</v>
      </c>
      <c r="BY323" s="136">
        <v>0</v>
      </c>
      <c r="BZ323" s="136">
        <v>0</v>
      </c>
      <c r="CA323" s="136">
        <v>0</v>
      </c>
      <c r="CB323" s="136">
        <v>0</v>
      </c>
      <c r="CD323" s="136">
        <v>0</v>
      </c>
      <c r="CE323" s="136">
        <v>0</v>
      </c>
      <c r="CF323" s="136">
        <v>0</v>
      </c>
      <c r="CG323" s="136">
        <v>0</v>
      </c>
      <c r="CH323" s="136">
        <v>0</v>
      </c>
      <c r="CI323" s="136">
        <v>0</v>
      </c>
      <c r="CJ323" s="136">
        <v>0</v>
      </c>
      <c r="CK323" s="138">
        <v>0</v>
      </c>
      <c r="CL323" s="138">
        <v>0</v>
      </c>
      <c r="CM323" s="136">
        <v>0</v>
      </c>
      <c r="CN323" s="136">
        <v>0</v>
      </c>
      <c r="CO323" s="85">
        <v>43730</v>
      </c>
      <c r="CP323" s="83" t="s">
        <v>4369</v>
      </c>
      <c r="CQ323" s="83" t="s">
        <v>102</v>
      </c>
      <c r="CR323" s="83" t="s">
        <v>482</v>
      </c>
      <c r="CS323" s="83">
        <v>318</v>
      </c>
      <c r="CT323" s="83" t="s">
        <v>483</v>
      </c>
      <c r="CU323" s="83">
        <v>1</v>
      </c>
      <c r="CV323" s="83">
        <v>0</v>
      </c>
      <c r="CW323" s="83">
        <v>0</v>
      </c>
      <c r="CX323" s="83" t="s">
        <v>109</v>
      </c>
      <c r="CY323" s="83" t="s">
        <v>583</v>
      </c>
      <c r="CZ323" s="83">
        <v>0</v>
      </c>
      <c r="DA323" s="83">
        <v>0</v>
      </c>
      <c r="DB323" s="83">
        <f t="shared" si="23"/>
        <v>0</v>
      </c>
      <c r="DC323" s="83" t="s">
        <v>497</v>
      </c>
      <c r="DE323" s="136">
        <v>1</v>
      </c>
      <c r="DF323" s="136">
        <v>1</v>
      </c>
      <c r="DG323" s="215" t="s">
        <v>269</v>
      </c>
      <c r="DH323" s="136">
        <v>1</v>
      </c>
      <c r="DI323" s="136">
        <v>1</v>
      </c>
      <c r="DJ323" s="215" t="s">
        <v>269</v>
      </c>
      <c r="EE323" s="136" t="b">
        <v>1</v>
      </c>
      <c r="EF323" s="136" t="b">
        <v>1</v>
      </c>
      <c r="EG323" s="136" t="b">
        <v>1</v>
      </c>
      <c r="EH323" s="136" t="b">
        <v>1</v>
      </c>
      <c r="EL323" s="215" t="s">
        <v>269</v>
      </c>
    </row>
    <row r="324" spans="1:142" ht="60" customHeight="1" x14ac:dyDescent="0.55000000000000004">
      <c r="A324" s="83" t="s">
        <v>130</v>
      </c>
      <c r="B324" s="83" t="s">
        <v>98</v>
      </c>
      <c r="C324">
        <v>126050</v>
      </c>
      <c r="D324" t="s">
        <v>974</v>
      </c>
      <c r="E324" t="s">
        <v>974</v>
      </c>
      <c r="F324" s="83" t="s">
        <v>108</v>
      </c>
      <c r="G324" s="213">
        <v>27910</v>
      </c>
      <c r="H324" s="83" t="s">
        <v>102</v>
      </c>
      <c r="I324" s="213">
        <v>43382</v>
      </c>
      <c r="J324" s="83" t="s">
        <v>228</v>
      </c>
      <c r="K324" s="214">
        <v>389524390214</v>
      </c>
      <c r="L324" s="83" t="s">
        <v>135</v>
      </c>
      <c r="M324" s="213">
        <v>43742</v>
      </c>
      <c r="N324">
        <v>321196</v>
      </c>
      <c r="O324" s="145" t="s">
        <v>567</v>
      </c>
      <c r="P324" s="145" t="s">
        <v>99</v>
      </c>
      <c r="Q324" s="145" t="s">
        <v>100</v>
      </c>
      <c r="R324" s="145" t="s">
        <v>567</v>
      </c>
      <c r="V324">
        <v>1052</v>
      </c>
      <c r="W324" s="83" t="s">
        <v>101</v>
      </c>
      <c r="X324" s="83" t="s">
        <v>103</v>
      </c>
      <c r="Y324" t="s">
        <v>2286</v>
      </c>
      <c r="Z324" s="83" t="s">
        <v>102</v>
      </c>
      <c r="AA324" s="83" t="s">
        <v>102</v>
      </c>
      <c r="AB324" t="s">
        <v>3278</v>
      </c>
      <c r="AC324" s="83" t="s">
        <v>3947</v>
      </c>
      <c r="AD324" s="83" t="s">
        <v>144</v>
      </c>
      <c r="AE324" s="83" t="s">
        <v>105</v>
      </c>
      <c r="AF324" t="s">
        <v>2286</v>
      </c>
      <c r="AG324" s="83" t="s">
        <v>102</v>
      </c>
      <c r="AH324" s="83" t="s">
        <v>102</v>
      </c>
      <c r="AI324" t="s">
        <v>3278</v>
      </c>
      <c r="AJ324" s="83" t="s">
        <v>3947</v>
      </c>
      <c r="AK324" s="83" t="s">
        <v>144</v>
      </c>
      <c r="AL324" s="83" t="s">
        <v>105</v>
      </c>
      <c r="AM324" s="87" t="s">
        <v>106</v>
      </c>
      <c r="AN324" t="s">
        <v>2286</v>
      </c>
      <c r="AO324" t="s">
        <v>3278</v>
      </c>
      <c r="AP324" s="83" t="s">
        <v>3947</v>
      </c>
      <c r="AQ324" s="83" t="s">
        <v>111</v>
      </c>
      <c r="AR324" s="87" t="s">
        <v>106</v>
      </c>
      <c r="AT324" s="83" t="s">
        <v>107</v>
      </c>
      <c r="AU324" s="146" t="s">
        <v>107</v>
      </c>
      <c r="AV324" s="146" t="s">
        <v>107</v>
      </c>
      <c r="AX324" s="110" t="s">
        <v>107</v>
      </c>
      <c r="AY324" s="111"/>
      <c r="AZ324" s="112">
        <f t="shared" ca="1" si="24"/>
        <v>1309</v>
      </c>
      <c r="BA324" s="136">
        <f t="shared" ca="1" si="21"/>
        <v>86</v>
      </c>
      <c r="BB324" s="114" t="s">
        <v>134</v>
      </c>
      <c r="BC324" s="114" t="s">
        <v>108</v>
      </c>
      <c r="BD324" s="114"/>
      <c r="BE324" s="115" t="s">
        <v>102</v>
      </c>
      <c r="BF324" s="115" t="s">
        <v>102</v>
      </c>
      <c r="BG324" s="115" t="s">
        <v>102</v>
      </c>
      <c r="BH324" s="115" t="s">
        <v>102</v>
      </c>
      <c r="BI324" s="116"/>
      <c r="BJ324" s="117" t="s">
        <v>109</v>
      </c>
      <c r="BK324" s="117" t="s">
        <v>109</v>
      </c>
      <c r="BL324" s="83">
        <f t="shared" ca="1" si="22"/>
        <v>9</v>
      </c>
      <c r="BM324" s="83" t="s">
        <v>108</v>
      </c>
      <c r="BN324" s="83">
        <v>0</v>
      </c>
      <c r="BO324" s="83" t="s">
        <v>108</v>
      </c>
      <c r="BP324" s="83">
        <v>-552805</v>
      </c>
      <c r="BQ324" s="83" t="s">
        <v>312</v>
      </c>
      <c r="BR324" s="83" t="s">
        <v>153</v>
      </c>
      <c r="BS324" s="83" t="s">
        <v>499</v>
      </c>
      <c r="BT324" s="83">
        <v>-552805</v>
      </c>
      <c r="BU324" s="83" t="s">
        <v>312</v>
      </c>
      <c r="BV324" s="83" t="s">
        <v>153</v>
      </c>
      <c r="BW324" s="83" t="s">
        <v>499</v>
      </c>
      <c r="BY324" s="136">
        <v>0</v>
      </c>
      <c r="BZ324" s="136">
        <v>0</v>
      </c>
      <c r="CA324" s="136">
        <v>0</v>
      </c>
      <c r="CB324" s="136">
        <v>0</v>
      </c>
      <c r="CD324" s="136">
        <v>0</v>
      </c>
      <c r="CE324" s="136">
        <v>0</v>
      </c>
      <c r="CF324" s="136">
        <v>0</v>
      </c>
      <c r="CG324" s="136">
        <v>0</v>
      </c>
      <c r="CH324" s="136">
        <v>0</v>
      </c>
      <c r="CI324" s="136">
        <v>0</v>
      </c>
      <c r="CJ324" s="136">
        <v>0</v>
      </c>
      <c r="CK324" s="138">
        <v>0</v>
      </c>
      <c r="CL324" s="138">
        <v>0</v>
      </c>
      <c r="CM324" s="136">
        <v>0</v>
      </c>
      <c r="CN324" s="136">
        <v>0</v>
      </c>
      <c r="CO324" s="85">
        <v>43731</v>
      </c>
      <c r="CP324" s="83" t="s">
        <v>4370</v>
      </c>
      <c r="CQ324" s="83" t="s">
        <v>102</v>
      </c>
      <c r="CR324" s="83" t="s">
        <v>482</v>
      </c>
      <c r="CS324" s="83">
        <v>319</v>
      </c>
      <c r="CT324" s="83" t="s">
        <v>483</v>
      </c>
      <c r="CU324" s="83">
        <v>1</v>
      </c>
      <c r="CV324" s="83">
        <v>0</v>
      </c>
      <c r="CW324" s="83">
        <v>0</v>
      </c>
      <c r="CX324" s="83" t="s">
        <v>109</v>
      </c>
      <c r="CY324" s="83" t="s">
        <v>583</v>
      </c>
      <c r="CZ324" s="83">
        <v>0</v>
      </c>
      <c r="DA324" s="83">
        <v>0</v>
      </c>
      <c r="DB324" s="83">
        <f t="shared" si="23"/>
        <v>0</v>
      </c>
      <c r="DC324" s="83" t="s">
        <v>497</v>
      </c>
      <c r="DE324" s="136">
        <v>1</v>
      </c>
      <c r="DF324" s="136">
        <v>1</v>
      </c>
      <c r="DG324" s="215" t="s">
        <v>269</v>
      </c>
      <c r="DH324" s="136">
        <v>1</v>
      </c>
      <c r="DI324" s="136">
        <v>1</v>
      </c>
      <c r="DJ324" s="215" t="s">
        <v>269</v>
      </c>
      <c r="EE324" s="136" t="b">
        <v>1</v>
      </c>
      <c r="EF324" s="136" t="b">
        <v>1</v>
      </c>
      <c r="EG324" s="136" t="b">
        <v>1</v>
      </c>
      <c r="EH324" s="136" t="b">
        <v>1</v>
      </c>
      <c r="EL324" s="215" t="s">
        <v>269</v>
      </c>
    </row>
    <row r="325" spans="1:142" ht="60" customHeight="1" x14ac:dyDescent="0.55000000000000004">
      <c r="A325" s="83" t="s">
        <v>130</v>
      </c>
      <c r="B325" s="83" t="s">
        <v>98</v>
      </c>
      <c r="C325">
        <v>775020</v>
      </c>
      <c r="D325" t="s">
        <v>975</v>
      </c>
      <c r="E325" t="s">
        <v>975</v>
      </c>
      <c r="F325" s="83" t="s">
        <v>108</v>
      </c>
      <c r="G325" s="213">
        <v>36744</v>
      </c>
      <c r="H325" s="83" t="s">
        <v>102</v>
      </c>
      <c r="I325" s="213">
        <v>43313</v>
      </c>
      <c r="J325" s="83" t="s">
        <v>228</v>
      </c>
      <c r="K325" s="214">
        <v>591168740177</v>
      </c>
      <c r="L325" s="83" t="s">
        <v>97</v>
      </c>
      <c r="M325" s="213">
        <v>43781</v>
      </c>
      <c r="N325">
        <v>876228</v>
      </c>
      <c r="O325" s="145" t="s">
        <v>567</v>
      </c>
      <c r="P325" s="145" t="s">
        <v>99</v>
      </c>
      <c r="Q325" s="145" t="s">
        <v>100</v>
      </c>
      <c r="R325" s="145" t="s">
        <v>567</v>
      </c>
      <c r="V325">
        <v>5775</v>
      </c>
      <c r="W325" s="83" t="s">
        <v>101</v>
      </c>
      <c r="X325" s="83" t="s">
        <v>103</v>
      </c>
      <c r="Y325" t="s">
        <v>2287</v>
      </c>
      <c r="Z325" s="83" t="s">
        <v>102</v>
      </c>
      <c r="AA325" s="83" t="s">
        <v>102</v>
      </c>
      <c r="AB325" t="s">
        <v>3279</v>
      </c>
      <c r="AC325" s="83" t="s">
        <v>3948</v>
      </c>
      <c r="AD325" s="83" t="s">
        <v>144</v>
      </c>
      <c r="AE325" s="83" t="s">
        <v>105</v>
      </c>
      <c r="AF325" t="s">
        <v>2287</v>
      </c>
      <c r="AG325" s="83" t="s">
        <v>102</v>
      </c>
      <c r="AH325" s="83" t="s">
        <v>102</v>
      </c>
      <c r="AI325" t="s">
        <v>3279</v>
      </c>
      <c r="AJ325" s="83" t="s">
        <v>3948</v>
      </c>
      <c r="AK325" s="83" t="s">
        <v>144</v>
      </c>
      <c r="AL325" s="83" t="s">
        <v>105</v>
      </c>
      <c r="AM325" s="87" t="s">
        <v>106</v>
      </c>
      <c r="AN325" t="s">
        <v>2287</v>
      </c>
      <c r="AO325" t="s">
        <v>3279</v>
      </c>
      <c r="AP325" s="83" t="s">
        <v>3948</v>
      </c>
      <c r="AQ325" s="83" t="s">
        <v>144</v>
      </c>
      <c r="AR325" s="87" t="s">
        <v>106</v>
      </c>
      <c r="AT325" s="83" t="s">
        <v>107</v>
      </c>
      <c r="AU325" s="146" t="s">
        <v>107</v>
      </c>
      <c r="AV325" s="146" t="s">
        <v>107</v>
      </c>
      <c r="AX325" s="110" t="s">
        <v>107</v>
      </c>
      <c r="AY325" s="111"/>
      <c r="AZ325" s="112">
        <f t="shared" ca="1" si="24"/>
        <v>2546</v>
      </c>
      <c r="BA325" s="136">
        <f t="shared" ca="1" si="21"/>
        <v>99</v>
      </c>
      <c r="BB325" s="114" t="s">
        <v>134</v>
      </c>
      <c r="BC325" s="114" t="s">
        <v>108</v>
      </c>
      <c r="BD325" s="114"/>
      <c r="BE325" s="115" t="s">
        <v>102</v>
      </c>
      <c r="BF325" s="115" t="s">
        <v>102</v>
      </c>
      <c r="BG325" s="115" t="s">
        <v>102</v>
      </c>
      <c r="BH325" s="115" t="s">
        <v>102</v>
      </c>
      <c r="BI325" s="116"/>
      <c r="BJ325" s="117" t="s">
        <v>109</v>
      </c>
      <c r="BK325" s="117" t="s">
        <v>109</v>
      </c>
      <c r="BL325" s="83">
        <f t="shared" ca="1" si="22"/>
        <v>97</v>
      </c>
      <c r="BM325" s="83" t="s">
        <v>108</v>
      </c>
      <c r="BN325" s="83">
        <v>0</v>
      </c>
      <c r="BO325" s="83" t="s">
        <v>108</v>
      </c>
      <c r="BP325" s="83">
        <v>-554540</v>
      </c>
      <c r="BQ325" s="83" t="s">
        <v>198</v>
      </c>
      <c r="BR325" s="83" t="s">
        <v>164</v>
      </c>
      <c r="BS325" s="83" t="s">
        <v>499</v>
      </c>
      <c r="BT325" s="83">
        <v>-554540</v>
      </c>
      <c r="BU325" s="83" t="s">
        <v>198</v>
      </c>
      <c r="BV325" s="83" t="s">
        <v>164</v>
      </c>
      <c r="BW325" s="83" t="s">
        <v>499</v>
      </c>
      <c r="BY325" s="136">
        <v>0</v>
      </c>
      <c r="BZ325" s="136">
        <v>0</v>
      </c>
      <c r="CA325" s="136">
        <v>0</v>
      </c>
      <c r="CB325" s="136">
        <v>0</v>
      </c>
      <c r="CD325" s="136">
        <v>0</v>
      </c>
      <c r="CE325" s="136">
        <v>0</v>
      </c>
      <c r="CF325" s="136">
        <v>0</v>
      </c>
      <c r="CG325" s="136">
        <v>0</v>
      </c>
      <c r="CH325" s="136">
        <v>0</v>
      </c>
      <c r="CI325" s="136">
        <v>0</v>
      </c>
      <c r="CJ325" s="136">
        <v>0</v>
      </c>
      <c r="CK325" s="138">
        <v>0</v>
      </c>
      <c r="CL325" s="138">
        <v>0</v>
      </c>
      <c r="CM325" s="136">
        <v>0</v>
      </c>
      <c r="CN325" s="136">
        <v>0</v>
      </c>
      <c r="CO325" s="85">
        <v>43732</v>
      </c>
      <c r="CP325" s="83" t="s">
        <v>4371</v>
      </c>
      <c r="CQ325" s="83" t="s">
        <v>102</v>
      </c>
      <c r="CR325" s="83" t="s">
        <v>482</v>
      </c>
      <c r="CS325" s="83">
        <v>320</v>
      </c>
      <c r="CT325" s="83" t="s">
        <v>483</v>
      </c>
      <c r="CU325" s="83">
        <v>1</v>
      </c>
      <c r="CV325" s="83">
        <v>0</v>
      </c>
      <c r="CW325" s="83">
        <v>0</v>
      </c>
      <c r="CX325" s="83" t="s">
        <v>109</v>
      </c>
      <c r="CY325" s="83" t="s">
        <v>583</v>
      </c>
      <c r="CZ325" s="83">
        <v>0</v>
      </c>
      <c r="DA325" s="83">
        <v>0</v>
      </c>
      <c r="DB325" s="83">
        <f t="shared" si="23"/>
        <v>0</v>
      </c>
      <c r="DC325" s="83" t="s">
        <v>497</v>
      </c>
      <c r="DE325" s="136">
        <v>1</v>
      </c>
      <c r="DF325" s="136">
        <v>1</v>
      </c>
      <c r="DG325" s="215" t="s">
        <v>269</v>
      </c>
      <c r="DH325" s="136">
        <v>1</v>
      </c>
      <c r="DI325" s="136">
        <v>1</v>
      </c>
      <c r="DJ325" s="215" t="s">
        <v>269</v>
      </c>
      <c r="EE325" s="136" t="b">
        <v>1</v>
      </c>
      <c r="EF325" s="136" t="b">
        <v>1</v>
      </c>
      <c r="EG325" s="136" t="b">
        <v>1</v>
      </c>
      <c r="EH325" s="136" t="b">
        <v>1</v>
      </c>
      <c r="EL325" s="215" t="s">
        <v>269</v>
      </c>
    </row>
    <row r="326" spans="1:142" ht="60" customHeight="1" x14ac:dyDescent="0.55000000000000004">
      <c r="A326" s="83" t="s">
        <v>130</v>
      </c>
      <c r="B326" s="83" t="s">
        <v>98</v>
      </c>
      <c r="C326">
        <v>745705</v>
      </c>
      <c r="D326" t="s">
        <v>976</v>
      </c>
      <c r="E326" t="s">
        <v>976</v>
      </c>
      <c r="F326" s="83" t="s">
        <v>108</v>
      </c>
      <c r="G326" s="213">
        <v>33168</v>
      </c>
      <c r="H326" s="83" t="s">
        <v>102</v>
      </c>
      <c r="I326" s="213">
        <v>43371</v>
      </c>
      <c r="J326" s="83" t="s">
        <v>228</v>
      </c>
      <c r="K326" s="214">
        <v>613454279651</v>
      </c>
      <c r="L326" s="83" t="s">
        <v>126</v>
      </c>
      <c r="M326" s="213">
        <v>43708</v>
      </c>
      <c r="N326">
        <v>742761</v>
      </c>
      <c r="O326" s="145" t="s">
        <v>567</v>
      </c>
      <c r="P326" s="145" t="s">
        <v>99</v>
      </c>
      <c r="Q326" s="145" t="s">
        <v>100</v>
      </c>
      <c r="R326" s="145" t="s">
        <v>567</v>
      </c>
      <c r="V326">
        <v>5683</v>
      </c>
      <c r="W326" s="83" t="s">
        <v>1741</v>
      </c>
      <c r="X326" s="83" t="s">
        <v>103</v>
      </c>
      <c r="Y326" t="s">
        <v>2288</v>
      </c>
      <c r="Z326" s="83" t="s">
        <v>102</v>
      </c>
      <c r="AA326" s="83" t="s">
        <v>102</v>
      </c>
      <c r="AB326" t="s">
        <v>3280</v>
      </c>
      <c r="AC326" s="83" t="s">
        <v>3949</v>
      </c>
      <c r="AD326" s="83" t="s">
        <v>111</v>
      </c>
      <c r="AE326" s="83" t="s">
        <v>105</v>
      </c>
      <c r="AF326" t="s">
        <v>2288</v>
      </c>
      <c r="AG326" s="83" t="s">
        <v>102</v>
      </c>
      <c r="AH326" s="83" t="s">
        <v>102</v>
      </c>
      <c r="AI326" t="s">
        <v>3280</v>
      </c>
      <c r="AJ326" s="83" t="s">
        <v>3949</v>
      </c>
      <c r="AK326" s="83" t="s">
        <v>111</v>
      </c>
      <c r="AL326" s="83" t="s">
        <v>105</v>
      </c>
      <c r="AM326" s="87" t="s">
        <v>106</v>
      </c>
      <c r="AN326" t="s">
        <v>2288</v>
      </c>
      <c r="AO326" t="s">
        <v>3280</v>
      </c>
      <c r="AP326" s="83" t="s">
        <v>3949</v>
      </c>
      <c r="AQ326" s="83" t="s">
        <v>144</v>
      </c>
      <c r="AR326" s="87" t="s">
        <v>106</v>
      </c>
      <c r="AT326" s="83" t="s">
        <v>107</v>
      </c>
      <c r="AU326" s="146" t="s">
        <v>107</v>
      </c>
      <c r="AV326" s="146" t="s">
        <v>107</v>
      </c>
      <c r="AX326" s="110" t="s">
        <v>107</v>
      </c>
      <c r="AY326" s="111"/>
      <c r="AZ326" s="112">
        <f t="shared" ca="1" si="24"/>
        <v>1421</v>
      </c>
      <c r="BA326" s="136">
        <f t="shared" ref="BA326:BA389" ca="1" si="25">RANDBETWEEN(1,99)</f>
        <v>9</v>
      </c>
      <c r="BB326" s="114" t="s">
        <v>136</v>
      </c>
      <c r="BC326" s="114" t="s">
        <v>108</v>
      </c>
      <c r="BD326" s="114"/>
      <c r="BE326" s="115" t="s">
        <v>102</v>
      </c>
      <c r="BF326" s="115" t="s">
        <v>102</v>
      </c>
      <c r="BG326" s="115" t="s">
        <v>102</v>
      </c>
      <c r="BH326" s="115" t="s">
        <v>102</v>
      </c>
      <c r="BI326" s="116"/>
      <c r="BJ326" s="117" t="s">
        <v>109</v>
      </c>
      <c r="BK326" s="117" t="s">
        <v>109</v>
      </c>
      <c r="BL326" s="83">
        <f t="shared" ref="BL326:BL389" ca="1" si="26">RANDBETWEEN(0,99)</f>
        <v>12</v>
      </c>
      <c r="BM326" s="83" t="s">
        <v>270</v>
      </c>
      <c r="BN326" s="83">
        <v>0</v>
      </c>
      <c r="BO326" s="83" t="s">
        <v>108</v>
      </c>
      <c r="BP326" s="83">
        <v>-556275</v>
      </c>
      <c r="BQ326" s="83" t="s">
        <v>381</v>
      </c>
      <c r="BR326" s="83" t="s">
        <v>157</v>
      </c>
      <c r="BS326" s="83" t="s">
        <v>502</v>
      </c>
      <c r="BT326" s="83">
        <v>-556275</v>
      </c>
      <c r="BU326" s="83" t="s">
        <v>381</v>
      </c>
      <c r="BV326" s="83" t="s">
        <v>157</v>
      </c>
      <c r="BW326" s="83" t="s">
        <v>502</v>
      </c>
      <c r="BY326" s="136">
        <v>0</v>
      </c>
      <c r="BZ326" s="136">
        <v>0</v>
      </c>
      <c r="CA326" s="136">
        <v>0</v>
      </c>
      <c r="CB326" s="136">
        <v>0</v>
      </c>
      <c r="CD326" s="136">
        <v>0</v>
      </c>
      <c r="CE326" s="136">
        <v>0</v>
      </c>
      <c r="CF326" s="136">
        <v>0</v>
      </c>
      <c r="CG326" s="136">
        <v>0</v>
      </c>
      <c r="CH326" s="136">
        <v>0</v>
      </c>
      <c r="CI326" s="136">
        <v>0</v>
      </c>
      <c r="CJ326" s="136">
        <v>0</v>
      </c>
      <c r="CK326" s="138">
        <v>0</v>
      </c>
      <c r="CL326" s="138">
        <v>0</v>
      </c>
      <c r="CM326" s="136">
        <v>0</v>
      </c>
      <c r="CN326" s="136">
        <v>0</v>
      </c>
      <c r="CO326" s="85">
        <v>43733</v>
      </c>
      <c r="CP326" s="83" t="s">
        <v>4372</v>
      </c>
      <c r="CQ326" s="83" t="s">
        <v>102</v>
      </c>
      <c r="CR326" s="83" t="s">
        <v>482</v>
      </c>
      <c r="CS326" s="83">
        <v>321</v>
      </c>
      <c r="CT326" s="83" t="s">
        <v>483</v>
      </c>
      <c r="CU326" s="83">
        <v>1</v>
      </c>
      <c r="CV326" s="83">
        <v>0</v>
      </c>
      <c r="CW326" s="83">
        <v>0</v>
      </c>
      <c r="CX326" s="83" t="s">
        <v>109</v>
      </c>
      <c r="CY326" s="83" t="s">
        <v>583</v>
      </c>
      <c r="CZ326" s="83">
        <v>0</v>
      </c>
      <c r="DA326" s="83">
        <v>0</v>
      </c>
      <c r="DB326" s="83">
        <f t="shared" si="23"/>
        <v>0</v>
      </c>
      <c r="DC326" s="83" t="s">
        <v>497</v>
      </c>
      <c r="DE326" s="136">
        <v>1</v>
      </c>
      <c r="DF326" s="136">
        <v>1</v>
      </c>
      <c r="DG326" s="215" t="s">
        <v>269</v>
      </c>
      <c r="DH326" s="136">
        <v>1</v>
      </c>
      <c r="DI326" s="136">
        <v>1</v>
      </c>
      <c r="DJ326" s="215" t="s">
        <v>269</v>
      </c>
      <c r="EE326" s="136" t="b">
        <v>1</v>
      </c>
      <c r="EF326" s="136" t="b">
        <v>1</v>
      </c>
      <c r="EG326" s="136" t="b">
        <v>1</v>
      </c>
      <c r="EH326" s="136" t="b">
        <v>1</v>
      </c>
      <c r="EL326" s="215" t="s">
        <v>269</v>
      </c>
    </row>
    <row r="327" spans="1:142" ht="60" customHeight="1" x14ac:dyDescent="0.55000000000000004">
      <c r="A327" s="83" t="s">
        <v>130</v>
      </c>
      <c r="B327" s="83" t="s">
        <v>98</v>
      </c>
      <c r="C327">
        <v>124146</v>
      </c>
      <c r="D327" t="s">
        <v>977</v>
      </c>
      <c r="E327" t="s">
        <v>977</v>
      </c>
      <c r="F327" s="83" t="s">
        <v>108</v>
      </c>
      <c r="G327" s="213">
        <v>28685</v>
      </c>
      <c r="H327" s="83" t="s">
        <v>102</v>
      </c>
      <c r="I327" s="213">
        <v>43252</v>
      </c>
      <c r="J327" s="83" t="s">
        <v>228</v>
      </c>
      <c r="K327" s="214">
        <v>921290147298</v>
      </c>
      <c r="L327" s="83" t="s">
        <v>135</v>
      </c>
      <c r="M327" s="213">
        <v>43527</v>
      </c>
      <c r="N327">
        <v>692674</v>
      </c>
      <c r="O327" s="145" t="s">
        <v>567</v>
      </c>
      <c r="P327" s="145" t="s">
        <v>99</v>
      </c>
      <c r="Q327" s="145" t="s">
        <v>100</v>
      </c>
      <c r="R327" s="145" t="s">
        <v>567</v>
      </c>
      <c r="V327">
        <v>6664</v>
      </c>
      <c r="W327" s="83" t="s">
        <v>101</v>
      </c>
      <c r="X327" s="83" t="s">
        <v>103</v>
      </c>
      <c r="Y327" t="s">
        <v>2289</v>
      </c>
      <c r="Z327" s="83" t="s">
        <v>102</v>
      </c>
      <c r="AA327" s="83" t="s">
        <v>102</v>
      </c>
      <c r="AB327" t="s">
        <v>3281</v>
      </c>
      <c r="AC327" s="83" t="s">
        <v>3950</v>
      </c>
      <c r="AD327" s="83" t="s">
        <v>144</v>
      </c>
      <c r="AE327" s="83" t="s">
        <v>105</v>
      </c>
      <c r="AF327" t="s">
        <v>2289</v>
      </c>
      <c r="AG327" s="83" t="s">
        <v>102</v>
      </c>
      <c r="AH327" s="83" t="s">
        <v>102</v>
      </c>
      <c r="AI327" t="s">
        <v>3281</v>
      </c>
      <c r="AJ327" s="83" t="s">
        <v>3950</v>
      </c>
      <c r="AK327" s="83" t="s">
        <v>144</v>
      </c>
      <c r="AL327" s="83" t="s">
        <v>105</v>
      </c>
      <c r="AM327" s="87" t="s">
        <v>106</v>
      </c>
      <c r="AN327" t="s">
        <v>2289</v>
      </c>
      <c r="AO327" t="s">
        <v>3281</v>
      </c>
      <c r="AP327" s="83" t="s">
        <v>3950</v>
      </c>
      <c r="AQ327" s="83" t="s">
        <v>111</v>
      </c>
      <c r="AR327" s="87" t="s">
        <v>106</v>
      </c>
      <c r="AT327" s="83" t="s">
        <v>107</v>
      </c>
      <c r="AU327" s="146" t="s">
        <v>107</v>
      </c>
      <c r="AV327" s="146" t="s">
        <v>107</v>
      </c>
      <c r="AX327" s="110" t="s">
        <v>107</v>
      </c>
      <c r="AY327" s="111"/>
      <c r="AZ327" s="112">
        <f t="shared" ca="1" si="24"/>
        <v>9779</v>
      </c>
      <c r="BA327" s="136">
        <f t="shared" ca="1" si="25"/>
        <v>12</v>
      </c>
      <c r="BB327" s="114" t="s">
        <v>134</v>
      </c>
      <c r="BC327" s="114" t="s">
        <v>108</v>
      </c>
      <c r="BD327" s="114"/>
      <c r="BE327" s="115" t="s">
        <v>102</v>
      </c>
      <c r="BF327" s="115" t="s">
        <v>102</v>
      </c>
      <c r="BG327" s="115" t="s">
        <v>102</v>
      </c>
      <c r="BH327" s="115" t="s">
        <v>102</v>
      </c>
      <c r="BI327" s="116"/>
      <c r="BJ327" s="117" t="s">
        <v>109</v>
      </c>
      <c r="BK327" s="117" t="s">
        <v>109</v>
      </c>
      <c r="BL327" s="83">
        <f t="shared" ca="1" si="26"/>
        <v>50</v>
      </c>
      <c r="BM327" s="83" t="s">
        <v>108</v>
      </c>
      <c r="BN327" s="83">
        <v>0</v>
      </c>
      <c r="BO327" s="83" t="s">
        <v>108</v>
      </c>
      <c r="BP327" s="83">
        <v>-558010</v>
      </c>
      <c r="BQ327" s="83" t="s">
        <v>312</v>
      </c>
      <c r="BR327" s="83" t="s">
        <v>153</v>
      </c>
      <c r="BS327" s="83" t="s">
        <v>499</v>
      </c>
      <c r="BT327" s="83">
        <v>-558010</v>
      </c>
      <c r="BU327" s="83" t="s">
        <v>312</v>
      </c>
      <c r="BV327" s="83" t="s">
        <v>153</v>
      </c>
      <c r="BW327" s="83" t="s">
        <v>499</v>
      </c>
      <c r="BY327" s="136">
        <v>0</v>
      </c>
      <c r="BZ327" s="136">
        <v>0</v>
      </c>
      <c r="CA327" s="136">
        <v>0</v>
      </c>
      <c r="CB327" s="136">
        <v>0</v>
      </c>
      <c r="CD327" s="136">
        <v>0</v>
      </c>
      <c r="CE327" s="136">
        <v>0</v>
      </c>
      <c r="CF327" s="136">
        <v>0</v>
      </c>
      <c r="CG327" s="136">
        <v>0</v>
      </c>
      <c r="CH327" s="136">
        <v>0</v>
      </c>
      <c r="CI327" s="136">
        <v>0</v>
      </c>
      <c r="CJ327" s="136">
        <v>0</v>
      </c>
      <c r="CK327" s="138">
        <v>0</v>
      </c>
      <c r="CL327" s="138">
        <v>0</v>
      </c>
      <c r="CM327" s="136">
        <v>0</v>
      </c>
      <c r="CN327" s="136">
        <v>0</v>
      </c>
      <c r="CO327" s="85">
        <v>43734</v>
      </c>
      <c r="CP327" s="83" t="s">
        <v>4373</v>
      </c>
      <c r="CQ327" s="83" t="s">
        <v>102</v>
      </c>
      <c r="CR327" s="83" t="s">
        <v>482</v>
      </c>
      <c r="CS327" s="83">
        <v>322</v>
      </c>
      <c r="CT327" s="83" t="s">
        <v>483</v>
      </c>
      <c r="CU327" s="83">
        <v>1</v>
      </c>
      <c r="CV327" s="83">
        <v>0</v>
      </c>
      <c r="CW327" s="83">
        <v>0</v>
      </c>
      <c r="CX327" s="83" t="s">
        <v>109</v>
      </c>
      <c r="CY327" s="83" t="s">
        <v>583</v>
      </c>
      <c r="CZ327" s="83">
        <v>0</v>
      </c>
      <c r="DA327" s="83">
        <v>0</v>
      </c>
      <c r="DB327" s="83">
        <f t="shared" si="23"/>
        <v>0</v>
      </c>
      <c r="DC327" s="83" t="s">
        <v>497</v>
      </c>
      <c r="DE327" s="136">
        <v>1</v>
      </c>
      <c r="DF327" s="136">
        <v>1</v>
      </c>
      <c r="DG327" s="215" t="s">
        <v>269</v>
      </c>
      <c r="DH327" s="136">
        <v>1</v>
      </c>
      <c r="DI327" s="136">
        <v>1</v>
      </c>
      <c r="DJ327" s="215" t="s">
        <v>269</v>
      </c>
      <c r="EE327" s="136" t="b">
        <v>1</v>
      </c>
      <c r="EF327" s="136" t="b">
        <v>1</v>
      </c>
      <c r="EG327" s="136" t="b">
        <v>1</v>
      </c>
      <c r="EH327" s="136" t="b">
        <v>1</v>
      </c>
      <c r="EL327" s="215" t="s">
        <v>269</v>
      </c>
    </row>
    <row r="328" spans="1:142" ht="60" customHeight="1" x14ac:dyDescent="0.55000000000000004">
      <c r="A328" s="83" t="s">
        <v>130</v>
      </c>
      <c r="B328" s="83" t="s">
        <v>98</v>
      </c>
      <c r="C328">
        <v>542987</v>
      </c>
      <c r="D328" t="s">
        <v>978</v>
      </c>
      <c r="E328" t="s">
        <v>978</v>
      </c>
      <c r="F328" s="83" t="s">
        <v>108</v>
      </c>
      <c r="G328" s="213">
        <v>27107</v>
      </c>
      <c r="H328" s="83" t="s">
        <v>102</v>
      </c>
      <c r="I328" s="213">
        <v>43305</v>
      </c>
      <c r="J328" s="83" t="s">
        <v>228</v>
      </c>
      <c r="K328" s="214">
        <v>988240333174</v>
      </c>
      <c r="L328" s="83" t="s">
        <v>97</v>
      </c>
      <c r="M328" s="213">
        <v>43720</v>
      </c>
      <c r="N328">
        <v>838707</v>
      </c>
      <c r="O328" s="145" t="s">
        <v>567</v>
      </c>
      <c r="P328" s="145" t="s">
        <v>99</v>
      </c>
      <c r="Q328" s="145" t="s">
        <v>100</v>
      </c>
      <c r="R328" s="145" t="s">
        <v>567</v>
      </c>
      <c r="V328">
        <v>7918</v>
      </c>
      <c r="W328" s="83" t="s">
        <v>101</v>
      </c>
      <c r="X328" s="83" t="s">
        <v>103</v>
      </c>
      <c r="Y328" t="s">
        <v>2290</v>
      </c>
      <c r="Z328" s="83" t="s">
        <v>102</v>
      </c>
      <c r="AA328" s="83" t="s">
        <v>102</v>
      </c>
      <c r="AB328" t="s">
        <v>3282</v>
      </c>
      <c r="AC328" s="83" t="s">
        <v>3951</v>
      </c>
      <c r="AD328" s="83" t="s">
        <v>144</v>
      </c>
      <c r="AE328" s="83" t="s">
        <v>105</v>
      </c>
      <c r="AF328" t="s">
        <v>2290</v>
      </c>
      <c r="AG328" s="83" t="s">
        <v>102</v>
      </c>
      <c r="AH328" s="83" t="s">
        <v>102</v>
      </c>
      <c r="AI328" t="s">
        <v>3282</v>
      </c>
      <c r="AJ328" s="83" t="s">
        <v>3951</v>
      </c>
      <c r="AK328" s="83" t="s">
        <v>144</v>
      </c>
      <c r="AL328" s="83" t="s">
        <v>105</v>
      </c>
      <c r="AM328" s="87" t="s">
        <v>106</v>
      </c>
      <c r="AN328" t="s">
        <v>2290</v>
      </c>
      <c r="AO328" t="s">
        <v>3282</v>
      </c>
      <c r="AP328" s="83" t="s">
        <v>3951</v>
      </c>
      <c r="AQ328" s="83" t="s">
        <v>144</v>
      </c>
      <c r="AR328" s="87" t="s">
        <v>106</v>
      </c>
      <c r="AT328" s="83" t="s">
        <v>107</v>
      </c>
      <c r="AU328" s="146" t="s">
        <v>107</v>
      </c>
      <c r="AV328" s="146" t="s">
        <v>107</v>
      </c>
      <c r="AX328" s="110" t="s">
        <v>107</v>
      </c>
      <c r="AY328" s="111"/>
      <c r="AZ328" s="112">
        <f t="shared" ca="1" si="24"/>
        <v>3289</v>
      </c>
      <c r="BA328" s="136">
        <f t="shared" ca="1" si="25"/>
        <v>63</v>
      </c>
      <c r="BB328" s="114" t="s">
        <v>134</v>
      </c>
      <c r="BC328" s="114" t="s">
        <v>108</v>
      </c>
      <c r="BD328" s="114"/>
      <c r="BE328" s="115" t="s">
        <v>102</v>
      </c>
      <c r="BF328" s="115" t="s">
        <v>102</v>
      </c>
      <c r="BG328" s="115" t="s">
        <v>102</v>
      </c>
      <c r="BH328" s="115" t="s">
        <v>102</v>
      </c>
      <c r="BI328" s="116"/>
      <c r="BJ328" s="117" t="s">
        <v>109</v>
      </c>
      <c r="BK328" s="117" t="s">
        <v>109</v>
      </c>
      <c r="BL328" s="83">
        <f t="shared" ca="1" si="26"/>
        <v>41</v>
      </c>
      <c r="BM328" s="83" t="s">
        <v>108</v>
      </c>
      <c r="BN328" s="83">
        <v>0</v>
      </c>
      <c r="BO328" s="83" t="s">
        <v>108</v>
      </c>
      <c r="BP328" s="83">
        <v>-559745</v>
      </c>
      <c r="BQ328" s="83" t="s">
        <v>198</v>
      </c>
      <c r="BR328" s="83" t="s">
        <v>164</v>
      </c>
      <c r="BS328" s="83" t="s">
        <v>499</v>
      </c>
      <c r="BT328" s="83">
        <v>-559745</v>
      </c>
      <c r="BU328" s="83" t="s">
        <v>198</v>
      </c>
      <c r="BV328" s="83" t="s">
        <v>164</v>
      </c>
      <c r="BW328" s="83" t="s">
        <v>499</v>
      </c>
      <c r="BY328" s="136">
        <v>0</v>
      </c>
      <c r="BZ328" s="136">
        <v>0</v>
      </c>
      <c r="CA328" s="136">
        <v>0</v>
      </c>
      <c r="CB328" s="136">
        <v>0</v>
      </c>
      <c r="CD328" s="136">
        <v>0</v>
      </c>
      <c r="CE328" s="136">
        <v>0</v>
      </c>
      <c r="CF328" s="136">
        <v>0</v>
      </c>
      <c r="CG328" s="136">
        <v>0</v>
      </c>
      <c r="CH328" s="136">
        <v>0</v>
      </c>
      <c r="CI328" s="136">
        <v>0</v>
      </c>
      <c r="CJ328" s="136">
        <v>0</v>
      </c>
      <c r="CK328" s="138">
        <v>0</v>
      </c>
      <c r="CL328" s="138">
        <v>0</v>
      </c>
      <c r="CM328" s="136">
        <v>0</v>
      </c>
      <c r="CN328" s="136">
        <v>0</v>
      </c>
      <c r="CO328" s="85">
        <v>43735</v>
      </c>
      <c r="CP328" s="83" t="s">
        <v>4374</v>
      </c>
      <c r="CQ328" s="83" t="s">
        <v>102</v>
      </c>
      <c r="CR328" s="83" t="s">
        <v>482</v>
      </c>
      <c r="CS328" s="83">
        <v>323</v>
      </c>
      <c r="CT328" s="83" t="s">
        <v>483</v>
      </c>
      <c r="CU328" s="83">
        <v>1</v>
      </c>
      <c r="CV328" s="83">
        <v>0</v>
      </c>
      <c r="CW328" s="83">
        <v>0</v>
      </c>
      <c r="CX328" s="83" t="s">
        <v>109</v>
      </c>
      <c r="CY328" s="83" t="s">
        <v>583</v>
      </c>
      <c r="CZ328" s="83">
        <v>0</v>
      </c>
      <c r="DA328" s="83">
        <v>0</v>
      </c>
      <c r="DB328" s="83">
        <f t="shared" si="23"/>
        <v>0</v>
      </c>
      <c r="DC328" s="83" t="s">
        <v>497</v>
      </c>
      <c r="DE328" s="136">
        <v>1</v>
      </c>
      <c r="DF328" s="136">
        <v>1</v>
      </c>
      <c r="DG328" s="215" t="s">
        <v>269</v>
      </c>
      <c r="DH328" s="136">
        <v>1</v>
      </c>
      <c r="DI328" s="136">
        <v>1</v>
      </c>
      <c r="DJ328" s="215" t="s">
        <v>269</v>
      </c>
      <c r="EE328" s="136" t="b">
        <v>1</v>
      </c>
      <c r="EF328" s="136" t="b">
        <v>1</v>
      </c>
      <c r="EG328" s="136" t="b">
        <v>1</v>
      </c>
      <c r="EH328" s="136" t="b">
        <v>1</v>
      </c>
      <c r="EL328" s="215" t="s">
        <v>269</v>
      </c>
    </row>
    <row r="329" spans="1:142" ht="60" customHeight="1" x14ac:dyDescent="0.55000000000000004">
      <c r="A329" s="83" t="s">
        <v>130</v>
      </c>
      <c r="B329" s="83" t="s">
        <v>98</v>
      </c>
      <c r="C329">
        <v>532688</v>
      </c>
      <c r="D329" t="s">
        <v>979</v>
      </c>
      <c r="E329" t="s">
        <v>979</v>
      </c>
      <c r="F329" s="83" t="s">
        <v>108</v>
      </c>
      <c r="G329" s="213">
        <v>35469</v>
      </c>
      <c r="H329" s="83" t="s">
        <v>102</v>
      </c>
      <c r="I329" s="213">
        <v>43258</v>
      </c>
      <c r="J329" s="83" t="s">
        <v>228</v>
      </c>
      <c r="K329" s="214">
        <v>107351734717</v>
      </c>
      <c r="L329" s="83" t="s">
        <v>126</v>
      </c>
      <c r="M329" s="213">
        <v>43596</v>
      </c>
      <c r="N329">
        <v>745634</v>
      </c>
      <c r="O329" s="145" t="s">
        <v>567</v>
      </c>
      <c r="P329" s="145" t="s">
        <v>99</v>
      </c>
      <c r="Q329" s="145" t="s">
        <v>100</v>
      </c>
      <c r="R329" s="145" t="s">
        <v>567</v>
      </c>
      <c r="V329">
        <v>8664</v>
      </c>
      <c r="W329" s="83" t="s">
        <v>1742</v>
      </c>
      <c r="X329" s="83" t="s">
        <v>103</v>
      </c>
      <c r="Y329" t="s">
        <v>2291</v>
      </c>
      <c r="Z329" s="83" t="s">
        <v>102</v>
      </c>
      <c r="AA329" s="83" t="s">
        <v>102</v>
      </c>
      <c r="AB329" t="s">
        <v>3283</v>
      </c>
      <c r="AC329" s="83" t="s">
        <v>3952</v>
      </c>
      <c r="AD329" s="83" t="s">
        <v>111</v>
      </c>
      <c r="AE329" s="83" t="s">
        <v>105</v>
      </c>
      <c r="AF329" t="s">
        <v>2291</v>
      </c>
      <c r="AG329" s="83" t="s">
        <v>102</v>
      </c>
      <c r="AH329" s="83" t="s">
        <v>102</v>
      </c>
      <c r="AI329" t="s">
        <v>3283</v>
      </c>
      <c r="AJ329" s="83" t="s">
        <v>3952</v>
      </c>
      <c r="AK329" s="83" t="s">
        <v>111</v>
      </c>
      <c r="AL329" s="83" t="s">
        <v>105</v>
      </c>
      <c r="AM329" s="87" t="s">
        <v>106</v>
      </c>
      <c r="AN329" t="s">
        <v>2291</v>
      </c>
      <c r="AO329" t="s">
        <v>3283</v>
      </c>
      <c r="AP329" s="83" t="s">
        <v>3952</v>
      </c>
      <c r="AQ329" s="83" t="s">
        <v>144</v>
      </c>
      <c r="AR329" s="87" t="s">
        <v>106</v>
      </c>
      <c r="AT329" s="83" t="s">
        <v>107</v>
      </c>
      <c r="AU329" s="146" t="s">
        <v>107</v>
      </c>
      <c r="AV329" s="146" t="s">
        <v>107</v>
      </c>
      <c r="AX329" s="110" t="s">
        <v>107</v>
      </c>
      <c r="AY329" s="111"/>
      <c r="AZ329" s="112">
        <f t="shared" ca="1" si="24"/>
        <v>7172</v>
      </c>
      <c r="BA329" s="136">
        <f t="shared" ca="1" si="25"/>
        <v>98</v>
      </c>
      <c r="BB329" s="114" t="s">
        <v>136</v>
      </c>
      <c r="BC329" s="114" t="s">
        <v>108</v>
      </c>
      <c r="BD329" s="114"/>
      <c r="BE329" s="115" t="s">
        <v>102</v>
      </c>
      <c r="BF329" s="115" t="s">
        <v>102</v>
      </c>
      <c r="BG329" s="115" t="s">
        <v>102</v>
      </c>
      <c r="BH329" s="115" t="s">
        <v>102</v>
      </c>
      <c r="BI329" s="116"/>
      <c r="BJ329" s="117" t="s">
        <v>109</v>
      </c>
      <c r="BK329" s="117" t="s">
        <v>109</v>
      </c>
      <c r="BL329" s="83">
        <f t="shared" ca="1" si="26"/>
        <v>95</v>
      </c>
      <c r="BM329" s="83" t="s">
        <v>270</v>
      </c>
      <c r="BN329" s="83">
        <v>0</v>
      </c>
      <c r="BO329" s="83" t="s">
        <v>108</v>
      </c>
      <c r="BP329" s="83">
        <v>-561480</v>
      </c>
      <c r="BQ329" s="83" t="s">
        <v>381</v>
      </c>
      <c r="BR329" s="83" t="s">
        <v>157</v>
      </c>
      <c r="BS329" s="83" t="s">
        <v>502</v>
      </c>
      <c r="BT329" s="83">
        <v>-561480</v>
      </c>
      <c r="BU329" s="83" t="s">
        <v>381</v>
      </c>
      <c r="BV329" s="83" t="s">
        <v>157</v>
      </c>
      <c r="BW329" s="83" t="s">
        <v>502</v>
      </c>
      <c r="BY329" s="136">
        <v>0</v>
      </c>
      <c r="BZ329" s="136">
        <v>0</v>
      </c>
      <c r="CA329" s="136">
        <v>0</v>
      </c>
      <c r="CB329" s="136">
        <v>0</v>
      </c>
      <c r="CD329" s="136">
        <v>0</v>
      </c>
      <c r="CE329" s="136">
        <v>0</v>
      </c>
      <c r="CF329" s="136">
        <v>0</v>
      </c>
      <c r="CG329" s="136">
        <v>0</v>
      </c>
      <c r="CH329" s="136">
        <v>0</v>
      </c>
      <c r="CI329" s="136">
        <v>0</v>
      </c>
      <c r="CJ329" s="136">
        <v>0</v>
      </c>
      <c r="CK329" s="138">
        <v>0</v>
      </c>
      <c r="CL329" s="138">
        <v>0</v>
      </c>
      <c r="CM329" s="136">
        <v>0</v>
      </c>
      <c r="CN329" s="136">
        <v>0</v>
      </c>
      <c r="CO329" s="85">
        <v>43736</v>
      </c>
      <c r="CP329" s="83" t="s">
        <v>4375</v>
      </c>
      <c r="CQ329" s="83" t="s">
        <v>102</v>
      </c>
      <c r="CR329" s="83" t="s">
        <v>482</v>
      </c>
      <c r="CS329" s="83">
        <v>324</v>
      </c>
      <c r="CT329" s="83" t="s">
        <v>483</v>
      </c>
      <c r="CU329" s="83">
        <v>1</v>
      </c>
      <c r="CV329" s="83">
        <v>0</v>
      </c>
      <c r="CW329" s="83">
        <v>0</v>
      </c>
      <c r="CX329" s="83" t="s">
        <v>109</v>
      </c>
      <c r="CY329" s="83" t="s">
        <v>583</v>
      </c>
      <c r="CZ329" s="83">
        <v>0</v>
      </c>
      <c r="DA329" s="83">
        <v>0</v>
      </c>
      <c r="DB329" s="83">
        <f t="shared" si="23"/>
        <v>0</v>
      </c>
      <c r="DC329" s="83" t="s">
        <v>497</v>
      </c>
      <c r="DE329" s="136">
        <v>1</v>
      </c>
      <c r="DF329" s="136">
        <v>1</v>
      </c>
      <c r="DG329" s="215" t="s">
        <v>269</v>
      </c>
      <c r="DH329" s="136">
        <v>1</v>
      </c>
      <c r="DI329" s="136">
        <v>1</v>
      </c>
      <c r="DJ329" s="215" t="s">
        <v>269</v>
      </c>
      <c r="EE329" s="136" t="b">
        <v>1</v>
      </c>
      <c r="EF329" s="136" t="b">
        <v>1</v>
      </c>
      <c r="EG329" s="136" t="b">
        <v>1</v>
      </c>
      <c r="EH329" s="136" t="b">
        <v>1</v>
      </c>
      <c r="EL329" s="215" t="s">
        <v>269</v>
      </c>
    </row>
    <row r="330" spans="1:142" ht="60" customHeight="1" x14ac:dyDescent="0.55000000000000004">
      <c r="A330" s="83" t="s">
        <v>130</v>
      </c>
      <c r="B330" s="83" t="s">
        <v>98</v>
      </c>
      <c r="C330">
        <v>808509</v>
      </c>
      <c r="D330" t="s">
        <v>980</v>
      </c>
      <c r="E330" t="s">
        <v>980</v>
      </c>
      <c r="F330" s="83" t="s">
        <v>108</v>
      </c>
      <c r="G330" s="213">
        <v>30438</v>
      </c>
      <c r="H330" s="83" t="s">
        <v>102</v>
      </c>
      <c r="I330" s="213">
        <v>43380</v>
      </c>
      <c r="J330" s="83" t="s">
        <v>228</v>
      </c>
      <c r="K330" s="214">
        <v>416996144757</v>
      </c>
      <c r="L330" s="83" t="s">
        <v>135</v>
      </c>
      <c r="M330" s="213">
        <v>43689</v>
      </c>
      <c r="N330">
        <v>485589</v>
      </c>
      <c r="O330" s="145" t="s">
        <v>567</v>
      </c>
      <c r="P330" s="145" t="s">
        <v>99</v>
      </c>
      <c r="Q330" s="145" t="s">
        <v>100</v>
      </c>
      <c r="R330" s="145" t="s">
        <v>567</v>
      </c>
      <c r="V330">
        <v>4845</v>
      </c>
      <c r="W330" s="83" t="s">
        <v>101</v>
      </c>
      <c r="X330" s="83" t="s">
        <v>103</v>
      </c>
      <c r="Y330" t="s">
        <v>2292</v>
      </c>
      <c r="Z330" s="83" t="s">
        <v>102</v>
      </c>
      <c r="AA330" s="83" t="s">
        <v>102</v>
      </c>
      <c r="AB330" t="s">
        <v>3284</v>
      </c>
      <c r="AC330" s="83" t="s">
        <v>3953</v>
      </c>
      <c r="AD330" s="83" t="s">
        <v>144</v>
      </c>
      <c r="AE330" s="83" t="s">
        <v>105</v>
      </c>
      <c r="AF330" t="s">
        <v>2292</v>
      </c>
      <c r="AG330" s="83" t="s">
        <v>102</v>
      </c>
      <c r="AH330" s="83" t="s">
        <v>102</v>
      </c>
      <c r="AI330" t="s">
        <v>3284</v>
      </c>
      <c r="AJ330" s="83" t="s">
        <v>3953</v>
      </c>
      <c r="AK330" s="83" t="s">
        <v>144</v>
      </c>
      <c r="AL330" s="83" t="s">
        <v>105</v>
      </c>
      <c r="AM330" s="87" t="s">
        <v>106</v>
      </c>
      <c r="AN330" t="s">
        <v>2292</v>
      </c>
      <c r="AO330" t="s">
        <v>3284</v>
      </c>
      <c r="AP330" s="83" t="s">
        <v>3953</v>
      </c>
      <c r="AQ330" s="83" t="s">
        <v>111</v>
      </c>
      <c r="AR330" s="87" t="s">
        <v>106</v>
      </c>
      <c r="AT330" s="83" t="s">
        <v>107</v>
      </c>
      <c r="AU330" s="146" t="s">
        <v>107</v>
      </c>
      <c r="AV330" s="146" t="s">
        <v>107</v>
      </c>
      <c r="AX330" s="110" t="s">
        <v>107</v>
      </c>
      <c r="AY330" s="111"/>
      <c r="AZ330" s="112">
        <f t="shared" ca="1" si="24"/>
        <v>1791</v>
      </c>
      <c r="BA330" s="136">
        <f t="shared" ca="1" si="25"/>
        <v>40</v>
      </c>
      <c r="BB330" s="114" t="s">
        <v>134</v>
      </c>
      <c r="BC330" s="114" t="s">
        <v>108</v>
      </c>
      <c r="BD330" s="114"/>
      <c r="BE330" s="115" t="s">
        <v>102</v>
      </c>
      <c r="BF330" s="115" t="s">
        <v>102</v>
      </c>
      <c r="BG330" s="115" t="s">
        <v>102</v>
      </c>
      <c r="BH330" s="115" t="s">
        <v>102</v>
      </c>
      <c r="BI330" s="116"/>
      <c r="BJ330" s="117" t="s">
        <v>109</v>
      </c>
      <c r="BK330" s="117" t="s">
        <v>109</v>
      </c>
      <c r="BL330" s="83">
        <f t="shared" ca="1" si="26"/>
        <v>37</v>
      </c>
      <c r="BM330" s="83" t="s">
        <v>108</v>
      </c>
      <c r="BN330" s="83">
        <v>0</v>
      </c>
      <c r="BO330" s="83" t="s">
        <v>108</v>
      </c>
      <c r="BP330" s="83">
        <v>-563215</v>
      </c>
      <c r="BQ330" s="83" t="s">
        <v>312</v>
      </c>
      <c r="BR330" s="83" t="s">
        <v>153</v>
      </c>
      <c r="BS330" s="83" t="s">
        <v>499</v>
      </c>
      <c r="BT330" s="83">
        <v>-563215</v>
      </c>
      <c r="BU330" s="83" t="s">
        <v>312</v>
      </c>
      <c r="BV330" s="83" t="s">
        <v>153</v>
      </c>
      <c r="BW330" s="83" t="s">
        <v>499</v>
      </c>
      <c r="BY330" s="136">
        <v>0</v>
      </c>
      <c r="BZ330" s="136">
        <v>0</v>
      </c>
      <c r="CA330" s="136">
        <v>0</v>
      </c>
      <c r="CB330" s="136">
        <v>0</v>
      </c>
      <c r="CD330" s="136">
        <v>0</v>
      </c>
      <c r="CE330" s="136">
        <v>0</v>
      </c>
      <c r="CF330" s="136">
        <v>0</v>
      </c>
      <c r="CG330" s="136">
        <v>0</v>
      </c>
      <c r="CH330" s="136">
        <v>0</v>
      </c>
      <c r="CI330" s="136">
        <v>0</v>
      </c>
      <c r="CJ330" s="136">
        <v>0</v>
      </c>
      <c r="CK330" s="138">
        <v>0</v>
      </c>
      <c r="CL330" s="138">
        <v>0</v>
      </c>
      <c r="CM330" s="136">
        <v>0</v>
      </c>
      <c r="CN330" s="136">
        <v>0</v>
      </c>
      <c r="CO330" s="85">
        <v>43737</v>
      </c>
      <c r="CP330" s="83" t="s">
        <v>4376</v>
      </c>
      <c r="CQ330" s="83" t="s">
        <v>102</v>
      </c>
      <c r="CR330" s="83" t="s">
        <v>482</v>
      </c>
      <c r="CS330" s="83">
        <v>325</v>
      </c>
      <c r="CT330" s="83" t="s">
        <v>483</v>
      </c>
      <c r="CU330" s="83">
        <v>1</v>
      </c>
      <c r="CV330" s="83">
        <v>0</v>
      </c>
      <c r="CW330" s="83">
        <v>0</v>
      </c>
      <c r="CX330" s="83" t="s">
        <v>109</v>
      </c>
      <c r="CY330" s="83" t="s">
        <v>583</v>
      </c>
      <c r="CZ330" s="83">
        <v>0</v>
      </c>
      <c r="DA330" s="83">
        <v>0</v>
      </c>
      <c r="DB330" s="83">
        <f t="shared" si="23"/>
        <v>0</v>
      </c>
      <c r="DC330" s="83" t="s">
        <v>497</v>
      </c>
      <c r="DE330" s="136">
        <v>1</v>
      </c>
      <c r="DF330" s="136">
        <v>1</v>
      </c>
      <c r="DG330" s="215" t="s">
        <v>269</v>
      </c>
      <c r="DH330" s="136">
        <v>1</v>
      </c>
      <c r="DI330" s="136">
        <v>1</v>
      </c>
      <c r="DJ330" s="215" t="s">
        <v>269</v>
      </c>
      <c r="EE330" s="136" t="b">
        <v>1</v>
      </c>
      <c r="EF330" s="136" t="b">
        <v>1</v>
      </c>
      <c r="EG330" s="136" t="b">
        <v>1</v>
      </c>
      <c r="EH330" s="136" t="b">
        <v>1</v>
      </c>
      <c r="EL330" s="215" t="s">
        <v>269</v>
      </c>
    </row>
    <row r="331" spans="1:142" ht="60" customHeight="1" x14ac:dyDescent="0.55000000000000004">
      <c r="A331" s="83" t="s">
        <v>130</v>
      </c>
      <c r="B331" s="83" t="s">
        <v>98</v>
      </c>
      <c r="C331">
        <v>520224</v>
      </c>
      <c r="D331" t="s">
        <v>981</v>
      </c>
      <c r="E331" t="s">
        <v>981</v>
      </c>
      <c r="F331" s="83" t="s">
        <v>108</v>
      </c>
      <c r="G331" s="213">
        <v>29391</v>
      </c>
      <c r="H331" s="83" t="s">
        <v>102</v>
      </c>
      <c r="I331" s="213">
        <v>43360</v>
      </c>
      <c r="J331" s="83" t="s">
        <v>228</v>
      </c>
      <c r="K331" s="214">
        <v>255183985804</v>
      </c>
      <c r="L331" s="83" t="s">
        <v>97</v>
      </c>
      <c r="M331" s="213">
        <v>43712</v>
      </c>
      <c r="N331">
        <v>843517</v>
      </c>
      <c r="O331" s="145" t="s">
        <v>567</v>
      </c>
      <c r="P331" s="145" t="s">
        <v>99</v>
      </c>
      <c r="Q331" s="145" t="s">
        <v>100</v>
      </c>
      <c r="R331" s="145" t="s">
        <v>567</v>
      </c>
      <c r="V331">
        <v>3196</v>
      </c>
      <c r="W331" s="83" t="s">
        <v>101</v>
      </c>
      <c r="X331" s="83" t="s">
        <v>103</v>
      </c>
      <c r="Y331" t="s">
        <v>2293</v>
      </c>
      <c r="Z331" s="83" t="s">
        <v>102</v>
      </c>
      <c r="AA331" s="83" t="s">
        <v>102</v>
      </c>
      <c r="AB331" t="s">
        <v>3285</v>
      </c>
      <c r="AC331" s="83" t="s">
        <v>3954</v>
      </c>
      <c r="AD331" s="83" t="s">
        <v>144</v>
      </c>
      <c r="AE331" s="83" t="s">
        <v>105</v>
      </c>
      <c r="AF331" t="s">
        <v>2293</v>
      </c>
      <c r="AG331" s="83" t="s">
        <v>102</v>
      </c>
      <c r="AH331" s="83" t="s">
        <v>102</v>
      </c>
      <c r="AI331" t="s">
        <v>3285</v>
      </c>
      <c r="AJ331" s="83" t="s">
        <v>3954</v>
      </c>
      <c r="AK331" s="83" t="s">
        <v>144</v>
      </c>
      <c r="AL331" s="83" t="s">
        <v>105</v>
      </c>
      <c r="AM331" s="87" t="s">
        <v>106</v>
      </c>
      <c r="AN331" t="s">
        <v>2293</v>
      </c>
      <c r="AO331" t="s">
        <v>3285</v>
      </c>
      <c r="AP331" s="83" t="s">
        <v>3954</v>
      </c>
      <c r="AQ331" s="83" t="s">
        <v>144</v>
      </c>
      <c r="AR331" s="87" t="s">
        <v>106</v>
      </c>
      <c r="AT331" s="83" t="s">
        <v>107</v>
      </c>
      <c r="AU331" s="146" t="s">
        <v>107</v>
      </c>
      <c r="AV331" s="146" t="s">
        <v>107</v>
      </c>
      <c r="AX331" s="110" t="s">
        <v>107</v>
      </c>
      <c r="AY331" s="111"/>
      <c r="AZ331" s="112">
        <f t="shared" ca="1" si="24"/>
        <v>9573</v>
      </c>
      <c r="BA331" s="136">
        <f t="shared" ca="1" si="25"/>
        <v>40</v>
      </c>
      <c r="BB331" s="114" t="s">
        <v>134</v>
      </c>
      <c r="BC331" s="114" t="s">
        <v>108</v>
      </c>
      <c r="BD331" s="114"/>
      <c r="BE331" s="115" t="s">
        <v>102</v>
      </c>
      <c r="BF331" s="115" t="s">
        <v>102</v>
      </c>
      <c r="BG331" s="115" t="s">
        <v>102</v>
      </c>
      <c r="BH331" s="115" t="s">
        <v>102</v>
      </c>
      <c r="BI331" s="116"/>
      <c r="BJ331" s="117" t="s">
        <v>109</v>
      </c>
      <c r="BK331" s="117" t="s">
        <v>109</v>
      </c>
      <c r="BL331" s="83">
        <f t="shared" ca="1" si="26"/>
        <v>40</v>
      </c>
      <c r="BM331" s="83" t="s">
        <v>108</v>
      </c>
      <c r="BN331" s="83">
        <v>0</v>
      </c>
      <c r="BO331" s="83" t="s">
        <v>108</v>
      </c>
      <c r="BP331" s="83">
        <v>-564950</v>
      </c>
      <c r="BQ331" s="83" t="s">
        <v>198</v>
      </c>
      <c r="BR331" s="83" t="s">
        <v>164</v>
      </c>
      <c r="BS331" s="83" t="s">
        <v>499</v>
      </c>
      <c r="BT331" s="83">
        <v>-564950</v>
      </c>
      <c r="BU331" s="83" t="s">
        <v>198</v>
      </c>
      <c r="BV331" s="83" t="s">
        <v>164</v>
      </c>
      <c r="BW331" s="83" t="s">
        <v>499</v>
      </c>
      <c r="BY331" s="136">
        <v>0</v>
      </c>
      <c r="BZ331" s="136">
        <v>0</v>
      </c>
      <c r="CA331" s="136">
        <v>0</v>
      </c>
      <c r="CB331" s="136">
        <v>0</v>
      </c>
      <c r="CD331" s="136">
        <v>0</v>
      </c>
      <c r="CE331" s="136">
        <v>0</v>
      </c>
      <c r="CF331" s="136">
        <v>0</v>
      </c>
      <c r="CG331" s="136">
        <v>0</v>
      </c>
      <c r="CH331" s="136">
        <v>0</v>
      </c>
      <c r="CI331" s="136">
        <v>0</v>
      </c>
      <c r="CJ331" s="136">
        <v>0</v>
      </c>
      <c r="CK331" s="138">
        <v>0</v>
      </c>
      <c r="CL331" s="138">
        <v>0</v>
      </c>
      <c r="CM331" s="136">
        <v>0</v>
      </c>
      <c r="CN331" s="136">
        <v>0</v>
      </c>
      <c r="CO331" s="85">
        <v>43738</v>
      </c>
      <c r="CP331" s="83" t="s">
        <v>4377</v>
      </c>
      <c r="CQ331" s="83" t="s">
        <v>102</v>
      </c>
      <c r="CR331" s="83" t="s">
        <v>482</v>
      </c>
      <c r="CS331" s="83">
        <v>326</v>
      </c>
      <c r="CT331" s="83" t="s">
        <v>483</v>
      </c>
      <c r="CU331" s="83">
        <v>1</v>
      </c>
      <c r="CV331" s="83">
        <v>0</v>
      </c>
      <c r="CW331" s="83">
        <v>0</v>
      </c>
      <c r="CX331" s="83" t="s">
        <v>109</v>
      </c>
      <c r="CY331" s="83" t="s">
        <v>583</v>
      </c>
      <c r="CZ331" s="83">
        <v>0</v>
      </c>
      <c r="DA331" s="83">
        <v>0</v>
      </c>
      <c r="DB331" s="83">
        <f t="shared" si="23"/>
        <v>0</v>
      </c>
      <c r="DC331" s="83" t="s">
        <v>497</v>
      </c>
      <c r="DE331" s="136">
        <v>1</v>
      </c>
      <c r="DF331" s="136">
        <v>1</v>
      </c>
      <c r="DG331" s="215" t="s">
        <v>269</v>
      </c>
      <c r="DH331" s="136">
        <v>1</v>
      </c>
      <c r="DI331" s="136">
        <v>1</v>
      </c>
      <c r="DJ331" s="215" t="s">
        <v>269</v>
      </c>
      <c r="EE331" s="136" t="b">
        <v>1</v>
      </c>
      <c r="EF331" s="136" t="b">
        <v>1</v>
      </c>
      <c r="EG331" s="136" t="b">
        <v>1</v>
      </c>
      <c r="EH331" s="136" t="b">
        <v>1</v>
      </c>
      <c r="EL331" s="215" t="s">
        <v>269</v>
      </c>
    </row>
    <row r="332" spans="1:142" ht="60" customHeight="1" x14ac:dyDescent="0.55000000000000004">
      <c r="A332" s="83" t="s">
        <v>130</v>
      </c>
      <c r="B332" s="83" t="s">
        <v>98</v>
      </c>
      <c r="C332">
        <v>125306</v>
      </c>
      <c r="D332" t="s">
        <v>982</v>
      </c>
      <c r="E332" t="s">
        <v>982</v>
      </c>
      <c r="F332" s="83" t="s">
        <v>108</v>
      </c>
      <c r="G332" s="213">
        <v>35704</v>
      </c>
      <c r="H332" s="83" t="s">
        <v>102</v>
      </c>
      <c r="I332" s="213">
        <v>43397</v>
      </c>
      <c r="J332" s="83" t="s">
        <v>228</v>
      </c>
      <c r="K332" s="214">
        <v>800041991901</v>
      </c>
      <c r="L332" s="83" t="s">
        <v>126</v>
      </c>
      <c r="M332" s="213">
        <v>43722</v>
      </c>
      <c r="N332">
        <v>892454</v>
      </c>
      <c r="O332" s="145" t="s">
        <v>567</v>
      </c>
      <c r="P332" s="145" t="s">
        <v>99</v>
      </c>
      <c r="Q332" s="145" t="s">
        <v>100</v>
      </c>
      <c r="R332" s="145" t="s">
        <v>567</v>
      </c>
      <c r="V332">
        <v>976</v>
      </c>
      <c r="W332" s="83" t="s">
        <v>1743</v>
      </c>
      <c r="X332" s="83" t="s">
        <v>103</v>
      </c>
      <c r="Y332" t="s">
        <v>2294</v>
      </c>
      <c r="Z332" s="83" t="s">
        <v>102</v>
      </c>
      <c r="AA332" s="83" t="s">
        <v>102</v>
      </c>
      <c r="AB332" t="s">
        <v>3286</v>
      </c>
      <c r="AC332" s="83" t="s">
        <v>3955</v>
      </c>
      <c r="AD332" s="83" t="s">
        <v>111</v>
      </c>
      <c r="AE332" s="83" t="s">
        <v>105</v>
      </c>
      <c r="AF332" t="s">
        <v>2294</v>
      </c>
      <c r="AG332" s="83" t="s">
        <v>102</v>
      </c>
      <c r="AH332" s="83" t="s">
        <v>102</v>
      </c>
      <c r="AI332" t="s">
        <v>3286</v>
      </c>
      <c r="AJ332" s="83" t="s">
        <v>3955</v>
      </c>
      <c r="AK332" s="83" t="s">
        <v>111</v>
      </c>
      <c r="AL332" s="83" t="s">
        <v>105</v>
      </c>
      <c r="AM332" s="87" t="s">
        <v>106</v>
      </c>
      <c r="AN332" t="s">
        <v>2294</v>
      </c>
      <c r="AO332" t="s">
        <v>3286</v>
      </c>
      <c r="AP332" s="83" t="s">
        <v>3955</v>
      </c>
      <c r="AQ332" s="83" t="s">
        <v>144</v>
      </c>
      <c r="AR332" s="87" t="s">
        <v>106</v>
      </c>
      <c r="AT332" s="83" t="s">
        <v>107</v>
      </c>
      <c r="AU332" s="146" t="s">
        <v>107</v>
      </c>
      <c r="AV332" s="146" t="s">
        <v>107</v>
      </c>
      <c r="AX332" s="110" t="s">
        <v>107</v>
      </c>
      <c r="AY332" s="111"/>
      <c r="AZ332" s="112">
        <f t="shared" ca="1" si="24"/>
        <v>9410</v>
      </c>
      <c r="BA332" s="136">
        <f t="shared" ca="1" si="25"/>
        <v>52</v>
      </c>
      <c r="BB332" s="114" t="s">
        <v>136</v>
      </c>
      <c r="BC332" s="114" t="s">
        <v>108</v>
      </c>
      <c r="BD332" s="114"/>
      <c r="BE332" s="115" t="s">
        <v>102</v>
      </c>
      <c r="BF332" s="115" t="s">
        <v>102</v>
      </c>
      <c r="BG332" s="115" t="s">
        <v>102</v>
      </c>
      <c r="BH332" s="115" t="s">
        <v>102</v>
      </c>
      <c r="BI332" s="116"/>
      <c r="BJ332" s="117" t="s">
        <v>109</v>
      </c>
      <c r="BK332" s="117" t="s">
        <v>109</v>
      </c>
      <c r="BL332" s="83">
        <f t="shared" ca="1" si="26"/>
        <v>85</v>
      </c>
      <c r="BM332" s="83" t="s">
        <v>270</v>
      </c>
      <c r="BN332" s="83">
        <v>0</v>
      </c>
      <c r="BO332" s="83" t="s">
        <v>108</v>
      </c>
      <c r="BP332" s="83">
        <v>-566685</v>
      </c>
      <c r="BQ332" s="83" t="s">
        <v>381</v>
      </c>
      <c r="BR332" s="83" t="s">
        <v>157</v>
      </c>
      <c r="BS332" s="83" t="s">
        <v>502</v>
      </c>
      <c r="BT332" s="83">
        <v>-566685</v>
      </c>
      <c r="BU332" s="83" t="s">
        <v>381</v>
      </c>
      <c r="BV332" s="83" t="s">
        <v>157</v>
      </c>
      <c r="BW332" s="83" t="s">
        <v>502</v>
      </c>
      <c r="BY332" s="136">
        <v>0</v>
      </c>
      <c r="BZ332" s="136">
        <v>0</v>
      </c>
      <c r="CA332" s="136">
        <v>0</v>
      </c>
      <c r="CB332" s="136">
        <v>0</v>
      </c>
      <c r="CD332" s="136">
        <v>0</v>
      </c>
      <c r="CE332" s="136">
        <v>0</v>
      </c>
      <c r="CF332" s="136">
        <v>0</v>
      </c>
      <c r="CG332" s="136">
        <v>0</v>
      </c>
      <c r="CH332" s="136">
        <v>0</v>
      </c>
      <c r="CI332" s="136">
        <v>0</v>
      </c>
      <c r="CJ332" s="136">
        <v>0</v>
      </c>
      <c r="CK332" s="138">
        <v>0</v>
      </c>
      <c r="CL332" s="138">
        <v>0</v>
      </c>
      <c r="CM332" s="136">
        <v>0</v>
      </c>
      <c r="CN332" s="136">
        <v>0</v>
      </c>
      <c r="CO332" s="85">
        <v>43739</v>
      </c>
      <c r="CP332" s="83" t="s">
        <v>4378</v>
      </c>
      <c r="CQ332" s="83" t="s">
        <v>102</v>
      </c>
      <c r="CR332" s="83" t="s">
        <v>482</v>
      </c>
      <c r="CS332" s="83">
        <v>327</v>
      </c>
      <c r="CT332" s="83" t="s">
        <v>483</v>
      </c>
      <c r="CU332" s="83">
        <v>1</v>
      </c>
      <c r="CV332" s="83">
        <v>0</v>
      </c>
      <c r="CW332" s="83">
        <v>0</v>
      </c>
      <c r="CX332" s="83" t="s">
        <v>109</v>
      </c>
      <c r="CY332" s="83" t="s">
        <v>583</v>
      </c>
      <c r="CZ332" s="83">
        <v>0</v>
      </c>
      <c r="DA332" s="83">
        <v>0</v>
      </c>
      <c r="DB332" s="83">
        <f t="shared" si="23"/>
        <v>0</v>
      </c>
      <c r="DC332" s="83" t="s">
        <v>497</v>
      </c>
      <c r="DE332" s="136">
        <v>1</v>
      </c>
      <c r="DF332" s="136">
        <v>1</v>
      </c>
      <c r="DG332" s="215" t="s">
        <v>269</v>
      </c>
      <c r="DH332" s="136">
        <v>1</v>
      </c>
      <c r="DI332" s="136">
        <v>1</v>
      </c>
      <c r="DJ332" s="215" t="s">
        <v>269</v>
      </c>
      <c r="EE332" s="136" t="b">
        <v>1</v>
      </c>
      <c r="EF332" s="136" t="b">
        <v>1</v>
      </c>
      <c r="EG332" s="136" t="b">
        <v>1</v>
      </c>
      <c r="EH332" s="136" t="b">
        <v>1</v>
      </c>
      <c r="EL332" s="215" t="s">
        <v>269</v>
      </c>
    </row>
    <row r="333" spans="1:142" ht="60" customHeight="1" x14ac:dyDescent="0.55000000000000004">
      <c r="A333" s="83" t="s">
        <v>130</v>
      </c>
      <c r="B333" s="83" t="s">
        <v>98</v>
      </c>
      <c r="C333">
        <v>235312</v>
      </c>
      <c r="D333" t="s">
        <v>983</v>
      </c>
      <c r="E333" t="s">
        <v>983</v>
      </c>
      <c r="F333" s="83" t="s">
        <v>108</v>
      </c>
      <c r="G333" s="213">
        <v>32022</v>
      </c>
      <c r="H333" s="83" t="s">
        <v>102</v>
      </c>
      <c r="I333" s="213">
        <v>43150</v>
      </c>
      <c r="J333" s="83" t="s">
        <v>228</v>
      </c>
      <c r="K333" s="214">
        <v>632601896572</v>
      </c>
      <c r="L333" s="83" t="s">
        <v>135</v>
      </c>
      <c r="M333" s="213">
        <v>43612</v>
      </c>
      <c r="N333">
        <v>861965</v>
      </c>
      <c r="O333" s="145" t="s">
        <v>567</v>
      </c>
      <c r="P333" s="145" t="s">
        <v>99</v>
      </c>
      <c r="Q333" s="145" t="s">
        <v>100</v>
      </c>
      <c r="R333" s="145" t="s">
        <v>567</v>
      </c>
      <c r="V333">
        <v>4703</v>
      </c>
      <c r="W333" s="83" t="s">
        <v>101</v>
      </c>
      <c r="X333" s="83" t="s">
        <v>103</v>
      </c>
      <c r="Y333" t="s">
        <v>2295</v>
      </c>
      <c r="Z333" s="83" t="s">
        <v>102</v>
      </c>
      <c r="AA333" s="83" t="s">
        <v>102</v>
      </c>
      <c r="AB333" t="s">
        <v>3287</v>
      </c>
      <c r="AC333" s="83" t="s">
        <v>3956</v>
      </c>
      <c r="AD333" s="83" t="s">
        <v>144</v>
      </c>
      <c r="AE333" s="83" t="s">
        <v>105</v>
      </c>
      <c r="AF333" t="s">
        <v>2295</v>
      </c>
      <c r="AG333" s="83" t="s">
        <v>102</v>
      </c>
      <c r="AH333" s="83" t="s">
        <v>102</v>
      </c>
      <c r="AI333" t="s">
        <v>3287</v>
      </c>
      <c r="AJ333" s="83" t="s">
        <v>3956</v>
      </c>
      <c r="AK333" s="83" t="s">
        <v>144</v>
      </c>
      <c r="AL333" s="83" t="s">
        <v>105</v>
      </c>
      <c r="AM333" s="87" t="s">
        <v>106</v>
      </c>
      <c r="AN333" t="s">
        <v>2295</v>
      </c>
      <c r="AO333" t="s">
        <v>3287</v>
      </c>
      <c r="AP333" s="83" t="s">
        <v>3956</v>
      </c>
      <c r="AQ333" s="83" t="s">
        <v>111</v>
      </c>
      <c r="AR333" s="87" t="s">
        <v>106</v>
      </c>
      <c r="AT333" s="83" t="s">
        <v>107</v>
      </c>
      <c r="AU333" s="146" t="s">
        <v>107</v>
      </c>
      <c r="AV333" s="146" t="s">
        <v>107</v>
      </c>
      <c r="AX333" s="110" t="s">
        <v>107</v>
      </c>
      <c r="AY333" s="111"/>
      <c r="AZ333" s="112">
        <f t="shared" ca="1" si="24"/>
        <v>8803</v>
      </c>
      <c r="BA333" s="136">
        <f t="shared" ca="1" si="25"/>
        <v>3</v>
      </c>
      <c r="BB333" s="114" t="s">
        <v>134</v>
      </c>
      <c r="BC333" s="114" t="s">
        <v>108</v>
      </c>
      <c r="BD333" s="114"/>
      <c r="BE333" s="115" t="s">
        <v>102</v>
      </c>
      <c r="BF333" s="115" t="s">
        <v>102</v>
      </c>
      <c r="BG333" s="115" t="s">
        <v>102</v>
      </c>
      <c r="BH333" s="115" t="s">
        <v>102</v>
      </c>
      <c r="BI333" s="116"/>
      <c r="BJ333" s="117" t="s">
        <v>109</v>
      </c>
      <c r="BK333" s="117" t="s">
        <v>109</v>
      </c>
      <c r="BL333" s="83">
        <f t="shared" ca="1" si="26"/>
        <v>4</v>
      </c>
      <c r="BM333" s="83" t="s">
        <v>108</v>
      </c>
      <c r="BN333" s="83">
        <v>0</v>
      </c>
      <c r="BO333" s="83" t="s">
        <v>108</v>
      </c>
      <c r="BP333" s="83">
        <v>-568420</v>
      </c>
      <c r="BQ333" s="83" t="s">
        <v>312</v>
      </c>
      <c r="BR333" s="83" t="s">
        <v>153</v>
      </c>
      <c r="BS333" s="83" t="s">
        <v>499</v>
      </c>
      <c r="BT333" s="83">
        <v>-568420</v>
      </c>
      <c r="BU333" s="83" t="s">
        <v>312</v>
      </c>
      <c r="BV333" s="83" t="s">
        <v>153</v>
      </c>
      <c r="BW333" s="83" t="s">
        <v>499</v>
      </c>
      <c r="BY333" s="136">
        <v>0</v>
      </c>
      <c r="BZ333" s="136">
        <v>0</v>
      </c>
      <c r="CA333" s="136">
        <v>0</v>
      </c>
      <c r="CB333" s="136">
        <v>0</v>
      </c>
      <c r="CD333" s="136">
        <v>0</v>
      </c>
      <c r="CE333" s="136">
        <v>0</v>
      </c>
      <c r="CF333" s="136">
        <v>0</v>
      </c>
      <c r="CG333" s="136">
        <v>0</v>
      </c>
      <c r="CH333" s="136">
        <v>0</v>
      </c>
      <c r="CI333" s="136">
        <v>0</v>
      </c>
      <c r="CJ333" s="136">
        <v>0</v>
      </c>
      <c r="CK333" s="138">
        <v>0</v>
      </c>
      <c r="CL333" s="138">
        <v>0</v>
      </c>
      <c r="CM333" s="136">
        <v>0</v>
      </c>
      <c r="CN333" s="136">
        <v>0</v>
      </c>
      <c r="CO333" s="85">
        <v>43740</v>
      </c>
      <c r="CP333" s="83" t="s">
        <v>4379</v>
      </c>
      <c r="CQ333" s="83" t="s">
        <v>102</v>
      </c>
      <c r="CR333" s="83" t="s">
        <v>482</v>
      </c>
      <c r="CS333" s="83">
        <v>328</v>
      </c>
      <c r="CT333" s="83" t="s">
        <v>483</v>
      </c>
      <c r="CU333" s="83">
        <v>1</v>
      </c>
      <c r="CV333" s="83">
        <v>0</v>
      </c>
      <c r="CW333" s="83">
        <v>0</v>
      </c>
      <c r="CX333" s="83" t="s">
        <v>109</v>
      </c>
      <c r="CY333" s="83" t="s">
        <v>583</v>
      </c>
      <c r="CZ333" s="83">
        <v>0</v>
      </c>
      <c r="DA333" s="83">
        <v>0</v>
      </c>
      <c r="DB333" s="83">
        <f t="shared" si="23"/>
        <v>0</v>
      </c>
      <c r="DC333" s="83" t="s">
        <v>497</v>
      </c>
      <c r="DE333" s="136">
        <v>1</v>
      </c>
      <c r="DF333" s="136">
        <v>1</v>
      </c>
      <c r="DG333" s="215" t="s">
        <v>269</v>
      </c>
      <c r="DH333" s="136">
        <v>1</v>
      </c>
      <c r="DI333" s="136">
        <v>1</v>
      </c>
      <c r="DJ333" s="215" t="s">
        <v>269</v>
      </c>
      <c r="EE333" s="136" t="b">
        <v>1</v>
      </c>
      <c r="EF333" s="136" t="b">
        <v>1</v>
      </c>
      <c r="EG333" s="136" t="b">
        <v>1</v>
      </c>
      <c r="EH333" s="136" t="b">
        <v>1</v>
      </c>
      <c r="EL333" s="215" t="s">
        <v>269</v>
      </c>
    </row>
    <row r="334" spans="1:142" ht="60" customHeight="1" x14ac:dyDescent="0.55000000000000004">
      <c r="A334" s="83" t="s">
        <v>130</v>
      </c>
      <c r="B334" s="83" t="s">
        <v>98</v>
      </c>
      <c r="C334">
        <v>422221</v>
      </c>
      <c r="D334" t="s">
        <v>984</v>
      </c>
      <c r="E334" t="s">
        <v>984</v>
      </c>
      <c r="F334" s="83" t="s">
        <v>108</v>
      </c>
      <c r="G334" s="213">
        <v>26432</v>
      </c>
      <c r="H334" s="83" t="s">
        <v>102</v>
      </c>
      <c r="I334" s="213">
        <v>43215</v>
      </c>
      <c r="J334" s="83" t="s">
        <v>228</v>
      </c>
      <c r="K334" s="214">
        <v>730138104738</v>
      </c>
      <c r="L334" s="83" t="s">
        <v>97</v>
      </c>
      <c r="M334" s="213">
        <v>43546</v>
      </c>
      <c r="N334">
        <v>510875</v>
      </c>
      <c r="O334" s="145" t="s">
        <v>567</v>
      </c>
      <c r="P334" s="145" t="s">
        <v>99</v>
      </c>
      <c r="Q334" s="145" t="s">
        <v>100</v>
      </c>
      <c r="R334" s="145" t="s">
        <v>567</v>
      </c>
      <c r="V334">
        <v>7650</v>
      </c>
      <c r="W334" s="83" t="s">
        <v>101</v>
      </c>
      <c r="X334" s="83" t="s">
        <v>103</v>
      </c>
      <c r="Y334" t="s">
        <v>2296</v>
      </c>
      <c r="Z334" s="83" t="s">
        <v>102</v>
      </c>
      <c r="AA334" s="83" t="s">
        <v>102</v>
      </c>
      <c r="AB334" t="s">
        <v>3288</v>
      </c>
      <c r="AC334" s="83" t="s">
        <v>3957</v>
      </c>
      <c r="AD334" s="83" t="s">
        <v>144</v>
      </c>
      <c r="AE334" s="83" t="s">
        <v>105</v>
      </c>
      <c r="AF334" t="s">
        <v>2296</v>
      </c>
      <c r="AG334" s="83" t="s">
        <v>102</v>
      </c>
      <c r="AH334" s="83" t="s">
        <v>102</v>
      </c>
      <c r="AI334" t="s">
        <v>3288</v>
      </c>
      <c r="AJ334" s="83" t="s">
        <v>3957</v>
      </c>
      <c r="AK334" s="83" t="s">
        <v>144</v>
      </c>
      <c r="AL334" s="83" t="s">
        <v>105</v>
      </c>
      <c r="AM334" s="87" t="s">
        <v>106</v>
      </c>
      <c r="AN334" t="s">
        <v>2296</v>
      </c>
      <c r="AO334" t="s">
        <v>3288</v>
      </c>
      <c r="AP334" s="83" t="s">
        <v>3957</v>
      </c>
      <c r="AQ334" s="83" t="s">
        <v>144</v>
      </c>
      <c r="AR334" s="87" t="s">
        <v>106</v>
      </c>
      <c r="AT334" s="83" t="s">
        <v>107</v>
      </c>
      <c r="AU334" s="146" t="s">
        <v>107</v>
      </c>
      <c r="AV334" s="146" t="s">
        <v>107</v>
      </c>
      <c r="AX334" s="110" t="s">
        <v>107</v>
      </c>
      <c r="AY334" s="111"/>
      <c r="AZ334" s="112">
        <f t="shared" ca="1" si="24"/>
        <v>4790</v>
      </c>
      <c r="BA334" s="136">
        <f t="shared" ca="1" si="25"/>
        <v>73</v>
      </c>
      <c r="BB334" s="114" t="s">
        <v>134</v>
      </c>
      <c r="BC334" s="114" t="s">
        <v>108</v>
      </c>
      <c r="BD334" s="114"/>
      <c r="BE334" s="115" t="s">
        <v>102</v>
      </c>
      <c r="BF334" s="115" t="s">
        <v>102</v>
      </c>
      <c r="BG334" s="115" t="s">
        <v>102</v>
      </c>
      <c r="BH334" s="115" t="s">
        <v>102</v>
      </c>
      <c r="BI334" s="116"/>
      <c r="BJ334" s="117" t="s">
        <v>109</v>
      </c>
      <c r="BK334" s="117" t="s">
        <v>109</v>
      </c>
      <c r="BL334" s="83">
        <f t="shared" ca="1" si="26"/>
        <v>53</v>
      </c>
      <c r="BM334" s="83" t="s">
        <v>108</v>
      </c>
      <c r="BN334" s="83">
        <v>0</v>
      </c>
      <c r="BO334" s="83" t="s">
        <v>108</v>
      </c>
      <c r="BP334" s="83">
        <v>-570155</v>
      </c>
      <c r="BQ334" s="83" t="s">
        <v>198</v>
      </c>
      <c r="BR334" s="83" t="s">
        <v>164</v>
      </c>
      <c r="BS334" s="83" t="s">
        <v>499</v>
      </c>
      <c r="BT334" s="83">
        <v>-570155</v>
      </c>
      <c r="BU334" s="83" t="s">
        <v>198</v>
      </c>
      <c r="BV334" s="83" t="s">
        <v>164</v>
      </c>
      <c r="BW334" s="83" t="s">
        <v>499</v>
      </c>
      <c r="BY334" s="136">
        <v>0</v>
      </c>
      <c r="BZ334" s="136">
        <v>0</v>
      </c>
      <c r="CA334" s="136">
        <v>0</v>
      </c>
      <c r="CB334" s="136">
        <v>0</v>
      </c>
      <c r="CD334" s="136">
        <v>0</v>
      </c>
      <c r="CE334" s="136">
        <v>0</v>
      </c>
      <c r="CF334" s="136">
        <v>0</v>
      </c>
      <c r="CG334" s="136">
        <v>0</v>
      </c>
      <c r="CH334" s="136">
        <v>0</v>
      </c>
      <c r="CI334" s="136">
        <v>0</v>
      </c>
      <c r="CJ334" s="136">
        <v>0</v>
      </c>
      <c r="CK334" s="138">
        <v>0</v>
      </c>
      <c r="CL334" s="138">
        <v>0</v>
      </c>
      <c r="CM334" s="136">
        <v>0</v>
      </c>
      <c r="CN334" s="136">
        <v>0</v>
      </c>
      <c r="CO334" s="85">
        <v>43741</v>
      </c>
      <c r="CP334" s="83" t="s">
        <v>4380</v>
      </c>
      <c r="CQ334" s="83" t="s">
        <v>102</v>
      </c>
      <c r="CR334" s="83" t="s">
        <v>482</v>
      </c>
      <c r="CS334" s="83">
        <v>329</v>
      </c>
      <c r="CT334" s="83" t="s">
        <v>483</v>
      </c>
      <c r="CU334" s="83">
        <v>1</v>
      </c>
      <c r="CV334" s="83">
        <v>0</v>
      </c>
      <c r="CW334" s="83">
        <v>0</v>
      </c>
      <c r="CX334" s="83" t="s">
        <v>109</v>
      </c>
      <c r="CY334" s="83" t="s">
        <v>583</v>
      </c>
      <c r="CZ334" s="83">
        <v>0</v>
      </c>
      <c r="DA334" s="83">
        <v>0</v>
      </c>
      <c r="DB334" s="83">
        <f t="shared" si="23"/>
        <v>0</v>
      </c>
      <c r="DC334" s="83" t="s">
        <v>497</v>
      </c>
      <c r="DE334" s="136">
        <v>1</v>
      </c>
      <c r="DF334" s="136">
        <v>1</v>
      </c>
      <c r="DG334" s="215" t="s">
        <v>269</v>
      </c>
      <c r="DH334" s="136">
        <v>1</v>
      </c>
      <c r="DI334" s="136">
        <v>1</v>
      </c>
      <c r="DJ334" s="215" t="s">
        <v>269</v>
      </c>
      <c r="EE334" s="136" t="b">
        <v>1</v>
      </c>
      <c r="EF334" s="136" t="b">
        <v>1</v>
      </c>
      <c r="EG334" s="136" t="b">
        <v>1</v>
      </c>
      <c r="EH334" s="136" t="b">
        <v>1</v>
      </c>
      <c r="EL334" s="215" t="s">
        <v>269</v>
      </c>
    </row>
    <row r="335" spans="1:142" ht="60" customHeight="1" x14ac:dyDescent="0.55000000000000004">
      <c r="A335" s="83" t="s">
        <v>130</v>
      </c>
      <c r="B335" s="83" t="s">
        <v>98</v>
      </c>
      <c r="C335">
        <v>122728</v>
      </c>
      <c r="D335" t="s">
        <v>985</v>
      </c>
      <c r="E335" t="s">
        <v>985</v>
      </c>
      <c r="F335" s="83" t="s">
        <v>108</v>
      </c>
      <c r="G335" s="213">
        <v>39359</v>
      </c>
      <c r="H335" s="83" t="s">
        <v>102</v>
      </c>
      <c r="I335" s="213">
        <v>43232</v>
      </c>
      <c r="J335" s="83" t="s">
        <v>228</v>
      </c>
      <c r="K335" s="214">
        <v>174547757938</v>
      </c>
      <c r="L335" s="83" t="s">
        <v>135</v>
      </c>
      <c r="M335" s="213">
        <v>43543</v>
      </c>
      <c r="N335">
        <v>388037</v>
      </c>
      <c r="O335" s="145" t="s">
        <v>567</v>
      </c>
      <c r="P335" s="145" t="s">
        <v>99</v>
      </c>
      <c r="Q335" s="145" t="s">
        <v>100</v>
      </c>
      <c r="R335" s="145" t="s">
        <v>567</v>
      </c>
      <c r="V335">
        <v>5525</v>
      </c>
      <c r="W335" s="83" t="s">
        <v>1744</v>
      </c>
      <c r="X335" s="83" t="s">
        <v>103</v>
      </c>
      <c r="Y335" t="s">
        <v>2297</v>
      </c>
      <c r="Z335" s="83" t="s">
        <v>102</v>
      </c>
      <c r="AA335" s="83" t="s">
        <v>102</v>
      </c>
      <c r="AB335" t="s">
        <v>3289</v>
      </c>
      <c r="AC335" s="83" t="s">
        <v>3958</v>
      </c>
      <c r="AD335" s="83" t="s">
        <v>111</v>
      </c>
      <c r="AE335" s="83" t="s">
        <v>105</v>
      </c>
      <c r="AF335" t="s">
        <v>2297</v>
      </c>
      <c r="AG335" s="83" t="s">
        <v>102</v>
      </c>
      <c r="AH335" s="83" t="s">
        <v>102</v>
      </c>
      <c r="AI335" t="s">
        <v>3289</v>
      </c>
      <c r="AJ335" s="83" t="s">
        <v>3958</v>
      </c>
      <c r="AK335" s="83" t="s">
        <v>111</v>
      </c>
      <c r="AL335" s="83" t="s">
        <v>105</v>
      </c>
      <c r="AM335" s="87" t="s">
        <v>106</v>
      </c>
      <c r="AN335" t="s">
        <v>2297</v>
      </c>
      <c r="AO335" t="s">
        <v>3289</v>
      </c>
      <c r="AP335" s="83" t="s">
        <v>3958</v>
      </c>
      <c r="AQ335" s="83" t="s">
        <v>144</v>
      </c>
      <c r="AR335" s="87" t="s">
        <v>106</v>
      </c>
      <c r="AT335" s="83" t="s">
        <v>107</v>
      </c>
      <c r="AU335" s="146" t="s">
        <v>107</v>
      </c>
      <c r="AV335" s="146" t="s">
        <v>107</v>
      </c>
      <c r="AX335" s="110" t="s">
        <v>107</v>
      </c>
      <c r="AY335" s="111"/>
      <c r="AZ335" s="112">
        <f t="shared" ca="1" si="24"/>
        <v>7424</v>
      </c>
      <c r="BA335" s="136">
        <f t="shared" ca="1" si="25"/>
        <v>13</v>
      </c>
      <c r="BB335" s="114" t="s">
        <v>136</v>
      </c>
      <c r="BC335" s="114" t="s">
        <v>108</v>
      </c>
      <c r="BD335" s="114"/>
      <c r="BE335" s="115" t="s">
        <v>102</v>
      </c>
      <c r="BF335" s="115" t="s">
        <v>102</v>
      </c>
      <c r="BG335" s="115" t="s">
        <v>102</v>
      </c>
      <c r="BH335" s="115" t="s">
        <v>102</v>
      </c>
      <c r="BI335" s="116"/>
      <c r="BJ335" s="117" t="s">
        <v>109</v>
      </c>
      <c r="BK335" s="117" t="s">
        <v>109</v>
      </c>
      <c r="BL335" s="83">
        <f t="shared" ca="1" si="26"/>
        <v>67</v>
      </c>
      <c r="BM335" s="83" t="s">
        <v>270</v>
      </c>
      <c r="BN335" s="83">
        <v>0</v>
      </c>
      <c r="BO335" s="83" t="s">
        <v>108</v>
      </c>
      <c r="BP335" s="83">
        <v>-571890</v>
      </c>
      <c r="BQ335" s="83" t="s">
        <v>381</v>
      </c>
      <c r="BR335" s="83" t="s">
        <v>157</v>
      </c>
      <c r="BS335" s="83" t="s">
        <v>502</v>
      </c>
      <c r="BT335" s="83">
        <v>-571890</v>
      </c>
      <c r="BU335" s="83" t="s">
        <v>381</v>
      </c>
      <c r="BV335" s="83" t="s">
        <v>157</v>
      </c>
      <c r="BW335" s="83" t="s">
        <v>502</v>
      </c>
      <c r="BY335" s="136">
        <v>0</v>
      </c>
      <c r="BZ335" s="136">
        <v>0</v>
      </c>
      <c r="CA335" s="136">
        <v>0</v>
      </c>
      <c r="CB335" s="136">
        <v>0</v>
      </c>
      <c r="CD335" s="136">
        <v>0</v>
      </c>
      <c r="CE335" s="136">
        <v>0</v>
      </c>
      <c r="CF335" s="136">
        <v>0</v>
      </c>
      <c r="CG335" s="136">
        <v>0</v>
      </c>
      <c r="CH335" s="136">
        <v>0</v>
      </c>
      <c r="CI335" s="136">
        <v>0</v>
      </c>
      <c r="CJ335" s="136">
        <v>0</v>
      </c>
      <c r="CK335" s="138">
        <v>0</v>
      </c>
      <c r="CL335" s="138">
        <v>0</v>
      </c>
      <c r="CM335" s="136">
        <v>0</v>
      </c>
      <c r="CN335" s="136">
        <v>0</v>
      </c>
      <c r="CO335" s="85">
        <v>43742</v>
      </c>
      <c r="CP335" s="83" t="s">
        <v>4381</v>
      </c>
      <c r="CQ335" s="83" t="s">
        <v>102</v>
      </c>
      <c r="CR335" s="83" t="s">
        <v>482</v>
      </c>
      <c r="CS335" s="83">
        <v>330</v>
      </c>
      <c r="CT335" s="83" t="s">
        <v>483</v>
      </c>
      <c r="CU335" s="83">
        <v>1</v>
      </c>
      <c r="CV335" s="83">
        <v>0</v>
      </c>
      <c r="CW335" s="83">
        <v>0</v>
      </c>
      <c r="CX335" s="83" t="s">
        <v>109</v>
      </c>
      <c r="CY335" s="83" t="s">
        <v>583</v>
      </c>
      <c r="CZ335" s="83">
        <v>0</v>
      </c>
      <c r="DA335" s="83">
        <v>0</v>
      </c>
      <c r="DB335" s="83">
        <f t="shared" si="23"/>
        <v>0</v>
      </c>
      <c r="DC335" s="83" t="s">
        <v>497</v>
      </c>
      <c r="DE335" s="136">
        <v>1</v>
      </c>
      <c r="DF335" s="136">
        <v>1</v>
      </c>
      <c r="DG335" s="215" t="s">
        <v>269</v>
      </c>
      <c r="DH335" s="136">
        <v>1</v>
      </c>
      <c r="DI335" s="136">
        <v>1</v>
      </c>
      <c r="DJ335" s="215" t="s">
        <v>269</v>
      </c>
      <c r="EE335" s="136" t="b">
        <v>1</v>
      </c>
      <c r="EF335" s="136" t="b">
        <v>1</v>
      </c>
      <c r="EG335" s="136" t="b">
        <v>1</v>
      </c>
      <c r="EH335" s="136" t="b">
        <v>1</v>
      </c>
      <c r="EL335" s="215" t="s">
        <v>269</v>
      </c>
    </row>
    <row r="336" spans="1:142" ht="60" customHeight="1" x14ac:dyDescent="0.55000000000000004">
      <c r="A336" s="83" t="s">
        <v>130</v>
      </c>
      <c r="B336" s="83" t="s">
        <v>98</v>
      </c>
      <c r="C336">
        <v>197797</v>
      </c>
      <c r="D336" t="s">
        <v>986</v>
      </c>
      <c r="E336" t="s">
        <v>986</v>
      </c>
      <c r="F336" s="83" t="s">
        <v>108</v>
      </c>
      <c r="G336" s="213">
        <v>32387</v>
      </c>
      <c r="H336" s="83" t="s">
        <v>102</v>
      </c>
      <c r="I336" s="213">
        <v>43146</v>
      </c>
      <c r="J336" s="83" t="s">
        <v>228</v>
      </c>
      <c r="K336" s="214">
        <v>612294865441</v>
      </c>
      <c r="L336" s="83" t="s">
        <v>97</v>
      </c>
      <c r="M336" s="213">
        <v>43501</v>
      </c>
      <c r="N336">
        <v>603288</v>
      </c>
      <c r="O336" s="145" t="s">
        <v>567</v>
      </c>
      <c r="P336" s="145" t="s">
        <v>99</v>
      </c>
      <c r="Q336" s="145" t="s">
        <v>100</v>
      </c>
      <c r="R336" s="145" t="s">
        <v>567</v>
      </c>
      <c r="V336">
        <v>43</v>
      </c>
      <c r="W336" s="83" t="s">
        <v>101</v>
      </c>
      <c r="X336" s="83" t="s">
        <v>103</v>
      </c>
      <c r="Y336" t="s">
        <v>2298</v>
      </c>
      <c r="Z336" s="83" t="s">
        <v>102</v>
      </c>
      <c r="AA336" s="83" t="s">
        <v>102</v>
      </c>
      <c r="AB336" t="s">
        <v>3290</v>
      </c>
      <c r="AC336" s="83" t="s">
        <v>3959</v>
      </c>
      <c r="AD336" s="83" t="s">
        <v>144</v>
      </c>
      <c r="AE336" s="83" t="s">
        <v>105</v>
      </c>
      <c r="AF336" t="s">
        <v>2298</v>
      </c>
      <c r="AG336" s="83" t="s">
        <v>102</v>
      </c>
      <c r="AH336" s="83" t="s">
        <v>102</v>
      </c>
      <c r="AI336" t="s">
        <v>3290</v>
      </c>
      <c r="AJ336" s="83" t="s">
        <v>3959</v>
      </c>
      <c r="AK336" s="83" t="s">
        <v>144</v>
      </c>
      <c r="AL336" s="83" t="s">
        <v>105</v>
      </c>
      <c r="AM336" s="87" t="s">
        <v>106</v>
      </c>
      <c r="AN336" t="s">
        <v>2298</v>
      </c>
      <c r="AO336" t="s">
        <v>3290</v>
      </c>
      <c r="AP336" s="83" t="s">
        <v>3959</v>
      </c>
      <c r="AQ336" s="83" t="s">
        <v>111</v>
      </c>
      <c r="AR336" s="87" t="s">
        <v>106</v>
      </c>
      <c r="AT336" s="83" t="s">
        <v>107</v>
      </c>
      <c r="AU336" s="146" t="s">
        <v>107</v>
      </c>
      <c r="AV336" s="146" t="s">
        <v>107</v>
      </c>
      <c r="AX336" s="110" t="s">
        <v>107</v>
      </c>
      <c r="AY336" s="111"/>
      <c r="AZ336" s="112">
        <f t="shared" ca="1" si="24"/>
        <v>1941</v>
      </c>
      <c r="BA336" s="136">
        <f t="shared" ca="1" si="25"/>
        <v>10</v>
      </c>
      <c r="BB336" s="114" t="s">
        <v>134</v>
      </c>
      <c r="BC336" s="114" t="s">
        <v>108</v>
      </c>
      <c r="BD336" s="114"/>
      <c r="BE336" s="115" t="s">
        <v>102</v>
      </c>
      <c r="BF336" s="115" t="s">
        <v>102</v>
      </c>
      <c r="BG336" s="115" t="s">
        <v>102</v>
      </c>
      <c r="BH336" s="115" t="s">
        <v>102</v>
      </c>
      <c r="BI336" s="116"/>
      <c r="BJ336" s="117" t="s">
        <v>109</v>
      </c>
      <c r="BK336" s="117" t="s">
        <v>109</v>
      </c>
      <c r="BL336" s="83">
        <f t="shared" ca="1" si="26"/>
        <v>7</v>
      </c>
      <c r="BM336" s="83" t="s">
        <v>108</v>
      </c>
      <c r="BN336" s="83">
        <v>0</v>
      </c>
      <c r="BO336" s="83" t="s">
        <v>108</v>
      </c>
      <c r="BP336" s="83">
        <v>-573625</v>
      </c>
      <c r="BQ336" s="83" t="s">
        <v>312</v>
      </c>
      <c r="BR336" s="83" t="s">
        <v>153</v>
      </c>
      <c r="BS336" s="83" t="s">
        <v>499</v>
      </c>
      <c r="BT336" s="83">
        <v>-573625</v>
      </c>
      <c r="BU336" s="83" t="s">
        <v>312</v>
      </c>
      <c r="BV336" s="83" t="s">
        <v>153</v>
      </c>
      <c r="BW336" s="83" t="s">
        <v>499</v>
      </c>
      <c r="BY336" s="136">
        <v>0</v>
      </c>
      <c r="BZ336" s="136">
        <v>0</v>
      </c>
      <c r="CA336" s="136">
        <v>0</v>
      </c>
      <c r="CB336" s="136">
        <v>0</v>
      </c>
      <c r="CD336" s="136">
        <v>0</v>
      </c>
      <c r="CE336" s="136">
        <v>0</v>
      </c>
      <c r="CF336" s="136">
        <v>0</v>
      </c>
      <c r="CG336" s="136">
        <v>0</v>
      </c>
      <c r="CH336" s="136">
        <v>0</v>
      </c>
      <c r="CI336" s="136">
        <v>0</v>
      </c>
      <c r="CJ336" s="136">
        <v>0</v>
      </c>
      <c r="CK336" s="138">
        <v>0</v>
      </c>
      <c r="CL336" s="138">
        <v>0</v>
      </c>
      <c r="CM336" s="136">
        <v>0</v>
      </c>
      <c r="CN336" s="136">
        <v>0</v>
      </c>
      <c r="CO336" s="85">
        <v>43743</v>
      </c>
      <c r="CP336" s="83" t="s">
        <v>4382</v>
      </c>
      <c r="CQ336" s="83" t="s">
        <v>102</v>
      </c>
      <c r="CR336" s="83" t="s">
        <v>482</v>
      </c>
      <c r="CS336" s="83">
        <v>331</v>
      </c>
      <c r="CT336" s="83" t="s">
        <v>483</v>
      </c>
      <c r="CU336" s="83">
        <v>1</v>
      </c>
      <c r="CV336" s="83">
        <v>0</v>
      </c>
      <c r="CW336" s="83">
        <v>0</v>
      </c>
      <c r="CX336" s="83" t="s">
        <v>109</v>
      </c>
      <c r="CY336" s="83" t="s">
        <v>583</v>
      </c>
      <c r="CZ336" s="83">
        <v>0</v>
      </c>
      <c r="DA336" s="83">
        <v>0</v>
      </c>
      <c r="DB336" s="83">
        <f t="shared" si="23"/>
        <v>0</v>
      </c>
      <c r="DC336" s="83" t="s">
        <v>497</v>
      </c>
      <c r="DE336" s="136">
        <v>1</v>
      </c>
      <c r="DF336" s="136">
        <v>1</v>
      </c>
      <c r="DG336" s="215" t="s">
        <v>269</v>
      </c>
      <c r="DH336" s="136">
        <v>1</v>
      </c>
      <c r="DI336" s="136">
        <v>1</v>
      </c>
      <c r="DJ336" s="215" t="s">
        <v>269</v>
      </c>
      <c r="EE336" s="136" t="b">
        <v>1</v>
      </c>
      <c r="EF336" s="136" t="b">
        <v>1</v>
      </c>
      <c r="EG336" s="136" t="b">
        <v>1</v>
      </c>
      <c r="EH336" s="136" t="b">
        <v>1</v>
      </c>
      <c r="EL336" s="215" t="s">
        <v>269</v>
      </c>
    </row>
    <row r="337" spans="1:142" ht="60" customHeight="1" x14ac:dyDescent="0.55000000000000004">
      <c r="A337" s="83" t="s">
        <v>130</v>
      </c>
      <c r="B337" s="83" t="s">
        <v>98</v>
      </c>
      <c r="C337">
        <v>467762</v>
      </c>
      <c r="D337" t="s">
        <v>987</v>
      </c>
      <c r="E337" t="s">
        <v>987</v>
      </c>
      <c r="F337" s="83" t="s">
        <v>108</v>
      </c>
      <c r="G337" s="213">
        <v>25770</v>
      </c>
      <c r="H337" s="83" t="s">
        <v>102</v>
      </c>
      <c r="I337" s="213">
        <v>43339</v>
      </c>
      <c r="J337" s="83" t="s">
        <v>228</v>
      </c>
      <c r="K337" s="214">
        <v>442755577333</v>
      </c>
      <c r="L337" s="83" t="s">
        <v>126</v>
      </c>
      <c r="M337" s="213">
        <v>43653</v>
      </c>
      <c r="N337">
        <v>954697</v>
      </c>
      <c r="O337" s="145" t="s">
        <v>567</v>
      </c>
      <c r="P337" s="145" t="s">
        <v>99</v>
      </c>
      <c r="Q337" s="145" t="s">
        <v>100</v>
      </c>
      <c r="R337" s="145" t="s">
        <v>567</v>
      </c>
      <c r="V337">
        <v>6169</v>
      </c>
      <c r="W337" s="83" t="s">
        <v>101</v>
      </c>
      <c r="X337" s="83" t="s">
        <v>103</v>
      </c>
      <c r="Y337" t="s">
        <v>2299</v>
      </c>
      <c r="Z337" s="83" t="s">
        <v>102</v>
      </c>
      <c r="AA337" s="83" t="s">
        <v>102</v>
      </c>
      <c r="AB337" t="s">
        <v>3291</v>
      </c>
      <c r="AC337" s="83" t="s">
        <v>3960</v>
      </c>
      <c r="AD337" s="83" t="s">
        <v>144</v>
      </c>
      <c r="AE337" s="83" t="s">
        <v>105</v>
      </c>
      <c r="AF337" t="s">
        <v>2299</v>
      </c>
      <c r="AG337" s="83" t="s">
        <v>102</v>
      </c>
      <c r="AH337" s="83" t="s">
        <v>102</v>
      </c>
      <c r="AI337" t="s">
        <v>3291</v>
      </c>
      <c r="AJ337" s="83" t="s">
        <v>3960</v>
      </c>
      <c r="AK337" s="83" t="s">
        <v>144</v>
      </c>
      <c r="AL337" s="83" t="s">
        <v>105</v>
      </c>
      <c r="AM337" s="87" t="s">
        <v>106</v>
      </c>
      <c r="AN337" t="s">
        <v>2299</v>
      </c>
      <c r="AO337" t="s">
        <v>3291</v>
      </c>
      <c r="AP337" s="83" t="s">
        <v>3960</v>
      </c>
      <c r="AQ337" s="83" t="s">
        <v>144</v>
      </c>
      <c r="AR337" s="87" t="s">
        <v>106</v>
      </c>
      <c r="AT337" s="83" t="s">
        <v>107</v>
      </c>
      <c r="AU337" s="146" t="s">
        <v>107</v>
      </c>
      <c r="AV337" s="146" t="s">
        <v>107</v>
      </c>
      <c r="AX337" s="110" t="s">
        <v>107</v>
      </c>
      <c r="AY337" s="111"/>
      <c r="AZ337" s="112">
        <f t="shared" ca="1" si="24"/>
        <v>8994</v>
      </c>
      <c r="BA337" s="136">
        <f t="shared" ca="1" si="25"/>
        <v>63</v>
      </c>
      <c r="BB337" s="114" t="s">
        <v>134</v>
      </c>
      <c r="BC337" s="114" t="s">
        <v>108</v>
      </c>
      <c r="BD337" s="114"/>
      <c r="BE337" s="115" t="s">
        <v>102</v>
      </c>
      <c r="BF337" s="115" t="s">
        <v>102</v>
      </c>
      <c r="BG337" s="115" t="s">
        <v>102</v>
      </c>
      <c r="BH337" s="115" t="s">
        <v>102</v>
      </c>
      <c r="BI337" s="116"/>
      <c r="BJ337" s="117" t="s">
        <v>109</v>
      </c>
      <c r="BK337" s="117" t="s">
        <v>109</v>
      </c>
      <c r="BL337" s="83">
        <f t="shared" ca="1" si="26"/>
        <v>54</v>
      </c>
      <c r="BM337" s="83" t="s">
        <v>108</v>
      </c>
      <c r="BN337" s="83">
        <v>0</v>
      </c>
      <c r="BO337" s="83" t="s">
        <v>108</v>
      </c>
      <c r="BP337" s="83">
        <v>-575360</v>
      </c>
      <c r="BQ337" s="83" t="s">
        <v>198</v>
      </c>
      <c r="BR337" s="83" t="s">
        <v>164</v>
      </c>
      <c r="BS337" s="83" t="s">
        <v>499</v>
      </c>
      <c r="BT337" s="83">
        <v>-575360</v>
      </c>
      <c r="BU337" s="83" t="s">
        <v>198</v>
      </c>
      <c r="BV337" s="83" t="s">
        <v>164</v>
      </c>
      <c r="BW337" s="83" t="s">
        <v>499</v>
      </c>
      <c r="BY337" s="136">
        <v>0</v>
      </c>
      <c r="BZ337" s="136">
        <v>0</v>
      </c>
      <c r="CA337" s="136">
        <v>0</v>
      </c>
      <c r="CB337" s="136">
        <v>0</v>
      </c>
      <c r="CD337" s="136">
        <v>0</v>
      </c>
      <c r="CE337" s="136">
        <v>0</v>
      </c>
      <c r="CF337" s="136">
        <v>0</v>
      </c>
      <c r="CG337" s="136">
        <v>0</v>
      </c>
      <c r="CH337" s="136">
        <v>0</v>
      </c>
      <c r="CI337" s="136">
        <v>0</v>
      </c>
      <c r="CJ337" s="136">
        <v>0</v>
      </c>
      <c r="CK337" s="138">
        <v>0</v>
      </c>
      <c r="CL337" s="138">
        <v>0</v>
      </c>
      <c r="CM337" s="136">
        <v>0</v>
      </c>
      <c r="CN337" s="136">
        <v>0</v>
      </c>
      <c r="CO337" s="85">
        <v>43744</v>
      </c>
      <c r="CP337" s="83" t="s">
        <v>4383</v>
      </c>
      <c r="CQ337" s="83" t="s">
        <v>102</v>
      </c>
      <c r="CR337" s="83" t="s">
        <v>482</v>
      </c>
      <c r="CS337" s="83">
        <v>332</v>
      </c>
      <c r="CT337" s="83" t="s">
        <v>483</v>
      </c>
      <c r="CU337" s="83">
        <v>1</v>
      </c>
      <c r="CV337" s="83">
        <v>0</v>
      </c>
      <c r="CW337" s="83">
        <v>0</v>
      </c>
      <c r="CX337" s="83" t="s">
        <v>109</v>
      </c>
      <c r="CY337" s="83" t="s">
        <v>583</v>
      </c>
      <c r="CZ337" s="83">
        <v>0</v>
      </c>
      <c r="DA337" s="83">
        <v>0</v>
      </c>
      <c r="DB337" s="83">
        <f t="shared" si="23"/>
        <v>0</v>
      </c>
      <c r="DC337" s="83" t="s">
        <v>497</v>
      </c>
      <c r="DE337" s="136">
        <v>1</v>
      </c>
      <c r="DF337" s="136">
        <v>1</v>
      </c>
      <c r="DG337" s="215" t="s">
        <v>269</v>
      </c>
      <c r="DH337" s="136">
        <v>1</v>
      </c>
      <c r="DI337" s="136">
        <v>1</v>
      </c>
      <c r="DJ337" s="215" t="s">
        <v>269</v>
      </c>
      <c r="EE337" s="136" t="b">
        <v>1</v>
      </c>
      <c r="EF337" s="136" t="b">
        <v>1</v>
      </c>
      <c r="EG337" s="136" t="b">
        <v>1</v>
      </c>
      <c r="EH337" s="136" t="b">
        <v>1</v>
      </c>
      <c r="EL337" s="215" t="s">
        <v>269</v>
      </c>
    </row>
    <row r="338" spans="1:142" ht="60" customHeight="1" x14ac:dyDescent="0.55000000000000004">
      <c r="A338" s="83" t="s">
        <v>130</v>
      </c>
      <c r="B338" s="83" t="s">
        <v>98</v>
      </c>
      <c r="C338">
        <v>289852</v>
      </c>
      <c r="D338" t="s">
        <v>988</v>
      </c>
      <c r="E338" t="s">
        <v>988</v>
      </c>
      <c r="F338" s="83" t="s">
        <v>108</v>
      </c>
      <c r="G338" s="213">
        <v>29060</v>
      </c>
      <c r="H338" s="83" t="s">
        <v>102</v>
      </c>
      <c r="I338" s="213">
        <v>43379</v>
      </c>
      <c r="J338" s="83" t="s">
        <v>228</v>
      </c>
      <c r="K338" s="214">
        <v>172086742687</v>
      </c>
      <c r="L338" s="83" t="s">
        <v>135</v>
      </c>
      <c r="M338" s="213">
        <v>43737</v>
      </c>
      <c r="N338">
        <v>361578</v>
      </c>
      <c r="O338" s="145" t="s">
        <v>567</v>
      </c>
      <c r="P338" s="145" t="s">
        <v>99</v>
      </c>
      <c r="Q338" s="145" t="s">
        <v>100</v>
      </c>
      <c r="R338" s="145" t="s">
        <v>567</v>
      </c>
      <c r="V338">
        <v>4023</v>
      </c>
      <c r="W338" s="83" t="s">
        <v>1745</v>
      </c>
      <c r="X338" s="83" t="s">
        <v>103</v>
      </c>
      <c r="Y338" t="s">
        <v>2300</v>
      </c>
      <c r="Z338" s="83" t="s">
        <v>102</v>
      </c>
      <c r="AA338" s="83" t="s">
        <v>102</v>
      </c>
      <c r="AB338" t="s">
        <v>3292</v>
      </c>
      <c r="AC338" s="83" t="s">
        <v>3961</v>
      </c>
      <c r="AD338" s="83" t="s">
        <v>111</v>
      </c>
      <c r="AE338" s="83" t="s">
        <v>105</v>
      </c>
      <c r="AF338" t="s">
        <v>2300</v>
      </c>
      <c r="AG338" s="83" t="s">
        <v>102</v>
      </c>
      <c r="AH338" s="83" t="s">
        <v>102</v>
      </c>
      <c r="AI338" t="s">
        <v>3292</v>
      </c>
      <c r="AJ338" s="83" t="s">
        <v>3961</v>
      </c>
      <c r="AK338" s="83" t="s">
        <v>111</v>
      </c>
      <c r="AL338" s="83" t="s">
        <v>105</v>
      </c>
      <c r="AM338" s="87" t="s">
        <v>106</v>
      </c>
      <c r="AN338" t="s">
        <v>2300</v>
      </c>
      <c r="AO338" t="s">
        <v>3292</v>
      </c>
      <c r="AP338" s="83" t="s">
        <v>3961</v>
      </c>
      <c r="AQ338" s="83" t="s">
        <v>144</v>
      </c>
      <c r="AR338" s="87" t="s">
        <v>106</v>
      </c>
      <c r="AT338" s="83" t="s">
        <v>107</v>
      </c>
      <c r="AU338" s="146" t="s">
        <v>107</v>
      </c>
      <c r="AV338" s="146" t="s">
        <v>107</v>
      </c>
      <c r="AX338" s="110" t="s">
        <v>107</v>
      </c>
      <c r="AY338" s="111"/>
      <c r="AZ338" s="112">
        <f t="shared" ca="1" si="24"/>
        <v>8793</v>
      </c>
      <c r="BA338" s="136">
        <f t="shared" ca="1" si="25"/>
        <v>86</v>
      </c>
      <c r="BB338" s="114" t="s">
        <v>136</v>
      </c>
      <c r="BC338" s="114" t="s">
        <v>108</v>
      </c>
      <c r="BD338" s="114"/>
      <c r="BE338" s="115" t="s">
        <v>102</v>
      </c>
      <c r="BF338" s="115" t="s">
        <v>102</v>
      </c>
      <c r="BG338" s="115" t="s">
        <v>102</v>
      </c>
      <c r="BH338" s="115" t="s">
        <v>102</v>
      </c>
      <c r="BI338" s="116"/>
      <c r="BJ338" s="117" t="s">
        <v>109</v>
      </c>
      <c r="BK338" s="117" t="s">
        <v>109</v>
      </c>
      <c r="BL338" s="83">
        <f t="shared" ca="1" si="26"/>
        <v>24</v>
      </c>
      <c r="BM338" s="83" t="s">
        <v>270</v>
      </c>
      <c r="BN338" s="83">
        <v>0</v>
      </c>
      <c r="BO338" s="83" t="s">
        <v>108</v>
      </c>
      <c r="BP338" s="83">
        <v>-577095</v>
      </c>
      <c r="BQ338" s="83" t="s">
        <v>381</v>
      </c>
      <c r="BR338" s="83" t="s">
        <v>157</v>
      </c>
      <c r="BS338" s="83" t="s">
        <v>502</v>
      </c>
      <c r="BT338" s="83">
        <v>-577095</v>
      </c>
      <c r="BU338" s="83" t="s">
        <v>381</v>
      </c>
      <c r="BV338" s="83" t="s">
        <v>157</v>
      </c>
      <c r="BW338" s="83" t="s">
        <v>502</v>
      </c>
      <c r="BY338" s="136">
        <v>0</v>
      </c>
      <c r="BZ338" s="136">
        <v>0</v>
      </c>
      <c r="CA338" s="136">
        <v>0</v>
      </c>
      <c r="CB338" s="136">
        <v>0</v>
      </c>
      <c r="CD338" s="136">
        <v>0</v>
      </c>
      <c r="CE338" s="136">
        <v>0</v>
      </c>
      <c r="CF338" s="136">
        <v>0</v>
      </c>
      <c r="CG338" s="136">
        <v>0</v>
      </c>
      <c r="CH338" s="136">
        <v>0</v>
      </c>
      <c r="CI338" s="136">
        <v>0</v>
      </c>
      <c r="CJ338" s="136">
        <v>0</v>
      </c>
      <c r="CK338" s="138">
        <v>0</v>
      </c>
      <c r="CL338" s="138">
        <v>0</v>
      </c>
      <c r="CM338" s="136">
        <v>0</v>
      </c>
      <c r="CN338" s="136">
        <v>0</v>
      </c>
      <c r="CO338" s="85">
        <v>43745</v>
      </c>
      <c r="CP338" s="83" t="s">
        <v>4384</v>
      </c>
      <c r="CQ338" s="83" t="s">
        <v>102</v>
      </c>
      <c r="CR338" s="83" t="s">
        <v>482</v>
      </c>
      <c r="CS338" s="83">
        <v>333</v>
      </c>
      <c r="CT338" s="83" t="s">
        <v>483</v>
      </c>
      <c r="CU338" s="83">
        <v>1</v>
      </c>
      <c r="CV338" s="83">
        <v>0</v>
      </c>
      <c r="CW338" s="83">
        <v>0</v>
      </c>
      <c r="CX338" s="83" t="s">
        <v>109</v>
      </c>
      <c r="CY338" s="83" t="s">
        <v>583</v>
      </c>
      <c r="CZ338" s="83">
        <v>0</v>
      </c>
      <c r="DA338" s="83">
        <v>0</v>
      </c>
      <c r="DB338" s="83">
        <f t="shared" si="23"/>
        <v>0</v>
      </c>
      <c r="DC338" s="83" t="s">
        <v>497</v>
      </c>
      <c r="DE338" s="136">
        <v>1</v>
      </c>
      <c r="DF338" s="136">
        <v>1</v>
      </c>
      <c r="DG338" s="215" t="s">
        <v>269</v>
      </c>
      <c r="DH338" s="136">
        <v>1</v>
      </c>
      <c r="DI338" s="136">
        <v>1</v>
      </c>
      <c r="DJ338" s="215" t="s">
        <v>269</v>
      </c>
      <c r="EE338" s="136" t="b">
        <v>1</v>
      </c>
      <c r="EF338" s="136" t="b">
        <v>1</v>
      </c>
      <c r="EG338" s="136" t="b">
        <v>1</v>
      </c>
      <c r="EH338" s="136" t="b">
        <v>1</v>
      </c>
      <c r="EL338" s="215" t="s">
        <v>269</v>
      </c>
    </row>
    <row r="339" spans="1:142" ht="60" customHeight="1" x14ac:dyDescent="0.55000000000000004">
      <c r="A339" s="83" t="s">
        <v>130</v>
      </c>
      <c r="B339" s="83" t="s">
        <v>98</v>
      </c>
      <c r="C339">
        <v>795909</v>
      </c>
      <c r="D339" t="s">
        <v>989</v>
      </c>
      <c r="E339" t="s">
        <v>989</v>
      </c>
      <c r="F339" s="83" t="s">
        <v>108</v>
      </c>
      <c r="G339" s="213">
        <v>40534</v>
      </c>
      <c r="H339" s="83" t="s">
        <v>102</v>
      </c>
      <c r="I339" s="213">
        <v>43464</v>
      </c>
      <c r="J339" s="83" t="s">
        <v>228</v>
      </c>
      <c r="K339" s="214">
        <v>762906511787</v>
      </c>
      <c r="L339" s="83" t="s">
        <v>97</v>
      </c>
      <c r="M339" s="213">
        <v>43674</v>
      </c>
      <c r="N339">
        <v>765677</v>
      </c>
      <c r="O339" s="145" t="s">
        <v>567</v>
      </c>
      <c r="P339" s="145" t="s">
        <v>99</v>
      </c>
      <c r="Q339" s="145" t="s">
        <v>100</v>
      </c>
      <c r="R339" s="145" t="s">
        <v>567</v>
      </c>
      <c r="V339">
        <v>7153</v>
      </c>
      <c r="W339" s="83" t="s">
        <v>101</v>
      </c>
      <c r="X339" s="83" t="s">
        <v>103</v>
      </c>
      <c r="Y339" t="s">
        <v>2301</v>
      </c>
      <c r="Z339" s="83" t="s">
        <v>102</v>
      </c>
      <c r="AA339" s="83" t="s">
        <v>102</v>
      </c>
      <c r="AB339" t="s">
        <v>3293</v>
      </c>
      <c r="AC339" s="83" t="s">
        <v>3962</v>
      </c>
      <c r="AD339" s="83" t="s">
        <v>144</v>
      </c>
      <c r="AE339" s="83" t="s">
        <v>105</v>
      </c>
      <c r="AF339" t="s">
        <v>2301</v>
      </c>
      <c r="AG339" s="83" t="s">
        <v>102</v>
      </c>
      <c r="AH339" s="83" t="s">
        <v>102</v>
      </c>
      <c r="AI339" t="s">
        <v>3293</v>
      </c>
      <c r="AJ339" s="83" t="s">
        <v>3962</v>
      </c>
      <c r="AK339" s="83" t="s">
        <v>144</v>
      </c>
      <c r="AL339" s="83" t="s">
        <v>105</v>
      </c>
      <c r="AM339" s="87" t="s">
        <v>106</v>
      </c>
      <c r="AN339" t="s">
        <v>2301</v>
      </c>
      <c r="AO339" t="s">
        <v>3293</v>
      </c>
      <c r="AP339" s="83" t="s">
        <v>3962</v>
      </c>
      <c r="AQ339" s="83" t="s">
        <v>111</v>
      </c>
      <c r="AR339" s="87" t="s">
        <v>106</v>
      </c>
      <c r="AT339" s="83" t="s">
        <v>107</v>
      </c>
      <c r="AU339" s="146" t="s">
        <v>107</v>
      </c>
      <c r="AV339" s="146" t="s">
        <v>107</v>
      </c>
      <c r="AX339" s="110" t="s">
        <v>107</v>
      </c>
      <c r="AY339" s="111"/>
      <c r="AZ339" s="112">
        <f t="shared" ca="1" si="24"/>
        <v>8813</v>
      </c>
      <c r="BA339" s="136">
        <f t="shared" ca="1" si="25"/>
        <v>70</v>
      </c>
      <c r="BB339" s="114" t="s">
        <v>134</v>
      </c>
      <c r="BC339" s="114" t="s">
        <v>108</v>
      </c>
      <c r="BD339" s="114"/>
      <c r="BE339" s="115" t="s">
        <v>102</v>
      </c>
      <c r="BF339" s="115" t="s">
        <v>102</v>
      </c>
      <c r="BG339" s="115" t="s">
        <v>102</v>
      </c>
      <c r="BH339" s="115" t="s">
        <v>102</v>
      </c>
      <c r="BI339" s="116"/>
      <c r="BJ339" s="117" t="s">
        <v>109</v>
      </c>
      <c r="BK339" s="117" t="s">
        <v>109</v>
      </c>
      <c r="BL339" s="83">
        <f t="shared" ca="1" si="26"/>
        <v>1</v>
      </c>
      <c r="BM339" s="83" t="s">
        <v>108</v>
      </c>
      <c r="BN339" s="83">
        <v>0</v>
      </c>
      <c r="BO339" s="83" t="s">
        <v>108</v>
      </c>
      <c r="BP339" s="83">
        <v>-578830</v>
      </c>
      <c r="BQ339" s="83" t="s">
        <v>312</v>
      </c>
      <c r="BR339" s="83" t="s">
        <v>153</v>
      </c>
      <c r="BS339" s="83" t="s">
        <v>499</v>
      </c>
      <c r="BT339" s="83">
        <v>-578830</v>
      </c>
      <c r="BU339" s="83" t="s">
        <v>312</v>
      </c>
      <c r="BV339" s="83" t="s">
        <v>153</v>
      </c>
      <c r="BW339" s="83" t="s">
        <v>499</v>
      </c>
      <c r="BY339" s="136">
        <v>0</v>
      </c>
      <c r="BZ339" s="136">
        <v>0</v>
      </c>
      <c r="CA339" s="136">
        <v>0</v>
      </c>
      <c r="CB339" s="136">
        <v>0</v>
      </c>
      <c r="CD339" s="136">
        <v>0</v>
      </c>
      <c r="CE339" s="136">
        <v>0</v>
      </c>
      <c r="CF339" s="136">
        <v>0</v>
      </c>
      <c r="CG339" s="136">
        <v>0</v>
      </c>
      <c r="CH339" s="136">
        <v>0</v>
      </c>
      <c r="CI339" s="136">
        <v>0</v>
      </c>
      <c r="CJ339" s="136">
        <v>0</v>
      </c>
      <c r="CK339" s="138">
        <v>0</v>
      </c>
      <c r="CL339" s="138">
        <v>0</v>
      </c>
      <c r="CM339" s="136">
        <v>0</v>
      </c>
      <c r="CN339" s="136">
        <v>0</v>
      </c>
      <c r="CO339" s="85">
        <v>43746</v>
      </c>
      <c r="CP339" s="83" t="s">
        <v>4385</v>
      </c>
      <c r="CQ339" s="83" t="s">
        <v>102</v>
      </c>
      <c r="CR339" s="83" t="s">
        <v>482</v>
      </c>
      <c r="CS339" s="83">
        <v>334</v>
      </c>
      <c r="CT339" s="83" t="s">
        <v>483</v>
      </c>
      <c r="CU339" s="83">
        <v>1</v>
      </c>
      <c r="CV339" s="83">
        <v>0</v>
      </c>
      <c r="CW339" s="83">
        <v>0</v>
      </c>
      <c r="CX339" s="83" t="s">
        <v>109</v>
      </c>
      <c r="CY339" s="83" t="s">
        <v>583</v>
      </c>
      <c r="CZ339" s="83">
        <v>0</v>
      </c>
      <c r="DA339" s="83">
        <v>0</v>
      </c>
      <c r="DB339" s="83">
        <f t="shared" si="23"/>
        <v>0</v>
      </c>
      <c r="DC339" s="83" t="s">
        <v>497</v>
      </c>
      <c r="DE339" s="136">
        <v>1</v>
      </c>
      <c r="DF339" s="136">
        <v>1</v>
      </c>
      <c r="DG339" s="215" t="s">
        <v>269</v>
      </c>
      <c r="DH339" s="136">
        <v>1</v>
      </c>
      <c r="DI339" s="136">
        <v>1</v>
      </c>
      <c r="DJ339" s="215" t="s">
        <v>269</v>
      </c>
      <c r="EE339" s="136" t="b">
        <v>1</v>
      </c>
      <c r="EF339" s="136" t="b">
        <v>1</v>
      </c>
      <c r="EG339" s="136" t="b">
        <v>1</v>
      </c>
      <c r="EH339" s="136" t="b">
        <v>1</v>
      </c>
      <c r="EL339" s="215" t="s">
        <v>269</v>
      </c>
    </row>
    <row r="340" spans="1:142" ht="60" customHeight="1" x14ac:dyDescent="0.55000000000000004">
      <c r="A340" s="83" t="s">
        <v>130</v>
      </c>
      <c r="B340" s="83" t="s">
        <v>98</v>
      </c>
      <c r="C340">
        <v>165458</v>
      </c>
      <c r="D340" t="s">
        <v>990</v>
      </c>
      <c r="E340" t="s">
        <v>990</v>
      </c>
      <c r="F340" s="83" t="s">
        <v>108</v>
      </c>
      <c r="G340" s="213">
        <v>41028</v>
      </c>
      <c r="H340" s="83" t="s">
        <v>102</v>
      </c>
      <c r="I340" s="213">
        <v>43385</v>
      </c>
      <c r="J340" s="83" t="s">
        <v>228</v>
      </c>
      <c r="K340" s="214">
        <v>495986681283</v>
      </c>
      <c r="L340" s="83" t="s">
        <v>135</v>
      </c>
      <c r="M340" s="213">
        <v>43728</v>
      </c>
      <c r="N340">
        <v>580962</v>
      </c>
      <c r="O340" s="145" t="s">
        <v>567</v>
      </c>
      <c r="P340" s="145" t="s">
        <v>99</v>
      </c>
      <c r="Q340" s="145" t="s">
        <v>100</v>
      </c>
      <c r="R340" s="145" t="s">
        <v>567</v>
      </c>
      <c r="V340">
        <v>9278</v>
      </c>
      <c r="W340" s="83" t="s">
        <v>101</v>
      </c>
      <c r="X340" s="83" t="s">
        <v>103</v>
      </c>
      <c r="Y340" t="s">
        <v>2302</v>
      </c>
      <c r="Z340" s="83" t="s">
        <v>102</v>
      </c>
      <c r="AA340" s="83" t="s">
        <v>102</v>
      </c>
      <c r="AB340" t="s">
        <v>3294</v>
      </c>
      <c r="AC340" s="83" t="s">
        <v>3963</v>
      </c>
      <c r="AD340" s="83" t="s">
        <v>144</v>
      </c>
      <c r="AE340" s="83" t="s">
        <v>105</v>
      </c>
      <c r="AF340" t="s">
        <v>2302</v>
      </c>
      <c r="AG340" s="83" t="s">
        <v>102</v>
      </c>
      <c r="AH340" s="83" t="s">
        <v>102</v>
      </c>
      <c r="AI340" t="s">
        <v>3294</v>
      </c>
      <c r="AJ340" s="83" t="s">
        <v>3963</v>
      </c>
      <c r="AK340" s="83" t="s">
        <v>144</v>
      </c>
      <c r="AL340" s="83" t="s">
        <v>105</v>
      </c>
      <c r="AM340" s="87" t="s">
        <v>106</v>
      </c>
      <c r="AN340" t="s">
        <v>2302</v>
      </c>
      <c r="AO340" t="s">
        <v>3294</v>
      </c>
      <c r="AP340" s="83" t="s">
        <v>3963</v>
      </c>
      <c r="AQ340" s="83" t="s">
        <v>144</v>
      </c>
      <c r="AR340" s="87" t="s">
        <v>106</v>
      </c>
      <c r="AT340" s="83" t="s">
        <v>107</v>
      </c>
      <c r="AU340" s="146" t="s">
        <v>107</v>
      </c>
      <c r="AV340" s="146" t="s">
        <v>107</v>
      </c>
      <c r="AX340" s="110" t="s">
        <v>107</v>
      </c>
      <c r="AY340" s="111"/>
      <c r="AZ340" s="112">
        <f t="shared" ca="1" si="24"/>
        <v>9438</v>
      </c>
      <c r="BA340" s="136">
        <f t="shared" ca="1" si="25"/>
        <v>14</v>
      </c>
      <c r="BB340" s="114" t="s">
        <v>134</v>
      </c>
      <c r="BC340" s="114" t="s">
        <v>108</v>
      </c>
      <c r="BD340" s="114"/>
      <c r="BE340" s="115" t="s">
        <v>102</v>
      </c>
      <c r="BF340" s="115" t="s">
        <v>102</v>
      </c>
      <c r="BG340" s="115" t="s">
        <v>102</v>
      </c>
      <c r="BH340" s="115" t="s">
        <v>102</v>
      </c>
      <c r="BI340" s="116"/>
      <c r="BJ340" s="117" t="s">
        <v>109</v>
      </c>
      <c r="BK340" s="117" t="s">
        <v>109</v>
      </c>
      <c r="BL340" s="83">
        <f t="shared" ca="1" si="26"/>
        <v>33</v>
      </c>
      <c r="BM340" s="83" t="s">
        <v>108</v>
      </c>
      <c r="BN340" s="83">
        <v>0</v>
      </c>
      <c r="BO340" s="83" t="s">
        <v>108</v>
      </c>
      <c r="BP340" s="83">
        <v>-580565</v>
      </c>
      <c r="BQ340" s="83" t="s">
        <v>198</v>
      </c>
      <c r="BR340" s="83" t="s">
        <v>164</v>
      </c>
      <c r="BS340" s="83" t="s">
        <v>499</v>
      </c>
      <c r="BT340" s="83">
        <v>-580565</v>
      </c>
      <c r="BU340" s="83" t="s">
        <v>198</v>
      </c>
      <c r="BV340" s="83" t="s">
        <v>164</v>
      </c>
      <c r="BW340" s="83" t="s">
        <v>499</v>
      </c>
      <c r="BY340" s="136">
        <v>0</v>
      </c>
      <c r="BZ340" s="136">
        <v>0</v>
      </c>
      <c r="CA340" s="136">
        <v>0</v>
      </c>
      <c r="CB340" s="136">
        <v>0</v>
      </c>
      <c r="CD340" s="136">
        <v>0</v>
      </c>
      <c r="CE340" s="136">
        <v>0</v>
      </c>
      <c r="CF340" s="136">
        <v>0</v>
      </c>
      <c r="CG340" s="136">
        <v>0</v>
      </c>
      <c r="CH340" s="136">
        <v>0</v>
      </c>
      <c r="CI340" s="136">
        <v>0</v>
      </c>
      <c r="CJ340" s="136">
        <v>0</v>
      </c>
      <c r="CK340" s="138">
        <v>0</v>
      </c>
      <c r="CL340" s="138">
        <v>0</v>
      </c>
      <c r="CM340" s="136">
        <v>0</v>
      </c>
      <c r="CN340" s="136">
        <v>0</v>
      </c>
      <c r="CO340" s="85">
        <v>43747</v>
      </c>
      <c r="CP340" s="83" t="s">
        <v>4386</v>
      </c>
      <c r="CQ340" s="83" t="s">
        <v>102</v>
      </c>
      <c r="CR340" s="83" t="s">
        <v>482</v>
      </c>
      <c r="CS340" s="83">
        <v>335</v>
      </c>
      <c r="CT340" s="83" t="s">
        <v>483</v>
      </c>
      <c r="CU340" s="83">
        <v>1</v>
      </c>
      <c r="CV340" s="83">
        <v>0</v>
      </c>
      <c r="CW340" s="83">
        <v>0</v>
      </c>
      <c r="CX340" s="83" t="s">
        <v>109</v>
      </c>
      <c r="CY340" s="83" t="s">
        <v>583</v>
      </c>
      <c r="CZ340" s="83">
        <v>0</v>
      </c>
      <c r="DA340" s="83">
        <v>0</v>
      </c>
      <c r="DB340" s="83">
        <f t="shared" si="23"/>
        <v>0</v>
      </c>
      <c r="DC340" s="83" t="s">
        <v>497</v>
      </c>
      <c r="DE340" s="136">
        <v>1</v>
      </c>
      <c r="DF340" s="136">
        <v>1</v>
      </c>
      <c r="DG340" s="215" t="s">
        <v>269</v>
      </c>
      <c r="DH340" s="136">
        <v>1</v>
      </c>
      <c r="DI340" s="136">
        <v>1</v>
      </c>
      <c r="DJ340" s="215" t="s">
        <v>269</v>
      </c>
      <c r="EE340" s="136" t="b">
        <v>1</v>
      </c>
      <c r="EF340" s="136" t="b">
        <v>1</v>
      </c>
      <c r="EG340" s="136" t="b">
        <v>1</v>
      </c>
      <c r="EH340" s="136" t="b">
        <v>1</v>
      </c>
      <c r="EL340" s="215" t="s">
        <v>269</v>
      </c>
    </row>
    <row r="341" spans="1:142" ht="60" customHeight="1" x14ac:dyDescent="0.55000000000000004">
      <c r="A341" s="83" t="s">
        <v>130</v>
      </c>
      <c r="B341" s="83" t="s">
        <v>98</v>
      </c>
      <c r="C341">
        <v>368685</v>
      </c>
      <c r="D341" t="s">
        <v>991</v>
      </c>
      <c r="E341" t="s">
        <v>991</v>
      </c>
      <c r="F341" s="83" t="s">
        <v>108</v>
      </c>
      <c r="G341" s="213">
        <v>26464</v>
      </c>
      <c r="H341" s="83" t="s">
        <v>102</v>
      </c>
      <c r="I341" s="213">
        <v>43328</v>
      </c>
      <c r="J341" s="83" t="s">
        <v>228</v>
      </c>
      <c r="K341" s="214">
        <v>452934532440</v>
      </c>
      <c r="L341" s="83" t="s">
        <v>97</v>
      </c>
      <c r="M341" s="213">
        <v>43583</v>
      </c>
      <c r="N341">
        <v>326036</v>
      </c>
      <c r="O341" s="145" t="s">
        <v>567</v>
      </c>
      <c r="P341" s="145" t="s">
        <v>99</v>
      </c>
      <c r="Q341" s="145" t="s">
        <v>100</v>
      </c>
      <c r="R341" s="145" t="s">
        <v>567</v>
      </c>
      <c r="V341">
        <v>5249</v>
      </c>
      <c r="W341" s="83" t="s">
        <v>1746</v>
      </c>
      <c r="X341" s="83" t="s">
        <v>103</v>
      </c>
      <c r="Y341" t="s">
        <v>2303</v>
      </c>
      <c r="Z341" s="83" t="s">
        <v>102</v>
      </c>
      <c r="AA341" s="83" t="s">
        <v>102</v>
      </c>
      <c r="AB341" t="s">
        <v>3295</v>
      </c>
      <c r="AC341" s="83" t="s">
        <v>3964</v>
      </c>
      <c r="AD341" s="83" t="s">
        <v>111</v>
      </c>
      <c r="AE341" s="83" t="s">
        <v>105</v>
      </c>
      <c r="AF341" t="s">
        <v>2303</v>
      </c>
      <c r="AG341" s="83" t="s">
        <v>102</v>
      </c>
      <c r="AH341" s="83" t="s">
        <v>102</v>
      </c>
      <c r="AI341" t="s">
        <v>3295</v>
      </c>
      <c r="AJ341" s="83" t="s">
        <v>3964</v>
      </c>
      <c r="AK341" s="83" t="s">
        <v>111</v>
      </c>
      <c r="AL341" s="83" t="s">
        <v>105</v>
      </c>
      <c r="AM341" s="87" t="s">
        <v>106</v>
      </c>
      <c r="AN341" t="s">
        <v>2303</v>
      </c>
      <c r="AO341" t="s">
        <v>3295</v>
      </c>
      <c r="AP341" s="83" t="s">
        <v>3964</v>
      </c>
      <c r="AQ341" s="83" t="s">
        <v>144</v>
      </c>
      <c r="AR341" s="87" t="s">
        <v>106</v>
      </c>
      <c r="AT341" s="83" t="s">
        <v>107</v>
      </c>
      <c r="AU341" s="146" t="s">
        <v>107</v>
      </c>
      <c r="AV341" s="146" t="s">
        <v>107</v>
      </c>
      <c r="AX341" s="110" t="s">
        <v>107</v>
      </c>
      <c r="AY341" s="111"/>
      <c r="AZ341" s="112">
        <f t="shared" ca="1" si="24"/>
        <v>6088</v>
      </c>
      <c r="BA341" s="136">
        <f t="shared" ca="1" si="25"/>
        <v>89</v>
      </c>
      <c r="BB341" s="114" t="s">
        <v>136</v>
      </c>
      <c r="BC341" s="114" t="s">
        <v>108</v>
      </c>
      <c r="BD341" s="114"/>
      <c r="BE341" s="115" t="s">
        <v>102</v>
      </c>
      <c r="BF341" s="115" t="s">
        <v>102</v>
      </c>
      <c r="BG341" s="115" t="s">
        <v>102</v>
      </c>
      <c r="BH341" s="115" t="s">
        <v>102</v>
      </c>
      <c r="BI341" s="116"/>
      <c r="BJ341" s="117" t="s">
        <v>109</v>
      </c>
      <c r="BK341" s="117" t="s">
        <v>109</v>
      </c>
      <c r="BL341" s="83">
        <f t="shared" ca="1" si="26"/>
        <v>86</v>
      </c>
      <c r="BM341" s="83" t="s">
        <v>270</v>
      </c>
      <c r="BN341" s="83">
        <v>0</v>
      </c>
      <c r="BO341" s="83" t="s">
        <v>108</v>
      </c>
      <c r="BP341" s="83">
        <v>-582300</v>
      </c>
      <c r="BQ341" s="83" t="s">
        <v>381</v>
      </c>
      <c r="BR341" s="83" t="s">
        <v>157</v>
      </c>
      <c r="BS341" s="83" t="s">
        <v>502</v>
      </c>
      <c r="BT341" s="83">
        <v>-582300</v>
      </c>
      <c r="BU341" s="83" t="s">
        <v>381</v>
      </c>
      <c r="BV341" s="83" t="s">
        <v>157</v>
      </c>
      <c r="BW341" s="83" t="s">
        <v>502</v>
      </c>
      <c r="BY341" s="136">
        <v>0</v>
      </c>
      <c r="BZ341" s="136">
        <v>0</v>
      </c>
      <c r="CA341" s="136">
        <v>0</v>
      </c>
      <c r="CB341" s="136">
        <v>0</v>
      </c>
      <c r="CD341" s="136">
        <v>0</v>
      </c>
      <c r="CE341" s="136">
        <v>0</v>
      </c>
      <c r="CF341" s="136">
        <v>0</v>
      </c>
      <c r="CG341" s="136">
        <v>0</v>
      </c>
      <c r="CH341" s="136">
        <v>0</v>
      </c>
      <c r="CI341" s="136">
        <v>0</v>
      </c>
      <c r="CJ341" s="136">
        <v>0</v>
      </c>
      <c r="CK341" s="138">
        <v>0</v>
      </c>
      <c r="CL341" s="138">
        <v>0</v>
      </c>
      <c r="CM341" s="136">
        <v>0</v>
      </c>
      <c r="CN341" s="136">
        <v>0</v>
      </c>
      <c r="CO341" s="85">
        <v>43748</v>
      </c>
      <c r="CP341" s="83" t="s">
        <v>4387</v>
      </c>
      <c r="CQ341" s="83" t="s">
        <v>102</v>
      </c>
      <c r="CR341" s="83" t="s">
        <v>482</v>
      </c>
      <c r="CS341" s="83">
        <v>336</v>
      </c>
      <c r="CT341" s="83" t="s">
        <v>483</v>
      </c>
      <c r="CU341" s="83">
        <v>1</v>
      </c>
      <c r="CV341" s="83">
        <v>0</v>
      </c>
      <c r="CW341" s="83">
        <v>0</v>
      </c>
      <c r="CX341" s="83" t="s">
        <v>109</v>
      </c>
      <c r="CY341" s="83" t="s">
        <v>583</v>
      </c>
      <c r="CZ341" s="83">
        <v>0</v>
      </c>
      <c r="DA341" s="83">
        <v>0</v>
      </c>
      <c r="DB341" s="83">
        <f t="shared" si="23"/>
        <v>0</v>
      </c>
      <c r="DC341" s="83" t="s">
        <v>497</v>
      </c>
      <c r="DE341" s="136">
        <v>1</v>
      </c>
      <c r="DF341" s="136">
        <v>1</v>
      </c>
      <c r="DG341" s="215" t="s">
        <v>269</v>
      </c>
      <c r="DH341" s="136">
        <v>1</v>
      </c>
      <c r="DI341" s="136">
        <v>1</v>
      </c>
      <c r="DJ341" s="215" t="s">
        <v>269</v>
      </c>
      <c r="EE341" s="136" t="b">
        <v>1</v>
      </c>
      <c r="EF341" s="136" t="b">
        <v>1</v>
      </c>
      <c r="EG341" s="136" t="b">
        <v>1</v>
      </c>
      <c r="EH341" s="136" t="b">
        <v>1</v>
      </c>
      <c r="EL341" s="215" t="s">
        <v>269</v>
      </c>
    </row>
    <row r="342" spans="1:142" ht="60" customHeight="1" x14ac:dyDescent="0.55000000000000004">
      <c r="A342" s="83" t="s">
        <v>130</v>
      </c>
      <c r="B342" s="83" t="s">
        <v>98</v>
      </c>
      <c r="C342">
        <v>212922</v>
      </c>
      <c r="D342" t="s">
        <v>992</v>
      </c>
      <c r="E342" t="s">
        <v>992</v>
      </c>
      <c r="F342" s="83" t="s">
        <v>108</v>
      </c>
      <c r="G342" s="213">
        <v>40395</v>
      </c>
      <c r="H342" s="83" t="s">
        <v>102</v>
      </c>
      <c r="I342" s="213">
        <v>43194</v>
      </c>
      <c r="J342" s="83" t="s">
        <v>228</v>
      </c>
      <c r="K342" s="214">
        <v>255874503105</v>
      </c>
      <c r="L342" s="83" t="s">
        <v>126</v>
      </c>
      <c r="M342" s="213">
        <v>43776</v>
      </c>
      <c r="N342">
        <v>881989</v>
      </c>
      <c r="O342" s="145" t="s">
        <v>567</v>
      </c>
      <c r="P342" s="145" t="s">
        <v>99</v>
      </c>
      <c r="Q342" s="145" t="s">
        <v>100</v>
      </c>
      <c r="R342" s="145" t="s">
        <v>567</v>
      </c>
      <c r="V342">
        <v>5938</v>
      </c>
      <c r="W342" s="83" t="s">
        <v>101</v>
      </c>
      <c r="X342" s="83" t="s">
        <v>103</v>
      </c>
      <c r="Y342" t="s">
        <v>2304</v>
      </c>
      <c r="Z342" s="83" t="s">
        <v>102</v>
      </c>
      <c r="AA342" s="83" t="s">
        <v>102</v>
      </c>
      <c r="AB342" t="s">
        <v>3296</v>
      </c>
      <c r="AC342" s="83" t="s">
        <v>3965</v>
      </c>
      <c r="AD342" s="83" t="s">
        <v>144</v>
      </c>
      <c r="AE342" s="83" t="s">
        <v>105</v>
      </c>
      <c r="AF342" t="s">
        <v>2304</v>
      </c>
      <c r="AG342" s="83" t="s">
        <v>102</v>
      </c>
      <c r="AH342" s="83" t="s">
        <v>102</v>
      </c>
      <c r="AI342" t="s">
        <v>3296</v>
      </c>
      <c r="AJ342" s="83" t="s">
        <v>3965</v>
      </c>
      <c r="AK342" s="83" t="s">
        <v>144</v>
      </c>
      <c r="AL342" s="83" t="s">
        <v>105</v>
      </c>
      <c r="AM342" s="87" t="s">
        <v>106</v>
      </c>
      <c r="AN342" t="s">
        <v>2304</v>
      </c>
      <c r="AO342" t="s">
        <v>3296</v>
      </c>
      <c r="AP342" s="83" t="s">
        <v>3965</v>
      </c>
      <c r="AQ342" s="83" t="s">
        <v>111</v>
      </c>
      <c r="AR342" s="87" t="s">
        <v>106</v>
      </c>
      <c r="AT342" s="83" t="s">
        <v>107</v>
      </c>
      <c r="AU342" s="146" t="s">
        <v>107</v>
      </c>
      <c r="AV342" s="146" t="s">
        <v>107</v>
      </c>
      <c r="AX342" s="110" t="s">
        <v>107</v>
      </c>
      <c r="AY342" s="111"/>
      <c r="AZ342" s="112">
        <f t="shared" ca="1" si="24"/>
        <v>7428</v>
      </c>
      <c r="BA342" s="136">
        <f t="shared" ca="1" si="25"/>
        <v>96</v>
      </c>
      <c r="BB342" s="114" t="s">
        <v>134</v>
      </c>
      <c r="BC342" s="114" t="s">
        <v>108</v>
      </c>
      <c r="BD342" s="114"/>
      <c r="BE342" s="115" t="s">
        <v>102</v>
      </c>
      <c r="BF342" s="115" t="s">
        <v>102</v>
      </c>
      <c r="BG342" s="115" t="s">
        <v>102</v>
      </c>
      <c r="BH342" s="115" t="s">
        <v>102</v>
      </c>
      <c r="BI342" s="116"/>
      <c r="BJ342" s="117" t="s">
        <v>109</v>
      </c>
      <c r="BK342" s="117" t="s">
        <v>109</v>
      </c>
      <c r="BL342" s="83">
        <f t="shared" ca="1" si="26"/>
        <v>87</v>
      </c>
      <c r="BM342" s="83" t="s">
        <v>108</v>
      </c>
      <c r="BN342" s="83">
        <v>0</v>
      </c>
      <c r="BO342" s="83" t="s">
        <v>108</v>
      </c>
      <c r="BP342" s="83">
        <v>-584035</v>
      </c>
      <c r="BQ342" s="83" t="s">
        <v>312</v>
      </c>
      <c r="BR342" s="83" t="s">
        <v>153</v>
      </c>
      <c r="BS342" s="83" t="s">
        <v>499</v>
      </c>
      <c r="BT342" s="83">
        <v>-584035</v>
      </c>
      <c r="BU342" s="83" t="s">
        <v>312</v>
      </c>
      <c r="BV342" s="83" t="s">
        <v>153</v>
      </c>
      <c r="BW342" s="83" t="s">
        <v>499</v>
      </c>
      <c r="BY342" s="136">
        <v>0</v>
      </c>
      <c r="BZ342" s="136">
        <v>0</v>
      </c>
      <c r="CA342" s="136">
        <v>0</v>
      </c>
      <c r="CB342" s="136">
        <v>0</v>
      </c>
      <c r="CD342" s="136">
        <v>0</v>
      </c>
      <c r="CE342" s="136">
        <v>0</v>
      </c>
      <c r="CF342" s="136">
        <v>0</v>
      </c>
      <c r="CG342" s="136">
        <v>0</v>
      </c>
      <c r="CH342" s="136">
        <v>0</v>
      </c>
      <c r="CI342" s="136">
        <v>0</v>
      </c>
      <c r="CJ342" s="136">
        <v>0</v>
      </c>
      <c r="CK342" s="138">
        <v>0</v>
      </c>
      <c r="CL342" s="138">
        <v>0</v>
      </c>
      <c r="CM342" s="136">
        <v>0</v>
      </c>
      <c r="CN342" s="136">
        <v>0</v>
      </c>
      <c r="CO342" s="85">
        <v>43749</v>
      </c>
      <c r="CP342" s="83" t="s">
        <v>4388</v>
      </c>
      <c r="CQ342" s="83" t="s">
        <v>102</v>
      </c>
      <c r="CR342" s="83" t="s">
        <v>482</v>
      </c>
      <c r="CS342" s="83">
        <v>337</v>
      </c>
      <c r="CT342" s="83" t="s">
        <v>483</v>
      </c>
      <c r="CU342" s="83">
        <v>1</v>
      </c>
      <c r="CV342" s="83">
        <v>0</v>
      </c>
      <c r="CW342" s="83">
        <v>0</v>
      </c>
      <c r="CX342" s="83" t="s">
        <v>109</v>
      </c>
      <c r="CY342" s="83" t="s">
        <v>583</v>
      </c>
      <c r="CZ342" s="83">
        <v>0</v>
      </c>
      <c r="DA342" s="83">
        <v>0</v>
      </c>
      <c r="DB342" s="83">
        <f t="shared" si="23"/>
        <v>0</v>
      </c>
      <c r="DC342" s="83" t="s">
        <v>497</v>
      </c>
      <c r="DE342" s="136">
        <v>1</v>
      </c>
      <c r="DF342" s="136">
        <v>1</v>
      </c>
      <c r="DG342" s="215" t="s">
        <v>269</v>
      </c>
      <c r="DH342" s="136">
        <v>1</v>
      </c>
      <c r="DI342" s="136">
        <v>1</v>
      </c>
      <c r="DJ342" s="215" t="s">
        <v>269</v>
      </c>
      <c r="EE342" s="136" t="b">
        <v>1</v>
      </c>
      <c r="EF342" s="136" t="b">
        <v>1</v>
      </c>
      <c r="EG342" s="136" t="b">
        <v>1</v>
      </c>
      <c r="EH342" s="136" t="b">
        <v>1</v>
      </c>
      <c r="EL342" s="215" t="s">
        <v>269</v>
      </c>
    </row>
    <row r="343" spans="1:142" ht="60" customHeight="1" x14ac:dyDescent="0.55000000000000004">
      <c r="A343" s="83" t="s">
        <v>130</v>
      </c>
      <c r="B343" s="83" t="s">
        <v>98</v>
      </c>
      <c r="C343">
        <v>987446</v>
      </c>
      <c r="D343" t="s">
        <v>993</v>
      </c>
      <c r="E343" t="s">
        <v>993</v>
      </c>
      <c r="F343" s="83" t="s">
        <v>108</v>
      </c>
      <c r="G343" s="213">
        <v>41435</v>
      </c>
      <c r="H343" s="83" t="s">
        <v>102</v>
      </c>
      <c r="I343" s="213">
        <v>43340</v>
      </c>
      <c r="J343" s="83" t="s">
        <v>228</v>
      </c>
      <c r="K343" s="214">
        <v>184657905039</v>
      </c>
      <c r="L343" s="83" t="s">
        <v>135</v>
      </c>
      <c r="M343" s="213">
        <v>43771</v>
      </c>
      <c r="N343">
        <v>305278</v>
      </c>
      <c r="O343" s="145" t="s">
        <v>567</v>
      </c>
      <c r="P343" s="145" t="s">
        <v>99</v>
      </c>
      <c r="Q343" s="145" t="s">
        <v>100</v>
      </c>
      <c r="R343" s="145" t="s">
        <v>567</v>
      </c>
      <c r="V343">
        <v>203</v>
      </c>
      <c r="W343" s="83" t="s">
        <v>101</v>
      </c>
      <c r="X343" s="83" t="s">
        <v>103</v>
      </c>
      <c r="Y343" t="s">
        <v>2305</v>
      </c>
      <c r="Z343" s="83" t="s">
        <v>102</v>
      </c>
      <c r="AA343" s="83" t="s">
        <v>102</v>
      </c>
      <c r="AB343" t="s">
        <v>3297</v>
      </c>
      <c r="AC343" s="83" t="s">
        <v>3966</v>
      </c>
      <c r="AD343" s="83" t="s">
        <v>144</v>
      </c>
      <c r="AE343" s="83" t="s">
        <v>105</v>
      </c>
      <c r="AF343" t="s">
        <v>2305</v>
      </c>
      <c r="AG343" s="83" t="s">
        <v>102</v>
      </c>
      <c r="AH343" s="83" t="s">
        <v>102</v>
      </c>
      <c r="AI343" t="s">
        <v>3297</v>
      </c>
      <c r="AJ343" s="83" t="s">
        <v>3966</v>
      </c>
      <c r="AK343" s="83" t="s">
        <v>144</v>
      </c>
      <c r="AL343" s="83" t="s">
        <v>105</v>
      </c>
      <c r="AM343" s="87" t="s">
        <v>106</v>
      </c>
      <c r="AN343" t="s">
        <v>2305</v>
      </c>
      <c r="AO343" t="s">
        <v>3297</v>
      </c>
      <c r="AP343" s="83" t="s">
        <v>3966</v>
      </c>
      <c r="AQ343" s="83" t="s">
        <v>144</v>
      </c>
      <c r="AR343" s="87" t="s">
        <v>106</v>
      </c>
      <c r="AT343" s="83" t="s">
        <v>107</v>
      </c>
      <c r="AU343" s="146" t="s">
        <v>107</v>
      </c>
      <c r="AV343" s="146" t="s">
        <v>107</v>
      </c>
      <c r="AX343" s="110" t="s">
        <v>107</v>
      </c>
      <c r="AY343" s="111"/>
      <c r="AZ343" s="112">
        <f t="shared" ca="1" si="24"/>
        <v>1293</v>
      </c>
      <c r="BA343" s="136">
        <f t="shared" ca="1" si="25"/>
        <v>50</v>
      </c>
      <c r="BB343" s="114" t="s">
        <v>134</v>
      </c>
      <c r="BC343" s="114" t="s">
        <v>108</v>
      </c>
      <c r="BD343" s="114"/>
      <c r="BE343" s="115" t="s">
        <v>102</v>
      </c>
      <c r="BF343" s="115" t="s">
        <v>102</v>
      </c>
      <c r="BG343" s="115" t="s">
        <v>102</v>
      </c>
      <c r="BH343" s="115" t="s">
        <v>102</v>
      </c>
      <c r="BI343" s="116"/>
      <c r="BJ343" s="117" t="s">
        <v>109</v>
      </c>
      <c r="BK343" s="117" t="s">
        <v>109</v>
      </c>
      <c r="BL343" s="83">
        <f t="shared" ca="1" si="26"/>
        <v>18</v>
      </c>
      <c r="BM343" s="83" t="s">
        <v>108</v>
      </c>
      <c r="BN343" s="83">
        <v>0</v>
      </c>
      <c r="BO343" s="83" t="s">
        <v>108</v>
      </c>
      <c r="BP343" s="83">
        <v>-585770</v>
      </c>
      <c r="BQ343" s="83" t="s">
        <v>198</v>
      </c>
      <c r="BR343" s="83" t="s">
        <v>164</v>
      </c>
      <c r="BS343" s="83" t="s">
        <v>499</v>
      </c>
      <c r="BT343" s="83">
        <v>-585770</v>
      </c>
      <c r="BU343" s="83" t="s">
        <v>198</v>
      </c>
      <c r="BV343" s="83" t="s">
        <v>164</v>
      </c>
      <c r="BW343" s="83" t="s">
        <v>499</v>
      </c>
      <c r="BY343" s="136">
        <v>0</v>
      </c>
      <c r="BZ343" s="136">
        <v>0</v>
      </c>
      <c r="CA343" s="136">
        <v>0</v>
      </c>
      <c r="CB343" s="136">
        <v>0</v>
      </c>
      <c r="CD343" s="136">
        <v>0</v>
      </c>
      <c r="CE343" s="136">
        <v>0</v>
      </c>
      <c r="CF343" s="136">
        <v>0</v>
      </c>
      <c r="CG343" s="136">
        <v>0</v>
      </c>
      <c r="CH343" s="136">
        <v>0</v>
      </c>
      <c r="CI343" s="136">
        <v>0</v>
      </c>
      <c r="CJ343" s="136">
        <v>0</v>
      </c>
      <c r="CK343" s="138">
        <v>0</v>
      </c>
      <c r="CL343" s="138">
        <v>0</v>
      </c>
      <c r="CM343" s="136">
        <v>0</v>
      </c>
      <c r="CN343" s="136">
        <v>0</v>
      </c>
      <c r="CO343" s="85">
        <v>43750</v>
      </c>
      <c r="CP343" s="83" t="s">
        <v>4389</v>
      </c>
      <c r="CQ343" s="83" t="s">
        <v>102</v>
      </c>
      <c r="CR343" s="83" t="s">
        <v>482</v>
      </c>
      <c r="CS343" s="83">
        <v>338</v>
      </c>
      <c r="CT343" s="83" t="s">
        <v>483</v>
      </c>
      <c r="CU343" s="83">
        <v>1</v>
      </c>
      <c r="CV343" s="83">
        <v>0</v>
      </c>
      <c r="CW343" s="83">
        <v>0</v>
      </c>
      <c r="CX343" s="83" t="s">
        <v>109</v>
      </c>
      <c r="CY343" s="83" t="s">
        <v>583</v>
      </c>
      <c r="CZ343" s="83">
        <v>0</v>
      </c>
      <c r="DA343" s="83">
        <v>0</v>
      </c>
      <c r="DB343" s="83">
        <f t="shared" si="23"/>
        <v>0</v>
      </c>
      <c r="DC343" s="83" t="s">
        <v>497</v>
      </c>
      <c r="DE343" s="136">
        <v>1</v>
      </c>
      <c r="DF343" s="136">
        <v>1</v>
      </c>
      <c r="DG343" s="215" t="s">
        <v>269</v>
      </c>
      <c r="DH343" s="136">
        <v>1</v>
      </c>
      <c r="DI343" s="136">
        <v>1</v>
      </c>
      <c r="DJ343" s="215" t="s">
        <v>269</v>
      </c>
      <c r="EE343" s="136" t="b">
        <v>1</v>
      </c>
      <c r="EF343" s="136" t="b">
        <v>1</v>
      </c>
      <c r="EG343" s="136" t="b">
        <v>1</v>
      </c>
      <c r="EH343" s="136" t="b">
        <v>1</v>
      </c>
      <c r="EL343" s="215" t="s">
        <v>269</v>
      </c>
    </row>
    <row r="344" spans="1:142" ht="60" customHeight="1" x14ac:dyDescent="0.55000000000000004">
      <c r="A344" s="83" t="s">
        <v>130</v>
      </c>
      <c r="B344" s="83" t="s">
        <v>98</v>
      </c>
      <c r="C344">
        <v>792207</v>
      </c>
      <c r="D344" t="s">
        <v>994</v>
      </c>
      <c r="E344" t="s">
        <v>994</v>
      </c>
      <c r="F344" s="83" t="s">
        <v>108</v>
      </c>
      <c r="G344" s="213">
        <v>41811</v>
      </c>
      <c r="H344" s="83" t="s">
        <v>102</v>
      </c>
      <c r="I344" s="213">
        <v>43136</v>
      </c>
      <c r="J344" s="83" t="s">
        <v>228</v>
      </c>
      <c r="K344" s="214">
        <v>732332788312</v>
      </c>
      <c r="L344" s="83" t="s">
        <v>97</v>
      </c>
      <c r="M344" s="213">
        <v>43522</v>
      </c>
      <c r="N344">
        <v>258322</v>
      </c>
      <c r="O344" s="145" t="s">
        <v>567</v>
      </c>
      <c r="P344" s="145" t="s">
        <v>99</v>
      </c>
      <c r="Q344" s="145" t="s">
        <v>100</v>
      </c>
      <c r="R344" s="145" t="s">
        <v>567</v>
      </c>
      <c r="V344">
        <v>5665</v>
      </c>
      <c r="W344" s="83" t="s">
        <v>1747</v>
      </c>
      <c r="X344" s="83" t="s">
        <v>103</v>
      </c>
      <c r="Y344" t="s">
        <v>2306</v>
      </c>
      <c r="Z344" s="83" t="s">
        <v>102</v>
      </c>
      <c r="AA344" s="83" t="s">
        <v>102</v>
      </c>
      <c r="AB344" t="s">
        <v>3298</v>
      </c>
      <c r="AC344" s="83" t="s">
        <v>3967</v>
      </c>
      <c r="AD344" s="83" t="s">
        <v>111</v>
      </c>
      <c r="AE344" s="83" t="s">
        <v>105</v>
      </c>
      <c r="AF344" t="s">
        <v>2306</v>
      </c>
      <c r="AG344" s="83" t="s">
        <v>102</v>
      </c>
      <c r="AH344" s="83" t="s">
        <v>102</v>
      </c>
      <c r="AI344" t="s">
        <v>3298</v>
      </c>
      <c r="AJ344" s="83" t="s">
        <v>3967</v>
      </c>
      <c r="AK344" s="83" t="s">
        <v>111</v>
      </c>
      <c r="AL344" s="83" t="s">
        <v>105</v>
      </c>
      <c r="AM344" s="87" t="s">
        <v>106</v>
      </c>
      <c r="AN344" t="s">
        <v>2306</v>
      </c>
      <c r="AO344" t="s">
        <v>3298</v>
      </c>
      <c r="AP344" s="83" t="s">
        <v>3967</v>
      </c>
      <c r="AQ344" s="83" t="s">
        <v>144</v>
      </c>
      <c r="AR344" s="87" t="s">
        <v>106</v>
      </c>
      <c r="AT344" s="83" t="s">
        <v>107</v>
      </c>
      <c r="AU344" s="146" t="s">
        <v>107</v>
      </c>
      <c r="AV344" s="146" t="s">
        <v>107</v>
      </c>
      <c r="AX344" s="110" t="s">
        <v>107</v>
      </c>
      <c r="AY344" s="111"/>
      <c r="AZ344" s="112">
        <f t="shared" ca="1" si="24"/>
        <v>2312</v>
      </c>
      <c r="BA344" s="136">
        <f t="shared" ca="1" si="25"/>
        <v>48</v>
      </c>
      <c r="BB344" s="114" t="s">
        <v>136</v>
      </c>
      <c r="BC344" s="114" t="s">
        <v>108</v>
      </c>
      <c r="BD344" s="114"/>
      <c r="BE344" s="115" t="s">
        <v>102</v>
      </c>
      <c r="BF344" s="115" t="s">
        <v>102</v>
      </c>
      <c r="BG344" s="115" t="s">
        <v>102</v>
      </c>
      <c r="BH344" s="115" t="s">
        <v>102</v>
      </c>
      <c r="BI344" s="116"/>
      <c r="BJ344" s="117" t="s">
        <v>109</v>
      </c>
      <c r="BK344" s="117" t="s">
        <v>109</v>
      </c>
      <c r="BL344" s="83">
        <f t="shared" ca="1" si="26"/>
        <v>30</v>
      </c>
      <c r="BM344" s="83" t="s">
        <v>270</v>
      </c>
      <c r="BN344" s="83">
        <v>0</v>
      </c>
      <c r="BO344" s="83" t="s">
        <v>108</v>
      </c>
      <c r="BP344" s="83">
        <v>-587505</v>
      </c>
      <c r="BQ344" s="83" t="s">
        <v>381</v>
      </c>
      <c r="BR344" s="83" t="s">
        <v>157</v>
      </c>
      <c r="BS344" s="83" t="s">
        <v>502</v>
      </c>
      <c r="BT344" s="83">
        <v>-587505</v>
      </c>
      <c r="BU344" s="83" t="s">
        <v>381</v>
      </c>
      <c r="BV344" s="83" t="s">
        <v>157</v>
      </c>
      <c r="BW344" s="83" t="s">
        <v>502</v>
      </c>
      <c r="BY344" s="136">
        <v>0</v>
      </c>
      <c r="BZ344" s="136">
        <v>0</v>
      </c>
      <c r="CA344" s="136">
        <v>0</v>
      </c>
      <c r="CB344" s="136">
        <v>0</v>
      </c>
      <c r="CD344" s="136">
        <v>0</v>
      </c>
      <c r="CE344" s="136">
        <v>0</v>
      </c>
      <c r="CF344" s="136">
        <v>0</v>
      </c>
      <c r="CG344" s="136">
        <v>0</v>
      </c>
      <c r="CH344" s="136">
        <v>0</v>
      </c>
      <c r="CI344" s="136">
        <v>0</v>
      </c>
      <c r="CJ344" s="136">
        <v>0</v>
      </c>
      <c r="CK344" s="138">
        <v>0</v>
      </c>
      <c r="CL344" s="138">
        <v>0</v>
      </c>
      <c r="CM344" s="136">
        <v>0</v>
      </c>
      <c r="CN344" s="136">
        <v>0</v>
      </c>
      <c r="CO344" s="85">
        <v>43751</v>
      </c>
      <c r="CP344" s="83" t="s">
        <v>4390</v>
      </c>
      <c r="CQ344" s="83" t="s">
        <v>102</v>
      </c>
      <c r="CR344" s="83" t="s">
        <v>482</v>
      </c>
      <c r="CS344" s="83">
        <v>339</v>
      </c>
      <c r="CT344" s="83" t="s">
        <v>483</v>
      </c>
      <c r="CU344" s="83">
        <v>1</v>
      </c>
      <c r="CV344" s="83">
        <v>0</v>
      </c>
      <c r="CW344" s="83">
        <v>0</v>
      </c>
      <c r="CX344" s="83" t="s">
        <v>109</v>
      </c>
      <c r="CY344" s="83" t="s">
        <v>583</v>
      </c>
      <c r="CZ344" s="83">
        <v>0</v>
      </c>
      <c r="DA344" s="83">
        <v>0</v>
      </c>
      <c r="DB344" s="83">
        <f t="shared" si="23"/>
        <v>0</v>
      </c>
      <c r="DC344" s="83" t="s">
        <v>497</v>
      </c>
      <c r="DE344" s="136">
        <v>1</v>
      </c>
      <c r="DF344" s="136">
        <v>1</v>
      </c>
      <c r="DG344" s="215" t="s">
        <v>269</v>
      </c>
      <c r="DH344" s="136">
        <v>1</v>
      </c>
      <c r="DI344" s="136">
        <v>1</v>
      </c>
      <c r="DJ344" s="215" t="s">
        <v>269</v>
      </c>
      <c r="EE344" s="136" t="b">
        <v>1</v>
      </c>
      <c r="EF344" s="136" t="b">
        <v>1</v>
      </c>
      <c r="EG344" s="136" t="b">
        <v>1</v>
      </c>
      <c r="EH344" s="136" t="b">
        <v>1</v>
      </c>
      <c r="EL344" s="215" t="s">
        <v>269</v>
      </c>
    </row>
    <row r="345" spans="1:142" ht="60" customHeight="1" x14ac:dyDescent="0.55000000000000004">
      <c r="A345" s="83" t="s">
        <v>130</v>
      </c>
      <c r="B345" s="83" t="s">
        <v>98</v>
      </c>
      <c r="C345">
        <v>114248</v>
      </c>
      <c r="D345" t="s">
        <v>995</v>
      </c>
      <c r="E345" t="s">
        <v>995</v>
      </c>
      <c r="F345" s="83" t="s">
        <v>108</v>
      </c>
      <c r="G345" s="213">
        <v>35944</v>
      </c>
      <c r="H345" s="83" t="s">
        <v>102</v>
      </c>
      <c r="I345" s="213">
        <v>43204</v>
      </c>
      <c r="J345" s="83" t="s">
        <v>228</v>
      </c>
      <c r="K345" s="214">
        <v>708906842726</v>
      </c>
      <c r="L345" s="83" t="s">
        <v>135</v>
      </c>
      <c r="M345" s="213">
        <v>43701</v>
      </c>
      <c r="N345">
        <v>117349</v>
      </c>
      <c r="O345" s="145" t="s">
        <v>567</v>
      </c>
      <c r="P345" s="145" t="s">
        <v>99</v>
      </c>
      <c r="Q345" s="145" t="s">
        <v>100</v>
      </c>
      <c r="R345" s="145" t="s">
        <v>567</v>
      </c>
      <c r="V345">
        <v>9373</v>
      </c>
      <c r="W345" s="83" t="s">
        <v>101</v>
      </c>
      <c r="X345" s="83" t="s">
        <v>103</v>
      </c>
      <c r="Y345" t="s">
        <v>2307</v>
      </c>
      <c r="Z345" s="83" t="s">
        <v>102</v>
      </c>
      <c r="AA345" s="83" t="s">
        <v>102</v>
      </c>
      <c r="AB345" t="s">
        <v>3299</v>
      </c>
      <c r="AC345" s="83" t="s">
        <v>3968</v>
      </c>
      <c r="AD345" s="83" t="s">
        <v>144</v>
      </c>
      <c r="AE345" s="83" t="s">
        <v>105</v>
      </c>
      <c r="AF345" t="s">
        <v>2307</v>
      </c>
      <c r="AG345" s="83" t="s">
        <v>102</v>
      </c>
      <c r="AH345" s="83" t="s">
        <v>102</v>
      </c>
      <c r="AI345" t="s">
        <v>3299</v>
      </c>
      <c r="AJ345" s="83" t="s">
        <v>3968</v>
      </c>
      <c r="AK345" s="83" t="s">
        <v>144</v>
      </c>
      <c r="AL345" s="83" t="s">
        <v>105</v>
      </c>
      <c r="AM345" s="87" t="s">
        <v>106</v>
      </c>
      <c r="AN345" t="s">
        <v>2307</v>
      </c>
      <c r="AO345" t="s">
        <v>3299</v>
      </c>
      <c r="AP345" s="83" t="s">
        <v>3968</v>
      </c>
      <c r="AQ345" s="83" t="s">
        <v>111</v>
      </c>
      <c r="AR345" s="87" t="s">
        <v>106</v>
      </c>
      <c r="AT345" s="83" t="s">
        <v>107</v>
      </c>
      <c r="AU345" s="146" t="s">
        <v>107</v>
      </c>
      <c r="AV345" s="146" t="s">
        <v>107</v>
      </c>
      <c r="AX345" s="110" t="s">
        <v>107</v>
      </c>
      <c r="AY345" s="111"/>
      <c r="AZ345" s="112">
        <f t="shared" ca="1" si="24"/>
        <v>5490</v>
      </c>
      <c r="BA345" s="136">
        <f t="shared" ca="1" si="25"/>
        <v>59</v>
      </c>
      <c r="BB345" s="114" t="s">
        <v>134</v>
      </c>
      <c r="BC345" s="114" t="s">
        <v>108</v>
      </c>
      <c r="BD345" s="114"/>
      <c r="BE345" s="115" t="s">
        <v>102</v>
      </c>
      <c r="BF345" s="115" t="s">
        <v>102</v>
      </c>
      <c r="BG345" s="115" t="s">
        <v>102</v>
      </c>
      <c r="BH345" s="115" t="s">
        <v>102</v>
      </c>
      <c r="BI345" s="116"/>
      <c r="BJ345" s="117" t="s">
        <v>109</v>
      </c>
      <c r="BK345" s="117" t="s">
        <v>109</v>
      </c>
      <c r="BL345" s="83">
        <f t="shared" ca="1" si="26"/>
        <v>19</v>
      </c>
      <c r="BM345" s="83" t="s">
        <v>108</v>
      </c>
      <c r="BN345" s="83">
        <v>0</v>
      </c>
      <c r="BO345" s="83" t="s">
        <v>108</v>
      </c>
      <c r="BP345" s="83">
        <v>-589240</v>
      </c>
      <c r="BQ345" s="83" t="s">
        <v>312</v>
      </c>
      <c r="BR345" s="83" t="s">
        <v>153</v>
      </c>
      <c r="BS345" s="83" t="s">
        <v>499</v>
      </c>
      <c r="BT345" s="83">
        <v>-589240</v>
      </c>
      <c r="BU345" s="83" t="s">
        <v>312</v>
      </c>
      <c r="BV345" s="83" t="s">
        <v>153</v>
      </c>
      <c r="BW345" s="83" t="s">
        <v>499</v>
      </c>
      <c r="BY345" s="136">
        <v>0</v>
      </c>
      <c r="BZ345" s="136">
        <v>0</v>
      </c>
      <c r="CA345" s="136">
        <v>0</v>
      </c>
      <c r="CB345" s="136">
        <v>0</v>
      </c>
      <c r="CD345" s="136">
        <v>0</v>
      </c>
      <c r="CE345" s="136">
        <v>0</v>
      </c>
      <c r="CF345" s="136">
        <v>0</v>
      </c>
      <c r="CG345" s="136">
        <v>0</v>
      </c>
      <c r="CH345" s="136">
        <v>0</v>
      </c>
      <c r="CI345" s="136">
        <v>0</v>
      </c>
      <c r="CJ345" s="136">
        <v>0</v>
      </c>
      <c r="CK345" s="138">
        <v>0</v>
      </c>
      <c r="CL345" s="138">
        <v>0</v>
      </c>
      <c r="CM345" s="136">
        <v>0</v>
      </c>
      <c r="CN345" s="136">
        <v>0</v>
      </c>
      <c r="CO345" s="85">
        <v>43752</v>
      </c>
      <c r="CP345" s="83" t="s">
        <v>4391</v>
      </c>
      <c r="CQ345" s="83" t="s">
        <v>102</v>
      </c>
      <c r="CR345" s="83" t="s">
        <v>482</v>
      </c>
      <c r="CS345" s="83">
        <v>340</v>
      </c>
      <c r="CT345" s="83" t="s">
        <v>483</v>
      </c>
      <c r="CU345" s="83">
        <v>1</v>
      </c>
      <c r="CV345" s="83">
        <v>0</v>
      </c>
      <c r="CW345" s="83">
        <v>0</v>
      </c>
      <c r="CX345" s="83" t="s">
        <v>109</v>
      </c>
      <c r="CY345" s="83" t="s">
        <v>583</v>
      </c>
      <c r="CZ345" s="83">
        <v>0</v>
      </c>
      <c r="DA345" s="83">
        <v>0</v>
      </c>
      <c r="DB345" s="83">
        <f t="shared" si="23"/>
        <v>0</v>
      </c>
      <c r="DC345" s="83" t="s">
        <v>497</v>
      </c>
      <c r="DE345" s="136">
        <v>1</v>
      </c>
      <c r="DF345" s="136">
        <v>1</v>
      </c>
      <c r="DG345" s="215" t="s">
        <v>269</v>
      </c>
      <c r="DH345" s="136">
        <v>1</v>
      </c>
      <c r="DI345" s="136">
        <v>1</v>
      </c>
      <c r="DJ345" s="215" t="s">
        <v>269</v>
      </c>
      <c r="EE345" s="136" t="b">
        <v>1</v>
      </c>
      <c r="EF345" s="136" t="b">
        <v>1</v>
      </c>
      <c r="EG345" s="136" t="b">
        <v>1</v>
      </c>
      <c r="EH345" s="136" t="b">
        <v>1</v>
      </c>
      <c r="EL345" s="215" t="s">
        <v>269</v>
      </c>
    </row>
    <row r="346" spans="1:142" ht="60" customHeight="1" x14ac:dyDescent="0.55000000000000004">
      <c r="A346" s="83" t="s">
        <v>130</v>
      </c>
      <c r="B346" s="83" t="s">
        <v>98</v>
      </c>
      <c r="C346">
        <v>790166</v>
      </c>
      <c r="D346" t="s">
        <v>996</v>
      </c>
      <c r="E346" t="s">
        <v>996</v>
      </c>
      <c r="F346" s="83" t="s">
        <v>108</v>
      </c>
      <c r="G346" s="213">
        <v>28817</v>
      </c>
      <c r="H346" s="83" t="s">
        <v>102</v>
      </c>
      <c r="I346" s="213">
        <v>43197</v>
      </c>
      <c r="J346" s="83" t="s">
        <v>228</v>
      </c>
      <c r="K346" s="214">
        <v>804883789667</v>
      </c>
      <c r="L346" s="83" t="s">
        <v>97</v>
      </c>
      <c r="M346" s="213">
        <v>43572</v>
      </c>
      <c r="N346">
        <v>102271</v>
      </c>
      <c r="O346" s="145" t="s">
        <v>567</v>
      </c>
      <c r="P346" s="145" t="s">
        <v>99</v>
      </c>
      <c r="Q346" s="145" t="s">
        <v>100</v>
      </c>
      <c r="R346" s="145" t="s">
        <v>567</v>
      </c>
      <c r="V346">
        <v>6353</v>
      </c>
      <c r="W346" s="83" t="s">
        <v>101</v>
      </c>
      <c r="X346" s="83" t="s">
        <v>103</v>
      </c>
      <c r="Y346" t="s">
        <v>2308</v>
      </c>
      <c r="Z346" s="83" t="s">
        <v>102</v>
      </c>
      <c r="AA346" s="83" t="s">
        <v>102</v>
      </c>
      <c r="AB346" t="s">
        <v>3300</v>
      </c>
      <c r="AC346" s="83" t="s">
        <v>3969</v>
      </c>
      <c r="AD346" s="83" t="s">
        <v>144</v>
      </c>
      <c r="AE346" s="83" t="s">
        <v>105</v>
      </c>
      <c r="AF346" t="s">
        <v>2308</v>
      </c>
      <c r="AG346" s="83" t="s">
        <v>102</v>
      </c>
      <c r="AH346" s="83" t="s">
        <v>102</v>
      </c>
      <c r="AI346" t="s">
        <v>3300</v>
      </c>
      <c r="AJ346" s="83" t="s">
        <v>3969</v>
      </c>
      <c r="AK346" s="83" t="s">
        <v>144</v>
      </c>
      <c r="AL346" s="83" t="s">
        <v>105</v>
      </c>
      <c r="AM346" s="87" t="s">
        <v>106</v>
      </c>
      <c r="AN346" t="s">
        <v>2308</v>
      </c>
      <c r="AO346" t="s">
        <v>3300</v>
      </c>
      <c r="AP346" s="83" t="s">
        <v>3969</v>
      </c>
      <c r="AQ346" s="83" t="s">
        <v>144</v>
      </c>
      <c r="AR346" s="87" t="s">
        <v>106</v>
      </c>
      <c r="AT346" s="83" t="s">
        <v>107</v>
      </c>
      <c r="AU346" s="146" t="s">
        <v>107</v>
      </c>
      <c r="AV346" s="146" t="s">
        <v>107</v>
      </c>
      <c r="AX346" s="110" t="s">
        <v>107</v>
      </c>
      <c r="AY346" s="111"/>
      <c r="AZ346" s="112">
        <f t="shared" ca="1" si="24"/>
        <v>4463</v>
      </c>
      <c r="BA346" s="136">
        <f t="shared" ca="1" si="25"/>
        <v>87</v>
      </c>
      <c r="BB346" s="114" t="s">
        <v>134</v>
      </c>
      <c r="BC346" s="114" t="s">
        <v>108</v>
      </c>
      <c r="BD346" s="114"/>
      <c r="BE346" s="115" t="s">
        <v>102</v>
      </c>
      <c r="BF346" s="115" t="s">
        <v>102</v>
      </c>
      <c r="BG346" s="115" t="s">
        <v>102</v>
      </c>
      <c r="BH346" s="115" t="s">
        <v>102</v>
      </c>
      <c r="BI346" s="116"/>
      <c r="BJ346" s="117" t="s">
        <v>109</v>
      </c>
      <c r="BK346" s="117" t="s">
        <v>109</v>
      </c>
      <c r="BL346" s="83">
        <f t="shared" ca="1" si="26"/>
        <v>77</v>
      </c>
      <c r="BM346" s="83" t="s">
        <v>108</v>
      </c>
      <c r="BN346" s="83">
        <v>0</v>
      </c>
      <c r="BO346" s="83" t="s">
        <v>108</v>
      </c>
      <c r="BP346" s="83">
        <v>-590975</v>
      </c>
      <c r="BQ346" s="83" t="s">
        <v>198</v>
      </c>
      <c r="BR346" s="83" t="s">
        <v>164</v>
      </c>
      <c r="BS346" s="83" t="s">
        <v>499</v>
      </c>
      <c r="BT346" s="83">
        <v>-590975</v>
      </c>
      <c r="BU346" s="83" t="s">
        <v>198</v>
      </c>
      <c r="BV346" s="83" t="s">
        <v>164</v>
      </c>
      <c r="BW346" s="83" t="s">
        <v>499</v>
      </c>
      <c r="BY346" s="136">
        <v>0</v>
      </c>
      <c r="BZ346" s="136">
        <v>0</v>
      </c>
      <c r="CA346" s="136">
        <v>0</v>
      </c>
      <c r="CB346" s="136">
        <v>0</v>
      </c>
      <c r="CD346" s="136">
        <v>0</v>
      </c>
      <c r="CE346" s="136">
        <v>0</v>
      </c>
      <c r="CF346" s="136">
        <v>0</v>
      </c>
      <c r="CG346" s="136">
        <v>0</v>
      </c>
      <c r="CH346" s="136">
        <v>0</v>
      </c>
      <c r="CI346" s="136">
        <v>0</v>
      </c>
      <c r="CJ346" s="136">
        <v>0</v>
      </c>
      <c r="CK346" s="138">
        <v>0</v>
      </c>
      <c r="CL346" s="138">
        <v>0</v>
      </c>
      <c r="CM346" s="136">
        <v>0</v>
      </c>
      <c r="CN346" s="136">
        <v>0</v>
      </c>
      <c r="CO346" s="85">
        <v>43753</v>
      </c>
      <c r="CP346" s="83" t="s">
        <v>4392</v>
      </c>
      <c r="CQ346" s="83" t="s">
        <v>102</v>
      </c>
      <c r="CR346" s="83" t="s">
        <v>482</v>
      </c>
      <c r="CS346" s="83">
        <v>341</v>
      </c>
      <c r="CT346" s="83" t="s">
        <v>483</v>
      </c>
      <c r="CU346" s="83">
        <v>1</v>
      </c>
      <c r="CV346" s="83">
        <v>0</v>
      </c>
      <c r="CW346" s="83">
        <v>0</v>
      </c>
      <c r="CX346" s="83" t="s">
        <v>109</v>
      </c>
      <c r="CY346" s="83" t="s">
        <v>583</v>
      </c>
      <c r="CZ346" s="83">
        <v>0</v>
      </c>
      <c r="DA346" s="83">
        <v>0</v>
      </c>
      <c r="DB346" s="83">
        <f t="shared" si="23"/>
        <v>0</v>
      </c>
      <c r="DC346" s="83" t="s">
        <v>497</v>
      </c>
      <c r="DE346" s="136">
        <v>1</v>
      </c>
      <c r="DF346" s="136">
        <v>1</v>
      </c>
      <c r="DG346" s="215" t="s">
        <v>269</v>
      </c>
      <c r="DH346" s="136">
        <v>1</v>
      </c>
      <c r="DI346" s="136">
        <v>1</v>
      </c>
      <c r="DJ346" s="215" t="s">
        <v>269</v>
      </c>
      <c r="EE346" s="136" t="b">
        <v>1</v>
      </c>
      <c r="EF346" s="136" t="b">
        <v>1</v>
      </c>
      <c r="EG346" s="136" t="b">
        <v>1</v>
      </c>
      <c r="EH346" s="136" t="b">
        <v>1</v>
      </c>
      <c r="EL346" s="215" t="s">
        <v>269</v>
      </c>
    </row>
    <row r="347" spans="1:142" ht="60" customHeight="1" x14ac:dyDescent="0.55000000000000004">
      <c r="A347" s="83" t="s">
        <v>130</v>
      </c>
      <c r="B347" s="83" t="s">
        <v>98</v>
      </c>
      <c r="C347">
        <v>643081</v>
      </c>
      <c r="D347" t="s">
        <v>726</v>
      </c>
      <c r="E347" t="s">
        <v>726</v>
      </c>
      <c r="F347" s="83" t="s">
        <v>108</v>
      </c>
      <c r="G347" s="213">
        <v>35644</v>
      </c>
      <c r="H347" s="83" t="s">
        <v>102</v>
      </c>
      <c r="I347" s="213">
        <v>43435</v>
      </c>
      <c r="J347" s="83" t="s">
        <v>228</v>
      </c>
      <c r="K347" s="214">
        <v>761752338047</v>
      </c>
      <c r="L347" s="83" t="s">
        <v>126</v>
      </c>
      <c r="M347" s="213">
        <v>43466</v>
      </c>
      <c r="N347">
        <v>282826</v>
      </c>
      <c r="O347" s="145" t="s">
        <v>567</v>
      </c>
      <c r="P347" s="145" t="s">
        <v>99</v>
      </c>
      <c r="Q347" s="145" t="s">
        <v>100</v>
      </c>
      <c r="R347" s="145" t="s">
        <v>567</v>
      </c>
      <c r="V347">
        <v>8039</v>
      </c>
      <c r="W347" s="83" t="s">
        <v>1748</v>
      </c>
      <c r="X347" s="83" t="s">
        <v>103</v>
      </c>
      <c r="Y347" t="s">
        <v>2309</v>
      </c>
      <c r="Z347" s="83" t="s">
        <v>102</v>
      </c>
      <c r="AA347" s="83" t="s">
        <v>102</v>
      </c>
      <c r="AB347" t="s">
        <v>3301</v>
      </c>
      <c r="AC347" s="83" t="s">
        <v>3970</v>
      </c>
      <c r="AD347" s="83" t="s">
        <v>111</v>
      </c>
      <c r="AE347" s="83" t="s">
        <v>105</v>
      </c>
      <c r="AF347" t="s">
        <v>2309</v>
      </c>
      <c r="AG347" s="83" t="s">
        <v>102</v>
      </c>
      <c r="AH347" s="83" t="s">
        <v>102</v>
      </c>
      <c r="AI347" t="s">
        <v>3301</v>
      </c>
      <c r="AJ347" s="83" t="s">
        <v>3970</v>
      </c>
      <c r="AK347" s="83" t="s">
        <v>111</v>
      </c>
      <c r="AL347" s="83" t="s">
        <v>105</v>
      </c>
      <c r="AM347" s="87" t="s">
        <v>106</v>
      </c>
      <c r="AN347" t="s">
        <v>2309</v>
      </c>
      <c r="AO347" t="s">
        <v>3301</v>
      </c>
      <c r="AP347" s="83" t="s">
        <v>3970</v>
      </c>
      <c r="AQ347" s="83" t="s">
        <v>144</v>
      </c>
      <c r="AR347" s="87" t="s">
        <v>106</v>
      </c>
      <c r="AT347" s="83" t="s">
        <v>107</v>
      </c>
      <c r="AU347" s="146" t="s">
        <v>107</v>
      </c>
      <c r="AV347" s="146" t="s">
        <v>107</v>
      </c>
      <c r="AX347" s="110" t="s">
        <v>107</v>
      </c>
      <c r="AY347" s="111"/>
      <c r="AZ347" s="112">
        <f t="shared" ca="1" si="24"/>
        <v>3364</v>
      </c>
      <c r="BA347" s="136">
        <f t="shared" ca="1" si="25"/>
        <v>50</v>
      </c>
      <c r="BB347" s="114" t="s">
        <v>136</v>
      </c>
      <c r="BC347" s="114" t="s">
        <v>108</v>
      </c>
      <c r="BD347" s="114"/>
      <c r="BE347" s="115" t="s">
        <v>102</v>
      </c>
      <c r="BF347" s="115" t="s">
        <v>102</v>
      </c>
      <c r="BG347" s="115" t="s">
        <v>102</v>
      </c>
      <c r="BH347" s="115" t="s">
        <v>102</v>
      </c>
      <c r="BI347" s="116"/>
      <c r="BJ347" s="117" t="s">
        <v>109</v>
      </c>
      <c r="BK347" s="117" t="s">
        <v>109</v>
      </c>
      <c r="BL347" s="83">
        <f t="shared" ca="1" si="26"/>
        <v>60</v>
      </c>
      <c r="BM347" s="83" t="s">
        <v>270</v>
      </c>
      <c r="BN347" s="83">
        <v>0</v>
      </c>
      <c r="BO347" s="83" t="s">
        <v>108</v>
      </c>
      <c r="BP347" s="83">
        <v>-592710</v>
      </c>
      <c r="BQ347" s="83" t="s">
        <v>381</v>
      </c>
      <c r="BR347" s="83" t="s">
        <v>157</v>
      </c>
      <c r="BS347" s="83" t="s">
        <v>502</v>
      </c>
      <c r="BT347" s="83">
        <v>-592710</v>
      </c>
      <c r="BU347" s="83" t="s">
        <v>381</v>
      </c>
      <c r="BV347" s="83" t="s">
        <v>157</v>
      </c>
      <c r="BW347" s="83" t="s">
        <v>502</v>
      </c>
      <c r="BY347" s="136">
        <v>0</v>
      </c>
      <c r="BZ347" s="136">
        <v>0</v>
      </c>
      <c r="CA347" s="136">
        <v>0</v>
      </c>
      <c r="CB347" s="136">
        <v>0</v>
      </c>
      <c r="CD347" s="136">
        <v>0</v>
      </c>
      <c r="CE347" s="136">
        <v>0</v>
      </c>
      <c r="CF347" s="136">
        <v>0</v>
      </c>
      <c r="CG347" s="136">
        <v>0</v>
      </c>
      <c r="CH347" s="136">
        <v>0</v>
      </c>
      <c r="CI347" s="136">
        <v>0</v>
      </c>
      <c r="CJ347" s="136">
        <v>0</v>
      </c>
      <c r="CK347" s="138">
        <v>0</v>
      </c>
      <c r="CL347" s="138">
        <v>0</v>
      </c>
      <c r="CM347" s="136">
        <v>0</v>
      </c>
      <c r="CN347" s="136">
        <v>0</v>
      </c>
      <c r="CO347" s="85">
        <v>43754</v>
      </c>
      <c r="CP347" s="83" t="s">
        <v>4393</v>
      </c>
      <c r="CQ347" s="83" t="s">
        <v>102</v>
      </c>
      <c r="CR347" s="83" t="s">
        <v>482</v>
      </c>
      <c r="CS347" s="83">
        <v>342</v>
      </c>
      <c r="CT347" s="83" t="s">
        <v>483</v>
      </c>
      <c r="CU347" s="83">
        <v>1</v>
      </c>
      <c r="CV347" s="83">
        <v>0</v>
      </c>
      <c r="CW347" s="83">
        <v>0</v>
      </c>
      <c r="CX347" s="83" t="s">
        <v>109</v>
      </c>
      <c r="CY347" s="83" t="s">
        <v>583</v>
      </c>
      <c r="CZ347" s="83">
        <v>0</v>
      </c>
      <c r="DA347" s="83">
        <v>0</v>
      </c>
      <c r="DB347" s="83">
        <f t="shared" si="23"/>
        <v>0</v>
      </c>
      <c r="DC347" s="83" t="s">
        <v>497</v>
      </c>
      <c r="DE347" s="136">
        <v>1</v>
      </c>
      <c r="DF347" s="136">
        <v>1</v>
      </c>
      <c r="DG347" s="215" t="s">
        <v>269</v>
      </c>
      <c r="DH347" s="136">
        <v>1</v>
      </c>
      <c r="DI347" s="136">
        <v>1</v>
      </c>
      <c r="DJ347" s="215" t="s">
        <v>269</v>
      </c>
      <c r="EE347" s="136" t="b">
        <v>1</v>
      </c>
      <c r="EF347" s="136" t="b">
        <v>1</v>
      </c>
      <c r="EG347" s="136" t="b">
        <v>1</v>
      </c>
      <c r="EH347" s="136" t="b">
        <v>1</v>
      </c>
      <c r="EL347" s="215" t="s">
        <v>269</v>
      </c>
    </row>
    <row r="348" spans="1:142" ht="60" customHeight="1" x14ac:dyDescent="0.55000000000000004">
      <c r="A348" s="83" t="s">
        <v>130</v>
      </c>
      <c r="B348" s="83" t="s">
        <v>98</v>
      </c>
      <c r="C348">
        <v>710192</v>
      </c>
      <c r="D348" t="s">
        <v>997</v>
      </c>
      <c r="E348" t="s">
        <v>997</v>
      </c>
      <c r="F348" s="83" t="s">
        <v>108</v>
      </c>
      <c r="G348" s="213">
        <v>42949</v>
      </c>
      <c r="H348" s="83" t="s">
        <v>102</v>
      </c>
      <c r="I348" s="213">
        <v>43281</v>
      </c>
      <c r="J348" s="83" t="s">
        <v>228</v>
      </c>
      <c r="K348" s="214">
        <v>590588547792</v>
      </c>
      <c r="L348" s="83" t="s">
        <v>135</v>
      </c>
      <c r="M348" s="213">
        <v>43699</v>
      </c>
      <c r="N348">
        <v>179620</v>
      </c>
      <c r="O348" s="145" t="s">
        <v>567</v>
      </c>
      <c r="P348" s="145" t="s">
        <v>99</v>
      </c>
      <c r="Q348" s="145" t="s">
        <v>100</v>
      </c>
      <c r="R348" s="145" t="s">
        <v>567</v>
      </c>
      <c r="V348">
        <v>366</v>
      </c>
      <c r="W348" s="83" t="s">
        <v>101</v>
      </c>
      <c r="X348" s="83" t="s">
        <v>103</v>
      </c>
      <c r="Y348" t="s">
        <v>2310</v>
      </c>
      <c r="Z348" s="83" t="s">
        <v>102</v>
      </c>
      <c r="AA348" s="83" t="s">
        <v>102</v>
      </c>
      <c r="AB348" t="s">
        <v>3153</v>
      </c>
      <c r="AC348" s="83" t="s">
        <v>3971</v>
      </c>
      <c r="AD348" s="83" t="s">
        <v>144</v>
      </c>
      <c r="AE348" s="83" t="s">
        <v>105</v>
      </c>
      <c r="AF348" t="s">
        <v>2310</v>
      </c>
      <c r="AG348" s="83" t="s">
        <v>102</v>
      </c>
      <c r="AH348" s="83" t="s">
        <v>102</v>
      </c>
      <c r="AI348" t="s">
        <v>3153</v>
      </c>
      <c r="AJ348" s="83" t="s">
        <v>3971</v>
      </c>
      <c r="AK348" s="83" t="s">
        <v>144</v>
      </c>
      <c r="AL348" s="83" t="s">
        <v>105</v>
      </c>
      <c r="AM348" s="87" t="s">
        <v>106</v>
      </c>
      <c r="AN348" t="s">
        <v>2310</v>
      </c>
      <c r="AO348" t="s">
        <v>3153</v>
      </c>
      <c r="AP348" s="83" t="s">
        <v>3971</v>
      </c>
      <c r="AQ348" s="83" t="s">
        <v>111</v>
      </c>
      <c r="AR348" s="87" t="s">
        <v>106</v>
      </c>
      <c r="AT348" s="83" t="s">
        <v>107</v>
      </c>
      <c r="AU348" s="146" t="s">
        <v>107</v>
      </c>
      <c r="AV348" s="146" t="s">
        <v>107</v>
      </c>
      <c r="AX348" s="110" t="s">
        <v>107</v>
      </c>
      <c r="AY348" s="111"/>
      <c r="AZ348" s="112">
        <f t="shared" ca="1" si="24"/>
        <v>6616</v>
      </c>
      <c r="BA348" s="136">
        <f t="shared" ca="1" si="25"/>
        <v>67</v>
      </c>
      <c r="BB348" s="114" t="s">
        <v>134</v>
      </c>
      <c r="BC348" s="114" t="s">
        <v>108</v>
      </c>
      <c r="BD348" s="114"/>
      <c r="BE348" s="115" t="s">
        <v>102</v>
      </c>
      <c r="BF348" s="115" t="s">
        <v>102</v>
      </c>
      <c r="BG348" s="115" t="s">
        <v>102</v>
      </c>
      <c r="BH348" s="115" t="s">
        <v>102</v>
      </c>
      <c r="BI348" s="116"/>
      <c r="BJ348" s="117" t="s">
        <v>109</v>
      </c>
      <c r="BK348" s="117" t="s">
        <v>109</v>
      </c>
      <c r="BL348" s="83">
        <f t="shared" ca="1" si="26"/>
        <v>69</v>
      </c>
      <c r="BM348" s="83" t="s">
        <v>108</v>
      </c>
      <c r="BN348" s="83">
        <v>0</v>
      </c>
      <c r="BO348" s="83" t="s">
        <v>108</v>
      </c>
      <c r="BP348" s="83">
        <v>-594445</v>
      </c>
      <c r="BQ348" s="83" t="s">
        <v>312</v>
      </c>
      <c r="BR348" s="83" t="s">
        <v>153</v>
      </c>
      <c r="BS348" s="83" t="s">
        <v>499</v>
      </c>
      <c r="BT348" s="83">
        <v>-594445</v>
      </c>
      <c r="BU348" s="83" t="s">
        <v>312</v>
      </c>
      <c r="BV348" s="83" t="s">
        <v>153</v>
      </c>
      <c r="BW348" s="83" t="s">
        <v>499</v>
      </c>
      <c r="BY348" s="136">
        <v>0</v>
      </c>
      <c r="BZ348" s="136">
        <v>0</v>
      </c>
      <c r="CA348" s="136">
        <v>0</v>
      </c>
      <c r="CB348" s="136">
        <v>0</v>
      </c>
      <c r="CD348" s="136">
        <v>0</v>
      </c>
      <c r="CE348" s="136">
        <v>0</v>
      </c>
      <c r="CF348" s="136">
        <v>0</v>
      </c>
      <c r="CG348" s="136">
        <v>0</v>
      </c>
      <c r="CH348" s="136">
        <v>0</v>
      </c>
      <c r="CI348" s="136">
        <v>0</v>
      </c>
      <c r="CJ348" s="136">
        <v>0</v>
      </c>
      <c r="CK348" s="138">
        <v>0</v>
      </c>
      <c r="CL348" s="138">
        <v>0</v>
      </c>
      <c r="CM348" s="136">
        <v>0</v>
      </c>
      <c r="CN348" s="136">
        <v>0</v>
      </c>
      <c r="CO348" s="85">
        <v>43755</v>
      </c>
      <c r="CP348" s="83" t="s">
        <v>4394</v>
      </c>
      <c r="CQ348" s="83" t="s">
        <v>102</v>
      </c>
      <c r="CR348" s="83" t="s">
        <v>482</v>
      </c>
      <c r="CS348" s="83">
        <v>343</v>
      </c>
      <c r="CT348" s="83" t="s">
        <v>483</v>
      </c>
      <c r="CU348" s="83">
        <v>1</v>
      </c>
      <c r="CV348" s="83">
        <v>0</v>
      </c>
      <c r="CW348" s="83">
        <v>0</v>
      </c>
      <c r="CX348" s="83" t="s">
        <v>109</v>
      </c>
      <c r="CY348" s="83" t="s">
        <v>583</v>
      </c>
      <c r="CZ348" s="83">
        <v>0</v>
      </c>
      <c r="DA348" s="83">
        <v>0</v>
      </c>
      <c r="DB348" s="83">
        <f t="shared" si="23"/>
        <v>0</v>
      </c>
      <c r="DC348" s="83" t="s">
        <v>497</v>
      </c>
      <c r="DE348" s="136">
        <v>1</v>
      </c>
      <c r="DF348" s="136">
        <v>1</v>
      </c>
      <c r="DG348" s="215" t="s">
        <v>269</v>
      </c>
      <c r="DH348" s="136">
        <v>1</v>
      </c>
      <c r="DI348" s="136">
        <v>1</v>
      </c>
      <c r="DJ348" s="215" t="s">
        <v>269</v>
      </c>
      <c r="EE348" s="136" t="b">
        <v>1</v>
      </c>
      <c r="EF348" s="136" t="b">
        <v>1</v>
      </c>
      <c r="EG348" s="136" t="b">
        <v>1</v>
      </c>
      <c r="EH348" s="136" t="b">
        <v>1</v>
      </c>
      <c r="EL348" s="215" t="s">
        <v>269</v>
      </c>
    </row>
    <row r="349" spans="1:142" ht="60" customHeight="1" x14ac:dyDescent="0.55000000000000004">
      <c r="A349" s="83" t="s">
        <v>130</v>
      </c>
      <c r="B349" s="83" t="s">
        <v>98</v>
      </c>
      <c r="C349">
        <v>931926</v>
      </c>
      <c r="D349" t="s">
        <v>998</v>
      </c>
      <c r="E349" t="s">
        <v>998</v>
      </c>
      <c r="F349" s="83" t="s">
        <v>108</v>
      </c>
      <c r="G349" s="213">
        <v>26338</v>
      </c>
      <c r="H349" s="83" t="s">
        <v>102</v>
      </c>
      <c r="I349" s="213">
        <v>43112</v>
      </c>
      <c r="J349" s="83" t="s">
        <v>228</v>
      </c>
      <c r="K349" s="214">
        <v>639389428810</v>
      </c>
      <c r="L349" s="83" t="s">
        <v>97</v>
      </c>
      <c r="M349" s="213">
        <v>43578</v>
      </c>
      <c r="N349">
        <v>535742</v>
      </c>
      <c r="O349" s="145" t="s">
        <v>567</v>
      </c>
      <c r="P349" s="145" t="s">
        <v>99</v>
      </c>
      <c r="Q349" s="145" t="s">
        <v>100</v>
      </c>
      <c r="R349" s="145" t="s">
        <v>567</v>
      </c>
      <c r="V349">
        <v>1502</v>
      </c>
      <c r="W349" s="83" t="s">
        <v>101</v>
      </c>
      <c r="X349" s="83" t="s">
        <v>103</v>
      </c>
      <c r="Y349" t="s">
        <v>2311</v>
      </c>
      <c r="Z349" s="83" t="s">
        <v>102</v>
      </c>
      <c r="AA349" s="83" t="s">
        <v>102</v>
      </c>
      <c r="AB349" t="s">
        <v>3302</v>
      </c>
      <c r="AC349" s="83" t="s">
        <v>3972</v>
      </c>
      <c r="AD349" s="83" t="s">
        <v>144</v>
      </c>
      <c r="AE349" s="83" t="s">
        <v>105</v>
      </c>
      <c r="AF349" t="s">
        <v>2311</v>
      </c>
      <c r="AG349" s="83" t="s">
        <v>102</v>
      </c>
      <c r="AH349" s="83" t="s">
        <v>102</v>
      </c>
      <c r="AI349" t="s">
        <v>3302</v>
      </c>
      <c r="AJ349" s="83" t="s">
        <v>3972</v>
      </c>
      <c r="AK349" s="83" t="s">
        <v>144</v>
      </c>
      <c r="AL349" s="83" t="s">
        <v>105</v>
      </c>
      <c r="AM349" s="87" t="s">
        <v>106</v>
      </c>
      <c r="AN349" t="s">
        <v>2311</v>
      </c>
      <c r="AO349" t="s">
        <v>3302</v>
      </c>
      <c r="AP349" s="83" t="s">
        <v>3972</v>
      </c>
      <c r="AQ349" s="83" t="s">
        <v>144</v>
      </c>
      <c r="AR349" s="87" t="s">
        <v>106</v>
      </c>
      <c r="AT349" s="83" t="s">
        <v>107</v>
      </c>
      <c r="AU349" s="146" t="s">
        <v>107</v>
      </c>
      <c r="AV349" s="146" t="s">
        <v>107</v>
      </c>
      <c r="AX349" s="110" t="s">
        <v>107</v>
      </c>
      <c r="AY349" s="111"/>
      <c r="AZ349" s="112">
        <f t="shared" ca="1" si="24"/>
        <v>7637</v>
      </c>
      <c r="BA349" s="136">
        <f t="shared" ca="1" si="25"/>
        <v>6</v>
      </c>
      <c r="BB349" s="114" t="s">
        <v>134</v>
      </c>
      <c r="BC349" s="114" t="s">
        <v>108</v>
      </c>
      <c r="BD349" s="114"/>
      <c r="BE349" s="115" t="s">
        <v>102</v>
      </c>
      <c r="BF349" s="115" t="s">
        <v>102</v>
      </c>
      <c r="BG349" s="115" t="s">
        <v>102</v>
      </c>
      <c r="BH349" s="115" t="s">
        <v>102</v>
      </c>
      <c r="BI349" s="116"/>
      <c r="BJ349" s="117" t="s">
        <v>109</v>
      </c>
      <c r="BK349" s="117" t="s">
        <v>109</v>
      </c>
      <c r="BL349" s="83">
        <f t="shared" ca="1" si="26"/>
        <v>97</v>
      </c>
      <c r="BM349" s="83" t="s">
        <v>108</v>
      </c>
      <c r="BN349" s="83">
        <v>0</v>
      </c>
      <c r="BO349" s="83" t="s">
        <v>108</v>
      </c>
      <c r="BP349" s="83">
        <v>-596180</v>
      </c>
      <c r="BQ349" s="83" t="s">
        <v>198</v>
      </c>
      <c r="BR349" s="83" t="s">
        <v>164</v>
      </c>
      <c r="BS349" s="83" t="s">
        <v>499</v>
      </c>
      <c r="BT349" s="83">
        <v>-596180</v>
      </c>
      <c r="BU349" s="83" t="s">
        <v>198</v>
      </c>
      <c r="BV349" s="83" t="s">
        <v>164</v>
      </c>
      <c r="BW349" s="83" t="s">
        <v>499</v>
      </c>
      <c r="BY349" s="136">
        <v>0</v>
      </c>
      <c r="BZ349" s="136">
        <v>0</v>
      </c>
      <c r="CA349" s="136">
        <v>0</v>
      </c>
      <c r="CB349" s="136">
        <v>0</v>
      </c>
      <c r="CD349" s="136">
        <v>0</v>
      </c>
      <c r="CE349" s="136">
        <v>0</v>
      </c>
      <c r="CF349" s="136">
        <v>0</v>
      </c>
      <c r="CG349" s="136">
        <v>0</v>
      </c>
      <c r="CH349" s="136">
        <v>0</v>
      </c>
      <c r="CI349" s="136">
        <v>0</v>
      </c>
      <c r="CJ349" s="136">
        <v>0</v>
      </c>
      <c r="CK349" s="138">
        <v>0</v>
      </c>
      <c r="CL349" s="138">
        <v>0</v>
      </c>
      <c r="CM349" s="136">
        <v>0</v>
      </c>
      <c r="CN349" s="136">
        <v>0</v>
      </c>
      <c r="CO349" s="85">
        <v>43756</v>
      </c>
      <c r="CP349" s="83" t="s">
        <v>4395</v>
      </c>
      <c r="CQ349" s="83" t="s">
        <v>102</v>
      </c>
      <c r="CR349" s="83" t="s">
        <v>482</v>
      </c>
      <c r="CS349" s="83">
        <v>344</v>
      </c>
      <c r="CT349" s="83" t="s">
        <v>483</v>
      </c>
      <c r="CU349" s="83">
        <v>1</v>
      </c>
      <c r="CV349" s="83">
        <v>0</v>
      </c>
      <c r="CW349" s="83">
        <v>0</v>
      </c>
      <c r="CX349" s="83" t="s">
        <v>109</v>
      </c>
      <c r="CY349" s="83" t="s">
        <v>583</v>
      </c>
      <c r="CZ349" s="83">
        <v>0</v>
      </c>
      <c r="DA349" s="83">
        <v>0</v>
      </c>
      <c r="DB349" s="83">
        <f t="shared" si="23"/>
        <v>0</v>
      </c>
      <c r="DC349" s="83" t="s">
        <v>497</v>
      </c>
      <c r="DE349" s="136">
        <v>1</v>
      </c>
      <c r="DF349" s="136">
        <v>1</v>
      </c>
      <c r="DG349" s="215" t="s">
        <v>269</v>
      </c>
      <c r="DH349" s="136">
        <v>1</v>
      </c>
      <c r="DI349" s="136">
        <v>1</v>
      </c>
      <c r="DJ349" s="215" t="s">
        <v>269</v>
      </c>
      <c r="EE349" s="136" t="b">
        <v>1</v>
      </c>
      <c r="EF349" s="136" t="b">
        <v>1</v>
      </c>
      <c r="EG349" s="136" t="b">
        <v>1</v>
      </c>
      <c r="EH349" s="136" t="b">
        <v>1</v>
      </c>
      <c r="EL349" s="215" t="s">
        <v>269</v>
      </c>
    </row>
    <row r="350" spans="1:142" ht="60" customHeight="1" x14ac:dyDescent="0.55000000000000004">
      <c r="A350" s="83" t="s">
        <v>130</v>
      </c>
      <c r="B350" s="83" t="s">
        <v>98</v>
      </c>
      <c r="C350">
        <v>198956</v>
      </c>
      <c r="D350" t="s">
        <v>999</v>
      </c>
      <c r="E350" t="s">
        <v>999</v>
      </c>
      <c r="F350" s="83" t="s">
        <v>108</v>
      </c>
      <c r="G350" s="213">
        <v>37737</v>
      </c>
      <c r="H350" s="83" t="s">
        <v>102</v>
      </c>
      <c r="I350" s="213">
        <v>43354</v>
      </c>
      <c r="J350" s="83" t="s">
        <v>228</v>
      </c>
      <c r="K350" s="214">
        <v>649048145616</v>
      </c>
      <c r="L350" s="83" t="s">
        <v>135</v>
      </c>
      <c r="M350" s="213">
        <v>43713</v>
      </c>
      <c r="N350">
        <v>724084</v>
      </c>
      <c r="O350" s="145" t="s">
        <v>567</v>
      </c>
      <c r="P350" s="145" t="s">
        <v>99</v>
      </c>
      <c r="Q350" s="145" t="s">
        <v>100</v>
      </c>
      <c r="R350" s="145" t="s">
        <v>567</v>
      </c>
      <c r="V350">
        <v>1261</v>
      </c>
      <c r="W350" s="83" t="s">
        <v>1749</v>
      </c>
      <c r="X350" s="83" t="s">
        <v>103</v>
      </c>
      <c r="Y350" t="s">
        <v>2312</v>
      </c>
      <c r="Z350" s="83" t="s">
        <v>102</v>
      </c>
      <c r="AA350" s="83" t="s">
        <v>102</v>
      </c>
      <c r="AB350" t="s">
        <v>3303</v>
      </c>
      <c r="AC350" s="83" t="s">
        <v>3973</v>
      </c>
      <c r="AD350" s="83" t="s">
        <v>111</v>
      </c>
      <c r="AE350" s="83" t="s">
        <v>105</v>
      </c>
      <c r="AF350" t="s">
        <v>2312</v>
      </c>
      <c r="AG350" s="83" t="s">
        <v>102</v>
      </c>
      <c r="AH350" s="83" t="s">
        <v>102</v>
      </c>
      <c r="AI350" t="s">
        <v>3303</v>
      </c>
      <c r="AJ350" s="83" t="s">
        <v>3973</v>
      </c>
      <c r="AK350" s="83" t="s">
        <v>111</v>
      </c>
      <c r="AL350" s="83" t="s">
        <v>105</v>
      </c>
      <c r="AM350" s="87" t="s">
        <v>106</v>
      </c>
      <c r="AN350" t="s">
        <v>2312</v>
      </c>
      <c r="AO350" t="s">
        <v>3303</v>
      </c>
      <c r="AP350" s="83" t="s">
        <v>3973</v>
      </c>
      <c r="AQ350" s="83" t="s">
        <v>144</v>
      </c>
      <c r="AR350" s="87" t="s">
        <v>106</v>
      </c>
      <c r="AT350" s="83" t="s">
        <v>107</v>
      </c>
      <c r="AU350" s="146" t="s">
        <v>107</v>
      </c>
      <c r="AV350" s="146" t="s">
        <v>107</v>
      </c>
      <c r="AX350" s="110" t="s">
        <v>107</v>
      </c>
      <c r="AY350" s="111"/>
      <c r="AZ350" s="112">
        <f t="shared" ca="1" si="24"/>
        <v>3475</v>
      </c>
      <c r="BA350" s="136">
        <f t="shared" ca="1" si="25"/>
        <v>93</v>
      </c>
      <c r="BB350" s="114" t="s">
        <v>136</v>
      </c>
      <c r="BC350" s="114" t="s">
        <v>108</v>
      </c>
      <c r="BD350" s="114"/>
      <c r="BE350" s="115" t="s">
        <v>102</v>
      </c>
      <c r="BF350" s="115" t="s">
        <v>102</v>
      </c>
      <c r="BG350" s="115" t="s">
        <v>102</v>
      </c>
      <c r="BH350" s="115" t="s">
        <v>102</v>
      </c>
      <c r="BI350" s="116"/>
      <c r="BJ350" s="117" t="s">
        <v>109</v>
      </c>
      <c r="BK350" s="117" t="s">
        <v>109</v>
      </c>
      <c r="BL350" s="83">
        <f t="shared" ca="1" si="26"/>
        <v>62</v>
      </c>
      <c r="BM350" s="83" t="s">
        <v>270</v>
      </c>
      <c r="BN350" s="83">
        <v>0</v>
      </c>
      <c r="BO350" s="83" t="s">
        <v>108</v>
      </c>
      <c r="BP350" s="83">
        <v>-597915</v>
      </c>
      <c r="BQ350" s="83" t="s">
        <v>381</v>
      </c>
      <c r="BR350" s="83" t="s">
        <v>157</v>
      </c>
      <c r="BS350" s="83" t="s">
        <v>502</v>
      </c>
      <c r="BT350" s="83">
        <v>-597915</v>
      </c>
      <c r="BU350" s="83" t="s">
        <v>381</v>
      </c>
      <c r="BV350" s="83" t="s">
        <v>157</v>
      </c>
      <c r="BW350" s="83" t="s">
        <v>502</v>
      </c>
      <c r="BY350" s="136">
        <v>0</v>
      </c>
      <c r="BZ350" s="136">
        <v>0</v>
      </c>
      <c r="CA350" s="136">
        <v>0</v>
      </c>
      <c r="CB350" s="136">
        <v>0</v>
      </c>
      <c r="CD350" s="136">
        <v>0</v>
      </c>
      <c r="CE350" s="136">
        <v>0</v>
      </c>
      <c r="CF350" s="136">
        <v>0</v>
      </c>
      <c r="CG350" s="136">
        <v>0</v>
      </c>
      <c r="CH350" s="136">
        <v>0</v>
      </c>
      <c r="CI350" s="136">
        <v>0</v>
      </c>
      <c r="CJ350" s="136">
        <v>0</v>
      </c>
      <c r="CK350" s="138">
        <v>0</v>
      </c>
      <c r="CL350" s="138">
        <v>0</v>
      </c>
      <c r="CM350" s="136">
        <v>0</v>
      </c>
      <c r="CN350" s="136">
        <v>0</v>
      </c>
      <c r="CO350" s="85">
        <v>43757</v>
      </c>
      <c r="CP350" s="83" t="s">
        <v>4396</v>
      </c>
      <c r="CQ350" s="83" t="s">
        <v>102</v>
      </c>
      <c r="CR350" s="83" t="s">
        <v>482</v>
      </c>
      <c r="CS350" s="83">
        <v>345</v>
      </c>
      <c r="CT350" s="83" t="s">
        <v>483</v>
      </c>
      <c r="CU350" s="83">
        <v>1</v>
      </c>
      <c r="CV350" s="83">
        <v>0</v>
      </c>
      <c r="CW350" s="83">
        <v>0</v>
      </c>
      <c r="CX350" s="83" t="s">
        <v>109</v>
      </c>
      <c r="CY350" s="83" t="s">
        <v>583</v>
      </c>
      <c r="CZ350" s="83">
        <v>0</v>
      </c>
      <c r="DA350" s="83">
        <v>0</v>
      </c>
      <c r="DB350" s="83">
        <f t="shared" si="23"/>
        <v>0</v>
      </c>
      <c r="DC350" s="83" t="s">
        <v>497</v>
      </c>
      <c r="DE350" s="136">
        <v>1</v>
      </c>
      <c r="DF350" s="136">
        <v>1</v>
      </c>
      <c r="DG350" s="215" t="s">
        <v>269</v>
      </c>
      <c r="DH350" s="136">
        <v>1</v>
      </c>
      <c r="DI350" s="136">
        <v>1</v>
      </c>
      <c r="DJ350" s="215" t="s">
        <v>269</v>
      </c>
      <c r="EE350" s="136" t="b">
        <v>1</v>
      </c>
      <c r="EF350" s="136" t="b">
        <v>1</v>
      </c>
      <c r="EG350" s="136" t="b">
        <v>1</v>
      </c>
      <c r="EH350" s="136" t="b">
        <v>1</v>
      </c>
      <c r="EL350" s="215" t="s">
        <v>269</v>
      </c>
    </row>
    <row r="351" spans="1:142" ht="60" customHeight="1" x14ac:dyDescent="0.55000000000000004">
      <c r="A351" s="83" t="s">
        <v>130</v>
      </c>
      <c r="B351" s="83" t="s">
        <v>98</v>
      </c>
      <c r="C351">
        <v>389837</v>
      </c>
      <c r="D351" t="s">
        <v>1000</v>
      </c>
      <c r="E351" t="s">
        <v>1000</v>
      </c>
      <c r="F351" s="83" t="s">
        <v>108</v>
      </c>
      <c r="G351" s="213">
        <v>34079</v>
      </c>
      <c r="H351" s="83" t="s">
        <v>102</v>
      </c>
      <c r="I351" s="213">
        <v>43272</v>
      </c>
      <c r="J351" s="83" t="s">
        <v>228</v>
      </c>
      <c r="K351" s="214">
        <v>539839029848</v>
      </c>
      <c r="L351" s="83" t="s">
        <v>97</v>
      </c>
      <c r="M351" s="213">
        <v>43755</v>
      </c>
      <c r="N351">
        <v>452934</v>
      </c>
      <c r="O351" s="145" t="s">
        <v>567</v>
      </c>
      <c r="P351" s="145" t="s">
        <v>99</v>
      </c>
      <c r="Q351" s="145" t="s">
        <v>100</v>
      </c>
      <c r="R351" s="145" t="s">
        <v>567</v>
      </c>
      <c r="V351">
        <v>1709</v>
      </c>
      <c r="W351" s="83" t="s">
        <v>101</v>
      </c>
      <c r="X351" s="83" t="s">
        <v>103</v>
      </c>
      <c r="Y351" t="s">
        <v>2313</v>
      </c>
      <c r="Z351" s="83" t="s">
        <v>102</v>
      </c>
      <c r="AA351" s="83" t="s">
        <v>102</v>
      </c>
      <c r="AB351" t="s">
        <v>3304</v>
      </c>
      <c r="AC351" s="83" t="s">
        <v>3974</v>
      </c>
      <c r="AD351" s="83" t="s">
        <v>144</v>
      </c>
      <c r="AE351" s="83" t="s">
        <v>105</v>
      </c>
      <c r="AF351" t="s">
        <v>2313</v>
      </c>
      <c r="AG351" s="83" t="s">
        <v>102</v>
      </c>
      <c r="AH351" s="83" t="s">
        <v>102</v>
      </c>
      <c r="AI351" t="s">
        <v>3304</v>
      </c>
      <c r="AJ351" s="83" t="s">
        <v>3974</v>
      </c>
      <c r="AK351" s="83" t="s">
        <v>144</v>
      </c>
      <c r="AL351" s="83" t="s">
        <v>105</v>
      </c>
      <c r="AM351" s="87" t="s">
        <v>106</v>
      </c>
      <c r="AN351" t="s">
        <v>2313</v>
      </c>
      <c r="AO351" t="s">
        <v>3304</v>
      </c>
      <c r="AP351" s="83" t="s">
        <v>3974</v>
      </c>
      <c r="AQ351" s="83" t="s">
        <v>111</v>
      </c>
      <c r="AR351" s="87" t="s">
        <v>106</v>
      </c>
      <c r="AT351" s="83" t="s">
        <v>107</v>
      </c>
      <c r="AU351" s="146" t="s">
        <v>107</v>
      </c>
      <c r="AV351" s="146" t="s">
        <v>107</v>
      </c>
      <c r="AX351" s="110" t="s">
        <v>107</v>
      </c>
      <c r="AY351" s="111"/>
      <c r="AZ351" s="112">
        <f t="shared" ca="1" si="24"/>
        <v>4283</v>
      </c>
      <c r="BA351" s="136">
        <f t="shared" ca="1" si="25"/>
        <v>43</v>
      </c>
      <c r="BB351" s="114" t="s">
        <v>134</v>
      </c>
      <c r="BC351" s="114" t="s">
        <v>108</v>
      </c>
      <c r="BD351" s="114"/>
      <c r="BE351" s="115" t="s">
        <v>102</v>
      </c>
      <c r="BF351" s="115" t="s">
        <v>102</v>
      </c>
      <c r="BG351" s="115" t="s">
        <v>102</v>
      </c>
      <c r="BH351" s="115" t="s">
        <v>102</v>
      </c>
      <c r="BI351" s="116"/>
      <c r="BJ351" s="117" t="s">
        <v>109</v>
      </c>
      <c r="BK351" s="117" t="s">
        <v>109</v>
      </c>
      <c r="BL351" s="83">
        <f t="shared" ca="1" si="26"/>
        <v>50</v>
      </c>
      <c r="BM351" s="83" t="s">
        <v>108</v>
      </c>
      <c r="BN351" s="83">
        <v>0</v>
      </c>
      <c r="BO351" s="83" t="s">
        <v>108</v>
      </c>
      <c r="BP351" s="83">
        <v>-599650</v>
      </c>
      <c r="BQ351" s="83" t="s">
        <v>312</v>
      </c>
      <c r="BR351" s="83" t="s">
        <v>153</v>
      </c>
      <c r="BS351" s="83" t="s">
        <v>499</v>
      </c>
      <c r="BT351" s="83">
        <v>-599650</v>
      </c>
      <c r="BU351" s="83" t="s">
        <v>312</v>
      </c>
      <c r="BV351" s="83" t="s">
        <v>153</v>
      </c>
      <c r="BW351" s="83" t="s">
        <v>499</v>
      </c>
      <c r="BY351" s="136">
        <v>0</v>
      </c>
      <c r="BZ351" s="136">
        <v>0</v>
      </c>
      <c r="CA351" s="136">
        <v>0</v>
      </c>
      <c r="CB351" s="136">
        <v>0</v>
      </c>
      <c r="CD351" s="136">
        <v>0</v>
      </c>
      <c r="CE351" s="136">
        <v>0</v>
      </c>
      <c r="CF351" s="136">
        <v>0</v>
      </c>
      <c r="CG351" s="136">
        <v>0</v>
      </c>
      <c r="CH351" s="136">
        <v>0</v>
      </c>
      <c r="CI351" s="136">
        <v>0</v>
      </c>
      <c r="CJ351" s="136">
        <v>0</v>
      </c>
      <c r="CK351" s="138">
        <v>0</v>
      </c>
      <c r="CL351" s="138">
        <v>0</v>
      </c>
      <c r="CM351" s="136">
        <v>0</v>
      </c>
      <c r="CN351" s="136">
        <v>0</v>
      </c>
      <c r="CO351" s="85">
        <v>43758</v>
      </c>
      <c r="CP351" s="83" t="s">
        <v>4397</v>
      </c>
      <c r="CQ351" s="83" t="s">
        <v>102</v>
      </c>
      <c r="CR351" s="83" t="s">
        <v>482</v>
      </c>
      <c r="CS351" s="83">
        <v>346</v>
      </c>
      <c r="CT351" s="83" t="s">
        <v>483</v>
      </c>
      <c r="CU351" s="83">
        <v>1</v>
      </c>
      <c r="CV351" s="83">
        <v>0</v>
      </c>
      <c r="CW351" s="83">
        <v>0</v>
      </c>
      <c r="CX351" s="83" t="s">
        <v>109</v>
      </c>
      <c r="CY351" s="83" t="s">
        <v>583</v>
      </c>
      <c r="CZ351" s="83">
        <v>0</v>
      </c>
      <c r="DA351" s="83">
        <v>0</v>
      </c>
      <c r="DB351" s="83">
        <f t="shared" si="23"/>
        <v>0</v>
      </c>
      <c r="DC351" s="83" t="s">
        <v>497</v>
      </c>
      <c r="DE351" s="136">
        <v>1</v>
      </c>
      <c r="DF351" s="136">
        <v>1</v>
      </c>
      <c r="DG351" s="215" t="s">
        <v>269</v>
      </c>
      <c r="DH351" s="136">
        <v>1</v>
      </c>
      <c r="DI351" s="136">
        <v>1</v>
      </c>
      <c r="DJ351" s="215" t="s">
        <v>269</v>
      </c>
      <c r="EE351" s="136" t="b">
        <v>1</v>
      </c>
      <c r="EF351" s="136" t="b">
        <v>1</v>
      </c>
      <c r="EG351" s="136" t="b">
        <v>1</v>
      </c>
      <c r="EH351" s="136" t="b">
        <v>1</v>
      </c>
      <c r="EL351" s="215" t="s">
        <v>269</v>
      </c>
    </row>
    <row r="352" spans="1:142" ht="60" customHeight="1" x14ac:dyDescent="0.55000000000000004">
      <c r="A352" s="83" t="s">
        <v>130</v>
      </c>
      <c r="B352" s="83" t="s">
        <v>98</v>
      </c>
      <c r="C352">
        <v>297070</v>
      </c>
      <c r="D352" t="s">
        <v>737</v>
      </c>
      <c r="E352" t="s">
        <v>737</v>
      </c>
      <c r="F352" s="83" t="s">
        <v>108</v>
      </c>
      <c r="G352" s="213">
        <v>42775</v>
      </c>
      <c r="H352" s="83" t="s">
        <v>102</v>
      </c>
      <c r="I352" s="213">
        <v>43301</v>
      </c>
      <c r="J352" s="83" t="s">
        <v>228</v>
      </c>
      <c r="K352" s="214">
        <v>899237167111</v>
      </c>
      <c r="L352" s="83" t="s">
        <v>126</v>
      </c>
      <c r="M352" s="213">
        <v>43662</v>
      </c>
      <c r="N352">
        <v>489764</v>
      </c>
      <c r="O352" s="145" t="s">
        <v>567</v>
      </c>
      <c r="P352" s="145" t="s">
        <v>99</v>
      </c>
      <c r="Q352" s="145" t="s">
        <v>100</v>
      </c>
      <c r="R352" s="145" t="s">
        <v>567</v>
      </c>
      <c r="V352">
        <v>4147</v>
      </c>
      <c r="W352" s="83" t="s">
        <v>101</v>
      </c>
      <c r="X352" s="83" t="s">
        <v>103</v>
      </c>
      <c r="Y352" t="s">
        <v>2314</v>
      </c>
      <c r="Z352" s="83" t="s">
        <v>102</v>
      </c>
      <c r="AA352" s="83" t="s">
        <v>102</v>
      </c>
      <c r="AB352" t="s">
        <v>3305</v>
      </c>
      <c r="AC352" s="83" t="s">
        <v>3975</v>
      </c>
      <c r="AD352" s="83" t="s">
        <v>144</v>
      </c>
      <c r="AE352" s="83" t="s">
        <v>105</v>
      </c>
      <c r="AF352" t="s">
        <v>2314</v>
      </c>
      <c r="AG352" s="83" t="s">
        <v>102</v>
      </c>
      <c r="AH352" s="83" t="s">
        <v>102</v>
      </c>
      <c r="AI352" t="s">
        <v>3305</v>
      </c>
      <c r="AJ352" s="83" t="s">
        <v>3975</v>
      </c>
      <c r="AK352" s="83" t="s">
        <v>144</v>
      </c>
      <c r="AL352" s="83" t="s">
        <v>105</v>
      </c>
      <c r="AM352" s="87" t="s">
        <v>106</v>
      </c>
      <c r="AN352" t="s">
        <v>2314</v>
      </c>
      <c r="AO352" t="s">
        <v>3305</v>
      </c>
      <c r="AP352" s="83" t="s">
        <v>3975</v>
      </c>
      <c r="AQ352" s="83" t="s">
        <v>144</v>
      </c>
      <c r="AR352" s="87" t="s">
        <v>106</v>
      </c>
      <c r="AT352" s="83" t="s">
        <v>107</v>
      </c>
      <c r="AU352" s="146" t="s">
        <v>107</v>
      </c>
      <c r="AV352" s="146" t="s">
        <v>107</v>
      </c>
      <c r="AX352" s="110" t="s">
        <v>107</v>
      </c>
      <c r="AY352" s="111"/>
      <c r="AZ352" s="112">
        <f t="shared" ca="1" si="24"/>
        <v>6894</v>
      </c>
      <c r="BA352" s="136">
        <f t="shared" ca="1" si="25"/>
        <v>27</v>
      </c>
      <c r="BB352" s="114" t="s">
        <v>134</v>
      </c>
      <c r="BC352" s="114" t="s">
        <v>108</v>
      </c>
      <c r="BD352" s="114"/>
      <c r="BE352" s="115" t="s">
        <v>102</v>
      </c>
      <c r="BF352" s="115" t="s">
        <v>102</v>
      </c>
      <c r="BG352" s="115" t="s">
        <v>102</v>
      </c>
      <c r="BH352" s="115" t="s">
        <v>102</v>
      </c>
      <c r="BI352" s="116"/>
      <c r="BJ352" s="117" t="s">
        <v>109</v>
      </c>
      <c r="BK352" s="117" t="s">
        <v>109</v>
      </c>
      <c r="BL352" s="83">
        <f t="shared" ca="1" si="26"/>
        <v>12</v>
      </c>
      <c r="BM352" s="83" t="s">
        <v>108</v>
      </c>
      <c r="BN352" s="83">
        <v>0</v>
      </c>
      <c r="BO352" s="83" t="s">
        <v>108</v>
      </c>
      <c r="BP352" s="83">
        <v>-601385</v>
      </c>
      <c r="BQ352" s="83" t="s">
        <v>198</v>
      </c>
      <c r="BR352" s="83" t="s">
        <v>164</v>
      </c>
      <c r="BS352" s="83" t="s">
        <v>499</v>
      </c>
      <c r="BT352" s="83">
        <v>-601385</v>
      </c>
      <c r="BU352" s="83" t="s">
        <v>198</v>
      </c>
      <c r="BV352" s="83" t="s">
        <v>164</v>
      </c>
      <c r="BW352" s="83" t="s">
        <v>499</v>
      </c>
      <c r="BY352" s="136">
        <v>0</v>
      </c>
      <c r="BZ352" s="136">
        <v>0</v>
      </c>
      <c r="CA352" s="136">
        <v>0</v>
      </c>
      <c r="CB352" s="136">
        <v>0</v>
      </c>
      <c r="CD352" s="136">
        <v>0</v>
      </c>
      <c r="CE352" s="136">
        <v>0</v>
      </c>
      <c r="CF352" s="136">
        <v>0</v>
      </c>
      <c r="CG352" s="136">
        <v>0</v>
      </c>
      <c r="CH352" s="136">
        <v>0</v>
      </c>
      <c r="CI352" s="136">
        <v>0</v>
      </c>
      <c r="CJ352" s="136">
        <v>0</v>
      </c>
      <c r="CK352" s="138">
        <v>0</v>
      </c>
      <c r="CL352" s="138">
        <v>0</v>
      </c>
      <c r="CM352" s="136">
        <v>0</v>
      </c>
      <c r="CN352" s="136">
        <v>0</v>
      </c>
      <c r="CO352" s="85">
        <v>43759</v>
      </c>
      <c r="CP352" s="83" t="s">
        <v>4398</v>
      </c>
      <c r="CQ352" s="83" t="s">
        <v>102</v>
      </c>
      <c r="CR352" s="83" t="s">
        <v>482</v>
      </c>
      <c r="CS352" s="83">
        <v>347</v>
      </c>
      <c r="CT352" s="83" t="s">
        <v>483</v>
      </c>
      <c r="CU352" s="83">
        <v>1</v>
      </c>
      <c r="CV352" s="83">
        <v>0</v>
      </c>
      <c r="CW352" s="83">
        <v>0</v>
      </c>
      <c r="CX352" s="83" t="s">
        <v>109</v>
      </c>
      <c r="CY352" s="83" t="s">
        <v>583</v>
      </c>
      <c r="CZ352" s="83">
        <v>0</v>
      </c>
      <c r="DA352" s="83">
        <v>0</v>
      </c>
      <c r="DB352" s="83">
        <f t="shared" si="23"/>
        <v>0</v>
      </c>
      <c r="DC352" s="83" t="s">
        <v>497</v>
      </c>
      <c r="DE352" s="136">
        <v>1</v>
      </c>
      <c r="DF352" s="136">
        <v>1</v>
      </c>
      <c r="DG352" s="215" t="s">
        <v>269</v>
      </c>
      <c r="DH352" s="136">
        <v>1</v>
      </c>
      <c r="DI352" s="136">
        <v>1</v>
      </c>
      <c r="DJ352" s="215" t="s">
        <v>269</v>
      </c>
      <c r="EE352" s="136" t="b">
        <v>1</v>
      </c>
      <c r="EF352" s="136" t="b">
        <v>1</v>
      </c>
      <c r="EG352" s="136" t="b">
        <v>1</v>
      </c>
      <c r="EH352" s="136" t="b">
        <v>1</v>
      </c>
      <c r="EL352" s="215" t="s">
        <v>269</v>
      </c>
    </row>
    <row r="353" spans="1:142" ht="60" customHeight="1" x14ac:dyDescent="0.55000000000000004">
      <c r="A353" s="83" t="s">
        <v>130</v>
      </c>
      <c r="B353" s="83" t="s">
        <v>98</v>
      </c>
      <c r="C353">
        <v>650932</v>
      </c>
      <c r="D353" t="s">
        <v>1001</v>
      </c>
      <c r="E353" t="s">
        <v>1001</v>
      </c>
      <c r="F353" s="83" t="s">
        <v>108</v>
      </c>
      <c r="G353" s="213">
        <v>32224</v>
      </c>
      <c r="H353" s="83" t="s">
        <v>102</v>
      </c>
      <c r="I353" s="213">
        <v>43267</v>
      </c>
      <c r="J353" s="83" t="s">
        <v>228</v>
      </c>
      <c r="K353" s="214">
        <v>311439070871</v>
      </c>
      <c r="L353" s="83" t="s">
        <v>135</v>
      </c>
      <c r="M353" s="213">
        <v>43562</v>
      </c>
      <c r="N353">
        <v>441347</v>
      </c>
      <c r="O353" s="145" t="s">
        <v>567</v>
      </c>
      <c r="P353" s="145" t="s">
        <v>99</v>
      </c>
      <c r="Q353" s="145" t="s">
        <v>100</v>
      </c>
      <c r="R353" s="145" t="s">
        <v>567</v>
      </c>
      <c r="V353">
        <v>7955</v>
      </c>
      <c r="W353" s="83" t="s">
        <v>1750</v>
      </c>
      <c r="X353" s="83" t="s">
        <v>103</v>
      </c>
      <c r="Y353" t="s">
        <v>2315</v>
      </c>
      <c r="Z353" s="83" t="s">
        <v>102</v>
      </c>
      <c r="AA353" s="83" t="s">
        <v>102</v>
      </c>
      <c r="AB353" t="s">
        <v>3306</v>
      </c>
      <c r="AC353" s="83" t="s">
        <v>3976</v>
      </c>
      <c r="AD353" s="83" t="s">
        <v>111</v>
      </c>
      <c r="AE353" s="83" t="s">
        <v>105</v>
      </c>
      <c r="AF353" t="s">
        <v>2315</v>
      </c>
      <c r="AG353" s="83" t="s">
        <v>102</v>
      </c>
      <c r="AH353" s="83" t="s">
        <v>102</v>
      </c>
      <c r="AI353" t="s">
        <v>3306</v>
      </c>
      <c r="AJ353" s="83" t="s">
        <v>3976</v>
      </c>
      <c r="AK353" s="83" t="s">
        <v>111</v>
      </c>
      <c r="AL353" s="83" t="s">
        <v>105</v>
      </c>
      <c r="AM353" s="87" t="s">
        <v>106</v>
      </c>
      <c r="AN353" t="s">
        <v>2315</v>
      </c>
      <c r="AO353" t="s">
        <v>3306</v>
      </c>
      <c r="AP353" s="83" t="s">
        <v>3976</v>
      </c>
      <c r="AQ353" s="83" t="s">
        <v>144</v>
      </c>
      <c r="AR353" s="87" t="s">
        <v>106</v>
      </c>
      <c r="AT353" s="83" t="s">
        <v>107</v>
      </c>
      <c r="AU353" s="146" t="s">
        <v>107</v>
      </c>
      <c r="AV353" s="146" t="s">
        <v>107</v>
      </c>
      <c r="AX353" s="110" t="s">
        <v>107</v>
      </c>
      <c r="AY353" s="111"/>
      <c r="AZ353" s="112">
        <f t="shared" ca="1" si="24"/>
        <v>5711</v>
      </c>
      <c r="BA353" s="136">
        <f t="shared" ca="1" si="25"/>
        <v>68</v>
      </c>
      <c r="BB353" s="114" t="s">
        <v>136</v>
      </c>
      <c r="BC353" s="114" t="s">
        <v>108</v>
      </c>
      <c r="BD353" s="114"/>
      <c r="BE353" s="115" t="s">
        <v>102</v>
      </c>
      <c r="BF353" s="115" t="s">
        <v>102</v>
      </c>
      <c r="BG353" s="115" t="s">
        <v>102</v>
      </c>
      <c r="BH353" s="115" t="s">
        <v>102</v>
      </c>
      <c r="BI353" s="116"/>
      <c r="BJ353" s="117" t="s">
        <v>109</v>
      </c>
      <c r="BK353" s="117" t="s">
        <v>109</v>
      </c>
      <c r="BL353" s="83">
        <f t="shared" ca="1" si="26"/>
        <v>23</v>
      </c>
      <c r="BM353" s="83" t="s">
        <v>270</v>
      </c>
      <c r="BN353" s="83">
        <v>0</v>
      </c>
      <c r="BO353" s="83" t="s">
        <v>108</v>
      </c>
      <c r="BP353" s="83">
        <v>-603120</v>
      </c>
      <c r="BQ353" s="83" t="s">
        <v>381</v>
      </c>
      <c r="BR353" s="83" t="s">
        <v>157</v>
      </c>
      <c r="BS353" s="83" t="s">
        <v>502</v>
      </c>
      <c r="BT353" s="83">
        <v>-603120</v>
      </c>
      <c r="BU353" s="83" t="s">
        <v>381</v>
      </c>
      <c r="BV353" s="83" t="s">
        <v>157</v>
      </c>
      <c r="BW353" s="83" t="s">
        <v>502</v>
      </c>
      <c r="BY353" s="136">
        <v>0</v>
      </c>
      <c r="BZ353" s="136">
        <v>0</v>
      </c>
      <c r="CA353" s="136">
        <v>0</v>
      </c>
      <c r="CB353" s="136">
        <v>0</v>
      </c>
      <c r="CD353" s="136">
        <v>0</v>
      </c>
      <c r="CE353" s="136">
        <v>0</v>
      </c>
      <c r="CF353" s="136">
        <v>0</v>
      </c>
      <c r="CG353" s="136">
        <v>0</v>
      </c>
      <c r="CH353" s="136">
        <v>0</v>
      </c>
      <c r="CI353" s="136">
        <v>0</v>
      </c>
      <c r="CJ353" s="136">
        <v>0</v>
      </c>
      <c r="CK353" s="138">
        <v>0</v>
      </c>
      <c r="CL353" s="138">
        <v>0</v>
      </c>
      <c r="CM353" s="136">
        <v>0</v>
      </c>
      <c r="CN353" s="136">
        <v>0</v>
      </c>
      <c r="CO353" s="85">
        <v>43760</v>
      </c>
      <c r="CP353" s="83" t="s">
        <v>4399</v>
      </c>
      <c r="CQ353" s="83" t="s">
        <v>102</v>
      </c>
      <c r="CR353" s="83" t="s">
        <v>482</v>
      </c>
      <c r="CS353" s="83">
        <v>348</v>
      </c>
      <c r="CT353" s="83" t="s">
        <v>483</v>
      </c>
      <c r="CU353" s="83">
        <v>1</v>
      </c>
      <c r="CV353" s="83">
        <v>0</v>
      </c>
      <c r="CW353" s="83">
        <v>0</v>
      </c>
      <c r="CX353" s="83" t="s">
        <v>109</v>
      </c>
      <c r="CY353" s="83" t="s">
        <v>583</v>
      </c>
      <c r="CZ353" s="83">
        <v>0</v>
      </c>
      <c r="DA353" s="83">
        <v>0</v>
      </c>
      <c r="DB353" s="83">
        <f t="shared" si="23"/>
        <v>0</v>
      </c>
      <c r="DC353" s="83" t="s">
        <v>497</v>
      </c>
      <c r="DE353" s="136">
        <v>1</v>
      </c>
      <c r="DF353" s="136">
        <v>1</v>
      </c>
      <c r="DG353" s="215" t="s">
        <v>269</v>
      </c>
      <c r="DH353" s="136">
        <v>1</v>
      </c>
      <c r="DI353" s="136">
        <v>1</v>
      </c>
      <c r="DJ353" s="215" t="s">
        <v>269</v>
      </c>
      <c r="EE353" s="136" t="b">
        <v>1</v>
      </c>
      <c r="EF353" s="136" t="b">
        <v>1</v>
      </c>
      <c r="EG353" s="136" t="b">
        <v>1</v>
      </c>
      <c r="EH353" s="136" t="b">
        <v>1</v>
      </c>
      <c r="EL353" s="215" t="s">
        <v>269</v>
      </c>
    </row>
    <row r="354" spans="1:142" ht="60" customHeight="1" x14ac:dyDescent="0.55000000000000004">
      <c r="A354" s="83" t="s">
        <v>130</v>
      </c>
      <c r="B354" s="83" t="s">
        <v>98</v>
      </c>
      <c r="C354">
        <v>103298</v>
      </c>
      <c r="D354" t="s">
        <v>1002</v>
      </c>
      <c r="E354" t="s">
        <v>1002</v>
      </c>
      <c r="F354" s="83" t="s">
        <v>108</v>
      </c>
      <c r="G354" s="213">
        <v>39021</v>
      </c>
      <c r="H354" s="83" t="s">
        <v>102</v>
      </c>
      <c r="I354" s="213">
        <v>43436</v>
      </c>
      <c r="J354" s="83" t="s">
        <v>228</v>
      </c>
      <c r="K354" s="214">
        <v>407328594535</v>
      </c>
      <c r="L354" s="83" t="s">
        <v>97</v>
      </c>
      <c r="M354" s="213">
        <v>43549</v>
      </c>
      <c r="N354">
        <v>112336</v>
      </c>
      <c r="O354" s="145" t="s">
        <v>567</v>
      </c>
      <c r="P354" s="145" t="s">
        <v>99</v>
      </c>
      <c r="Q354" s="145" t="s">
        <v>100</v>
      </c>
      <c r="R354" s="145" t="s">
        <v>567</v>
      </c>
      <c r="V354">
        <v>6759</v>
      </c>
      <c r="W354" s="83" t="s">
        <v>101</v>
      </c>
      <c r="X354" s="83" t="s">
        <v>103</v>
      </c>
      <c r="Y354" t="s">
        <v>2316</v>
      </c>
      <c r="Z354" s="83" t="s">
        <v>102</v>
      </c>
      <c r="AA354" s="83" t="s">
        <v>102</v>
      </c>
      <c r="AB354" t="s">
        <v>3307</v>
      </c>
      <c r="AC354" s="83" t="s">
        <v>3977</v>
      </c>
      <c r="AD354" s="83" t="s">
        <v>144</v>
      </c>
      <c r="AE354" s="83" t="s">
        <v>105</v>
      </c>
      <c r="AF354" t="s">
        <v>2316</v>
      </c>
      <c r="AG354" s="83" t="s">
        <v>102</v>
      </c>
      <c r="AH354" s="83" t="s">
        <v>102</v>
      </c>
      <c r="AI354" t="s">
        <v>3307</v>
      </c>
      <c r="AJ354" s="83" t="s">
        <v>3977</v>
      </c>
      <c r="AK354" s="83" t="s">
        <v>144</v>
      </c>
      <c r="AL354" s="83" t="s">
        <v>105</v>
      </c>
      <c r="AM354" s="87" t="s">
        <v>106</v>
      </c>
      <c r="AN354" t="s">
        <v>2316</v>
      </c>
      <c r="AO354" t="s">
        <v>3307</v>
      </c>
      <c r="AP354" s="83" t="s">
        <v>3977</v>
      </c>
      <c r="AQ354" s="83" t="s">
        <v>111</v>
      </c>
      <c r="AR354" s="87" t="s">
        <v>106</v>
      </c>
      <c r="AT354" s="83" t="s">
        <v>107</v>
      </c>
      <c r="AU354" s="146" t="s">
        <v>107</v>
      </c>
      <c r="AV354" s="146" t="s">
        <v>107</v>
      </c>
      <c r="AX354" s="110" t="s">
        <v>107</v>
      </c>
      <c r="AY354" s="111"/>
      <c r="AZ354" s="112">
        <f t="shared" ca="1" si="24"/>
        <v>1427</v>
      </c>
      <c r="BA354" s="136">
        <f t="shared" ca="1" si="25"/>
        <v>96</v>
      </c>
      <c r="BB354" s="114" t="s">
        <v>134</v>
      </c>
      <c r="BC354" s="114" t="s">
        <v>108</v>
      </c>
      <c r="BD354" s="114"/>
      <c r="BE354" s="115" t="s">
        <v>102</v>
      </c>
      <c r="BF354" s="115" t="s">
        <v>102</v>
      </c>
      <c r="BG354" s="115" t="s">
        <v>102</v>
      </c>
      <c r="BH354" s="115" t="s">
        <v>102</v>
      </c>
      <c r="BI354" s="116"/>
      <c r="BJ354" s="117" t="s">
        <v>109</v>
      </c>
      <c r="BK354" s="117" t="s">
        <v>109</v>
      </c>
      <c r="BL354" s="83">
        <f t="shared" ca="1" si="26"/>
        <v>10</v>
      </c>
      <c r="BM354" s="83" t="s">
        <v>108</v>
      </c>
      <c r="BN354" s="83">
        <v>0</v>
      </c>
      <c r="BO354" s="83" t="s">
        <v>108</v>
      </c>
      <c r="BP354" s="83">
        <v>-604855</v>
      </c>
      <c r="BQ354" s="83" t="s">
        <v>312</v>
      </c>
      <c r="BR354" s="83" t="s">
        <v>153</v>
      </c>
      <c r="BS354" s="83" t="s">
        <v>499</v>
      </c>
      <c r="BT354" s="83">
        <v>-604855</v>
      </c>
      <c r="BU354" s="83" t="s">
        <v>312</v>
      </c>
      <c r="BV354" s="83" t="s">
        <v>153</v>
      </c>
      <c r="BW354" s="83" t="s">
        <v>499</v>
      </c>
      <c r="BY354" s="136">
        <v>0</v>
      </c>
      <c r="BZ354" s="136">
        <v>0</v>
      </c>
      <c r="CA354" s="136">
        <v>0</v>
      </c>
      <c r="CB354" s="136">
        <v>0</v>
      </c>
      <c r="CD354" s="136">
        <v>0</v>
      </c>
      <c r="CE354" s="136">
        <v>0</v>
      </c>
      <c r="CF354" s="136">
        <v>0</v>
      </c>
      <c r="CG354" s="136">
        <v>0</v>
      </c>
      <c r="CH354" s="136">
        <v>0</v>
      </c>
      <c r="CI354" s="136">
        <v>0</v>
      </c>
      <c r="CJ354" s="136">
        <v>0</v>
      </c>
      <c r="CK354" s="138">
        <v>0</v>
      </c>
      <c r="CL354" s="138">
        <v>0</v>
      </c>
      <c r="CM354" s="136">
        <v>0</v>
      </c>
      <c r="CN354" s="136">
        <v>0</v>
      </c>
      <c r="CO354" s="85">
        <v>43761</v>
      </c>
      <c r="CP354" s="83" t="s">
        <v>4400</v>
      </c>
      <c r="CQ354" s="83" t="s">
        <v>102</v>
      </c>
      <c r="CR354" s="83" t="s">
        <v>482</v>
      </c>
      <c r="CS354" s="83">
        <v>349</v>
      </c>
      <c r="CT354" s="83" t="s">
        <v>483</v>
      </c>
      <c r="CU354" s="83">
        <v>1</v>
      </c>
      <c r="CV354" s="83">
        <v>0</v>
      </c>
      <c r="CW354" s="83">
        <v>0</v>
      </c>
      <c r="CX354" s="83" t="s">
        <v>109</v>
      </c>
      <c r="CY354" s="83" t="s">
        <v>583</v>
      </c>
      <c r="CZ354" s="83">
        <v>0</v>
      </c>
      <c r="DA354" s="83">
        <v>0</v>
      </c>
      <c r="DB354" s="83">
        <f t="shared" si="23"/>
        <v>0</v>
      </c>
      <c r="DC354" s="83" t="s">
        <v>497</v>
      </c>
      <c r="DE354" s="136">
        <v>1</v>
      </c>
      <c r="DF354" s="136">
        <v>1</v>
      </c>
      <c r="DG354" s="215" t="s">
        <v>269</v>
      </c>
      <c r="DH354" s="136">
        <v>1</v>
      </c>
      <c r="DI354" s="136">
        <v>1</v>
      </c>
      <c r="DJ354" s="215" t="s">
        <v>269</v>
      </c>
      <c r="EE354" s="136" t="b">
        <v>1</v>
      </c>
      <c r="EF354" s="136" t="b">
        <v>1</v>
      </c>
      <c r="EG354" s="136" t="b">
        <v>1</v>
      </c>
      <c r="EH354" s="136" t="b">
        <v>1</v>
      </c>
      <c r="EL354" s="215" t="s">
        <v>269</v>
      </c>
    </row>
    <row r="355" spans="1:142" ht="60" customHeight="1" x14ac:dyDescent="0.55000000000000004">
      <c r="A355" s="83" t="s">
        <v>130</v>
      </c>
      <c r="B355" s="83" t="s">
        <v>98</v>
      </c>
      <c r="C355">
        <v>938486</v>
      </c>
      <c r="D355" t="s">
        <v>1003</v>
      </c>
      <c r="E355" t="s">
        <v>1003</v>
      </c>
      <c r="F355" s="83" t="s">
        <v>108</v>
      </c>
      <c r="G355" s="213">
        <v>31277</v>
      </c>
      <c r="H355" s="83" t="s">
        <v>102</v>
      </c>
      <c r="I355" s="213">
        <v>43309</v>
      </c>
      <c r="J355" s="83" t="s">
        <v>228</v>
      </c>
      <c r="K355" s="214">
        <v>553290732822</v>
      </c>
      <c r="L355" s="83" t="s">
        <v>135</v>
      </c>
      <c r="M355" s="213">
        <v>43620</v>
      </c>
      <c r="N355">
        <v>804058</v>
      </c>
      <c r="O355" s="145" t="s">
        <v>567</v>
      </c>
      <c r="P355" s="145" t="s">
        <v>99</v>
      </c>
      <c r="Q355" s="145" t="s">
        <v>100</v>
      </c>
      <c r="R355" s="145" t="s">
        <v>567</v>
      </c>
      <c r="V355">
        <v>115</v>
      </c>
      <c r="W355" s="83" t="s">
        <v>101</v>
      </c>
      <c r="X355" s="83" t="s">
        <v>103</v>
      </c>
      <c r="Y355" t="s">
        <v>2317</v>
      </c>
      <c r="Z355" s="83" t="s">
        <v>102</v>
      </c>
      <c r="AA355" s="83" t="s">
        <v>102</v>
      </c>
      <c r="AB355" t="s">
        <v>3308</v>
      </c>
      <c r="AC355" s="83" t="s">
        <v>3978</v>
      </c>
      <c r="AD355" s="83" t="s">
        <v>144</v>
      </c>
      <c r="AE355" s="83" t="s">
        <v>105</v>
      </c>
      <c r="AF355" t="s">
        <v>2317</v>
      </c>
      <c r="AG355" s="83" t="s">
        <v>102</v>
      </c>
      <c r="AH355" s="83" t="s">
        <v>102</v>
      </c>
      <c r="AI355" t="s">
        <v>3308</v>
      </c>
      <c r="AJ355" s="83" t="s">
        <v>3978</v>
      </c>
      <c r="AK355" s="83" t="s">
        <v>144</v>
      </c>
      <c r="AL355" s="83" t="s">
        <v>105</v>
      </c>
      <c r="AM355" s="87" t="s">
        <v>106</v>
      </c>
      <c r="AN355" t="s">
        <v>2317</v>
      </c>
      <c r="AO355" t="s">
        <v>3308</v>
      </c>
      <c r="AP355" s="83" t="s">
        <v>3978</v>
      </c>
      <c r="AQ355" s="83" t="s">
        <v>144</v>
      </c>
      <c r="AR355" s="87" t="s">
        <v>106</v>
      </c>
      <c r="AT355" s="83" t="s">
        <v>107</v>
      </c>
      <c r="AU355" s="146" t="s">
        <v>107</v>
      </c>
      <c r="AV355" s="146" t="s">
        <v>107</v>
      </c>
      <c r="AX355" s="110" t="s">
        <v>107</v>
      </c>
      <c r="AY355" s="111"/>
      <c r="AZ355" s="112">
        <f t="shared" ca="1" si="24"/>
        <v>7251</v>
      </c>
      <c r="BA355" s="136">
        <f t="shared" ca="1" si="25"/>
        <v>41</v>
      </c>
      <c r="BB355" s="114" t="s">
        <v>134</v>
      </c>
      <c r="BC355" s="114" t="s">
        <v>108</v>
      </c>
      <c r="BD355" s="114"/>
      <c r="BE355" s="115" t="s">
        <v>102</v>
      </c>
      <c r="BF355" s="115" t="s">
        <v>102</v>
      </c>
      <c r="BG355" s="115" t="s">
        <v>102</v>
      </c>
      <c r="BH355" s="115" t="s">
        <v>102</v>
      </c>
      <c r="BI355" s="116"/>
      <c r="BJ355" s="117" t="s">
        <v>109</v>
      </c>
      <c r="BK355" s="117" t="s">
        <v>109</v>
      </c>
      <c r="BL355" s="83">
        <f t="shared" ca="1" si="26"/>
        <v>43</v>
      </c>
      <c r="BM355" s="83" t="s">
        <v>108</v>
      </c>
      <c r="BN355" s="83">
        <v>0</v>
      </c>
      <c r="BO355" s="83" t="s">
        <v>108</v>
      </c>
      <c r="BP355" s="83">
        <v>-606590</v>
      </c>
      <c r="BQ355" s="83" t="s">
        <v>198</v>
      </c>
      <c r="BR355" s="83" t="s">
        <v>164</v>
      </c>
      <c r="BS355" s="83" t="s">
        <v>499</v>
      </c>
      <c r="BT355" s="83">
        <v>-606590</v>
      </c>
      <c r="BU355" s="83" t="s">
        <v>198</v>
      </c>
      <c r="BV355" s="83" t="s">
        <v>164</v>
      </c>
      <c r="BW355" s="83" t="s">
        <v>499</v>
      </c>
      <c r="BY355" s="136">
        <v>0</v>
      </c>
      <c r="BZ355" s="136">
        <v>0</v>
      </c>
      <c r="CA355" s="136">
        <v>0</v>
      </c>
      <c r="CB355" s="136">
        <v>0</v>
      </c>
      <c r="CD355" s="136">
        <v>0</v>
      </c>
      <c r="CE355" s="136">
        <v>0</v>
      </c>
      <c r="CF355" s="136">
        <v>0</v>
      </c>
      <c r="CG355" s="136">
        <v>0</v>
      </c>
      <c r="CH355" s="136">
        <v>0</v>
      </c>
      <c r="CI355" s="136">
        <v>0</v>
      </c>
      <c r="CJ355" s="136">
        <v>0</v>
      </c>
      <c r="CK355" s="138">
        <v>0</v>
      </c>
      <c r="CL355" s="138">
        <v>0</v>
      </c>
      <c r="CM355" s="136">
        <v>0</v>
      </c>
      <c r="CN355" s="136">
        <v>0</v>
      </c>
      <c r="CO355" s="85">
        <v>43762</v>
      </c>
      <c r="CP355" s="83" t="s">
        <v>4401</v>
      </c>
      <c r="CQ355" s="83" t="s">
        <v>102</v>
      </c>
      <c r="CR355" s="83" t="s">
        <v>482</v>
      </c>
      <c r="CS355" s="83">
        <v>350</v>
      </c>
      <c r="CT355" s="83" t="s">
        <v>483</v>
      </c>
      <c r="CU355" s="83">
        <v>1</v>
      </c>
      <c r="CV355" s="83">
        <v>0</v>
      </c>
      <c r="CW355" s="83">
        <v>0</v>
      </c>
      <c r="CX355" s="83" t="s">
        <v>109</v>
      </c>
      <c r="CY355" s="83" t="s">
        <v>583</v>
      </c>
      <c r="CZ355" s="83">
        <v>0</v>
      </c>
      <c r="DA355" s="83">
        <v>0</v>
      </c>
      <c r="DB355" s="83">
        <f t="shared" si="23"/>
        <v>0</v>
      </c>
      <c r="DC355" s="83" t="s">
        <v>497</v>
      </c>
      <c r="DE355" s="136">
        <v>1</v>
      </c>
      <c r="DF355" s="136">
        <v>1</v>
      </c>
      <c r="DG355" s="215" t="s">
        <v>269</v>
      </c>
      <c r="DH355" s="136">
        <v>1</v>
      </c>
      <c r="DI355" s="136">
        <v>1</v>
      </c>
      <c r="DJ355" s="215" t="s">
        <v>269</v>
      </c>
      <c r="EE355" s="136" t="b">
        <v>1</v>
      </c>
      <c r="EF355" s="136" t="b">
        <v>1</v>
      </c>
      <c r="EG355" s="136" t="b">
        <v>1</v>
      </c>
      <c r="EH355" s="136" t="b">
        <v>1</v>
      </c>
      <c r="EL355" s="215" t="s">
        <v>269</v>
      </c>
    </row>
    <row r="356" spans="1:142" ht="60" customHeight="1" x14ac:dyDescent="0.55000000000000004">
      <c r="A356" s="83" t="s">
        <v>130</v>
      </c>
      <c r="B356" s="83" t="s">
        <v>98</v>
      </c>
      <c r="C356">
        <v>770212</v>
      </c>
      <c r="D356" t="s">
        <v>1004</v>
      </c>
      <c r="E356" t="s">
        <v>1004</v>
      </c>
      <c r="F356" s="83" t="s">
        <v>108</v>
      </c>
      <c r="G356" s="213">
        <v>27004</v>
      </c>
      <c r="H356" s="83" t="s">
        <v>102</v>
      </c>
      <c r="I356" s="213">
        <v>43234</v>
      </c>
      <c r="J356" s="83" t="s">
        <v>228</v>
      </c>
      <c r="K356" s="214">
        <v>970530757297</v>
      </c>
      <c r="L356" s="83" t="s">
        <v>97</v>
      </c>
      <c r="M356" s="213">
        <v>43708</v>
      </c>
      <c r="N356">
        <v>284537</v>
      </c>
      <c r="O356" s="145" t="s">
        <v>567</v>
      </c>
      <c r="P356" s="145" t="s">
        <v>99</v>
      </c>
      <c r="Q356" s="145" t="s">
        <v>100</v>
      </c>
      <c r="R356" s="145" t="s">
        <v>567</v>
      </c>
      <c r="V356">
        <v>1811</v>
      </c>
      <c r="W356" s="83" t="s">
        <v>1751</v>
      </c>
      <c r="X356" s="83" t="s">
        <v>103</v>
      </c>
      <c r="Y356" t="s">
        <v>2318</v>
      </c>
      <c r="Z356" s="83" t="s">
        <v>102</v>
      </c>
      <c r="AA356" s="83" t="s">
        <v>102</v>
      </c>
      <c r="AB356" t="s">
        <v>3309</v>
      </c>
      <c r="AC356" s="83" t="s">
        <v>3979</v>
      </c>
      <c r="AD356" s="83" t="s">
        <v>111</v>
      </c>
      <c r="AE356" s="83" t="s">
        <v>105</v>
      </c>
      <c r="AF356" t="s">
        <v>2318</v>
      </c>
      <c r="AG356" s="83" t="s">
        <v>102</v>
      </c>
      <c r="AH356" s="83" t="s">
        <v>102</v>
      </c>
      <c r="AI356" t="s">
        <v>3309</v>
      </c>
      <c r="AJ356" s="83" t="s">
        <v>3979</v>
      </c>
      <c r="AK356" s="83" t="s">
        <v>111</v>
      </c>
      <c r="AL356" s="83" t="s">
        <v>105</v>
      </c>
      <c r="AM356" s="87" t="s">
        <v>106</v>
      </c>
      <c r="AN356" t="s">
        <v>2318</v>
      </c>
      <c r="AO356" t="s">
        <v>3309</v>
      </c>
      <c r="AP356" s="83" t="s">
        <v>3979</v>
      </c>
      <c r="AQ356" s="83" t="s">
        <v>144</v>
      </c>
      <c r="AR356" s="87" t="s">
        <v>106</v>
      </c>
      <c r="AT356" s="83" t="s">
        <v>107</v>
      </c>
      <c r="AU356" s="146" t="s">
        <v>107</v>
      </c>
      <c r="AV356" s="146" t="s">
        <v>107</v>
      </c>
      <c r="AX356" s="110" t="s">
        <v>107</v>
      </c>
      <c r="AY356" s="111"/>
      <c r="AZ356" s="112">
        <f t="shared" ca="1" si="24"/>
        <v>5721</v>
      </c>
      <c r="BA356" s="136">
        <f t="shared" ca="1" si="25"/>
        <v>92</v>
      </c>
      <c r="BB356" s="114" t="s">
        <v>136</v>
      </c>
      <c r="BC356" s="114" t="s">
        <v>108</v>
      </c>
      <c r="BD356" s="114"/>
      <c r="BE356" s="115" t="s">
        <v>102</v>
      </c>
      <c r="BF356" s="115" t="s">
        <v>102</v>
      </c>
      <c r="BG356" s="115" t="s">
        <v>102</v>
      </c>
      <c r="BH356" s="115" t="s">
        <v>102</v>
      </c>
      <c r="BI356" s="116"/>
      <c r="BJ356" s="117" t="s">
        <v>109</v>
      </c>
      <c r="BK356" s="117" t="s">
        <v>109</v>
      </c>
      <c r="BL356" s="83">
        <f t="shared" ca="1" si="26"/>
        <v>7</v>
      </c>
      <c r="BM356" s="83" t="s">
        <v>270</v>
      </c>
      <c r="BN356" s="83">
        <v>0</v>
      </c>
      <c r="BO356" s="83" t="s">
        <v>108</v>
      </c>
      <c r="BP356" s="83">
        <v>-608325</v>
      </c>
      <c r="BQ356" s="83" t="s">
        <v>381</v>
      </c>
      <c r="BR356" s="83" t="s">
        <v>157</v>
      </c>
      <c r="BS356" s="83" t="s">
        <v>502</v>
      </c>
      <c r="BT356" s="83">
        <v>-608325</v>
      </c>
      <c r="BU356" s="83" t="s">
        <v>381</v>
      </c>
      <c r="BV356" s="83" t="s">
        <v>157</v>
      </c>
      <c r="BW356" s="83" t="s">
        <v>502</v>
      </c>
      <c r="BY356" s="136">
        <v>0</v>
      </c>
      <c r="BZ356" s="136">
        <v>0</v>
      </c>
      <c r="CA356" s="136">
        <v>0</v>
      </c>
      <c r="CB356" s="136">
        <v>0</v>
      </c>
      <c r="CD356" s="136">
        <v>0</v>
      </c>
      <c r="CE356" s="136">
        <v>0</v>
      </c>
      <c r="CF356" s="136">
        <v>0</v>
      </c>
      <c r="CG356" s="136">
        <v>0</v>
      </c>
      <c r="CH356" s="136">
        <v>0</v>
      </c>
      <c r="CI356" s="136">
        <v>0</v>
      </c>
      <c r="CJ356" s="136">
        <v>0</v>
      </c>
      <c r="CK356" s="138">
        <v>0</v>
      </c>
      <c r="CL356" s="138">
        <v>0</v>
      </c>
      <c r="CM356" s="136">
        <v>0</v>
      </c>
      <c r="CN356" s="136">
        <v>0</v>
      </c>
      <c r="CO356" s="85">
        <v>43763</v>
      </c>
      <c r="CP356" s="83" t="s">
        <v>4402</v>
      </c>
      <c r="CQ356" s="83" t="s">
        <v>102</v>
      </c>
      <c r="CR356" s="83" t="s">
        <v>482</v>
      </c>
      <c r="CS356" s="83">
        <v>351</v>
      </c>
      <c r="CT356" s="83" t="s">
        <v>483</v>
      </c>
      <c r="CU356" s="83">
        <v>1</v>
      </c>
      <c r="CV356" s="83">
        <v>0</v>
      </c>
      <c r="CW356" s="83">
        <v>0</v>
      </c>
      <c r="CX356" s="83" t="s">
        <v>109</v>
      </c>
      <c r="CY356" s="83" t="s">
        <v>583</v>
      </c>
      <c r="CZ356" s="83">
        <v>0</v>
      </c>
      <c r="DA356" s="83">
        <v>0</v>
      </c>
      <c r="DB356" s="83">
        <f t="shared" si="23"/>
        <v>0</v>
      </c>
      <c r="DC356" s="83" t="s">
        <v>497</v>
      </c>
      <c r="DE356" s="136">
        <v>1</v>
      </c>
      <c r="DF356" s="136">
        <v>1</v>
      </c>
      <c r="DG356" s="215" t="s">
        <v>269</v>
      </c>
      <c r="DH356" s="136">
        <v>1</v>
      </c>
      <c r="DI356" s="136">
        <v>1</v>
      </c>
      <c r="DJ356" s="215" t="s">
        <v>269</v>
      </c>
      <c r="EE356" s="136" t="b">
        <v>1</v>
      </c>
      <c r="EF356" s="136" t="b">
        <v>1</v>
      </c>
      <c r="EG356" s="136" t="b">
        <v>1</v>
      </c>
      <c r="EH356" s="136" t="b">
        <v>1</v>
      </c>
      <c r="EL356" s="215" t="s">
        <v>269</v>
      </c>
    </row>
    <row r="357" spans="1:142" ht="60" customHeight="1" x14ac:dyDescent="0.55000000000000004">
      <c r="A357" s="83" t="s">
        <v>130</v>
      </c>
      <c r="B357" s="83" t="s">
        <v>98</v>
      </c>
      <c r="C357">
        <v>814783</v>
      </c>
      <c r="D357" t="s">
        <v>1005</v>
      </c>
      <c r="E357" t="s">
        <v>1005</v>
      </c>
      <c r="F357" s="83" t="s">
        <v>108</v>
      </c>
      <c r="G357" s="213">
        <v>32711</v>
      </c>
      <c r="H357" s="83" t="s">
        <v>102</v>
      </c>
      <c r="I357" s="213">
        <v>43426</v>
      </c>
      <c r="J357" s="83" t="s">
        <v>228</v>
      </c>
      <c r="K357" s="214">
        <v>937236402456</v>
      </c>
      <c r="L357" s="83" t="s">
        <v>126</v>
      </c>
      <c r="M357" s="213">
        <v>43618</v>
      </c>
      <c r="N357">
        <v>771106</v>
      </c>
      <c r="O357" s="145" t="s">
        <v>567</v>
      </c>
      <c r="P357" s="145" t="s">
        <v>99</v>
      </c>
      <c r="Q357" s="145" t="s">
        <v>100</v>
      </c>
      <c r="R357" s="145" t="s">
        <v>567</v>
      </c>
      <c r="V357">
        <v>4212</v>
      </c>
      <c r="W357" s="83" t="s">
        <v>101</v>
      </c>
      <c r="X357" s="83" t="s">
        <v>103</v>
      </c>
      <c r="Y357" t="s">
        <v>2319</v>
      </c>
      <c r="Z357" s="83" t="s">
        <v>102</v>
      </c>
      <c r="AA357" s="83" t="s">
        <v>102</v>
      </c>
      <c r="AB357" t="s">
        <v>3310</v>
      </c>
      <c r="AC357" s="83" t="s">
        <v>3980</v>
      </c>
      <c r="AD357" s="83" t="s">
        <v>144</v>
      </c>
      <c r="AE357" s="83" t="s">
        <v>105</v>
      </c>
      <c r="AF357" t="s">
        <v>2319</v>
      </c>
      <c r="AG357" s="83" t="s">
        <v>102</v>
      </c>
      <c r="AH357" s="83" t="s">
        <v>102</v>
      </c>
      <c r="AI357" t="s">
        <v>3310</v>
      </c>
      <c r="AJ357" s="83" t="s">
        <v>3980</v>
      </c>
      <c r="AK357" s="83" t="s">
        <v>144</v>
      </c>
      <c r="AL357" s="83" t="s">
        <v>105</v>
      </c>
      <c r="AM357" s="87" t="s">
        <v>106</v>
      </c>
      <c r="AN357" t="s">
        <v>2319</v>
      </c>
      <c r="AO357" t="s">
        <v>3310</v>
      </c>
      <c r="AP357" s="83" t="s">
        <v>3980</v>
      </c>
      <c r="AQ357" s="83" t="s">
        <v>111</v>
      </c>
      <c r="AR357" s="87" t="s">
        <v>106</v>
      </c>
      <c r="AT357" s="83" t="s">
        <v>107</v>
      </c>
      <c r="AU357" s="146" t="s">
        <v>107</v>
      </c>
      <c r="AV357" s="146" t="s">
        <v>107</v>
      </c>
      <c r="AX357" s="110" t="s">
        <v>107</v>
      </c>
      <c r="AY357" s="111"/>
      <c r="AZ357" s="112">
        <f t="shared" ca="1" si="24"/>
        <v>6048</v>
      </c>
      <c r="BA357" s="136">
        <f t="shared" ca="1" si="25"/>
        <v>12</v>
      </c>
      <c r="BB357" s="114" t="s">
        <v>134</v>
      </c>
      <c r="BC357" s="114" t="s">
        <v>108</v>
      </c>
      <c r="BD357" s="114"/>
      <c r="BE357" s="115" t="s">
        <v>102</v>
      </c>
      <c r="BF357" s="115" t="s">
        <v>102</v>
      </c>
      <c r="BG357" s="115" t="s">
        <v>102</v>
      </c>
      <c r="BH357" s="115" t="s">
        <v>102</v>
      </c>
      <c r="BI357" s="116"/>
      <c r="BJ357" s="117" t="s">
        <v>109</v>
      </c>
      <c r="BK357" s="117" t="s">
        <v>109</v>
      </c>
      <c r="BL357" s="83">
        <f t="shared" ca="1" si="26"/>
        <v>0</v>
      </c>
      <c r="BM357" s="83" t="s">
        <v>108</v>
      </c>
      <c r="BN357" s="83">
        <v>0</v>
      </c>
      <c r="BO357" s="83" t="s">
        <v>108</v>
      </c>
      <c r="BP357" s="83">
        <v>-610060</v>
      </c>
      <c r="BQ357" s="83" t="s">
        <v>312</v>
      </c>
      <c r="BR357" s="83" t="s">
        <v>153</v>
      </c>
      <c r="BS357" s="83" t="s">
        <v>499</v>
      </c>
      <c r="BT357" s="83">
        <v>-610060</v>
      </c>
      <c r="BU357" s="83" t="s">
        <v>312</v>
      </c>
      <c r="BV357" s="83" t="s">
        <v>153</v>
      </c>
      <c r="BW357" s="83" t="s">
        <v>499</v>
      </c>
      <c r="BY357" s="136">
        <v>0</v>
      </c>
      <c r="BZ357" s="136">
        <v>0</v>
      </c>
      <c r="CA357" s="136">
        <v>0</v>
      </c>
      <c r="CB357" s="136">
        <v>0</v>
      </c>
      <c r="CD357" s="136">
        <v>0</v>
      </c>
      <c r="CE357" s="136">
        <v>0</v>
      </c>
      <c r="CF357" s="136">
        <v>0</v>
      </c>
      <c r="CG357" s="136">
        <v>0</v>
      </c>
      <c r="CH357" s="136">
        <v>0</v>
      </c>
      <c r="CI357" s="136">
        <v>0</v>
      </c>
      <c r="CJ357" s="136">
        <v>0</v>
      </c>
      <c r="CK357" s="138">
        <v>0</v>
      </c>
      <c r="CL357" s="138">
        <v>0</v>
      </c>
      <c r="CM357" s="136">
        <v>0</v>
      </c>
      <c r="CN357" s="136">
        <v>0</v>
      </c>
      <c r="CO357" s="85">
        <v>43764</v>
      </c>
      <c r="CP357" s="83" t="s">
        <v>4403</v>
      </c>
      <c r="CQ357" s="83" t="s">
        <v>102</v>
      </c>
      <c r="CR357" s="83" t="s">
        <v>482</v>
      </c>
      <c r="CS357" s="83">
        <v>352</v>
      </c>
      <c r="CT357" s="83" t="s">
        <v>483</v>
      </c>
      <c r="CU357" s="83">
        <v>1</v>
      </c>
      <c r="CV357" s="83">
        <v>0</v>
      </c>
      <c r="CW357" s="83">
        <v>0</v>
      </c>
      <c r="CX357" s="83" t="s">
        <v>109</v>
      </c>
      <c r="CY357" s="83" t="s">
        <v>583</v>
      </c>
      <c r="CZ357" s="83">
        <v>0</v>
      </c>
      <c r="DA357" s="83">
        <v>0</v>
      </c>
      <c r="DB357" s="83">
        <f t="shared" si="23"/>
        <v>0</v>
      </c>
      <c r="DC357" s="83" t="s">
        <v>497</v>
      </c>
      <c r="DE357" s="136">
        <v>1</v>
      </c>
      <c r="DF357" s="136">
        <v>1</v>
      </c>
      <c r="DG357" s="215" t="s">
        <v>269</v>
      </c>
      <c r="DH357" s="136">
        <v>1</v>
      </c>
      <c r="DI357" s="136">
        <v>1</v>
      </c>
      <c r="DJ357" s="215" t="s">
        <v>269</v>
      </c>
      <c r="EE357" s="136" t="b">
        <v>1</v>
      </c>
      <c r="EF357" s="136" t="b">
        <v>1</v>
      </c>
      <c r="EG357" s="136" t="b">
        <v>1</v>
      </c>
      <c r="EH357" s="136" t="b">
        <v>1</v>
      </c>
      <c r="EL357" s="215" t="s">
        <v>269</v>
      </c>
    </row>
    <row r="358" spans="1:142" ht="60" customHeight="1" x14ac:dyDescent="0.55000000000000004">
      <c r="A358" s="83" t="s">
        <v>130</v>
      </c>
      <c r="B358" s="83" t="s">
        <v>98</v>
      </c>
      <c r="C358">
        <v>856107</v>
      </c>
      <c r="D358" t="s">
        <v>1006</v>
      </c>
      <c r="E358" t="s">
        <v>1006</v>
      </c>
      <c r="F358" s="83" t="s">
        <v>108</v>
      </c>
      <c r="G358" s="213">
        <v>30844</v>
      </c>
      <c r="H358" s="83" t="s">
        <v>102</v>
      </c>
      <c r="I358" s="213">
        <v>43111</v>
      </c>
      <c r="J358" s="83" t="s">
        <v>228</v>
      </c>
      <c r="K358" s="214">
        <v>930443930452</v>
      </c>
      <c r="L358" s="83" t="s">
        <v>135</v>
      </c>
      <c r="M358" s="213">
        <v>43592</v>
      </c>
      <c r="N358">
        <v>708554</v>
      </c>
      <c r="O358" s="145" t="s">
        <v>567</v>
      </c>
      <c r="P358" s="145" t="s">
        <v>99</v>
      </c>
      <c r="Q358" s="145" t="s">
        <v>100</v>
      </c>
      <c r="R358" s="145" t="s">
        <v>567</v>
      </c>
      <c r="V358">
        <v>1509</v>
      </c>
      <c r="W358" s="83" t="s">
        <v>101</v>
      </c>
      <c r="X358" s="83" t="s">
        <v>103</v>
      </c>
      <c r="Y358" t="s">
        <v>2320</v>
      </c>
      <c r="Z358" s="83" t="s">
        <v>102</v>
      </c>
      <c r="AA358" s="83" t="s">
        <v>102</v>
      </c>
      <c r="AB358" t="s">
        <v>3311</v>
      </c>
      <c r="AC358" s="83" t="s">
        <v>3981</v>
      </c>
      <c r="AD358" s="83" t="s">
        <v>144</v>
      </c>
      <c r="AE358" s="83" t="s">
        <v>105</v>
      </c>
      <c r="AF358" t="s">
        <v>2320</v>
      </c>
      <c r="AG358" s="83" t="s">
        <v>102</v>
      </c>
      <c r="AH358" s="83" t="s">
        <v>102</v>
      </c>
      <c r="AI358" t="s">
        <v>3311</v>
      </c>
      <c r="AJ358" s="83" t="s">
        <v>3981</v>
      </c>
      <c r="AK358" s="83" t="s">
        <v>144</v>
      </c>
      <c r="AL358" s="83" t="s">
        <v>105</v>
      </c>
      <c r="AM358" s="87" t="s">
        <v>106</v>
      </c>
      <c r="AN358" t="s">
        <v>2320</v>
      </c>
      <c r="AO358" t="s">
        <v>3311</v>
      </c>
      <c r="AP358" s="83" t="s">
        <v>3981</v>
      </c>
      <c r="AQ358" s="83" t="s">
        <v>144</v>
      </c>
      <c r="AR358" s="87" t="s">
        <v>106</v>
      </c>
      <c r="AT358" s="83" t="s">
        <v>107</v>
      </c>
      <c r="AU358" s="146" t="s">
        <v>107</v>
      </c>
      <c r="AV358" s="146" t="s">
        <v>107</v>
      </c>
      <c r="AX358" s="110" t="s">
        <v>107</v>
      </c>
      <c r="AY358" s="111"/>
      <c r="AZ358" s="112">
        <f t="shared" ca="1" si="24"/>
        <v>1287</v>
      </c>
      <c r="BA358" s="136">
        <f t="shared" ca="1" si="25"/>
        <v>54</v>
      </c>
      <c r="BB358" s="114" t="s">
        <v>134</v>
      </c>
      <c r="BC358" s="114" t="s">
        <v>108</v>
      </c>
      <c r="BD358" s="114"/>
      <c r="BE358" s="115" t="s">
        <v>102</v>
      </c>
      <c r="BF358" s="115" t="s">
        <v>102</v>
      </c>
      <c r="BG358" s="115" t="s">
        <v>102</v>
      </c>
      <c r="BH358" s="115" t="s">
        <v>102</v>
      </c>
      <c r="BI358" s="116"/>
      <c r="BJ358" s="117" t="s">
        <v>109</v>
      </c>
      <c r="BK358" s="117" t="s">
        <v>109</v>
      </c>
      <c r="BL358" s="83">
        <f t="shared" ca="1" si="26"/>
        <v>58</v>
      </c>
      <c r="BM358" s="83" t="s">
        <v>108</v>
      </c>
      <c r="BN358" s="83">
        <v>0</v>
      </c>
      <c r="BO358" s="83" t="s">
        <v>108</v>
      </c>
      <c r="BP358" s="83">
        <v>-611795</v>
      </c>
      <c r="BQ358" s="83" t="s">
        <v>198</v>
      </c>
      <c r="BR358" s="83" t="s">
        <v>164</v>
      </c>
      <c r="BS358" s="83" t="s">
        <v>499</v>
      </c>
      <c r="BT358" s="83">
        <v>-611795</v>
      </c>
      <c r="BU358" s="83" t="s">
        <v>198</v>
      </c>
      <c r="BV358" s="83" t="s">
        <v>164</v>
      </c>
      <c r="BW358" s="83" t="s">
        <v>499</v>
      </c>
      <c r="BY358" s="136">
        <v>0</v>
      </c>
      <c r="BZ358" s="136">
        <v>0</v>
      </c>
      <c r="CA358" s="136">
        <v>0</v>
      </c>
      <c r="CB358" s="136">
        <v>0</v>
      </c>
      <c r="CD358" s="136">
        <v>0</v>
      </c>
      <c r="CE358" s="136">
        <v>0</v>
      </c>
      <c r="CF358" s="136">
        <v>0</v>
      </c>
      <c r="CG358" s="136">
        <v>0</v>
      </c>
      <c r="CH358" s="136">
        <v>0</v>
      </c>
      <c r="CI358" s="136">
        <v>0</v>
      </c>
      <c r="CJ358" s="136">
        <v>0</v>
      </c>
      <c r="CK358" s="138">
        <v>0</v>
      </c>
      <c r="CL358" s="138">
        <v>0</v>
      </c>
      <c r="CM358" s="136">
        <v>0</v>
      </c>
      <c r="CN358" s="136">
        <v>0</v>
      </c>
      <c r="CO358" s="85">
        <v>43765</v>
      </c>
      <c r="CP358" s="83" t="s">
        <v>4404</v>
      </c>
      <c r="CQ358" s="83" t="s">
        <v>102</v>
      </c>
      <c r="CR358" s="83" t="s">
        <v>482</v>
      </c>
      <c r="CS358" s="83">
        <v>353</v>
      </c>
      <c r="CT358" s="83" t="s">
        <v>483</v>
      </c>
      <c r="CU358" s="83">
        <v>1</v>
      </c>
      <c r="CV358" s="83">
        <v>0</v>
      </c>
      <c r="CW358" s="83">
        <v>0</v>
      </c>
      <c r="CX358" s="83" t="s">
        <v>109</v>
      </c>
      <c r="CY358" s="83" t="s">
        <v>583</v>
      </c>
      <c r="CZ358" s="83">
        <v>0</v>
      </c>
      <c r="DA358" s="83">
        <v>0</v>
      </c>
      <c r="DB358" s="83">
        <f t="shared" si="23"/>
        <v>0</v>
      </c>
      <c r="DC358" s="83" t="s">
        <v>497</v>
      </c>
      <c r="DE358" s="136">
        <v>1</v>
      </c>
      <c r="DF358" s="136">
        <v>1</v>
      </c>
      <c r="DG358" s="215" t="s">
        <v>269</v>
      </c>
      <c r="DH358" s="136">
        <v>1</v>
      </c>
      <c r="DI358" s="136">
        <v>1</v>
      </c>
      <c r="DJ358" s="215" t="s">
        <v>269</v>
      </c>
      <c r="EE358" s="136" t="b">
        <v>1</v>
      </c>
      <c r="EF358" s="136" t="b">
        <v>1</v>
      </c>
      <c r="EG358" s="136" t="b">
        <v>1</v>
      </c>
      <c r="EH358" s="136" t="b">
        <v>1</v>
      </c>
      <c r="EL358" s="215" t="s">
        <v>269</v>
      </c>
    </row>
    <row r="359" spans="1:142" ht="60" customHeight="1" x14ac:dyDescent="0.55000000000000004">
      <c r="A359" s="83" t="s">
        <v>130</v>
      </c>
      <c r="B359" s="83" t="s">
        <v>98</v>
      </c>
      <c r="C359">
        <v>971840</v>
      </c>
      <c r="D359" t="s">
        <v>1007</v>
      </c>
      <c r="E359" t="s">
        <v>1007</v>
      </c>
      <c r="F359" s="83" t="s">
        <v>108</v>
      </c>
      <c r="G359" s="213">
        <v>28538</v>
      </c>
      <c r="H359" s="83" t="s">
        <v>102</v>
      </c>
      <c r="I359" s="213">
        <v>43302</v>
      </c>
      <c r="J359" s="83" t="s">
        <v>228</v>
      </c>
      <c r="K359" s="214">
        <v>684774477977</v>
      </c>
      <c r="L359" s="83" t="s">
        <v>97</v>
      </c>
      <c r="M359" s="213">
        <v>43479</v>
      </c>
      <c r="N359">
        <v>229541</v>
      </c>
      <c r="O359" s="145" t="s">
        <v>567</v>
      </c>
      <c r="P359" s="145" t="s">
        <v>99</v>
      </c>
      <c r="Q359" s="145" t="s">
        <v>100</v>
      </c>
      <c r="R359" s="145" t="s">
        <v>567</v>
      </c>
      <c r="V359">
        <v>364</v>
      </c>
      <c r="W359" s="83" t="s">
        <v>1752</v>
      </c>
      <c r="X359" s="83" t="s">
        <v>103</v>
      </c>
      <c r="Y359" t="s">
        <v>2321</v>
      </c>
      <c r="Z359" s="83" t="s">
        <v>102</v>
      </c>
      <c r="AA359" s="83" t="s">
        <v>102</v>
      </c>
      <c r="AB359" t="s">
        <v>3312</v>
      </c>
      <c r="AC359" s="83" t="s">
        <v>3982</v>
      </c>
      <c r="AD359" s="83" t="s">
        <v>111</v>
      </c>
      <c r="AE359" s="83" t="s">
        <v>105</v>
      </c>
      <c r="AF359" t="s">
        <v>2321</v>
      </c>
      <c r="AG359" s="83" t="s">
        <v>102</v>
      </c>
      <c r="AH359" s="83" t="s">
        <v>102</v>
      </c>
      <c r="AI359" t="s">
        <v>3312</v>
      </c>
      <c r="AJ359" s="83" t="s">
        <v>3982</v>
      </c>
      <c r="AK359" s="83" t="s">
        <v>111</v>
      </c>
      <c r="AL359" s="83" t="s">
        <v>105</v>
      </c>
      <c r="AM359" s="87" t="s">
        <v>106</v>
      </c>
      <c r="AN359" t="s">
        <v>2321</v>
      </c>
      <c r="AO359" t="s">
        <v>3312</v>
      </c>
      <c r="AP359" s="83" t="s">
        <v>3982</v>
      </c>
      <c r="AQ359" s="83" t="s">
        <v>144</v>
      </c>
      <c r="AR359" s="87" t="s">
        <v>106</v>
      </c>
      <c r="AT359" s="83" t="s">
        <v>107</v>
      </c>
      <c r="AU359" s="146" t="s">
        <v>107</v>
      </c>
      <c r="AV359" s="146" t="s">
        <v>107</v>
      </c>
      <c r="AX359" s="110" t="s">
        <v>107</v>
      </c>
      <c r="AY359" s="111"/>
      <c r="AZ359" s="112">
        <f t="shared" ca="1" si="24"/>
        <v>7644</v>
      </c>
      <c r="BA359" s="136">
        <f t="shared" ca="1" si="25"/>
        <v>72</v>
      </c>
      <c r="BB359" s="114" t="s">
        <v>136</v>
      </c>
      <c r="BC359" s="114" t="s">
        <v>108</v>
      </c>
      <c r="BD359" s="114"/>
      <c r="BE359" s="115" t="s">
        <v>102</v>
      </c>
      <c r="BF359" s="115" t="s">
        <v>102</v>
      </c>
      <c r="BG359" s="115" t="s">
        <v>102</v>
      </c>
      <c r="BH359" s="115" t="s">
        <v>102</v>
      </c>
      <c r="BI359" s="116"/>
      <c r="BJ359" s="117" t="s">
        <v>109</v>
      </c>
      <c r="BK359" s="117" t="s">
        <v>109</v>
      </c>
      <c r="BL359" s="83">
        <f t="shared" ca="1" si="26"/>
        <v>79</v>
      </c>
      <c r="BM359" s="83" t="s">
        <v>270</v>
      </c>
      <c r="BN359" s="83">
        <v>0</v>
      </c>
      <c r="BO359" s="83" t="s">
        <v>108</v>
      </c>
      <c r="BP359" s="83">
        <v>-613530</v>
      </c>
      <c r="BQ359" s="83" t="s">
        <v>381</v>
      </c>
      <c r="BR359" s="83" t="s">
        <v>157</v>
      </c>
      <c r="BS359" s="83" t="s">
        <v>502</v>
      </c>
      <c r="BT359" s="83">
        <v>-613530</v>
      </c>
      <c r="BU359" s="83" t="s">
        <v>381</v>
      </c>
      <c r="BV359" s="83" t="s">
        <v>157</v>
      </c>
      <c r="BW359" s="83" t="s">
        <v>502</v>
      </c>
      <c r="BY359" s="136">
        <v>0</v>
      </c>
      <c r="BZ359" s="136">
        <v>0</v>
      </c>
      <c r="CA359" s="136">
        <v>0</v>
      </c>
      <c r="CB359" s="136">
        <v>0</v>
      </c>
      <c r="CD359" s="136">
        <v>0</v>
      </c>
      <c r="CE359" s="136">
        <v>0</v>
      </c>
      <c r="CF359" s="136">
        <v>0</v>
      </c>
      <c r="CG359" s="136">
        <v>0</v>
      </c>
      <c r="CH359" s="136">
        <v>0</v>
      </c>
      <c r="CI359" s="136">
        <v>0</v>
      </c>
      <c r="CJ359" s="136">
        <v>0</v>
      </c>
      <c r="CK359" s="138">
        <v>0</v>
      </c>
      <c r="CL359" s="138">
        <v>0</v>
      </c>
      <c r="CM359" s="136">
        <v>0</v>
      </c>
      <c r="CN359" s="136">
        <v>0</v>
      </c>
      <c r="CO359" s="85">
        <v>43766</v>
      </c>
      <c r="CP359" s="83" t="s">
        <v>4405</v>
      </c>
      <c r="CQ359" s="83" t="s">
        <v>102</v>
      </c>
      <c r="CR359" s="83" t="s">
        <v>482</v>
      </c>
      <c r="CS359" s="83">
        <v>354</v>
      </c>
      <c r="CT359" s="83" t="s">
        <v>483</v>
      </c>
      <c r="CU359" s="83">
        <v>1</v>
      </c>
      <c r="CV359" s="83">
        <v>0</v>
      </c>
      <c r="CW359" s="83">
        <v>0</v>
      </c>
      <c r="CX359" s="83" t="s">
        <v>109</v>
      </c>
      <c r="CY359" s="83" t="s">
        <v>583</v>
      </c>
      <c r="CZ359" s="83">
        <v>0</v>
      </c>
      <c r="DA359" s="83">
        <v>0</v>
      </c>
      <c r="DB359" s="83">
        <f t="shared" si="23"/>
        <v>0</v>
      </c>
      <c r="DC359" s="83" t="s">
        <v>497</v>
      </c>
      <c r="DE359" s="136">
        <v>1</v>
      </c>
      <c r="DF359" s="136">
        <v>1</v>
      </c>
      <c r="DG359" s="215" t="s">
        <v>269</v>
      </c>
      <c r="DH359" s="136">
        <v>1</v>
      </c>
      <c r="DI359" s="136">
        <v>1</v>
      </c>
      <c r="DJ359" s="215" t="s">
        <v>269</v>
      </c>
      <c r="EE359" s="136" t="b">
        <v>1</v>
      </c>
      <c r="EF359" s="136" t="b">
        <v>1</v>
      </c>
      <c r="EG359" s="136" t="b">
        <v>1</v>
      </c>
      <c r="EH359" s="136" t="b">
        <v>1</v>
      </c>
      <c r="EL359" s="215" t="s">
        <v>269</v>
      </c>
    </row>
    <row r="360" spans="1:142" ht="60" customHeight="1" x14ac:dyDescent="0.55000000000000004">
      <c r="A360" s="83" t="s">
        <v>130</v>
      </c>
      <c r="B360" s="83" t="s">
        <v>98</v>
      </c>
      <c r="C360">
        <v>895674</v>
      </c>
      <c r="D360" t="s">
        <v>1008</v>
      </c>
      <c r="E360" t="s">
        <v>1008</v>
      </c>
      <c r="F360" s="83" t="s">
        <v>108</v>
      </c>
      <c r="G360" s="213">
        <v>40859</v>
      </c>
      <c r="H360" s="83" t="s">
        <v>102</v>
      </c>
      <c r="I360" s="213">
        <v>43325</v>
      </c>
      <c r="J360" s="83" t="s">
        <v>228</v>
      </c>
      <c r="K360" s="214">
        <v>809218149693</v>
      </c>
      <c r="L360" s="83" t="s">
        <v>135</v>
      </c>
      <c r="M360" s="213">
        <v>43577</v>
      </c>
      <c r="N360">
        <v>356576</v>
      </c>
      <c r="O360" s="145" t="s">
        <v>567</v>
      </c>
      <c r="P360" s="145" t="s">
        <v>99</v>
      </c>
      <c r="Q360" s="145" t="s">
        <v>100</v>
      </c>
      <c r="R360" s="145" t="s">
        <v>567</v>
      </c>
      <c r="V360">
        <v>4771</v>
      </c>
      <c r="W360" s="83" t="s">
        <v>101</v>
      </c>
      <c r="X360" s="83" t="s">
        <v>103</v>
      </c>
      <c r="Y360" t="s">
        <v>2322</v>
      </c>
      <c r="Z360" s="83" t="s">
        <v>102</v>
      </c>
      <c r="AA360" s="83" t="s">
        <v>102</v>
      </c>
      <c r="AB360" t="s">
        <v>3313</v>
      </c>
      <c r="AC360" s="83" t="s">
        <v>3983</v>
      </c>
      <c r="AD360" s="83" t="s">
        <v>144</v>
      </c>
      <c r="AE360" s="83" t="s">
        <v>105</v>
      </c>
      <c r="AF360" t="s">
        <v>2322</v>
      </c>
      <c r="AG360" s="83" t="s">
        <v>102</v>
      </c>
      <c r="AH360" s="83" t="s">
        <v>102</v>
      </c>
      <c r="AI360" t="s">
        <v>3313</v>
      </c>
      <c r="AJ360" s="83" t="s">
        <v>3983</v>
      </c>
      <c r="AK360" s="83" t="s">
        <v>144</v>
      </c>
      <c r="AL360" s="83" t="s">
        <v>105</v>
      </c>
      <c r="AM360" s="87" t="s">
        <v>106</v>
      </c>
      <c r="AN360" t="s">
        <v>2322</v>
      </c>
      <c r="AO360" t="s">
        <v>3313</v>
      </c>
      <c r="AP360" s="83" t="s">
        <v>3983</v>
      </c>
      <c r="AQ360" s="83" t="s">
        <v>111</v>
      </c>
      <c r="AR360" s="87" t="s">
        <v>106</v>
      </c>
      <c r="AT360" s="83" t="s">
        <v>107</v>
      </c>
      <c r="AU360" s="146" t="s">
        <v>107</v>
      </c>
      <c r="AV360" s="146" t="s">
        <v>107</v>
      </c>
      <c r="AX360" s="110" t="s">
        <v>107</v>
      </c>
      <c r="AY360" s="111"/>
      <c r="AZ360" s="112">
        <f t="shared" ca="1" si="24"/>
        <v>7559</v>
      </c>
      <c r="BA360" s="136">
        <f t="shared" ca="1" si="25"/>
        <v>44</v>
      </c>
      <c r="BB360" s="114" t="s">
        <v>134</v>
      </c>
      <c r="BC360" s="114" t="s">
        <v>108</v>
      </c>
      <c r="BD360" s="114"/>
      <c r="BE360" s="115" t="s">
        <v>102</v>
      </c>
      <c r="BF360" s="115" t="s">
        <v>102</v>
      </c>
      <c r="BG360" s="115" t="s">
        <v>102</v>
      </c>
      <c r="BH360" s="115" t="s">
        <v>102</v>
      </c>
      <c r="BI360" s="116"/>
      <c r="BJ360" s="117" t="s">
        <v>109</v>
      </c>
      <c r="BK360" s="117" t="s">
        <v>109</v>
      </c>
      <c r="BL360" s="83">
        <f t="shared" ca="1" si="26"/>
        <v>67</v>
      </c>
      <c r="BM360" s="83" t="s">
        <v>108</v>
      </c>
      <c r="BN360" s="83">
        <v>0</v>
      </c>
      <c r="BO360" s="83" t="s">
        <v>108</v>
      </c>
      <c r="BP360" s="83">
        <v>-615265</v>
      </c>
      <c r="BQ360" s="83" t="s">
        <v>312</v>
      </c>
      <c r="BR360" s="83" t="s">
        <v>153</v>
      </c>
      <c r="BS360" s="83" t="s">
        <v>499</v>
      </c>
      <c r="BT360" s="83">
        <v>-615265</v>
      </c>
      <c r="BU360" s="83" t="s">
        <v>312</v>
      </c>
      <c r="BV360" s="83" t="s">
        <v>153</v>
      </c>
      <c r="BW360" s="83" t="s">
        <v>499</v>
      </c>
      <c r="BY360" s="136">
        <v>0</v>
      </c>
      <c r="BZ360" s="136">
        <v>0</v>
      </c>
      <c r="CA360" s="136">
        <v>0</v>
      </c>
      <c r="CB360" s="136">
        <v>0</v>
      </c>
      <c r="CD360" s="136">
        <v>0</v>
      </c>
      <c r="CE360" s="136">
        <v>0</v>
      </c>
      <c r="CF360" s="136">
        <v>0</v>
      </c>
      <c r="CG360" s="136">
        <v>0</v>
      </c>
      <c r="CH360" s="136">
        <v>0</v>
      </c>
      <c r="CI360" s="136">
        <v>0</v>
      </c>
      <c r="CJ360" s="136">
        <v>0</v>
      </c>
      <c r="CK360" s="138">
        <v>0</v>
      </c>
      <c r="CL360" s="138">
        <v>0</v>
      </c>
      <c r="CM360" s="136">
        <v>0</v>
      </c>
      <c r="CN360" s="136">
        <v>0</v>
      </c>
      <c r="CO360" s="85">
        <v>43767</v>
      </c>
      <c r="CP360" s="83" t="s">
        <v>4406</v>
      </c>
      <c r="CQ360" s="83" t="s">
        <v>102</v>
      </c>
      <c r="CR360" s="83" t="s">
        <v>482</v>
      </c>
      <c r="CS360" s="83">
        <v>355</v>
      </c>
      <c r="CT360" s="83" t="s">
        <v>483</v>
      </c>
      <c r="CU360" s="83">
        <v>1</v>
      </c>
      <c r="CV360" s="83">
        <v>0</v>
      </c>
      <c r="CW360" s="83">
        <v>0</v>
      </c>
      <c r="CX360" s="83" t="s">
        <v>109</v>
      </c>
      <c r="CY360" s="83" t="s">
        <v>583</v>
      </c>
      <c r="CZ360" s="83">
        <v>0</v>
      </c>
      <c r="DA360" s="83">
        <v>0</v>
      </c>
      <c r="DB360" s="83">
        <f t="shared" si="23"/>
        <v>0</v>
      </c>
      <c r="DC360" s="83" t="s">
        <v>497</v>
      </c>
      <c r="DE360" s="136">
        <v>1</v>
      </c>
      <c r="DF360" s="136">
        <v>1</v>
      </c>
      <c r="DG360" s="215" t="s">
        <v>269</v>
      </c>
      <c r="DH360" s="136">
        <v>1</v>
      </c>
      <c r="DI360" s="136">
        <v>1</v>
      </c>
      <c r="DJ360" s="215" t="s">
        <v>269</v>
      </c>
      <c r="EE360" s="136" t="b">
        <v>1</v>
      </c>
      <c r="EF360" s="136" t="b">
        <v>1</v>
      </c>
      <c r="EG360" s="136" t="b">
        <v>1</v>
      </c>
      <c r="EH360" s="136" t="b">
        <v>1</v>
      </c>
      <c r="EL360" s="215" t="s">
        <v>269</v>
      </c>
    </row>
    <row r="361" spans="1:142" ht="60" customHeight="1" x14ac:dyDescent="0.55000000000000004">
      <c r="A361" s="83" t="s">
        <v>130</v>
      </c>
      <c r="B361" s="83" t="s">
        <v>98</v>
      </c>
      <c r="C361">
        <v>161177</v>
      </c>
      <c r="D361" t="s">
        <v>1009</v>
      </c>
      <c r="E361" t="s">
        <v>1009</v>
      </c>
      <c r="F361" s="83" t="s">
        <v>108</v>
      </c>
      <c r="G361" s="213">
        <v>42940</v>
      </c>
      <c r="H361" s="83" t="s">
        <v>102</v>
      </c>
      <c r="I361" s="213">
        <v>43246</v>
      </c>
      <c r="J361" s="83" t="s">
        <v>228</v>
      </c>
      <c r="K361" s="214">
        <v>795297236569</v>
      </c>
      <c r="L361" s="83" t="s">
        <v>97</v>
      </c>
      <c r="M361" s="213">
        <v>43549</v>
      </c>
      <c r="N361">
        <v>154912</v>
      </c>
      <c r="O361" s="145" t="s">
        <v>567</v>
      </c>
      <c r="P361" s="145" t="s">
        <v>99</v>
      </c>
      <c r="Q361" s="145" t="s">
        <v>100</v>
      </c>
      <c r="R361" s="145" t="s">
        <v>567</v>
      </c>
      <c r="V361">
        <v>6856</v>
      </c>
      <c r="W361" s="83" t="s">
        <v>101</v>
      </c>
      <c r="X361" s="83" t="s">
        <v>103</v>
      </c>
      <c r="Y361" t="s">
        <v>2323</v>
      </c>
      <c r="Z361" s="83" t="s">
        <v>102</v>
      </c>
      <c r="AA361" s="83" t="s">
        <v>102</v>
      </c>
      <c r="AB361" t="s">
        <v>3314</v>
      </c>
      <c r="AC361" s="83" t="s">
        <v>3984</v>
      </c>
      <c r="AD361" s="83" t="s">
        <v>144</v>
      </c>
      <c r="AE361" s="83" t="s">
        <v>105</v>
      </c>
      <c r="AF361" t="s">
        <v>2323</v>
      </c>
      <c r="AG361" s="83" t="s">
        <v>102</v>
      </c>
      <c r="AH361" s="83" t="s">
        <v>102</v>
      </c>
      <c r="AI361" t="s">
        <v>3314</v>
      </c>
      <c r="AJ361" s="83" t="s">
        <v>3984</v>
      </c>
      <c r="AK361" s="83" t="s">
        <v>144</v>
      </c>
      <c r="AL361" s="83" t="s">
        <v>105</v>
      </c>
      <c r="AM361" s="87" t="s">
        <v>106</v>
      </c>
      <c r="AN361" t="s">
        <v>2323</v>
      </c>
      <c r="AO361" t="s">
        <v>3314</v>
      </c>
      <c r="AP361" s="83" t="s">
        <v>3984</v>
      </c>
      <c r="AQ361" s="83" t="s">
        <v>144</v>
      </c>
      <c r="AR361" s="87" t="s">
        <v>106</v>
      </c>
      <c r="AT361" s="83" t="s">
        <v>107</v>
      </c>
      <c r="AU361" s="146" t="s">
        <v>107</v>
      </c>
      <c r="AV361" s="146" t="s">
        <v>107</v>
      </c>
      <c r="AX361" s="110" t="s">
        <v>107</v>
      </c>
      <c r="AY361" s="111"/>
      <c r="AZ361" s="112">
        <f t="shared" ca="1" si="24"/>
        <v>6323</v>
      </c>
      <c r="BA361" s="136">
        <f t="shared" ca="1" si="25"/>
        <v>78</v>
      </c>
      <c r="BB361" s="114" t="s">
        <v>134</v>
      </c>
      <c r="BC361" s="114" t="s">
        <v>108</v>
      </c>
      <c r="BD361" s="114"/>
      <c r="BE361" s="115" t="s">
        <v>102</v>
      </c>
      <c r="BF361" s="115" t="s">
        <v>102</v>
      </c>
      <c r="BG361" s="115" t="s">
        <v>102</v>
      </c>
      <c r="BH361" s="115" t="s">
        <v>102</v>
      </c>
      <c r="BI361" s="116"/>
      <c r="BJ361" s="117" t="s">
        <v>109</v>
      </c>
      <c r="BK361" s="117" t="s">
        <v>109</v>
      </c>
      <c r="BL361" s="83">
        <f t="shared" ca="1" si="26"/>
        <v>83</v>
      </c>
      <c r="BM361" s="83" t="s">
        <v>108</v>
      </c>
      <c r="BN361" s="83">
        <v>0</v>
      </c>
      <c r="BO361" s="83" t="s">
        <v>108</v>
      </c>
      <c r="BP361" s="83">
        <v>-617000</v>
      </c>
      <c r="BQ361" s="83" t="s">
        <v>198</v>
      </c>
      <c r="BR361" s="83" t="s">
        <v>164</v>
      </c>
      <c r="BS361" s="83" t="s">
        <v>499</v>
      </c>
      <c r="BT361" s="83">
        <v>-617000</v>
      </c>
      <c r="BU361" s="83" t="s">
        <v>198</v>
      </c>
      <c r="BV361" s="83" t="s">
        <v>164</v>
      </c>
      <c r="BW361" s="83" t="s">
        <v>499</v>
      </c>
      <c r="BY361" s="136">
        <v>0</v>
      </c>
      <c r="BZ361" s="136">
        <v>0</v>
      </c>
      <c r="CA361" s="136">
        <v>0</v>
      </c>
      <c r="CB361" s="136">
        <v>0</v>
      </c>
      <c r="CD361" s="136">
        <v>0</v>
      </c>
      <c r="CE361" s="136">
        <v>0</v>
      </c>
      <c r="CF361" s="136">
        <v>0</v>
      </c>
      <c r="CG361" s="136">
        <v>0</v>
      </c>
      <c r="CH361" s="136">
        <v>0</v>
      </c>
      <c r="CI361" s="136">
        <v>0</v>
      </c>
      <c r="CJ361" s="136">
        <v>0</v>
      </c>
      <c r="CK361" s="138">
        <v>0</v>
      </c>
      <c r="CL361" s="138">
        <v>0</v>
      </c>
      <c r="CM361" s="136">
        <v>0</v>
      </c>
      <c r="CN361" s="136">
        <v>0</v>
      </c>
      <c r="CO361" s="85">
        <v>43768</v>
      </c>
      <c r="CP361" s="83" t="s">
        <v>4407</v>
      </c>
      <c r="CQ361" s="83" t="s">
        <v>102</v>
      </c>
      <c r="CR361" s="83" t="s">
        <v>482</v>
      </c>
      <c r="CS361" s="83">
        <v>356</v>
      </c>
      <c r="CT361" s="83" t="s">
        <v>483</v>
      </c>
      <c r="CU361" s="83">
        <v>1</v>
      </c>
      <c r="CV361" s="83">
        <v>0</v>
      </c>
      <c r="CW361" s="83">
        <v>0</v>
      </c>
      <c r="CX361" s="83" t="s">
        <v>109</v>
      </c>
      <c r="CY361" s="83" t="s">
        <v>583</v>
      </c>
      <c r="CZ361" s="83">
        <v>0</v>
      </c>
      <c r="DA361" s="83">
        <v>0</v>
      </c>
      <c r="DB361" s="83">
        <f t="shared" si="23"/>
        <v>0</v>
      </c>
      <c r="DC361" s="83" t="s">
        <v>497</v>
      </c>
      <c r="DE361" s="136">
        <v>1</v>
      </c>
      <c r="DF361" s="136">
        <v>1</v>
      </c>
      <c r="DG361" s="215" t="s">
        <v>269</v>
      </c>
      <c r="DH361" s="136">
        <v>1</v>
      </c>
      <c r="DI361" s="136">
        <v>1</v>
      </c>
      <c r="DJ361" s="215" t="s">
        <v>269</v>
      </c>
      <c r="EE361" s="136" t="b">
        <v>1</v>
      </c>
      <c r="EF361" s="136" t="b">
        <v>1</v>
      </c>
      <c r="EG361" s="136" t="b">
        <v>1</v>
      </c>
      <c r="EH361" s="136" t="b">
        <v>1</v>
      </c>
      <c r="EL361" s="215" t="s">
        <v>269</v>
      </c>
    </row>
    <row r="362" spans="1:142" ht="60" customHeight="1" x14ac:dyDescent="0.55000000000000004">
      <c r="A362" s="83" t="s">
        <v>130</v>
      </c>
      <c r="B362" s="83" t="s">
        <v>98</v>
      </c>
      <c r="C362">
        <v>254849</v>
      </c>
      <c r="D362" t="s">
        <v>1010</v>
      </c>
      <c r="E362" t="s">
        <v>1010</v>
      </c>
      <c r="F362" s="83" t="s">
        <v>108</v>
      </c>
      <c r="G362" s="213">
        <v>28553</v>
      </c>
      <c r="H362" s="83" t="s">
        <v>102</v>
      </c>
      <c r="I362" s="213">
        <v>43401</v>
      </c>
      <c r="J362" s="83" t="s">
        <v>228</v>
      </c>
      <c r="K362" s="214">
        <v>113986350440</v>
      </c>
      <c r="L362" s="83" t="s">
        <v>126</v>
      </c>
      <c r="M362" s="213">
        <v>43554</v>
      </c>
      <c r="N362">
        <v>933221</v>
      </c>
      <c r="O362" s="145" t="s">
        <v>567</v>
      </c>
      <c r="P362" s="145" t="s">
        <v>99</v>
      </c>
      <c r="Q362" s="145" t="s">
        <v>100</v>
      </c>
      <c r="R362" s="145" t="s">
        <v>567</v>
      </c>
      <c r="V362">
        <v>7003</v>
      </c>
      <c r="W362" s="83" t="s">
        <v>1753</v>
      </c>
      <c r="X362" s="83" t="s">
        <v>103</v>
      </c>
      <c r="Y362" t="s">
        <v>2324</v>
      </c>
      <c r="Z362" s="83" t="s">
        <v>102</v>
      </c>
      <c r="AA362" s="83" t="s">
        <v>102</v>
      </c>
      <c r="AB362" t="s">
        <v>3315</v>
      </c>
      <c r="AC362" s="83" t="s">
        <v>3985</v>
      </c>
      <c r="AD362" s="83" t="s">
        <v>111</v>
      </c>
      <c r="AE362" s="83" t="s">
        <v>105</v>
      </c>
      <c r="AF362" t="s">
        <v>2324</v>
      </c>
      <c r="AG362" s="83" t="s">
        <v>102</v>
      </c>
      <c r="AH362" s="83" t="s">
        <v>102</v>
      </c>
      <c r="AI362" t="s">
        <v>3315</v>
      </c>
      <c r="AJ362" s="83" t="s">
        <v>3985</v>
      </c>
      <c r="AK362" s="83" t="s">
        <v>111</v>
      </c>
      <c r="AL362" s="83" t="s">
        <v>105</v>
      </c>
      <c r="AM362" s="87" t="s">
        <v>106</v>
      </c>
      <c r="AN362" t="s">
        <v>2324</v>
      </c>
      <c r="AO362" t="s">
        <v>3315</v>
      </c>
      <c r="AP362" s="83" t="s">
        <v>3985</v>
      </c>
      <c r="AQ362" s="83" t="s">
        <v>144</v>
      </c>
      <c r="AR362" s="87" t="s">
        <v>106</v>
      </c>
      <c r="AT362" s="83" t="s">
        <v>107</v>
      </c>
      <c r="AU362" s="146" t="s">
        <v>107</v>
      </c>
      <c r="AV362" s="146" t="s">
        <v>107</v>
      </c>
      <c r="AX362" s="110" t="s">
        <v>107</v>
      </c>
      <c r="AY362" s="111"/>
      <c r="AZ362" s="112">
        <f t="shared" ca="1" si="24"/>
        <v>4043</v>
      </c>
      <c r="BA362" s="136">
        <f t="shared" ca="1" si="25"/>
        <v>14</v>
      </c>
      <c r="BB362" s="114" t="s">
        <v>136</v>
      </c>
      <c r="BC362" s="114" t="s">
        <v>108</v>
      </c>
      <c r="BD362" s="114"/>
      <c r="BE362" s="115" t="s">
        <v>102</v>
      </c>
      <c r="BF362" s="115" t="s">
        <v>102</v>
      </c>
      <c r="BG362" s="115" t="s">
        <v>102</v>
      </c>
      <c r="BH362" s="115" t="s">
        <v>102</v>
      </c>
      <c r="BI362" s="116"/>
      <c r="BJ362" s="117" t="s">
        <v>109</v>
      </c>
      <c r="BK362" s="117" t="s">
        <v>109</v>
      </c>
      <c r="BL362" s="83">
        <f t="shared" ca="1" si="26"/>
        <v>19</v>
      </c>
      <c r="BM362" s="83" t="s">
        <v>270</v>
      </c>
      <c r="BN362" s="83">
        <v>0</v>
      </c>
      <c r="BO362" s="83" t="s">
        <v>108</v>
      </c>
      <c r="BP362" s="83">
        <v>-618735</v>
      </c>
      <c r="BQ362" s="83" t="s">
        <v>381</v>
      </c>
      <c r="BR362" s="83" t="s">
        <v>157</v>
      </c>
      <c r="BS362" s="83" t="s">
        <v>502</v>
      </c>
      <c r="BT362" s="83">
        <v>-618735</v>
      </c>
      <c r="BU362" s="83" t="s">
        <v>381</v>
      </c>
      <c r="BV362" s="83" t="s">
        <v>157</v>
      </c>
      <c r="BW362" s="83" t="s">
        <v>502</v>
      </c>
      <c r="BY362" s="136">
        <v>0</v>
      </c>
      <c r="BZ362" s="136">
        <v>0</v>
      </c>
      <c r="CA362" s="136">
        <v>0</v>
      </c>
      <c r="CB362" s="136">
        <v>0</v>
      </c>
      <c r="CD362" s="136">
        <v>0</v>
      </c>
      <c r="CE362" s="136">
        <v>0</v>
      </c>
      <c r="CF362" s="136">
        <v>0</v>
      </c>
      <c r="CG362" s="136">
        <v>0</v>
      </c>
      <c r="CH362" s="136">
        <v>0</v>
      </c>
      <c r="CI362" s="136">
        <v>0</v>
      </c>
      <c r="CJ362" s="136">
        <v>0</v>
      </c>
      <c r="CK362" s="138">
        <v>0</v>
      </c>
      <c r="CL362" s="138">
        <v>0</v>
      </c>
      <c r="CM362" s="136">
        <v>0</v>
      </c>
      <c r="CN362" s="136">
        <v>0</v>
      </c>
      <c r="CO362" s="85">
        <v>43769</v>
      </c>
      <c r="CP362" s="83" t="s">
        <v>4408</v>
      </c>
      <c r="CQ362" s="83" t="s">
        <v>102</v>
      </c>
      <c r="CR362" s="83" t="s">
        <v>482</v>
      </c>
      <c r="CS362" s="83">
        <v>357</v>
      </c>
      <c r="CT362" s="83" t="s">
        <v>483</v>
      </c>
      <c r="CU362" s="83">
        <v>1</v>
      </c>
      <c r="CV362" s="83">
        <v>0</v>
      </c>
      <c r="CW362" s="83">
        <v>0</v>
      </c>
      <c r="CX362" s="83" t="s">
        <v>109</v>
      </c>
      <c r="CY362" s="83" t="s">
        <v>583</v>
      </c>
      <c r="CZ362" s="83">
        <v>0</v>
      </c>
      <c r="DA362" s="83">
        <v>0</v>
      </c>
      <c r="DB362" s="83">
        <f t="shared" si="23"/>
        <v>0</v>
      </c>
      <c r="DC362" s="83" t="s">
        <v>497</v>
      </c>
      <c r="DE362" s="136">
        <v>1</v>
      </c>
      <c r="DF362" s="136">
        <v>1</v>
      </c>
      <c r="DG362" s="215" t="s">
        <v>269</v>
      </c>
      <c r="DH362" s="136">
        <v>1</v>
      </c>
      <c r="DI362" s="136">
        <v>1</v>
      </c>
      <c r="DJ362" s="215" t="s">
        <v>269</v>
      </c>
      <c r="EE362" s="136" t="b">
        <v>1</v>
      </c>
      <c r="EF362" s="136" t="b">
        <v>1</v>
      </c>
      <c r="EG362" s="136" t="b">
        <v>1</v>
      </c>
      <c r="EH362" s="136" t="b">
        <v>1</v>
      </c>
      <c r="EL362" s="215" t="s">
        <v>269</v>
      </c>
    </row>
    <row r="363" spans="1:142" ht="60" customHeight="1" x14ac:dyDescent="0.55000000000000004">
      <c r="A363" s="83" t="s">
        <v>130</v>
      </c>
      <c r="B363" s="83" t="s">
        <v>98</v>
      </c>
      <c r="C363">
        <v>735235</v>
      </c>
      <c r="D363" t="s">
        <v>1011</v>
      </c>
      <c r="E363" t="s">
        <v>1011</v>
      </c>
      <c r="F363" s="83" t="s">
        <v>108</v>
      </c>
      <c r="G363" s="213">
        <v>31814</v>
      </c>
      <c r="H363" s="83" t="s">
        <v>102</v>
      </c>
      <c r="I363" s="213">
        <v>43440</v>
      </c>
      <c r="J363" s="83" t="s">
        <v>228</v>
      </c>
      <c r="K363" s="214">
        <v>941978751806</v>
      </c>
      <c r="L363" s="83" t="s">
        <v>135</v>
      </c>
      <c r="M363" s="213">
        <v>43515</v>
      </c>
      <c r="N363">
        <v>888416</v>
      </c>
      <c r="O363" s="145" t="s">
        <v>567</v>
      </c>
      <c r="P363" s="145" t="s">
        <v>99</v>
      </c>
      <c r="Q363" s="145" t="s">
        <v>100</v>
      </c>
      <c r="R363" s="145" t="s">
        <v>567</v>
      </c>
      <c r="V363">
        <v>9826</v>
      </c>
      <c r="W363" s="83" t="s">
        <v>101</v>
      </c>
      <c r="X363" s="83" t="s">
        <v>103</v>
      </c>
      <c r="Y363" t="s">
        <v>2325</v>
      </c>
      <c r="Z363" s="83" t="s">
        <v>102</v>
      </c>
      <c r="AA363" s="83" t="s">
        <v>102</v>
      </c>
      <c r="AB363" t="s">
        <v>3316</v>
      </c>
      <c r="AC363" s="83" t="s">
        <v>3986</v>
      </c>
      <c r="AD363" s="83" t="s">
        <v>144</v>
      </c>
      <c r="AE363" s="83" t="s">
        <v>105</v>
      </c>
      <c r="AF363" t="s">
        <v>2325</v>
      </c>
      <c r="AG363" s="83" t="s">
        <v>102</v>
      </c>
      <c r="AH363" s="83" t="s">
        <v>102</v>
      </c>
      <c r="AI363" t="s">
        <v>3316</v>
      </c>
      <c r="AJ363" s="83" t="s">
        <v>3986</v>
      </c>
      <c r="AK363" s="83" t="s">
        <v>144</v>
      </c>
      <c r="AL363" s="83" t="s">
        <v>105</v>
      </c>
      <c r="AM363" s="87" t="s">
        <v>106</v>
      </c>
      <c r="AN363" t="s">
        <v>2325</v>
      </c>
      <c r="AO363" t="s">
        <v>3316</v>
      </c>
      <c r="AP363" s="83" t="s">
        <v>3986</v>
      </c>
      <c r="AQ363" s="83" t="s">
        <v>111</v>
      </c>
      <c r="AR363" s="87" t="s">
        <v>106</v>
      </c>
      <c r="AT363" s="83" t="s">
        <v>107</v>
      </c>
      <c r="AU363" s="146" t="s">
        <v>107</v>
      </c>
      <c r="AV363" s="146" t="s">
        <v>107</v>
      </c>
      <c r="AX363" s="110" t="s">
        <v>107</v>
      </c>
      <c r="AY363" s="111"/>
      <c r="AZ363" s="112">
        <f t="shared" ca="1" si="24"/>
        <v>1928</v>
      </c>
      <c r="BA363" s="136">
        <f t="shared" ca="1" si="25"/>
        <v>63</v>
      </c>
      <c r="BB363" s="114" t="s">
        <v>134</v>
      </c>
      <c r="BC363" s="114" t="s">
        <v>108</v>
      </c>
      <c r="BD363" s="114"/>
      <c r="BE363" s="115" t="s">
        <v>102</v>
      </c>
      <c r="BF363" s="115" t="s">
        <v>102</v>
      </c>
      <c r="BG363" s="115" t="s">
        <v>102</v>
      </c>
      <c r="BH363" s="115" t="s">
        <v>102</v>
      </c>
      <c r="BI363" s="116"/>
      <c r="BJ363" s="117" t="s">
        <v>109</v>
      </c>
      <c r="BK363" s="117" t="s">
        <v>109</v>
      </c>
      <c r="BL363" s="83">
        <f t="shared" ca="1" si="26"/>
        <v>12</v>
      </c>
      <c r="BM363" s="83" t="s">
        <v>108</v>
      </c>
      <c r="BN363" s="83">
        <v>0</v>
      </c>
      <c r="BO363" s="83" t="s">
        <v>108</v>
      </c>
      <c r="BP363" s="83">
        <v>-620470</v>
      </c>
      <c r="BQ363" s="83" t="s">
        <v>312</v>
      </c>
      <c r="BR363" s="83" t="s">
        <v>153</v>
      </c>
      <c r="BS363" s="83" t="s">
        <v>499</v>
      </c>
      <c r="BT363" s="83">
        <v>-620470</v>
      </c>
      <c r="BU363" s="83" t="s">
        <v>312</v>
      </c>
      <c r="BV363" s="83" t="s">
        <v>153</v>
      </c>
      <c r="BW363" s="83" t="s">
        <v>499</v>
      </c>
      <c r="BY363" s="136">
        <v>0</v>
      </c>
      <c r="BZ363" s="136">
        <v>0</v>
      </c>
      <c r="CA363" s="136">
        <v>0</v>
      </c>
      <c r="CB363" s="136">
        <v>0</v>
      </c>
      <c r="CD363" s="136">
        <v>0</v>
      </c>
      <c r="CE363" s="136">
        <v>0</v>
      </c>
      <c r="CF363" s="136">
        <v>0</v>
      </c>
      <c r="CG363" s="136">
        <v>0</v>
      </c>
      <c r="CH363" s="136">
        <v>0</v>
      </c>
      <c r="CI363" s="136">
        <v>0</v>
      </c>
      <c r="CJ363" s="136">
        <v>0</v>
      </c>
      <c r="CK363" s="138">
        <v>0</v>
      </c>
      <c r="CL363" s="138">
        <v>0</v>
      </c>
      <c r="CM363" s="136">
        <v>0</v>
      </c>
      <c r="CN363" s="136">
        <v>0</v>
      </c>
      <c r="CO363" s="85">
        <v>43770</v>
      </c>
      <c r="CP363" s="83" t="s">
        <v>4409</v>
      </c>
      <c r="CQ363" s="83" t="s">
        <v>102</v>
      </c>
      <c r="CR363" s="83" t="s">
        <v>482</v>
      </c>
      <c r="CS363" s="83">
        <v>358</v>
      </c>
      <c r="CT363" s="83" t="s">
        <v>483</v>
      </c>
      <c r="CU363" s="83">
        <v>1</v>
      </c>
      <c r="CV363" s="83">
        <v>0</v>
      </c>
      <c r="CW363" s="83">
        <v>0</v>
      </c>
      <c r="CX363" s="83" t="s">
        <v>109</v>
      </c>
      <c r="CY363" s="83" t="s">
        <v>583</v>
      </c>
      <c r="CZ363" s="83">
        <v>0</v>
      </c>
      <c r="DA363" s="83">
        <v>0</v>
      </c>
      <c r="DB363" s="83">
        <f t="shared" si="23"/>
        <v>0</v>
      </c>
      <c r="DC363" s="83" t="s">
        <v>497</v>
      </c>
      <c r="DE363" s="136">
        <v>1</v>
      </c>
      <c r="DF363" s="136">
        <v>1</v>
      </c>
      <c r="DG363" s="215" t="s">
        <v>269</v>
      </c>
      <c r="DH363" s="136">
        <v>1</v>
      </c>
      <c r="DI363" s="136">
        <v>1</v>
      </c>
      <c r="DJ363" s="215" t="s">
        <v>269</v>
      </c>
      <c r="EE363" s="136" t="b">
        <v>1</v>
      </c>
      <c r="EF363" s="136" t="b">
        <v>1</v>
      </c>
      <c r="EG363" s="136" t="b">
        <v>1</v>
      </c>
      <c r="EH363" s="136" t="b">
        <v>1</v>
      </c>
      <c r="EL363" s="215" t="s">
        <v>269</v>
      </c>
    </row>
    <row r="364" spans="1:142" ht="60" customHeight="1" x14ac:dyDescent="0.55000000000000004">
      <c r="A364" s="83" t="s">
        <v>130</v>
      </c>
      <c r="B364" s="83" t="s">
        <v>98</v>
      </c>
      <c r="C364">
        <v>901262</v>
      </c>
      <c r="D364" t="s">
        <v>1012</v>
      </c>
      <c r="E364" t="s">
        <v>1012</v>
      </c>
      <c r="F364" s="83" t="s">
        <v>108</v>
      </c>
      <c r="G364" s="213">
        <v>32713</v>
      </c>
      <c r="H364" s="83" t="s">
        <v>102</v>
      </c>
      <c r="I364" s="213">
        <v>43446</v>
      </c>
      <c r="J364" s="83" t="s">
        <v>228</v>
      </c>
      <c r="K364" s="214">
        <v>391164147663</v>
      </c>
      <c r="L364" s="83" t="s">
        <v>97</v>
      </c>
      <c r="M364" s="213">
        <v>43766</v>
      </c>
      <c r="N364">
        <v>263565</v>
      </c>
      <c r="O364" s="145" t="s">
        <v>567</v>
      </c>
      <c r="P364" s="145" t="s">
        <v>99</v>
      </c>
      <c r="Q364" s="145" t="s">
        <v>100</v>
      </c>
      <c r="R364" s="145" t="s">
        <v>567</v>
      </c>
      <c r="V364">
        <v>2548</v>
      </c>
      <c r="W364" s="83" t="s">
        <v>101</v>
      </c>
      <c r="X364" s="83" t="s">
        <v>103</v>
      </c>
      <c r="Y364" t="s">
        <v>2326</v>
      </c>
      <c r="Z364" s="83" t="s">
        <v>102</v>
      </c>
      <c r="AA364" s="83" t="s">
        <v>102</v>
      </c>
      <c r="AB364" t="s">
        <v>3317</v>
      </c>
      <c r="AC364" s="83" t="s">
        <v>3987</v>
      </c>
      <c r="AD364" s="83" t="s">
        <v>144</v>
      </c>
      <c r="AE364" s="83" t="s">
        <v>105</v>
      </c>
      <c r="AF364" t="s">
        <v>2326</v>
      </c>
      <c r="AG364" s="83" t="s">
        <v>102</v>
      </c>
      <c r="AH364" s="83" t="s">
        <v>102</v>
      </c>
      <c r="AI364" t="s">
        <v>3317</v>
      </c>
      <c r="AJ364" s="83" t="s">
        <v>3987</v>
      </c>
      <c r="AK364" s="83" t="s">
        <v>144</v>
      </c>
      <c r="AL364" s="83" t="s">
        <v>105</v>
      </c>
      <c r="AM364" s="87" t="s">
        <v>106</v>
      </c>
      <c r="AN364" t="s">
        <v>2326</v>
      </c>
      <c r="AO364" t="s">
        <v>3317</v>
      </c>
      <c r="AP364" s="83" t="s">
        <v>3987</v>
      </c>
      <c r="AQ364" s="83" t="s">
        <v>144</v>
      </c>
      <c r="AR364" s="87" t="s">
        <v>106</v>
      </c>
      <c r="AT364" s="83" t="s">
        <v>107</v>
      </c>
      <c r="AU364" s="146" t="s">
        <v>107</v>
      </c>
      <c r="AV364" s="146" t="s">
        <v>107</v>
      </c>
      <c r="AX364" s="110" t="s">
        <v>107</v>
      </c>
      <c r="AY364" s="111"/>
      <c r="AZ364" s="112">
        <f t="shared" ca="1" si="24"/>
        <v>2801</v>
      </c>
      <c r="BA364" s="136">
        <f t="shared" ca="1" si="25"/>
        <v>53</v>
      </c>
      <c r="BB364" s="114" t="s">
        <v>134</v>
      </c>
      <c r="BC364" s="114" t="s">
        <v>108</v>
      </c>
      <c r="BD364" s="114"/>
      <c r="BE364" s="115" t="s">
        <v>102</v>
      </c>
      <c r="BF364" s="115" t="s">
        <v>102</v>
      </c>
      <c r="BG364" s="115" t="s">
        <v>102</v>
      </c>
      <c r="BH364" s="115" t="s">
        <v>102</v>
      </c>
      <c r="BI364" s="116"/>
      <c r="BJ364" s="117" t="s">
        <v>109</v>
      </c>
      <c r="BK364" s="117" t="s">
        <v>109</v>
      </c>
      <c r="BL364" s="83">
        <f t="shared" ca="1" si="26"/>
        <v>92</v>
      </c>
      <c r="BM364" s="83" t="s">
        <v>108</v>
      </c>
      <c r="BN364" s="83">
        <v>0</v>
      </c>
      <c r="BO364" s="83" t="s">
        <v>108</v>
      </c>
      <c r="BP364" s="83">
        <v>-622205</v>
      </c>
      <c r="BQ364" s="83" t="s">
        <v>198</v>
      </c>
      <c r="BR364" s="83" t="s">
        <v>164</v>
      </c>
      <c r="BS364" s="83" t="s">
        <v>499</v>
      </c>
      <c r="BT364" s="83">
        <v>-622205</v>
      </c>
      <c r="BU364" s="83" t="s">
        <v>198</v>
      </c>
      <c r="BV364" s="83" t="s">
        <v>164</v>
      </c>
      <c r="BW364" s="83" t="s">
        <v>499</v>
      </c>
      <c r="BY364" s="136">
        <v>0</v>
      </c>
      <c r="BZ364" s="136">
        <v>0</v>
      </c>
      <c r="CA364" s="136">
        <v>0</v>
      </c>
      <c r="CB364" s="136">
        <v>0</v>
      </c>
      <c r="CD364" s="136">
        <v>0</v>
      </c>
      <c r="CE364" s="136">
        <v>0</v>
      </c>
      <c r="CF364" s="136">
        <v>0</v>
      </c>
      <c r="CG364" s="136">
        <v>0</v>
      </c>
      <c r="CH364" s="136">
        <v>0</v>
      </c>
      <c r="CI364" s="136">
        <v>0</v>
      </c>
      <c r="CJ364" s="136">
        <v>0</v>
      </c>
      <c r="CK364" s="138">
        <v>0</v>
      </c>
      <c r="CL364" s="138">
        <v>0</v>
      </c>
      <c r="CM364" s="136">
        <v>0</v>
      </c>
      <c r="CN364" s="136">
        <v>0</v>
      </c>
      <c r="CO364" s="85">
        <v>43771</v>
      </c>
      <c r="CP364" s="83" t="s">
        <v>4410</v>
      </c>
      <c r="CQ364" s="83" t="s">
        <v>102</v>
      </c>
      <c r="CR364" s="83" t="s">
        <v>482</v>
      </c>
      <c r="CS364" s="83">
        <v>359</v>
      </c>
      <c r="CT364" s="83" t="s">
        <v>483</v>
      </c>
      <c r="CU364" s="83">
        <v>1</v>
      </c>
      <c r="CV364" s="83">
        <v>0</v>
      </c>
      <c r="CW364" s="83">
        <v>0</v>
      </c>
      <c r="CX364" s="83" t="s">
        <v>109</v>
      </c>
      <c r="CY364" s="83" t="s">
        <v>583</v>
      </c>
      <c r="CZ364" s="83">
        <v>0</v>
      </c>
      <c r="DA364" s="83">
        <v>0</v>
      </c>
      <c r="DB364" s="83">
        <f t="shared" si="23"/>
        <v>0</v>
      </c>
      <c r="DC364" s="83" t="s">
        <v>497</v>
      </c>
      <c r="DE364" s="136">
        <v>1</v>
      </c>
      <c r="DF364" s="136">
        <v>1</v>
      </c>
      <c r="DG364" s="215" t="s">
        <v>269</v>
      </c>
      <c r="DH364" s="136">
        <v>1</v>
      </c>
      <c r="DI364" s="136">
        <v>1</v>
      </c>
      <c r="DJ364" s="215" t="s">
        <v>269</v>
      </c>
      <c r="EE364" s="136" t="b">
        <v>1</v>
      </c>
      <c r="EF364" s="136" t="b">
        <v>1</v>
      </c>
      <c r="EG364" s="136" t="b">
        <v>1</v>
      </c>
      <c r="EH364" s="136" t="b">
        <v>1</v>
      </c>
      <c r="EL364" s="215" t="s">
        <v>269</v>
      </c>
    </row>
    <row r="365" spans="1:142" ht="60" customHeight="1" x14ac:dyDescent="0.55000000000000004">
      <c r="A365" s="83" t="s">
        <v>130</v>
      </c>
      <c r="B365" s="83" t="s">
        <v>98</v>
      </c>
      <c r="C365">
        <v>144314</v>
      </c>
      <c r="D365" t="s">
        <v>1013</v>
      </c>
      <c r="E365" t="s">
        <v>1013</v>
      </c>
      <c r="F365" s="83" t="s">
        <v>108</v>
      </c>
      <c r="G365" s="213">
        <v>31605</v>
      </c>
      <c r="H365" s="83" t="s">
        <v>102</v>
      </c>
      <c r="I365" s="213">
        <v>43439</v>
      </c>
      <c r="J365" s="83" t="s">
        <v>228</v>
      </c>
      <c r="K365" s="214">
        <v>874605087212</v>
      </c>
      <c r="L365" s="83" t="s">
        <v>135</v>
      </c>
      <c r="M365" s="213">
        <v>43552</v>
      </c>
      <c r="N365">
        <v>154647</v>
      </c>
      <c r="O365" s="145" t="s">
        <v>567</v>
      </c>
      <c r="P365" s="145" t="s">
        <v>99</v>
      </c>
      <c r="Q365" s="145" t="s">
        <v>100</v>
      </c>
      <c r="R365" s="145" t="s">
        <v>567</v>
      </c>
      <c r="V365">
        <v>3404</v>
      </c>
      <c r="W365" s="83" t="s">
        <v>1754</v>
      </c>
      <c r="X365" s="83" t="s">
        <v>103</v>
      </c>
      <c r="Y365" t="s">
        <v>2327</v>
      </c>
      <c r="Z365" s="83" t="s">
        <v>102</v>
      </c>
      <c r="AA365" s="83" t="s">
        <v>102</v>
      </c>
      <c r="AB365" t="s">
        <v>3318</v>
      </c>
      <c r="AC365" s="83" t="s">
        <v>3988</v>
      </c>
      <c r="AD365" s="83" t="s">
        <v>111</v>
      </c>
      <c r="AE365" s="83" t="s">
        <v>105</v>
      </c>
      <c r="AF365" t="s">
        <v>2327</v>
      </c>
      <c r="AG365" s="83" t="s">
        <v>102</v>
      </c>
      <c r="AH365" s="83" t="s">
        <v>102</v>
      </c>
      <c r="AI365" t="s">
        <v>3318</v>
      </c>
      <c r="AJ365" s="83" t="s">
        <v>3988</v>
      </c>
      <c r="AK365" s="83" t="s">
        <v>111</v>
      </c>
      <c r="AL365" s="83" t="s">
        <v>105</v>
      </c>
      <c r="AM365" s="87" t="s">
        <v>106</v>
      </c>
      <c r="AN365" t="s">
        <v>2327</v>
      </c>
      <c r="AO365" t="s">
        <v>3318</v>
      </c>
      <c r="AP365" s="83" t="s">
        <v>3988</v>
      </c>
      <c r="AQ365" s="83" t="s">
        <v>144</v>
      </c>
      <c r="AR365" s="87" t="s">
        <v>106</v>
      </c>
      <c r="AT365" s="83" t="s">
        <v>107</v>
      </c>
      <c r="AU365" s="146" t="s">
        <v>107</v>
      </c>
      <c r="AV365" s="146" t="s">
        <v>107</v>
      </c>
      <c r="AX365" s="110" t="s">
        <v>107</v>
      </c>
      <c r="AY365" s="111"/>
      <c r="AZ365" s="112">
        <f t="shared" ca="1" si="24"/>
        <v>1778</v>
      </c>
      <c r="BA365" s="136">
        <f t="shared" ca="1" si="25"/>
        <v>29</v>
      </c>
      <c r="BB365" s="114" t="s">
        <v>136</v>
      </c>
      <c r="BC365" s="114" t="s">
        <v>108</v>
      </c>
      <c r="BD365" s="114"/>
      <c r="BE365" s="115" t="s">
        <v>102</v>
      </c>
      <c r="BF365" s="115" t="s">
        <v>102</v>
      </c>
      <c r="BG365" s="115" t="s">
        <v>102</v>
      </c>
      <c r="BH365" s="115" t="s">
        <v>102</v>
      </c>
      <c r="BI365" s="116"/>
      <c r="BJ365" s="117" t="s">
        <v>109</v>
      </c>
      <c r="BK365" s="117" t="s">
        <v>109</v>
      </c>
      <c r="BL365" s="83">
        <f t="shared" ca="1" si="26"/>
        <v>86</v>
      </c>
      <c r="BM365" s="83" t="s">
        <v>270</v>
      </c>
      <c r="BN365" s="83">
        <v>0</v>
      </c>
      <c r="BO365" s="83" t="s">
        <v>108</v>
      </c>
      <c r="BP365" s="83">
        <v>-623940</v>
      </c>
      <c r="BQ365" s="83" t="s">
        <v>381</v>
      </c>
      <c r="BR365" s="83" t="s">
        <v>157</v>
      </c>
      <c r="BS365" s="83" t="s">
        <v>502</v>
      </c>
      <c r="BT365" s="83">
        <v>-623940</v>
      </c>
      <c r="BU365" s="83" t="s">
        <v>381</v>
      </c>
      <c r="BV365" s="83" t="s">
        <v>157</v>
      </c>
      <c r="BW365" s="83" t="s">
        <v>502</v>
      </c>
      <c r="BY365" s="136">
        <v>0</v>
      </c>
      <c r="BZ365" s="136">
        <v>0</v>
      </c>
      <c r="CA365" s="136">
        <v>0</v>
      </c>
      <c r="CB365" s="136">
        <v>0</v>
      </c>
      <c r="CD365" s="136">
        <v>0</v>
      </c>
      <c r="CE365" s="136">
        <v>0</v>
      </c>
      <c r="CF365" s="136">
        <v>0</v>
      </c>
      <c r="CG365" s="136">
        <v>0</v>
      </c>
      <c r="CH365" s="136">
        <v>0</v>
      </c>
      <c r="CI365" s="136">
        <v>0</v>
      </c>
      <c r="CJ365" s="136">
        <v>0</v>
      </c>
      <c r="CK365" s="138">
        <v>0</v>
      </c>
      <c r="CL365" s="138">
        <v>0</v>
      </c>
      <c r="CM365" s="136">
        <v>0</v>
      </c>
      <c r="CN365" s="136">
        <v>0</v>
      </c>
      <c r="CO365" s="85">
        <v>43772</v>
      </c>
      <c r="CP365" s="83" t="s">
        <v>4411</v>
      </c>
      <c r="CQ365" s="83" t="s">
        <v>102</v>
      </c>
      <c r="CR365" s="83" t="s">
        <v>482</v>
      </c>
      <c r="CS365" s="83">
        <v>360</v>
      </c>
      <c r="CT365" s="83" t="s">
        <v>483</v>
      </c>
      <c r="CU365" s="83">
        <v>1</v>
      </c>
      <c r="CV365" s="83">
        <v>0</v>
      </c>
      <c r="CW365" s="83">
        <v>0</v>
      </c>
      <c r="CX365" s="83" t="s">
        <v>109</v>
      </c>
      <c r="CY365" s="83" t="s">
        <v>583</v>
      </c>
      <c r="CZ365" s="83">
        <v>0</v>
      </c>
      <c r="DA365" s="83">
        <v>0</v>
      </c>
      <c r="DB365" s="83">
        <f t="shared" si="23"/>
        <v>0</v>
      </c>
      <c r="DC365" s="83" t="s">
        <v>497</v>
      </c>
      <c r="DE365" s="136">
        <v>1</v>
      </c>
      <c r="DF365" s="136">
        <v>1</v>
      </c>
      <c r="DG365" s="215" t="s">
        <v>269</v>
      </c>
      <c r="DH365" s="136">
        <v>1</v>
      </c>
      <c r="DI365" s="136">
        <v>1</v>
      </c>
      <c r="DJ365" s="215" t="s">
        <v>269</v>
      </c>
      <c r="EE365" s="136" t="b">
        <v>1</v>
      </c>
      <c r="EF365" s="136" t="b">
        <v>1</v>
      </c>
      <c r="EG365" s="136" t="b">
        <v>1</v>
      </c>
      <c r="EH365" s="136" t="b">
        <v>1</v>
      </c>
      <c r="EL365" s="215" t="s">
        <v>269</v>
      </c>
    </row>
    <row r="366" spans="1:142" ht="60" customHeight="1" x14ac:dyDescent="0.55000000000000004">
      <c r="A366" s="83" t="s">
        <v>130</v>
      </c>
      <c r="B366" s="83" t="s">
        <v>98</v>
      </c>
      <c r="C366">
        <v>118928</v>
      </c>
      <c r="D366" t="s">
        <v>1014</v>
      </c>
      <c r="E366" t="s">
        <v>1014</v>
      </c>
      <c r="F366" s="83" t="s">
        <v>108</v>
      </c>
      <c r="G366" s="213">
        <v>38442</v>
      </c>
      <c r="H366" s="83" t="s">
        <v>102</v>
      </c>
      <c r="I366" s="213">
        <v>43361</v>
      </c>
      <c r="J366" s="83" t="s">
        <v>228</v>
      </c>
      <c r="K366" s="214">
        <v>203945873000</v>
      </c>
      <c r="L366" s="83" t="s">
        <v>97</v>
      </c>
      <c r="M366" s="213">
        <v>43627</v>
      </c>
      <c r="N366">
        <v>919966</v>
      </c>
      <c r="O366" s="145" t="s">
        <v>567</v>
      </c>
      <c r="P366" s="145" t="s">
        <v>99</v>
      </c>
      <c r="Q366" s="145" t="s">
        <v>100</v>
      </c>
      <c r="R366" s="145" t="s">
        <v>567</v>
      </c>
      <c r="V366">
        <v>91</v>
      </c>
      <c r="W366" s="83" t="s">
        <v>101</v>
      </c>
      <c r="X366" s="83" t="s">
        <v>103</v>
      </c>
      <c r="Y366" t="s">
        <v>2328</v>
      </c>
      <c r="Z366" s="83" t="s">
        <v>102</v>
      </c>
      <c r="AA366" s="83" t="s">
        <v>102</v>
      </c>
      <c r="AB366" t="s">
        <v>3319</v>
      </c>
      <c r="AC366" s="83" t="s">
        <v>3989</v>
      </c>
      <c r="AD366" s="83" t="s">
        <v>144</v>
      </c>
      <c r="AE366" s="83" t="s">
        <v>105</v>
      </c>
      <c r="AF366" t="s">
        <v>2328</v>
      </c>
      <c r="AG366" s="83" t="s">
        <v>102</v>
      </c>
      <c r="AH366" s="83" t="s">
        <v>102</v>
      </c>
      <c r="AI366" t="s">
        <v>3319</v>
      </c>
      <c r="AJ366" s="83" t="s">
        <v>3989</v>
      </c>
      <c r="AK366" s="83" t="s">
        <v>144</v>
      </c>
      <c r="AL366" s="83" t="s">
        <v>105</v>
      </c>
      <c r="AM366" s="87" t="s">
        <v>106</v>
      </c>
      <c r="AN366" t="s">
        <v>2328</v>
      </c>
      <c r="AO366" t="s">
        <v>3319</v>
      </c>
      <c r="AP366" s="83" t="s">
        <v>3989</v>
      </c>
      <c r="AQ366" s="83" t="s">
        <v>111</v>
      </c>
      <c r="AR366" s="87" t="s">
        <v>106</v>
      </c>
      <c r="AT366" s="83" t="s">
        <v>107</v>
      </c>
      <c r="AU366" s="146" t="s">
        <v>107</v>
      </c>
      <c r="AV366" s="146" t="s">
        <v>107</v>
      </c>
      <c r="AX366" s="110" t="s">
        <v>107</v>
      </c>
      <c r="AY366" s="111"/>
      <c r="AZ366" s="112">
        <f t="shared" ca="1" si="24"/>
        <v>5548</v>
      </c>
      <c r="BA366" s="136">
        <f t="shared" ca="1" si="25"/>
        <v>10</v>
      </c>
      <c r="BB366" s="114" t="s">
        <v>134</v>
      </c>
      <c r="BC366" s="114" t="s">
        <v>108</v>
      </c>
      <c r="BD366" s="114"/>
      <c r="BE366" s="115" t="s">
        <v>102</v>
      </c>
      <c r="BF366" s="115" t="s">
        <v>102</v>
      </c>
      <c r="BG366" s="115" t="s">
        <v>102</v>
      </c>
      <c r="BH366" s="115" t="s">
        <v>102</v>
      </c>
      <c r="BI366" s="116"/>
      <c r="BJ366" s="117" t="s">
        <v>109</v>
      </c>
      <c r="BK366" s="117" t="s">
        <v>109</v>
      </c>
      <c r="BL366" s="83">
        <f t="shared" ca="1" si="26"/>
        <v>6</v>
      </c>
      <c r="BM366" s="83" t="s">
        <v>108</v>
      </c>
      <c r="BN366" s="83">
        <v>0</v>
      </c>
      <c r="BO366" s="83" t="s">
        <v>108</v>
      </c>
      <c r="BP366" s="83">
        <v>-625675</v>
      </c>
      <c r="BQ366" s="83" t="s">
        <v>312</v>
      </c>
      <c r="BR366" s="83" t="s">
        <v>153</v>
      </c>
      <c r="BS366" s="83" t="s">
        <v>499</v>
      </c>
      <c r="BT366" s="83">
        <v>-625675</v>
      </c>
      <c r="BU366" s="83" t="s">
        <v>312</v>
      </c>
      <c r="BV366" s="83" t="s">
        <v>153</v>
      </c>
      <c r="BW366" s="83" t="s">
        <v>499</v>
      </c>
      <c r="BY366" s="136">
        <v>0</v>
      </c>
      <c r="BZ366" s="136">
        <v>0</v>
      </c>
      <c r="CA366" s="136">
        <v>0</v>
      </c>
      <c r="CB366" s="136">
        <v>0</v>
      </c>
      <c r="CD366" s="136">
        <v>0</v>
      </c>
      <c r="CE366" s="136">
        <v>0</v>
      </c>
      <c r="CF366" s="136">
        <v>0</v>
      </c>
      <c r="CG366" s="136">
        <v>0</v>
      </c>
      <c r="CH366" s="136">
        <v>0</v>
      </c>
      <c r="CI366" s="136">
        <v>0</v>
      </c>
      <c r="CJ366" s="136">
        <v>0</v>
      </c>
      <c r="CK366" s="138">
        <v>0</v>
      </c>
      <c r="CL366" s="138">
        <v>0</v>
      </c>
      <c r="CM366" s="136">
        <v>0</v>
      </c>
      <c r="CN366" s="136">
        <v>0</v>
      </c>
      <c r="CO366" s="85">
        <v>43773</v>
      </c>
      <c r="CP366" s="83" t="s">
        <v>4412</v>
      </c>
      <c r="CQ366" s="83" t="s">
        <v>102</v>
      </c>
      <c r="CR366" s="83" t="s">
        <v>482</v>
      </c>
      <c r="CS366" s="83">
        <v>361</v>
      </c>
      <c r="CT366" s="83" t="s">
        <v>483</v>
      </c>
      <c r="CU366" s="83">
        <v>1</v>
      </c>
      <c r="CV366" s="83">
        <v>0</v>
      </c>
      <c r="CW366" s="83">
        <v>0</v>
      </c>
      <c r="CX366" s="83" t="s">
        <v>109</v>
      </c>
      <c r="CY366" s="83" t="s">
        <v>583</v>
      </c>
      <c r="CZ366" s="83">
        <v>0</v>
      </c>
      <c r="DA366" s="83">
        <v>0</v>
      </c>
      <c r="DB366" s="83">
        <f t="shared" si="23"/>
        <v>0</v>
      </c>
      <c r="DC366" s="83" t="s">
        <v>497</v>
      </c>
      <c r="DE366" s="136">
        <v>1</v>
      </c>
      <c r="DF366" s="136">
        <v>1</v>
      </c>
      <c r="DG366" s="215" t="s">
        <v>269</v>
      </c>
      <c r="DH366" s="136">
        <v>1</v>
      </c>
      <c r="DI366" s="136">
        <v>1</v>
      </c>
      <c r="DJ366" s="215" t="s">
        <v>269</v>
      </c>
      <c r="EE366" s="136" t="b">
        <v>1</v>
      </c>
      <c r="EF366" s="136" t="b">
        <v>1</v>
      </c>
      <c r="EG366" s="136" t="b">
        <v>1</v>
      </c>
      <c r="EH366" s="136" t="b">
        <v>1</v>
      </c>
      <c r="EL366" s="215" t="s">
        <v>269</v>
      </c>
    </row>
    <row r="367" spans="1:142" ht="60" customHeight="1" x14ac:dyDescent="0.55000000000000004">
      <c r="A367" s="83" t="s">
        <v>130</v>
      </c>
      <c r="B367" s="83" t="s">
        <v>98</v>
      </c>
      <c r="C367">
        <v>378409</v>
      </c>
      <c r="D367" t="s">
        <v>1015</v>
      </c>
      <c r="E367" t="s">
        <v>1015</v>
      </c>
      <c r="F367" s="83" t="s">
        <v>108</v>
      </c>
      <c r="G367" s="213">
        <v>39426</v>
      </c>
      <c r="H367" s="83" t="s">
        <v>102</v>
      </c>
      <c r="I367" s="213">
        <v>43112</v>
      </c>
      <c r="J367" s="83" t="s">
        <v>228</v>
      </c>
      <c r="K367" s="214">
        <v>960733365362</v>
      </c>
      <c r="L367" s="83" t="s">
        <v>126</v>
      </c>
      <c r="M367" s="213">
        <v>43602</v>
      </c>
      <c r="N367">
        <v>187287</v>
      </c>
      <c r="O367" s="145" t="s">
        <v>567</v>
      </c>
      <c r="P367" s="145" t="s">
        <v>99</v>
      </c>
      <c r="Q367" s="145" t="s">
        <v>100</v>
      </c>
      <c r="R367" s="145" t="s">
        <v>567</v>
      </c>
      <c r="V367">
        <v>6162</v>
      </c>
      <c r="W367" s="83" t="s">
        <v>101</v>
      </c>
      <c r="X367" s="83" t="s">
        <v>103</v>
      </c>
      <c r="Y367" t="s">
        <v>2329</v>
      </c>
      <c r="Z367" s="83" t="s">
        <v>102</v>
      </c>
      <c r="AA367" s="83" t="s">
        <v>102</v>
      </c>
      <c r="AB367" t="s">
        <v>3320</v>
      </c>
      <c r="AC367" s="83" t="s">
        <v>3990</v>
      </c>
      <c r="AD367" s="83" t="s">
        <v>144</v>
      </c>
      <c r="AE367" s="83" t="s">
        <v>105</v>
      </c>
      <c r="AF367" t="s">
        <v>2329</v>
      </c>
      <c r="AG367" s="83" t="s">
        <v>102</v>
      </c>
      <c r="AH367" s="83" t="s">
        <v>102</v>
      </c>
      <c r="AI367" t="s">
        <v>3320</v>
      </c>
      <c r="AJ367" s="83" t="s">
        <v>3990</v>
      </c>
      <c r="AK367" s="83" t="s">
        <v>144</v>
      </c>
      <c r="AL367" s="83" t="s">
        <v>105</v>
      </c>
      <c r="AM367" s="87" t="s">
        <v>106</v>
      </c>
      <c r="AN367" t="s">
        <v>2329</v>
      </c>
      <c r="AO367" t="s">
        <v>3320</v>
      </c>
      <c r="AP367" s="83" t="s">
        <v>3990</v>
      </c>
      <c r="AQ367" s="83" t="s">
        <v>144</v>
      </c>
      <c r="AR367" s="87" t="s">
        <v>106</v>
      </c>
      <c r="AT367" s="83" t="s">
        <v>107</v>
      </c>
      <c r="AU367" s="146" t="s">
        <v>107</v>
      </c>
      <c r="AV367" s="146" t="s">
        <v>107</v>
      </c>
      <c r="AX367" s="110" t="s">
        <v>107</v>
      </c>
      <c r="AY367" s="111"/>
      <c r="AZ367" s="112">
        <f t="shared" ca="1" si="24"/>
        <v>6781</v>
      </c>
      <c r="BA367" s="136">
        <f t="shared" ca="1" si="25"/>
        <v>78</v>
      </c>
      <c r="BB367" s="114" t="s">
        <v>134</v>
      </c>
      <c r="BC367" s="114" t="s">
        <v>108</v>
      </c>
      <c r="BD367" s="114"/>
      <c r="BE367" s="115" t="s">
        <v>102</v>
      </c>
      <c r="BF367" s="115" t="s">
        <v>102</v>
      </c>
      <c r="BG367" s="115" t="s">
        <v>102</v>
      </c>
      <c r="BH367" s="115" t="s">
        <v>102</v>
      </c>
      <c r="BI367" s="116"/>
      <c r="BJ367" s="117" t="s">
        <v>109</v>
      </c>
      <c r="BK367" s="117" t="s">
        <v>109</v>
      </c>
      <c r="BL367" s="83">
        <f t="shared" ca="1" si="26"/>
        <v>19</v>
      </c>
      <c r="BM367" s="83" t="s">
        <v>108</v>
      </c>
      <c r="BN367" s="83">
        <v>0</v>
      </c>
      <c r="BO367" s="83" t="s">
        <v>108</v>
      </c>
      <c r="BP367" s="83">
        <v>-627410</v>
      </c>
      <c r="BQ367" s="83" t="s">
        <v>198</v>
      </c>
      <c r="BR367" s="83" t="s">
        <v>164</v>
      </c>
      <c r="BS367" s="83" t="s">
        <v>499</v>
      </c>
      <c r="BT367" s="83">
        <v>-627410</v>
      </c>
      <c r="BU367" s="83" t="s">
        <v>198</v>
      </c>
      <c r="BV367" s="83" t="s">
        <v>164</v>
      </c>
      <c r="BW367" s="83" t="s">
        <v>499</v>
      </c>
      <c r="BY367" s="136">
        <v>0</v>
      </c>
      <c r="BZ367" s="136">
        <v>0</v>
      </c>
      <c r="CA367" s="136">
        <v>0</v>
      </c>
      <c r="CB367" s="136">
        <v>0</v>
      </c>
      <c r="CD367" s="136">
        <v>0</v>
      </c>
      <c r="CE367" s="136">
        <v>0</v>
      </c>
      <c r="CF367" s="136">
        <v>0</v>
      </c>
      <c r="CG367" s="136">
        <v>0</v>
      </c>
      <c r="CH367" s="136">
        <v>0</v>
      </c>
      <c r="CI367" s="136">
        <v>0</v>
      </c>
      <c r="CJ367" s="136">
        <v>0</v>
      </c>
      <c r="CK367" s="138">
        <v>0</v>
      </c>
      <c r="CL367" s="138">
        <v>0</v>
      </c>
      <c r="CM367" s="136">
        <v>0</v>
      </c>
      <c r="CN367" s="136">
        <v>0</v>
      </c>
      <c r="CO367" s="85">
        <v>43774</v>
      </c>
      <c r="CP367" s="83" t="s">
        <v>4413</v>
      </c>
      <c r="CQ367" s="83" t="s">
        <v>102</v>
      </c>
      <c r="CR367" s="83" t="s">
        <v>482</v>
      </c>
      <c r="CS367" s="83">
        <v>362</v>
      </c>
      <c r="CT367" s="83" t="s">
        <v>483</v>
      </c>
      <c r="CU367" s="83">
        <v>1</v>
      </c>
      <c r="CV367" s="83">
        <v>0</v>
      </c>
      <c r="CW367" s="83">
        <v>0</v>
      </c>
      <c r="CX367" s="83" t="s">
        <v>109</v>
      </c>
      <c r="CY367" s="83" t="s">
        <v>583</v>
      </c>
      <c r="CZ367" s="83">
        <v>0</v>
      </c>
      <c r="DA367" s="83">
        <v>0</v>
      </c>
      <c r="DB367" s="83">
        <f t="shared" si="23"/>
        <v>0</v>
      </c>
      <c r="DC367" s="83" t="s">
        <v>497</v>
      </c>
      <c r="DE367" s="136">
        <v>1</v>
      </c>
      <c r="DF367" s="136">
        <v>1</v>
      </c>
      <c r="DG367" s="215" t="s">
        <v>269</v>
      </c>
      <c r="DH367" s="136">
        <v>1</v>
      </c>
      <c r="DI367" s="136">
        <v>1</v>
      </c>
      <c r="DJ367" s="215" t="s">
        <v>269</v>
      </c>
      <c r="EE367" s="136" t="b">
        <v>1</v>
      </c>
      <c r="EF367" s="136" t="b">
        <v>1</v>
      </c>
      <c r="EG367" s="136" t="b">
        <v>1</v>
      </c>
      <c r="EH367" s="136" t="b">
        <v>1</v>
      </c>
      <c r="EL367" s="215" t="s">
        <v>269</v>
      </c>
    </row>
    <row r="368" spans="1:142" ht="60" customHeight="1" x14ac:dyDescent="0.55000000000000004">
      <c r="A368" s="83" t="s">
        <v>130</v>
      </c>
      <c r="B368" s="83" t="s">
        <v>98</v>
      </c>
      <c r="C368">
        <v>708579</v>
      </c>
      <c r="D368" t="s">
        <v>1016</v>
      </c>
      <c r="E368" t="s">
        <v>1016</v>
      </c>
      <c r="F368" s="83" t="s">
        <v>108</v>
      </c>
      <c r="G368" s="213">
        <v>34831</v>
      </c>
      <c r="H368" s="83" t="s">
        <v>102</v>
      </c>
      <c r="I368" s="213">
        <v>43453</v>
      </c>
      <c r="J368" s="83" t="s">
        <v>228</v>
      </c>
      <c r="K368" s="214">
        <v>212062373503</v>
      </c>
      <c r="L368" s="83" t="s">
        <v>135</v>
      </c>
      <c r="M368" s="213">
        <v>43574</v>
      </c>
      <c r="N368">
        <v>202364</v>
      </c>
      <c r="O368" s="145" t="s">
        <v>567</v>
      </c>
      <c r="P368" s="145" t="s">
        <v>99</v>
      </c>
      <c r="Q368" s="145" t="s">
        <v>100</v>
      </c>
      <c r="R368" s="145" t="s">
        <v>567</v>
      </c>
      <c r="V368">
        <v>7001</v>
      </c>
      <c r="W368" s="83" t="s">
        <v>1755</v>
      </c>
      <c r="X368" s="83" t="s">
        <v>103</v>
      </c>
      <c r="Y368" t="s">
        <v>2330</v>
      </c>
      <c r="Z368" s="83" t="s">
        <v>102</v>
      </c>
      <c r="AA368" s="83" t="s">
        <v>102</v>
      </c>
      <c r="AB368" t="s">
        <v>3321</v>
      </c>
      <c r="AC368" s="83" t="s">
        <v>3991</v>
      </c>
      <c r="AD368" s="83" t="s">
        <v>111</v>
      </c>
      <c r="AE368" s="83" t="s">
        <v>105</v>
      </c>
      <c r="AF368" t="s">
        <v>2330</v>
      </c>
      <c r="AG368" s="83" t="s">
        <v>102</v>
      </c>
      <c r="AH368" s="83" t="s">
        <v>102</v>
      </c>
      <c r="AI368" t="s">
        <v>3321</v>
      </c>
      <c r="AJ368" s="83" t="s">
        <v>3991</v>
      </c>
      <c r="AK368" s="83" t="s">
        <v>111</v>
      </c>
      <c r="AL368" s="83" t="s">
        <v>105</v>
      </c>
      <c r="AM368" s="87" t="s">
        <v>106</v>
      </c>
      <c r="AN368" t="s">
        <v>2330</v>
      </c>
      <c r="AO368" t="s">
        <v>3321</v>
      </c>
      <c r="AP368" s="83" t="s">
        <v>3991</v>
      </c>
      <c r="AQ368" s="83" t="s">
        <v>144</v>
      </c>
      <c r="AR368" s="87" t="s">
        <v>106</v>
      </c>
      <c r="AT368" s="83" t="s">
        <v>107</v>
      </c>
      <c r="AU368" s="146" t="s">
        <v>107</v>
      </c>
      <c r="AV368" s="146" t="s">
        <v>107</v>
      </c>
      <c r="AX368" s="110" t="s">
        <v>107</v>
      </c>
      <c r="AY368" s="111"/>
      <c r="AZ368" s="112">
        <f t="shared" ca="1" si="24"/>
        <v>2693</v>
      </c>
      <c r="BA368" s="136">
        <f t="shared" ca="1" si="25"/>
        <v>95</v>
      </c>
      <c r="BB368" s="114" t="s">
        <v>136</v>
      </c>
      <c r="BC368" s="114" t="s">
        <v>108</v>
      </c>
      <c r="BD368" s="114"/>
      <c r="BE368" s="115" t="s">
        <v>102</v>
      </c>
      <c r="BF368" s="115" t="s">
        <v>102</v>
      </c>
      <c r="BG368" s="115" t="s">
        <v>102</v>
      </c>
      <c r="BH368" s="115" t="s">
        <v>102</v>
      </c>
      <c r="BI368" s="116"/>
      <c r="BJ368" s="117" t="s">
        <v>109</v>
      </c>
      <c r="BK368" s="117" t="s">
        <v>109</v>
      </c>
      <c r="BL368" s="83">
        <f t="shared" ca="1" si="26"/>
        <v>65</v>
      </c>
      <c r="BM368" s="83" t="s">
        <v>270</v>
      </c>
      <c r="BN368" s="83">
        <v>0</v>
      </c>
      <c r="BO368" s="83" t="s">
        <v>108</v>
      </c>
      <c r="BP368" s="83">
        <v>-629145</v>
      </c>
      <c r="BQ368" s="83" t="s">
        <v>381</v>
      </c>
      <c r="BR368" s="83" t="s">
        <v>157</v>
      </c>
      <c r="BS368" s="83" t="s">
        <v>502</v>
      </c>
      <c r="BT368" s="83">
        <v>-629145</v>
      </c>
      <c r="BU368" s="83" t="s">
        <v>381</v>
      </c>
      <c r="BV368" s="83" t="s">
        <v>157</v>
      </c>
      <c r="BW368" s="83" t="s">
        <v>502</v>
      </c>
      <c r="BY368" s="136">
        <v>0</v>
      </c>
      <c r="BZ368" s="136">
        <v>0</v>
      </c>
      <c r="CA368" s="136">
        <v>0</v>
      </c>
      <c r="CB368" s="136">
        <v>0</v>
      </c>
      <c r="CD368" s="136">
        <v>0</v>
      </c>
      <c r="CE368" s="136">
        <v>0</v>
      </c>
      <c r="CF368" s="136">
        <v>0</v>
      </c>
      <c r="CG368" s="136">
        <v>0</v>
      </c>
      <c r="CH368" s="136">
        <v>0</v>
      </c>
      <c r="CI368" s="136">
        <v>0</v>
      </c>
      <c r="CJ368" s="136">
        <v>0</v>
      </c>
      <c r="CK368" s="138">
        <v>0</v>
      </c>
      <c r="CL368" s="138">
        <v>0</v>
      </c>
      <c r="CM368" s="136">
        <v>0</v>
      </c>
      <c r="CN368" s="136">
        <v>0</v>
      </c>
      <c r="CO368" s="85">
        <v>43775</v>
      </c>
      <c r="CP368" s="83" t="s">
        <v>4414</v>
      </c>
      <c r="CQ368" s="83" t="s">
        <v>102</v>
      </c>
      <c r="CR368" s="83" t="s">
        <v>482</v>
      </c>
      <c r="CS368" s="83">
        <v>363</v>
      </c>
      <c r="CT368" s="83" t="s">
        <v>483</v>
      </c>
      <c r="CU368" s="83">
        <v>1</v>
      </c>
      <c r="CV368" s="83">
        <v>0</v>
      </c>
      <c r="CW368" s="83">
        <v>0</v>
      </c>
      <c r="CX368" s="83" t="s">
        <v>109</v>
      </c>
      <c r="CY368" s="83" t="s">
        <v>583</v>
      </c>
      <c r="CZ368" s="83">
        <v>0</v>
      </c>
      <c r="DA368" s="83">
        <v>0</v>
      </c>
      <c r="DB368" s="83">
        <f t="shared" si="23"/>
        <v>0</v>
      </c>
      <c r="DC368" s="83" t="s">
        <v>497</v>
      </c>
      <c r="DE368" s="136">
        <v>1</v>
      </c>
      <c r="DF368" s="136">
        <v>1</v>
      </c>
      <c r="DG368" s="215" t="s">
        <v>269</v>
      </c>
      <c r="DH368" s="136">
        <v>1</v>
      </c>
      <c r="DI368" s="136">
        <v>1</v>
      </c>
      <c r="DJ368" s="215" t="s">
        <v>269</v>
      </c>
      <c r="EE368" s="136" t="b">
        <v>1</v>
      </c>
      <c r="EF368" s="136" t="b">
        <v>1</v>
      </c>
      <c r="EG368" s="136" t="b">
        <v>1</v>
      </c>
      <c r="EH368" s="136" t="b">
        <v>1</v>
      </c>
      <c r="EL368" s="215" t="s">
        <v>269</v>
      </c>
    </row>
    <row r="369" spans="1:142" ht="60" customHeight="1" x14ac:dyDescent="0.55000000000000004">
      <c r="A369" s="83" t="s">
        <v>130</v>
      </c>
      <c r="B369" s="83" t="s">
        <v>98</v>
      </c>
      <c r="C369">
        <v>415463</v>
      </c>
      <c r="D369" t="s">
        <v>1017</v>
      </c>
      <c r="E369" t="s">
        <v>1017</v>
      </c>
      <c r="F369" s="83" t="s">
        <v>108</v>
      </c>
      <c r="G369" s="213">
        <v>29430</v>
      </c>
      <c r="H369" s="83" t="s">
        <v>102</v>
      </c>
      <c r="I369" s="213">
        <v>43356</v>
      </c>
      <c r="J369" s="83" t="s">
        <v>228</v>
      </c>
      <c r="K369" s="214">
        <v>380968899274</v>
      </c>
      <c r="L369" s="83" t="s">
        <v>97</v>
      </c>
      <c r="M369" s="213">
        <v>43572</v>
      </c>
      <c r="N369">
        <v>433623</v>
      </c>
      <c r="O369" s="145" t="s">
        <v>567</v>
      </c>
      <c r="P369" s="145" t="s">
        <v>99</v>
      </c>
      <c r="Q369" s="145" t="s">
        <v>100</v>
      </c>
      <c r="R369" s="145" t="s">
        <v>567</v>
      </c>
      <c r="V369">
        <v>7601</v>
      </c>
      <c r="W369" s="83" t="s">
        <v>101</v>
      </c>
      <c r="X369" s="83" t="s">
        <v>103</v>
      </c>
      <c r="Y369" t="s">
        <v>2331</v>
      </c>
      <c r="Z369" s="83" t="s">
        <v>102</v>
      </c>
      <c r="AA369" s="83" t="s">
        <v>102</v>
      </c>
      <c r="AB369" t="s">
        <v>3322</v>
      </c>
      <c r="AC369" s="83" t="s">
        <v>3992</v>
      </c>
      <c r="AD369" s="83" t="s">
        <v>144</v>
      </c>
      <c r="AE369" s="83" t="s">
        <v>105</v>
      </c>
      <c r="AF369" t="s">
        <v>2331</v>
      </c>
      <c r="AG369" s="83" t="s">
        <v>102</v>
      </c>
      <c r="AH369" s="83" t="s">
        <v>102</v>
      </c>
      <c r="AI369" t="s">
        <v>3322</v>
      </c>
      <c r="AJ369" s="83" t="s">
        <v>3992</v>
      </c>
      <c r="AK369" s="83" t="s">
        <v>144</v>
      </c>
      <c r="AL369" s="83" t="s">
        <v>105</v>
      </c>
      <c r="AM369" s="87" t="s">
        <v>106</v>
      </c>
      <c r="AN369" t="s">
        <v>2331</v>
      </c>
      <c r="AO369" t="s">
        <v>3322</v>
      </c>
      <c r="AP369" s="83" t="s">
        <v>3992</v>
      </c>
      <c r="AQ369" s="83" t="s">
        <v>111</v>
      </c>
      <c r="AR369" s="87" t="s">
        <v>106</v>
      </c>
      <c r="AT369" s="83" t="s">
        <v>107</v>
      </c>
      <c r="AU369" s="146" t="s">
        <v>107</v>
      </c>
      <c r="AV369" s="146" t="s">
        <v>107</v>
      </c>
      <c r="AX369" s="110" t="s">
        <v>107</v>
      </c>
      <c r="AY369" s="111"/>
      <c r="AZ369" s="112">
        <f t="shared" ca="1" si="24"/>
        <v>2594</v>
      </c>
      <c r="BA369" s="136">
        <f t="shared" ca="1" si="25"/>
        <v>24</v>
      </c>
      <c r="BB369" s="114" t="s">
        <v>134</v>
      </c>
      <c r="BC369" s="114" t="s">
        <v>108</v>
      </c>
      <c r="BD369" s="114"/>
      <c r="BE369" s="115" t="s">
        <v>102</v>
      </c>
      <c r="BF369" s="115" t="s">
        <v>102</v>
      </c>
      <c r="BG369" s="115" t="s">
        <v>102</v>
      </c>
      <c r="BH369" s="115" t="s">
        <v>102</v>
      </c>
      <c r="BI369" s="116"/>
      <c r="BJ369" s="117" t="s">
        <v>109</v>
      </c>
      <c r="BK369" s="117" t="s">
        <v>109</v>
      </c>
      <c r="BL369" s="83">
        <f t="shared" ca="1" si="26"/>
        <v>92</v>
      </c>
      <c r="BM369" s="83" t="s">
        <v>108</v>
      </c>
      <c r="BN369" s="83">
        <v>0</v>
      </c>
      <c r="BO369" s="83" t="s">
        <v>108</v>
      </c>
      <c r="BP369" s="83">
        <v>-630880</v>
      </c>
      <c r="BQ369" s="83" t="s">
        <v>312</v>
      </c>
      <c r="BR369" s="83" t="s">
        <v>153</v>
      </c>
      <c r="BS369" s="83" t="s">
        <v>499</v>
      </c>
      <c r="BT369" s="83">
        <v>-630880</v>
      </c>
      <c r="BU369" s="83" t="s">
        <v>312</v>
      </c>
      <c r="BV369" s="83" t="s">
        <v>153</v>
      </c>
      <c r="BW369" s="83" t="s">
        <v>499</v>
      </c>
      <c r="BY369" s="136">
        <v>0</v>
      </c>
      <c r="BZ369" s="136">
        <v>0</v>
      </c>
      <c r="CA369" s="136">
        <v>0</v>
      </c>
      <c r="CB369" s="136">
        <v>0</v>
      </c>
      <c r="CD369" s="136">
        <v>0</v>
      </c>
      <c r="CE369" s="136">
        <v>0</v>
      </c>
      <c r="CF369" s="136">
        <v>0</v>
      </c>
      <c r="CG369" s="136">
        <v>0</v>
      </c>
      <c r="CH369" s="136">
        <v>0</v>
      </c>
      <c r="CI369" s="136">
        <v>0</v>
      </c>
      <c r="CJ369" s="136">
        <v>0</v>
      </c>
      <c r="CK369" s="138">
        <v>0</v>
      </c>
      <c r="CL369" s="138">
        <v>0</v>
      </c>
      <c r="CM369" s="136">
        <v>0</v>
      </c>
      <c r="CN369" s="136">
        <v>0</v>
      </c>
      <c r="CO369" s="85">
        <v>43776</v>
      </c>
      <c r="CP369" s="83" t="s">
        <v>4415</v>
      </c>
      <c r="CQ369" s="83" t="s">
        <v>102</v>
      </c>
      <c r="CR369" s="83" t="s">
        <v>482</v>
      </c>
      <c r="CS369" s="83">
        <v>364</v>
      </c>
      <c r="CT369" s="83" t="s">
        <v>483</v>
      </c>
      <c r="CU369" s="83">
        <v>1</v>
      </c>
      <c r="CV369" s="83">
        <v>0</v>
      </c>
      <c r="CW369" s="83">
        <v>0</v>
      </c>
      <c r="CX369" s="83" t="s">
        <v>109</v>
      </c>
      <c r="CY369" s="83" t="s">
        <v>583</v>
      </c>
      <c r="CZ369" s="83">
        <v>0</v>
      </c>
      <c r="DA369" s="83">
        <v>0</v>
      </c>
      <c r="DB369" s="83">
        <f t="shared" si="23"/>
        <v>0</v>
      </c>
      <c r="DC369" s="83" t="s">
        <v>497</v>
      </c>
      <c r="DE369" s="136">
        <v>1</v>
      </c>
      <c r="DF369" s="136">
        <v>1</v>
      </c>
      <c r="DG369" s="215" t="s">
        <v>269</v>
      </c>
      <c r="DH369" s="136">
        <v>1</v>
      </c>
      <c r="DI369" s="136">
        <v>1</v>
      </c>
      <c r="DJ369" s="215" t="s">
        <v>269</v>
      </c>
      <c r="EE369" s="136" t="b">
        <v>1</v>
      </c>
      <c r="EF369" s="136" t="b">
        <v>1</v>
      </c>
      <c r="EG369" s="136" t="b">
        <v>1</v>
      </c>
      <c r="EH369" s="136" t="b">
        <v>1</v>
      </c>
      <c r="EL369" s="215" t="s">
        <v>269</v>
      </c>
    </row>
    <row r="370" spans="1:142" ht="60" customHeight="1" x14ac:dyDescent="0.55000000000000004">
      <c r="A370" s="83" t="s">
        <v>130</v>
      </c>
      <c r="B370" s="83" t="s">
        <v>98</v>
      </c>
      <c r="C370">
        <v>213612</v>
      </c>
      <c r="D370" t="s">
        <v>1018</v>
      </c>
      <c r="E370" t="s">
        <v>1018</v>
      </c>
      <c r="F370" s="83" t="s">
        <v>108</v>
      </c>
      <c r="G370" s="213">
        <v>33940</v>
      </c>
      <c r="H370" s="83" t="s">
        <v>102</v>
      </c>
      <c r="I370" s="213">
        <v>43328</v>
      </c>
      <c r="J370" s="83" t="s">
        <v>228</v>
      </c>
      <c r="K370" s="214">
        <v>372631630163</v>
      </c>
      <c r="L370" s="83" t="s">
        <v>135</v>
      </c>
      <c r="M370" s="213">
        <v>43645</v>
      </c>
      <c r="N370">
        <v>747312</v>
      </c>
      <c r="O370" s="145" t="s">
        <v>567</v>
      </c>
      <c r="P370" s="145" t="s">
        <v>99</v>
      </c>
      <c r="Q370" s="145" t="s">
        <v>100</v>
      </c>
      <c r="R370" s="145" t="s">
        <v>567</v>
      </c>
      <c r="V370">
        <v>6716</v>
      </c>
      <c r="W370" s="83" t="s">
        <v>101</v>
      </c>
      <c r="X370" s="83" t="s">
        <v>103</v>
      </c>
      <c r="Y370" t="s">
        <v>2332</v>
      </c>
      <c r="Z370" s="83" t="s">
        <v>102</v>
      </c>
      <c r="AA370" s="83" t="s">
        <v>102</v>
      </c>
      <c r="AB370" t="s">
        <v>3323</v>
      </c>
      <c r="AC370" s="83" t="s">
        <v>3993</v>
      </c>
      <c r="AD370" s="83" t="s">
        <v>144</v>
      </c>
      <c r="AE370" s="83" t="s">
        <v>105</v>
      </c>
      <c r="AF370" t="s">
        <v>2332</v>
      </c>
      <c r="AG370" s="83" t="s">
        <v>102</v>
      </c>
      <c r="AH370" s="83" t="s">
        <v>102</v>
      </c>
      <c r="AI370" t="s">
        <v>3323</v>
      </c>
      <c r="AJ370" s="83" t="s">
        <v>3993</v>
      </c>
      <c r="AK370" s="83" t="s">
        <v>144</v>
      </c>
      <c r="AL370" s="83" t="s">
        <v>105</v>
      </c>
      <c r="AM370" s="87" t="s">
        <v>106</v>
      </c>
      <c r="AN370" t="s">
        <v>2332</v>
      </c>
      <c r="AO370" t="s">
        <v>3323</v>
      </c>
      <c r="AP370" s="83" t="s">
        <v>3993</v>
      </c>
      <c r="AQ370" s="83" t="s">
        <v>144</v>
      </c>
      <c r="AR370" s="87" t="s">
        <v>106</v>
      </c>
      <c r="AT370" s="83" t="s">
        <v>107</v>
      </c>
      <c r="AU370" s="146" t="s">
        <v>107</v>
      </c>
      <c r="AV370" s="146" t="s">
        <v>107</v>
      </c>
      <c r="AX370" s="110" t="s">
        <v>107</v>
      </c>
      <c r="AY370" s="111"/>
      <c r="AZ370" s="112">
        <f t="shared" ca="1" si="24"/>
        <v>8144</v>
      </c>
      <c r="BA370" s="136">
        <f t="shared" ca="1" si="25"/>
        <v>56</v>
      </c>
      <c r="BB370" s="114" t="s">
        <v>134</v>
      </c>
      <c r="BC370" s="114" t="s">
        <v>108</v>
      </c>
      <c r="BD370" s="114"/>
      <c r="BE370" s="115" t="s">
        <v>102</v>
      </c>
      <c r="BF370" s="115" t="s">
        <v>102</v>
      </c>
      <c r="BG370" s="115" t="s">
        <v>102</v>
      </c>
      <c r="BH370" s="115" t="s">
        <v>102</v>
      </c>
      <c r="BI370" s="116"/>
      <c r="BJ370" s="117" t="s">
        <v>109</v>
      </c>
      <c r="BK370" s="117" t="s">
        <v>109</v>
      </c>
      <c r="BL370" s="83">
        <f t="shared" ca="1" si="26"/>
        <v>15</v>
      </c>
      <c r="BM370" s="83" t="s">
        <v>108</v>
      </c>
      <c r="BN370" s="83">
        <v>0</v>
      </c>
      <c r="BO370" s="83" t="s">
        <v>108</v>
      </c>
      <c r="BP370" s="83">
        <v>-632615</v>
      </c>
      <c r="BQ370" s="83" t="s">
        <v>198</v>
      </c>
      <c r="BR370" s="83" t="s">
        <v>164</v>
      </c>
      <c r="BS370" s="83" t="s">
        <v>499</v>
      </c>
      <c r="BT370" s="83">
        <v>-632615</v>
      </c>
      <c r="BU370" s="83" t="s">
        <v>198</v>
      </c>
      <c r="BV370" s="83" t="s">
        <v>164</v>
      </c>
      <c r="BW370" s="83" t="s">
        <v>499</v>
      </c>
      <c r="BY370" s="136">
        <v>0</v>
      </c>
      <c r="BZ370" s="136">
        <v>0</v>
      </c>
      <c r="CA370" s="136">
        <v>0</v>
      </c>
      <c r="CB370" s="136">
        <v>0</v>
      </c>
      <c r="CD370" s="136">
        <v>0</v>
      </c>
      <c r="CE370" s="136">
        <v>0</v>
      </c>
      <c r="CF370" s="136">
        <v>0</v>
      </c>
      <c r="CG370" s="136">
        <v>0</v>
      </c>
      <c r="CH370" s="136">
        <v>0</v>
      </c>
      <c r="CI370" s="136">
        <v>0</v>
      </c>
      <c r="CJ370" s="136">
        <v>0</v>
      </c>
      <c r="CK370" s="138">
        <v>0</v>
      </c>
      <c r="CL370" s="138">
        <v>0</v>
      </c>
      <c r="CM370" s="136">
        <v>0</v>
      </c>
      <c r="CN370" s="136">
        <v>0</v>
      </c>
      <c r="CO370" s="85">
        <v>43777</v>
      </c>
      <c r="CP370" s="83" t="s">
        <v>4416</v>
      </c>
      <c r="CQ370" s="83" t="s">
        <v>102</v>
      </c>
      <c r="CR370" s="83" t="s">
        <v>482</v>
      </c>
      <c r="CS370" s="83">
        <v>365</v>
      </c>
      <c r="CT370" s="83" t="s">
        <v>483</v>
      </c>
      <c r="CU370" s="83">
        <v>1</v>
      </c>
      <c r="CV370" s="83">
        <v>0</v>
      </c>
      <c r="CW370" s="83">
        <v>0</v>
      </c>
      <c r="CX370" s="83" t="s">
        <v>109</v>
      </c>
      <c r="CY370" s="83" t="s">
        <v>583</v>
      </c>
      <c r="CZ370" s="83">
        <v>0</v>
      </c>
      <c r="DA370" s="83">
        <v>0</v>
      </c>
      <c r="DB370" s="83">
        <f t="shared" si="23"/>
        <v>0</v>
      </c>
      <c r="DC370" s="83" t="s">
        <v>497</v>
      </c>
      <c r="DE370" s="136">
        <v>1</v>
      </c>
      <c r="DF370" s="136">
        <v>1</v>
      </c>
      <c r="DG370" s="215" t="s">
        <v>269</v>
      </c>
      <c r="DH370" s="136">
        <v>1</v>
      </c>
      <c r="DI370" s="136">
        <v>1</v>
      </c>
      <c r="DJ370" s="215" t="s">
        <v>269</v>
      </c>
      <c r="EE370" s="136" t="b">
        <v>1</v>
      </c>
      <c r="EF370" s="136" t="b">
        <v>1</v>
      </c>
      <c r="EG370" s="136" t="b">
        <v>1</v>
      </c>
      <c r="EH370" s="136" t="b">
        <v>1</v>
      </c>
      <c r="EL370" s="215" t="s">
        <v>269</v>
      </c>
    </row>
    <row r="371" spans="1:142" ht="60" customHeight="1" x14ac:dyDescent="0.55000000000000004">
      <c r="A371" s="83" t="s">
        <v>130</v>
      </c>
      <c r="B371" s="83" t="s">
        <v>98</v>
      </c>
      <c r="C371">
        <v>420813</v>
      </c>
      <c r="D371" t="s">
        <v>1019</v>
      </c>
      <c r="E371" t="s">
        <v>1019</v>
      </c>
      <c r="F371" s="83" t="s">
        <v>108</v>
      </c>
      <c r="G371" s="213">
        <v>32384</v>
      </c>
      <c r="H371" s="83" t="s">
        <v>102</v>
      </c>
      <c r="I371" s="213">
        <v>43163</v>
      </c>
      <c r="J371" s="83" t="s">
        <v>228</v>
      </c>
      <c r="K371" s="214">
        <v>243838041408</v>
      </c>
      <c r="L371" s="83" t="s">
        <v>97</v>
      </c>
      <c r="M371" s="213">
        <v>43664</v>
      </c>
      <c r="N371">
        <v>476067</v>
      </c>
      <c r="O371" s="145" t="s">
        <v>567</v>
      </c>
      <c r="P371" s="145" t="s">
        <v>99</v>
      </c>
      <c r="Q371" s="145" t="s">
        <v>100</v>
      </c>
      <c r="R371" s="145" t="s">
        <v>567</v>
      </c>
      <c r="V371">
        <v>2585</v>
      </c>
      <c r="W371" s="83" t="s">
        <v>1756</v>
      </c>
      <c r="X371" s="83" t="s">
        <v>103</v>
      </c>
      <c r="Y371" t="s">
        <v>2333</v>
      </c>
      <c r="Z371" s="83" t="s">
        <v>102</v>
      </c>
      <c r="AA371" s="83" t="s">
        <v>102</v>
      </c>
      <c r="AB371" t="s">
        <v>3324</v>
      </c>
      <c r="AC371" s="83" t="s">
        <v>3994</v>
      </c>
      <c r="AD371" s="83" t="s">
        <v>111</v>
      </c>
      <c r="AE371" s="83" t="s">
        <v>105</v>
      </c>
      <c r="AF371" t="s">
        <v>2333</v>
      </c>
      <c r="AG371" s="83" t="s">
        <v>102</v>
      </c>
      <c r="AH371" s="83" t="s">
        <v>102</v>
      </c>
      <c r="AI371" t="s">
        <v>3324</v>
      </c>
      <c r="AJ371" s="83" t="s">
        <v>3994</v>
      </c>
      <c r="AK371" s="83" t="s">
        <v>111</v>
      </c>
      <c r="AL371" s="83" t="s">
        <v>105</v>
      </c>
      <c r="AM371" s="87" t="s">
        <v>106</v>
      </c>
      <c r="AN371" t="s">
        <v>2333</v>
      </c>
      <c r="AO371" t="s">
        <v>3324</v>
      </c>
      <c r="AP371" s="83" t="s">
        <v>3994</v>
      </c>
      <c r="AQ371" s="83" t="s">
        <v>144</v>
      </c>
      <c r="AR371" s="87" t="s">
        <v>106</v>
      </c>
      <c r="AT371" s="83" t="s">
        <v>107</v>
      </c>
      <c r="AU371" s="146" t="s">
        <v>107</v>
      </c>
      <c r="AV371" s="146" t="s">
        <v>107</v>
      </c>
      <c r="AX371" s="110" t="s">
        <v>107</v>
      </c>
      <c r="AY371" s="111"/>
      <c r="AZ371" s="112">
        <f t="shared" ca="1" si="24"/>
        <v>8442</v>
      </c>
      <c r="BA371" s="136">
        <f t="shared" ca="1" si="25"/>
        <v>96</v>
      </c>
      <c r="BB371" s="114" t="s">
        <v>136</v>
      </c>
      <c r="BC371" s="114" t="s">
        <v>108</v>
      </c>
      <c r="BD371" s="114"/>
      <c r="BE371" s="115" t="s">
        <v>102</v>
      </c>
      <c r="BF371" s="115" t="s">
        <v>102</v>
      </c>
      <c r="BG371" s="115" t="s">
        <v>102</v>
      </c>
      <c r="BH371" s="115" t="s">
        <v>102</v>
      </c>
      <c r="BI371" s="116"/>
      <c r="BJ371" s="117" t="s">
        <v>109</v>
      </c>
      <c r="BK371" s="117" t="s">
        <v>109</v>
      </c>
      <c r="BL371" s="83">
        <f t="shared" ca="1" si="26"/>
        <v>1</v>
      </c>
      <c r="BM371" s="83" t="s">
        <v>270</v>
      </c>
      <c r="BN371" s="83">
        <v>0</v>
      </c>
      <c r="BO371" s="83" t="s">
        <v>108</v>
      </c>
      <c r="BP371" s="83">
        <v>-634350</v>
      </c>
      <c r="BQ371" s="83" t="s">
        <v>381</v>
      </c>
      <c r="BR371" s="83" t="s">
        <v>157</v>
      </c>
      <c r="BS371" s="83" t="s">
        <v>502</v>
      </c>
      <c r="BT371" s="83">
        <v>-634350</v>
      </c>
      <c r="BU371" s="83" t="s">
        <v>381</v>
      </c>
      <c r="BV371" s="83" t="s">
        <v>157</v>
      </c>
      <c r="BW371" s="83" t="s">
        <v>502</v>
      </c>
      <c r="BY371" s="136">
        <v>0</v>
      </c>
      <c r="BZ371" s="136">
        <v>0</v>
      </c>
      <c r="CA371" s="136">
        <v>0</v>
      </c>
      <c r="CB371" s="136">
        <v>0</v>
      </c>
      <c r="CD371" s="136">
        <v>0</v>
      </c>
      <c r="CE371" s="136">
        <v>0</v>
      </c>
      <c r="CF371" s="136">
        <v>0</v>
      </c>
      <c r="CG371" s="136">
        <v>0</v>
      </c>
      <c r="CH371" s="136">
        <v>0</v>
      </c>
      <c r="CI371" s="136">
        <v>0</v>
      </c>
      <c r="CJ371" s="136">
        <v>0</v>
      </c>
      <c r="CK371" s="138">
        <v>0</v>
      </c>
      <c r="CL371" s="138">
        <v>0</v>
      </c>
      <c r="CM371" s="136">
        <v>0</v>
      </c>
      <c r="CN371" s="136">
        <v>0</v>
      </c>
      <c r="CO371" s="85">
        <v>43778</v>
      </c>
      <c r="CP371" s="83" t="s">
        <v>4417</v>
      </c>
      <c r="CQ371" s="83" t="s">
        <v>102</v>
      </c>
      <c r="CR371" s="83" t="s">
        <v>482</v>
      </c>
      <c r="CS371" s="83">
        <v>366</v>
      </c>
      <c r="CT371" s="83" t="s">
        <v>483</v>
      </c>
      <c r="CU371" s="83">
        <v>1</v>
      </c>
      <c r="CV371" s="83">
        <v>0</v>
      </c>
      <c r="CW371" s="83">
        <v>0</v>
      </c>
      <c r="CX371" s="83" t="s">
        <v>109</v>
      </c>
      <c r="CY371" s="83" t="s">
        <v>583</v>
      </c>
      <c r="CZ371" s="83">
        <v>0</v>
      </c>
      <c r="DA371" s="83">
        <v>0</v>
      </c>
      <c r="DB371" s="83">
        <f t="shared" si="23"/>
        <v>0</v>
      </c>
      <c r="DC371" s="83" t="s">
        <v>497</v>
      </c>
      <c r="DE371" s="136">
        <v>1</v>
      </c>
      <c r="DF371" s="136">
        <v>1</v>
      </c>
      <c r="DG371" s="215" t="s">
        <v>269</v>
      </c>
      <c r="DH371" s="136">
        <v>1</v>
      </c>
      <c r="DI371" s="136">
        <v>1</v>
      </c>
      <c r="DJ371" s="215" t="s">
        <v>269</v>
      </c>
      <c r="EE371" s="136" t="b">
        <v>1</v>
      </c>
      <c r="EF371" s="136" t="b">
        <v>1</v>
      </c>
      <c r="EG371" s="136" t="b">
        <v>1</v>
      </c>
      <c r="EH371" s="136" t="b">
        <v>1</v>
      </c>
      <c r="EL371" s="215" t="s">
        <v>269</v>
      </c>
    </row>
    <row r="372" spans="1:142" ht="60" customHeight="1" x14ac:dyDescent="0.55000000000000004">
      <c r="A372" s="83" t="s">
        <v>130</v>
      </c>
      <c r="B372" s="83" t="s">
        <v>98</v>
      </c>
      <c r="C372">
        <v>592193</v>
      </c>
      <c r="D372" t="s">
        <v>1020</v>
      </c>
      <c r="E372" t="s">
        <v>1020</v>
      </c>
      <c r="F372" s="83" t="s">
        <v>108</v>
      </c>
      <c r="G372" s="213">
        <v>42122</v>
      </c>
      <c r="H372" s="83" t="s">
        <v>102</v>
      </c>
      <c r="I372" s="213">
        <v>43425</v>
      </c>
      <c r="J372" s="83" t="s">
        <v>228</v>
      </c>
      <c r="K372" s="214">
        <v>704558252748</v>
      </c>
      <c r="L372" s="83" t="s">
        <v>126</v>
      </c>
      <c r="M372" s="213">
        <v>43666</v>
      </c>
      <c r="N372">
        <v>150511</v>
      </c>
      <c r="O372" s="145" t="s">
        <v>567</v>
      </c>
      <c r="P372" s="145" t="s">
        <v>99</v>
      </c>
      <c r="Q372" s="145" t="s">
        <v>100</v>
      </c>
      <c r="R372" s="145" t="s">
        <v>567</v>
      </c>
      <c r="V372">
        <v>7009</v>
      </c>
      <c r="W372" s="83" t="s">
        <v>101</v>
      </c>
      <c r="X372" s="83" t="s">
        <v>103</v>
      </c>
      <c r="Y372" t="s">
        <v>2334</v>
      </c>
      <c r="Z372" s="83" t="s">
        <v>102</v>
      </c>
      <c r="AA372" s="83" t="s">
        <v>102</v>
      </c>
      <c r="AB372" t="s">
        <v>3325</v>
      </c>
      <c r="AC372" s="83" t="s">
        <v>3995</v>
      </c>
      <c r="AD372" s="83" t="s">
        <v>144</v>
      </c>
      <c r="AE372" s="83" t="s">
        <v>105</v>
      </c>
      <c r="AF372" t="s">
        <v>2334</v>
      </c>
      <c r="AG372" s="83" t="s">
        <v>102</v>
      </c>
      <c r="AH372" s="83" t="s">
        <v>102</v>
      </c>
      <c r="AI372" t="s">
        <v>3325</v>
      </c>
      <c r="AJ372" s="83" t="s">
        <v>3995</v>
      </c>
      <c r="AK372" s="83" t="s">
        <v>144</v>
      </c>
      <c r="AL372" s="83" t="s">
        <v>105</v>
      </c>
      <c r="AM372" s="87" t="s">
        <v>106</v>
      </c>
      <c r="AN372" t="s">
        <v>2334</v>
      </c>
      <c r="AO372" t="s">
        <v>3325</v>
      </c>
      <c r="AP372" s="83" t="s">
        <v>3995</v>
      </c>
      <c r="AQ372" s="83" t="s">
        <v>111</v>
      </c>
      <c r="AR372" s="87" t="s">
        <v>106</v>
      </c>
      <c r="AT372" s="83" t="s">
        <v>107</v>
      </c>
      <c r="AU372" s="146" t="s">
        <v>107</v>
      </c>
      <c r="AV372" s="146" t="s">
        <v>107</v>
      </c>
      <c r="AX372" s="110" t="s">
        <v>107</v>
      </c>
      <c r="AY372" s="111"/>
      <c r="AZ372" s="112">
        <f t="shared" ca="1" si="24"/>
        <v>2186</v>
      </c>
      <c r="BA372" s="136">
        <f t="shared" ca="1" si="25"/>
        <v>55</v>
      </c>
      <c r="BB372" s="114" t="s">
        <v>134</v>
      </c>
      <c r="BC372" s="114" t="s">
        <v>108</v>
      </c>
      <c r="BD372" s="114"/>
      <c r="BE372" s="115" t="s">
        <v>102</v>
      </c>
      <c r="BF372" s="115" t="s">
        <v>102</v>
      </c>
      <c r="BG372" s="115" t="s">
        <v>102</v>
      </c>
      <c r="BH372" s="115" t="s">
        <v>102</v>
      </c>
      <c r="BI372" s="116"/>
      <c r="BJ372" s="117" t="s">
        <v>109</v>
      </c>
      <c r="BK372" s="117" t="s">
        <v>109</v>
      </c>
      <c r="BL372" s="83">
        <f t="shared" ca="1" si="26"/>
        <v>17</v>
      </c>
      <c r="BM372" s="83" t="s">
        <v>108</v>
      </c>
      <c r="BN372" s="83">
        <v>0</v>
      </c>
      <c r="BO372" s="83" t="s">
        <v>108</v>
      </c>
      <c r="BP372" s="83">
        <v>-636085</v>
      </c>
      <c r="BQ372" s="83" t="s">
        <v>312</v>
      </c>
      <c r="BR372" s="83" t="s">
        <v>153</v>
      </c>
      <c r="BS372" s="83" t="s">
        <v>499</v>
      </c>
      <c r="BT372" s="83">
        <v>-636085</v>
      </c>
      <c r="BU372" s="83" t="s">
        <v>312</v>
      </c>
      <c r="BV372" s="83" t="s">
        <v>153</v>
      </c>
      <c r="BW372" s="83" t="s">
        <v>499</v>
      </c>
      <c r="BY372" s="136">
        <v>0</v>
      </c>
      <c r="BZ372" s="136">
        <v>0</v>
      </c>
      <c r="CA372" s="136">
        <v>0</v>
      </c>
      <c r="CB372" s="136">
        <v>0</v>
      </c>
      <c r="CD372" s="136">
        <v>0</v>
      </c>
      <c r="CE372" s="136">
        <v>0</v>
      </c>
      <c r="CF372" s="136">
        <v>0</v>
      </c>
      <c r="CG372" s="136">
        <v>0</v>
      </c>
      <c r="CH372" s="136">
        <v>0</v>
      </c>
      <c r="CI372" s="136">
        <v>0</v>
      </c>
      <c r="CJ372" s="136">
        <v>0</v>
      </c>
      <c r="CK372" s="138">
        <v>0</v>
      </c>
      <c r="CL372" s="138">
        <v>0</v>
      </c>
      <c r="CM372" s="136">
        <v>0</v>
      </c>
      <c r="CN372" s="136">
        <v>0</v>
      </c>
      <c r="CO372" s="85">
        <v>43779</v>
      </c>
      <c r="CP372" s="83" t="s">
        <v>4418</v>
      </c>
      <c r="CQ372" s="83" t="s">
        <v>102</v>
      </c>
      <c r="CR372" s="83" t="s">
        <v>482</v>
      </c>
      <c r="CS372" s="83">
        <v>367</v>
      </c>
      <c r="CT372" s="83" t="s">
        <v>483</v>
      </c>
      <c r="CU372" s="83">
        <v>1</v>
      </c>
      <c r="CV372" s="83">
        <v>0</v>
      </c>
      <c r="CW372" s="83">
        <v>0</v>
      </c>
      <c r="CX372" s="83" t="s">
        <v>109</v>
      </c>
      <c r="CY372" s="83" t="s">
        <v>583</v>
      </c>
      <c r="CZ372" s="83">
        <v>0</v>
      </c>
      <c r="DA372" s="83">
        <v>0</v>
      </c>
      <c r="DB372" s="83">
        <f t="shared" si="23"/>
        <v>0</v>
      </c>
      <c r="DC372" s="83" t="s">
        <v>497</v>
      </c>
      <c r="DE372" s="136">
        <v>1</v>
      </c>
      <c r="DF372" s="136">
        <v>1</v>
      </c>
      <c r="DG372" s="215" t="s">
        <v>269</v>
      </c>
      <c r="DH372" s="136">
        <v>1</v>
      </c>
      <c r="DI372" s="136">
        <v>1</v>
      </c>
      <c r="DJ372" s="215" t="s">
        <v>269</v>
      </c>
      <c r="EE372" s="136" t="b">
        <v>1</v>
      </c>
      <c r="EF372" s="136" t="b">
        <v>1</v>
      </c>
      <c r="EG372" s="136" t="b">
        <v>1</v>
      </c>
      <c r="EH372" s="136" t="b">
        <v>1</v>
      </c>
      <c r="EL372" s="215" t="s">
        <v>269</v>
      </c>
    </row>
    <row r="373" spans="1:142" ht="60" customHeight="1" x14ac:dyDescent="0.55000000000000004">
      <c r="A373" s="83" t="s">
        <v>130</v>
      </c>
      <c r="B373" s="83" t="s">
        <v>98</v>
      </c>
      <c r="C373">
        <v>334095</v>
      </c>
      <c r="D373" t="s">
        <v>1021</v>
      </c>
      <c r="E373" t="s">
        <v>1021</v>
      </c>
      <c r="F373" s="83" t="s">
        <v>108</v>
      </c>
      <c r="G373" s="213">
        <v>31918</v>
      </c>
      <c r="H373" s="83" t="s">
        <v>102</v>
      </c>
      <c r="I373" s="213">
        <v>43171</v>
      </c>
      <c r="J373" s="83" t="s">
        <v>228</v>
      </c>
      <c r="K373" s="214">
        <v>578693939384</v>
      </c>
      <c r="L373" s="83" t="s">
        <v>135</v>
      </c>
      <c r="M373" s="213">
        <v>43666</v>
      </c>
      <c r="N373">
        <v>117876</v>
      </c>
      <c r="O373" s="145" t="s">
        <v>567</v>
      </c>
      <c r="P373" s="145" t="s">
        <v>99</v>
      </c>
      <c r="Q373" s="145" t="s">
        <v>100</v>
      </c>
      <c r="R373" s="145" t="s">
        <v>567</v>
      </c>
      <c r="V373">
        <v>9678</v>
      </c>
      <c r="W373" s="83" t="s">
        <v>101</v>
      </c>
      <c r="X373" s="83" t="s">
        <v>103</v>
      </c>
      <c r="Y373" t="s">
        <v>2335</v>
      </c>
      <c r="Z373" s="83" t="s">
        <v>102</v>
      </c>
      <c r="AA373" s="83" t="s">
        <v>102</v>
      </c>
      <c r="AB373" t="s">
        <v>3326</v>
      </c>
      <c r="AC373" s="83" t="s">
        <v>3996</v>
      </c>
      <c r="AD373" s="83" t="s">
        <v>144</v>
      </c>
      <c r="AE373" s="83" t="s">
        <v>105</v>
      </c>
      <c r="AF373" t="s">
        <v>2335</v>
      </c>
      <c r="AG373" s="83" t="s">
        <v>102</v>
      </c>
      <c r="AH373" s="83" t="s">
        <v>102</v>
      </c>
      <c r="AI373" t="s">
        <v>3326</v>
      </c>
      <c r="AJ373" s="83" t="s">
        <v>3996</v>
      </c>
      <c r="AK373" s="83" t="s">
        <v>144</v>
      </c>
      <c r="AL373" s="83" t="s">
        <v>105</v>
      </c>
      <c r="AM373" s="87" t="s">
        <v>106</v>
      </c>
      <c r="AN373" t="s">
        <v>2335</v>
      </c>
      <c r="AO373" t="s">
        <v>3326</v>
      </c>
      <c r="AP373" s="83" t="s">
        <v>3996</v>
      </c>
      <c r="AQ373" s="83" t="s">
        <v>144</v>
      </c>
      <c r="AR373" s="87" t="s">
        <v>106</v>
      </c>
      <c r="AT373" s="83" t="s">
        <v>107</v>
      </c>
      <c r="AU373" s="146" t="s">
        <v>107</v>
      </c>
      <c r="AV373" s="146" t="s">
        <v>107</v>
      </c>
      <c r="AX373" s="110" t="s">
        <v>107</v>
      </c>
      <c r="AY373" s="111"/>
      <c r="AZ373" s="112">
        <f t="shared" ca="1" si="24"/>
        <v>5768</v>
      </c>
      <c r="BA373" s="136">
        <f t="shared" ca="1" si="25"/>
        <v>80</v>
      </c>
      <c r="BB373" s="114" t="s">
        <v>134</v>
      </c>
      <c r="BC373" s="114" t="s">
        <v>108</v>
      </c>
      <c r="BD373" s="114"/>
      <c r="BE373" s="115" t="s">
        <v>102</v>
      </c>
      <c r="BF373" s="115" t="s">
        <v>102</v>
      </c>
      <c r="BG373" s="115" t="s">
        <v>102</v>
      </c>
      <c r="BH373" s="115" t="s">
        <v>102</v>
      </c>
      <c r="BI373" s="116"/>
      <c r="BJ373" s="117" t="s">
        <v>109</v>
      </c>
      <c r="BK373" s="117" t="s">
        <v>109</v>
      </c>
      <c r="BL373" s="83">
        <f t="shared" ca="1" si="26"/>
        <v>75</v>
      </c>
      <c r="BM373" s="83" t="s">
        <v>108</v>
      </c>
      <c r="BN373" s="83">
        <v>0</v>
      </c>
      <c r="BO373" s="83" t="s">
        <v>108</v>
      </c>
      <c r="BP373" s="83">
        <v>-637820</v>
      </c>
      <c r="BQ373" s="83" t="s">
        <v>198</v>
      </c>
      <c r="BR373" s="83" t="s">
        <v>164</v>
      </c>
      <c r="BS373" s="83" t="s">
        <v>499</v>
      </c>
      <c r="BT373" s="83">
        <v>-637820</v>
      </c>
      <c r="BU373" s="83" t="s">
        <v>198</v>
      </c>
      <c r="BV373" s="83" t="s">
        <v>164</v>
      </c>
      <c r="BW373" s="83" t="s">
        <v>499</v>
      </c>
      <c r="BY373" s="136">
        <v>0</v>
      </c>
      <c r="BZ373" s="136">
        <v>0</v>
      </c>
      <c r="CA373" s="136">
        <v>0</v>
      </c>
      <c r="CB373" s="136">
        <v>0</v>
      </c>
      <c r="CD373" s="136">
        <v>0</v>
      </c>
      <c r="CE373" s="136">
        <v>0</v>
      </c>
      <c r="CF373" s="136">
        <v>0</v>
      </c>
      <c r="CG373" s="136">
        <v>0</v>
      </c>
      <c r="CH373" s="136">
        <v>0</v>
      </c>
      <c r="CI373" s="136">
        <v>0</v>
      </c>
      <c r="CJ373" s="136">
        <v>0</v>
      </c>
      <c r="CK373" s="138">
        <v>0</v>
      </c>
      <c r="CL373" s="138">
        <v>0</v>
      </c>
      <c r="CM373" s="136">
        <v>0</v>
      </c>
      <c r="CN373" s="136">
        <v>0</v>
      </c>
      <c r="CO373" s="85">
        <v>43780</v>
      </c>
      <c r="CP373" s="83" t="s">
        <v>4419</v>
      </c>
      <c r="CQ373" s="83" t="s">
        <v>102</v>
      </c>
      <c r="CR373" s="83" t="s">
        <v>482</v>
      </c>
      <c r="CS373" s="83">
        <v>368</v>
      </c>
      <c r="CT373" s="83" t="s">
        <v>483</v>
      </c>
      <c r="CU373" s="83">
        <v>1</v>
      </c>
      <c r="CV373" s="83">
        <v>0</v>
      </c>
      <c r="CW373" s="83">
        <v>0</v>
      </c>
      <c r="CX373" s="83" t="s">
        <v>109</v>
      </c>
      <c r="CY373" s="83" t="s">
        <v>583</v>
      </c>
      <c r="CZ373" s="83">
        <v>0</v>
      </c>
      <c r="DA373" s="83">
        <v>0</v>
      </c>
      <c r="DB373" s="83">
        <f t="shared" si="23"/>
        <v>0</v>
      </c>
      <c r="DC373" s="83" t="s">
        <v>497</v>
      </c>
      <c r="DE373" s="136">
        <v>1</v>
      </c>
      <c r="DF373" s="136">
        <v>1</v>
      </c>
      <c r="DG373" s="215" t="s">
        <v>269</v>
      </c>
      <c r="DH373" s="136">
        <v>1</v>
      </c>
      <c r="DI373" s="136">
        <v>1</v>
      </c>
      <c r="DJ373" s="215" t="s">
        <v>269</v>
      </c>
      <c r="EE373" s="136" t="b">
        <v>1</v>
      </c>
      <c r="EF373" s="136" t="b">
        <v>1</v>
      </c>
      <c r="EG373" s="136" t="b">
        <v>1</v>
      </c>
      <c r="EH373" s="136" t="b">
        <v>1</v>
      </c>
      <c r="EL373" s="215" t="s">
        <v>269</v>
      </c>
    </row>
    <row r="374" spans="1:142" ht="60" customHeight="1" x14ac:dyDescent="0.55000000000000004">
      <c r="A374" s="83" t="s">
        <v>130</v>
      </c>
      <c r="B374" s="83" t="s">
        <v>98</v>
      </c>
      <c r="C374">
        <v>220385</v>
      </c>
      <c r="D374" t="s">
        <v>1022</v>
      </c>
      <c r="E374" t="s">
        <v>1022</v>
      </c>
      <c r="F374" s="83" t="s">
        <v>108</v>
      </c>
      <c r="G374" s="213">
        <v>25796</v>
      </c>
      <c r="H374" s="83" t="s">
        <v>102</v>
      </c>
      <c r="I374" s="213">
        <v>43259</v>
      </c>
      <c r="J374" s="83" t="s">
        <v>228</v>
      </c>
      <c r="K374" s="214">
        <v>628463732758</v>
      </c>
      <c r="L374" s="83" t="s">
        <v>97</v>
      </c>
      <c r="M374" s="213">
        <v>43702</v>
      </c>
      <c r="N374">
        <v>683084</v>
      </c>
      <c r="O374" s="145" t="s">
        <v>567</v>
      </c>
      <c r="P374" s="145" t="s">
        <v>99</v>
      </c>
      <c r="Q374" s="145" t="s">
        <v>100</v>
      </c>
      <c r="R374" s="145" t="s">
        <v>567</v>
      </c>
      <c r="V374">
        <v>3480</v>
      </c>
      <c r="W374" s="83" t="s">
        <v>1757</v>
      </c>
      <c r="X374" s="83" t="s">
        <v>103</v>
      </c>
      <c r="Y374" t="s">
        <v>2336</v>
      </c>
      <c r="Z374" s="83" t="s">
        <v>102</v>
      </c>
      <c r="AA374" s="83" t="s">
        <v>102</v>
      </c>
      <c r="AB374" t="s">
        <v>3327</v>
      </c>
      <c r="AC374" s="83" t="s">
        <v>3997</v>
      </c>
      <c r="AD374" s="83" t="s">
        <v>111</v>
      </c>
      <c r="AE374" s="83" t="s">
        <v>105</v>
      </c>
      <c r="AF374" t="s">
        <v>2336</v>
      </c>
      <c r="AG374" s="83" t="s">
        <v>102</v>
      </c>
      <c r="AH374" s="83" t="s">
        <v>102</v>
      </c>
      <c r="AI374" t="s">
        <v>3327</v>
      </c>
      <c r="AJ374" s="83" t="s">
        <v>3997</v>
      </c>
      <c r="AK374" s="83" t="s">
        <v>111</v>
      </c>
      <c r="AL374" s="83" t="s">
        <v>105</v>
      </c>
      <c r="AM374" s="87" t="s">
        <v>106</v>
      </c>
      <c r="AN374" t="s">
        <v>2336</v>
      </c>
      <c r="AO374" t="s">
        <v>3327</v>
      </c>
      <c r="AP374" s="83" t="s">
        <v>3997</v>
      </c>
      <c r="AQ374" s="83" t="s">
        <v>144</v>
      </c>
      <c r="AR374" s="87" t="s">
        <v>106</v>
      </c>
      <c r="AT374" s="83" t="s">
        <v>107</v>
      </c>
      <c r="AU374" s="146" t="s">
        <v>107</v>
      </c>
      <c r="AV374" s="146" t="s">
        <v>107</v>
      </c>
      <c r="AX374" s="110" t="s">
        <v>107</v>
      </c>
      <c r="AY374" s="111"/>
      <c r="AZ374" s="112">
        <f t="shared" ca="1" si="24"/>
        <v>4428</v>
      </c>
      <c r="BA374" s="136">
        <f t="shared" ca="1" si="25"/>
        <v>6</v>
      </c>
      <c r="BB374" s="114" t="s">
        <v>136</v>
      </c>
      <c r="BC374" s="114" t="s">
        <v>108</v>
      </c>
      <c r="BD374" s="114"/>
      <c r="BE374" s="115" t="s">
        <v>102</v>
      </c>
      <c r="BF374" s="115" t="s">
        <v>102</v>
      </c>
      <c r="BG374" s="115" t="s">
        <v>102</v>
      </c>
      <c r="BH374" s="115" t="s">
        <v>102</v>
      </c>
      <c r="BI374" s="116"/>
      <c r="BJ374" s="117" t="s">
        <v>109</v>
      </c>
      <c r="BK374" s="117" t="s">
        <v>109</v>
      </c>
      <c r="BL374" s="83">
        <f t="shared" ca="1" si="26"/>
        <v>82</v>
      </c>
      <c r="BM374" s="83" t="s">
        <v>270</v>
      </c>
      <c r="BN374" s="83">
        <v>0</v>
      </c>
      <c r="BO374" s="83" t="s">
        <v>108</v>
      </c>
      <c r="BP374" s="83">
        <v>-639555</v>
      </c>
      <c r="BQ374" s="83" t="s">
        <v>381</v>
      </c>
      <c r="BR374" s="83" t="s">
        <v>157</v>
      </c>
      <c r="BS374" s="83" t="s">
        <v>502</v>
      </c>
      <c r="BT374" s="83">
        <v>-639555</v>
      </c>
      <c r="BU374" s="83" t="s">
        <v>381</v>
      </c>
      <c r="BV374" s="83" t="s">
        <v>157</v>
      </c>
      <c r="BW374" s="83" t="s">
        <v>502</v>
      </c>
      <c r="BY374" s="136">
        <v>0</v>
      </c>
      <c r="BZ374" s="136">
        <v>0</v>
      </c>
      <c r="CA374" s="136">
        <v>0</v>
      </c>
      <c r="CB374" s="136">
        <v>0</v>
      </c>
      <c r="CD374" s="136">
        <v>0</v>
      </c>
      <c r="CE374" s="136">
        <v>0</v>
      </c>
      <c r="CF374" s="136">
        <v>0</v>
      </c>
      <c r="CG374" s="136">
        <v>0</v>
      </c>
      <c r="CH374" s="136">
        <v>0</v>
      </c>
      <c r="CI374" s="136">
        <v>0</v>
      </c>
      <c r="CJ374" s="136">
        <v>0</v>
      </c>
      <c r="CK374" s="138">
        <v>0</v>
      </c>
      <c r="CL374" s="138">
        <v>0</v>
      </c>
      <c r="CM374" s="136">
        <v>0</v>
      </c>
      <c r="CN374" s="136">
        <v>0</v>
      </c>
      <c r="CO374" s="85">
        <v>43781</v>
      </c>
      <c r="CP374" s="83" t="s">
        <v>4420</v>
      </c>
      <c r="CQ374" s="83" t="s">
        <v>102</v>
      </c>
      <c r="CR374" s="83" t="s">
        <v>482</v>
      </c>
      <c r="CS374" s="83">
        <v>369</v>
      </c>
      <c r="CT374" s="83" t="s">
        <v>483</v>
      </c>
      <c r="CU374" s="83">
        <v>1</v>
      </c>
      <c r="CV374" s="83">
        <v>0</v>
      </c>
      <c r="CW374" s="83">
        <v>0</v>
      </c>
      <c r="CX374" s="83" t="s">
        <v>109</v>
      </c>
      <c r="CY374" s="83" t="s">
        <v>583</v>
      </c>
      <c r="CZ374" s="83">
        <v>0</v>
      </c>
      <c r="DA374" s="83">
        <v>0</v>
      </c>
      <c r="DB374" s="83">
        <f t="shared" si="23"/>
        <v>0</v>
      </c>
      <c r="DC374" s="83" t="s">
        <v>497</v>
      </c>
      <c r="DE374" s="136">
        <v>1</v>
      </c>
      <c r="DF374" s="136">
        <v>1</v>
      </c>
      <c r="DG374" s="215" t="s">
        <v>269</v>
      </c>
      <c r="DH374" s="136">
        <v>1</v>
      </c>
      <c r="DI374" s="136">
        <v>1</v>
      </c>
      <c r="DJ374" s="215" t="s">
        <v>269</v>
      </c>
      <c r="EE374" s="136" t="b">
        <v>1</v>
      </c>
      <c r="EF374" s="136" t="b">
        <v>1</v>
      </c>
      <c r="EG374" s="136" t="b">
        <v>1</v>
      </c>
      <c r="EH374" s="136" t="b">
        <v>1</v>
      </c>
      <c r="EL374" s="215" t="s">
        <v>269</v>
      </c>
    </row>
    <row r="375" spans="1:142" ht="60" customHeight="1" x14ac:dyDescent="0.55000000000000004">
      <c r="A375" s="83" t="s">
        <v>130</v>
      </c>
      <c r="B375" s="83" t="s">
        <v>98</v>
      </c>
      <c r="C375">
        <v>373741</v>
      </c>
      <c r="D375" t="s">
        <v>1023</v>
      </c>
      <c r="E375" t="s">
        <v>1023</v>
      </c>
      <c r="F375" s="83" t="s">
        <v>108</v>
      </c>
      <c r="G375" s="213">
        <v>32197</v>
      </c>
      <c r="H375" s="83" t="s">
        <v>102</v>
      </c>
      <c r="I375" s="213">
        <v>43215</v>
      </c>
      <c r="J375" s="83" t="s">
        <v>228</v>
      </c>
      <c r="K375" s="214">
        <v>366119619422</v>
      </c>
      <c r="L375" s="83" t="s">
        <v>126</v>
      </c>
      <c r="M375" s="213">
        <v>43477</v>
      </c>
      <c r="N375">
        <v>938107</v>
      </c>
      <c r="O375" s="145" t="s">
        <v>567</v>
      </c>
      <c r="P375" s="145" t="s">
        <v>99</v>
      </c>
      <c r="Q375" s="145" t="s">
        <v>100</v>
      </c>
      <c r="R375" s="145" t="s">
        <v>567</v>
      </c>
      <c r="V375">
        <v>5432</v>
      </c>
      <c r="W375" s="83" t="s">
        <v>101</v>
      </c>
      <c r="X375" s="83" t="s">
        <v>103</v>
      </c>
      <c r="Y375" t="s">
        <v>2337</v>
      </c>
      <c r="Z375" s="83" t="s">
        <v>102</v>
      </c>
      <c r="AA375" s="83" t="s">
        <v>102</v>
      </c>
      <c r="AB375" t="s">
        <v>3328</v>
      </c>
      <c r="AC375" s="83" t="s">
        <v>3998</v>
      </c>
      <c r="AD375" s="83" t="s">
        <v>144</v>
      </c>
      <c r="AE375" s="83" t="s">
        <v>105</v>
      </c>
      <c r="AF375" t="s">
        <v>2337</v>
      </c>
      <c r="AG375" s="83" t="s">
        <v>102</v>
      </c>
      <c r="AH375" s="83" t="s">
        <v>102</v>
      </c>
      <c r="AI375" t="s">
        <v>3328</v>
      </c>
      <c r="AJ375" s="83" t="s">
        <v>3998</v>
      </c>
      <c r="AK375" s="83" t="s">
        <v>144</v>
      </c>
      <c r="AL375" s="83" t="s">
        <v>105</v>
      </c>
      <c r="AM375" s="87" t="s">
        <v>106</v>
      </c>
      <c r="AN375" t="s">
        <v>2337</v>
      </c>
      <c r="AO375" t="s">
        <v>3328</v>
      </c>
      <c r="AP375" s="83" t="s">
        <v>3998</v>
      </c>
      <c r="AQ375" s="83" t="s">
        <v>111</v>
      </c>
      <c r="AR375" s="87" t="s">
        <v>106</v>
      </c>
      <c r="AT375" s="83" t="s">
        <v>107</v>
      </c>
      <c r="AU375" s="146" t="s">
        <v>107</v>
      </c>
      <c r="AV375" s="146" t="s">
        <v>107</v>
      </c>
      <c r="AX375" s="110" t="s">
        <v>107</v>
      </c>
      <c r="AY375" s="111"/>
      <c r="AZ375" s="112">
        <f t="shared" ca="1" si="24"/>
        <v>8854</v>
      </c>
      <c r="BA375" s="136">
        <f t="shared" ca="1" si="25"/>
        <v>51</v>
      </c>
      <c r="BB375" s="114" t="s">
        <v>134</v>
      </c>
      <c r="BC375" s="114" t="s">
        <v>108</v>
      </c>
      <c r="BD375" s="114"/>
      <c r="BE375" s="115" t="s">
        <v>102</v>
      </c>
      <c r="BF375" s="115" t="s">
        <v>102</v>
      </c>
      <c r="BG375" s="115" t="s">
        <v>102</v>
      </c>
      <c r="BH375" s="115" t="s">
        <v>102</v>
      </c>
      <c r="BI375" s="116"/>
      <c r="BJ375" s="117" t="s">
        <v>109</v>
      </c>
      <c r="BK375" s="117" t="s">
        <v>109</v>
      </c>
      <c r="BL375" s="83">
        <f t="shared" ca="1" si="26"/>
        <v>43</v>
      </c>
      <c r="BM375" s="83" t="s">
        <v>108</v>
      </c>
      <c r="BN375" s="83">
        <v>0</v>
      </c>
      <c r="BO375" s="83" t="s">
        <v>108</v>
      </c>
      <c r="BP375" s="83">
        <v>-641290</v>
      </c>
      <c r="BQ375" s="83" t="s">
        <v>312</v>
      </c>
      <c r="BR375" s="83" t="s">
        <v>153</v>
      </c>
      <c r="BS375" s="83" t="s">
        <v>499</v>
      </c>
      <c r="BT375" s="83">
        <v>-641290</v>
      </c>
      <c r="BU375" s="83" t="s">
        <v>312</v>
      </c>
      <c r="BV375" s="83" t="s">
        <v>153</v>
      </c>
      <c r="BW375" s="83" t="s">
        <v>499</v>
      </c>
      <c r="BY375" s="136">
        <v>0</v>
      </c>
      <c r="BZ375" s="136">
        <v>0</v>
      </c>
      <c r="CA375" s="136">
        <v>0</v>
      </c>
      <c r="CB375" s="136">
        <v>0</v>
      </c>
      <c r="CD375" s="136">
        <v>0</v>
      </c>
      <c r="CE375" s="136">
        <v>0</v>
      </c>
      <c r="CF375" s="136">
        <v>0</v>
      </c>
      <c r="CG375" s="136">
        <v>0</v>
      </c>
      <c r="CH375" s="136">
        <v>0</v>
      </c>
      <c r="CI375" s="136">
        <v>0</v>
      </c>
      <c r="CJ375" s="136">
        <v>0</v>
      </c>
      <c r="CK375" s="138">
        <v>0</v>
      </c>
      <c r="CL375" s="138">
        <v>0</v>
      </c>
      <c r="CM375" s="136">
        <v>0</v>
      </c>
      <c r="CN375" s="136">
        <v>0</v>
      </c>
      <c r="CO375" s="85">
        <v>43782</v>
      </c>
      <c r="CP375" s="83" t="s">
        <v>4421</v>
      </c>
      <c r="CQ375" s="83" t="s">
        <v>102</v>
      </c>
      <c r="CR375" s="83" t="s">
        <v>482</v>
      </c>
      <c r="CS375" s="83">
        <v>370</v>
      </c>
      <c r="CT375" s="83" t="s">
        <v>483</v>
      </c>
      <c r="CU375" s="83">
        <v>1</v>
      </c>
      <c r="CV375" s="83">
        <v>0</v>
      </c>
      <c r="CW375" s="83">
        <v>0</v>
      </c>
      <c r="CX375" s="83" t="s">
        <v>109</v>
      </c>
      <c r="CY375" s="83" t="s">
        <v>583</v>
      </c>
      <c r="CZ375" s="83">
        <v>0</v>
      </c>
      <c r="DA375" s="83">
        <v>0</v>
      </c>
      <c r="DB375" s="83">
        <f t="shared" si="23"/>
        <v>0</v>
      </c>
      <c r="DC375" s="83" t="s">
        <v>497</v>
      </c>
      <c r="DE375" s="136">
        <v>1</v>
      </c>
      <c r="DF375" s="136">
        <v>1</v>
      </c>
      <c r="DG375" s="215" t="s">
        <v>269</v>
      </c>
      <c r="DH375" s="136">
        <v>1</v>
      </c>
      <c r="DI375" s="136">
        <v>1</v>
      </c>
      <c r="DJ375" s="215" t="s">
        <v>269</v>
      </c>
      <c r="EE375" s="136" t="b">
        <v>1</v>
      </c>
      <c r="EF375" s="136" t="b">
        <v>1</v>
      </c>
      <c r="EG375" s="136" t="b">
        <v>1</v>
      </c>
      <c r="EH375" s="136" t="b">
        <v>1</v>
      </c>
      <c r="EL375" s="215" t="s">
        <v>269</v>
      </c>
    </row>
    <row r="376" spans="1:142" ht="60" customHeight="1" x14ac:dyDescent="0.55000000000000004">
      <c r="A376" s="83" t="s">
        <v>130</v>
      </c>
      <c r="B376" s="83" t="s">
        <v>98</v>
      </c>
      <c r="C376">
        <v>857287</v>
      </c>
      <c r="D376" t="s">
        <v>1024</v>
      </c>
      <c r="E376" t="s">
        <v>1024</v>
      </c>
      <c r="F376" s="83" t="s">
        <v>108</v>
      </c>
      <c r="G376" s="213">
        <v>35816</v>
      </c>
      <c r="H376" s="83" t="s">
        <v>102</v>
      </c>
      <c r="I376" s="213">
        <v>43116</v>
      </c>
      <c r="J376" s="83" t="s">
        <v>228</v>
      </c>
      <c r="K376" s="214">
        <v>554901444723</v>
      </c>
      <c r="L376" s="83" t="s">
        <v>135</v>
      </c>
      <c r="M376" s="213">
        <v>43753</v>
      </c>
      <c r="N376">
        <v>336479</v>
      </c>
      <c r="O376" s="145" t="s">
        <v>567</v>
      </c>
      <c r="P376" s="145" t="s">
        <v>99</v>
      </c>
      <c r="Q376" s="145" t="s">
        <v>100</v>
      </c>
      <c r="R376" s="145" t="s">
        <v>567</v>
      </c>
      <c r="V376">
        <v>4898</v>
      </c>
      <c r="W376" s="83" t="s">
        <v>101</v>
      </c>
      <c r="X376" s="83" t="s">
        <v>103</v>
      </c>
      <c r="Y376" t="s">
        <v>2338</v>
      </c>
      <c r="Z376" s="83" t="s">
        <v>102</v>
      </c>
      <c r="AA376" s="83" t="s">
        <v>102</v>
      </c>
      <c r="AB376" t="s">
        <v>3329</v>
      </c>
      <c r="AC376" s="83" t="s">
        <v>3999</v>
      </c>
      <c r="AD376" s="83" t="s">
        <v>144</v>
      </c>
      <c r="AE376" s="83" t="s">
        <v>105</v>
      </c>
      <c r="AF376" t="s">
        <v>2338</v>
      </c>
      <c r="AG376" s="83" t="s">
        <v>102</v>
      </c>
      <c r="AH376" s="83" t="s">
        <v>102</v>
      </c>
      <c r="AI376" t="s">
        <v>3329</v>
      </c>
      <c r="AJ376" s="83" t="s">
        <v>3999</v>
      </c>
      <c r="AK376" s="83" t="s">
        <v>144</v>
      </c>
      <c r="AL376" s="83" t="s">
        <v>105</v>
      </c>
      <c r="AM376" s="87" t="s">
        <v>106</v>
      </c>
      <c r="AN376" t="s">
        <v>2338</v>
      </c>
      <c r="AO376" t="s">
        <v>3329</v>
      </c>
      <c r="AP376" s="83" t="s">
        <v>3999</v>
      </c>
      <c r="AQ376" s="83" t="s">
        <v>144</v>
      </c>
      <c r="AR376" s="87" t="s">
        <v>106</v>
      </c>
      <c r="AT376" s="83" t="s">
        <v>107</v>
      </c>
      <c r="AU376" s="146" t="s">
        <v>107</v>
      </c>
      <c r="AV376" s="146" t="s">
        <v>107</v>
      </c>
      <c r="AX376" s="110" t="s">
        <v>107</v>
      </c>
      <c r="AY376" s="111"/>
      <c r="AZ376" s="112">
        <f t="shared" ca="1" si="24"/>
        <v>7867</v>
      </c>
      <c r="BA376" s="136">
        <f t="shared" ca="1" si="25"/>
        <v>17</v>
      </c>
      <c r="BB376" s="114" t="s">
        <v>134</v>
      </c>
      <c r="BC376" s="114" t="s">
        <v>108</v>
      </c>
      <c r="BD376" s="114"/>
      <c r="BE376" s="115" t="s">
        <v>102</v>
      </c>
      <c r="BF376" s="115" t="s">
        <v>102</v>
      </c>
      <c r="BG376" s="115" t="s">
        <v>102</v>
      </c>
      <c r="BH376" s="115" t="s">
        <v>102</v>
      </c>
      <c r="BI376" s="116"/>
      <c r="BJ376" s="117" t="s">
        <v>109</v>
      </c>
      <c r="BK376" s="117" t="s">
        <v>109</v>
      </c>
      <c r="BL376" s="83">
        <f t="shared" ca="1" si="26"/>
        <v>31</v>
      </c>
      <c r="BM376" s="83" t="s">
        <v>108</v>
      </c>
      <c r="BN376" s="83">
        <v>0</v>
      </c>
      <c r="BO376" s="83" t="s">
        <v>108</v>
      </c>
      <c r="BP376" s="83">
        <v>-643025</v>
      </c>
      <c r="BQ376" s="83" t="s">
        <v>198</v>
      </c>
      <c r="BR376" s="83" t="s">
        <v>164</v>
      </c>
      <c r="BS376" s="83" t="s">
        <v>499</v>
      </c>
      <c r="BT376" s="83">
        <v>-643025</v>
      </c>
      <c r="BU376" s="83" t="s">
        <v>198</v>
      </c>
      <c r="BV376" s="83" t="s">
        <v>164</v>
      </c>
      <c r="BW376" s="83" t="s">
        <v>499</v>
      </c>
      <c r="BY376" s="136">
        <v>0</v>
      </c>
      <c r="BZ376" s="136">
        <v>0</v>
      </c>
      <c r="CA376" s="136">
        <v>0</v>
      </c>
      <c r="CB376" s="136">
        <v>0</v>
      </c>
      <c r="CD376" s="136">
        <v>0</v>
      </c>
      <c r="CE376" s="136">
        <v>0</v>
      </c>
      <c r="CF376" s="136">
        <v>0</v>
      </c>
      <c r="CG376" s="136">
        <v>0</v>
      </c>
      <c r="CH376" s="136">
        <v>0</v>
      </c>
      <c r="CI376" s="136">
        <v>0</v>
      </c>
      <c r="CJ376" s="136">
        <v>0</v>
      </c>
      <c r="CK376" s="138">
        <v>0</v>
      </c>
      <c r="CL376" s="138">
        <v>0</v>
      </c>
      <c r="CM376" s="136">
        <v>0</v>
      </c>
      <c r="CN376" s="136">
        <v>0</v>
      </c>
      <c r="CO376" s="85">
        <v>43783</v>
      </c>
      <c r="CP376" s="83" t="s">
        <v>4422</v>
      </c>
      <c r="CQ376" s="83" t="s">
        <v>102</v>
      </c>
      <c r="CR376" s="83" t="s">
        <v>482</v>
      </c>
      <c r="CS376" s="83">
        <v>371</v>
      </c>
      <c r="CT376" s="83" t="s">
        <v>483</v>
      </c>
      <c r="CU376" s="83">
        <v>1</v>
      </c>
      <c r="CV376" s="83">
        <v>0</v>
      </c>
      <c r="CW376" s="83">
        <v>0</v>
      </c>
      <c r="CX376" s="83" t="s">
        <v>109</v>
      </c>
      <c r="CY376" s="83" t="s">
        <v>583</v>
      </c>
      <c r="CZ376" s="83">
        <v>0</v>
      </c>
      <c r="DA376" s="83">
        <v>0</v>
      </c>
      <c r="DB376" s="83">
        <f t="shared" si="23"/>
        <v>0</v>
      </c>
      <c r="DC376" s="83" t="s">
        <v>497</v>
      </c>
      <c r="DE376" s="136">
        <v>1</v>
      </c>
      <c r="DF376" s="136">
        <v>1</v>
      </c>
      <c r="DG376" s="215" t="s">
        <v>269</v>
      </c>
      <c r="DH376" s="136">
        <v>1</v>
      </c>
      <c r="DI376" s="136">
        <v>1</v>
      </c>
      <c r="DJ376" s="215" t="s">
        <v>269</v>
      </c>
      <c r="EE376" s="136" t="b">
        <v>1</v>
      </c>
      <c r="EF376" s="136" t="b">
        <v>1</v>
      </c>
      <c r="EG376" s="136" t="b">
        <v>1</v>
      </c>
      <c r="EH376" s="136" t="b">
        <v>1</v>
      </c>
      <c r="EL376" s="215" t="s">
        <v>269</v>
      </c>
    </row>
    <row r="377" spans="1:142" ht="60" customHeight="1" x14ac:dyDescent="0.55000000000000004">
      <c r="A377" s="83" t="s">
        <v>130</v>
      </c>
      <c r="B377" s="83" t="s">
        <v>98</v>
      </c>
      <c r="C377">
        <v>560992</v>
      </c>
      <c r="D377" t="s">
        <v>1025</v>
      </c>
      <c r="E377" t="s">
        <v>1025</v>
      </c>
      <c r="F377" s="83" t="s">
        <v>108</v>
      </c>
      <c r="G377" s="213">
        <v>35785</v>
      </c>
      <c r="H377" s="83" t="s">
        <v>102</v>
      </c>
      <c r="I377" s="213">
        <v>43216</v>
      </c>
      <c r="J377" s="83" t="s">
        <v>228</v>
      </c>
      <c r="K377" s="214">
        <v>809082234995</v>
      </c>
      <c r="L377" s="83" t="s">
        <v>97</v>
      </c>
      <c r="M377" s="213">
        <v>43735</v>
      </c>
      <c r="N377">
        <v>366484</v>
      </c>
      <c r="O377" s="145" t="s">
        <v>567</v>
      </c>
      <c r="P377" s="145" t="s">
        <v>99</v>
      </c>
      <c r="Q377" s="145" t="s">
        <v>100</v>
      </c>
      <c r="R377" s="145" t="s">
        <v>567</v>
      </c>
      <c r="V377">
        <v>6820</v>
      </c>
      <c r="W377" s="83" t="s">
        <v>1758</v>
      </c>
      <c r="X377" s="83" t="s">
        <v>103</v>
      </c>
      <c r="Y377" t="s">
        <v>2339</v>
      </c>
      <c r="Z377" s="83" t="s">
        <v>102</v>
      </c>
      <c r="AA377" s="83" t="s">
        <v>102</v>
      </c>
      <c r="AB377" t="s">
        <v>3330</v>
      </c>
      <c r="AC377" s="83" t="s">
        <v>4000</v>
      </c>
      <c r="AD377" s="83" t="s">
        <v>111</v>
      </c>
      <c r="AE377" s="83" t="s">
        <v>105</v>
      </c>
      <c r="AF377" t="s">
        <v>2339</v>
      </c>
      <c r="AG377" s="83" t="s">
        <v>102</v>
      </c>
      <c r="AH377" s="83" t="s">
        <v>102</v>
      </c>
      <c r="AI377" t="s">
        <v>3330</v>
      </c>
      <c r="AJ377" s="83" t="s">
        <v>4000</v>
      </c>
      <c r="AK377" s="83" t="s">
        <v>111</v>
      </c>
      <c r="AL377" s="83" t="s">
        <v>105</v>
      </c>
      <c r="AM377" s="87" t="s">
        <v>106</v>
      </c>
      <c r="AN377" t="s">
        <v>2339</v>
      </c>
      <c r="AO377" t="s">
        <v>3330</v>
      </c>
      <c r="AP377" s="83" t="s">
        <v>4000</v>
      </c>
      <c r="AQ377" s="83" t="s">
        <v>144</v>
      </c>
      <c r="AR377" s="87" t="s">
        <v>106</v>
      </c>
      <c r="AT377" s="83" t="s">
        <v>107</v>
      </c>
      <c r="AU377" s="146" t="s">
        <v>107</v>
      </c>
      <c r="AV377" s="146" t="s">
        <v>107</v>
      </c>
      <c r="AX377" s="110" t="s">
        <v>107</v>
      </c>
      <c r="AY377" s="111"/>
      <c r="AZ377" s="112">
        <f t="shared" ca="1" si="24"/>
        <v>6342</v>
      </c>
      <c r="BA377" s="136">
        <f t="shared" ca="1" si="25"/>
        <v>34</v>
      </c>
      <c r="BB377" s="114" t="s">
        <v>136</v>
      </c>
      <c r="BC377" s="114" t="s">
        <v>108</v>
      </c>
      <c r="BD377" s="114"/>
      <c r="BE377" s="115" t="s">
        <v>102</v>
      </c>
      <c r="BF377" s="115" t="s">
        <v>102</v>
      </c>
      <c r="BG377" s="115" t="s">
        <v>102</v>
      </c>
      <c r="BH377" s="115" t="s">
        <v>102</v>
      </c>
      <c r="BI377" s="116"/>
      <c r="BJ377" s="117" t="s">
        <v>109</v>
      </c>
      <c r="BK377" s="117" t="s">
        <v>109</v>
      </c>
      <c r="BL377" s="83">
        <f t="shared" ca="1" si="26"/>
        <v>69</v>
      </c>
      <c r="BM377" s="83" t="s">
        <v>270</v>
      </c>
      <c r="BN377" s="83">
        <v>0</v>
      </c>
      <c r="BO377" s="83" t="s">
        <v>108</v>
      </c>
      <c r="BP377" s="83">
        <v>-644760</v>
      </c>
      <c r="BQ377" s="83" t="s">
        <v>381</v>
      </c>
      <c r="BR377" s="83" t="s">
        <v>157</v>
      </c>
      <c r="BS377" s="83" t="s">
        <v>502</v>
      </c>
      <c r="BT377" s="83">
        <v>-644760</v>
      </c>
      <c r="BU377" s="83" t="s">
        <v>381</v>
      </c>
      <c r="BV377" s="83" t="s">
        <v>157</v>
      </c>
      <c r="BW377" s="83" t="s">
        <v>502</v>
      </c>
      <c r="BY377" s="136">
        <v>0</v>
      </c>
      <c r="BZ377" s="136">
        <v>0</v>
      </c>
      <c r="CA377" s="136">
        <v>0</v>
      </c>
      <c r="CB377" s="136">
        <v>0</v>
      </c>
      <c r="CD377" s="136">
        <v>0</v>
      </c>
      <c r="CE377" s="136">
        <v>0</v>
      </c>
      <c r="CF377" s="136">
        <v>0</v>
      </c>
      <c r="CG377" s="136">
        <v>0</v>
      </c>
      <c r="CH377" s="136">
        <v>0</v>
      </c>
      <c r="CI377" s="136">
        <v>0</v>
      </c>
      <c r="CJ377" s="136">
        <v>0</v>
      </c>
      <c r="CK377" s="138">
        <v>0</v>
      </c>
      <c r="CL377" s="138">
        <v>0</v>
      </c>
      <c r="CM377" s="136">
        <v>0</v>
      </c>
      <c r="CN377" s="136">
        <v>0</v>
      </c>
      <c r="CO377" s="85">
        <v>43784</v>
      </c>
      <c r="CP377" s="83" t="s">
        <v>4423</v>
      </c>
      <c r="CQ377" s="83" t="s">
        <v>102</v>
      </c>
      <c r="CR377" s="83" t="s">
        <v>482</v>
      </c>
      <c r="CS377" s="83">
        <v>372</v>
      </c>
      <c r="CT377" s="83" t="s">
        <v>483</v>
      </c>
      <c r="CU377" s="83">
        <v>1</v>
      </c>
      <c r="CV377" s="83">
        <v>0</v>
      </c>
      <c r="CW377" s="83">
        <v>0</v>
      </c>
      <c r="CX377" s="83" t="s">
        <v>109</v>
      </c>
      <c r="CY377" s="83" t="s">
        <v>583</v>
      </c>
      <c r="CZ377" s="83">
        <v>0</v>
      </c>
      <c r="DA377" s="83">
        <v>0</v>
      </c>
      <c r="DB377" s="83">
        <f t="shared" si="23"/>
        <v>0</v>
      </c>
      <c r="DC377" s="83" t="s">
        <v>497</v>
      </c>
      <c r="DE377" s="136">
        <v>1</v>
      </c>
      <c r="DF377" s="136">
        <v>1</v>
      </c>
      <c r="DG377" s="215" t="s">
        <v>269</v>
      </c>
      <c r="DH377" s="136">
        <v>1</v>
      </c>
      <c r="DI377" s="136">
        <v>1</v>
      </c>
      <c r="DJ377" s="215" t="s">
        <v>269</v>
      </c>
      <c r="EE377" s="136" t="b">
        <v>1</v>
      </c>
      <c r="EF377" s="136" t="b">
        <v>1</v>
      </c>
      <c r="EG377" s="136" t="b">
        <v>1</v>
      </c>
      <c r="EH377" s="136" t="b">
        <v>1</v>
      </c>
      <c r="EL377" s="215" t="s">
        <v>269</v>
      </c>
    </row>
    <row r="378" spans="1:142" ht="60" customHeight="1" x14ac:dyDescent="0.55000000000000004">
      <c r="A378" s="83" t="s">
        <v>130</v>
      </c>
      <c r="B378" s="83" t="s">
        <v>98</v>
      </c>
      <c r="C378">
        <v>170100</v>
      </c>
      <c r="D378" t="s">
        <v>1026</v>
      </c>
      <c r="E378" t="s">
        <v>1026</v>
      </c>
      <c r="F378" s="83" t="s">
        <v>108</v>
      </c>
      <c r="G378" s="213">
        <v>39029</v>
      </c>
      <c r="H378" s="83" t="s">
        <v>102</v>
      </c>
      <c r="I378" s="213">
        <v>43462</v>
      </c>
      <c r="J378" s="83" t="s">
        <v>228</v>
      </c>
      <c r="K378" s="214">
        <v>979280430506</v>
      </c>
      <c r="L378" s="83" t="s">
        <v>126</v>
      </c>
      <c r="M378" s="213">
        <v>43499</v>
      </c>
      <c r="N378">
        <v>168717</v>
      </c>
      <c r="O378" s="145" t="s">
        <v>567</v>
      </c>
      <c r="P378" s="145" t="s">
        <v>99</v>
      </c>
      <c r="Q378" s="145" t="s">
        <v>100</v>
      </c>
      <c r="R378" s="145" t="s">
        <v>567</v>
      </c>
      <c r="V378">
        <v>4226</v>
      </c>
      <c r="W378" s="83" t="s">
        <v>101</v>
      </c>
      <c r="X378" s="83" t="s">
        <v>103</v>
      </c>
      <c r="Y378" t="s">
        <v>2340</v>
      </c>
      <c r="Z378" s="83" t="s">
        <v>102</v>
      </c>
      <c r="AA378" s="83" t="s">
        <v>102</v>
      </c>
      <c r="AB378" t="s">
        <v>3331</v>
      </c>
      <c r="AC378" s="83" t="s">
        <v>4001</v>
      </c>
      <c r="AD378" s="83" t="s">
        <v>144</v>
      </c>
      <c r="AE378" s="83" t="s">
        <v>105</v>
      </c>
      <c r="AF378" t="s">
        <v>2340</v>
      </c>
      <c r="AG378" s="83" t="s">
        <v>102</v>
      </c>
      <c r="AH378" s="83" t="s">
        <v>102</v>
      </c>
      <c r="AI378" t="s">
        <v>3331</v>
      </c>
      <c r="AJ378" s="83" t="s">
        <v>4001</v>
      </c>
      <c r="AK378" s="83" t="s">
        <v>144</v>
      </c>
      <c r="AL378" s="83" t="s">
        <v>105</v>
      </c>
      <c r="AM378" s="87" t="s">
        <v>106</v>
      </c>
      <c r="AN378" t="s">
        <v>2340</v>
      </c>
      <c r="AO378" t="s">
        <v>3331</v>
      </c>
      <c r="AP378" s="83" t="s">
        <v>4001</v>
      </c>
      <c r="AQ378" s="83" t="s">
        <v>111</v>
      </c>
      <c r="AR378" s="87" t="s">
        <v>106</v>
      </c>
      <c r="AT378" s="83" t="s">
        <v>107</v>
      </c>
      <c r="AU378" s="146" t="s">
        <v>107</v>
      </c>
      <c r="AV378" s="146" t="s">
        <v>107</v>
      </c>
      <c r="AX378" s="110" t="s">
        <v>107</v>
      </c>
      <c r="AY378" s="111"/>
      <c r="AZ378" s="112">
        <f t="shared" ca="1" si="24"/>
        <v>5494</v>
      </c>
      <c r="BA378" s="136">
        <f t="shared" ca="1" si="25"/>
        <v>22</v>
      </c>
      <c r="BB378" s="114" t="s">
        <v>134</v>
      </c>
      <c r="BC378" s="114" t="s">
        <v>108</v>
      </c>
      <c r="BD378" s="114"/>
      <c r="BE378" s="115" t="s">
        <v>102</v>
      </c>
      <c r="BF378" s="115" t="s">
        <v>102</v>
      </c>
      <c r="BG378" s="115" t="s">
        <v>102</v>
      </c>
      <c r="BH378" s="115" t="s">
        <v>102</v>
      </c>
      <c r="BI378" s="116"/>
      <c r="BJ378" s="117" t="s">
        <v>109</v>
      </c>
      <c r="BK378" s="117" t="s">
        <v>109</v>
      </c>
      <c r="BL378" s="83">
        <f t="shared" ca="1" si="26"/>
        <v>95</v>
      </c>
      <c r="BM378" s="83" t="s">
        <v>108</v>
      </c>
      <c r="BN378" s="83">
        <v>0</v>
      </c>
      <c r="BO378" s="83" t="s">
        <v>108</v>
      </c>
      <c r="BP378" s="83">
        <v>-646495</v>
      </c>
      <c r="BQ378" s="83" t="s">
        <v>312</v>
      </c>
      <c r="BR378" s="83" t="s">
        <v>153</v>
      </c>
      <c r="BS378" s="83" t="s">
        <v>499</v>
      </c>
      <c r="BT378" s="83">
        <v>-646495</v>
      </c>
      <c r="BU378" s="83" t="s">
        <v>312</v>
      </c>
      <c r="BV378" s="83" t="s">
        <v>153</v>
      </c>
      <c r="BW378" s="83" t="s">
        <v>499</v>
      </c>
      <c r="BY378" s="136">
        <v>0</v>
      </c>
      <c r="BZ378" s="136">
        <v>0</v>
      </c>
      <c r="CA378" s="136">
        <v>0</v>
      </c>
      <c r="CB378" s="136">
        <v>0</v>
      </c>
      <c r="CD378" s="136">
        <v>0</v>
      </c>
      <c r="CE378" s="136">
        <v>0</v>
      </c>
      <c r="CF378" s="136">
        <v>0</v>
      </c>
      <c r="CG378" s="136">
        <v>0</v>
      </c>
      <c r="CH378" s="136">
        <v>0</v>
      </c>
      <c r="CI378" s="136">
        <v>0</v>
      </c>
      <c r="CJ378" s="136">
        <v>0</v>
      </c>
      <c r="CK378" s="138">
        <v>0</v>
      </c>
      <c r="CL378" s="138">
        <v>0</v>
      </c>
      <c r="CM378" s="136">
        <v>0</v>
      </c>
      <c r="CN378" s="136">
        <v>0</v>
      </c>
      <c r="CO378" s="85">
        <v>43785</v>
      </c>
      <c r="CP378" s="83" t="s">
        <v>4424</v>
      </c>
      <c r="CQ378" s="83" t="s">
        <v>102</v>
      </c>
      <c r="CR378" s="83" t="s">
        <v>482</v>
      </c>
      <c r="CS378" s="83">
        <v>373</v>
      </c>
      <c r="CT378" s="83" t="s">
        <v>483</v>
      </c>
      <c r="CU378" s="83">
        <v>1</v>
      </c>
      <c r="CV378" s="83">
        <v>0</v>
      </c>
      <c r="CW378" s="83">
        <v>0</v>
      </c>
      <c r="CX378" s="83" t="s">
        <v>109</v>
      </c>
      <c r="CY378" s="83" t="s">
        <v>583</v>
      </c>
      <c r="CZ378" s="83">
        <v>0</v>
      </c>
      <c r="DA378" s="83">
        <v>0</v>
      </c>
      <c r="DB378" s="83">
        <f t="shared" si="23"/>
        <v>0</v>
      </c>
      <c r="DC378" s="83" t="s">
        <v>497</v>
      </c>
      <c r="DE378" s="136">
        <v>1</v>
      </c>
      <c r="DF378" s="136">
        <v>1</v>
      </c>
      <c r="DG378" s="215" t="s">
        <v>269</v>
      </c>
      <c r="DH378" s="136">
        <v>1</v>
      </c>
      <c r="DI378" s="136">
        <v>1</v>
      </c>
      <c r="DJ378" s="215" t="s">
        <v>269</v>
      </c>
      <c r="EE378" s="136" t="b">
        <v>1</v>
      </c>
      <c r="EF378" s="136" t="b">
        <v>1</v>
      </c>
      <c r="EG378" s="136" t="b">
        <v>1</v>
      </c>
      <c r="EH378" s="136" t="b">
        <v>1</v>
      </c>
      <c r="EL378" s="215" t="s">
        <v>269</v>
      </c>
    </row>
    <row r="379" spans="1:142" ht="60" customHeight="1" x14ac:dyDescent="0.55000000000000004">
      <c r="A379" s="83" t="s">
        <v>130</v>
      </c>
      <c r="B379" s="83" t="s">
        <v>98</v>
      </c>
      <c r="C379">
        <v>499491</v>
      </c>
      <c r="D379" t="s">
        <v>1027</v>
      </c>
      <c r="E379" t="s">
        <v>1027</v>
      </c>
      <c r="F379" s="83" t="s">
        <v>108</v>
      </c>
      <c r="G379" s="213">
        <v>37413</v>
      </c>
      <c r="H379" s="83" t="s">
        <v>102</v>
      </c>
      <c r="I379" s="213">
        <v>43376</v>
      </c>
      <c r="J379" s="83" t="s">
        <v>228</v>
      </c>
      <c r="K379" s="214">
        <v>864643338004</v>
      </c>
      <c r="L379" s="83" t="s">
        <v>135</v>
      </c>
      <c r="M379" s="213">
        <v>43696</v>
      </c>
      <c r="N379">
        <v>862487</v>
      </c>
      <c r="O379" s="145" t="s">
        <v>567</v>
      </c>
      <c r="P379" s="145" t="s">
        <v>99</v>
      </c>
      <c r="Q379" s="145" t="s">
        <v>100</v>
      </c>
      <c r="R379" s="145" t="s">
        <v>567</v>
      </c>
      <c r="V379">
        <v>1583</v>
      </c>
      <c r="W379" s="83" t="s">
        <v>101</v>
      </c>
      <c r="X379" s="83" t="s">
        <v>103</v>
      </c>
      <c r="Y379" t="s">
        <v>2341</v>
      </c>
      <c r="Z379" s="83" t="s">
        <v>102</v>
      </c>
      <c r="AA379" s="83" t="s">
        <v>102</v>
      </c>
      <c r="AB379" t="s">
        <v>3332</v>
      </c>
      <c r="AC379" s="83" t="s">
        <v>4002</v>
      </c>
      <c r="AD379" s="83" t="s">
        <v>144</v>
      </c>
      <c r="AE379" s="83" t="s">
        <v>105</v>
      </c>
      <c r="AF379" t="s">
        <v>2341</v>
      </c>
      <c r="AG379" s="83" t="s">
        <v>102</v>
      </c>
      <c r="AH379" s="83" t="s">
        <v>102</v>
      </c>
      <c r="AI379" t="s">
        <v>3332</v>
      </c>
      <c r="AJ379" s="83" t="s">
        <v>4002</v>
      </c>
      <c r="AK379" s="83" t="s">
        <v>144</v>
      </c>
      <c r="AL379" s="83" t="s">
        <v>105</v>
      </c>
      <c r="AM379" s="87" t="s">
        <v>106</v>
      </c>
      <c r="AN379" t="s">
        <v>2341</v>
      </c>
      <c r="AO379" t="s">
        <v>3332</v>
      </c>
      <c r="AP379" s="83" t="s">
        <v>4002</v>
      </c>
      <c r="AQ379" s="83" t="s">
        <v>144</v>
      </c>
      <c r="AR379" s="87" t="s">
        <v>106</v>
      </c>
      <c r="AT379" s="83" t="s">
        <v>107</v>
      </c>
      <c r="AU379" s="146" t="s">
        <v>107</v>
      </c>
      <c r="AV379" s="146" t="s">
        <v>107</v>
      </c>
      <c r="AX379" s="110" t="s">
        <v>107</v>
      </c>
      <c r="AY379" s="111"/>
      <c r="AZ379" s="112">
        <f t="shared" ca="1" si="24"/>
        <v>8116</v>
      </c>
      <c r="BA379" s="136">
        <f t="shared" ca="1" si="25"/>
        <v>72</v>
      </c>
      <c r="BB379" s="114" t="s">
        <v>134</v>
      </c>
      <c r="BC379" s="114" t="s">
        <v>108</v>
      </c>
      <c r="BD379" s="114"/>
      <c r="BE379" s="115" t="s">
        <v>102</v>
      </c>
      <c r="BF379" s="115" t="s">
        <v>102</v>
      </c>
      <c r="BG379" s="115" t="s">
        <v>102</v>
      </c>
      <c r="BH379" s="115" t="s">
        <v>102</v>
      </c>
      <c r="BI379" s="116"/>
      <c r="BJ379" s="117" t="s">
        <v>109</v>
      </c>
      <c r="BK379" s="117" t="s">
        <v>109</v>
      </c>
      <c r="BL379" s="83">
        <f t="shared" ca="1" si="26"/>
        <v>61</v>
      </c>
      <c r="BM379" s="83" t="s">
        <v>108</v>
      </c>
      <c r="BN379" s="83">
        <v>0</v>
      </c>
      <c r="BO379" s="83" t="s">
        <v>108</v>
      </c>
      <c r="BP379" s="83">
        <v>-648230</v>
      </c>
      <c r="BQ379" s="83" t="s">
        <v>198</v>
      </c>
      <c r="BR379" s="83" t="s">
        <v>164</v>
      </c>
      <c r="BS379" s="83" t="s">
        <v>499</v>
      </c>
      <c r="BT379" s="83">
        <v>-648230</v>
      </c>
      <c r="BU379" s="83" t="s">
        <v>198</v>
      </c>
      <c r="BV379" s="83" t="s">
        <v>164</v>
      </c>
      <c r="BW379" s="83" t="s">
        <v>499</v>
      </c>
      <c r="BY379" s="136">
        <v>0</v>
      </c>
      <c r="BZ379" s="136">
        <v>0</v>
      </c>
      <c r="CA379" s="136">
        <v>0</v>
      </c>
      <c r="CB379" s="136">
        <v>0</v>
      </c>
      <c r="CD379" s="136">
        <v>0</v>
      </c>
      <c r="CE379" s="136">
        <v>0</v>
      </c>
      <c r="CF379" s="136">
        <v>0</v>
      </c>
      <c r="CG379" s="136">
        <v>0</v>
      </c>
      <c r="CH379" s="136">
        <v>0</v>
      </c>
      <c r="CI379" s="136">
        <v>0</v>
      </c>
      <c r="CJ379" s="136">
        <v>0</v>
      </c>
      <c r="CK379" s="138">
        <v>0</v>
      </c>
      <c r="CL379" s="138">
        <v>0</v>
      </c>
      <c r="CM379" s="136">
        <v>0</v>
      </c>
      <c r="CN379" s="136">
        <v>0</v>
      </c>
      <c r="CO379" s="85">
        <v>43786</v>
      </c>
      <c r="CP379" s="83" t="s">
        <v>4425</v>
      </c>
      <c r="CQ379" s="83" t="s">
        <v>102</v>
      </c>
      <c r="CR379" s="83" t="s">
        <v>482</v>
      </c>
      <c r="CS379" s="83">
        <v>374</v>
      </c>
      <c r="CT379" s="83" t="s">
        <v>483</v>
      </c>
      <c r="CU379" s="83">
        <v>1</v>
      </c>
      <c r="CV379" s="83">
        <v>0</v>
      </c>
      <c r="CW379" s="83">
        <v>0</v>
      </c>
      <c r="CX379" s="83" t="s">
        <v>109</v>
      </c>
      <c r="CY379" s="83" t="s">
        <v>583</v>
      </c>
      <c r="CZ379" s="83">
        <v>0</v>
      </c>
      <c r="DA379" s="83">
        <v>0</v>
      </c>
      <c r="DB379" s="83">
        <f t="shared" si="23"/>
        <v>0</v>
      </c>
      <c r="DC379" s="83" t="s">
        <v>497</v>
      </c>
      <c r="DE379" s="136">
        <v>1</v>
      </c>
      <c r="DF379" s="136">
        <v>1</v>
      </c>
      <c r="DG379" s="215" t="s">
        <v>269</v>
      </c>
      <c r="DH379" s="136">
        <v>1</v>
      </c>
      <c r="DI379" s="136">
        <v>1</v>
      </c>
      <c r="DJ379" s="215" t="s">
        <v>269</v>
      </c>
      <c r="EE379" s="136" t="b">
        <v>1</v>
      </c>
      <c r="EF379" s="136" t="b">
        <v>1</v>
      </c>
      <c r="EG379" s="136" t="b">
        <v>1</v>
      </c>
      <c r="EH379" s="136" t="b">
        <v>1</v>
      </c>
      <c r="EL379" s="215" t="s">
        <v>269</v>
      </c>
    </row>
    <row r="380" spans="1:142" ht="60" customHeight="1" x14ac:dyDescent="0.55000000000000004">
      <c r="A380" s="83" t="s">
        <v>130</v>
      </c>
      <c r="B380" s="83" t="s">
        <v>98</v>
      </c>
      <c r="C380">
        <v>715386</v>
      </c>
      <c r="D380" t="s">
        <v>1028</v>
      </c>
      <c r="E380" t="s">
        <v>1028</v>
      </c>
      <c r="F380" s="83" t="s">
        <v>108</v>
      </c>
      <c r="G380" s="213">
        <v>33777</v>
      </c>
      <c r="H380" s="83" t="s">
        <v>102</v>
      </c>
      <c r="I380" s="213">
        <v>43250</v>
      </c>
      <c r="J380" s="83" t="s">
        <v>228</v>
      </c>
      <c r="K380" s="214">
        <v>858905321268</v>
      </c>
      <c r="L380" s="83" t="s">
        <v>97</v>
      </c>
      <c r="M380" s="213">
        <v>43642</v>
      </c>
      <c r="N380">
        <v>661383</v>
      </c>
      <c r="O380" s="145" t="s">
        <v>567</v>
      </c>
      <c r="P380" s="145" t="s">
        <v>99</v>
      </c>
      <c r="Q380" s="145" t="s">
        <v>100</v>
      </c>
      <c r="R380" s="145" t="s">
        <v>567</v>
      </c>
      <c r="V380">
        <v>7068</v>
      </c>
      <c r="W380" s="83" t="s">
        <v>1759</v>
      </c>
      <c r="X380" s="83" t="s">
        <v>103</v>
      </c>
      <c r="Y380" t="s">
        <v>2342</v>
      </c>
      <c r="Z380" s="83" t="s">
        <v>102</v>
      </c>
      <c r="AA380" s="83" t="s">
        <v>102</v>
      </c>
      <c r="AB380" t="s">
        <v>3333</v>
      </c>
      <c r="AC380" s="83" t="s">
        <v>4003</v>
      </c>
      <c r="AD380" s="83" t="s">
        <v>111</v>
      </c>
      <c r="AE380" s="83" t="s">
        <v>105</v>
      </c>
      <c r="AF380" t="s">
        <v>2342</v>
      </c>
      <c r="AG380" s="83" t="s">
        <v>102</v>
      </c>
      <c r="AH380" s="83" t="s">
        <v>102</v>
      </c>
      <c r="AI380" t="s">
        <v>3333</v>
      </c>
      <c r="AJ380" s="83" t="s">
        <v>4003</v>
      </c>
      <c r="AK380" s="83" t="s">
        <v>111</v>
      </c>
      <c r="AL380" s="83" t="s">
        <v>105</v>
      </c>
      <c r="AM380" s="87" t="s">
        <v>106</v>
      </c>
      <c r="AN380" t="s">
        <v>2342</v>
      </c>
      <c r="AO380" t="s">
        <v>3333</v>
      </c>
      <c r="AP380" s="83" t="s">
        <v>4003</v>
      </c>
      <c r="AQ380" s="83" t="s">
        <v>144</v>
      </c>
      <c r="AR380" s="87" t="s">
        <v>106</v>
      </c>
      <c r="AT380" s="83" t="s">
        <v>107</v>
      </c>
      <c r="AU380" s="146" t="s">
        <v>107</v>
      </c>
      <c r="AV380" s="146" t="s">
        <v>107</v>
      </c>
      <c r="AX380" s="110" t="s">
        <v>107</v>
      </c>
      <c r="AY380" s="111"/>
      <c r="AZ380" s="112">
        <f t="shared" ca="1" si="24"/>
        <v>5221</v>
      </c>
      <c r="BA380" s="136">
        <f t="shared" ca="1" si="25"/>
        <v>48</v>
      </c>
      <c r="BB380" s="114" t="s">
        <v>136</v>
      </c>
      <c r="BC380" s="114" t="s">
        <v>108</v>
      </c>
      <c r="BD380" s="114"/>
      <c r="BE380" s="115" t="s">
        <v>102</v>
      </c>
      <c r="BF380" s="115" t="s">
        <v>102</v>
      </c>
      <c r="BG380" s="115" t="s">
        <v>102</v>
      </c>
      <c r="BH380" s="115" t="s">
        <v>102</v>
      </c>
      <c r="BI380" s="116"/>
      <c r="BJ380" s="117" t="s">
        <v>109</v>
      </c>
      <c r="BK380" s="117" t="s">
        <v>109</v>
      </c>
      <c r="BL380" s="83">
        <f t="shared" ca="1" si="26"/>
        <v>77</v>
      </c>
      <c r="BM380" s="83" t="s">
        <v>270</v>
      </c>
      <c r="BN380" s="83">
        <v>0</v>
      </c>
      <c r="BO380" s="83" t="s">
        <v>108</v>
      </c>
      <c r="BP380" s="83">
        <v>-649965</v>
      </c>
      <c r="BQ380" s="83" t="s">
        <v>381</v>
      </c>
      <c r="BR380" s="83" t="s">
        <v>157</v>
      </c>
      <c r="BS380" s="83" t="s">
        <v>502</v>
      </c>
      <c r="BT380" s="83">
        <v>-649965</v>
      </c>
      <c r="BU380" s="83" t="s">
        <v>381</v>
      </c>
      <c r="BV380" s="83" t="s">
        <v>157</v>
      </c>
      <c r="BW380" s="83" t="s">
        <v>502</v>
      </c>
      <c r="BY380" s="136">
        <v>0</v>
      </c>
      <c r="BZ380" s="136">
        <v>0</v>
      </c>
      <c r="CA380" s="136">
        <v>0</v>
      </c>
      <c r="CB380" s="136">
        <v>0</v>
      </c>
      <c r="CD380" s="136">
        <v>0</v>
      </c>
      <c r="CE380" s="136">
        <v>0</v>
      </c>
      <c r="CF380" s="136">
        <v>0</v>
      </c>
      <c r="CG380" s="136">
        <v>0</v>
      </c>
      <c r="CH380" s="136">
        <v>0</v>
      </c>
      <c r="CI380" s="136">
        <v>0</v>
      </c>
      <c r="CJ380" s="136">
        <v>0</v>
      </c>
      <c r="CK380" s="138">
        <v>0</v>
      </c>
      <c r="CL380" s="138">
        <v>0</v>
      </c>
      <c r="CM380" s="136">
        <v>0</v>
      </c>
      <c r="CN380" s="136">
        <v>0</v>
      </c>
      <c r="CO380" s="85">
        <v>43787</v>
      </c>
      <c r="CP380" s="83" t="s">
        <v>4426</v>
      </c>
      <c r="CQ380" s="83" t="s">
        <v>102</v>
      </c>
      <c r="CR380" s="83" t="s">
        <v>482</v>
      </c>
      <c r="CS380" s="83">
        <v>375</v>
      </c>
      <c r="CT380" s="83" t="s">
        <v>483</v>
      </c>
      <c r="CU380" s="83">
        <v>1</v>
      </c>
      <c r="CV380" s="83">
        <v>0</v>
      </c>
      <c r="CW380" s="83">
        <v>0</v>
      </c>
      <c r="CX380" s="83" t="s">
        <v>109</v>
      </c>
      <c r="CY380" s="83" t="s">
        <v>583</v>
      </c>
      <c r="CZ380" s="83">
        <v>0</v>
      </c>
      <c r="DA380" s="83">
        <v>0</v>
      </c>
      <c r="DB380" s="83">
        <f t="shared" si="23"/>
        <v>0</v>
      </c>
      <c r="DC380" s="83" t="s">
        <v>497</v>
      </c>
      <c r="DE380" s="136">
        <v>1</v>
      </c>
      <c r="DF380" s="136">
        <v>1</v>
      </c>
      <c r="DG380" s="215" t="s">
        <v>269</v>
      </c>
      <c r="DH380" s="136">
        <v>1</v>
      </c>
      <c r="DI380" s="136">
        <v>1</v>
      </c>
      <c r="DJ380" s="215" t="s">
        <v>269</v>
      </c>
      <c r="EE380" s="136" t="b">
        <v>1</v>
      </c>
      <c r="EF380" s="136" t="b">
        <v>1</v>
      </c>
      <c r="EG380" s="136" t="b">
        <v>1</v>
      </c>
      <c r="EH380" s="136" t="b">
        <v>1</v>
      </c>
      <c r="EL380" s="215" t="s">
        <v>269</v>
      </c>
    </row>
    <row r="381" spans="1:142" ht="60" customHeight="1" x14ac:dyDescent="0.55000000000000004">
      <c r="A381" s="83" t="s">
        <v>130</v>
      </c>
      <c r="B381" s="83" t="s">
        <v>98</v>
      </c>
      <c r="C381">
        <v>546558</v>
      </c>
      <c r="D381" t="s">
        <v>1029</v>
      </c>
      <c r="E381" t="s">
        <v>1029</v>
      </c>
      <c r="F381" s="83" t="s">
        <v>108</v>
      </c>
      <c r="G381" s="213">
        <v>28992</v>
      </c>
      <c r="H381" s="83" t="s">
        <v>102</v>
      </c>
      <c r="I381" s="213">
        <v>43264</v>
      </c>
      <c r="J381" s="83" t="s">
        <v>228</v>
      </c>
      <c r="K381" s="214">
        <v>218249546398</v>
      </c>
      <c r="L381" s="83" t="s">
        <v>135</v>
      </c>
      <c r="M381" s="213">
        <v>43568</v>
      </c>
      <c r="N381">
        <v>320247</v>
      </c>
      <c r="O381" s="145" t="s">
        <v>567</v>
      </c>
      <c r="P381" s="145" t="s">
        <v>99</v>
      </c>
      <c r="Q381" s="145" t="s">
        <v>100</v>
      </c>
      <c r="R381" s="145" t="s">
        <v>567</v>
      </c>
      <c r="V381">
        <v>2409</v>
      </c>
      <c r="W381" s="83" t="s">
        <v>101</v>
      </c>
      <c r="X381" s="83" t="s">
        <v>103</v>
      </c>
      <c r="Y381" t="s">
        <v>2343</v>
      </c>
      <c r="Z381" s="83" t="s">
        <v>102</v>
      </c>
      <c r="AA381" s="83" t="s">
        <v>102</v>
      </c>
      <c r="AB381" t="s">
        <v>3334</v>
      </c>
      <c r="AC381" s="83" t="s">
        <v>4004</v>
      </c>
      <c r="AD381" s="83" t="s">
        <v>144</v>
      </c>
      <c r="AE381" s="83" t="s">
        <v>105</v>
      </c>
      <c r="AF381" t="s">
        <v>2343</v>
      </c>
      <c r="AG381" s="83" t="s">
        <v>102</v>
      </c>
      <c r="AH381" s="83" t="s">
        <v>102</v>
      </c>
      <c r="AI381" t="s">
        <v>3334</v>
      </c>
      <c r="AJ381" s="83" t="s">
        <v>4004</v>
      </c>
      <c r="AK381" s="83" t="s">
        <v>144</v>
      </c>
      <c r="AL381" s="83" t="s">
        <v>105</v>
      </c>
      <c r="AM381" s="87" t="s">
        <v>106</v>
      </c>
      <c r="AN381" t="s">
        <v>2343</v>
      </c>
      <c r="AO381" t="s">
        <v>3334</v>
      </c>
      <c r="AP381" s="83" t="s">
        <v>4004</v>
      </c>
      <c r="AQ381" s="83" t="s">
        <v>111</v>
      </c>
      <c r="AR381" s="87" t="s">
        <v>106</v>
      </c>
      <c r="AT381" s="83" t="s">
        <v>107</v>
      </c>
      <c r="AU381" s="146" t="s">
        <v>107</v>
      </c>
      <c r="AV381" s="146" t="s">
        <v>107</v>
      </c>
      <c r="AX381" s="110" t="s">
        <v>107</v>
      </c>
      <c r="AY381" s="111"/>
      <c r="AZ381" s="112">
        <f t="shared" ca="1" si="24"/>
        <v>9949</v>
      </c>
      <c r="BA381" s="136">
        <f t="shared" ca="1" si="25"/>
        <v>88</v>
      </c>
      <c r="BB381" s="114" t="s">
        <v>134</v>
      </c>
      <c r="BC381" s="114" t="s">
        <v>108</v>
      </c>
      <c r="BD381" s="114"/>
      <c r="BE381" s="115" t="s">
        <v>102</v>
      </c>
      <c r="BF381" s="115" t="s">
        <v>102</v>
      </c>
      <c r="BG381" s="115" t="s">
        <v>102</v>
      </c>
      <c r="BH381" s="115" t="s">
        <v>102</v>
      </c>
      <c r="BI381" s="116"/>
      <c r="BJ381" s="117" t="s">
        <v>109</v>
      </c>
      <c r="BK381" s="117" t="s">
        <v>109</v>
      </c>
      <c r="BL381" s="83">
        <f t="shared" ca="1" si="26"/>
        <v>73</v>
      </c>
      <c r="BM381" s="83" t="s">
        <v>108</v>
      </c>
      <c r="BN381" s="83">
        <v>0</v>
      </c>
      <c r="BO381" s="83" t="s">
        <v>108</v>
      </c>
      <c r="BP381" s="83">
        <v>-651700</v>
      </c>
      <c r="BQ381" s="83" t="s">
        <v>312</v>
      </c>
      <c r="BR381" s="83" t="s">
        <v>153</v>
      </c>
      <c r="BS381" s="83" t="s">
        <v>499</v>
      </c>
      <c r="BT381" s="83">
        <v>-651700</v>
      </c>
      <c r="BU381" s="83" t="s">
        <v>312</v>
      </c>
      <c r="BV381" s="83" t="s">
        <v>153</v>
      </c>
      <c r="BW381" s="83" t="s">
        <v>499</v>
      </c>
      <c r="BY381" s="136">
        <v>0</v>
      </c>
      <c r="BZ381" s="136">
        <v>0</v>
      </c>
      <c r="CA381" s="136">
        <v>0</v>
      </c>
      <c r="CB381" s="136">
        <v>0</v>
      </c>
      <c r="CD381" s="136">
        <v>0</v>
      </c>
      <c r="CE381" s="136">
        <v>0</v>
      </c>
      <c r="CF381" s="136">
        <v>0</v>
      </c>
      <c r="CG381" s="136">
        <v>0</v>
      </c>
      <c r="CH381" s="136">
        <v>0</v>
      </c>
      <c r="CI381" s="136">
        <v>0</v>
      </c>
      <c r="CJ381" s="136">
        <v>0</v>
      </c>
      <c r="CK381" s="138">
        <v>0</v>
      </c>
      <c r="CL381" s="138">
        <v>0</v>
      </c>
      <c r="CM381" s="136">
        <v>0</v>
      </c>
      <c r="CN381" s="136">
        <v>0</v>
      </c>
      <c r="CO381" s="85">
        <v>43788</v>
      </c>
      <c r="CP381" s="83" t="s">
        <v>4427</v>
      </c>
      <c r="CQ381" s="83" t="s">
        <v>102</v>
      </c>
      <c r="CR381" s="83" t="s">
        <v>482</v>
      </c>
      <c r="CS381" s="83">
        <v>376</v>
      </c>
      <c r="CT381" s="83" t="s">
        <v>483</v>
      </c>
      <c r="CU381" s="83">
        <v>1</v>
      </c>
      <c r="CV381" s="83">
        <v>0</v>
      </c>
      <c r="CW381" s="83">
        <v>0</v>
      </c>
      <c r="CX381" s="83" t="s">
        <v>109</v>
      </c>
      <c r="CY381" s="83" t="s">
        <v>583</v>
      </c>
      <c r="CZ381" s="83">
        <v>0</v>
      </c>
      <c r="DA381" s="83">
        <v>0</v>
      </c>
      <c r="DB381" s="83">
        <f t="shared" si="23"/>
        <v>0</v>
      </c>
      <c r="DC381" s="83" t="s">
        <v>497</v>
      </c>
      <c r="DE381" s="136">
        <v>1</v>
      </c>
      <c r="DF381" s="136">
        <v>1</v>
      </c>
      <c r="DG381" s="215" t="s">
        <v>269</v>
      </c>
      <c r="DH381" s="136">
        <v>1</v>
      </c>
      <c r="DI381" s="136">
        <v>1</v>
      </c>
      <c r="DJ381" s="215" t="s">
        <v>269</v>
      </c>
      <c r="EE381" s="136" t="b">
        <v>1</v>
      </c>
      <c r="EF381" s="136" t="b">
        <v>1</v>
      </c>
      <c r="EG381" s="136" t="b">
        <v>1</v>
      </c>
      <c r="EH381" s="136" t="b">
        <v>1</v>
      </c>
      <c r="EL381" s="215" t="s">
        <v>269</v>
      </c>
    </row>
    <row r="382" spans="1:142" ht="60" customHeight="1" x14ac:dyDescent="0.55000000000000004">
      <c r="A382" s="83" t="s">
        <v>130</v>
      </c>
      <c r="B382" s="83" t="s">
        <v>98</v>
      </c>
      <c r="C382">
        <v>437555</v>
      </c>
      <c r="D382" t="s">
        <v>699</v>
      </c>
      <c r="E382" t="s">
        <v>699</v>
      </c>
      <c r="F382" s="83" t="s">
        <v>108</v>
      </c>
      <c r="G382" s="213">
        <v>38647</v>
      </c>
      <c r="H382" s="83" t="s">
        <v>102</v>
      </c>
      <c r="I382" s="213">
        <v>43160</v>
      </c>
      <c r="J382" s="83" t="s">
        <v>228</v>
      </c>
      <c r="K382" s="214">
        <v>782828000944</v>
      </c>
      <c r="L382" s="83" t="s">
        <v>97</v>
      </c>
      <c r="M382" s="213">
        <v>43519</v>
      </c>
      <c r="N382">
        <v>160458</v>
      </c>
      <c r="O382" s="145" t="s">
        <v>567</v>
      </c>
      <c r="P382" s="145" t="s">
        <v>99</v>
      </c>
      <c r="Q382" s="145" t="s">
        <v>100</v>
      </c>
      <c r="R382" s="145" t="s">
        <v>567</v>
      </c>
      <c r="V382">
        <v>2794</v>
      </c>
      <c r="W382" s="83" t="s">
        <v>101</v>
      </c>
      <c r="X382" s="83" t="s">
        <v>103</v>
      </c>
      <c r="Y382" t="s">
        <v>2344</v>
      </c>
      <c r="Z382" s="83" t="s">
        <v>102</v>
      </c>
      <c r="AA382" s="83" t="s">
        <v>102</v>
      </c>
      <c r="AB382" t="s">
        <v>3335</v>
      </c>
      <c r="AC382" s="83" t="s">
        <v>4005</v>
      </c>
      <c r="AD382" s="83" t="s">
        <v>144</v>
      </c>
      <c r="AE382" s="83" t="s">
        <v>105</v>
      </c>
      <c r="AF382" t="s">
        <v>2344</v>
      </c>
      <c r="AG382" s="83" t="s">
        <v>102</v>
      </c>
      <c r="AH382" s="83" t="s">
        <v>102</v>
      </c>
      <c r="AI382" t="s">
        <v>3335</v>
      </c>
      <c r="AJ382" s="83" t="s">
        <v>4005</v>
      </c>
      <c r="AK382" s="83" t="s">
        <v>144</v>
      </c>
      <c r="AL382" s="83" t="s">
        <v>105</v>
      </c>
      <c r="AM382" s="87" t="s">
        <v>106</v>
      </c>
      <c r="AN382" t="s">
        <v>2344</v>
      </c>
      <c r="AO382" t="s">
        <v>3335</v>
      </c>
      <c r="AP382" s="83" t="s">
        <v>4005</v>
      </c>
      <c r="AQ382" s="83" t="s">
        <v>144</v>
      </c>
      <c r="AR382" s="87" t="s">
        <v>106</v>
      </c>
      <c r="AT382" s="83" t="s">
        <v>107</v>
      </c>
      <c r="AU382" s="146" t="s">
        <v>107</v>
      </c>
      <c r="AV382" s="146" t="s">
        <v>107</v>
      </c>
      <c r="AX382" s="110" t="s">
        <v>107</v>
      </c>
      <c r="AY382" s="111"/>
      <c r="AZ382" s="112">
        <f t="shared" ca="1" si="24"/>
        <v>3048</v>
      </c>
      <c r="BA382" s="136">
        <f t="shared" ca="1" si="25"/>
        <v>26</v>
      </c>
      <c r="BB382" s="114" t="s">
        <v>134</v>
      </c>
      <c r="BC382" s="114" t="s">
        <v>108</v>
      </c>
      <c r="BD382" s="114"/>
      <c r="BE382" s="115" t="s">
        <v>102</v>
      </c>
      <c r="BF382" s="115" t="s">
        <v>102</v>
      </c>
      <c r="BG382" s="115" t="s">
        <v>102</v>
      </c>
      <c r="BH382" s="115" t="s">
        <v>102</v>
      </c>
      <c r="BI382" s="116"/>
      <c r="BJ382" s="117" t="s">
        <v>109</v>
      </c>
      <c r="BK382" s="117" t="s">
        <v>109</v>
      </c>
      <c r="BL382" s="83">
        <f t="shared" ca="1" si="26"/>
        <v>79</v>
      </c>
      <c r="BM382" s="83" t="s">
        <v>108</v>
      </c>
      <c r="BN382" s="83">
        <v>0</v>
      </c>
      <c r="BO382" s="83" t="s">
        <v>108</v>
      </c>
      <c r="BP382" s="83">
        <v>-653435</v>
      </c>
      <c r="BQ382" s="83" t="s">
        <v>198</v>
      </c>
      <c r="BR382" s="83" t="s">
        <v>164</v>
      </c>
      <c r="BS382" s="83" t="s">
        <v>499</v>
      </c>
      <c r="BT382" s="83">
        <v>-653435</v>
      </c>
      <c r="BU382" s="83" t="s">
        <v>198</v>
      </c>
      <c r="BV382" s="83" t="s">
        <v>164</v>
      </c>
      <c r="BW382" s="83" t="s">
        <v>499</v>
      </c>
      <c r="BY382" s="136">
        <v>0</v>
      </c>
      <c r="BZ382" s="136">
        <v>0</v>
      </c>
      <c r="CA382" s="136">
        <v>0</v>
      </c>
      <c r="CB382" s="136">
        <v>0</v>
      </c>
      <c r="CD382" s="136">
        <v>0</v>
      </c>
      <c r="CE382" s="136">
        <v>0</v>
      </c>
      <c r="CF382" s="136">
        <v>0</v>
      </c>
      <c r="CG382" s="136">
        <v>0</v>
      </c>
      <c r="CH382" s="136">
        <v>0</v>
      </c>
      <c r="CI382" s="136">
        <v>0</v>
      </c>
      <c r="CJ382" s="136">
        <v>0</v>
      </c>
      <c r="CK382" s="138">
        <v>0</v>
      </c>
      <c r="CL382" s="138">
        <v>0</v>
      </c>
      <c r="CM382" s="136">
        <v>0</v>
      </c>
      <c r="CN382" s="136">
        <v>0</v>
      </c>
      <c r="CO382" s="85">
        <v>43789</v>
      </c>
      <c r="CP382" s="83" t="s">
        <v>4428</v>
      </c>
      <c r="CQ382" s="83" t="s">
        <v>102</v>
      </c>
      <c r="CR382" s="83" t="s">
        <v>482</v>
      </c>
      <c r="CS382" s="83">
        <v>377</v>
      </c>
      <c r="CT382" s="83" t="s">
        <v>483</v>
      </c>
      <c r="CU382" s="83">
        <v>1</v>
      </c>
      <c r="CV382" s="83">
        <v>0</v>
      </c>
      <c r="CW382" s="83">
        <v>0</v>
      </c>
      <c r="CX382" s="83" t="s">
        <v>109</v>
      </c>
      <c r="CY382" s="83" t="s">
        <v>583</v>
      </c>
      <c r="CZ382" s="83">
        <v>0</v>
      </c>
      <c r="DA382" s="83">
        <v>0</v>
      </c>
      <c r="DB382" s="83">
        <f t="shared" si="23"/>
        <v>0</v>
      </c>
      <c r="DC382" s="83" t="s">
        <v>497</v>
      </c>
      <c r="DE382" s="136">
        <v>1</v>
      </c>
      <c r="DF382" s="136">
        <v>1</v>
      </c>
      <c r="DG382" s="215" t="s">
        <v>269</v>
      </c>
      <c r="DH382" s="136">
        <v>1</v>
      </c>
      <c r="DI382" s="136">
        <v>1</v>
      </c>
      <c r="DJ382" s="215" t="s">
        <v>269</v>
      </c>
      <c r="EE382" s="136" t="b">
        <v>1</v>
      </c>
      <c r="EF382" s="136" t="b">
        <v>1</v>
      </c>
      <c r="EG382" s="136" t="b">
        <v>1</v>
      </c>
      <c r="EH382" s="136" t="b">
        <v>1</v>
      </c>
      <c r="EL382" s="215" t="s">
        <v>269</v>
      </c>
    </row>
    <row r="383" spans="1:142" ht="60" customHeight="1" x14ac:dyDescent="0.55000000000000004">
      <c r="A383" s="83" t="s">
        <v>130</v>
      </c>
      <c r="B383" s="83" t="s">
        <v>98</v>
      </c>
      <c r="C383">
        <v>810230</v>
      </c>
      <c r="D383" t="s">
        <v>1030</v>
      </c>
      <c r="E383" t="s">
        <v>1030</v>
      </c>
      <c r="F383" s="83" t="s">
        <v>108</v>
      </c>
      <c r="G383" s="213">
        <v>29151</v>
      </c>
      <c r="H383" s="83" t="s">
        <v>102</v>
      </c>
      <c r="I383" s="213">
        <v>43297</v>
      </c>
      <c r="J383" s="83" t="s">
        <v>228</v>
      </c>
      <c r="K383" s="214">
        <v>201846726176</v>
      </c>
      <c r="L383" s="83" t="s">
        <v>126</v>
      </c>
      <c r="M383" s="213">
        <v>43706</v>
      </c>
      <c r="N383">
        <v>209018</v>
      </c>
      <c r="O383" s="145" t="s">
        <v>567</v>
      </c>
      <c r="P383" s="145" t="s">
        <v>99</v>
      </c>
      <c r="Q383" s="145" t="s">
        <v>100</v>
      </c>
      <c r="R383" s="145" t="s">
        <v>567</v>
      </c>
      <c r="V383">
        <v>2974</v>
      </c>
      <c r="W383" s="83" t="s">
        <v>1760</v>
      </c>
      <c r="X383" s="83" t="s">
        <v>103</v>
      </c>
      <c r="Y383" t="s">
        <v>2345</v>
      </c>
      <c r="Z383" s="83" t="s">
        <v>102</v>
      </c>
      <c r="AA383" s="83" t="s">
        <v>102</v>
      </c>
      <c r="AB383" t="s">
        <v>3336</v>
      </c>
      <c r="AC383" s="83" t="s">
        <v>4006</v>
      </c>
      <c r="AD383" s="83" t="s">
        <v>111</v>
      </c>
      <c r="AE383" s="83" t="s">
        <v>105</v>
      </c>
      <c r="AF383" t="s">
        <v>2345</v>
      </c>
      <c r="AG383" s="83" t="s">
        <v>102</v>
      </c>
      <c r="AH383" s="83" t="s">
        <v>102</v>
      </c>
      <c r="AI383" t="s">
        <v>3336</v>
      </c>
      <c r="AJ383" s="83" t="s">
        <v>4006</v>
      </c>
      <c r="AK383" s="83" t="s">
        <v>111</v>
      </c>
      <c r="AL383" s="83" t="s">
        <v>105</v>
      </c>
      <c r="AM383" s="87" t="s">
        <v>106</v>
      </c>
      <c r="AN383" t="s">
        <v>2345</v>
      </c>
      <c r="AO383" t="s">
        <v>3336</v>
      </c>
      <c r="AP383" s="83" t="s">
        <v>4006</v>
      </c>
      <c r="AQ383" s="83" t="s">
        <v>144</v>
      </c>
      <c r="AR383" s="87" t="s">
        <v>106</v>
      </c>
      <c r="AT383" s="83" t="s">
        <v>107</v>
      </c>
      <c r="AU383" s="146" t="s">
        <v>107</v>
      </c>
      <c r="AV383" s="146" t="s">
        <v>107</v>
      </c>
      <c r="AX383" s="110" t="s">
        <v>107</v>
      </c>
      <c r="AY383" s="111"/>
      <c r="AZ383" s="112">
        <f t="shared" ca="1" si="24"/>
        <v>9077</v>
      </c>
      <c r="BA383" s="136">
        <f t="shared" ca="1" si="25"/>
        <v>99</v>
      </c>
      <c r="BB383" s="114" t="s">
        <v>136</v>
      </c>
      <c r="BC383" s="114" t="s">
        <v>108</v>
      </c>
      <c r="BD383" s="114"/>
      <c r="BE383" s="115" t="s">
        <v>102</v>
      </c>
      <c r="BF383" s="115" t="s">
        <v>102</v>
      </c>
      <c r="BG383" s="115" t="s">
        <v>102</v>
      </c>
      <c r="BH383" s="115" t="s">
        <v>102</v>
      </c>
      <c r="BI383" s="116"/>
      <c r="BJ383" s="117" t="s">
        <v>109</v>
      </c>
      <c r="BK383" s="117" t="s">
        <v>109</v>
      </c>
      <c r="BL383" s="83">
        <f t="shared" ca="1" si="26"/>
        <v>65</v>
      </c>
      <c r="BM383" s="83" t="s">
        <v>270</v>
      </c>
      <c r="BN383" s="83">
        <v>0</v>
      </c>
      <c r="BO383" s="83" t="s">
        <v>108</v>
      </c>
      <c r="BP383" s="83">
        <v>-655170</v>
      </c>
      <c r="BQ383" s="83" t="s">
        <v>381</v>
      </c>
      <c r="BR383" s="83" t="s">
        <v>157</v>
      </c>
      <c r="BS383" s="83" t="s">
        <v>502</v>
      </c>
      <c r="BT383" s="83">
        <v>-655170</v>
      </c>
      <c r="BU383" s="83" t="s">
        <v>381</v>
      </c>
      <c r="BV383" s="83" t="s">
        <v>157</v>
      </c>
      <c r="BW383" s="83" t="s">
        <v>502</v>
      </c>
      <c r="BY383" s="136">
        <v>0</v>
      </c>
      <c r="BZ383" s="136">
        <v>0</v>
      </c>
      <c r="CA383" s="136">
        <v>0</v>
      </c>
      <c r="CB383" s="136">
        <v>0</v>
      </c>
      <c r="CD383" s="136">
        <v>0</v>
      </c>
      <c r="CE383" s="136">
        <v>0</v>
      </c>
      <c r="CF383" s="136">
        <v>0</v>
      </c>
      <c r="CG383" s="136">
        <v>0</v>
      </c>
      <c r="CH383" s="136">
        <v>0</v>
      </c>
      <c r="CI383" s="136">
        <v>0</v>
      </c>
      <c r="CJ383" s="136">
        <v>0</v>
      </c>
      <c r="CK383" s="138">
        <v>0</v>
      </c>
      <c r="CL383" s="138">
        <v>0</v>
      </c>
      <c r="CM383" s="136">
        <v>0</v>
      </c>
      <c r="CN383" s="136">
        <v>0</v>
      </c>
      <c r="CO383" s="85">
        <v>43790</v>
      </c>
      <c r="CP383" s="83" t="s">
        <v>4429</v>
      </c>
      <c r="CQ383" s="83" t="s">
        <v>102</v>
      </c>
      <c r="CR383" s="83" t="s">
        <v>482</v>
      </c>
      <c r="CS383" s="83">
        <v>378</v>
      </c>
      <c r="CT383" s="83" t="s">
        <v>483</v>
      </c>
      <c r="CU383" s="83">
        <v>1</v>
      </c>
      <c r="CV383" s="83">
        <v>0</v>
      </c>
      <c r="CW383" s="83">
        <v>0</v>
      </c>
      <c r="CX383" s="83" t="s">
        <v>109</v>
      </c>
      <c r="CY383" s="83" t="s">
        <v>583</v>
      </c>
      <c r="CZ383" s="83">
        <v>0</v>
      </c>
      <c r="DA383" s="83">
        <v>0</v>
      </c>
      <c r="DB383" s="83">
        <f t="shared" si="23"/>
        <v>0</v>
      </c>
      <c r="DC383" s="83" t="s">
        <v>497</v>
      </c>
      <c r="DE383" s="136">
        <v>1</v>
      </c>
      <c r="DF383" s="136">
        <v>1</v>
      </c>
      <c r="DG383" s="215" t="s">
        <v>269</v>
      </c>
      <c r="DH383" s="136">
        <v>1</v>
      </c>
      <c r="DI383" s="136">
        <v>1</v>
      </c>
      <c r="DJ383" s="215" t="s">
        <v>269</v>
      </c>
      <c r="EE383" s="136" t="b">
        <v>1</v>
      </c>
      <c r="EF383" s="136" t="b">
        <v>1</v>
      </c>
      <c r="EG383" s="136" t="b">
        <v>1</v>
      </c>
      <c r="EH383" s="136" t="b">
        <v>1</v>
      </c>
      <c r="EL383" s="215" t="s">
        <v>269</v>
      </c>
    </row>
    <row r="384" spans="1:142" ht="60" customHeight="1" x14ac:dyDescent="0.55000000000000004">
      <c r="A384" s="83" t="s">
        <v>130</v>
      </c>
      <c r="B384" s="83" t="s">
        <v>98</v>
      </c>
      <c r="C384">
        <v>168390</v>
      </c>
      <c r="D384" t="s">
        <v>1031</v>
      </c>
      <c r="E384" t="s">
        <v>1031</v>
      </c>
      <c r="F384" s="83" t="s">
        <v>108</v>
      </c>
      <c r="G384" s="213">
        <v>34465</v>
      </c>
      <c r="H384" s="83" t="s">
        <v>102</v>
      </c>
      <c r="I384" s="213">
        <v>43274</v>
      </c>
      <c r="J384" s="83" t="s">
        <v>228</v>
      </c>
      <c r="K384" s="214">
        <v>599505302551</v>
      </c>
      <c r="L384" s="83" t="s">
        <v>135</v>
      </c>
      <c r="M384" s="213">
        <v>43671</v>
      </c>
      <c r="N384">
        <v>306600</v>
      </c>
      <c r="O384" s="145" t="s">
        <v>567</v>
      </c>
      <c r="P384" s="145" t="s">
        <v>99</v>
      </c>
      <c r="Q384" s="145" t="s">
        <v>100</v>
      </c>
      <c r="R384" s="145" t="s">
        <v>567</v>
      </c>
      <c r="V384">
        <v>4038</v>
      </c>
      <c r="W384" s="83" t="s">
        <v>101</v>
      </c>
      <c r="X384" s="83" t="s">
        <v>103</v>
      </c>
      <c r="Y384" t="s">
        <v>2346</v>
      </c>
      <c r="Z384" s="83" t="s">
        <v>102</v>
      </c>
      <c r="AA384" s="83" t="s">
        <v>102</v>
      </c>
      <c r="AB384" t="s">
        <v>3337</v>
      </c>
      <c r="AC384" s="83" t="s">
        <v>4007</v>
      </c>
      <c r="AD384" s="83" t="s">
        <v>144</v>
      </c>
      <c r="AE384" s="83" t="s">
        <v>105</v>
      </c>
      <c r="AF384" t="s">
        <v>2346</v>
      </c>
      <c r="AG384" s="83" t="s">
        <v>102</v>
      </c>
      <c r="AH384" s="83" t="s">
        <v>102</v>
      </c>
      <c r="AI384" t="s">
        <v>3337</v>
      </c>
      <c r="AJ384" s="83" t="s">
        <v>4007</v>
      </c>
      <c r="AK384" s="83" t="s">
        <v>144</v>
      </c>
      <c r="AL384" s="83" t="s">
        <v>105</v>
      </c>
      <c r="AM384" s="87" t="s">
        <v>106</v>
      </c>
      <c r="AN384" t="s">
        <v>2346</v>
      </c>
      <c r="AO384" t="s">
        <v>3337</v>
      </c>
      <c r="AP384" s="83" t="s">
        <v>4007</v>
      </c>
      <c r="AQ384" s="83" t="s">
        <v>111</v>
      </c>
      <c r="AR384" s="87" t="s">
        <v>106</v>
      </c>
      <c r="AT384" s="83" t="s">
        <v>107</v>
      </c>
      <c r="AU384" s="146" t="s">
        <v>107</v>
      </c>
      <c r="AV384" s="146" t="s">
        <v>107</v>
      </c>
      <c r="AX384" s="110" t="s">
        <v>107</v>
      </c>
      <c r="AY384" s="111"/>
      <c r="AZ384" s="112">
        <f t="shared" ca="1" si="24"/>
        <v>5517</v>
      </c>
      <c r="BA384" s="136">
        <f t="shared" ca="1" si="25"/>
        <v>24</v>
      </c>
      <c r="BB384" s="114" t="s">
        <v>134</v>
      </c>
      <c r="BC384" s="114" t="s">
        <v>108</v>
      </c>
      <c r="BD384" s="114"/>
      <c r="BE384" s="115" t="s">
        <v>102</v>
      </c>
      <c r="BF384" s="115" t="s">
        <v>102</v>
      </c>
      <c r="BG384" s="115" t="s">
        <v>102</v>
      </c>
      <c r="BH384" s="115" t="s">
        <v>102</v>
      </c>
      <c r="BI384" s="116"/>
      <c r="BJ384" s="117" t="s">
        <v>109</v>
      </c>
      <c r="BK384" s="117" t="s">
        <v>109</v>
      </c>
      <c r="BL384" s="83">
        <f t="shared" ca="1" si="26"/>
        <v>93</v>
      </c>
      <c r="BM384" s="83" t="s">
        <v>108</v>
      </c>
      <c r="BN384" s="83">
        <v>0</v>
      </c>
      <c r="BO384" s="83" t="s">
        <v>108</v>
      </c>
      <c r="BP384" s="83">
        <v>-656905</v>
      </c>
      <c r="BQ384" s="83" t="s">
        <v>312</v>
      </c>
      <c r="BR384" s="83" t="s">
        <v>153</v>
      </c>
      <c r="BS384" s="83" t="s">
        <v>499</v>
      </c>
      <c r="BT384" s="83">
        <v>-656905</v>
      </c>
      <c r="BU384" s="83" t="s">
        <v>312</v>
      </c>
      <c r="BV384" s="83" t="s">
        <v>153</v>
      </c>
      <c r="BW384" s="83" t="s">
        <v>499</v>
      </c>
      <c r="BY384" s="136">
        <v>0</v>
      </c>
      <c r="BZ384" s="136">
        <v>0</v>
      </c>
      <c r="CA384" s="136">
        <v>0</v>
      </c>
      <c r="CB384" s="136">
        <v>0</v>
      </c>
      <c r="CD384" s="136">
        <v>0</v>
      </c>
      <c r="CE384" s="136">
        <v>0</v>
      </c>
      <c r="CF384" s="136">
        <v>0</v>
      </c>
      <c r="CG384" s="136">
        <v>0</v>
      </c>
      <c r="CH384" s="136">
        <v>0</v>
      </c>
      <c r="CI384" s="136">
        <v>0</v>
      </c>
      <c r="CJ384" s="136">
        <v>0</v>
      </c>
      <c r="CK384" s="138">
        <v>0</v>
      </c>
      <c r="CL384" s="138">
        <v>0</v>
      </c>
      <c r="CM384" s="136">
        <v>0</v>
      </c>
      <c r="CN384" s="136">
        <v>0</v>
      </c>
      <c r="CO384" s="85">
        <v>43791</v>
      </c>
      <c r="CP384" s="83" t="s">
        <v>4430</v>
      </c>
      <c r="CQ384" s="83" t="s">
        <v>102</v>
      </c>
      <c r="CR384" s="83" t="s">
        <v>482</v>
      </c>
      <c r="CS384" s="83">
        <v>379</v>
      </c>
      <c r="CT384" s="83" t="s">
        <v>483</v>
      </c>
      <c r="CU384" s="83">
        <v>1</v>
      </c>
      <c r="CV384" s="83">
        <v>0</v>
      </c>
      <c r="CW384" s="83">
        <v>0</v>
      </c>
      <c r="CX384" s="83" t="s">
        <v>109</v>
      </c>
      <c r="CY384" s="83" t="s">
        <v>583</v>
      </c>
      <c r="CZ384" s="83">
        <v>0</v>
      </c>
      <c r="DA384" s="83">
        <v>0</v>
      </c>
      <c r="DB384" s="83">
        <f t="shared" si="23"/>
        <v>0</v>
      </c>
      <c r="DC384" s="83" t="s">
        <v>497</v>
      </c>
      <c r="DE384" s="136">
        <v>1</v>
      </c>
      <c r="DF384" s="136">
        <v>1</v>
      </c>
      <c r="DG384" s="215" t="s">
        <v>269</v>
      </c>
      <c r="DH384" s="136">
        <v>1</v>
      </c>
      <c r="DI384" s="136">
        <v>1</v>
      </c>
      <c r="DJ384" s="215" t="s">
        <v>269</v>
      </c>
      <c r="EE384" s="136" t="b">
        <v>1</v>
      </c>
      <c r="EF384" s="136" t="b">
        <v>1</v>
      </c>
      <c r="EG384" s="136" t="b">
        <v>1</v>
      </c>
      <c r="EH384" s="136" t="b">
        <v>1</v>
      </c>
      <c r="EL384" s="215" t="s">
        <v>269</v>
      </c>
    </row>
    <row r="385" spans="1:142" ht="60" customHeight="1" x14ac:dyDescent="0.55000000000000004">
      <c r="A385" s="83" t="s">
        <v>130</v>
      </c>
      <c r="B385" s="83" t="s">
        <v>98</v>
      </c>
      <c r="C385">
        <v>387923</v>
      </c>
      <c r="D385" t="s">
        <v>1032</v>
      </c>
      <c r="E385" t="s">
        <v>1032</v>
      </c>
      <c r="F385" s="83" t="s">
        <v>108</v>
      </c>
      <c r="G385" s="213">
        <v>28500</v>
      </c>
      <c r="H385" s="83" t="s">
        <v>102</v>
      </c>
      <c r="I385" s="213">
        <v>43396</v>
      </c>
      <c r="J385" s="83" t="s">
        <v>228</v>
      </c>
      <c r="K385" s="214">
        <v>139225036581</v>
      </c>
      <c r="L385" s="83" t="s">
        <v>97</v>
      </c>
      <c r="M385" s="213">
        <v>43634</v>
      </c>
      <c r="N385">
        <v>654597</v>
      </c>
      <c r="O385" s="145" t="s">
        <v>567</v>
      </c>
      <c r="P385" s="145" t="s">
        <v>99</v>
      </c>
      <c r="Q385" s="145" t="s">
        <v>100</v>
      </c>
      <c r="R385" s="145" t="s">
        <v>567</v>
      </c>
      <c r="V385">
        <v>8719</v>
      </c>
      <c r="W385" s="83" t="s">
        <v>101</v>
      </c>
      <c r="X385" s="83" t="s">
        <v>103</v>
      </c>
      <c r="Y385" t="s">
        <v>2347</v>
      </c>
      <c r="Z385" s="83" t="s">
        <v>102</v>
      </c>
      <c r="AA385" s="83" t="s">
        <v>102</v>
      </c>
      <c r="AB385" t="s">
        <v>3338</v>
      </c>
      <c r="AC385" s="83" t="s">
        <v>4008</v>
      </c>
      <c r="AD385" s="83" t="s">
        <v>144</v>
      </c>
      <c r="AE385" s="83" t="s">
        <v>105</v>
      </c>
      <c r="AF385" t="s">
        <v>2347</v>
      </c>
      <c r="AG385" s="83" t="s">
        <v>102</v>
      </c>
      <c r="AH385" s="83" t="s">
        <v>102</v>
      </c>
      <c r="AI385" t="s">
        <v>3338</v>
      </c>
      <c r="AJ385" s="83" t="s">
        <v>4008</v>
      </c>
      <c r="AK385" s="83" t="s">
        <v>144</v>
      </c>
      <c r="AL385" s="83" t="s">
        <v>105</v>
      </c>
      <c r="AM385" s="87" t="s">
        <v>106</v>
      </c>
      <c r="AN385" t="s">
        <v>2347</v>
      </c>
      <c r="AO385" t="s">
        <v>3338</v>
      </c>
      <c r="AP385" s="83" t="s">
        <v>4008</v>
      </c>
      <c r="AQ385" s="83" t="s">
        <v>144</v>
      </c>
      <c r="AR385" s="87" t="s">
        <v>106</v>
      </c>
      <c r="AT385" s="83" t="s">
        <v>107</v>
      </c>
      <c r="AU385" s="146" t="s">
        <v>107</v>
      </c>
      <c r="AV385" s="146" t="s">
        <v>107</v>
      </c>
      <c r="AX385" s="110" t="s">
        <v>107</v>
      </c>
      <c r="AY385" s="111"/>
      <c r="AZ385" s="112">
        <f t="shared" ca="1" si="24"/>
        <v>1715</v>
      </c>
      <c r="BA385" s="136">
        <f t="shared" ca="1" si="25"/>
        <v>49</v>
      </c>
      <c r="BB385" s="114" t="s">
        <v>134</v>
      </c>
      <c r="BC385" s="114" t="s">
        <v>108</v>
      </c>
      <c r="BD385" s="114"/>
      <c r="BE385" s="115" t="s">
        <v>102</v>
      </c>
      <c r="BF385" s="115" t="s">
        <v>102</v>
      </c>
      <c r="BG385" s="115" t="s">
        <v>102</v>
      </c>
      <c r="BH385" s="115" t="s">
        <v>102</v>
      </c>
      <c r="BI385" s="116"/>
      <c r="BJ385" s="117" t="s">
        <v>109</v>
      </c>
      <c r="BK385" s="117" t="s">
        <v>109</v>
      </c>
      <c r="BL385" s="83">
        <f t="shared" ca="1" si="26"/>
        <v>17</v>
      </c>
      <c r="BM385" s="83" t="s">
        <v>108</v>
      </c>
      <c r="BN385" s="83">
        <v>0</v>
      </c>
      <c r="BO385" s="83" t="s">
        <v>108</v>
      </c>
      <c r="BP385" s="83">
        <v>-658640</v>
      </c>
      <c r="BQ385" s="83" t="s">
        <v>198</v>
      </c>
      <c r="BR385" s="83" t="s">
        <v>164</v>
      </c>
      <c r="BS385" s="83" t="s">
        <v>499</v>
      </c>
      <c r="BT385" s="83">
        <v>-658640</v>
      </c>
      <c r="BU385" s="83" t="s">
        <v>198</v>
      </c>
      <c r="BV385" s="83" t="s">
        <v>164</v>
      </c>
      <c r="BW385" s="83" t="s">
        <v>499</v>
      </c>
      <c r="BY385" s="136">
        <v>0</v>
      </c>
      <c r="BZ385" s="136">
        <v>0</v>
      </c>
      <c r="CA385" s="136">
        <v>0</v>
      </c>
      <c r="CB385" s="136">
        <v>0</v>
      </c>
      <c r="CD385" s="136">
        <v>0</v>
      </c>
      <c r="CE385" s="136">
        <v>0</v>
      </c>
      <c r="CF385" s="136">
        <v>0</v>
      </c>
      <c r="CG385" s="136">
        <v>0</v>
      </c>
      <c r="CH385" s="136">
        <v>0</v>
      </c>
      <c r="CI385" s="136">
        <v>0</v>
      </c>
      <c r="CJ385" s="136">
        <v>0</v>
      </c>
      <c r="CK385" s="138">
        <v>0</v>
      </c>
      <c r="CL385" s="138">
        <v>0</v>
      </c>
      <c r="CM385" s="136">
        <v>0</v>
      </c>
      <c r="CN385" s="136">
        <v>0</v>
      </c>
      <c r="CO385" s="85">
        <v>43792</v>
      </c>
      <c r="CP385" s="83" t="s">
        <v>4431</v>
      </c>
      <c r="CQ385" s="83" t="s">
        <v>102</v>
      </c>
      <c r="CR385" s="83" t="s">
        <v>482</v>
      </c>
      <c r="CS385" s="83">
        <v>380</v>
      </c>
      <c r="CT385" s="83" t="s">
        <v>483</v>
      </c>
      <c r="CU385" s="83">
        <v>1</v>
      </c>
      <c r="CV385" s="83">
        <v>0</v>
      </c>
      <c r="CW385" s="83">
        <v>0</v>
      </c>
      <c r="CX385" s="83" t="s">
        <v>109</v>
      </c>
      <c r="CY385" s="83" t="s">
        <v>583</v>
      </c>
      <c r="CZ385" s="83">
        <v>0</v>
      </c>
      <c r="DA385" s="83">
        <v>0</v>
      </c>
      <c r="DB385" s="83">
        <f t="shared" si="23"/>
        <v>0</v>
      </c>
      <c r="DC385" s="83" t="s">
        <v>497</v>
      </c>
      <c r="DE385" s="136">
        <v>1</v>
      </c>
      <c r="DF385" s="136">
        <v>1</v>
      </c>
      <c r="DG385" s="215" t="s">
        <v>269</v>
      </c>
      <c r="DH385" s="136">
        <v>1</v>
      </c>
      <c r="DI385" s="136">
        <v>1</v>
      </c>
      <c r="DJ385" s="215" t="s">
        <v>269</v>
      </c>
      <c r="EE385" s="136" t="b">
        <v>1</v>
      </c>
      <c r="EF385" s="136" t="b">
        <v>1</v>
      </c>
      <c r="EG385" s="136" t="b">
        <v>1</v>
      </c>
      <c r="EH385" s="136" t="b">
        <v>1</v>
      </c>
      <c r="EL385" s="215" t="s">
        <v>269</v>
      </c>
    </row>
    <row r="386" spans="1:142" ht="60" customHeight="1" x14ac:dyDescent="0.55000000000000004">
      <c r="A386" s="83" t="s">
        <v>130</v>
      </c>
      <c r="B386" s="83" t="s">
        <v>98</v>
      </c>
      <c r="C386">
        <v>199119</v>
      </c>
      <c r="D386" t="s">
        <v>1033</v>
      </c>
      <c r="E386" t="s">
        <v>1033</v>
      </c>
      <c r="F386" s="83" t="s">
        <v>108</v>
      </c>
      <c r="G386" s="213">
        <v>36125</v>
      </c>
      <c r="H386" s="83" t="s">
        <v>102</v>
      </c>
      <c r="I386" s="213">
        <v>43217</v>
      </c>
      <c r="J386" s="83" t="s">
        <v>228</v>
      </c>
      <c r="K386" s="214">
        <v>330784195061</v>
      </c>
      <c r="L386" s="83" t="s">
        <v>135</v>
      </c>
      <c r="M386" s="213">
        <v>43546</v>
      </c>
      <c r="N386">
        <v>946864</v>
      </c>
      <c r="O386" s="145" t="s">
        <v>567</v>
      </c>
      <c r="P386" s="145" t="s">
        <v>99</v>
      </c>
      <c r="Q386" s="145" t="s">
        <v>100</v>
      </c>
      <c r="R386" s="145" t="s">
        <v>567</v>
      </c>
      <c r="V386">
        <v>4951</v>
      </c>
      <c r="W386" s="83" t="s">
        <v>1761</v>
      </c>
      <c r="X386" s="83" t="s">
        <v>103</v>
      </c>
      <c r="Y386" t="s">
        <v>2348</v>
      </c>
      <c r="Z386" s="83" t="s">
        <v>102</v>
      </c>
      <c r="AA386" s="83" t="s">
        <v>102</v>
      </c>
      <c r="AB386" t="s">
        <v>3339</v>
      </c>
      <c r="AC386" s="83" t="s">
        <v>4009</v>
      </c>
      <c r="AD386" s="83" t="s">
        <v>111</v>
      </c>
      <c r="AE386" s="83" t="s">
        <v>105</v>
      </c>
      <c r="AF386" t="s">
        <v>2348</v>
      </c>
      <c r="AG386" s="83" t="s">
        <v>102</v>
      </c>
      <c r="AH386" s="83" t="s">
        <v>102</v>
      </c>
      <c r="AI386" t="s">
        <v>3339</v>
      </c>
      <c r="AJ386" s="83" t="s">
        <v>4009</v>
      </c>
      <c r="AK386" s="83" t="s">
        <v>111</v>
      </c>
      <c r="AL386" s="83" t="s">
        <v>105</v>
      </c>
      <c r="AM386" s="87" t="s">
        <v>106</v>
      </c>
      <c r="AN386" t="s">
        <v>2348</v>
      </c>
      <c r="AO386" t="s">
        <v>3339</v>
      </c>
      <c r="AP386" s="83" t="s">
        <v>4009</v>
      </c>
      <c r="AQ386" s="83" t="s">
        <v>144</v>
      </c>
      <c r="AR386" s="87" t="s">
        <v>106</v>
      </c>
      <c r="AT386" s="83" t="s">
        <v>107</v>
      </c>
      <c r="AU386" s="146" t="s">
        <v>107</v>
      </c>
      <c r="AV386" s="146" t="s">
        <v>107</v>
      </c>
      <c r="AX386" s="110" t="s">
        <v>107</v>
      </c>
      <c r="AY386" s="111"/>
      <c r="AZ386" s="112">
        <f t="shared" ca="1" si="24"/>
        <v>4775</v>
      </c>
      <c r="BA386" s="136">
        <f t="shared" ca="1" si="25"/>
        <v>20</v>
      </c>
      <c r="BB386" s="114" t="s">
        <v>136</v>
      </c>
      <c r="BC386" s="114" t="s">
        <v>108</v>
      </c>
      <c r="BD386" s="114"/>
      <c r="BE386" s="115" t="s">
        <v>102</v>
      </c>
      <c r="BF386" s="115" t="s">
        <v>102</v>
      </c>
      <c r="BG386" s="115" t="s">
        <v>102</v>
      </c>
      <c r="BH386" s="115" t="s">
        <v>102</v>
      </c>
      <c r="BI386" s="116"/>
      <c r="BJ386" s="117" t="s">
        <v>109</v>
      </c>
      <c r="BK386" s="117" t="s">
        <v>109</v>
      </c>
      <c r="BL386" s="83">
        <f t="shared" ca="1" si="26"/>
        <v>61</v>
      </c>
      <c r="BM386" s="83" t="s">
        <v>270</v>
      </c>
      <c r="BN386" s="83">
        <v>0</v>
      </c>
      <c r="BO386" s="83" t="s">
        <v>108</v>
      </c>
      <c r="BP386" s="83">
        <v>-660375</v>
      </c>
      <c r="BQ386" s="83" t="s">
        <v>381</v>
      </c>
      <c r="BR386" s="83" t="s">
        <v>157</v>
      </c>
      <c r="BS386" s="83" t="s">
        <v>502</v>
      </c>
      <c r="BT386" s="83">
        <v>-660375</v>
      </c>
      <c r="BU386" s="83" t="s">
        <v>381</v>
      </c>
      <c r="BV386" s="83" t="s">
        <v>157</v>
      </c>
      <c r="BW386" s="83" t="s">
        <v>502</v>
      </c>
      <c r="BY386" s="136">
        <v>0</v>
      </c>
      <c r="BZ386" s="136">
        <v>0</v>
      </c>
      <c r="CA386" s="136">
        <v>0</v>
      </c>
      <c r="CB386" s="136">
        <v>0</v>
      </c>
      <c r="CD386" s="136">
        <v>0</v>
      </c>
      <c r="CE386" s="136">
        <v>0</v>
      </c>
      <c r="CF386" s="136">
        <v>0</v>
      </c>
      <c r="CG386" s="136">
        <v>0</v>
      </c>
      <c r="CH386" s="136">
        <v>0</v>
      </c>
      <c r="CI386" s="136">
        <v>0</v>
      </c>
      <c r="CJ386" s="136">
        <v>0</v>
      </c>
      <c r="CK386" s="138">
        <v>0</v>
      </c>
      <c r="CL386" s="138">
        <v>0</v>
      </c>
      <c r="CM386" s="136">
        <v>0</v>
      </c>
      <c r="CN386" s="136">
        <v>0</v>
      </c>
      <c r="CO386" s="85">
        <v>43793</v>
      </c>
      <c r="CP386" s="83" t="s">
        <v>4432</v>
      </c>
      <c r="CQ386" s="83" t="s">
        <v>102</v>
      </c>
      <c r="CR386" s="83" t="s">
        <v>482</v>
      </c>
      <c r="CS386" s="83">
        <v>381</v>
      </c>
      <c r="CT386" s="83" t="s">
        <v>483</v>
      </c>
      <c r="CU386" s="83">
        <v>1</v>
      </c>
      <c r="CV386" s="83">
        <v>0</v>
      </c>
      <c r="CW386" s="83">
        <v>0</v>
      </c>
      <c r="CX386" s="83" t="s">
        <v>109</v>
      </c>
      <c r="CY386" s="83" t="s">
        <v>583</v>
      </c>
      <c r="CZ386" s="83">
        <v>0</v>
      </c>
      <c r="DA386" s="83">
        <v>0</v>
      </c>
      <c r="DB386" s="83">
        <f t="shared" ref="DB386:DB449" si="27">IF(COUNT($DE386:$DP386)&lt;SUM($DE386:$DP386),1,0)</f>
        <v>0</v>
      </c>
      <c r="DC386" s="83" t="s">
        <v>497</v>
      </c>
      <c r="DE386" s="136">
        <v>1</v>
      </c>
      <c r="DF386" s="136">
        <v>1</v>
      </c>
      <c r="DG386" s="215" t="s">
        <v>269</v>
      </c>
      <c r="DH386" s="136">
        <v>1</v>
      </c>
      <c r="DI386" s="136">
        <v>1</v>
      </c>
      <c r="DJ386" s="215" t="s">
        <v>269</v>
      </c>
      <c r="EE386" s="136" t="b">
        <v>1</v>
      </c>
      <c r="EF386" s="136" t="b">
        <v>1</v>
      </c>
      <c r="EG386" s="136" t="b">
        <v>1</v>
      </c>
      <c r="EH386" s="136" t="b">
        <v>1</v>
      </c>
      <c r="EL386" s="215" t="s">
        <v>269</v>
      </c>
    </row>
    <row r="387" spans="1:142" ht="60" customHeight="1" x14ac:dyDescent="0.55000000000000004">
      <c r="A387" s="83" t="s">
        <v>130</v>
      </c>
      <c r="B387" s="83" t="s">
        <v>98</v>
      </c>
      <c r="C387">
        <v>965388</v>
      </c>
      <c r="D387" t="s">
        <v>1034</v>
      </c>
      <c r="E387" t="s">
        <v>1034</v>
      </c>
      <c r="F387" s="83" t="s">
        <v>108</v>
      </c>
      <c r="G387" s="213">
        <v>38581</v>
      </c>
      <c r="H387" s="83" t="s">
        <v>102</v>
      </c>
      <c r="I387" s="213">
        <v>43433</v>
      </c>
      <c r="J387" s="83" t="s">
        <v>228</v>
      </c>
      <c r="K387" s="214">
        <v>207215420658</v>
      </c>
      <c r="L387" s="83" t="s">
        <v>97</v>
      </c>
      <c r="M387" s="213">
        <v>43679</v>
      </c>
      <c r="N387">
        <v>329795</v>
      </c>
      <c r="O387" s="145" t="s">
        <v>567</v>
      </c>
      <c r="P387" s="145" t="s">
        <v>99</v>
      </c>
      <c r="Q387" s="145" t="s">
        <v>100</v>
      </c>
      <c r="R387" s="145" t="s">
        <v>567</v>
      </c>
      <c r="V387">
        <v>1986</v>
      </c>
      <c r="W387" s="83" t="s">
        <v>101</v>
      </c>
      <c r="X387" s="83" t="s">
        <v>103</v>
      </c>
      <c r="Y387" t="s">
        <v>2349</v>
      </c>
      <c r="Z387" s="83" t="s">
        <v>102</v>
      </c>
      <c r="AA387" s="83" t="s">
        <v>102</v>
      </c>
      <c r="AB387" t="s">
        <v>3340</v>
      </c>
      <c r="AC387" s="83" t="s">
        <v>4010</v>
      </c>
      <c r="AD387" s="83" t="s">
        <v>144</v>
      </c>
      <c r="AE387" s="83" t="s">
        <v>105</v>
      </c>
      <c r="AF387" t="s">
        <v>2349</v>
      </c>
      <c r="AG387" s="83" t="s">
        <v>102</v>
      </c>
      <c r="AH387" s="83" t="s">
        <v>102</v>
      </c>
      <c r="AI387" t="s">
        <v>3340</v>
      </c>
      <c r="AJ387" s="83" t="s">
        <v>4010</v>
      </c>
      <c r="AK387" s="83" t="s">
        <v>144</v>
      </c>
      <c r="AL387" s="83" t="s">
        <v>105</v>
      </c>
      <c r="AM387" s="87" t="s">
        <v>106</v>
      </c>
      <c r="AN387" t="s">
        <v>2349</v>
      </c>
      <c r="AO387" t="s">
        <v>3340</v>
      </c>
      <c r="AP387" s="83" t="s">
        <v>4010</v>
      </c>
      <c r="AQ387" s="83" t="s">
        <v>111</v>
      </c>
      <c r="AR387" s="87" t="s">
        <v>106</v>
      </c>
      <c r="AT387" s="83" t="s">
        <v>107</v>
      </c>
      <c r="AU387" s="146" t="s">
        <v>107</v>
      </c>
      <c r="AV387" s="146" t="s">
        <v>107</v>
      </c>
      <c r="AX387" s="110" t="s">
        <v>107</v>
      </c>
      <c r="AY387" s="111"/>
      <c r="AZ387" s="112">
        <f t="shared" ref="AZ387:AZ450" ca="1" si="28">RANDBETWEEN(1000,9999)</f>
        <v>3372</v>
      </c>
      <c r="BA387" s="136">
        <f t="shared" ca="1" si="25"/>
        <v>15</v>
      </c>
      <c r="BB387" s="114" t="s">
        <v>134</v>
      </c>
      <c r="BC387" s="114" t="s">
        <v>108</v>
      </c>
      <c r="BD387" s="114"/>
      <c r="BE387" s="115" t="s">
        <v>102</v>
      </c>
      <c r="BF387" s="115" t="s">
        <v>102</v>
      </c>
      <c r="BG387" s="115" t="s">
        <v>102</v>
      </c>
      <c r="BH387" s="115" t="s">
        <v>102</v>
      </c>
      <c r="BI387" s="116"/>
      <c r="BJ387" s="117" t="s">
        <v>109</v>
      </c>
      <c r="BK387" s="117" t="s">
        <v>109</v>
      </c>
      <c r="BL387" s="83">
        <f t="shared" ca="1" si="26"/>
        <v>87</v>
      </c>
      <c r="BM387" s="83" t="s">
        <v>108</v>
      </c>
      <c r="BN387" s="83">
        <v>0</v>
      </c>
      <c r="BO387" s="83" t="s">
        <v>108</v>
      </c>
      <c r="BP387" s="83">
        <v>-662110</v>
      </c>
      <c r="BQ387" s="83" t="s">
        <v>312</v>
      </c>
      <c r="BR387" s="83" t="s">
        <v>153</v>
      </c>
      <c r="BS387" s="83" t="s">
        <v>499</v>
      </c>
      <c r="BT387" s="83">
        <v>-662110</v>
      </c>
      <c r="BU387" s="83" t="s">
        <v>312</v>
      </c>
      <c r="BV387" s="83" t="s">
        <v>153</v>
      </c>
      <c r="BW387" s="83" t="s">
        <v>499</v>
      </c>
      <c r="BY387" s="136">
        <v>0</v>
      </c>
      <c r="BZ387" s="136">
        <v>0</v>
      </c>
      <c r="CA387" s="136">
        <v>0</v>
      </c>
      <c r="CB387" s="136">
        <v>0</v>
      </c>
      <c r="CD387" s="136">
        <v>0</v>
      </c>
      <c r="CE387" s="136">
        <v>0</v>
      </c>
      <c r="CF387" s="136">
        <v>0</v>
      </c>
      <c r="CG387" s="136">
        <v>0</v>
      </c>
      <c r="CH387" s="136">
        <v>0</v>
      </c>
      <c r="CI387" s="136">
        <v>0</v>
      </c>
      <c r="CJ387" s="136">
        <v>0</v>
      </c>
      <c r="CK387" s="138">
        <v>0</v>
      </c>
      <c r="CL387" s="138">
        <v>0</v>
      </c>
      <c r="CM387" s="136">
        <v>0</v>
      </c>
      <c r="CN387" s="136">
        <v>0</v>
      </c>
      <c r="CO387" s="85">
        <v>43794</v>
      </c>
      <c r="CP387" s="83" t="s">
        <v>4433</v>
      </c>
      <c r="CQ387" s="83" t="s">
        <v>102</v>
      </c>
      <c r="CR387" s="83" t="s">
        <v>482</v>
      </c>
      <c r="CS387" s="83">
        <v>382</v>
      </c>
      <c r="CT387" s="83" t="s">
        <v>483</v>
      </c>
      <c r="CU387" s="83">
        <v>1</v>
      </c>
      <c r="CV387" s="83">
        <v>0</v>
      </c>
      <c r="CW387" s="83">
        <v>0</v>
      </c>
      <c r="CX387" s="83" t="s">
        <v>109</v>
      </c>
      <c r="CY387" s="83" t="s">
        <v>583</v>
      </c>
      <c r="CZ387" s="83">
        <v>0</v>
      </c>
      <c r="DA387" s="83">
        <v>0</v>
      </c>
      <c r="DB387" s="83">
        <f t="shared" si="27"/>
        <v>0</v>
      </c>
      <c r="DC387" s="83" t="s">
        <v>497</v>
      </c>
      <c r="DE387" s="136">
        <v>1</v>
      </c>
      <c r="DF387" s="136">
        <v>1</v>
      </c>
      <c r="DG387" s="215" t="s">
        <v>269</v>
      </c>
      <c r="DH387" s="136">
        <v>1</v>
      </c>
      <c r="DI387" s="136">
        <v>1</v>
      </c>
      <c r="DJ387" s="215" t="s">
        <v>269</v>
      </c>
      <c r="EE387" s="136" t="b">
        <v>1</v>
      </c>
      <c r="EF387" s="136" t="b">
        <v>1</v>
      </c>
      <c r="EG387" s="136" t="b">
        <v>1</v>
      </c>
      <c r="EH387" s="136" t="b">
        <v>1</v>
      </c>
      <c r="EL387" s="215" t="s">
        <v>269</v>
      </c>
    </row>
    <row r="388" spans="1:142" ht="60" customHeight="1" x14ac:dyDescent="0.55000000000000004">
      <c r="A388" s="83" t="s">
        <v>130</v>
      </c>
      <c r="B388" s="83" t="s">
        <v>98</v>
      </c>
      <c r="C388">
        <v>830026</v>
      </c>
      <c r="D388" t="s">
        <v>1035</v>
      </c>
      <c r="E388" t="s">
        <v>1035</v>
      </c>
      <c r="F388" s="83" t="s">
        <v>108</v>
      </c>
      <c r="G388" s="213">
        <v>32576</v>
      </c>
      <c r="H388" s="83" t="s">
        <v>102</v>
      </c>
      <c r="I388" s="213">
        <v>43178</v>
      </c>
      <c r="J388" s="83" t="s">
        <v>228</v>
      </c>
      <c r="K388" s="214">
        <v>823255965449</v>
      </c>
      <c r="L388" s="83" t="s">
        <v>126</v>
      </c>
      <c r="M388" s="213">
        <v>43739</v>
      </c>
      <c r="N388">
        <v>151701</v>
      </c>
      <c r="O388" s="145" t="s">
        <v>567</v>
      </c>
      <c r="P388" s="145" t="s">
        <v>99</v>
      </c>
      <c r="Q388" s="145" t="s">
        <v>100</v>
      </c>
      <c r="R388" s="145" t="s">
        <v>567</v>
      </c>
      <c r="V388">
        <v>2942</v>
      </c>
      <c r="W388" s="83" t="s">
        <v>101</v>
      </c>
      <c r="X388" s="83" t="s">
        <v>103</v>
      </c>
      <c r="Y388" t="s">
        <v>2350</v>
      </c>
      <c r="Z388" s="83" t="s">
        <v>102</v>
      </c>
      <c r="AA388" s="83" t="s">
        <v>102</v>
      </c>
      <c r="AB388" t="s">
        <v>3341</v>
      </c>
      <c r="AC388" s="83" t="s">
        <v>4011</v>
      </c>
      <c r="AD388" s="83" t="s">
        <v>144</v>
      </c>
      <c r="AE388" s="83" t="s">
        <v>105</v>
      </c>
      <c r="AF388" t="s">
        <v>2350</v>
      </c>
      <c r="AG388" s="83" t="s">
        <v>102</v>
      </c>
      <c r="AH388" s="83" t="s">
        <v>102</v>
      </c>
      <c r="AI388" t="s">
        <v>3341</v>
      </c>
      <c r="AJ388" s="83" t="s">
        <v>4011</v>
      </c>
      <c r="AK388" s="83" t="s">
        <v>144</v>
      </c>
      <c r="AL388" s="83" t="s">
        <v>105</v>
      </c>
      <c r="AM388" s="87" t="s">
        <v>106</v>
      </c>
      <c r="AN388" t="s">
        <v>2350</v>
      </c>
      <c r="AO388" t="s">
        <v>3341</v>
      </c>
      <c r="AP388" s="83" t="s">
        <v>4011</v>
      </c>
      <c r="AQ388" s="83" t="s">
        <v>144</v>
      </c>
      <c r="AR388" s="87" t="s">
        <v>106</v>
      </c>
      <c r="AT388" s="83" t="s">
        <v>107</v>
      </c>
      <c r="AU388" s="146" t="s">
        <v>107</v>
      </c>
      <c r="AV388" s="146" t="s">
        <v>107</v>
      </c>
      <c r="AX388" s="110" t="s">
        <v>107</v>
      </c>
      <c r="AY388" s="111"/>
      <c r="AZ388" s="112">
        <f t="shared" ca="1" si="28"/>
        <v>3585</v>
      </c>
      <c r="BA388" s="136">
        <f t="shared" ca="1" si="25"/>
        <v>57</v>
      </c>
      <c r="BB388" s="114" t="s">
        <v>134</v>
      </c>
      <c r="BC388" s="114" t="s">
        <v>108</v>
      </c>
      <c r="BD388" s="114"/>
      <c r="BE388" s="115" t="s">
        <v>102</v>
      </c>
      <c r="BF388" s="115" t="s">
        <v>102</v>
      </c>
      <c r="BG388" s="115" t="s">
        <v>102</v>
      </c>
      <c r="BH388" s="115" t="s">
        <v>102</v>
      </c>
      <c r="BI388" s="116"/>
      <c r="BJ388" s="117" t="s">
        <v>109</v>
      </c>
      <c r="BK388" s="117" t="s">
        <v>109</v>
      </c>
      <c r="BL388" s="83">
        <f t="shared" ca="1" si="26"/>
        <v>32</v>
      </c>
      <c r="BM388" s="83" t="s">
        <v>108</v>
      </c>
      <c r="BN388" s="83">
        <v>0</v>
      </c>
      <c r="BO388" s="83" t="s">
        <v>108</v>
      </c>
      <c r="BP388" s="83">
        <v>-663845</v>
      </c>
      <c r="BQ388" s="83" t="s">
        <v>198</v>
      </c>
      <c r="BR388" s="83" t="s">
        <v>164</v>
      </c>
      <c r="BS388" s="83" t="s">
        <v>499</v>
      </c>
      <c r="BT388" s="83">
        <v>-663845</v>
      </c>
      <c r="BU388" s="83" t="s">
        <v>198</v>
      </c>
      <c r="BV388" s="83" t="s">
        <v>164</v>
      </c>
      <c r="BW388" s="83" t="s">
        <v>499</v>
      </c>
      <c r="BY388" s="136">
        <v>0</v>
      </c>
      <c r="BZ388" s="136">
        <v>0</v>
      </c>
      <c r="CA388" s="136">
        <v>0</v>
      </c>
      <c r="CB388" s="136">
        <v>0</v>
      </c>
      <c r="CD388" s="136">
        <v>0</v>
      </c>
      <c r="CE388" s="136">
        <v>0</v>
      </c>
      <c r="CF388" s="136">
        <v>0</v>
      </c>
      <c r="CG388" s="136">
        <v>0</v>
      </c>
      <c r="CH388" s="136">
        <v>0</v>
      </c>
      <c r="CI388" s="136">
        <v>0</v>
      </c>
      <c r="CJ388" s="136">
        <v>0</v>
      </c>
      <c r="CK388" s="138">
        <v>0</v>
      </c>
      <c r="CL388" s="138">
        <v>0</v>
      </c>
      <c r="CM388" s="136">
        <v>0</v>
      </c>
      <c r="CN388" s="136">
        <v>0</v>
      </c>
      <c r="CO388" s="85">
        <v>43795</v>
      </c>
      <c r="CP388" s="83" t="s">
        <v>4434</v>
      </c>
      <c r="CQ388" s="83" t="s">
        <v>102</v>
      </c>
      <c r="CR388" s="83" t="s">
        <v>482</v>
      </c>
      <c r="CS388" s="83">
        <v>383</v>
      </c>
      <c r="CT388" s="83" t="s">
        <v>483</v>
      </c>
      <c r="CU388" s="83">
        <v>1</v>
      </c>
      <c r="CV388" s="83">
        <v>0</v>
      </c>
      <c r="CW388" s="83">
        <v>0</v>
      </c>
      <c r="CX388" s="83" t="s">
        <v>109</v>
      </c>
      <c r="CY388" s="83" t="s">
        <v>583</v>
      </c>
      <c r="CZ388" s="83">
        <v>0</v>
      </c>
      <c r="DA388" s="83">
        <v>0</v>
      </c>
      <c r="DB388" s="83">
        <f t="shared" si="27"/>
        <v>0</v>
      </c>
      <c r="DC388" s="83" t="s">
        <v>497</v>
      </c>
      <c r="DE388" s="136">
        <v>1</v>
      </c>
      <c r="DF388" s="136">
        <v>1</v>
      </c>
      <c r="DG388" s="215" t="s">
        <v>269</v>
      </c>
      <c r="DH388" s="136">
        <v>1</v>
      </c>
      <c r="DI388" s="136">
        <v>1</v>
      </c>
      <c r="DJ388" s="215" t="s">
        <v>269</v>
      </c>
      <c r="EE388" s="136" t="b">
        <v>1</v>
      </c>
      <c r="EF388" s="136" t="b">
        <v>1</v>
      </c>
      <c r="EG388" s="136" t="b">
        <v>1</v>
      </c>
      <c r="EH388" s="136" t="b">
        <v>1</v>
      </c>
      <c r="EL388" s="215" t="s">
        <v>269</v>
      </c>
    </row>
    <row r="389" spans="1:142" ht="60" customHeight="1" x14ac:dyDescent="0.55000000000000004">
      <c r="A389" s="83" t="s">
        <v>130</v>
      </c>
      <c r="B389" s="83" t="s">
        <v>98</v>
      </c>
      <c r="C389">
        <v>677947</v>
      </c>
      <c r="D389" t="s">
        <v>1036</v>
      </c>
      <c r="E389" t="s">
        <v>1036</v>
      </c>
      <c r="F389" s="83" t="s">
        <v>108</v>
      </c>
      <c r="G389" s="213">
        <v>42227</v>
      </c>
      <c r="H389" s="83" t="s">
        <v>102</v>
      </c>
      <c r="I389" s="213">
        <v>43205</v>
      </c>
      <c r="J389" s="83" t="s">
        <v>228</v>
      </c>
      <c r="K389" s="214">
        <v>338558906524</v>
      </c>
      <c r="L389" s="83" t="s">
        <v>135</v>
      </c>
      <c r="M389" s="213">
        <v>43632</v>
      </c>
      <c r="N389">
        <v>358214</v>
      </c>
      <c r="O389" s="145" t="s">
        <v>567</v>
      </c>
      <c r="P389" s="145" t="s">
        <v>99</v>
      </c>
      <c r="Q389" s="145" t="s">
        <v>100</v>
      </c>
      <c r="R389" s="145" t="s">
        <v>567</v>
      </c>
      <c r="V389">
        <v>6679</v>
      </c>
      <c r="W389" s="83" t="s">
        <v>1762</v>
      </c>
      <c r="X389" s="83" t="s">
        <v>103</v>
      </c>
      <c r="Y389" t="s">
        <v>2351</v>
      </c>
      <c r="Z389" s="83" t="s">
        <v>102</v>
      </c>
      <c r="AA389" s="83" t="s">
        <v>102</v>
      </c>
      <c r="AB389" t="s">
        <v>3342</v>
      </c>
      <c r="AC389" s="83" t="s">
        <v>4012</v>
      </c>
      <c r="AD389" s="83" t="s">
        <v>111</v>
      </c>
      <c r="AE389" s="83" t="s">
        <v>105</v>
      </c>
      <c r="AF389" t="s">
        <v>2351</v>
      </c>
      <c r="AG389" s="83" t="s">
        <v>102</v>
      </c>
      <c r="AH389" s="83" t="s">
        <v>102</v>
      </c>
      <c r="AI389" t="s">
        <v>3342</v>
      </c>
      <c r="AJ389" s="83" t="s">
        <v>4012</v>
      </c>
      <c r="AK389" s="83" t="s">
        <v>111</v>
      </c>
      <c r="AL389" s="83" t="s">
        <v>105</v>
      </c>
      <c r="AM389" s="87" t="s">
        <v>106</v>
      </c>
      <c r="AN389" t="s">
        <v>2351</v>
      </c>
      <c r="AO389" t="s">
        <v>3342</v>
      </c>
      <c r="AP389" s="83" t="s">
        <v>4012</v>
      </c>
      <c r="AQ389" s="83" t="s">
        <v>144</v>
      </c>
      <c r="AR389" s="87" t="s">
        <v>106</v>
      </c>
      <c r="AT389" s="83" t="s">
        <v>107</v>
      </c>
      <c r="AU389" s="146" t="s">
        <v>107</v>
      </c>
      <c r="AV389" s="146" t="s">
        <v>107</v>
      </c>
      <c r="AX389" s="110" t="s">
        <v>107</v>
      </c>
      <c r="AY389" s="111"/>
      <c r="AZ389" s="112">
        <f t="shared" ca="1" si="28"/>
        <v>3581</v>
      </c>
      <c r="BA389" s="136">
        <f t="shared" ca="1" si="25"/>
        <v>93</v>
      </c>
      <c r="BB389" s="114" t="s">
        <v>136</v>
      </c>
      <c r="BC389" s="114" t="s">
        <v>108</v>
      </c>
      <c r="BD389" s="114"/>
      <c r="BE389" s="115" t="s">
        <v>102</v>
      </c>
      <c r="BF389" s="115" t="s">
        <v>102</v>
      </c>
      <c r="BG389" s="115" t="s">
        <v>102</v>
      </c>
      <c r="BH389" s="115" t="s">
        <v>102</v>
      </c>
      <c r="BI389" s="116"/>
      <c r="BJ389" s="117" t="s">
        <v>109</v>
      </c>
      <c r="BK389" s="117" t="s">
        <v>109</v>
      </c>
      <c r="BL389" s="83">
        <f t="shared" ca="1" si="26"/>
        <v>6</v>
      </c>
      <c r="BM389" s="83" t="s">
        <v>270</v>
      </c>
      <c r="BN389" s="83">
        <v>0</v>
      </c>
      <c r="BO389" s="83" t="s">
        <v>108</v>
      </c>
      <c r="BP389" s="83">
        <v>-665580</v>
      </c>
      <c r="BQ389" s="83" t="s">
        <v>381</v>
      </c>
      <c r="BR389" s="83" t="s">
        <v>157</v>
      </c>
      <c r="BS389" s="83" t="s">
        <v>502</v>
      </c>
      <c r="BT389" s="83">
        <v>-665580</v>
      </c>
      <c r="BU389" s="83" t="s">
        <v>381</v>
      </c>
      <c r="BV389" s="83" t="s">
        <v>157</v>
      </c>
      <c r="BW389" s="83" t="s">
        <v>502</v>
      </c>
      <c r="BY389" s="136">
        <v>0</v>
      </c>
      <c r="BZ389" s="136">
        <v>0</v>
      </c>
      <c r="CA389" s="136">
        <v>0</v>
      </c>
      <c r="CB389" s="136">
        <v>0</v>
      </c>
      <c r="CD389" s="136">
        <v>0</v>
      </c>
      <c r="CE389" s="136">
        <v>0</v>
      </c>
      <c r="CF389" s="136">
        <v>0</v>
      </c>
      <c r="CG389" s="136">
        <v>0</v>
      </c>
      <c r="CH389" s="136">
        <v>0</v>
      </c>
      <c r="CI389" s="136">
        <v>0</v>
      </c>
      <c r="CJ389" s="136">
        <v>0</v>
      </c>
      <c r="CK389" s="138">
        <v>0</v>
      </c>
      <c r="CL389" s="138">
        <v>0</v>
      </c>
      <c r="CM389" s="136">
        <v>0</v>
      </c>
      <c r="CN389" s="136">
        <v>0</v>
      </c>
      <c r="CO389" s="85">
        <v>43796</v>
      </c>
      <c r="CP389" s="83" t="s">
        <v>4435</v>
      </c>
      <c r="CQ389" s="83" t="s">
        <v>102</v>
      </c>
      <c r="CR389" s="83" t="s">
        <v>482</v>
      </c>
      <c r="CS389" s="83">
        <v>384</v>
      </c>
      <c r="CT389" s="83" t="s">
        <v>483</v>
      </c>
      <c r="CU389" s="83">
        <v>1</v>
      </c>
      <c r="CV389" s="83">
        <v>0</v>
      </c>
      <c r="CW389" s="83">
        <v>0</v>
      </c>
      <c r="CX389" s="83" t="s">
        <v>109</v>
      </c>
      <c r="CY389" s="83" t="s">
        <v>583</v>
      </c>
      <c r="CZ389" s="83">
        <v>0</v>
      </c>
      <c r="DA389" s="83">
        <v>0</v>
      </c>
      <c r="DB389" s="83">
        <f t="shared" si="27"/>
        <v>0</v>
      </c>
      <c r="DC389" s="83" t="s">
        <v>497</v>
      </c>
      <c r="DE389" s="136">
        <v>1</v>
      </c>
      <c r="DF389" s="136">
        <v>1</v>
      </c>
      <c r="DG389" s="215" t="s">
        <v>269</v>
      </c>
      <c r="DH389" s="136">
        <v>1</v>
      </c>
      <c r="DI389" s="136">
        <v>1</v>
      </c>
      <c r="DJ389" s="215" t="s">
        <v>269</v>
      </c>
      <c r="EE389" s="136" t="b">
        <v>1</v>
      </c>
      <c r="EF389" s="136" t="b">
        <v>1</v>
      </c>
      <c r="EG389" s="136" t="b">
        <v>1</v>
      </c>
      <c r="EH389" s="136" t="b">
        <v>1</v>
      </c>
      <c r="EL389" s="215" t="s">
        <v>269</v>
      </c>
    </row>
    <row r="390" spans="1:142" ht="60" customHeight="1" x14ac:dyDescent="0.55000000000000004">
      <c r="A390" s="83" t="s">
        <v>130</v>
      </c>
      <c r="B390" s="83" t="s">
        <v>98</v>
      </c>
      <c r="C390">
        <v>550600</v>
      </c>
      <c r="D390" t="s">
        <v>1037</v>
      </c>
      <c r="E390" t="s">
        <v>1037</v>
      </c>
      <c r="F390" s="83" t="s">
        <v>108</v>
      </c>
      <c r="G390" s="213">
        <v>31989</v>
      </c>
      <c r="H390" s="83" t="s">
        <v>102</v>
      </c>
      <c r="I390" s="213">
        <v>43281</v>
      </c>
      <c r="J390" s="83" t="s">
        <v>228</v>
      </c>
      <c r="K390" s="214">
        <v>824386816677</v>
      </c>
      <c r="L390" s="83" t="s">
        <v>97</v>
      </c>
      <c r="M390" s="213">
        <v>43687</v>
      </c>
      <c r="N390">
        <v>400662</v>
      </c>
      <c r="O390" s="145" t="s">
        <v>567</v>
      </c>
      <c r="P390" s="145" t="s">
        <v>99</v>
      </c>
      <c r="Q390" s="145" t="s">
        <v>100</v>
      </c>
      <c r="R390" s="145" t="s">
        <v>567</v>
      </c>
      <c r="V390">
        <v>2265</v>
      </c>
      <c r="W390" s="83" t="s">
        <v>101</v>
      </c>
      <c r="X390" s="83" t="s">
        <v>103</v>
      </c>
      <c r="Y390" t="s">
        <v>2352</v>
      </c>
      <c r="Z390" s="83" t="s">
        <v>102</v>
      </c>
      <c r="AA390" s="83" t="s">
        <v>102</v>
      </c>
      <c r="AB390" t="s">
        <v>3343</v>
      </c>
      <c r="AC390" s="83" t="s">
        <v>4013</v>
      </c>
      <c r="AD390" s="83" t="s">
        <v>144</v>
      </c>
      <c r="AE390" s="83" t="s">
        <v>105</v>
      </c>
      <c r="AF390" t="s">
        <v>2352</v>
      </c>
      <c r="AG390" s="83" t="s">
        <v>102</v>
      </c>
      <c r="AH390" s="83" t="s">
        <v>102</v>
      </c>
      <c r="AI390" t="s">
        <v>3343</v>
      </c>
      <c r="AJ390" s="83" t="s">
        <v>4013</v>
      </c>
      <c r="AK390" s="83" t="s">
        <v>144</v>
      </c>
      <c r="AL390" s="83" t="s">
        <v>105</v>
      </c>
      <c r="AM390" s="87" t="s">
        <v>106</v>
      </c>
      <c r="AN390" t="s">
        <v>2352</v>
      </c>
      <c r="AO390" t="s">
        <v>3343</v>
      </c>
      <c r="AP390" s="83" t="s">
        <v>4013</v>
      </c>
      <c r="AQ390" s="83" t="s">
        <v>111</v>
      </c>
      <c r="AR390" s="87" t="s">
        <v>106</v>
      </c>
      <c r="AT390" s="83" t="s">
        <v>107</v>
      </c>
      <c r="AU390" s="146" t="s">
        <v>107</v>
      </c>
      <c r="AV390" s="146" t="s">
        <v>107</v>
      </c>
      <c r="AX390" s="110" t="s">
        <v>107</v>
      </c>
      <c r="AY390" s="111"/>
      <c r="AZ390" s="112">
        <f t="shared" ca="1" si="28"/>
        <v>6514</v>
      </c>
      <c r="BA390" s="136">
        <f t="shared" ref="BA390:BA453" ca="1" si="29">RANDBETWEEN(1,99)</f>
        <v>38</v>
      </c>
      <c r="BB390" s="114" t="s">
        <v>134</v>
      </c>
      <c r="BC390" s="114" t="s">
        <v>108</v>
      </c>
      <c r="BD390" s="114"/>
      <c r="BE390" s="115" t="s">
        <v>102</v>
      </c>
      <c r="BF390" s="115" t="s">
        <v>102</v>
      </c>
      <c r="BG390" s="115" t="s">
        <v>102</v>
      </c>
      <c r="BH390" s="115" t="s">
        <v>102</v>
      </c>
      <c r="BI390" s="116"/>
      <c r="BJ390" s="117" t="s">
        <v>109</v>
      </c>
      <c r="BK390" s="117" t="s">
        <v>109</v>
      </c>
      <c r="BL390" s="83">
        <f t="shared" ref="BL390:BL453" ca="1" si="30">RANDBETWEEN(0,99)</f>
        <v>12</v>
      </c>
      <c r="BM390" s="83" t="s">
        <v>108</v>
      </c>
      <c r="BN390" s="83">
        <v>0</v>
      </c>
      <c r="BO390" s="83" t="s">
        <v>108</v>
      </c>
      <c r="BP390" s="83">
        <v>-667315</v>
      </c>
      <c r="BQ390" s="83" t="s">
        <v>312</v>
      </c>
      <c r="BR390" s="83" t="s">
        <v>153</v>
      </c>
      <c r="BS390" s="83" t="s">
        <v>499</v>
      </c>
      <c r="BT390" s="83">
        <v>-667315</v>
      </c>
      <c r="BU390" s="83" t="s">
        <v>312</v>
      </c>
      <c r="BV390" s="83" t="s">
        <v>153</v>
      </c>
      <c r="BW390" s="83" t="s">
        <v>499</v>
      </c>
      <c r="BY390" s="136">
        <v>0</v>
      </c>
      <c r="BZ390" s="136">
        <v>0</v>
      </c>
      <c r="CA390" s="136">
        <v>0</v>
      </c>
      <c r="CB390" s="136">
        <v>0</v>
      </c>
      <c r="CD390" s="136">
        <v>0</v>
      </c>
      <c r="CE390" s="136">
        <v>0</v>
      </c>
      <c r="CF390" s="136">
        <v>0</v>
      </c>
      <c r="CG390" s="136">
        <v>0</v>
      </c>
      <c r="CH390" s="136">
        <v>0</v>
      </c>
      <c r="CI390" s="136">
        <v>0</v>
      </c>
      <c r="CJ390" s="136">
        <v>0</v>
      </c>
      <c r="CK390" s="138">
        <v>0</v>
      </c>
      <c r="CL390" s="138">
        <v>0</v>
      </c>
      <c r="CM390" s="136">
        <v>0</v>
      </c>
      <c r="CN390" s="136">
        <v>0</v>
      </c>
      <c r="CO390" s="85">
        <v>43797</v>
      </c>
      <c r="CP390" s="83" t="s">
        <v>4436</v>
      </c>
      <c r="CQ390" s="83" t="s">
        <v>102</v>
      </c>
      <c r="CR390" s="83" t="s">
        <v>482</v>
      </c>
      <c r="CS390" s="83">
        <v>385</v>
      </c>
      <c r="CT390" s="83" t="s">
        <v>483</v>
      </c>
      <c r="CU390" s="83">
        <v>1</v>
      </c>
      <c r="CV390" s="83">
        <v>0</v>
      </c>
      <c r="CW390" s="83">
        <v>0</v>
      </c>
      <c r="CX390" s="83" t="s">
        <v>109</v>
      </c>
      <c r="CY390" s="83" t="s">
        <v>583</v>
      </c>
      <c r="CZ390" s="83">
        <v>0</v>
      </c>
      <c r="DA390" s="83">
        <v>0</v>
      </c>
      <c r="DB390" s="83">
        <f t="shared" si="27"/>
        <v>0</v>
      </c>
      <c r="DC390" s="83" t="s">
        <v>497</v>
      </c>
      <c r="DE390" s="136">
        <v>1</v>
      </c>
      <c r="DF390" s="136">
        <v>1</v>
      </c>
      <c r="DG390" s="215" t="s">
        <v>269</v>
      </c>
      <c r="DH390" s="136">
        <v>1</v>
      </c>
      <c r="DI390" s="136">
        <v>1</v>
      </c>
      <c r="DJ390" s="215" t="s">
        <v>269</v>
      </c>
      <c r="EE390" s="136" t="b">
        <v>1</v>
      </c>
      <c r="EF390" s="136" t="b">
        <v>1</v>
      </c>
      <c r="EG390" s="136" t="b">
        <v>1</v>
      </c>
      <c r="EH390" s="136" t="b">
        <v>1</v>
      </c>
      <c r="EL390" s="215" t="s">
        <v>269</v>
      </c>
    </row>
    <row r="391" spans="1:142" ht="60" customHeight="1" x14ac:dyDescent="0.55000000000000004">
      <c r="A391" s="83" t="s">
        <v>130</v>
      </c>
      <c r="B391" s="83" t="s">
        <v>98</v>
      </c>
      <c r="C391">
        <v>289065</v>
      </c>
      <c r="D391" t="s">
        <v>1038</v>
      </c>
      <c r="E391" t="s">
        <v>1038</v>
      </c>
      <c r="F391" s="83" t="s">
        <v>108</v>
      </c>
      <c r="G391" s="213">
        <v>36243</v>
      </c>
      <c r="H391" s="83" t="s">
        <v>102</v>
      </c>
      <c r="I391" s="213">
        <v>43459</v>
      </c>
      <c r="J391" s="83" t="s">
        <v>228</v>
      </c>
      <c r="K391" s="214">
        <v>635130762946</v>
      </c>
      <c r="L391" s="83" t="s">
        <v>135</v>
      </c>
      <c r="M391" s="213">
        <v>43544</v>
      </c>
      <c r="N391">
        <v>808820</v>
      </c>
      <c r="O391" s="145" t="s">
        <v>567</v>
      </c>
      <c r="P391" s="145" t="s">
        <v>99</v>
      </c>
      <c r="Q391" s="145" t="s">
        <v>100</v>
      </c>
      <c r="R391" s="145" t="s">
        <v>567</v>
      </c>
      <c r="V391">
        <v>7424</v>
      </c>
      <c r="W391" s="83" t="s">
        <v>101</v>
      </c>
      <c r="X391" s="83" t="s">
        <v>103</v>
      </c>
      <c r="Y391" t="s">
        <v>2353</v>
      </c>
      <c r="Z391" s="83" t="s">
        <v>102</v>
      </c>
      <c r="AA391" s="83" t="s">
        <v>102</v>
      </c>
      <c r="AB391" t="s">
        <v>3344</v>
      </c>
      <c r="AC391" s="83" t="s">
        <v>4014</v>
      </c>
      <c r="AD391" s="83" t="s">
        <v>144</v>
      </c>
      <c r="AE391" s="83" t="s">
        <v>105</v>
      </c>
      <c r="AF391" t="s">
        <v>2353</v>
      </c>
      <c r="AG391" s="83" t="s">
        <v>102</v>
      </c>
      <c r="AH391" s="83" t="s">
        <v>102</v>
      </c>
      <c r="AI391" t="s">
        <v>3344</v>
      </c>
      <c r="AJ391" s="83" t="s">
        <v>4014</v>
      </c>
      <c r="AK391" s="83" t="s">
        <v>144</v>
      </c>
      <c r="AL391" s="83" t="s">
        <v>105</v>
      </c>
      <c r="AM391" s="87" t="s">
        <v>106</v>
      </c>
      <c r="AN391" t="s">
        <v>2353</v>
      </c>
      <c r="AO391" t="s">
        <v>3344</v>
      </c>
      <c r="AP391" s="83" t="s">
        <v>4014</v>
      </c>
      <c r="AQ391" s="83" t="s">
        <v>144</v>
      </c>
      <c r="AR391" s="87" t="s">
        <v>106</v>
      </c>
      <c r="AT391" s="83" t="s">
        <v>107</v>
      </c>
      <c r="AU391" s="146" t="s">
        <v>107</v>
      </c>
      <c r="AV391" s="146" t="s">
        <v>107</v>
      </c>
      <c r="AX391" s="110" t="s">
        <v>107</v>
      </c>
      <c r="AY391" s="111"/>
      <c r="AZ391" s="112">
        <f t="shared" ca="1" si="28"/>
        <v>6520</v>
      </c>
      <c r="BA391" s="136">
        <f t="shared" ca="1" si="29"/>
        <v>94</v>
      </c>
      <c r="BB391" s="114" t="s">
        <v>134</v>
      </c>
      <c r="BC391" s="114" t="s">
        <v>108</v>
      </c>
      <c r="BD391" s="114"/>
      <c r="BE391" s="115" t="s">
        <v>102</v>
      </c>
      <c r="BF391" s="115" t="s">
        <v>102</v>
      </c>
      <c r="BG391" s="115" t="s">
        <v>102</v>
      </c>
      <c r="BH391" s="115" t="s">
        <v>102</v>
      </c>
      <c r="BI391" s="116"/>
      <c r="BJ391" s="117" t="s">
        <v>109</v>
      </c>
      <c r="BK391" s="117" t="s">
        <v>109</v>
      </c>
      <c r="BL391" s="83">
        <f t="shared" ca="1" si="30"/>
        <v>75</v>
      </c>
      <c r="BM391" s="83" t="s">
        <v>108</v>
      </c>
      <c r="BN391" s="83">
        <v>0</v>
      </c>
      <c r="BO391" s="83" t="s">
        <v>108</v>
      </c>
      <c r="BP391" s="83">
        <v>-669050</v>
      </c>
      <c r="BQ391" s="83" t="s">
        <v>198</v>
      </c>
      <c r="BR391" s="83" t="s">
        <v>164</v>
      </c>
      <c r="BS391" s="83" t="s">
        <v>499</v>
      </c>
      <c r="BT391" s="83">
        <v>-669050</v>
      </c>
      <c r="BU391" s="83" t="s">
        <v>198</v>
      </c>
      <c r="BV391" s="83" t="s">
        <v>164</v>
      </c>
      <c r="BW391" s="83" t="s">
        <v>499</v>
      </c>
      <c r="BY391" s="136">
        <v>0</v>
      </c>
      <c r="BZ391" s="136">
        <v>0</v>
      </c>
      <c r="CA391" s="136">
        <v>0</v>
      </c>
      <c r="CB391" s="136">
        <v>0</v>
      </c>
      <c r="CD391" s="136">
        <v>0</v>
      </c>
      <c r="CE391" s="136">
        <v>0</v>
      </c>
      <c r="CF391" s="136">
        <v>0</v>
      </c>
      <c r="CG391" s="136">
        <v>0</v>
      </c>
      <c r="CH391" s="136">
        <v>0</v>
      </c>
      <c r="CI391" s="136">
        <v>0</v>
      </c>
      <c r="CJ391" s="136">
        <v>0</v>
      </c>
      <c r="CK391" s="138">
        <v>0</v>
      </c>
      <c r="CL391" s="138">
        <v>0</v>
      </c>
      <c r="CM391" s="136">
        <v>0</v>
      </c>
      <c r="CN391" s="136">
        <v>0</v>
      </c>
      <c r="CO391" s="85">
        <v>43798</v>
      </c>
      <c r="CP391" s="83" t="s">
        <v>4437</v>
      </c>
      <c r="CQ391" s="83" t="s">
        <v>102</v>
      </c>
      <c r="CR391" s="83" t="s">
        <v>482</v>
      </c>
      <c r="CS391" s="83">
        <v>386</v>
      </c>
      <c r="CT391" s="83" t="s">
        <v>483</v>
      </c>
      <c r="CU391" s="83">
        <v>1</v>
      </c>
      <c r="CV391" s="83">
        <v>0</v>
      </c>
      <c r="CW391" s="83">
        <v>0</v>
      </c>
      <c r="CX391" s="83" t="s">
        <v>109</v>
      </c>
      <c r="CY391" s="83" t="s">
        <v>583</v>
      </c>
      <c r="CZ391" s="83">
        <v>0</v>
      </c>
      <c r="DA391" s="83">
        <v>0</v>
      </c>
      <c r="DB391" s="83">
        <f t="shared" si="27"/>
        <v>0</v>
      </c>
      <c r="DC391" s="83" t="s">
        <v>497</v>
      </c>
      <c r="DE391" s="136">
        <v>1</v>
      </c>
      <c r="DF391" s="136">
        <v>1</v>
      </c>
      <c r="DG391" s="215" t="s">
        <v>269</v>
      </c>
      <c r="DH391" s="136">
        <v>1</v>
      </c>
      <c r="DI391" s="136">
        <v>1</v>
      </c>
      <c r="DJ391" s="215" t="s">
        <v>269</v>
      </c>
      <c r="EE391" s="136" t="b">
        <v>1</v>
      </c>
      <c r="EF391" s="136" t="b">
        <v>1</v>
      </c>
      <c r="EG391" s="136" t="b">
        <v>1</v>
      </c>
      <c r="EH391" s="136" t="b">
        <v>1</v>
      </c>
      <c r="EL391" s="215" t="s">
        <v>269</v>
      </c>
    </row>
    <row r="392" spans="1:142" ht="60" customHeight="1" x14ac:dyDescent="0.55000000000000004">
      <c r="A392" s="83" t="s">
        <v>130</v>
      </c>
      <c r="B392" s="83" t="s">
        <v>98</v>
      </c>
      <c r="C392">
        <v>882955</v>
      </c>
      <c r="D392" t="s">
        <v>1039</v>
      </c>
      <c r="E392" t="s">
        <v>1039</v>
      </c>
      <c r="F392" s="83" t="s">
        <v>108</v>
      </c>
      <c r="G392" s="213">
        <v>31074</v>
      </c>
      <c r="H392" s="83" t="s">
        <v>102</v>
      </c>
      <c r="I392" s="213">
        <v>43406</v>
      </c>
      <c r="J392" s="83" t="s">
        <v>228</v>
      </c>
      <c r="K392" s="214">
        <v>458464970126</v>
      </c>
      <c r="L392" s="83" t="s">
        <v>97</v>
      </c>
      <c r="M392" s="213">
        <v>43710</v>
      </c>
      <c r="N392">
        <v>107051</v>
      </c>
      <c r="O392" s="145" t="s">
        <v>567</v>
      </c>
      <c r="P392" s="145" t="s">
        <v>99</v>
      </c>
      <c r="Q392" s="145" t="s">
        <v>100</v>
      </c>
      <c r="R392" s="145" t="s">
        <v>567</v>
      </c>
      <c r="V392">
        <v>4952</v>
      </c>
      <c r="W392" s="83" t="s">
        <v>1763</v>
      </c>
      <c r="X392" s="83" t="s">
        <v>103</v>
      </c>
      <c r="Y392" t="s">
        <v>2354</v>
      </c>
      <c r="Z392" s="83" t="s">
        <v>102</v>
      </c>
      <c r="AA392" s="83" t="s">
        <v>102</v>
      </c>
      <c r="AB392" t="s">
        <v>3345</v>
      </c>
      <c r="AC392" s="83" t="s">
        <v>4015</v>
      </c>
      <c r="AD392" s="83" t="s">
        <v>111</v>
      </c>
      <c r="AE392" s="83" t="s">
        <v>105</v>
      </c>
      <c r="AF392" t="s">
        <v>2354</v>
      </c>
      <c r="AG392" s="83" t="s">
        <v>102</v>
      </c>
      <c r="AH392" s="83" t="s">
        <v>102</v>
      </c>
      <c r="AI392" t="s">
        <v>3345</v>
      </c>
      <c r="AJ392" s="83" t="s">
        <v>4015</v>
      </c>
      <c r="AK392" s="83" t="s">
        <v>111</v>
      </c>
      <c r="AL392" s="83" t="s">
        <v>105</v>
      </c>
      <c r="AM392" s="87" t="s">
        <v>106</v>
      </c>
      <c r="AN392" t="s">
        <v>2354</v>
      </c>
      <c r="AO392" t="s">
        <v>3345</v>
      </c>
      <c r="AP392" s="83" t="s">
        <v>4015</v>
      </c>
      <c r="AQ392" s="83" t="s">
        <v>144</v>
      </c>
      <c r="AR392" s="87" t="s">
        <v>106</v>
      </c>
      <c r="AT392" s="83" t="s">
        <v>107</v>
      </c>
      <c r="AU392" s="146" t="s">
        <v>107</v>
      </c>
      <c r="AV392" s="146" t="s">
        <v>107</v>
      </c>
      <c r="AX392" s="110" t="s">
        <v>107</v>
      </c>
      <c r="AY392" s="111"/>
      <c r="AZ392" s="112">
        <f t="shared" ca="1" si="28"/>
        <v>8748</v>
      </c>
      <c r="BA392" s="136">
        <f t="shared" ca="1" si="29"/>
        <v>55</v>
      </c>
      <c r="BB392" s="114" t="s">
        <v>136</v>
      </c>
      <c r="BC392" s="114" t="s">
        <v>108</v>
      </c>
      <c r="BD392" s="114"/>
      <c r="BE392" s="115" t="s">
        <v>102</v>
      </c>
      <c r="BF392" s="115" t="s">
        <v>102</v>
      </c>
      <c r="BG392" s="115" t="s">
        <v>102</v>
      </c>
      <c r="BH392" s="115" t="s">
        <v>102</v>
      </c>
      <c r="BI392" s="116"/>
      <c r="BJ392" s="117" t="s">
        <v>109</v>
      </c>
      <c r="BK392" s="117" t="s">
        <v>109</v>
      </c>
      <c r="BL392" s="83">
        <f t="shared" ca="1" si="30"/>
        <v>63</v>
      </c>
      <c r="BM392" s="83" t="s">
        <v>270</v>
      </c>
      <c r="BN392" s="83">
        <v>0</v>
      </c>
      <c r="BO392" s="83" t="s">
        <v>108</v>
      </c>
      <c r="BP392" s="83">
        <v>-670785</v>
      </c>
      <c r="BQ392" s="83" t="s">
        <v>381</v>
      </c>
      <c r="BR392" s="83" t="s">
        <v>157</v>
      </c>
      <c r="BS392" s="83" t="s">
        <v>502</v>
      </c>
      <c r="BT392" s="83">
        <v>-670785</v>
      </c>
      <c r="BU392" s="83" t="s">
        <v>381</v>
      </c>
      <c r="BV392" s="83" t="s">
        <v>157</v>
      </c>
      <c r="BW392" s="83" t="s">
        <v>502</v>
      </c>
      <c r="BY392" s="136">
        <v>0</v>
      </c>
      <c r="BZ392" s="136">
        <v>0</v>
      </c>
      <c r="CA392" s="136">
        <v>0</v>
      </c>
      <c r="CB392" s="136">
        <v>0</v>
      </c>
      <c r="CD392" s="136">
        <v>0</v>
      </c>
      <c r="CE392" s="136">
        <v>0</v>
      </c>
      <c r="CF392" s="136">
        <v>0</v>
      </c>
      <c r="CG392" s="136">
        <v>0</v>
      </c>
      <c r="CH392" s="136">
        <v>0</v>
      </c>
      <c r="CI392" s="136">
        <v>0</v>
      </c>
      <c r="CJ392" s="136">
        <v>0</v>
      </c>
      <c r="CK392" s="138">
        <v>0</v>
      </c>
      <c r="CL392" s="138">
        <v>0</v>
      </c>
      <c r="CM392" s="136">
        <v>0</v>
      </c>
      <c r="CN392" s="136">
        <v>0</v>
      </c>
      <c r="CO392" s="85">
        <v>43799</v>
      </c>
      <c r="CP392" s="83" t="s">
        <v>4438</v>
      </c>
      <c r="CQ392" s="83" t="s">
        <v>102</v>
      </c>
      <c r="CR392" s="83" t="s">
        <v>482</v>
      </c>
      <c r="CS392" s="83">
        <v>387</v>
      </c>
      <c r="CT392" s="83" t="s">
        <v>483</v>
      </c>
      <c r="CU392" s="83">
        <v>1</v>
      </c>
      <c r="CV392" s="83">
        <v>0</v>
      </c>
      <c r="CW392" s="83">
        <v>0</v>
      </c>
      <c r="CX392" s="83" t="s">
        <v>109</v>
      </c>
      <c r="CY392" s="83" t="s">
        <v>583</v>
      </c>
      <c r="CZ392" s="83">
        <v>0</v>
      </c>
      <c r="DA392" s="83">
        <v>0</v>
      </c>
      <c r="DB392" s="83">
        <f t="shared" si="27"/>
        <v>0</v>
      </c>
      <c r="DC392" s="83" t="s">
        <v>497</v>
      </c>
      <c r="DE392" s="136">
        <v>1</v>
      </c>
      <c r="DF392" s="136">
        <v>1</v>
      </c>
      <c r="DG392" s="215" t="s">
        <v>269</v>
      </c>
      <c r="DH392" s="136">
        <v>1</v>
      </c>
      <c r="DI392" s="136">
        <v>1</v>
      </c>
      <c r="DJ392" s="215" t="s">
        <v>269</v>
      </c>
      <c r="EE392" s="136" t="b">
        <v>1</v>
      </c>
      <c r="EF392" s="136" t="b">
        <v>1</v>
      </c>
      <c r="EG392" s="136" t="b">
        <v>1</v>
      </c>
      <c r="EH392" s="136" t="b">
        <v>1</v>
      </c>
      <c r="EL392" s="215" t="s">
        <v>269</v>
      </c>
    </row>
    <row r="393" spans="1:142" ht="60" customHeight="1" x14ac:dyDescent="0.55000000000000004">
      <c r="A393" s="83" t="s">
        <v>130</v>
      </c>
      <c r="B393" s="83" t="s">
        <v>98</v>
      </c>
      <c r="C393">
        <v>948264</v>
      </c>
      <c r="D393" t="s">
        <v>1040</v>
      </c>
      <c r="E393" t="s">
        <v>1040</v>
      </c>
      <c r="F393" s="83" t="s">
        <v>108</v>
      </c>
      <c r="G393" s="213">
        <v>26794</v>
      </c>
      <c r="H393" s="83" t="s">
        <v>102</v>
      </c>
      <c r="I393" s="213">
        <v>43127</v>
      </c>
      <c r="J393" s="83" t="s">
        <v>228</v>
      </c>
      <c r="K393" s="214">
        <v>835220279635</v>
      </c>
      <c r="L393" s="83" t="s">
        <v>126</v>
      </c>
      <c r="M393" s="213">
        <v>43741</v>
      </c>
      <c r="N393">
        <v>797652</v>
      </c>
      <c r="O393" s="145" t="s">
        <v>567</v>
      </c>
      <c r="P393" s="145" t="s">
        <v>99</v>
      </c>
      <c r="Q393" s="145" t="s">
        <v>100</v>
      </c>
      <c r="R393" s="145" t="s">
        <v>567</v>
      </c>
      <c r="V393">
        <v>7148</v>
      </c>
      <c r="W393" s="83" t="s">
        <v>101</v>
      </c>
      <c r="X393" s="83" t="s">
        <v>103</v>
      </c>
      <c r="Y393" t="s">
        <v>2355</v>
      </c>
      <c r="Z393" s="83" t="s">
        <v>102</v>
      </c>
      <c r="AA393" s="83" t="s">
        <v>102</v>
      </c>
      <c r="AB393" t="s">
        <v>3346</v>
      </c>
      <c r="AC393" s="83" t="s">
        <v>4016</v>
      </c>
      <c r="AD393" s="83" t="s">
        <v>144</v>
      </c>
      <c r="AE393" s="83" t="s">
        <v>105</v>
      </c>
      <c r="AF393" t="s">
        <v>2355</v>
      </c>
      <c r="AG393" s="83" t="s">
        <v>102</v>
      </c>
      <c r="AH393" s="83" t="s">
        <v>102</v>
      </c>
      <c r="AI393" t="s">
        <v>3346</v>
      </c>
      <c r="AJ393" s="83" t="s">
        <v>4016</v>
      </c>
      <c r="AK393" s="83" t="s">
        <v>144</v>
      </c>
      <c r="AL393" s="83" t="s">
        <v>105</v>
      </c>
      <c r="AM393" s="87" t="s">
        <v>106</v>
      </c>
      <c r="AN393" t="s">
        <v>2355</v>
      </c>
      <c r="AO393" t="s">
        <v>3346</v>
      </c>
      <c r="AP393" s="83" t="s">
        <v>4016</v>
      </c>
      <c r="AQ393" s="83" t="s">
        <v>111</v>
      </c>
      <c r="AR393" s="87" t="s">
        <v>106</v>
      </c>
      <c r="AT393" s="83" t="s">
        <v>107</v>
      </c>
      <c r="AU393" s="146" t="s">
        <v>107</v>
      </c>
      <c r="AV393" s="146" t="s">
        <v>107</v>
      </c>
      <c r="AX393" s="110" t="s">
        <v>107</v>
      </c>
      <c r="AY393" s="111"/>
      <c r="AZ393" s="112">
        <f t="shared" ca="1" si="28"/>
        <v>8772</v>
      </c>
      <c r="BA393" s="136">
        <f t="shared" ca="1" si="29"/>
        <v>52</v>
      </c>
      <c r="BB393" s="114" t="s">
        <v>134</v>
      </c>
      <c r="BC393" s="114" t="s">
        <v>108</v>
      </c>
      <c r="BD393" s="114"/>
      <c r="BE393" s="115" t="s">
        <v>102</v>
      </c>
      <c r="BF393" s="115" t="s">
        <v>102</v>
      </c>
      <c r="BG393" s="115" t="s">
        <v>102</v>
      </c>
      <c r="BH393" s="115" t="s">
        <v>102</v>
      </c>
      <c r="BI393" s="116"/>
      <c r="BJ393" s="117" t="s">
        <v>109</v>
      </c>
      <c r="BK393" s="117" t="s">
        <v>109</v>
      </c>
      <c r="BL393" s="83">
        <f t="shared" ca="1" si="30"/>
        <v>34</v>
      </c>
      <c r="BM393" s="83" t="s">
        <v>108</v>
      </c>
      <c r="BN393" s="83">
        <v>0</v>
      </c>
      <c r="BO393" s="83" t="s">
        <v>108</v>
      </c>
      <c r="BP393" s="83">
        <v>-672520</v>
      </c>
      <c r="BQ393" s="83" t="s">
        <v>312</v>
      </c>
      <c r="BR393" s="83" t="s">
        <v>153</v>
      </c>
      <c r="BS393" s="83" t="s">
        <v>499</v>
      </c>
      <c r="BT393" s="83">
        <v>-672520</v>
      </c>
      <c r="BU393" s="83" t="s">
        <v>312</v>
      </c>
      <c r="BV393" s="83" t="s">
        <v>153</v>
      </c>
      <c r="BW393" s="83" t="s">
        <v>499</v>
      </c>
      <c r="BY393" s="136">
        <v>0</v>
      </c>
      <c r="BZ393" s="136">
        <v>0</v>
      </c>
      <c r="CA393" s="136">
        <v>0</v>
      </c>
      <c r="CB393" s="136">
        <v>0</v>
      </c>
      <c r="CD393" s="136">
        <v>0</v>
      </c>
      <c r="CE393" s="136">
        <v>0</v>
      </c>
      <c r="CF393" s="136">
        <v>0</v>
      </c>
      <c r="CG393" s="136">
        <v>0</v>
      </c>
      <c r="CH393" s="136">
        <v>0</v>
      </c>
      <c r="CI393" s="136">
        <v>0</v>
      </c>
      <c r="CJ393" s="136">
        <v>0</v>
      </c>
      <c r="CK393" s="138">
        <v>0</v>
      </c>
      <c r="CL393" s="138">
        <v>0</v>
      </c>
      <c r="CM393" s="136">
        <v>0</v>
      </c>
      <c r="CN393" s="136">
        <v>0</v>
      </c>
      <c r="CO393" s="85">
        <v>43800</v>
      </c>
      <c r="CP393" s="83" t="s">
        <v>4439</v>
      </c>
      <c r="CQ393" s="83" t="s">
        <v>102</v>
      </c>
      <c r="CR393" s="83" t="s">
        <v>482</v>
      </c>
      <c r="CS393" s="83">
        <v>388</v>
      </c>
      <c r="CT393" s="83" t="s">
        <v>483</v>
      </c>
      <c r="CU393" s="83">
        <v>1</v>
      </c>
      <c r="CV393" s="83">
        <v>0</v>
      </c>
      <c r="CW393" s="83">
        <v>0</v>
      </c>
      <c r="CX393" s="83" t="s">
        <v>109</v>
      </c>
      <c r="CY393" s="83" t="s">
        <v>583</v>
      </c>
      <c r="CZ393" s="83">
        <v>0</v>
      </c>
      <c r="DA393" s="83">
        <v>0</v>
      </c>
      <c r="DB393" s="83">
        <f t="shared" si="27"/>
        <v>0</v>
      </c>
      <c r="DC393" s="83" t="s">
        <v>497</v>
      </c>
      <c r="DE393" s="136">
        <v>1</v>
      </c>
      <c r="DF393" s="136">
        <v>1</v>
      </c>
      <c r="DG393" s="215" t="s">
        <v>269</v>
      </c>
      <c r="DH393" s="136">
        <v>1</v>
      </c>
      <c r="DI393" s="136">
        <v>1</v>
      </c>
      <c r="DJ393" s="215" t="s">
        <v>269</v>
      </c>
      <c r="EE393" s="136" t="b">
        <v>1</v>
      </c>
      <c r="EF393" s="136" t="b">
        <v>1</v>
      </c>
      <c r="EG393" s="136" t="b">
        <v>1</v>
      </c>
      <c r="EH393" s="136" t="b">
        <v>1</v>
      </c>
      <c r="EL393" s="215" t="s">
        <v>269</v>
      </c>
    </row>
    <row r="394" spans="1:142" ht="60" customHeight="1" x14ac:dyDescent="0.55000000000000004">
      <c r="A394" s="83" t="s">
        <v>130</v>
      </c>
      <c r="B394" s="83" t="s">
        <v>98</v>
      </c>
      <c r="C394">
        <v>209316</v>
      </c>
      <c r="D394" t="s">
        <v>1041</v>
      </c>
      <c r="E394" t="s">
        <v>1041</v>
      </c>
      <c r="F394" s="83" t="s">
        <v>108</v>
      </c>
      <c r="G394" s="213">
        <v>42962</v>
      </c>
      <c r="H394" s="83" t="s">
        <v>102</v>
      </c>
      <c r="I394" s="213">
        <v>43386</v>
      </c>
      <c r="J394" s="83" t="s">
        <v>228</v>
      </c>
      <c r="K394" s="214">
        <v>279232038470</v>
      </c>
      <c r="L394" s="83" t="s">
        <v>135</v>
      </c>
      <c r="M394" s="213">
        <v>43701</v>
      </c>
      <c r="N394">
        <v>876073</v>
      </c>
      <c r="O394" s="145" t="s">
        <v>567</v>
      </c>
      <c r="P394" s="145" t="s">
        <v>99</v>
      </c>
      <c r="Q394" s="145" t="s">
        <v>100</v>
      </c>
      <c r="R394" s="145" t="s">
        <v>567</v>
      </c>
      <c r="V394">
        <v>4773</v>
      </c>
      <c r="W394" s="83" t="s">
        <v>101</v>
      </c>
      <c r="X394" s="83" t="s">
        <v>103</v>
      </c>
      <c r="Y394" t="s">
        <v>2356</v>
      </c>
      <c r="Z394" s="83" t="s">
        <v>102</v>
      </c>
      <c r="AA394" s="83" t="s">
        <v>102</v>
      </c>
      <c r="AB394" t="s">
        <v>3347</v>
      </c>
      <c r="AC394" s="83" t="s">
        <v>4017</v>
      </c>
      <c r="AD394" s="83" t="s">
        <v>144</v>
      </c>
      <c r="AE394" s="83" t="s">
        <v>105</v>
      </c>
      <c r="AF394" t="s">
        <v>2356</v>
      </c>
      <c r="AG394" s="83" t="s">
        <v>102</v>
      </c>
      <c r="AH394" s="83" t="s">
        <v>102</v>
      </c>
      <c r="AI394" t="s">
        <v>3347</v>
      </c>
      <c r="AJ394" s="83" t="s">
        <v>4017</v>
      </c>
      <c r="AK394" s="83" t="s">
        <v>144</v>
      </c>
      <c r="AL394" s="83" t="s">
        <v>105</v>
      </c>
      <c r="AM394" s="87" t="s">
        <v>106</v>
      </c>
      <c r="AN394" t="s">
        <v>2356</v>
      </c>
      <c r="AO394" t="s">
        <v>3347</v>
      </c>
      <c r="AP394" s="83" t="s">
        <v>4017</v>
      </c>
      <c r="AQ394" s="83" t="s">
        <v>144</v>
      </c>
      <c r="AR394" s="87" t="s">
        <v>106</v>
      </c>
      <c r="AT394" s="83" t="s">
        <v>107</v>
      </c>
      <c r="AU394" s="146" t="s">
        <v>107</v>
      </c>
      <c r="AV394" s="146" t="s">
        <v>107</v>
      </c>
      <c r="AX394" s="110" t="s">
        <v>107</v>
      </c>
      <c r="AY394" s="111"/>
      <c r="AZ394" s="112">
        <f t="shared" ca="1" si="28"/>
        <v>5004</v>
      </c>
      <c r="BA394" s="136">
        <f t="shared" ca="1" si="29"/>
        <v>42</v>
      </c>
      <c r="BB394" s="114" t="s">
        <v>134</v>
      </c>
      <c r="BC394" s="114" t="s">
        <v>108</v>
      </c>
      <c r="BD394" s="114"/>
      <c r="BE394" s="115" t="s">
        <v>102</v>
      </c>
      <c r="BF394" s="115" t="s">
        <v>102</v>
      </c>
      <c r="BG394" s="115" t="s">
        <v>102</v>
      </c>
      <c r="BH394" s="115" t="s">
        <v>102</v>
      </c>
      <c r="BI394" s="116"/>
      <c r="BJ394" s="117" t="s">
        <v>109</v>
      </c>
      <c r="BK394" s="117" t="s">
        <v>109</v>
      </c>
      <c r="BL394" s="83">
        <f t="shared" ca="1" si="30"/>
        <v>28</v>
      </c>
      <c r="BM394" s="83" t="s">
        <v>108</v>
      </c>
      <c r="BN394" s="83">
        <v>0</v>
      </c>
      <c r="BO394" s="83" t="s">
        <v>108</v>
      </c>
      <c r="BP394" s="83">
        <v>-674255</v>
      </c>
      <c r="BQ394" s="83" t="s">
        <v>198</v>
      </c>
      <c r="BR394" s="83" t="s">
        <v>164</v>
      </c>
      <c r="BS394" s="83" t="s">
        <v>499</v>
      </c>
      <c r="BT394" s="83">
        <v>-674255</v>
      </c>
      <c r="BU394" s="83" t="s">
        <v>198</v>
      </c>
      <c r="BV394" s="83" t="s">
        <v>164</v>
      </c>
      <c r="BW394" s="83" t="s">
        <v>499</v>
      </c>
      <c r="BY394" s="136">
        <v>0</v>
      </c>
      <c r="BZ394" s="136">
        <v>0</v>
      </c>
      <c r="CA394" s="136">
        <v>0</v>
      </c>
      <c r="CB394" s="136">
        <v>0</v>
      </c>
      <c r="CD394" s="136">
        <v>0</v>
      </c>
      <c r="CE394" s="136">
        <v>0</v>
      </c>
      <c r="CF394" s="136">
        <v>0</v>
      </c>
      <c r="CG394" s="136">
        <v>0</v>
      </c>
      <c r="CH394" s="136">
        <v>0</v>
      </c>
      <c r="CI394" s="136">
        <v>0</v>
      </c>
      <c r="CJ394" s="136">
        <v>0</v>
      </c>
      <c r="CK394" s="138">
        <v>0</v>
      </c>
      <c r="CL394" s="138">
        <v>0</v>
      </c>
      <c r="CM394" s="136">
        <v>0</v>
      </c>
      <c r="CN394" s="136">
        <v>0</v>
      </c>
      <c r="CO394" s="85">
        <v>43801</v>
      </c>
      <c r="CP394" s="83" t="s">
        <v>4440</v>
      </c>
      <c r="CQ394" s="83" t="s">
        <v>102</v>
      </c>
      <c r="CR394" s="83" t="s">
        <v>482</v>
      </c>
      <c r="CS394" s="83">
        <v>389</v>
      </c>
      <c r="CT394" s="83" t="s">
        <v>483</v>
      </c>
      <c r="CU394" s="83">
        <v>1</v>
      </c>
      <c r="CV394" s="83">
        <v>0</v>
      </c>
      <c r="CW394" s="83">
        <v>0</v>
      </c>
      <c r="CX394" s="83" t="s">
        <v>109</v>
      </c>
      <c r="CY394" s="83" t="s">
        <v>583</v>
      </c>
      <c r="CZ394" s="83">
        <v>0</v>
      </c>
      <c r="DA394" s="83">
        <v>0</v>
      </c>
      <c r="DB394" s="83">
        <f t="shared" si="27"/>
        <v>0</v>
      </c>
      <c r="DC394" s="83" t="s">
        <v>497</v>
      </c>
      <c r="DE394" s="136">
        <v>1</v>
      </c>
      <c r="DF394" s="136">
        <v>1</v>
      </c>
      <c r="DG394" s="215" t="s">
        <v>269</v>
      </c>
      <c r="DH394" s="136">
        <v>1</v>
      </c>
      <c r="DI394" s="136">
        <v>1</v>
      </c>
      <c r="DJ394" s="215" t="s">
        <v>269</v>
      </c>
      <c r="EE394" s="136" t="b">
        <v>1</v>
      </c>
      <c r="EF394" s="136" t="b">
        <v>1</v>
      </c>
      <c r="EG394" s="136" t="b">
        <v>1</v>
      </c>
      <c r="EH394" s="136" t="b">
        <v>1</v>
      </c>
      <c r="EL394" s="215" t="s">
        <v>269</v>
      </c>
    </row>
    <row r="395" spans="1:142" ht="60" customHeight="1" x14ac:dyDescent="0.55000000000000004">
      <c r="A395" s="83" t="s">
        <v>130</v>
      </c>
      <c r="B395" s="83" t="s">
        <v>98</v>
      </c>
      <c r="C395">
        <v>199632</v>
      </c>
      <c r="D395" t="s">
        <v>1042</v>
      </c>
      <c r="E395" t="s">
        <v>1042</v>
      </c>
      <c r="F395" s="83" t="s">
        <v>108</v>
      </c>
      <c r="G395" s="213">
        <v>32103</v>
      </c>
      <c r="H395" s="83" t="s">
        <v>102</v>
      </c>
      <c r="I395" s="213">
        <v>43254</v>
      </c>
      <c r="J395" s="83" t="s">
        <v>228</v>
      </c>
      <c r="K395" s="214">
        <v>983269211438</v>
      </c>
      <c r="L395" s="83" t="s">
        <v>97</v>
      </c>
      <c r="M395" s="213">
        <v>43593</v>
      </c>
      <c r="N395">
        <v>547085</v>
      </c>
      <c r="O395" s="145" t="s">
        <v>567</v>
      </c>
      <c r="P395" s="145" t="s">
        <v>99</v>
      </c>
      <c r="Q395" s="145" t="s">
        <v>100</v>
      </c>
      <c r="R395" s="145" t="s">
        <v>567</v>
      </c>
      <c r="V395">
        <v>9880</v>
      </c>
      <c r="W395" s="83" t="s">
        <v>1764</v>
      </c>
      <c r="X395" s="83" t="s">
        <v>103</v>
      </c>
      <c r="Y395" t="s">
        <v>2357</v>
      </c>
      <c r="Z395" s="83" t="s">
        <v>102</v>
      </c>
      <c r="AA395" s="83" t="s">
        <v>102</v>
      </c>
      <c r="AB395" t="s">
        <v>3348</v>
      </c>
      <c r="AC395" s="83" t="s">
        <v>4018</v>
      </c>
      <c r="AD395" s="83" t="s">
        <v>111</v>
      </c>
      <c r="AE395" s="83" t="s">
        <v>105</v>
      </c>
      <c r="AF395" t="s">
        <v>2357</v>
      </c>
      <c r="AG395" s="83" t="s">
        <v>102</v>
      </c>
      <c r="AH395" s="83" t="s">
        <v>102</v>
      </c>
      <c r="AI395" t="s">
        <v>3348</v>
      </c>
      <c r="AJ395" s="83" t="s">
        <v>4018</v>
      </c>
      <c r="AK395" s="83" t="s">
        <v>111</v>
      </c>
      <c r="AL395" s="83" t="s">
        <v>105</v>
      </c>
      <c r="AM395" s="87" t="s">
        <v>106</v>
      </c>
      <c r="AN395" t="s">
        <v>2357</v>
      </c>
      <c r="AO395" t="s">
        <v>3348</v>
      </c>
      <c r="AP395" s="83" t="s">
        <v>4018</v>
      </c>
      <c r="AQ395" s="83" t="s">
        <v>144</v>
      </c>
      <c r="AR395" s="87" t="s">
        <v>106</v>
      </c>
      <c r="AT395" s="83" t="s">
        <v>107</v>
      </c>
      <c r="AU395" s="146" t="s">
        <v>107</v>
      </c>
      <c r="AV395" s="146" t="s">
        <v>107</v>
      </c>
      <c r="AX395" s="110" t="s">
        <v>107</v>
      </c>
      <c r="AY395" s="111"/>
      <c r="AZ395" s="112">
        <f t="shared" ca="1" si="28"/>
        <v>7953</v>
      </c>
      <c r="BA395" s="136">
        <f t="shared" ca="1" si="29"/>
        <v>84</v>
      </c>
      <c r="BB395" s="114" t="s">
        <v>136</v>
      </c>
      <c r="BC395" s="114" t="s">
        <v>108</v>
      </c>
      <c r="BD395" s="114"/>
      <c r="BE395" s="115" t="s">
        <v>102</v>
      </c>
      <c r="BF395" s="115" t="s">
        <v>102</v>
      </c>
      <c r="BG395" s="115" t="s">
        <v>102</v>
      </c>
      <c r="BH395" s="115" t="s">
        <v>102</v>
      </c>
      <c r="BI395" s="116"/>
      <c r="BJ395" s="117" t="s">
        <v>109</v>
      </c>
      <c r="BK395" s="117" t="s">
        <v>109</v>
      </c>
      <c r="BL395" s="83">
        <f t="shared" ca="1" si="30"/>
        <v>50</v>
      </c>
      <c r="BM395" s="83" t="s">
        <v>270</v>
      </c>
      <c r="BN395" s="83">
        <v>0</v>
      </c>
      <c r="BO395" s="83" t="s">
        <v>108</v>
      </c>
      <c r="BP395" s="83">
        <v>-675990</v>
      </c>
      <c r="BQ395" s="83" t="s">
        <v>381</v>
      </c>
      <c r="BR395" s="83" t="s">
        <v>157</v>
      </c>
      <c r="BS395" s="83" t="s">
        <v>502</v>
      </c>
      <c r="BT395" s="83">
        <v>-675990</v>
      </c>
      <c r="BU395" s="83" t="s">
        <v>381</v>
      </c>
      <c r="BV395" s="83" t="s">
        <v>157</v>
      </c>
      <c r="BW395" s="83" t="s">
        <v>502</v>
      </c>
      <c r="BY395" s="136">
        <v>0</v>
      </c>
      <c r="BZ395" s="136">
        <v>0</v>
      </c>
      <c r="CA395" s="136">
        <v>0</v>
      </c>
      <c r="CB395" s="136">
        <v>0</v>
      </c>
      <c r="CD395" s="136">
        <v>0</v>
      </c>
      <c r="CE395" s="136">
        <v>0</v>
      </c>
      <c r="CF395" s="136">
        <v>0</v>
      </c>
      <c r="CG395" s="136">
        <v>0</v>
      </c>
      <c r="CH395" s="136">
        <v>0</v>
      </c>
      <c r="CI395" s="136">
        <v>0</v>
      </c>
      <c r="CJ395" s="136">
        <v>0</v>
      </c>
      <c r="CK395" s="138">
        <v>0</v>
      </c>
      <c r="CL395" s="138">
        <v>0</v>
      </c>
      <c r="CM395" s="136">
        <v>0</v>
      </c>
      <c r="CN395" s="136">
        <v>0</v>
      </c>
      <c r="CO395" s="85">
        <v>43802</v>
      </c>
      <c r="CP395" s="83" t="s">
        <v>4441</v>
      </c>
      <c r="CQ395" s="83" t="s">
        <v>102</v>
      </c>
      <c r="CR395" s="83" t="s">
        <v>482</v>
      </c>
      <c r="CS395" s="83">
        <v>390</v>
      </c>
      <c r="CT395" s="83" t="s">
        <v>483</v>
      </c>
      <c r="CU395" s="83">
        <v>1</v>
      </c>
      <c r="CV395" s="83">
        <v>0</v>
      </c>
      <c r="CW395" s="83">
        <v>0</v>
      </c>
      <c r="CX395" s="83" t="s">
        <v>109</v>
      </c>
      <c r="CY395" s="83" t="s">
        <v>583</v>
      </c>
      <c r="CZ395" s="83">
        <v>0</v>
      </c>
      <c r="DA395" s="83">
        <v>0</v>
      </c>
      <c r="DB395" s="83">
        <f t="shared" si="27"/>
        <v>0</v>
      </c>
      <c r="DC395" s="83" t="s">
        <v>497</v>
      </c>
      <c r="DE395" s="136">
        <v>1</v>
      </c>
      <c r="DF395" s="136">
        <v>1</v>
      </c>
      <c r="DG395" s="215" t="s">
        <v>269</v>
      </c>
      <c r="DH395" s="136">
        <v>1</v>
      </c>
      <c r="DI395" s="136">
        <v>1</v>
      </c>
      <c r="DJ395" s="215" t="s">
        <v>269</v>
      </c>
      <c r="EE395" s="136" t="b">
        <v>1</v>
      </c>
      <c r="EF395" s="136" t="b">
        <v>1</v>
      </c>
      <c r="EG395" s="136" t="b">
        <v>1</v>
      </c>
      <c r="EH395" s="136" t="b">
        <v>1</v>
      </c>
      <c r="EL395" s="215" t="s">
        <v>269</v>
      </c>
    </row>
    <row r="396" spans="1:142" ht="60" customHeight="1" x14ac:dyDescent="0.55000000000000004">
      <c r="A396" s="83" t="s">
        <v>130</v>
      </c>
      <c r="B396" s="83" t="s">
        <v>98</v>
      </c>
      <c r="C396">
        <v>470580</v>
      </c>
      <c r="D396" t="s">
        <v>1043</v>
      </c>
      <c r="E396" t="s">
        <v>1043</v>
      </c>
      <c r="F396" s="83" t="s">
        <v>108</v>
      </c>
      <c r="G396" s="213">
        <v>39527</v>
      </c>
      <c r="H396" s="83" t="s">
        <v>102</v>
      </c>
      <c r="I396" s="213">
        <v>43174</v>
      </c>
      <c r="J396" s="83" t="s">
        <v>228</v>
      </c>
      <c r="K396" s="214">
        <v>183794309834</v>
      </c>
      <c r="L396" s="83" t="s">
        <v>135</v>
      </c>
      <c r="M396" s="213">
        <v>43705</v>
      </c>
      <c r="N396">
        <v>100597</v>
      </c>
      <c r="O396" s="145" t="s">
        <v>567</v>
      </c>
      <c r="P396" s="145" t="s">
        <v>99</v>
      </c>
      <c r="Q396" s="145" t="s">
        <v>100</v>
      </c>
      <c r="R396" s="145" t="s">
        <v>567</v>
      </c>
      <c r="V396">
        <v>9793</v>
      </c>
      <c r="W396" s="83" t="s">
        <v>101</v>
      </c>
      <c r="X396" s="83" t="s">
        <v>103</v>
      </c>
      <c r="Y396" t="s">
        <v>2358</v>
      </c>
      <c r="Z396" s="83" t="s">
        <v>102</v>
      </c>
      <c r="AA396" s="83" t="s">
        <v>102</v>
      </c>
      <c r="AB396" t="s">
        <v>3349</v>
      </c>
      <c r="AC396" s="83" t="s">
        <v>4019</v>
      </c>
      <c r="AD396" s="83" t="s">
        <v>144</v>
      </c>
      <c r="AE396" s="83" t="s">
        <v>105</v>
      </c>
      <c r="AF396" t="s">
        <v>2358</v>
      </c>
      <c r="AG396" s="83" t="s">
        <v>102</v>
      </c>
      <c r="AH396" s="83" t="s">
        <v>102</v>
      </c>
      <c r="AI396" t="s">
        <v>3349</v>
      </c>
      <c r="AJ396" s="83" t="s">
        <v>4019</v>
      </c>
      <c r="AK396" s="83" t="s">
        <v>144</v>
      </c>
      <c r="AL396" s="83" t="s">
        <v>105</v>
      </c>
      <c r="AM396" s="87" t="s">
        <v>106</v>
      </c>
      <c r="AN396" t="s">
        <v>2358</v>
      </c>
      <c r="AO396" t="s">
        <v>3349</v>
      </c>
      <c r="AP396" s="83" t="s">
        <v>4019</v>
      </c>
      <c r="AQ396" s="83" t="s">
        <v>111</v>
      </c>
      <c r="AR396" s="87" t="s">
        <v>106</v>
      </c>
      <c r="AT396" s="83" t="s">
        <v>107</v>
      </c>
      <c r="AU396" s="146" t="s">
        <v>107</v>
      </c>
      <c r="AV396" s="146" t="s">
        <v>107</v>
      </c>
      <c r="AX396" s="110" t="s">
        <v>107</v>
      </c>
      <c r="AY396" s="111"/>
      <c r="AZ396" s="112">
        <f t="shared" ca="1" si="28"/>
        <v>8141</v>
      </c>
      <c r="BA396" s="136">
        <f t="shared" ca="1" si="29"/>
        <v>67</v>
      </c>
      <c r="BB396" s="114" t="s">
        <v>134</v>
      </c>
      <c r="BC396" s="114" t="s">
        <v>108</v>
      </c>
      <c r="BD396" s="114"/>
      <c r="BE396" s="115" t="s">
        <v>102</v>
      </c>
      <c r="BF396" s="115" t="s">
        <v>102</v>
      </c>
      <c r="BG396" s="115" t="s">
        <v>102</v>
      </c>
      <c r="BH396" s="115" t="s">
        <v>102</v>
      </c>
      <c r="BI396" s="116"/>
      <c r="BJ396" s="117" t="s">
        <v>109</v>
      </c>
      <c r="BK396" s="117" t="s">
        <v>109</v>
      </c>
      <c r="BL396" s="83">
        <f t="shared" ca="1" si="30"/>
        <v>26</v>
      </c>
      <c r="BM396" s="83" t="s">
        <v>108</v>
      </c>
      <c r="BN396" s="83">
        <v>0</v>
      </c>
      <c r="BO396" s="83" t="s">
        <v>108</v>
      </c>
      <c r="BP396" s="83">
        <v>-677725</v>
      </c>
      <c r="BQ396" s="83" t="s">
        <v>312</v>
      </c>
      <c r="BR396" s="83" t="s">
        <v>153</v>
      </c>
      <c r="BS396" s="83" t="s">
        <v>499</v>
      </c>
      <c r="BT396" s="83">
        <v>-677725</v>
      </c>
      <c r="BU396" s="83" t="s">
        <v>312</v>
      </c>
      <c r="BV396" s="83" t="s">
        <v>153</v>
      </c>
      <c r="BW396" s="83" t="s">
        <v>499</v>
      </c>
      <c r="BY396" s="136">
        <v>0</v>
      </c>
      <c r="BZ396" s="136">
        <v>0</v>
      </c>
      <c r="CA396" s="136">
        <v>0</v>
      </c>
      <c r="CB396" s="136">
        <v>0</v>
      </c>
      <c r="CD396" s="136">
        <v>0</v>
      </c>
      <c r="CE396" s="136">
        <v>0</v>
      </c>
      <c r="CF396" s="136">
        <v>0</v>
      </c>
      <c r="CG396" s="136">
        <v>0</v>
      </c>
      <c r="CH396" s="136">
        <v>0</v>
      </c>
      <c r="CI396" s="136">
        <v>0</v>
      </c>
      <c r="CJ396" s="136">
        <v>0</v>
      </c>
      <c r="CK396" s="138">
        <v>0</v>
      </c>
      <c r="CL396" s="138">
        <v>0</v>
      </c>
      <c r="CM396" s="136">
        <v>0</v>
      </c>
      <c r="CN396" s="136">
        <v>0</v>
      </c>
      <c r="CO396" s="85">
        <v>43803</v>
      </c>
      <c r="CP396" s="83" t="s">
        <v>4442</v>
      </c>
      <c r="CQ396" s="83" t="s">
        <v>102</v>
      </c>
      <c r="CR396" s="83" t="s">
        <v>482</v>
      </c>
      <c r="CS396" s="83">
        <v>391</v>
      </c>
      <c r="CT396" s="83" t="s">
        <v>483</v>
      </c>
      <c r="CU396" s="83">
        <v>1</v>
      </c>
      <c r="CV396" s="83">
        <v>0</v>
      </c>
      <c r="CW396" s="83">
        <v>0</v>
      </c>
      <c r="CX396" s="83" t="s">
        <v>109</v>
      </c>
      <c r="CY396" s="83" t="s">
        <v>583</v>
      </c>
      <c r="CZ396" s="83">
        <v>0</v>
      </c>
      <c r="DA396" s="83">
        <v>0</v>
      </c>
      <c r="DB396" s="83">
        <f t="shared" si="27"/>
        <v>0</v>
      </c>
      <c r="DC396" s="83" t="s">
        <v>497</v>
      </c>
      <c r="DE396" s="136">
        <v>1</v>
      </c>
      <c r="DF396" s="136">
        <v>1</v>
      </c>
      <c r="DG396" s="215" t="s">
        <v>269</v>
      </c>
      <c r="DH396" s="136">
        <v>1</v>
      </c>
      <c r="DI396" s="136">
        <v>1</v>
      </c>
      <c r="DJ396" s="215" t="s">
        <v>269</v>
      </c>
      <c r="EE396" s="136" t="b">
        <v>1</v>
      </c>
      <c r="EF396" s="136" t="b">
        <v>1</v>
      </c>
      <c r="EG396" s="136" t="b">
        <v>1</v>
      </c>
      <c r="EH396" s="136" t="b">
        <v>1</v>
      </c>
      <c r="EL396" s="215" t="s">
        <v>269</v>
      </c>
    </row>
    <row r="397" spans="1:142" ht="60" customHeight="1" x14ac:dyDescent="0.55000000000000004">
      <c r="A397" s="83" t="s">
        <v>130</v>
      </c>
      <c r="B397" s="83" t="s">
        <v>98</v>
      </c>
      <c r="C397">
        <v>297513</v>
      </c>
      <c r="D397" t="s">
        <v>899</v>
      </c>
      <c r="E397" t="s">
        <v>899</v>
      </c>
      <c r="F397" s="83" t="s">
        <v>108</v>
      </c>
      <c r="G397" s="213">
        <v>29416</v>
      </c>
      <c r="H397" s="83" t="s">
        <v>102</v>
      </c>
      <c r="I397" s="213">
        <v>43399</v>
      </c>
      <c r="J397" s="83" t="s">
        <v>228</v>
      </c>
      <c r="K397" s="214">
        <v>584186747382</v>
      </c>
      <c r="L397" s="83" t="s">
        <v>97</v>
      </c>
      <c r="M397" s="213">
        <v>43569</v>
      </c>
      <c r="N397">
        <v>116792</v>
      </c>
      <c r="O397" s="145" t="s">
        <v>567</v>
      </c>
      <c r="P397" s="145" t="s">
        <v>99</v>
      </c>
      <c r="Q397" s="145" t="s">
        <v>100</v>
      </c>
      <c r="R397" s="145" t="s">
        <v>567</v>
      </c>
      <c r="V397">
        <v>3862</v>
      </c>
      <c r="W397" s="83" t="s">
        <v>101</v>
      </c>
      <c r="X397" s="83" t="s">
        <v>103</v>
      </c>
      <c r="Y397" t="s">
        <v>2359</v>
      </c>
      <c r="Z397" s="83" t="s">
        <v>102</v>
      </c>
      <c r="AA397" s="83" t="s">
        <v>102</v>
      </c>
      <c r="AB397" t="s">
        <v>3350</v>
      </c>
      <c r="AC397" s="83" t="s">
        <v>4020</v>
      </c>
      <c r="AD397" s="83" t="s">
        <v>144</v>
      </c>
      <c r="AE397" s="83" t="s">
        <v>105</v>
      </c>
      <c r="AF397" t="s">
        <v>2359</v>
      </c>
      <c r="AG397" s="83" t="s">
        <v>102</v>
      </c>
      <c r="AH397" s="83" t="s">
        <v>102</v>
      </c>
      <c r="AI397" t="s">
        <v>3350</v>
      </c>
      <c r="AJ397" s="83" t="s">
        <v>4020</v>
      </c>
      <c r="AK397" s="83" t="s">
        <v>144</v>
      </c>
      <c r="AL397" s="83" t="s">
        <v>105</v>
      </c>
      <c r="AM397" s="87" t="s">
        <v>106</v>
      </c>
      <c r="AN397" t="s">
        <v>2359</v>
      </c>
      <c r="AO397" t="s">
        <v>3350</v>
      </c>
      <c r="AP397" s="83" t="s">
        <v>4020</v>
      </c>
      <c r="AQ397" s="83" t="s">
        <v>144</v>
      </c>
      <c r="AR397" s="87" t="s">
        <v>106</v>
      </c>
      <c r="AT397" s="83" t="s">
        <v>107</v>
      </c>
      <c r="AU397" s="146" t="s">
        <v>107</v>
      </c>
      <c r="AV397" s="146" t="s">
        <v>107</v>
      </c>
      <c r="AX397" s="110" t="s">
        <v>107</v>
      </c>
      <c r="AY397" s="111"/>
      <c r="AZ397" s="112">
        <f t="shared" ca="1" si="28"/>
        <v>3224</v>
      </c>
      <c r="BA397" s="136">
        <f t="shared" ca="1" si="29"/>
        <v>43</v>
      </c>
      <c r="BB397" s="114" t="s">
        <v>134</v>
      </c>
      <c r="BC397" s="114" t="s">
        <v>108</v>
      </c>
      <c r="BD397" s="114"/>
      <c r="BE397" s="115" t="s">
        <v>102</v>
      </c>
      <c r="BF397" s="115" t="s">
        <v>102</v>
      </c>
      <c r="BG397" s="115" t="s">
        <v>102</v>
      </c>
      <c r="BH397" s="115" t="s">
        <v>102</v>
      </c>
      <c r="BI397" s="116"/>
      <c r="BJ397" s="117" t="s">
        <v>109</v>
      </c>
      <c r="BK397" s="117" t="s">
        <v>109</v>
      </c>
      <c r="BL397" s="83">
        <f t="shared" ca="1" si="30"/>
        <v>74</v>
      </c>
      <c r="BM397" s="83" t="s">
        <v>108</v>
      </c>
      <c r="BN397" s="83">
        <v>0</v>
      </c>
      <c r="BO397" s="83" t="s">
        <v>108</v>
      </c>
      <c r="BP397" s="83">
        <v>-679460</v>
      </c>
      <c r="BQ397" s="83" t="s">
        <v>198</v>
      </c>
      <c r="BR397" s="83" t="s">
        <v>164</v>
      </c>
      <c r="BS397" s="83" t="s">
        <v>499</v>
      </c>
      <c r="BT397" s="83">
        <v>-679460</v>
      </c>
      <c r="BU397" s="83" t="s">
        <v>198</v>
      </c>
      <c r="BV397" s="83" t="s">
        <v>164</v>
      </c>
      <c r="BW397" s="83" t="s">
        <v>499</v>
      </c>
      <c r="BY397" s="136">
        <v>0</v>
      </c>
      <c r="BZ397" s="136">
        <v>0</v>
      </c>
      <c r="CA397" s="136">
        <v>0</v>
      </c>
      <c r="CB397" s="136">
        <v>0</v>
      </c>
      <c r="CD397" s="136">
        <v>0</v>
      </c>
      <c r="CE397" s="136">
        <v>0</v>
      </c>
      <c r="CF397" s="136">
        <v>0</v>
      </c>
      <c r="CG397" s="136">
        <v>0</v>
      </c>
      <c r="CH397" s="136">
        <v>0</v>
      </c>
      <c r="CI397" s="136">
        <v>0</v>
      </c>
      <c r="CJ397" s="136">
        <v>0</v>
      </c>
      <c r="CK397" s="138">
        <v>0</v>
      </c>
      <c r="CL397" s="138">
        <v>0</v>
      </c>
      <c r="CM397" s="136">
        <v>0</v>
      </c>
      <c r="CN397" s="136">
        <v>0</v>
      </c>
      <c r="CO397" s="85">
        <v>43804</v>
      </c>
      <c r="CP397" s="83" t="s">
        <v>4443</v>
      </c>
      <c r="CQ397" s="83" t="s">
        <v>102</v>
      </c>
      <c r="CR397" s="83" t="s">
        <v>482</v>
      </c>
      <c r="CS397" s="83">
        <v>392</v>
      </c>
      <c r="CT397" s="83" t="s">
        <v>483</v>
      </c>
      <c r="CU397" s="83">
        <v>1</v>
      </c>
      <c r="CV397" s="83">
        <v>0</v>
      </c>
      <c r="CW397" s="83">
        <v>0</v>
      </c>
      <c r="CX397" s="83" t="s">
        <v>109</v>
      </c>
      <c r="CY397" s="83" t="s">
        <v>583</v>
      </c>
      <c r="CZ397" s="83">
        <v>0</v>
      </c>
      <c r="DA397" s="83">
        <v>0</v>
      </c>
      <c r="DB397" s="83">
        <f t="shared" si="27"/>
        <v>0</v>
      </c>
      <c r="DC397" s="83" t="s">
        <v>497</v>
      </c>
      <c r="DE397" s="136">
        <v>1</v>
      </c>
      <c r="DF397" s="136">
        <v>1</v>
      </c>
      <c r="DG397" s="215" t="s">
        <v>269</v>
      </c>
      <c r="DH397" s="136">
        <v>1</v>
      </c>
      <c r="DI397" s="136">
        <v>1</v>
      </c>
      <c r="DJ397" s="215" t="s">
        <v>269</v>
      </c>
      <c r="EE397" s="136" t="b">
        <v>1</v>
      </c>
      <c r="EF397" s="136" t="b">
        <v>1</v>
      </c>
      <c r="EG397" s="136" t="b">
        <v>1</v>
      </c>
      <c r="EH397" s="136" t="b">
        <v>1</v>
      </c>
      <c r="EL397" s="215" t="s">
        <v>269</v>
      </c>
    </row>
    <row r="398" spans="1:142" ht="60" customHeight="1" x14ac:dyDescent="0.55000000000000004">
      <c r="A398" s="83" t="s">
        <v>130</v>
      </c>
      <c r="B398" s="83" t="s">
        <v>98</v>
      </c>
      <c r="C398">
        <v>990614</v>
      </c>
      <c r="D398" t="s">
        <v>1044</v>
      </c>
      <c r="E398" t="s">
        <v>1044</v>
      </c>
      <c r="F398" s="83" t="s">
        <v>108</v>
      </c>
      <c r="G398" s="213">
        <v>30635</v>
      </c>
      <c r="H398" s="83" t="s">
        <v>102</v>
      </c>
      <c r="I398" s="213">
        <v>43339</v>
      </c>
      <c r="J398" s="83" t="s">
        <v>228</v>
      </c>
      <c r="K398" s="214">
        <v>518914367636</v>
      </c>
      <c r="L398" s="83" t="s">
        <v>126</v>
      </c>
      <c r="M398" s="213">
        <v>43544</v>
      </c>
      <c r="N398">
        <v>132436</v>
      </c>
      <c r="O398" s="145" t="s">
        <v>567</v>
      </c>
      <c r="P398" s="145" t="s">
        <v>99</v>
      </c>
      <c r="Q398" s="145" t="s">
        <v>100</v>
      </c>
      <c r="R398" s="145" t="s">
        <v>567</v>
      </c>
      <c r="V398">
        <v>372</v>
      </c>
      <c r="W398" s="83" t="s">
        <v>1765</v>
      </c>
      <c r="X398" s="83" t="s">
        <v>103</v>
      </c>
      <c r="Y398" t="s">
        <v>2360</v>
      </c>
      <c r="Z398" s="83" t="s">
        <v>102</v>
      </c>
      <c r="AA398" s="83" t="s">
        <v>102</v>
      </c>
      <c r="AB398" t="s">
        <v>3351</v>
      </c>
      <c r="AC398" s="83" t="s">
        <v>4021</v>
      </c>
      <c r="AD398" s="83" t="s">
        <v>111</v>
      </c>
      <c r="AE398" s="83" t="s">
        <v>105</v>
      </c>
      <c r="AF398" t="s">
        <v>2360</v>
      </c>
      <c r="AG398" s="83" t="s">
        <v>102</v>
      </c>
      <c r="AH398" s="83" t="s">
        <v>102</v>
      </c>
      <c r="AI398" t="s">
        <v>3351</v>
      </c>
      <c r="AJ398" s="83" t="s">
        <v>4021</v>
      </c>
      <c r="AK398" s="83" t="s">
        <v>111</v>
      </c>
      <c r="AL398" s="83" t="s">
        <v>105</v>
      </c>
      <c r="AM398" s="87" t="s">
        <v>106</v>
      </c>
      <c r="AN398" t="s">
        <v>2360</v>
      </c>
      <c r="AO398" t="s">
        <v>3351</v>
      </c>
      <c r="AP398" s="83" t="s">
        <v>4021</v>
      </c>
      <c r="AQ398" s="83" t="s">
        <v>144</v>
      </c>
      <c r="AR398" s="87" t="s">
        <v>106</v>
      </c>
      <c r="AT398" s="83" t="s">
        <v>107</v>
      </c>
      <c r="AU398" s="146" t="s">
        <v>107</v>
      </c>
      <c r="AV398" s="146" t="s">
        <v>107</v>
      </c>
      <c r="AX398" s="110" t="s">
        <v>107</v>
      </c>
      <c r="AY398" s="111"/>
      <c r="AZ398" s="112">
        <f t="shared" ca="1" si="28"/>
        <v>1490</v>
      </c>
      <c r="BA398" s="136">
        <f t="shared" ca="1" si="29"/>
        <v>83</v>
      </c>
      <c r="BB398" s="114" t="s">
        <v>136</v>
      </c>
      <c r="BC398" s="114" t="s">
        <v>108</v>
      </c>
      <c r="BD398" s="114"/>
      <c r="BE398" s="115" t="s">
        <v>102</v>
      </c>
      <c r="BF398" s="115" t="s">
        <v>102</v>
      </c>
      <c r="BG398" s="115" t="s">
        <v>102</v>
      </c>
      <c r="BH398" s="115" t="s">
        <v>102</v>
      </c>
      <c r="BI398" s="116"/>
      <c r="BJ398" s="117" t="s">
        <v>109</v>
      </c>
      <c r="BK398" s="117" t="s">
        <v>109</v>
      </c>
      <c r="BL398" s="83">
        <f t="shared" ca="1" si="30"/>
        <v>3</v>
      </c>
      <c r="BM398" s="83" t="s">
        <v>270</v>
      </c>
      <c r="BN398" s="83">
        <v>0</v>
      </c>
      <c r="BO398" s="83" t="s">
        <v>108</v>
      </c>
      <c r="BP398" s="83">
        <v>-681195</v>
      </c>
      <c r="BQ398" s="83" t="s">
        <v>381</v>
      </c>
      <c r="BR398" s="83" t="s">
        <v>157</v>
      </c>
      <c r="BS398" s="83" t="s">
        <v>502</v>
      </c>
      <c r="BT398" s="83">
        <v>-681195</v>
      </c>
      <c r="BU398" s="83" t="s">
        <v>381</v>
      </c>
      <c r="BV398" s="83" t="s">
        <v>157</v>
      </c>
      <c r="BW398" s="83" t="s">
        <v>502</v>
      </c>
      <c r="BY398" s="136">
        <v>0</v>
      </c>
      <c r="BZ398" s="136">
        <v>0</v>
      </c>
      <c r="CA398" s="136">
        <v>0</v>
      </c>
      <c r="CB398" s="136">
        <v>0</v>
      </c>
      <c r="CD398" s="136">
        <v>0</v>
      </c>
      <c r="CE398" s="136">
        <v>0</v>
      </c>
      <c r="CF398" s="136">
        <v>0</v>
      </c>
      <c r="CG398" s="136">
        <v>0</v>
      </c>
      <c r="CH398" s="136">
        <v>0</v>
      </c>
      <c r="CI398" s="136">
        <v>0</v>
      </c>
      <c r="CJ398" s="136">
        <v>0</v>
      </c>
      <c r="CK398" s="138">
        <v>0</v>
      </c>
      <c r="CL398" s="138">
        <v>0</v>
      </c>
      <c r="CM398" s="136">
        <v>0</v>
      </c>
      <c r="CN398" s="136">
        <v>0</v>
      </c>
      <c r="CO398" s="85">
        <v>43805</v>
      </c>
      <c r="CP398" s="83" t="s">
        <v>4444</v>
      </c>
      <c r="CQ398" s="83" t="s">
        <v>102</v>
      </c>
      <c r="CR398" s="83" t="s">
        <v>482</v>
      </c>
      <c r="CS398" s="83">
        <v>393</v>
      </c>
      <c r="CT398" s="83" t="s">
        <v>483</v>
      </c>
      <c r="CU398" s="83">
        <v>1</v>
      </c>
      <c r="CV398" s="83">
        <v>0</v>
      </c>
      <c r="CW398" s="83">
        <v>0</v>
      </c>
      <c r="CX398" s="83" t="s">
        <v>109</v>
      </c>
      <c r="CY398" s="83" t="s">
        <v>583</v>
      </c>
      <c r="CZ398" s="83">
        <v>0</v>
      </c>
      <c r="DA398" s="83">
        <v>0</v>
      </c>
      <c r="DB398" s="83">
        <f t="shared" si="27"/>
        <v>0</v>
      </c>
      <c r="DC398" s="83" t="s">
        <v>497</v>
      </c>
      <c r="DE398" s="136">
        <v>1</v>
      </c>
      <c r="DF398" s="136">
        <v>1</v>
      </c>
      <c r="DG398" s="215" t="s">
        <v>269</v>
      </c>
      <c r="DH398" s="136">
        <v>1</v>
      </c>
      <c r="DI398" s="136">
        <v>1</v>
      </c>
      <c r="DJ398" s="215" t="s">
        <v>269</v>
      </c>
      <c r="EE398" s="136" t="b">
        <v>1</v>
      </c>
      <c r="EF398" s="136" t="b">
        <v>1</v>
      </c>
      <c r="EG398" s="136" t="b">
        <v>1</v>
      </c>
      <c r="EH398" s="136" t="b">
        <v>1</v>
      </c>
      <c r="EL398" s="215" t="s">
        <v>269</v>
      </c>
    </row>
    <row r="399" spans="1:142" ht="60" customHeight="1" x14ac:dyDescent="0.55000000000000004">
      <c r="A399" s="83" t="s">
        <v>130</v>
      </c>
      <c r="B399" s="83" t="s">
        <v>98</v>
      </c>
      <c r="C399">
        <v>127463</v>
      </c>
      <c r="D399" t="s">
        <v>1045</v>
      </c>
      <c r="E399" t="s">
        <v>1045</v>
      </c>
      <c r="F399" s="83" t="s">
        <v>108</v>
      </c>
      <c r="G399" s="213">
        <v>40065</v>
      </c>
      <c r="H399" s="83" t="s">
        <v>102</v>
      </c>
      <c r="I399" s="213">
        <v>43150</v>
      </c>
      <c r="J399" s="83" t="s">
        <v>228</v>
      </c>
      <c r="K399" s="214">
        <v>146642221907</v>
      </c>
      <c r="L399" s="83" t="s">
        <v>135</v>
      </c>
      <c r="M399" s="213">
        <v>43706</v>
      </c>
      <c r="N399">
        <v>957321</v>
      </c>
      <c r="O399" s="145" t="s">
        <v>567</v>
      </c>
      <c r="P399" s="145" t="s">
        <v>99</v>
      </c>
      <c r="Q399" s="145" t="s">
        <v>100</v>
      </c>
      <c r="R399" s="145" t="s">
        <v>567</v>
      </c>
      <c r="V399">
        <v>6755</v>
      </c>
      <c r="W399" s="83" t="s">
        <v>101</v>
      </c>
      <c r="X399" s="83" t="s">
        <v>103</v>
      </c>
      <c r="Y399" t="s">
        <v>2361</v>
      </c>
      <c r="Z399" s="83" t="s">
        <v>102</v>
      </c>
      <c r="AA399" s="83" t="s">
        <v>102</v>
      </c>
      <c r="AB399" t="s">
        <v>3352</v>
      </c>
      <c r="AC399" s="83" t="s">
        <v>4022</v>
      </c>
      <c r="AD399" s="83" t="s">
        <v>144</v>
      </c>
      <c r="AE399" s="83" t="s">
        <v>105</v>
      </c>
      <c r="AF399" t="s">
        <v>2361</v>
      </c>
      <c r="AG399" s="83" t="s">
        <v>102</v>
      </c>
      <c r="AH399" s="83" t="s">
        <v>102</v>
      </c>
      <c r="AI399" t="s">
        <v>3352</v>
      </c>
      <c r="AJ399" s="83" t="s">
        <v>4022</v>
      </c>
      <c r="AK399" s="83" t="s">
        <v>144</v>
      </c>
      <c r="AL399" s="83" t="s">
        <v>105</v>
      </c>
      <c r="AM399" s="87" t="s">
        <v>106</v>
      </c>
      <c r="AN399" t="s">
        <v>2361</v>
      </c>
      <c r="AO399" t="s">
        <v>3352</v>
      </c>
      <c r="AP399" s="83" t="s">
        <v>4022</v>
      </c>
      <c r="AQ399" s="83" t="s">
        <v>111</v>
      </c>
      <c r="AR399" s="87" t="s">
        <v>106</v>
      </c>
      <c r="AT399" s="83" t="s">
        <v>107</v>
      </c>
      <c r="AU399" s="146" t="s">
        <v>107</v>
      </c>
      <c r="AV399" s="146" t="s">
        <v>107</v>
      </c>
      <c r="AX399" s="110" t="s">
        <v>107</v>
      </c>
      <c r="AY399" s="111"/>
      <c r="AZ399" s="112">
        <f t="shared" ca="1" si="28"/>
        <v>2265</v>
      </c>
      <c r="BA399" s="136">
        <f t="shared" ca="1" si="29"/>
        <v>57</v>
      </c>
      <c r="BB399" s="114" t="s">
        <v>134</v>
      </c>
      <c r="BC399" s="114" t="s">
        <v>108</v>
      </c>
      <c r="BD399" s="114"/>
      <c r="BE399" s="115" t="s">
        <v>102</v>
      </c>
      <c r="BF399" s="115" t="s">
        <v>102</v>
      </c>
      <c r="BG399" s="115" t="s">
        <v>102</v>
      </c>
      <c r="BH399" s="115" t="s">
        <v>102</v>
      </c>
      <c r="BI399" s="116"/>
      <c r="BJ399" s="117" t="s">
        <v>109</v>
      </c>
      <c r="BK399" s="117" t="s">
        <v>109</v>
      </c>
      <c r="BL399" s="83">
        <f t="shared" ca="1" si="30"/>
        <v>22</v>
      </c>
      <c r="BM399" s="83" t="s">
        <v>108</v>
      </c>
      <c r="BN399" s="83">
        <v>0</v>
      </c>
      <c r="BO399" s="83" t="s">
        <v>108</v>
      </c>
      <c r="BP399" s="83">
        <v>-682930</v>
      </c>
      <c r="BQ399" s="83" t="s">
        <v>312</v>
      </c>
      <c r="BR399" s="83" t="s">
        <v>153</v>
      </c>
      <c r="BS399" s="83" t="s">
        <v>499</v>
      </c>
      <c r="BT399" s="83">
        <v>-682930</v>
      </c>
      <c r="BU399" s="83" t="s">
        <v>312</v>
      </c>
      <c r="BV399" s="83" t="s">
        <v>153</v>
      </c>
      <c r="BW399" s="83" t="s">
        <v>499</v>
      </c>
      <c r="BY399" s="136">
        <v>0</v>
      </c>
      <c r="BZ399" s="136">
        <v>0</v>
      </c>
      <c r="CA399" s="136">
        <v>0</v>
      </c>
      <c r="CB399" s="136">
        <v>0</v>
      </c>
      <c r="CD399" s="136">
        <v>0</v>
      </c>
      <c r="CE399" s="136">
        <v>0</v>
      </c>
      <c r="CF399" s="136">
        <v>0</v>
      </c>
      <c r="CG399" s="136">
        <v>0</v>
      </c>
      <c r="CH399" s="136">
        <v>0</v>
      </c>
      <c r="CI399" s="136">
        <v>0</v>
      </c>
      <c r="CJ399" s="136">
        <v>0</v>
      </c>
      <c r="CK399" s="138">
        <v>0</v>
      </c>
      <c r="CL399" s="138">
        <v>0</v>
      </c>
      <c r="CM399" s="136">
        <v>0</v>
      </c>
      <c r="CN399" s="136">
        <v>0</v>
      </c>
      <c r="CO399" s="85">
        <v>43806</v>
      </c>
      <c r="CP399" s="83" t="s">
        <v>4445</v>
      </c>
      <c r="CQ399" s="83" t="s">
        <v>102</v>
      </c>
      <c r="CR399" s="83" t="s">
        <v>482</v>
      </c>
      <c r="CS399" s="83">
        <v>394</v>
      </c>
      <c r="CT399" s="83" t="s">
        <v>483</v>
      </c>
      <c r="CU399" s="83">
        <v>1</v>
      </c>
      <c r="CV399" s="83">
        <v>0</v>
      </c>
      <c r="CW399" s="83">
        <v>0</v>
      </c>
      <c r="CX399" s="83" t="s">
        <v>109</v>
      </c>
      <c r="CY399" s="83" t="s">
        <v>583</v>
      </c>
      <c r="CZ399" s="83">
        <v>0</v>
      </c>
      <c r="DA399" s="83">
        <v>0</v>
      </c>
      <c r="DB399" s="83">
        <f t="shared" si="27"/>
        <v>0</v>
      </c>
      <c r="DC399" s="83" t="s">
        <v>497</v>
      </c>
      <c r="DE399" s="136">
        <v>1</v>
      </c>
      <c r="DF399" s="136">
        <v>1</v>
      </c>
      <c r="DG399" s="215" t="s">
        <v>269</v>
      </c>
      <c r="DH399" s="136">
        <v>1</v>
      </c>
      <c r="DI399" s="136">
        <v>1</v>
      </c>
      <c r="DJ399" s="215" t="s">
        <v>269</v>
      </c>
      <c r="EE399" s="136" t="b">
        <v>1</v>
      </c>
      <c r="EF399" s="136" t="b">
        <v>1</v>
      </c>
      <c r="EG399" s="136" t="b">
        <v>1</v>
      </c>
      <c r="EH399" s="136" t="b">
        <v>1</v>
      </c>
      <c r="EL399" s="215" t="s">
        <v>269</v>
      </c>
    </row>
    <row r="400" spans="1:142" ht="60" customHeight="1" x14ac:dyDescent="0.55000000000000004">
      <c r="A400" s="83" t="s">
        <v>130</v>
      </c>
      <c r="B400" s="83" t="s">
        <v>98</v>
      </c>
      <c r="C400">
        <v>496963</v>
      </c>
      <c r="D400" t="s">
        <v>1046</v>
      </c>
      <c r="E400" t="s">
        <v>1046</v>
      </c>
      <c r="F400" s="83" t="s">
        <v>108</v>
      </c>
      <c r="G400" s="213">
        <v>34313</v>
      </c>
      <c r="H400" s="83" t="s">
        <v>102</v>
      </c>
      <c r="I400" s="213">
        <v>43133</v>
      </c>
      <c r="J400" s="83" t="s">
        <v>228</v>
      </c>
      <c r="K400" s="214">
        <v>121004022524</v>
      </c>
      <c r="L400" s="83" t="s">
        <v>97</v>
      </c>
      <c r="M400" s="213">
        <v>43591</v>
      </c>
      <c r="N400">
        <v>461505</v>
      </c>
      <c r="O400" s="145" t="s">
        <v>567</v>
      </c>
      <c r="P400" s="145" t="s">
        <v>99</v>
      </c>
      <c r="Q400" s="145" t="s">
        <v>100</v>
      </c>
      <c r="R400" s="145" t="s">
        <v>567</v>
      </c>
      <c r="V400">
        <v>5549</v>
      </c>
      <c r="W400" s="83" t="s">
        <v>101</v>
      </c>
      <c r="X400" s="83" t="s">
        <v>103</v>
      </c>
      <c r="Y400" t="s">
        <v>2362</v>
      </c>
      <c r="Z400" s="83" t="s">
        <v>102</v>
      </c>
      <c r="AA400" s="83" t="s">
        <v>102</v>
      </c>
      <c r="AB400" t="s">
        <v>3353</v>
      </c>
      <c r="AC400" s="83" t="s">
        <v>4023</v>
      </c>
      <c r="AD400" s="83" t="s">
        <v>144</v>
      </c>
      <c r="AE400" s="83" t="s">
        <v>105</v>
      </c>
      <c r="AF400" t="s">
        <v>2362</v>
      </c>
      <c r="AG400" s="83" t="s">
        <v>102</v>
      </c>
      <c r="AH400" s="83" t="s">
        <v>102</v>
      </c>
      <c r="AI400" t="s">
        <v>3353</v>
      </c>
      <c r="AJ400" s="83" t="s">
        <v>4023</v>
      </c>
      <c r="AK400" s="83" t="s">
        <v>144</v>
      </c>
      <c r="AL400" s="83" t="s">
        <v>105</v>
      </c>
      <c r="AM400" s="87" t="s">
        <v>106</v>
      </c>
      <c r="AN400" t="s">
        <v>2362</v>
      </c>
      <c r="AO400" t="s">
        <v>3353</v>
      </c>
      <c r="AP400" s="83" t="s">
        <v>4023</v>
      </c>
      <c r="AQ400" s="83" t="s">
        <v>144</v>
      </c>
      <c r="AR400" s="87" t="s">
        <v>106</v>
      </c>
      <c r="AT400" s="83" t="s">
        <v>107</v>
      </c>
      <c r="AU400" s="146" t="s">
        <v>107</v>
      </c>
      <c r="AV400" s="146" t="s">
        <v>107</v>
      </c>
      <c r="AX400" s="110" t="s">
        <v>107</v>
      </c>
      <c r="AY400" s="111"/>
      <c r="AZ400" s="112">
        <f t="shared" ca="1" si="28"/>
        <v>8694</v>
      </c>
      <c r="BA400" s="136">
        <f t="shared" ca="1" si="29"/>
        <v>1</v>
      </c>
      <c r="BB400" s="114" t="s">
        <v>134</v>
      </c>
      <c r="BC400" s="114" t="s">
        <v>108</v>
      </c>
      <c r="BD400" s="114"/>
      <c r="BE400" s="115" t="s">
        <v>102</v>
      </c>
      <c r="BF400" s="115" t="s">
        <v>102</v>
      </c>
      <c r="BG400" s="115" t="s">
        <v>102</v>
      </c>
      <c r="BH400" s="115" t="s">
        <v>102</v>
      </c>
      <c r="BI400" s="116"/>
      <c r="BJ400" s="117" t="s">
        <v>109</v>
      </c>
      <c r="BK400" s="117" t="s">
        <v>109</v>
      </c>
      <c r="BL400" s="83">
        <f t="shared" ca="1" si="30"/>
        <v>73</v>
      </c>
      <c r="BM400" s="83" t="s">
        <v>108</v>
      </c>
      <c r="BN400" s="83">
        <v>0</v>
      </c>
      <c r="BO400" s="83" t="s">
        <v>108</v>
      </c>
      <c r="BP400" s="83">
        <v>-684665</v>
      </c>
      <c r="BQ400" s="83" t="s">
        <v>198</v>
      </c>
      <c r="BR400" s="83" t="s">
        <v>164</v>
      </c>
      <c r="BS400" s="83" t="s">
        <v>499</v>
      </c>
      <c r="BT400" s="83">
        <v>-684665</v>
      </c>
      <c r="BU400" s="83" t="s">
        <v>198</v>
      </c>
      <c r="BV400" s="83" t="s">
        <v>164</v>
      </c>
      <c r="BW400" s="83" t="s">
        <v>499</v>
      </c>
      <c r="BY400" s="136">
        <v>0</v>
      </c>
      <c r="BZ400" s="136">
        <v>0</v>
      </c>
      <c r="CA400" s="136">
        <v>0</v>
      </c>
      <c r="CB400" s="136">
        <v>0</v>
      </c>
      <c r="CD400" s="136">
        <v>0</v>
      </c>
      <c r="CE400" s="136">
        <v>0</v>
      </c>
      <c r="CF400" s="136">
        <v>0</v>
      </c>
      <c r="CG400" s="136">
        <v>0</v>
      </c>
      <c r="CH400" s="136">
        <v>0</v>
      </c>
      <c r="CI400" s="136">
        <v>0</v>
      </c>
      <c r="CJ400" s="136">
        <v>0</v>
      </c>
      <c r="CK400" s="138">
        <v>0</v>
      </c>
      <c r="CL400" s="138">
        <v>0</v>
      </c>
      <c r="CM400" s="136">
        <v>0</v>
      </c>
      <c r="CN400" s="136">
        <v>0</v>
      </c>
      <c r="CO400" s="85">
        <v>43807</v>
      </c>
      <c r="CP400" s="83" t="s">
        <v>4446</v>
      </c>
      <c r="CQ400" s="83" t="s">
        <v>102</v>
      </c>
      <c r="CR400" s="83" t="s">
        <v>482</v>
      </c>
      <c r="CS400" s="83">
        <v>395</v>
      </c>
      <c r="CT400" s="83" t="s">
        <v>483</v>
      </c>
      <c r="CU400" s="83">
        <v>1</v>
      </c>
      <c r="CV400" s="83">
        <v>0</v>
      </c>
      <c r="CW400" s="83">
        <v>0</v>
      </c>
      <c r="CX400" s="83" t="s">
        <v>109</v>
      </c>
      <c r="CY400" s="83" t="s">
        <v>583</v>
      </c>
      <c r="CZ400" s="83">
        <v>0</v>
      </c>
      <c r="DA400" s="83">
        <v>0</v>
      </c>
      <c r="DB400" s="83">
        <f t="shared" si="27"/>
        <v>0</v>
      </c>
      <c r="DC400" s="83" t="s">
        <v>497</v>
      </c>
      <c r="DE400" s="136">
        <v>1</v>
      </c>
      <c r="DF400" s="136">
        <v>1</v>
      </c>
      <c r="DG400" s="215" t="s">
        <v>269</v>
      </c>
      <c r="DH400" s="136">
        <v>1</v>
      </c>
      <c r="DI400" s="136">
        <v>1</v>
      </c>
      <c r="DJ400" s="215" t="s">
        <v>269</v>
      </c>
      <c r="EE400" s="136" t="b">
        <v>1</v>
      </c>
      <c r="EF400" s="136" t="b">
        <v>1</v>
      </c>
      <c r="EG400" s="136" t="b">
        <v>1</v>
      </c>
      <c r="EH400" s="136" t="b">
        <v>1</v>
      </c>
      <c r="EL400" s="215" t="s">
        <v>269</v>
      </c>
    </row>
    <row r="401" spans="1:142" ht="60" customHeight="1" x14ac:dyDescent="0.55000000000000004">
      <c r="A401" s="83" t="s">
        <v>130</v>
      </c>
      <c r="B401" s="83" t="s">
        <v>98</v>
      </c>
      <c r="C401">
        <v>892630</v>
      </c>
      <c r="D401" t="s">
        <v>1047</v>
      </c>
      <c r="E401" t="s">
        <v>1047</v>
      </c>
      <c r="F401" s="83" t="s">
        <v>108</v>
      </c>
      <c r="G401" s="213">
        <v>25752</v>
      </c>
      <c r="H401" s="83" t="s">
        <v>102</v>
      </c>
      <c r="I401" s="213">
        <v>43206</v>
      </c>
      <c r="J401" s="83" t="s">
        <v>228</v>
      </c>
      <c r="K401" s="214">
        <v>334255040164</v>
      </c>
      <c r="L401" s="83" t="s">
        <v>135</v>
      </c>
      <c r="M401" s="213">
        <v>43611</v>
      </c>
      <c r="N401">
        <v>764532</v>
      </c>
      <c r="O401" s="145" t="s">
        <v>567</v>
      </c>
      <c r="P401" s="145" t="s">
        <v>99</v>
      </c>
      <c r="Q401" s="145" t="s">
        <v>100</v>
      </c>
      <c r="R401" s="145" t="s">
        <v>567</v>
      </c>
      <c r="V401">
        <v>6290</v>
      </c>
      <c r="W401" s="83" t="s">
        <v>1766</v>
      </c>
      <c r="X401" s="83" t="s">
        <v>103</v>
      </c>
      <c r="Y401" t="s">
        <v>2363</v>
      </c>
      <c r="Z401" s="83" t="s">
        <v>102</v>
      </c>
      <c r="AA401" s="83" t="s">
        <v>102</v>
      </c>
      <c r="AB401" t="s">
        <v>3354</v>
      </c>
      <c r="AC401" s="83" t="s">
        <v>4024</v>
      </c>
      <c r="AD401" s="83" t="s">
        <v>111</v>
      </c>
      <c r="AE401" s="83" t="s">
        <v>105</v>
      </c>
      <c r="AF401" t="s">
        <v>2363</v>
      </c>
      <c r="AG401" s="83" t="s">
        <v>102</v>
      </c>
      <c r="AH401" s="83" t="s">
        <v>102</v>
      </c>
      <c r="AI401" t="s">
        <v>3354</v>
      </c>
      <c r="AJ401" s="83" t="s">
        <v>4024</v>
      </c>
      <c r="AK401" s="83" t="s">
        <v>111</v>
      </c>
      <c r="AL401" s="83" t="s">
        <v>105</v>
      </c>
      <c r="AM401" s="87" t="s">
        <v>106</v>
      </c>
      <c r="AN401" t="s">
        <v>2363</v>
      </c>
      <c r="AO401" t="s">
        <v>3354</v>
      </c>
      <c r="AP401" s="83" t="s">
        <v>4024</v>
      </c>
      <c r="AQ401" s="83" t="s">
        <v>144</v>
      </c>
      <c r="AR401" s="87" t="s">
        <v>106</v>
      </c>
      <c r="AT401" s="83" t="s">
        <v>107</v>
      </c>
      <c r="AU401" s="146" t="s">
        <v>107</v>
      </c>
      <c r="AV401" s="146" t="s">
        <v>107</v>
      </c>
      <c r="AX401" s="110" t="s">
        <v>107</v>
      </c>
      <c r="AY401" s="111"/>
      <c r="AZ401" s="112">
        <f t="shared" ca="1" si="28"/>
        <v>8175</v>
      </c>
      <c r="BA401" s="136">
        <f t="shared" ca="1" si="29"/>
        <v>41</v>
      </c>
      <c r="BB401" s="114" t="s">
        <v>136</v>
      </c>
      <c r="BC401" s="114" t="s">
        <v>108</v>
      </c>
      <c r="BD401" s="114"/>
      <c r="BE401" s="115" t="s">
        <v>102</v>
      </c>
      <c r="BF401" s="115" t="s">
        <v>102</v>
      </c>
      <c r="BG401" s="115" t="s">
        <v>102</v>
      </c>
      <c r="BH401" s="115" t="s">
        <v>102</v>
      </c>
      <c r="BI401" s="116"/>
      <c r="BJ401" s="117" t="s">
        <v>109</v>
      </c>
      <c r="BK401" s="117" t="s">
        <v>109</v>
      </c>
      <c r="BL401" s="83">
        <f t="shared" ca="1" si="30"/>
        <v>25</v>
      </c>
      <c r="BM401" s="83" t="s">
        <v>270</v>
      </c>
      <c r="BN401" s="83">
        <v>0</v>
      </c>
      <c r="BO401" s="83" t="s">
        <v>108</v>
      </c>
      <c r="BP401" s="83">
        <v>-686400</v>
      </c>
      <c r="BQ401" s="83" t="s">
        <v>381</v>
      </c>
      <c r="BR401" s="83" t="s">
        <v>157</v>
      </c>
      <c r="BS401" s="83" t="s">
        <v>502</v>
      </c>
      <c r="BT401" s="83">
        <v>-686400</v>
      </c>
      <c r="BU401" s="83" t="s">
        <v>381</v>
      </c>
      <c r="BV401" s="83" t="s">
        <v>157</v>
      </c>
      <c r="BW401" s="83" t="s">
        <v>502</v>
      </c>
      <c r="BY401" s="136">
        <v>0</v>
      </c>
      <c r="BZ401" s="136">
        <v>0</v>
      </c>
      <c r="CA401" s="136">
        <v>0</v>
      </c>
      <c r="CB401" s="136">
        <v>0</v>
      </c>
      <c r="CD401" s="136">
        <v>0</v>
      </c>
      <c r="CE401" s="136">
        <v>0</v>
      </c>
      <c r="CF401" s="136">
        <v>0</v>
      </c>
      <c r="CG401" s="136">
        <v>0</v>
      </c>
      <c r="CH401" s="136">
        <v>0</v>
      </c>
      <c r="CI401" s="136">
        <v>0</v>
      </c>
      <c r="CJ401" s="136">
        <v>0</v>
      </c>
      <c r="CK401" s="138">
        <v>0</v>
      </c>
      <c r="CL401" s="138">
        <v>0</v>
      </c>
      <c r="CM401" s="136">
        <v>0</v>
      </c>
      <c r="CN401" s="136">
        <v>0</v>
      </c>
      <c r="CO401" s="85">
        <v>43808</v>
      </c>
      <c r="CP401" s="83" t="s">
        <v>4447</v>
      </c>
      <c r="CQ401" s="83" t="s">
        <v>102</v>
      </c>
      <c r="CR401" s="83" t="s">
        <v>482</v>
      </c>
      <c r="CS401" s="83">
        <v>396</v>
      </c>
      <c r="CT401" s="83" t="s">
        <v>483</v>
      </c>
      <c r="CU401" s="83">
        <v>1</v>
      </c>
      <c r="CV401" s="83">
        <v>0</v>
      </c>
      <c r="CW401" s="83">
        <v>0</v>
      </c>
      <c r="CX401" s="83" t="s">
        <v>109</v>
      </c>
      <c r="CY401" s="83" t="s">
        <v>583</v>
      </c>
      <c r="CZ401" s="83">
        <v>0</v>
      </c>
      <c r="DA401" s="83">
        <v>0</v>
      </c>
      <c r="DB401" s="83">
        <f t="shared" si="27"/>
        <v>0</v>
      </c>
      <c r="DC401" s="83" t="s">
        <v>497</v>
      </c>
      <c r="DE401" s="136">
        <v>1</v>
      </c>
      <c r="DF401" s="136">
        <v>1</v>
      </c>
      <c r="DG401" s="215" t="s">
        <v>269</v>
      </c>
      <c r="DH401" s="136">
        <v>1</v>
      </c>
      <c r="DI401" s="136">
        <v>1</v>
      </c>
      <c r="DJ401" s="215" t="s">
        <v>269</v>
      </c>
      <c r="EE401" s="136" t="b">
        <v>1</v>
      </c>
      <c r="EF401" s="136" t="b">
        <v>1</v>
      </c>
      <c r="EG401" s="136" t="b">
        <v>1</v>
      </c>
      <c r="EH401" s="136" t="b">
        <v>1</v>
      </c>
      <c r="EL401" s="215" t="s">
        <v>269</v>
      </c>
    </row>
    <row r="402" spans="1:142" ht="60" customHeight="1" x14ac:dyDescent="0.55000000000000004">
      <c r="A402" s="83" t="s">
        <v>130</v>
      </c>
      <c r="B402" s="83" t="s">
        <v>98</v>
      </c>
      <c r="C402">
        <v>965599</v>
      </c>
      <c r="D402" t="s">
        <v>1048</v>
      </c>
      <c r="E402" t="s">
        <v>1048</v>
      </c>
      <c r="F402" s="83" t="s">
        <v>108</v>
      </c>
      <c r="G402" s="213">
        <v>26747</v>
      </c>
      <c r="H402" s="83" t="s">
        <v>102</v>
      </c>
      <c r="I402" s="213">
        <v>43201</v>
      </c>
      <c r="J402" s="83" t="s">
        <v>228</v>
      </c>
      <c r="K402" s="214">
        <v>166467919408</v>
      </c>
      <c r="L402" s="83" t="s">
        <v>97</v>
      </c>
      <c r="M402" s="213">
        <v>43546</v>
      </c>
      <c r="N402">
        <v>604521</v>
      </c>
      <c r="O402" s="145" t="s">
        <v>567</v>
      </c>
      <c r="P402" s="145" t="s">
        <v>99</v>
      </c>
      <c r="Q402" s="145" t="s">
        <v>100</v>
      </c>
      <c r="R402" s="145" t="s">
        <v>567</v>
      </c>
      <c r="V402">
        <v>9276</v>
      </c>
      <c r="W402" s="83" t="s">
        <v>101</v>
      </c>
      <c r="X402" s="83" t="s">
        <v>103</v>
      </c>
      <c r="Y402" t="s">
        <v>2364</v>
      </c>
      <c r="Z402" s="83" t="s">
        <v>102</v>
      </c>
      <c r="AA402" s="83" t="s">
        <v>102</v>
      </c>
      <c r="AB402" t="s">
        <v>3355</v>
      </c>
      <c r="AC402" s="83" t="s">
        <v>4025</v>
      </c>
      <c r="AD402" s="83" t="s">
        <v>144</v>
      </c>
      <c r="AE402" s="83" t="s">
        <v>105</v>
      </c>
      <c r="AF402" t="s">
        <v>2364</v>
      </c>
      <c r="AG402" s="83" t="s">
        <v>102</v>
      </c>
      <c r="AH402" s="83" t="s">
        <v>102</v>
      </c>
      <c r="AI402" t="s">
        <v>3355</v>
      </c>
      <c r="AJ402" s="83" t="s">
        <v>4025</v>
      </c>
      <c r="AK402" s="83" t="s">
        <v>144</v>
      </c>
      <c r="AL402" s="83" t="s">
        <v>105</v>
      </c>
      <c r="AM402" s="87" t="s">
        <v>106</v>
      </c>
      <c r="AN402" t="s">
        <v>2364</v>
      </c>
      <c r="AO402" t="s">
        <v>3355</v>
      </c>
      <c r="AP402" s="83" t="s">
        <v>4025</v>
      </c>
      <c r="AQ402" s="83" t="s">
        <v>111</v>
      </c>
      <c r="AR402" s="87" t="s">
        <v>106</v>
      </c>
      <c r="AT402" s="83" t="s">
        <v>107</v>
      </c>
      <c r="AU402" s="146" t="s">
        <v>107</v>
      </c>
      <c r="AV402" s="146" t="s">
        <v>107</v>
      </c>
      <c r="AX402" s="110" t="s">
        <v>107</v>
      </c>
      <c r="AY402" s="111"/>
      <c r="AZ402" s="112">
        <f t="shared" ca="1" si="28"/>
        <v>5627</v>
      </c>
      <c r="BA402" s="136">
        <f t="shared" ca="1" si="29"/>
        <v>88</v>
      </c>
      <c r="BB402" s="114" t="s">
        <v>134</v>
      </c>
      <c r="BC402" s="114" t="s">
        <v>108</v>
      </c>
      <c r="BD402" s="114"/>
      <c r="BE402" s="115" t="s">
        <v>102</v>
      </c>
      <c r="BF402" s="115" t="s">
        <v>102</v>
      </c>
      <c r="BG402" s="115" t="s">
        <v>102</v>
      </c>
      <c r="BH402" s="115" t="s">
        <v>102</v>
      </c>
      <c r="BI402" s="116"/>
      <c r="BJ402" s="117" t="s">
        <v>109</v>
      </c>
      <c r="BK402" s="117" t="s">
        <v>109</v>
      </c>
      <c r="BL402" s="83">
        <f t="shared" ca="1" si="30"/>
        <v>98</v>
      </c>
      <c r="BM402" s="83" t="s">
        <v>108</v>
      </c>
      <c r="BN402" s="83">
        <v>0</v>
      </c>
      <c r="BO402" s="83" t="s">
        <v>108</v>
      </c>
      <c r="BP402" s="83">
        <v>-688135</v>
      </c>
      <c r="BQ402" s="83" t="s">
        <v>312</v>
      </c>
      <c r="BR402" s="83" t="s">
        <v>153</v>
      </c>
      <c r="BS402" s="83" t="s">
        <v>499</v>
      </c>
      <c r="BT402" s="83">
        <v>-688135</v>
      </c>
      <c r="BU402" s="83" t="s">
        <v>312</v>
      </c>
      <c r="BV402" s="83" t="s">
        <v>153</v>
      </c>
      <c r="BW402" s="83" t="s">
        <v>499</v>
      </c>
      <c r="BY402" s="136">
        <v>0</v>
      </c>
      <c r="BZ402" s="136">
        <v>0</v>
      </c>
      <c r="CA402" s="136">
        <v>0</v>
      </c>
      <c r="CB402" s="136">
        <v>0</v>
      </c>
      <c r="CD402" s="136">
        <v>0</v>
      </c>
      <c r="CE402" s="136">
        <v>0</v>
      </c>
      <c r="CF402" s="136">
        <v>0</v>
      </c>
      <c r="CG402" s="136">
        <v>0</v>
      </c>
      <c r="CH402" s="136">
        <v>0</v>
      </c>
      <c r="CI402" s="136">
        <v>0</v>
      </c>
      <c r="CJ402" s="136">
        <v>0</v>
      </c>
      <c r="CK402" s="138">
        <v>0</v>
      </c>
      <c r="CL402" s="138">
        <v>0</v>
      </c>
      <c r="CM402" s="136">
        <v>0</v>
      </c>
      <c r="CN402" s="136">
        <v>0</v>
      </c>
      <c r="CO402" s="85">
        <v>43809</v>
      </c>
      <c r="CP402" s="83" t="s">
        <v>4448</v>
      </c>
      <c r="CQ402" s="83" t="s">
        <v>102</v>
      </c>
      <c r="CR402" s="83" t="s">
        <v>482</v>
      </c>
      <c r="CS402" s="83">
        <v>397</v>
      </c>
      <c r="CT402" s="83" t="s">
        <v>483</v>
      </c>
      <c r="CU402" s="83">
        <v>1</v>
      </c>
      <c r="CV402" s="83">
        <v>0</v>
      </c>
      <c r="CW402" s="83">
        <v>0</v>
      </c>
      <c r="CX402" s="83" t="s">
        <v>109</v>
      </c>
      <c r="CY402" s="83" t="s">
        <v>583</v>
      </c>
      <c r="CZ402" s="83">
        <v>0</v>
      </c>
      <c r="DA402" s="83">
        <v>0</v>
      </c>
      <c r="DB402" s="83">
        <f t="shared" si="27"/>
        <v>0</v>
      </c>
      <c r="DC402" s="83" t="s">
        <v>497</v>
      </c>
      <c r="DE402" s="136">
        <v>1</v>
      </c>
      <c r="DF402" s="136">
        <v>1</v>
      </c>
      <c r="DG402" s="215" t="s">
        <v>269</v>
      </c>
      <c r="DH402" s="136">
        <v>1</v>
      </c>
      <c r="DI402" s="136">
        <v>1</v>
      </c>
      <c r="DJ402" s="215" t="s">
        <v>269</v>
      </c>
      <c r="EE402" s="136" t="b">
        <v>1</v>
      </c>
      <c r="EF402" s="136" t="b">
        <v>1</v>
      </c>
      <c r="EG402" s="136" t="b">
        <v>1</v>
      </c>
      <c r="EH402" s="136" t="b">
        <v>1</v>
      </c>
      <c r="EL402" s="215" t="s">
        <v>269</v>
      </c>
    </row>
    <row r="403" spans="1:142" ht="60" customHeight="1" x14ac:dyDescent="0.55000000000000004">
      <c r="A403" s="83" t="s">
        <v>130</v>
      </c>
      <c r="B403" s="83" t="s">
        <v>98</v>
      </c>
      <c r="C403">
        <v>720073</v>
      </c>
      <c r="D403" t="s">
        <v>1049</v>
      </c>
      <c r="E403" t="s">
        <v>1049</v>
      </c>
      <c r="F403" s="83" t="s">
        <v>108</v>
      </c>
      <c r="G403" s="213">
        <v>32354</v>
      </c>
      <c r="H403" s="83" t="s">
        <v>102</v>
      </c>
      <c r="I403" s="213">
        <v>43347</v>
      </c>
      <c r="J403" s="83" t="s">
        <v>228</v>
      </c>
      <c r="K403" s="214">
        <v>989334071957</v>
      </c>
      <c r="L403" s="83" t="s">
        <v>126</v>
      </c>
      <c r="M403" s="213">
        <v>43781</v>
      </c>
      <c r="N403">
        <v>744209</v>
      </c>
      <c r="O403" s="145" t="s">
        <v>567</v>
      </c>
      <c r="P403" s="145" t="s">
        <v>99</v>
      </c>
      <c r="Q403" s="145" t="s">
        <v>100</v>
      </c>
      <c r="R403" s="145" t="s">
        <v>567</v>
      </c>
      <c r="V403">
        <v>1278</v>
      </c>
      <c r="W403" s="83" t="s">
        <v>101</v>
      </c>
      <c r="X403" s="83" t="s">
        <v>103</v>
      </c>
      <c r="Y403" t="s">
        <v>2365</v>
      </c>
      <c r="Z403" s="83" t="s">
        <v>102</v>
      </c>
      <c r="AA403" s="83" t="s">
        <v>102</v>
      </c>
      <c r="AB403" t="s">
        <v>3356</v>
      </c>
      <c r="AC403" s="83" t="s">
        <v>4026</v>
      </c>
      <c r="AD403" s="83" t="s">
        <v>144</v>
      </c>
      <c r="AE403" s="83" t="s">
        <v>105</v>
      </c>
      <c r="AF403" t="s">
        <v>2365</v>
      </c>
      <c r="AG403" s="83" t="s">
        <v>102</v>
      </c>
      <c r="AH403" s="83" t="s">
        <v>102</v>
      </c>
      <c r="AI403" t="s">
        <v>3356</v>
      </c>
      <c r="AJ403" s="83" t="s">
        <v>4026</v>
      </c>
      <c r="AK403" s="83" t="s">
        <v>144</v>
      </c>
      <c r="AL403" s="83" t="s">
        <v>105</v>
      </c>
      <c r="AM403" s="87" t="s">
        <v>106</v>
      </c>
      <c r="AN403" t="s">
        <v>2365</v>
      </c>
      <c r="AO403" t="s">
        <v>3356</v>
      </c>
      <c r="AP403" s="83" t="s">
        <v>4026</v>
      </c>
      <c r="AQ403" s="83" t="s">
        <v>144</v>
      </c>
      <c r="AR403" s="87" t="s">
        <v>106</v>
      </c>
      <c r="AT403" s="83" t="s">
        <v>107</v>
      </c>
      <c r="AU403" s="146" t="s">
        <v>107</v>
      </c>
      <c r="AV403" s="146" t="s">
        <v>107</v>
      </c>
      <c r="AX403" s="110" t="s">
        <v>107</v>
      </c>
      <c r="AY403" s="111"/>
      <c r="AZ403" s="112">
        <f t="shared" ca="1" si="28"/>
        <v>7467</v>
      </c>
      <c r="BA403" s="136">
        <f t="shared" ca="1" si="29"/>
        <v>40</v>
      </c>
      <c r="BB403" s="114" t="s">
        <v>134</v>
      </c>
      <c r="BC403" s="114" t="s">
        <v>108</v>
      </c>
      <c r="BD403" s="114"/>
      <c r="BE403" s="115" t="s">
        <v>102</v>
      </c>
      <c r="BF403" s="115" t="s">
        <v>102</v>
      </c>
      <c r="BG403" s="115" t="s">
        <v>102</v>
      </c>
      <c r="BH403" s="115" t="s">
        <v>102</v>
      </c>
      <c r="BI403" s="116"/>
      <c r="BJ403" s="117" t="s">
        <v>109</v>
      </c>
      <c r="BK403" s="117" t="s">
        <v>109</v>
      </c>
      <c r="BL403" s="83">
        <f t="shared" ca="1" si="30"/>
        <v>91</v>
      </c>
      <c r="BM403" s="83" t="s">
        <v>108</v>
      </c>
      <c r="BN403" s="83">
        <v>0</v>
      </c>
      <c r="BO403" s="83" t="s">
        <v>108</v>
      </c>
      <c r="BP403" s="83">
        <v>-689870</v>
      </c>
      <c r="BQ403" s="83" t="s">
        <v>198</v>
      </c>
      <c r="BR403" s="83" t="s">
        <v>164</v>
      </c>
      <c r="BS403" s="83" t="s">
        <v>499</v>
      </c>
      <c r="BT403" s="83">
        <v>-689870</v>
      </c>
      <c r="BU403" s="83" t="s">
        <v>198</v>
      </c>
      <c r="BV403" s="83" t="s">
        <v>164</v>
      </c>
      <c r="BW403" s="83" t="s">
        <v>499</v>
      </c>
      <c r="BY403" s="136">
        <v>0</v>
      </c>
      <c r="BZ403" s="136">
        <v>0</v>
      </c>
      <c r="CA403" s="136">
        <v>0</v>
      </c>
      <c r="CB403" s="136">
        <v>0</v>
      </c>
      <c r="CD403" s="136">
        <v>0</v>
      </c>
      <c r="CE403" s="136">
        <v>0</v>
      </c>
      <c r="CF403" s="136">
        <v>0</v>
      </c>
      <c r="CG403" s="136">
        <v>0</v>
      </c>
      <c r="CH403" s="136">
        <v>0</v>
      </c>
      <c r="CI403" s="136">
        <v>0</v>
      </c>
      <c r="CJ403" s="136">
        <v>0</v>
      </c>
      <c r="CK403" s="138">
        <v>0</v>
      </c>
      <c r="CL403" s="138">
        <v>0</v>
      </c>
      <c r="CM403" s="136">
        <v>0</v>
      </c>
      <c r="CN403" s="136">
        <v>0</v>
      </c>
      <c r="CO403" s="85">
        <v>43810</v>
      </c>
      <c r="CP403" s="83" t="s">
        <v>4449</v>
      </c>
      <c r="CQ403" s="83" t="s">
        <v>102</v>
      </c>
      <c r="CR403" s="83" t="s">
        <v>482</v>
      </c>
      <c r="CS403" s="83">
        <v>398</v>
      </c>
      <c r="CT403" s="83" t="s">
        <v>483</v>
      </c>
      <c r="CU403" s="83">
        <v>1</v>
      </c>
      <c r="CV403" s="83">
        <v>0</v>
      </c>
      <c r="CW403" s="83">
        <v>0</v>
      </c>
      <c r="CX403" s="83" t="s">
        <v>109</v>
      </c>
      <c r="CY403" s="83" t="s">
        <v>583</v>
      </c>
      <c r="CZ403" s="83">
        <v>0</v>
      </c>
      <c r="DA403" s="83">
        <v>0</v>
      </c>
      <c r="DB403" s="83">
        <f t="shared" si="27"/>
        <v>0</v>
      </c>
      <c r="DC403" s="83" t="s">
        <v>497</v>
      </c>
      <c r="DE403" s="136">
        <v>1</v>
      </c>
      <c r="DF403" s="136">
        <v>1</v>
      </c>
      <c r="DG403" s="215" t="s">
        <v>269</v>
      </c>
      <c r="DH403" s="136">
        <v>1</v>
      </c>
      <c r="DI403" s="136">
        <v>1</v>
      </c>
      <c r="DJ403" s="215" t="s">
        <v>269</v>
      </c>
      <c r="EE403" s="136" t="b">
        <v>1</v>
      </c>
      <c r="EF403" s="136" t="b">
        <v>1</v>
      </c>
      <c r="EG403" s="136" t="b">
        <v>1</v>
      </c>
      <c r="EH403" s="136" t="b">
        <v>1</v>
      </c>
      <c r="EL403" s="215" t="s">
        <v>269</v>
      </c>
    </row>
    <row r="404" spans="1:142" ht="60" customHeight="1" x14ac:dyDescent="0.55000000000000004">
      <c r="A404" s="83" t="s">
        <v>130</v>
      </c>
      <c r="B404" s="83" t="s">
        <v>98</v>
      </c>
      <c r="C404">
        <v>675083</v>
      </c>
      <c r="D404" t="s">
        <v>1050</v>
      </c>
      <c r="E404" t="s">
        <v>1050</v>
      </c>
      <c r="F404" s="83" t="s">
        <v>108</v>
      </c>
      <c r="G404" s="213">
        <v>30717</v>
      </c>
      <c r="H404" s="83" t="s">
        <v>102</v>
      </c>
      <c r="I404" s="213">
        <v>43243</v>
      </c>
      <c r="J404" s="83" t="s">
        <v>228</v>
      </c>
      <c r="K404" s="214">
        <v>816963218988</v>
      </c>
      <c r="L404" s="83" t="s">
        <v>135</v>
      </c>
      <c r="M404" s="213">
        <v>43657</v>
      </c>
      <c r="N404">
        <v>355056</v>
      </c>
      <c r="O404" s="145" t="s">
        <v>567</v>
      </c>
      <c r="P404" s="145" t="s">
        <v>99</v>
      </c>
      <c r="Q404" s="145" t="s">
        <v>100</v>
      </c>
      <c r="R404" s="145" t="s">
        <v>567</v>
      </c>
      <c r="V404">
        <v>4403</v>
      </c>
      <c r="W404" s="83" t="s">
        <v>1767</v>
      </c>
      <c r="X404" s="83" t="s">
        <v>103</v>
      </c>
      <c r="Y404" t="s">
        <v>2366</v>
      </c>
      <c r="Z404" s="83" t="s">
        <v>102</v>
      </c>
      <c r="AA404" s="83" t="s">
        <v>102</v>
      </c>
      <c r="AB404" t="s">
        <v>3357</v>
      </c>
      <c r="AC404" s="83" t="s">
        <v>4027</v>
      </c>
      <c r="AD404" s="83" t="s">
        <v>111</v>
      </c>
      <c r="AE404" s="83" t="s">
        <v>105</v>
      </c>
      <c r="AF404" t="s">
        <v>2366</v>
      </c>
      <c r="AG404" s="83" t="s">
        <v>102</v>
      </c>
      <c r="AH404" s="83" t="s">
        <v>102</v>
      </c>
      <c r="AI404" t="s">
        <v>3357</v>
      </c>
      <c r="AJ404" s="83" t="s">
        <v>4027</v>
      </c>
      <c r="AK404" s="83" t="s">
        <v>111</v>
      </c>
      <c r="AL404" s="83" t="s">
        <v>105</v>
      </c>
      <c r="AM404" s="87" t="s">
        <v>106</v>
      </c>
      <c r="AN404" t="s">
        <v>2366</v>
      </c>
      <c r="AO404" t="s">
        <v>3357</v>
      </c>
      <c r="AP404" s="83" t="s">
        <v>4027</v>
      </c>
      <c r="AQ404" s="83" t="s">
        <v>144</v>
      </c>
      <c r="AR404" s="87" t="s">
        <v>106</v>
      </c>
      <c r="AT404" s="83" t="s">
        <v>107</v>
      </c>
      <c r="AU404" s="146" t="s">
        <v>107</v>
      </c>
      <c r="AV404" s="146" t="s">
        <v>107</v>
      </c>
      <c r="AX404" s="110" t="s">
        <v>107</v>
      </c>
      <c r="AY404" s="111"/>
      <c r="AZ404" s="112">
        <f t="shared" ca="1" si="28"/>
        <v>2979</v>
      </c>
      <c r="BA404" s="136">
        <f t="shared" ca="1" si="29"/>
        <v>9</v>
      </c>
      <c r="BB404" s="114" t="s">
        <v>136</v>
      </c>
      <c r="BC404" s="114" t="s">
        <v>108</v>
      </c>
      <c r="BD404" s="114"/>
      <c r="BE404" s="115" t="s">
        <v>102</v>
      </c>
      <c r="BF404" s="115" t="s">
        <v>102</v>
      </c>
      <c r="BG404" s="115" t="s">
        <v>102</v>
      </c>
      <c r="BH404" s="115" t="s">
        <v>102</v>
      </c>
      <c r="BI404" s="116"/>
      <c r="BJ404" s="117" t="s">
        <v>109</v>
      </c>
      <c r="BK404" s="117" t="s">
        <v>109</v>
      </c>
      <c r="BL404" s="83">
        <f t="shared" ca="1" si="30"/>
        <v>71</v>
      </c>
      <c r="BM404" s="83" t="s">
        <v>270</v>
      </c>
      <c r="BN404" s="83">
        <v>0</v>
      </c>
      <c r="BO404" s="83" t="s">
        <v>108</v>
      </c>
      <c r="BP404" s="83">
        <v>-691605</v>
      </c>
      <c r="BQ404" s="83" t="s">
        <v>381</v>
      </c>
      <c r="BR404" s="83" t="s">
        <v>157</v>
      </c>
      <c r="BS404" s="83" t="s">
        <v>502</v>
      </c>
      <c r="BT404" s="83">
        <v>-691605</v>
      </c>
      <c r="BU404" s="83" t="s">
        <v>381</v>
      </c>
      <c r="BV404" s="83" t="s">
        <v>157</v>
      </c>
      <c r="BW404" s="83" t="s">
        <v>502</v>
      </c>
      <c r="BY404" s="136">
        <v>0</v>
      </c>
      <c r="BZ404" s="136">
        <v>0</v>
      </c>
      <c r="CA404" s="136">
        <v>0</v>
      </c>
      <c r="CB404" s="136">
        <v>0</v>
      </c>
      <c r="CD404" s="136">
        <v>0</v>
      </c>
      <c r="CE404" s="136">
        <v>0</v>
      </c>
      <c r="CF404" s="136">
        <v>0</v>
      </c>
      <c r="CG404" s="136">
        <v>0</v>
      </c>
      <c r="CH404" s="136">
        <v>0</v>
      </c>
      <c r="CI404" s="136">
        <v>0</v>
      </c>
      <c r="CJ404" s="136">
        <v>0</v>
      </c>
      <c r="CK404" s="138">
        <v>0</v>
      </c>
      <c r="CL404" s="138">
        <v>0</v>
      </c>
      <c r="CM404" s="136">
        <v>0</v>
      </c>
      <c r="CN404" s="136">
        <v>0</v>
      </c>
      <c r="CO404" s="85">
        <v>43811</v>
      </c>
      <c r="CP404" s="83" t="s">
        <v>4450</v>
      </c>
      <c r="CQ404" s="83" t="s">
        <v>102</v>
      </c>
      <c r="CR404" s="83" t="s">
        <v>482</v>
      </c>
      <c r="CS404" s="83">
        <v>399</v>
      </c>
      <c r="CT404" s="83" t="s">
        <v>483</v>
      </c>
      <c r="CU404" s="83">
        <v>1</v>
      </c>
      <c r="CV404" s="83">
        <v>0</v>
      </c>
      <c r="CW404" s="83">
        <v>0</v>
      </c>
      <c r="CX404" s="83" t="s">
        <v>109</v>
      </c>
      <c r="CY404" s="83" t="s">
        <v>583</v>
      </c>
      <c r="CZ404" s="83">
        <v>0</v>
      </c>
      <c r="DA404" s="83">
        <v>0</v>
      </c>
      <c r="DB404" s="83">
        <f t="shared" si="27"/>
        <v>0</v>
      </c>
      <c r="DC404" s="83" t="s">
        <v>497</v>
      </c>
      <c r="DE404" s="136">
        <v>1</v>
      </c>
      <c r="DF404" s="136">
        <v>1</v>
      </c>
      <c r="DG404" s="215" t="s">
        <v>269</v>
      </c>
      <c r="DH404" s="136">
        <v>1</v>
      </c>
      <c r="DI404" s="136">
        <v>1</v>
      </c>
      <c r="DJ404" s="215" t="s">
        <v>269</v>
      </c>
      <c r="EE404" s="136" t="b">
        <v>1</v>
      </c>
      <c r="EF404" s="136" t="b">
        <v>1</v>
      </c>
      <c r="EG404" s="136" t="b">
        <v>1</v>
      </c>
      <c r="EH404" s="136" t="b">
        <v>1</v>
      </c>
      <c r="EL404" s="215" t="s">
        <v>269</v>
      </c>
    </row>
    <row r="405" spans="1:142" ht="60" customHeight="1" x14ac:dyDescent="0.55000000000000004">
      <c r="A405" s="83" t="s">
        <v>130</v>
      </c>
      <c r="B405" s="83" t="s">
        <v>98</v>
      </c>
      <c r="C405">
        <v>200903</v>
      </c>
      <c r="D405" t="s">
        <v>1051</v>
      </c>
      <c r="E405" t="s">
        <v>1051</v>
      </c>
      <c r="F405" s="83" t="s">
        <v>108</v>
      </c>
      <c r="G405" s="213">
        <v>31041</v>
      </c>
      <c r="H405" s="83" t="s">
        <v>102</v>
      </c>
      <c r="I405" s="213">
        <v>43463</v>
      </c>
      <c r="J405" s="83" t="s">
        <v>228</v>
      </c>
      <c r="K405" s="214">
        <v>614071127657</v>
      </c>
      <c r="L405" s="83" t="s">
        <v>97</v>
      </c>
      <c r="M405" s="213">
        <v>43710</v>
      </c>
      <c r="N405">
        <v>396843</v>
      </c>
      <c r="O405" s="145" t="s">
        <v>567</v>
      </c>
      <c r="P405" s="145" t="s">
        <v>99</v>
      </c>
      <c r="Q405" s="145" t="s">
        <v>100</v>
      </c>
      <c r="R405" s="145" t="s">
        <v>567</v>
      </c>
      <c r="V405">
        <v>9164</v>
      </c>
      <c r="W405" s="83" t="s">
        <v>101</v>
      </c>
      <c r="X405" s="83" t="s">
        <v>103</v>
      </c>
      <c r="Y405" t="s">
        <v>2367</v>
      </c>
      <c r="Z405" s="83" t="s">
        <v>102</v>
      </c>
      <c r="AA405" s="83" t="s">
        <v>102</v>
      </c>
      <c r="AB405" t="s">
        <v>3358</v>
      </c>
      <c r="AC405" s="83" t="s">
        <v>4028</v>
      </c>
      <c r="AD405" s="83" t="s">
        <v>144</v>
      </c>
      <c r="AE405" s="83" t="s">
        <v>105</v>
      </c>
      <c r="AF405" t="s">
        <v>2367</v>
      </c>
      <c r="AG405" s="83" t="s">
        <v>102</v>
      </c>
      <c r="AH405" s="83" t="s">
        <v>102</v>
      </c>
      <c r="AI405" t="s">
        <v>3358</v>
      </c>
      <c r="AJ405" s="83" t="s">
        <v>4028</v>
      </c>
      <c r="AK405" s="83" t="s">
        <v>144</v>
      </c>
      <c r="AL405" s="83" t="s">
        <v>105</v>
      </c>
      <c r="AM405" s="87" t="s">
        <v>106</v>
      </c>
      <c r="AN405" t="s">
        <v>2367</v>
      </c>
      <c r="AO405" t="s">
        <v>3358</v>
      </c>
      <c r="AP405" s="83" t="s">
        <v>4028</v>
      </c>
      <c r="AQ405" s="83" t="s">
        <v>111</v>
      </c>
      <c r="AR405" s="87" t="s">
        <v>106</v>
      </c>
      <c r="AT405" s="83" t="s">
        <v>107</v>
      </c>
      <c r="AU405" s="146" t="s">
        <v>107</v>
      </c>
      <c r="AV405" s="146" t="s">
        <v>107</v>
      </c>
      <c r="AX405" s="110" t="s">
        <v>107</v>
      </c>
      <c r="AY405" s="111"/>
      <c r="AZ405" s="112">
        <f t="shared" ca="1" si="28"/>
        <v>2683</v>
      </c>
      <c r="BA405" s="136">
        <f t="shared" ca="1" si="29"/>
        <v>30</v>
      </c>
      <c r="BB405" s="114" t="s">
        <v>134</v>
      </c>
      <c r="BC405" s="114" t="s">
        <v>108</v>
      </c>
      <c r="BD405" s="114"/>
      <c r="BE405" s="115" t="s">
        <v>102</v>
      </c>
      <c r="BF405" s="115" t="s">
        <v>102</v>
      </c>
      <c r="BG405" s="115" t="s">
        <v>102</v>
      </c>
      <c r="BH405" s="115" t="s">
        <v>102</v>
      </c>
      <c r="BI405" s="116"/>
      <c r="BJ405" s="117" t="s">
        <v>109</v>
      </c>
      <c r="BK405" s="117" t="s">
        <v>109</v>
      </c>
      <c r="BL405" s="83">
        <f t="shared" ca="1" si="30"/>
        <v>92</v>
      </c>
      <c r="BM405" s="83" t="s">
        <v>108</v>
      </c>
      <c r="BN405" s="83">
        <v>0</v>
      </c>
      <c r="BO405" s="83" t="s">
        <v>108</v>
      </c>
      <c r="BP405" s="83">
        <v>-693340</v>
      </c>
      <c r="BQ405" s="83" t="s">
        <v>312</v>
      </c>
      <c r="BR405" s="83" t="s">
        <v>153</v>
      </c>
      <c r="BS405" s="83" t="s">
        <v>499</v>
      </c>
      <c r="BT405" s="83">
        <v>-693340</v>
      </c>
      <c r="BU405" s="83" t="s">
        <v>312</v>
      </c>
      <c r="BV405" s="83" t="s">
        <v>153</v>
      </c>
      <c r="BW405" s="83" t="s">
        <v>499</v>
      </c>
      <c r="BY405" s="136">
        <v>0</v>
      </c>
      <c r="BZ405" s="136">
        <v>0</v>
      </c>
      <c r="CA405" s="136">
        <v>0</v>
      </c>
      <c r="CB405" s="136">
        <v>0</v>
      </c>
      <c r="CD405" s="136">
        <v>0</v>
      </c>
      <c r="CE405" s="136">
        <v>0</v>
      </c>
      <c r="CF405" s="136">
        <v>0</v>
      </c>
      <c r="CG405" s="136">
        <v>0</v>
      </c>
      <c r="CH405" s="136">
        <v>0</v>
      </c>
      <c r="CI405" s="136">
        <v>0</v>
      </c>
      <c r="CJ405" s="136">
        <v>0</v>
      </c>
      <c r="CK405" s="138">
        <v>0</v>
      </c>
      <c r="CL405" s="138">
        <v>0</v>
      </c>
      <c r="CM405" s="136">
        <v>0</v>
      </c>
      <c r="CN405" s="136">
        <v>0</v>
      </c>
      <c r="CO405" s="85">
        <v>43812</v>
      </c>
      <c r="CP405" s="83" t="s">
        <v>4451</v>
      </c>
      <c r="CQ405" s="83" t="s">
        <v>102</v>
      </c>
      <c r="CR405" s="83" t="s">
        <v>482</v>
      </c>
      <c r="CS405" s="83">
        <v>400</v>
      </c>
      <c r="CT405" s="83" t="s">
        <v>483</v>
      </c>
      <c r="CU405" s="83">
        <v>1</v>
      </c>
      <c r="CV405" s="83">
        <v>0</v>
      </c>
      <c r="CW405" s="83">
        <v>0</v>
      </c>
      <c r="CX405" s="83" t="s">
        <v>109</v>
      </c>
      <c r="CY405" s="83" t="s">
        <v>583</v>
      </c>
      <c r="CZ405" s="83">
        <v>0</v>
      </c>
      <c r="DA405" s="83">
        <v>0</v>
      </c>
      <c r="DB405" s="83">
        <f t="shared" si="27"/>
        <v>0</v>
      </c>
      <c r="DC405" s="83" t="s">
        <v>497</v>
      </c>
      <c r="DE405" s="136">
        <v>1</v>
      </c>
      <c r="DF405" s="136">
        <v>1</v>
      </c>
      <c r="DG405" s="215" t="s">
        <v>269</v>
      </c>
      <c r="DH405" s="136">
        <v>1</v>
      </c>
      <c r="DI405" s="136">
        <v>1</v>
      </c>
      <c r="DJ405" s="215" t="s">
        <v>269</v>
      </c>
      <c r="EE405" s="136" t="b">
        <v>1</v>
      </c>
      <c r="EF405" s="136" t="b">
        <v>1</v>
      </c>
      <c r="EG405" s="136" t="b">
        <v>1</v>
      </c>
      <c r="EH405" s="136" t="b">
        <v>1</v>
      </c>
      <c r="EL405" s="215" t="s">
        <v>269</v>
      </c>
    </row>
    <row r="406" spans="1:142" ht="60" customHeight="1" x14ac:dyDescent="0.55000000000000004">
      <c r="A406" s="83" t="s">
        <v>130</v>
      </c>
      <c r="B406" s="83" t="s">
        <v>98</v>
      </c>
      <c r="C406">
        <v>573939</v>
      </c>
      <c r="D406" t="s">
        <v>1052</v>
      </c>
      <c r="E406" t="s">
        <v>1052</v>
      </c>
      <c r="F406" s="83" t="s">
        <v>108</v>
      </c>
      <c r="G406" s="213">
        <v>26841</v>
      </c>
      <c r="H406" s="83" t="s">
        <v>102</v>
      </c>
      <c r="I406" s="213">
        <v>43110</v>
      </c>
      <c r="J406" s="83" t="s">
        <v>228</v>
      </c>
      <c r="K406" s="214">
        <v>802336607122</v>
      </c>
      <c r="L406" s="83" t="s">
        <v>135</v>
      </c>
      <c r="M406" s="213">
        <v>43616</v>
      </c>
      <c r="N406">
        <v>282403</v>
      </c>
      <c r="O406" s="145" t="s">
        <v>567</v>
      </c>
      <c r="P406" s="145" t="s">
        <v>99</v>
      </c>
      <c r="Q406" s="145" t="s">
        <v>100</v>
      </c>
      <c r="R406" s="145" t="s">
        <v>567</v>
      </c>
      <c r="V406">
        <v>7317</v>
      </c>
      <c r="W406" s="83" t="s">
        <v>101</v>
      </c>
      <c r="X406" s="83" t="s">
        <v>103</v>
      </c>
      <c r="Y406" t="s">
        <v>2368</v>
      </c>
      <c r="Z406" s="83" t="s">
        <v>102</v>
      </c>
      <c r="AA406" s="83" t="s">
        <v>102</v>
      </c>
      <c r="AB406" t="s">
        <v>3359</v>
      </c>
      <c r="AC406" s="83" t="s">
        <v>4029</v>
      </c>
      <c r="AD406" s="83" t="s">
        <v>144</v>
      </c>
      <c r="AE406" s="83" t="s">
        <v>105</v>
      </c>
      <c r="AF406" t="s">
        <v>2368</v>
      </c>
      <c r="AG406" s="83" t="s">
        <v>102</v>
      </c>
      <c r="AH406" s="83" t="s">
        <v>102</v>
      </c>
      <c r="AI406" t="s">
        <v>3359</v>
      </c>
      <c r="AJ406" s="83" t="s">
        <v>4029</v>
      </c>
      <c r="AK406" s="83" t="s">
        <v>144</v>
      </c>
      <c r="AL406" s="83" t="s">
        <v>105</v>
      </c>
      <c r="AM406" s="87" t="s">
        <v>106</v>
      </c>
      <c r="AN406" t="s">
        <v>2368</v>
      </c>
      <c r="AO406" t="s">
        <v>3359</v>
      </c>
      <c r="AP406" s="83" t="s">
        <v>4029</v>
      </c>
      <c r="AQ406" s="83" t="s">
        <v>144</v>
      </c>
      <c r="AR406" s="87" t="s">
        <v>106</v>
      </c>
      <c r="AT406" s="83" t="s">
        <v>107</v>
      </c>
      <c r="AU406" s="146" t="s">
        <v>107</v>
      </c>
      <c r="AV406" s="146" t="s">
        <v>107</v>
      </c>
      <c r="AX406" s="110" t="s">
        <v>107</v>
      </c>
      <c r="AY406" s="111"/>
      <c r="AZ406" s="112">
        <f t="shared" ca="1" si="28"/>
        <v>9910</v>
      </c>
      <c r="BA406" s="136">
        <f t="shared" ca="1" si="29"/>
        <v>51</v>
      </c>
      <c r="BB406" s="114" t="s">
        <v>134</v>
      </c>
      <c r="BC406" s="114" t="s">
        <v>108</v>
      </c>
      <c r="BD406" s="114"/>
      <c r="BE406" s="115" t="s">
        <v>102</v>
      </c>
      <c r="BF406" s="115" t="s">
        <v>102</v>
      </c>
      <c r="BG406" s="115" t="s">
        <v>102</v>
      </c>
      <c r="BH406" s="115" t="s">
        <v>102</v>
      </c>
      <c r="BI406" s="116"/>
      <c r="BJ406" s="117" t="s">
        <v>109</v>
      </c>
      <c r="BK406" s="117" t="s">
        <v>109</v>
      </c>
      <c r="BL406" s="83">
        <f t="shared" ca="1" si="30"/>
        <v>65</v>
      </c>
      <c r="BM406" s="83" t="s">
        <v>108</v>
      </c>
      <c r="BN406" s="83">
        <v>0</v>
      </c>
      <c r="BO406" s="83" t="s">
        <v>108</v>
      </c>
      <c r="BP406" s="83">
        <v>-695075</v>
      </c>
      <c r="BQ406" s="83" t="s">
        <v>198</v>
      </c>
      <c r="BR406" s="83" t="s">
        <v>164</v>
      </c>
      <c r="BS406" s="83" t="s">
        <v>499</v>
      </c>
      <c r="BT406" s="83">
        <v>-695075</v>
      </c>
      <c r="BU406" s="83" t="s">
        <v>198</v>
      </c>
      <c r="BV406" s="83" t="s">
        <v>164</v>
      </c>
      <c r="BW406" s="83" t="s">
        <v>499</v>
      </c>
      <c r="BY406" s="136">
        <v>0</v>
      </c>
      <c r="BZ406" s="136">
        <v>0</v>
      </c>
      <c r="CA406" s="136">
        <v>0</v>
      </c>
      <c r="CB406" s="136">
        <v>0</v>
      </c>
      <c r="CD406" s="136">
        <v>0</v>
      </c>
      <c r="CE406" s="136">
        <v>0</v>
      </c>
      <c r="CF406" s="136">
        <v>0</v>
      </c>
      <c r="CG406" s="136">
        <v>0</v>
      </c>
      <c r="CH406" s="136">
        <v>0</v>
      </c>
      <c r="CI406" s="136">
        <v>0</v>
      </c>
      <c r="CJ406" s="136">
        <v>0</v>
      </c>
      <c r="CK406" s="138">
        <v>0</v>
      </c>
      <c r="CL406" s="138">
        <v>0</v>
      </c>
      <c r="CM406" s="136">
        <v>0</v>
      </c>
      <c r="CN406" s="136">
        <v>0</v>
      </c>
      <c r="CO406" s="85">
        <v>43813</v>
      </c>
      <c r="CP406" s="83" t="s">
        <v>4452</v>
      </c>
      <c r="CQ406" s="83" t="s">
        <v>102</v>
      </c>
      <c r="CR406" s="83" t="s">
        <v>482</v>
      </c>
      <c r="CS406" s="83">
        <v>401</v>
      </c>
      <c r="CT406" s="83" t="s">
        <v>483</v>
      </c>
      <c r="CU406" s="83">
        <v>1</v>
      </c>
      <c r="CV406" s="83">
        <v>0</v>
      </c>
      <c r="CW406" s="83">
        <v>0</v>
      </c>
      <c r="CX406" s="83" t="s">
        <v>109</v>
      </c>
      <c r="CY406" s="83" t="s">
        <v>583</v>
      </c>
      <c r="CZ406" s="83">
        <v>0</v>
      </c>
      <c r="DA406" s="83">
        <v>0</v>
      </c>
      <c r="DB406" s="83">
        <f t="shared" si="27"/>
        <v>0</v>
      </c>
      <c r="DC406" s="83" t="s">
        <v>497</v>
      </c>
      <c r="DE406" s="136">
        <v>1</v>
      </c>
      <c r="DF406" s="136">
        <v>1</v>
      </c>
      <c r="DG406" s="215" t="s">
        <v>269</v>
      </c>
      <c r="DH406" s="136">
        <v>1</v>
      </c>
      <c r="DI406" s="136">
        <v>1</v>
      </c>
      <c r="DJ406" s="215" t="s">
        <v>269</v>
      </c>
      <c r="EE406" s="136" t="b">
        <v>1</v>
      </c>
      <c r="EF406" s="136" t="b">
        <v>1</v>
      </c>
      <c r="EG406" s="136" t="b">
        <v>1</v>
      </c>
      <c r="EH406" s="136" t="b">
        <v>1</v>
      </c>
      <c r="EL406" s="215" t="s">
        <v>269</v>
      </c>
    </row>
    <row r="407" spans="1:142" ht="60" customHeight="1" x14ac:dyDescent="0.55000000000000004">
      <c r="A407" s="83" t="s">
        <v>130</v>
      </c>
      <c r="B407" s="83" t="s">
        <v>98</v>
      </c>
      <c r="C407">
        <v>660242</v>
      </c>
      <c r="D407" t="s">
        <v>1053</v>
      </c>
      <c r="E407" t="s">
        <v>1053</v>
      </c>
      <c r="F407" s="83" t="s">
        <v>108</v>
      </c>
      <c r="G407" s="213">
        <v>40441</v>
      </c>
      <c r="H407" s="83" t="s">
        <v>102</v>
      </c>
      <c r="I407" s="213">
        <v>43204</v>
      </c>
      <c r="J407" s="83" t="s">
        <v>228</v>
      </c>
      <c r="K407" s="214">
        <v>520772924675</v>
      </c>
      <c r="L407" s="83" t="s">
        <v>97</v>
      </c>
      <c r="M407" s="213">
        <v>43539</v>
      </c>
      <c r="N407">
        <v>811229</v>
      </c>
      <c r="O407" s="145" t="s">
        <v>567</v>
      </c>
      <c r="P407" s="145" t="s">
        <v>99</v>
      </c>
      <c r="Q407" s="145" t="s">
        <v>100</v>
      </c>
      <c r="R407" s="145" t="s">
        <v>567</v>
      </c>
      <c r="V407">
        <v>6713</v>
      </c>
      <c r="W407" s="83" t="s">
        <v>1768</v>
      </c>
      <c r="X407" s="83" t="s">
        <v>103</v>
      </c>
      <c r="Y407" t="s">
        <v>2369</v>
      </c>
      <c r="Z407" s="83" t="s">
        <v>102</v>
      </c>
      <c r="AA407" s="83" t="s">
        <v>102</v>
      </c>
      <c r="AB407" t="s">
        <v>3000</v>
      </c>
      <c r="AC407" s="83" t="s">
        <v>4030</v>
      </c>
      <c r="AD407" s="83" t="s">
        <v>111</v>
      </c>
      <c r="AE407" s="83" t="s">
        <v>105</v>
      </c>
      <c r="AF407" t="s">
        <v>2369</v>
      </c>
      <c r="AG407" s="83" t="s">
        <v>102</v>
      </c>
      <c r="AH407" s="83" t="s">
        <v>102</v>
      </c>
      <c r="AI407" t="s">
        <v>3000</v>
      </c>
      <c r="AJ407" s="83" t="s">
        <v>4030</v>
      </c>
      <c r="AK407" s="83" t="s">
        <v>111</v>
      </c>
      <c r="AL407" s="83" t="s">
        <v>105</v>
      </c>
      <c r="AM407" s="87" t="s">
        <v>106</v>
      </c>
      <c r="AN407" t="s">
        <v>2369</v>
      </c>
      <c r="AO407" t="s">
        <v>3000</v>
      </c>
      <c r="AP407" s="83" t="s">
        <v>4030</v>
      </c>
      <c r="AQ407" s="83" t="s">
        <v>144</v>
      </c>
      <c r="AR407" s="87" t="s">
        <v>106</v>
      </c>
      <c r="AT407" s="83" t="s">
        <v>107</v>
      </c>
      <c r="AU407" s="146" t="s">
        <v>107</v>
      </c>
      <c r="AV407" s="146" t="s">
        <v>107</v>
      </c>
      <c r="AX407" s="110" t="s">
        <v>107</v>
      </c>
      <c r="AY407" s="111"/>
      <c r="AZ407" s="112">
        <f t="shared" ca="1" si="28"/>
        <v>5652</v>
      </c>
      <c r="BA407" s="136">
        <f t="shared" ca="1" si="29"/>
        <v>83</v>
      </c>
      <c r="BB407" s="114" t="s">
        <v>136</v>
      </c>
      <c r="BC407" s="114" t="s">
        <v>108</v>
      </c>
      <c r="BD407" s="114"/>
      <c r="BE407" s="115" t="s">
        <v>102</v>
      </c>
      <c r="BF407" s="115" t="s">
        <v>102</v>
      </c>
      <c r="BG407" s="115" t="s">
        <v>102</v>
      </c>
      <c r="BH407" s="115" t="s">
        <v>102</v>
      </c>
      <c r="BI407" s="116"/>
      <c r="BJ407" s="117" t="s">
        <v>109</v>
      </c>
      <c r="BK407" s="117" t="s">
        <v>109</v>
      </c>
      <c r="BL407" s="83">
        <f t="shared" ca="1" si="30"/>
        <v>41</v>
      </c>
      <c r="BM407" s="83" t="s">
        <v>270</v>
      </c>
      <c r="BN407" s="83">
        <v>0</v>
      </c>
      <c r="BO407" s="83" t="s">
        <v>108</v>
      </c>
      <c r="BP407" s="83">
        <v>-696810</v>
      </c>
      <c r="BQ407" s="83" t="s">
        <v>381</v>
      </c>
      <c r="BR407" s="83" t="s">
        <v>157</v>
      </c>
      <c r="BS407" s="83" t="s">
        <v>502</v>
      </c>
      <c r="BT407" s="83">
        <v>-696810</v>
      </c>
      <c r="BU407" s="83" t="s">
        <v>381</v>
      </c>
      <c r="BV407" s="83" t="s">
        <v>157</v>
      </c>
      <c r="BW407" s="83" t="s">
        <v>502</v>
      </c>
      <c r="BY407" s="136">
        <v>0</v>
      </c>
      <c r="BZ407" s="136">
        <v>0</v>
      </c>
      <c r="CA407" s="136">
        <v>0</v>
      </c>
      <c r="CB407" s="136">
        <v>0</v>
      </c>
      <c r="CD407" s="136">
        <v>0</v>
      </c>
      <c r="CE407" s="136">
        <v>0</v>
      </c>
      <c r="CF407" s="136">
        <v>0</v>
      </c>
      <c r="CG407" s="136">
        <v>0</v>
      </c>
      <c r="CH407" s="136">
        <v>0</v>
      </c>
      <c r="CI407" s="136">
        <v>0</v>
      </c>
      <c r="CJ407" s="136">
        <v>0</v>
      </c>
      <c r="CK407" s="138">
        <v>0</v>
      </c>
      <c r="CL407" s="138">
        <v>0</v>
      </c>
      <c r="CM407" s="136">
        <v>0</v>
      </c>
      <c r="CN407" s="136">
        <v>0</v>
      </c>
      <c r="CO407" s="85">
        <v>43814</v>
      </c>
      <c r="CP407" s="83" t="s">
        <v>4453</v>
      </c>
      <c r="CQ407" s="83" t="s">
        <v>102</v>
      </c>
      <c r="CR407" s="83" t="s">
        <v>482</v>
      </c>
      <c r="CS407" s="83">
        <v>402</v>
      </c>
      <c r="CT407" s="83" t="s">
        <v>483</v>
      </c>
      <c r="CU407" s="83">
        <v>1</v>
      </c>
      <c r="CV407" s="83">
        <v>0</v>
      </c>
      <c r="CW407" s="83">
        <v>0</v>
      </c>
      <c r="CX407" s="83" t="s">
        <v>109</v>
      </c>
      <c r="CY407" s="83" t="s">
        <v>583</v>
      </c>
      <c r="CZ407" s="83">
        <v>0</v>
      </c>
      <c r="DA407" s="83">
        <v>0</v>
      </c>
      <c r="DB407" s="83">
        <f t="shared" si="27"/>
        <v>0</v>
      </c>
      <c r="DC407" s="83" t="s">
        <v>497</v>
      </c>
      <c r="DE407" s="136">
        <v>1</v>
      </c>
      <c r="DF407" s="136">
        <v>1</v>
      </c>
      <c r="DG407" s="215" t="s">
        <v>269</v>
      </c>
      <c r="DH407" s="136">
        <v>1</v>
      </c>
      <c r="DI407" s="136">
        <v>1</v>
      </c>
      <c r="DJ407" s="215" t="s">
        <v>269</v>
      </c>
      <c r="EE407" s="136" t="b">
        <v>1</v>
      </c>
      <c r="EF407" s="136" t="b">
        <v>1</v>
      </c>
      <c r="EG407" s="136" t="b">
        <v>1</v>
      </c>
      <c r="EH407" s="136" t="b">
        <v>1</v>
      </c>
      <c r="EL407" s="215" t="s">
        <v>269</v>
      </c>
    </row>
    <row r="408" spans="1:142" ht="60" customHeight="1" x14ac:dyDescent="0.55000000000000004">
      <c r="A408" s="83" t="s">
        <v>130</v>
      </c>
      <c r="B408" s="83" t="s">
        <v>98</v>
      </c>
      <c r="C408">
        <v>706371</v>
      </c>
      <c r="D408" t="s">
        <v>1054</v>
      </c>
      <c r="E408" t="s">
        <v>1054</v>
      </c>
      <c r="F408" s="83" t="s">
        <v>108</v>
      </c>
      <c r="G408" s="213">
        <v>42376</v>
      </c>
      <c r="H408" s="83" t="s">
        <v>102</v>
      </c>
      <c r="I408" s="213">
        <v>43104</v>
      </c>
      <c r="J408" s="83" t="s">
        <v>228</v>
      </c>
      <c r="K408" s="214">
        <v>173679777004</v>
      </c>
      <c r="L408" s="83" t="s">
        <v>126</v>
      </c>
      <c r="M408" s="213">
        <v>43643</v>
      </c>
      <c r="N408">
        <v>784003</v>
      </c>
      <c r="O408" s="145" t="s">
        <v>567</v>
      </c>
      <c r="P408" s="145" t="s">
        <v>99</v>
      </c>
      <c r="Q408" s="145" t="s">
        <v>100</v>
      </c>
      <c r="R408" s="145" t="s">
        <v>567</v>
      </c>
      <c r="V408">
        <v>2970</v>
      </c>
      <c r="W408" s="83" t="s">
        <v>101</v>
      </c>
      <c r="X408" s="83" t="s">
        <v>103</v>
      </c>
      <c r="Y408" t="s">
        <v>2370</v>
      </c>
      <c r="Z408" s="83" t="s">
        <v>102</v>
      </c>
      <c r="AA408" s="83" t="s">
        <v>102</v>
      </c>
      <c r="AB408" t="s">
        <v>3360</v>
      </c>
      <c r="AC408" s="83" t="s">
        <v>4031</v>
      </c>
      <c r="AD408" s="83" t="s">
        <v>144</v>
      </c>
      <c r="AE408" s="83" t="s">
        <v>105</v>
      </c>
      <c r="AF408" t="s">
        <v>2370</v>
      </c>
      <c r="AG408" s="83" t="s">
        <v>102</v>
      </c>
      <c r="AH408" s="83" t="s">
        <v>102</v>
      </c>
      <c r="AI408" t="s">
        <v>3360</v>
      </c>
      <c r="AJ408" s="83" t="s">
        <v>4031</v>
      </c>
      <c r="AK408" s="83" t="s">
        <v>144</v>
      </c>
      <c r="AL408" s="83" t="s">
        <v>105</v>
      </c>
      <c r="AM408" s="87" t="s">
        <v>106</v>
      </c>
      <c r="AN408" t="s">
        <v>2370</v>
      </c>
      <c r="AO408" t="s">
        <v>3360</v>
      </c>
      <c r="AP408" s="83" t="s">
        <v>4031</v>
      </c>
      <c r="AQ408" s="83" t="s">
        <v>111</v>
      </c>
      <c r="AR408" s="87" t="s">
        <v>106</v>
      </c>
      <c r="AT408" s="83" t="s">
        <v>107</v>
      </c>
      <c r="AU408" s="146" t="s">
        <v>107</v>
      </c>
      <c r="AV408" s="146" t="s">
        <v>107</v>
      </c>
      <c r="AX408" s="110" t="s">
        <v>107</v>
      </c>
      <c r="AY408" s="111"/>
      <c r="AZ408" s="112">
        <f t="shared" ca="1" si="28"/>
        <v>7662</v>
      </c>
      <c r="BA408" s="136">
        <f t="shared" ca="1" si="29"/>
        <v>5</v>
      </c>
      <c r="BB408" s="114" t="s">
        <v>134</v>
      </c>
      <c r="BC408" s="114" t="s">
        <v>108</v>
      </c>
      <c r="BD408" s="114"/>
      <c r="BE408" s="115" t="s">
        <v>102</v>
      </c>
      <c r="BF408" s="115" t="s">
        <v>102</v>
      </c>
      <c r="BG408" s="115" t="s">
        <v>102</v>
      </c>
      <c r="BH408" s="115" t="s">
        <v>102</v>
      </c>
      <c r="BI408" s="116"/>
      <c r="BJ408" s="117" t="s">
        <v>109</v>
      </c>
      <c r="BK408" s="117" t="s">
        <v>109</v>
      </c>
      <c r="BL408" s="83">
        <f t="shared" ca="1" si="30"/>
        <v>95</v>
      </c>
      <c r="BM408" s="83" t="s">
        <v>108</v>
      </c>
      <c r="BN408" s="83">
        <v>0</v>
      </c>
      <c r="BO408" s="83" t="s">
        <v>108</v>
      </c>
      <c r="BP408" s="83">
        <v>-698545</v>
      </c>
      <c r="BQ408" s="83" t="s">
        <v>312</v>
      </c>
      <c r="BR408" s="83" t="s">
        <v>153</v>
      </c>
      <c r="BS408" s="83" t="s">
        <v>499</v>
      </c>
      <c r="BT408" s="83">
        <v>-698545</v>
      </c>
      <c r="BU408" s="83" t="s">
        <v>312</v>
      </c>
      <c r="BV408" s="83" t="s">
        <v>153</v>
      </c>
      <c r="BW408" s="83" t="s">
        <v>499</v>
      </c>
      <c r="BY408" s="136">
        <v>0</v>
      </c>
      <c r="BZ408" s="136">
        <v>0</v>
      </c>
      <c r="CA408" s="136">
        <v>0</v>
      </c>
      <c r="CB408" s="136">
        <v>0</v>
      </c>
      <c r="CD408" s="136">
        <v>0</v>
      </c>
      <c r="CE408" s="136">
        <v>0</v>
      </c>
      <c r="CF408" s="136">
        <v>0</v>
      </c>
      <c r="CG408" s="136">
        <v>0</v>
      </c>
      <c r="CH408" s="136">
        <v>0</v>
      </c>
      <c r="CI408" s="136">
        <v>0</v>
      </c>
      <c r="CJ408" s="136">
        <v>0</v>
      </c>
      <c r="CK408" s="138">
        <v>0</v>
      </c>
      <c r="CL408" s="138">
        <v>0</v>
      </c>
      <c r="CM408" s="136">
        <v>0</v>
      </c>
      <c r="CN408" s="136">
        <v>0</v>
      </c>
      <c r="CO408" s="85">
        <v>43815</v>
      </c>
      <c r="CP408" s="83" t="s">
        <v>4454</v>
      </c>
      <c r="CQ408" s="83" t="s">
        <v>102</v>
      </c>
      <c r="CR408" s="83" t="s">
        <v>482</v>
      </c>
      <c r="CS408" s="83">
        <v>403</v>
      </c>
      <c r="CT408" s="83" t="s">
        <v>483</v>
      </c>
      <c r="CU408" s="83">
        <v>1</v>
      </c>
      <c r="CV408" s="83">
        <v>0</v>
      </c>
      <c r="CW408" s="83">
        <v>0</v>
      </c>
      <c r="CX408" s="83" t="s">
        <v>109</v>
      </c>
      <c r="CY408" s="83" t="s">
        <v>583</v>
      </c>
      <c r="CZ408" s="83">
        <v>0</v>
      </c>
      <c r="DA408" s="83">
        <v>0</v>
      </c>
      <c r="DB408" s="83">
        <f t="shared" si="27"/>
        <v>0</v>
      </c>
      <c r="DC408" s="83" t="s">
        <v>497</v>
      </c>
      <c r="DE408" s="136">
        <v>1</v>
      </c>
      <c r="DF408" s="136">
        <v>1</v>
      </c>
      <c r="DG408" s="215" t="s">
        <v>269</v>
      </c>
      <c r="DH408" s="136">
        <v>1</v>
      </c>
      <c r="DI408" s="136">
        <v>1</v>
      </c>
      <c r="DJ408" s="215" t="s">
        <v>269</v>
      </c>
      <c r="EE408" s="136" t="b">
        <v>1</v>
      </c>
      <c r="EF408" s="136" t="b">
        <v>1</v>
      </c>
      <c r="EG408" s="136" t="b">
        <v>1</v>
      </c>
      <c r="EH408" s="136" t="b">
        <v>1</v>
      </c>
      <c r="EL408" s="215" t="s">
        <v>269</v>
      </c>
    </row>
    <row r="409" spans="1:142" ht="60" customHeight="1" x14ac:dyDescent="0.55000000000000004">
      <c r="A409" s="83" t="s">
        <v>130</v>
      </c>
      <c r="B409" s="83" t="s">
        <v>98</v>
      </c>
      <c r="C409">
        <v>574571</v>
      </c>
      <c r="D409" t="s">
        <v>1055</v>
      </c>
      <c r="E409" t="s">
        <v>1055</v>
      </c>
      <c r="F409" s="83" t="s">
        <v>108</v>
      </c>
      <c r="G409" s="213">
        <v>28378</v>
      </c>
      <c r="H409" s="83" t="s">
        <v>102</v>
      </c>
      <c r="I409" s="213">
        <v>43180</v>
      </c>
      <c r="J409" s="83" t="s">
        <v>228</v>
      </c>
      <c r="K409" s="214">
        <v>807434664266</v>
      </c>
      <c r="L409" s="83" t="s">
        <v>135</v>
      </c>
      <c r="M409" s="213">
        <v>43551</v>
      </c>
      <c r="N409">
        <v>184044</v>
      </c>
      <c r="O409" s="145" t="s">
        <v>567</v>
      </c>
      <c r="P409" s="145" t="s">
        <v>99</v>
      </c>
      <c r="Q409" s="145" t="s">
        <v>100</v>
      </c>
      <c r="R409" s="145" t="s">
        <v>567</v>
      </c>
      <c r="V409">
        <v>5974</v>
      </c>
      <c r="W409" s="83" t="s">
        <v>101</v>
      </c>
      <c r="X409" s="83" t="s">
        <v>103</v>
      </c>
      <c r="Y409" t="s">
        <v>2371</v>
      </c>
      <c r="Z409" s="83" t="s">
        <v>102</v>
      </c>
      <c r="AA409" s="83" t="s">
        <v>102</v>
      </c>
      <c r="AB409" t="s">
        <v>3361</v>
      </c>
      <c r="AC409" s="83" t="s">
        <v>4032</v>
      </c>
      <c r="AD409" s="83" t="s">
        <v>144</v>
      </c>
      <c r="AE409" s="83" t="s">
        <v>105</v>
      </c>
      <c r="AF409" t="s">
        <v>2371</v>
      </c>
      <c r="AG409" s="83" t="s">
        <v>102</v>
      </c>
      <c r="AH409" s="83" t="s">
        <v>102</v>
      </c>
      <c r="AI409" t="s">
        <v>3361</v>
      </c>
      <c r="AJ409" s="83" t="s">
        <v>4032</v>
      </c>
      <c r="AK409" s="83" t="s">
        <v>144</v>
      </c>
      <c r="AL409" s="83" t="s">
        <v>105</v>
      </c>
      <c r="AM409" s="87" t="s">
        <v>106</v>
      </c>
      <c r="AN409" t="s">
        <v>2371</v>
      </c>
      <c r="AO409" t="s">
        <v>3361</v>
      </c>
      <c r="AP409" s="83" t="s">
        <v>4032</v>
      </c>
      <c r="AQ409" s="83" t="s">
        <v>144</v>
      </c>
      <c r="AR409" s="87" t="s">
        <v>106</v>
      </c>
      <c r="AT409" s="83" t="s">
        <v>107</v>
      </c>
      <c r="AU409" s="146" t="s">
        <v>107</v>
      </c>
      <c r="AV409" s="146" t="s">
        <v>107</v>
      </c>
      <c r="AX409" s="110" t="s">
        <v>107</v>
      </c>
      <c r="AY409" s="111"/>
      <c r="AZ409" s="112">
        <f t="shared" ca="1" si="28"/>
        <v>6185</v>
      </c>
      <c r="BA409" s="136">
        <f t="shared" ca="1" si="29"/>
        <v>82</v>
      </c>
      <c r="BB409" s="114" t="s">
        <v>134</v>
      </c>
      <c r="BC409" s="114" t="s">
        <v>108</v>
      </c>
      <c r="BD409" s="114"/>
      <c r="BE409" s="115" t="s">
        <v>102</v>
      </c>
      <c r="BF409" s="115" t="s">
        <v>102</v>
      </c>
      <c r="BG409" s="115" t="s">
        <v>102</v>
      </c>
      <c r="BH409" s="115" t="s">
        <v>102</v>
      </c>
      <c r="BI409" s="116"/>
      <c r="BJ409" s="117" t="s">
        <v>109</v>
      </c>
      <c r="BK409" s="117" t="s">
        <v>109</v>
      </c>
      <c r="BL409" s="83">
        <f t="shared" ca="1" si="30"/>
        <v>22</v>
      </c>
      <c r="BM409" s="83" t="s">
        <v>108</v>
      </c>
      <c r="BN409" s="83">
        <v>0</v>
      </c>
      <c r="BO409" s="83" t="s">
        <v>108</v>
      </c>
      <c r="BP409" s="83">
        <v>-700280</v>
      </c>
      <c r="BQ409" s="83" t="s">
        <v>198</v>
      </c>
      <c r="BR409" s="83" t="s">
        <v>164</v>
      </c>
      <c r="BS409" s="83" t="s">
        <v>499</v>
      </c>
      <c r="BT409" s="83">
        <v>-700280</v>
      </c>
      <c r="BU409" s="83" t="s">
        <v>198</v>
      </c>
      <c r="BV409" s="83" t="s">
        <v>164</v>
      </c>
      <c r="BW409" s="83" t="s">
        <v>499</v>
      </c>
      <c r="BY409" s="136">
        <v>0</v>
      </c>
      <c r="BZ409" s="136">
        <v>0</v>
      </c>
      <c r="CA409" s="136">
        <v>0</v>
      </c>
      <c r="CB409" s="136">
        <v>0</v>
      </c>
      <c r="CD409" s="136">
        <v>0</v>
      </c>
      <c r="CE409" s="136">
        <v>0</v>
      </c>
      <c r="CF409" s="136">
        <v>0</v>
      </c>
      <c r="CG409" s="136">
        <v>0</v>
      </c>
      <c r="CH409" s="136">
        <v>0</v>
      </c>
      <c r="CI409" s="136">
        <v>0</v>
      </c>
      <c r="CJ409" s="136">
        <v>0</v>
      </c>
      <c r="CK409" s="138">
        <v>0</v>
      </c>
      <c r="CL409" s="138">
        <v>0</v>
      </c>
      <c r="CM409" s="136">
        <v>0</v>
      </c>
      <c r="CN409" s="136">
        <v>0</v>
      </c>
      <c r="CO409" s="85">
        <v>43816</v>
      </c>
      <c r="CP409" s="83" t="s">
        <v>4455</v>
      </c>
      <c r="CQ409" s="83" t="s">
        <v>102</v>
      </c>
      <c r="CR409" s="83" t="s">
        <v>482</v>
      </c>
      <c r="CS409" s="83">
        <v>404</v>
      </c>
      <c r="CT409" s="83" t="s">
        <v>483</v>
      </c>
      <c r="CU409" s="83">
        <v>1</v>
      </c>
      <c r="CV409" s="83">
        <v>0</v>
      </c>
      <c r="CW409" s="83">
        <v>0</v>
      </c>
      <c r="CX409" s="83" t="s">
        <v>109</v>
      </c>
      <c r="CY409" s="83" t="s">
        <v>583</v>
      </c>
      <c r="CZ409" s="83">
        <v>0</v>
      </c>
      <c r="DA409" s="83">
        <v>0</v>
      </c>
      <c r="DB409" s="83">
        <f t="shared" si="27"/>
        <v>0</v>
      </c>
      <c r="DC409" s="83" t="s">
        <v>497</v>
      </c>
      <c r="DE409" s="136">
        <v>1</v>
      </c>
      <c r="DF409" s="136">
        <v>1</v>
      </c>
      <c r="DG409" s="215" t="s">
        <v>269</v>
      </c>
      <c r="DH409" s="136">
        <v>1</v>
      </c>
      <c r="DI409" s="136">
        <v>1</v>
      </c>
      <c r="DJ409" s="215" t="s">
        <v>269</v>
      </c>
      <c r="EE409" s="136" t="b">
        <v>1</v>
      </c>
      <c r="EF409" s="136" t="b">
        <v>1</v>
      </c>
      <c r="EG409" s="136" t="b">
        <v>1</v>
      </c>
      <c r="EH409" s="136" t="b">
        <v>1</v>
      </c>
      <c r="EL409" s="215" t="s">
        <v>269</v>
      </c>
    </row>
    <row r="410" spans="1:142" ht="60" customHeight="1" x14ac:dyDescent="0.55000000000000004">
      <c r="A410" s="83" t="s">
        <v>130</v>
      </c>
      <c r="B410" s="83" t="s">
        <v>98</v>
      </c>
      <c r="C410">
        <v>136600</v>
      </c>
      <c r="D410" t="s">
        <v>1056</v>
      </c>
      <c r="E410" t="s">
        <v>1056</v>
      </c>
      <c r="F410" s="83" t="s">
        <v>108</v>
      </c>
      <c r="G410" s="213">
        <v>30295</v>
      </c>
      <c r="H410" s="83" t="s">
        <v>102</v>
      </c>
      <c r="I410" s="213">
        <v>43340</v>
      </c>
      <c r="J410" s="83" t="s">
        <v>228</v>
      </c>
      <c r="K410" s="214">
        <v>708019676873</v>
      </c>
      <c r="L410" s="83" t="s">
        <v>97</v>
      </c>
      <c r="M410" s="213">
        <v>43474</v>
      </c>
      <c r="N410">
        <v>400188</v>
      </c>
      <c r="O410" s="145" t="s">
        <v>567</v>
      </c>
      <c r="P410" s="145" t="s">
        <v>99</v>
      </c>
      <c r="Q410" s="145" t="s">
        <v>100</v>
      </c>
      <c r="R410" s="145" t="s">
        <v>567</v>
      </c>
      <c r="V410">
        <v>2470</v>
      </c>
      <c r="W410" s="83" t="s">
        <v>1769</v>
      </c>
      <c r="X410" s="83" t="s">
        <v>103</v>
      </c>
      <c r="Y410" t="s">
        <v>2372</v>
      </c>
      <c r="Z410" s="83" t="s">
        <v>102</v>
      </c>
      <c r="AA410" s="83" t="s">
        <v>102</v>
      </c>
      <c r="AB410" t="s">
        <v>3362</v>
      </c>
      <c r="AC410" s="83" t="s">
        <v>4033</v>
      </c>
      <c r="AD410" s="83" t="s">
        <v>111</v>
      </c>
      <c r="AE410" s="83" t="s">
        <v>105</v>
      </c>
      <c r="AF410" t="s">
        <v>2372</v>
      </c>
      <c r="AG410" s="83" t="s">
        <v>102</v>
      </c>
      <c r="AH410" s="83" t="s">
        <v>102</v>
      </c>
      <c r="AI410" t="s">
        <v>3362</v>
      </c>
      <c r="AJ410" s="83" t="s">
        <v>4033</v>
      </c>
      <c r="AK410" s="83" t="s">
        <v>111</v>
      </c>
      <c r="AL410" s="83" t="s">
        <v>105</v>
      </c>
      <c r="AM410" s="87" t="s">
        <v>106</v>
      </c>
      <c r="AN410" t="s">
        <v>2372</v>
      </c>
      <c r="AO410" t="s">
        <v>3362</v>
      </c>
      <c r="AP410" s="83" t="s">
        <v>4033</v>
      </c>
      <c r="AQ410" s="83" t="s">
        <v>144</v>
      </c>
      <c r="AR410" s="87" t="s">
        <v>106</v>
      </c>
      <c r="AT410" s="83" t="s">
        <v>107</v>
      </c>
      <c r="AU410" s="146" t="s">
        <v>107</v>
      </c>
      <c r="AV410" s="146" t="s">
        <v>107</v>
      </c>
      <c r="AX410" s="110" t="s">
        <v>107</v>
      </c>
      <c r="AY410" s="111"/>
      <c r="AZ410" s="112">
        <f t="shared" ca="1" si="28"/>
        <v>3119</v>
      </c>
      <c r="BA410" s="136">
        <f t="shared" ca="1" si="29"/>
        <v>7</v>
      </c>
      <c r="BB410" s="114" t="s">
        <v>136</v>
      </c>
      <c r="BC410" s="114" t="s">
        <v>108</v>
      </c>
      <c r="BD410" s="114"/>
      <c r="BE410" s="115" t="s">
        <v>102</v>
      </c>
      <c r="BF410" s="115" t="s">
        <v>102</v>
      </c>
      <c r="BG410" s="115" t="s">
        <v>102</v>
      </c>
      <c r="BH410" s="115" t="s">
        <v>102</v>
      </c>
      <c r="BI410" s="116"/>
      <c r="BJ410" s="117" t="s">
        <v>109</v>
      </c>
      <c r="BK410" s="117" t="s">
        <v>109</v>
      </c>
      <c r="BL410" s="83">
        <f t="shared" ca="1" si="30"/>
        <v>6</v>
      </c>
      <c r="BM410" s="83" t="s">
        <v>270</v>
      </c>
      <c r="BN410" s="83">
        <v>0</v>
      </c>
      <c r="BO410" s="83" t="s">
        <v>108</v>
      </c>
      <c r="BP410" s="83">
        <v>-702015</v>
      </c>
      <c r="BQ410" s="83" t="s">
        <v>381</v>
      </c>
      <c r="BR410" s="83" t="s">
        <v>157</v>
      </c>
      <c r="BS410" s="83" t="s">
        <v>502</v>
      </c>
      <c r="BT410" s="83">
        <v>-702015</v>
      </c>
      <c r="BU410" s="83" t="s">
        <v>381</v>
      </c>
      <c r="BV410" s="83" t="s">
        <v>157</v>
      </c>
      <c r="BW410" s="83" t="s">
        <v>502</v>
      </c>
      <c r="BY410" s="136">
        <v>0</v>
      </c>
      <c r="BZ410" s="136">
        <v>0</v>
      </c>
      <c r="CA410" s="136">
        <v>0</v>
      </c>
      <c r="CB410" s="136">
        <v>0</v>
      </c>
      <c r="CD410" s="136">
        <v>0</v>
      </c>
      <c r="CE410" s="136">
        <v>0</v>
      </c>
      <c r="CF410" s="136">
        <v>0</v>
      </c>
      <c r="CG410" s="136">
        <v>0</v>
      </c>
      <c r="CH410" s="136">
        <v>0</v>
      </c>
      <c r="CI410" s="136">
        <v>0</v>
      </c>
      <c r="CJ410" s="136">
        <v>0</v>
      </c>
      <c r="CK410" s="138">
        <v>0</v>
      </c>
      <c r="CL410" s="138">
        <v>0</v>
      </c>
      <c r="CM410" s="136">
        <v>0</v>
      </c>
      <c r="CN410" s="136">
        <v>0</v>
      </c>
      <c r="CO410" s="85">
        <v>43817</v>
      </c>
      <c r="CP410" s="83" t="s">
        <v>4456</v>
      </c>
      <c r="CQ410" s="83" t="s">
        <v>102</v>
      </c>
      <c r="CR410" s="83" t="s">
        <v>482</v>
      </c>
      <c r="CS410" s="83">
        <v>405</v>
      </c>
      <c r="CT410" s="83" t="s">
        <v>483</v>
      </c>
      <c r="CU410" s="83">
        <v>1</v>
      </c>
      <c r="CV410" s="83">
        <v>0</v>
      </c>
      <c r="CW410" s="83">
        <v>0</v>
      </c>
      <c r="CX410" s="83" t="s">
        <v>109</v>
      </c>
      <c r="CY410" s="83" t="s">
        <v>583</v>
      </c>
      <c r="CZ410" s="83">
        <v>0</v>
      </c>
      <c r="DA410" s="83">
        <v>0</v>
      </c>
      <c r="DB410" s="83">
        <f t="shared" si="27"/>
        <v>0</v>
      </c>
      <c r="DC410" s="83" t="s">
        <v>497</v>
      </c>
      <c r="DE410" s="136">
        <v>1</v>
      </c>
      <c r="DF410" s="136">
        <v>1</v>
      </c>
      <c r="DG410" s="215" t="s">
        <v>269</v>
      </c>
      <c r="DH410" s="136">
        <v>1</v>
      </c>
      <c r="DI410" s="136">
        <v>1</v>
      </c>
      <c r="DJ410" s="215" t="s">
        <v>269</v>
      </c>
      <c r="EE410" s="136" t="b">
        <v>1</v>
      </c>
      <c r="EF410" s="136" t="b">
        <v>1</v>
      </c>
      <c r="EG410" s="136" t="b">
        <v>1</v>
      </c>
      <c r="EH410" s="136" t="b">
        <v>1</v>
      </c>
      <c r="EL410" s="215" t="s">
        <v>269</v>
      </c>
    </row>
    <row r="411" spans="1:142" ht="60" customHeight="1" x14ac:dyDescent="0.55000000000000004">
      <c r="A411" s="83" t="s">
        <v>130</v>
      </c>
      <c r="B411" s="83" t="s">
        <v>98</v>
      </c>
      <c r="C411">
        <v>214575</v>
      </c>
      <c r="D411" t="s">
        <v>1057</v>
      </c>
      <c r="E411" t="s">
        <v>1057</v>
      </c>
      <c r="F411" s="83" t="s">
        <v>108</v>
      </c>
      <c r="G411" s="213">
        <v>29099</v>
      </c>
      <c r="H411" s="83" t="s">
        <v>102</v>
      </c>
      <c r="I411" s="213">
        <v>43148</v>
      </c>
      <c r="J411" s="83" t="s">
        <v>228</v>
      </c>
      <c r="K411" s="214">
        <v>595510942963</v>
      </c>
      <c r="L411" s="83" t="s">
        <v>135</v>
      </c>
      <c r="M411" s="213">
        <v>43780</v>
      </c>
      <c r="N411">
        <v>732072</v>
      </c>
      <c r="O411" s="145" t="s">
        <v>567</v>
      </c>
      <c r="P411" s="145" t="s">
        <v>99</v>
      </c>
      <c r="Q411" s="145" t="s">
        <v>100</v>
      </c>
      <c r="R411" s="145" t="s">
        <v>567</v>
      </c>
      <c r="V411">
        <v>942</v>
      </c>
      <c r="W411" s="83" t="s">
        <v>101</v>
      </c>
      <c r="X411" s="83" t="s">
        <v>103</v>
      </c>
      <c r="Y411" t="s">
        <v>2373</v>
      </c>
      <c r="Z411" s="83" t="s">
        <v>102</v>
      </c>
      <c r="AA411" s="83" t="s">
        <v>102</v>
      </c>
      <c r="AB411" t="s">
        <v>3363</v>
      </c>
      <c r="AC411" s="83" t="s">
        <v>4034</v>
      </c>
      <c r="AD411" s="83" t="s">
        <v>144</v>
      </c>
      <c r="AE411" s="83" t="s">
        <v>105</v>
      </c>
      <c r="AF411" t="s">
        <v>2373</v>
      </c>
      <c r="AG411" s="83" t="s">
        <v>102</v>
      </c>
      <c r="AH411" s="83" t="s">
        <v>102</v>
      </c>
      <c r="AI411" t="s">
        <v>3363</v>
      </c>
      <c r="AJ411" s="83" t="s">
        <v>4034</v>
      </c>
      <c r="AK411" s="83" t="s">
        <v>144</v>
      </c>
      <c r="AL411" s="83" t="s">
        <v>105</v>
      </c>
      <c r="AM411" s="87" t="s">
        <v>106</v>
      </c>
      <c r="AN411" t="s">
        <v>2373</v>
      </c>
      <c r="AO411" t="s">
        <v>3363</v>
      </c>
      <c r="AP411" s="83" t="s">
        <v>4034</v>
      </c>
      <c r="AQ411" s="83" t="s">
        <v>111</v>
      </c>
      <c r="AR411" s="87" t="s">
        <v>106</v>
      </c>
      <c r="AT411" s="83" t="s">
        <v>107</v>
      </c>
      <c r="AU411" s="146" t="s">
        <v>107</v>
      </c>
      <c r="AV411" s="146" t="s">
        <v>107</v>
      </c>
      <c r="AX411" s="110" t="s">
        <v>107</v>
      </c>
      <c r="AY411" s="111"/>
      <c r="AZ411" s="112">
        <f t="shared" ca="1" si="28"/>
        <v>3847</v>
      </c>
      <c r="BA411" s="136">
        <f t="shared" ca="1" si="29"/>
        <v>29</v>
      </c>
      <c r="BB411" s="114" t="s">
        <v>134</v>
      </c>
      <c r="BC411" s="114" t="s">
        <v>108</v>
      </c>
      <c r="BD411" s="114"/>
      <c r="BE411" s="115" t="s">
        <v>102</v>
      </c>
      <c r="BF411" s="115" t="s">
        <v>102</v>
      </c>
      <c r="BG411" s="115" t="s">
        <v>102</v>
      </c>
      <c r="BH411" s="115" t="s">
        <v>102</v>
      </c>
      <c r="BI411" s="116"/>
      <c r="BJ411" s="117" t="s">
        <v>109</v>
      </c>
      <c r="BK411" s="117" t="s">
        <v>109</v>
      </c>
      <c r="BL411" s="83">
        <f t="shared" ca="1" si="30"/>
        <v>44</v>
      </c>
      <c r="BM411" s="83" t="s">
        <v>108</v>
      </c>
      <c r="BN411" s="83">
        <v>0</v>
      </c>
      <c r="BO411" s="83" t="s">
        <v>108</v>
      </c>
      <c r="BP411" s="83">
        <v>-703750</v>
      </c>
      <c r="BQ411" s="83" t="s">
        <v>312</v>
      </c>
      <c r="BR411" s="83" t="s">
        <v>153</v>
      </c>
      <c r="BS411" s="83" t="s">
        <v>499</v>
      </c>
      <c r="BT411" s="83">
        <v>-703750</v>
      </c>
      <c r="BU411" s="83" t="s">
        <v>312</v>
      </c>
      <c r="BV411" s="83" t="s">
        <v>153</v>
      </c>
      <c r="BW411" s="83" t="s">
        <v>499</v>
      </c>
      <c r="BY411" s="136">
        <v>0</v>
      </c>
      <c r="BZ411" s="136">
        <v>0</v>
      </c>
      <c r="CA411" s="136">
        <v>0</v>
      </c>
      <c r="CB411" s="136">
        <v>0</v>
      </c>
      <c r="CD411" s="136">
        <v>0</v>
      </c>
      <c r="CE411" s="136">
        <v>0</v>
      </c>
      <c r="CF411" s="136">
        <v>0</v>
      </c>
      <c r="CG411" s="136">
        <v>0</v>
      </c>
      <c r="CH411" s="136">
        <v>0</v>
      </c>
      <c r="CI411" s="136">
        <v>0</v>
      </c>
      <c r="CJ411" s="136">
        <v>0</v>
      </c>
      <c r="CK411" s="138">
        <v>0</v>
      </c>
      <c r="CL411" s="138">
        <v>0</v>
      </c>
      <c r="CM411" s="136">
        <v>0</v>
      </c>
      <c r="CN411" s="136">
        <v>0</v>
      </c>
      <c r="CO411" s="85">
        <v>43818</v>
      </c>
      <c r="CP411" s="83" t="s">
        <v>4457</v>
      </c>
      <c r="CQ411" s="83" t="s">
        <v>102</v>
      </c>
      <c r="CR411" s="83" t="s">
        <v>482</v>
      </c>
      <c r="CS411" s="83">
        <v>406</v>
      </c>
      <c r="CT411" s="83" t="s">
        <v>483</v>
      </c>
      <c r="CU411" s="83">
        <v>1</v>
      </c>
      <c r="CV411" s="83">
        <v>0</v>
      </c>
      <c r="CW411" s="83">
        <v>0</v>
      </c>
      <c r="CX411" s="83" t="s">
        <v>109</v>
      </c>
      <c r="CY411" s="83" t="s">
        <v>583</v>
      </c>
      <c r="CZ411" s="83">
        <v>0</v>
      </c>
      <c r="DA411" s="83">
        <v>0</v>
      </c>
      <c r="DB411" s="83">
        <f t="shared" si="27"/>
        <v>0</v>
      </c>
      <c r="DC411" s="83" t="s">
        <v>497</v>
      </c>
      <c r="DE411" s="136">
        <v>1</v>
      </c>
      <c r="DF411" s="136">
        <v>1</v>
      </c>
      <c r="DG411" s="215" t="s">
        <v>269</v>
      </c>
      <c r="DH411" s="136">
        <v>1</v>
      </c>
      <c r="DI411" s="136">
        <v>1</v>
      </c>
      <c r="DJ411" s="215" t="s">
        <v>269</v>
      </c>
      <c r="EE411" s="136" t="b">
        <v>1</v>
      </c>
      <c r="EF411" s="136" t="b">
        <v>1</v>
      </c>
      <c r="EG411" s="136" t="b">
        <v>1</v>
      </c>
      <c r="EH411" s="136" t="b">
        <v>1</v>
      </c>
      <c r="EL411" s="215" t="s">
        <v>269</v>
      </c>
    </row>
    <row r="412" spans="1:142" ht="60" customHeight="1" x14ac:dyDescent="0.55000000000000004">
      <c r="A412" s="83" t="s">
        <v>130</v>
      </c>
      <c r="B412" s="83" t="s">
        <v>98</v>
      </c>
      <c r="C412">
        <v>715482</v>
      </c>
      <c r="D412" t="s">
        <v>1058</v>
      </c>
      <c r="E412" t="s">
        <v>1058</v>
      </c>
      <c r="F412" s="83" t="s">
        <v>108</v>
      </c>
      <c r="G412" s="213">
        <v>40183</v>
      </c>
      <c r="H412" s="83" t="s">
        <v>102</v>
      </c>
      <c r="I412" s="213">
        <v>43110</v>
      </c>
      <c r="J412" s="83" t="s">
        <v>228</v>
      </c>
      <c r="K412" s="214">
        <v>536316081888</v>
      </c>
      <c r="L412" s="83" t="s">
        <v>97</v>
      </c>
      <c r="M412" s="213">
        <v>43551</v>
      </c>
      <c r="N412">
        <v>374579</v>
      </c>
      <c r="O412" s="145" t="s">
        <v>567</v>
      </c>
      <c r="P412" s="145" t="s">
        <v>99</v>
      </c>
      <c r="Q412" s="145" t="s">
        <v>100</v>
      </c>
      <c r="R412" s="145" t="s">
        <v>567</v>
      </c>
      <c r="V412">
        <v>74</v>
      </c>
      <c r="W412" s="83" t="s">
        <v>101</v>
      </c>
      <c r="X412" s="83" t="s">
        <v>103</v>
      </c>
      <c r="Y412" t="s">
        <v>2374</v>
      </c>
      <c r="Z412" s="83" t="s">
        <v>102</v>
      </c>
      <c r="AA412" s="83" t="s">
        <v>102</v>
      </c>
      <c r="AB412" t="s">
        <v>3364</v>
      </c>
      <c r="AC412" s="83" t="s">
        <v>4035</v>
      </c>
      <c r="AD412" s="83" t="s">
        <v>144</v>
      </c>
      <c r="AE412" s="83" t="s">
        <v>105</v>
      </c>
      <c r="AF412" t="s">
        <v>2374</v>
      </c>
      <c r="AG412" s="83" t="s">
        <v>102</v>
      </c>
      <c r="AH412" s="83" t="s">
        <v>102</v>
      </c>
      <c r="AI412" t="s">
        <v>3364</v>
      </c>
      <c r="AJ412" s="83" t="s">
        <v>4035</v>
      </c>
      <c r="AK412" s="83" t="s">
        <v>144</v>
      </c>
      <c r="AL412" s="83" t="s">
        <v>105</v>
      </c>
      <c r="AM412" s="87" t="s">
        <v>106</v>
      </c>
      <c r="AN412" t="s">
        <v>2374</v>
      </c>
      <c r="AO412" t="s">
        <v>3364</v>
      </c>
      <c r="AP412" s="83" t="s">
        <v>4035</v>
      </c>
      <c r="AQ412" s="83" t="s">
        <v>144</v>
      </c>
      <c r="AR412" s="87" t="s">
        <v>106</v>
      </c>
      <c r="AT412" s="83" t="s">
        <v>107</v>
      </c>
      <c r="AU412" s="146" t="s">
        <v>107</v>
      </c>
      <c r="AV412" s="146" t="s">
        <v>107</v>
      </c>
      <c r="AX412" s="110" t="s">
        <v>107</v>
      </c>
      <c r="AY412" s="111"/>
      <c r="AZ412" s="112">
        <f t="shared" ca="1" si="28"/>
        <v>9090</v>
      </c>
      <c r="BA412" s="136">
        <f t="shared" ca="1" si="29"/>
        <v>42</v>
      </c>
      <c r="BB412" s="114" t="s">
        <v>134</v>
      </c>
      <c r="BC412" s="114" t="s">
        <v>108</v>
      </c>
      <c r="BD412" s="114"/>
      <c r="BE412" s="115" t="s">
        <v>102</v>
      </c>
      <c r="BF412" s="115" t="s">
        <v>102</v>
      </c>
      <c r="BG412" s="115" t="s">
        <v>102</v>
      </c>
      <c r="BH412" s="115" t="s">
        <v>102</v>
      </c>
      <c r="BI412" s="116"/>
      <c r="BJ412" s="117" t="s">
        <v>109</v>
      </c>
      <c r="BK412" s="117" t="s">
        <v>109</v>
      </c>
      <c r="BL412" s="83">
        <f t="shared" ca="1" si="30"/>
        <v>19</v>
      </c>
      <c r="BM412" s="83" t="s">
        <v>108</v>
      </c>
      <c r="BN412" s="83">
        <v>0</v>
      </c>
      <c r="BO412" s="83" t="s">
        <v>108</v>
      </c>
      <c r="BP412" s="83">
        <v>-705485</v>
      </c>
      <c r="BQ412" s="83" t="s">
        <v>198</v>
      </c>
      <c r="BR412" s="83" t="s">
        <v>164</v>
      </c>
      <c r="BS412" s="83" t="s">
        <v>499</v>
      </c>
      <c r="BT412" s="83">
        <v>-705485</v>
      </c>
      <c r="BU412" s="83" t="s">
        <v>198</v>
      </c>
      <c r="BV412" s="83" t="s">
        <v>164</v>
      </c>
      <c r="BW412" s="83" t="s">
        <v>499</v>
      </c>
      <c r="BY412" s="136">
        <v>0</v>
      </c>
      <c r="BZ412" s="136">
        <v>0</v>
      </c>
      <c r="CA412" s="136">
        <v>0</v>
      </c>
      <c r="CB412" s="136">
        <v>0</v>
      </c>
      <c r="CD412" s="136">
        <v>0</v>
      </c>
      <c r="CE412" s="136">
        <v>0</v>
      </c>
      <c r="CF412" s="136">
        <v>0</v>
      </c>
      <c r="CG412" s="136">
        <v>0</v>
      </c>
      <c r="CH412" s="136">
        <v>0</v>
      </c>
      <c r="CI412" s="136">
        <v>0</v>
      </c>
      <c r="CJ412" s="136">
        <v>0</v>
      </c>
      <c r="CK412" s="138">
        <v>0</v>
      </c>
      <c r="CL412" s="138">
        <v>0</v>
      </c>
      <c r="CM412" s="136">
        <v>0</v>
      </c>
      <c r="CN412" s="136">
        <v>0</v>
      </c>
      <c r="CO412" s="85">
        <v>43819</v>
      </c>
      <c r="CP412" s="83" t="s">
        <v>4458</v>
      </c>
      <c r="CQ412" s="83" t="s">
        <v>102</v>
      </c>
      <c r="CR412" s="83" t="s">
        <v>482</v>
      </c>
      <c r="CS412" s="83">
        <v>407</v>
      </c>
      <c r="CT412" s="83" t="s">
        <v>483</v>
      </c>
      <c r="CU412" s="83">
        <v>1</v>
      </c>
      <c r="CV412" s="83">
        <v>0</v>
      </c>
      <c r="CW412" s="83">
        <v>0</v>
      </c>
      <c r="CX412" s="83" t="s">
        <v>109</v>
      </c>
      <c r="CY412" s="83" t="s">
        <v>583</v>
      </c>
      <c r="CZ412" s="83">
        <v>0</v>
      </c>
      <c r="DA412" s="83">
        <v>0</v>
      </c>
      <c r="DB412" s="83">
        <f t="shared" si="27"/>
        <v>0</v>
      </c>
      <c r="DC412" s="83" t="s">
        <v>497</v>
      </c>
      <c r="DE412" s="136">
        <v>1</v>
      </c>
      <c r="DF412" s="136">
        <v>1</v>
      </c>
      <c r="DG412" s="215" t="s">
        <v>269</v>
      </c>
      <c r="DH412" s="136">
        <v>1</v>
      </c>
      <c r="DI412" s="136">
        <v>1</v>
      </c>
      <c r="DJ412" s="215" t="s">
        <v>269</v>
      </c>
      <c r="EE412" s="136" t="b">
        <v>1</v>
      </c>
      <c r="EF412" s="136" t="b">
        <v>1</v>
      </c>
      <c r="EG412" s="136" t="b">
        <v>1</v>
      </c>
      <c r="EH412" s="136" t="b">
        <v>1</v>
      </c>
      <c r="EL412" s="215" t="s">
        <v>269</v>
      </c>
    </row>
    <row r="413" spans="1:142" ht="60" customHeight="1" x14ac:dyDescent="0.55000000000000004">
      <c r="A413" s="83" t="s">
        <v>130</v>
      </c>
      <c r="B413" s="83" t="s">
        <v>98</v>
      </c>
      <c r="C413">
        <v>364927</v>
      </c>
      <c r="D413" t="s">
        <v>1059</v>
      </c>
      <c r="E413" t="s">
        <v>1059</v>
      </c>
      <c r="F413" s="83" t="s">
        <v>108</v>
      </c>
      <c r="G413" s="213">
        <v>27930</v>
      </c>
      <c r="H413" s="83" t="s">
        <v>102</v>
      </c>
      <c r="I413" s="213">
        <v>43401</v>
      </c>
      <c r="J413" s="83" t="s">
        <v>228</v>
      </c>
      <c r="K413" s="214">
        <v>928973241703</v>
      </c>
      <c r="L413" s="83" t="s">
        <v>126</v>
      </c>
      <c r="M413" s="213">
        <v>43670</v>
      </c>
      <c r="N413">
        <v>419680</v>
      </c>
      <c r="O413" s="145" t="s">
        <v>567</v>
      </c>
      <c r="P413" s="145" t="s">
        <v>99</v>
      </c>
      <c r="Q413" s="145" t="s">
        <v>100</v>
      </c>
      <c r="R413" s="145" t="s">
        <v>567</v>
      </c>
      <c r="V413">
        <v>2128</v>
      </c>
      <c r="W413" s="83" t="s">
        <v>1770</v>
      </c>
      <c r="X413" s="83" t="s">
        <v>103</v>
      </c>
      <c r="Y413" t="s">
        <v>2375</v>
      </c>
      <c r="Z413" s="83" t="s">
        <v>102</v>
      </c>
      <c r="AA413" s="83" t="s">
        <v>102</v>
      </c>
      <c r="AB413" t="s">
        <v>3365</v>
      </c>
      <c r="AC413" s="83" t="s">
        <v>4036</v>
      </c>
      <c r="AD413" s="83" t="s">
        <v>111</v>
      </c>
      <c r="AE413" s="83" t="s">
        <v>105</v>
      </c>
      <c r="AF413" t="s">
        <v>2375</v>
      </c>
      <c r="AG413" s="83" t="s">
        <v>102</v>
      </c>
      <c r="AH413" s="83" t="s">
        <v>102</v>
      </c>
      <c r="AI413" t="s">
        <v>3365</v>
      </c>
      <c r="AJ413" s="83" t="s">
        <v>4036</v>
      </c>
      <c r="AK413" s="83" t="s">
        <v>111</v>
      </c>
      <c r="AL413" s="83" t="s">
        <v>105</v>
      </c>
      <c r="AM413" s="87" t="s">
        <v>106</v>
      </c>
      <c r="AN413" t="s">
        <v>2375</v>
      </c>
      <c r="AO413" t="s">
        <v>3365</v>
      </c>
      <c r="AP413" s="83" t="s">
        <v>4036</v>
      </c>
      <c r="AQ413" s="83" t="s">
        <v>144</v>
      </c>
      <c r="AR413" s="87" t="s">
        <v>106</v>
      </c>
      <c r="AT413" s="83" t="s">
        <v>107</v>
      </c>
      <c r="AU413" s="146" t="s">
        <v>107</v>
      </c>
      <c r="AV413" s="146" t="s">
        <v>107</v>
      </c>
      <c r="AX413" s="110" t="s">
        <v>107</v>
      </c>
      <c r="AY413" s="111"/>
      <c r="AZ413" s="112">
        <f t="shared" ca="1" si="28"/>
        <v>6206</v>
      </c>
      <c r="BA413" s="136">
        <f t="shared" ca="1" si="29"/>
        <v>67</v>
      </c>
      <c r="BB413" s="114" t="s">
        <v>136</v>
      </c>
      <c r="BC413" s="114" t="s">
        <v>108</v>
      </c>
      <c r="BD413" s="114"/>
      <c r="BE413" s="115" t="s">
        <v>102</v>
      </c>
      <c r="BF413" s="115" t="s">
        <v>102</v>
      </c>
      <c r="BG413" s="115" t="s">
        <v>102</v>
      </c>
      <c r="BH413" s="115" t="s">
        <v>102</v>
      </c>
      <c r="BI413" s="116"/>
      <c r="BJ413" s="117" t="s">
        <v>109</v>
      </c>
      <c r="BK413" s="117" t="s">
        <v>109</v>
      </c>
      <c r="BL413" s="83">
        <f t="shared" ca="1" si="30"/>
        <v>90</v>
      </c>
      <c r="BM413" s="83" t="s">
        <v>270</v>
      </c>
      <c r="BN413" s="83">
        <v>0</v>
      </c>
      <c r="BO413" s="83" t="s">
        <v>108</v>
      </c>
      <c r="BP413" s="83">
        <v>-707220</v>
      </c>
      <c r="BQ413" s="83" t="s">
        <v>381</v>
      </c>
      <c r="BR413" s="83" t="s">
        <v>157</v>
      </c>
      <c r="BS413" s="83" t="s">
        <v>502</v>
      </c>
      <c r="BT413" s="83">
        <v>-707220</v>
      </c>
      <c r="BU413" s="83" t="s">
        <v>381</v>
      </c>
      <c r="BV413" s="83" t="s">
        <v>157</v>
      </c>
      <c r="BW413" s="83" t="s">
        <v>502</v>
      </c>
      <c r="BY413" s="136">
        <v>0</v>
      </c>
      <c r="BZ413" s="136">
        <v>0</v>
      </c>
      <c r="CA413" s="136">
        <v>0</v>
      </c>
      <c r="CB413" s="136">
        <v>0</v>
      </c>
      <c r="CD413" s="136">
        <v>0</v>
      </c>
      <c r="CE413" s="136">
        <v>0</v>
      </c>
      <c r="CF413" s="136">
        <v>0</v>
      </c>
      <c r="CG413" s="136">
        <v>0</v>
      </c>
      <c r="CH413" s="136">
        <v>0</v>
      </c>
      <c r="CI413" s="136">
        <v>0</v>
      </c>
      <c r="CJ413" s="136">
        <v>0</v>
      </c>
      <c r="CK413" s="138">
        <v>0</v>
      </c>
      <c r="CL413" s="138">
        <v>0</v>
      </c>
      <c r="CM413" s="136">
        <v>0</v>
      </c>
      <c r="CN413" s="136">
        <v>0</v>
      </c>
      <c r="CO413" s="85">
        <v>43820</v>
      </c>
      <c r="CP413" s="83" t="s">
        <v>4459</v>
      </c>
      <c r="CQ413" s="83" t="s">
        <v>102</v>
      </c>
      <c r="CR413" s="83" t="s">
        <v>482</v>
      </c>
      <c r="CS413" s="83">
        <v>408</v>
      </c>
      <c r="CT413" s="83" t="s">
        <v>483</v>
      </c>
      <c r="CU413" s="83">
        <v>1</v>
      </c>
      <c r="CV413" s="83">
        <v>0</v>
      </c>
      <c r="CW413" s="83">
        <v>0</v>
      </c>
      <c r="CX413" s="83" t="s">
        <v>109</v>
      </c>
      <c r="CY413" s="83" t="s">
        <v>583</v>
      </c>
      <c r="CZ413" s="83">
        <v>0</v>
      </c>
      <c r="DA413" s="83">
        <v>0</v>
      </c>
      <c r="DB413" s="83">
        <f t="shared" si="27"/>
        <v>0</v>
      </c>
      <c r="DC413" s="83" t="s">
        <v>497</v>
      </c>
      <c r="DE413" s="136">
        <v>1</v>
      </c>
      <c r="DF413" s="136">
        <v>1</v>
      </c>
      <c r="DG413" s="215" t="s">
        <v>269</v>
      </c>
      <c r="DH413" s="136">
        <v>1</v>
      </c>
      <c r="DI413" s="136">
        <v>1</v>
      </c>
      <c r="DJ413" s="215" t="s">
        <v>269</v>
      </c>
      <c r="EE413" s="136" t="b">
        <v>1</v>
      </c>
      <c r="EF413" s="136" t="b">
        <v>1</v>
      </c>
      <c r="EG413" s="136" t="b">
        <v>1</v>
      </c>
      <c r="EH413" s="136" t="b">
        <v>1</v>
      </c>
      <c r="EL413" s="215" t="s">
        <v>269</v>
      </c>
    </row>
    <row r="414" spans="1:142" ht="60" customHeight="1" x14ac:dyDescent="0.55000000000000004">
      <c r="A414" s="83" t="s">
        <v>130</v>
      </c>
      <c r="B414" s="83" t="s">
        <v>98</v>
      </c>
      <c r="C414">
        <v>496826</v>
      </c>
      <c r="D414" t="s">
        <v>1060</v>
      </c>
      <c r="E414" t="s">
        <v>1060</v>
      </c>
      <c r="F414" s="83" t="s">
        <v>108</v>
      </c>
      <c r="G414" s="213">
        <v>25945</v>
      </c>
      <c r="H414" s="83" t="s">
        <v>102</v>
      </c>
      <c r="I414" s="213">
        <v>43167</v>
      </c>
      <c r="J414" s="83" t="s">
        <v>228</v>
      </c>
      <c r="K414" s="214">
        <v>988894273924</v>
      </c>
      <c r="L414" s="83" t="s">
        <v>135</v>
      </c>
      <c r="M414" s="213">
        <v>43621</v>
      </c>
      <c r="N414">
        <v>248058</v>
      </c>
      <c r="O414" s="145" t="s">
        <v>567</v>
      </c>
      <c r="P414" s="145" t="s">
        <v>99</v>
      </c>
      <c r="Q414" s="145" t="s">
        <v>100</v>
      </c>
      <c r="R414" s="145" t="s">
        <v>567</v>
      </c>
      <c r="V414">
        <v>6316</v>
      </c>
      <c r="W414" s="83" t="s">
        <v>101</v>
      </c>
      <c r="X414" s="83" t="s">
        <v>103</v>
      </c>
      <c r="Y414" t="s">
        <v>2376</v>
      </c>
      <c r="Z414" s="83" t="s">
        <v>102</v>
      </c>
      <c r="AA414" s="83" t="s">
        <v>102</v>
      </c>
      <c r="AB414" t="s">
        <v>3366</v>
      </c>
      <c r="AC414" s="83" t="s">
        <v>3937</v>
      </c>
      <c r="AD414" s="83" t="s">
        <v>144</v>
      </c>
      <c r="AE414" s="83" t="s">
        <v>105</v>
      </c>
      <c r="AF414" t="s">
        <v>2376</v>
      </c>
      <c r="AG414" s="83" t="s">
        <v>102</v>
      </c>
      <c r="AH414" s="83" t="s">
        <v>102</v>
      </c>
      <c r="AI414" t="s">
        <v>3366</v>
      </c>
      <c r="AJ414" s="83" t="s">
        <v>3937</v>
      </c>
      <c r="AK414" s="83" t="s">
        <v>144</v>
      </c>
      <c r="AL414" s="83" t="s">
        <v>105</v>
      </c>
      <c r="AM414" s="87" t="s">
        <v>106</v>
      </c>
      <c r="AN414" t="s">
        <v>2376</v>
      </c>
      <c r="AO414" t="s">
        <v>3366</v>
      </c>
      <c r="AP414" s="83" t="s">
        <v>3937</v>
      </c>
      <c r="AQ414" s="83" t="s">
        <v>111</v>
      </c>
      <c r="AR414" s="87" t="s">
        <v>106</v>
      </c>
      <c r="AT414" s="83" t="s">
        <v>107</v>
      </c>
      <c r="AU414" s="146" t="s">
        <v>107</v>
      </c>
      <c r="AV414" s="146" t="s">
        <v>107</v>
      </c>
      <c r="AX414" s="110" t="s">
        <v>107</v>
      </c>
      <c r="AY414" s="111"/>
      <c r="AZ414" s="112">
        <f t="shared" ca="1" si="28"/>
        <v>9155</v>
      </c>
      <c r="BA414" s="136">
        <f t="shared" ca="1" si="29"/>
        <v>9</v>
      </c>
      <c r="BB414" s="114" t="s">
        <v>134</v>
      </c>
      <c r="BC414" s="114" t="s">
        <v>108</v>
      </c>
      <c r="BD414" s="114"/>
      <c r="BE414" s="115" t="s">
        <v>102</v>
      </c>
      <c r="BF414" s="115" t="s">
        <v>102</v>
      </c>
      <c r="BG414" s="115" t="s">
        <v>102</v>
      </c>
      <c r="BH414" s="115" t="s">
        <v>102</v>
      </c>
      <c r="BI414" s="116"/>
      <c r="BJ414" s="117" t="s">
        <v>109</v>
      </c>
      <c r="BK414" s="117" t="s">
        <v>109</v>
      </c>
      <c r="BL414" s="83">
        <f t="shared" ca="1" si="30"/>
        <v>0</v>
      </c>
      <c r="BM414" s="83" t="s">
        <v>108</v>
      </c>
      <c r="BN414" s="83">
        <v>0</v>
      </c>
      <c r="BO414" s="83" t="s">
        <v>108</v>
      </c>
      <c r="BP414" s="83">
        <v>-708955</v>
      </c>
      <c r="BQ414" s="83" t="s">
        <v>312</v>
      </c>
      <c r="BR414" s="83" t="s">
        <v>153</v>
      </c>
      <c r="BS414" s="83" t="s">
        <v>499</v>
      </c>
      <c r="BT414" s="83">
        <v>-708955</v>
      </c>
      <c r="BU414" s="83" t="s">
        <v>312</v>
      </c>
      <c r="BV414" s="83" t="s">
        <v>153</v>
      </c>
      <c r="BW414" s="83" t="s">
        <v>499</v>
      </c>
      <c r="BY414" s="136">
        <v>0</v>
      </c>
      <c r="BZ414" s="136">
        <v>0</v>
      </c>
      <c r="CA414" s="136">
        <v>0</v>
      </c>
      <c r="CB414" s="136">
        <v>0</v>
      </c>
      <c r="CD414" s="136">
        <v>0</v>
      </c>
      <c r="CE414" s="136">
        <v>0</v>
      </c>
      <c r="CF414" s="136">
        <v>0</v>
      </c>
      <c r="CG414" s="136">
        <v>0</v>
      </c>
      <c r="CH414" s="136">
        <v>0</v>
      </c>
      <c r="CI414" s="136">
        <v>0</v>
      </c>
      <c r="CJ414" s="136">
        <v>0</v>
      </c>
      <c r="CK414" s="138">
        <v>0</v>
      </c>
      <c r="CL414" s="138">
        <v>0</v>
      </c>
      <c r="CM414" s="136">
        <v>0</v>
      </c>
      <c r="CN414" s="136">
        <v>0</v>
      </c>
      <c r="CO414" s="85">
        <v>43821</v>
      </c>
      <c r="CP414" s="83" t="s">
        <v>4460</v>
      </c>
      <c r="CQ414" s="83" t="s">
        <v>102</v>
      </c>
      <c r="CR414" s="83" t="s">
        <v>482</v>
      </c>
      <c r="CS414" s="83">
        <v>409</v>
      </c>
      <c r="CT414" s="83" t="s">
        <v>483</v>
      </c>
      <c r="CU414" s="83">
        <v>1</v>
      </c>
      <c r="CV414" s="83">
        <v>0</v>
      </c>
      <c r="CW414" s="83">
        <v>0</v>
      </c>
      <c r="CX414" s="83" t="s">
        <v>109</v>
      </c>
      <c r="CY414" s="83" t="s">
        <v>583</v>
      </c>
      <c r="CZ414" s="83">
        <v>0</v>
      </c>
      <c r="DA414" s="83">
        <v>0</v>
      </c>
      <c r="DB414" s="83">
        <f t="shared" si="27"/>
        <v>0</v>
      </c>
      <c r="DC414" s="83" t="s">
        <v>497</v>
      </c>
      <c r="DE414" s="136">
        <v>1</v>
      </c>
      <c r="DF414" s="136">
        <v>1</v>
      </c>
      <c r="DG414" s="215" t="s">
        <v>269</v>
      </c>
      <c r="DH414" s="136">
        <v>1</v>
      </c>
      <c r="DI414" s="136">
        <v>1</v>
      </c>
      <c r="DJ414" s="215" t="s">
        <v>269</v>
      </c>
      <c r="EE414" s="136" t="b">
        <v>1</v>
      </c>
      <c r="EF414" s="136" t="b">
        <v>1</v>
      </c>
      <c r="EG414" s="136" t="b">
        <v>1</v>
      </c>
      <c r="EH414" s="136" t="b">
        <v>1</v>
      </c>
      <c r="EL414" s="215" t="s">
        <v>269</v>
      </c>
    </row>
    <row r="415" spans="1:142" ht="60" customHeight="1" x14ac:dyDescent="0.55000000000000004">
      <c r="A415" s="83" t="s">
        <v>130</v>
      </c>
      <c r="B415" s="83" t="s">
        <v>98</v>
      </c>
      <c r="C415">
        <v>310843</v>
      </c>
      <c r="D415" t="s">
        <v>1061</v>
      </c>
      <c r="E415" t="s">
        <v>1061</v>
      </c>
      <c r="F415" s="83" t="s">
        <v>108</v>
      </c>
      <c r="G415" s="213">
        <v>26983</v>
      </c>
      <c r="H415" s="83" t="s">
        <v>102</v>
      </c>
      <c r="I415" s="213">
        <v>43231</v>
      </c>
      <c r="J415" s="83" t="s">
        <v>228</v>
      </c>
      <c r="K415" s="214">
        <v>815655250804</v>
      </c>
      <c r="L415" s="83" t="s">
        <v>97</v>
      </c>
      <c r="M415" s="213">
        <v>43705</v>
      </c>
      <c r="N415">
        <v>557632</v>
      </c>
      <c r="O415" s="145" t="s">
        <v>567</v>
      </c>
      <c r="P415" s="145" t="s">
        <v>99</v>
      </c>
      <c r="Q415" s="145" t="s">
        <v>100</v>
      </c>
      <c r="R415" s="145" t="s">
        <v>567</v>
      </c>
      <c r="V415">
        <v>3559</v>
      </c>
      <c r="W415" s="83" t="s">
        <v>101</v>
      </c>
      <c r="X415" s="83" t="s">
        <v>103</v>
      </c>
      <c r="Y415" t="s">
        <v>2377</v>
      </c>
      <c r="Z415" s="83" t="s">
        <v>102</v>
      </c>
      <c r="AA415" s="83" t="s">
        <v>102</v>
      </c>
      <c r="AB415" t="s">
        <v>3367</v>
      </c>
      <c r="AC415" s="83" t="s">
        <v>3938</v>
      </c>
      <c r="AD415" s="83" t="s">
        <v>144</v>
      </c>
      <c r="AE415" s="83" t="s">
        <v>105</v>
      </c>
      <c r="AF415" t="s">
        <v>2377</v>
      </c>
      <c r="AG415" s="83" t="s">
        <v>102</v>
      </c>
      <c r="AH415" s="83" t="s">
        <v>102</v>
      </c>
      <c r="AI415" t="s">
        <v>3367</v>
      </c>
      <c r="AJ415" s="83" t="s">
        <v>3938</v>
      </c>
      <c r="AK415" s="83" t="s">
        <v>144</v>
      </c>
      <c r="AL415" s="83" t="s">
        <v>105</v>
      </c>
      <c r="AM415" s="87" t="s">
        <v>106</v>
      </c>
      <c r="AN415" t="s">
        <v>2377</v>
      </c>
      <c r="AO415" t="s">
        <v>3367</v>
      </c>
      <c r="AP415" s="83" t="s">
        <v>3938</v>
      </c>
      <c r="AQ415" s="83" t="s">
        <v>144</v>
      </c>
      <c r="AR415" s="87" t="s">
        <v>106</v>
      </c>
      <c r="AT415" s="83" t="s">
        <v>107</v>
      </c>
      <c r="AU415" s="146" t="s">
        <v>107</v>
      </c>
      <c r="AV415" s="146" t="s">
        <v>107</v>
      </c>
      <c r="AX415" s="110" t="s">
        <v>107</v>
      </c>
      <c r="AY415" s="111"/>
      <c r="AZ415" s="112">
        <f t="shared" ca="1" si="28"/>
        <v>6404</v>
      </c>
      <c r="BA415" s="136">
        <f t="shared" ca="1" si="29"/>
        <v>67</v>
      </c>
      <c r="BB415" s="114" t="s">
        <v>134</v>
      </c>
      <c r="BC415" s="114" t="s">
        <v>108</v>
      </c>
      <c r="BD415" s="114"/>
      <c r="BE415" s="115" t="s">
        <v>102</v>
      </c>
      <c r="BF415" s="115" t="s">
        <v>102</v>
      </c>
      <c r="BG415" s="115" t="s">
        <v>102</v>
      </c>
      <c r="BH415" s="115" t="s">
        <v>102</v>
      </c>
      <c r="BI415" s="116"/>
      <c r="BJ415" s="117" t="s">
        <v>109</v>
      </c>
      <c r="BK415" s="117" t="s">
        <v>109</v>
      </c>
      <c r="BL415" s="83">
        <f t="shared" ca="1" si="30"/>
        <v>17</v>
      </c>
      <c r="BM415" s="83" t="s">
        <v>108</v>
      </c>
      <c r="BN415" s="83">
        <v>0</v>
      </c>
      <c r="BO415" s="83" t="s">
        <v>108</v>
      </c>
      <c r="BP415" s="83">
        <v>-710690</v>
      </c>
      <c r="BQ415" s="83" t="s">
        <v>198</v>
      </c>
      <c r="BR415" s="83" t="s">
        <v>164</v>
      </c>
      <c r="BS415" s="83" t="s">
        <v>499</v>
      </c>
      <c r="BT415" s="83">
        <v>-710690</v>
      </c>
      <c r="BU415" s="83" t="s">
        <v>198</v>
      </c>
      <c r="BV415" s="83" t="s">
        <v>164</v>
      </c>
      <c r="BW415" s="83" t="s">
        <v>499</v>
      </c>
      <c r="BY415" s="136">
        <v>0</v>
      </c>
      <c r="BZ415" s="136">
        <v>0</v>
      </c>
      <c r="CA415" s="136">
        <v>0</v>
      </c>
      <c r="CB415" s="136">
        <v>0</v>
      </c>
      <c r="CD415" s="136">
        <v>0</v>
      </c>
      <c r="CE415" s="136">
        <v>0</v>
      </c>
      <c r="CF415" s="136">
        <v>0</v>
      </c>
      <c r="CG415" s="136">
        <v>0</v>
      </c>
      <c r="CH415" s="136">
        <v>0</v>
      </c>
      <c r="CI415" s="136">
        <v>0</v>
      </c>
      <c r="CJ415" s="136">
        <v>0</v>
      </c>
      <c r="CK415" s="138">
        <v>0</v>
      </c>
      <c r="CL415" s="138">
        <v>0</v>
      </c>
      <c r="CM415" s="136">
        <v>0</v>
      </c>
      <c r="CN415" s="136">
        <v>0</v>
      </c>
      <c r="CO415" s="85">
        <v>43822</v>
      </c>
      <c r="CP415" s="83" t="s">
        <v>4461</v>
      </c>
      <c r="CQ415" s="83" t="s">
        <v>102</v>
      </c>
      <c r="CR415" s="83" t="s">
        <v>482</v>
      </c>
      <c r="CS415" s="83">
        <v>410</v>
      </c>
      <c r="CT415" s="83" t="s">
        <v>483</v>
      </c>
      <c r="CU415" s="83">
        <v>1</v>
      </c>
      <c r="CV415" s="83">
        <v>0</v>
      </c>
      <c r="CW415" s="83">
        <v>0</v>
      </c>
      <c r="CX415" s="83" t="s">
        <v>109</v>
      </c>
      <c r="CY415" s="83" t="s">
        <v>583</v>
      </c>
      <c r="CZ415" s="83">
        <v>0</v>
      </c>
      <c r="DA415" s="83">
        <v>0</v>
      </c>
      <c r="DB415" s="83">
        <f t="shared" si="27"/>
        <v>0</v>
      </c>
      <c r="DC415" s="83" t="s">
        <v>497</v>
      </c>
      <c r="DE415" s="136">
        <v>1</v>
      </c>
      <c r="DF415" s="136">
        <v>1</v>
      </c>
      <c r="DG415" s="215" t="s">
        <v>269</v>
      </c>
      <c r="DH415" s="136">
        <v>1</v>
      </c>
      <c r="DI415" s="136">
        <v>1</v>
      </c>
      <c r="DJ415" s="215" t="s">
        <v>269</v>
      </c>
      <c r="EE415" s="136" t="b">
        <v>1</v>
      </c>
      <c r="EF415" s="136" t="b">
        <v>1</v>
      </c>
      <c r="EG415" s="136" t="b">
        <v>1</v>
      </c>
      <c r="EH415" s="136" t="b">
        <v>1</v>
      </c>
      <c r="EL415" s="215" t="s">
        <v>269</v>
      </c>
    </row>
    <row r="416" spans="1:142" ht="60" customHeight="1" x14ac:dyDescent="0.55000000000000004">
      <c r="A416" s="83" t="s">
        <v>130</v>
      </c>
      <c r="B416" s="83" t="s">
        <v>98</v>
      </c>
      <c r="C416">
        <v>963791</v>
      </c>
      <c r="D416" t="s">
        <v>1062</v>
      </c>
      <c r="E416" t="s">
        <v>1062</v>
      </c>
      <c r="F416" s="83" t="s">
        <v>108</v>
      </c>
      <c r="G416" s="213">
        <v>31242</v>
      </c>
      <c r="H416" s="83" t="s">
        <v>102</v>
      </c>
      <c r="I416" s="213">
        <v>43419</v>
      </c>
      <c r="J416" s="83" t="s">
        <v>228</v>
      </c>
      <c r="K416" s="214">
        <v>227995108121</v>
      </c>
      <c r="L416" s="83" t="s">
        <v>135</v>
      </c>
      <c r="M416" s="213">
        <v>43633</v>
      </c>
      <c r="N416">
        <v>720850</v>
      </c>
      <c r="O416" s="145" t="s">
        <v>567</v>
      </c>
      <c r="P416" s="145" t="s">
        <v>99</v>
      </c>
      <c r="Q416" s="145" t="s">
        <v>100</v>
      </c>
      <c r="R416" s="145" t="s">
        <v>567</v>
      </c>
      <c r="V416">
        <v>1369</v>
      </c>
      <c r="W416" s="83" t="s">
        <v>1771</v>
      </c>
      <c r="X416" s="83" t="s">
        <v>103</v>
      </c>
      <c r="Y416" t="s">
        <v>2378</v>
      </c>
      <c r="Z416" s="83" t="s">
        <v>102</v>
      </c>
      <c r="AA416" s="83" t="s">
        <v>102</v>
      </c>
      <c r="AB416" t="s">
        <v>3368</v>
      </c>
      <c r="AC416" s="83" t="s">
        <v>3939</v>
      </c>
      <c r="AD416" s="83" t="s">
        <v>111</v>
      </c>
      <c r="AE416" s="83" t="s">
        <v>105</v>
      </c>
      <c r="AF416" t="s">
        <v>2378</v>
      </c>
      <c r="AG416" s="83" t="s">
        <v>102</v>
      </c>
      <c r="AH416" s="83" t="s">
        <v>102</v>
      </c>
      <c r="AI416" t="s">
        <v>3368</v>
      </c>
      <c r="AJ416" s="83" t="s">
        <v>3939</v>
      </c>
      <c r="AK416" s="83" t="s">
        <v>111</v>
      </c>
      <c r="AL416" s="83" t="s">
        <v>105</v>
      </c>
      <c r="AM416" s="87" t="s">
        <v>106</v>
      </c>
      <c r="AN416" t="s">
        <v>2378</v>
      </c>
      <c r="AO416" t="s">
        <v>3368</v>
      </c>
      <c r="AP416" s="83" t="s">
        <v>3939</v>
      </c>
      <c r="AQ416" s="83" t="s">
        <v>144</v>
      </c>
      <c r="AR416" s="87" t="s">
        <v>106</v>
      </c>
      <c r="AT416" s="83" t="s">
        <v>107</v>
      </c>
      <c r="AU416" s="146" t="s">
        <v>107</v>
      </c>
      <c r="AV416" s="146" t="s">
        <v>107</v>
      </c>
      <c r="AX416" s="110" t="s">
        <v>107</v>
      </c>
      <c r="AY416" s="111"/>
      <c r="AZ416" s="112">
        <f t="shared" ca="1" si="28"/>
        <v>4186</v>
      </c>
      <c r="BA416" s="136">
        <f t="shared" ca="1" si="29"/>
        <v>9</v>
      </c>
      <c r="BB416" s="114" t="s">
        <v>136</v>
      </c>
      <c r="BC416" s="114" t="s">
        <v>108</v>
      </c>
      <c r="BD416" s="114"/>
      <c r="BE416" s="115" t="s">
        <v>102</v>
      </c>
      <c r="BF416" s="115" t="s">
        <v>102</v>
      </c>
      <c r="BG416" s="115" t="s">
        <v>102</v>
      </c>
      <c r="BH416" s="115" t="s">
        <v>102</v>
      </c>
      <c r="BI416" s="116"/>
      <c r="BJ416" s="117" t="s">
        <v>109</v>
      </c>
      <c r="BK416" s="117" t="s">
        <v>109</v>
      </c>
      <c r="BL416" s="83">
        <f t="shared" ca="1" si="30"/>
        <v>26</v>
      </c>
      <c r="BM416" s="83" t="s">
        <v>270</v>
      </c>
      <c r="BN416" s="83">
        <v>0</v>
      </c>
      <c r="BO416" s="83" t="s">
        <v>108</v>
      </c>
      <c r="BP416" s="83">
        <v>-712425</v>
      </c>
      <c r="BQ416" s="83" t="s">
        <v>381</v>
      </c>
      <c r="BR416" s="83" t="s">
        <v>157</v>
      </c>
      <c r="BS416" s="83" t="s">
        <v>502</v>
      </c>
      <c r="BT416" s="83">
        <v>-712425</v>
      </c>
      <c r="BU416" s="83" t="s">
        <v>381</v>
      </c>
      <c r="BV416" s="83" t="s">
        <v>157</v>
      </c>
      <c r="BW416" s="83" t="s">
        <v>502</v>
      </c>
      <c r="BY416" s="136">
        <v>0</v>
      </c>
      <c r="BZ416" s="136">
        <v>0</v>
      </c>
      <c r="CA416" s="136">
        <v>0</v>
      </c>
      <c r="CB416" s="136">
        <v>0</v>
      </c>
      <c r="CD416" s="136">
        <v>0</v>
      </c>
      <c r="CE416" s="136">
        <v>0</v>
      </c>
      <c r="CF416" s="136">
        <v>0</v>
      </c>
      <c r="CG416" s="136">
        <v>0</v>
      </c>
      <c r="CH416" s="136">
        <v>0</v>
      </c>
      <c r="CI416" s="136">
        <v>0</v>
      </c>
      <c r="CJ416" s="136">
        <v>0</v>
      </c>
      <c r="CK416" s="138">
        <v>0</v>
      </c>
      <c r="CL416" s="138">
        <v>0</v>
      </c>
      <c r="CM416" s="136">
        <v>0</v>
      </c>
      <c r="CN416" s="136">
        <v>0</v>
      </c>
      <c r="CO416" s="85">
        <v>43823</v>
      </c>
      <c r="CP416" s="83" t="s">
        <v>4462</v>
      </c>
      <c r="CQ416" s="83" t="s">
        <v>102</v>
      </c>
      <c r="CR416" s="83" t="s">
        <v>482</v>
      </c>
      <c r="CS416" s="83">
        <v>411</v>
      </c>
      <c r="CT416" s="83" t="s">
        <v>483</v>
      </c>
      <c r="CU416" s="83">
        <v>1</v>
      </c>
      <c r="CV416" s="83">
        <v>0</v>
      </c>
      <c r="CW416" s="83">
        <v>0</v>
      </c>
      <c r="CX416" s="83" t="s">
        <v>109</v>
      </c>
      <c r="CY416" s="83" t="s">
        <v>583</v>
      </c>
      <c r="CZ416" s="83">
        <v>0</v>
      </c>
      <c r="DA416" s="83">
        <v>0</v>
      </c>
      <c r="DB416" s="83">
        <f t="shared" si="27"/>
        <v>0</v>
      </c>
      <c r="DC416" s="83" t="s">
        <v>497</v>
      </c>
      <c r="DE416" s="136">
        <v>1</v>
      </c>
      <c r="DF416" s="136">
        <v>1</v>
      </c>
      <c r="DG416" s="215" t="s">
        <v>269</v>
      </c>
      <c r="DH416" s="136">
        <v>1</v>
      </c>
      <c r="DI416" s="136">
        <v>1</v>
      </c>
      <c r="DJ416" s="215" t="s">
        <v>269</v>
      </c>
      <c r="EE416" s="136" t="b">
        <v>1</v>
      </c>
      <c r="EF416" s="136" t="b">
        <v>1</v>
      </c>
      <c r="EG416" s="136" t="b">
        <v>1</v>
      </c>
      <c r="EH416" s="136" t="b">
        <v>1</v>
      </c>
      <c r="EL416" s="215" t="s">
        <v>269</v>
      </c>
    </row>
    <row r="417" spans="1:142" ht="60" customHeight="1" x14ac:dyDescent="0.55000000000000004">
      <c r="A417" s="83" t="s">
        <v>130</v>
      </c>
      <c r="B417" s="83" t="s">
        <v>98</v>
      </c>
      <c r="C417">
        <v>483276</v>
      </c>
      <c r="D417" t="s">
        <v>1063</v>
      </c>
      <c r="E417" t="s">
        <v>1063</v>
      </c>
      <c r="F417" s="83" t="s">
        <v>108</v>
      </c>
      <c r="G417" s="213">
        <v>39986</v>
      </c>
      <c r="H417" s="83" t="s">
        <v>102</v>
      </c>
      <c r="I417" s="213">
        <v>43115</v>
      </c>
      <c r="J417" s="83" t="s">
        <v>228</v>
      </c>
      <c r="K417" s="214">
        <v>634464844516</v>
      </c>
      <c r="L417" s="83" t="s">
        <v>97</v>
      </c>
      <c r="M417" s="213">
        <v>43704</v>
      </c>
      <c r="N417">
        <v>508604</v>
      </c>
      <c r="O417" s="145" t="s">
        <v>567</v>
      </c>
      <c r="P417" s="145" t="s">
        <v>99</v>
      </c>
      <c r="Q417" s="145" t="s">
        <v>100</v>
      </c>
      <c r="R417" s="145" t="s">
        <v>567</v>
      </c>
      <c r="V417">
        <v>7363</v>
      </c>
      <c r="W417" s="83" t="s">
        <v>101</v>
      </c>
      <c r="X417" s="83" t="s">
        <v>103</v>
      </c>
      <c r="Y417" t="s">
        <v>2379</v>
      </c>
      <c r="Z417" s="83" t="s">
        <v>102</v>
      </c>
      <c r="AA417" s="83" t="s">
        <v>102</v>
      </c>
      <c r="AB417" t="s">
        <v>3369</v>
      </c>
      <c r="AC417" s="83" t="s">
        <v>3940</v>
      </c>
      <c r="AD417" s="83" t="s">
        <v>144</v>
      </c>
      <c r="AE417" s="83" t="s">
        <v>105</v>
      </c>
      <c r="AF417" t="s">
        <v>2379</v>
      </c>
      <c r="AG417" s="83" t="s">
        <v>102</v>
      </c>
      <c r="AH417" s="83" t="s">
        <v>102</v>
      </c>
      <c r="AI417" t="s">
        <v>3369</v>
      </c>
      <c r="AJ417" s="83" t="s">
        <v>3940</v>
      </c>
      <c r="AK417" s="83" t="s">
        <v>144</v>
      </c>
      <c r="AL417" s="83" t="s">
        <v>105</v>
      </c>
      <c r="AM417" s="87" t="s">
        <v>106</v>
      </c>
      <c r="AN417" t="s">
        <v>2379</v>
      </c>
      <c r="AO417" t="s">
        <v>3369</v>
      </c>
      <c r="AP417" s="83" t="s">
        <v>3940</v>
      </c>
      <c r="AQ417" s="83" t="s">
        <v>111</v>
      </c>
      <c r="AR417" s="87" t="s">
        <v>106</v>
      </c>
      <c r="AT417" s="83" t="s">
        <v>107</v>
      </c>
      <c r="AU417" s="146" t="s">
        <v>107</v>
      </c>
      <c r="AV417" s="146" t="s">
        <v>107</v>
      </c>
      <c r="AX417" s="110" t="s">
        <v>107</v>
      </c>
      <c r="AY417" s="111"/>
      <c r="AZ417" s="112">
        <f t="shared" ca="1" si="28"/>
        <v>9758</v>
      </c>
      <c r="BA417" s="136">
        <f t="shared" ca="1" si="29"/>
        <v>85</v>
      </c>
      <c r="BB417" s="114" t="s">
        <v>134</v>
      </c>
      <c r="BC417" s="114" t="s">
        <v>108</v>
      </c>
      <c r="BD417" s="114"/>
      <c r="BE417" s="115" t="s">
        <v>102</v>
      </c>
      <c r="BF417" s="115" t="s">
        <v>102</v>
      </c>
      <c r="BG417" s="115" t="s">
        <v>102</v>
      </c>
      <c r="BH417" s="115" t="s">
        <v>102</v>
      </c>
      <c r="BI417" s="116"/>
      <c r="BJ417" s="117" t="s">
        <v>109</v>
      </c>
      <c r="BK417" s="117" t="s">
        <v>109</v>
      </c>
      <c r="BL417" s="83">
        <f t="shared" ca="1" si="30"/>
        <v>36</v>
      </c>
      <c r="BM417" s="83" t="s">
        <v>108</v>
      </c>
      <c r="BN417" s="83">
        <v>0</v>
      </c>
      <c r="BO417" s="83" t="s">
        <v>108</v>
      </c>
      <c r="BP417" s="83">
        <v>-714160</v>
      </c>
      <c r="BQ417" s="83" t="s">
        <v>312</v>
      </c>
      <c r="BR417" s="83" t="s">
        <v>153</v>
      </c>
      <c r="BS417" s="83" t="s">
        <v>499</v>
      </c>
      <c r="BT417" s="83">
        <v>-714160</v>
      </c>
      <c r="BU417" s="83" t="s">
        <v>312</v>
      </c>
      <c r="BV417" s="83" t="s">
        <v>153</v>
      </c>
      <c r="BW417" s="83" t="s">
        <v>499</v>
      </c>
      <c r="BY417" s="136">
        <v>0</v>
      </c>
      <c r="BZ417" s="136">
        <v>0</v>
      </c>
      <c r="CA417" s="136">
        <v>0</v>
      </c>
      <c r="CB417" s="136">
        <v>0</v>
      </c>
      <c r="CD417" s="136">
        <v>0</v>
      </c>
      <c r="CE417" s="136">
        <v>0</v>
      </c>
      <c r="CF417" s="136">
        <v>0</v>
      </c>
      <c r="CG417" s="136">
        <v>0</v>
      </c>
      <c r="CH417" s="136">
        <v>0</v>
      </c>
      <c r="CI417" s="136">
        <v>0</v>
      </c>
      <c r="CJ417" s="136">
        <v>0</v>
      </c>
      <c r="CK417" s="138">
        <v>0</v>
      </c>
      <c r="CL417" s="138">
        <v>0</v>
      </c>
      <c r="CM417" s="136">
        <v>0</v>
      </c>
      <c r="CN417" s="136">
        <v>0</v>
      </c>
      <c r="CO417" s="85">
        <v>43824</v>
      </c>
      <c r="CP417" s="83" t="s">
        <v>4463</v>
      </c>
      <c r="CQ417" s="83" t="s">
        <v>102</v>
      </c>
      <c r="CR417" s="83" t="s">
        <v>482</v>
      </c>
      <c r="CS417" s="83">
        <v>412</v>
      </c>
      <c r="CT417" s="83" t="s">
        <v>483</v>
      </c>
      <c r="CU417" s="83">
        <v>1</v>
      </c>
      <c r="CV417" s="83">
        <v>0</v>
      </c>
      <c r="CW417" s="83">
        <v>0</v>
      </c>
      <c r="CX417" s="83" t="s">
        <v>109</v>
      </c>
      <c r="CY417" s="83" t="s">
        <v>583</v>
      </c>
      <c r="CZ417" s="83">
        <v>0</v>
      </c>
      <c r="DA417" s="83">
        <v>0</v>
      </c>
      <c r="DB417" s="83">
        <f t="shared" si="27"/>
        <v>0</v>
      </c>
      <c r="DC417" s="83" t="s">
        <v>497</v>
      </c>
      <c r="DE417" s="136">
        <v>1</v>
      </c>
      <c r="DF417" s="136">
        <v>1</v>
      </c>
      <c r="DG417" s="215" t="s">
        <v>269</v>
      </c>
      <c r="DH417" s="136">
        <v>1</v>
      </c>
      <c r="DI417" s="136">
        <v>1</v>
      </c>
      <c r="DJ417" s="215" t="s">
        <v>269</v>
      </c>
      <c r="EE417" s="136" t="b">
        <v>1</v>
      </c>
      <c r="EF417" s="136" t="b">
        <v>1</v>
      </c>
      <c r="EG417" s="136" t="b">
        <v>1</v>
      </c>
      <c r="EH417" s="136" t="b">
        <v>1</v>
      </c>
      <c r="EL417" s="215" t="s">
        <v>269</v>
      </c>
    </row>
    <row r="418" spans="1:142" ht="60" customHeight="1" x14ac:dyDescent="0.55000000000000004">
      <c r="A418" s="83" t="s">
        <v>130</v>
      </c>
      <c r="B418" s="83" t="s">
        <v>98</v>
      </c>
      <c r="C418">
        <v>121558</v>
      </c>
      <c r="D418" t="s">
        <v>1064</v>
      </c>
      <c r="E418" t="s">
        <v>1064</v>
      </c>
      <c r="F418" s="83" t="s">
        <v>108</v>
      </c>
      <c r="G418" s="213">
        <v>42173</v>
      </c>
      <c r="H418" s="83" t="s">
        <v>102</v>
      </c>
      <c r="I418" s="213">
        <v>43155</v>
      </c>
      <c r="J418" s="83" t="s">
        <v>228</v>
      </c>
      <c r="K418" s="214">
        <v>844866384751</v>
      </c>
      <c r="L418" s="83" t="s">
        <v>126</v>
      </c>
      <c r="M418" s="213">
        <v>43651</v>
      </c>
      <c r="N418">
        <v>593768</v>
      </c>
      <c r="O418" s="145" t="s">
        <v>567</v>
      </c>
      <c r="P418" s="145" t="s">
        <v>99</v>
      </c>
      <c r="Q418" s="145" t="s">
        <v>100</v>
      </c>
      <c r="R418" s="145" t="s">
        <v>567</v>
      </c>
      <c r="V418">
        <v>1358</v>
      </c>
      <c r="W418" s="83" t="s">
        <v>101</v>
      </c>
      <c r="X418" s="83" t="s">
        <v>103</v>
      </c>
      <c r="Y418" t="s">
        <v>2380</v>
      </c>
      <c r="Z418" s="83" t="s">
        <v>102</v>
      </c>
      <c r="AA418" s="83" t="s">
        <v>102</v>
      </c>
      <c r="AB418" t="s">
        <v>3370</v>
      </c>
      <c r="AC418" s="83" t="s">
        <v>3941</v>
      </c>
      <c r="AD418" s="83" t="s">
        <v>144</v>
      </c>
      <c r="AE418" s="83" t="s">
        <v>105</v>
      </c>
      <c r="AF418" t="s">
        <v>2380</v>
      </c>
      <c r="AG418" s="83" t="s">
        <v>102</v>
      </c>
      <c r="AH418" s="83" t="s">
        <v>102</v>
      </c>
      <c r="AI418" t="s">
        <v>3370</v>
      </c>
      <c r="AJ418" s="83" t="s">
        <v>3941</v>
      </c>
      <c r="AK418" s="83" t="s">
        <v>144</v>
      </c>
      <c r="AL418" s="83" t="s">
        <v>105</v>
      </c>
      <c r="AM418" s="87" t="s">
        <v>106</v>
      </c>
      <c r="AN418" t="s">
        <v>2380</v>
      </c>
      <c r="AO418" t="s">
        <v>3370</v>
      </c>
      <c r="AP418" s="83" t="s">
        <v>3941</v>
      </c>
      <c r="AQ418" s="83" t="s">
        <v>144</v>
      </c>
      <c r="AR418" s="87" t="s">
        <v>106</v>
      </c>
      <c r="AT418" s="83" t="s">
        <v>107</v>
      </c>
      <c r="AU418" s="146" t="s">
        <v>107</v>
      </c>
      <c r="AV418" s="146" t="s">
        <v>107</v>
      </c>
      <c r="AX418" s="110" t="s">
        <v>107</v>
      </c>
      <c r="AY418" s="111"/>
      <c r="AZ418" s="112">
        <f t="shared" ca="1" si="28"/>
        <v>7794</v>
      </c>
      <c r="BA418" s="136">
        <f t="shared" ca="1" si="29"/>
        <v>51</v>
      </c>
      <c r="BB418" s="114" t="s">
        <v>134</v>
      </c>
      <c r="BC418" s="114" t="s">
        <v>108</v>
      </c>
      <c r="BD418" s="114"/>
      <c r="BE418" s="115" t="s">
        <v>102</v>
      </c>
      <c r="BF418" s="115" t="s">
        <v>102</v>
      </c>
      <c r="BG418" s="115" t="s">
        <v>102</v>
      </c>
      <c r="BH418" s="115" t="s">
        <v>102</v>
      </c>
      <c r="BI418" s="116"/>
      <c r="BJ418" s="117" t="s">
        <v>109</v>
      </c>
      <c r="BK418" s="117" t="s">
        <v>109</v>
      </c>
      <c r="BL418" s="83">
        <f t="shared" ca="1" si="30"/>
        <v>57</v>
      </c>
      <c r="BM418" s="83" t="s">
        <v>108</v>
      </c>
      <c r="BN418" s="83">
        <v>0</v>
      </c>
      <c r="BO418" s="83" t="s">
        <v>108</v>
      </c>
      <c r="BP418" s="83">
        <v>-715895</v>
      </c>
      <c r="BQ418" s="83" t="s">
        <v>198</v>
      </c>
      <c r="BR418" s="83" t="s">
        <v>164</v>
      </c>
      <c r="BS418" s="83" t="s">
        <v>499</v>
      </c>
      <c r="BT418" s="83">
        <v>-715895</v>
      </c>
      <c r="BU418" s="83" t="s">
        <v>198</v>
      </c>
      <c r="BV418" s="83" t="s">
        <v>164</v>
      </c>
      <c r="BW418" s="83" t="s">
        <v>499</v>
      </c>
      <c r="BY418" s="136">
        <v>0</v>
      </c>
      <c r="BZ418" s="136">
        <v>0</v>
      </c>
      <c r="CA418" s="136">
        <v>0</v>
      </c>
      <c r="CB418" s="136">
        <v>0</v>
      </c>
      <c r="CD418" s="136">
        <v>0</v>
      </c>
      <c r="CE418" s="136">
        <v>0</v>
      </c>
      <c r="CF418" s="136">
        <v>0</v>
      </c>
      <c r="CG418" s="136">
        <v>0</v>
      </c>
      <c r="CH418" s="136">
        <v>0</v>
      </c>
      <c r="CI418" s="136">
        <v>0</v>
      </c>
      <c r="CJ418" s="136">
        <v>0</v>
      </c>
      <c r="CK418" s="138">
        <v>0</v>
      </c>
      <c r="CL418" s="138">
        <v>0</v>
      </c>
      <c r="CM418" s="136">
        <v>0</v>
      </c>
      <c r="CN418" s="136">
        <v>0</v>
      </c>
      <c r="CO418" s="85">
        <v>43825</v>
      </c>
      <c r="CP418" s="83" t="s">
        <v>4464</v>
      </c>
      <c r="CQ418" s="83" t="s">
        <v>102</v>
      </c>
      <c r="CR418" s="83" t="s">
        <v>482</v>
      </c>
      <c r="CS418" s="83">
        <v>413</v>
      </c>
      <c r="CT418" s="83" t="s">
        <v>483</v>
      </c>
      <c r="CU418" s="83">
        <v>1</v>
      </c>
      <c r="CV418" s="83">
        <v>0</v>
      </c>
      <c r="CW418" s="83">
        <v>0</v>
      </c>
      <c r="CX418" s="83" t="s">
        <v>109</v>
      </c>
      <c r="CY418" s="83" t="s">
        <v>583</v>
      </c>
      <c r="CZ418" s="83">
        <v>0</v>
      </c>
      <c r="DA418" s="83">
        <v>0</v>
      </c>
      <c r="DB418" s="83">
        <f t="shared" si="27"/>
        <v>0</v>
      </c>
      <c r="DC418" s="83" t="s">
        <v>497</v>
      </c>
      <c r="DE418" s="136">
        <v>1</v>
      </c>
      <c r="DF418" s="136">
        <v>1</v>
      </c>
      <c r="DG418" s="215" t="s">
        <v>269</v>
      </c>
      <c r="DH418" s="136">
        <v>1</v>
      </c>
      <c r="DI418" s="136">
        <v>1</v>
      </c>
      <c r="DJ418" s="215" t="s">
        <v>269</v>
      </c>
      <c r="EE418" s="136" t="b">
        <v>1</v>
      </c>
      <c r="EF418" s="136" t="b">
        <v>1</v>
      </c>
      <c r="EG418" s="136" t="b">
        <v>1</v>
      </c>
      <c r="EH418" s="136" t="b">
        <v>1</v>
      </c>
      <c r="EL418" s="215" t="s">
        <v>269</v>
      </c>
    </row>
    <row r="419" spans="1:142" ht="60" customHeight="1" x14ac:dyDescent="0.55000000000000004">
      <c r="A419" s="83" t="s">
        <v>130</v>
      </c>
      <c r="B419" s="83" t="s">
        <v>98</v>
      </c>
      <c r="C419">
        <v>734258</v>
      </c>
      <c r="D419" t="s">
        <v>1065</v>
      </c>
      <c r="E419" t="s">
        <v>1065</v>
      </c>
      <c r="F419" s="83" t="s">
        <v>108</v>
      </c>
      <c r="G419" s="213">
        <v>28759</v>
      </c>
      <c r="H419" s="83" t="s">
        <v>102</v>
      </c>
      <c r="I419" s="213">
        <v>43331</v>
      </c>
      <c r="J419" s="83" t="s">
        <v>228</v>
      </c>
      <c r="K419" s="214">
        <v>256484114365</v>
      </c>
      <c r="L419" s="83" t="s">
        <v>135</v>
      </c>
      <c r="M419" s="213">
        <v>43696</v>
      </c>
      <c r="N419">
        <v>381175</v>
      </c>
      <c r="O419" s="145" t="s">
        <v>567</v>
      </c>
      <c r="P419" s="145" t="s">
        <v>99</v>
      </c>
      <c r="Q419" s="145" t="s">
        <v>100</v>
      </c>
      <c r="R419" s="145" t="s">
        <v>567</v>
      </c>
      <c r="V419">
        <v>84</v>
      </c>
      <c r="W419" s="83" t="s">
        <v>1772</v>
      </c>
      <c r="X419" s="83" t="s">
        <v>103</v>
      </c>
      <c r="Y419" t="s">
        <v>2381</v>
      </c>
      <c r="Z419" s="83" t="s">
        <v>102</v>
      </c>
      <c r="AA419" s="83" t="s">
        <v>102</v>
      </c>
      <c r="AB419" t="s">
        <v>3371</v>
      </c>
      <c r="AC419" s="83" t="s">
        <v>3942</v>
      </c>
      <c r="AD419" s="83" t="s">
        <v>111</v>
      </c>
      <c r="AE419" s="83" t="s">
        <v>105</v>
      </c>
      <c r="AF419" t="s">
        <v>2381</v>
      </c>
      <c r="AG419" s="83" t="s">
        <v>102</v>
      </c>
      <c r="AH419" s="83" t="s">
        <v>102</v>
      </c>
      <c r="AI419" t="s">
        <v>3371</v>
      </c>
      <c r="AJ419" s="83" t="s">
        <v>3942</v>
      </c>
      <c r="AK419" s="83" t="s">
        <v>111</v>
      </c>
      <c r="AL419" s="83" t="s">
        <v>105</v>
      </c>
      <c r="AM419" s="87" t="s">
        <v>106</v>
      </c>
      <c r="AN419" t="s">
        <v>2381</v>
      </c>
      <c r="AO419" t="s">
        <v>3371</v>
      </c>
      <c r="AP419" s="83" t="s">
        <v>3942</v>
      </c>
      <c r="AQ419" s="83" t="s">
        <v>144</v>
      </c>
      <c r="AR419" s="87" t="s">
        <v>106</v>
      </c>
      <c r="AT419" s="83" t="s">
        <v>107</v>
      </c>
      <c r="AU419" s="146" t="s">
        <v>107</v>
      </c>
      <c r="AV419" s="146" t="s">
        <v>107</v>
      </c>
      <c r="AX419" s="110" t="s">
        <v>107</v>
      </c>
      <c r="AY419" s="111"/>
      <c r="AZ419" s="112">
        <f t="shared" ca="1" si="28"/>
        <v>5742</v>
      </c>
      <c r="BA419" s="136">
        <f t="shared" ca="1" si="29"/>
        <v>67</v>
      </c>
      <c r="BB419" s="114" t="s">
        <v>136</v>
      </c>
      <c r="BC419" s="114" t="s">
        <v>108</v>
      </c>
      <c r="BD419" s="114"/>
      <c r="BE419" s="115" t="s">
        <v>102</v>
      </c>
      <c r="BF419" s="115" t="s">
        <v>102</v>
      </c>
      <c r="BG419" s="115" t="s">
        <v>102</v>
      </c>
      <c r="BH419" s="115" t="s">
        <v>102</v>
      </c>
      <c r="BI419" s="116"/>
      <c r="BJ419" s="117" t="s">
        <v>109</v>
      </c>
      <c r="BK419" s="117" t="s">
        <v>109</v>
      </c>
      <c r="BL419" s="83">
        <f t="shared" ca="1" si="30"/>
        <v>59</v>
      </c>
      <c r="BM419" s="83" t="s">
        <v>270</v>
      </c>
      <c r="BN419" s="83">
        <v>0</v>
      </c>
      <c r="BO419" s="83" t="s">
        <v>108</v>
      </c>
      <c r="BP419" s="83">
        <v>-717630</v>
      </c>
      <c r="BQ419" s="83" t="s">
        <v>381</v>
      </c>
      <c r="BR419" s="83" t="s">
        <v>157</v>
      </c>
      <c r="BS419" s="83" t="s">
        <v>502</v>
      </c>
      <c r="BT419" s="83">
        <v>-717630</v>
      </c>
      <c r="BU419" s="83" t="s">
        <v>381</v>
      </c>
      <c r="BV419" s="83" t="s">
        <v>157</v>
      </c>
      <c r="BW419" s="83" t="s">
        <v>502</v>
      </c>
      <c r="BY419" s="136">
        <v>0</v>
      </c>
      <c r="BZ419" s="136">
        <v>0</v>
      </c>
      <c r="CA419" s="136">
        <v>0</v>
      </c>
      <c r="CB419" s="136">
        <v>0</v>
      </c>
      <c r="CD419" s="136">
        <v>0</v>
      </c>
      <c r="CE419" s="136">
        <v>0</v>
      </c>
      <c r="CF419" s="136">
        <v>0</v>
      </c>
      <c r="CG419" s="136">
        <v>0</v>
      </c>
      <c r="CH419" s="136">
        <v>0</v>
      </c>
      <c r="CI419" s="136">
        <v>0</v>
      </c>
      <c r="CJ419" s="136">
        <v>0</v>
      </c>
      <c r="CK419" s="138">
        <v>0</v>
      </c>
      <c r="CL419" s="138">
        <v>0</v>
      </c>
      <c r="CM419" s="136">
        <v>0</v>
      </c>
      <c r="CN419" s="136">
        <v>0</v>
      </c>
      <c r="CO419" s="85">
        <v>43826</v>
      </c>
      <c r="CP419" s="83" t="s">
        <v>4465</v>
      </c>
      <c r="CQ419" s="83" t="s">
        <v>102</v>
      </c>
      <c r="CR419" s="83" t="s">
        <v>482</v>
      </c>
      <c r="CS419" s="83">
        <v>414</v>
      </c>
      <c r="CT419" s="83" t="s">
        <v>483</v>
      </c>
      <c r="CU419" s="83">
        <v>1</v>
      </c>
      <c r="CV419" s="83">
        <v>0</v>
      </c>
      <c r="CW419" s="83">
        <v>0</v>
      </c>
      <c r="CX419" s="83" t="s">
        <v>109</v>
      </c>
      <c r="CY419" s="83" t="s">
        <v>583</v>
      </c>
      <c r="CZ419" s="83">
        <v>0</v>
      </c>
      <c r="DA419" s="83">
        <v>0</v>
      </c>
      <c r="DB419" s="83">
        <f t="shared" si="27"/>
        <v>0</v>
      </c>
      <c r="DC419" s="83" t="s">
        <v>497</v>
      </c>
      <c r="DE419" s="136">
        <v>1</v>
      </c>
      <c r="DF419" s="136">
        <v>1</v>
      </c>
      <c r="DG419" s="215" t="s">
        <v>269</v>
      </c>
      <c r="DH419" s="136">
        <v>1</v>
      </c>
      <c r="DI419" s="136">
        <v>1</v>
      </c>
      <c r="DJ419" s="215" t="s">
        <v>269</v>
      </c>
      <c r="EE419" s="136" t="b">
        <v>1</v>
      </c>
      <c r="EF419" s="136" t="b">
        <v>1</v>
      </c>
      <c r="EG419" s="136" t="b">
        <v>1</v>
      </c>
      <c r="EH419" s="136" t="b">
        <v>1</v>
      </c>
      <c r="EL419" s="215" t="s">
        <v>269</v>
      </c>
    </row>
    <row r="420" spans="1:142" ht="60" customHeight="1" x14ac:dyDescent="0.55000000000000004">
      <c r="A420" s="83" t="s">
        <v>130</v>
      </c>
      <c r="B420" s="83" t="s">
        <v>98</v>
      </c>
      <c r="C420">
        <v>282777</v>
      </c>
      <c r="D420" t="s">
        <v>1066</v>
      </c>
      <c r="E420" t="s">
        <v>1066</v>
      </c>
      <c r="F420" s="83" t="s">
        <v>108</v>
      </c>
      <c r="G420" s="213">
        <v>33019</v>
      </c>
      <c r="H420" s="83" t="s">
        <v>102</v>
      </c>
      <c r="I420" s="213">
        <v>43260</v>
      </c>
      <c r="J420" s="83" t="s">
        <v>228</v>
      </c>
      <c r="K420" s="214">
        <v>541393869221</v>
      </c>
      <c r="L420" s="83" t="s">
        <v>97</v>
      </c>
      <c r="M420" s="213">
        <v>43698</v>
      </c>
      <c r="N420">
        <v>804833</v>
      </c>
      <c r="O420" s="145" t="s">
        <v>567</v>
      </c>
      <c r="P420" s="145" t="s">
        <v>99</v>
      </c>
      <c r="Q420" s="145" t="s">
        <v>100</v>
      </c>
      <c r="R420" s="145" t="s">
        <v>567</v>
      </c>
      <c r="V420">
        <v>2105</v>
      </c>
      <c r="W420" s="83" t="s">
        <v>101</v>
      </c>
      <c r="X420" s="83" t="s">
        <v>103</v>
      </c>
      <c r="Y420" t="s">
        <v>2382</v>
      </c>
      <c r="Z420" s="83" t="s">
        <v>102</v>
      </c>
      <c r="AA420" s="83" t="s">
        <v>102</v>
      </c>
      <c r="AB420" t="s">
        <v>3372</v>
      </c>
      <c r="AC420" s="83" t="s">
        <v>3943</v>
      </c>
      <c r="AD420" s="83" t="s">
        <v>144</v>
      </c>
      <c r="AE420" s="83" t="s">
        <v>105</v>
      </c>
      <c r="AF420" t="s">
        <v>2382</v>
      </c>
      <c r="AG420" s="83" t="s">
        <v>102</v>
      </c>
      <c r="AH420" s="83" t="s">
        <v>102</v>
      </c>
      <c r="AI420" t="s">
        <v>3372</v>
      </c>
      <c r="AJ420" s="83" t="s">
        <v>3943</v>
      </c>
      <c r="AK420" s="83" t="s">
        <v>144</v>
      </c>
      <c r="AL420" s="83" t="s">
        <v>105</v>
      </c>
      <c r="AM420" s="87" t="s">
        <v>106</v>
      </c>
      <c r="AN420" t="s">
        <v>2382</v>
      </c>
      <c r="AO420" t="s">
        <v>3372</v>
      </c>
      <c r="AP420" s="83" t="s">
        <v>3943</v>
      </c>
      <c r="AQ420" s="83" t="s">
        <v>111</v>
      </c>
      <c r="AR420" s="87" t="s">
        <v>106</v>
      </c>
      <c r="AT420" s="83" t="s">
        <v>107</v>
      </c>
      <c r="AU420" s="146" t="s">
        <v>107</v>
      </c>
      <c r="AV420" s="146" t="s">
        <v>107</v>
      </c>
      <c r="AX420" s="110" t="s">
        <v>107</v>
      </c>
      <c r="AY420" s="111"/>
      <c r="AZ420" s="112">
        <f t="shared" ca="1" si="28"/>
        <v>8396</v>
      </c>
      <c r="BA420" s="136">
        <f t="shared" ca="1" si="29"/>
        <v>36</v>
      </c>
      <c r="BB420" s="114" t="s">
        <v>134</v>
      </c>
      <c r="BC420" s="114" t="s">
        <v>108</v>
      </c>
      <c r="BD420" s="114"/>
      <c r="BE420" s="115" t="s">
        <v>102</v>
      </c>
      <c r="BF420" s="115" t="s">
        <v>102</v>
      </c>
      <c r="BG420" s="115" t="s">
        <v>102</v>
      </c>
      <c r="BH420" s="115" t="s">
        <v>102</v>
      </c>
      <c r="BI420" s="116"/>
      <c r="BJ420" s="117" t="s">
        <v>109</v>
      </c>
      <c r="BK420" s="117" t="s">
        <v>109</v>
      </c>
      <c r="BL420" s="83">
        <f t="shared" ca="1" si="30"/>
        <v>36</v>
      </c>
      <c r="BM420" s="83" t="s">
        <v>108</v>
      </c>
      <c r="BN420" s="83">
        <v>0</v>
      </c>
      <c r="BO420" s="83" t="s">
        <v>108</v>
      </c>
      <c r="BP420" s="83">
        <v>-719365</v>
      </c>
      <c r="BQ420" s="83" t="s">
        <v>312</v>
      </c>
      <c r="BR420" s="83" t="s">
        <v>153</v>
      </c>
      <c r="BS420" s="83" t="s">
        <v>499</v>
      </c>
      <c r="BT420" s="83">
        <v>-719365</v>
      </c>
      <c r="BU420" s="83" t="s">
        <v>312</v>
      </c>
      <c r="BV420" s="83" t="s">
        <v>153</v>
      </c>
      <c r="BW420" s="83" t="s">
        <v>499</v>
      </c>
      <c r="BY420" s="136">
        <v>0</v>
      </c>
      <c r="BZ420" s="136">
        <v>0</v>
      </c>
      <c r="CA420" s="136">
        <v>0</v>
      </c>
      <c r="CB420" s="136">
        <v>0</v>
      </c>
      <c r="CD420" s="136">
        <v>0</v>
      </c>
      <c r="CE420" s="136">
        <v>0</v>
      </c>
      <c r="CF420" s="136">
        <v>0</v>
      </c>
      <c r="CG420" s="136">
        <v>0</v>
      </c>
      <c r="CH420" s="136">
        <v>0</v>
      </c>
      <c r="CI420" s="136">
        <v>0</v>
      </c>
      <c r="CJ420" s="136">
        <v>0</v>
      </c>
      <c r="CK420" s="138">
        <v>0</v>
      </c>
      <c r="CL420" s="138">
        <v>0</v>
      </c>
      <c r="CM420" s="136">
        <v>0</v>
      </c>
      <c r="CN420" s="136">
        <v>0</v>
      </c>
      <c r="CO420" s="85">
        <v>43827</v>
      </c>
      <c r="CP420" s="83" t="s">
        <v>4466</v>
      </c>
      <c r="CQ420" s="83" t="s">
        <v>102</v>
      </c>
      <c r="CR420" s="83" t="s">
        <v>482</v>
      </c>
      <c r="CS420" s="83">
        <v>415</v>
      </c>
      <c r="CT420" s="83" t="s">
        <v>483</v>
      </c>
      <c r="CU420" s="83">
        <v>1</v>
      </c>
      <c r="CV420" s="83">
        <v>0</v>
      </c>
      <c r="CW420" s="83">
        <v>0</v>
      </c>
      <c r="CX420" s="83" t="s">
        <v>109</v>
      </c>
      <c r="CY420" s="83" t="s">
        <v>583</v>
      </c>
      <c r="CZ420" s="83">
        <v>0</v>
      </c>
      <c r="DA420" s="83">
        <v>0</v>
      </c>
      <c r="DB420" s="83">
        <f t="shared" si="27"/>
        <v>0</v>
      </c>
      <c r="DC420" s="83" t="s">
        <v>497</v>
      </c>
      <c r="DE420" s="136">
        <v>1</v>
      </c>
      <c r="DF420" s="136">
        <v>1</v>
      </c>
      <c r="DG420" s="215" t="s">
        <v>269</v>
      </c>
      <c r="DH420" s="136">
        <v>1</v>
      </c>
      <c r="DI420" s="136">
        <v>1</v>
      </c>
      <c r="DJ420" s="215" t="s">
        <v>269</v>
      </c>
      <c r="EE420" s="136" t="b">
        <v>1</v>
      </c>
      <c r="EF420" s="136" t="b">
        <v>1</v>
      </c>
      <c r="EG420" s="136" t="b">
        <v>1</v>
      </c>
      <c r="EH420" s="136" t="b">
        <v>1</v>
      </c>
      <c r="EL420" s="215" t="s">
        <v>269</v>
      </c>
    </row>
    <row r="421" spans="1:142" ht="60" customHeight="1" x14ac:dyDescent="0.55000000000000004">
      <c r="A421" s="83" t="s">
        <v>130</v>
      </c>
      <c r="B421" s="83" t="s">
        <v>98</v>
      </c>
      <c r="C421">
        <v>904816</v>
      </c>
      <c r="D421" t="s">
        <v>1067</v>
      </c>
      <c r="E421" t="s">
        <v>1067</v>
      </c>
      <c r="F421" s="83" t="s">
        <v>108</v>
      </c>
      <c r="G421" s="213">
        <v>28016</v>
      </c>
      <c r="H421" s="83" t="s">
        <v>102</v>
      </c>
      <c r="I421" s="213">
        <v>43365</v>
      </c>
      <c r="J421" s="83" t="s">
        <v>228</v>
      </c>
      <c r="K421" s="214">
        <v>139605963061</v>
      </c>
      <c r="L421" s="83" t="s">
        <v>126</v>
      </c>
      <c r="M421" s="213">
        <v>43497</v>
      </c>
      <c r="N421">
        <v>305090</v>
      </c>
      <c r="O421" s="145" t="s">
        <v>567</v>
      </c>
      <c r="P421" s="145" t="s">
        <v>99</v>
      </c>
      <c r="Q421" s="145" t="s">
        <v>100</v>
      </c>
      <c r="R421" s="145" t="s">
        <v>567</v>
      </c>
      <c r="V421">
        <v>6981</v>
      </c>
      <c r="W421" s="83" t="s">
        <v>101</v>
      </c>
      <c r="X421" s="83" t="s">
        <v>103</v>
      </c>
      <c r="Y421" t="s">
        <v>2383</v>
      </c>
      <c r="Z421" s="83" t="s">
        <v>102</v>
      </c>
      <c r="AA421" s="83" t="s">
        <v>102</v>
      </c>
      <c r="AB421" t="s">
        <v>3373</v>
      </c>
      <c r="AC421" s="83" t="s">
        <v>3944</v>
      </c>
      <c r="AD421" s="83" t="s">
        <v>144</v>
      </c>
      <c r="AE421" s="83" t="s">
        <v>105</v>
      </c>
      <c r="AF421" t="s">
        <v>2383</v>
      </c>
      <c r="AG421" s="83" t="s">
        <v>102</v>
      </c>
      <c r="AH421" s="83" t="s">
        <v>102</v>
      </c>
      <c r="AI421" t="s">
        <v>3373</v>
      </c>
      <c r="AJ421" s="83" t="s">
        <v>3944</v>
      </c>
      <c r="AK421" s="83" t="s">
        <v>144</v>
      </c>
      <c r="AL421" s="83" t="s">
        <v>105</v>
      </c>
      <c r="AM421" s="87" t="s">
        <v>106</v>
      </c>
      <c r="AN421" t="s">
        <v>2383</v>
      </c>
      <c r="AO421" t="s">
        <v>3373</v>
      </c>
      <c r="AP421" s="83" t="s">
        <v>3944</v>
      </c>
      <c r="AQ421" s="83" t="s">
        <v>144</v>
      </c>
      <c r="AR421" s="87" t="s">
        <v>106</v>
      </c>
      <c r="AT421" s="83" t="s">
        <v>107</v>
      </c>
      <c r="AU421" s="146" t="s">
        <v>107</v>
      </c>
      <c r="AV421" s="146" t="s">
        <v>107</v>
      </c>
      <c r="AX421" s="110" t="s">
        <v>107</v>
      </c>
      <c r="AY421" s="111"/>
      <c r="AZ421" s="112">
        <f t="shared" ca="1" si="28"/>
        <v>5626</v>
      </c>
      <c r="BA421" s="136">
        <f t="shared" ca="1" si="29"/>
        <v>59</v>
      </c>
      <c r="BB421" s="114" t="s">
        <v>134</v>
      </c>
      <c r="BC421" s="114" t="s">
        <v>108</v>
      </c>
      <c r="BD421" s="114"/>
      <c r="BE421" s="115" t="s">
        <v>102</v>
      </c>
      <c r="BF421" s="115" t="s">
        <v>102</v>
      </c>
      <c r="BG421" s="115" t="s">
        <v>102</v>
      </c>
      <c r="BH421" s="115" t="s">
        <v>102</v>
      </c>
      <c r="BI421" s="116"/>
      <c r="BJ421" s="117" t="s">
        <v>109</v>
      </c>
      <c r="BK421" s="117" t="s">
        <v>109</v>
      </c>
      <c r="BL421" s="83">
        <f t="shared" ca="1" si="30"/>
        <v>35</v>
      </c>
      <c r="BM421" s="83" t="s">
        <v>108</v>
      </c>
      <c r="BN421" s="83">
        <v>0</v>
      </c>
      <c r="BO421" s="83" t="s">
        <v>108</v>
      </c>
      <c r="BP421" s="83">
        <v>-721100</v>
      </c>
      <c r="BQ421" s="83" t="s">
        <v>198</v>
      </c>
      <c r="BR421" s="83" t="s">
        <v>164</v>
      </c>
      <c r="BS421" s="83" t="s">
        <v>499</v>
      </c>
      <c r="BT421" s="83">
        <v>-721100</v>
      </c>
      <c r="BU421" s="83" t="s">
        <v>198</v>
      </c>
      <c r="BV421" s="83" t="s">
        <v>164</v>
      </c>
      <c r="BW421" s="83" t="s">
        <v>499</v>
      </c>
      <c r="BY421" s="136">
        <v>0</v>
      </c>
      <c r="BZ421" s="136">
        <v>0</v>
      </c>
      <c r="CA421" s="136">
        <v>0</v>
      </c>
      <c r="CB421" s="136">
        <v>0</v>
      </c>
      <c r="CD421" s="136">
        <v>0</v>
      </c>
      <c r="CE421" s="136">
        <v>0</v>
      </c>
      <c r="CF421" s="136">
        <v>0</v>
      </c>
      <c r="CG421" s="136">
        <v>0</v>
      </c>
      <c r="CH421" s="136">
        <v>0</v>
      </c>
      <c r="CI421" s="136">
        <v>0</v>
      </c>
      <c r="CJ421" s="136">
        <v>0</v>
      </c>
      <c r="CK421" s="138">
        <v>0</v>
      </c>
      <c r="CL421" s="138">
        <v>0</v>
      </c>
      <c r="CM421" s="136">
        <v>0</v>
      </c>
      <c r="CN421" s="136">
        <v>0</v>
      </c>
      <c r="CO421" s="85">
        <v>43828</v>
      </c>
      <c r="CP421" s="83" t="s">
        <v>4467</v>
      </c>
      <c r="CQ421" s="83" t="s">
        <v>102</v>
      </c>
      <c r="CR421" s="83" t="s">
        <v>482</v>
      </c>
      <c r="CS421" s="83">
        <v>416</v>
      </c>
      <c r="CT421" s="83" t="s">
        <v>483</v>
      </c>
      <c r="CU421" s="83">
        <v>1</v>
      </c>
      <c r="CV421" s="83">
        <v>0</v>
      </c>
      <c r="CW421" s="83">
        <v>0</v>
      </c>
      <c r="CX421" s="83" t="s">
        <v>109</v>
      </c>
      <c r="CY421" s="83" t="s">
        <v>583</v>
      </c>
      <c r="CZ421" s="83">
        <v>0</v>
      </c>
      <c r="DA421" s="83">
        <v>0</v>
      </c>
      <c r="DB421" s="83">
        <f t="shared" si="27"/>
        <v>0</v>
      </c>
      <c r="DC421" s="83" t="s">
        <v>497</v>
      </c>
      <c r="DE421" s="136">
        <v>1</v>
      </c>
      <c r="DF421" s="136">
        <v>1</v>
      </c>
      <c r="DG421" s="215" t="s">
        <v>269</v>
      </c>
      <c r="DH421" s="136">
        <v>1</v>
      </c>
      <c r="DI421" s="136">
        <v>1</v>
      </c>
      <c r="DJ421" s="215" t="s">
        <v>269</v>
      </c>
      <c r="EE421" s="136" t="b">
        <v>1</v>
      </c>
      <c r="EF421" s="136" t="b">
        <v>1</v>
      </c>
      <c r="EG421" s="136" t="b">
        <v>1</v>
      </c>
      <c r="EH421" s="136" t="b">
        <v>1</v>
      </c>
      <c r="EL421" s="215" t="s">
        <v>269</v>
      </c>
    </row>
    <row r="422" spans="1:142" ht="60" customHeight="1" x14ac:dyDescent="0.55000000000000004">
      <c r="A422" s="83" t="s">
        <v>130</v>
      </c>
      <c r="B422" s="83" t="s">
        <v>98</v>
      </c>
      <c r="C422">
        <v>480720</v>
      </c>
      <c r="D422" t="s">
        <v>1068</v>
      </c>
      <c r="E422" t="s">
        <v>1068</v>
      </c>
      <c r="F422" s="83" t="s">
        <v>108</v>
      </c>
      <c r="G422" s="213">
        <v>29793</v>
      </c>
      <c r="H422" s="83" t="s">
        <v>102</v>
      </c>
      <c r="I422" s="213">
        <v>43181</v>
      </c>
      <c r="J422" s="83" t="s">
        <v>228</v>
      </c>
      <c r="K422" s="214">
        <v>882409662360</v>
      </c>
      <c r="L422" s="83" t="s">
        <v>135</v>
      </c>
      <c r="M422" s="213">
        <v>43780</v>
      </c>
      <c r="N422">
        <v>911339</v>
      </c>
      <c r="O422" s="145" t="s">
        <v>567</v>
      </c>
      <c r="P422" s="145" t="s">
        <v>99</v>
      </c>
      <c r="Q422" s="145" t="s">
        <v>100</v>
      </c>
      <c r="R422" s="145" t="s">
        <v>567</v>
      </c>
      <c r="V422">
        <v>5825</v>
      </c>
      <c r="W422" s="83" t="s">
        <v>1773</v>
      </c>
      <c r="X422" s="83" t="s">
        <v>103</v>
      </c>
      <c r="Y422" t="s">
        <v>2384</v>
      </c>
      <c r="Z422" s="83" t="s">
        <v>102</v>
      </c>
      <c r="AA422" s="83" t="s">
        <v>102</v>
      </c>
      <c r="AB422" t="s">
        <v>3374</v>
      </c>
      <c r="AC422" s="83" t="s">
        <v>3945</v>
      </c>
      <c r="AD422" s="83" t="s">
        <v>111</v>
      </c>
      <c r="AE422" s="83" t="s">
        <v>105</v>
      </c>
      <c r="AF422" t="s">
        <v>2384</v>
      </c>
      <c r="AG422" s="83" t="s">
        <v>102</v>
      </c>
      <c r="AH422" s="83" t="s">
        <v>102</v>
      </c>
      <c r="AI422" t="s">
        <v>3374</v>
      </c>
      <c r="AJ422" s="83" t="s">
        <v>3945</v>
      </c>
      <c r="AK422" s="83" t="s">
        <v>111</v>
      </c>
      <c r="AL422" s="83" t="s">
        <v>105</v>
      </c>
      <c r="AM422" s="87" t="s">
        <v>106</v>
      </c>
      <c r="AN422" t="s">
        <v>2384</v>
      </c>
      <c r="AO422" t="s">
        <v>3374</v>
      </c>
      <c r="AP422" s="83" t="s">
        <v>3945</v>
      </c>
      <c r="AQ422" s="83" t="s">
        <v>144</v>
      </c>
      <c r="AR422" s="87" t="s">
        <v>106</v>
      </c>
      <c r="AT422" s="83" t="s">
        <v>107</v>
      </c>
      <c r="AU422" s="146" t="s">
        <v>107</v>
      </c>
      <c r="AV422" s="146" t="s">
        <v>107</v>
      </c>
      <c r="AX422" s="110" t="s">
        <v>107</v>
      </c>
      <c r="AY422" s="111"/>
      <c r="AZ422" s="112">
        <f t="shared" ca="1" si="28"/>
        <v>1193</v>
      </c>
      <c r="BA422" s="136">
        <f t="shared" ca="1" si="29"/>
        <v>56</v>
      </c>
      <c r="BB422" s="114" t="s">
        <v>136</v>
      </c>
      <c r="BC422" s="114" t="s">
        <v>108</v>
      </c>
      <c r="BD422" s="114"/>
      <c r="BE422" s="115" t="s">
        <v>102</v>
      </c>
      <c r="BF422" s="115" t="s">
        <v>102</v>
      </c>
      <c r="BG422" s="115" t="s">
        <v>102</v>
      </c>
      <c r="BH422" s="115" t="s">
        <v>102</v>
      </c>
      <c r="BI422" s="116"/>
      <c r="BJ422" s="117" t="s">
        <v>109</v>
      </c>
      <c r="BK422" s="117" t="s">
        <v>109</v>
      </c>
      <c r="BL422" s="83">
        <f t="shared" ca="1" si="30"/>
        <v>29</v>
      </c>
      <c r="BM422" s="83" t="s">
        <v>270</v>
      </c>
      <c r="BN422" s="83">
        <v>0</v>
      </c>
      <c r="BO422" s="83" t="s">
        <v>108</v>
      </c>
      <c r="BP422" s="83">
        <v>-722835</v>
      </c>
      <c r="BQ422" s="83" t="s">
        <v>381</v>
      </c>
      <c r="BR422" s="83" t="s">
        <v>157</v>
      </c>
      <c r="BS422" s="83" t="s">
        <v>502</v>
      </c>
      <c r="BT422" s="83">
        <v>-722835</v>
      </c>
      <c r="BU422" s="83" t="s">
        <v>381</v>
      </c>
      <c r="BV422" s="83" t="s">
        <v>157</v>
      </c>
      <c r="BW422" s="83" t="s">
        <v>502</v>
      </c>
      <c r="BY422" s="136">
        <v>0</v>
      </c>
      <c r="BZ422" s="136">
        <v>0</v>
      </c>
      <c r="CA422" s="136">
        <v>0</v>
      </c>
      <c r="CB422" s="136">
        <v>0</v>
      </c>
      <c r="CD422" s="136">
        <v>0</v>
      </c>
      <c r="CE422" s="136">
        <v>0</v>
      </c>
      <c r="CF422" s="136">
        <v>0</v>
      </c>
      <c r="CG422" s="136">
        <v>0</v>
      </c>
      <c r="CH422" s="136">
        <v>0</v>
      </c>
      <c r="CI422" s="136">
        <v>0</v>
      </c>
      <c r="CJ422" s="136">
        <v>0</v>
      </c>
      <c r="CK422" s="138">
        <v>0</v>
      </c>
      <c r="CL422" s="138">
        <v>0</v>
      </c>
      <c r="CM422" s="136">
        <v>0</v>
      </c>
      <c r="CN422" s="136">
        <v>0</v>
      </c>
      <c r="CO422" s="85">
        <v>43829</v>
      </c>
      <c r="CP422" s="83" t="s">
        <v>4468</v>
      </c>
      <c r="CQ422" s="83" t="s">
        <v>102</v>
      </c>
      <c r="CR422" s="83" t="s">
        <v>482</v>
      </c>
      <c r="CS422" s="83">
        <v>417</v>
      </c>
      <c r="CT422" s="83" t="s">
        <v>483</v>
      </c>
      <c r="CU422" s="83">
        <v>1</v>
      </c>
      <c r="CV422" s="83">
        <v>0</v>
      </c>
      <c r="CW422" s="83">
        <v>0</v>
      </c>
      <c r="CX422" s="83" t="s">
        <v>109</v>
      </c>
      <c r="CY422" s="83" t="s">
        <v>583</v>
      </c>
      <c r="CZ422" s="83">
        <v>0</v>
      </c>
      <c r="DA422" s="83">
        <v>0</v>
      </c>
      <c r="DB422" s="83">
        <f t="shared" si="27"/>
        <v>0</v>
      </c>
      <c r="DC422" s="83" t="s">
        <v>497</v>
      </c>
      <c r="DE422" s="136">
        <v>1</v>
      </c>
      <c r="DF422" s="136">
        <v>1</v>
      </c>
      <c r="DG422" s="215" t="s">
        <v>269</v>
      </c>
      <c r="DH422" s="136">
        <v>1</v>
      </c>
      <c r="DI422" s="136">
        <v>1</v>
      </c>
      <c r="DJ422" s="215" t="s">
        <v>269</v>
      </c>
      <c r="EE422" s="136" t="b">
        <v>1</v>
      </c>
      <c r="EF422" s="136" t="b">
        <v>1</v>
      </c>
      <c r="EG422" s="136" t="b">
        <v>1</v>
      </c>
      <c r="EH422" s="136" t="b">
        <v>1</v>
      </c>
      <c r="EL422" s="215" t="s">
        <v>269</v>
      </c>
    </row>
    <row r="423" spans="1:142" ht="60" customHeight="1" x14ac:dyDescent="0.55000000000000004">
      <c r="A423" s="83" t="s">
        <v>130</v>
      </c>
      <c r="B423" s="83" t="s">
        <v>98</v>
      </c>
      <c r="C423">
        <v>149509</v>
      </c>
      <c r="D423" t="s">
        <v>1069</v>
      </c>
      <c r="E423" t="s">
        <v>1069</v>
      </c>
      <c r="F423" s="83" t="s">
        <v>108</v>
      </c>
      <c r="G423" s="213">
        <v>25799</v>
      </c>
      <c r="H423" s="83" t="s">
        <v>102</v>
      </c>
      <c r="I423" s="213">
        <v>43217</v>
      </c>
      <c r="J423" s="83" t="s">
        <v>228</v>
      </c>
      <c r="K423" s="214">
        <v>718143655664</v>
      </c>
      <c r="L423" s="83" t="s">
        <v>97</v>
      </c>
      <c r="M423" s="213">
        <v>43724</v>
      </c>
      <c r="N423">
        <v>274542</v>
      </c>
      <c r="O423" s="145" t="s">
        <v>567</v>
      </c>
      <c r="P423" s="145" t="s">
        <v>99</v>
      </c>
      <c r="Q423" s="145" t="s">
        <v>100</v>
      </c>
      <c r="R423" s="145" t="s">
        <v>567</v>
      </c>
      <c r="V423">
        <v>9</v>
      </c>
      <c r="W423" s="83" t="s">
        <v>101</v>
      </c>
      <c r="X423" s="83" t="s">
        <v>103</v>
      </c>
      <c r="Y423" t="s">
        <v>2385</v>
      </c>
      <c r="Z423" s="83" t="s">
        <v>102</v>
      </c>
      <c r="AA423" s="83" t="s">
        <v>102</v>
      </c>
      <c r="AB423" t="s">
        <v>3375</v>
      </c>
      <c r="AC423" s="83" t="s">
        <v>3946</v>
      </c>
      <c r="AD423" s="83" t="s">
        <v>144</v>
      </c>
      <c r="AE423" s="83" t="s">
        <v>105</v>
      </c>
      <c r="AF423" t="s">
        <v>2385</v>
      </c>
      <c r="AG423" s="83" t="s">
        <v>102</v>
      </c>
      <c r="AH423" s="83" t="s">
        <v>102</v>
      </c>
      <c r="AI423" t="s">
        <v>3375</v>
      </c>
      <c r="AJ423" s="83" t="s">
        <v>3946</v>
      </c>
      <c r="AK423" s="83" t="s">
        <v>144</v>
      </c>
      <c r="AL423" s="83" t="s">
        <v>105</v>
      </c>
      <c r="AM423" s="87" t="s">
        <v>106</v>
      </c>
      <c r="AN423" t="s">
        <v>2385</v>
      </c>
      <c r="AO423" t="s">
        <v>3375</v>
      </c>
      <c r="AP423" s="83" t="s">
        <v>3946</v>
      </c>
      <c r="AQ423" s="83" t="s">
        <v>111</v>
      </c>
      <c r="AR423" s="87" t="s">
        <v>106</v>
      </c>
      <c r="AT423" s="83" t="s">
        <v>107</v>
      </c>
      <c r="AU423" s="146" t="s">
        <v>107</v>
      </c>
      <c r="AV423" s="146" t="s">
        <v>107</v>
      </c>
      <c r="AX423" s="110" t="s">
        <v>107</v>
      </c>
      <c r="AY423" s="111"/>
      <c r="AZ423" s="112">
        <f t="shared" ca="1" si="28"/>
        <v>9862</v>
      </c>
      <c r="BA423" s="136">
        <f t="shared" ca="1" si="29"/>
        <v>83</v>
      </c>
      <c r="BB423" s="114" t="s">
        <v>134</v>
      </c>
      <c r="BC423" s="114" t="s">
        <v>108</v>
      </c>
      <c r="BD423" s="114"/>
      <c r="BE423" s="115" t="s">
        <v>102</v>
      </c>
      <c r="BF423" s="115" t="s">
        <v>102</v>
      </c>
      <c r="BG423" s="115" t="s">
        <v>102</v>
      </c>
      <c r="BH423" s="115" t="s">
        <v>102</v>
      </c>
      <c r="BI423" s="116"/>
      <c r="BJ423" s="117" t="s">
        <v>109</v>
      </c>
      <c r="BK423" s="117" t="s">
        <v>109</v>
      </c>
      <c r="BL423" s="83">
        <f t="shared" ca="1" si="30"/>
        <v>15</v>
      </c>
      <c r="BM423" s="83" t="s">
        <v>108</v>
      </c>
      <c r="BN423" s="83">
        <v>0</v>
      </c>
      <c r="BO423" s="83" t="s">
        <v>108</v>
      </c>
      <c r="BP423" s="83">
        <v>-724570</v>
      </c>
      <c r="BQ423" s="83" t="s">
        <v>312</v>
      </c>
      <c r="BR423" s="83" t="s">
        <v>153</v>
      </c>
      <c r="BS423" s="83" t="s">
        <v>499</v>
      </c>
      <c r="BT423" s="83">
        <v>-724570</v>
      </c>
      <c r="BU423" s="83" t="s">
        <v>312</v>
      </c>
      <c r="BV423" s="83" t="s">
        <v>153</v>
      </c>
      <c r="BW423" s="83" t="s">
        <v>499</v>
      </c>
      <c r="BY423" s="136">
        <v>0</v>
      </c>
      <c r="BZ423" s="136">
        <v>0</v>
      </c>
      <c r="CA423" s="136">
        <v>0</v>
      </c>
      <c r="CB423" s="136">
        <v>0</v>
      </c>
      <c r="CD423" s="136">
        <v>0</v>
      </c>
      <c r="CE423" s="136">
        <v>0</v>
      </c>
      <c r="CF423" s="136">
        <v>0</v>
      </c>
      <c r="CG423" s="136">
        <v>0</v>
      </c>
      <c r="CH423" s="136">
        <v>0</v>
      </c>
      <c r="CI423" s="136">
        <v>0</v>
      </c>
      <c r="CJ423" s="136">
        <v>0</v>
      </c>
      <c r="CK423" s="138">
        <v>0</v>
      </c>
      <c r="CL423" s="138">
        <v>0</v>
      </c>
      <c r="CM423" s="136">
        <v>0</v>
      </c>
      <c r="CN423" s="136">
        <v>0</v>
      </c>
      <c r="CO423" s="85">
        <v>43830</v>
      </c>
      <c r="CP423" s="83" t="s">
        <v>4469</v>
      </c>
      <c r="CQ423" s="83" t="s">
        <v>102</v>
      </c>
      <c r="CR423" s="83" t="s">
        <v>482</v>
      </c>
      <c r="CS423" s="83">
        <v>418</v>
      </c>
      <c r="CT423" s="83" t="s">
        <v>483</v>
      </c>
      <c r="CU423" s="83">
        <v>1</v>
      </c>
      <c r="CV423" s="83">
        <v>0</v>
      </c>
      <c r="CW423" s="83">
        <v>0</v>
      </c>
      <c r="CX423" s="83" t="s">
        <v>109</v>
      </c>
      <c r="CY423" s="83" t="s">
        <v>583</v>
      </c>
      <c r="CZ423" s="83">
        <v>0</v>
      </c>
      <c r="DA423" s="83">
        <v>0</v>
      </c>
      <c r="DB423" s="83">
        <f t="shared" si="27"/>
        <v>0</v>
      </c>
      <c r="DC423" s="83" t="s">
        <v>497</v>
      </c>
      <c r="DE423" s="136">
        <v>1</v>
      </c>
      <c r="DF423" s="136">
        <v>1</v>
      </c>
      <c r="DG423" s="215" t="s">
        <v>269</v>
      </c>
      <c r="DH423" s="136">
        <v>1</v>
      </c>
      <c r="DI423" s="136">
        <v>1</v>
      </c>
      <c r="DJ423" s="215" t="s">
        <v>269</v>
      </c>
      <c r="EE423" s="136" t="b">
        <v>1</v>
      </c>
      <c r="EF423" s="136" t="b">
        <v>1</v>
      </c>
      <c r="EG423" s="136" t="b">
        <v>1</v>
      </c>
      <c r="EH423" s="136" t="b">
        <v>1</v>
      </c>
      <c r="EL423" s="215" t="s">
        <v>269</v>
      </c>
    </row>
    <row r="424" spans="1:142" ht="60" customHeight="1" x14ac:dyDescent="0.55000000000000004">
      <c r="A424" s="83" t="s">
        <v>130</v>
      </c>
      <c r="B424" s="83" t="s">
        <v>98</v>
      </c>
      <c r="C424">
        <v>145116</v>
      </c>
      <c r="D424" t="s">
        <v>1070</v>
      </c>
      <c r="E424" t="s">
        <v>1070</v>
      </c>
      <c r="F424" s="83" t="s">
        <v>108</v>
      </c>
      <c r="G424" s="213">
        <v>39383</v>
      </c>
      <c r="H424" s="83" t="s">
        <v>102</v>
      </c>
      <c r="I424" s="213">
        <v>43266</v>
      </c>
      <c r="J424" s="83" t="s">
        <v>228</v>
      </c>
      <c r="K424" s="214">
        <v>477404979126</v>
      </c>
      <c r="L424" s="83" t="s">
        <v>126</v>
      </c>
      <c r="M424" s="213">
        <v>43604</v>
      </c>
      <c r="N424">
        <v>975840</v>
      </c>
      <c r="O424" s="145" t="s">
        <v>567</v>
      </c>
      <c r="P424" s="145" t="s">
        <v>99</v>
      </c>
      <c r="Q424" s="145" t="s">
        <v>100</v>
      </c>
      <c r="R424" s="145" t="s">
        <v>567</v>
      </c>
      <c r="V424">
        <v>2200</v>
      </c>
      <c r="W424" s="83" t="s">
        <v>101</v>
      </c>
      <c r="X424" s="83" t="s">
        <v>103</v>
      </c>
      <c r="Y424" t="s">
        <v>2386</v>
      </c>
      <c r="Z424" s="83" t="s">
        <v>102</v>
      </c>
      <c r="AA424" s="83" t="s">
        <v>102</v>
      </c>
      <c r="AB424" t="s">
        <v>3376</v>
      </c>
      <c r="AC424" s="83" t="s">
        <v>3947</v>
      </c>
      <c r="AD424" s="83" t="s">
        <v>144</v>
      </c>
      <c r="AE424" s="83" t="s">
        <v>105</v>
      </c>
      <c r="AF424" t="s">
        <v>2386</v>
      </c>
      <c r="AG424" s="83" t="s">
        <v>102</v>
      </c>
      <c r="AH424" s="83" t="s">
        <v>102</v>
      </c>
      <c r="AI424" t="s">
        <v>3376</v>
      </c>
      <c r="AJ424" s="83" t="s">
        <v>3947</v>
      </c>
      <c r="AK424" s="83" t="s">
        <v>144</v>
      </c>
      <c r="AL424" s="83" t="s">
        <v>105</v>
      </c>
      <c r="AM424" s="87" t="s">
        <v>106</v>
      </c>
      <c r="AN424" t="s">
        <v>2386</v>
      </c>
      <c r="AO424" t="s">
        <v>3376</v>
      </c>
      <c r="AP424" s="83" t="s">
        <v>3947</v>
      </c>
      <c r="AQ424" s="83" t="s">
        <v>144</v>
      </c>
      <c r="AR424" s="87" t="s">
        <v>106</v>
      </c>
      <c r="AT424" s="83" t="s">
        <v>107</v>
      </c>
      <c r="AU424" s="146" t="s">
        <v>107</v>
      </c>
      <c r="AV424" s="146" t="s">
        <v>107</v>
      </c>
      <c r="AX424" s="110" t="s">
        <v>107</v>
      </c>
      <c r="AY424" s="111"/>
      <c r="AZ424" s="112">
        <f t="shared" ca="1" si="28"/>
        <v>3037</v>
      </c>
      <c r="BA424" s="136">
        <f t="shared" ca="1" si="29"/>
        <v>98</v>
      </c>
      <c r="BB424" s="114" t="s">
        <v>134</v>
      </c>
      <c r="BC424" s="114" t="s">
        <v>108</v>
      </c>
      <c r="BD424" s="114"/>
      <c r="BE424" s="115" t="s">
        <v>102</v>
      </c>
      <c r="BF424" s="115" t="s">
        <v>102</v>
      </c>
      <c r="BG424" s="115" t="s">
        <v>102</v>
      </c>
      <c r="BH424" s="115" t="s">
        <v>102</v>
      </c>
      <c r="BI424" s="116"/>
      <c r="BJ424" s="117" t="s">
        <v>109</v>
      </c>
      <c r="BK424" s="117" t="s">
        <v>109</v>
      </c>
      <c r="BL424" s="83">
        <f t="shared" ca="1" si="30"/>
        <v>36</v>
      </c>
      <c r="BM424" s="83" t="s">
        <v>108</v>
      </c>
      <c r="BN424" s="83">
        <v>0</v>
      </c>
      <c r="BO424" s="83" t="s">
        <v>108</v>
      </c>
      <c r="BP424" s="83">
        <v>-726305</v>
      </c>
      <c r="BQ424" s="83" t="s">
        <v>198</v>
      </c>
      <c r="BR424" s="83" t="s">
        <v>164</v>
      </c>
      <c r="BS424" s="83" t="s">
        <v>499</v>
      </c>
      <c r="BT424" s="83">
        <v>-726305</v>
      </c>
      <c r="BU424" s="83" t="s">
        <v>198</v>
      </c>
      <c r="BV424" s="83" t="s">
        <v>164</v>
      </c>
      <c r="BW424" s="83" t="s">
        <v>499</v>
      </c>
      <c r="BY424" s="136">
        <v>0</v>
      </c>
      <c r="BZ424" s="136">
        <v>0</v>
      </c>
      <c r="CA424" s="136">
        <v>0</v>
      </c>
      <c r="CB424" s="136">
        <v>0</v>
      </c>
      <c r="CD424" s="136">
        <v>0</v>
      </c>
      <c r="CE424" s="136">
        <v>0</v>
      </c>
      <c r="CF424" s="136">
        <v>0</v>
      </c>
      <c r="CG424" s="136">
        <v>0</v>
      </c>
      <c r="CH424" s="136">
        <v>0</v>
      </c>
      <c r="CI424" s="136">
        <v>0</v>
      </c>
      <c r="CJ424" s="136">
        <v>0</v>
      </c>
      <c r="CK424" s="138">
        <v>0</v>
      </c>
      <c r="CL424" s="138">
        <v>0</v>
      </c>
      <c r="CM424" s="136">
        <v>0</v>
      </c>
      <c r="CN424" s="136">
        <v>0</v>
      </c>
      <c r="CO424" s="85">
        <v>43831</v>
      </c>
      <c r="CP424" s="83" t="s">
        <v>4470</v>
      </c>
      <c r="CQ424" s="83" t="s">
        <v>102</v>
      </c>
      <c r="CR424" s="83" t="s">
        <v>482</v>
      </c>
      <c r="CS424" s="83">
        <v>419</v>
      </c>
      <c r="CT424" s="83" t="s">
        <v>483</v>
      </c>
      <c r="CU424" s="83">
        <v>1</v>
      </c>
      <c r="CV424" s="83">
        <v>0</v>
      </c>
      <c r="CW424" s="83">
        <v>0</v>
      </c>
      <c r="CX424" s="83" t="s">
        <v>109</v>
      </c>
      <c r="CY424" s="83" t="s">
        <v>583</v>
      </c>
      <c r="CZ424" s="83">
        <v>0</v>
      </c>
      <c r="DA424" s="83">
        <v>0</v>
      </c>
      <c r="DB424" s="83">
        <f t="shared" si="27"/>
        <v>0</v>
      </c>
      <c r="DC424" s="83" t="s">
        <v>497</v>
      </c>
      <c r="DE424" s="136">
        <v>1</v>
      </c>
      <c r="DF424" s="136">
        <v>1</v>
      </c>
      <c r="DG424" s="215" t="s">
        <v>269</v>
      </c>
      <c r="DH424" s="136">
        <v>1</v>
      </c>
      <c r="DI424" s="136">
        <v>1</v>
      </c>
      <c r="DJ424" s="215" t="s">
        <v>269</v>
      </c>
      <c r="EE424" s="136" t="b">
        <v>1</v>
      </c>
      <c r="EF424" s="136" t="b">
        <v>1</v>
      </c>
      <c r="EG424" s="136" t="b">
        <v>1</v>
      </c>
      <c r="EH424" s="136" t="b">
        <v>1</v>
      </c>
      <c r="EL424" s="215" t="s">
        <v>269</v>
      </c>
    </row>
    <row r="425" spans="1:142" ht="60" customHeight="1" x14ac:dyDescent="0.55000000000000004">
      <c r="A425" s="83" t="s">
        <v>130</v>
      </c>
      <c r="B425" s="83" t="s">
        <v>98</v>
      </c>
      <c r="C425">
        <v>793650</v>
      </c>
      <c r="D425" t="s">
        <v>1071</v>
      </c>
      <c r="E425" t="s">
        <v>1071</v>
      </c>
      <c r="F425" s="83" t="s">
        <v>108</v>
      </c>
      <c r="G425" s="213">
        <v>38575</v>
      </c>
      <c r="H425" s="83" t="s">
        <v>102</v>
      </c>
      <c r="I425" s="213">
        <v>43197</v>
      </c>
      <c r="J425" s="83" t="s">
        <v>228</v>
      </c>
      <c r="K425" s="214">
        <v>482575773259</v>
      </c>
      <c r="L425" s="83" t="s">
        <v>135</v>
      </c>
      <c r="M425" s="213">
        <v>43757</v>
      </c>
      <c r="N425">
        <v>102431</v>
      </c>
      <c r="O425" s="145" t="s">
        <v>567</v>
      </c>
      <c r="P425" s="145" t="s">
        <v>99</v>
      </c>
      <c r="Q425" s="145" t="s">
        <v>100</v>
      </c>
      <c r="R425" s="145" t="s">
        <v>567</v>
      </c>
      <c r="V425">
        <v>5463</v>
      </c>
      <c r="W425" s="83" t="s">
        <v>1774</v>
      </c>
      <c r="X425" s="83" t="s">
        <v>103</v>
      </c>
      <c r="Y425" t="s">
        <v>2387</v>
      </c>
      <c r="Z425" s="83" t="s">
        <v>102</v>
      </c>
      <c r="AA425" s="83" t="s">
        <v>102</v>
      </c>
      <c r="AB425" t="s">
        <v>3377</v>
      </c>
      <c r="AC425" s="83" t="s">
        <v>3948</v>
      </c>
      <c r="AD425" s="83" t="s">
        <v>111</v>
      </c>
      <c r="AE425" s="83" t="s">
        <v>105</v>
      </c>
      <c r="AF425" t="s">
        <v>2387</v>
      </c>
      <c r="AG425" s="83" t="s">
        <v>102</v>
      </c>
      <c r="AH425" s="83" t="s">
        <v>102</v>
      </c>
      <c r="AI425" t="s">
        <v>3377</v>
      </c>
      <c r="AJ425" s="83" t="s">
        <v>3948</v>
      </c>
      <c r="AK425" s="83" t="s">
        <v>111</v>
      </c>
      <c r="AL425" s="83" t="s">
        <v>105</v>
      </c>
      <c r="AM425" s="87" t="s">
        <v>106</v>
      </c>
      <c r="AN425" t="s">
        <v>2387</v>
      </c>
      <c r="AO425" t="s">
        <v>3377</v>
      </c>
      <c r="AP425" s="83" t="s">
        <v>3948</v>
      </c>
      <c r="AQ425" s="83" t="s">
        <v>144</v>
      </c>
      <c r="AR425" s="87" t="s">
        <v>106</v>
      </c>
      <c r="AT425" s="83" t="s">
        <v>107</v>
      </c>
      <c r="AU425" s="146" t="s">
        <v>107</v>
      </c>
      <c r="AV425" s="146" t="s">
        <v>107</v>
      </c>
      <c r="AX425" s="110" t="s">
        <v>107</v>
      </c>
      <c r="AY425" s="111"/>
      <c r="AZ425" s="112">
        <f t="shared" ca="1" si="28"/>
        <v>8996</v>
      </c>
      <c r="BA425" s="136">
        <f t="shared" ca="1" si="29"/>
        <v>53</v>
      </c>
      <c r="BB425" s="114" t="s">
        <v>136</v>
      </c>
      <c r="BC425" s="114" t="s">
        <v>108</v>
      </c>
      <c r="BD425" s="114"/>
      <c r="BE425" s="115" t="s">
        <v>102</v>
      </c>
      <c r="BF425" s="115" t="s">
        <v>102</v>
      </c>
      <c r="BG425" s="115" t="s">
        <v>102</v>
      </c>
      <c r="BH425" s="115" t="s">
        <v>102</v>
      </c>
      <c r="BI425" s="116"/>
      <c r="BJ425" s="117" t="s">
        <v>109</v>
      </c>
      <c r="BK425" s="117" t="s">
        <v>109</v>
      </c>
      <c r="BL425" s="83">
        <f t="shared" ca="1" si="30"/>
        <v>2</v>
      </c>
      <c r="BM425" s="83" t="s">
        <v>270</v>
      </c>
      <c r="BN425" s="83">
        <v>0</v>
      </c>
      <c r="BO425" s="83" t="s">
        <v>108</v>
      </c>
      <c r="BP425" s="83">
        <v>-728040</v>
      </c>
      <c r="BQ425" s="83" t="s">
        <v>381</v>
      </c>
      <c r="BR425" s="83" t="s">
        <v>157</v>
      </c>
      <c r="BS425" s="83" t="s">
        <v>502</v>
      </c>
      <c r="BT425" s="83">
        <v>-728040</v>
      </c>
      <c r="BU425" s="83" t="s">
        <v>381</v>
      </c>
      <c r="BV425" s="83" t="s">
        <v>157</v>
      </c>
      <c r="BW425" s="83" t="s">
        <v>502</v>
      </c>
      <c r="BY425" s="136">
        <v>0</v>
      </c>
      <c r="BZ425" s="136">
        <v>0</v>
      </c>
      <c r="CA425" s="136">
        <v>0</v>
      </c>
      <c r="CB425" s="136">
        <v>0</v>
      </c>
      <c r="CD425" s="136">
        <v>0</v>
      </c>
      <c r="CE425" s="136">
        <v>0</v>
      </c>
      <c r="CF425" s="136">
        <v>0</v>
      </c>
      <c r="CG425" s="136">
        <v>0</v>
      </c>
      <c r="CH425" s="136">
        <v>0</v>
      </c>
      <c r="CI425" s="136">
        <v>0</v>
      </c>
      <c r="CJ425" s="136">
        <v>0</v>
      </c>
      <c r="CK425" s="138">
        <v>0</v>
      </c>
      <c r="CL425" s="138">
        <v>0</v>
      </c>
      <c r="CM425" s="136">
        <v>0</v>
      </c>
      <c r="CN425" s="136">
        <v>0</v>
      </c>
      <c r="CO425" s="85">
        <v>43832</v>
      </c>
      <c r="CP425" s="83" t="s">
        <v>4471</v>
      </c>
      <c r="CQ425" s="83" t="s">
        <v>102</v>
      </c>
      <c r="CR425" s="83" t="s">
        <v>482</v>
      </c>
      <c r="CS425" s="83">
        <v>420</v>
      </c>
      <c r="CT425" s="83" t="s">
        <v>483</v>
      </c>
      <c r="CU425" s="83">
        <v>1</v>
      </c>
      <c r="CV425" s="83">
        <v>0</v>
      </c>
      <c r="CW425" s="83">
        <v>0</v>
      </c>
      <c r="CX425" s="83" t="s">
        <v>109</v>
      </c>
      <c r="CY425" s="83" t="s">
        <v>583</v>
      </c>
      <c r="CZ425" s="83">
        <v>0</v>
      </c>
      <c r="DA425" s="83">
        <v>0</v>
      </c>
      <c r="DB425" s="83">
        <f t="shared" si="27"/>
        <v>0</v>
      </c>
      <c r="DC425" s="83" t="s">
        <v>497</v>
      </c>
      <c r="DE425" s="136">
        <v>1</v>
      </c>
      <c r="DF425" s="136">
        <v>1</v>
      </c>
      <c r="DG425" s="215" t="s">
        <v>269</v>
      </c>
      <c r="DH425" s="136">
        <v>1</v>
      </c>
      <c r="DI425" s="136">
        <v>1</v>
      </c>
      <c r="DJ425" s="215" t="s">
        <v>269</v>
      </c>
      <c r="EE425" s="136" t="b">
        <v>1</v>
      </c>
      <c r="EF425" s="136" t="b">
        <v>1</v>
      </c>
      <c r="EG425" s="136" t="b">
        <v>1</v>
      </c>
      <c r="EH425" s="136" t="b">
        <v>1</v>
      </c>
      <c r="EL425" s="215" t="s">
        <v>269</v>
      </c>
    </row>
    <row r="426" spans="1:142" ht="60" customHeight="1" x14ac:dyDescent="0.55000000000000004">
      <c r="A426" s="83" t="s">
        <v>130</v>
      </c>
      <c r="B426" s="83" t="s">
        <v>98</v>
      </c>
      <c r="C426">
        <v>427236</v>
      </c>
      <c r="D426" t="s">
        <v>1072</v>
      </c>
      <c r="E426" t="s">
        <v>1072</v>
      </c>
      <c r="F426" s="83" t="s">
        <v>108</v>
      </c>
      <c r="G426" s="213">
        <v>41081</v>
      </c>
      <c r="H426" s="83" t="s">
        <v>102</v>
      </c>
      <c r="I426" s="213">
        <v>43344</v>
      </c>
      <c r="J426" s="83" t="s">
        <v>228</v>
      </c>
      <c r="K426" s="214">
        <v>115648912134</v>
      </c>
      <c r="L426" s="83" t="s">
        <v>97</v>
      </c>
      <c r="M426" s="213">
        <v>43548</v>
      </c>
      <c r="N426">
        <v>474723</v>
      </c>
      <c r="O426" s="145" t="s">
        <v>567</v>
      </c>
      <c r="P426" s="145" t="s">
        <v>99</v>
      </c>
      <c r="Q426" s="145" t="s">
        <v>100</v>
      </c>
      <c r="R426" s="145" t="s">
        <v>567</v>
      </c>
      <c r="V426">
        <v>2737</v>
      </c>
      <c r="W426" s="83" t="s">
        <v>101</v>
      </c>
      <c r="X426" s="83" t="s">
        <v>103</v>
      </c>
      <c r="Y426" t="s">
        <v>2388</v>
      </c>
      <c r="Z426" s="83" t="s">
        <v>102</v>
      </c>
      <c r="AA426" s="83" t="s">
        <v>102</v>
      </c>
      <c r="AB426" t="s">
        <v>3378</v>
      </c>
      <c r="AC426" s="83" t="s">
        <v>3949</v>
      </c>
      <c r="AD426" s="83" t="s">
        <v>144</v>
      </c>
      <c r="AE426" s="83" t="s">
        <v>105</v>
      </c>
      <c r="AF426" t="s">
        <v>2388</v>
      </c>
      <c r="AG426" s="83" t="s">
        <v>102</v>
      </c>
      <c r="AH426" s="83" t="s">
        <v>102</v>
      </c>
      <c r="AI426" t="s">
        <v>3378</v>
      </c>
      <c r="AJ426" s="83" t="s">
        <v>3949</v>
      </c>
      <c r="AK426" s="83" t="s">
        <v>144</v>
      </c>
      <c r="AL426" s="83" t="s">
        <v>105</v>
      </c>
      <c r="AM426" s="87" t="s">
        <v>106</v>
      </c>
      <c r="AN426" t="s">
        <v>2388</v>
      </c>
      <c r="AO426" t="s">
        <v>3378</v>
      </c>
      <c r="AP426" s="83" t="s">
        <v>3949</v>
      </c>
      <c r="AQ426" s="83" t="s">
        <v>111</v>
      </c>
      <c r="AR426" s="87" t="s">
        <v>106</v>
      </c>
      <c r="AT426" s="83" t="s">
        <v>107</v>
      </c>
      <c r="AU426" s="146" t="s">
        <v>107</v>
      </c>
      <c r="AV426" s="146" t="s">
        <v>107</v>
      </c>
      <c r="AX426" s="110" t="s">
        <v>107</v>
      </c>
      <c r="AY426" s="111"/>
      <c r="AZ426" s="112">
        <f t="shared" ca="1" si="28"/>
        <v>4120</v>
      </c>
      <c r="BA426" s="136">
        <f t="shared" ca="1" si="29"/>
        <v>96</v>
      </c>
      <c r="BB426" s="114" t="s">
        <v>134</v>
      </c>
      <c r="BC426" s="114" t="s">
        <v>108</v>
      </c>
      <c r="BD426" s="114"/>
      <c r="BE426" s="115" t="s">
        <v>102</v>
      </c>
      <c r="BF426" s="115" t="s">
        <v>102</v>
      </c>
      <c r="BG426" s="115" t="s">
        <v>102</v>
      </c>
      <c r="BH426" s="115" t="s">
        <v>102</v>
      </c>
      <c r="BI426" s="116"/>
      <c r="BJ426" s="117" t="s">
        <v>109</v>
      </c>
      <c r="BK426" s="117" t="s">
        <v>109</v>
      </c>
      <c r="BL426" s="83">
        <f t="shared" ca="1" si="30"/>
        <v>81</v>
      </c>
      <c r="BM426" s="83" t="s">
        <v>108</v>
      </c>
      <c r="BN426" s="83">
        <v>0</v>
      </c>
      <c r="BO426" s="83" t="s">
        <v>108</v>
      </c>
      <c r="BP426" s="83">
        <v>-729775</v>
      </c>
      <c r="BQ426" s="83" t="s">
        <v>312</v>
      </c>
      <c r="BR426" s="83" t="s">
        <v>153</v>
      </c>
      <c r="BS426" s="83" t="s">
        <v>499</v>
      </c>
      <c r="BT426" s="83">
        <v>-729775</v>
      </c>
      <c r="BU426" s="83" t="s">
        <v>312</v>
      </c>
      <c r="BV426" s="83" t="s">
        <v>153</v>
      </c>
      <c r="BW426" s="83" t="s">
        <v>499</v>
      </c>
      <c r="BY426" s="136">
        <v>0</v>
      </c>
      <c r="BZ426" s="136">
        <v>0</v>
      </c>
      <c r="CA426" s="136">
        <v>0</v>
      </c>
      <c r="CB426" s="136">
        <v>0</v>
      </c>
      <c r="CD426" s="136">
        <v>0</v>
      </c>
      <c r="CE426" s="136">
        <v>0</v>
      </c>
      <c r="CF426" s="136">
        <v>0</v>
      </c>
      <c r="CG426" s="136">
        <v>0</v>
      </c>
      <c r="CH426" s="136">
        <v>0</v>
      </c>
      <c r="CI426" s="136">
        <v>0</v>
      </c>
      <c r="CJ426" s="136">
        <v>0</v>
      </c>
      <c r="CK426" s="138">
        <v>0</v>
      </c>
      <c r="CL426" s="138">
        <v>0</v>
      </c>
      <c r="CM426" s="136">
        <v>0</v>
      </c>
      <c r="CN426" s="136">
        <v>0</v>
      </c>
      <c r="CO426" s="85">
        <v>43833</v>
      </c>
      <c r="CP426" s="83" t="s">
        <v>4472</v>
      </c>
      <c r="CQ426" s="83" t="s">
        <v>102</v>
      </c>
      <c r="CR426" s="83" t="s">
        <v>482</v>
      </c>
      <c r="CS426" s="83">
        <v>421</v>
      </c>
      <c r="CT426" s="83" t="s">
        <v>483</v>
      </c>
      <c r="CU426" s="83">
        <v>1</v>
      </c>
      <c r="CV426" s="83">
        <v>0</v>
      </c>
      <c r="CW426" s="83">
        <v>0</v>
      </c>
      <c r="CX426" s="83" t="s">
        <v>109</v>
      </c>
      <c r="CY426" s="83" t="s">
        <v>583</v>
      </c>
      <c r="CZ426" s="83">
        <v>0</v>
      </c>
      <c r="DA426" s="83">
        <v>0</v>
      </c>
      <c r="DB426" s="83">
        <f t="shared" si="27"/>
        <v>0</v>
      </c>
      <c r="DC426" s="83" t="s">
        <v>497</v>
      </c>
      <c r="DE426" s="136">
        <v>1</v>
      </c>
      <c r="DF426" s="136">
        <v>1</v>
      </c>
      <c r="DG426" s="215" t="s">
        <v>269</v>
      </c>
      <c r="DH426" s="136">
        <v>1</v>
      </c>
      <c r="DI426" s="136">
        <v>1</v>
      </c>
      <c r="DJ426" s="215" t="s">
        <v>269</v>
      </c>
      <c r="EE426" s="136" t="b">
        <v>1</v>
      </c>
      <c r="EF426" s="136" t="b">
        <v>1</v>
      </c>
      <c r="EG426" s="136" t="b">
        <v>1</v>
      </c>
      <c r="EH426" s="136" t="b">
        <v>1</v>
      </c>
      <c r="EL426" s="215" t="s">
        <v>269</v>
      </c>
    </row>
    <row r="427" spans="1:142" ht="60" customHeight="1" x14ac:dyDescent="0.55000000000000004">
      <c r="A427" s="83" t="s">
        <v>130</v>
      </c>
      <c r="B427" s="83" t="s">
        <v>98</v>
      </c>
      <c r="C427">
        <v>126402</v>
      </c>
      <c r="D427" t="s">
        <v>1073</v>
      </c>
      <c r="E427" t="s">
        <v>1073</v>
      </c>
      <c r="F427" s="83" t="s">
        <v>108</v>
      </c>
      <c r="G427" s="213">
        <v>29965</v>
      </c>
      <c r="H427" s="83" t="s">
        <v>102</v>
      </c>
      <c r="I427" s="213">
        <v>43270</v>
      </c>
      <c r="J427" s="83" t="s">
        <v>228</v>
      </c>
      <c r="K427" s="214">
        <v>589270865025</v>
      </c>
      <c r="L427" s="83" t="s">
        <v>135</v>
      </c>
      <c r="M427" s="213">
        <v>43759</v>
      </c>
      <c r="N427">
        <v>181304</v>
      </c>
      <c r="O427" s="145" t="s">
        <v>567</v>
      </c>
      <c r="P427" s="145" t="s">
        <v>99</v>
      </c>
      <c r="Q427" s="145" t="s">
        <v>100</v>
      </c>
      <c r="R427" s="145" t="s">
        <v>567</v>
      </c>
      <c r="V427">
        <v>8843</v>
      </c>
      <c r="W427" s="83" t="s">
        <v>101</v>
      </c>
      <c r="X427" s="83" t="s">
        <v>103</v>
      </c>
      <c r="Y427" t="s">
        <v>2389</v>
      </c>
      <c r="Z427" s="83" t="s">
        <v>102</v>
      </c>
      <c r="AA427" s="83" t="s">
        <v>102</v>
      </c>
      <c r="AB427" t="s">
        <v>3379</v>
      </c>
      <c r="AC427" s="83" t="s">
        <v>3950</v>
      </c>
      <c r="AD427" s="83" t="s">
        <v>144</v>
      </c>
      <c r="AE427" s="83" t="s">
        <v>105</v>
      </c>
      <c r="AF427" t="s">
        <v>2389</v>
      </c>
      <c r="AG427" s="83" t="s">
        <v>102</v>
      </c>
      <c r="AH427" s="83" t="s">
        <v>102</v>
      </c>
      <c r="AI427" t="s">
        <v>3379</v>
      </c>
      <c r="AJ427" s="83" t="s">
        <v>3950</v>
      </c>
      <c r="AK427" s="83" t="s">
        <v>144</v>
      </c>
      <c r="AL427" s="83" t="s">
        <v>105</v>
      </c>
      <c r="AM427" s="87" t="s">
        <v>106</v>
      </c>
      <c r="AN427" t="s">
        <v>2389</v>
      </c>
      <c r="AO427" t="s">
        <v>3379</v>
      </c>
      <c r="AP427" s="83" t="s">
        <v>3950</v>
      </c>
      <c r="AQ427" s="83" t="s">
        <v>144</v>
      </c>
      <c r="AR427" s="87" t="s">
        <v>106</v>
      </c>
      <c r="AT427" s="83" t="s">
        <v>107</v>
      </c>
      <c r="AU427" s="146" t="s">
        <v>107</v>
      </c>
      <c r="AV427" s="146" t="s">
        <v>107</v>
      </c>
      <c r="AX427" s="110" t="s">
        <v>107</v>
      </c>
      <c r="AY427" s="111"/>
      <c r="AZ427" s="112">
        <f t="shared" ca="1" si="28"/>
        <v>4365</v>
      </c>
      <c r="BA427" s="136">
        <f t="shared" ca="1" si="29"/>
        <v>39</v>
      </c>
      <c r="BB427" s="114" t="s">
        <v>134</v>
      </c>
      <c r="BC427" s="114" t="s">
        <v>108</v>
      </c>
      <c r="BD427" s="114"/>
      <c r="BE427" s="115" t="s">
        <v>102</v>
      </c>
      <c r="BF427" s="115" t="s">
        <v>102</v>
      </c>
      <c r="BG427" s="115" t="s">
        <v>102</v>
      </c>
      <c r="BH427" s="115" t="s">
        <v>102</v>
      </c>
      <c r="BI427" s="116"/>
      <c r="BJ427" s="117" t="s">
        <v>109</v>
      </c>
      <c r="BK427" s="117" t="s">
        <v>109</v>
      </c>
      <c r="BL427" s="83">
        <f t="shared" ca="1" si="30"/>
        <v>24</v>
      </c>
      <c r="BM427" s="83" t="s">
        <v>108</v>
      </c>
      <c r="BN427" s="83">
        <v>0</v>
      </c>
      <c r="BO427" s="83" t="s">
        <v>108</v>
      </c>
      <c r="BP427" s="83">
        <v>-731510</v>
      </c>
      <c r="BQ427" s="83" t="s">
        <v>198</v>
      </c>
      <c r="BR427" s="83" t="s">
        <v>164</v>
      </c>
      <c r="BS427" s="83" t="s">
        <v>499</v>
      </c>
      <c r="BT427" s="83">
        <v>-731510</v>
      </c>
      <c r="BU427" s="83" t="s">
        <v>198</v>
      </c>
      <c r="BV427" s="83" t="s">
        <v>164</v>
      </c>
      <c r="BW427" s="83" t="s">
        <v>499</v>
      </c>
      <c r="BY427" s="136">
        <v>0</v>
      </c>
      <c r="BZ427" s="136">
        <v>0</v>
      </c>
      <c r="CA427" s="136">
        <v>0</v>
      </c>
      <c r="CB427" s="136">
        <v>0</v>
      </c>
      <c r="CD427" s="136">
        <v>0</v>
      </c>
      <c r="CE427" s="136">
        <v>0</v>
      </c>
      <c r="CF427" s="136">
        <v>0</v>
      </c>
      <c r="CG427" s="136">
        <v>0</v>
      </c>
      <c r="CH427" s="136">
        <v>0</v>
      </c>
      <c r="CI427" s="136">
        <v>0</v>
      </c>
      <c r="CJ427" s="136">
        <v>0</v>
      </c>
      <c r="CK427" s="138">
        <v>0</v>
      </c>
      <c r="CL427" s="138">
        <v>0</v>
      </c>
      <c r="CM427" s="136">
        <v>0</v>
      </c>
      <c r="CN427" s="136">
        <v>0</v>
      </c>
      <c r="CO427" s="85">
        <v>43834</v>
      </c>
      <c r="CP427" s="83" t="s">
        <v>4473</v>
      </c>
      <c r="CQ427" s="83" t="s">
        <v>102</v>
      </c>
      <c r="CR427" s="83" t="s">
        <v>482</v>
      </c>
      <c r="CS427" s="83">
        <v>422</v>
      </c>
      <c r="CT427" s="83" t="s">
        <v>483</v>
      </c>
      <c r="CU427" s="83">
        <v>1</v>
      </c>
      <c r="CV427" s="83">
        <v>0</v>
      </c>
      <c r="CW427" s="83">
        <v>0</v>
      </c>
      <c r="CX427" s="83" t="s">
        <v>109</v>
      </c>
      <c r="CY427" s="83" t="s">
        <v>583</v>
      </c>
      <c r="CZ427" s="83">
        <v>0</v>
      </c>
      <c r="DA427" s="83">
        <v>0</v>
      </c>
      <c r="DB427" s="83">
        <f t="shared" si="27"/>
        <v>0</v>
      </c>
      <c r="DC427" s="83" t="s">
        <v>497</v>
      </c>
      <c r="DE427" s="136">
        <v>1</v>
      </c>
      <c r="DF427" s="136">
        <v>1</v>
      </c>
      <c r="DG427" s="215" t="s">
        <v>269</v>
      </c>
      <c r="DH427" s="136">
        <v>1</v>
      </c>
      <c r="DI427" s="136">
        <v>1</v>
      </c>
      <c r="DJ427" s="215" t="s">
        <v>269</v>
      </c>
      <c r="EE427" s="136" t="b">
        <v>1</v>
      </c>
      <c r="EF427" s="136" t="b">
        <v>1</v>
      </c>
      <c r="EG427" s="136" t="b">
        <v>1</v>
      </c>
      <c r="EH427" s="136" t="b">
        <v>1</v>
      </c>
      <c r="EL427" s="215" t="s">
        <v>269</v>
      </c>
    </row>
    <row r="428" spans="1:142" ht="60" customHeight="1" x14ac:dyDescent="0.55000000000000004">
      <c r="A428" s="83" t="s">
        <v>130</v>
      </c>
      <c r="B428" s="83" t="s">
        <v>98</v>
      </c>
      <c r="C428">
        <v>212356</v>
      </c>
      <c r="D428" t="s">
        <v>1074</v>
      </c>
      <c r="E428" t="s">
        <v>1074</v>
      </c>
      <c r="F428" s="83" t="s">
        <v>108</v>
      </c>
      <c r="G428" s="213">
        <v>38555</v>
      </c>
      <c r="H428" s="83" t="s">
        <v>102</v>
      </c>
      <c r="I428" s="213">
        <v>43183</v>
      </c>
      <c r="J428" s="83" t="s">
        <v>228</v>
      </c>
      <c r="K428" s="214">
        <v>934863157529</v>
      </c>
      <c r="L428" s="83" t="s">
        <v>97</v>
      </c>
      <c r="M428" s="213">
        <v>43727</v>
      </c>
      <c r="N428">
        <v>214454</v>
      </c>
      <c r="O428" s="145" t="s">
        <v>567</v>
      </c>
      <c r="P428" s="145" t="s">
        <v>99</v>
      </c>
      <c r="Q428" s="145" t="s">
        <v>100</v>
      </c>
      <c r="R428" s="145" t="s">
        <v>567</v>
      </c>
      <c r="V428">
        <v>144</v>
      </c>
      <c r="W428" s="83" t="s">
        <v>1775</v>
      </c>
      <c r="X428" s="83" t="s">
        <v>103</v>
      </c>
      <c r="Y428" t="s">
        <v>2390</v>
      </c>
      <c r="Z428" s="83" t="s">
        <v>102</v>
      </c>
      <c r="AA428" s="83" t="s">
        <v>102</v>
      </c>
      <c r="AB428" t="s">
        <v>3380</v>
      </c>
      <c r="AC428" s="83" t="s">
        <v>3951</v>
      </c>
      <c r="AD428" s="83" t="s">
        <v>111</v>
      </c>
      <c r="AE428" s="83" t="s">
        <v>105</v>
      </c>
      <c r="AF428" t="s">
        <v>2390</v>
      </c>
      <c r="AG428" s="83" t="s">
        <v>102</v>
      </c>
      <c r="AH428" s="83" t="s">
        <v>102</v>
      </c>
      <c r="AI428" t="s">
        <v>3380</v>
      </c>
      <c r="AJ428" s="83" t="s">
        <v>3951</v>
      </c>
      <c r="AK428" s="83" t="s">
        <v>111</v>
      </c>
      <c r="AL428" s="83" t="s">
        <v>105</v>
      </c>
      <c r="AM428" s="87" t="s">
        <v>106</v>
      </c>
      <c r="AN428" t="s">
        <v>2390</v>
      </c>
      <c r="AO428" t="s">
        <v>3380</v>
      </c>
      <c r="AP428" s="83" t="s">
        <v>3951</v>
      </c>
      <c r="AQ428" s="83" t="s">
        <v>144</v>
      </c>
      <c r="AR428" s="87" t="s">
        <v>106</v>
      </c>
      <c r="AT428" s="83" t="s">
        <v>107</v>
      </c>
      <c r="AU428" s="146" t="s">
        <v>107</v>
      </c>
      <c r="AV428" s="146" t="s">
        <v>107</v>
      </c>
      <c r="AX428" s="110" t="s">
        <v>107</v>
      </c>
      <c r="AY428" s="111"/>
      <c r="AZ428" s="112">
        <f t="shared" ca="1" si="28"/>
        <v>8791</v>
      </c>
      <c r="BA428" s="136">
        <f t="shared" ca="1" si="29"/>
        <v>1</v>
      </c>
      <c r="BB428" s="114" t="s">
        <v>136</v>
      </c>
      <c r="BC428" s="114" t="s">
        <v>108</v>
      </c>
      <c r="BD428" s="114"/>
      <c r="BE428" s="115" t="s">
        <v>102</v>
      </c>
      <c r="BF428" s="115" t="s">
        <v>102</v>
      </c>
      <c r="BG428" s="115" t="s">
        <v>102</v>
      </c>
      <c r="BH428" s="115" t="s">
        <v>102</v>
      </c>
      <c r="BI428" s="116"/>
      <c r="BJ428" s="117" t="s">
        <v>109</v>
      </c>
      <c r="BK428" s="117" t="s">
        <v>109</v>
      </c>
      <c r="BL428" s="83">
        <f t="shared" ca="1" si="30"/>
        <v>99</v>
      </c>
      <c r="BM428" s="83" t="s">
        <v>270</v>
      </c>
      <c r="BN428" s="83">
        <v>0</v>
      </c>
      <c r="BO428" s="83" t="s">
        <v>108</v>
      </c>
      <c r="BP428" s="83">
        <v>-733245</v>
      </c>
      <c r="BQ428" s="83" t="s">
        <v>381</v>
      </c>
      <c r="BR428" s="83" t="s">
        <v>157</v>
      </c>
      <c r="BS428" s="83" t="s">
        <v>502</v>
      </c>
      <c r="BT428" s="83">
        <v>-733245</v>
      </c>
      <c r="BU428" s="83" t="s">
        <v>381</v>
      </c>
      <c r="BV428" s="83" t="s">
        <v>157</v>
      </c>
      <c r="BW428" s="83" t="s">
        <v>502</v>
      </c>
      <c r="BY428" s="136">
        <v>0</v>
      </c>
      <c r="BZ428" s="136">
        <v>0</v>
      </c>
      <c r="CA428" s="136">
        <v>0</v>
      </c>
      <c r="CB428" s="136">
        <v>0</v>
      </c>
      <c r="CD428" s="136">
        <v>0</v>
      </c>
      <c r="CE428" s="136">
        <v>0</v>
      </c>
      <c r="CF428" s="136">
        <v>0</v>
      </c>
      <c r="CG428" s="136">
        <v>0</v>
      </c>
      <c r="CH428" s="136">
        <v>0</v>
      </c>
      <c r="CI428" s="136">
        <v>0</v>
      </c>
      <c r="CJ428" s="136">
        <v>0</v>
      </c>
      <c r="CK428" s="138">
        <v>0</v>
      </c>
      <c r="CL428" s="138">
        <v>0</v>
      </c>
      <c r="CM428" s="136">
        <v>0</v>
      </c>
      <c r="CN428" s="136">
        <v>0</v>
      </c>
      <c r="CO428" s="85">
        <v>43835</v>
      </c>
      <c r="CP428" s="83" t="s">
        <v>4474</v>
      </c>
      <c r="CQ428" s="83" t="s">
        <v>102</v>
      </c>
      <c r="CR428" s="83" t="s">
        <v>482</v>
      </c>
      <c r="CS428" s="83">
        <v>423</v>
      </c>
      <c r="CT428" s="83" t="s">
        <v>483</v>
      </c>
      <c r="CU428" s="83">
        <v>1</v>
      </c>
      <c r="CV428" s="83">
        <v>0</v>
      </c>
      <c r="CW428" s="83">
        <v>0</v>
      </c>
      <c r="CX428" s="83" t="s">
        <v>109</v>
      </c>
      <c r="CY428" s="83" t="s">
        <v>583</v>
      </c>
      <c r="CZ428" s="83">
        <v>0</v>
      </c>
      <c r="DA428" s="83">
        <v>0</v>
      </c>
      <c r="DB428" s="83">
        <f t="shared" si="27"/>
        <v>0</v>
      </c>
      <c r="DC428" s="83" t="s">
        <v>497</v>
      </c>
      <c r="DE428" s="136">
        <v>1</v>
      </c>
      <c r="DF428" s="136">
        <v>1</v>
      </c>
      <c r="DG428" s="215" t="s">
        <v>269</v>
      </c>
      <c r="DH428" s="136">
        <v>1</v>
      </c>
      <c r="DI428" s="136">
        <v>1</v>
      </c>
      <c r="DJ428" s="215" t="s">
        <v>269</v>
      </c>
      <c r="EE428" s="136" t="b">
        <v>1</v>
      </c>
      <c r="EF428" s="136" t="b">
        <v>1</v>
      </c>
      <c r="EG428" s="136" t="b">
        <v>1</v>
      </c>
      <c r="EH428" s="136" t="b">
        <v>1</v>
      </c>
      <c r="EL428" s="215" t="s">
        <v>269</v>
      </c>
    </row>
    <row r="429" spans="1:142" ht="60" customHeight="1" x14ac:dyDescent="0.55000000000000004">
      <c r="A429" s="83" t="s">
        <v>130</v>
      </c>
      <c r="B429" s="83" t="s">
        <v>98</v>
      </c>
      <c r="C429">
        <v>488635</v>
      </c>
      <c r="D429" t="s">
        <v>1075</v>
      </c>
      <c r="E429" t="s">
        <v>1075</v>
      </c>
      <c r="F429" s="83" t="s">
        <v>108</v>
      </c>
      <c r="G429" s="213">
        <v>28683</v>
      </c>
      <c r="H429" s="83" t="s">
        <v>102</v>
      </c>
      <c r="I429" s="213">
        <v>43425</v>
      </c>
      <c r="J429" s="83" t="s">
        <v>228</v>
      </c>
      <c r="K429" s="214">
        <v>374958335016</v>
      </c>
      <c r="L429" s="83" t="s">
        <v>126</v>
      </c>
      <c r="M429" s="213">
        <v>43628</v>
      </c>
      <c r="N429">
        <v>803783</v>
      </c>
      <c r="O429" s="145" t="s">
        <v>567</v>
      </c>
      <c r="P429" s="145" t="s">
        <v>99</v>
      </c>
      <c r="Q429" s="145" t="s">
        <v>100</v>
      </c>
      <c r="R429" s="145" t="s">
        <v>567</v>
      </c>
      <c r="V429">
        <v>6289</v>
      </c>
      <c r="W429" s="83" t="s">
        <v>101</v>
      </c>
      <c r="X429" s="83" t="s">
        <v>103</v>
      </c>
      <c r="Y429" t="s">
        <v>2391</v>
      </c>
      <c r="Z429" s="83" t="s">
        <v>102</v>
      </c>
      <c r="AA429" s="83" t="s">
        <v>102</v>
      </c>
      <c r="AB429" t="s">
        <v>3381</v>
      </c>
      <c r="AC429" s="83" t="s">
        <v>3952</v>
      </c>
      <c r="AD429" s="83" t="s">
        <v>144</v>
      </c>
      <c r="AE429" s="83" t="s">
        <v>105</v>
      </c>
      <c r="AF429" t="s">
        <v>2391</v>
      </c>
      <c r="AG429" s="83" t="s">
        <v>102</v>
      </c>
      <c r="AH429" s="83" t="s">
        <v>102</v>
      </c>
      <c r="AI429" t="s">
        <v>3381</v>
      </c>
      <c r="AJ429" s="83" t="s">
        <v>3952</v>
      </c>
      <c r="AK429" s="83" t="s">
        <v>144</v>
      </c>
      <c r="AL429" s="83" t="s">
        <v>105</v>
      </c>
      <c r="AM429" s="87" t="s">
        <v>106</v>
      </c>
      <c r="AN429" t="s">
        <v>2391</v>
      </c>
      <c r="AO429" t="s">
        <v>3381</v>
      </c>
      <c r="AP429" s="83" t="s">
        <v>3952</v>
      </c>
      <c r="AQ429" s="83" t="s">
        <v>111</v>
      </c>
      <c r="AR429" s="87" t="s">
        <v>106</v>
      </c>
      <c r="AT429" s="83" t="s">
        <v>107</v>
      </c>
      <c r="AU429" s="146" t="s">
        <v>107</v>
      </c>
      <c r="AV429" s="146" t="s">
        <v>107</v>
      </c>
      <c r="AX429" s="110" t="s">
        <v>107</v>
      </c>
      <c r="AY429" s="111"/>
      <c r="AZ429" s="112">
        <f t="shared" ca="1" si="28"/>
        <v>9977</v>
      </c>
      <c r="BA429" s="136">
        <f t="shared" ca="1" si="29"/>
        <v>35</v>
      </c>
      <c r="BB429" s="114" t="s">
        <v>134</v>
      </c>
      <c r="BC429" s="114" t="s">
        <v>108</v>
      </c>
      <c r="BD429" s="114"/>
      <c r="BE429" s="115" t="s">
        <v>102</v>
      </c>
      <c r="BF429" s="115" t="s">
        <v>102</v>
      </c>
      <c r="BG429" s="115" t="s">
        <v>102</v>
      </c>
      <c r="BH429" s="115" t="s">
        <v>102</v>
      </c>
      <c r="BI429" s="116"/>
      <c r="BJ429" s="117" t="s">
        <v>109</v>
      </c>
      <c r="BK429" s="117" t="s">
        <v>109</v>
      </c>
      <c r="BL429" s="83">
        <f t="shared" ca="1" si="30"/>
        <v>94</v>
      </c>
      <c r="BM429" s="83" t="s">
        <v>108</v>
      </c>
      <c r="BN429" s="83">
        <v>0</v>
      </c>
      <c r="BO429" s="83" t="s">
        <v>108</v>
      </c>
      <c r="BP429" s="83">
        <v>-734980</v>
      </c>
      <c r="BQ429" s="83" t="s">
        <v>312</v>
      </c>
      <c r="BR429" s="83" t="s">
        <v>153</v>
      </c>
      <c r="BS429" s="83" t="s">
        <v>499</v>
      </c>
      <c r="BT429" s="83">
        <v>-734980</v>
      </c>
      <c r="BU429" s="83" t="s">
        <v>312</v>
      </c>
      <c r="BV429" s="83" t="s">
        <v>153</v>
      </c>
      <c r="BW429" s="83" t="s">
        <v>499</v>
      </c>
      <c r="BY429" s="136">
        <v>0</v>
      </c>
      <c r="BZ429" s="136">
        <v>0</v>
      </c>
      <c r="CA429" s="136">
        <v>0</v>
      </c>
      <c r="CB429" s="136">
        <v>0</v>
      </c>
      <c r="CD429" s="136">
        <v>0</v>
      </c>
      <c r="CE429" s="136">
        <v>0</v>
      </c>
      <c r="CF429" s="136">
        <v>0</v>
      </c>
      <c r="CG429" s="136">
        <v>0</v>
      </c>
      <c r="CH429" s="136">
        <v>0</v>
      </c>
      <c r="CI429" s="136">
        <v>0</v>
      </c>
      <c r="CJ429" s="136">
        <v>0</v>
      </c>
      <c r="CK429" s="138">
        <v>0</v>
      </c>
      <c r="CL429" s="138">
        <v>0</v>
      </c>
      <c r="CM429" s="136">
        <v>0</v>
      </c>
      <c r="CN429" s="136">
        <v>0</v>
      </c>
      <c r="CO429" s="85">
        <v>43836</v>
      </c>
      <c r="CP429" s="83" t="s">
        <v>4475</v>
      </c>
      <c r="CQ429" s="83" t="s">
        <v>102</v>
      </c>
      <c r="CR429" s="83" t="s">
        <v>482</v>
      </c>
      <c r="CS429" s="83">
        <v>424</v>
      </c>
      <c r="CT429" s="83" t="s">
        <v>483</v>
      </c>
      <c r="CU429" s="83">
        <v>1</v>
      </c>
      <c r="CV429" s="83">
        <v>0</v>
      </c>
      <c r="CW429" s="83">
        <v>0</v>
      </c>
      <c r="CX429" s="83" t="s">
        <v>109</v>
      </c>
      <c r="CY429" s="83" t="s">
        <v>583</v>
      </c>
      <c r="CZ429" s="83">
        <v>0</v>
      </c>
      <c r="DA429" s="83">
        <v>0</v>
      </c>
      <c r="DB429" s="83">
        <f t="shared" si="27"/>
        <v>0</v>
      </c>
      <c r="DC429" s="83" t="s">
        <v>497</v>
      </c>
      <c r="DE429" s="136">
        <v>1</v>
      </c>
      <c r="DF429" s="136">
        <v>1</v>
      </c>
      <c r="DG429" s="215" t="s">
        <v>269</v>
      </c>
      <c r="DH429" s="136">
        <v>1</v>
      </c>
      <c r="DI429" s="136">
        <v>1</v>
      </c>
      <c r="DJ429" s="215" t="s">
        <v>269</v>
      </c>
      <c r="EE429" s="136" t="b">
        <v>1</v>
      </c>
      <c r="EF429" s="136" t="b">
        <v>1</v>
      </c>
      <c r="EG429" s="136" t="b">
        <v>1</v>
      </c>
      <c r="EH429" s="136" t="b">
        <v>1</v>
      </c>
      <c r="EL429" s="215" t="s">
        <v>269</v>
      </c>
    </row>
    <row r="430" spans="1:142" ht="60" customHeight="1" x14ac:dyDescent="0.55000000000000004">
      <c r="A430" s="83" t="s">
        <v>130</v>
      </c>
      <c r="B430" s="83" t="s">
        <v>98</v>
      </c>
      <c r="C430">
        <v>383068</v>
      </c>
      <c r="D430" t="s">
        <v>1076</v>
      </c>
      <c r="E430" t="s">
        <v>1076</v>
      </c>
      <c r="F430" s="83" t="s">
        <v>108</v>
      </c>
      <c r="G430" s="213">
        <v>33351</v>
      </c>
      <c r="H430" s="83" t="s">
        <v>102</v>
      </c>
      <c r="I430" s="213">
        <v>43275</v>
      </c>
      <c r="J430" s="83" t="s">
        <v>228</v>
      </c>
      <c r="K430" s="214">
        <v>969494888259</v>
      </c>
      <c r="L430" s="83" t="s">
        <v>135</v>
      </c>
      <c r="M430" s="213">
        <v>43679</v>
      </c>
      <c r="N430">
        <v>955488</v>
      </c>
      <c r="O430" s="145" t="s">
        <v>567</v>
      </c>
      <c r="P430" s="145" t="s">
        <v>99</v>
      </c>
      <c r="Q430" s="145" t="s">
        <v>100</v>
      </c>
      <c r="R430" s="145" t="s">
        <v>567</v>
      </c>
      <c r="V430">
        <v>7671</v>
      </c>
      <c r="W430" s="83" t="s">
        <v>101</v>
      </c>
      <c r="X430" s="83" t="s">
        <v>103</v>
      </c>
      <c r="Y430" t="s">
        <v>2392</v>
      </c>
      <c r="Z430" s="83" t="s">
        <v>102</v>
      </c>
      <c r="AA430" s="83" t="s">
        <v>102</v>
      </c>
      <c r="AB430" t="s">
        <v>3382</v>
      </c>
      <c r="AC430" s="83" t="s">
        <v>3953</v>
      </c>
      <c r="AD430" s="83" t="s">
        <v>144</v>
      </c>
      <c r="AE430" s="83" t="s">
        <v>105</v>
      </c>
      <c r="AF430" t="s">
        <v>2392</v>
      </c>
      <c r="AG430" s="83" t="s">
        <v>102</v>
      </c>
      <c r="AH430" s="83" t="s">
        <v>102</v>
      </c>
      <c r="AI430" t="s">
        <v>3382</v>
      </c>
      <c r="AJ430" s="83" t="s">
        <v>3953</v>
      </c>
      <c r="AK430" s="83" t="s">
        <v>144</v>
      </c>
      <c r="AL430" s="83" t="s">
        <v>105</v>
      </c>
      <c r="AM430" s="87" t="s">
        <v>106</v>
      </c>
      <c r="AN430" t="s">
        <v>2392</v>
      </c>
      <c r="AO430" t="s">
        <v>3382</v>
      </c>
      <c r="AP430" s="83" t="s">
        <v>3953</v>
      </c>
      <c r="AQ430" s="83" t="s">
        <v>144</v>
      </c>
      <c r="AR430" s="87" t="s">
        <v>106</v>
      </c>
      <c r="AT430" s="83" t="s">
        <v>107</v>
      </c>
      <c r="AU430" s="146" t="s">
        <v>107</v>
      </c>
      <c r="AV430" s="146" t="s">
        <v>107</v>
      </c>
      <c r="AX430" s="110" t="s">
        <v>107</v>
      </c>
      <c r="AY430" s="111"/>
      <c r="AZ430" s="112">
        <f t="shared" ca="1" si="28"/>
        <v>5956</v>
      </c>
      <c r="BA430" s="136">
        <f t="shared" ca="1" si="29"/>
        <v>42</v>
      </c>
      <c r="BB430" s="114" t="s">
        <v>134</v>
      </c>
      <c r="BC430" s="114" t="s">
        <v>108</v>
      </c>
      <c r="BD430" s="114"/>
      <c r="BE430" s="115" t="s">
        <v>102</v>
      </c>
      <c r="BF430" s="115" t="s">
        <v>102</v>
      </c>
      <c r="BG430" s="115" t="s">
        <v>102</v>
      </c>
      <c r="BH430" s="115" t="s">
        <v>102</v>
      </c>
      <c r="BI430" s="116"/>
      <c r="BJ430" s="117" t="s">
        <v>109</v>
      </c>
      <c r="BK430" s="117" t="s">
        <v>109</v>
      </c>
      <c r="BL430" s="83">
        <f t="shared" ca="1" si="30"/>
        <v>22</v>
      </c>
      <c r="BM430" s="83" t="s">
        <v>108</v>
      </c>
      <c r="BN430" s="83">
        <v>0</v>
      </c>
      <c r="BO430" s="83" t="s">
        <v>108</v>
      </c>
      <c r="BP430" s="83">
        <v>-736715</v>
      </c>
      <c r="BQ430" s="83" t="s">
        <v>198</v>
      </c>
      <c r="BR430" s="83" t="s">
        <v>164</v>
      </c>
      <c r="BS430" s="83" t="s">
        <v>499</v>
      </c>
      <c r="BT430" s="83">
        <v>-736715</v>
      </c>
      <c r="BU430" s="83" t="s">
        <v>198</v>
      </c>
      <c r="BV430" s="83" t="s">
        <v>164</v>
      </c>
      <c r="BW430" s="83" t="s">
        <v>499</v>
      </c>
      <c r="BY430" s="136">
        <v>0</v>
      </c>
      <c r="BZ430" s="136">
        <v>0</v>
      </c>
      <c r="CA430" s="136">
        <v>0</v>
      </c>
      <c r="CB430" s="136">
        <v>0</v>
      </c>
      <c r="CD430" s="136">
        <v>0</v>
      </c>
      <c r="CE430" s="136">
        <v>0</v>
      </c>
      <c r="CF430" s="136">
        <v>0</v>
      </c>
      <c r="CG430" s="136">
        <v>0</v>
      </c>
      <c r="CH430" s="136">
        <v>0</v>
      </c>
      <c r="CI430" s="136">
        <v>0</v>
      </c>
      <c r="CJ430" s="136">
        <v>0</v>
      </c>
      <c r="CK430" s="138">
        <v>0</v>
      </c>
      <c r="CL430" s="138">
        <v>0</v>
      </c>
      <c r="CM430" s="136">
        <v>0</v>
      </c>
      <c r="CN430" s="136">
        <v>0</v>
      </c>
      <c r="CO430" s="85">
        <v>43837</v>
      </c>
      <c r="CP430" s="83" t="s">
        <v>4476</v>
      </c>
      <c r="CQ430" s="83" t="s">
        <v>102</v>
      </c>
      <c r="CR430" s="83" t="s">
        <v>482</v>
      </c>
      <c r="CS430" s="83">
        <v>425</v>
      </c>
      <c r="CT430" s="83" t="s">
        <v>483</v>
      </c>
      <c r="CU430" s="83">
        <v>1</v>
      </c>
      <c r="CV430" s="83">
        <v>0</v>
      </c>
      <c r="CW430" s="83">
        <v>0</v>
      </c>
      <c r="CX430" s="83" t="s">
        <v>109</v>
      </c>
      <c r="CY430" s="83" t="s">
        <v>583</v>
      </c>
      <c r="CZ430" s="83">
        <v>0</v>
      </c>
      <c r="DA430" s="83">
        <v>0</v>
      </c>
      <c r="DB430" s="83">
        <f t="shared" si="27"/>
        <v>0</v>
      </c>
      <c r="DC430" s="83" t="s">
        <v>497</v>
      </c>
      <c r="DE430" s="136">
        <v>1</v>
      </c>
      <c r="DF430" s="136">
        <v>1</v>
      </c>
      <c r="DG430" s="215" t="s">
        <v>269</v>
      </c>
      <c r="DH430" s="136">
        <v>1</v>
      </c>
      <c r="DI430" s="136">
        <v>1</v>
      </c>
      <c r="DJ430" s="215" t="s">
        <v>269</v>
      </c>
      <c r="EE430" s="136" t="b">
        <v>1</v>
      </c>
      <c r="EF430" s="136" t="b">
        <v>1</v>
      </c>
      <c r="EG430" s="136" t="b">
        <v>1</v>
      </c>
      <c r="EH430" s="136" t="b">
        <v>1</v>
      </c>
      <c r="EL430" s="215" t="s">
        <v>269</v>
      </c>
    </row>
    <row r="431" spans="1:142" ht="60" customHeight="1" x14ac:dyDescent="0.55000000000000004">
      <c r="A431" s="83" t="s">
        <v>130</v>
      </c>
      <c r="B431" s="83" t="s">
        <v>98</v>
      </c>
      <c r="C431">
        <v>179773</v>
      </c>
      <c r="D431" t="s">
        <v>1077</v>
      </c>
      <c r="E431" t="s">
        <v>1077</v>
      </c>
      <c r="F431" s="83" t="s">
        <v>108</v>
      </c>
      <c r="G431" s="213">
        <v>28696</v>
      </c>
      <c r="H431" s="83" t="s">
        <v>102</v>
      </c>
      <c r="I431" s="213">
        <v>43154</v>
      </c>
      <c r="J431" s="83" t="s">
        <v>228</v>
      </c>
      <c r="K431" s="214">
        <v>672213175927</v>
      </c>
      <c r="L431" s="83" t="s">
        <v>97</v>
      </c>
      <c r="M431" s="213">
        <v>43485</v>
      </c>
      <c r="N431">
        <v>860076</v>
      </c>
      <c r="O431" s="145" t="s">
        <v>567</v>
      </c>
      <c r="P431" s="145" t="s">
        <v>99</v>
      </c>
      <c r="Q431" s="145" t="s">
        <v>100</v>
      </c>
      <c r="R431" s="145" t="s">
        <v>567</v>
      </c>
      <c r="V431">
        <v>6735</v>
      </c>
      <c r="W431" s="83" t="s">
        <v>1776</v>
      </c>
      <c r="X431" s="83" t="s">
        <v>103</v>
      </c>
      <c r="Y431" t="s">
        <v>2393</v>
      </c>
      <c r="Z431" s="83" t="s">
        <v>102</v>
      </c>
      <c r="AA431" s="83" t="s">
        <v>102</v>
      </c>
      <c r="AB431" t="s">
        <v>3383</v>
      </c>
      <c r="AC431" s="83" t="s">
        <v>3954</v>
      </c>
      <c r="AD431" s="83" t="s">
        <v>111</v>
      </c>
      <c r="AE431" s="83" t="s">
        <v>105</v>
      </c>
      <c r="AF431" t="s">
        <v>2393</v>
      </c>
      <c r="AG431" s="83" t="s">
        <v>102</v>
      </c>
      <c r="AH431" s="83" t="s">
        <v>102</v>
      </c>
      <c r="AI431" t="s">
        <v>3383</v>
      </c>
      <c r="AJ431" s="83" t="s">
        <v>3954</v>
      </c>
      <c r="AK431" s="83" t="s">
        <v>111</v>
      </c>
      <c r="AL431" s="83" t="s">
        <v>105</v>
      </c>
      <c r="AM431" s="87" t="s">
        <v>106</v>
      </c>
      <c r="AN431" t="s">
        <v>2393</v>
      </c>
      <c r="AO431" t="s">
        <v>3383</v>
      </c>
      <c r="AP431" s="83" t="s">
        <v>3954</v>
      </c>
      <c r="AQ431" s="83" t="s">
        <v>144</v>
      </c>
      <c r="AR431" s="87" t="s">
        <v>106</v>
      </c>
      <c r="AT431" s="83" t="s">
        <v>107</v>
      </c>
      <c r="AU431" s="146" t="s">
        <v>107</v>
      </c>
      <c r="AV431" s="146" t="s">
        <v>107</v>
      </c>
      <c r="AX431" s="110" t="s">
        <v>107</v>
      </c>
      <c r="AY431" s="111"/>
      <c r="AZ431" s="112">
        <f t="shared" ca="1" si="28"/>
        <v>1982</v>
      </c>
      <c r="BA431" s="136">
        <f t="shared" ca="1" si="29"/>
        <v>98</v>
      </c>
      <c r="BB431" s="114" t="s">
        <v>136</v>
      </c>
      <c r="BC431" s="114" t="s">
        <v>108</v>
      </c>
      <c r="BD431" s="114"/>
      <c r="BE431" s="115" t="s">
        <v>102</v>
      </c>
      <c r="BF431" s="115" t="s">
        <v>102</v>
      </c>
      <c r="BG431" s="115" t="s">
        <v>102</v>
      </c>
      <c r="BH431" s="115" t="s">
        <v>102</v>
      </c>
      <c r="BI431" s="116"/>
      <c r="BJ431" s="117" t="s">
        <v>109</v>
      </c>
      <c r="BK431" s="117" t="s">
        <v>109</v>
      </c>
      <c r="BL431" s="83">
        <f t="shared" ca="1" si="30"/>
        <v>13</v>
      </c>
      <c r="BM431" s="83" t="s">
        <v>270</v>
      </c>
      <c r="BN431" s="83">
        <v>0</v>
      </c>
      <c r="BO431" s="83" t="s">
        <v>108</v>
      </c>
      <c r="BP431" s="83">
        <v>-738450</v>
      </c>
      <c r="BQ431" s="83" t="s">
        <v>381</v>
      </c>
      <c r="BR431" s="83" t="s">
        <v>157</v>
      </c>
      <c r="BS431" s="83" t="s">
        <v>502</v>
      </c>
      <c r="BT431" s="83">
        <v>-738450</v>
      </c>
      <c r="BU431" s="83" t="s">
        <v>381</v>
      </c>
      <c r="BV431" s="83" t="s">
        <v>157</v>
      </c>
      <c r="BW431" s="83" t="s">
        <v>502</v>
      </c>
      <c r="BY431" s="136">
        <v>0</v>
      </c>
      <c r="BZ431" s="136">
        <v>0</v>
      </c>
      <c r="CA431" s="136">
        <v>0</v>
      </c>
      <c r="CB431" s="136">
        <v>0</v>
      </c>
      <c r="CD431" s="136">
        <v>0</v>
      </c>
      <c r="CE431" s="136">
        <v>0</v>
      </c>
      <c r="CF431" s="136">
        <v>0</v>
      </c>
      <c r="CG431" s="136">
        <v>0</v>
      </c>
      <c r="CH431" s="136">
        <v>0</v>
      </c>
      <c r="CI431" s="136">
        <v>0</v>
      </c>
      <c r="CJ431" s="136">
        <v>0</v>
      </c>
      <c r="CK431" s="138">
        <v>0</v>
      </c>
      <c r="CL431" s="138">
        <v>0</v>
      </c>
      <c r="CM431" s="136">
        <v>0</v>
      </c>
      <c r="CN431" s="136">
        <v>0</v>
      </c>
      <c r="CO431" s="85">
        <v>43838</v>
      </c>
      <c r="CP431" s="83" t="s">
        <v>4477</v>
      </c>
      <c r="CQ431" s="83" t="s">
        <v>102</v>
      </c>
      <c r="CR431" s="83" t="s">
        <v>482</v>
      </c>
      <c r="CS431" s="83">
        <v>426</v>
      </c>
      <c r="CT431" s="83" t="s">
        <v>483</v>
      </c>
      <c r="CU431" s="83">
        <v>1</v>
      </c>
      <c r="CV431" s="83">
        <v>0</v>
      </c>
      <c r="CW431" s="83">
        <v>0</v>
      </c>
      <c r="CX431" s="83" t="s">
        <v>109</v>
      </c>
      <c r="CY431" s="83" t="s">
        <v>583</v>
      </c>
      <c r="CZ431" s="83">
        <v>0</v>
      </c>
      <c r="DA431" s="83">
        <v>0</v>
      </c>
      <c r="DB431" s="83">
        <f t="shared" si="27"/>
        <v>0</v>
      </c>
      <c r="DC431" s="83" t="s">
        <v>497</v>
      </c>
      <c r="DE431" s="136">
        <v>1</v>
      </c>
      <c r="DF431" s="136">
        <v>1</v>
      </c>
      <c r="DG431" s="215" t="s">
        <v>269</v>
      </c>
      <c r="DH431" s="136">
        <v>1</v>
      </c>
      <c r="DI431" s="136">
        <v>1</v>
      </c>
      <c r="DJ431" s="215" t="s">
        <v>269</v>
      </c>
      <c r="EE431" s="136" t="b">
        <v>1</v>
      </c>
      <c r="EF431" s="136" t="b">
        <v>1</v>
      </c>
      <c r="EG431" s="136" t="b">
        <v>1</v>
      </c>
      <c r="EH431" s="136" t="b">
        <v>1</v>
      </c>
      <c r="EL431" s="215" t="s">
        <v>269</v>
      </c>
    </row>
    <row r="432" spans="1:142" ht="60" customHeight="1" x14ac:dyDescent="0.55000000000000004">
      <c r="A432" s="83" t="s">
        <v>130</v>
      </c>
      <c r="B432" s="83" t="s">
        <v>98</v>
      </c>
      <c r="C432">
        <v>206741</v>
      </c>
      <c r="D432" t="s">
        <v>1078</v>
      </c>
      <c r="E432" t="s">
        <v>1078</v>
      </c>
      <c r="F432" s="83" t="s">
        <v>108</v>
      </c>
      <c r="G432" s="213">
        <v>26114</v>
      </c>
      <c r="H432" s="83" t="s">
        <v>102</v>
      </c>
      <c r="I432" s="213">
        <v>43162</v>
      </c>
      <c r="J432" s="83" t="s">
        <v>228</v>
      </c>
      <c r="K432" s="214">
        <v>497634591350</v>
      </c>
      <c r="L432" s="83" t="s">
        <v>135</v>
      </c>
      <c r="M432" s="213">
        <v>43549</v>
      </c>
      <c r="N432">
        <v>147371</v>
      </c>
      <c r="O432" s="145" t="s">
        <v>567</v>
      </c>
      <c r="P432" s="145" t="s">
        <v>99</v>
      </c>
      <c r="Q432" s="145" t="s">
        <v>100</v>
      </c>
      <c r="R432" s="145" t="s">
        <v>567</v>
      </c>
      <c r="V432">
        <v>100</v>
      </c>
      <c r="W432" s="83" t="s">
        <v>101</v>
      </c>
      <c r="X432" s="83" t="s">
        <v>103</v>
      </c>
      <c r="Y432" t="s">
        <v>2394</v>
      </c>
      <c r="Z432" s="83" t="s">
        <v>102</v>
      </c>
      <c r="AA432" s="83" t="s">
        <v>102</v>
      </c>
      <c r="AB432" t="s">
        <v>3384</v>
      </c>
      <c r="AC432" s="83" t="s">
        <v>3955</v>
      </c>
      <c r="AD432" s="83" t="s">
        <v>144</v>
      </c>
      <c r="AE432" s="83" t="s">
        <v>105</v>
      </c>
      <c r="AF432" t="s">
        <v>2394</v>
      </c>
      <c r="AG432" s="83" t="s">
        <v>102</v>
      </c>
      <c r="AH432" s="83" t="s">
        <v>102</v>
      </c>
      <c r="AI432" t="s">
        <v>3384</v>
      </c>
      <c r="AJ432" s="83" t="s">
        <v>3955</v>
      </c>
      <c r="AK432" s="83" t="s">
        <v>144</v>
      </c>
      <c r="AL432" s="83" t="s">
        <v>105</v>
      </c>
      <c r="AM432" s="87" t="s">
        <v>106</v>
      </c>
      <c r="AN432" t="s">
        <v>2394</v>
      </c>
      <c r="AO432" t="s">
        <v>3384</v>
      </c>
      <c r="AP432" s="83" t="s">
        <v>3955</v>
      </c>
      <c r="AQ432" s="83" t="s">
        <v>111</v>
      </c>
      <c r="AR432" s="87" t="s">
        <v>106</v>
      </c>
      <c r="AT432" s="83" t="s">
        <v>107</v>
      </c>
      <c r="AU432" s="146" t="s">
        <v>107</v>
      </c>
      <c r="AV432" s="146" t="s">
        <v>107</v>
      </c>
      <c r="AX432" s="110" t="s">
        <v>107</v>
      </c>
      <c r="AY432" s="111"/>
      <c r="AZ432" s="112">
        <f t="shared" ca="1" si="28"/>
        <v>8905</v>
      </c>
      <c r="BA432" s="136">
        <f t="shared" ca="1" si="29"/>
        <v>40</v>
      </c>
      <c r="BB432" s="114" t="s">
        <v>134</v>
      </c>
      <c r="BC432" s="114" t="s">
        <v>108</v>
      </c>
      <c r="BD432" s="114"/>
      <c r="BE432" s="115" t="s">
        <v>102</v>
      </c>
      <c r="BF432" s="115" t="s">
        <v>102</v>
      </c>
      <c r="BG432" s="115" t="s">
        <v>102</v>
      </c>
      <c r="BH432" s="115" t="s">
        <v>102</v>
      </c>
      <c r="BI432" s="116"/>
      <c r="BJ432" s="117" t="s">
        <v>109</v>
      </c>
      <c r="BK432" s="117" t="s">
        <v>109</v>
      </c>
      <c r="BL432" s="83">
        <f t="shared" ca="1" si="30"/>
        <v>68</v>
      </c>
      <c r="BM432" s="83" t="s">
        <v>108</v>
      </c>
      <c r="BN432" s="83">
        <v>0</v>
      </c>
      <c r="BO432" s="83" t="s">
        <v>108</v>
      </c>
      <c r="BP432" s="83">
        <v>-740185</v>
      </c>
      <c r="BQ432" s="83" t="s">
        <v>312</v>
      </c>
      <c r="BR432" s="83" t="s">
        <v>153</v>
      </c>
      <c r="BS432" s="83" t="s">
        <v>499</v>
      </c>
      <c r="BT432" s="83">
        <v>-740185</v>
      </c>
      <c r="BU432" s="83" t="s">
        <v>312</v>
      </c>
      <c r="BV432" s="83" t="s">
        <v>153</v>
      </c>
      <c r="BW432" s="83" t="s">
        <v>499</v>
      </c>
      <c r="BY432" s="136">
        <v>0</v>
      </c>
      <c r="BZ432" s="136">
        <v>0</v>
      </c>
      <c r="CA432" s="136">
        <v>0</v>
      </c>
      <c r="CB432" s="136">
        <v>0</v>
      </c>
      <c r="CD432" s="136">
        <v>0</v>
      </c>
      <c r="CE432" s="136">
        <v>0</v>
      </c>
      <c r="CF432" s="136">
        <v>0</v>
      </c>
      <c r="CG432" s="136">
        <v>0</v>
      </c>
      <c r="CH432" s="136">
        <v>0</v>
      </c>
      <c r="CI432" s="136">
        <v>0</v>
      </c>
      <c r="CJ432" s="136">
        <v>0</v>
      </c>
      <c r="CK432" s="138">
        <v>0</v>
      </c>
      <c r="CL432" s="138">
        <v>0</v>
      </c>
      <c r="CM432" s="136">
        <v>0</v>
      </c>
      <c r="CN432" s="136">
        <v>0</v>
      </c>
      <c r="CO432" s="85">
        <v>43839</v>
      </c>
      <c r="CP432" s="83" t="s">
        <v>4478</v>
      </c>
      <c r="CQ432" s="83" t="s">
        <v>102</v>
      </c>
      <c r="CR432" s="83" t="s">
        <v>482</v>
      </c>
      <c r="CS432" s="83">
        <v>427</v>
      </c>
      <c r="CT432" s="83" t="s">
        <v>483</v>
      </c>
      <c r="CU432" s="83">
        <v>1</v>
      </c>
      <c r="CV432" s="83">
        <v>0</v>
      </c>
      <c r="CW432" s="83">
        <v>0</v>
      </c>
      <c r="CX432" s="83" t="s">
        <v>109</v>
      </c>
      <c r="CY432" s="83" t="s">
        <v>583</v>
      </c>
      <c r="CZ432" s="83">
        <v>0</v>
      </c>
      <c r="DA432" s="83">
        <v>0</v>
      </c>
      <c r="DB432" s="83">
        <f t="shared" si="27"/>
        <v>0</v>
      </c>
      <c r="DC432" s="83" t="s">
        <v>497</v>
      </c>
      <c r="DE432" s="136">
        <v>1</v>
      </c>
      <c r="DF432" s="136">
        <v>1</v>
      </c>
      <c r="DG432" s="215" t="s">
        <v>269</v>
      </c>
      <c r="DH432" s="136">
        <v>1</v>
      </c>
      <c r="DI432" s="136">
        <v>1</v>
      </c>
      <c r="DJ432" s="215" t="s">
        <v>269</v>
      </c>
      <c r="EE432" s="136" t="b">
        <v>1</v>
      </c>
      <c r="EF432" s="136" t="b">
        <v>1</v>
      </c>
      <c r="EG432" s="136" t="b">
        <v>1</v>
      </c>
      <c r="EH432" s="136" t="b">
        <v>1</v>
      </c>
      <c r="EL432" s="215" t="s">
        <v>269</v>
      </c>
    </row>
    <row r="433" spans="1:142" ht="60" customHeight="1" x14ac:dyDescent="0.55000000000000004">
      <c r="A433" s="83" t="s">
        <v>130</v>
      </c>
      <c r="B433" s="83" t="s">
        <v>98</v>
      </c>
      <c r="C433">
        <v>428901</v>
      </c>
      <c r="D433" t="s">
        <v>1079</v>
      </c>
      <c r="E433" t="s">
        <v>1079</v>
      </c>
      <c r="F433" s="83" t="s">
        <v>108</v>
      </c>
      <c r="G433" s="213">
        <v>35294</v>
      </c>
      <c r="H433" s="83" t="s">
        <v>102</v>
      </c>
      <c r="I433" s="213">
        <v>43363</v>
      </c>
      <c r="J433" s="83" t="s">
        <v>228</v>
      </c>
      <c r="K433" s="214">
        <v>464756570415</v>
      </c>
      <c r="L433" s="83" t="s">
        <v>97</v>
      </c>
      <c r="M433" s="213">
        <v>43743</v>
      </c>
      <c r="N433">
        <v>305452</v>
      </c>
      <c r="O433" s="145" t="s">
        <v>567</v>
      </c>
      <c r="P433" s="145" t="s">
        <v>99</v>
      </c>
      <c r="Q433" s="145" t="s">
        <v>100</v>
      </c>
      <c r="R433" s="145" t="s">
        <v>567</v>
      </c>
      <c r="V433">
        <v>7486</v>
      </c>
      <c r="W433" s="83" t="s">
        <v>101</v>
      </c>
      <c r="X433" s="83" t="s">
        <v>103</v>
      </c>
      <c r="Y433" t="s">
        <v>2395</v>
      </c>
      <c r="Z433" s="83" t="s">
        <v>102</v>
      </c>
      <c r="AA433" s="83" t="s">
        <v>102</v>
      </c>
      <c r="AB433" t="s">
        <v>3385</v>
      </c>
      <c r="AC433" s="83" t="s">
        <v>3956</v>
      </c>
      <c r="AD433" s="83" t="s">
        <v>144</v>
      </c>
      <c r="AE433" s="83" t="s">
        <v>105</v>
      </c>
      <c r="AF433" t="s">
        <v>2395</v>
      </c>
      <c r="AG433" s="83" t="s">
        <v>102</v>
      </c>
      <c r="AH433" s="83" t="s">
        <v>102</v>
      </c>
      <c r="AI433" t="s">
        <v>3385</v>
      </c>
      <c r="AJ433" s="83" t="s">
        <v>3956</v>
      </c>
      <c r="AK433" s="83" t="s">
        <v>144</v>
      </c>
      <c r="AL433" s="83" t="s">
        <v>105</v>
      </c>
      <c r="AM433" s="87" t="s">
        <v>106</v>
      </c>
      <c r="AN433" t="s">
        <v>2395</v>
      </c>
      <c r="AO433" t="s">
        <v>3385</v>
      </c>
      <c r="AP433" s="83" t="s">
        <v>3956</v>
      </c>
      <c r="AQ433" s="83" t="s">
        <v>144</v>
      </c>
      <c r="AR433" s="87" t="s">
        <v>106</v>
      </c>
      <c r="AT433" s="83" t="s">
        <v>107</v>
      </c>
      <c r="AU433" s="146" t="s">
        <v>107</v>
      </c>
      <c r="AV433" s="146" t="s">
        <v>107</v>
      </c>
      <c r="AX433" s="110" t="s">
        <v>107</v>
      </c>
      <c r="AY433" s="111"/>
      <c r="AZ433" s="112">
        <f t="shared" ca="1" si="28"/>
        <v>6836</v>
      </c>
      <c r="BA433" s="136">
        <f t="shared" ca="1" si="29"/>
        <v>49</v>
      </c>
      <c r="BB433" s="114" t="s">
        <v>134</v>
      </c>
      <c r="BC433" s="114" t="s">
        <v>108</v>
      </c>
      <c r="BD433" s="114"/>
      <c r="BE433" s="115" t="s">
        <v>102</v>
      </c>
      <c r="BF433" s="115" t="s">
        <v>102</v>
      </c>
      <c r="BG433" s="115" t="s">
        <v>102</v>
      </c>
      <c r="BH433" s="115" t="s">
        <v>102</v>
      </c>
      <c r="BI433" s="116"/>
      <c r="BJ433" s="117" t="s">
        <v>109</v>
      </c>
      <c r="BK433" s="117" t="s">
        <v>109</v>
      </c>
      <c r="BL433" s="83">
        <f t="shared" ca="1" si="30"/>
        <v>30</v>
      </c>
      <c r="BM433" s="83" t="s">
        <v>108</v>
      </c>
      <c r="BN433" s="83">
        <v>0</v>
      </c>
      <c r="BO433" s="83" t="s">
        <v>108</v>
      </c>
      <c r="BP433" s="83">
        <v>-741920</v>
      </c>
      <c r="BQ433" s="83" t="s">
        <v>198</v>
      </c>
      <c r="BR433" s="83" t="s">
        <v>164</v>
      </c>
      <c r="BS433" s="83" t="s">
        <v>499</v>
      </c>
      <c r="BT433" s="83">
        <v>-741920</v>
      </c>
      <c r="BU433" s="83" t="s">
        <v>198</v>
      </c>
      <c r="BV433" s="83" t="s">
        <v>164</v>
      </c>
      <c r="BW433" s="83" t="s">
        <v>499</v>
      </c>
      <c r="BY433" s="136">
        <v>0</v>
      </c>
      <c r="BZ433" s="136">
        <v>0</v>
      </c>
      <c r="CA433" s="136">
        <v>0</v>
      </c>
      <c r="CB433" s="136">
        <v>0</v>
      </c>
      <c r="CD433" s="136">
        <v>0</v>
      </c>
      <c r="CE433" s="136">
        <v>0</v>
      </c>
      <c r="CF433" s="136">
        <v>0</v>
      </c>
      <c r="CG433" s="136">
        <v>0</v>
      </c>
      <c r="CH433" s="136">
        <v>0</v>
      </c>
      <c r="CI433" s="136">
        <v>0</v>
      </c>
      <c r="CJ433" s="136">
        <v>0</v>
      </c>
      <c r="CK433" s="138">
        <v>0</v>
      </c>
      <c r="CL433" s="138">
        <v>0</v>
      </c>
      <c r="CM433" s="136">
        <v>0</v>
      </c>
      <c r="CN433" s="136">
        <v>0</v>
      </c>
      <c r="CO433" s="85">
        <v>43840</v>
      </c>
      <c r="CP433" s="83" t="s">
        <v>4479</v>
      </c>
      <c r="CQ433" s="83" t="s">
        <v>102</v>
      </c>
      <c r="CR433" s="83" t="s">
        <v>482</v>
      </c>
      <c r="CS433" s="83">
        <v>428</v>
      </c>
      <c r="CT433" s="83" t="s">
        <v>483</v>
      </c>
      <c r="CU433" s="83">
        <v>1</v>
      </c>
      <c r="CV433" s="83">
        <v>0</v>
      </c>
      <c r="CW433" s="83">
        <v>0</v>
      </c>
      <c r="CX433" s="83" t="s">
        <v>109</v>
      </c>
      <c r="CY433" s="83" t="s">
        <v>583</v>
      </c>
      <c r="CZ433" s="83">
        <v>0</v>
      </c>
      <c r="DA433" s="83">
        <v>0</v>
      </c>
      <c r="DB433" s="83">
        <f t="shared" si="27"/>
        <v>0</v>
      </c>
      <c r="DC433" s="83" t="s">
        <v>497</v>
      </c>
      <c r="DE433" s="136">
        <v>1</v>
      </c>
      <c r="DF433" s="136">
        <v>1</v>
      </c>
      <c r="DG433" s="215" t="s">
        <v>269</v>
      </c>
      <c r="DH433" s="136">
        <v>1</v>
      </c>
      <c r="DI433" s="136">
        <v>1</v>
      </c>
      <c r="DJ433" s="215" t="s">
        <v>269</v>
      </c>
      <c r="EE433" s="136" t="b">
        <v>1</v>
      </c>
      <c r="EF433" s="136" t="b">
        <v>1</v>
      </c>
      <c r="EG433" s="136" t="b">
        <v>1</v>
      </c>
      <c r="EH433" s="136" t="b">
        <v>1</v>
      </c>
      <c r="EL433" s="215" t="s">
        <v>269</v>
      </c>
    </row>
    <row r="434" spans="1:142" ht="60" customHeight="1" x14ac:dyDescent="0.55000000000000004">
      <c r="A434" s="83" t="s">
        <v>130</v>
      </c>
      <c r="B434" s="83" t="s">
        <v>98</v>
      </c>
      <c r="C434">
        <v>697731</v>
      </c>
      <c r="D434" t="s">
        <v>1080</v>
      </c>
      <c r="E434" t="s">
        <v>1080</v>
      </c>
      <c r="F434" s="83" t="s">
        <v>108</v>
      </c>
      <c r="G434" s="213">
        <v>28949</v>
      </c>
      <c r="H434" s="83" t="s">
        <v>102</v>
      </c>
      <c r="I434" s="213">
        <v>43113</v>
      </c>
      <c r="J434" s="83" t="s">
        <v>228</v>
      </c>
      <c r="K434" s="214">
        <v>917594420426</v>
      </c>
      <c r="L434" s="83" t="s">
        <v>126</v>
      </c>
      <c r="M434" s="213">
        <v>43600</v>
      </c>
      <c r="N434">
        <v>639137</v>
      </c>
      <c r="O434" s="145" t="s">
        <v>567</v>
      </c>
      <c r="P434" s="145" t="s">
        <v>99</v>
      </c>
      <c r="Q434" s="145" t="s">
        <v>100</v>
      </c>
      <c r="R434" s="145" t="s">
        <v>567</v>
      </c>
      <c r="V434">
        <v>2187</v>
      </c>
      <c r="W434" s="83" t="s">
        <v>1777</v>
      </c>
      <c r="X434" s="83" t="s">
        <v>103</v>
      </c>
      <c r="Y434" t="s">
        <v>2396</v>
      </c>
      <c r="Z434" s="83" t="s">
        <v>102</v>
      </c>
      <c r="AA434" s="83" t="s">
        <v>102</v>
      </c>
      <c r="AB434" t="s">
        <v>3386</v>
      </c>
      <c r="AC434" s="83" t="s">
        <v>3957</v>
      </c>
      <c r="AD434" s="83" t="s">
        <v>111</v>
      </c>
      <c r="AE434" s="83" t="s">
        <v>105</v>
      </c>
      <c r="AF434" t="s">
        <v>2396</v>
      </c>
      <c r="AG434" s="83" t="s">
        <v>102</v>
      </c>
      <c r="AH434" s="83" t="s">
        <v>102</v>
      </c>
      <c r="AI434" t="s">
        <v>3386</v>
      </c>
      <c r="AJ434" s="83" t="s">
        <v>3957</v>
      </c>
      <c r="AK434" s="83" t="s">
        <v>111</v>
      </c>
      <c r="AL434" s="83" t="s">
        <v>105</v>
      </c>
      <c r="AM434" s="87" t="s">
        <v>106</v>
      </c>
      <c r="AN434" t="s">
        <v>2396</v>
      </c>
      <c r="AO434" t="s">
        <v>3386</v>
      </c>
      <c r="AP434" s="83" t="s">
        <v>3957</v>
      </c>
      <c r="AQ434" s="83" t="s">
        <v>144</v>
      </c>
      <c r="AR434" s="87" t="s">
        <v>106</v>
      </c>
      <c r="AT434" s="83" t="s">
        <v>107</v>
      </c>
      <c r="AU434" s="146" t="s">
        <v>107</v>
      </c>
      <c r="AV434" s="146" t="s">
        <v>107</v>
      </c>
      <c r="AX434" s="110" t="s">
        <v>107</v>
      </c>
      <c r="AY434" s="111"/>
      <c r="AZ434" s="112">
        <f t="shared" ca="1" si="28"/>
        <v>6103</v>
      </c>
      <c r="BA434" s="136">
        <f t="shared" ca="1" si="29"/>
        <v>86</v>
      </c>
      <c r="BB434" s="114" t="s">
        <v>136</v>
      </c>
      <c r="BC434" s="114" t="s">
        <v>108</v>
      </c>
      <c r="BD434" s="114"/>
      <c r="BE434" s="115" t="s">
        <v>102</v>
      </c>
      <c r="BF434" s="115" t="s">
        <v>102</v>
      </c>
      <c r="BG434" s="115" t="s">
        <v>102</v>
      </c>
      <c r="BH434" s="115" t="s">
        <v>102</v>
      </c>
      <c r="BI434" s="116"/>
      <c r="BJ434" s="117" t="s">
        <v>109</v>
      </c>
      <c r="BK434" s="117" t="s">
        <v>109</v>
      </c>
      <c r="BL434" s="83">
        <f t="shared" ca="1" si="30"/>
        <v>80</v>
      </c>
      <c r="BM434" s="83" t="s">
        <v>270</v>
      </c>
      <c r="BN434" s="83">
        <v>0</v>
      </c>
      <c r="BO434" s="83" t="s">
        <v>108</v>
      </c>
      <c r="BP434" s="83">
        <v>-743655</v>
      </c>
      <c r="BQ434" s="83" t="s">
        <v>381</v>
      </c>
      <c r="BR434" s="83" t="s">
        <v>157</v>
      </c>
      <c r="BS434" s="83" t="s">
        <v>502</v>
      </c>
      <c r="BT434" s="83">
        <v>-743655</v>
      </c>
      <c r="BU434" s="83" t="s">
        <v>381</v>
      </c>
      <c r="BV434" s="83" t="s">
        <v>157</v>
      </c>
      <c r="BW434" s="83" t="s">
        <v>502</v>
      </c>
      <c r="BY434" s="136">
        <v>0</v>
      </c>
      <c r="BZ434" s="136">
        <v>0</v>
      </c>
      <c r="CA434" s="136">
        <v>0</v>
      </c>
      <c r="CB434" s="136">
        <v>0</v>
      </c>
      <c r="CD434" s="136">
        <v>0</v>
      </c>
      <c r="CE434" s="136">
        <v>0</v>
      </c>
      <c r="CF434" s="136">
        <v>0</v>
      </c>
      <c r="CG434" s="136">
        <v>0</v>
      </c>
      <c r="CH434" s="136">
        <v>0</v>
      </c>
      <c r="CI434" s="136">
        <v>0</v>
      </c>
      <c r="CJ434" s="136">
        <v>0</v>
      </c>
      <c r="CK434" s="138">
        <v>0</v>
      </c>
      <c r="CL434" s="138">
        <v>0</v>
      </c>
      <c r="CM434" s="136">
        <v>0</v>
      </c>
      <c r="CN434" s="136">
        <v>0</v>
      </c>
      <c r="CO434" s="85">
        <v>43841</v>
      </c>
      <c r="CP434" s="83" t="s">
        <v>4480</v>
      </c>
      <c r="CQ434" s="83" t="s">
        <v>102</v>
      </c>
      <c r="CR434" s="83" t="s">
        <v>482</v>
      </c>
      <c r="CS434" s="83">
        <v>429</v>
      </c>
      <c r="CT434" s="83" t="s">
        <v>483</v>
      </c>
      <c r="CU434" s="83">
        <v>1</v>
      </c>
      <c r="CV434" s="83">
        <v>0</v>
      </c>
      <c r="CW434" s="83">
        <v>0</v>
      </c>
      <c r="CX434" s="83" t="s">
        <v>109</v>
      </c>
      <c r="CY434" s="83" t="s">
        <v>583</v>
      </c>
      <c r="CZ434" s="83">
        <v>0</v>
      </c>
      <c r="DA434" s="83">
        <v>0</v>
      </c>
      <c r="DB434" s="83">
        <f t="shared" si="27"/>
        <v>0</v>
      </c>
      <c r="DC434" s="83" t="s">
        <v>497</v>
      </c>
      <c r="DE434" s="136">
        <v>1</v>
      </c>
      <c r="DF434" s="136">
        <v>1</v>
      </c>
      <c r="DG434" s="215" t="s">
        <v>269</v>
      </c>
      <c r="DH434" s="136">
        <v>1</v>
      </c>
      <c r="DI434" s="136">
        <v>1</v>
      </c>
      <c r="DJ434" s="215" t="s">
        <v>269</v>
      </c>
      <c r="EE434" s="136" t="b">
        <v>1</v>
      </c>
      <c r="EF434" s="136" t="b">
        <v>1</v>
      </c>
      <c r="EG434" s="136" t="b">
        <v>1</v>
      </c>
      <c r="EH434" s="136" t="b">
        <v>1</v>
      </c>
      <c r="EL434" s="215" t="s">
        <v>269</v>
      </c>
    </row>
    <row r="435" spans="1:142" ht="60" customHeight="1" x14ac:dyDescent="0.55000000000000004">
      <c r="A435" s="83" t="s">
        <v>130</v>
      </c>
      <c r="B435" s="83" t="s">
        <v>98</v>
      </c>
      <c r="C435">
        <v>428146</v>
      </c>
      <c r="D435" t="s">
        <v>675</v>
      </c>
      <c r="E435" t="s">
        <v>675</v>
      </c>
      <c r="F435" s="83" t="s">
        <v>108</v>
      </c>
      <c r="G435" s="213">
        <v>27366</v>
      </c>
      <c r="H435" s="83" t="s">
        <v>102</v>
      </c>
      <c r="I435" s="213">
        <v>43288</v>
      </c>
      <c r="J435" s="83" t="s">
        <v>228</v>
      </c>
      <c r="K435" s="214">
        <v>740018610286</v>
      </c>
      <c r="L435" s="83" t="s">
        <v>135</v>
      </c>
      <c r="M435" s="213">
        <v>43650</v>
      </c>
      <c r="N435">
        <v>197320</v>
      </c>
      <c r="O435" s="145" t="s">
        <v>567</v>
      </c>
      <c r="P435" s="145" t="s">
        <v>99</v>
      </c>
      <c r="Q435" s="145" t="s">
        <v>100</v>
      </c>
      <c r="R435" s="145" t="s">
        <v>567</v>
      </c>
      <c r="V435">
        <v>6874</v>
      </c>
      <c r="W435" s="83" t="s">
        <v>101</v>
      </c>
      <c r="X435" s="83" t="s">
        <v>103</v>
      </c>
      <c r="Y435" t="s">
        <v>2397</v>
      </c>
      <c r="Z435" s="83" t="s">
        <v>102</v>
      </c>
      <c r="AA435" s="83" t="s">
        <v>102</v>
      </c>
      <c r="AB435" t="s">
        <v>3387</v>
      </c>
      <c r="AC435" s="83" t="s">
        <v>3958</v>
      </c>
      <c r="AD435" s="83" t="s">
        <v>144</v>
      </c>
      <c r="AE435" s="83" t="s">
        <v>105</v>
      </c>
      <c r="AF435" t="s">
        <v>2397</v>
      </c>
      <c r="AG435" s="83" t="s">
        <v>102</v>
      </c>
      <c r="AH435" s="83" t="s">
        <v>102</v>
      </c>
      <c r="AI435" t="s">
        <v>3387</v>
      </c>
      <c r="AJ435" s="83" t="s">
        <v>3958</v>
      </c>
      <c r="AK435" s="83" t="s">
        <v>144</v>
      </c>
      <c r="AL435" s="83" t="s">
        <v>105</v>
      </c>
      <c r="AM435" s="87" t="s">
        <v>106</v>
      </c>
      <c r="AN435" t="s">
        <v>2397</v>
      </c>
      <c r="AO435" t="s">
        <v>3387</v>
      </c>
      <c r="AP435" s="83" t="s">
        <v>3958</v>
      </c>
      <c r="AQ435" s="83" t="s">
        <v>111</v>
      </c>
      <c r="AR435" s="87" t="s">
        <v>106</v>
      </c>
      <c r="AT435" s="83" t="s">
        <v>107</v>
      </c>
      <c r="AU435" s="146" t="s">
        <v>107</v>
      </c>
      <c r="AV435" s="146" t="s">
        <v>107</v>
      </c>
      <c r="AX435" s="110" t="s">
        <v>107</v>
      </c>
      <c r="AY435" s="111"/>
      <c r="AZ435" s="112">
        <f t="shared" ca="1" si="28"/>
        <v>5184</v>
      </c>
      <c r="BA435" s="136">
        <f t="shared" ca="1" si="29"/>
        <v>95</v>
      </c>
      <c r="BB435" s="114" t="s">
        <v>134</v>
      </c>
      <c r="BC435" s="114" t="s">
        <v>108</v>
      </c>
      <c r="BD435" s="114"/>
      <c r="BE435" s="115" t="s">
        <v>102</v>
      </c>
      <c r="BF435" s="115" t="s">
        <v>102</v>
      </c>
      <c r="BG435" s="115" t="s">
        <v>102</v>
      </c>
      <c r="BH435" s="115" t="s">
        <v>102</v>
      </c>
      <c r="BI435" s="116"/>
      <c r="BJ435" s="117" t="s">
        <v>109</v>
      </c>
      <c r="BK435" s="117" t="s">
        <v>109</v>
      </c>
      <c r="BL435" s="83">
        <f t="shared" ca="1" si="30"/>
        <v>28</v>
      </c>
      <c r="BM435" s="83" t="s">
        <v>108</v>
      </c>
      <c r="BN435" s="83">
        <v>0</v>
      </c>
      <c r="BO435" s="83" t="s">
        <v>108</v>
      </c>
      <c r="BP435" s="83">
        <v>-745390</v>
      </c>
      <c r="BQ435" s="83" t="s">
        <v>312</v>
      </c>
      <c r="BR435" s="83" t="s">
        <v>153</v>
      </c>
      <c r="BS435" s="83" t="s">
        <v>499</v>
      </c>
      <c r="BT435" s="83">
        <v>-745390</v>
      </c>
      <c r="BU435" s="83" t="s">
        <v>312</v>
      </c>
      <c r="BV435" s="83" t="s">
        <v>153</v>
      </c>
      <c r="BW435" s="83" t="s">
        <v>499</v>
      </c>
      <c r="BY435" s="136">
        <v>0</v>
      </c>
      <c r="BZ435" s="136">
        <v>0</v>
      </c>
      <c r="CA435" s="136">
        <v>0</v>
      </c>
      <c r="CB435" s="136">
        <v>0</v>
      </c>
      <c r="CD435" s="136">
        <v>0</v>
      </c>
      <c r="CE435" s="136">
        <v>0</v>
      </c>
      <c r="CF435" s="136">
        <v>0</v>
      </c>
      <c r="CG435" s="136">
        <v>0</v>
      </c>
      <c r="CH435" s="136">
        <v>0</v>
      </c>
      <c r="CI435" s="136">
        <v>0</v>
      </c>
      <c r="CJ435" s="136">
        <v>0</v>
      </c>
      <c r="CK435" s="138">
        <v>0</v>
      </c>
      <c r="CL435" s="138">
        <v>0</v>
      </c>
      <c r="CM435" s="136">
        <v>0</v>
      </c>
      <c r="CN435" s="136">
        <v>0</v>
      </c>
      <c r="CO435" s="85">
        <v>43842</v>
      </c>
      <c r="CP435" s="83" t="s">
        <v>4481</v>
      </c>
      <c r="CQ435" s="83" t="s">
        <v>102</v>
      </c>
      <c r="CR435" s="83" t="s">
        <v>482</v>
      </c>
      <c r="CS435" s="83">
        <v>430</v>
      </c>
      <c r="CT435" s="83" t="s">
        <v>483</v>
      </c>
      <c r="CU435" s="83">
        <v>1</v>
      </c>
      <c r="CV435" s="83">
        <v>0</v>
      </c>
      <c r="CW435" s="83">
        <v>0</v>
      </c>
      <c r="CX435" s="83" t="s">
        <v>109</v>
      </c>
      <c r="CY435" s="83" t="s">
        <v>583</v>
      </c>
      <c r="CZ435" s="83">
        <v>0</v>
      </c>
      <c r="DA435" s="83">
        <v>0</v>
      </c>
      <c r="DB435" s="83">
        <f t="shared" si="27"/>
        <v>0</v>
      </c>
      <c r="DC435" s="83" t="s">
        <v>497</v>
      </c>
      <c r="DE435" s="136">
        <v>1</v>
      </c>
      <c r="DF435" s="136">
        <v>1</v>
      </c>
      <c r="DG435" s="215" t="s">
        <v>269</v>
      </c>
      <c r="DH435" s="136">
        <v>1</v>
      </c>
      <c r="DI435" s="136">
        <v>1</v>
      </c>
      <c r="DJ435" s="215" t="s">
        <v>269</v>
      </c>
      <c r="EE435" s="136" t="b">
        <v>1</v>
      </c>
      <c r="EF435" s="136" t="b">
        <v>1</v>
      </c>
      <c r="EG435" s="136" t="b">
        <v>1</v>
      </c>
      <c r="EH435" s="136" t="b">
        <v>1</v>
      </c>
      <c r="EL435" s="215" t="s">
        <v>269</v>
      </c>
    </row>
    <row r="436" spans="1:142" ht="60" customHeight="1" x14ac:dyDescent="0.55000000000000004">
      <c r="A436" s="83" t="s">
        <v>130</v>
      </c>
      <c r="B436" s="83" t="s">
        <v>98</v>
      </c>
      <c r="C436">
        <v>820669</v>
      </c>
      <c r="D436" t="s">
        <v>1081</v>
      </c>
      <c r="E436" t="s">
        <v>1081</v>
      </c>
      <c r="F436" s="83" t="s">
        <v>108</v>
      </c>
      <c r="G436" s="213">
        <v>28019</v>
      </c>
      <c r="H436" s="83" t="s">
        <v>102</v>
      </c>
      <c r="I436" s="213">
        <v>43166</v>
      </c>
      <c r="J436" s="83" t="s">
        <v>228</v>
      </c>
      <c r="K436" s="214">
        <v>205474140993</v>
      </c>
      <c r="L436" s="83" t="s">
        <v>97</v>
      </c>
      <c r="M436" s="213">
        <v>43628</v>
      </c>
      <c r="N436">
        <v>664483</v>
      </c>
      <c r="O436" s="145" t="s">
        <v>567</v>
      </c>
      <c r="P436" s="145" t="s">
        <v>99</v>
      </c>
      <c r="Q436" s="145" t="s">
        <v>100</v>
      </c>
      <c r="R436" s="145" t="s">
        <v>567</v>
      </c>
      <c r="V436">
        <v>9492</v>
      </c>
      <c r="W436" s="83" t="s">
        <v>101</v>
      </c>
      <c r="X436" s="83" t="s">
        <v>103</v>
      </c>
      <c r="Y436" t="s">
        <v>2398</v>
      </c>
      <c r="Z436" s="83" t="s">
        <v>102</v>
      </c>
      <c r="AA436" s="83" t="s">
        <v>102</v>
      </c>
      <c r="AB436" t="s">
        <v>3388</v>
      </c>
      <c r="AC436" s="83" t="s">
        <v>3959</v>
      </c>
      <c r="AD436" s="83" t="s">
        <v>144</v>
      </c>
      <c r="AE436" s="83" t="s">
        <v>105</v>
      </c>
      <c r="AF436" t="s">
        <v>2398</v>
      </c>
      <c r="AG436" s="83" t="s">
        <v>102</v>
      </c>
      <c r="AH436" s="83" t="s">
        <v>102</v>
      </c>
      <c r="AI436" t="s">
        <v>3388</v>
      </c>
      <c r="AJ436" s="83" t="s">
        <v>3959</v>
      </c>
      <c r="AK436" s="83" t="s">
        <v>144</v>
      </c>
      <c r="AL436" s="83" t="s">
        <v>105</v>
      </c>
      <c r="AM436" s="87" t="s">
        <v>106</v>
      </c>
      <c r="AN436" t="s">
        <v>2398</v>
      </c>
      <c r="AO436" t="s">
        <v>3388</v>
      </c>
      <c r="AP436" s="83" t="s">
        <v>3959</v>
      </c>
      <c r="AQ436" s="83" t="s">
        <v>144</v>
      </c>
      <c r="AR436" s="87" t="s">
        <v>106</v>
      </c>
      <c r="AT436" s="83" t="s">
        <v>107</v>
      </c>
      <c r="AU436" s="146" t="s">
        <v>107</v>
      </c>
      <c r="AV436" s="146" t="s">
        <v>107</v>
      </c>
      <c r="AX436" s="110" t="s">
        <v>107</v>
      </c>
      <c r="AY436" s="111"/>
      <c r="AZ436" s="112">
        <f t="shared" ca="1" si="28"/>
        <v>1514</v>
      </c>
      <c r="BA436" s="136">
        <f t="shared" ca="1" si="29"/>
        <v>22</v>
      </c>
      <c r="BB436" s="114" t="s">
        <v>134</v>
      </c>
      <c r="BC436" s="114" t="s">
        <v>108</v>
      </c>
      <c r="BD436" s="114"/>
      <c r="BE436" s="115" t="s">
        <v>102</v>
      </c>
      <c r="BF436" s="115" t="s">
        <v>102</v>
      </c>
      <c r="BG436" s="115" t="s">
        <v>102</v>
      </c>
      <c r="BH436" s="115" t="s">
        <v>102</v>
      </c>
      <c r="BI436" s="116"/>
      <c r="BJ436" s="117" t="s">
        <v>109</v>
      </c>
      <c r="BK436" s="117" t="s">
        <v>109</v>
      </c>
      <c r="BL436" s="83">
        <f t="shared" ca="1" si="30"/>
        <v>16</v>
      </c>
      <c r="BM436" s="83" t="s">
        <v>108</v>
      </c>
      <c r="BN436" s="83">
        <v>0</v>
      </c>
      <c r="BO436" s="83" t="s">
        <v>108</v>
      </c>
      <c r="BP436" s="83">
        <v>-747125</v>
      </c>
      <c r="BQ436" s="83" t="s">
        <v>198</v>
      </c>
      <c r="BR436" s="83" t="s">
        <v>164</v>
      </c>
      <c r="BS436" s="83" t="s">
        <v>499</v>
      </c>
      <c r="BT436" s="83">
        <v>-747125</v>
      </c>
      <c r="BU436" s="83" t="s">
        <v>198</v>
      </c>
      <c r="BV436" s="83" t="s">
        <v>164</v>
      </c>
      <c r="BW436" s="83" t="s">
        <v>499</v>
      </c>
      <c r="BY436" s="136">
        <v>0</v>
      </c>
      <c r="BZ436" s="136">
        <v>0</v>
      </c>
      <c r="CA436" s="136">
        <v>0</v>
      </c>
      <c r="CB436" s="136">
        <v>0</v>
      </c>
      <c r="CD436" s="136">
        <v>0</v>
      </c>
      <c r="CE436" s="136">
        <v>0</v>
      </c>
      <c r="CF436" s="136">
        <v>0</v>
      </c>
      <c r="CG436" s="136">
        <v>0</v>
      </c>
      <c r="CH436" s="136">
        <v>0</v>
      </c>
      <c r="CI436" s="136">
        <v>0</v>
      </c>
      <c r="CJ436" s="136">
        <v>0</v>
      </c>
      <c r="CK436" s="138">
        <v>0</v>
      </c>
      <c r="CL436" s="138">
        <v>0</v>
      </c>
      <c r="CM436" s="136">
        <v>0</v>
      </c>
      <c r="CN436" s="136">
        <v>0</v>
      </c>
      <c r="CO436" s="85">
        <v>43843</v>
      </c>
      <c r="CP436" s="83" t="s">
        <v>4482</v>
      </c>
      <c r="CQ436" s="83" t="s">
        <v>102</v>
      </c>
      <c r="CR436" s="83" t="s">
        <v>482</v>
      </c>
      <c r="CS436" s="83">
        <v>431</v>
      </c>
      <c r="CT436" s="83" t="s">
        <v>483</v>
      </c>
      <c r="CU436" s="83">
        <v>1</v>
      </c>
      <c r="CV436" s="83">
        <v>0</v>
      </c>
      <c r="CW436" s="83">
        <v>0</v>
      </c>
      <c r="CX436" s="83" t="s">
        <v>109</v>
      </c>
      <c r="CY436" s="83" t="s">
        <v>583</v>
      </c>
      <c r="CZ436" s="83">
        <v>0</v>
      </c>
      <c r="DA436" s="83">
        <v>0</v>
      </c>
      <c r="DB436" s="83">
        <f t="shared" si="27"/>
        <v>0</v>
      </c>
      <c r="DC436" s="83" t="s">
        <v>497</v>
      </c>
      <c r="DE436" s="136">
        <v>1</v>
      </c>
      <c r="DF436" s="136">
        <v>1</v>
      </c>
      <c r="DG436" s="215" t="s">
        <v>269</v>
      </c>
      <c r="DH436" s="136">
        <v>1</v>
      </c>
      <c r="DI436" s="136">
        <v>1</v>
      </c>
      <c r="DJ436" s="215" t="s">
        <v>269</v>
      </c>
      <c r="EE436" s="136" t="b">
        <v>1</v>
      </c>
      <c r="EF436" s="136" t="b">
        <v>1</v>
      </c>
      <c r="EG436" s="136" t="b">
        <v>1</v>
      </c>
      <c r="EH436" s="136" t="b">
        <v>1</v>
      </c>
      <c r="EL436" s="215" t="s">
        <v>269</v>
      </c>
    </row>
    <row r="437" spans="1:142" ht="60" customHeight="1" x14ac:dyDescent="0.55000000000000004">
      <c r="A437" s="83" t="s">
        <v>130</v>
      </c>
      <c r="B437" s="83" t="s">
        <v>98</v>
      </c>
      <c r="C437">
        <v>350727</v>
      </c>
      <c r="D437" t="s">
        <v>1082</v>
      </c>
      <c r="E437" t="s">
        <v>1082</v>
      </c>
      <c r="F437" s="83" t="s">
        <v>108</v>
      </c>
      <c r="G437" s="213">
        <v>39210</v>
      </c>
      <c r="H437" s="83" t="s">
        <v>102</v>
      </c>
      <c r="I437" s="213">
        <v>43353</v>
      </c>
      <c r="J437" s="83" t="s">
        <v>228</v>
      </c>
      <c r="K437" s="214">
        <v>571267635533</v>
      </c>
      <c r="L437" s="83" t="s">
        <v>135</v>
      </c>
      <c r="M437" s="213">
        <v>43577</v>
      </c>
      <c r="N437">
        <v>431936</v>
      </c>
      <c r="O437" s="145" t="s">
        <v>567</v>
      </c>
      <c r="P437" s="145" t="s">
        <v>99</v>
      </c>
      <c r="Q437" s="145" t="s">
        <v>100</v>
      </c>
      <c r="R437" s="145" t="s">
        <v>567</v>
      </c>
      <c r="V437">
        <v>9268</v>
      </c>
      <c r="W437" s="83" t="s">
        <v>1778</v>
      </c>
      <c r="X437" s="83" t="s">
        <v>103</v>
      </c>
      <c r="Y437" t="s">
        <v>2399</v>
      </c>
      <c r="Z437" s="83" t="s">
        <v>102</v>
      </c>
      <c r="AA437" s="83" t="s">
        <v>102</v>
      </c>
      <c r="AB437" t="s">
        <v>3389</v>
      </c>
      <c r="AC437" s="83" t="s">
        <v>3960</v>
      </c>
      <c r="AD437" s="83" t="s">
        <v>111</v>
      </c>
      <c r="AE437" s="83" t="s">
        <v>105</v>
      </c>
      <c r="AF437" t="s">
        <v>2399</v>
      </c>
      <c r="AG437" s="83" t="s">
        <v>102</v>
      </c>
      <c r="AH437" s="83" t="s">
        <v>102</v>
      </c>
      <c r="AI437" t="s">
        <v>3389</v>
      </c>
      <c r="AJ437" s="83" t="s">
        <v>3960</v>
      </c>
      <c r="AK437" s="83" t="s">
        <v>111</v>
      </c>
      <c r="AL437" s="83" t="s">
        <v>105</v>
      </c>
      <c r="AM437" s="87" t="s">
        <v>106</v>
      </c>
      <c r="AN437" t="s">
        <v>2399</v>
      </c>
      <c r="AO437" t="s">
        <v>3389</v>
      </c>
      <c r="AP437" s="83" t="s">
        <v>3960</v>
      </c>
      <c r="AQ437" s="83" t="s">
        <v>144</v>
      </c>
      <c r="AR437" s="87" t="s">
        <v>106</v>
      </c>
      <c r="AT437" s="83" t="s">
        <v>107</v>
      </c>
      <c r="AU437" s="146" t="s">
        <v>107</v>
      </c>
      <c r="AV437" s="146" t="s">
        <v>107</v>
      </c>
      <c r="AX437" s="110" t="s">
        <v>107</v>
      </c>
      <c r="AY437" s="111"/>
      <c r="AZ437" s="112">
        <f t="shared" ca="1" si="28"/>
        <v>5507</v>
      </c>
      <c r="BA437" s="136">
        <f t="shared" ca="1" si="29"/>
        <v>99</v>
      </c>
      <c r="BB437" s="114" t="s">
        <v>136</v>
      </c>
      <c r="BC437" s="114" t="s">
        <v>108</v>
      </c>
      <c r="BD437" s="114"/>
      <c r="BE437" s="115" t="s">
        <v>102</v>
      </c>
      <c r="BF437" s="115" t="s">
        <v>102</v>
      </c>
      <c r="BG437" s="115" t="s">
        <v>102</v>
      </c>
      <c r="BH437" s="115" t="s">
        <v>102</v>
      </c>
      <c r="BI437" s="116"/>
      <c r="BJ437" s="117" t="s">
        <v>109</v>
      </c>
      <c r="BK437" s="117" t="s">
        <v>109</v>
      </c>
      <c r="BL437" s="83">
        <f t="shared" ca="1" si="30"/>
        <v>72</v>
      </c>
      <c r="BM437" s="83" t="s">
        <v>270</v>
      </c>
      <c r="BN437" s="83">
        <v>0</v>
      </c>
      <c r="BO437" s="83" t="s">
        <v>108</v>
      </c>
      <c r="BP437" s="83">
        <v>-748860</v>
      </c>
      <c r="BQ437" s="83" t="s">
        <v>381</v>
      </c>
      <c r="BR437" s="83" t="s">
        <v>157</v>
      </c>
      <c r="BS437" s="83" t="s">
        <v>502</v>
      </c>
      <c r="BT437" s="83">
        <v>-748860</v>
      </c>
      <c r="BU437" s="83" t="s">
        <v>381</v>
      </c>
      <c r="BV437" s="83" t="s">
        <v>157</v>
      </c>
      <c r="BW437" s="83" t="s">
        <v>502</v>
      </c>
      <c r="BY437" s="136">
        <v>0</v>
      </c>
      <c r="BZ437" s="136">
        <v>0</v>
      </c>
      <c r="CA437" s="136">
        <v>0</v>
      </c>
      <c r="CB437" s="136">
        <v>0</v>
      </c>
      <c r="CD437" s="136">
        <v>0</v>
      </c>
      <c r="CE437" s="136">
        <v>0</v>
      </c>
      <c r="CF437" s="136">
        <v>0</v>
      </c>
      <c r="CG437" s="136">
        <v>0</v>
      </c>
      <c r="CH437" s="136">
        <v>0</v>
      </c>
      <c r="CI437" s="136">
        <v>0</v>
      </c>
      <c r="CJ437" s="136">
        <v>0</v>
      </c>
      <c r="CK437" s="138">
        <v>0</v>
      </c>
      <c r="CL437" s="138">
        <v>0</v>
      </c>
      <c r="CM437" s="136">
        <v>0</v>
      </c>
      <c r="CN437" s="136">
        <v>0</v>
      </c>
      <c r="CO437" s="85">
        <v>43844</v>
      </c>
      <c r="CP437" s="83" t="s">
        <v>4483</v>
      </c>
      <c r="CQ437" s="83" t="s">
        <v>102</v>
      </c>
      <c r="CR437" s="83" t="s">
        <v>482</v>
      </c>
      <c r="CS437" s="83">
        <v>432</v>
      </c>
      <c r="CT437" s="83" t="s">
        <v>483</v>
      </c>
      <c r="CU437" s="83">
        <v>1</v>
      </c>
      <c r="CV437" s="83">
        <v>0</v>
      </c>
      <c r="CW437" s="83">
        <v>0</v>
      </c>
      <c r="CX437" s="83" t="s">
        <v>109</v>
      </c>
      <c r="CY437" s="83" t="s">
        <v>583</v>
      </c>
      <c r="CZ437" s="83">
        <v>0</v>
      </c>
      <c r="DA437" s="83">
        <v>0</v>
      </c>
      <c r="DB437" s="83">
        <f t="shared" si="27"/>
        <v>0</v>
      </c>
      <c r="DC437" s="83" t="s">
        <v>497</v>
      </c>
      <c r="DE437" s="136">
        <v>1</v>
      </c>
      <c r="DF437" s="136">
        <v>1</v>
      </c>
      <c r="DG437" s="215" t="s">
        <v>269</v>
      </c>
      <c r="DH437" s="136">
        <v>1</v>
      </c>
      <c r="DI437" s="136">
        <v>1</v>
      </c>
      <c r="DJ437" s="215" t="s">
        <v>269</v>
      </c>
      <c r="EE437" s="136" t="b">
        <v>1</v>
      </c>
      <c r="EF437" s="136" t="b">
        <v>1</v>
      </c>
      <c r="EG437" s="136" t="b">
        <v>1</v>
      </c>
      <c r="EH437" s="136" t="b">
        <v>1</v>
      </c>
      <c r="EL437" s="215" t="s">
        <v>269</v>
      </c>
    </row>
    <row r="438" spans="1:142" ht="60" customHeight="1" x14ac:dyDescent="0.55000000000000004">
      <c r="A438" s="83" t="s">
        <v>130</v>
      </c>
      <c r="B438" s="83" t="s">
        <v>98</v>
      </c>
      <c r="C438">
        <v>935444</v>
      </c>
      <c r="D438" t="s">
        <v>1083</v>
      </c>
      <c r="E438" t="s">
        <v>1083</v>
      </c>
      <c r="F438" s="83" t="s">
        <v>108</v>
      </c>
      <c r="G438" s="213">
        <v>27063</v>
      </c>
      <c r="H438" s="83" t="s">
        <v>102</v>
      </c>
      <c r="I438" s="213">
        <v>43417</v>
      </c>
      <c r="J438" s="83" t="s">
        <v>228</v>
      </c>
      <c r="K438" s="214">
        <v>745827515129</v>
      </c>
      <c r="L438" s="83" t="s">
        <v>97</v>
      </c>
      <c r="M438" s="213">
        <v>43664</v>
      </c>
      <c r="N438">
        <v>562688</v>
      </c>
      <c r="O438" s="145" t="s">
        <v>567</v>
      </c>
      <c r="P438" s="145" t="s">
        <v>99</v>
      </c>
      <c r="Q438" s="145" t="s">
        <v>100</v>
      </c>
      <c r="R438" s="145" t="s">
        <v>567</v>
      </c>
      <c r="V438">
        <v>7036</v>
      </c>
      <c r="W438" s="83" t="s">
        <v>101</v>
      </c>
      <c r="X438" s="83" t="s">
        <v>103</v>
      </c>
      <c r="Y438" t="s">
        <v>2400</v>
      </c>
      <c r="Z438" s="83" t="s">
        <v>102</v>
      </c>
      <c r="AA438" s="83" t="s">
        <v>102</v>
      </c>
      <c r="AB438" t="s">
        <v>3390</v>
      </c>
      <c r="AC438" s="83" t="s">
        <v>3961</v>
      </c>
      <c r="AD438" s="83" t="s">
        <v>144</v>
      </c>
      <c r="AE438" s="83" t="s">
        <v>105</v>
      </c>
      <c r="AF438" t="s">
        <v>2400</v>
      </c>
      <c r="AG438" s="83" t="s">
        <v>102</v>
      </c>
      <c r="AH438" s="83" t="s">
        <v>102</v>
      </c>
      <c r="AI438" t="s">
        <v>3390</v>
      </c>
      <c r="AJ438" s="83" t="s">
        <v>3961</v>
      </c>
      <c r="AK438" s="83" t="s">
        <v>144</v>
      </c>
      <c r="AL438" s="83" t="s">
        <v>105</v>
      </c>
      <c r="AM438" s="87" t="s">
        <v>106</v>
      </c>
      <c r="AN438" t="s">
        <v>2400</v>
      </c>
      <c r="AO438" t="s">
        <v>3390</v>
      </c>
      <c r="AP438" s="83" t="s">
        <v>3961</v>
      </c>
      <c r="AQ438" s="83" t="s">
        <v>111</v>
      </c>
      <c r="AR438" s="87" t="s">
        <v>106</v>
      </c>
      <c r="AT438" s="83" t="s">
        <v>107</v>
      </c>
      <c r="AU438" s="146" t="s">
        <v>107</v>
      </c>
      <c r="AV438" s="146" t="s">
        <v>107</v>
      </c>
      <c r="AX438" s="110" t="s">
        <v>107</v>
      </c>
      <c r="AY438" s="111"/>
      <c r="AZ438" s="112">
        <f t="shared" ca="1" si="28"/>
        <v>4075</v>
      </c>
      <c r="BA438" s="136">
        <f t="shared" ca="1" si="29"/>
        <v>48</v>
      </c>
      <c r="BB438" s="114" t="s">
        <v>134</v>
      </c>
      <c r="BC438" s="114" t="s">
        <v>108</v>
      </c>
      <c r="BD438" s="114"/>
      <c r="BE438" s="115" t="s">
        <v>102</v>
      </c>
      <c r="BF438" s="115" t="s">
        <v>102</v>
      </c>
      <c r="BG438" s="115" t="s">
        <v>102</v>
      </c>
      <c r="BH438" s="115" t="s">
        <v>102</v>
      </c>
      <c r="BI438" s="116"/>
      <c r="BJ438" s="117" t="s">
        <v>109</v>
      </c>
      <c r="BK438" s="117" t="s">
        <v>109</v>
      </c>
      <c r="BL438" s="83">
        <f t="shared" ca="1" si="30"/>
        <v>32</v>
      </c>
      <c r="BM438" s="83" t="s">
        <v>108</v>
      </c>
      <c r="BN438" s="83">
        <v>0</v>
      </c>
      <c r="BO438" s="83" t="s">
        <v>108</v>
      </c>
      <c r="BP438" s="83">
        <v>-750595</v>
      </c>
      <c r="BQ438" s="83" t="s">
        <v>312</v>
      </c>
      <c r="BR438" s="83" t="s">
        <v>153</v>
      </c>
      <c r="BS438" s="83" t="s">
        <v>499</v>
      </c>
      <c r="BT438" s="83">
        <v>-750595</v>
      </c>
      <c r="BU438" s="83" t="s">
        <v>312</v>
      </c>
      <c r="BV438" s="83" t="s">
        <v>153</v>
      </c>
      <c r="BW438" s="83" t="s">
        <v>499</v>
      </c>
      <c r="BY438" s="136">
        <v>0</v>
      </c>
      <c r="BZ438" s="136">
        <v>0</v>
      </c>
      <c r="CA438" s="136">
        <v>0</v>
      </c>
      <c r="CB438" s="136">
        <v>0</v>
      </c>
      <c r="CD438" s="136">
        <v>0</v>
      </c>
      <c r="CE438" s="136">
        <v>0</v>
      </c>
      <c r="CF438" s="136">
        <v>0</v>
      </c>
      <c r="CG438" s="136">
        <v>0</v>
      </c>
      <c r="CH438" s="136">
        <v>0</v>
      </c>
      <c r="CI438" s="136">
        <v>0</v>
      </c>
      <c r="CJ438" s="136">
        <v>0</v>
      </c>
      <c r="CK438" s="138">
        <v>0</v>
      </c>
      <c r="CL438" s="138">
        <v>0</v>
      </c>
      <c r="CM438" s="136">
        <v>0</v>
      </c>
      <c r="CN438" s="136">
        <v>0</v>
      </c>
      <c r="CO438" s="85">
        <v>43845</v>
      </c>
      <c r="CP438" s="83" t="s">
        <v>4484</v>
      </c>
      <c r="CQ438" s="83" t="s">
        <v>102</v>
      </c>
      <c r="CR438" s="83" t="s">
        <v>482</v>
      </c>
      <c r="CS438" s="83">
        <v>433</v>
      </c>
      <c r="CT438" s="83" t="s">
        <v>483</v>
      </c>
      <c r="CU438" s="83">
        <v>1</v>
      </c>
      <c r="CV438" s="83">
        <v>0</v>
      </c>
      <c r="CW438" s="83">
        <v>0</v>
      </c>
      <c r="CX438" s="83" t="s">
        <v>109</v>
      </c>
      <c r="CY438" s="83" t="s">
        <v>583</v>
      </c>
      <c r="CZ438" s="83">
        <v>0</v>
      </c>
      <c r="DA438" s="83">
        <v>0</v>
      </c>
      <c r="DB438" s="83">
        <f t="shared" si="27"/>
        <v>0</v>
      </c>
      <c r="DC438" s="83" t="s">
        <v>497</v>
      </c>
      <c r="DE438" s="136">
        <v>1</v>
      </c>
      <c r="DF438" s="136">
        <v>1</v>
      </c>
      <c r="DG438" s="215" t="s">
        <v>269</v>
      </c>
      <c r="DH438" s="136">
        <v>1</v>
      </c>
      <c r="DI438" s="136">
        <v>1</v>
      </c>
      <c r="DJ438" s="215" t="s">
        <v>269</v>
      </c>
      <c r="EE438" s="136" t="b">
        <v>1</v>
      </c>
      <c r="EF438" s="136" t="b">
        <v>1</v>
      </c>
      <c r="EG438" s="136" t="b">
        <v>1</v>
      </c>
      <c r="EH438" s="136" t="b">
        <v>1</v>
      </c>
      <c r="EL438" s="215" t="s">
        <v>269</v>
      </c>
    </row>
    <row r="439" spans="1:142" ht="60" customHeight="1" x14ac:dyDescent="0.55000000000000004">
      <c r="A439" s="83" t="s">
        <v>130</v>
      </c>
      <c r="B439" s="83" t="s">
        <v>98</v>
      </c>
      <c r="C439">
        <v>779323</v>
      </c>
      <c r="D439" t="s">
        <v>1084</v>
      </c>
      <c r="E439" t="s">
        <v>1084</v>
      </c>
      <c r="F439" s="83" t="s">
        <v>108</v>
      </c>
      <c r="G439" s="213">
        <v>28598</v>
      </c>
      <c r="H439" s="83" t="s">
        <v>102</v>
      </c>
      <c r="I439" s="213">
        <v>43246</v>
      </c>
      <c r="J439" s="83" t="s">
        <v>228</v>
      </c>
      <c r="K439" s="214">
        <v>725324497855</v>
      </c>
      <c r="L439" s="83" t="s">
        <v>126</v>
      </c>
      <c r="M439" s="213">
        <v>43630</v>
      </c>
      <c r="N439">
        <v>264180</v>
      </c>
      <c r="O439" s="145" t="s">
        <v>567</v>
      </c>
      <c r="P439" s="145" t="s">
        <v>99</v>
      </c>
      <c r="Q439" s="145" t="s">
        <v>100</v>
      </c>
      <c r="R439" s="145" t="s">
        <v>567</v>
      </c>
      <c r="V439">
        <v>2532</v>
      </c>
      <c r="W439" s="83" t="s">
        <v>101</v>
      </c>
      <c r="X439" s="83" t="s">
        <v>103</v>
      </c>
      <c r="Y439" t="s">
        <v>2401</v>
      </c>
      <c r="Z439" s="83" t="s">
        <v>102</v>
      </c>
      <c r="AA439" s="83" t="s">
        <v>102</v>
      </c>
      <c r="AB439" t="s">
        <v>3391</v>
      </c>
      <c r="AC439" s="83" t="s">
        <v>3962</v>
      </c>
      <c r="AD439" s="83" t="s">
        <v>144</v>
      </c>
      <c r="AE439" s="83" t="s">
        <v>105</v>
      </c>
      <c r="AF439" t="s">
        <v>2401</v>
      </c>
      <c r="AG439" s="83" t="s">
        <v>102</v>
      </c>
      <c r="AH439" s="83" t="s">
        <v>102</v>
      </c>
      <c r="AI439" t="s">
        <v>3391</v>
      </c>
      <c r="AJ439" s="83" t="s">
        <v>3962</v>
      </c>
      <c r="AK439" s="83" t="s">
        <v>144</v>
      </c>
      <c r="AL439" s="83" t="s">
        <v>105</v>
      </c>
      <c r="AM439" s="87" t="s">
        <v>106</v>
      </c>
      <c r="AN439" t="s">
        <v>2401</v>
      </c>
      <c r="AO439" t="s">
        <v>3391</v>
      </c>
      <c r="AP439" s="83" t="s">
        <v>3962</v>
      </c>
      <c r="AQ439" s="83" t="s">
        <v>144</v>
      </c>
      <c r="AR439" s="87" t="s">
        <v>106</v>
      </c>
      <c r="AT439" s="83" t="s">
        <v>107</v>
      </c>
      <c r="AU439" s="146" t="s">
        <v>107</v>
      </c>
      <c r="AV439" s="146" t="s">
        <v>107</v>
      </c>
      <c r="AX439" s="110" t="s">
        <v>107</v>
      </c>
      <c r="AY439" s="111"/>
      <c r="AZ439" s="112">
        <f t="shared" ca="1" si="28"/>
        <v>8529</v>
      </c>
      <c r="BA439" s="136">
        <f t="shared" ca="1" si="29"/>
        <v>47</v>
      </c>
      <c r="BB439" s="114" t="s">
        <v>134</v>
      </c>
      <c r="BC439" s="114" t="s">
        <v>108</v>
      </c>
      <c r="BD439" s="114"/>
      <c r="BE439" s="115" t="s">
        <v>102</v>
      </c>
      <c r="BF439" s="115" t="s">
        <v>102</v>
      </c>
      <c r="BG439" s="115" t="s">
        <v>102</v>
      </c>
      <c r="BH439" s="115" t="s">
        <v>102</v>
      </c>
      <c r="BI439" s="116"/>
      <c r="BJ439" s="117" t="s">
        <v>109</v>
      </c>
      <c r="BK439" s="117" t="s">
        <v>109</v>
      </c>
      <c r="BL439" s="83">
        <f t="shared" ca="1" si="30"/>
        <v>6</v>
      </c>
      <c r="BM439" s="83" t="s">
        <v>108</v>
      </c>
      <c r="BN439" s="83">
        <v>0</v>
      </c>
      <c r="BO439" s="83" t="s">
        <v>108</v>
      </c>
      <c r="BP439" s="83">
        <v>-752330</v>
      </c>
      <c r="BQ439" s="83" t="s">
        <v>198</v>
      </c>
      <c r="BR439" s="83" t="s">
        <v>164</v>
      </c>
      <c r="BS439" s="83" t="s">
        <v>499</v>
      </c>
      <c r="BT439" s="83">
        <v>-752330</v>
      </c>
      <c r="BU439" s="83" t="s">
        <v>198</v>
      </c>
      <c r="BV439" s="83" t="s">
        <v>164</v>
      </c>
      <c r="BW439" s="83" t="s">
        <v>499</v>
      </c>
      <c r="BY439" s="136">
        <v>0</v>
      </c>
      <c r="BZ439" s="136">
        <v>0</v>
      </c>
      <c r="CA439" s="136">
        <v>0</v>
      </c>
      <c r="CB439" s="136">
        <v>0</v>
      </c>
      <c r="CD439" s="136">
        <v>0</v>
      </c>
      <c r="CE439" s="136">
        <v>0</v>
      </c>
      <c r="CF439" s="136">
        <v>0</v>
      </c>
      <c r="CG439" s="136">
        <v>0</v>
      </c>
      <c r="CH439" s="136">
        <v>0</v>
      </c>
      <c r="CI439" s="136">
        <v>0</v>
      </c>
      <c r="CJ439" s="136">
        <v>0</v>
      </c>
      <c r="CK439" s="138">
        <v>0</v>
      </c>
      <c r="CL439" s="138">
        <v>0</v>
      </c>
      <c r="CM439" s="136">
        <v>0</v>
      </c>
      <c r="CN439" s="136">
        <v>0</v>
      </c>
      <c r="CO439" s="85">
        <v>43846</v>
      </c>
      <c r="CP439" s="83" t="s">
        <v>4485</v>
      </c>
      <c r="CQ439" s="83" t="s">
        <v>102</v>
      </c>
      <c r="CR439" s="83" t="s">
        <v>482</v>
      </c>
      <c r="CS439" s="83">
        <v>434</v>
      </c>
      <c r="CT439" s="83" t="s">
        <v>483</v>
      </c>
      <c r="CU439" s="83">
        <v>1</v>
      </c>
      <c r="CV439" s="83">
        <v>0</v>
      </c>
      <c r="CW439" s="83">
        <v>0</v>
      </c>
      <c r="CX439" s="83" t="s">
        <v>109</v>
      </c>
      <c r="CY439" s="83" t="s">
        <v>583</v>
      </c>
      <c r="CZ439" s="83">
        <v>0</v>
      </c>
      <c r="DA439" s="83">
        <v>0</v>
      </c>
      <c r="DB439" s="83">
        <f t="shared" si="27"/>
        <v>0</v>
      </c>
      <c r="DC439" s="83" t="s">
        <v>497</v>
      </c>
      <c r="DE439" s="136">
        <v>1</v>
      </c>
      <c r="DF439" s="136">
        <v>1</v>
      </c>
      <c r="DG439" s="215" t="s">
        <v>269</v>
      </c>
      <c r="DH439" s="136">
        <v>1</v>
      </c>
      <c r="DI439" s="136">
        <v>1</v>
      </c>
      <c r="DJ439" s="215" t="s">
        <v>269</v>
      </c>
      <c r="EE439" s="136" t="b">
        <v>1</v>
      </c>
      <c r="EF439" s="136" t="b">
        <v>1</v>
      </c>
      <c r="EG439" s="136" t="b">
        <v>1</v>
      </c>
      <c r="EH439" s="136" t="b">
        <v>1</v>
      </c>
      <c r="EL439" s="215" t="s">
        <v>269</v>
      </c>
    </row>
    <row r="440" spans="1:142" ht="60" customHeight="1" x14ac:dyDescent="0.55000000000000004">
      <c r="A440" s="83" t="s">
        <v>130</v>
      </c>
      <c r="B440" s="83" t="s">
        <v>98</v>
      </c>
      <c r="C440">
        <v>585137</v>
      </c>
      <c r="D440" t="s">
        <v>1085</v>
      </c>
      <c r="E440" t="s">
        <v>1085</v>
      </c>
      <c r="F440" s="83" t="s">
        <v>108</v>
      </c>
      <c r="G440" s="213">
        <v>27434</v>
      </c>
      <c r="H440" s="83" t="s">
        <v>102</v>
      </c>
      <c r="I440" s="213">
        <v>43161</v>
      </c>
      <c r="J440" s="83" t="s">
        <v>228</v>
      </c>
      <c r="K440" s="214">
        <v>613173120766</v>
      </c>
      <c r="L440" s="83" t="s">
        <v>135</v>
      </c>
      <c r="M440" s="213">
        <v>43718</v>
      </c>
      <c r="N440">
        <v>432514</v>
      </c>
      <c r="O440" s="145" t="s">
        <v>567</v>
      </c>
      <c r="P440" s="145" t="s">
        <v>99</v>
      </c>
      <c r="Q440" s="145" t="s">
        <v>100</v>
      </c>
      <c r="R440" s="145" t="s">
        <v>567</v>
      </c>
      <c r="V440">
        <v>2568</v>
      </c>
      <c r="W440" s="83" t="s">
        <v>1779</v>
      </c>
      <c r="X440" s="83" t="s">
        <v>103</v>
      </c>
      <c r="Y440" t="s">
        <v>2402</v>
      </c>
      <c r="Z440" s="83" t="s">
        <v>102</v>
      </c>
      <c r="AA440" s="83" t="s">
        <v>102</v>
      </c>
      <c r="AB440" t="s">
        <v>3392</v>
      </c>
      <c r="AC440" s="83" t="s">
        <v>3963</v>
      </c>
      <c r="AD440" s="83" t="s">
        <v>111</v>
      </c>
      <c r="AE440" s="83" t="s">
        <v>105</v>
      </c>
      <c r="AF440" t="s">
        <v>2402</v>
      </c>
      <c r="AG440" s="83" t="s">
        <v>102</v>
      </c>
      <c r="AH440" s="83" t="s">
        <v>102</v>
      </c>
      <c r="AI440" t="s">
        <v>3392</v>
      </c>
      <c r="AJ440" s="83" t="s">
        <v>3963</v>
      </c>
      <c r="AK440" s="83" t="s">
        <v>111</v>
      </c>
      <c r="AL440" s="83" t="s">
        <v>105</v>
      </c>
      <c r="AM440" s="87" t="s">
        <v>106</v>
      </c>
      <c r="AN440" t="s">
        <v>2402</v>
      </c>
      <c r="AO440" t="s">
        <v>3392</v>
      </c>
      <c r="AP440" s="83" t="s">
        <v>3963</v>
      </c>
      <c r="AQ440" s="83" t="s">
        <v>144</v>
      </c>
      <c r="AR440" s="87" t="s">
        <v>106</v>
      </c>
      <c r="AT440" s="83" t="s">
        <v>107</v>
      </c>
      <c r="AU440" s="146" t="s">
        <v>107</v>
      </c>
      <c r="AV440" s="146" t="s">
        <v>107</v>
      </c>
      <c r="AX440" s="110" t="s">
        <v>107</v>
      </c>
      <c r="AY440" s="111"/>
      <c r="AZ440" s="112">
        <f t="shared" ca="1" si="28"/>
        <v>4914</v>
      </c>
      <c r="BA440" s="136">
        <f t="shared" ca="1" si="29"/>
        <v>63</v>
      </c>
      <c r="BB440" s="114" t="s">
        <v>136</v>
      </c>
      <c r="BC440" s="114" t="s">
        <v>108</v>
      </c>
      <c r="BD440" s="114"/>
      <c r="BE440" s="115" t="s">
        <v>102</v>
      </c>
      <c r="BF440" s="115" t="s">
        <v>102</v>
      </c>
      <c r="BG440" s="115" t="s">
        <v>102</v>
      </c>
      <c r="BH440" s="115" t="s">
        <v>102</v>
      </c>
      <c r="BI440" s="116"/>
      <c r="BJ440" s="117" t="s">
        <v>109</v>
      </c>
      <c r="BK440" s="117" t="s">
        <v>109</v>
      </c>
      <c r="BL440" s="83">
        <f t="shared" ca="1" si="30"/>
        <v>35</v>
      </c>
      <c r="BM440" s="83" t="s">
        <v>270</v>
      </c>
      <c r="BN440" s="83">
        <v>0</v>
      </c>
      <c r="BO440" s="83" t="s">
        <v>108</v>
      </c>
      <c r="BP440" s="83">
        <v>-754065</v>
      </c>
      <c r="BQ440" s="83" t="s">
        <v>381</v>
      </c>
      <c r="BR440" s="83" t="s">
        <v>157</v>
      </c>
      <c r="BS440" s="83" t="s">
        <v>502</v>
      </c>
      <c r="BT440" s="83">
        <v>-754065</v>
      </c>
      <c r="BU440" s="83" t="s">
        <v>381</v>
      </c>
      <c r="BV440" s="83" t="s">
        <v>157</v>
      </c>
      <c r="BW440" s="83" t="s">
        <v>502</v>
      </c>
      <c r="BY440" s="136">
        <v>0</v>
      </c>
      <c r="BZ440" s="136">
        <v>0</v>
      </c>
      <c r="CA440" s="136">
        <v>0</v>
      </c>
      <c r="CB440" s="136">
        <v>0</v>
      </c>
      <c r="CD440" s="136">
        <v>0</v>
      </c>
      <c r="CE440" s="136">
        <v>0</v>
      </c>
      <c r="CF440" s="136">
        <v>0</v>
      </c>
      <c r="CG440" s="136">
        <v>0</v>
      </c>
      <c r="CH440" s="136">
        <v>0</v>
      </c>
      <c r="CI440" s="136">
        <v>0</v>
      </c>
      <c r="CJ440" s="136">
        <v>0</v>
      </c>
      <c r="CK440" s="138">
        <v>0</v>
      </c>
      <c r="CL440" s="138">
        <v>0</v>
      </c>
      <c r="CM440" s="136">
        <v>0</v>
      </c>
      <c r="CN440" s="136">
        <v>0</v>
      </c>
      <c r="CO440" s="85">
        <v>43847</v>
      </c>
      <c r="CP440" s="83" t="s">
        <v>4486</v>
      </c>
      <c r="CQ440" s="83" t="s">
        <v>102</v>
      </c>
      <c r="CR440" s="83" t="s">
        <v>482</v>
      </c>
      <c r="CS440" s="83">
        <v>435</v>
      </c>
      <c r="CT440" s="83" t="s">
        <v>483</v>
      </c>
      <c r="CU440" s="83">
        <v>1</v>
      </c>
      <c r="CV440" s="83">
        <v>0</v>
      </c>
      <c r="CW440" s="83">
        <v>0</v>
      </c>
      <c r="CX440" s="83" t="s">
        <v>109</v>
      </c>
      <c r="CY440" s="83" t="s">
        <v>583</v>
      </c>
      <c r="CZ440" s="83">
        <v>0</v>
      </c>
      <c r="DA440" s="83">
        <v>0</v>
      </c>
      <c r="DB440" s="83">
        <f t="shared" si="27"/>
        <v>0</v>
      </c>
      <c r="DC440" s="83" t="s">
        <v>497</v>
      </c>
      <c r="DE440" s="136">
        <v>1</v>
      </c>
      <c r="DF440" s="136">
        <v>1</v>
      </c>
      <c r="DG440" s="215" t="s">
        <v>269</v>
      </c>
      <c r="DH440" s="136">
        <v>1</v>
      </c>
      <c r="DI440" s="136">
        <v>1</v>
      </c>
      <c r="DJ440" s="215" t="s">
        <v>269</v>
      </c>
      <c r="EE440" s="136" t="b">
        <v>1</v>
      </c>
      <c r="EF440" s="136" t="b">
        <v>1</v>
      </c>
      <c r="EG440" s="136" t="b">
        <v>1</v>
      </c>
      <c r="EH440" s="136" t="b">
        <v>1</v>
      </c>
      <c r="EL440" s="215" t="s">
        <v>269</v>
      </c>
    </row>
    <row r="441" spans="1:142" ht="60" customHeight="1" x14ac:dyDescent="0.55000000000000004">
      <c r="A441" s="83" t="s">
        <v>130</v>
      </c>
      <c r="B441" s="83" t="s">
        <v>98</v>
      </c>
      <c r="C441">
        <v>759541</v>
      </c>
      <c r="D441" t="s">
        <v>1086</v>
      </c>
      <c r="E441" t="s">
        <v>1086</v>
      </c>
      <c r="F441" s="83" t="s">
        <v>108</v>
      </c>
      <c r="G441" s="213">
        <v>29645</v>
      </c>
      <c r="H441" s="83" t="s">
        <v>102</v>
      </c>
      <c r="I441" s="213">
        <v>43394</v>
      </c>
      <c r="J441" s="83" t="s">
        <v>228</v>
      </c>
      <c r="K441" s="214">
        <v>237691182968</v>
      </c>
      <c r="L441" s="83" t="s">
        <v>97</v>
      </c>
      <c r="M441" s="213">
        <v>43654</v>
      </c>
      <c r="N441">
        <v>257685</v>
      </c>
      <c r="O441" s="145" t="s">
        <v>567</v>
      </c>
      <c r="P441" s="145" t="s">
        <v>99</v>
      </c>
      <c r="Q441" s="145" t="s">
        <v>100</v>
      </c>
      <c r="R441" s="145" t="s">
        <v>567</v>
      </c>
      <c r="V441">
        <v>300</v>
      </c>
      <c r="W441" s="83" t="s">
        <v>101</v>
      </c>
      <c r="X441" s="83" t="s">
        <v>103</v>
      </c>
      <c r="Y441" t="s">
        <v>2403</v>
      </c>
      <c r="Z441" s="83" t="s">
        <v>102</v>
      </c>
      <c r="AA441" s="83" t="s">
        <v>102</v>
      </c>
      <c r="AB441" t="s">
        <v>3393</v>
      </c>
      <c r="AC441" s="83" t="s">
        <v>3964</v>
      </c>
      <c r="AD441" s="83" t="s">
        <v>144</v>
      </c>
      <c r="AE441" s="83" t="s">
        <v>105</v>
      </c>
      <c r="AF441" t="s">
        <v>2403</v>
      </c>
      <c r="AG441" s="83" t="s">
        <v>102</v>
      </c>
      <c r="AH441" s="83" t="s">
        <v>102</v>
      </c>
      <c r="AI441" t="s">
        <v>3393</v>
      </c>
      <c r="AJ441" s="83" t="s">
        <v>3964</v>
      </c>
      <c r="AK441" s="83" t="s">
        <v>144</v>
      </c>
      <c r="AL441" s="83" t="s">
        <v>105</v>
      </c>
      <c r="AM441" s="87" t="s">
        <v>106</v>
      </c>
      <c r="AN441" t="s">
        <v>2403</v>
      </c>
      <c r="AO441" t="s">
        <v>3393</v>
      </c>
      <c r="AP441" s="83" t="s">
        <v>3964</v>
      </c>
      <c r="AQ441" s="83" t="s">
        <v>111</v>
      </c>
      <c r="AR441" s="87" t="s">
        <v>106</v>
      </c>
      <c r="AT441" s="83" t="s">
        <v>107</v>
      </c>
      <c r="AU441" s="146" t="s">
        <v>107</v>
      </c>
      <c r="AV441" s="146" t="s">
        <v>107</v>
      </c>
      <c r="AX441" s="110" t="s">
        <v>107</v>
      </c>
      <c r="AY441" s="111"/>
      <c r="AZ441" s="112">
        <f t="shared" ca="1" si="28"/>
        <v>8710</v>
      </c>
      <c r="BA441" s="136">
        <f t="shared" ca="1" si="29"/>
        <v>16</v>
      </c>
      <c r="BB441" s="114" t="s">
        <v>134</v>
      </c>
      <c r="BC441" s="114" t="s">
        <v>108</v>
      </c>
      <c r="BD441" s="114"/>
      <c r="BE441" s="115" t="s">
        <v>102</v>
      </c>
      <c r="BF441" s="115" t="s">
        <v>102</v>
      </c>
      <c r="BG441" s="115" t="s">
        <v>102</v>
      </c>
      <c r="BH441" s="115" t="s">
        <v>102</v>
      </c>
      <c r="BI441" s="116"/>
      <c r="BJ441" s="117" t="s">
        <v>109</v>
      </c>
      <c r="BK441" s="117" t="s">
        <v>109</v>
      </c>
      <c r="BL441" s="83">
        <f t="shared" ca="1" si="30"/>
        <v>79</v>
      </c>
      <c r="BM441" s="83" t="s">
        <v>108</v>
      </c>
      <c r="BN441" s="83">
        <v>0</v>
      </c>
      <c r="BO441" s="83" t="s">
        <v>108</v>
      </c>
      <c r="BP441" s="83">
        <v>-755800</v>
      </c>
      <c r="BQ441" s="83" t="s">
        <v>312</v>
      </c>
      <c r="BR441" s="83" t="s">
        <v>153</v>
      </c>
      <c r="BS441" s="83" t="s">
        <v>499</v>
      </c>
      <c r="BT441" s="83">
        <v>-755800</v>
      </c>
      <c r="BU441" s="83" t="s">
        <v>312</v>
      </c>
      <c r="BV441" s="83" t="s">
        <v>153</v>
      </c>
      <c r="BW441" s="83" t="s">
        <v>499</v>
      </c>
      <c r="BY441" s="136">
        <v>0</v>
      </c>
      <c r="BZ441" s="136">
        <v>0</v>
      </c>
      <c r="CA441" s="136">
        <v>0</v>
      </c>
      <c r="CB441" s="136">
        <v>0</v>
      </c>
      <c r="CD441" s="136">
        <v>0</v>
      </c>
      <c r="CE441" s="136">
        <v>0</v>
      </c>
      <c r="CF441" s="136">
        <v>0</v>
      </c>
      <c r="CG441" s="136">
        <v>0</v>
      </c>
      <c r="CH441" s="136">
        <v>0</v>
      </c>
      <c r="CI441" s="136">
        <v>0</v>
      </c>
      <c r="CJ441" s="136">
        <v>0</v>
      </c>
      <c r="CK441" s="138">
        <v>0</v>
      </c>
      <c r="CL441" s="138">
        <v>0</v>
      </c>
      <c r="CM441" s="136">
        <v>0</v>
      </c>
      <c r="CN441" s="136">
        <v>0</v>
      </c>
      <c r="CO441" s="85">
        <v>43848</v>
      </c>
      <c r="CP441" s="83" t="s">
        <v>4487</v>
      </c>
      <c r="CQ441" s="83" t="s">
        <v>102</v>
      </c>
      <c r="CR441" s="83" t="s">
        <v>482</v>
      </c>
      <c r="CS441" s="83">
        <v>436</v>
      </c>
      <c r="CT441" s="83" t="s">
        <v>483</v>
      </c>
      <c r="CU441" s="83">
        <v>1</v>
      </c>
      <c r="CV441" s="83">
        <v>0</v>
      </c>
      <c r="CW441" s="83">
        <v>0</v>
      </c>
      <c r="CX441" s="83" t="s">
        <v>109</v>
      </c>
      <c r="CY441" s="83" t="s">
        <v>583</v>
      </c>
      <c r="CZ441" s="83">
        <v>0</v>
      </c>
      <c r="DA441" s="83">
        <v>0</v>
      </c>
      <c r="DB441" s="83">
        <f t="shared" si="27"/>
        <v>0</v>
      </c>
      <c r="DC441" s="83" t="s">
        <v>497</v>
      </c>
      <c r="DE441" s="136">
        <v>1</v>
      </c>
      <c r="DF441" s="136">
        <v>1</v>
      </c>
      <c r="DG441" s="215" t="s">
        <v>269</v>
      </c>
      <c r="DH441" s="136">
        <v>1</v>
      </c>
      <c r="DI441" s="136">
        <v>1</v>
      </c>
      <c r="DJ441" s="215" t="s">
        <v>269</v>
      </c>
      <c r="EE441" s="136" t="b">
        <v>1</v>
      </c>
      <c r="EF441" s="136" t="b">
        <v>1</v>
      </c>
      <c r="EG441" s="136" t="b">
        <v>1</v>
      </c>
      <c r="EH441" s="136" t="b">
        <v>1</v>
      </c>
      <c r="EL441" s="215" t="s">
        <v>269</v>
      </c>
    </row>
    <row r="442" spans="1:142" ht="60" customHeight="1" x14ac:dyDescent="0.55000000000000004">
      <c r="A442" s="83" t="s">
        <v>130</v>
      </c>
      <c r="B442" s="83" t="s">
        <v>98</v>
      </c>
      <c r="C442">
        <v>294921</v>
      </c>
      <c r="D442" t="s">
        <v>698</v>
      </c>
      <c r="E442" t="s">
        <v>698</v>
      </c>
      <c r="F442" s="83" t="s">
        <v>108</v>
      </c>
      <c r="G442" s="213">
        <v>37215</v>
      </c>
      <c r="H442" s="83" t="s">
        <v>102</v>
      </c>
      <c r="I442" s="213">
        <v>43107</v>
      </c>
      <c r="J442" s="83" t="s">
        <v>228</v>
      </c>
      <c r="K442" s="214">
        <v>852691863616</v>
      </c>
      <c r="L442" s="83" t="s">
        <v>135</v>
      </c>
      <c r="M442" s="213">
        <v>43492</v>
      </c>
      <c r="N442">
        <v>170077</v>
      </c>
      <c r="O442" s="145" t="s">
        <v>567</v>
      </c>
      <c r="P442" s="145" t="s">
        <v>99</v>
      </c>
      <c r="Q442" s="145" t="s">
        <v>100</v>
      </c>
      <c r="R442" s="145" t="s">
        <v>567</v>
      </c>
      <c r="V442">
        <v>7024</v>
      </c>
      <c r="W442" s="83" t="s">
        <v>101</v>
      </c>
      <c r="X442" s="83" t="s">
        <v>103</v>
      </c>
      <c r="Y442" t="s">
        <v>2404</v>
      </c>
      <c r="Z442" s="83" t="s">
        <v>102</v>
      </c>
      <c r="AA442" s="83" t="s">
        <v>102</v>
      </c>
      <c r="AB442" t="s">
        <v>3394</v>
      </c>
      <c r="AC442" s="83" t="s">
        <v>3965</v>
      </c>
      <c r="AD442" s="83" t="s">
        <v>144</v>
      </c>
      <c r="AE442" s="83" t="s">
        <v>105</v>
      </c>
      <c r="AF442" t="s">
        <v>2404</v>
      </c>
      <c r="AG442" s="83" t="s">
        <v>102</v>
      </c>
      <c r="AH442" s="83" t="s">
        <v>102</v>
      </c>
      <c r="AI442" t="s">
        <v>3394</v>
      </c>
      <c r="AJ442" s="83" t="s">
        <v>3965</v>
      </c>
      <c r="AK442" s="83" t="s">
        <v>144</v>
      </c>
      <c r="AL442" s="83" t="s">
        <v>105</v>
      </c>
      <c r="AM442" s="87" t="s">
        <v>106</v>
      </c>
      <c r="AN442" t="s">
        <v>2404</v>
      </c>
      <c r="AO442" t="s">
        <v>3394</v>
      </c>
      <c r="AP442" s="83" t="s">
        <v>3965</v>
      </c>
      <c r="AQ442" s="83" t="s">
        <v>144</v>
      </c>
      <c r="AR442" s="87" t="s">
        <v>106</v>
      </c>
      <c r="AT442" s="83" t="s">
        <v>107</v>
      </c>
      <c r="AU442" s="146" t="s">
        <v>107</v>
      </c>
      <c r="AV442" s="146" t="s">
        <v>107</v>
      </c>
      <c r="AX442" s="110" t="s">
        <v>107</v>
      </c>
      <c r="AY442" s="111"/>
      <c r="AZ442" s="112">
        <f t="shared" ca="1" si="28"/>
        <v>1053</v>
      </c>
      <c r="BA442" s="136">
        <f t="shared" ca="1" si="29"/>
        <v>17</v>
      </c>
      <c r="BB442" s="114" t="s">
        <v>134</v>
      </c>
      <c r="BC442" s="114" t="s">
        <v>108</v>
      </c>
      <c r="BD442" s="114"/>
      <c r="BE442" s="115" t="s">
        <v>102</v>
      </c>
      <c r="BF442" s="115" t="s">
        <v>102</v>
      </c>
      <c r="BG442" s="115" t="s">
        <v>102</v>
      </c>
      <c r="BH442" s="115" t="s">
        <v>102</v>
      </c>
      <c r="BI442" s="116"/>
      <c r="BJ442" s="117" t="s">
        <v>109</v>
      </c>
      <c r="BK442" s="117" t="s">
        <v>109</v>
      </c>
      <c r="BL442" s="83">
        <f t="shared" ca="1" si="30"/>
        <v>7</v>
      </c>
      <c r="BM442" s="83" t="s">
        <v>108</v>
      </c>
      <c r="BN442" s="83">
        <v>0</v>
      </c>
      <c r="BO442" s="83" t="s">
        <v>108</v>
      </c>
      <c r="BP442" s="83">
        <v>-757535</v>
      </c>
      <c r="BQ442" s="83" t="s">
        <v>198</v>
      </c>
      <c r="BR442" s="83" t="s">
        <v>164</v>
      </c>
      <c r="BS442" s="83" t="s">
        <v>499</v>
      </c>
      <c r="BT442" s="83">
        <v>-757535</v>
      </c>
      <c r="BU442" s="83" t="s">
        <v>198</v>
      </c>
      <c r="BV442" s="83" t="s">
        <v>164</v>
      </c>
      <c r="BW442" s="83" t="s">
        <v>499</v>
      </c>
      <c r="BY442" s="136">
        <v>0</v>
      </c>
      <c r="BZ442" s="136">
        <v>0</v>
      </c>
      <c r="CA442" s="136">
        <v>0</v>
      </c>
      <c r="CB442" s="136">
        <v>0</v>
      </c>
      <c r="CD442" s="136">
        <v>0</v>
      </c>
      <c r="CE442" s="136">
        <v>0</v>
      </c>
      <c r="CF442" s="136">
        <v>0</v>
      </c>
      <c r="CG442" s="136">
        <v>0</v>
      </c>
      <c r="CH442" s="136">
        <v>0</v>
      </c>
      <c r="CI442" s="136">
        <v>0</v>
      </c>
      <c r="CJ442" s="136">
        <v>0</v>
      </c>
      <c r="CK442" s="138">
        <v>0</v>
      </c>
      <c r="CL442" s="138">
        <v>0</v>
      </c>
      <c r="CM442" s="136">
        <v>0</v>
      </c>
      <c r="CN442" s="136">
        <v>0</v>
      </c>
      <c r="CO442" s="85">
        <v>43849</v>
      </c>
      <c r="CP442" s="83" t="s">
        <v>4488</v>
      </c>
      <c r="CQ442" s="83" t="s">
        <v>102</v>
      </c>
      <c r="CR442" s="83" t="s">
        <v>482</v>
      </c>
      <c r="CS442" s="83">
        <v>437</v>
      </c>
      <c r="CT442" s="83" t="s">
        <v>483</v>
      </c>
      <c r="CU442" s="83">
        <v>1</v>
      </c>
      <c r="CV442" s="83">
        <v>0</v>
      </c>
      <c r="CW442" s="83">
        <v>0</v>
      </c>
      <c r="CX442" s="83" t="s">
        <v>109</v>
      </c>
      <c r="CY442" s="83" t="s">
        <v>583</v>
      </c>
      <c r="CZ442" s="83">
        <v>0</v>
      </c>
      <c r="DA442" s="83">
        <v>0</v>
      </c>
      <c r="DB442" s="83">
        <f t="shared" si="27"/>
        <v>0</v>
      </c>
      <c r="DC442" s="83" t="s">
        <v>497</v>
      </c>
      <c r="DE442" s="136">
        <v>1</v>
      </c>
      <c r="DF442" s="136">
        <v>1</v>
      </c>
      <c r="DG442" s="215" t="s">
        <v>269</v>
      </c>
      <c r="DH442" s="136">
        <v>1</v>
      </c>
      <c r="DI442" s="136">
        <v>1</v>
      </c>
      <c r="DJ442" s="215" t="s">
        <v>269</v>
      </c>
      <c r="EE442" s="136" t="b">
        <v>1</v>
      </c>
      <c r="EF442" s="136" t="b">
        <v>1</v>
      </c>
      <c r="EG442" s="136" t="b">
        <v>1</v>
      </c>
      <c r="EH442" s="136" t="b">
        <v>1</v>
      </c>
      <c r="EL442" s="215" t="s">
        <v>269</v>
      </c>
    </row>
    <row r="443" spans="1:142" ht="60" customHeight="1" x14ac:dyDescent="0.55000000000000004">
      <c r="A443" s="83" t="s">
        <v>130</v>
      </c>
      <c r="B443" s="83" t="s">
        <v>98</v>
      </c>
      <c r="C443">
        <v>375255</v>
      </c>
      <c r="D443" t="s">
        <v>1087</v>
      </c>
      <c r="E443" t="s">
        <v>1087</v>
      </c>
      <c r="F443" s="83" t="s">
        <v>108</v>
      </c>
      <c r="G443" s="213">
        <v>34751</v>
      </c>
      <c r="H443" s="83" t="s">
        <v>102</v>
      </c>
      <c r="I443" s="213">
        <v>43259</v>
      </c>
      <c r="J443" s="83" t="s">
        <v>228</v>
      </c>
      <c r="K443" s="214">
        <v>590536824803</v>
      </c>
      <c r="L443" s="83" t="s">
        <v>97</v>
      </c>
      <c r="M443" s="213">
        <v>43619</v>
      </c>
      <c r="N443">
        <v>146147</v>
      </c>
      <c r="O443" s="145" t="s">
        <v>567</v>
      </c>
      <c r="P443" s="145" t="s">
        <v>99</v>
      </c>
      <c r="Q443" s="145" t="s">
        <v>100</v>
      </c>
      <c r="R443" s="145" t="s">
        <v>567</v>
      </c>
      <c r="V443">
        <v>9487</v>
      </c>
      <c r="W443" s="83" t="s">
        <v>1780</v>
      </c>
      <c r="X443" s="83" t="s">
        <v>103</v>
      </c>
      <c r="Y443" t="s">
        <v>2405</v>
      </c>
      <c r="Z443" s="83" t="s">
        <v>102</v>
      </c>
      <c r="AA443" s="83" t="s">
        <v>102</v>
      </c>
      <c r="AB443" t="s">
        <v>3395</v>
      </c>
      <c r="AC443" s="83" t="s">
        <v>3966</v>
      </c>
      <c r="AD443" s="83" t="s">
        <v>111</v>
      </c>
      <c r="AE443" s="83" t="s">
        <v>105</v>
      </c>
      <c r="AF443" t="s">
        <v>2405</v>
      </c>
      <c r="AG443" s="83" t="s">
        <v>102</v>
      </c>
      <c r="AH443" s="83" t="s">
        <v>102</v>
      </c>
      <c r="AI443" t="s">
        <v>3395</v>
      </c>
      <c r="AJ443" s="83" t="s">
        <v>3966</v>
      </c>
      <c r="AK443" s="83" t="s">
        <v>111</v>
      </c>
      <c r="AL443" s="83" t="s">
        <v>105</v>
      </c>
      <c r="AM443" s="87" t="s">
        <v>106</v>
      </c>
      <c r="AN443" t="s">
        <v>2405</v>
      </c>
      <c r="AO443" t="s">
        <v>3395</v>
      </c>
      <c r="AP443" s="83" t="s">
        <v>3966</v>
      </c>
      <c r="AQ443" s="83" t="s">
        <v>144</v>
      </c>
      <c r="AR443" s="87" t="s">
        <v>106</v>
      </c>
      <c r="AT443" s="83" t="s">
        <v>107</v>
      </c>
      <c r="AU443" s="146" t="s">
        <v>107</v>
      </c>
      <c r="AV443" s="146" t="s">
        <v>107</v>
      </c>
      <c r="AX443" s="110" t="s">
        <v>107</v>
      </c>
      <c r="AY443" s="111"/>
      <c r="AZ443" s="112">
        <f t="shared" ca="1" si="28"/>
        <v>9409</v>
      </c>
      <c r="BA443" s="136">
        <f t="shared" ca="1" si="29"/>
        <v>35</v>
      </c>
      <c r="BB443" s="114" t="s">
        <v>136</v>
      </c>
      <c r="BC443" s="114" t="s">
        <v>108</v>
      </c>
      <c r="BD443" s="114"/>
      <c r="BE443" s="115" t="s">
        <v>102</v>
      </c>
      <c r="BF443" s="115" t="s">
        <v>102</v>
      </c>
      <c r="BG443" s="115" t="s">
        <v>102</v>
      </c>
      <c r="BH443" s="115" t="s">
        <v>102</v>
      </c>
      <c r="BI443" s="116"/>
      <c r="BJ443" s="117" t="s">
        <v>109</v>
      </c>
      <c r="BK443" s="117" t="s">
        <v>109</v>
      </c>
      <c r="BL443" s="83">
        <f t="shared" ca="1" si="30"/>
        <v>71</v>
      </c>
      <c r="BM443" s="83" t="s">
        <v>270</v>
      </c>
      <c r="BN443" s="83">
        <v>0</v>
      </c>
      <c r="BO443" s="83" t="s">
        <v>108</v>
      </c>
      <c r="BP443" s="83">
        <v>-759270</v>
      </c>
      <c r="BQ443" s="83" t="s">
        <v>381</v>
      </c>
      <c r="BR443" s="83" t="s">
        <v>157</v>
      </c>
      <c r="BS443" s="83" t="s">
        <v>502</v>
      </c>
      <c r="BT443" s="83">
        <v>-759270</v>
      </c>
      <c r="BU443" s="83" t="s">
        <v>381</v>
      </c>
      <c r="BV443" s="83" t="s">
        <v>157</v>
      </c>
      <c r="BW443" s="83" t="s">
        <v>502</v>
      </c>
      <c r="BY443" s="136">
        <v>0</v>
      </c>
      <c r="BZ443" s="136">
        <v>0</v>
      </c>
      <c r="CA443" s="136">
        <v>0</v>
      </c>
      <c r="CB443" s="136">
        <v>0</v>
      </c>
      <c r="CD443" s="136">
        <v>0</v>
      </c>
      <c r="CE443" s="136">
        <v>0</v>
      </c>
      <c r="CF443" s="136">
        <v>0</v>
      </c>
      <c r="CG443" s="136">
        <v>0</v>
      </c>
      <c r="CH443" s="136">
        <v>0</v>
      </c>
      <c r="CI443" s="136">
        <v>0</v>
      </c>
      <c r="CJ443" s="136">
        <v>0</v>
      </c>
      <c r="CK443" s="138">
        <v>0</v>
      </c>
      <c r="CL443" s="138">
        <v>0</v>
      </c>
      <c r="CM443" s="136">
        <v>0</v>
      </c>
      <c r="CN443" s="136">
        <v>0</v>
      </c>
      <c r="CO443" s="85">
        <v>43850</v>
      </c>
      <c r="CP443" s="83" t="s">
        <v>4489</v>
      </c>
      <c r="CQ443" s="83" t="s">
        <v>102</v>
      </c>
      <c r="CR443" s="83" t="s">
        <v>482</v>
      </c>
      <c r="CS443" s="83">
        <v>438</v>
      </c>
      <c r="CT443" s="83" t="s">
        <v>483</v>
      </c>
      <c r="CU443" s="83">
        <v>1</v>
      </c>
      <c r="CV443" s="83">
        <v>0</v>
      </c>
      <c r="CW443" s="83">
        <v>0</v>
      </c>
      <c r="CX443" s="83" t="s">
        <v>109</v>
      </c>
      <c r="CY443" s="83" t="s">
        <v>583</v>
      </c>
      <c r="CZ443" s="83">
        <v>0</v>
      </c>
      <c r="DA443" s="83">
        <v>0</v>
      </c>
      <c r="DB443" s="83">
        <f t="shared" si="27"/>
        <v>0</v>
      </c>
      <c r="DC443" s="83" t="s">
        <v>497</v>
      </c>
      <c r="DE443" s="136">
        <v>1</v>
      </c>
      <c r="DF443" s="136">
        <v>1</v>
      </c>
      <c r="DG443" s="215" t="s">
        <v>269</v>
      </c>
      <c r="DH443" s="136">
        <v>1</v>
      </c>
      <c r="DI443" s="136">
        <v>1</v>
      </c>
      <c r="DJ443" s="215" t="s">
        <v>269</v>
      </c>
      <c r="EE443" s="136" t="b">
        <v>1</v>
      </c>
      <c r="EF443" s="136" t="b">
        <v>1</v>
      </c>
      <c r="EG443" s="136" t="b">
        <v>1</v>
      </c>
      <c r="EH443" s="136" t="b">
        <v>1</v>
      </c>
      <c r="EL443" s="215" t="s">
        <v>269</v>
      </c>
    </row>
    <row r="444" spans="1:142" ht="60" customHeight="1" x14ac:dyDescent="0.55000000000000004">
      <c r="A444" s="83" t="s">
        <v>130</v>
      </c>
      <c r="B444" s="83" t="s">
        <v>98</v>
      </c>
      <c r="C444">
        <v>430998</v>
      </c>
      <c r="D444" t="s">
        <v>1088</v>
      </c>
      <c r="E444" t="s">
        <v>1088</v>
      </c>
      <c r="F444" s="83" t="s">
        <v>108</v>
      </c>
      <c r="G444" s="213">
        <v>32416</v>
      </c>
      <c r="H444" s="83" t="s">
        <v>102</v>
      </c>
      <c r="I444" s="213">
        <v>43363</v>
      </c>
      <c r="J444" s="83" t="s">
        <v>228</v>
      </c>
      <c r="K444" s="214">
        <v>937594848586</v>
      </c>
      <c r="L444" s="83" t="s">
        <v>126</v>
      </c>
      <c r="M444" s="213">
        <v>43543</v>
      </c>
      <c r="N444">
        <v>322135</v>
      </c>
      <c r="O444" s="145" t="s">
        <v>567</v>
      </c>
      <c r="P444" s="145" t="s">
        <v>99</v>
      </c>
      <c r="Q444" s="145" t="s">
        <v>100</v>
      </c>
      <c r="R444" s="145" t="s">
        <v>567</v>
      </c>
      <c r="V444">
        <v>4103</v>
      </c>
      <c r="W444" s="83" t="s">
        <v>101</v>
      </c>
      <c r="X444" s="83" t="s">
        <v>103</v>
      </c>
      <c r="Y444" t="s">
        <v>2406</v>
      </c>
      <c r="Z444" s="83" t="s">
        <v>102</v>
      </c>
      <c r="AA444" s="83" t="s">
        <v>102</v>
      </c>
      <c r="AB444" t="s">
        <v>3396</v>
      </c>
      <c r="AC444" s="83" t="s">
        <v>3967</v>
      </c>
      <c r="AD444" s="83" t="s">
        <v>144</v>
      </c>
      <c r="AE444" s="83" t="s">
        <v>105</v>
      </c>
      <c r="AF444" t="s">
        <v>2406</v>
      </c>
      <c r="AG444" s="83" t="s">
        <v>102</v>
      </c>
      <c r="AH444" s="83" t="s">
        <v>102</v>
      </c>
      <c r="AI444" t="s">
        <v>3396</v>
      </c>
      <c r="AJ444" s="83" t="s">
        <v>3967</v>
      </c>
      <c r="AK444" s="83" t="s">
        <v>144</v>
      </c>
      <c r="AL444" s="83" t="s">
        <v>105</v>
      </c>
      <c r="AM444" s="87" t="s">
        <v>106</v>
      </c>
      <c r="AN444" t="s">
        <v>2406</v>
      </c>
      <c r="AO444" t="s">
        <v>3396</v>
      </c>
      <c r="AP444" s="83" t="s">
        <v>3967</v>
      </c>
      <c r="AQ444" s="83" t="s">
        <v>111</v>
      </c>
      <c r="AR444" s="87" t="s">
        <v>106</v>
      </c>
      <c r="AT444" s="83" t="s">
        <v>107</v>
      </c>
      <c r="AU444" s="146" t="s">
        <v>107</v>
      </c>
      <c r="AV444" s="146" t="s">
        <v>107</v>
      </c>
      <c r="AX444" s="110" t="s">
        <v>107</v>
      </c>
      <c r="AY444" s="111"/>
      <c r="AZ444" s="112">
        <f t="shared" ca="1" si="28"/>
        <v>4778</v>
      </c>
      <c r="BA444" s="136">
        <f t="shared" ca="1" si="29"/>
        <v>83</v>
      </c>
      <c r="BB444" s="114" t="s">
        <v>134</v>
      </c>
      <c r="BC444" s="114" t="s">
        <v>108</v>
      </c>
      <c r="BD444" s="114"/>
      <c r="BE444" s="115" t="s">
        <v>102</v>
      </c>
      <c r="BF444" s="115" t="s">
        <v>102</v>
      </c>
      <c r="BG444" s="115" t="s">
        <v>102</v>
      </c>
      <c r="BH444" s="115" t="s">
        <v>102</v>
      </c>
      <c r="BI444" s="116"/>
      <c r="BJ444" s="117" t="s">
        <v>109</v>
      </c>
      <c r="BK444" s="117" t="s">
        <v>109</v>
      </c>
      <c r="BL444" s="83">
        <f t="shared" ca="1" si="30"/>
        <v>95</v>
      </c>
      <c r="BM444" s="83" t="s">
        <v>108</v>
      </c>
      <c r="BN444" s="83">
        <v>0</v>
      </c>
      <c r="BO444" s="83" t="s">
        <v>108</v>
      </c>
      <c r="BP444" s="83">
        <v>-761005</v>
      </c>
      <c r="BQ444" s="83" t="s">
        <v>312</v>
      </c>
      <c r="BR444" s="83" t="s">
        <v>153</v>
      </c>
      <c r="BS444" s="83" t="s">
        <v>499</v>
      </c>
      <c r="BT444" s="83">
        <v>-761005</v>
      </c>
      <c r="BU444" s="83" t="s">
        <v>312</v>
      </c>
      <c r="BV444" s="83" t="s">
        <v>153</v>
      </c>
      <c r="BW444" s="83" t="s">
        <v>499</v>
      </c>
      <c r="BY444" s="136">
        <v>0</v>
      </c>
      <c r="BZ444" s="136">
        <v>0</v>
      </c>
      <c r="CA444" s="136">
        <v>0</v>
      </c>
      <c r="CB444" s="136">
        <v>0</v>
      </c>
      <c r="CD444" s="136">
        <v>0</v>
      </c>
      <c r="CE444" s="136">
        <v>0</v>
      </c>
      <c r="CF444" s="136">
        <v>0</v>
      </c>
      <c r="CG444" s="136">
        <v>0</v>
      </c>
      <c r="CH444" s="136">
        <v>0</v>
      </c>
      <c r="CI444" s="136">
        <v>0</v>
      </c>
      <c r="CJ444" s="136">
        <v>0</v>
      </c>
      <c r="CK444" s="138">
        <v>0</v>
      </c>
      <c r="CL444" s="138">
        <v>0</v>
      </c>
      <c r="CM444" s="136">
        <v>0</v>
      </c>
      <c r="CN444" s="136">
        <v>0</v>
      </c>
      <c r="CO444" s="85">
        <v>43851</v>
      </c>
      <c r="CP444" s="83" t="s">
        <v>4490</v>
      </c>
      <c r="CQ444" s="83" t="s">
        <v>102</v>
      </c>
      <c r="CR444" s="83" t="s">
        <v>482</v>
      </c>
      <c r="CS444" s="83">
        <v>439</v>
      </c>
      <c r="CT444" s="83" t="s">
        <v>483</v>
      </c>
      <c r="CU444" s="83">
        <v>1</v>
      </c>
      <c r="CV444" s="83">
        <v>0</v>
      </c>
      <c r="CW444" s="83">
        <v>0</v>
      </c>
      <c r="CX444" s="83" t="s">
        <v>109</v>
      </c>
      <c r="CY444" s="83" t="s">
        <v>583</v>
      </c>
      <c r="CZ444" s="83">
        <v>0</v>
      </c>
      <c r="DA444" s="83">
        <v>0</v>
      </c>
      <c r="DB444" s="83">
        <f t="shared" si="27"/>
        <v>0</v>
      </c>
      <c r="DC444" s="83" t="s">
        <v>497</v>
      </c>
      <c r="DE444" s="136">
        <v>1</v>
      </c>
      <c r="DF444" s="136">
        <v>1</v>
      </c>
      <c r="DG444" s="215" t="s">
        <v>269</v>
      </c>
      <c r="DH444" s="136">
        <v>1</v>
      </c>
      <c r="DI444" s="136">
        <v>1</v>
      </c>
      <c r="DJ444" s="215" t="s">
        <v>269</v>
      </c>
      <c r="EE444" s="136" t="b">
        <v>1</v>
      </c>
      <c r="EF444" s="136" t="b">
        <v>1</v>
      </c>
      <c r="EG444" s="136" t="b">
        <v>1</v>
      </c>
      <c r="EH444" s="136" t="b">
        <v>1</v>
      </c>
      <c r="EL444" s="215" t="s">
        <v>269</v>
      </c>
    </row>
    <row r="445" spans="1:142" ht="60" customHeight="1" x14ac:dyDescent="0.55000000000000004">
      <c r="A445" s="83" t="s">
        <v>130</v>
      </c>
      <c r="B445" s="83" t="s">
        <v>98</v>
      </c>
      <c r="C445">
        <v>765413</v>
      </c>
      <c r="D445" t="s">
        <v>1089</v>
      </c>
      <c r="E445" t="s">
        <v>1089</v>
      </c>
      <c r="F445" s="83" t="s">
        <v>108</v>
      </c>
      <c r="G445" s="213">
        <v>39745</v>
      </c>
      <c r="H445" s="83" t="s">
        <v>102</v>
      </c>
      <c r="I445" s="213">
        <v>43169</v>
      </c>
      <c r="J445" s="83" t="s">
        <v>228</v>
      </c>
      <c r="K445" s="214">
        <v>802893619181</v>
      </c>
      <c r="L445" s="83" t="s">
        <v>135</v>
      </c>
      <c r="M445" s="213">
        <v>43516</v>
      </c>
      <c r="N445">
        <v>544376</v>
      </c>
      <c r="O445" s="145" t="s">
        <v>567</v>
      </c>
      <c r="P445" s="145" t="s">
        <v>99</v>
      </c>
      <c r="Q445" s="145" t="s">
        <v>100</v>
      </c>
      <c r="R445" s="145" t="s">
        <v>567</v>
      </c>
      <c r="V445">
        <v>4998</v>
      </c>
      <c r="W445" s="83" t="s">
        <v>101</v>
      </c>
      <c r="X445" s="83" t="s">
        <v>103</v>
      </c>
      <c r="Y445" t="s">
        <v>2407</v>
      </c>
      <c r="Z445" s="83" t="s">
        <v>102</v>
      </c>
      <c r="AA445" s="83" t="s">
        <v>102</v>
      </c>
      <c r="AB445" t="s">
        <v>3397</v>
      </c>
      <c r="AC445" s="83" t="s">
        <v>3968</v>
      </c>
      <c r="AD445" s="83" t="s">
        <v>144</v>
      </c>
      <c r="AE445" s="83" t="s">
        <v>105</v>
      </c>
      <c r="AF445" t="s">
        <v>2407</v>
      </c>
      <c r="AG445" s="83" t="s">
        <v>102</v>
      </c>
      <c r="AH445" s="83" t="s">
        <v>102</v>
      </c>
      <c r="AI445" t="s">
        <v>3397</v>
      </c>
      <c r="AJ445" s="83" t="s">
        <v>3968</v>
      </c>
      <c r="AK445" s="83" t="s">
        <v>144</v>
      </c>
      <c r="AL445" s="83" t="s">
        <v>105</v>
      </c>
      <c r="AM445" s="87" t="s">
        <v>106</v>
      </c>
      <c r="AN445" t="s">
        <v>2407</v>
      </c>
      <c r="AO445" t="s">
        <v>3397</v>
      </c>
      <c r="AP445" s="83" t="s">
        <v>3968</v>
      </c>
      <c r="AQ445" s="83" t="s">
        <v>144</v>
      </c>
      <c r="AR445" s="87" t="s">
        <v>106</v>
      </c>
      <c r="AT445" s="83" t="s">
        <v>107</v>
      </c>
      <c r="AU445" s="146" t="s">
        <v>107</v>
      </c>
      <c r="AV445" s="146" t="s">
        <v>107</v>
      </c>
      <c r="AX445" s="110" t="s">
        <v>107</v>
      </c>
      <c r="AY445" s="111"/>
      <c r="AZ445" s="112">
        <f t="shared" ca="1" si="28"/>
        <v>8710</v>
      </c>
      <c r="BA445" s="136">
        <f t="shared" ca="1" si="29"/>
        <v>49</v>
      </c>
      <c r="BB445" s="114" t="s">
        <v>134</v>
      </c>
      <c r="BC445" s="114" t="s">
        <v>108</v>
      </c>
      <c r="BD445" s="114"/>
      <c r="BE445" s="115" t="s">
        <v>102</v>
      </c>
      <c r="BF445" s="115" t="s">
        <v>102</v>
      </c>
      <c r="BG445" s="115" t="s">
        <v>102</v>
      </c>
      <c r="BH445" s="115" t="s">
        <v>102</v>
      </c>
      <c r="BI445" s="116"/>
      <c r="BJ445" s="117" t="s">
        <v>109</v>
      </c>
      <c r="BK445" s="117" t="s">
        <v>109</v>
      </c>
      <c r="BL445" s="83">
        <f t="shared" ca="1" si="30"/>
        <v>23</v>
      </c>
      <c r="BM445" s="83" t="s">
        <v>108</v>
      </c>
      <c r="BN445" s="83">
        <v>0</v>
      </c>
      <c r="BO445" s="83" t="s">
        <v>108</v>
      </c>
      <c r="BP445" s="83">
        <v>-762740</v>
      </c>
      <c r="BQ445" s="83" t="s">
        <v>198</v>
      </c>
      <c r="BR445" s="83" t="s">
        <v>164</v>
      </c>
      <c r="BS445" s="83" t="s">
        <v>499</v>
      </c>
      <c r="BT445" s="83">
        <v>-762740</v>
      </c>
      <c r="BU445" s="83" t="s">
        <v>198</v>
      </c>
      <c r="BV445" s="83" t="s">
        <v>164</v>
      </c>
      <c r="BW445" s="83" t="s">
        <v>499</v>
      </c>
      <c r="BY445" s="136">
        <v>0</v>
      </c>
      <c r="BZ445" s="136">
        <v>0</v>
      </c>
      <c r="CA445" s="136">
        <v>0</v>
      </c>
      <c r="CB445" s="136">
        <v>0</v>
      </c>
      <c r="CD445" s="136">
        <v>0</v>
      </c>
      <c r="CE445" s="136">
        <v>0</v>
      </c>
      <c r="CF445" s="136">
        <v>0</v>
      </c>
      <c r="CG445" s="136">
        <v>0</v>
      </c>
      <c r="CH445" s="136">
        <v>0</v>
      </c>
      <c r="CI445" s="136">
        <v>0</v>
      </c>
      <c r="CJ445" s="136">
        <v>0</v>
      </c>
      <c r="CK445" s="138">
        <v>0</v>
      </c>
      <c r="CL445" s="138">
        <v>0</v>
      </c>
      <c r="CM445" s="136">
        <v>0</v>
      </c>
      <c r="CN445" s="136">
        <v>0</v>
      </c>
      <c r="CO445" s="85">
        <v>43852</v>
      </c>
      <c r="CP445" s="83" t="s">
        <v>4491</v>
      </c>
      <c r="CQ445" s="83" t="s">
        <v>102</v>
      </c>
      <c r="CR445" s="83" t="s">
        <v>482</v>
      </c>
      <c r="CS445" s="83">
        <v>440</v>
      </c>
      <c r="CT445" s="83" t="s">
        <v>483</v>
      </c>
      <c r="CU445" s="83">
        <v>1</v>
      </c>
      <c r="CV445" s="83">
        <v>0</v>
      </c>
      <c r="CW445" s="83">
        <v>0</v>
      </c>
      <c r="CX445" s="83" t="s">
        <v>109</v>
      </c>
      <c r="CY445" s="83" t="s">
        <v>583</v>
      </c>
      <c r="CZ445" s="83">
        <v>0</v>
      </c>
      <c r="DA445" s="83">
        <v>0</v>
      </c>
      <c r="DB445" s="83">
        <f t="shared" si="27"/>
        <v>0</v>
      </c>
      <c r="DC445" s="83" t="s">
        <v>497</v>
      </c>
      <c r="DE445" s="136">
        <v>1</v>
      </c>
      <c r="DF445" s="136">
        <v>1</v>
      </c>
      <c r="DG445" s="215" t="s">
        <v>269</v>
      </c>
      <c r="DH445" s="136">
        <v>1</v>
      </c>
      <c r="DI445" s="136">
        <v>1</v>
      </c>
      <c r="DJ445" s="215" t="s">
        <v>269</v>
      </c>
      <c r="EE445" s="136" t="b">
        <v>1</v>
      </c>
      <c r="EF445" s="136" t="b">
        <v>1</v>
      </c>
      <c r="EG445" s="136" t="b">
        <v>1</v>
      </c>
      <c r="EH445" s="136" t="b">
        <v>1</v>
      </c>
      <c r="EL445" s="215" t="s">
        <v>269</v>
      </c>
    </row>
    <row r="446" spans="1:142" ht="60" customHeight="1" x14ac:dyDescent="0.55000000000000004">
      <c r="A446" s="83" t="s">
        <v>130</v>
      </c>
      <c r="B446" s="83" t="s">
        <v>98</v>
      </c>
      <c r="C446">
        <v>226841</v>
      </c>
      <c r="D446" t="s">
        <v>1090</v>
      </c>
      <c r="E446" t="s">
        <v>1090</v>
      </c>
      <c r="F446" s="83" t="s">
        <v>108</v>
      </c>
      <c r="G446" s="213">
        <v>26110</v>
      </c>
      <c r="H446" s="83" t="s">
        <v>102</v>
      </c>
      <c r="I446" s="213">
        <v>43372</v>
      </c>
      <c r="J446" s="83" t="s">
        <v>228</v>
      </c>
      <c r="K446" s="214">
        <v>347812918723</v>
      </c>
      <c r="L446" s="83" t="s">
        <v>97</v>
      </c>
      <c r="M446" s="213">
        <v>43579</v>
      </c>
      <c r="N446">
        <v>368107</v>
      </c>
      <c r="O446" s="145" t="s">
        <v>567</v>
      </c>
      <c r="P446" s="145" t="s">
        <v>99</v>
      </c>
      <c r="Q446" s="145" t="s">
        <v>100</v>
      </c>
      <c r="R446" s="145" t="s">
        <v>567</v>
      </c>
      <c r="V446">
        <v>8795</v>
      </c>
      <c r="W446" s="83" t="s">
        <v>1781</v>
      </c>
      <c r="X446" s="83" t="s">
        <v>103</v>
      </c>
      <c r="Y446" t="s">
        <v>2408</v>
      </c>
      <c r="Z446" s="83" t="s">
        <v>102</v>
      </c>
      <c r="AA446" s="83" t="s">
        <v>102</v>
      </c>
      <c r="AB446" t="s">
        <v>3398</v>
      </c>
      <c r="AC446" s="83" t="s">
        <v>3969</v>
      </c>
      <c r="AD446" s="83" t="s">
        <v>111</v>
      </c>
      <c r="AE446" s="83" t="s">
        <v>105</v>
      </c>
      <c r="AF446" t="s">
        <v>2408</v>
      </c>
      <c r="AG446" s="83" t="s">
        <v>102</v>
      </c>
      <c r="AH446" s="83" t="s">
        <v>102</v>
      </c>
      <c r="AI446" t="s">
        <v>3398</v>
      </c>
      <c r="AJ446" s="83" t="s">
        <v>3969</v>
      </c>
      <c r="AK446" s="83" t="s">
        <v>111</v>
      </c>
      <c r="AL446" s="83" t="s">
        <v>105</v>
      </c>
      <c r="AM446" s="87" t="s">
        <v>106</v>
      </c>
      <c r="AN446" t="s">
        <v>2408</v>
      </c>
      <c r="AO446" t="s">
        <v>3398</v>
      </c>
      <c r="AP446" s="83" t="s">
        <v>3969</v>
      </c>
      <c r="AQ446" s="83" t="s">
        <v>144</v>
      </c>
      <c r="AR446" s="87" t="s">
        <v>106</v>
      </c>
      <c r="AT446" s="83" t="s">
        <v>107</v>
      </c>
      <c r="AU446" s="146" t="s">
        <v>107</v>
      </c>
      <c r="AV446" s="146" t="s">
        <v>107</v>
      </c>
      <c r="AX446" s="110" t="s">
        <v>107</v>
      </c>
      <c r="AY446" s="111"/>
      <c r="AZ446" s="112">
        <f t="shared" ca="1" si="28"/>
        <v>3719</v>
      </c>
      <c r="BA446" s="136">
        <f t="shared" ca="1" si="29"/>
        <v>66</v>
      </c>
      <c r="BB446" s="114" t="s">
        <v>136</v>
      </c>
      <c r="BC446" s="114" t="s">
        <v>108</v>
      </c>
      <c r="BD446" s="114"/>
      <c r="BE446" s="115" t="s">
        <v>102</v>
      </c>
      <c r="BF446" s="115" t="s">
        <v>102</v>
      </c>
      <c r="BG446" s="115" t="s">
        <v>102</v>
      </c>
      <c r="BH446" s="115" t="s">
        <v>102</v>
      </c>
      <c r="BI446" s="116"/>
      <c r="BJ446" s="117" t="s">
        <v>109</v>
      </c>
      <c r="BK446" s="117" t="s">
        <v>109</v>
      </c>
      <c r="BL446" s="83">
        <f t="shared" ca="1" si="30"/>
        <v>39</v>
      </c>
      <c r="BM446" s="83" t="s">
        <v>270</v>
      </c>
      <c r="BN446" s="83">
        <v>0</v>
      </c>
      <c r="BO446" s="83" t="s">
        <v>108</v>
      </c>
      <c r="BP446" s="83">
        <v>-764475</v>
      </c>
      <c r="BQ446" s="83" t="s">
        <v>381</v>
      </c>
      <c r="BR446" s="83" t="s">
        <v>157</v>
      </c>
      <c r="BS446" s="83" t="s">
        <v>502</v>
      </c>
      <c r="BT446" s="83">
        <v>-764475</v>
      </c>
      <c r="BU446" s="83" t="s">
        <v>381</v>
      </c>
      <c r="BV446" s="83" t="s">
        <v>157</v>
      </c>
      <c r="BW446" s="83" t="s">
        <v>502</v>
      </c>
      <c r="BY446" s="136">
        <v>0</v>
      </c>
      <c r="BZ446" s="136">
        <v>0</v>
      </c>
      <c r="CA446" s="136">
        <v>0</v>
      </c>
      <c r="CB446" s="136">
        <v>0</v>
      </c>
      <c r="CD446" s="136">
        <v>0</v>
      </c>
      <c r="CE446" s="136">
        <v>0</v>
      </c>
      <c r="CF446" s="136">
        <v>0</v>
      </c>
      <c r="CG446" s="136">
        <v>0</v>
      </c>
      <c r="CH446" s="136">
        <v>0</v>
      </c>
      <c r="CI446" s="136">
        <v>0</v>
      </c>
      <c r="CJ446" s="136">
        <v>0</v>
      </c>
      <c r="CK446" s="138">
        <v>0</v>
      </c>
      <c r="CL446" s="138">
        <v>0</v>
      </c>
      <c r="CM446" s="136">
        <v>0</v>
      </c>
      <c r="CN446" s="136">
        <v>0</v>
      </c>
      <c r="CO446" s="85">
        <v>43853</v>
      </c>
      <c r="CP446" s="83" t="s">
        <v>4492</v>
      </c>
      <c r="CQ446" s="83" t="s">
        <v>102</v>
      </c>
      <c r="CR446" s="83" t="s">
        <v>482</v>
      </c>
      <c r="CS446" s="83">
        <v>441</v>
      </c>
      <c r="CT446" s="83" t="s">
        <v>483</v>
      </c>
      <c r="CU446" s="83">
        <v>1</v>
      </c>
      <c r="CV446" s="83">
        <v>0</v>
      </c>
      <c r="CW446" s="83">
        <v>0</v>
      </c>
      <c r="CX446" s="83" t="s">
        <v>109</v>
      </c>
      <c r="CY446" s="83" t="s">
        <v>583</v>
      </c>
      <c r="CZ446" s="83">
        <v>0</v>
      </c>
      <c r="DA446" s="83">
        <v>0</v>
      </c>
      <c r="DB446" s="83">
        <f t="shared" si="27"/>
        <v>0</v>
      </c>
      <c r="DC446" s="83" t="s">
        <v>497</v>
      </c>
      <c r="DE446" s="136">
        <v>1</v>
      </c>
      <c r="DF446" s="136">
        <v>1</v>
      </c>
      <c r="DG446" s="215" t="s">
        <v>269</v>
      </c>
      <c r="DH446" s="136">
        <v>1</v>
      </c>
      <c r="DI446" s="136">
        <v>1</v>
      </c>
      <c r="DJ446" s="215" t="s">
        <v>269</v>
      </c>
      <c r="EE446" s="136" t="b">
        <v>1</v>
      </c>
      <c r="EF446" s="136" t="b">
        <v>1</v>
      </c>
      <c r="EG446" s="136" t="b">
        <v>1</v>
      </c>
      <c r="EH446" s="136" t="b">
        <v>1</v>
      </c>
      <c r="EL446" s="215" t="s">
        <v>269</v>
      </c>
    </row>
    <row r="447" spans="1:142" ht="60" customHeight="1" x14ac:dyDescent="0.55000000000000004">
      <c r="A447" s="83" t="s">
        <v>130</v>
      </c>
      <c r="B447" s="83" t="s">
        <v>98</v>
      </c>
      <c r="C447">
        <v>786673</v>
      </c>
      <c r="D447" t="s">
        <v>1091</v>
      </c>
      <c r="E447" t="s">
        <v>1091</v>
      </c>
      <c r="F447" s="83" t="s">
        <v>108</v>
      </c>
      <c r="G447" s="213">
        <v>27377</v>
      </c>
      <c r="H447" s="83" t="s">
        <v>102</v>
      </c>
      <c r="I447" s="213">
        <v>43140</v>
      </c>
      <c r="J447" s="83" t="s">
        <v>228</v>
      </c>
      <c r="K447" s="214">
        <v>127324151303</v>
      </c>
      <c r="L447" s="83" t="s">
        <v>135</v>
      </c>
      <c r="M447" s="213">
        <v>43761</v>
      </c>
      <c r="N447">
        <v>459021</v>
      </c>
      <c r="O447" s="145" t="s">
        <v>567</v>
      </c>
      <c r="P447" s="145" t="s">
        <v>99</v>
      </c>
      <c r="Q447" s="145" t="s">
        <v>100</v>
      </c>
      <c r="R447" s="145" t="s">
        <v>567</v>
      </c>
      <c r="V447">
        <v>4890</v>
      </c>
      <c r="W447" s="83" t="s">
        <v>101</v>
      </c>
      <c r="X447" s="83" t="s">
        <v>103</v>
      </c>
      <c r="Y447" t="s">
        <v>2409</v>
      </c>
      <c r="Z447" s="83" t="s">
        <v>102</v>
      </c>
      <c r="AA447" s="83" t="s">
        <v>102</v>
      </c>
      <c r="AB447" t="s">
        <v>3399</v>
      </c>
      <c r="AC447" s="83" t="s">
        <v>3970</v>
      </c>
      <c r="AD447" s="83" t="s">
        <v>144</v>
      </c>
      <c r="AE447" s="83" t="s">
        <v>105</v>
      </c>
      <c r="AF447" t="s">
        <v>2409</v>
      </c>
      <c r="AG447" s="83" t="s">
        <v>102</v>
      </c>
      <c r="AH447" s="83" t="s">
        <v>102</v>
      </c>
      <c r="AI447" t="s">
        <v>3399</v>
      </c>
      <c r="AJ447" s="83" t="s">
        <v>3970</v>
      </c>
      <c r="AK447" s="83" t="s">
        <v>144</v>
      </c>
      <c r="AL447" s="83" t="s">
        <v>105</v>
      </c>
      <c r="AM447" s="87" t="s">
        <v>106</v>
      </c>
      <c r="AN447" t="s">
        <v>2409</v>
      </c>
      <c r="AO447" t="s">
        <v>3399</v>
      </c>
      <c r="AP447" s="83" t="s">
        <v>3970</v>
      </c>
      <c r="AQ447" s="83" t="s">
        <v>111</v>
      </c>
      <c r="AR447" s="87" t="s">
        <v>106</v>
      </c>
      <c r="AT447" s="83" t="s">
        <v>107</v>
      </c>
      <c r="AU447" s="146" t="s">
        <v>107</v>
      </c>
      <c r="AV447" s="146" t="s">
        <v>107</v>
      </c>
      <c r="AX447" s="110" t="s">
        <v>107</v>
      </c>
      <c r="AY447" s="111"/>
      <c r="AZ447" s="112">
        <f t="shared" ca="1" si="28"/>
        <v>1739</v>
      </c>
      <c r="BA447" s="136">
        <f t="shared" ca="1" si="29"/>
        <v>58</v>
      </c>
      <c r="BB447" s="114" t="s">
        <v>134</v>
      </c>
      <c r="BC447" s="114" t="s">
        <v>108</v>
      </c>
      <c r="BD447" s="114"/>
      <c r="BE447" s="115" t="s">
        <v>102</v>
      </c>
      <c r="BF447" s="115" t="s">
        <v>102</v>
      </c>
      <c r="BG447" s="115" t="s">
        <v>102</v>
      </c>
      <c r="BH447" s="115" t="s">
        <v>102</v>
      </c>
      <c r="BI447" s="116"/>
      <c r="BJ447" s="117" t="s">
        <v>109</v>
      </c>
      <c r="BK447" s="117" t="s">
        <v>109</v>
      </c>
      <c r="BL447" s="83">
        <f t="shared" ca="1" si="30"/>
        <v>57</v>
      </c>
      <c r="BM447" s="83" t="s">
        <v>108</v>
      </c>
      <c r="BN447" s="83">
        <v>0</v>
      </c>
      <c r="BO447" s="83" t="s">
        <v>108</v>
      </c>
      <c r="BP447" s="83">
        <v>-766210</v>
      </c>
      <c r="BQ447" s="83" t="s">
        <v>312</v>
      </c>
      <c r="BR447" s="83" t="s">
        <v>153</v>
      </c>
      <c r="BS447" s="83" t="s">
        <v>499</v>
      </c>
      <c r="BT447" s="83">
        <v>-766210</v>
      </c>
      <c r="BU447" s="83" t="s">
        <v>312</v>
      </c>
      <c r="BV447" s="83" t="s">
        <v>153</v>
      </c>
      <c r="BW447" s="83" t="s">
        <v>499</v>
      </c>
      <c r="BY447" s="136">
        <v>0</v>
      </c>
      <c r="BZ447" s="136">
        <v>0</v>
      </c>
      <c r="CA447" s="136">
        <v>0</v>
      </c>
      <c r="CB447" s="136">
        <v>0</v>
      </c>
      <c r="CD447" s="136">
        <v>0</v>
      </c>
      <c r="CE447" s="136">
        <v>0</v>
      </c>
      <c r="CF447" s="136">
        <v>0</v>
      </c>
      <c r="CG447" s="136">
        <v>0</v>
      </c>
      <c r="CH447" s="136">
        <v>0</v>
      </c>
      <c r="CI447" s="136">
        <v>0</v>
      </c>
      <c r="CJ447" s="136">
        <v>0</v>
      </c>
      <c r="CK447" s="138">
        <v>0</v>
      </c>
      <c r="CL447" s="138">
        <v>0</v>
      </c>
      <c r="CM447" s="136">
        <v>0</v>
      </c>
      <c r="CN447" s="136">
        <v>0</v>
      </c>
      <c r="CO447" s="85">
        <v>43854</v>
      </c>
      <c r="CP447" s="83" t="s">
        <v>4493</v>
      </c>
      <c r="CQ447" s="83" t="s">
        <v>102</v>
      </c>
      <c r="CR447" s="83" t="s">
        <v>482</v>
      </c>
      <c r="CS447" s="83">
        <v>442</v>
      </c>
      <c r="CT447" s="83" t="s">
        <v>483</v>
      </c>
      <c r="CU447" s="83">
        <v>1</v>
      </c>
      <c r="CV447" s="83">
        <v>0</v>
      </c>
      <c r="CW447" s="83">
        <v>0</v>
      </c>
      <c r="CX447" s="83" t="s">
        <v>109</v>
      </c>
      <c r="CY447" s="83" t="s">
        <v>583</v>
      </c>
      <c r="CZ447" s="83">
        <v>0</v>
      </c>
      <c r="DA447" s="83">
        <v>0</v>
      </c>
      <c r="DB447" s="83">
        <f t="shared" si="27"/>
        <v>0</v>
      </c>
      <c r="DC447" s="83" t="s">
        <v>497</v>
      </c>
      <c r="DE447" s="136">
        <v>1</v>
      </c>
      <c r="DF447" s="136">
        <v>1</v>
      </c>
      <c r="DG447" s="215" t="s">
        <v>269</v>
      </c>
      <c r="DH447" s="136">
        <v>1</v>
      </c>
      <c r="DI447" s="136">
        <v>1</v>
      </c>
      <c r="DJ447" s="215" t="s">
        <v>269</v>
      </c>
      <c r="EE447" s="136" t="b">
        <v>1</v>
      </c>
      <c r="EF447" s="136" t="b">
        <v>1</v>
      </c>
      <c r="EG447" s="136" t="b">
        <v>1</v>
      </c>
      <c r="EH447" s="136" t="b">
        <v>1</v>
      </c>
      <c r="EL447" s="215" t="s">
        <v>269</v>
      </c>
    </row>
    <row r="448" spans="1:142" ht="60" customHeight="1" x14ac:dyDescent="0.55000000000000004">
      <c r="A448" s="83" t="s">
        <v>130</v>
      </c>
      <c r="B448" s="83" t="s">
        <v>98</v>
      </c>
      <c r="C448">
        <v>230737</v>
      </c>
      <c r="D448" t="s">
        <v>1092</v>
      </c>
      <c r="E448" t="s">
        <v>1092</v>
      </c>
      <c r="F448" s="83" t="s">
        <v>108</v>
      </c>
      <c r="G448" s="213">
        <v>41931</v>
      </c>
      <c r="H448" s="83" t="s">
        <v>102</v>
      </c>
      <c r="I448" s="213">
        <v>43163</v>
      </c>
      <c r="J448" s="83" t="s">
        <v>228</v>
      </c>
      <c r="K448" s="214">
        <v>105887176792</v>
      </c>
      <c r="L448" s="83" t="s">
        <v>97</v>
      </c>
      <c r="M448" s="213">
        <v>43563</v>
      </c>
      <c r="N448">
        <v>562351</v>
      </c>
      <c r="O448" s="145" t="s">
        <v>567</v>
      </c>
      <c r="P448" s="145" t="s">
        <v>99</v>
      </c>
      <c r="Q448" s="145" t="s">
        <v>100</v>
      </c>
      <c r="R448" s="145" t="s">
        <v>567</v>
      </c>
      <c r="V448">
        <v>2986</v>
      </c>
      <c r="W448" s="83" t="s">
        <v>101</v>
      </c>
      <c r="X448" s="83" t="s">
        <v>103</v>
      </c>
      <c r="Y448" t="s">
        <v>2410</v>
      </c>
      <c r="Z448" s="83" t="s">
        <v>102</v>
      </c>
      <c r="AA448" s="83" t="s">
        <v>102</v>
      </c>
      <c r="AB448" t="s">
        <v>3400</v>
      </c>
      <c r="AC448" s="83" t="s">
        <v>3971</v>
      </c>
      <c r="AD448" s="83" t="s">
        <v>144</v>
      </c>
      <c r="AE448" s="83" t="s">
        <v>105</v>
      </c>
      <c r="AF448" t="s">
        <v>2410</v>
      </c>
      <c r="AG448" s="83" t="s">
        <v>102</v>
      </c>
      <c r="AH448" s="83" t="s">
        <v>102</v>
      </c>
      <c r="AI448" t="s">
        <v>3400</v>
      </c>
      <c r="AJ448" s="83" t="s">
        <v>3971</v>
      </c>
      <c r="AK448" s="83" t="s">
        <v>144</v>
      </c>
      <c r="AL448" s="83" t="s">
        <v>105</v>
      </c>
      <c r="AM448" s="87" t="s">
        <v>106</v>
      </c>
      <c r="AN448" t="s">
        <v>2410</v>
      </c>
      <c r="AO448" t="s">
        <v>3400</v>
      </c>
      <c r="AP448" s="83" t="s">
        <v>3971</v>
      </c>
      <c r="AQ448" s="83" t="s">
        <v>144</v>
      </c>
      <c r="AR448" s="87" t="s">
        <v>106</v>
      </c>
      <c r="AT448" s="83" t="s">
        <v>107</v>
      </c>
      <c r="AU448" s="146" t="s">
        <v>107</v>
      </c>
      <c r="AV448" s="146" t="s">
        <v>107</v>
      </c>
      <c r="AX448" s="110" t="s">
        <v>107</v>
      </c>
      <c r="AY448" s="111"/>
      <c r="AZ448" s="112">
        <f t="shared" ca="1" si="28"/>
        <v>7863</v>
      </c>
      <c r="BA448" s="136">
        <f t="shared" ca="1" si="29"/>
        <v>59</v>
      </c>
      <c r="BB448" s="114" t="s">
        <v>134</v>
      </c>
      <c r="BC448" s="114" t="s">
        <v>108</v>
      </c>
      <c r="BD448" s="114"/>
      <c r="BE448" s="115" t="s">
        <v>102</v>
      </c>
      <c r="BF448" s="115" t="s">
        <v>102</v>
      </c>
      <c r="BG448" s="115" t="s">
        <v>102</v>
      </c>
      <c r="BH448" s="115" t="s">
        <v>102</v>
      </c>
      <c r="BI448" s="116"/>
      <c r="BJ448" s="117" t="s">
        <v>109</v>
      </c>
      <c r="BK448" s="117" t="s">
        <v>109</v>
      </c>
      <c r="BL448" s="83">
        <f t="shared" ca="1" si="30"/>
        <v>35</v>
      </c>
      <c r="BM448" s="83" t="s">
        <v>108</v>
      </c>
      <c r="BN448" s="83">
        <v>0</v>
      </c>
      <c r="BO448" s="83" t="s">
        <v>108</v>
      </c>
      <c r="BP448" s="83">
        <v>-767945</v>
      </c>
      <c r="BQ448" s="83" t="s">
        <v>198</v>
      </c>
      <c r="BR448" s="83" t="s">
        <v>164</v>
      </c>
      <c r="BS448" s="83" t="s">
        <v>499</v>
      </c>
      <c r="BT448" s="83">
        <v>-767945</v>
      </c>
      <c r="BU448" s="83" t="s">
        <v>198</v>
      </c>
      <c r="BV448" s="83" t="s">
        <v>164</v>
      </c>
      <c r="BW448" s="83" t="s">
        <v>499</v>
      </c>
      <c r="BY448" s="136">
        <v>0</v>
      </c>
      <c r="BZ448" s="136">
        <v>0</v>
      </c>
      <c r="CA448" s="136">
        <v>0</v>
      </c>
      <c r="CB448" s="136">
        <v>0</v>
      </c>
      <c r="CD448" s="136">
        <v>0</v>
      </c>
      <c r="CE448" s="136">
        <v>0</v>
      </c>
      <c r="CF448" s="136">
        <v>0</v>
      </c>
      <c r="CG448" s="136">
        <v>0</v>
      </c>
      <c r="CH448" s="136">
        <v>0</v>
      </c>
      <c r="CI448" s="136">
        <v>0</v>
      </c>
      <c r="CJ448" s="136">
        <v>0</v>
      </c>
      <c r="CK448" s="138">
        <v>0</v>
      </c>
      <c r="CL448" s="138">
        <v>0</v>
      </c>
      <c r="CM448" s="136">
        <v>0</v>
      </c>
      <c r="CN448" s="136">
        <v>0</v>
      </c>
      <c r="CO448" s="85">
        <v>43855</v>
      </c>
      <c r="CP448" s="83" t="s">
        <v>4494</v>
      </c>
      <c r="CQ448" s="83" t="s">
        <v>102</v>
      </c>
      <c r="CR448" s="83" t="s">
        <v>482</v>
      </c>
      <c r="CS448" s="83">
        <v>443</v>
      </c>
      <c r="CT448" s="83" t="s">
        <v>483</v>
      </c>
      <c r="CU448" s="83">
        <v>1</v>
      </c>
      <c r="CV448" s="83">
        <v>0</v>
      </c>
      <c r="CW448" s="83">
        <v>0</v>
      </c>
      <c r="CX448" s="83" t="s">
        <v>109</v>
      </c>
      <c r="CY448" s="83" t="s">
        <v>583</v>
      </c>
      <c r="CZ448" s="83">
        <v>0</v>
      </c>
      <c r="DA448" s="83">
        <v>0</v>
      </c>
      <c r="DB448" s="83">
        <f t="shared" si="27"/>
        <v>0</v>
      </c>
      <c r="DC448" s="83" t="s">
        <v>497</v>
      </c>
      <c r="DE448" s="136">
        <v>1</v>
      </c>
      <c r="DF448" s="136">
        <v>1</v>
      </c>
      <c r="DG448" s="215" t="s">
        <v>269</v>
      </c>
      <c r="DH448" s="136">
        <v>1</v>
      </c>
      <c r="DI448" s="136">
        <v>1</v>
      </c>
      <c r="DJ448" s="215" t="s">
        <v>269</v>
      </c>
      <c r="EE448" s="136" t="b">
        <v>1</v>
      </c>
      <c r="EF448" s="136" t="b">
        <v>1</v>
      </c>
      <c r="EG448" s="136" t="b">
        <v>1</v>
      </c>
      <c r="EH448" s="136" t="b">
        <v>1</v>
      </c>
      <c r="EL448" s="215" t="s">
        <v>269</v>
      </c>
    </row>
    <row r="449" spans="1:142" ht="60" customHeight="1" x14ac:dyDescent="0.55000000000000004">
      <c r="A449" s="83" t="s">
        <v>130</v>
      </c>
      <c r="B449" s="83" t="s">
        <v>98</v>
      </c>
      <c r="C449">
        <v>542073</v>
      </c>
      <c r="D449" t="s">
        <v>1093</v>
      </c>
      <c r="E449" t="s">
        <v>1093</v>
      </c>
      <c r="F449" s="83" t="s">
        <v>108</v>
      </c>
      <c r="G449" s="213">
        <v>39125</v>
      </c>
      <c r="H449" s="83" t="s">
        <v>102</v>
      </c>
      <c r="I449" s="213">
        <v>43433</v>
      </c>
      <c r="J449" s="83" t="s">
        <v>228</v>
      </c>
      <c r="K449" s="214">
        <v>244333958902</v>
      </c>
      <c r="L449" s="83" t="s">
        <v>126</v>
      </c>
      <c r="M449" s="213">
        <v>43634</v>
      </c>
      <c r="N449">
        <v>539690</v>
      </c>
      <c r="O449" s="145" t="s">
        <v>567</v>
      </c>
      <c r="P449" s="145" t="s">
        <v>99</v>
      </c>
      <c r="Q449" s="145" t="s">
        <v>100</v>
      </c>
      <c r="R449" s="145" t="s">
        <v>567</v>
      </c>
      <c r="V449">
        <v>3156</v>
      </c>
      <c r="W449" s="83" t="s">
        <v>1782</v>
      </c>
      <c r="X449" s="83" t="s">
        <v>103</v>
      </c>
      <c r="Y449" t="s">
        <v>2411</v>
      </c>
      <c r="Z449" s="83" t="s">
        <v>102</v>
      </c>
      <c r="AA449" s="83" t="s">
        <v>102</v>
      </c>
      <c r="AB449" t="s">
        <v>3401</v>
      </c>
      <c r="AC449" s="83" t="s">
        <v>3972</v>
      </c>
      <c r="AD449" s="83" t="s">
        <v>111</v>
      </c>
      <c r="AE449" s="83" t="s">
        <v>105</v>
      </c>
      <c r="AF449" t="s">
        <v>2411</v>
      </c>
      <c r="AG449" s="83" t="s">
        <v>102</v>
      </c>
      <c r="AH449" s="83" t="s">
        <v>102</v>
      </c>
      <c r="AI449" t="s">
        <v>3401</v>
      </c>
      <c r="AJ449" s="83" t="s">
        <v>3972</v>
      </c>
      <c r="AK449" s="83" t="s">
        <v>111</v>
      </c>
      <c r="AL449" s="83" t="s">
        <v>105</v>
      </c>
      <c r="AM449" s="87" t="s">
        <v>106</v>
      </c>
      <c r="AN449" t="s">
        <v>2411</v>
      </c>
      <c r="AO449" t="s">
        <v>3401</v>
      </c>
      <c r="AP449" s="83" t="s">
        <v>3972</v>
      </c>
      <c r="AQ449" s="83" t="s">
        <v>144</v>
      </c>
      <c r="AR449" s="87" t="s">
        <v>106</v>
      </c>
      <c r="AT449" s="83" t="s">
        <v>107</v>
      </c>
      <c r="AU449" s="146" t="s">
        <v>107</v>
      </c>
      <c r="AV449" s="146" t="s">
        <v>107</v>
      </c>
      <c r="AX449" s="110" t="s">
        <v>107</v>
      </c>
      <c r="AY449" s="111"/>
      <c r="AZ449" s="112">
        <f t="shared" ca="1" si="28"/>
        <v>7052</v>
      </c>
      <c r="BA449" s="136">
        <f t="shared" ca="1" si="29"/>
        <v>30</v>
      </c>
      <c r="BB449" s="114" t="s">
        <v>136</v>
      </c>
      <c r="BC449" s="114" t="s">
        <v>108</v>
      </c>
      <c r="BD449" s="114"/>
      <c r="BE449" s="115" t="s">
        <v>102</v>
      </c>
      <c r="BF449" s="115" t="s">
        <v>102</v>
      </c>
      <c r="BG449" s="115" t="s">
        <v>102</v>
      </c>
      <c r="BH449" s="115" t="s">
        <v>102</v>
      </c>
      <c r="BI449" s="116"/>
      <c r="BJ449" s="117" t="s">
        <v>109</v>
      </c>
      <c r="BK449" s="117" t="s">
        <v>109</v>
      </c>
      <c r="BL449" s="83">
        <f t="shared" ca="1" si="30"/>
        <v>1</v>
      </c>
      <c r="BM449" s="83" t="s">
        <v>270</v>
      </c>
      <c r="BN449" s="83">
        <v>0</v>
      </c>
      <c r="BO449" s="83" t="s">
        <v>108</v>
      </c>
      <c r="BP449" s="83">
        <v>-769680</v>
      </c>
      <c r="BQ449" s="83" t="s">
        <v>381</v>
      </c>
      <c r="BR449" s="83" t="s">
        <v>157</v>
      </c>
      <c r="BS449" s="83" t="s">
        <v>502</v>
      </c>
      <c r="BT449" s="83">
        <v>-769680</v>
      </c>
      <c r="BU449" s="83" t="s">
        <v>381</v>
      </c>
      <c r="BV449" s="83" t="s">
        <v>157</v>
      </c>
      <c r="BW449" s="83" t="s">
        <v>502</v>
      </c>
      <c r="BY449" s="136">
        <v>0</v>
      </c>
      <c r="BZ449" s="136">
        <v>0</v>
      </c>
      <c r="CA449" s="136">
        <v>0</v>
      </c>
      <c r="CB449" s="136">
        <v>0</v>
      </c>
      <c r="CD449" s="136">
        <v>0</v>
      </c>
      <c r="CE449" s="136">
        <v>0</v>
      </c>
      <c r="CF449" s="136">
        <v>0</v>
      </c>
      <c r="CG449" s="136">
        <v>0</v>
      </c>
      <c r="CH449" s="136">
        <v>0</v>
      </c>
      <c r="CI449" s="136">
        <v>0</v>
      </c>
      <c r="CJ449" s="136">
        <v>0</v>
      </c>
      <c r="CK449" s="138">
        <v>0</v>
      </c>
      <c r="CL449" s="138">
        <v>0</v>
      </c>
      <c r="CM449" s="136">
        <v>0</v>
      </c>
      <c r="CN449" s="136">
        <v>0</v>
      </c>
      <c r="CO449" s="85">
        <v>43856</v>
      </c>
      <c r="CP449" s="83" t="s">
        <v>4495</v>
      </c>
      <c r="CQ449" s="83" t="s">
        <v>102</v>
      </c>
      <c r="CR449" s="83" t="s">
        <v>482</v>
      </c>
      <c r="CS449" s="83">
        <v>444</v>
      </c>
      <c r="CT449" s="83" t="s">
        <v>483</v>
      </c>
      <c r="CU449" s="83">
        <v>1</v>
      </c>
      <c r="CV449" s="83">
        <v>0</v>
      </c>
      <c r="CW449" s="83">
        <v>0</v>
      </c>
      <c r="CX449" s="83" t="s">
        <v>109</v>
      </c>
      <c r="CY449" s="83" t="s">
        <v>583</v>
      </c>
      <c r="CZ449" s="83">
        <v>0</v>
      </c>
      <c r="DA449" s="83">
        <v>0</v>
      </c>
      <c r="DB449" s="83">
        <f t="shared" si="27"/>
        <v>0</v>
      </c>
      <c r="DC449" s="83" t="s">
        <v>497</v>
      </c>
      <c r="DE449" s="136">
        <v>1</v>
      </c>
      <c r="DF449" s="136">
        <v>1</v>
      </c>
      <c r="DG449" s="215" t="s">
        <v>269</v>
      </c>
      <c r="DH449" s="136">
        <v>1</v>
      </c>
      <c r="DI449" s="136">
        <v>1</v>
      </c>
      <c r="DJ449" s="215" t="s">
        <v>269</v>
      </c>
      <c r="EE449" s="136" t="b">
        <v>1</v>
      </c>
      <c r="EF449" s="136" t="b">
        <v>1</v>
      </c>
      <c r="EG449" s="136" t="b">
        <v>1</v>
      </c>
      <c r="EH449" s="136" t="b">
        <v>1</v>
      </c>
      <c r="EL449" s="215" t="s">
        <v>269</v>
      </c>
    </row>
    <row r="450" spans="1:142" ht="60" customHeight="1" x14ac:dyDescent="0.55000000000000004">
      <c r="A450" s="83" t="s">
        <v>130</v>
      </c>
      <c r="B450" s="83" t="s">
        <v>98</v>
      </c>
      <c r="C450">
        <v>159337</v>
      </c>
      <c r="D450" t="s">
        <v>1094</v>
      </c>
      <c r="E450" t="s">
        <v>1094</v>
      </c>
      <c r="F450" s="83" t="s">
        <v>108</v>
      </c>
      <c r="G450" s="213">
        <v>27002</v>
      </c>
      <c r="H450" s="83" t="s">
        <v>102</v>
      </c>
      <c r="I450" s="213">
        <v>43398</v>
      </c>
      <c r="J450" s="83" t="s">
        <v>228</v>
      </c>
      <c r="K450" s="214">
        <v>848575758312</v>
      </c>
      <c r="L450" s="83" t="s">
        <v>135</v>
      </c>
      <c r="M450" s="213">
        <v>43669</v>
      </c>
      <c r="N450">
        <v>365486</v>
      </c>
      <c r="O450" s="145" t="s">
        <v>567</v>
      </c>
      <c r="P450" s="145" t="s">
        <v>99</v>
      </c>
      <c r="Q450" s="145" t="s">
        <v>100</v>
      </c>
      <c r="R450" s="145" t="s">
        <v>567</v>
      </c>
      <c r="V450">
        <v>4268</v>
      </c>
      <c r="W450" s="83" t="s">
        <v>101</v>
      </c>
      <c r="X450" s="83" t="s">
        <v>103</v>
      </c>
      <c r="Y450" t="s">
        <v>2412</v>
      </c>
      <c r="Z450" s="83" t="s">
        <v>102</v>
      </c>
      <c r="AA450" s="83" t="s">
        <v>102</v>
      </c>
      <c r="AB450" t="s">
        <v>3402</v>
      </c>
      <c r="AC450" s="83" t="s">
        <v>3973</v>
      </c>
      <c r="AD450" s="83" t="s">
        <v>144</v>
      </c>
      <c r="AE450" s="83" t="s">
        <v>105</v>
      </c>
      <c r="AF450" t="s">
        <v>2412</v>
      </c>
      <c r="AG450" s="83" t="s">
        <v>102</v>
      </c>
      <c r="AH450" s="83" t="s">
        <v>102</v>
      </c>
      <c r="AI450" t="s">
        <v>3402</v>
      </c>
      <c r="AJ450" s="83" t="s">
        <v>3973</v>
      </c>
      <c r="AK450" s="83" t="s">
        <v>144</v>
      </c>
      <c r="AL450" s="83" t="s">
        <v>105</v>
      </c>
      <c r="AM450" s="87" t="s">
        <v>106</v>
      </c>
      <c r="AN450" t="s">
        <v>2412</v>
      </c>
      <c r="AO450" t="s">
        <v>3402</v>
      </c>
      <c r="AP450" s="83" t="s">
        <v>3973</v>
      </c>
      <c r="AQ450" s="83" t="s">
        <v>111</v>
      </c>
      <c r="AR450" s="87" t="s">
        <v>106</v>
      </c>
      <c r="AT450" s="83" t="s">
        <v>107</v>
      </c>
      <c r="AU450" s="146" t="s">
        <v>107</v>
      </c>
      <c r="AV450" s="146" t="s">
        <v>107</v>
      </c>
      <c r="AX450" s="110" t="s">
        <v>107</v>
      </c>
      <c r="AY450" s="111"/>
      <c r="AZ450" s="112">
        <f t="shared" ca="1" si="28"/>
        <v>5292</v>
      </c>
      <c r="BA450" s="136">
        <f t="shared" ca="1" si="29"/>
        <v>92</v>
      </c>
      <c r="BB450" s="114" t="s">
        <v>134</v>
      </c>
      <c r="BC450" s="114" t="s">
        <v>108</v>
      </c>
      <c r="BD450" s="114"/>
      <c r="BE450" s="115" t="s">
        <v>102</v>
      </c>
      <c r="BF450" s="115" t="s">
        <v>102</v>
      </c>
      <c r="BG450" s="115" t="s">
        <v>102</v>
      </c>
      <c r="BH450" s="115" t="s">
        <v>102</v>
      </c>
      <c r="BI450" s="116"/>
      <c r="BJ450" s="117" t="s">
        <v>109</v>
      </c>
      <c r="BK450" s="117" t="s">
        <v>109</v>
      </c>
      <c r="BL450" s="83">
        <f t="shared" ca="1" si="30"/>
        <v>58</v>
      </c>
      <c r="BM450" s="83" t="s">
        <v>108</v>
      </c>
      <c r="BN450" s="83">
        <v>0</v>
      </c>
      <c r="BO450" s="83" t="s">
        <v>108</v>
      </c>
      <c r="BP450" s="83">
        <v>-771415</v>
      </c>
      <c r="BQ450" s="83" t="s">
        <v>312</v>
      </c>
      <c r="BR450" s="83" t="s">
        <v>153</v>
      </c>
      <c r="BS450" s="83" t="s">
        <v>499</v>
      </c>
      <c r="BT450" s="83">
        <v>-771415</v>
      </c>
      <c r="BU450" s="83" t="s">
        <v>312</v>
      </c>
      <c r="BV450" s="83" t="s">
        <v>153</v>
      </c>
      <c r="BW450" s="83" t="s">
        <v>499</v>
      </c>
      <c r="BY450" s="136">
        <v>0</v>
      </c>
      <c r="BZ450" s="136">
        <v>0</v>
      </c>
      <c r="CA450" s="136">
        <v>0</v>
      </c>
      <c r="CB450" s="136">
        <v>0</v>
      </c>
      <c r="CD450" s="136">
        <v>0</v>
      </c>
      <c r="CE450" s="136">
        <v>0</v>
      </c>
      <c r="CF450" s="136">
        <v>0</v>
      </c>
      <c r="CG450" s="136">
        <v>0</v>
      </c>
      <c r="CH450" s="136">
        <v>0</v>
      </c>
      <c r="CI450" s="136">
        <v>0</v>
      </c>
      <c r="CJ450" s="136">
        <v>0</v>
      </c>
      <c r="CK450" s="138">
        <v>0</v>
      </c>
      <c r="CL450" s="138">
        <v>0</v>
      </c>
      <c r="CM450" s="136">
        <v>0</v>
      </c>
      <c r="CN450" s="136">
        <v>0</v>
      </c>
      <c r="CO450" s="85">
        <v>43857</v>
      </c>
      <c r="CP450" s="83" t="s">
        <v>4496</v>
      </c>
      <c r="CQ450" s="83" t="s">
        <v>102</v>
      </c>
      <c r="CR450" s="83" t="s">
        <v>482</v>
      </c>
      <c r="CS450" s="83">
        <v>445</v>
      </c>
      <c r="CT450" s="83" t="s">
        <v>483</v>
      </c>
      <c r="CU450" s="83">
        <v>1</v>
      </c>
      <c r="CV450" s="83">
        <v>0</v>
      </c>
      <c r="CW450" s="83">
        <v>0</v>
      </c>
      <c r="CX450" s="83" t="s">
        <v>109</v>
      </c>
      <c r="CY450" s="83" t="s">
        <v>583</v>
      </c>
      <c r="CZ450" s="83">
        <v>0</v>
      </c>
      <c r="DA450" s="83">
        <v>0</v>
      </c>
      <c r="DB450" s="83">
        <f t="shared" ref="DB450:DB513" si="31">IF(COUNT($DE450:$DP450)&lt;SUM($DE450:$DP450),1,0)</f>
        <v>0</v>
      </c>
      <c r="DC450" s="83" t="s">
        <v>497</v>
      </c>
      <c r="DE450" s="136">
        <v>1</v>
      </c>
      <c r="DF450" s="136">
        <v>1</v>
      </c>
      <c r="DG450" s="215" t="s">
        <v>269</v>
      </c>
      <c r="DH450" s="136">
        <v>1</v>
      </c>
      <c r="DI450" s="136">
        <v>1</v>
      </c>
      <c r="DJ450" s="215" t="s">
        <v>269</v>
      </c>
      <c r="EE450" s="136" t="b">
        <v>1</v>
      </c>
      <c r="EF450" s="136" t="b">
        <v>1</v>
      </c>
      <c r="EG450" s="136" t="b">
        <v>1</v>
      </c>
      <c r="EH450" s="136" t="b">
        <v>1</v>
      </c>
      <c r="EL450" s="215" t="s">
        <v>269</v>
      </c>
    </row>
    <row r="451" spans="1:142" ht="60" customHeight="1" x14ac:dyDescent="0.55000000000000004">
      <c r="A451" s="83" t="s">
        <v>130</v>
      </c>
      <c r="B451" s="83" t="s">
        <v>98</v>
      </c>
      <c r="C451">
        <v>466751</v>
      </c>
      <c r="D451" t="s">
        <v>1095</v>
      </c>
      <c r="E451" t="s">
        <v>1095</v>
      </c>
      <c r="F451" s="83" t="s">
        <v>108</v>
      </c>
      <c r="G451" s="213">
        <v>33130</v>
      </c>
      <c r="H451" s="83" t="s">
        <v>102</v>
      </c>
      <c r="I451" s="213">
        <v>43444</v>
      </c>
      <c r="J451" s="83" t="s">
        <v>228</v>
      </c>
      <c r="K451" s="214">
        <v>193378004518</v>
      </c>
      <c r="L451" s="83" t="s">
        <v>97</v>
      </c>
      <c r="M451" s="213">
        <v>43539</v>
      </c>
      <c r="N451">
        <v>337609</v>
      </c>
      <c r="O451" s="145" t="s">
        <v>567</v>
      </c>
      <c r="P451" s="145" t="s">
        <v>99</v>
      </c>
      <c r="Q451" s="145" t="s">
        <v>100</v>
      </c>
      <c r="R451" s="145" t="s">
        <v>567</v>
      </c>
      <c r="V451">
        <v>9810</v>
      </c>
      <c r="W451" s="83" t="s">
        <v>101</v>
      </c>
      <c r="X451" s="83" t="s">
        <v>103</v>
      </c>
      <c r="Y451" t="s">
        <v>2413</v>
      </c>
      <c r="Z451" s="83" t="s">
        <v>102</v>
      </c>
      <c r="AA451" s="83" t="s">
        <v>102</v>
      </c>
      <c r="AB451" t="s">
        <v>3403</v>
      </c>
      <c r="AC451" s="83" t="s">
        <v>3974</v>
      </c>
      <c r="AD451" s="83" t="s">
        <v>144</v>
      </c>
      <c r="AE451" s="83" t="s">
        <v>105</v>
      </c>
      <c r="AF451" t="s">
        <v>2413</v>
      </c>
      <c r="AG451" s="83" t="s">
        <v>102</v>
      </c>
      <c r="AH451" s="83" t="s">
        <v>102</v>
      </c>
      <c r="AI451" t="s">
        <v>3403</v>
      </c>
      <c r="AJ451" s="83" t="s">
        <v>3974</v>
      </c>
      <c r="AK451" s="83" t="s">
        <v>144</v>
      </c>
      <c r="AL451" s="83" t="s">
        <v>105</v>
      </c>
      <c r="AM451" s="87" t="s">
        <v>106</v>
      </c>
      <c r="AN451" t="s">
        <v>2413</v>
      </c>
      <c r="AO451" t="s">
        <v>3403</v>
      </c>
      <c r="AP451" s="83" t="s">
        <v>3974</v>
      </c>
      <c r="AQ451" s="83" t="s">
        <v>144</v>
      </c>
      <c r="AR451" s="87" t="s">
        <v>106</v>
      </c>
      <c r="AT451" s="83" t="s">
        <v>107</v>
      </c>
      <c r="AU451" s="146" t="s">
        <v>107</v>
      </c>
      <c r="AV451" s="146" t="s">
        <v>107</v>
      </c>
      <c r="AX451" s="110" t="s">
        <v>107</v>
      </c>
      <c r="AY451" s="111"/>
      <c r="AZ451" s="112">
        <f t="shared" ref="AZ451:AZ514" ca="1" si="32">RANDBETWEEN(1000,9999)</f>
        <v>8168</v>
      </c>
      <c r="BA451" s="136">
        <f t="shared" ca="1" si="29"/>
        <v>75</v>
      </c>
      <c r="BB451" s="114" t="s">
        <v>134</v>
      </c>
      <c r="BC451" s="114" t="s">
        <v>108</v>
      </c>
      <c r="BD451" s="114"/>
      <c r="BE451" s="115" t="s">
        <v>102</v>
      </c>
      <c r="BF451" s="115" t="s">
        <v>102</v>
      </c>
      <c r="BG451" s="115" t="s">
        <v>102</v>
      </c>
      <c r="BH451" s="115" t="s">
        <v>102</v>
      </c>
      <c r="BI451" s="116"/>
      <c r="BJ451" s="117" t="s">
        <v>109</v>
      </c>
      <c r="BK451" s="117" t="s">
        <v>109</v>
      </c>
      <c r="BL451" s="83">
        <f t="shared" ca="1" si="30"/>
        <v>83</v>
      </c>
      <c r="BM451" s="83" t="s">
        <v>108</v>
      </c>
      <c r="BN451" s="83">
        <v>0</v>
      </c>
      <c r="BO451" s="83" t="s">
        <v>108</v>
      </c>
      <c r="BP451" s="83">
        <v>-773150</v>
      </c>
      <c r="BQ451" s="83" t="s">
        <v>198</v>
      </c>
      <c r="BR451" s="83" t="s">
        <v>164</v>
      </c>
      <c r="BS451" s="83" t="s">
        <v>499</v>
      </c>
      <c r="BT451" s="83">
        <v>-773150</v>
      </c>
      <c r="BU451" s="83" t="s">
        <v>198</v>
      </c>
      <c r="BV451" s="83" t="s">
        <v>164</v>
      </c>
      <c r="BW451" s="83" t="s">
        <v>499</v>
      </c>
      <c r="BY451" s="136">
        <v>0</v>
      </c>
      <c r="BZ451" s="136">
        <v>0</v>
      </c>
      <c r="CA451" s="136">
        <v>0</v>
      </c>
      <c r="CB451" s="136">
        <v>0</v>
      </c>
      <c r="CD451" s="136">
        <v>0</v>
      </c>
      <c r="CE451" s="136">
        <v>0</v>
      </c>
      <c r="CF451" s="136">
        <v>0</v>
      </c>
      <c r="CG451" s="136">
        <v>0</v>
      </c>
      <c r="CH451" s="136">
        <v>0</v>
      </c>
      <c r="CI451" s="136">
        <v>0</v>
      </c>
      <c r="CJ451" s="136">
        <v>0</v>
      </c>
      <c r="CK451" s="138">
        <v>0</v>
      </c>
      <c r="CL451" s="138">
        <v>0</v>
      </c>
      <c r="CM451" s="136">
        <v>0</v>
      </c>
      <c r="CN451" s="136">
        <v>0</v>
      </c>
      <c r="CO451" s="85">
        <v>43858</v>
      </c>
      <c r="CP451" s="83" t="s">
        <v>4497</v>
      </c>
      <c r="CQ451" s="83" t="s">
        <v>102</v>
      </c>
      <c r="CR451" s="83" t="s">
        <v>482</v>
      </c>
      <c r="CS451" s="83">
        <v>446</v>
      </c>
      <c r="CT451" s="83" t="s">
        <v>483</v>
      </c>
      <c r="CU451" s="83">
        <v>1</v>
      </c>
      <c r="CV451" s="83">
        <v>0</v>
      </c>
      <c r="CW451" s="83">
        <v>0</v>
      </c>
      <c r="CX451" s="83" t="s">
        <v>109</v>
      </c>
      <c r="CY451" s="83" t="s">
        <v>583</v>
      </c>
      <c r="CZ451" s="83">
        <v>0</v>
      </c>
      <c r="DA451" s="83">
        <v>0</v>
      </c>
      <c r="DB451" s="83">
        <f t="shared" si="31"/>
        <v>0</v>
      </c>
      <c r="DC451" s="83" t="s">
        <v>497</v>
      </c>
      <c r="DE451" s="136">
        <v>1</v>
      </c>
      <c r="DF451" s="136">
        <v>1</v>
      </c>
      <c r="DG451" s="215" t="s">
        <v>269</v>
      </c>
      <c r="DH451" s="136">
        <v>1</v>
      </c>
      <c r="DI451" s="136">
        <v>1</v>
      </c>
      <c r="DJ451" s="215" t="s">
        <v>269</v>
      </c>
      <c r="EE451" s="136" t="b">
        <v>1</v>
      </c>
      <c r="EF451" s="136" t="b">
        <v>1</v>
      </c>
      <c r="EG451" s="136" t="b">
        <v>1</v>
      </c>
      <c r="EH451" s="136" t="b">
        <v>1</v>
      </c>
      <c r="EL451" s="215" t="s">
        <v>269</v>
      </c>
    </row>
    <row r="452" spans="1:142" ht="60" customHeight="1" x14ac:dyDescent="0.55000000000000004">
      <c r="A452" s="83" t="s">
        <v>130</v>
      </c>
      <c r="B452" s="83" t="s">
        <v>98</v>
      </c>
      <c r="C452">
        <v>961252</v>
      </c>
      <c r="D452" t="s">
        <v>1096</v>
      </c>
      <c r="E452" t="s">
        <v>1096</v>
      </c>
      <c r="F452" s="83" t="s">
        <v>108</v>
      </c>
      <c r="G452" s="213">
        <v>35133</v>
      </c>
      <c r="H452" s="83" t="s">
        <v>102</v>
      </c>
      <c r="I452" s="213">
        <v>43154</v>
      </c>
      <c r="J452" s="83" t="s">
        <v>228</v>
      </c>
      <c r="K452" s="214">
        <v>251117473445</v>
      </c>
      <c r="L452" s="83" t="s">
        <v>135</v>
      </c>
      <c r="M452" s="213">
        <v>43745</v>
      </c>
      <c r="N452">
        <v>635432</v>
      </c>
      <c r="O452" s="145" t="s">
        <v>567</v>
      </c>
      <c r="P452" s="145" t="s">
        <v>99</v>
      </c>
      <c r="Q452" s="145" t="s">
        <v>100</v>
      </c>
      <c r="R452" s="145" t="s">
        <v>567</v>
      </c>
      <c r="V452">
        <v>370</v>
      </c>
      <c r="W452" s="83" t="s">
        <v>1783</v>
      </c>
      <c r="X452" s="83" t="s">
        <v>103</v>
      </c>
      <c r="Y452" t="s">
        <v>2414</v>
      </c>
      <c r="Z452" s="83" t="s">
        <v>102</v>
      </c>
      <c r="AA452" s="83" t="s">
        <v>102</v>
      </c>
      <c r="AB452" t="s">
        <v>3404</v>
      </c>
      <c r="AC452" s="83" t="s">
        <v>3975</v>
      </c>
      <c r="AD452" s="83" t="s">
        <v>111</v>
      </c>
      <c r="AE452" s="83" t="s">
        <v>105</v>
      </c>
      <c r="AF452" t="s">
        <v>2414</v>
      </c>
      <c r="AG452" s="83" t="s">
        <v>102</v>
      </c>
      <c r="AH452" s="83" t="s">
        <v>102</v>
      </c>
      <c r="AI452" t="s">
        <v>3404</v>
      </c>
      <c r="AJ452" s="83" t="s">
        <v>3975</v>
      </c>
      <c r="AK452" s="83" t="s">
        <v>111</v>
      </c>
      <c r="AL452" s="83" t="s">
        <v>105</v>
      </c>
      <c r="AM452" s="87" t="s">
        <v>106</v>
      </c>
      <c r="AN452" t="s">
        <v>2414</v>
      </c>
      <c r="AO452" t="s">
        <v>3404</v>
      </c>
      <c r="AP452" s="83" t="s">
        <v>3975</v>
      </c>
      <c r="AQ452" s="83" t="s">
        <v>144</v>
      </c>
      <c r="AR452" s="87" t="s">
        <v>106</v>
      </c>
      <c r="AT452" s="83" t="s">
        <v>107</v>
      </c>
      <c r="AU452" s="146" t="s">
        <v>107</v>
      </c>
      <c r="AV452" s="146" t="s">
        <v>107</v>
      </c>
      <c r="AX452" s="110" t="s">
        <v>107</v>
      </c>
      <c r="AY452" s="111"/>
      <c r="AZ452" s="112">
        <f t="shared" ca="1" si="32"/>
        <v>6044</v>
      </c>
      <c r="BA452" s="136">
        <f t="shared" ca="1" si="29"/>
        <v>88</v>
      </c>
      <c r="BB452" s="114" t="s">
        <v>136</v>
      </c>
      <c r="BC452" s="114" t="s">
        <v>108</v>
      </c>
      <c r="BD452" s="114"/>
      <c r="BE452" s="115" t="s">
        <v>102</v>
      </c>
      <c r="BF452" s="115" t="s">
        <v>102</v>
      </c>
      <c r="BG452" s="115" t="s">
        <v>102</v>
      </c>
      <c r="BH452" s="115" t="s">
        <v>102</v>
      </c>
      <c r="BI452" s="116"/>
      <c r="BJ452" s="117" t="s">
        <v>109</v>
      </c>
      <c r="BK452" s="117" t="s">
        <v>109</v>
      </c>
      <c r="BL452" s="83">
        <f t="shared" ca="1" si="30"/>
        <v>42</v>
      </c>
      <c r="BM452" s="83" t="s">
        <v>270</v>
      </c>
      <c r="BN452" s="83">
        <v>0</v>
      </c>
      <c r="BO452" s="83" t="s">
        <v>108</v>
      </c>
      <c r="BP452" s="83">
        <v>-774885</v>
      </c>
      <c r="BQ452" s="83" t="s">
        <v>381</v>
      </c>
      <c r="BR452" s="83" t="s">
        <v>157</v>
      </c>
      <c r="BS452" s="83" t="s">
        <v>502</v>
      </c>
      <c r="BT452" s="83">
        <v>-774885</v>
      </c>
      <c r="BU452" s="83" t="s">
        <v>381</v>
      </c>
      <c r="BV452" s="83" t="s">
        <v>157</v>
      </c>
      <c r="BW452" s="83" t="s">
        <v>502</v>
      </c>
      <c r="BY452" s="136">
        <v>0</v>
      </c>
      <c r="BZ452" s="136">
        <v>0</v>
      </c>
      <c r="CA452" s="136">
        <v>0</v>
      </c>
      <c r="CB452" s="136">
        <v>0</v>
      </c>
      <c r="CD452" s="136">
        <v>0</v>
      </c>
      <c r="CE452" s="136">
        <v>0</v>
      </c>
      <c r="CF452" s="136">
        <v>0</v>
      </c>
      <c r="CG452" s="136">
        <v>0</v>
      </c>
      <c r="CH452" s="136">
        <v>0</v>
      </c>
      <c r="CI452" s="136">
        <v>0</v>
      </c>
      <c r="CJ452" s="136">
        <v>0</v>
      </c>
      <c r="CK452" s="138">
        <v>0</v>
      </c>
      <c r="CL452" s="138">
        <v>0</v>
      </c>
      <c r="CM452" s="136">
        <v>0</v>
      </c>
      <c r="CN452" s="136">
        <v>0</v>
      </c>
      <c r="CO452" s="85">
        <v>43859</v>
      </c>
      <c r="CP452" s="83" t="s">
        <v>4498</v>
      </c>
      <c r="CQ452" s="83" t="s">
        <v>102</v>
      </c>
      <c r="CR452" s="83" t="s">
        <v>482</v>
      </c>
      <c r="CS452" s="83">
        <v>447</v>
      </c>
      <c r="CT452" s="83" t="s">
        <v>483</v>
      </c>
      <c r="CU452" s="83">
        <v>1</v>
      </c>
      <c r="CV452" s="83">
        <v>0</v>
      </c>
      <c r="CW452" s="83">
        <v>0</v>
      </c>
      <c r="CX452" s="83" t="s">
        <v>109</v>
      </c>
      <c r="CY452" s="83" t="s">
        <v>583</v>
      </c>
      <c r="CZ452" s="83">
        <v>0</v>
      </c>
      <c r="DA452" s="83">
        <v>0</v>
      </c>
      <c r="DB452" s="83">
        <f t="shared" si="31"/>
        <v>0</v>
      </c>
      <c r="DC452" s="83" t="s">
        <v>497</v>
      </c>
      <c r="DE452" s="136">
        <v>1</v>
      </c>
      <c r="DF452" s="136">
        <v>1</v>
      </c>
      <c r="DG452" s="215" t="s">
        <v>269</v>
      </c>
      <c r="DH452" s="136">
        <v>1</v>
      </c>
      <c r="DI452" s="136">
        <v>1</v>
      </c>
      <c r="DJ452" s="215" t="s">
        <v>269</v>
      </c>
      <c r="EE452" s="136" t="b">
        <v>1</v>
      </c>
      <c r="EF452" s="136" t="b">
        <v>1</v>
      </c>
      <c r="EG452" s="136" t="b">
        <v>1</v>
      </c>
      <c r="EH452" s="136" t="b">
        <v>1</v>
      </c>
      <c r="EL452" s="215" t="s">
        <v>269</v>
      </c>
    </row>
    <row r="453" spans="1:142" ht="60" customHeight="1" x14ac:dyDescent="0.55000000000000004">
      <c r="A453" s="83" t="s">
        <v>130</v>
      </c>
      <c r="B453" s="83" t="s">
        <v>98</v>
      </c>
      <c r="C453">
        <v>984981</v>
      </c>
      <c r="D453" t="s">
        <v>1097</v>
      </c>
      <c r="E453" t="s">
        <v>1097</v>
      </c>
      <c r="F453" s="83" t="s">
        <v>108</v>
      </c>
      <c r="G453" s="213">
        <v>28206</v>
      </c>
      <c r="H453" s="83" t="s">
        <v>102</v>
      </c>
      <c r="I453" s="213">
        <v>43149</v>
      </c>
      <c r="J453" s="83" t="s">
        <v>228</v>
      </c>
      <c r="K453" s="214">
        <v>672527907169</v>
      </c>
      <c r="L453" s="83" t="s">
        <v>97</v>
      </c>
      <c r="M453" s="213">
        <v>43667</v>
      </c>
      <c r="N453">
        <v>228699</v>
      </c>
      <c r="O453" s="145" t="s">
        <v>567</v>
      </c>
      <c r="P453" s="145" t="s">
        <v>99</v>
      </c>
      <c r="Q453" s="145" t="s">
        <v>100</v>
      </c>
      <c r="R453" s="145" t="s">
        <v>567</v>
      </c>
      <c r="V453">
        <v>5872</v>
      </c>
      <c r="W453" s="83" t="s">
        <v>101</v>
      </c>
      <c r="X453" s="83" t="s">
        <v>103</v>
      </c>
      <c r="Y453" t="s">
        <v>2415</v>
      </c>
      <c r="Z453" s="83" t="s">
        <v>102</v>
      </c>
      <c r="AA453" s="83" t="s">
        <v>102</v>
      </c>
      <c r="AB453" t="s">
        <v>3405</v>
      </c>
      <c r="AC453" s="83" t="s">
        <v>3976</v>
      </c>
      <c r="AD453" s="83" t="s">
        <v>144</v>
      </c>
      <c r="AE453" s="83" t="s">
        <v>105</v>
      </c>
      <c r="AF453" t="s">
        <v>2415</v>
      </c>
      <c r="AG453" s="83" t="s">
        <v>102</v>
      </c>
      <c r="AH453" s="83" t="s">
        <v>102</v>
      </c>
      <c r="AI453" t="s">
        <v>3405</v>
      </c>
      <c r="AJ453" s="83" t="s">
        <v>3976</v>
      </c>
      <c r="AK453" s="83" t="s">
        <v>144</v>
      </c>
      <c r="AL453" s="83" t="s">
        <v>105</v>
      </c>
      <c r="AM453" s="87" t="s">
        <v>106</v>
      </c>
      <c r="AN453" t="s">
        <v>2415</v>
      </c>
      <c r="AO453" t="s">
        <v>3405</v>
      </c>
      <c r="AP453" s="83" t="s">
        <v>3976</v>
      </c>
      <c r="AQ453" s="83" t="s">
        <v>111</v>
      </c>
      <c r="AR453" s="87" t="s">
        <v>106</v>
      </c>
      <c r="AT453" s="83" t="s">
        <v>107</v>
      </c>
      <c r="AU453" s="146" t="s">
        <v>107</v>
      </c>
      <c r="AV453" s="146" t="s">
        <v>107</v>
      </c>
      <c r="AX453" s="110" t="s">
        <v>107</v>
      </c>
      <c r="AY453" s="111"/>
      <c r="AZ453" s="112">
        <f t="shared" ca="1" si="32"/>
        <v>1567</v>
      </c>
      <c r="BA453" s="136">
        <f t="shared" ca="1" si="29"/>
        <v>48</v>
      </c>
      <c r="BB453" s="114" t="s">
        <v>134</v>
      </c>
      <c r="BC453" s="114" t="s">
        <v>108</v>
      </c>
      <c r="BD453" s="114"/>
      <c r="BE453" s="115" t="s">
        <v>102</v>
      </c>
      <c r="BF453" s="115" t="s">
        <v>102</v>
      </c>
      <c r="BG453" s="115" t="s">
        <v>102</v>
      </c>
      <c r="BH453" s="115" t="s">
        <v>102</v>
      </c>
      <c r="BI453" s="116"/>
      <c r="BJ453" s="117" t="s">
        <v>109</v>
      </c>
      <c r="BK453" s="117" t="s">
        <v>109</v>
      </c>
      <c r="BL453" s="83">
        <f t="shared" ca="1" si="30"/>
        <v>51</v>
      </c>
      <c r="BM453" s="83" t="s">
        <v>108</v>
      </c>
      <c r="BN453" s="83">
        <v>0</v>
      </c>
      <c r="BO453" s="83" t="s">
        <v>108</v>
      </c>
      <c r="BP453" s="83">
        <v>-776620</v>
      </c>
      <c r="BQ453" s="83" t="s">
        <v>312</v>
      </c>
      <c r="BR453" s="83" t="s">
        <v>153</v>
      </c>
      <c r="BS453" s="83" t="s">
        <v>499</v>
      </c>
      <c r="BT453" s="83">
        <v>-776620</v>
      </c>
      <c r="BU453" s="83" t="s">
        <v>312</v>
      </c>
      <c r="BV453" s="83" t="s">
        <v>153</v>
      </c>
      <c r="BW453" s="83" t="s">
        <v>499</v>
      </c>
      <c r="BY453" s="136">
        <v>0</v>
      </c>
      <c r="BZ453" s="136">
        <v>0</v>
      </c>
      <c r="CA453" s="136">
        <v>0</v>
      </c>
      <c r="CB453" s="136">
        <v>0</v>
      </c>
      <c r="CD453" s="136">
        <v>0</v>
      </c>
      <c r="CE453" s="136">
        <v>0</v>
      </c>
      <c r="CF453" s="136">
        <v>0</v>
      </c>
      <c r="CG453" s="136">
        <v>0</v>
      </c>
      <c r="CH453" s="136">
        <v>0</v>
      </c>
      <c r="CI453" s="136">
        <v>0</v>
      </c>
      <c r="CJ453" s="136">
        <v>0</v>
      </c>
      <c r="CK453" s="138">
        <v>0</v>
      </c>
      <c r="CL453" s="138">
        <v>0</v>
      </c>
      <c r="CM453" s="136">
        <v>0</v>
      </c>
      <c r="CN453" s="136">
        <v>0</v>
      </c>
      <c r="CO453" s="85">
        <v>43860</v>
      </c>
      <c r="CP453" s="83" t="s">
        <v>4499</v>
      </c>
      <c r="CQ453" s="83" t="s">
        <v>102</v>
      </c>
      <c r="CR453" s="83" t="s">
        <v>482</v>
      </c>
      <c r="CS453" s="83">
        <v>448</v>
      </c>
      <c r="CT453" s="83" t="s">
        <v>483</v>
      </c>
      <c r="CU453" s="83">
        <v>1</v>
      </c>
      <c r="CV453" s="83">
        <v>0</v>
      </c>
      <c r="CW453" s="83">
        <v>0</v>
      </c>
      <c r="CX453" s="83" t="s">
        <v>109</v>
      </c>
      <c r="CY453" s="83" t="s">
        <v>583</v>
      </c>
      <c r="CZ453" s="83">
        <v>0</v>
      </c>
      <c r="DA453" s="83">
        <v>0</v>
      </c>
      <c r="DB453" s="83">
        <f t="shared" si="31"/>
        <v>0</v>
      </c>
      <c r="DC453" s="83" t="s">
        <v>497</v>
      </c>
      <c r="DE453" s="136">
        <v>1</v>
      </c>
      <c r="DF453" s="136">
        <v>1</v>
      </c>
      <c r="DG453" s="215" t="s">
        <v>269</v>
      </c>
      <c r="DH453" s="136">
        <v>1</v>
      </c>
      <c r="DI453" s="136">
        <v>1</v>
      </c>
      <c r="DJ453" s="215" t="s">
        <v>269</v>
      </c>
      <c r="EE453" s="136" t="b">
        <v>1</v>
      </c>
      <c r="EF453" s="136" t="b">
        <v>1</v>
      </c>
      <c r="EG453" s="136" t="b">
        <v>1</v>
      </c>
      <c r="EH453" s="136" t="b">
        <v>1</v>
      </c>
      <c r="EL453" s="215" t="s">
        <v>269</v>
      </c>
    </row>
    <row r="454" spans="1:142" ht="60" customHeight="1" x14ac:dyDescent="0.55000000000000004">
      <c r="A454" s="83" t="s">
        <v>130</v>
      </c>
      <c r="B454" s="83" t="s">
        <v>98</v>
      </c>
      <c r="C454">
        <v>195592</v>
      </c>
      <c r="D454" t="s">
        <v>1098</v>
      </c>
      <c r="E454" t="s">
        <v>1098</v>
      </c>
      <c r="F454" s="83" t="s">
        <v>108</v>
      </c>
      <c r="G454" s="213">
        <v>39565</v>
      </c>
      <c r="H454" s="83" t="s">
        <v>102</v>
      </c>
      <c r="I454" s="213">
        <v>43220</v>
      </c>
      <c r="J454" s="83" t="s">
        <v>228</v>
      </c>
      <c r="K454" s="214">
        <v>380302976297</v>
      </c>
      <c r="L454" s="83" t="s">
        <v>126</v>
      </c>
      <c r="M454" s="213">
        <v>43509</v>
      </c>
      <c r="N454">
        <v>478532</v>
      </c>
      <c r="O454" s="145" t="s">
        <v>567</v>
      </c>
      <c r="P454" s="145" t="s">
        <v>99</v>
      </c>
      <c r="Q454" s="145" t="s">
        <v>100</v>
      </c>
      <c r="R454" s="145" t="s">
        <v>567</v>
      </c>
      <c r="V454">
        <v>9834</v>
      </c>
      <c r="W454" s="83" t="s">
        <v>101</v>
      </c>
      <c r="X454" s="83" t="s">
        <v>103</v>
      </c>
      <c r="Y454" t="s">
        <v>2416</v>
      </c>
      <c r="Z454" s="83" t="s">
        <v>102</v>
      </c>
      <c r="AA454" s="83" t="s">
        <v>102</v>
      </c>
      <c r="AB454" t="s">
        <v>3406</v>
      </c>
      <c r="AC454" s="83" t="s">
        <v>3977</v>
      </c>
      <c r="AD454" s="83" t="s">
        <v>144</v>
      </c>
      <c r="AE454" s="83" t="s">
        <v>105</v>
      </c>
      <c r="AF454" t="s">
        <v>2416</v>
      </c>
      <c r="AG454" s="83" t="s">
        <v>102</v>
      </c>
      <c r="AH454" s="83" t="s">
        <v>102</v>
      </c>
      <c r="AI454" t="s">
        <v>3406</v>
      </c>
      <c r="AJ454" s="83" t="s">
        <v>3977</v>
      </c>
      <c r="AK454" s="83" t="s">
        <v>144</v>
      </c>
      <c r="AL454" s="83" t="s">
        <v>105</v>
      </c>
      <c r="AM454" s="87" t="s">
        <v>106</v>
      </c>
      <c r="AN454" t="s">
        <v>2416</v>
      </c>
      <c r="AO454" t="s">
        <v>3406</v>
      </c>
      <c r="AP454" s="83" t="s">
        <v>3977</v>
      </c>
      <c r="AQ454" s="83" t="s">
        <v>144</v>
      </c>
      <c r="AR454" s="87" t="s">
        <v>106</v>
      </c>
      <c r="AT454" s="83" t="s">
        <v>107</v>
      </c>
      <c r="AU454" s="146" t="s">
        <v>107</v>
      </c>
      <c r="AV454" s="146" t="s">
        <v>107</v>
      </c>
      <c r="AX454" s="110" t="s">
        <v>107</v>
      </c>
      <c r="AY454" s="111"/>
      <c r="AZ454" s="112">
        <f t="shared" ca="1" si="32"/>
        <v>3027</v>
      </c>
      <c r="BA454" s="136">
        <f t="shared" ref="BA454:BA517" ca="1" si="33">RANDBETWEEN(1,99)</f>
        <v>7</v>
      </c>
      <c r="BB454" s="114" t="s">
        <v>134</v>
      </c>
      <c r="BC454" s="114" t="s">
        <v>108</v>
      </c>
      <c r="BD454" s="114"/>
      <c r="BE454" s="115" t="s">
        <v>102</v>
      </c>
      <c r="BF454" s="115" t="s">
        <v>102</v>
      </c>
      <c r="BG454" s="115" t="s">
        <v>102</v>
      </c>
      <c r="BH454" s="115" t="s">
        <v>102</v>
      </c>
      <c r="BI454" s="116"/>
      <c r="BJ454" s="117" t="s">
        <v>109</v>
      </c>
      <c r="BK454" s="117" t="s">
        <v>109</v>
      </c>
      <c r="BL454" s="83">
        <f t="shared" ref="BL454:BL517" ca="1" si="34">RANDBETWEEN(0,99)</f>
        <v>39</v>
      </c>
      <c r="BM454" s="83" t="s">
        <v>108</v>
      </c>
      <c r="BN454" s="83">
        <v>0</v>
      </c>
      <c r="BO454" s="83" t="s">
        <v>108</v>
      </c>
      <c r="BP454" s="83">
        <v>-778355</v>
      </c>
      <c r="BQ454" s="83" t="s">
        <v>198</v>
      </c>
      <c r="BR454" s="83" t="s">
        <v>164</v>
      </c>
      <c r="BS454" s="83" t="s">
        <v>499</v>
      </c>
      <c r="BT454" s="83">
        <v>-778355</v>
      </c>
      <c r="BU454" s="83" t="s">
        <v>198</v>
      </c>
      <c r="BV454" s="83" t="s">
        <v>164</v>
      </c>
      <c r="BW454" s="83" t="s">
        <v>499</v>
      </c>
      <c r="BY454" s="136">
        <v>0</v>
      </c>
      <c r="BZ454" s="136">
        <v>0</v>
      </c>
      <c r="CA454" s="136">
        <v>0</v>
      </c>
      <c r="CB454" s="136">
        <v>0</v>
      </c>
      <c r="CD454" s="136">
        <v>0</v>
      </c>
      <c r="CE454" s="136">
        <v>0</v>
      </c>
      <c r="CF454" s="136">
        <v>0</v>
      </c>
      <c r="CG454" s="136">
        <v>0</v>
      </c>
      <c r="CH454" s="136">
        <v>0</v>
      </c>
      <c r="CI454" s="136">
        <v>0</v>
      </c>
      <c r="CJ454" s="136">
        <v>0</v>
      </c>
      <c r="CK454" s="138">
        <v>0</v>
      </c>
      <c r="CL454" s="138">
        <v>0</v>
      </c>
      <c r="CM454" s="136">
        <v>0</v>
      </c>
      <c r="CN454" s="136">
        <v>0</v>
      </c>
      <c r="CO454" s="85">
        <v>43861</v>
      </c>
      <c r="CP454" s="83" t="s">
        <v>4500</v>
      </c>
      <c r="CQ454" s="83" t="s">
        <v>102</v>
      </c>
      <c r="CR454" s="83" t="s">
        <v>482</v>
      </c>
      <c r="CS454" s="83">
        <v>449</v>
      </c>
      <c r="CT454" s="83" t="s">
        <v>483</v>
      </c>
      <c r="CU454" s="83">
        <v>1</v>
      </c>
      <c r="CV454" s="83">
        <v>0</v>
      </c>
      <c r="CW454" s="83">
        <v>0</v>
      </c>
      <c r="CX454" s="83" t="s">
        <v>109</v>
      </c>
      <c r="CY454" s="83" t="s">
        <v>583</v>
      </c>
      <c r="CZ454" s="83">
        <v>0</v>
      </c>
      <c r="DA454" s="83">
        <v>0</v>
      </c>
      <c r="DB454" s="83">
        <f t="shared" si="31"/>
        <v>0</v>
      </c>
      <c r="DC454" s="83" t="s">
        <v>497</v>
      </c>
      <c r="DE454" s="136">
        <v>1</v>
      </c>
      <c r="DF454" s="136">
        <v>1</v>
      </c>
      <c r="DG454" s="215" t="s">
        <v>269</v>
      </c>
      <c r="DH454" s="136">
        <v>1</v>
      </c>
      <c r="DI454" s="136">
        <v>1</v>
      </c>
      <c r="DJ454" s="215" t="s">
        <v>269</v>
      </c>
      <c r="EE454" s="136" t="b">
        <v>1</v>
      </c>
      <c r="EF454" s="136" t="b">
        <v>1</v>
      </c>
      <c r="EG454" s="136" t="b">
        <v>1</v>
      </c>
      <c r="EH454" s="136" t="b">
        <v>1</v>
      </c>
      <c r="EL454" s="215" t="s">
        <v>269</v>
      </c>
    </row>
    <row r="455" spans="1:142" ht="60" customHeight="1" x14ac:dyDescent="0.55000000000000004">
      <c r="A455" s="83" t="s">
        <v>130</v>
      </c>
      <c r="B455" s="83" t="s">
        <v>98</v>
      </c>
      <c r="C455">
        <v>914851</v>
      </c>
      <c r="D455" t="s">
        <v>1099</v>
      </c>
      <c r="E455" t="s">
        <v>1099</v>
      </c>
      <c r="F455" s="83" t="s">
        <v>108</v>
      </c>
      <c r="G455" s="213">
        <v>34335</v>
      </c>
      <c r="H455" s="83" t="s">
        <v>102</v>
      </c>
      <c r="I455" s="213">
        <v>43357</v>
      </c>
      <c r="J455" s="83" t="s">
        <v>228</v>
      </c>
      <c r="K455" s="214">
        <v>686562486592</v>
      </c>
      <c r="L455" s="83" t="s">
        <v>135</v>
      </c>
      <c r="M455" s="213">
        <v>43638</v>
      </c>
      <c r="N455">
        <v>847003</v>
      </c>
      <c r="O455" s="145" t="s">
        <v>567</v>
      </c>
      <c r="P455" s="145" t="s">
        <v>99</v>
      </c>
      <c r="Q455" s="145" t="s">
        <v>100</v>
      </c>
      <c r="R455" s="145" t="s">
        <v>567</v>
      </c>
      <c r="V455">
        <v>1089</v>
      </c>
      <c r="W455" s="83" t="s">
        <v>1784</v>
      </c>
      <c r="X455" s="83" t="s">
        <v>103</v>
      </c>
      <c r="Y455" t="s">
        <v>2417</v>
      </c>
      <c r="Z455" s="83" t="s">
        <v>102</v>
      </c>
      <c r="AA455" s="83" t="s">
        <v>102</v>
      </c>
      <c r="AB455" t="s">
        <v>3407</v>
      </c>
      <c r="AC455" s="83" t="s">
        <v>3978</v>
      </c>
      <c r="AD455" s="83" t="s">
        <v>111</v>
      </c>
      <c r="AE455" s="83" t="s">
        <v>105</v>
      </c>
      <c r="AF455" t="s">
        <v>2417</v>
      </c>
      <c r="AG455" s="83" t="s">
        <v>102</v>
      </c>
      <c r="AH455" s="83" t="s">
        <v>102</v>
      </c>
      <c r="AI455" t="s">
        <v>3407</v>
      </c>
      <c r="AJ455" s="83" t="s">
        <v>3978</v>
      </c>
      <c r="AK455" s="83" t="s">
        <v>111</v>
      </c>
      <c r="AL455" s="83" t="s">
        <v>105</v>
      </c>
      <c r="AM455" s="87" t="s">
        <v>106</v>
      </c>
      <c r="AN455" t="s">
        <v>2417</v>
      </c>
      <c r="AO455" t="s">
        <v>3407</v>
      </c>
      <c r="AP455" s="83" t="s">
        <v>3978</v>
      </c>
      <c r="AQ455" s="83" t="s">
        <v>144</v>
      </c>
      <c r="AR455" s="87" t="s">
        <v>106</v>
      </c>
      <c r="AT455" s="83" t="s">
        <v>107</v>
      </c>
      <c r="AU455" s="146" t="s">
        <v>107</v>
      </c>
      <c r="AV455" s="146" t="s">
        <v>107</v>
      </c>
      <c r="AX455" s="110" t="s">
        <v>107</v>
      </c>
      <c r="AY455" s="111"/>
      <c r="AZ455" s="112">
        <f t="shared" ca="1" si="32"/>
        <v>4954</v>
      </c>
      <c r="BA455" s="136">
        <f t="shared" ca="1" si="33"/>
        <v>43</v>
      </c>
      <c r="BB455" s="114" t="s">
        <v>136</v>
      </c>
      <c r="BC455" s="114" t="s">
        <v>108</v>
      </c>
      <c r="BD455" s="114"/>
      <c r="BE455" s="115" t="s">
        <v>102</v>
      </c>
      <c r="BF455" s="115" t="s">
        <v>102</v>
      </c>
      <c r="BG455" s="115" t="s">
        <v>102</v>
      </c>
      <c r="BH455" s="115" t="s">
        <v>102</v>
      </c>
      <c r="BI455" s="116"/>
      <c r="BJ455" s="117" t="s">
        <v>109</v>
      </c>
      <c r="BK455" s="117" t="s">
        <v>109</v>
      </c>
      <c r="BL455" s="83">
        <f t="shared" ca="1" si="34"/>
        <v>83</v>
      </c>
      <c r="BM455" s="83" t="s">
        <v>270</v>
      </c>
      <c r="BN455" s="83">
        <v>0</v>
      </c>
      <c r="BO455" s="83" t="s">
        <v>108</v>
      </c>
      <c r="BP455" s="83">
        <v>-780090</v>
      </c>
      <c r="BQ455" s="83" t="s">
        <v>381</v>
      </c>
      <c r="BR455" s="83" t="s">
        <v>157</v>
      </c>
      <c r="BS455" s="83" t="s">
        <v>502</v>
      </c>
      <c r="BT455" s="83">
        <v>-780090</v>
      </c>
      <c r="BU455" s="83" t="s">
        <v>381</v>
      </c>
      <c r="BV455" s="83" t="s">
        <v>157</v>
      </c>
      <c r="BW455" s="83" t="s">
        <v>502</v>
      </c>
      <c r="BY455" s="136">
        <v>0</v>
      </c>
      <c r="BZ455" s="136">
        <v>0</v>
      </c>
      <c r="CA455" s="136">
        <v>0</v>
      </c>
      <c r="CB455" s="136">
        <v>0</v>
      </c>
      <c r="CD455" s="136">
        <v>0</v>
      </c>
      <c r="CE455" s="136">
        <v>0</v>
      </c>
      <c r="CF455" s="136">
        <v>0</v>
      </c>
      <c r="CG455" s="136">
        <v>0</v>
      </c>
      <c r="CH455" s="136">
        <v>0</v>
      </c>
      <c r="CI455" s="136">
        <v>0</v>
      </c>
      <c r="CJ455" s="136">
        <v>0</v>
      </c>
      <c r="CK455" s="138">
        <v>0</v>
      </c>
      <c r="CL455" s="138">
        <v>0</v>
      </c>
      <c r="CM455" s="136">
        <v>0</v>
      </c>
      <c r="CN455" s="136">
        <v>0</v>
      </c>
      <c r="CO455" s="85">
        <v>43862</v>
      </c>
      <c r="CP455" s="83" t="s">
        <v>4501</v>
      </c>
      <c r="CQ455" s="83" t="s">
        <v>102</v>
      </c>
      <c r="CR455" s="83" t="s">
        <v>482</v>
      </c>
      <c r="CS455" s="83">
        <v>450</v>
      </c>
      <c r="CT455" s="83" t="s">
        <v>483</v>
      </c>
      <c r="CU455" s="83">
        <v>1</v>
      </c>
      <c r="CV455" s="83">
        <v>0</v>
      </c>
      <c r="CW455" s="83">
        <v>0</v>
      </c>
      <c r="CX455" s="83" t="s">
        <v>109</v>
      </c>
      <c r="CY455" s="83" t="s">
        <v>583</v>
      </c>
      <c r="CZ455" s="83">
        <v>0</v>
      </c>
      <c r="DA455" s="83">
        <v>0</v>
      </c>
      <c r="DB455" s="83">
        <f t="shared" si="31"/>
        <v>0</v>
      </c>
      <c r="DC455" s="83" t="s">
        <v>497</v>
      </c>
      <c r="DE455" s="136">
        <v>1</v>
      </c>
      <c r="DF455" s="136">
        <v>1</v>
      </c>
      <c r="DG455" s="215" t="s">
        <v>269</v>
      </c>
      <c r="DH455" s="136">
        <v>1</v>
      </c>
      <c r="DI455" s="136">
        <v>1</v>
      </c>
      <c r="DJ455" s="215" t="s">
        <v>269</v>
      </c>
      <c r="EE455" s="136" t="b">
        <v>1</v>
      </c>
      <c r="EF455" s="136" t="b">
        <v>1</v>
      </c>
      <c r="EG455" s="136" t="b">
        <v>1</v>
      </c>
      <c r="EH455" s="136" t="b">
        <v>1</v>
      </c>
      <c r="EL455" s="215" t="s">
        <v>269</v>
      </c>
    </row>
    <row r="456" spans="1:142" ht="60" customHeight="1" x14ac:dyDescent="0.55000000000000004">
      <c r="A456" s="83" t="s">
        <v>130</v>
      </c>
      <c r="B456" s="83" t="s">
        <v>98</v>
      </c>
      <c r="C456">
        <v>847253</v>
      </c>
      <c r="D456" t="s">
        <v>1100</v>
      </c>
      <c r="E456" t="s">
        <v>1100</v>
      </c>
      <c r="F456" s="83" t="s">
        <v>108</v>
      </c>
      <c r="G456" s="213">
        <v>31095</v>
      </c>
      <c r="H456" s="83" t="s">
        <v>102</v>
      </c>
      <c r="I456" s="213">
        <v>43222</v>
      </c>
      <c r="J456" s="83" t="s">
        <v>228</v>
      </c>
      <c r="K456" s="214">
        <v>494879248321</v>
      </c>
      <c r="L456" s="83" t="s">
        <v>97</v>
      </c>
      <c r="M456" s="213">
        <v>43592</v>
      </c>
      <c r="N456">
        <v>462729</v>
      </c>
      <c r="O456" s="145" t="s">
        <v>567</v>
      </c>
      <c r="P456" s="145" t="s">
        <v>99</v>
      </c>
      <c r="Q456" s="145" t="s">
        <v>100</v>
      </c>
      <c r="R456" s="145" t="s">
        <v>567</v>
      </c>
      <c r="V456">
        <v>672</v>
      </c>
      <c r="W456" s="83" t="s">
        <v>101</v>
      </c>
      <c r="X456" s="83" t="s">
        <v>103</v>
      </c>
      <c r="Y456" t="s">
        <v>2418</v>
      </c>
      <c r="Z456" s="83" t="s">
        <v>102</v>
      </c>
      <c r="AA456" s="83" t="s">
        <v>102</v>
      </c>
      <c r="AB456" t="s">
        <v>3408</v>
      </c>
      <c r="AC456" s="83" t="s">
        <v>3979</v>
      </c>
      <c r="AD456" s="83" t="s">
        <v>144</v>
      </c>
      <c r="AE456" s="83" t="s">
        <v>105</v>
      </c>
      <c r="AF456" t="s">
        <v>2418</v>
      </c>
      <c r="AG456" s="83" t="s">
        <v>102</v>
      </c>
      <c r="AH456" s="83" t="s">
        <v>102</v>
      </c>
      <c r="AI456" t="s">
        <v>3408</v>
      </c>
      <c r="AJ456" s="83" t="s">
        <v>3979</v>
      </c>
      <c r="AK456" s="83" t="s">
        <v>144</v>
      </c>
      <c r="AL456" s="83" t="s">
        <v>105</v>
      </c>
      <c r="AM456" s="87" t="s">
        <v>106</v>
      </c>
      <c r="AN456" t="s">
        <v>2418</v>
      </c>
      <c r="AO456" t="s">
        <v>3408</v>
      </c>
      <c r="AP456" s="83" t="s">
        <v>3979</v>
      </c>
      <c r="AQ456" s="83" t="s">
        <v>111</v>
      </c>
      <c r="AR456" s="87" t="s">
        <v>106</v>
      </c>
      <c r="AT456" s="83" t="s">
        <v>107</v>
      </c>
      <c r="AU456" s="146" t="s">
        <v>107</v>
      </c>
      <c r="AV456" s="146" t="s">
        <v>107</v>
      </c>
      <c r="AX456" s="110" t="s">
        <v>107</v>
      </c>
      <c r="AY456" s="111"/>
      <c r="AZ456" s="112">
        <f t="shared" ca="1" si="32"/>
        <v>9683</v>
      </c>
      <c r="BA456" s="136">
        <f t="shared" ca="1" si="33"/>
        <v>74</v>
      </c>
      <c r="BB456" s="114" t="s">
        <v>134</v>
      </c>
      <c r="BC456" s="114" t="s">
        <v>108</v>
      </c>
      <c r="BD456" s="114"/>
      <c r="BE456" s="115" t="s">
        <v>102</v>
      </c>
      <c r="BF456" s="115" t="s">
        <v>102</v>
      </c>
      <c r="BG456" s="115" t="s">
        <v>102</v>
      </c>
      <c r="BH456" s="115" t="s">
        <v>102</v>
      </c>
      <c r="BI456" s="116"/>
      <c r="BJ456" s="117" t="s">
        <v>109</v>
      </c>
      <c r="BK456" s="117" t="s">
        <v>109</v>
      </c>
      <c r="BL456" s="83">
        <f t="shared" ca="1" si="34"/>
        <v>83</v>
      </c>
      <c r="BM456" s="83" t="s">
        <v>108</v>
      </c>
      <c r="BN456" s="83">
        <v>0</v>
      </c>
      <c r="BO456" s="83" t="s">
        <v>108</v>
      </c>
      <c r="BP456" s="83">
        <v>-781825</v>
      </c>
      <c r="BQ456" s="83" t="s">
        <v>312</v>
      </c>
      <c r="BR456" s="83" t="s">
        <v>153</v>
      </c>
      <c r="BS456" s="83" t="s">
        <v>499</v>
      </c>
      <c r="BT456" s="83">
        <v>-781825</v>
      </c>
      <c r="BU456" s="83" t="s">
        <v>312</v>
      </c>
      <c r="BV456" s="83" t="s">
        <v>153</v>
      </c>
      <c r="BW456" s="83" t="s">
        <v>499</v>
      </c>
      <c r="BY456" s="136">
        <v>0</v>
      </c>
      <c r="BZ456" s="136">
        <v>0</v>
      </c>
      <c r="CA456" s="136">
        <v>0</v>
      </c>
      <c r="CB456" s="136">
        <v>0</v>
      </c>
      <c r="CD456" s="136">
        <v>0</v>
      </c>
      <c r="CE456" s="136">
        <v>0</v>
      </c>
      <c r="CF456" s="136">
        <v>0</v>
      </c>
      <c r="CG456" s="136">
        <v>0</v>
      </c>
      <c r="CH456" s="136">
        <v>0</v>
      </c>
      <c r="CI456" s="136">
        <v>0</v>
      </c>
      <c r="CJ456" s="136">
        <v>0</v>
      </c>
      <c r="CK456" s="138">
        <v>0</v>
      </c>
      <c r="CL456" s="138">
        <v>0</v>
      </c>
      <c r="CM456" s="136">
        <v>0</v>
      </c>
      <c r="CN456" s="136">
        <v>0</v>
      </c>
      <c r="CO456" s="85">
        <v>43863</v>
      </c>
      <c r="CP456" s="83" t="s">
        <v>4502</v>
      </c>
      <c r="CQ456" s="83" t="s">
        <v>102</v>
      </c>
      <c r="CR456" s="83" t="s">
        <v>482</v>
      </c>
      <c r="CS456" s="83">
        <v>451</v>
      </c>
      <c r="CT456" s="83" t="s">
        <v>483</v>
      </c>
      <c r="CU456" s="83">
        <v>1</v>
      </c>
      <c r="CV456" s="83">
        <v>0</v>
      </c>
      <c r="CW456" s="83">
        <v>0</v>
      </c>
      <c r="CX456" s="83" t="s">
        <v>109</v>
      </c>
      <c r="CY456" s="83" t="s">
        <v>583</v>
      </c>
      <c r="CZ456" s="83">
        <v>0</v>
      </c>
      <c r="DA456" s="83">
        <v>0</v>
      </c>
      <c r="DB456" s="83">
        <f t="shared" si="31"/>
        <v>0</v>
      </c>
      <c r="DC456" s="83" t="s">
        <v>497</v>
      </c>
      <c r="DE456" s="136">
        <v>1</v>
      </c>
      <c r="DF456" s="136">
        <v>1</v>
      </c>
      <c r="DG456" s="215" t="s">
        <v>269</v>
      </c>
      <c r="DH456" s="136">
        <v>1</v>
      </c>
      <c r="DI456" s="136">
        <v>1</v>
      </c>
      <c r="DJ456" s="215" t="s">
        <v>269</v>
      </c>
      <c r="EE456" s="136" t="b">
        <v>1</v>
      </c>
      <c r="EF456" s="136" t="b">
        <v>1</v>
      </c>
      <c r="EG456" s="136" t="b">
        <v>1</v>
      </c>
      <c r="EH456" s="136" t="b">
        <v>1</v>
      </c>
      <c r="EL456" s="215" t="s">
        <v>269</v>
      </c>
    </row>
    <row r="457" spans="1:142" ht="60" customHeight="1" x14ac:dyDescent="0.55000000000000004">
      <c r="A457" s="83" t="s">
        <v>130</v>
      </c>
      <c r="B457" s="83" t="s">
        <v>98</v>
      </c>
      <c r="C457">
        <v>651766</v>
      </c>
      <c r="D457" t="s">
        <v>1101</v>
      </c>
      <c r="E457" t="s">
        <v>1101</v>
      </c>
      <c r="F457" s="83" t="s">
        <v>108</v>
      </c>
      <c r="G457" s="213">
        <v>41645</v>
      </c>
      <c r="H457" s="83" t="s">
        <v>102</v>
      </c>
      <c r="I457" s="213">
        <v>43258</v>
      </c>
      <c r="J457" s="83" t="s">
        <v>228</v>
      </c>
      <c r="K457" s="214">
        <v>942081155245</v>
      </c>
      <c r="L457" s="83" t="s">
        <v>135</v>
      </c>
      <c r="M457" s="213">
        <v>43482</v>
      </c>
      <c r="N457">
        <v>401830</v>
      </c>
      <c r="O457" s="145" t="s">
        <v>567</v>
      </c>
      <c r="P457" s="145" t="s">
        <v>99</v>
      </c>
      <c r="Q457" s="145" t="s">
        <v>100</v>
      </c>
      <c r="R457" s="145" t="s">
        <v>567</v>
      </c>
      <c r="V457">
        <v>6973</v>
      </c>
      <c r="W457" s="83" t="s">
        <v>101</v>
      </c>
      <c r="X457" s="83" t="s">
        <v>103</v>
      </c>
      <c r="Y457" t="s">
        <v>2419</v>
      </c>
      <c r="Z457" s="83" t="s">
        <v>102</v>
      </c>
      <c r="AA457" s="83" t="s">
        <v>102</v>
      </c>
      <c r="AB457" t="s">
        <v>3409</v>
      </c>
      <c r="AC457" s="83" t="s">
        <v>3980</v>
      </c>
      <c r="AD457" s="83" t="s">
        <v>144</v>
      </c>
      <c r="AE457" s="83" t="s">
        <v>105</v>
      </c>
      <c r="AF457" t="s">
        <v>2419</v>
      </c>
      <c r="AG457" s="83" t="s">
        <v>102</v>
      </c>
      <c r="AH457" s="83" t="s">
        <v>102</v>
      </c>
      <c r="AI457" t="s">
        <v>3409</v>
      </c>
      <c r="AJ457" s="83" t="s">
        <v>3980</v>
      </c>
      <c r="AK457" s="83" t="s">
        <v>144</v>
      </c>
      <c r="AL457" s="83" t="s">
        <v>105</v>
      </c>
      <c r="AM457" s="87" t="s">
        <v>106</v>
      </c>
      <c r="AN457" t="s">
        <v>2419</v>
      </c>
      <c r="AO457" t="s">
        <v>3409</v>
      </c>
      <c r="AP457" s="83" t="s">
        <v>3980</v>
      </c>
      <c r="AQ457" s="83" t="s">
        <v>144</v>
      </c>
      <c r="AR457" s="87" t="s">
        <v>106</v>
      </c>
      <c r="AT457" s="83" t="s">
        <v>107</v>
      </c>
      <c r="AU457" s="146" t="s">
        <v>107</v>
      </c>
      <c r="AV457" s="146" t="s">
        <v>107</v>
      </c>
      <c r="AX457" s="110" t="s">
        <v>107</v>
      </c>
      <c r="AY457" s="111"/>
      <c r="AZ457" s="112">
        <f t="shared" ca="1" si="32"/>
        <v>5720</v>
      </c>
      <c r="BA457" s="136">
        <f t="shared" ca="1" si="33"/>
        <v>82</v>
      </c>
      <c r="BB457" s="114" t="s">
        <v>134</v>
      </c>
      <c r="BC457" s="114" t="s">
        <v>108</v>
      </c>
      <c r="BD457" s="114"/>
      <c r="BE457" s="115" t="s">
        <v>102</v>
      </c>
      <c r="BF457" s="115" t="s">
        <v>102</v>
      </c>
      <c r="BG457" s="115" t="s">
        <v>102</v>
      </c>
      <c r="BH457" s="115" t="s">
        <v>102</v>
      </c>
      <c r="BI457" s="116"/>
      <c r="BJ457" s="117" t="s">
        <v>109</v>
      </c>
      <c r="BK457" s="117" t="s">
        <v>109</v>
      </c>
      <c r="BL457" s="83">
        <f t="shared" ca="1" si="34"/>
        <v>97</v>
      </c>
      <c r="BM457" s="83" t="s">
        <v>108</v>
      </c>
      <c r="BN457" s="83">
        <v>0</v>
      </c>
      <c r="BO457" s="83" t="s">
        <v>108</v>
      </c>
      <c r="BP457" s="83">
        <v>-783560</v>
      </c>
      <c r="BQ457" s="83" t="s">
        <v>198</v>
      </c>
      <c r="BR457" s="83" t="s">
        <v>164</v>
      </c>
      <c r="BS457" s="83" t="s">
        <v>499</v>
      </c>
      <c r="BT457" s="83">
        <v>-783560</v>
      </c>
      <c r="BU457" s="83" t="s">
        <v>198</v>
      </c>
      <c r="BV457" s="83" t="s">
        <v>164</v>
      </c>
      <c r="BW457" s="83" t="s">
        <v>499</v>
      </c>
      <c r="BY457" s="136">
        <v>0</v>
      </c>
      <c r="BZ457" s="136">
        <v>0</v>
      </c>
      <c r="CA457" s="136">
        <v>0</v>
      </c>
      <c r="CB457" s="136">
        <v>0</v>
      </c>
      <c r="CD457" s="136">
        <v>0</v>
      </c>
      <c r="CE457" s="136">
        <v>0</v>
      </c>
      <c r="CF457" s="136">
        <v>0</v>
      </c>
      <c r="CG457" s="136">
        <v>0</v>
      </c>
      <c r="CH457" s="136">
        <v>0</v>
      </c>
      <c r="CI457" s="136">
        <v>0</v>
      </c>
      <c r="CJ457" s="136">
        <v>0</v>
      </c>
      <c r="CK457" s="138">
        <v>0</v>
      </c>
      <c r="CL457" s="138">
        <v>0</v>
      </c>
      <c r="CM457" s="136">
        <v>0</v>
      </c>
      <c r="CN457" s="136">
        <v>0</v>
      </c>
      <c r="CO457" s="85">
        <v>43864</v>
      </c>
      <c r="CP457" s="83" t="s">
        <v>4503</v>
      </c>
      <c r="CQ457" s="83" t="s">
        <v>102</v>
      </c>
      <c r="CR457" s="83" t="s">
        <v>482</v>
      </c>
      <c r="CS457" s="83">
        <v>452</v>
      </c>
      <c r="CT457" s="83" t="s">
        <v>483</v>
      </c>
      <c r="CU457" s="83">
        <v>1</v>
      </c>
      <c r="CV457" s="83">
        <v>0</v>
      </c>
      <c r="CW457" s="83">
        <v>0</v>
      </c>
      <c r="CX457" s="83" t="s">
        <v>109</v>
      </c>
      <c r="CY457" s="83" t="s">
        <v>583</v>
      </c>
      <c r="CZ457" s="83">
        <v>0</v>
      </c>
      <c r="DA457" s="83">
        <v>0</v>
      </c>
      <c r="DB457" s="83">
        <f t="shared" si="31"/>
        <v>0</v>
      </c>
      <c r="DC457" s="83" t="s">
        <v>497</v>
      </c>
      <c r="DE457" s="136">
        <v>1</v>
      </c>
      <c r="DF457" s="136">
        <v>1</v>
      </c>
      <c r="DG457" s="215" t="s">
        <v>269</v>
      </c>
      <c r="DH457" s="136">
        <v>1</v>
      </c>
      <c r="DI457" s="136">
        <v>1</v>
      </c>
      <c r="DJ457" s="215" t="s">
        <v>269</v>
      </c>
      <c r="EE457" s="136" t="b">
        <v>1</v>
      </c>
      <c r="EF457" s="136" t="b">
        <v>1</v>
      </c>
      <c r="EG457" s="136" t="b">
        <v>1</v>
      </c>
      <c r="EH457" s="136" t="b">
        <v>1</v>
      </c>
      <c r="EL457" s="215" t="s">
        <v>269</v>
      </c>
    </row>
    <row r="458" spans="1:142" ht="60" customHeight="1" x14ac:dyDescent="0.55000000000000004">
      <c r="A458" s="83" t="s">
        <v>130</v>
      </c>
      <c r="B458" s="83" t="s">
        <v>98</v>
      </c>
      <c r="C458">
        <v>761311</v>
      </c>
      <c r="D458" t="s">
        <v>1102</v>
      </c>
      <c r="E458" t="s">
        <v>1102</v>
      </c>
      <c r="F458" s="83" t="s">
        <v>108</v>
      </c>
      <c r="G458" s="213">
        <v>42040</v>
      </c>
      <c r="H458" s="83" t="s">
        <v>102</v>
      </c>
      <c r="I458" s="213">
        <v>43406</v>
      </c>
      <c r="J458" s="83" t="s">
        <v>228</v>
      </c>
      <c r="K458" s="214">
        <v>577571605798</v>
      </c>
      <c r="L458" s="83" t="s">
        <v>97</v>
      </c>
      <c r="M458" s="213">
        <v>43476</v>
      </c>
      <c r="N458">
        <v>148001</v>
      </c>
      <c r="O458" s="145" t="s">
        <v>567</v>
      </c>
      <c r="P458" s="145" t="s">
        <v>99</v>
      </c>
      <c r="Q458" s="145" t="s">
        <v>100</v>
      </c>
      <c r="R458" s="145" t="s">
        <v>567</v>
      </c>
      <c r="V458">
        <v>195</v>
      </c>
      <c r="W458" s="83" t="s">
        <v>1785</v>
      </c>
      <c r="X458" s="83" t="s">
        <v>103</v>
      </c>
      <c r="Y458" t="s">
        <v>2420</v>
      </c>
      <c r="Z458" s="83" t="s">
        <v>102</v>
      </c>
      <c r="AA458" s="83" t="s">
        <v>102</v>
      </c>
      <c r="AB458" t="s">
        <v>3410</v>
      </c>
      <c r="AC458" s="83" t="s">
        <v>3981</v>
      </c>
      <c r="AD458" s="83" t="s">
        <v>111</v>
      </c>
      <c r="AE458" s="83" t="s">
        <v>105</v>
      </c>
      <c r="AF458" t="s">
        <v>2420</v>
      </c>
      <c r="AG458" s="83" t="s">
        <v>102</v>
      </c>
      <c r="AH458" s="83" t="s">
        <v>102</v>
      </c>
      <c r="AI458" t="s">
        <v>3410</v>
      </c>
      <c r="AJ458" s="83" t="s">
        <v>3981</v>
      </c>
      <c r="AK458" s="83" t="s">
        <v>111</v>
      </c>
      <c r="AL458" s="83" t="s">
        <v>105</v>
      </c>
      <c r="AM458" s="87" t="s">
        <v>106</v>
      </c>
      <c r="AN458" t="s">
        <v>2420</v>
      </c>
      <c r="AO458" t="s">
        <v>3410</v>
      </c>
      <c r="AP458" s="83" t="s">
        <v>3981</v>
      </c>
      <c r="AQ458" s="83" t="s">
        <v>144</v>
      </c>
      <c r="AR458" s="87" t="s">
        <v>106</v>
      </c>
      <c r="AT458" s="83" t="s">
        <v>107</v>
      </c>
      <c r="AU458" s="146" t="s">
        <v>107</v>
      </c>
      <c r="AV458" s="146" t="s">
        <v>107</v>
      </c>
      <c r="AX458" s="110" t="s">
        <v>107</v>
      </c>
      <c r="AY458" s="111"/>
      <c r="AZ458" s="112">
        <f t="shared" ca="1" si="32"/>
        <v>6985</v>
      </c>
      <c r="BA458" s="136">
        <f t="shared" ca="1" si="33"/>
        <v>21</v>
      </c>
      <c r="BB458" s="114" t="s">
        <v>136</v>
      </c>
      <c r="BC458" s="114" t="s">
        <v>108</v>
      </c>
      <c r="BD458" s="114"/>
      <c r="BE458" s="115" t="s">
        <v>102</v>
      </c>
      <c r="BF458" s="115" t="s">
        <v>102</v>
      </c>
      <c r="BG458" s="115" t="s">
        <v>102</v>
      </c>
      <c r="BH458" s="115" t="s">
        <v>102</v>
      </c>
      <c r="BI458" s="116"/>
      <c r="BJ458" s="117" t="s">
        <v>109</v>
      </c>
      <c r="BK458" s="117" t="s">
        <v>109</v>
      </c>
      <c r="BL458" s="83">
        <f t="shared" ca="1" si="34"/>
        <v>33</v>
      </c>
      <c r="BM458" s="83" t="s">
        <v>270</v>
      </c>
      <c r="BN458" s="83">
        <v>0</v>
      </c>
      <c r="BO458" s="83" t="s">
        <v>108</v>
      </c>
      <c r="BP458" s="83">
        <v>-785295</v>
      </c>
      <c r="BQ458" s="83" t="s">
        <v>381</v>
      </c>
      <c r="BR458" s="83" t="s">
        <v>157</v>
      </c>
      <c r="BS458" s="83" t="s">
        <v>502</v>
      </c>
      <c r="BT458" s="83">
        <v>-785295</v>
      </c>
      <c r="BU458" s="83" t="s">
        <v>381</v>
      </c>
      <c r="BV458" s="83" t="s">
        <v>157</v>
      </c>
      <c r="BW458" s="83" t="s">
        <v>502</v>
      </c>
      <c r="BY458" s="136">
        <v>0</v>
      </c>
      <c r="BZ458" s="136">
        <v>0</v>
      </c>
      <c r="CA458" s="136">
        <v>0</v>
      </c>
      <c r="CB458" s="136">
        <v>0</v>
      </c>
      <c r="CD458" s="136">
        <v>0</v>
      </c>
      <c r="CE458" s="136">
        <v>0</v>
      </c>
      <c r="CF458" s="136">
        <v>0</v>
      </c>
      <c r="CG458" s="136">
        <v>0</v>
      </c>
      <c r="CH458" s="136">
        <v>0</v>
      </c>
      <c r="CI458" s="136">
        <v>0</v>
      </c>
      <c r="CJ458" s="136">
        <v>0</v>
      </c>
      <c r="CK458" s="138">
        <v>0</v>
      </c>
      <c r="CL458" s="138">
        <v>0</v>
      </c>
      <c r="CM458" s="136">
        <v>0</v>
      </c>
      <c r="CN458" s="136">
        <v>0</v>
      </c>
      <c r="CO458" s="85">
        <v>43865</v>
      </c>
      <c r="CP458" s="83" t="s">
        <v>4504</v>
      </c>
      <c r="CQ458" s="83" t="s">
        <v>102</v>
      </c>
      <c r="CR458" s="83" t="s">
        <v>482</v>
      </c>
      <c r="CS458" s="83">
        <v>453</v>
      </c>
      <c r="CT458" s="83" t="s">
        <v>483</v>
      </c>
      <c r="CU458" s="83">
        <v>1</v>
      </c>
      <c r="CV458" s="83">
        <v>0</v>
      </c>
      <c r="CW458" s="83">
        <v>0</v>
      </c>
      <c r="CX458" s="83" t="s">
        <v>109</v>
      </c>
      <c r="CY458" s="83" t="s">
        <v>583</v>
      </c>
      <c r="CZ458" s="83">
        <v>0</v>
      </c>
      <c r="DA458" s="83">
        <v>0</v>
      </c>
      <c r="DB458" s="83">
        <f t="shared" si="31"/>
        <v>0</v>
      </c>
      <c r="DC458" s="83" t="s">
        <v>497</v>
      </c>
      <c r="DE458" s="136">
        <v>1</v>
      </c>
      <c r="DF458" s="136">
        <v>1</v>
      </c>
      <c r="DG458" s="215" t="s">
        <v>269</v>
      </c>
      <c r="DH458" s="136">
        <v>1</v>
      </c>
      <c r="DI458" s="136">
        <v>1</v>
      </c>
      <c r="DJ458" s="215" t="s">
        <v>269</v>
      </c>
      <c r="EE458" s="136" t="b">
        <v>1</v>
      </c>
      <c r="EF458" s="136" t="b">
        <v>1</v>
      </c>
      <c r="EG458" s="136" t="b">
        <v>1</v>
      </c>
      <c r="EH458" s="136" t="b">
        <v>1</v>
      </c>
      <c r="EL458" s="215" t="s">
        <v>269</v>
      </c>
    </row>
    <row r="459" spans="1:142" ht="60" customHeight="1" x14ac:dyDescent="0.55000000000000004">
      <c r="A459" s="83" t="s">
        <v>130</v>
      </c>
      <c r="B459" s="83" t="s">
        <v>98</v>
      </c>
      <c r="C459">
        <v>852900</v>
      </c>
      <c r="D459" t="s">
        <v>1103</v>
      </c>
      <c r="E459" t="s">
        <v>1103</v>
      </c>
      <c r="F459" s="83" t="s">
        <v>108</v>
      </c>
      <c r="G459" s="213">
        <v>35187</v>
      </c>
      <c r="H459" s="83" t="s">
        <v>102</v>
      </c>
      <c r="I459" s="213">
        <v>43459</v>
      </c>
      <c r="J459" s="83" t="s">
        <v>228</v>
      </c>
      <c r="K459" s="214">
        <v>130617360944</v>
      </c>
      <c r="L459" s="83" t="s">
        <v>126</v>
      </c>
      <c r="M459" s="213">
        <v>43632</v>
      </c>
      <c r="N459">
        <v>146125</v>
      </c>
      <c r="O459" s="145" t="s">
        <v>567</v>
      </c>
      <c r="P459" s="145" t="s">
        <v>99</v>
      </c>
      <c r="Q459" s="145" t="s">
        <v>100</v>
      </c>
      <c r="R459" s="145" t="s">
        <v>567</v>
      </c>
      <c r="V459">
        <v>9930</v>
      </c>
      <c r="W459" s="83" t="s">
        <v>101</v>
      </c>
      <c r="X459" s="83" t="s">
        <v>103</v>
      </c>
      <c r="Y459" t="s">
        <v>2421</v>
      </c>
      <c r="Z459" s="83" t="s">
        <v>102</v>
      </c>
      <c r="AA459" s="83" t="s">
        <v>102</v>
      </c>
      <c r="AB459" t="s">
        <v>3411</v>
      </c>
      <c r="AC459" s="83" t="s">
        <v>3982</v>
      </c>
      <c r="AD459" s="83" t="s">
        <v>144</v>
      </c>
      <c r="AE459" s="83" t="s">
        <v>105</v>
      </c>
      <c r="AF459" t="s">
        <v>2421</v>
      </c>
      <c r="AG459" s="83" t="s">
        <v>102</v>
      </c>
      <c r="AH459" s="83" t="s">
        <v>102</v>
      </c>
      <c r="AI459" t="s">
        <v>3411</v>
      </c>
      <c r="AJ459" s="83" t="s">
        <v>3982</v>
      </c>
      <c r="AK459" s="83" t="s">
        <v>144</v>
      </c>
      <c r="AL459" s="83" t="s">
        <v>105</v>
      </c>
      <c r="AM459" s="87" t="s">
        <v>106</v>
      </c>
      <c r="AN459" t="s">
        <v>2421</v>
      </c>
      <c r="AO459" t="s">
        <v>3411</v>
      </c>
      <c r="AP459" s="83" t="s">
        <v>3982</v>
      </c>
      <c r="AQ459" s="83" t="s">
        <v>111</v>
      </c>
      <c r="AR459" s="87" t="s">
        <v>106</v>
      </c>
      <c r="AT459" s="83" t="s">
        <v>107</v>
      </c>
      <c r="AU459" s="146" t="s">
        <v>107</v>
      </c>
      <c r="AV459" s="146" t="s">
        <v>107</v>
      </c>
      <c r="AX459" s="110" t="s">
        <v>107</v>
      </c>
      <c r="AY459" s="111"/>
      <c r="AZ459" s="112">
        <f t="shared" ca="1" si="32"/>
        <v>4216</v>
      </c>
      <c r="BA459" s="136">
        <f t="shared" ca="1" si="33"/>
        <v>75</v>
      </c>
      <c r="BB459" s="114" t="s">
        <v>134</v>
      </c>
      <c r="BC459" s="114" t="s">
        <v>108</v>
      </c>
      <c r="BD459" s="114"/>
      <c r="BE459" s="115" t="s">
        <v>102</v>
      </c>
      <c r="BF459" s="115" t="s">
        <v>102</v>
      </c>
      <c r="BG459" s="115" t="s">
        <v>102</v>
      </c>
      <c r="BH459" s="115" t="s">
        <v>102</v>
      </c>
      <c r="BI459" s="116"/>
      <c r="BJ459" s="117" t="s">
        <v>109</v>
      </c>
      <c r="BK459" s="117" t="s">
        <v>109</v>
      </c>
      <c r="BL459" s="83">
        <f t="shared" ca="1" si="34"/>
        <v>71</v>
      </c>
      <c r="BM459" s="83" t="s">
        <v>108</v>
      </c>
      <c r="BN459" s="83">
        <v>0</v>
      </c>
      <c r="BO459" s="83" t="s">
        <v>108</v>
      </c>
      <c r="BP459" s="83">
        <v>-787030</v>
      </c>
      <c r="BQ459" s="83" t="s">
        <v>312</v>
      </c>
      <c r="BR459" s="83" t="s">
        <v>153</v>
      </c>
      <c r="BS459" s="83" t="s">
        <v>499</v>
      </c>
      <c r="BT459" s="83">
        <v>-787030</v>
      </c>
      <c r="BU459" s="83" t="s">
        <v>312</v>
      </c>
      <c r="BV459" s="83" t="s">
        <v>153</v>
      </c>
      <c r="BW459" s="83" t="s">
        <v>499</v>
      </c>
      <c r="BY459" s="136">
        <v>0</v>
      </c>
      <c r="BZ459" s="136">
        <v>0</v>
      </c>
      <c r="CA459" s="136">
        <v>0</v>
      </c>
      <c r="CB459" s="136">
        <v>0</v>
      </c>
      <c r="CD459" s="136">
        <v>0</v>
      </c>
      <c r="CE459" s="136">
        <v>0</v>
      </c>
      <c r="CF459" s="136">
        <v>0</v>
      </c>
      <c r="CG459" s="136">
        <v>0</v>
      </c>
      <c r="CH459" s="136">
        <v>0</v>
      </c>
      <c r="CI459" s="136">
        <v>0</v>
      </c>
      <c r="CJ459" s="136">
        <v>0</v>
      </c>
      <c r="CK459" s="138">
        <v>0</v>
      </c>
      <c r="CL459" s="138">
        <v>0</v>
      </c>
      <c r="CM459" s="136">
        <v>0</v>
      </c>
      <c r="CN459" s="136">
        <v>0</v>
      </c>
      <c r="CO459" s="85">
        <v>43866</v>
      </c>
      <c r="CP459" s="83" t="s">
        <v>4505</v>
      </c>
      <c r="CQ459" s="83" t="s">
        <v>102</v>
      </c>
      <c r="CR459" s="83" t="s">
        <v>482</v>
      </c>
      <c r="CS459" s="83">
        <v>454</v>
      </c>
      <c r="CT459" s="83" t="s">
        <v>483</v>
      </c>
      <c r="CU459" s="83">
        <v>1</v>
      </c>
      <c r="CV459" s="83">
        <v>0</v>
      </c>
      <c r="CW459" s="83">
        <v>0</v>
      </c>
      <c r="CX459" s="83" t="s">
        <v>109</v>
      </c>
      <c r="CY459" s="83" t="s">
        <v>583</v>
      </c>
      <c r="CZ459" s="83">
        <v>0</v>
      </c>
      <c r="DA459" s="83">
        <v>0</v>
      </c>
      <c r="DB459" s="83">
        <f t="shared" si="31"/>
        <v>0</v>
      </c>
      <c r="DC459" s="83" t="s">
        <v>497</v>
      </c>
      <c r="DE459" s="136">
        <v>1</v>
      </c>
      <c r="DF459" s="136">
        <v>1</v>
      </c>
      <c r="DG459" s="215" t="s">
        <v>269</v>
      </c>
      <c r="DH459" s="136">
        <v>1</v>
      </c>
      <c r="DI459" s="136">
        <v>1</v>
      </c>
      <c r="DJ459" s="215" t="s">
        <v>269</v>
      </c>
      <c r="EE459" s="136" t="b">
        <v>1</v>
      </c>
      <c r="EF459" s="136" t="b">
        <v>1</v>
      </c>
      <c r="EG459" s="136" t="b">
        <v>1</v>
      </c>
      <c r="EH459" s="136" t="b">
        <v>1</v>
      </c>
      <c r="EL459" s="215" t="s">
        <v>269</v>
      </c>
    </row>
    <row r="460" spans="1:142" ht="60" customHeight="1" x14ac:dyDescent="0.55000000000000004">
      <c r="A460" s="83" t="s">
        <v>130</v>
      </c>
      <c r="B460" s="83" t="s">
        <v>98</v>
      </c>
      <c r="C460">
        <v>970749</v>
      </c>
      <c r="D460" t="s">
        <v>1104</v>
      </c>
      <c r="E460" t="s">
        <v>1104</v>
      </c>
      <c r="F460" s="83" t="s">
        <v>108</v>
      </c>
      <c r="G460" s="213">
        <v>35372</v>
      </c>
      <c r="H460" s="83" t="s">
        <v>102</v>
      </c>
      <c r="I460" s="213">
        <v>43200</v>
      </c>
      <c r="J460" s="83" t="s">
        <v>228</v>
      </c>
      <c r="K460" s="214">
        <v>495568209891</v>
      </c>
      <c r="L460" s="83" t="s">
        <v>135</v>
      </c>
      <c r="M460" s="213">
        <v>43550</v>
      </c>
      <c r="N460">
        <v>411037</v>
      </c>
      <c r="O460" s="145" t="s">
        <v>567</v>
      </c>
      <c r="P460" s="145" t="s">
        <v>99</v>
      </c>
      <c r="Q460" s="145" t="s">
        <v>100</v>
      </c>
      <c r="R460" s="145" t="s">
        <v>567</v>
      </c>
      <c r="V460">
        <v>5846</v>
      </c>
      <c r="W460" s="83" t="s">
        <v>101</v>
      </c>
      <c r="X460" s="83" t="s">
        <v>103</v>
      </c>
      <c r="Y460" t="s">
        <v>2422</v>
      </c>
      <c r="Z460" s="83" t="s">
        <v>102</v>
      </c>
      <c r="AA460" s="83" t="s">
        <v>102</v>
      </c>
      <c r="AB460" t="s">
        <v>3412</v>
      </c>
      <c r="AC460" s="83" t="s">
        <v>3983</v>
      </c>
      <c r="AD460" s="83" t="s">
        <v>144</v>
      </c>
      <c r="AE460" s="83" t="s">
        <v>105</v>
      </c>
      <c r="AF460" t="s">
        <v>2422</v>
      </c>
      <c r="AG460" s="83" t="s">
        <v>102</v>
      </c>
      <c r="AH460" s="83" t="s">
        <v>102</v>
      </c>
      <c r="AI460" t="s">
        <v>3412</v>
      </c>
      <c r="AJ460" s="83" t="s">
        <v>3983</v>
      </c>
      <c r="AK460" s="83" t="s">
        <v>144</v>
      </c>
      <c r="AL460" s="83" t="s">
        <v>105</v>
      </c>
      <c r="AM460" s="87" t="s">
        <v>106</v>
      </c>
      <c r="AN460" t="s">
        <v>2422</v>
      </c>
      <c r="AO460" t="s">
        <v>3412</v>
      </c>
      <c r="AP460" s="83" t="s">
        <v>3983</v>
      </c>
      <c r="AQ460" s="83" t="s">
        <v>144</v>
      </c>
      <c r="AR460" s="87" t="s">
        <v>106</v>
      </c>
      <c r="AT460" s="83" t="s">
        <v>107</v>
      </c>
      <c r="AU460" s="146" t="s">
        <v>107</v>
      </c>
      <c r="AV460" s="146" t="s">
        <v>107</v>
      </c>
      <c r="AX460" s="110" t="s">
        <v>107</v>
      </c>
      <c r="AY460" s="111"/>
      <c r="AZ460" s="112">
        <f t="shared" ca="1" si="32"/>
        <v>7525</v>
      </c>
      <c r="BA460" s="136">
        <f t="shared" ca="1" si="33"/>
        <v>54</v>
      </c>
      <c r="BB460" s="114" t="s">
        <v>134</v>
      </c>
      <c r="BC460" s="114" t="s">
        <v>108</v>
      </c>
      <c r="BD460" s="114"/>
      <c r="BE460" s="115" t="s">
        <v>102</v>
      </c>
      <c r="BF460" s="115" t="s">
        <v>102</v>
      </c>
      <c r="BG460" s="115" t="s">
        <v>102</v>
      </c>
      <c r="BH460" s="115" t="s">
        <v>102</v>
      </c>
      <c r="BI460" s="116"/>
      <c r="BJ460" s="117" t="s">
        <v>109</v>
      </c>
      <c r="BK460" s="117" t="s">
        <v>109</v>
      </c>
      <c r="BL460" s="83">
        <f t="shared" ca="1" si="34"/>
        <v>52</v>
      </c>
      <c r="BM460" s="83" t="s">
        <v>108</v>
      </c>
      <c r="BN460" s="83">
        <v>0</v>
      </c>
      <c r="BO460" s="83" t="s">
        <v>108</v>
      </c>
      <c r="BP460" s="83">
        <v>-788765</v>
      </c>
      <c r="BQ460" s="83" t="s">
        <v>198</v>
      </c>
      <c r="BR460" s="83" t="s">
        <v>164</v>
      </c>
      <c r="BS460" s="83" t="s">
        <v>499</v>
      </c>
      <c r="BT460" s="83">
        <v>-788765</v>
      </c>
      <c r="BU460" s="83" t="s">
        <v>198</v>
      </c>
      <c r="BV460" s="83" t="s">
        <v>164</v>
      </c>
      <c r="BW460" s="83" t="s">
        <v>499</v>
      </c>
      <c r="BY460" s="136">
        <v>0</v>
      </c>
      <c r="BZ460" s="136">
        <v>0</v>
      </c>
      <c r="CA460" s="136">
        <v>0</v>
      </c>
      <c r="CB460" s="136">
        <v>0</v>
      </c>
      <c r="CD460" s="136">
        <v>0</v>
      </c>
      <c r="CE460" s="136">
        <v>0</v>
      </c>
      <c r="CF460" s="136">
        <v>0</v>
      </c>
      <c r="CG460" s="136">
        <v>0</v>
      </c>
      <c r="CH460" s="136">
        <v>0</v>
      </c>
      <c r="CI460" s="136">
        <v>0</v>
      </c>
      <c r="CJ460" s="136">
        <v>0</v>
      </c>
      <c r="CK460" s="138">
        <v>0</v>
      </c>
      <c r="CL460" s="138">
        <v>0</v>
      </c>
      <c r="CM460" s="136">
        <v>0</v>
      </c>
      <c r="CN460" s="136">
        <v>0</v>
      </c>
      <c r="CO460" s="85">
        <v>43867</v>
      </c>
      <c r="CP460" s="83" t="s">
        <v>4506</v>
      </c>
      <c r="CQ460" s="83" t="s">
        <v>102</v>
      </c>
      <c r="CR460" s="83" t="s">
        <v>482</v>
      </c>
      <c r="CS460" s="83">
        <v>455</v>
      </c>
      <c r="CT460" s="83" t="s">
        <v>483</v>
      </c>
      <c r="CU460" s="83">
        <v>1</v>
      </c>
      <c r="CV460" s="83">
        <v>0</v>
      </c>
      <c r="CW460" s="83">
        <v>0</v>
      </c>
      <c r="CX460" s="83" t="s">
        <v>109</v>
      </c>
      <c r="CY460" s="83" t="s">
        <v>583</v>
      </c>
      <c r="CZ460" s="83">
        <v>0</v>
      </c>
      <c r="DA460" s="83">
        <v>0</v>
      </c>
      <c r="DB460" s="83">
        <f t="shared" si="31"/>
        <v>0</v>
      </c>
      <c r="DC460" s="83" t="s">
        <v>497</v>
      </c>
      <c r="DE460" s="136">
        <v>1</v>
      </c>
      <c r="DF460" s="136">
        <v>1</v>
      </c>
      <c r="DG460" s="215" t="s">
        <v>269</v>
      </c>
      <c r="DH460" s="136">
        <v>1</v>
      </c>
      <c r="DI460" s="136">
        <v>1</v>
      </c>
      <c r="DJ460" s="215" t="s">
        <v>269</v>
      </c>
      <c r="EE460" s="136" t="b">
        <v>1</v>
      </c>
      <c r="EF460" s="136" t="b">
        <v>1</v>
      </c>
      <c r="EG460" s="136" t="b">
        <v>1</v>
      </c>
      <c r="EH460" s="136" t="b">
        <v>1</v>
      </c>
      <c r="EL460" s="215" t="s">
        <v>269</v>
      </c>
    </row>
    <row r="461" spans="1:142" ht="60" customHeight="1" x14ac:dyDescent="0.55000000000000004">
      <c r="A461" s="83" t="s">
        <v>130</v>
      </c>
      <c r="B461" s="83" t="s">
        <v>98</v>
      </c>
      <c r="C461">
        <v>653420</v>
      </c>
      <c r="D461" t="s">
        <v>1105</v>
      </c>
      <c r="E461" t="s">
        <v>1105</v>
      </c>
      <c r="F461" s="83" t="s">
        <v>108</v>
      </c>
      <c r="G461" s="213">
        <v>29020</v>
      </c>
      <c r="H461" s="83" t="s">
        <v>102</v>
      </c>
      <c r="I461" s="213">
        <v>43396</v>
      </c>
      <c r="J461" s="83" t="s">
        <v>228</v>
      </c>
      <c r="K461" s="214">
        <v>965312256621</v>
      </c>
      <c r="L461" s="83" t="s">
        <v>97</v>
      </c>
      <c r="M461" s="213">
        <v>43640</v>
      </c>
      <c r="N461">
        <v>940805</v>
      </c>
      <c r="O461" s="145" t="s">
        <v>567</v>
      </c>
      <c r="P461" s="145" t="s">
        <v>99</v>
      </c>
      <c r="Q461" s="145" t="s">
        <v>100</v>
      </c>
      <c r="R461" s="145" t="s">
        <v>567</v>
      </c>
      <c r="V461">
        <v>6757</v>
      </c>
      <c r="W461" s="83" t="s">
        <v>1786</v>
      </c>
      <c r="X461" s="83" t="s">
        <v>103</v>
      </c>
      <c r="Y461" t="s">
        <v>2423</v>
      </c>
      <c r="Z461" s="83" t="s">
        <v>102</v>
      </c>
      <c r="AA461" s="83" t="s">
        <v>102</v>
      </c>
      <c r="AB461" t="s">
        <v>3413</v>
      </c>
      <c r="AC461" s="83" t="s">
        <v>3984</v>
      </c>
      <c r="AD461" s="83" t="s">
        <v>111</v>
      </c>
      <c r="AE461" s="83" t="s">
        <v>105</v>
      </c>
      <c r="AF461" t="s">
        <v>2423</v>
      </c>
      <c r="AG461" s="83" t="s">
        <v>102</v>
      </c>
      <c r="AH461" s="83" t="s">
        <v>102</v>
      </c>
      <c r="AI461" t="s">
        <v>3413</v>
      </c>
      <c r="AJ461" s="83" t="s">
        <v>3984</v>
      </c>
      <c r="AK461" s="83" t="s">
        <v>111</v>
      </c>
      <c r="AL461" s="83" t="s">
        <v>105</v>
      </c>
      <c r="AM461" s="87" t="s">
        <v>106</v>
      </c>
      <c r="AN461" t="s">
        <v>2423</v>
      </c>
      <c r="AO461" t="s">
        <v>3413</v>
      </c>
      <c r="AP461" s="83" t="s">
        <v>3984</v>
      </c>
      <c r="AQ461" s="83" t="s">
        <v>144</v>
      </c>
      <c r="AR461" s="87" t="s">
        <v>106</v>
      </c>
      <c r="AT461" s="83" t="s">
        <v>107</v>
      </c>
      <c r="AU461" s="146" t="s">
        <v>107</v>
      </c>
      <c r="AV461" s="146" t="s">
        <v>107</v>
      </c>
      <c r="AX461" s="110" t="s">
        <v>107</v>
      </c>
      <c r="AY461" s="111"/>
      <c r="AZ461" s="112">
        <f t="shared" ca="1" si="32"/>
        <v>2318</v>
      </c>
      <c r="BA461" s="136">
        <f t="shared" ca="1" si="33"/>
        <v>20</v>
      </c>
      <c r="BB461" s="114" t="s">
        <v>136</v>
      </c>
      <c r="BC461" s="114" t="s">
        <v>108</v>
      </c>
      <c r="BD461" s="114"/>
      <c r="BE461" s="115" t="s">
        <v>102</v>
      </c>
      <c r="BF461" s="115" t="s">
        <v>102</v>
      </c>
      <c r="BG461" s="115" t="s">
        <v>102</v>
      </c>
      <c r="BH461" s="115" t="s">
        <v>102</v>
      </c>
      <c r="BI461" s="116"/>
      <c r="BJ461" s="117" t="s">
        <v>109</v>
      </c>
      <c r="BK461" s="117" t="s">
        <v>109</v>
      </c>
      <c r="BL461" s="83">
        <f t="shared" ca="1" si="34"/>
        <v>56</v>
      </c>
      <c r="BM461" s="83" t="s">
        <v>270</v>
      </c>
      <c r="BN461" s="83">
        <v>0</v>
      </c>
      <c r="BO461" s="83" t="s">
        <v>108</v>
      </c>
      <c r="BP461" s="83">
        <v>-790500</v>
      </c>
      <c r="BQ461" s="83" t="s">
        <v>381</v>
      </c>
      <c r="BR461" s="83" t="s">
        <v>157</v>
      </c>
      <c r="BS461" s="83" t="s">
        <v>502</v>
      </c>
      <c r="BT461" s="83">
        <v>-790500</v>
      </c>
      <c r="BU461" s="83" t="s">
        <v>381</v>
      </c>
      <c r="BV461" s="83" t="s">
        <v>157</v>
      </c>
      <c r="BW461" s="83" t="s">
        <v>502</v>
      </c>
      <c r="BY461" s="136">
        <v>0</v>
      </c>
      <c r="BZ461" s="136">
        <v>0</v>
      </c>
      <c r="CA461" s="136">
        <v>0</v>
      </c>
      <c r="CB461" s="136">
        <v>0</v>
      </c>
      <c r="CD461" s="136">
        <v>0</v>
      </c>
      <c r="CE461" s="136">
        <v>0</v>
      </c>
      <c r="CF461" s="136">
        <v>0</v>
      </c>
      <c r="CG461" s="136">
        <v>0</v>
      </c>
      <c r="CH461" s="136">
        <v>0</v>
      </c>
      <c r="CI461" s="136">
        <v>0</v>
      </c>
      <c r="CJ461" s="136">
        <v>0</v>
      </c>
      <c r="CK461" s="138">
        <v>0</v>
      </c>
      <c r="CL461" s="138">
        <v>0</v>
      </c>
      <c r="CM461" s="136">
        <v>0</v>
      </c>
      <c r="CN461" s="136">
        <v>0</v>
      </c>
      <c r="CO461" s="85">
        <v>43868</v>
      </c>
      <c r="CP461" s="83" t="s">
        <v>4507</v>
      </c>
      <c r="CQ461" s="83" t="s">
        <v>102</v>
      </c>
      <c r="CR461" s="83" t="s">
        <v>482</v>
      </c>
      <c r="CS461" s="83">
        <v>456</v>
      </c>
      <c r="CT461" s="83" t="s">
        <v>483</v>
      </c>
      <c r="CU461" s="83">
        <v>1</v>
      </c>
      <c r="CV461" s="83">
        <v>0</v>
      </c>
      <c r="CW461" s="83">
        <v>0</v>
      </c>
      <c r="CX461" s="83" t="s">
        <v>109</v>
      </c>
      <c r="CY461" s="83" t="s">
        <v>583</v>
      </c>
      <c r="CZ461" s="83">
        <v>0</v>
      </c>
      <c r="DA461" s="83">
        <v>0</v>
      </c>
      <c r="DB461" s="83">
        <f t="shared" si="31"/>
        <v>0</v>
      </c>
      <c r="DC461" s="83" t="s">
        <v>497</v>
      </c>
      <c r="DE461" s="136">
        <v>1</v>
      </c>
      <c r="DF461" s="136">
        <v>1</v>
      </c>
      <c r="DG461" s="215" t="s">
        <v>269</v>
      </c>
      <c r="DH461" s="136">
        <v>1</v>
      </c>
      <c r="DI461" s="136">
        <v>1</v>
      </c>
      <c r="DJ461" s="215" t="s">
        <v>269</v>
      </c>
      <c r="EE461" s="136" t="b">
        <v>1</v>
      </c>
      <c r="EF461" s="136" t="b">
        <v>1</v>
      </c>
      <c r="EG461" s="136" t="b">
        <v>1</v>
      </c>
      <c r="EH461" s="136" t="b">
        <v>1</v>
      </c>
      <c r="EL461" s="215" t="s">
        <v>269</v>
      </c>
    </row>
    <row r="462" spans="1:142" ht="60" customHeight="1" x14ac:dyDescent="0.55000000000000004">
      <c r="A462" s="83" t="s">
        <v>130</v>
      </c>
      <c r="B462" s="83" t="s">
        <v>98</v>
      </c>
      <c r="C462">
        <v>789788</v>
      </c>
      <c r="D462" t="s">
        <v>1106</v>
      </c>
      <c r="E462" t="s">
        <v>1106</v>
      </c>
      <c r="F462" s="83" t="s">
        <v>108</v>
      </c>
      <c r="G462" s="213">
        <v>30055</v>
      </c>
      <c r="H462" s="83" t="s">
        <v>102</v>
      </c>
      <c r="I462" s="213">
        <v>43333</v>
      </c>
      <c r="J462" s="83" t="s">
        <v>228</v>
      </c>
      <c r="K462" s="214">
        <v>437606324890</v>
      </c>
      <c r="L462" s="83" t="s">
        <v>135</v>
      </c>
      <c r="M462" s="213">
        <v>43763</v>
      </c>
      <c r="N462">
        <v>199927</v>
      </c>
      <c r="O462" s="145" t="s">
        <v>567</v>
      </c>
      <c r="P462" s="145" t="s">
        <v>99</v>
      </c>
      <c r="Q462" s="145" t="s">
        <v>100</v>
      </c>
      <c r="R462" s="145" t="s">
        <v>567</v>
      </c>
      <c r="V462">
        <v>4560</v>
      </c>
      <c r="W462" s="83" t="s">
        <v>101</v>
      </c>
      <c r="X462" s="83" t="s">
        <v>103</v>
      </c>
      <c r="Y462" t="s">
        <v>2424</v>
      </c>
      <c r="Z462" s="83" t="s">
        <v>102</v>
      </c>
      <c r="AA462" s="83" t="s">
        <v>102</v>
      </c>
      <c r="AB462" t="s">
        <v>3414</v>
      </c>
      <c r="AC462" s="83" t="s">
        <v>3985</v>
      </c>
      <c r="AD462" s="83" t="s">
        <v>144</v>
      </c>
      <c r="AE462" s="83" t="s">
        <v>105</v>
      </c>
      <c r="AF462" t="s">
        <v>2424</v>
      </c>
      <c r="AG462" s="83" t="s">
        <v>102</v>
      </c>
      <c r="AH462" s="83" t="s">
        <v>102</v>
      </c>
      <c r="AI462" t="s">
        <v>3414</v>
      </c>
      <c r="AJ462" s="83" t="s">
        <v>3985</v>
      </c>
      <c r="AK462" s="83" t="s">
        <v>144</v>
      </c>
      <c r="AL462" s="83" t="s">
        <v>105</v>
      </c>
      <c r="AM462" s="87" t="s">
        <v>106</v>
      </c>
      <c r="AN462" t="s">
        <v>2424</v>
      </c>
      <c r="AO462" t="s">
        <v>3414</v>
      </c>
      <c r="AP462" s="83" t="s">
        <v>3985</v>
      </c>
      <c r="AQ462" s="83" t="s">
        <v>111</v>
      </c>
      <c r="AR462" s="87" t="s">
        <v>106</v>
      </c>
      <c r="AT462" s="83" t="s">
        <v>107</v>
      </c>
      <c r="AU462" s="146" t="s">
        <v>107</v>
      </c>
      <c r="AV462" s="146" t="s">
        <v>107</v>
      </c>
      <c r="AX462" s="110" t="s">
        <v>107</v>
      </c>
      <c r="AY462" s="111"/>
      <c r="AZ462" s="112">
        <f t="shared" ca="1" si="32"/>
        <v>8413</v>
      </c>
      <c r="BA462" s="136">
        <f t="shared" ca="1" si="33"/>
        <v>10</v>
      </c>
      <c r="BB462" s="114" t="s">
        <v>134</v>
      </c>
      <c r="BC462" s="114" t="s">
        <v>108</v>
      </c>
      <c r="BD462" s="114"/>
      <c r="BE462" s="115" t="s">
        <v>102</v>
      </c>
      <c r="BF462" s="115" t="s">
        <v>102</v>
      </c>
      <c r="BG462" s="115" t="s">
        <v>102</v>
      </c>
      <c r="BH462" s="115" t="s">
        <v>102</v>
      </c>
      <c r="BI462" s="116"/>
      <c r="BJ462" s="117" t="s">
        <v>109</v>
      </c>
      <c r="BK462" s="117" t="s">
        <v>109</v>
      </c>
      <c r="BL462" s="83">
        <f t="shared" ca="1" si="34"/>
        <v>8</v>
      </c>
      <c r="BM462" s="83" t="s">
        <v>108</v>
      </c>
      <c r="BN462" s="83">
        <v>0</v>
      </c>
      <c r="BO462" s="83" t="s">
        <v>108</v>
      </c>
      <c r="BP462" s="83">
        <v>-792235</v>
      </c>
      <c r="BQ462" s="83" t="s">
        <v>312</v>
      </c>
      <c r="BR462" s="83" t="s">
        <v>153</v>
      </c>
      <c r="BS462" s="83" t="s">
        <v>499</v>
      </c>
      <c r="BT462" s="83">
        <v>-792235</v>
      </c>
      <c r="BU462" s="83" t="s">
        <v>312</v>
      </c>
      <c r="BV462" s="83" t="s">
        <v>153</v>
      </c>
      <c r="BW462" s="83" t="s">
        <v>499</v>
      </c>
      <c r="BY462" s="136">
        <v>0</v>
      </c>
      <c r="BZ462" s="136">
        <v>0</v>
      </c>
      <c r="CA462" s="136">
        <v>0</v>
      </c>
      <c r="CB462" s="136">
        <v>0</v>
      </c>
      <c r="CD462" s="136">
        <v>0</v>
      </c>
      <c r="CE462" s="136">
        <v>0</v>
      </c>
      <c r="CF462" s="136">
        <v>0</v>
      </c>
      <c r="CG462" s="136">
        <v>0</v>
      </c>
      <c r="CH462" s="136">
        <v>0</v>
      </c>
      <c r="CI462" s="136">
        <v>0</v>
      </c>
      <c r="CJ462" s="136">
        <v>0</v>
      </c>
      <c r="CK462" s="138">
        <v>0</v>
      </c>
      <c r="CL462" s="138">
        <v>0</v>
      </c>
      <c r="CM462" s="136">
        <v>0</v>
      </c>
      <c r="CN462" s="136">
        <v>0</v>
      </c>
      <c r="CO462" s="85">
        <v>43869</v>
      </c>
      <c r="CP462" s="83" t="s">
        <v>4508</v>
      </c>
      <c r="CQ462" s="83" t="s">
        <v>102</v>
      </c>
      <c r="CR462" s="83" t="s">
        <v>482</v>
      </c>
      <c r="CS462" s="83">
        <v>457</v>
      </c>
      <c r="CT462" s="83" t="s">
        <v>483</v>
      </c>
      <c r="CU462" s="83">
        <v>1</v>
      </c>
      <c r="CV462" s="83">
        <v>0</v>
      </c>
      <c r="CW462" s="83">
        <v>0</v>
      </c>
      <c r="CX462" s="83" t="s">
        <v>109</v>
      </c>
      <c r="CY462" s="83" t="s">
        <v>583</v>
      </c>
      <c r="CZ462" s="83">
        <v>0</v>
      </c>
      <c r="DA462" s="83">
        <v>0</v>
      </c>
      <c r="DB462" s="83">
        <f t="shared" si="31"/>
        <v>0</v>
      </c>
      <c r="DC462" s="83" t="s">
        <v>497</v>
      </c>
      <c r="DE462" s="136">
        <v>1</v>
      </c>
      <c r="DF462" s="136">
        <v>1</v>
      </c>
      <c r="DG462" s="215" t="s">
        <v>269</v>
      </c>
      <c r="DH462" s="136">
        <v>1</v>
      </c>
      <c r="DI462" s="136">
        <v>1</v>
      </c>
      <c r="DJ462" s="215" t="s">
        <v>269</v>
      </c>
      <c r="EE462" s="136" t="b">
        <v>1</v>
      </c>
      <c r="EF462" s="136" t="b">
        <v>1</v>
      </c>
      <c r="EG462" s="136" t="b">
        <v>1</v>
      </c>
      <c r="EH462" s="136" t="b">
        <v>1</v>
      </c>
      <c r="EL462" s="215" t="s">
        <v>269</v>
      </c>
    </row>
    <row r="463" spans="1:142" ht="60" customHeight="1" x14ac:dyDescent="0.55000000000000004">
      <c r="A463" s="83" t="s">
        <v>130</v>
      </c>
      <c r="B463" s="83" t="s">
        <v>98</v>
      </c>
      <c r="C463">
        <v>437131</v>
      </c>
      <c r="D463" t="s">
        <v>1107</v>
      </c>
      <c r="E463" t="s">
        <v>1107</v>
      </c>
      <c r="F463" s="83" t="s">
        <v>108</v>
      </c>
      <c r="G463" s="213">
        <v>39950</v>
      </c>
      <c r="H463" s="83" t="s">
        <v>102</v>
      </c>
      <c r="I463" s="213">
        <v>43455</v>
      </c>
      <c r="J463" s="83" t="s">
        <v>228</v>
      </c>
      <c r="K463" s="214">
        <v>285276917056</v>
      </c>
      <c r="L463" s="83" t="s">
        <v>97</v>
      </c>
      <c r="M463" s="213">
        <v>43600</v>
      </c>
      <c r="N463">
        <v>737116</v>
      </c>
      <c r="O463" s="145" t="s">
        <v>567</v>
      </c>
      <c r="P463" s="145" t="s">
        <v>99</v>
      </c>
      <c r="Q463" s="145" t="s">
        <v>100</v>
      </c>
      <c r="R463" s="145" t="s">
        <v>567</v>
      </c>
      <c r="V463">
        <v>4364</v>
      </c>
      <c r="W463" s="83" t="s">
        <v>101</v>
      </c>
      <c r="X463" s="83" t="s">
        <v>103</v>
      </c>
      <c r="Y463" t="s">
        <v>2425</v>
      </c>
      <c r="Z463" s="83" t="s">
        <v>102</v>
      </c>
      <c r="AA463" s="83" t="s">
        <v>102</v>
      </c>
      <c r="AB463" t="s">
        <v>3268</v>
      </c>
      <c r="AC463" s="83" t="s">
        <v>3986</v>
      </c>
      <c r="AD463" s="83" t="s">
        <v>144</v>
      </c>
      <c r="AE463" s="83" t="s">
        <v>105</v>
      </c>
      <c r="AF463" t="s">
        <v>2425</v>
      </c>
      <c r="AG463" s="83" t="s">
        <v>102</v>
      </c>
      <c r="AH463" s="83" t="s">
        <v>102</v>
      </c>
      <c r="AI463" t="s">
        <v>3268</v>
      </c>
      <c r="AJ463" s="83" t="s">
        <v>3986</v>
      </c>
      <c r="AK463" s="83" t="s">
        <v>144</v>
      </c>
      <c r="AL463" s="83" t="s">
        <v>105</v>
      </c>
      <c r="AM463" s="87" t="s">
        <v>106</v>
      </c>
      <c r="AN463" t="s">
        <v>2425</v>
      </c>
      <c r="AO463" t="s">
        <v>3268</v>
      </c>
      <c r="AP463" s="83" t="s">
        <v>3986</v>
      </c>
      <c r="AQ463" s="83" t="s">
        <v>144</v>
      </c>
      <c r="AR463" s="87" t="s">
        <v>106</v>
      </c>
      <c r="AT463" s="83" t="s">
        <v>107</v>
      </c>
      <c r="AU463" s="146" t="s">
        <v>107</v>
      </c>
      <c r="AV463" s="146" t="s">
        <v>107</v>
      </c>
      <c r="AX463" s="110" t="s">
        <v>107</v>
      </c>
      <c r="AY463" s="111"/>
      <c r="AZ463" s="112">
        <f t="shared" ca="1" si="32"/>
        <v>2029</v>
      </c>
      <c r="BA463" s="136">
        <f t="shared" ca="1" si="33"/>
        <v>68</v>
      </c>
      <c r="BB463" s="114" t="s">
        <v>134</v>
      </c>
      <c r="BC463" s="114" t="s">
        <v>108</v>
      </c>
      <c r="BD463" s="114"/>
      <c r="BE463" s="115" t="s">
        <v>102</v>
      </c>
      <c r="BF463" s="115" t="s">
        <v>102</v>
      </c>
      <c r="BG463" s="115" t="s">
        <v>102</v>
      </c>
      <c r="BH463" s="115" t="s">
        <v>102</v>
      </c>
      <c r="BI463" s="116"/>
      <c r="BJ463" s="117" t="s">
        <v>109</v>
      </c>
      <c r="BK463" s="117" t="s">
        <v>109</v>
      </c>
      <c r="BL463" s="83">
        <f t="shared" ca="1" si="34"/>
        <v>54</v>
      </c>
      <c r="BM463" s="83" t="s">
        <v>108</v>
      </c>
      <c r="BN463" s="83">
        <v>0</v>
      </c>
      <c r="BO463" s="83" t="s">
        <v>108</v>
      </c>
      <c r="BP463" s="83">
        <v>-793970</v>
      </c>
      <c r="BQ463" s="83" t="s">
        <v>198</v>
      </c>
      <c r="BR463" s="83" t="s">
        <v>164</v>
      </c>
      <c r="BS463" s="83" t="s">
        <v>499</v>
      </c>
      <c r="BT463" s="83">
        <v>-793970</v>
      </c>
      <c r="BU463" s="83" t="s">
        <v>198</v>
      </c>
      <c r="BV463" s="83" t="s">
        <v>164</v>
      </c>
      <c r="BW463" s="83" t="s">
        <v>499</v>
      </c>
      <c r="BY463" s="136">
        <v>0</v>
      </c>
      <c r="BZ463" s="136">
        <v>0</v>
      </c>
      <c r="CA463" s="136">
        <v>0</v>
      </c>
      <c r="CB463" s="136">
        <v>0</v>
      </c>
      <c r="CD463" s="136">
        <v>0</v>
      </c>
      <c r="CE463" s="136">
        <v>0</v>
      </c>
      <c r="CF463" s="136">
        <v>0</v>
      </c>
      <c r="CG463" s="136">
        <v>0</v>
      </c>
      <c r="CH463" s="136">
        <v>0</v>
      </c>
      <c r="CI463" s="136">
        <v>0</v>
      </c>
      <c r="CJ463" s="136">
        <v>0</v>
      </c>
      <c r="CK463" s="138">
        <v>0</v>
      </c>
      <c r="CL463" s="138">
        <v>0</v>
      </c>
      <c r="CM463" s="136">
        <v>0</v>
      </c>
      <c r="CN463" s="136">
        <v>0</v>
      </c>
      <c r="CO463" s="85">
        <v>43870</v>
      </c>
      <c r="CP463" s="83" t="s">
        <v>4509</v>
      </c>
      <c r="CQ463" s="83" t="s">
        <v>102</v>
      </c>
      <c r="CR463" s="83" t="s">
        <v>482</v>
      </c>
      <c r="CS463" s="83">
        <v>458</v>
      </c>
      <c r="CT463" s="83" t="s">
        <v>483</v>
      </c>
      <c r="CU463" s="83">
        <v>1</v>
      </c>
      <c r="CV463" s="83">
        <v>0</v>
      </c>
      <c r="CW463" s="83">
        <v>0</v>
      </c>
      <c r="CX463" s="83" t="s">
        <v>109</v>
      </c>
      <c r="CY463" s="83" t="s">
        <v>583</v>
      </c>
      <c r="CZ463" s="83">
        <v>0</v>
      </c>
      <c r="DA463" s="83">
        <v>0</v>
      </c>
      <c r="DB463" s="83">
        <f t="shared" si="31"/>
        <v>0</v>
      </c>
      <c r="DC463" s="83" t="s">
        <v>497</v>
      </c>
      <c r="DE463" s="136">
        <v>1</v>
      </c>
      <c r="DF463" s="136">
        <v>1</v>
      </c>
      <c r="DG463" s="215" t="s">
        <v>269</v>
      </c>
      <c r="DH463" s="136">
        <v>1</v>
      </c>
      <c r="DI463" s="136">
        <v>1</v>
      </c>
      <c r="DJ463" s="215" t="s">
        <v>269</v>
      </c>
      <c r="EE463" s="136" t="b">
        <v>1</v>
      </c>
      <c r="EF463" s="136" t="b">
        <v>1</v>
      </c>
      <c r="EG463" s="136" t="b">
        <v>1</v>
      </c>
      <c r="EH463" s="136" t="b">
        <v>1</v>
      </c>
      <c r="EL463" s="215" t="s">
        <v>269</v>
      </c>
    </row>
    <row r="464" spans="1:142" ht="60" customHeight="1" x14ac:dyDescent="0.55000000000000004">
      <c r="A464" s="83" t="s">
        <v>130</v>
      </c>
      <c r="B464" s="83" t="s">
        <v>98</v>
      </c>
      <c r="C464">
        <v>428494</v>
      </c>
      <c r="D464" t="s">
        <v>1108</v>
      </c>
      <c r="E464" t="s">
        <v>1108</v>
      </c>
      <c r="F464" s="83" t="s">
        <v>108</v>
      </c>
      <c r="G464" s="213">
        <v>31663</v>
      </c>
      <c r="H464" s="83" t="s">
        <v>102</v>
      </c>
      <c r="I464" s="213">
        <v>43326</v>
      </c>
      <c r="J464" s="83" t="s">
        <v>228</v>
      </c>
      <c r="K464" s="214">
        <v>416640242564</v>
      </c>
      <c r="L464" s="83" t="s">
        <v>126</v>
      </c>
      <c r="M464" s="213">
        <v>43643</v>
      </c>
      <c r="N464">
        <v>925553</v>
      </c>
      <c r="O464" s="145" t="s">
        <v>567</v>
      </c>
      <c r="P464" s="145" t="s">
        <v>99</v>
      </c>
      <c r="Q464" s="145" t="s">
        <v>100</v>
      </c>
      <c r="R464" s="145" t="s">
        <v>567</v>
      </c>
      <c r="V464">
        <v>6793</v>
      </c>
      <c r="W464" s="83" t="s">
        <v>1787</v>
      </c>
      <c r="X464" s="83" t="s">
        <v>103</v>
      </c>
      <c r="Y464" t="s">
        <v>2426</v>
      </c>
      <c r="Z464" s="83" t="s">
        <v>102</v>
      </c>
      <c r="AA464" s="83" t="s">
        <v>102</v>
      </c>
      <c r="AB464" t="s">
        <v>3415</v>
      </c>
      <c r="AC464" s="83" t="s">
        <v>3987</v>
      </c>
      <c r="AD464" s="83" t="s">
        <v>111</v>
      </c>
      <c r="AE464" s="83" t="s">
        <v>105</v>
      </c>
      <c r="AF464" t="s">
        <v>2426</v>
      </c>
      <c r="AG464" s="83" t="s">
        <v>102</v>
      </c>
      <c r="AH464" s="83" t="s">
        <v>102</v>
      </c>
      <c r="AI464" t="s">
        <v>3415</v>
      </c>
      <c r="AJ464" s="83" t="s">
        <v>3987</v>
      </c>
      <c r="AK464" s="83" t="s">
        <v>111</v>
      </c>
      <c r="AL464" s="83" t="s">
        <v>105</v>
      </c>
      <c r="AM464" s="87" t="s">
        <v>106</v>
      </c>
      <c r="AN464" t="s">
        <v>2426</v>
      </c>
      <c r="AO464" t="s">
        <v>3415</v>
      </c>
      <c r="AP464" s="83" t="s">
        <v>3987</v>
      </c>
      <c r="AQ464" s="83" t="s">
        <v>144</v>
      </c>
      <c r="AR464" s="87" t="s">
        <v>106</v>
      </c>
      <c r="AT464" s="83" t="s">
        <v>107</v>
      </c>
      <c r="AU464" s="146" t="s">
        <v>107</v>
      </c>
      <c r="AV464" s="146" t="s">
        <v>107</v>
      </c>
      <c r="AX464" s="110" t="s">
        <v>107</v>
      </c>
      <c r="AY464" s="111"/>
      <c r="AZ464" s="112">
        <f t="shared" ca="1" si="32"/>
        <v>4363</v>
      </c>
      <c r="BA464" s="136">
        <f t="shared" ca="1" si="33"/>
        <v>93</v>
      </c>
      <c r="BB464" s="114" t="s">
        <v>136</v>
      </c>
      <c r="BC464" s="114" t="s">
        <v>108</v>
      </c>
      <c r="BD464" s="114"/>
      <c r="BE464" s="115" t="s">
        <v>102</v>
      </c>
      <c r="BF464" s="115" t="s">
        <v>102</v>
      </c>
      <c r="BG464" s="115" t="s">
        <v>102</v>
      </c>
      <c r="BH464" s="115" t="s">
        <v>102</v>
      </c>
      <c r="BI464" s="116"/>
      <c r="BJ464" s="117" t="s">
        <v>109</v>
      </c>
      <c r="BK464" s="117" t="s">
        <v>109</v>
      </c>
      <c r="BL464" s="83">
        <f t="shared" ca="1" si="34"/>
        <v>41</v>
      </c>
      <c r="BM464" s="83" t="s">
        <v>270</v>
      </c>
      <c r="BN464" s="83">
        <v>0</v>
      </c>
      <c r="BO464" s="83" t="s">
        <v>108</v>
      </c>
      <c r="BP464" s="83">
        <v>-795705</v>
      </c>
      <c r="BQ464" s="83" t="s">
        <v>381</v>
      </c>
      <c r="BR464" s="83" t="s">
        <v>157</v>
      </c>
      <c r="BS464" s="83" t="s">
        <v>502</v>
      </c>
      <c r="BT464" s="83">
        <v>-795705</v>
      </c>
      <c r="BU464" s="83" t="s">
        <v>381</v>
      </c>
      <c r="BV464" s="83" t="s">
        <v>157</v>
      </c>
      <c r="BW464" s="83" t="s">
        <v>502</v>
      </c>
      <c r="BY464" s="136">
        <v>0</v>
      </c>
      <c r="BZ464" s="136">
        <v>0</v>
      </c>
      <c r="CA464" s="136">
        <v>0</v>
      </c>
      <c r="CB464" s="136">
        <v>0</v>
      </c>
      <c r="CD464" s="136">
        <v>0</v>
      </c>
      <c r="CE464" s="136">
        <v>0</v>
      </c>
      <c r="CF464" s="136">
        <v>0</v>
      </c>
      <c r="CG464" s="136">
        <v>0</v>
      </c>
      <c r="CH464" s="136">
        <v>0</v>
      </c>
      <c r="CI464" s="136">
        <v>0</v>
      </c>
      <c r="CJ464" s="136">
        <v>0</v>
      </c>
      <c r="CK464" s="138">
        <v>0</v>
      </c>
      <c r="CL464" s="138">
        <v>0</v>
      </c>
      <c r="CM464" s="136">
        <v>0</v>
      </c>
      <c r="CN464" s="136">
        <v>0</v>
      </c>
      <c r="CO464" s="85">
        <v>43871</v>
      </c>
      <c r="CP464" s="83" t="s">
        <v>4510</v>
      </c>
      <c r="CQ464" s="83" t="s">
        <v>102</v>
      </c>
      <c r="CR464" s="83" t="s">
        <v>482</v>
      </c>
      <c r="CS464" s="83">
        <v>459</v>
      </c>
      <c r="CT464" s="83" t="s">
        <v>483</v>
      </c>
      <c r="CU464" s="83">
        <v>1</v>
      </c>
      <c r="CV464" s="83">
        <v>0</v>
      </c>
      <c r="CW464" s="83">
        <v>0</v>
      </c>
      <c r="CX464" s="83" t="s">
        <v>109</v>
      </c>
      <c r="CY464" s="83" t="s">
        <v>583</v>
      </c>
      <c r="CZ464" s="83">
        <v>0</v>
      </c>
      <c r="DA464" s="83">
        <v>0</v>
      </c>
      <c r="DB464" s="83">
        <f t="shared" si="31"/>
        <v>0</v>
      </c>
      <c r="DC464" s="83" t="s">
        <v>497</v>
      </c>
      <c r="DE464" s="136">
        <v>1</v>
      </c>
      <c r="DF464" s="136">
        <v>1</v>
      </c>
      <c r="DG464" s="215" t="s">
        <v>269</v>
      </c>
      <c r="DH464" s="136">
        <v>1</v>
      </c>
      <c r="DI464" s="136">
        <v>1</v>
      </c>
      <c r="DJ464" s="215" t="s">
        <v>269</v>
      </c>
      <c r="EE464" s="136" t="b">
        <v>1</v>
      </c>
      <c r="EF464" s="136" t="b">
        <v>1</v>
      </c>
      <c r="EG464" s="136" t="b">
        <v>1</v>
      </c>
      <c r="EH464" s="136" t="b">
        <v>1</v>
      </c>
      <c r="EL464" s="215" t="s">
        <v>269</v>
      </c>
    </row>
    <row r="465" spans="1:142" ht="60" customHeight="1" x14ac:dyDescent="0.55000000000000004">
      <c r="A465" s="83" t="s">
        <v>130</v>
      </c>
      <c r="B465" s="83" t="s">
        <v>98</v>
      </c>
      <c r="C465">
        <v>695555</v>
      </c>
      <c r="D465" t="s">
        <v>1109</v>
      </c>
      <c r="E465" t="s">
        <v>1109</v>
      </c>
      <c r="F465" s="83" t="s">
        <v>108</v>
      </c>
      <c r="G465" s="213">
        <v>26890</v>
      </c>
      <c r="H465" s="83" t="s">
        <v>102</v>
      </c>
      <c r="I465" s="213">
        <v>43460</v>
      </c>
      <c r="J465" s="83" t="s">
        <v>228</v>
      </c>
      <c r="K465" s="214">
        <v>345370553398</v>
      </c>
      <c r="L465" s="83" t="s">
        <v>135</v>
      </c>
      <c r="M465" s="213">
        <v>43663</v>
      </c>
      <c r="N465">
        <v>262063</v>
      </c>
      <c r="O465" s="145" t="s">
        <v>567</v>
      </c>
      <c r="P465" s="145" t="s">
        <v>99</v>
      </c>
      <c r="Q465" s="145" t="s">
        <v>100</v>
      </c>
      <c r="R465" s="145" t="s">
        <v>567</v>
      </c>
      <c r="V465">
        <v>3493</v>
      </c>
      <c r="W465" s="83" t="s">
        <v>101</v>
      </c>
      <c r="X465" s="83" t="s">
        <v>103</v>
      </c>
      <c r="Y465" t="s">
        <v>2427</v>
      </c>
      <c r="Z465" s="83" t="s">
        <v>102</v>
      </c>
      <c r="AA465" s="83" t="s">
        <v>102</v>
      </c>
      <c r="AB465" t="s">
        <v>3416</v>
      </c>
      <c r="AC465" s="83" t="s">
        <v>3988</v>
      </c>
      <c r="AD465" s="83" t="s">
        <v>144</v>
      </c>
      <c r="AE465" s="83" t="s">
        <v>105</v>
      </c>
      <c r="AF465" t="s">
        <v>2427</v>
      </c>
      <c r="AG465" s="83" t="s">
        <v>102</v>
      </c>
      <c r="AH465" s="83" t="s">
        <v>102</v>
      </c>
      <c r="AI465" t="s">
        <v>3416</v>
      </c>
      <c r="AJ465" s="83" t="s">
        <v>3988</v>
      </c>
      <c r="AK465" s="83" t="s">
        <v>144</v>
      </c>
      <c r="AL465" s="83" t="s">
        <v>105</v>
      </c>
      <c r="AM465" s="87" t="s">
        <v>106</v>
      </c>
      <c r="AN465" t="s">
        <v>2427</v>
      </c>
      <c r="AO465" t="s">
        <v>3416</v>
      </c>
      <c r="AP465" s="83" t="s">
        <v>3988</v>
      </c>
      <c r="AQ465" s="83" t="s">
        <v>111</v>
      </c>
      <c r="AR465" s="87" t="s">
        <v>106</v>
      </c>
      <c r="AT465" s="83" t="s">
        <v>107</v>
      </c>
      <c r="AU465" s="146" t="s">
        <v>107</v>
      </c>
      <c r="AV465" s="146" t="s">
        <v>107</v>
      </c>
      <c r="AX465" s="110" t="s">
        <v>107</v>
      </c>
      <c r="AY465" s="111"/>
      <c r="AZ465" s="112">
        <f t="shared" ca="1" si="32"/>
        <v>2313</v>
      </c>
      <c r="BA465" s="136">
        <f t="shared" ca="1" si="33"/>
        <v>94</v>
      </c>
      <c r="BB465" s="114" t="s">
        <v>134</v>
      </c>
      <c r="BC465" s="114" t="s">
        <v>108</v>
      </c>
      <c r="BD465" s="114"/>
      <c r="BE465" s="115" t="s">
        <v>102</v>
      </c>
      <c r="BF465" s="115" t="s">
        <v>102</v>
      </c>
      <c r="BG465" s="115" t="s">
        <v>102</v>
      </c>
      <c r="BH465" s="115" t="s">
        <v>102</v>
      </c>
      <c r="BI465" s="116"/>
      <c r="BJ465" s="117" t="s">
        <v>109</v>
      </c>
      <c r="BK465" s="117" t="s">
        <v>109</v>
      </c>
      <c r="BL465" s="83">
        <f t="shared" ca="1" si="34"/>
        <v>98</v>
      </c>
      <c r="BM465" s="83" t="s">
        <v>108</v>
      </c>
      <c r="BN465" s="83">
        <v>0</v>
      </c>
      <c r="BO465" s="83" t="s">
        <v>108</v>
      </c>
      <c r="BP465" s="83">
        <v>-797440</v>
      </c>
      <c r="BQ465" s="83" t="s">
        <v>312</v>
      </c>
      <c r="BR465" s="83" t="s">
        <v>153</v>
      </c>
      <c r="BS465" s="83" t="s">
        <v>499</v>
      </c>
      <c r="BT465" s="83">
        <v>-797440</v>
      </c>
      <c r="BU465" s="83" t="s">
        <v>312</v>
      </c>
      <c r="BV465" s="83" t="s">
        <v>153</v>
      </c>
      <c r="BW465" s="83" t="s">
        <v>499</v>
      </c>
      <c r="BY465" s="136">
        <v>0</v>
      </c>
      <c r="BZ465" s="136">
        <v>0</v>
      </c>
      <c r="CA465" s="136">
        <v>0</v>
      </c>
      <c r="CB465" s="136">
        <v>0</v>
      </c>
      <c r="CD465" s="136">
        <v>0</v>
      </c>
      <c r="CE465" s="136">
        <v>0</v>
      </c>
      <c r="CF465" s="136">
        <v>0</v>
      </c>
      <c r="CG465" s="136">
        <v>0</v>
      </c>
      <c r="CH465" s="136">
        <v>0</v>
      </c>
      <c r="CI465" s="136">
        <v>0</v>
      </c>
      <c r="CJ465" s="136">
        <v>0</v>
      </c>
      <c r="CK465" s="138">
        <v>0</v>
      </c>
      <c r="CL465" s="138">
        <v>0</v>
      </c>
      <c r="CM465" s="136">
        <v>0</v>
      </c>
      <c r="CN465" s="136">
        <v>0</v>
      </c>
      <c r="CO465" s="85">
        <v>43872</v>
      </c>
      <c r="CP465" s="83" t="s">
        <v>4511</v>
      </c>
      <c r="CQ465" s="83" t="s">
        <v>102</v>
      </c>
      <c r="CR465" s="83" t="s">
        <v>482</v>
      </c>
      <c r="CS465" s="83">
        <v>460</v>
      </c>
      <c r="CT465" s="83" t="s">
        <v>483</v>
      </c>
      <c r="CU465" s="83">
        <v>1</v>
      </c>
      <c r="CV465" s="83">
        <v>0</v>
      </c>
      <c r="CW465" s="83">
        <v>0</v>
      </c>
      <c r="CX465" s="83" t="s">
        <v>109</v>
      </c>
      <c r="CY465" s="83" t="s">
        <v>583</v>
      </c>
      <c r="CZ465" s="83">
        <v>0</v>
      </c>
      <c r="DA465" s="83">
        <v>0</v>
      </c>
      <c r="DB465" s="83">
        <f t="shared" si="31"/>
        <v>0</v>
      </c>
      <c r="DC465" s="83" t="s">
        <v>497</v>
      </c>
      <c r="DE465" s="136">
        <v>1</v>
      </c>
      <c r="DF465" s="136">
        <v>1</v>
      </c>
      <c r="DG465" s="215" t="s">
        <v>269</v>
      </c>
      <c r="DH465" s="136">
        <v>1</v>
      </c>
      <c r="DI465" s="136">
        <v>1</v>
      </c>
      <c r="DJ465" s="215" t="s">
        <v>269</v>
      </c>
      <c r="EE465" s="136" t="b">
        <v>1</v>
      </c>
      <c r="EF465" s="136" t="b">
        <v>1</v>
      </c>
      <c r="EG465" s="136" t="b">
        <v>1</v>
      </c>
      <c r="EH465" s="136" t="b">
        <v>1</v>
      </c>
      <c r="EL465" s="215" t="s">
        <v>269</v>
      </c>
    </row>
    <row r="466" spans="1:142" ht="60" customHeight="1" x14ac:dyDescent="0.55000000000000004">
      <c r="A466" s="83" t="s">
        <v>130</v>
      </c>
      <c r="B466" s="83" t="s">
        <v>98</v>
      </c>
      <c r="C466">
        <v>797659</v>
      </c>
      <c r="D466" t="s">
        <v>1110</v>
      </c>
      <c r="E466" t="s">
        <v>1110</v>
      </c>
      <c r="F466" s="83" t="s">
        <v>108</v>
      </c>
      <c r="G466" s="213">
        <v>40350</v>
      </c>
      <c r="H466" s="83" t="s">
        <v>102</v>
      </c>
      <c r="I466" s="213">
        <v>43228</v>
      </c>
      <c r="J466" s="83" t="s">
        <v>228</v>
      </c>
      <c r="K466" s="214">
        <v>496323915949</v>
      </c>
      <c r="L466" s="83" t="s">
        <v>97</v>
      </c>
      <c r="M466" s="213">
        <v>43682</v>
      </c>
      <c r="N466">
        <v>847978</v>
      </c>
      <c r="O466" s="145" t="s">
        <v>567</v>
      </c>
      <c r="P466" s="145" t="s">
        <v>99</v>
      </c>
      <c r="Q466" s="145" t="s">
        <v>100</v>
      </c>
      <c r="R466" s="145" t="s">
        <v>567</v>
      </c>
      <c r="V466">
        <v>2622</v>
      </c>
      <c r="W466" s="83" t="s">
        <v>101</v>
      </c>
      <c r="X466" s="83" t="s">
        <v>103</v>
      </c>
      <c r="Y466" t="s">
        <v>2428</v>
      </c>
      <c r="Z466" s="83" t="s">
        <v>102</v>
      </c>
      <c r="AA466" s="83" t="s">
        <v>102</v>
      </c>
      <c r="AB466" t="s">
        <v>3417</v>
      </c>
      <c r="AC466" s="83" t="s">
        <v>3989</v>
      </c>
      <c r="AD466" s="83" t="s">
        <v>144</v>
      </c>
      <c r="AE466" s="83" t="s">
        <v>105</v>
      </c>
      <c r="AF466" t="s">
        <v>2428</v>
      </c>
      <c r="AG466" s="83" t="s">
        <v>102</v>
      </c>
      <c r="AH466" s="83" t="s">
        <v>102</v>
      </c>
      <c r="AI466" t="s">
        <v>3417</v>
      </c>
      <c r="AJ466" s="83" t="s">
        <v>3989</v>
      </c>
      <c r="AK466" s="83" t="s">
        <v>144</v>
      </c>
      <c r="AL466" s="83" t="s">
        <v>105</v>
      </c>
      <c r="AM466" s="87" t="s">
        <v>106</v>
      </c>
      <c r="AN466" t="s">
        <v>2428</v>
      </c>
      <c r="AO466" t="s">
        <v>3417</v>
      </c>
      <c r="AP466" s="83" t="s">
        <v>3989</v>
      </c>
      <c r="AQ466" s="83" t="s">
        <v>144</v>
      </c>
      <c r="AR466" s="87" t="s">
        <v>106</v>
      </c>
      <c r="AT466" s="83" t="s">
        <v>107</v>
      </c>
      <c r="AU466" s="146" t="s">
        <v>107</v>
      </c>
      <c r="AV466" s="146" t="s">
        <v>107</v>
      </c>
      <c r="AX466" s="110" t="s">
        <v>107</v>
      </c>
      <c r="AY466" s="111"/>
      <c r="AZ466" s="112">
        <f t="shared" ca="1" si="32"/>
        <v>2085</v>
      </c>
      <c r="BA466" s="136">
        <f t="shared" ca="1" si="33"/>
        <v>19</v>
      </c>
      <c r="BB466" s="114" t="s">
        <v>134</v>
      </c>
      <c r="BC466" s="114" t="s">
        <v>108</v>
      </c>
      <c r="BD466" s="114"/>
      <c r="BE466" s="115" t="s">
        <v>102</v>
      </c>
      <c r="BF466" s="115" t="s">
        <v>102</v>
      </c>
      <c r="BG466" s="115" t="s">
        <v>102</v>
      </c>
      <c r="BH466" s="115" t="s">
        <v>102</v>
      </c>
      <c r="BI466" s="116"/>
      <c r="BJ466" s="117" t="s">
        <v>109</v>
      </c>
      <c r="BK466" s="117" t="s">
        <v>109</v>
      </c>
      <c r="BL466" s="83">
        <f t="shared" ca="1" si="34"/>
        <v>37</v>
      </c>
      <c r="BM466" s="83" t="s">
        <v>108</v>
      </c>
      <c r="BN466" s="83">
        <v>0</v>
      </c>
      <c r="BO466" s="83" t="s">
        <v>108</v>
      </c>
      <c r="BP466" s="83">
        <v>-799175</v>
      </c>
      <c r="BQ466" s="83" t="s">
        <v>198</v>
      </c>
      <c r="BR466" s="83" t="s">
        <v>164</v>
      </c>
      <c r="BS466" s="83" t="s">
        <v>499</v>
      </c>
      <c r="BT466" s="83">
        <v>-799175</v>
      </c>
      <c r="BU466" s="83" t="s">
        <v>198</v>
      </c>
      <c r="BV466" s="83" t="s">
        <v>164</v>
      </c>
      <c r="BW466" s="83" t="s">
        <v>499</v>
      </c>
      <c r="BY466" s="136">
        <v>0</v>
      </c>
      <c r="BZ466" s="136">
        <v>0</v>
      </c>
      <c r="CA466" s="136">
        <v>0</v>
      </c>
      <c r="CB466" s="136">
        <v>0</v>
      </c>
      <c r="CD466" s="136">
        <v>0</v>
      </c>
      <c r="CE466" s="136">
        <v>0</v>
      </c>
      <c r="CF466" s="136">
        <v>0</v>
      </c>
      <c r="CG466" s="136">
        <v>0</v>
      </c>
      <c r="CH466" s="136">
        <v>0</v>
      </c>
      <c r="CI466" s="136">
        <v>0</v>
      </c>
      <c r="CJ466" s="136">
        <v>0</v>
      </c>
      <c r="CK466" s="138">
        <v>0</v>
      </c>
      <c r="CL466" s="138">
        <v>0</v>
      </c>
      <c r="CM466" s="136">
        <v>0</v>
      </c>
      <c r="CN466" s="136">
        <v>0</v>
      </c>
      <c r="CO466" s="85">
        <v>43873</v>
      </c>
      <c r="CP466" s="83" t="s">
        <v>4512</v>
      </c>
      <c r="CQ466" s="83" t="s">
        <v>102</v>
      </c>
      <c r="CR466" s="83" t="s">
        <v>482</v>
      </c>
      <c r="CS466" s="83">
        <v>461</v>
      </c>
      <c r="CT466" s="83" t="s">
        <v>483</v>
      </c>
      <c r="CU466" s="83">
        <v>1</v>
      </c>
      <c r="CV466" s="83">
        <v>0</v>
      </c>
      <c r="CW466" s="83">
        <v>0</v>
      </c>
      <c r="CX466" s="83" t="s">
        <v>109</v>
      </c>
      <c r="CY466" s="83" t="s">
        <v>583</v>
      </c>
      <c r="CZ466" s="83">
        <v>0</v>
      </c>
      <c r="DA466" s="83">
        <v>0</v>
      </c>
      <c r="DB466" s="83">
        <f t="shared" si="31"/>
        <v>0</v>
      </c>
      <c r="DC466" s="83" t="s">
        <v>497</v>
      </c>
      <c r="DE466" s="136">
        <v>1</v>
      </c>
      <c r="DF466" s="136">
        <v>1</v>
      </c>
      <c r="DG466" s="215" t="s">
        <v>269</v>
      </c>
      <c r="DH466" s="136">
        <v>1</v>
      </c>
      <c r="DI466" s="136">
        <v>1</v>
      </c>
      <c r="DJ466" s="215" t="s">
        <v>269</v>
      </c>
      <c r="EE466" s="136" t="b">
        <v>1</v>
      </c>
      <c r="EF466" s="136" t="b">
        <v>1</v>
      </c>
      <c r="EG466" s="136" t="b">
        <v>1</v>
      </c>
      <c r="EH466" s="136" t="b">
        <v>1</v>
      </c>
      <c r="EL466" s="215" t="s">
        <v>269</v>
      </c>
    </row>
    <row r="467" spans="1:142" ht="60" customHeight="1" x14ac:dyDescent="0.55000000000000004">
      <c r="A467" s="83" t="s">
        <v>130</v>
      </c>
      <c r="B467" s="83" t="s">
        <v>98</v>
      </c>
      <c r="C467">
        <v>212156</v>
      </c>
      <c r="D467" t="s">
        <v>1111</v>
      </c>
      <c r="E467" t="s">
        <v>1111</v>
      </c>
      <c r="F467" s="83" t="s">
        <v>108</v>
      </c>
      <c r="G467" s="213">
        <v>30658</v>
      </c>
      <c r="H467" s="83" t="s">
        <v>102</v>
      </c>
      <c r="I467" s="213">
        <v>43246</v>
      </c>
      <c r="J467" s="83" t="s">
        <v>228</v>
      </c>
      <c r="K467" s="214">
        <v>808557911853</v>
      </c>
      <c r="L467" s="83" t="s">
        <v>126</v>
      </c>
      <c r="M467" s="213">
        <v>43473</v>
      </c>
      <c r="N467">
        <v>991914</v>
      </c>
      <c r="O467" s="145" t="s">
        <v>567</v>
      </c>
      <c r="P467" s="145" t="s">
        <v>99</v>
      </c>
      <c r="Q467" s="145" t="s">
        <v>100</v>
      </c>
      <c r="R467" s="145" t="s">
        <v>567</v>
      </c>
      <c r="V467">
        <v>2943</v>
      </c>
      <c r="W467" s="83" t="s">
        <v>1788</v>
      </c>
      <c r="X467" s="83" t="s">
        <v>103</v>
      </c>
      <c r="Y467" t="s">
        <v>2429</v>
      </c>
      <c r="Z467" s="83" t="s">
        <v>102</v>
      </c>
      <c r="AA467" s="83" t="s">
        <v>102</v>
      </c>
      <c r="AB467" t="s">
        <v>3418</v>
      </c>
      <c r="AC467" s="83" t="s">
        <v>3990</v>
      </c>
      <c r="AD467" s="83" t="s">
        <v>111</v>
      </c>
      <c r="AE467" s="83" t="s">
        <v>105</v>
      </c>
      <c r="AF467" t="s">
        <v>2429</v>
      </c>
      <c r="AG467" s="83" t="s">
        <v>102</v>
      </c>
      <c r="AH467" s="83" t="s">
        <v>102</v>
      </c>
      <c r="AI467" t="s">
        <v>3418</v>
      </c>
      <c r="AJ467" s="83" t="s">
        <v>3990</v>
      </c>
      <c r="AK467" s="83" t="s">
        <v>111</v>
      </c>
      <c r="AL467" s="83" t="s">
        <v>105</v>
      </c>
      <c r="AM467" s="87" t="s">
        <v>106</v>
      </c>
      <c r="AN467" t="s">
        <v>2429</v>
      </c>
      <c r="AO467" t="s">
        <v>3418</v>
      </c>
      <c r="AP467" s="83" t="s">
        <v>3990</v>
      </c>
      <c r="AQ467" s="83" t="s">
        <v>144</v>
      </c>
      <c r="AR467" s="87" t="s">
        <v>106</v>
      </c>
      <c r="AT467" s="83" t="s">
        <v>107</v>
      </c>
      <c r="AU467" s="146" t="s">
        <v>107</v>
      </c>
      <c r="AV467" s="146" t="s">
        <v>107</v>
      </c>
      <c r="AX467" s="110" t="s">
        <v>107</v>
      </c>
      <c r="AY467" s="111"/>
      <c r="AZ467" s="112">
        <f t="shared" ca="1" si="32"/>
        <v>3974</v>
      </c>
      <c r="BA467" s="136">
        <f t="shared" ca="1" si="33"/>
        <v>41</v>
      </c>
      <c r="BB467" s="114" t="s">
        <v>136</v>
      </c>
      <c r="BC467" s="114" t="s">
        <v>108</v>
      </c>
      <c r="BD467" s="114"/>
      <c r="BE467" s="115" t="s">
        <v>102</v>
      </c>
      <c r="BF467" s="115" t="s">
        <v>102</v>
      </c>
      <c r="BG467" s="115" t="s">
        <v>102</v>
      </c>
      <c r="BH467" s="115" t="s">
        <v>102</v>
      </c>
      <c r="BI467" s="116"/>
      <c r="BJ467" s="117" t="s">
        <v>109</v>
      </c>
      <c r="BK467" s="117" t="s">
        <v>109</v>
      </c>
      <c r="BL467" s="83">
        <f t="shared" ca="1" si="34"/>
        <v>30</v>
      </c>
      <c r="BM467" s="83" t="s">
        <v>270</v>
      </c>
      <c r="BN467" s="83">
        <v>0</v>
      </c>
      <c r="BO467" s="83" t="s">
        <v>108</v>
      </c>
      <c r="BP467" s="83">
        <v>-800910</v>
      </c>
      <c r="BQ467" s="83" t="s">
        <v>381</v>
      </c>
      <c r="BR467" s="83" t="s">
        <v>157</v>
      </c>
      <c r="BS467" s="83" t="s">
        <v>502</v>
      </c>
      <c r="BT467" s="83">
        <v>-800910</v>
      </c>
      <c r="BU467" s="83" t="s">
        <v>381</v>
      </c>
      <c r="BV467" s="83" t="s">
        <v>157</v>
      </c>
      <c r="BW467" s="83" t="s">
        <v>502</v>
      </c>
      <c r="BY467" s="136">
        <v>0</v>
      </c>
      <c r="BZ467" s="136">
        <v>0</v>
      </c>
      <c r="CA467" s="136">
        <v>0</v>
      </c>
      <c r="CB467" s="136">
        <v>0</v>
      </c>
      <c r="CD467" s="136">
        <v>0</v>
      </c>
      <c r="CE467" s="136">
        <v>0</v>
      </c>
      <c r="CF467" s="136">
        <v>0</v>
      </c>
      <c r="CG467" s="136">
        <v>0</v>
      </c>
      <c r="CH467" s="136">
        <v>0</v>
      </c>
      <c r="CI467" s="136">
        <v>0</v>
      </c>
      <c r="CJ467" s="136">
        <v>0</v>
      </c>
      <c r="CK467" s="138">
        <v>0</v>
      </c>
      <c r="CL467" s="138">
        <v>0</v>
      </c>
      <c r="CM467" s="136">
        <v>0</v>
      </c>
      <c r="CN467" s="136">
        <v>0</v>
      </c>
      <c r="CO467" s="85">
        <v>43874</v>
      </c>
      <c r="CP467" s="83" t="s">
        <v>4513</v>
      </c>
      <c r="CQ467" s="83" t="s">
        <v>102</v>
      </c>
      <c r="CR467" s="83" t="s">
        <v>482</v>
      </c>
      <c r="CS467" s="83">
        <v>462</v>
      </c>
      <c r="CT467" s="83" t="s">
        <v>483</v>
      </c>
      <c r="CU467" s="83">
        <v>1</v>
      </c>
      <c r="CV467" s="83">
        <v>0</v>
      </c>
      <c r="CW467" s="83">
        <v>0</v>
      </c>
      <c r="CX467" s="83" t="s">
        <v>109</v>
      </c>
      <c r="CY467" s="83" t="s">
        <v>583</v>
      </c>
      <c r="CZ467" s="83">
        <v>0</v>
      </c>
      <c r="DA467" s="83">
        <v>0</v>
      </c>
      <c r="DB467" s="83">
        <f t="shared" si="31"/>
        <v>0</v>
      </c>
      <c r="DC467" s="83" t="s">
        <v>497</v>
      </c>
      <c r="DE467" s="136">
        <v>1</v>
      </c>
      <c r="DF467" s="136">
        <v>1</v>
      </c>
      <c r="DG467" s="215" t="s">
        <v>269</v>
      </c>
      <c r="DH467" s="136">
        <v>1</v>
      </c>
      <c r="DI467" s="136">
        <v>1</v>
      </c>
      <c r="DJ467" s="215" t="s">
        <v>269</v>
      </c>
      <c r="EE467" s="136" t="b">
        <v>1</v>
      </c>
      <c r="EF467" s="136" t="b">
        <v>1</v>
      </c>
      <c r="EG467" s="136" t="b">
        <v>1</v>
      </c>
      <c r="EH467" s="136" t="b">
        <v>1</v>
      </c>
      <c r="EL467" s="215" t="s">
        <v>269</v>
      </c>
    </row>
    <row r="468" spans="1:142" ht="60" customHeight="1" x14ac:dyDescent="0.55000000000000004">
      <c r="A468" s="83" t="s">
        <v>130</v>
      </c>
      <c r="B468" s="83" t="s">
        <v>98</v>
      </c>
      <c r="C468">
        <v>554286</v>
      </c>
      <c r="D468" t="s">
        <v>1112</v>
      </c>
      <c r="E468" t="s">
        <v>1112</v>
      </c>
      <c r="F468" s="83" t="s">
        <v>108</v>
      </c>
      <c r="G468" s="213">
        <v>39274</v>
      </c>
      <c r="H468" s="83" t="s">
        <v>102</v>
      </c>
      <c r="I468" s="213">
        <v>43245</v>
      </c>
      <c r="J468" s="83" t="s">
        <v>228</v>
      </c>
      <c r="K468" s="214">
        <v>407035196684</v>
      </c>
      <c r="L468" s="83" t="s">
        <v>135</v>
      </c>
      <c r="M468" s="213">
        <v>43738</v>
      </c>
      <c r="N468">
        <v>448724</v>
      </c>
      <c r="O468" s="145" t="s">
        <v>567</v>
      </c>
      <c r="P468" s="145" t="s">
        <v>99</v>
      </c>
      <c r="Q468" s="145" t="s">
        <v>100</v>
      </c>
      <c r="R468" s="145" t="s">
        <v>567</v>
      </c>
      <c r="V468">
        <v>2564</v>
      </c>
      <c r="W468" s="83" t="s">
        <v>101</v>
      </c>
      <c r="X468" s="83" t="s">
        <v>103</v>
      </c>
      <c r="Y468" t="s">
        <v>2430</v>
      </c>
      <c r="Z468" s="83" t="s">
        <v>102</v>
      </c>
      <c r="AA468" s="83" t="s">
        <v>102</v>
      </c>
      <c r="AB468" t="s">
        <v>3419</v>
      </c>
      <c r="AC468" s="83" t="s">
        <v>3991</v>
      </c>
      <c r="AD468" s="83" t="s">
        <v>144</v>
      </c>
      <c r="AE468" s="83" t="s">
        <v>105</v>
      </c>
      <c r="AF468" t="s">
        <v>2430</v>
      </c>
      <c r="AG468" s="83" t="s">
        <v>102</v>
      </c>
      <c r="AH468" s="83" t="s">
        <v>102</v>
      </c>
      <c r="AI468" t="s">
        <v>3419</v>
      </c>
      <c r="AJ468" s="83" t="s">
        <v>3991</v>
      </c>
      <c r="AK468" s="83" t="s">
        <v>144</v>
      </c>
      <c r="AL468" s="83" t="s">
        <v>105</v>
      </c>
      <c r="AM468" s="87" t="s">
        <v>106</v>
      </c>
      <c r="AN468" t="s">
        <v>2430</v>
      </c>
      <c r="AO468" t="s">
        <v>3419</v>
      </c>
      <c r="AP468" s="83" t="s">
        <v>3991</v>
      </c>
      <c r="AQ468" s="83" t="s">
        <v>111</v>
      </c>
      <c r="AR468" s="87" t="s">
        <v>106</v>
      </c>
      <c r="AT468" s="83" t="s">
        <v>107</v>
      </c>
      <c r="AU468" s="146" t="s">
        <v>107</v>
      </c>
      <c r="AV468" s="146" t="s">
        <v>107</v>
      </c>
      <c r="AX468" s="110" t="s">
        <v>107</v>
      </c>
      <c r="AY468" s="111"/>
      <c r="AZ468" s="112">
        <f t="shared" ca="1" si="32"/>
        <v>8685</v>
      </c>
      <c r="BA468" s="136">
        <f t="shared" ca="1" si="33"/>
        <v>85</v>
      </c>
      <c r="BB468" s="114" t="s">
        <v>134</v>
      </c>
      <c r="BC468" s="114" t="s">
        <v>108</v>
      </c>
      <c r="BD468" s="114"/>
      <c r="BE468" s="115" t="s">
        <v>102</v>
      </c>
      <c r="BF468" s="115" t="s">
        <v>102</v>
      </c>
      <c r="BG468" s="115" t="s">
        <v>102</v>
      </c>
      <c r="BH468" s="115" t="s">
        <v>102</v>
      </c>
      <c r="BI468" s="116"/>
      <c r="BJ468" s="117" t="s">
        <v>109</v>
      </c>
      <c r="BK468" s="117" t="s">
        <v>109</v>
      </c>
      <c r="BL468" s="83">
        <f t="shared" ca="1" si="34"/>
        <v>47</v>
      </c>
      <c r="BM468" s="83" t="s">
        <v>108</v>
      </c>
      <c r="BN468" s="83">
        <v>0</v>
      </c>
      <c r="BO468" s="83" t="s">
        <v>108</v>
      </c>
      <c r="BP468" s="83">
        <v>-802645</v>
      </c>
      <c r="BQ468" s="83" t="s">
        <v>312</v>
      </c>
      <c r="BR468" s="83" t="s">
        <v>153</v>
      </c>
      <c r="BS468" s="83" t="s">
        <v>499</v>
      </c>
      <c r="BT468" s="83">
        <v>-802645</v>
      </c>
      <c r="BU468" s="83" t="s">
        <v>312</v>
      </c>
      <c r="BV468" s="83" t="s">
        <v>153</v>
      </c>
      <c r="BW468" s="83" t="s">
        <v>499</v>
      </c>
      <c r="BY468" s="136">
        <v>0</v>
      </c>
      <c r="BZ468" s="136">
        <v>0</v>
      </c>
      <c r="CA468" s="136">
        <v>0</v>
      </c>
      <c r="CB468" s="136">
        <v>0</v>
      </c>
      <c r="CD468" s="136">
        <v>0</v>
      </c>
      <c r="CE468" s="136">
        <v>0</v>
      </c>
      <c r="CF468" s="136">
        <v>0</v>
      </c>
      <c r="CG468" s="136">
        <v>0</v>
      </c>
      <c r="CH468" s="136">
        <v>0</v>
      </c>
      <c r="CI468" s="136">
        <v>0</v>
      </c>
      <c r="CJ468" s="136">
        <v>0</v>
      </c>
      <c r="CK468" s="138">
        <v>0</v>
      </c>
      <c r="CL468" s="138">
        <v>0</v>
      </c>
      <c r="CM468" s="136">
        <v>0</v>
      </c>
      <c r="CN468" s="136">
        <v>0</v>
      </c>
      <c r="CO468" s="85">
        <v>43875</v>
      </c>
      <c r="CP468" s="83" t="s">
        <v>4514</v>
      </c>
      <c r="CQ468" s="83" t="s">
        <v>102</v>
      </c>
      <c r="CR468" s="83" t="s">
        <v>482</v>
      </c>
      <c r="CS468" s="83">
        <v>463</v>
      </c>
      <c r="CT468" s="83" t="s">
        <v>483</v>
      </c>
      <c r="CU468" s="83">
        <v>1</v>
      </c>
      <c r="CV468" s="83">
        <v>0</v>
      </c>
      <c r="CW468" s="83">
        <v>0</v>
      </c>
      <c r="CX468" s="83" t="s">
        <v>109</v>
      </c>
      <c r="CY468" s="83" t="s">
        <v>583</v>
      </c>
      <c r="CZ468" s="83">
        <v>0</v>
      </c>
      <c r="DA468" s="83">
        <v>0</v>
      </c>
      <c r="DB468" s="83">
        <f t="shared" si="31"/>
        <v>0</v>
      </c>
      <c r="DC468" s="83" t="s">
        <v>497</v>
      </c>
      <c r="DE468" s="136">
        <v>1</v>
      </c>
      <c r="DF468" s="136">
        <v>1</v>
      </c>
      <c r="DG468" s="215" t="s">
        <v>269</v>
      </c>
      <c r="DH468" s="136">
        <v>1</v>
      </c>
      <c r="DI468" s="136">
        <v>1</v>
      </c>
      <c r="DJ468" s="215" t="s">
        <v>269</v>
      </c>
      <c r="EE468" s="136" t="b">
        <v>1</v>
      </c>
      <c r="EF468" s="136" t="b">
        <v>1</v>
      </c>
      <c r="EG468" s="136" t="b">
        <v>1</v>
      </c>
      <c r="EH468" s="136" t="b">
        <v>1</v>
      </c>
      <c r="EL468" s="215" t="s">
        <v>269</v>
      </c>
    </row>
    <row r="469" spans="1:142" ht="60" customHeight="1" x14ac:dyDescent="0.55000000000000004">
      <c r="A469" s="83" t="s">
        <v>130</v>
      </c>
      <c r="B469" s="83" t="s">
        <v>98</v>
      </c>
      <c r="C469">
        <v>879441</v>
      </c>
      <c r="D469" t="s">
        <v>1113</v>
      </c>
      <c r="E469" t="s">
        <v>1113</v>
      </c>
      <c r="F469" s="83" t="s">
        <v>108</v>
      </c>
      <c r="G469" s="213">
        <v>33890</v>
      </c>
      <c r="H469" s="83" t="s">
        <v>102</v>
      </c>
      <c r="I469" s="213">
        <v>43330</v>
      </c>
      <c r="J469" s="83" t="s">
        <v>228</v>
      </c>
      <c r="K469" s="214">
        <v>453043934090</v>
      </c>
      <c r="L469" s="83" t="s">
        <v>97</v>
      </c>
      <c r="M469" s="213">
        <v>43653</v>
      </c>
      <c r="N469">
        <v>945026</v>
      </c>
      <c r="O469" s="145" t="s">
        <v>567</v>
      </c>
      <c r="P469" s="145" t="s">
        <v>99</v>
      </c>
      <c r="Q469" s="145" t="s">
        <v>100</v>
      </c>
      <c r="R469" s="145" t="s">
        <v>567</v>
      </c>
      <c r="V469">
        <v>7609</v>
      </c>
      <c r="W469" s="83" t="s">
        <v>101</v>
      </c>
      <c r="X469" s="83" t="s">
        <v>103</v>
      </c>
      <c r="Y469" t="s">
        <v>2431</v>
      </c>
      <c r="Z469" s="83" t="s">
        <v>102</v>
      </c>
      <c r="AA469" s="83" t="s">
        <v>102</v>
      </c>
      <c r="AB469" t="s">
        <v>3420</v>
      </c>
      <c r="AC469" s="83" t="s">
        <v>3992</v>
      </c>
      <c r="AD469" s="83" t="s">
        <v>144</v>
      </c>
      <c r="AE469" s="83" t="s">
        <v>105</v>
      </c>
      <c r="AF469" t="s">
        <v>2431</v>
      </c>
      <c r="AG469" s="83" t="s">
        <v>102</v>
      </c>
      <c r="AH469" s="83" t="s">
        <v>102</v>
      </c>
      <c r="AI469" t="s">
        <v>3420</v>
      </c>
      <c r="AJ469" s="83" t="s">
        <v>3992</v>
      </c>
      <c r="AK469" s="83" t="s">
        <v>144</v>
      </c>
      <c r="AL469" s="83" t="s">
        <v>105</v>
      </c>
      <c r="AM469" s="87" t="s">
        <v>106</v>
      </c>
      <c r="AN469" t="s">
        <v>2431</v>
      </c>
      <c r="AO469" t="s">
        <v>3420</v>
      </c>
      <c r="AP469" s="83" t="s">
        <v>3992</v>
      </c>
      <c r="AQ469" s="83" t="s">
        <v>144</v>
      </c>
      <c r="AR469" s="87" t="s">
        <v>106</v>
      </c>
      <c r="AT469" s="83" t="s">
        <v>107</v>
      </c>
      <c r="AU469" s="146" t="s">
        <v>107</v>
      </c>
      <c r="AV469" s="146" t="s">
        <v>107</v>
      </c>
      <c r="AX469" s="110" t="s">
        <v>107</v>
      </c>
      <c r="AY469" s="111"/>
      <c r="AZ469" s="112">
        <f t="shared" ca="1" si="32"/>
        <v>1322</v>
      </c>
      <c r="BA469" s="136">
        <f t="shared" ca="1" si="33"/>
        <v>86</v>
      </c>
      <c r="BB469" s="114" t="s">
        <v>134</v>
      </c>
      <c r="BC469" s="114" t="s">
        <v>108</v>
      </c>
      <c r="BD469" s="114"/>
      <c r="BE469" s="115" t="s">
        <v>102</v>
      </c>
      <c r="BF469" s="115" t="s">
        <v>102</v>
      </c>
      <c r="BG469" s="115" t="s">
        <v>102</v>
      </c>
      <c r="BH469" s="115" t="s">
        <v>102</v>
      </c>
      <c r="BI469" s="116"/>
      <c r="BJ469" s="117" t="s">
        <v>109</v>
      </c>
      <c r="BK469" s="117" t="s">
        <v>109</v>
      </c>
      <c r="BL469" s="83">
        <f t="shared" ca="1" si="34"/>
        <v>48</v>
      </c>
      <c r="BM469" s="83" t="s">
        <v>108</v>
      </c>
      <c r="BN469" s="83">
        <v>0</v>
      </c>
      <c r="BO469" s="83" t="s">
        <v>108</v>
      </c>
      <c r="BP469" s="83">
        <v>-804380</v>
      </c>
      <c r="BQ469" s="83" t="s">
        <v>198</v>
      </c>
      <c r="BR469" s="83" t="s">
        <v>164</v>
      </c>
      <c r="BS469" s="83" t="s">
        <v>499</v>
      </c>
      <c r="BT469" s="83">
        <v>-804380</v>
      </c>
      <c r="BU469" s="83" t="s">
        <v>198</v>
      </c>
      <c r="BV469" s="83" t="s">
        <v>164</v>
      </c>
      <c r="BW469" s="83" t="s">
        <v>499</v>
      </c>
      <c r="BY469" s="136">
        <v>0</v>
      </c>
      <c r="BZ469" s="136">
        <v>0</v>
      </c>
      <c r="CA469" s="136">
        <v>0</v>
      </c>
      <c r="CB469" s="136">
        <v>0</v>
      </c>
      <c r="CD469" s="136">
        <v>0</v>
      </c>
      <c r="CE469" s="136">
        <v>0</v>
      </c>
      <c r="CF469" s="136">
        <v>0</v>
      </c>
      <c r="CG469" s="136">
        <v>0</v>
      </c>
      <c r="CH469" s="136">
        <v>0</v>
      </c>
      <c r="CI469" s="136">
        <v>0</v>
      </c>
      <c r="CJ469" s="136">
        <v>0</v>
      </c>
      <c r="CK469" s="138">
        <v>0</v>
      </c>
      <c r="CL469" s="138">
        <v>0</v>
      </c>
      <c r="CM469" s="136">
        <v>0</v>
      </c>
      <c r="CN469" s="136">
        <v>0</v>
      </c>
      <c r="CO469" s="85">
        <v>43876</v>
      </c>
      <c r="CP469" s="83" t="s">
        <v>4515</v>
      </c>
      <c r="CQ469" s="83" t="s">
        <v>102</v>
      </c>
      <c r="CR469" s="83" t="s">
        <v>482</v>
      </c>
      <c r="CS469" s="83">
        <v>464</v>
      </c>
      <c r="CT469" s="83" t="s">
        <v>483</v>
      </c>
      <c r="CU469" s="83">
        <v>1</v>
      </c>
      <c r="CV469" s="83">
        <v>0</v>
      </c>
      <c r="CW469" s="83">
        <v>0</v>
      </c>
      <c r="CX469" s="83" t="s">
        <v>109</v>
      </c>
      <c r="CY469" s="83" t="s">
        <v>583</v>
      </c>
      <c r="CZ469" s="83">
        <v>0</v>
      </c>
      <c r="DA469" s="83">
        <v>0</v>
      </c>
      <c r="DB469" s="83">
        <f t="shared" si="31"/>
        <v>0</v>
      </c>
      <c r="DC469" s="83" t="s">
        <v>497</v>
      </c>
      <c r="DE469" s="136">
        <v>1</v>
      </c>
      <c r="DF469" s="136">
        <v>1</v>
      </c>
      <c r="DG469" s="215" t="s">
        <v>269</v>
      </c>
      <c r="DH469" s="136">
        <v>1</v>
      </c>
      <c r="DI469" s="136">
        <v>1</v>
      </c>
      <c r="DJ469" s="215" t="s">
        <v>269</v>
      </c>
      <c r="EE469" s="136" t="b">
        <v>1</v>
      </c>
      <c r="EF469" s="136" t="b">
        <v>1</v>
      </c>
      <c r="EG469" s="136" t="b">
        <v>1</v>
      </c>
      <c r="EH469" s="136" t="b">
        <v>1</v>
      </c>
      <c r="EL469" s="215" t="s">
        <v>269</v>
      </c>
    </row>
    <row r="470" spans="1:142" ht="60" customHeight="1" x14ac:dyDescent="0.55000000000000004">
      <c r="A470" s="83" t="s">
        <v>130</v>
      </c>
      <c r="B470" s="83" t="s">
        <v>98</v>
      </c>
      <c r="C470">
        <v>742664</v>
      </c>
      <c r="D470" t="s">
        <v>1114</v>
      </c>
      <c r="E470" t="s">
        <v>1114</v>
      </c>
      <c r="F470" s="83" t="s">
        <v>108</v>
      </c>
      <c r="G470" s="213">
        <v>34769</v>
      </c>
      <c r="H470" s="83" t="s">
        <v>102</v>
      </c>
      <c r="I470" s="213">
        <v>43165</v>
      </c>
      <c r="J470" s="83" t="s">
        <v>228</v>
      </c>
      <c r="K470" s="214">
        <v>897617339295</v>
      </c>
      <c r="L470" s="83" t="s">
        <v>126</v>
      </c>
      <c r="M470" s="213">
        <v>43539</v>
      </c>
      <c r="N470">
        <v>253387</v>
      </c>
      <c r="O470" s="145" t="s">
        <v>567</v>
      </c>
      <c r="P470" s="145" t="s">
        <v>99</v>
      </c>
      <c r="Q470" s="145" t="s">
        <v>100</v>
      </c>
      <c r="R470" s="145" t="s">
        <v>567</v>
      </c>
      <c r="V470">
        <v>1566</v>
      </c>
      <c r="W470" s="83" t="s">
        <v>1789</v>
      </c>
      <c r="X470" s="83" t="s">
        <v>103</v>
      </c>
      <c r="Y470" t="s">
        <v>2432</v>
      </c>
      <c r="Z470" s="83" t="s">
        <v>102</v>
      </c>
      <c r="AA470" s="83" t="s">
        <v>102</v>
      </c>
      <c r="AB470" t="s">
        <v>3421</v>
      </c>
      <c r="AC470" s="83" t="s">
        <v>3993</v>
      </c>
      <c r="AD470" s="83" t="s">
        <v>111</v>
      </c>
      <c r="AE470" s="83" t="s">
        <v>105</v>
      </c>
      <c r="AF470" t="s">
        <v>2432</v>
      </c>
      <c r="AG470" s="83" t="s">
        <v>102</v>
      </c>
      <c r="AH470" s="83" t="s">
        <v>102</v>
      </c>
      <c r="AI470" t="s">
        <v>3421</v>
      </c>
      <c r="AJ470" s="83" t="s">
        <v>3993</v>
      </c>
      <c r="AK470" s="83" t="s">
        <v>111</v>
      </c>
      <c r="AL470" s="83" t="s">
        <v>105</v>
      </c>
      <c r="AM470" s="87" t="s">
        <v>106</v>
      </c>
      <c r="AN470" t="s">
        <v>2432</v>
      </c>
      <c r="AO470" t="s">
        <v>3421</v>
      </c>
      <c r="AP470" s="83" t="s">
        <v>3993</v>
      </c>
      <c r="AQ470" s="83" t="s">
        <v>144</v>
      </c>
      <c r="AR470" s="87" t="s">
        <v>106</v>
      </c>
      <c r="AT470" s="83" t="s">
        <v>107</v>
      </c>
      <c r="AU470" s="146" t="s">
        <v>107</v>
      </c>
      <c r="AV470" s="146" t="s">
        <v>107</v>
      </c>
      <c r="AX470" s="110" t="s">
        <v>107</v>
      </c>
      <c r="AY470" s="111"/>
      <c r="AZ470" s="112">
        <f t="shared" ca="1" si="32"/>
        <v>6670</v>
      </c>
      <c r="BA470" s="136">
        <f t="shared" ca="1" si="33"/>
        <v>75</v>
      </c>
      <c r="BB470" s="114" t="s">
        <v>136</v>
      </c>
      <c r="BC470" s="114" t="s">
        <v>108</v>
      </c>
      <c r="BD470" s="114"/>
      <c r="BE470" s="115" t="s">
        <v>102</v>
      </c>
      <c r="BF470" s="115" t="s">
        <v>102</v>
      </c>
      <c r="BG470" s="115" t="s">
        <v>102</v>
      </c>
      <c r="BH470" s="115" t="s">
        <v>102</v>
      </c>
      <c r="BI470" s="116"/>
      <c r="BJ470" s="117" t="s">
        <v>109</v>
      </c>
      <c r="BK470" s="117" t="s">
        <v>109</v>
      </c>
      <c r="BL470" s="83">
        <f t="shared" ca="1" si="34"/>
        <v>88</v>
      </c>
      <c r="BM470" s="83" t="s">
        <v>270</v>
      </c>
      <c r="BN470" s="83">
        <v>0</v>
      </c>
      <c r="BO470" s="83" t="s">
        <v>108</v>
      </c>
      <c r="BP470" s="83">
        <v>-806115</v>
      </c>
      <c r="BQ470" s="83" t="s">
        <v>381</v>
      </c>
      <c r="BR470" s="83" t="s">
        <v>157</v>
      </c>
      <c r="BS470" s="83" t="s">
        <v>502</v>
      </c>
      <c r="BT470" s="83">
        <v>-806115</v>
      </c>
      <c r="BU470" s="83" t="s">
        <v>381</v>
      </c>
      <c r="BV470" s="83" t="s">
        <v>157</v>
      </c>
      <c r="BW470" s="83" t="s">
        <v>502</v>
      </c>
      <c r="BY470" s="136">
        <v>0</v>
      </c>
      <c r="BZ470" s="136">
        <v>0</v>
      </c>
      <c r="CA470" s="136">
        <v>0</v>
      </c>
      <c r="CB470" s="136">
        <v>0</v>
      </c>
      <c r="CD470" s="136">
        <v>0</v>
      </c>
      <c r="CE470" s="136">
        <v>0</v>
      </c>
      <c r="CF470" s="136">
        <v>0</v>
      </c>
      <c r="CG470" s="136">
        <v>0</v>
      </c>
      <c r="CH470" s="136">
        <v>0</v>
      </c>
      <c r="CI470" s="136">
        <v>0</v>
      </c>
      <c r="CJ470" s="136">
        <v>0</v>
      </c>
      <c r="CK470" s="138">
        <v>0</v>
      </c>
      <c r="CL470" s="138">
        <v>0</v>
      </c>
      <c r="CM470" s="136">
        <v>0</v>
      </c>
      <c r="CN470" s="136">
        <v>0</v>
      </c>
      <c r="CO470" s="85">
        <v>43877</v>
      </c>
      <c r="CP470" s="83" t="s">
        <v>4516</v>
      </c>
      <c r="CQ470" s="83" t="s">
        <v>102</v>
      </c>
      <c r="CR470" s="83" t="s">
        <v>482</v>
      </c>
      <c r="CS470" s="83">
        <v>465</v>
      </c>
      <c r="CT470" s="83" t="s">
        <v>483</v>
      </c>
      <c r="CU470" s="83">
        <v>1</v>
      </c>
      <c r="CV470" s="83">
        <v>0</v>
      </c>
      <c r="CW470" s="83">
        <v>0</v>
      </c>
      <c r="CX470" s="83" t="s">
        <v>109</v>
      </c>
      <c r="CY470" s="83" t="s">
        <v>583</v>
      </c>
      <c r="CZ470" s="83">
        <v>0</v>
      </c>
      <c r="DA470" s="83">
        <v>0</v>
      </c>
      <c r="DB470" s="83">
        <f t="shared" si="31"/>
        <v>0</v>
      </c>
      <c r="DC470" s="83" t="s">
        <v>497</v>
      </c>
      <c r="DE470" s="136">
        <v>1</v>
      </c>
      <c r="DF470" s="136">
        <v>1</v>
      </c>
      <c r="DG470" s="215" t="s">
        <v>269</v>
      </c>
      <c r="DH470" s="136">
        <v>1</v>
      </c>
      <c r="DI470" s="136">
        <v>1</v>
      </c>
      <c r="DJ470" s="215" t="s">
        <v>269</v>
      </c>
      <c r="EE470" s="136" t="b">
        <v>1</v>
      </c>
      <c r="EF470" s="136" t="b">
        <v>1</v>
      </c>
      <c r="EG470" s="136" t="b">
        <v>1</v>
      </c>
      <c r="EH470" s="136" t="b">
        <v>1</v>
      </c>
      <c r="EL470" s="215" t="s">
        <v>269</v>
      </c>
    </row>
    <row r="471" spans="1:142" ht="60" customHeight="1" x14ac:dyDescent="0.55000000000000004">
      <c r="A471" s="83" t="s">
        <v>130</v>
      </c>
      <c r="B471" s="83" t="s">
        <v>98</v>
      </c>
      <c r="C471">
        <v>194827</v>
      </c>
      <c r="D471" t="s">
        <v>1115</v>
      </c>
      <c r="E471" t="s">
        <v>1115</v>
      </c>
      <c r="F471" s="83" t="s">
        <v>108</v>
      </c>
      <c r="G471" s="213">
        <v>40914</v>
      </c>
      <c r="H471" s="83" t="s">
        <v>102</v>
      </c>
      <c r="I471" s="213">
        <v>43244</v>
      </c>
      <c r="J471" s="83" t="s">
        <v>228</v>
      </c>
      <c r="K471" s="214">
        <v>756748846896</v>
      </c>
      <c r="L471" s="83" t="s">
        <v>135</v>
      </c>
      <c r="M471" s="213">
        <v>43766</v>
      </c>
      <c r="N471">
        <v>220949</v>
      </c>
      <c r="O471" s="145" t="s">
        <v>567</v>
      </c>
      <c r="P471" s="145" t="s">
        <v>99</v>
      </c>
      <c r="Q471" s="145" t="s">
        <v>100</v>
      </c>
      <c r="R471" s="145" t="s">
        <v>567</v>
      </c>
      <c r="V471">
        <v>9079</v>
      </c>
      <c r="W471" s="83" t="s">
        <v>101</v>
      </c>
      <c r="X471" s="83" t="s">
        <v>103</v>
      </c>
      <c r="Y471" t="s">
        <v>2433</v>
      </c>
      <c r="Z471" s="83" t="s">
        <v>102</v>
      </c>
      <c r="AA471" s="83" t="s">
        <v>102</v>
      </c>
      <c r="AB471" t="s">
        <v>3422</v>
      </c>
      <c r="AC471" s="83" t="s">
        <v>3994</v>
      </c>
      <c r="AD471" s="83" t="s">
        <v>144</v>
      </c>
      <c r="AE471" s="83" t="s">
        <v>105</v>
      </c>
      <c r="AF471" t="s">
        <v>2433</v>
      </c>
      <c r="AG471" s="83" t="s">
        <v>102</v>
      </c>
      <c r="AH471" s="83" t="s">
        <v>102</v>
      </c>
      <c r="AI471" t="s">
        <v>3422</v>
      </c>
      <c r="AJ471" s="83" t="s">
        <v>3994</v>
      </c>
      <c r="AK471" s="83" t="s">
        <v>144</v>
      </c>
      <c r="AL471" s="83" t="s">
        <v>105</v>
      </c>
      <c r="AM471" s="87" t="s">
        <v>106</v>
      </c>
      <c r="AN471" t="s">
        <v>2433</v>
      </c>
      <c r="AO471" t="s">
        <v>3422</v>
      </c>
      <c r="AP471" s="83" t="s">
        <v>3994</v>
      </c>
      <c r="AQ471" s="83" t="s">
        <v>111</v>
      </c>
      <c r="AR471" s="87" t="s">
        <v>106</v>
      </c>
      <c r="AT471" s="83" t="s">
        <v>107</v>
      </c>
      <c r="AU471" s="146" t="s">
        <v>107</v>
      </c>
      <c r="AV471" s="146" t="s">
        <v>107</v>
      </c>
      <c r="AX471" s="110" t="s">
        <v>107</v>
      </c>
      <c r="AY471" s="111"/>
      <c r="AZ471" s="112">
        <f t="shared" ca="1" si="32"/>
        <v>4522</v>
      </c>
      <c r="BA471" s="136">
        <f t="shared" ca="1" si="33"/>
        <v>8</v>
      </c>
      <c r="BB471" s="114" t="s">
        <v>134</v>
      </c>
      <c r="BC471" s="114" t="s">
        <v>108</v>
      </c>
      <c r="BD471" s="114"/>
      <c r="BE471" s="115" t="s">
        <v>102</v>
      </c>
      <c r="BF471" s="115" t="s">
        <v>102</v>
      </c>
      <c r="BG471" s="115" t="s">
        <v>102</v>
      </c>
      <c r="BH471" s="115" t="s">
        <v>102</v>
      </c>
      <c r="BI471" s="116"/>
      <c r="BJ471" s="117" t="s">
        <v>109</v>
      </c>
      <c r="BK471" s="117" t="s">
        <v>109</v>
      </c>
      <c r="BL471" s="83">
        <f t="shared" ca="1" si="34"/>
        <v>53</v>
      </c>
      <c r="BM471" s="83" t="s">
        <v>108</v>
      </c>
      <c r="BN471" s="83">
        <v>0</v>
      </c>
      <c r="BO471" s="83" t="s">
        <v>108</v>
      </c>
      <c r="BP471" s="83">
        <v>-807850</v>
      </c>
      <c r="BQ471" s="83" t="s">
        <v>312</v>
      </c>
      <c r="BR471" s="83" t="s">
        <v>153</v>
      </c>
      <c r="BS471" s="83" t="s">
        <v>499</v>
      </c>
      <c r="BT471" s="83">
        <v>-807850</v>
      </c>
      <c r="BU471" s="83" t="s">
        <v>312</v>
      </c>
      <c r="BV471" s="83" t="s">
        <v>153</v>
      </c>
      <c r="BW471" s="83" t="s">
        <v>499</v>
      </c>
      <c r="BY471" s="136">
        <v>0</v>
      </c>
      <c r="BZ471" s="136">
        <v>0</v>
      </c>
      <c r="CA471" s="136">
        <v>0</v>
      </c>
      <c r="CB471" s="136">
        <v>0</v>
      </c>
      <c r="CD471" s="136">
        <v>0</v>
      </c>
      <c r="CE471" s="136">
        <v>0</v>
      </c>
      <c r="CF471" s="136">
        <v>0</v>
      </c>
      <c r="CG471" s="136">
        <v>0</v>
      </c>
      <c r="CH471" s="136">
        <v>0</v>
      </c>
      <c r="CI471" s="136">
        <v>0</v>
      </c>
      <c r="CJ471" s="136">
        <v>0</v>
      </c>
      <c r="CK471" s="138">
        <v>0</v>
      </c>
      <c r="CL471" s="138">
        <v>0</v>
      </c>
      <c r="CM471" s="136">
        <v>0</v>
      </c>
      <c r="CN471" s="136">
        <v>0</v>
      </c>
      <c r="CO471" s="85">
        <v>43878</v>
      </c>
      <c r="CP471" s="83" t="s">
        <v>4517</v>
      </c>
      <c r="CQ471" s="83" t="s">
        <v>102</v>
      </c>
      <c r="CR471" s="83" t="s">
        <v>482</v>
      </c>
      <c r="CS471" s="83">
        <v>466</v>
      </c>
      <c r="CT471" s="83" t="s">
        <v>483</v>
      </c>
      <c r="CU471" s="83">
        <v>1</v>
      </c>
      <c r="CV471" s="83">
        <v>0</v>
      </c>
      <c r="CW471" s="83">
        <v>0</v>
      </c>
      <c r="CX471" s="83" t="s">
        <v>109</v>
      </c>
      <c r="CY471" s="83" t="s">
        <v>583</v>
      </c>
      <c r="CZ471" s="83">
        <v>0</v>
      </c>
      <c r="DA471" s="83">
        <v>0</v>
      </c>
      <c r="DB471" s="83">
        <f t="shared" si="31"/>
        <v>0</v>
      </c>
      <c r="DC471" s="83" t="s">
        <v>497</v>
      </c>
      <c r="DE471" s="136">
        <v>1</v>
      </c>
      <c r="DF471" s="136">
        <v>1</v>
      </c>
      <c r="DG471" s="215" t="s">
        <v>269</v>
      </c>
      <c r="DH471" s="136">
        <v>1</v>
      </c>
      <c r="DI471" s="136">
        <v>1</v>
      </c>
      <c r="DJ471" s="215" t="s">
        <v>269</v>
      </c>
      <c r="EE471" s="136" t="b">
        <v>1</v>
      </c>
      <c r="EF471" s="136" t="b">
        <v>1</v>
      </c>
      <c r="EG471" s="136" t="b">
        <v>1</v>
      </c>
      <c r="EH471" s="136" t="b">
        <v>1</v>
      </c>
      <c r="EL471" s="215" t="s">
        <v>269</v>
      </c>
    </row>
    <row r="472" spans="1:142" ht="60" customHeight="1" x14ac:dyDescent="0.55000000000000004">
      <c r="A472" s="83" t="s">
        <v>130</v>
      </c>
      <c r="B472" s="83" t="s">
        <v>98</v>
      </c>
      <c r="C472">
        <v>633313</v>
      </c>
      <c r="D472" t="s">
        <v>1116</v>
      </c>
      <c r="E472" t="s">
        <v>1116</v>
      </c>
      <c r="F472" s="83" t="s">
        <v>108</v>
      </c>
      <c r="G472" s="213">
        <v>28867</v>
      </c>
      <c r="H472" s="83" t="s">
        <v>102</v>
      </c>
      <c r="I472" s="213">
        <v>43449</v>
      </c>
      <c r="J472" s="83" t="s">
        <v>228</v>
      </c>
      <c r="K472" s="214">
        <v>948774170929</v>
      </c>
      <c r="L472" s="83" t="s">
        <v>97</v>
      </c>
      <c r="M472" s="213">
        <v>43618</v>
      </c>
      <c r="N472">
        <v>669287</v>
      </c>
      <c r="O472" s="145" t="s">
        <v>567</v>
      </c>
      <c r="P472" s="145" t="s">
        <v>99</v>
      </c>
      <c r="Q472" s="145" t="s">
        <v>100</v>
      </c>
      <c r="R472" s="145" t="s">
        <v>567</v>
      </c>
      <c r="V472">
        <v>3940</v>
      </c>
      <c r="W472" s="83" t="s">
        <v>101</v>
      </c>
      <c r="X472" s="83" t="s">
        <v>103</v>
      </c>
      <c r="Y472" t="s">
        <v>2434</v>
      </c>
      <c r="Z472" s="83" t="s">
        <v>102</v>
      </c>
      <c r="AA472" s="83" t="s">
        <v>102</v>
      </c>
      <c r="AB472" t="s">
        <v>3423</v>
      </c>
      <c r="AC472" s="83" t="s">
        <v>3995</v>
      </c>
      <c r="AD472" s="83" t="s">
        <v>144</v>
      </c>
      <c r="AE472" s="83" t="s">
        <v>105</v>
      </c>
      <c r="AF472" t="s">
        <v>2434</v>
      </c>
      <c r="AG472" s="83" t="s">
        <v>102</v>
      </c>
      <c r="AH472" s="83" t="s">
        <v>102</v>
      </c>
      <c r="AI472" t="s">
        <v>3423</v>
      </c>
      <c r="AJ472" s="83" t="s">
        <v>3995</v>
      </c>
      <c r="AK472" s="83" t="s">
        <v>144</v>
      </c>
      <c r="AL472" s="83" t="s">
        <v>105</v>
      </c>
      <c r="AM472" s="87" t="s">
        <v>106</v>
      </c>
      <c r="AN472" t="s">
        <v>2434</v>
      </c>
      <c r="AO472" t="s">
        <v>3423</v>
      </c>
      <c r="AP472" s="83" t="s">
        <v>3995</v>
      </c>
      <c r="AQ472" s="83" t="s">
        <v>144</v>
      </c>
      <c r="AR472" s="87" t="s">
        <v>106</v>
      </c>
      <c r="AT472" s="83" t="s">
        <v>107</v>
      </c>
      <c r="AU472" s="146" t="s">
        <v>107</v>
      </c>
      <c r="AV472" s="146" t="s">
        <v>107</v>
      </c>
      <c r="AX472" s="110" t="s">
        <v>107</v>
      </c>
      <c r="AY472" s="111"/>
      <c r="AZ472" s="112">
        <f t="shared" ca="1" si="32"/>
        <v>4442</v>
      </c>
      <c r="BA472" s="136">
        <f t="shared" ca="1" si="33"/>
        <v>96</v>
      </c>
      <c r="BB472" s="114" t="s">
        <v>134</v>
      </c>
      <c r="BC472" s="114" t="s">
        <v>108</v>
      </c>
      <c r="BD472" s="114"/>
      <c r="BE472" s="115" t="s">
        <v>102</v>
      </c>
      <c r="BF472" s="115" t="s">
        <v>102</v>
      </c>
      <c r="BG472" s="115" t="s">
        <v>102</v>
      </c>
      <c r="BH472" s="115" t="s">
        <v>102</v>
      </c>
      <c r="BI472" s="116"/>
      <c r="BJ472" s="117" t="s">
        <v>109</v>
      </c>
      <c r="BK472" s="117" t="s">
        <v>109</v>
      </c>
      <c r="BL472" s="83">
        <f t="shared" ca="1" si="34"/>
        <v>61</v>
      </c>
      <c r="BM472" s="83" t="s">
        <v>108</v>
      </c>
      <c r="BN472" s="83">
        <v>0</v>
      </c>
      <c r="BO472" s="83" t="s">
        <v>108</v>
      </c>
      <c r="BP472" s="83">
        <v>-809585</v>
      </c>
      <c r="BQ472" s="83" t="s">
        <v>198</v>
      </c>
      <c r="BR472" s="83" t="s">
        <v>164</v>
      </c>
      <c r="BS472" s="83" t="s">
        <v>499</v>
      </c>
      <c r="BT472" s="83">
        <v>-809585</v>
      </c>
      <c r="BU472" s="83" t="s">
        <v>198</v>
      </c>
      <c r="BV472" s="83" t="s">
        <v>164</v>
      </c>
      <c r="BW472" s="83" t="s">
        <v>499</v>
      </c>
      <c r="BY472" s="136">
        <v>0</v>
      </c>
      <c r="BZ472" s="136">
        <v>0</v>
      </c>
      <c r="CA472" s="136">
        <v>0</v>
      </c>
      <c r="CB472" s="136">
        <v>0</v>
      </c>
      <c r="CD472" s="136">
        <v>0</v>
      </c>
      <c r="CE472" s="136">
        <v>0</v>
      </c>
      <c r="CF472" s="136">
        <v>0</v>
      </c>
      <c r="CG472" s="136">
        <v>0</v>
      </c>
      <c r="CH472" s="136">
        <v>0</v>
      </c>
      <c r="CI472" s="136">
        <v>0</v>
      </c>
      <c r="CJ472" s="136">
        <v>0</v>
      </c>
      <c r="CK472" s="138">
        <v>0</v>
      </c>
      <c r="CL472" s="138">
        <v>0</v>
      </c>
      <c r="CM472" s="136">
        <v>0</v>
      </c>
      <c r="CN472" s="136">
        <v>0</v>
      </c>
      <c r="CO472" s="85">
        <v>43879</v>
      </c>
      <c r="CP472" s="83" t="s">
        <v>4518</v>
      </c>
      <c r="CQ472" s="83" t="s">
        <v>102</v>
      </c>
      <c r="CR472" s="83" t="s">
        <v>482</v>
      </c>
      <c r="CS472" s="83">
        <v>467</v>
      </c>
      <c r="CT472" s="83" t="s">
        <v>483</v>
      </c>
      <c r="CU472" s="83">
        <v>1</v>
      </c>
      <c r="CV472" s="83">
        <v>0</v>
      </c>
      <c r="CW472" s="83">
        <v>0</v>
      </c>
      <c r="CX472" s="83" t="s">
        <v>109</v>
      </c>
      <c r="CY472" s="83" t="s">
        <v>583</v>
      </c>
      <c r="CZ472" s="83">
        <v>0</v>
      </c>
      <c r="DA472" s="83">
        <v>0</v>
      </c>
      <c r="DB472" s="83">
        <f t="shared" si="31"/>
        <v>0</v>
      </c>
      <c r="DC472" s="83" t="s">
        <v>497</v>
      </c>
      <c r="DE472" s="136">
        <v>1</v>
      </c>
      <c r="DF472" s="136">
        <v>1</v>
      </c>
      <c r="DG472" s="215" t="s">
        <v>269</v>
      </c>
      <c r="DH472" s="136">
        <v>1</v>
      </c>
      <c r="DI472" s="136">
        <v>1</v>
      </c>
      <c r="DJ472" s="215" t="s">
        <v>269</v>
      </c>
      <c r="EE472" s="136" t="b">
        <v>1</v>
      </c>
      <c r="EF472" s="136" t="b">
        <v>1</v>
      </c>
      <c r="EG472" s="136" t="b">
        <v>1</v>
      </c>
      <c r="EH472" s="136" t="b">
        <v>1</v>
      </c>
      <c r="EL472" s="215" t="s">
        <v>269</v>
      </c>
    </row>
    <row r="473" spans="1:142" ht="60" customHeight="1" x14ac:dyDescent="0.55000000000000004">
      <c r="A473" s="83" t="s">
        <v>130</v>
      </c>
      <c r="B473" s="83" t="s">
        <v>98</v>
      </c>
      <c r="C473">
        <v>238112</v>
      </c>
      <c r="D473" t="s">
        <v>1117</v>
      </c>
      <c r="E473" t="s">
        <v>1117</v>
      </c>
      <c r="F473" s="83" t="s">
        <v>108</v>
      </c>
      <c r="G473" s="213">
        <v>42701</v>
      </c>
      <c r="H473" s="83" t="s">
        <v>102</v>
      </c>
      <c r="I473" s="213">
        <v>43399</v>
      </c>
      <c r="J473" s="83" t="s">
        <v>228</v>
      </c>
      <c r="K473" s="214">
        <v>210952833717</v>
      </c>
      <c r="L473" s="83" t="s">
        <v>135</v>
      </c>
      <c r="M473" s="213">
        <v>43650</v>
      </c>
      <c r="N473">
        <v>776855</v>
      </c>
      <c r="O473" s="145" t="s">
        <v>567</v>
      </c>
      <c r="P473" s="145" t="s">
        <v>99</v>
      </c>
      <c r="Q473" s="145" t="s">
        <v>100</v>
      </c>
      <c r="R473" s="145" t="s">
        <v>567</v>
      </c>
      <c r="V473">
        <v>1898</v>
      </c>
      <c r="W473" s="83" t="s">
        <v>1790</v>
      </c>
      <c r="X473" s="83" t="s">
        <v>103</v>
      </c>
      <c r="Y473" t="s">
        <v>2435</v>
      </c>
      <c r="Z473" s="83" t="s">
        <v>102</v>
      </c>
      <c r="AA473" s="83" t="s">
        <v>102</v>
      </c>
      <c r="AB473" t="s">
        <v>3424</v>
      </c>
      <c r="AC473" s="83" t="s">
        <v>3996</v>
      </c>
      <c r="AD473" s="83" t="s">
        <v>111</v>
      </c>
      <c r="AE473" s="83" t="s">
        <v>105</v>
      </c>
      <c r="AF473" t="s">
        <v>2435</v>
      </c>
      <c r="AG473" s="83" t="s">
        <v>102</v>
      </c>
      <c r="AH473" s="83" t="s">
        <v>102</v>
      </c>
      <c r="AI473" t="s">
        <v>3424</v>
      </c>
      <c r="AJ473" s="83" t="s">
        <v>3996</v>
      </c>
      <c r="AK473" s="83" t="s">
        <v>111</v>
      </c>
      <c r="AL473" s="83" t="s">
        <v>105</v>
      </c>
      <c r="AM473" s="87" t="s">
        <v>106</v>
      </c>
      <c r="AN473" t="s">
        <v>2435</v>
      </c>
      <c r="AO473" t="s">
        <v>3424</v>
      </c>
      <c r="AP473" s="83" t="s">
        <v>3996</v>
      </c>
      <c r="AQ473" s="83" t="s">
        <v>144</v>
      </c>
      <c r="AR473" s="87" t="s">
        <v>106</v>
      </c>
      <c r="AT473" s="83" t="s">
        <v>107</v>
      </c>
      <c r="AU473" s="146" t="s">
        <v>107</v>
      </c>
      <c r="AV473" s="146" t="s">
        <v>107</v>
      </c>
      <c r="AX473" s="110" t="s">
        <v>107</v>
      </c>
      <c r="AY473" s="111"/>
      <c r="AZ473" s="112">
        <f t="shared" ca="1" si="32"/>
        <v>6675</v>
      </c>
      <c r="BA473" s="136">
        <f t="shared" ca="1" si="33"/>
        <v>32</v>
      </c>
      <c r="BB473" s="114" t="s">
        <v>136</v>
      </c>
      <c r="BC473" s="114" t="s">
        <v>108</v>
      </c>
      <c r="BD473" s="114"/>
      <c r="BE473" s="115" t="s">
        <v>102</v>
      </c>
      <c r="BF473" s="115" t="s">
        <v>102</v>
      </c>
      <c r="BG473" s="115" t="s">
        <v>102</v>
      </c>
      <c r="BH473" s="115" t="s">
        <v>102</v>
      </c>
      <c r="BI473" s="116"/>
      <c r="BJ473" s="117" t="s">
        <v>109</v>
      </c>
      <c r="BK473" s="117" t="s">
        <v>109</v>
      </c>
      <c r="BL473" s="83">
        <f t="shared" ca="1" si="34"/>
        <v>55</v>
      </c>
      <c r="BM473" s="83" t="s">
        <v>270</v>
      </c>
      <c r="BN473" s="83">
        <v>0</v>
      </c>
      <c r="BO473" s="83" t="s">
        <v>108</v>
      </c>
      <c r="BP473" s="83">
        <v>-811320</v>
      </c>
      <c r="BQ473" s="83" t="s">
        <v>381</v>
      </c>
      <c r="BR473" s="83" t="s">
        <v>157</v>
      </c>
      <c r="BS473" s="83" t="s">
        <v>502</v>
      </c>
      <c r="BT473" s="83">
        <v>-811320</v>
      </c>
      <c r="BU473" s="83" t="s">
        <v>381</v>
      </c>
      <c r="BV473" s="83" t="s">
        <v>157</v>
      </c>
      <c r="BW473" s="83" t="s">
        <v>502</v>
      </c>
      <c r="BY473" s="136">
        <v>0</v>
      </c>
      <c r="BZ473" s="136">
        <v>0</v>
      </c>
      <c r="CA473" s="136">
        <v>0</v>
      </c>
      <c r="CB473" s="136">
        <v>0</v>
      </c>
      <c r="CD473" s="136">
        <v>0</v>
      </c>
      <c r="CE473" s="136">
        <v>0</v>
      </c>
      <c r="CF473" s="136">
        <v>0</v>
      </c>
      <c r="CG473" s="136">
        <v>0</v>
      </c>
      <c r="CH473" s="136">
        <v>0</v>
      </c>
      <c r="CI473" s="136">
        <v>0</v>
      </c>
      <c r="CJ473" s="136">
        <v>0</v>
      </c>
      <c r="CK473" s="138">
        <v>0</v>
      </c>
      <c r="CL473" s="138">
        <v>0</v>
      </c>
      <c r="CM473" s="136">
        <v>0</v>
      </c>
      <c r="CN473" s="136">
        <v>0</v>
      </c>
      <c r="CO473" s="85">
        <v>43646</v>
      </c>
      <c r="CP473" s="83" t="s">
        <v>4519</v>
      </c>
      <c r="CQ473" s="83" t="s">
        <v>102</v>
      </c>
      <c r="CR473" s="83" t="s">
        <v>482</v>
      </c>
      <c r="CS473" s="83">
        <v>468</v>
      </c>
      <c r="CT473" s="83" t="s">
        <v>483</v>
      </c>
      <c r="CU473" s="83">
        <v>1</v>
      </c>
      <c r="CV473" s="83">
        <v>0</v>
      </c>
      <c r="CW473" s="83">
        <v>0</v>
      </c>
      <c r="CX473" s="83" t="s">
        <v>109</v>
      </c>
      <c r="CY473" s="83" t="s">
        <v>583</v>
      </c>
      <c r="CZ473" s="83">
        <v>0</v>
      </c>
      <c r="DA473" s="83">
        <v>0</v>
      </c>
      <c r="DB473" s="83">
        <f t="shared" si="31"/>
        <v>0</v>
      </c>
      <c r="DC473" s="83" t="s">
        <v>497</v>
      </c>
      <c r="DE473" s="136">
        <v>1</v>
      </c>
      <c r="DF473" s="136">
        <v>1</v>
      </c>
      <c r="DG473" s="215" t="s">
        <v>269</v>
      </c>
      <c r="DH473" s="136">
        <v>1</v>
      </c>
      <c r="DI473" s="136">
        <v>1</v>
      </c>
      <c r="DJ473" s="215" t="s">
        <v>269</v>
      </c>
      <c r="EE473" s="136" t="b">
        <v>1</v>
      </c>
      <c r="EF473" s="136" t="b">
        <v>1</v>
      </c>
      <c r="EG473" s="136" t="b">
        <v>1</v>
      </c>
      <c r="EH473" s="136" t="b">
        <v>1</v>
      </c>
      <c r="EL473" s="215" t="s">
        <v>269</v>
      </c>
    </row>
    <row r="474" spans="1:142" ht="60" customHeight="1" x14ac:dyDescent="0.55000000000000004">
      <c r="A474" s="83" t="s">
        <v>130</v>
      </c>
      <c r="B474" s="83" t="s">
        <v>98</v>
      </c>
      <c r="C474">
        <v>142019</v>
      </c>
      <c r="D474" t="s">
        <v>1118</v>
      </c>
      <c r="E474" t="s">
        <v>1118</v>
      </c>
      <c r="F474" s="83" t="s">
        <v>108</v>
      </c>
      <c r="G474" s="213">
        <v>35755</v>
      </c>
      <c r="H474" s="83" t="s">
        <v>102</v>
      </c>
      <c r="I474" s="213">
        <v>43180</v>
      </c>
      <c r="J474" s="83" t="s">
        <v>228</v>
      </c>
      <c r="K474" s="214">
        <v>805456773039</v>
      </c>
      <c r="L474" s="83" t="s">
        <v>97</v>
      </c>
      <c r="M474" s="213">
        <v>43741</v>
      </c>
      <c r="N474">
        <v>588851</v>
      </c>
      <c r="O474" s="145" t="s">
        <v>567</v>
      </c>
      <c r="P474" s="145" t="s">
        <v>99</v>
      </c>
      <c r="Q474" s="145" t="s">
        <v>100</v>
      </c>
      <c r="R474" s="145" t="s">
        <v>567</v>
      </c>
      <c r="V474">
        <v>8913</v>
      </c>
      <c r="W474" s="83" t="s">
        <v>101</v>
      </c>
      <c r="X474" s="83" t="s">
        <v>103</v>
      </c>
      <c r="Y474" t="s">
        <v>2436</v>
      </c>
      <c r="Z474" s="83" t="s">
        <v>102</v>
      </c>
      <c r="AA474" s="83" t="s">
        <v>102</v>
      </c>
      <c r="AB474" t="s">
        <v>3425</v>
      </c>
      <c r="AC474" s="83" t="s">
        <v>3997</v>
      </c>
      <c r="AD474" s="83" t="s">
        <v>144</v>
      </c>
      <c r="AE474" s="83" t="s">
        <v>105</v>
      </c>
      <c r="AF474" t="s">
        <v>2436</v>
      </c>
      <c r="AG474" s="83" t="s">
        <v>102</v>
      </c>
      <c r="AH474" s="83" t="s">
        <v>102</v>
      </c>
      <c r="AI474" t="s">
        <v>3425</v>
      </c>
      <c r="AJ474" s="83" t="s">
        <v>3997</v>
      </c>
      <c r="AK474" s="83" t="s">
        <v>144</v>
      </c>
      <c r="AL474" s="83" t="s">
        <v>105</v>
      </c>
      <c r="AM474" s="87" t="s">
        <v>106</v>
      </c>
      <c r="AN474" t="s">
        <v>2436</v>
      </c>
      <c r="AO474" t="s">
        <v>3425</v>
      </c>
      <c r="AP474" s="83" t="s">
        <v>3997</v>
      </c>
      <c r="AQ474" s="83" t="s">
        <v>111</v>
      </c>
      <c r="AR474" s="87" t="s">
        <v>106</v>
      </c>
      <c r="AT474" s="83" t="s">
        <v>107</v>
      </c>
      <c r="AU474" s="146" t="s">
        <v>107</v>
      </c>
      <c r="AV474" s="146" t="s">
        <v>107</v>
      </c>
      <c r="AX474" s="110" t="s">
        <v>107</v>
      </c>
      <c r="AY474" s="111"/>
      <c r="AZ474" s="112">
        <f t="shared" ca="1" si="32"/>
        <v>7930</v>
      </c>
      <c r="BA474" s="136">
        <f t="shared" ca="1" si="33"/>
        <v>38</v>
      </c>
      <c r="BB474" s="114" t="s">
        <v>134</v>
      </c>
      <c r="BC474" s="114" t="s">
        <v>108</v>
      </c>
      <c r="BD474" s="114"/>
      <c r="BE474" s="115" t="s">
        <v>102</v>
      </c>
      <c r="BF474" s="115" t="s">
        <v>102</v>
      </c>
      <c r="BG474" s="115" t="s">
        <v>102</v>
      </c>
      <c r="BH474" s="115" t="s">
        <v>102</v>
      </c>
      <c r="BI474" s="116"/>
      <c r="BJ474" s="117" t="s">
        <v>109</v>
      </c>
      <c r="BK474" s="117" t="s">
        <v>109</v>
      </c>
      <c r="BL474" s="83">
        <f t="shared" ca="1" si="34"/>
        <v>48</v>
      </c>
      <c r="BM474" s="83" t="s">
        <v>108</v>
      </c>
      <c r="BN474" s="83">
        <v>0</v>
      </c>
      <c r="BO474" s="83" t="s">
        <v>108</v>
      </c>
      <c r="BP474" s="83">
        <v>-813055</v>
      </c>
      <c r="BQ474" s="83" t="s">
        <v>312</v>
      </c>
      <c r="BR474" s="83" t="s">
        <v>153</v>
      </c>
      <c r="BS474" s="83" t="s">
        <v>499</v>
      </c>
      <c r="BT474" s="83">
        <v>-813055</v>
      </c>
      <c r="BU474" s="83" t="s">
        <v>312</v>
      </c>
      <c r="BV474" s="83" t="s">
        <v>153</v>
      </c>
      <c r="BW474" s="83" t="s">
        <v>499</v>
      </c>
      <c r="BY474" s="136">
        <v>0</v>
      </c>
      <c r="BZ474" s="136">
        <v>0</v>
      </c>
      <c r="CA474" s="136">
        <v>0</v>
      </c>
      <c r="CB474" s="136">
        <v>0</v>
      </c>
      <c r="CD474" s="136">
        <v>0</v>
      </c>
      <c r="CE474" s="136">
        <v>0</v>
      </c>
      <c r="CF474" s="136">
        <v>0</v>
      </c>
      <c r="CG474" s="136">
        <v>0</v>
      </c>
      <c r="CH474" s="136">
        <v>0</v>
      </c>
      <c r="CI474" s="136">
        <v>0</v>
      </c>
      <c r="CJ474" s="136">
        <v>0</v>
      </c>
      <c r="CK474" s="138">
        <v>0</v>
      </c>
      <c r="CL474" s="138">
        <v>0</v>
      </c>
      <c r="CM474" s="136">
        <v>0</v>
      </c>
      <c r="CN474" s="136">
        <v>0</v>
      </c>
      <c r="CO474" s="85">
        <v>43647</v>
      </c>
      <c r="CP474" s="83" t="s">
        <v>4520</v>
      </c>
      <c r="CQ474" s="83" t="s">
        <v>102</v>
      </c>
      <c r="CR474" s="83" t="s">
        <v>482</v>
      </c>
      <c r="CS474" s="83">
        <v>469</v>
      </c>
      <c r="CT474" s="83" t="s">
        <v>483</v>
      </c>
      <c r="CU474" s="83">
        <v>1</v>
      </c>
      <c r="CV474" s="83">
        <v>0</v>
      </c>
      <c r="CW474" s="83">
        <v>0</v>
      </c>
      <c r="CX474" s="83" t="s">
        <v>109</v>
      </c>
      <c r="CY474" s="83" t="s">
        <v>583</v>
      </c>
      <c r="CZ474" s="83">
        <v>0</v>
      </c>
      <c r="DA474" s="83">
        <v>0</v>
      </c>
      <c r="DB474" s="83">
        <f t="shared" si="31"/>
        <v>0</v>
      </c>
      <c r="DC474" s="83" t="s">
        <v>497</v>
      </c>
      <c r="DE474" s="136">
        <v>1</v>
      </c>
      <c r="DF474" s="136">
        <v>1</v>
      </c>
      <c r="DG474" s="215" t="s">
        <v>269</v>
      </c>
      <c r="DH474" s="136">
        <v>1</v>
      </c>
      <c r="DI474" s="136">
        <v>1</v>
      </c>
      <c r="DJ474" s="215" t="s">
        <v>269</v>
      </c>
      <c r="EE474" s="136" t="b">
        <v>1</v>
      </c>
      <c r="EF474" s="136" t="b">
        <v>1</v>
      </c>
      <c r="EG474" s="136" t="b">
        <v>1</v>
      </c>
      <c r="EH474" s="136" t="b">
        <v>1</v>
      </c>
      <c r="EL474" s="215" t="s">
        <v>269</v>
      </c>
    </row>
    <row r="475" spans="1:142" ht="60" customHeight="1" x14ac:dyDescent="0.55000000000000004">
      <c r="A475" s="83" t="s">
        <v>130</v>
      </c>
      <c r="B475" s="83" t="s">
        <v>98</v>
      </c>
      <c r="C475">
        <v>603736</v>
      </c>
      <c r="D475" t="s">
        <v>1119</v>
      </c>
      <c r="E475" t="s">
        <v>1119</v>
      </c>
      <c r="F475" s="83" t="s">
        <v>108</v>
      </c>
      <c r="G475" s="213">
        <v>37761</v>
      </c>
      <c r="H475" s="83" t="s">
        <v>102</v>
      </c>
      <c r="I475" s="213">
        <v>43183</v>
      </c>
      <c r="J475" s="83" t="s">
        <v>228</v>
      </c>
      <c r="K475" s="214">
        <v>887781613581</v>
      </c>
      <c r="L475" s="83" t="s">
        <v>126</v>
      </c>
      <c r="M475" s="213">
        <v>43762</v>
      </c>
      <c r="N475">
        <v>533620</v>
      </c>
      <c r="O475" s="145" t="s">
        <v>567</v>
      </c>
      <c r="P475" s="145" t="s">
        <v>99</v>
      </c>
      <c r="Q475" s="145" t="s">
        <v>100</v>
      </c>
      <c r="R475" s="145" t="s">
        <v>567</v>
      </c>
      <c r="V475">
        <v>7827</v>
      </c>
      <c r="W475" s="83" t="s">
        <v>101</v>
      </c>
      <c r="X475" s="83" t="s">
        <v>103</v>
      </c>
      <c r="Y475" t="s">
        <v>2437</v>
      </c>
      <c r="Z475" s="83" t="s">
        <v>102</v>
      </c>
      <c r="AA475" s="83" t="s">
        <v>102</v>
      </c>
      <c r="AB475" t="s">
        <v>3426</v>
      </c>
      <c r="AC475" s="83" t="s">
        <v>3998</v>
      </c>
      <c r="AD475" s="83" t="s">
        <v>144</v>
      </c>
      <c r="AE475" s="83" t="s">
        <v>105</v>
      </c>
      <c r="AF475" t="s">
        <v>2437</v>
      </c>
      <c r="AG475" s="83" t="s">
        <v>102</v>
      </c>
      <c r="AH475" s="83" t="s">
        <v>102</v>
      </c>
      <c r="AI475" t="s">
        <v>3426</v>
      </c>
      <c r="AJ475" s="83" t="s">
        <v>3998</v>
      </c>
      <c r="AK475" s="83" t="s">
        <v>144</v>
      </c>
      <c r="AL475" s="83" t="s">
        <v>105</v>
      </c>
      <c r="AM475" s="87" t="s">
        <v>106</v>
      </c>
      <c r="AN475" t="s">
        <v>2437</v>
      </c>
      <c r="AO475" t="s">
        <v>3426</v>
      </c>
      <c r="AP475" s="83" t="s">
        <v>3998</v>
      </c>
      <c r="AQ475" s="83" t="s">
        <v>144</v>
      </c>
      <c r="AR475" s="87" t="s">
        <v>106</v>
      </c>
      <c r="AT475" s="83" t="s">
        <v>107</v>
      </c>
      <c r="AU475" s="146" t="s">
        <v>107</v>
      </c>
      <c r="AV475" s="146" t="s">
        <v>107</v>
      </c>
      <c r="AX475" s="110" t="s">
        <v>107</v>
      </c>
      <c r="AY475" s="111"/>
      <c r="AZ475" s="112">
        <f t="shared" ca="1" si="32"/>
        <v>7361</v>
      </c>
      <c r="BA475" s="136">
        <f t="shared" ca="1" si="33"/>
        <v>58</v>
      </c>
      <c r="BB475" s="114" t="s">
        <v>134</v>
      </c>
      <c r="BC475" s="114" t="s">
        <v>108</v>
      </c>
      <c r="BD475" s="114"/>
      <c r="BE475" s="115" t="s">
        <v>102</v>
      </c>
      <c r="BF475" s="115" t="s">
        <v>102</v>
      </c>
      <c r="BG475" s="115" t="s">
        <v>102</v>
      </c>
      <c r="BH475" s="115" t="s">
        <v>102</v>
      </c>
      <c r="BI475" s="116"/>
      <c r="BJ475" s="117" t="s">
        <v>109</v>
      </c>
      <c r="BK475" s="117" t="s">
        <v>109</v>
      </c>
      <c r="BL475" s="83">
        <f t="shared" ca="1" si="34"/>
        <v>23</v>
      </c>
      <c r="BM475" s="83" t="s">
        <v>108</v>
      </c>
      <c r="BN475" s="83">
        <v>0</v>
      </c>
      <c r="BO475" s="83" t="s">
        <v>108</v>
      </c>
      <c r="BP475" s="83">
        <v>-814790</v>
      </c>
      <c r="BQ475" s="83" t="s">
        <v>198</v>
      </c>
      <c r="BR475" s="83" t="s">
        <v>164</v>
      </c>
      <c r="BS475" s="83" t="s">
        <v>499</v>
      </c>
      <c r="BT475" s="83">
        <v>-814790</v>
      </c>
      <c r="BU475" s="83" t="s">
        <v>198</v>
      </c>
      <c r="BV475" s="83" t="s">
        <v>164</v>
      </c>
      <c r="BW475" s="83" t="s">
        <v>499</v>
      </c>
      <c r="BY475" s="136">
        <v>0</v>
      </c>
      <c r="BZ475" s="136">
        <v>0</v>
      </c>
      <c r="CA475" s="136">
        <v>0</v>
      </c>
      <c r="CB475" s="136">
        <v>0</v>
      </c>
      <c r="CD475" s="136">
        <v>0</v>
      </c>
      <c r="CE475" s="136">
        <v>0</v>
      </c>
      <c r="CF475" s="136">
        <v>0</v>
      </c>
      <c r="CG475" s="136">
        <v>0</v>
      </c>
      <c r="CH475" s="136">
        <v>0</v>
      </c>
      <c r="CI475" s="136">
        <v>0</v>
      </c>
      <c r="CJ475" s="136">
        <v>0</v>
      </c>
      <c r="CK475" s="138">
        <v>0</v>
      </c>
      <c r="CL475" s="138">
        <v>0</v>
      </c>
      <c r="CM475" s="136">
        <v>0</v>
      </c>
      <c r="CN475" s="136">
        <v>0</v>
      </c>
      <c r="CO475" s="85">
        <v>43648</v>
      </c>
      <c r="CP475" s="83" t="s">
        <v>4521</v>
      </c>
      <c r="CQ475" s="83" t="s">
        <v>102</v>
      </c>
      <c r="CR475" s="83" t="s">
        <v>482</v>
      </c>
      <c r="CS475" s="83">
        <v>470</v>
      </c>
      <c r="CT475" s="83" t="s">
        <v>483</v>
      </c>
      <c r="CU475" s="83">
        <v>1</v>
      </c>
      <c r="CV475" s="83">
        <v>0</v>
      </c>
      <c r="CW475" s="83">
        <v>0</v>
      </c>
      <c r="CX475" s="83" t="s">
        <v>109</v>
      </c>
      <c r="CY475" s="83" t="s">
        <v>583</v>
      </c>
      <c r="CZ475" s="83">
        <v>0</v>
      </c>
      <c r="DA475" s="83">
        <v>0</v>
      </c>
      <c r="DB475" s="83">
        <f t="shared" si="31"/>
        <v>0</v>
      </c>
      <c r="DC475" s="83" t="s">
        <v>497</v>
      </c>
      <c r="DE475" s="136">
        <v>1</v>
      </c>
      <c r="DF475" s="136">
        <v>1</v>
      </c>
      <c r="DG475" s="215" t="s">
        <v>269</v>
      </c>
      <c r="DH475" s="136">
        <v>1</v>
      </c>
      <c r="DI475" s="136">
        <v>1</v>
      </c>
      <c r="DJ475" s="215" t="s">
        <v>269</v>
      </c>
      <c r="EE475" s="136" t="b">
        <v>1</v>
      </c>
      <c r="EF475" s="136" t="b">
        <v>1</v>
      </c>
      <c r="EG475" s="136" t="b">
        <v>1</v>
      </c>
      <c r="EH475" s="136" t="b">
        <v>1</v>
      </c>
      <c r="EL475" s="215" t="s">
        <v>269</v>
      </c>
    </row>
    <row r="476" spans="1:142" ht="60" customHeight="1" x14ac:dyDescent="0.55000000000000004">
      <c r="A476" s="83" t="s">
        <v>130</v>
      </c>
      <c r="B476" s="83" t="s">
        <v>98</v>
      </c>
      <c r="C476">
        <v>110160</v>
      </c>
      <c r="D476" t="s">
        <v>1120</v>
      </c>
      <c r="E476" t="s">
        <v>1120</v>
      </c>
      <c r="F476" s="83" t="s">
        <v>108</v>
      </c>
      <c r="G476" s="213">
        <v>33710</v>
      </c>
      <c r="H476" s="83" t="s">
        <v>102</v>
      </c>
      <c r="I476" s="213">
        <v>43252</v>
      </c>
      <c r="J476" s="83" t="s">
        <v>228</v>
      </c>
      <c r="K476" s="214">
        <v>893618105067</v>
      </c>
      <c r="L476" s="83" t="s">
        <v>135</v>
      </c>
      <c r="M476" s="213">
        <v>43663</v>
      </c>
      <c r="N476">
        <v>112428</v>
      </c>
      <c r="O476" s="145" t="s">
        <v>567</v>
      </c>
      <c r="P476" s="145" t="s">
        <v>99</v>
      </c>
      <c r="Q476" s="145" t="s">
        <v>100</v>
      </c>
      <c r="R476" s="145" t="s">
        <v>567</v>
      </c>
      <c r="V476">
        <v>3241</v>
      </c>
      <c r="W476" s="83" t="s">
        <v>1791</v>
      </c>
      <c r="X476" s="83" t="s">
        <v>103</v>
      </c>
      <c r="Y476" t="s">
        <v>2438</v>
      </c>
      <c r="Z476" s="83" t="s">
        <v>102</v>
      </c>
      <c r="AA476" s="83" t="s">
        <v>102</v>
      </c>
      <c r="AB476" t="s">
        <v>3427</v>
      </c>
      <c r="AC476" s="83" t="s">
        <v>3999</v>
      </c>
      <c r="AD476" s="83" t="s">
        <v>111</v>
      </c>
      <c r="AE476" s="83" t="s">
        <v>105</v>
      </c>
      <c r="AF476" t="s">
        <v>2438</v>
      </c>
      <c r="AG476" s="83" t="s">
        <v>102</v>
      </c>
      <c r="AH476" s="83" t="s">
        <v>102</v>
      </c>
      <c r="AI476" t="s">
        <v>3427</v>
      </c>
      <c r="AJ476" s="83" t="s">
        <v>3999</v>
      </c>
      <c r="AK476" s="83" t="s">
        <v>111</v>
      </c>
      <c r="AL476" s="83" t="s">
        <v>105</v>
      </c>
      <c r="AM476" s="87" t="s">
        <v>106</v>
      </c>
      <c r="AN476" t="s">
        <v>2438</v>
      </c>
      <c r="AO476" t="s">
        <v>3427</v>
      </c>
      <c r="AP476" s="83" t="s">
        <v>3999</v>
      </c>
      <c r="AQ476" s="83" t="s">
        <v>144</v>
      </c>
      <c r="AR476" s="87" t="s">
        <v>106</v>
      </c>
      <c r="AT476" s="83" t="s">
        <v>107</v>
      </c>
      <c r="AU476" s="146" t="s">
        <v>107</v>
      </c>
      <c r="AV476" s="146" t="s">
        <v>107</v>
      </c>
      <c r="AX476" s="110" t="s">
        <v>107</v>
      </c>
      <c r="AY476" s="111"/>
      <c r="AZ476" s="112">
        <f t="shared" ca="1" si="32"/>
        <v>5411</v>
      </c>
      <c r="BA476" s="136">
        <f t="shared" ca="1" si="33"/>
        <v>99</v>
      </c>
      <c r="BB476" s="114" t="s">
        <v>136</v>
      </c>
      <c r="BC476" s="114" t="s">
        <v>108</v>
      </c>
      <c r="BD476" s="114"/>
      <c r="BE476" s="115" t="s">
        <v>102</v>
      </c>
      <c r="BF476" s="115" t="s">
        <v>102</v>
      </c>
      <c r="BG476" s="115" t="s">
        <v>102</v>
      </c>
      <c r="BH476" s="115" t="s">
        <v>102</v>
      </c>
      <c r="BI476" s="116"/>
      <c r="BJ476" s="117" t="s">
        <v>109</v>
      </c>
      <c r="BK476" s="117" t="s">
        <v>109</v>
      </c>
      <c r="BL476" s="83">
        <f t="shared" ca="1" si="34"/>
        <v>61</v>
      </c>
      <c r="BM476" s="83" t="s">
        <v>270</v>
      </c>
      <c r="BN476" s="83">
        <v>0</v>
      </c>
      <c r="BO476" s="83" t="s">
        <v>108</v>
      </c>
      <c r="BP476" s="83">
        <v>-816525</v>
      </c>
      <c r="BQ476" s="83" t="s">
        <v>381</v>
      </c>
      <c r="BR476" s="83" t="s">
        <v>157</v>
      </c>
      <c r="BS476" s="83" t="s">
        <v>502</v>
      </c>
      <c r="BT476" s="83">
        <v>-816525</v>
      </c>
      <c r="BU476" s="83" t="s">
        <v>381</v>
      </c>
      <c r="BV476" s="83" t="s">
        <v>157</v>
      </c>
      <c r="BW476" s="83" t="s">
        <v>502</v>
      </c>
      <c r="BY476" s="136">
        <v>0</v>
      </c>
      <c r="BZ476" s="136">
        <v>0</v>
      </c>
      <c r="CA476" s="136">
        <v>0</v>
      </c>
      <c r="CB476" s="136">
        <v>0</v>
      </c>
      <c r="CD476" s="136">
        <v>0</v>
      </c>
      <c r="CE476" s="136">
        <v>0</v>
      </c>
      <c r="CF476" s="136">
        <v>0</v>
      </c>
      <c r="CG476" s="136">
        <v>0</v>
      </c>
      <c r="CH476" s="136">
        <v>0</v>
      </c>
      <c r="CI476" s="136">
        <v>0</v>
      </c>
      <c r="CJ476" s="136">
        <v>0</v>
      </c>
      <c r="CK476" s="138">
        <v>0</v>
      </c>
      <c r="CL476" s="138">
        <v>0</v>
      </c>
      <c r="CM476" s="136">
        <v>0</v>
      </c>
      <c r="CN476" s="136">
        <v>0</v>
      </c>
      <c r="CO476" s="85">
        <v>43649</v>
      </c>
      <c r="CP476" s="83" t="s">
        <v>4522</v>
      </c>
      <c r="CQ476" s="83" t="s">
        <v>102</v>
      </c>
      <c r="CR476" s="83" t="s">
        <v>482</v>
      </c>
      <c r="CS476" s="83">
        <v>471</v>
      </c>
      <c r="CT476" s="83" t="s">
        <v>483</v>
      </c>
      <c r="CU476" s="83">
        <v>1</v>
      </c>
      <c r="CV476" s="83">
        <v>0</v>
      </c>
      <c r="CW476" s="83">
        <v>0</v>
      </c>
      <c r="CX476" s="83" t="s">
        <v>109</v>
      </c>
      <c r="CY476" s="83" t="s">
        <v>583</v>
      </c>
      <c r="CZ476" s="83">
        <v>0</v>
      </c>
      <c r="DA476" s="83">
        <v>0</v>
      </c>
      <c r="DB476" s="83">
        <f t="shared" si="31"/>
        <v>0</v>
      </c>
      <c r="DC476" s="83" t="s">
        <v>497</v>
      </c>
      <c r="DE476" s="136">
        <v>1</v>
      </c>
      <c r="DF476" s="136">
        <v>1</v>
      </c>
      <c r="DG476" s="215" t="s">
        <v>269</v>
      </c>
      <c r="DH476" s="136">
        <v>1</v>
      </c>
      <c r="DI476" s="136">
        <v>1</v>
      </c>
      <c r="DJ476" s="215" t="s">
        <v>269</v>
      </c>
      <c r="EE476" s="136" t="b">
        <v>1</v>
      </c>
      <c r="EF476" s="136" t="b">
        <v>1</v>
      </c>
      <c r="EG476" s="136" t="b">
        <v>1</v>
      </c>
      <c r="EH476" s="136" t="b">
        <v>1</v>
      </c>
      <c r="EL476" s="215" t="s">
        <v>269</v>
      </c>
    </row>
    <row r="477" spans="1:142" ht="60" customHeight="1" x14ac:dyDescent="0.55000000000000004">
      <c r="A477" s="83" t="s">
        <v>130</v>
      </c>
      <c r="B477" s="83" t="s">
        <v>98</v>
      </c>
      <c r="C477">
        <v>892213</v>
      </c>
      <c r="D477" t="s">
        <v>1121</v>
      </c>
      <c r="E477" t="s">
        <v>1121</v>
      </c>
      <c r="F477" s="83" t="s">
        <v>108</v>
      </c>
      <c r="G477" s="213">
        <v>28574</v>
      </c>
      <c r="H477" s="83" t="s">
        <v>102</v>
      </c>
      <c r="I477" s="213">
        <v>43150</v>
      </c>
      <c r="J477" s="83" t="s">
        <v>228</v>
      </c>
      <c r="K477" s="214">
        <v>937853910319</v>
      </c>
      <c r="L477" s="83" t="s">
        <v>97</v>
      </c>
      <c r="M477" s="213">
        <v>43643</v>
      </c>
      <c r="N477">
        <v>958381</v>
      </c>
      <c r="O477" s="145" t="s">
        <v>567</v>
      </c>
      <c r="P477" s="145" t="s">
        <v>99</v>
      </c>
      <c r="Q477" s="145" t="s">
        <v>100</v>
      </c>
      <c r="R477" s="145" t="s">
        <v>567</v>
      </c>
      <c r="V477">
        <v>4092</v>
      </c>
      <c r="W477" s="83" t="s">
        <v>101</v>
      </c>
      <c r="X477" s="83" t="s">
        <v>103</v>
      </c>
      <c r="Y477" t="s">
        <v>2439</v>
      </c>
      <c r="Z477" s="83" t="s">
        <v>102</v>
      </c>
      <c r="AA477" s="83" t="s">
        <v>102</v>
      </c>
      <c r="AB477" t="s">
        <v>3428</v>
      </c>
      <c r="AC477" s="83" t="s">
        <v>4000</v>
      </c>
      <c r="AD477" s="83" t="s">
        <v>144</v>
      </c>
      <c r="AE477" s="83" t="s">
        <v>105</v>
      </c>
      <c r="AF477" t="s">
        <v>2439</v>
      </c>
      <c r="AG477" s="83" t="s">
        <v>102</v>
      </c>
      <c r="AH477" s="83" t="s">
        <v>102</v>
      </c>
      <c r="AI477" t="s">
        <v>3428</v>
      </c>
      <c r="AJ477" s="83" t="s">
        <v>4000</v>
      </c>
      <c r="AK477" s="83" t="s">
        <v>144</v>
      </c>
      <c r="AL477" s="83" t="s">
        <v>105</v>
      </c>
      <c r="AM477" s="87" t="s">
        <v>106</v>
      </c>
      <c r="AN477" t="s">
        <v>2439</v>
      </c>
      <c r="AO477" t="s">
        <v>3428</v>
      </c>
      <c r="AP477" s="83" t="s">
        <v>4000</v>
      </c>
      <c r="AQ477" s="83" t="s">
        <v>111</v>
      </c>
      <c r="AR477" s="87" t="s">
        <v>106</v>
      </c>
      <c r="AT477" s="83" t="s">
        <v>107</v>
      </c>
      <c r="AU477" s="146" t="s">
        <v>107</v>
      </c>
      <c r="AV477" s="146" t="s">
        <v>107</v>
      </c>
      <c r="AX477" s="110" t="s">
        <v>107</v>
      </c>
      <c r="AY477" s="111"/>
      <c r="AZ477" s="112">
        <f t="shared" ca="1" si="32"/>
        <v>8289</v>
      </c>
      <c r="BA477" s="136">
        <f t="shared" ca="1" si="33"/>
        <v>17</v>
      </c>
      <c r="BB477" s="114" t="s">
        <v>134</v>
      </c>
      <c r="BC477" s="114" t="s">
        <v>108</v>
      </c>
      <c r="BD477" s="114"/>
      <c r="BE477" s="115" t="s">
        <v>102</v>
      </c>
      <c r="BF477" s="115" t="s">
        <v>102</v>
      </c>
      <c r="BG477" s="115" t="s">
        <v>102</v>
      </c>
      <c r="BH477" s="115" t="s">
        <v>102</v>
      </c>
      <c r="BI477" s="116"/>
      <c r="BJ477" s="117" t="s">
        <v>109</v>
      </c>
      <c r="BK477" s="117" t="s">
        <v>109</v>
      </c>
      <c r="BL477" s="83">
        <f t="shared" ca="1" si="34"/>
        <v>36</v>
      </c>
      <c r="BM477" s="83" t="s">
        <v>108</v>
      </c>
      <c r="BN477" s="83">
        <v>0</v>
      </c>
      <c r="BO477" s="83" t="s">
        <v>108</v>
      </c>
      <c r="BP477" s="83">
        <v>-818260</v>
      </c>
      <c r="BQ477" s="83" t="s">
        <v>312</v>
      </c>
      <c r="BR477" s="83" t="s">
        <v>153</v>
      </c>
      <c r="BS477" s="83" t="s">
        <v>499</v>
      </c>
      <c r="BT477" s="83">
        <v>-818260</v>
      </c>
      <c r="BU477" s="83" t="s">
        <v>312</v>
      </c>
      <c r="BV477" s="83" t="s">
        <v>153</v>
      </c>
      <c r="BW477" s="83" t="s">
        <v>499</v>
      </c>
      <c r="BY477" s="136">
        <v>0</v>
      </c>
      <c r="BZ477" s="136">
        <v>0</v>
      </c>
      <c r="CA477" s="136">
        <v>0</v>
      </c>
      <c r="CB477" s="136">
        <v>0</v>
      </c>
      <c r="CD477" s="136">
        <v>0</v>
      </c>
      <c r="CE477" s="136">
        <v>0</v>
      </c>
      <c r="CF477" s="136">
        <v>0</v>
      </c>
      <c r="CG477" s="136">
        <v>0</v>
      </c>
      <c r="CH477" s="136">
        <v>0</v>
      </c>
      <c r="CI477" s="136">
        <v>0</v>
      </c>
      <c r="CJ477" s="136">
        <v>0</v>
      </c>
      <c r="CK477" s="138">
        <v>0</v>
      </c>
      <c r="CL477" s="138">
        <v>0</v>
      </c>
      <c r="CM477" s="136">
        <v>0</v>
      </c>
      <c r="CN477" s="136">
        <v>0</v>
      </c>
      <c r="CO477" s="85">
        <v>43650</v>
      </c>
      <c r="CP477" s="83" t="s">
        <v>4523</v>
      </c>
      <c r="CQ477" s="83" t="s">
        <v>102</v>
      </c>
      <c r="CR477" s="83" t="s">
        <v>482</v>
      </c>
      <c r="CS477" s="83">
        <v>472</v>
      </c>
      <c r="CT477" s="83" t="s">
        <v>483</v>
      </c>
      <c r="CU477" s="83">
        <v>1</v>
      </c>
      <c r="CV477" s="83">
        <v>0</v>
      </c>
      <c r="CW477" s="83">
        <v>0</v>
      </c>
      <c r="CX477" s="83" t="s">
        <v>109</v>
      </c>
      <c r="CY477" s="83" t="s">
        <v>583</v>
      </c>
      <c r="CZ477" s="83">
        <v>0</v>
      </c>
      <c r="DA477" s="83">
        <v>0</v>
      </c>
      <c r="DB477" s="83">
        <f t="shared" si="31"/>
        <v>0</v>
      </c>
      <c r="DC477" s="83" t="s">
        <v>497</v>
      </c>
      <c r="DE477" s="136">
        <v>1</v>
      </c>
      <c r="DF477" s="136">
        <v>1</v>
      </c>
      <c r="DG477" s="215" t="s">
        <v>269</v>
      </c>
      <c r="DH477" s="136">
        <v>1</v>
      </c>
      <c r="DI477" s="136">
        <v>1</v>
      </c>
      <c r="DJ477" s="215" t="s">
        <v>269</v>
      </c>
      <c r="EE477" s="136" t="b">
        <v>1</v>
      </c>
      <c r="EF477" s="136" t="b">
        <v>1</v>
      </c>
      <c r="EG477" s="136" t="b">
        <v>1</v>
      </c>
      <c r="EH477" s="136" t="b">
        <v>1</v>
      </c>
      <c r="EL477" s="215" t="s">
        <v>269</v>
      </c>
    </row>
    <row r="478" spans="1:142" ht="60" customHeight="1" x14ac:dyDescent="0.55000000000000004">
      <c r="A478" s="83" t="s">
        <v>130</v>
      </c>
      <c r="B478" s="83" t="s">
        <v>98</v>
      </c>
      <c r="C478">
        <v>173966</v>
      </c>
      <c r="D478" t="s">
        <v>1122</v>
      </c>
      <c r="E478" t="s">
        <v>1122</v>
      </c>
      <c r="F478" s="83" t="s">
        <v>108</v>
      </c>
      <c r="G478" s="213">
        <v>37069</v>
      </c>
      <c r="H478" s="83" t="s">
        <v>102</v>
      </c>
      <c r="I478" s="213">
        <v>43206</v>
      </c>
      <c r="J478" s="83" t="s">
        <v>228</v>
      </c>
      <c r="K478" s="214">
        <v>243466906707</v>
      </c>
      <c r="L478" s="83" t="s">
        <v>135</v>
      </c>
      <c r="M478" s="213">
        <v>43572</v>
      </c>
      <c r="N478">
        <v>139737</v>
      </c>
      <c r="O478" s="145" t="s">
        <v>567</v>
      </c>
      <c r="P478" s="145" t="s">
        <v>99</v>
      </c>
      <c r="Q478" s="145" t="s">
        <v>100</v>
      </c>
      <c r="R478" s="145" t="s">
        <v>567</v>
      </c>
      <c r="V478">
        <v>7495</v>
      </c>
      <c r="W478" s="83" t="s">
        <v>101</v>
      </c>
      <c r="X478" s="83" t="s">
        <v>103</v>
      </c>
      <c r="Y478" t="s">
        <v>2440</v>
      </c>
      <c r="Z478" s="83" t="s">
        <v>102</v>
      </c>
      <c r="AA478" s="83" t="s">
        <v>102</v>
      </c>
      <c r="AB478" t="s">
        <v>3429</v>
      </c>
      <c r="AC478" s="83" t="s">
        <v>4001</v>
      </c>
      <c r="AD478" s="83" t="s">
        <v>144</v>
      </c>
      <c r="AE478" s="83" t="s">
        <v>105</v>
      </c>
      <c r="AF478" t="s">
        <v>2440</v>
      </c>
      <c r="AG478" s="83" t="s">
        <v>102</v>
      </c>
      <c r="AH478" s="83" t="s">
        <v>102</v>
      </c>
      <c r="AI478" t="s">
        <v>3429</v>
      </c>
      <c r="AJ478" s="83" t="s">
        <v>4001</v>
      </c>
      <c r="AK478" s="83" t="s">
        <v>144</v>
      </c>
      <c r="AL478" s="83" t="s">
        <v>105</v>
      </c>
      <c r="AM478" s="87" t="s">
        <v>106</v>
      </c>
      <c r="AN478" t="s">
        <v>2440</v>
      </c>
      <c r="AO478" t="s">
        <v>3429</v>
      </c>
      <c r="AP478" s="83" t="s">
        <v>4001</v>
      </c>
      <c r="AQ478" s="83" t="s">
        <v>144</v>
      </c>
      <c r="AR478" s="87" t="s">
        <v>106</v>
      </c>
      <c r="AT478" s="83" t="s">
        <v>107</v>
      </c>
      <c r="AU478" s="146" t="s">
        <v>107</v>
      </c>
      <c r="AV478" s="146" t="s">
        <v>107</v>
      </c>
      <c r="AX478" s="110" t="s">
        <v>107</v>
      </c>
      <c r="AY478" s="111"/>
      <c r="AZ478" s="112">
        <f t="shared" ca="1" si="32"/>
        <v>1608</v>
      </c>
      <c r="BA478" s="136">
        <f t="shared" ca="1" si="33"/>
        <v>55</v>
      </c>
      <c r="BB478" s="114" t="s">
        <v>134</v>
      </c>
      <c r="BC478" s="114" t="s">
        <v>108</v>
      </c>
      <c r="BD478" s="114"/>
      <c r="BE478" s="115" t="s">
        <v>102</v>
      </c>
      <c r="BF478" s="115" t="s">
        <v>102</v>
      </c>
      <c r="BG478" s="115" t="s">
        <v>102</v>
      </c>
      <c r="BH478" s="115" t="s">
        <v>102</v>
      </c>
      <c r="BI478" s="116"/>
      <c r="BJ478" s="117" t="s">
        <v>109</v>
      </c>
      <c r="BK478" s="117" t="s">
        <v>109</v>
      </c>
      <c r="BL478" s="83">
        <f t="shared" ca="1" si="34"/>
        <v>81</v>
      </c>
      <c r="BM478" s="83" t="s">
        <v>108</v>
      </c>
      <c r="BN478" s="83">
        <v>0</v>
      </c>
      <c r="BO478" s="83" t="s">
        <v>108</v>
      </c>
      <c r="BP478" s="83">
        <v>-819995</v>
      </c>
      <c r="BQ478" s="83" t="s">
        <v>198</v>
      </c>
      <c r="BR478" s="83" t="s">
        <v>164</v>
      </c>
      <c r="BS478" s="83" t="s">
        <v>499</v>
      </c>
      <c r="BT478" s="83">
        <v>-819995</v>
      </c>
      <c r="BU478" s="83" t="s">
        <v>198</v>
      </c>
      <c r="BV478" s="83" t="s">
        <v>164</v>
      </c>
      <c r="BW478" s="83" t="s">
        <v>499</v>
      </c>
      <c r="BY478" s="136">
        <v>0</v>
      </c>
      <c r="BZ478" s="136">
        <v>0</v>
      </c>
      <c r="CA478" s="136">
        <v>0</v>
      </c>
      <c r="CB478" s="136">
        <v>0</v>
      </c>
      <c r="CD478" s="136">
        <v>0</v>
      </c>
      <c r="CE478" s="136">
        <v>0</v>
      </c>
      <c r="CF478" s="136">
        <v>0</v>
      </c>
      <c r="CG478" s="136">
        <v>0</v>
      </c>
      <c r="CH478" s="136">
        <v>0</v>
      </c>
      <c r="CI478" s="136">
        <v>0</v>
      </c>
      <c r="CJ478" s="136">
        <v>0</v>
      </c>
      <c r="CK478" s="138">
        <v>0</v>
      </c>
      <c r="CL478" s="138">
        <v>0</v>
      </c>
      <c r="CM478" s="136">
        <v>0</v>
      </c>
      <c r="CN478" s="136">
        <v>0</v>
      </c>
      <c r="CO478" s="85">
        <v>43651</v>
      </c>
      <c r="CP478" s="83" t="s">
        <v>4524</v>
      </c>
      <c r="CQ478" s="83" t="s">
        <v>102</v>
      </c>
      <c r="CR478" s="83" t="s">
        <v>482</v>
      </c>
      <c r="CS478" s="83">
        <v>473</v>
      </c>
      <c r="CT478" s="83" t="s">
        <v>483</v>
      </c>
      <c r="CU478" s="83">
        <v>1</v>
      </c>
      <c r="CV478" s="83">
        <v>0</v>
      </c>
      <c r="CW478" s="83">
        <v>0</v>
      </c>
      <c r="CX478" s="83" t="s">
        <v>109</v>
      </c>
      <c r="CY478" s="83" t="s">
        <v>583</v>
      </c>
      <c r="CZ478" s="83">
        <v>0</v>
      </c>
      <c r="DA478" s="83">
        <v>0</v>
      </c>
      <c r="DB478" s="83">
        <f t="shared" si="31"/>
        <v>0</v>
      </c>
      <c r="DC478" s="83" t="s">
        <v>497</v>
      </c>
      <c r="DE478" s="136">
        <v>1</v>
      </c>
      <c r="DF478" s="136">
        <v>1</v>
      </c>
      <c r="DG478" s="215" t="s">
        <v>269</v>
      </c>
      <c r="DH478" s="136">
        <v>1</v>
      </c>
      <c r="DI478" s="136">
        <v>1</v>
      </c>
      <c r="DJ478" s="215" t="s">
        <v>269</v>
      </c>
      <c r="EE478" s="136" t="b">
        <v>1</v>
      </c>
      <c r="EF478" s="136" t="b">
        <v>1</v>
      </c>
      <c r="EG478" s="136" t="b">
        <v>1</v>
      </c>
      <c r="EH478" s="136" t="b">
        <v>1</v>
      </c>
      <c r="EL478" s="215" t="s">
        <v>269</v>
      </c>
    </row>
    <row r="479" spans="1:142" ht="60" customHeight="1" x14ac:dyDescent="0.55000000000000004">
      <c r="A479" s="83" t="s">
        <v>130</v>
      </c>
      <c r="B479" s="83" t="s">
        <v>98</v>
      </c>
      <c r="C479">
        <v>170699</v>
      </c>
      <c r="D479" t="s">
        <v>1123</v>
      </c>
      <c r="E479" t="s">
        <v>1123</v>
      </c>
      <c r="F479" s="83" t="s">
        <v>108</v>
      </c>
      <c r="G479" s="213">
        <v>30286</v>
      </c>
      <c r="H479" s="83" t="s">
        <v>102</v>
      </c>
      <c r="I479" s="213">
        <v>43312</v>
      </c>
      <c r="J479" s="83" t="s">
        <v>228</v>
      </c>
      <c r="K479" s="214">
        <v>945054896647</v>
      </c>
      <c r="L479" s="83" t="s">
        <v>97</v>
      </c>
      <c r="M479" s="213">
        <v>43526</v>
      </c>
      <c r="N479">
        <v>209194</v>
      </c>
      <c r="O479" s="145" t="s">
        <v>567</v>
      </c>
      <c r="P479" s="145" t="s">
        <v>99</v>
      </c>
      <c r="Q479" s="145" t="s">
        <v>100</v>
      </c>
      <c r="R479" s="145" t="s">
        <v>567</v>
      </c>
      <c r="V479">
        <v>7701</v>
      </c>
      <c r="W479" s="83" t="s">
        <v>1792</v>
      </c>
      <c r="X479" s="83" t="s">
        <v>103</v>
      </c>
      <c r="Y479" t="s">
        <v>2441</v>
      </c>
      <c r="Z479" s="83" t="s">
        <v>102</v>
      </c>
      <c r="AA479" s="83" t="s">
        <v>102</v>
      </c>
      <c r="AB479" t="s">
        <v>3430</v>
      </c>
      <c r="AC479" s="83" t="s">
        <v>4002</v>
      </c>
      <c r="AD479" s="83" t="s">
        <v>111</v>
      </c>
      <c r="AE479" s="83" t="s">
        <v>105</v>
      </c>
      <c r="AF479" t="s">
        <v>2441</v>
      </c>
      <c r="AG479" s="83" t="s">
        <v>102</v>
      </c>
      <c r="AH479" s="83" t="s">
        <v>102</v>
      </c>
      <c r="AI479" t="s">
        <v>3430</v>
      </c>
      <c r="AJ479" s="83" t="s">
        <v>4002</v>
      </c>
      <c r="AK479" s="83" t="s">
        <v>111</v>
      </c>
      <c r="AL479" s="83" t="s">
        <v>105</v>
      </c>
      <c r="AM479" s="87" t="s">
        <v>106</v>
      </c>
      <c r="AN479" t="s">
        <v>2441</v>
      </c>
      <c r="AO479" t="s">
        <v>3430</v>
      </c>
      <c r="AP479" s="83" t="s">
        <v>4002</v>
      </c>
      <c r="AQ479" s="83" t="s">
        <v>144</v>
      </c>
      <c r="AR479" s="87" t="s">
        <v>106</v>
      </c>
      <c r="AT479" s="83" t="s">
        <v>107</v>
      </c>
      <c r="AU479" s="146" t="s">
        <v>107</v>
      </c>
      <c r="AV479" s="146" t="s">
        <v>107</v>
      </c>
      <c r="AX479" s="110" t="s">
        <v>107</v>
      </c>
      <c r="AY479" s="111"/>
      <c r="AZ479" s="112">
        <f t="shared" ca="1" si="32"/>
        <v>7802</v>
      </c>
      <c r="BA479" s="136">
        <f t="shared" ca="1" si="33"/>
        <v>88</v>
      </c>
      <c r="BB479" s="114" t="s">
        <v>136</v>
      </c>
      <c r="BC479" s="114" t="s">
        <v>108</v>
      </c>
      <c r="BD479" s="114"/>
      <c r="BE479" s="115" t="s">
        <v>102</v>
      </c>
      <c r="BF479" s="115" t="s">
        <v>102</v>
      </c>
      <c r="BG479" s="115" t="s">
        <v>102</v>
      </c>
      <c r="BH479" s="115" t="s">
        <v>102</v>
      </c>
      <c r="BI479" s="116"/>
      <c r="BJ479" s="117" t="s">
        <v>109</v>
      </c>
      <c r="BK479" s="117" t="s">
        <v>109</v>
      </c>
      <c r="BL479" s="83">
        <f t="shared" ca="1" si="34"/>
        <v>26</v>
      </c>
      <c r="BM479" s="83" t="s">
        <v>270</v>
      </c>
      <c r="BN479" s="83">
        <v>0</v>
      </c>
      <c r="BO479" s="83" t="s">
        <v>108</v>
      </c>
      <c r="BP479" s="83">
        <v>-821730</v>
      </c>
      <c r="BQ479" s="83" t="s">
        <v>381</v>
      </c>
      <c r="BR479" s="83" t="s">
        <v>157</v>
      </c>
      <c r="BS479" s="83" t="s">
        <v>502</v>
      </c>
      <c r="BT479" s="83">
        <v>-821730</v>
      </c>
      <c r="BU479" s="83" t="s">
        <v>381</v>
      </c>
      <c r="BV479" s="83" t="s">
        <v>157</v>
      </c>
      <c r="BW479" s="83" t="s">
        <v>502</v>
      </c>
      <c r="BY479" s="136">
        <v>0</v>
      </c>
      <c r="BZ479" s="136">
        <v>0</v>
      </c>
      <c r="CA479" s="136">
        <v>0</v>
      </c>
      <c r="CB479" s="136">
        <v>0</v>
      </c>
      <c r="CD479" s="136">
        <v>0</v>
      </c>
      <c r="CE479" s="136">
        <v>0</v>
      </c>
      <c r="CF479" s="136">
        <v>0</v>
      </c>
      <c r="CG479" s="136">
        <v>0</v>
      </c>
      <c r="CH479" s="136">
        <v>0</v>
      </c>
      <c r="CI479" s="136">
        <v>0</v>
      </c>
      <c r="CJ479" s="136">
        <v>0</v>
      </c>
      <c r="CK479" s="138">
        <v>0</v>
      </c>
      <c r="CL479" s="138">
        <v>0</v>
      </c>
      <c r="CM479" s="136">
        <v>0</v>
      </c>
      <c r="CN479" s="136">
        <v>0</v>
      </c>
      <c r="CO479" s="85">
        <v>43652</v>
      </c>
      <c r="CP479" s="83" t="s">
        <v>4525</v>
      </c>
      <c r="CQ479" s="83" t="s">
        <v>102</v>
      </c>
      <c r="CR479" s="83" t="s">
        <v>482</v>
      </c>
      <c r="CS479" s="83">
        <v>474</v>
      </c>
      <c r="CT479" s="83" t="s">
        <v>483</v>
      </c>
      <c r="CU479" s="83">
        <v>1</v>
      </c>
      <c r="CV479" s="83">
        <v>0</v>
      </c>
      <c r="CW479" s="83">
        <v>0</v>
      </c>
      <c r="CX479" s="83" t="s">
        <v>109</v>
      </c>
      <c r="CY479" s="83" t="s">
        <v>583</v>
      </c>
      <c r="CZ479" s="83">
        <v>0</v>
      </c>
      <c r="DA479" s="83">
        <v>0</v>
      </c>
      <c r="DB479" s="83">
        <f t="shared" si="31"/>
        <v>0</v>
      </c>
      <c r="DC479" s="83" t="s">
        <v>497</v>
      </c>
      <c r="DE479" s="136">
        <v>1</v>
      </c>
      <c r="DF479" s="136">
        <v>1</v>
      </c>
      <c r="DG479" s="215" t="s">
        <v>269</v>
      </c>
      <c r="DH479" s="136">
        <v>1</v>
      </c>
      <c r="DI479" s="136">
        <v>1</v>
      </c>
      <c r="DJ479" s="215" t="s">
        <v>269</v>
      </c>
      <c r="EE479" s="136" t="b">
        <v>1</v>
      </c>
      <c r="EF479" s="136" t="b">
        <v>1</v>
      </c>
      <c r="EG479" s="136" t="b">
        <v>1</v>
      </c>
      <c r="EH479" s="136" t="b">
        <v>1</v>
      </c>
      <c r="EL479" s="215" t="s">
        <v>269</v>
      </c>
    </row>
    <row r="480" spans="1:142" ht="60" customHeight="1" x14ac:dyDescent="0.55000000000000004">
      <c r="A480" s="83" t="s">
        <v>130</v>
      </c>
      <c r="B480" s="83" t="s">
        <v>98</v>
      </c>
      <c r="C480">
        <v>983298</v>
      </c>
      <c r="D480" t="s">
        <v>1124</v>
      </c>
      <c r="E480" t="s">
        <v>1124</v>
      </c>
      <c r="F480" s="83" t="s">
        <v>108</v>
      </c>
      <c r="G480" s="213">
        <v>42821</v>
      </c>
      <c r="H480" s="83" t="s">
        <v>102</v>
      </c>
      <c r="I480" s="213">
        <v>43326</v>
      </c>
      <c r="J480" s="83" t="s">
        <v>228</v>
      </c>
      <c r="K480" s="214">
        <v>537430521291</v>
      </c>
      <c r="L480" s="83" t="s">
        <v>126</v>
      </c>
      <c r="M480" s="213">
        <v>43567</v>
      </c>
      <c r="N480">
        <v>353568</v>
      </c>
      <c r="O480" s="145" t="s">
        <v>567</v>
      </c>
      <c r="P480" s="145" t="s">
        <v>99</v>
      </c>
      <c r="Q480" s="145" t="s">
        <v>100</v>
      </c>
      <c r="R480" s="145" t="s">
        <v>567</v>
      </c>
      <c r="V480">
        <v>2158</v>
      </c>
      <c r="W480" s="83" t="s">
        <v>101</v>
      </c>
      <c r="X480" s="83" t="s">
        <v>103</v>
      </c>
      <c r="Y480" t="s">
        <v>2442</v>
      </c>
      <c r="Z480" s="83" t="s">
        <v>102</v>
      </c>
      <c r="AA480" s="83" t="s">
        <v>102</v>
      </c>
      <c r="AB480" t="s">
        <v>3431</v>
      </c>
      <c r="AC480" s="83" t="s">
        <v>4003</v>
      </c>
      <c r="AD480" s="83" t="s">
        <v>144</v>
      </c>
      <c r="AE480" s="83" t="s">
        <v>105</v>
      </c>
      <c r="AF480" t="s">
        <v>2442</v>
      </c>
      <c r="AG480" s="83" t="s">
        <v>102</v>
      </c>
      <c r="AH480" s="83" t="s">
        <v>102</v>
      </c>
      <c r="AI480" t="s">
        <v>3431</v>
      </c>
      <c r="AJ480" s="83" t="s">
        <v>4003</v>
      </c>
      <c r="AK480" s="83" t="s">
        <v>144</v>
      </c>
      <c r="AL480" s="83" t="s">
        <v>105</v>
      </c>
      <c r="AM480" s="87" t="s">
        <v>106</v>
      </c>
      <c r="AN480" t="s">
        <v>2442</v>
      </c>
      <c r="AO480" t="s">
        <v>3431</v>
      </c>
      <c r="AP480" s="83" t="s">
        <v>4003</v>
      </c>
      <c r="AQ480" s="83" t="s">
        <v>111</v>
      </c>
      <c r="AR480" s="87" t="s">
        <v>106</v>
      </c>
      <c r="AT480" s="83" t="s">
        <v>107</v>
      </c>
      <c r="AU480" s="146" t="s">
        <v>107</v>
      </c>
      <c r="AV480" s="146" t="s">
        <v>107</v>
      </c>
      <c r="AX480" s="110" t="s">
        <v>107</v>
      </c>
      <c r="AY480" s="111"/>
      <c r="AZ480" s="112">
        <f t="shared" ca="1" si="32"/>
        <v>7912</v>
      </c>
      <c r="BA480" s="136">
        <f t="shared" ca="1" si="33"/>
        <v>98</v>
      </c>
      <c r="BB480" s="114" t="s">
        <v>134</v>
      </c>
      <c r="BC480" s="114" t="s">
        <v>108</v>
      </c>
      <c r="BD480" s="114"/>
      <c r="BE480" s="115" t="s">
        <v>102</v>
      </c>
      <c r="BF480" s="115" t="s">
        <v>102</v>
      </c>
      <c r="BG480" s="115" t="s">
        <v>102</v>
      </c>
      <c r="BH480" s="115" t="s">
        <v>102</v>
      </c>
      <c r="BI480" s="116"/>
      <c r="BJ480" s="117" t="s">
        <v>109</v>
      </c>
      <c r="BK480" s="117" t="s">
        <v>109</v>
      </c>
      <c r="BL480" s="83">
        <f t="shared" ca="1" si="34"/>
        <v>33</v>
      </c>
      <c r="BM480" s="83" t="s">
        <v>108</v>
      </c>
      <c r="BN480" s="83">
        <v>0</v>
      </c>
      <c r="BO480" s="83" t="s">
        <v>108</v>
      </c>
      <c r="BP480" s="83">
        <v>-823465</v>
      </c>
      <c r="BQ480" s="83" t="s">
        <v>312</v>
      </c>
      <c r="BR480" s="83" t="s">
        <v>153</v>
      </c>
      <c r="BS480" s="83" t="s">
        <v>499</v>
      </c>
      <c r="BT480" s="83">
        <v>-823465</v>
      </c>
      <c r="BU480" s="83" t="s">
        <v>312</v>
      </c>
      <c r="BV480" s="83" t="s">
        <v>153</v>
      </c>
      <c r="BW480" s="83" t="s">
        <v>499</v>
      </c>
      <c r="BY480" s="136">
        <v>0</v>
      </c>
      <c r="BZ480" s="136">
        <v>0</v>
      </c>
      <c r="CA480" s="136">
        <v>0</v>
      </c>
      <c r="CB480" s="136">
        <v>0</v>
      </c>
      <c r="CD480" s="136">
        <v>0</v>
      </c>
      <c r="CE480" s="136">
        <v>0</v>
      </c>
      <c r="CF480" s="136">
        <v>0</v>
      </c>
      <c r="CG480" s="136">
        <v>0</v>
      </c>
      <c r="CH480" s="136">
        <v>0</v>
      </c>
      <c r="CI480" s="136">
        <v>0</v>
      </c>
      <c r="CJ480" s="136">
        <v>0</v>
      </c>
      <c r="CK480" s="138">
        <v>0</v>
      </c>
      <c r="CL480" s="138">
        <v>0</v>
      </c>
      <c r="CM480" s="136">
        <v>0</v>
      </c>
      <c r="CN480" s="136">
        <v>0</v>
      </c>
      <c r="CO480" s="85">
        <v>43653</v>
      </c>
      <c r="CP480" s="83" t="s">
        <v>4526</v>
      </c>
      <c r="CQ480" s="83" t="s">
        <v>102</v>
      </c>
      <c r="CR480" s="83" t="s">
        <v>482</v>
      </c>
      <c r="CS480" s="83">
        <v>475</v>
      </c>
      <c r="CT480" s="83" t="s">
        <v>483</v>
      </c>
      <c r="CU480" s="83">
        <v>1</v>
      </c>
      <c r="CV480" s="83">
        <v>0</v>
      </c>
      <c r="CW480" s="83">
        <v>0</v>
      </c>
      <c r="CX480" s="83" t="s">
        <v>109</v>
      </c>
      <c r="CY480" s="83" t="s">
        <v>583</v>
      </c>
      <c r="CZ480" s="83">
        <v>0</v>
      </c>
      <c r="DA480" s="83">
        <v>0</v>
      </c>
      <c r="DB480" s="83">
        <f t="shared" si="31"/>
        <v>0</v>
      </c>
      <c r="DC480" s="83" t="s">
        <v>497</v>
      </c>
      <c r="DE480" s="136">
        <v>1</v>
      </c>
      <c r="DF480" s="136">
        <v>1</v>
      </c>
      <c r="DG480" s="215" t="s">
        <v>269</v>
      </c>
      <c r="DH480" s="136">
        <v>1</v>
      </c>
      <c r="DI480" s="136">
        <v>1</v>
      </c>
      <c r="DJ480" s="215" t="s">
        <v>269</v>
      </c>
      <c r="EE480" s="136" t="b">
        <v>1</v>
      </c>
      <c r="EF480" s="136" t="b">
        <v>1</v>
      </c>
      <c r="EG480" s="136" t="b">
        <v>1</v>
      </c>
      <c r="EH480" s="136" t="b">
        <v>1</v>
      </c>
      <c r="EL480" s="215" t="s">
        <v>269</v>
      </c>
    </row>
    <row r="481" spans="1:142" ht="60" customHeight="1" x14ac:dyDescent="0.55000000000000004">
      <c r="A481" s="83" t="s">
        <v>130</v>
      </c>
      <c r="B481" s="83" t="s">
        <v>98</v>
      </c>
      <c r="C481">
        <v>467095</v>
      </c>
      <c r="D481" t="s">
        <v>1125</v>
      </c>
      <c r="E481" t="s">
        <v>1125</v>
      </c>
      <c r="F481" s="83" t="s">
        <v>108</v>
      </c>
      <c r="G481" s="213">
        <v>42483</v>
      </c>
      <c r="H481" s="83" t="s">
        <v>102</v>
      </c>
      <c r="I481" s="213">
        <v>43409</v>
      </c>
      <c r="J481" s="83" t="s">
        <v>228</v>
      </c>
      <c r="K481" s="214">
        <v>748304851763</v>
      </c>
      <c r="L481" s="83" t="s">
        <v>135</v>
      </c>
      <c r="M481" s="213">
        <v>43567</v>
      </c>
      <c r="N481">
        <v>575404</v>
      </c>
      <c r="O481" s="145" t="s">
        <v>567</v>
      </c>
      <c r="P481" s="145" t="s">
        <v>99</v>
      </c>
      <c r="Q481" s="145" t="s">
        <v>100</v>
      </c>
      <c r="R481" s="145" t="s">
        <v>567</v>
      </c>
      <c r="V481">
        <v>3050</v>
      </c>
      <c r="W481" s="83" t="s">
        <v>101</v>
      </c>
      <c r="X481" s="83" t="s">
        <v>103</v>
      </c>
      <c r="Y481" t="s">
        <v>2443</v>
      </c>
      <c r="Z481" s="83" t="s">
        <v>102</v>
      </c>
      <c r="AA481" s="83" t="s">
        <v>102</v>
      </c>
      <c r="AB481" t="s">
        <v>3432</v>
      </c>
      <c r="AC481" s="83" t="s">
        <v>4004</v>
      </c>
      <c r="AD481" s="83" t="s">
        <v>144</v>
      </c>
      <c r="AE481" s="83" t="s">
        <v>105</v>
      </c>
      <c r="AF481" t="s">
        <v>2443</v>
      </c>
      <c r="AG481" s="83" t="s">
        <v>102</v>
      </c>
      <c r="AH481" s="83" t="s">
        <v>102</v>
      </c>
      <c r="AI481" t="s">
        <v>3432</v>
      </c>
      <c r="AJ481" s="83" t="s">
        <v>4004</v>
      </c>
      <c r="AK481" s="83" t="s">
        <v>144</v>
      </c>
      <c r="AL481" s="83" t="s">
        <v>105</v>
      </c>
      <c r="AM481" s="87" t="s">
        <v>106</v>
      </c>
      <c r="AN481" t="s">
        <v>2443</v>
      </c>
      <c r="AO481" t="s">
        <v>3432</v>
      </c>
      <c r="AP481" s="83" t="s">
        <v>4004</v>
      </c>
      <c r="AQ481" s="83" t="s">
        <v>144</v>
      </c>
      <c r="AR481" s="87" t="s">
        <v>106</v>
      </c>
      <c r="AT481" s="83" t="s">
        <v>107</v>
      </c>
      <c r="AU481" s="146" t="s">
        <v>107</v>
      </c>
      <c r="AV481" s="146" t="s">
        <v>107</v>
      </c>
      <c r="AX481" s="110" t="s">
        <v>107</v>
      </c>
      <c r="AY481" s="111"/>
      <c r="AZ481" s="112">
        <f t="shared" ca="1" si="32"/>
        <v>6337</v>
      </c>
      <c r="BA481" s="136">
        <f t="shared" ca="1" si="33"/>
        <v>98</v>
      </c>
      <c r="BB481" s="114" t="s">
        <v>134</v>
      </c>
      <c r="BC481" s="114" t="s">
        <v>108</v>
      </c>
      <c r="BD481" s="114"/>
      <c r="BE481" s="115" t="s">
        <v>102</v>
      </c>
      <c r="BF481" s="115" t="s">
        <v>102</v>
      </c>
      <c r="BG481" s="115" t="s">
        <v>102</v>
      </c>
      <c r="BH481" s="115" t="s">
        <v>102</v>
      </c>
      <c r="BI481" s="116"/>
      <c r="BJ481" s="117" t="s">
        <v>109</v>
      </c>
      <c r="BK481" s="117" t="s">
        <v>109</v>
      </c>
      <c r="BL481" s="83">
        <f t="shared" ca="1" si="34"/>
        <v>44</v>
      </c>
      <c r="BM481" s="83" t="s">
        <v>108</v>
      </c>
      <c r="BN481" s="83">
        <v>0</v>
      </c>
      <c r="BO481" s="83" t="s">
        <v>108</v>
      </c>
      <c r="BP481" s="83">
        <v>-825200</v>
      </c>
      <c r="BQ481" s="83" t="s">
        <v>198</v>
      </c>
      <c r="BR481" s="83" t="s">
        <v>164</v>
      </c>
      <c r="BS481" s="83" t="s">
        <v>499</v>
      </c>
      <c r="BT481" s="83">
        <v>-825200</v>
      </c>
      <c r="BU481" s="83" t="s">
        <v>198</v>
      </c>
      <c r="BV481" s="83" t="s">
        <v>164</v>
      </c>
      <c r="BW481" s="83" t="s">
        <v>499</v>
      </c>
      <c r="BY481" s="136">
        <v>0</v>
      </c>
      <c r="BZ481" s="136">
        <v>0</v>
      </c>
      <c r="CA481" s="136">
        <v>0</v>
      </c>
      <c r="CB481" s="136">
        <v>0</v>
      </c>
      <c r="CD481" s="136">
        <v>0</v>
      </c>
      <c r="CE481" s="136">
        <v>0</v>
      </c>
      <c r="CF481" s="136">
        <v>0</v>
      </c>
      <c r="CG481" s="136">
        <v>0</v>
      </c>
      <c r="CH481" s="136">
        <v>0</v>
      </c>
      <c r="CI481" s="136">
        <v>0</v>
      </c>
      <c r="CJ481" s="136">
        <v>0</v>
      </c>
      <c r="CK481" s="138">
        <v>0</v>
      </c>
      <c r="CL481" s="138">
        <v>0</v>
      </c>
      <c r="CM481" s="136">
        <v>0</v>
      </c>
      <c r="CN481" s="136">
        <v>0</v>
      </c>
      <c r="CO481" s="85">
        <v>43654</v>
      </c>
      <c r="CP481" s="83" t="s">
        <v>4527</v>
      </c>
      <c r="CQ481" s="83" t="s">
        <v>102</v>
      </c>
      <c r="CR481" s="83" t="s">
        <v>482</v>
      </c>
      <c r="CS481" s="83">
        <v>476</v>
      </c>
      <c r="CT481" s="83" t="s">
        <v>483</v>
      </c>
      <c r="CU481" s="83">
        <v>1</v>
      </c>
      <c r="CV481" s="83">
        <v>0</v>
      </c>
      <c r="CW481" s="83">
        <v>0</v>
      </c>
      <c r="CX481" s="83" t="s">
        <v>109</v>
      </c>
      <c r="CY481" s="83" t="s">
        <v>583</v>
      </c>
      <c r="CZ481" s="83">
        <v>0</v>
      </c>
      <c r="DA481" s="83">
        <v>0</v>
      </c>
      <c r="DB481" s="83">
        <f t="shared" si="31"/>
        <v>0</v>
      </c>
      <c r="DC481" s="83" t="s">
        <v>497</v>
      </c>
      <c r="DE481" s="136">
        <v>1</v>
      </c>
      <c r="DF481" s="136">
        <v>1</v>
      </c>
      <c r="DG481" s="215" t="s">
        <v>269</v>
      </c>
      <c r="DH481" s="136">
        <v>1</v>
      </c>
      <c r="DI481" s="136">
        <v>1</v>
      </c>
      <c r="DJ481" s="215" t="s">
        <v>269</v>
      </c>
      <c r="EE481" s="136" t="b">
        <v>1</v>
      </c>
      <c r="EF481" s="136" t="b">
        <v>1</v>
      </c>
      <c r="EG481" s="136" t="b">
        <v>1</v>
      </c>
      <c r="EH481" s="136" t="b">
        <v>1</v>
      </c>
      <c r="EL481" s="215" t="s">
        <v>269</v>
      </c>
    </row>
    <row r="482" spans="1:142" ht="60" customHeight="1" x14ac:dyDescent="0.55000000000000004">
      <c r="A482" s="83" t="s">
        <v>130</v>
      </c>
      <c r="B482" s="83" t="s">
        <v>98</v>
      </c>
      <c r="C482">
        <v>692811</v>
      </c>
      <c r="D482" t="s">
        <v>1126</v>
      </c>
      <c r="E482" t="s">
        <v>1126</v>
      </c>
      <c r="F482" s="83" t="s">
        <v>108</v>
      </c>
      <c r="G482" s="213">
        <v>29009</v>
      </c>
      <c r="H482" s="83" t="s">
        <v>102</v>
      </c>
      <c r="I482" s="213">
        <v>43163</v>
      </c>
      <c r="J482" s="83" t="s">
        <v>228</v>
      </c>
      <c r="K482" s="214">
        <v>386235048156</v>
      </c>
      <c r="L482" s="83" t="s">
        <v>97</v>
      </c>
      <c r="M482" s="213">
        <v>43610</v>
      </c>
      <c r="N482">
        <v>924474</v>
      </c>
      <c r="O482" s="145" t="s">
        <v>567</v>
      </c>
      <c r="P482" s="145" t="s">
        <v>99</v>
      </c>
      <c r="Q482" s="145" t="s">
        <v>100</v>
      </c>
      <c r="R482" s="145" t="s">
        <v>567</v>
      </c>
      <c r="V482">
        <v>204</v>
      </c>
      <c r="W482" s="83" t="s">
        <v>1793</v>
      </c>
      <c r="X482" s="83" t="s">
        <v>103</v>
      </c>
      <c r="Y482" t="s">
        <v>2444</v>
      </c>
      <c r="Z482" s="83" t="s">
        <v>102</v>
      </c>
      <c r="AA482" s="83" t="s">
        <v>102</v>
      </c>
      <c r="AB482" t="s">
        <v>3433</v>
      </c>
      <c r="AC482" s="83" t="s">
        <v>4005</v>
      </c>
      <c r="AD482" s="83" t="s">
        <v>111</v>
      </c>
      <c r="AE482" s="83" t="s">
        <v>105</v>
      </c>
      <c r="AF482" t="s">
        <v>2444</v>
      </c>
      <c r="AG482" s="83" t="s">
        <v>102</v>
      </c>
      <c r="AH482" s="83" t="s">
        <v>102</v>
      </c>
      <c r="AI482" t="s">
        <v>3433</v>
      </c>
      <c r="AJ482" s="83" t="s">
        <v>4005</v>
      </c>
      <c r="AK482" s="83" t="s">
        <v>111</v>
      </c>
      <c r="AL482" s="83" t="s">
        <v>105</v>
      </c>
      <c r="AM482" s="87" t="s">
        <v>106</v>
      </c>
      <c r="AN482" t="s">
        <v>2444</v>
      </c>
      <c r="AO482" t="s">
        <v>3433</v>
      </c>
      <c r="AP482" s="83" t="s">
        <v>4005</v>
      </c>
      <c r="AQ482" s="83" t="s">
        <v>144</v>
      </c>
      <c r="AR482" s="87" t="s">
        <v>106</v>
      </c>
      <c r="AT482" s="83" t="s">
        <v>107</v>
      </c>
      <c r="AU482" s="146" t="s">
        <v>107</v>
      </c>
      <c r="AV482" s="146" t="s">
        <v>107</v>
      </c>
      <c r="AX482" s="110" t="s">
        <v>107</v>
      </c>
      <c r="AY482" s="111"/>
      <c r="AZ482" s="112">
        <f t="shared" ca="1" si="32"/>
        <v>6135</v>
      </c>
      <c r="BA482" s="136">
        <f t="shared" ca="1" si="33"/>
        <v>11</v>
      </c>
      <c r="BB482" s="114" t="s">
        <v>136</v>
      </c>
      <c r="BC482" s="114" t="s">
        <v>108</v>
      </c>
      <c r="BD482" s="114"/>
      <c r="BE482" s="115" t="s">
        <v>102</v>
      </c>
      <c r="BF482" s="115" t="s">
        <v>102</v>
      </c>
      <c r="BG482" s="115" t="s">
        <v>102</v>
      </c>
      <c r="BH482" s="115" t="s">
        <v>102</v>
      </c>
      <c r="BI482" s="116"/>
      <c r="BJ482" s="117" t="s">
        <v>109</v>
      </c>
      <c r="BK482" s="117" t="s">
        <v>109</v>
      </c>
      <c r="BL482" s="83">
        <f t="shared" ca="1" si="34"/>
        <v>70</v>
      </c>
      <c r="BM482" s="83" t="s">
        <v>270</v>
      </c>
      <c r="BN482" s="83">
        <v>0</v>
      </c>
      <c r="BO482" s="83" t="s">
        <v>108</v>
      </c>
      <c r="BP482" s="83">
        <v>-826935</v>
      </c>
      <c r="BQ482" s="83" t="s">
        <v>381</v>
      </c>
      <c r="BR482" s="83" t="s">
        <v>157</v>
      </c>
      <c r="BS482" s="83" t="s">
        <v>502</v>
      </c>
      <c r="BT482" s="83">
        <v>-826935</v>
      </c>
      <c r="BU482" s="83" t="s">
        <v>381</v>
      </c>
      <c r="BV482" s="83" t="s">
        <v>157</v>
      </c>
      <c r="BW482" s="83" t="s">
        <v>502</v>
      </c>
      <c r="BY482" s="136">
        <v>0</v>
      </c>
      <c r="BZ482" s="136">
        <v>0</v>
      </c>
      <c r="CA482" s="136">
        <v>0</v>
      </c>
      <c r="CB482" s="136">
        <v>0</v>
      </c>
      <c r="CD482" s="136">
        <v>0</v>
      </c>
      <c r="CE482" s="136">
        <v>0</v>
      </c>
      <c r="CF482" s="136">
        <v>0</v>
      </c>
      <c r="CG482" s="136">
        <v>0</v>
      </c>
      <c r="CH482" s="136">
        <v>0</v>
      </c>
      <c r="CI482" s="136">
        <v>0</v>
      </c>
      <c r="CJ482" s="136">
        <v>0</v>
      </c>
      <c r="CK482" s="138">
        <v>0</v>
      </c>
      <c r="CL482" s="138">
        <v>0</v>
      </c>
      <c r="CM482" s="136">
        <v>0</v>
      </c>
      <c r="CN482" s="136">
        <v>0</v>
      </c>
      <c r="CO482" s="85">
        <v>43655</v>
      </c>
      <c r="CP482" s="83" t="s">
        <v>4528</v>
      </c>
      <c r="CQ482" s="83" t="s">
        <v>102</v>
      </c>
      <c r="CR482" s="83" t="s">
        <v>482</v>
      </c>
      <c r="CS482" s="83">
        <v>477</v>
      </c>
      <c r="CT482" s="83" t="s">
        <v>483</v>
      </c>
      <c r="CU482" s="83">
        <v>1</v>
      </c>
      <c r="CV482" s="83">
        <v>0</v>
      </c>
      <c r="CW482" s="83">
        <v>0</v>
      </c>
      <c r="CX482" s="83" t="s">
        <v>109</v>
      </c>
      <c r="CY482" s="83" t="s">
        <v>583</v>
      </c>
      <c r="CZ482" s="83">
        <v>0</v>
      </c>
      <c r="DA482" s="83">
        <v>0</v>
      </c>
      <c r="DB482" s="83">
        <f t="shared" si="31"/>
        <v>0</v>
      </c>
      <c r="DC482" s="83" t="s">
        <v>497</v>
      </c>
      <c r="DE482" s="136">
        <v>1</v>
      </c>
      <c r="DF482" s="136">
        <v>1</v>
      </c>
      <c r="DG482" s="215" t="s">
        <v>269</v>
      </c>
      <c r="DH482" s="136">
        <v>1</v>
      </c>
      <c r="DI482" s="136">
        <v>1</v>
      </c>
      <c r="DJ482" s="215" t="s">
        <v>269</v>
      </c>
      <c r="EE482" s="136" t="b">
        <v>1</v>
      </c>
      <c r="EF482" s="136" t="b">
        <v>1</v>
      </c>
      <c r="EG482" s="136" t="b">
        <v>1</v>
      </c>
      <c r="EH482" s="136" t="b">
        <v>1</v>
      </c>
      <c r="EL482" s="215" t="s">
        <v>269</v>
      </c>
    </row>
    <row r="483" spans="1:142" ht="60" customHeight="1" x14ac:dyDescent="0.55000000000000004">
      <c r="A483" s="83" t="s">
        <v>130</v>
      </c>
      <c r="B483" s="83" t="s">
        <v>98</v>
      </c>
      <c r="C483">
        <v>769112</v>
      </c>
      <c r="D483" t="s">
        <v>1127</v>
      </c>
      <c r="E483" t="s">
        <v>1127</v>
      </c>
      <c r="F483" s="83" t="s">
        <v>108</v>
      </c>
      <c r="G483" s="213">
        <v>36723</v>
      </c>
      <c r="H483" s="83" t="s">
        <v>102</v>
      </c>
      <c r="I483" s="213">
        <v>43169</v>
      </c>
      <c r="J483" s="83" t="s">
        <v>228</v>
      </c>
      <c r="K483" s="214">
        <v>948896639529</v>
      </c>
      <c r="L483" s="83" t="s">
        <v>135</v>
      </c>
      <c r="M483" s="213">
        <v>43705</v>
      </c>
      <c r="N483">
        <v>587569</v>
      </c>
      <c r="O483" s="145" t="s">
        <v>567</v>
      </c>
      <c r="P483" s="145" t="s">
        <v>99</v>
      </c>
      <c r="Q483" s="145" t="s">
        <v>100</v>
      </c>
      <c r="R483" s="145" t="s">
        <v>567</v>
      </c>
      <c r="V483">
        <v>1735</v>
      </c>
      <c r="W483" s="83" t="s">
        <v>101</v>
      </c>
      <c r="X483" s="83" t="s">
        <v>103</v>
      </c>
      <c r="Y483" t="s">
        <v>2445</v>
      </c>
      <c r="Z483" s="83" t="s">
        <v>102</v>
      </c>
      <c r="AA483" s="83" t="s">
        <v>102</v>
      </c>
      <c r="AB483" t="s">
        <v>3434</v>
      </c>
      <c r="AC483" s="83" t="s">
        <v>4006</v>
      </c>
      <c r="AD483" s="83" t="s">
        <v>144</v>
      </c>
      <c r="AE483" s="83" t="s">
        <v>105</v>
      </c>
      <c r="AF483" t="s">
        <v>2445</v>
      </c>
      <c r="AG483" s="83" t="s">
        <v>102</v>
      </c>
      <c r="AH483" s="83" t="s">
        <v>102</v>
      </c>
      <c r="AI483" t="s">
        <v>3434</v>
      </c>
      <c r="AJ483" s="83" t="s">
        <v>4006</v>
      </c>
      <c r="AK483" s="83" t="s">
        <v>144</v>
      </c>
      <c r="AL483" s="83" t="s">
        <v>105</v>
      </c>
      <c r="AM483" s="87" t="s">
        <v>106</v>
      </c>
      <c r="AN483" t="s">
        <v>2445</v>
      </c>
      <c r="AO483" t="s">
        <v>3434</v>
      </c>
      <c r="AP483" s="83" t="s">
        <v>4006</v>
      </c>
      <c r="AQ483" s="83" t="s">
        <v>111</v>
      </c>
      <c r="AR483" s="87" t="s">
        <v>106</v>
      </c>
      <c r="AT483" s="83" t="s">
        <v>107</v>
      </c>
      <c r="AU483" s="146" t="s">
        <v>107</v>
      </c>
      <c r="AV483" s="146" t="s">
        <v>107</v>
      </c>
      <c r="AX483" s="110" t="s">
        <v>107</v>
      </c>
      <c r="AY483" s="111"/>
      <c r="AZ483" s="112">
        <f t="shared" ca="1" si="32"/>
        <v>9982</v>
      </c>
      <c r="BA483" s="136">
        <f t="shared" ca="1" si="33"/>
        <v>61</v>
      </c>
      <c r="BB483" s="114" t="s">
        <v>134</v>
      </c>
      <c r="BC483" s="114" t="s">
        <v>108</v>
      </c>
      <c r="BD483" s="114"/>
      <c r="BE483" s="115" t="s">
        <v>102</v>
      </c>
      <c r="BF483" s="115" t="s">
        <v>102</v>
      </c>
      <c r="BG483" s="115" t="s">
        <v>102</v>
      </c>
      <c r="BH483" s="115" t="s">
        <v>102</v>
      </c>
      <c r="BI483" s="116"/>
      <c r="BJ483" s="117" t="s">
        <v>109</v>
      </c>
      <c r="BK483" s="117" t="s">
        <v>109</v>
      </c>
      <c r="BL483" s="83">
        <f t="shared" ca="1" si="34"/>
        <v>91</v>
      </c>
      <c r="BM483" s="83" t="s">
        <v>108</v>
      </c>
      <c r="BN483" s="83">
        <v>0</v>
      </c>
      <c r="BO483" s="83" t="s">
        <v>108</v>
      </c>
      <c r="BP483" s="83">
        <v>-828670</v>
      </c>
      <c r="BQ483" s="83" t="s">
        <v>312</v>
      </c>
      <c r="BR483" s="83" t="s">
        <v>153</v>
      </c>
      <c r="BS483" s="83" t="s">
        <v>499</v>
      </c>
      <c r="BT483" s="83">
        <v>-828670</v>
      </c>
      <c r="BU483" s="83" t="s">
        <v>312</v>
      </c>
      <c r="BV483" s="83" t="s">
        <v>153</v>
      </c>
      <c r="BW483" s="83" t="s">
        <v>499</v>
      </c>
      <c r="BY483" s="136">
        <v>0</v>
      </c>
      <c r="BZ483" s="136">
        <v>0</v>
      </c>
      <c r="CA483" s="136">
        <v>0</v>
      </c>
      <c r="CB483" s="136">
        <v>0</v>
      </c>
      <c r="CD483" s="136">
        <v>0</v>
      </c>
      <c r="CE483" s="136">
        <v>0</v>
      </c>
      <c r="CF483" s="136">
        <v>0</v>
      </c>
      <c r="CG483" s="136">
        <v>0</v>
      </c>
      <c r="CH483" s="136">
        <v>0</v>
      </c>
      <c r="CI483" s="136">
        <v>0</v>
      </c>
      <c r="CJ483" s="136">
        <v>0</v>
      </c>
      <c r="CK483" s="138">
        <v>0</v>
      </c>
      <c r="CL483" s="138">
        <v>0</v>
      </c>
      <c r="CM483" s="136">
        <v>0</v>
      </c>
      <c r="CN483" s="136">
        <v>0</v>
      </c>
      <c r="CO483" s="85">
        <v>43656</v>
      </c>
      <c r="CP483" s="83" t="s">
        <v>4529</v>
      </c>
      <c r="CQ483" s="83" t="s">
        <v>102</v>
      </c>
      <c r="CR483" s="83" t="s">
        <v>482</v>
      </c>
      <c r="CS483" s="83">
        <v>478</v>
      </c>
      <c r="CT483" s="83" t="s">
        <v>483</v>
      </c>
      <c r="CU483" s="83">
        <v>1</v>
      </c>
      <c r="CV483" s="83">
        <v>0</v>
      </c>
      <c r="CW483" s="83">
        <v>0</v>
      </c>
      <c r="CX483" s="83" t="s">
        <v>109</v>
      </c>
      <c r="CY483" s="83" t="s">
        <v>583</v>
      </c>
      <c r="CZ483" s="83">
        <v>0</v>
      </c>
      <c r="DA483" s="83">
        <v>0</v>
      </c>
      <c r="DB483" s="83">
        <f t="shared" si="31"/>
        <v>0</v>
      </c>
      <c r="DC483" s="83" t="s">
        <v>497</v>
      </c>
      <c r="DE483" s="136">
        <v>1</v>
      </c>
      <c r="DF483" s="136">
        <v>1</v>
      </c>
      <c r="DG483" s="215" t="s">
        <v>269</v>
      </c>
      <c r="DH483" s="136">
        <v>1</v>
      </c>
      <c r="DI483" s="136">
        <v>1</v>
      </c>
      <c r="DJ483" s="215" t="s">
        <v>269</v>
      </c>
      <c r="EE483" s="136" t="b">
        <v>1</v>
      </c>
      <c r="EF483" s="136" t="b">
        <v>1</v>
      </c>
      <c r="EG483" s="136" t="b">
        <v>1</v>
      </c>
      <c r="EH483" s="136" t="b">
        <v>1</v>
      </c>
      <c r="EL483" s="215" t="s">
        <v>269</v>
      </c>
    </row>
    <row r="484" spans="1:142" ht="60" customHeight="1" x14ac:dyDescent="0.55000000000000004">
      <c r="A484" s="83" t="s">
        <v>130</v>
      </c>
      <c r="B484" s="83" t="s">
        <v>98</v>
      </c>
      <c r="C484">
        <v>733269</v>
      </c>
      <c r="D484" t="s">
        <v>1128</v>
      </c>
      <c r="E484" t="s">
        <v>1128</v>
      </c>
      <c r="F484" s="83" t="s">
        <v>108</v>
      </c>
      <c r="G484" s="213">
        <v>37715</v>
      </c>
      <c r="H484" s="83" t="s">
        <v>102</v>
      </c>
      <c r="I484" s="213">
        <v>43267</v>
      </c>
      <c r="J484" s="83" t="s">
        <v>228</v>
      </c>
      <c r="K484" s="214">
        <v>828536391615</v>
      </c>
      <c r="L484" s="83" t="s">
        <v>97</v>
      </c>
      <c r="M484" s="213">
        <v>43662</v>
      </c>
      <c r="N484">
        <v>746690</v>
      </c>
      <c r="O484" s="145" t="s">
        <v>567</v>
      </c>
      <c r="P484" s="145" t="s">
        <v>99</v>
      </c>
      <c r="Q484" s="145" t="s">
        <v>100</v>
      </c>
      <c r="R484" s="145" t="s">
        <v>567</v>
      </c>
      <c r="V484">
        <v>1</v>
      </c>
      <c r="W484" s="83" t="s">
        <v>101</v>
      </c>
      <c r="X484" s="83" t="s">
        <v>103</v>
      </c>
      <c r="Y484" t="s">
        <v>2446</v>
      </c>
      <c r="Z484" s="83" t="s">
        <v>102</v>
      </c>
      <c r="AA484" s="83" t="s">
        <v>102</v>
      </c>
      <c r="AB484" t="s">
        <v>3435</v>
      </c>
      <c r="AC484" s="83" t="s">
        <v>4007</v>
      </c>
      <c r="AD484" s="83" t="s">
        <v>144</v>
      </c>
      <c r="AE484" s="83" t="s">
        <v>105</v>
      </c>
      <c r="AF484" t="s">
        <v>2446</v>
      </c>
      <c r="AG484" s="83" t="s">
        <v>102</v>
      </c>
      <c r="AH484" s="83" t="s">
        <v>102</v>
      </c>
      <c r="AI484" t="s">
        <v>3435</v>
      </c>
      <c r="AJ484" s="83" t="s">
        <v>4007</v>
      </c>
      <c r="AK484" s="83" t="s">
        <v>144</v>
      </c>
      <c r="AL484" s="83" t="s">
        <v>105</v>
      </c>
      <c r="AM484" s="87" t="s">
        <v>106</v>
      </c>
      <c r="AN484" t="s">
        <v>2446</v>
      </c>
      <c r="AO484" t="s">
        <v>3435</v>
      </c>
      <c r="AP484" s="83" t="s">
        <v>4007</v>
      </c>
      <c r="AQ484" s="83" t="s">
        <v>144</v>
      </c>
      <c r="AR484" s="87" t="s">
        <v>106</v>
      </c>
      <c r="AT484" s="83" t="s">
        <v>107</v>
      </c>
      <c r="AU484" s="146" t="s">
        <v>107</v>
      </c>
      <c r="AV484" s="146" t="s">
        <v>107</v>
      </c>
      <c r="AX484" s="110" t="s">
        <v>107</v>
      </c>
      <c r="AY484" s="111"/>
      <c r="AZ484" s="112">
        <f t="shared" ca="1" si="32"/>
        <v>4738</v>
      </c>
      <c r="BA484" s="136">
        <f t="shared" ca="1" si="33"/>
        <v>29</v>
      </c>
      <c r="BB484" s="114" t="s">
        <v>134</v>
      </c>
      <c r="BC484" s="114" t="s">
        <v>108</v>
      </c>
      <c r="BD484" s="114"/>
      <c r="BE484" s="115" t="s">
        <v>102</v>
      </c>
      <c r="BF484" s="115" t="s">
        <v>102</v>
      </c>
      <c r="BG484" s="115" t="s">
        <v>102</v>
      </c>
      <c r="BH484" s="115" t="s">
        <v>102</v>
      </c>
      <c r="BI484" s="116"/>
      <c r="BJ484" s="117" t="s">
        <v>109</v>
      </c>
      <c r="BK484" s="117" t="s">
        <v>109</v>
      </c>
      <c r="BL484" s="83">
        <f t="shared" ca="1" si="34"/>
        <v>38</v>
      </c>
      <c r="BM484" s="83" t="s">
        <v>108</v>
      </c>
      <c r="BN484" s="83">
        <v>0</v>
      </c>
      <c r="BO484" s="83" t="s">
        <v>108</v>
      </c>
      <c r="BP484" s="83">
        <v>-830405</v>
      </c>
      <c r="BQ484" s="83" t="s">
        <v>198</v>
      </c>
      <c r="BR484" s="83" t="s">
        <v>164</v>
      </c>
      <c r="BS484" s="83" t="s">
        <v>499</v>
      </c>
      <c r="BT484" s="83">
        <v>-830405</v>
      </c>
      <c r="BU484" s="83" t="s">
        <v>198</v>
      </c>
      <c r="BV484" s="83" t="s">
        <v>164</v>
      </c>
      <c r="BW484" s="83" t="s">
        <v>499</v>
      </c>
      <c r="BY484" s="136">
        <v>0</v>
      </c>
      <c r="BZ484" s="136">
        <v>0</v>
      </c>
      <c r="CA484" s="136">
        <v>0</v>
      </c>
      <c r="CB484" s="136">
        <v>0</v>
      </c>
      <c r="CD484" s="136">
        <v>0</v>
      </c>
      <c r="CE484" s="136">
        <v>0</v>
      </c>
      <c r="CF484" s="136">
        <v>0</v>
      </c>
      <c r="CG484" s="136">
        <v>0</v>
      </c>
      <c r="CH484" s="136">
        <v>0</v>
      </c>
      <c r="CI484" s="136">
        <v>0</v>
      </c>
      <c r="CJ484" s="136">
        <v>0</v>
      </c>
      <c r="CK484" s="138">
        <v>0</v>
      </c>
      <c r="CL484" s="138">
        <v>0</v>
      </c>
      <c r="CM484" s="136">
        <v>0</v>
      </c>
      <c r="CN484" s="136">
        <v>0</v>
      </c>
      <c r="CO484" s="85">
        <v>43657</v>
      </c>
      <c r="CP484" s="83" t="s">
        <v>4530</v>
      </c>
      <c r="CQ484" s="83" t="s">
        <v>102</v>
      </c>
      <c r="CR484" s="83" t="s">
        <v>482</v>
      </c>
      <c r="CS484" s="83">
        <v>479</v>
      </c>
      <c r="CT484" s="83" t="s">
        <v>483</v>
      </c>
      <c r="CU484" s="83">
        <v>1</v>
      </c>
      <c r="CV484" s="83">
        <v>0</v>
      </c>
      <c r="CW484" s="83">
        <v>0</v>
      </c>
      <c r="CX484" s="83" t="s">
        <v>109</v>
      </c>
      <c r="CY484" s="83" t="s">
        <v>583</v>
      </c>
      <c r="CZ484" s="83">
        <v>0</v>
      </c>
      <c r="DA484" s="83">
        <v>0</v>
      </c>
      <c r="DB484" s="83">
        <f t="shared" si="31"/>
        <v>0</v>
      </c>
      <c r="DC484" s="83" t="s">
        <v>497</v>
      </c>
      <c r="DE484" s="136">
        <v>1</v>
      </c>
      <c r="DF484" s="136">
        <v>1</v>
      </c>
      <c r="DG484" s="215" t="s">
        <v>269</v>
      </c>
      <c r="DH484" s="136">
        <v>1</v>
      </c>
      <c r="DI484" s="136">
        <v>1</v>
      </c>
      <c r="DJ484" s="215" t="s">
        <v>269</v>
      </c>
      <c r="EE484" s="136" t="b">
        <v>1</v>
      </c>
      <c r="EF484" s="136" t="b">
        <v>1</v>
      </c>
      <c r="EG484" s="136" t="b">
        <v>1</v>
      </c>
      <c r="EH484" s="136" t="b">
        <v>1</v>
      </c>
      <c r="EL484" s="215" t="s">
        <v>269</v>
      </c>
    </row>
    <row r="485" spans="1:142" ht="60" customHeight="1" x14ac:dyDescent="0.55000000000000004">
      <c r="A485" s="83" t="s">
        <v>130</v>
      </c>
      <c r="B485" s="83" t="s">
        <v>98</v>
      </c>
      <c r="C485">
        <v>400502</v>
      </c>
      <c r="D485" t="s">
        <v>1129</v>
      </c>
      <c r="E485" t="s">
        <v>1129</v>
      </c>
      <c r="F485" s="83" t="s">
        <v>108</v>
      </c>
      <c r="G485" s="213">
        <v>40870</v>
      </c>
      <c r="H485" s="83" t="s">
        <v>102</v>
      </c>
      <c r="I485" s="213">
        <v>43234</v>
      </c>
      <c r="J485" s="83" t="s">
        <v>228</v>
      </c>
      <c r="K485" s="214">
        <v>496911195304</v>
      </c>
      <c r="L485" s="83" t="s">
        <v>126</v>
      </c>
      <c r="M485" s="213">
        <v>43776</v>
      </c>
      <c r="N485">
        <v>552794</v>
      </c>
      <c r="O485" s="145" t="s">
        <v>567</v>
      </c>
      <c r="P485" s="145" t="s">
        <v>99</v>
      </c>
      <c r="Q485" s="145" t="s">
        <v>100</v>
      </c>
      <c r="R485" s="145" t="s">
        <v>567</v>
      </c>
      <c r="V485">
        <v>9126</v>
      </c>
      <c r="W485" s="83" t="s">
        <v>1794</v>
      </c>
      <c r="X485" s="83" t="s">
        <v>103</v>
      </c>
      <c r="Y485" t="s">
        <v>2447</v>
      </c>
      <c r="Z485" s="83" t="s">
        <v>102</v>
      </c>
      <c r="AA485" s="83" t="s">
        <v>102</v>
      </c>
      <c r="AB485" t="s">
        <v>3436</v>
      </c>
      <c r="AC485" s="83" t="s">
        <v>4008</v>
      </c>
      <c r="AD485" s="83" t="s">
        <v>111</v>
      </c>
      <c r="AE485" s="83" t="s">
        <v>105</v>
      </c>
      <c r="AF485" t="s">
        <v>2447</v>
      </c>
      <c r="AG485" s="83" t="s">
        <v>102</v>
      </c>
      <c r="AH485" s="83" t="s">
        <v>102</v>
      </c>
      <c r="AI485" t="s">
        <v>3436</v>
      </c>
      <c r="AJ485" s="83" t="s">
        <v>4008</v>
      </c>
      <c r="AK485" s="83" t="s">
        <v>111</v>
      </c>
      <c r="AL485" s="83" t="s">
        <v>105</v>
      </c>
      <c r="AM485" s="87" t="s">
        <v>106</v>
      </c>
      <c r="AN485" t="s">
        <v>2447</v>
      </c>
      <c r="AO485" t="s">
        <v>3436</v>
      </c>
      <c r="AP485" s="83" t="s">
        <v>4008</v>
      </c>
      <c r="AQ485" s="83" t="s">
        <v>144</v>
      </c>
      <c r="AR485" s="87" t="s">
        <v>106</v>
      </c>
      <c r="AT485" s="83" t="s">
        <v>107</v>
      </c>
      <c r="AU485" s="146" t="s">
        <v>107</v>
      </c>
      <c r="AV485" s="146" t="s">
        <v>107</v>
      </c>
      <c r="AX485" s="110" t="s">
        <v>107</v>
      </c>
      <c r="AY485" s="111"/>
      <c r="AZ485" s="112">
        <f t="shared" ca="1" si="32"/>
        <v>4781</v>
      </c>
      <c r="BA485" s="136">
        <f t="shared" ca="1" si="33"/>
        <v>96</v>
      </c>
      <c r="BB485" s="114" t="s">
        <v>136</v>
      </c>
      <c r="BC485" s="114" t="s">
        <v>108</v>
      </c>
      <c r="BD485" s="114"/>
      <c r="BE485" s="115" t="s">
        <v>102</v>
      </c>
      <c r="BF485" s="115" t="s">
        <v>102</v>
      </c>
      <c r="BG485" s="115" t="s">
        <v>102</v>
      </c>
      <c r="BH485" s="115" t="s">
        <v>102</v>
      </c>
      <c r="BI485" s="116"/>
      <c r="BJ485" s="117" t="s">
        <v>109</v>
      </c>
      <c r="BK485" s="117" t="s">
        <v>109</v>
      </c>
      <c r="BL485" s="83">
        <f t="shared" ca="1" si="34"/>
        <v>45</v>
      </c>
      <c r="BM485" s="83" t="s">
        <v>270</v>
      </c>
      <c r="BN485" s="83">
        <v>0</v>
      </c>
      <c r="BO485" s="83" t="s">
        <v>108</v>
      </c>
      <c r="BP485" s="83">
        <v>-832140</v>
      </c>
      <c r="BQ485" s="83" t="s">
        <v>381</v>
      </c>
      <c r="BR485" s="83" t="s">
        <v>157</v>
      </c>
      <c r="BS485" s="83" t="s">
        <v>502</v>
      </c>
      <c r="BT485" s="83">
        <v>-832140</v>
      </c>
      <c r="BU485" s="83" t="s">
        <v>381</v>
      </c>
      <c r="BV485" s="83" t="s">
        <v>157</v>
      </c>
      <c r="BW485" s="83" t="s">
        <v>502</v>
      </c>
      <c r="BY485" s="136">
        <v>0</v>
      </c>
      <c r="BZ485" s="136">
        <v>0</v>
      </c>
      <c r="CA485" s="136">
        <v>0</v>
      </c>
      <c r="CB485" s="136">
        <v>0</v>
      </c>
      <c r="CD485" s="136">
        <v>0</v>
      </c>
      <c r="CE485" s="136">
        <v>0</v>
      </c>
      <c r="CF485" s="136">
        <v>0</v>
      </c>
      <c r="CG485" s="136">
        <v>0</v>
      </c>
      <c r="CH485" s="136">
        <v>0</v>
      </c>
      <c r="CI485" s="136">
        <v>0</v>
      </c>
      <c r="CJ485" s="136">
        <v>0</v>
      </c>
      <c r="CK485" s="138">
        <v>0</v>
      </c>
      <c r="CL485" s="138">
        <v>0</v>
      </c>
      <c r="CM485" s="136">
        <v>0</v>
      </c>
      <c r="CN485" s="136">
        <v>0</v>
      </c>
      <c r="CO485" s="85">
        <v>43658</v>
      </c>
      <c r="CP485" s="83" t="s">
        <v>4531</v>
      </c>
      <c r="CQ485" s="83" t="s">
        <v>102</v>
      </c>
      <c r="CR485" s="83" t="s">
        <v>482</v>
      </c>
      <c r="CS485" s="83">
        <v>480</v>
      </c>
      <c r="CT485" s="83" t="s">
        <v>483</v>
      </c>
      <c r="CU485" s="83">
        <v>1</v>
      </c>
      <c r="CV485" s="83">
        <v>0</v>
      </c>
      <c r="CW485" s="83">
        <v>0</v>
      </c>
      <c r="CX485" s="83" t="s">
        <v>109</v>
      </c>
      <c r="CY485" s="83" t="s">
        <v>583</v>
      </c>
      <c r="CZ485" s="83">
        <v>0</v>
      </c>
      <c r="DA485" s="83">
        <v>0</v>
      </c>
      <c r="DB485" s="83">
        <f t="shared" si="31"/>
        <v>0</v>
      </c>
      <c r="DC485" s="83" t="s">
        <v>497</v>
      </c>
      <c r="DE485" s="136">
        <v>1</v>
      </c>
      <c r="DF485" s="136">
        <v>1</v>
      </c>
      <c r="DG485" s="215" t="s">
        <v>269</v>
      </c>
      <c r="DH485" s="136">
        <v>1</v>
      </c>
      <c r="DI485" s="136">
        <v>1</v>
      </c>
      <c r="DJ485" s="215" t="s">
        <v>269</v>
      </c>
      <c r="EE485" s="136" t="b">
        <v>1</v>
      </c>
      <c r="EF485" s="136" t="b">
        <v>1</v>
      </c>
      <c r="EG485" s="136" t="b">
        <v>1</v>
      </c>
      <c r="EH485" s="136" t="b">
        <v>1</v>
      </c>
      <c r="EL485" s="215" t="s">
        <v>269</v>
      </c>
    </row>
    <row r="486" spans="1:142" ht="60" customHeight="1" x14ac:dyDescent="0.55000000000000004">
      <c r="A486" s="83" t="s">
        <v>130</v>
      </c>
      <c r="B486" s="83" t="s">
        <v>98</v>
      </c>
      <c r="C486">
        <v>956844</v>
      </c>
      <c r="D486" t="s">
        <v>1130</v>
      </c>
      <c r="E486" t="s">
        <v>1130</v>
      </c>
      <c r="F486" s="83" t="s">
        <v>108</v>
      </c>
      <c r="G486" s="213">
        <v>32837</v>
      </c>
      <c r="H486" s="83" t="s">
        <v>102</v>
      </c>
      <c r="I486" s="213">
        <v>43220</v>
      </c>
      <c r="J486" s="83" t="s">
        <v>228</v>
      </c>
      <c r="K486" s="214">
        <v>721684315107</v>
      </c>
      <c r="L486" s="83" t="s">
        <v>135</v>
      </c>
      <c r="M486" s="213">
        <v>43774</v>
      </c>
      <c r="N486">
        <v>845696</v>
      </c>
      <c r="O486" s="145" t="s">
        <v>567</v>
      </c>
      <c r="P486" s="145" t="s">
        <v>99</v>
      </c>
      <c r="Q486" s="145" t="s">
        <v>100</v>
      </c>
      <c r="R486" s="145" t="s">
        <v>567</v>
      </c>
      <c r="V486">
        <v>7537</v>
      </c>
      <c r="W486" s="83" t="s">
        <v>101</v>
      </c>
      <c r="X486" s="83" t="s">
        <v>103</v>
      </c>
      <c r="Y486" t="s">
        <v>2448</v>
      </c>
      <c r="Z486" s="83" t="s">
        <v>102</v>
      </c>
      <c r="AA486" s="83" t="s">
        <v>102</v>
      </c>
      <c r="AB486" t="s">
        <v>3437</v>
      </c>
      <c r="AC486" s="83" t="s">
        <v>4009</v>
      </c>
      <c r="AD486" s="83" t="s">
        <v>144</v>
      </c>
      <c r="AE486" s="83" t="s">
        <v>105</v>
      </c>
      <c r="AF486" t="s">
        <v>2448</v>
      </c>
      <c r="AG486" s="83" t="s">
        <v>102</v>
      </c>
      <c r="AH486" s="83" t="s">
        <v>102</v>
      </c>
      <c r="AI486" t="s">
        <v>3437</v>
      </c>
      <c r="AJ486" s="83" t="s">
        <v>4009</v>
      </c>
      <c r="AK486" s="83" t="s">
        <v>144</v>
      </c>
      <c r="AL486" s="83" t="s">
        <v>105</v>
      </c>
      <c r="AM486" s="87" t="s">
        <v>106</v>
      </c>
      <c r="AN486" t="s">
        <v>2448</v>
      </c>
      <c r="AO486" t="s">
        <v>3437</v>
      </c>
      <c r="AP486" s="83" t="s">
        <v>4009</v>
      </c>
      <c r="AQ486" s="83" t="s">
        <v>111</v>
      </c>
      <c r="AR486" s="87" t="s">
        <v>106</v>
      </c>
      <c r="AT486" s="83" t="s">
        <v>107</v>
      </c>
      <c r="AU486" s="146" t="s">
        <v>107</v>
      </c>
      <c r="AV486" s="146" t="s">
        <v>107</v>
      </c>
      <c r="AX486" s="110" t="s">
        <v>107</v>
      </c>
      <c r="AY486" s="111"/>
      <c r="AZ486" s="112">
        <f t="shared" ca="1" si="32"/>
        <v>9136</v>
      </c>
      <c r="BA486" s="136">
        <f t="shared" ca="1" si="33"/>
        <v>36</v>
      </c>
      <c r="BB486" s="114" t="s">
        <v>134</v>
      </c>
      <c r="BC486" s="114" t="s">
        <v>108</v>
      </c>
      <c r="BD486" s="114"/>
      <c r="BE486" s="115" t="s">
        <v>102</v>
      </c>
      <c r="BF486" s="115" t="s">
        <v>102</v>
      </c>
      <c r="BG486" s="115" t="s">
        <v>102</v>
      </c>
      <c r="BH486" s="115" t="s">
        <v>102</v>
      </c>
      <c r="BI486" s="116"/>
      <c r="BJ486" s="117" t="s">
        <v>109</v>
      </c>
      <c r="BK486" s="117" t="s">
        <v>109</v>
      </c>
      <c r="BL486" s="83">
        <f t="shared" ca="1" si="34"/>
        <v>65</v>
      </c>
      <c r="BM486" s="83" t="s">
        <v>108</v>
      </c>
      <c r="BN486" s="83">
        <v>0</v>
      </c>
      <c r="BO486" s="83" t="s">
        <v>108</v>
      </c>
      <c r="BP486" s="83">
        <v>-833875</v>
      </c>
      <c r="BQ486" s="83" t="s">
        <v>312</v>
      </c>
      <c r="BR486" s="83" t="s">
        <v>153</v>
      </c>
      <c r="BS486" s="83" t="s">
        <v>499</v>
      </c>
      <c r="BT486" s="83">
        <v>-833875</v>
      </c>
      <c r="BU486" s="83" t="s">
        <v>312</v>
      </c>
      <c r="BV486" s="83" t="s">
        <v>153</v>
      </c>
      <c r="BW486" s="83" t="s">
        <v>499</v>
      </c>
      <c r="BY486" s="136">
        <v>0</v>
      </c>
      <c r="BZ486" s="136">
        <v>0</v>
      </c>
      <c r="CA486" s="136">
        <v>0</v>
      </c>
      <c r="CB486" s="136">
        <v>0</v>
      </c>
      <c r="CD486" s="136">
        <v>0</v>
      </c>
      <c r="CE486" s="136">
        <v>0</v>
      </c>
      <c r="CF486" s="136">
        <v>0</v>
      </c>
      <c r="CG486" s="136">
        <v>0</v>
      </c>
      <c r="CH486" s="136">
        <v>0</v>
      </c>
      <c r="CI486" s="136">
        <v>0</v>
      </c>
      <c r="CJ486" s="136">
        <v>0</v>
      </c>
      <c r="CK486" s="138">
        <v>0</v>
      </c>
      <c r="CL486" s="138">
        <v>0</v>
      </c>
      <c r="CM486" s="136">
        <v>0</v>
      </c>
      <c r="CN486" s="136">
        <v>0</v>
      </c>
      <c r="CO486" s="85">
        <v>43659</v>
      </c>
      <c r="CP486" s="83" t="s">
        <v>4532</v>
      </c>
      <c r="CQ486" s="83" t="s">
        <v>102</v>
      </c>
      <c r="CR486" s="83" t="s">
        <v>482</v>
      </c>
      <c r="CS486" s="83">
        <v>481</v>
      </c>
      <c r="CT486" s="83" t="s">
        <v>483</v>
      </c>
      <c r="CU486" s="83">
        <v>1</v>
      </c>
      <c r="CV486" s="83">
        <v>0</v>
      </c>
      <c r="CW486" s="83">
        <v>0</v>
      </c>
      <c r="CX486" s="83" t="s">
        <v>109</v>
      </c>
      <c r="CY486" s="83" t="s">
        <v>583</v>
      </c>
      <c r="CZ486" s="83">
        <v>0</v>
      </c>
      <c r="DA486" s="83">
        <v>0</v>
      </c>
      <c r="DB486" s="83">
        <f t="shared" si="31"/>
        <v>0</v>
      </c>
      <c r="DC486" s="83" t="s">
        <v>497</v>
      </c>
      <c r="DE486" s="136">
        <v>1</v>
      </c>
      <c r="DF486" s="136">
        <v>1</v>
      </c>
      <c r="DG486" s="215" t="s">
        <v>269</v>
      </c>
      <c r="DH486" s="136">
        <v>1</v>
      </c>
      <c r="DI486" s="136">
        <v>1</v>
      </c>
      <c r="DJ486" s="215" t="s">
        <v>269</v>
      </c>
      <c r="EE486" s="136" t="b">
        <v>1</v>
      </c>
      <c r="EF486" s="136" t="b">
        <v>1</v>
      </c>
      <c r="EG486" s="136" t="b">
        <v>1</v>
      </c>
      <c r="EH486" s="136" t="b">
        <v>1</v>
      </c>
      <c r="EL486" s="215" t="s">
        <v>269</v>
      </c>
    </row>
    <row r="487" spans="1:142" ht="60" customHeight="1" x14ac:dyDescent="0.55000000000000004">
      <c r="A487" s="83" t="s">
        <v>130</v>
      </c>
      <c r="B487" s="83" t="s">
        <v>98</v>
      </c>
      <c r="C487">
        <v>179796</v>
      </c>
      <c r="D487" t="s">
        <v>1131</v>
      </c>
      <c r="E487" t="s">
        <v>1131</v>
      </c>
      <c r="F487" s="83" t="s">
        <v>108</v>
      </c>
      <c r="G487" s="213">
        <v>34530</v>
      </c>
      <c r="H487" s="83" t="s">
        <v>102</v>
      </c>
      <c r="I487" s="213">
        <v>43272</v>
      </c>
      <c r="J487" s="83" t="s">
        <v>228</v>
      </c>
      <c r="K487" s="214">
        <v>663337151895</v>
      </c>
      <c r="L487" s="83" t="s">
        <v>97</v>
      </c>
      <c r="M487" s="213">
        <v>43681</v>
      </c>
      <c r="N487">
        <v>969621</v>
      </c>
      <c r="O487" s="145" t="s">
        <v>567</v>
      </c>
      <c r="P487" s="145" t="s">
        <v>99</v>
      </c>
      <c r="Q487" s="145" t="s">
        <v>100</v>
      </c>
      <c r="R487" s="145" t="s">
        <v>567</v>
      </c>
      <c r="V487">
        <v>9373</v>
      </c>
      <c r="W487" s="83" t="s">
        <v>101</v>
      </c>
      <c r="X487" s="83" t="s">
        <v>103</v>
      </c>
      <c r="Y487" t="s">
        <v>2449</v>
      </c>
      <c r="Z487" s="83" t="s">
        <v>102</v>
      </c>
      <c r="AA487" s="83" t="s">
        <v>102</v>
      </c>
      <c r="AB487" t="s">
        <v>3438</v>
      </c>
      <c r="AC487" s="83" t="s">
        <v>4010</v>
      </c>
      <c r="AD487" s="83" t="s">
        <v>144</v>
      </c>
      <c r="AE487" s="83" t="s">
        <v>105</v>
      </c>
      <c r="AF487" t="s">
        <v>2449</v>
      </c>
      <c r="AG487" s="83" t="s">
        <v>102</v>
      </c>
      <c r="AH487" s="83" t="s">
        <v>102</v>
      </c>
      <c r="AI487" t="s">
        <v>3438</v>
      </c>
      <c r="AJ487" s="83" t="s">
        <v>4010</v>
      </c>
      <c r="AK487" s="83" t="s">
        <v>144</v>
      </c>
      <c r="AL487" s="83" t="s">
        <v>105</v>
      </c>
      <c r="AM487" s="87" t="s">
        <v>106</v>
      </c>
      <c r="AN487" t="s">
        <v>2449</v>
      </c>
      <c r="AO487" t="s">
        <v>3438</v>
      </c>
      <c r="AP487" s="83" t="s">
        <v>4010</v>
      </c>
      <c r="AQ487" s="83" t="s">
        <v>144</v>
      </c>
      <c r="AR487" s="87" t="s">
        <v>106</v>
      </c>
      <c r="AT487" s="83" t="s">
        <v>107</v>
      </c>
      <c r="AU487" s="146" t="s">
        <v>107</v>
      </c>
      <c r="AV487" s="146" t="s">
        <v>107</v>
      </c>
      <c r="AX487" s="110" t="s">
        <v>107</v>
      </c>
      <c r="AY487" s="111"/>
      <c r="AZ487" s="112">
        <f t="shared" ca="1" si="32"/>
        <v>3670</v>
      </c>
      <c r="BA487" s="136">
        <f t="shared" ca="1" si="33"/>
        <v>37</v>
      </c>
      <c r="BB487" s="114" t="s">
        <v>134</v>
      </c>
      <c r="BC487" s="114" t="s">
        <v>108</v>
      </c>
      <c r="BD487" s="114"/>
      <c r="BE487" s="115" t="s">
        <v>102</v>
      </c>
      <c r="BF487" s="115" t="s">
        <v>102</v>
      </c>
      <c r="BG487" s="115" t="s">
        <v>102</v>
      </c>
      <c r="BH487" s="115" t="s">
        <v>102</v>
      </c>
      <c r="BI487" s="116"/>
      <c r="BJ487" s="117" t="s">
        <v>109</v>
      </c>
      <c r="BK487" s="117" t="s">
        <v>109</v>
      </c>
      <c r="BL487" s="83">
        <f t="shared" ca="1" si="34"/>
        <v>23</v>
      </c>
      <c r="BM487" s="83" t="s">
        <v>108</v>
      </c>
      <c r="BN487" s="83">
        <v>0</v>
      </c>
      <c r="BO487" s="83" t="s">
        <v>108</v>
      </c>
      <c r="BP487" s="83">
        <v>-835610</v>
      </c>
      <c r="BQ487" s="83" t="s">
        <v>198</v>
      </c>
      <c r="BR487" s="83" t="s">
        <v>164</v>
      </c>
      <c r="BS487" s="83" t="s">
        <v>499</v>
      </c>
      <c r="BT487" s="83">
        <v>-835610</v>
      </c>
      <c r="BU487" s="83" t="s">
        <v>198</v>
      </c>
      <c r="BV487" s="83" t="s">
        <v>164</v>
      </c>
      <c r="BW487" s="83" t="s">
        <v>499</v>
      </c>
      <c r="BY487" s="136">
        <v>0</v>
      </c>
      <c r="BZ487" s="136">
        <v>0</v>
      </c>
      <c r="CA487" s="136">
        <v>0</v>
      </c>
      <c r="CB487" s="136">
        <v>0</v>
      </c>
      <c r="CD487" s="136">
        <v>0</v>
      </c>
      <c r="CE487" s="136">
        <v>0</v>
      </c>
      <c r="CF487" s="136">
        <v>0</v>
      </c>
      <c r="CG487" s="136">
        <v>0</v>
      </c>
      <c r="CH487" s="136">
        <v>0</v>
      </c>
      <c r="CI487" s="136">
        <v>0</v>
      </c>
      <c r="CJ487" s="136">
        <v>0</v>
      </c>
      <c r="CK487" s="138">
        <v>0</v>
      </c>
      <c r="CL487" s="138">
        <v>0</v>
      </c>
      <c r="CM487" s="136">
        <v>0</v>
      </c>
      <c r="CN487" s="136">
        <v>0</v>
      </c>
      <c r="CO487" s="85">
        <v>43660</v>
      </c>
      <c r="CP487" s="83" t="s">
        <v>4533</v>
      </c>
      <c r="CQ487" s="83" t="s">
        <v>102</v>
      </c>
      <c r="CR487" s="83" t="s">
        <v>482</v>
      </c>
      <c r="CS487" s="83">
        <v>482</v>
      </c>
      <c r="CT487" s="83" t="s">
        <v>483</v>
      </c>
      <c r="CU487" s="83">
        <v>1</v>
      </c>
      <c r="CV487" s="83">
        <v>0</v>
      </c>
      <c r="CW487" s="83">
        <v>0</v>
      </c>
      <c r="CX487" s="83" t="s">
        <v>109</v>
      </c>
      <c r="CY487" s="83" t="s">
        <v>583</v>
      </c>
      <c r="CZ487" s="83">
        <v>0</v>
      </c>
      <c r="DA487" s="83">
        <v>0</v>
      </c>
      <c r="DB487" s="83">
        <f t="shared" si="31"/>
        <v>0</v>
      </c>
      <c r="DC487" s="83" t="s">
        <v>497</v>
      </c>
      <c r="DE487" s="136">
        <v>1</v>
      </c>
      <c r="DF487" s="136">
        <v>1</v>
      </c>
      <c r="DG487" s="215" t="s">
        <v>269</v>
      </c>
      <c r="DH487" s="136">
        <v>1</v>
      </c>
      <c r="DI487" s="136">
        <v>1</v>
      </c>
      <c r="DJ487" s="215" t="s">
        <v>269</v>
      </c>
      <c r="EE487" s="136" t="b">
        <v>1</v>
      </c>
      <c r="EF487" s="136" t="b">
        <v>1</v>
      </c>
      <c r="EG487" s="136" t="b">
        <v>1</v>
      </c>
      <c r="EH487" s="136" t="b">
        <v>1</v>
      </c>
      <c r="EL487" s="215" t="s">
        <v>269</v>
      </c>
    </row>
    <row r="488" spans="1:142" ht="60" customHeight="1" x14ac:dyDescent="0.55000000000000004">
      <c r="A488" s="83" t="s">
        <v>130</v>
      </c>
      <c r="B488" s="83" t="s">
        <v>98</v>
      </c>
      <c r="C488">
        <v>466545</v>
      </c>
      <c r="D488" t="s">
        <v>1132</v>
      </c>
      <c r="E488" t="s">
        <v>1132</v>
      </c>
      <c r="F488" s="83" t="s">
        <v>108</v>
      </c>
      <c r="G488" s="213">
        <v>31654</v>
      </c>
      <c r="H488" s="83" t="s">
        <v>102</v>
      </c>
      <c r="I488" s="213">
        <v>43336</v>
      </c>
      <c r="J488" s="83" t="s">
        <v>228</v>
      </c>
      <c r="K488" s="214">
        <v>141405197867</v>
      </c>
      <c r="L488" s="83" t="s">
        <v>135</v>
      </c>
      <c r="M488" s="213">
        <v>43665</v>
      </c>
      <c r="N488">
        <v>912496</v>
      </c>
      <c r="O488" s="145" t="s">
        <v>567</v>
      </c>
      <c r="P488" s="145" t="s">
        <v>99</v>
      </c>
      <c r="Q488" s="145" t="s">
        <v>100</v>
      </c>
      <c r="R488" s="145" t="s">
        <v>567</v>
      </c>
      <c r="V488">
        <v>3179</v>
      </c>
      <c r="W488" s="83" t="s">
        <v>1795</v>
      </c>
      <c r="X488" s="83" t="s">
        <v>103</v>
      </c>
      <c r="Y488" t="s">
        <v>2450</v>
      </c>
      <c r="Z488" s="83" t="s">
        <v>102</v>
      </c>
      <c r="AA488" s="83" t="s">
        <v>102</v>
      </c>
      <c r="AB488" t="s">
        <v>3439</v>
      </c>
      <c r="AC488" s="83" t="s">
        <v>4011</v>
      </c>
      <c r="AD488" s="83" t="s">
        <v>111</v>
      </c>
      <c r="AE488" s="83" t="s">
        <v>105</v>
      </c>
      <c r="AF488" t="s">
        <v>2450</v>
      </c>
      <c r="AG488" s="83" t="s">
        <v>102</v>
      </c>
      <c r="AH488" s="83" t="s">
        <v>102</v>
      </c>
      <c r="AI488" t="s">
        <v>3439</v>
      </c>
      <c r="AJ488" s="83" t="s">
        <v>4011</v>
      </c>
      <c r="AK488" s="83" t="s">
        <v>111</v>
      </c>
      <c r="AL488" s="83" t="s">
        <v>105</v>
      </c>
      <c r="AM488" s="87" t="s">
        <v>106</v>
      </c>
      <c r="AN488" t="s">
        <v>2450</v>
      </c>
      <c r="AO488" t="s">
        <v>3439</v>
      </c>
      <c r="AP488" s="83" t="s">
        <v>4011</v>
      </c>
      <c r="AQ488" s="83" t="s">
        <v>144</v>
      </c>
      <c r="AR488" s="87" t="s">
        <v>106</v>
      </c>
      <c r="AT488" s="83" t="s">
        <v>107</v>
      </c>
      <c r="AU488" s="146" t="s">
        <v>107</v>
      </c>
      <c r="AV488" s="146" t="s">
        <v>107</v>
      </c>
      <c r="AX488" s="110" t="s">
        <v>107</v>
      </c>
      <c r="AY488" s="111"/>
      <c r="AZ488" s="112">
        <f t="shared" ca="1" si="32"/>
        <v>8361</v>
      </c>
      <c r="BA488" s="136">
        <f t="shared" ca="1" si="33"/>
        <v>7</v>
      </c>
      <c r="BB488" s="114" t="s">
        <v>136</v>
      </c>
      <c r="BC488" s="114" t="s">
        <v>108</v>
      </c>
      <c r="BD488" s="114"/>
      <c r="BE488" s="115" t="s">
        <v>102</v>
      </c>
      <c r="BF488" s="115" t="s">
        <v>102</v>
      </c>
      <c r="BG488" s="115" t="s">
        <v>102</v>
      </c>
      <c r="BH488" s="115" t="s">
        <v>102</v>
      </c>
      <c r="BI488" s="116"/>
      <c r="BJ488" s="117" t="s">
        <v>109</v>
      </c>
      <c r="BK488" s="117" t="s">
        <v>109</v>
      </c>
      <c r="BL488" s="83">
        <f t="shared" ca="1" si="34"/>
        <v>22</v>
      </c>
      <c r="BM488" s="83" t="s">
        <v>270</v>
      </c>
      <c r="BN488" s="83">
        <v>0</v>
      </c>
      <c r="BO488" s="83" t="s">
        <v>108</v>
      </c>
      <c r="BP488" s="83">
        <v>-837345</v>
      </c>
      <c r="BQ488" s="83" t="s">
        <v>381</v>
      </c>
      <c r="BR488" s="83" t="s">
        <v>157</v>
      </c>
      <c r="BS488" s="83" t="s">
        <v>502</v>
      </c>
      <c r="BT488" s="83">
        <v>-837345</v>
      </c>
      <c r="BU488" s="83" t="s">
        <v>381</v>
      </c>
      <c r="BV488" s="83" t="s">
        <v>157</v>
      </c>
      <c r="BW488" s="83" t="s">
        <v>502</v>
      </c>
      <c r="BY488" s="136">
        <v>0</v>
      </c>
      <c r="BZ488" s="136">
        <v>0</v>
      </c>
      <c r="CA488" s="136">
        <v>0</v>
      </c>
      <c r="CB488" s="136">
        <v>0</v>
      </c>
      <c r="CD488" s="136">
        <v>0</v>
      </c>
      <c r="CE488" s="136">
        <v>0</v>
      </c>
      <c r="CF488" s="136">
        <v>0</v>
      </c>
      <c r="CG488" s="136">
        <v>0</v>
      </c>
      <c r="CH488" s="136">
        <v>0</v>
      </c>
      <c r="CI488" s="136">
        <v>0</v>
      </c>
      <c r="CJ488" s="136">
        <v>0</v>
      </c>
      <c r="CK488" s="138">
        <v>0</v>
      </c>
      <c r="CL488" s="138">
        <v>0</v>
      </c>
      <c r="CM488" s="136">
        <v>0</v>
      </c>
      <c r="CN488" s="136">
        <v>0</v>
      </c>
      <c r="CO488" s="85">
        <v>43661</v>
      </c>
      <c r="CP488" s="83" t="s">
        <v>4534</v>
      </c>
      <c r="CQ488" s="83" t="s">
        <v>102</v>
      </c>
      <c r="CR488" s="83" t="s">
        <v>482</v>
      </c>
      <c r="CS488" s="83">
        <v>483</v>
      </c>
      <c r="CT488" s="83" t="s">
        <v>483</v>
      </c>
      <c r="CU488" s="83">
        <v>1</v>
      </c>
      <c r="CV488" s="83">
        <v>0</v>
      </c>
      <c r="CW488" s="83">
        <v>0</v>
      </c>
      <c r="CX488" s="83" t="s">
        <v>109</v>
      </c>
      <c r="CY488" s="83" t="s">
        <v>583</v>
      </c>
      <c r="CZ488" s="83">
        <v>0</v>
      </c>
      <c r="DA488" s="83">
        <v>0</v>
      </c>
      <c r="DB488" s="83">
        <f t="shared" si="31"/>
        <v>0</v>
      </c>
      <c r="DC488" s="83" t="s">
        <v>497</v>
      </c>
      <c r="DE488" s="136">
        <v>1</v>
      </c>
      <c r="DF488" s="136">
        <v>1</v>
      </c>
      <c r="DG488" s="215" t="s">
        <v>269</v>
      </c>
      <c r="DH488" s="136">
        <v>1</v>
      </c>
      <c r="DI488" s="136">
        <v>1</v>
      </c>
      <c r="DJ488" s="215" t="s">
        <v>269</v>
      </c>
      <c r="EE488" s="136" t="b">
        <v>1</v>
      </c>
      <c r="EF488" s="136" t="b">
        <v>1</v>
      </c>
      <c r="EG488" s="136" t="b">
        <v>1</v>
      </c>
      <c r="EH488" s="136" t="b">
        <v>1</v>
      </c>
      <c r="EL488" s="215" t="s">
        <v>269</v>
      </c>
    </row>
    <row r="489" spans="1:142" ht="60" customHeight="1" x14ac:dyDescent="0.55000000000000004">
      <c r="A489" s="83" t="s">
        <v>130</v>
      </c>
      <c r="B489" s="83" t="s">
        <v>98</v>
      </c>
      <c r="C489">
        <v>392880</v>
      </c>
      <c r="D489" t="s">
        <v>1133</v>
      </c>
      <c r="E489" t="s">
        <v>1133</v>
      </c>
      <c r="F489" s="83" t="s">
        <v>108</v>
      </c>
      <c r="G489" s="213">
        <v>39687</v>
      </c>
      <c r="H489" s="83" t="s">
        <v>102</v>
      </c>
      <c r="I489" s="213">
        <v>43360</v>
      </c>
      <c r="J489" s="83" t="s">
        <v>228</v>
      </c>
      <c r="K489" s="214">
        <v>801593872430</v>
      </c>
      <c r="L489" s="83" t="s">
        <v>97</v>
      </c>
      <c r="M489" s="213">
        <v>43755</v>
      </c>
      <c r="N489">
        <v>749466</v>
      </c>
      <c r="O489" s="145" t="s">
        <v>567</v>
      </c>
      <c r="P489" s="145" t="s">
        <v>99</v>
      </c>
      <c r="Q489" s="145" t="s">
        <v>100</v>
      </c>
      <c r="R489" s="145" t="s">
        <v>567</v>
      </c>
      <c r="V489">
        <v>58</v>
      </c>
      <c r="W489" s="83" t="s">
        <v>101</v>
      </c>
      <c r="X489" s="83" t="s">
        <v>103</v>
      </c>
      <c r="Y489" t="s">
        <v>2451</v>
      </c>
      <c r="Z489" s="83" t="s">
        <v>102</v>
      </c>
      <c r="AA489" s="83" t="s">
        <v>102</v>
      </c>
      <c r="AB489" t="s">
        <v>3440</v>
      </c>
      <c r="AC489" s="83" t="s">
        <v>4012</v>
      </c>
      <c r="AD489" s="83" t="s">
        <v>144</v>
      </c>
      <c r="AE489" s="83" t="s">
        <v>105</v>
      </c>
      <c r="AF489" t="s">
        <v>2451</v>
      </c>
      <c r="AG489" s="83" t="s">
        <v>102</v>
      </c>
      <c r="AH489" s="83" t="s">
        <v>102</v>
      </c>
      <c r="AI489" t="s">
        <v>3440</v>
      </c>
      <c r="AJ489" s="83" t="s">
        <v>4012</v>
      </c>
      <c r="AK489" s="83" t="s">
        <v>144</v>
      </c>
      <c r="AL489" s="83" t="s">
        <v>105</v>
      </c>
      <c r="AM489" s="87" t="s">
        <v>106</v>
      </c>
      <c r="AN489" t="s">
        <v>2451</v>
      </c>
      <c r="AO489" t="s">
        <v>3440</v>
      </c>
      <c r="AP489" s="83" t="s">
        <v>4012</v>
      </c>
      <c r="AQ489" s="83" t="s">
        <v>111</v>
      </c>
      <c r="AR489" s="87" t="s">
        <v>106</v>
      </c>
      <c r="AT489" s="83" t="s">
        <v>107</v>
      </c>
      <c r="AU489" s="146" t="s">
        <v>107</v>
      </c>
      <c r="AV489" s="146" t="s">
        <v>107</v>
      </c>
      <c r="AX489" s="110" t="s">
        <v>107</v>
      </c>
      <c r="AY489" s="111"/>
      <c r="AZ489" s="112">
        <f t="shared" ca="1" si="32"/>
        <v>1854</v>
      </c>
      <c r="BA489" s="136">
        <f t="shared" ca="1" si="33"/>
        <v>2</v>
      </c>
      <c r="BB489" s="114" t="s">
        <v>134</v>
      </c>
      <c r="BC489" s="114" t="s">
        <v>108</v>
      </c>
      <c r="BD489" s="114"/>
      <c r="BE489" s="115" t="s">
        <v>102</v>
      </c>
      <c r="BF489" s="115" t="s">
        <v>102</v>
      </c>
      <c r="BG489" s="115" t="s">
        <v>102</v>
      </c>
      <c r="BH489" s="115" t="s">
        <v>102</v>
      </c>
      <c r="BI489" s="116"/>
      <c r="BJ489" s="117" t="s">
        <v>109</v>
      </c>
      <c r="BK489" s="117" t="s">
        <v>109</v>
      </c>
      <c r="BL489" s="83">
        <f t="shared" ca="1" si="34"/>
        <v>86</v>
      </c>
      <c r="BM489" s="83" t="s">
        <v>108</v>
      </c>
      <c r="BN489" s="83">
        <v>0</v>
      </c>
      <c r="BO489" s="83" t="s">
        <v>108</v>
      </c>
      <c r="BP489" s="83">
        <v>-839080</v>
      </c>
      <c r="BQ489" s="83" t="s">
        <v>312</v>
      </c>
      <c r="BR489" s="83" t="s">
        <v>153</v>
      </c>
      <c r="BS489" s="83" t="s">
        <v>499</v>
      </c>
      <c r="BT489" s="83">
        <v>-839080</v>
      </c>
      <c r="BU489" s="83" t="s">
        <v>312</v>
      </c>
      <c r="BV489" s="83" t="s">
        <v>153</v>
      </c>
      <c r="BW489" s="83" t="s">
        <v>499</v>
      </c>
      <c r="BY489" s="136">
        <v>0</v>
      </c>
      <c r="BZ489" s="136">
        <v>0</v>
      </c>
      <c r="CA489" s="136">
        <v>0</v>
      </c>
      <c r="CB489" s="136">
        <v>0</v>
      </c>
      <c r="CD489" s="136">
        <v>0</v>
      </c>
      <c r="CE489" s="136">
        <v>0</v>
      </c>
      <c r="CF489" s="136">
        <v>0</v>
      </c>
      <c r="CG489" s="136">
        <v>0</v>
      </c>
      <c r="CH489" s="136">
        <v>0</v>
      </c>
      <c r="CI489" s="136">
        <v>0</v>
      </c>
      <c r="CJ489" s="136">
        <v>0</v>
      </c>
      <c r="CK489" s="138">
        <v>0</v>
      </c>
      <c r="CL489" s="138">
        <v>0</v>
      </c>
      <c r="CM489" s="136">
        <v>0</v>
      </c>
      <c r="CN489" s="136">
        <v>0</v>
      </c>
      <c r="CO489" s="85">
        <v>43662</v>
      </c>
      <c r="CP489" s="83" t="s">
        <v>4535</v>
      </c>
      <c r="CQ489" s="83" t="s">
        <v>102</v>
      </c>
      <c r="CR489" s="83" t="s">
        <v>482</v>
      </c>
      <c r="CS489" s="83">
        <v>484</v>
      </c>
      <c r="CT489" s="83" t="s">
        <v>483</v>
      </c>
      <c r="CU489" s="83">
        <v>1</v>
      </c>
      <c r="CV489" s="83">
        <v>0</v>
      </c>
      <c r="CW489" s="83">
        <v>0</v>
      </c>
      <c r="CX489" s="83" t="s">
        <v>109</v>
      </c>
      <c r="CY489" s="83" t="s">
        <v>583</v>
      </c>
      <c r="CZ489" s="83">
        <v>0</v>
      </c>
      <c r="DA489" s="83">
        <v>0</v>
      </c>
      <c r="DB489" s="83">
        <f t="shared" si="31"/>
        <v>0</v>
      </c>
      <c r="DC489" s="83" t="s">
        <v>497</v>
      </c>
      <c r="DE489" s="136">
        <v>1</v>
      </c>
      <c r="DF489" s="136">
        <v>1</v>
      </c>
      <c r="DG489" s="215" t="s">
        <v>269</v>
      </c>
      <c r="DH489" s="136">
        <v>1</v>
      </c>
      <c r="DI489" s="136">
        <v>1</v>
      </c>
      <c r="DJ489" s="215" t="s">
        <v>269</v>
      </c>
      <c r="EE489" s="136" t="b">
        <v>1</v>
      </c>
      <c r="EF489" s="136" t="b">
        <v>1</v>
      </c>
      <c r="EG489" s="136" t="b">
        <v>1</v>
      </c>
      <c r="EH489" s="136" t="b">
        <v>1</v>
      </c>
      <c r="EL489" s="215" t="s">
        <v>269</v>
      </c>
    </row>
    <row r="490" spans="1:142" ht="60" customHeight="1" x14ac:dyDescent="0.55000000000000004">
      <c r="A490" s="83" t="s">
        <v>130</v>
      </c>
      <c r="B490" s="83" t="s">
        <v>98</v>
      </c>
      <c r="C490">
        <v>982568</v>
      </c>
      <c r="D490" t="s">
        <v>1134</v>
      </c>
      <c r="E490" t="s">
        <v>1134</v>
      </c>
      <c r="F490" s="83" t="s">
        <v>108</v>
      </c>
      <c r="G490" s="213">
        <v>38231</v>
      </c>
      <c r="H490" s="83" t="s">
        <v>102</v>
      </c>
      <c r="I490" s="213">
        <v>43180</v>
      </c>
      <c r="J490" s="83" t="s">
        <v>228</v>
      </c>
      <c r="K490" s="214">
        <v>615323468261</v>
      </c>
      <c r="L490" s="83" t="s">
        <v>126</v>
      </c>
      <c r="M490" s="213">
        <v>43596</v>
      </c>
      <c r="N490">
        <v>256272</v>
      </c>
      <c r="O490" s="145" t="s">
        <v>567</v>
      </c>
      <c r="P490" s="145" t="s">
        <v>99</v>
      </c>
      <c r="Q490" s="145" t="s">
        <v>100</v>
      </c>
      <c r="R490" s="145" t="s">
        <v>567</v>
      </c>
      <c r="V490">
        <v>2993</v>
      </c>
      <c r="W490" s="83" t="s">
        <v>101</v>
      </c>
      <c r="X490" s="83" t="s">
        <v>103</v>
      </c>
      <c r="Y490" t="s">
        <v>2452</v>
      </c>
      <c r="Z490" s="83" t="s">
        <v>102</v>
      </c>
      <c r="AA490" s="83" t="s">
        <v>102</v>
      </c>
      <c r="AB490" t="s">
        <v>3441</v>
      </c>
      <c r="AC490" s="83" t="s">
        <v>4013</v>
      </c>
      <c r="AD490" s="83" t="s">
        <v>144</v>
      </c>
      <c r="AE490" s="83" t="s">
        <v>105</v>
      </c>
      <c r="AF490" t="s">
        <v>2452</v>
      </c>
      <c r="AG490" s="83" t="s">
        <v>102</v>
      </c>
      <c r="AH490" s="83" t="s">
        <v>102</v>
      </c>
      <c r="AI490" t="s">
        <v>3441</v>
      </c>
      <c r="AJ490" s="83" t="s">
        <v>4013</v>
      </c>
      <c r="AK490" s="83" t="s">
        <v>144</v>
      </c>
      <c r="AL490" s="83" t="s">
        <v>105</v>
      </c>
      <c r="AM490" s="87" t="s">
        <v>106</v>
      </c>
      <c r="AN490" t="s">
        <v>2452</v>
      </c>
      <c r="AO490" t="s">
        <v>3441</v>
      </c>
      <c r="AP490" s="83" t="s">
        <v>4013</v>
      </c>
      <c r="AQ490" s="83" t="s">
        <v>144</v>
      </c>
      <c r="AR490" s="87" t="s">
        <v>106</v>
      </c>
      <c r="AT490" s="83" t="s">
        <v>107</v>
      </c>
      <c r="AU490" s="146" t="s">
        <v>107</v>
      </c>
      <c r="AV490" s="146" t="s">
        <v>107</v>
      </c>
      <c r="AX490" s="110" t="s">
        <v>107</v>
      </c>
      <c r="AY490" s="111"/>
      <c r="AZ490" s="112">
        <f t="shared" ca="1" si="32"/>
        <v>5778</v>
      </c>
      <c r="BA490" s="136">
        <f t="shared" ca="1" si="33"/>
        <v>5</v>
      </c>
      <c r="BB490" s="114" t="s">
        <v>134</v>
      </c>
      <c r="BC490" s="114" t="s">
        <v>108</v>
      </c>
      <c r="BD490" s="114"/>
      <c r="BE490" s="115" t="s">
        <v>102</v>
      </c>
      <c r="BF490" s="115" t="s">
        <v>102</v>
      </c>
      <c r="BG490" s="115" t="s">
        <v>102</v>
      </c>
      <c r="BH490" s="115" t="s">
        <v>102</v>
      </c>
      <c r="BI490" s="116"/>
      <c r="BJ490" s="117" t="s">
        <v>109</v>
      </c>
      <c r="BK490" s="117" t="s">
        <v>109</v>
      </c>
      <c r="BL490" s="83">
        <f t="shared" ca="1" si="34"/>
        <v>40</v>
      </c>
      <c r="BM490" s="83" t="s">
        <v>108</v>
      </c>
      <c r="BN490" s="83">
        <v>0</v>
      </c>
      <c r="BO490" s="83" t="s">
        <v>108</v>
      </c>
      <c r="BP490" s="83">
        <v>-840815</v>
      </c>
      <c r="BQ490" s="83" t="s">
        <v>198</v>
      </c>
      <c r="BR490" s="83" t="s">
        <v>164</v>
      </c>
      <c r="BS490" s="83" t="s">
        <v>499</v>
      </c>
      <c r="BT490" s="83">
        <v>-840815</v>
      </c>
      <c r="BU490" s="83" t="s">
        <v>198</v>
      </c>
      <c r="BV490" s="83" t="s">
        <v>164</v>
      </c>
      <c r="BW490" s="83" t="s">
        <v>499</v>
      </c>
      <c r="BY490" s="136">
        <v>0</v>
      </c>
      <c r="BZ490" s="136">
        <v>0</v>
      </c>
      <c r="CA490" s="136">
        <v>0</v>
      </c>
      <c r="CB490" s="136">
        <v>0</v>
      </c>
      <c r="CD490" s="136">
        <v>0</v>
      </c>
      <c r="CE490" s="136">
        <v>0</v>
      </c>
      <c r="CF490" s="136">
        <v>0</v>
      </c>
      <c r="CG490" s="136">
        <v>0</v>
      </c>
      <c r="CH490" s="136">
        <v>0</v>
      </c>
      <c r="CI490" s="136">
        <v>0</v>
      </c>
      <c r="CJ490" s="136">
        <v>0</v>
      </c>
      <c r="CK490" s="138">
        <v>0</v>
      </c>
      <c r="CL490" s="138">
        <v>0</v>
      </c>
      <c r="CM490" s="136">
        <v>0</v>
      </c>
      <c r="CN490" s="136">
        <v>0</v>
      </c>
      <c r="CO490" s="85">
        <v>43663</v>
      </c>
      <c r="CP490" s="83" t="s">
        <v>4536</v>
      </c>
      <c r="CQ490" s="83" t="s">
        <v>102</v>
      </c>
      <c r="CR490" s="83" t="s">
        <v>482</v>
      </c>
      <c r="CS490" s="83">
        <v>485</v>
      </c>
      <c r="CT490" s="83" t="s">
        <v>483</v>
      </c>
      <c r="CU490" s="83">
        <v>1</v>
      </c>
      <c r="CV490" s="83">
        <v>0</v>
      </c>
      <c r="CW490" s="83">
        <v>0</v>
      </c>
      <c r="CX490" s="83" t="s">
        <v>109</v>
      </c>
      <c r="CY490" s="83" t="s">
        <v>583</v>
      </c>
      <c r="CZ490" s="83">
        <v>0</v>
      </c>
      <c r="DA490" s="83">
        <v>0</v>
      </c>
      <c r="DB490" s="83">
        <f t="shared" si="31"/>
        <v>0</v>
      </c>
      <c r="DC490" s="83" t="s">
        <v>497</v>
      </c>
      <c r="DE490" s="136">
        <v>1</v>
      </c>
      <c r="DF490" s="136">
        <v>1</v>
      </c>
      <c r="DG490" s="215" t="s">
        <v>269</v>
      </c>
      <c r="DH490" s="136">
        <v>1</v>
      </c>
      <c r="DI490" s="136">
        <v>1</v>
      </c>
      <c r="DJ490" s="215" t="s">
        <v>269</v>
      </c>
      <c r="EE490" s="136" t="b">
        <v>1</v>
      </c>
      <c r="EF490" s="136" t="b">
        <v>1</v>
      </c>
      <c r="EG490" s="136" t="b">
        <v>1</v>
      </c>
      <c r="EH490" s="136" t="b">
        <v>1</v>
      </c>
      <c r="EL490" s="215" t="s">
        <v>269</v>
      </c>
    </row>
    <row r="491" spans="1:142" ht="60" customHeight="1" x14ac:dyDescent="0.55000000000000004">
      <c r="A491" s="83" t="s">
        <v>130</v>
      </c>
      <c r="B491" s="83" t="s">
        <v>98</v>
      </c>
      <c r="C491">
        <v>717167</v>
      </c>
      <c r="D491" t="s">
        <v>1135</v>
      </c>
      <c r="E491" t="s">
        <v>1135</v>
      </c>
      <c r="F491" s="83" t="s">
        <v>108</v>
      </c>
      <c r="G491" s="213">
        <v>38381</v>
      </c>
      <c r="H491" s="83" t="s">
        <v>102</v>
      </c>
      <c r="I491" s="213">
        <v>43357</v>
      </c>
      <c r="J491" s="83" t="s">
        <v>228</v>
      </c>
      <c r="K491" s="214">
        <v>414291279851</v>
      </c>
      <c r="L491" s="83" t="s">
        <v>135</v>
      </c>
      <c r="M491" s="213">
        <v>43500</v>
      </c>
      <c r="N491">
        <v>656325</v>
      </c>
      <c r="O491" s="145" t="s">
        <v>567</v>
      </c>
      <c r="P491" s="145" t="s">
        <v>99</v>
      </c>
      <c r="Q491" s="145" t="s">
        <v>100</v>
      </c>
      <c r="R491" s="145" t="s">
        <v>567</v>
      </c>
      <c r="V491">
        <v>3353</v>
      </c>
      <c r="W491" s="83" t="s">
        <v>1796</v>
      </c>
      <c r="X491" s="83" t="s">
        <v>103</v>
      </c>
      <c r="Y491" t="s">
        <v>2453</v>
      </c>
      <c r="Z491" s="83" t="s">
        <v>102</v>
      </c>
      <c r="AA491" s="83" t="s">
        <v>102</v>
      </c>
      <c r="AB491" t="s">
        <v>3442</v>
      </c>
      <c r="AC491" s="83" t="s">
        <v>4014</v>
      </c>
      <c r="AD491" s="83" t="s">
        <v>111</v>
      </c>
      <c r="AE491" s="83" t="s">
        <v>105</v>
      </c>
      <c r="AF491" t="s">
        <v>2453</v>
      </c>
      <c r="AG491" s="83" t="s">
        <v>102</v>
      </c>
      <c r="AH491" s="83" t="s">
        <v>102</v>
      </c>
      <c r="AI491" t="s">
        <v>3442</v>
      </c>
      <c r="AJ491" s="83" t="s">
        <v>4014</v>
      </c>
      <c r="AK491" s="83" t="s">
        <v>111</v>
      </c>
      <c r="AL491" s="83" t="s">
        <v>105</v>
      </c>
      <c r="AM491" s="87" t="s">
        <v>106</v>
      </c>
      <c r="AN491" t="s">
        <v>2453</v>
      </c>
      <c r="AO491" t="s">
        <v>3442</v>
      </c>
      <c r="AP491" s="83" t="s">
        <v>4014</v>
      </c>
      <c r="AQ491" s="83" t="s">
        <v>144</v>
      </c>
      <c r="AR491" s="87" t="s">
        <v>106</v>
      </c>
      <c r="AT491" s="83" t="s">
        <v>107</v>
      </c>
      <c r="AU491" s="146" t="s">
        <v>107</v>
      </c>
      <c r="AV491" s="146" t="s">
        <v>107</v>
      </c>
      <c r="AX491" s="110" t="s">
        <v>107</v>
      </c>
      <c r="AY491" s="111"/>
      <c r="AZ491" s="112">
        <f t="shared" ca="1" si="32"/>
        <v>7638</v>
      </c>
      <c r="BA491" s="136">
        <f t="shared" ca="1" si="33"/>
        <v>6</v>
      </c>
      <c r="BB491" s="114" t="s">
        <v>136</v>
      </c>
      <c r="BC491" s="114" t="s">
        <v>108</v>
      </c>
      <c r="BD491" s="114"/>
      <c r="BE491" s="115" t="s">
        <v>102</v>
      </c>
      <c r="BF491" s="115" t="s">
        <v>102</v>
      </c>
      <c r="BG491" s="115" t="s">
        <v>102</v>
      </c>
      <c r="BH491" s="115" t="s">
        <v>102</v>
      </c>
      <c r="BI491" s="116"/>
      <c r="BJ491" s="117" t="s">
        <v>109</v>
      </c>
      <c r="BK491" s="117" t="s">
        <v>109</v>
      </c>
      <c r="BL491" s="83">
        <f t="shared" ca="1" si="34"/>
        <v>71</v>
      </c>
      <c r="BM491" s="83" t="s">
        <v>270</v>
      </c>
      <c r="BN491" s="83">
        <v>0</v>
      </c>
      <c r="BO491" s="83" t="s">
        <v>108</v>
      </c>
      <c r="BP491" s="83">
        <v>-842550</v>
      </c>
      <c r="BQ491" s="83" t="s">
        <v>381</v>
      </c>
      <c r="BR491" s="83" t="s">
        <v>157</v>
      </c>
      <c r="BS491" s="83" t="s">
        <v>502</v>
      </c>
      <c r="BT491" s="83">
        <v>-842550</v>
      </c>
      <c r="BU491" s="83" t="s">
        <v>381</v>
      </c>
      <c r="BV491" s="83" t="s">
        <v>157</v>
      </c>
      <c r="BW491" s="83" t="s">
        <v>502</v>
      </c>
      <c r="BY491" s="136">
        <v>0</v>
      </c>
      <c r="BZ491" s="136">
        <v>0</v>
      </c>
      <c r="CA491" s="136">
        <v>0</v>
      </c>
      <c r="CB491" s="136">
        <v>0</v>
      </c>
      <c r="CD491" s="136">
        <v>0</v>
      </c>
      <c r="CE491" s="136">
        <v>0</v>
      </c>
      <c r="CF491" s="136">
        <v>0</v>
      </c>
      <c r="CG491" s="136">
        <v>0</v>
      </c>
      <c r="CH491" s="136">
        <v>0</v>
      </c>
      <c r="CI491" s="136">
        <v>0</v>
      </c>
      <c r="CJ491" s="136">
        <v>0</v>
      </c>
      <c r="CK491" s="138">
        <v>0</v>
      </c>
      <c r="CL491" s="138">
        <v>0</v>
      </c>
      <c r="CM491" s="136">
        <v>0</v>
      </c>
      <c r="CN491" s="136">
        <v>0</v>
      </c>
      <c r="CO491" s="85">
        <v>43664</v>
      </c>
      <c r="CP491" s="83" t="s">
        <v>4537</v>
      </c>
      <c r="CQ491" s="83" t="s">
        <v>102</v>
      </c>
      <c r="CR491" s="83" t="s">
        <v>482</v>
      </c>
      <c r="CS491" s="83">
        <v>486</v>
      </c>
      <c r="CT491" s="83" t="s">
        <v>483</v>
      </c>
      <c r="CU491" s="83">
        <v>1</v>
      </c>
      <c r="CV491" s="83">
        <v>0</v>
      </c>
      <c r="CW491" s="83">
        <v>0</v>
      </c>
      <c r="CX491" s="83" t="s">
        <v>109</v>
      </c>
      <c r="CY491" s="83" t="s">
        <v>583</v>
      </c>
      <c r="CZ491" s="83">
        <v>0</v>
      </c>
      <c r="DA491" s="83">
        <v>0</v>
      </c>
      <c r="DB491" s="83">
        <f t="shared" si="31"/>
        <v>0</v>
      </c>
      <c r="DC491" s="83" t="s">
        <v>497</v>
      </c>
      <c r="DE491" s="136">
        <v>1</v>
      </c>
      <c r="DF491" s="136">
        <v>1</v>
      </c>
      <c r="DG491" s="215" t="s">
        <v>269</v>
      </c>
      <c r="DH491" s="136">
        <v>1</v>
      </c>
      <c r="DI491" s="136">
        <v>1</v>
      </c>
      <c r="DJ491" s="215" t="s">
        <v>269</v>
      </c>
      <c r="EE491" s="136" t="b">
        <v>1</v>
      </c>
      <c r="EF491" s="136" t="b">
        <v>1</v>
      </c>
      <c r="EG491" s="136" t="b">
        <v>1</v>
      </c>
      <c r="EH491" s="136" t="b">
        <v>1</v>
      </c>
      <c r="EL491" s="215" t="s">
        <v>269</v>
      </c>
    </row>
    <row r="492" spans="1:142" ht="60" customHeight="1" x14ac:dyDescent="0.55000000000000004">
      <c r="A492" s="83" t="s">
        <v>130</v>
      </c>
      <c r="B492" s="83" t="s">
        <v>98</v>
      </c>
      <c r="C492">
        <v>458300</v>
      </c>
      <c r="D492" t="s">
        <v>1136</v>
      </c>
      <c r="E492" t="s">
        <v>1136</v>
      </c>
      <c r="F492" s="83" t="s">
        <v>108</v>
      </c>
      <c r="G492" s="213">
        <v>41156</v>
      </c>
      <c r="H492" s="83" t="s">
        <v>102</v>
      </c>
      <c r="I492" s="213">
        <v>43281</v>
      </c>
      <c r="J492" s="83" t="s">
        <v>228</v>
      </c>
      <c r="K492" s="214">
        <v>901200953879</v>
      </c>
      <c r="L492" s="83" t="s">
        <v>97</v>
      </c>
      <c r="M492" s="213">
        <v>43505</v>
      </c>
      <c r="N492">
        <v>234045</v>
      </c>
      <c r="O492" s="145" t="s">
        <v>567</v>
      </c>
      <c r="P492" s="145" t="s">
        <v>99</v>
      </c>
      <c r="Q492" s="145" t="s">
        <v>100</v>
      </c>
      <c r="R492" s="145" t="s">
        <v>567</v>
      </c>
      <c r="V492">
        <v>1264</v>
      </c>
      <c r="W492" s="83" t="s">
        <v>101</v>
      </c>
      <c r="X492" s="83" t="s">
        <v>103</v>
      </c>
      <c r="Y492" t="s">
        <v>2454</v>
      </c>
      <c r="Z492" s="83" t="s">
        <v>102</v>
      </c>
      <c r="AA492" s="83" t="s">
        <v>102</v>
      </c>
      <c r="AB492" t="s">
        <v>3443</v>
      </c>
      <c r="AC492" s="83" t="s">
        <v>4015</v>
      </c>
      <c r="AD492" s="83" t="s">
        <v>144</v>
      </c>
      <c r="AE492" s="83" t="s">
        <v>105</v>
      </c>
      <c r="AF492" t="s">
        <v>2454</v>
      </c>
      <c r="AG492" s="83" t="s">
        <v>102</v>
      </c>
      <c r="AH492" s="83" t="s">
        <v>102</v>
      </c>
      <c r="AI492" t="s">
        <v>3443</v>
      </c>
      <c r="AJ492" s="83" t="s">
        <v>4015</v>
      </c>
      <c r="AK492" s="83" t="s">
        <v>144</v>
      </c>
      <c r="AL492" s="83" t="s">
        <v>105</v>
      </c>
      <c r="AM492" s="87" t="s">
        <v>106</v>
      </c>
      <c r="AN492" t="s">
        <v>2454</v>
      </c>
      <c r="AO492" t="s">
        <v>3443</v>
      </c>
      <c r="AP492" s="83" t="s">
        <v>4015</v>
      </c>
      <c r="AQ492" s="83" t="s">
        <v>111</v>
      </c>
      <c r="AR492" s="87" t="s">
        <v>106</v>
      </c>
      <c r="AT492" s="83" t="s">
        <v>107</v>
      </c>
      <c r="AU492" s="146" t="s">
        <v>107</v>
      </c>
      <c r="AV492" s="146" t="s">
        <v>107</v>
      </c>
      <c r="AX492" s="110" t="s">
        <v>107</v>
      </c>
      <c r="AY492" s="111"/>
      <c r="AZ492" s="112">
        <f t="shared" ca="1" si="32"/>
        <v>6498</v>
      </c>
      <c r="BA492" s="136">
        <f t="shared" ca="1" si="33"/>
        <v>15</v>
      </c>
      <c r="BB492" s="114" t="s">
        <v>134</v>
      </c>
      <c r="BC492" s="114" t="s">
        <v>108</v>
      </c>
      <c r="BD492" s="114"/>
      <c r="BE492" s="115" t="s">
        <v>102</v>
      </c>
      <c r="BF492" s="115" t="s">
        <v>102</v>
      </c>
      <c r="BG492" s="115" t="s">
        <v>102</v>
      </c>
      <c r="BH492" s="115" t="s">
        <v>102</v>
      </c>
      <c r="BI492" s="116"/>
      <c r="BJ492" s="117" t="s">
        <v>109</v>
      </c>
      <c r="BK492" s="117" t="s">
        <v>109</v>
      </c>
      <c r="BL492" s="83">
        <f t="shared" ca="1" si="34"/>
        <v>73</v>
      </c>
      <c r="BM492" s="83" t="s">
        <v>108</v>
      </c>
      <c r="BN492" s="83">
        <v>0</v>
      </c>
      <c r="BO492" s="83" t="s">
        <v>108</v>
      </c>
      <c r="BP492" s="83">
        <v>-844285</v>
      </c>
      <c r="BQ492" s="83" t="s">
        <v>312</v>
      </c>
      <c r="BR492" s="83" t="s">
        <v>153</v>
      </c>
      <c r="BS492" s="83" t="s">
        <v>499</v>
      </c>
      <c r="BT492" s="83">
        <v>-844285</v>
      </c>
      <c r="BU492" s="83" t="s">
        <v>312</v>
      </c>
      <c r="BV492" s="83" t="s">
        <v>153</v>
      </c>
      <c r="BW492" s="83" t="s">
        <v>499</v>
      </c>
      <c r="BY492" s="136">
        <v>0</v>
      </c>
      <c r="BZ492" s="136">
        <v>0</v>
      </c>
      <c r="CA492" s="136">
        <v>0</v>
      </c>
      <c r="CB492" s="136">
        <v>0</v>
      </c>
      <c r="CD492" s="136">
        <v>0</v>
      </c>
      <c r="CE492" s="136">
        <v>0</v>
      </c>
      <c r="CF492" s="136">
        <v>0</v>
      </c>
      <c r="CG492" s="136">
        <v>0</v>
      </c>
      <c r="CH492" s="136">
        <v>0</v>
      </c>
      <c r="CI492" s="136">
        <v>0</v>
      </c>
      <c r="CJ492" s="136">
        <v>0</v>
      </c>
      <c r="CK492" s="138">
        <v>0</v>
      </c>
      <c r="CL492" s="138">
        <v>0</v>
      </c>
      <c r="CM492" s="136">
        <v>0</v>
      </c>
      <c r="CN492" s="136">
        <v>0</v>
      </c>
      <c r="CO492" s="85">
        <v>43665</v>
      </c>
      <c r="CP492" s="83" t="s">
        <v>4538</v>
      </c>
      <c r="CQ492" s="83" t="s">
        <v>102</v>
      </c>
      <c r="CR492" s="83" t="s">
        <v>482</v>
      </c>
      <c r="CS492" s="83">
        <v>487</v>
      </c>
      <c r="CT492" s="83" t="s">
        <v>483</v>
      </c>
      <c r="CU492" s="83">
        <v>1</v>
      </c>
      <c r="CV492" s="83">
        <v>0</v>
      </c>
      <c r="CW492" s="83">
        <v>0</v>
      </c>
      <c r="CX492" s="83" t="s">
        <v>109</v>
      </c>
      <c r="CY492" s="83" t="s">
        <v>583</v>
      </c>
      <c r="CZ492" s="83">
        <v>0</v>
      </c>
      <c r="DA492" s="83">
        <v>0</v>
      </c>
      <c r="DB492" s="83">
        <f t="shared" si="31"/>
        <v>0</v>
      </c>
      <c r="DC492" s="83" t="s">
        <v>497</v>
      </c>
      <c r="DE492" s="136">
        <v>1</v>
      </c>
      <c r="DF492" s="136">
        <v>1</v>
      </c>
      <c r="DG492" s="215" t="s">
        <v>269</v>
      </c>
      <c r="DH492" s="136">
        <v>1</v>
      </c>
      <c r="DI492" s="136">
        <v>1</v>
      </c>
      <c r="DJ492" s="215" t="s">
        <v>269</v>
      </c>
      <c r="EE492" s="136" t="b">
        <v>1</v>
      </c>
      <c r="EF492" s="136" t="b">
        <v>1</v>
      </c>
      <c r="EG492" s="136" t="b">
        <v>1</v>
      </c>
      <c r="EH492" s="136" t="b">
        <v>1</v>
      </c>
      <c r="EL492" s="215" t="s">
        <v>269</v>
      </c>
    </row>
    <row r="493" spans="1:142" ht="60" customHeight="1" x14ac:dyDescent="0.55000000000000004">
      <c r="A493" s="83" t="s">
        <v>130</v>
      </c>
      <c r="B493" s="83" t="s">
        <v>98</v>
      </c>
      <c r="C493">
        <v>785709</v>
      </c>
      <c r="D493" t="s">
        <v>1137</v>
      </c>
      <c r="E493" t="s">
        <v>1137</v>
      </c>
      <c r="F493" s="83" t="s">
        <v>108</v>
      </c>
      <c r="G493" s="213">
        <v>34944</v>
      </c>
      <c r="H493" s="83" t="s">
        <v>102</v>
      </c>
      <c r="I493" s="213">
        <v>43300</v>
      </c>
      <c r="J493" s="83" t="s">
        <v>228</v>
      </c>
      <c r="K493" s="214">
        <v>274998974115</v>
      </c>
      <c r="L493" s="83" t="s">
        <v>135</v>
      </c>
      <c r="M493" s="213">
        <v>43544</v>
      </c>
      <c r="N493">
        <v>108798</v>
      </c>
      <c r="O493" s="145" t="s">
        <v>567</v>
      </c>
      <c r="P493" s="145" t="s">
        <v>99</v>
      </c>
      <c r="Q493" s="145" t="s">
        <v>100</v>
      </c>
      <c r="R493" s="145" t="s">
        <v>567</v>
      </c>
      <c r="V493">
        <v>3823</v>
      </c>
      <c r="W493" s="83" t="s">
        <v>101</v>
      </c>
      <c r="X493" s="83" t="s">
        <v>103</v>
      </c>
      <c r="Y493" t="s">
        <v>2455</v>
      </c>
      <c r="Z493" s="83" t="s">
        <v>102</v>
      </c>
      <c r="AA493" s="83" t="s">
        <v>102</v>
      </c>
      <c r="AB493" t="s">
        <v>3444</v>
      </c>
      <c r="AC493" s="83" t="s">
        <v>4016</v>
      </c>
      <c r="AD493" s="83" t="s">
        <v>144</v>
      </c>
      <c r="AE493" s="83" t="s">
        <v>105</v>
      </c>
      <c r="AF493" t="s">
        <v>2455</v>
      </c>
      <c r="AG493" s="83" t="s">
        <v>102</v>
      </c>
      <c r="AH493" s="83" t="s">
        <v>102</v>
      </c>
      <c r="AI493" t="s">
        <v>3444</v>
      </c>
      <c r="AJ493" s="83" t="s">
        <v>4016</v>
      </c>
      <c r="AK493" s="83" t="s">
        <v>144</v>
      </c>
      <c r="AL493" s="83" t="s">
        <v>105</v>
      </c>
      <c r="AM493" s="87" t="s">
        <v>106</v>
      </c>
      <c r="AN493" t="s">
        <v>2455</v>
      </c>
      <c r="AO493" t="s">
        <v>3444</v>
      </c>
      <c r="AP493" s="83" t="s">
        <v>4016</v>
      </c>
      <c r="AQ493" s="83" t="s">
        <v>144</v>
      </c>
      <c r="AR493" s="87" t="s">
        <v>106</v>
      </c>
      <c r="AT493" s="83" t="s">
        <v>107</v>
      </c>
      <c r="AU493" s="146" t="s">
        <v>107</v>
      </c>
      <c r="AV493" s="146" t="s">
        <v>107</v>
      </c>
      <c r="AX493" s="110" t="s">
        <v>107</v>
      </c>
      <c r="AY493" s="111"/>
      <c r="AZ493" s="112">
        <f t="shared" ca="1" si="32"/>
        <v>2235</v>
      </c>
      <c r="BA493" s="136">
        <f t="shared" ca="1" si="33"/>
        <v>18</v>
      </c>
      <c r="BB493" s="114" t="s">
        <v>134</v>
      </c>
      <c r="BC493" s="114" t="s">
        <v>108</v>
      </c>
      <c r="BD493" s="114"/>
      <c r="BE493" s="115" t="s">
        <v>102</v>
      </c>
      <c r="BF493" s="115" t="s">
        <v>102</v>
      </c>
      <c r="BG493" s="115" t="s">
        <v>102</v>
      </c>
      <c r="BH493" s="115" t="s">
        <v>102</v>
      </c>
      <c r="BI493" s="116"/>
      <c r="BJ493" s="117" t="s">
        <v>109</v>
      </c>
      <c r="BK493" s="117" t="s">
        <v>109</v>
      </c>
      <c r="BL493" s="83">
        <f t="shared" ca="1" si="34"/>
        <v>47</v>
      </c>
      <c r="BM493" s="83" t="s">
        <v>108</v>
      </c>
      <c r="BN493" s="83">
        <v>0</v>
      </c>
      <c r="BO493" s="83" t="s">
        <v>108</v>
      </c>
      <c r="BP493" s="83">
        <v>-846020</v>
      </c>
      <c r="BQ493" s="83" t="s">
        <v>198</v>
      </c>
      <c r="BR493" s="83" t="s">
        <v>164</v>
      </c>
      <c r="BS493" s="83" t="s">
        <v>499</v>
      </c>
      <c r="BT493" s="83">
        <v>-846020</v>
      </c>
      <c r="BU493" s="83" t="s">
        <v>198</v>
      </c>
      <c r="BV493" s="83" t="s">
        <v>164</v>
      </c>
      <c r="BW493" s="83" t="s">
        <v>499</v>
      </c>
      <c r="BY493" s="136">
        <v>0</v>
      </c>
      <c r="BZ493" s="136">
        <v>0</v>
      </c>
      <c r="CA493" s="136">
        <v>0</v>
      </c>
      <c r="CB493" s="136">
        <v>0</v>
      </c>
      <c r="CD493" s="136">
        <v>0</v>
      </c>
      <c r="CE493" s="136">
        <v>0</v>
      </c>
      <c r="CF493" s="136">
        <v>0</v>
      </c>
      <c r="CG493" s="136">
        <v>0</v>
      </c>
      <c r="CH493" s="136">
        <v>0</v>
      </c>
      <c r="CI493" s="136">
        <v>0</v>
      </c>
      <c r="CJ493" s="136">
        <v>0</v>
      </c>
      <c r="CK493" s="138">
        <v>0</v>
      </c>
      <c r="CL493" s="138">
        <v>0</v>
      </c>
      <c r="CM493" s="136">
        <v>0</v>
      </c>
      <c r="CN493" s="136">
        <v>0</v>
      </c>
      <c r="CO493" s="85">
        <v>43666</v>
      </c>
      <c r="CP493" s="83" t="s">
        <v>4539</v>
      </c>
      <c r="CQ493" s="83" t="s">
        <v>102</v>
      </c>
      <c r="CR493" s="83" t="s">
        <v>482</v>
      </c>
      <c r="CS493" s="83">
        <v>488</v>
      </c>
      <c r="CT493" s="83" t="s">
        <v>483</v>
      </c>
      <c r="CU493" s="83">
        <v>1</v>
      </c>
      <c r="CV493" s="83">
        <v>0</v>
      </c>
      <c r="CW493" s="83">
        <v>0</v>
      </c>
      <c r="CX493" s="83" t="s">
        <v>109</v>
      </c>
      <c r="CY493" s="83" t="s">
        <v>583</v>
      </c>
      <c r="CZ493" s="83">
        <v>0</v>
      </c>
      <c r="DA493" s="83">
        <v>0</v>
      </c>
      <c r="DB493" s="83">
        <f t="shared" si="31"/>
        <v>0</v>
      </c>
      <c r="DC493" s="83" t="s">
        <v>497</v>
      </c>
      <c r="DE493" s="136">
        <v>1</v>
      </c>
      <c r="DF493" s="136">
        <v>1</v>
      </c>
      <c r="DG493" s="215" t="s">
        <v>269</v>
      </c>
      <c r="DH493" s="136">
        <v>1</v>
      </c>
      <c r="DI493" s="136">
        <v>1</v>
      </c>
      <c r="DJ493" s="215" t="s">
        <v>269</v>
      </c>
      <c r="EE493" s="136" t="b">
        <v>1</v>
      </c>
      <c r="EF493" s="136" t="b">
        <v>1</v>
      </c>
      <c r="EG493" s="136" t="b">
        <v>1</v>
      </c>
      <c r="EH493" s="136" t="b">
        <v>1</v>
      </c>
      <c r="EL493" s="215" t="s">
        <v>269</v>
      </c>
    </row>
    <row r="494" spans="1:142" ht="60" customHeight="1" x14ac:dyDescent="0.55000000000000004">
      <c r="A494" s="83" t="s">
        <v>130</v>
      </c>
      <c r="B494" s="83" t="s">
        <v>98</v>
      </c>
      <c r="C494">
        <v>536384</v>
      </c>
      <c r="D494" t="s">
        <v>1138</v>
      </c>
      <c r="E494" t="s">
        <v>1138</v>
      </c>
      <c r="F494" s="83" t="s">
        <v>108</v>
      </c>
      <c r="G494" s="213">
        <v>39402</v>
      </c>
      <c r="H494" s="83" t="s">
        <v>102</v>
      </c>
      <c r="I494" s="213">
        <v>43219</v>
      </c>
      <c r="J494" s="83" t="s">
        <v>228</v>
      </c>
      <c r="K494" s="214">
        <v>300127668725</v>
      </c>
      <c r="L494" s="83" t="s">
        <v>97</v>
      </c>
      <c r="M494" s="213">
        <v>43602</v>
      </c>
      <c r="N494">
        <v>623859</v>
      </c>
      <c r="O494" s="145" t="s">
        <v>567</v>
      </c>
      <c r="P494" s="145" t="s">
        <v>99</v>
      </c>
      <c r="Q494" s="145" t="s">
        <v>100</v>
      </c>
      <c r="R494" s="145" t="s">
        <v>567</v>
      </c>
      <c r="V494">
        <v>1346</v>
      </c>
      <c r="W494" s="83" t="s">
        <v>1797</v>
      </c>
      <c r="X494" s="83" t="s">
        <v>103</v>
      </c>
      <c r="Y494" t="s">
        <v>2456</v>
      </c>
      <c r="Z494" s="83" t="s">
        <v>102</v>
      </c>
      <c r="AA494" s="83" t="s">
        <v>102</v>
      </c>
      <c r="AB494" t="s">
        <v>3445</v>
      </c>
      <c r="AC494" s="83" t="s">
        <v>4017</v>
      </c>
      <c r="AD494" s="83" t="s">
        <v>111</v>
      </c>
      <c r="AE494" s="83" t="s">
        <v>105</v>
      </c>
      <c r="AF494" t="s">
        <v>2456</v>
      </c>
      <c r="AG494" s="83" t="s">
        <v>102</v>
      </c>
      <c r="AH494" s="83" t="s">
        <v>102</v>
      </c>
      <c r="AI494" t="s">
        <v>3445</v>
      </c>
      <c r="AJ494" s="83" t="s">
        <v>4017</v>
      </c>
      <c r="AK494" s="83" t="s">
        <v>111</v>
      </c>
      <c r="AL494" s="83" t="s">
        <v>105</v>
      </c>
      <c r="AM494" s="87" t="s">
        <v>106</v>
      </c>
      <c r="AN494" t="s">
        <v>2456</v>
      </c>
      <c r="AO494" t="s">
        <v>3445</v>
      </c>
      <c r="AP494" s="83" t="s">
        <v>4017</v>
      </c>
      <c r="AQ494" s="83" t="s">
        <v>144</v>
      </c>
      <c r="AR494" s="87" t="s">
        <v>106</v>
      </c>
      <c r="AT494" s="83" t="s">
        <v>107</v>
      </c>
      <c r="AU494" s="146" t="s">
        <v>107</v>
      </c>
      <c r="AV494" s="146" t="s">
        <v>107</v>
      </c>
      <c r="AX494" s="110" t="s">
        <v>107</v>
      </c>
      <c r="AY494" s="111"/>
      <c r="AZ494" s="112">
        <f t="shared" ca="1" si="32"/>
        <v>6193</v>
      </c>
      <c r="BA494" s="136">
        <f t="shared" ca="1" si="33"/>
        <v>15</v>
      </c>
      <c r="BB494" s="114" t="s">
        <v>136</v>
      </c>
      <c r="BC494" s="114" t="s">
        <v>108</v>
      </c>
      <c r="BD494" s="114"/>
      <c r="BE494" s="115" t="s">
        <v>102</v>
      </c>
      <c r="BF494" s="115" t="s">
        <v>102</v>
      </c>
      <c r="BG494" s="115" t="s">
        <v>102</v>
      </c>
      <c r="BH494" s="115" t="s">
        <v>102</v>
      </c>
      <c r="BI494" s="116"/>
      <c r="BJ494" s="117" t="s">
        <v>109</v>
      </c>
      <c r="BK494" s="117" t="s">
        <v>109</v>
      </c>
      <c r="BL494" s="83">
        <f t="shared" ca="1" si="34"/>
        <v>25</v>
      </c>
      <c r="BM494" s="83" t="s">
        <v>270</v>
      </c>
      <c r="BN494" s="83">
        <v>0</v>
      </c>
      <c r="BO494" s="83" t="s">
        <v>108</v>
      </c>
      <c r="BP494" s="83">
        <v>-847755</v>
      </c>
      <c r="BQ494" s="83" t="s">
        <v>381</v>
      </c>
      <c r="BR494" s="83" t="s">
        <v>157</v>
      </c>
      <c r="BS494" s="83" t="s">
        <v>502</v>
      </c>
      <c r="BT494" s="83">
        <v>-847755</v>
      </c>
      <c r="BU494" s="83" t="s">
        <v>381</v>
      </c>
      <c r="BV494" s="83" t="s">
        <v>157</v>
      </c>
      <c r="BW494" s="83" t="s">
        <v>502</v>
      </c>
      <c r="BY494" s="136">
        <v>0</v>
      </c>
      <c r="BZ494" s="136">
        <v>0</v>
      </c>
      <c r="CA494" s="136">
        <v>0</v>
      </c>
      <c r="CB494" s="136">
        <v>0</v>
      </c>
      <c r="CD494" s="136">
        <v>0</v>
      </c>
      <c r="CE494" s="136">
        <v>0</v>
      </c>
      <c r="CF494" s="136">
        <v>0</v>
      </c>
      <c r="CG494" s="136">
        <v>0</v>
      </c>
      <c r="CH494" s="136">
        <v>0</v>
      </c>
      <c r="CI494" s="136">
        <v>0</v>
      </c>
      <c r="CJ494" s="136">
        <v>0</v>
      </c>
      <c r="CK494" s="138">
        <v>0</v>
      </c>
      <c r="CL494" s="138">
        <v>0</v>
      </c>
      <c r="CM494" s="136">
        <v>0</v>
      </c>
      <c r="CN494" s="136">
        <v>0</v>
      </c>
      <c r="CO494" s="85">
        <v>43667</v>
      </c>
      <c r="CP494" s="83" t="s">
        <v>4540</v>
      </c>
      <c r="CQ494" s="83" t="s">
        <v>102</v>
      </c>
      <c r="CR494" s="83" t="s">
        <v>482</v>
      </c>
      <c r="CS494" s="83">
        <v>489</v>
      </c>
      <c r="CT494" s="83" t="s">
        <v>483</v>
      </c>
      <c r="CU494" s="83">
        <v>1</v>
      </c>
      <c r="CV494" s="83">
        <v>0</v>
      </c>
      <c r="CW494" s="83">
        <v>0</v>
      </c>
      <c r="CX494" s="83" t="s">
        <v>109</v>
      </c>
      <c r="CY494" s="83" t="s">
        <v>583</v>
      </c>
      <c r="CZ494" s="83">
        <v>0</v>
      </c>
      <c r="DA494" s="83">
        <v>0</v>
      </c>
      <c r="DB494" s="83">
        <f t="shared" si="31"/>
        <v>0</v>
      </c>
      <c r="DC494" s="83" t="s">
        <v>497</v>
      </c>
      <c r="DE494" s="136">
        <v>1</v>
      </c>
      <c r="DF494" s="136">
        <v>1</v>
      </c>
      <c r="DG494" s="215" t="s">
        <v>269</v>
      </c>
      <c r="DH494" s="136">
        <v>1</v>
      </c>
      <c r="DI494" s="136">
        <v>1</v>
      </c>
      <c r="DJ494" s="215" t="s">
        <v>269</v>
      </c>
      <c r="EE494" s="136" t="b">
        <v>1</v>
      </c>
      <c r="EF494" s="136" t="b">
        <v>1</v>
      </c>
      <c r="EG494" s="136" t="b">
        <v>1</v>
      </c>
      <c r="EH494" s="136" t="b">
        <v>1</v>
      </c>
      <c r="EL494" s="215" t="s">
        <v>269</v>
      </c>
    </row>
    <row r="495" spans="1:142" ht="60" customHeight="1" x14ac:dyDescent="0.55000000000000004">
      <c r="A495" s="83" t="s">
        <v>130</v>
      </c>
      <c r="B495" s="83" t="s">
        <v>98</v>
      </c>
      <c r="C495">
        <v>712483</v>
      </c>
      <c r="D495" t="s">
        <v>1139</v>
      </c>
      <c r="E495" t="s">
        <v>1139</v>
      </c>
      <c r="F495" s="83" t="s">
        <v>108</v>
      </c>
      <c r="G495" s="213">
        <v>40392</v>
      </c>
      <c r="H495" s="83" t="s">
        <v>102</v>
      </c>
      <c r="I495" s="213">
        <v>43441</v>
      </c>
      <c r="J495" s="83" t="s">
        <v>228</v>
      </c>
      <c r="K495" s="214">
        <v>825044196206</v>
      </c>
      <c r="L495" s="83" t="s">
        <v>126</v>
      </c>
      <c r="M495" s="213">
        <v>43697</v>
      </c>
      <c r="N495">
        <v>857476</v>
      </c>
      <c r="O495" s="145" t="s">
        <v>567</v>
      </c>
      <c r="P495" s="145" t="s">
        <v>99</v>
      </c>
      <c r="Q495" s="145" t="s">
        <v>100</v>
      </c>
      <c r="R495" s="145" t="s">
        <v>567</v>
      </c>
      <c r="V495">
        <v>8107</v>
      </c>
      <c r="W495" s="83" t="s">
        <v>101</v>
      </c>
      <c r="X495" s="83" t="s">
        <v>103</v>
      </c>
      <c r="Y495" t="s">
        <v>2457</v>
      </c>
      <c r="Z495" s="83" t="s">
        <v>102</v>
      </c>
      <c r="AA495" s="83" t="s">
        <v>102</v>
      </c>
      <c r="AB495" t="s">
        <v>3446</v>
      </c>
      <c r="AC495" s="83" t="s">
        <v>4018</v>
      </c>
      <c r="AD495" s="83" t="s">
        <v>144</v>
      </c>
      <c r="AE495" s="83" t="s">
        <v>105</v>
      </c>
      <c r="AF495" t="s">
        <v>2457</v>
      </c>
      <c r="AG495" s="83" t="s">
        <v>102</v>
      </c>
      <c r="AH495" s="83" t="s">
        <v>102</v>
      </c>
      <c r="AI495" t="s">
        <v>3446</v>
      </c>
      <c r="AJ495" s="83" t="s">
        <v>4018</v>
      </c>
      <c r="AK495" s="83" t="s">
        <v>144</v>
      </c>
      <c r="AL495" s="83" t="s">
        <v>105</v>
      </c>
      <c r="AM495" s="87" t="s">
        <v>106</v>
      </c>
      <c r="AN495" t="s">
        <v>2457</v>
      </c>
      <c r="AO495" t="s">
        <v>3446</v>
      </c>
      <c r="AP495" s="83" t="s">
        <v>4018</v>
      </c>
      <c r="AQ495" s="83" t="s">
        <v>111</v>
      </c>
      <c r="AR495" s="87" t="s">
        <v>106</v>
      </c>
      <c r="AT495" s="83" t="s">
        <v>107</v>
      </c>
      <c r="AU495" s="146" t="s">
        <v>107</v>
      </c>
      <c r="AV495" s="146" t="s">
        <v>107</v>
      </c>
      <c r="AX495" s="110" t="s">
        <v>107</v>
      </c>
      <c r="AY495" s="111"/>
      <c r="AZ495" s="112">
        <f t="shared" ca="1" si="32"/>
        <v>1638</v>
      </c>
      <c r="BA495" s="136">
        <f t="shared" ca="1" si="33"/>
        <v>37</v>
      </c>
      <c r="BB495" s="114" t="s">
        <v>134</v>
      </c>
      <c r="BC495" s="114" t="s">
        <v>108</v>
      </c>
      <c r="BD495" s="114"/>
      <c r="BE495" s="115" t="s">
        <v>102</v>
      </c>
      <c r="BF495" s="115" t="s">
        <v>102</v>
      </c>
      <c r="BG495" s="115" t="s">
        <v>102</v>
      </c>
      <c r="BH495" s="115" t="s">
        <v>102</v>
      </c>
      <c r="BI495" s="116"/>
      <c r="BJ495" s="117" t="s">
        <v>109</v>
      </c>
      <c r="BK495" s="117" t="s">
        <v>109</v>
      </c>
      <c r="BL495" s="83">
        <f t="shared" ca="1" si="34"/>
        <v>53</v>
      </c>
      <c r="BM495" s="83" t="s">
        <v>108</v>
      </c>
      <c r="BN495" s="83">
        <v>0</v>
      </c>
      <c r="BO495" s="83" t="s">
        <v>108</v>
      </c>
      <c r="BP495" s="83">
        <v>-849490</v>
      </c>
      <c r="BQ495" s="83" t="s">
        <v>312</v>
      </c>
      <c r="BR495" s="83" t="s">
        <v>153</v>
      </c>
      <c r="BS495" s="83" t="s">
        <v>499</v>
      </c>
      <c r="BT495" s="83">
        <v>-849490</v>
      </c>
      <c r="BU495" s="83" t="s">
        <v>312</v>
      </c>
      <c r="BV495" s="83" t="s">
        <v>153</v>
      </c>
      <c r="BW495" s="83" t="s">
        <v>499</v>
      </c>
      <c r="BY495" s="136">
        <v>0</v>
      </c>
      <c r="BZ495" s="136">
        <v>0</v>
      </c>
      <c r="CA495" s="136">
        <v>0</v>
      </c>
      <c r="CB495" s="136">
        <v>0</v>
      </c>
      <c r="CD495" s="136">
        <v>0</v>
      </c>
      <c r="CE495" s="136">
        <v>0</v>
      </c>
      <c r="CF495" s="136">
        <v>0</v>
      </c>
      <c r="CG495" s="136">
        <v>0</v>
      </c>
      <c r="CH495" s="136">
        <v>0</v>
      </c>
      <c r="CI495" s="136">
        <v>0</v>
      </c>
      <c r="CJ495" s="136">
        <v>0</v>
      </c>
      <c r="CK495" s="138">
        <v>0</v>
      </c>
      <c r="CL495" s="138">
        <v>0</v>
      </c>
      <c r="CM495" s="136">
        <v>0</v>
      </c>
      <c r="CN495" s="136">
        <v>0</v>
      </c>
      <c r="CO495" s="85">
        <v>43668</v>
      </c>
      <c r="CP495" s="83" t="s">
        <v>4541</v>
      </c>
      <c r="CQ495" s="83" t="s">
        <v>102</v>
      </c>
      <c r="CR495" s="83" t="s">
        <v>482</v>
      </c>
      <c r="CS495" s="83">
        <v>490</v>
      </c>
      <c r="CT495" s="83" t="s">
        <v>483</v>
      </c>
      <c r="CU495" s="83">
        <v>1</v>
      </c>
      <c r="CV495" s="83">
        <v>0</v>
      </c>
      <c r="CW495" s="83">
        <v>0</v>
      </c>
      <c r="CX495" s="83" t="s">
        <v>109</v>
      </c>
      <c r="CY495" s="83" t="s">
        <v>583</v>
      </c>
      <c r="CZ495" s="83">
        <v>0</v>
      </c>
      <c r="DA495" s="83">
        <v>0</v>
      </c>
      <c r="DB495" s="83">
        <f t="shared" si="31"/>
        <v>0</v>
      </c>
      <c r="DC495" s="83" t="s">
        <v>497</v>
      </c>
      <c r="DE495" s="136">
        <v>1</v>
      </c>
      <c r="DF495" s="136">
        <v>1</v>
      </c>
      <c r="DG495" s="215" t="s">
        <v>269</v>
      </c>
      <c r="DH495" s="136">
        <v>1</v>
      </c>
      <c r="DI495" s="136">
        <v>1</v>
      </c>
      <c r="DJ495" s="215" t="s">
        <v>269</v>
      </c>
      <c r="EE495" s="136" t="b">
        <v>1</v>
      </c>
      <c r="EF495" s="136" t="b">
        <v>1</v>
      </c>
      <c r="EG495" s="136" t="b">
        <v>1</v>
      </c>
      <c r="EH495" s="136" t="b">
        <v>1</v>
      </c>
      <c r="EL495" s="215" t="s">
        <v>269</v>
      </c>
    </row>
    <row r="496" spans="1:142" ht="60" customHeight="1" x14ac:dyDescent="0.55000000000000004">
      <c r="A496" s="83" t="s">
        <v>130</v>
      </c>
      <c r="B496" s="83" t="s">
        <v>98</v>
      </c>
      <c r="C496">
        <v>119175</v>
      </c>
      <c r="D496" t="s">
        <v>1140</v>
      </c>
      <c r="E496" t="s">
        <v>1140</v>
      </c>
      <c r="F496" s="83" t="s">
        <v>108</v>
      </c>
      <c r="G496" s="213">
        <v>39374</v>
      </c>
      <c r="H496" s="83" t="s">
        <v>102</v>
      </c>
      <c r="I496" s="213">
        <v>43158</v>
      </c>
      <c r="J496" s="83" t="s">
        <v>228</v>
      </c>
      <c r="K496" s="214">
        <v>648701613916</v>
      </c>
      <c r="L496" s="83" t="s">
        <v>135</v>
      </c>
      <c r="M496" s="213">
        <v>43491</v>
      </c>
      <c r="N496">
        <v>678907</v>
      </c>
      <c r="O496" s="145" t="s">
        <v>567</v>
      </c>
      <c r="P496" s="145" t="s">
        <v>99</v>
      </c>
      <c r="Q496" s="145" t="s">
        <v>100</v>
      </c>
      <c r="R496" s="145" t="s">
        <v>567</v>
      </c>
      <c r="V496">
        <v>8337</v>
      </c>
      <c r="W496" s="83" t="s">
        <v>101</v>
      </c>
      <c r="X496" s="83" t="s">
        <v>103</v>
      </c>
      <c r="Y496" t="s">
        <v>2458</v>
      </c>
      <c r="Z496" s="83" t="s">
        <v>102</v>
      </c>
      <c r="AA496" s="83" t="s">
        <v>102</v>
      </c>
      <c r="AB496" t="s">
        <v>3447</v>
      </c>
      <c r="AC496" s="83" t="s">
        <v>4019</v>
      </c>
      <c r="AD496" s="83" t="s">
        <v>144</v>
      </c>
      <c r="AE496" s="83" t="s">
        <v>105</v>
      </c>
      <c r="AF496" t="s">
        <v>2458</v>
      </c>
      <c r="AG496" s="83" t="s">
        <v>102</v>
      </c>
      <c r="AH496" s="83" t="s">
        <v>102</v>
      </c>
      <c r="AI496" t="s">
        <v>3447</v>
      </c>
      <c r="AJ496" s="83" t="s">
        <v>4019</v>
      </c>
      <c r="AK496" s="83" t="s">
        <v>144</v>
      </c>
      <c r="AL496" s="83" t="s">
        <v>105</v>
      </c>
      <c r="AM496" s="87" t="s">
        <v>106</v>
      </c>
      <c r="AN496" t="s">
        <v>2458</v>
      </c>
      <c r="AO496" t="s">
        <v>3447</v>
      </c>
      <c r="AP496" s="83" t="s">
        <v>4019</v>
      </c>
      <c r="AQ496" s="83" t="s">
        <v>144</v>
      </c>
      <c r="AR496" s="87" t="s">
        <v>106</v>
      </c>
      <c r="AT496" s="83" t="s">
        <v>107</v>
      </c>
      <c r="AU496" s="146" t="s">
        <v>107</v>
      </c>
      <c r="AV496" s="146" t="s">
        <v>107</v>
      </c>
      <c r="AX496" s="110" t="s">
        <v>107</v>
      </c>
      <c r="AY496" s="111"/>
      <c r="AZ496" s="112">
        <f t="shared" ca="1" si="32"/>
        <v>3951</v>
      </c>
      <c r="BA496" s="136">
        <f t="shared" ca="1" si="33"/>
        <v>23</v>
      </c>
      <c r="BB496" s="114" t="s">
        <v>134</v>
      </c>
      <c r="BC496" s="114" t="s">
        <v>108</v>
      </c>
      <c r="BD496" s="114"/>
      <c r="BE496" s="115" t="s">
        <v>102</v>
      </c>
      <c r="BF496" s="115" t="s">
        <v>102</v>
      </c>
      <c r="BG496" s="115" t="s">
        <v>102</v>
      </c>
      <c r="BH496" s="115" t="s">
        <v>102</v>
      </c>
      <c r="BI496" s="116"/>
      <c r="BJ496" s="117" t="s">
        <v>109</v>
      </c>
      <c r="BK496" s="117" t="s">
        <v>109</v>
      </c>
      <c r="BL496" s="83">
        <f t="shared" ca="1" si="34"/>
        <v>65</v>
      </c>
      <c r="BM496" s="83" t="s">
        <v>108</v>
      </c>
      <c r="BN496" s="83">
        <v>0</v>
      </c>
      <c r="BO496" s="83" t="s">
        <v>108</v>
      </c>
      <c r="BP496" s="83">
        <v>-851225</v>
      </c>
      <c r="BQ496" s="83" t="s">
        <v>198</v>
      </c>
      <c r="BR496" s="83" t="s">
        <v>164</v>
      </c>
      <c r="BS496" s="83" t="s">
        <v>499</v>
      </c>
      <c r="BT496" s="83">
        <v>-851225</v>
      </c>
      <c r="BU496" s="83" t="s">
        <v>198</v>
      </c>
      <c r="BV496" s="83" t="s">
        <v>164</v>
      </c>
      <c r="BW496" s="83" t="s">
        <v>499</v>
      </c>
      <c r="BY496" s="136">
        <v>0</v>
      </c>
      <c r="BZ496" s="136">
        <v>0</v>
      </c>
      <c r="CA496" s="136">
        <v>0</v>
      </c>
      <c r="CB496" s="136">
        <v>0</v>
      </c>
      <c r="CD496" s="136">
        <v>0</v>
      </c>
      <c r="CE496" s="136">
        <v>0</v>
      </c>
      <c r="CF496" s="136">
        <v>0</v>
      </c>
      <c r="CG496" s="136">
        <v>0</v>
      </c>
      <c r="CH496" s="136">
        <v>0</v>
      </c>
      <c r="CI496" s="136">
        <v>0</v>
      </c>
      <c r="CJ496" s="136">
        <v>0</v>
      </c>
      <c r="CK496" s="138">
        <v>0</v>
      </c>
      <c r="CL496" s="138">
        <v>0</v>
      </c>
      <c r="CM496" s="136">
        <v>0</v>
      </c>
      <c r="CN496" s="136">
        <v>0</v>
      </c>
      <c r="CO496" s="85">
        <v>43669</v>
      </c>
      <c r="CP496" s="83" t="s">
        <v>4542</v>
      </c>
      <c r="CQ496" s="83" t="s">
        <v>102</v>
      </c>
      <c r="CR496" s="83" t="s">
        <v>482</v>
      </c>
      <c r="CS496" s="83">
        <v>491</v>
      </c>
      <c r="CT496" s="83" t="s">
        <v>483</v>
      </c>
      <c r="CU496" s="83">
        <v>1</v>
      </c>
      <c r="CV496" s="83">
        <v>0</v>
      </c>
      <c r="CW496" s="83">
        <v>0</v>
      </c>
      <c r="CX496" s="83" t="s">
        <v>109</v>
      </c>
      <c r="CY496" s="83" t="s">
        <v>583</v>
      </c>
      <c r="CZ496" s="83">
        <v>0</v>
      </c>
      <c r="DA496" s="83">
        <v>0</v>
      </c>
      <c r="DB496" s="83">
        <f t="shared" si="31"/>
        <v>0</v>
      </c>
      <c r="DC496" s="83" t="s">
        <v>497</v>
      </c>
      <c r="DE496" s="136">
        <v>1</v>
      </c>
      <c r="DF496" s="136">
        <v>1</v>
      </c>
      <c r="DG496" s="215" t="s">
        <v>269</v>
      </c>
      <c r="DH496" s="136">
        <v>1</v>
      </c>
      <c r="DI496" s="136">
        <v>1</v>
      </c>
      <c r="DJ496" s="215" t="s">
        <v>269</v>
      </c>
      <c r="EE496" s="136" t="b">
        <v>1</v>
      </c>
      <c r="EF496" s="136" t="b">
        <v>1</v>
      </c>
      <c r="EG496" s="136" t="b">
        <v>1</v>
      </c>
      <c r="EH496" s="136" t="b">
        <v>1</v>
      </c>
      <c r="EL496" s="215" t="s">
        <v>269</v>
      </c>
    </row>
    <row r="497" spans="1:142" ht="60" customHeight="1" x14ac:dyDescent="0.55000000000000004">
      <c r="A497" s="83" t="s">
        <v>130</v>
      </c>
      <c r="B497" s="83" t="s">
        <v>98</v>
      </c>
      <c r="C497">
        <v>578564</v>
      </c>
      <c r="D497" t="s">
        <v>1141</v>
      </c>
      <c r="E497" t="s">
        <v>1141</v>
      </c>
      <c r="F497" s="83" t="s">
        <v>108</v>
      </c>
      <c r="G497" s="213">
        <v>31748</v>
      </c>
      <c r="H497" s="83" t="s">
        <v>102</v>
      </c>
      <c r="I497" s="213">
        <v>43122</v>
      </c>
      <c r="J497" s="83" t="s">
        <v>228</v>
      </c>
      <c r="K497" s="214">
        <v>121612011099</v>
      </c>
      <c r="L497" s="83" t="s">
        <v>97</v>
      </c>
      <c r="M497" s="213">
        <v>43558</v>
      </c>
      <c r="N497">
        <v>555786</v>
      </c>
      <c r="O497" s="145" t="s">
        <v>567</v>
      </c>
      <c r="P497" s="145" t="s">
        <v>99</v>
      </c>
      <c r="Q497" s="145" t="s">
        <v>100</v>
      </c>
      <c r="R497" s="145" t="s">
        <v>567</v>
      </c>
      <c r="V497">
        <v>7788</v>
      </c>
      <c r="W497" s="83" t="s">
        <v>1798</v>
      </c>
      <c r="X497" s="83" t="s">
        <v>103</v>
      </c>
      <c r="Y497" t="s">
        <v>2459</v>
      </c>
      <c r="Z497" s="83" t="s">
        <v>102</v>
      </c>
      <c r="AA497" s="83" t="s">
        <v>102</v>
      </c>
      <c r="AB497" t="s">
        <v>3448</v>
      </c>
      <c r="AC497" s="83" t="s">
        <v>4020</v>
      </c>
      <c r="AD497" s="83" t="s">
        <v>111</v>
      </c>
      <c r="AE497" s="83" t="s">
        <v>105</v>
      </c>
      <c r="AF497" t="s">
        <v>2459</v>
      </c>
      <c r="AG497" s="83" t="s">
        <v>102</v>
      </c>
      <c r="AH497" s="83" t="s">
        <v>102</v>
      </c>
      <c r="AI497" t="s">
        <v>3448</v>
      </c>
      <c r="AJ497" s="83" t="s">
        <v>4020</v>
      </c>
      <c r="AK497" s="83" t="s">
        <v>111</v>
      </c>
      <c r="AL497" s="83" t="s">
        <v>105</v>
      </c>
      <c r="AM497" s="87" t="s">
        <v>106</v>
      </c>
      <c r="AN497" t="s">
        <v>2459</v>
      </c>
      <c r="AO497" t="s">
        <v>3448</v>
      </c>
      <c r="AP497" s="83" t="s">
        <v>4020</v>
      </c>
      <c r="AQ497" s="83" t="s">
        <v>144</v>
      </c>
      <c r="AR497" s="87" t="s">
        <v>106</v>
      </c>
      <c r="AT497" s="83" t="s">
        <v>107</v>
      </c>
      <c r="AU497" s="146" t="s">
        <v>107</v>
      </c>
      <c r="AV497" s="146" t="s">
        <v>107</v>
      </c>
      <c r="AX497" s="110" t="s">
        <v>107</v>
      </c>
      <c r="AY497" s="111"/>
      <c r="AZ497" s="112">
        <f t="shared" ca="1" si="32"/>
        <v>9445</v>
      </c>
      <c r="BA497" s="136">
        <f t="shared" ca="1" si="33"/>
        <v>73</v>
      </c>
      <c r="BB497" s="114" t="s">
        <v>136</v>
      </c>
      <c r="BC497" s="114" t="s">
        <v>108</v>
      </c>
      <c r="BD497" s="114"/>
      <c r="BE497" s="115" t="s">
        <v>102</v>
      </c>
      <c r="BF497" s="115" t="s">
        <v>102</v>
      </c>
      <c r="BG497" s="115" t="s">
        <v>102</v>
      </c>
      <c r="BH497" s="115" t="s">
        <v>102</v>
      </c>
      <c r="BI497" s="116"/>
      <c r="BJ497" s="117" t="s">
        <v>109</v>
      </c>
      <c r="BK497" s="117" t="s">
        <v>109</v>
      </c>
      <c r="BL497" s="83">
        <f t="shared" ca="1" si="34"/>
        <v>80</v>
      </c>
      <c r="BM497" s="83" t="s">
        <v>270</v>
      </c>
      <c r="BN497" s="83">
        <v>0</v>
      </c>
      <c r="BO497" s="83" t="s">
        <v>108</v>
      </c>
      <c r="BP497" s="83">
        <v>-852960</v>
      </c>
      <c r="BQ497" s="83" t="s">
        <v>381</v>
      </c>
      <c r="BR497" s="83" t="s">
        <v>157</v>
      </c>
      <c r="BS497" s="83" t="s">
        <v>502</v>
      </c>
      <c r="BT497" s="83">
        <v>-852960</v>
      </c>
      <c r="BU497" s="83" t="s">
        <v>381</v>
      </c>
      <c r="BV497" s="83" t="s">
        <v>157</v>
      </c>
      <c r="BW497" s="83" t="s">
        <v>502</v>
      </c>
      <c r="BY497" s="136">
        <v>0</v>
      </c>
      <c r="BZ497" s="136">
        <v>0</v>
      </c>
      <c r="CA497" s="136">
        <v>0</v>
      </c>
      <c r="CB497" s="136">
        <v>0</v>
      </c>
      <c r="CD497" s="136">
        <v>0</v>
      </c>
      <c r="CE497" s="136">
        <v>0</v>
      </c>
      <c r="CF497" s="136">
        <v>0</v>
      </c>
      <c r="CG497" s="136">
        <v>0</v>
      </c>
      <c r="CH497" s="136">
        <v>0</v>
      </c>
      <c r="CI497" s="136">
        <v>0</v>
      </c>
      <c r="CJ497" s="136">
        <v>0</v>
      </c>
      <c r="CK497" s="138">
        <v>0</v>
      </c>
      <c r="CL497" s="138">
        <v>0</v>
      </c>
      <c r="CM497" s="136">
        <v>0</v>
      </c>
      <c r="CN497" s="136">
        <v>0</v>
      </c>
      <c r="CO497" s="85">
        <v>43670</v>
      </c>
      <c r="CP497" s="83" t="s">
        <v>4543</v>
      </c>
      <c r="CQ497" s="83" t="s">
        <v>102</v>
      </c>
      <c r="CR497" s="83" t="s">
        <v>482</v>
      </c>
      <c r="CS497" s="83">
        <v>492</v>
      </c>
      <c r="CT497" s="83" t="s">
        <v>483</v>
      </c>
      <c r="CU497" s="83">
        <v>1</v>
      </c>
      <c r="CV497" s="83">
        <v>0</v>
      </c>
      <c r="CW497" s="83">
        <v>0</v>
      </c>
      <c r="CX497" s="83" t="s">
        <v>109</v>
      </c>
      <c r="CY497" s="83" t="s">
        <v>583</v>
      </c>
      <c r="CZ497" s="83">
        <v>0</v>
      </c>
      <c r="DA497" s="83">
        <v>0</v>
      </c>
      <c r="DB497" s="83">
        <f t="shared" si="31"/>
        <v>0</v>
      </c>
      <c r="DC497" s="83" t="s">
        <v>497</v>
      </c>
      <c r="DE497" s="136">
        <v>1</v>
      </c>
      <c r="DF497" s="136">
        <v>1</v>
      </c>
      <c r="DG497" s="215" t="s">
        <v>269</v>
      </c>
      <c r="DH497" s="136">
        <v>1</v>
      </c>
      <c r="DI497" s="136">
        <v>1</v>
      </c>
      <c r="DJ497" s="215" t="s">
        <v>269</v>
      </c>
      <c r="EE497" s="136" t="b">
        <v>1</v>
      </c>
      <c r="EF497" s="136" t="b">
        <v>1</v>
      </c>
      <c r="EG497" s="136" t="b">
        <v>1</v>
      </c>
      <c r="EH497" s="136" t="b">
        <v>1</v>
      </c>
      <c r="EL497" s="215" t="s">
        <v>269</v>
      </c>
    </row>
    <row r="498" spans="1:142" ht="60" customHeight="1" x14ac:dyDescent="0.55000000000000004">
      <c r="A498" s="83" t="s">
        <v>130</v>
      </c>
      <c r="B498" s="83" t="s">
        <v>98</v>
      </c>
      <c r="C498">
        <v>187615</v>
      </c>
      <c r="D498" t="s">
        <v>1142</v>
      </c>
      <c r="E498" t="s">
        <v>1142</v>
      </c>
      <c r="F498" s="83" t="s">
        <v>108</v>
      </c>
      <c r="G498" s="213">
        <v>43086</v>
      </c>
      <c r="H498" s="83" t="s">
        <v>102</v>
      </c>
      <c r="I498" s="213">
        <v>43457</v>
      </c>
      <c r="J498" s="83" t="s">
        <v>228</v>
      </c>
      <c r="K498" s="214">
        <v>485577572612</v>
      </c>
      <c r="L498" s="83" t="s">
        <v>135</v>
      </c>
      <c r="M498" s="213">
        <v>43672</v>
      </c>
      <c r="N498">
        <v>160730</v>
      </c>
      <c r="O498" s="145" t="s">
        <v>567</v>
      </c>
      <c r="P498" s="145" t="s">
        <v>99</v>
      </c>
      <c r="Q498" s="145" t="s">
        <v>100</v>
      </c>
      <c r="R498" s="145" t="s">
        <v>567</v>
      </c>
      <c r="V498">
        <v>6034</v>
      </c>
      <c r="W498" s="83" t="s">
        <v>101</v>
      </c>
      <c r="X498" s="83" t="s">
        <v>103</v>
      </c>
      <c r="Y498" t="s">
        <v>2460</v>
      </c>
      <c r="Z498" s="83" t="s">
        <v>102</v>
      </c>
      <c r="AA498" s="83" t="s">
        <v>102</v>
      </c>
      <c r="AB498" t="s">
        <v>3449</v>
      </c>
      <c r="AC498" s="83" t="s">
        <v>4021</v>
      </c>
      <c r="AD498" s="83" t="s">
        <v>144</v>
      </c>
      <c r="AE498" s="83" t="s">
        <v>105</v>
      </c>
      <c r="AF498" t="s">
        <v>2460</v>
      </c>
      <c r="AG498" s="83" t="s">
        <v>102</v>
      </c>
      <c r="AH498" s="83" t="s">
        <v>102</v>
      </c>
      <c r="AI498" t="s">
        <v>3449</v>
      </c>
      <c r="AJ498" s="83" t="s">
        <v>4021</v>
      </c>
      <c r="AK498" s="83" t="s">
        <v>144</v>
      </c>
      <c r="AL498" s="83" t="s">
        <v>105</v>
      </c>
      <c r="AM498" s="87" t="s">
        <v>106</v>
      </c>
      <c r="AN498" t="s">
        <v>2460</v>
      </c>
      <c r="AO498" t="s">
        <v>3449</v>
      </c>
      <c r="AP498" s="83" t="s">
        <v>4021</v>
      </c>
      <c r="AQ498" s="83" t="s">
        <v>111</v>
      </c>
      <c r="AR498" s="87" t="s">
        <v>106</v>
      </c>
      <c r="AT498" s="83" t="s">
        <v>107</v>
      </c>
      <c r="AU498" s="146" t="s">
        <v>107</v>
      </c>
      <c r="AV498" s="146" t="s">
        <v>107</v>
      </c>
      <c r="AX498" s="110" t="s">
        <v>107</v>
      </c>
      <c r="AY498" s="111"/>
      <c r="AZ498" s="112">
        <f t="shared" ca="1" si="32"/>
        <v>5445</v>
      </c>
      <c r="BA498" s="136">
        <f t="shared" ca="1" si="33"/>
        <v>20</v>
      </c>
      <c r="BB498" s="114" t="s">
        <v>134</v>
      </c>
      <c r="BC498" s="114" t="s">
        <v>108</v>
      </c>
      <c r="BD498" s="114"/>
      <c r="BE498" s="115" t="s">
        <v>102</v>
      </c>
      <c r="BF498" s="115" t="s">
        <v>102</v>
      </c>
      <c r="BG498" s="115" t="s">
        <v>102</v>
      </c>
      <c r="BH498" s="115" t="s">
        <v>102</v>
      </c>
      <c r="BI498" s="116"/>
      <c r="BJ498" s="117" t="s">
        <v>109</v>
      </c>
      <c r="BK498" s="117" t="s">
        <v>109</v>
      </c>
      <c r="BL498" s="83">
        <f t="shared" ca="1" si="34"/>
        <v>65</v>
      </c>
      <c r="BM498" s="83" t="s">
        <v>108</v>
      </c>
      <c r="BN498" s="83">
        <v>0</v>
      </c>
      <c r="BO498" s="83" t="s">
        <v>108</v>
      </c>
      <c r="BP498" s="83">
        <v>-854695</v>
      </c>
      <c r="BQ498" s="83" t="s">
        <v>312</v>
      </c>
      <c r="BR498" s="83" t="s">
        <v>153</v>
      </c>
      <c r="BS498" s="83" t="s">
        <v>499</v>
      </c>
      <c r="BT498" s="83">
        <v>-854695</v>
      </c>
      <c r="BU498" s="83" t="s">
        <v>312</v>
      </c>
      <c r="BV498" s="83" t="s">
        <v>153</v>
      </c>
      <c r="BW498" s="83" t="s">
        <v>499</v>
      </c>
      <c r="BY498" s="136">
        <v>0</v>
      </c>
      <c r="BZ498" s="136">
        <v>0</v>
      </c>
      <c r="CA498" s="136">
        <v>0</v>
      </c>
      <c r="CB498" s="136">
        <v>0</v>
      </c>
      <c r="CD498" s="136">
        <v>0</v>
      </c>
      <c r="CE498" s="136">
        <v>0</v>
      </c>
      <c r="CF498" s="136">
        <v>0</v>
      </c>
      <c r="CG498" s="136">
        <v>0</v>
      </c>
      <c r="CH498" s="136">
        <v>0</v>
      </c>
      <c r="CI498" s="136">
        <v>0</v>
      </c>
      <c r="CJ498" s="136">
        <v>0</v>
      </c>
      <c r="CK498" s="138">
        <v>0</v>
      </c>
      <c r="CL498" s="138">
        <v>0</v>
      </c>
      <c r="CM498" s="136">
        <v>0</v>
      </c>
      <c r="CN498" s="136">
        <v>0</v>
      </c>
      <c r="CO498" s="85">
        <v>43671</v>
      </c>
      <c r="CP498" s="83" t="s">
        <v>4544</v>
      </c>
      <c r="CQ498" s="83" t="s">
        <v>102</v>
      </c>
      <c r="CR498" s="83" t="s">
        <v>482</v>
      </c>
      <c r="CS498" s="83">
        <v>493</v>
      </c>
      <c r="CT498" s="83" t="s">
        <v>483</v>
      </c>
      <c r="CU498" s="83">
        <v>1</v>
      </c>
      <c r="CV498" s="83">
        <v>0</v>
      </c>
      <c r="CW498" s="83">
        <v>0</v>
      </c>
      <c r="CX498" s="83" t="s">
        <v>109</v>
      </c>
      <c r="CY498" s="83" t="s">
        <v>583</v>
      </c>
      <c r="CZ498" s="83">
        <v>0</v>
      </c>
      <c r="DA498" s="83">
        <v>0</v>
      </c>
      <c r="DB498" s="83">
        <f t="shared" si="31"/>
        <v>0</v>
      </c>
      <c r="DC498" s="83" t="s">
        <v>497</v>
      </c>
      <c r="DE498" s="136">
        <v>1</v>
      </c>
      <c r="DF498" s="136">
        <v>1</v>
      </c>
      <c r="DG498" s="215" t="s">
        <v>269</v>
      </c>
      <c r="DH498" s="136">
        <v>1</v>
      </c>
      <c r="DI498" s="136">
        <v>1</v>
      </c>
      <c r="DJ498" s="215" t="s">
        <v>269</v>
      </c>
      <c r="EE498" s="136" t="b">
        <v>1</v>
      </c>
      <c r="EF498" s="136" t="b">
        <v>1</v>
      </c>
      <c r="EG498" s="136" t="b">
        <v>1</v>
      </c>
      <c r="EH498" s="136" t="b">
        <v>1</v>
      </c>
      <c r="EL498" s="215" t="s">
        <v>269</v>
      </c>
    </row>
    <row r="499" spans="1:142" ht="60" customHeight="1" x14ac:dyDescent="0.55000000000000004">
      <c r="A499" s="83" t="s">
        <v>130</v>
      </c>
      <c r="B499" s="83" t="s">
        <v>98</v>
      </c>
      <c r="C499">
        <v>221007</v>
      </c>
      <c r="D499" t="s">
        <v>1143</v>
      </c>
      <c r="E499" t="s">
        <v>1143</v>
      </c>
      <c r="F499" s="83" t="s">
        <v>108</v>
      </c>
      <c r="G499" s="213">
        <v>34009</v>
      </c>
      <c r="H499" s="83" t="s">
        <v>102</v>
      </c>
      <c r="I499" s="213">
        <v>43417</v>
      </c>
      <c r="J499" s="83" t="s">
        <v>228</v>
      </c>
      <c r="K499" s="214">
        <v>154233003762</v>
      </c>
      <c r="L499" s="83" t="s">
        <v>97</v>
      </c>
      <c r="M499" s="213">
        <v>43488</v>
      </c>
      <c r="N499">
        <v>893266</v>
      </c>
      <c r="O499" s="145" t="s">
        <v>567</v>
      </c>
      <c r="P499" s="145" t="s">
        <v>99</v>
      </c>
      <c r="Q499" s="145" t="s">
        <v>100</v>
      </c>
      <c r="R499" s="145" t="s">
        <v>567</v>
      </c>
      <c r="V499">
        <v>4843</v>
      </c>
      <c r="W499" s="83" t="s">
        <v>101</v>
      </c>
      <c r="X499" s="83" t="s">
        <v>103</v>
      </c>
      <c r="Y499" t="s">
        <v>2461</v>
      </c>
      <c r="Z499" s="83" t="s">
        <v>102</v>
      </c>
      <c r="AA499" s="83" t="s">
        <v>102</v>
      </c>
      <c r="AB499" t="s">
        <v>3017</v>
      </c>
      <c r="AC499" s="83" t="s">
        <v>4022</v>
      </c>
      <c r="AD499" s="83" t="s">
        <v>144</v>
      </c>
      <c r="AE499" s="83" t="s">
        <v>105</v>
      </c>
      <c r="AF499" t="s">
        <v>2461</v>
      </c>
      <c r="AG499" s="83" t="s">
        <v>102</v>
      </c>
      <c r="AH499" s="83" t="s">
        <v>102</v>
      </c>
      <c r="AI499" t="s">
        <v>3017</v>
      </c>
      <c r="AJ499" s="83" t="s">
        <v>4022</v>
      </c>
      <c r="AK499" s="83" t="s">
        <v>144</v>
      </c>
      <c r="AL499" s="83" t="s">
        <v>105</v>
      </c>
      <c r="AM499" s="87" t="s">
        <v>106</v>
      </c>
      <c r="AN499" t="s">
        <v>2461</v>
      </c>
      <c r="AO499" t="s">
        <v>3017</v>
      </c>
      <c r="AP499" s="83" t="s">
        <v>4022</v>
      </c>
      <c r="AQ499" s="83" t="s">
        <v>144</v>
      </c>
      <c r="AR499" s="87" t="s">
        <v>106</v>
      </c>
      <c r="AT499" s="83" t="s">
        <v>107</v>
      </c>
      <c r="AU499" s="146" t="s">
        <v>107</v>
      </c>
      <c r="AV499" s="146" t="s">
        <v>107</v>
      </c>
      <c r="AX499" s="110" t="s">
        <v>107</v>
      </c>
      <c r="AY499" s="111"/>
      <c r="AZ499" s="112">
        <f t="shared" ca="1" si="32"/>
        <v>4958</v>
      </c>
      <c r="BA499" s="136">
        <f t="shared" ca="1" si="33"/>
        <v>15</v>
      </c>
      <c r="BB499" s="114" t="s">
        <v>134</v>
      </c>
      <c r="BC499" s="114" t="s">
        <v>108</v>
      </c>
      <c r="BD499" s="114"/>
      <c r="BE499" s="115" t="s">
        <v>102</v>
      </c>
      <c r="BF499" s="115" t="s">
        <v>102</v>
      </c>
      <c r="BG499" s="115" t="s">
        <v>102</v>
      </c>
      <c r="BH499" s="115" t="s">
        <v>102</v>
      </c>
      <c r="BI499" s="116"/>
      <c r="BJ499" s="117" t="s">
        <v>109</v>
      </c>
      <c r="BK499" s="117" t="s">
        <v>109</v>
      </c>
      <c r="BL499" s="83">
        <f t="shared" ca="1" si="34"/>
        <v>62</v>
      </c>
      <c r="BM499" s="83" t="s">
        <v>108</v>
      </c>
      <c r="BN499" s="83">
        <v>0</v>
      </c>
      <c r="BO499" s="83" t="s">
        <v>108</v>
      </c>
      <c r="BP499" s="83">
        <v>-856430</v>
      </c>
      <c r="BQ499" s="83" t="s">
        <v>198</v>
      </c>
      <c r="BR499" s="83" t="s">
        <v>164</v>
      </c>
      <c r="BS499" s="83" t="s">
        <v>499</v>
      </c>
      <c r="BT499" s="83">
        <v>-856430</v>
      </c>
      <c r="BU499" s="83" t="s">
        <v>198</v>
      </c>
      <c r="BV499" s="83" t="s">
        <v>164</v>
      </c>
      <c r="BW499" s="83" t="s">
        <v>499</v>
      </c>
      <c r="BY499" s="136">
        <v>0</v>
      </c>
      <c r="BZ499" s="136">
        <v>0</v>
      </c>
      <c r="CA499" s="136">
        <v>0</v>
      </c>
      <c r="CB499" s="136">
        <v>0</v>
      </c>
      <c r="CD499" s="136">
        <v>0</v>
      </c>
      <c r="CE499" s="136">
        <v>0</v>
      </c>
      <c r="CF499" s="136">
        <v>0</v>
      </c>
      <c r="CG499" s="136">
        <v>0</v>
      </c>
      <c r="CH499" s="136">
        <v>0</v>
      </c>
      <c r="CI499" s="136">
        <v>0</v>
      </c>
      <c r="CJ499" s="136">
        <v>0</v>
      </c>
      <c r="CK499" s="138">
        <v>0</v>
      </c>
      <c r="CL499" s="138">
        <v>0</v>
      </c>
      <c r="CM499" s="136">
        <v>0</v>
      </c>
      <c r="CN499" s="136">
        <v>0</v>
      </c>
      <c r="CO499" s="85">
        <v>43672</v>
      </c>
      <c r="CP499" s="83" t="s">
        <v>4545</v>
      </c>
      <c r="CQ499" s="83" t="s">
        <v>102</v>
      </c>
      <c r="CR499" s="83" t="s">
        <v>482</v>
      </c>
      <c r="CS499" s="83">
        <v>494</v>
      </c>
      <c r="CT499" s="83" t="s">
        <v>483</v>
      </c>
      <c r="CU499" s="83">
        <v>1</v>
      </c>
      <c r="CV499" s="83">
        <v>0</v>
      </c>
      <c r="CW499" s="83">
        <v>0</v>
      </c>
      <c r="CX499" s="83" t="s">
        <v>109</v>
      </c>
      <c r="CY499" s="83" t="s">
        <v>583</v>
      </c>
      <c r="CZ499" s="83">
        <v>0</v>
      </c>
      <c r="DA499" s="83">
        <v>0</v>
      </c>
      <c r="DB499" s="83">
        <f t="shared" si="31"/>
        <v>0</v>
      </c>
      <c r="DC499" s="83" t="s">
        <v>497</v>
      </c>
      <c r="DE499" s="136">
        <v>1</v>
      </c>
      <c r="DF499" s="136">
        <v>1</v>
      </c>
      <c r="DG499" s="215" t="s">
        <v>269</v>
      </c>
      <c r="DH499" s="136">
        <v>1</v>
      </c>
      <c r="DI499" s="136">
        <v>1</v>
      </c>
      <c r="DJ499" s="215" t="s">
        <v>269</v>
      </c>
      <c r="EE499" s="136" t="b">
        <v>1</v>
      </c>
      <c r="EF499" s="136" t="b">
        <v>1</v>
      </c>
      <c r="EG499" s="136" t="b">
        <v>1</v>
      </c>
      <c r="EH499" s="136" t="b">
        <v>1</v>
      </c>
      <c r="EL499" s="215" t="s">
        <v>269</v>
      </c>
    </row>
    <row r="500" spans="1:142" ht="60" customHeight="1" x14ac:dyDescent="0.55000000000000004">
      <c r="A500" s="83" t="s">
        <v>130</v>
      </c>
      <c r="B500" s="83" t="s">
        <v>98</v>
      </c>
      <c r="C500">
        <v>659526</v>
      </c>
      <c r="D500" t="s">
        <v>1144</v>
      </c>
      <c r="E500" t="s">
        <v>1144</v>
      </c>
      <c r="F500" s="83" t="s">
        <v>108</v>
      </c>
      <c r="G500" s="213">
        <v>41562</v>
      </c>
      <c r="H500" s="83" t="s">
        <v>102</v>
      </c>
      <c r="I500" s="213">
        <v>43358</v>
      </c>
      <c r="J500" s="83" t="s">
        <v>228</v>
      </c>
      <c r="K500" s="214">
        <v>317236067817</v>
      </c>
      <c r="L500" s="83" t="s">
        <v>126</v>
      </c>
      <c r="M500" s="213">
        <v>43712</v>
      </c>
      <c r="N500">
        <v>167364</v>
      </c>
      <c r="O500" s="145" t="s">
        <v>567</v>
      </c>
      <c r="P500" s="145" t="s">
        <v>99</v>
      </c>
      <c r="Q500" s="145" t="s">
        <v>100</v>
      </c>
      <c r="R500" s="145" t="s">
        <v>567</v>
      </c>
      <c r="V500">
        <v>2591</v>
      </c>
      <c r="W500" s="83" t="s">
        <v>1799</v>
      </c>
      <c r="X500" s="83" t="s">
        <v>103</v>
      </c>
      <c r="Y500" t="s">
        <v>2462</v>
      </c>
      <c r="Z500" s="83" t="s">
        <v>102</v>
      </c>
      <c r="AA500" s="83" t="s">
        <v>102</v>
      </c>
      <c r="AB500" t="s">
        <v>3450</v>
      </c>
      <c r="AC500" s="83" t="s">
        <v>4023</v>
      </c>
      <c r="AD500" s="83" t="s">
        <v>111</v>
      </c>
      <c r="AE500" s="83" t="s">
        <v>105</v>
      </c>
      <c r="AF500" t="s">
        <v>2462</v>
      </c>
      <c r="AG500" s="83" t="s">
        <v>102</v>
      </c>
      <c r="AH500" s="83" t="s">
        <v>102</v>
      </c>
      <c r="AI500" t="s">
        <v>3450</v>
      </c>
      <c r="AJ500" s="83" t="s">
        <v>4023</v>
      </c>
      <c r="AK500" s="83" t="s">
        <v>111</v>
      </c>
      <c r="AL500" s="83" t="s">
        <v>105</v>
      </c>
      <c r="AM500" s="87" t="s">
        <v>106</v>
      </c>
      <c r="AN500" t="s">
        <v>2462</v>
      </c>
      <c r="AO500" t="s">
        <v>3450</v>
      </c>
      <c r="AP500" s="83" t="s">
        <v>4023</v>
      </c>
      <c r="AQ500" s="83" t="s">
        <v>144</v>
      </c>
      <c r="AR500" s="87" t="s">
        <v>106</v>
      </c>
      <c r="AT500" s="83" t="s">
        <v>107</v>
      </c>
      <c r="AU500" s="146" t="s">
        <v>107</v>
      </c>
      <c r="AV500" s="146" t="s">
        <v>107</v>
      </c>
      <c r="AX500" s="110" t="s">
        <v>107</v>
      </c>
      <c r="AY500" s="111"/>
      <c r="AZ500" s="112">
        <f t="shared" ca="1" si="32"/>
        <v>4020</v>
      </c>
      <c r="BA500" s="136">
        <f t="shared" ca="1" si="33"/>
        <v>4</v>
      </c>
      <c r="BB500" s="114" t="s">
        <v>136</v>
      </c>
      <c r="BC500" s="114" t="s">
        <v>108</v>
      </c>
      <c r="BD500" s="114"/>
      <c r="BE500" s="115" t="s">
        <v>102</v>
      </c>
      <c r="BF500" s="115" t="s">
        <v>102</v>
      </c>
      <c r="BG500" s="115" t="s">
        <v>102</v>
      </c>
      <c r="BH500" s="115" t="s">
        <v>102</v>
      </c>
      <c r="BI500" s="116"/>
      <c r="BJ500" s="117" t="s">
        <v>109</v>
      </c>
      <c r="BK500" s="117" t="s">
        <v>109</v>
      </c>
      <c r="BL500" s="83">
        <f t="shared" ca="1" si="34"/>
        <v>19</v>
      </c>
      <c r="BM500" s="83" t="s">
        <v>270</v>
      </c>
      <c r="BN500" s="83">
        <v>0</v>
      </c>
      <c r="BO500" s="83" t="s">
        <v>108</v>
      </c>
      <c r="BP500" s="83">
        <v>-858165</v>
      </c>
      <c r="BQ500" s="83" t="s">
        <v>381</v>
      </c>
      <c r="BR500" s="83" t="s">
        <v>157</v>
      </c>
      <c r="BS500" s="83" t="s">
        <v>502</v>
      </c>
      <c r="BT500" s="83">
        <v>-858165</v>
      </c>
      <c r="BU500" s="83" t="s">
        <v>381</v>
      </c>
      <c r="BV500" s="83" t="s">
        <v>157</v>
      </c>
      <c r="BW500" s="83" t="s">
        <v>502</v>
      </c>
      <c r="BY500" s="136">
        <v>0</v>
      </c>
      <c r="BZ500" s="136">
        <v>0</v>
      </c>
      <c r="CA500" s="136">
        <v>0</v>
      </c>
      <c r="CB500" s="136">
        <v>0</v>
      </c>
      <c r="CD500" s="136">
        <v>0</v>
      </c>
      <c r="CE500" s="136">
        <v>0</v>
      </c>
      <c r="CF500" s="136">
        <v>0</v>
      </c>
      <c r="CG500" s="136">
        <v>0</v>
      </c>
      <c r="CH500" s="136">
        <v>0</v>
      </c>
      <c r="CI500" s="136">
        <v>0</v>
      </c>
      <c r="CJ500" s="136">
        <v>0</v>
      </c>
      <c r="CK500" s="138">
        <v>0</v>
      </c>
      <c r="CL500" s="138">
        <v>0</v>
      </c>
      <c r="CM500" s="136">
        <v>0</v>
      </c>
      <c r="CN500" s="136">
        <v>0</v>
      </c>
      <c r="CO500" s="85">
        <v>43673</v>
      </c>
      <c r="CP500" s="83" t="s">
        <v>4546</v>
      </c>
      <c r="CQ500" s="83" t="s">
        <v>102</v>
      </c>
      <c r="CR500" s="83" t="s">
        <v>482</v>
      </c>
      <c r="CS500" s="83">
        <v>495</v>
      </c>
      <c r="CT500" s="83" t="s">
        <v>483</v>
      </c>
      <c r="CU500" s="83">
        <v>1</v>
      </c>
      <c r="CV500" s="83">
        <v>0</v>
      </c>
      <c r="CW500" s="83">
        <v>0</v>
      </c>
      <c r="CX500" s="83" t="s">
        <v>109</v>
      </c>
      <c r="CY500" s="83" t="s">
        <v>583</v>
      </c>
      <c r="CZ500" s="83">
        <v>0</v>
      </c>
      <c r="DA500" s="83">
        <v>0</v>
      </c>
      <c r="DB500" s="83">
        <f t="shared" si="31"/>
        <v>0</v>
      </c>
      <c r="DC500" s="83" t="s">
        <v>497</v>
      </c>
      <c r="DE500" s="136">
        <v>1</v>
      </c>
      <c r="DF500" s="136">
        <v>1</v>
      </c>
      <c r="DG500" s="215" t="s">
        <v>269</v>
      </c>
      <c r="DH500" s="136">
        <v>1</v>
      </c>
      <c r="DI500" s="136">
        <v>1</v>
      </c>
      <c r="DJ500" s="215" t="s">
        <v>269</v>
      </c>
      <c r="EE500" s="136" t="b">
        <v>1</v>
      </c>
      <c r="EF500" s="136" t="b">
        <v>1</v>
      </c>
      <c r="EG500" s="136" t="b">
        <v>1</v>
      </c>
      <c r="EH500" s="136" t="b">
        <v>1</v>
      </c>
      <c r="EL500" s="215" t="s">
        <v>269</v>
      </c>
    </row>
    <row r="501" spans="1:142" ht="60" customHeight="1" x14ac:dyDescent="0.55000000000000004">
      <c r="A501" s="83" t="s">
        <v>130</v>
      </c>
      <c r="B501" s="83" t="s">
        <v>98</v>
      </c>
      <c r="C501">
        <v>815450</v>
      </c>
      <c r="D501" t="s">
        <v>1145</v>
      </c>
      <c r="E501" t="s">
        <v>1145</v>
      </c>
      <c r="F501" s="83" t="s">
        <v>108</v>
      </c>
      <c r="G501" s="213">
        <v>40395</v>
      </c>
      <c r="H501" s="83" t="s">
        <v>102</v>
      </c>
      <c r="I501" s="213">
        <v>43390</v>
      </c>
      <c r="J501" s="83" t="s">
        <v>228</v>
      </c>
      <c r="K501" s="214">
        <v>809435591504</v>
      </c>
      <c r="L501" s="83" t="s">
        <v>135</v>
      </c>
      <c r="M501" s="213">
        <v>43534</v>
      </c>
      <c r="N501">
        <v>422820</v>
      </c>
      <c r="O501" s="145" t="s">
        <v>567</v>
      </c>
      <c r="P501" s="145" t="s">
        <v>99</v>
      </c>
      <c r="Q501" s="145" t="s">
        <v>100</v>
      </c>
      <c r="R501" s="145" t="s">
        <v>567</v>
      </c>
      <c r="V501">
        <v>3329</v>
      </c>
      <c r="W501" s="83" t="s">
        <v>101</v>
      </c>
      <c r="X501" s="83" t="s">
        <v>103</v>
      </c>
      <c r="Y501" t="s">
        <v>2463</v>
      </c>
      <c r="Z501" s="83" t="s">
        <v>102</v>
      </c>
      <c r="AA501" s="83" t="s">
        <v>102</v>
      </c>
      <c r="AB501" t="s">
        <v>3451</v>
      </c>
      <c r="AC501" s="83" t="s">
        <v>4024</v>
      </c>
      <c r="AD501" s="83" t="s">
        <v>144</v>
      </c>
      <c r="AE501" s="83" t="s">
        <v>105</v>
      </c>
      <c r="AF501" t="s">
        <v>2463</v>
      </c>
      <c r="AG501" s="83" t="s">
        <v>102</v>
      </c>
      <c r="AH501" s="83" t="s">
        <v>102</v>
      </c>
      <c r="AI501" t="s">
        <v>3451</v>
      </c>
      <c r="AJ501" s="83" t="s">
        <v>4024</v>
      </c>
      <c r="AK501" s="83" t="s">
        <v>144</v>
      </c>
      <c r="AL501" s="83" t="s">
        <v>105</v>
      </c>
      <c r="AM501" s="87" t="s">
        <v>106</v>
      </c>
      <c r="AN501" t="s">
        <v>2463</v>
      </c>
      <c r="AO501" t="s">
        <v>3451</v>
      </c>
      <c r="AP501" s="83" t="s">
        <v>4024</v>
      </c>
      <c r="AQ501" s="83" t="s">
        <v>111</v>
      </c>
      <c r="AR501" s="87" t="s">
        <v>106</v>
      </c>
      <c r="AT501" s="83" t="s">
        <v>107</v>
      </c>
      <c r="AU501" s="146" t="s">
        <v>107</v>
      </c>
      <c r="AV501" s="146" t="s">
        <v>107</v>
      </c>
      <c r="AX501" s="110" t="s">
        <v>107</v>
      </c>
      <c r="AY501" s="111"/>
      <c r="AZ501" s="112">
        <f t="shared" ca="1" si="32"/>
        <v>6799</v>
      </c>
      <c r="BA501" s="136">
        <f t="shared" ca="1" si="33"/>
        <v>85</v>
      </c>
      <c r="BB501" s="114" t="s">
        <v>134</v>
      </c>
      <c r="BC501" s="114" t="s">
        <v>108</v>
      </c>
      <c r="BD501" s="114"/>
      <c r="BE501" s="115" t="s">
        <v>102</v>
      </c>
      <c r="BF501" s="115" t="s">
        <v>102</v>
      </c>
      <c r="BG501" s="115" t="s">
        <v>102</v>
      </c>
      <c r="BH501" s="115" t="s">
        <v>102</v>
      </c>
      <c r="BI501" s="116"/>
      <c r="BJ501" s="117" t="s">
        <v>109</v>
      </c>
      <c r="BK501" s="117" t="s">
        <v>109</v>
      </c>
      <c r="BL501" s="83">
        <f t="shared" ca="1" si="34"/>
        <v>27</v>
      </c>
      <c r="BM501" s="83" t="s">
        <v>108</v>
      </c>
      <c r="BN501" s="83">
        <v>0</v>
      </c>
      <c r="BO501" s="83" t="s">
        <v>108</v>
      </c>
      <c r="BP501" s="83">
        <v>-859900</v>
      </c>
      <c r="BQ501" s="83" t="s">
        <v>312</v>
      </c>
      <c r="BR501" s="83" t="s">
        <v>153</v>
      </c>
      <c r="BS501" s="83" t="s">
        <v>499</v>
      </c>
      <c r="BT501" s="83">
        <v>-859900</v>
      </c>
      <c r="BU501" s="83" t="s">
        <v>312</v>
      </c>
      <c r="BV501" s="83" t="s">
        <v>153</v>
      </c>
      <c r="BW501" s="83" t="s">
        <v>499</v>
      </c>
      <c r="BY501" s="136">
        <v>0</v>
      </c>
      <c r="BZ501" s="136">
        <v>0</v>
      </c>
      <c r="CA501" s="136">
        <v>0</v>
      </c>
      <c r="CB501" s="136">
        <v>0</v>
      </c>
      <c r="CD501" s="136">
        <v>0</v>
      </c>
      <c r="CE501" s="136">
        <v>0</v>
      </c>
      <c r="CF501" s="136">
        <v>0</v>
      </c>
      <c r="CG501" s="136">
        <v>0</v>
      </c>
      <c r="CH501" s="136">
        <v>0</v>
      </c>
      <c r="CI501" s="136">
        <v>0</v>
      </c>
      <c r="CJ501" s="136">
        <v>0</v>
      </c>
      <c r="CK501" s="138">
        <v>0</v>
      </c>
      <c r="CL501" s="138">
        <v>0</v>
      </c>
      <c r="CM501" s="136">
        <v>0</v>
      </c>
      <c r="CN501" s="136">
        <v>0</v>
      </c>
      <c r="CO501" s="85">
        <v>43674</v>
      </c>
      <c r="CP501" s="83" t="s">
        <v>4547</v>
      </c>
      <c r="CQ501" s="83" t="s">
        <v>102</v>
      </c>
      <c r="CR501" s="83" t="s">
        <v>482</v>
      </c>
      <c r="CS501" s="83">
        <v>496</v>
      </c>
      <c r="CT501" s="83" t="s">
        <v>483</v>
      </c>
      <c r="CU501" s="83">
        <v>1</v>
      </c>
      <c r="CV501" s="83">
        <v>0</v>
      </c>
      <c r="CW501" s="83">
        <v>0</v>
      </c>
      <c r="CX501" s="83" t="s">
        <v>109</v>
      </c>
      <c r="CY501" s="83" t="s">
        <v>583</v>
      </c>
      <c r="CZ501" s="83">
        <v>0</v>
      </c>
      <c r="DA501" s="83">
        <v>0</v>
      </c>
      <c r="DB501" s="83">
        <f t="shared" si="31"/>
        <v>0</v>
      </c>
      <c r="DC501" s="83" t="s">
        <v>497</v>
      </c>
      <c r="DE501" s="136">
        <v>1</v>
      </c>
      <c r="DF501" s="136">
        <v>1</v>
      </c>
      <c r="DG501" s="215" t="s">
        <v>269</v>
      </c>
      <c r="DH501" s="136">
        <v>1</v>
      </c>
      <c r="DI501" s="136">
        <v>1</v>
      </c>
      <c r="DJ501" s="215" t="s">
        <v>269</v>
      </c>
      <c r="EE501" s="136" t="b">
        <v>1</v>
      </c>
      <c r="EF501" s="136" t="b">
        <v>1</v>
      </c>
      <c r="EG501" s="136" t="b">
        <v>1</v>
      </c>
      <c r="EH501" s="136" t="b">
        <v>1</v>
      </c>
      <c r="EL501" s="215" t="s">
        <v>269</v>
      </c>
    </row>
    <row r="502" spans="1:142" ht="60" customHeight="1" x14ac:dyDescent="0.55000000000000004">
      <c r="A502" s="83" t="s">
        <v>130</v>
      </c>
      <c r="B502" s="83" t="s">
        <v>98</v>
      </c>
      <c r="C502">
        <v>248354</v>
      </c>
      <c r="D502" t="s">
        <v>1146</v>
      </c>
      <c r="E502" t="s">
        <v>1146</v>
      </c>
      <c r="F502" s="83" t="s">
        <v>108</v>
      </c>
      <c r="G502" s="213">
        <v>40524</v>
      </c>
      <c r="H502" s="83" t="s">
        <v>102</v>
      </c>
      <c r="I502" s="213">
        <v>43291</v>
      </c>
      <c r="J502" s="83" t="s">
        <v>228</v>
      </c>
      <c r="K502" s="214">
        <v>905023828803</v>
      </c>
      <c r="L502" s="83" t="s">
        <v>97</v>
      </c>
      <c r="M502" s="213">
        <v>43536</v>
      </c>
      <c r="N502">
        <v>817348</v>
      </c>
      <c r="O502" s="145" t="s">
        <v>567</v>
      </c>
      <c r="P502" s="145" t="s">
        <v>99</v>
      </c>
      <c r="Q502" s="145" t="s">
        <v>100</v>
      </c>
      <c r="R502" s="145" t="s">
        <v>567</v>
      </c>
      <c r="V502">
        <v>2390</v>
      </c>
      <c r="W502" s="83" t="s">
        <v>101</v>
      </c>
      <c r="X502" s="83" t="s">
        <v>103</v>
      </c>
      <c r="Y502" t="s">
        <v>2464</v>
      </c>
      <c r="Z502" s="83" t="s">
        <v>102</v>
      </c>
      <c r="AA502" s="83" t="s">
        <v>102</v>
      </c>
      <c r="AB502" t="s">
        <v>3452</v>
      </c>
      <c r="AC502" s="83" t="s">
        <v>4025</v>
      </c>
      <c r="AD502" s="83" t="s">
        <v>144</v>
      </c>
      <c r="AE502" s="83" t="s">
        <v>105</v>
      </c>
      <c r="AF502" t="s">
        <v>2464</v>
      </c>
      <c r="AG502" s="83" t="s">
        <v>102</v>
      </c>
      <c r="AH502" s="83" t="s">
        <v>102</v>
      </c>
      <c r="AI502" t="s">
        <v>3452</v>
      </c>
      <c r="AJ502" s="83" t="s">
        <v>4025</v>
      </c>
      <c r="AK502" s="83" t="s">
        <v>144</v>
      </c>
      <c r="AL502" s="83" t="s">
        <v>105</v>
      </c>
      <c r="AM502" s="87" t="s">
        <v>106</v>
      </c>
      <c r="AN502" t="s">
        <v>2464</v>
      </c>
      <c r="AO502" t="s">
        <v>3452</v>
      </c>
      <c r="AP502" s="83" t="s">
        <v>4025</v>
      </c>
      <c r="AQ502" s="83" t="s">
        <v>144</v>
      </c>
      <c r="AR502" s="87" t="s">
        <v>106</v>
      </c>
      <c r="AT502" s="83" t="s">
        <v>107</v>
      </c>
      <c r="AU502" s="146" t="s">
        <v>107</v>
      </c>
      <c r="AV502" s="146" t="s">
        <v>107</v>
      </c>
      <c r="AX502" s="110" t="s">
        <v>107</v>
      </c>
      <c r="AY502" s="111"/>
      <c r="AZ502" s="112">
        <f t="shared" ca="1" si="32"/>
        <v>8503</v>
      </c>
      <c r="BA502" s="136">
        <f t="shared" ca="1" si="33"/>
        <v>42</v>
      </c>
      <c r="BB502" s="114" t="s">
        <v>134</v>
      </c>
      <c r="BC502" s="114" t="s">
        <v>108</v>
      </c>
      <c r="BD502" s="114"/>
      <c r="BE502" s="115" t="s">
        <v>102</v>
      </c>
      <c r="BF502" s="115" t="s">
        <v>102</v>
      </c>
      <c r="BG502" s="115" t="s">
        <v>102</v>
      </c>
      <c r="BH502" s="115" t="s">
        <v>102</v>
      </c>
      <c r="BI502" s="116"/>
      <c r="BJ502" s="117" t="s">
        <v>109</v>
      </c>
      <c r="BK502" s="117" t="s">
        <v>109</v>
      </c>
      <c r="BL502" s="83">
        <f t="shared" ca="1" si="34"/>
        <v>18</v>
      </c>
      <c r="BM502" s="83" t="s">
        <v>108</v>
      </c>
      <c r="BN502" s="83">
        <v>0</v>
      </c>
      <c r="BO502" s="83" t="s">
        <v>108</v>
      </c>
      <c r="BP502" s="83">
        <v>-861635</v>
      </c>
      <c r="BQ502" s="83" t="s">
        <v>198</v>
      </c>
      <c r="BR502" s="83" t="s">
        <v>164</v>
      </c>
      <c r="BS502" s="83" t="s">
        <v>499</v>
      </c>
      <c r="BT502" s="83">
        <v>-861635</v>
      </c>
      <c r="BU502" s="83" t="s">
        <v>198</v>
      </c>
      <c r="BV502" s="83" t="s">
        <v>164</v>
      </c>
      <c r="BW502" s="83" t="s">
        <v>499</v>
      </c>
      <c r="BY502" s="136">
        <v>0</v>
      </c>
      <c r="BZ502" s="136">
        <v>0</v>
      </c>
      <c r="CA502" s="136">
        <v>0</v>
      </c>
      <c r="CB502" s="136">
        <v>0</v>
      </c>
      <c r="CD502" s="136">
        <v>0</v>
      </c>
      <c r="CE502" s="136">
        <v>0</v>
      </c>
      <c r="CF502" s="136">
        <v>0</v>
      </c>
      <c r="CG502" s="136">
        <v>0</v>
      </c>
      <c r="CH502" s="136">
        <v>0</v>
      </c>
      <c r="CI502" s="136">
        <v>0</v>
      </c>
      <c r="CJ502" s="136">
        <v>0</v>
      </c>
      <c r="CK502" s="138">
        <v>0</v>
      </c>
      <c r="CL502" s="138">
        <v>0</v>
      </c>
      <c r="CM502" s="136">
        <v>0</v>
      </c>
      <c r="CN502" s="136">
        <v>0</v>
      </c>
      <c r="CO502" s="85">
        <v>43675</v>
      </c>
      <c r="CP502" s="83" t="s">
        <v>4548</v>
      </c>
      <c r="CQ502" s="83" t="s">
        <v>102</v>
      </c>
      <c r="CR502" s="83" t="s">
        <v>482</v>
      </c>
      <c r="CS502" s="83">
        <v>497</v>
      </c>
      <c r="CT502" s="83" t="s">
        <v>483</v>
      </c>
      <c r="CU502" s="83">
        <v>1</v>
      </c>
      <c r="CV502" s="83">
        <v>0</v>
      </c>
      <c r="CW502" s="83">
        <v>0</v>
      </c>
      <c r="CX502" s="83" t="s">
        <v>109</v>
      </c>
      <c r="CY502" s="83" t="s">
        <v>583</v>
      </c>
      <c r="CZ502" s="83">
        <v>0</v>
      </c>
      <c r="DA502" s="83">
        <v>0</v>
      </c>
      <c r="DB502" s="83">
        <f t="shared" si="31"/>
        <v>0</v>
      </c>
      <c r="DC502" s="83" t="s">
        <v>497</v>
      </c>
      <c r="DE502" s="136">
        <v>1</v>
      </c>
      <c r="DF502" s="136">
        <v>1</v>
      </c>
      <c r="DG502" s="215" t="s">
        <v>269</v>
      </c>
      <c r="DH502" s="136">
        <v>1</v>
      </c>
      <c r="DI502" s="136">
        <v>1</v>
      </c>
      <c r="DJ502" s="215" t="s">
        <v>269</v>
      </c>
      <c r="EE502" s="136" t="b">
        <v>1</v>
      </c>
      <c r="EF502" s="136" t="b">
        <v>1</v>
      </c>
      <c r="EG502" s="136" t="b">
        <v>1</v>
      </c>
      <c r="EH502" s="136" t="b">
        <v>1</v>
      </c>
      <c r="EL502" s="215" t="s">
        <v>269</v>
      </c>
    </row>
    <row r="503" spans="1:142" ht="60" customHeight="1" x14ac:dyDescent="0.55000000000000004">
      <c r="A503" s="83" t="s">
        <v>130</v>
      </c>
      <c r="B503" s="83" t="s">
        <v>98</v>
      </c>
      <c r="C503">
        <v>168388</v>
      </c>
      <c r="D503" t="s">
        <v>1147</v>
      </c>
      <c r="E503" t="s">
        <v>1147</v>
      </c>
      <c r="F503" s="83" t="s">
        <v>108</v>
      </c>
      <c r="G503" s="213">
        <v>25800</v>
      </c>
      <c r="H503" s="83" t="s">
        <v>102</v>
      </c>
      <c r="I503" s="213">
        <v>43106</v>
      </c>
      <c r="J503" s="83" t="s">
        <v>228</v>
      </c>
      <c r="K503" s="214">
        <v>534851096201</v>
      </c>
      <c r="L503" s="83" t="s">
        <v>135</v>
      </c>
      <c r="M503" s="213">
        <v>43742</v>
      </c>
      <c r="N503">
        <v>222179</v>
      </c>
      <c r="O503" s="145" t="s">
        <v>567</v>
      </c>
      <c r="P503" s="145" t="s">
        <v>99</v>
      </c>
      <c r="Q503" s="145" t="s">
        <v>100</v>
      </c>
      <c r="R503" s="145" t="s">
        <v>567</v>
      </c>
      <c r="V503">
        <v>521</v>
      </c>
      <c r="W503" s="83" t="s">
        <v>1800</v>
      </c>
      <c r="X503" s="83" t="s">
        <v>103</v>
      </c>
      <c r="Y503" t="s">
        <v>2465</v>
      </c>
      <c r="Z503" s="83" t="s">
        <v>102</v>
      </c>
      <c r="AA503" s="83" t="s">
        <v>102</v>
      </c>
      <c r="AB503" t="s">
        <v>3453</v>
      </c>
      <c r="AC503" s="83" t="s">
        <v>4026</v>
      </c>
      <c r="AD503" s="83" t="s">
        <v>111</v>
      </c>
      <c r="AE503" s="83" t="s">
        <v>105</v>
      </c>
      <c r="AF503" t="s">
        <v>2465</v>
      </c>
      <c r="AG503" s="83" t="s">
        <v>102</v>
      </c>
      <c r="AH503" s="83" t="s">
        <v>102</v>
      </c>
      <c r="AI503" t="s">
        <v>3453</v>
      </c>
      <c r="AJ503" s="83" t="s">
        <v>4026</v>
      </c>
      <c r="AK503" s="83" t="s">
        <v>111</v>
      </c>
      <c r="AL503" s="83" t="s">
        <v>105</v>
      </c>
      <c r="AM503" s="87" t="s">
        <v>106</v>
      </c>
      <c r="AN503" t="s">
        <v>2465</v>
      </c>
      <c r="AO503" t="s">
        <v>3453</v>
      </c>
      <c r="AP503" s="83" t="s">
        <v>4026</v>
      </c>
      <c r="AQ503" s="83" t="s">
        <v>144</v>
      </c>
      <c r="AR503" s="87" t="s">
        <v>106</v>
      </c>
      <c r="AT503" s="83" t="s">
        <v>107</v>
      </c>
      <c r="AU503" s="146" t="s">
        <v>107</v>
      </c>
      <c r="AV503" s="146" t="s">
        <v>107</v>
      </c>
      <c r="AX503" s="110" t="s">
        <v>107</v>
      </c>
      <c r="AY503" s="111"/>
      <c r="AZ503" s="112">
        <f t="shared" ca="1" si="32"/>
        <v>3836</v>
      </c>
      <c r="BA503" s="136">
        <f t="shared" ca="1" si="33"/>
        <v>25</v>
      </c>
      <c r="BB503" s="114" t="s">
        <v>136</v>
      </c>
      <c r="BC503" s="114" t="s">
        <v>108</v>
      </c>
      <c r="BD503" s="114"/>
      <c r="BE503" s="115" t="s">
        <v>102</v>
      </c>
      <c r="BF503" s="115" t="s">
        <v>102</v>
      </c>
      <c r="BG503" s="115" t="s">
        <v>102</v>
      </c>
      <c r="BH503" s="115" t="s">
        <v>102</v>
      </c>
      <c r="BI503" s="116"/>
      <c r="BJ503" s="117" t="s">
        <v>109</v>
      </c>
      <c r="BK503" s="117" t="s">
        <v>109</v>
      </c>
      <c r="BL503" s="83">
        <f t="shared" ca="1" si="34"/>
        <v>28</v>
      </c>
      <c r="BM503" s="83" t="s">
        <v>270</v>
      </c>
      <c r="BN503" s="83">
        <v>0</v>
      </c>
      <c r="BO503" s="83" t="s">
        <v>108</v>
      </c>
      <c r="BP503" s="83">
        <v>-863370</v>
      </c>
      <c r="BQ503" s="83" t="s">
        <v>381</v>
      </c>
      <c r="BR503" s="83" t="s">
        <v>157</v>
      </c>
      <c r="BS503" s="83" t="s">
        <v>502</v>
      </c>
      <c r="BT503" s="83">
        <v>-863370</v>
      </c>
      <c r="BU503" s="83" t="s">
        <v>381</v>
      </c>
      <c r="BV503" s="83" t="s">
        <v>157</v>
      </c>
      <c r="BW503" s="83" t="s">
        <v>502</v>
      </c>
      <c r="BY503" s="136">
        <v>0</v>
      </c>
      <c r="BZ503" s="136">
        <v>0</v>
      </c>
      <c r="CA503" s="136">
        <v>0</v>
      </c>
      <c r="CB503" s="136">
        <v>0</v>
      </c>
      <c r="CD503" s="136">
        <v>0</v>
      </c>
      <c r="CE503" s="136">
        <v>0</v>
      </c>
      <c r="CF503" s="136">
        <v>0</v>
      </c>
      <c r="CG503" s="136">
        <v>0</v>
      </c>
      <c r="CH503" s="136">
        <v>0</v>
      </c>
      <c r="CI503" s="136">
        <v>0</v>
      </c>
      <c r="CJ503" s="136">
        <v>0</v>
      </c>
      <c r="CK503" s="138">
        <v>0</v>
      </c>
      <c r="CL503" s="138">
        <v>0</v>
      </c>
      <c r="CM503" s="136">
        <v>0</v>
      </c>
      <c r="CN503" s="136">
        <v>0</v>
      </c>
      <c r="CO503" s="85">
        <v>43676</v>
      </c>
      <c r="CP503" s="83" t="s">
        <v>4549</v>
      </c>
      <c r="CQ503" s="83" t="s">
        <v>102</v>
      </c>
      <c r="CR503" s="83" t="s">
        <v>482</v>
      </c>
      <c r="CS503" s="83">
        <v>498</v>
      </c>
      <c r="CT503" s="83" t="s">
        <v>483</v>
      </c>
      <c r="CU503" s="83">
        <v>1</v>
      </c>
      <c r="CV503" s="83">
        <v>0</v>
      </c>
      <c r="CW503" s="83">
        <v>0</v>
      </c>
      <c r="CX503" s="83" t="s">
        <v>109</v>
      </c>
      <c r="CY503" s="83" t="s">
        <v>583</v>
      </c>
      <c r="CZ503" s="83">
        <v>0</v>
      </c>
      <c r="DA503" s="83">
        <v>0</v>
      </c>
      <c r="DB503" s="83">
        <f t="shared" si="31"/>
        <v>0</v>
      </c>
      <c r="DC503" s="83" t="s">
        <v>497</v>
      </c>
      <c r="DE503" s="136">
        <v>1</v>
      </c>
      <c r="DF503" s="136">
        <v>1</v>
      </c>
      <c r="DG503" s="215" t="s">
        <v>269</v>
      </c>
      <c r="DH503" s="136">
        <v>1</v>
      </c>
      <c r="DI503" s="136">
        <v>1</v>
      </c>
      <c r="DJ503" s="215" t="s">
        <v>269</v>
      </c>
      <c r="EE503" s="136" t="b">
        <v>1</v>
      </c>
      <c r="EF503" s="136" t="b">
        <v>1</v>
      </c>
      <c r="EG503" s="136" t="b">
        <v>1</v>
      </c>
      <c r="EH503" s="136" t="b">
        <v>1</v>
      </c>
      <c r="EL503" s="215" t="s">
        <v>269</v>
      </c>
    </row>
    <row r="504" spans="1:142" ht="60" customHeight="1" x14ac:dyDescent="0.55000000000000004">
      <c r="A504" s="83" t="s">
        <v>130</v>
      </c>
      <c r="B504" s="83" t="s">
        <v>98</v>
      </c>
      <c r="C504">
        <v>790610</v>
      </c>
      <c r="D504" t="s">
        <v>1148</v>
      </c>
      <c r="E504" t="s">
        <v>1148</v>
      </c>
      <c r="F504" s="83" t="s">
        <v>108</v>
      </c>
      <c r="G504" s="213">
        <v>39141</v>
      </c>
      <c r="H504" s="83" t="s">
        <v>102</v>
      </c>
      <c r="I504" s="213">
        <v>43249</v>
      </c>
      <c r="J504" s="83" t="s">
        <v>228</v>
      </c>
      <c r="K504" s="214">
        <v>133459906237</v>
      </c>
      <c r="L504" s="83" t="s">
        <v>97</v>
      </c>
      <c r="M504" s="213">
        <v>43554</v>
      </c>
      <c r="N504">
        <v>101327</v>
      </c>
      <c r="O504" s="145" t="s">
        <v>567</v>
      </c>
      <c r="P504" s="145" t="s">
        <v>99</v>
      </c>
      <c r="Q504" s="145" t="s">
        <v>100</v>
      </c>
      <c r="R504" s="145" t="s">
        <v>567</v>
      </c>
      <c r="V504">
        <v>4210</v>
      </c>
      <c r="W504" s="83" t="s">
        <v>101</v>
      </c>
      <c r="X504" s="83" t="s">
        <v>103</v>
      </c>
      <c r="Y504" t="s">
        <v>2466</v>
      </c>
      <c r="Z504" s="83" t="s">
        <v>102</v>
      </c>
      <c r="AA504" s="83" t="s">
        <v>102</v>
      </c>
      <c r="AB504" t="s">
        <v>3454</v>
      </c>
      <c r="AC504" s="83" t="s">
        <v>4027</v>
      </c>
      <c r="AD504" s="83" t="s">
        <v>144</v>
      </c>
      <c r="AE504" s="83" t="s">
        <v>105</v>
      </c>
      <c r="AF504" t="s">
        <v>2466</v>
      </c>
      <c r="AG504" s="83" t="s">
        <v>102</v>
      </c>
      <c r="AH504" s="83" t="s">
        <v>102</v>
      </c>
      <c r="AI504" t="s">
        <v>3454</v>
      </c>
      <c r="AJ504" s="83" t="s">
        <v>4027</v>
      </c>
      <c r="AK504" s="83" t="s">
        <v>144</v>
      </c>
      <c r="AL504" s="83" t="s">
        <v>105</v>
      </c>
      <c r="AM504" s="87" t="s">
        <v>106</v>
      </c>
      <c r="AN504" t="s">
        <v>2466</v>
      </c>
      <c r="AO504" t="s">
        <v>3454</v>
      </c>
      <c r="AP504" s="83" t="s">
        <v>4027</v>
      </c>
      <c r="AQ504" s="83" t="s">
        <v>111</v>
      </c>
      <c r="AR504" s="87" t="s">
        <v>106</v>
      </c>
      <c r="AT504" s="83" t="s">
        <v>107</v>
      </c>
      <c r="AU504" s="146" t="s">
        <v>107</v>
      </c>
      <c r="AV504" s="146" t="s">
        <v>107</v>
      </c>
      <c r="AX504" s="110" t="s">
        <v>107</v>
      </c>
      <c r="AY504" s="111"/>
      <c r="AZ504" s="112">
        <f t="shared" ca="1" si="32"/>
        <v>9834</v>
      </c>
      <c r="BA504" s="136">
        <f t="shared" ca="1" si="33"/>
        <v>99</v>
      </c>
      <c r="BB504" s="114" t="s">
        <v>134</v>
      </c>
      <c r="BC504" s="114" t="s">
        <v>108</v>
      </c>
      <c r="BD504" s="114"/>
      <c r="BE504" s="115" t="s">
        <v>102</v>
      </c>
      <c r="BF504" s="115" t="s">
        <v>102</v>
      </c>
      <c r="BG504" s="115" t="s">
        <v>102</v>
      </c>
      <c r="BH504" s="115" t="s">
        <v>102</v>
      </c>
      <c r="BI504" s="116"/>
      <c r="BJ504" s="117" t="s">
        <v>109</v>
      </c>
      <c r="BK504" s="117" t="s">
        <v>109</v>
      </c>
      <c r="BL504" s="83">
        <f t="shared" ca="1" si="34"/>
        <v>30</v>
      </c>
      <c r="BM504" s="83" t="s">
        <v>108</v>
      </c>
      <c r="BN504" s="83">
        <v>0</v>
      </c>
      <c r="BO504" s="83" t="s">
        <v>108</v>
      </c>
      <c r="BP504" s="83">
        <v>-865105</v>
      </c>
      <c r="BQ504" s="83" t="s">
        <v>312</v>
      </c>
      <c r="BR504" s="83" t="s">
        <v>153</v>
      </c>
      <c r="BS504" s="83" t="s">
        <v>499</v>
      </c>
      <c r="BT504" s="83">
        <v>-865105</v>
      </c>
      <c r="BU504" s="83" t="s">
        <v>312</v>
      </c>
      <c r="BV504" s="83" t="s">
        <v>153</v>
      </c>
      <c r="BW504" s="83" t="s">
        <v>499</v>
      </c>
      <c r="BY504" s="136">
        <v>0</v>
      </c>
      <c r="BZ504" s="136">
        <v>0</v>
      </c>
      <c r="CA504" s="136">
        <v>0</v>
      </c>
      <c r="CB504" s="136">
        <v>0</v>
      </c>
      <c r="CD504" s="136">
        <v>0</v>
      </c>
      <c r="CE504" s="136">
        <v>0</v>
      </c>
      <c r="CF504" s="136">
        <v>0</v>
      </c>
      <c r="CG504" s="136">
        <v>0</v>
      </c>
      <c r="CH504" s="136">
        <v>0</v>
      </c>
      <c r="CI504" s="136">
        <v>0</v>
      </c>
      <c r="CJ504" s="136">
        <v>0</v>
      </c>
      <c r="CK504" s="138">
        <v>0</v>
      </c>
      <c r="CL504" s="138">
        <v>0</v>
      </c>
      <c r="CM504" s="136">
        <v>0</v>
      </c>
      <c r="CN504" s="136">
        <v>0</v>
      </c>
      <c r="CO504" s="85">
        <v>43677</v>
      </c>
      <c r="CP504" s="83" t="s">
        <v>4550</v>
      </c>
      <c r="CQ504" s="83" t="s">
        <v>102</v>
      </c>
      <c r="CR504" s="83" t="s">
        <v>482</v>
      </c>
      <c r="CS504" s="83">
        <v>499</v>
      </c>
      <c r="CT504" s="83" t="s">
        <v>483</v>
      </c>
      <c r="CU504" s="83">
        <v>1</v>
      </c>
      <c r="CV504" s="83">
        <v>0</v>
      </c>
      <c r="CW504" s="83">
        <v>0</v>
      </c>
      <c r="CX504" s="83" t="s">
        <v>109</v>
      </c>
      <c r="CY504" s="83" t="s">
        <v>583</v>
      </c>
      <c r="CZ504" s="83">
        <v>0</v>
      </c>
      <c r="DA504" s="83">
        <v>0</v>
      </c>
      <c r="DB504" s="83">
        <f t="shared" si="31"/>
        <v>0</v>
      </c>
      <c r="DC504" s="83" t="s">
        <v>497</v>
      </c>
      <c r="DE504" s="136">
        <v>1</v>
      </c>
      <c r="DF504" s="136">
        <v>1</v>
      </c>
      <c r="DG504" s="215" t="s">
        <v>269</v>
      </c>
      <c r="DH504" s="136">
        <v>1</v>
      </c>
      <c r="DI504" s="136">
        <v>1</v>
      </c>
      <c r="DJ504" s="215" t="s">
        <v>269</v>
      </c>
      <c r="EE504" s="136" t="b">
        <v>1</v>
      </c>
      <c r="EF504" s="136" t="b">
        <v>1</v>
      </c>
      <c r="EG504" s="136" t="b">
        <v>1</v>
      </c>
      <c r="EH504" s="136" t="b">
        <v>1</v>
      </c>
      <c r="EL504" s="215" t="s">
        <v>269</v>
      </c>
    </row>
    <row r="505" spans="1:142" ht="60" customHeight="1" x14ac:dyDescent="0.55000000000000004">
      <c r="A505" s="83" t="s">
        <v>130</v>
      </c>
      <c r="B505" s="83" t="s">
        <v>98</v>
      </c>
      <c r="C505">
        <v>255496</v>
      </c>
      <c r="D505" t="s">
        <v>1149</v>
      </c>
      <c r="E505" t="s">
        <v>1149</v>
      </c>
      <c r="F505" s="83" t="s">
        <v>108</v>
      </c>
      <c r="G505" s="213">
        <v>33049</v>
      </c>
      <c r="H505" s="83" t="s">
        <v>102</v>
      </c>
      <c r="I505" s="213">
        <v>43169</v>
      </c>
      <c r="J505" s="83" t="s">
        <v>228</v>
      </c>
      <c r="K505" s="214">
        <v>837188023581</v>
      </c>
      <c r="L505" s="83" t="s">
        <v>126</v>
      </c>
      <c r="M505" s="213">
        <v>43537</v>
      </c>
      <c r="N505">
        <v>108687</v>
      </c>
      <c r="O505" s="145" t="s">
        <v>567</v>
      </c>
      <c r="P505" s="145" t="s">
        <v>99</v>
      </c>
      <c r="Q505" s="145" t="s">
        <v>100</v>
      </c>
      <c r="R505" s="145" t="s">
        <v>567</v>
      </c>
      <c r="V505">
        <v>7341</v>
      </c>
      <c r="W505" s="83" t="s">
        <v>101</v>
      </c>
      <c r="X505" s="83" t="s">
        <v>103</v>
      </c>
      <c r="Y505" t="s">
        <v>2467</v>
      </c>
      <c r="Z505" s="83" t="s">
        <v>102</v>
      </c>
      <c r="AA505" s="83" t="s">
        <v>102</v>
      </c>
      <c r="AB505" t="s">
        <v>3455</v>
      </c>
      <c r="AC505" s="83" t="s">
        <v>4028</v>
      </c>
      <c r="AD505" s="83" t="s">
        <v>144</v>
      </c>
      <c r="AE505" s="83" t="s">
        <v>105</v>
      </c>
      <c r="AF505" t="s">
        <v>2467</v>
      </c>
      <c r="AG505" s="83" t="s">
        <v>102</v>
      </c>
      <c r="AH505" s="83" t="s">
        <v>102</v>
      </c>
      <c r="AI505" t="s">
        <v>3455</v>
      </c>
      <c r="AJ505" s="83" t="s">
        <v>4028</v>
      </c>
      <c r="AK505" s="83" t="s">
        <v>144</v>
      </c>
      <c r="AL505" s="83" t="s">
        <v>105</v>
      </c>
      <c r="AM505" s="87" t="s">
        <v>106</v>
      </c>
      <c r="AN505" t="s">
        <v>2467</v>
      </c>
      <c r="AO505" t="s">
        <v>3455</v>
      </c>
      <c r="AP505" s="83" t="s">
        <v>4028</v>
      </c>
      <c r="AQ505" s="83" t="s">
        <v>144</v>
      </c>
      <c r="AR505" s="87" t="s">
        <v>106</v>
      </c>
      <c r="AT505" s="83" t="s">
        <v>107</v>
      </c>
      <c r="AU505" s="146" t="s">
        <v>107</v>
      </c>
      <c r="AV505" s="146" t="s">
        <v>107</v>
      </c>
      <c r="AX505" s="110" t="s">
        <v>107</v>
      </c>
      <c r="AY505" s="111"/>
      <c r="AZ505" s="112">
        <f t="shared" ca="1" si="32"/>
        <v>3011</v>
      </c>
      <c r="BA505" s="136">
        <f t="shared" ca="1" si="33"/>
        <v>96</v>
      </c>
      <c r="BB505" s="114" t="s">
        <v>134</v>
      </c>
      <c r="BC505" s="114" t="s">
        <v>108</v>
      </c>
      <c r="BD505" s="114"/>
      <c r="BE505" s="115" t="s">
        <v>102</v>
      </c>
      <c r="BF505" s="115" t="s">
        <v>102</v>
      </c>
      <c r="BG505" s="115" t="s">
        <v>102</v>
      </c>
      <c r="BH505" s="115" t="s">
        <v>102</v>
      </c>
      <c r="BI505" s="116"/>
      <c r="BJ505" s="117" t="s">
        <v>109</v>
      </c>
      <c r="BK505" s="117" t="s">
        <v>109</v>
      </c>
      <c r="BL505" s="83">
        <f t="shared" ca="1" si="34"/>
        <v>59</v>
      </c>
      <c r="BM505" s="83" t="s">
        <v>108</v>
      </c>
      <c r="BN505" s="83">
        <v>0</v>
      </c>
      <c r="BO505" s="83" t="s">
        <v>108</v>
      </c>
      <c r="BP505" s="83">
        <v>-866840</v>
      </c>
      <c r="BQ505" s="83" t="s">
        <v>198</v>
      </c>
      <c r="BR505" s="83" t="s">
        <v>164</v>
      </c>
      <c r="BS505" s="83" t="s">
        <v>499</v>
      </c>
      <c r="BT505" s="83">
        <v>-866840</v>
      </c>
      <c r="BU505" s="83" t="s">
        <v>198</v>
      </c>
      <c r="BV505" s="83" t="s">
        <v>164</v>
      </c>
      <c r="BW505" s="83" t="s">
        <v>499</v>
      </c>
      <c r="BY505" s="136">
        <v>0</v>
      </c>
      <c r="BZ505" s="136">
        <v>0</v>
      </c>
      <c r="CA505" s="136">
        <v>0</v>
      </c>
      <c r="CB505" s="136">
        <v>0</v>
      </c>
      <c r="CD505" s="136">
        <v>0</v>
      </c>
      <c r="CE505" s="136">
        <v>0</v>
      </c>
      <c r="CF505" s="136">
        <v>0</v>
      </c>
      <c r="CG505" s="136">
        <v>0</v>
      </c>
      <c r="CH505" s="136">
        <v>0</v>
      </c>
      <c r="CI505" s="136">
        <v>0</v>
      </c>
      <c r="CJ505" s="136">
        <v>0</v>
      </c>
      <c r="CK505" s="138">
        <v>0</v>
      </c>
      <c r="CL505" s="138">
        <v>0</v>
      </c>
      <c r="CM505" s="136">
        <v>0</v>
      </c>
      <c r="CN505" s="136">
        <v>0</v>
      </c>
      <c r="CO505" s="85">
        <v>43678</v>
      </c>
      <c r="CP505" s="83" t="s">
        <v>4551</v>
      </c>
      <c r="CQ505" s="83" t="s">
        <v>102</v>
      </c>
      <c r="CR505" s="83" t="s">
        <v>482</v>
      </c>
      <c r="CS505" s="83">
        <v>500</v>
      </c>
      <c r="CT505" s="83" t="s">
        <v>483</v>
      </c>
      <c r="CU505" s="83">
        <v>1</v>
      </c>
      <c r="CV505" s="83">
        <v>0</v>
      </c>
      <c r="CW505" s="83">
        <v>0</v>
      </c>
      <c r="CX505" s="83" t="s">
        <v>109</v>
      </c>
      <c r="CY505" s="83" t="s">
        <v>583</v>
      </c>
      <c r="CZ505" s="83">
        <v>0</v>
      </c>
      <c r="DA505" s="83">
        <v>0</v>
      </c>
      <c r="DB505" s="83">
        <f t="shared" si="31"/>
        <v>0</v>
      </c>
      <c r="DC505" s="83" t="s">
        <v>497</v>
      </c>
      <c r="DE505" s="136">
        <v>1</v>
      </c>
      <c r="DF505" s="136">
        <v>1</v>
      </c>
      <c r="DG505" s="215" t="s">
        <v>269</v>
      </c>
      <c r="DH505" s="136">
        <v>1</v>
      </c>
      <c r="DI505" s="136">
        <v>1</v>
      </c>
      <c r="DJ505" s="215" t="s">
        <v>269</v>
      </c>
      <c r="EE505" s="136" t="b">
        <v>1</v>
      </c>
      <c r="EF505" s="136" t="b">
        <v>1</v>
      </c>
      <c r="EG505" s="136" t="b">
        <v>1</v>
      </c>
      <c r="EH505" s="136" t="b">
        <v>1</v>
      </c>
      <c r="EL505" s="215" t="s">
        <v>269</v>
      </c>
    </row>
    <row r="506" spans="1:142" ht="60" customHeight="1" x14ac:dyDescent="0.55000000000000004">
      <c r="A506" s="83" t="s">
        <v>130</v>
      </c>
      <c r="B506" s="83" t="s">
        <v>98</v>
      </c>
      <c r="C506">
        <v>420206</v>
      </c>
      <c r="D506" t="s">
        <v>1150</v>
      </c>
      <c r="E506" t="s">
        <v>1150</v>
      </c>
      <c r="F506" s="83" t="s">
        <v>108</v>
      </c>
      <c r="G506" s="213">
        <v>28553</v>
      </c>
      <c r="H506" s="83" t="s">
        <v>102</v>
      </c>
      <c r="I506" s="213">
        <v>43257</v>
      </c>
      <c r="J506" s="83" t="s">
        <v>228</v>
      </c>
      <c r="K506" s="214">
        <v>961501180540</v>
      </c>
      <c r="L506" s="83" t="s">
        <v>135</v>
      </c>
      <c r="M506" s="213">
        <v>43687</v>
      </c>
      <c r="N506">
        <v>847068</v>
      </c>
      <c r="O506" s="145" t="s">
        <v>567</v>
      </c>
      <c r="P506" s="145" t="s">
        <v>99</v>
      </c>
      <c r="Q506" s="145" t="s">
        <v>100</v>
      </c>
      <c r="R506" s="145" t="s">
        <v>567</v>
      </c>
      <c r="V506">
        <v>3296</v>
      </c>
      <c r="W506" s="83" t="s">
        <v>1801</v>
      </c>
      <c r="X506" s="83" t="s">
        <v>103</v>
      </c>
      <c r="Y506" t="s">
        <v>2468</v>
      </c>
      <c r="Z506" s="83" t="s">
        <v>102</v>
      </c>
      <c r="AA506" s="83" t="s">
        <v>102</v>
      </c>
      <c r="AB506" t="s">
        <v>3456</v>
      </c>
      <c r="AC506" s="83" t="s">
        <v>4029</v>
      </c>
      <c r="AD506" s="83" t="s">
        <v>111</v>
      </c>
      <c r="AE506" s="83" t="s">
        <v>105</v>
      </c>
      <c r="AF506" t="s">
        <v>2468</v>
      </c>
      <c r="AG506" s="83" t="s">
        <v>102</v>
      </c>
      <c r="AH506" s="83" t="s">
        <v>102</v>
      </c>
      <c r="AI506" t="s">
        <v>3456</v>
      </c>
      <c r="AJ506" s="83" t="s">
        <v>4029</v>
      </c>
      <c r="AK506" s="83" t="s">
        <v>111</v>
      </c>
      <c r="AL506" s="83" t="s">
        <v>105</v>
      </c>
      <c r="AM506" s="87" t="s">
        <v>106</v>
      </c>
      <c r="AN506" t="s">
        <v>2468</v>
      </c>
      <c r="AO506" t="s">
        <v>3456</v>
      </c>
      <c r="AP506" s="83" t="s">
        <v>4029</v>
      </c>
      <c r="AQ506" s="83" t="s">
        <v>144</v>
      </c>
      <c r="AR506" s="87" t="s">
        <v>106</v>
      </c>
      <c r="AT506" s="83" t="s">
        <v>107</v>
      </c>
      <c r="AU506" s="146" t="s">
        <v>107</v>
      </c>
      <c r="AV506" s="146" t="s">
        <v>107</v>
      </c>
      <c r="AX506" s="110" t="s">
        <v>107</v>
      </c>
      <c r="AY506" s="111"/>
      <c r="AZ506" s="112">
        <f t="shared" ca="1" si="32"/>
        <v>6543</v>
      </c>
      <c r="BA506" s="136">
        <f t="shared" ca="1" si="33"/>
        <v>80</v>
      </c>
      <c r="BB506" s="114" t="s">
        <v>136</v>
      </c>
      <c r="BC506" s="114" t="s">
        <v>108</v>
      </c>
      <c r="BD506" s="114"/>
      <c r="BE506" s="115" t="s">
        <v>102</v>
      </c>
      <c r="BF506" s="115" t="s">
        <v>102</v>
      </c>
      <c r="BG506" s="115" t="s">
        <v>102</v>
      </c>
      <c r="BH506" s="115" t="s">
        <v>102</v>
      </c>
      <c r="BI506" s="116"/>
      <c r="BJ506" s="117" t="s">
        <v>109</v>
      </c>
      <c r="BK506" s="117" t="s">
        <v>109</v>
      </c>
      <c r="BL506" s="83">
        <f t="shared" ca="1" si="34"/>
        <v>41</v>
      </c>
      <c r="BM506" s="83" t="s">
        <v>270</v>
      </c>
      <c r="BN506" s="83">
        <v>0</v>
      </c>
      <c r="BO506" s="83" t="s">
        <v>108</v>
      </c>
      <c r="BP506" s="83">
        <v>-868575</v>
      </c>
      <c r="BQ506" s="83" t="s">
        <v>381</v>
      </c>
      <c r="BR506" s="83" t="s">
        <v>157</v>
      </c>
      <c r="BS506" s="83" t="s">
        <v>502</v>
      </c>
      <c r="BT506" s="83">
        <v>-868575</v>
      </c>
      <c r="BU506" s="83" t="s">
        <v>381</v>
      </c>
      <c r="BV506" s="83" t="s">
        <v>157</v>
      </c>
      <c r="BW506" s="83" t="s">
        <v>502</v>
      </c>
      <c r="BY506" s="136">
        <v>0</v>
      </c>
      <c r="BZ506" s="136">
        <v>0</v>
      </c>
      <c r="CA506" s="136">
        <v>0</v>
      </c>
      <c r="CB506" s="136">
        <v>0</v>
      </c>
      <c r="CD506" s="136">
        <v>0</v>
      </c>
      <c r="CE506" s="136">
        <v>0</v>
      </c>
      <c r="CF506" s="136">
        <v>0</v>
      </c>
      <c r="CG506" s="136">
        <v>0</v>
      </c>
      <c r="CH506" s="136">
        <v>0</v>
      </c>
      <c r="CI506" s="136">
        <v>0</v>
      </c>
      <c r="CJ506" s="136">
        <v>0</v>
      </c>
      <c r="CK506" s="138">
        <v>0</v>
      </c>
      <c r="CL506" s="138">
        <v>0</v>
      </c>
      <c r="CM506" s="136">
        <v>0</v>
      </c>
      <c r="CN506" s="136">
        <v>0</v>
      </c>
      <c r="CO506" s="85">
        <v>43679</v>
      </c>
      <c r="CP506" s="83" t="s">
        <v>4552</v>
      </c>
      <c r="CQ506" s="83" t="s">
        <v>102</v>
      </c>
      <c r="CR506" s="83" t="s">
        <v>482</v>
      </c>
      <c r="CS506" s="83">
        <v>501</v>
      </c>
      <c r="CT506" s="83" t="s">
        <v>483</v>
      </c>
      <c r="CU506" s="83">
        <v>1</v>
      </c>
      <c r="CV506" s="83">
        <v>0</v>
      </c>
      <c r="CW506" s="83">
        <v>0</v>
      </c>
      <c r="CX506" s="83" t="s">
        <v>109</v>
      </c>
      <c r="CY506" s="83" t="s">
        <v>583</v>
      </c>
      <c r="CZ506" s="83">
        <v>0</v>
      </c>
      <c r="DA506" s="83">
        <v>0</v>
      </c>
      <c r="DB506" s="83">
        <f t="shared" si="31"/>
        <v>0</v>
      </c>
      <c r="DC506" s="83" t="s">
        <v>497</v>
      </c>
      <c r="DE506" s="136">
        <v>1</v>
      </c>
      <c r="DF506" s="136">
        <v>1</v>
      </c>
      <c r="DG506" s="215" t="s">
        <v>269</v>
      </c>
      <c r="DH506" s="136">
        <v>1</v>
      </c>
      <c r="DI506" s="136">
        <v>1</v>
      </c>
      <c r="DJ506" s="215" t="s">
        <v>269</v>
      </c>
      <c r="EE506" s="136" t="b">
        <v>1</v>
      </c>
      <c r="EF506" s="136" t="b">
        <v>1</v>
      </c>
      <c r="EG506" s="136" t="b">
        <v>1</v>
      </c>
      <c r="EH506" s="136" t="b">
        <v>1</v>
      </c>
      <c r="EL506" s="215" t="s">
        <v>269</v>
      </c>
    </row>
    <row r="507" spans="1:142" ht="60" customHeight="1" x14ac:dyDescent="0.55000000000000004">
      <c r="A507" s="83" t="s">
        <v>130</v>
      </c>
      <c r="B507" s="83" t="s">
        <v>98</v>
      </c>
      <c r="C507">
        <v>749011</v>
      </c>
      <c r="D507" t="s">
        <v>1151</v>
      </c>
      <c r="E507" t="s">
        <v>1151</v>
      </c>
      <c r="F507" s="83" t="s">
        <v>108</v>
      </c>
      <c r="G507" s="213">
        <v>28008</v>
      </c>
      <c r="H507" s="83" t="s">
        <v>102</v>
      </c>
      <c r="I507" s="213">
        <v>43199</v>
      </c>
      <c r="J507" s="83" t="s">
        <v>228</v>
      </c>
      <c r="K507" s="214">
        <v>690033623292</v>
      </c>
      <c r="L507" s="83" t="s">
        <v>97</v>
      </c>
      <c r="M507" s="213">
        <v>43579</v>
      </c>
      <c r="N507">
        <v>978513</v>
      </c>
      <c r="O507" s="145" t="s">
        <v>567</v>
      </c>
      <c r="P507" s="145" t="s">
        <v>99</v>
      </c>
      <c r="Q507" s="145" t="s">
        <v>100</v>
      </c>
      <c r="R507" s="145" t="s">
        <v>567</v>
      </c>
      <c r="V507">
        <v>7620</v>
      </c>
      <c r="W507" s="83" t="s">
        <v>101</v>
      </c>
      <c r="X507" s="83" t="s">
        <v>103</v>
      </c>
      <c r="Y507" t="s">
        <v>2469</v>
      </c>
      <c r="Z507" s="83" t="s">
        <v>102</v>
      </c>
      <c r="AA507" s="83" t="s">
        <v>102</v>
      </c>
      <c r="AB507" t="s">
        <v>3457</v>
      </c>
      <c r="AC507" s="83" t="s">
        <v>4030</v>
      </c>
      <c r="AD507" s="83" t="s">
        <v>144</v>
      </c>
      <c r="AE507" s="83" t="s">
        <v>105</v>
      </c>
      <c r="AF507" t="s">
        <v>2469</v>
      </c>
      <c r="AG507" s="83" t="s">
        <v>102</v>
      </c>
      <c r="AH507" s="83" t="s">
        <v>102</v>
      </c>
      <c r="AI507" t="s">
        <v>3457</v>
      </c>
      <c r="AJ507" s="83" t="s">
        <v>4030</v>
      </c>
      <c r="AK507" s="83" t="s">
        <v>144</v>
      </c>
      <c r="AL507" s="83" t="s">
        <v>105</v>
      </c>
      <c r="AM507" s="87" t="s">
        <v>106</v>
      </c>
      <c r="AN507" t="s">
        <v>2469</v>
      </c>
      <c r="AO507" t="s">
        <v>3457</v>
      </c>
      <c r="AP507" s="83" t="s">
        <v>4030</v>
      </c>
      <c r="AQ507" s="83" t="s">
        <v>111</v>
      </c>
      <c r="AR507" s="87" t="s">
        <v>106</v>
      </c>
      <c r="AT507" s="83" t="s">
        <v>107</v>
      </c>
      <c r="AU507" s="146" t="s">
        <v>107</v>
      </c>
      <c r="AV507" s="146" t="s">
        <v>107</v>
      </c>
      <c r="AX507" s="110" t="s">
        <v>107</v>
      </c>
      <c r="AY507" s="111"/>
      <c r="AZ507" s="112">
        <f t="shared" ca="1" si="32"/>
        <v>3030</v>
      </c>
      <c r="BA507" s="136">
        <f t="shared" ca="1" si="33"/>
        <v>44</v>
      </c>
      <c r="BB507" s="114" t="s">
        <v>134</v>
      </c>
      <c r="BC507" s="114" t="s">
        <v>108</v>
      </c>
      <c r="BD507" s="114"/>
      <c r="BE507" s="115" t="s">
        <v>102</v>
      </c>
      <c r="BF507" s="115" t="s">
        <v>102</v>
      </c>
      <c r="BG507" s="115" t="s">
        <v>102</v>
      </c>
      <c r="BH507" s="115" t="s">
        <v>102</v>
      </c>
      <c r="BI507" s="116"/>
      <c r="BJ507" s="117" t="s">
        <v>109</v>
      </c>
      <c r="BK507" s="117" t="s">
        <v>109</v>
      </c>
      <c r="BL507" s="83">
        <f t="shared" ca="1" si="34"/>
        <v>75</v>
      </c>
      <c r="BM507" s="83" t="s">
        <v>108</v>
      </c>
      <c r="BN507" s="83">
        <v>0</v>
      </c>
      <c r="BO507" s="83" t="s">
        <v>108</v>
      </c>
      <c r="BP507" s="83">
        <v>-870310</v>
      </c>
      <c r="BQ507" s="83" t="s">
        <v>312</v>
      </c>
      <c r="BR507" s="83" t="s">
        <v>153</v>
      </c>
      <c r="BS507" s="83" t="s">
        <v>499</v>
      </c>
      <c r="BT507" s="83">
        <v>-870310</v>
      </c>
      <c r="BU507" s="83" t="s">
        <v>312</v>
      </c>
      <c r="BV507" s="83" t="s">
        <v>153</v>
      </c>
      <c r="BW507" s="83" t="s">
        <v>499</v>
      </c>
      <c r="BY507" s="136">
        <v>0</v>
      </c>
      <c r="BZ507" s="136">
        <v>0</v>
      </c>
      <c r="CA507" s="136">
        <v>0</v>
      </c>
      <c r="CB507" s="136">
        <v>0</v>
      </c>
      <c r="CD507" s="136">
        <v>0</v>
      </c>
      <c r="CE507" s="136">
        <v>0</v>
      </c>
      <c r="CF507" s="136">
        <v>0</v>
      </c>
      <c r="CG507" s="136">
        <v>0</v>
      </c>
      <c r="CH507" s="136">
        <v>0</v>
      </c>
      <c r="CI507" s="136">
        <v>0</v>
      </c>
      <c r="CJ507" s="136">
        <v>0</v>
      </c>
      <c r="CK507" s="138">
        <v>0</v>
      </c>
      <c r="CL507" s="138">
        <v>0</v>
      </c>
      <c r="CM507" s="136">
        <v>0</v>
      </c>
      <c r="CN507" s="136">
        <v>0</v>
      </c>
      <c r="CO507" s="85">
        <v>43680</v>
      </c>
      <c r="CP507" s="83" t="s">
        <v>4553</v>
      </c>
      <c r="CQ507" s="83" t="s">
        <v>102</v>
      </c>
      <c r="CR507" s="83" t="s">
        <v>482</v>
      </c>
      <c r="CS507" s="83">
        <v>502</v>
      </c>
      <c r="CT507" s="83" t="s">
        <v>483</v>
      </c>
      <c r="CU507" s="83">
        <v>1</v>
      </c>
      <c r="CV507" s="83">
        <v>0</v>
      </c>
      <c r="CW507" s="83">
        <v>0</v>
      </c>
      <c r="CX507" s="83" t="s">
        <v>109</v>
      </c>
      <c r="CY507" s="83" t="s">
        <v>583</v>
      </c>
      <c r="CZ507" s="83">
        <v>0</v>
      </c>
      <c r="DA507" s="83">
        <v>0</v>
      </c>
      <c r="DB507" s="83">
        <f t="shared" si="31"/>
        <v>0</v>
      </c>
      <c r="DC507" s="83" t="s">
        <v>497</v>
      </c>
      <c r="DE507" s="136">
        <v>1</v>
      </c>
      <c r="DF507" s="136">
        <v>1</v>
      </c>
      <c r="DG507" s="215" t="s">
        <v>269</v>
      </c>
      <c r="DH507" s="136">
        <v>1</v>
      </c>
      <c r="DI507" s="136">
        <v>1</v>
      </c>
      <c r="DJ507" s="215" t="s">
        <v>269</v>
      </c>
      <c r="EE507" s="136" t="b">
        <v>1</v>
      </c>
      <c r="EF507" s="136" t="b">
        <v>1</v>
      </c>
      <c r="EG507" s="136" t="b">
        <v>1</v>
      </c>
      <c r="EH507" s="136" t="b">
        <v>1</v>
      </c>
      <c r="EL507" s="215" t="s">
        <v>269</v>
      </c>
    </row>
    <row r="508" spans="1:142" ht="60" customHeight="1" x14ac:dyDescent="0.55000000000000004">
      <c r="A508" s="83" t="s">
        <v>130</v>
      </c>
      <c r="B508" s="83" t="s">
        <v>98</v>
      </c>
      <c r="C508">
        <v>193572</v>
      </c>
      <c r="D508" t="s">
        <v>1152</v>
      </c>
      <c r="E508" t="s">
        <v>1152</v>
      </c>
      <c r="F508" s="83" t="s">
        <v>108</v>
      </c>
      <c r="G508" s="213">
        <v>31847</v>
      </c>
      <c r="H508" s="83" t="s">
        <v>102</v>
      </c>
      <c r="I508" s="213">
        <v>43276</v>
      </c>
      <c r="J508" s="83" t="s">
        <v>228</v>
      </c>
      <c r="K508" s="214">
        <v>818977025082</v>
      </c>
      <c r="L508" s="83" t="s">
        <v>135</v>
      </c>
      <c r="M508" s="213">
        <v>43541</v>
      </c>
      <c r="N508">
        <v>670548</v>
      </c>
      <c r="O508" s="145" t="s">
        <v>567</v>
      </c>
      <c r="P508" s="145" t="s">
        <v>99</v>
      </c>
      <c r="Q508" s="145" t="s">
        <v>100</v>
      </c>
      <c r="R508" s="145" t="s">
        <v>567</v>
      </c>
      <c r="V508">
        <v>2181</v>
      </c>
      <c r="W508" s="83" t="s">
        <v>101</v>
      </c>
      <c r="X508" s="83" t="s">
        <v>103</v>
      </c>
      <c r="Y508" t="s">
        <v>2470</v>
      </c>
      <c r="Z508" s="83" t="s">
        <v>102</v>
      </c>
      <c r="AA508" s="83" t="s">
        <v>102</v>
      </c>
      <c r="AB508" t="s">
        <v>3458</v>
      </c>
      <c r="AC508" s="83" t="s">
        <v>4031</v>
      </c>
      <c r="AD508" s="83" t="s">
        <v>144</v>
      </c>
      <c r="AE508" s="83" t="s">
        <v>105</v>
      </c>
      <c r="AF508" t="s">
        <v>2470</v>
      </c>
      <c r="AG508" s="83" t="s">
        <v>102</v>
      </c>
      <c r="AH508" s="83" t="s">
        <v>102</v>
      </c>
      <c r="AI508" t="s">
        <v>3458</v>
      </c>
      <c r="AJ508" s="83" t="s">
        <v>4031</v>
      </c>
      <c r="AK508" s="83" t="s">
        <v>144</v>
      </c>
      <c r="AL508" s="83" t="s">
        <v>105</v>
      </c>
      <c r="AM508" s="87" t="s">
        <v>106</v>
      </c>
      <c r="AN508" t="s">
        <v>2470</v>
      </c>
      <c r="AO508" t="s">
        <v>3458</v>
      </c>
      <c r="AP508" s="83" t="s">
        <v>4031</v>
      </c>
      <c r="AQ508" s="83" t="s">
        <v>144</v>
      </c>
      <c r="AR508" s="87" t="s">
        <v>106</v>
      </c>
      <c r="AT508" s="83" t="s">
        <v>107</v>
      </c>
      <c r="AU508" s="146" t="s">
        <v>107</v>
      </c>
      <c r="AV508" s="146" t="s">
        <v>107</v>
      </c>
      <c r="AX508" s="110" t="s">
        <v>107</v>
      </c>
      <c r="AY508" s="111"/>
      <c r="AZ508" s="112">
        <f t="shared" ca="1" si="32"/>
        <v>9612</v>
      </c>
      <c r="BA508" s="136">
        <f t="shared" ca="1" si="33"/>
        <v>78</v>
      </c>
      <c r="BB508" s="114" t="s">
        <v>134</v>
      </c>
      <c r="BC508" s="114" t="s">
        <v>108</v>
      </c>
      <c r="BD508" s="114"/>
      <c r="BE508" s="115" t="s">
        <v>102</v>
      </c>
      <c r="BF508" s="115" t="s">
        <v>102</v>
      </c>
      <c r="BG508" s="115" t="s">
        <v>102</v>
      </c>
      <c r="BH508" s="115" t="s">
        <v>102</v>
      </c>
      <c r="BI508" s="116"/>
      <c r="BJ508" s="117" t="s">
        <v>109</v>
      </c>
      <c r="BK508" s="117" t="s">
        <v>109</v>
      </c>
      <c r="BL508" s="83">
        <f t="shared" ca="1" si="34"/>
        <v>57</v>
      </c>
      <c r="BM508" s="83" t="s">
        <v>108</v>
      </c>
      <c r="BN508" s="83">
        <v>0</v>
      </c>
      <c r="BO508" s="83" t="s">
        <v>108</v>
      </c>
      <c r="BP508" s="83">
        <v>-872045</v>
      </c>
      <c r="BQ508" s="83" t="s">
        <v>198</v>
      </c>
      <c r="BR508" s="83" t="s">
        <v>164</v>
      </c>
      <c r="BS508" s="83" t="s">
        <v>499</v>
      </c>
      <c r="BT508" s="83">
        <v>-872045</v>
      </c>
      <c r="BU508" s="83" t="s">
        <v>198</v>
      </c>
      <c r="BV508" s="83" t="s">
        <v>164</v>
      </c>
      <c r="BW508" s="83" t="s">
        <v>499</v>
      </c>
      <c r="BY508" s="136">
        <v>0</v>
      </c>
      <c r="BZ508" s="136">
        <v>0</v>
      </c>
      <c r="CA508" s="136">
        <v>0</v>
      </c>
      <c r="CB508" s="136">
        <v>0</v>
      </c>
      <c r="CD508" s="136">
        <v>0</v>
      </c>
      <c r="CE508" s="136">
        <v>0</v>
      </c>
      <c r="CF508" s="136">
        <v>0</v>
      </c>
      <c r="CG508" s="136">
        <v>0</v>
      </c>
      <c r="CH508" s="136">
        <v>0</v>
      </c>
      <c r="CI508" s="136">
        <v>0</v>
      </c>
      <c r="CJ508" s="136">
        <v>0</v>
      </c>
      <c r="CK508" s="138">
        <v>0</v>
      </c>
      <c r="CL508" s="138">
        <v>0</v>
      </c>
      <c r="CM508" s="136">
        <v>0</v>
      </c>
      <c r="CN508" s="136">
        <v>0</v>
      </c>
      <c r="CO508" s="85">
        <v>43681</v>
      </c>
      <c r="CP508" s="83" t="s">
        <v>4554</v>
      </c>
      <c r="CQ508" s="83" t="s">
        <v>102</v>
      </c>
      <c r="CR508" s="83" t="s">
        <v>482</v>
      </c>
      <c r="CS508" s="83">
        <v>503</v>
      </c>
      <c r="CT508" s="83" t="s">
        <v>483</v>
      </c>
      <c r="CU508" s="83">
        <v>1</v>
      </c>
      <c r="CV508" s="83">
        <v>0</v>
      </c>
      <c r="CW508" s="83">
        <v>0</v>
      </c>
      <c r="CX508" s="83" t="s">
        <v>109</v>
      </c>
      <c r="CY508" s="83" t="s">
        <v>583</v>
      </c>
      <c r="CZ508" s="83">
        <v>0</v>
      </c>
      <c r="DA508" s="83">
        <v>0</v>
      </c>
      <c r="DB508" s="83">
        <f t="shared" si="31"/>
        <v>0</v>
      </c>
      <c r="DC508" s="83" t="s">
        <v>497</v>
      </c>
      <c r="DE508" s="136">
        <v>1</v>
      </c>
      <c r="DF508" s="136">
        <v>1</v>
      </c>
      <c r="DG508" s="215" t="s">
        <v>269</v>
      </c>
      <c r="DH508" s="136">
        <v>1</v>
      </c>
      <c r="DI508" s="136">
        <v>1</v>
      </c>
      <c r="DJ508" s="215" t="s">
        <v>269</v>
      </c>
      <c r="EE508" s="136" t="b">
        <v>1</v>
      </c>
      <c r="EF508" s="136" t="b">
        <v>1</v>
      </c>
      <c r="EG508" s="136" t="b">
        <v>1</v>
      </c>
      <c r="EH508" s="136" t="b">
        <v>1</v>
      </c>
      <c r="EL508" s="215" t="s">
        <v>269</v>
      </c>
    </row>
    <row r="509" spans="1:142" ht="60" customHeight="1" x14ac:dyDescent="0.55000000000000004">
      <c r="A509" s="83" t="s">
        <v>130</v>
      </c>
      <c r="B509" s="83" t="s">
        <v>98</v>
      </c>
      <c r="C509">
        <v>778947</v>
      </c>
      <c r="D509" t="s">
        <v>1153</v>
      </c>
      <c r="E509" t="s">
        <v>1153</v>
      </c>
      <c r="F509" s="83" t="s">
        <v>108</v>
      </c>
      <c r="G509" s="213">
        <v>31264</v>
      </c>
      <c r="H509" s="83" t="s">
        <v>102</v>
      </c>
      <c r="I509" s="213">
        <v>43215</v>
      </c>
      <c r="J509" s="83" t="s">
        <v>228</v>
      </c>
      <c r="K509" s="214">
        <v>591549186828</v>
      </c>
      <c r="L509" s="83" t="s">
        <v>97</v>
      </c>
      <c r="M509" s="213">
        <v>43532</v>
      </c>
      <c r="N509">
        <v>988602</v>
      </c>
      <c r="O509" s="145" t="s">
        <v>567</v>
      </c>
      <c r="P509" s="145" t="s">
        <v>99</v>
      </c>
      <c r="Q509" s="145" t="s">
        <v>100</v>
      </c>
      <c r="R509" s="145" t="s">
        <v>567</v>
      </c>
      <c r="V509">
        <v>5988</v>
      </c>
      <c r="W509" s="83" t="s">
        <v>1802</v>
      </c>
      <c r="X509" s="83" t="s">
        <v>103</v>
      </c>
      <c r="Y509" t="s">
        <v>2471</v>
      </c>
      <c r="Z509" s="83" t="s">
        <v>102</v>
      </c>
      <c r="AA509" s="83" t="s">
        <v>102</v>
      </c>
      <c r="AB509" t="s">
        <v>3459</v>
      </c>
      <c r="AC509" s="83" t="s">
        <v>4032</v>
      </c>
      <c r="AD509" s="83" t="s">
        <v>111</v>
      </c>
      <c r="AE509" s="83" t="s">
        <v>105</v>
      </c>
      <c r="AF509" t="s">
        <v>2471</v>
      </c>
      <c r="AG509" s="83" t="s">
        <v>102</v>
      </c>
      <c r="AH509" s="83" t="s">
        <v>102</v>
      </c>
      <c r="AI509" t="s">
        <v>3459</v>
      </c>
      <c r="AJ509" s="83" t="s">
        <v>4032</v>
      </c>
      <c r="AK509" s="83" t="s">
        <v>111</v>
      </c>
      <c r="AL509" s="83" t="s">
        <v>105</v>
      </c>
      <c r="AM509" s="87" t="s">
        <v>106</v>
      </c>
      <c r="AN509" t="s">
        <v>2471</v>
      </c>
      <c r="AO509" t="s">
        <v>3459</v>
      </c>
      <c r="AP509" s="83" t="s">
        <v>4032</v>
      </c>
      <c r="AQ509" s="83" t="s">
        <v>144</v>
      </c>
      <c r="AR509" s="87" t="s">
        <v>106</v>
      </c>
      <c r="AT509" s="83" t="s">
        <v>107</v>
      </c>
      <c r="AU509" s="146" t="s">
        <v>107</v>
      </c>
      <c r="AV509" s="146" t="s">
        <v>107</v>
      </c>
      <c r="AX509" s="110" t="s">
        <v>107</v>
      </c>
      <c r="AY509" s="111"/>
      <c r="AZ509" s="112">
        <f t="shared" ca="1" si="32"/>
        <v>3062</v>
      </c>
      <c r="BA509" s="136">
        <f t="shared" ca="1" si="33"/>
        <v>46</v>
      </c>
      <c r="BB509" s="114" t="s">
        <v>136</v>
      </c>
      <c r="BC509" s="114" t="s">
        <v>108</v>
      </c>
      <c r="BD509" s="114"/>
      <c r="BE509" s="115" t="s">
        <v>102</v>
      </c>
      <c r="BF509" s="115" t="s">
        <v>102</v>
      </c>
      <c r="BG509" s="115" t="s">
        <v>102</v>
      </c>
      <c r="BH509" s="115" t="s">
        <v>102</v>
      </c>
      <c r="BI509" s="116"/>
      <c r="BJ509" s="117" t="s">
        <v>109</v>
      </c>
      <c r="BK509" s="117" t="s">
        <v>109</v>
      </c>
      <c r="BL509" s="83">
        <f t="shared" ca="1" si="34"/>
        <v>64</v>
      </c>
      <c r="BM509" s="83" t="s">
        <v>270</v>
      </c>
      <c r="BN509" s="83">
        <v>0</v>
      </c>
      <c r="BO509" s="83" t="s">
        <v>108</v>
      </c>
      <c r="BP509" s="83">
        <v>-873780</v>
      </c>
      <c r="BQ509" s="83" t="s">
        <v>381</v>
      </c>
      <c r="BR509" s="83" t="s">
        <v>157</v>
      </c>
      <c r="BS509" s="83" t="s">
        <v>502</v>
      </c>
      <c r="BT509" s="83">
        <v>-873780</v>
      </c>
      <c r="BU509" s="83" t="s">
        <v>381</v>
      </c>
      <c r="BV509" s="83" t="s">
        <v>157</v>
      </c>
      <c r="BW509" s="83" t="s">
        <v>502</v>
      </c>
      <c r="BY509" s="136">
        <v>0</v>
      </c>
      <c r="BZ509" s="136">
        <v>0</v>
      </c>
      <c r="CA509" s="136">
        <v>0</v>
      </c>
      <c r="CB509" s="136">
        <v>0</v>
      </c>
      <c r="CD509" s="136">
        <v>0</v>
      </c>
      <c r="CE509" s="136">
        <v>0</v>
      </c>
      <c r="CF509" s="136">
        <v>0</v>
      </c>
      <c r="CG509" s="136">
        <v>0</v>
      </c>
      <c r="CH509" s="136">
        <v>0</v>
      </c>
      <c r="CI509" s="136">
        <v>0</v>
      </c>
      <c r="CJ509" s="136">
        <v>0</v>
      </c>
      <c r="CK509" s="138">
        <v>0</v>
      </c>
      <c r="CL509" s="138">
        <v>0</v>
      </c>
      <c r="CM509" s="136">
        <v>0</v>
      </c>
      <c r="CN509" s="136">
        <v>0</v>
      </c>
      <c r="CO509" s="85">
        <v>43682</v>
      </c>
      <c r="CP509" s="83" t="s">
        <v>4555</v>
      </c>
      <c r="CQ509" s="83" t="s">
        <v>102</v>
      </c>
      <c r="CR509" s="83" t="s">
        <v>482</v>
      </c>
      <c r="CS509" s="83">
        <v>504</v>
      </c>
      <c r="CT509" s="83" t="s">
        <v>483</v>
      </c>
      <c r="CU509" s="83">
        <v>1</v>
      </c>
      <c r="CV509" s="83">
        <v>0</v>
      </c>
      <c r="CW509" s="83">
        <v>0</v>
      </c>
      <c r="CX509" s="83" t="s">
        <v>109</v>
      </c>
      <c r="CY509" s="83" t="s">
        <v>583</v>
      </c>
      <c r="CZ509" s="83">
        <v>0</v>
      </c>
      <c r="DA509" s="83">
        <v>0</v>
      </c>
      <c r="DB509" s="83">
        <f t="shared" si="31"/>
        <v>0</v>
      </c>
      <c r="DC509" s="83" t="s">
        <v>497</v>
      </c>
      <c r="DE509" s="136">
        <v>1</v>
      </c>
      <c r="DF509" s="136">
        <v>1</v>
      </c>
      <c r="DG509" s="215" t="s">
        <v>269</v>
      </c>
      <c r="DH509" s="136">
        <v>1</v>
      </c>
      <c r="DI509" s="136">
        <v>1</v>
      </c>
      <c r="DJ509" s="215" t="s">
        <v>269</v>
      </c>
      <c r="EE509" s="136" t="b">
        <v>1</v>
      </c>
      <c r="EF509" s="136" t="b">
        <v>1</v>
      </c>
      <c r="EG509" s="136" t="b">
        <v>1</v>
      </c>
      <c r="EH509" s="136" t="b">
        <v>1</v>
      </c>
      <c r="EL509" s="215" t="s">
        <v>269</v>
      </c>
    </row>
    <row r="510" spans="1:142" ht="60" customHeight="1" x14ac:dyDescent="0.55000000000000004">
      <c r="A510" s="83" t="s">
        <v>130</v>
      </c>
      <c r="B510" s="83" t="s">
        <v>98</v>
      </c>
      <c r="C510">
        <v>387583</v>
      </c>
      <c r="D510" t="s">
        <v>1154</v>
      </c>
      <c r="E510" t="s">
        <v>1154</v>
      </c>
      <c r="F510" s="83" t="s">
        <v>108</v>
      </c>
      <c r="G510" s="213">
        <v>27962</v>
      </c>
      <c r="H510" s="83" t="s">
        <v>102</v>
      </c>
      <c r="I510" s="213">
        <v>43222</v>
      </c>
      <c r="J510" s="83" t="s">
        <v>228</v>
      </c>
      <c r="K510" s="214">
        <v>376895253157</v>
      </c>
      <c r="L510" s="83" t="s">
        <v>126</v>
      </c>
      <c r="M510" s="213">
        <v>43757</v>
      </c>
      <c r="N510">
        <v>329849</v>
      </c>
      <c r="O510" s="145" t="s">
        <v>567</v>
      </c>
      <c r="P510" s="145" t="s">
        <v>99</v>
      </c>
      <c r="Q510" s="145" t="s">
        <v>100</v>
      </c>
      <c r="R510" s="145" t="s">
        <v>567</v>
      </c>
      <c r="V510">
        <v>150</v>
      </c>
      <c r="W510" s="83" t="s">
        <v>101</v>
      </c>
      <c r="X510" s="83" t="s">
        <v>103</v>
      </c>
      <c r="Y510" t="s">
        <v>2472</v>
      </c>
      <c r="Z510" s="83" t="s">
        <v>102</v>
      </c>
      <c r="AA510" s="83" t="s">
        <v>102</v>
      </c>
      <c r="AB510" t="s">
        <v>3460</v>
      </c>
      <c r="AC510" s="83" t="s">
        <v>4033</v>
      </c>
      <c r="AD510" s="83" t="s">
        <v>144</v>
      </c>
      <c r="AE510" s="83" t="s">
        <v>105</v>
      </c>
      <c r="AF510" t="s">
        <v>2472</v>
      </c>
      <c r="AG510" s="83" t="s">
        <v>102</v>
      </c>
      <c r="AH510" s="83" t="s">
        <v>102</v>
      </c>
      <c r="AI510" t="s">
        <v>3460</v>
      </c>
      <c r="AJ510" s="83" t="s">
        <v>4033</v>
      </c>
      <c r="AK510" s="83" t="s">
        <v>144</v>
      </c>
      <c r="AL510" s="83" t="s">
        <v>105</v>
      </c>
      <c r="AM510" s="87" t="s">
        <v>106</v>
      </c>
      <c r="AN510" t="s">
        <v>2472</v>
      </c>
      <c r="AO510" t="s">
        <v>3460</v>
      </c>
      <c r="AP510" s="83" t="s">
        <v>4033</v>
      </c>
      <c r="AQ510" s="83" t="s">
        <v>111</v>
      </c>
      <c r="AR510" s="87" t="s">
        <v>106</v>
      </c>
      <c r="AT510" s="83" t="s">
        <v>107</v>
      </c>
      <c r="AU510" s="146" t="s">
        <v>107</v>
      </c>
      <c r="AV510" s="146" t="s">
        <v>107</v>
      </c>
      <c r="AX510" s="110" t="s">
        <v>107</v>
      </c>
      <c r="AY510" s="111"/>
      <c r="AZ510" s="112">
        <f t="shared" ca="1" si="32"/>
        <v>8442</v>
      </c>
      <c r="BA510" s="136">
        <f t="shared" ca="1" si="33"/>
        <v>14</v>
      </c>
      <c r="BB510" s="114" t="s">
        <v>134</v>
      </c>
      <c r="BC510" s="114" t="s">
        <v>108</v>
      </c>
      <c r="BD510" s="114"/>
      <c r="BE510" s="115" t="s">
        <v>102</v>
      </c>
      <c r="BF510" s="115" t="s">
        <v>102</v>
      </c>
      <c r="BG510" s="115" t="s">
        <v>102</v>
      </c>
      <c r="BH510" s="115" t="s">
        <v>102</v>
      </c>
      <c r="BI510" s="116"/>
      <c r="BJ510" s="117" t="s">
        <v>109</v>
      </c>
      <c r="BK510" s="117" t="s">
        <v>109</v>
      </c>
      <c r="BL510" s="83">
        <f t="shared" ca="1" si="34"/>
        <v>99</v>
      </c>
      <c r="BM510" s="83" t="s">
        <v>108</v>
      </c>
      <c r="BN510" s="83">
        <v>0</v>
      </c>
      <c r="BO510" s="83" t="s">
        <v>108</v>
      </c>
      <c r="BP510" s="83">
        <v>-875515</v>
      </c>
      <c r="BQ510" s="83" t="s">
        <v>312</v>
      </c>
      <c r="BR510" s="83" t="s">
        <v>153</v>
      </c>
      <c r="BS510" s="83" t="s">
        <v>499</v>
      </c>
      <c r="BT510" s="83">
        <v>-875515</v>
      </c>
      <c r="BU510" s="83" t="s">
        <v>312</v>
      </c>
      <c r="BV510" s="83" t="s">
        <v>153</v>
      </c>
      <c r="BW510" s="83" t="s">
        <v>499</v>
      </c>
      <c r="BY510" s="136">
        <v>0</v>
      </c>
      <c r="BZ510" s="136">
        <v>0</v>
      </c>
      <c r="CA510" s="136">
        <v>0</v>
      </c>
      <c r="CB510" s="136">
        <v>0</v>
      </c>
      <c r="CD510" s="136">
        <v>0</v>
      </c>
      <c r="CE510" s="136">
        <v>0</v>
      </c>
      <c r="CF510" s="136">
        <v>0</v>
      </c>
      <c r="CG510" s="136">
        <v>0</v>
      </c>
      <c r="CH510" s="136">
        <v>0</v>
      </c>
      <c r="CI510" s="136">
        <v>0</v>
      </c>
      <c r="CJ510" s="136">
        <v>0</v>
      </c>
      <c r="CK510" s="138">
        <v>0</v>
      </c>
      <c r="CL510" s="138">
        <v>0</v>
      </c>
      <c r="CM510" s="136">
        <v>0</v>
      </c>
      <c r="CN510" s="136">
        <v>0</v>
      </c>
      <c r="CO510" s="85">
        <v>43683</v>
      </c>
      <c r="CP510" s="83" t="s">
        <v>4556</v>
      </c>
      <c r="CQ510" s="83" t="s">
        <v>102</v>
      </c>
      <c r="CR510" s="83" t="s">
        <v>482</v>
      </c>
      <c r="CS510" s="83">
        <v>505</v>
      </c>
      <c r="CT510" s="83" t="s">
        <v>483</v>
      </c>
      <c r="CU510" s="83">
        <v>1</v>
      </c>
      <c r="CV510" s="83">
        <v>0</v>
      </c>
      <c r="CW510" s="83">
        <v>0</v>
      </c>
      <c r="CX510" s="83" t="s">
        <v>109</v>
      </c>
      <c r="CY510" s="83" t="s">
        <v>583</v>
      </c>
      <c r="CZ510" s="83">
        <v>0</v>
      </c>
      <c r="DA510" s="83">
        <v>0</v>
      </c>
      <c r="DB510" s="83">
        <f t="shared" si="31"/>
        <v>0</v>
      </c>
      <c r="DC510" s="83" t="s">
        <v>497</v>
      </c>
      <c r="DE510" s="136">
        <v>1</v>
      </c>
      <c r="DF510" s="136">
        <v>1</v>
      </c>
      <c r="DG510" s="215" t="s">
        <v>269</v>
      </c>
      <c r="DH510" s="136">
        <v>1</v>
      </c>
      <c r="DI510" s="136">
        <v>1</v>
      </c>
      <c r="DJ510" s="215" t="s">
        <v>269</v>
      </c>
      <c r="EE510" s="136" t="b">
        <v>1</v>
      </c>
      <c r="EF510" s="136" t="b">
        <v>1</v>
      </c>
      <c r="EG510" s="136" t="b">
        <v>1</v>
      </c>
      <c r="EH510" s="136" t="b">
        <v>1</v>
      </c>
      <c r="EL510" s="215" t="s">
        <v>269</v>
      </c>
    </row>
    <row r="511" spans="1:142" ht="60" customHeight="1" x14ac:dyDescent="0.55000000000000004">
      <c r="A511" s="83" t="s">
        <v>130</v>
      </c>
      <c r="B511" s="83" t="s">
        <v>98</v>
      </c>
      <c r="C511">
        <v>114954</v>
      </c>
      <c r="D511" t="s">
        <v>1155</v>
      </c>
      <c r="E511" t="s">
        <v>1155</v>
      </c>
      <c r="F511" s="83" t="s">
        <v>108</v>
      </c>
      <c r="G511" s="213">
        <v>42508</v>
      </c>
      <c r="H511" s="83" t="s">
        <v>102</v>
      </c>
      <c r="I511" s="213">
        <v>43435</v>
      </c>
      <c r="J511" s="83" t="s">
        <v>228</v>
      </c>
      <c r="K511" s="214">
        <v>839863904430</v>
      </c>
      <c r="L511" s="83" t="s">
        <v>135</v>
      </c>
      <c r="M511" s="213">
        <v>43563</v>
      </c>
      <c r="N511">
        <v>566743</v>
      </c>
      <c r="O511" s="145" t="s">
        <v>567</v>
      </c>
      <c r="P511" s="145" t="s">
        <v>99</v>
      </c>
      <c r="Q511" s="145" t="s">
        <v>100</v>
      </c>
      <c r="R511" s="145" t="s">
        <v>567</v>
      </c>
      <c r="V511">
        <v>8941</v>
      </c>
      <c r="W511" s="83" t="s">
        <v>101</v>
      </c>
      <c r="X511" s="83" t="s">
        <v>103</v>
      </c>
      <c r="Y511" t="s">
        <v>2473</v>
      </c>
      <c r="Z511" s="83" t="s">
        <v>102</v>
      </c>
      <c r="AA511" s="83" t="s">
        <v>102</v>
      </c>
      <c r="AB511" t="s">
        <v>3461</v>
      </c>
      <c r="AC511" s="83" t="s">
        <v>4034</v>
      </c>
      <c r="AD511" s="83" t="s">
        <v>144</v>
      </c>
      <c r="AE511" s="83" t="s">
        <v>105</v>
      </c>
      <c r="AF511" t="s">
        <v>2473</v>
      </c>
      <c r="AG511" s="83" t="s">
        <v>102</v>
      </c>
      <c r="AH511" s="83" t="s">
        <v>102</v>
      </c>
      <c r="AI511" t="s">
        <v>3461</v>
      </c>
      <c r="AJ511" s="83" t="s">
        <v>4034</v>
      </c>
      <c r="AK511" s="83" t="s">
        <v>144</v>
      </c>
      <c r="AL511" s="83" t="s">
        <v>105</v>
      </c>
      <c r="AM511" s="87" t="s">
        <v>106</v>
      </c>
      <c r="AN511" t="s">
        <v>2473</v>
      </c>
      <c r="AO511" t="s">
        <v>3461</v>
      </c>
      <c r="AP511" s="83" t="s">
        <v>4034</v>
      </c>
      <c r="AQ511" s="83" t="s">
        <v>144</v>
      </c>
      <c r="AR511" s="87" t="s">
        <v>106</v>
      </c>
      <c r="AT511" s="83" t="s">
        <v>107</v>
      </c>
      <c r="AU511" s="146" t="s">
        <v>107</v>
      </c>
      <c r="AV511" s="146" t="s">
        <v>107</v>
      </c>
      <c r="AX511" s="110" t="s">
        <v>107</v>
      </c>
      <c r="AY511" s="111"/>
      <c r="AZ511" s="112">
        <f t="shared" ca="1" si="32"/>
        <v>1212</v>
      </c>
      <c r="BA511" s="136">
        <f t="shared" ca="1" si="33"/>
        <v>61</v>
      </c>
      <c r="BB511" s="114" t="s">
        <v>134</v>
      </c>
      <c r="BC511" s="114" t="s">
        <v>108</v>
      </c>
      <c r="BD511" s="114"/>
      <c r="BE511" s="115" t="s">
        <v>102</v>
      </c>
      <c r="BF511" s="115" t="s">
        <v>102</v>
      </c>
      <c r="BG511" s="115" t="s">
        <v>102</v>
      </c>
      <c r="BH511" s="115" t="s">
        <v>102</v>
      </c>
      <c r="BI511" s="116"/>
      <c r="BJ511" s="117" t="s">
        <v>109</v>
      </c>
      <c r="BK511" s="117" t="s">
        <v>109</v>
      </c>
      <c r="BL511" s="83">
        <f t="shared" ca="1" si="34"/>
        <v>61</v>
      </c>
      <c r="BM511" s="83" t="s">
        <v>108</v>
      </c>
      <c r="BN511" s="83">
        <v>0</v>
      </c>
      <c r="BO511" s="83" t="s">
        <v>108</v>
      </c>
      <c r="BP511" s="83">
        <v>-877250</v>
      </c>
      <c r="BQ511" s="83" t="s">
        <v>198</v>
      </c>
      <c r="BR511" s="83" t="s">
        <v>164</v>
      </c>
      <c r="BS511" s="83" t="s">
        <v>499</v>
      </c>
      <c r="BT511" s="83">
        <v>-877250</v>
      </c>
      <c r="BU511" s="83" t="s">
        <v>198</v>
      </c>
      <c r="BV511" s="83" t="s">
        <v>164</v>
      </c>
      <c r="BW511" s="83" t="s">
        <v>499</v>
      </c>
      <c r="BY511" s="136">
        <v>0</v>
      </c>
      <c r="BZ511" s="136">
        <v>0</v>
      </c>
      <c r="CA511" s="136">
        <v>0</v>
      </c>
      <c r="CB511" s="136">
        <v>0</v>
      </c>
      <c r="CD511" s="136">
        <v>0</v>
      </c>
      <c r="CE511" s="136">
        <v>0</v>
      </c>
      <c r="CF511" s="136">
        <v>0</v>
      </c>
      <c r="CG511" s="136">
        <v>0</v>
      </c>
      <c r="CH511" s="136">
        <v>0</v>
      </c>
      <c r="CI511" s="136">
        <v>0</v>
      </c>
      <c r="CJ511" s="136">
        <v>0</v>
      </c>
      <c r="CK511" s="138">
        <v>0</v>
      </c>
      <c r="CL511" s="138">
        <v>0</v>
      </c>
      <c r="CM511" s="136">
        <v>0</v>
      </c>
      <c r="CN511" s="136">
        <v>0</v>
      </c>
      <c r="CO511" s="85">
        <v>43684</v>
      </c>
      <c r="CP511" s="83" t="s">
        <v>4557</v>
      </c>
      <c r="CQ511" s="83" t="s">
        <v>102</v>
      </c>
      <c r="CR511" s="83" t="s">
        <v>482</v>
      </c>
      <c r="CS511" s="83">
        <v>506</v>
      </c>
      <c r="CT511" s="83" t="s">
        <v>483</v>
      </c>
      <c r="CU511" s="83">
        <v>1</v>
      </c>
      <c r="CV511" s="83">
        <v>0</v>
      </c>
      <c r="CW511" s="83">
        <v>0</v>
      </c>
      <c r="CX511" s="83" t="s">
        <v>109</v>
      </c>
      <c r="CY511" s="83" t="s">
        <v>583</v>
      </c>
      <c r="CZ511" s="83">
        <v>0</v>
      </c>
      <c r="DA511" s="83">
        <v>0</v>
      </c>
      <c r="DB511" s="83">
        <f t="shared" si="31"/>
        <v>0</v>
      </c>
      <c r="DC511" s="83" t="s">
        <v>497</v>
      </c>
      <c r="DE511" s="136">
        <v>1</v>
      </c>
      <c r="DF511" s="136">
        <v>1</v>
      </c>
      <c r="DG511" s="215" t="s">
        <v>269</v>
      </c>
      <c r="DH511" s="136">
        <v>1</v>
      </c>
      <c r="DI511" s="136">
        <v>1</v>
      </c>
      <c r="DJ511" s="215" t="s">
        <v>269</v>
      </c>
      <c r="EE511" s="136" t="b">
        <v>1</v>
      </c>
      <c r="EF511" s="136" t="b">
        <v>1</v>
      </c>
      <c r="EG511" s="136" t="b">
        <v>1</v>
      </c>
      <c r="EH511" s="136" t="b">
        <v>1</v>
      </c>
      <c r="EL511" s="215" t="s">
        <v>269</v>
      </c>
    </row>
    <row r="512" spans="1:142" ht="60" customHeight="1" x14ac:dyDescent="0.55000000000000004">
      <c r="A512" s="83" t="s">
        <v>130</v>
      </c>
      <c r="B512" s="83" t="s">
        <v>98</v>
      </c>
      <c r="C512">
        <v>879790</v>
      </c>
      <c r="D512" t="s">
        <v>1156</v>
      </c>
      <c r="E512" t="s">
        <v>1156</v>
      </c>
      <c r="F512" s="83" t="s">
        <v>108</v>
      </c>
      <c r="G512" s="213">
        <v>38290</v>
      </c>
      <c r="H512" s="83" t="s">
        <v>102</v>
      </c>
      <c r="I512" s="213">
        <v>43371</v>
      </c>
      <c r="J512" s="83" t="s">
        <v>228</v>
      </c>
      <c r="K512" s="214">
        <v>578920506607</v>
      </c>
      <c r="L512" s="83" t="s">
        <v>97</v>
      </c>
      <c r="M512" s="213">
        <v>43619</v>
      </c>
      <c r="N512">
        <v>610408</v>
      </c>
      <c r="O512" s="145" t="s">
        <v>567</v>
      </c>
      <c r="P512" s="145" t="s">
        <v>99</v>
      </c>
      <c r="Q512" s="145" t="s">
        <v>100</v>
      </c>
      <c r="R512" s="145" t="s">
        <v>567</v>
      </c>
      <c r="V512">
        <v>4363</v>
      </c>
      <c r="W512" s="83" t="s">
        <v>1803</v>
      </c>
      <c r="X512" s="83" t="s">
        <v>103</v>
      </c>
      <c r="Y512" t="s">
        <v>2474</v>
      </c>
      <c r="Z512" s="83" t="s">
        <v>102</v>
      </c>
      <c r="AA512" s="83" t="s">
        <v>102</v>
      </c>
      <c r="AB512" t="s">
        <v>3462</v>
      </c>
      <c r="AC512" s="83" t="s">
        <v>4035</v>
      </c>
      <c r="AD512" s="83" t="s">
        <v>111</v>
      </c>
      <c r="AE512" s="83" t="s">
        <v>105</v>
      </c>
      <c r="AF512" t="s">
        <v>2474</v>
      </c>
      <c r="AG512" s="83" t="s">
        <v>102</v>
      </c>
      <c r="AH512" s="83" t="s">
        <v>102</v>
      </c>
      <c r="AI512" t="s">
        <v>3462</v>
      </c>
      <c r="AJ512" s="83" t="s">
        <v>4035</v>
      </c>
      <c r="AK512" s="83" t="s">
        <v>111</v>
      </c>
      <c r="AL512" s="83" t="s">
        <v>105</v>
      </c>
      <c r="AM512" s="87" t="s">
        <v>106</v>
      </c>
      <c r="AN512" t="s">
        <v>2474</v>
      </c>
      <c r="AO512" t="s">
        <v>3462</v>
      </c>
      <c r="AP512" s="83" t="s">
        <v>4035</v>
      </c>
      <c r="AQ512" s="83" t="s">
        <v>144</v>
      </c>
      <c r="AR512" s="87" t="s">
        <v>106</v>
      </c>
      <c r="AT512" s="83" t="s">
        <v>107</v>
      </c>
      <c r="AU512" s="146" t="s">
        <v>107</v>
      </c>
      <c r="AV512" s="146" t="s">
        <v>107</v>
      </c>
      <c r="AX512" s="110" t="s">
        <v>107</v>
      </c>
      <c r="AY512" s="111"/>
      <c r="AZ512" s="112">
        <f t="shared" ca="1" si="32"/>
        <v>4574</v>
      </c>
      <c r="BA512" s="136">
        <f t="shared" ca="1" si="33"/>
        <v>6</v>
      </c>
      <c r="BB512" s="114" t="s">
        <v>136</v>
      </c>
      <c r="BC512" s="114" t="s">
        <v>108</v>
      </c>
      <c r="BD512" s="114"/>
      <c r="BE512" s="115" t="s">
        <v>102</v>
      </c>
      <c r="BF512" s="115" t="s">
        <v>102</v>
      </c>
      <c r="BG512" s="115" t="s">
        <v>102</v>
      </c>
      <c r="BH512" s="115" t="s">
        <v>102</v>
      </c>
      <c r="BI512" s="116"/>
      <c r="BJ512" s="117" t="s">
        <v>109</v>
      </c>
      <c r="BK512" s="117" t="s">
        <v>109</v>
      </c>
      <c r="BL512" s="83">
        <f t="shared" ca="1" si="34"/>
        <v>74</v>
      </c>
      <c r="BM512" s="83" t="s">
        <v>270</v>
      </c>
      <c r="BN512" s="83">
        <v>0</v>
      </c>
      <c r="BO512" s="83" t="s">
        <v>108</v>
      </c>
      <c r="BP512" s="83">
        <v>-878985</v>
      </c>
      <c r="BQ512" s="83" t="s">
        <v>381</v>
      </c>
      <c r="BR512" s="83" t="s">
        <v>157</v>
      </c>
      <c r="BS512" s="83" t="s">
        <v>502</v>
      </c>
      <c r="BT512" s="83">
        <v>-878985</v>
      </c>
      <c r="BU512" s="83" t="s">
        <v>381</v>
      </c>
      <c r="BV512" s="83" t="s">
        <v>157</v>
      </c>
      <c r="BW512" s="83" t="s">
        <v>502</v>
      </c>
      <c r="BY512" s="136">
        <v>0</v>
      </c>
      <c r="BZ512" s="136">
        <v>0</v>
      </c>
      <c r="CA512" s="136">
        <v>0</v>
      </c>
      <c r="CB512" s="136">
        <v>0</v>
      </c>
      <c r="CD512" s="136">
        <v>0</v>
      </c>
      <c r="CE512" s="136">
        <v>0</v>
      </c>
      <c r="CF512" s="136">
        <v>0</v>
      </c>
      <c r="CG512" s="136">
        <v>0</v>
      </c>
      <c r="CH512" s="136">
        <v>0</v>
      </c>
      <c r="CI512" s="136">
        <v>0</v>
      </c>
      <c r="CJ512" s="136">
        <v>0</v>
      </c>
      <c r="CK512" s="138">
        <v>0</v>
      </c>
      <c r="CL512" s="138">
        <v>0</v>
      </c>
      <c r="CM512" s="136">
        <v>0</v>
      </c>
      <c r="CN512" s="136">
        <v>0</v>
      </c>
      <c r="CO512" s="85">
        <v>43685</v>
      </c>
      <c r="CP512" s="83" t="s">
        <v>4558</v>
      </c>
      <c r="CQ512" s="83" t="s">
        <v>102</v>
      </c>
      <c r="CR512" s="83" t="s">
        <v>482</v>
      </c>
      <c r="CS512" s="83">
        <v>507</v>
      </c>
      <c r="CT512" s="83" t="s">
        <v>483</v>
      </c>
      <c r="CU512" s="83">
        <v>1</v>
      </c>
      <c r="CV512" s="83">
        <v>0</v>
      </c>
      <c r="CW512" s="83">
        <v>0</v>
      </c>
      <c r="CX512" s="83" t="s">
        <v>109</v>
      </c>
      <c r="CY512" s="83" t="s">
        <v>583</v>
      </c>
      <c r="CZ512" s="83">
        <v>0</v>
      </c>
      <c r="DA512" s="83">
        <v>0</v>
      </c>
      <c r="DB512" s="83">
        <f t="shared" si="31"/>
        <v>0</v>
      </c>
      <c r="DC512" s="83" t="s">
        <v>497</v>
      </c>
      <c r="DE512" s="136">
        <v>1</v>
      </c>
      <c r="DF512" s="136">
        <v>1</v>
      </c>
      <c r="DG512" s="215" t="s">
        <v>269</v>
      </c>
      <c r="DH512" s="136">
        <v>1</v>
      </c>
      <c r="DI512" s="136">
        <v>1</v>
      </c>
      <c r="DJ512" s="215" t="s">
        <v>269</v>
      </c>
      <c r="EE512" s="136" t="b">
        <v>1</v>
      </c>
      <c r="EF512" s="136" t="b">
        <v>1</v>
      </c>
      <c r="EG512" s="136" t="b">
        <v>1</v>
      </c>
      <c r="EH512" s="136" t="b">
        <v>1</v>
      </c>
      <c r="EL512" s="215" t="s">
        <v>269</v>
      </c>
    </row>
    <row r="513" spans="1:142" ht="60" customHeight="1" x14ac:dyDescent="0.55000000000000004">
      <c r="A513" s="83" t="s">
        <v>130</v>
      </c>
      <c r="B513" s="83" t="s">
        <v>98</v>
      </c>
      <c r="C513">
        <v>231645</v>
      </c>
      <c r="D513" t="s">
        <v>1157</v>
      </c>
      <c r="E513" t="s">
        <v>1157</v>
      </c>
      <c r="F513" s="83" t="s">
        <v>108</v>
      </c>
      <c r="G513" s="213">
        <v>36085</v>
      </c>
      <c r="H513" s="83" t="s">
        <v>102</v>
      </c>
      <c r="I513" s="213">
        <v>43356</v>
      </c>
      <c r="J513" s="83" t="s">
        <v>228</v>
      </c>
      <c r="K513" s="214">
        <v>909121491632</v>
      </c>
      <c r="L513" s="83" t="s">
        <v>126</v>
      </c>
      <c r="M513" s="213">
        <v>43506</v>
      </c>
      <c r="N513">
        <v>788897</v>
      </c>
      <c r="O513" s="145" t="s">
        <v>567</v>
      </c>
      <c r="P513" s="145" t="s">
        <v>99</v>
      </c>
      <c r="Q513" s="145" t="s">
        <v>100</v>
      </c>
      <c r="R513" s="145" t="s">
        <v>567</v>
      </c>
      <c r="V513">
        <v>74</v>
      </c>
      <c r="W513" s="83" t="s">
        <v>101</v>
      </c>
      <c r="X513" s="83" t="s">
        <v>103</v>
      </c>
      <c r="Y513" t="s">
        <v>2475</v>
      </c>
      <c r="Z513" s="83" t="s">
        <v>102</v>
      </c>
      <c r="AA513" s="83" t="s">
        <v>102</v>
      </c>
      <c r="AB513" t="s">
        <v>3463</v>
      </c>
      <c r="AC513" s="83" t="s">
        <v>4036</v>
      </c>
      <c r="AD513" s="83" t="s">
        <v>144</v>
      </c>
      <c r="AE513" s="83" t="s">
        <v>105</v>
      </c>
      <c r="AF513" t="s">
        <v>2475</v>
      </c>
      <c r="AG513" s="83" t="s">
        <v>102</v>
      </c>
      <c r="AH513" s="83" t="s">
        <v>102</v>
      </c>
      <c r="AI513" t="s">
        <v>3463</v>
      </c>
      <c r="AJ513" s="83" t="s">
        <v>4036</v>
      </c>
      <c r="AK513" s="83" t="s">
        <v>144</v>
      </c>
      <c r="AL513" s="83" t="s">
        <v>105</v>
      </c>
      <c r="AM513" s="87" t="s">
        <v>106</v>
      </c>
      <c r="AN513" t="s">
        <v>2475</v>
      </c>
      <c r="AO513" t="s">
        <v>3463</v>
      </c>
      <c r="AP513" s="83" t="s">
        <v>4036</v>
      </c>
      <c r="AQ513" s="83" t="s">
        <v>111</v>
      </c>
      <c r="AR513" s="87" t="s">
        <v>106</v>
      </c>
      <c r="AT513" s="83" t="s">
        <v>107</v>
      </c>
      <c r="AU513" s="146" t="s">
        <v>107</v>
      </c>
      <c r="AV513" s="146" t="s">
        <v>107</v>
      </c>
      <c r="AX513" s="110" t="s">
        <v>107</v>
      </c>
      <c r="AY513" s="111"/>
      <c r="AZ513" s="112">
        <f t="shared" ca="1" si="32"/>
        <v>2760</v>
      </c>
      <c r="BA513" s="136">
        <f t="shared" ca="1" si="33"/>
        <v>46</v>
      </c>
      <c r="BB513" s="114" t="s">
        <v>134</v>
      </c>
      <c r="BC513" s="114" t="s">
        <v>108</v>
      </c>
      <c r="BD513" s="114"/>
      <c r="BE513" s="115" t="s">
        <v>102</v>
      </c>
      <c r="BF513" s="115" t="s">
        <v>102</v>
      </c>
      <c r="BG513" s="115" t="s">
        <v>102</v>
      </c>
      <c r="BH513" s="115" t="s">
        <v>102</v>
      </c>
      <c r="BI513" s="116"/>
      <c r="BJ513" s="117" t="s">
        <v>109</v>
      </c>
      <c r="BK513" s="117" t="s">
        <v>109</v>
      </c>
      <c r="BL513" s="83">
        <f t="shared" ca="1" si="34"/>
        <v>28</v>
      </c>
      <c r="BM513" s="83" t="s">
        <v>108</v>
      </c>
      <c r="BN513" s="83">
        <v>0</v>
      </c>
      <c r="BO513" s="83" t="s">
        <v>108</v>
      </c>
      <c r="BP513" s="83">
        <v>-880720</v>
      </c>
      <c r="BQ513" s="83" t="s">
        <v>312</v>
      </c>
      <c r="BR513" s="83" t="s">
        <v>153</v>
      </c>
      <c r="BS513" s="83" t="s">
        <v>499</v>
      </c>
      <c r="BT513" s="83">
        <v>-880720</v>
      </c>
      <c r="BU513" s="83" t="s">
        <v>312</v>
      </c>
      <c r="BV513" s="83" t="s">
        <v>153</v>
      </c>
      <c r="BW513" s="83" t="s">
        <v>499</v>
      </c>
      <c r="BY513" s="136">
        <v>0</v>
      </c>
      <c r="BZ513" s="136">
        <v>0</v>
      </c>
      <c r="CA513" s="136">
        <v>0</v>
      </c>
      <c r="CB513" s="136">
        <v>0</v>
      </c>
      <c r="CD513" s="136">
        <v>0</v>
      </c>
      <c r="CE513" s="136">
        <v>0</v>
      </c>
      <c r="CF513" s="136">
        <v>0</v>
      </c>
      <c r="CG513" s="136">
        <v>0</v>
      </c>
      <c r="CH513" s="136">
        <v>0</v>
      </c>
      <c r="CI513" s="136">
        <v>0</v>
      </c>
      <c r="CJ513" s="136">
        <v>0</v>
      </c>
      <c r="CK513" s="138">
        <v>0</v>
      </c>
      <c r="CL513" s="138">
        <v>0</v>
      </c>
      <c r="CM513" s="136">
        <v>0</v>
      </c>
      <c r="CN513" s="136">
        <v>0</v>
      </c>
      <c r="CO513" s="85">
        <v>43686</v>
      </c>
      <c r="CP513" s="83" t="s">
        <v>4559</v>
      </c>
      <c r="CQ513" s="83" t="s">
        <v>102</v>
      </c>
      <c r="CR513" s="83" t="s">
        <v>482</v>
      </c>
      <c r="CS513" s="83">
        <v>508</v>
      </c>
      <c r="CT513" s="83" t="s">
        <v>483</v>
      </c>
      <c r="CU513" s="83">
        <v>1</v>
      </c>
      <c r="CV513" s="83">
        <v>0</v>
      </c>
      <c r="CW513" s="83">
        <v>0</v>
      </c>
      <c r="CX513" s="83" t="s">
        <v>109</v>
      </c>
      <c r="CY513" s="83" t="s">
        <v>583</v>
      </c>
      <c r="CZ513" s="83">
        <v>0</v>
      </c>
      <c r="DA513" s="83">
        <v>0</v>
      </c>
      <c r="DB513" s="83">
        <f t="shared" si="31"/>
        <v>0</v>
      </c>
      <c r="DC513" s="83" t="s">
        <v>497</v>
      </c>
      <c r="DE513" s="136">
        <v>1</v>
      </c>
      <c r="DF513" s="136">
        <v>1</v>
      </c>
      <c r="DG513" s="215" t="s">
        <v>269</v>
      </c>
      <c r="DH513" s="136">
        <v>1</v>
      </c>
      <c r="DI513" s="136">
        <v>1</v>
      </c>
      <c r="DJ513" s="215" t="s">
        <v>269</v>
      </c>
      <c r="EE513" s="136" t="b">
        <v>1</v>
      </c>
      <c r="EF513" s="136" t="b">
        <v>1</v>
      </c>
      <c r="EG513" s="136" t="b">
        <v>1</v>
      </c>
      <c r="EH513" s="136" t="b">
        <v>1</v>
      </c>
      <c r="EL513" s="215" t="s">
        <v>269</v>
      </c>
    </row>
    <row r="514" spans="1:142" ht="60" customHeight="1" x14ac:dyDescent="0.55000000000000004">
      <c r="A514" s="83" t="s">
        <v>130</v>
      </c>
      <c r="B514" s="83" t="s">
        <v>98</v>
      </c>
      <c r="C514">
        <v>544610</v>
      </c>
      <c r="D514" t="s">
        <v>1158</v>
      </c>
      <c r="E514" t="s">
        <v>1158</v>
      </c>
      <c r="F514" s="83" t="s">
        <v>108</v>
      </c>
      <c r="G514" s="213">
        <v>36313</v>
      </c>
      <c r="H514" s="83" t="s">
        <v>102</v>
      </c>
      <c r="I514" s="213">
        <v>43114</v>
      </c>
      <c r="J514" s="83" t="s">
        <v>228</v>
      </c>
      <c r="K514" s="214">
        <v>484146166142</v>
      </c>
      <c r="L514" s="83" t="s">
        <v>135</v>
      </c>
      <c r="M514" s="213">
        <v>43602</v>
      </c>
      <c r="N514">
        <v>336583</v>
      </c>
      <c r="O514" s="145" t="s">
        <v>567</v>
      </c>
      <c r="P514" s="145" t="s">
        <v>99</v>
      </c>
      <c r="Q514" s="145" t="s">
        <v>100</v>
      </c>
      <c r="R514" s="145" t="s">
        <v>567</v>
      </c>
      <c r="V514">
        <v>4411</v>
      </c>
      <c r="W514" s="83" t="s">
        <v>101</v>
      </c>
      <c r="X514" s="83" t="s">
        <v>103</v>
      </c>
      <c r="Y514" t="s">
        <v>2476</v>
      </c>
      <c r="Z514" s="83" t="s">
        <v>102</v>
      </c>
      <c r="AA514" s="83" t="s">
        <v>102</v>
      </c>
      <c r="AB514" t="s">
        <v>3464</v>
      </c>
      <c r="AC514" s="83" t="s">
        <v>4037</v>
      </c>
      <c r="AD514" s="83" t="s">
        <v>144</v>
      </c>
      <c r="AE514" s="83" t="s">
        <v>105</v>
      </c>
      <c r="AF514" t="s">
        <v>2476</v>
      </c>
      <c r="AG514" s="83" t="s">
        <v>102</v>
      </c>
      <c r="AH514" s="83" t="s">
        <v>102</v>
      </c>
      <c r="AI514" t="s">
        <v>3464</v>
      </c>
      <c r="AJ514" s="83" t="s">
        <v>4037</v>
      </c>
      <c r="AK514" s="83" t="s">
        <v>144</v>
      </c>
      <c r="AL514" s="83" t="s">
        <v>105</v>
      </c>
      <c r="AM514" s="87" t="s">
        <v>106</v>
      </c>
      <c r="AN514" t="s">
        <v>2476</v>
      </c>
      <c r="AO514" t="s">
        <v>3464</v>
      </c>
      <c r="AP514" s="83" t="s">
        <v>4037</v>
      </c>
      <c r="AQ514" s="83" t="s">
        <v>144</v>
      </c>
      <c r="AR514" s="87" t="s">
        <v>106</v>
      </c>
      <c r="AT514" s="83" t="s">
        <v>107</v>
      </c>
      <c r="AU514" s="146" t="s">
        <v>107</v>
      </c>
      <c r="AV514" s="146" t="s">
        <v>107</v>
      </c>
      <c r="AX514" s="110" t="s">
        <v>107</v>
      </c>
      <c r="AY514" s="111"/>
      <c r="AZ514" s="112">
        <f t="shared" ca="1" si="32"/>
        <v>5289</v>
      </c>
      <c r="BA514" s="136">
        <f t="shared" ca="1" si="33"/>
        <v>66</v>
      </c>
      <c r="BB514" s="114" t="s">
        <v>134</v>
      </c>
      <c r="BC514" s="114" t="s">
        <v>108</v>
      </c>
      <c r="BD514" s="114"/>
      <c r="BE514" s="115" t="s">
        <v>102</v>
      </c>
      <c r="BF514" s="115" t="s">
        <v>102</v>
      </c>
      <c r="BG514" s="115" t="s">
        <v>102</v>
      </c>
      <c r="BH514" s="115" t="s">
        <v>102</v>
      </c>
      <c r="BI514" s="116"/>
      <c r="BJ514" s="117" t="s">
        <v>109</v>
      </c>
      <c r="BK514" s="117" t="s">
        <v>109</v>
      </c>
      <c r="BL514" s="83">
        <f t="shared" ca="1" si="34"/>
        <v>84</v>
      </c>
      <c r="BM514" s="83" t="s">
        <v>108</v>
      </c>
      <c r="BN514" s="83">
        <v>0</v>
      </c>
      <c r="BO514" s="83" t="s">
        <v>108</v>
      </c>
      <c r="BP514" s="83">
        <v>-882455</v>
      </c>
      <c r="BQ514" s="83" t="s">
        <v>198</v>
      </c>
      <c r="BR514" s="83" t="s">
        <v>164</v>
      </c>
      <c r="BS514" s="83" t="s">
        <v>499</v>
      </c>
      <c r="BT514" s="83">
        <v>-882455</v>
      </c>
      <c r="BU514" s="83" t="s">
        <v>198</v>
      </c>
      <c r="BV514" s="83" t="s">
        <v>164</v>
      </c>
      <c r="BW514" s="83" t="s">
        <v>499</v>
      </c>
      <c r="BY514" s="136">
        <v>0</v>
      </c>
      <c r="BZ514" s="136">
        <v>0</v>
      </c>
      <c r="CA514" s="136">
        <v>0</v>
      </c>
      <c r="CB514" s="136">
        <v>0</v>
      </c>
      <c r="CD514" s="136">
        <v>0</v>
      </c>
      <c r="CE514" s="136">
        <v>0</v>
      </c>
      <c r="CF514" s="136">
        <v>0</v>
      </c>
      <c r="CG514" s="136">
        <v>0</v>
      </c>
      <c r="CH514" s="136">
        <v>0</v>
      </c>
      <c r="CI514" s="136">
        <v>0</v>
      </c>
      <c r="CJ514" s="136">
        <v>0</v>
      </c>
      <c r="CK514" s="138">
        <v>0</v>
      </c>
      <c r="CL514" s="138">
        <v>0</v>
      </c>
      <c r="CM514" s="136">
        <v>0</v>
      </c>
      <c r="CN514" s="136">
        <v>0</v>
      </c>
      <c r="CO514" s="85">
        <v>43687</v>
      </c>
      <c r="CP514" s="83" t="s">
        <v>4560</v>
      </c>
      <c r="CQ514" s="83" t="s">
        <v>102</v>
      </c>
      <c r="CR514" s="83" t="s">
        <v>482</v>
      </c>
      <c r="CS514" s="83">
        <v>509</v>
      </c>
      <c r="CT514" s="83" t="s">
        <v>483</v>
      </c>
      <c r="CU514" s="83">
        <v>1</v>
      </c>
      <c r="CV514" s="83">
        <v>0</v>
      </c>
      <c r="CW514" s="83">
        <v>0</v>
      </c>
      <c r="CX514" s="83" t="s">
        <v>109</v>
      </c>
      <c r="CY514" s="83" t="s">
        <v>583</v>
      </c>
      <c r="CZ514" s="83">
        <v>0</v>
      </c>
      <c r="DA514" s="83">
        <v>0</v>
      </c>
      <c r="DB514" s="83">
        <f t="shared" ref="DB514:DB577" si="35">IF(COUNT($DE514:$DP514)&lt;SUM($DE514:$DP514),1,0)</f>
        <v>0</v>
      </c>
      <c r="DC514" s="83" t="s">
        <v>497</v>
      </c>
      <c r="DE514" s="136">
        <v>1</v>
      </c>
      <c r="DF514" s="136">
        <v>1</v>
      </c>
      <c r="DG514" s="215" t="s">
        <v>269</v>
      </c>
      <c r="DH514" s="136">
        <v>1</v>
      </c>
      <c r="DI514" s="136">
        <v>1</v>
      </c>
      <c r="DJ514" s="215" t="s">
        <v>269</v>
      </c>
      <c r="EE514" s="136" t="b">
        <v>1</v>
      </c>
      <c r="EF514" s="136" t="b">
        <v>1</v>
      </c>
      <c r="EG514" s="136" t="b">
        <v>1</v>
      </c>
      <c r="EH514" s="136" t="b">
        <v>1</v>
      </c>
      <c r="EL514" s="215" t="s">
        <v>269</v>
      </c>
    </row>
    <row r="515" spans="1:142" ht="60" customHeight="1" x14ac:dyDescent="0.55000000000000004">
      <c r="A515" s="83" t="s">
        <v>130</v>
      </c>
      <c r="B515" s="83" t="s">
        <v>98</v>
      </c>
      <c r="C515">
        <v>747950</v>
      </c>
      <c r="D515" t="s">
        <v>1159</v>
      </c>
      <c r="E515" t="s">
        <v>1159</v>
      </c>
      <c r="F515" s="83" t="s">
        <v>108</v>
      </c>
      <c r="G515" s="213">
        <v>32846</v>
      </c>
      <c r="H515" s="83" t="s">
        <v>102</v>
      </c>
      <c r="I515" s="213">
        <v>43396</v>
      </c>
      <c r="J515" s="83" t="s">
        <v>228</v>
      </c>
      <c r="K515" s="214">
        <v>955885420753</v>
      </c>
      <c r="L515" s="83" t="s">
        <v>97</v>
      </c>
      <c r="M515" s="213">
        <v>43532</v>
      </c>
      <c r="N515">
        <v>916675</v>
      </c>
      <c r="O515" s="145" t="s">
        <v>567</v>
      </c>
      <c r="P515" s="145" t="s">
        <v>99</v>
      </c>
      <c r="Q515" s="145" t="s">
        <v>100</v>
      </c>
      <c r="R515" s="145" t="s">
        <v>567</v>
      </c>
      <c r="V515">
        <v>3047</v>
      </c>
      <c r="W515" s="83" t="s">
        <v>1804</v>
      </c>
      <c r="X515" s="83" t="s">
        <v>103</v>
      </c>
      <c r="Y515" t="s">
        <v>2477</v>
      </c>
      <c r="Z515" s="83" t="s">
        <v>102</v>
      </c>
      <c r="AA515" s="83" t="s">
        <v>102</v>
      </c>
      <c r="AB515" t="s">
        <v>3465</v>
      </c>
      <c r="AC515" s="83" t="s">
        <v>4038</v>
      </c>
      <c r="AD515" s="83" t="s">
        <v>111</v>
      </c>
      <c r="AE515" s="83" t="s">
        <v>105</v>
      </c>
      <c r="AF515" t="s">
        <v>2477</v>
      </c>
      <c r="AG515" s="83" t="s">
        <v>102</v>
      </c>
      <c r="AH515" s="83" t="s">
        <v>102</v>
      </c>
      <c r="AI515" t="s">
        <v>3465</v>
      </c>
      <c r="AJ515" s="83" t="s">
        <v>4038</v>
      </c>
      <c r="AK515" s="83" t="s">
        <v>111</v>
      </c>
      <c r="AL515" s="83" t="s">
        <v>105</v>
      </c>
      <c r="AM515" s="87" t="s">
        <v>106</v>
      </c>
      <c r="AN515" t="s">
        <v>2477</v>
      </c>
      <c r="AO515" t="s">
        <v>3465</v>
      </c>
      <c r="AP515" s="83" t="s">
        <v>4038</v>
      </c>
      <c r="AQ515" s="83" t="s">
        <v>144</v>
      </c>
      <c r="AR515" s="87" t="s">
        <v>106</v>
      </c>
      <c r="AT515" s="83" t="s">
        <v>107</v>
      </c>
      <c r="AU515" s="146" t="s">
        <v>107</v>
      </c>
      <c r="AV515" s="146" t="s">
        <v>107</v>
      </c>
      <c r="AX515" s="110" t="s">
        <v>107</v>
      </c>
      <c r="AY515" s="111"/>
      <c r="AZ515" s="112">
        <f t="shared" ref="AZ515:AZ578" ca="1" si="36">RANDBETWEEN(1000,9999)</f>
        <v>5481</v>
      </c>
      <c r="BA515" s="136">
        <f t="shared" ca="1" si="33"/>
        <v>46</v>
      </c>
      <c r="BB515" s="114" t="s">
        <v>136</v>
      </c>
      <c r="BC515" s="114" t="s">
        <v>108</v>
      </c>
      <c r="BD515" s="114"/>
      <c r="BE515" s="115" t="s">
        <v>102</v>
      </c>
      <c r="BF515" s="115" t="s">
        <v>102</v>
      </c>
      <c r="BG515" s="115" t="s">
        <v>102</v>
      </c>
      <c r="BH515" s="115" t="s">
        <v>102</v>
      </c>
      <c r="BI515" s="116"/>
      <c r="BJ515" s="117" t="s">
        <v>109</v>
      </c>
      <c r="BK515" s="117" t="s">
        <v>109</v>
      </c>
      <c r="BL515" s="83">
        <f t="shared" ca="1" si="34"/>
        <v>17</v>
      </c>
      <c r="BM515" s="83" t="s">
        <v>270</v>
      </c>
      <c r="BN515" s="83">
        <v>0</v>
      </c>
      <c r="BO515" s="83" t="s">
        <v>108</v>
      </c>
      <c r="BP515" s="83">
        <v>-884190</v>
      </c>
      <c r="BQ515" s="83" t="s">
        <v>381</v>
      </c>
      <c r="BR515" s="83" t="s">
        <v>157</v>
      </c>
      <c r="BS515" s="83" t="s">
        <v>502</v>
      </c>
      <c r="BT515" s="83">
        <v>-884190</v>
      </c>
      <c r="BU515" s="83" t="s">
        <v>381</v>
      </c>
      <c r="BV515" s="83" t="s">
        <v>157</v>
      </c>
      <c r="BW515" s="83" t="s">
        <v>502</v>
      </c>
      <c r="BY515" s="136">
        <v>0</v>
      </c>
      <c r="BZ515" s="136">
        <v>0</v>
      </c>
      <c r="CA515" s="136">
        <v>0</v>
      </c>
      <c r="CB515" s="136">
        <v>0</v>
      </c>
      <c r="CD515" s="136">
        <v>0</v>
      </c>
      <c r="CE515" s="136">
        <v>0</v>
      </c>
      <c r="CF515" s="136">
        <v>0</v>
      </c>
      <c r="CG515" s="136">
        <v>0</v>
      </c>
      <c r="CH515" s="136">
        <v>0</v>
      </c>
      <c r="CI515" s="136">
        <v>0</v>
      </c>
      <c r="CJ515" s="136">
        <v>0</v>
      </c>
      <c r="CK515" s="138">
        <v>0</v>
      </c>
      <c r="CL515" s="138">
        <v>0</v>
      </c>
      <c r="CM515" s="136">
        <v>0</v>
      </c>
      <c r="CN515" s="136">
        <v>0</v>
      </c>
      <c r="CO515" s="85">
        <v>43688</v>
      </c>
      <c r="CP515" s="83" t="s">
        <v>4561</v>
      </c>
      <c r="CQ515" s="83" t="s">
        <v>102</v>
      </c>
      <c r="CR515" s="83" t="s">
        <v>482</v>
      </c>
      <c r="CS515" s="83">
        <v>510</v>
      </c>
      <c r="CT515" s="83" t="s">
        <v>483</v>
      </c>
      <c r="CU515" s="83">
        <v>1</v>
      </c>
      <c r="CV515" s="83">
        <v>0</v>
      </c>
      <c r="CW515" s="83">
        <v>0</v>
      </c>
      <c r="CX515" s="83" t="s">
        <v>109</v>
      </c>
      <c r="CY515" s="83" t="s">
        <v>583</v>
      </c>
      <c r="CZ515" s="83">
        <v>0</v>
      </c>
      <c r="DA515" s="83">
        <v>0</v>
      </c>
      <c r="DB515" s="83">
        <f t="shared" si="35"/>
        <v>0</v>
      </c>
      <c r="DC515" s="83" t="s">
        <v>497</v>
      </c>
      <c r="DE515" s="136">
        <v>1</v>
      </c>
      <c r="DF515" s="136">
        <v>1</v>
      </c>
      <c r="DG515" s="215" t="s">
        <v>269</v>
      </c>
      <c r="DH515" s="136">
        <v>1</v>
      </c>
      <c r="DI515" s="136">
        <v>1</v>
      </c>
      <c r="DJ515" s="215" t="s">
        <v>269</v>
      </c>
      <c r="EE515" s="136" t="b">
        <v>1</v>
      </c>
      <c r="EF515" s="136" t="b">
        <v>1</v>
      </c>
      <c r="EG515" s="136" t="b">
        <v>1</v>
      </c>
      <c r="EH515" s="136" t="b">
        <v>1</v>
      </c>
      <c r="EL515" s="215" t="s">
        <v>269</v>
      </c>
    </row>
    <row r="516" spans="1:142" ht="60" customHeight="1" x14ac:dyDescent="0.55000000000000004">
      <c r="A516" s="83" t="s">
        <v>130</v>
      </c>
      <c r="B516" s="83" t="s">
        <v>98</v>
      </c>
      <c r="C516">
        <v>187467</v>
      </c>
      <c r="D516" t="s">
        <v>884</v>
      </c>
      <c r="E516" t="s">
        <v>884</v>
      </c>
      <c r="F516" s="83" t="s">
        <v>108</v>
      </c>
      <c r="G516" s="213">
        <v>34896</v>
      </c>
      <c r="H516" s="83" t="s">
        <v>102</v>
      </c>
      <c r="I516" s="213">
        <v>43168</v>
      </c>
      <c r="J516" s="83" t="s">
        <v>228</v>
      </c>
      <c r="K516" s="214">
        <v>968546305961</v>
      </c>
      <c r="L516" s="83" t="s">
        <v>126</v>
      </c>
      <c r="M516" s="213">
        <v>43709</v>
      </c>
      <c r="N516">
        <v>625129</v>
      </c>
      <c r="O516" s="145" t="s">
        <v>567</v>
      </c>
      <c r="P516" s="145" t="s">
        <v>99</v>
      </c>
      <c r="Q516" s="145" t="s">
        <v>100</v>
      </c>
      <c r="R516" s="145" t="s">
        <v>567</v>
      </c>
      <c r="V516">
        <v>8772</v>
      </c>
      <c r="W516" s="83" t="s">
        <v>101</v>
      </c>
      <c r="X516" s="83" t="s">
        <v>103</v>
      </c>
      <c r="Y516" t="s">
        <v>2478</v>
      </c>
      <c r="Z516" s="83" t="s">
        <v>102</v>
      </c>
      <c r="AA516" s="83" t="s">
        <v>102</v>
      </c>
      <c r="AB516" t="s">
        <v>3466</v>
      </c>
      <c r="AC516" s="83" t="s">
        <v>4039</v>
      </c>
      <c r="AD516" s="83" t="s">
        <v>144</v>
      </c>
      <c r="AE516" s="83" t="s">
        <v>105</v>
      </c>
      <c r="AF516" t="s">
        <v>2478</v>
      </c>
      <c r="AG516" s="83" t="s">
        <v>102</v>
      </c>
      <c r="AH516" s="83" t="s">
        <v>102</v>
      </c>
      <c r="AI516" t="s">
        <v>3466</v>
      </c>
      <c r="AJ516" s="83" t="s">
        <v>4039</v>
      </c>
      <c r="AK516" s="83" t="s">
        <v>144</v>
      </c>
      <c r="AL516" s="83" t="s">
        <v>105</v>
      </c>
      <c r="AM516" s="87" t="s">
        <v>106</v>
      </c>
      <c r="AN516" t="s">
        <v>2478</v>
      </c>
      <c r="AO516" t="s">
        <v>3466</v>
      </c>
      <c r="AP516" s="83" t="s">
        <v>4039</v>
      </c>
      <c r="AQ516" s="83" t="s">
        <v>111</v>
      </c>
      <c r="AR516" s="87" t="s">
        <v>106</v>
      </c>
      <c r="AT516" s="83" t="s">
        <v>107</v>
      </c>
      <c r="AU516" s="146" t="s">
        <v>107</v>
      </c>
      <c r="AV516" s="146" t="s">
        <v>107</v>
      </c>
      <c r="AX516" s="110" t="s">
        <v>107</v>
      </c>
      <c r="AY516" s="111"/>
      <c r="AZ516" s="112">
        <f t="shared" ca="1" si="36"/>
        <v>8308</v>
      </c>
      <c r="BA516" s="136">
        <f t="shared" ca="1" si="33"/>
        <v>30</v>
      </c>
      <c r="BB516" s="114" t="s">
        <v>134</v>
      </c>
      <c r="BC516" s="114" t="s">
        <v>108</v>
      </c>
      <c r="BD516" s="114"/>
      <c r="BE516" s="115" t="s">
        <v>102</v>
      </c>
      <c r="BF516" s="115" t="s">
        <v>102</v>
      </c>
      <c r="BG516" s="115" t="s">
        <v>102</v>
      </c>
      <c r="BH516" s="115" t="s">
        <v>102</v>
      </c>
      <c r="BI516" s="116"/>
      <c r="BJ516" s="117" t="s">
        <v>109</v>
      </c>
      <c r="BK516" s="117" t="s">
        <v>109</v>
      </c>
      <c r="BL516" s="83">
        <f t="shared" ca="1" si="34"/>
        <v>29</v>
      </c>
      <c r="BM516" s="83" t="s">
        <v>108</v>
      </c>
      <c r="BN516" s="83">
        <v>0</v>
      </c>
      <c r="BO516" s="83" t="s">
        <v>108</v>
      </c>
      <c r="BP516" s="83">
        <v>-885925</v>
      </c>
      <c r="BQ516" s="83" t="s">
        <v>312</v>
      </c>
      <c r="BR516" s="83" t="s">
        <v>153</v>
      </c>
      <c r="BS516" s="83" t="s">
        <v>499</v>
      </c>
      <c r="BT516" s="83">
        <v>-885925</v>
      </c>
      <c r="BU516" s="83" t="s">
        <v>312</v>
      </c>
      <c r="BV516" s="83" t="s">
        <v>153</v>
      </c>
      <c r="BW516" s="83" t="s">
        <v>499</v>
      </c>
      <c r="BY516" s="136">
        <v>0</v>
      </c>
      <c r="BZ516" s="136">
        <v>0</v>
      </c>
      <c r="CA516" s="136">
        <v>0</v>
      </c>
      <c r="CB516" s="136">
        <v>0</v>
      </c>
      <c r="CD516" s="136">
        <v>0</v>
      </c>
      <c r="CE516" s="136">
        <v>0</v>
      </c>
      <c r="CF516" s="136">
        <v>0</v>
      </c>
      <c r="CG516" s="136">
        <v>0</v>
      </c>
      <c r="CH516" s="136">
        <v>0</v>
      </c>
      <c r="CI516" s="136">
        <v>0</v>
      </c>
      <c r="CJ516" s="136">
        <v>0</v>
      </c>
      <c r="CK516" s="138">
        <v>0</v>
      </c>
      <c r="CL516" s="138">
        <v>0</v>
      </c>
      <c r="CM516" s="136">
        <v>0</v>
      </c>
      <c r="CN516" s="136">
        <v>0</v>
      </c>
      <c r="CO516" s="85">
        <v>43689</v>
      </c>
      <c r="CP516" s="83" t="s">
        <v>4562</v>
      </c>
      <c r="CQ516" s="83" t="s">
        <v>102</v>
      </c>
      <c r="CR516" s="83" t="s">
        <v>482</v>
      </c>
      <c r="CS516" s="83">
        <v>511</v>
      </c>
      <c r="CT516" s="83" t="s">
        <v>483</v>
      </c>
      <c r="CU516" s="83">
        <v>1</v>
      </c>
      <c r="CV516" s="83">
        <v>0</v>
      </c>
      <c r="CW516" s="83">
        <v>0</v>
      </c>
      <c r="CX516" s="83" t="s">
        <v>109</v>
      </c>
      <c r="CY516" s="83" t="s">
        <v>583</v>
      </c>
      <c r="CZ516" s="83">
        <v>0</v>
      </c>
      <c r="DA516" s="83">
        <v>0</v>
      </c>
      <c r="DB516" s="83">
        <f t="shared" si="35"/>
        <v>0</v>
      </c>
      <c r="DC516" s="83" t="s">
        <v>497</v>
      </c>
      <c r="DE516" s="136">
        <v>1</v>
      </c>
      <c r="DF516" s="136">
        <v>1</v>
      </c>
      <c r="DG516" s="215" t="s">
        <v>269</v>
      </c>
      <c r="DH516" s="136">
        <v>1</v>
      </c>
      <c r="DI516" s="136">
        <v>1</v>
      </c>
      <c r="DJ516" s="215" t="s">
        <v>269</v>
      </c>
      <c r="EE516" s="136" t="b">
        <v>1</v>
      </c>
      <c r="EF516" s="136" t="b">
        <v>1</v>
      </c>
      <c r="EG516" s="136" t="b">
        <v>1</v>
      </c>
      <c r="EH516" s="136" t="b">
        <v>1</v>
      </c>
      <c r="EL516" s="215" t="s">
        <v>269</v>
      </c>
    </row>
    <row r="517" spans="1:142" ht="60" customHeight="1" x14ac:dyDescent="0.55000000000000004">
      <c r="A517" s="83" t="s">
        <v>130</v>
      </c>
      <c r="B517" s="83" t="s">
        <v>98</v>
      </c>
      <c r="C517">
        <v>284616</v>
      </c>
      <c r="D517" t="s">
        <v>1160</v>
      </c>
      <c r="E517" t="s">
        <v>1160</v>
      </c>
      <c r="F517" s="83" t="s">
        <v>108</v>
      </c>
      <c r="G517" s="213">
        <v>42007</v>
      </c>
      <c r="H517" s="83" t="s">
        <v>102</v>
      </c>
      <c r="I517" s="213">
        <v>43460</v>
      </c>
      <c r="J517" s="83" t="s">
        <v>228</v>
      </c>
      <c r="K517" s="214">
        <v>370430387191</v>
      </c>
      <c r="L517" s="83" t="s">
        <v>135</v>
      </c>
      <c r="M517" s="213">
        <v>43529</v>
      </c>
      <c r="N517">
        <v>601006</v>
      </c>
      <c r="O517" s="145" t="s">
        <v>567</v>
      </c>
      <c r="P517" s="145" t="s">
        <v>99</v>
      </c>
      <c r="Q517" s="145" t="s">
        <v>100</v>
      </c>
      <c r="R517" s="145" t="s">
        <v>567</v>
      </c>
      <c r="V517">
        <v>5648</v>
      </c>
      <c r="W517" s="83" t="s">
        <v>101</v>
      </c>
      <c r="X517" s="83" t="s">
        <v>103</v>
      </c>
      <c r="Y517" t="s">
        <v>2479</v>
      </c>
      <c r="Z517" s="83" t="s">
        <v>102</v>
      </c>
      <c r="AA517" s="83" t="s">
        <v>102</v>
      </c>
      <c r="AB517" t="s">
        <v>3467</v>
      </c>
      <c r="AC517" s="83" t="s">
        <v>3940</v>
      </c>
      <c r="AD517" s="83" t="s">
        <v>144</v>
      </c>
      <c r="AE517" s="83" t="s">
        <v>105</v>
      </c>
      <c r="AF517" t="s">
        <v>2479</v>
      </c>
      <c r="AG517" s="83" t="s">
        <v>102</v>
      </c>
      <c r="AH517" s="83" t="s">
        <v>102</v>
      </c>
      <c r="AI517" t="s">
        <v>3467</v>
      </c>
      <c r="AJ517" s="83" t="s">
        <v>3940</v>
      </c>
      <c r="AK517" s="83" t="s">
        <v>144</v>
      </c>
      <c r="AL517" s="83" t="s">
        <v>105</v>
      </c>
      <c r="AM517" s="87" t="s">
        <v>106</v>
      </c>
      <c r="AN517" t="s">
        <v>2479</v>
      </c>
      <c r="AO517" t="s">
        <v>3467</v>
      </c>
      <c r="AP517" s="83" t="s">
        <v>3940</v>
      </c>
      <c r="AQ517" s="83" t="s">
        <v>144</v>
      </c>
      <c r="AR517" s="87" t="s">
        <v>106</v>
      </c>
      <c r="AT517" s="83" t="s">
        <v>107</v>
      </c>
      <c r="AU517" s="146" t="s">
        <v>107</v>
      </c>
      <c r="AV517" s="146" t="s">
        <v>107</v>
      </c>
      <c r="AX517" s="110" t="s">
        <v>107</v>
      </c>
      <c r="AY517" s="111"/>
      <c r="AZ517" s="112">
        <f t="shared" ca="1" si="36"/>
        <v>7674</v>
      </c>
      <c r="BA517" s="136">
        <f t="shared" ca="1" si="33"/>
        <v>34</v>
      </c>
      <c r="BB517" s="114" t="s">
        <v>134</v>
      </c>
      <c r="BC517" s="114" t="s">
        <v>108</v>
      </c>
      <c r="BD517" s="114"/>
      <c r="BE517" s="115" t="s">
        <v>102</v>
      </c>
      <c r="BF517" s="115" t="s">
        <v>102</v>
      </c>
      <c r="BG517" s="115" t="s">
        <v>102</v>
      </c>
      <c r="BH517" s="115" t="s">
        <v>102</v>
      </c>
      <c r="BI517" s="116"/>
      <c r="BJ517" s="117" t="s">
        <v>109</v>
      </c>
      <c r="BK517" s="117" t="s">
        <v>109</v>
      </c>
      <c r="BL517" s="83">
        <f t="shared" ca="1" si="34"/>
        <v>38</v>
      </c>
      <c r="BM517" s="83" t="s">
        <v>108</v>
      </c>
      <c r="BN517" s="83">
        <v>0</v>
      </c>
      <c r="BO517" s="83" t="s">
        <v>108</v>
      </c>
      <c r="BP517" s="83">
        <v>-887660</v>
      </c>
      <c r="BQ517" s="83" t="s">
        <v>198</v>
      </c>
      <c r="BR517" s="83" t="s">
        <v>164</v>
      </c>
      <c r="BS517" s="83" t="s">
        <v>499</v>
      </c>
      <c r="BT517" s="83">
        <v>-887660</v>
      </c>
      <c r="BU517" s="83" t="s">
        <v>198</v>
      </c>
      <c r="BV517" s="83" t="s">
        <v>164</v>
      </c>
      <c r="BW517" s="83" t="s">
        <v>499</v>
      </c>
      <c r="BY517" s="136">
        <v>0</v>
      </c>
      <c r="BZ517" s="136">
        <v>0</v>
      </c>
      <c r="CA517" s="136">
        <v>0</v>
      </c>
      <c r="CB517" s="136">
        <v>0</v>
      </c>
      <c r="CD517" s="136">
        <v>0</v>
      </c>
      <c r="CE517" s="136">
        <v>0</v>
      </c>
      <c r="CF517" s="136">
        <v>0</v>
      </c>
      <c r="CG517" s="136">
        <v>0</v>
      </c>
      <c r="CH517" s="136">
        <v>0</v>
      </c>
      <c r="CI517" s="136">
        <v>0</v>
      </c>
      <c r="CJ517" s="136">
        <v>0</v>
      </c>
      <c r="CK517" s="138">
        <v>0</v>
      </c>
      <c r="CL517" s="138">
        <v>0</v>
      </c>
      <c r="CM517" s="136">
        <v>0</v>
      </c>
      <c r="CN517" s="136">
        <v>0</v>
      </c>
      <c r="CO517" s="85">
        <v>43690</v>
      </c>
      <c r="CP517" s="83" t="s">
        <v>4563</v>
      </c>
      <c r="CQ517" s="83" t="s">
        <v>102</v>
      </c>
      <c r="CR517" s="83" t="s">
        <v>482</v>
      </c>
      <c r="CS517" s="83">
        <v>512</v>
      </c>
      <c r="CT517" s="83" t="s">
        <v>483</v>
      </c>
      <c r="CU517" s="83">
        <v>1</v>
      </c>
      <c r="CV517" s="83">
        <v>0</v>
      </c>
      <c r="CW517" s="83">
        <v>0</v>
      </c>
      <c r="CX517" s="83" t="s">
        <v>109</v>
      </c>
      <c r="CY517" s="83" t="s">
        <v>583</v>
      </c>
      <c r="CZ517" s="83">
        <v>0</v>
      </c>
      <c r="DA517" s="83">
        <v>0</v>
      </c>
      <c r="DB517" s="83">
        <f t="shared" si="35"/>
        <v>0</v>
      </c>
      <c r="DC517" s="83" t="s">
        <v>497</v>
      </c>
      <c r="DE517" s="136">
        <v>1</v>
      </c>
      <c r="DF517" s="136">
        <v>1</v>
      </c>
      <c r="DG517" s="215" t="s">
        <v>269</v>
      </c>
      <c r="DH517" s="136">
        <v>1</v>
      </c>
      <c r="DI517" s="136">
        <v>1</v>
      </c>
      <c r="DJ517" s="215" t="s">
        <v>269</v>
      </c>
      <c r="EE517" s="136" t="b">
        <v>1</v>
      </c>
      <c r="EF517" s="136" t="b">
        <v>1</v>
      </c>
      <c r="EG517" s="136" t="b">
        <v>1</v>
      </c>
      <c r="EH517" s="136" t="b">
        <v>1</v>
      </c>
      <c r="EL517" s="215" t="s">
        <v>269</v>
      </c>
    </row>
    <row r="518" spans="1:142" ht="60" customHeight="1" x14ac:dyDescent="0.55000000000000004">
      <c r="A518" s="83" t="s">
        <v>130</v>
      </c>
      <c r="B518" s="83" t="s">
        <v>98</v>
      </c>
      <c r="C518">
        <v>501689</v>
      </c>
      <c r="D518" t="s">
        <v>1161</v>
      </c>
      <c r="E518" t="s">
        <v>1161</v>
      </c>
      <c r="F518" s="83" t="s">
        <v>108</v>
      </c>
      <c r="G518" s="213">
        <v>25858</v>
      </c>
      <c r="H518" s="83" t="s">
        <v>102</v>
      </c>
      <c r="I518" s="213">
        <v>43254</v>
      </c>
      <c r="J518" s="83" t="s">
        <v>228</v>
      </c>
      <c r="K518" s="214">
        <v>721077816708</v>
      </c>
      <c r="L518" s="83" t="s">
        <v>97</v>
      </c>
      <c r="M518" s="213">
        <v>43661</v>
      </c>
      <c r="N518">
        <v>594441</v>
      </c>
      <c r="O518" s="145" t="s">
        <v>567</v>
      </c>
      <c r="P518" s="145" t="s">
        <v>99</v>
      </c>
      <c r="Q518" s="145" t="s">
        <v>100</v>
      </c>
      <c r="R518" s="145" t="s">
        <v>567</v>
      </c>
      <c r="V518">
        <v>9207</v>
      </c>
      <c r="W518" s="83" t="s">
        <v>1805</v>
      </c>
      <c r="X518" s="83" t="s">
        <v>103</v>
      </c>
      <c r="Y518" t="s">
        <v>2480</v>
      </c>
      <c r="Z518" s="83" t="s">
        <v>102</v>
      </c>
      <c r="AA518" s="83" t="s">
        <v>102</v>
      </c>
      <c r="AB518" t="s">
        <v>3468</v>
      </c>
      <c r="AC518" s="83" t="s">
        <v>3941</v>
      </c>
      <c r="AD518" s="83" t="s">
        <v>111</v>
      </c>
      <c r="AE518" s="83" t="s">
        <v>105</v>
      </c>
      <c r="AF518" t="s">
        <v>2480</v>
      </c>
      <c r="AG518" s="83" t="s">
        <v>102</v>
      </c>
      <c r="AH518" s="83" t="s">
        <v>102</v>
      </c>
      <c r="AI518" t="s">
        <v>3468</v>
      </c>
      <c r="AJ518" s="83" t="s">
        <v>3941</v>
      </c>
      <c r="AK518" s="83" t="s">
        <v>111</v>
      </c>
      <c r="AL518" s="83" t="s">
        <v>105</v>
      </c>
      <c r="AM518" s="87" t="s">
        <v>106</v>
      </c>
      <c r="AN518" t="s">
        <v>2480</v>
      </c>
      <c r="AO518" t="s">
        <v>3468</v>
      </c>
      <c r="AP518" s="83" t="s">
        <v>3941</v>
      </c>
      <c r="AQ518" s="83" t="s">
        <v>144</v>
      </c>
      <c r="AR518" s="87" t="s">
        <v>106</v>
      </c>
      <c r="AT518" s="83" t="s">
        <v>107</v>
      </c>
      <c r="AU518" s="146" t="s">
        <v>107</v>
      </c>
      <c r="AV518" s="146" t="s">
        <v>107</v>
      </c>
      <c r="AX518" s="110" t="s">
        <v>107</v>
      </c>
      <c r="AY518" s="111"/>
      <c r="AZ518" s="112">
        <f t="shared" ca="1" si="36"/>
        <v>6347</v>
      </c>
      <c r="BA518" s="136">
        <f t="shared" ref="BA518:BA581" ca="1" si="37">RANDBETWEEN(1,99)</f>
        <v>94</v>
      </c>
      <c r="BB518" s="114" t="s">
        <v>136</v>
      </c>
      <c r="BC518" s="114" t="s">
        <v>108</v>
      </c>
      <c r="BD518" s="114"/>
      <c r="BE518" s="115" t="s">
        <v>102</v>
      </c>
      <c r="BF518" s="115" t="s">
        <v>102</v>
      </c>
      <c r="BG518" s="115" t="s">
        <v>102</v>
      </c>
      <c r="BH518" s="115" t="s">
        <v>102</v>
      </c>
      <c r="BI518" s="116"/>
      <c r="BJ518" s="117" t="s">
        <v>109</v>
      </c>
      <c r="BK518" s="117" t="s">
        <v>109</v>
      </c>
      <c r="BL518" s="83">
        <f t="shared" ref="BL518:BL581" ca="1" si="38">RANDBETWEEN(0,99)</f>
        <v>45</v>
      </c>
      <c r="BM518" s="83" t="s">
        <v>270</v>
      </c>
      <c r="BN518" s="83">
        <v>0</v>
      </c>
      <c r="BO518" s="83" t="s">
        <v>108</v>
      </c>
      <c r="BP518" s="83">
        <v>-889395</v>
      </c>
      <c r="BQ518" s="83" t="s">
        <v>381</v>
      </c>
      <c r="BR518" s="83" t="s">
        <v>157</v>
      </c>
      <c r="BS518" s="83" t="s">
        <v>502</v>
      </c>
      <c r="BT518" s="83">
        <v>-889395</v>
      </c>
      <c r="BU518" s="83" t="s">
        <v>381</v>
      </c>
      <c r="BV518" s="83" t="s">
        <v>157</v>
      </c>
      <c r="BW518" s="83" t="s">
        <v>502</v>
      </c>
      <c r="BY518" s="136">
        <v>0</v>
      </c>
      <c r="BZ518" s="136">
        <v>0</v>
      </c>
      <c r="CA518" s="136">
        <v>0</v>
      </c>
      <c r="CB518" s="136">
        <v>0</v>
      </c>
      <c r="CD518" s="136">
        <v>0</v>
      </c>
      <c r="CE518" s="136">
        <v>0</v>
      </c>
      <c r="CF518" s="136">
        <v>0</v>
      </c>
      <c r="CG518" s="136">
        <v>0</v>
      </c>
      <c r="CH518" s="136">
        <v>0</v>
      </c>
      <c r="CI518" s="136">
        <v>0</v>
      </c>
      <c r="CJ518" s="136">
        <v>0</v>
      </c>
      <c r="CK518" s="138">
        <v>0</v>
      </c>
      <c r="CL518" s="138">
        <v>0</v>
      </c>
      <c r="CM518" s="136">
        <v>0</v>
      </c>
      <c r="CN518" s="136">
        <v>0</v>
      </c>
      <c r="CO518" s="85">
        <v>43691</v>
      </c>
      <c r="CP518" s="83" t="s">
        <v>4564</v>
      </c>
      <c r="CQ518" s="83" t="s">
        <v>102</v>
      </c>
      <c r="CR518" s="83" t="s">
        <v>482</v>
      </c>
      <c r="CS518" s="83">
        <v>513</v>
      </c>
      <c r="CT518" s="83" t="s">
        <v>483</v>
      </c>
      <c r="CU518" s="83">
        <v>1</v>
      </c>
      <c r="CV518" s="83">
        <v>0</v>
      </c>
      <c r="CW518" s="83">
        <v>0</v>
      </c>
      <c r="CX518" s="83" t="s">
        <v>109</v>
      </c>
      <c r="CY518" s="83" t="s">
        <v>583</v>
      </c>
      <c r="CZ518" s="83">
        <v>0</v>
      </c>
      <c r="DA518" s="83">
        <v>0</v>
      </c>
      <c r="DB518" s="83">
        <f t="shared" si="35"/>
        <v>0</v>
      </c>
      <c r="DC518" s="83" t="s">
        <v>497</v>
      </c>
      <c r="DE518" s="136">
        <v>1</v>
      </c>
      <c r="DF518" s="136">
        <v>1</v>
      </c>
      <c r="DG518" s="215" t="s">
        <v>269</v>
      </c>
      <c r="DH518" s="136">
        <v>1</v>
      </c>
      <c r="DI518" s="136">
        <v>1</v>
      </c>
      <c r="DJ518" s="215" t="s">
        <v>269</v>
      </c>
      <c r="EE518" s="136" t="b">
        <v>1</v>
      </c>
      <c r="EF518" s="136" t="b">
        <v>1</v>
      </c>
      <c r="EG518" s="136" t="b">
        <v>1</v>
      </c>
      <c r="EH518" s="136" t="b">
        <v>1</v>
      </c>
      <c r="EL518" s="215" t="s">
        <v>269</v>
      </c>
    </row>
    <row r="519" spans="1:142" ht="60" customHeight="1" x14ac:dyDescent="0.55000000000000004">
      <c r="A519" s="83" t="s">
        <v>130</v>
      </c>
      <c r="B519" s="83" t="s">
        <v>98</v>
      </c>
      <c r="C519">
        <v>808551</v>
      </c>
      <c r="D519" t="s">
        <v>1162</v>
      </c>
      <c r="E519" t="s">
        <v>1162</v>
      </c>
      <c r="F519" s="83" t="s">
        <v>108</v>
      </c>
      <c r="G519" s="213">
        <v>33082</v>
      </c>
      <c r="H519" s="83" t="s">
        <v>102</v>
      </c>
      <c r="I519" s="213">
        <v>43264</v>
      </c>
      <c r="J519" s="83" t="s">
        <v>228</v>
      </c>
      <c r="K519" s="214">
        <v>519001741776</v>
      </c>
      <c r="L519" s="83" t="s">
        <v>135</v>
      </c>
      <c r="M519" s="213">
        <v>43613</v>
      </c>
      <c r="N519">
        <v>604180</v>
      </c>
      <c r="O519" s="145" t="s">
        <v>567</v>
      </c>
      <c r="P519" s="145" t="s">
        <v>99</v>
      </c>
      <c r="Q519" s="145" t="s">
        <v>100</v>
      </c>
      <c r="R519" s="145" t="s">
        <v>567</v>
      </c>
      <c r="V519">
        <v>2099</v>
      </c>
      <c r="W519" s="83" t="s">
        <v>101</v>
      </c>
      <c r="X519" s="83" t="s">
        <v>103</v>
      </c>
      <c r="Y519" t="s">
        <v>2481</v>
      </c>
      <c r="Z519" s="83" t="s">
        <v>102</v>
      </c>
      <c r="AA519" s="83" t="s">
        <v>102</v>
      </c>
      <c r="AB519" t="s">
        <v>3469</v>
      </c>
      <c r="AC519" s="83" t="s">
        <v>3942</v>
      </c>
      <c r="AD519" s="83" t="s">
        <v>144</v>
      </c>
      <c r="AE519" s="83" t="s">
        <v>105</v>
      </c>
      <c r="AF519" t="s">
        <v>2481</v>
      </c>
      <c r="AG519" s="83" t="s">
        <v>102</v>
      </c>
      <c r="AH519" s="83" t="s">
        <v>102</v>
      </c>
      <c r="AI519" t="s">
        <v>3469</v>
      </c>
      <c r="AJ519" s="83" t="s">
        <v>3942</v>
      </c>
      <c r="AK519" s="83" t="s">
        <v>144</v>
      </c>
      <c r="AL519" s="83" t="s">
        <v>105</v>
      </c>
      <c r="AM519" s="87" t="s">
        <v>106</v>
      </c>
      <c r="AN519" t="s">
        <v>2481</v>
      </c>
      <c r="AO519" t="s">
        <v>3469</v>
      </c>
      <c r="AP519" s="83" t="s">
        <v>3942</v>
      </c>
      <c r="AQ519" s="83" t="s">
        <v>111</v>
      </c>
      <c r="AR519" s="87" t="s">
        <v>106</v>
      </c>
      <c r="AT519" s="83" t="s">
        <v>107</v>
      </c>
      <c r="AU519" s="146" t="s">
        <v>107</v>
      </c>
      <c r="AV519" s="146" t="s">
        <v>107</v>
      </c>
      <c r="AX519" s="110" t="s">
        <v>107</v>
      </c>
      <c r="AY519" s="111"/>
      <c r="AZ519" s="112">
        <f t="shared" ca="1" si="36"/>
        <v>3525</v>
      </c>
      <c r="BA519" s="136">
        <f t="shared" ca="1" si="37"/>
        <v>7</v>
      </c>
      <c r="BB519" s="114" t="s">
        <v>134</v>
      </c>
      <c r="BC519" s="114" t="s">
        <v>108</v>
      </c>
      <c r="BD519" s="114"/>
      <c r="BE519" s="115" t="s">
        <v>102</v>
      </c>
      <c r="BF519" s="115" t="s">
        <v>102</v>
      </c>
      <c r="BG519" s="115" t="s">
        <v>102</v>
      </c>
      <c r="BH519" s="115" t="s">
        <v>102</v>
      </c>
      <c r="BI519" s="116"/>
      <c r="BJ519" s="117" t="s">
        <v>109</v>
      </c>
      <c r="BK519" s="117" t="s">
        <v>109</v>
      </c>
      <c r="BL519" s="83">
        <f t="shared" ca="1" si="38"/>
        <v>10</v>
      </c>
      <c r="BM519" s="83" t="s">
        <v>108</v>
      </c>
      <c r="BN519" s="83">
        <v>0</v>
      </c>
      <c r="BO519" s="83" t="s">
        <v>108</v>
      </c>
      <c r="BP519" s="83">
        <v>-891130</v>
      </c>
      <c r="BQ519" s="83" t="s">
        <v>312</v>
      </c>
      <c r="BR519" s="83" t="s">
        <v>153</v>
      </c>
      <c r="BS519" s="83" t="s">
        <v>499</v>
      </c>
      <c r="BT519" s="83">
        <v>-891130</v>
      </c>
      <c r="BU519" s="83" t="s">
        <v>312</v>
      </c>
      <c r="BV519" s="83" t="s">
        <v>153</v>
      </c>
      <c r="BW519" s="83" t="s">
        <v>499</v>
      </c>
      <c r="BY519" s="136">
        <v>0</v>
      </c>
      <c r="BZ519" s="136">
        <v>0</v>
      </c>
      <c r="CA519" s="136">
        <v>0</v>
      </c>
      <c r="CB519" s="136">
        <v>0</v>
      </c>
      <c r="CD519" s="136">
        <v>0</v>
      </c>
      <c r="CE519" s="136">
        <v>0</v>
      </c>
      <c r="CF519" s="136">
        <v>0</v>
      </c>
      <c r="CG519" s="136">
        <v>0</v>
      </c>
      <c r="CH519" s="136">
        <v>0</v>
      </c>
      <c r="CI519" s="136">
        <v>0</v>
      </c>
      <c r="CJ519" s="136">
        <v>0</v>
      </c>
      <c r="CK519" s="138">
        <v>0</v>
      </c>
      <c r="CL519" s="138">
        <v>0</v>
      </c>
      <c r="CM519" s="136">
        <v>0</v>
      </c>
      <c r="CN519" s="136">
        <v>0</v>
      </c>
      <c r="CO519" s="85">
        <v>43692</v>
      </c>
      <c r="CP519" s="83" t="s">
        <v>4565</v>
      </c>
      <c r="CQ519" s="83" t="s">
        <v>102</v>
      </c>
      <c r="CR519" s="83" t="s">
        <v>482</v>
      </c>
      <c r="CS519" s="83">
        <v>514</v>
      </c>
      <c r="CT519" s="83" t="s">
        <v>483</v>
      </c>
      <c r="CU519" s="83">
        <v>1</v>
      </c>
      <c r="CV519" s="83">
        <v>0</v>
      </c>
      <c r="CW519" s="83">
        <v>0</v>
      </c>
      <c r="CX519" s="83" t="s">
        <v>109</v>
      </c>
      <c r="CY519" s="83" t="s">
        <v>583</v>
      </c>
      <c r="CZ519" s="83">
        <v>0</v>
      </c>
      <c r="DA519" s="83">
        <v>0</v>
      </c>
      <c r="DB519" s="83">
        <f t="shared" si="35"/>
        <v>0</v>
      </c>
      <c r="DC519" s="83" t="s">
        <v>497</v>
      </c>
      <c r="DE519" s="136">
        <v>1</v>
      </c>
      <c r="DF519" s="136">
        <v>1</v>
      </c>
      <c r="DG519" s="215" t="s">
        <v>269</v>
      </c>
      <c r="DH519" s="136">
        <v>1</v>
      </c>
      <c r="DI519" s="136">
        <v>1</v>
      </c>
      <c r="DJ519" s="215" t="s">
        <v>269</v>
      </c>
      <c r="EE519" s="136" t="b">
        <v>1</v>
      </c>
      <c r="EF519" s="136" t="b">
        <v>1</v>
      </c>
      <c r="EG519" s="136" t="b">
        <v>1</v>
      </c>
      <c r="EH519" s="136" t="b">
        <v>1</v>
      </c>
      <c r="EL519" s="215" t="s">
        <v>269</v>
      </c>
    </row>
    <row r="520" spans="1:142" ht="60" customHeight="1" x14ac:dyDescent="0.55000000000000004">
      <c r="A520" s="83" t="s">
        <v>130</v>
      </c>
      <c r="B520" s="83" t="s">
        <v>98</v>
      </c>
      <c r="C520">
        <v>795814</v>
      </c>
      <c r="D520" t="s">
        <v>1163</v>
      </c>
      <c r="E520" t="s">
        <v>1163</v>
      </c>
      <c r="F520" s="83" t="s">
        <v>108</v>
      </c>
      <c r="G520" s="213">
        <v>26237</v>
      </c>
      <c r="H520" s="83" t="s">
        <v>102</v>
      </c>
      <c r="I520" s="213">
        <v>43317</v>
      </c>
      <c r="J520" s="83" t="s">
        <v>228</v>
      </c>
      <c r="K520" s="214">
        <v>456217543709</v>
      </c>
      <c r="L520" s="83" t="s">
        <v>97</v>
      </c>
      <c r="M520" s="213">
        <v>43494</v>
      </c>
      <c r="N520">
        <v>963055</v>
      </c>
      <c r="O520" s="145" t="s">
        <v>567</v>
      </c>
      <c r="P520" s="145" t="s">
        <v>99</v>
      </c>
      <c r="Q520" s="145" t="s">
        <v>100</v>
      </c>
      <c r="R520" s="145" t="s">
        <v>567</v>
      </c>
      <c r="V520">
        <v>3896</v>
      </c>
      <c r="W520" s="83" t="s">
        <v>101</v>
      </c>
      <c r="X520" s="83" t="s">
        <v>103</v>
      </c>
      <c r="Y520" t="s">
        <v>2482</v>
      </c>
      <c r="Z520" s="83" t="s">
        <v>102</v>
      </c>
      <c r="AA520" s="83" t="s">
        <v>102</v>
      </c>
      <c r="AB520" t="s">
        <v>3470</v>
      </c>
      <c r="AC520" s="83" t="s">
        <v>3943</v>
      </c>
      <c r="AD520" s="83" t="s">
        <v>144</v>
      </c>
      <c r="AE520" s="83" t="s">
        <v>105</v>
      </c>
      <c r="AF520" t="s">
        <v>2482</v>
      </c>
      <c r="AG520" s="83" t="s">
        <v>102</v>
      </c>
      <c r="AH520" s="83" t="s">
        <v>102</v>
      </c>
      <c r="AI520" t="s">
        <v>3470</v>
      </c>
      <c r="AJ520" s="83" t="s">
        <v>3943</v>
      </c>
      <c r="AK520" s="83" t="s">
        <v>144</v>
      </c>
      <c r="AL520" s="83" t="s">
        <v>105</v>
      </c>
      <c r="AM520" s="87" t="s">
        <v>106</v>
      </c>
      <c r="AN520" t="s">
        <v>2482</v>
      </c>
      <c r="AO520" t="s">
        <v>3470</v>
      </c>
      <c r="AP520" s="83" t="s">
        <v>3943</v>
      </c>
      <c r="AQ520" s="83" t="s">
        <v>144</v>
      </c>
      <c r="AR520" s="87" t="s">
        <v>106</v>
      </c>
      <c r="AT520" s="83" t="s">
        <v>107</v>
      </c>
      <c r="AU520" s="146" t="s">
        <v>107</v>
      </c>
      <c r="AV520" s="146" t="s">
        <v>107</v>
      </c>
      <c r="AX520" s="110" t="s">
        <v>107</v>
      </c>
      <c r="AY520" s="111"/>
      <c r="AZ520" s="112">
        <f t="shared" ca="1" si="36"/>
        <v>9910</v>
      </c>
      <c r="BA520" s="136">
        <f t="shared" ca="1" si="37"/>
        <v>36</v>
      </c>
      <c r="BB520" s="114" t="s">
        <v>134</v>
      </c>
      <c r="BC520" s="114" t="s">
        <v>108</v>
      </c>
      <c r="BD520" s="114"/>
      <c r="BE520" s="115" t="s">
        <v>102</v>
      </c>
      <c r="BF520" s="115" t="s">
        <v>102</v>
      </c>
      <c r="BG520" s="115" t="s">
        <v>102</v>
      </c>
      <c r="BH520" s="115" t="s">
        <v>102</v>
      </c>
      <c r="BI520" s="116"/>
      <c r="BJ520" s="117" t="s">
        <v>109</v>
      </c>
      <c r="BK520" s="117" t="s">
        <v>109</v>
      </c>
      <c r="BL520" s="83">
        <f t="shared" ca="1" si="38"/>
        <v>4</v>
      </c>
      <c r="BM520" s="83" t="s">
        <v>108</v>
      </c>
      <c r="BN520" s="83">
        <v>0</v>
      </c>
      <c r="BO520" s="83" t="s">
        <v>108</v>
      </c>
      <c r="BP520" s="83">
        <v>-892865</v>
      </c>
      <c r="BQ520" s="83" t="s">
        <v>198</v>
      </c>
      <c r="BR520" s="83" t="s">
        <v>164</v>
      </c>
      <c r="BS520" s="83" t="s">
        <v>499</v>
      </c>
      <c r="BT520" s="83">
        <v>-892865</v>
      </c>
      <c r="BU520" s="83" t="s">
        <v>198</v>
      </c>
      <c r="BV520" s="83" t="s">
        <v>164</v>
      </c>
      <c r="BW520" s="83" t="s">
        <v>499</v>
      </c>
      <c r="BY520" s="136">
        <v>0</v>
      </c>
      <c r="BZ520" s="136">
        <v>0</v>
      </c>
      <c r="CA520" s="136">
        <v>0</v>
      </c>
      <c r="CB520" s="136">
        <v>0</v>
      </c>
      <c r="CD520" s="136">
        <v>0</v>
      </c>
      <c r="CE520" s="136">
        <v>0</v>
      </c>
      <c r="CF520" s="136">
        <v>0</v>
      </c>
      <c r="CG520" s="136">
        <v>0</v>
      </c>
      <c r="CH520" s="136">
        <v>0</v>
      </c>
      <c r="CI520" s="136">
        <v>0</v>
      </c>
      <c r="CJ520" s="136">
        <v>0</v>
      </c>
      <c r="CK520" s="138">
        <v>0</v>
      </c>
      <c r="CL520" s="138">
        <v>0</v>
      </c>
      <c r="CM520" s="136">
        <v>0</v>
      </c>
      <c r="CN520" s="136">
        <v>0</v>
      </c>
      <c r="CO520" s="85">
        <v>43693</v>
      </c>
      <c r="CP520" s="83" t="s">
        <v>4566</v>
      </c>
      <c r="CQ520" s="83" t="s">
        <v>102</v>
      </c>
      <c r="CR520" s="83" t="s">
        <v>482</v>
      </c>
      <c r="CS520" s="83">
        <v>515</v>
      </c>
      <c r="CT520" s="83" t="s">
        <v>483</v>
      </c>
      <c r="CU520" s="83">
        <v>1</v>
      </c>
      <c r="CV520" s="83">
        <v>0</v>
      </c>
      <c r="CW520" s="83">
        <v>0</v>
      </c>
      <c r="CX520" s="83" t="s">
        <v>109</v>
      </c>
      <c r="CY520" s="83" t="s">
        <v>583</v>
      </c>
      <c r="CZ520" s="83">
        <v>0</v>
      </c>
      <c r="DA520" s="83">
        <v>0</v>
      </c>
      <c r="DB520" s="83">
        <f t="shared" si="35"/>
        <v>0</v>
      </c>
      <c r="DC520" s="83" t="s">
        <v>497</v>
      </c>
      <c r="DE520" s="136">
        <v>1</v>
      </c>
      <c r="DF520" s="136">
        <v>1</v>
      </c>
      <c r="DG520" s="215" t="s">
        <v>269</v>
      </c>
      <c r="DH520" s="136">
        <v>1</v>
      </c>
      <c r="DI520" s="136">
        <v>1</v>
      </c>
      <c r="DJ520" s="215" t="s">
        <v>269</v>
      </c>
      <c r="EE520" s="136" t="b">
        <v>1</v>
      </c>
      <c r="EF520" s="136" t="b">
        <v>1</v>
      </c>
      <c r="EG520" s="136" t="b">
        <v>1</v>
      </c>
      <c r="EH520" s="136" t="b">
        <v>1</v>
      </c>
      <c r="EL520" s="215" t="s">
        <v>269</v>
      </c>
    </row>
    <row r="521" spans="1:142" ht="60" customHeight="1" x14ac:dyDescent="0.55000000000000004">
      <c r="A521" s="83" t="s">
        <v>130</v>
      </c>
      <c r="B521" s="83" t="s">
        <v>98</v>
      </c>
      <c r="C521">
        <v>998105</v>
      </c>
      <c r="D521" t="s">
        <v>1164</v>
      </c>
      <c r="E521" t="s">
        <v>1164</v>
      </c>
      <c r="F521" s="83" t="s">
        <v>108</v>
      </c>
      <c r="G521" s="213">
        <v>30244</v>
      </c>
      <c r="H521" s="83" t="s">
        <v>102</v>
      </c>
      <c r="I521" s="213">
        <v>43376</v>
      </c>
      <c r="J521" s="83" t="s">
        <v>228</v>
      </c>
      <c r="K521" s="214">
        <v>642210824714</v>
      </c>
      <c r="L521" s="83" t="s">
        <v>126</v>
      </c>
      <c r="M521" s="213">
        <v>43621</v>
      </c>
      <c r="N521">
        <v>287944</v>
      </c>
      <c r="O521" s="145" t="s">
        <v>567</v>
      </c>
      <c r="P521" s="145" t="s">
        <v>99</v>
      </c>
      <c r="Q521" s="145" t="s">
        <v>100</v>
      </c>
      <c r="R521" s="145" t="s">
        <v>567</v>
      </c>
      <c r="V521">
        <v>4968</v>
      </c>
      <c r="W521" s="83" t="s">
        <v>1806</v>
      </c>
      <c r="X521" s="83" t="s">
        <v>103</v>
      </c>
      <c r="Y521" t="s">
        <v>2483</v>
      </c>
      <c r="Z521" s="83" t="s">
        <v>102</v>
      </c>
      <c r="AA521" s="83" t="s">
        <v>102</v>
      </c>
      <c r="AB521" t="s">
        <v>3471</v>
      </c>
      <c r="AC521" s="83" t="s">
        <v>3944</v>
      </c>
      <c r="AD521" s="83" t="s">
        <v>111</v>
      </c>
      <c r="AE521" s="83" t="s">
        <v>105</v>
      </c>
      <c r="AF521" t="s">
        <v>2483</v>
      </c>
      <c r="AG521" s="83" t="s">
        <v>102</v>
      </c>
      <c r="AH521" s="83" t="s">
        <v>102</v>
      </c>
      <c r="AI521" t="s">
        <v>3471</v>
      </c>
      <c r="AJ521" s="83" t="s">
        <v>3944</v>
      </c>
      <c r="AK521" s="83" t="s">
        <v>111</v>
      </c>
      <c r="AL521" s="83" t="s">
        <v>105</v>
      </c>
      <c r="AM521" s="87" t="s">
        <v>106</v>
      </c>
      <c r="AN521" t="s">
        <v>2483</v>
      </c>
      <c r="AO521" t="s">
        <v>3471</v>
      </c>
      <c r="AP521" s="83" t="s">
        <v>3944</v>
      </c>
      <c r="AQ521" s="83" t="s">
        <v>144</v>
      </c>
      <c r="AR521" s="87" t="s">
        <v>106</v>
      </c>
      <c r="AT521" s="83" t="s">
        <v>107</v>
      </c>
      <c r="AU521" s="146" t="s">
        <v>107</v>
      </c>
      <c r="AV521" s="146" t="s">
        <v>107</v>
      </c>
      <c r="AX521" s="110" t="s">
        <v>107</v>
      </c>
      <c r="AY521" s="111"/>
      <c r="AZ521" s="112">
        <f t="shared" ca="1" si="36"/>
        <v>1429</v>
      </c>
      <c r="BA521" s="136">
        <f t="shared" ca="1" si="37"/>
        <v>56</v>
      </c>
      <c r="BB521" s="114" t="s">
        <v>136</v>
      </c>
      <c r="BC521" s="114" t="s">
        <v>108</v>
      </c>
      <c r="BD521" s="114"/>
      <c r="BE521" s="115" t="s">
        <v>102</v>
      </c>
      <c r="BF521" s="115" t="s">
        <v>102</v>
      </c>
      <c r="BG521" s="115" t="s">
        <v>102</v>
      </c>
      <c r="BH521" s="115" t="s">
        <v>102</v>
      </c>
      <c r="BI521" s="116"/>
      <c r="BJ521" s="117" t="s">
        <v>109</v>
      </c>
      <c r="BK521" s="117" t="s">
        <v>109</v>
      </c>
      <c r="BL521" s="83">
        <f t="shared" ca="1" si="38"/>
        <v>30</v>
      </c>
      <c r="BM521" s="83" t="s">
        <v>270</v>
      </c>
      <c r="BN521" s="83">
        <v>0</v>
      </c>
      <c r="BO521" s="83" t="s">
        <v>108</v>
      </c>
      <c r="BP521" s="83">
        <v>-894600</v>
      </c>
      <c r="BQ521" s="83" t="s">
        <v>381</v>
      </c>
      <c r="BR521" s="83" t="s">
        <v>157</v>
      </c>
      <c r="BS521" s="83" t="s">
        <v>502</v>
      </c>
      <c r="BT521" s="83">
        <v>-894600</v>
      </c>
      <c r="BU521" s="83" t="s">
        <v>381</v>
      </c>
      <c r="BV521" s="83" t="s">
        <v>157</v>
      </c>
      <c r="BW521" s="83" t="s">
        <v>502</v>
      </c>
      <c r="BY521" s="136">
        <v>0</v>
      </c>
      <c r="BZ521" s="136">
        <v>0</v>
      </c>
      <c r="CA521" s="136">
        <v>0</v>
      </c>
      <c r="CB521" s="136">
        <v>0</v>
      </c>
      <c r="CD521" s="136">
        <v>0</v>
      </c>
      <c r="CE521" s="136">
        <v>0</v>
      </c>
      <c r="CF521" s="136">
        <v>0</v>
      </c>
      <c r="CG521" s="136">
        <v>0</v>
      </c>
      <c r="CH521" s="136">
        <v>0</v>
      </c>
      <c r="CI521" s="136">
        <v>0</v>
      </c>
      <c r="CJ521" s="136">
        <v>0</v>
      </c>
      <c r="CK521" s="138">
        <v>0</v>
      </c>
      <c r="CL521" s="138">
        <v>0</v>
      </c>
      <c r="CM521" s="136">
        <v>0</v>
      </c>
      <c r="CN521" s="136">
        <v>0</v>
      </c>
      <c r="CO521" s="85">
        <v>43694</v>
      </c>
      <c r="CP521" s="83" t="s">
        <v>4567</v>
      </c>
      <c r="CQ521" s="83" t="s">
        <v>102</v>
      </c>
      <c r="CR521" s="83" t="s">
        <v>482</v>
      </c>
      <c r="CS521" s="83">
        <v>516</v>
      </c>
      <c r="CT521" s="83" t="s">
        <v>483</v>
      </c>
      <c r="CU521" s="83">
        <v>1</v>
      </c>
      <c r="CV521" s="83">
        <v>0</v>
      </c>
      <c r="CW521" s="83">
        <v>0</v>
      </c>
      <c r="CX521" s="83" t="s">
        <v>109</v>
      </c>
      <c r="CY521" s="83" t="s">
        <v>583</v>
      </c>
      <c r="CZ521" s="83">
        <v>0</v>
      </c>
      <c r="DA521" s="83">
        <v>0</v>
      </c>
      <c r="DB521" s="83">
        <f t="shared" si="35"/>
        <v>0</v>
      </c>
      <c r="DC521" s="83" t="s">
        <v>497</v>
      </c>
      <c r="DE521" s="136">
        <v>1</v>
      </c>
      <c r="DF521" s="136">
        <v>1</v>
      </c>
      <c r="DG521" s="215" t="s">
        <v>269</v>
      </c>
      <c r="DH521" s="136">
        <v>1</v>
      </c>
      <c r="DI521" s="136">
        <v>1</v>
      </c>
      <c r="DJ521" s="215" t="s">
        <v>269</v>
      </c>
      <c r="EE521" s="136" t="b">
        <v>1</v>
      </c>
      <c r="EF521" s="136" t="b">
        <v>1</v>
      </c>
      <c r="EG521" s="136" t="b">
        <v>1</v>
      </c>
      <c r="EH521" s="136" t="b">
        <v>1</v>
      </c>
      <c r="EL521" s="215" t="s">
        <v>269</v>
      </c>
    </row>
    <row r="522" spans="1:142" ht="60" customHeight="1" x14ac:dyDescent="0.55000000000000004">
      <c r="A522" s="83" t="s">
        <v>130</v>
      </c>
      <c r="B522" s="83" t="s">
        <v>98</v>
      </c>
      <c r="C522">
        <v>724332</v>
      </c>
      <c r="D522" t="s">
        <v>1165</v>
      </c>
      <c r="E522" t="s">
        <v>1165</v>
      </c>
      <c r="F522" s="83" t="s">
        <v>108</v>
      </c>
      <c r="G522" s="213">
        <v>42639</v>
      </c>
      <c r="H522" s="83" t="s">
        <v>102</v>
      </c>
      <c r="I522" s="213">
        <v>43377</v>
      </c>
      <c r="J522" s="83" t="s">
        <v>228</v>
      </c>
      <c r="K522" s="214">
        <v>630644127592</v>
      </c>
      <c r="L522" s="83" t="s">
        <v>135</v>
      </c>
      <c r="M522" s="213">
        <v>43533</v>
      </c>
      <c r="N522">
        <v>257699</v>
      </c>
      <c r="O522" s="145" t="s">
        <v>567</v>
      </c>
      <c r="P522" s="145" t="s">
        <v>99</v>
      </c>
      <c r="Q522" s="145" t="s">
        <v>100</v>
      </c>
      <c r="R522" s="145" t="s">
        <v>567</v>
      </c>
      <c r="V522">
        <v>2351</v>
      </c>
      <c r="W522" s="83" t="s">
        <v>101</v>
      </c>
      <c r="X522" s="83" t="s">
        <v>103</v>
      </c>
      <c r="Y522" t="s">
        <v>2484</v>
      </c>
      <c r="Z522" s="83" t="s">
        <v>102</v>
      </c>
      <c r="AA522" s="83" t="s">
        <v>102</v>
      </c>
      <c r="AB522" t="s">
        <v>3472</v>
      </c>
      <c r="AC522" s="83" t="s">
        <v>3945</v>
      </c>
      <c r="AD522" s="83" t="s">
        <v>144</v>
      </c>
      <c r="AE522" s="83" t="s">
        <v>105</v>
      </c>
      <c r="AF522" t="s">
        <v>2484</v>
      </c>
      <c r="AG522" s="83" t="s">
        <v>102</v>
      </c>
      <c r="AH522" s="83" t="s">
        <v>102</v>
      </c>
      <c r="AI522" t="s">
        <v>3472</v>
      </c>
      <c r="AJ522" s="83" t="s">
        <v>3945</v>
      </c>
      <c r="AK522" s="83" t="s">
        <v>144</v>
      </c>
      <c r="AL522" s="83" t="s">
        <v>105</v>
      </c>
      <c r="AM522" s="87" t="s">
        <v>106</v>
      </c>
      <c r="AN522" t="s">
        <v>2484</v>
      </c>
      <c r="AO522" t="s">
        <v>3472</v>
      </c>
      <c r="AP522" s="83" t="s">
        <v>3945</v>
      </c>
      <c r="AQ522" s="83" t="s">
        <v>111</v>
      </c>
      <c r="AR522" s="87" t="s">
        <v>106</v>
      </c>
      <c r="AT522" s="83" t="s">
        <v>107</v>
      </c>
      <c r="AU522" s="146" t="s">
        <v>107</v>
      </c>
      <c r="AV522" s="146" t="s">
        <v>107</v>
      </c>
      <c r="AX522" s="110" t="s">
        <v>107</v>
      </c>
      <c r="AY522" s="111"/>
      <c r="AZ522" s="112">
        <f t="shared" ca="1" si="36"/>
        <v>2381</v>
      </c>
      <c r="BA522" s="136">
        <f t="shared" ca="1" si="37"/>
        <v>61</v>
      </c>
      <c r="BB522" s="114" t="s">
        <v>134</v>
      </c>
      <c r="BC522" s="114" t="s">
        <v>108</v>
      </c>
      <c r="BD522" s="114"/>
      <c r="BE522" s="115" t="s">
        <v>102</v>
      </c>
      <c r="BF522" s="115" t="s">
        <v>102</v>
      </c>
      <c r="BG522" s="115" t="s">
        <v>102</v>
      </c>
      <c r="BH522" s="115" t="s">
        <v>102</v>
      </c>
      <c r="BI522" s="116"/>
      <c r="BJ522" s="117" t="s">
        <v>109</v>
      </c>
      <c r="BK522" s="117" t="s">
        <v>109</v>
      </c>
      <c r="BL522" s="83">
        <f t="shared" ca="1" si="38"/>
        <v>53</v>
      </c>
      <c r="BM522" s="83" t="s">
        <v>108</v>
      </c>
      <c r="BN522" s="83">
        <v>0</v>
      </c>
      <c r="BO522" s="83" t="s">
        <v>108</v>
      </c>
      <c r="BP522" s="83">
        <v>-896335</v>
      </c>
      <c r="BQ522" s="83" t="s">
        <v>312</v>
      </c>
      <c r="BR522" s="83" t="s">
        <v>153</v>
      </c>
      <c r="BS522" s="83" t="s">
        <v>499</v>
      </c>
      <c r="BT522" s="83">
        <v>-896335</v>
      </c>
      <c r="BU522" s="83" t="s">
        <v>312</v>
      </c>
      <c r="BV522" s="83" t="s">
        <v>153</v>
      </c>
      <c r="BW522" s="83" t="s">
        <v>499</v>
      </c>
      <c r="BY522" s="136">
        <v>0</v>
      </c>
      <c r="BZ522" s="136">
        <v>0</v>
      </c>
      <c r="CA522" s="136">
        <v>0</v>
      </c>
      <c r="CB522" s="136">
        <v>0</v>
      </c>
      <c r="CD522" s="136">
        <v>0</v>
      </c>
      <c r="CE522" s="136">
        <v>0</v>
      </c>
      <c r="CF522" s="136">
        <v>0</v>
      </c>
      <c r="CG522" s="136">
        <v>0</v>
      </c>
      <c r="CH522" s="136">
        <v>0</v>
      </c>
      <c r="CI522" s="136">
        <v>0</v>
      </c>
      <c r="CJ522" s="136">
        <v>0</v>
      </c>
      <c r="CK522" s="138">
        <v>0</v>
      </c>
      <c r="CL522" s="138">
        <v>0</v>
      </c>
      <c r="CM522" s="136">
        <v>0</v>
      </c>
      <c r="CN522" s="136">
        <v>0</v>
      </c>
      <c r="CO522" s="85">
        <v>43695</v>
      </c>
      <c r="CP522" s="83" t="s">
        <v>4568</v>
      </c>
      <c r="CQ522" s="83" t="s">
        <v>102</v>
      </c>
      <c r="CR522" s="83" t="s">
        <v>482</v>
      </c>
      <c r="CS522" s="83">
        <v>517</v>
      </c>
      <c r="CT522" s="83" t="s">
        <v>483</v>
      </c>
      <c r="CU522" s="83">
        <v>1</v>
      </c>
      <c r="CV522" s="83">
        <v>0</v>
      </c>
      <c r="CW522" s="83">
        <v>0</v>
      </c>
      <c r="CX522" s="83" t="s">
        <v>109</v>
      </c>
      <c r="CY522" s="83" t="s">
        <v>583</v>
      </c>
      <c r="CZ522" s="83">
        <v>0</v>
      </c>
      <c r="DA522" s="83">
        <v>0</v>
      </c>
      <c r="DB522" s="83">
        <f t="shared" si="35"/>
        <v>0</v>
      </c>
      <c r="DC522" s="83" t="s">
        <v>497</v>
      </c>
      <c r="DE522" s="136">
        <v>1</v>
      </c>
      <c r="DF522" s="136">
        <v>1</v>
      </c>
      <c r="DG522" s="215" t="s">
        <v>269</v>
      </c>
      <c r="DH522" s="136">
        <v>1</v>
      </c>
      <c r="DI522" s="136">
        <v>1</v>
      </c>
      <c r="DJ522" s="215" t="s">
        <v>269</v>
      </c>
      <c r="EE522" s="136" t="b">
        <v>1</v>
      </c>
      <c r="EF522" s="136" t="b">
        <v>1</v>
      </c>
      <c r="EG522" s="136" t="b">
        <v>1</v>
      </c>
      <c r="EH522" s="136" t="b">
        <v>1</v>
      </c>
      <c r="EL522" s="215" t="s">
        <v>269</v>
      </c>
    </row>
    <row r="523" spans="1:142" ht="60" customHeight="1" x14ac:dyDescent="0.55000000000000004">
      <c r="A523" s="83" t="s">
        <v>130</v>
      </c>
      <c r="B523" s="83" t="s">
        <v>98</v>
      </c>
      <c r="C523">
        <v>682164</v>
      </c>
      <c r="D523" t="s">
        <v>1166</v>
      </c>
      <c r="E523" t="s">
        <v>1166</v>
      </c>
      <c r="F523" s="83" t="s">
        <v>108</v>
      </c>
      <c r="G523" s="213">
        <v>41520</v>
      </c>
      <c r="H523" s="83" t="s">
        <v>102</v>
      </c>
      <c r="I523" s="213">
        <v>43379</v>
      </c>
      <c r="J523" s="83" t="s">
        <v>228</v>
      </c>
      <c r="K523" s="214">
        <v>881689077868</v>
      </c>
      <c r="L523" s="83" t="s">
        <v>97</v>
      </c>
      <c r="M523" s="213">
        <v>43554</v>
      </c>
      <c r="N523">
        <v>979375</v>
      </c>
      <c r="O523" s="145" t="s">
        <v>567</v>
      </c>
      <c r="P523" s="145" t="s">
        <v>99</v>
      </c>
      <c r="Q523" s="145" t="s">
        <v>100</v>
      </c>
      <c r="R523" s="145" t="s">
        <v>567</v>
      </c>
      <c r="V523">
        <v>7951</v>
      </c>
      <c r="W523" s="83" t="s">
        <v>101</v>
      </c>
      <c r="X523" s="83" t="s">
        <v>103</v>
      </c>
      <c r="Y523" t="s">
        <v>2485</v>
      </c>
      <c r="Z523" s="83" t="s">
        <v>102</v>
      </c>
      <c r="AA523" s="83" t="s">
        <v>102</v>
      </c>
      <c r="AB523" t="s">
        <v>3473</v>
      </c>
      <c r="AC523" s="83" t="s">
        <v>3946</v>
      </c>
      <c r="AD523" s="83" t="s">
        <v>144</v>
      </c>
      <c r="AE523" s="83" t="s">
        <v>105</v>
      </c>
      <c r="AF523" t="s">
        <v>2485</v>
      </c>
      <c r="AG523" s="83" t="s">
        <v>102</v>
      </c>
      <c r="AH523" s="83" t="s">
        <v>102</v>
      </c>
      <c r="AI523" t="s">
        <v>3473</v>
      </c>
      <c r="AJ523" s="83" t="s">
        <v>3946</v>
      </c>
      <c r="AK523" s="83" t="s">
        <v>144</v>
      </c>
      <c r="AL523" s="83" t="s">
        <v>105</v>
      </c>
      <c r="AM523" s="87" t="s">
        <v>106</v>
      </c>
      <c r="AN523" t="s">
        <v>2485</v>
      </c>
      <c r="AO523" t="s">
        <v>3473</v>
      </c>
      <c r="AP523" s="83" t="s">
        <v>3946</v>
      </c>
      <c r="AQ523" s="83" t="s">
        <v>144</v>
      </c>
      <c r="AR523" s="87" t="s">
        <v>106</v>
      </c>
      <c r="AT523" s="83" t="s">
        <v>107</v>
      </c>
      <c r="AU523" s="146" t="s">
        <v>107</v>
      </c>
      <c r="AV523" s="146" t="s">
        <v>107</v>
      </c>
      <c r="AX523" s="110" t="s">
        <v>107</v>
      </c>
      <c r="AY523" s="111"/>
      <c r="AZ523" s="112">
        <f t="shared" ca="1" si="36"/>
        <v>5507</v>
      </c>
      <c r="BA523" s="136">
        <f t="shared" ca="1" si="37"/>
        <v>91</v>
      </c>
      <c r="BB523" s="114" t="s">
        <v>134</v>
      </c>
      <c r="BC523" s="114" t="s">
        <v>108</v>
      </c>
      <c r="BD523" s="114"/>
      <c r="BE523" s="115" t="s">
        <v>102</v>
      </c>
      <c r="BF523" s="115" t="s">
        <v>102</v>
      </c>
      <c r="BG523" s="115" t="s">
        <v>102</v>
      </c>
      <c r="BH523" s="115" t="s">
        <v>102</v>
      </c>
      <c r="BI523" s="116"/>
      <c r="BJ523" s="117" t="s">
        <v>109</v>
      </c>
      <c r="BK523" s="117" t="s">
        <v>109</v>
      </c>
      <c r="BL523" s="83">
        <f t="shared" ca="1" si="38"/>
        <v>74</v>
      </c>
      <c r="BM523" s="83" t="s">
        <v>108</v>
      </c>
      <c r="BN523" s="83">
        <v>0</v>
      </c>
      <c r="BO523" s="83" t="s">
        <v>108</v>
      </c>
      <c r="BP523" s="83">
        <v>-898070</v>
      </c>
      <c r="BQ523" s="83" t="s">
        <v>198</v>
      </c>
      <c r="BR523" s="83" t="s">
        <v>164</v>
      </c>
      <c r="BS523" s="83" t="s">
        <v>499</v>
      </c>
      <c r="BT523" s="83">
        <v>-898070</v>
      </c>
      <c r="BU523" s="83" t="s">
        <v>198</v>
      </c>
      <c r="BV523" s="83" t="s">
        <v>164</v>
      </c>
      <c r="BW523" s="83" t="s">
        <v>499</v>
      </c>
      <c r="BY523" s="136">
        <v>0</v>
      </c>
      <c r="BZ523" s="136">
        <v>0</v>
      </c>
      <c r="CA523" s="136">
        <v>0</v>
      </c>
      <c r="CB523" s="136">
        <v>0</v>
      </c>
      <c r="CD523" s="136">
        <v>0</v>
      </c>
      <c r="CE523" s="136">
        <v>0</v>
      </c>
      <c r="CF523" s="136">
        <v>0</v>
      </c>
      <c r="CG523" s="136">
        <v>0</v>
      </c>
      <c r="CH523" s="136">
        <v>0</v>
      </c>
      <c r="CI523" s="136">
        <v>0</v>
      </c>
      <c r="CJ523" s="136">
        <v>0</v>
      </c>
      <c r="CK523" s="138">
        <v>0</v>
      </c>
      <c r="CL523" s="138">
        <v>0</v>
      </c>
      <c r="CM523" s="136">
        <v>0</v>
      </c>
      <c r="CN523" s="136">
        <v>0</v>
      </c>
      <c r="CO523" s="85">
        <v>43696</v>
      </c>
      <c r="CP523" s="83" t="s">
        <v>4569</v>
      </c>
      <c r="CQ523" s="83" t="s">
        <v>102</v>
      </c>
      <c r="CR523" s="83" t="s">
        <v>482</v>
      </c>
      <c r="CS523" s="83">
        <v>518</v>
      </c>
      <c r="CT523" s="83" t="s">
        <v>483</v>
      </c>
      <c r="CU523" s="83">
        <v>1</v>
      </c>
      <c r="CV523" s="83">
        <v>0</v>
      </c>
      <c r="CW523" s="83">
        <v>0</v>
      </c>
      <c r="CX523" s="83" t="s">
        <v>109</v>
      </c>
      <c r="CY523" s="83" t="s">
        <v>583</v>
      </c>
      <c r="CZ523" s="83">
        <v>0</v>
      </c>
      <c r="DA523" s="83">
        <v>0</v>
      </c>
      <c r="DB523" s="83">
        <f t="shared" si="35"/>
        <v>0</v>
      </c>
      <c r="DC523" s="83" t="s">
        <v>497</v>
      </c>
      <c r="DE523" s="136">
        <v>1</v>
      </c>
      <c r="DF523" s="136">
        <v>1</v>
      </c>
      <c r="DG523" s="215" t="s">
        <v>269</v>
      </c>
      <c r="DH523" s="136">
        <v>1</v>
      </c>
      <c r="DI523" s="136">
        <v>1</v>
      </c>
      <c r="DJ523" s="215" t="s">
        <v>269</v>
      </c>
      <c r="EE523" s="136" t="b">
        <v>1</v>
      </c>
      <c r="EF523" s="136" t="b">
        <v>1</v>
      </c>
      <c r="EG523" s="136" t="b">
        <v>1</v>
      </c>
      <c r="EH523" s="136" t="b">
        <v>1</v>
      </c>
      <c r="EL523" s="215" t="s">
        <v>269</v>
      </c>
    </row>
    <row r="524" spans="1:142" ht="60" customHeight="1" x14ac:dyDescent="0.55000000000000004">
      <c r="A524" s="83" t="s">
        <v>130</v>
      </c>
      <c r="B524" s="83" t="s">
        <v>98</v>
      </c>
      <c r="C524">
        <v>465310</v>
      </c>
      <c r="D524" t="s">
        <v>1167</v>
      </c>
      <c r="E524" t="s">
        <v>1167</v>
      </c>
      <c r="F524" s="83" t="s">
        <v>108</v>
      </c>
      <c r="G524" s="213">
        <v>37601</v>
      </c>
      <c r="H524" s="83" t="s">
        <v>102</v>
      </c>
      <c r="I524" s="213">
        <v>43404</v>
      </c>
      <c r="J524" s="83" t="s">
        <v>228</v>
      </c>
      <c r="K524" s="214">
        <v>114208846982</v>
      </c>
      <c r="L524" s="83" t="s">
        <v>135</v>
      </c>
      <c r="M524" s="213">
        <v>43721</v>
      </c>
      <c r="N524">
        <v>895952</v>
      </c>
      <c r="O524" s="145" t="s">
        <v>567</v>
      </c>
      <c r="P524" s="145" t="s">
        <v>99</v>
      </c>
      <c r="Q524" s="145" t="s">
        <v>100</v>
      </c>
      <c r="R524" s="145" t="s">
        <v>567</v>
      </c>
      <c r="V524">
        <v>7426</v>
      </c>
      <c r="W524" s="83" t="s">
        <v>1807</v>
      </c>
      <c r="X524" s="83" t="s">
        <v>103</v>
      </c>
      <c r="Y524" t="s">
        <v>2486</v>
      </c>
      <c r="Z524" s="83" t="s">
        <v>102</v>
      </c>
      <c r="AA524" s="83" t="s">
        <v>102</v>
      </c>
      <c r="AB524" t="s">
        <v>3474</v>
      </c>
      <c r="AC524" s="83" t="s">
        <v>3947</v>
      </c>
      <c r="AD524" s="83" t="s">
        <v>111</v>
      </c>
      <c r="AE524" s="83" t="s">
        <v>105</v>
      </c>
      <c r="AF524" t="s">
        <v>2486</v>
      </c>
      <c r="AG524" s="83" t="s">
        <v>102</v>
      </c>
      <c r="AH524" s="83" t="s">
        <v>102</v>
      </c>
      <c r="AI524" t="s">
        <v>3474</v>
      </c>
      <c r="AJ524" s="83" t="s">
        <v>3947</v>
      </c>
      <c r="AK524" s="83" t="s">
        <v>111</v>
      </c>
      <c r="AL524" s="83" t="s">
        <v>105</v>
      </c>
      <c r="AM524" s="87" t="s">
        <v>106</v>
      </c>
      <c r="AN524" t="s">
        <v>2486</v>
      </c>
      <c r="AO524" t="s">
        <v>3474</v>
      </c>
      <c r="AP524" s="83" t="s">
        <v>3947</v>
      </c>
      <c r="AQ524" s="83" t="s">
        <v>144</v>
      </c>
      <c r="AR524" s="87" t="s">
        <v>106</v>
      </c>
      <c r="AT524" s="83" t="s">
        <v>107</v>
      </c>
      <c r="AU524" s="146" t="s">
        <v>107</v>
      </c>
      <c r="AV524" s="146" t="s">
        <v>107</v>
      </c>
      <c r="AX524" s="110" t="s">
        <v>107</v>
      </c>
      <c r="AY524" s="111"/>
      <c r="AZ524" s="112">
        <f t="shared" ca="1" si="36"/>
        <v>5630</v>
      </c>
      <c r="BA524" s="136">
        <f t="shared" ca="1" si="37"/>
        <v>21</v>
      </c>
      <c r="BB524" s="114" t="s">
        <v>136</v>
      </c>
      <c r="BC524" s="114" t="s">
        <v>108</v>
      </c>
      <c r="BD524" s="114"/>
      <c r="BE524" s="115" t="s">
        <v>102</v>
      </c>
      <c r="BF524" s="115" t="s">
        <v>102</v>
      </c>
      <c r="BG524" s="115" t="s">
        <v>102</v>
      </c>
      <c r="BH524" s="115" t="s">
        <v>102</v>
      </c>
      <c r="BI524" s="116"/>
      <c r="BJ524" s="117" t="s">
        <v>109</v>
      </c>
      <c r="BK524" s="117" t="s">
        <v>109</v>
      </c>
      <c r="BL524" s="83">
        <f t="shared" ca="1" si="38"/>
        <v>0</v>
      </c>
      <c r="BM524" s="83" t="s">
        <v>270</v>
      </c>
      <c r="BN524" s="83">
        <v>0</v>
      </c>
      <c r="BO524" s="83" t="s">
        <v>108</v>
      </c>
      <c r="BP524" s="83">
        <v>-899805</v>
      </c>
      <c r="BQ524" s="83" t="s">
        <v>381</v>
      </c>
      <c r="BR524" s="83" t="s">
        <v>157</v>
      </c>
      <c r="BS524" s="83" t="s">
        <v>502</v>
      </c>
      <c r="BT524" s="83">
        <v>-899805</v>
      </c>
      <c r="BU524" s="83" t="s">
        <v>381</v>
      </c>
      <c r="BV524" s="83" t="s">
        <v>157</v>
      </c>
      <c r="BW524" s="83" t="s">
        <v>502</v>
      </c>
      <c r="BY524" s="136">
        <v>0</v>
      </c>
      <c r="BZ524" s="136">
        <v>0</v>
      </c>
      <c r="CA524" s="136">
        <v>0</v>
      </c>
      <c r="CB524" s="136">
        <v>0</v>
      </c>
      <c r="CD524" s="136">
        <v>0</v>
      </c>
      <c r="CE524" s="136">
        <v>0</v>
      </c>
      <c r="CF524" s="136">
        <v>0</v>
      </c>
      <c r="CG524" s="136">
        <v>0</v>
      </c>
      <c r="CH524" s="136">
        <v>0</v>
      </c>
      <c r="CI524" s="136">
        <v>0</v>
      </c>
      <c r="CJ524" s="136">
        <v>0</v>
      </c>
      <c r="CK524" s="138">
        <v>0</v>
      </c>
      <c r="CL524" s="138">
        <v>0</v>
      </c>
      <c r="CM524" s="136">
        <v>0</v>
      </c>
      <c r="CN524" s="136">
        <v>0</v>
      </c>
      <c r="CO524" s="85">
        <v>43697</v>
      </c>
      <c r="CP524" s="83" t="s">
        <v>4570</v>
      </c>
      <c r="CQ524" s="83" t="s">
        <v>102</v>
      </c>
      <c r="CR524" s="83" t="s">
        <v>482</v>
      </c>
      <c r="CS524" s="83">
        <v>519</v>
      </c>
      <c r="CT524" s="83" t="s">
        <v>483</v>
      </c>
      <c r="CU524" s="83">
        <v>1</v>
      </c>
      <c r="CV524" s="83">
        <v>0</v>
      </c>
      <c r="CW524" s="83">
        <v>0</v>
      </c>
      <c r="CX524" s="83" t="s">
        <v>109</v>
      </c>
      <c r="CY524" s="83" t="s">
        <v>583</v>
      </c>
      <c r="CZ524" s="83">
        <v>0</v>
      </c>
      <c r="DA524" s="83">
        <v>0</v>
      </c>
      <c r="DB524" s="83">
        <f t="shared" si="35"/>
        <v>0</v>
      </c>
      <c r="DC524" s="83" t="s">
        <v>497</v>
      </c>
      <c r="DE524" s="136">
        <v>1</v>
      </c>
      <c r="DF524" s="136">
        <v>1</v>
      </c>
      <c r="DG524" s="215" t="s">
        <v>269</v>
      </c>
      <c r="DH524" s="136">
        <v>1</v>
      </c>
      <c r="DI524" s="136">
        <v>1</v>
      </c>
      <c r="DJ524" s="215" t="s">
        <v>269</v>
      </c>
      <c r="EE524" s="136" t="b">
        <v>1</v>
      </c>
      <c r="EF524" s="136" t="b">
        <v>1</v>
      </c>
      <c r="EG524" s="136" t="b">
        <v>1</v>
      </c>
      <c r="EH524" s="136" t="b">
        <v>1</v>
      </c>
      <c r="EL524" s="215" t="s">
        <v>269</v>
      </c>
    </row>
    <row r="525" spans="1:142" ht="60" customHeight="1" x14ac:dyDescent="0.55000000000000004">
      <c r="A525" s="83" t="s">
        <v>130</v>
      </c>
      <c r="B525" s="83" t="s">
        <v>98</v>
      </c>
      <c r="C525">
        <v>573635</v>
      </c>
      <c r="D525" t="s">
        <v>1168</v>
      </c>
      <c r="E525" t="s">
        <v>1168</v>
      </c>
      <c r="F525" s="83" t="s">
        <v>108</v>
      </c>
      <c r="G525" s="213">
        <v>32356</v>
      </c>
      <c r="H525" s="83" t="s">
        <v>102</v>
      </c>
      <c r="I525" s="213">
        <v>43390</v>
      </c>
      <c r="J525" s="83" t="s">
        <v>228</v>
      </c>
      <c r="K525" s="214">
        <v>239297601196</v>
      </c>
      <c r="L525" s="83" t="s">
        <v>97</v>
      </c>
      <c r="M525" s="213">
        <v>43747</v>
      </c>
      <c r="N525">
        <v>687703</v>
      </c>
      <c r="O525" s="145" t="s">
        <v>567</v>
      </c>
      <c r="P525" s="145" t="s">
        <v>99</v>
      </c>
      <c r="Q525" s="145" t="s">
        <v>100</v>
      </c>
      <c r="R525" s="145" t="s">
        <v>567</v>
      </c>
      <c r="V525">
        <v>2933</v>
      </c>
      <c r="W525" s="83" t="s">
        <v>101</v>
      </c>
      <c r="X525" s="83" t="s">
        <v>103</v>
      </c>
      <c r="Y525" t="s">
        <v>2487</v>
      </c>
      <c r="Z525" s="83" t="s">
        <v>102</v>
      </c>
      <c r="AA525" s="83" t="s">
        <v>102</v>
      </c>
      <c r="AB525" t="s">
        <v>3475</v>
      </c>
      <c r="AC525" s="83" t="s">
        <v>3948</v>
      </c>
      <c r="AD525" s="83" t="s">
        <v>144</v>
      </c>
      <c r="AE525" s="83" t="s">
        <v>105</v>
      </c>
      <c r="AF525" t="s">
        <v>2487</v>
      </c>
      <c r="AG525" s="83" t="s">
        <v>102</v>
      </c>
      <c r="AH525" s="83" t="s">
        <v>102</v>
      </c>
      <c r="AI525" t="s">
        <v>3475</v>
      </c>
      <c r="AJ525" s="83" t="s">
        <v>3948</v>
      </c>
      <c r="AK525" s="83" t="s">
        <v>144</v>
      </c>
      <c r="AL525" s="83" t="s">
        <v>105</v>
      </c>
      <c r="AM525" s="87" t="s">
        <v>106</v>
      </c>
      <c r="AN525" t="s">
        <v>2487</v>
      </c>
      <c r="AO525" t="s">
        <v>3475</v>
      </c>
      <c r="AP525" s="83" t="s">
        <v>3948</v>
      </c>
      <c r="AQ525" s="83" t="s">
        <v>111</v>
      </c>
      <c r="AR525" s="87" t="s">
        <v>106</v>
      </c>
      <c r="AT525" s="83" t="s">
        <v>107</v>
      </c>
      <c r="AU525" s="146" t="s">
        <v>107</v>
      </c>
      <c r="AV525" s="146" t="s">
        <v>107</v>
      </c>
      <c r="AX525" s="110" t="s">
        <v>107</v>
      </c>
      <c r="AY525" s="111"/>
      <c r="AZ525" s="112">
        <f t="shared" ca="1" si="36"/>
        <v>4869</v>
      </c>
      <c r="BA525" s="136">
        <f t="shared" ca="1" si="37"/>
        <v>80</v>
      </c>
      <c r="BB525" s="114" t="s">
        <v>134</v>
      </c>
      <c r="BC525" s="114" t="s">
        <v>108</v>
      </c>
      <c r="BD525" s="114"/>
      <c r="BE525" s="115" t="s">
        <v>102</v>
      </c>
      <c r="BF525" s="115" t="s">
        <v>102</v>
      </c>
      <c r="BG525" s="115" t="s">
        <v>102</v>
      </c>
      <c r="BH525" s="115" t="s">
        <v>102</v>
      </c>
      <c r="BI525" s="116"/>
      <c r="BJ525" s="117" t="s">
        <v>109</v>
      </c>
      <c r="BK525" s="117" t="s">
        <v>109</v>
      </c>
      <c r="BL525" s="83">
        <f t="shared" ca="1" si="38"/>
        <v>26</v>
      </c>
      <c r="BM525" s="83" t="s">
        <v>108</v>
      </c>
      <c r="BN525" s="83">
        <v>0</v>
      </c>
      <c r="BO525" s="83" t="s">
        <v>108</v>
      </c>
      <c r="BP525" s="83">
        <v>-901540</v>
      </c>
      <c r="BQ525" s="83" t="s">
        <v>312</v>
      </c>
      <c r="BR525" s="83" t="s">
        <v>153</v>
      </c>
      <c r="BS525" s="83" t="s">
        <v>499</v>
      </c>
      <c r="BT525" s="83">
        <v>-901540</v>
      </c>
      <c r="BU525" s="83" t="s">
        <v>312</v>
      </c>
      <c r="BV525" s="83" t="s">
        <v>153</v>
      </c>
      <c r="BW525" s="83" t="s">
        <v>499</v>
      </c>
      <c r="BY525" s="136">
        <v>0</v>
      </c>
      <c r="BZ525" s="136">
        <v>0</v>
      </c>
      <c r="CA525" s="136">
        <v>0</v>
      </c>
      <c r="CB525" s="136">
        <v>0</v>
      </c>
      <c r="CD525" s="136">
        <v>0</v>
      </c>
      <c r="CE525" s="136">
        <v>0</v>
      </c>
      <c r="CF525" s="136">
        <v>0</v>
      </c>
      <c r="CG525" s="136">
        <v>0</v>
      </c>
      <c r="CH525" s="136">
        <v>0</v>
      </c>
      <c r="CI525" s="136">
        <v>0</v>
      </c>
      <c r="CJ525" s="136">
        <v>0</v>
      </c>
      <c r="CK525" s="138">
        <v>0</v>
      </c>
      <c r="CL525" s="138">
        <v>0</v>
      </c>
      <c r="CM525" s="136">
        <v>0</v>
      </c>
      <c r="CN525" s="136">
        <v>0</v>
      </c>
      <c r="CO525" s="85">
        <v>43698</v>
      </c>
      <c r="CP525" s="83" t="s">
        <v>4571</v>
      </c>
      <c r="CQ525" s="83" t="s">
        <v>102</v>
      </c>
      <c r="CR525" s="83" t="s">
        <v>482</v>
      </c>
      <c r="CS525" s="83">
        <v>520</v>
      </c>
      <c r="CT525" s="83" t="s">
        <v>483</v>
      </c>
      <c r="CU525" s="83">
        <v>1</v>
      </c>
      <c r="CV525" s="83">
        <v>0</v>
      </c>
      <c r="CW525" s="83">
        <v>0</v>
      </c>
      <c r="CX525" s="83" t="s">
        <v>109</v>
      </c>
      <c r="CY525" s="83" t="s">
        <v>583</v>
      </c>
      <c r="CZ525" s="83">
        <v>0</v>
      </c>
      <c r="DA525" s="83">
        <v>0</v>
      </c>
      <c r="DB525" s="83">
        <f t="shared" si="35"/>
        <v>0</v>
      </c>
      <c r="DC525" s="83" t="s">
        <v>497</v>
      </c>
      <c r="DE525" s="136">
        <v>1</v>
      </c>
      <c r="DF525" s="136">
        <v>1</v>
      </c>
      <c r="DG525" s="215" t="s">
        <v>269</v>
      </c>
      <c r="DH525" s="136">
        <v>1</v>
      </c>
      <c r="DI525" s="136">
        <v>1</v>
      </c>
      <c r="DJ525" s="215" t="s">
        <v>269</v>
      </c>
      <c r="EE525" s="136" t="b">
        <v>1</v>
      </c>
      <c r="EF525" s="136" t="b">
        <v>1</v>
      </c>
      <c r="EG525" s="136" t="b">
        <v>1</v>
      </c>
      <c r="EH525" s="136" t="b">
        <v>1</v>
      </c>
      <c r="EL525" s="215" t="s">
        <v>269</v>
      </c>
    </row>
    <row r="526" spans="1:142" ht="60" customHeight="1" x14ac:dyDescent="0.55000000000000004">
      <c r="A526" s="83" t="s">
        <v>130</v>
      </c>
      <c r="B526" s="83" t="s">
        <v>98</v>
      </c>
      <c r="C526">
        <v>251407</v>
      </c>
      <c r="D526" t="s">
        <v>1169</v>
      </c>
      <c r="E526" t="s">
        <v>1169</v>
      </c>
      <c r="F526" s="83" t="s">
        <v>108</v>
      </c>
      <c r="G526" s="213">
        <v>40458</v>
      </c>
      <c r="H526" s="83" t="s">
        <v>102</v>
      </c>
      <c r="I526" s="213">
        <v>43332</v>
      </c>
      <c r="J526" s="83" t="s">
        <v>228</v>
      </c>
      <c r="K526" s="214">
        <v>251952587576</v>
      </c>
      <c r="L526" s="83" t="s">
        <v>126</v>
      </c>
      <c r="M526" s="213">
        <v>43515</v>
      </c>
      <c r="N526">
        <v>275246</v>
      </c>
      <c r="O526" s="145" t="s">
        <v>567</v>
      </c>
      <c r="P526" s="145" t="s">
        <v>99</v>
      </c>
      <c r="Q526" s="145" t="s">
        <v>100</v>
      </c>
      <c r="R526" s="145" t="s">
        <v>567</v>
      </c>
      <c r="V526">
        <v>8886</v>
      </c>
      <c r="W526" s="83" t="s">
        <v>101</v>
      </c>
      <c r="X526" s="83" t="s">
        <v>103</v>
      </c>
      <c r="Y526" t="s">
        <v>2488</v>
      </c>
      <c r="Z526" s="83" t="s">
        <v>102</v>
      </c>
      <c r="AA526" s="83" t="s">
        <v>102</v>
      </c>
      <c r="AB526" t="s">
        <v>3476</v>
      </c>
      <c r="AC526" s="83" t="s">
        <v>3949</v>
      </c>
      <c r="AD526" s="83" t="s">
        <v>144</v>
      </c>
      <c r="AE526" s="83" t="s">
        <v>105</v>
      </c>
      <c r="AF526" t="s">
        <v>2488</v>
      </c>
      <c r="AG526" s="83" t="s">
        <v>102</v>
      </c>
      <c r="AH526" s="83" t="s">
        <v>102</v>
      </c>
      <c r="AI526" t="s">
        <v>3476</v>
      </c>
      <c r="AJ526" s="83" t="s">
        <v>3949</v>
      </c>
      <c r="AK526" s="83" t="s">
        <v>144</v>
      </c>
      <c r="AL526" s="83" t="s">
        <v>105</v>
      </c>
      <c r="AM526" s="87" t="s">
        <v>106</v>
      </c>
      <c r="AN526" t="s">
        <v>2488</v>
      </c>
      <c r="AO526" t="s">
        <v>3476</v>
      </c>
      <c r="AP526" s="83" t="s">
        <v>3949</v>
      </c>
      <c r="AQ526" s="83" t="s">
        <v>144</v>
      </c>
      <c r="AR526" s="87" t="s">
        <v>106</v>
      </c>
      <c r="AT526" s="83" t="s">
        <v>107</v>
      </c>
      <c r="AU526" s="146" t="s">
        <v>107</v>
      </c>
      <c r="AV526" s="146" t="s">
        <v>107</v>
      </c>
      <c r="AX526" s="110" t="s">
        <v>107</v>
      </c>
      <c r="AY526" s="111"/>
      <c r="AZ526" s="112">
        <f t="shared" ca="1" si="36"/>
        <v>1958</v>
      </c>
      <c r="BA526" s="136">
        <f t="shared" ca="1" si="37"/>
        <v>98</v>
      </c>
      <c r="BB526" s="114" t="s">
        <v>134</v>
      </c>
      <c r="BC526" s="114" t="s">
        <v>108</v>
      </c>
      <c r="BD526" s="114"/>
      <c r="BE526" s="115" t="s">
        <v>102</v>
      </c>
      <c r="BF526" s="115" t="s">
        <v>102</v>
      </c>
      <c r="BG526" s="115" t="s">
        <v>102</v>
      </c>
      <c r="BH526" s="115" t="s">
        <v>102</v>
      </c>
      <c r="BI526" s="116"/>
      <c r="BJ526" s="117" t="s">
        <v>109</v>
      </c>
      <c r="BK526" s="117" t="s">
        <v>109</v>
      </c>
      <c r="BL526" s="83">
        <f t="shared" ca="1" si="38"/>
        <v>67</v>
      </c>
      <c r="BM526" s="83" t="s">
        <v>108</v>
      </c>
      <c r="BN526" s="83">
        <v>0</v>
      </c>
      <c r="BO526" s="83" t="s">
        <v>108</v>
      </c>
      <c r="BP526" s="83">
        <v>-903275</v>
      </c>
      <c r="BQ526" s="83" t="s">
        <v>198</v>
      </c>
      <c r="BR526" s="83" t="s">
        <v>164</v>
      </c>
      <c r="BS526" s="83" t="s">
        <v>499</v>
      </c>
      <c r="BT526" s="83">
        <v>-903275</v>
      </c>
      <c r="BU526" s="83" t="s">
        <v>198</v>
      </c>
      <c r="BV526" s="83" t="s">
        <v>164</v>
      </c>
      <c r="BW526" s="83" t="s">
        <v>499</v>
      </c>
      <c r="BY526" s="136">
        <v>0</v>
      </c>
      <c r="BZ526" s="136">
        <v>0</v>
      </c>
      <c r="CA526" s="136">
        <v>0</v>
      </c>
      <c r="CB526" s="136">
        <v>0</v>
      </c>
      <c r="CD526" s="136">
        <v>0</v>
      </c>
      <c r="CE526" s="136">
        <v>0</v>
      </c>
      <c r="CF526" s="136">
        <v>0</v>
      </c>
      <c r="CG526" s="136">
        <v>0</v>
      </c>
      <c r="CH526" s="136">
        <v>0</v>
      </c>
      <c r="CI526" s="136">
        <v>0</v>
      </c>
      <c r="CJ526" s="136">
        <v>0</v>
      </c>
      <c r="CK526" s="138">
        <v>0</v>
      </c>
      <c r="CL526" s="138">
        <v>0</v>
      </c>
      <c r="CM526" s="136">
        <v>0</v>
      </c>
      <c r="CN526" s="136">
        <v>0</v>
      </c>
      <c r="CO526" s="85">
        <v>43699</v>
      </c>
      <c r="CP526" s="83" t="s">
        <v>4572</v>
      </c>
      <c r="CQ526" s="83" t="s">
        <v>102</v>
      </c>
      <c r="CR526" s="83" t="s">
        <v>482</v>
      </c>
      <c r="CS526" s="83">
        <v>521</v>
      </c>
      <c r="CT526" s="83" t="s">
        <v>483</v>
      </c>
      <c r="CU526" s="83">
        <v>1</v>
      </c>
      <c r="CV526" s="83">
        <v>0</v>
      </c>
      <c r="CW526" s="83">
        <v>0</v>
      </c>
      <c r="CX526" s="83" t="s">
        <v>109</v>
      </c>
      <c r="CY526" s="83" t="s">
        <v>583</v>
      </c>
      <c r="CZ526" s="83">
        <v>0</v>
      </c>
      <c r="DA526" s="83">
        <v>0</v>
      </c>
      <c r="DB526" s="83">
        <f t="shared" si="35"/>
        <v>0</v>
      </c>
      <c r="DC526" s="83" t="s">
        <v>497</v>
      </c>
      <c r="DE526" s="136">
        <v>1</v>
      </c>
      <c r="DF526" s="136">
        <v>1</v>
      </c>
      <c r="DG526" s="215" t="s">
        <v>269</v>
      </c>
      <c r="DH526" s="136">
        <v>1</v>
      </c>
      <c r="DI526" s="136">
        <v>1</v>
      </c>
      <c r="DJ526" s="215" t="s">
        <v>269</v>
      </c>
      <c r="EE526" s="136" t="b">
        <v>1</v>
      </c>
      <c r="EF526" s="136" t="b">
        <v>1</v>
      </c>
      <c r="EG526" s="136" t="b">
        <v>1</v>
      </c>
      <c r="EH526" s="136" t="b">
        <v>1</v>
      </c>
      <c r="EL526" s="215" t="s">
        <v>269</v>
      </c>
    </row>
    <row r="527" spans="1:142" ht="60" customHeight="1" x14ac:dyDescent="0.55000000000000004">
      <c r="A527" s="83" t="s">
        <v>130</v>
      </c>
      <c r="B527" s="83" t="s">
        <v>98</v>
      </c>
      <c r="C527">
        <v>101282</v>
      </c>
      <c r="D527" t="s">
        <v>1170</v>
      </c>
      <c r="E527" t="s">
        <v>1170</v>
      </c>
      <c r="F527" s="83" t="s">
        <v>108</v>
      </c>
      <c r="G527" s="213">
        <v>26498</v>
      </c>
      <c r="H527" s="83" t="s">
        <v>102</v>
      </c>
      <c r="I527" s="213">
        <v>43326</v>
      </c>
      <c r="J527" s="83" t="s">
        <v>228</v>
      </c>
      <c r="K527" s="214">
        <v>806547021265</v>
      </c>
      <c r="L527" s="83" t="s">
        <v>135</v>
      </c>
      <c r="M527" s="213">
        <v>43544</v>
      </c>
      <c r="N527">
        <v>777485</v>
      </c>
      <c r="O527" s="145" t="s">
        <v>567</v>
      </c>
      <c r="P527" s="145" t="s">
        <v>99</v>
      </c>
      <c r="Q527" s="145" t="s">
        <v>100</v>
      </c>
      <c r="R527" s="145" t="s">
        <v>567</v>
      </c>
      <c r="V527">
        <v>3244</v>
      </c>
      <c r="W527" s="83" t="s">
        <v>1808</v>
      </c>
      <c r="X527" s="83" t="s">
        <v>103</v>
      </c>
      <c r="Y527" t="s">
        <v>2489</v>
      </c>
      <c r="Z527" s="83" t="s">
        <v>102</v>
      </c>
      <c r="AA527" s="83" t="s">
        <v>102</v>
      </c>
      <c r="AB527" t="s">
        <v>3477</v>
      </c>
      <c r="AC527" s="83" t="s">
        <v>3950</v>
      </c>
      <c r="AD527" s="83" t="s">
        <v>111</v>
      </c>
      <c r="AE527" s="83" t="s">
        <v>105</v>
      </c>
      <c r="AF527" t="s">
        <v>2489</v>
      </c>
      <c r="AG527" s="83" t="s">
        <v>102</v>
      </c>
      <c r="AH527" s="83" t="s">
        <v>102</v>
      </c>
      <c r="AI527" t="s">
        <v>3477</v>
      </c>
      <c r="AJ527" s="83" t="s">
        <v>3950</v>
      </c>
      <c r="AK527" s="83" t="s">
        <v>111</v>
      </c>
      <c r="AL527" s="83" t="s">
        <v>105</v>
      </c>
      <c r="AM527" s="87" t="s">
        <v>106</v>
      </c>
      <c r="AN527" t="s">
        <v>2489</v>
      </c>
      <c r="AO527" t="s">
        <v>3477</v>
      </c>
      <c r="AP527" s="83" t="s">
        <v>3950</v>
      </c>
      <c r="AQ527" s="83" t="s">
        <v>144</v>
      </c>
      <c r="AR527" s="87" t="s">
        <v>106</v>
      </c>
      <c r="AT527" s="83" t="s">
        <v>107</v>
      </c>
      <c r="AU527" s="146" t="s">
        <v>107</v>
      </c>
      <c r="AV527" s="146" t="s">
        <v>107</v>
      </c>
      <c r="AX527" s="110" t="s">
        <v>107</v>
      </c>
      <c r="AY527" s="111"/>
      <c r="AZ527" s="112">
        <f t="shared" ca="1" si="36"/>
        <v>8122</v>
      </c>
      <c r="BA527" s="136">
        <f t="shared" ca="1" si="37"/>
        <v>93</v>
      </c>
      <c r="BB527" s="114" t="s">
        <v>136</v>
      </c>
      <c r="BC527" s="114" t="s">
        <v>108</v>
      </c>
      <c r="BD527" s="114"/>
      <c r="BE527" s="115" t="s">
        <v>102</v>
      </c>
      <c r="BF527" s="115" t="s">
        <v>102</v>
      </c>
      <c r="BG527" s="115" t="s">
        <v>102</v>
      </c>
      <c r="BH527" s="115" t="s">
        <v>102</v>
      </c>
      <c r="BI527" s="116"/>
      <c r="BJ527" s="117" t="s">
        <v>109</v>
      </c>
      <c r="BK527" s="117" t="s">
        <v>109</v>
      </c>
      <c r="BL527" s="83">
        <f t="shared" ca="1" si="38"/>
        <v>82</v>
      </c>
      <c r="BM527" s="83" t="s">
        <v>270</v>
      </c>
      <c r="BN527" s="83">
        <v>0</v>
      </c>
      <c r="BO527" s="83" t="s">
        <v>108</v>
      </c>
      <c r="BP527" s="83">
        <v>-905010</v>
      </c>
      <c r="BQ527" s="83" t="s">
        <v>381</v>
      </c>
      <c r="BR527" s="83" t="s">
        <v>157</v>
      </c>
      <c r="BS527" s="83" t="s">
        <v>502</v>
      </c>
      <c r="BT527" s="83">
        <v>-905010</v>
      </c>
      <c r="BU527" s="83" t="s">
        <v>381</v>
      </c>
      <c r="BV527" s="83" t="s">
        <v>157</v>
      </c>
      <c r="BW527" s="83" t="s">
        <v>502</v>
      </c>
      <c r="BY527" s="136">
        <v>0</v>
      </c>
      <c r="BZ527" s="136">
        <v>0</v>
      </c>
      <c r="CA527" s="136">
        <v>0</v>
      </c>
      <c r="CB527" s="136">
        <v>0</v>
      </c>
      <c r="CD527" s="136">
        <v>0</v>
      </c>
      <c r="CE527" s="136">
        <v>0</v>
      </c>
      <c r="CF527" s="136">
        <v>0</v>
      </c>
      <c r="CG527" s="136">
        <v>0</v>
      </c>
      <c r="CH527" s="136">
        <v>0</v>
      </c>
      <c r="CI527" s="136">
        <v>0</v>
      </c>
      <c r="CJ527" s="136">
        <v>0</v>
      </c>
      <c r="CK527" s="138">
        <v>0</v>
      </c>
      <c r="CL527" s="138">
        <v>0</v>
      </c>
      <c r="CM527" s="136">
        <v>0</v>
      </c>
      <c r="CN527" s="136">
        <v>0</v>
      </c>
      <c r="CO527" s="85">
        <v>43700</v>
      </c>
      <c r="CP527" s="83" t="s">
        <v>4573</v>
      </c>
      <c r="CQ527" s="83" t="s">
        <v>102</v>
      </c>
      <c r="CR527" s="83" t="s">
        <v>482</v>
      </c>
      <c r="CS527" s="83">
        <v>522</v>
      </c>
      <c r="CT527" s="83" t="s">
        <v>483</v>
      </c>
      <c r="CU527" s="83">
        <v>1</v>
      </c>
      <c r="CV527" s="83">
        <v>0</v>
      </c>
      <c r="CW527" s="83">
        <v>0</v>
      </c>
      <c r="CX527" s="83" t="s">
        <v>109</v>
      </c>
      <c r="CY527" s="83" t="s">
        <v>583</v>
      </c>
      <c r="CZ527" s="83">
        <v>0</v>
      </c>
      <c r="DA527" s="83">
        <v>0</v>
      </c>
      <c r="DB527" s="83">
        <f t="shared" si="35"/>
        <v>0</v>
      </c>
      <c r="DC527" s="83" t="s">
        <v>497</v>
      </c>
      <c r="DE527" s="136">
        <v>1</v>
      </c>
      <c r="DF527" s="136">
        <v>1</v>
      </c>
      <c r="DG527" s="215" t="s">
        <v>269</v>
      </c>
      <c r="DH527" s="136">
        <v>1</v>
      </c>
      <c r="DI527" s="136">
        <v>1</v>
      </c>
      <c r="DJ527" s="215" t="s">
        <v>269</v>
      </c>
      <c r="EE527" s="136" t="b">
        <v>1</v>
      </c>
      <c r="EF527" s="136" t="b">
        <v>1</v>
      </c>
      <c r="EG527" s="136" t="b">
        <v>1</v>
      </c>
      <c r="EH527" s="136" t="b">
        <v>1</v>
      </c>
      <c r="EL527" s="215" t="s">
        <v>269</v>
      </c>
    </row>
    <row r="528" spans="1:142" ht="60" customHeight="1" x14ac:dyDescent="0.55000000000000004">
      <c r="A528" s="83" t="s">
        <v>130</v>
      </c>
      <c r="B528" s="83" t="s">
        <v>98</v>
      </c>
      <c r="C528">
        <v>545356</v>
      </c>
      <c r="D528" t="s">
        <v>1171</v>
      </c>
      <c r="E528" t="s">
        <v>1171</v>
      </c>
      <c r="F528" s="83" t="s">
        <v>108</v>
      </c>
      <c r="G528" s="213">
        <v>38350</v>
      </c>
      <c r="H528" s="83" t="s">
        <v>102</v>
      </c>
      <c r="I528" s="213">
        <v>43210</v>
      </c>
      <c r="J528" s="83" t="s">
        <v>228</v>
      </c>
      <c r="K528" s="214">
        <v>650696197800</v>
      </c>
      <c r="L528" s="83" t="s">
        <v>97</v>
      </c>
      <c r="M528" s="213">
        <v>43725</v>
      </c>
      <c r="N528">
        <v>978937</v>
      </c>
      <c r="O528" s="145" t="s">
        <v>567</v>
      </c>
      <c r="P528" s="145" t="s">
        <v>99</v>
      </c>
      <c r="Q528" s="145" t="s">
        <v>100</v>
      </c>
      <c r="R528" s="145" t="s">
        <v>567</v>
      </c>
      <c r="V528">
        <v>4659</v>
      </c>
      <c r="W528" s="83" t="s">
        <v>101</v>
      </c>
      <c r="X528" s="83" t="s">
        <v>103</v>
      </c>
      <c r="Y528" t="s">
        <v>2490</v>
      </c>
      <c r="Z528" s="83" t="s">
        <v>102</v>
      </c>
      <c r="AA528" s="83" t="s">
        <v>102</v>
      </c>
      <c r="AB528" t="s">
        <v>3478</v>
      </c>
      <c r="AC528" s="83" t="s">
        <v>3951</v>
      </c>
      <c r="AD528" s="83" t="s">
        <v>144</v>
      </c>
      <c r="AE528" s="83" t="s">
        <v>105</v>
      </c>
      <c r="AF528" t="s">
        <v>2490</v>
      </c>
      <c r="AG528" s="83" t="s">
        <v>102</v>
      </c>
      <c r="AH528" s="83" t="s">
        <v>102</v>
      </c>
      <c r="AI528" t="s">
        <v>3478</v>
      </c>
      <c r="AJ528" s="83" t="s">
        <v>3951</v>
      </c>
      <c r="AK528" s="83" t="s">
        <v>144</v>
      </c>
      <c r="AL528" s="83" t="s">
        <v>105</v>
      </c>
      <c r="AM528" s="87" t="s">
        <v>106</v>
      </c>
      <c r="AN528" t="s">
        <v>2490</v>
      </c>
      <c r="AO528" t="s">
        <v>3478</v>
      </c>
      <c r="AP528" s="83" t="s">
        <v>3951</v>
      </c>
      <c r="AQ528" s="83" t="s">
        <v>111</v>
      </c>
      <c r="AR528" s="87" t="s">
        <v>106</v>
      </c>
      <c r="AT528" s="83" t="s">
        <v>107</v>
      </c>
      <c r="AU528" s="146" t="s">
        <v>107</v>
      </c>
      <c r="AV528" s="146" t="s">
        <v>107</v>
      </c>
      <c r="AX528" s="110" t="s">
        <v>107</v>
      </c>
      <c r="AY528" s="111"/>
      <c r="AZ528" s="112">
        <f t="shared" ca="1" si="36"/>
        <v>5276</v>
      </c>
      <c r="BA528" s="136">
        <f t="shared" ca="1" si="37"/>
        <v>92</v>
      </c>
      <c r="BB528" s="114" t="s">
        <v>134</v>
      </c>
      <c r="BC528" s="114" t="s">
        <v>108</v>
      </c>
      <c r="BD528" s="114"/>
      <c r="BE528" s="115" t="s">
        <v>102</v>
      </c>
      <c r="BF528" s="115" t="s">
        <v>102</v>
      </c>
      <c r="BG528" s="115" t="s">
        <v>102</v>
      </c>
      <c r="BH528" s="115" t="s">
        <v>102</v>
      </c>
      <c r="BI528" s="116"/>
      <c r="BJ528" s="117" t="s">
        <v>109</v>
      </c>
      <c r="BK528" s="117" t="s">
        <v>109</v>
      </c>
      <c r="BL528" s="83">
        <f t="shared" ca="1" si="38"/>
        <v>59</v>
      </c>
      <c r="BM528" s="83" t="s">
        <v>108</v>
      </c>
      <c r="BN528" s="83">
        <v>0</v>
      </c>
      <c r="BO528" s="83" t="s">
        <v>108</v>
      </c>
      <c r="BP528" s="83">
        <v>-906745</v>
      </c>
      <c r="BQ528" s="83" t="s">
        <v>312</v>
      </c>
      <c r="BR528" s="83" t="s">
        <v>153</v>
      </c>
      <c r="BS528" s="83" t="s">
        <v>499</v>
      </c>
      <c r="BT528" s="83">
        <v>-906745</v>
      </c>
      <c r="BU528" s="83" t="s">
        <v>312</v>
      </c>
      <c r="BV528" s="83" t="s">
        <v>153</v>
      </c>
      <c r="BW528" s="83" t="s">
        <v>499</v>
      </c>
      <c r="BY528" s="136">
        <v>0</v>
      </c>
      <c r="BZ528" s="136">
        <v>0</v>
      </c>
      <c r="CA528" s="136">
        <v>0</v>
      </c>
      <c r="CB528" s="136">
        <v>0</v>
      </c>
      <c r="CD528" s="136">
        <v>0</v>
      </c>
      <c r="CE528" s="136">
        <v>0</v>
      </c>
      <c r="CF528" s="136">
        <v>0</v>
      </c>
      <c r="CG528" s="136">
        <v>0</v>
      </c>
      <c r="CH528" s="136">
        <v>0</v>
      </c>
      <c r="CI528" s="136">
        <v>0</v>
      </c>
      <c r="CJ528" s="136">
        <v>0</v>
      </c>
      <c r="CK528" s="138">
        <v>0</v>
      </c>
      <c r="CL528" s="138">
        <v>0</v>
      </c>
      <c r="CM528" s="136">
        <v>0</v>
      </c>
      <c r="CN528" s="136">
        <v>0</v>
      </c>
      <c r="CO528" s="85">
        <v>43701</v>
      </c>
      <c r="CP528" s="83" t="s">
        <v>4574</v>
      </c>
      <c r="CQ528" s="83" t="s">
        <v>102</v>
      </c>
      <c r="CR528" s="83" t="s">
        <v>482</v>
      </c>
      <c r="CS528" s="83">
        <v>523</v>
      </c>
      <c r="CT528" s="83" t="s">
        <v>483</v>
      </c>
      <c r="CU528" s="83">
        <v>1</v>
      </c>
      <c r="CV528" s="83">
        <v>0</v>
      </c>
      <c r="CW528" s="83">
        <v>0</v>
      </c>
      <c r="CX528" s="83" t="s">
        <v>109</v>
      </c>
      <c r="CY528" s="83" t="s">
        <v>583</v>
      </c>
      <c r="CZ528" s="83">
        <v>0</v>
      </c>
      <c r="DA528" s="83">
        <v>0</v>
      </c>
      <c r="DB528" s="83">
        <f t="shared" si="35"/>
        <v>0</v>
      </c>
      <c r="DC528" s="83" t="s">
        <v>497</v>
      </c>
      <c r="DE528" s="136">
        <v>1</v>
      </c>
      <c r="DF528" s="136">
        <v>1</v>
      </c>
      <c r="DG528" s="215" t="s">
        <v>269</v>
      </c>
      <c r="DH528" s="136">
        <v>1</v>
      </c>
      <c r="DI528" s="136">
        <v>1</v>
      </c>
      <c r="DJ528" s="215" t="s">
        <v>269</v>
      </c>
      <c r="EE528" s="136" t="b">
        <v>1</v>
      </c>
      <c r="EF528" s="136" t="b">
        <v>1</v>
      </c>
      <c r="EG528" s="136" t="b">
        <v>1</v>
      </c>
      <c r="EH528" s="136" t="b">
        <v>1</v>
      </c>
      <c r="EL528" s="215" t="s">
        <v>269</v>
      </c>
    </row>
    <row r="529" spans="1:142" ht="60" customHeight="1" x14ac:dyDescent="0.55000000000000004">
      <c r="A529" s="83" t="s">
        <v>130</v>
      </c>
      <c r="B529" s="83" t="s">
        <v>98</v>
      </c>
      <c r="C529">
        <v>472186</v>
      </c>
      <c r="D529" t="s">
        <v>1172</v>
      </c>
      <c r="E529" t="s">
        <v>1172</v>
      </c>
      <c r="F529" s="83" t="s">
        <v>108</v>
      </c>
      <c r="G529" s="213">
        <v>36911</v>
      </c>
      <c r="H529" s="83" t="s">
        <v>102</v>
      </c>
      <c r="I529" s="213">
        <v>43219</v>
      </c>
      <c r="J529" s="83" t="s">
        <v>228</v>
      </c>
      <c r="K529" s="214">
        <v>630174882837</v>
      </c>
      <c r="L529" s="83" t="s">
        <v>135</v>
      </c>
      <c r="M529" s="213">
        <v>43741</v>
      </c>
      <c r="N529">
        <v>535316</v>
      </c>
      <c r="O529" s="145" t="s">
        <v>567</v>
      </c>
      <c r="P529" s="145" t="s">
        <v>99</v>
      </c>
      <c r="Q529" s="145" t="s">
        <v>100</v>
      </c>
      <c r="R529" s="145" t="s">
        <v>567</v>
      </c>
      <c r="V529">
        <v>1142</v>
      </c>
      <c r="W529" s="83" t="s">
        <v>101</v>
      </c>
      <c r="X529" s="83" t="s">
        <v>103</v>
      </c>
      <c r="Y529" t="s">
        <v>2491</v>
      </c>
      <c r="Z529" s="83" t="s">
        <v>102</v>
      </c>
      <c r="AA529" s="83" t="s">
        <v>102</v>
      </c>
      <c r="AB529" t="s">
        <v>3100</v>
      </c>
      <c r="AC529" s="83" t="s">
        <v>3952</v>
      </c>
      <c r="AD529" s="83" t="s">
        <v>144</v>
      </c>
      <c r="AE529" s="83" t="s">
        <v>105</v>
      </c>
      <c r="AF529" t="s">
        <v>2491</v>
      </c>
      <c r="AG529" s="83" t="s">
        <v>102</v>
      </c>
      <c r="AH529" s="83" t="s">
        <v>102</v>
      </c>
      <c r="AI529" t="s">
        <v>3100</v>
      </c>
      <c r="AJ529" s="83" t="s">
        <v>3952</v>
      </c>
      <c r="AK529" s="83" t="s">
        <v>144</v>
      </c>
      <c r="AL529" s="83" t="s">
        <v>105</v>
      </c>
      <c r="AM529" s="87" t="s">
        <v>106</v>
      </c>
      <c r="AN529" t="s">
        <v>2491</v>
      </c>
      <c r="AO529" t="s">
        <v>3100</v>
      </c>
      <c r="AP529" s="83" t="s">
        <v>3952</v>
      </c>
      <c r="AQ529" s="83" t="s">
        <v>144</v>
      </c>
      <c r="AR529" s="87" t="s">
        <v>106</v>
      </c>
      <c r="AT529" s="83" t="s">
        <v>107</v>
      </c>
      <c r="AU529" s="146" t="s">
        <v>107</v>
      </c>
      <c r="AV529" s="146" t="s">
        <v>107</v>
      </c>
      <c r="AX529" s="110" t="s">
        <v>107</v>
      </c>
      <c r="AY529" s="111"/>
      <c r="AZ529" s="112">
        <f t="shared" ca="1" si="36"/>
        <v>6834</v>
      </c>
      <c r="BA529" s="136">
        <f t="shared" ca="1" si="37"/>
        <v>83</v>
      </c>
      <c r="BB529" s="114" t="s">
        <v>134</v>
      </c>
      <c r="BC529" s="114" t="s">
        <v>108</v>
      </c>
      <c r="BD529" s="114"/>
      <c r="BE529" s="115" t="s">
        <v>102</v>
      </c>
      <c r="BF529" s="115" t="s">
        <v>102</v>
      </c>
      <c r="BG529" s="115" t="s">
        <v>102</v>
      </c>
      <c r="BH529" s="115" t="s">
        <v>102</v>
      </c>
      <c r="BI529" s="116"/>
      <c r="BJ529" s="117" t="s">
        <v>109</v>
      </c>
      <c r="BK529" s="117" t="s">
        <v>109</v>
      </c>
      <c r="BL529" s="83">
        <f t="shared" ca="1" si="38"/>
        <v>63</v>
      </c>
      <c r="BM529" s="83" t="s">
        <v>108</v>
      </c>
      <c r="BN529" s="83">
        <v>0</v>
      </c>
      <c r="BO529" s="83" t="s">
        <v>108</v>
      </c>
      <c r="BP529" s="83">
        <v>-908480</v>
      </c>
      <c r="BQ529" s="83" t="s">
        <v>198</v>
      </c>
      <c r="BR529" s="83" t="s">
        <v>164</v>
      </c>
      <c r="BS529" s="83" t="s">
        <v>499</v>
      </c>
      <c r="BT529" s="83">
        <v>-908480</v>
      </c>
      <c r="BU529" s="83" t="s">
        <v>198</v>
      </c>
      <c r="BV529" s="83" t="s">
        <v>164</v>
      </c>
      <c r="BW529" s="83" t="s">
        <v>499</v>
      </c>
      <c r="BY529" s="136">
        <v>0</v>
      </c>
      <c r="BZ529" s="136">
        <v>0</v>
      </c>
      <c r="CA529" s="136">
        <v>0</v>
      </c>
      <c r="CB529" s="136">
        <v>0</v>
      </c>
      <c r="CD529" s="136">
        <v>0</v>
      </c>
      <c r="CE529" s="136">
        <v>0</v>
      </c>
      <c r="CF529" s="136">
        <v>0</v>
      </c>
      <c r="CG529" s="136">
        <v>0</v>
      </c>
      <c r="CH529" s="136">
        <v>0</v>
      </c>
      <c r="CI529" s="136">
        <v>0</v>
      </c>
      <c r="CJ529" s="136">
        <v>0</v>
      </c>
      <c r="CK529" s="138">
        <v>0</v>
      </c>
      <c r="CL529" s="138">
        <v>0</v>
      </c>
      <c r="CM529" s="136">
        <v>0</v>
      </c>
      <c r="CN529" s="136">
        <v>0</v>
      </c>
      <c r="CO529" s="85">
        <v>43702</v>
      </c>
      <c r="CP529" s="83" t="s">
        <v>4575</v>
      </c>
      <c r="CQ529" s="83" t="s">
        <v>102</v>
      </c>
      <c r="CR529" s="83" t="s">
        <v>482</v>
      </c>
      <c r="CS529" s="83">
        <v>524</v>
      </c>
      <c r="CT529" s="83" t="s">
        <v>483</v>
      </c>
      <c r="CU529" s="83">
        <v>1</v>
      </c>
      <c r="CV529" s="83">
        <v>0</v>
      </c>
      <c r="CW529" s="83">
        <v>0</v>
      </c>
      <c r="CX529" s="83" t="s">
        <v>109</v>
      </c>
      <c r="CY529" s="83" t="s">
        <v>583</v>
      </c>
      <c r="CZ529" s="83">
        <v>0</v>
      </c>
      <c r="DA529" s="83">
        <v>0</v>
      </c>
      <c r="DB529" s="83">
        <f t="shared" si="35"/>
        <v>0</v>
      </c>
      <c r="DC529" s="83" t="s">
        <v>497</v>
      </c>
      <c r="DE529" s="136">
        <v>1</v>
      </c>
      <c r="DF529" s="136">
        <v>1</v>
      </c>
      <c r="DG529" s="215" t="s">
        <v>269</v>
      </c>
      <c r="DH529" s="136">
        <v>1</v>
      </c>
      <c r="DI529" s="136">
        <v>1</v>
      </c>
      <c r="DJ529" s="215" t="s">
        <v>269</v>
      </c>
      <c r="EE529" s="136" t="b">
        <v>1</v>
      </c>
      <c r="EF529" s="136" t="b">
        <v>1</v>
      </c>
      <c r="EG529" s="136" t="b">
        <v>1</v>
      </c>
      <c r="EH529" s="136" t="b">
        <v>1</v>
      </c>
      <c r="EL529" s="215" t="s">
        <v>269</v>
      </c>
    </row>
    <row r="530" spans="1:142" ht="60" customHeight="1" x14ac:dyDescent="0.55000000000000004">
      <c r="A530" s="83" t="s">
        <v>130</v>
      </c>
      <c r="B530" s="83" t="s">
        <v>98</v>
      </c>
      <c r="C530">
        <v>256361</v>
      </c>
      <c r="D530" t="s">
        <v>773</v>
      </c>
      <c r="E530" t="s">
        <v>773</v>
      </c>
      <c r="F530" s="83" t="s">
        <v>108</v>
      </c>
      <c r="G530" s="213">
        <v>41727</v>
      </c>
      <c r="H530" s="83" t="s">
        <v>102</v>
      </c>
      <c r="I530" s="213">
        <v>43299</v>
      </c>
      <c r="J530" s="83" t="s">
        <v>228</v>
      </c>
      <c r="K530" s="214">
        <v>274640443963</v>
      </c>
      <c r="L530" s="83" t="s">
        <v>97</v>
      </c>
      <c r="M530" s="213">
        <v>43767</v>
      </c>
      <c r="N530">
        <v>291551</v>
      </c>
      <c r="O530" s="145" t="s">
        <v>567</v>
      </c>
      <c r="P530" s="145" t="s">
        <v>99</v>
      </c>
      <c r="Q530" s="145" t="s">
        <v>100</v>
      </c>
      <c r="R530" s="145" t="s">
        <v>567</v>
      </c>
      <c r="V530">
        <v>5434</v>
      </c>
      <c r="W530" s="83" t="s">
        <v>1809</v>
      </c>
      <c r="X530" s="83" t="s">
        <v>103</v>
      </c>
      <c r="Y530" t="s">
        <v>2492</v>
      </c>
      <c r="Z530" s="83" t="s">
        <v>102</v>
      </c>
      <c r="AA530" s="83" t="s">
        <v>102</v>
      </c>
      <c r="AB530" t="s">
        <v>3479</v>
      </c>
      <c r="AC530" s="83" t="s">
        <v>3953</v>
      </c>
      <c r="AD530" s="83" t="s">
        <v>111</v>
      </c>
      <c r="AE530" s="83" t="s">
        <v>105</v>
      </c>
      <c r="AF530" t="s">
        <v>2492</v>
      </c>
      <c r="AG530" s="83" t="s">
        <v>102</v>
      </c>
      <c r="AH530" s="83" t="s">
        <v>102</v>
      </c>
      <c r="AI530" t="s">
        <v>3479</v>
      </c>
      <c r="AJ530" s="83" t="s">
        <v>3953</v>
      </c>
      <c r="AK530" s="83" t="s">
        <v>111</v>
      </c>
      <c r="AL530" s="83" t="s">
        <v>105</v>
      </c>
      <c r="AM530" s="87" t="s">
        <v>106</v>
      </c>
      <c r="AN530" t="s">
        <v>2492</v>
      </c>
      <c r="AO530" t="s">
        <v>3479</v>
      </c>
      <c r="AP530" s="83" t="s">
        <v>3953</v>
      </c>
      <c r="AQ530" s="83" t="s">
        <v>144</v>
      </c>
      <c r="AR530" s="87" t="s">
        <v>106</v>
      </c>
      <c r="AT530" s="83" t="s">
        <v>107</v>
      </c>
      <c r="AU530" s="146" t="s">
        <v>107</v>
      </c>
      <c r="AV530" s="146" t="s">
        <v>107</v>
      </c>
      <c r="AX530" s="110" t="s">
        <v>107</v>
      </c>
      <c r="AY530" s="111"/>
      <c r="AZ530" s="112">
        <f t="shared" ca="1" si="36"/>
        <v>3834</v>
      </c>
      <c r="BA530" s="136">
        <f t="shared" ca="1" si="37"/>
        <v>75</v>
      </c>
      <c r="BB530" s="114" t="s">
        <v>136</v>
      </c>
      <c r="BC530" s="114" t="s">
        <v>108</v>
      </c>
      <c r="BD530" s="114"/>
      <c r="BE530" s="115" t="s">
        <v>102</v>
      </c>
      <c r="BF530" s="115" t="s">
        <v>102</v>
      </c>
      <c r="BG530" s="115" t="s">
        <v>102</v>
      </c>
      <c r="BH530" s="115" t="s">
        <v>102</v>
      </c>
      <c r="BI530" s="116"/>
      <c r="BJ530" s="117" t="s">
        <v>109</v>
      </c>
      <c r="BK530" s="117" t="s">
        <v>109</v>
      </c>
      <c r="BL530" s="83">
        <f t="shared" ca="1" si="38"/>
        <v>70</v>
      </c>
      <c r="BM530" s="83" t="s">
        <v>270</v>
      </c>
      <c r="BN530" s="83">
        <v>0</v>
      </c>
      <c r="BO530" s="83" t="s">
        <v>108</v>
      </c>
      <c r="BP530" s="83">
        <v>-910215</v>
      </c>
      <c r="BQ530" s="83" t="s">
        <v>381</v>
      </c>
      <c r="BR530" s="83" t="s">
        <v>157</v>
      </c>
      <c r="BS530" s="83" t="s">
        <v>502</v>
      </c>
      <c r="BT530" s="83">
        <v>-910215</v>
      </c>
      <c r="BU530" s="83" t="s">
        <v>381</v>
      </c>
      <c r="BV530" s="83" t="s">
        <v>157</v>
      </c>
      <c r="BW530" s="83" t="s">
        <v>502</v>
      </c>
      <c r="BY530" s="136">
        <v>0</v>
      </c>
      <c r="BZ530" s="136">
        <v>0</v>
      </c>
      <c r="CA530" s="136">
        <v>0</v>
      </c>
      <c r="CB530" s="136">
        <v>0</v>
      </c>
      <c r="CD530" s="136">
        <v>0</v>
      </c>
      <c r="CE530" s="136">
        <v>0</v>
      </c>
      <c r="CF530" s="136">
        <v>0</v>
      </c>
      <c r="CG530" s="136">
        <v>0</v>
      </c>
      <c r="CH530" s="136">
        <v>0</v>
      </c>
      <c r="CI530" s="136">
        <v>0</v>
      </c>
      <c r="CJ530" s="136">
        <v>0</v>
      </c>
      <c r="CK530" s="138">
        <v>0</v>
      </c>
      <c r="CL530" s="138">
        <v>0</v>
      </c>
      <c r="CM530" s="136">
        <v>0</v>
      </c>
      <c r="CN530" s="136">
        <v>0</v>
      </c>
      <c r="CO530" s="85">
        <v>43703</v>
      </c>
      <c r="CP530" s="83" t="s">
        <v>4576</v>
      </c>
      <c r="CQ530" s="83" t="s">
        <v>102</v>
      </c>
      <c r="CR530" s="83" t="s">
        <v>482</v>
      </c>
      <c r="CS530" s="83">
        <v>525</v>
      </c>
      <c r="CT530" s="83" t="s">
        <v>483</v>
      </c>
      <c r="CU530" s="83">
        <v>1</v>
      </c>
      <c r="CV530" s="83">
        <v>0</v>
      </c>
      <c r="CW530" s="83">
        <v>0</v>
      </c>
      <c r="CX530" s="83" t="s">
        <v>109</v>
      </c>
      <c r="CY530" s="83" t="s">
        <v>583</v>
      </c>
      <c r="CZ530" s="83">
        <v>0</v>
      </c>
      <c r="DA530" s="83">
        <v>0</v>
      </c>
      <c r="DB530" s="83">
        <f t="shared" si="35"/>
        <v>0</v>
      </c>
      <c r="DC530" s="83" t="s">
        <v>497</v>
      </c>
      <c r="DE530" s="136">
        <v>1</v>
      </c>
      <c r="DF530" s="136">
        <v>1</v>
      </c>
      <c r="DG530" s="215" t="s">
        <v>269</v>
      </c>
      <c r="DH530" s="136">
        <v>1</v>
      </c>
      <c r="DI530" s="136">
        <v>1</v>
      </c>
      <c r="DJ530" s="215" t="s">
        <v>269</v>
      </c>
      <c r="EE530" s="136" t="b">
        <v>1</v>
      </c>
      <c r="EF530" s="136" t="b">
        <v>1</v>
      </c>
      <c r="EG530" s="136" t="b">
        <v>1</v>
      </c>
      <c r="EH530" s="136" t="b">
        <v>1</v>
      </c>
      <c r="EL530" s="215" t="s">
        <v>269</v>
      </c>
    </row>
    <row r="531" spans="1:142" ht="60" customHeight="1" x14ac:dyDescent="0.55000000000000004">
      <c r="A531" s="83" t="s">
        <v>130</v>
      </c>
      <c r="B531" s="83" t="s">
        <v>98</v>
      </c>
      <c r="C531">
        <v>463144</v>
      </c>
      <c r="D531" t="s">
        <v>1173</v>
      </c>
      <c r="E531" t="s">
        <v>1173</v>
      </c>
      <c r="F531" s="83" t="s">
        <v>108</v>
      </c>
      <c r="G531" s="213">
        <v>40846</v>
      </c>
      <c r="H531" s="83" t="s">
        <v>102</v>
      </c>
      <c r="I531" s="213">
        <v>43331</v>
      </c>
      <c r="J531" s="83" t="s">
        <v>228</v>
      </c>
      <c r="K531" s="214">
        <v>804073337737</v>
      </c>
      <c r="L531" s="83" t="s">
        <v>126</v>
      </c>
      <c r="M531" s="213">
        <v>43480</v>
      </c>
      <c r="N531">
        <v>196698</v>
      </c>
      <c r="O531" s="145" t="s">
        <v>567</v>
      </c>
      <c r="P531" s="145" t="s">
        <v>99</v>
      </c>
      <c r="Q531" s="145" t="s">
        <v>100</v>
      </c>
      <c r="R531" s="145" t="s">
        <v>567</v>
      </c>
      <c r="V531">
        <v>62</v>
      </c>
      <c r="W531" s="83" t="s">
        <v>101</v>
      </c>
      <c r="X531" s="83" t="s">
        <v>103</v>
      </c>
      <c r="Y531" t="s">
        <v>2493</v>
      </c>
      <c r="Z531" s="83" t="s">
        <v>102</v>
      </c>
      <c r="AA531" s="83" t="s">
        <v>102</v>
      </c>
      <c r="AB531" t="s">
        <v>3480</v>
      </c>
      <c r="AC531" s="83" t="s">
        <v>3954</v>
      </c>
      <c r="AD531" s="83" t="s">
        <v>144</v>
      </c>
      <c r="AE531" s="83" t="s">
        <v>105</v>
      </c>
      <c r="AF531" t="s">
        <v>2493</v>
      </c>
      <c r="AG531" s="83" t="s">
        <v>102</v>
      </c>
      <c r="AH531" s="83" t="s">
        <v>102</v>
      </c>
      <c r="AI531" t="s">
        <v>3480</v>
      </c>
      <c r="AJ531" s="83" t="s">
        <v>3954</v>
      </c>
      <c r="AK531" s="83" t="s">
        <v>144</v>
      </c>
      <c r="AL531" s="83" t="s">
        <v>105</v>
      </c>
      <c r="AM531" s="87" t="s">
        <v>106</v>
      </c>
      <c r="AN531" t="s">
        <v>2493</v>
      </c>
      <c r="AO531" t="s">
        <v>3480</v>
      </c>
      <c r="AP531" s="83" t="s">
        <v>3954</v>
      </c>
      <c r="AQ531" s="83" t="s">
        <v>111</v>
      </c>
      <c r="AR531" s="87" t="s">
        <v>106</v>
      </c>
      <c r="AT531" s="83" t="s">
        <v>107</v>
      </c>
      <c r="AU531" s="146" t="s">
        <v>107</v>
      </c>
      <c r="AV531" s="146" t="s">
        <v>107</v>
      </c>
      <c r="AX531" s="110" t="s">
        <v>107</v>
      </c>
      <c r="AY531" s="111"/>
      <c r="AZ531" s="112">
        <f t="shared" ca="1" si="36"/>
        <v>2137</v>
      </c>
      <c r="BA531" s="136">
        <f t="shared" ca="1" si="37"/>
        <v>8</v>
      </c>
      <c r="BB531" s="114" t="s">
        <v>134</v>
      </c>
      <c r="BC531" s="114" t="s">
        <v>108</v>
      </c>
      <c r="BD531" s="114"/>
      <c r="BE531" s="115" t="s">
        <v>102</v>
      </c>
      <c r="BF531" s="115" t="s">
        <v>102</v>
      </c>
      <c r="BG531" s="115" t="s">
        <v>102</v>
      </c>
      <c r="BH531" s="115" t="s">
        <v>102</v>
      </c>
      <c r="BI531" s="116"/>
      <c r="BJ531" s="117" t="s">
        <v>109</v>
      </c>
      <c r="BK531" s="117" t="s">
        <v>109</v>
      </c>
      <c r="BL531" s="83">
        <f t="shared" ca="1" si="38"/>
        <v>98</v>
      </c>
      <c r="BM531" s="83" t="s">
        <v>108</v>
      </c>
      <c r="BN531" s="83">
        <v>0</v>
      </c>
      <c r="BO531" s="83" t="s">
        <v>108</v>
      </c>
      <c r="BP531" s="83">
        <v>-911950</v>
      </c>
      <c r="BQ531" s="83" t="s">
        <v>312</v>
      </c>
      <c r="BR531" s="83" t="s">
        <v>153</v>
      </c>
      <c r="BS531" s="83" t="s">
        <v>499</v>
      </c>
      <c r="BT531" s="83">
        <v>-911950</v>
      </c>
      <c r="BU531" s="83" t="s">
        <v>312</v>
      </c>
      <c r="BV531" s="83" t="s">
        <v>153</v>
      </c>
      <c r="BW531" s="83" t="s">
        <v>499</v>
      </c>
      <c r="BY531" s="136">
        <v>0</v>
      </c>
      <c r="BZ531" s="136">
        <v>0</v>
      </c>
      <c r="CA531" s="136">
        <v>0</v>
      </c>
      <c r="CB531" s="136">
        <v>0</v>
      </c>
      <c r="CD531" s="136">
        <v>0</v>
      </c>
      <c r="CE531" s="136">
        <v>0</v>
      </c>
      <c r="CF531" s="136">
        <v>0</v>
      </c>
      <c r="CG531" s="136">
        <v>0</v>
      </c>
      <c r="CH531" s="136">
        <v>0</v>
      </c>
      <c r="CI531" s="136">
        <v>0</v>
      </c>
      <c r="CJ531" s="136">
        <v>0</v>
      </c>
      <c r="CK531" s="138">
        <v>0</v>
      </c>
      <c r="CL531" s="138">
        <v>0</v>
      </c>
      <c r="CM531" s="136">
        <v>0</v>
      </c>
      <c r="CN531" s="136">
        <v>0</v>
      </c>
      <c r="CO531" s="85">
        <v>43704</v>
      </c>
      <c r="CP531" s="83" t="s">
        <v>4577</v>
      </c>
      <c r="CQ531" s="83" t="s">
        <v>102</v>
      </c>
      <c r="CR531" s="83" t="s">
        <v>482</v>
      </c>
      <c r="CS531" s="83">
        <v>526</v>
      </c>
      <c r="CT531" s="83" t="s">
        <v>483</v>
      </c>
      <c r="CU531" s="83">
        <v>1</v>
      </c>
      <c r="CV531" s="83">
        <v>0</v>
      </c>
      <c r="CW531" s="83">
        <v>0</v>
      </c>
      <c r="CX531" s="83" t="s">
        <v>109</v>
      </c>
      <c r="CY531" s="83" t="s">
        <v>583</v>
      </c>
      <c r="CZ531" s="83">
        <v>0</v>
      </c>
      <c r="DA531" s="83">
        <v>0</v>
      </c>
      <c r="DB531" s="83">
        <f t="shared" si="35"/>
        <v>0</v>
      </c>
      <c r="DC531" s="83" t="s">
        <v>497</v>
      </c>
      <c r="DE531" s="136">
        <v>1</v>
      </c>
      <c r="DF531" s="136">
        <v>1</v>
      </c>
      <c r="DG531" s="215" t="s">
        <v>269</v>
      </c>
      <c r="DH531" s="136">
        <v>1</v>
      </c>
      <c r="DI531" s="136">
        <v>1</v>
      </c>
      <c r="DJ531" s="215" t="s">
        <v>269</v>
      </c>
      <c r="EE531" s="136" t="b">
        <v>1</v>
      </c>
      <c r="EF531" s="136" t="b">
        <v>1</v>
      </c>
      <c r="EG531" s="136" t="b">
        <v>1</v>
      </c>
      <c r="EH531" s="136" t="b">
        <v>1</v>
      </c>
      <c r="EL531" s="215" t="s">
        <v>269</v>
      </c>
    </row>
    <row r="532" spans="1:142" ht="60" customHeight="1" x14ac:dyDescent="0.55000000000000004">
      <c r="A532" s="83" t="s">
        <v>130</v>
      </c>
      <c r="B532" s="83" t="s">
        <v>98</v>
      </c>
      <c r="C532">
        <v>402059</v>
      </c>
      <c r="D532" t="s">
        <v>1174</v>
      </c>
      <c r="E532" t="s">
        <v>1174</v>
      </c>
      <c r="F532" s="83" t="s">
        <v>108</v>
      </c>
      <c r="G532" s="213">
        <v>38579</v>
      </c>
      <c r="H532" s="83" t="s">
        <v>102</v>
      </c>
      <c r="I532" s="213">
        <v>43392</v>
      </c>
      <c r="J532" s="83" t="s">
        <v>228</v>
      </c>
      <c r="K532" s="214">
        <v>719387993179</v>
      </c>
      <c r="L532" s="83" t="s">
        <v>135</v>
      </c>
      <c r="M532" s="213">
        <v>43670</v>
      </c>
      <c r="N532">
        <v>383266</v>
      </c>
      <c r="O532" s="145" t="s">
        <v>567</v>
      </c>
      <c r="P532" s="145" t="s">
        <v>99</v>
      </c>
      <c r="Q532" s="145" t="s">
        <v>100</v>
      </c>
      <c r="R532" s="145" t="s">
        <v>567</v>
      </c>
      <c r="V532">
        <v>3400</v>
      </c>
      <c r="W532" s="83" t="s">
        <v>101</v>
      </c>
      <c r="X532" s="83" t="s">
        <v>103</v>
      </c>
      <c r="Y532" t="s">
        <v>2494</v>
      </c>
      <c r="Z532" s="83" t="s">
        <v>102</v>
      </c>
      <c r="AA532" s="83" t="s">
        <v>102</v>
      </c>
      <c r="AB532" t="s">
        <v>3481</v>
      </c>
      <c r="AC532" s="83" t="s">
        <v>3955</v>
      </c>
      <c r="AD532" s="83" t="s">
        <v>144</v>
      </c>
      <c r="AE532" s="83" t="s">
        <v>105</v>
      </c>
      <c r="AF532" t="s">
        <v>2494</v>
      </c>
      <c r="AG532" s="83" t="s">
        <v>102</v>
      </c>
      <c r="AH532" s="83" t="s">
        <v>102</v>
      </c>
      <c r="AI532" t="s">
        <v>3481</v>
      </c>
      <c r="AJ532" s="83" t="s">
        <v>3955</v>
      </c>
      <c r="AK532" s="83" t="s">
        <v>144</v>
      </c>
      <c r="AL532" s="83" t="s">
        <v>105</v>
      </c>
      <c r="AM532" s="87" t="s">
        <v>106</v>
      </c>
      <c r="AN532" t="s">
        <v>2494</v>
      </c>
      <c r="AO532" t="s">
        <v>3481</v>
      </c>
      <c r="AP532" s="83" t="s">
        <v>3955</v>
      </c>
      <c r="AQ532" s="83" t="s">
        <v>144</v>
      </c>
      <c r="AR532" s="87" t="s">
        <v>106</v>
      </c>
      <c r="AT532" s="83" t="s">
        <v>107</v>
      </c>
      <c r="AU532" s="146" t="s">
        <v>107</v>
      </c>
      <c r="AV532" s="146" t="s">
        <v>107</v>
      </c>
      <c r="AX532" s="110" t="s">
        <v>107</v>
      </c>
      <c r="AY532" s="111"/>
      <c r="AZ532" s="112">
        <f t="shared" ca="1" si="36"/>
        <v>5100</v>
      </c>
      <c r="BA532" s="136">
        <f t="shared" ca="1" si="37"/>
        <v>17</v>
      </c>
      <c r="BB532" s="114" t="s">
        <v>134</v>
      </c>
      <c r="BC532" s="114" t="s">
        <v>108</v>
      </c>
      <c r="BD532" s="114"/>
      <c r="BE532" s="115" t="s">
        <v>102</v>
      </c>
      <c r="BF532" s="115" t="s">
        <v>102</v>
      </c>
      <c r="BG532" s="115" t="s">
        <v>102</v>
      </c>
      <c r="BH532" s="115" t="s">
        <v>102</v>
      </c>
      <c r="BI532" s="116"/>
      <c r="BJ532" s="117" t="s">
        <v>109</v>
      </c>
      <c r="BK532" s="117" t="s">
        <v>109</v>
      </c>
      <c r="BL532" s="83">
        <f t="shared" ca="1" si="38"/>
        <v>34</v>
      </c>
      <c r="BM532" s="83" t="s">
        <v>108</v>
      </c>
      <c r="BN532" s="83">
        <v>0</v>
      </c>
      <c r="BO532" s="83" t="s">
        <v>108</v>
      </c>
      <c r="BP532" s="83">
        <v>-913685</v>
      </c>
      <c r="BQ532" s="83" t="s">
        <v>198</v>
      </c>
      <c r="BR532" s="83" t="s">
        <v>164</v>
      </c>
      <c r="BS532" s="83" t="s">
        <v>499</v>
      </c>
      <c r="BT532" s="83">
        <v>-913685</v>
      </c>
      <c r="BU532" s="83" t="s">
        <v>198</v>
      </c>
      <c r="BV532" s="83" t="s">
        <v>164</v>
      </c>
      <c r="BW532" s="83" t="s">
        <v>499</v>
      </c>
      <c r="BY532" s="136">
        <v>0</v>
      </c>
      <c r="BZ532" s="136">
        <v>0</v>
      </c>
      <c r="CA532" s="136">
        <v>0</v>
      </c>
      <c r="CB532" s="136">
        <v>0</v>
      </c>
      <c r="CD532" s="136">
        <v>0</v>
      </c>
      <c r="CE532" s="136">
        <v>0</v>
      </c>
      <c r="CF532" s="136">
        <v>0</v>
      </c>
      <c r="CG532" s="136">
        <v>0</v>
      </c>
      <c r="CH532" s="136">
        <v>0</v>
      </c>
      <c r="CI532" s="136">
        <v>0</v>
      </c>
      <c r="CJ532" s="136">
        <v>0</v>
      </c>
      <c r="CK532" s="138">
        <v>0</v>
      </c>
      <c r="CL532" s="138">
        <v>0</v>
      </c>
      <c r="CM532" s="136">
        <v>0</v>
      </c>
      <c r="CN532" s="136">
        <v>0</v>
      </c>
      <c r="CO532" s="85">
        <v>43705</v>
      </c>
      <c r="CP532" s="83" t="s">
        <v>4578</v>
      </c>
      <c r="CQ532" s="83" t="s">
        <v>102</v>
      </c>
      <c r="CR532" s="83" t="s">
        <v>482</v>
      </c>
      <c r="CS532" s="83">
        <v>527</v>
      </c>
      <c r="CT532" s="83" t="s">
        <v>483</v>
      </c>
      <c r="CU532" s="83">
        <v>1</v>
      </c>
      <c r="CV532" s="83">
        <v>0</v>
      </c>
      <c r="CW532" s="83">
        <v>0</v>
      </c>
      <c r="CX532" s="83" t="s">
        <v>109</v>
      </c>
      <c r="CY532" s="83" t="s">
        <v>583</v>
      </c>
      <c r="CZ532" s="83">
        <v>0</v>
      </c>
      <c r="DA532" s="83">
        <v>0</v>
      </c>
      <c r="DB532" s="83">
        <f t="shared" si="35"/>
        <v>0</v>
      </c>
      <c r="DC532" s="83" t="s">
        <v>497</v>
      </c>
      <c r="DE532" s="136">
        <v>1</v>
      </c>
      <c r="DF532" s="136">
        <v>1</v>
      </c>
      <c r="DG532" s="215" t="s">
        <v>269</v>
      </c>
      <c r="DH532" s="136">
        <v>1</v>
      </c>
      <c r="DI532" s="136">
        <v>1</v>
      </c>
      <c r="DJ532" s="215" t="s">
        <v>269</v>
      </c>
      <c r="EE532" s="136" t="b">
        <v>1</v>
      </c>
      <c r="EF532" s="136" t="b">
        <v>1</v>
      </c>
      <c r="EG532" s="136" t="b">
        <v>1</v>
      </c>
      <c r="EH532" s="136" t="b">
        <v>1</v>
      </c>
      <c r="EL532" s="215" t="s">
        <v>269</v>
      </c>
    </row>
    <row r="533" spans="1:142" ht="60" customHeight="1" x14ac:dyDescent="0.55000000000000004">
      <c r="A533" s="83" t="s">
        <v>130</v>
      </c>
      <c r="B533" s="83" t="s">
        <v>98</v>
      </c>
      <c r="C533">
        <v>853506</v>
      </c>
      <c r="D533" t="s">
        <v>1175</v>
      </c>
      <c r="E533" t="s">
        <v>1175</v>
      </c>
      <c r="F533" s="83" t="s">
        <v>108</v>
      </c>
      <c r="G533" s="213">
        <v>40267</v>
      </c>
      <c r="H533" s="83" t="s">
        <v>102</v>
      </c>
      <c r="I533" s="213">
        <v>43185</v>
      </c>
      <c r="J533" s="83" t="s">
        <v>228</v>
      </c>
      <c r="K533" s="214">
        <v>518863618474</v>
      </c>
      <c r="L533" s="83" t="s">
        <v>97</v>
      </c>
      <c r="M533" s="213">
        <v>43585</v>
      </c>
      <c r="N533">
        <v>843115</v>
      </c>
      <c r="O533" s="145" t="s">
        <v>567</v>
      </c>
      <c r="P533" s="145" t="s">
        <v>99</v>
      </c>
      <c r="Q533" s="145" t="s">
        <v>100</v>
      </c>
      <c r="R533" s="145" t="s">
        <v>567</v>
      </c>
      <c r="V533">
        <v>5251</v>
      </c>
      <c r="W533" s="83" t="s">
        <v>1810</v>
      </c>
      <c r="X533" s="83" t="s">
        <v>103</v>
      </c>
      <c r="Y533" t="s">
        <v>2495</v>
      </c>
      <c r="Z533" s="83" t="s">
        <v>102</v>
      </c>
      <c r="AA533" s="83" t="s">
        <v>102</v>
      </c>
      <c r="AB533" t="s">
        <v>3482</v>
      </c>
      <c r="AC533" s="83" t="s">
        <v>3956</v>
      </c>
      <c r="AD533" s="83" t="s">
        <v>111</v>
      </c>
      <c r="AE533" s="83" t="s">
        <v>105</v>
      </c>
      <c r="AF533" t="s">
        <v>2495</v>
      </c>
      <c r="AG533" s="83" t="s">
        <v>102</v>
      </c>
      <c r="AH533" s="83" t="s">
        <v>102</v>
      </c>
      <c r="AI533" t="s">
        <v>3482</v>
      </c>
      <c r="AJ533" s="83" t="s">
        <v>3956</v>
      </c>
      <c r="AK533" s="83" t="s">
        <v>111</v>
      </c>
      <c r="AL533" s="83" t="s">
        <v>105</v>
      </c>
      <c r="AM533" s="87" t="s">
        <v>106</v>
      </c>
      <c r="AN533" t="s">
        <v>2495</v>
      </c>
      <c r="AO533" t="s">
        <v>3482</v>
      </c>
      <c r="AP533" s="83" t="s">
        <v>3956</v>
      </c>
      <c r="AQ533" s="83" t="s">
        <v>144</v>
      </c>
      <c r="AR533" s="87" t="s">
        <v>106</v>
      </c>
      <c r="AT533" s="83" t="s">
        <v>107</v>
      </c>
      <c r="AU533" s="146" t="s">
        <v>107</v>
      </c>
      <c r="AV533" s="146" t="s">
        <v>107</v>
      </c>
      <c r="AX533" s="110" t="s">
        <v>107</v>
      </c>
      <c r="AY533" s="111"/>
      <c r="AZ533" s="112">
        <f t="shared" ca="1" si="36"/>
        <v>4502</v>
      </c>
      <c r="BA533" s="136">
        <f t="shared" ca="1" si="37"/>
        <v>96</v>
      </c>
      <c r="BB533" s="114" t="s">
        <v>136</v>
      </c>
      <c r="BC533" s="114" t="s">
        <v>108</v>
      </c>
      <c r="BD533" s="114"/>
      <c r="BE533" s="115" t="s">
        <v>102</v>
      </c>
      <c r="BF533" s="115" t="s">
        <v>102</v>
      </c>
      <c r="BG533" s="115" t="s">
        <v>102</v>
      </c>
      <c r="BH533" s="115" t="s">
        <v>102</v>
      </c>
      <c r="BI533" s="116"/>
      <c r="BJ533" s="117" t="s">
        <v>109</v>
      </c>
      <c r="BK533" s="117" t="s">
        <v>109</v>
      </c>
      <c r="BL533" s="83">
        <f t="shared" ca="1" si="38"/>
        <v>56</v>
      </c>
      <c r="BM533" s="83" t="s">
        <v>270</v>
      </c>
      <c r="BN533" s="83">
        <v>0</v>
      </c>
      <c r="BO533" s="83" t="s">
        <v>108</v>
      </c>
      <c r="BP533" s="83">
        <v>-915420</v>
      </c>
      <c r="BQ533" s="83" t="s">
        <v>381</v>
      </c>
      <c r="BR533" s="83" t="s">
        <v>157</v>
      </c>
      <c r="BS533" s="83" t="s">
        <v>502</v>
      </c>
      <c r="BT533" s="83">
        <v>-915420</v>
      </c>
      <c r="BU533" s="83" t="s">
        <v>381</v>
      </c>
      <c r="BV533" s="83" t="s">
        <v>157</v>
      </c>
      <c r="BW533" s="83" t="s">
        <v>502</v>
      </c>
      <c r="BY533" s="136">
        <v>0</v>
      </c>
      <c r="BZ533" s="136">
        <v>0</v>
      </c>
      <c r="CA533" s="136">
        <v>0</v>
      </c>
      <c r="CB533" s="136">
        <v>0</v>
      </c>
      <c r="CD533" s="136">
        <v>0</v>
      </c>
      <c r="CE533" s="136">
        <v>0</v>
      </c>
      <c r="CF533" s="136">
        <v>0</v>
      </c>
      <c r="CG533" s="136">
        <v>0</v>
      </c>
      <c r="CH533" s="136">
        <v>0</v>
      </c>
      <c r="CI533" s="136">
        <v>0</v>
      </c>
      <c r="CJ533" s="136">
        <v>0</v>
      </c>
      <c r="CK533" s="138">
        <v>0</v>
      </c>
      <c r="CL533" s="138">
        <v>0</v>
      </c>
      <c r="CM533" s="136">
        <v>0</v>
      </c>
      <c r="CN533" s="136">
        <v>0</v>
      </c>
      <c r="CO533" s="85">
        <v>43706</v>
      </c>
      <c r="CP533" s="83" t="s">
        <v>4579</v>
      </c>
      <c r="CQ533" s="83" t="s">
        <v>102</v>
      </c>
      <c r="CR533" s="83" t="s">
        <v>482</v>
      </c>
      <c r="CS533" s="83">
        <v>528</v>
      </c>
      <c r="CT533" s="83" t="s">
        <v>483</v>
      </c>
      <c r="CU533" s="83">
        <v>1</v>
      </c>
      <c r="CV533" s="83">
        <v>0</v>
      </c>
      <c r="CW533" s="83">
        <v>0</v>
      </c>
      <c r="CX533" s="83" t="s">
        <v>109</v>
      </c>
      <c r="CY533" s="83" t="s">
        <v>583</v>
      </c>
      <c r="CZ533" s="83">
        <v>0</v>
      </c>
      <c r="DA533" s="83">
        <v>0</v>
      </c>
      <c r="DB533" s="83">
        <f t="shared" si="35"/>
        <v>0</v>
      </c>
      <c r="DC533" s="83" t="s">
        <v>497</v>
      </c>
      <c r="DE533" s="136">
        <v>1</v>
      </c>
      <c r="DF533" s="136">
        <v>1</v>
      </c>
      <c r="DG533" s="215" t="s">
        <v>269</v>
      </c>
      <c r="DH533" s="136">
        <v>1</v>
      </c>
      <c r="DI533" s="136">
        <v>1</v>
      </c>
      <c r="DJ533" s="215" t="s">
        <v>269</v>
      </c>
      <c r="EE533" s="136" t="b">
        <v>1</v>
      </c>
      <c r="EF533" s="136" t="b">
        <v>1</v>
      </c>
      <c r="EG533" s="136" t="b">
        <v>1</v>
      </c>
      <c r="EH533" s="136" t="b">
        <v>1</v>
      </c>
      <c r="EL533" s="215" t="s">
        <v>269</v>
      </c>
    </row>
    <row r="534" spans="1:142" ht="60" customHeight="1" x14ac:dyDescent="0.55000000000000004">
      <c r="A534" s="83" t="s">
        <v>130</v>
      </c>
      <c r="B534" s="83" t="s">
        <v>98</v>
      </c>
      <c r="C534">
        <v>643273</v>
      </c>
      <c r="D534" t="s">
        <v>1176</v>
      </c>
      <c r="E534" t="s">
        <v>1176</v>
      </c>
      <c r="F534" s="83" t="s">
        <v>108</v>
      </c>
      <c r="G534" s="213">
        <v>35654</v>
      </c>
      <c r="H534" s="83" t="s">
        <v>102</v>
      </c>
      <c r="I534" s="213">
        <v>43331</v>
      </c>
      <c r="J534" s="83" t="s">
        <v>228</v>
      </c>
      <c r="K534" s="214">
        <v>266757378611</v>
      </c>
      <c r="L534" s="83" t="s">
        <v>135</v>
      </c>
      <c r="M534" s="213">
        <v>43748</v>
      </c>
      <c r="N534">
        <v>630133</v>
      </c>
      <c r="O534" s="145" t="s">
        <v>567</v>
      </c>
      <c r="P534" s="145" t="s">
        <v>99</v>
      </c>
      <c r="Q534" s="145" t="s">
        <v>100</v>
      </c>
      <c r="R534" s="145" t="s">
        <v>567</v>
      </c>
      <c r="V534">
        <v>8533</v>
      </c>
      <c r="W534" s="83" t="s">
        <v>101</v>
      </c>
      <c r="X534" s="83" t="s">
        <v>103</v>
      </c>
      <c r="Y534" t="s">
        <v>2496</v>
      </c>
      <c r="Z534" s="83" t="s">
        <v>102</v>
      </c>
      <c r="AA534" s="83" t="s">
        <v>102</v>
      </c>
      <c r="AB534" t="s">
        <v>3483</v>
      </c>
      <c r="AC534" s="83" t="s">
        <v>3957</v>
      </c>
      <c r="AD534" s="83" t="s">
        <v>144</v>
      </c>
      <c r="AE534" s="83" t="s">
        <v>105</v>
      </c>
      <c r="AF534" t="s">
        <v>2496</v>
      </c>
      <c r="AG534" s="83" t="s">
        <v>102</v>
      </c>
      <c r="AH534" s="83" t="s">
        <v>102</v>
      </c>
      <c r="AI534" t="s">
        <v>3483</v>
      </c>
      <c r="AJ534" s="83" t="s">
        <v>3957</v>
      </c>
      <c r="AK534" s="83" t="s">
        <v>144</v>
      </c>
      <c r="AL534" s="83" t="s">
        <v>105</v>
      </c>
      <c r="AM534" s="87" t="s">
        <v>106</v>
      </c>
      <c r="AN534" t="s">
        <v>2496</v>
      </c>
      <c r="AO534" t="s">
        <v>3483</v>
      </c>
      <c r="AP534" s="83" t="s">
        <v>3957</v>
      </c>
      <c r="AQ534" s="83" t="s">
        <v>111</v>
      </c>
      <c r="AR534" s="87" t="s">
        <v>106</v>
      </c>
      <c r="AT534" s="83" t="s">
        <v>107</v>
      </c>
      <c r="AU534" s="146" t="s">
        <v>107</v>
      </c>
      <c r="AV534" s="146" t="s">
        <v>107</v>
      </c>
      <c r="AX534" s="110" t="s">
        <v>107</v>
      </c>
      <c r="AY534" s="111"/>
      <c r="AZ534" s="112">
        <f t="shared" ca="1" si="36"/>
        <v>1314</v>
      </c>
      <c r="BA534" s="136">
        <f t="shared" ca="1" si="37"/>
        <v>89</v>
      </c>
      <c r="BB534" s="114" t="s">
        <v>134</v>
      </c>
      <c r="BC534" s="114" t="s">
        <v>108</v>
      </c>
      <c r="BD534" s="114"/>
      <c r="BE534" s="115" t="s">
        <v>102</v>
      </c>
      <c r="BF534" s="115" t="s">
        <v>102</v>
      </c>
      <c r="BG534" s="115" t="s">
        <v>102</v>
      </c>
      <c r="BH534" s="115" t="s">
        <v>102</v>
      </c>
      <c r="BI534" s="116"/>
      <c r="BJ534" s="117" t="s">
        <v>109</v>
      </c>
      <c r="BK534" s="117" t="s">
        <v>109</v>
      </c>
      <c r="BL534" s="83">
        <f t="shared" ca="1" si="38"/>
        <v>91</v>
      </c>
      <c r="BM534" s="83" t="s">
        <v>108</v>
      </c>
      <c r="BN534" s="83">
        <v>0</v>
      </c>
      <c r="BO534" s="83" t="s">
        <v>108</v>
      </c>
      <c r="BP534" s="83">
        <v>-917155</v>
      </c>
      <c r="BQ534" s="83" t="s">
        <v>312</v>
      </c>
      <c r="BR534" s="83" t="s">
        <v>153</v>
      </c>
      <c r="BS534" s="83" t="s">
        <v>499</v>
      </c>
      <c r="BT534" s="83">
        <v>-917155</v>
      </c>
      <c r="BU534" s="83" t="s">
        <v>312</v>
      </c>
      <c r="BV534" s="83" t="s">
        <v>153</v>
      </c>
      <c r="BW534" s="83" t="s">
        <v>499</v>
      </c>
      <c r="BY534" s="136">
        <v>0</v>
      </c>
      <c r="BZ534" s="136">
        <v>0</v>
      </c>
      <c r="CA534" s="136">
        <v>0</v>
      </c>
      <c r="CB534" s="136">
        <v>0</v>
      </c>
      <c r="CD534" s="136">
        <v>0</v>
      </c>
      <c r="CE534" s="136">
        <v>0</v>
      </c>
      <c r="CF534" s="136">
        <v>0</v>
      </c>
      <c r="CG534" s="136">
        <v>0</v>
      </c>
      <c r="CH534" s="136">
        <v>0</v>
      </c>
      <c r="CI534" s="136">
        <v>0</v>
      </c>
      <c r="CJ534" s="136">
        <v>0</v>
      </c>
      <c r="CK534" s="138">
        <v>0</v>
      </c>
      <c r="CL534" s="138">
        <v>0</v>
      </c>
      <c r="CM534" s="136">
        <v>0</v>
      </c>
      <c r="CN534" s="136">
        <v>0</v>
      </c>
      <c r="CO534" s="85">
        <v>43707</v>
      </c>
      <c r="CP534" s="83" t="s">
        <v>4580</v>
      </c>
      <c r="CQ534" s="83" t="s">
        <v>102</v>
      </c>
      <c r="CR534" s="83" t="s">
        <v>482</v>
      </c>
      <c r="CS534" s="83">
        <v>529</v>
      </c>
      <c r="CT534" s="83" t="s">
        <v>483</v>
      </c>
      <c r="CU534" s="83">
        <v>1</v>
      </c>
      <c r="CV534" s="83">
        <v>0</v>
      </c>
      <c r="CW534" s="83">
        <v>0</v>
      </c>
      <c r="CX534" s="83" t="s">
        <v>109</v>
      </c>
      <c r="CY534" s="83" t="s">
        <v>583</v>
      </c>
      <c r="CZ534" s="83">
        <v>0</v>
      </c>
      <c r="DA534" s="83">
        <v>0</v>
      </c>
      <c r="DB534" s="83">
        <f t="shared" si="35"/>
        <v>0</v>
      </c>
      <c r="DC534" s="83" t="s">
        <v>497</v>
      </c>
      <c r="DE534" s="136">
        <v>1</v>
      </c>
      <c r="DF534" s="136">
        <v>1</v>
      </c>
      <c r="DG534" s="215" t="s">
        <v>269</v>
      </c>
      <c r="DH534" s="136">
        <v>1</v>
      </c>
      <c r="DI534" s="136">
        <v>1</v>
      </c>
      <c r="DJ534" s="215" t="s">
        <v>269</v>
      </c>
      <c r="EE534" s="136" t="b">
        <v>1</v>
      </c>
      <c r="EF534" s="136" t="b">
        <v>1</v>
      </c>
      <c r="EG534" s="136" t="b">
        <v>1</v>
      </c>
      <c r="EH534" s="136" t="b">
        <v>1</v>
      </c>
      <c r="EL534" s="215" t="s">
        <v>269</v>
      </c>
    </row>
    <row r="535" spans="1:142" ht="60" customHeight="1" x14ac:dyDescent="0.55000000000000004">
      <c r="A535" s="83" t="s">
        <v>130</v>
      </c>
      <c r="B535" s="83" t="s">
        <v>98</v>
      </c>
      <c r="C535">
        <v>761156</v>
      </c>
      <c r="D535" t="s">
        <v>1009</v>
      </c>
      <c r="E535" t="s">
        <v>1009</v>
      </c>
      <c r="F535" s="83" t="s">
        <v>108</v>
      </c>
      <c r="G535" s="213">
        <v>29995</v>
      </c>
      <c r="H535" s="83" t="s">
        <v>102</v>
      </c>
      <c r="I535" s="213">
        <v>43420</v>
      </c>
      <c r="J535" s="83" t="s">
        <v>228</v>
      </c>
      <c r="K535" s="214">
        <v>290025594564</v>
      </c>
      <c r="L535" s="83" t="s">
        <v>97</v>
      </c>
      <c r="M535" s="213">
        <v>43475</v>
      </c>
      <c r="N535">
        <v>827692</v>
      </c>
      <c r="O535" s="145" t="s">
        <v>567</v>
      </c>
      <c r="P535" s="145" t="s">
        <v>99</v>
      </c>
      <c r="Q535" s="145" t="s">
        <v>100</v>
      </c>
      <c r="R535" s="145" t="s">
        <v>567</v>
      </c>
      <c r="V535">
        <v>1776</v>
      </c>
      <c r="W535" s="83" t="s">
        <v>101</v>
      </c>
      <c r="X535" s="83" t="s">
        <v>103</v>
      </c>
      <c r="Y535" t="s">
        <v>2497</v>
      </c>
      <c r="Z535" s="83" t="s">
        <v>102</v>
      </c>
      <c r="AA535" s="83" t="s">
        <v>102</v>
      </c>
      <c r="AB535" t="s">
        <v>3484</v>
      </c>
      <c r="AC535" s="83" t="s">
        <v>3958</v>
      </c>
      <c r="AD535" s="83" t="s">
        <v>144</v>
      </c>
      <c r="AE535" s="83" t="s">
        <v>105</v>
      </c>
      <c r="AF535" t="s">
        <v>2497</v>
      </c>
      <c r="AG535" s="83" t="s">
        <v>102</v>
      </c>
      <c r="AH535" s="83" t="s">
        <v>102</v>
      </c>
      <c r="AI535" t="s">
        <v>3484</v>
      </c>
      <c r="AJ535" s="83" t="s">
        <v>3958</v>
      </c>
      <c r="AK535" s="83" t="s">
        <v>144</v>
      </c>
      <c r="AL535" s="83" t="s">
        <v>105</v>
      </c>
      <c r="AM535" s="87" t="s">
        <v>106</v>
      </c>
      <c r="AN535" t="s">
        <v>2497</v>
      </c>
      <c r="AO535" t="s">
        <v>3484</v>
      </c>
      <c r="AP535" s="83" t="s">
        <v>3958</v>
      </c>
      <c r="AQ535" s="83" t="s">
        <v>144</v>
      </c>
      <c r="AR535" s="87" t="s">
        <v>106</v>
      </c>
      <c r="AT535" s="83" t="s">
        <v>107</v>
      </c>
      <c r="AU535" s="146" t="s">
        <v>107</v>
      </c>
      <c r="AV535" s="146" t="s">
        <v>107</v>
      </c>
      <c r="AX535" s="110" t="s">
        <v>107</v>
      </c>
      <c r="AY535" s="111"/>
      <c r="AZ535" s="112">
        <f t="shared" ca="1" si="36"/>
        <v>7152</v>
      </c>
      <c r="BA535" s="136">
        <f t="shared" ca="1" si="37"/>
        <v>58</v>
      </c>
      <c r="BB535" s="114" t="s">
        <v>134</v>
      </c>
      <c r="BC535" s="114" t="s">
        <v>108</v>
      </c>
      <c r="BD535" s="114"/>
      <c r="BE535" s="115" t="s">
        <v>102</v>
      </c>
      <c r="BF535" s="115" t="s">
        <v>102</v>
      </c>
      <c r="BG535" s="115" t="s">
        <v>102</v>
      </c>
      <c r="BH535" s="115" t="s">
        <v>102</v>
      </c>
      <c r="BI535" s="116"/>
      <c r="BJ535" s="117" t="s">
        <v>109</v>
      </c>
      <c r="BK535" s="117" t="s">
        <v>109</v>
      </c>
      <c r="BL535" s="83">
        <f t="shared" ca="1" si="38"/>
        <v>93</v>
      </c>
      <c r="BM535" s="83" t="s">
        <v>108</v>
      </c>
      <c r="BN535" s="83">
        <v>0</v>
      </c>
      <c r="BO535" s="83" t="s">
        <v>108</v>
      </c>
      <c r="BP535" s="83">
        <v>-918890</v>
      </c>
      <c r="BQ535" s="83" t="s">
        <v>198</v>
      </c>
      <c r="BR535" s="83" t="s">
        <v>164</v>
      </c>
      <c r="BS535" s="83" t="s">
        <v>499</v>
      </c>
      <c r="BT535" s="83">
        <v>-918890</v>
      </c>
      <c r="BU535" s="83" t="s">
        <v>198</v>
      </c>
      <c r="BV535" s="83" t="s">
        <v>164</v>
      </c>
      <c r="BW535" s="83" t="s">
        <v>499</v>
      </c>
      <c r="BY535" s="136">
        <v>0</v>
      </c>
      <c r="BZ535" s="136">
        <v>0</v>
      </c>
      <c r="CA535" s="136">
        <v>0</v>
      </c>
      <c r="CB535" s="136">
        <v>0</v>
      </c>
      <c r="CD535" s="136">
        <v>0</v>
      </c>
      <c r="CE535" s="136">
        <v>0</v>
      </c>
      <c r="CF535" s="136">
        <v>0</v>
      </c>
      <c r="CG535" s="136">
        <v>0</v>
      </c>
      <c r="CH535" s="136">
        <v>0</v>
      </c>
      <c r="CI535" s="136">
        <v>0</v>
      </c>
      <c r="CJ535" s="136">
        <v>0</v>
      </c>
      <c r="CK535" s="138">
        <v>0</v>
      </c>
      <c r="CL535" s="138">
        <v>0</v>
      </c>
      <c r="CM535" s="136">
        <v>0</v>
      </c>
      <c r="CN535" s="136">
        <v>0</v>
      </c>
      <c r="CO535" s="85">
        <v>43708</v>
      </c>
      <c r="CP535" s="83" t="s">
        <v>4581</v>
      </c>
      <c r="CQ535" s="83" t="s">
        <v>102</v>
      </c>
      <c r="CR535" s="83" t="s">
        <v>482</v>
      </c>
      <c r="CS535" s="83">
        <v>530</v>
      </c>
      <c r="CT535" s="83" t="s">
        <v>483</v>
      </c>
      <c r="CU535" s="83">
        <v>1</v>
      </c>
      <c r="CV535" s="83">
        <v>0</v>
      </c>
      <c r="CW535" s="83">
        <v>0</v>
      </c>
      <c r="CX535" s="83" t="s">
        <v>109</v>
      </c>
      <c r="CY535" s="83" t="s">
        <v>583</v>
      </c>
      <c r="CZ535" s="83">
        <v>0</v>
      </c>
      <c r="DA535" s="83">
        <v>0</v>
      </c>
      <c r="DB535" s="83">
        <f t="shared" si="35"/>
        <v>0</v>
      </c>
      <c r="DC535" s="83" t="s">
        <v>497</v>
      </c>
      <c r="DE535" s="136">
        <v>1</v>
      </c>
      <c r="DF535" s="136">
        <v>1</v>
      </c>
      <c r="DG535" s="215" t="s">
        <v>269</v>
      </c>
      <c r="DH535" s="136">
        <v>1</v>
      </c>
      <c r="DI535" s="136">
        <v>1</v>
      </c>
      <c r="DJ535" s="215" t="s">
        <v>269</v>
      </c>
      <c r="EE535" s="136" t="b">
        <v>1</v>
      </c>
      <c r="EF535" s="136" t="b">
        <v>1</v>
      </c>
      <c r="EG535" s="136" t="b">
        <v>1</v>
      </c>
      <c r="EH535" s="136" t="b">
        <v>1</v>
      </c>
      <c r="EL535" s="215" t="s">
        <v>269</v>
      </c>
    </row>
    <row r="536" spans="1:142" ht="60" customHeight="1" x14ac:dyDescent="0.55000000000000004">
      <c r="A536" s="83" t="s">
        <v>130</v>
      </c>
      <c r="B536" s="83" t="s">
        <v>98</v>
      </c>
      <c r="C536">
        <v>233428</v>
      </c>
      <c r="D536" t="s">
        <v>1177</v>
      </c>
      <c r="E536" t="s">
        <v>1177</v>
      </c>
      <c r="F536" s="83" t="s">
        <v>108</v>
      </c>
      <c r="G536" s="213">
        <v>31099</v>
      </c>
      <c r="H536" s="83" t="s">
        <v>102</v>
      </c>
      <c r="I536" s="213">
        <v>43276</v>
      </c>
      <c r="J536" s="83" t="s">
        <v>228</v>
      </c>
      <c r="K536" s="214">
        <v>894140907476</v>
      </c>
      <c r="L536" s="83" t="s">
        <v>126</v>
      </c>
      <c r="M536" s="213">
        <v>43490</v>
      </c>
      <c r="N536">
        <v>776665</v>
      </c>
      <c r="O536" s="145" t="s">
        <v>567</v>
      </c>
      <c r="P536" s="145" t="s">
        <v>99</v>
      </c>
      <c r="Q536" s="145" t="s">
        <v>100</v>
      </c>
      <c r="R536" s="145" t="s">
        <v>567</v>
      </c>
      <c r="V536">
        <v>944</v>
      </c>
      <c r="W536" s="83" t="s">
        <v>1811</v>
      </c>
      <c r="X536" s="83" t="s">
        <v>103</v>
      </c>
      <c r="Y536" t="s">
        <v>2498</v>
      </c>
      <c r="Z536" s="83" t="s">
        <v>102</v>
      </c>
      <c r="AA536" s="83" t="s">
        <v>102</v>
      </c>
      <c r="AB536" t="s">
        <v>3485</v>
      </c>
      <c r="AC536" s="83" t="s">
        <v>3959</v>
      </c>
      <c r="AD536" s="83" t="s">
        <v>111</v>
      </c>
      <c r="AE536" s="83" t="s">
        <v>105</v>
      </c>
      <c r="AF536" t="s">
        <v>2498</v>
      </c>
      <c r="AG536" s="83" t="s">
        <v>102</v>
      </c>
      <c r="AH536" s="83" t="s">
        <v>102</v>
      </c>
      <c r="AI536" t="s">
        <v>3485</v>
      </c>
      <c r="AJ536" s="83" t="s">
        <v>3959</v>
      </c>
      <c r="AK536" s="83" t="s">
        <v>111</v>
      </c>
      <c r="AL536" s="83" t="s">
        <v>105</v>
      </c>
      <c r="AM536" s="87" t="s">
        <v>106</v>
      </c>
      <c r="AN536" t="s">
        <v>2498</v>
      </c>
      <c r="AO536" t="s">
        <v>3485</v>
      </c>
      <c r="AP536" s="83" t="s">
        <v>3959</v>
      </c>
      <c r="AQ536" s="83" t="s">
        <v>144</v>
      </c>
      <c r="AR536" s="87" t="s">
        <v>106</v>
      </c>
      <c r="AT536" s="83" t="s">
        <v>107</v>
      </c>
      <c r="AU536" s="146" t="s">
        <v>107</v>
      </c>
      <c r="AV536" s="146" t="s">
        <v>107</v>
      </c>
      <c r="AX536" s="110" t="s">
        <v>107</v>
      </c>
      <c r="AY536" s="111"/>
      <c r="AZ536" s="112">
        <f t="shared" ca="1" si="36"/>
        <v>8500</v>
      </c>
      <c r="BA536" s="136">
        <f t="shared" ca="1" si="37"/>
        <v>24</v>
      </c>
      <c r="BB536" s="114" t="s">
        <v>136</v>
      </c>
      <c r="BC536" s="114" t="s">
        <v>108</v>
      </c>
      <c r="BD536" s="114"/>
      <c r="BE536" s="115" t="s">
        <v>102</v>
      </c>
      <c r="BF536" s="115" t="s">
        <v>102</v>
      </c>
      <c r="BG536" s="115" t="s">
        <v>102</v>
      </c>
      <c r="BH536" s="115" t="s">
        <v>102</v>
      </c>
      <c r="BI536" s="116"/>
      <c r="BJ536" s="117" t="s">
        <v>109</v>
      </c>
      <c r="BK536" s="117" t="s">
        <v>109</v>
      </c>
      <c r="BL536" s="83">
        <f t="shared" ca="1" si="38"/>
        <v>15</v>
      </c>
      <c r="BM536" s="83" t="s">
        <v>270</v>
      </c>
      <c r="BN536" s="83">
        <v>0</v>
      </c>
      <c r="BO536" s="83" t="s">
        <v>108</v>
      </c>
      <c r="BP536" s="83">
        <v>-920625</v>
      </c>
      <c r="BQ536" s="83" t="s">
        <v>381</v>
      </c>
      <c r="BR536" s="83" t="s">
        <v>157</v>
      </c>
      <c r="BS536" s="83" t="s">
        <v>502</v>
      </c>
      <c r="BT536" s="83">
        <v>-920625</v>
      </c>
      <c r="BU536" s="83" t="s">
        <v>381</v>
      </c>
      <c r="BV536" s="83" t="s">
        <v>157</v>
      </c>
      <c r="BW536" s="83" t="s">
        <v>502</v>
      </c>
      <c r="BY536" s="136">
        <v>0</v>
      </c>
      <c r="BZ536" s="136">
        <v>0</v>
      </c>
      <c r="CA536" s="136">
        <v>0</v>
      </c>
      <c r="CB536" s="136">
        <v>0</v>
      </c>
      <c r="CD536" s="136">
        <v>0</v>
      </c>
      <c r="CE536" s="136">
        <v>0</v>
      </c>
      <c r="CF536" s="136">
        <v>0</v>
      </c>
      <c r="CG536" s="136">
        <v>0</v>
      </c>
      <c r="CH536" s="136">
        <v>0</v>
      </c>
      <c r="CI536" s="136">
        <v>0</v>
      </c>
      <c r="CJ536" s="136">
        <v>0</v>
      </c>
      <c r="CK536" s="138">
        <v>0</v>
      </c>
      <c r="CL536" s="138">
        <v>0</v>
      </c>
      <c r="CM536" s="136">
        <v>0</v>
      </c>
      <c r="CN536" s="136">
        <v>0</v>
      </c>
      <c r="CO536" s="85">
        <v>43709</v>
      </c>
      <c r="CP536" s="83" t="s">
        <v>4582</v>
      </c>
      <c r="CQ536" s="83" t="s">
        <v>102</v>
      </c>
      <c r="CR536" s="83" t="s">
        <v>482</v>
      </c>
      <c r="CS536" s="83">
        <v>531</v>
      </c>
      <c r="CT536" s="83" t="s">
        <v>483</v>
      </c>
      <c r="CU536" s="83">
        <v>1</v>
      </c>
      <c r="CV536" s="83">
        <v>0</v>
      </c>
      <c r="CW536" s="83">
        <v>0</v>
      </c>
      <c r="CX536" s="83" t="s">
        <v>109</v>
      </c>
      <c r="CY536" s="83" t="s">
        <v>583</v>
      </c>
      <c r="CZ536" s="83">
        <v>0</v>
      </c>
      <c r="DA536" s="83">
        <v>0</v>
      </c>
      <c r="DB536" s="83">
        <f t="shared" si="35"/>
        <v>0</v>
      </c>
      <c r="DC536" s="83" t="s">
        <v>497</v>
      </c>
      <c r="DE536" s="136">
        <v>1</v>
      </c>
      <c r="DF536" s="136">
        <v>1</v>
      </c>
      <c r="DG536" s="215" t="s">
        <v>269</v>
      </c>
      <c r="DH536" s="136">
        <v>1</v>
      </c>
      <c r="DI536" s="136">
        <v>1</v>
      </c>
      <c r="DJ536" s="215" t="s">
        <v>269</v>
      </c>
      <c r="EE536" s="136" t="b">
        <v>1</v>
      </c>
      <c r="EF536" s="136" t="b">
        <v>1</v>
      </c>
      <c r="EG536" s="136" t="b">
        <v>1</v>
      </c>
      <c r="EH536" s="136" t="b">
        <v>1</v>
      </c>
      <c r="EL536" s="215" t="s">
        <v>269</v>
      </c>
    </row>
    <row r="537" spans="1:142" ht="60" customHeight="1" x14ac:dyDescent="0.55000000000000004">
      <c r="A537" s="83" t="s">
        <v>130</v>
      </c>
      <c r="B537" s="83" t="s">
        <v>98</v>
      </c>
      <c r="C537">
        <v>578796</v>
      </c>
      <c r="D537" t="s">
        <v>1178</v>
      </c>
      <c r="E537" t="s">
        <v>1178</v>
      </c>
      <c r="F537" s="83" t="s">
        <v>108</v>
      </c>
      <c r="G537" s="213">
        <v>42290</v>
      </c>
      <c r="H537" s="83" t="s">
        <v>102</v>
      </c>
      <c r="I537" s="213">
        <v>43275</v>
      </c>
      <c r="J537" s="83" t="s">
        <v>228</v>
      </c>
      <c r="K537" s="214">
        <v>297367597663</v>
      </c>
      <c r="L537" s="83" t="s">
        <v>135</v>
      </c>
      <c r="M537" s="213">
        <v>43742</v>
      </c>
      <c r="N537">
        <v>687839</v>
      </c>
      <c r="O537" s="145" t="s">
        <v>567</v>
      </c>
      <c r="P537" s="145" t="s">
        <v>99</v>
      </c>
      <c r="Q537" s="145" t="s">
        <v>100</v>
      </c>
      <c r="R537" s="145" t="s">
        <v>567</v>
      </c>
      <c r="V537">
        <v>2666</v>
      </c>
      <c r="W537" s="83" t="s">
        <v>101</v>
      </c>
      <c r="X537" s="83" t="s">
        <v>103</v>
      </c>
      <c r="Y537" t="s">
        <v>2499</v>
      </c>
      <c r="Z537" s="83" t="s">
        <v>102</v>
      </c>
      <c r="AA537" s="83" t="s">
        <v>102</v>
      </c>
      <c r="AB537" t="s">
        <v>3486</v>
      </c>
      <c r="AC537" s="83" t="s">
        <v>3960</v>
      </c>
      <c r="AD537" s="83" t="s">
        <v>144</v>
      </c>
      <c r="AE537" s="83" t="s">
        <v>105</v>
      </c>
      <c r="AF537" t="s">
        <v>2499</v>
      </c>
      <c r="AG537" s="83" t="s">
        <v>102</v>
      </c>
      <c r="AH537" s="83" t="s">
        <v>102</v>
      </c>
      <c r="AI537" t="s">
        <v>3486</v>
      </c>
      <c r="AJ537" s="83" t="s">
        <v>3960</v>
      </c>
      <c r="AK537" s="83" t="s">
        <v>144</v>
      </c>
      <c r="AL537" s="83" t="s">
        <v>105</v>
      </c>
      <c r="AM537" s="87" t="s">
        <v>106</v>
      </c>
      <c r="AN537" t="s">
        <v>2499</v>
      </c>
      <c r="AO537" t="s">
        <v>3486</v>
      </c>
      <c r="AP537" s="83" t="s">
        <v>3960</v>
      </c>
      <c r="AQ537" s="83" t="s">
        <v>111</v>
      </c>
      <c r="AR537" s="87" t="s">
        <v>106</v>
      </c>
      <c r="AT537" s="83" t="s">
        <v>107</v>
      </c>
      <c r="AU537" s="146" t="s">
        <v>107</v>
      </c>
      <c r="AV537" s="146" t="s">
        <v>107</v>
      </c>
      <c r="AX537" s="110" t="s">
        <v>107</v>
      </c>
      <c r="AY537" s="111"/>
      <c r="AZ537" s="112">
        <f t="shared" ca="1" si="36"/>
        <v>7619</v>
      </c>
      <c r="BA537" s="136">
        <f t="shared" ca="1" si="37"/>
        <v>84</v>
      </c>
      <c r="BB537" s="114" t="s">
        <v>134</v>
      </c>
      <c r="BC537" s="114" t="s">
        <v>108</v>
      </c>
      <c r="BD537" s="114"/>
      <c r="BE537" s="115" t="s">
        <v>102</v>
      </c>
      <c r="BF537" s="115" t="s">
        <v>102</v>
      </c>
      <c r="BG537" s="115" t="s">
        <v>102</v>
      </c>
      <c r="BH537" s="115" t="s">
        <v>102</v>
      </c>
      <c r="BI537" s="116"/>
      <c r="BJ537" s="117" t="s">
        <v>109</v>
      </c>
      <c r="BK537" s="117" t="s">
        <v>109</v>
      </c>
      <c r="BL537" s="83">
        <f t="shared" ca="1" si="38"/>
        <v>65</v>
      </c>
      <c r="BM537" s="83" t="s">
        <v>108</v>
      </c>
      <c r="BN537" s="83">
        <v>0</v>
      </c>
      <c r="BO537" s="83" t="s">
        <v>108</v>
      </c>
      <c r="BP537" s="83">
        <v>-922360</v>
      </c>
      <c r="BQ537" s="83" t="s">
        <v>312</v>
      </c>
      <c r="BR537" s="83" t="s">
        <v>153</v>
      </c>
      <c r="BS537" s="83" t="s">
        <v>499</v>
      </c>
      <c r="BT537" s="83">
        <v>-922360</v>
      </c>
      <c r="BU537" s="83" t="s">
        <v>312</v>
      </c>
      <c r="BV537" s="83" t="s">
        <v>153</v>
      </c>
      <c r="BW537" s="83" t="s">
        <v>499</v>
      </c>
      <c r="BY537" s="136">
        <v>0</v>
      </c>
      <c r="BZ537" s="136">
        <v>0</v>
      </c>
      <c r="CA537" s="136">
        <v>0</v>
      </c>
      <c r="CB537" s="136">
        <v>0</v>
      </c>
      <c r="CD537" s="136">
        <v>0</v>
      </c>
      <c r="CE537" s="136">
        <v>0</v>
      </c>
      <c r="CF537" s="136">
        <v>0</v>
      </c>
      <c r="CG537" s="136">
        <v>0</v>
      </c>
      <c r="CH537" s="136">
        <v>0</v>
      </c>
      <c r="CI537" s="136">
        <v>0</v>
      </c>
      <c r="CJ537" s="136">
        <v>0</v>
      </c>
      <c r="CK537" s="138">
        <v>0</v>
      </c>
      <c r="CL537" s="138">
        <v>0</v>
      </c>
      <c r="CM537" s="136">
        <v>0</v>
      </c>
      <c r="CN537" s="136">
        <v>0</v>
      </c>
      <c r="CO537" s="85">
        <v>43710</v>
      </c>
      <c r="CP537" s="83" t="s">
        <v>4583</v>
      </c>
      <c r="CQ537" s="83" t="s">
        <v>102</v>
      </c>
      <c r="CR537" s="83" t="s">
        <v>482</v>
      </c>
      <c r="CS537" s="83">
        <v>532</v>
      </c>
      <c r="CT537" s="83" t="s">
        <v>483</v>
      </c>
      <c r="CU537" s="83">
        <v>1</v>
      </c>
      <c r="CV537" s="83">
        <v>0</v>
      </c>
      <c r="CW537" s="83">
        <v>0</v>
      </c>
      <c r="CX537" s="83" t="s">
        <v>109</v>
      </c>
      <c r="CY537" s="83" t="s">
        <v>583</v>
      </c>
      <c r="CZ537" s="83">
        <v>0</v>
      </c>
      <c r="DA537" s="83">
        <v>0</v>
      </c>
      <c r="DB537" s="83">
        <f t="shared" si="35"/>
        <v>0</v>
      </c>
      <c r="DC537" s="83" t="s">
        <v>497</v>
      </c>
      <c r="DE537" s="136">
        <v>1</v>
      </c>
      <c r="DF537" s="136">
        <v>1</v>
      </c>
      <c r="DG537" s="215" t="s">
        <v>269</v>
      </c>
      <c r="DH537" s="136">
        <v>1</v>
      </c>
      <c r="DI537" s="136">
        <v>1</v>
      </c>
      <c r="DJ537" s="215" t="s">
        <v>269</v>
      </c>
      <c r="EE537" s="136" t="b">
        <v>1</v>
      </c>
      <c r="EF537" s="136" t="b">
        <v>1</v>
      </c>
      <c r="EG537" s="136" t="b">
        <v>1</v>
      </c>
      <c r="EH537" s="136" t="b">
        <v>1</v>
      </c>
      <c r="EL537" s="215" t="s">
        <v>269</v>
      </c>
    </row>
    <row r="538" spans="1:142" ht="60" customHeight="1" x14ac:dyDescent="0.55000000000000004">
      <c r="A538" s="83" t="s">
        <v>130</v>
      </c>
      <c r="B538" s="83" t="s">
        <v>98</v>
      </c>
      <c r="C538">
        <v>233987</v>
      </c>
      <c r="D538" t="s">
        <v>1179</v>
      </c>
      <c r="E538" t="s">
        <v>1179</v>
      </c>
      <c r="F538" s="83" t="s">
        <v>108</v>
      </c>
      <c r="G538" s="213">
        <v>34839</v>
      </c>
      <c r="H538" s="83" t="s">
        <v>102</v>
      </c>
      <c r="I538" s="213">
        <v>43315</v>
      </c>
      <c r="J538" s="83" t="s">
        <v>228</v>
      </c>
      <c r="K538" s="214">
        <v>971485339959</v>
      </c>
      <c r="L538" s="83" t="s">
        <v>97</v>
      </c>
      <c r="M538" s="213">
        <v>43616</v>
      </c>
      <c r="N538">
        <v>607731</v>
      </c>
      <c r="O538" s="145" t="s">
        <v>567</v>
      </c>
      <c r="P538" s="145" t="s">
        <v>99</v>
      </c>
      <c r="Q538" s="145" t="s">
        <v>100</v>
      </c>
      <c r="R538" s="145" t="s">
        <v>567</v>
      </c>
      <c r="V538">
        <v>6386</v>
      </c>
      <c r="W538" s="83" t="s">
        <v>101</v>
      </c>
      <c r="X538" s="83" t="s">
        <v>103</v>
      </c>
      <c r="Y538" t="s">
        <v>2500</v>
      </c>
      <c r="Z538" s="83" t="s">
        <v>102</v>
      </c>
      <c r="AA538" s="83" t="s">
        <v>102</v>
      </c>
      <c r="AB538" t="s">
        <v>3487</v>
      </c>
      <c r="AC538" s="83" t="s">
        <v>3961</v>
      </c>
      <c r="AD538" s="83" t="s">
        <v>144</v>
      </c>
      <c r="AE538" s="83" t="s">
        <v>105</v>
      </c>
      <c r="AF538" t="s">
        <v>2500</v>
      </c>
      <c r="AG538" s="83" t="s">
        <v>102</v>
      </c>
      <c r="AH538" s="83" t="s">
        <v>102</v>
      </c>
      <c r="AI538" t="s">
        <v>3487</v>
      </c>
      <c r="AJ538" s="83" t="s">
        <v>3961</v>
      </c>
      <c r="AK538" s="83" t="s">
        <v>144</v>
      </c>
      <c r="AL538" s="83" t="s">
        <v>105</v>
      </c>
      <c r="AM538" s="87" t="s">
        <v>106</v>
      </c>
      <c r="AN538" t="s">
        <v>2500</v>
      </c>
      <c r="AO538" t="s">
        <v>3487</v>
      </c>
      <c r="AP538" s="83" t="s">
        <v>3961</v>
      </c>
      <c r="AQ538" s="83" t="s">
        <v>144</v>
      </c>
      <c r="AR538" s="87" t="s">
        <v>106</v>
      </c>
      <c r="AT538" s="83" t="s">
        <v>107</v>
      </c>
      <c r="AU538" s="146" t="s">
        <v>107</v>
      </c>
      <c r="AV538" s="146" t="s">
        <v>107</v>
      </c>
      <c r="AX538" s="110" t="s">
        <v>107</v>
      </c>
      <c r="AY538" s="111"/>
      <c r="AZ538" s="112">
        <f t="shared" ca="1" si="36"/>
        <v>4862</v>
      </c>
      <c r="BA538" s="136">
        <f t="shared" ca="1" si="37"/>
        <v>39</v>
      </c>
      <c r="BB538" s="114" t="s">
        <v>134</v>
      </c>
      <c r="BC538" s="114" t="s">
        <v>108</v>
      </c>
      <c r="BD538" s="114"/>
      <c r="BE538" s="115" t="s">
        <v>102</v>
      </c>
      <c r="BF538" s="115" t="s">
        <v>102</v>
      </c>
      <c r="BG538" s="115" t="s">
        <v>102</v>
      </c>
      <c r="BH538" s="115" t="s">
        <v>102</v>
      </c>
      <c r="BI538" s="116"/>
      <c r="BJ538" s="117" t="s">
        <v>109</v>
      </c>
      <c r="BK538" s="117" t="s">
        <v>109</v>
      </c>
      <c r="BL538" s="83">
        <f t="shared" ca="1" si="38"/>
        <v>17</v>
      </c>
      <c r="BM538" s="83" t="s">
        <v>108</v>
      </c>
      <c r="BN538" s="83">
        <v>0</v>
      </c>
      <c r="BO538" s="83" t="s">
        <v>108</v>
      </c>
      <c r="BP538" s="83">
        <v>-924095</v>
      </c>
      <c r="BQ538" s="83" t="s">
        <v>198</v>
      </c>
      <c r="BR538" s="83" t="s">
        <v>164</v>
      </c>
      <c r="BS538" s="83" t="s">
        <v>499</v>
      </c>
      <c r="BT538" s="83">
        <v>-924095</v>
      </c>
      <c r="BU538" s="83" t="s">
        <v>198</v>
      </c>
      <c r="BV538" s="83" t="s">
        <v>164</v>
      </c>
      <c r="BW538" s="83" t="s">
        <v>499</v>
      </c>
      <c r="BY538" s="136">
        <v>0</v>
      </c>
      <c r="BZ538" s="136">
        <v>0</v>
      </c>
      <c r="CA538" s="136">
        <v>0</v>
      </c>
      <c r="CB538" s="136">
        <v>0</v>
      </c>
      <c r="CD538" s="136">
        <v>0</v>
      </c>
      <c r="CE538" s="136">
        <v>0</v>
      </c>
      <c r="CF538" s="136">
        <v>0</v>
      </c>
      <c r="CG538" s="136">
        <v>0</v>
      </c>
      <c r="CH538" s="136">
        <v>0</v>
      </c>
      <c r="CI538" s="136">
        <v>0</v>
      </c>
      <c r="CJ538" s="136">
        <v>0</v>
      </c>
      <c r="CK538" s="138">
        <v>0</v>
      </c>
      <c r="CL538" s="138">
        <v>0</v>
      </c>
      <c r="CM538" s="136">
        <v>0</v>
      </c>
      <c r="CN538" s="136">
        <v>0</v>
      </c>
      <c r="CO538" s="85">
        <v>43711</v>
      </c>
      <c r="CP538" s="83" t="s">
        <v>4584</v>
      </c>
      <c r="CQ538" s="83" t="s">
        <v>102</v>
      </c>
      <c r="CR538" s="83" t="s">
        <v>482</v>
      </c>
      <c r="CS538" s="83">
        <v>533</v>
      </c>
      <c r="CT538" s="83" t="s">
        <v>483</v>
      </c>
      <c r="CU538" s="83">
        <v>1</v>
      </c>
      <c r="CV538" s="83">
        <v>0</v>
      </c>
      <c r="CW538" s="83">
        <v>0</v>
      </c>
      <c r="CX538" s="83" t="s">
        <v>109</v>
      </c>
      <c r="CY538" s="83" t="s">
        <v>583</v>
      </c>
      <c r="CZ538" s="83">
        <v>0</v>
      </c>
      <c r="DA538" s="83">
        <v>0</v>
      </c>
      <c r="DB538" s="83">
        <f t="shared" si="35"/>
        <v>0</v>
      </c>
      <c r="DC538" s="83" t="s">
        <v>497</v>
      </c>
      <c r="DE538" s="136">
        <v>1</v>
      </c>
      <c r="DF538" s="136">
        <v>1</v>
      </c>
      <c r="DG538" s="215" t="s">
        <v>269</v>
      </c>
      <c r="DH538" s="136">
        <v>1</v>
      </c>
      <c r="DI538" s="136">
        <v>1</v>
      </c>
      <c r="DJ538" s="215" t="s">
        <v>269</v>
      </c>
      <c r="EE538" s="136" t="b">
        <v>1</v>
      </c>
      <c r="EF538" s="136" t="b">
        <v>1</v>
      </c>
      <c r="EG538" s="136" t="b">
        <v>1</v>
      </c>
      <c r="EH538" s="136" t="b">
        <v>1</v>
      </c>
      <c r="EL538" s="215" t="s">
        <v>269</v>
      </c>
    </row>
    <row r="539" spans="1:142" ht="60" customHeight="1" x14ac:dyDescent="0.55000000000000004">
      <c r="A539" s="83" t="s">
        <v>130</v>
      </c>
      <c r="B539" s="83" t="s">
        <v>98</v>
      </c>
      <c r="C539">
        <v>744147</v>
      </c>
      <c r="D539" t="s">
        <v>1180</v>
      </c>
      <c r="E539" t="s">
        <v>1180</v>
      </c>
      <c r="F539" s="83" t="s">
        <v>108</v>
      </c>
      <c r="G539" s="213">
        <v>33925</v>
      </c>
      <c r="H539" s="83" t="s">
        <v>102</v>
      </c>
      <c r="I539" s="213">
        <v>43293</v>
      </c>
      <c r="J539" s="83" t="s">
        <v>228</v>
      </c>
      <c r="K539" s="214">
        <v>549465856881</v>
      </c>
      <c r="L539" s="83" t="s">
        <v>135</v>
      </c>
      <c r="M539" s="213">
        <v>43676</v>
      </c>
      <c r="N539">
        <v>483803</v>
      </c>
      <c r="O539" s="145" t="s">
        <v>567</v>
      </c>
      <c r="P539" s="145" t="s">
        <v>99</v>
      </c>
      <c r="Q539" s="145" t="s">
        <v>100</v>
      </c>
      <c r="R539" s="145" t="s">
        <v>567</v>
      </c>
      <c r="V539">
        <v>7160</v>
      </c>
      <c r="W539" s="83" t="s">
        <v>1812</v>
      </c>
      <c r="X539" s="83" t="s">
        <v>103</v>
      </c>
      <c r="Y539" t="s">
        <v>2501</v>
      </c>
      <c r="Z539" s="83" t="s">
        <v>102</v>
      </c>
      <c r="AA539" s="83" t="s">
        <v>102</v>
      </c>
      <c r="AB539" t="s">
        <v>3488</v>
      </c>
      <c r="AC539" s="83" t="s">
        <v>3962</v>
      </c>
      <c r="AD539" s="83" t="s">
        <v>111</v>
      </c>
      <c r="AE539" s="83" t="s">
        <v>105</v>
      </c>
      <c r="AF539" t="s">
        <v>2501</v>
      </c>
      <c r="AG539" s="83" t="s">
        <v>102</v>
      </c>
      <c r="AH539" s="83" t="s">
        <v>102</v>
      </c>
      <c r="AI539" t="s">
        <v>3488</v>
      </c>
      <c r="AJ539" s="83" t="s">
        <v>3962</v>
      </c>
      <c r="AK539" s="83" t="s">
        <v>111</v>
      </c>
      <c r="AL539" s="83" t="s">
        <v>105</v>
      </c>
      <c r="AM539" s="87" t="s">
        <v>106</v>
      </c>
      <c r="AN539" t="s">
        <v>2501</v>
      </c>
      <c r="AO539" t="s">
        <v>3488</v>
      </c>
      <c r="AP539" s="83" t="s">
        <v>3962</v>
      </c>
      <c r="AQ539" s="83" t="s">
        <v>144</v>
      </c>
      <c r="AR539" s="87" t="s">
        <v>106</v>
      </c>
      <c r="AT539" s="83" t="s">
        <v>107</v>
      </c>
      <c r="AU539" s="146" t="s">
        <v>107</v>
      </c>
      <c r="AV539" s="146" t="s">
        <v>107</v>
      </c>
      <c r="AX539" s="110" t="s">
        <v>107</v>
      </c>
      <c r="AY539" s="111"/>
      <c r="AZ539" s="112">
        <f t="shared" ca="1" si="36"/>
        <v>2231</v>
      </c>
      <c r="BA539" s="136">
        <f t="shared" ca="1" si="37"/>
        <v>49</v>
      </c>
      <c r="BB539" s="114" t="s">
        <v>136</v>
      </c>
      <c r="BC539" s="114" t="s">
        <v>108</v>
      </c>
      <c r="BD539" s="114"/>
      <c r="BE539" s="115" t="s">
        <v>102</v>
      </c>
      <c r="BF539" s="115" t="s">
        <v>102</v>
      </c>
      <c r="BG539" s="115" t="s">
        <v>102</v>
      </c>
      <c r="BH539" s="115" t="s">
        <v>102</v>
      </c>
      <c r="BI539" s="116"/>
      <c r="BJ539" s="117" t="s">
        <v>109</v>
      </c>
      <c r="BK539" s="117" t="s">
        <v>109</v>
      </c>
      <c r="BL539" s="83">
        <f t="shared" ca="1" si="38"/>
        <v>43</v>
      </c>
      <c r="BM539" s="83" t="s">
        <v>270</v>
      </c>
      <c r="BN539" s="83">
        <v>0</v>
      </c>
      <c r="BO539" s="83" t="s">
        <v>108</v>
      </c>
      <c r="BP539" s="83">
        <v>-925830</v>
      </c>
      <c r="BQ539" s="83" t="s">
        <v>381</v>
      </c>
      <c r="BR539" s="83" t="s">
        <v>157</v>
      </c>
      <c r="BS539" s="83" t="s">
        <v>502</v>
      </c>
      <c r="BT539" s="83">
        <v>-925830</v>
      </c>
      <c r="BU539" s="83" t="s">
        <v>381</v>
      </c>
      <c r="BV539" s="83" t="s">
        <v>157</v>
      </c>
      <c r="BW539" s="83" t="s">
        <v>502</v>
      </c>
      <c r="BY539" s="136">
        <v>0</v>
      </c>
      <c r="BZ539" s="136">
        <v>0</v>
      </c>
      <c r="CA539" s="136">
        <v>0</v>
      </c>
      <c r="CB539" s="136">
        <v>0</v>
      </c>
      <c r="CD539" s="136">
        <v>0</v>
      </c>
      <c r="CE539" s="136">
        <v>0</v>
      </c>
      <c r="CF539" s="136">
        <v>0</v>
      </c>
      <c r="CG539" s="136">
        <v>0</v>
      </c>
      <c r="CH539" s="136">
        <v>0</v>
      </c>
      <c r="CI539" s="136">
        <v>0</v>
      </c>
      <c r="CJ539" s="136">
        <v>0</v>
      </c>
      <c r="CK539" s="138">
        <v>0</v>
      </c>
      <c r="CL539" s="138">
        <v>0</v>
      </c>
      <c r="CM539" s="136">
        <v>0</v>
      </c>
      <c r="CN539" s="136">
        <v>0</v>
      </c>
      <c r="CO539" s="85">
        <v>43712</v>
      </c>
      <c r="CP539" s="83" t="s">
        <v>4585</v>
      </c>
      <c r="CQ539" s="83" t="s">
        <v>102</v>
      </c>
      <c r="CR539" s="83" t="s">
        <v>482</v>
      </c>
      <c r="CS539" s="83">
        <v>534</v>
      </c>
      <c r="CT539" s="83" t="s">
        <v>483</v>
      </c>
      <c r="CU539" s="83">
        <v>1</v>
      </c>
      <c r="CV539" s="83">
        <v>0</v>
      </c>
      <c r="CW539" s="83">
        <v>0</v>
      </c>
      <c r="CX539" s="83" t="s">
        <v>109</v>
      </c>
      <c r="CY539" s="83" t="s">
        <v>583</v>
      </c>
      <c r="CZ539" s="83">
        <v>0</v>
      </c>
      <c r="DA539" s="83">
        <v>0</v>
      </c>
      <c r="DB539" s="83">
        <f t="shared" si="35"/>
        <v>0</v>
      </c>
      <c r="DC539" s="83" t="s">
        <v>497</v>
      </c>
      <c r="DE539" s="136">
        <v>1</v>
      </c>
      <c r="DF539" s="136">
        <v>1</v>
      </c>
      <c r="DG539" s="215" t="s">
        <v>269</v>
      </c>
      <c r="DH539" s="136">
        <v>1</v>
      </c>
      <c r="DI539" s="136">
        <v>1</v>
      </c>
      <c r="DJ539" s="215" t="s">
        <v>269</v>
      </c>
      <c r="EE539" s="136" t="b">
        <v>1</v>
      </c>
      <c r="EF539" s="136" t="b">
        <v>1</v>
      </c>
      <c r="EG539" s="136" t="b">
        <v>1</v>
      </c>
      <c r="EH539" s="136" t="b">
        <v>1</v>
      </c>
      <c r="EL539" s="215" t="s">
        <v>269</v>
      </c>
    </row>
    <row r="540" spans="1:142" ht="60" customHeight="1" x14ac:dyDescent="0.55000000000000004">
      <c r="A540" s="83" t="s">
        <v>130</v>
      </c>
      <c r="B540" s="83" t="s">
        <v>98</v>
      </c>
      <c r="C540">
        <v>640081</v>
      </c>
      <c r="D540" t="s">
        <v>1181</v>
      </c>
      <c r="E540" t="s">
        <v>1181</v>
      </c>
      <c r="F540" s="83" t="s">
        <v>108</v>
      </c>
      <c r="G540" s="213">
        <v>28906</v>
      </c>
      <c r="H540" s="83" t="s">
        <v>102</v>
      </c>
      <c r="I540" s="213">
        <v>43441</v>
      </c>
      <c r="J540" s="83" t="s">
        <v>228</v>
      </c>
      <c r="K540" s="214">
        <v>509587403305</v>
      </c>
      <c r="L540" s="83" t="s">
        <v>97</v>
      </c>
      <c r="M540" s="213">
        <v>43488</v>
      </c>
      <c r="N540">
        <v>569804</v>
      </c>
      <c r="O540" s="145" t="s">
        <v>567</v>
      </c>
      <c r="P540" s="145" t="s">
        <v>99</v>
      </c>
      <c r="Q540" s="145" t="s">
        <v>100</v>
      </c>
      <c r="R540" s="145" t="s">
        <v>567</v>
      </c>
      <c r="V540">
        <v>8720</v>
      </c>
      <c r="W540" s="83" t="s">
        <v>101</v>
      </c>
      <c r="X540" s="83" t="s">
        <v>103</v>
      </c>
      <c r="Y540" t="s">
        <v>2502</v>
      </c>
      <c r="Z540" s="83" t="s">
        <v>102</v>
      </c>
      <c r="AA540" s="83" t="s">
        <v>102</v>
      </c>
      <c r="AB540" t="s">
        <v>3489</v>
      </c>
      <c r="AC540" s="83" t="s">
        <v>3963</v>
      </c>
      <c r="AD540" s="83" t="s">
        <v>144</v>
      </c>
      <c r="AE540" s="83" t="s">
        <v>105</v>
      </c>
      <c r="AF540" t="s">
        <v>2502</v>
      </c>
      <c r="AG540" s="83" t="s">
        <v>102</v>
      </c>
      <c r="AH540" s="83" t="s">
        <v>102</v>
      </c>
      <c r="AI540" t="s">
        <v>3489</v>
      </c>
      <c r="AJ540" s="83" t="s">
        <v>3963</v>
      </c>
      <c r="AK540" s="83" t="s">
        <v>144</v>
      </c>
      <c r="AL540" s="83" t="s">
        <v>105</v>
      </c>
      <c r="AM540" s="87" t="s">
        <v>106</v>
      </c>
      <c r="AN540" t="s">
        <v>2502</v>
      </c>
      <c r="AO540" t="s">
        <v>3489</v>
      </c>
      <c r="AP540" s="83" t="s">
        <v>3963</v>
      </c>
      <c r="AQ540" s="83" t="s">
        <v>111</v>
      </c>
      <c r="AR540" s="87" t="s">
        <v>106</v>
      </c>
      <c r="AT540" s="83" t="s">
        <v>107</v>
      </c>
      <c r="AU540" s="146" t="s">
        <v>107</v>
      </c>
      <c r="AV540" s="146" t="s">
        <v>107</v>
      </c>
      <c r="AX540" s="110" t="s">
        <v>107</v>
      </c>
      <c r="AY540" s="111"/>
      <c r="AZ540" s="112">
        <f t="shared" ca="1" si="36"/>
        <v>8336</v>
      </c>
      <c r="BA540" s="136">
        <f t="shared" ca="1" si="37"/>
        <v>35</v>
      </c>
      <c r="BB540" s="114" t="s">
        <v>134</v>
      </c>
      <c r="BC540" s="114" t="s">
        <v>108</v>
      </c>
      <c r="BD540" s="114"/>
      <c r="BE540" s="115" t="s">
        <v>102</v>
      </c>
      <c r="BF540" s="115" t="s">
        <v>102</v>
      </c>
      <c r="BG540" s="115" t="s">
        <v>102</v>
      </c>
      <c r="BH540" s="115" t="s">
        <v>102</v>
      </c>
      <c r="BI540" s="116"/>
      <c r="BJ540" s="117" t="s">
        <v>109</v>
      </c>
      <c r="BK540" s="117" t="s">
        <v>109</v>
      </c>
      <c r="BL540" s="83">
        <f t="shared" ca="1" si="38"/>
        <v>40</v>
      </c>
      <c r="BM540" s="83" t="s">
        <v>108</v>
      </c>
      <c r="BN540" s="83">
        <v>0</v>
      </c>
      <c r="BO540" s="83" t="s">
        <v>108</v>
      </c>
      <c r="BP540" s="83">
        <v>-927565</v>
      </c>
      <c r="BQ540" s="83" t="s">
        <v>312</v>
      </c>
      <c r="BR540" s="83" t="s">
        <v>153</v>
      </c>
      <c r="BS540" s="83" t="s">
        <v>499</v>
      </c>
      <c r="BT540" s="83">
        <v>-927565</v>
      </c>
      <c r="BU540" s="83" t="s">
        <v>312</v>
      </c>
      <c r="BV540" s="83" t="s">
        <v>153</v>
      </c>
      <c r="BW540" s="83" t="s">
        <v>499</v>
      </c>
      <c r="BY540" s="136">
        <v>0</v>
      </c>
      <c r="BZ540" s="136">
        <v>0</v>
      </c>
      <c r="CA540" s="136">
        <v>0</v>
      </c>
      <c r="CB540" s="136">
        <v>0</v>
      </c>
      <c r="CD540" s="136">
        <v>0</v>
      </c>
      <c r="CE540" s="136">
        <v>0</v>
      </c>
      <c r="CF540" s="136">
        <v>0</v>
      </c>
      <c r="CG540" s="136">
        <v>0</v>
      </c>
      <c r="CH540" s="136">
        <v>0</v>
      </c>
      <c r="CI540" s="136">
        <v>0</v>
      </c>
      <c r="CJ540" s="136">
        <v>0</v>
      </c>
      <c r="CK540" s="138">
        <v>0</v>
      </c>
      <c r="CL540" s="138">
        <v>0</v>
      </c>
      <c r="CM540" s="136">
        <v>0</v>
      </c>
      <c r="CN540" s="136">
        <v>0</v>
      </c>
      <c r="CO540" s="85">
        <v>43713</v>
      </c>
      <c r="CP540" s="83" t="s">
        <v>4586</v>
      </c>
      <c r="CQ540" s="83" t="s">
        <v>102</v>
      </c>
      <c r="CR540" s="83" t="s">
        <v>482</v>
      </c>
      <c r="CS540" s="83">
        <v>535</v>
      </c>
      <c r="CT540" s="83" t="s">
        <v>483</v>
      </c>
      <c r="CU540" s="83">
        <v>1</v>
      </c>
      <c r="CV540" s="83">
        <v>0</v>
      </c>
      <c r="CW540" s="83">
        <v>0</v>
      </c>
      <c r="CX540" s="83" t="s">
        <v>109</v>
      </c>
      <c r="CY540" s="83" t="s">
        <v>583</v>
      </c>
      <c r="CZ540" s="83">
        <v>0</v>
      </c>
      <c r="DA540" s="83">
        <v>0</v>
      </c>
      <c r="DB540" s="83">
        <f t="shared" si="35"/>
        <v>0</v>
      </c>
      <c r="DC540" s="83" t="s">
        <v>497</v>
      </c>
      <c r="DE540" s="136">
        <v>1</v>
      </c>
      <c r="DF540" s="136">
        <v>1</v>
      </c>
      <c r="DG540" s="215" t="s">
        <v>269</v>
      </c>
      <c r="DH540" s="136">
        <v>1</v>
      </c>
      <c r="DI540" s="136">
        <v>1</v>
      </c>
      <c r="DJ540" s="215" t="s">
        <v>269</v>
      </c>
      <c r="EE540" s="136" t="b">
        <v>1</v>
      </c>
      <c r="EF540" s="136" t="b">
        <v>1</v>
      </c>
      <c r="EG540" s="136" t="b">
        <v>1</v>
      </c>
      <c r="EH540" s="136" t="b">
        <v>1</v>
      </c>
      <c r="EL540" s="215" t="s">
        <v>269</v>
      </c>
    </row>
    <row r="541" spans="1:142" ht="60" customHeight="1" x14ac:dyDescent="0.55000000000000004">
      <c r="A541" s="83" t="s">
        <v>130</v>
      </c>
      <c r="B541" s="83" t="s">
        <v>98</v>
      </c>
      <c r="C541">
        <v>274277</v>
      </c>
      <c r="D541" t="s">
        <v>1182</v>
      </c>
      <c r="E541" t="s">
        <v>1182</v>
      </c>
      <c r="F541" s="83" t="s">
        <v>108</v>
      </c>
      <c r="G541" s="213">
        <v>30345</v>
      </c>
      <c r="H541" s="83" t="s">
        <v>102</v>
      </c>
      <c r="I541" s="213">
        <v>43145</v>
      </c>
      <c r="J541" s="83" t="s">
        <v>228</v>
      </c>
      <c r="K541" s="214">
        <v>816732775382</v>
      </c>
      <c r="L541" s="83" t="s">
        <v>126</v>
      </c>
      <c r="M541" s="213">
        <v>43711</v>
      </c>
      <c r="N541">
        <v>300196</v>
      </c>
      <c r="O541" s="145" t="s">
        <v>567</v>
      </c>
      <c r="P541" s="145" t="s">
        <v>99</v>
      </c>
      <c r="Q541" s="145" t="s">
        <v>100</v>
      </c>
      <c r="R541" s="145" t="s">
        <v>567</v>
      </c>
      <c r="V541">
        <v>8627</v>
      </c>
      <c r="W541" s="83" t="s">
        <v>101</v>
      </c>
      <c r="X541" s="83" t="s">
        <v>103</v>
      </c>
      <c r="Y541" t="s">
        <v>2503</v>
      </c>
      <c r="Z541" s="83" t="s">
        <v>102</v>
      </c>
      <c r="AA541" s="83" t="s">
        <v>102</v>
      </c>
      <c r="AB541" t="s">
        <v>3490</v>
      </c>
      <c r="AC541" s="83" t="s">
        <v>3964</v>
      </c>
      <c r="AD541" s="83" t="s">
        <v>144</v>
      </c>
      <c r="AE541" s="83" t="s">
        <v>105</v>
      </c>
      <c r="AF541" t="s">
        <v>2503</v>
      </c>
      <c r="AG541" s="83" t="s">
        <v>102</v>
      </c>
      <c r="AH541" s="83" t="s">
        <v>102</v>
      </c>
      <c r="AI541" t="s">
        <v>3490</v>
      </c>
      <c r="AJ541" s="83" t="s">
        <v>3964</v>
      </c>
      <c r="AK541" s="83" t="s">
        <v>144</v>
      </c>
      <c r="AL541" s="83" t="s">
        <v>105</v>
      </c>
      <c r="AM541" s="87" t="s">
        <v>106</v>
      </c>
      <c r="AN541" t="s">
        <v>2503</v>
      </c>
      <c r="AO541" t="s">
        <v>3490</v>
      </c>
      <c r="AP541" s="83" t="s">
        <v>3964</v>
      </c>
      <c r="AQ541" s="83" t="s">
        <v>144</v>
      </c>
      <c r="AR541" s="87" t="s">
        <v>106</v>
      </c>
      <c r="AT541" s="83" t="s">
        <v>107</v>
      </c>
      <c r="AU541" s="146" t="s">
        <v>107</v>
      </c>
      <c r="AV541" s="146" t="s">
        <v>107</v>
      </c>
      <c r="AX541" s="110" t="s">
        <v>107</v>
      </c>
      <c r="AY541" s="111"/>
      <c r="AZ541" s="112">
        <f t="shared" ca="1" si="36"/>
        <v>7065</v>
      </c>
      <c r="BA541" s="136">
        <f t="shared" ca="1" si="37"/>
        <v>72</v>
      </c>
      <c r="BB541" s="114" t="s">
        <v>134</v>
      </c>
      <c r="BC541" s="114" t="s">
        <v>108</v>
      </c>
      <c r="BD541" s="114"/>
      <c r="BE541" s="115" t="s">
        <v>102</v>
      </c>
      <c r="BF541" s="115" t="s">
        <v>102</v>
      </c>
      <c r="BG541" s="115" t="s">
        <v>102</v>
      </c>
      <c r="BH541" s="115" t="s">
        <v>102</v>
      </c>
      <c r="BI541" s="116"/>
      <c r="BJ541" s="117" t="s">
        <v>109</v>
      </c>
      <c r="BK541" s="117" t="s">
        <v>109</v>
      </c>
      <c r="BL541" s="83">
        <f t="shared" ca="1" si="38"/>
        <v>30</v>
      </c>
      <c r="BM541" s="83" t="s">
        <v>108</v>
      </c>
      <c r="BN541" s="83">
        <v>0</v>
      </c>
      <c r="BO541" s="83" t="s">
        <v>108</v>
      </c>
      <c r="BP541" s="83">
        <v>-929300</v>
      </c>
      <c r="BQ541" s="83" t="s">
        <v>198</v>
      </c>
      <c r="BR541" s="83" t="s">
        <v>164</v>
      </c>
      <c r="BS541" s="83" t="s">
        <v>499</v>
      </c>
      <c r="BT541" s="83">
        <v>-929300</v>
      </c>
      <c r="BU541" s="83" t="s">
        <v>198</v>
      </c>
      <c r="BV541" s="83" t="s">
        <v>164</v>
      </c>
      <c r="BW541" s="83" t="s">
        <v>499</v>
      </c>
      <c r="BY541" s="136">
        <v>0</v>
      </c>
      <c r="BZ541" s="136">
        <v>0</v>
      </c>
      <c r="CA541" s="136">
        <v>0</v>
      </c>
      <c r="CB541" s="136">
        <v>0</v>
      </c>
      <c r="CD541" s="136">
        <v>0</v>
      </c>
      <c r="CE541" s="136">
        <v>0</v>
      </c>
      <c r="CF541" s="136">
        <v>0</v>
      </c>
      <c r="CG541" s="136">
        <v>0</v>
      </c>
      <c r="CH541" s="136">
        <v>0</v>
      </c>
      <c r="CI541" s="136">
        <v>0</v>
      </c>
      <c r="CJ541" s="136">
        <v>0</v>
      </c>
      <c r="CK541" s="138">
        <v>0</v>
      </c>
      <c r="CL541" s="138">
        <v>0</v>
      </c>
      <c r="CM541" s="136">
        <v>0</v>
      </c>
      <c r="CN541" s="136">
        <v>0</v>
      </c>
      <c r="CO541" s="85">
        <v>43714</v>
      </c>
      <c r="CP541" s="83" t="s">
        <v>4587</v>
      </c>
      <c r="CQ541" s="83" t="s">
        <v>102</v>
      </c>
      <c r="CR541" s="83" t="s">
        <v>482</v>
      </c>
      <c r="CS541" s="83">
        <v>536</v>
      </c>
      <c r="CT541" s="83" t="s">
        <v>483</v>
      </c>
      <c r="CU541" s="83">
        <v>1</v>
      </c>
      <c r="CV541" s="83">
        <v>0</v>
      </c>
      <c r="CW541" s="83">
        <v>0</v>
      </c>
      <c r="CX541" s="83" t="s">
        <v>109</v>
      </c>
      <c r="CY541" s="83" t="s">
        <v>583</v>
      </c>
      <c r="CZ541" s="83">
        <v>0</v>
      </c>
      <c r="DA541" s="83">
        <v>0</v>
      </c>
      <c r="DB541" s="83">
        <f t="shared" si="35"/>
        <v>0</v>
      </c>
      <c r="DC541" s="83" t="s">
        <v>497</v>
      </c>
      <c r="DE541" s="136">
        <v>1</v>
      </c>
      <c r="DF541" s="136">
        <v>1</v>
      </c>
      <c r="DG541" s="215" t="s">
        <v>269</v>
      </c>
      <c r="DH541" s="136">
        <v>1</v>
      </c>
      <c r="DI541" s="136">
        <v>1</v>
      </c>
      <c r="DJ541" s="215" t="s">
        <v>269</v>
      </c>
      <c r="EE541" s="136" t="b">
        <v>1</v>
      </c>
      <c r="EF541" s="136" t="b">
        <v>1</v>
      </c>
      <c r="EG541" s="136" t="b">
        <v>1</v>
      </c>
      <c r="EH541" s="136" t="b">
        <v>1</v>
      </c>
      <c r="EL541" s="215" t="s">
        <v>269</v>
      </c>
    </row>
    <row r="542" spans="1:142" ht="60" customHeight="1" x14ac:dyDescent="0.55000000000000004">
      <c r="A542" s="83" t="s">
        <v>130</v>
      </c>
      <c r="B542" s="83" t="s">
        <v>98</v>
      </c>
      <c r="C542">
        <v>157350</v>
      </c>
      <c r="D542" t="s">
        <v>1183</v>
      </c>
      <c r="E542" t="s">
        <v>1183</v>
      </c>
      <c r="F542" s="83" t="s">
        <v>108</v>
      </c>
      <c r="G542" s="213">
        <v>37149</v>
      </c>
      <c r="H542" s="83" t="s">
        <v>102</v>
      </c>
      <c r="I542" s="213">
        <v>43462</v>
      </c>
      <c r="J542" s="83" t="s">
        <v>228</v>
      </c>
      <c r="K542" s="214">
        <v>102174074314</v>
      </c>
      <c r="L542" s="83" t="s">
        <v>135</v>
      </c>
      <c r="M542" s="213">
        <v>43562</v>
      </c>
      <c r="N542">
        <v>311567</v>
      </c>
      <c r="O542" s="145" t="s">
        <v>567</v>
      </c>
      <c r="P542" s="145" t="s">
        <v>99</v>
      </c>
      <c r="Q542" s="145" t="s">
        <v>100</v>
      </c>
      <c r="R542" s="145" t="s">
        <v>567</v>
      </c>
      <c r="V542">
        <v>5916</v>
      </c>
      <c r="W542" s="83" t="s">
        <v>1813</v>
      </c>
      <c r="X542" s="83" t="s">
        <v>103</v>
      </c>
      <c r="Y542" t="s">
        <v>2504</v>
      </c>
      <c r="Z542" s="83" t="s">
        <v>102</v>
      </c>
      <c r="AA542" s="83" t="s">
        <v>102</v>
      </c>
      <c r="AB542" t="s">
        <v>3491</v>
      </c>
      <c r="AC542" s="83" t="s">
        <v>3965</v>
      </c>
      <c r="AD542" s="83" t="s">
        <v>111</v>
      </c>
      <c r="AE542" s="83" t="s">
        <v>105</v>
      </c>
      <c r="AF542" t="s">
        <v>2504</v>
      </c>
      <c r="AG542" s="83" t="s">
        <v>102</v>
      </c>
      <c r="AH542" s="83" t="s">
        <v>102</v>
      </c>
      <c r="AI542" t="s">
        <v>3491</v>
      </c>
      <c r="AJ542" s="83" t="s">
        <v>3965</v>
      </c>
      <c r="AK542" s="83" t="s">
        <v>111</v>
      </c>
      <c r="AL542" s="83" t="s">
        <v>105</v>
      </c>
      <c r="AM542" s="87" t="s">
        <v>106</v>
      </c>
      <c r="AN542" t="s">
        <v>2504</v>
      </c>
      <c r="AO542" t="s">
        <v>3491</v>
      </c>
      <c r="AP542" s="83" t="s">
        <v>3965</v>
      </c>
      <c r="AQ542" s="83" t="s">
        <v>144</v>
      </c>
      <c r="AR542" s="87" t="s">
        <v>106</v>
      </c>
      <c r="AT542" s="83" t="s">
        <v>107</v>
      </c>
      <c r="AU542" s="146" t="s">
        <v>107</v>
      </c>
      <c r="AV542" s="146" t="s">
        <v>107</v>
      </c>
      <c r="AX542" s="110" t="s">
        <v>107</v>
      </c>
      <c r="AY542" s="111"/>
      <c r="AZ542" s="112">
        <f t="shared" ca="1" si="36"/>
        <v>2825</v>
      </c>
      <c r="BA542" s="136">
        <f t="shared" ca="1" si="37"/>
        <v>14</v>
      </c>
      <c r="BB542" s="114" t="s">
        <v>136</v>
      </c>
      <c r="BC542" s="114" t="s">
        <v>108</v>
      </c>
      <c r="BD542" s="114"/>
      <c r="BE542" s="115" t="s">
        <v>102</v>
      </c>
      <c r="BF542" s="115" t="s">
        <v>102</v>
      </c>
      <c r="BG542" s="115" t="s">
        <v>102</v>
      </c>
      <c r="BH542" s="115" t="s">
        <v>102</v>
      </c>
      <c r="BI542" s="116"/>
      <c r="BJ542" s="117" t="s">
        <v>109</v>
      </c>
      <c r="BK542" s="117" t="s">
        <v>109</v>
      </c>
      <c r="BL542" s="83">
        <f t="shared" ca="1" si="38"/>
        <v>59</v>
      </c>
      <c r="BM542" s="83" t="s">
        <v>270</v>
      </c>
      <c r="BN542" s="83">
        <v>0</v>
      </c>
      <c r="BO542" s="83" t="s">
        <v>108</v>
      </c>
      <c r="BP542" s="83">
        <v>-931035</v>
      </c>
      <c r="BQ542" s="83" t="s">
        <v>381</v>
      </c>
      <c r="BR542" s="83" t="s">
        <v>157</v>
      </c>
      <c r="BS542" s="83" t="s">
        <v>502</v>
      </c>
      <c r="BT542" s="83">
        <v>-931035</v>
      </c>
      <c r="BU542" s="83" t="s">
        <v>381</v>
      </c>
      <c r="BV542" s="83" t="s">
        <v>157</v>
      </c>
      <c r="BW542" s="83" t="s">
        <v>502</v>
      </c>
      <c r="BY542" s="136">
        <v>0</v>
      </c>
      <c r="BZ542" s="136">
        <v>0</v>
      </c>
      <c r="CA542" s="136">
        <v>0</v>
      </c>
      <c r="CB542" s="136">
        <v>0</v>
      </c>
      <c r="CD542" s="136">
        <v>0</v>
      </c>
      <c r="CE542" s="136">
        <v>0</v>
      </c>
      <c r="CF542" s="136">
        <v>0</v>
      </c>
      <c r="CG542" s="136">
        <v>0</v>
      </c>
      <c r="CH542" s="136">
        <v>0</v>
      </c>
      <c r="CI542" s="136">
        <v>0</v>
      </c>
      <c r="CJ542" s="136">
        <v>0</v>
      </c>
      <c r="CK542" s="138">
        <v>0</v>
      </c>
      <c r="CL542" s="138">
        <v>0</v>
      </c>
      <c r="CM542" s="136">
        <v>0</v>
      </c>
      <c r="CN542" s="136">
        <v>0</v>
      </c>
      <c r="CO542" s="85">
        <v>43715</v>
      </c>
      <c r="CP542" s="83" t="s">
        <v>4588</v>
      </c>
      <c r="CQ542" s="83" t="s">
        <v>102</v>
      </c>
      <c r="CR542" s="83" t="s">
        <v>482</v>
      </c>
      <c r="CS542" s="83">
        <v>537</v>
      </c>
      <c r="CT542" s="83" t="s">
        <v>483</v>
      </c>
      <c r="CU542" s="83">
        <v>1</v>
      </c>
      <c r="CV542" s="83">
        <v>0</v>
      </c>
      <c r="CW542" s="83">
        <v>0</v>
      </c>
      <c r="CX542" s="83" t="s">
        <v>109</v>
      </c>
      <c r="CY542" s="83" t="s">
        <v>583</v>
      </c>
      <c r="CZ542" s="83">
        <v>0</v>
      </c>
      <c r="DA542" s="83">
        <v>0</v>
      </c>
      <c r="DB542" s="83">
        <f t="shared" si="35"/>
        <v>0</v>
      </c>
      <c r="DC542" s="83" t="s">
        <v>497</v>
      </c>
      <c r="DE542" s="136">
        <v>1</v>
      </c>
      <c r="DF542" s="136">
        <v>1</v>
      </c>
      <c r="DG542" s="215" t="s">
        <v>269</v>
      </c>
      <c r="DH542" s="136">
        <v>1</v>
      </c>
      <c r="DI542" s="136">
        <v>1</v>
      </c>
      <c r="DJ542" s="215" t="s">
        <v>269</v>
      </c>
      <c r="EE542" s="136" t="b">
        <v>1</v>
      </c>
      <c r="EF542" s="136" t="b">
        <v>1</v>
      </c>
      <c r="EG542" s="136" t="b">
        <v>1</v>
      </c>
      <c r="EH542" s="136" t="b">
        <v>1</v>
      </c>
      <c r="EL542" s="215" t="s">
        <v>269</v>
      </c>
    </row>
    <row r="543" spans="1:142" ht="60" customHeight="1" x14ac:dyDescent="0.55000000000000004">
      <c r="A543" s="83" t="s">
        <v>130</v>
      </c>
      <c r="B543" s="83" t="s">
        <v>98</v>
      </c>
      <c r="C543">
        <v>471318</v>
      </c>
      <c r="D543" t="s">
        <v>1184</v>
      </c>
      <c r="E543" t="s">
        <v>1184</v>
      </c>
      <c r="F543" s="83" t="s">
        <v>108</v>
      </c>
      <c r="G543" s="213">
        <v>38256</v>
      </c>
      <c r="H543" s="83" t="s">
        <v>102</v>
      </c>
      <c r="I543" s="213">
        <v>43458</v>
      </c>
      <c r="J543" s="83" t="s">
        <v>228</v>
      </c>
      <c r="K543" s="214">
        <v>930043507175</v>
      </c>
      <c r="L543" s="83" t="s">
        <v>97</v>
      </c>
      <c r="M543" s="213">
        <v>43610</v>
      </c>
      <c r="N543">
        <v>867872</v>
      </c>
      <c r="O543" s="145" t="s">
        <v>567</v>
      </c>
      <c r="P543" s="145" t="s">
        <v>99</v>
      </c>
      <c r="Q543" s="145" t="s">
        <v>100</v>
      </c>
      <c r="R543" s="145" t="s">
        <v>567</v>
      </c>
      <c r="V543">
        <v>4724</v>
      </c>
      <c r="W543" s="83" t="s">
        <v>101</v>
      </c>
      <c r="X543" s="83" t="s">
        <v>103</v>
      </c>
      <c r="Y543" t="s">
        <v>2505</v>
      </c>
      <c r="Z543" s="83" t="s">
        <v>102</v>
      </c>
      <c r="AA543" s="83" t="s">
        <v>102</v>
      </c>
      <c r="AB543" t="s">
        <v>3492</v>
      </c>
      <c r="AC543" s="83" t="s">
        <v>3966</v>
      </c>
      <c r="AD543" s="83" t="s">
        <v>144</v>
      </c>
      <c r="AE543" s="83" t="s">
        <v>105</v>
      </c>
      <c r="AF543" t="s">
        <v>2505</v>
      </c>
      <c r="AG543" s="83" t="s">
        <v>102</v>
      </c>
      <c r="AH543" s="83" t="s">
        <v>102</v>
      </c>
      <c r="AI543" t="s">
        <v>3492</v>
      </c>
      <c r="AJ543" s="83" t="s">
        <v>3966</v>
      </c>
      <c r="AK543" s="83" t="s">
        <v>144</v>
      </c>
      <c r="AL543" s="83" t="s">
        <v>105</v>
      </c>
      <c r="AM543" s="87" t="s">
        <v>106</v>
      </c>
      <c r="AN543" t="s">
        <v>2505</v>
      </c>
      <c r="AO543" t="s">
        <v>3492</v>
      </c>
      <c r="AP543" s="83" t="s">
        <v>3966</v>
      </c>
      <c r="AQ543" s="83" t="s">
        <v>111</v>
      </c>
      <c r="AR543" s="87" t="s">
        <v>106</v>
      </c>
      <c r="AT543" s="83" t="s">
        <v>107</v>
      </c>
      <c r="AU543" s="146" t="s">
        <v>107</v>
      </c>
      <c r="AV543" s="146" t="s">
        <v>107</v>
      </c>
      <c r="AX543" s="110" t="s">
        <v>107</v>
      </c>
      <c r="AY543" s="111"/>
      <c r="AZ543" s="112">
        <f t="shared" ca="1" si="36"/>
        <v>8905</v>
      </c>
      <c r="BA543" s="136">
        <f t="shared" ca="1" si="37"/>
        <v>81</v>
      </c>
      <c r="BB543" s="114" t="s">
        <v>134</v>
      </c>
      <c r="BC543" s="114" t="s">
        <v>108</v>
      </c>
      <c r="BD543" s="114"/>
      <c r="BE543" s="115" t="s">
        <v>102</v>
      </c>
      <c r="BF543" s="115" t="s">
        <v>102</v>
      </c>
      <c r="BG543" s="115" t="s">
        <v>102</v>
      </c>
      <c r="BH543" s="115" t="s">
        <v>102</v>
      </c>
      <c r="BI543" s="116"/>
      <c r="BJ543" s="117" t="s">
        <v>109</v>
      </c>
      <c r="BK543" s="117" t="s">
        <v>109</v>
      </c>
      <c r="BL543" s="83">
        <f t="shared" ca="1" si="38"/>
        <v>2</v>
      </c>
      <c r="BM543" s="83" t="s">
        <v>108</v>
      </c>
      <c r="BN543" s="83">
        <v>0</v>
      </c>
      <c r="BO543" s="83" t="s">
        <v>108</v>
      </c>
      <c r="BP543" s="83">
        <v>-932770</v>
      </c>
      <c r="BQ543" s="83" t="s">
        <v>312</v>
      </c>
      <c r="BR543" s="83" t="s">
        <v>153</v>
      </c>
      <c r="BS543" s="83" t="s">
        <v>499</v>
      </c>
      <c r="BT543" s="83">
        <v>-932770</v>
      </c>
      <c r="BU543" s="83" t="s">
        <v>312</v>
      </c>
      <c r="BV543" s="83" t="s">
        <v>153</v>
      </c>
      <c r="BW543" s="83" t="s">
        <v>499</v>
      </c>
      <c r="BY543" s="136">
        <v>0</v>
      </c>
      <c r="BZ543" s="136">
        <v>0</v>
      </c>
      <c r="CA543" s="136">
        <v>0</v>
      </c>
      <c r="CB543" s="136">
        <v>0</v>
      </c>
      <c r="CD543" s="136">
        <v>0</v>
      </c>
      <c r="CE543" s="136">
        <v>0</v>
      </c>
      <c r="CF543" s="136">
        <v>0</v>
      </c>
      <c r="CG543" s="136">
        <v>0</v>
      </c>
      <c r="CH543" s="136">
        <v>0</v>
      </c>
      <c r="CI543" s="136">
        <v>0</v>
      </c>
      <c r="CJ543" s="136">
        <v>0</v>
      </c>
      <c r="CK543" s="138">
        <v>0</v>
      </c>
      <c r="CL543" s="138">
        <v>0</v>
      </c>
      <c r="CM543" s="136">
        <v>0</v>
      </c>
      <c r="CN543" s="136">
        <v>0</v>
      </c>
      <c r="CO543" s="85">
        <v>43716</v>
      </c>
      <c r="CP543" s="83" t="s">
        <v>4589</v>
      </c>
      <c r="CQ543" s="83" t="s">
        <v>102</v>
      </c>
      <c r="CR543" s="83" t="s">
        <v>482</v>
      </c>
      <c r="CS543" s="83">
        <v>538</v>
      </c>
      <c r="CT543" s="83" t="s">
        <v>483</v>
      </c>
      <c r="CU543" s="83">
        <v>1</v>
      </c>
      <c r="CV543" s="83">
        <v>0</v>
      </c>
      <c r="CW543" s="83">
        <v>0</v>
      </c>
      <c r="CX543" s="83" t="s">
        <v>109</v>
      </c>
      <c r="CY543" s="83" t="s">
        <v>583</v>
      </c>
      <c r="CZ543" s="83">
        <v>0</v>
      </c>
      <c r="DA543" s="83">
        <v>0</v>
      </c>
      <c r="DB543" s="83">
        <f t="shared" si="35"/>
        <v>0</v>
      </c>
      <c r="DC543" s="83" t="s">
        <v>497</v>
      </c>
      <c r="DE543" s="136">
        <v>1</v>
      </c>
      <c r="DF543" s="136">
        <v>1</v>
      </c>
      <c r="DG543" s="215" t="s">
        <v>269</v>
      </c>
      <c r="DH543" s="136">
        <v>1</v>
      </c>
      <c r="DI543" s="136">
        <v>1</v>
      </c>
      <c r="DJ543" s="215" t="s">
        <v>269</v>
      </c>
      <c r="EE543" s="136" t="b">
        <v>1</v>
      </c>
      <c r="EF543" s="136" t="b">
        <v>1</v>
      </c>
      <c r="EG543" s="136" t="b">
        <v>1</v>
      </c>
      <c r="EH543" s="136" t="b">
        <v>1</v>
      </c>
      <c r="EL543" s="215" t="s">
        <v>269</v>
      </c>
    </row>
    <row r="544" spans="1:142" ht="60" customHeight="1" x14ac:dyDescent="0.55000000000000004">
      <c r="A544" s="83" t="s">
        <v>130</v>
      </c>
      <c r="B544" s="83" t="s">
        <v>98</v>
      </c>
      <c r="C544">
        <v>678295</v>
      </c>
      <c r="D544" t="s">
        <v>1185</v>
      </c>
      <c r="E544" t="s">
        <v>1185</v>
      </c>
      <c r="F544" s="83" t="s">
        <v>108</v>
      </c>
      <c r="G544" s="213">
        <v>41749</v>
      </c>
      <c r="H544" s="83" t="s">
        <v>102</v>
      </c>
      <c r="I544" s="213">
        <v>43427</v>
      </c>
      <c r="J544" s="83" t="s">
        <v>228</v>
      </c>
      <c r="K544" s="214">
        <v>757762529615</v>
      </c>
      <c r="L544" s="83" t="s">
        <v>135</v>
      </c>
      <c r="M544" s="213">
        <v>43691</v>
      </c>
      <c r="N544">
        <v>126445</v>
      </c>
      <c r="O544" s="145" t="s">
        <v>567</v>
      </c>
      <c r="P544" s="145" t="s">
        <v>99</v>
      </c>
      <c r="Q544" s="145" t="s">
        <v>100</v>
      </c>
      <c r="R544" s="145" t="s">
        <v>567</v>
      </c>
      <c r="V544">
        <v>4042</v>
      </c>
      <c r="W544" s="83" t="s">
        <v>101</v>
      </c>
      <c r="X544" s="83" t="s">
        <v>103</v>
      </c>
      <c r="Y544" t="s">
        <v>2506</v>
      </c>
      <c r="Z544" s="83" t="s">
        <v>102</v>
      </c>
      <c r="AA544" s="83" t="s">
        <v>102</v>
      </c>
      <c r="AB544" t="s">
        <v>3493</v>
      </c>
      <c r="AC544" s="83" t="s">
        <v>3967</v>
      </c>
      <c r="AD544" s="83" t="s">
        <v>144</v>
      </c>
      <c r="AE544" s="83" t="s">
        <v>105</v>
      </c>
      <c r="AF544" t="s">
        <v>2506</v>
      </c>
      <c r="AG544" s="83" t="s">
        <v>102</v>
      </c>
      <c r="AH544" s="83" t="s">
        <v>102</v>
      </c>
      <c r="AI544" t="s">
        <v>3493</v>
      </c>
      <c r="AJ544" s="83" t="s">
        <v>3967</v>
      </c>
      <c r="AK544" s="83" t="s">
        <v>144</v>
      </c>
      <c r="AL544" s="83" t="s">
        <v>105</v>
      </c>
      <c r="AM544" s="87" t="s">
        <v>106</v>
      </c>
      <c r="AN544" t="s">
        <v>2506</v>
      </c>
      <c r="AO544" t="s">
        <v>3493</v>
      </c>
      <c r="AP544" s="83" t="s">
        <v>3967</v>
      </c>
      <c r="AQ544" s="83" t="s">
        <v>144</v>
      </c>
      <c r="AR544" s="87" t="s">
        <v>106</v>
      </c>
      <c r="AT544" s="83" t="s">
        <v>107</v>
      </c>
      <c r="AU544" s="146" t="s">
        <v>107</v>
      </c>
      <c r="AV544" s="146" t="s">
        <v>107</v>
      </c>
      <c r="AX544" s="110" t="s">
        <v>107</v>
      </c>
      <c r="AY544" s="111"/>
      <c r="AZ544" s="112">
        <f t="shared" ca="1" si="36"/>
        <v>5882</v>
      </c>
      <c r="BA544" s="136">
        <f t="shared" ca="1" si="37"/>
        <v>86</v>
      </c>
      <c r="BB544" s="114" t="s">
        <v>134</v>
      </c>
      <c r="BC544" s="114" t="s">
        <v>108</v>
      </c>
      <c r="BD544" s="114"/>
      <c r="BE544" s="115" t="s">
        <v>102</v>
      </c>
      <c r="BF544" s="115" t="s">
        <v>102</v>
      </c>
      <c r="BG544" s="115" t="s">
        <v>102</v>
      </c>
      <c r="BH544" s="115" t="s">
        <v>102</v>
      </c>
      <c r="BI544" s="116"/>
      <c r="BJ544" s="117" t="s">
        <v>109</v>
      </c>
      <c r="BK544" s="117" t="s">
        <v>109</v>
      </c>
      <c r="BL544" s="83">
        <f t="shared" ca="1" si="38"/>
        <v>48</v>
      </c>
      <c r="BM544" s="83" t="s">
        <v>108</v>
      </c>
      <c r="BN544" s="83">
        <v>0</v>
      </c>
      <c r="BO544" s="83" t="s">
        <v>108</v>
      </c>
      <c r="BP544" s="83">
        <v>-934505</v>
      </c>
      <c r="BQ544" s="83" t="s">
        <v>198</v>
      </c>
      <c r="BR544" s="83" t="s">
        <v>164</v>
      </c>
      <c r="BS544" s="83" t="s">
        <v>499</v>
      </c>
      <c r="BT544" s="83">
        <v>-934505</v>
      </c>
      <c r="BU544" s="83" t="s">
        <v>198</v>
      </c>
      <c r="BV544" s="83" t="s">
        <v>164</v>
      </c>
      <c r="BW544" s="83" t="s">
        <v>499</v>
      </c>
      <c r="BY544" s="136">
        <v>0</v>
      </c>
      <c r="BZ544" s="136">
        <v>0</v>
      </c>
      <c r="CA544" s="136">
        <v>0</v>
      </c>
      <c r="CB544" s="136">
        <v>0</v>
      </c>
      <c r="CD544" s="136">
        <v>0</v>
      </c>
      <c r="CE544" s="136">
        <v>0</v>
      </c>
      <c r="CF544" s="136">
        <v>0</v>
      </c>
      <c r="CG544" s="136">
        <v>0</v>
      </c>
      <c r="CH544" s="136">
        <v>0</v>
      </c>
      <c r="CI544" s="136">
        <v>0</v>
      </c>
      <c r="CJ544" s="136">
        <v>0</v>
      </c>
      <c r="CK544" s="138">
        <v>0</v>
      </c>
      <c r="CL544" s="138">
        <v>0</v>
      </c>
      <c r="CM544" s="136">
        <v>0</v>
      </c>
      <c r="CN544" s="136">
        <v>0</v>
      </c>
      <c r="CO544" s="85">
        <v>43717</v>
      </c>
      <c r="CP544" s="83" t="s">
        <v>4590</v>
      </c>
      <c r="CQ544" s="83" t="s">
        <v>102</v>
      </c>
      <c r="CR544" s="83" t="s">
        <v>482</v>
      </c>
      <c r="CS544" s="83">
        <v>539</v>
      </c>
      <c r="CT544" s="83" t="s">
        <v>483</v>
      </c>
      <c r="CU544" s="83">
        <v>1</v>
      </c>
      <c r="CV544" s="83">
        <v>0</v>
      </c>
      <c r="CW544" s="83">
        <v>0</v>
      </c>
      <c r="CX544" s="83" t="s">
        <v>109</v>
      </c>
      <c r="CY544" s="83" t="s">
        <v>583</v>
      </c>
      <c r="CZ544" s="83">
        <v>0</v>
      </c>
      <c r="DA544" s="83">
        <v>0</v>
      </c>
      <c r="DB544" s="83">
        <f t="shared" si="35"/>
        <v>0</v>
      </c>
      <c r="DC544" s="83" t="s">
        <v>497</v>
      </c>
      <c r="DE544" s="136">
        <v>1</v>
      </c>
      <c r="DF544" s="136">
        <v>1</v>
      </c>
      <c r="DG544" s="215" t="s">
        <v>269</v>
      </c>
      <c r="DH544" s="136">
        <v>1</v>
      </c>
      <c r="DI544" s="136">
        <v>1</v>
      </c>
      <c r="DJ544" s="215" t="s">
        <v>269</v>
      </c>
      <c r="EE544" s="136" t="b">
        <v>1</v>
      </c>
      <c r="EF544" s="136" t="b">
        <v>1</v>
      </c>
      <c r="EG544" s="136" t="b">
        <v>1</v>
      </c>
      <c r="EH544" s="136" t="b">
        <v>1</v>
      </c>
      <c r="EL544" s="215" t="s">
        <v>269</v>
      </c>
    </row>
    <row r="545" spans="1:142" ht="60" customHeight="1" x14ac:dyDescent="0.55000000000000004">
      <c r="A545" s="83" t="s">
        <v>130</v>
      </c>
      <c r="B545" s="83" t="s">
        <v>98</v>
      </c>
      <c r="C545">
        <v>172710</v>
      </c>
      <c r="D545" t="s">
        <v>1186</v>
      </c>
      <c r="E545" t="s">
        <v>1186</v>
      </c>
      <c r="F545" s="83" t="s">
        <v>108</v>
      </c>
      <c r="G545" s="213">
        <v>33404</v>
      </c>
      <c r="H545" s="83" t="s">
        <v>102</v>
      </c>
      <c r="I545" s="213">
        <v>43341</v>
      </c>
      <c r="J545" s="83" t="s">
        <v>228</v>
      </c>
      <c r="K545" s="214">
        <v>194629919998</v>
      </c>
      <c r="L545" s="83" t="s">
        <v>97</v>
      </c>
      <c r="M545" s="213">
        <v>43708</v>
      </c>
      <c r="N545">
        <v>621689</v>
      </c>
      <c r="O545" s="145" t="s">
        <v>567</v>
      </c>
      <c r="P545" s="145" t="s">
        <v>99</v>
      </c>
      <c r="Q545" s="145" t="s">
        <v>100</v>
      </c>
      <c r="R545" s="145" t="s">
        <v>567</v>
      </c>
      <c r="V545">
        <v>286</v>
      </c>
      <c r="W545" s="83" t="s">
        <v>1814</v>
      </c>
      <c r="X545" s="83" t="s">
        <v>103</v>
      </c>
      <c r="Y545" t="s">
        <v>2507</v>
      </c>
      <c r="Z545" s="83" t="s">
        <v>102</v>
      </c>
      <c r="AA545" s="83" t="s">
        <v>102</v>
      </c>
      <c r="AB545" t="s">
        <v>3494</v>
      </c>
      <c r="AC545" s="83" t="s">
        <v>3968</v>
      </c>
      <c r="AD545" s="83" t="s">
        <v>111</v>
      </c>
      <c r="AE545" s="83" t="s">
        <v>105</v>
      </c>
      <c r="AF545" t="s">
        <v>2507</v>
      </c>
      <c r="AG545" s="83" t="s">
        <v>102</v>
      </c>
      <c r="AH545" s="83" t="s">
        <v>102</v>
      </c>
      <c r="AI545" t="s">
        <v>3494</v>
      </c>
      <c r="AJ545" s="83" t="s">
        <v>3968</v>
      </c>
      <c r="AK545" s="83" t="s">
        <v>111</v>
      </c>
      <c r="AL545" s="83" t="s">
        <v>105</v>
      </c>
      <c r="AM545" s="87" t="s">
        <v>106</v>
      </c>
      <c r="AN545" t="s">
        <v>2507</v>
      </c>
      <c r="AO545" t="s">
        <v>3494</v>
      </c>
      <c r="AP545" s="83" t="s">
        <v>3968</v>
      </c>
      <c r="AQ545" s="83" t="s">
        <v>144</v>
      </c>
      <c r="AR545" s="87" t="s">
        <v>106</v>
      </c>
      <c r="AT545" s="83" t="s">
        <v>107</v>
      </c>
      <c r="AU545" s="146" t="s">
        <v>107</v>
      </c>
      <c r="AV545" s="146" t="s">
        <v>107</v>
      </c>
      <c r="AX545" s="110" t="s">
        <v>107</v>
      </c>
      <c r="AY545" s="111"/>
      <c r="AZ545" s="112">
        <f t="shared" ca="1" si="36"/>
        <v>4285</v>
      </c>
      <c r="BA545" s="136">
        <f t="shared" ca="1" si="37"/>
        <v>50</v>
      </c>
      <c r="BB545" s="114" t="s">
        <v>136</v>
      </c>
      <c r="BC545" s="114" t="s">
        <v>108</v>
      </c>
      <c r="BD545" s="114"/>
      <c r="BE545" s="115" t="s">
        <v>102</v>
      </c>
      <c r="BF545" s="115" t="s">
        <v>102</v>
      </c>
      <c r="BG545" s="115" t="s">
        <v>102</v>
      </c>
      <c r="BH545" s="115" t="s">
        <v>102</v>
      </c>
      <c r="BI545" s="116"/>
      <c r="BJ545" s="117" t="s">
        <v>109</v>
      </c>
      <c r="BK545" s="117" t="s">
        <v>109</v>
      </c>
      <c r="BL545" s="83">
        <f t="shared" ca="1" si="38"/>
        <v>93</v>
      </c>
      <c r="BM545" s="83" t="s">
        <v>270</v>
      </c>
      <c r="BN545" s="83">
        <v>0</v>
      </c>
      <c r="BO545" s="83" t="s">
        <v>108</v>
      </c>
      <c r="BP545" s="83">
        <v>-936240</v>
      </c>
      <c r="BQ545" s="83" t="s">
        <v>381</v>
      </c>
      <c r="BR545" s="83" t="s">
        <v>157</v>
      </c>
      <c r="BS545" s="83" t="s">
        <v>502</v>
      </c>
      <c r="BT545" s="83">
        <v>-936240</v>
      </c>
      <c r="BU545" s="83" t="s">
        <v>381</v>
      </c>
      <c r="BV545" s="83" t="s">
        <v>157</v>
      </c>
      <c r="BW545" s="83" t="s">
        <v>502</v>
      </c>
      <c r="BY545" s="136">
        <v>0</v>
      </c>
      <c r="BZ545" s="136">
        <v>0</v>
      </c>
      <c r="CA545" s="136">
        <v>0</v>
      </c>
      <c r="CB545" s="136">
        <v>0</v>
      </c>
      <c r="CD545" s="136">
        <v>0</v>
      </c>
      <c r="CE545" s="136">
        <v>0</v>
      </c>
      <c r="CF545" s="136">
        <v>0</v>
      </c>
      <c r="CG545" s="136">
        <v>0</v>
      </c>
      <c r="CH545" s="136">
        <v>0</v>
      </c>
      <c r="CI545" s="136">
        <v>0</v>
      </c>
      <c r="CJ545" s="136">
        <v>0</v>
      </c>
      <c r="CK545" s="138">
        <v>0</v>
      </c>
      <c r="CL545" s="138">
        <v>0</v>
      </c>
      <c r="CM545" s="136">
        <v>0</v>
      </c>
      <c r="CN545" s="136">
        <v>0</v>
      </c>
      <c r="CO545" s="85">
        <v>43718</v>
      </c>
      <c r="CP545" s="83" t="s">
        <v>4591</v>
      </c>
      <c r="CQ545" s="83" t="s">
        <v>102</v>
      </c>
      <c r="CR545" s="83" t="s">
        <v>482</v>
      </c>
      <c r="CS545" s="83">
        <v>540</v>
      </c>
      <c r="CT545" s="83" t="s">
        <v>483</v>
      </c>
      <c r="CU545" s="83">
        <v>1</v>
      </c>
      <c r="CV545" s="83">
        <v>0</v>
      </c>
      <c r="CW545" s="83">
        <v>0</v>
      </c>
      <c r="CX545" s="83" t="s">
        <v>109</v>
      </c>
      <c r="CY545" s="83" t="s">
        <v>583</v>
      </c>
      <c r="CZ545" s="83">
        <v>0</v>
      </c>
      <c r="DA545" s="83">
        <v>0</v>
      </c>
      <c r="DB545" s="83">
        <f t="shared" si="35"/>
        <v>0</v>
      </c>
      <c r="DC545" s="83" t="s">
        <v>497</v>
      </c>
      <c r="DE545" s="136">
        <v>1</v>
      </c>
      <c r="DF545" s="136">
        <v>1</v>
      </c>
      <c r="DG545" s="215" t="s">
        <v>269</v>
      </c>
      <c r="DH545" s="136">
        <v>1</v>
      </c>
      <c r="DI545" s="136">
        <v>1</v>
      </c>
      <c r="DJ545" s="215" t="s">
        <v>269</v>
      </c>
      <c r="EE545" s="136" t="b">
        <v>1</v>
      </c>
      <c r="EF545" s="136" t="b">
        <v>1</v>
      </c>
      <c r="EG545" s="136" t="b">
        <v>1</v>
      </c>
      <c r="EH545" s="136" t="b">
        <v>1</v>
      </c>
      <c r="EL545" s="215" t="s">
        <v>269</v>
      </c>
    </row>
    <row r="546" spans="1:142" ht="60" customHeight="1" x14ac:dyDescent="0.55000000000000004">
      <c r="A546" s="83" t="s">
        <v>130</v>
      </c>
      <c r="B546" s="83" t="s">
        <v>98</v>
      </c>
      <c r="C546">
        <v>158404</v>
      </c>
      <c r="D546" t="s">
        <v>1187</v>
      </c>
      <c r="E546" t="s">
        <v>1187</v>
      </c>
      <c r="F546" s="83" t="s">
        <v>108</v>
      </c>
      <c r="G546" s="213">
        <v>35160</v>
      </c>
      <c r="H546" s="83" t="s">
        <v>102</v>
      </c>
      <c r="I546" s="213">
        <v>43323</v>
      </c>
      <c r="J546" s="83" t="s">
        <v>228</v>
      </c>
      <c r="K546" s="214">
        <v>215168399383</v>
      </c>
      <c r="L546" s="83" t="s">
        <v>126</v>
      </c>
      <c r="M546" s="213">
        <v>43655</v>
      </c>
      <c r="N546">
        <v>455998</v>
      </c>
      <c r="O546" s="145" t="s">
        <v>567</v>
      </c>
      <c r="P546" s="145" t="s">
        <v>99</v>
      </c>
      <c r="Q546" s="145" t="s">
        <v>100</v>
      </c>
      <c r="R546" s="145" t="s">
        <v>567</v>
      </c>
      <c r="V546">
        <v>6423</v>
      </c>
      <c r="W546" s="83" t="s">
        <v>101</v>
      </c>
      <c r="X546" s="83" t="s">
        <v>103</v>
      </c>
      <c r="Y546" t="s">
        <v>2508</v>
      </c>
      <c r="Z546" s="83" t="s">
        <v>102</v>
      </c>
      <c r="AA546" s="83" t="s">
        <v>102</v>
      </c>
      <c r="AB546" t="s">
        <v>3495</v>
      </c>
      <c r="AC546" s="83" t="s">
        <v>3969</v>
      </c>
      <c r="AD546" s="83" t="s">
        <v>144</v>
      </c>
      <c r="AE546" s="83" t="s">
        <v>105</v>
      </c>
      <c r="AF546" t="s">
        <v>2508</v>
      </c>
      <c r="AG546" s="83" t="s">
        <v>102</v>
      </c>
      <c r="AH546" s="83" t="s">
        <v>102</v>
      </c>
      <c r="AI546" t="s">
        <v>3495</v>
      </c>
      <c r="AJ546" s="83" t="s">
        <v>3969</v>
      </c>
      <c r="AK546" s="83" t="s">
        <v>144</v>
      </c>
      <c r="AL546" s="83" t="s">
        <v>105</v>
      </c>
      <c r="AM546" s="87" t="s">
        <v>106</v>
      </c>
      <c r="AN546" t="s">
        <v>2508</v>
      </c>
      <c r="AO546" t="s">
        <v>3495</v>
      </c>
      <c r="AP546" s="83" t="s">
        <v>3969</v>
      </c>
      <c r="AQ546" s="83" t="s">
        <v>111</v>
      </c>
      <c r="AR546" s="87" t="s">
        <v>106</v>
      </c>
      <c r="AT546" s="83" t="s">
        <v>107</v>
      </c>
      <c r="AU546" s="146" t="s">
        <v>107</v>
      </c>
      <c r="AV546" s="146" t="s">
        <v>107</v>
      </c>
      <c r="AX546" s="110" t="s">
        <v>107</v>
      </c>
      <c r="AY546" s="111"/>
      <c r="AZ546" s="112">
        <f t="shared" ca="1" si="36"/>
        <v>1646</v>
      </c>
      <c r="BA546" s="136">
        <f t="shared" ca="1" si="37"/>
        <v>59</v>
      </c>
      <c r="BB546" s="114" t="s">
        <v>134</v>
      </c>
      <c r="BC546" s="114" t="s">
        <v>108</v>
      </c>
      <c r="BD546" s="114"/>
      <c r="BE546" s="115" t="s">
        <v>102</v>
      </c>
      <c r="BF546" s="115" t="s">
        <v>102</v>
      </c>
      <c r="BG546" s="115" t="s">
        <v>102</v>
      </c>
      <c r="BH546" s="115" t="s">
        <v>102</v>
      </c>
      <c r="BI546" s="116"/>
      <c r="BJ546" s="117" t="s">
        <v>109</v>
      </c>
      <c r="BK546" s="117" t="s">
        <v>109</v>
      </c>
      <c r="BL546" s="83">
        <f t="shared" ca="1" si="38"/>
        <v>87</v>
      </c>
      <c r="BM546" s="83" t="s">
        <v>108</v>
      </c>
      <c r="BN546" s="83">
        <v>0</v>
      </c>
      <c r="BO546" s="83" t="s">
        <v>108</v>
      </c>
      <c r="BP546" s="83">
        <v>-937975</v>
      </c>
      <c r="BQ546" s="83" t="s">
        <v>312</v>
      </c>
      <c r="BR546" s="83" t="s">
        <v>153</v>
      </c>
      <c r="BS546" s="83" t="s">
        <v>499</v>
      </c>
      <c r="BT546" s="83">
        <v>-937975</v>
      </c>
      <c r="BU546" s="83" t="s">
        <v>312</v>
      </c>
      <c r="BV546" s="83" t="s">
        <v>153</v>
      </c>
      <c r="BW546" s="83" t="s">
        <v>499</v>
      </c>
      <c r="BY546" s="136">
        <v>0</v>
      </c>
      <c r="BZ546" s="136">
        <v>0</v>
      </c>
      <c r="CA546" s="136">
        <v>0</v>
      </c>
      <c r="CB546" s="136">
        <v>0</v>
      </c>
      <c r="CD546" s="136">
        <v>0</v>
      </c>
      <c r="CE546" s="136">
        <v>0</v>
      </c>
      <c r="CF546" s="136">
        <v>0</v>
      </c>
      <c r="CG546" s="136">
        <v>0</v>
      </c>
      <c r="CH546" s="136">
        <v>0</v>
      </c>
      <c r="CI546" s="136">
        <v>0</v>
      </c>
      <c r="CJ546" s="136">
        <v>0</v>
      </c>
      <c r="CK546" s="138">
        <v>0</v>
      </c>
      <c r="CL546" s="138">
        <v>0</v>
      </c>
      <c r="CM546" s="136">
        <v>0</v>
      </c>
      <c r="CN546" s="136">
        <v>0</v>
      </c>
      <c r="CO546" s="85">
        <v>43719</v>
      </c>
      <c r="CP546" s="83" t="s">
        <v>4592</v>
      </c>
      <c r="CQ546" s="83" t="s">
        <v>102</v>
      </c>
      <c r="CR546" s="83" t="s">
        <v>482</v>
      </c>
      <c r="CS546" s="83">
        <v>541</v>
      </c>
      <c r="CT546" s="83" t="s">
        <v>483</v>
      </c>
      <c r="CU546" s="83">
        <v>1</v>
      </c>
      <c r="CV546" s="83">
        <v>0</v>
      </c>
      <c r="CW546" s="83">
        <v>0</v>
      </c>
      <c r="CX546" s="83" t="s">
        <v>109</v>
      </c>
      <c r="CY546" s="83" t="s">
        <v>583</v>
      </c>
      <c r="CZ546" s="83">
        <v>0</v>
      </c>
      <c r="DA546" s="83">
        <v>0</v>
      </c>
      <c r="DB546" s="83">
        <f t="shared" si="35"/>
        <v>0</v>
      </c>
      <c r="DC546" s="83" t="s">
        <v>497</v>
      </c>
      <c r="DE546" s="136">
        <v>1</v>
      </c>
      <c r="DF546" s="136">
        <v>1</v>
      </c>
      <c r="DG546" s="215" t="s">
        <v>269</v>
      </c>
      <c r="DH546" s="136">
        <v>1</v>
      </c>
      <c r="DI546" s="136">
        <v>1</v>
      </c>
      <c r="DJ546" s="215" t="s">
        <v>269</v>
      </c>
      <c r="EE546" s="136" t="b">
        <v>1</v>
      </c>
      <c r="EF546" s="136" t="b">
        <v>1</v>
      </c>
      <c r="EG546" s="136" t="b">
        <v>1</v>
      </c>
      <c r="EH546" s="136" t="b">
        <v>1</v>
      </c>
      <c r="EL546" s="215" t="s">
        <v>269</v>
      </c>
    </row>
    <row r="547" spans="1:142" ht="60" customHeight="1" x14ac:dyDescent="0.55000000000000004">
      <c r="A547" s="83" t="s">
        <v>130</v>
      </c>
      <c r="B547" s="83" t="s">
        <v>98</v>
      </c>
      <c r="C547">
        <v>479852</v>
      </c>
      <c r="D547" t="s">
        <v>1188</v>
      </c>
      <c r="E547" t="s">
        <v>1188</v>
      </c>
      <c r="F547" s="83" t="s">
        <v>108</v>
      </c>
      <c r="G547" s="213">
        <v>36831</v>
      </c>
      <c r="H547" s="83" t="s">
        <v>102</v>
      </c>
      <c r="I547" s="213">
        <v>43196</v>
      </c>
      <c r="J547" s="83" t="s">
        <v>228</v>
      </c>
      <c r="K547" s="214">
        <v>716878873444</v>
      </c>
      <c r="L547" s="83" t="s">
        <v>135</v>
      </c>
      <c r="M547" s="213">
        <v>43640</v>
      </c>
      <c r="N547">
        <v>381143</v>
      </c>
      <c r="O547" s="145" t="s">
        <v>567</v>
      </c>
      <c r="P547" s="145" t="s">
        <v>99</v>
      </c>
      <c r="Q547" s="145" t="s">
        <v>100</v>
      </c>
      <c r="R547" s="145" t="s">
        <v>567</v>
      </c>
      <c r="V547">
        <v>4910</v>
      </c>
      <c r="W547" s="83" t="s">
        <v>101</v>
      </c>
      <c r="X547" s="83" t="s">
        <v>103</v>
      </c>
      <c r="Y547" t="s">
        <v>2509</v>
      </c>
      <c r="Z547" s="83" t="s">
        <v>102</v>
      </c>
      <c r="AA547" s="83" t="s">
        <v>102</v>
      </c>
      <c r="AB547" t="s">
        <v>3496</v>
      </c>
      <c r="AC547" s="83" t="s">
        <v>3970</v>
      </c>
      <c r="AD547" s="83" t="s">
        <v>144</v>
      </c>
      <c r="AE547" s="83" t="s">
        <v>105</v>
      </c>
      <c r="AF547" t="s">
        <v>2509</v>
      </c>
      <c r="AG547" s="83" t="s">
        <v>102</v>
      </c>
      <c r="AH547" s="83" t="s">
        <v>102</v>
      </c>
      <c r="AI547" t="s">
        <v>3496</v>
      </c>
      <c r="AJ547" s="83" t="s">
        <v>3970</v>
      </c>
      <c r="AK547" s="83" t="s">
        <v>144</v>
      </c>
      <c r="AL547" s="83" t="s">
        <v>105</v>
      </c>
      <c r="AM547" s="87" t="s">
        <v>106</v>
      </c>
      <c r="AN547" t="s">
        <v>2509</v>
      </c>
      <c r="AO547" t="s">
        <v>3496</v>
      </c>
      <c r="AP547" s="83" t="s">
        <v>3970</v>
      </c>
      <c r="AQ547" s="83" t="s">
        <v>144</v>
      </c>
      <c r="AR547" s="87" t="s">
        <v>106</v>
      </c>
      <c r="AT547" s="83" t="s">
        <v>107</v>
      </c>
      <c r="AU547" s="146" t="s">
        <v>107</v>
      </c>
      <c r="AV547" s="146" t="s">
        <v>107</v>
      </c>
      <c r="AX547" s="110" t="s">
        <v>107</v>
      </c>
      <c r="AY547" s="111"/>
      <c r="AZ547" s="112">
        <f t="shared" ca="1" si="36"/>
        <v>1446</v>
      </c>
      <c r="BA547" s="136">
        <f t="shared" ca="1" si="37"/>
        <v>49</v>
      </c>
      <c r="BB547" s="114" t="s">
        <v>134</v>
      </c>
      <c r="BC547" s="114" t="s">
        <v>108</v>
      </c>
      <c r="BD547" s="114"/>
      <c r="BE547" s="115" t="s">
        <v>102</v>
      </c>
      <c r="BF547" s="115" t="s">
        <v>102</v>
      </c>
      <c r="BG547" s="115" t="s">
        <v>102</v>
      </c>
      <c r="BH547" s="115" t="s">
        <v>102</v>
      </c>
      <c r="BI547" s="116"/>
      <c r="BJ547" s="117" t="s">
        <v>109</v>
      </c>
      <c r="BK547" s="117" t="s">
        <v>109</v>
      </c>
      <c r="BL547" s="83">
        <f t="shared" ca="1" si="38"/>
        <v>9</v>
      </c>
      <c r="BM547" s="83" t="s">
        <v>108</v>
      </c>
      <c r="BN547" s="83">
        <v>0</v>
      </c>
      <c r="BO547" s="83" t="s">
        <v>108</v>
      </c>
      <c r="BP547" s="83">
        <v>-939710</v>
      </c>
      <c r="BQ547" s="83" t="s">
        <v>198</v>
      </c>
      <c r="BR547" s="83" t="s">
        <v>164</v>
      </c>
      <c r="BS547" s="83" t="s">
        <v>499</v>
      </c>
      <c r="BT547" s="83">
        <v>-939710</v>
      </c>
      <c r="BU547" s="83" t="s">
        <v>198</v>
      </c>
      <c r="BV547" s="83" t="s">
        <v>164</v>
      </c>
      <c r="BW547" s="83" t="s">
        <v>499</v>
      </c>
      <c r="BY547" s="136">
        <v>0</v>
      </c>
      <c r="BZ547" s="136">
        <v>0</v>
      </c>
      <c r="CA547" s="136">
        <v>0</v>
      </c>
      <c r="CB547" s="136">
        <v>0</v>
      </c>
      <c r="CD547" s="136">
        <v>0</v>
      </c>
      <c r="CE547" s="136">
        <v>0</v>
      </c>
      <c r="CF547" s="136">
        <v>0</v>
      </c>
      <c r="CG547" s="136">
        <v>0</v>
      </c>
      <c r="CH547" s="136">
        <v>0</v>
      </c>
      <c r="CI547" s="136">
        <v>0</v>
      </c>
      <c r="CJ547" s="136">
        <v>0</v>
      </c>
      <c r="CK547" s="138">
        <v>0</v>
      </c>
      <c r="CL547" s="138">
        <v>0</v>
      </c>
      <c r="CM547" s="136">
        <v>0</v>
      </c>
      <c r="CN547" s="136">
        <v>0</v>
      </c>
      <c r="CO547" s="85">
        <v>43720</v>
      </c>
      <c r="CP547" s="83" t="s">
        <v>4593</v>
      </c>
      <c r="CQ547" s="83" t="s">
        <v>102</v>
      </c>
      <c r="CR547" s="83" t="s">
        <v>482</v>
      </c>
      <c r="CS547" s="83">
        <v>542</v>
      </c>
      <c r="CT547" s="83" t="s">
        <v>483</v>
      </c>
      <c r="CU547" s="83">
        <v>1</v>
      </c>
      <c r="CV547" s="83">
        <v>0</v>
      </c>
      <c r="CW547" s="83">
        <v>0</v>
      </c>
      <c r="CX547" s="83" t="s">
        <v>109</v>
      </c>
      <c r="CY547" s="83" t="s">
        <v>583</v>
      </c>
      <c r="CZ547" s="83">
        <v>0</v>
      </c>
      <c r="DA547" s="83">
        <v>0</v>
      </c>
      <c r="DB547" s="83">
        <f t="shared" si="35"/>
        <v>0</v>
      </c>
      <c r="DC547" s="83" t="s">
        <v>497</v>
      </c>
      <c r="DE547" s="136">
        <v>1</v>
      </c>
      <c r="DF547" s="136">
        <v>1</v>
      </c>
      <c r="DG547" s="215" t="s">
        <v>269</v>
      </c>
      <c r="DH547" s="136">
        <v>1</v>
      </c>
      <c r="DI547" s="136">
        <v>1</v>
      </c>
      <c r="DJ547" s="215" t="s">
        <v>269</v>
      </c>
      <c r="EE547" s="136" t="b">
        <v>1</v>
      </c>
      <c r="EF547" s="136" t="b">
        <v>1</v>
      </c>
      <c r="EG547" s="136" t="b">
        <v>1</v>
      </c>
      <c r="EH547" s="136" t="b">
        <v>1</v>
      </c>
      <c r="EL547" s="215" t="s">
        <v>269</v>
      </c>
    </row>
    <row r="548" spans="1:142" ht="60" customHeight="1" x14ac:dyDescent="0.55000000000000004">
      <c r="A548" s="83" t="s">
        <v>130</v>
      </c>
      <c r="B548" s="83" t="s">
        <v>98</v>
      </c>
      <c r="C548">
        <v>637827</v>
      </c>
      <c r="D548" t="s">
        <v>1189</v>
      </c>
      <c r="E548" t="s">
        <v>1189</v>
      </c>
      <c r="F548" s="83" t="s">
        <v>108</v>
      </c>
      <c r="G548" s="213">
        <v>28048</v>
      </c>
      <c r="H548" s="83" t="s">
        <v>102</v>
      </c>
      <c r="I548" s="213">
        <v>43436</v>
      </c>
      <c r="J548" s="83" t="s">
        <v>228</v>
      </c>
      <c r="K548" s="214">
        <v>714083639081</v>
      </c>
      <c r="L548" s="83" t="s">
        <v>97</v>
      </c>
      <c r="M548" s="213">
        <v>43513</v>
      </c>
      <c r="N548">
        <v>975764</v>
      </c>
      <c r="O548" s="145" t="s">
        <v>567</v>
      </c>
      <c r="P548" s="145" t="s">
        <v>99</v>
      </c>
      <c r="Q548" s="145" t="s">
        <v>100</v>
      </c>
      <c r="R548" s="145" t="s">
        <v>567</v>
      </c>
      <c r="V548">
        <v>1589</v>
      </c>
      <c r="W548" s="83" t="s">
        <v>1815</v>
      </c>
      <c r="X548" s="83" t="s">
        <v>103</v>
      </c>
      <c r="Y548" t="s">
        <v>2510</v>
      </c>
      <c r="Z548" s="83" t="s">
        <v>102</v>
      </c>
      <c r="AA548" s="83" t="s">
        <v>102</v>
      </c>
      <c r="AB548" t="s">
        <v>3497</v>
      </c>
      <c r="AC548" s="83" t="s">
        <v>3971</v>
      </c>
      <c r="AD548" s="83" t="s">
        <v>111</v>
      </c>
      <c r="AE548" s="83" t="s">
        <v>105</v>
      </c>
      <c r="AF548" t="s">
        <v>2510</v>
      </c>
      <c r="AG548" s="83" t="s">
        <v>102</v>
      </c>
      <c r="AH548" s="83" t="s">
        <v>102</v>
      </c>
      <c r="AI548" t="s">
        <v>3497</v>
      </c>
      <c r="AJ548" s="83" t="s">
        <v>3971</v>
      </c>
      <c r="AK548" s="83" t="s">
        <v>111</v>
      </c>
      <c r="AL548" s="83" t="s">
        <v>105</v>
      </c>
      <c r="AM548" s="87" t="s">
        <v>106</v>
      </c>
      <c r="AN548" t="s">
        <v>2510</v>
      </c>
      <c r="AO548" t="s">
        <v>3497</v>
      </c>
      <c r="AP548" s="83" t="s">
        <v>3971</v>
      </c>
      <c r="AQ548" s="83" t="s">
        <v>144</v>
      </c>
      <c r="AR548" s="87" t="s">
        <v>106</v>
      </c>
      <c r="AT548" s="83" t="s">
        <v>107</v>
      </c>
      <c r="AU548" s="146" t="s">
        <v>107</v>
      </c>
      <c r="AV548" s="146" t="s">
        <v>107</v>
      </c>
      <c r="AX548" s="110" t="s">
        <v>107</v>
      </c>
      <c r="AY548" s="111"/>
      <c r="AZ548" s="112">
        <f t="shared" ca="1" si="36"/>
        <v>1565</v>
      </c>
      <c r="BA548" s="136">
        <f t="shared" ca="1" si="37"/>
        <v>7</v>
      </c>
      <c r="BB548" s="114" t="s">
        <v>136</v>
      </c>
      <c r="BC548" s="114" t="s">
        <v>108</v>
      </c>
      <c r="BD548" s="114"/>
      <c r="BE548" s="115" t="s">
        <v>102</v>
      </c>
      <c r="BF548" s="115" t="s">
        <v>102</v>
      </c>
      <c r="BG548" s="115" t="s">
        <v>102</v>
      </c>
      <c r="BH548" s="115" t="s">
        <v>102</v>
      </c>
      <c r="BI548" s="116"/>
      <c r="BJ548" s="117" t="s">
        <v>109</v>
      </c>
      <c r="BK548" s="117" t="s">
        <v>109</v>
      </c>
      <c r="BL548" s="83">
        <f t="shared" ca="1" si="38"/>
        <v>85</v>
      </c>
      <c r="BM548" s="83" t="s">
        <v>270</v>
      </c>
      <c r="BN548" s="83">
        <v>0</v>
      </c>
      <c r="BO548" s="83" t="s">
        <v>108</v>
      </c>
      <c r="BP548" s="83">
        <v>-941445</v>
      </c>
      <c r="BQ548" s="83" t="s">
        <v>381</v>
      </c>
      <c r="BR548" s="83" t="s">
        <v>157</v>
      </c>
      <c r="BS548" s="83" t="s">
        <v>502</v>
      </c>
      <c r="BT548" s="83">
        <v>-941445</v>
      </c>
      <c r="BU548" s="83" t="s">
        <v>381</v>
      </c>
      <c r="BV548" s="83" t="s">
        <v>157</v>
      </c>
      <c r="BW548" s="83" t="s">
        <v>502</v>
      </c>
      <c r="BY548" s="136">
        <v>0</v>
      </c>
      <c r="BZ548" s="136">
        <v>0</v>
      </c>
      <c r="CA548" s="136">
        <v>0</v>
      </c>
      <c r="CB548" s="136">
        <v>0</v>
      </c>
      <c r="CD548" s="136">
        <v>0</v>
      </c>
      <c r="CE548" s="136">
        <v>0</v>
      </c>
      <c r="CF548" s="136">
        <v>0</v>
      </c>
      <c r="CG548" s="136">
        <v>0</v>
      </c>
      <c r="CH548" s="136">
        <v>0</v>
      </c>
      <c r="CI548" s="136">
        <v>0</v>
      </c>
      <c r="CJ548" s="136">
        <v>0</v>
      </c>
      <c r="CK548" s="138">
        <v>0</v>
      </c>
      <c r="CL548" s="138">
        <v>0</v>
      </c>
      <c r="CM548" s="136">
        <v>0</v>
      </c>
      <c r="CN548" s="136">
        <v>0</v>
      </c>
      <c r="CO548" s="85">
        <v>43721</v>
      </c>
      <c r="CP548" s="83" t="s">
        <v>4594</v>
      </c>
      <c r="CQ548" s="83" t="s">
        <v>102</v>
      </c>
      <c r="CR548" s="83" t="s">
        <v>482</v>
      </c>
      <c r="CS548" s="83">
        <v>543</v>
      </c>
      <c r="CT548" s="83" t="s">
        <v>483</v>
      </c>
      <c r="CU548" s="83">
        <v>1</v>
      </c>
      <c r="CV548" s="83">
        <v>0</v>
      </c>
      <c r="CW548" s="83">
        <v>0</v>
      </c>
      <c r="CX548" s="83" t="s">
        <v>109</v>
      </c>
      <c r="CY548" s="83" t="s">
        <v>583</v>
      </c>
      <c r="CZ548" s="83">
        <v>0</v>
      </c>
      <c r="DA548" s="83">
        <v>0</v>
      </c>
      <c r="DB548" s="83">
        <f t="shared" si="35"/>
        <v>0</v>
      </c>
      <c r="DC548" s="83" t="s">
        <v>497</v>
      </c>
      <c r="DE548" s="136">
        <v>1</v>
      </c>
      <c r="DF548" s="136">
        <v>1</v>
      </c>
      <c r="DG548" s="215" t="s">
        <v>269</v>
      </c>
      <c r="DH548" s="136">
        <v>1</v>
      </c>
      <c r="DI548" s="136">
        <v>1</v>
      </c>
      <c r="DJ548" s="215" t="s">
        <v>269</v>
      </c>
      <c r="EE548" s="136" t="b">
        <v>1</v>
      </c>
      <c r="EF548" s="136" t="b">
        <v>1</v>
      </c>
      <c r="EG548" s="136" t="b">
        <v>1</v>
      </c>
      <c r="EH548" s="136" t="b">
        <v>1</v>
      </c>
      <c r="EL548" s="215" t="s">
        <v>269</v>
      </c>
    </row>
    <row r="549" spans="1:142" ht="60" customHeight="1" x14ac:dyDescent="0.55000000000000004">
      <c r="A549" s="83" t="s">
        <v>130</v>
      </c>
      <c r="B549" s="83" t="s">
        <v>98</v>
      </c>
      <c r="C549">
        <v>813186</v>
      </c>
      <c r="D549" t="s">
        <v>1190</v>
      </c>
      <c r="E549" t="s">
        <v>1190</v>
      </c>
      <c r="F549" s="83" t="s">
        <v>108</v>
      </c>
      <c r="G549" s="213">
        <v>39826</v>
      </c>
      <c r="H549" s="83" t="s">
        <v>102</v>
      </c>
      <c r="I549" s="213">
        <v>43306</v>
      </c>
      <c r="J549" s="83" t="s">
        <v>228</v>
      </c>
      <c r="K549" s="214">
        <v>245389161474</v>
      </c>
      <c r="L549" s="83" t="s">
        <v>135</v>
      </c>
      <c r="M549" s="213">
        <v>43581</v>
      </c>
      <c r="N549">
        <v>532914</v>
      </c>
      <c r="O549" s="145" t="s">
        <v>567</v>
      </c>
      <c r="P549" s="145" t="s">
        <v>99</v>
      </c>
      <c r="Q549" s="145" t="s">
        <v>100</v>
      </c>
      <c r="R549" s="145" t="s">
        <v>567</v>
      </c>
      <c r="V549">
        <v>8740</v>
      </c>
      <c r="W549" s="83" t="s">
        <v>101</v>
      </c>
      <c r="X549" s="83" t="s">
        <v>103</v>
      </c>
      <c r="Y549" t="s">
        <v>2511</v>
      </c>
      <c r="Z549" s="83" t="s">
        <v>102</v>
      </c>
      <c r="AA549" s="83" t="s">
        <v>102</v>
      </c>
      <c r="AB549" t="s">
        <v>3498</v>
      </c>
      <c r="AC549" s="83" t="s">
        <v>3972</v>
      </c>
      <c r="AD549" s="83" t="s">
        <v>144</v>
      </c>
      <c r="AE549" s="83" t="s">
        <v>105</v>
      </c>
      <c r="AF549" t="s">
        <v>2511</v>
      </c>
      <c r="AG549" s="83" t="s">
        <v>102</v>
      </c>
      <c r="AH549" s="83" t="s">
        <v>102</v>
      </c>
      <c r="AI549" t="s">
        <v>3498</v>
      </c>
      <c r="AJ549" s="83" t="s">
        <v>3972</v>
      </c>
      <c r="AK549" s="83" t="s">
        <v>144</v>
      </c>
      <c r="AL549" s="83" t="s">
        <v>105</v>
      </c>
      <c r="AM549" s="87" t="s">
        <v>106</v>
      </c>
      <c r="AN549" t="s">
        <v>2511</v>
      </c>
      <c r="AO549" t="s">
        <v>3498</v>
      </c>
      <c r="AP549" s="83" t="s">
        <v>3972</v>
      </c>
      <c r="AQ549" s="83" t="s">
        <v>111</v>
      </c>
      <c r="AR549" s="87" t="s">
        <v>106</v>
      </c>
      <c r="AT549" s="83" t="s">
        <v>107</v>
      </c>
      <c r="AU549" s="146" t="s">
        <v>107</v>
      </c>
      <c r="AV549" s="146" t="s">
        <v>107</v>
      </c>
      <c r="AX549" s="110" t="s">
        <v>107</v>
      </c>
      <c r="AY549" s="111"/>
      <c r="AZ549" s="112">
        <f t="shared" ca="1" si="36"/>
        <v>2569</v>
      </c>
      <c r="BA549" s="136">
        <f t="shared" ca="1" si="37"/>
        <v>7</v>
      </c>
      <c r="BB549" s="114" t="s">
        <v>134</v>
      </c>
      <c r="BC549" s="114" t="s">
        <v>108</v>
      </c>
      <c r="BD549" s="114"/>
      <c r="BE549" s="115" t="s">
        <v>102</v>
      </c>
      <c r="BF549" s="115" t="s">
        <v>102</v>
      </c>
      <c r="BG549" s="115" t="s">
        <v>102</v>
      </c>
      <c r="BH549" s="115" t="s">
        <v>102</v>
      </c>
      <c r="BI549" s="116"/>
      <c r="BJ549" s="117" t="s">
        <v>109</v>
      </c>
      <c r="BK549" s="117" t="s">
        <v>109</v>
      </c>
      <c r="BL549" s="83">
        <f t="shared" ca="1" si="38"/>
        <v>49</v>
      </c>
      <c r="BM549" s="83" t="s">
        <v>108</v>
      </c>
      <c r="BN549" s="83">
        <v>0</v>
      </c>
      <c r="BO549" s="83" t="s">
        <v>108</v>
      </c>
      <c r="BP549" s="83">
        <v>-943180</v>
      </c>
      <c r="BQ549" s="83" t="s">
        <v>312</v>
      </c>
      <c r="BR549" s="83" t="s">
        <v>153</v>
      </c>
      <c r="BS549" s="83" t="s">
        <v>499</v>
      </c>
      <c r="BT549" s="83">
        <v>-943180</v>
      </c>
      <c r="BU549" s="83" t="s">
        <v>312</v>
      </c>
      <c r="BV549" s="83" t="s">
        <v>153</v>
      </c>
      <c r="BW549" s="83" t="s">
        <v>499</v>
      </c>
      <c r="BY549" s="136">
        <v>0</v>
      </c>
      <c r="BZ549" s="136">
        <v>0</v>
      </c>
      <c r="CA549" s="136">
        <v>0</v>
      </c>
      <c r="CB549" s="136">
        <v>0</v>
      </c>
      <c r="CD549" s="136">
        <v>0</v>
      </c>
      <c r="CE549" s="136">
        <v>0</v>
      </c>
      <c r="CF549" s="136">
        <v>0</v>
      </c>
      <c r="CG549" s="136">
        <v>0</v>
      </c>
      <c r="CH549" s="136">
        <v>0</v>
      </c>
      <c r="CI549" s="136">
        <v>0</v>
      </c>
      <c r="CJ549" s="136">
        <v>0</v>
      </c>
      <c r="CK549" s="138">
        <v>0</v>
      </c>
      <c r="CL549" s="138">
        <v>0</v>
      </c>
      <c r="CM549" s="136">
        <v>0</v>
      </c>
      <c r="CN549" s="136">
        <v>0</v>
      </c>
      <c r="CO549" s="85">
        <v>43722</v>
      </c>
      <c r="CP549" s="83" t="s">
        <v>4595</v>
      </c>
      <c r="CQ549" s="83" t="s">
        <v>102</v>
      </c>
      <c r="CR549" s="83" t="s">
        <v>482</v>
      </c>
      <c r="CS549" s="83">
        <v>544</v>
      </c>
      <c r="CT549" s="83" t="s">
        <v>483</v>
      </c>
      <c r="CU549" s="83">
        <v>1</v>
      </c>
      <c r="CV549" s="83">
        <v>0</v>
      </c>
      <c r="CW549" s="83">
        <v>0</v>
      </c>
      <c r="CX549" s="83" t="s">
        <v>109</v>
      </c>
      <c r="CY549" s="83" t="s">
        <v>583</v>
      </c>
      <c r="CZ549" s="83">
        <v>0</v>
      </c>
      <c r="DA549" s="83">
        <v>0</v>
      </c>
      <c r="DB549" s="83">
        <f t="shared" si="35"/>
        <v>0</v>
      </c>
      <c r="DC549" s="83" t="s">
        <v>497</v>
      </c>
      <c r="DE549" s="136">
        <v>1</v>
      </c>
      <c r="DF549" s="136">
        <v>1</v>
      </c>
      <c r="DG549" s="215" t="s">
        <v>269</v>
      </c>
      <c r="DH549" s="136">
        <v>1</v>
      </c>
      <c r="DI549" s="136">
        <v>1</v>
      </c>
      <c r="DJ549" s="215" t="s">
        <v>269</v>
      </c>
      <c r="EE549" s="136" t="b">
        <v>1</v>
      </c>
      <c r="EF549" s="136" t="b">
        <v>1</v>
      </c>
      <c r="EG549" s="136" t="b">
        <v>1</v>
      </c>
      <c r="EH549" s="136" t="b">
        <v>1</v>
      </c>
      <c r="EL549" s="215" t="s">
        <v>269</v>
      </c>
    </row>
    <row r="550" spans="1:142" ht="60" customHeight="1" x14ac:dyDescent="0.55000000000000004">
      <c r="A550" s="83" t="s">
        <v>130</v>
      </c>
      <c r="B550" s="83" t="s">
        <v>98</v>
      </c>
      <c r="C550">
        <v>584751</v>
      </c>
      <c r="D550" t="s">
        <v>1191</v>
      </c>
      <c r="E550" t="s">
        <v>1191</v>
      </c>
      <c r="F550" s="83" t="s">
        <v>108</v>
      </c>
      <c r="G550" s="213">
        <v>41605</v>
      </c>
      <c r="H550" s="83" t="s">
        <v>102</v>
      </c>
      <c r="I550" s="213">
        <v>43139</v>
      </c>
      <c r="J550" s="83" t="s">
        <v>228</v>
      </c>
      <c r="K550" s="214">
        <v>107786888756</v>
      </c>
      <c r="L550" s="83" t="s">
        <v>97</v>
      </c>
      <c r="M550" s="213">
        <v>43646</v>
      </c>
      <c r="N550">
        <v>158487</v>
      </c>
      <c r="O550" s="145" t="s">
        <v>567</v>
      </c>
      <c r="P550" s="145" t="s">
        <v>99</v>
      </c>
      <c r="Q550" s="145" t="s">
        <v>100</v>
      </c>
      <c r="R550" s="145" t="s">
        <v>567</v>
      </c>
      <c r="V550">
        <v>6497</v>
      </c>
      <c r="W550" s="83" t="s">
        <v>101</v>
      </c>
      <c r="X550" s="83" t="s">
        <v>103</v>
      </c>
      <c r="Y550" t="s">
        <v>2512</v>
      </c>
      <c r="Z550" s="83" t="s">
        <v>102</v>
      </c>
      <c r="AA550" s="83" t="s">
        <v>102</v>
      </c>
      <c r="AB550" t="s">
        <v>3499</v>
      </c>
      <c r="AC550" s="83" t="s">
        <v>3973</v>
      </c>
      <c r="AD550" s="83" t="s">
        <v>144</v>
      </c>
      <c r="AE550" s="83" t="s">
        <v>105</v>
      </c>
      <c r="AF550" t="s">
        <v>2512</v>
      </c>
      <c r="AG550" s="83" t="s">
        <v>102</v>
      </c>
      <c r="AH550" s="83" t="s">
        <v>102</v>
      </c>
      <c r="AI550" t="s">
        <v>3499</v>
      </c>
      <c r="AJ550" s="83" t="s">
        <v>3973</v>
      </c>
      <c r="AK550" s="83" t="s">
        <v>144</v>
      </c>
      <c r="AL550" s="83" t="s">
        <v>105</v>
      </c>
      <c r="AM550" s="87" t="s">
        <v>106</v>
      </c>
      <c r="AN550" t="s">
        <v>2512</v>
      </c>
      <c r="AO550" t="s">
        <v>3499</v>
      </c>
      <c r="AP550" s="83" t="s">
        <v>3973</v>
      </c>
      <c r="AQ550" s="83" t="s">
        <v>144</v>
      </c>
      <c r="AR550" s="87" t="s">
        <v>106</v>
      </c>
      <c r="AT550" s="83" t="s">
        <v>107</v>
      </c>
      <c r="AU550" s="146" t="s">
        <v>107</v>
      </c>
      <c r="AV550" s="146" t="s">
        <v>107</v>
      </c>
      <c r="AX550" s="110" t="s">
        <v>107</v>
      </c>
      <c r="AY550" s="111"/>
      <c r="AZ550" s="112">
        <f t="shared" ca="1" si="36"/>
        <v>3917</v>
      </c>
      <c r="BA550" s="136">
        <f t="shared" ca="1" si="37"/>
        <v>32</v>
      </c>
      <c r="BB550" s="114" t="s">
        <v>134</v>
      </c>
      <c r="BC550" s="114" t="s">
        <v>108</v>
      </c>
      <c r="BD550" s="114"/>
      <c r="BE550" s="115" t="s">
        <v>102</v>
      </c>
      <c r="BF550" s="115" t="s">
        <v>102</v>
      </c>
      <c r="BG550" s="115" t="s">
        <v>102</v>
      </c>
      <c r="BH550" s="115" t="s">
        <v>102</v>
      </c>
      <c r="BI550" s="116"/>
      <c r="BJ550" s="117" t="s">
        <v>109</v>
      </c>
      <c r="BK550" s="117" t="s">
        <v>109</v>
      </c>
      <c r="BL550" s="83">
        <f t="shared" ca="1" si="38"/>
        <v>34</v>
      </c>
      <c r="BM550" s="83" t="s">
        <v>108</v>
      </c>
      <c r="BN550" s="83">
        <v>0</v>
      </c>
      <c r="BO550" s="83" t="s">
        <v>108</v>
      </c>
      <c r="BP550" s="83">
        <v>-944915</v>
      </c>
      <c r="BQ550" s="83" t="s">
        <v>198</v>
      </c>
      <c r="BR550" s="83" t="s">
        <v>164</v>
      </c>
      <c r="BS550" s="83" t="s">
        <v>499</v>
      </c>
      <c r="BT550" s="83">
        <v>-944915</v>
      </c>
      <c r="BU550" s="83" t="s">
        <v>198</v>
      </c>
      <c r="BV550" s="83" t="s">
        <v>164</v>
      </c>
      <c r="BW550" s="83" t="s">
        <v>499</v>
      </c>
      <c r="BY550" s="136">
        <v>0</v>
      </c>
      <c r="BZ550" s="136">
        <v>0</v>
      </c>
      <c r="CA550" s="136">
        <v>0</v>
      </c>
      <c r="CB550" s="136">
        <v>0</v>
      </c>
      <c r="CD550" s="136">
        <v>0</v>
      </c>
      <c r="CE550" s="136">
        <v>0</v>
      </c>
      <c r="CF550" s="136">
        <v>0</v>
      </c>
      <c r="CG550" s="136">
        <v>0</v>
      </c>
      <c r="CH550" s="136">
        <v>0</v>
      </c>
      <c r="CI550" s="136">
        <v>0</v>
      </c>
      <c r="CJ550" s="136">
        <v>0</v>
      </c>
      <c r="CK550" s="138">
        <v>0</v>
      </c>
      <c r="CL550" s="138">
        <v>0</v>
      </c>
      <c r="CM550" s="136">
        <v>0</v>
      </c>
      <c r="CN550" s="136">
        <v>0</v>
      </c>
      <c r="CO550" s="85">
        <v>43723</v>
      </c>
      <c r="CP550" s="83" t="s">
        <v>4596</v>
      </c>
      <c r="CQ550" s="83" t="s">
        <v>102</v>
      </c>
      <c r="CR550" s="83" t="s">
        <v>482</v>
      </c>
      <c r="CS550" s="83">
        <v>545</v>
      </c>
      <c r="CT550" s="83" t="s">
        <v>483</v>
      </c>
      <c r="CU550" s="83">
        <v>1</v>
      </c>
      <c r="CV550" s="83">
        <v>0</v>
      </c>
      <c r="CW550" s="83">
        <v>0</v>
      </c>
      <c r="CX550" s="83" t="s">
        <v>109</v>
      </c>
      <c r="CY550" s="83" t="s">
        <v>583</v>
      </c>
      <c r="CZ550" s="83">
        <v>0</v>
      </c>
      <c r="DA550" s="83">
        <v>0</v>
      </c>
      <c r="DB550" s="83">
        <f t="shared" si="35"/>
        <v>0</v>
      </c>
      <c r="DC550" s="83" t="s">
        <v>497</v>
      </c>
      <c r="DE550" s="136">
        <v>1</v>
      </c>
      <c r="DF550" s="136">
        <v>1</v>
      </c>
      <c r="DG550" s="215" t="s">
        <v>269</v>
      </c>
      <c r="DH550" s="136">
        <v>1</v>
      </c>
      <c r="DI550" s="136">
        <v>1</v>
      </c>
      <c r="DJ550" s="215" t="s">
        <v>269</v>
      </c>
      <c r="EE550" s="136" t="b">
        <v>1</v>
      </c>
      <c r="EF550" s="136" t="b">
        <v>1</v>
      </c>
      <c r="EG550" s="136" t="b">
        <v>1</v>
      </c>
      <c r="EH550" s="136" t="b">
        <v>1</v>
      </c>
      <c r="EL550" s="215" t="s">
        <v>269</v>
      </c>
    </row>
    <row r="551" spans="1:142" ht="60" customHeight="1" x14ac:dyDescent="0.55000000000000004">
      <c r="A551" s="83" t="s">
        <v>130</v>
      </c>
      <c r="B551" s="83" t="s">
        <v>98</v>
      </c>
      <c r="C551">
        <v>540365</v>
      </c>
      <c r="D551" t="s">
        <v>1192</v>
      </c>
      <c r="E551" t="s">
        <v>1192</v>
      </c>
      <c r="F551" s="83" t="s">
        <v>108</v>
      </c>
      <c r="G551" s="213">
        <v>37908</v>
      </c>
      <c r="H551" s="83" t="s">
        <v>102</v>
      </c>
      <c r="I551" s="213">
        <v>43345</v>
      </c>
      <c r="J551" s="83" t="s">
        <v>228</v>
      </c>
      <c r="K551" s="214">
        <v>588041624180</v>
      </c>
      <c r="L551" s="83" t="s">
        <v>126</v>
      </c>
      <c r="M551" s="213">
        <v>43629</v>
      </c>
      <c r="N551">
        <v>227740</v>
      </c>
      <c r="O551" s="145" t="s">
        <v>567</v>
      </c>
      <c r="P551" s="145" t="s">
        <v>99</v>
      </c>
      <c r="Q551" s="145" t="s">
        <v>100</v>
      </c>
      <c r="R551" s="145" t="s">
        <v>567</v>
      </c>
      <c r="V551">
        <v>2983</v>
      </c>
      <c r="W551" s="83" t="s">
        <v>1816</v>
      </c>
      <c r="X551" s="83" t="s">
        <v>103</v>
      </c>
      <c r="Y551" t="s">
        <v>2513</v>
      </c>
      <c r="Z551" s="83" t="s">
        <v>102</v>
      </c>
      <c r="AA551" s="83" t="s">
        <v>102</v>
      </c>
      <c r="AB551" t="s">
        <v>3500</v>
      </c>
      <c r="AC551" s="83" t="s">
        <v>3974</v>
      </c>
      <c r="AD551" s="83" t="s">
        <v>111</v>
      </c>
      <c r="AE551" s="83" t="s">
        <v>105</v>
      </c>
      <c r="AF551" t="s">
        <v>2513</v>
      </c>
      <c r="AG551" s="83" t="s">
        <v>102</v>
      </c>
      <c r="AH551" s="83" t="s">
        <v>102</v>
      </c>
      <c r="AI551" t="s">
        <v>3500</v>
      </c>
      <c r="AJ551" s="83" t="s">
        <v>3974</v>
      </c>
      <c r="AK551" s="83" t="s">
        <v>111</v>
      </c>
      <c r="AL551" s="83" t="s">
        <v>105</v>
      </c>
      <c r="AM551" s="87" t="s">
        <v>106</v>
      </c>
      <c r="AN551" t="s">
        <v>2513</v>
      </c>
      <c r="AO551" t="s">
        <v>3500</v>
      </c>
      <c r="AP551" s="83" t="s">
        <v>3974</v>
      </c>
      <c r="AQ551" s="83" t="s">
        <v>144</v>
      </c>
      <c r="AR551" s="87" t="s">
        <v>106</v>
      </c>
      <c r="AT551" s="83" t="s">
        <v>107</v>
      </c>
      <c r="AU551" s="146" t="s">
        <v>107</v>
      </c>
      <c r="AV551" s="146" t="s">
        <v>107</v>
      </c>
      <c r="AX551" s="110" t="s">
        <v>107</v>
      </c>
      <c r="AY551" s="111"/>
      <c r="AZ551" s="112">
        <f t="shared" ca="1" si="36"/>
        <v>7685</v>
      </c>
      <c r="BA551" s="136">
        <f t="shared" ca="1" si="37"/>
        <v>52</v>
      </c>
      <c r="BB551" s="114" t="s">
        <v>136</v>
      </c>
      <c r="BC551" s="114" t="s">
        <v>108</v>
      </c>
      <c r="BD551" s="114"/>
      <c r="BE551" s="115" t="s">
        <v>102</v>
      </c>
      <c r="BF551" s="115" t="s">
        <v>102</v>
      </c>
      <c r="BG551" s="115" t="s">
        <v>102</v>
      </c>
      <c r="BH551" s="115" t="s">
        <v>102</v>
      </c>
      <c r="BI551" s="116"/>
      <c r="BJ551" s="117" t="s">
        <v>109</v>
      </c>
      <c r="BK551" s="117" t="s">
        <v>109</v>
      </c>
      <c r="BL551" s="83">
        <f t="shared" ca="1" si="38"/>
        <v>14</v>
      </c>
      <c r="BM551" s="83" t="s">
        <v>270</v>
      </c>
      <c r="BN551" s="83">
        <v>0</v>
      </c>
      <c r="BO551" s="83" t="s">
        <v>108</v>
      </c>
      <c r="BP551" s="83">
        <v>-946650</v>
      </c>
      <c r="BQ551" s="83" t="s">
        <v>381</v>
      </c>
      <c r="BR551" s="83" t="s">
        <v>157</v>
      </c>
      <c r="BS551" s="83" t="s">
        <v>502</v>
      </c>
      <c r="BT551" s="83">
        <v>-946650</v>
      </c>
      <c r="BU551" s="83" t="s">
        <v>381</v>
      </c>
      <c r="BV551" s="83" t="s">
        <v>157</v>
      </c>
      <c r="BW551" s="83" t="s">
        <v>502</v>
      </c>
      <c r="BY551" s="136">
        <v>0</v>
      </c>
      <c r="BZ551" s="136">
        <v>0</v>
      </c>
      <c r="CA551" s="136">
        <v>0</v>
      </c>
      <c r="CB551" s="136">
        <v>0</v>
      </c>
      <c r="CD551" s="136">
        <v>0</v>
      </c>
      <c r="CE551" s="136">
        <v>0</v>
      </c>
      <c r="CF551" s="136">
        <v>0</v>
      </c>
      <c r="CG551" s="136">
        <v>0</v>
      </c>
      <c r="CH551" s="136">
        <v>0</v>
      </c>
      <c r="CI551" s="136">
        <v>0</v>
      </c>
      <c r="CJ551" s="136">
        <v>0</v>
      </c>
      <c r="CK551" s="138">
        <v>0</v>
      </c>
      <c r="CL551" s="138">
        <v>0</v>
      </c>
      <c r="CM551" s="136">
        <v>0</v>
      </c>
      <c r="CN551" s="136">
        <v>0</v>
      </c>
      <c r="CO551" s="85">
        <v>43724</v>
      </c>
      <c r="CP551" s="83" t="s">
        <v>4597</v>
      </c>
      <c r="CQ551" s="83" t="s">
        <v>102</v>
      </c>
      <c r="CR551" s="83" t="s">
        <v>482</v>
      </c>
      <c r="CS551" s="83">
        <v>546</v>
      </c>
      <c r="CT551" s="83" t="s">
        <v>483</v>
      </c>
      <c r="CU551" s="83">
        <v>1</v>
      </c>
      <c r="CV551" s="83">
        <v>0</v>
      </c>
      <c r="CW551" s="83">
        <v>0</v>
      </c>
      <c r="CX551" s="83" t="s">
        <v>109</v>
      </c>
      <c r="CY551" s="83" t="s">
        <v>583</v>
      </c>
      <c r="CZ551" s="83">
        <v>0</v>
      </c>
      <c r="DA551" s="83">
        <v>0</v>
      </c>
      <c r="DB551" s="83">
        <f t="shared" si="35"/>
        <v>0</v>
      </c>
      <c r="DC551" s="83" t="s">
        <v>497</v>
      </c>
      <c r="DE551" s="136">
        <v>1</v>
      </c>
      <c r="DF551" s="136">
        <v>1</v>
      </c>
      <c r="DG551" s="215" t="s">
        <v>269</v>
      </c>
      <c r="DH551" s="136">
        <v>1</v>
      </c>
      <c r="DI551" s="136">
        <v>1</v>
      </c>
      <c r="DJ551" s="215" t="s">
        <v>269</v>
      </c>
      <c r="EE551" s="136" t="b">
        <v>1</v>
      </c>
      <c r="EF551" s="136" t="b">
        <v>1</v>
      </c>
      <c r="EG551" s="136" t="b">
        <v>1</v>
      </c>
      <c r="EH551" s="136" t="b">
        <v>1</v>
      </c>
      <c r="EL551" s="215" t="s">
        <v>269</v>
      </c>
    </row>
    <row r="552" spans="1:142" ht="60" customHeight="1" x14ac:dyDescent="0.55000000000000004">
      <c r="A552" s="83" t="s">
        <v>130</v>
      </c>
      <c r="B552" s="83" t="s">
        <v>98</v>
      </c>
      <c r="C552">
        <v>965902</v>
      </c>
      <c r="D552" t="s">
        <v>1193</v>
      </c>
      <c r="E552" t="s">
        <v>1193</v>
      </c>
      <c r="F552" s="83" t="s">
        <v>108</v>
      </c>
      <c r="G552" s="213">
        <v>38918</v>
      </c>
      <c r="H552" s="83" t="s">
        <v>102</v>
      </c>
      <c r="I552" s="213">
        <v>43262</v>
      </c>
      <c r="J552" s="83" t="s">
        <v>228</v>
      </c>
      <c r="K552" s="214">
        <v>902207509932</v>
      </c>
      <c r="L552" s="83" t="s">
        <v>135</v>
      </c>
      <c r="M552" s="213">
        <v>43759</v>
      </c>
      <c r="N552">
        <v>572424</v>
      </c>
      <c r="O552" s="145" t="s">
        <v>567</v>
      </c>
      <c r="P552" s="145" t="s">
        <v>99</v>
      </c>
      <c r="Q552" s="145" t="s">
        <v>100</v>
      </c>
      <c r="R552" s="145" t="s">
        <v>567</v>
      </c>
      <c r="V552">
        <v>6144</v>
      </c>
      <c r="W552" s="83" t="s">
        <v>101</v>
      </c>
      <c r="X552" s="83" t="s">
        <v>103</v>
      </c>
      <c r="Y552" t="s">
        <v>2514</v>
      </c>
      <c r="Z552" s="83" t="s">
        <v>102</v>
      </c>
      <c r="AA552" s="83" t="s">
        <v>102</v>
      </c>
      <c r="AB552" t="s">
        <v>3501</v>
      </c>
      <c r="AC552" s="83" t="s">
        <v>3975</v>
      </c>
      <c r="AD552" s="83" t="s">
        <v>144</v>
      </c>
      <c r="AE552" s="83" t="s">
        <v>105</v>
      </c>
      <c r="AF552" t="s">
        <v>2514</v>
      </c>
      <c r="AG552" s="83" t="s">
        <v>102</v>
      </c>
      <c r="AH552" s="83" t="s">
        <v>102</v>
      </c>
      <c r="AI552" t="s">
        <v>3501</v>
      </c>
      <c r="AJ552" s="83" t="s">
        <v>3975</v>
      </c>
      <c r="AK552" s="83" t="s">
        <v>144</v>
      </c>
      <c r="AL552" s="83" t="s">
        <v>105</v>
      </c>
      <c r="AM552" s="87" t="s">
        <v>106</v>
      </c>
      <c r="AN552" t="s">
        <v>2514</v>
      </c>
      <c r="AO552" t="s">
        <v>3501</v>
      </c>
      <c r="AP552" s="83" t="s">
        <v>3975</v>
      </c>
      <c r="AQ552" s="83" t="s">
        <v>111</v>
      </c>
      <c r="AR552" s="87" t="s">
        <v>106</v>
      </c>
      <c r="AT552" s="83" t="s">
        <v>107</v>
      </c>
      <c r="AU552" s="146" t="s">
        <v>107</v>
      </c>
      <c r="AV552" s="146" t="s">
        <v>107</v>
      </c>
      <c r="AX552" s="110" t="s">
        <v>107</v>
      </c>
      <c r="AY552" s="111"/>
      <c r="AZ552" s="112">
        <f t="shared" ca="1" si="36"/>
        <v>6098</v>
      </c>
      <c r="BA552" s="136">
        <f t="shared" ca="1" si="37"/>
        <v>98</v>
      </c>
      <c r="BB552" s="114" t="s">
        <v>134</v>
      </c>
      <c r="BC552" s="114" t="s">
        <v>108</v>
      </c>
      <c r="BD552" s="114"/>
      <c r="BE552" s="115" t="s">
        <v>102</v>
      </c>
      <c r="BF552" s="115" t="s">
        <v>102</v>
      </c>
      <c r="BG552" s="115" t="s">
        <v>102</v>
      </c>
      <c r="BH552" s="115" t="s">
        <v>102</v>
      </c>
      <c r="BI552" s="116"/>
      <c r="BJ552" s="117" t="s">
        <v>109</v>
      </c>
      <c r="BK552" s="117" t="s">
        <v>109</v>
      </c>
      <c r="BL552" s="83">
        <f t="shared" ca="1" si="38"/>
        <v>4</v>
      </c>
      <c r="BM552" s="83" t="s">
        <v>108</v>
      </c>
      <c r="BN552" s="83">
        <v>0</v>
      </c>
      <c r="BO552" s="83" t="s">
        <v>108</v>
      </c>
      <c r="BP552" s="83">
        <v>-948385</v>
      </c>
      <c r="BQ552" s="83" t="s">
        <v>312</v>
      </c>
      <c r="BR552" s="83" t="s">
        <v>153</v>
      </c>
      <c r="BS552" s="83" t="s">
        <v>499</v>
      </c>
      <c r="BT552" s="83">
        <v>-948385</v>
      </c>
      <c r="BU552" s="83" t="s">
        <v>312</v>
      </c>
      <c r="BV552" s="83" t="s">
        <v>153</v>
      </c>
      <c r="BW552" s="83" t="s">
        <v>499</v>
      </c>
      <c r="BY552" s="136">
        <v>0</v>
      </c>
      <c r="BZ552" s="136">
        <v>0</v>
      </c>
      <c r="CA552" s="136">
        <v>0</v>
      </c>
      <c r="CB552" s="136">
        <v>0</v>
      </c>
      <c r="CD552" s="136">
        <v>0</v>
      </c>
      <c r="CE552" s="136">
        <v>0</v>
      </c>
      <c r="CF552" s="136">
        <v>0</v>
      </c>
      <c r="CG552" s="136">
        <v>0</v>
      </c>
      <c r="CH552" s="136">
        <v>0</v>
      </c>
      <c r="CI552" s="136">
        <v>0</v>
      </c>
      <c r="CJ552" s="136">
        <v>0</v>
      </c>
      <c r="CK552" s="138">
        <v>0</v>
      </c>
      <c r="CL552" s="138">
        <v>0</v>
      </c>
      <c r="CM552" s="136">
        <v>0</v>
      </c>
      <c r="CN552" s="136">
        <v>0</v>
      </c>
      <c r="CO552" s="85">
        <v>43725</v>
      </c>
      <c r="CP552" s="83" t="s">
        <v>4598</v>
      </c>
      <c r="CQ552" s="83" t="s">
        <v>102</v>
      </c>
      <c r="CR552" s="83" t="s">
        <v>482</v>
      </c>
      <c r="CS552" s="83">
        <v>547</v>
      </c>
      <c r="CT552" s="83" t="s">
        <v>483</v>
      </c>
      <c r="CU552" s="83">
        <v>1</v>
      </c>
      <c r="CV552" s="83">
        <v>0</v>
      </c>
      <c r="CW552" s="83">
        <v>0</v>
      </c>
      <c r="CX552" s="83" t="s">
        <v>109</v>
      </c>
      <c r="CY552" s="83" t="s">
        <v>583</v>
      </c>
      <c r="CZ552" s="83">
        <v>0</v>
      </c>
      <c r="DA552" s="83">
        <v>0</v>
      </c>
      <c r="DB552" s="83">
        <f t="shared" si="35"/>
        <v>0</v>
      </c>
      <c r="DC552" s="83" t="s">
        <v>497</v>
      </c>
      <c r="DE552" s="136">
        <v>1</v>
      </c>
      <c r="DF552" s="136">
        <v>1</v>
      </c>
      <c r="DG552" s="215" t="s">
        <v>269</v>
      </c>
      <c r="DH552" s="136">
        <v>1</v>
      </c>
      <c r="DI552" s="136">
        <v>1</v>
      </c>
      <c r="DJ552" s="215" t="s">
        <v>269</v>
      </c>
      <c r="EE552" s="136" t="b">
        <v>1</v>
      </c>
      <c r="EF552" s="136" t="b">
        <v>1</v>
      </c>
      <c r="EG552" s="136" t="b">
        <v>1</v>
      </c>
      <c r="EH552" s="136" t="b">
        <v>1</v>
      </c>
      <c r="EL552" s="215" t="s">
        <v>269</v>
      </c>
    </row>
    <row r="553" spans="1:142" ht="60" customHeight="1" x14ac:dyDescent="0.55000000000000004">
      <c r="A553" s="83" t="s">
        <v>130</v>
      </c>
      <c r="B553" s="83" t="s">
        <v>98</v>
      </c>
      <c r="C553">
        <v>993330</v>
      </c>
      <c r="D553" t="s">
        <v>1194</v>
      </c>
      <c r="E553" t="s">
        <v>1194</v>
      </c>
      <c r="F553" s="83" t="s">
        <v>108</v>
      </c>
      <c r="G553" s="213">
        <v>38105</v>
      </c>
      <c r="H553" s="83" t="s">
        <v>102</v>
      </c>
      <c r="I553" s="213">
        <v>43290</v>
      </c>
      <c r="J553" s="83" t="s">
        <v>228</v>
      </c>
      <c r="K553" s="214">
        <v>813592363367</v>
      </c>
      <c r="L553" s="83" t="s">
        <v>97</v>
      </c>
      <c r="M553" s="213">
        <v>43590</v>
      </c>
      <c r="N553">
        <v>958938</v>
      </c>
      <c r="O553" s="145" t="s">
        <v>567</v>
      </c>
      <c r="P553" s="145" t="s">
        <v>99</v>
      </c>
      <c r="Q553" s="145" t="s">
        <v>100</v>
      </c>
      <c r="R553" s="145" t="s">
        <v>567</v>
      </c>
      <c r="V553">
        <v>4070</v>
      </c>
      <c r="W553" s="83" t="s">
        <v>101</v>
      </c>
      <c r="X553" s="83" t="s">
        <v>103</v>
      </c>
      <c r="Y553" t="s">
        <v>2515</v>
      </c>
      <c r="Z553" s="83" t="s">
        <v>102</v>
      </c>
      <c r="AA553" s="83" t="s">
        <v>102</v>
      </c>
      <c r="AB553" t="s">
        <v>3502</v>
      </c>
      <c r="AC553" s="83" t="s">
        <v>3976</v>
      </c>
      <c r="AD553" s="83" t="s">
        <v>144</v>
      </c>
      <c r="AE553" s="83" t="s">
        <v>105</v>
      </c>
      <c r="AF553" t="s">
        <v>2515</v>
      </c>
      <c r="AG553" s="83" t="s">
        <v>102</v>
      </c>
      <c r="AH553" s="83" t="s">
        <v>102</v>
      </c>
      <c r="AI553" t="s">
        <v>3502</v>
      </c>
      <c r="AJ553" s="83" t="s">
        <v>3976</v>
      </c>
      <c r="AK553" s="83" t="s">
        <v>144</v>
      </c>
      <c r="AL553" s="83" t="s">
        <v>105</v>
      </c>
      <c r="AM553" s="87" t="s">
        <v>106</v>
      </c>
      <c r="AN553" t="s">
        <v>2515</v>
      </c>
      <c r="AO553" t="s">
        <v>3502</v>
      </c>
      <c r="AP553" s="83" t="s">
        <v>3976</v>
      </c>
      <c r="AQ553" s="83" t="s">
        <v>144</v>
      </c>
      <c r="AR553" s="87" t="s">
        <v>106</v>
      </c>
      <c r="AT553" s="83" t="s">
        <v>107</v>
      </c>
      <c r="AU553" s="146" t="s">
        <v>107</v>
      </c>
      <c r="AV553" s="146" t="s">
        <v>107</v>
      </c>
      <c r="AX553" s="110" t="s">
        <v>107</v>
      </c>
      <c r="AY553" s="111"/>
      <c r="AZ553" s="112">
        <f t="shared" ca="1" si="36"/>
        <v>6175</v>
      </c>
      <c r="BA553" s="136">
        <f t="shared" ca="1" si="37"/>
        <v>46</v>
      </c>
      <c r="BB553" s="114" t="s">
        <v>134</v>
      </c>
      <c r="BC553" s="114" t="s">
        <v>108</v>
      </c>
      <c r="BD553" s="114"/>
      <c r="BE553" s="115" t="s">
        <v>102</v>
      </c>
      <c r="BF553" s="115" t="s">
        <v>102</v>
      </c>
      <c r="BG553" s="115" t="s">
        <v>102</v>
      </c>
      <c r="BH553" s="115" t="s">
        <v>102</v>
      </c>
      <c r="BI553" s="116"/>
      <c r="BJ553" s="117" t="s">
        <v>109</v>
      </c>
      <c r="BK553" s="117" t="s">
        <v>109</v>
      </c>
      <c r="BL553" s="83">
        <f t="shared" ca="1" si="38"/>
        <v>38</v>
      </c>
      <c r="BM553" s="83" t="s">
        <v>108</v>
      </c>
      <c r="BN553" s="83">
        <v>0</v>
      </c>
      <c r="BO553" s="83" t="s">
        <v>108</v>
      </c>
      <c r="BP553" s="83">
        <v>-950120</v>
      </c>
      <c r="BQ553" s="83" t="s">
        <v>198</v>
      </c>
      <c r="BR553" s="83" t="s">
        <v>164</v>
      </c>
      <c r="BS553" s="83" t="s">
        <v>499</v>
      </c>
      <c r="BT553" s="83">
        <v>-950120</v>
      </c>
      <c r="BU553" s="83" t="s">
        <v>198</v>
      </c>
      <c r="BV553" s="83" t="s">
        <v>164</v>
      </c>
      <c r="BW553" s="83" t="s">
        <v>499</v>
      </c>
      <c r="BY553" s="136">
        <v>0</v>
      </c>
      <c r="BZ553" s="136">
        <v>0</v>
      </c>
      <c r="CA553" s="136">
        <v>0</v>
      </c>
      <c r="CB553" s="136">
        <v>0</v>
      </c>
      <c r="CD553" s="136">
        <v>0</v>
      </c>
      <c r="CE553" s="136">
        <v>0</v>
      </c>
      <c r="CF553" s="136">
        <v>0</v>
      </c>
      <c r="CG553" s="136">
        <v>0</v>
      </c>
      <c r="CH553" s="136">
        <v>0</v>
      </c>
      <c r="CI553" s="136">
        <v>0</v>
      </c>
      <c r="CJ553" s="136">
        <v>0</v>
      </c>
      <c r="CK553" s="138">
        <v>0</v>
      </c>
      <c r="CL553" s="138">
        <v>0</v>
      </c>
      <c r="CM553" s="136">
        <v>0</v>
      </c>
      <c r="CN553" s="136">
        <v>0</v>
      </c>
      <c r="CO553" s="85">
        <v>43726</v>
      </c>
      <c r="CP553" s="83" t="s">
        <v>4599</v>
      </c>
      <c r="CQ553" s="83" t="s">
        <v>102</v>
      </c>
      <c r="CR553" s="83" t="s">
        <v>482</v>
      </c>
      <c r="CS553" s="83">
        <v>548</v>
      </c>
      <c r="CT553" s="83" t="s">
        <v>483</v>
      </c>
      <c r="CU553" s="83">
        <v>1</v>
      </c>
      <c r="CV553" s="83">
        <v>0</v>
      </c>
      <c r="CW553" s="83">
        <v>0</v>
      </c>
      <c r="CX553" s="83" t="s">
        <v>109</v>
      </c>
      <c r="CY553" s="83" t="s">
        <v>583</v>
      </c>
      <c r="CZ553" s="83">
        <v>0</v>
      </c>
      <c r="DA553" s="83">
        <v>0</v>
      </c>
      <c r="DB553" s="83">
        <f t="shared" si="35"/>
        <v>0</v>
      </c>
      <c r="DC553" s="83" t="s">
        <v>497</v>
      </c>
      <c r="DE553" s="136">
        <v>1</v>
      </c>
      <c r="DF553" s="136">
        <v>1</v>
      </c>
      <c r="DG553" s="215" t="s">
        <v>269</v>
      </c>
      <c r="DH553" s="136">
        <v>1</v>
      </c>
      <c r="DI553" s="136">
        <v>1</v>
      </c>
      <c r="DJ553" s="215" t="s">
        <v>269</v>
      </c>
      <c r="EE553" s="136" t="b">
        <v>1</v>
      </c>
      <c r="EF553" s="136" t="b">
        <v>1</v>
      </c>
      <c r="EG553" s="136" t="b">
        <v>1</v>
      </c>
      <c r="EH553" s="136" t="b">
        <v>1</v>
      </c>
      <c r="EL553" s="215" t="s">
        <v>269</v>
      </c>
    </row>
    <row r="554" spans="1:142" ht="60" customHeight="1" x14ac:dyDescent="0.55000000000000004">
      <c r="A554" s="83" t="s">
        <v>130</v>
      </c>
      <c r="B554" s="83" t="s">
        <v>98</v>
      </c>
      <c r="C554">
        <v>325177</v>
      </c>
      <c r="D554" t="s">
        <v>1195</v>
      </c>
      <c r="E554" t="s">
        <v>1195</v>
      </c>
      <c r="F554" s="83" t="s">
        <v>108</v>
      </c>
      <c r="G554" s="213">
        <v>27687</v>
      </c>
      <c r="H554" s="83" t="s">
        <v>102</v>
      </c>
      <c r="I554" s="213">
        <v>43283</v>
      </c>
      <c r="J554" s="83" t="s">
        <v>228</v>
      </c>
      <c r="K554" s="214">
        <v>982499144495</v>
      </c>
      <c r="L554" s="83" t="s">
        <v>135</v>
      </c>
      <c r="M554" s="213">
        <v>43688</v>
      </c>
      <c r="N554">
        <v>595007</v>
      </c>
      <c r="O554" s="145" t="s">
        <v>567</v>
      </c>
      <c r="P554" s="145" t="s">
        <v>99</v>
      </c>
      <c r="Q554" s="145" t="s">
        <v>100</v>
      </c>
      <c r="R554" s="145" t="s">
        <v>567</v>
      </c>
      <c r="V554">
        <v>1833</v>
      </c>
      <c r="W554" s="83" t="s">
        <v>1817</v>
      </c>
      <c r="X554" s="83" t="s">
        <v>103</v>
      </c>
      <c r="Y554" t="s">
        <v>2516</v>
      </c>
      <c r="Z554" s="83" t="s">
        <v>102</v>
      </c>
      <c r="AA554" s="83" t="s">
        <v>102</v>
      </c>
      <c r="AB554" t="s">
        <v>3503</v>
      </c>
      <c r="AC554" s="83" t="s">
        <v>3977</v>
      </c>
      <c r="AD554" s="83" t="s">
        <v>111</v>
      </c>
      <c r="AE554" s="83" t="s">
        <v>105</v>
      </c>
      <c r="AF554" t="s">
        <v>2516</v>
      </c>
      <c r="AG554" s="83" t="s">
        <v>102</v>
      </c>
      <c r="AH554" s="83" t="s">
        <v>102</v>
      </c>
      <c r="AI554" t="s">
        <v>3503</v>
      </c>
      <c r="AJ554" s="83" t="s">
        <v>3977</v>
      </c>
      <c r="AK554" s="83" t="s">
        <v>111</v>
      </c>
      <c r="AL554" s="83" t="s">
        <v>105</v>
      </c>
      <c r="AM554" s="87" t="s">
        <v>106</v>
      </c>
      <c r="AN554" t="s">
        <v>2516</v>
      </c>
      <c r="AO554" t="s">
        <v>3503</v>
      </c>
      <c r="AP554" s="83" t="s">
        <v>3977</v>
      </c>
      <c r="AQ554" s="83" t="s">
        <v>144</v>
      </c>
      <c r="AR554" s="87" t="s">
        <v>106</v>
      </c>
      <c r="AT554" s="83" t="s">
        <v>107</v>
      </c>
      <c r="AU554" s="146" t="s">
        <v>107</v>
      </c>
      <c r="AV554" s="146" t="s">
        <v>107</v>
      </c>
      <c r="AX554" s="110" t="s">
        <v>107</v>
      </c>
      <c r="AY554" s="111"/>
      <c r="AZ554" s="112">
        <f t="shared" ca="1" si="36"/>
        <v>9066</v>
      </c>
      <c r="BA554" s="136">
        <f t="shared" ca="1" si="37"/>
        <v>95</v>
      </c>
      <c r="BB554" s="114" t="s">
        <v>136</v>
      </c>
      <c r="BC554" s="114" t="s">
        <v>108</v>
      </c>
      <c r="BD554" s="114"/>
      <c r="BE554" s="115" t="s">
        <v>102</v>
      </c>
      <c r="BF554" s="115" t="s">
        <v>102</v>
      </c>
      <c r="BG554" s="115" t="s">
        <v>102</v>
      </c>
      <c r="BH554" s="115" t="s">
        <v>102</v>
      </c>
      <c r="BI554" s="116"/>
      <c r="BJ554" s="117" t="s">
        <v>109</v>
      </c>
      <c r="BK554" s="117" t="s">
        <v>109</v>
      </c>
      <c r="BL554" s="83">
        <f t="shared" ca="1" si="38"/>
        <v>38</v>
      </c>
      <c r="BM554" s="83" t="s">
        <v>270</v>
      </c>
      <c r="BN554" s="83">
        <v>0</v>
      </c>
      <c r="BO554" s="83" t="s">
        <v>108</v>
      </c>
      <c r="BP554" s="83">
        <v>-951855</v>
      </c>
      <c r="BQ554" s="83" t="s">
        <v>381</v>
      </c>
      <c r="BR554" s="83" t="s">
        <v>157</v>
      </c>
      <c r="BS554" s="83" t="s">
        <v>502</v>
      </c>
      <c r="BT554" s="83">
        <v>-951855</v>
      </c>
      <c r="BU554" s="83" t="s">
        <v>381</v>
      </c>
      <c r="BV554" s="83" t="s">
        <v>157</v>
      </c>
      <c r="BW554" s="83" t="s">
        <v>502</v>
      </c>
      <c r="BY554" s="136">
        <v>0</v>
      </c>
      <c r="BZ554" s="136">
        <v>0</v>
      </c>
      <c r="CA554" s="136">
        <v>0</v>
      </c>
      <c r="CB554" s="136">
        <v>0</v>
      </c>
      <c r="CD554" s="136">
        <v>0</v>
      </c>
      <c r="CE554" s="136">
        <v>0</v>
      </c>
      <c r="CF554" s="136">
        <v>0</v>
      </c>
      <c r="CG554" s="136">
        <v>0</v>
      </c>
      <c r="CH554" s="136">
        <v>0</v>
      </c>
      <c r="CI554" s="136">
        <v>0</v>
      </c>
      <c r="CJ554" s="136">
        <v>0</v>
      </c>
      <c r="CK554" s="138">
        <v>0</v>
      </c>
      <c r="CL554" s="138">
        <v>0</v>
      </c>
      <c r="CM554" s="136">
        <v>0</v>
      </c>
      <c r="CN554" s="136">
        <v>0</v>
      </c>
      <c r="CO554" s="85">
        <v>43727</v>
      </c>
      <c r="CP554" s="83" t="s">
        <v>4600</v>
      </c>
      <c r="CQ554" s="83" t="s">
        <v>102</v>
      </c>
      <c r="CR554" s="83" t="s">
        <v>482</v>
      </c>
      <c r="CS554" s="83">
        <v>549</v>
      </c>
      <c r="CT554" s="83" t="s">
        <v>483</v>
      </c>
      <c r="CU554" s="83">
        <v>1</v>
      </c>
      <c r="CV554" s="83">
        <v>0</v>
      </c>
      <c r="CW554" s="83">
        <v>0</v>
      </c>
      <c r="CX554" s="83" t="s">
        <v>109</v>
      </c>
      <c r="CY554" s="83" t="s">
        <v>583</v>
      </c>
      <c r="CZ554" s="83">
        <v>0</v>
      </c>
      <c r="DA554" s="83">
        <v>0</v>
      </c>
      <c r="DB554" s="83">
        <f t="shared" si="35"/>
        <v>0</v>
      </c>
      <c r="DC554" s="83" t="s">
        <v>497</v>
      </c>
      <c r="DE554" s="136">
        <v>1</v>
      </c>
      <c r="DF554" s="136">
        <v>1</v>
      </c>
      <c r="DG554" s="215" t="s">
        <v>269</v>
      </c>
      <c r="DH554" s="136">
        <v>1</v>
      </c>
      <c r="DI554" s="136">
        <v>1</v>
      </c>
      <c r="DJ554" s="215" t="s">
        <v>269</v>
      </c>
      <c r="EE554" s="136" t="b">
        <v>1</v>
      </c>
      <c r="EF554" s="136" t="b">
        <v>1</v>
      </c>
      <c r="EG554" s="136" t="b">
        <v>1</v>
      </c>
      <c r="EH554" s="136" t="b">
        <v>1</v>
      </c>
      <c r="EL554" s="215" t="s">
        <v>269</v>
      </c>
    </row>
    <row r="555" spans="1:142" ht="60" customHeight="1" x14ac:dyDescent="0.55000000000000004">
      <c r="A555" s="83" t="s">
        <v>130</v>
      </c>
      <c r="B555" s="83" t="s">
        <v>98</v>
      </c>
      <c r="C555">
        <v>590290</v>
      </c>
      <c r="D555" t="s">
        <v>1196</v>
      </c>
      <c r="E555" t="s">
        <v>1196</v>
      </c>
      <c r="F555" s="83" t="s">
        <v>108</v>
      </c>
      <c r="G555" s="213">
        <v>30549</v>
      </c>
      <c r="H555" s="83" t="s">
        <v>102</v>
      </c>
      <c r="I555" s="213">
        <v>43119</v>
      </c>
      <c r="J555" s="83" t="s">
        <v>228</v>
      </c>
      <c r="K555" s="214">
        <v>684029574629</v>
      </c>
      <c r="L555" s="83" t="s">
        <v>97</v>
      </c>
      <c r="M555" s="213">
        <v>43704</v>
      </c>
      <c r="N555">
        <v>178594</v>
      </c>
      <c r="O555" s="145" t="s">
        <v>567</v>
      </c>
      <c r="P555" s="145" t="s">
        <v>99</v>
      </c>
      <c r="Q555" s="145" t="s">
        <v>100</v>
      </c>
      <c r="R555" s="145" t="s">
        <v>567</v>
      </c>
      <c r="V555">
        <v>3454</v>
      </c>
      <c r="W555" s="83" t="s">
        <v>101</v>
      </c>
      <c r="X555" s="83" t="s">
        <v>103</v>
      </c>
      <c r="Y555" t="s">
        <v>2517</v>
      </c>
      <c r="Z555" s="83" t="s">
        <v>102</v>
      </c>
      <c r="AA555" s="83" t="s">
        <v>102</v>
      </c>
      <c r="AB555" t="s">
        <v>3504</v>
      </c>
      <c r="AC555" s="83" t="s">
        <v>3978</v>
      </c>
      <c r="AD555" s="83" t="s">
        <v>144</v>
      </c>
      <c r="AE555" s="83" t="s">
        <v>105</v>
      </c>
      <c r="AF555" t="s">
        <v>2517</v>
      </c>
      <c r="AG555" s="83" t="s">
        <v>102</v>
      </c>
      <c r="AH555" s="83" t="s">
        <v>102</v>
      </c>
      <c r="AI555" t="s">
        <v>3504</v>
      </c>
      <c r="AJ555" s="83" t="s">
        <v>3978</v>
      </c>
      <c r="AK555" s="83" t="s">
        <v>144</v>
      </c>
      <c r="AL555" s="83" t="s">
        <v>105</v>
      </c>
      <c r="AM555" s="87" t="s">
        <v>106</v>
      </c>
      <c r="AN555" t="s">
        <v>2517</v>
      </c>
      <c r="AO555" t="s">
        <v>3504</v>
      </c>
      <c r="AP555" s="83" t="s">
        <v>3978</v>
      </c>
      <c r="AQ555" s="83" t="s">
        <v>111</v>
      </c>
      <c r="AR555" s="87" t="s">
        <v>106</v>
      </c>
      <c r="AT555" s="83" t="s">
        <v>107</v>
      </c>
      <c r="AU555" s="146" t="s">
        <v>107</v>
      </c>
      <c r="AV555" s="146" t="s">
        <v>107</v>
      </c>
      <c r="AX555" s="110" t="s">
        <v>107</v>
      </c>
      <c r="AY555" s="111"/>
      <c r="AZ555" s="112">
        <f t="shared" ca="1" si="36"/>
        <v>5005</v>
      </c>
      <c r="BA555" s="136">
        <f t="shared" ca="1" si="37"/>
        <v>68</v>
      </c>
      <c r="BB555" s="114" t="s">
        <v>134</v>
      </c>
      <c r="BC555" s="114" t="s">
        <v>108</v>
      </c>
      <c r="BD555" s="114"/>
      <c r="BE555" s="115" t="s">
        <v>102</v>
      </c>
      <c r="BF555" s="115" t="s">
        <v>102</v>
      </c>
      <c r="BG555" s="115" t="s">
        <v>102</v>
      </c>
      <c r="BH555" s="115" t="s">
        <v>102</v>
      </c>
      <c r="BI555" s="116"/>
      <c r="BJ555" s="117" t="s">
        <v>109</v>
      </c>
      <c r="BK555" s="117" t="s">
        <v>109</v>
      </c>
      <c r="BL555" s="83">
        <f t="shared" ca="1" si="38"/>
        <v>28</v>
      </c>
      <c r="BM555" s="83" t="s">
        <v>108</v>
      </c>
      <c r="BN555" s="83">
        <v>0</v>
      </c>
      <c r="BO555" s="83" t="s">
        <v>108</v>
      </c>
      <c r="BP555" s="83">
        <v>-953590</v>
      </c>
      <c r="BQ555" s="83" t="s">
        <v>312</v>
      </c>
      <c r="BR555" s="83" t="s">
        <v>153</v>
      </c>
      <c r="BS555" s="83" t="s">
        <v>499</v>
      </c>
      <c r="BT555" s="83">
        <v>-953590</v>
      </c>
      <c r="BU555" s="83" t="s">
        <v>312</v>
      </c>
      <c r="BV555" s="83" t="s">
        <v>153</v>
      </c>
      <c r="BW555" s="83" t="s">
        <v>499</v>
      </c>
      <c r="BY555" s="136">
        <v>0</v>
      </c>
      <c r="BZ555" s="136">
        <v>0</v>
      </c>
      <c r="CA555" s="136">
        <v>0</v>
      </c>
      <c r="CB555" s="136">
        <v>0</v>
      </c>
      <c r="CD555" s="136">
        <v>0</v>
      </c>
      <c r="CE555" s="136">
        <v>0</v>
      </c>
      <c r="CF555" s="136">
        <v>0</v>
      </c>
      <c r="CG555" s="136">
        <v>0</v>
      </c>
      <c r="CH555" s="136">
        <v>0</v>
      </c>
      <c r="CI555" s="136">
        <v>0</v>
      </c>
      <c r="CJ555" s="136">
        <v>0</v>
      </c>
      <c r="CK555" s="138">
        <v>0</v>
      </c>
      <c r="CL555" s="138">
        <v>0</v>
      </c>
      <c r="CM555" s="136">
        <v>0</v>
      </c>
      <c r="CN555" s="136">
        <v>0</v>
      </c>
      <c r="CO555" s="85">
        <v>43728</v>
      </c>
      <c r="CP555" s="83" t="s">
        <v>4601</v>
      </c>
      <c r="CQ555" s="83" t="s">
        <v>102</v>
      </c>
      <c r="CR555" s="83" t="s">
        <v>482</v>
      </c>
      <c r="CS555" s="83">
        <v>550</v>
      </c>
      <c r="CT555" s="83" t="s">
        <v>483</v>
      </c>
      <c r="CU555" s="83">
        <v>1</v>
      </c>
      <c r="CV555" s="83">
        <v>0</v>
      </c>
      <c r="CW555" s="83">
        <v>0</v>
      </c>
      <c r="CX555" s="83" t="s">
        <v>109</v>
      </c>
      <c r="CY555" s="83" t="s">
        <v>583</v>
      </c>
      <c r="CZ555" s="83">
        <v>0</v>
      </c>
      <c r="DA555" s="83">
        <v>0</v>
      </c>
      <c r="DB555" s="83">
        <f t="shared" si="35"/>
        <v>0</v>
      </c>
      <c r="DC555" s="83" t="s">
        <v>497</v>
      </c>
      <c r="DE555" s="136">
        <v>1</v>
      </c>
      <c r="DF555" s="136">
        <v>1</v>
      </c>
      <c r="DG555" s="215" t="s">
        <v>269</v>
      </c>
      <c r="DH555" s="136">
        <v>1</v>
      </c>
      <c r="DI555" s="136">
        <v>1</v>
      </c>
      <c r="DJ555" s="215" t="s">
        <v>269</v>
      </c>
      <c r="EE555" s="136" t="b">
        <v>1</v>
      </c>
      <c r="EF555" s="136" t="b">
        <v>1</v>
      </c>
      <c r="EG555" s="136" t="b">
        <v>1</v>
      </c>
      <c r="EH555" s="136" t="b">
        <v>1</v>
      </c>
      <c r="EL555" s="215" t="s">
        <v>269</v>
      </c>
    </row>
    <row r="556" spans="1:142" ht="60" customHeight="1" x14ac:dyDescent="0.55000000000000004">
      <c r="A556" s="83" t="s">
        <v>130</v>
      </c>
      <c r="B556" s="83" t="s">
        <v>98</v>
      </c>
      <c r="C556">
        <v>435543</v>
      </c>
      <c r="D556" t="s">
        <v>1197</v>
      </c>
      <c r="E556" t="s">
        <v>1197</v>
      </c>
      <c r="F556" s="83" t="s">
        <v>108</v>
      </c>
      <c r="G556" s="213">
        <v>40828</v>
      </c>
      <c r="H556" s="83" t="s">
        <v>102</v>
      </c>
      <c r="I556" s="213">
        <v>43307</v>
      </c>
      <c r="J556" s="83" t="s">
        <v>228</v>
      </c>
      <c r="K556" s="214">
        <v>757799439236</v>
      </c>
      <c r="L556" s="83" t="s">
        <v>126</v>
      </c>
      <c r="M556" s="213">
        <v>43530</v>
      </c>
      <c r="N556">
        <v>909703</v>
      </c>
      <c r="O556" s="145" t="s">
        <v>567</v>
      </c>
      <c r="P556" s="145" t="s">
        <v>99</v>
      </c>
      <c r="Q556" s="145" t="s">
        <v>100</v>
      </c>
      <c r="R556" s="145" t="s">
        <v>567</v>
      </c>
      <c r="V556">
        <v>3802</v>
      </c>
      <c r="W556" s="83" t="s">
        <v>101</v>
      </c>
      <c r="X556" s="83" t="s">
        <v>103</v>
      </c>
      <c r="Y556" t="s">
        <v>2518</v>
      </c>
      <c r="Z556" s="83" t="s">
        <v>102</v>
      </c>
      <c r="AA556" s="83" t="s">
        <v>102</v>
      </c>
      <c r="AB556" t="s">
        <v>3505</v>
      </c>
      <c r="AC556" s="83" t="s">
        <v>3979</v>
      </c>
      <c r="AD556" s="83" t="s">
        <v>144</v>
      </c>
      <c r="AE556" s="83" t="s">
        <v>105</v>
      </c>
      <c r="AF556" t="s">
        <v>2518</v>
      </c>
      <c r="AG556" s="83" t="s">
        <v>102</v>
      </c>
      <c r="AH556" s="83" t="s">
        <v>102</v>
      </c>
      <c r="AI556" t="s">
        <v>3505</v>
      </c>
      <c r="AJ556" s="83" t="s">
        <v>3979</v>
      </c>
      <c r="AK556" s="83" t="s">
        <v>144</v>
      </c>
      <c r="AL556" s="83" t="s">
        <v>105</v>
      </c>
      <c r="AM556" s="87" t="s">
        <v>106</v>
      </c>
      <c r="AN556" t="s">
        <v>2518</v>
      </c>
      <c r="AO556" t="s">
        <v>3505</v>
      </c>
      <c r="AP556" s="83" t="s">
        <v>3979</v>
      </c>
      <c r="AQ556" s="83" t="s">
        <v>144</v>
      </c>
      <c r="AR556" s="87" t="s">
        <v>106</v>
      </c>
      <c r="AT556" s="83" t="s">
        <v>107</v>
      </c>
      <c r="AU556" s="146" t="s">
        <v>107</v>
      </c>
      <c r="AV556" s="146" t="s">
        <v>107</v>
      </c>
      <c r="AX556" s="110" t="s">
        <v>107</v>
      </c>
      <c r="AY556" s="111"/>
      <c r="AZ556" s="112">
        <f t="shared" ca="1" si="36"/>
        <v>1218</v>
      </c>
      <c r="BA556" s="136">
        <f t="shared" ca="1" si="37"/>
        <v>71</v>
      </c>
      <c r="BB556" s="114" t="s">
        <v>134</v>
      </c>
      <c r="BC556" s="114" t="s">
        <v>108</v>
      </c>
      <c r="BD556" s="114"/>
      <c r="BE556" s="115" t="s">
        <v>102</v>
      </c>
      <c r="BF556" s="115" t="s">
        <v>102</v>
      </c>
      <c r="BG556" s="115" t="s">
        <v>102</v>
      </c>
      <c r="BH556" s="115" t="s">
        <v>102</v>
      </c>
      <c r="BI556" s="116"/>
      <c r="BJ556" s="117" t="s">
        <v>109</v>
      </c>
      <c r="BK556" s="117" t="s">
        <v>109</v>
      </c>
      <c r="BL556" s="83">
        <f t="shared" ca="1" si="38"/>
        <v>50</v>
      </c>
      <c r="BM556" s="83" t="s">
        <v>108</v>
      </c>
      <c r="BN556" s="83">
        <v>0</v>
      </c>
      <c r="BO556" s="83" t="s">
        <v>108</v>
      </c>
      <c r="BP556" s="83">
        <v>-955325</v>
      </c>
      <c r="BQ556" s="83" t="s">
        <v>198</v>
      </c>
      <c r="BR556" s="83" t="s">
        <v>164</v>
      </c>
      <c r="BS556" s="83" t="s">
        <v>499</v>
      </c>
      <c r="BT556" s="83">
        <v>-955325</v>
      </c>
      <c r="BU556" s="83" t="s">
        <v>198</v>
      </c>
      <c r="BV556" s="83" t="s">
        <v>164</v>
      </c>
      <c r="BW556" s="83" t="s">
        <v>499</v>
      </c>
      <c r="BY556" s="136">
        <v>0</v>
      </c>
      <c r="BZ556" s="136">
        <v>0</v>
      </c>
      <c r="CA556" s="136">
        <v>0</v>
      </c>
      <c r="CB556" s="136">
        <v>0</v>
      </c>
      <c r="CD556" s="136">
        <v>0</v>
      </c>
      <c r="CE556" s="136">
        <v>0</v>
      </c>
      <c r="CF556" s="136">
        <v>0</v>
      </c>
      <c r="CG556" s="136">
        <v>0</v>
      </c>
      <c r="CH556" s="136">
        <v>0</v>
      </c>
      <c r="CI556" s="136">
        <v>0</v>
      </c>
      <c r="CJ556" s="136">
        <v>0</v>
      </c>
      <c r="CK556" s="138">
        <v>0</v>
      </c>
      <c r="CL556" s="138">
        <v>0</v>
      </c>
      <c r="CM556" s="136">
        <v>0</v>
      </c>
      <c r="CN556" s="136">
        <v>0</v>
      </c>
      <c r="CO556" s="85">
        <v>43729</v>
      </c>
      <c r="CP556" s="83" t="s">
        <v>4602</v>
      </c>
      <c r="CQ556" s="83" t="s">
        <v>102</v>
      </c>
      <c r="CR556" s="83" t="s">
        <v>482</v>
      </c>
      <c r="CS556" s="83">
        <v>551</v>
      </c>
      <c r="CT556" s="83" t="s">
        <v>483</v>
      </c>
      <c r="CU556" s="83">
        <v>1</v>
      </c>
      <c r="CV556" s="83">
        <v>0</v>
      </c>
      <c r="CW556" s="83">
        <v>0</v>
      </c>
      <c r="CX556" s="83" t="s">
        <v>109</v>
      </c>
      <c r="CY556" s="83" t="s">
        <v>583</v>
      </c>
      <c r="CZ556" s="83">
        <v>0</v>
      </c>
      <c r="DA556" s="83">
        <v>0</v>
      </c>
      <c r="DB556" s="83">
        <f t="shared" si="35"/>
        <v>0</v>
      </c>
      <c r="DC556" s="83" t="s">
        <v>497</v>
      </c>
      <c r="DE556" s="136">
        <v>1</v>
      </c>
      <c r="DF556" s="136">
        <v>1</v>
      </c>
      <c r="DG556" s="215" t="s">
        <v>269</v>
      </c>
      <c r="DH556" s="136">
        <v>1</v>
      </c>
      <c r="DI556" s="136">
        <v>1</v>
      </c>
      <c r="DJ556" s="215" t="s">
        <v>269</v>
      </c>
      <c r="EE556" s="136" t="b">
        <v>1</v>
      </c>
      <c r="EF556" s="136" t="b">
        <v>1</v>
      </c>
      <c r="EG556" s="136" t="b">
        <v>1</v>
      </c>
      <c r="EH556" s="136" t="b">
        <v>1</v>
      </c>
      <c r="EL556" s="215" t="s">
        <v>269</v>
      </c>
    </row>
    <row r="557" spans="1:142" ht="60" customHeight="1" x14ac:dyDescent="0.55000000000000004">
      <c r="A557" s="83" t="s">
        <v>130</v>
      </c>
      <c r="B557" s="83" t="s">
        <v>98</v>
      </c>
      <c r="C557">
        <v>810842</v>
      </c>
      <c r="D557" t="s">
        <v>1198</v>
      </c>
      <c r="E557" t="s">
        <v>1198</v>
      </c>
      <c r="F557" s="83" t="s">
        <v>108</v>
      </c>
      <c r="G557" s="213">
        <v>30144</v>
      </c>
      <c r="H557" s="83" t="s">
        <v>102</v>
      </c>
      <c r="I557" s="213">
        <v>43171</v>
      </c>
      <c r="J557" s="83" t="s">
        <v>228</v>
      </c>
      <c r="K557" s="214">
        <v>330054156131</v>
      </c>
      <c r="L557" s="83" t="s">
        <v>135</v>
      </c>
      <c r="M557" s="213">
        <v>43729</v>
      </c>
      <c r="N557">
        <v>930742</v>
      </c>
      <c r="O557" s="145" t="s">
        <v>567</v>
      </c>
      <c r="P557" s="145" t="s">
        <v>99</v>
      </c>
      <c r="Q557" s="145" t="s">
        <v>100</v>
      </c>
      <c r="R557" s="145" t="s">
        <v>567</v>
      </c>
      <c r="V557">
        <v>9689</v>
      </c>
      <c r="W557" s="83" t="s">
        <v>1818</v>
      </c>
      <c r="X557" s="83" t="s">
        <v>103</v>
      </c>
      <c r="Y557" t="s">
        <v>2519</v>
      </c>
      <c r="Z557" s="83" t="s">
        <v>102</v>
      </c>
      <c r="AA557" s="83" t="s">
        <v>102</v>
      </c>
      <c r="AB557" t="s">
        <v>3506</v>
      </c>
      <c r="AC557" s="83" t="s">
        <v>3980</v>
      </c>
      <c r="AD557" s="83" t="s">
        <v>111</v>
      </c>
      <c r="AE557" s="83" t="s">
        <v>105</v>
      </c>
      <c r="AF557" t="s">
        <v>2519</v>
      </c>
      <c r="AG557" s="83" t="s">
        <v>102</v>
      </c>
      <c r="AH557" s="83" t="s">
        <v>102</v>
      </c>
      <c r="AI557" t="s">
        <v>3506</v>
      </c>
      <c r="AJ557" s="83" t="s">
        <v>3980</v>
      </c>
      <c r="AK557" s="83" t="s">
        <v>111</v>
      </c>
      <c r="AL557" s="83" t="s">
        <v>105</v>
      </c>
      <c r="AM557" s="87" t="s">
        <v>106</v>
      </c>
      <c r="AN557" t="s">
        <v>2519</v>
      </c>
      <c r="AO557" t="s">
        <v>3506</v>
      </c>
      <c r="AP557" s="83" t="s">
        <v>3980</v>
      </c>
      <c r="AQ557" s="83" t="s">
        <v>144</v>
      </c>
      <c r="AR557" s="87" t="s">
        <v>106</v>
      </c>
      <c r="AT557" s="83" t="s">
        <v>107</v>
      </c>
      <c r="AU557" s="146" t="s">
        <v>107</v>
      </c>
      <c r="AV557" s="146" t="s">
        <v>107</v>
      </c>
      <c r="AX557" s="110" t="s">
        <v>107</v>
      </c>
      <c r="AY557" s="111"/>
      <c r="AZ557" s="112">
        <f t="shared" ca="1" si="36"/>
        <v>7407</v>
      </c>
      <c r="BA557" s="136">
        <f t="shared" ca="1" si="37"/>
        <v>36</v>
      </c>
      <c r="BB557" s="114" t="s">
        <v>136</v>
      </c>
      <c r="BC557" s="114" t="s">
        <v>108</v>
      </c>
      <c r="BD557" s="114"/>
      <c r="BE557" s="115" t="s">
        <v>102</v>
      </c>
      <c r="BF557" s="115" t="s">
        <v>102</v>
      </c>
      <c r="BG557" s="115" t="s">
        <v>102</v>
      </c>
      <c r="BH557" s="115" t="s">
        <v>102</v>
      </c>
      <c r="BI557" s="116"/>
      <c r="BJ557" s="117" t="s">
        <v>109</v>
      </c>
      <c r="BK557" s="117" t="s">
        <v>109</v>
      </c>
      <c r="BL557" s="83">
        <f t="shared" ca="1" si="38"/>
        <v>95</v>
      </c>
      <c r="BM557" s="83" t="s">
        <v>270</v>
      </c>
      <c r="BN557" s="83">
        <v>0</v>
      </c>
      <c r="BO557" s="83" t="s">
        <v>108</v>
      </c>
      <c r="BP557" s="83">
        <v>-957060</v>
      </c>
      <c r="BQ557" s="83" t="s">
        <v>381</v>
      </c>
      <c r="BR557" s="83" t="s">
        <v>157</v>
      </c>
      <c r="BS557" s="83" t="s">
        <v>502</v>
      </c>
      <c r="BT557" s="83">
        <v>-957060</v>
      </c>
      <c r="BU557" s="83" t="s">
        <v>381</v>
      </c>
      <c r="BV557" s="83" t="s">
        <v>157</v>
      </c>
      <c r="BW557" s="83" t="s">
        <v>502</v>
      </c>
      <c r="BY557" s="136">
        <v>0</v>
      </c>
      <c r="BZ557" s="136">
        <v>0</v>
      </c>
      <c r="CA557" s="136">
        <v>0</v>
      </c>
      <c r="CB557" s="136">
        <v>0</v>
      </c>
      <c r="CD557" s="136">
        <v>0</v>
      </c>
      <c r="CE557" s="136">
        <v>0</v>
      </c>
      <c r="CF557" s="136">
        <v>0</v>
      </c>
      <c r="CG557" s="136">
        <v>0</v>
      </c>
      <c r="CH557" s="136">
        <v>0</v>
      </c>
      <c r="CI557" s="136">
        <v>0</v>
      </c>
      <c r="CJ557" s="136">
        <v>0</v>
      </c>
      <c r="CK557" s="138">
        <v>0</v>
      </c>
      <c r="CL557" s="138">
        <v>0</v>
      </c>
      <c r="CM557" s="136">
        <v>0</v>
      </c>
      <c r="CN557" s="136">
        <v>0</v>
      </c>
      <c r="CO557" s="85">
        <v>43730</v>
      </c>
      <c r="CP557" s="83" t="s">
        <v>4603</v>
      </c>
      <c r="CQ557" s="83" t="s">
        <v>102</v>
      </c>
      <c r="CR557" s="83" t="s">
        <v>482</v>
      </c>
      <c r="CS557" s="83">
        <v>552</v>
      </c>
      <c r="CT557" s="83" t="s">
        <v>483</v>
      </c>
      <c r="CU557" s="83">
        <v>1</v>
      </c>
      <c r="CV557" s="83">
        <v>0</v>
      </c>
      <c r="CW557" s="83">
        <v>0</v>
      </c>
      <c r="CX557" s="83" t="s">
        <v>109</v>
      </c>
      <c r="CY557" s="83" t="s">
        <v>583</v>
      </c>
      <c r="CZ557" s="83">
        <v>0</v>
      </c>
      <c r="DA557" s="83">
        <v>0</v>
      </c>
      <c r="DB557" s="83">
        <f t="shared" si="35"/>
        <v>0</v>
      </c>
      <c r="DC557" s="83" t="s">
        <v>497</v>
      </c>
      <c r="DE557" s="136">
        <v>1</v>
      </c>
      <c r="DF557" s="136">
        <v>1</v>
      </c>
      <c r="DG557" s="215" t="s">
        <v>269</v>
      </c>
      <c r="DH557" s="136">
        <v>1</v>
      </c>
      <c r="DI557" s="136">
        <v>1</v>
      </c>
      <c r="DJ557" s="215" t="s">
        <v>269</v>
      </c>
      <c r="EE557" s="136" t="b">
        <v>1</v>
      </c>
      <c r="EF557" s="136" t="b">
        <v>1</v>
      </c>
      <c r="EG557" s="136" t="b">
        <v>1</v>
      </c>
      <c r="EH557" s="136" t="b">
        <v>1</v>
      </c>
      <c r="EL557" s="215" t="s">
        <v>269</v>
      </c>
    </row>
    <row r="558" spans="1:142" ht="60" customHeight="1" x14ac:dyDescent="0.55000000000000004">
      <c r="A558" s="83" t="s">
        <v>130</v>
      </c>
      <c r="B558" s="83" t="s">
        <v>98</v>
      </c>
      <c r="C558">
        <v>732333</v>
      </c>
      <c r="D558" t="s">
        <v>1199</v>
      </c>
      <c r="E558" t="s">
        <v>1199</v>
      </c>
      <c r="F558" s="83" t="s">
        <v>108</v>
      </c>
      <c r="G558" s="213">
        <v>37587</v>
      </c>
      <c r="H558" s="83" t="s">
        <v>102</v>
      </c>
      <c r="I558" s="213">
        <v>43336</v>
      </c>
      <c r="J558" s="83" t="s">
        <v>228</v>
      </c>
      <c r="K558" s="214">
        <v>989845063125</v>
      </c>
      <c r="L558" s="83" t="s">
        <v>97</v>
      </c>
      <c r="M558" s="213">
        <v>43557</v>
      </c>
      <c r="N558">
        <v>985670</v>
      </c>
      <c r="O558" s="145" t="s">
        <v>567</v>
      </c>
      <c r="P558" s="145" t="s">
        <v>99</v>
      </c>
      <c r="Q558" s="145" t="s">
        <v>100</v>
      </c>
      <c r="R558" s="145" t="s">
        <v>567</v>
      </c>
      <c r="V558">
        <v>539</v>
      </c>
      <c r="W558" s="83" t="s">
        <v>101</v>
      </c>
      <c r="X558" s="83" t="s">
        <v>103</v>
      </c>
      <c r="Y558" t="s">
        <v>2520</v>
      </c>
      <c r="Z558" s="83" t="s">
        <v>102</v>
      </c>
      <c r="AA558" s="83" t="s">
        <v>102</v>
      </c>
      <c r="AB558" t="s">
        <v>3507</v>
      </c>
      <c r="AC558" s="83" t="s">
        <v>3981</v>
      </c>
      <c r="AD558" s="83" t="s">
        <v>144</v>
      </c>
      <c r="AE558" s="83" t="s">
        <v>105</v>
      </c>
      <c r="AF558" t="s">
        <v>2520</v>
      </c>
      <c r="AG558" s="83" t="s">
        <v>102</v>
      </c>
      <c r="AH558" s="83" t="s">
        <v>102</v>
      </c>
      <c r="AI558" t="s">
        <v>3507</v>
      </c>
      <c r="AJ558" s="83" t="s">
        <v>3981</v>
      </c>
      <c r="AK558" s="83" t="s">
        <v>144</v>
      </c>
      <c r="AL558" s="83" t="s">
        <v>105</v>
      </c>
      <c r="AM558" s="87" t="s">
        <v>106</v>
      </c>
      <c r="AN558" t="s">
        <v>2520</v>
      </c>
      <c r="AO558" t="s">
        <v>3507</v>
      </c>
      <c r="AP558" s="83" t="s">
        <v>3981</v>
      </c>
      <c r="AQ558" s="83" t="s">
        <v>111</v>
      </c>
      <c r="AR558" s="87" t="s">
        <v>106</v>
      </c>
      <c r="AT558" s="83" t="s">
        <v>107</v>
      </c>
      <c r="AU558" s="146" t="s">
        <v>107</v>
      </c>
      <c r="AV558" s="146" t="s">
        <v>107</v>
      </c>
      <c r="AX558" s="110" t="s">
        <v>107</v>
      </c>
      <c r="AY558" s="111"/>
      <c r="AZ558" s="112">
        <f t="shared" ca="1" si="36"/>
        <v>7528</v>
      </c>
      <c r="BA558" s="136">
        <f t="shared" ca="1" si="37"/>
        <v>6</v>
      </c>
      <c r="BB558" s="114" t="s">
        <v>134</v>
      </c>
      <c r="BC558" s="114" t="s">
        <v>108</v>
      </c>
      <c r="BD558" s="114"/>
      <c r="BE558" s="115" t="s">
        <v>102</v>
      </c>
      <c r="BF558" s="115" t="s">
        <v>102</v>
      </c>
      <c r="BG558" s="115" t="s">
        <v>102</v>
      </c>
      <c r="BH558" s="115" t="s">
        <v>102</v>
      </c>
      <c r="BI558" s="116"/>
      <c r="BJ558" s="117" t="s">
        <v>109</v>
      </c>
      <c r="BK558" s="117" t="s">
        <v>109</v>
      </c>
      <c r="BL558" s="83">
        <f t="shared" ca="1" si="38"/>
        <v>93</v>
      </c>
      <c r="BM558" s="83" t="s">
        <v>108</v>
      </c>
      <c r="BN558" s="83">
        <v>0</v>
      </c>
      <c r="BO558" s="83" t="s">
        <v>108</v>
      </c>
      <c r="BP558" s="83">
        <v>-958795</v>
      </c>
      <c r="BQ558" s="83" t="s">
        <v>312</v>
      </c>
      <c r="BR558" s="83" t="s">
        <v>153</v>
      </c>
      <c r="BS558" s="83" t="s">
        <v>499</v>
      </c>
      <c r="BT558" s="83">
        <v>-958795</v>
      </c>
      <c r="BU558" s="83" t="s">
        <v>312</v>
      </c>
      <c r="BV558" s="83" t="s">
        <v>153</v>
      </c>
      <c r="BW558" s="83" t="s">
        <v>499</v>
      </c>
      <c r="BY558" s="136">
        <v>0</v>
      </c>
      <c r="BZ558" s="136">
        <v>0</v>
      </c>
      <c r="CA558" s="136">
        <v>0</v>
      </c>
      <c r="CB558" s="136">
        <v>0</v>
      </c>
      <c r="CD558" s="136">
        <v>0</v>
      </c>
      <c r="CE558" s="136">
        <v>0</v>
      </c>
      <c r="CF558" s="136">
        <v>0</v>
      </c>
      <c r="CG558" s="136">
        <v>0</v>
      </c>
      <c r="CH558" s="136">
        <v>0</v>
      </c>
      <c r="CI558" s="136">
        <v>0</v>
      </c>
      <c r="CJ558" s="136">
        <v>0</v>
      </c>
      <c r="CK558" s="138">
        <v>0</v>
      </c>
      <c r="CL558" s="138">
        <v>0</v>
      </c>
      <c r="CM558" s="136">
        <v>0</v>
      </c>
      <c r="CN558" s="136">
        <v>0</v>
      </c>
      <c r="CO558" s="85">
        <v>43731</v>
      </c>
      <c r="CP558" s="83" t="s">
        <v>4604</v>
      </c>
      <c r="CQ558" s="83" t="s">
        <v>102</v>
      </c>
      <c r="CR558" s="83" t="s">
        <v>482</v>
      </c>
      <c r="CS558" s="83">
        <v>553</v>
      </c>
      <c r="CT558" s="83" t="s">
        <v>483</v>
      </c>
      <c r="CU558" s="83">
        <v>1</v>
      </c>
      <c r="CV558" s="83">
        <v>0</v>
      </c>
      <c r="CW558" s="83">
        <v>0</v>
      </c>
      <c r="CX558" s="83" t="s">
        <v>109</v>
      </c>
      <c r="CY558" s="83" t="s">
        <v>583</v>
      </c>
      <c r="CZ558" s="83">
        <v>0</v>
      </c>
      <c r="DA558" s="83">
        <v>0</v>
      </c>
      <c r="DB558" s="83">
        <f t="shared" si="35"/>
        <v>0</v>
      </c>
      <c r="DC558" s="83" t="s">
        <v>497</v>
      </c>
      <c r="DE558" s="136">
        <v>1</v>
      </c>
      <c r="DF558" s="136">
        <v>1</v>
      </c>
      <c r="DG558" s="215" t="s">
        <v>269</v>
      </c>
      <c r="DH558" s="136">
        <v>1</v>
      </c>
      <c r="DI558" s="136">
        <v>1</v>
      </c>
      <c r="DJ558" s="215" t="s">
        <v>269</v>
      </c>
      <c r="EE558" s="136" t="b">
        <v>1</v>
      </c>
      <c r="EF558" s="136" t="b">
        <v>1</v>
      </c>
      <c r="EG558" s="136" t="b">
        <v>1</v>
      </c>
      <c r="EH558" s="136" t="b">
        <v>1</v>
      </c>
      <c r="EL558" s="215" t="s">
        <v>269</v>
      </c>
    </row>
    <row r="559" spans="1:142" ht="60" customHeight="1" x14ac:dyDescent="0.55000000000000004">
      <c r="A559" s="83" t="s">
        <v>130</v>
      </c>
      <c r="B559" s="83" t="s">
        <v>98</v>
      </c>
      <c r="C559">
        <v>369725</v>
      </c>
      <c r="D559" t="s">
        <v>1200</v>
      </c>
      <c r="E559" t="s">
        <v>1200</v>
      </c>
      <c r="F559" s="83" t="s">
        <v>108</v>
      </c>
      <c r="G559" s="213">
        <v>28463</v>
      </c>
      <c r="H559" s="83" t="s">
        <v>102</v>
      </c>
      <c r="I559" s="213">
        <v>43390</v>
      </c>
      <c r="J559" s="83" t="s">
        <v>228</v>
      </c>
      <c r="K559" s="214">
        <v>580011783072</v>
      </c>
      <c r="L559" s="83" t="s">
        <v>126</v>
      </c>
      <c r="M559" s="213">
        <v>43680</v>
      </c>
      <c r="N559">
        <v>780931</v>
      </c>
      <c r="O559" s="145" t="s">
        <v>567</v>
      </c>
      <c r="P559" s="145" t="s">
        <v>99</v>
      </c>
      <c r="Q559" s="145" t="s">
        <v>100</v>
      </c>
      <c r="R559" s="145" t="s">
        <v>567</v>
      </c>
      <c r="V559">
        <v>4386</v>
      </c>
      <c r="W559" s="83" t="s">
        <v>101</v>
      </c>
      <c r="X559" s="83" t="s">
        <v>103</v>
      </c>
      <c r="Y559" t="s">
        <v>2521</v>
      </c>
      <c r="Z559" s="83" t="s">
        <v>102</v>
      </c>
      <c r="AA559" s="83" t="s">
        <v>102</v>
      </c>
      <c r="AB559" t="s">
        <v>3508</v>
      </c>
      <c r="AC559" s="83" t="s">
        <v>3982</v>
      </c>
      <c r="AD559" s="83" t="s">
        <v>144</v>
      </c>
      <c r="AE559" s="83" t="s">
        <v>105</v>
      </c>
      <c r="AF559" t="s">
        <v>2521</v>
      </c>
      <c r="AG559" s="83" t="s">
        <v>102</v>
      </c>
      <c r="AH559" s="83" t="s">
        <v>102</v>
      </c>
      <c r="AI559" t="s">
        <v>3508</v>
      </c>
      <c r="AJ559" s="83" t="s">
        <v>3982</v>
      </c>
      <c r="AK559" s="83" t="s">
        <v>144</v>
      </c>
      <c r="AL559" s="83" t="s">
        <v>105</v>
      </c>
      <c r="AM559" s="87" t="s">
        <v>106</v>
      </c>
      <c r="AN559" t="s">
        <v>2521</v>
      </c>
      <c r="AO559" t="s">
        <v>3508</v>
      </c>
      <c r="AP559" s="83" t="s">
        <v>3982</v>
      </c>
      <c r="AQ559" s="83" t="s">
        <v>144</v>
      </c>
      <c r="AR559" s="87" t="s">
        <v>106</v>
      </c>
      <c r="AT559" s="83" t="s">
        <v>107</v>
      </c>
      <c r="AU559" s="146" t="s">
        <v>107</v>
      </c>
      <c r="AV559" s="146" t="s">
        <v>107</v>
      </c>
      <c r="AX559" s="110" t="s">
        <v>107</v>
      </c>
      <c r="AY559" s="111"/>
      <c r="AZ559" s="112">
        <f t="shared" ca="1" si="36"/>
        <v>8655</v>
      </c>
      <c r="BA559" s="136">
        <f t="shared" ca="1" si="37"/>
        <v>93</v>
      </c>
      <c r="BB559" s="114" t="s">
        <v>134</v>
      </c>
      <c r="BC559" s="114" t="s">
        <v>108</v>
      </c>
      <c r="BD559" s="114"/>
      <c r="BE559" s="115" t="s">
        <v>102</v>
      </c>
      <c r="BF559" s="115" t="s">
        <v>102</v>
      </c>
      <c r="BG559" s="115" t="s">
        <v>102</v>
      </c>
      <c r="BH559" s="115" t="s">
        <v>102</v>
      </c>
      <c r="BI559" s="116"/>
      <c r="BJ559" s="117" t="s">
        <v>109</v>
      </c>
      <c r="BK559" s="117" t="s">
        <v>109</v>
      </c>
      <c r="BL559" s="83">
        <f t="shared" ca="1" si="38"/>
        <v>37</v>
      </c>
      <c r="BM559" s="83" t="s">
        <v>108</v>
      </c>
      <c r="BN559" s="83">
        <v>0</v>
      </c>
      <c r="BO559" s="83" t="s">
        <v>108</v>
      </c>
      <c r="BP559" s="83">
        <v>-960530</v>
      </c>
      <c r="BQ559" s="83" t="s">
        <v>198</v>
      </c>
      <c r="BR559" s="83" t="s">
        <v>164</v>
      </c>
      <c r="BS559" s="83" t="s">
        <v>499</v>
      </c>
      <c r="BT559" s="83">
        <v>-960530</v>
      </c>
      <c r="BU559" s="83" t="s">
        <v>198</v>
      </c>
      <c r="BV559" s="83" t="s">
        <v>164</v>
      </c>
      <c r="BW559" s="83" t="s">
        <v>499</v>
      </c>
      <c r="BY559" s="136">
        <v>0</v>
      </c>
      <c r="BZ559" s="136">
        <v>0</v>
      </c>
      <c r="CA559" s="136">
        <v>0</v>
      </c>
      <c r="CB559" s="136">
        <v>0</v>
      </c>
      <c r="CD559" s="136">
        <v>0</v>
      </c>
      <c r="CE559" s="136">
        <v>0</v>
      </c>
      <c r="CF559" s="136">
        <v>0</v>
      </c>
      <c r="CG559" s="136">
        <v>0</v>
      </c>
      <c r="CH559" s="136">
        <v>0</v>
      </c>
      <c r="CI559" s="136">
        <v>0</v>
      </c>
      <c r="CJ559" s="136">
        <v>0</v>
      </c>
      <c r="CK559" s="138">
        <v>0</v>
      </c>
      <c r="CL559" s="138">
        <v>0</v>
      </c>
      <c r="CM559" s="136">
        <v>0</v>
      </c>
      <c r="CN559" s="136">
        <v>0</v>
      </c>
      <c r="CO559" s="85">
        <v>43732</v>
      </c>
      <c r="CP559" s="83" t="s">
        <v>4605</v>
      </c>
      <c r="CQ559" s="83" t="s">
        <v>102</v>
      </c>
      <c r="CR559" s="83" t="s">
        <v>482</v>
      </c>
      <c r="CS559" s="83">
        <v>554</v>
      </c>
      <c r="CT559" s="83" t="s">
        <v>483</v>
      </c>
      <c r="CU559" s="83">
        <v>1</v>
      </c>
      <c r="CV559" s="83">
        <v>0</v>
      </c>
      <c r="CW559" s="83">
        <v>0</v>
      </c>
      <c r="CX559" s="83" t="s">
        <v>109</v>
      </c>
      <c r="CY559" s="83" t="s">
        <v>583</v>
      </c>
      <c r="CZ559" s="83">
        <v>0</v>
      </c>
      <c r="DA559" s="83">
        <v>0</v>
      </c>
      <c r="DB559" s="83">
        <f t="shared" si="35"/>
        <v>0</v>
      </c>
      <c r="DC559" s="83" t="s">
        <v>497</v>
      </c>
      <c r="DE559" s="136">
        <v>1</v>
      </c>
      <c r="DF559" s="136">
        <v>1</v>
      </c>
      <c r="DG559" s="215" t="s">
        <v>269</v>
      </c>
      <c r="DH559" s="136">
        <v>1</v>
      </c>
      <c r="DI559" s="136">
        <v>1</v>
      </c>
      <c r="DJ559" s="215" t="s">
        <v>269</v>
      </c>
      <c r="EE559" s="136" t="b">
        <v>1</v>
      </c>
      <c r="EF559" s="136" t="b">
        <v>1</v>
      </c>
      <c r="EG559" s="136" t="b">
        <v>1</v>
      </c>
      <c r="EH559" s="136" t="b">
        <v>1</v>
      </c>
      <c r="EL559" s="215" t="s">
        <v>269</v>
      </c>
    </row>
    <row r="560" spans="1:142" ht="60" customHeight="1" x14ac:dyDescent="0.55000000000000004">
      <c r="A560" s="83" t="s">
        <v>130</v>
      </c>
      <c r="B560" s="83" t="s">
        <v>98</v>
      </c>
      <c r="C560">
        <v>659148</v>
      </c>
      <c r="D560" t="s">
        <v>1201</v>
      </c>
      <c r="E560" t="s">
        <v>1201</v>
      </c>
      <c r="F560" s="83" t="s">
        <v>108</v>
      </c>
      <c r="G560" s="213">
        <v>39570</v>
      </c>
      <c r="H560" s="83" t="s">
        <v>102</v>
      </c>
      <c r="I560" s="213">
        <v>43414</v>
      </c>
      <c r="J560" s="83" t="s">
        <v>228</v>
      </c>
      <c r="K560" s="214">
        <v>103276938273</v>
      </c>
      <c r="L560" s="83" t="s">
        <v>135</v>
      </c>
      <c r="M560" s="213">
        <v>43642</v>
      </c>
      <c r="N560">
        <v>992873</v>
      </c>
      <c r="O560" s="145" t="s">
        <v>567</v>
      </c>
      <c r="P560" s="145" t="s">
        <v>99</v>
      </c>
      <c r="Q560" s="145" t="s">
        <v>100</v>
      </c>
      <c r="R560" s="145" t="s">
        <v>567</v>
      </c>
      <c r="V560">
        <v>7931</v>
      </c>
      <c r="W560" s="83" t="s">
        <v>1819</v>
      </c>
      <c r="X560" s="83" t="s">
        <v>103</v>
      </c>
      <c r="Y560" t="s">
        <v>2522</v>
      </c>
      <c r="Z560" s="83" t="s">
        <v>102</v>
      </c>
      <c r="AA560" s="83" t="s">
        <v>102</v>
      </c>
      <c r="AB560" t="s">
        <v>3509</v>
      </c>
      <c r="AC560" s="83" t="s">
        <v>3983</v>
      </c>
      <c r="AD560" s="83" t="s">
        <v>111</v>
      </c>
      <c r="AE560" s="83" t="s">
        <v>105</v>
      </c>
      <c r="AF560" t="s">
        <v>2522</v>
      </c>
      <c r="AG560" s="83" t="s">
        <v>102</v>
      </c>
      <c r="AH560" s="83" t="s">
        <v>102</v>
      </c>
      <c r="AI560" t="s">
        <v>3509</v>
      </c>
      <c r="AJ560" s="83" t="s">
        <v>3983</v>
      </c>
      <c r="AK560" s="83" t="s">
        <v>111</v>
      </c>
      <c r="AL560" s="83" t="s">
        <v>105</v>
      </c>
      <c r="AM560" s="87" t="s">
        <v>106</v>
      </c>
      <c r="AN560" t="s">
        <v>2522</v>
      </c>
      <c r="AO560" t="s">
        <v>3509</v>
      </c>
      <c r="AP560" s="83" t="s">
        <v>3983</v>
      </c>
      <c r="AQ560" s="83" t="s">
        <v>144</v>
      </c>
      <c r="AR560" s="87" t="s">
        <v>106</v>
      </c>
      <c r="AT560" s="83" t="s">
        <v>107</v>
      </c>
      <c r="AU560" s="146" t="s">
        <v>107</v>
      </c>
      <c r="AV560" s="146" t="s">
        <v>107</v>
      </c>
      <c r="AX560" s="110" t="s">
        <v>107</v>
      </c>
      <c r="AY560" s="111"/>
      <c r="AZ560" s="112">
        <f t="shared" ca="1" si="36"/>
        <v>2750</v>
      </c>
      <c r="BA560" s="136">
        <f t="shared" ca="1" si="37"/>
        <v>39</v>
      </c>
      <c r="BB560" s="114" t="s">
        <v>136</v>
      </c>
      <c r="BC560" s="114" t="s">
        <v>108</v>
      </c>
      <c r="BD560" s="114"/>
      <c r="BE560" s="115" t="s">
        <v>102</v>
      </c>
      <c r="BF560" s="115" t="s">
        <v>102</v>
      </c>
      <c r="BG560" s="115" t="s">
        <v>102</v>
      </c>
      <c r="BH560" s="115" t="s">
        <v>102</v>
      </c>
      <c r="BI560" s="116"/>
      <c r="BJ560" s="117" t="s">
        <v>109</v>
      </c>
      <c r="BK560" s="117" t="s">
        <v>109</v>
      </c>
      <c r="BL560" s="83">
        <f t="shared" ca="1" si="38"/>
        <v>92</v>
      </c>
      <c r="BM560" s="83" t="s">
        <v>270</v>
      </c>
      <c r="BN560" s="83">
        <v>0</v>
      </c>
      <c r="BO560" s="83" t="s">
        <v>108</v>
      </c>
      <c r="BP560" s="83">
        <v>-962265</v>
      </c>
      <c r="BQ560" s="83" t="s">
        <v>381</v>
      </c>
      <c r="BR560" s="83" t="s">
        <v>157</v>
      </c>
      <c r="BS560" s="83" t="s">
        <v>502</v>
      </c>
      <c r="BT560" s="83">
        <v>-962265</v>
      </c>
      <c r="BU560" s="83" t="s">
        <v>381</v>
      </c>
      <c r="BV560" s="83" t="s">
        <v>157</v>
      </c>
      <c r="BW560" s="83" t="s">
        <v>502</v>
      </c>
      <c r="BY560" s="136">
        <v>0</v>
      </c>
      <c r="BZ560" s="136">
        <v>0</v>
      </c>
      <c r="CA560" s="136">
        <v>0</v>
      </c>
      <c r="CB560" s="136">
        <v>0</v>
      </c>
      <c r="CD560" s="136">
        <v>0</v>
      </c>
      <c r="CE560" s="136">
        <v>0</v>
      </c>
      <c r="CF560" s="136">
        <v>0</v>
      </c>
      <c r="CG560" s="136">
        <v>0</v>
      </c>
      <c r="CH560" s="136">
        <v>0</v>
      </c>
      <c r="CI560" s="136">
        <v>0</v>
      </c>
      <c r="CJ560" s="136">
        <v>0</v>
      </c>
      <c r="CK560" s="138">
        <v>0</v>
      </c>
      <c r="CL560" s="138">
        <v>0</v>
      </c>
      <c r="CM560" s="136">
        <v>0</v>
      </c>
      <c r="CN560" s="136">
        <v>0</v>
      </c>
      <c r="CO560" s="85">
        <v>43733</v>
      </c>
      <c r="CP560" s="83" t="s">
        <v>4606</v>
      </c>
      <c r="CQ560" s="83" t="s">
        <v>102</v>
      </c>
      <c r="CR560" s="83" t="s">
        <v>482</v>
      </c>
      <c r="CS560" s="83">
        <v>555</v>
      </c>
      <c r="CT560" s="83" t="s">
        <v>483</v>
      </c>
      <c r="CU560" s="83">
        <v>1</v>
      </c>
      <c r="CV560" s="83">
        <v>0</v>
      </c>
      <c r="CW560" s="83">
        <v>0</v>
      </c>
      <c r="CX560" s="83" t="s">
        <v>109</v>
      </c>
      <c r="CY560" s="83" t="s">
        <v>583</v>
      </c>
      <c r="CZ560" s="83">
        <v>0</v>
      </c>
      <c r="DA560" s="83">
        <v>0</v>
      </c>
      <c r="DB560" s="83">
        <f t="shared" si="35"/>
        <v>0</v>
      </c>
      <c r="DC560" s="83" t="s">
        <v>497</v>
      </c>
      <c r="DE560" s="136">
        <v>1</v>
      </c>
      <c r="DF560" s="136">
        <v>1</v>
      </c>
      <c r="DG560" s="215" t="s">
        <v>269</v>
      </c>
      <c r="DH560" s="136">
        <v>1</v>
      </c>
      <c r="DI560" s="136">
        <v>1</v>
      </c>
      <c r="DJ560" s="215" t="s">
        <v>269</v>
      </c>
      <c r="EE560" s="136" t="b">
        <v>1</v>
      </c>
      <c r="EF560" s="136" t="b">
        <v>1</v>
      </c>
      <c r="EG560" s="136" t="b">
        <v>1</v>
      </c>
      <c r="EH560" s="136" t="b">
        <v>1</v>
      </c>
      <c r="EL560" s="215" t="s">
        <v>269</v>
      </c>
    </row>
    <row r="561" spans="1:142" ht="60" customHeight="1" x14ac:dyDescent="0.55000000000000004">
      <c r="A561" s="83" t="s">
        <v>130</v>
      </c>
      <c r="B561" s="83" t="s">
        <v>98</v>
      </c>
      <c r="C561">
        <v>168953</v>
      </c>
      <c r="D561" t="s">
        <v>1202</v>
      </c>
      <c r="E561" t="s">
        <v>1202</v>
      </c>
      <c r="F561" s="83" t="s">
        <v>108</v>
      </c>
      <c r="G561" s="213">
        <v>29954</v>
      </c>
      <c r="H561" s="83" t="s">
        <v>102</v>
      </c>
      <c r="I561" s="213">
        <v>43166</v>
      </c>
      <c r="J561" s="83" t="s">
        <v>228</v>
      </c>
      <c r="K561" s="214">
        <v>776602595744</v>
      </c>
      <c r="L561" s="83" t="s">
        <v>97</v>
      </c>
      <c r="M561" s="213">
        <v>43753</v>
      </c>
      <c r="N561">
        <v>494929</v>
      </c>
      <c r="O561" s="145" t="s">
        <v>567</v>
      </c>
      <c r="P561" s="145" t="s">
        <v>99</v>
      </c>
      <c r="Q561" s="145" t="s">
        <v>100</v>
      </c>
      <c r="R561" s="145" t="s">
        <v>567</v>
      </c>
      <c r="V561">
        <v>1512</v>
      </c>
      <c r="W561" s="83" t="s">
        <v>101</v>
      </c>
      <c r="X561" s="83" t="s">
        <v>103</v>
      </c>
      <c r="Y561" t="s">
        <v>2523</v>
      </c>
      <c r="Z561" s="83" t="s">
        <v>102</v>
      </c>
      <c r="AA561" s="83" t="s">
        <v>102</v>
      </c>
      <c r="AB561" t="s">
        <v>3510</v>
      </c>
      <c r="AC561" s="83" t="s">
        <v>3984</v>
      </c>
      <c r="AD561" s="83" t="s">
        <v>144</v>
      </c>
      <c r="AE561" s="83" t="s">
        <v>105</v>
      </c>
      <c r="AF561" t="s">
        <v>2523</v>
      </c>
      <c r="AG561" s="83" t="s">
        <v>102</v>
      </c>
      <c r="AH561" s="83" t="s">
        <v>102</v>
      </c>
      <c r="AI561" t="s">
        <v>3510</v>
      </c>
      <c r="AJ561" s="83" t="s">
        <v>3984</v>
      </c>
      <c r="AK561" s="83" t="s">
        <v>144</v>
      </c>
      <c r="AL561" s="83" t="s">
        <v>105</v>
      </c>
      <c r="AM561" s="87" t="s">
        <v>106</v>
      </c>
      <c r="AN561" t="s">
        <v>2523</v>
      </c>
      <c r="AO561" t="s">
        <v>3510</v>
      </c>
      <c r="AP561" s="83" t="s">
        <v>3984</v>
      </c>
      <c r="AQ561" s="83" t="s">
        <v>111</v>
      </c>
      <c r="AR561" s="87" t="s">
        <v>106</v>
      </c>
      <c r="AT561" s="83" t="s">
        <v>107</v>
      </c>
      <c r="AU561" s="146" t="s">
        <v>107</v>
      </c>
      <c r="AV561" s="146" t="s">
        <v>107</v>
      </c>
      <c r="AX561" s="110" t="s">
        <v>107</v>
      </c>
      <c r="AY561" s="111"/>
      <c r="AZ561" s="112">
        <f t="shared" ca="1" si="36"/>
        <v>1074</v>
      </c>
      <c r="BA561" s="136">
        <f t="shared" ca="1" si="37"/>
        <v>92</v>
      </c>
      <c r="BB561" s="114" t="s">
        <v>134</v>
      </c>
      <c r="BC561" s="114" t="s">
        <v>108</v>
      </c>
      <c r="BD561" s="114"/>
      <c r="BE561" s="115" t="s">
        <v>102</v>
      </c>
      <c r="BF561" s="115" t="s">
        <v>102</v>
      </c>
      <c r="BG561" s="115" t="s">
        <v>102</v>
      </c>
      <c r="BH561" s="115" t="s">
        <v>102</v>
      </c>
      <c r="BI561" s="116"/>
      <c r="BJ561" s="117" t="s">
        <v>109</v>
      </c>
      <c r="BK561" s="117" t="s">
        <v>109</v>
      </c>
      <c r="BL561" s="83">
        <f t="shared" ca="1" si="38"/>
        <v>82</v>
      </c>
      <c r="BM561" s="83" t="s">
        <v>108</v>
      </c>
      <c r="BN561" s="83">
        <v>0</v>
      </c>
      <c r="BO561" s="83" t="s">
        <v>108</v>
      </c>
      <c r="BP561" s="83">
        <v>-964000</v>
      </c>
      <c r="BQ561" s="83" t="s">
        <v>312</v>
      </c>
      <c r="BR561" s="83" t="s">
        <v>153</v>
      </c>
      <c r="BS561" s="83" t="s">
        <v>499</v>
      </c>
      <c r="BT561" s="83">
        <v>-964000</v>
      </c>
      <c r="BU561" s="83" t="s">
        <v>312</v>
      </c>
      <c r="BV561" s="83" t="s">
        <v>153</v>
      </c>
      <c r="BW561" s="83" t="s">
        <v>499</v>
      </c>
      <c r="BY561" s="136">
        <v>0</v>
      </c>
      <c r="BZ561" s="136">
        <v>0</v>
      </c>
      <c r="CA561" s="136">
        <v>0</v>
      </c>
      <c r="CB561" s="136">
        <v>0</v>
      </c>
      <c r="CD561" s="136">
        <v>0</v>
      </c>
      <c r="CE561" s="136">
        <v>0</v>
      </c>
      <c r="CF561" s="136">
        <v>0</v>
      </c>
      <c r="CG561" s="136">
        <v>0</v>
      </c>
      <c r="CH561" s="136">
        <v>0</v>
      </c>
      <c r="CI561" s="136">
        <v>0</v>
      </c>
      <c r="CJ561" s="136">
        <v>0</v>
      </c>
      <c r="CK561" s="138">
        <v>0</v>
      </c>
      <c r="CL561" s="138">
        <v>0</v>
      </c>
      <c r="CM561" s="136">
        <v>0</v>
      </c>
      <c r="CN561" s="136">
        <v>0</v>
      </c>
      <c r="CO561" s="85">
        <v>43734</v>
      </c>
      <c r="CP561" s="83" t="s">
        <v>4607</v>
      </c>
      <c r="CQ561" s="83" t="s">
        <v>102</v>
      </c>
      <c r="CR561" s="83" t="s">
        <v>482</v>
      </c>
      <c r="CS561" s="83">
        <v>556</v>
      </c>
      <c r="CT561" s="83" t="s">
        <v>483</v>
      </c>
      <c r="CU561" s="83">
        <v>1</v>
      </c>
      <c r="CV561" s="83">
        <v>0</v>
      </c>
      <c r="CW561" s="83">
        <v>0</v>
      </c>
      <c r="CX561" s="83" t="s">
        <v>109</v>
      </c>
      <c r="CY561" s="83" t="s">
        <v>583</v>
      </c>
      <c r="CZ561" s="83">
        <v>0</v>
      </c>
      <c r="DA561" s="83">
        <v>0</v>
      </c>
      <c r="DB561" s="83">
        <f t="shared" si="35"/>
        <v>0</v>
      </c>
      <c r="DC561" s="83" t="s">
        <v>497</v>
      </c>
      <c r="DE561" s="136">
        <v>1</v>
      </c>
      <c r="DF561" s="136">
        <v>1</v>
      </c>
      <c r="DG561" s="215" t="s">
        <v>269</v>
      </c>
      <c r="DH561" s="136">
        <v>1</v>
      </c>
      <c r="DI561" s="136">
        <v>1</v>
      </c>
      <c r="DJ561" s="215" t="s">
        <v>269</v>
      </c>
      <c r="EE561" s="136" t="b">
        <v>1</v>
      </c>
      <c r="EF561" s="136" t="b">
        <v>1</v>
      </c>
      <c r="EG561" s="136" t="b">
        <v>1</v>
      </c>
      <c r="EH561" s="136" t="b">
        <v>1</v>
      </c>
      <c r="EL561" s="215" t="s">
        <v>269</v>
      </c>
    </row>
    <row r="562" spans="1:142" ht="60" customHeight="1" x14ac:dyDescent="0.55000000000000004">
      <c r="A562" s="83" t="s">
        <v>130</v>
      </c>
      <c r="B562" s="83" t="s">
        <v>98</v>
      </c>
      <c r="C562">
        <v>269516</v>
      </c>
      <c r="D562" t="s">
        <v>1203</v>
      </c>
      <c r="E562" t="s">
        <v>1203</v>
      </c>
      <c r="F562" s="83" t="s">
        <v>108</v>
      </c>
      <c r="G562" s="213">
        <v>35747</v>
      </c>
      <c r="H562" s="83" t="s">
        <v>102</v>
      </c>
      <c r="I562" s="213">
        <v>43375</v>
      </c>
      <c r="J562" s="83" t="s">
        <v>228</v>
      </c>
      <c r="K562" s="214">
        <v>344155804192</v>
      </c>
      <c r="L562" s="83" t="s">
        <v>126</v>
      </c>
      <c r="M562" s="213">
        <v>43752</v>
      </c>
      <c r="N562">
        <v>473670</v>
      </c>
      <c r="O562" s="145" t="s">
        <v>567</v>
      </c>
      <c r="P562" s="145" t="s">
        <v>99</v>
      </c>
      <c r="Q562" s="145" t="s">
        <v>100</v>
      </c>
      <c r="R562" s="145" t="s">
        <v>567</v>
      </c>
      <c r="V562">
        <v>5458</v>
      </c>
      <c r="W562" s="83" t="s">
        <v>101</v>
      </c>
      <c r="X562" s="83" t="s">
        <v>103</v>
      </c>
      <c r="Y562" t="s">
        <v>2524</v>
      </c>
      <c r="Z562" s="83" t="s">
        <v>102</v>
      </c>
      <c r="AA562" s="83" t="s">
        <v>102</v>
      </c>
      <c r="AB562" t="s">
        <v>3511</v>
      </c>
      <c r="AC562" s="83" t="s">
        <v>3985</v>
      </c>
      <c r="AD562" s="83" t="s">
        <v>144</v>
      </c>
      <c r="AE562" s="83" t="s">
        <v>105</v>
      </c>
      <c r="AF562" t="s">
        <v>2524</v>
      </c>
      <c r="AG562" s="83" t="s">
        <v>102</v>
      </c>
      <c r="AH562" s="83" t="s">
        <v>102</v>
      </c>
      <c r="AI562" t="s">
        <v>3511</v>
      </c>
      <c r="AJ562" s="83" t="s">
        <v>3985</v>
      </c>
      <c r="AK562" s="83" t="s">
        <v>144</v>
      </c>
      <c r="AL562" s="83" t="s">
        <v>105</v>
      </c>
      <c r="AM562" s="87" t="s">
        <v>106</v>
      </c>
      <c r="AN562" t="s">
        <v>2524</v>
      </c>
      <c r="AO562" t="s">
        <v>3511</v>
      </c>
      <c r="AP562" s="83" t="s">
        <v>3985</v>
      </c>
      <c r="AQ562" s="83" t="s">
        <v>144</v>
      </c>
      <c r="AR562" s="87" t="s">
        <v>106</v>
      </c>
      <c r="AT562" s="83" t="s">
        <v>107</v>
      </c>
      <c r="AU562" s="146" t="s">
        <v>107</v>
      </c>
      <c r="AV562" s="146" t="s">
        <v>107</v>
      </c>
      <c r="AX562" s="110" t="s">
        <v>107</v>
      </c>
      <c r="AY562" s="111"/>
      <c r="AZ562" s="112">
        <f t="shared" ca="1" si="36"/>
        <v>6030</v>
      </c>
      <c r="BA562" s="136">
        <f t="shared" ca="1" si="37"/>
        <v>62</v>
      </c>
      <c r="BB562" s="114" t="s">
        <v>134</v>
      </c>
      <c r="BC562" s="114" t="s">
        <v>108</v>
      </c>
      <c r="BD562" s="114"/>
      <c r="BE562" s="115" t="s">
        <v>102</v>
      </c>
      <c r="BF562" s="115" t="s">
        <v>102</v>
      </c>
      <c r="BG562" s="115" t="s">
        <v>102</v>
      </c>
      <c r="BH562" s="115" t="s">
        <v>102</v>
      </c>
      <c r="BI562" s="116"/>
      <c r="BJ562" s="117" t="s">
        <v>109</v>
      </c>
      <c r="BK562" s="117" t="s">
        <v>109</v>
      </c>
      <c r="BL562" s="83">
        <f t="shared" ca="1" si="38"/>
        <v>57</v>
      </c>
      <c r="BM562" s="83" t="s">
        <v>108</v>
      </c>
      <c r="BN562" s="83">
        <v>0</v>
      </c>
      <c r="BO562" s="83" t="s">
        <v>108</v>
      </c>
      <c r="BP562" s="83">
        <v>-965735</v>
      </c>
      <c r="BQ562" s="83" t="s">
        <v>198</v>
      </c>
      <c r="BR562" s="83" t="s">
        <v>164</v>
      </c>
      <c r="BS562" s="83" t="s">
        <v>499</v>
      </c>
      <c r="BT562" s="83">
        <v>-965735</v>
      </c>
      <c r="BU562" s="83" t="s">
        <v>198</v>
      </c>
      <c r="BV562" s="83" t="s">
        <v>164</v>
      </c>
      <c r="BW562" s="83" t="s">
        <v>499</v>
      </c>
      <c r="BY562" s="136">
        <v>0</v>
      </c>
      <c r="BZ562" s="136">
        <v>0</v>
      </c>
      <c r="CA562" s="136">
        <v>0</v>
      </c>
      <c r="CB562" s="136">
        <v>0</v>
      </c>
      <c r="CD562" s="136">
        <v>0</v>
      </c>
      <c r="CE562" s="136">
        <v>0</v>
      </c>
      <c r="CF562" s="136">
        <v>0</v>
      </c>
      <c r="CG562" s="136">
        <v>0</v>
      </c>
      <c r="CH562" s="136">
        <v>0</v>
      </c>
      <c r="CI562" s="136">
        <v>0</v>
      </c>
      <c r="CJ562" s="136">
        <v>0</v>
      </c>
      <c r="CK562" s="138">
        <v>0</v>
      </c>
      <c r="CL562" s="138">
        <v>0</v>
      </c>
      <c r="CM562" s="136">
        <v>0</v>
      </c>
      <c r="CN562" s="136">
        <v>0</v>
      </c>
      <c r="CO562" s="85">
        <v>43735</v>
      </c>
      <c r="CP562" s="83" t="s">
        <v>4608</v>
      </c>
      <c r="CQ562" s="83" t="s">
        <v>102</v>
      </c>
      <c r="CR562" s="83" t="s">
        <v>482</v>
      </c>
      <c r="CS562" s="83">
        <v>557</v>
      </c>
      <c r="CT562" s="83" t="s">
        <v>483</v>
      </c>
      <c r="CU562" s="83">
        <v>1</v>
      </c>
      <c r="CV562" s="83">
        <v>0</v>
      </c>
      <c r="CW562" s="83">
        <v>0</v>
      </c>
      <c r="CX562" s="83" t="s">
        <v>109</v>
      </c>
      <c r="CY562" s="83" t="s">
        <v>583</v>
      </c>
      <c r="CZ562" s="83">
        <v>0</v>
      </c>
      <c r="DA562" s="83">
        <v>0</v>
      </c>
      <c r="DB562" s="83">
        <f t="shared" si="35"/>
        <v>0</v>
      </c>
      <c r="DC562" s="83" t="s">
        <v>497</v>
      </c>
      <c r="DE562" s="136">
        <v>1</v>
      </c>
      <c r="DF562" s="136">
        <v>1</v>
      </c>
      <c r="DG562" s="215" t="s">
        <v>269</v>
      </c>
      <c r="DH562" s="136">
        <v>1</v>
      </c>
      <c r="DI562" s="136">
        <v>1</v>
      </c>
      <c r="DJ562" s="215" t="s">
        <v>269</v>
      </c>
      <c r="EE562" s="136" t="b">
        <v>1</v>
      </c>
      <c r="EF562" s="136" t="b">
        <v>1</v>
      </c>
      <c r="EG562" s="136" t="b">
        <v>1</v>
      </c>
      <c r="EH562" s="136" t="b">
        <v>1</v>
      </c>
      <c r="EL562" s="215" t="s">
        <v>269</v>
      </c>
    </row>
    <row r="563" spans="1:142" ht="60" customHeight="1" x14ac:dyDescent="0.55000000000000004">
      <c r="A563" s="83" t="s">
        <v>130</v>
      </c>
      <c r="B563" s="83" t="s">
        <v>98</v>
      </c>
      <c r="C563">
        <v>542986</v>
      </c>
      <c r="D563" t="s">
        <v>1204</v>
      </c>
      <c r="E563" t="s">
        <v>1204</v>
      </c>
      <c r="F563" s="83" t="s">
        <v>108</v>
      </c>
      <c r="G563" s="213">
        <v>42221</v>
      </c>
      <c r="H563" s="83" t="s">
        <v>102</v>
      </c>
      <c r="I563" s="213">
        <v>43345</v>
      </c>
      <c r="J563" s="83" t="s">
        <v>228</v>
      </c>
      <c r="K563" s="214">
        <v>115742269389</v>
      </c>
      <c r="L563" s="83" t="s">
        <v>135</v>
      </c>
      <c r="M563" s="213">
        <v>43781</v>
      </c>
      <c r="N563">
        <v>477414</v>
      </c>
      <c r="O563" s="145" t="s">
        <v>567</v>
      </c>
      <c r="P563" s="145" t="s">
        <v>99</v>
      </c>
      <c r="Q563" s="145" t="s">
        <v>100</v>
      </c>
      <c r="R563" s="145" t="s">
        <v>567</v>
      </c>
      <c r="V563">
        <v>217</v>
      </c>
      <c r="W563" s="83" t="s">
        <v>1820</v>
      </c>
      <c r="X563" s="83" t="s">
        <v>103</v>
      </c>
      <c r="Y563" t="s">
        <v>2525</v>
      </c>
      <c r="Z563" s="83" t="s">
        <v>102</v>
      </c>
      <c r="AA563" s="83" t="s">
        <v>102</v>
      </c>
      <c r="AB563" t="s">
        <v>3512</v>
      </c>
      <c r="AC563" s="83" t="s">
        <v>3986</v>
      </c>
      <c r="AD563" s="83" t="s">
        <v>111</v>
      </c>
      <c r="AE563" s="83" t="s">
        <v>105</v>
      </c>
      <c r="AF563" t="s">
        <v>2525</v>
      </c>
      <c r="AG563" s="83" t="s">
        <v>102</v>
      </c>
      <c r="AH563" s="83" t="s">
        <v>102</v>
      </c>
      <c r="AI563" t="s">
        <v>3512</v>
      </c>
      <c r="AJ563" s="83" t="s">
        <v>3986</v>
      </c>
      <c r="AK563" s="83" t="s">
        <v>111</v>
      </c>
      <c r="AL563" s="83" t="s">
        <v>105</v>
      </c>
      <c r="AM563" s="87" t="s">
        <v>106</v>
      </c>
      <c r="AN563" t="s">
        <v>2525</v>
      </c>
      <c r="AO563" t="s">
        <v>3512</v>
      </c>
      <c r="AP563" s="83" t="s">
        <v>3986</v>
      </c>
      <c r="AQ563" s="83" t="s">
        <v>144</v>
      </c>
      <c r="AR563" s="87" t="s">
        <v>106</v>
      </c>
      <c r="AT563" s="83" t="s">
        <v>107</v>
      </c>
      <c r="AU563" s="146" t="s">
        <v>107</v>
      </c>
      <c r="AV563" s="146" t="s">
        <v>107</v>
      </c>
      <c r="AX563" s="110" t="s">
        <v>107</v>
      </c>
      <c r="AY563" s="111"/>
      <c r="AZ563" s="112">
        <f t="shared" ca="1" si="36"/>
        <v>4091</v>
      </c>
      <c r="BA563" s="136">
        <f t="shared" ca="1" si="37"/>
        <v>99</v>
      </c>
      <c r="BB563" s="114" t="s">
        <v>136</v>
      </c>
      <c r="BC563" s="114" t="s">
        <v>108</v>
      </c>
      <c r="BD563" s="114"/>
      <c r="BE563" s="115" t="s">
        <v>102</v>
      </c>
      <c r="BF563" s="115" t="s">
        <v>102</v>
      </c>
      <c r="BG563" s="115" t="s">
        <v>102</v>
      </c>
      <c r="BH563" s="115" t="s">
        <v>102</v>
      </c>
      <c r="BI563" s="116"/>
      <c r="BJ563" s="117" t="s">
        <v>109</v>
      </c>
      <c r="BK563" s="117" t="s">
        <v>109</v>
      </c>
      <c r="BL563" s="83">
        <f t="shared" ca="1" si="38"/>
        <v>27</v>
      </c>
      <c r="BM563" s="83" t="s">
        <v>270</v>
      </c>
      <c r="BN563" s="83">
        <v>0</v>
      </c>
      <c r="BO563" s="83" t="s">
        <v>108</v>
      </c>
      <c r="BP563" s="83">
        <v>-967470</v>
      </c>
      <c r="BQ563" s="83" t="s">
        <v>381</v>
      </c>
      <c r="BR563" s="83" t="s">
        <v>157</v>
      </c>
      <c r="BS563" s="83" t="s">
        <v>502</v>
      </c>
      <c r="BT563" s="83">
        <v>-967470</v>
      </c>
      <c r="BU563" s="83" t="s">
        <v>381</v>
      </c>
      <c r="BV563" s="83" t="s">
        <v>157</v>
      </c>
      <c r="BW563" s="83" t="s">
        <v>502</v>
      </c>
      <c r="BY563" s="136">
        <v>0</v>
      </c>
      <c r="BZ563" s="136">
        <v>0</v>
      </c>
      <c r="CA563" s="136">
        <v>0</v>
      </c>
      <c r="CB563" s="136">
        <v>0</v>
      </c>
      <c r="CD563" s="136">
        <v>0</v>
      </c>
      <c r="CE563" s="136">
        <v>0</v>
      </c>
      <c r="CF563" s="136">
        <v>0</v>
      </c>
      <c r="CG563" s="136">
        <v>0</v>
      </c>
      <c r="CH563" s="136">
        <v>0</v>
      </c>
      <c r="CI563" s="136">
        <v>0</v>
      </c>
      <c r="CJ563" s="136">
        <v>0</v>
      </c>
      <c r="CK563" s="138">
        <v>0</v>
      </c>
      <c r="CL563" s="138">
        <v>0</v>
      </c>
      <c r="CM563" s="136">
        <v>0</v>
      </c>
      <c r="CN563" s="136">
        <v>0</v>
      </c>
      <c r="CO563" s="85">
        <v>43736</v>
      </c>
      <c r="CP563" s="83" t="s">
        <v>4609</v>
      </c>
      <c r="CQ563" s="83" t="s">
        <v>102</v>
      </c>
      <c r="CR563" s="83" t="s">
        <v>482</v>
      </c>
      <c r="CS563" s="83">
        <v>558</v>
      </c>
      <c r="CT563" s="83" t="s">
        <v>483</v>
      </c>
      <c r="CU563" s="83">
        <v>1</v>
      </c>
      <c r="CV563" s="83">
        <v>0</v>
      </c>
      <c r="CW563" s="83">
        <v>0</v>
      </c>
      <c r="CX563" s="83" t="s">
        <v>109</v>
      </c>
      <c r="CY563" s="83" t="s">
        <v>583</v>
      </c>
      <c r="CZ563" s="83">
        <v>0</v>
      </c>
      <c r="DA563" s="83">
        <v>0</v>
      </c>
      <c r="DB563" s="83">
        <f t="shared" si="35"/>
        <v>0</v>
      </c>
      <c r="DC563" s="83" t="s">
        <v>497</v>
      </c>
      <c r="DE563" s="136">
        <v>1</v>
      </c>
      <c r="DF563" s="136">
        <v>1</v>
      </c>
      <c r="DG563" s="215" t="s">
        <v>269</v>
      </c>
      <c r="DH563" s="136">
        <v>1</v>
      </c>
      <c r="DI563" s="136">
        <v>1</v>
      </c>
      <c r="DJ563" s="215" t="s">
        <v>269</v>
      </c>
      <c r="EE563" s="136" t="b">
        <v>1</v>
      </c>
      <c r="EF563" s="136" t="b">
        <v>1</v>
      </c>
      <c r="EG563" s="136" t="b">
        <v>1</v>
      </c>
      <c r="EH563" s="136" t="b">
        <v>1</v>
      </c>
      <c r="EL563" s="215" t="s">
        <v>269</v>
      </c>
    </row>
    <row r="564" spans="1:142" ht="60" customHeight="1" x14ac:dyDescent="0.55000000000000004">
      <c r="A564" s="83" t="s">
        <v>130</v>
      </c>
      <c r="B564" s="83" t="s">
        <v>98</v>
      </c>
      <c r="C564">
        <v>264430</v>
      </c>
      <c r="D564" t="s">
        <v>1205</v>
      </c>
      <c r="E564" t="s">
        <v>1205</v>
      </c>
      <c r="F564" s="83" t="s">
        <v>108</v>
      </c>
      <c r="G564" s="213">
        <v>40171</v>
      </c>
      <c r="H564" s="83" t="s">
        <v>102</v>
      </c>
      <c r="I564" s="213">
        <v>43351</v>
      </c>
      <c r="J564" s="83" t="s">
        <v>228</v>
      </c>
      <c r="K564" s="214">
        <v>971332016231</v>
      </c>
      <c r="L564" s="83" t="s">
        <v>97</v>
      </c>
      <c r="M564" s="213">
        <v>43724</v>
      </c>
      <c r="N564">
        <v>673927</v>
      </c>
      <c r="O564" s="145" t="s">
        <v>567</v>
      </c>
      <c r="P564" s="145" t="s">
        <v>99</v>
      </c>
      <c r="Q564" s="145" t="s">
        <v>100</v>
      </c>
      <c r="R564" s="145" t="s">
        <v>567</v>
      </c>
      <c r="V564">
        <v>7369</v>
      </c>
      <c r="W564" s="83" t="s">
        <v>101</v>
      </c>
      <c r="X564" s="83" t="s">
        <v>103</v>
      </c>
      <c r="Y564" t="s">
        <v>2526</v>
      </c>
      <c r="Z564" s="83" t="s">
        <v>102</v>
      </c>
      <c r="AA564" s="83" t="s">
        <v>102</v>
      </c>
      <c r="AB564" t="s">
        <v>3513</v>
      </c>
      <c r="AC564" s="83" t="s">
        <v>3987</v>
      </c>
      <c r="AD564" s="83" t="s">
        <v>144</v>
      </c>
      <c r="AE564" s="83" t="s">
        <v>105</v>
      </c>
      <c r="AF564" t="s">
        <v>2526</v>
      </c>
      <c r="AG564" s="83" t="s">
        <v>102</v>
      </c>
      <c r="AH564" s="83" t="s">
        <v>102</v>
      </c>
      <c r="AI564" t="s">
        <v>3513</v>
      </c>
      <c r="AJ564" s="83" t="s">
        <v>3987</v>
      </c>
      <c r="AK564" s="83" t="s">
        <v>144</v>
      </c>
      <c r="AL564" s="83" t="s">
        <v>105</v>
      </c>
      <c r="AM564" s="87" t="s">
        <v>106</v>
      </c>
      <c r="AN564" t="s">
        <v>2526</v>
      </c>
      <c r="AO564" t="s">
        <v>3513</v>
      </c>
      <c r="AP564" s="83" t="s">
        <v>3987</v>
      </c>
      <c r="AQ564" s="83" t="s">
        <v>111</v>
      </c>
      <c r="AR564" s="87" t="s">
        <v>106</v>
      </c>
      <c r="AT564" s="83" t="s">
        <v>107</v>
      </c>
      <c r="AU564" s="146" t="s">
        <v>107</v>
      </c>
      <c r="AV564" s="146" t="s">
        <v>107</v>
      </c>
      <c r="AX564" s="110" t="s">
        <v>107</v>
      </c>
      <c r="AY564" s="111"/>
      <c r="AZ564" s="112">
        <f t="shared" ca="1" si="36"/>
        <v>4085</v>
      </c>
      <c r="BA564" s="136">
        <f t="shared" ca="1" si="37"/>
        <v>8</v>
      </c>
      <c r="BB564" s="114" t="s">
        <v>134</v>
      </c>
      <c r="BC564" s="114" t="s">
        <v>108</v>
      </c>
      <c r="BD564" s="114"/>
      <c r="BE564" s="115" t="s">
        <v>102</v>
      </c>
      <c r="BF564" s="115" t="s">
        <v>102</v>
      </c>
      <c r="BG564" s="115" t="s">
        <v>102</v>
      </c>
      <c r="BH564" s="115" t="s">
        <v>102</v>
      </c>
      <c r="BI564" s="116"/>
      <c r="BJ564" s="117" t="s">
        <v>109</v>
      </c>
      <c r="BK564" s="117" t="s">
        <v>109</v>
      </c>
      <c r="BL564" s="83">
        <f t="shared" ca="1" si="38"/>
        <v>8</v>
      </c>
      <c r="BM564" s="83" t="s">
        <v>108</v>
      </c>
      <c r="BN564" s="83">
        <v>0</v>
      </c>
      <c r="BO564" s="83" t="s">
        <v>108</v>
      </c>
      <c r="BP564" s="83">
        <v>-969205</v>
      </c>
      <c r="BQ564" s="83" t="s">
        <v>312</v>
      </c>
      <c r="BR564" s="83" t="s">
        <v>153</v>
      </c>
      <c r="BS564" s="83" t="s">
        <v>499</v>
      </c>
      <c r="BT564" s="83">
        <v>-969205</v>
      </c>
      <c r="BU564" s="83" t="s">
        <v>312</v>
      </c>
      <c r="BV564" s="83" t="s">
        <v>153</v>
      </c>
      <c r="BW564" s="83" t="s">
        <v>499</v>
      </c>
      <c r="BY564" s="136">
        <v>0</v>
      </c>
      <c r="BZ564" s="136">
        <v>0</v>
      </c>
      <c r="CA564" s="136">
        <v>0</v>
      </c>
      <c r="CB564" s="136">
        <v>0</v>
      </c>
      <c r="CD564" s="136">
        <v>0</v>
      </c>
      <c r="CE564" s="136">
        <v>0</v>
      </c>
      <c r="CF564" s="136">
        <v>0</v>
      </c>
      <c r="CG564" s="136">
        <v>0</v>
      </c>
      <c r="CH564" s="136">
        <v>0</v>
      </c>
      <c r="CI564" s="136">
        <v>0</v>
      </c>
      <c r="CJ564" s="136">
        <v>0</v>
      </c>
      <c r="CK564" s="138">
        <v>0</v>
      </c>
      <c r="CL564" s="138">
        <v>0</v>
      </c>
      <c r="CM564" s="136">
        <v>0</v>
      </c>
      <c r="CN564" s="136">
        <v>0</v>
      </c>
      <c r="CO564" s="85">
        <v>43737</v>
      </c>
      <c r="CP564" s="83" t="s">
        <v>4610</v>
      </c>
      <c r="CQ564" s="83" t="s">
        <v>102</v>
      </c>
      <c r="CR564" s="83" t="s">
        <v>482</v>
      </c>
      <c r="CS564" s="83">
        <v>559</v>
      </c>
      <c r="CT564" s="83" t="s">
        <v>483</v>
      </c>
      <c r="CU564" s="83">
        <v>1</v>
      </c>
      <c r="CV564" s="83">
        <v>0</v>
      </c>
      <c r="CW564" s="83">
        <v>0</v>
      </c>
      <c r="CX564" s="83" t="s">
        <v>109</v>
      </c>
      <c r="CY564" s="83" t="s">
        <v>583</v>
      </c>
      <c r="CZ564" s="83">
        <v>0</v>
      </c>
      <c r="DA564" s="83">
        <v>0</v>
      </c>
      <c r="DB564" s="83">
        <f t="shared" si="35"/>
        <v>0</v>
      </c>
      <c r="DC564" s="83" t="s">
        <v>497</v>
      </c>
      <c r="DE564" s="136">
        <v>1</v>
      </c>
      <c r="DF564" s="136">
        <v>1</v>
      </c>
      <c r="DG564" s="215" t="s">
        <v>269</v>
      </c>
      <c r="DH564" s="136">
        <v>1</v>
      </c>
      <c r="DI564" s="136">
        <v>1</v>
      </c>
      <c r="DJ564" s="215" t="s">
        <v>269</v>
      </c>
      <c r="EE564" s="136" t="b">
        <v>1</v>
      </c>
      <c r="EF564" s="136" t="b">
        <v>1</v>
      </c>
      <c r="EG564" s="136" t="b">
        <v>1</v>
      </c>
      <c r="EH564" s="136" t="b">
        <v>1</v>
      </c>
      <c r="EL564" s="215" t="s">
        <v>269</v>
      </c>
    </row>
    <row r="565" spans="1:142" ht="60" customHeight="1" x14ac:dyDescent="0.55000000000000004">
      <c r="A565" s="83" t="s">
        <v>130</v>
      </c>
      <c r="B565" s="83" t="s">
        <v>98</v>
      </c>
      <c r="C565">
        <v>911016</v>
      </c>
      <c r="D565" t="s">
        <v>1206</v>
      </c>
      <c r="E565" t="s">
        <v>1206</v>
      </c>
      <c r="F565" s="83" t="s">
        <v>108</v>
      </c>
      <c r="G565" s="213">
        <v>40095</v>
      </c>
      <c r="H565" s="83" t="s">
        <v>102</v>
      </c>
      <c r="I565" s="213">
        <v>43285</v>
      </c>
      <c r="J565" s="83" t="s">
        <v>228</v>
      </c>
      <c r="K565" s="214">
        <v>764631155481</v>
      </c>
      <c r="L565" s="83" t="s">
        <v>135</v>
      </c>
      <c r="M565" s="213">
        <v>43677</v>
      </c>
      <c r="N565">
        <v>518765</v>
      </c>
      <c r="O565" s="145" t="s">
        <v>567</v>
      </c>
      <c r="P565" s="145" t="s">
        <v>99</v>
      </c>
      <c r="Q565" s="145" t="s">
        <v>100</v>
      </c>
      <c r="R565" s="145" t="s">
        <v>567</v>
      </c>
      <c r="V565">
        <v>8887</v>
      </c>
      <c r="W565" s="83" t="s">
        <v>101</v>
      </c>
      <c r="X565" s="83" t="s">
        <v>103</v>
      </c>
      <c r="Y565" t="s">
        <v>2527</v>
      </c>
      <c r="Z565" s="83" t="s">
        <v>102</v>
      </c>
      <c r="AA565" s="83" t="s">
        <v>102</v>
      </c>
      <c r="AB565" t="s">
        <v>3514</v>
      </c>
      <c r="AC565" s="83" t="s">
        <v>3988</v>
      </c>
      <c r="AD565" s="83" t="s">
        <v>144</v>
      </c>
      <c r="AE565" s="83" t="s">
        <v>105</v>
      </c>
      <c r="AF565" t="s">
        <v>2527</v>
      </c>
      <c r="AG565" s="83" t="s">
        <v>102</v>
      </c>
      <c r="AH565" s="83" t="s">
        <v>102</v>
      </c>
      <c r="AI565" t="s">
        <v>3514</v>
      </c>
      <c r="AJ565" s="83" t="s">
        <v>3988</v>
      </c>
      <c r="AK565" s="83" t="s">
        <v>144</v>
      </c>
      <c r="AL565" s="83" t="s">
        <v>105</v>
      </c>
      <c r="AM565" s="87" t="s">
        <v>106</v>
      </c>
      <c r="AN565" t="s">
        <v>2527</v>
      </c>
      <c r="AO565" t="s">
        <v>3514</v>
      </c>
      <c r="AP565" s="83" t="s">
        <v>3988</v>
      </c>
      <c r="AQ565" s="83" t="s">
        <v>144</v>
      </c>
      <c r="AR565" s="87" t="s">
        <v>106</v>
      </c>
      <c r="AT565" s="83" t="s">
        <v>107</v>
      </c>
      <c r="AU565" s="146" t="s">
        <v>107</v>
      </c>
      <c r="AV565" s="146" t="s">
        <v>107</v>
      </c>
      <c r="AX565" s="110" t="s">
        <v>107</v>
      </c>
      <c r="AY565" s="111"/>
      <c r="AZ565" s="112">
        <f t="shared" ca="1" si="36"/>
        <v>5734</v>
      </c>
      <c r="BA565" s="136">
        <f t="shared" ca="1" si="37"/>
        <v>54</v>
      </c>
      <c r="BB565" s="114" t="s">
        <v>134</v>
      </c>
      <c r="BC565" s="114" t="s">
        <v>108</v>
      </c>
      <c r="BD565" s="114"/>
      <c r="BE565" s="115" t="s">
        <v>102</v>
      </c>
      <c r="BF565" s="115" t="s">
        <v>102</v>
      </c>
      <c r="BG565" s="115" t="s">
        <v>102</v>
      </c>
      <c r="BH565" s="115" t="s">
        <v>102</v>
      </c>
      <c r="BI565" s="116"/>
      <c r="BJ565" s="117" t="s">
        <v>109</v>
      </c>
      <c r="BK565" s="117" t="s">
        <v>109</v>
      </c>
      <c r="BL565" s="83">
        <f t="shared" ca="1" si="38"/>
        <v>7</v>
      </c>
      <c r="BM565" s="83" t="s">
        <v>108</v>
      </c>
      <c r="BN565" s="83">
        <v>0</v>
      </c>
      <c r="BO565" s="83" t="s">
        <v>108</v>
      </c>
      <c r="BP565" s="83">
        <v>-970940</v>
      </c>
      <c r="BQ565" s="83" t="s">
        <v>198</v>
      </c>
      <c r="BR565" s="83" t="s">
        <v>164</v>
      </c>
      <c r="BS565" s="83" t="s">
        <v>499</v>
      </c>
      <c r="BT565" s="83">
        <v>-970940</v>
      </c>
      <c r="BU565" s="83" t="s">
        <v>198</v>
      </c>
      <c r="BV565" s="83" t="s">
        <v>164</v>
      </c>
      <c r="BW565" s="83" t="s">
        <v>499</v>
      </c>
      <c r="BY565" s="136">
        <v>0</v>
      </c>
      <c r="BZ565" s="136">
        <v>0</v>
      </c>
      <c r="CA565" s="136">
        <v>0</v>
      </c>
      <c r="CB565" s="136">
        <v>0</v>
      </c>
      <c r="CD565" s="136">
        <v>0</v>
      </c>
      <c r="CE565" s="136">
        <v>0</v>
      </c>
      <c r="CF565" s="136">
        <v>0</v>
      </c>
      <c r="CG565" s="136">
        <v>0</v>
      </c>
      <c r="CH565" s="136">
        <v>0</v>
      </c>
      <c r="CI565" s="136">
        <v>0</v>
      </c>
      <c r="CJ565" s="136">
        <v>0</v>
      </c>
      <c r="CK565" s="138">
        <v>0</v>
      </c>
      <c r="CL565" s="138">
        <v>0</v>
      </c>
      <c r="CM565" s="136">
        <v>0</v>
      </c>
      <c r="CN565" s="136">
        <v>0</v>
      </c>
      <c r="CO565" s="85">
        <v>43738</v>
      </c>
      <c r="CP565" s="83" t="s">
        <v>4611</v>
      </c>
      <c r="CQ565" s="83" t="s">
        <v>102</v>
      </c>
      <c r="CR565" s="83" t="s">
        <v>482</v>
      </c>
      <c r="CS565" s="83">
        <v>560</v>
      </c>
      <c r="CT565" s="83" t="s">
        <v>483</v>
      </c>
      <c r="CU565" s="83">
        <v>1</v>
      </c>
      <c r="CV565" s="83">
        <v>0</v>
      </c>
      <c r="CW565" s="83">
        <v>0</v>
      </c>
      <c r="CX565" s="83" t="s">
        <v>109</v>
      </c>
      <c r="CY565" s="83" t="s">
        <v>583</v>
      </c>
      <c r="CZ565" s="83">
        <v>0</v>
      </c>
      <c r="DA565" s="83">
        <v>0</v>
      </c>
      <c r="DB565" s="83">
        <f t="shared" si="35"/>
        <v>0</v>
      </c>
      <c r="DC565" s="83" t="s">
        <v>497</v>
      </c>
      <c r="DE565" s="136">
        <v>1</v>
      </c>
      <c r="DF565" s="136">
        <v>1</v>
      </c>
      <c r="DG565" s="215" t="s">
        <v>269</v>
      </c>
      <c r="DH565" s="136">
        <v>1</v>
      </c>
      <c r="DI565" s="136">
        <v>1</v>
      </c>
      <c r="DJ565" s="215" t="s">
        <v>269</v>
      </c>
      <c r="EE565" s="136" t="b">
        <v>1</v>
      </c>
      <c r="EF565" s="136" t="b">
        <v>1</v>
      </c>
      <c r="EG565" s="136" t="b">
        <v>1</v>
      </c>
      <c r="EH565" s="136" t="b">
        <v>1</v>
      </c>
      <c r="EL565" s="215" t="s">
        <v>269</v>
      </c>
    </row>
    <row r="566" spans="1:142" ht="60" customHeight="1" x14ac:dyDescent="0.55000000000000004">
      <c r="A566" s="83" t="s">
        <v>130</v>
      </c>
      <c r="B566" s="83" t="s">
        <v>98</v>
      </c>
      <c r="C566">
        <v>487125</v>
      </c>
      <c r="D566" t="s">
        <v>1207</v>
      </c>
      <c r="E566" t="s">
        <v>1207</v>
      </c>
      <c r="F566" s="83" t="s">
        <v>108</v>
      </c>
      <c r="G566" s="213">
        <v>39811</v>
      </c>
      <c r="H566" s="83" t="s">
        <v>102</v>
      </c>
      <c r="I566" s="213">
        <v>43165</v>
      </c>
      <c r="J566" s="83" t="s">
        <v>228</v>
      </c>
      <c r="K566" s="214">
        <v>512057833277</v>
      </c>
      <c r="L566" s="83" t="s">
        <v>97</v>
      </c>
      <c r="M566" s="213">
        <v>43637</v>
      </c>
      <c r="N566">
        <v>456073</v>
      </c>
      <c r="O566" s="145" t="s">
        <v>567</v>
      </c>
      <c r="P566" s="145" t="s">
        <v>99</v>
      </c>
      <c r="Q566" s="145" t="s">
        <v>100</v>
      </c>
      <c r="R566" s="145" t="s">
        <v>567</v>
      </c>
      <c r="V566">
        <v>1034</v>
      </c>
      <c r="W566" s="83" t="s">
        <v>1821</v>
      </c>
      <c r="X566" s="83" t="s">
        <v>103</v>
      </c>
      <c r="Y566" t="s">
        <v>2528</v>
      </c>
      <c r="Z566" s="83" t="s">
        <v>102</v>
      </c>
      <c r="AA566" s="83" t="s">
        <v>102</v>
      </c>
      <c r="AB566" t="s">
        <v>3515</v>
      </c>
      <c r="AC566" s="83" t="s">
        <v>3989</v>
      </c>
      <c r="AD566" s="83" t="s">
        <v>111</v>
      </c>
      <c r="AE566" s="83" t="s">
        <v>105</v>
      </c>
      <c r="AF566" t="s">
        <v>2528</v>
      </c>
      <c r="AG566" s="83" t="s">
        <v>102</v>
      </c>
      <c r="AH566" s="83" t="s">
        <v>102</v>
      </c>
      <c r="AI566" t="s">
        <v>3515</v>
      </c>
      <c r="AJ566" s="83" t="s">
        <v>3989</v>
      </c>
      <c r="AK566" s="83" t="s">
        <v>111</v>
      </c>
      <c r="AL566" s="83" t="s">
        <v>105</v>
      </c>
      <c r="AM566" s="87" t="s">
        <v>106</v>
      </c>
      <c r="AN566" t="s">
        <v>2528</v>
      </c>
      <c r="AO566" t="s">
        <v>3515</v>
      </c>
      <c r="AP566" s="83" t="s">
        <v>3989</v>
      </c>
      <c r="AQ566" s="83" t="s">
        <v>144</v>
      </c>
      <c r="AR566" s="87" t="s">
        <v>106</v>
      </c>
      <c r="AT566" s="83" t="s">
        <v>107</v>
      </c>
      <c r="AU566" s="146" t="s">
        <v>107</v>
      </c>
      <c r="AV566" s="146" t="s">
        <v>107</v>
      </c>
      <c r="AX566" s="110" t="s">
        <v>107</v>
      </c>
      <c r="AY566" s="111"/>
      <c r="AZ566" s="112">
        <f t="shared" ca="1" si="36"/>
        <v>9331</v>
      </c>
      <c r="BA566" s="136">
        <f t="shared" ca="1" si="37"/>
        <v>71</v>
      </c>
      <c r="BB566" s="114" t="s">
        <v>136</v>
      </c>
      <c r="BC566" s="114" t="s">
        <v>108</v>
      </c>
      <c r="BD566" s="114"/>
      <c r="BE566" s="115" t="s">
        <v>102</v>
      </c>
      <c r="BF566" s="115" t="s">
        <v>102</v>
      </c>
      <c r="BG566" s="115" t="s">
        <v>102</v>
      </c>
      <c r="BH566" s="115" t="s">
        <v>102</v>
      </c>
      <c r="BI566" s="116"/>
      <c r="BJ566" s="117" t="s">
        <v>109</v>
      </c>
      <c r="BK566" s="117" t="s">
        <v>109</v>
      </c>
      <c r="BL566" s="83">
        <f t="shared" ca="1" si="38"/>
        <v>93</v>
      </c>
      <c r="BM566" s="83" t="s">
        <v>270</v>
      </c>
      <c r="BN566" s="83">
        <v>0</v>
      </c>
      <c r="BO566" s="83" t="s">
        <v>108</v>
      </c>
      <c r="BP566" s="83">
        <v>-972675</v>
      </c>
      <c r="BQ566" s="83" t="s">
        <v>381</v>
      </c>
      <c r="BR566" s="83" t="s">
        <v>157</v>
      </c>
      <c r="BS566" s="83" t="s">
        <v>502</v>
      </c>
      <c r="BT566" s="83">
        <v>-972675</v>
      </c>
      <c r="BU566" s="83" t="s">
        <v>381</v>
      </c>
      <c r="BV566" s="83" t="s">
        <v>157</v>
      </c>
      <c r="BW566" s="83" t="s">
        <v>502</v>
      </c>
      <c r="BY566" s="136">
        <v>0</v>
      </c>
      <c r="BZ566" s="136">
        <v>0</v>
      </c>
      <c r="CA566" s="136">
        <v>0</v>
      </c>
      <c r="CB566" s="136">
        <v>0</v>
      </c>
      <c r="CD566" s="136">
        <v>0</v>
      </c>
      <c r="CE566" s="136">
        <v>0</v>
      </c>
      <c r="CF566" s="136">
        <v>0</v>
      </c>
      <c r="CG566" s="136">
        <v>0</v>
      </c>
      <c r="CH566" s="136">
        <v>0</v>
      </c>
      <c r="CI566" s="136">
        <v>0</v>
      </c>
      <c r="CJ566" s="136">
        <v>0</v>
      </c>
      <c r="CK566" s="138">
        <v>0</v>
      </c>
      <c r="CL566" s="138">
        <v>0</v>
      </c>
      <c r="CM566" s="136">
        <v>0</v>
      </c>
      <c r="CN566" s="136">
        <v>0</v>
      </c>
      <c r="CO566" s="85">
        <v>43739</v>
      </c>
      <c r="CP566" s="83" t="s">
        <v>4612</v>
      </c>
      <c r="CQ566" s="83" t="s">
        <v>102</v>
      </c>
      <c r="CR566" s="83" t="s">
        <v>482</v>
      </c>
      <c r="CS566" s="83">
        <v>561</v>
      </c>
      <c r="CT566" s="83" t="s">
        <v>483</v>
      </c>
      <c r="CU566" s="83">
        <v>1</v>
      </c>
      <c r="CV566" s="83">
        <v>0</v>
      </c>
      <c r="CW566" s="83">
        <v>0</v>
      </c>
      <c r="CX566" s="83" t="s">
        <v>109</v>
      </c>
      <c r="CY566" s="83" t="s">
        <v>583</v>
      </c>
      <c r="CZ566" s="83">
        <v>0</v>
      </c>
      <c r="DA566" s="83">
        <v>0</v>
      </c>
      <c r="DB566" s="83">
        <f t="shared" si="35"/>
        <v>0</v>
      </c>
      <c r="DC566" s="83" t="s">
        <v>497</v>
      </c>
      <c r="DE566" s="136">
        <v>1</v>
      </c>
      <c r="DF566" s="136">
        <v>1</v>
      </c>
      <c r="DG566" s="215" t="s">
        <v>269</v>
      </c>
      <c r="DH566" s="136">
        <v>1</v>
      </c>
      <c r="DI566" s="136">
        <v>1</v>
      </c>
      <c r="DJ566" s="215" t="s">
        <v>269</v>
      </c>
      <c r="EE566" s="136" t="b">
        <v>1</v>
      </c>
      <c r="EF566" s="136" t="b">
        <v>1</v>
      </c>
      <c r="EG566" s="136" t="b">
        <v>1</v>
      </c>
      <c r="EH566" s="136" t="b">
        <v>1</v>
      </c>
      <c r="EL566" s="215" t="s">
        <v>269</v>
      </c>
    </row>
    <row r="567" spans="1:142" ht="60" customHeight="1" x14ac:dyDescent="0.55000000000000004">
      <c r="A567" s="83" t="s">
        <v>130</v>
      </c>
      <c r="B567" s="83" t="s">
        <v>98</v>
      </c>
      <c r="C567">
        <v>665554</v>
      </c>
      <c r="D567" t="s">
        <v>1139</v>
      </c>
      <c r="E567" t="s">
        <v>1139</v>
      </c>
      <c r="F567" s="83" t="s">
        <v>108</v>
      </c>
      <c r="G567" s="213">
        <v>40080</v>
      </c>
      <c r="H567" s="83" t="s">
        <v>102</v>
      </c>
      <c r="I567" s="213">
        <v>43133</v>
      </c>
      <c r="J567" s="83" t="s">
        <v>228</v>
      </c>
      <c r="K567" s="214">
        <v>294995481536</v>
      </c>
      <c r="L567" s="83" t="s">
        <v>126</v>
      </c>
      <c r="M567" s="213">
        <v>43763</v>
      </c>
      <c r="N567">
        <v>942341</v>
      </c>
      <c r="O567" s="145" t="s">
        <v>567</v>
      </c>
      <c r="P567" s="145" t="s">
        <v>99</v>
      </c>
      <c r="Q567" s="145" t="s">
        <v>100</v>
      </c>
      <c r="R567" s="145" t="s">
        <v>567</v>
      </c>
      <c r="V567">
        <v>3177</v>
      </c>
      <c r="W567" s="83" t="s">
        <v>101</v>
      </c>
      <c r="X567" s="83" t="s">
        <v>103</v>
      </c>
      <c r="Y567" t="s">
        <v>2529</v>
      </c>
      <c r="Z567" s="83" t="s">
        <v>102</v>
      </c>
      <c r="AA567" s="83" t="s">
        <v>102</v>
      </c>
      <c r="AB567" t="s">
        <v>3516</v>
      </c>
      <c r="AC567" s="83" t="s">
        <v>3990</v>
      </c>
      <c r="AD567" s="83" t="s">
        <v>144</v>
      </c>
      <c r="AE567" s="83" t="s">
        <v>105</v>
      </c>
      <c r="AF567" t="s">
        <v>2529</v>
      </c>
      <c r="AG567" s="83" t="s">
        <v>102</v>
      </c>
      <c r="AH567" s="83" t="s">
        <v>102</v>
      </c>
      <c r="AI567" t="s">
        <v>3516</v>
      </c>
      <c r="AJ567" s="83" t="s">
        <v>3990</v>
      </c>
      <c r="AK567" s="83" t="s">
        <v>144</v>
      </c>
      <c r="AL567" s="83" t="s">
        <v>105</v>
      </c>
      <c r="AM567" s="87" t="s">
        <v>106</v>
      </c>
      <c r="AN567" t="s">
        <v>2529</v>
      </c>
      <c r="AO567" t="s">
        <v>3516</v>
      </c>
      <c r="AP567" s="83" t="s">
        <v>3990</v>
      </c>
      <c r="AQ567" s="83" t="s">
        <v>111</v>
      </c>
      <c r="AR567" s="87" t="s">
        <v>106</v>
      </c>
      <c r="AT567" s="83" t="s">
        <v>107</v>
      </c>
      <c r="AU567" s="146" t="s">
        <v>107</v>
      </c>
      <c r="AV567" s="146" t="s">
        <v>107</v>
      </c>
      <c r="AX567" s="110" t="s">
        <v>107</v>
      </c>
      <c r="AY567" s="111"/>
      <c r="AZ567" s="112">
        <f t="shared" ca="1" si="36"/>
        <v>8695</v>
      </c>
      <c r="BA567" s="136">
        <f t="shared" ca="1" si="37"/>
        <v>92</v>
      </c>
      <c r="BB567" s="114" t="s">
        <v>134</v>
      </c>
      <c r="BC567" s="114" t="s">
        <v>108</v>
      </c>
      <c r="BD567" s="114"/>
      <c r="BE567" s="115" t="s">
        <v>102</v>
      </c>
      <c r="BF567" s="115" t="s">
        <v>102</v>
      </c>
      <c r="BG567" s="115" t="s">
        <v>102</v>
      </c>
      <c r="BH567" s="115" t="s">
        <v>102</v>
      </c>
      <c r="BI567" s="116"/>
      <c r="BJ567" s="117" t="s">
        <v>109</v>
      </c>
      <c r="BK567" s="117" t="s">
        <v>109</v>
      </c>
      <c r="BL567" s="83">
        <f t="shared" ca="1" si="38"/>
        <v>48</v>
      </c>
      <c r="BM567" s="83" t="s">
        <v>108</v>
      </c>
      <c r="BN567" s="83">
        <v>0</v>
      </c>
      <c r="BO567" s="83" t="s">
        <v>108</v>
      </c>
      <c r="BP567" s="83">
        <v>-974410</v>
      </c>
      <c r="BQ567" s="83" t="s">
        <v>312</v>
      </c>
      <c r="BR567" s="83" t="s">
        <v>153</v>
      </c>
      <c r="BS567" s="83" t="s">
        <v>499</v>
      </c>
      <c r="BT567" s="83">
        <v>-974410</v>
      </c>
      <c r="BU567" s="83" t="s">
        <v>312</v>
      </c>
      <c r="BV567" s="83" t="s">
        <v>153</v>
      </c>
      <c r="BW567" s="83" t="s">
        <v>499</v>
      </c>
      <c r="BY567" s="136">
        <v>0</v>
      </c>
      <c r="BZ567" s="136">
        <v>0</v>
      </c>
      <c r="CA567" s="136">
        <v>0</v>
      </c>
      <c r="CB567" s="136">
        <v>0</v>
      </c>
      <c r="CD567" s="136">
        <v>0</v>
      </c>
      <c r="CE567" s="136">
        <v>0</v>
      </c>
      <c r="CF567" s="136">
        <v>0</v>
      </c>
      <c r="CG567" s="136">
        <v>0</v>
      </c>
      <c r="CH567" s="136">
        <v>0</v>
      </c>
      <c r="CI567" s="136">
        <v>0</v>
      </c>
      <c r="CJ567" s="136">
        <v>0</v>
      </c>
      <c r="CK567" s="138">
        <v>0</v>
      </c>
      <c r="CL567" s="138">
        <v>0</v>
      </c>
      <c r="CM567" s="136">
        <v>0</v>
      </c>
      <c r="CN567" s="136">
        <v>0</v>
      </c>
      <c r="CO567" s="85">
        <v>43740</v>
      </c>
      <c r="CP567" s="83" t="s">
        <v>4613</v>
      </c>
      <c r="CQ567" s="83" t="s">
        <v>102</v>
      </c>
      <c r="CR567" s="83" t="s">
        <v>482</v>
      </c>
      <c r="CS567" s="83">
        <v>562</v>
      </c>
      <c r="CT567" s="83" t="s">
        <v>483</v>
      </c>
      <c r="CU567" s="83">
        <v>1</v>
      </c>
      <c r="CV567" s="83">
        <v>0</v>
      </c>
      <c r="CW567" s="83">
        <v>0</v>
      </c>
      <c r="CX567" s="83" t="s">
        <v>109</v>
      </c>
      <c r="CY567" s="83" t="s">
        <v>583</v>
      </c>
      <c r="CZ567" s="83">
        <v>0</v>
      </c>
      <c r="DA567" s="83">
        <v>0</v>
      </c>
      <c r="DB567" s="83">
        <f t="shared" si="35"/>
        <v>0</v>
      </c>
      <c r="DC567" s="83" t="s">
        <v>497</v>
      </c>
      <c r="DE567" s="136">
        <v>1</v>
      </c>
      <c r="DF567" s="136">
        <v>1</v>
      </c>
      <c r="DG567" s="215" t="s">
        <v>269</v>
      </c>
      <c r="DH567" s="136">
        <v>1</v>
      </c>
      <c r="DI567" s="136">
        <v>1</v>
      </c>
      <c r="DJ567" s="215" t="s">
        <v>269</v>
      </c>
      <c r="EE567" s="136" t="b">
        <v>1</v>
      </c>
      <c r="EF567" s="136" t="b">
        <v>1</v>
      </c>
      <c r="EG567" s="136" t="b">
        <v>1</v>
      </c>
      <c r="EH567" s="136" t="b">
        <v>1</v>
      </c>
      <c r="EL567" s="215" t="s">
        <v>269</v>
      </c>
    </row>
    <row r="568" spans="1:142" ht="60" customHeight="1" x14ac:dyDescent="0.55000000000000004">
      <c r="A568" s="83" t="s">
        <v>130</v>
      </c>
      <c r="B568" s="83" t="s">
        <v>98</v>
      </c>
      <c r="C568">
        <v>354803</v>
      </c>
      <c r="D568" t="s">
        <v>1208</v>
      </c>
      <c r="E568" t="s">
        <v>1208</v>
      </c>
      <c r="F568" s="83" t="s">
        <v>108</v>
      </c>
      <c r="G568" s="213">
        <v>34798</v>
      </c>
      <c r="H568" s="83" t="s">
        <v>102</v>
      </c>
      <c r="I568" s="213">
        <v>43403</v>
      </c>
      <c r="J568" s="83" t="s">
        <v>228</v>
      </c>
      <c r="K568" s="214">
        <v>109889645915</v>
      </c>
      <c r="L568" s="83" t="s">
        <v>135</v>
      </c>
      <c r="M568" s="213">
        <v>43635</v>
      </c>
      <c r="N568">
        <v>491997</v>
      </c>
      <c r="O568" s="145" t="s">
        <v>567</v>
      </c>
      <c r="P568" s="145" t="s">
        <v>99</v>
      </c>
      <c r="Q568" s="145" t="s">
        <v>100</v>
      </c>
      <c r="R568" s="145" t="s">
        <v>567</v>
      </c>
      <c r="V568">
        <v>9731</v>
      </c>
      <c r="W568" s="83" t="s">
        <v>101</v>
      </c>
      <c r="X568" s="83" t="s">
        <v>103</v>
      </c>
      <c r="Y568" t="s">
        <v>2530</v>
      </c>
      <c r="Z568" s="83" t="s">
        <v>102</v>
      </c>
      <c r="AA568" s="83" t="s">
        <v>102</v>
      </c>
      <c r="AB568" t="s">
        <v>3517</v>
      </c>
      <c r="AC568" s="83" t="s">
        <v>3991</v>
      </c>
      <c r="AD568" s="83" t="s">
        <v>144</v>
      </c>
      <c r="AE568" s="83" t="s">
        <v>105</v>
      </c>
      <c r="AF568" t="s">
        <v>2530</v>
      </c>
      <c r="AG568" s="83" t="s">
        <v>102</v>
      </c>
      <c r="AH568" s="83" t="s">
        <v>102</v>
      </c>
      <c r="AI568" t="s">
        <v>3517</v>
      </c>
      <c r="AJ568" s="83" t="s">
        <v>3991</v>
      </c>
      <c r="AK568" s="83" t="s">
        <v>144</v>
      </c>
      <c r="AL568" s="83" t="s">
        <v>105</v>
      </c>
      <c r="AM568" s="87" t="s">
        <v>106</v>
      </c>
      <c r="AN568" t="s">
        <v>2530</v>
      </c>
      <c r="AO568" t="s">
        <v>3517</v>
      </c>
      <c r="AP568" s="83" t="s">
        <v>3991</v>
      </c>
      <c r="AQ568" s="83" t="s">
        <v>144</v>
      </c>
      <c r="AR568" s="87" t="s">
        <v>106</v>
      </c>
      <c r="AT568" s="83" t="s">
        <v>107</v>
      </c>
      <c r="AU568" s="146" t="s">
        <v>107</v>
      </c>
      <c r="AV568" s="146" t="s">
        <v>107</v>
      </c>
      <c r="AX568" s="110" t="s">
        <v>107</v>
      </c>
      <c r="AY568" s="111"/>
      <c r="AZ568" s="112">
        <f t="shared" ca="1" si="36"/>
        <v>1967</v>
      </c>
      <c r="BA568" s="136">
        <f t="shared" ca="1" si="37"/>
        <v>79</v>
      </c>
      <c r="BB568" s="114" t="s">
        <v>134</v>
      </c>
      <c r="BC568" s="114" t="s">
        <v>108</v>
      </c>
      <c r="BD568" s="114"/>
      <c r="BE568" s="115" t="s">
        <v>102</v>
      </c>
      <c r="BF568" s="115" t="s">
        <v>102</v>
      </c>
      <c r="BG568" s="115" t="s">
        <v>102</v>
      </c>
      <c r="BH568" s="115" t="s">
        <v>102</v>
      </c>
      <c r="BI568" s="116"/>
      <c r="BJ568" s="117" t="s">
        <v>109</v>
      </c>
      <c r="BK568" s="117" t="s">
        <v>109</v>
      </c>
      <c r="BL568" s="83">
        <f t="shared" ca="1" si="38"/>
        <v>13</v>
      </c>
      <c r="BM568" s="83" t="s">
        <v>108</v>
      </c>
      <c r="BN568" s="83">
        <v>0</v>
      </c>
      <c r="BO568" s="83" t="s">
        <v>108</v>
      </c>
      <c r="BP568" s="83">
        <v>-976145</v>
      </c>
      <c r="BQ568" s="83" t="s">
        <v>198</v>
      </c>
      <c r="BR568" s="83" t="s">
        <v>164</v>
      </c>
      <c r="BS568" s="83" t="s">
        <v>499</v>
      </c>
      <c r="BT568" s="83">
        <v>-976145</v>
      </c>
      <c r="BU568" s="83" t="s">
        <v>198</v>
      </c>
      <c r="BV568" s="83" t="s">
        <v>164</v>
      </c>
      <c r="BW568" s="83" t="s">
        <v>499</v>
      </c>
      <c r="BY568" s="136">
        <v>0</v>
      </c>
      <c r="BZ568" s="136">
        <v>0</v>
      </c>
      <c r="CA568" s="136">
        <v>0</v>
      </c>
      <c r="CB568" s="136">
        <v>0</v>
      </c>
      <c r="CD568" s="136">
        <v>0</v>
      </c>
      <c r="CE568" s="136">
        <v>0</v>
      </c>
      <c r="CF568" s="136">
        <v>0</v>
      </c>
      <c r="CG568" s="136">
        <v>0</v>
      </c>
      <c r="CH568" s="136">
        <v>0</v>
      </c>
      <c r="CI568" s="136">
        <v>0</v>
      </c>
      <c r="CJ568" s="136">
        <v>0</v>
      </c>
      <c r="CK568" s="138">
        <v>0</v>
      </c>
      <c r="CL568" s="138">
        <v>0</v>
      </c>
      <c r="CM568" s="136">
        <v>0</v>
      </c>
      <c r="CN568" s="136">
        <v>0</v>
      </c>
      <c r="CO568" s="85">
        <v>43741</v>
      </c>
      <c r="CP568" s="83" t="s">
        <v>4614</v>
      </c>
      <c r="CQ568" s="83" t="s">
        <v>102</v>
      </c>
      <c r="CR568" s="83" t="s">
        <v>482</v>
      </c>
      <c r="CS568" s="83">
        <v>563</v>
      </c>
      <c r="CT568" s="83" t="s">
        <v>483</v>
      </c>
      <c r="CU568" s="83">
        <v>1</v>
      </c>
      <c r="CV568" s="83">
        <v>0</v>
      </c>
      <c r="CW568" s="83">
        <v>0</v>
      </c>
      <c r="CX568" s="83" t="s">
        <v>109</v>
      </c>
      <c r="CY568" s="83" t="s">
        <v>583</v>
      </c>
      <c r="CZ568" s="83">
        <v>0</v>
      </c>
      <c r="DA568" s="83">
        <v>0</v>
      </c>
      <c r="DB568" s="83">
        <f t="shared" si="35"/>
        <v>0</v>
      </c>
      <c r="DC568" s="83" t="s">
        <v>497</v>
      </c>
      <c r="DE568" s="136">
        <v>1</v>
      </c>
      <c r="DF568" s="136">
        <v>1</v>
      </c>
      <c r="DG568" s="215" t="s">
        <v>269</v>
      </c>
      <c r="DH568" s="136">
        <v>1</v>
      </c>
      <c r="DI568" s="136">
        <v>1</v>
      </c>
      <c r="DJ568" s="215" t="s">
        <v>269</v>
      </c>
      <c r="EE568" s="136" t="b">
        <v>1</v>
      </c>
      <c r="EF568" s="136" t="b">
        <v>1</v>
      </c>
      <c r="EG568" s="136" t="b">
        <v>1</v>
      </c>
      <c r="EH568" s="136" t="b">
        <v>1</v>
      </c>
      <c r="EL568" s="215" t="s">
        <v>269</v>
      </c>
    </row>
    <row r="569" spans="1:142" ht="60" customHeight="1" x14ac:dyDescent="0.55000000000000004">
      <c r="A569" s="83" t="s">
        <v>130</v>
      </c>
      <c r="B569" s="83" t="s">
        <v>98</v>
      </c>
      <c r="C569">
        <v>139600</v>
      </c>
      <c r="D569" t="s">
        <v>1209</v>
      </c>
      <c r="E569" t="s">
        <v>1209</v>
      </c>
      <c r="F569" s="83" t="s">
        <v>108</v>
      </c>
      <c r="G569" s="213">
        <v>30783</v>
      </c>
      <c r="H569" s="83" t="s">
        <v>102</v>
      </c>
      <c r="I569" s="213">
        <v>43271</v>
      </c>
      <c r="J569" s="83" t="s">
        <v>228</v>
      </c>
      <c r="K569" s="214">
        <v>420491967209</v>
      </c>
      <c r="L569" s="83" t="s">
        <v>97</v>
      </c>
      <c r="M569" s="213">
        <v>43481</v>
      </c>
      <c r="N569">
        <v>206853</v>
      </c>
      <c r="O569" s="145" t="s">
        <v>567</v>
      </c>
      <c r="P569" s="145" t="s">
        <v>99</v>
      </c>
      <c r="Q569" s="145" t="s">
        <v>100</v>
      </c>
      <c r="R569" s="145" t="s">
        <v>567</v>
      </c>
      <c r="V569">
        <v>1523</v>
      </c>
      <c r="W569" s="83" t="s">
        <v>1822</v>
      </c>
      <c r="X569" s="83" t="s">
        <v>103</v>
      </c>
      <c r="Y569" t="s">
        <v>2531</v>
      </c>
      <c r="Z569" s="83" t="s">
        <v>102</v>
      </c>
      <c r="AA569" s="83" t="s">
        <v>102</v>
      </c>
      <c r="AB569" t="s">
        <v>3518</v>
      </c>
      <c r="AC569" s="83" t="s">
        <v>3992</v>
      </c>
      <c r="AD569" s="83" t="s">
        <v>111</v>
      </c>
      <c r="AE569" s="83" t="s">
        <v>105</v>
      </c>
      <c r="AF569" t="s">
        <v>2531</v>
      </c>
      <c r="AG569" s="83" t="s">
        <v>102</v>
      </c>
      <c r="AH569" s="83" t="s">
        <v>102</v>
      </c>
      <c r="AI569" t="s">
        <v>3518</v>
      </c>
      <c r="AJ569" s="83" t="s">
        <v>3992</v>
      </c>
      <c r="AK569" s="83" t="s">
        <v>111</v>
      </c>
      <c r="AL569" s="83" t="s">
        <v>105</v>
      </c>
      <c r="AM569" s="87" t="s">
        <v>106</v>
      </c>
      <c r="AN569" t="s">
        <v>2531</v>
      </c>
      <c r="AO569" t="s">
        <v>3518</v>
      </c>
      <c r="AP569" s="83" t="s">
        <v>3992</v>
      </c>
      <c r="AQ569" s="83" t="s">
        <v>144</v>
      </c>
      <c r="AR569" s="87" t="s">
        <v>106</v>
      </c>
      <c r="AT569" s="83" t="s">
        <v>107</v>
      </c>
      <c r="AU569" s="146" t="s">
        <v>107</v>
      </c>
      <c r="AV569" s="146" t="s">
        <v>107</v>
      </c>
      <c r="AX569" s="110" t="s">
        <v>107</v>
      </c>
      <c r="AY569" s="111"/>
      <c r="AZ569" s="112">
        <f t="shared" ca="1" si="36"/>
        <v>3639</v>
      </c>
      <c r="BA569" s="136">
        <f t="shared" ca="1" si="37"/>
        <v>84</v>
      </c>
      <c r="BB569" s="114" t="s">
        <v>136</v>
      </c>
      <c r="BC569" s="114" t="s">
        <v>108</v>
      </c>
      <c r="BD569" s="114"/>
      <c r="BE569" s="115" t="s">
        <v>102</v>
      </c>
      <c r="BF569" s="115" t="s">
        <v>102</v>
      </c>
      <c r="BG569" s="115" t="s">
        <v>102</v>
      </c>
      <c r="BH569" s="115" t="s">
        <v>102</v>
      </c>
      <c r="BI569" s="116"/>
      <c r="BJ569" s="117" t="s">
        <v>109</v>
      </c>
      <c r="BK569" s="117" t="s">
        <v>109</v>
      </c>
      <c r="BL569" s="83">
        <f t="shared" ca="1" si="38"/>
        <v>79</v>
      </c>
      <c r="BM569" s="83" t="s">
        <v>270</v>
      </c>
      <c r="BN569" s="83">
        <v>0</v>
      </c>
      <c r="BO569" s="83" t="s">
        <v>108</v>
      </c>
      <c r="BP569" s="83">
        <v>-977880</v>
      </c>
      <c r="BQ569" s="83" t="s">
        <v>381</v>
      </c>
      <c r="BR569" s="83" t="s">
        <v>157</v>
      </c>
      <c r="BS569" s="83" t="s">
        <v>502</v>
      </c>
      <c r="BT569" s="83">
        <v>-977880</v>
      </c>
      <c r="BU569" s="83" t="s">
        <v>381</v>
      </c>
      <c r="BV569" s="83" t="s">
        <v>157</v>
      </c>
      <c r="BW569" s="83" t="s">
        <v>502</v>
      </c>
      <c r="BY569" s="136">
        <v>0</v>
      </c>
      <c r="BZ569" s="136">
        <v>0</v>
      </c>
      <c r="CA569" s="136">
        <v>0</v>
      </c>
      <c r="CB569" s="136">
        <v>0</v>
      </c>
      <c r="CD569" s="136">
        <v>0</v>
      </c>
      <c r="CE569" s="136">
        <v>0</v>
      </c>
      <c r="CF569" s="136">
        <v>0</v>
      </c>
      <c r="CG569" s="136">
        <v>0</v>
      </c>
      <c r="CH569" s="136">
        <v>0</v>
      </c>
      <c r="CI569" s="136">
        <v>0</v>
      </c>
      <c r="CJ569" s="136">
        <v>0</v>
      </c>
      <c r="CK569" s="138">
        <v>0</v>
      </c>
      <c r="CL569" s="138">
        <v>0</v>
      </c>
      <c r="CM569" s="136">
        <v>0</v>
      </c>
      <c r="CN569" s="136">
        <v>0</v>
      </c>
      <c r="CO569" s="85">
        <v>43742</v>
      </c>
      <c r="CP569" s="83" t="s">
        <v>4615</v>
      </c>
      <c r="CQ569" s="83" t="s">
        <v>102</v>
      </c>
      <c r="CR569" s="83" t="s">
        <v>482</v>
      </c>
      <c r="CS569" s="83">
        <v>564</v>
      </c>
      <c r="CT569" s="83" t="s">
        <v>483</v>
      </c>
      <c r="CU569" s="83">
        <v>1</v>
      </c>
      <c r="CV569" s="83">
        <v>0</v>
      </c>
      <c r="CW569" s="83">
        <v>0</v>
      </c>
      <c r="CX569" s="83" t="s">
        <v>109</v>
      </c>
      <c r="CY569" s="83" t="s">
        <v>583</v>
      </c>
      <c r="CZ569" s="83">
        <v>0</v>
      </c>
      <c r="DA569" s="83">
        <v>0</v>
      </c>
      <c r="DB569" s="83">
        <f t="shared" si="35"/>
        <v>0</v>
      </c>
      <c r="DC569" s="83" t="s">
        <v>497</v>
      </c>
      <c r="DE569" s="136">
        <v>1</v>
      </c>
      <c r="DF569" s="136">
        <v>1</v>
      </c>
      <c r="DG569" s="215" t="s">
        <v>269</v>
      </c>
      <c r="DH569" s="136">
        <v>1</v>
      </c>
      <c r="DI569" s="136">
        <v>1</v>
      </c>
      <c r="DJ569" s="215" t="s">
        <v>269</v>
      </c>
      <c r="EE569" s="136" t="b">
        <v>1</v>
      </c>
      <c r="EF569" s="136" t="b">
        <v>1</v>
      </c>
      <c r="EG569" s="136" t="b">
        <v>1</v>
      </c>
      <c r="EH569" s="136" t="b">
        <v>1</v>
      </c>
      <c r="EL569" s="215" t="s">
        <v>269</v>
      </c>
    </row>
    <row r="570" spans="1:142" ht="60" customHeight="1" x14ac:dyDescent="0.55000000000000004">
      <c r="A570" s="83" t="s">
        <v>130</v>
      </c>
      <c r="B570" s="83" t="s">
        <v>98</v>
      </c>
      <c r="C570">
        <v>997220</v>
      </c>
      <c r="D570" t="s">
        <v>747</v>
      </c>
      <c r="E570" t="s">
        <v>747</v>
      </c>
      <c r="F570" s="83" t="s">
        <v>108</v>
      </c>
      <c r="G570" s="213">
        <v>26356</v>
      </c>
      <c r="H570" s="83" t="s">
        <v>102</v>
      </c>
      <c r="I570" s="213">
        <v>43109</v>
      </c>
      <c r="J570" s="83" t="s">
        <v>228</v>
      </c>
      <c r="K570" s="214">
        <v>108565741817</v>
      </c>
      <c r="L570" s="83" t="s">
        <v>135</v>
      </c>
      <c r="M570" s="213">
        <v>43637</v>
      </c>
      <c r="N570">
        <v>903150</v>
      </c>
      <c r="O570" s="145" t="s">
        <v>567</v>
      </c>
      <c r="P570" s="145" t="s">
        <v>99</v>
      </c>
      <c r="Q570" s="145" t="s">
        <v>100</v>
      </c>
      <c r="R570" s="145" t="s">
        <v>567</v>
      </c>
      <c r="V570">
        <v>2634</v>
      </c>
      <c r="W570" s="83" t="s">
        <v>101</v>
      </c>
      <c r="X570" s="83" t="s">
        <v>103</v>
      </c>
      <c r="Y570" t="s">
        <v>2532</v>
      </c>
      <c r="Z570" s="83" t="s">
        <v>102</v>
      </c>
      <c r="AA570" s="83" t="s">
        <v>102</v>
      </c>
      <c r="AB570" t="s">
        <v>3519</v>
      </c>
      <c r="AC570" s="83" t="s">
        <v>3993</v>
      </c>
      <c r="AD570" s="83" t="s">
        <v>144</v>
      </c>
      <c r="AE570" s="83" t="s">
        <v>105</v>
      </c>
      <c r="AF570" t="s">
        <v>2532</v>
      </c>
      <c r="AG570" s="83" t="s">
        <v>102</v>
      </c>
      <c r="AH570" s="83" t="s">
        <v>102</v>
      </c>
      <c r="AI570" t="s">
        <v>3519</v>
      </c>
      <c r="AJ570" s="83" t="s">
        <v>3993</v>
      </c>
      <c r="AK570" s="83" t="s">
        <v>144</v>
      </c>
      <c r="AL570" s="83" t="s">
        <v>105</v>
      </c>
      <c r="AM570" s="87" t="s">
        <v>106</v>
      </c>
      <c r="AN570" t="s">
        <v>2532</v>
      </c>
      <c r="AO570" t="s">
        <v>3519</v>
      </c>
      <c r="AP570" s="83" t="s">
        <v>3993</v>
      </c>
      <c r="AQ570" s="83" t="s">
        <v>111</v>
      </c>
      <c r="AR570" s="87" t="s">
        <v>106</v>
      </c>
      <c r="AT570" s="83" t="s">
        <v>107</v>
      </c>
      <c r="AU570" s="146" t="s">
        <v>107</v>
      </c>
      <c r="AV570" s="146" t="s">
        <v>107</v>
      </c>
      <c r="AX570" s="110" t="s">
        <v>107</v>
      </c>
      <c r="AY570" s="111"/>
      <c r="AZ570" s="112">
        <f t="shared" ca="1" si="36"/>
        <v>1250</v>
      </c>
      <c r="BA570" s="136">
        <f t="shared" ca="1" si="37"/>
        <v>18</v>
      </c>
      <c r="BB570" s="114" t="s">
        <v>134</v>
      </c>
      <c r="BC570" s="114" t="s">
        <v>108</v>
      </c>
      <c r="BD570" s="114"/>
      <c r="BE570" s="115" t="s">
        <v>102</v>
      </c>
      <c r="BF570" s="115" t="s">
        <v>102</v>
      </c>
      <c r="BG570" s="115" t="s">
        <v>102</v>
      </c>
      <c r="BH570" s="115" t="s">
        <v>102</v>
      </c>
      <c r="BI570" s="116"/>
      <c r="BJ570" s="117" t="s">
        <v>109</v>
      </c>
      <c r="BK570" s="117" t="s">
        <v>109</v>
      </c>
      <c r="BL570" s="83">
        <f t="shared" ca="1" si="38"/>
        <v>9</v>
      </c>
      <c r="BM570" s="83" t="s">
        <v>108</v>
      </c>
      <c r="BN570" s="83">
        <v>0</v>
      </c>
      <c r="BO570" s="83" t="s">
        <v>108</v>
      </c>
      <c r="BP570" s="83">
        <v>-979615</v>
      </c>
      <c r="BQ570" s="83" t="s">
        <v>312</v>
      </c>
      <c r="BR570" s="83" t="s">
        <v>153</v>
      </c>
      <c r="BS570" s="83" t="s">
        <v>499</v>
      </c>
      <c r="BT570" s="83">
        <v>-979615</v>
      </c>
      <c r="BU570" s="83" t="s">
        <v>312</v>
      </c>
      <c r="BV570" s="83" t="s">
        <v>153</v>
      </c>
      <c r="BW570" s="83" t="s">
        <v>499</v>
      </c>
      <c r="BY570" s="136">
        <v>0</v>
      </c>
      <c r="BZ570" s="136">
        <v>0</v>
      </c>
      <c r="CA570" s="136">
        <v>0</v>
      </c>
      <c r="CB570" s="136">
        <v>0</v>
      </c>
      <c r="CD570" s="136">
        <v>0</v>
      </c>
      <c r="CE570" s="136">
        <v>0</v>
      </c>
      <c r="CF570" s="136">
        <v>0</v>
      </c>
      <c r="CG570" s="136">
        <v>0</v>
      </c>
      <c r="CH570" s="136">
        <v>0</v>
      </c>
      <c r="CI570" s="136">
        <v>0</v>
      </c>
      <c r="CJ570" s="136">
        <v>0</v>
      </c>
      <c r="CK570" s="138">
        <v>0</v>
      </c>
      <c r="CL570" s="138">
        <v>0</v>
      </c>
      <c r="CM570" s="136">
        <v>0</v>
      </c>
      <c r="CN570" s="136">
        <v>0</v>
      </c>
      <c r="CO570" s="85">
        <v>43743</v>
      </c>
      <c r="CP570" s="83" t="s">
        <v>4616</v>
      </c>
      <c r="CQ570" s="83" t="s">
        <v>102</v>
      </c>
      <c r="CR570" s="83" t="s">
        <v>482</v>
      </c>
      <c r="CS570" s="83">
        <v>565</v>
      </c>
      <c r="CT570" s="83" t="s">
        <v>483</v>
      </c>
      <c r="CU570" s="83">
        <v>1</v>
      </c>
      <c r="CV570" s="83">
        <v>0</v>
      </c>
      <c r="CW570" s="83">
        <v>0</v>
      </c>
      <c r="CX570" s="83" t="s">
        <v>109</v>
      </c>
      <c r="CY570" s="83" t="s">
        <v>583</v>
      </c>
      <c r="CZ570" s="83">
        <v>0</v>
      </c>
      <c r="DA570" s="83">
        <v>0</v>
      </c>
      <c r="DB570" s="83">
        <f t="shared" si="35"/>
        <v>0</v>
      </c>
      <c r="DC570" s="83" t="s">
        <v>497</v>
      </c>
      <c r="DE570" s="136">
        <v>1</v>
      </c>
      <c r="DF570" s="136">
        <v>1</v>
      </c>
      <c r="DG570" s="215" t="s">
        <v>269</v>
      </c>
      <c r="DH570" s="136">
        <v>1</v>
      </c>
      <c r="DI570" s="136">
        <v>1</v>
      </c>
      <c r="DJ570" s="215" t="s">
        <v>269</v>
      </c>
      <c r="EE570" s="136" t="b">
        <v>1</v>
      </c>
      <c r="EF570" s="136" t="b">
        <v>1</v>
      </c>
      <c r="EG570" s="136" t="b">
        <v>1</v>
      </c>
      <c r="EH570" s="136" t="b">
        <v>1</v>
      </c>
      <c r="EL570" s="215" t="s">
        <v>269</v>
      </c>
    </row>
    <row r="571" spans="1:142" ht="60" customHeight="1" x14ac:dyDescent="0.55000000000000004">
      <c r="A571" s="83" t="s">
        <v>130</v>
      </c>
      <c r="B571" s="83" t="s">
        <v>98</v>
      </c>
      <c r="C571">
        <v>404697</v>
      </c>
      <c r="D571" t="s">
        <v>1210</v>
      </c>
      <c r="E571" t="s">
        <v>1210</v>
      </c>
      <c r="F571" s="83" t="s">
        <v>108</v>
      </c>
      <c r="G571" s="213">
        <v>39858</v>
      </c>
      <c r="H571" s="83" t="s">
        <v>102</v>
      </c>
      <c r="I571" s="213">
        <v>43208</v>
      </c>
      <c r="J571" s="83" t="s">
        <v>228</v>
      </c>
      <c r="K571" s="214">
        <v>145772160956</v>
      </c>
      <c r="L571" s="83" t="s">
        <v>97</v>
      </c>
      <c r="M571" s="213">
        <v>43559</v>
      </c>
      <c r="N571">
        <v>338321</v>
      </c>
      <c r="O571" s="145" t="s">
        <v>567</v>
      </c>
      <c r="P571" s="145" t="s">
        <v>99</v>
      </c>
      <c r="Q571" s="145" t="s">
        <v>100</v>
      </c>
      <c r="R571" s="145" t="s">
        <v>567</v>
      </c>
      <c r="V571">
        <v>4416</v>
      </c>
      <c r="W571" s="83" t="s">
        <v>101</v>
      </c>
      <c r="X571" s="83" t="s">
        <v>103</v>
      </c>
      <c r="Y571" t="s">
        <v>2533</v>
      </c>
      <c r="Z571" s="83" t="s">
        <v>102</v>
      </c>
      <c r="AA571" s="83" t="s">
        <v>102</v>
      </c>
      <c r="AB571" t="s">
        <v>3059</v>
      </c>
      <c r="AC571" s="83" t="s">
        <v>3994</v>
      </c>
      <c r="AD571" s="83" t="s">
        <v>144</v>
      </c>
      <c r="AE571" s="83" t="s">
        <v>105</v>
      </c>
      <c r="AF571" t="s">
        <v>2533</v>
      </c>
      <c r="AG571" s="83" t="s">
        <v>102</v>
      </c>
      <c r="AH571" s="83" t="s">
        <v>102</v>
      </c>
      <c r="AI571" t="s">
        <v>3059</v>
      </c>
      <c r="AJ571" s="83" t="s">
        <v>3994</v>
      </c>
      <c r="AK571" s="83" t="s">
        <v>144</v>
      </c>
      <c r="AL571" s="83" t="s">
        <v>105</v>
      </c>
      <c r="AM571" s="87" t="s">
        <v>106</v>
      </c>
      <c r="AN571" t="s">
        <v>2533</v>
      </c>
      <c r="AO571" t="s">
        <v>3059</v>
      </c>
      <c r="AP571" s="83" t="s">
        <v>3994</v>
      </c>
      <c r="AQ571" s="83" t="s">
        <v>144</v>
      </c>
      <c r="AR571" s="87" t="s">
        <v>106</v>
      </c>
      <c r="AT571" s="83" t="s">
        <v>107</v>
      </c>
      <c r="AU571" s="146" t="s">
        <v>107</v>
      </c>
      <c r="AV571" s="146" t="s">
        <v>107</v>
      </c>
      <c r="AX571" s="110" t="s">
        <v>107</v>
      </c>
      <c r="AY571" s="111"/>
      <c r="AZ571" s="112">
        <f t="shared" ca="1" si="36"/>
        <v>1129</v>
      </c>
      <c r="BA571" s="136">
        <f t="shared" ca="1" si="37"/>
        <v>60</v>
      </c>
      <c r="BB571" s="114" t="s">
        <v>134</v>
      </c>
      <c r="BC571" s="114" t="s">
        <v>108</v>
      </c>
      <c r="BD571" s="114"/>
      <c r="BE571" s="115" t="s">
        <v>102</v>
      </c>
      <c r="BF571" s="115" t="s">
        <v>102</v>
      </c>
      <c r="BG571" s="115" t="s">
        <v>102</v>
      </c>
      <c r="BH571" s="115" t="s">
        <v>102</v>
      </c>
      <c r="BI571" s="116"/>
      <c r="BJ571" s="117" t="s">
        <v>109</v>
      </c>
      <c r="BK571" s="117" t="s">
        <v>109</v>
      </c>
      <c r="BL571" s="83">
        <f t="shared" ca="1" si="38"/>
        <v>90</v>
      </c>
      <c r="BM571" s="83" t="s">
        <v>108</v>
      </c>
      <c r="BN571" s="83">
        <v>0</v>
      </c>
      <c r="BO571" s="83" t="s">
        <v>108</v>
      </c>
      <c r="BP571" s="83">
        <v>-981350</v>
      </c>
      <c r="BQ571" s="83" t="s">
        <v>198</v>
      </c>
      <c r="BR571" s="83" t="s">
        <v>164</v>
      </c>
      <c r="BS571" s="83" t="s">
        <v>499</v>
      </c>
      <c r="BT571" s="83">
        <v>-981350</v>
      </c>
      <c r="BU571" s="83" t="s">
        <v>198</v>
      </c>
      <c r="BV571" s="83" t="s">
        <v>164</v>
      </c>
      <c r="BW571" s="83" t="s">
        <v>499</v>
      </c>
      <c r="BY571" s="136">
        <v>0</v>
      </c>
      <c r="BZ571" s="136">
        <v>0</v>
      </c>
      <c r="CA571" s="136">
        <v>0</v>
      </c>
      <c r="CB571" s="136">
        <v>0</v>
      </c>
      <c r="CD571" s="136">
        <v>0</v>
      </c>
      <c r="CE571" s="136">
        <v>0</v>
      </c>
      <c r="CF571" s="136">
        <v>0</v>
      </c>
      <c r="CG571" s="136">
        <v>0</v>
      </c>
      <c r="CH571" s="136">
        <v>0</v>
      </c>
      <c r="CI571" s="136">
        <v>0</v>
      </c>
      <c r="CJ571" s="136">
        <v>0</v>
      </c>
      <c r="CK571" s="138">
        <v>0</v>
      </c>
      <c r="CL571" s="138">
        <v>0</v>
      </c>
      <c r="CM571" s="136">
        <v>0</v>
      </c>
      <c r="CN571" s="136">
        <v>0</v>
      </c>
      <c r="CO571" s="85">
        <v>43744</v>
      </c>
      <c r="CP571" s="83" t="s">
        <v>4617</v>
      </c>
      <c r="CQ571" s="83" t="s">
        <v>102</v>
      </c>
      <c r="CR571" s="83" t="s">
        <v>482</v>
      </c>
      <c r="CS571" s="83">
        <v>566</v>
      </c>
      <c r="CT571" s="83" t="s">
        <v>483</v>
      </c>
      <c r="CU571" s="83">
        <v>1</v>
      </c>
      <c r="CV571" s="83">
        <v>0</v>
      </c>
      <c r="CW571" s="83">
        <v>0</v>
      </c>
      <c r="CX571" s="83" t="s">
        <v>109</v>
      </c>
      <c r="CY571" s="83" t="s">
        <v>583</v>
      </c>
      <c r="CZ571" s="83">
        <v>0</v>
      </c>
      <c r="DA571" s="83">
        <v>0</v>
      </c>
      <c r="DB571" s="83">
        <f t="shared" si="35"/>
        <v>0</v>
      </c>
      <c r="DC571" s="83" t="s">
        <v>497</v>
      </c>
      <c r="DE571" s="136">
        <v>1</v>
      </c>
      <c r="DF571" s="136">
        <v>1</v>
      </c>
      <c r="DG571" s="215" t="s">
        <v>269</v>
      </c>
      <c r="DH571" s="136">
        <v>1</v>
      </c>
      <c r="DI571" s="136">
        <v>1</v>
      </c>
      <c r="DJ571" s="215" t="s">
        <v>269</v>
      </c>
      <c r="EE571" s="136" t="b">
        <v>1</v>
      </c>
      <c r="EF571" s="136" t="b">
        <v>1</v>
      </c>
      <c r="EG571" s="136" t="b">
        <v>1</v>
      </c>
      <c r="EH571" s="136" t="b">
        <v>1</v>
      </c>
      <c r="EL571" s="215" t="s">
        <v>269</v>
      </c>
    </row>
    <row r="572" spans="1:142" ht="60" customHeight="1" x14ac:dyDescent="0.55000000000000004">
      <c r="A572" s="83" t="s">
        <v>130</v>
      </c>
      <c r="B572" s="83" t="s">
        <v>98</v>
      </c>
      <c r="C572">
        <v>799074</v>
      </c>
      <c r="D572" t="s">
        <v>1211</v>
      </c>
      <c r="E572" t="s">
        <v>1211</v>
      </c>
      <c r="F572" s="83" t="s">
        <v>108</v>
      </c>
      <c r="G572" s="213">
        <v>31800</v>
      </c>
      <c r="H572" s="83" t="s">
        <v>102</v>
      </c>
      <c r="I572" s="213">
        <v>43389</v>
      </c>
      <c r="J572" s="83" t="s">
        <v>228</v>
      </c>
      <c r="K572" s="214">
        <v>706115280603</v>
      </c>
      <c r="L572" s="83" t="s">
        <v>126</v>
      </c>
      <c r="M572" s="213">
        <v>43468</v>
      </c>
      <c r="N572">
        <v>885569</v>
      </c>
      <c r="O572" s="145" t="s">
        <v>567</v>
      </c>
      <c r="P572" s="145" t="s">
        <v>99</v>
      </c>
      <c r="Q572" s="145" t="s">
        <v>100</v>
      </c>
      <c r="R572" s="145" t="s">
        <v>567</v>
      </c>
      <c r="V572">
        <v>1966</v>
      </c>
      <c r="W572" s="83" t="s">
        <v>1823</v>
      </c>
      <c r="X572" s="83" t="s">
        <v>103</v>
      </c>
      <c r="Y572" t="s">
        <v>2534</v>
      </c>
      <c r="Z572" s="83" t="s">
        <v>102</v>
      </c>
      <c r="AA572" s="83" t="s">
        <v>102</v>
      </c>
      <c r="AB572" t="s">
        <v>3520</v>
      </c>
      <c r="AC572" s="83" t="s">
        <v>3995</v>
      </c>
      <c r="AD572" s="83" t="s">
        <v>111</v>
      </c>
      <c r="AE572" s="83" t="s">
        <v>105</v>
      </c>
      <c r="AF572" t="s">
        <v>2534</v>
      </c>
      <c r="AG572" s="83" t="s">
        <v>102</v>
      </c>
      <c r="AH572" s="83" t="s">
        <v>102</v>
      </c>
      <c r="AI572" t="s">
        <v>3520</v>
      </c>
      <c r="AJ572" s="83" t="s">
        <v>3995</v>
      </c>
      <c r="AK572" s="83" t="s">
        <v>111</v>
      </c>
      <c r="AL572" s="83" t="s">
        <v>105</v>
      </c>
      <c r="AM572" s="87" t="s">
        <v>106</v>
      </c>
      <c r="AN572" t="s">
        <v>2534</v>
      </c>
      <c r="AO572" t="s">
        <v>3520</v>
      </c>
      <c r="AP572" s="83" t="s">
        <v>3995</v>
      </c>
      <c r="AQ572" s="83" t="s">
        <v>144</v>
      </c>
      <c r="AR572" s="87" t="s">
        <v>106</v>
      </c>
      <c r="AT572" s="83" t="s">
        <v>107</v>
      </c>
      <c r="AU572" s="146" t="s">
        <v>107</v>
      </c>
      <c r="AV572" s="146" t="s">
        <v>107</v>
      </c>
      <c r="AX572" s="110" t="s">
        <v>107</v>
      </c>
      <c r="AY572" s="111"/>
      <c r="AZ572" s="112">
        <f t="shared" ca="1" si="36"/>
        <v>3400</v>
      </c>
      <c r="BA572" s="136">
        <f t="shared" ca="1" si="37"/>
        <v>25</v>
      </c>
      <c r="BB572" s="114" t="s">
        <v>136</v>
      </c>
      <c r="BC572" s="114" t="s">
        <v>108</v>
      </c>
      <c r="BD572" s="114"/>
      <c r="BE572" s="115" t="s">
        <v>102</v>
      </c>
      <c r="BF572" s="115" t="s">
        <v>102</v>
      </c>
      <c r="BG572" s="115" t="s">
        <v>102</v>
      </c>
      <c r="BH572" s="115" t="s">
        <v>102</v>
      </c>
      <c r="BI572" s="116"/>
      <c r="BJ572" s="117" t="s">
        <v>109</v>
      </c>
      <c r="BK572" s="117" t="s">
        <v>109</v>
      </c>
      <c r="BL572" s="83">
        <f t="shared" ca="1" si="38"/>
        <v>11</v>
      </c>
      <c r="BM572" s="83" t="s">
        <v>270</v>
      </c>
      <c r="BN572" s="83">
        <v>0</v>
      </c>
      <c r="BO572" s="83" t="s">
        <v>108</v>
      </c>
      <c r="BP572" s="83">
        <v>-983085</v>
      </c>
      <c r="BQ572" s="83" t="s">
        <v>381</v>
      </c>
      <c r="BR572" s="83" t="s">
        <v>157</v>
      </c>
      <c r="BS572" s="83" t="s">
        <v>502</v>
      </c>
      <c r="BT572" s="83">
        <v>-983085</v>
      </c>
      <c r="BU572" s="83" t="s">
        <v>381</v>
      </c>
      <c r="BV572" s="83" t="s">
        <v>157</v>
      </c>
      <c r="BW572" s="83" t="s">
        <v>502</v>
      </c>
      <c r="BY572" s="136">
        <v>0</v>
      </c>
      <c r="BZ572" s="136">
        <v>0</v>
      </c>
      <c r="CA572" s="136">
        <v>0</v>
      </c>
      <c r="CB572" s="136">
        <v>0</v>
      </c>
      <c r="CD572" s="136">
        <v>0</v>
      </c>
      <c r="CE572" s="136">
        <v>0</v>
      </c>
      <c r="CF572" s="136">
        <v>0</v>
      </c>
      <c r="CG572" s="136">
        <v>0</v>
      </c>
      <c r="CH572" s="136">
        <v>0</v>
      </c>
      <c r="CI572" s="136">
        <v>0</v>
      </c>
      <c r="CJ572" s="136">
        <v>0</v>
      </c>
      <c r="CK572" s="138">
        <v>0</v>
      </c>
      <c r="CL572" s="138">
        <v>0</v>
      </c>
      <c r="CM572" s="136">
        <v>0</v>
      </c>
      <c r="CN572" s="136">
        <v>0</v>
      </c>
      <c r="CO572" s="85">
        <v>43745</v>
      </c>
      <c r="CP572" s="83" t="s">
        <v>4618</v>
      </c>
      <c r="CQ572" s="83" t="s">
        <v>102</v>
      </c>
      <c r="CR572" s="83" t="s">
        <v>482</v>
      </c>
      <c r="CS572" s="83">
        <v>567</v>
      </c>
      <c r="CT572" s="83" t="s">
        <v>483</v>
      </c>
      <c r="CU572" s="83">
        <v>1</v>
      </c>
      <c r="CV572" s="83">
        <v>0</v>
      </c>
      <c r="CW572" s="83">
        <v>0</v>
      </c>
      <c r="CX572" s="83" t="s">
        <v>109</v>
      </c>
      <c r="CY572" s="83" t="s">
        <v>583</v>
      </c>
      <c r="CZ572" s="83">
        <v>0</v>
      </c>
      <c r="DA572" s="83">
        <v>0</v>
      </c>
      <c r="DB572" s="83">
        <f t="shared" si="35"/>
        <v>0</v>
      </c>
      <c r="DC572" s="83" t="s">
        <v>497</v>
      </c>
      <c r="DE572" s="136">
        <v>1</v>
      </c>
      <c r="DF572" s="136">
        <v>1</v>
      </c>
      <c r="DG572" s="215" t="s">
        <v>269</v>
      </c>
      <c r="DH572" s="136">
        <v>1</v>
      </c>
      <c r="DI572" s="136">
        <v>1</v>
      </c>
      <c r="DJ572" s="215" t="s">
        <v>269</v>
      </c>
      <c r="EE572" s="136" t="b">
        <v>1</v>
      </c>
      <c r="EF572" s="136" t="b">
        <v>1</v>
      </c>
      <c r="EG572" s="136" t="b">
        <v>1</v>
      </c>
      <c r="EH572" s="136" t="b">
        <v>1</v>
      </c>
      <c r="EL572" s="215" t="s">
        <v>269</v>
      </c>
    </row>
    <row r="573" spans="1:142" ht="60" customHeight="1" x14ac:dyDescent="0.55000000000000004">
      <c r="A573" s="83" t="s">
        <v>130</v>
      </c>
      <c r="B573" s="83" t="s">
        <v>98</v>
      </c>
      <c r="C573">
        <v>797397</v>
      </c>
      <c r="D573" t="s">
        <v>1212</v>
      </c>
      <c r="E573" t="s">
        <v>1212</v>
      </c>
      <c r="F573" s="83" t="s">
        <v>108</v>
      </c>
      <c r="G573" s="213">
        <v>40754</v>
      </c>
      <c r="H573" s="83" t="s">
        <v>102</v>
      </c>
      <c r="I573" s="213">
        <v>43334</v>
      </c>
      <c r="J573" s="83" t="s">
        <v>228</v>
      </c>
      <c r="K573" s="214">
        <v>653884324968</v>
      </c>
      <c r="L573" s="83" t="s">
        <v>135</v>
      </c>
      <c r="M573" s="213">
        <v>43597</v>
      </c>
      <c r="N573">
        <v>410233</v>
      </c>
      <c r="O573" s="145" t="s">
        <v>567</v>
      </c>
      <c r="P573" s="145" t="s">
        <v>99</v>
      </c>
      <c r="Q573" s="145" t="s">
        <v>100</v>
      </c>
      <c r="R573" s="145" t="s">
        <v>567</v>
      </c>
      <c r="V573">
        <v>8504</v>
      </c>
      <c r="W573" s="83" t="s">
        <v>101</v>
      </c>
      <c r="X573" s="83" t="s">
        <v>103</v>
      </c>
      <c r="Y573" t="s">
        <v>2535</v>
      </c>
      <c r="Z573" s="83" t="s">
        <v>102</v>
      </c>
      <c r="AA573" s="83" t="s">
        <v>102</v>
      </c>
      <c r="AB573" t="s">
        <v>3521</v>
      </c>
      <c r="AC573" s="83" t="s">
        <v>3996</v>
      </c>
      <c r="AD573" s="83" t="s">
        <v>144</v>
      </c>
      <c r="AE573" s="83" t="s">
        <v>105</v>
      </c>
      <c r="AF573" t="s">
        <v>2535</v>
      </c>
      <c r="AG573" s="83" t="s">
        <v>102</v>
      </c>
      <c r="AH573" s="83" t="s">
        <v>102</v>
      </c>
      <c r="AI573" t="s">
        <v>3521</v>
      </c>
      <c r="AJ573" s="83" t="s">
        <v>3996</v>
      </c>
      <c r="AK573" s="83" t="s">
        <v>144</v>
      </c>
      <c r="AL573" s="83" t="s">
        <v>105</v>
      </c>
      <c r="AM573" s="87" t="s">
        <v>106</v>
      </c>
      <c r="AN573" t="s">
        <v>2535</v>
      </c>
      <c r="AO573" t="s">
        <v>3521</v>
      </c>
      <c r="AP573" s="83" t="s">
        <v>3996</v>
      </c>
      <c r="AQ573" s="83" t="s">
        <v>111</v>
      </c>
      <c r="AR573" s="87" t="s">
        <v>106</v>
      </c>
      <c r="AT573" s="83" t="s">
        <v>107</v>
      </c>
      <c r="AU573" s="146" t="s">
        <v>107</v>
      </c>
      <c r="AV573" s="146" t="s">
        <v>107</v>
      </c>
      <c r="AX573" s="110" t="s">
        <v>107</v>
      </c>
      <c r="AY573" s="111"/>
      <c r="AZ573" s="112">
        <f t="shared" ca="1" si="36"/>
        <v>1561</v>
      </c>
      <c r="BA573" s="136">
        <f t="shared" ca="1" si="37"/>
        <v>16</v>
      </c>
      <c r="BB573" s="114" t="s">
        <v>134</v>
      </c>
      <c r="BC573" s="114" t="s">
        <v>108</v>
      </c>
      <c r="BD573" s="114"/>
      <c r="BE573" s="115" t="s">
        <v>102</v>
      </c>
      <c r="BF573" s="115" t="s">
        <v>102</v>
      </c>
      <c r="BG573" s="115" t="s">
        <v>102</v>
      </c>
      <c r="BH573" s="115" t="s">
        <v>102</v>
      </c>
      <c r="BI573" s="116"/>
      <c r="BJ573" s="117" t="s">
        <v>109</v>
      </c>
      <c r="BK573" s="117" t="s">
        <v>109</v>
      </c>
      <c r="BL573" s="83">
        <f t="shared" ca="1" si="38"/>
        <v>96</v>
      </c>
      <c r="BM573" s="83" t="s">
        <v>108</v>
      </c>
      <c r="BN573" s="83">
        <v>0</v>
      </c>
      <c r="BO573" s="83" t="s">
        <v>108</v>
      </c>
      <c r="BP573" s="83">
        <v>-984820</v>
      </c>
      <c r="BQ573" s="83" t="s">
        <v>312</v>
      </c>
      <c r="BR573" s="83" t="s">
        <v>153</v>
      </c>
      <c r="BS573" s="83" t="s">
        <v>499</v>
      </c>
      <c r="BT573" s="83">
        <v>-984820</v>
      </c>
      <c r="BU573" s="83" t="s">
        <v>312</v>
      </c>
      <c r="BV573" s="83" t="s">
        <v>153</v>
      </c>
      <c r="BW573" s="83" t="s">
        <v>499</v>
      </c>
      <c r="BY573" s="136">
        <v>0</v>
      </c>
      <c r="BZ573" s="136">
        <v>0</v>
      </c>
      <c r="CA573" s="136">
        <v>0</v>
      </c>
      <c r="CB573" s="136">
        <v>0</v>
      </c>
      <c r="CD573" s="136">
        <v>0</v>
      </c>
      <c r="CE573" s="136">
        <v>0</v>
      </c>
      <c r="CF573" s="136">
        <v>0</v>
      </c>
      <c r="CG573" s="136">
        <v>0</v>
      </c>
      <c r="CH573" s="136">
        <v>0</v>
      </c>
      <c r="CI573" s="136">
        <v>0</v>
      </c>
      <c r="CJ573" s="136">
        <v>0</v>
      </c>
      <c r="CK573" s="138">
        <v>0</v>
      </c>
      <c r="CL573" s="138">
        <v>0</v>
      </c>
      <c r="CM573" s="136">
        <v>0</v>
      </c>
      <c r="CN573" s="136">
        <v>0</v>
      </c>
      <c r="CO573" s="85">
        <v>43746</v>
      </c>
      <c r="CP573" s="83" t="s">
        <v>4619</v>
      </c>
      <c r="CQ573" s="83" t="s">
        <v>102</v>
      </c>
      <c r="CR573" s="83" t="s">
        <v>482</v>
      </c>
      <c r="CS573" s="83">
        <v>568</v>
      </c>
      <c r="CT573" s="83" t="s">
        <v>483</v>
      </c>
      <c r="CU573" s="83">
        <v>1</v>
      </c>
      <c r="CV573" s="83">
        <v>0</v>
      </c>
      <c r="CW573" s="83">
        <v>0</v>
      </c>
      <c r="CX573" s="83" t="s">
        <v>109</v>
      </c>
      <c r="CY573" s="83" t="s">
        <v>583</v>
      </c>
      <c r="CZ573" s="83">
        <v>0</v>
      </c>
      <c r="DA573" s="83">
        <v>0</v>
      </c>
      <c r="DB573" s="83">
        <f t="shared" si="35"/>
        <v>0</v>
      </c>
      <c r="DC573" s="83" t="s">
        <v>497</v>
      </c>
      <c r="DE573" s="136">
        <v>1</v>
      </c>
      <c r="DF573" s="136">
        <v>1</v>
      </c>
      <c r="DG573" s="215" t="s">
        <v>269</v>
      </c>
      <c r="DH573" s="136">
        <v>1</v>
      </c>
      <c r="DI573" s="136">
        <v>1</v>
      </c>
      <c r="DJ573" s="215" t="s">
        <v>269</v>
      </c>
      <c r="EE573" s="136" t="b">
        <v>1</v>
      </c>
      <c r="EF573" s="136" t="b">
        <v>1</v>
      </c>
      <c r="EG573" s="136" t="b">
        <v>1</v>
      </c>
      <c r="EH573" s="136" t="b">
        <v>1</v>
      </c>
      <c r="EL573" s="215" t="s">
        <v>269</v>
      </c>
    </row>
    <row r="574" spans="1:142" ht="60" customHeight="1" x14ac:dyDescent="0.55000000000000004">
      <c r="A574" s="83" t="s">
        <v>130</v>
      </c>
      <c r="B574" s="83" t="s">
        <v>98</v>
      </c>
      <c r="C574">
        <v>300083</v>
      </c>
      <c r="D574" t="s">
        <v>1213</v>
      </c>
      <c r="E574" t="s">
        <v>1213</v>
      </c>
      <c r="F574" s="83" t="s">
        <v>108</v>
      </c>
      <c r="G574" s="213">
        <v>42355</v>
      </c>
      <c r="H574" s="83" t="s">
        <v>102</v>
      </c>
      <c r="I574" s="213">
        <v>43215</v>
      </c>
      <c r="J574" s="83" t="s">
        <v>228</v>
      </c>
      <c r="K574" s="214">
        <v>534970446688</v>
      </c>
      <c r="L574" s="83" t="s">
        <v>97</v>
      </c>
      <c r="M574" s="213">
        <v>43509</v>
      </c>
      <c r="N574">
        <v>938567</v>
      </c>
      <c r="O574" s="145" t="s">
        <v>567</v>
      </c>
      <c r="P574" s="145" t="s">
        <v>99</v>
      </c>
      <c r="Q574" s="145" t="s">
        <v>100</v>
      </c>
      <c r="R574" s="145" t="s">
        <v>567</v>
      </c>
      <c r="V574">
        <v>6301</v>
      </c>
      <c r="W574" s="83" t="s">
        <v>101</v>
      </c>
      <c r="X574" s="83" t="s">
        <v>103</v>
      </c>
      <c r="Y574" t="s">
        <v>2536</v>
      </c>
      <c r="Z574" s="83" t="s">
        <v>102</v>
      </c>
      <c r="AA574" s="83" t="s">
        <v>102</v>
      </c>
      <c r="AB574" t="s">
        <v>3522</v>
      </c>
      <c r="AC574" s="83" t="s">
        <v>3997</v>
      </c>
      <c r="AD574" s="83" t="s">
        <v>144</v>
      </c>
      <c r="AE574" s="83" t="s">
        <v>105</v>
      </c>
      <c r="AF574" t="s">
        <v>2536</v>
      </c>
      <c r="AG574" s="83" t="s">
        <v>102</v>
      </c>
      <c r="AH574" s="83" t="s">
        <v>102</v>
      </c>
      <c r="AI574" t="s">
        <v>3522</v>
      </c>
      <c r="AJ574" s="83" t="s">
        <v>3997</v>
      </c>
      <c r="AK574" s="83" t="s">
        <v>144</v>
      </c>
      <c r="AL574" s="83" t="s">
        <v>105</v>
      </c>
      <c r="AM574" s="87" t="s">
        <v>106</v>
      </c>
      <c r="AN574" t="s">
        <v>2536</v>
      </c>
      <c r="AO574" t="s">
        <v>3522</v>
      </c>
      <c r="AP574" s="83" t="s">
        <v>3997</v>
      </c>
      <c r="AQ574" s="83" t="s">
        <v>144</v>
      </c>
      <c r="AR574" s="87" t="s">
        <v>106</v>
      </c>
      <c r="AT574" s="83" t="s">
        <v>107</v>
      </c>
      <c r="AU574" s="146" t="s">
        <v>107</v>
      </c>
      <c r="AV574" s="146" t="s">
        <v>107</v>
      </c>
      <c r="AX574" s="110" t="s">
        <v>107</v>
      </c>
      <c r="AY574" s="111"/>
      <c r="AZ574" s="112">
        <f t="shared" ca="1" si="36"/>
        <v>6254</v>
      </c>
      <c r="BA574" s="136">
        <f t="shared" ca="1" si="37"/>
        <v>82</v>
      </c>
      <c r="BB574" s="114" t="s">
        <v>134</v>
      </c>
      <c r="BC574" s="114" t="s">
        <v>108</v>
      </c>
      <c r="BD574" s="114"/>
      <c r="BE574" s="115" t="s">
        <v>102</v>
      </c>
      <c r="BF574" s="115" t="s">
        <v>102</v>
      </c>
      <c r="BG574" s="115" t="s">
        <v>102</v>
      </c>
      <c r="BH574" s="115" t="s">
        <v>102</v>
      </c>
      <c r="BI574" s="116"/>
      <c r="BJ574" s="117" t="s">
        <v>109</v>
      </c>
      <c r="BK574" s="117" t="s">
        <v>109</v>
      </c>
      <c r="BL574" s="83">
        <f t="shared" ca="1" si="38"/>
        <v>73</v>
      </c>
      <c r="BM574" s="83" t="s">
        <v>108</v>
      </c>
      <c r="BN574" s="83">
        <v>0</v>
      </c>
      <c r="BO574" s="83" t="s">
        <v>108</v>
      </c>
      <c r="BP574" s="83">
        <v>-986555</v>
      </c>
      <c r="BQ574" s="83" t="s">
        <v>198</v>
      </c>
      <c r="BR574" s="83" t="s">
        <v>164</v>
      </c>
      <c r="BS574" s="83" t="s">
        <v>499</v>
      </c>
      <c r="BT574" s="83">
        <v>-986555</v>
      </c>
      <c r="BU574" s="83" t="s">
        <v>198</v>
      </c>
      <c r="BV574" s="83" t="s">
        <v>164</v>
      </c>
      <c r="BW574" s="83" t="s">
        <v>499</v>
      </c>
      <c r="BY574" s="136">
        <v>0</v>
      </c>
      <c r="BZ574" s="136">
        <v>0</v>
      </c>
      <c r="CA574" s="136">
        <v>0</v>
      </c>
      <c r="CB574" s="136">
        <v>0</v>
      </c>
      <c r="CD574" s="136">
        <v>0</v>
      </c>
      <c r="CE574" s="136">
        <v>0</v>
      </c>
      <c r="CF574" s="136">
        <v>0</v>
      </c>
      <c r="CG574" s="136">
        <v>0</v>
      </c>
      <c r="CH574" s="136">
        <v>0</v>
      </c>
      <c r="CI574" s="136">
        <v>0</v>
      </c>
      <c r="CJ574" s="136">
        <v>0</v>
      </c>
      <c r="CK574" s="138">
        <v>0</v>
      </c>
      <c r="CL574" s="138">
        <v>0</v>
      </c>
      <c r="CM574" s="136">
        <v>0</v>
      </c>
      <c r="CN574" s="136">
        <v>0</v>
      </c>
      <c r="CO574" s="85">
        <v>43747</v>
      </c>
      <c r="CP574" s="83" t="s">
        <v>4620</v>
      </c>
      <c r="CQ574" s="83" t="s">
        <v>102</v>
      </c>
      <c r="CR574" s="83" t="s">
        <v>482</v>
      </c>
      <c r="CS574" s="83">
        <v>569</v>
      </c>
      <c r="CT574" s="83" t="s">
        <v>483</v>
      </c>
      <c r="CU574" s="83">
        <v>1</v>
      </c>
      <c r="CV574" s="83">
        <v>0</v>
      </c>
      <c r="CW574" s="83">
        <v>0</v>
      </c>
      <c r="CX574" s="83" t="s">
        <v>109</v>
      </c>
      <c r="CY574" s="83" t="s">
        <v>583</v>
      </c>
      <c r="CZ574" s="83">
        <v>0</v>
      </c>
      <c r="DA574" s="83">
        <v>0</v>
      </c>
      <c r="DB574" s="83">
        <f t="shared" si="35"/>
        <v>0</v>
      </c>
      <c r="DC574" s="83" t="s">
        <v>497</v>
      </c>
      <c r="DE574" s="136">
        <v>1</v>
      </c>
      <c r="DF574" s="136">
        <v>1</v>
      </c>
      <c r="DG574" s="215" t="s">
        <v>269</v>
      </c>
      <c r="DH574" s="136">
        <v>1</v>
      </c>
      <c r="DI574" s="136">
        <v>1</v>
      </c>
      <c r="DJ574" s="215" t="s">
        <v>269</v>
      </c>
      <c r="EE574" s="136" t="b">
        <v>1</v>
      </c>
      <c r="EF574" s="136" t="b">
        <v>1</v>
      </c>
      <c r="EG574" s="136" t="b">
        <v>1</v>
      </c>
      <c r="EH574" s="136" t="b">
        <v>1</v>
      </c>
      <c r="EL574" s="215" t="s">
        <v>269</v>
      </c>
    </row>
    <row r="575" spans="1:142" ht="60" customHeight="1" x14ac:dyDescent="0.55000000000000004">
      <c r="A575" s="83" t="s">
        <v>130</v>
      </c>
      <c r="B575" s="83" t="s">
        <v>98</v>
      </c>
      <c r="C575">
        <v>204095</v>
      </c>
      <c r="D575" t="s">
        <v>1027</v>
      </c>
      <c r="E575" t="s">
        <v>1027</v>
      </c>
      <c r="F575" s="83" t="s">
        <v>108</v>
      </c>
      <c r="G575" s="213">
        <v>31470</v>
      </c>
      <c r="H575" s="83" t="s">
        <v>102</v>
      </c>
      <c r="I575" s="213">
        <v>43240</v>
      </c>
      <c r="J575" s="83" t="s">
        <v>228</v>
      </c>
      <c r="K575" s="214">
        <v>996793302460</v>
      </c>
      <c r="L575" s="83" t="s">
        <v>135</v>
      </c>
      <c r="M575" s="213">
        <v>43484</v>
      </c>
      <c r="N575">
        <v>651391</v>
      </c>
      <c r="O575" s="145" t="s">
        <v>567</v>
      </c>
      <c r="P575" s="145" t="s">
        <v>99</v>
      </c>
      <c r="Q575" s="145" t="s">
        <v>100</v>
      </c>
      <c r="R575" s="145" t="s">
        <v>567</v>
      </c>
      <c r="V575">
        <v>4948</v>
      </c>
      <c r="W575" s="83" t="s">
        <v>1824</v>
      </c>
      <c r="X575" s="83" t="s">
        <v>103</v>
      </c>
      <c r="Y575" t="s">
        <v>2537</v>
      </c>
      <c r="Z575" s="83" t="s">
        <v>102</v>
      </c>
      <c r="AA575" s="83" t="s">
        <v>102</v>
      </c>
      <c r="AB575" t="s">
        <v>3523</v>
      </c>
      <c r="AC575" s="83" t="s">
        <v>3998</v>
      </c>
      <c r="AD575" s="83" t="s">
        <v>111</v>
      </c>
      <c r="AE575" s="83" t="s">
        <v>105</v>
      </c>
      <c r="AF575" t="s">
        <v>2537</v>
      </c>
      <c r="AG575" s="83" t="s">
        <v>102</v>
      </c>
      <c r="AH575" s="83" t="s">
        <v>102</v>
      </c>
      <c r="AI575" t="s">
        <v>3523</v>
      </c>
      <c r="AJ575" s="83" t="s">
        <v>3998</v>
      </c>
      <c r="AK575" s="83" t="s">
        <v>111</v>
      </c>
      <c r="AL575" s="83" t="s">
        <v>105</v>
      </c>
      <c r="AM575" s="87" t="s">
        <v>106</v>
      </c>
      <c r="AN575" t="s">
        <v>2537</v>
      </c>
      <c r="AO575" t="s">
        <v>3523</v>
      </c>
      <c r="AP575" s="83" t="s">
        <v>3998</v>
      </c>
      <c r="AQ575" s="83" t="s">
        <v>144</v>
      </c>
      <c r="AR575" s="87" t="s">
        <v>106</v>
      </c>
      <c r="AT575" s="83" t="s">
        <v>107</v>
      </c>
      <c r="AU575" s="146" t="s">
        <v>107</v>
      </c>
      <c r="AV575" s="146" t="s">
        <v>107</v>
      </c>
      <c r="AX575" s="110" t="s">
        <v>107</v>
      </c>
      <c r="AY575" s="111"/>
      <c r="AZ575" s="112">
        <f t="shared" ca="1" si="36"/>
        <v>7462</v>
      </c>
      <c r="BA575" s="136">
        <f t="shared" ca="1" si="37"/>
        <v>66</v>
      </c>
      <c r="BB575" s="114" t="s">
        <v>136</v>
      </c>
      <c r="BC575" s="114" t="s">
        <v>108</v>
      </c>
      <c r="BD575" s="114"/>
      <c r="BE575" s="115" t="s">
        <v>102</v>
      </c>
      <c r="BF575" s="115" t="s">
        <v>102</v>
      </c>
      <c r="BG575" s="115" t="s">
        <v>102</v>
      </c>
      <c r="BH575" s="115" t="s">
        <v>102</v>
      </c>
      <c r="BI575" s="116"/>
      <c r="BJ575" s="117" t="s">
        <v>109</v>
      </c>
      <c r="BK575" s="117" t="s">
        <v>109</v>
      </c>
      <c r="BL575" s="83">
        <f t="shared" ca="1" si="38"/>
        <v>50</v>
      </c>
      <c r="BM575" s="83" t="s">
        <v>270</v>
      </c>
      <c r="BN575" s="83">
        <v>0</v>
      </c>
      <c r="BO575" s="83" t="s">
        <v>108</v>
      </c>
      <c r="BP575" s="83">
        <v>-988290</v>
      </c>
      <c r="BQ575" s="83" t="s">
        <v>381</v>
      </c>
      <c r="BR575" s="83" t="s">
        <v>157</v>
      </c>
      <c r="BS575" s="83" t="s">
        <v>502</v>
      </c>
      <c r="BT575" s="83">
        <v>-988290</v>
      </c>
      <c r="BU575" s="83" t="s">
        <v>381</v>
      </c>
      <c r="BV575" s="83" t="s">
        <v>157</v>
      </c>
      <c r="BW575" s="83" t="s">
        <v>502</v>
      </c>
      <c r="BY575" s="136">
        <v>0</v>
      </c>
      <c r="BZ575" s="136">
        <v>0</v>
      </c>
      <c r="CA575" s="136">
        <v>0</v>
      </c>
      <c r="CB575" s="136">
        <v>0</v>
      </c>
      <c r="CD575" s="136">
        <v>0</v>
      </c>
      <c r="CE575" s="136">
        <v>0</v>
      </c>
      <c r="CF575" s="136">
        <v>0</v>
      </c>
      <c r="CG575" s="136">
        <v>0</v>
      </c>
      <c r="CH575" s="136">
        <v>0</v>
      </c>
      <c r="CI575" s="136">
        <v>0</v>
      </c>
      <c r="CJ575" s="136">
        <v>0</v>
      </c>
      <c r="CK575" s="138">
        <v>0</v>
      </c>
      <c r="CL575" s="138">
        <v>0</v>
      </c>
      <c r="CM575" s="136">
        <v>0</v>
      </c>
      <c r="CN575" s="136">
        <v>0</v>
      </c>
      <c r="CO575" s="85">
        <v>43748</v>
      </c>
      <c r="CP575" s="83" t="s">
        <v>4621</v>
      </c>
      <c r="CQ575" s="83" t="s">
        <v>102</v>
      </c>
      <c r="CR575" s="83" t="s">
        <v>482</v>
      </c>
      <c r="CS575" s="83">
        <v>570</v>
      </c>
      <c r="CT575" s="83" t="s">
        <v>483</v>
      </c>
      <c r="CU575" s="83">
        <v>1</v>
      </c>
      <c r="CV575" s="83">
        <v>0</v>
      </c>
      <c r="CW575" s="83">
        <v>0</v>
      </c>
      <c r="CX575" s="83" t="s">
        <v>109</v>
      </c>
      <c r="CY575" s="83" t="s">
        <v>583</v>
      </c>
      <c r="CZ575" s="83">
        <v>0</v>
      </c>
      <c r="DA575" s="83">
        <v>0</v>
      </c>
      <c r="DB575" s="83">
        <f t="shared" si="35"/>
        <v>0</v>
      </c>
      <c r="DC575" s="83" t="s">
        <v>497</v>
      </c>
      <c r="DE575" s="136">
        <v>1</v>
      </c>
      <c r="DF575" s="136">
        <v>1</v>
      </c>
      <c r="DG575" s="215" t="s">
        <v>269</v>
      </c>
      <c r="DH575" s="136">
        <v>1</v>
      </c>
      <c r="DI575" s="136">
        <v>1</v>
      </c>
      <c r="DJ575" s="215" t="s">
        <v>269</v>
      </c>
      <c r="EE575" s="136" t="b">
        <v>1</v>
      </c>
      <c r="EF575" s="136" t="b">
        <v>1</v>
      </c>
      <c r="EG575" s="136" t="b">
        <v>1</v>
      </c>
      <c r="EH575" s="136" t="b">
        <v>1</v>
      </c>
      <c r="EL575" s="215" t="s">
        <v>269</v>
      </c>
    </row>
    <row r="576" spans="1:142" ht="60" customHeight="1" x14ac:dyDescent="0.55000000000000004">
      <c r="A576" s="83" t="s">
        <v>130</v>
      </c>
      <c r="B576" s="83" t="s">
        <v>98</v>
      </c>
      <c r="C576">
        <v>505407</v>
      </c>
      <c r="D576" t="s">
        <v>1214</v>
      </c>
      <c r="E576" t="s">
        <v>1214</v>
      </c>
      <c r="F576" s="83" t="s">
        <v>108</v>
      </c>
      <c r="G576" s="213">
        <v>37314</v>
      </c>
      <c r="H576" s="83" t="s">
        <v>102</v>
      </c>
      <c r="I576" s="213">
        <v>43428</v>
      </c>
      <c r="J576" s="83" t="s">
        <v>228</v>
      </c>
      <c r="K576" s="214">
        <v>668057221352</v>
      </c>
      <c r="L576" s="83" t="s">
        <v>97</v>
      </c>
      <c r="M576" s="213">
        <v>43769</v>
      </c>
      <c r="N576">
        <v>175497</v>
      </c>
      <c r="O576" s="145" t="s">
        <v>567</v>
      </c>
      <c r="P576" s="145" t="s">
        <v>99</v>
      </c>
      <c r="Q576" s="145" t="s">
        <v>100</v>
      </c>
      <c r="R576" s="145" t="s">
        <v>567</v>
      </c>
      <c r="V576">
        <v>4289</v>
      </c>
      <c r="W576" s="83" t="s">
        <v>101</v>
      </c>
      <c r="X576" s="83" t="s">
        <v>103</v>
      </c>
      <c r="Y576" t="s">
        <v>2538</v>
      </c>
      <c r="Z576" s="83" t="s">
        <v>102</v>
      </c>
      <c r="AA576" s="83" t="s">
        <v>102</v>
      </c>
      <c r="AB576" t="s">
        <v>3524</v>
      </c>
      <c r="AC576" s="83" t="s">
        <v>3999</v>
      </c>
      <c r="AD576" s="83" t="s">
        <v>144</v>
      </c>
      <c r="AE576" s="83" t="s">
        <v>105</v>
      </c>
      <c r="AF576" t="s">
        <v>2538</v>
      </c>
      <c r="AG576" s="83" t="s">
        <v>102</v>
      </c>
      <c r="AH576" s="83" t="s">
        <v>102</v>
      </c>
      <c r="AI576" t="s">
        <v>3524</v>
      </c>
      <c r="AJ576" s="83" t="s">
        <v>3999</v>
      </c>
      <c r="AK576" s="83" t="s">
        <v>144</v>
      </c>
      <c r="AL576" s="83" t="s">
        <v>105</v>
      </c>
      <c r="AM576" s="87" t="s">
        <v>106</v>
      </c>
      <c r="AN576" t="s">
        <v>2538</v>
      </c>
      <c r="AO576" t="s">
        <v>3524</v>
      </c>
      <c r="AP576" s="83" t="s">
        <v>3999</v>
      </c>
      <c r="AQ576" s="83" t="s">
        <v>111</v>
      </c>
      <c r="AR576" s="87" t="s">
        <v>106</v>
      </c>
      <c r="AT576" s="83" t="s">
        <v>107</v>
      </c>
      <c r="AU576" s="146" t="s">
        <v>107</v>
      </c>
      <c r="AV576" s="146" t="s">
        <v>107</v>
      </c>
      <c r="AX576" s="110" t="s">
        <v>107</v>
      </c>
      <c r="AY576" s="111"/>
      <c r="AZ576" s="112">
        <f t="shared" ca="1" si="36"/>
        <v>4237</v>
      </c>
      <c r="BA576" s="136">
        <f t="shared" ca="1" si="37"/>
        <v>59</v>
      </c>
      <c r="BB576" s="114" t="s">
        <v>134</v>
      </c>
      <c r="BC576" s="114" t="s">
        <v>108</v>
      </c>
      <c r="BD576" s="114"/>
      <c r="BE576" s="115" t="s">
        <v>102</v>
      </c>
      <c r="BF576" s="115" t="s">
        <v>102</v>
      </c>
      <c r="BG576" s="115" t="s">
        <v>102</v>
      </c>
      <c r="BH576" s="115" t="s">
        <v>102</v>
      </c>
      <c r="BI576" s="116"/>
      <c r="BJ576" s="117" t="s">
        <v>109</v>
      </c>
      <c r="BK576" s="117" t="s">
        <v>109</v>
      </c>
      <c r="BL576" s="83">
        <f t="shared" ca="1" si="38"/>
        <v>21</v>
      </c>
      <c r="BM576" s="83" t="s">
        <v>108</v>
      </c>
      <c r="BN576" s="83">
        <v>0</v>
      </c>
      <c r="BO576" s="83" t="s">
        <v>108</v>
      </c>
      <c r="BP576" s="83">
        <v>-990025</v>
      </c>
      <c r="BQ576" s="83" t="s">
        <v>312</v>
      </c>
      <c r="BR576" s="83" t="s">
        <v>153</v>
      </c>
      <c r="BS576" s="83" t="s">
        <v>499</v>
      </c>
      <c r="BT576" s="83">
        <v>-990025</v>
      </c>
      <c r="BU576" s="83" t="s">
        <v>312</v>
      </c>
      <c r="BV576" s="83" t="s">
        <v>153</v>
      </c>
      <c r="BW576" s="83" t="s">
        <v>499</v>
      </c>
      <c r="BY576" s="136">
        <v>0</v>
      </c>
      <c r="BZ576" s="136">
        <v>0</v>
      </c>
      <c r="CA576" s="136">
        <v>0</v>
      </c>
      <c r="CB576" s="136">
        <v>0</v>
      </c>
      <c r="CD576" s="136">
        <v>0</v>
      </c>
      <c r="CE576" s="136">
        <v>0</v>
      </c>
      <c r="CF576" s="136">
        <v>0</v>
      </c>
      <c r="CG576" s="136">
        <v>0</v>
      </c>
      <c r="CH576" s="136">
        <v>0</v>
      </c>
      <c r="CI576" s="136">
        <v>0</v>
      </c>
      <c r="CJ576" s="136">
        <v>0</v>
      </c>
      <c r="CK576" s="138">
        <v>0</v>
      </c>
      <c r="CL576" s="138">
        <v>0</v>
      </c>
      <c r="CM576" s="136">
        <v>0</v>
      </c>
      <c r="CN576" s="136">
        <v>0</v>
      </c>
      <c r="CO576" s="85">
        <v>43749</v>
      </c>
      <c r="CP576" s="83" t="s">
        <v>4622</v>
      </c>
      <c r="CQ576" s="83" t="s">
        <v>102</v>
      </c>
      <c r="CR576" s="83" t="s">
        <v>482</v>
      </c>
      <c r="CS576" s="83">
        <v>571</v>
      </c>
      <c r="CT576" s="83" t="s">
        <v>483</v>
      </c>
      <c r="CU576" s="83">
        <v>1</v>
      </c>
      <c r="CV576" s="83">
        <v>0</v>
      </c>
      <c r="CW576" s="83">
        <v>0</v>
      </c>
      <c r="CX576" s="83" t="s">
        <v>109</v>
      </c>
      <c r="CY576" s="83" t="s">
        <v>583</v>
      </c>
      <c r="CZ576" s="83">
        <v>0</v>
      </c>
      <c r="DA576" s="83">
        <v>0</v>
      </c>
      <c r="DB576" s="83">
        <f t="shared" si="35"/>
        <v>0</v>
      </c>
      <c r="DC576" s="83" t="s">
        <v>497</v>
      </c>
      <c r="DE576" s="136">
        <v>1</v>
      </c>
      <c r="DF576" s="136">
        <v>1</v>
      </c>
      <c r="DG576" s="215" t="s">
        <v>269</v>
      </c>
      <c r="DH576" s="136">
        <v>1</v>
      </c>
      <c r="DI576" s="136">
        <v>1</v>
      </c>
      <c r="DJ576" s="215" t="s">
        <v>269</v>
      </c>
      <c r="EE576" s="136" t="b">
        <v>1</v>
      </c>
      <c r="EF576" s="136" t="b">
        <v>1</v>
      </c>
      <c r="EG576" s="136" t="b">
        <v>1</v>
      </c>
      <c r="EH576" s="136" t="b">
        <v>1</v>
      </c>
      <c r="EL576" s="215" t="s">
        <v>269</v>
      </c>
    </row>
    <row r="577" spans="1:142" ht="60" customHeight="1" x14ac:dyDescent="0.55000000000000004">
      <c r="A577" s="83" t="s">
        <v>130</v>
      </c>
      <c r="B577" s="83" t="s">
        <v>98</v>
      </c>
      <c r="C577">
        <v>413348</v>
      </c>
      <c r="D577" t="s">
        <v>1215</v>
      </c>
      <c r="E577" t="s">
        <v>1215</v>
      </c>
      <c r="F577" s="83" t="s">
        <v>108</v>
      </c>
      <c r="G577" s="213">
        <v>26011</v>
      </c>
      <c r="H577" s="83" t="s">
        <v>102</v>
      </c>
      <c r="I577" s="213">
        <v>43446</v>
      </c>
      <c r="J577" s="83" t="s">
        <v>228</v>
      </c>
      <c r="K577" s="214">
        <v>997309743366</v>
      </c>
      <c r="L577" s="83" t="s">
        <v>126</v>
      </c>
      <c r="M577" s="213">
        <v>43527</v>
      </c>
      <c r="N577">
        <v>614113</v>
      </c>
      <c r="O577" s="145" t="s">
        <v>567</v>
      </c>
      <c r="P577" s="145" t="s">
        <v>99</v>
      </c>
      <c r="Q577" s="145" t="s">
        <v>100</v>
      </c>
      <c r="R577" s="145" t="s">
        <v>567</v>
      </c>
      <c r="V577">
        <v>9731</v>
      </c>
      <c r="W577" s="83" t="s">
        <v>101</v>
      </c>
      <c r="X577" s="83" t="s">
        <v>103</v>
      </c>
      <c r="Y577" t="s">
        <v>2539</v>
      </c>
      <c r="Z577" s="83" t="s">
        <v>102</v>
      </c>
      <c r="AA577" s="83" t="s">
        <v>102</v>
      </c>
      <c r="AB577" t="s">
        <v>3525</v>
      </c>
      <c r="AC577" s="83" t="s">
        <v>4000</v>
      </c>
      <c r="AD577" s="83" t="s">
        <v>144</v>
      </c>
      <c r="AE577" s="83" t="s">
        <v>105</v>
      </c>
      <c r="AF577" t="s">
        <v>2539</v>
      </c>
      <c r="AG577" s="83" t="s">
        <v>102</v>
      </c>
      <c r="AH577" s="83" t="s">
        <v>102</v>
      </c>
      <c r="AI577" t="s">
        <v>3525</v>
      </c>
      <c r="AJ577" s="83" t="s">
        <v>4000</v>
      </c>
      <c r="AK577" s="83" t="s">
        <v>144</v>
      </c>
      <c r="AL577" s="83" t="s">
        <v>105</v>
      </c>
      <c r="AM577" s="87" t="s">
        <v>106</v>
      </c>
      <c r="AN577" t="s">
        <v>2539</v>
      </c>
      <c r="AO577" t="s">
        <v>3525</v>
      </c>
      <c r="AP577" s="83" t="s">
        <v>4000</v>
      </c>
      <c r="AQ577" s="83" t="s">
        <v>144</v>
      </c>
      <c r="AR577" s="87" t="s">
        <v>106</v>
      </c>
      <c r="AT577" s="83" t="s">
        <v>107</v>
      </c>
      <c r="AU577" s="146" t="s">
        <v>107</v>
      </c>
      <c r="AV577" s="146" t="s">
        <v>107</v>
      </c>
      <c r="AX577" s="110" t="s">
        <v>107</v>
      </c>
      <c r="AY577" s="111"/>
      <c r="AZ577" s="112">
        <f t="shared" ca="1" si="36"/>
        <v>6191</v>
      </c>
      <c r="BA577" s="136">
        <f t="shared" ca="1" si="37"/>
        <v>81</v>
      </c>
      <c r="BB577" s="114" t="s">
        <v>134</v>
      </c>
      <c r="BC577" s="114" t="s">
        <v>108</v>
      </c>
      <c r="BD577" s="114"/>
      <c r="BE577" s="115" t="s">
        <v>102</v>
      </c>
      <c r="BF577" s="115" t="s">
        <v>102</v>
      </c>
      <c r="BG577" s="115" t="s">
        <v>102</v>
      </c>
      <c r="BH577" s="115" t="s">
        <v>102</v>
      </c>
      <c r="BI577" s="116"/>
      <c r="BJ577" s="117" t="s">
        <v>109</v>
      </c>
      <c r="BK577" s="117" t="s">
        <v>109</v>
      </c>
      <c r="BL577" s="83">
        <f t="shared" ca="1" si="38"/>
        <v>84</v>
      </c>
      <c r="BM577" s="83" t="s">
        <v>108</v>
      </c>
      <c r="BN577" s="83">
        <v>0</v>
      </c>
      <c r="BO577" s="83" t="s">
        <v>108</v>
      </c>
      <c r="BP577" s="83">
        <v>-991760</v>
      </c>
      <c r="BQ577" s="83" t="s">
        <v>198</v>
      </c>
      <c r="BR577" s="83" t="s">
        <v>164</v>
      </c>
      <c r="BS577" s="83" t="s">
        <v>499</v>
      </c>
      <c r="BT577" s="83">
        <v>-991760</v>
      </c>
      <c r="BU577" s="83" t="s">
        <v>198</v>
      </c>
      <c r="BV577" s="83" t="s">
        <v>164</v>
      </c>
      <c r="BW577" s="83" t="s">
        <v>499</v>
      </c>
      <c r="BY577" s="136">
        <v>0</v>
      </c>
      <c r="BZ577" s="136">
        <v>0</v>
      </c>
      <c r="CA577" s="136">
        <v>0</v>
      </c>
      <c r="CB577" s="136">
        <v>0</v>
      </c>
      <c r="CD577" s="136">
        <v>0</v>
      </c>
      <c r="CE577" s="136">
        <v>0</v>
      </c>
      <c r="CF577" s="136">
        <v>0</v>
      </c>
      <c r="CG577" s="136">
        <v>0</v>
      </c>
      <c r="CH577" s="136">
        <v>0</v>
      </c>
      <c r="CI577" s="136">
        <v>0</v>
      </c>
      <c r="CJ577" s="136">
        <v>0</v>
      </c>
      <c r="CK577" s="138">
        <v>0</v>
      </c>
      <c r="CL577" s="138">
        <v>0</v>
      </c>
      <c r="CM577" s="136">
        <v>0</v>
      </c>
      <c r="CN577" s="136">
        <v>0</v>
      </c>
      <c r="CO577" s="85">
        <v>43750</v>
      </c>
      <c r="CP577" s="83" t="s">
        <v>4623</v>
      </c>
      <c r="CQ577" s="83" t="s">
        <v>102</v>
      </c>
      <c r="CR577" s="83" t="s">
        <v>482</v>
      </c>
      <c r="CS577" s="83">
        <v>572</v>
      </c>
      <c r="CT577" s="83" t="s">
        <v>483</v>
      </c>
      <c r="CU577" s="83">
        <v>1</v>
      </c>
      <c r="CV577" s="83">
        <v>0</v>
      </c>
      <c r="CW577" s="83">
        <v>0</v>
      </c>
      <c r="CX577" s="83" t="s">
        <v>109</v>
      </c>
      <c r="CY577" s="83" t="s">
        <v>583</v>
      </c>
      <c r="CZ577" s="83">
        <v>0</v>
      </c>
      <c r="DA577" s="83">
        <v>0</v>
      </c>
      <c r="DB577" s="83">
        <f t="shared" si="35"/>
        <v>0</v>
      </c>
      <c r="DC577" s="83" t="s">
        <v>497</v>
      </c>
      <c r="DE577" s="136">
        <v>1</v>
      </c>
      <c r="DF577" s="136">
        <v>1</v>
      </c>
      <c r="DG577" s="215" t="s">
        <v>269</v>
      </c>
      <c r="DH577" s="136">
        <v>1</v>
      </c>
      <c r="DI577" s="136">
        <v>1</v>
      </c>
      <c r="DJ577" s="215" t="s">
        <v>269</v>
      </c>
      <c r="EE577" s="136" t="b">
        <v>1</v>
      </c>
      <c r="EF577" s="136" t="b">
        <v>1</v>
      </c>
      <c r="EG577" s="136" t="b">
        <v>1</v>
      </c>
      <c r="EH577" s="136" t="b">
        <v>1</v>
      </c>
      <c r="EL577" s="215" t="s">
        <v>269</v>
      </c>
    </row>
    <row r="578" spans="1:142" ht="60" customHeight="1" x14ac:dyDescent="0.55000000000000004">
      <c r="A578" s="83" t="s">
        <v>130</v>
      </c>
      <c r="B578" s="83" t="s">
        <v>98</v>
      </c>
      <c r="C578">
        <v>370269</v>
      </c>
      <c r="D578" t="s">
        <v>1216</v>
      </c>
      <c r="E578" t="s">
        <v>1216</v>
      </c>
      <c r="F578" s="83" t="s">
        <v>108</v>
      </c>
      <c r="G578" s="213">
        <v>37253</v>
      </c>
      <c r="H578" s="83" t="s">
        <v>102</v>
      </c>
      <c r="I578" s="213">
        <v>43128</v>
      </c>
      <c r="J578" s="83" t="s">
        <v>228</v>
      </c>
      <c r="K578" s="214">
        <v>684264045457</v>
      </c>
      <c r="L578" s="83" t="s">
        <v>135</v>
      </c>
      <c r="M578" s="213">
        <v>43761</v>
      </c>
      <c r="N578">
        <v>815137</v>
      </c>
      <c r="O578" s="145" t="s">
        <v>567</v>
      </c>
      <c r="P578" s="145" t="s">
        <v>99</v>
      </c>
      <c r="Q578" s="145" t="s">
        <v>100</v>
      </c>
      <c r="R578" s="145" t="s">
        <v>567</v>
      </c>
      <c r="V578">
        <v>89</v>
      </c>
      <c r="W578" s="83" t="s">
        <v>1825</v>
      </c>
      <c r="X578" s="83" t="s">
        <v>103</v>
      </c>
      <c r="Y578" t="s">
        <v>2540</v>
      </c>
      <c r="Z578" s="83" t="s">
        <v>102</v>
      </c>
      <c r="AA578" s="83" t="s">
        <v>102</v>
      </c>
      <c r="AB578" t="s">
        <v>3526</v>
      </c>
      <c r="AC578" s="83" t="s">
        <v>4001</v>
      </c>
      <c r="AD578" s="83" t="s">
        <v>111</v>
      </c>
      <c r="AE578" s="83" t="s">
        <v>105</v>
      </c>
      <c r="AF578" t="s">
        <v>2540</v>
      </c>
      <c r="AG578" s="83" t="s">
        <v>102</v>
      </c>
      <c r="AH578" s="83" t="s">
        <v>102</v>
      </c>
      <c r="AI578" t="s">
        <v>3526</v>
      </c>
      <c r="AJ578" s="83" t="s">
        <v>4001</v>
      </c>
      <c r="AK578" s="83" t="s">
        <v>111</v>
      </c>
      <c r="AL578" s="83" t="s">
        <v>105</v>
      </c>
      <c r="AM578" s="87" t="s">
        <v>106</v>
      </c>
      <c r="AN578" t="s">
        <v>2540</v>
      </c>
      <c r="AO578" t="s">
        <v>3526</v>
      </c>
      <c r="AP578" s="83" t="s">
        <v>4001</v>
      </c>
      <c r="AQ578" s="83" t="s">
        <v>144</v>
      </c>
      <c r="AR578" s="87" t="s">
        <v>106</v>
      </c>
      <c r="AT578" s="83" t="s">
        <v>107</v>
      </c>
      <c r="AU578" s="146" t="s">
        <v>107</v>
      </c>
      <c r="AV578" s="146" t="s">
        <v>107</v>
      </c>
      <c r="AX578" s="110" t="s">
        <v>107</v>
      </c>
      <c r="AY578" s="111"/>
      <c r="AZ578" s="112">
        <f t="shared" ca="1" si="36"/>
        <v>6916</v>
      </c>
      <c r="BA578" s="136">
        <f t="shared" ca="1" si="37"/>
        <v>23</v>
      </c>
      <c r="BB578" s="114" t="s">
        <v>136</v>
      </c>
      <c r="BC578" s="114" t="s">
        <v>108</v>
      </c>
      <c r="BD578" s="114"/>
      <c r="BE578" s="115" t="s">
        <v>102</v>
      </c>
      <c r="BF578" s="115" t="s">
        <v>102</v>
      </c>
      <c r="BG578" s="115" t="s">
        <v>102</v>
      </c>
      <c r="BH578" s="115" t="s">
        <v>102</v>
      </c>
      <c r="BI578" s="116"/>
      <c r="BJ578" s="117" t="s">
        <v>109</v>
      </c>
      <c r="BK578" s="117" t="s">
        <v>109</v>
      </c>
      <c r="BL578" s="83">
        <f t="shared" ca="1" si="38"/>
        <v>7</v>
      </c>
      <c r="BM578" s="83" t="s">
        <v>270</v>
      </c>
      <c r="BN578" s="83">
        <v>0</v>
      </c>
      <c r="BO578" s="83" t="s">
        <v>108</v>
      </c>
      <c r="BP578" s="83">
        <v>-993495</v>
      </c>
      <c r="BQ578" s="83" t="s">
        <v>381</v>
      </c>
      <c r="BR578" s="83" t="s">
        <v>157</v>
      </c>
      <c r="BS578" s="83" t="s">
        <v>502</v>
      </c>
      <c r="BT578" s="83">
        <v>-993495</v>
      </c>
      <c r="BU578" s="83" t="s">
        <v>381</v>
      </c>
      <c r="BV578" s="83" t="s">
        <v>157</v>
      </c>
      <c r="BW578" s="83" t="s">
        <v>502</v>
      </c>
      <c r="BY578" s="136">
        <v>0</v>
      </c>
      <c r="BZ578" s="136">
        <v>0</v>
      </c>
      <c r="CA578" s="136">
        <v>0</v>
      </c>
      <c r="CB578" s="136">
        <v>0</v>
      </c>
      <c r="CD578" s="136">
        <v>0</v>
      </c>
      <c r="CE578" s="136">
        <v>0</v>
      </c>
      <c r="CF578" s="136">
        <v>0</v>
      </c>
      <c r="CG578" s="136">
        <v>0</v>
      </c>
      <c r="CH578" s="136">
        <v>0</v>
      </c>
      <c r="CI578" s="136">
        <v>0</v>
      </c>
      <c r="CJ578" s="136">
        <v>0</v>
      </c>
      <c r="CK578" s="138">
        <v>0</v>
      </c>
      <c r="CL578" s="138">
        <v>0</v>
      </c>
      <c r="CM578" s="136">
        <v>0</v>
      </c>
      <c r="CN578" s="136">
        <v>0</v>
      </c>
      <c r="CO578" s="85">
        <v>43751</v>
      </c>
      <c r="CP578" s="83" t="s">
        <v>4624</v>
      </c>
      <c r="CQ578" s="83" t="s">
        <v>102</v>
      </c>
      <c r="CR578" s="83" t="s">
        <v>482</v>
      </c>
      <c r="CS578" s="83">
        <v>573</v>
      </c>
      <c r="CT578" s="83" t="s">
        <v>483</v>
      </c>
      <c r="CU578" s="83">
        <v>1</v>
      </c>
      <c r="CV578" s="83">
        <v>0</v>
      </c>
      <c r="CW578" s="83">
        <v>0</v>
      </c>
      <c r="CX578" s="83" t="s">
        <v>109</v>
      </c>
      <c r="CY578" s="83" t="s">
        <v>583</v>
      </c>
      <c r="CZ578" s="83">
        <v>0</v>
      </c>
      <c r="DA578" s="83">
        <v>0</v>
      </c>
      <c r="DB578" s="83">
        <f t="shared" ref="DB578:DB641" si="39">IF(COUNT($DE578:$DP578)&lt;SUM($DE578:$DP578),1,0)</f>
        <v>0</v>
      </c>
      <c r="DC578" s="83" t="s">
        <v>497</v>
      </c>
      <c r="DE578" s="136">
        <v>1</v>
      </c>
      <c r="DF578" s="136">
        <v>1</v>
      </c>
      <c r="DG578" s="215" t="s">
        <v>269</v>
      </c>
      <c r="DH578" s="136">
        <v>1</v>
      </c>
      <c r="DI578" s="136">
        <v>1</v>
      </c>
      <c r="DJ578" s="215" t="s">
        <v>269</v>
      </c>
      <c r="EE578" s="136" t="b">
        <v>1</v>
      </c>
      <c r="EF578" s="136" t="b">
        <v>1</v>
      </c>
      <c r="EG578" s="136" t="b">
        <v>1</v>
      </c>
      <c r="EH578" s="136" t="b">
        <v>1</v>
      </c>
      <c r="EL578" s="215" t="s">
        <v>269</v>
      </c>
    </row>
    <row r="579" spans="1:142" ht="60" customHeight="1" x14ac:dyDescent="0.55000000000000004">
      <c r="A579" s="83" t="s">
        <v>130</v>
      </c>
      <c r="B579" s="83" t="s">
        <v>98</v>
      </c>
      <c r="C579">
        <v>461417</v>
      </c>
      <c r="D579" t="s">
        <v>1217</v>
      </c>
      <c r="E579" t="s">
        <v>1217</v>
      </c>
      <c r="F579" s="83" t="s">
        <v>108</v>
      </c>
      <c r="G579" s="213">
        <v>32333</v>
      </c>
      <c r="H579" s="83" t="s">
        <v>102</v>
      </c>
      <c r="I579" s="213">
        <v>43444</v>
      </c>
      <c r="J579" s="83" t="s">
        <v>228</v>
      </c>
      <c r="K579" s="214">
        <v>936030927469</v>
      </c>
      <c r="L579" s="83" t="s">
        <v>97</v>
      </c>
      <c r="M579" s="213">
        <v>43651</v>
      </c>
      <c r="N579">
        <v>993263</v>
      </c>
      <c r="O579" s="145" t="s">
        <v>567</v>
      </c>
      <c r="P579" s="145" t="s">
        <v>99</v>
      </c>
      <c r="Q579" s="145" t="s">
        <v>100</v>
      </c>
      <c r="R579" s="145" t="s">
        <v>567</v>
      </c>
      <c r="V579">
        <v>2755</v>
      </c>
      <c r="W579" s="83" t="s">
        <v>101</v>
      </c>
      <c r="X579" s="83" t="s">
        <v>103</v>
      </c>
      <c r="Y579" t="s">
        <v>2541</v>
      </c>
      <c r="Z579" s="83" t="s">
        <v>102</v>
      </c>
      <c r="AA579" s="83" t="s">
        <v>102</v>
      </c>
      <c r="AB579" t="s">
        <v>3527</v>
      </c>
      <c r="AC579" s="83" t="s">
        <v>4002</v>
      </c>
      <c r="AD579" s="83" t="s">
        <v>144</v>
      </c>
      <c r="AE579" s="83" t="s">
        <v>105</v>
      </c>
      <c r="AF579" t="s">
        <v>2541</v>
      </c>
      <c r="AG579" s="83" t="s">
        <v>102</v>
      </c>
      <c r="AH579" s="83" t="s">
        <v>102</v>
      </c>
      <c r="AI579" t="s">
        <v>3527</v>
      </c>
      <c r="AJ579" s="83" t="s">
        <v>4002</v>
      </c>
      <c r="AK579" s="83" t="s">
        <v>144</v>
      </c>
      <c r="AL579" s="83" t="s">
        <v>105</v>
      </c>
      <c r="AM579" s="87" t="s">
        <v>106</v>
      </c>
      <c r="AN579" t="s">
        <v>2541</v>
      </c>
      <c r="AO579" t="s">
        <v>3527</v>
      </c>
      <c r="AP579" s="83" t="s">
        <v>4002</v>
      </c>
      <c r="AQ579" s="83" t="s">
        <v>111</v>
      </c>
      <c r="AR579" s="87" t="s">
        <v>106</v>
      </c>
      <c r="AT579" s="83" t="s">
        <v>107</v>
      </c>
      <c r="AU579" s="146" t="s">
        <v>107</v>
      </c>
      <c r="AV579" s="146" t="s">
        <v>107</v>
      </c>
      <c r="AX579" s="110" t="s">
        <v>107</v>
      </c>
      <c r="AY579" s="111"/>
      <c r="AZ579" s="112">
        <f t="shared" ref="AZ579:AZ642" ca="1" si="40">RANDBETWEEN(1000,9999)</f>
        <v>3538</v>
      </c>
      <c r="BA579" s="136">
        <f t="shared" ca="1" si="37"/>
        <v>34</v>
      </c>
      <c r="BB579" s="114" t="s">
        <v>134</v>
      </c>
      <c r="BC579" s="114" t="s">
        <v>108</v>
      </c>
      <c r="BD579" s="114"/>
      <c r="BE579" s="115" t="s">
        <v>102</v>
      </c>
      <c r="BF579" s="115" t="s">
        <v>102</v>
      </c>
      <c r="BG579" s="115" t="s">
        <v>102</v>
      </c>
      <c r="BH579" s="115" t="s">
        <v>102</v>
      </c>
      <c r="BI579" s="116"/>
      <c r="BJ579" s="117" t="s">
        <v>109</v>
      </c>
      <c r="BK579" s="117" t="s">
        <v>109</v>
      </c>
      <c r="BL579" s="83">
        <f t="shared" ca="1" si="38"/>
        <v>83</v>
      </c>
      <c r="BM579" s="83" t="s">
        <v>108</v>
      </c>
      <c r="BN579" s="83">
        <v>0</v>
      </c>
      <c r="BO579" s="83" t="s">
        <v>108</v>
      </c>
      <c r="BP579" s="83">
        <v>-995230</v>
      </c>
      <c r="BQ579" s="83" t="s">
        <v>312</v>
      </c>
      <c r="BR579" s="83" t="s">
        <v>153</v>
      </c>
      <c r="BS579" s="83" t="s">
        <v>499</v>
      </c>
      <c r="BT579" s="83">
        <v>-995230</v>
      </c>
      <c r="BU579" s="83" t="s">
        <v>312</v>
      </c>
      <c r="BV579" s="83" t="s">
        <v>153</v>
      </c>
      <c r="BW579" s="83" t="s">
        <v>499</v>
      </c>
      <c r="BY579" s="136">
        <v>0</v>
      </c>
      <c r="BZ579" s="136">
        <v>0</v>
      </c>
      <c r="CA579" s="136">
        <v>0</v>
      </c>
      <c r="CB579" s="136">
        <v>0</v>
      </c>
      <c r="CD579" s="136">
        <v>0</v>
      </c>
      <c r="CE579" s="136">
        <v>0</v>
      </c>
      <c r="CF579" s="136">
        <v>0</v>
      </c>
      <c r="CG579" s="136">
        <v>0</v>
      </c>
      <c r="CH579" s="136">
        <v>0</v>
      </c>
      <c r="CI579" s="136">
        <v>0</v>
      </c>
      <c r="CJ579" s="136">
        <v>0</v>
      </c>
      <c r="CK579" s="138">
        <v>0</v>
      </c>
      <c r="CL579" s="138">
        <v>0</v>
      </c>
      <c r="CM579" s="136">
        <v>0</v>
      </c>
      <c r="CN579" s="136">
        <v>0</v>
      </c>
      <c r="CO579" s="85">
        <v>43752</v>
      </c>
      <c r="CP579" s="83" t="s">
        <v>4625</v>
      </c>
      <c r="CQ579" s="83" t="s">
        <v>102</v>
      </c>
      <c r="CR579" s="83" t="s">
        <v>482</v>
      </c>
      <c r="CS579" s="83">
        <v>574</v>
      </c>
      <c r="CT579" s="83" t="s">
        <v>483</v>
      </c>
      <c r="CU579" s="83">
        <v>1</v>
      </c>
      <c r="CV579" s="83">
        <v>0</v>
      </c>
      <c r="CW579" s="83">
        <v>0</v>
      </c>
      <c r="CX579" s="83" t="s">
        <v>109</v>
      </c>
      <c r="CY579" s="83" t="s">
        <v>583</v>
      </c>
      <c r="CZ579" s="83">
        <v>0</v>
      </c>
      <c r="DA579" s="83">
        <v>0</v>
      </c>
      <c r="DB579" s="83">
        <f t="shared" si="39"/>
        <v>0</v>
      </c>
      <c r="DC579" s="83" t="s">
        <v>497</v>
      </c>
      <c r="DE579" s="136">
        <v>1</v>
      </c>
      <c r="DF579" s="136">
        <v>1</v>
      </c>
      <c r="DG579" s="215" t="s">
        <v>269</v>
      </c>
      <c r="DH579" s="136">
        <v>1</v>
      </c>
      <c r="DI579" s="136">
        <v>1</v>
      </c>
      <c r="DJ579" s="215" t="s">
        <v>269</v>
      </c>
      <c r="EE579" s="136" t="b">
        <v>1</v>
      </c>
      <c r="EF579" s="136" t="b">
        <v>1</v>
      </c>
      <c r="EG579" s="136" t="b">
        <v>1</v>
      </c>
      <c r="EH579" s="136" t="b">
        <v>1</v>
      </c>
      <c r="EL579" s="215" t="s">
        <v>269</v>
      </c>
    </row>
    <row r="580" spans="1:142" ht="60" customHeight="1" x14ac:dyDescent="0.55000000000000004">
      <c r="A580" s="83" t="s">
        <v>130</v>
      </c>
      <c r="B580" s="83" t="s">
        <v>98</v>
      </c>
      <c r="C580">
        <v>424010</v>
      </c>
      <c r="D580" t="s">
        <v>1218</v>
      </c>
      <c r="E580" t="s">
        <v>1218</v>
      </c>
      <c r="F580" s="83" t="s">
        <v>108</v>
      </c>
      <c r="G580" s="213">
        <v>37814</v>
      </c>
      <c r="H580" s="83" t="s">
        <v>102</v>
      </c>
      <c r="I580" s="213">
        <v>43446</v>
      </c>
      <c r="J580" s="83" t="s">
        <v>228</v>
      </c>
      <c r="K580" s="214">
        <v>349941866104</v>
      </c>
      <c r="L580" s="83" t="s">
        <v>135</v>
      </c>
      <c r="M580" s="213">
        <v>43692</v>
      </c>
      <c r="N580">
        <v>828385</v>
      </c>
      <c r="O580" s="145" t="s">
        <v>567</v>
      </c>
      <c r="P580" s="145" t="s">
        <v>99</v>
      </c>
      <c r="Q580" s="145" t="s">
        <v>100</v>
      </c>
      <c r="R580" s="145" t="s">
        <v>567</v>
      </c>
      <c r="V580">
        <v>336</v>
      </c>
      <c r="W580" s="83" t="s">
        <v>101</v>
      </c>
      <c r="X580" s="83" t="s">
        <v>103</v>
      </c>
      <c r="Y580" t="s">
        <v>2542</v>
      </c>
      <c r="Z580" s="83" t="s">
        <v>102</v>
      </c>
      <c r="AA580" s="83" t="s">
        <v>102</v>
      </c>
      <c r="AB580" t="s">
        <v>3528</v>
      </c>
      <c r="AC580" s="83" t="s">
        <v>4003</v>
      </c>
      <c r="AD580" s="83" t="s">
        <v>144</v>
      </c>
      <c r="AE580" s="83" t="s">
        <v>105</v>
      </c>
      <c r="AF580" t="s">
        <v>2542</v>
      </c>
      <c r="AG580" s="83" t="s">
        <v>102</v>
      </c>
      <c r="AH580" s="83" t="s">
        <v>102</v>
      </c>
      <c r="AI580" t="s">
        <v>3528</v>
      </c>
      <c r="AJ580" s="83" t="s">
        <v>4003</v>
      </c>
      <c r="AK580" s="83" t="s">
        <v>144</v>
      </c>
      <c r="AL580" s="83" t="s">
        <v>105</v>
      </c>
      <c r="AM580" s="87" t="s">
        <v>106</v>
      </c>
      <c r="AN580" t="s">
        <v>2542</v>
      </c>
      <c r="AO580" t="s">
        <v>3528</v>
      </c>
      <c r="AP580" s="83" t="s">
        <v>4003</v>
      </c>
      <c r="AQ580" s="83" t="s">
        <v>144</v>
      </c>
      <c r="AR580" s="87" t="s">
        <v>106</v>
      </c>
      <c r="AT580" s="83" t="s">
        <v>107</v>
      </c>
      <c r="AU580" s="146" t="s">
        <v>107</v>
      </c>
      <c r="AV580" s="146" t="s">
        <v>107</v>
      </c>
      <c r="AX580" s="110" t="s">
        <v>107</v>
      </c>
      <c r="AY580" s="111"/>
      <c r="AZ580" s="112">
        <f t="shared" ca="1" si="40"/>
        <v>6082</v>
      </c>
      <c r="BA580" s="136">
        <f t="shared" ca="1" si="37"/>
        <v>79</v>
      </c>
      <c r="BB580" s="114" t="s">
        <v>134</v>
      </c>
      <c r="BC580" s="114" t="s">
        <v>108</v>
      </c>
      <c r="BD580" s="114"/>
      <c r="BE580" s="115" t="s">
        <v>102</v>
      </c>
      <c r="BF580" s="115" t="s">
        <v>102</v>
      </c>
      <c r="BG580" s="115" t="s">
        <v>102</v>
      </c>
      <c r="BH580" s="115" t="s">
        <v>102</v>
      </c>
      <c r="BI580" s="116"/>
      <c r="BJ580" s="117" t="s">
        <v>109</v>
      </c>
      <c r="BK580" s="117" t="s">
        <v>109</v>
      </c>
      <c r="BL580" s="83">
        <f t="shared" ca="1" si="38"/>
        <v>14</v>
      </c>
      <c r="BM580" s="83" t="s">
        <v>108</v>
      </c>
      <c r="BN580" s="83">
        <v>0</v>
      </c>
      <c r="BO580" s="83" t="s">
        <v>108</v>
      </c>
      <c r="BP580" s="83">
        <v>-996965</v>
      </c>
      <c r="BQ580" s="83" t="s">
        <v>198</v>
      </c>
      <c r="BR580" s="83" t="s">
        <v>164</v>
      </c>
      <c r="BS580" s="83" t="s">
        <v>499</v>
      </c>
      <c r="BT580" s="83">
        <v>-996965</v>
      </c>
      <c r="BU580" s="83" t="s">
        <v>198</v>
      </c>
      <c r="BV580" s="83" t="s">
        <v>164</v>
      </c>
      <c r="BW580" s="83" t="s">
        <v>499</v>
      </c>
      <c r="BY580" s="136">
        <v>0</v>
      </c>
      <c r="BZ580" s="136">
        <v>0</v>
      </c>
      <c r="CA580" s="136">
        <v>0</v>
      </c>
      <c r="CB580" s="136">
        <v>0</v>
      </c>
      <c r="CD580" s="136">
        <v>0</v>
      </c>
      <c r="CE580" s="136">
        <v>0</v>
      </c>
      <c r="CF580" s="136">
        <v>0</v>
      </c>
      <c r="CG580" s="136">
        <v>0</v>
      </c>
      <c r="CH580" s="136">
        <v>0</v>
      </c>
      <c r="CI580" s="136">
        <v>0</v>
      </c>
      <c r="CJ580" s="136">
        <v>0</v>
      </c>
      <c r="CK580" s="138">
        <v>0</v>
      </c>
      <c r="CL580" s="138">
        <v>0</v>
      </c>
      <c r="CM580" s="136">
        <v>0</v>
      </c>
      <c r="CN580" s="136">
        <v>0</v>
      </c>
      <c r="CO580" s="85">
        <v>43753</v>
      </c>
      <c r="CP580" s="83" t="s">
        <v>4626</v>
      </c>
      <c r="CQ580" s="83" t="s">
        <v>102</v>
      </c>
      <c r="CR580" s="83" t="s">
        <v>482</v>
      </c>
      <c r="CS580" s="83">
        <v>575</v>
      </c>
      <c r="CT580" s="83" t="s">
        <v>483</v>
      </c>
      <c r="CU580" s="83">
        <v>1</v>
      </c>
      <c r="CV580" s="83">
        <v>0</v>
      </c>
      <c r="CW580" s="83">
        <v>0</v>
      </c>
      <c r="CX580" s="83" t="s">
        <v>109</v>
      </c>
      <c r="CY580" s="83" t="s">
        <v>583</v>
      </c>
      <c r="CZ580" s="83">
        <v>0</v>
      </c>
      <c r="DA580" s="83">
        <v>0</v>
      </c>
      <c r="DB580" s="83">
        <f t="shared" si="39"/>
        <v>0</v>
      </c>
      <c r="DC580" s="83" t="s">
        <v>497</v>
      </c>
      <c r="DE580" s="136">
        <v>1</v>
      </c>
      <c r="DF580" s="136">
        <v>1</v>
      </c>
      <c r="DG580" s="215" t="s">
        <v>269</v>
      </c>
      <c r="DH580" s="136">
        <v>1</v>
      </c>
      <c r="DI580" s="136">
        <v>1</v>
      </c>
      <c r="DJ580" s="215" t="s">
        <v>269</v>
      </c>
      <c r="EE580" s="136" t="b">
        <v>1</v>
      </c>
      <c r="EF580" s="136" t="b">
        <v>1</v>
      </c>
      <c r="EG580" s="136" t="b">
        <v>1</v>
      </c>
      <c r="EH580" s="136" t="b">
        <v>1</v>
      </c>
      <c r="EL580" s="215" t="s">
        <v>269</v>
      </c>
    </row>
    <row r="581" spans="1:142" ht="60" customHeight="1" x14ac:dyDescent="0.55000000000000004">
      <c r="A581" s="83" t="s">
        <v>130</v>
      </c>
      <c r="B581" s="83" t="s">
        <v>98</v>
      </c>
      <c r="C581">
        <v>194804</v>
      </c>
      <c r="D581" t="s">
        <v>1219</v>
      </c>
      <c r="E581" t="s">
        <v>1219</v>
      </c>
      <c r="F581" s="83" t="s">
        <v>108</v>
      </c>
      <c r="G581" s="213">
        <v>36714</v>
      </c>
      <c r="H581" s="83" t="s">
        <v>102</v>
      </c>
      <c r="I581" s="213">
        <v>43364</v>
      </c>
      <c r="J581" s="83" t="s">
        <v>228</v>
      </c>
      <c r="K581" s="214">
        <v>601261352414</v>
      </c>
      <c r="L581" s="83" t="s">
        <v>97</v>
      </c>
      <c r="M581" s="213">
        <v>43715</v>
      </c>
      <c r="N581">
        <v>507804</v>
      </c>
      <c r="O581" s="145" t="s">
        <v>567</v>
      </c>
      <c r="P581" s="145" t="s">
        <v>99</v>
      </c>
      <c r="Q581" s="145" t="s">
        <v>100</v>
      </c>
      <c r="R581" s="145" t="s">
        <v>567</v>
      </c>
      <c r="V581">
        <v>4966</v>
      </c>
      <c r="W581" s="83" t="s">
        <v>1826</v>
      </c>
      <c r="X581" s="83" t="s">
        <v>103</v>
      </c>
      <c r="Y581" t="s">
        <v>2543</v>
      </c>
      <c r="Z581" s="83" t="s">
        <v>102</v>
      </c>
      <c r="AA581" s="83" t="s">
        <v>102</v>
      </c>
      <c r="AB581" t="s">
        <v>3529</v>
      </c>
      <c r="AC581" s="83" t="s">
        <v>4004</v>
      </c>
      <c r="AD581" s="83" t="s">
        <v>111</v>
      </c>
      <c r="AE581" s="83" t="s">
        <v>105</v>
      </c>
      <c r="AF581" t="s">
        <v>2543</v>
      </c>
      <c r="AG581" s="83" t="s">
        <v>102</v>
      </c>
      <c r="AH581" s="83" t="s">
        <v>102</v>
      </c>
      <c r="AI581" t="s">
        <v>3529</v>
      </c>
      <c r="AJ581" s="83" t="s">
        <v>4004</v>
      </c>
      <c r="AK581" s="83" t="s">
        <v>111</v>
      </c>
      <c r="AL581" s="83" t="s">
        <v>105</v>
      </c>
      <c r="AM581" s="87" t="s">
        <v>106</v>
      </c>
      <c r="AN581" t="s">
        <v>2543</v>
      </c>
      <c r="AO581" t="s">
        <v>3529</v>
      </c>
      <c r="AP581" s="83" t="s">
        <v>4004</v>
      </c>
      <c r="AQ581" s="83" t="s">
        <v>144</v>
      </c>
      <c r="AR581" s="87" t="s">
        <v>106</v>
      </c>
      <c r="AT581" s="83" t="s">
        <v>107</v>
      </c>
      <c r="AU581" s="146" t="s">
        <v>107</v>
      </c>
      <c r="AV581" s="146" t="s">
        <v>107</v>
      </c>
      <c r="AX581" s="110" t="s">
        <v>107</v>
      </c>
      <c r="AY581" s="111"/>
      <c r="AZ581" s="112">
        <f t="shared" ca="1" si="40"/>
        <v>5310</v>
      </c>
      <c r="BA581" s="136">
        <f t="shared" ca="1" si="37"/>
        <v>28</v>
      </c>
      <c r="BB581" s="114" t="s">
        <v>136</v>
      </c>
      <c r="BC581" s="114" t="s">
        <v>108</v>
      </c>
      <c r="BD581" s="114"/>
      <c r="BE581" s="115" t="s">
        <v>102</v>
      </c>
      <c r="BF581" s="115" t="s">
        <v>102</v>
      </c>
      <c r="BG581" s="115" t="s">
        <v>102</v>
      </c>
      <c r="BH581" s="115" t="s">
        <v>102</v>
      </c>
      <c r="BI581" s="116"/>
      <c r="BJ581" s="117" t="s">
        <v>109</v>
      </c>
      <c r="BK581" s="117" t="s">
        <v>109</v>
      </c>
      <c r="BL581" s="83">
        <f t="shared" ca="1" si="38"/>
        <v>48</v>
      </c>
      <c r="BM581" s="83" t="s">
        <v>270</v>
      </c>
      <c r="BN581" s="83">
        <v>0</v>
      </c>
      <c r="BO581" s="83" t="s">
        <v>108</v>
      </c>
      <c r="BP581" s="83">
        <v>-998700</v>
      </c>
      <c r="BQ581" s="83" t="s">
        <v>381</v>
      </c>
      <c r="BR581" s="83" t="s">
        <v>157</v>
      </c>
      <c r="BS581" s="83" t="s">
        <v>502</v>
      </c>
      <c r="BT581" s="83">
        <v>-998700</v>
      </c>
      <c r="BU581" s="83" t="s">
        <v>381</v>
      </c>
      <c r="BV581" s="83" t="s">
        <v>157</v>
      </c>
      <c r="BW581" s="83" t="s">
        <v>502</v>
      </c>
      <c r="BY581" s="136">
        <v>0</v>
      </c>
      <c r="BZ581" s="136">
        <v>0</v>
      </c>
      <c r="CA581" s="136">
        <v>0</v>
      </c>
      <c r="CB581" s="136">
        <v>0</v>
      </c>
      <c r="CD581" s="136">
        <v>0</v>
      </c>
      <c r="CE581" s="136">
        <v>0</v>
      </c>
      <c r="CF581" s="136">
        <v>0</v>
      </c>
      <c r="CG581" s="136">
        <v>0</v>
      </c>
      <c r="CH581" s="136">
        <v>0</v>
      </c>
      <c r="CI581" s="136">
        <v>0</v>
      </c>
      <c r="CJ581" s="136">
        <v>0</v>
      </c>
      <c r="CK581" s="138">
        <v>0</v>
      </c>
      <c r="CL581" s="138">
        <v>0</v>
      </c>
      <c r="CM581" s="136">
        <v>0</v>
      </c>
      <c r="CN581" s="136">
        <v>0</v>
      </c>
      <c r="CO581" s="85">
        <v>43754</v>
      </c>
      <c r="CP581" s="83" t="s">
        <v>4627</v>
      </c>
      <c r="CQ581" s="83" t="s">
        <v>102</v>
      </c>
      <c r="CR581" s="83" t="s">
        <v>482</v>
      </c>
      <c r="CS581" s="83">
        <v>576</v>
      </c>
      <c r="CT581" s="83" t="s">
        <v>483</v>
      </c>
      <c r="CU581" s="83">
        <v>1</v>
      </c>
      <c r="CV581" s="83">
        <v>0</v>
      </c>
      <c r="CW581" s="83">
        <v>0</v>
      </c>
      <c r="CX581" s="83" t="s">
        <v>109</v>
      </c>
      <c r="CY581" s="83" t="s">
        <v>583</v>
      </c>
      <c r="CZ581" s="83">
        <v>0</v>
      </c>
      <c r="DA581" s="83">
        <v>0</v>
      </c>
      <c r="DB581" s="83">
        <f t="shared" si="39"/>
        <v>0</v>
      </c>
      <c r="DC581" s="83" t="s">
        <v>497</v>
      </c>
      <c r="DE581" s="136">
        <v>1</v>
      </c>
      <c r="DF581" s="136">
        <v>1</v>
      </c>
      <c r="DG581" s="215" t="s">
        <v>269</v>
      </c>
      <c r="DH581" s="136">
        <v>1</v>
      </c>
      <c r="DI581" s="136">
        <v>1</v>
      </c>
      <c r="DJ581" s="215" t="s">
        <v>269</v>
      </c>
      <c r="EE581" s="136" t="b">
        <v>1</v>
      </c>
      <c r="EF581" s="136" t="b">
        <v>1</v>
      </c>
      <c r="EG581" s="136" t="b">
        <v>1</v>
      </c>
      <c r="EH581" s="136" t="b">
        <v>1</v>
      </c>
      <c r="EL581" s="215" t="s">
        <v>269</v>
      </c>
    </row>
    <row r="582" spans="1:142" ht="60" customHeight="1" x14ac:dyDescent="0.55000000000000004">
      <c r="A582" s="83" t="s">
        <v>130</v>
      </c>
      <c r="B582" s="83" t="s">
        <v>98</v>
      </c>
      <c r="C582">
        <v>972247</v>
      </c>
      <c r="D582" t="s">
        <v>1220</v>
      </c>
      <c r="E582" t="s">
        <v>1220</v>
      </c>
      <c r="F582" s="83" t="s">
        <v>108</v>
      </c>
      <c r="G582" s="213">
        <v>42067</v>
      </c>
      <c r="H582" s="83" t="s">
        <v>102</v>
      </c>
      <c r="I582" s="213">
        <v>43402</v>
      </c>
      <c r="J582" s="83" t="s">
        <v>228</v>
      </c>
      <c r="K582" s="214">
        <v>381028393336</v>
      </c>
      <c r="L582" s="83" t="s">
        <v>126</v>
      </c>
      <c r="M582" s="213">
        <v>43763</v>
      </c>
      <c r="N582">
        <v>292000</v>
      </c>
      <c r="O582" s="145" t="s">
        <v>567</v>
      </c>
      <c r="P582" s="145" t="s">
        <v>99</v>
      </c>
      <c r="Q582" s="145" t="s">
        <v>100</v>
      </c>
      <c r="R582" s="145" t="s">
        <v>567</v>
      </c>
      <c r="V582">
        <v>1003</v>
      </c>
      <c r="W582" s="83" t="s">
        <v>101</v>
      </c>
      <c r="X582" s="83" t="s">
        <v>103</v>
      </c>
      <c r="Y582" t="s">
        <v>2544</v>
      </c>
      <c r="Z582" s="83" t="s">
        <v>102</v>
      </c>
      <c r="AA582" s="83" t="s">
        <v>102</v>
      </c>
      <c r="AB582" t="s">
        <v>3530</v>
      </c>
      <c r="AC582" s="83" t="s">
        <v>4005</v>
      </c>
      <c r="AD582" s="83" t="s">
        <v>144</v>
      </c>
      <c r="AE582" s="83" t="s">
        <v>105</v>
      </c>
      <c r="AF582" t="s">
        <v>2544</v>
      </c>
      <c r="AG582" s="83" t="s">
        <v>102</v>
      </c>
      <c r="AH582" s="83" t="s">
        <v>102</v>
      </c>
      <c r="AI582" t="s">
        <v>3530</v>
      </c>
      <c r="AJ582" s="83" t="s">
        <v>4005</v>
      </c>
      <c r="AK582" s="83" t="s">
        <v>144</v>
      </c>
      <c r="AL582" s="83" t="s">
        <v>105</v>
      </c>
      <c r="AM582" s="87" t="s">
        <v>106</v>
      </c>
      <c r="AN582" t="s">
        <v>2544</v>
      </c>
      <c r="AO582" t="s">
        <v>3530</v>
      </c>
      <c r="AP582" s="83" t="s">
        <v>4005</v>
      </c>
      <c r="AQ582" s="83" t="s">
        <v>111</v>
      </c>
      <c r="AR582" s="87" t="s">
        <v>106</v>
      </c>
      <c r="AT582" s="83" t="s">
        <v>107</v>
      </c>
      <c r="AU582" s="146" t="s">
        <v>107</v>
      </c>
      <c r="AV582" s="146" t="s">
        <v>107</v>
      </c>
      <c r="AX582" s="110" t="s">
        <v>107</v>
      </c>
      <c r="AY582" s="111"/>
      <c r="AZ582" s="112">
        <f t="shared" ca="1" si="40"/>
        <v>8236</v>
      </c>
      <c r="BA582" s="136">
        <f t="shared" ref="BA582:BA645" ca="1" si="41">RANDBETWEEN(1,99)</f>
        <v>81</v>
      </c>
      <c r="BB582" s="114" t="s">
        <v>134</v>
      </c>
      <c r="BC582" s="114" t="s">
        <v>108</v>
      </c>
      <c r="BD582" s="114"/>
      <c r="BE582" s="115" t="s">
        <v>102</v>
      </c>
      <c r="BF582" s="115" t="s">
        <v>102</v>
      </c>
      <c r="BG582" s="115" t="s">
        <v>102</v>
      </c>
      <c r="BH582" s="115" t="s">
        <v>102</v>
      </c>
      <c r="BI582" s="116"/>
      <c r="BJ582" s="117" t="s">
        <v>109</v>
      </c>
      <c r="BK582" s="117" t="s">
        <v>109</v>
      </c>
      <c r="BL582" s="83">
        <f t="shared" ref="BL582:BL645" ca="1" si="42">RANDBETWEEN(0,99)</f>
        <v>34</v>
      </c>
      <c r="BM582" s="83" t="s">
        <v>108</v>
      </c>
      <c r="BN582" s="83">
        <v>0</v>
      </c>
      <c r="BO582" s="83" t="s">
        <v>108</v>
      </c>
      <c r="BP582" s="83">
        <v>-1000435</v>
      </c>
      <c r="BQ582" s="83" t="s">
        <v>312</v>
      </c>
      <c r="BR582" s="83" t="s">
        <v>153</v>
      </c>
      <c r="BS582" s="83" t="s">
        <v>499</v>
      </c>
      <c r="BT582" s="83">
        <v>-1000435</v>
      </c>
      <c r="BU582" s="83" t="s">
        <v>312</v>
      </c>
      <c r="BV582" s="83" t="s">
        <v>153</v>
      </c>
      <c r="BW582" s="83" t="s">
        <v>499</v>
      </c>
      <c r="BY582" s="136">
        <v>0</v>
      </c>
      <c r="BZ582" s="136">
        <v>0</v>
      </c>
      <c r="CA582" s="136">
        <v>0</v>
      </c>
      <c r="CB582" s="136">
        <v>0</v>
      </c>
      <c r="CD582" s="136">
        <v>0</v>
      </c>
      <c r="CE582" s="136">
        <v>0</v>
      </c>
      <c r="CF582" s="136">
        <v>0</v>
      </c>
      <c r="CG582" s="136">
        <v>0</v>
      </c>
      <c r="CH582" s="136">
        <v>0</v>
      </c>
      <c r="CI582" s="136">
        <v>0</v>
      </c>
      <c r="CJ582" s="136">
        <v>0</v>
      </c>
      <c r="CK582" s="138">
        <v>0</v>
      </c>
      <c r="CL582" s="138">
        <v>0</v>
      </c>
      <c r="CM582" s="136">
        <v>0</v>
      </c>
      <c r="CN582" s="136">
        <v>0</v>
      </c>
      <c r="CO582" s="85">
        <v>43755</v>
      </c>
      <c r="CP582" s="83" t="s">
        <v>4628</v>
      </c>
      <c r="CQ582" s="83" t="s">
        <v>102</v>
      </c>
      <c r="CR582" s="83" t="s">
        <v>482</v>
      </c>
      <c r="CS582" s="83">
        <v>577</v>
      </c>
      <c r="CT582" s="83" t="s">
        <v>483</v>
      </c>
      <c r="CU582" s="83">
        <v>1</v>
      </c>
      <c r="CV582" s="83">
        <v>0</v>
      </c>
      <c r="CW582" s="83">
        <v>0</v>
      </c>
      <c r="CX582" s="83" t="s">
        <v>109</v>
      </c>
      <c r="CY582" s="83" t="s">
        <v>583</v>
      </c>
      <c r="CZ582" s="83">
        <v>0</v>
      </c>
      <c r="DA582" s="83">
        <v>0</v>
      </c>
      <c r="DB582" s="83">
        <f t="shared" si="39"/>
        <v>0</v>
      </c>
      <c r="DC582" s="83" t="s">
        <v>497</v>
      </c>
      <c r="DE582" s="136">
        <v>1</v>
      </c>
      <c r="DF582" s="136">
        <v>1</v>
      </c>
      <c r="DG582" s="215" t="s">
        <v>269</v>
      </c>
      <c r="DH582" s="136">
        <v>1</v>
      </c>
      <c r="DI582" s="136">
        <v>1</v>
      </c>
      <c r="DJ582" s="215" t="s">
        <v>269</v>
      </c>
      <c r="EE582" s="136" t="b">
        <v>1</v>
      </c>
      <c r="EF582" s="136" t="b">
        <v>1</v>
      </c>
      <c r="EG582" s="136" t="b">
        <v>1</v>
      </c>
      <c r="EH582" s="136" t="b">
        <v>1</v>
      </c>
      <c r="EL582" s="215" t="s">
        <v>269</v>
      </c>
    </row>
    <row r="583" spans="1:142" ht="60" customHeight="1" x14ac:dyDescent="0.55000000000000004">
      <c r="A583" s="83" t="s">
        <v>130</v>
      </c>
      <c r="B583" s="83" t="s">
        <v>98</v>
      </c>
      <c r="C583">
        <v>931918</v>
      </c>
      <c r="D583" t="s">
        <v>1221</v>
      </c>
      <c r="E583" t="s">
        <v>1221</v>
      </c>
      <c r="F583" s="83" t="s">
        <v>108</v>
      </c>
      <c r="G583" s="213">
        <v>38622</v>
      </c>
      <c r="H583" s="83" t="s">
        <v>102</v>
      </c>
      <c r="I583" s="213">
        <v>43235</v>
      </c>
      <c r="J583" s="83" t="s">
        <v>228</v>
      </c>
      <c r="K583" s="214">
        <v>301327492526</v>
      </c>
      <c r="L583" s="83" t="s">
        <v>135</v>
      </c>
      <c r="M583" s="213">
        <v>43638</v>
      </c>
      <c r="N583">
        <v>652365</v>
      </c>
      <c r="O583" s="145" t="s">
        <v>567</v>
      </c>
      <c r="P583" s="145" t="s">
        <v>99</v>
      </c>
      <c r="Q583" s="145" t="s">
        <v>100</v>
      </c>
      <c r="R583" s="145" t="s">
        <v>567</v>
      </c>
      <c r="V583">
        <v>9687</v>
      </c>
      <c r="W583" s="83" t="s">
        <v>101</v>
      </c>
      <c r="X583" s="83" t="s">
        <v>103</v>
      </c>
      <c r="Y583" t="s">
        <v>2545</v>
      </c>
      <c r="Z583" s="83" t="s">
        <v>102</v>
      </c>
      <c r="AA583" s="83" t="s">
        <v>102</v>
      </c>
      <c r="AB583" t="s">
        <v>3531</v>
      </c>
      <c r="AC583" s="83" t="s">
        <v>4006</v>
      </c>
      <c r="AD583" s="83" t="s">
        <v>144</v>
      </c>
      <c r="AE583" s="83" t="s">
        <v>105</v>
      </c>
      <c r="AF583" t="s">
        <v>2545</v>
      </c>
      <c r="AG583" s="83" t="s">
        <v>102</v>
      </c>
      <c r="AH583" s="83" t="s">
        <v>102</v>
      </c>
      <c r="AI583" t="s">
        <v>3531</v>
      </c>
      <c r="AJ583" s="83" t="s">
        <v>4006</v>
      </c>
      <c r="AK583" s="83" t="s">
        <v>144</v>
      </c>
      <c r="AL583" s="83" t="s">
        <v>105</v>
      </c>
      <c r="AM583" s="87" t="s">
        <v>106</v>
      </c>
      <c r="AN583" t="s">
        <v>2545</v>
      </c>
      <c r="AO583" t="s">
        <v>3531</v>
      </c>
      <c r="AP583" s="83" t="s">
        <v>4006</v>
      </c>
      <c r="AQ583" s="83" t="s">
        <v>144</v>
      </c>
      <c r="AR583" s="87" t="s">
        <v>106</v>
      </c>
      <c r="AT583" s="83" t="s">
        <v>107</v>
      </c>
      <c r="AU583" s="146" t="s">
        <v>107</v>
      </c>
      <c r="AV583" s="146" t="s">
        <v>107</v>
      </c>
      <c r="AX583" s="110" t="s">
        <v>107</v>
      </c>
      <c r="AY583" s="111"/>
      <c r="AZ583" s="112">
        <f t="shared" ca="1" si="40"/>
        <v>9388</v>
      </c>
      <c r="BA583" s="136">
        <f t="shared" ca="1" si="41"/>
        <v>41</v>
      </c>
      <c r="BB583" s="114" t="s">
        <v>134</v>
      </c>
      <c r="BC583" s="114" t="s">
        <v>108</v>
      </c>
      <c r="BD583" s="114"/>
      <c r="BE583" s="115" t="s">
        <v>102</v>
      </c>
      <c r="BF583" s="115" t="s">
        <v>102</v>
      </c>
      <c r="BG583" s="115" t="s">
        <v>102</v>
      </c>
      <c r="BH583" s="115" t="s">
        <v>102</v>
      </c>
      <c r="BI583" s="116"/>
      <c r="BJ583" s="117" t="s">
        <v>109</v>
      </c>
      <c r="BK583" s="117" t="s">
        <v>109</v>
      </c>
      <c r="BL583" s="83">
        <f t="shared" ca="1" si="42"/>
        <v>83</v>
      </c>
      <c r="BM583" s="83" t="s">
        <v>108</v>
      </c>
      <c r="BN583" s="83">
        <v>0</v>
      </c>
      <c r="BO583" s="83" t="s">
        <v>108</v>
      </c>
      <c r="BP583" s="83">
        <v>-1002170</v>
      </c>
      <c r="BQ583" s="83" t="s">
        <v>198</v>
      </c>
      <c r="BR583" s="83" t="s">
        <v>164</v>
      </c>
      <c r="BS583" s="83" t="s">
        <v>499</v>
      </c>
      <c r="BT583" s="83">
        <v>-1002170</v>
      </c>
      <c r="BU583" s="83" t="s">
        <v>198</v>
      </c>
      <c r="BV583" s="83" t="s">
        <v>164</v>
      </c>
      <c r="BW583" s="83" t="s">
        <v>499</v>
      </c>
      <c r="BY583" s="136">
        <v>0</v>
      </c>
      <c r="BZ583" s="136">
        <v>0</v>
      </c>
      <c r="CA583" s="136">
        <v>0</v>
      </c>
      <c r="CB583" s="136">
        <v>0</v>
      </c>
      <c r="CD583" s="136">
        <v>0</v>
      </c>
      <c r="CE583" s="136">
        <v>0</v>
      </c>
      <c r="CF583" s="136">
        <v>0</v>
      </c>
      <c r="CG583" s="136">
        <v>0</v>
      </c>
      <c r="CH583" s="136">
        <v>0</v>
      </c>
      <c r="CI583" s="136">
        <v>0</v>
      </c>
      <c r="CJ583" s="136">
        <v>0</v>
      </c>
      <c r="CK583" s="138">
        <v>0</v>
      </c>
      <c r="CL583" s="138">
        <v>0</v>
      </c>
      <c r="CM583" s="136">
        <v>0</v>
      </c>
      <c r="CN583" s="136">
        <v>0</v>
      </c>
      <c r="CO583" s="85">
        <v>43756</v>
      </c>
      <c r="CP583" s="83" t="s">
        <v>4629</v>
      </c>
      <c r="CQ583" s="83" t="s">
        <v>102</v>
      </c>
      <c r="CR583" s="83" t="s">
        <v>482</v>
      </c>
      <c r="CS583" s="83">
        <v>578</v>
      </c>
      <c r="CT583" s="83" t="s">
        <v>483</v>
      </c>
      <c r="CU583" s="83">
        <v>1</v>
      </c>
      <c r="CV583" s="83">
        <v>0</v>
      </c>
      <c r="CW583" s="83">
        <v>0</v>
      </c>
      <c r="CX583" s="83" t="s">
        <v>109</v>
      </c>
      <c r="CY583" s="83" t="s">
        <v>583</v>
      </c>
      <c r="CZ583" s="83">
        <v>0</v>
      </c>
      <c r="DA583" s="83">
        <v>0</v>
      </c>
      <c r="DB583" s="83">
        <f t="shared" si="39"/>
        <v>0</v>
      </c>
      <c r="DC583" s="83" t="s">
        <v>497</v>
      </c>
      <c r="DE583" s="136">
        <v>1</v>
      </c>
      <c r="DF583" s="136">
        <v>1</v>
      </c>
      <c r="DG583" s="215" t="s">
        <v>269</v>
      </c>
      <c r="DH583" s="136">
        <v>1</v>
      </c>
      <c r="DI583" s="136">
        <v>1</v>
      </c>
      <c r="DJ583" s="215" t="s">
        <v>269</v>
      </c>
      <c r="EE583" s="136" t="b">
        <v>1</v>
      </c>
      <c r="EF583" s="136" t="b">
        <v>1</v>
      </c>
      <c r="EG583" s="136" t="b">
        <v>1</v>
      </c>
      <c r="EH583" s="136" t="b">
        <v>1</v>
      </c>
      <c r="EL583" s="215" t="s">
        <v>269</v>
      </c>
    </row>
    <row r="584" spans="1:142" ht="60" customHeight="1" x14ac:dyDescent="0.55000000000000004">
      <c r="A584" s="83" t="s">
        <v>130</v>
      </c>
      <c r="B584" s="83" t="s">
        <v>98</v>
      </c>
      <c r="C584">
        <v>107052</v>
      </c>
      <c r="D584" t="s">
        <v>1222</v>
      </c>
      <c r="E584" t="s">
        <v>1222</v>
      </c>
      <c r="F584" s="83" t="s">
        <v>108</v>
      </c>
      <c r="G584" s="213">
        <v>29974</v>
      </c>
      <c r="H584" s="83" t="s">
        <v>102</v>
      </c>
      <c r="I584" s="213">
        <v>43322</v>
      </c>
      <c r="J584" s="83" t="s">
        <v>228</v>
      </c>
      <c r="K584" s="214">
        <v>366204004991</v>
      </c>
      <c r="L584" s="83" t="s">
        <v>97</v>
      </c>
      <c r="M584" s="213">
        <v>43524</v>
      </c>
      <c r="N584">
        <v>182924</v>
      </c>
      <c r="O584" s="145" t="s">
        <v>567</v>
      </c>
      <c r="P584" s="145" t="s">
        <v>99</v>
      </c>
      <c r="Q584" s="145" t="s">
        <v>100</v>
      </c>
      <c r="R584" s="145" t="s">
        <v>567</v>
      </c>
      <c r="V584">
        <v>2784</v>
      </c>
      <c r="W584" s="83" t="s">
        <v>1827</v>
      </c>
      <c r="X584" s="83" t="s">
        <v>103</v>
      </c>
      <c r="Y584" t="s">
        <v>2546</v>
      </c>
      <c r="Z584" s="83" t="s">
        <v>102</v>
      </c>
      <c r="AA584" s="83" t="s">
        <v>102</v>
      </c>
      <c r="AB584" t="s">
        <v>3532</v>
      </c>
      <c r="AC584" s="83" t="s">
        <v>4007</v>
      </c>
      <c r="AD584" s="83" t="s">
        <v>111</v>
      </c>
      <c r="AE584" s="83" t="s">
        <v>105</v>
      </c>
      <c r="AF584" t="s">
        <v>2546</v>
      </c>
      <c r="AG584" s="83" t="s">
        <v>102</v>
      </c>
      <c r="AH584" s="83" t="s">
        <v>102</v>
      </c>
      <c r="AI584" t="s">
        <v>3532</v>
      </c>
      <c r="AJ584" s="83" t="s">
        <v>4007</v>
      </c>
      <c r="AK584" s="83" t="s">
        <v>111</v>
      </c>
      <c r="AL584" s="83" t="s">
        <v>105</v>
      </c>
      <c r="AM584" s="87" t="s">
        <v>106</v>
      </c>
      <c r="AN584" t="s">
        <v>2546</v>
      </c>
      <c r="AO584" t="s">
        <v>3532</v>
      </c>
      <c r="AP584" s="83" t="s">
        <v>4007</v>
      </c>
      <c r="AQ584" s="83" t="s">
        <v>144</v>
      </c>
      <c r="AR584" s="87" t="s">
        <v>106</v>
      </c>
      <c r="AT584" s="83" t="s">
        <v>107</v>
      </c>
      <c r="AU584" s="146" t="s">
        <v>107</v>
      </c>
      <c r="AV584" s="146" t="s">
        <v>107</v>
      </c>
      <c r="AX584" s="110" t="s">
        <v>107</v>
      </c>
      <c r="AY584" s="111"/>
      <c r="AZ584" s="112">
        <f t="shared" ca="1" si="40"/>
        <v>6590</v>
      </c>
      <c r="BA584" s="136">
        <f t="shared" ca="1" si="41"/>
        <v>7</v>
      </c>
      <c r="BB584" s="114" t="s">
        <v>136</v>
      </c>
      <c r="BC584" s="114" t="s">
        <v>108</v>
      </c>
      <c r="BD584" s="114"/>
      <c r="BE584" s="115" t="s">
        <v>102</v>
      </c>
      <c r="BF584" s="115" t="s">
        <v>102</v>
      </c>
      <c r="BG584" s="115" t="s">
        <v>102</v>
      </c>
      <c r="BH584" s="115" t="s">
        <v>102</v>
      </c>
      <c r="BI584" s="116"/>
      <c r="BJ584" s="117" t="s">
        <v>109</v>
      </c>
      <c r="BK584" s="117" t="s">
        <v>109</v>
      </c>
      <c r="BL584" s="83">
        <f t="shared" ca="1" si="42"/>
        <v>23</v>
      </c>
      <c r="BM584" s="83" t="s">
        <v>270</v>
      </c>
      <c r="BN584" s="83">
        <v>0</v>
      </c>
      <c r="BO584" s="83" t="s">
        <v>108</v>
      </c>
      <c r="BP584" s="83">
        <v>-1003905</v>
      </c>
      <c r="BQ584" s="83" t="s">
        <v>381</v>
      </c>
      <c r="BR584" s="83" t="s">
        <v>157</v>
      </c>
      <c r="BS584" s="83" t="s">
        <v>502</v>
      </c>
      <c r="BT584" s="83">
        <v>-1003905</v>
      </c>
      <c r="BU584" s="83" t="s">
        <v>381</v>
      </c>
      <c r="BV584" s="83" t="s">
        <v>157</v>
      </c>
      <c r="BW584" s="83" t="s">
        <v>502</v>
      </c>
      <c r="BY584" s="136">
        <v>0</v>
      </c>
      <c r="BZ584" s="136">
        <v>0</v>
      </c>
      <c r="CA584" s="136">
        <v>0</v>
      </c>
      <c r="CB584" s="136">
        <v>0</v>
      </c>
      <c r="CD584" s="136">
        <v>0</v>
      </c>
      <c r="CE584" s="136">
        <v>0</v>
      </c>
      <c r="CF584" s="136">
        <v>0</v>
      </c>
      <c r="CG584" s="136">
        <v>0</v>
      </c>
      <c r="CH584" s="136">
        <v>0</v>
      </c>
      <c r="CI584" s="136">
        <v>0</v>
      </c>
      <c r="CJ584" s="136">
        <v>0</v>
      </c>
      <c r="CK584" s="138">
        <v>0</v>
      </c>
      <c r="CL584" s="138">
        <v>0</v>
      </c>
      <c r="CM584" s="136">
        <v>0</v>
      </c>
      <c r="CN584" s="136">
        <v>0</v>
      </c>
      <c r="CO584" s="85">
        <v>43757</v>
      </c>
      <c r="CP584" s="83" t="s">
        <v>4630</v>
      </c>
      <c r="CQ584" s="83" t="s">
        <v>102</v>
      </c>
      <c r="CR584" s="83" t="s">
        <v>482</v>
      </c>
      <c r="CS584" s="83">
        <v>579</v>
      </c>
      <c r="CT584" s="83" t="s">
        <v>483</v>
      </c>
      <c r="CU584" s="83">
        <v>1</v>
      </c>
      <c r="CV584" s="83">
        <v>0</v>
      </c>
      <c r="CW584" s="83">
        <v>0</v>
      </c>
      <c r="CX584" s="83" t="s">
        <v>109</v>
      </c>
      <c r="CY584" s="83" t="s">
        <v>583</v>
      </c>
      <c r="CZ584" s="83">
        <v>0</v>
      </c>
      <c r="DA584" s="83">
        <v>0</v>
      </c>
      <c r="DB584" s="83">
        <f t="shared" si="39"/>
        <v>0</v>
      </c>
      <c r="DC584" s="83" t="s">
        <v>497</v>
      </c>
      <c r="DE584" s="136">
        <v>1</v>
      </c>
      <c r="DF584" s="136">
        <v>1</v>
      </c>
      <c r="DG584" s="215" t="s">
        <v>269</v>
      </c>
      <c r="DH584" s="136">
        <v>1</v>
      </c>
      <c r="DI584" s="136">
        <v>1</v>
      </c>
      <c r="DJ584" s="215" t="s">
        <v>269</v>
      </c>
      <c r="EE584" s="136" t="b">
        <v>1</v>
      </c>
      <c r="EF584" s="136" t="b">
        <v>1</v>
      </c>
      <c r="EG584" s="136" t="b">
        <v>1</v>
      </c>
      <c r="EH584" s="136" t="b">
        <v>1</v>
      </c>
      <c r="EL584" s="215" t="s">
        <v>269</v>
      </c>
    </row>
    <row r="585" spans="1:142" ht="60" customHeight="1" x14ac:dyDescent="0.55000000000000004">
      <c r="A585" s="83" t="s">
        <v>130</v>
      </c>
      <c r="B585" s="83" t="s">
        <v>98</v>
      </c>
      <c r="C585">
        <v>531719</v>
      </c>
      <c r="D585" t="s">
        <v>1223</v>
      </c>
      <c r="E585" t="s">
        <v>1223</v>
      </c>
      <c r="F585" s="83" t="s">
        <v>108</v>
      </c>
      <c r="G585" s="213">
        <v>40770</v>
      </c>
      <c r="H585" s="83" t="s">
        <v>102</v>
      </c>
      <c r="I585" s="213">
        <v>43297</v>
      </c>
      <c r="J585" s="83" t="s">
        <v>228</v>
      </c>
      <c r="K585" s="214">
        <v>230438451219</v>
      </c>
      <c r="L585" s="83" t="s">
        <v>135</v>
      </c>
      <c r="M585" s="213">
        <v>43505</v>
      </c>
      <c r="N585">
        <v>848890</v>
      </c>
      <c r="O585" s="145" t="s">
        <v>567</v>
      </c>
      <c r="P585" s="145" t="s">
        <v>99</v>
      </c>
      <c r="Q585" s="145" t="s">
        <v>100</v>
      </c>
      <c r="R585" s="145" t="s">
        <v>567</v>
      </c>
      <c r="V585">
        <v>3861</v>
      </c>
      <c r="W585" s="83" t="s">
        <v>101</v>
      </c>
      <c r="X585" s="83" t="s">
        <v>103</v>
      </c>
      <c r="Y585" t="s">
        <v>2547</v>
      </c>
      <c r="Z585" s="83" t="s">
        <v>102</v>
      </c>
      <c r="AA585" s="83" t="s">
        <v>102</v>
      </c>
      <c r="AB585" t="s">
        <v>3533</v>
      </c>
      <c r="AC585" s="83" t="s">
        <v>4008</v>
      </c>
      <c r="AD585" s="83" t="s">
        <v>144</v>
      </c>
      <c r="AE585" s="83" t="s">
        <v>105</v>
      </c>
      <c r="AF585" t="s">
        <v>2547</v>
      </c>
      <c r="AG585" s="83" t="s">
        <v>102</v>
      </c>
      <c r="AH585" s="83" t="s">
        <v>102</v>
      </c>
      <c r="AI585" t="s">
        <v>3533</v>
      </c>
      <c r="AJ585" s="83" t="s">
        <v>4008</v>
      </c>
      <c r="AK585" s="83" t="s">
        <v>144</v>
      </c>
      <c r="AL585" s="83" t="s">
        <v>105</v>
      </c>
      <c r="AM585" s="87" t="s">
        <v>106</v>
      </c>
      <c r="AN585" t="s">
        <v>2547</v>
      </c>
      <c r="AO585" t="s">
        <v>3533</v>
      </c>
      <c r="AP585" s="83" t="s">
        <v>4008</v>
      </c>
      <c r="AQ585" s="83" t="s">
        <v>111</v>
      </c>
      <c r="AR585" s="87" t="s">
        <v>106</v>
      </c>
      <c r="AT585" s="83" t="s">
        <v>107</v>
      </c>
      <c r="AU585" s="146" t="s">
        <v>107</v>
      </c>
      <c r="AV585" s="146" t="s">
        <v>107</v>
      </c>
      <c r="AX585" s="110" t="s">
        <v>107</v>
      </c>
      <c r="AY585" s="111"/>
      <c r="AZ585" s="112">
        <f t="shared" ca="1" si="40"/>
        <v>4302</v>
      </c>
      <c r="BA585" s="136">
        <f t="shared" ca="1" si="41"/>
        <v>48</v>
      </c>
      <c r="BB585" s="114" t="s">
        <v>134</v>
      </c>
      <c r="BC585" s="114" t="s">
        <v>108</v>
      </c>
      <c r="BD585" s="114"/>
      <c r="BE585" s="115" t="s">
        <v>102</v>
      </c>
      <c r="BF585" s="115" t="s">
        <v>102</v>
      </c>
      <c r="BG585" s="115" t="s">
        <v>102</v>
      </c>
      <c r="BH585" s="115" t="s">
        <v>102</v>
      </c>
      <c r="BI585" s="116"/>
      <c r="BJ585" s="117" t="s">
        <v>109</v>
      </c>
      <c r="BK585" s="117" t="s">
        <v>109</v>
      </c>
      <c r="BL585" s="83">
        <f t="shared" ca="1" si="42"/>
        <v>2</v>
      </c>
      <c r="BM585" s="83" t="s">
        <v>108</v>
      </c>
      <c r="BN585" s="83">
        <v>0</v>
      </c>
      <c r="BO585" s="83" t="s">
        <v>108</v>
      </c>
      <c r="BP585" s="83">
        <v>-1005640</v>
      </c>
      <c r="BQ585" s="83" t="s">
        <v>312</v>
      </c>
      <c r="BR585" s="83" t="s">
        <v>153</v>
      </c>
      <c r="BS585" s="83" t="s">
        <v>499</v>
      </c>
      <c r="BT585" s="83">
        <v>-1005640</v>
      </c>
      <c r="BU585" s="83" t="s">
        <v>312</v>
      </c>
      <c r="BV585" s="83" t="s">
        <v>153</v>
      </c>
      <c r="BW585" s="83" t="s">
        <v>499</v>
      </c>
      <c r="BY585" s="136">
        <v>0</v>
      </c>
      <c r="BZ585" s="136">
        <v>0</v>
      </c>
      <c r="CA585" s="136">
        <v>0</v>
      </c>
      <c r="CB585" s="136">
        <v>0</v>
      </c>
      <c r="CD585" s="136">
        <v>0</v>
      </c>
      <c r="CE585" s="136">
        <v>0</v>
      </c>
      <c r="CF585" s="136">
        <v>0</v>
      </c>
      <c r="CG585" s="136">
        <v>0</v>
      </c>
      <c r="CH585" s="136">
        <v>0</v>
      </c>
      <c r="CI585" s="136">
        <v>0</v>
      </c>
      <c r="CJ585" s="136">
        <v>0</v>
      </c>
      <c r="CK585" s="138">
        <v>0</v>
      </c>
      <c r="CL585" s="138">
        <v>0</v>
      </c>
      <c r="CM585" s="136">
        <v>0</v>
      </c>
      <c r="CN585" s="136">
        <v>0</v>
      </c>
      <c r="CO585" s="85">
        <v>43758</v>
      </c>
      <c r="CP585" s="83" t="s">
        <v>4631</v>
      </c>
      <c r="CQ585" s="83" t="s">
        <v>102</v>
      </c>
      <c r="CR585" s="83" t="s">
        <v>482</v>
      </c>
      <c r="CS585" s="83">
        <v>580</v>
      </c>
      <c r="CT585" s="83" t="s">
        <v>483</v>
      </c>
      <c r="CU585" s="83">
        <v>1</v>
      </c>
      <c r="CV585" s="83">
        <v>0</v>
      </c>
      <c r="CW585" s="83">
        <v>0</v>
      </c>
      <c r="CX585" s="83" t="s">
        <v>109</v>
      </c>
      <c r="CY585" s="83" t="s">
        <v>583</v>
      </c>
      <c r="CZ585" s="83">
        <v>0</v>
      </c>
      <c r="DA585" s="83">
        <v>0</v>
      </c>
      <c r="DB585" s="83">
        <f t="shared" si="39"/>
        <v>0</v>
      </c>
      <c r="DC585" s="83" t="s">
        <v>497</v>
      </c>
      <c r="DE585" s="136">
        <v>1</v>
      </c>
      <c r="DF585" s="136">
        <v>1</v>
      </c>
      <c r="DG585" s="215" t="s">
        <v>269</v>
      </c>
      <c r="DH585" s="136">
        <v>1</v>
      </c>
      <c r="DI585" s="136">
        <v>1</v>
      </c>
      <c r="DJ585" s="215" t="s">
        <v>269</v>
      </c>
      <c r="EE585" s="136" t="b">
        <v>1</v>
      </c>
      <c r="EF585" s="136" t="b">
        <v>1</v>
      </c>
      <c r="EG585" s="136" t="b">
        <v>1</v>
      </c>
      <c r="EH585" s="136" t="b">
        <v>1</v>
      </c>
      <c r="EL585" s="215" t="s">
        <v>269</v>
      </c>
    </row>
    <row r="586" spans="1:142" ht="60" customHeight="1" x14ac:dyDescent="0.55000000000000004">
      <c r="A586" s="83" t="s">
        <v>130</v>
      </c>
      <c r="B586" s="83" t="s">
        <v>98</v>
      </c>
      <c r="C586">
        <v>904692</v>
      </c>
      <c r="D586" t="s">
        <v>1224</v>
      </c>
      <c r="E586" t="s">
        <v>1224</v>
      </c>
      <c r="F586" s="83" t="s">
        <v>108</v>
      </c>
      <c r="G586" s="213">
        <v>30528</v>
      </c>
      <c r="H586" s="83" t="s">
        <v>102</v>
      </c>
      <c r="I586" s="213">
        <v>43229</v>
      </c>
      <c r="J586" s="83" t="s">
        <v>228</v>
      </c>
      <c r="K586" s="214">
        <v>674880106322</v>
      </c>
      <c r="L586" s="83" t="s">
        <v>97</v>
      </c>
      <c r="M586" s="213">
        <v>43480</v>
      </c>
      <c r="N586">
        <v>774593</v>
      </c>
      <c r="O586" s="145" t="s">
        <v>567</v>
      </c>
      <c r="P586" s="145" t="s">
        <v>99</v>
      </c>
      <c r="Q586" s="145" t="s">
        <v>100</v>
      </c>
      <c r="R586" s="145" t="s">
        <v>567</v>
      </c>
      <c r="V586">
        <v>237</v>
      </c>
      <c r="W586" s="83" t="s">
        <v>101</v>
      </c>
      <c r="X586" s="83" t="s">
        <v>103</v>
      </c>
      <c r="Y586" t="s">
        <v>2548</v>
      </c>
      <c r="Z586" s="83" t="s">
        <v>102</v>
      </c>
      <c r="AA586" s="83" t="s">
        <v>102</v>
      </c>
      <c r="AB586" t="s">
        <v>3534</v>
      </c>
      <c r="AC586" s="83" t="s">
        <v>4009</v>
      </c>
      <c r="AD586" s="83" t="s">
        <v>144</v>
      </c>
      <c r="AE586" s="83" t="s">
        <v>105</v>
      </c>
      <c r="AF586" t="s">
        <v>2548</v>
      </c>
      <c r="AG586" s="83" t="s">
        <v>102</v>
      </c>
      <c r="AH586" s="83" t="s">
        <v>102</v>
      </c>
      <c r="AI586" t="s">
        <v>3534</v>
      </c>
      <c r="AJ586" s="83" t="s">
        <v>4009</v>
      </c>
      <c r="AK586" s="83" t="s">
        <v>144</v>
      </c>
      <c r="AL586" s="83" t="s">
        <v>105</v>
      </c>
      <c r="AM586" s="87" t="s">
        <v>106</v>
      </c>
      <c r="AN586" t="s">
        <v>2548</v>
      </c>
      <c r="AO586" t="s">
        <v>3534</v>
      </c>
      <c r="AP586" s="83" t="s">
        <v>4009</v>
      </c>
      <c r="AQ586" s="83" t="s">
        <v>144</v>
      </c>
      <c r="AR586" s="87" t="s">
        <v>106</v>
      </c>
      <c r="AT586" s="83" t="s">
        <v>107</v>
      </c>
      <c r="AU586" s="146" t="s">
        <v>107</v>
      </c>
      <c r="AV586" s="146" t="s">
        <v>107</v>
      </c>
      <c r="AX586" s="110" t="s">
        <v>107</v>
      </c>
      <c r="AY586" s="111"/>
      <c r="AZ586" s="112">
        <f t="shared" ca="1" si="40"/>
        <v>4790</v>
      </c>
      <c r="BA586" s="136">
        <f t="shared" ca="1" si="41"/>
        <v>30</v>
      </c>
      <c r="BB586" s="114" t="s">
        <v>134</v>
      </c>
      <c r="BC586" s="114" t="s">
        <v>108</v>
      </c>
      <c r="BD586" s="114"/>
      <c r="BE586" s="115" t="s">
        <v>102</v>
      </c>
      <c r="BF586" s="115" t="s">
        <v>102</v>
      </c>
      <c r="BG586" s="115" t="s">
        <v>102</v>
      </c>
      <c r="BH586" s="115" t="s">
        <v>102</v>
      </c>
      <c r="BI586" s="116"/>
      <c r="BJ586" s="117" t="s">
        <v>109</v>
      </c>
      <c r="BK586" s="117" t="s">
        <v>109</v>
      </c>
      <c r="BL586" s="83">
        <f t="shared" ca="1" si="42"/>
        <v>27</v>
      </c>
      <c r="BM586" s="83" t="s">
        <v>108</v>
      </c>
      <c r="BN586" s="83">
        <v>0</v>
      </c>
      <c r="BO586" s="83" t="s">
        <v>108</v>
      </c>
      <c r="BP586" s="83">
        <v>-1007375</v>
      </c>
      <c r="BQ586" s="83" t="s">
        <v>198</v>
      </c>
      <c r="BR586" s="83" t="s">
        <v>164</v>
      </c>
      <c r="BS586" s="83" t="s">
        <v>499</v>
      </c>
      <c r="BT586" s="83">
        <v>-1007375</v>
      </c>
      <c r="BU586" s="83" t="s">
        <v>198</v>
      </c>
      <c r="BV586" s="83" t="s">
        <v>164</v>
      </c>
      <c r="BW586" s="83" t="s">
        <v>499</v>
      </c>
      <c r="BY586" s="136">
        <v>0</v>
      </c>
      <c r="BZ586" s="136">
        <v>0</v>
      </c>
      <c r="CA586" s="136">
        <v>0</v>
      </c>
      <c r="CB586" s="136">
        <v>0</v>
      </c>
      <c r="CD586" s="136">
        <v>0</v>
      </c>
      <c r="CE586" s="136">
        <v>0</v>
      </c>
      <c r="CF586" s="136">
        <v>0</v>
      </c>
      <c r="CG586" s="136">
        <v>0</v>
      </c>
      <c r="CH586" s="136">
        <v>0</v>
      </c>
      <c r="CI586" s="136">
        <v>0</v>
      </c>
      <c r="CJ586" s="136">
        <v>0</v>
      </c>
      <c r="CK586" s="138">
        <v>0</v>
      </c>
      <c r="CL586" s="138">
        <v>0</v>
      </c>
      <c r="CM586" s="136">
        <v>0</v>
      </c>
      <c r="CN586" s="136">
        <v>0</v>
      </c>
      <c r="CO586" s="85">
        <v>43759</v>
      </c>
      <c r="CP586" s="83" t="s">
        <v>4632</v>
      </c>
      <c r="CQ586" s="83" t="s">
        <v>102</v>
      </c>
      <c r="CR586" s="83" t="s">
        <v>482</v>
      </c>
      <c r="CS586" s="83">
        <v>581</v>
      </c>
      <c r="CT586" s="83" t="s">
        <v>483</v>
      </c>
      <c r="CU586" s="83">
        <v>1</v>
      </c>
      <c r="CV586" s="83">
        <v>0</v>
      </c>
      <c r="CW586" s="83">
        <v>0</v>
      </c>
      <c r="CX586" s="83" t="s">
        <v>109</v>
      </c>
      <c r="CY586" s="83" t="s">
        <v>583</v>
      </c>
      <c r="CZ586" s="83">
        <v>0</v>
      </c>
      <c r="DA586" s="83">
        <v>0</v>
      </c>
      <c r="DB586" s="83">
        <f t="shared" si="39"/>
        <v>0</v>
      </c>
      <c r="DC586" s="83" t="s">
        <v>497</v>
      </c>
      <c r="DE586" s="136">
        <v>1</v>
      </c>
      <c r="DF586" s="136">
        <v>1</v>
      </c>
      <c r="DG586" s="215" t="s">
        <v>269</v>
      </c>
      <c r="DH586" s="136">
        <v>1</v>
      </c>
      <c r="DI586" s="136">
        <v>1</v>
      </c>
      <c r="DJ586" s="215" t="s">
        <v>269</v>
      </c>
      <c r="EE586" s="136" t="b">
        <v>1</v>
      </c>
      <c r="EF586" s="136" t="b">
        <v>1</v>
      </c>
      <c r="EG586" s="136" t="b">
        <v>1</v>
      </c>
      <c r="EH586" s="136" t="b">
        <v>1</v>
      </c>
      <c r="EL586" s="215" t="s">
        <v>269</v>
      </c>
    </row>
    <row r="587" spans="1:142" ht="60" customHeight="1" x14ac:dyDescent="0.55000000000000004">
      <c r="A587" s="83" t="s">
        <v>130</v>
      </c>
      <c r="B587" s="83" t="s">
        <v>98</v>
      </c>
      <c r="C587">
        <v>787064</v>
      </c>
      <c r="D587" t="s">
        <v>1225</v>
      </c>
      <c r="E587" t="s">
        <v>1225</v>
      </c>
      <c r="F587" s="83" t="s">
        <v>108</v>
      </c>
      <c r="G587" s="213">
        <v>36554</v>
      </c>
      <c r="H587" s="83" t="s">
        <v>102</v>
      </c>
      <c r="I587" s="213">
        <v>43193</v>
      </c>
      <c r="J587" s="83" t="s">
        <v>228</v>
      </c>
      <c r="K587" s="214">
        <v>890697656173</v>
      </c>
      <c r="L587" s="83" t="s">
        <v>126</v>
      </c>
      <c r="M587" s="213">
        <v>43613</v>
      </c>
      <c r="N587">
        <v>582941</v>
      </c>
      <c r="O587" s="145" t="s">
        <v>567</v>
      </c>
      <c r="P587" s="145" t="s">
        <v>99</v>
      </c>
      <c r="Q587" s="145" t="s">
        <v>100</v>
      </c>
      <c r="R587" s="145" t="s">
        <v>567</v>
      </c>
      <c r="V587">
        <v>1626</v>
      </c>
      <c r="W587" s="83" t="s">
        <v>1828</v>
      </c>
      <c r="X587" s="83" t="s">
        <v>103</v>
      </c>
      <c r="Y587" t="s">
        <v>2549</v>
      </c>
      <c r="Z587" s="83" t="s">
        <v>102</v>
      </c>
      <c r="AA587" s="83" t="s">
        <v>102</v>
      </c>
      <c r="AB587" t="s">
        <v>3535</v>
      </c>
      <c r="AC587" s="83" t="s">
        <v>4010</v>
      </c>
      <c r="AD587" s="83" t="s">
        <v>111</v>
      </c>
      <c r="AE587" s="83" t="s">
        <v>105</v>
      </c>
      <c r="AF587" t="s">
        <v>2549</v>
      </c>
      <c r="AG587" s="83" t="s">
        <v>102</v>
      </c>
      <c r="AH587" s="83" t="s">
        <v>102</v>
      </c>
      <c r="AI587" t="s">
        <v>3535</v>
      </c>
      <c r="AJ587" s="83" t="s">
        <v>4010</v>
      </c>
      <c r="AK587" s="83" t="s">
        <v>111</v>
      </c>
      <c r="AL587" s="83" t="s">
        <v>105</v>
      </c>
      <c r="AM587" s="87" t="s">
        <v>106</v>
      </c>
      <c r="AN587" t="s">
        <v>2549</v>
      </c>
      <c r="AO587" t="s">
        <v>3535</v>
      </c>
      <c r="AP587" s="83" t="s">
        <v>4010</v>
      </c>
      <c r="AQ587" s="83" t="s">
        <v>144</v>
      </c>
      <c r="AR587" s="87" t="s">
        <v>106</v>
      </c>
      <c r="AT587" s="83" t="s">
        <v>107</v>
      </c>
      <c r="AU587" s="146" t="s">
        <v>107</v>
      </c>
      <c r="AV587" s="146" t="s">
        <v>107</v>
      </c>
      <c r="AX587" s="110" t="s">
        <v>107</v>
      </c>
      <c r="AY587" s="111"/>
      <c r="AZ587" s="112">
        <f t="shared" ca="1" si="40"/>
        <v>7815</v>
      </c>
      <c r="BA587" s="136">
        <f t="shared" ca="1" si="41"/>
        <v>94</v>
      </c>
      <c r="BB587" s="114" t="s">
        <v>136</v>
      </c>
      <c r="BC587" s="114" t="s">
        <v>108</v>
      </c>
      <c r="BD587" s="114"/>
      <c r="BE587" s="115" t="s">
        <v>102</v>
      </c>
      <c r="BF587" s="115" t="s">
        <v>102</v>
      </c>
      <c r="BG587" s="115" t="s">
        <v>102</v>
      </c>
      <c r="BH587" s="115" t="s">
        <v>102</v>
      </c>
      <c r="BI587" s="116"/>
      <c r="BJ587" s="117" t="s">
        <v>109</v>
      </c>
      <c r="BK587" s="117" t="s">
        <v>109</v>
      </c>
      <c r="BL587" s="83">
        <f t="shared" ca="1" si="42"/>
        <v>88</v>
      </c>
      <c r="BM587" s="83" t="s">
        <v>270</v>
      </c>
      <c r="BN587" s="83">
        <v>0</v>
      </c>
      <c r="BO587" s="83" t="s">
        <v>108</v>
      </c>
      <c r="BP587" s="83">
        <v>-1009110</v>
      </c>
      <c r="BQ587" s="83" t="s">
        <v>381</v>
      </c>
      <c r="BR587" s="83" t="s">
        <v>157</v>
      </c>
      <c r="BS587" s="83" t="s">
        <v>502</v>
      </c>
      <c r="BT587" s="83">
        <v>-1009110</v>
      </c>
      <c r="BU587" s="83" t="s">
        <v>381</v>
      </c>
      <c r="BV587" s="83" t="s">
        <v>157</v>
      </c>
      <c r="BW587" s="83" t="s">
        <v>502</v>
      </c>
      <c r="BY587" s="136">
        <v>0</v>
      </c>
      <c r="BZ587" s="136">
        <v>0</v>
      </c>
      <c r="CA587" s="136">
        <v>0</v>
      </c>
      <c r="CB587" s="136">
        <v>0</v>
      </c>
      <c r="CD587" s="136">
        <v>0</v>
      </c>
      <c r="CE587" s="136">
        <v>0</v>
      </c>
      <c r="CF587" s="136">
        <v>0</v>
      </c>
      <c r="CG587" s="136">
        <v>0</v>
      </c>
      <c r="CH587" s="136">
        <v>0</v>
      </c>
      <c r="CI587" s="136">
        <v>0</v>
      </c>
      <c r="CJ587" s="136">
        <v>0</v>
      </c>
      <c r="CK587" s="138">
        <v>0</v>
      </c>
      <c r="CL587" s="138">
        <v>0</v>
      </c>
      <c r="CM587" s="136">
        <v>0</v>
      </c>
      <c r="CN587" s="136">
        <v>0</v>
      </c>
      <c r="CO587" s="85">
        <v>43760</v>
      </c>
      <c r="CP587" s="83" t="s">
        <v>4633</v>
      </c>
      <c r="CQ587" s="83" t="s">
        <v>102</v>
      </c>
      <c r="CR587" s="83" t="s">
        <v>482</v>
      </c>
      <c r="CS587" s="83">
        <v>582</v>
      </c>
      <c r="CT587" s="83" t="s">
        <v>483</v>
      </c>
      <c r="CU587" s="83">
        <v>1</v>
      </c>
      <c r="CV587" s="83">
        <v>0</v>
      </c>
      <c r="CW587" s="83">
        <v>0</v>
      </c>
      <c r="CX587" s="83" t="s">
        <v>109</v>
      </c>
      <c r="CY587" s="83" t="s">
        <v>583</v>
      </c>
      <c r="CZ587" s="83">
        <v>0</v>
      </c>
      <c r="DA587" s="83">
        <v>0</v>
      </c>
      <c r="DB587" s="83">
        <f t="shared" si="39"/>
        <v>0</v>
      </c>
      <c r="DC587" s="83" t="s">
        <v>497</v>
      </c>
      <c r="DE587" s="136">
        <v>1</v>
      </c>
      <c r="DF587" s="136">
        <v>1</v>
      </c>
      <c r="DG587" s="215" t="s">
        <v>269</v>
      </c>
      <c r="DH587" s="136">
        <v>1</v>
      </c>
      <c r="DI587" s="136">
        <v>1</v>
      </c>
      <c r="DJ587" s="215" t="s">
        <v>269</v>
      </c>
      <c r="EE587" s="136" t="b">
        <v>1</v>
      </c>
      <c r="EF587" s="136" t="b">
        <v>1</v>
      </c>
      <c r="EG587" s="136" t="b">
        <v>1</v>
      </c>
      <c r="EH587" s="136" t="b">
        <v>1</v>
      </c>
      <c r="EL587" s="215" t="s">
        <v>269</v>
      </c>
    </row>
    <row r="588" spans="1:142" ht="60" customHeight="1" x14ac:dyDescent="0.55000000000000004">
      <c r="A588" s="83" t="s">
        <v>130</v>
      </c>
      <c r="B588" s="83" t="s">
        <v>98</v>
      </c>
      <c r="C588">
        <v>963077</v>
      </c>
      <c r="D588" t="s">
        <v>1226</v>
      </c>
      <c r="E588" t="s">
        <v>1226</v>
      </c>
      <c r="F588" s="83" t="s">
        <v>108</v>
      </c>
      <c r="G588" s="213">
        <v>42471</v>
      </c>
      <c r="H588" s="83" t="s">
        <v>102</v>
      </c>
      <c r="I588" s="213">
        <v>43254</v>
      </c>
      <c r="J588" s="83" t="s">
        <v>228</v>
      </c>
      <c r="K588" s="214">
        <v>999810644711</v>
      </c>
      <c r="L588" s="83" t="s">
        <v>135</v>
      </c>
      <c r="M588" s="213">
        <v>43593</v>
      </c>
      <c r="N588">
        <v>297119</v>
      </c>
      <c r="O588" s="145" t="s">
        <v>567</v>
      </c>
      <c r="P588" s="145" t="s">
        <v>99</v>
      </c>
      <c r="Q588" s="145" t="s">
        <v>100</v>
      </c>
      <c r="R588" s="145" t="s">
        <v>567</v>
      </c>
      <c r="V588">
        <v>733</v>
      </c>
      <c r="W588" s="83" t="s">
        <v>101</v>
      </c>
      <c r="X588" s="83" t="s">
        <v>103</v>
      </c>
      <c r="Y588" t="s">
        <v>2550</v>
      </c>
      <c r="Z588" s="83" t="s">
        <v>102</v>
      </c>
      <c r="AA588" s="83" t="s">
        <v>102</v>
      </c>
      <c r="AB588" t="s">
        <v>3536</v>
      </c>
      <c r="AC588" s="83" t="s">
        <v>4011</v>
      </c>
      <c r="AD588" s="83" t="s">
        <v>144</v>
      </c>
      <c r="AE588" s="83" t="s">
        <v>105</v>
      </c>
      <c r="AF588" t="s">
        <v>2550</v>
      </c>
      <c r="AG588" s="83" t="s">
        <v>102</v>
      </c>
      <c r="AH588" s="83" t="s">
        <v>102</v>
      </c>
      <c r="AI588" t="s">
        <v>3536</v>
      </c>
      <c r="AJ588" s="83" t="s">
        <v>4011</v>
      </c>
      <c r="AK588" s="83" t="s">
        <v>144</v>
      </c>
      <c r="AL588" s="83" t="s">
        <v>105</v>
      </c>
      <c r="AM588" s="87" t="s">
        <v>106</v>
      </c>
      <c r="AN588" t="s">
        <v>2550</v>
      </c>
      <c r="AO588" t="s">
        <v>3536</v>
      </c>
      <c r="AP588" s="83" t="s">
        <v>4011</v>
      </c>
      <c r="AQ588" s="83" t="s">
        <v>111</v>
      </c>
      <c r="AR588" s="87" t="s">
        <v>106</v>
      </c>
      <c r="AT588" s="83" t="s">
        <v>107</v>
      </c>
      <c r="AU588" s="146" t="s">
        <v>107</v>
      </c>
      <c r="AV588" s="146" t="s">
        <v>107</v>
      </c>
      <c r="AX588" s="110" t="s">
        <v>107</v>
      </c>
      <c r="AY588" s="111"/>
      <c r="AZ588" s="112">
        <f t="shared" ca="1" si="40"/>
        <v>2217</v>
      </c>
      <c r="BA588" s="136">
        <f t="shared" ca="1" si="41"/>
        <v>36</v>
      </c>
      <c r="BB588" s="114" t="s">
        <v>134</v>
      </c>
      <c r="BC588" s="114" t="s">
        <v>108</v>
      </c>
      <c r="BD588" s="114"/>
      <c r="BE588" s="115" t="s">
        <v>102</v>
      </c>
      <c r="BF588" s="115" t="s">
        <v>102</v>
      </c>
      <c r="BG588" s="115" t="s">
        <v>102</v>
      </c>
      <c r="BH588" s="115" t="s">
        <v>102</v>
      </c>
      <c r="BI588" s="116"/>
      <c r="BJ588" s="117" t="s">
        <v>109</v>
      </c>
      <c r="BK588" s="117" t="s">
        <v>109</v>
      </c>
      <c r="BL588" s="83">
        <f t="shared" ca="1" si="42"/>
        <v>17</v>
      </c>
      <c r="BM588" s="83" t="s">
        <v>108</v>
      </c>
      <c r="BN588" s="83">
        <v>0</v>
      </c>
      <c r="BO588" s="83" t="s">
        <v>108</v>
      </c>
      <c r="BP588" s="83">
        <v>-1010845</v>
      </c>
      <c r="BQ588" s="83" t="s">
        <v>312</v>
      </c>
      <c r="BR588" s="83" t="s">
        <v>153</v>
      </c>
      <c r="BS588" s="83" t="s">
        <v>499</v>
      </c>
      <c r="BT588" s="83">
        <v>-1010845</v>
      </c>
      <c r="BU588" s="83" t="s">
        <v>312</v>
      </c>
      <c r="BV588" s="83" t="s">
        <v>153</v>
      </c>
      <c r="BW588" s="83" t="s">
        <v>499</v>
      </c>
      <c r="BY588" s="136">
        <v>0</v>
      </c>
      <c r="BZ588" s="136">
        <v>0</v>
      </c>
      <c r="CA588" s="136">
        <v>0</v>
      </c>
      <c r="CB588" s="136">
        <v>0</v>
      </c>
      <c r="CD588" s="136">
        <v>0</v>
      </c>
      <c r="CE588" s="136">
        <v>0</v>
      </c>
      <c r="CF588" s="136">
        <v>0</v>
      </c>
      <c r="CG588" s="136">
        <v>0</v>
      </c>
      <c r="CH588" s="136">
        <v>0</v>
      </c>
      <c r="CI588" s="136">
        <v>0</v>
      </c>
      <c r="CJ588" s="136">
        <v>0</v>
      </c>
      <c r="CK588" s="138">
        <v>0</v>
      </c>
      <c r="CL588" s="138">
        <v>0</v>
      </c>
      <c r="CM588" s="136">
        <v>0</v>
      </c>
      <c r="CN588" s="136">
        <v>0</v>
      </c>
      <c r="CO588" s="85">
        <v>43761</v>
      </c>
      <c r="CP588" s="83" t="s">
        <v>4634</v>
      </c>
      <c r="CQ588" s="83" t="s">
        <v>102</v>
      </c>
      <c r="CR588" s="83" t="s">
        <v>482</v>
      </c>
      <c r="CS588" s="83">
        <v>583</v>
      </c>
      <c r="CT588" s="83" t="s">
        <v>483</v>
      </c>
      <c r="CU588" s="83">
        <v>1</v>
      </c>
      <c r="CV588" s="83">
        <v>0</v>
      </c>
      <c r="CW588" s="83">
        <v>0</v>
      </c>
      <c r="CX588" s="83" t="s">
        <v>109</v>
      </c>
      <c r="CY588" s="83" t="s">
        <v>583</v>
      </c>
      <c r="CZ588" s="83">
        <v>0</v>
      </c>
      <c r="DA588" s="83">
        <v>0</v>
      </c>
      <c r="DB588" s="83">
        <f t="shared" si="39"/>
        <v>0</v>
      </c>
      <c r="DC588" s="83" t="s">
        <v>497</v>
      </c>
      <c r="DE588" s="136">
        <v>1</v>
      </c>
      <c r="DF588" s="136">
        <v>1</v>
      </c>
      <c r="DG588" s="215" t="s">
        <v>269</v>
      </c>
      <c r="DH588" s="136">
        <v>1</v>
      </c>
      <c r="DI588" s="136">
        <v>1</v>
      </c>
      <c r="DJ588" s="215" t="s">
        <v>269</v>
      </c>
      <c r="EE588" s="136" t="b">
        <v>1</v>
      </c>
      <c r="EF588" s="136" t="b">
        <v>1</v>
      </c>
      <c r="EG588" s="136" t="b">
        <v>1</v>
      </c>
      <c r="EH588" s="136" t="b">
        <v>1</v>
      </c>
      <c r="EL588" s="215" t="s">
        <v>269</v>
      </c>
    </row>
    <row r="589" spans="1:142" ht="60" customHeight="1" x14ac:dyDescent="0.55000000000000004">
      <c r="A589" s="83" t="s">
        <v>130</v>
      </c>
      <c r="B589" s="83" t="s">
        <v>98</v>
      </c>
      <c r="C589">
        <v>669564</v>
      </c>
      <c r="D589" t="s">
        <v>1227</v>
      </c>
      <c r="E589" t="s">
        <v>1227</v>
      </c>
      <c r="F589" s="83" t="s">
        <v>108</v>
      </c>
      <c r="G589" s="213">
        <v>36716</v>
      </c>
      <c r="H589" s="83" t="s">
        <v>102</v>
      </c>
      <c r="I589" s="213">
        <v>43437</v>
      </c>
      <c r="J589" s="83" t="s">
        <v>228</v>
      </c>
      <c r="K589" s="214">
        <v>145758519270</v>
      </c>
      <c r="L589" s="83" t="s">
        <v>97</v>
      </c>
      <c r="M589" s="213">
        <v>43588</v>
      </c>
      <c r="N589">
        <v>338920</v>
      </c>
      <c r="O589" s="145" t="s">
        <v>567</v>
      </c>
      <c r="P589" s="145" t="s">
        <v>99</v>
      </c>
      <c r="Q589" s="145" t="s">
        <v>100</v>
      </c>
      <c r="R589" s="145" t="s">
        <v>567</v>
      </c>
      <c r="V589">
        <v>2803</v>
      </c>
      <c r="W589" s="83" t="s">
        <v>101</v>
      </c>
      <c r="X589" s="83" t="s">
        <v>103</v>
      </c>
      <c r="Y589" t="s">
        <v>2551</v>
      </c>
      <c r="Z589" s="83" t="s">
        <v>102</v>
      </c>
      <c r="AA589" s="83" t="s">
        <v>102</v>
      </c>
      <c r="AB589" t="s">
        <v>3537</v>
      </c>
      <c r="AC589" s="83" t="s">
        <v>4012</v>
      </c>
      <c r="AD589" s="83" t="s">
        <v>144</v>
      </c>
      <c r="AE589" s="83" t="s">
        <v>105</v>
      </c>
      <c r="AF589" t="s">
        <v>2551</v>
      </c>
      <c r="AG589" s="83" t="s">
        <v>102</v>
      </c>
      <c r="AH589" s="83" t="s">
        <v>102</v>
      </c>
      <c r="AI589" t="s">
        <v>3537</v>
      </c>
      <c r="AJ589" s="83" t="s">
        <v>4012</v>
      </c>
      <c r="AK589" s="83" t="s">
        <v>144</v>
      </c>
      <c r="AL589" s="83" t="s">
        <v>105</v>
      </c>
      <c r="AM589" s="87" t="s">
        <v>106</v>
      </c>
      <c r="AN589" t="s">
        <v>2551</v>
      </c>
      <c r="AO589" t="s">
        <v>3537</v>
      </c>
      <c r="AP589" s="83" t="s">
        <v>4012</v>
      </c>
      <c r="AQ589" s="83" t="s">
        <v>144</v>
      </c>
      <c r="AR589" s="87" t="s">
        <v>106</v>
      </c>
      <c r="AT589" s="83" t="s">
        <v>107</v>
      </c>
      <c r="AU589" s="146" t="s">
        <v>107</v>
      </c>
      <c r="AV589" s="146" t="s">
        <v>107</v>
      </c>
      <c r="AX589" s="110" t="s">
        <v>107</v>
      </c>
      <c r="AY589" s="111"/>
      <c r="AZ589" s="112">
        <f t="shared" ca="1" si="40"/>
        <v>6323</v>
      </c>
      <c r="BA589" s="136">
        <f t="shared" ca="1" si="41"/>
        <v>38</v>
      </c>
      <c r="BB589" s="114" t="s">
        <v>134</v>
      </c>
      <c r="BC589" s="114" t="s">
        <v>108</v>
      </c>
      <c r="BD589" s="114"/>
      <c r="BE589" s="115" t="s">
        <v>102</v>
      </c>
      <c r="BF589" s="115" t="s">
        <v>102</v>
      </c>
      <c r="BG589" s="115" t="s">
        <v>102</v>
      </c>
      <c r="BH589" s="115" t="s">
        <v>102</v>
      </c>
      <c r="BI589" s="116"/>
      <c r="BJ589" s="117" t="s">
        <v>109</v>
      </c>
      <c r="BK589" s="117" t="s">
        <v>109</v>
      </c>
      <c r="BL589" s="83">
        <f t="shared" ca="1" si="42"/>
        <v>26</v>
      </c>
      <c r="BM589" s="83" t="s">
        <v>108</v>
      </c>
      <c r="BN589" s="83">
        <v>0</v>
      </c>
      <c r="BO589" s="83" t="s">
        <v>108</v>
      </c>
      <c r="BP589" s="83">
        <v>-1012580</v>
      </c>
      <c r="BQ589" s="83" t="s">
        <v>198</v>
      </c>
      <c r="BR589" s="83" t="s">
        <v>164</v>
      </c>
      <c r="BS589" s="83" t="s">
        <v>499</v>
      </c>
      <c r="BT589" s="83">
        <v>-1012580</v>
      </c>
      <c r="BU589" s="83" t="s">
        <v>198</v>
      </c>
      <c r="BV589" s="83" t="s">
        <v>164</v>
      </c>
      <c r="BW589" s="83" t="s">
        <v>499</v>
      </c>
      <c r="BY589" s="136">
        <v>0</v>
      </c>
      <c r="BZ589" s="136">
        <v>0</v>
      </c>
      <c r="CA589" s="136">
        <v>0</v>
      </c>
      <c r="CB589" s="136">
        <v>0</v>
      </c>
      <c r="CD589" s="136">
        <v>0</v>
      </c>
      <c r="CE589" s="136">
        <v>0</v>
      </c>
      <c r="CF589" s="136">
        <v>0</v>
      </c>
      <c r="CG589" s="136">
        <v>0</v>
      </c>
      <c r="CH589" s="136">
        <v>0</v>
      </c>
      <c r="CI589" s="136">
        <v>0</v>
      </c>
      <c r="CJ589" s="136">
        <v>0</v>
      </c>
      <c r="CK589" s="138">
        <v>0</v>
      </c>
      <c r="CL589" s="138">
        <v>0</v>
      </c>
      <c r="CM589" s="136">
        <v>0</v>
      </c>
      <c r="CN589" s="136">
        <v>0</v>
      </c>
      <c r="CO589" s="85">
        <v>43762</v>
      </c>
      <c r="CP589" s="83" t="s">
        <v>4635</v>
      </c>
      <c r="CQ589" s="83" t="s">
        <v>102</v>
      </c>
      <c r="CR589" s="83" t="s">
        <v>482</v>
      </c>
      <c r="CS589" s="83">
        <v>584</v>
      </c>
      <c r="CT589" s="83" t="s">
        <v>483</v>
      </c>
      <c r="CU589" s="83">
        <v>1</v>
      </c>
      <c r="CV589" s="83">
        <v>0</v>
      </c>
      <c r="CW589" s="83">
        <v>0</v>
      </c>
      <c r="CX589" s="83" t="s">
        <v>109</v>
      </c>
      <c r="CY589" s="83" t="s">
        <v>583</v>
      </c>
      <c r="CZ589" s="83">
        <v>0</v>
      </c>
      <c r="DA589" s="83">
        <v>0</v>
      </c>
      <c r="DB589" s="83">
        <f t="shared" si="39"/>
        <v>0</v>
      </c>
      <c r="DC589" s="83" t="s">
        <v>497</v>
      </c>
      <c r="DE589" s="136">
        <v>1</v>
      </c>
      <c r="DF589" s="136">
        <v>1</v>
      </c>
      <c r="DG589" s="215" t="s">
        <v>269</v>
      </c>
      <c r="DH589" s="136">
        <v>1</v>
      </c>
      <c r="DI589" s="136">
        <v>1</v>
      </c>
      <c r="DJ589" s="215" t="s">
        <v>269</v>
      </c>
      <c r="EE589" s="136" t="b">
        <v>1</v>
      </c>
      <c r="EF589" s="136" t="b">
        <v>1</v>
      </c>
      <c r="EG589" s="136" t="b">
        <v>1</v>
      </c>
      <c r="EH589" s="136" t="b">
        <v>1</v>
      </c>
      <c r="EL589" s="215" t="s">
        <v>269</v>
      </c>
    </row>
    <row r="590" spans="1:142" ht="60" customHeight="1" x14ac:dyDescent="0.55000000000000004">
      <c r="A590" s="83" t="s">
        <v>130</v>
      </c>
      <c r="B590" s="83" t="s">
        <v>98</v>
      </c>
      <c r="C590">
        <v>689722</v>
      </c>
      <c r="D590" t="s">
        <v>1228</v>
      </c>
      <c r="E590" t="s">
        <v>1228</v>
      </c>
      <c r="F590" s="83" t="s">
        <v>108</v>
      </c>
      <c r="G590" s="213">
        <v>25996</v>
      </c>
      <c r="H590" s="83" t="s">
        <v>102</v>
      </c>
      <c r="I590" s="213">
        <v>43331</v>
      </c>
      <c r="J590" s="83" t="s">
        <v>228</v>
      </c>
      <c r="K590" s="214">
        <v>740761972079</v>
      </c>
      <c r="L590" s="83" t="s">
        <v>135</v>
      </c>
      <c r="M590" s="213">
        <v>43728</v>
      </c>
      <c r="N590">
        <v>856293</v>
      </c>
      <c r="O590" s="145" t="s">
        <v>567</v>
      </c>
      <c r="P590" s="145" t="s">
        <v>99</v>
      </c>
      <c r="Q590" s="145" t="s">
        <v>100</v>
      </c>
      <c r="R590" s="145" t="s">
        <v>567</v>
      </c>
      <c r="V590">
        <v>1764</v>
      </c>
      <c r="W590" s="83" t="s">
        <v>1829</v>
      </c>
      <c r="X590" s="83" t="s">
        <v>103</v>
      </c>
      <c r="Y590" t="s">
        <v>2552</v>
      </c>
      <c r="Z590" s="83" t="s">
        <v>102</v>
      </c>
      <c r="AA590" s="83" t="s">
        <v>102</v>
      </c>
      <c r="AB590" t="s">
        <v>3538</v>
      </c>
      <c r="AC590" s="83" t="s">
        <v>4013</v>
      </c>
      <c r="AD590" s="83" t="s">
        <v>111</v>
      </c>
      <c r="AE590" s="83" t="s">
        <v>105</v>
      </c>
      <c r="AF590" t="s">
        <v>2552</v>
      </c>
      <c r="AG590" s="83" t="s">
        <v>102</v>
      </c>
      <c r="AH590" s="83" t="s">
        <v>102</v>
      </c>
      <c r="AI590" t="s">
        <v>3538</v>
      </c>
      <c r="AJ590" s="83" t="s">
        <v>4013</v>
      </c>
      <c r="AK590" s="83" t="s">
        <v>111</v>
      </c>
      <c r="AL590" s="83" t="s">
        <v>105</v>
      </c>
      <c r="AM590" s="87" t="s">
        <v>106</v>
      </c>
      <c r="AN590" t="s">
        <v>2552</v>
      </c>
      <c r="AO590" t="s">
        <v>3538</v>
      </c>
      <c r="AP590" s="83" t="s">
        <v>4013</v>
      </c>
      <c r="AQ590" s="83" t="s">
        <v>144</v>
      </c>
      <c r="AR590" s="87" t="s">
        <v>106</v>
      </c>
      <c r="AT590" s="83" t="s">
        <v>107</v>
      </c>
      <c r="AU590" s="146" t="s">
        <v>107</v>
      </c>
      <c r="AV590" s="146" t="s">
        <v>107</v>
      </c>
      <c r="AX590" s="110" t="s">
        <v>107</v>
      </c>
      <c r="AY590" s="111"/>
      <c r="AZ590" s="112">
        <f t="shared" ca="1" si="40"/>
        <v>3863</v>
      </c>
      <c r="BA590" s="136">
        <f t="shared" ca="1" si="41"/>
        <v>68</v>
      </c>
      <c r="BB590" s="114" t="s">
        <v>136</v>
      </c>
      <c r="BC590" s="114" t="s">
        <v>108</v>
      </c>
      <c r="BD590" s="114"/>
      <c r="BE590" s="115" t="s">
        <v>102</v>
      </c>
      <c r="BF590" s="115" t="s">
        <v>102</v>
      </c>
      <c r="BG590" s="115" t="s">
        <v>102</v>
      </c>
      <c r="BH590" s="115" t="s">
        <v>102</v>
      </c>
      <c r="BI590" s="116"/>
      <c r="BJ590" s="117" t="s">
        <v>109</v>
      </c>
      <c r="BK590" s="117" t="s">
        <v>109</v>
      </c>
      <c r="BL590" s="83">
        <f t="shared" ca="1" si="42"/>
        <v>90</v>
      </c>
      <c r="BM590" s="83" t="s">
        <v>270</v>
      </c>
      <c r="BN590" s="83">
        <v>0</v>
      </c>
      <c r="BO590" s="83" t="s">
        <v>108</v>
      </c>
      <c r="BP590" s="83">
        <v>-1014315</v>
      </c>
      <c r="BQ590" s="83" t="s">
        <v>381</v>
      </c>
      <c r="BR590" s="83" t="s">
        <v>157</v>
      </c>
      <c r="BS590" s="83" t="s">
        <v>502</v>
      </c>
      <c r="BT590" s="83">
        <v>-1014315</v>
      </c>
      <c r="BU590" s="83" t="s">
        <v>381</v>
      </c>
      <c r="BV590" s="83" t="s">
        <v>157</v>
      </c>
      <c r="BW590" s="83" t="s">
        <v>502</v>
      </c>
      <c r="BY590" s="136">
        <v>0</v>
      </c>
      <c r="BZ590" s="136">
        <v>0</v>
      </c>
      <c r="CA590" s="136">
        <v>0</v>
      </c>
      <c r="CB590" s="136">
        <v>0</v>
      </c>
      <c r="CD590" s="136">
        <v>0</v>
      </c>
      <c r="CE590" s="136">
        <v>0</v>
      </c>
      <c r="CF590" s="136">
        <v>0</v>
      </c>
      <c r="CG590" s="136">
        <v>0</v>
      </c>
      <c r="CH590" s="136">
        <v>0</v>
      </c>
      <c r="CI590" s="136">
        <v>0</v>
      </c>
      <c r="CJ590" s="136">
        <v>0</v>
      </c>
      <c r="CK590" s="138">
        <v>0</v>
      </c>
      <c r="CL590" s="138">
        <v>0</v>
      </c>
      <c r="CM590" s="136">
        <v>0</v>
      </c>
      <c r="CN590" s="136">
        <v>0</v>
      </c>
      <c r="CO590" s="85">
        <v>43763</v>
      </c>
      <c r="CP590" s="83" t="s">
        <v>4636</v>
      </c>
      <c r="CQ590" s="83" t="s">
        <v>102</v>
      </c>
      <c r="CR590" s="83" t="s">
        <v>482</v>
      </c>
      <c r="CS590" s="83">
        <v>585</v>
      </c>
      <c r="CT590" s="83" t="s">
        <v>483</v>
      </c>
      <c r="CU590" s="83">
        <v>1</v>
      </c>
      <c r="CV590" s="83">
        <v>0</v>
      </c>
      <c r="CW590" s="83">
        <v>0</v>
      </c>
      <c r="CX590" s="83" t="s">
        <v>109</v>
      </c>
      <c r="CY590" s="83" t="s">
        <v>583</v>
      </c>
      <c r="CZ590" s="83">
        <v>0</v>
      </c>
      <c r="DA590" s="83">
        <v>0</v>
      </c>
      <c r="DB590" s="83">
        <f t="shared" si="39"/>
        <v>0</v>
      </c>
      <c r="DC590" s="83" t="s">
        <v>497</v>
      </c>
      <c r="DE590" s="136">
        <v>1</v>
      </c>
      <c r="DF590" s="136">
        <v>1</v>
      </c>
      <c r="DG590" s="215" t="s">
        <v>269</v>
      </c>
      <c r="DH590" s="136">
        <v>1</v>
      </c>
      <c r="DI590" s="136">
        <v>1</v>
      </c>
      <c r="DJ590" s="215" t="s">
        <v>269</v>
      </c>
      <c r="EE590" s="136" t="b">
        <v>1</v>
      </c>
      <c r="EF590" s="136" t="b">
        <v>1</v>
      </c>
      <c r="EG590" s="136" t="b">
        <v>1</v>
      </c>
      <c r="EH590" s="136" t="b">
        <v>1</v>
      </c>
      <c r="EL590" s="215" t="s">
        <v>269</v>
      </c>
    </row>
    <row r="591" spans="1:142" ht="60" customHeight="1" x14ac:dyDescent="0.55000000000000004">
      <c r="A591" s="83" t="s">
        <v>130</v>
      </c>
      <c r="B591" s="83" t="s">
        <v>98</v>
      </c>
      <c r="C591">
        <v>770658</v>
      </c>
      <c r="D591" t="s">
        <v>1229</v>
      </c>
      <c r="E591" t="s">
        <v>1229</v>
      </c>
      <c r="F591" s="83" t="s">
        <v>108</v>
      </c>
      <c r="G591" s="213">
        <v>43014</v>
      </c>
      <c r="H591" s="83" t="s">
        <v>102</v>
      </c>
      <c r="I591" s="213">
        <v>43330</v>
      </c>
      <c r="J591" s="83" t="s">
        <v>228</v>
      </c>
      <c r="K591" s="214">
        <v>666840300173</v>
      </c>
      <c r="L591" s="83" t="s">
        <v>97</v>
      </c>
      <c r="M591" s="213">
        <v>43484</v>
      </c>
      <c r="N591">
        <v>964859</v>
      </c>
      <c r="O591" s="145" t="s">
        <v>567</v>
      </c>
      <c r="P591" s="145" t="s">
        <v>99</v>
      </c>
      <c r="Q591" s="145" t="s">
        <v>100</v>
      </c>
      <c r="R591" s="145" t="s">
        <v>567</v>
      </c>
      <c r="V591">
        <v>4926</v>
      </c>
      <c r="W591" s="83" t="s">
        <v>101</v>
      </c>
      <c r="X591" s="83" t="s">
        <v>103</v>
      </c>
      <c r="Y591" t="s">
        <v>2553</v>
      </c>
      <c r="Z591" s="83" t="s">
        <v>102</v>
      </c>
      <c r="AA591" s="83" t="s">
        <v>102</v>
      </c>
      <c r="AB591" t="s">
        <v>3539</v>
      </c>
      <c r="AC591" s="83" t="s">
        <v>4014</v>
      </c>
      <c r="AD591" s="83" t="s">
        <v>144</v>
      </c>
      <c r="AE591" s="83" t="s">
        <v>105</v>
      </c>
      <c r="AF591" t="s">
        <v>2553</v>
      </c>
      <c r="AG591" s="83" t="s">
        <v>102</v>
      </c>
      <c r="AH591" s="83" t="s">
        <v>102</v>
      </c>
      <c r="AI591" t="s">
        <v>3539</v>
      </c>
      <c r="AJ591" s="83" t="s">
        <v>4014</v>
      </c>
      <c r="AK591" s="83" t="s">
        <v>144</v>
      </c>
      <c r="AL591" s="83" t="s">
        <v>105</v>
      </c>
      <c r="AM591" s="87" t="s">
        <v>106</v>
      </c>
      <c r="AN591" t="s">
        <v>2553</v>
      </c>
      <c r="AO591" t="s">
        <v>3539</v>
      </c>
      <c r="AP591" s="83" t="s">
        <v>4014</v>
      </c>
      <c r="AQ591" s="83" t="s">
        <v>111</v>
      </c>
      <c r="AR591" s="87" t="s">
        <v>106</v>
      </c>
      <c r="AT591" s="83" t="s">
        <v>107</v>
      </c>
      <c r="AU591" s="146" t="s">
        <v>107</v>
      </c>
      <c r="AV591" s="146" t="s">
        <v>107</v>
      </c>
      <c r="AX591" s="110" t="s">
        <v>107</v>
      </c>
      <c r="AY591" s="111"/>
      <c r="AZ591" s="112">
        <f t="shared" ca="1" si="40"/>
        <v>3397</v>
      </c>
      <c r="BA591" s="136">
        <f t="shared" ca="1" si="41"/>
        <v>78</v>
      </c>
      <c r="BB591" s="114" t="s">
        <v>134</v>
      </c>
      <c r="BC591" s="114" t="s">
        <v>108</v>
      </c>
      <c r="BD591" s="114"/>
      <c r="BE591" s="115" t="s">
        <v>102</v>
      </c>
      <c r="BF591" s="115" t="s">
        <v>102</v>
      </c>
      <c r="BG591" s="115" t="s">
        <v>102</v>
      </c>
      <c r="BH591" s="115" t="s">
        <v>102</v>
      </c>
      <c r="BI591" s="116"/>
      <c r="BJ591" s="117" t="s">
        <v>109</v>
      </c>
      <c r="BK591" s="117" t="s">
        <v>109</v>
      </c>
      <c r="BL591" s="83">
        <f t="shared" ca="1" si="42"/>
        <v>65</v>
      </c>
      <c r="BM591" s="83" t="s">
        <v>108</v>
      </c>
      <c r="BN591" s="83">
        <v>0</v>
      </c>
      <c r="BO591" s="83" t="s">
        <v>108</v>
      </c>
      <c r="BP591" s="83">
        <v>-1016050</v>
      </c>
      <c r="BQ591" s="83" t="s">
        <v>312</v>
      </c>
      <c r="BR591" s="83" t="s">
        <v>153</v>
      </c>
      <c r="BS591" s="83" t="s">
        <v>499</v>
      </c>
      <c r="BT591" s="83">
        <v>-1016050</v>
      </c>
      <c r="BU591" s="83" t="s">
        <v>312</v>
      </c>
      <c r="BV591" s="83" t="s">
        <v>153</v>
      </c>
      <c r="BW591" s="83" t="s">
        <v>499</v>
      </c>
      <c r="BY591" s="136">
        <v>0</v>
      </c>
      <c r="BZ591" s="136">
        <v>0</v>
      </c>
      <c r="CA591" s="136">
        <v>0</v>
      </c>
      <c r="CB591" s="136">
        <v>0</v>
      </c>
      <c r="CD591" s="136">
        <v>0</v>
      </c>
      <c r="CE591" s="136">
        <v>0</v>
      </c>
      <c r="CF591" s="136">
        <v>0</v>
      </c>
      <c r="CG591" s="136">
        <v>0</v>
      </c>
      <c r="CH591" s="136">
        <v>0</v>
      </c>
      <c r="CI591" s="136">
        <v>0</v>
      </c>
      <c r="CJ591" s="136">
        <v>0</v>
      </c>
      <c r="CK591" s="138">
        <v>0</v>
      </c>
      <c r="CL591" s="138">
        <v>0</v>
      </c>
      <c r="CM591" s="136">
        <v>0</v>
      </c>
      <c r="CN591" s="136">
        <v>0</v>
      </c>
      <c r="CO591" s="85">
        <v>43764</v>
      </c>
      <c r="CP591" s="83" t="s">
        <v>4637</v>
      </c>
      <c r="CQ591" s="83" t="s">
        <v>102</v>
      </c>
      <c r="CR591" s="83" t="s">
        <v>482</v>
      </c>
      <c r="CS591" s="83">
        <v>586</v>
      </c>
      <c r="CT591" s="83" t="s">
        <v>483</v>
      </c>
      <c r="CU591" s="83">
        <v>1</v>
      </c>
      <c r="CV591" s="83">
        <v>0</v>
      </c>
      <c r="CW591" s="83">
        <v>0</v>
      </c>
      <c r="CX591" s="83" t="s">
        <v>109</v>
      </c>
      <c r="CY591" s="83" t="s">
        <v>583</v>
      </c>
      <c r="CZ591" s="83">
        <v>0</v>
      </c>
      <c r="DA591" s="83">
        <v>0</v>
      </c>
      <c r="DB591" s="83">
        <f t="shared" si="39"/>
        <v>0</v>
      </c>
      <c r="DC591" s="83" t="s">
        <v>497</v>
      </c>
      <c r="DE591" s="136">
        <v>1</v>
      </c>
      <c r="DF591" s="136">
        <v>1</v>
      </c>
      <c r="DG591" s="215" t="s">
        <v>269</v>
      </c>
      <c r="DH591" s="136">
        <v>1</v>
      </c>
      <c r="DI591" s="136">
        <v>1</v>
      </c>
      <c r="DJ591" s="215" t="s">
        <v>269</v>
      </c>
      <c r="EE591" s="136" t="b">
        <v>1</v>
      </c>
      <c r="EF591" s="136" t="b">
        <v>1</v>
      </c>
      <c r="EG591" s="136" t="b">
        <v>1</v>
      </c>
      <c r="EH591" s="136" t="b">
        <v>1</v>
      </c>
      <c r="EL591" s="215" t="s">
        <v>269</v>
      </c>
    </row>
    <row r="592" spans="1:142" ht="60" customHeight="1" x14ac:dyDescent="0.55000000000000004">
      <c r="A592" s="83" t="s">
        <v>130</v>
      </c>
      <c r="B592" s="83" t="s">
        <v>98</v>
      </c>
      <c r="C592">
        <v>770753</v>
      </c>
      <c r="D592" t="s">
        <v>1230</v>
      </c>
      <c r="E592" t="s">
        <v>1230</v>
      </c>
      <c r="F592" s="83" t="s">
        <v>108</v>
      </c>
      <c r="G592" s="213">
        <v>39964</v>
      </c>
      <c r="H592" s="83" t="s">
        <v>102</v>
      </c>
      <c r="I592" s="213">
        <v>43459</v>
      </c>
      <c r="J592" s="83" t="s">
        <v>228</v>
      </c>
      <c r="K592" s="214">
        <v>876737383736</v>
      </c>
      <c r="L592" s="83" t="s">
        <v>126</v>
      </c>
      <c r="M592" s="213">
        <v>43750</v>
      </c>
      <c r="N592">
        <v>172517</v>
      </c>
      <c r="O592" s="145" t="s">
        <v>567</v>
      </c>
      <c r="P592" s="145" t="s">
        <v>99</v>
      </c>
      <c r="Q592" s="145" t="s">
        <v>100</v>
      </c>
      <c r="R592" s="145" t="s">
        <v>567</v>
      </c>
      <c r="V592">
        <v>2353</v>
      </c>
      <c r="W592" s="83" t="s">
        <v>101</v>
      </c>
      <c r="X592" s="83" t="s">
        <v>103</v>
      </c>
      <c r="Y592" t="s">
        <v>2554</v>
      </c>
      <c r="Z592" s="83" t="s">
        <v>102</v>
      </c>
      <c r="AA592" s="83" t="s">
        <v>102</v>
      </c>
      <c r="AB592" t="s">
        <v>3540</v>
      </c>
      <c r="AC592" s="83" t="s">
        <v>4015</v>
      </c>
      <c r="AD592" s="83" t="s">
        <v>144</v>
      </c>
      <c r="AE592" s="83" t="s">
        <v>105</v>
      </c>
      <c r="AF592" t="s">
        <v>2554</v>
      </c>
      <c r="AG592" s="83" t="s">
        <v>102</v>
      </c>
      <c r="AH592" s="83" t="s">
        <v>102</v>
      </c>
      <c r="AI592" t="s">
        <v>3540</v>
      </c>
      <c r="AJ592" s="83" t="s">
        <v>4015</v>
      </c>
      <c r="AK592" s="83" t="s">
        <v>144</v>
      </c>
      <c r="AL592" s="83" t="s">
        <v>105</v>
      </c>
      <c r="AM592" s="87" t="s">
        <v>106</v>
      </c>
      <c r="AN592" t="s">
        <v>2554</v>
      </c>
      <c r="AO592" t="s">
        <v>3540</v>
      </c>
      <c r="AP592" s="83" t="s">
        <v>4015</v>
      </c>
      <c r="AQ592" s="83" t="s">
        <v>144</v>
      </c>
      <c r="AR592" s="87" t="s">
        <v>106</v>
      </c>
      <c r="AT592" s="83" t="s">
        <v>107</v>
      </c>
      <c r="AU592" s="146" t="s">
        <v>107</v>
      </c>
      <c r="AV592" s="146" t="s">
        <v>107</v>
      </c>
      <c r="AX592" s="110" t="s">
        <v>107</v>
      </c>
      <c r="AY592" s="111"/>
      <c r="AZ592" s="112">
        <f t="shared" ca="1" si="40"/>
        <v>6293</v>
      </c>
      <c r="BA592" s="136">
        <f t="shared" ca="1" si="41"/>
        <v>46</v>
      </c>
      <c r="BB592" s="114" t="s">
        <v>134</v>
      </c>
      <c r="BC592" s="114" t="s">
        <v>108</v>
      </c>
      <c r="BD592" s="114"/>
      <c r="BE592" s="115" t="s">
        <v>102</v>
      </c>
      <c r="BF592" s="115" t="s">
        <v>102</v>
      </c>
      <c r="BG592" s="115" t="s">
        <v>102</v>
      </c>
      <c r="BH592" s="115" t="s">
        <v>102</v>
      </c>
      <c r="BI592" s="116"/>
      <c r="BJ592" s="117" t="s">
        <v>109</v>
      </c>
      <c r="BK592" s="117" t="s">
        <v>109</v>
      </c>
      <c r="BL592" s="83">
        <f t="shared" ca="1" si="42"/>
        <v>4</v>
      </c>
      <c r="BM592" s="83" t="s">
        <v>108</v>
      </c>
      <c r="BN592" s="83">
        <v>0</v>
      </c>
      <c r="BO592" s="83" t="s">
        <v>108</v>
      </c>
      <c r="BP592" s="83">
        <v>-1017785</v>
      </c>
      <c r="BQ592" s="83" t="s">
        <v>198</v>
      </c>
      <c r="BR592" s="83" t="s">
        <v>164</v>
      </c>
      <c r="BS592" s="83" t="s">
        <v>499</v>
      </c>
      <c r="BT592" s="83">
        <v>-1017785</v>
      </c>
      <c r="BU592" s="83" t="s">
        <v>198</v>
      </c>
      <c r="BV592" s="83" t="s">
        <v>164</v>
      </c>
      <c r="BW592" s="83" t="s">
        <v>499</v>
      </c>
      <c r="BY592" s="136">
        <v>0</v>
      </c>
      <c r="BZ592" s="136">
        <v>0</v>
      </c>
      <c r="CA592" s="136">
        <v>0</v>
      </c>
      <c r="CB592" s="136">
        <v>0</v>
      </c>
      <c r="CD592" s="136">
        <v>0</v>
      </c>
      <c r="CE592" s="136">
        <v>0</v>
      </c>
      <c r="CF592" s="136">
        <v>0</v>
      </c>
      <c r="CG592" s="136">
        <v>0</v>
      </c>
      <c r="CH592" s="136">
        <v>0</v>
      </c>
      <c r="CI592" s="136">
        <v>0</v>
      </c>
      <c r="CJ592" s="136">
        <v>0</v>
      </c>
      <c r="CK592" s="138">
        <v>0</v>
      </c>
      <c r="CL592" s="138">
        <v>0</v>
      </c>
      <c r="CM592" s="136">
        <v>0</v>
      </c>
      <c r="CN592" s="136">
        <v>0</v>
      </c>
      <c r="CO592" s="85">
        <v>43765</v>
      </c>
      <c r="CP592" s="83" t="s">
        <v>4638</v>
      </c>
      <c r="CQ592" s="83" t="s">
        <v>102</v>
      </c>
      <c r="CR592" s="83" t="s">
        <v>482</v>
      </c>
      <c r="CS592" s="83">
        <v>587</v>
      </c>
      <c r="CT592" s="83" t="s">
        <v>483</v>
      </c>
      <c r="CU592" s="83">
        <v>1</v>
      </c>
      <c r="CV592" s="83">
        <v>0</v>
      </c>
      <c r="CW592" s="83">
        <v>0</v>
      </c>
      <c r="CX592" s="83" t="s">
        <v>109</v>
      </c>
      <c r="CY592" s="83" t="s">
        <v>583</v>
      </c>
      <c r="CZ592" s="83">
        <v>0</v>
      </c>
      <c r="DA592" s="83">
        <v>0</v>
      </c>
      <c r="DB592" s="83">
        <f t="shared" si="39"/>
        <v>0</v>
      </c>
      <c r="DC592" s="83" t="s">
        <v>497</v>
      </c>
      <c r="DE592" s="136">
        <v>1</v>
      </c>
      <c r="DF592" s="136">
        <v>1</v>
      </c>
      <c r="DG592" s="215" t="s">
        <v>269</v>
      </c>
      <c r="DH592" s="136">
        <v>1</v>
      </c>
      <c r="DI592" s="136">
        <v>1</v>
      </c>
      <c r="DJ592" s="215" t="s">
        <v>269</v>
      </c>
      <c r="EE592" s="136" t="b">
        <v>1</v>
      </c>
      <c r="EF592" s="136" t="b">
        <v>1</v>
      </c>
      <c r="EG592" s="136" t="b">
        <v>1</v>
      </c>
      <c r="EH592" s="136" t="b">
        <v>1</v>
      </c>
      <c r="EL592" s="215" t="s">
        <v>269</v>
      </c>
    </row>
    <row r="593" spans="1:142" ht="60" customHeight="1" x14ac:dyDescent="0.55000000000000004">
      <c r="A593" s="83" t="s">
        <v>130</v>
      </c>
      <c r="B593" s="83" t="s">
        <v>98</v>
      </c>
      <c r="C593">
        <v>982164</v>
      </c>
      <c r="D593" t="s">
        <v>1231</v>
      </c>
      <c r="E593" t="s">
        <v>1231</v>
      </c>
      <c r="F593" s="83" t="s">
        <v>108</v>
      </c>
      <c r="G593" s="213">
        <v>39791</v>
      </c>
      <c r="H593" s="83" t="s">
        <v>102</v>
      </c>
      <c r="I593" s="213">
        <v>43365</v>
      </c>
      <c r="J593" s="83" t="s">
        <v>228</v>
      </c>
      <c r="K593" s="214">
        <v>820030339188</v>
      </c>
      <c r="L593" s="83" t="s">
        <v>135</v>
      </c>
      <c r="M593" s="213">
        <v>43549</v>
      </c>
      <c r="N593">
        <v>354355</v>
      </c>
      <c r="O593" s="145" t="s">
        <v>567</v>
      </c>
      <c r="P593" s="145" t="s">
        <v>99</v>
      </c>
      <c r="Q593" s="145" t="s">
        <v>100</v>
      </c>
      <c r="R593" s="145" t="s">
        <v>567</v>
      </c>
      <c r="V593">
        <v>2331</v>
      </c>
      <c r="W593" s="83" t="s">
        <v>1830</v>
      </c>
      <c r="X593" s="83" t="s">
        <v>103</v>
      </c>
      <c r="Y593" t="s">
        <v>2555</v>
      </c>
      <c r="Z593" s="83" t="s">
        <v>102</v>
      </c>
      <c r="AA593" s="83" t="s">
        <v>102</v>
      </c>
      <c r="AB593" t="s">
        <v>3541</v>
      </c>
      <c r="AC593" s="83" t="s">
        <v>4016</v>
      </c>
      <c r="AD593" s="83" t="s">
        <v>111</v>
      </c>
      <c r="AE593" s="83" t="s">
        <v>105</v>
      </c>
      <c r="AF593" t="s">
        <v>2555</v>
      </c>
      <c r="AG593" s="83" t="s">
        <v>102</v>
      </c>
      <c r="AH593" s="83" t="s">
        <v>102</v>
      </c>
      <c r="AI593" t="s">
        <v>3541</v>
      </c>
      <c r="AJ593" s="83" t="s">
        <v>4016</v>
      </c>
      <c r="AK593" s="83" t="s">
        <v>111</v>
      </c>
      <c r="AL593" s="83" t="s">
        <v>105</v>
      </c>
      <c r="AM593" s="87" t="s">
        <v>106</v>
      </c>
      <c r="AN593" t="s">
        <v>2555</v>
      </c>
      <c r="AO593" t="s">
        <v>3541</v>
      </c>
      <c r="AP593" s="83" t="s">
        <v>4016</v>
      </c>
      <c r="AQ593" s="83" t="s">
        <v>144</v>
      </c>
      <c r="AR593" s="87" t="s">
        <v>106</v>
      </c>
      <c r="AT593" s="83" t="s">
        <v>107</v>
      </c>
      <c r="AU593" s="146" t="s">
        <v>107</v>
      </c>
      <c r="AV593" s="146" t="s">
        <v>107</v>
      </c>
      <c r="AX593" s="110" t="s">
        <v>107</v>
      </c>
      <c r="AY593" s="111"/>
      <c r="AZ593" s="112">
        <f t="shared" ca="1" si="40"/>
        <v>9675</v>
      </c>
      <c r="BA593" s="136">
        <f t="shared" ca="1" si="41"/>
        <v>34</v>
      </c>
      <c r="BB593" s="114" t="s">
        <v>136</v>
      </c>
      <c r="BC593" s="114" t="s">
        <v>108</v>
      </c>
      <c r="BD593" s="114"/>
      <c r="BE593" s="115" t="s">
        <v>102</v>
      </c>
      <c r="BF593" s="115" t="s">
        <v>102</v>
      </c>
      <c r="BG593" s="115" t="s">
        <v>102</v>
      </c>
      <c r="BH593" s="115" t="s">
        <v>102</v>
      </c>
      <c r="BI593" s="116"/>
      <c r="BJ593" s="117" t="s">
        <v>109</v>
      </c>
      <c r="BK593" s="117" t="s">
        <v>109</v>
      </c>
      <c r="BL593" s="83">
        <f t="shared" ca="1" si="42"/>
        <v>70</v>
      </c>
      <c r="BM593" s="83" t="s">
        <v>270</v>
      </c>
      <c r="BN593" s="83">
        <v>0</v>
      </c>
      <c r="BO593" s="83" t="s">
        <v>108</v>
      </c>
      <c r="BP593" s="83">
        <v>-1019520</v>
      </c>
      <c r="BQ593" s="83" t="s">
        <v>381</v>
      </c>
      <c r="BR593" s="83" t="s">
        <v>157</v>
      </c>
      <c r="BS593" s="83" t="s">
        <v>502</v>
      </c>
      <c r="BT593" s="83">
        <v>-1019520</v>
      </c>
      <c r="BU593" s="83" t="s">
        <v>381</v>
      </c>
      <c r="BV593" s="83" t="s">
        <v>157</v>
      </c>
      <c r="BW593" s="83" t="s">
        <v>502</v>
      </c>
      <c r="BY593" s="136">
        <v>0</v>
      </c>
      <c r="BZ593" s="136">
        <v>0</v>
      </c>
      <c r="CA593" s="136">
        <v>0</v>
      </c>
      <c r="CB593" s="136">
        <v>0</v>
      </c>
      <c r="CD593" s="136">
        <v>0</v>
      </c>
      <c r="CE593" s="136">
        <v>0</v>
      </c>
      <c r="CF593" s="136">
        <v>0</v>
      </c>
      <c r="CG593" s="136">
        <v>0</v>
      </c>
      <c r="CH593" s="136">
        <v>0</v>
      </c>
      <c r="CI593" s="136">
        <v>0</v>
      </c>
      <c r="CJ593" s="136">
        <v>0</v>
      </c>
      <c r="CK593" s="138">
        <v>0</v>
      </c>
      <c r="CL593" s="138">
        <v>0</v>
      </c>
      <c r="CM593" s="136">
        <v>0</v>
      </c>
      <c r="CN593" s="136">
        <v>0</v>
      </c>
      <c r="CO593" s="85">
        <v>43766</v>
      </c>
      <c r="CP593" s="83" t="s">
        <v>4639</v>
      </c>
      <c r="CQ593" s="83" t="s">
        <v>102</v>
      </c>
      <c r="CR593" s="83" t="s">
        <v>482</v>
      </c>
      <c r="CS593" s="83">
        <v>588</v>
      </c>
      <c r="CT593" s="83" t="s">
        <v>483</v>
      </c>
      <c r="CU593" s="83">
        <v>1</v>
      </c>
      <c r="CV593" s="83">
        <v>0</v>
      </c>
      <c r="CW593" s="83">
        <v>0</v>
      </c>
      <c r="CX593" s="83" t="s">
        <v>109</v>
      </c>
      <c r="CY593" s="83" t="s">
        <v>583</v>
      </c>
      <c r="CZ593" s="83">
        <v>0</v>
      </c>
      <c r="DA593" s="83">
        <v>0</v>
      </c>
      <c r="DB593" s="83">
        <f t="shared" si="39"/>
        <v>0</v>
      </c>
      <c r="DC593" s="83" t="s">
        <v>497</v>
      </c>
      <c r="DE593" s="136">
        <v>1</v>
      </c>
      <c r="DF593" s="136">
        <v>1</v>
      </c>
      <c r="DG593" s="215" t="s">
        <v>269</v>
      </c>
      <c r="DH593" s="136">
        <v>1</v>
      </c>
      <c r="DI593" s="136">
        <v>1</v>
      </c>
      <c r="DJ593" s="215" t="s">
        <v>269</v>
      </c>
      <c r="EE593" s="136" t="b">
        <v>1</v>
      </c>
      <c r="EF593" s="136" t="b">
        <v>1</v>
      </c>
      <c r="EG593" s="136" t="b">
        <v>1</v>
      </c>
      <c r="EH593" s="136" t="b">
        <v>1</v>
      </c>
      <c r="EL593" s="215" t="s">
        <v>269</v>
      </c>
    </row>
    <row r="594" spans="1:142" ht="60" customHeight="1" x14ac:dyDescent="0.55000000000000004">
      <c r="A594" s="83" t="s">
        <v>130</v>
      </c>
      <c r="B594" s="83" t="s">
        <v>98</v>
      </c>
      <c r="C594">
        <v>513413</v>
      </c>
      <c r="D594" t="s">
        <v>1232</v>
      </c>
      <c r="E594" t="s">
        <v>1232</v>
      </c>
      <c r="F594" s="83" t="s">
        <v>108</v>
      </c>
      <c r="G594" s="213">
        <v>30077</v>
      </c>
      <c r="H594" s="83" t="s">
        <v>102</v>
      </c>
      <c r="I594" s="213">
        <v>43403</v>
      </c>
      <c r="J594" s="83" t="s">
        <v>228</v>
      </c>
      <c r="K594" s="214">
        <v>766722873316</v>
      </c>
      <c r="L594" s="83" t="s">
        <v>97</v>
      </c>
      <c r="M594" s="213">
        <v>43496</v>
      </c>
      <c r="N594">
        <v>865493</v>
      </c>
      <c r="O594" s="145" t="s">
        <v>567</v>
      </c>
      <c r="P594" s="145" t="s">
        <v>99</v>
      </c>
      <c r="Q594" s="145" t="s">
        <v>100</v>
      </c>
      <c r="R594" s="145" t="s">
        <v>567</v>
      </c>
      <c r="V594">
        <v>443</v>
      </c>
      <c r="W594" s="83" t="s">
        <v>101</v>
      </c>
      <c r="X594" s="83" t="s">
        <v>103</v>
      </c>
      <c r="Y594" t="s">
        <v>2556</v>
      </c>
      <c r="Z594" s="83" t="s">
        <v>102</v>
      </c>
      <c r="AA594" s="83" t="s">
        <v>102</v>
      </c>
      <c r="AB594" t="s">
        <v>3542</v>
      </c>
      <c r="AC594" s="83" t="s">
        <v>4017</v>
      </c>
      <c r="AD594" s="83" t="s">
        <v>144</v>
      </c>
      <c r="AE594" s="83" t="s">
        <v>105</v>
      </c>
      <c r="AF594" t="s">
        <v>2556</v>
      </c>
      <c r="AG594" s="83" t="s">
        <v>102</v>
      </c>
      <c r="AH594" s="83" t="s">
        <v>102</v>
      </c>
      <c r="AI594" t="s">
        <v>3542</v>
      </c>
      <c r="AJ594" s="83" t="s">
        <v>4017</v>
      </c>
      <c r="AK594" s="83" t="s">
        <v>144</v>
      </c>
      <c r="AL594" s="83" t="s">
        <v>105</v>
      </c>
      <c r="AM594" s="87" t="s">
        <v>106</v>
      </c>
      <c r="AN594" t="s">
        <v>2556</v>
      </c>
      <c r="AO594" t="s">
        <v>3542</v>
      </c>
      <c r="AP594" s="83" t="s">
        <v>4017</v>
      </c>
      <c r="AQ594" s="83" t="s">
        <v>111</v>
      </c>
      <c r="AR594" s="87" t="s">
        <v>106</v>
      </c>
      <c r="AT594" s="83" t="s">
        <v>107</v>
      </c>
      <c r="AU594" s="146" t="s">
        <v>107</v>
      </c>
      <c r="AV594" s="146" t="s">
        <v>107</v>
      </c>
      <c r="AX594" s="110" t="s">
        <v>107</v>
      </c>
      <c r="AY594" s="111"/>
      <c r="AZ594" s="112">
        <f t="shared" ca="1" si="40"/>
        <v>5537</v>
      </c>
      <c r="BA594" s="136">
        <f t="shared" ca="1" si="41"/>
        <v>49</v>
      </c>
      <c r="BB594" s="114" t="s">
        <v>134</v>
      </c>
      <c r="BC594" s="114" t="s">
        <v>108</v>
      </c>
      <c r="BD594" s="114"/>
      <c r="BE594" s="115" t="s">
        <v>102</v>
      </c>
      <c r="BF594" s="115" t="s">
        <v>102</v>
      </c>
      <c r="BG594" s="115" t="s">
        <v>102</v>
      </c>
      <c r="BH594" s="115" t="s">
        <v>102</v>
      </c>
      <c r="BI594" s="116"/>
      <c r="BJ594" s="117" t="s">
        <v>109</v>
      </c>
      <c r="BK594" s="117" t="s">
        <v>109</v>
      </c>
      <c r="BL594" s="83">
        <f t="shared" ca="1" si="42"/>
        <v>1</v>
      </c>
      <c r="BM594" s="83" t="s">
        <v>108</v>
      </c>
      <c r="BN594" s="83">
        <v>0</v>
      </c>
      <c r="BO594" s="83" t="s">
        <v>108</v>
      </c>
      <c r="BP594" s="83">
        <v>-1021255</v>
      </c>
      <c r="BQ594" s="83" t="s">
        <v>312</v>
      </c>
      <c r="BR594" s="83" t="s">
        <v>153</v>
      </c>
      <c r="BS594" s="83" t="s">
        <v>499</v>
      </c>
      <c r="BT594" s="83">
        <v>-1021255</v>
      </c>
      <c r="BU594" s="83" t="s">
        <v>312</v>
      </c>
      <c r="BV594" s="83" t="s">
        <v>153</v>
      </c>
      <c r="BW594" s="83" t="s">
        <v>499</v>
      </c>
      <c r="BY594" s="136">
        <v>0</v>
      </c>
      <c r="BZ594" s="136">
        <v>0</v>
      </c>
      <c r="CA594" s="136">
        <v>0</v>
      </c>
      <c r="CB594" s="136">
        <v>0</v>
      </c>
      <c r="CD594" s="136">
        <v>0</v>
      </c>
      <c r="CE594" s="136">
        <v>0</v>
      </c>
      <c r="CF594" s="136">
        <v>0</v>
      </c>
      <c r="CG594" s="136">
        <v>0</v>
      </c>
      <c r="CH594" s="136">
        <v>0</v>
      </c>
      <c r="CI594" s="136">
        <v>0</v>
      </c>
      <c r="CJ594" s="136">
        <v>0</v>
      </c>
      <c r="CK594" s="138">
        <v>0</v>
      </c>
      <c r="CL594" s="138">
        <v>0</v>
      </c>
      <c r="CM594" s="136">
        <v>0</v>
      </c>
      <c r="CN594" s="136">
        <v>0</v>
      </c>
      <c r="CO594" s="85">
        <v>43767</v>
      </c>
      <c r="CP594" s="83" t="s">
        <v>4640</v>
      </c>
      <c r="CQ594" s="83" t="s">
        <v>102</v>
      </c>
      <c r="CR594" s="83" t="s">
        <v>482</v>
      </c>
      <c r="CS594" s="83">
        <v>589</v>
      </c>
      <c r="CT594" s="83" t="s">
        <v>483</v>
      </c>
      <c r="CU594" s="83">
        <v>1</v>
      </c>
      <c r="CV594" s="83">
        <v>0</v>
      </c>
      <c r="CW594" s="83">
        <v>0</v>
      </c>
      <c r="CX594" s="83" t="s">
        <v>109</v>
      </c>
      <c r="CY594" s="83" t="s">
        <v>583</v>
      </c>
      <c r="CZ594" s="83">
        <v>0</v>
      </c>
      <c r="DA594" s="83">
        <v>0</v>
      </c>
      <c r="DB594" s="83">
        <f t="shared" si="39"/>
        <v>0</v>
      </c>
      <c r="DC594" s="83" t="s">
        <v>497</v>
      </c>
      <c r="DE594" s="136">
        <v>1</v>
      </c>
      <c r="DF594" s="136">
        <v>1</v>
      </c>
      <c r="DG594" s="215" t="s">
        <v>269</v>
      </c>
      <c r="DH594" s="136">
        <v>1</v>
      </c>
      <c r="DI594" s="136">
        <v>1</v>
      </c>
      <c r="DJ594" s="215" t="s">
        <v>269</v>
      </c>
      <c r="EE594" s="136" t="b">
        <v>1</v>
      </c>
      <c r="EF594" s="136" t="b">
        <v>1</v>
      </c>
      <c r="EG594" s="136" t="b">
        <v>1</v>
      </c>
      <c r="EH594" s="136" t="b">
        <v>1</v>
      </c>
      <c r="EL594" s="215" t="s">
        <v>269</v>
      </c>
    </row>
    <row r="595" spans="1:142" ht="60" customHeight="1" x14ac:dyDescent="0.55000000000000004">
      <c r="A595" s="83" t="s">
        <v>130</v>
      </c>
      <c r="B595" s="83" t="s">
        <v>98</v>
      </c>
      <c r="C595">
        <v>867443</v>
      </c>
      <c r="D595" t="s">
        <v>1233</v>
      </c>
      <c r="E595" t="s">
        <v>1233</v>
      </c>
      <c r="F595" s="83" t="s">
        <v>108</v>
      </c>
      <c r="G595" s="213">
        <v>32338</v>
      </c>
      <c r="H595" s="83" t="s">
        <v>102</v>
      </c>
      <c r="I595" s="213">
        <v>43214</v>
      </c>
      <c r="J595" s="83" t="s">
        <v>228</v>
      </c>
      <c r="K595" s="214">
        <v>443081371370</v>
      </c>
      <c r="L595" s="83" t="s">
        <v>135</v>
      </c>
      <c r="M595" s="213">
        <v>43530</v>
      </c>
      <c r="N595">
        <v>267768</v>
      </c>
      <c r="O595" s="145" t="s">
        <v>567</v>
      </c>
      <c r="P595" s="145" t="s">
        <v>99</v>
      </c>
      <c r="Q595" s="145" t="s">
        <v>100</v>
      </c>
      <c r="R595" s="145" t="s">
        <v>567</v>
      </c>
      <c r="V595">
        <v>5341</v>
      </c>
      <c r="W595" s="83" t="s">
        <v>101</v>
      </c>
      <c r="X595" s="83" t="s">
        <v>103</v>
      </c>
      <c r="Y595" t="s">
        <v>2557</v>
      </c>
      <c r="Z595" s="83" t="s">
        <v>102</v>
      </c>
      <c r="AA595" s="83" t="s">
        <v>102</v>
      </c>
      <c r="AB595" t="s">
        <v>2998</v>
      </c>
      <c r="AC595" s="83" t="s">
        <v>4018</v>
      </c>
      <c r="AD595" s="83" t="s">
        <v>144</v>
      </c>
      <c r="AE595" s="83" t="s">
        <v>105</v>
      </c>
      <c r="AF595" t="s">
        <v>2557</v>
      </c>
      <c r="AG595" s="83" t="s">
        <v>102</v>
      </c>
      <c r="AH595" s="83" t="s">
        <v>102</v>
      </c>
      <c r="AI595" t="s">
        <v>2998</v>
      </c>
      <c r="AJ595" s="83" t="s">
        <v>4018</v>
      </c>
      <c r="AK595" s="83" t="s">
        <v>144</v>
      </c>
      <c r="AL595" s="83" t="s">
        <v>105</v>
      </c>
      <c r="AM595" s="87" t="s">
        <v>106</v>
      </c>
      <c r="AN595" t="s">
        <v>2557</v>
      </c>
      <c r="AO595" t="s">
        <v>2998</v>
      </c>
      <c r="AP595" s="83" t="s">
        <v>4018</v>
      </c>
      <c r="AQ595" s="83" t="s">
        <v>144</v>
      </c>
      <c r="AR595" s="87" t="s">
        <v>106</v>
      </c>
      <c r="AT595" s="83" t="s">
        <v>107</v>
      </c>
      <c r="AU595" s="146" t="s">
        <v>107</v>
      </c>
      <c r="AV595" s="146" t="s">
        <v>107</v>
      </c>
      <c r="AX595" s="110" t="s">
        <v>107</v>
      </c>
      <c r="AY595" s="111"/>
      <c r="AZ595" s="112">
        <f t="shared" ca="1" si="40"/>
        <v>4274</v>
      </c>
      <c r="BA595" s="136">
        <f t="shared" ca="1" si="41"/>
        <v>32</v>
      </c>
      <c r="BB595" s="114" t="s">
        <v>134</v>
      </c>
      <c r="BC595" s="114" t="s">
        <v>108</v>
      </c>
      <c r="BD595" s="114"/>
      <c r="BE595" s="115" t="s">
        <v>102</v>
      </c>
      <c r="BF595" s="115" t="s">
        <v>102</v>
      </c>
      <c r="BG595" s="115" t="s">
        <v>102</v>
      </c>
      <c r="BH595" s="115" t="s">
        <v>102</v>
      </c>
      <c r="BI595" s="116"/>
      <c r="BJ595" s="117" t="s">
        <v>109</v>
      </c>
      <c r="BK595" s="117" t="s">
        <v>109</v>
      </c>
      <c r="BL595" s="83">
        <f t="shared" ca="1" si="42"/>
        <v>75</v>
      </c>
      <c r="BM595" s="83" t="s">
        <v>108</v>
      </c>
      <c r="BN595" s="83">
        <v>0</v>
      </c>
      <c r="BO595" s="83" t="s">
        <v>108</v>
      </c>
      <c r="BP595" s="83">
        <v>-1022990</v>
      </c>
      <c r="BQ595" s="83" t="s">
        <v>198</v>
      </c>
      <c r="BR595" s="83" t="s">
        <v>164</v>
      </c>
      <c r="BS595" s="83" t="s">
        <v>499</v>
      </c>
      <c r="BT595" s="83">
        <v>-1022990</v>
      </c>
      <c r="BU595" s="83" t="s">
        <v>198</v>
      </c>
      <c r="BV595" s="83" t="s">
        <v>164</v>
      </c>
      <c r="BW595" s="83" t="s">
        <v>499</v>
      </c>
      <c r="BY595" s="136">
        <v>0</v>
      </c>
      <c r="BZ595" s="136">
        <v>0</v>
      </c>
      <c r="CA595" s="136">
        <v>0</v>
      </c>
      <c r="CB595" s="136">
        <v>0</v>
      </c>
      <c r="CD595" s="136">
        <v>0</v>
      </c>
      <c r="CE595" s="136">
        <v>0</v>
      </c>
      <c r="CF595" s="136">
        <v>0</v>
      </c>
      <c r="CG595" s="136">
        <v>0</v>
      </c>
      <c r="CH595" s="136">
        <v>0</v>
      </c>
      <c r="CI595" s="136">
        <v>0</v>
      </c>
      <c r="CJ595" s="136">
        <v>0</v>
      </c>
      <c r="CK595" s="138">
        <v>0</v>
      </c>
      <c r="CL595" s="138">
        <v>0</v>
      </c>
      <c r="CM595" s="136">
        <v>0</v>
      </c>
      <c r="CN595" s="136">
        <v>0</v>
      </c>
      <c r="CO595" s="85">
        <v>43768</v>
      </c>
      <c r="CP595" s="83" t="s">
        <v>4641</v>
      </c>
      <c r="CQ595" s="83" t="s">
        <v>102</v>
      </c>
      <c r="CR595" s="83" t="s">
        <v>482</v>
      </c>
      <c r="CS595" s="83">
        <v>590</v>
      </c>
      <c r="CT595" s="83" t="s">
        <v>483</v>
      </c>
      <c r="CU595" s="83">
        <v>1</v>
      </c>
      <c r="CV595" s="83">
        <v>0</v>
      </c>
      <c r="CW595" s="83">
        <v>0</v>
      </c>
      <c r="CX595" s="83" t="s">
        <v>109</v>
      </c>
      <c r="CY595" s="83" t="s">
        <v>583</v>
      </c>
      <c r="CZ595" s="83">
        <v>0</v>
      </c>
      <c r="DA595" s="83">
        <v>0</v>
      </c>
      <c r="DB595" s="83">
        <f t="shared" si="39"/>
        <v>0</v>
      </c>
      <c r="DC595" s="83" t="s">
        <v>497</v>
      </c>
      <c r="DE595" s="136">
        <v>1</v>
      </c>
      <c r="DF595" s="136">
        <v>1</v>
      </c>
      <c r="DG595" s="215" t="s">
        <v>269</v>
      </c>
      <c r="DH595" s="136">
        <v>1</v>
      </c>
      <c r="DI595" s="136">
        <v>1</v>
      </c>
      <c r="DJ595" s="215" t="s">
        <v>269</v>
      </c>
      <c r="EE595" s="136" t="b">
        <v>1</v>
      </c>
      <c r="EF595" s="136" t="b">
        <v>1</v>
      </c>
      <c r="EG595" s="136" t="b">
        <v>1</v>
      </c>
      <c r="EH595" s="136" t="b">
        <v>1</v>
      </c>
      <c r="EL595" s="215" t="s">
        <v>269</v>
      </c>
    </row>
    <row r="596" spans="1:142" ht="60" customHeight="1" x14ac:dyDescent="0.55000000000000004">
      <c r="A596" s="83" t="s">
        <v>130</v>
      </c>
      <c r="B596" s="83" t="s">
        <v>98</v>
      </c>
      <c r="C596">
        <v>455509</v>
      </c>
      <c r="D596" t="s">
        <v>1206</v>
      </c>
      <c r="E596" t="s">
        <v>1206</v>
      </c>
      <c r="F596" s="83" t="s">
        <v>108</v>
      </c>
      <c r="G596" s="213">
        <v>34538</v>
      </c>
      <c r="H596" s="83" t="s">
        <v>102</v>
      </c>
      <c r="I596" s="213">
        <v>43163</v>
      </c>
      <c r="J596" s="83" t="s">
        <v>228</v>
      </c>
      <c r="K596" s="214">
        <v>949663219652</v>
      </c>
      <c r="L596" s="83" t="s">
        <v>97</v>
      </c>
      <c r="M596" s="213">
        <v>43736</v>
      </c>
      <c r="N596">
        <v>427004</v>
      </c>
      <c r="O596" s="145" t="s">
        <v>567</v>
      </c>
      <c r="P596" s="145" t="s">
        <v>99</v>
      </c>
      <c r="Q596" s="145" t="s">
        <v>100</v>
      </c>
      <c r="R596" s="145" t="s">
        <v>567</v>
      </c>
      <c r="V596">
        <v>2714</v>
      </c>
      <c r="W596" s="83" t="s">
        <v>1831</v>
      </c>
      <c r="X596" s="83" t="s">
        <v>103</v>
      </c>
      <c r="Y596" t="s">
        <v>2558</v>
      </c>
      <c r="Z596" s="83" t="s">
        <v>102</v>
      </c>
      <c r="AA596" s="83" t="s">
        <v>102</v>
      </c>
      <c r="AB596" t="s">
        <v>3543</v>
      </c>
      <c r="AC596" s="83" t="s">
        <v>4019</v>
      </c>
      <c r="AD596" s="83" t="s">
        <v>111</v>
      </c>
      <c r="AE596" s="83" t="s">
        <v>105</v>
      </c>
      <c r="AF596" t="s">
        <v>2558</v>
      </c>
      <c r="AG596" s="83" t="s">
        <v>102</v>
      </c>
      <c r="AH596" s="83" t="s">
        <v>102</v>
      </c>
      <c r="AI596" t="s">
        <v>3543</v>
      </c>
      <c r="AJ596" s="83" t="s">
        <v>4019</v>
      </c>
      <c r="AK596" s="83" t="s">
        <v>111</v>
      </c>
      <c r="AL596" s="83" t="s">
        <v>105</v>
      </c>
      <c r="AM596" s="87" t="s">
        <v>106</v>
      </c>
      <c r="AN596" t="s">
        <v>2558</v>
      </c>
      <c r="AO596" t="s">
        <v>3543</v>
      </c>
      <c r="AP596" s="83" t="s">
        <v>4019</v>
      </c>
      <c r="AQ596" s="83" t="s">
        <v>144</v>
      </c>
      <c r="AR596" s="87" t="s">
        <v>106</v>
      </c>
      <c r="AT596" s="83" t="s">
        <v>107</v>
      </c>
      <c r="AU596" s="146" t="s">
        <v>107</v>
      </c>
      <c r="AV596" s="146" t="s">
        <v>107</v>
      </c>
      <c r="AX596" s="110" t="s">
        <v>107</v>
      </c>
      <c r="AY596" s="111"/>
      <c r="AZ596" s="112">
        <f t="shared" ca="1" si="40"/>
        <v>4519</v>
      </c>
      <c r="BA596" s="136">
        <f t="shared" ca="1" si="41"/>
        <v>4</v>
      </c>
      <c r="BB596" s="114" t="s">
        <v>136</v>
      </c>
      <c r="BC596" s="114" t="s">
        <v>108</v>
      </c>
      <c r="BD596" s="114"/>
      <c r="BE596" s="115" t="s">
        <v>102</v>
      </c>
      <c r="BF596" s="115" t="s">
        <v>102</v>
      </c>
      <c r="BG596" s="115" t="s">
        <v>102</v>
      </c>
      <c r="BH596" s="115" t="s">
        <v>102</v>
      </c>
      <c r="BI596" s="116"/>
      <c r="BJ596" s="117" t="s">
        <v>109</v>
      </c>
      <c r="BK596" s="117" t="s">
        <v>109</v>
      </c>
      <c r="BL596" s="83">
        <f t="shared" ca="1" si="42"/>
        <v>33</v>
      </c>
      <c r="BM596" s="83" t="s">
        <v>270</v>
      </c>
      <c r="BN596" s="83">
        <v>0</v>
      </c>
      <c r="BO596" s="83" t="s">
        <v>108</v>
      </c>
      <c r="BP596" s="83">
        <v>-1024725</v>
      </c>
      <c r="BQ596" s="83" t="s">
        <v>381</v>
      </c>
      <c r="BR596" s="83" t="s">
        <v>157</v>
      </c>
      <c r="BS596" s="83" t="s">
        <v>502</v>
      </c>
      <c r="BT596" s="83">
        <v>-1024725</v>
      </c>
      <c r="BU596" s="83" t="s">
        <v>381</v>
      </c>
      <c r="BV596" s="83" t="s">
        <v>157</v>
      </c>
      <c r="BW596" s="83" t="s">
        <v>502</v>
      </c>
      <c r="BY596" s="136">
        <v>0</v>
      </c>
      <c r="BZ596" s="136">
        <v>0</v>
      </c>
      <c r="CA596" s="136">
        <v>0</v>
      </c>
      <c r="CB596" s="136">
        <v>0</v>
      </c>
      <c r="CD596" s="136">
        <v>0</v>
      </c>
      <c r="CE596" s="136">
        <v>0</v>
      </c>
      <c r="CF596" s="136">
        <v>0</v>
      </c>
      <c r="CG596" s="136">
        <v>0</v>
      </c>
      <c r="CH596" s="136">
        <v>0</v>
      </c>
      <c r="CI596" s="136">
        <v>0</v>
      </c>
      <c r="CJ596" s="136">
        <v>0</v>
      </c>
      <c r="CK596" s="138">
        <v>0</v>
      </c>
      <c r="CL596" s="138">
        <v>0</v>
      </c>
      <c r="CM596" s="136">
        <v>0</v>
      </c>
      <c r="CN596" s="136">
        <v>0</v>
      </c>
      <c r="CO596" s="85">
        <v>43769</v>
      </c>
      <c r="CP596" s="83" t="s">
        <v>4642</v>
      </c>
      <c r="CQ596" s="83" t="s">
        <v>102</v>
      </c>
      <c r="CR596" s="83" t="s">
        <v>482</v>
      </c>
      <c r="CS596" s="83">
        <v>591</v>
      </c>
      <c r="CT596" s="83" t="s">
        <v>483</v>
      </c>
      <c r="CU596" s="83">
        <v>1</v>
      </c>
      <c r="CV596" s="83">
        <v>0</v>
      </c>
      <c r="CW596" s="83">
        <v>0</v>
      </c>
      <c r="CX596" s="83" t="s">
        <v>109</v>
      </c>
      <c r="CY596" s="83" t="s">
        <v>583</v>
      </c>
      <c r="CZ596" s="83">
        <v>0</v>
      </c>
      <c r="DA596" s="83">
        <v>0</v>
      </c>
      <c r="DB596" s="83">
        <f t="shared" si="39"/>
        <v>0</v>
      </c>
      <c r="DC596" s="83" t="s">
        <v>497</v>
      </c>
      <c r="DE596" s="136">
        <v>1</v>
      </c>
      <c r="DF596" s="136">
        <v>1</v>
      </c>
      <c r="DG596" s="215" t="s">
        <v>269</v>
      </c>
      <c r="DH596" s="136">
        <v>1</v>
      </c>
      <c r="DI596" s="136">
        <v>1</v>
      </c>
      <c r="DJ596" s="215" t="s">
        <v>269</v>
      </c>
      <c r="EE596" s="136" t="b">
        <v>1</v>
      </c>
      <c r="EF596" s="136" t="b">
        <v>1</v>
      </c>
      <c r="EG596" s="136" t="b">
        <v>1</v>
      </c>
      <c r="EH596" s="136" t="b">
        <v>1</v>
      </c>
      <c r="EL596" s="215" t="s">
        <v>269</v>
      </c>
    </row>
    <row r="597" spans="1:142" ht="60" customHeight="1" x14ac:dyDescent="0.55000000000000004">
      <c r="A597" s="83" t="s">
        <v>130</v>
      </c>
      <c r="B597" s="83" t="s">
        <v>98</v>
      </c>
      <c r="C597">
        <v>982447</v>
      </c>
      <c r="D597" t="s">
        <v>1234</v>
      </c>
      <c r="E597" t="s">
        <v>1234</v>
      </c>
      <c r="F597" s="83" t="s">
        <v>108</v>
      </c>
      <c r="G597" s="213">
        <v>28404</v>
      </c>
      <c r="H597" s="83" t="s">
        <v>102</v>
      </c>
      <c r="I597" s="213">
        <v>43430</v>
      </c>
      <c r="J597" s="83" t="s">
        <v>228</v>
      </c>
      <c r="K597" s="214">
        <v>291889445743</v>
      </c>
      <c r="L597" s="83" t="s">
        <v>126</v>
      </c>
      <c r="M597" s="213">
        <v>43777</v>
      </c>
      <c r="N597">
        <v>596868</v>
      </c>
      <c r="O597" s="145" t="s">
        <v>567</v>
      </c>
      <c r="P597" s="145" t="s">
        <v>99</v>
      </c>
      <c r="Q597" s="145" t="s">
        <v>100</v>
      </c>
      <c r="R597" s="145" t="s">
        <v>567</v>
      </c>
      <c r="V597">
        <v>5696</v>
      </c>
      <c r="W597" s="83" t="s">
        <v>101</v>
      </c>
      <c r="X597" s="83" t="s">
        <v>103</v>
      </c>
      <c r="Y597" t="s">
        <v>2559</v>
      </c>
      <c r="Z597" s="83" t="s">
        <v>102</v>
      </c>
      <c r="AA597" s="83" t="s">
        <v>102</v>
      </c>
      <c r="AB597" t="s">
        <v>3544</v>
      </c>
      <c r="AC597" s="83" t="s">
        <v>4020</v>
      </c>
      <c r="AD597" s="83" t="s">
        <v>144</v>
      </c>
      <c r="AE597" s="83" t="s">
        <v>105</v>
      </c>
      <c r="AF597" t="s">
        <v>2559</v>
      </c>
      <c r="AG597" s="83" t="s">
        <v>102</v>
      </c>
      <c r="AH597" s="83" t="s">
        <v>102</v>
      </c>
      <c r="AI597" t="s">
        <v>3544</v>
      </c>
      <c r="AJ597" s="83" t="s">
        <v>4020</v>
      </c>
      <c r="AK597" s="83" t="s">
        <v>144</v>
      </c>
      <c r="AL597" s="83" t="s">
        <v>105</v>
      </c>
      <c r="AM597" s="87" t="s">
        <v>106</v>
      </c>
      <c r="AN597" t="s">
        <v>2559</v>
      </c>
      <c r="AO597" t="s">
        <v>3544</v>
      </c>
      <c r="AP597" s="83" t="s">
        <v>4020</v>
      </c>
      <c r="AQ597" s="83" t="s">
        <v>111</v>
      </c>
      <c r="AR597" s="87" t="s">
        <v>106</v>
      </c>
      <c r="AT597" s="83" t="s">
        <v>107</v>
      </c>
      <c r="AU597" s="146" t="s">
        <v>107</v>
      </c>
      <c r="AV597" s="146" t="s">
        <v>107</v>
      </c>
      <c r="AX597" s="110" t="s">
        <v>107</v>
      </c>
      <c r="AY597" s="111"/>
      <c r="AZ597" s="112">
        <f t="shared" ca="1" si="40"/>
        <v>7860</v>
      </c>
      <c r="BA597" s="136">
        <f t="shared" ca="1" si="41"/>
        <v>2</v>
      </c>
      <c r="BB597" s="114" t="s">
        <v>134</v>
      </c>
      <c r="BC597" s="114" t="s">
        <v>108</v>
      </c>
      <c r="BD597" s="114"/>
      <c r="BE597" s="115" t="s">
        <v>102</v>
      </c>
      <c r="BF597" s="115" t="s">
        <v>102</v>
      </c>
      <c r="BG597" s="115" t="s">
        <v>102</v>
      </c>
      <c r="BH597" s="115" t="s">
        <v>102</v>
      </c>
      <c r="BI597" s="116"/>
      <c r="BJ597" s="117" t="s">
        <v>109</v>
      </c>
      <c r="BK597" s="117" t="s">
        <v>109</v>
      </c>
      <c r="BL597" s="83">
        <f t="shared" ca="1" si="42"/>
        <v>23</v>
      </c>
      <c r="BM597" s="83" t="s">
        <v>108</v>
      </c>
      <c r="BN597" s="83">
        <v>0</v>
      </c>
      <c r="BO597" s="83" t="s">
        <v>108</v>
      </c>
      <c r="BP597" s="83">
        <v>-1026460</v>
      </c>
      <c r="BQ597" s="83" t="s">
        <v>312</v>
      </c>
      <c r="BR597" s="83" t="s">
        <v>153</v>
      </c>
      <c r="BS597" s="83" t="s">
        <v>499</v>
      </c>
      <c r="BT597" s="83">
        <v>-1026460</v>
      </c>
      <c r="BU597" s="83" t="s">
        <v>312</v>
      </c>
      <c r="BV597" s="83" t="s">
        <v>153</v>
      </c>
      <c r="BW597" s="83" t="s">
        <v>499</v>
      </c>
      <c r="BY597" s="136">
        <v>0</v>
      </c>
      <c r="BZ597" s="136">
        <v>0</v>
      </c>
      <c r="CA597" s="136">
        <v>0</v>
      </c>
      <c r="CB597" s="136">
        <v>0</v>
      </c>
      <c r="CD597" s="136">
        <v>0</v>
      </c>
      <c r="CE597" s="136">
        <v>0</v>
      </c>
      <c r="CF597" s="136">
        <v>0</v>
      </c>
      <c r="CG597" s="136">
        <v>0</v>
      </c>
      <c r="CH597" s="136">
        <v>0</v>
      </c>
      <c r="CI597" s="136">
        <v>0</v>
      </c>
      <c r="CJ597" s="136">
        <v>0</v>
      </c>
      <c r="CK597" s="138">
        <v>0</v>
      </c>
      <c r="CL597" s="138">
        <v>0</v>
      </c>
      <c r="CM597" s="136">
        <v>0</v>
      </c>
      <c r="CN597" s="136">
        <v>0</v>
      </c>
      <c r="CO597" s="85">
        <v>43770</v>
      </c>
      <c r="CP597" s="83" t="s">
        <v>4643</v>
      </c>
      <c r="CQ597" s="83" t="s">
        <v>102</v>
      </c>
      <c r="CR597" s="83" t="s">
        <v>482</v>
      </c>
      <c r="CS597" s="83">
        <v>592</v>
      </c>
      <c r="CT597" s="83" t="s">
        <v>483</v>
      </c>
      <c r="CU597" s="83">
        <v>1</v>
      </c>
      <c r="CV597" s="83">
        <v>0</v>
      </c>
      <c r="CW597" s="83">
        <v>0</v>
      </c>
      <c r="CX597" s="83" t="s">
        <v>109</v>
      </c>
      <c r="CY597" s="83" t="s">
        <v>583</v>
      </c>
      <c r="CZ597" s="83">
        <v>0</v>
      </c>
      <c r="DA597" s="83">
        <v>0</v>
      </c>
      <c r="DB597" s="83">
        <f t="shared" si="39"/>
        <v>0</v>
      </c>
      <c r="DC597" s="83" t="s">
        <v>497</v>
      </c>
      <c r="DE597" s="136">
        <v>1</v>
      </c>
      <c r="DF597" s="136">
        <v>1</v>
      </c>
      <c r="DG597" s="215" t="s">
        <v>269</v>
      </c>
      <c r="DH597" s="136">
        <v>1</v>
      </c>
      <c r="DI597" s="136">
        <v>1</v>
      </c>
      <c r="DJ597" s="215" t="s">
        <v>269</v>
      </c>
      <c r="EE597" s="136" t="b">
        <v>1</v>
      </c>
      <c r="EF597" s="136" t="b">
        <v>1</v>
      </c>
      <c r="EG597" s="136" t="b">
        <v>1</v>
      </c>
      <c r="EH597" s="136" t="b">
        <v>1</v>
      </c>
      <c r="EL597" s="215" t="s">
        <v>269</v>
      </c>
    </row>
    <row r="598" spans="1:142" ht="60" customHeight="1" x14ac:dyDescent="0.55000000000000004">
      <c r="A598" s="83" t="s">
        <v>130</v>
      </c>
      <c r="B598" s="83" t="s">
        <v>98</v>
      </c>
      <c r="C598">
        <v>373612</v>
      </c>
      <c r="D598" t="s">
        <v>1235</v>
      </c>
      <c r="E598" t="s">
        <v>1235</v>
      </c>
      <c r="F598" s="83" t="s">
        <v>108</v>
      </c>
      <c r="G598" s="213">
        <v>36236</v>
      </c>
      <c r="H598" s="83" t="s">
        <v>102</v>
      </c>
      <c r="I598" s="213">
        <v>43187</v>
      </c>
      <c r="J598" s="83" t="s">
        <v>228</v>
      </c>
      <c r="K598" s="214">
        <v>412064420492</v>
      </c>
      <c r="L598" s="83" t="s">
        <v>135</v>
      </c>
      <c r="M598" s="213">
        <v>43664</v>
      </c>
      <c r="N598">
        <v>297565</v>
      </c>
      <c r="O598" s="145" t="s">
        <v>567</v>
      </c>
      <c r="P598" s="145" t="s">
        <v>99</v>
      </c>
      <c r="Q598" s="145" t="s">
        <v>100</v>
      </c>
      <c r="R598" s="145" t="s">
        <v>567</v>
      </c>
      <c r="V598">
        <v>4197</v>
      </c>
      <c r="W598" s="83" t="s">
        <v>101</v>
      </c>
      <c r="X598" s="83" t="s">
        <v>103</v>
      </c>
      <c r="Y598" t="s">
        <v>2560</v>
      </c>
      <c r="Z598" s="83" t="s">
        <v>102</v>
      </c>
      <c r="AA598" s="83" t="s">
        <v>102</v>
      </c>
      <c r="AB598" t="s">
        <v>3545</v>
      </c>
      <c r="AC598" s="83" t="s">
        <v>4021</v>
      </c>
      <c r="AD598" s="83" t="s">
        <v>144</v>
      </c>
      <c r="AE598" s="83" t="s">
        <v>105</v>
      </c>
      <c r="AF598" t="s">
        <v>2560</v>
      </c>
      <c r="AG598" s="83" t="s">
        <v>102</v>
      </c>
      <c r="AH598" s="83" t="s">
        <v>102</v>
      </c>
      <c r="AI598" t="s">
        <v>3545</v>
      </c>
      <c r="AJ598" s="83" t="s">
        <v>4021</v>
      </c>
      <c r="AK598" s="83" t="s">
        <v>144</v>
      </c>
      <c r="AL598" s="83" t="s">
        <v>105</v>
      </c>
      <c r="AM598" s="87" t="s">
        <v>106</v>
      </c>
      <c r="AN598" t="s">
        <v>2560</v>
      </c>
      <c r="AO598" t="s">
        <v>3545</v>
      </c>
      <c r="AP598" s="83" t="s">
        <v>4021</v>
      </c>
      <c r="AQ598" s="83" t="s">
        <v>144</v>
      </c>
      <c r="AR598" s="87" t="s">
        <v>106</v>
      </c>
      <c r="AT598" s="83" t="s">
        <v>107</v>
      </c>
      <c r="AU598" s="146" t="s">
        <v>107</v>
      </c>
      <c r="AV598" s="146" t="s">
        <v>107</v>
      </c>
      <c r="AX598" s="110" t="s">
        <v>107</v>
      </c>
      <c r="AY598" s="111"/>
      <c r="AZ598" s="112">
        <f t="shared" ca="1" si="40"/>
        <v>4076</v>
      </c>
      <c r="BA598" s="136">
        <f t="shared" ca="1" si="41"/>
        <v>75</v>
      </c>
      <c r="BB598" s="114" t="s">
        <v>134</v>
      </c>
      <c r="BC598" s="114" t="s">
        <v>108</v>
      </c>
      <c r="BD598" s="114"/>
      <c r="BE598" s="115" t="s">
        <v>102</v>
      </c>
      <c r="BF598" s="115" t="s">
        <v>102</v>
      </c>
      <c r="BG598" s="115" t="s">
        <v>102</v>
      </c>
      <c r="BH598" s="115" t="s">
        <v>102</v>
      </c>
      <c r="BI598" s="116"/>
      <c r="BJ598" s="117" t="s">
        <v>109</v>
      </c>
      <c r="BK598" s="117" t="s">
        <v>109</v>
      </c>
      <c r="BL598" s="83">
        <f t="shared" ca="1" si="42"/>
        <v>91</v>
      </c>
      <c r="BM598" s="83" t="s">
        <v>108</v>
      </c>
      <c r="BN598" s="83">
        <v>0</v>
      </c>
      <c r="BO598" s="83" t="s">
        <v>108</v>
      </c>
      <c r="BP598" s="83">
        <v>-1028195</v>
      </c>
      <c r="BQ598" s="83" t="s">
        <v>198</v>
      </c>
      <c r="BR598" s="83" t="s">
        <v>164</v>
      </c>
      <c r="BS598" s="83" t="s">
        <v>499</v>
      </c>
      <c r="BT598" s="83">
        <v>-1028195</v>
      </c>
      <c r="BU598" s="83" t="s">
        <v>198</v>
      </c>
      <c r="BV598" s="83" t="s">
        <v>164</v>
      </c>
      <c r="BW598" s="83" t="s">
        <v>499</v>
      </c>
      <c r="BY598" s="136">
        <v>0</v>
      </c>
      <c r="BZ598" s="136">
        <v>0</v>
      </c>
      <c r="CA598" s="136">
        <v>0</v>
      </c>
      <c r="CB598" s="136">
        <v>0</v>
      </c>
      <c r="CD598" s="136">
        <v>0</v>
      </c>
      <c r="CE598" s="136">
        <v>0</v>
      </c>
      <c r="CF598" s="136">
        <v>0</v>
      </c>
      <c r="CG598" s="136">
        <v>0</v>
      </c>
      <c r="CH598" s="136">
        <v>0</v>
      </c>
      <c r="CI598" s="136">
        <v>0</v>
      </c>
      <c r="CJ598" s="136">
        <v>0</v>
      </c>
      <c r="CK598" s="138">
        <v>0</v>
      </c>
      <c r="CL598" s="138">
        <v>0</v>
      </c>
      <c r="CM598" s="136">
        <v>0</v>
      </c>
      <c r="CN598" s="136">
        <v>0</v>
      </c>
      <c r="CO598" s="85">
        <v>43771</v>
      </c>
      <c r="CP598" s="83" t="s">
        <v>4644</v>
      </c>
      <c r="CQ598" s="83" t="s">
        <v>102</v>
      </c>
      <c r="CR598" s="83" t="s">
        <v>482</v>
      </c>
      <c r="CS598" s="83">
        <v>593</v>
      </c>
      <c r="CT598" s="83" t="s">
        <v>483</v>
      </c>
      <c r="CU598" s="83">
        <v>1</v>
      </c>
      <c r="CV598" s="83">
        <v>0</v>
      </c>
      <c r="CW598" s="83">
        <v>0</v>
      </c>
      <c r="CX598" s="83" t="s">
        <v>109</v>
      </c>
      <c r="CY598" s="83" t="s">
        <v>583</v>
      </c>
      <c r="CZ598" s="83">
        <v>0</v>
      </c>
      <c r="DA598" s="83">
        <v>0</v>
      </c>
      <c r="DB598" s="83">
        <f t="shared" si="39"/>
        <v>0</v>
      </c>
      <c r="DC598" s="83" t="s">
        <v>497</v>
      </c>
      <c r="DE598" s="136">
        <v>1</v>
      </c>
      <c r="DF598" s="136">
        <v>1</v>
      </c>
      <c r="DG598" s="215" t="s">
        <v>269</v>
      </c>
      <c r="DH598" s="136">
        <v>1</v>
      </c>
      <c r="DI598" s="136">
        <v>1</v>
      </c>
      <c r="DJ598" s="215" t="s">
        <v>269</v>
      </c>
      <c r="EE598" s="136" t="b">
        <v>1</v>
      </c>
      <c r="EF598" s="136" t="b">
        <v>1</v>
      </c>
      <c r="EG598" s="136" t="b">
        <v>1</v>
      </c>
      <c r="EH598" s="136" t="b">
        <v>1</v>
      </c>
      <c r="EL598" s="215" t="s">
        <v>269</v>
      </c>
    </row>
    <row r="599" spans="1:142" ht="60" customHeight="1" x14ac:dyDescent="0.55000000000000004">
      <c r="A599" s="83" t="s">
        <v>130</v>
      </c>
      <c r="B599" s="83" t="s">
        <v>98</v>
      </c>
      <c r="C599">
        <v>903563</v>
      </c>
      <c r="D599" t="s">
        <v>1236</v>
      </c>
      <c r="E599" t="s">
        <v>1236</v>
      </c>
      <c r="F599" s="83" t="s">
        <v>108</v>
      </c>
      <c r="G599" s="213">
        <v>36513</v>
      </c>
      <c r="H599" s="83" t="s">
        <v>102</v>
      </c>
      <c r="I599" s="213">
        <v>43428</v>
      </c>
      <c r="J599" s="83" t="s">
        <v>228</v>
      </c>
      <c r="K599" s="214">
        <v>117415208597</v>
      </c>
      <c r="L599" s="83" t="s">
        <v>97</v>
      </c>
      <c r="M599" s="213">
        <v>43525</v>
      </c>
      <c r="N599">
        <v>404782</v>
      </c>
      <c r="O599" s="145" t="s">
        <v>567</v>
      </c>
      <c r="P599" s="145" t="s">
        <v>99</v>
      </c>
      <c r="Q599" s="145" t="s">
        <v>100</v>
      </c>
      <c r="R599" s="145" t="s">
        <v>567</v>
      </c>
      <c r="V599">
        <v>6177</v>
      </c>
      <c r="W599" s="83" t="s">
        <v>1832</v>
      </c>
      <c r="X599" s="83" t="s">
        <v>103</v>
      </c>
      <c r="Y599" t="s">
        <v>2561</v>
      </c>
      <c r="Z599" s="83" t="s">
        <v>102</v>
      </c>
      <c r="AA599" s="83" t="s">
        <v>102</v>
      </c>
      <c r="AB599" t="s">
        <v>3546</v>
      </c>
      <c r="AC599" s="83" t="s">
        <v>4022</v>
      </c>
      <c r="AD599" s="83" t="s">
        <v>111</v>
      </c>
      <c r="AE599" s="83" t="s">
        <v>105</v>
      </c>
      <c r="AF599" t="s">
        <v>2561</v>
      </c>
      <c r="AG599" s="83" t="s">
        <v>102</v>
      </c>
      <c r="AH599" s="83" t="s">
        <v>102</v>
      </c>
      <c r="AI599" t="s">
        <v>3546</v>
      </c>
      <c r="AJ599" s="83" t="s">
        <v>4022</v>
      </c>
      <c r="AK599" s="83" t="s">
        <v>111</v>
      </c>
      <c r="AL599" s="83" t="s">
        <v>105</v>
      </c>
      <c r="AM599" s="87" t="s">
        <v>106</v>
      </c>
      <c r="AN599" t="s">
        <v>2561</v>
      </c>
      <c r="AO599" t="s">
        <v>3546</v>
      </c>
      <c r="AP599" s="83" t="s">
        <v>4022</v>
      </c>
      <c r="AQ599" s="83" t="s">
        <v>144</v>
      </c>
      <c r="AR599" s="87" t="s">
        <v>106</v>
      </c>
      <c r="AT599" s="83" t="s">
        <v>107</v>
      </c>
      <c r="AU599" s="146" t="s">
        <v>107</v>
      </c>
      <c r="AV599" s="146" t="s">
        <v>107</v>
      </c>
      <c r="AX599" s="110" t="s">
        <v>107</v>
      </c>
      <c r="AY599" s="111"/>
      <c r="AZ599" s="112">
        <f t="shared" ca="1" si="40"/>
        <v>6177</v>
      </c>
      <c r="BA599" s="136">
        <f t="shared" ca="1" si="41"/>
        <v>84</v>
      </c>
      <c r="BB599" s="114" t="s">
        <v>136</v>
      </c>
      <c r="BC599" s="114" t="s">
        <v>108</v>
      </c>
      <c r="BD599" s="114"/>
      <c r="BE599" s="115" t="s">
        <v>102</v>
      </c>
      <c r="BF599" s="115" t="s">
        <v>102</v>
      </c>
      <c r="BG599" s="115" t="s">
        <v>102</v>
      </c>
      <c r="BH599" s="115" t="s">
        <v>102</v>
      </c>
      <c r="BI599" s="116"/>
      <c r="BJ599" s="117" t="s">
        <v>109</v>
      </c>
      <c r="BK599" s="117" t="s">
        <v>109</v>
      </c>
      <c r="BL599" s="83">
        <f t="shared" ca="1" si="42"/>
        <v>98</v>
      </c>
      <c r="BM599" s="83" t="s">
        <v>270</v>
      </c>
      <c r="BN599" s="83">
        <v>0</v>
      </c>
      <c r="BO599" s="83" t="s">
        <v>108</v>
      </c>
      <c r="BP599" s="83">
        <v>-1029930</v>
      </c>
      <c r="BQ599" s="83" t="s">
        <v>381</v>
      </c>
      <c r="BR599" s="83" t="s">
        <v>157</v>
      </c>
      <c r="BS599" s="83" t="s">
        <v>502</v>
      </c>
      <c r="BT599" s="83">
        <v>-1029930</v>
      </c>
      <c r="BU599" s="83" t="s">
        <v>381</v>
      </c>
      <c r="BV599" s="83" t="s">
        <v>157</v>
      </c>
      <c r="BW599" s="83" t="s">
        <v>502</v>
      </c>
      <c r="BY599" s="136">
        <v>0</v>
      </c>
      <c r="BZ599" s="136">
        <v>0</v>
      </c>
      <c r="CA599" s="136">
        <v>0</v>
      </c>
      <c r="CB599" s="136">
        <v>0</v>
      </c>
      <c r="CD599" s="136">
        <v>0</v>
      </c>
      <c r="CE599" s="136">
        <v>0</v>
      </c>
      <c r="CF599" s="136">
        <v>0</v>
      </c>
      <c r="CG599" s="136">
        <v>0</v>
      </c>
      <c r="CH599" s="136">
        <v>0</v>
      </c>
      <c r="CI599" s="136">
        <v>0</v>
      </c>
      <c r="CJ599" s="136">
        <v>0</v>
      </c>
      <c r="CK599" s="138">
        <v>0</v>
      </c>
      <c r="CL599" s="138">
        <v>0</v>
      </c>
      <c r="CM599" s="136">
        <v>0</v>
      </c>
      <c r="CN599" s="136">
        <v>0</v>
      </c>
      <c r="CO599" s="85">
        <v>43772</v>
      </c>
      <c r="CP599" s="83" t="s">
        <v>4645</v>
      </c>
      <c r="CQ599" s="83" t="s">
        <v>102</v>
      </c>
      <c r="CR599" s="83" t="s">
        <v>482</v>
      </c>
      <c r="CS599" s="83">
        <v>594</v>
      </c>
      <c r="CT599" s="83" t="s">
        <v>483</v>
      </c>
      <c r="CU599" s="83">
        <v>1</v>
      </c>
      <c r="CV599" s="83">
        <v>0</v>
      </c>
      <c r="CW599" s="83">
        <v>0</v>
      </c>
      <c r="CX599" s="83" t="s">
        <v>109</v>
      </c>
      <c r="CY599" s="83" t="s">
        <v>583</v>
      </c>
      <c r="CZ599" s="83">
        <v>0</v>
      </c>
      <c r="DA599" s="83">
        <v>0</v>
      </c>
      <c r="DB599" s="83">
        <f t="shared" si="39"/>
        <v>0</v>
      </c>
      <c r="DC599" s="83" t="s">
        <v>497</v>
      </c>
      <c r="DE599" s="136">
        <v>1</v>
      </c>
      <c r="DF599" s="136">
        <v>1</v>
      </c>
      <c r="DG599" s="215" t="s">
        <v>269</v>
      </c>
      <c r="DH599" s="136">
        <v>1</v>
      </c>
      <c r="DI599" s="136">
        <v>1</v>
      </c>
      <c r="DJ599" s="215" t="s">
        <v>269</v>
      </c>
      <c r="EE599" s="136" t="b">
        <v>1</v>
      </c>
      <c r="EF599" s="136" t="b">
        <v>1</v>
      </c>
      <c r="EG599" s="136" t="b">
        <v>1</v>
      </c>
      <c r="EH599" s="136" t="b">
        <v>1</v>
      </c>
      <c r="EL599" s="215" t="s">
        <v>269</v>
      </c>
    </row>
    <row r="600" spans="1:142" ht="60" customHeight="1" x14ac:dyDescent="0.55000000000000004">
      <c r="A600" s="83" t="s">
        <v>130</v>
      </c>
      <c r="B600" s="83" t="s">
        <v>98</v>
      </c>
      <c r="C600">
        <v>645381</v>
      </c>
      <c r="D600" t="s">
        <v>1237</v>
      </c>
      <c r="E600" t="s">
        <v>1237</v>
      </c>
      <c r="F600" s="83" t="s">
        <v>108</v>
      </c>
      <c r="G600" s="213">
        <v>34287</v>
      </c>
      <c r="H600" s="83" t="s">
        <v>102</v>
      </c>
      <c r="I600" s="213">
        <v>43270</v>
      </c>
      <c r="J600" s="83" t="s">
        <v>228</v>
      </c>
      <c r="K600" s="214">
        <v>909213495097</v>
      </c>
      <c r="L600" s="83" t="s">
        <v>135</v>
      </c>
      <c r="M600" s="213">
        <v>43502</v>
      </c>
      <c r="N600">
        <v>349480</v>
      </c>
      <c r="O600" s="145" t="s">
        <v>567</v>
      </c>
      <c r="P600" s="145" t="s">
        <v>99</v>
      </c>
      <c r="Q600" s="145" t="s">
        <v>100</v>
      </c>
      <c r="R600" s="145" t="s">
        <v>567</v>
      </c>
      <c r="V600">
        <v>5074</v>
      </c>
      <c r="W600" s="83" t="s">
        <v>101</v>
      </c>
      <c r="X600" s="83" t="s">
        <v>103</v>
      </c>
      <c r="Y600" t="s">
        <v>2562</v>
      </c>
      <c r="Z600" s="83" t="s">
        <v>102</v>
      </c>
      <c r="AA600" s="83" t="s">
        <v>102</v>
      </c>
      <c r="AB600" t="s">
        <v>3547</v>
      </c>
      <c r="AC600" s="83" t="s">
        <v>4023</v>
      </c>
      <c r="AD600" s="83" t="s">
        <v>144</v>
      </c>
      <c r="AE600" s="83" t="s">
        <v>105</v>
      </c>
      <c r="AF600" t="s">
        <v>2562</v>
      </c>
      <c r="AG600" s="83" t="s">
        <v>102</v>
      </c>
      <c r="AH600" s="83" t="s">
        <v>102</v>
      </c>
      <c r="AI600" t="s">
        <v>3547</v>
      </c>
      <c r="AJ600" s="83" t="s">
        <v>4023</v>
      </c>
      <c r="AK600" s="83" t="s">
        <v>144</v>
      </c>
      <c r="AL600" s="83" t="s">
        <v>105</v>
      </c>
      <c r="AM600" s="87" t="s">
        <v>106</v>
      </c>
      <c r="AN600" t="s">
        <v>2562</v>
      </c>
      <c r="AO600" t="s">
        <v>3547</v>
      </c>
      <c r="AP600" s="83" t="s">
        <v>4023</v>
      </c>
      <c r="AQ600" s="83" t="s">
        <v>111</v>
      </c>
      <c r="AR600" s="87" t="s">
        <v>106</v>
      </c>
      <c r="AT600" s="83" t="s">
        <v>107</v>
      </c>
      <c r="AU600" s="146" t="s">
        <v>107</v>
      </c>
      <c r="AV600" s="146" t="s">
        <v>107</v>
      </c>
      <c r="AX600" s="110" t="s">
        <v>107</v>
      </c>
      <c r="AY600" s="111"/>
      <c r="AZ600" s="112">
        <f t="shared" ca="1" si="40"/>
        <v>1502</v>
      </c>
      <c r="BA600" s="136">
        <f t="shared" ca="1" si="41"/>
        <v>76</v>
      </c>
      <c r="BB600" s="114" t="s">
        <v>134</v>
      </c>
      <c r="BC600" s="114" t="s">
        <v>108</v>
      </c>
      <c r="BD600" s="114"/>
      <c r="BE600" s="115" t="s">
        <v>102</v>
      </c>
      <c r="BF600" s="115" t="s">
        <v>102</v>
      </c>
      <c r="BG600" s="115" t="s">
        <v>102</v>
      </c>
      <c r="BH600" s="115" t="s">
        <v>102</v>
      </c>
      <c r="BI600" s="116"/>
      <c r="BJ600" s="117" t="s">
        <v>109</v>
      </c>
      <c r="BK600" s="117" t="s">
        <v>109</v>
      </c>
      <c r="BL600" s="83">
        <f t="shared" ca="1" si="42"/>
        <v>39</v>
      </c>
      <c r="BM600" s="83" t="s">
        <v>108</v>
      </c>
      <c r="BN600" s="83">
        <v>0</v>
      </c>
      <c r="BO600" s="83" t="s">
        <v>108</v>
      </c>
      <c r="BP600" s="83">
        <v>-1031665</v>
      </c>
      <c r="BQ600" s="83" t="s">
        <v>312</v>
      </c>
      <c r="BR600" s="83" t="s">
        <v>153</v>
      </c>
      <c r="BS600" s="83" t="s">
        <v>499</v>
      </c>
      <c r="BT600" s="83">
        <v>-1031665</v>
      </c>
      <c r="BU600" s="83" t="s">
        <v>312</v>
      </c>
      <c r="BV600" s="83" t="s">
        <v>153</v>
      </c>
      <c r="BW600" s="83" t="s">
        <v>499</v>
      </c>
      <c r="BY600" s="136">
        <v>0</v>
      </c>
      <c r="BZ600" s="136">
        <v>0</v>
      </c>
      <c r="CA600" s="136">
        <v>0</v>
      </c>
      <c r="CB600" s="136">
        <v>0</v>
      </c>
      <c r="CD600" s="136">
        <v>0</v>
      </c>
      <c r="CE600" s="136">
        <v>0</v>
      </c>
      <c r="CF600" s="136">
        <v>0</v>
      </c>
      <c r="CG600" s="136">
        <v>0</v>
      </c>
      <c r="CH600" s="136">
        <v>0</v>
      </c>
      <c r="CI600" s="136">
        <v>0</v>
      </c>
      <c r="CJ600" s="136">
        <v>0</v>
      </c>
      <c r="CK600" s="138">
        <v>0</v>
      </c>
      <c r="CL600" s="138">
        <v>0</v>
      </c>
      <c r="CM600" s="136">
        <v>0</v>
      </c>
      <c r="CN600" s="136">
        <v>0</v>
      </c>
      <c r="CO600" s="85">
        <v>43773</v>
      </c>
      <c r="CP600" s="83" t="s">
        <v>4646</v>
      </c>
      <c r="CQ600" s="83" t="s">
        <v>102</v>
      </c>
      <c r="CR600" s="83" t="s">
        <v>482</v>
      </c>
      <c r="CS600" s="83">
        <v>595</v>
      </c>
      <c r="CT600" s="83" t="s">
        <v>483</v>
      </c>
      <c r="CU600" s="83">
        <v>1</v>
      </c>
      <c r="CV600" s="83">
        <v>0</v>
      </c>
      <c r="CW600" s="83">
        <v>0</v>
      </c>
      <c r="CX600" s="83" t="s">
        <v>109</v>
      </c>
      <c r="CY600" s="83" t="s">
        <v>583</v>
      </c>
      <c r="CZ600" s="83">
        <v>0</v>
      </c>
      <c r="DA600" s="83">
        <v>0</v>
      </c>
      <c r="DB600" s="83">
        <f t="shared" si="39"/>
        <v>0</v>
      </c>
      <c r="DC600" s="83" t="s">
        <v>497</v>
      </c>
      <c r="DE600" s="136">
        <v>1</v>
      </c>
      <c r="DF600" s="136">
        <v>1</v>
      </c>
      <c r="DG600" s="215" t="s">
        <v>269</v>
      </c>
      <c r="DH600" s="136">
        <v>1</v>
      </c>
      <c r="DI600" s="136">
        <v>1</v>
      </c>
      <c r="DJ600" s="215" t="s">
        <v>269</v>
      </c>
      <c r="EE600" s="136" t="b">
        <v>1</v>
      </c>
      <c r="EF600" s="136" t="b">
        <v>1</v>
      </c>
      <c r="EG600" s="136" t="b">
        <v>1</v>
      </c>
      <c r="EH600" s="136" t="b">
        <v>1</v>
      </c>
      <c r="EL600" s="215" t="s">
        <v>269</v>
      </c>
    </row>
    <row r="601" spans="1:142" ht="60" customHeight="1" x14ac:dyDescent="0.55000000000000004">
      <c r="A601" s="83" t="s">
        <v>130</v>
      </c>
      <c r="B601" s="83" t="s">
        <v>98</v>
      </c>
      <c r="C601">
        <v>934965</v>
      </c>
      <c r="D601" t="s">
        <v>1065</v>
      </c>
      <c r="E601" t="s">
        <v>1065</v>
      </c>
      <c r="F601" s="83" t="s">
        <v>108</v>
      </c>
      <c r="G601" s="213">
        <v>38791</v>
      </c>
      <c r="H601" s="83" t="s">
        <v>102</v>
      </c>
      <c r="I601" s="213">
        <v>43411</v>
      </c>
      <c r="J601" s="83" t="s">
        <v>228</v>
      </c>
      <c r="K601" s="214">
        <v>258663884765</v>
      </c>
      <c r="L601" s="83" t="s">
        <v>97</v>
      </c>
      <c r="M601" s="213">
        <v>43644</v>
      </c>
      <c r="N601">
        <v>415784</v>
      </c>
      <c r="O601" s="145" t="s">
        <v>567</v>
      </c>
      <c r="P601" s="145" t="s">
        <v>99</v>
      </c>
      <c r="Q601" s="145" t="s">
        <v>100</v>
      </c>
      <c r="R601" s="145" t="s">
        <v>567</v>
      </c>
      <c r="V601">
        <v>4511</v>
      </c>
      <c r="W601" s="83" t="s">
        <v>101</v>
      </c>
      <c r="X601" s="83" t="s">
        <v>103</v>
      </c>
      <c r="Y601" t="s">
        <v>2563</v>
      </c>
      <c r="Z601" s="83" t="s">
        <v>102</v>
      </c>
      <c r="AA601" s="83" t="s">
        <v>102</v>
      </c>
      <c r="AB601" t="s">
        <v>3548</v>
      </c>
      <c r="AC601" s="83" t="s">
        <v>4024</v>
      </c>
      <c r="AD601" s="83" t="s">
        <v>144</v>
      </c>
      <c r="AE601" s="83" t="s">
        <v>105</v>
      </c>
      <c r="AF601" t="s">
        <v>2563</v>
      </c>
      <c r="AG601" s="83" t="s">
        <v>102</v>
      </c>
      <c r="AH601" s="83" t="s">
        <v>102</v>
      </c>
      <c r="AI601" t="s">
        <v>3548</v>
      </c>
      <c r="AJ601" s="83" t="s">
        <v>4024</v>
      </c>
      <c r="AK601" s="83" t="s">
        <v>144</v>
      </c>
      <c r="AL601" s="83" t="s">
        <v>105</v>
      </c>
      <c r="AM601" s="87" t="s">
        <v>106</v>
      </c>
      <c r="AN601" t="s">
        <v>2563</v>
      </c>
      <c r="AO601" t="s">
        <v>3548</v>
      </c>
      <c r="AP601" s="83" t="s">
        <v>4024</v>
      </c>
      <c r="AQ601" s="83" t="s">
        <v>144</v>
      </c>
      <c r="AR601" s="87" t="s">
        <v>106</v>
      </c>
      <c r="AT601" s="83" t="s">
        <v>107</v>
      </c>
      <c r="AU601" s="146" t="s">
        <v>107</v>
      </c>
      <c r="AV601" s="146" t="s">
        <v>107</v>
      </c>
      <c r="AX601" s="110" t="s">
        <v>107</v>
      </c>
      <c r="AY601" s="111"/>
      <c r="AZ601" s="112">
        <f t="shared" ca="1" si="40"/>
        <v>1040</v>
      </c>
      <c r="BA601" s="136">
        <f t="shared" ca="1" si="41"/>
        <v>52</v>
      </c>
      <c r="BB601" s="114" t="s">
        <v>134</v>
      </c>
      <c r="BC601" s="114" t="s">
        <v>108</v>
      </c>
      <c r="BD601" s="114"/>
      <c r="BE601" s="115" t="s">
        <v>102</v>
      </c>
      <c r="BF601" s="115" t="s">
        <v>102</v>
      </c>
      <c r="BG601" s="115" t="s">
        <v>102</v>
      </c>
      <c r="BH601" s="115" t="s">
        <v>102</v>
      </c>
      <c r="BI601" s="116"/>
      <c r="BJ601" s="117" t="s">
        <v>109</v>
      </c>
      <c r="BK601" s="117" t="s">
        <v>109</v>
      </c>
      <c r="BL601" s="83">
        <f t="shared" ca="1" si="42"/>
        <v>10</v>
      </c>
      <c r="BM601" s="83" t="s">
        <v>108</v>
      </c>
      <c r="BN601" s="83">
        <v>0</v>
      </c>
      <c r="BO601" s="83" t="s">
        <v>108</v>
      </c>
      <c r="BP601" s="83">
        <v>-1033400</v>
      </c>
      <c r="BQ601" s="83" t="s">
        <v>198</v>
      </c>
      <c r="BR601" s="83" t="s">
        <v>164</v>
      </c>
      <c r="BS601" s="83" t="s">
        <v>499</v>
      </c>
      <c r="BT601" s="83">
        <v>-1033400</v>
      </c>
      <c r="BU601" s="83" t="s">
        <v>198</v>
      </c>
      <c r="BV601" s="83" t="s">
        <v>164</v>
      </c>
      <c r="BW601" s="83" t="s">
        <v>499</v>
      </c>
      <c r="BY601" s="136">
        <v>0</v>
      </c>
      <c r="BZ601" s="136">
        <v>0</v>
      </c>
      <c r="CA601" s="136">
        <v>0</v>
      </c>
      <c r="CB601" s="136">
        <v>0</v>
      </c>
      <c r="CD601" s="136">
        <v>0</v>
      </c>
      <c r="CE601" s="136">
        <v>0</v>
      </c>
      <c r="CF601" s="136">
        <v>0</v>
      </c>
      <c r="CG601" s="136">
        <v>0</v>
      </c>
      <c r="CH601" s="136">
        <v>0</v>
      </c>
      <c r="CI601" s="136">
        <v>0</v>
      </c>
      <c r="CJ601" s="136">
        <v>0</v>
      </c>
      <c r="CK601" s="138">
        <v>0</v>
      </c>
      <c r="CL601" s="138">
        <v>0</v>
      </c>
      <c r="CM601" s="136">
        <v>0</v>
      </c>
      <c r="CN601" s="136">
        <v>0</v>
      </c>
      <c r="CO601" s="85">
        <v>43774</v>
      </c>
      <c r="CP601" s="83" t="s">
        <v>4647</v>
      </c>
      <c r="CQ601" s="83" t="s">
        <v>102</v>
      </c>
      <c r="CR601" s="83" t="s">
        <v>482</v>
      </c>
      <c r="CS601" s="83">
        <v>596</v>
      </c>
      <c r="CT601" s="83" t="s">
        <v>483</v>
      </c>
      <c r="CU601" s="83">
        <v>1</v>
      </c>
      <c r="CV601" s="83">
        <v>0</v>
      </c>
      <c r="CW601" s="83">
        <v>0</v>
      </c>
      <c r="CX601" s="83" t="s">
        <v>109</v>
      </c>
      <c r="CY601" s="83" t="s">
        <v>583</v>
      </c>
      <c r="CZ601" s="83">
        <v>0</v>
      </c>
      <c r="DA601" s="83">
        <v>0</v>
      </c>
      <c r="DB601" s="83">
        <f t="shared" si="39"/>
        <v>0</v>
      </c>
      <c r="DC601" s="83" t="s">
        <v>497</v>
      </c>
      <c r="DE601" s="136">
        <v>1</v>
      </c>
      <c r="DF601" s="136">
        <v>1</v>
      </c>
      <c r="DG601" s="215" t="s">
        <v>269</v>
      </c>
      <c r="DH601" s="136">
        <v>1</v>
      </c>
      <c r="DI601" s="136">
        <v>1</v>
      </c>
      <c r="DJ601" s="215" t="s">
        <v>269</v>
      </c>
      <c r="EE601" s="136" t="b">
        <v>1</v>
      </c>
      <c r="EF601" s="136" t="b">
        <v>1</v>
      </c>
      <c r="EG601" s="136" t="b">
        <v>1</v>
      </c>
      <c r="EH601" s="136" t="b">
        <v>1</v>
      </c>
      <c r="EL601" s="215" t="s">
        <v>269</v>
      </c>
    </row>
    <row r="602" spans="1:142" ht="60" customHeight="1" x14ac:dyDescent="0.55000000000000004">
      <c r="A602" s="83" t="s">
        <v>130</v>
      </c>
      <c r="B602" s="83" t="s">
        <v>98</v>
      </c>
      <c r="C602">
        <v>479548</v>
      </c>
      <c r="D602" t="s">
        <v>1238</v>
      </c>
      <c r="E602" t="s">
        <v>1238</v>
      </c>
      <c r="F602" s="83" t="s">
        <v>108</v>
      </c>
      <c r="G602" s="213">
        <v>26310</v>
      </c>
      <c r="H602" s="83" t="s">
        <v>102</v>
      </c>
      <c r="I602" s="213">
        <v>43457</v>
      </c>
      <c r="J602" s="83" t="s">
        <v>228</v>
      </c>
      <c r="K602" s="214">
        <v>288604843409</v>
      </c>
      <c r="L602" s="83" t="s">
        <v>126</v>
      </c>
      <c r="M602" s="213">
        <v>43491</v>
      </c>
      <c r="N602">
        <v>638292</v>
      </c>
      <c r="O602" s="145" t="s">
        <v>567</v>
      </c>
      <c r="P602" s="145" t="s">
        <v>99</v>
      </c>
      <c r="Q602" s="145" t="s">
        <v>100</v>
      </c>
      <c r="R602" s="145" t="s">
        <v>567</v>
      </c>
      <c r="V602">
        <v>9278</v>
      </c>
      <c r="W602" s="83" t="s">
        <v>1833</v>
      </c>
      <c r="X602" s="83" t="s">
        <v>103</v>
      </c>
      <c r="Y602" t="s">
        <v>2564</v>
      </c>
      <c r="Z602" s="83" t="s">
        <v>102</v>
      </c>
      <c r="AA602" s="83" t="s">
        <v>102</v>
      </c>
      <c r="AB602" t="s">
        <v>3549</v>
      </c>
      <c r="AC602" s="83" t="s">
        <v>4025</v>
      </c>
      <c r="AD602" s="83" t="s">
        <v>111</v>
      </c>
      <c r="AE602" s="83" t="s">
        <v>105</v>
      </c>
      <c r="AF602" t="s">
        <v>2564</v>
      </c>
      <c r="AG602" s="83" t="s">
        <v>102</v>
      </c>
      <c r="AH602" s="83" t="s">
        <v>102</v>
      </c>
      <c r="AI602" t="s">
        <v>3549</v>
      </c>
      <c r="AJ602" s="83" t="s">
        <v>4025</v>
      </c>
      <c r="AK602" s="83" t="s">
        <v>111</v>
      </c>
      <c r="AL602" s="83" t="s">
        <v>105</v>
      </c>
      <c r="AM602" s="87" t="s">
        <v>106</v>
      </c>
      <c r="AN602" t="s">
        <v>2564</v>
      </c>
      <c r="AO602" t="s">
        <v>3549</v>
      </c>
      <c r="AP602" s="83" t="s">
        <v>4025</v>
      </c>
      <c r="AQ602" s="83" t="s">
        <v>144</v>
      </c>
      <c r="AR602" s="87" t="s">
        <v>106</v>
      </c>
      <c r="AT602" s="83" t="s">
        <v>107</v>
      </c>
      <c r="AU602" s="146" t="s">
        <v>107</v>
      </c>
      <c r="AV602" s="146" t="s">
        <v>107</v>
      </c>
      <c r="AX602" s="110" t="s">
        <v>107</v>
      </c>
      <c r="AY602" s="111"/>
      <c r="AZ602" s="112">
        <f t="shared" ca="1" si="40"/>
        <v>1624</v>
      </c>
      <c r="BA602" s="136">
        <f t="shared" ca="1" si="41"/>
        <v>95</v>
      </c>
      <c r="BB602" s="114" t="s">
        <v>136</v>
      </c>
      <c r="BC602" s="114" t="s">
        <v>108</v>
      </c>
      <c r="BD602" s="114"/>
      <c r="BE602" s="115" t="s">
        <v>102</v>
      </c>
      <c r="BF602" s="115" t="s">
        <v>102</v>
      </c>
      <c r="BG602" s="115" t="s">
        <v>102</v>
      </c>
      <c r="BH602" s="115" t="s">
        <v>102</v>
      </c>
      <c r="BI602" s="116"/>
      <c r="BJ602" s="117" t="s">
        <v>109</v>
      </c>
      <c r="BK602" s="117" t="s">
        <v>109</v>
      </c>
      <c r="BL602" s="83">
        <f t="shared" ca="1" si="42"/>
        <v>80</v>
      </c>
      <c r="BM602" s="83" t="s">
        <v>270</v>
      </c>
      <c r="BN602" s="83">
        <v>0</v>
      </c>
      <c r="BO602" s="83" t="s">
        <v>108</v>
      </c>
      <c r="BP602" s="83">
        <v>-1035135</v>
      </c>
      <c r="BQ602" s="83" t="s">
        <v>381</v>
      </c>
      <c r="BR602" s="83" t="s">
        <v>157</v>
      </c>
      <c r="BS602" s="83" t="s">
        <v>502</v>
      </c>
      <c r="BT602" s="83">
        <v>-1035135</v>
      </c>
      <c r="BU602" s="83" t="s">
        <v>381</v>
      </c>
      <c r="BV602" s="83" t="s">
        <v>157</v>
      </c>
      <c r="BW602" s="83" t="s">
        <v>502</v>
      </c>
      <c r="BY602" s="136">
        <v>0</v>
      </c>
      <c r="BZ602" s="136">
        <v>0</v>
      </c>
      <c r="CA602" s="136">
        <v>0</v>
      </c>
      <c r="CB602" s="136">
        <v>0</v>
      </c>
      <c r="CD602" s="136">
        <v>0</v>
      </c>
      <c r="CE602" s="136">
        <v>0</v>
      </c>
      <c r="CF602" s="136">
        <v>0</v>
      </c>
      <c r="CG602" s="136">
        <v>0</v>
      </c>
      <c r="CH602" s="136">
        <v>0</v>
      </c>
      <c r="CI602" s="136">
        <v>0</v>
      </c>
      <c r="CJ602" s="136">
        <v>0</v>
      </c>
      <c r="CK602" s="138">
        <v>0</v>
      </c>
      <c r="CL602" s="138">
        <v>0</v>
      </c>
      <c r="CM602" s="136">
        <v>0</v>
      </c>
      <c r="CN602" s="136">
        <v>0</v>
      </c>
      <c r="CO602" s="85">
        <v>43775</v>
      </c>
      <c r="CP602" s="83" t="s">
        <v>4648</v>
      </c>
      <c r="CQ602" s="83" t="s">
        <v>102</v>
      </c>
      <c r="CR602" s="83" t="s">
        <v>482</v>
      </c>
      <c r="CS602" s="83">
        <v>597</v>
      </c>
      <c r="CT602" s="83" t="s">
        <v>483</v>
      </c>
      <c r="CU602" s="83">
        <v>1</v>
      </c>
      <c r="CV602" s="83">
        <v>0</v>
      </c>
      <c r="CW602" s="83">
        <v>0</v>
      </c>
      <c r="CX602" s="83" t="s">
        <v>109</v>
      </c>
      <c r="CY602" s="83" t="s">
        <v>583</v>
      </c>
      <c r="CZ602" s="83">
        <v>0</v>
      </c>
      <c r="DA602" s="83">
        <v>0</v>
      </c>
      <c r="DB602" s="83">
        <f t="shared" si="39"/>
        <v>0</v>
      </c>
      <c r="DC602" s="83" t="s">
        <v>497</v>
      </c>
      <c r="DE602" s="136">
        <v>1</v>
      </c>
      <c r="DF602" s="136">
        <v>1</v>
      </c>
      <c r="DG602" s="215" t="s">
        <v>269</v>
      </c>
      <c r="DH602" s="136">
        <v>1</v>
      </c>
      <c r="DI602" s="136">
        <v>1</v>
      </c>
      <c r="DJ602" s="215" t="s">
        <v>269</v>
      </c>
      <c r="EE602" s="136" t="b">
        <v>1</v>
      </c>
      <c r="EF602" s="136" t="b">
        <v>1</v>
      </c>
      <c r="EG602" s="136" t="b">
        <v>1</v>
      </c>
      <c r="EH602" s="136" t="b">
        <v>1</v>
      </c>
      <c r="EL602" s="215" t="s">
        <v>269</v>
      </c>
    </row>
    <row r="603" spans="1:142" ht="60" customHeight="1" x14ac:dyDescent="0.55000000000000004">
      <c r="A603" s="83" t="s">
        <v>130</v>
      </c>
      <c r="B603" s="83" t="s">
        <v>98</v>
      </c>
      <c r="C603">
        <v>658872</v>
      </c>
      <c r="D603" t="s">
        <v>1239</v>
      </c>
      <c r="E603" t="s">
        <v>1239</v>
      </c>
      <c r="F603" s="83" t="s">
        <v>108</v>
      </c>
      <c r="G603" s="213">
        <v>28434</v>
      </c>
      <c r="H603" s="83" t="s">
        <v>102</v>
      </c>
      <c r="I603" s="213">
        <v>43123</v>
      </c>
      <c r="J603" s="83" t="s">
        <v>228</v>
      </c>
      <c r="K603" s="214">
        <v>992039639227</v>
      </c>
      <c r="L603" s="83" t="s">
        <v>135</v>
      </c>
      <c r="M603" s="213">
        <v>43536</v>
      </c>
      <c r="N603">
        <v>694139</v>
      </c>
      <c r="O603" s="145" t="s">
        <v>567</v>
      </c>
      <c r="P603" s="145" t="s">
        <v>99</v>
      </c>
      <c r="Q603" s="145" t="s">
        <v>100</v>
      </c>
      <c r="R603" s="145" t="s">
        <v>567</v>
      </c>
      <c r="V603">
        <v>5769</v>
      </c>
      <c r="W603" s="83" t="s">
        <v>101</v>
      </c>
      <c r="X603" s="83" t="s">
        <v>103</v>
      </c>
      <c r="Y603" t="s">
        <v>2565</v>
      </c>
      <c r="Z603" s="83" t="s">
        <v>102</v>
      </c>
      <c r="AA603" s="83" t="s">
        <v>102</v>
      </c>
      <c r="AB603" t="s">
        <v>3550</v>
      </c>
      <c r="AC603" s="83" t="s">
        <v>4026</v>
      </c>
      <c r="AD603" s="83" t="s">
        <v>144</v>
      </c>
      <c r="AE603" s="83" t="s">
        <v>105</v>
      </c>
      <c r="AF603" t="s">
        <v>2565</v>
      </c>
      <c r="AG603" s="83" t="s">
        <v>102</v>
      </c>
      <c r="AH603" s="83" t="s">
        <v>102</v>
      </c>
      <c r="AI603" t="s">
        <v>3550</v>
      </c>
      <c r="AJ603" s="83" t="s">
        <v>4026</v>
      </c>
      <c r="AK603" s="83" t="s">
        <v>144</v>
      </c>
      <c r="AL603" s="83" t="s">
        <v>105</v>
      </c>
      <c r="AM603" s="87" t="s">
        <v>106</v>
      </c>
      <c r="AN603" t="s">
        <v>2565</v>
      </c>
      <c r="AO603" t="s">
        <v>3550</v>
      </c>
      <c r="AP603" s="83" t="s">
        <v>4026</v>
      </c>
      <c r="AQ603" s="83" t="s">
        <v>111</v>
      </c>
      <c r="AR603" s="87" t="s">
        <v>106</v>
      </c>
      <c r="AT603" s="83" t="s">
        <v>107</v>
      </c>
      <c r="AU603" s="146" t="s">
        <v>107</v>
      </c>
      <c r="AV603" s="146" t="s">
        <v>107</v>
      </c>
      <c r="AX603" s="110" t="s">
        <v>107</v>
      </c>
      <c r="AY603" s="111"/>
      <c r="AZ603" s="112">
        <f t="shared" ca="1" si="40"/>
        <v>1377</v>
      </c>
      <c r="BA603" s="136">
        <f t="shared" ca="1" si="41"/>
        <v>87</v>
      </c>
      <c r="BB603" s="114" t="s">
        <v>134</v>
      </c>
      <c r="BC603" s="114" t="s">
        <v>108</v>
      </c>
      <c r="BD603" s="114"/>
      <c r="BE603" s="115" t="s">
        <v>102</v>
      </c>
      <c r="BF603" s="115" t="s">
        <v>102</v>
      </c>
      <c r="BG603" s="115" t="s">
        <v>102</v>
      </c>
      <c r="BH603" s="115" t="s">
        <v>102</v>
      </c>
      <c r="BI603" s="116"/>
      <c r="BJ603" s="117" t="s">
        <v>109</v>
      </c>
      <c r="BK603" s="117" t="s">
        <v>109</v>
      </c>
      <c r="BL603" s="83">
        <f t="shared" ca="1" si="42"/>
        <v>21</v>
      </c>
      <c r="BM603" s="83" t="s">
        <v>108</v>
      </c>
      <c r="BN603" s="83">
        <v>0</v>
      </c>
      <c r="BO603" s="83" t="s">
        <v>108</v>
      </c>
      <c r="BP603" s="83">
        <v>-1036870</v>
      </c>
      <c r="BQ603" s="83" t="s">
        <v>312</v>
      </c>
      <c r="BR603" s="83" t="s">
        <v>153</v>
      </c>
      <c r="BS603" s="83" t="s">
        <v>499</v>
      </c>
      <c r="BT603" s="83">
        <v>-1036870</v>
      </c>
      <c r="BU603" s="83" t="s">
        <v>312</v>
      </c>
      <c r="BV603" s="83" t="s">
        <v>153</v>
      </c>
      <c r="BW603" s="83" t="s">
        <v>499</v>
      </c>
      <c r="BY603" s="136">
        <v>0</v>
      </c>
      <c r="BZ603" s="136">
        <v>0</v>
      </c>
      <c r="CA603" s="136">
        <v>0</v>
      </c>
      <c r="CB603" s="136">
        <v>0</v>
      </c>
      <c r="CD603" s="136">
        <v>0</v>
      </c>
      <c r="CE603" s="136">
        <v>0</v>
      </c>
      <c r="CF603" s="136">
        <v>0</v>
      </c>
      <c r="CG603" s="136">
        <v>0</v>
      </c>
      <c r="CH603" s="136">
        <v>0</v>
      </c>
      <c r="CI603" s="136">
        <v>0</v>
      </c>
      <c r="CJ603" s="136">
        <v>0</v>
      </c>
      <c r="CK603" s="138">
        <v>0</v>
      </c>
      <c r="CL603" s="138">
        <v>0</v>
      </c>
      <c r="CM603" s="136">
        <v>0</v>
      </c>
      <c r="CN603" s="136">
        <v>0</v>
      </c>
      <c r="CO603" s="85">
        <v>43776</v>
      </c>
      <c r="CP603" s="83" t="s">
        <v>4649</v>
      </c>
      <c r="CQ603" s="83" t="s">
        <v>102</v>
      </c>
      <c r="CR603" s="83" t="s">
        <v>482</v>
      </c>
      <c r="CS603" s="83">
        <v>598</v>
      </c>
      <c r="CT603" s="83" t="s">
        <v>483</v>
      </c>
      <c r="CU603" s="83">
        <v>1</v>
      </c>
      <c r="CV603" s="83">
        <v>0</v>
      </c>
      <c r="CW603" s="83">
        <v>0</v>
      </c>
      <c r="CX603" s="83" t="s">
        <v>109</v>
      </c>
      <c r="CY603" s="83" t="s">
        <v>583</v>
      </c>
      <c r="CZ603" s="83">
        <v>0</v>
      </c>
      <c r="DA603" s="83">
        <v>0</v>
      </c>
      <c r="DB603" s="83">
        <f t="shared" si="39"/>
        <v>0</v>
      </c>
      <c r="DC603" s="83" t="s">
        <v>497</v>
      </c>
      <c r="DE603" s="136">
        <v>1</v>
      </c>
      <c r="DF603" s="136">
        <v>1</v>
      </c>
      <c r="DG603" s="215" t="s">
        <v>269</v>
      </c>
      <c r="DH603" s="136">
        <v>1</v>
      </c>
      <c r="DI603" s="136">
        <v>1</v>
      </c>
      <c r="DJ603" s="215" t="s">
        <v>269</v>
      </c>
      <c r="EE603" s="136" t="b">
        <v>1</v>
      </c>
      <c r="EF603" s="136" t="b">
        <v>1</v>
      </c>
      <c r="EG603" s="136" t="b">
        <v>1</v>
      </c>
      <c r="EH603" s="136" t="b">
        <v>1</v>
      </c>
      <c r="EL603" s="215" t="s">
        <v>269</v>
      </c>
    </row>
    <row r="604" spans="1:142" ht="60" customHeight="1" x14ac:dyDescent="0.55000000000000004">
      <c r="A604" s="83" t="s">
        <v>130</v>
      </c>
      <c r="B604" s="83" t="s">
        <v>98</v>
      </c>
      <c r="C604">
        <v>783518</v>
      </c>
      <c r="D604" t="s">
        <v>1240</v>
      </c>
      <c r="E604" t="s">
        <v>1240</v>
      </c>
      <c r="F604" s="83" t="s">
        <v>108</v>
      </c>
      <c r="G604" s="213">
        <v>35424</v>
      </c>
      <c r="H604" s="83" t="s">
        <v>102</v>
      </c>
      <c r="I604" s="213">
        <v>43276</v>
      </c>
      <c r="J604" s="83" t="s">
        <v>228</v>
      </c>
      <c r="K604" s="214">
        <v>136847614860</v>
      </c>
      <c r="L604" s="83" t="s">
        <v>97</v>
      </c>
      <c r="M604" s="213">
        <v>43597</v>
      </c>
      <c r="N604">
        <v>328855</v>
      </c>
      <c r="O604" s="145" t="s">
        <v>567</v>
      </c>
      <c r="P604" s="145" t="s">
        <v>99</v>
      </c>
      <c r="Q604" s="145" t="s">
        <v>100</v>
      </c>
      <c r="R604" s="145" t="s">
        <v>567</v>
      </c>
      <c r="V604">
        <v>8939</v>
      </c>
      <c r="W604" s="83" t="s">
        <v>101</v>
      </c>
      <c r="X604" s="83" t="s">
        <v>103</v>
      </c>
      <c r="Y604" t="s">
        <v>2566</v>
      </c>
      <c r="Z604" s="83" t="s">
        <v>102</v>
      </c>
      <c r="AA604" s="83" t="s">
        <v>102</v>
      </c>
      <c r="AB604" t="s">
        <v>3551</v>
      </c>
      <c r="AC604" s="83" t="s">
        <v>4027</v>
      </c>
      <c r="AD604" s="83" t="s">
        <v>144</v>
      </c>
      <c r="AE604" s="83" t="s">
        <v>105</v>
      </c>
      <c r="AF604" t="s">
        <v>2566</v>
      </c>
      <c r="AG604" s="83" t="s">
        <v>102</v>
      </c>
      <c r="AH604" s="83" t="s">
        <v>102</v>
      </c>
      <c r="AI604" t="s">
        <v>3551</v>
      </c>
      <c r="AJ604" s="83" t="s">
        <v>4027</v>
      </c>
      <c r="AK604" s="83" t="s">
        <v>144</v>
      </c>
      <c r="AL604" s="83" t="s">
        <v>105</v>
      </c>
      <c r="AM604" s="87" t="s">
        <v>106</v>
      </c>
      <c r="AN604" t="s">
        <v>2566</v>
      </c>
      <c r="AO604" t="s">
        <v>3551</v>
      </c>
      <c r="AP604" s="83" t="s">
        <v>4027</v>
      </c>
      <c r="AQ604" s="83" t="s">
        <v>144</v>
      </c>
      <c r="AR604" s="87" t="s">
        <v>106</v>
      </c>
      <c r="AT604" s="83" t="s">
        <v>107</v>
      </c>
      <c r="AU604" s="146" t="s">
        <v>107</v>
      </c>
      <c r="AV604" s="146" t="s">
        <v>107</v>
      </c>
      <c r="AX604" s="110" t="s">
        <v>107</v>
      </c>
      <c r="AY604" s="111"/>
      <c r="AZ604" s="112">
        <f t="shared" ca="1" si="40"/>
        <v>8865</v>
      </c>
      <c r="BA604" s="136">
        <f t="shared" ca="1" si="41"/>
        <v>64</v>
      </c>
      <c r="BB604" s="114" t="s">
        <v>134</v>
      </c>
      <c r="BC604" s="114" t="s">
        <v>108</v>
      </c>
      <c r="BD604" s="114"/>
      <c r="BE604" s="115" t="s">
        <v>102</v>
      </c>
      <c r="BF604" s="115" t="s">
        <v>102</v>
      </c>
      <c r="BG604" s="115" t="s">
        <v>102</v>
      </c>
      <c r="BH604" s="115" t="s">
        <v>102</v>
      </c>
      <c r="BI604" s="116"/>
      <c r="BJ604" s="117" t="s">
        <v>109</v>
      </c>
      <c r="BK604" s="117" t="s">
        <v>109</v>
      </c>
      <c r="BL604" s="83">
        <f t="shared" ca="1" si="42"/>
        <v>81</v>
      </c>
      <c r="BM604" s="83" t="s">
        <v>108</v>
      </c>
      <c r="BN604" s="83">
        <v>0</v>
      </c>
      <c r="BO604" s="83" t="s">
        <v>108</v>
      </c>
      <c r="BP604" s="83">
        <v>-1038605</v>
      </c>
      <c r="BQ604" s="83" t="s">
        <v>198</v>
      </c>
      <c r="BR604" s="83" t="s">
        <v>164</v>
      </c>
      <c r="BS604" s="83" t="s">
        <v>499</v>
      </c>
      <c r="BT604" s="83">
        <v>-1038605</v>
      </c>
      <c r="BU604" s="83" t="s">
        <v>198</v>
      </c>
      <c r="BV604" s="83" t="s">
        <v>164</v>
      </c>
      <c r="BW604" s="83" t="s">
        <v>499</v>
      </c>
      <c r="BY604" s="136">
        <v>0</v>
      </c>
      <c r="BZ604" s="136">
        <v>0</v>
      </c>
      <c r="CA604" s="136">
        <v>0</v>
      </c>
      <c r="CB604" s="136">
        <v>0</v>
      </c>
      <c r="CD604" s="136">
        <v>0</v>
      </c>
      <c r="CE604" s="136">
        <v>0</v>
      </c>
      <c r="CF604" s="136">
        <v>0</v>
      </c>
      <c r="CG604" s="136">
        <v>0</v>
      </c>
      <c r="CH604" s="136">
        <v>0</v>
      </c>
      <c r="CI604" s="136">
        <v>0</v>
      </c>
      <c r="CJ604" s="136">
        <v>0</v>
      </c>
      <c r="CK604" s="138">
        <v>0</v>
      </c>
      <c r="CL604" s="138">
        <v>0</v>
      </c>
      <c r="CM604" s="136">
        <v>0</v>
      </c>
      <c r="CN604" s="136">
        <v>0</v>
      </c>
      <c r="CO604" s="85">
        <v>43777</v>
      </c>
      <c r="CP604" s="83" t="s">
        <v>4650</v>
      </c>
      <c r="CQ604" s="83" t="s">
        <v>102</v>
      </c>
      <c r="CR604" s="83" t="s">
        <v>482</v>
      </c>
      <c r="CS604" s="83">
        <v>599</v>
      </c>
      <c r="CT604" s="83" t="s">
        <v>483</v>
      </c>
      <c r="CU604" s="83">
        <v>1</v>
      </c>
      <c r="CV604" s="83">
        <v>0</v>
      </c>
      <c r="CW604" s="83">
        <v>0</v>
      </c>
      <c r="CX604" s="83" t="s">
        <v>109</v>
      </c>
      <c r="CY604" s="83" t="s">
        <v>583</v>
      </c>
      <c r="CZ604" s="83">
        <v>0</v>
      </c>
      <c r="DA604" s="83">
        <v>0</v>
      </c>
      <c r="DB604" s="83">
        <f t="shared" si="39"/>
        <v>0</v>
      </c>
      <c r="DC604" s="83" t="s">
        <v>497</v>
      </c>
      <c r="DE604" s="136">
        <v>1</v>
      </c>
      <c r="DF604" s="136">
        <v>1</v>
      </c>
      <c r="DG604" s="215" t="s">
        <v>269</v>
      </c>
      <c r="DH604" s="136">
        <v>1</v>
      </c>
      <c r="DI604" s="136">
        <v>1</v>
      </c>
      <c r="DJ604" s="215" t="s">
        <v>269</v>
      </c>
      <c r="EE604" s="136" t="b">
        <v>1</v>
      </c>
      <c r="EF604" s="136" t="b">
        <v>1</v>
      </c>
      <c r="EG604" s="136" t="b">
        <v>1</v>
      </c>
      <c r="EH604" s="136" t="b">
        <v>1</v>
      </c>
      <c r="EL604" s="215" t="s">
        <v>269</v>
      </c>
    </row>
    <row r="605" spans="1:142" ht="60" customHeight="1" x14ac:dyDescent="0.55000000000000004">
      <c r="A605" s="83" t="s">
        <v>130</v>
      </c>
      <c r="B605" s="83" t="s">
        <v>98</v>
      </c>
      <c r="C605">
        <v>500905</v>
      </c>
      <c r="D605" t="s">
        <v>1241</v>
      </c>
      <c r="E605" t="s">
        <v>1241</v>
      </c>
      <c r="F605" s="83" t="s">
        <v>108</v>
      </c>
      <c r="G605" s="213">
        <v>34344</v>
      </c>
      <c r="H605" s="83" t="s">
        <v>102</v>
      </c>
      <c r="I605" s="213">
        <v>43115</v>
      </c>
      <c r="J605" s="83" t="s">
        <v>228</v>
      </c>
      <c r="K605" s="214">
        <v>289582232163</v>
      </c>
      <c r="L605" s="83" t="s">
        <v>126</v>
      </c>
      <c r="M605" s="213">
        <v>43512</v>
      </c>
      <c r="N605">
        <v>146887</v>
      </c>
      <c r="O605" s="145" t="s">
        <v>567</v>
      </c>
      <c r="P605" s="145" t="s">
        <v>99</v>
      </c>
      <c r="Q605" s="145" t="s">
        <v>100</v>
      </c>
      <c r="R605" s="145" t="s">
        <v>567</v>
      </c>
      <c r="V605">
        <v>2419</v>
      </c>
      <c r="W605" s="83" t="s">
        <v>1834</v>
      </c>
      <c r="X605" s="83" t="s">
        <v>103</v>
      </c>
      <c r="Y605" t="s">
        <v>2567</v>
      </c>
      <c r="Z605" s="83" t="s">
        <v>102</v>
      </c>
      <c r="AA605" s="83" t="s">
        <v>102</v>
      </c>
      <c r="AB605" t="s">
        <v>3552</v>
      </c>
      <c r="AC605" s="83" t="s">
        <v>4028</v>
      </c>
      <c r="AD605" s="83" t="s">
        <v>111</v>
      </c>
      <c r="AE605" s="83" t="s">
        <v>105</v>
      </c>
      <c r="AF605" t="s">
        <v>2567</v>
      </c>
      <c r="AG605" s="83" t="s">
        <v>102</v>
      </c>
      <c r="AH605" s="83" t="s">
        <v>102</v>
      </c>
      <c r="AI605" t="s">
        <v>3552</v>
      </c>
      <c r="AJ605" s="83" t="s">
        <v>4028</v>
      </c>
      <c r="AK605" s="83" t="s">
        <v>111</v>
      </c>
      <c r="AL605" s="83" t="s">
        <v>105</v>
      </c>
      <c r="AM605" s="87" t="s">
        <v>106</v>
      </c>
      <c r="AN605" t="s">
        <v>2567</v>
      </c>
      <c r="AO605" t="s">
        <v>3552</v>
      </c>
      <c r="AP605" s="83" t="s">
        <v>4028</v>
      </c>
      <c r="AQ605" s="83" t="s">
        <v>144</v>
      </c>
      <c r="AR605" s="87" t="s">
        <v>106</v>
      </c>
      <c r="AT605" s="83" t="s">
        <v>107</v>
      </c>
      <c r="AU605" s="146" t="s">
        <v>107</v>
      </c>
      <c r="AV605" s="146" t="s">
        <v>107</v>
      </c>
      <c r="AX605" s="110" t="s">
        <v>107</v>
      </c>
      <c r="AY605" s="111"/>
      <c r="AZ605" s="112">
        <f t="shared" ca="1" si="40"/>
        <v>3453</v>
      </c>
      <c r="BA605" s="136">
        <f t="shared" ca="1" si="41"/>
        <v>6</v>
      </c>
      <c r="BB605" s="114" t="s">
        <v>136</v>
      </c>
      <c r="BC605" s="114" t="s">
        <v>108</v>
      </c>
      <c r="BD605" s="114"/>
      <c r="BE605" s="115" t="s">
        <v>102</v>
      </c>
      <c r="BF605" s="115" t="s">
        <v>102</v>
      </c>
      <c r="BG605" s="115" t="s">
        <v>102</v>
      </c>
      <c r="BH605" s="115" t="s">
        <v>102</v>
      </c>
      <c r="BI605" s="116"/>
      <c r="BJ605" s="117" t="s">
        <v>109</v>
      </c>
      <c r="BK605" s="117" t="s">
        <v>109</v>
      </c>
      <c r="BL605" s="83">
        <f t="shared" ca="1" si="42"/>
        <v>17</v>
      </c>
      <c r="BM605" s="83" t="s">
        <v>270</v>
      </c>
      <c r="BN605" s="83">
        <v>0</v>
      </c>
      <c r="BO605" s="83" t="s">
        <v>108</v>
      </c>
      <c r="BP605" s="83">
        <v>-1040340</v>
      </c>
      <c r="BQ605" s="83" t="s">
        <v>381</v>
      </c>
      <c r="BR605" s="83" t="s">
        <v>157</v>
      </c>
      <c r="BS605" s="83" t="s">
        <v>502</v>
      </c>
      <c r="BT605" s="83">
        <v>-1040340</v>
      </c>
      <c r="BU605" s="83" t="s">
        <v>381</v>
      </c>
      <c r="BV605" s="83" t="s">
        <v>157</v>
      </c>
      <c r="BW605" s="83" t="s">
        <v>502</v>
      </c>
      <c r="BY605" s="136">
        <v>0</v>
      </c>
      <c r="BZ605" s="136">
        <v>0</v>
      </c>
      <c r="CA605" s="136">
        <v>0</v>
      </c>
      <c r="CB605" s="136">
        <v>0</v>
      </c>
      <c r="CD605" s="136">
        <v>0</v>
      </c>
      <c r="CE605" s="136">
        <v>0</v>
      </c>
      <c r="CF605" s="136">
        <v>0</v>
      </c>
      <c r="CG605" s="136">
        <v>0</v>
      </c>
      <c r="CH605" s="136">
        <v>0</v>
      </c>
      <c r="CI605" s="136">
        <v>0</v>
      </c>
      <c r="CJ605" s="136">
        <v>0</v>
      </c>
      <c r="CK605" s="138">
        <v>0</v>
      </c>
      <c r="CL605" s="138">
        <v>0</v>
      </c>
      <c r="CM605" s="136">
        <v>0</v>
      </c>
      <c r="CN605" s="136">
        <v>0</v>
      </c>
      <c r="CO605" s="85">
        <v>43778</v>
      </c>
      <c r="CP605" s="83" t="s">
        <v>4651</v>
      </c>
      <c r="CQ605" s="83" t="s">
        <v>102</v>
      </c>
      <c r="CR605" s="83" t="s">
        <v>482</v>
      </c>
      <c r="CS605" s="83">
        <v>600</v>
      </c>
      <c r="CT605" s="83" t="s">
        <v>483</v>
      </c>
      <c r="CU605" s="83">
        <v>1</v>
      </c>
      <c r="CV605" s="83">
        <v>0</v>
      </c>
      <c r="CW605" s="83">
        <v>0</v>
      </c>
      <c r="CX605" s="83" t="s">
        <v>109</v>
      </c>
      <c r="CY605" s="83" t="s">
        <v>583</v>
      </c>
      <c r="CZ605" s="83">
        <v>0</v>
      </c>
      <c r="DA605" s="83">
        <v>0</v>
      </c>
      <c r="DB605" s="83">
        <f t="shared" si="39"/>
        <v>0</v>
      </c>
      <c r="DC605" s="83" t="s">
        <v>497</v>
      </c>
      <c r="DE605" s="136">
        <v>1</v>
      </c>
      <c r="DF605" s="136">
        <v>1</v>
      </c>
      <c r="DG605" s="215" t="s">
        <v>269</v>
      </c>
      <c r="DH605" s="136">
        <v>1</v>
      </c>
      <c r="DI605" s="136">
        <v>1</v>
      </c>
      <c r="DJ605" s="215" t="s">
        <v>269</v>
      </c>
      <c r="EE605" s="136" t="b">
        <v>1</v>
      </c>
      <c r="EF605" s="136" t="b">
        <v>1</v>
      </c>
      <c r="EG605" s="136" t="b">
        <v>1</v>
      </c>
      <c r="EH605" s="136" t="b">
        <v>1</v>
      </c>
      <c r="EL605" s="215" t="s">
        <v>269</v>
      </c>
    </row>
    <row r="606" spans="1:142" ht="60" customHeight="1" x14ac:dyDescent="0.55000000000000004">
      <c r="A606" s="83" t="s">
        <v>130</v>
      </c>
      <c r="B606" s="83" t="s">
        <v>98</v>
      </c>
      <c r="C606">
        <v>682369</v>
      </c>
      <c r="D606" t="s">
        <v>1242</v>
      </c>
      <c r="E606" t="s">
        <v>1242</v>
      </c>
      <c r="F606" s="83" t="s">
        <v>108</v>
      </c>
      <c r="G606" s="213">
        <v>28349</v>
      </c>
      <c r="H606" s="83" t="s">
        <v>102</v>
      </c>
      <c r="I606" s="213">
        <v>43301</v>
      </c>
      <c r="J606" s="83" t="s">
        <v>228</v>
      </c>
      <c r="K606" s="214">
        <v>346848109396</v>
      </c>
      <c r="L606" s="83" t="s">
        <v>135</v>
      </c>
      <c r="M606" s="213">
        <v>43491</v>
      </c>
      <c r="N606">
        <v>990108</v>
      </c>
      <c r="O606" s="145" t="s">
        <v>567</v>
      </c>
      <c r="P606" s="145" t="s">
        <v>99</v>
      </c>
      <c r="Q606" s="145" t="s">
        <v>100</v>
      </c>
      <c r="R606" s="145" t="s">
        <v>567</v>
      </c>
      <c r="V606">
        <v>9330</v>
      </c>
      <c r="W606" s="83" t="s">
        <v>101</v>
      </c>
      <c r="X606" s="83" t="s">
        <v>103</v>
      </c>
      <c r="Y606" t="s">
        <v>2568</v>
      </c>
      <c r="Z606" s="83" t="s">
        <v>102</v>
      </c>
      <c r="AA606" s="83" t="s">
        <v>102</v>
      </c>
      <c r="AB606" t="s">
        <v>3553</v>
      </c>
      <c r="AC606" s="83" t="s">
        <v>4029</v>
      </c>
      <c r="AD606" s="83" t="s">
        <v>144</v>
      </c>
      <c r="AE606" s="83" t="s">
        <v>105</v>
      </c>
      <c r="AF606" t="s">
        <v>2568</v>
      </c>
      <c r="AG606" s="83" t="s">
        <v>102</v>
      </c>
      <c r="AH606" s="83" t="s">
        <v>102</v>
      </c>
      <c r="AI606" t="s">
        <v>3553</v>
      </c>
      <c r="AJ606" s="83" t="s">
        <v>4029</v>
      </c>
      <c r="AK606" s="83" t="s">
        <v>144</v>
      </c>
      <c r="AL606" s="83" t="s">
        <v>105</v>
      </c>
      <c r="AM606" s="87" t="s">
        <v>106</v>
      </c>
      <c r="AN606" t="s">
        <v>2568</v>
      </c>
      <c r="AO606" t="s">
        <v>3553</v>
      </c>
      <c r="AP606" s="83" t="s">
        <v>4029</v>
      </c>
      <c r="AQ606" s="83" t="s">
        <v>111</v>
      </c>
      <c r="AR606" s="87" t="s">
        <v>106</v>
      </c>
      <c r="AT606" s="83" t="s">
        <v>107</v>
      </c>
      <c r="AU606" s="146" t="s">
        <v>107</v>
      </c>
      <c r="AV606" s="146" t="s">
        <v>107</v>
      </c>
      <c r="AX606" s="110" t="s">
        <v>107</v>
      </c>
      <c r="AY606" s="111"/>
      <c r="AZ606" s="112">
        <f t="shared" ca="1" si="40"/>
        <v>2292</v>
      </c>
      <c r="BA606" s="136">
        <f t="shared" ca="1" si="41"/>
        <v>97</v>
      </c>
      <c r="BB606" s="114" t="s">
        <v>134</v>
      </c>
      <c r="BC606" s="114" t="s">
        <v>108</v>
      </c>
      <c r="BD606" s="114"/>
      <c r="BE606" s="115" t="s">
        <v>102</v>
      </c>
      <c r="BF606" s="115" t="s">
        <v>102</v>
      </c>
      <c r="BG606" s="115" t="s">
        <v>102</v>
      </c>
      <c r="BH606" s="115" t="s">
        <v>102</v>
      </c>
      <c r="BI606" s="116"/>
      <c r="BJ606" s="117" t="s">
        <v>109</v>
      </c>
      <c r="BK606" s="117" t="s">
        <v>109</v>
      </c>
      <c r="BL606" s="83">
        <f t="shared" ca="1" si="42"/>
        <v>60</v>
      </c>
      <c r="BM606" s="83" t="s">
        <v>108</v>
      </c>
      <c r="BN606" s="83">
        <v>0</v>
      </c>
      <c r="BO606" s="83" t="s">
        <v>108</v>
      </c>
      <c r="BP606" s="83">
        <v>-1042075</v>
      </c>
      <c r="BQ606" s="83" t="s">
        <v>312</v>
      </c>
      <c r="BR606" s="83" t="s">
        <v>153</v>
      </c>
      <c r="BS606" s="83" t="s">
        <v>499</v>
      </c>
      <c r="BT606" s="83">
        <v>-1042075</v>
      </c>
      <c r="BU606" s="83" t="s">
        <v>312</v>
      </c>
      <c r="BV606" s="83" t="s">
        <v>153</v>
      </c>
      <c r="BW606" s="83" t="s">
        <v>499</v>
      </c>
      <c r="BY606" s="136">
        <v>0</v>
      </c>
      <c r="BZ606" s="136">
        <v>0</v>
      </c>
      <c r="CA606" s="136">
        <v>0</v>
      </c>
      <c r="CB606" s="136">
        <v>0</v>
      </c>
      <c r="CD606" s="136">
        <v>0</v>
      </c>
      <c r="CE606" s="136">
        <v>0</v>
      </c>
      <c r="CF606" s="136">
        <v>0</v>
      </c>
      <c r="CG606" s="136">
        <v>0</v>
      </c>
      <c r="CH606" s="136">
        <v>0</v>
      </c>
      <c r="CI606" s="136">
        <v>0</v>
      </c>
      <c r="CJ606" s="136">
        <v>0</v>
      </c>
      <c r="CK606" s="138">
        <v>0</v>
      </c>
      <c r="CL606" s="138">
        <v>0</v>
      </c>
      <c r="CM606" s="136">
        <v>0</v>
      </c>
      <c r="CN606" s="136">
        <v>0</v>
      </c>
      <c r="CO606" s="85">
        <v>43779</v>
      </c>
      <c r="CP606" s="83" t="s">
        <v>4652</v>
      </c>
      <c r="CQ606" s="83" t="s">
        <v>102</v>
      </c>
      <c r="CR606" s="83" t="s">
        <v>482</v>
      </c>
      <c r="CS606" s="83">
        <v>601</v>
      </c>
      <c r="CT606" s="83" t="s">
        <v>483</v>
      </c>
      <c r="CU606" s="83">
        <v>1</v>
      </c>
      <c r="CV606" s="83">
        <v>0</v>
      </c>
      <c r="CW606" s="83">
        <v>0</v>
      </c>
      <c r="CX606" s="83" t="s">
        <v>109</v>
      </c>
      <c r="CY606" s="83" t="s">
        <v>583</v>
      </c>
      <c r="CZ606" s="83">
        <v>0</v>
      </c>
      <c r="DA606" s="83">
        <v>0</v>
      </c>
      <c r="DB606" s="83">
        <f t="shared" si="39"/>
        <v>0</v>
      </c>
      <c r="DC606" s="83" t="s">
        <v>497</v>
      </c>
      <c r="DE606" s="136">
        <v>1</v>
      </c>
      <c r="DF606" s="136">
        <v>1</v>
      </c>
      <c r="DG606" s="215" t="s">
        <v>269</v>
      </c>
      <c r="DH606" s="136">
        <v>1</v>
      </c>
      <c r="DI606" s="136">
        <v>1</v>
      </c>
      <c r="DJ606" s="215" t="s">
        <v>269</v>
      </c>
      <c r="EE606" s="136" t="b">
        <v>1</v>
      </c>
      <c r="EF606" s="136" t="b">
        <v>1</v>
      </c>
      <c r="EG606" s="136" t="b">
        <v>1</v>
      </c>
      <c r="EH606" s="136" t="b">
        <v>1</v>
      </c>
      <c r="EL606" s="215" t="s">
        <v>269</v>
      </c>
    </row>
    <row r="607" spans="1:142" ht="60" customHeight="1" x14ac:dyDescent="0.55000000000000004">
      <c r="A607" s="83" t="s">
        <v>130</v>
      </c>
      <c r="B607" s="83" t="s">
        <v>98</v>
      </c>
      <c r="C607">
        <v>531866</v>
      </c>
      <c r="D607" t="s">
        <v>1243</v>
      </c>
      <c r="E607" t="s">
        <v>1243</v>
      </c>
      <c r="F607" s="83" t="s">
        <v>108</v>
      </c>
      <c r="G607" s="213">
        <v>41426</v>
      </c>
      <c r="H607" s="83" t="s">
        <v>102</v>
      </c>
      <c r="I607" s="213">
        <v>43197</v>
      </c>
      <c r="J607" s="83" t="s">
        <v>228</v>
      </c>
      <c r="K607" s="214">
        <v>447322590125</v>
      </c>
      <c r="L607" s="83" t="s">
        <v>97</v>
      </c>
      <c r="M607" s="213">
        <v>43607</v>
      </c>
      <c r="N607">
        <v>499197</v>
      </c>
      <c r="O607" s="145" t="s">
        <v>567</v>
      </c>
      <c r="P607" s="145" t="s">
        <v>99</v>
      </c>
      <c r="Q607" s="145" t="s">
        <v>100</v>
      </c>
      <c r="R607" s="145" t="s">
        <v>567</v>
      </c>
      <c r="V607">
        <v>5691</v>
      </c>
      <c r="W607" s="83" t="s">
        <v>101</v>
      </c>
      <c r="X607" s="83" t="s">
        <v>103</v>
      </c>
      <c r="Y607" t="s">
        <v>2569</v>
      </c>
      <c r="Z607" s="83" t="s">
        <v>102</v>
      </c>
      <c r="AA607" s="83" t="s">
        <v>102</v>
      </c>
      <c r="AB607" t="s">
        <v>3554</v>
      </c>
      <c r="AC607" s="83" t="s">
        <v>4030</v>
      </c>
      <c r="AD607" s="83" t="s">
        <v>144</v>
      </c>
      <c r="AE607" s="83" t="s">
        <v>105</v>
      </c>
      <c r="AF607" t="s">
        <v>2569</v>
      </c>
      <c r="AG607" s="83" t="s">
        <v>102</v>
      </c>
      <c r="AH607" s="83" t="s">
        <v>102</v>
      </c>
      <c r="AI607" t="s">
        <v>3554</v>
      </c>
      <c r="AJ607" s="83" t="s">
        <v>4030</v>
      </c>
      <c r="AK607" s="83" t="s">
        <v>144</v>
      </c>
      <c r="AL607" s="83" t="s">
        <v>105</v>
      </c>
      <c r="AM607" s="87" t="s">
        <v>106</v>
      </c>
      <c r="AN607" t="s">
        <v>2569</v>
      </c>
      <c r="AO607" t="s">
        <v>3554</v>
      </c>
      <c r="AP607" s="83" t="s">
        <v>4030</v>
      </c>
      <c r="AQ607" s="83" t="s">
        <v>144</v>
      </c>
      <c r="AR607" s="87" t="s">
        <v>106</v>
      </c>
      <c r="AT607" s="83" t="s">
        <v>107</v>
      </c>
      <c r="AU607" s="146" t="s">
        <v>107</v>
      </c>
      <c r="AV607" s="146" t="s">
        <v>107</v>
      </c>
      <c r="AX607" s="110" t="s">
        <v>107</v>
      </c>
      <c r="AY607" s="111"/>
      <c r="AZ607" s="112">
        <f t="shared" ca="1" si="40"/>
        <v>2689</v>
      </c>
      <c r="BA607" s="136">
        <f t="shared" ca="1" si="41"/>
        <v>65</v>
      </c>
      <c r="BB607" s="114" t="s">
        <v>134</v>
      </c>
      <c r="BC607" s="114" t="s">
        <v>108</v>
      </c>
      <c r="BD607" s="114"/>
      <c r="BE607" s="115" t="s">
        <v>102</v>
      </c>
      <c r="BF607" s="115" t="s">
        <v>102</v>
      </c>
      <c r="BG607" s="115" t="s">
        <v>102</v>
      </c>
      <c r="BH607" s="115" t="s">
        <v>102</v>
      </c>
      <c r="BI607" s="116"/>
      <c r="BJ607" s="117" t="s">
        <v>109</v>
      </c>
      <c r="BK607" s="117" t="s">
        <v>109</v>
      </c>
      <c r="BL607" s="83">
        <f t="shared" ca="1" si="42"/>
        <v>74</v>
      </c>
      <c r="BM607" s="83" t="s">
        <v>108</v>
      </c>
      <c r="BN607" s="83">
        <v>0</v>
      </c>
      <c r="BO607" s="83" t="s">
        <v>108</v>
      </c>
      <c r="BP607" s="83">
        <v>-1043810</v>
      </c>
      <c r="BQ607" s="83" t="s">
        <v>198</v>
      </c>
      <c r="BR607" s="83" t="s">
        <v>164</v>
      </c>
      <c r="BS607" s="83" t="s">
        <v>499</v>
      </c>
      <c r="BT607" s="83">
        <v>-1043810</v>
      </c>
      <c r="BU607" s="83" t="s">
        <v>198</v>
      </c>
      <c r="BV607" s="83" t="s">
        <v>164</v>
      </c>
      <c r="BW607" s="83" t="s">
        <v>499</v>
      </c>
      <c r="BY607" s="136">
        <v>0</v>
      </c>
      <c r="BZ607" s="136">
        <v>0</v>
      </c>
      <c r="CA607" s="136">
        <v>0</v>
      </c>
      <c r="CB607" s="136">
        <v>0</v>
      </c>
      <c r="CD607" s="136">
        <v>0</v>
      </c>
      <c r="CE607" s="136">
        <v>0</v>
      </c>
      <c r="CF607" s="136">
        <v>0</v>
      </c>
      <c r="CG607" s="136">
        <v>0</v>
      </c>
      <c r="CH607" s="136">
        <v>0</v>
      </c>
      <c r="CI607" s="136">
        <v>0</v>
      </c>
      <c r="CJ607" s="136">
        <v>0</v>
      </c>
      <c r="CK607" s="138">
        <v>0</v>
      </c>
      <c r="CL607" s="138">
        <v>0</v>
      </c>
      <c r="CM607" s="136">
        <v>0</v>
      </c>
      <c r="CN607" s="136">
        <v>0</v>
      </c>
      <c r="CO607" s="85">
        <v>43780</v>
      </c>
      <c r="CP607" s="83" t="s">
        <v>4653</v>
      </c>
      <c r="CQ607" s="83" t="s">
        <v>102</v>
      </c>
      <c r="CR607" s="83" t="s">
        <v>482</v>
      </c>
      <c r="CS607" s="83">
        <v>602</v>
      </c>
      <c r="CT607" s="83" t="s">
        <v>483</v>
      </c>
      <c r="CU607" s="83">
        <v>1</v>
      </c>
      <c r="CV607" s="83">
        <v>0</v>
      </c>
      <c r="CW607" s="83">
        <v>0</v>
      </c>
      <c r="CX607" s="83" t="s">
        <v>109</v>
      </c>
      <c r="CY607" s="83" t="s">
        <v>583</v>
      </c>
      <c r="CZ607" s="83">
        <v>0</v>
      </c>
      <c r="DA607" s="83">
        <v>0</v>
      </c>
      <c r="DB607" s="83">
        <f t="shared" si="39"/>
        <v>0</v>
      </c>
      <c r="DC607" s="83" t="s">
        <v>497</v>
      </c>
      <c r="DE607" s="136">
        <v>1</v>
      </c>
      <c r="DF607" s="136">
        <v>1</v>
      </c>
      <c r="DG607" s="215" t="s">
        <v>269</v>
      </c>
      <c r="DH607" s="136">
        <v>1</v>
      </c>
      <c r="DI607" s="136">
        <v>1</v>
      </c>
      <c r="DJ607" s="215" t="s">
        <v>269</v>
      </c>
      <c r="EE607" s="136" t="b">
        <v>1</v>
      </c>
      <c r="EF607" s="136" t="b">
        <v>1</v>
      </c>
      <c r="EG607" s="136" t="b">
        <v>1</v>
      </c>
      <c r="EH607" s="136" t="b">
        <v>1</v>
      </c>
      <c r="EL607" s="215" t="s">
        <v>269</v>
      </c>
    </row>
    <row r="608" spans="1:142" ht="60" customHeight="1" x14ac:dyDescent="0.55000000000000004">
      <c r="A608" s="83" t="s">
        <v>130</v>
      </c>
      <c r="B608" s="83" t="s">
        <v>98</v>
      </c>
      <c r="C608">
        <v>894412</v>
      </c>
      <c r="D608" t="s">
        <v>1244</v>
      </c>
      <c r="E608" t="s">
        <v>1244</v>
      </c>
      <c r="F608" s="83" t="s">
        <v>108</v>
      </c>
      <c r="G608" s="213">
        <v>42701</v>
      </c>
      <c r="H608" s="83" t="s">
        <v>102</v>
      </c>
      <c r="I608" s="213">
        <v>43377</v>
      </c>
      <c r="J608" s="83" t="s">
        <v>228</v>
      </c>
      <c r="K608" s="214">
        <v>365426566903</v>
      </c>
      <c r="L608" s="83" t="s">
        <v>126</v>
      </c>
      <c r="M608" s="213">
        <v>43765</v>
      </c>
      <c r="N608">
        <v>927022</v>
      </c>
      <c r="O608" s="145" t="s">
        <v>567</v>
      </c>
      <c r="P608" s="145" t="s">
        <v>99</v>
      </c>
      <c r="Q608" s="145" t="s">
        <v>100</v>
      </c>
      <c r="R608" s="145" t="s">
        <v>567</v>
      </c>
      <c r="V608">
        <v>6804</v>
      </c>
      <c r="W608" s="83" t="s">
        <v>1835</v>
      </c>
      <c r="X608" s="83" t="s">
        <v>103</v>
      </c>
      <c r="Y608" t="s">
        <v>2570</v>
      </c>
      <c r="Z608" s="83" t="s">
        <v>102</v>
      </c>
      <c r="AA608" s="83" t="s">
        <v>102</v>
      </c>
      <c r="AB608" t="s">
        <v>3555</v>
      </c>
      <c r="AC608" s="83" t="s">
        <v>4031</v>
      </c>
      <c r="AD608" s="83" t="s">
        <v>111</v>
      </c>
      <c r="AE608" s="83" t="s">
        <v>105</v>
      </c>
      <c r="AF608" t="s">
        <v>2570</v>
      </c>
      <c r="AG608" s="83" t="s">
        <v>102</v>
      </c>
      <c r="AH608" s="83" t="s">
        <v>102</v>
      </c>
      <c r="AI608" t="s">
        <v>3555</v>
      </c>
      <c r="AJ608" s="83" t="s">
        <v>4031</v>
      </c>
      <c r="AK608" s="83" t="s">
        <v>111</v>
      </c>
      <c r="AL608" s="83" t="s">
        <v>105</v>
      </c>
      <c r="AM608" s="87" t="s">
        <v>106</v>
      </c>
      <c r="AN608" t="s">
        <v>2570</v>
      </c>
      <c r="AO608" t="s">
        <v>3555</v>
      </c>
      <c r="AP608" s="83" t="s">
        <v>4031</v>
      </c>
      <c r="AQ608" s="83" t="s">
        <v>144</v>
      </c>
      <c r="AR608" s="87" t="s">
        <v>106</v>
      </c>
      <c r="AT608" s="83" t="s">
        <v>107</v>
      </c>
      <c r="AU608" s="146" t="s">
        <v>107</v>
      </c>
      <c r="AV608" s="146" t="s">
        <v>107</v>
      </c>
      <c r="AX608" s="110" t="s">
        <v>107</v>
      </c>
      <c r="AY608" s="111"/>
      <c r="AZ608" s="112">
        <f t="shared" ca="1" si="40"/>
        <v>5670</v>
      </c>
      <c r="BA608" s="136">
        <f t="shared" ca="1" si="41"/>
        <v>61</v>
      </c>
      <c r="BB608" s="114" t="s">
        <v>136</v>
      </c>
      <c r="BC608" s="114" t="s">
        <v>108</v>
      </c>
      <c r="BD608" s="114"/>
      <c r="BE608" s="115" t="s">
        <v>102</v>
      </c>
      <c r="BF608" s="115" t="s">
        <v>102</v>
      </c>
      <c r="BG608" s="115" t="s">
        <v>102</v>
      </c>
      <c r="BH608" s="115" t="s">
        <v>102</v>
      </c>
      <c r="BI608" s="116"/>
      <c r="BJ608" s="117" t="s">
        <v>109</v>
      </c>
      <c r="BK608" s="117" t="s">
        <v>109</v>
      </c>
      <c r="BL608" s="83">
        <f t="shared" ca="1" si="42"/>
        <v>29</v>
      </c>
      <c r="BM608" s="83" t="s">
        <v>270</v>
      </c>
      <c r="BN608" s="83">
        <v>0</v>
      </c>
      <c r="BO608" s="83" t="s">
        <v>108</v>
      </c>
      <c r="BP608" s="83">
        <v>-1045545</v>
      </c>
      <c r="BQ608" s="83" t="s">
        <v>381</v>
      </c>
      <c r="BR608" s="83" t="s">
        <v>157</v>
      </c>
      <c r="BS608" s="83" t="s">
        <v>502</v>
      </c>
      <c r="BT608" s="83">
        <v>-1045545</v>
      </c>
      <c r="BU608" s="83" t="s">
        <v>381</v>
      </c>
      <c r="BV608" s="83" t="s">
        <v>157</v>
      </c>
      <c r="BW608" s="83" t="s">
        <v>502</v>
      </c>
      <c r="BY608" s="136">
        <v>0</v>
      </c>
      <c r="BZ608" s="136">
        <v>0</v>
      </c>
      <c r="CA608" s="136">
        <v>0</v>
      </c>
      <c r="CB608" s="136">
        <v>0</v>
      </c>
      <c r="CD608" s="136">
        <v>0</v>
      </c>
      <c r="CE608" s="136">
        <v>0</v>
      </c>
      <c r="CF608" s="136">
        <v>0</v>
      </c>
      <c r="CG608" s="136">
        <v>0</v>
      </c>
      <c r="CH608" s="136">
        <v>0</v>
      </c>
      <c r="CI608" s="136">
        <v>0</v>
      </c>
      <c r="CJ608" s="136">
        <v>0</v>
      </c>
      <c r="CK608" s="138">
        <v>0</v>
      </c>
      <c r="CL608" s="138">
        <v>0</v>
      </c>
      <c r="CM608" s="136">
        <v>0</v>
      </c>
      <c r="CN608" s="136">
        <v>0</v>
      </c>
      <c r="CO608" s="85">
        <v>43781</v>
      </c>
      <c r="CP608" s="83" t="s">
        <v>4654</v>
      </c>
      <c r="CQ608" s="83" t="s">
        <v>102</v>
      </c>
      <c r="CR608" s="83" t="s">
        <v>482</v>
      </c>
      <c r="CS608" s="83">
        <v>603</v>
      </c>
      <c r="CT608" s="83" t="s">
        <v>483</v>
      </c>
      <c r="CU608" s="83">
        <v>1</v>
      </c>
      <c r="CV608" s="83">
        <v>0</v>
      </c>
      <c r="CW608" s="83">
        <v>0</v>
      </c>
      <c r="CX608" s="83" t="s">
        <v>109</v>
      </c>
      <c r="CY608" s="83" t="s">
        <v>583</v>
      </c>
      <c r="CZ608" s="83">
        <v>0</v>
      </c>
      <c r="DA608" s="83">
        <v>0</v>
      </c>
      <c r="DB608" s="83">
        <f t="shared" si="39"/>
        <v>0</v>
      </c>
      <c r="DC608" s="83" t="s">
        <v>497</v>
      </c>
      <c r="DE608" s="136">
        <v>1</v>
      </c>
      <c r="DF608" s="136">
        <v>1</v>
      </c>
      <c r="DG608" s="215" t="s">
        <v>269</v>
      </c>
      <c r="DH608" s="136">
        <v>1</v>
      </c>
      <c r="DI608" s="136">
        <v>1</v>
      </c>
      <c r="DJ608" s="215" t="s">
        <v>269</v>
      </c>
      <c r="EE608" s="136" t="b">
        <v>1</v>
      </c>
      <c r="EF608" s="136" t="b">
        <v>1</v>
      </c>
      <c r="EG608" s="136" t="b">
        <v>1</v>
      </c>
      <c r="EH608" s="136" t="b">
        <v>1</v>
      </c>
      <c r="EL608" s="215" t="s">
        <v>269</v>
      </c>
    </row>
    <row r="609" spans="1:142" ht="60" customHeight="1" x14ac:dyDescent="0.55000000000000004">
      <c r="A609" s="83" t="s">
        <v>130</v>
      </c>
      <c r="B609" s="83" t="s">
        <v>98</v>
      </c>
      <c r="C609">
        <v>733458</v>
      </c>
      <c r="D609" t="s">
        <v>1245</v>
      </c>
      <c r="E609" t="s">
        <v>1245</v>
      </c>
      <c r="F609" s="83" t="s">
        <v>108</v>
      </c>
      <c r="G609" s="213">
        <v>31475</v>
      </c>
      <c r="H609" s="83" t="s">
        <v>102</v>
      </c>
      <c r="I609" s="213">
        <v>43265</v>
      </c>
      <c r="J609" s="83" t="s">
        <v>228</v>
      </c>
      <c r="K609" s="214">
        <v>249187819869</v>
      </c>
      <c r="L609" s="83" t="s">
        <v>135</v>
      </c>
      <c r="M609" s="213">
        <v>43770</v>
      </c>
      <c r="N609">
        <v>663805</v>
      </c>
      <c r="O609" s="145" t="s">
        <v>567</v>
      </c>
      <c r="P609" s="145" t="s">
        <v>99</v>
      </c>
      <c r="Q609" s="145" t="s">
        <v>100</v>
      </c>
      <c r="R609" s="145" t="s">
        <v>567</v>
      </c>
      <c r="V609">
        <v>1158</v>
      </c>
      <c r="W609" s="83" t="s">
        <v>101</v>
      </c>
      <c r="X609" s="83" t="s">
        <v>103</v>
      </c>
      <c r="Y609" t="s">
        <v>2571</v>
      </c>
      <c r="Z609" s="83" t="s">
        <v>102</v>
      </c>
      <c r="AA609" s="83" t="s">
        <v>102</v>
      </c>
      <c r="AB609" t="s">
        <v>3556</v>
      </c>
      <c r="AC609" s="83" t="s">
        <v>4032</v>
      </c>
      <c r="AD609" s="83" t="s">
        <v>144</v>
      </c>
      <c r="AE609" s="83" t="s">
        <v>105</v>
      </c>
      <c r="AF609" t="s">
        <v>2571</v>
      </c>
      <c r="AG609" s="83" t="s">
        <v>102</v>
      </c>
      <c r="AH609" s="83" t="s">
        <v>102</v>
      </c>
      <c r="AI609" t="s">
        <v>3556</v>
      </c>
      <c r="AJ609" s="83" t="s">
        <v>4032</v>
      </c>
      <c r="AK609" s="83" t="s">
        <v>144</v>
      </c>
      <c r="AL609" s="83" t="s">
        <v>105</v>
      </c>
      <c r="AM609" s="87" t="s">
        <v>106</v>
      </c>
      <c r="AN609" t="s">
        <v>2571</v>
      </c>
      <c r="AO609" t="s">
        <v>3556</v>
      </c>
      <c r="AP609" s="83" t="s">
        <v>4032</v>
      </c>
      <c r="AQ609" s="83" t="s">
        <v>111</v>
      </c>
      <c r="AR609" s="87" t="s">
        <v>106</v>
      </c>
      <c r="AT609" s="83" t="s">
        <v>107</v>
      </c>
      <c r="AU609" s="146" t="s">
        <v>107</v>
      </c>
      <c r="AV609" s="146" t="s">
        <v>107</v>
      </c>
      <c r="AX609" s="110" t="s">
        <v>107</v>
      </c>
      <c r="AY609" s="111"/>
      <c r="AZ609" s="112">
        <f t="shared" ca="1" si="40"/>
        <v>1655</v>
      </c>
      <c r="BA609" s="136">
        <f t="shared" ca="1" si="41"/>
        <v>77</v>
      </c>
      <c r="BB609" s="114" t="s">
        <v>134</v>
      </c>
      <c r="BC609" s="114" t="s">
        <v>108</v>
      </c>
      <c r="BD609" s="114"/>
      <c r="BE609" s="115" t="s">
        <v>102</v>
      </c>
      <c r="BF609" s="115" t="s">
        <v>102</v>
      </c>
      <c r="BG609" s="115" t="s">
        <v>102</v>
      </c>
      <c r="BH609" s="115" t="s">
        <v>102</v>
      </c>
      <c r="BI609" s="116"/>
      <c r="BJ609" s="117" t="s">
        <v>109</v>
      </c>
      <c r="BK609" s="117" t="s">
        <v>109</v>
      </c>
      <c r="BL609" s="83">
        <f t="shared" ca="1" si="42"/>
        <v>10</v>
      </c>
      <c r="BM609" s="83" t="s">
        <v>108</v>
      </c>
      <c r="BN609" s="83">
        <v>0</v>
      </c>
      <c r="BO609" s="83" t="s">
        <v>108</v>
      </c>
      <c r="BP609" s="83">
        <v>-1047280</v>
      </c>
      <c r="BQ609" s="83" t="s">
        <v>312</v>
      </c>
      <c r="BR609" s="83" t="s">
        <v>153</v>
      </c>
      <c r="BS609" s="83" t="s">
        <v>499</v>
      </c>
      <c r="BT609" s="83">
        <v>-1047280</v>
      </c>
      <c r="BU609" s="83" t="s">
        <v>312</v>
      </c>
      <c r="BV609" s="83" t="s">
        <v>153</v>
      </c>
      <c r="BW609" s="83" t="s">
        <v>499</v>
      </c>
      <c r="BY609" s="136">
        <v>0</v>
      </c>
      <c r="BZ609" s="136">
        <v>0</v>
      </c>
      <c r="CA609" s="136">
        <v>0</v>
      </c>
      <c r="CB609" s="136">
        <v>0</v>
      </c>
      <c r="CD609" s="136">
        <v>0</v>
      </c>
      <c r="CE609" s="136">
        <v>0</v>
      </c>
      <c r="CF609" s="136">
        <v>0</v>
      </c>
      <c r="CG609" s="136">
        <v>0</v>
      </c>
      <c r="CH609" s="136">
        <v>0</v>
      </c>
      <c r="CI609" s="136">
        <v>0</v>
      </c>
      <c r="CJ609" s="136">
        <v>0</v>
      </c>
      <c r="CK609" s="138">
        <v>0</v>
      </c>
      <c r="CL609" s="138">
        <v>0</v>
      </c>
      <c r="CM609" s="136">
        <v>0</v>
      </c>
      <c r="CN609" s="136">
        <v>0</v>
      </c>
      <c r="CO609" s="85">
        <v>43782</v>
      </c>
      <c r="CP609" s="83" t="s">
        <v>4655</v>
      </c>
      <c r="CQ609" s="83" t="s">
        <v>102</v>
      </c>
      <c r="CR609" s="83" t="s">
        <v>482</v>
      </c>
      <c r="CS609" s="83">
        <v>604</v>
      </c>
      <c r="CT609" s="83" t="s">
        <v>483</v>
      </c>
      <c r="CU609" s="83">
        <v>1</v>
      </c>
      <c r="CV609" s="83">
        <v>0</v>
      </c>
      <c r="CW609" s="83">
        <v>0</v>
      </c>
      <c r="CX609" s="83" t="s">
        <v>109</v>
      </c>
      <c r="CY609" s="83" t="s">
        <v>583</v>
      </c>
      <c r="CZ609" s="83">
        <v>0</v>
      </c>
      <c r="DA609" s="83">
        <v>0</v>
      </c>
      <c r="DB609" s="83">
        <f t="shared" si="39"/>
        <v>0</v>
      </c>
      <c r="DC609" s="83" t="s">
        <v>497</v>
      </c>
      <c r="DE609" s="136">
        <v>1</v>
      </c>
      <c r="DF609" s="136">
        <v>1</v>
      </c>
      <c r="DG609" s="215" t="s">
        <v>269</v>
      </c>
      <c r="DH609" s="136">
        <v>1</v>
      </c>
      <c r="DI609" s="136">
        <v>1</v>
      </c>
      <c r="DJ609" s="215" t="s">
        <v>269</v>
      </c>
      <c r="EE609" s="136" t="b">
        <v>1</v>
      </c>
      <c r="EF609" s="136" t="b">
        <v>1</v>
      </c>
      <c r="EG609" s="136" t="b">
        <v>1</v>
      </c>
      <c r="EH609" s="136" t="b">
        <v>1</v>
      </c>
      <c r="EL609" s="215" t="s">
        <v>269</v>
      </c>
    </row>
    <row r="610" spans="1:142" ht="60" customHeight="1" x14ac:dyDescent="0.55000000000000004">
      <c r="A610" s="83" t="s">
        <v>130</v>
      </c>
      <c r="B610" s="83" t="s">
        <v>98</v>
      </c>
      <c r="C610">
        <v>947298</v>
      </c>
      <c r="D610" t="s">
        <v>1246</v>
      </c>
      <c r="E610" t="s">
        <v>1246</v>
      </c>
      <c r="F610" s="83" t="s">
        <v>108</v>
      </c>
      <c r="G610" s="213">
        <v>42668</v>
      </c>
      <c r="H610" s="83" t="s">
        <v>102</v>
      </c>
      <c r="I610" s="213">
        <v>43211</v>
      </c>
      <c r="J610" s="83" t="s">
        <v>228</v>
      </c>
      <c r="K610" s="214">
        <v>626643951920</v>
      </c>
      <c r="L610" s="83" t="s">
        <v>97</v>
      </c>
      <c r="M610" s="213">
        <v>43598</v>
      </c>
      <c r="N610">
        <v>515560</v>
      </c>
      <c r="O610" s="145" t="s">
        <v>567</v>
      </c>
      <c r="P610" s="145" t="s">
        <v>99</v>
      </c>
      <c r="Q610" s="145" t="s">
        <v>100</v>
      </c>
      <c r="R610" s="145" t="s">
        <v>567</v>
      </c>
      <c r="V610">
        <v>1900</v>
      </c>
      <c r="W610" s="83" t="s">
        <v>101</v>
      </c>
      <c r="X610" s="83" t="s">
        <v>103</v>
      </c>
      <c r="Y610" t="s">
        <v>2572</v>
      </c>
      <c r="Z610" s="83" t="s">
        <v>102</v>
      </c>
      <c r="AA610" s="83" t="s">
        <v>102</v>
      </c>
      <c r="AB610" t="s">
        <v>3557</v>
      </c>
      <c r="AC610" s="83" t="s">
        <v>4033</v>
      </c>
      <c r="AD610" s="83" t="s">
        <v>144</v>
      </c>
      <c r="AE610" s="83" t="s">
        <v>105</v>
      </c>
      <c r="AF610" t="s">
        <v>2572</v>
      </c>
      <c r="AG610" s="83" t="s">
        <v>102</v>
      </c>
      <c r="AH610" s="83" t="s">
        <v>102</v>
      </c>
      <c r="AI610" t="s">
        <v>3557</v>
      </c>
      <c r="AJ610" s="83" t="s">
        <v>4033</v>
      </c>
      <c r="AK610" s="83" t="s">
        <v>144</v>
      </c>
      <c r="AL610" s="83" t="s">
        <v>105</v>
      </c>
      <c r="AM610" s="87" t="s">
        <v>106</v>
      </c>
      <c r="AN610" t="s">
        <v>2572</v>
      </c>
      <c r="AO610" t="s">
        <v>3557</v>
      </c>
      <c r="AP610" s="83" t="s">
        <v>4033</v>
      </c>
      <c r="AQ610" s="83" t="s">
        <v>144</v>
      </c>
      <c r="AR610" s="87" t="s">
        <v>106</v>
      </c>
      <c r="AT610" s="83" t="s">
        <v>107</v>
      </c>
      <c r="AU610" s="146" t="s">
        <v>107</v>
      </c>
      <c r="AV610" s="146" t="s">
        <v>107</v>
      </c>
      <c r="AX610" s="110" t="s">
        <v>107</v>
      </c>
      <c r="AY610" s="111"/>
      <c r="AZ610" s="112">
        <f t="shared" ca="1" si="40"/>
        <v>4134</v>
      </c>
      <c r="BA610" s="136">
        <f t="shared" ca="1" si="41"/>
        <v>15</v>
      </c>
      <c r="BB610" s="114" t="s">
        <v>134</v>
      </c>
      <c r="BC610" s="114" t="s">
        <v>108</v>
      </c>
      <c r="BD610" s="114"/>
      <c r="BE610" s="115" t="s">
        <v>102</v>
      </c>
      <c r="BF610" s="115" t="s">
        <v>102</v>
      </c>
      <c r="BG610" s="115" t="s">
        <v>102</v>
      </c>
      <c r="BH610" s="115" t="s">
        <v>102</v>
      </c>
      <c r="BI610" s="116"/>
      <c r="BJ610" s="117" t="s">
        <v>109</v>
      </c>
      <c r="BK610" s="117" t="s">
        <v>109</v>
      </c>
      <c r="BL610" s="83">
        <f t="shared" ca="1" si="42"/>
        <v>67</v>
      </c>
      <c r="BM610" s="83" t="s">
        <v>108</v>
      </c>
      <c r="BN610" s="83">
        <v>0</v>
      </c>
      <c r="BO610" s="83" t="s">
        <v>108</v>
      </c>
      <c r="BP610" s="83">
        <v>-1049015</v>
      </c>
      <c r="BQ610" s="83" t="s">
        <v>198</v>
      </c>
      <c r="BR610" s="83" t="s">
        <v>164</v>
      </c>
      <c r="BS610" s="83" t="s">
        <v>499</v>
      </c>
      <c r="BT610" s="83">
        <v>-1049015</v>
      </c>
      <c r="BU610" s="83" t="s">
        <v>198</v>
      </c>
      <c r="BV610" s="83" t="s">
        <v>164</v>
      </c>
      <c r="BW610" s="83" t="s">
        <v>499</v>
      </c>
      <c r="BY610" s="136">
        <v>0</v>
      </c>
      <c r="BZ610" s="136">
        <v>0</v>
      </c>
      <c r="CA610" s="136">
        <v>0</v>
      </c>
      <c r="CB610" s="136">
        <v>0</v>
      </c>
      <c r="CD610" s="136">
        <v>0</v>
      </c>
      <c r="CE610" s="136">
        <v>0</v>
      </c>
      <c r="CF610" s="136">
        <v>0</v>
      </c>
      <c r="CG610" s="136">
        <v>0</v>
      </c>
      <c r="CH610" s="136">
        <v>0</v>
      </c>
      <c r="CI610" s="136">
        <v>0</v>
      </c>
      <c r="CJ610" s="136">
        <v>0</v>
      </c>
      <c r="CK610" s="138">
        <v>0</v>
      </c>
      <c r="CL610" s="138">
        <v>0</v>
      </c>
      <c r="CM610" s="136">
        <v>0</v>
      </c>
      <c r="CN610" s="136">
        <v>0</v>
      </c>
      <c r="CO610" s="85">
        <v>43783</v>
      </c>
      <c r="CP610" s="83" t="s">
        <v>4656</v>
      </c>
      <c r="CQ610" s="83" t="s">
        <v>102</v>
      </c>
      <c r="CR610" s="83" t="s">
        <v>482</v>
      </c>
      <c r="CS610" s="83">
        <v>605</v>
      </c>
      <c r="CT610" s="83" t="s">
        <v>483</v>
      </c>
      <c r="CU610" s="83">
        <v>1</v>
      </c>
      <c r="CV610" s="83">
        <v>0</v>
      </c>
      <c r="CW610" s="83">
        <v>0</v>
      </c>
      <c r="CX610" s="83" t="s">
        <v>109</v>
      </c>
      <c r="CY610" s="83" t="s">
        <v>583</v>
      </c>
      <c r="CZ610" s="83">
        <v>0</v>
      </c>
      <c r="DA610" s="83">
        <v>0</v>
      </c>
      <c r="DB610" s="83">
        <f t="shared" si="39"/>
        <v>0</v>
      </c>
      <c r="DC610" s="83" t="s">
        <v>497</v>
      </c>
      <c r="DE610" s="136">
        <v>1</v>
      </c>
      <c r="DF610" s="136">
        <v>1</v>
      </c>
      <c r="DG610" s="215" t="s">
        <v>269</v>
      </c>
      <c r="DH610" s="136">
        <v>1</v>
      </c>
      <c r="DI610" s="136">
        <v>1</v>
      </c>
      <c r="DJ610" s="215" t="s">
        <v>269</v>
      </c>
      <c r="EE610" s="136" t="b">
        <v>1</v>
      </c>
      <c r="EF610" s="136" t="b">
        <v>1</v>
      </c>
      <c r="EG610" s="136" t="b">
        <v>1</v>
      </c>
      <c r="EH610" s="136" t="b">
        <v>1</v>
      </c>
      <c r="EL610" s="215" t="s">
        <v>269</v>
      </c>
    </row>
    <row r="611" spans="1:142" ht="60" customHeight="1" x14ac:dyDescent="0.55000000000000004">
      <c r="A611" s="83" t="s">
        <v>130</v>
      </c>
      <c r="B611" s="83" t="s">
        <v>98</v>
      </c>
      <c r="C611">
        <v>247740</v>
      </c>
      <c r="D611" t="s">
        <v>1247</v>
      </c>
      <c r="E611" t="s">
        <v>1247</v>
      </c>
      <c r="F611" s="83" t="s">
        <v>108</v>
      </c>
      <c r="G611" s="213">
        <v>30383</v>
      </c>
      <c r="H611" s="83" t="s">
        <v>102</v>
      </c>
      <c r="I611" s="213">
        <v>43421</v>
      </c>
      <c r="J611" s="83" t="s">
        <v>228</v>
      </c>
      <c r="K611" s="214">
        <v>958997888804</v>
      </c>
      <c r="L611" s="83" t="s">
        <v>135</v>
      </c>
      <c r="M611" s="213">
        <v>43518</v>
      </c>
      <c r="N611">
        <v>567614</v>
      </c>
      <c r="O611" s="145" t="s">
        <v>567</v>
      </c>
      <c r="P611" s="145" t="s">
        <v>99</v>
      </c>
      <c r="Q611" s="145" t="s">
        <v>100</v>
      </c>
      <c r="R611" s="145" t="s">
        <v>567</v>
      </c>
      <c r="V611">
        <v>4486</v>
      </c>
      <c r="W611" s="83" t="s">
        <v>1836</v>
      </c>
      <c r="X611" s="83" t="s">
        <v>103</v>
      </c>
      <c r="Y611" t="s">
        <v>2573</v>
      </c>
      <c r="Z611" s="83" t="s">
        <v>102</v>
      </c>
      <c r="AA611" s="83" t="s">
        <v>102</v>
      </c>
      <c r="AB611" t="s">
        <v>3558</v>
      </c>
      <c r="AC611" s="83" t="s">
        <v>4034</v>
      </c>
      <c r="AD611" s="83" t="s">
        <v>111</v>
      </c>
      <c r="AE611" s="83" t="s">
        <v>105</v>
      </c>
      <c r="AF611" t="s">
        <v>2573</v>
      </c>
      <c r="AG611" s="83" t="s">
        <v>102</v>
      </c>
      <c r="AH611" s="83" t="s">
        <v>102</v>
      </c>
      <c r="AI611" t="s">
        <v>3558</v>
      </c>
      <c r="AJ611" s="83" t="s">
        <v>4034</v>
      </c>
      <c r="AK611" s="83" t="s">
        <v>111</v>
      </c>
      <c r="AL611" s="83" t="s">
        <v>105</v>
      </c>
      <c r="AM611" s="87" t="s">
        <v>106</v>
      </c>
      <c r="AN611" t="s">
        <v>2573</v>
      </c>
      <c r="AO611" t="s">
        <v>3558</v>
      </c>
      <c r="AP611" s="83" t="s">
        <v>4034</v>
      </c>
      <c r="AQ611" s="83" t="s">
        <v>144</v>
      </c>
      <c r="AR611" s="87" t="s">
        <v>106</v>
      </c>
      <c r="AT611" s="83" t="s">
        <v>107</v>
      </c>
      <c r="AU611" s="146" t="s">
        <v>107</v>
      </c>
      <c r="AV611" s="146" t="s">
        <v>107</v>
      </c>
      <c r="AX611" s="110" t="s">
        <v>107</v>
      </c>
      <c r="AY611" s="111"/>
      <c r="AZ611" s="112">
        <f t="shared" ca="1" si="40"/>
        <v>2438</v>
      </c>
      <c r="BA611" s="136">
        <f t="shared" ca="1" si="41"/>
        <v>52</v>
      </c>
      <c r="BB611" s="114" t="s">
        <v>136</v>
      </c>
      <c r="BC611" s="114" t="s">
        <v>108</v>
      </c>
      <c r="BD611" s="114"/>
      <c r="BE611" s="115" t="s">
        <v>102</v>
      </c>
      <c r="BF611" s="115" t="s">
        <v>102</v>
      </c>
      <c r="BG611" s="115" t="s">
        <v>102</v>
      </c>
      <c r="BH611" s="115" t="s">
        <v>102</v>
      </c>
      <c r="BI611" s="116"/>
      <c r="BJ611" s="117" t="s">
        <v>109</v>
      </c>
      <c r="BK611" s="117" t="s">
        <v>109</v>
      </c>
      <c r="BL611" s="83">
        <f t="shared" ca="1" si="42"/>
        <v>34</v>
      </c>
      <c r="BM611" s="83" t="s">
        <v>270</v>
      </c>
      <c r="BN611" s="83">
        <v>0</v>
      </c>
      <c r="BO611" s="83" t="s">
        <v>108</v>
      </c>
      <c r="BP611" s="83">
        <v>-1050750</v>
      </c>
      <c r="BQ611" s="83" t="s">
        <v>381</v>
      </c>
      <c r="BR611" s="83" t="s">
        <v>157</v>
      </c>
      <c r="BS611" s="83" t="s">
        <v>502</v>
      </c>
      <c r="BT611" s="83">
        <v>-1050750</v>
      </c>
      <c r="BU611" s="83" t="s">
        <v>381</v>
      </c>
      <c r="BV611" s="83" t="s">
        <v>157</v>
      </c>
      <c r="BW611" s="83" t="s">
        <v>502</v>
      </c>
      <c r="BY611" s="136">
        <v>0</v>
      </c>
      <c r="BZ611" s="136">
        <v>0</v>
      </c>
      <c r="CA611" s="136">
        <v>0</v>
      </c>
      <c r="CB611" s="136">
        <v>0</v>
      </c>
      <c r="CD611" s="136">
        <v>0</v>
      </c>
      <c r="CE611" s="136">
        <v>0</v>
      </c>
      <c r="CF611" s="136">
        <v>0</v>
      </c>
      <c r="CG611" s="136">
        <v>0</v>
      </c>
      <c r="CH611" s="136">
        <v>0</v>
      </c>
      <c r="CI611" s="136">
        <v>0</v>
      </c>
      <c r="CJ611" s="136">
        <v>0</v>
      </c>
      <c r="CK611" s="138">
        <v>0</v>
      </c>
      <c r="CL611" s="138">
        <v>0</v>
      </c>
      <c r="CM611" s="136">
        <v>0</v>
      </c>
      <c r="CN611" s="136">
        <v>0</v>
      </c>
      <c r="CO611" s="85">
        <v>43784</v>
      </c>
      <c r="CP611" s="83" t="s">
        <v>4657</v>
      </c>
      <c r="CQ611" s="83" t="s">
        <v>102</v>
      </c>
      <c r="CR611" s="83" t="s">
        <v>482</v>
      </c>
      <c r="CS611" s="83">
        <v>606</v>
      </c>
      <c r="CT611" s="83" t="s">
        <v>483</v>
      </c>
      <c r="CU611" s="83">
        <v>1</v>
      </c>
      <c r="CV611" s="83">
        <v>0</v>
      </c>
      <c r="CW611" s="83">
        <v>0</v>
      </c>
      <c r="CX611" s="83" t="s">
        <v>109</v>
      </c>
      <c r="CY611" s="83" t="s">
        <v>583</v>
      </c>
      <c r="CZ611" s="83">
        <v>0</v>
      </c>
      <c r="DA611" s="83">
        <v>0</v>
      </c>
      <c r="DB611" s="83">
        <f t="shared" si="39"/>
        <v>0</v>
      </c>
      <c r="DC611" s="83" t="s">
        <v>497</v>
      </c>
      <c r="DE611" s="136">
        <v>1</v>
      </c>
      <c r="DF611" s="136">
        <v>1</v>
      </c>
      <c r="DG611" s="215" t="s">
        <v>269</v>
      </c>
      <c r="DH611" s="136">
        <v>1</v>
      </c>
      <c r="DI611" s="136">
        <v>1</v>
      </c>
      <c r="DJ611" s="215" t="s">
        <v>269</v>
      </c>
      <c r="EE611" s="136" t="b">
        <v>1</v>
      </c>
      <c r="EF611" s="136" t="b">
        <v>1</v>
      </c>
      <c r="EG611" s="136" t="b">
        <v>1</v>
      </c>
      <c r="EH611" s="136" t="b">
        <v>1</v>
      </c>
      <c r="EL611" s="215" t="s">
        <v>269</v>
      </c>
    </row>
    <row r="612" spans="1:142" ht="60" customHeight="1" x14ac:dyDescent="0.55000000000000004">
      <c r="A612" s="83" t="s">
        <v>130</v>
      </c>
      <c r="B612" s="83" t="s">
        <v>98</v>
      </c>
      <c r="C612">
        <v>447660</v>
      </c>
      <c r="D612" t="s">
        <v>1248</v>
      </c>
      <c r="E612" t="s">
        <v>1248</v>
      </c>
      <c r="F612" s="83" t="s">
        <v>108</v>
      </c>
      <c r="G612" s="213">
        <v>39038</v>
      </c>
      <c r="H612" s="83" t="s">
        <v>102</v>
      </c>
      <c r="I612" s="213">
        <v>43317</v>
      </c>
      <c r="J612" s="83" t="s">
        <v>228</v>
      </c>
      <c r="K612" s="214">
        <v>547966706803</v>
      </c>
      <c r="L612" s="83" t="s">
        <v>97</v>
      </c>
      <c r="M612" s="213">
        <v>43650</v>
      </c>
      <c r="N612">
        <v>743392</v>
      </c>
      <c r="O612" s="145" t="s">
        <v>567</v>
      </c>
      <c r="P612" s="145" t="s">
        <v>99</v>
      </c>
      <c r="Q612" s="145" t="s">
        <v>100</v>
      </c>
      <c r="R612" s="145" t="s">
        <v>567</v>
      </c>
      <c r="V612">
        <v>7687</v>
      </c>
      <c r="W612" s="83" t="s">
        <v>101</v>
      </c>
      <c r="X612" s="83" t="s">
        <v>103</v>
      </c>
      <c r="Y612" t="s">
        <v>2574</v>
      </c>
      <c r="Z612" s="83" t="s">
        <v>102</v>
      </c>
      <c r="AA612" s="83" t="s">
        <v>102</v>
      </c>
      <c r="AB612" t="s">
        <v>3559</v>
      </c>
      <c r="AC612" s="83" t="s">
        <v>4035</v>
      </c>
      <c r="AD612" s="83" t="s">
        <v>144</v>
      </c>
      <c r="AE612" s="83" t="s">
        <v>105</v>
      </c>
      <c r="AF612" t="s">
        <v>2574</v>
      </c>
      <c r="AG612" s="83" t="s">
        <v>102</v>
      </c>
      <c r="AH612" s="83" t="s">
        <v>102</v>
      </c>
      <c r="AI612" t="s">
        <v>3559</v>
      </c>
      <c r="AJ612" s="83" t="s">
        <v>4035</v>
      </c>
      <c r="AK612" s="83" t="s">
        <v>144</v>
      </c>
      <c r="AL612" s="83" t="s">
        <v>105</v>
      </c>
      <c r="AM612" s="87" t="s">
        <v>106</v>
      </c>
      <c r="AN612" t="s">
        <v>2574</v>
      </c>
      <c r="AO612" t="s">
        <v>3559</v>
      </c>
      <c r="AP612" s="83" t="s">
        <v>4035</v>
      </c>
      <c r="AQ612" s="83" t="s">
        <v>111</v>
      </c>
      <c r="AR612" s="87" t="s">
        <v>106</v>
      </c>
      <c r="AT612" s="83" t="s">
        <v>107</v>
      </c>
      <c r="AU612" s="146" t="s">
        <v>107</v>
      </c>
      <c r="AV612" s="146" t="s">
        <v>107</v>
      </c>
      <c r="AX612" s="110" t="s">
        <v>107</v>
      </c>
      <c r="AY612" s="111"/>
      <c r="AZ612" s="112">
        <f t="shared" ca="1" si="40"/>
        <v>2658</v>
      </c>
      <c r="BA612" s="136">
        <f t="shared" ca="1" si="41"/>
        <v>36</v>
      </c>
      <c r="BB612" s="114" t="s">
        <v>134</v>
      </c>
      <c r="BC612" s="114" t="s">
        <v>108</v>
      </c>
      <c r="BD612" s="114"/>
      <c r="BE612" s="115" t="s">
        <v>102</v>
      </c>
      <c r="BF612" s="115" t="s">
        <v>102</v>
      </c>
      <c r="BG612" s="115" t="s">
        <v>102</v>
      </c>
      <c r="BH612" s="115" t="s">
        <v>102</v>
      </c>
      <c r="BI612" s="116"/>
      <c r="BJ612" s="117" t="s">
        <v>109</v>
      </c>
      <c r="BK612" s="117" t="s">
        <v>109</v>
      </c>
      <c r="BL612" s="83">
        <f t="shared" ca="1" si="42"/>
        <v>34</v>
      </c>
      <c r="BM612" s="83" t="s">
        <v>108</v>
      </c>
      <c r="BN612" s="83">
        <v>0</v>
      </c>
      <c r="BO612" s="83" t="s">
        <v>108</v>
      </c>
      <c r="BP612" s="83">
        <v>-1052485</v>
      </c>
      <c r="BQ612" s="83" t="s">
        <v>312</v>
      </c>
      <c r="BR612" s="83" t="s">
        <v>153</v>
      </c>
      <c r="BS612" s="83" t="s">
        <v>499</v>
      </c>
      <c r="BT612" s="83">
        <v>-1052485</v>
      </c>
      <c r="BU612" s="83" t="s">
        <v>312</v>
      </c>
      <c r="BV612" s="83" t="s">
        <v>153</v>
      </c>
      <c r="BW612" s="83" t="s">
        <v>499</v>
      </c>
      <c r="BY612" s="136">
        <v>0</v>
      </c>
      <c r="BZ612" s="136">
        <v>0</v>
      </c>
      <c r="CA612" s="136">
        <v>0</v>
      </c>
      <c r="CB612" s="136">
        <v>0</v>
      </c>
      <c r="CD612" s="136">
        <v>0</v>
      </c>
      <c r="CE612" s="136">
        <v>0</v>
      </c>
      <c r="CF612" s="136">
        <v>0</v>
      </c>
      <c r="CG612" s="136">
        <v>0</v>
      </c>
      <c r="CH612" s="136">
        <v>0</v>
      </c>
      <c r="CI612" s="136">
        <v>0</v>
      </c>
      <c r="CJ612" s="136">
        <v>0</v>
      </c>
      <c r="CK612" s="138">
        <v>0</v>
      </c>
      <c r="CL612" s="138">
        <v>0</v>
      </c>
      <c r="CM612" s="136">
        <v>0</v>
      </c>
      <c r="CN612" s="136">
        <v>0</v>
      </c>
      <c r="CO612" s="85">
        <v>43785</v>
      </c>
      <c r="CP612" s="83" t="s">
        <v>4658</v>
      </c>
      <c r="CQ612" s="83" t="s">
        <v>102</v>
      </c>
      <c r="CR612" s="83" t="s">
        <v>482</v>
      </c>
      <c r="CS612" s="83">
        <v>607</v>
      </c>
      <c r="CT612" s="83" t="s">
        <v>483</v>
      </c>
      <c r="CU612" s="83">
        <v>1</v>
      </c>
      <c r="CV612" s="83">
        <v>0</v>
      </c>
      <c r="CW612" s="83">
        <v>0</v>
      </c>
      <c r="CX612" s="83" t="s">
        <v>109</v>
      </c>
      <c r="CY612" s="83" t="s">
        <v>583</v>
      </c>
      <c r="CZ612" s="83">
        <v>0</v>
      </c>
      <c r="DA612" s="83">
        <v>0</v>
      </c>
      <c r="DB612" s="83">
        <f t="shared" si="39"/>
        <v>0</v>
      </c>
      <c r="DC612" s="83" t="s">
        <v>497</v>
      </c>
      <c r="DE612" s="136">
        <v>1</v>
      </c>
      <c r="DF612" s="136">
        <v>1</v>
      </c>
      <c r="DG612" s="215" t="s">
        <v>269</v>
      </c>
      <c r="DH612" s="136">
        <v>1</v>
      </c>
      <c r="DI612" s="136">
        <v>1</v>
      </c>
      <c r="DJ612" s="215" t="s">
        <v>269</v>
      </c>
      <c r="EE612" s="136" t="b">
        <v>1</v>
      </c>
      <c r="EF612" s="136" t="b">
        <v>1</v>
      </c>
      <c r="EG612" s="136" t="b">
        <v>1</v>
      </c>
      <c r="EH612" s="136" t="b">
        <v>1</v>
      </c>
      <c r="EL612" s="215" t="s">
        <v>269</v>
      </c>
    </row>
    <row r="613" spans="1:142" ht="60" customHeight="1" x14ac:dyDescent="0.55000000000000004">
      <c r="A613" s="83" t="s">
        <v>130</v>
      </c>
      <c r="B613" s="83" t="s">
        <v>98</v>
      </c>
      <c r="C613">
        <v>640196</v>
      </c>
      <c r="D613" t="s">
        <v>1249</v>
      </c>
      <c r="E613" t="s">
        <v>1249</v>
      </c>
      <c r="F613" s="83" t="s">
        <v>108</v>
      </c>
      <c r="G613" s="213">
        <v>26637</v>
      </c>
      <c r="H613" s="83" t="s">
        <v>102</v>
      </c>
      <c r="I613" s="213">
        <v>43141</v>
      </c>
      <c r="J613" s="83" t="s">
        <v>228</v>
      </c>
      <c r="K613" s="214">
        <v>661448624304</v>
      </c>
      <c r="L613" s="83" t="s">
        <v>126</v>
      </c>
      <c r="M613" s="213">
        <v>43684</v>
      </c>
      <c r="N613">
        <v>149146</v>
      </c>
      <c r="O613" s="145" t="s">
        <v>567</v>
      </c>
      <c r="P613" s="145" t="s">
        <v>99</v>
      </c>
      <c r="Q613" s="145" t="s">
        <v>100</v>
      </c>
      <c r="R613" s="145" t="s">
        <v>567</v>
      </c>
      <c r="V613">
        <v>4210</v>
      </c>
      <c r="W613" s="83" t="s">
        <v>101</v>
      </c>
      <c r="X613" s="83" t="s">
        <v>103</v>
      </c>
      <c r="Y613" t="s">
        <v>2575</v>
      </c>
      <c r="Z613" s="83" t="s">
        <v>102</v>
      </c>
      <c r="AA613" s="83" t="s">
        <v>102</v>
      </c>
      <c r="AB613" t="s">
        <v>3560</v>
      </c>
      <c r="AC613" s="83" t="s">
        <v>4036</v>
      </c>
      <c r="AD613" s="83" t="s">
        <v>144</v>
      </c>
      <c r="AE613" s="83" t="s">
        <v>105</v>
      </c>
      <c r="AF613" t="s">
        <v>2575</v>
      </c>
      <c r="AG613" s="83" t="s">
        <v>102</v>
      </c>
      <c r="AH613" s="83" t="s">
        <v>102</v>
      </c>
      <c r="AI613" t="s">
        <v>3560</v>
      </c>
      <c r="AJ613" s="83" t="s">
        <v>4036</v>
      </c>
      <c r="AK613" s="83" t="s">
        <v>144</v>
      </c>
      <c r="AL613" s="83" t="s">
        <v>105</v>
      </c>
      <c r="AM613" s="87" t="s">
        <v>106</v>
      </c>
      <c r="AN613" t="s">
        <v>2575</v>
      </c>
      <c r="AO613" t="s">
        <v>3560</v>
      </c>
      <c r="AP613" s="83" t="s">
        <v>4036</v>
      </c>
      <c r="AQ613" s="83" t="s">
        <v>144</v>
      </c>
      <c r="AR613" s="87" t="s">
        <v>106</v>
      </c>
      <c r="AT613" s="83" t="s">
        <v>107</v>
      </c>
      <c r="AU613" s="146" t="s">
        <v>107</v>
      </c>
      <c r="AV613" s="146" t="s">
        <v>107</v>
      </c>
      <c r="AX613" s="110" t="s">
        <v>107</v>
      </c>
      <c r="AY613" s="111"/>
      <c r="AZ613" s="112">
        <f t="shared" ca="1" si="40"/>
        <v>9419</v>
      </c>
      <c r="BA613" s="136">
        <f t="shared" ca="1" si="41"/>
        <v>97</v>
      </c>
      <c r="BB613" s="114" t="s">
        <v>134</v>
      </c>
      <c r="BC613" s="114" t="s">
        <v>108</v>
      </c>
      <c r="BD613" s="114"/>
      <c r="BE613" s="115" t="s">
        <v>102</v>
      </c>
      <c r="BF613" s="115" t="s">
        <v>102</v>
      </c>
      <c r="BG613" s="115" t="s">
        <v>102</v>
      </c>
      <c r="BH613" s="115" t="s">
        <v>102</v>
      </c>
      <c r="BI613" s="116"/>
      <c r="BJ613" s="117" t="s">
        <v>109</v>
      </c>
      <c r="BK613" s="117" t="s">
        <v>109</v>
      </c>
      <c r="BL613" s="83">
        <f t="shared" ca="1" si="42"/>
        <v>82</v>
      </c>
      <c r="BM613" s="83" t="s">
        <v>108</v>
      </c>
      <c r="BN613" s="83">
        <v>0</v>
      </c>
      <c r="BO613" s="83" t="s">
        <v>108</v>
      </c>
      <c r="BP613" s="83">
        <v>-1054220</v>
      </c>
      <c r="BQ613" s="83" t="s">
        <v>198</v>
      </c>
      <c r="BR613" s="83" t="s">
        <v>164</v>
      </c>
      <c r="BS613" s="83" t="s">
        <v>499</v>
      </c>
      <c r="BT613" s="83">
        <v>-1054220</v>
      </c>
      <c r="BU613" s="83" t="s">
        <v>198</v>
      </c>
      <c r="BV613" s="83" t="s">
        <v>164</v>
      </c>
      <c r="BW613" s="83" t="s">
        <v>499</v>
      </c>
      <c r="BY613" s="136">
        <v>0</v>
      </c>
      <c r="BZ613" s="136">
        <v>0</v>
      </c>
      <c r="CA613" s="136">
        <v>0</v>
      </c>
      <c r="CB613" s="136">
        <v>0</v>
      </c>
      <c r="CD613" s="136">
        <v>0</v>
      </c>
      <c r="CE613" s="136">
        <v>0</v>
      </c>
      <c r="CF613" s="136">
        <v>0</v>
      </c>
      <c r="CG613" s="136">
        <v>0</v>
      </c>
      <c r="CH613" s="136">
        <v>0</v>
      </c>
      <c r="CI613" s="136">
        <v>0</v>
      </c>
      <c r="CJ613" s="136">
        <v>0</v>
      </c>
      <c r="CK613" s="138">
        <v>0</v>
      </c>
      <c r="CL613" s="138">
        <v>0</v>
      </c>
      <c r="CM613" s="136">
        <v>0</v>
      </c>
      <c r="CN613" s="136">
        <v>0</v>
      </c>
      <c r="CO613" s="85">
        <v>43786</v>
      </c>
      <c r="CP613" s="83" t="s">
        <v>4659</v>
      </c>
      <c r="CQ613" s="83" t="s">
        <v>102</v>
      </c>
      <c r="CR613" s="83" t="s">
        <v>482</v>
      </c>
      <c r="CS613" s="83">
        <v>608</v>
      </c>
      <c r="CT613" s="83" t="s">
        <v>483</v>
      </c>
      <c r="CU613" s="83">
        <v>1</v>
      </c>
      <c r="CV613" s="83">
        <v>0</v>
      </c>
      <c r="CW613" s="83">
        <v>0</v>
      </c>
      <c r="CX613" s="83" t="s">
        <v>109</v>
      </c>
      <c r="CY613" s="83" t="s">
        <v>583</v>
      </c>
      <c r="CZ613" s="83">
        <v>0</v>
      </c>
      <c r="DA613" s="83">
        <v>0</v>
      </c>
      <c r="DB613" s="83">
        <f t="shared" si="39"/>
        <v>0</v>
      </c>
      <c r="DC613" s="83" t="s">
        <v>497</v>
      </c>
      <c r="DE613" s="136">
        <v>1</v>
      </c>
      <c r="DF613" s="136">
        <v>1</v>
      </c>
      <c r="DG613" s="215" t="s">
        <v>269</v>
      </c>
      <c r="DH613" s="136">
        <v>1</v>
      </c>
      <c r="DI613" s="136">
        <v>1</v>
      </c>
      <c r="DJ613" s="215" t="s">
        <v>269</v>
      </c>
      <c r="EE613" s="136" t="b">
        <v>1</v>
      </c>
      <c r="EF613" s="136" t="b">
        <v>1</v>
      </c>
      <c r="EG613" s="136" t="b">
        <v>1</v>
      </c>
      <c r="EH613" s="136" t="b">
        <v>1</v>
      </c>
      <c r="EL613" s="215" t="s">
        <v>269</v>
      </c>
    </row>
    <row r="614" spans="1:142" ht="60" customHeight="1" x14ac:dyDescent="0.55000000000000004">
      <c r="A614" s="83" t="s">
        <v>130</v>
      </c>
      <c r="B614" s="83" t="s">
        <v>98</v>
      </c>
      <c r="C614">
        <v>782675</v>
      </c>
      <c r="D614" t="s">
        <v>1250</v>
      </c>
      <c r="E614" t="s">
        <v>1250</v>
      </c>
      <c r="F614" s="83" t="s">
        <v>108</v>
      </c>
      <c r="G614" s="213">
        <v>37207</v>
      </c>
      <c r="H614" s="83" t="s">
        <v>102</v>
      </c>
      <c r="I614" s="213">
        <v>43197</v>
      </c>
      <c r="J614" s="83" t="s">
        <v>228</v>
      </c>
      <c r="K614" s="214">
        <v>416248103585</v>
      </c>
      <c r="L614" s="83" t="s">
        <v>135</v>
      </c>
      <c r="M614" s="213">
        <v>43751</v>
      </c>
      <c r="N614">
        <v>238157</v>
      </c>
      <c r="O614" s="145" t="s">
        <v>567</v>
      </c>
      <c r="P614" s="145" t="s">
        <v>99</v>
      </c>
      <c r="Q614" s="145" t="s">
        <v>100</v>
      </c>
      <c r="R614" s="145" t="s">
        <v>567</v>
      </c>
      <c r="V614">
        <v>3325</v>
      </c>
      <c r="W614" s="83" t="s">
        <v>1837</v>
      </c>
      <c r="X614" s="83" t="s">
        <v>103</v>
      </c>
      <c r="Y614" t="s">
        <v>2576</v>
      </c>
      <c r="Z614" s="83" t="s">
        <v>102</v>
      </c>
      <c r="AA614" s="83" t="s">
        <v>102</v>
      </c>
      <c r="AB614" t="s">
        <v>3561</v>
      </c>
      <c r="AC614" s="83" t="s">
        <v>4037</v>
      </c>
      <c r="AD614" s="83" t="s">
        <v>111</v>
      </c>
      <c r="AE614" s="83" t="s">
        <v>105</v>
      </c>
      <c r="AF614" t="s">
        <v>2576</v>
      </c>
      <c r="AG614" s="83" t="s">
        <v>102</v>
      </c>
      <c r="AH614" s="83" t="s">
        <v>102</v>
      </c>
      <c r="AI614" t="s">
        <v>3561</v>
      </c>
      <c r="AJ614" s="83" t="s">
        <v>4037</v>
      </c>
      <c r="AK614" s="83" t="s">
        <v>111</v>
      </c>
      <c r="AL614" s="83" t="s">
        <v>105</v>
      </c>
      <c r="AM614" s="87" t="s">
        <v>106</v>
      </c>
      <c r="AN614" t="s">
        <v>2576</v>
      </c>
      <c r="AO614" t="s">
        <v>3561</v>
      </c>
      <c r="AP614" s="83" t="s">
        <v>4037</v>
      </c>
      <c r="AQ614" s="83" t="s">
        <v>144</v>
      </c>
      <c r="AR614" s="87" t="s">
        <v>106</v>
      </c>
      <c r="AT614" s="83" t="s">
        <v>107</v>
      </c>
      <c r="AU614" s="146" t="s">
        <v>107</v>
      </c>
      <c r="AV614" s="146" t="s">
        <v>107</v>
      </c>
      <c r="AX614" s="110" t="s">
        <v>107</v>
      </c>
      <c r="AY614" s="111"/>
      <c r="AZ614" s="112">
        <f t="shared" ca="1" si="40"/>
        <v>4310</v>
      </c>
      <c r="BA614" s="136">
        <f t="shared" ca="1" si="41"/>
        <v>94</v>
      </c>
      <c r="BB614" s="114" t="s">
        <v>136</v>
      </c>
      <c r="BC614" s="114" t="s">
        <v>108</v>
      </c>
      <c r="BD614" s="114"/>
      <c r="BE614" s="115" t="s">
        <v>102</v>
      </c>
      <c r="BF614" s="115" t="s">
        <v>102</v>
      </c>
      <c r="BG614" s="115" t="s">
        <v>102</v>
      </c>
      <c r="BH614" s="115" t="s">
        <v>102</v>
      </c>
      <c r="BI614" s="116"/>
      <c r="BJ614" s="117" t="s">
        <v>109</v>
      </c>
      <c r="BK614" s="117" t="s">
        <v>109</v>
      </c>
      <c r="BL614" s="83">
        <f t="shared" ca="1" si="42"/>
        <v>30</v>
      </c>
      <c r="BM614" s="83" t="s">
        <v>270</v>
      </c>
      <c r="BN614" s="83">
        <v>0</v>
      </c>
      <c r="BO614" s="83" t="s">
        <v>108</v>
      </c>
      <c r="BP614" s="83">
        <v>-1055955</v>
      </c>
      <c r="BQ614" s="83" t="s">
        <v>381</v>
      </c>
      <c r="BR614" s="83" t="s">
        <v>157</v>
      </c>
      <c r="BS614" s="83" t="s">
        <v>502</v>
      </c>
      <c r="BT614" s="83">
        <v>-1055955</v>
      </c>
      <c r="BU614" s="83" t="s">
        <v>381</v>
      </c>
      <c r="BV614" s="83" t="s">
        <v>157</v>
      </c>
      <c r="BW614" s="83" t="s">
        <v>502</v>
      </c>
      <c r="BY614" s="136">
        <v>0</v>
      </c>
      <c r="BZ614" s="136">
        <v>0</v>
      </c>
      <c r="CA614" s="136">
        <v>0</v>
      </c>
      <c r="CB614" s="136">
        <v>0</v>
      </c>
      <c r="CD614" s="136">
        <v>0</v>
      </c>
      <c r="CE614" s="136">
        <v>0</v>
      </c>
      <c r="CF614" s="136">
        <v>0</v>
      </c>
      <c r="CG614" s="136">
        <v>0</v>
      </c>
      <c r="CH614" s="136">
        <v>0</v>
      </c>
      <c r="CI614" s="136">
        <v>0</v>
      </c>
      <c r="CJ614" s="136">
        <v>0</v>
      </c>
      <c r="CK614" s="138">
        <v>0</v>
      </c>
      <c r="CL614" s="138">
        <v>0</v>
      </c>
      <c r="CM614" s="136">
        <v>0</v>
      </c>
      <c r="CN614" s="136">
        <v>0</v>
      </c>
      <c r="CO614" s="85">
        <v>43787</v>
      </c>
      <c r="CP614" s="83" t="s">
        <v>4660</v>
      </c>
      <c r="CQ614" s="83" t="s">
        <v>102</v>
      </c>
      <c r="CR614" s="83" t="s">
        <v>482</v>
      </c>
      <c r="CS614" s="83">
        <v>609</v>
      </c>
      <c r="CT614" s="83" t="s">
        <v>483</v>
      </c>
      <c r="CU614" s="83">
        <v>1</v>
      </c>
      <c r="CV614" s="83">
        <v>0</v>
      </c>
      <c r="CW614" s="83">
        <v>0</v>
      </c>
      <c r="CX614" s="83" t="s">
        <v>109</v>
      </c>
      <c r="CY614" s="83" t="s">
        <v>583</v>
      </c>
      <c r="CZ614" s="83">
        <v>0</v>
      </c>
      <c r="DA614" s="83">
        <v>0</v>
      </c>
      <c r="DB614" s="83">
        <f t="shared" si="39"/>
        <v>0</v>
      </c>
      <c r="DC614" s="83" t="s">
        <v>497</v>
      </c>
      <c r="DE614" s="136">
        <v>1</v>
      </c>
      <c r="DF614" s="136">
        <v>1</v>
      </c>
      <c r="DG614" s="215" t="s">
        <v>269</v>
      </c>
      <c r="DH614" s="136">
        <v>1</v>
      </c>
      <c r="DI614" s="136">
        <v>1</v>
      </c>
      <c r="DJ614" s="215" t="s">
        <v>269</v>
      </c>
      <c r="EE614" s="136" t="b">
        <v>1</v>
      </c>
      <c r="EF614" s="136" t="b">
        <v>1</v>
      </c>
      <c r="EG614" s="136" t="b">
        <v>1</v>
      </c>
      <c r="EH614" s="136" t="b">
        <v>1</v>
      </c>
      <c r="EL614" s="215" t="s">
        <v>269</v>
      </c>
    </row>
    <row r="615" spans="1:142" ht="60" customHeight="1" x14ac:dyDescent="0.55000000000000004">
      <c r="A615" s="83" t="s">
        <v>130</v>
      </c>
      <c r="B615" s="83" t="s">
        <v>98</v>
      </c>
      <c r="C615">
        <v>639512</v>
      </c>
      <c r="D615" t="s">
        <v>1251</v>
      </c>
      <c r="E615" t="s">
        <v>1251</v>
      </c>
      <c r="F615" s="83" t="s">
        <v>108</v>
      </c>
      <c r="G615" s="213">
        <v>33693</v>
      </c>
      <c r="H615" s="83" t="s">
        <v>102</v>
      </c>
      <c r="I615" s="213">
        <v>43341</v>
      </c>
      <c r="J615" s="83" t="s">
        <v>228</v>
      </c>
      <c r="K615" s="214">
        <v>957247626636</v>
      </c>
      <c r="L615" s="83" t="s">
        <v>97</v>
      </c>
      <c r="M615" s="213">
        <v>43598</v>
      </c>
      <c r="N615">
        <v>130702</v>
      </c>
      <c r="O615" s="145" t="s">
        <v>567</v>
      </c>
      <c r="P615" s="145" t="s">
        <v>99</v>
      </c>
      <c r="Q615" s="145" t="s">
        <v>100</v>
      </c>
      <c r="R615" s="145" t="s">
        <v>567</v>
      </c>
      <c r="V615">
        <v>9897</v>
      </c>
      <c r="W615" s="83" t="s">
        <v>101</v>
      </c>
      <c r="X615" s="83" t="s">
        <v>103</v>
      </c>
      <c r="Y615" t="s">
        <v>2577</v>
      </c>
      <c r="Z615" s="83" t="s">
        <v>102</v>
      </c>
      <c r="AA615" s="83" t="s">
        <v>102</v>
      </c>
      <c r="AB615" t="s">
        <v>3562</v>
      </c>
      <c r="AC615" s="83" t="s">
        <v>4038</v>
      </c>
      <c r="AD615" s="83" t="s">
        <v>144</v>
      </c>
      <c r="AE615" s="83" t="s">
        <v>105</v>
      </c>
      <c r="AF615" t="s">
        <v>2577</v>
      </c>
      <c r="AG615" s="83" t="s">
        <v>102</v>
      </c>
      <c r="AH615" s="83" t="s">
        <v>102</v>
      </c>
      <c r="AI615" t="s">
        <v>3562</v>
      </c>
      <c r="AJ615" s="83" t="s">
        <v>4038</v>
      </c>
      <c r="AK615" s="83" t="s">
        <v>144</v>
      </c>
      <c r="AL615" s="83" t="s">
        <v>105</v>
      </c>
      <c r="AM615" s="87" t="s">
        <v>106</v>
      </c>
      <c r="AN615" t="s">
        <v>2577</v>
      </c>
      <c r="AO615" t="s">
        <v>3562</v>
      </c>
      <c r="AP615" s="83" t="s">
        <v>4038</v>
      </c>
      <c r="AQ615" s="83" t="s">
        <v>111</v>
      </c>
      <c r="AR615" s="87" t="s">
        <v>106</v>
      </c>
      <c r="AT615" s="83" t="s">
        <v>107</v>
      </c>
      <c r="AU615" s="146" t="s">
        <v>107</v>
      </c>
      <c r="AV615" s="146" t="s">
        <v>107</v>
      </c>
      <c r="AX615" s="110" t="s">
        <v>107</v>
      </c>
      <c r="AY615" s="111"/>
      <c r="AZ615" s="112">
        <f t="shared" ca="1" si="40"/>
        <v>4624</v>
      </c>
      <c r="BA615" s="136">
        <f t="shared" ca="1" si="41"/>
        <v>73</v>
      </c>
      <c r="BB615" s="114" t="s">
        <v>134</v>
      </c>
      <c r="BC615" s="114" t="s">
        <v>108</v>
      </c>
      <c r="BD615" s="114"/>
      <c r="BE615" s="115" t="s">
        <v>102</v>
      </c>
      <c r="BF615" s="115" t="s">
        <v>102</v>
      </c>
      <c r="BG615" s="115" t="s">
        <v>102</v>
      </c>
      <c r="BH615" s="115" t="s">
        <v>102</v>
      </c>
      <c r="BI615" s="116"/>
      <c r="BJ615" s="117" t="s">
        <v>109</v>
      </c>
      <c r="BK615" s="117" t="s">
        <v>109</v>
      </c>
      <c r="BL615" s="83">
        <f t="shared" ca="1" si="42"/>
        <v>62</v>
      </c>
      <c r="BM615" s="83" t="s">
        <v>108</v>
      </c>
      <c r="BN615" s="83">
        <v>0</v>
      </c>
      <c r="BO615" s="83" t="s">
        <v>108</v>
      </c>
      <c r="BP615" s="83">
        <v>-1057690</v>
      </c>
      <c r="BQ615" s="83" t="s">
        <v>312</v>
      </c>
      <c r="BR615" s="83" t="s">
        <v>153</v>
      </c>
      <c r="BS615" s="83" t="s">
        <v>499</v>
      </c>
      <c r="BT615" s="83">
        <v>-1057690</v>
      </c>
      <c r="BU615" s="83" t="s">
        <v>312</v>
      </c>
      <c r="BV615" s="83" t="s">
        <v>153</v>
      </c>
      <c r="BW615" s="83" t="s">
        <v>499</v>
      </c>
      <c r="BY615" s="136">
        <v>0</v>
      </c>
      <c r="BZ615" s="136">
        <v>0</v>
      </c>
      <c r="CA615" s="136">
        <v>0</v>
      </c>
      <c r="CB615" s="136">
        <v>0</v>
      </c>
      <c r="CD615" s="136">
        <v>0</v>
      </c>
      <c r="CE615" s="136">
        <v>0</v>
      </c>
      <c r="CF615" s="136">
        <v>0</v>
      </c>
      <c r="CG615" s="136">
        <v>0</v>
      </c>
      <c r="CH615" s="136">
        <v>0</v>
      </c>
      <c r="CI615" s="136">
        <v>0</v>
      </c>
      <c r="CJ615" s="136">
        <v>0</v>
      </c>
      <c r="CK615" s="138">
        <v>0</v>
      </c>
      <c r="CL615" s="138">
        <v>0</v>
      </c>
      <c r="CM615" s="136">
        <v>0</v>
      </c>
      <c r="CN615" s="136">
        <v>0</v>
      </c>
      <c r="CO615" s="85">
        <v>43788</v>
      </c>
      <c r="CP615" s="83" t="s">
        <v>4661</v>
      </c>
      <c r="CQ615" s="83" t="s">
        <v>102</v>
      </c>
      <c r="CR615" s="83" t="s">
        <v>482</v>
      </c>
      <c r="CS615" s="83">
        <v>610</v>
      </c>
      <c r="CT615" s="83" t="s">
        <v>483</v>
      </c>
      <c r="CU615" s="83">
        <v>1</v>
      </c>
      <c r="CV615" s="83">
        <v>0</v>
      </c>
      <c r="CW615" s="83">
        <v>0</v>
      </c>
      <c r="CX615" s="83" t="s">
        <v>109</v>
      </c>
      <c r="CY615" s="83" t="s">
        <v>583</v>
      </c>
      <c r="CZ615" s="83">
        <v>0</v>
      </c>
      <c r="DA615" s="83">
        <v>0</v>
      </c>
      <c r="DB615" s="83">
        <f t="shared" si="39"/>
        <v>0</v>
      </c>
      <c r="DC615" s="83" t="s">
        <v>497</v>
      </c>
      <c r="DE615" s="136">
        <v>1</v>
      </c>
      <c r="DF615" s="136">
        <v>1</v>
      </c>
      <c r="DG615" s="215" t="s">
        <v>269</v>
      </c>
      <c r="DH615" s="136">
        <v>1</v>
      </c>
      <c r="DI615" s="136">
        <v>1</v>
      </c>
      <c r="DJ615" s="215" t="s">
        <v>269</v>
      </c>
      <c r="EE615" s="136" t="b">
        <v>1</v>
      </c>
      <c r="EF615" s="136" t="b">
        <v>1</v>
      </c>
      <c r="EG615" s="136" t="b">
        <v>1</v>
      </c>
      <c r="EH615" s="136" t="b">
        <v>1</v>
      </c>
      <c r="EL615" s="215" t="s">
        <v>269</v>
      </c>
    </row>
    <row r="616" spans="1:142" ht="60" customHeight="1" x14ac:dyDescent="0.55000000000000004">
      <c r="A616" s="83" t="s">
        <v>130</v>
      </c>
      <c r="B616" s="83" t="s">
        <v>98</v>
      </c>
      <c r="C616">
        <v>582010</v>
      </c>
      <c r="D616" t="s">
        <v>1252</v>
      </c>
      <c r="E616" t="s">
        <v>1252</v>
      </c>
      <c r="F616" s="83" t="s">
        <v>108</v>
      </c>
      <c r="G616" s="213">
        <v>28665</v>
      </c>
      <c r="H616" s="83" t="s">
        <v>102</v>
      </c>
      <c r="I616" s="213">
        <v>43457</v>
      </c>
      <c r="J616" s="83" t="s">
        <v>228</v>
      </c>
      <c r="K616" s="214">
        <v>916882602509</v>
      </c>
      <c r="L616" s="83" t="s">
        <v>135</v>
      </c>
      <c r="M616" s="213">
        <v>43714</v>
      </c>
      <c r="N616">
        <v>374846</v>
      </c>
      <c r="O616" s="145" t="s">
        <v>567</v>
      </c>
      <c r="P616" s="145" t="s">
        <v>99</v>
      </c>
      <c r="Q616" s="145" t="s">
        <v>100</v>
      </c>
      <c r="R616" s="145" t="s">
        <v>567</v>
      </c>
      <c r="V616">
        <v>3669</v>
      </c>
      <c r="W616" s="83" t="s">
        <v>101</v>
      </c>
      <c r="X616" s="83" t="s">
        <v>103</v>
      </c>
      <c r="Y616" t="s">
        <v>2578</v>
      </c>
      <c r="Z616" s="83" t="s">
        <v>102</v>
      </c>
      <c r="AA616" s="83" t="s">
        <v>102</v>
      </c>
      <c r="AB616" t="s">
        <v>3563</v>
      </c>
      <c r="AC616" s="83" t="s">
        <v>4039</v>
      </c>
      <c r="AD616" s="83" t="s">
        <v>144</v>
      </c>
      <c r="AE616" s="83" t="s">
        <v>105</v>
      </c>
      <c r="AF616" t="s">
        <v>2578</v>
      </c>
      <c r="AG616" s="83" t="s">
        <v>102</v>
      </c>
      <c r="AH616" s="83" t="s">
        <v>102</v>
      </c>
      <c r="AI616" t="s">
        <v>3563</v>
      </c>
      <c r="AJ616" s="83" t="s">
        <v>4039</v>
      </c>
      <c r="AK616" s="83" t="s">
        <v>144</v>
      </c>
      <c r="AL616" s="83" t="s">
        <v>105</v>
      </c>
      <c r="AM616" s="87" t="s">
        <v>106</v>
      </c>
      <c r="AN616" t="s">
        <v>2578</v>
      </c>
      <c r="AO616" t="s">
        <v>3563</v>
      </c>
      <c r="AP616" s="83" t="s">
        <v>4039</v>
      </c>
      <c r="AQ616" s="83" t="s">
        <v>144</v>
      </c>
      <c r="AR616" s="87" t="s">
        <v>106</v>
      </c>
      <c r="AT616" s="83" t="s">
        <v>107</v>
      </c>
      <c r="AU616" s="146" t="s">
        <v>107</v>
      </c>
      <c r="AV616" s="146" t="s">
        <v>107</v>
      </c>
      <c r="AX616" s="110" t="s">
        <v>107</v>
      </c>
      <c r="AY616" s="111"/>
      <c r="AZ616" s="112">
        <f t="shared" ca="1" si="40"/>
        <v>8527</v>
      </c>
      <c r="BA616" s="136">
        <f t="shared" ca="1" si="41"/>
        <v>60</v>
      </c>
      <c r="BB616" s="114" t="s">
        <v>134</v>
      </c>
      <c r="BC616" s="114" t="s">
        <v>108</v>
      </c>
      <c r="BD616" s="114"/>
      <c r="BE616" s="115" t="s">
        <v>102</v>
      </c>
      <c r="BF616" s="115" t="s">
        <v>102</v>
      </c>
      <c r="BG616" s="115" t="s">
        <v>102</v>
      </c>
      <c r="BH616" s="115" t="s">
        <v>102</v>
      </c>
      <c r="BI616" s="116"/>
      <c r="BJ616" s="117" t="s">
        <v>109</v>
      </c>
      <c r="BK616" s="117" t="s">
        <v>109</v>
      </c>
      <c r="BL616" s="83">
        <f t="shared" ca="1" si="42"/>
        <v>61</v>
      </c>
      <c r="BM616" s="83" t="s">
        <v>108</v>
      </c>
      <c r="BN616" s="83">
        <v>0</v>
      </c>
      <c r="BO616" s="83" t="s">
        <v>108</v>
      </c>
      <c r="BP616" s="83">
        <v>-1059425</v>
      </c>
      <c r="BQ616" s="83" t="s">
        <v>198</v>
      </c>
      <c r="BR616" s="83" t="s">
        <v>164</v>
      </c>
      <c r="BS616" s="83" t="s">
        <v>499</v>
      </c>
      <c r="BT616" s="83">
        <v>-1059425</v>
      </c>
      <c r="BU616" s="83" t="s">
        <v>198</v>
      </c>
      <c r="BV616" s="83" t="s">
        <v>164</v>
      </c>
      <c r="BW616" s="83" t="s">
        <v>499</v>
      </c>
      <c r="BY616" s="136">
        <v>0</v>
      </c>
      <c r="BZ616" s="136">
        <v>0</v>
      </c>
      <c r="CA616" s="136">
        <v>0</v>
      </c>
      <c r="CB616" s="136">
        <v>0</v>
      </c>
      <c r="CD616" s="136">
        <v>0</v>
      </c>
      <c r="CE616" s="136">
        <v>0</v>
      </c>
      <c r="CF616" s="136">
        <v>0</v>
      </c>
      <c r="CG616" s="136">
        <v>0</v>
      </c>
      <c r="CH616" s="136">
        <v>0</v>
      </c>
      <c r="CI616" s="136">
        <v>0</v>
      </c>
      <c r="CJ616" s="136">
        <v>0</v>
      </c>
      <c r="CK616" s="138">
        <v>0</v>
      </c>
      <c r="CL616" s="138">
        <v>0</v>
      </c>
      <c r="CM616" s="136">
        <v>0</v>
      </c>
      <c r="CN616" s="136">
        <v>0</v>
      </c>
      <c r="CO616" s="85">
        <v>43789</v>
      </c>
      <c r="CP616" s="83" t="s">
        <v>4662</v>
      </c>
      <c r="CQ616" s="83" t="s">
        <v>102</v>
      </c>
      <c r="CR616" s="83" t="s">
        <v>482</v>
      </c>
      <c r="CS616" s="83">
        <v>611</v>
      </c>
      <c r="CT616" s="83" t="s">
        <v>483</v>
      </c>
      <c r="CU616" s="83">
        <v>1</v>
      </c>
      <c r="CV616" s="83">
        <v>0</v>
      </c>
      <c r="CW616" s="83">
        <v>0</v>
      </c>
      <c r="CX616" s="83" t="s">
        <v>109</v>
      </c>
      <c r="CY616" s="83" t="s">
        <v>583</v>
      </c>
      <c r="CZ616" s="83">
        <v>0</v>
      </c>
      <c r="DA616" s="83">
        <v>0</v>
      </c>
      <c r="DB616" s="83">
        <f t="shared" si="39"/>
        <v>0</v>
      </c>
      <c r="DC616" s="83" t="s">
        <v>497</v>
      </c>
      <c r="DE616" s="136">
        <v>1</v>
      </c>
      <c r="DF616" s="136">
        <v>1</v>
      </c>
      <c r="DG616" s="215" t="s">
        <v>269</v>
      </c>
      <c r="DH616" s="136">
        <v>1</v>
      </c>
      <c r="DI616" s="136">
        <v>1</v>
      </c>
      <c r="DJ616" s="215" t="s">
        <v>269</v>
      </c>
      <c r="EE616" s="136" t="b">
        <v>1</v>
      </c>
      <c r="EF616" s="136" t="b">
        <v>1</v>
      </c>
      <c r="EG616" s="136" t="b">
        <v>1</v>
      </c>
      <c r="EH616" s="136" t="b">
        <v>1</v>
      </c>
      <c r="EL616" s="215" t="s">
        <v>269</v>
      </c>
    </row>
    <row r="617" spans="1:142" ht="60" customHeight="1" x14ac:dyDescent="0.55000000000000004">
      <c r="A617" s="83" t="s">
        <v>130</v>
      </c>
      <c r="B617" s="83" t="s">
        <v>98</v>
      </c>
      <c r="C617">
        <v>354696</v>
      </c>
      <c r="D617" t="s">
        <v>1253</v>
      </c>
      <c r="E617" t="s">
        <v>1253</v>
      </c>
      <c r="F617" s="83" t="s">
        <v>108</v>
      </c>
      <c r="G617" s="213">
        <v>42804</v>
      </c>
      <c r="H617" s="83" t="s">
        <v>102</v>
      </c>
      <c r="I617" s="213">
        <v>43401</v>
      </c>
      <c r="J617" s="83" t="s">
        <v>228</v>
      </c>
      <c r="K617" s="214">
        <v>360867257744</v>
      </c>
      <c r="L617" s="83" t="s">
        <v>97</v>
      </c>
      <c r="M617" s="213">
        <v>43727</v>
      </c>
      <c r="N617">
        <v>173477</v>
      </c>
      <c r="O617" s="145" t="s">
        <v>567</v>
      </c>
      <c r="P617" s="145" t="s">
        <v>99</v>
      </c>
      <c r="Q617" s="145" t="s">
        <v>100</v>
      </c>
      <c r="R617" s="145" t="s">
        <v>567</v>
      </c>
      <c r="V617">
        <v>6968</v>
      </c>
      <c r="W617" s="83" t="s">
        <v>1838</v>
      </c>
      <c r="X617" s="83" t="s">
        <v>103</v>
      </c>
      <c r="Y617" t="s">
        <v>2579</v>
      </c>
      <c r="Z617" s="83" t="s">
        <v>102</v>
      </c>
      <c r="AA617" s="83" t="s">
        <v>102</v>
      </c>
      <c r="AB617" t="s">
        <v>3564</v>
      </c>
      <c r="AC617" s="83" t="s">
        <v>4040</v>
      </c>
      <c r="AD617" s="83" t="s">
        <v>111</v>
      </c>
      <c r="AE617" s="83" t="s">
        <v>105</v>
      </c>
      <c r="AF617" t="s">
        <v>2579</v>
      </c>
      <c r="AG617" s="83" t="s">
        <v>102</v>
      </c>
      <c r="AH617" s="83" t="s">
        <v>102</v>
      </c>
      <c r="AI617" t="s">
        <v>3564</v>
      </c>
      <c r="AJ617" s="83" t="s">
        <v>4040</v>
      </c>
      <c r="AK617" s="83" t="s">
        <v>111</v>
      </c>
      <c r="AL617" s="83" t="s">
        <v>105</v>
      </c>
      <c r="AM617" s="87" t="s">
        <v>106</v>
      </c>
      <c r="AN617" t="s">
        <v>2579</v>
      </c>
      <c r="AO617" t="s">
        <v>3564</v>
      </c>
      <c r="AP617" s="83" t="s">
        <v>4040</v>
      </c>
      <c r="AQ617" s="83" t="s">
        <v>144</v>
      </c>
      <c r="AR617" s="87" t="s">
        <v>106</v>
      </c>
      <c r="AT617" s="83" t="s">
        <v>107</v>
      </c>
      <c r="AU617" s="146" t="s">
        <v>107</v>
      </c>
      <c r="AV617" s="146" t="s">
        <v>107</v>
      </c>
      <c r="AX617" s="110" t="s">
        <v>107</v>
      </c>
      <c r="AY617" s="111"/>
      <c r="AZ617" s="112">
        <f t="shared" ca="1" si="40"/>
        <v>9079</v>
      </c>
      <c r="BA617" s="136">
        <f t="shared" ca="1" si="41"/>
        <v>98</v>
      </c>
      <c r="BB617" s="114" t="s">
        <v>136</v>
      </c>
      <c r="BC617" s="114" t="s">
        <v>108</v>
      </c>
      <c r="BD617" s="114"/>
      <c r="BE617" s="115" t="s">
        <v>102</v>
      </c>
      <c r="BF617" s="115" t="s">
        <v>102</v>
      </c>
      <c r="BG617" s="115" t="s">
        <v>102</v>
      </c>
      <c r="BH617" s="115" t="s">
        <v>102</v>
      </c>
      <c r="BI617" s="116"/>
      <c r="BJ617" s="117" t="s">
        <v>109</v>
      </c>
      <c r="BK617" s="117" t="s">
        <v>109</v>
      </c>
      <c r="BL617" s="83">
        <f t="shared" ca="1" si="42"/>
        <v>48</v>
      </c>
      <c r="BM617" s="83" t="s">
        <v>270</v>
      </c>
      <c r="BN617" s="83">
        <v>0</v>
      </c>
      <c r="BO617" s="83" t="s">
        <v>108</v>
      </c>
      <c r="BP617" s="83">
        <v>-1061160</v>
      </c>
      <c r="BQ617" s="83" t="s">
        <v>381</v>
      </c>
      <c r="BR617" s="83" t="s">
        <v>157</v>
      </c>
      <c r="BS617" s="83" t="s">
        <v>502</v>
      </c>
      <c r="BT617" s="83">
        <v>-1061160</v>
      </c>
      <c r="BU617" s="83" t="s">
        <v>381</v>
      </c>
      <c r="BV617" s="83" t="s">
        <v>157</v>
      </c>
      <c r="BW617" s="83" t="s">
        <v>502</v>
      </c>
      <c r="BY617" s="136">
        <v>0</v>
      </c>
      <c r="BZ617" s="136">
        <v>0</v>
      </c>
      <c r="CA617" s="136">
        <v>0</v>
      </c>
      <c r="CB617" s="136">
        <v>0</v>
      </c>
      <c r="CD617" s="136">
        <v>0</v>
      </c>
      <c r="CE617" s="136">
        <v>0</v>
      </c>
      <c r="CF617" s="136">
        <v>0</v>
      </c>
      <c r="CG617" s="136">
        <v>0</v>
      </c>
      <c r="CH617" s="136">
        <v>0</v>
      </c>
      <c r="CI617" s="136">
        <v>0</v>
      </c>
      <c r="CJ617" s="136">
        <v>0</v>
      </c>
      <c r="CK617" s="138">
        <v>0</v>
      </c>
      <c r="CL617" s="138">
        <v>0</v>
      </c>
      <c r="CM617" s="136">
        <v>0</v>
      </c>
      <c r="CN617" s="136">
        <v>0</v>
      </c>
      <c r="CO617" s="85">
        <v>43790</v>
      </c>
      <c r="CP617" s="83" t="s">
        <v>4663</v>
      </c>
      <c r="CQ617" s="83" t="s">
        <v>102</v>
      </c>
      <c r="CR617" s="83" t="s">
        <v>482</v>
      </c>
      <c r="CS617" s="83">
        <v>612</v>
      </c>
      <c r="CT617" s="83" t="s">
        <v>483</v>
      </c>
      <c r="CU617" s="83">
        <v>1</v>
      </c>
      <c r="CV617" s="83">
        <v>0</v>
      </c>
      <c r="CW617" s="83">
        <v>0</v>
      </c>
      <c r="CX617" s="83" t="s">
        <v>109</v>
      </c>
      <c r="CY617" s="83" t="s">
        <v>583</v>
      </c>
      <c r="CZ617" s="83">
        <v>0</v>
      </c>
      <c r="DA617" s="83">
        <v>0</v>
      </c>
      <c r="DB617" s="83">
        <f t="shared" si="39"/>
        <v>0</v>
      </c>
      <c r="DC617" s="83" t="s">
        <v>497</v>
      </c>
      <c r="DE617" s="136">
        <v>1</v>
      </c>
      <c r="DF617" s="136">
        <v>1</v>
      </c>
      <c r="DG617" s="215" t="s">
        <v>269</v>
      </c>
      <c r="DH617" s="136">
        <v>1</v>
      </c>
      <c r="DI617" s="136">
        <v>1</v>
      </c>
      <c r="DJ617" s="215" t="s">
        <v>269</v>
      </c>
      <c r="EE617" s="136" t="b">
        <v>1</v>
      </c>
      <c r="EF617" s="136" t="b">
        <v>1</v>
      </c>
      <c r="EG617" s="136" t="b">
        <v>1</v>
      </c>
      <c r="EH617" s="136" t="b">
        <v>1</v>
      </c>
      <c r="EL617" s="215" t="s">
        <v>269</v>
      </c>
    </row>
    <row r="618" spans="1:142" ht="60" customHeight="1" x14ac:dyDescent="0.55000000000000004">
      <c r="A618" s="83" t="s">
        <v>130</v>
      </c>
      <c r="B618" s="83" t="s">
        <v>98</v>
      </c>
      <c r="C618">
        <v>287880</v>
      </c>
      <c r="D618" t="s">
        <v>1254</v>
      </c>
      <c r="E618" t="s">
        <v>1254</v>
      </c>
      <c r="F618" s="83" t="s">
        <v>108</v>
      </c>
      <c r="G618" s="213">
        <v>39020</v>
      </c>
      <c r="H618" s="83" t="s">
        <v>102</v>
      </c>
      <c r="I618" s="213">
        <v>43359</v>
      </c>
      <c r="J618" s="83" t="s">
        <v>228</v>
      </c>
      <c r="K618" s="214">
        <v>783579563969</v>
      </c>
      <c r="L618" s="83" t="s">
        <v>126</v>
      </c>
      <c r="M618" s="213">
        <v>43549</v>
      </c>
      <c r="N618">
        <v>590735</v>
      </c>
      <c r="O618" s="145" t="s">
        <v>567</v>
      </c>
      <c r="P618" s="145" t="s">
        <v>99</v>
      </c>
      <c r="Q618" s="145" t="s">
        <v>100</v>
      </c>
      <c r="R618" s="145" t="s">
        <v>567</v>
      </c>
      <c r="V618">
        <v>6386</v>
      </c>
      <c r="W618" s="83" t="s">
        <v>101</v>
      </c>
      <c r="X618" s="83" t="s">
        <v>103</v>
      </c>
      <c r="Y618" t="s">
        <v>2580</v>
      </c>
      <c r="Z618" s="83" t="s">
        <v>102</v>
      </c>
      <c r="AA618" s="83" t="s">
        <v>102</v>
      </c>
      <c r="AB618" t="s">
        <v>3565</v>
      </c>
      <c r="AC618" s="83" t="s">
        <v>4041</v>
      </c>
      <c r="AD618" s="83" t="s">
        <v>144</v>
      </c>
      <c r="AE618" s="83" t="s">
        <v>105</v>
      </c>
      <c r="AF618" t="s">
        <v>2580</v>
      </c>
      <c r="AG618" s="83" t="s">
        <v>102</v>
      </c>
      <c r="AH618" s="83" t="s">
        <v>102</v>
      </c>
      <c r="AI618" t="s">
        <v>3565</v>
      </c>
      <c r="AJ618" s="83" t="s">
        <v>4041</v>
      </c>
      <c r="AK618" s="83" t="s">
        <v>144</v>
      </c>
      <c r="AL618" s="83" t="s">
        <v>105</v>
      </c>
      <c r="AM618" s="87" t="s">
        <v>106</v>
      </c>
      <c r="AN618" t="s">
        <v>2580</v>
      </c>
      <c r="AO618" t="s">
        <v>3565</v>
      </c>
      <c r="AP618" s="83" t="s">
        <v>4041</v>
      </c>
      <c r="AQ618" s="83" t="s">
        <v>111</v>
      </c>
      <c r="AR618" s="87" t="s">
        <v>106</v>
      </c>
      <c r="AT618" s="83" t="s">
        <v>107</v>
      </c>
      <c r="AU618" s="146" t="s">
        <v>107</v>
      </c>
      <c r="AV618" s="146" t="s">
        <v>107</v>
      </c>
      <c r="AX618" s="110" t="s">
        <v>107</v>
      </c>
      <c r="AY618" s="111"/>
      <c r="AZ618" s="112">
        <f t="shared" ca="1" si="40"/>
        <v>8783</v>
      </c>
      <c r="BA618" s="136">
        <f t="shared" ca="1" si="41"/>
        <v>10</v>
      </c>
      <c r="BB618" s="114" t="s">
        <v>134</v>
      </c>
      <c r="BC618" s="114" t="s">
        <v>108</v>
      </c>
      <c r="BD618" s="114"/>
      <c r="BE618" s="115" t="s">
        <v>102</v>
      </c>
      <c r="BF618" s="115" t="s">
        <v>102</v>
      </c>
      <c r="BG618" s="115" t="s">
        <v>102</v>
      </c>
      <c r="BH618" s="115" t="s">
        <v>102</v>
      </c>
      <c r="BI618" s="116"/>
      <c r="BJ618" s="117" t="s">
        <v>109</v>
      </c>
      <c r="BK618" s="117" t="s">
        <v>109</v>
      </c>
      <c r="BL618" s="83">
        <f t="shared" ca="1" si="42"/>
        <v>73</v>
      </c>
      <c r="BM618" s="83" t="s">
        <v>108</v>
      </c>
      <c r="BN618" s="83">
        <v>0</v>
      </c>
      <c r="BO618" s="83" t="s">
        <v>108</v>
      </c>
      <c r="BP618" s="83">
        <v>-1062895</v>
      </c>
      <c r="BQ618" s="83" t="s">
        <v>312</v>
      </c>
      <c r="BR618" s="83" t="s">
        <v>153</v>
      </c>
      <c r="BS618" s="83" t="s">
        <v>499</v>
      </c>
      <c r="BT618" s="83">
        <v>-1062895</v>
      </c>
      <c r="BU618" s="83" t="s">
        <v>312</v>
      </c>
      <c r="BV618" s="83" t="s">
        <v>153</v>
      </c>
      <c r="BW618" s="83" t="s">
        <v>499</v>
      </c>
      <c r="BY618" s="136">
        <v>0</v>
      </c>
      <c r="BZ618" s="136">
        <v>0</v>
      </c>
      <c r="CA618" s="136">
        <v>0</v>
      </c>
      <c r="CB618" s="136">
        <v>0</v>
      </c>
      <c r="CD618" s="136">
        <v>0</v>
      </c>
      <c r="CE618" s="136">
        <v>0</v>
      </c>
      <c r="CF618" s="136">
        <v>0</v>
      </c>
      <c r="CG618" s="136">
        <v>0</v>
      </c>
      <c r="CH618" s="136">
        <v>0</v>
      </c>
      <c r="CI618" s="136">
        <v>0</v>
      </c>
      <c r="CJ618" s="136">
        <v>0</v>
      </c>
      <c r="CK618" s="138">
        <v>0</v>
      </c>
      <c r="CL618" s="138">
        <v>0</v>
      </c>
      <c r="CM618" s="136">
        <v>0</v>
      </c>
      <c r="CN618" s="136">
        <v>0</v>
      </c>
      <c r="CO618" s="85">
        <v>43791</v>
      </c>
      <c r="CP618" s="83" t="s">
        <v>4664</v>
      </c>
      <c r="CQ618" s="83" t="s">
        <v>102</v>
      </c>
      <c r="CR618" s="83" t="s">
        <v>482</v>
      </c>
      <c r="CS618" s="83">
        <v>613</v>
      </c>
      <c r="CT618" s="83" t="s">
        <v>483</v>
      </c>
      <c r="CU618" s="83">
        <v>1</v>
      </c>
      <c r="CV618" s="83">
        <v>0</v>
      </c>
      <c r="CW618" s="83">
        <v>0</v>
      </c>
      <c r="CX618" s="83" t="s">
        <v>109</v>
      </c>
      <c r="CY618" s="83" t="s">
        <v>583</v>
      </c>
      <c r="CZ618" s="83">
        <v>0</v>
      </c>
      <c r="DA618" s="83">
        <v>0</v>
      </c>
      <c r="DB618" s="83">
        <f t="shared" si="39"/>
        <v>0</v>
      </c>
      <c r="DC618" s="83" t="s">
        <v>497</v>
      </c>
      <c r="DE618" s="136">
        <v>1</v>
      </c>
      <c r="DF618" s="136">
        <v>1</v>
      </c>
      <c r="DG618" s="215" t="s">
        <v>269</v>
      </c>
      <c r="DH618" s="136">
        <v>1</v>
      </c>
      <c r="DI618" s="136">
        <v>1</v>
      </c>
      <c r="DJ618" s="215" t="s">
        <v>269</v>
      </c>
      <c r="EE618" s="136" t="b">
        <v>1</v>
      </c>
      <c r="EF618" s="136" t="b">
        <v>1</v>
      </c>
      <c r="EG618" s="136" t="b">
        <v>1</v>
      </c>
      <c r="EH618" s="136" t="b">
        <v>1</v>
      </c>
      <c r="EL618" s="215" t="s">
        <v>269</v>
      </c>
    </row>
    <row r="619" spans="1:142" ht="60" customHeight="1" x14ac:dyDescent="0.55000000000000004">
      <c r="A619" s="83" t="s">
        <v>130</v>
      </c>
      <c r="B619" s="83" t="s">
        <v>98</v>
      </c>
      <c r="C619">
        <v>199929</v>
      </c>
      <c r="D619" t="s">
        <v>1255</v>
      </c>
      <c r="E619" t="s">
        <v>1255</v>
      </c>
      <c r="F619" s="83" t="s">
        <v>108</v>
      </c>
      <c r="G619" s="213">
        <v>30378</v>
      </c>
      <c r="H619" s="83" t="s">
        <v>102</v>
      </c>
      <c r="I619" s="213">
        <v>43155</v>
      </c>
      <c r="J619" s="83" t="s">
        <v>228</v>
      </c>
      <c r="K619" s="214">
        <v>366978650312</v>
      </c>
      <c r="L619" s="83" t="s">
        <v>135</v>
      </c>
      <c r="M619" s="213">
        <v>43755</v>
      </c>
      <c r="N619">
        <v>957162</v>
      </c>
      <c r="O619" s="145" t="s">
        <v>567</v>
      </c>
      <c r="P619" s="145" t="s">
        <v>99</v>
      </c>
      <c r="Q619" s="145" t="s">
        <v>100</v>
      </c>
      <c r="R619" s="145" t="s">
        <v>567</v>
      </c>
      <c r="V619">
        <v>873</v>
      </c>
      <c r="W619" s="83" t="s">
        <v>101</v>
      </c>
      <c r="X619" s="83" t="s">
        <v>103</v>
      </c>
      <c r="Y619" t="s">
        <v>2581</v>
      </c>
      <c r="Z619" s="83" t="s">
        <v>102</v>
      </c>
      <c r="AA619" s="83" t="s">
        <v>102</v>
      </c>
      <c r="AB619" t="s">
        <v>3070</v>
      </c>
      <c r="AC619" s="83" t="s">
        <v>4042</v>
      </c>
      <c r="AD619" s="83" t="s">
        <v>144</v>
      </c>
      <c r="AE619" s="83" t="s">
        <v>105</v>
      </c>
      <c r="AF619" t="s">
        <v>2581</v>
      </c>
      <c r="AG619" s="83" t="s">
        <v>102</v>
      </c>
      <c r="AH619" s="83" t="s">
        <v>102</v>
      </c>
      <c r="AI619" t="s">
        <v>3070</v>
      </c>
      <c r="AJ619" s="83" t="s">
        <v>4042</v>
      </c>
      <c r="AK619" s="83" t="s">
        <v>144</v>
      </c>
      <c r="AL619" s="83" t="s">
        <v>105</v>
      </c>
      <c r="AM619" s="87" t="s">
        <v>106</v>
      </c>
      <c r="AN619" t="s">
        <v>2581</v>
      </c>
      <c r="AO619" t="s">
        <v>3070</v>
      </c>
      <c r="AP619" s="83" t="s">
        <v>4042</v>
      </c>
      <c r="AQ619" s="83" t="s">
        <v>144</v>
      </c>
      <c r="AR619" s="87" t="s">
        <v>106</v>
      </c>
      <c r="AT619" s="83" t="s">
        <v>107</v>
      </c>
      <c r="AU619" s="146" t="s">
        <v>107</v>
      </c>
      <c r="AV619" s="146" t="s">
        <v>107</v>
      </c>
      <c r="AX619" s="110" t="s">
        <v>107</v>
      </c>
      <c r="AY619" s="111"/>
      <c r="AZ619" s="112">
        <f t="shared" ca="1" si="40"/>
        <v>5301</v>
      </c>
      <c r="BA619" s="136">
        <f t="shared" ca="1" si="41"/>
        <v>30</v>
      </c>
      <c r="BB619" s="114" t="s">
        <v>134</v>
      </c>
      <c r="BC619" s="114" t="s">
        <v>108</v>
      </c>
      <c r="BD619" s="114"/>
      <c r="BE619" s="115" t="s">
        <v>102</v>
      </c>
      <c r="BF619" s="115" t="s">
        <v>102</v>
      </c>
      <c r="BG619" s="115" t="s">
        <v>102</v>
      </c>
      <c r="BH619" s="115" t="s">
        <v>102</v>
      </c>
      <c r="BI619" s="116"/>
      <c r="BJ619" s="117" t="s">
        <v>109</v>
      </c>
      <c r="BK619" s="117" t="s">
        <v>109</v>
      </c>
      <c r="BL619" s="83">
        <f t="shared" ca="1" si="42"/>
        <v>26</v>
      </c>
      <c r="BM619" s="83" t="s">
        <v>108</v>
      </c>
      <c r="BN619" s="83">
        <v>0</v>
      </c>
      <c r="BO619" s="83" t="s">
        <v>108</v>
      </c>
      <c r="BP619" s="83">
        <v>-1064630</v>
      </c>
      <c r="BQ619" s="83" t="s">
        <v>198</v>
      </c>
      <c r="BR619" s="83" t="s">
        <v>164</v>
      </c>
      <c r="BS619" s="83" t="s">
        <v>499</v>
      </c>
      <c r="BT619" s="83">
        <v>-1064630</v>
      </c>
      <c r="BU619" s="83" t="s">
        <v>198</v>
      </c>
      <c r="BV619" s="83" t="s">
        <v>164</v>
      </c>
      <c r="BW619" s="83" t="s">
        <v>499</v>
      </c>
      <c r="BY619" s="136">
        <v>0</v>
      </c>
      <c r="BZ619" s="136">
        <v>0</v>
      </c>
      <c r="CA619" s="136">
        <v>0</v>
      </c>
      <c r="CB619" s="136">
        <v>0</v>
      </c>
      <c r="CD619" s="136">
        <v>0</v>
      </c>
      <c r="CE619" s="136">
        <v>0</v>
      </c>
      <c r="CF619" s="136">
        <v>0</v>
      </c>
      <c r="CG619" s="136">
        <v>0</v>
      </c>
      <c r="CH619" s="136">
        <v>0</v>
      </c>
      <c r="CI619" s="136">
        <v>0</v>
      </c>
      <c r="CJ619" s="136">
        <v>0</v>
      </c>
      <c r="CK619" s="138">
        <v>0</v>
      </c>
      <c r="CL619" s="138">
        <v>0</v>
      </c>
      <c r="CM619" s="136">
        <v>0</v>
      </c>
      <c r="CN619" s="136">
        <v>0</v>
      </c>
      <c r="CO619" s="85">
        <v>43792</v>
      </c>
      <c r="CP619" s="83" t="s">
        <v>4665</v>
      </c>
      <c r="CQ619" s="83" t="s">
        <v>102</v>
      </c>
      <c r="CR619" s="83" t="s">
        <v>482</v>
      </c>
      <c r="CS619" s="83">
        <v>614</v>
      </c>
      <c r="CT619" s="83" t="s">
        <v>483</v>
      </c>
      <c r="CU619" s="83">
        <v>1</v>
      </c>
      <c r="CV619" s="83">
        <v>0</v>
      </c>
      <c r="CW619" s="83">
        <v>0</v>
      </c>
      <c r="CX619" s="83" t="s">
        <v>109</v>
      </c>
      <c r="CY619" s="83" t="s">
        <v>583</v>
      </c>
      <c r="CZ619" s="83">
        <v>0</v>
      </c>
      <c r="DA619" s="83">
        <v>0</v>
      </c>
      <c r="DB619" s="83">
        <f t="shared" si="39"/>
        <v>0</v>
      </c>
      <c r="DC619" s="83" t="s">
        <v>497</v>
      </c>
      <c r="DE619" s="136">
        <v>1</v>
      </c>
      <c r="DF619" s="136">
        <v>1</v>
      </c>
      <c r="DG619" s="215" t="s">
        <v>269</v>
      </c>
      <c r="DH619" s="136">
        <v>1</v>
      </c>
      <c r="DI619" s="136">
        <v>1</v>
      </c>
      <c r="DJ619" s="215" t="s">
        <v>269</v>
      </c>
      <c r="EE619" s="136" t="b">
        <v>1</v>
      </c>
      <c r="EF619" s="136" t="b">
        <v>1</v>
      </c>
      <c r="EG619" s="136" t="b">
        <v>1</v>
      </c>
      <c r="EH619" s="136" t="b">
        <v>1</v>
      </c>
      <c r="EL619" s="215" t="s">
        <v>269</v>
      </c>
    </row>
    <row r="620" spans="1:142" ht="60" customHeight="1" x14ac:dyDescent="0.55000000000000004">
      <c r="A620" s="83" t="s">
        <v>130</v>
      </c>
      <c r="B620" s="83" t="s">
        <v>98</v>
      </c>
      <c r="C620">
        <v>760192</v>
      </c>
      <c r="D620" t="s">
        <v>1256</v>
      </c>
      <c r="E620" t="s">
        <v>1256</v>
      </c>
      <c r="F620" s="83" t="s">
        <v>108</v>
      </c>
      <c r="G620" s="213">
        <v>27210</v>
      </c>
      <c r="H620" s="83" t="s">
        <v>102</v>
      </c>
      <c r="I620" s="213">
        <v>43242</v>
      </c>
      <c r="J620" s="83" t="s">
        <v>228</v>
      </c>
      <c r="K620" s="214">
        <v>604443108356</v>
      </c>
      <c r="L620" s="83" t="s">
        <v>97</v>
      </c>
      <c r="M620" s="213">
        <v>43572</v>
      </c>
      <c r="N620">
        <v>968412</v>
      </c>
      <c r="O620" s="145" t="s">
        <v>567</v>
      </c>
      <c r="P620" s="145" t="s">
        <v>99</v>
      </c>
      <c r="Q620" s="145" t="s">
        <v>100</v>
      </c>
      <c r="R620" s="145" t="s">
        <v>567</v>
      </c>
      <c r="V620">
        <v>6816</v>
      </c>
      <c r="W620" s="83" t="s">
        <v>1839</v>
      </c>
      <c r="X620" s="83" t="s">
        <v>103</v>
      </c>
      <c r="Y620" t="s">
        <v>2582</v>
      </c>
      <c r="Z620" s="83" t="s">
        <v>102</v>
      </c>
      <c r="AA620" s="83" t="s">
        <v>102</v>
      </c>
      <c r="AB620" t="s">
        <v>3566</v>
      </c>
      <c r="AC620" s="83" t="s">
        <v>3943</v>
      </c>
      <c r="AD620" s="83" t="s">
        <v>111</v>
      </c>
      <c r="AE620" s="83" t="s">
        <v>105</v>
      </c>
      <c r="AF620" t="s">
        <v>2582</v>
      </c>
      <c r="AG620" s="83" t="s">
        <v>102</v>
      </c>
      <c r="AH620" s="83" t="s">
        <v>102</v>
      </c>
      <c r="AI620" t="s">
        <v>3566</v>
      </c>
      <c r="AJ620" s="83" t="s">
        <v>3943</v>
      </c>
      <c r="AK620" s="83" t="s">
        <v>111</v>
      </c>
      <c r="AL620" s="83" t="s">
        <v>105</v>
      </c>
      <c r="AM620" s="87" t="s">
        <v>106</v>
      </c>
      <c r="AN620" t="s">
        <v>2582</v>
      </c>
      <c r="AO620" t="s">
        <v>3566</v>
      </c>
      <c r="AP620" s="83" t="s">
        <v>3943</v>
      </c>
      <c r="AQ620" s="83" t="s">
        <v>144</v>
      </c>
      <c r="AR620" s="87" t="s">
        <v>106</v>
      </c>
      <c r="AT620" s="83" t="s">
        <v>107</v>
      </c>
      <c r="AU620" s="146" t="s">
        <v>107</v>
      </c>
      <c r="AV620" s="146" t="s">
        <v>107</v>
      </c>
      <c r="AX620" s="110" t="s">
        <v>107</v>
      </c>
      <c r="AY620" s="111"/>
      <c r="AZ620" s="112">
        <f t="shared" ca="1" si="40"/>
        <v>3916</v>
      </c>
      <c r="BA620" s="136">
        <f t="shared" ca="1" si="41"/>
        <v>22</v>
      </c>
      <c r="BB620" s="114" t="s">
        <v>136</v>
      </c>
      <c r="BC620" s="114" t="s">
        <v>108</v>
      </c>
      <c r="BD620" s="114"/>
      <c r="BE620" s="115" t="s">
        <v>102</v>
      </c>
      <c r="BF620" s="115" t="s">
        <v>102</v>
      </c>
      <c r="BG620" s="115" t="s">
        <v>102</v>
      </c>
      <c r="BH620" s="115" t="s">
        <v>102</v>
      </c>
      <c r="BI620" s="116"/>
      <c r="BJ620" s="117" t="s">
        <v>109</v>
      </c>
      <c r="BK620" s="117" t="s">
        <v>109</v>
      </c>
      <c r="BL620" s="83">
        <f t="shared" ca="1" si="42"/>
        <v>99</v>
      </c>
      <c r="BM620" s="83" t="s">
        <v>270</v>
      </c>
      <c r="BN620" s="83">
        <v>0</v>
      </c>
      <c r="BO620" s="83" t="s">
        <v>108</v>
      </c>
      <c r="BP620" s="83">
        <v>-1066365</v>
      </c>
      <c r="BQ620" s="83" t="s">
        <v>381</v>
      </c>
      <c r="BR620" s="83" t="s">
        <v>157</v>
      </c>
      <c r="BS620" s="83" t="s">
        <v>502</v>
      </c>
      <c r="BT620" s="83">
        <v>-1066365</v>
      </c>
      <c r="BU620" s="83" t="s">
        <v>381</v>
      </c>
      <c r="BV620" s="83" t="s">
        <v>157</v>
      </c>
      <c r="BW620" s="83" t="s">
        <v>502</v>
      </c>
      <c r="BY620" s="136">
        <v>0</v>
      </c>
      <c r="BZ620" s="136">
        <v>0</v>
      </c>
      <c r="CA620" s="136">
        <v>0</v>
      </c>
      <c r="CB620" s="136">
        <v>0</v>
      </c>
      <c r="CD620" s="136">
        <v>0</v>
      </c>
      <c r="CE620" s="136">
        <v>0</v>
      </c>
      <c r="CF620" s="136">
        <v>0</v>
      </c>
      <c r="CG620" s="136">
        <v>0</v>
      </c>
      <c r="CH620" s="136">
        <v>0</v>
      </c>
      <c r="CI620" s="136">
        <v>0</v>
      </c>
      <c r="CJ620" s="136">
        <v>0</v>
      </c>
      <c r="CK620" s="138">
        <v>0</v>
      </c>
      <c r="CL620" s="138">
        <v>0</v>
      </c>
      <c r="CM620" s="136">
        <v>0</v>
      </c>
      <c r="CN620" s="136">
        <v>0</v>
      </c>
      <c r="CO620" s="85">
        <v>43793</v>
      </c>
      <c r="CP620" s="83" t="s">
        <v>4666</v>
      </c>
      <c r="CQ620" s="83" t="s">
        <v>102</v>
      </c>
      <c r="CR620" s="83" t="s">
        <v>482</v>
      </c>
      <c r="CS620" s="83">
        <v>615</v>
      </c>
      <c r="CT620" s="83" t="s">
        <v>483</v>
      </c>
      <c r="CU620" s="83">
        <v>1</v>
      </c>
      <c r="CV620" s="83">
        <v>0</v>
      </c>
      <c r="CW620" s="83">
        <v>0</v>
      </c>
      <c r="CX620" s="83" t="s">
        <v>109</v>
      </c>
      <c r="CY620" s="83" t="s">
        <v>583</v>
      </c>
      <c r="CZ620" s="83">
        <v>0</v>
      </c>
      <c r="DA620" s="83">
        <v>0</v>
      </c>
      <c r="DB620" s="83">
        <f t="shared" si="39"/>
        <v>0</v>
      </c>
      <c r="DC620" s="83" t="s">
        <v>497</v>
      </c>
      <c r="DE620" s="136">
        <v>1</v>
      </c>
      <c r="DF620" s="136">
        <v>1</v>
      </c>
      <c r="DG620" s="215" t="s">
        <v>269</v>
      </c>
      <c r="DH620" s="136">
        <v>1</v>
      </c>
      <c r="DI620" s="136">
        <v>1</v>
      </c>
      <c r="DJ620" s="215" t="s">
        <v>269</v>
      </c>
      <c r="EE620" s="136" t="b">
        <v>1</v>
      </c>
      <c r="EF620" s="136" t="b">
        <v>1</v>
      </c>
      <c r="EG620" s="136" t="b">
        <v>1</v>
      </c>
      <c r="EH620" s="136" t="b">
        <v>1</v>
      </c>
      <c r="EL620" s="215" t="s">
        <v>269</v>
      </c>
    </row>
    <row r="621" spans="1:142" ht="60" customHeight="1" x14ac:dyDescent="0.55000000000000004">
      <c r="A621" s="83" t="s">
        <v>130</v>
      </c>
      <c r="B621" s="83" t="s">
        <v>98</v>
      </c>
      <c r="C621">
        <v>389632</v>
      </c>
      <c r="D621" t="s">
        <v>1257</v>
      </c>
      <c r="E621" t="s">
        <v>1257</v>
      </c>
      <c r="F621" s="83" t="s">
        <v>108</v>
      </c>
      <c r="G621" s="213">
        <v>38991</v>
      </c>
      <c r="H621" s="83" t="s">
        <v>102</v>
      </c>
      <c r="I621" s="213">
        <v>43165</v>
      </c>
      <c r="J621" s="83" t="s">
        <v>228</v>
      </c>
      <c r="K621" s="214">
        <v>663297124348</v>
      </c>
      <c r="L621" s="83" t="s">
        <v>135</v>
      </c>
      <c r="M621" s="213">
        <v>43538</v>
      </c>
      <c r="N621">
        <v>206893</v>
      </c>
      <c r="O621" s="145" t="s">
        <v>567</v>
      </c>
      <c r="P621" s="145" t="s">
        <v>99</v>
      </c>
      <c r="Q621" s="145" t="s">
        <v>100</v>
      </c>
      <c r="R621" s="145" t="s">
        <v>567</v>
      </c>
      <c r="V621">
        <v>6649</v>
      </c>
      <c r="W621" s="83" t="s">
        <v>101</v>
      </c>
      <c r="X621" s="83" t="s">
        <v>103</v>
      </c>
      <c r="Y621" t="s">
        <v>2583</v>
      </c>
      <c r="Z621" s="83" t="s">
        <v>102</v>
      </c>
      <c r="AA621" s="83" t="s">
        <v>102</v>
      </c>
      <c r="AB621" t="s">
        <v>3567</v>
      </c>
      <c r="AC621" s="83" t="s">
        <v>3944</v>
      </c>
      <c r="AD621" s="83" t="s">
        <v>144</v>
      </c>
      <c r="AE621" s="83" t="s">
        <v>105</v>
      </c>
      <c r="AF621" t="s">
        <v>2583</v>
      </c>
      <c r="AG621" s="83" t="s">
        <v>102</v>
      </c>
      <c r="AH621" s="83" t="s">
        <v>102</v>
      </c>
      <c r="AI621" t="s">
        <v>3567</v>
      </c>
      <c r="AJ621" s="83" t="s">
        <v>3944</v>
      </c>
      <c r="AK621" s="83" t="s">
        <v>144</v>
      </c>
      <c r="AL621" s="83" t="s">
        <v>105</v>
      </c>
      <c r="AM621" s="87" t="s">
        <v>106</v>
      </c>
      <c r="AN621" t="s">
        <v>2583</v>
      </c>
      <c r="AO621" t="s">
        <v>3567</v>
      </c>
      <c r="AP621" s="83" t="s">
        <v>3944</v>
      </c>
      <c r="AQ621" s="83" t="s">
        <v>111</v>
      </c>
      <c r="AR621" s="87" t="s">
        <v>106</v>
      </c>
      <c r="AT621" s="83" t="s">
        <v>107</v>
      </c>
      <c r="AU621" s="146" t="s">
        <v>107</v>
      </c>
      <c r="AV621" s="146" t="s">
        <v>107</v>
      </c>
      <c r="AX621" s="110" t="s">
        <v>107</v>
      </c>
      <c r="AY621" s="111"/>
      <c r="AZ621" s="112">
        <f t="shared" ca="1" si="40"/>
        <v>2746</v>
      </c>
      <c r="BA621" s="136">
        <f t="shared" ca="1" si="41"/>
        <v>75</v>
      </c>
      <c r="BB621" s="114" t="s">
        <v>134</v>
      </c>
      <c r="BC621" s="114" t="s">
        <v>108</v>
      </c>
      <c r="BD621" s="114"/>
      <c r="BE621" s="115" t="s">
        <v>102</v>
      </c>
      <c r="BF621" s="115" t="s">
        <v>102</v>
      </c>
      <c r="BG621" s="115" t="s">
        <v>102</v>
      </c>
      <c r="BH621" s="115" t="s">
        <v>102</v>
      </c>
      <c r="BI621" s="116"/>
      <c r="BJ621" s="117" t="s">
        <v>109</v>
      </c>
      <c r="BK621" s="117" t="s">
        <v>109</v>
      </c>
      <c r="BL621" s="83">
        <f t="shared" ca="1" si="42"/>
        <v>42</v>
      </c>
      <c r="BM621" s="83" t="s">
        <v>108</v>
      </c>
      <c r="BN621" s="83">
        <v>0</v>
      </c>
      <c r="BO621" s="83" t="s">
        <v>108</v>
      </c>
      <c r="BP621" s="83">
        <v>-1068100</v>
      </c>
      <c r="BQ621" s="83" t="s">
        <v>312</v>
      </c>
      <c r="BR621" s="83" t="s">
        <v>153</v>
      </c>
      <c r="BS621" s="83" t="s">
        <v>499</v>
      </c>
      <c r="BT621" s="83">
        <v>-1068100</v>
      </c>
      <c r="BU621" s="83" t="s">
        <v>312</v>
      </c>
      <c r="BV621" s="83" t="s">
        <v>153</v>
      </c>
      <c r="BW621" s="83" t="s">
        <v>499</v>
      </c>
      <c r="BY621" s="136">
        <v>0</v>
      </c>
      <c r="BZ621" s="136">
        <v>0</v>
      </c>
      <c r="CA621" s="136">
        <v>0</v>
      </c>
      <c r="CB621" s="136">
        <v>0</v>
      </c>
      <c r="CD621" s="136">
        <v>0</v>
      </c>
      <c r="CE621" s="136">
        <v>0</v>
      </c>
      <c r="CF621" s="136">
        <v>0</v>
      </c>
      <c r="CG621" s="136">
        <v>0</v>
      </c>
      <c r="CH621" s="136">
        <v>0</v>
      </c>
      <c r="CI621" s="136">
        <v>0</v>
      </c>
      <c r="CJ621" s="136">
        <v>0</v>
      </c>
      <c r="CK621" s="138">
        <v>0</v>
      </c>
      <c r="CL621" s="138">
        <v>0</v>
      </c>
      <c r="CM621" s="136">
        <v>0</v>
      </c>
      <c r="CN621" s="136">
        <v>0</v>
      </c>
      <c r="CO621" s="85">
        <v>43794</v>
      </c>
      <c r="CP621" s="83" t="s">
        <v>4667</v>
      </c>
      <c r="CQ621" s="83" t="s">
        <v>102</v>
      </c>
      <c r="CR621" s="83" t="s">
        <v>482</v>
      </c>
      <c r="CS621" s="83">
        <v>616</v>
      </c>
      <c r="CT621" s="83" t="s">
        <v>483</v>
      </c>
      <c r="CU621" s="83">
        <v>1</v>
      </c>
      <c r="CV621" s="83">
        <v>0</v>
      </c>
      <c r="CW621" s="83">
        <v>0</v>
      </c>
      <c r="CX621" s="83" t="s">
        <v>109</v>
      </c>
      <c r="CY621" s="83" t="s">
        <v>583</v>
      </c>
      <c r="CZ621" s="83">
        <v>0</v>
      </c>
      <c r="DA621" s="83">
        <v>0</v>
      </c>
      <c r="DB621" s="83">
        <f t="shared" si="39"/>
        <v>0</v>
      </c>
      <c r="DC621" s="83" t="s">
        <v>497</v>
      </c>
      <c r="DE621" s="136">
        <v>1</v>
      </c>
      <c r="DF621" s="136">
        <v>1</v>
      </c>
      <c r="DG621" s="215" t="s">
        <v>269</v>
      </c>
      <c r="DH621" s="136">
        <v>1</v>
      </c>
      <c r="DI621" s="136">
        <v>1</v>
      </c>
      <c r="DJ621" s="215" t="s">
        <v>269</v>
      </c>
      <c r="EE621" s="136" t="b">
        <v>1</v>
      </c>
      <c r="EF621" s="136" t="b">
        <v>1</v>
      </c>
      <c r="EG621" s="136" t="b">
        <v>1</v>
      </c>
      <c r="EH621" s="136" t="b">
        <v>1</v>
      </c>
      <c r="EL621" s="215" t="s">
        <v>269</v>
      </c>
    </row>
    <row r="622" spans="1:142" ht="60" customHeight="1" x14ac:dyDescent="0.55000000000000004">
      <c r="A622" s="83" t="s">
        <v>130</v>
      </c>
      <c r="B622" s="83" t="s">
        <v>98</v>
      </c>
      <c r="C622">
        <v>842620</v>
      </c>
      <c r="D622" t="s">
        <v>1258</v>
      </c>
      <c r="E622" t="s">
        <v>1258</v>
      </c>
      <c r="F622" s="83" t="s">
        <v>108</v>
      </c>
      <c r="G622" s="213">
        <v>31080</v>
      </c>
      <c r="H622" s="83" t="s">
        <v>102</v>
      </c>
      <c r="I622" s="213">
        <v>43451</v>
      </c>
      <c r="J622" s="83" t="s">
        <v>228</v>
      </c>
      <c r="K622" s="214">
        <v>721731791327</v>
      </c>
      <c r="L622" s="83" t="s">
        <v>97</v>
      </c>
      <c r="M622" s="213">
        <v>43612</v>
      </c>
      <c r="N622">
        <v>111230</v>
      </c>
      <c r="O622" s="145" t="s">
        <v>567</v>
      </c>
      <c r="P622" s="145" t="s">
        <v>99</v>
      </c>
      <c r="Q622" s="145" t="s">
        <v>100</v>
      </c>
      <c r="R622" s="145" t="s">
        <v>567</v>
      </c>
      <c r="V622">
        <v>7971</v>
      </c>
      <c r="W622" s="83" t="s">
        <v>101</v>
      </c>
      <c r="X622" s="83" t="s">
        <v>103</v>
      </c>
      <c r="Y622" t="s">
        <v>2584</v>
      </c>
      <c r="Z622" s="83" t="s">
        <v>102</v>
      </c>
      <c r="AA622" s="83" t="s">
        <v>102</v>
      </c>
      <c r="AB622" t="s">
        <v>3568</v>
      </c>
      <c r="AC622" s="83" t="s">
        <v>3945</v>
      </c>
      <c r="AD622" s="83" t="s">
        <v>144</v>
      </c>
      <c r="AE622" s="83" t="s">
        <v>105</v>
      </c>
      <c r="AF622" t="s">
        <v>2584</v>
      </c>
      <c r="AG622" s="83" t="s">
        <v>102</v>
      </c>
      <c r="AH622" s="83" t="s">
        <v>102</v>
      </c>
      <c r="AI622" t="s">
        <v>3568</v>
      </c>
      <c r="AJ622" s="83" t="s">
        <v>3945</v>
      </c>
      <c r="AK622" s="83" t="s">
        <v>144</v>
      </c>
      <c r="AL622" s="83" t="s">
        <v>105</v>
      </c>
      <c r="AM622" s="87" t="s">
        <v>106</v>
      </c>
      <c r="AN622" t="s">
        <v>2584</v>
      </c>
      <c r="AO622" t="s">
        <v>3568</v>
      </c>
      <c r="AP622" s="83" t="s">
        <v>3945</v>
      </c>
      <c r="AQ622" s="83" t="s">
        <v>144</v>
      </c>
      <c r="AR622" s="87" t="s">
        <v>106</v>
      </c>
      <c r="AT622" s="83" t="s">
        <v>107</v>
      </c>
      <c r="AU622" s="146" t="s">
        <v>107</v>
      </c>
      <c r="AV622" s="146" t="s">
        <v>107</v>
      </c>
      <c r="AX622" s="110" t="s">
        <v>107</v>
      </c>
      <c r="AY622" s="111"/>
      <c r="AZ622" s="112">
        <f t="shared" ca="1" si="40"/>
        <v>5272</v>
      </c>
      <c r="BA622" s="136">
        <f t="shared" ca="1" si="41"/>
        <v>65</v>
      </c>
      <c r="BB622" s="114" t="s">
        <v>134</v>
      </c>
      <c r="BC622" s="114" t="s">
        <v>108</v>
      </c>
      <c r="BD622" s="114"/>
      <c r="BE622" s="115" t="s">
        <v>102</v>
      </c>
      <c r="BF622" s="115" t="s">
        <v>102</v>
      </c>
      <c r="BG622" s="115" t="s">
        <v>102</v>
      </c>
      <c r="BH622" s="115" t="s">
        <v>102</v>
      </c>
      <c r="BI622" s="116"/>
      <c r="BJ622" s="117" t="s">
        <v>109</v>
      </c>
      <c r="BK622" s="117" t="s">
        <v>109</v>
      </c>
      <c r="BL622" s="83">
        <f t="shared" ca="1" si="42"/>
        <v>13</v>
      </c>
      <c r="BM622" s="83" t="s">
        <v>108</v>
      </c>
      <c r="BN622" s="83">
        <v>0</v>
      </c>
      <c r="BO622" s="83" t="s">
        <v>108</v>
      </c>
      <c r="BP622" s="83">
        <v>-1069835</v>
      </c>
      <c r="BQ622" s="83" t="s">
        <v>198</v>
      </c>
      <c r="BR622" s="83" t="s">
        <v>164</v>
      </c>
      <c r="BS622" s="83" t="s">
        <v>499</v>
      </c>
      <c r="BT622" s="83">
        <v>-1069835</v>
      </c>
      <c r="BU622" s="83" t="s">
        <v>198</v>
      </c>
      <c r="BV622" s="83" t="s">
        <v>164</v>
      </c>
      <c r="BW622" s="83" t="s">
        <v>499</v>
      </c>
      <c r="BY622" s="136">
        <v>0</v>
      </c>
      <c r="BZ622" s="136">
        <v>0</v>
      </c>
      <c r="CA622" s="136">
        <v>0</v>
      </c>
      <c r="CB622" s="136">
        <v>0</v>
      </c>
      <c r="CD622" s="136">
        <v>0</v>
      </c>
      <c r="CE622" s="136">
        <v>0</v>
      </c>
      <c r="CF622" s="136">
        <v>0</v>
      </c>
      <c r="CG622" s="136">
        <v>0</v>
      </c>
      <c r="CH622" s="136">
        <v>0</v>
      </c>
      <c r="CI622" s="136">
        <v>0</v>
      </c>
      <c r="CJ622" s="136">
        <v>0</v>
      </c>
      <c r="CK622" s="138">
        <v>0</v>
      </c>
      <c r="CL622" s="138">
        <v>0</v>
      </c>
      <c r="CM622" s="136">
        <v>0</v>
      </c>
      <c r="CN622" s="136">
        <v>0</v>
      </c>
      <c r="CO622" s="85">
        <v>43795</v>
      </c>
      <c r="CP622" s="83" t="s">
        <v>4668</v>
      </c>
      <c r="CQ622" s="83" t="s">
        <v>102</v>
      </c>
      <c r="CR622" s="83" t="s">
        <v>482</v>
      </c>
      <c r="CS622" s="83">
        <v>617</v>
      </c>
      <c r="CT622" s="83" t="s">
        <v>483</v>
      </c>
      <c r="CU622" s="83">
        <v>1</v>
      </c>
      <c r="CV622" s="83">
        <v>0</v>
      </c>
      <c r="CW622" s="83">
        <v>0</v>
      </c>
      <c r="CX622" s="83" t="s">
        <v>109</v>
      </c>
      <c r="CY622" s="83" t="s">
        <v>583</v>
      </c>
      <c r="CZ622" s="83">
        <v>0</v>
      </c>
      <c r="DA622" s="83">
        <v>0</v>
      </c>
      <c r="DB622" s="83">
        <f t="shared" si="39"/>
        <v>0</v>
      </c>
      <c r="DC622" s="83" t="s">
        <v>497</v>
      </c>
      <c r="DE622" s="136">
        <v>1</v>
      </c>
      <c r="DF622" s="136">
        <v>1</v>
      </c>
      <c r="DG622" s="215" t="s">
        <v>269</v>
      </c>
      <c r="DH622" s="136">
        <v>1</v>
      </c>
      <c r="DI622" s="136">
        <v>1</v>
      </c>
      <c r="DJ622" s="215" t="s">
        <v>269</v>
      </c>
      <c r="EE622" s="136" t="b">
        <v>1</v>
      </c>
      <c r="EF622" s="136" t="b">
        <v>1</v>
      </c>
      <c r="EG622" s="136" t="b">
        <v>1</v>
      </c>
      <c r="EH622" s="136" t="b">
        <v>1</v>
      </c>
      <c r="EL622" s="215" t="s">
        <v>269</v>
      </c>
    </row>
    <row r="623" spans="1:142" ht="60" customHeight="1" x14ac:dyDescent="0.55000000000000004">
      <c r="A623" s="83" t="s">
        <v>130</v>
      </c>
      <c r="B623" s="83" t="s">
        <v>98</v>
      </c>
      <c r="C623">
        <v>918761</v>
      </c>
      <c r="D623" t="s">
        <v>1259</v>
      </c>
      <c r="E623" t="s">
        <v>1259</v>
      </c>
      <c r="F623" s="83" t="s">
        <v>108</v>
      </c>
      <c r="G623" s="213">
        <v>40420</v>
      </c>
      <c r="H623" s="83" t="s">
        <v>102</v>
      </c>
      <c r="I623" s="213">
        <v>43150</v>
      </c>
      <c r="J623" s="83" t="s">
        <v>228</v>
      </c>
      <c r="K623" s="214">
        <v>327455401831</v>
      </c>
      <c r="L623" s="83" t="s">
        <v>126</v>
      </c>
      <c r="M623" s="213">
        <v>43601</v>
      </c>
      <c r="N623">
        <v>799497</v>
      </c>
      <c r="O623" s="145" t="s">
        <v>567</v>
      </c>
      <c r="P623" s="145" t="s">
        <v>99</v>
      </c>
      <c r="Q623" s="145" t="s">
        <v>100</v>
      </c>
      <c r="R623" s="145" t="s">
        <v>567</v>
      </c>
      <c r="V623">
        <v>4504</v>
      </c>
      <c r="W623" s="83" t="s">
        <v>1840</v>
      </c>
      <c r="X623" s="83" t="s">
        <v>103</v>
      </c>
      <c r="Y623" t="s">
        <v>2585</v>
      </c>
      <c r="Z623" s="83" t="s">
        <v>102</v>
      </c>
      <c r="AA623" s="83" t="s">
        <v>102</v>
      </c>
      <c r="AB623" t="s">
        <v>3569</v>
      </c>
      <c r="AC623" s="83" t="s">
        <v>3946</v>
      </c>
      <c r="AD623" s="83" t="s">
        <v>111</v>
      </c>
      <c r="AE623" s="83" t="s">
        <v>105</v>
      </c>
      <c r="AF623" t="s">
        <v>2585</v>
      </c>
      <c r="AG623" s="83" t="s">
        <v>102</v>
      </c>
      <c r="AH623" s="83" t="s">
        <v>102</v>
      </c>
      <c r="AI623" t="s">
        <v>3569</v>
      </c>
      <c r="AJ623" s="83" t="s">
        <v>3946</v>
      </c>
      <c r="AK623" s="83" t="s">
        <v>111</v>
      </c>
      <c r="AL623" s="83" t="s">
        <v>105</v>
      </c>
      <c r="AM623" s="87" t="s">
        <v>106</v>
      </c>
      <c r="AN623" t="s">
        <v>2585</v>
      </c>
      <c r="AO623" t="s">
        <v>3569</v>
      </c>
      <c r="AP623" s="83" t="s">
        <v>3946</v>
      </c>
      <c r="AQ623" s="83" t="s">
        <v>144</v>
      </c>
      <c r="AR623" s="87" t="s">
        <v>106</v>
      </c>
      <c r="AT623" s="83" t="s">
        <v>107</v>
      </c>
      <c r="AU623" s="146" t="s">
        <v>107</v>
      </c>
      <c r="AV623" s="146" t="s">
        <v>107</v>
      </c>
      <c r="AX623" s="110" t="s">
        <v>107</v>
      </c>
      <c r="AY623" s="111"/>
      <c r="AZ623" s="112">
        <f t="shared" ca="1" si="40"/>
        <v>7220</v>
      </c>
      <c r="BA623" s="136">
        <f t="shared" ca="1" si="41"/>
        <v>56</v>
      </c>
      <c r="BB623" s="114" t="s">
        <v>136</v>
      </c>
      <c r="BC623" s="114" t="s">
        <v>108</v>
      </c>
      <c r="BD623" s="114"/>
      <c r="BE623" s="115" t="s">
        <v>102</v>
      </c>
      <c r="BF623" s="115" t="s">
        <v>102</v>
      </c>
      <c r="BG623" s="115" t="s">
        <v>102</v>
      </c>
      <c r="BH623" s="115" t="s">
        <v>102</v>
      </c>
      <c r="BI623" s="116"/>
      <c r="BJ623" s="117" t="s">
        <v>109</v>
      </c>
      <c r="BK623" s="117" t="s">
        <v>109</v>
      </c>
      <c r="BL623" s="83">
        <f t="shared" ca="1" si="42"/>
        <v>27</v>
      </c>
      <c r="BM623" s="83" t="s">
        <v>270</v>
      </c>
      <c r="BN623" s="83">
        <v>0</v>
      </c>
      <c r="BO623" s="83" t="s">
        <v>108</v>
      </c>
      <c r="BP623" s="83">
        <v>-1071570</v>
      </c>
      <c r="BQ623" s="83" t="s">
        <v>381</v>
      </c>
      <c r="BR623" s="83" t="s">
        <v>157</v>
      </c>
      <c r="BS623" s="83" t="s">
        <v>502</v>
      </c>
      <c r="BT623" s="83">
        <v>-1071570</v>
      </c>
      <c r="BU623" s="83" t="s">
        <v>381</v>
      </c>
      <c r="BV623" s="83" t="s">
        <v>157</v>
      </c>
      <c r="BW623" s="83" t="s">
        <v>502</v>
      </c>
      <c r="BY623" s="136">
        <v>0</v>
      </c>
      <c r="BZ623" s="136">
        <v>0</v>
      </c>
      <c r="CA623" s="136">
        <v>0</v>
      </c>
      <c r="CB623" s="136">
        <v>0</v>
      </c>
      <c r="CD623" s="136">
        <v>0</v>
      </c>
      <c r="CE623" s="136">
        <v>0</v>
      </c>
      <c r="CF623" s="136">
        <v>0</v>
      </c>
      <c r="CG623" s="136">
        <v>0</v>
      </c>
      <c r="CH623" s="136">
        <v>0</v>
      </c>
      <c r="CI623" s="136">
        <v>0</v>
      </c>
      <c r="CJ623" s="136">
        <v>0</v>
      </c>
      <c r="CK623" s="138">
        <v>0</v>
      </c>
      <c r="CL623" s="138">
        <v>0</v>
      </c>
      <c r="CM623" s="136">
        <v>0</v>
      </c>
      <c r="CN623" s="136">
        <v>0</v>
      </c>
      <c r="CO623" s="85">
        <v>43796</v>
      </c>
      <c r="CP623" s="83" t="s">
        <v>4669</v>
      </c>
      <c r="CQ623" s="83" t="s">
        <v>102</v>
      </c>
      <c r="CR623" s="83" t="s">
        <v>482</v>
      </c>
      <c r="CS623" s="83">
        <v>618</v>
      </c>
      <c r="CT623" s="83" t="s">
        <v>483</v>
      </c>
      <c r="CU623" s="83">
        <v>1</v>
      </c>
      <c r="CV623" s="83">
        <v>0</v>
      </c>
      <c r="CW623" s="83">
        <v>0</v>
      </c>
      <c r="CX623" s="83" t="s">
        <v>109</v>
      </c>
      <c r="CY623" s="83" t="s">
        <v>583</v>
      </c>
      <c r="CZ623" s="83">
        <v>0</v>
      </c>
      <c r="DA623" s="83">
        <v>0</v>
      </c>
      <c r="DB623" s="83">
        <f t="shared" si="39"/>
        <v>0</v>
      </c>
      <c r="DC623" s="83" t="s">
        <v>497</v>
      </c>
      <c r="DE623" s="136">
        <v>1</v>
      </c>
      <c r="DF623" s="136">
        <v>1</v>
      </c>
      <c r="DG623" s="215" t="s">
        <v>269</v>
      </c>
      <c r="DH623" s="136">
        <v>1</v>
      </c>
      <c r="DI623" s="136">
        <v>1</v>
      </c>
      <c r="DJ623" s="215" t="s">
        <v>269</v>
      </c>
      <c r="EE623" s="136" t="b">
        <v>1</v>
      </c>
      <c r="EF623" s="136" t="b">
        <v>1</v>
      </c>
      <c r="EG623" s="136" t="b">
        <v>1</v>
      </c>
      <c r="EH623" s="136" t="b">
        <v>1</v>
      </c>
      <c r="EL623" s="215" t="s">
        <v>269</v>
      </c>
    </row>
    <row r="624" spans="1:142" ht="60" customHeight="1" x14ac:dyDescent="0.55000000000000004">
      <c r="A624" s="83" t="s">
        <v>130</v>
      </c>
      <c r="B624" s="83" t="s">
        <v>98</v>
      </c>
      <c r="C624">
        <v>948652</v>
      </c>
      <c r="D624" t="s">
        <v>1260</v>
      </c>
      <c r="E624" t="s">
        <v>1260</v>
      </c>
      <c r="F624" s="83" t="s">
        <v>108</v>
      </c>
      <c r="G624" s="213">
        <v>36533</v>
      </c>
      <c r="H624" s="83" t="s">
        <v>102</v>
      </c>
      <c r="I624" s="213">
        <v>43429</v>
      </c>
      <c r="J624" s="83" t="s">
        <v>228</v>
      </c>
      <c r="K624" s="214">
        <v>663771853982</v>
      </c>
      <c r="L624" s="83" t="s">
        <v>135</v>
      </c>
      <c r="M624" s="213">
        <v>43568</v>
      </c>
      <c r="N624">
        <v>206422</v>
      </c>
      <c r="O624" s="145" t="s">
        <v>567</v>
      </c>
      <c r="P624" s="145" t="s">
        <v>99</v>
      </c>
      <c r="Q624" s="145" t="s">
        <v>100</v>
      </c>
      <c r="R624" s="145" t="s">
        <v>567</v>
      </c>
      <c r="V624">
        <v>8556</v>
      </c>
      <c r="W624" s="83" t="s">
        <v>101</v>
      </c>
      <c r="X624" s="83" t="s">
        <v>103</v>
      </c>
      <c r="Y624" t="s">
        <v>2586</v>
      </c>
      <c r="Z624" s="83" t="s">
        <v>102</v>
      </c>
      <c r="AA624" s="83" t="s">
        <v>102</v>
      </c>
      <c r="AB624" t="s">
        <v>3570</v>
      </c>
      <c r="AC624" s="83" t="s">
        <v>3947</v>
      </c>
      <c r="AD624" s="83" t="s">
        <v>144</v>
      </c>
      <c r="AE624" s="83" t="s">
        <v>105</v>
      </c>
      <c r="AF624" t="s">
        <v>2586</v>
      </c>
      <c r="AG624" s="83" t="s">
        <v>102</v>
      </c>
      <c r="AH624" s="83" t="s">
        <v>102</v>
      </c>
      <c r="AI624" t="s">
        <v>3570</v>
      </c>
      <c r="AJ624" s="83" t="s">
        <v>3947</v>
      </c>
      <c r="AK624" s="83" t="s">
        <v>144</v>
      </c>
      <c r="AL624" s="83" t="s">
        <v>105</v>
      </c>
      <c r="AM624" s="87" t="s">
        <v>106</v>
      </c>
      <c r="AN624" t="s">
        <v>2586</v>
      </c>
      <c r="AO624" t="s">
        <v>3570</v>
      </c>
      <c r="AP624" s="83" t="s">
        <v>3947</v>
      </c>
      <c r="AQ624" s="83" t="s">
        <v>111</v>
      </c>
      <c r="AR624" s="87" t="s">
        <v>106</v>
      </c>
      <c r="AT624" s="83" t="s">
        <v>107</v>
      </c>
      <c r="AU624" s="146" t="s">
        <v>107</v>
      </c>
      <c r="AV624" s="146" t="s">
        <v>107</v>
      </c>
      <c r="AX624" s="110" t="s">
        <v>107</v>
      </c>
      <c r="AY624" s="111"/>
      <c r="AZ624" s="112">
        <f t="shared" ca="1" si="40"/>
        <v>6625</v>
      </c>
      <c r="BA624" s="136">
        <f t="shared" ca="1" si="41"/>
        <v>12</v>
      </c>
      <c r="BB624" s="114" t="s">
        <v>134</v>
      </c>
      <c r="BC624" s="114" t="s">
        <v>108</v>
      </c>
      <c r="BD624" s="114"/>
      <c r="BE624" s="115" t="s">
        <v>102</v>
      </c>
      <c r="BF624" s="115" t="s">
        <v>102</v>
      </c>
      <c r="BG624" s="115" t="s">
        <v>102</v>
      </c>
      <c r="BH624" s="115" t="s">
        <v>102</v>
      </c>
      <c r="BI624" s="116"/>
      <c r="BJ624" s="117" t="s">
        <v>109</v>
      </c>
      <c r="BK624" s="117" t="s">
        <v>109</v>
      </c>
      <c r="BL624" s="83">
        <f t="shared" ca="1" si="42"/>
        <v>68</v>
      </c>
      <c r="BM624" s="83" t="s">
        <v>108</v>
      </c>
      <c r="BN624" s="83">
        <v>0</v>
      </c>
      <c r="BO624" s="83" t="s">
        <v>108</v>
      </c>
      <c r="BP624" s="83">
        <v>-1073305</v>
      </c>
      <c r="BQ624" s="83" t="s">
        <v>312</v>
      </c>
      <c r="BR624" s="83" t="s">
        <v>153</v>
      </c>
      <c r="BS624" s="83" t="s">
        <v>499</v>
      </c>
      <c r="BT624" s="83">
        <v>-1073305</v>
      </c>
      <c r="BU624" s="83" t="s">
        <v>312</v>
      </c>
      <c r="BV624" s="83" t="s">
        <v>153</v>
      </c>
      <c r="BW624" s="83" t="s">
        <v>499</v>
      </c>
      <c r="BY624" s="136">
        <v>0</v>
      </c>
      <c r="BZ624" s="136">
        <v>0</v>
      </c>
      <c r="CA624" s="136">
        <v>0</v>
      </c>
      <c r="CB624" s="136">
        <v>0</v>
      </c>
      <c r="CD624" s="136">
        <v>0</v>
      </c>
      <c r="CE624" s="136">
        <v>0</v>
      </c>
      <c r="CF624" s="136">
        <v>0</v>
      </c>
      <c r="CG624" s="136">
        <v>0</v>
      </c>
      <c r="CH624" s="136">
        <v>0</v>
      </c>
      <c r="CI624" s="136">
        <v>0</v>
      </c>
      <c r="CJ624" s="136">
        <v>0</v>
      </c>
      <c r="CK624" s="138">
        <v>0</v>
      </c>
      <c r="CL624" s="138">
        <v>0</v>
      </c>
      <c r="CM624" s="136">
        <v>0</v>
      </c>
      <c r="CN624" s="136">
        <v>0</v>
      </c>
      <c r="CO624" s="85">
        <v>43797</v>
      </c>
      <c r="CP624" s="83" t="s">
        <v>4670</v>
      </c>
      <c r="CQ624" s="83" t="s">
        <v>102</v>
      </c>
      <c r="CR624" s="83" t="s">
        <v>482</v>
      </c>
      <c r="CS624" s="83">
        <v>619</v>
      </c>
      <c r="CT624" s="83" t="s">
        <v>483</v>
      </c>
      <c r="CU624" s="83">
        <v>1</v>
      </c>
      <c r="CV624" s="83">
        <v>0</v>
      </c>
      <c r="CW624" s="83">
        <v>0</v>
      </c>
      <c r="CX624" s="83" t="s">
        <v>109</v>
      </c>
      <c r="CY624" s="83" t="s">
        <v>583</v>
      </c>
      <c r="CZ624" s="83">
        <v>0</v>
      </c>
      <c r="DA624" s="83">
        <v>0</v>
      </c>
      <c r="DB624" s="83">
        <f t="shared" si="39"/>
        <v>0</v>
      </c>
      <c r="DC624" s="83" t="s">
        <v>497</v>
      </c>
      <c r="DE624" s="136">
        <v>1</v>
      </c>
      <c r="DF624" s="136">
        <v>1</v>
      </c>
      <c r="DG624" s="215" t="s">
        <v>269</v>
      </c>
      <c r="DH624" s="136">
        <v>1</v>
      </c>
      <c r="DI624" s="136">
        <v>1</v>
      </c>
      <c r="DJ624" s="215" t="s">
        <v>269</v>
      </c>
      <c r="EE624" s="136" t="b">
        <v>1</v>
      </c>
      <c r="EF624" s="136" t="b">
        <v>1</v>
      </c>
      <c r="EG624" s="136" t="b">
        <v>1</v>
      </c>
      <c r="EH624" s="136" t="b">
        <v>1</v>
      </c>
      <c r="EL624" s="215" t="s">
        <v>269</v>
      </c>
    </row>
    <row r="625" spans="1:142" ht="60" customHeight="1" x14ac:dyDescent="0.55000000000000004">
      <c r="A625" s="83" t="s">
        <v>130</v>
      </c>
      <c r="B625" s="83" t="s">
        <v>98</v>
      </c>
      <c r="C625">
        <v>132172</v>
      </c>
      <c r="D625" t="s">
        <v>1261</v>
      </c>
      <c r="E625" t="s">
        <v>1261</v>
      </c>
      <c r="F625" s="83" t="s">
        <v>108</v>
      </c>
      <c r="G625" s="213">
        <v>39294</v>
      </c>
      <c r="H625" s="83" t="s">
        <v>102</v>
      </c>
      <c r="I625" s="213">
        <v>43284</v>
      </c>
      <c r="J625" s="83" t="s">
        <v>228</v>
      </c>
      <c r="K625" s="214">
        <v>179982081025</v>
      </c>
      <c r="L625" s="83" t="s">
        <v>97</v>
      </c>
      <c r="M625" s="213">
        <v>43545</v>
      </c>
      <c r="N625">
        <v>128972</v>
      </c>
      <c r="O625" s="145" t="s">
        <v>567</v>
      </c>
      <c r="P625" s="145" t="s">
        <v>99</v>
      </c>
      <c r="Q625" s="145" t="s">
        <v>100</v>
      </c>
      <c r="R625" s="145" t="s">
        <v>567</v>
      </c>
      <c r="V625">
        <v>9997</v>
      </c>
      <c r="W625" s="83" t="s">
        <v>101</v>
      </c>
      <c r="X625" s="83" t="s">
        <v>103</v>
      </c>
      <c r="Y625" t="s">
        <v>2587</v>
      </c>
      <c r="Z625" s="83" t="s">
        <v>102</v>
      </c>
      <c r="AA625" s="83" t="s">
        <v>102</v>
      </c>
      <c r="AB625" t="s">
        <v>3571</v>
      </c>
      <c r="AC625" s="83" t="s">
        <v>3948</v>
      </c>
      <c r="AD625" s="83" t="s">
        <v>144</v>
      </c>
      <c r="AE625" s="83" t="s">
        <v>105</v>
      </c>
      <c r="AF625" t="s">
        <v>2587</v>
      </c>
      <c r="AG625" s="83" t="s">
        <v>102</v>
      </c>
      <c r="AH625" s="83" t="s">
        <v>102</v>
      </c>
      <c r="AI625" t="s">
        <v>3571</v>
      </c>
      <c r="AJ625" s="83" t="s">
        <v>3948</v>
      </c>
      <c r="AK625" s="83" t="s">
        <v>144</v>
      </c>
      <c r="AL625" s="83" t="s">
        <v>105</v>
      </c>
      <c r="AM625" s="87" t="s">
        <v>106</v>
      </c>
      <c r="AN625" t="s">
        <v>2587</v>
      </c>
      <c r="AO625" t="s">
        <v>3571</v>
      </c>
      <c r="AP625" s="83" t="s">
        <v>3948</v>
      </c>
      <c r="AQ625" s="83" t="s">
        <v>144</v>
      </c>
      <c r="AR625" s="87" t="s">
        <v>106</v>
      </c>
      <c r="AT625" s="83" t="s">
        <v>107</v>
      </c>
      <c r="AU625" s="146" t="s">
        <v>107</v>
      </c>
      <c r="AV625" s="146" t="s">
        <v>107</v>
      </c>
      <c r="AX625" s="110" t="s">
        <v>107</v>
      </c>
      <c r="AY625" s="111"/>
      <c r="AZ625" s="112">
        <f t="shared" ca="1" si="40"/>
        <v>4849</v>
      </c>
      <c r="BA625" s="136">
        <f t="shared" ca="1" si="41"/>
        <v>72</v>
      </c>
      <c r="BB625" s="114" t="s">
        <v>134</v>
      </c>
      <c r="BC625" s="114" t="s">
        <v>108</v>
      </c>
      <c r="BD625" s="114"/>
      <c r="BE625" s="115" t="s">
        <v>102</v>
      </c>
      <c r="BF625" s="115" t="s">
        <v>102</v>
      </c>
      <c r="BG625" s="115" t="s">
        <v>102</v>
      </c>
      <c r="BH625" s="115" t="s">
        <v>102</v>
      </c>
      <c r="BI625" s="116"/>
      <c r="BJ625" s="117" t="s">
        <v>109</v>
      </c>
      <c r="BK625" s="117" t="s">
        <v>109</v>
      </c>
      <c r="BL625" s="83">
        <f t="shared" ca="1" si="42"/>
        <v>37</v>
      </c>
      <c r="BM625" s="83" t="s">
        <v>108</v>
      </c>
      <c r="BN625" s="83">
        <v>0</v>
      </c>
      <c r="BO625" s="83" t="s">
        <v>108</v>
      </c>
      <c r="BP625" s="83">
        <v>-1075040</v>
      </c>
      <c r="BQ625" s="83" t="s">
        <v>198</v>
      </c>
      <c r="BR625" s="83" t="s">
        <v>164</v>
      </c>
      <c r="BS625" s="83" t="s">
        <v>499</v>
      </c>
      <c r="BT625" s="83">
        <v>-1075040</v>
      </c>
      <c r="BU625" s="83" t="s">
        <v>198</v>
      </c>
      <c r="BV625" s="83" t="s">
        <v>164</v>
      </c>
      <c r="BW625" s="83" t="s">
        <v>499</v>
      </c>
      <c r="BY625" s="136">
        <v>0</v>
      </c>
      <c r="BZ625" s="136">
        <v>0</v>
      </c>
      <c r="CA625" s="136">
        <v>0</v>
      </c>
      <c r="CB625" s="136">
        <v>0</v>
      </c>
      <c r="CD625" s="136">
        <v>0</v>
      </c>
      <c r="CE625" s="136">
        <v>0</v>
      </c>
      <c r="CF625" s="136">
        <v>0</v>
      </c>
      <c r="CG625" s="136">
        <v>0</v>
      </c>
      <c r="CH625" s="136">
        <v>0</v>
      </c>
      <c r="CI625" s="136">
        <v>0</v>
      </c>
      <c r="CJ625" s="136">
        <v>0</v>
      </c>
      <c r="CK625" s="138">
        <v>0</v>
      </c>
      <c r="CL625" s="138">
        <v>0</v>
      </c>
      <c r="CM625" s="136">
        <v>0</v>
      </c>
      <c r="CN625" s="136">
        <v>0</v>
      </c>
      <c r="CO625" s="85">
        <v>43798</v>
      </c>
      <c r="CP625" s="83" t="s">
        <v>4671</v>
      </c>
      <c r="CQ625" s="83" t="s">
        <v>102</v>
      </c>
      <c r="CR625" s="83" t="s">
        <v>482</v>
      </c>
      <c r="CS625" s="83">
        <v>620</v>
      </c>
      <c r="CT625" s="83" t="s">
        <v>483</v>
      </c>
      <c r="CU625" s="83">
        <v>1</v>
      </c>
      <c r="CV625" s="83">
        <v>0</v>
      </c>
      <c r="CW625" s="83">
        <v>0</v>
      </c>
      <c r="CX625" s="83" t="s">
        <v>109</v>
      </c>
      <c r="CY625" s="83" t="s">
        <v>583</v>
      </c>
      <c r="CZ625" s="83">
        <v>0</v>
      </c>
      <c r="DA625" s="83">
        <v>0</v>
      </c>
      <c r="DB625" s="83">
        <f t="shared" si="39"/>
        <v>0</v>
      </c>
      <c r="DC625" s="83" t="s">
        <v>497</v>
      </c>
      <c r="DE625" s="136">
        <v>1</v>
      </c>
      <c r="DF625" s="136">
        <v>1</v>
      </c>
      <c r="DG625" s="215" t="s">
        <v>269</v>
      </c>
      <c r="DH625" s="136">
        <v>1</v>
      </c>
      <c r="DI625" s="136">
        <v>1</v>
      </c>
      <c r="DJ625" s="215" t="s">
        <v>269</v>
      </c>
      <c r="EE625" s="136" t="b">
        <v>1</v>
      </c>
      <c r="EF625" s="136" t="b">
        <v>1</v>
      </c>
      <c r="EG625" s="136" t="b">
        <v>1</v>
      </c>
      <c r="EH625" s="136" t="b">
        <v>1</v>
      </c>
      <c r="EL625" s="215" t="s">
        <v>269</v>
      </c>
    </row>
    <row r="626" spans="1:142" ht="60" customHeight="1" x14ac:dyDescent="0.55000000000000004">
      <c r="A626" s="83" t="s">
        <v>130</v>
      </c>
      <c r="B626" s="83" t="s">
        <v>98</v>
      </c>
      <c r="C626">
        <v>258574</v>
      </c>
      <c r="D626" t="s">
        <v>1262</v>
      </c>
      <c r="E626" t="s">
        <v>1262</v>
      </c>
      <c r="F626" s="83" t="s">
        <v>108</v>
      </c>
      <c r="G626" s="213">
        <v>30069</v>
      </c>
      <c r="H626" s="83" t="s">
        <v>102</v>
      </c>
      <c r="I626" s="213">
        <v>43413</v>
      </c>
      <c r="J626" s="83" t="s">
        <v>228</v>
      </c>
      <c r="K626" s="214">
        <v>518536516993</v>
      </c>
      <c r="L626" s="83" t="s">
        <v>135</v>
      </c>
      <c r="M626" s="213">
        <v>43488</v>
      </c>
      <c r="N626">
        <v>424394</v>
      </c>
      <c r="O626" s="145" t="s">
        <v>567</v>
      </c>
      <c r="P626" s="145" t="s">
        <v>99</v>
      </c>
      <c r="Q626" s="145" t="s">
        <v>100</v>
      </c>
      <c r="R626" s="145" t="s">
        <v>567</v>
      </c>
      <c r="V626">
        <v>6547</v>
      </c>
      <c r="W626" s="83" t="s">
        <v>1841</v>
      </c>
      <c r="X626" s="83" t="s">
        <v>103</v>
      </c>
      <c r="Y626" t="s">
        <v>2588</v>
      </c>
      <c r="Z626" s="83" t="s">
        <v>102</v>
      </c>
      <c r="AA626" s="83" t="s">
        <v>102</v>
      </c>
      <c r="AB626" t="s">
        <v>3572</v>
      </c>
      <c r="AC626" s="83" t="s">
        <v>3949</v>
      </c>
      <c r="AD626" s="83" t="s">
        <v>111</v>
      </c>
      <c r="AE626" s="83" t="s">
        <v>105</v>
      </c>
      <c r="AF626" t="s">
        <v>2588</v>
      </c>
      <c r="AG626" s="83" t="s">
        <v>102</v>
      </c>
      <c r="AH626" s="83" t="s">
        <v>102</v>
      </c>
      <c r="AI626" t="s">
        <v>3572</v>
      </c>
      <c r="AJ626" s="83" t="s">
        <v>3949</v>
      </c>
      <c r="AK626" s="83" t="s">
        <v>111</v>
      </c>
      <c r="AL626" s="83" t="s">
        <v>105</v>
      </c>
      <c r="AM626" s="87" t="s">
        <v>106</v>
      </c>
      <c r="AN626" t="s">
        <v>2588</v>
      </c>
      <c r="AO626" t="s">
        <v>3572</v>
      </c>
      <c r="AP626" s="83" t="s">
        <v>3949</v>
      </c>
      <c r="AQ626" s="83" t="s">
        <v>144</v>
      </c>
      <c r="AR626" s="87" t="s">
        <v>106</v>
      </c>
      <c r="AT626" s="83" t="s">
        <v>107</v>
      </c>
      <c r="AU626" s="146" t="s">
        <v>107</v>
      </c>
      <c r="AV626" s="146" t="s">
        <v>107</v>
      </c>
      <c r="AX626" s="110" t="s">
        <v>107</v>
      </c>
      <c r="AY626" s="111"/>
      <c r="AZ626" s="112">
        <f t="shared" ca="1" si="40"/>
        <v>9229</v>
      </c>
      <c r="BA626" s="136">
        <f t="shared" ca="1" si="41"/>
        <v>63</v>
      </c>
      <c r="BB626" s="114" t="s">
        <v>136</v>
      </c>
      <c r="BC626" s="114" t="s">
        <v>108</v>
      </c>
      <c r="BD626" s="114"/>
      <c r="BE626" s="115" t="s">
        <v>102</v>
      </c>
      <c r="BF626" s="115" t="s">
        <v>102</v>
      </c>
      <c r="BG626" s="115" t="s">
        <v>102</v>
      </c>
      <c r="BH626" s="115" t="s">
        <v>102</v>
      </c>
      <c r="BI626" s="116"/>
      <c r="BJ626" s="117" t="s">
        <v>109</v>
      </c>
      <c r="BK626" s="117" t="s">
        <v>109</v>
      </c>
      <c r="BL626" s="83">
        <f t="shared" ca="1" si="42"/>
        <v>52</v>
      </c>
      <c r="BM626" s="83" t="s">
        <v>270</v>
      </c>
      <c r="BN626" s="83">
        <v>0</v>
      </c>
      <c r="BO626" s="83" t="s">
        <v>108</v>
      </c>
      <c r="BP626" s="83">
        <v>-1076775</v>
      </c>
      <c r="BQ626" s="83" t="s">
        <v>381</v>
      </c>
      <c r="BR626" s="83" t="s">
        <v>157</v>
      </c>
      <c r="BS626" s="83" t="s">
        <v>502</v>
      </c>
      <c r="BT626" s="83">
        <v>-1076775</v>
      </c>
      <c r="BU626" s="83" t="s">
        <v>381</v>
      </c>
      <c r="BV626" s="83" t="s">
        <v>157</v>
      </c>
      <c r="BW626" s="83" t="s">
        <v>502</v>
      </c>
      <c r="BY626" s="136">
        <v>0</v>
      </c>
      <c r="BZ626" s="136">
        <v>0</v>
      </c>
      <c r="CA626" s="136">
        <v>0</v>
      </c>
      <c r="CB626" s="136">
        <v>0</v>
      </c>
      <c r="CD626" s="136">
        <v>0</v>
      </c>
      <c r="CE626" s="136">
        <v>0</v>
      </c>
      <c r="CF626" s="136">
        <v>0</v>
      </c>
      <c r="CG626" s="136">
        <v>0</v>
      </c>
      <c r="CH626" s="136">
        <v>0</v>
      </c>
      <c r="CI626" s="136">
        <v>0</v>
      </c>
      <c r="CJ626" s="136">
        <v>0</v>
      </c>
      <c r="CK626" s="138">
        <v>0</v>
      </c>
      <c r="CL626" s="138">
        <v>0</v>
      </c>
      <c r="CM626" s="136">
        <v>0</v>
      </c>
      <c r="CN626" s="136">
        <v>0</v>
      </c>
      <c r="CO626" s="85">
        <v>43799</v>
      </c>
      <c r="CP626" s="83" t="s">
        <v>4672</v>
      </c>
      <c r="CQ626" s="83" t="s">
        <v>102</v>
      </c>
      <c r="CR626" s="83" t="s">
        <v>482</v>
      </c>
      <c r="CS626" s="83">
        <v>621</v>
      </c>
      <c r="CT626" s="83" t="s">
        <v>483</v>
      </c>
      <c r="CU626" s="83">
        <v>1</v>
      </c>
      <c r="CV626" s="83">
        <v>0</v>
      </c>
      <c r="CW626" s="83">
        <v>0</v>
      </c>
      <c r="CX626" s="83" t="s">
        <v>109</v>
      </c>
      <c r="CY626" s="83" t="s">
        <v>583</v>
      </c>
      <c r="CZ626" s="83">
        <v>0</v>
      </c>
      <c r="DA626" s="83">
        <v>0</v>
      </c>
      <c r="DB626" s="83">
        <f t="shared" si="39"/>
        <v>0</v>
      </c>
      <c r="DC626" s="83" t="s">
        <v>497</v>
      </c>
      <c r="DE626" s="136">
        <v>1</v>
      </c>
      <c r="DF626" s="136">
        <v>1</v>
      </c>
      <c r="DG626" s="215" t="s">
        <v>269</v>
      </c>
      <c r="DH626" s="136">
        <v>1</v>
      </c>
      <c r="DI626" s="136">
        <v>1</v>
      </c>
      <c r="DJ626" s="215" t="s">
        <v>269</v>
      </c>
      <c r="EE626" s="136" t="b">
        <v>1</v>
      </c>
      <c r="EF626" s="136" t="b">
        <v>1</v>
      </c>
      <c r="EG626" s="136" t="b">
        <v>1</v>
      </c>
      <c r="EH626" s="136" t="b">
        <v>1</v>
      </c>
      <c r="EL626" s="215" t="s">
        <v>269</v>
      </c>
    </row>
    <row r="627" spans="1:142" ht="60" customHeight="1" x14ac:dyDescent="0.55000000000000004">
      <c r="A627" s="83" t="s">
        <v>130</v>
      </c>
      <c r="B627" s="83" t="s">
        <v>98</v>
      </c>
      <c r="C627">
        <v>713346</v>
      </c>
      <c r="D627" t="s">
        <v>1263</v>
      </c>
      <c r="E627" t="s">
        <v>1263</v>
      </c>
      <c r="F627" s="83" t="s">
        <v>108</v>
      </c>
      <c r="G627" s="213">
        <v>38133</v>
      </c>
      <c r="H627" s="83" t="s">
        <v>102</v>
      </c>
      <c r="I627" s="213">
        <v>43284</v>
      </c>
      <c r="J627" s="83" t="s">
        <v>228</v>
      </c>
      <c r="K627" s="214">
        <v>872502483533</v>
      </c>
      <c r="L627" s="83" t="s">
        <v>97</v>
      </c>
      <c r="M627" s="213">
        <v>43576</v>
      </c>
      <c r="N627">
        <v>905192</v>
      </c>
      <c r="O627" s="145" t="s">
        <v>567</v>
      </c>
      <c r="P627" s="145" t="s">
        <v>99</v>
      </c>
      <c r="Q627" s="145" t="s">
        <v>100</v>
      </c>
      <c r="R627" s="145" t="s">
        <v>567</v>
      </c>
      <c r="V627">
        <v>9996</v>
      </c>
      <c r="W627" s="83" t="s">
        <v>101</v>
      </c>
      <c r="X627" s="83" t="s">
        <v>103</v>
      </c>
      <c r="Y627" t="s">
        <v>2589</v>
      </c>
      <c r="Z627" s="83" t="s">
        <v>102</v>
      </c>
      <c r="AA627" s="83" t="s">
        <v>102</v>
      </c>
      <c r="AB627" t="s">
        <v>3573</v>
      </c>
      <c r="AC627" s="83" t="s">
        <v>3950</v>
      </c>
      <c r="AD627" s="83" t="s">
        <v>144</v>
      </c>
      <c r="AE627" s="83" t="s">
        <v>105</v>
      </c>
      <c r="AF627" t="s">
        <v>2589</v>
      </c>
      <c r="AG627" s="83" t="s">
        <v>102</v>
      </c>
      <c r="AH627" s="83" t="s">
        <v>102</v>
      </c>
      <c r="AI627" t="s">
        <v>3573</v>
      </c>
      <c r="AJ627" s="83" t="s">
        <v>3950</v>
      </c>
      <c r="AK627" s="83" t="s">
        <v>144</v>
      </c>
      <c r="AL627" s="83" t="s">
        <v>105</v>
      </c>
      <c r="AM627" s="87" t="s">
        <v>106</v>
      </c>
      <c r="AN627" t="s">
        <v>2589</v>
      </c>
      <c r="AO627" t="s">
        <v>3573</v>
      </c>
      <c r="AP627" s="83" t="s">
        <v>3950</v>
      </c>
      <c r="AQ627" s="83" t="s">
        <v>111</v>
      </c>
      <c r="AR627" s="87" t="s">
        <v>106</v>
      </c>
      <c r="AT627" s="83" t="s">
        <v>107</v>
      </c>
      <c r="AU627" s="146" t="s">
        <v>107</v>
      </c>
      <c r="AV627" s="146" t="s">
        <v>107</v>
      </c>
      <c r="AX627" s="110" t="s">
        <v>107</v>
      </c>
      <c r="AY627" s="111"/>
      <c r="AZ627" s="112">
        <f t="shared" ca="1" si="40"/>
        <v>5455</v>
      </c>
      <c r="BA627" s="136">
        <f t="shared" ca="1" si="41"/>
        <v>4</v>
      </c>
      <c r="BB627" s="114" t="s">
        <v>134</v>
      </c>
      <c r="BC627" s="114" t="s">
        <v>108</v>
      </c>
      <c r="BD627" s="114"/>
      <c r="BE627" s="115" t="s">
        <v>102</v>
      </c>
      <c r="BF627" s="115" t="s">
        <v>102</v>
      </c>
      <c r="BG627" s="115" t="s">
        <v>102</v>
      </c>
      <c r="BH627" s="115" t="s">
        <v>102</v>
      </c>
      <c r="BI627" s="116"/>
      <c r="BJ627" s="117" t="s">
        <v>109</v>
      </c>
      <c r="BK627" s="117" t="s">
        <v>109</v>
      </c>
      <c r="BL627" s="83">
        <f t="shared" ca="1" si="42"/>
        <v>58</v>
      </c>
      <c r="BM627" s="83" t="s">
        <v>108</v>
      </c>
      <c r="BN627" s="83">
        <v>0</v>
      </c>
      <c r="BO627" s="83" t="s">
        <v>108</v>
      </c>
      <c r="BP627" s="83">
        <v>-1078510</v>
      </c>
      <c r="BQ627" s="83" t="s">
        <v>312</v>
      </c>
      <c r="BR627" s="83" t="s">
        <v>153</v>
      </c>
      <c r="BS627" s="83" t="s">
        <v>499</v>
      </c>
      <c r="BT627" s="83">
        <v>-1078510</v>
      </c>
      <c r="BU627" s="83" t="s">
        <v>312</v>
      </c>
      <c r="BV627" s="83" t="s">
        <v>153</v>
      </c>
      <c r="BW627" s="83" t="s">
        <v>499</v>
      </c>
      <c r="BY627" s="136">
        <v>0</v>
      </c>
      <c r="BZ627" s="136">
        <v>0</v>
      </c>
      <c r="CA627" s="136">
        <v>0</v>
      </c>
      <c r="CB627" s="136">
        <v>0</v>
      </c>
      <c r="CD627" s="136">
        <v>0</v>
      </c>
      <c r="CE627" s="136">
        <v>0</v>
      </c>
      <c r="CF627" s="136">
        <v>0</v>
      </c>
      <c r="CG627" s="136">
        <v>0</v>
      </c>
      <c r="CH627" s="136">
        <v>0</v>
      </c>
      <c r="CI627" s="136">
        <v>0</v>
      </c>
      <c r="CJ627" s="136">
        <v>0</v>
      </c>
      <c r="CK627" s="138">
        <v>0</v>
      </c>
      <c r="CL627" s="138">
        <v>0</v>
      </c>
      <c r="CM627" s="136">
        <v>0</v>
      </c>
      <c r="CN627" s="136">
        <v>0</v>
      </c>
      <c r="CO627" s="85">
        <v>43800</v>
      </c>
      <c r="CP627" s="83" t="s">
        <v>4673</v>
      </c>
      <c r="CQ627" s="83" t="s">
        <v>102</v>
      </c>
      <c r="CR627" s="83" t="s">
        <v>482</v>
      </c>
      <c r="CS627" s="83">
        <v>622</v>
      </c>
      <c r="CT627" s="83" t="s">
        <v>483</v>
      </c>
      <c r="CU627" s="83">
        <v>1</v>
      </c>
      <c r="CV627" s="83">
        <v>0</v>
      </c>
      <c r="CW627" s="83">
        <v>0</v>
      </c>
      <c r="CX627" s="83" t="s">
        <v>109</v>
      </c>
      <c r="CY627" s="83" t="s">
        <v>583</v>
      </c>
      <c r="CZ627" s="83">
        <v>0</v>
      </c>
      <c r="DA627" s="83">
        <v>0</v>
      </c>
      <c r="DB627" s="83">
        <f t="shared" si="39"/>
        <v>0</v>
      </c>
      <c r="DC627" s="83" t="s">
        <v>497</v>
      </c>
      <c r="DE627" s="136">
        <v>1</v>
      </c>
      <c r="DF627" s="136">
        <v>1</v>
      </c>
      <c r="DG627" s="215" t="s">
        <v>269</v>
      </c>
      <c r="DH627" s="136">
        <v>1</v>
      </c>
      <c r="DI627" s="136">
        <v>1</v>
      </c>
      <c r="DJ627" s="215" t="s">
        <v>269</v>
      </c>
      <c r="EE627" s="136" t="b">
        <v>1</v>
      </c>
      <c r="EF627" s="136" t="b">
        <v>1</v>
      </c>
      <c r="EG627" s="136" t="b">
        <v>1</v>
      </c>
      <c r="EH627" s="136" t="b">
        <v>1</v>
      </c>
      <c r="EL627" s="215" t="s">
        <v>269</v>
      </c>
    </row>
    <row r="628" spans="1:142" ht="60" customHeight="1" x14ac:dyDescent="0.55000000000000004">
      <c r="A628" s="83" t="s">
        <v>130</v>
      </c>
      <c r="B628" s="83" t="s">
        <v>98</v>
      </c>
      <c r="C628">
        <v>825284</v>
      </c>
      <c r="D628" t="s">
        <v>1264</v>
      </c>
      <c r="E628" t="s">
        <v>1264</v>
      </c>
      <c r="F628" s="83" t="s">
        <v>108</v>
      </c>
      <c r="G628" s="213">
        <v>30828</v>
      </c>
      <c r="H628" s="83" t="s">
        <v>102</v>
      </c>
      <c r="I628" s="213">
        <v>43266</v>
      </c>
      <c r="J628" s="83" t="s">
        <v>228</v>
      </c>
      <c r="K628" s="214">
        <v>270827184385</v>
      </c>
      <c r="L628" s="83" t="s">
        <v>126</v>
      </c>
      <c r="M628" s="213">
        <v>43563</v>
      </c>
      <c r="N628">
        <v>564812</v>
      </c>
      <c r="O628" s="145" t="s">
        <v>567</v>
      </c>
      <c r="P628" s="145" t="s">
        <v>99</v>
      </c>
      <c r="Q628" s="145" t="s">
        <v>100</v>
      </c>
      <c r="R628" s="145" t="s">
        <v>567</v>
      </c>
      <c r="V628">
        <v>1620</v>
      </c>
      <c r="W628" s="83" t="s">
        <v>101</v>
      </c>
      <c r="X628" s="83" t="s">
        <v>103</v>
      </c>
      <c r="Y628" t="s">
        <v>2590</v>
      </c>
      <c r="Z628" s="83" t="s">
        <v>102</v>
      </c>
      <c r="AA628" s="83" t="s">
        <v>102</v>
      </c>
      <c r="AB628" t="s">
        <v>3574</v>
      </c>
      <c r="AC628" s="83" t="s">
        <v>3951</v>
      </c>
      <c r="AD628" s="83" t="s">
        <v>144</v>
      </c>
      <c r="AE628" s="83" t="s">
        <v>105</v>
      </c>
      <c r="AF628" t="s">
        <v>2590</v>
      </c>
      <c r="AG628" s="83" t="s">
        <v>102</v>
      </c>
      <c r="AH628" s="83" t="s">
        <v>102</v>
      </c>
      <c r="AI628" t="s">
        <v>3574</v>
      </c>
      <c r="AJ628" s="83" t="s">
        <v>3951</v>
      </c>
      <c r="AK628" s="83" t="s">
        <v>144</v>
      </c>
      <c r="AL628" s="83" t="s">
        <v>105</v>
      </c>
      <c r="AM628" s="87" t="s">
        <v>106</v>
      </c>
      <c r="AN628" t="s">
        <v>2590</v>
      </c>
      <c r="AO628" t="s">
        <v>3574</v>
      </c>
      <c r="AP628" s="83" t="s">
        <v>3951</v>
      </c>
      <c r="AQ628" s="83" t="s">
        <v>144</v>
      </c>
      <c r="AR628" s="87" t="s">
        <v>106</v>
      </c>
      <c r="AT628" s="83" t="s">
        <v>107</v>
      </c>
      <c r="AU628" s="146" t="s">
        <v>107</v>
      </c>
      <c r="AV628" s="146" t="s">
        <v>107</v>
      </c>
      <c r="AX628" s="110" t="s">
        <v>107</v>
      </c>
      <c r="AY628" s="111"/>
      <c r="AZ628" s="112">
        <f t="shared" ca="1" si="40"/>
        <v>1486</v>
      </c>
      <c r="BA628" s="136">
        <f t="shared" ca="1" si="41"/>
        <v>83</v>
      </c>
      <c r="BB628" s="114" t="s">
        <v>134</v>
      </c>
      <c r="BC628" s="114" t="s">
        <v>108</v>
      </c>
      <c r="BD628" s="114"/>
      <c r="BE628" s="115" t="s">
        <v>102</v>
      </c>
      <c r="BF628" s="115" t="s">
        <v>102</v>
      </c>
      <c r="BG628" s="115" t="s">
        <v>102</v>
      </c>
      <c r="BH628" s="115" t="s">
        <v>102</v>
      </c>
      <c r="BI628" s="116"/>
      <c r="BJ628" s="117" t="s">
        <v>109</v>
      </c>
      <c r="BK628" s="117" t="s">
        <v>109</v>
      </c>
      <c r="BL628" s="83">
        <f t="shared" ca="1" si="42"/>
        <v>17</v>
      </c>
      <c r="BM628" s="83" t="s">
        <v>108</v>
      </c>
      <c r="BN628" s="83">
        <v>0</v>
      </c>
      <c r="BO628" s="83" t="s">
        <v>108</v>
      </c>
      <c r="BP628" s="83">
        <v>-1080245</v>
      </c>
      <c r="BQ628" s="83" t="s">
        <v>198</v>
      </c>
      <c r="BR628" s="83" t="s">
        <v>164</v>
      </c>
      <c r="BS628" s="83" t="s">
        <v>499</v>
      </c>
      <c r="BT628" s="83">
        <v>-1080245</v>
      </c>
      <c r="BU628" s="83" t="s">
        <v>198</v>
      </c>
      <c r="BV628" s="83" t="s">
        <v>164</v>
      </c>
      <c r="BW628" s="83" t="s">
        <v>499</v>
      </c>
      <c r="BY628" s="136">
        <v>0</v>
      </c>
      <c r="BZ628" s="136">
        <v>0</v>
      </c>
      <c r="CA628" s="136">
        <v>0</v>
      </c>
      <c r="CB628" s="136">
        <v>0</v>
      </c>
      <c r="CD628" s="136">
        <v>0</v>
      </c>
      <c r="CE628" s="136">
        <v>0</v>
      </c>
      <c r="CF628" s="136">
        <v>0</v>
      </c>
      <c r="CG628" s="136">
        <v>0</v>
      </c>
      <c r="CH628" s="136">
        <v>0</v>
      </c>
      <c r="CI628" s="136">
        <v>0</v>
      </c>
      <c r="CJ628" s="136">
        <v>0</v>
      </c>
      <c r="CK628" s="138">
        <v>0</v>
      </c>
      <c r="CL628" s="138">
        <v>0</v>
      </c>
      <c r="CM628" s="136">
        <v>0</v>
      </c>
      <c r="CN628" s="136">
        <v>0</v>
      </c>
      <c r="CO628" s="85">
        <v>43801</v>
      </c>
      <c r="CP628" s="83" t="s">
        <v>4674</v>
      </c>
      <c r="CQ628" s="83" t="s">
        <v>102</v>
      </c>
      <c r="CR628" s="83" t="s">
        <v>482</v>
      </c>
      <c r="CS628" s="83">
        <v>623</v>
      </c>
      <c r="CT628" s="83" t="s">
        <v>483</v>
      </c>
      <c r="CU628" s="83">
        <v>1</v>
      </c>
      <c r="CV628" s="83">
        <v>0</v>
      </c>
      <c r="CW628" s="83">
        <v>0</v>
      </c>
      <c r="CX628" s="83" t="s">
        <v>109</v>
      </c>
      <c r="CY628" s="83" t="s">
        <v>583</v>
      </c>
      <c r="CZ628" s="83">
        <v>0</v>
      </c>
      <c r="DA628" s="83">
        <v>0</v>
      </c>
      <c r="DB628" s="83">
        <f t="shared" si="39"/>
        <v>0</v>
      </c>
      <c r="DC628" s="83" t="s">
        <v>497</v>
      </c>
      <c r="DE628" s="136">
        <v>1</v>
      </c>
      <c r="DF628" s="136">
        <v>1</v>
      </c>
      <c r="DG628" s="215" t="s">
        <v>269</v>
      </c>
      <c r="DH628" s="136">
        <v>1</v>
      </c>
      <c r="DI628" s="136">
        <v>1</v>
      </c>
      <c r="DJ628" s="215" t="s">
        <v>269</v>
      </c>
      <c r="EE628" s="136" t="b">
        <v>1</v>
      </c>
      <c r="EF628" s="136" t="b">
        <v>1</v>
      </c>
      <c r="EG628" s="136" t="b">
        <v>1</v>
      </c>
      <c r="EH628" s="136" t="b">
        <v>1</v>
      </c>
      <c r="EL628" s="215" t="s">
        <v>269</v>
      </c>
    </row>
    <row r="629" spans="1:142" ht="60" customHeight="1" x14ac:dyDescent="0.55000000000000004">
      <c r="A629" s="83" t="s">
        <v>130</v>
      </c>
      <c r="B629" s="83" t="s">
        <v>98</v>
      </c>
      <c r="C629">
        <v>853399</v>
      </c>
      <c r="D629" t="s">
        <v>1265</v>
      </c>
      <c r="E629" t="s">
        <v>1265</v>
      </c>
      <c r="F629" s="83" t="s">
        <v>108</v>
      </c>
      <c r="G629" s="213">
        <v>35749</v>
      </c>
      <c r="H629" s="83" t="s">
        <v>102</v>
      </c>
      <c r="I629" s="213">
        <v>43189</v>
      </c>
      <c r="J629" s="83" t="s">
        <v>228</v>
      </c>
      <c r="K629" s="214">
        <v>682531610356</v>
      </c>
      <c r="L629" s="83" t="s">
        <v>135</v>
      </c>
      <c r="M629" s="213">
        <v>43699</v>
      </c>
      <c r="N629">
        <v>239463</v>
      </c>
      <c r="O629" s="145" t="s">
        <v>567</v>
      </c>
      <c r="P629" s="145" t="s">
        <v>99</v>
      </c>
      <c r="Q629" s="145" t="s">
        <v>100</v>
      </c>
      <c r="R629" s="145" t="s">
        <v>567</v>
      </c>
      <c r="V629">
        <v>6505</v>
      </c>
      <c r="W629" s="83" t="s">
        <v>1842</v>
      </c>
      <c r="X629" s="83" t="s">
        <v>103</v>
      </c>
      <c r="Y629" t="s">
        <v>2591</v>
      </c>
      <c r="Z629" s="83" t="s">
        <v>102</v>
      </c>
      <c r="AA629" s="83" t="s">
        <v>102</v>
      </c>
      <c r="AB629" t="s">
        <v>3575</v>
      </c>
      <c r="AC629" s="83" t="s">
        <v>3952</v>
      </c>
      <c r="AD629" s="83" t="s">
        <v>111</v>
      </c>
      <c r="AE629" s="83" t="s">
        <v>105</v>
      </c>
      <c r="AF629" t="s">
        <v>2591</v>
      </c>
      <c r="AG629" s="83" t="s">
        <v>102</v>
      </c>
      <c r="AH629" s="83" t="s">
        <v>102</v>
      </c>
      <c r="AI629" t="s">
        <v>3575</v>
      </c>
      <c r="AJ629" s="83" t="s">
        <v>3952</v>
      </c>
      <c r="AK629" s="83" t="s">
        <v>111</v>
      </c>
      <c r="AL629" s="83" t="s">
        <v>105</v>
      </c>
      <c r="AM629" s="87" t="s">
        <v>106</v>
      </c>
      <c r="AN629" t="s">
        <v>2591</v>
      </c>
      <c r="AO629" t="s">
        <v>3575</v>
      </c>
      <c r="AP629" s="83" t="s">
        <v>3952</v>
      </c>
      <c r="AQ629" s="83" t="s">
        <v>144</v>
      </c>
      <c r="AR629" s="87" t="s">
        <v>106</v>
      </c>
      <c r="AT629" s="83" t="s">
        <v>107</v>
      </c>
      <c r="AU629" s="146" t="s">
        <v>107</v>
      </c>
      <c r="AV629" s="146" t="s">
        <v>107</v>
      </c>
      <c r="AX629" s="110" t="s">
        <v>107</v>
      </c>
      <c r="AY629" s="111"/>
      <c r="AZ629" s="112">
        <f t="shared" ca="1" si="40"/>
        <v>9228</v>
      </c>
      <c r="BA629" s="136">
        <f t="shared" ca="1" si="41"/>
        <v>52</v>
      </c>
      <c r="BB629" s="114" t="s">
        <v>136</v>
      </c>
      <c r="BC629" s="114" t="s">
        <v>108</v>
      </c>
      <c r="BD629" s="114"/>
      <c r="BE629" s="115" t="s">
        <v>102</v>
      </c>
      <c r="BF629" s="115" t="s">
        <v>102</v>
      </c>
      <c r="BG629" s="115" t="s">
        <v>102</v>
      </c>
      <c r="BH629" s="115" t="s">
        <v>102</v>
      </c>
      <c r="BI629" s="116"/>
      <c r="BJ629" s="117" t="s">
        <v>109</v>
      </c>
      <c r="BK629" s="117" t="s">
        <v>109</v>
      </c>
      <c r="BL629" s="83">
        <f t="shared" ca="1" si="42"/>
        <v>21</v>
      </c>
      <c r="BM629" s="83" t="s">
        <v>270</v>
      </c>
      <c r="BN629" s="83">
        <v>0</v>
      </c>
      <c r="BO629" s="83" t="s">
        <v>108</v>
      </c>
      <c r="BP629" s="83">
        <v>-1081980</v>
      </c>
      <c r="BQ629" s="83" t="s">
        <v>381</v>
      </c>
      <c r="BR629" s="83" t="s">
        <v>157</v>
      </c>
      <c r="BS629" s="83" t="s">
        <v>502</v>
      </c>
      <c r="BT629" s="83">
        <v>-1081980</v>
      </c>
      <c r="BU629" s="83" t="s">
        <v>381</v>
      </c>
      <c r="BV629" s="83" t="s">
        <v>157</v>
      </c>
      <c r="BW629" s="83" t="s">
        <v>502</v>
      </c>
      <c r="BY629" s="136">
        <v>0</v>
      </c>
      <c r="BZ629" s="136">
        <v>0</v>
      </c>
      <c r="CA629" s="136">
        <v>0</v>
      </c>
      <c r="CB629" s="136">
        <v>0</v>
      </c>
      <c r="CD629" s="136">
        <v>0</v>
      </c>
      <c r="CE629" s="136">
        <v>0</v>
      </c>
      <c r="CF629" s="136">
        <v>0</v>
      </c>
      <c r="CG629" s="136">
        <v>0</v>
      </c>
      <c r="CH629" s="136">
        <v>0</v>
      </c>
      <c r="CI629" s="136">
        <v>0</v>
      </c>
      <c r="CJ629" s="136">
        <v>0</v>
      </c>
      <c r="CK629" s="138">
        <v>0</v>
      </c>
      <c r="CL629" s="138">
        <v>0</v>
      </c>
      <c r="CM629" s="136">
        <v>0</v>
      </c>
      <c r="CN629" s="136">
        <v>0</v>
      </c>
      <c r="CO629" s="85">
        <v>43802</v>
      </c>
      <c r="CP629" s="83" t="s">
        <v>4675</v>
      </c>
      <c r="CQ629" s="83" t="s">
        <v>102</v>
      </c>
      <c r="CR629" s="83" t="s">
        <v>482</v>
      </c>
      <c r="CS629" s="83">
        <v>624</v>
      </c>
      <c r="CT629" s="83" t="s">
        <v>483</v>
      </c>
      <c r="CU629" s="83">
        <v>1</v>
      </c>
      <c r="CV629" s="83">
        <v>0</v>
      </c>
      <c r="CW629" s="83">
        <v>0</v>
      </c>
      <c r="CX629" s="83" t="s">
        <v>109</v>
      </c>
      <c r="CY629" s="83" t="s">
        <v>583</v>
      </c>
      <c r="CZ629" s="83">
        <v>0</v>
      </c>
      <c r="DA629" s="83">
        <v>0</v>
      </c>
      <c r="DB629" s="83">
        <f t="shared" si="39"/>
        <v>0</v>
      </c>
      <c r="DC629" s="83" t="s">
        <v>497</v>
      </c>
      <c r="DE629" s="136">
        <v>1</v>
      </c>
      <c r="DF629" s="136">
        <v>1</v>
      </c>
      <c r="DG629" s="215" t="s">
        <v>269</v>
      </c>
      <c r="DH629" s="136">
        <v>1</v>
      </c>
      <c r="DI629" s="136">
        <v>1</v>
      </c>
      <c r="DJ629" s="215" t="s">
        <v>269</v>
      </c>
      <c r="EE629" s="136" t="b">
        <v>1</v>
      </c>
      <c r="EF629" s="136" t="b">
        <v>1</v>
      </c>
      <c r="EG629" s="136" t="b">
        <v>1</v>
      </c>
      <c r="EH629" s="136" t="b">
        <v>1</v>
      </c>
      <c r="EL629" s="215" t="s">
        <v>269</v>
      </c>
    </row>
    <row r="630" spans="1:142" ht="60" customHeight="1" x14ac:dyDescent="0.55000000000000004">
      <c r="A630" s="83" t="s">
        <v>130</v>
      </c>
      <c r="B630" s="83" t="s">
        <v>98</v>
      </c>
      <c r="C630">
        <v>522550</v>
      </c>
      <c r="D630" t="s">
        <v>1266</v>
      </c>
      <c r="E630" t="s">
        <v>1266</v>
      </c>
      <c r="F630" s="83" t="s">
        <v>108</v>
      </c>
      <c r="G630" s="213">
        <v>43017</v>
      </c>
      <c r="H630" s="83" t="s">
        <v>102</v>
      </c>
      <c r="I630" s="213">
        <v>43269</v>
      </c>
      <c r="J630" s="83" t="s">
        <v>228</v>
      </c>
      <c r="K630" s="214">
        <v>943234396451</v>
      </c>
      <c r="L630" s="83" t="s">
        <v>97</v>
      </c>
      <c r="M630" s="213">
        <v>43725</v>
      </c>
      <c r="N630">
        <v>183504</v>
      </c>
      <c r="O630" s="145" t="s">
        <v>567</v>
      </c>
      <c r="P630" s="145" t="s">
        <v>99</v>
      </c>
      <c r="Q630" s="145" t="s">
        <v>100</v>
      </c>
      <c r="R630" s="145" t="s">
        <v>567</v>
      </c>
      <c r="V630">
        <v>3219</v>
      </c>
      <c r="W630" s="83" t="s">
        <v>101</v>
      </c>
      <c r="X630" s="83" t="s">
        <v>103</v>
      </c>
      <c r="Y630" t="s">
        <v>2592</v>
      </c>
      <c r="Z630" s="83" t="s">
        <v>102</v>
      </c>
      <c r="AA630" s="83" t="s">
        <v>102</v>
      </c>
      <c r="AB630" t="s">
        <v>3576</v>
      </c>
      <c r="AC630" s="83" t="s">
        <v>3953</v>
      </c>
      <c r="AD630" s="83" t="s">
        <v>144</v>
      </c>
      <c r="AE630" s="83" t="s">
        <v>105</v>
      </c>
      <c r="AF630" t="s">
        <v>2592</v>
      </c>
      <c r="AG630" s="83" t="s">
        <v>102</v>
      </c>
      <c r="AH630" s="83" t="s">
        <v>102</v>
      </c>
      <c r="AI630" t="s">
        <v>3576</v>
      </c>
      <c r="AJ630" s="83" t="s">
        <v>3953</v>
      </c>
      <c r="AK630" s="83" t="s">
        <v>144</v>
      </c>
      <c r="AL630" s="83" t="s">
        <v>105</v>
      </c>
      <c r="AM630" s="87" t="s">
        <v>106</v>
      </c>
      <c r="AN630" t="s">
        <v>2592</v>
      </c>
      <c r="AO630" t="s">
        <v>3576</v>
      </c>
      <c r="AP630" s="83" t="s">
        <v>3953</v>
      </c>
      <c r="AQ630" s="83" t="s">
        <v>111</v>
      </c>
      <c r="AR630" s="87" t="s">
        <v>106</v>
      </c>
      <c r="AT630" s="83" t="s">
        <v>107</v>
      </c>
      <c r="AU630" s="146" t="s">
        <v>107</v>
      </c>
      <c r="AV630" s="146" t="s">
        <v>107</v>
      </c>
      <c r="AX630" s="110" t="s">
        <v>107</v>
      </c>
      <c r="AY630" s="111"/>
      <c r="AZ630" s="112">
        <f t="shared" ca="1" si="40"/>
        <v>1837</v>
      </c>
      <c r="BA630" s="136">
        <f t="shared" ca="1" si="41"/>
        <v>44</v>
      </c>
      <c r="BB630" s="114" t="s">
        <v>134</v>
      </c>
      <c r="BC630" s="114" t="s">
        <v>108</v>
      </c>
      <c r="BD630" s="114"/>
      <c r="BE630" s="115" t="s">
        <v>102</v>
      </c>
      <c r="BF630" s="115" t="s">
        <v>102</v>
      </c>
      <c r="BG630" s="115" t="s">
        <v>102</v>
      </c>
      <c r="BH630" s="115" t="s">
        <v>102</v>
      </c>
      <c r="BI630" s="116"/>
      <c r="BJ630" s="117" t="s">
        <v>109</v>
      </c>
      <c r="BK630" s="117" t="s">
        <v>109</v>
      </c>
      <c r="BL630" s="83">
        <f t="shared" ca="1" si="42"/>
        <v>90</v>
      </c>
      <c r="BM630" s="83" t="s">
        <v>108</v>
      </c>
      <c r="BN630" s="83">
        <v>0</v>
      </c>
      <c r="BO630" s="83" t="s">
        <v>108</v>
      </c>
      <c r="BP630" s="83">
        <v>-1083715</v>
      </c>
      <c r="BQ630" s="83" t="s">
        <v>312</v>
      </c>
      <c r="BR630" s="83" t="s">
        <v>153</v>
      </c>
      <c r="BS630" s="83" t="s">
        <v>499</v>
      </c>
      <c r="BT630" s="83">
        <v>-1083715</v>
      </c>
      <c r="BU630" s="83" t="s">
        <v>312</v>
      </c>
      <c r="BV630" s="83" t="s">
        <v>153</v>
      </c>
      <c r="BW630" s="83" t="s">
        <v>499</v>
      </c>
      <c r="BY630" s="136">
        <v>0</v>
      </c>
      <c r="BZ630" s="136">
        <v>0</v>
      </c>
      <c r="CA630" s="136">
        <v>0</v>
      </c>
      <c r="CB630" s="136">
        <v>0</v>
      </c>
      <c r="CD630" s="136">
        <v>0</v>
      </c>
      <c r="CE630" s="136">
        <v>0</v>
      </c>
      <c r="CF630" s="136">
        <v>0</v>
      </c>
      <c r="CG630" s="136">
        <v>0</v>
      </c>
      <c r="CH630" s="136">
        <v>0</v>
      </c>
      <c r="CI630" s="136">
        <v>0</v>
      </c>
      <c r="CJ630" s="136">
        <v>0</v>
      </c>
      <c r="CK630" s="138">
        <v>0</v>
      </c>
      <c r="CL630" s="138">
        <v>0</v>
      </c>
      <c r="CM630" s="136">
        <v>0</v>
      </c>
      <c r="CN630" s="136">
        <v>0</v>
      </c>
      <c r="CO630" s="85">
        <v>43803</v>
      </c>
      <c r="CP630" s="83" t="s">
        <v>4676</v>
      </c>
      <c r="CQ630" s="83" t="s">
        <v>102</v>
      </c>
      <c r="CR630" s="83" t="s">
        <v>482</v>
      </c>
      <c r="CS630" s="83">
        <v>625</v>
      </c>
      <c r="CT630" s="83" t="s">
        <v>483</v>
      </c>
      <c r="CU630" s="83">
        <v>1</v>
      </c>
      <c r="CV630" s="83">
        <v>0</v>
      </c>
      <c r="CW630" s="83">
        <v>0</v>
      </c>
      <c r="CX630" s="83" t="s">
        <v>109</v>
      </c>
      <c r="CY630" s="83" t="s">
        <v>583</v>
      </c>
      <c r="CZ630" s="83">
        <v>0</v>
      </c>
      <c r="DA630" s="83">
        <v>0</v>
      </c>
      <c r="DB630" s="83">
        <f t="shared" si="39"/>
        <v>0</v>
      </c>
      <c r="DC630" s="83" t="s">
        <v>497</v>
      </c>
      <c r="DE630" s="136">
        <v>1</v>
      </c>
      <c r="DF630" s="136">
        <v>1</v>
      </c>
      <c r="DG630" s="215" t="s">
        <v>269</v>
      </c>
      <c r="DH630" s="136">
        <v>1</v>
      </c>
      <c r="DI630" s="136">
        <v>1</v>
      </c>
      <c r="DJ630" s="215" t="s">
        <v>269</v>
      </c>
      <c r="EE630" s="136" t="b">
        <v>1</v>
      </c>
      <c r="EF630" s="136" t="b">
        <v>1</v>
      </c>
      <c r="EG630" s="136" t="b">
        <v>1</v>
      </c>
      <c r="EH630" s="136" t="b">
        <v>1</v>
      </c>
      <c r="EL630" s="215" t="s">
        <v>269</v>
      </c>
    </row>
    <row r="631" spans="1:142" ht="60" customHeight="1" x14ac:dyDescent="0.55000000000000004">
      <c r="A631" s="83" t="s">
        <v>130</v>
      </c>
      <c r="B631" s="83" t="s">
        <v>98</v>
      </c>
      <c r="C631">
        <v>464908</v>
      </c>
      <c r="D631" t="s">
        <v>1267</v>
      </c>
      <c r="E631" t="s">
        <v>1267</v>
      </c>
      <c r="F631" s="83" t="s">
        <v>108</v>
      </c>
      <c r="G631" s="213">
        <v>36545</v>
      </c>
      <c r="H631" s="83" t="s">
        <v>102</v>
      </c>
      <c r="I631" s="213">
        <v>43438</v>
      </c>
      <c r="J631" s="83" t="s">
        <v>228</v>
      </c>
      <c r="K631" s="214">
        <v>221499015852</v>
      </c>
      <c r="L631" s="83" t="s">
        <v>135</v>
      </c>
      <c r="M631" s="213">
        <v>43634</v>
      </c>
      <c r="N631">
        <v>722198</v>
      </c>
      <c r="O631" s="145" t="s">
        <v>567</v>
      </c>
      <c r="P631" s="145" t="s">
        <v>99</v>
      </c>
      <c r="Q631" s="145" t="s">
        <v>100</v>
      </c>
      <c r="R631" s="145" t="s">
        <v>567</v>
      </c>
      <c r="V631">
        <v>2218</v>
      </c>
      <c r="W631" s="83" t="s">
        <v>101</v>
      </c>
      <c r="X631" s="83" t="s">
        <v>103</v>
      </c>
      <c r="Y631" t="s">
        <v>2593</v>
      </c>
      <c r="Z631" s="83" t="s">
        <v>102</v>
      </c>
      <c r="AA631" s="83" t="s">
        <v>102</v>
      </c>
      <c r="AB631" t="s">
        <v>3577</v>
      </c>
      <c r="AC631" s="83" t="s">
        <v>3954</v>
      </c>
      <c r="AD631" s="83" t="s">
        <v>144</v>
      </c>
      <c r="AE631" s="83" t="s">
        <v>105</v>
      </c>
      <c r="AF631" t="s">
        <v>2593</v>
      </c>
      <c r="AG631" s="83" t="s">
        <v>102</v>
      </c>
      <c r="AH631" s="83" t="s">
        <v>102</v>
      </c>
      <c r="AI631" t="s">
        <v>3577</v>
      </c>
      <c r="AJ631" s="83" t="s">
        <v>3954</v>
      </c>
      <c r="AK631" s="83" t="s">
        <v>144</v>
      </c>
      <c r="AL631" s="83" t="s">
        <v>105</v>
      </c>
      <c r="AM631" s="87" t="s">
        <v>106</v>
      </c>
      <c r="AN631" t="s">
        <v>2593</v>
      </c>
      <c r="AO631" t="s">
        <v>3577</v>
      </c>
      <c r="AP631" s="83" t="s">
        <v>3954</v>
      </c>
      <c r="AQ631" s="83" t="s">
        <v>144</v>
      </c>
      <c r="AR631" s="87" t="s">
        <v>106</v>
      </c>
      <c r="AT631" s="83" t="s">
        <v>107</v>
      </c>
      <c r="AU631" s="146" t="s">
        <v>107</v>
      </c>
      <c r="AV631" s="146" t="s">
        <v>107</v>
      </c>
      <c r="AX631" s="110" t="s">
        <v>107</v>
      </c>
      <c r="AY631" s="111"/>
      <c r="AZ631" s="112">
        <f t="shared" ca="1" si="40"/>
        <v>5968</v>
      </c>
      <c r="BA631" s="136">
        <f t="shared" ca="1" si="41"/>
        <v>98</v>
      </c>
      <c r="BB631" s="114" t="s">
        <v>134</v>
      </c>
      <c r="BC631" s="114" t="s">
        <v>108</v>
      </c>
      <c r="BD631" s="114"/>
      <c r="BE631" s="115" t="s">
        <v>102</v>
      </c>
      <c r="BF631" s="115" t="s">
        <v>102</v>
      </c>
      <c r="BG631" s="115" t="s">
        <v>102</v>
      </c>
      <c r="BH631" s="115" t="s">
        <v>102</v>
      </c>
      <c r="BI631" s="116"/>
      <c r="BJ631" s="117" t="s">
        <v>109</v>
      </c>
      <c r="BK631" s="117" t="s">
        <v>109</v>
      </c>
      <c r="BL631" s="83">
        <f t="shared" ca="1" si="42"/>
        <v>82</v>
      </c>
      <c r="BM631" s="83" t="s">
        <v>108</v>
      </c>
      <c r="BN631" s="83">
        <v>0</v>
      </c>
      <c r="BO631" s="83" t="s">
        <v>108</v>
      </c>
      <c r="BP631" s="83">
        <v>-1085450</v>
      </c>
      <c r="BQ631" s="83" t="s">
        <v>198</v>
      </c>
      <c r="BR631" s="83" t="s">
        <v>164</v>
      </c>
      <c r="BS631" s="83" t="s">
        <v>499</v>
      </c>
      <c r="BT631" s="83">
        <v>-1085450</v>
      </c>
      <c r="BU631" s="83" t="s">
        <v>198</v>
      </c>
      <c r="BV631" s="83" t="s">
        <v>164</v>
      </c>
      <c r="BW631" s="83" t="s">
        <v>499</v>
      </c>
      <c r="BY631" s="136">
        <v>0</v>
      </c>
      <c r="BZ631" s="136">
        <v>0</v>
      </c>
      <c r="CA631" s="136">
        <v>0</v>
      </c>
      <c r="CB631" s="136">
        <v>0</v>
      </c>
      <c r="CD631" s="136">
        <v>0</v>
      </c>
      <c r="CE631" s="136">
        <v>0</v>
      </c>
      <c r="CF631" s="136">
        <v>0</v>
      </c>
      <c r="CG631" s="136">
        <v>0</v>
      </c>
      <c r="CH631" s="136">
        <v>0</v>
      </c>
      <c r="CI631" s="136">
        <v>0</v>
      </c>
      <c r="CJ631" s="136">
        <v>0</v>
      </c>
      <c r="CK631" s="138">
        <v>0</v>
      </c>
      <c r="CL631" s="138">
        <v>0</v>
      </c>
      <c r="CM631" s="136">
        <v>0</v>
      </c>
      <c r="CN631" s="136">
        <v>0</v>
      </c>
      <c r="CO631" s="85">
        <v>43804</v>
      </c>
      <c r="CP631" s="83" t="s">
        <v>4677</v>
      </c>
      <c r="CQ631" s="83" t="s">
        <v>102</v>
      </c>
      <c r="CR631" s="83" t="s">
        <v>482</v>
      </c>
      <c r="CS631" s="83">
        <v>626</v>
      </c>
      <c r="CT631" s="83" t="s">
        <v>483</v>
      </c>
      <c r="CU631" s="83">
        <v>1</v>
      </c>
      <c r="CV631" s="83">
        <v>0</v>
      </c>
      <c r="CW631" s="83">
        <v>0</v>
      </c>
      <c r="CX631" s="83" t="s">
        <v>109</v>
      </c>
      <c r="CY631" s="83" t="s">
        <v>583</v>
      </c>
      <c r="CZ631" s="83">
        <v>0</v>
      </c>
      <c r="DA631" s="83">
        <v>0</v>
      </c>
      <c r="DB631" s="83">
        <f t="shared" si="39"/>
        <v>0</v>
      </c>
      <c r="DC631" s="83" t="s">
        <v>497</v>
      </c>
      <c r="DE631" s="136">
        <v>1</v>
      </c>
      <c r="DF631" s="136">
        <v>1</v>
      </c>
      <c r="DG631" s="215" t="s">
        <v>269</v>
      </c>
      <c r="DH631" s="136">
        <v>1</v>
      </c>
      <c r="DI631" s="136">
        <v>1</v>
      </c>
      <c r="DJ631" s="215" t="s">
        <v>269</v>
      </c>
      <c r="EE631" s="136" t="b">
        <v>1</v>
      </c>
      <c r="EF631" s="136" t="b">
        <v>1</v>
      </c>
      <c r="EG631" s="136" t="b">
        <v>1</v>
      </c>
      <c r="EH631" s="136" t="b">
        <v>1</v>
      </c>
      <c r="EL631" s="215" t="s">
        <v>269</v>
      </c>
    </row>
    <row r="632" spans="1:142" ht="60" customHeight="1" x14ac:dyDescent="0.55000000000000004">
      <c r="A632" s="83" t="s">
        <v>130</v>
      </c>
      <c r="B632" s="83" t="s">
        <v>98</v>
      </c>
      <c r="C632">
        <v>656405</v>
      </c>
      <c r="D632" t="s">
        <v>1268</v>
      </c>
      <c r="E632" t="s">
        <v>1268</v>
      </c>
      <c r="F632" s="83" t="s">
        <v>108</v>
      </c>
      <c r="G632" s="213">
        <v>27441</v>
      </c>
      <c r="H632" s="83" t="s">
        <v>102</v>
      </c>
      <c r="I632" s="213">
        <v>43274</v>
      </c>
      <c r="J632" s="83" t="s">
        <v>228</v>
      </c>
      <c r="K632" s="214">
        <v>267980226299</v>
      </c>
      <c r="L632" s="83" t="s">
        <v>97</v>
      </c>
      <c r="M632" s="213">
        <v>43604</v>
      </c>
      <c r="N632">
        <v>112326</v>
      </c>
      <c r="O632" s="145" t="s">
        <v>567</v>
      </c>
      <c r="P632" s="145" t="s">
        <v>99</v>
      </c>
      <c r="Q632" s="145" t="s">
        <v>100</v>
      </c>
      <c r="R632" s="145" t="s">
        <v>567</v>
      </c>
      <c r="V632">
        <v>1328</v>
      </c>
      <c r="W632" s="83" t="s">
        <v>1843</v>
      </c>
      <c r="X632" s="83" t="s">
        <v>103</v>
      </c>
      <c r="Y632" t="s">
        <v>2594</v>
      </c>
      <c r="Z632" s="83" t="s">
        <v>102</v>
      </c>
      <c r="AA632" s="83" t="s">
        <v>102</v>
      </c>
      <c r="AB632" t="s">
        <v>3578</v>
      </c>
      <c r="AC632" s="83" t="s">
        <v>3955</v>
      </c>
      <c r="AD632" s="83" t="s">
        <v>111</v>
      </c>
      <c r="AE632" s="83" t="s">
        <v>105</v>
      </c>
      <c r="AF632" t="s">
        <v>2594</v>
      </c>
      <c r="AG632" s="83" t="s">
        <v>102</v>
      </c>
      <c r="AH632" s="83" t="s">
        <v>102</v>
      </c>
      <c r="AI632" t="s">
        <v>3578</v>
      </c>
      <c r="AJ632" s="83" t="s">
        <v>3955</v>
      </c>
      <c r="AK632" s="83" t="s">
        <v>111</v>
      </c>
      <c r="AL632" s="83" t="s">
        <v>105</v>
      </c>
      <c r="AM632" s="87" t="s">
        <v>106</v>
      </c>
      <c r="AN632" t="s">
        <v>2594</v>
      </c>
      <c r="AO632" t="s">
        <v>3578</v>
      </c>
      <c r="AP632" s="83" t="s">
        <v>3955</v>
      </c>
      <c r="AQ632" s="83" t="s">
        <v>144</v>
      </c>
      <c r="AR632" s="87" t="s">
        <v>106</v>
      </c>
      <c r="AT632" s="83" t="s">
        <v>107</v>
      </c>
      <c r="AU632" s="146" t="s">
        <v>107</v>
      </c>
      <c r="AV632" s="146" t="s">
        <v>107</v>
      </c>
      <c r="AX632" s="110" t="s">
        <v>107</v>
      </c>
      <c r="AY632" s="111"/>
      <c r="AZ632" s="112">
        <f t="shared" ca="1" si="40"/>
        <v>2644</v>
      </c>
      <c r="BA632" s="136">
        <f t="shared" ca="1" si="41"/>
        <v>70</v>
      </c>
      <c r="BB632" s="114" t="s">
        <v>136</v>
      </c>
      <c r="BC632" s="114" t="s">
        <v>108</v>
      </c>
      <c r="BD632" s="114"/>
      <c r="BE632" s="115" t="s">
        <v>102</v>
      </c>
      <c r="BF632" s="115" t="s">
        <v>102</v>
      </c>
      <c r="BG632" s="115" t="s">
        <v>102</v>
      </c>
      <c r="BH632" s="115" t="s">
        <v>102</v>
      </c>
      <c r="BI632" s="116"/>
      <c r="BJ632" s="117" t="s">
        <v>109</v>
      </c>
      <c r="BK632" s="117" t="s">
        <v>109</v>
      </c>
      <c r="BL632" s="83">
        <f t="shared" ca="1" si="42"/>
        <v>16</v>
      </c>
      <c r="BM632" s="83" t="s">
        <v>270</v>
      </c>
      <c r="BN632" s="83">
        <v>0</v>
      </c>
      <c r="BO632" s="83" t="s">
        <v>108</v>
      </c>
      <c r="BP632" s="83">
        <v>-1087185</v>
      </c>
      <c r="BQ632" s="83" t="s">
        <v>381</v>
      </c>
      <c r="BR632" s="83" t="s">
        <v>157</v>
      </c>
      <c r="BS632" s="83" t="s">
        <v>502</v>
      </c>
      <c r="BT632" s="83">
        <v>-1087185</v>
      </c>
      <c r="BU632" s="83" t="s">
        <v>381</v>
      </c>
      <c r="BV632" s="83" t="s">
        <v>157</v>
      </c>
      <c r="BW632" s="83" t="s">
        <v>502</v>
      </c>
      <c r="BY632" s="136">
        <v>0</v>
      </c>
      <c r="BZ632" s="136">
        <v>0</v>
      </c>
      <c r="CA632" s="136">
        <v>0</v>
      </c>
      <c r="CB632" s="136">
        <v>0</v>
      </c>
      <c r="CD632" s="136">
        <v>0</v>
      </c>
      <c r="CE632" s="136">
        <v>0</v>
      </c>
      <c r="CF632" s="136">
        <v>0</v>
      </c>
      <c r="CG632" s="136">
        <v>0</v>
      </c>
      <c r="CH632" s="136">
        <v>0</v>
      </c>
      <c r="CI632" s="136">
        <v>0</v>
      </c>
      <c r="CJ632" s="136">
        <v>0</v>
      </c>
      <c r="CK632" s="138">
        <v>0</v>
      </c>
      <c r="CL632" s="138">
        <v>0</v>
      </c>
      <c r="CM632" s="136">
        <v>0</v>
      </c>
      <c r="CN632" s="136">
        <v>0</v>
      </c>
      <c r="CO632" s="85">
        <v>43805</v>
      </c>
      <c r="CP632" s="83" t="s">
        <v>4678</v>
      </c>
      <c r="CQ632" s="83" t="s">
        <v>102</v>
      </c>
      <c r="CR632" s="83" t="s">
        <v>482</v>
      </c>
      <c r="CS632" s="83">
        <v>627</v>
      </c>
      <c r="CT632" s="83" t="s">
        <v>483</v>
      </c>
      <c r="CU632" s="83">
        <v>1</v>
      </c>
      <c r="CV632" s="83">
        <v>0</v>
      </c>
      <c r="CW632" s="83">
        <v>0</v>
      </c>
      <c r="CX632" s="83" t="s">
        <v>109</v>
      </c>
      <c r="CY632" s="83" t="s">
        <v>583</v>
      </c>
      <c r="CZ632" s="83">
        <v>0</v>
      </c>
      <c r="DA632" s="83">
        <v>0</v>
      </c>
      <c r="DB632" s="83">
        <f t="shared" si="39"/>
        <v>0</v>
      </c>
      <c r="DC632" s="83" t="s">
        <v>497</v>
      </c>
      <c r="DE632" s="136">
        <v>1</v>
      </c>
      <c r="DF632" s="136">
        <v>1</v>
      </c>
      <c r="DG632" s="215" t="s">
        <v>269</v>
      </c>
      <c r="DH632" s="136">
        <v>1</v>
      </c>
      <c r="DI632" s="136">
        <v>1</v>
      </c>
      <c r="DJ632" s="215" t="s">
        <v>269</v>
      </c>
      <c r="EE632" s="136" t="b">
        <v>1</v>
      </c>
      <c r="EF632" s="136" t="b">
        <v>1</v>
      </c>
      <c r="EG632" s="136" t="b">
        <v>1</v>
      </c>
      <c r="EH632" s="136" t="b">
        <v>1</v>
      </c>
      <c r="EL632" s="215" t="s">
        <v>269</v>
      </c>
    </row>
    <row r="633" spans="1:142" ht="60" customHeight="1" x14ac:dyDescent="0.55000000000000004">
      <c r="A633" s="83" t="s">
        <v>130</v>
      </c>
      <c r="B633" s="83" t="s">
        <v>98</v>
      </c>
      <c r="C633">
        <v>384339</v>
      </c>
      <c r="D633" t="s">
        <v>1269</v>
      </c>
      <c r="E633" t="s">
        <v>1269</v>
      </c>
      <c r="F633" s="83" t="s">
        <v>108</v>
      </c>
      <c r="G633" s="213">
        <v>27217</v>
      </c>
      <c r="H633" s="83" t="s">
        <v>102</v>
      </c>
      <c r="I633" s="213">
        <v>43210</v>
      </c>
      <c r="J633" s="83" t="s">
        <v>228</v>
      </c>
      <c r="K633" s="214">
        <v>295600974192</v>
      </c>
      <c r="L633" s="83" t="s">
        <v>126</v>
      </c>
      <c r="M633" s="213">
        <v>43548</v>
      </c>
      <c r="N633">
        <v>284932</v>
      </c>
      <c r="O633" s="145" t="s">
        <v>567</v>
      </c>
      <c r="P633" s="145" t="s">
        <v>99</v>
      </c>
      <c r="Q633" s="145" t="s">
        <v>100</v>
      </c>
      <c r="R633" s="145" t="s">
        <v>567</v>
      </c>
      <c r="V633">
        <v>5585</v>
      </c>
      <c r="W633" s="83" t="s">
        <v>101</v>
      </c>
      <c r="X633" s="83" t="s">
        <v>103</v>
      </c>
      <c r="Y633" t="s">
        <v>2595</v>
      </c>
      <c r="Z633" s="83" t="s">
        <v>102</v>
      </c>
      <c r="AA633" s="83" t="s">
        <v>102</v>
      </c>
      <c r="AB633" t="s">
        <v>3579</v>
      </c>
      <c r="AC633" s="83" t="s">
        <v>3956</v>
      </c>
      <c r="AD633" s="83" t="s">
        <v>144</v>
      </c>
      <c r="AE633" s="83" t="s">
        <v>105</v>
      </c>
      <c r="AF633" t="s">
        <v>2595</v>
      </c>
      <c r="AG633" s="83" t="s">
        <v>102</v>
      </c>
      <c r="AH633" s="83" t="s">
        <v>102</v>
      </c>
      <c r="AI633" t="s">
        <v>3579</v>
      </c>
      <c r="AJ633" s="83" t="s">
        <v>3956</v>
      </c>
      <c r="AK633" s="83" t="s">
        <v>144</v>
      </c>
      <c r="AL633" s="83" t="s">
        <v>105</v>
      </c>
      <c r="AM633" s="87" t="s">
        <v>106</v>
      </c>
      <c r="AN633" t="s">
        <v>2595</v>
      </c>
      <c r="AO633" t="s">
        <v>3579</v>
      </c>
      <c r="AP633" s="83" t="s">
        <v>3956</v>
      </c>
      <c r="AQ633" s="83" t="s">
        <v>111</v>
      </c>
      <c r="AR633" s="87" t="s">
        <v>106</v>
      </c>
      <c r="AT633" s="83" t="s">
        <v>107</v>
      </c>
      <c r="AU633" s="146" t="s">
        <v>107</v>
      </c>
      <c r="AV633" s="146" t="s">
        <v>107</v>
      </c>
      <c r="AX633" s="110" t="s">
        <v>107</v>
      </c>
      <c r="AY633" s="111"/>
      <c r="AZ633" s="112">
        <f t="shared" ca="1" si="40"/>
        <v>4969</v>
      </c>
      <c r="BA633" s="136">
        <f t="shared" ca="1" si="41"/>
        <v>70</v>
      </c>
      <c r="BB633" s="114" t="s">
        <v>134</v>
      </c>
      <c r="BC633" s="114" t="s">
        <v>108</v>
      </c>
      <c r="BD633" s="114"/>
      <c r="BE633" s="115" t="s">
        <v>102</v>
      </c>
      <c r="BF633" s="115" t="s">
        <v>102</v>
      </c>
      <c r="BG633" s="115" t="s">
        <v>102</v>
      </c>
      <c r="BH633" s="115" t="s">
        <v>102</v>
      </c>
      <c r="BI633" s="116"/>
      <c r="BJ633" s="117" t="s">
        <v>109</v>
      </c>
      <c r="BK633" s="117" t="s">
        <v>109</v>
      </c>
      <c r="BL633" s="83">
        <f t="shared" ca="1" si="42"/>
        <v>25</v>
      </c>
      <c r="BM633" s="83" t="s">
        <v>108</v>
      </c>
      <c r="BN633" s="83">
        <v>0</v>
      </c>
      <c r="BO633" s="83" t="s">
        <v>108</v>
      </c>
      <c r="BP633" s="83">
        <v>-1088920</v>
      </c>
      <c r="BQ633" s="83" t="s">
        <v>312</v>
      </c>
      <c r="BR633" s="83" t="s">
        <v>153</v>
      </c>
      <c r="BS633" s="83" t="s">
        <v>499</v>
      </c>
      <c r="BT633" s="83">
        <v>-1088920</v>
      </c>
      <c r="BU633" s="83" t="s">
        <v>312</v>
      </c>
      <c r="BV633" s="83" t="s">
        <v>153</v>
      </c>
      <c r="BW633" s="83" t="s">
        <v>499</v>
      </c>
      <c r="BY633" s="136">
        <v>0</v>
      </c>
      <c r="BZ633" s="136">
        <v>0</v>
      </c>
      <c r="CA633" s="136">
        <v>0</v>
      </c>
      <c r="CB633" s="136">
        <v>0</v>
      </c>
      <c r="CD633" s="136">
        <v>0</v>
      </c>
      <c r="CE633" s="136">
        <v>0</v>
      </c>
      <c r="CF633" s="136">
        <v>0</v>
      </c>
      <c r="CG633" s="136">
        <v>0</v>
      </c>
      <c r="CH633" s="136">
        <v>0</v>
      </c>
      <c r="CI633" s="136">
        <v>0</v>
      </c>
      <c r="CJ633" s="136">
        <v>0</v>
      </c>
      <c r="CK633" s="138">
        <v>0</v>
      </c>
      <c r="CL633" s="138">
        <v>0</v>
      </c>
      <c r="CM633" s="136">
        <v>0</v>
      </c>
      <c r="CN633" s="136">
        <v>0</v>
      </c>
      <c r="CO633" s="85">
        <v>43806</v>
      </c>
      <c r="CP633" s="83" t="s">
        <v>4679</v>
      </c>
      <c r="CQ633" s="83" t="s">
        <v>102</v>
      </c>
      <c r="CR633" s="83" t="s">
        <v>482</v>
      </c>
      <c r="CS633" s="83">
        <v>628</v>
      </c>
      <c r="CT633" s="83" t="s">
        <v>483</v>
      </c>
      <c r="CU633" s="83">
        <v>1</v>
      </c>
      <c r="CV633" s="83">
        <v>0</v>
      </c>
      <c r="CW633" s="83">
        <v>0</v>
      </c>
      <c r="CX633" s="83" t="s">
        <v>109</v>
      </c>
      <c r="CY633" s="83" t="s">
        <v>583</v>
      </c>
      <c r="CZ633" s="83">
        <v>0</v>
      </c>
      <c r="DA633" s="83">
        <v>0</v>
      </c>
      <c r="DB633" s="83">
        <f t="shared" si="39"/>
        <v>0</v>
      </c>
      <c r="DC633" s="83" t="s">
        <v>497</v>
      </c>
      <c r="DE633" s="136">
        <v>1</v>
      </c>
      <c r="DF633" s="136">
        <v>1</v>
      </c>
      <c r="DG633" s="215" t="s">
        <v>269</v>
      </c>
      <c r="DH633" s="136">
        <v>1</v>
      </c>
      <c r="DI633" s="136">
        <v>1</v>
      </c>
      <c r="DJ633" s="215" t="s">
        <v>269</v>
      </c>
      <c r="EE633" s="136" t="b">
        <v>1</v>
      </c>
      <c r="EF633" s="136" t="b">
        <v>1</v>
      </c>
      <c r="EG633" s="136" t="b">
        <v>1</v>
      </c>
      <c r="EH633" s="136" t="b">
        <v>1</v>
      </c>
      <c r="EL633" s="215" t="s">
        <v>269</v>
      </c>
    </row>
    <row r="634" spans="1:142" ht="60" customHeight="1" x14ac:dyDescent="0.55000000000000004">
      <c r="A634" s="83" t="s">
        <v>130</v>
      </c>
      <c r="B634" s="83" t="s">
        <v>98</v>
      </c>
      <c r="C634">
        <v>712600</v>
      </c>
      <c r="D634" t="s">
        <v>1270</v>
      </c>
      <c r="E634" t="s">
        <v>1270</v>
      </c>
      <c r="F634" s="83" t="s">
        <v>108</v>
      </c>
      <c r="G634" s="213">
        <v>28606</v>
      </c>
      <c r="H634" s="83" t="s">
        <v>102</v>
      </c>
      <c r="I634" s="213">
        <v>43461</v>
      </c>
      <c r="J634" s="83" t="s">
        <v>228</v>
      </c>
      <c r="K634" s="214">
        <v>380566215993</v>
      </c>
      <c r="L634" s="83" t="s">
        <v>135</v>
      </c>
      <c r="M634" s="213">
        <v>43538</v>
      </c>
      <c r="N634">
        <v>856514</v>
      </c>
      <c r="O634" s="145" t="s">
        <v>567</v>
      </c>
      <c r="P634" s="145" t="s">
        <v>99</v>
      </c>
      <c r="Q634" s="145" t="s">
        <v>100</v>
      </c>
      <c r="R634" s="145" t="s">
        <v>567</v>
      </c>
      <c r="V634">
        <v>5138</v>
      </c>
      <c r="W634" s="83" t="s">
        <v>101</v>
      </c>
      <c r="X634" s="83" t="s">
        <v>103</v>
      </c>
      <c r="Y634" t="s">
        <v>2596</v>
      </c>
      <c r="Z634" s="83" t="s">
        <v>102</v>
      </c>
      <c r="AA634" s="83" t="s">
        <v>102</v>
      </c>
      <c r="AB634" t="s">
        <v>3580</v>
      </c>
      <c r="AC634" s="83" t="s">
        <v>3957</v>
      </c>
      <c r="AD634" s="83" t="s">
        <v>144</v>
      </c>
      <c r="AE634" s="83" t="s">
        <v>105</v>
      </c>
      <c r="AF634" t="s">
        <v>2596</v>
      </c>
      <c r="AG634" s="83" t="s">
        <v>102</v>
      </c>
      <c r="AH634" s="83" t="s">
        <v>102</v>
      </c>
      <c r="AI634" t="s">
        <v>3580</v>
      </c>
      <c r="AJ634" s="83" t="s">
        <v>3957</v>
      </c>
      <c r="AK634" s="83" t="s">
        <v>144</v>
      </c>
      <c r="AL634" s="83" t="s">
        <v>105</v>
      </c>
      <c r="AM634" s="87" t="s">
        <v>106</v>
      </c>
      <c r="AN634" t="s">
        <v>2596</v>
      </c>
      <c r="AO634" t="s">
        <v>3580</v>
      </c>
      <c r="AP634" s="83" t="s">
        <v>3957</v>
      </c>
      <c r="AQ634" s="83" t="s">
        <v>144</v>
      </c>
      <c r="AR634" s="87" t="s">
        <v>106</v>
      </c>
      <c r="AT634" s="83" t="s">
        <v>107</v>
      </c>
      <c r="AU634" s="146" t="s">
        <v>107</v>
      </c>
      <c r="AV634" s="146" t="s">
        <v>107</v>
      </c>
      <c r="AX634" s="110" t="s">
        <v>107</v>
      </c>
      <c r="AY634" s="111"/>
      <c r="AZ634" s="112">
        <f t="shared" ca="1" si="40"/>
        <v>2144</v>
      </c>
      <c r="BA634" s="136">
        <f t="shared" ca="1" si="41"/>
        <v>4</v>
      </c>
      <c r="BB634" s="114" t="s">
        <v>134</v>
      </c>
      <c r="BC634" s="114" t="s">
        <v>108</v>
      </c>
      <c r="BD634" s="114"/>
      <c r="BE634" s="115" t="s">
        <v>102</v>
      </c>
      <c r="BF634" s="115" t="s">
        <v>102</v>
      </c>
      <c r="BG634" s="115" t="s">
        <v>102</v>
      </c>
      <c r="BH634" s="115" t="s">
        <v>102</v>
      </c>
      <c r="BI634" s="116"/>
      <c r="BJ634" s="117" t="s">
        <v>109</v>
      </c>
      <c r="BK634" s="117" t="s">
        <v>109</v>
      </c>
      <c r="BL634" s="83">
        <f t="shared" ca="1" si="42"/>
        <v>12</v>
      </c>
      <c r="BM634" s="83" t="s">
        <v>108</v>
      </c>
      <c r="BN634" s="83">
        <v>0</v>
      </c>
      <c r="BO634" s="83" t="s">
        <v>108</v>
      </c>
      <c r="BP634" s="83">
        <v>-1090655</v>
      </c>
      <c r="BQ634" s="83" t="s">
        <v>198</v>
      </c>
      <c r="BR634" s="83" t="s">
        <v>164</v>
      </c>
      <c r="BS634" s="83" t="s">
        <v>499</v>
      </c>
      <c r="BT634" s="83">
        <v>-1090655</v>
      </c>
      <c r="BU634" s="83" t="s">
        <v>198</v>
      </c>
      <c r="BV634" s="83" t="s">
        <v>164</v>
      </c>
      <c r="BW634" s="83" t="s">
        <v>499</v>
      </c>
      <c r="BY634" s="136">
        <v>0</v>
      </c>
      <c r="BZ634" s="136">
        <v>0</v>
      </c>
      <c r="CA634" s="136">
        <v>0</v>
      </c>
      <c r="CB634" s="136">
        <v>0</v>
      </c>
      <c r="CD634" s="136">
        <v>0</v>
      </c>
      <c r="CE634" s="136">
        <v>0</v>
      </c>
      <c r="CF634" s="136">
        <v>0</v>
      </c>
      <c r="CG634" s="136">
        <v>0</v>
      </c>
      <c r="CH634" s="136">
        <v>0</v>
      </c>
      <c r="CI634" s="136">
        <v>0</v>
      </c>
      <c r="CJ634" s="136">
        <v>0</v>
      </c>
      <c r="CK634" s="138">
        <v>0</v>
      </c>
      <c r="CL634" s="138">
        <v>0</v>
      </c>
      <c r="CM634" s="136">
        <v>0</v>
      </c>
      <c r="CN634" s="136">
        <v>0</v>
      </c>
      <c r="CO634" s="85">
        <v>43807</v>
      </c>
      <c r="CP634" s="83" t="s">
        <v>4680</v>
      </c>
      <c r="CQ634" s="83" t="s">
        <v>102</v>
      </c>
      <c r="CR634" s="83" t="s">
        <v>482</v>
      </c>
      <c r="CS634" s="83">
        <v>629</v>
      </c>
      <c r="CT634" s="83" t="s">
        <v>483</v>
      </c>
      <c r="CU634" s="83">
        <v>1</v>
      </c>
      <c r="CV634" s="83">
        <v>0</v>
      </c>
      <c r="CW634" s="83">
        <v>0</v>
      </c>
      <c r="CX634" s="83" t="s">
        <v>109</v>
      </c>
      <c r="CY634" s="83" t="s">
        <v>583</v>
      </c>
      <c r="CZ634" s="83">
        <v>0</v>
      </c>
      <c r="DA634" s="83">
        <v>0</v>
      </c>
      <c r="DB634" s="83">
        <f t="shared" si="39"/>
        <v>0</v>
      </c>
      <c r="DC634" s="83" t="s">
        <v>497</v>
      </c>
      <c r="DE634" s="136">
        <v>1</v>
      </c>
      <c r="DF634" s="136">
        <v>1</v>
      </c>
      <c r="DG634" s="215" t="s">
        <v>269</v>
      </c>
      <c r="DH634" s="136">
        <v>1</v>
      </c>
      <c r="DI634" s="136">
        <v>1</v>
      </c>
      <c r="DJ634" s="215" t="s">
        <v>269</v>
      </c>
      <c r="EE634" s="136" t="b">
        <v>1</v>
      </c>
      <c r="EF634" s="136" t="b">
        <v>1</v>
      </c>
      <c r="EG634" s="136" t="b">
        <v>1</v>
      </c>
      <c r="EH634" s="136" t="b">
        <v>1</v>
      </c>
      <c r="EL634" s="215" t="s">
        <v>269</v>
      </c>
    </row>
    <row r="635" spans="1:142" ht="60" customHeight="1" x14ac:dyDescent="0.55000000000000004">
      <c r="A635" s="83" t="s">
        <v>130</v>
      </c>
      <c r="B635" s="83" t="s">
        <v>98</v>
      </c>
      <c r="C635">
        <v>752538</v>
      </c>
      <c r="D635" t="s">
        <v>1271</v>
      </c>
      <c r="E635" t="s">
        <v>1271</v>
      </c>
      <c r="F635" s="83" t="s">
        <v>108</v>
      </c>
      <c r="G635" s="213">
        <v>30248</v>
      </c>
      <c r="H635" s="83" t="s">
        <v>102</v>
      </c>
      <c r="I635" s="213">
        <v>43275</v>
      </c>
      <c r="J635" s="83" t="s">
        <v>228</v>
      </c>
      <c r="K635" s="214">
        <v>404084133245</v>
      </c>
      <c r="L635" s="83" t="s">
        <v>97</v>
      </c>
      <c r="M635" s="213">
        <v>43721</v>
      </c>
      <c r="N635">
        <v>908120</v>
      </c>
      <c r="O635" s="145" t="s">
        <v>567</v>
      </c>
      <c r="P635" s="145" t="s">
        <v>99</v>
      </c>
      <c r="Q635" s="145" t="s">
        <v>100</v>
      </c>
      <c r="R635" s="145" t="s">
        <v>567</v>
      </c>
      <c r="V635">
        <v>6855</v>
      </c>
      <c r="W635" s="83" t="s">
        <v>1844</v>
      </c>
      <c r="X635" s="83" t="s">
        <v>103</v>
      </c>
      <c r="Y635" t="s">
        <v>2597</v>
      </c>
      <c r="Z635" s="83" t="s">
        <v>102</v>
      </c>
      <c r="AA635" s="83" t="s">
        <v>102</v>
      </c>
      <c r="AB635" t="s">
        <v>3581</v>
      </c>
      <c r="AC635" s="83" t="s">
        <v>3958</v>
      </c>
      <c r="AD635" s="83" t="s">
        <v>111</v>
      </c>
      <c r="AE635" s="83" t="s">
        <v>105</v>
      </c>
      <c r="AF635" t="s">
        <v>2597</v>
      </c>
      <c r="AG635" s="83" t="s">
        <v>102</v>
      </c>
      <c r="AH635" s="83" t="s">
        <v>102</v>
      </c>
      <c r="AI635" t="s">
        <v>3581</v>
      </c>
      <c r="AJ635" s="83" t="s">
        <v>3958</v>
      </c>
      <c r="AK635" s="83" t="s">
        <v>111</v>
      </c>
      <c r="AL635" s="83" t="s">
        <v>105</v>
      </c>
      <c r="AM635" s="87" t="s">
        <v>106</v>
      </c>
      <c r="AN635" t="s">
        <v>2597</v>
      </c>
      <c r="AO635" t="s">
        <v>3581</v>
      </c>
      <c r="AP635" s="83" t="s">
        <v>3958</v>
      </c>
      <c r="AQ635" s="83" t="s">
        <v>144</v>
      </c>
      <c r="AR635" s="87" t="s">
        <v>106</v>
      </c>
      <c r="AT635" s="83" t="s">
        <v>107</v>
      </c>
      <c r="AU635" s="146" t="s">
        <v>107</v>
      </c>
      <c r="AV635" s="146" t="s">
        <v>107</v>
      </c>
      <c r="AX635" s="110" t="s">
        <v>107</v>
      </c>
      <c r="AY635" s="111"/>
      <c r="AZ635" s="112">
        <f t="shared" ca="1" si="40"/>
        <v>1705</v>
      </c>
      <c r="BA635" s="136">
        <f t="shared" ca="1" si="41"/>
        <v>93</v>
      </c>
      <c r="BB635" s="114" t="s">
        <v>136</v>
      </c>
      <c r="BC635" s="114" t="s">
        <v>108</v>
      </c>
      <c r="BD635" s="114"/>
      <c r="BE635" s="115" t="s">
        <v>102</v>
      </c>
      <c r="BF635" s="115" t="s">
        <v>102</v>
      </c>
      <c r="BG635" s="115" t="s">
        <v>102</v>
      </c>
      <c r="BH635" s="115" t="s">
        <v>102</v>
      </c>
      <c r="BI635" s="116"/>
      <c r="BJ635" s="117" t="s">
        <v>109</v>
      </c>
      <c r="BK635" s="117" t="s">
        <v>109</v>
      </c>
      <c r="BL635" s="83">
        <f t="shared" ca="1" si="42"/>
        <v>26</v>
      </c>
      <c r="BM635" s="83" t="s">
        <v>270</v>
      </c>
      <c r="BN635" s="83">
        <v>0</v>
      </c>
      <c r="BO635" s="83" t="s">
        <v>108</v>
      </c>
      <c r="BP635" s="83">
        <v>-1092390</v>
      </c>
      <c r="BQ635" s="83" t="s">
        <v>381</v>
      </c>
      <c r="BR635" s="83" t="s">
        <v>157</v>
      </c>
      <c r="BS635" s="83" t="s">
        <v>502</v>
      </c>
      <c r="BT635" s="83">
        <v>-1092390</v>
      </c>
      <c r="BU635" s="83" t="s">
        <v>381</v>
      </c>
      <c r="BV635" s="83" t="s">
        <v>157</v>
      </c>
      <c r="BW635" s="83" t="s">
        <v>502</v>
      </c>
      <c r="BY635" s="136">
        <v>0</v>
      </c>
      <c r="BZ635" s="136">
        <v>0</v>
      </c>
      <c r="CA635" s="136">
        <v>0</v>
      </c>
      <c r="CB635" s="136">
        <v>0</v>
      </c>
      <c r="CD635" s="136">
        <v>0</v>
      </c>
      <c r="CE635" s="136">
        <v>0</v>
      </c>
      <c r="CF635" s="136">
        <v>0</v>
      </c>
      <c r="CG635" s="136">
        <v>0</v>
      </c>
      <c r="CH635" s="136">
        <v>0</v>
      </c>
      <c r="CI635" s="136">
        <v>0</v>
      </c>
      <c r="CJ635" s="136">
        <v>0</v>
      </c>
      <c r="CK635" s="138">
        <v>0</v>
      </c>
      <c r="CL635" s="138">
        <v>0</v>
      </c>
      <c r="CM635" s="136">
        <v>0</v>
      </c>
      <c r="CN635" s="136">
        <v>0</v>
      </c>
      <c r="CO635" s="85">
        <v>43808</v>
      </c>
      <c r="CP635" s="83" t="s">
        <v>4681</v>
      </c>
      <c r="CQ635" s="83" t="s">
        <v>102</v>
      </c>
      <c r="CR635" s="83" t="s">
        <v>482</v>
      </c>
      <c r="CS635" s="83">
        <v>630</v>
      </c>
      <c r="CT635" s="83" t="s">
        <v>483</v>
      </c>
      <c r="CU635" s="83">
        <v>1</v>
      </c>
      <c r="CV635" s="83">
        <v>0</v>
      </c>
      <c r="CW635" s="83">
        <v>0</v>
      </c>
      <c r="CX635" s="83" t="s">
        <v>109</v>
      </c>
      <c r="CY635" s="83" t="s">
        <v>583</v>
      </c>
      <c r="CZ635" s="83">
        <v>0</v>
      </c>
      <c r="DA635" s="83">
        <v>0</v>
      </c>
      <c r="DB635" s="83">
        <f t="shared" si="39"/>
        <v>0</v>
      </c>
      <c r="DC635" s="83" t="s">
        <v>497</v>
      </c>
      <c r="DE635" s="136">
        <v>1</v>
      </c>
      <c r="DF635" s="136">
        <v>1</v>
      </c>
      <c r="DG635" s="215" t="s">
        <v>269</v>
      </c>
      <c r="DH635" s="136">
        <v>1</v>
      </c>
      <c r="DI635" s="136">
        <v>1</v>
      </c>
      <c r="DJ635" s="215" t="s">
        <v>269</v>
      </c>
      <c r="EE635" s="136" t="b">
        <v>1</v>
      </c>
      <c r="EF635" s="136" t="b">
        <v>1</v>
      </c>
      <c r="EG635" s="136" t="b">
        <v>1</v>
      </c>
      <c r="EH635" s="136" t="b">
        <v>1</v>
      </c>
      <c r="EL635" s="215" t="s">
        <v>269</v>
      </c>
    </row>
    <row r="636" spans="1:142" ht="60" customHeight="1" x14ac:dyDescent="0.55000000000000004">
      <c r="A636" s="83" t="s">
        <v>130</v>
      </c>
      <c r="B636" s="83" t="s">
        <v>98</v>
      </c>
      <c r="C636">
        <v>522496</v>
      </c>
      <c r="D636" t="s">
        <v>1272</v>
      </c>
      <c r="E636" t="s">
        <v>1272</v>
      </c>
      <c r="F636" s="83" t="s">
        <v>108</v>
      </c>
      <c r="G636" s="213">
        <v>36715</v>
      </c>
      <c r="H636" s="83" t="s">
        <v>102</v>
      </c>
      <c r="I636" s="213">
        <v>43186</v>
      </c>
      <c r="J636" s="83" t="s">
        <v>228</v>
      </c>
      <c r="K636" s="214">
        <v>516594961115</v>
      </c>
      <c r="L636" s="83" t="s">
        <v>135</v>
      </c>
      <c r="M636" s="213">
        <v>43675</v>
      </c>
      <c r="N636">
        <v>202322</v>
      </c>
      <c r="O636" s="145" t="s">
        <v>567</v>
      </c>
      <c r="P636" s="145" t="s">
        <v>99</v>
      </c>
      <c r="Q636" s="145" t="s">
        <v>100</v>
      </c>
      <c r="R636" s="145" t="s">
        <v>567</v>
      </c>
      <c r="V636">
        <v>9875</v>
      </c>
      <c r="W636" s="83" t="s">
        <v>101</v>
      </c>
      <c r="X636" s="83" t="s">
        <v>103</v>
      </c>
      <c r="Y636" t="s">
        <v>2598</v>
      </c>
      <c r="Z636" s="83" t="s">
        <v>102</v>
      </c>
      <c r="AA636" s="83" t="s">
        <v>102</v>
      </c>
      <c r="AB636" t="s">
        <v>3582</v>
      </c>
      <c r="AC636" s="83" t="s">
        <v>3959</v>
      </c>
      <c r="AD636" s="83" t="s">
        <v>144</v>
      </c>
      <c r="AE636" s="83" t="s">
        <v>105</v>
      </c>
      <c r="AF636" t="s">
        <v>2598</v>
      </c>
      <c r="AG636" s="83" t="s">
        <v>102</v>
      </c>
      <c r="AH636" s="83" t="s">
        <v>102</v>
      </c>
      <c r="AI636" t="s">
        <v>3582</v>
      </c>
      <c r="AJ636" s="83" t="s">
        <v>3959</v>
      </c>
      <c r="AK636" s="83" t="s">
        <v>144</v>
      </c>
      <c r="AL636" s="83" t="s">
        <v>105</v>
      </c>
      <c r="AM636" s="87" t="s">
        <v>106</v>
      </c>
      <c r="AN636" t="s">
        <v>2598</v>
      </c>
      <c r="AO636" t="s">
        <v>3582</v>
      </c>
      <c r="AP636" s="83" t="s">
        <v>3959</v>
      </c>
      <c r="AQ636" s="83" t="s">
        <v>111</v>
      </c>
      <c r="AR636" s="87" t="s">
        <v>106</v>
      </c>
      <c r="AT636" s="83" t="s">
        <v>107</v>
      </c>
      <c r="AU636" s="146" t="s">
        <v>107</v>
      </c>
      <c r="AV636" s="146" t="s">
        <v>107</v>
      </c>
      <c r="AX636" s="110" t="s">
        <v>107</v>
      </c>
      <c r="AY636" s="111"/>
      <c r="AZ636" s="112">
        <f t="shared" ca="1" si="40"/>
        <v>8437</v>
      </c>
      <c r="BA636" s="136">
        <f t="shared" ca="1" si="41"/>
        <v>68</v>
      </c>
      <c r="BB636" s="114" t="s">
        <v>134</v>
      </c>
      <c r="BC636" s="114" t="s">
        <v>108</v>
      </c>
      <c r="BD636" s="114"/>
      <c r="BE636" s="115" t="s">
        <v>102</v>
      </c>
      <c r="BF636" s="115" t="s">
        <v>102</v>
      </c>
      <c r="BG636" s="115" t="s">
        <v>102</v>
      </c>
      <c r="BH636" s="115" t="s">
        <v>102</v>
      </c>
      <c r="BI636" s="116"/>
      <c r="BJ636" s="117" t="s">
        <v>109</v>
      </c>
      <c r="BK636" s="117" t="s">
        <v>109</v>
      </c>
      <c r="BL636" s="83">
        <f t="shared" ca="1" si="42"/>
        <v>38</v>
      </c>
      <c r="BM636" s="83" t="s">
        <v>108</v>
      </c>
      <c r="BN636" s="83">
        <v>0</v>
      </c>
      <c r="BO636" s="83" t="s">
        <v>108</v>
      </c>
      <c r="BP636" s="83">
        <v>-1094125</v>
      </c>
      <c r="BQ636" s="83" t="s">
        <v>312</v>
      </c>
      <c r="BR636" s="83" t="s">
        <v>153</v>
      </c>
      <c r="BS636" s="83" t="s">
        <v>499</v>
      </c>
      <c r="BT636" s="83">
        <v>-1094125</v>
      </c>
      <c r="BU636" s="83" t="s">
        <v>312</v>
      </c>
      <c r="BV636" s="83" t="s">
        <v>153</v>
      </c>
      <c r="BW636" s="83" t="s">
        <v>499</v>
      </c>
      <c r="BY636" s="136">
        <v>0</v>
      </c>
      <c r="BZ636" s="136">
        <v>0</v>
      </c>
      <c r="CA636" s="136">
        <v>0</v>
      </c>
      <c r="CB636" s="136">
        <v>0</v>
      </c>
      <c r="CD636" s="136">
        <v>0</v>
      </c>
      <c r="CE636" s="136">
        <v>0</v>
      </c>
      <c r="CF636" s="136">
        <v>0</v>
      </c>
      <c r="CG636" s="136">
        <v>0</v>
      </c>
      <c r="CH636" s="136">
        <v>0</v>
      </c>
      <c r="CI636" s="136">
        <v>0</v>
      </c>
      <c r="CJ636" s="136">
        <v>0</v>
      </c>
      <c r="CK636" s="138">
        <v>0</v>
      </c>
      <c r="CL636" s="138">
        <v>0</v>
      </c>
      <c r="CM636" s="136">
        <v>0</v>
      </c>
      <c r="CN636" s="136">
        <v>0</v>
      </c>
      <c r="CO636" s="85">
        <v>43809</v>
      </c>
      <c r="CP636" s="83" t="s">
        <v>4682</v>
      </c>
      <c r="CQ636" s="83" t="s">
        <v>102</v>
      </c>
      <c r="CR636" s="83" t="s">
        <v>482</v>
      </c>
      <c r="CS636" s="83">
        <v>631</v>
      </c>
      <c r="CT636" s="83" t="s">
        <v>483</v>
      </c>
      <c r="CU636" s="83">
        <v>1</v>
      </c>
      <c r="CV636" s="83">
        <v>0</v>
      </c>
      <c r="CW636" s="83">
        <v>0</v>
      </c>
      <c r="CX636" s="83" t="s">
        <v>109</v>
      </c>
      <c r="CY636" s="83" t="s">
        <v>583</v>
      </c>
      <c r="CZ636" s="83">
        <v>0</v>
      </c>
      <c r="DA636" s="83">
        <v>0</v>
      </c>
      <c r="DB636" s="83">
        <f t="shared" si="39"/>
        <v>0</v>
      </c>
      <c r="DC636" s="83" t="s">
        <v>497</v>
      </c>
      <c r="DE636" s="136">
        <v>1</v>
      </c>
      <c r="DF636" s="136">
        <v>1</v>
      </c>
      <c r="DG636" s="215" t="s">
        <v>269</v>
      </c>
      <c r="DH636" s="136">
        <v>1</v>
      </c>
      <c r="DI636" s="136">
        <v>1</v>
      </c>
      <c r="DJ636" s="215" t="s">
        <v>269</v>
      </c>
      <c r="EE636" s="136" t="b">
        <v>1</v>
      </c>
      <c r="EF636" s="136" t="b">
        <v>1</v>
      </c>
      <c r="EG636" s="136" t="b">
        <v>1</v>
      </c>
      <c r="EH636" s="136" t="b">
        <v>1</v>
      </c>
      <c r="EL636" s="215" t="s">
        <v>269</v>
      </c>
    </row>
    <row r="637" spans="1:142" ht="60" customHeight="1" x14ac:dyDescent="0.55000000000000004">
      <c r="A637" s="83" t="s">
        <v>130</v>
      </c>
      <c r="B637" s="83" t="s">
        <v>98</v>
      </c>
      <c r="C637">
        <v>393499</v>
      </c>
      <c r="D637" t="s">
        <v>1273</v>
      </c>
      <c r="E637" t="s">
        <v>1273</v>
      </c>
      <c r="F637" s="83" t="s">
        <v>108</v>
      </c>
      <c r="G637" s="213">
        <v>27118</v>
      </c>
      <c r="H637" s="83" t="s">
        <v>102</v>
      </c>
      <c r="I637" s="213">
        <v>43266</v>
      </c>
      <c r="J637" s="83" t="s">
        <v>228</v>
      </c>
      <c r="K637" s="214">
        <v>904886442145</v>
      </c>
      <c r="L637" s="83" t="s">
        <v>97</v>
      </c>
      <c r="M637" s="213">
        <v>43679</v>
      </c>
      <c r="N637">
        <v>505054</v>
      </c>
      <c r="O637" s="145" t="s">
        <v>567</v>
      </c>
      <c r="P637" s="145" t="s">
        <v>99</v>
      </c>
      <c r="Q637" s="145" t="s">
        <v>100</v>
      </c>
      <c r="R637" s="145" t="s">
        <v>567</v>
      </c>
      <c r="V637">
        <v>4747</v>
      </c>
      <c r="W637" s="83" t="s">
        <v>101</v>
      </c>
      <c r="X637" s="83" t="s">
        <v>103</v>
      </c>
      <c r="Y637" t="s">
        <v>2599</v>
      </c>
      <c r="Z637" s="83" t="s">
        <v>102</v>
      </c>
      <c r="AA637" s="83" t="s">
        <v>102</v>
      </c>
      <c r="AB637" t="s">
        <v>3583</v>
      </c>
      <c r="AC637" s="83" t="s">
        <v>3960</v>
      </c>
      <c r="AD637" s="83" t="s">
        <v>144</v>
      </c>
      <c r="AE637" s="83" t="s">
        <v>105</v>
      </c>
      <c r="AF637" t="s">
        <v>2599</v>
      </c>
      <c r="AG637" s="83" t="s">
        <v>102</v>
      </c>
      <c r="AH637" s="83" t="s">
        <v>102</v>
      </c>
      <c r="AI637" t="s">
        <v>3583</v>
      </c>
      <c r="AJ637" s="83" t="s">
        <v>3960</v>
      </c>
      <c r="AK637" s="83" t="s">
        <v>144</v>
      </c>
      <c r="AL637" s="83" t="s">
        <v>105</v>
      </c>
      <c r="AM637" s="87" t="s">
        <v>106</v>
      </c>
      <c r="AN637" t="s">
        <v>2599</v>
      </c>
      <c r="AO637" t="s">
        <v>3583</v>
      </c>
      <c r="AP637" s="83" t="s">
        <v>3960</v>
      </c>
      <c r="AQ637" s="83" t="s">
        <v>144</v>
      </c>
      <c r="AR637" s="87" t="s">
        <v>106</v>
      </c>
      <c r="AT637" s="83" t="s">
        <v>107</v>
      </c>
      <c r="AU637" s="146" t="s">
        <v>107</v>
      </c>
      <c r="AV637" s="146" t="s">
        <v>107</v>
      </c>
      <c r="AX637" s="110" t="s">
        <v>107</v>
      </c>
      <c r="AY637" s="111"/>
      <c r="AZ637" s="112">
        <f t="shared" ca="1" si="40"/>
        <v>3294</v>
      </c>
      <c r="BA637" s="136">
        <f t="shared" ca="1" si="41"/>
        <v>37</v>
      </c>
      <c r="BB637" s="114" t="s">
        <v>134</v>
      </c>
      <c r="BC637" s="114" t="s">
        <v>108</v>
      </c>
      <c r="BD637" s="114"/>
      <c r="BE637" s="115" t="s">
        <v>102</v>
      </c>
      <c r="BF637" s="115" t="s">
        <v>102</v>
      </c>
      <c r="BG637" s="115" t="s">
        <v>102</v>
      </c>
      <c r="BH637" s="115" t="s">
        <v>102</v>
      </c>
      <c r="BI637" s="116"/>
      <c r="BJ637" s="117" t="s">
        <v>109</v>
      </c>
      <c r="BK637" s="117" t="s">
        <v>109</v>
      </c>
      <c r="BL637" s="83">
        <f t="shared" ca="1" si="42"/>
        <v>47</v>
      </c>
      <c r="BM637" s="83" t="s">
        <v>108</v>
      </c>
      <c r="BN637" s="83">
        <v>0</v>
      </c>
      <c r="BO637" s="83" t="s">
        <v>108</v>
      </c>
      <c r="BP637" s="83">
        <v>-1095860</v>
      </c>
      <c r="BQ637" s="83" t="s">
        <v>198</v>
      </c>
      <c r="BR637" s="83" t="s">
        <v>164</v>
      </c>
      <c r="BS637" s="83" t="s">
        <v>499</v>
      </c>
      <c r="BT637" s="83">
        <v>-1095860</v>
      </c>
      <c r="BU637" s="83" t="s">
        <v>198</v>
      </c>
      <c r="BV637" s="83" t="s">
        <v>164</v>
      </c>
      <c r="BW637" s="83" t="s">
        <v>499</v>
      </c>
      <c r="BY637" s="136">
        <v>0</v>
      </c>
      <c r="BZ637" s="136">
        <v>0</v>
      </c>
      <c r="CA637" s="136">
        <v>0</v>
      </c>
      <c r="CB637" s="136">
        <v>0</v>
      </c>
      <c r="CD637" s="136">
        <v>0</v>
      </c>
      <c r="CE637" s="136">
        <v>0</v>
      </c>
      <c r="CF637" s="136">
        <v>0</v>
      </c>
      <c r="CG637" s="136">
        <v>0</v>
      </c>
      <c r="CH637" s="136">
        <v>0</v>
      </c>
      <c r="CI637" s="136">
        <v>0</v>
      </c>
      <c r="CJ637" s="136">
        <v>0</v>
      </c>
      <c r="CK637" s="138">
        <v>0</v>
      </c>
      <c r="CL637" s="138">
        <v>0</v>
      </c>
      <c r="CM637" s="136">
        <v>0</v>
      </c>
      <c r="CN637" s="136">
        <v>0</v>
      </c>
      <c r="CO637" s="85">
        <v>43810</v>
      </c>
      <c r="CP637" s="83" t="s">
        <v>4683</v>
      </c>
      <c r="CQ637" s="83" t="s">
        <v>102</v>
      </c>
      <c r="CR637" s="83" t="s">
        <v>482</v>
      </c>
      <c r="CS637" s="83">
        <v>632</v>
      </c>
      <c r="CT637" s="83" t="s">
        <v>483</v>
      </c>
      <c r="CU637" s="83">
        <v>1</v>
      </c>
      <c r="CV637" s="83">
        <v>0</v>
      </c>
      <c r="CW637" s="83">
        <v>0</v>
      </c>
      <c r="CX637" s="83" t="s">
        <v>109</v>
      </c>
      <c r="CY637" s="83" t="s">
        <v>583</v>
      </c>
      <c r="CZ637" s="83">
        <v>0</v>
      </c>
      <c r="DA637" s="83">
        <v>0</v>
      </c>
      <c r="DB637" s="83">
        <f t="shared" si="39"/>
        <v>0</v>
      </c>
      <c r="DC637" s="83" t="s">
        <v>497</v>
      </c>
      <c r="DE637" s="136">
        <v>1</v>
      </c>
      <c r="DF637" s="136">
        <v>1</v>
      </c>
      <c r="DG637" s="215" t="s">
        <v>269</v>
      </c>
      <c r="DH637" s="136">
        <v>1</v>
      </c>
      <c r="DI637" s="136">
        <v>1</v>
      </c>
      <c r="DJ637" s="215" t="s">
        <v>269</v>
      </c>
      <c r="EE637" s="136" t="b">
        <v>1</v>
      </c>
      <c r="EF637" s="136" t="b">
        <v>1</v>
      </c>
      <c r="EG637" s="136" t="b">
        <v>1</v>
      </c>
      <c r="EH637" s="136" t="b">
        <v>1</v>
      </c>
      <c r="EL637" s="215" t="s">
        <v>269</v>
      </c>
    </row>
    <row r="638" spans="1:142" ht="60" customHeight="1" x14ac:dyDescent="0.55000000000000004">
      <c r="A638" s="83" t="s">
        <v>130</v>
      </c>
      <c r="B638" s="83" t="s">
        <v>98</v>
      </c>
      <c r="C638">
        <v>297070</v>
      </c>
      <c r="D638" t="s">
        <v>1274</v>
      </c>
      <c r="E638" t="s">
        <v>1274</v>
      </c>
      <c r="F638" s="83" t="s">
        <v>108</v>
      </c>
      <c r="G638" s="213">
        <v>29810</v>
      </c>
      <c r="H638" s="83" t="s">
        <v>102</v>
      </c>
      <c r="I638" s="213">
        <v>43197</v>
      </c>
      <c r="J638" s="83" t="s">
        <v>228</v>
      </c>
      <c r="K638" s="214">
        <v>321219422352</v>
      </c>
      <c r="L638" s="83" t="s">
        <v>126</v>
      </c>
      <c r="M638" s="213">
        <v>43607</v>
      </c>
      <c r="N638">
        <v>527533</v>
      </c>
      <c r="O638" s="145" t="s">
        <v>567</v>
      </c>
      <c r="P638" s="145" t="s">
        <v>99</v>
      </c>
      <c r="Q638" s="145" t="s">
        <v>100</v>
      </c>
      <c r="R638" s="145" t="s">
        <v>567</v>
      </c>
      <c r="V638">
        <v>2725</v>
      </c>
      <c r="W638" s="83" t="s">
        <v>1845</v>
      </c>
      <c r="X638" s="83" t="s">
        <v>103</v>
      </c>
      <c r="Y638" t="s">
        <v>2600</v>
      </c>
      <c r="Z638" s="83" t="s">
        <v>102</v>
      </c>
      <c r="AA638" s="83" t="s">
        <v>102</v>
      </c>
      <c r="AB638" t="s">
        <v>3584</v>
      </c>
      <c r="AC638" s="83" t="s">
        <v>3961</v>
      </c>
      <c r="AD638" s="83" t="s">
        <v>111</v>
      </c>
      <c r="AE638" s="83" t="s">
        <v>105</v>
      </c>
      <c r="AF638" t="s">
        <v>2600</v>
      </c>
      <c r="AG638" s="83" t="s">
        <v>102</v>
      </c>
      <c r="AH638" s="83" t="s">
        <v>102</v>
      </c>
      <c r="AI638" t="s">
        <v>3584</v>
      </c>
      <c r="AJ638" s="83" t="s">
        <v>3961</v>
      </c>
      <c r="AK638" s="83" t="s">
        <v>111</v>
      </c>
      <c r="AL638" s="83" t="s">
        <v>105</v>
      </c>
      <c r="AM638" s="87" t="s">
        <v>106</v>
      </c>
      <c r="AN638" t="s">
        <v>2600</v>
      </c>
      <c r="AO638" t="s">
        <v>3584</v>
      </c>
      <c r="AP638" s="83" t="s">
        <v>3961</v>
      </c>
      <c r="AQ638" s="83" t="s">
        <v>144</v>
      </c>
      <c r="AR638" s="87" t="s">
        <v>106</v>
      </c>
      <c r="AT638" s="83" t="s">
        <v>107</v>
      </c>
      <c r="AU638" s="146" t="s">
        <v>107</v>
      </c>
      <c r="AV638" s="146" t="s">
        <v>107</v>
      </c>
      <c r="AX638" s="110" t="s">
        <v>107</v>
      </c>
      <c r="AY638" s="111"/>
      <c r="AZ638" s="112">
        <f t="shared" ca="1" si="40"/>
        <v>3148</v>
      </c>
      <c r="BA638" s="136">
        <f t="shared" ca="1" si="41"/>
        <v>88</v>
      </c>
      <c r="BB638" s="114" t="s">
        <v>136</v>
      </c>
      <c r="BC638" s="114" t="s">
        <v>108</v>
      </c>
      <c r="BD638" s="114"/>
      <c r="BE638" s="115" t="s">
        <v>102</v>
      </c>
      <c r="BF638" s="115" t="s">
        <v>102</v>
      </c>
      <c r="BG638" s="115" t="s">
        <v>102</v>
      </c>
      <c r="BH638" s="115" t="s">
        <v>102</v>
      </c>
      <c r="BI638" s="116"/>
      <c r="BJ638" s="117" t="s">
        <v>109</v>
      </c>
      <c r="BK638" s="117" t="s">
        <v>109</v>
      </c>
      <c r="BL638" s="83">
        <f t="shared" ca="1" si="42"/>
        <v>96</v>
      </c>
      <c r="BM638" s="83" t="s">
        <v>270</v>
      </c>
      <c r="BN638" s="83">
        <v>0</v>
      </c>
      <c r="BO638" s="83" t="s">
        <v>108</v>
      </c>
      <c r="BP638" s="83">
        <v>-1097595</v>
      </c>
      <c r="BQ638" s="83" t="s">
        <v>381</v>
      </c>
      <c r="BR638" s="83" t="s">
        <v>157</v>
      </c>
      <c r="BS638" s="83" t="s">
        <v>502</v>
      </c>
      <c r="BT638" s="83">
        <v>-1097595</v>
      </c>
      <c r="BU638" s="83" t="s">
        <v>381</v>
      </c>
      <c r="BV638" s="83" t="s">
        <v>157</v>
      </c>
      <c r="BW638" s="83" t="s">
        <v>502</v>
      </c>
      <c r="BY638" s="136">
        <v>0</v>
      </c>
      <c r="BZ638" s="136">
        <v>0</v>
      </c>
      <c r="CA638" s="136">
        <v>0</v>
      </c>
      <c r="CB638" s="136">
        <v>0</v>
      </c>
      <c r="CD638" s="136">
        <v>0</v>
      </c>
      <c r="CE638" s="136">
        <v>0</v>
      </c>
      <c r="CF638" s="136">
        <v>0</v>
      </c>
      <c r="CG638" s="136">
        <v>0</v>
      </c>
      <c r="CH638" s="136">
        <v>0</v>
      </c>
      <c r="CI638" s="136">
        <v>0</v>
      </c>
      <c r="CJ638" s="136">
        <v>0</v>
      </c>
      <c r="CK638" s="138">
        <v>0</v>
      </c>
      <c r="CL638" s="138">
        <v>0</v>
      </c>
      <c r="CM638" s="136">
        <v>0</v>
      </c>
      <c r="CN638" s="136">
        <v>0</v>
      </c>
      <c r="CO638" s="85">
        <v>43811</v>
      </c>
      <c r="CP638" s="83" t="s">
        <v>4684</v>
      </c>
      <c r="CQ638" s="83" t="s">
        <v>102</v>
      </c>
      <c r="CR638" s="83" t="s">
        <v>482</v>
      </c>
      <c r="CS638" s="83">
        <v>633</v>
      </c>
      <c r="CT638" s="83" t="s">
        <v>483</v>
      </c>
      <c r="CU638" s="83">
        <v>1</v>
      </c>
      <c r="CV638" s="83">
        <v>0</v>
      </c>
      <c r="CW638" s="83">
        <v>0</v>
      </c>
      <c r="CX638" s="83" t="s">
        <v>109</v>
      </c>
      <c r="CY638" s="83" t="s">
        <v>583</v>
      </c>
      <c r="CZ638" s="83">
        <v>0</v>
      </c>
      <c r="DA638" s="83">
        <v>0</v>
      </c>
      <c r="DB638" s="83">
        <f t="shared" si="39"/>
        <v>0</v>
      </c>
      <c r="DC638" s="83" t="s">
        <v>497</v>
      </c>
      <c r="DE638" s="136">
        <v>1</v>
      </c>
      <c r="DF638" s="136">
        <v>1</v>
      </c>
      <c r="DG638" s="215" t="s">
        <v>269</v>
      </c>
      <c r="DH638" s="136">
        <v>1</v>
      </c>
      <c r="DI638" s="136">
        <v>1</v>
      </c>
      <c r="DJ638" s="215" t="s">
        <v>269</v>
      </c>
      <c r="EE638" s="136" t="b">
        <v>1</v>
      </c>
      <c r="EF638" s="136" t="b">
        <v>1</v>
      </c>
      <c r="EG638" s="136" t="b">
        <v>1</v>
      </c>
      <c r="EH638" s="136" t="b">
        <v>1</v>
      </c>
      <c r="EL638" s="215" t="s">
        <v>269</v>
      </c>
    </row>
    <row r="639" spans="1:142" ht="60" customHeight="1" x14ac:dyDescent="0.55000000000000004">
      <c r="A639" s="83" t="s">
        <v>130</v>
      </c>
      <c r="B639" s="83" t="s">
        <v>98</v>
      </c>
      <c r="C639">
        <v>315325</v>
      </c>
      <c r="D639" t="s">
        <v>1275</v>
      </c>
      <c r="E639" t="s">
        <v>1275</v>
      </c>
      <c r="F639" s="83" t="s">
        <v>108</v>
      </c>
      <c r="G639" s="213">
        <v>32521</v>
      </c>
      <c r="H639" s="83" t="s">
        <v>102</v>
      </c>
      <c r="I639" s="213">
        <v>43156</v>
      </c>
      <c r="J639" s="83" t="s">
        <v>228</v>
      </c>
      <c r="K639" s="214">
        <v>916993286050</v>
      </c>
      <c r="L639" s="83" t="s">
        <v>135</v>
      </c>
      <c r="M639" s="213">
        <v>43482</v>
      </c>
      <c r="N639">
        <v>347734</v>
      </c>
      <c r="O639" s="145" t="s">
        <v>567</v>
      </c>
      <c r="P639" s="145" t="s">
        <v>99</v>
      </c>
      <c r="Q639" s="145" t="s">
        <v>100</v>
      </c>
      <c r="R639" s="145" t="s">
        <v>567</v>
      </c>
      <c r="V639">
        <v>6005</v>
      </c>
      <c r="W639" s="83" t="s">
        <v>101</v>
      </c>
      <c r="X639" s="83" t="s">
        <v>103</v>
      </c>
      <c r="Y639" t="s">
        <v>2601</v>
      </c>
      <c r="Z639" s="83" t="s">
        <v>102</v>
      </c>
      <c r="AA639" s="83" t="s">
        <v>102</v>
      </c>
      <c r="AB639" t="s">
        <v>3585</v>
      </c>
      <c r="AC639" s="83" t="s">
        <v>3962</v>
      </c>
      <c r="AD639" s="83" t="s">
        <v>144</v>
      </c>
      <c r="AE639" s="83" t="s">
        <v>105</v>
      </c>
      <c r="AF639" t="s">
        <v>2601</v>
      </c>
      <c r="AG639" s="83" t="s">
        <v>102</v>
      </c>
      <c r="AH639" s="83" t="s">
        <v>102</v>
      </c>
      <c r="AI639" t="s">
        <v>3585</v>
      </c>
      <c r="AJ639" s="83" t="s">
        <v>3962</v>
      </c>
      <c r="AK639" s="83" t="s">
        <v>144</v>
      </c>
      <c r="AL639" s="83" t="s">
        <v>105</v>
      </c>
      <c r="AM639" s="87" t="s">
        <v>106</v>
      </c>
      <c r="AN639" t="s">
        <v>2601</v>
      </c>
      <c r="AO639" t="s">
        <v>3585</v>
      </c>
      <c r="AP639" s="83" t="s">
        <v>3962</v>
      </c>
      <c r="AQ639" s="83" t="s">
        <v>111</v>
      </c>
      <c r="AR639" s="87" t="s">
        <v>106</v>
      </c>
      <c r="AT639" s="83" t="s">
        <v>107</v>
      </c>
      <c r="AU639" s="146" t="s">
        <v>107</v>
      </c>
      <c r="AV639" s="146" t="s">
        <v>107</v>
      </c>
      <c r="AX639" s="110" t="s">
        <v>107</v>
      </c>
      <c r="AY639" s="111"/>
      <c r="AZ639" s="112">
        <f t="shared" ca="1" si="40"/>
        <v>9759</v>
      </c>
      <c r="BA639" s="136">
        <f t="shared" ca="1" si="41"/>
        <v>44</v>
      </c>
      <c r="BB639" s="114" t="s">
        <v>134</v>
      </c>
      <c r="BC639" s="114" t="s">
        <v>108</v>
      </c>
      <c r="BD639" s="114"/>
      <c r="BE639" s="115" t="s">
        <v>102</v>
      </c>
      <c r="BF639" s="115" t="s">
        <v>102</v>
      </c>
      <c r="BG639" s="115" t="s">
        <v>102</v>
      </c>
      <c r="BH639" s="115" t="s">
        <v>102</v>
      </c>
      <c r="BI639" s="116"/>
      <c r="BJ639" s="117" t="s">
        <v>109</v>
      </c>
      <c r="BK639" s="117" t="s">
        <v>109</v>
      </c>
      <c r="BL639" s="83">
        <f t="shared" ca="1" si="42"/>
        <v>3</v>
      </c>
      <c r="BM639" s="83" t="s">
        <v>108</v>
      </c>
      <c r="BN639" s="83">
        <v>0</v>
      </c>
      <c r="BO639" s="83" t="s">
        <v>108</v>
      </c>
      <c r="BP639" s="83">
        <v>-1099330</v>
      </c>
      <c r="BQ639" s="83" t="s">
        <v>312</v>
      </c>
      <c r="BR639" s="83" t="s">
        <v>153</v>
      </c>
      <c r="BS639" s="83" t="s">
        <v>499</v>
      </c>
      <c r="BT639" s="83">
        <v>-1099330</v>
      </c>
      <c r="BU639" s="83" t="s">
        <v>312</v>
      </c>
      <c r="BV639" s="83" t="s">
        <v>153</v>
      </c>
      <c r="BW639" s="83" t="s">
        <v>499</v>
      </c>
      <c r="BY639" s="136">
        <v>0</v>
      </c>
      <c r="BZ639" s="136">
        <v>0</v>
      </c>
      <c r="CA639" s="136">
        <v>0</v>
      </c>
      <c r="CB639" s="136">
        <v>0</v>
      </c>
      <c r="CD639" s="136">
        <v>0</v>
      </c>
      <c r="CE639" s="136">
        <v>0</v>
      </c>
      <c r="CF639" s="136">
        <v>0</v>
      </c>
      <c r="CG639" s="136">
        <v>0</v>
      </c>
      <c r="CH639" s="136">
        <v>0</v>
      </c>
      <c r="CI639" s="136">
        <v>0</v>
      </c>
      <c r="CJ639" s="136">
        <v>0</v>
      </c>
      <c r="CK639" s="138">
        <v>0</v>
      </c>
      <c r="CL639" s="138">
        <v>0</v>
      </c>
      <c r="CM639" s="136">
        <v>0</v>
      </c>
      <c r="CN639" s="136">
        <v>0</v>
      </c>
      <c r="CO639" s="85">
        <v>43812</v>
      </c>
      <c r="CP639" s="83" t="s">
        <v>4685</v>
      </c>
      <c r="CQ639" s="83" t="s">
        <v>102</v>
      </c>
      <c r="CR639" s="83" t="s">
        <v>482</v>
      </c>
      <c r="CS639" s="83">
        <v>634</v>
      </c>
      <c r="CT639" s="83" t="s">
        <v>483</v>
      </c>
      <c r="CU639" s="83">
        <v>1</v>
      </c>
      <c r="CV639" s="83">
        <v>0</v>
      </c>
      <c r="CW639" s="83">
        <v>0</v>
      </c>
      <c r="CX639" s="83" t="s">
        <v>109</v>
      </c>
      <c r="CY639" s="83" t="s">
        <v>583</v>
      </c>
      <c r="CZ639" s="83">
        <v>0</v>
      </c>
      <c r="DA639" s="83">
        <v>0</v>
      </c>
      <c r="DB639" s="83">
        <f t="shared" si="39"/>
        <v>0</v>
      </c>
      <c r="DC639" s="83" t="s">
        <v>497</v>
      </c>
      <c r="DE639" s="136">
        <v>1</v>
      </c>
      <c r="DF639" s="136">
        <v>1</v>
      </c>
      <c r="DG639" s="215" t="s">
        <v>269</v>
      </c>
      <c r="DH639" s="136">
        <v>1</v>
      </c>
      <c r="DI639" s="136">
        <v>1</v>
      </c>
      <c r="DJ639" s="215" t="s">
        <v>269</v>
      </c>
      <c r="EE639" s="136" t="b">
        <v>1</v>
      </c>
      <c r="EF639" s="136" t="b">
        <v>1</v>
      </c>
      <c r="EG639" s="136" t="b">
        <v>1</v>
      </c>
      <c r="EH639" s="136" t="b">
        <v>1</v>
      </c>
      <c r="EL639" s="215" t="s">
        <v>269</v>
      </c>
    </row>
    <row r="640" spans="1:142" ht="60" customHeight="1" x14ac:dyDescent="0.55000000000000004">
      <c r="A640" s="83" t="s">
        <v>130</v>
      </c>
      <c r="B640" s="83" t="s">
        <v>98</v>
      </c>
      <c r="C640">
        <v>155493</v>
      </c>
      <c r="D640" t="s">
        <v>1276</v>
      </c>
      <c r="E640" t="s">
        <v>1276</v>
      </c>
      <c r="F640" s="83" t="s">
        <v>108</v>
      </c>
      <c r="G640" s="213">
        <v>33684</v>
      </c>
      <c r="H640" s="83" t="s">
        <v>102</v>
      </c>
      <c r="I640" s="213">
        <v>43258</v>
      </c>
      <c r="J640" s="83" t="s">
        <v>228</v>
      </c>
      <c r="K640" s="214">
        <v>131098777634</v>
      </c>
      <c r="L640" s="83" t="s">
        <v>97</v>
      </c>
      <c r="M640" s="213">
        <v>43548</v>
      </c>
      <c r="N640">
        <v>788721</v>
      </c>
      <c r="O640" s="145" t="s">
        <v>567</v>
      </c>
      <c r="P640" s="145" t="s">
        <v>99</v>
      </c>
      <c r="Q640" s="145" t="s">
        <v>100</v>
      </c>
      <c r="R640" s="145" t="s">
        <v>567</v>
      </c>
      <c r="V640">
        <v>3225</v>
      </c>
      <c r="W640" s="83" t="s">
        <v>101</v>
      </c>
      <c r="X640" s="83" t="s">
        <v>103</v>
      </c>
      <c r="Y640" t="s">
        <v>2602</v>
      </c>
      <c r="Z640" s="83" t="s">
        <v>102</v>
      </c>
      <c r="AA640" s="83" t="s">
        <v>102</v>
      </c>
      <c r="AB640" t="s">
        <v>3586</v>
      </c>
      <c r="AC640" s="83" t="s">
        <v>3963</v>
      </c>
      <c r="AD640" s="83" t="s">
        <v>144</v>
      </c>
      <c r="AE640" s="83" t="s">
        <v>105</v>
      </c>
      <c r="AF640" t="s">
        <v>2602</v>
      </c>
      <c r="AG640" s="83" t="s">
        <v>102</v>
      </c>
      <c r="AH640" s="83" t="s">
        <v>102</v>
      </c>
      <c r="AI640" t="s">
        <v>3586</v>
      </c>
      <c r="AJ640" s="83" t="s">
        <v>3963</v>
      </c>
      <c r="AK640" s="83" t="s">
        <v>144</v>
      </c>
      <c r="AL640" s="83" t="s">
        <v>105</v>
      </c>
      <c r="AM640" s="87" t="s">
        <v>106</v>
      </c>
      <c r="AN640" t="s">
        <v>2602</v>
      </c>
      <c r="AO640" t="s">
        <v>3586</v>
      </c>
      <c r="AP640" s="83" t="s">
        <v>3963</v>
      </c>
      <c r="AQ640" s="83" t="s">
        <v>144</v>
      </c>
      <c r="AR640" s="87" t="s">
        <v>106</v>
      </c>
      <c r="AT640" s="83" t="s">
        <v>107</v>
      </c>
      <c r="AU640" s="146" t="s">
        <v>107</v>
      </c>
      <c r="AV640" s="146" t="s">
        <v>107</v>
      </c>
      <c r="AX640" s="110" t="s">
        <v>107</v>
      </c>
      <c r="AY640" s="111"/>
      <c r="AZ640" s="112">
        <f t="shared" ca="1" si="40"/>
        <v>2520</v>
      </c>
      <c r="BA640" s="136">
        <f t="shared" ca="1" si="41"/>
        <v>55</v>
      </c>
      <c r="BB640" s="114" t="s">
        <v>134</v>
      </c>
      <c r="BC640" s="114" t="s">
        <v>108</v>
      </c>
      <c r="BD640" s="114"/>
      <c r="BE640" s="115" t="s">
        <v>102</v>
      </c>
      <c r="BF640" s="115" t="s">
        <v>102</v>
      </c>
      <c r="BG640" s="115" t="s">
        <v>102</v>
      </c>
      <c r="BH640" s="115" t="s">
        <v>102</v>
      </c>
      <c r="BI640" s="116"/>
      <c r="BJ640" s="117" t="s">
        <v>109</v>
      </c>
      <c r="BK640" s="117" t="s">
        <v>109</v>
      </c>
      <c r="BL640" s="83">
        <f t="shared" ca="1" si="42"/>
        <v>27</v>
      </c>
      <c r="BM640" s="83" t="s">
        <v>108</v>
      </c>
      <c r="BN640" s="83">
        <v>0</v>
      </c>
      <c r="BO640" s="83" t="s">
        <v>108</v>
      </c>
      <c r="BP640" s="83">
        <v>-1101065</v>
      </c>
      <c r="BQ640" s="83" t="s">
        <v>198</v>
      </c>
      <c r="BR640" s="83" t="s">
        <v>164</v>
      </c>
      <c r="BS640" s="83" t="s">
        <v>499</v>
      </c>
      <c r="BT640" s="83">
        <v>-1101065</v>
      </c>
      <c r="BU640" s="83" t="s">
        <v>198</v>
      </c>
      <c r="BV640" s="83" t="s">
        <v>164</v>
      </c>
      <c r="BW640" s="83" t="s">
        <v>499</v>
      </c>
      <c r="BY640" s="136">
        <v>0</v>
      </c>
      <c r="BZ640" s="136">
        <v>0</v>
      </c>
      <c r="CA640" s="136">
        <v>0</v>
      </c>
      <c r="CB640" s="136">
        <v>0</v>
      </c>
      <c r="CD640" s="136">
        <v>0</v>
      </c>
      <c r="CE640" s="136">
        <v>0</v>
      </c>
      <c r="CF640" s="136">
        <v>0</v>
      </c>
      <c r="CG640" s="136">
        <v>0</v>
      </c>
      <c r="CH640" s="136">
        <v>0</v>
      </c>
      <c r="CI640" s="136">
        <v>0</v>
      </c>
      <c r="CJ640" s="136">
        <v>0</v>
      </c>
      <c r="CK640" s="138">
        <v>0</v>
      </c>
      <c r="CL640" s="138">
        <v>0</v>
      </c>
      <c r="CM640" s="136">
        <v>0</v>
      </c>
      <c r="CN640" s="136">
        <v>0</v>
      </c>
      <c r="CO640" s="85">
        <v>43813</v>
      </c>
      <c r="CP640" s="83" t="s">
        <v>4686</v>
      </c>
      <c r="CQ640" s="83" t="s">
        <v>102</v>
      </c>
      <c r="CR640" s="83" t="s">
        <v>482</v>
      </c>
      <c r="CS640" s="83">
        <v>635</v>
      </c>
      <c r="CT640" s="83" t="s">
        <v>483</v>
      </c>
      <c r="CU640" s="83">
        <v>1</v>
      </c>
      <c r="CV640" s="83">
        <v>0</v>
      </c>
      <c r="CW640" s="83">
        <v>0</v>
      </c>
      <c r="CX640" s="83" t="s">
        <v>109</v>
      </c>
      <c r="CY640" s="83" t="s">
        <v>583</v>
      </c>
      <c r="CZ640" s="83">
        <v>0</v>
      </c>
      <c r="DA640" s="83">
        <v>0</v>
      </c>
      <c r="DB640" s="83">
        <f t="shared" si="39"/>
        <v>0</v>
      </c>
      <c r="DC640" s="83" t="s">
        <v>497</v>
      </c>
      <c r="DE640" s="136">
        <v>1</v>
      </c>
      <c r="DF640" s="136">
        <v>1</v>
      </c>
      <c r="DG640" s="215" t="s">
        <v>269</v>
      </c>
      <c r="DH640" s="136">
        <v>1</v>
      </c>
      <c r="DI640" s="136">
        <v>1</v>
      </c>
      <c r="DJ640" s="215" t="s">
        <v>269</v>
      </c>
      <c r="EE640" s="136" t="b">
        <v>1</v>
      </c>
      <c r="EF640" s="136" t="b">
        <v>1</v>
      </c>
      <c r="EG640" s="136" t="b">
        <v>1</v>
      </c>
      <c r="EH640" s="136" t="b">
        <v>1</v>
      </c>
      <c r="EL640" s="215" t="s">
        <v>269</v>
      </c>
    </row>
    <row r="641" spans="1:142" ht="60" customHeight="1" x14ac:dyDescent="0.55000000000000004">
      <c r="A641" s="83" t="s">
        <v>130</v>
      </c>
      <c r="B641" s="83" t="s">
        <v>98</v>
      </c>
      <c r="C641">
        <v>783489</v>
      </c>
      <c r="D641" t="s">
        <v>1277</v>
      </c>
      <c r="E641" t="s">
        <v>1277</v>
      </c>
      <c r="F641" s="83" t="s">
        <v>108</v>
      </c>
      <c r="G641" s="213">
        <v>37745</v>
      </c>
      <c r="H641" s="83" t="s">
        <v>102</v>
      </c>
      <c r="I641" s="213">
        <v>43365</v>
      </c>
      <c r="J641" s="83" t="s">
        <v>228</v>
      </c>
      <c r="K641" s="214">
        <v>490730423445</v>
      </c>
      <c r="L641" s="83" t="s">
        <v>135</v>
      </c>
      <c r="M641" s="213">
        <v>43741</v>
      </c>
      <c r="N641">
        <v>281772</v>
      </c>
      <c r="O641" s="145" t="s">
        <v>567</v>
      </c>
      <c r="P641" s="145" t="s">
        <v>99</v>
      </c>
      <c r="Q641" s="145" t="s">
        <v>100</v>
      </c>
      <c r="R641" s="145" t="s">
        <v>567</v>
      </c>
      <c r="V641">
        <v>9512</v>
      </c>
      <c r="W641" s="83" t="s">
        <v>1846</v>
      </c>
      <c r="X641" s="83" t="s">
        <v>103</v>
      </c>
      <c r="Y641" t="s">
        <v>2603</v>
      </c>
      <c r="Z641" s="83" t="s">
        <v>102</v>
      </c>
      <c r="AA641" s="83" t="s">
        <v>102</v>
      </c>
      <c r="AB641" t="s">
        <v>3587</v>
      </c>
      <c r="AC641" s="83" t="s">
        <v>3964</v>
      </c>
      <c r="AD641" s="83" t="s">
        <v>111</v>
      </c>
      <c r="AE641" s="83" t="s">
        <v>105</v>
      </c>
      <c r="AF641" t="s">
        <v>2603</v>
      </c>
      <c r="AG641" s="83" t="s">
        <v>102</v>
      </c>
      <c r="AH641" s="83" t="s">
        <v>102</v>
      </c>
      <c r="AI641" t="s">
        <v>3587</v>
      </c>
      <c r="AJ641" s="83" t="s">
        <v>3964</v>
      </c>
      <c r="AK641" s="83" t="s">
        <v>111</v>
      </c>
      <c r="AL641" s="83" t="s">
        <v>105</v>
      </c>
      <c r="AM641" s="87" t="s">
        <v>106</v>
      </c>
      <c r="AN641" t="s">
        <v>2603</v>
      </c>
      <c r="AO641" t="s">
        <v>3587</v>
      </c>
      <c r="AP641" s="83" t="s">
        <v>3964</v>
      </c>
      <c r="AQ641" s="83" t="s">
        <v>144</v>
      </c>
      <c r="AR641" s="87" t="s">
        <v>106</v>
      </c>
      <c r="AT641" s="83" t="s">
        <v>107</v>
      </c>
      <c r="AU641" s="146" t="s">
        <v>107</v>
      </c>
      <c r="AV641" s="146" t="s">
        <v>107</v>
      </c>
      <c r="AX641" s="110" t="s">
        <v>107</v>
      </c>
      <c r="AY641" s="111"/>
      <c r="AZ641" s="112">
        <f t="shared" ca="1" si="40"/>
        <v>1685</v>
      </c>
      <c r="BA641" s="136">
        <f t="shared" ca="1" si="41"/>
        <v>4</v>
      </c>
      <c r="BB641" s="114" t="s">
        <v>136</v>
      </c>
      <c r="BC641" s="114" t="s">
        <v>108</v>
      </c>
      <c r="BD641" s="114"/>
      <c r="BE641" s="115" t="s">
        <v>102</v>
      </c>
      <c r="BF641" s="115" t="s">
        <v>102</v>
      </c>
      <c r="BG641" s="115" t="s">
        <v>102</v>
      </c>
      <c r="BH641" s="115" t="s">
        <v>102</v>
      </c>
      <c r="BI641" s="116"/>
      <c r="BJ641" s="117" t="s">
        <v>109</v>
      </c>
      <c r="BK641" s="117" t="s">
        <v>109</v>
      </c>
      <c r="BL641" s="83">
        <f t="shared" ca="1" si="42"/>
        <v>88</v>
      </c>
      <c r="BM641" s="83" t="s">
        <v>270</v>
      </c>
      <c r="BN641" s="83">
        <v>0</v>
      </c>
      <c r="BO641" s="83" t="s">
        <v>108</v>
      </c>
      <c r="BP641" s="83">
        <v>-1102800</v>
      </c>
      <c r="BQ641" s="83" t="s">
        <v>381</v>
      </c>
      <c r="BR641" s="83" t="s">
        <v>157</v>
      </c>
      <c r="BS641" s="83" t="s">
        <v>502</v>
      </c>
      <c r="BT641" s="83">
        <v>-1102800</v>
      </c>
      <c r="BU641" s="83" t="s">
        <v>381</v>
      </c>
      <c r="BV641" s="83" t="s">
        <v>157</v>
      </c>
      <c r="BW641" s="83" t="s">
        <v>502</v>
      </c>
      <c r="BY641" s="136">
        <v>0</v>
      </c>
      <c r="BZ641" s="136">
        <v>0</v>
      </c>
      <c r="CA641" s="136">
        <v>0</v>
      </c>
      <c r="CB641" s="136">
        <v>0</v>
      </c>
      <c r="CD641" s="136">
        <v>0</v>
      </c>
      <c r="CE641" s="136">
        <v>0</v>
      </c>
      <c r="CF641" s="136">
        <v>0</v>
      </c>
      <c r="CG641" s="136">
        <v>0</v>
      </c>
      <c r="CH641" s="136">
        <v>0</v>
      </c>
      <c r="CI641" s="136">
        <v>0</v>
      </c>
      <c r="CJ641" s="136">
        <v>0</v>
      </c>
      <c r="CK641" s="138">
        <v>0</v>
      </c>
      <c r="CL641" s="138">
        <v>0</v>
      </c>
      <c r="CM641" s="136">
        <v>0</v>
      </c>
      <c r="CN641" s="136">
        <v>0</v>
      </c>
      <c r="CO641" s="85">
        <v>43814</v>
      </c>
      <c r="CP641" s="83" t="s">
        <v>4687</v>
      </c>
      <c r="CQ641" s="83" t="s">
        <v>102</v>
      </c>
      <c r="CR641" s="83" t="s">
        <v>482</v>
      </c>
      <c r="CS641" s="83">
        <v>636</v>
      </c>
      <c r="CT641" s="83" t="s">
        <v>483</v>
      </c>
      <c r="CU641" s="83">
        <v>1</v>
      </c>
      <c r="CV641" s="83">
        <v>0</v>
      </c>
      <c r="CW641" s="83">
        <v>0</v>
      </c>
      <c r="CX641" s="83" t="s">
        <v>109</v>
      </c>
      <c r="CY641" s="83" t="s">
        <v>583</v>
      </c>
      <c r="CZ641" s="83">
        <v>0</v>
      </c>
      <c r="DA641" s="83">
        <v>0</v>
      </c>
      <c r="DB641" s="83">
        <f t="shared" si="39"/>
        <v>0</v>
      </c>
      <c r="DC641" s="83" t="s">
        <v>497</v>
      </c>
      <c r="DE641" s="136">
        <v>1</v>
      </c>
      <c r="DF641" s="136">
        <v>1</v>
      </c>
      <c r="DG641" s="215" t="s">
        <v>269</v>
      </c>
      <c r="DH641" s="136">
        <v>1</v>
      </c>
      <c r="DI641" s="136">
        <v>1</v>
      </c>
      <c r="DJ641" s="215" t="s">
        <v>269</v>
      </c>
      <c r="EE641" s="136" t="b">
        <v>1</v>
      </c>
      <c r="EF641" s="136" t="b">
        <v>1</v>
      </c>
      <c r="EG641" s="136" t="b">
        <v>1</v>
      </c>
      <c r="EH641" s="136" t="b">
        <v>1</v>
      </c>
      <c r="EL641" s="215" t="s">
        <v>269</v>
      </c>
    </row>
    <row r="642" spans="1:142" ht="60" customHeight="1" x14ac:dyDescent="0.55000000000000004">
      <c r="A642" s="83" t="s">
        <v>130</v>
      </c>
      <c r="B642" s="83" t="s">
        <v>98</v>
      </c>
      <c r="C642">
        <v>937937</v>
      </c>
      <c r="D642" t="s">
        <v>1278</v>
      </c>
      <c r="E642" t="s">
        <v>1278</v>
      </c>
      <c r="F642" s="83" t="s">
        <v>108</v>
      </c>
      <c r="G642" s="213">
        <v>36640</v>
      </c>
      <c r="H642" s="83" t="s">
        <v>102</v>
      </c>
      <c r="I642" s="213">
        <v>43197</v>
      </c>
      <c r="J642" s="83" t="s">
        <v>228</v>
      </c>
      <c r="K642" s="214">
        <v>455138929911</v>
      </c>
      <c r="L642" s="83" t="s">
        <v>97</v>
      </c>
      <c r="M642" s="213">
        <v>43504</v>
      </c>
      <c r="N642">
        <v>795924</v>
      </c>
      <c r="O642" s="145" t="s">
        <v>567</v>
      </c>
      <c r="P642" s="145" t="s">
        <v>99</v>
      </c>
      <c r="Q642" s="145" t="s">
        <v>100</v>
      </c>
      <c r="R642" s="145" t="s">
        <v>567</v>
      </c>
      <c r="V642">
        <v>6887</v>
      </c>
      <c r="W642" s="83" t="s">
        <v>101</v>
      </c>
      <c r="X642" s="83" t="s">
        <v>103</v>
      </c>
      <c r="Y642" t="s">
        <v>2604</v>
      </c>
      <c r="Z642" s="83" t="s">
        <v>102</v>
      </c>
      <c r="AA642" s="83" t="s">
        <v>102</v>
      </c>
      <c r="AB642" t="s">
        <v>3588</v>
      </c>
      <c r="AC642" s="83" t="s">
        <v>3965</v>
      </c>
      <c r="AD642" s="83" t="s">
        <v>144</v>
      </c>
      <c r="AE642" s="83" t="s">
        <v>105</v>
      </c>
      <c r="AF642" t="s">
        <v>2604</v>
      </c>
      <c r="AG642" s="83" t="s">
        <v>102</v>
      </c>
      <c r="AH642" s="83" t="s">
        <v>102</v>
      </c>
      <c r="AI642" t="s">
        <v>3588</v>
      </c>
      <c r="AJ642" s="83" t="s">
        <v>3965</v>
      </c>
      <c r="AK642" s="83" t="s">
        <v>144</v>
      </c>
      <c r="AL642" s="83" t="s">
        <v>105</v>
      </c>
      <c r="AM642" s="87" t="s">
        <v>106</v>
      </c>
      <c r="AN642" t="s">
        <v>2604</v>
      </c>
      <c r="AO642" t="s">
        <v>3588</v>
      </c>
      <c r="AP642" s="83" t="s">
        <v>3965</v>
      </c>
      <c r="AQ642" s="83" t="s">
        <v>111</v>
      </c>
      <c r="AR642" s="87" t="s">
        <v>106</v>
      </c>
      <c r="AT642" s="83" t="s">
        <v>107</v>
      </c>
      <c r="AU642" s="146" t="s">
        <v>107</v>
      </c>
      <c r="AV642" s="146" t="s">
        <v>107</v>
      </c>
      <c r="AX642" s="110" t="s">
        <v>107</v>
      </c>
      <c r="AY642" s="111"/>
      <c r="AZ642" s="112">
        <f t="shared" ca="1" si="40"/>
        <v>5658</v>
      </c>
      <c r="BA642" s="136">
        <f t="shared" ca="1" si="41"/>
        <v>45</v>
      </c>
      <c r="BB642" s="114" t="s">
        <v>134</v>
      </c>
      <c r="BC642" s="114" t="s">
        <v>108</v>
      </c>
      <c r="BD642" s="114"/>
      <c r="BE642" s="115" t="s">
        <v>102</v>
      </c>
      <c r="BF642" s="115" t="s">
        <v>102</v>
      </c>
      <c r="BG642" s="115" t="s">
        <v>102</v>
      </c>
      <c r="BH642" s="115" t="s">
        <v>102</v>
      </c>
      <c r="BI642" s="116"/>
      <c r="BJ642" s="117" t="s">
        <v>109</v>
      </c>
      <c r="BK642" s="117" t="s">
        <v>109</v>
      </c>
      <c r="BL642" s="83">
        <f t="shared" ca="1" si="42"/>
        <v>61</v>
      </c>
      <c r="BM642" s="83" t="s">
        <v>108</v>
      </c>
      <c r="BN642" s="83">
        <v>0</v>
      </c>
      <c r="BO642" s="83" t="s">
        <v>108</v>
      </c>
      <c r="BP642" s="83">
        <v>-1104535</v>
      </c>
      <c r="BQ642" s="83" t="s">
        <v>312</v>
      </c>
      <c r="BR642" s="83" t="s">
        <v>153</v>
      </c>
      <c r="BS642" s="83" t="s">
        <v>499</v>
      </c>
      <c r="BT642" s="83">
        <v>-1104535</v>
      </c>
      <c r="BU642" s="83" t="s">
        <v>312</v>
      </c>
      <c r="BV642" s="83" t="s">
        <v>153</v>
      </c>
      <c r="BW642" s="83" t="s">
        <v>499</v>
      </c>
      <c r="BY642" s="136">
        <v>0</v>
      </c>
      <c r="BZ642" s="136">
        <v>0</v>
      </c>
      <c r="CA642" s="136">
        <v>0</v>
      </c>
      <c r="CB642" s="136">
        <v>0</v>
      </c>
      <c r="CD642" s="136">
        <v>0</v>
      </c>
      <c r="CE642" s="136">
        <v>0</v>
      </c>
      <c r="CF642" s="136">
        <v>0</v>
      </c>
      <c r="CG642" s="136">
        <v>0</v>
      </c>
      <c r="CH642" s="136">
        <v>0</v>
      </c>
      <c r="CI642" s="136">
        <v>0</v>
      </c>
      <c r="CJ642" s="136">
        <v>0</v>
      </c>
      <c r="CK642" s="138">
        <v>0</v>
      </c>
      <c r="CL642" s="138">
        <v>0</v>
      </c>
      <c r="CM642" s="136">
        <v>0</v>
      </c>
      <c r="CN642" s="136">
        <v>0</v>
      </c>
      <c r="CO642" s="85">
        <v>43815</v>
      </c>
      <c r="CP642" s="83" t="s">
        <v>4688</v>
      </c>
      <c r="CQ642" s="83" t="s">
        <v>102</v>
      </c>
      <c r="CR642" s="83" t="s">
        <v>482</v>
      </c>
      <c r="CS642" s="83">
        <v>637</v>
      </c>
      <c r="CT642" s="83" t="s">
        <v>483</v>
      </c>
      <c r="CU642" s="83">
        <v>1</v>
      </c>
      <c r="CV642" s="83">
        <v>0</v>
      </c>
      <c r="CW642" s="83">
        <v>0</v>
      </c>
      <c r="CX642" s="83" t="s">
        <v>109</v>
      </c>
      <c r="CY642" s="83" t="s">
        <v>583</v>
      </c>
      <c r="CZ642" s="83">
        <v>0</v>
      </c>
      <c r="DA642" s="83">
        <v>0</v>
      </c>
      <c r="DB642" s="83">
        <f t="shared" ref="DB642:DB705" si="43">IF(COUNT($DE642:$DP642)&lt;SUM($DE642:$DP642),1,0)</f>
        <v>0</v>
      </c>
      <c r="DC642" s="83" t="s">
        <v>497</v>
      </c>
      <c r="DE642" s="136">
        <v>1</v>
      </c>
      <c r="DF642" s="136">
        <v>1</v>
      </c>
      <c r="DG642" s="215" t="s">
        <v>269</v>
      </c>
      <c r="DH642" s="136">
        <v>1</v>
      </c>
      <c r="DI642" s="136">
        <v>1</v>
      </c>
      <c r="DJ642" s="215" t="s">
        <v>269</v>
      </c>
      <c r="EE642" s="136" t="b">
        <v>1</v>
      </c>
      <c r="EF642" s="136" t="b">
        <v>1</v>
      </c>
      <c r="EG642" s="136" t="b">
        <v>1</v>
      </c>
      <c r="EH642" s="136" t="b">
        <v>1</v>
      </c>
      <c r="EL642" s="215" t="s">
        <v>269</v>
      </c>
    </row>
    <row r="643" spans="1:142" ht="60" customHeight="1" x14ac:dyDescent="0.55000000000000004">
      <c r="A643" s="83" t="s">
        <v>130</v>
      </c>
      <c r="B643" s="83" t="s">
        <v>98</v>
      </c>
      <c r="C643">
        <v>612468</v>
      </c>
      <c r="D643" t="s">
        <v>1279</v>
      </c>
      <c r="E643" t="s">
        <v>1279</v>
      </c>
      <c r="F643" s="83" t="s">
        <v>108</v>
      </c>
      <c r="G643" s="213">
        <v>28796</v>
      </c>
      <c r="H643" s="83" t="s">
        <v>102</v>
      </c>
      <c r="I643" s="213">
        <v>43291</v>
      </c>
      <c r="J643" s="83" t="s">
        <v>228</v>
      </c>
      <c r="K643" s="214">
        <v>463601960403</v>
      </c>
      <c r="L643" s="83" t="s">
        <v>126</v>
      </c>
      <c r="M643" s="213">
        <v>43630</v>
      </c>
      <c r="N643">
        <v>241981</v>
      </c>
      <c r="O643" s="145" t="s">
        <v>567</v>
      </c>
      <c r="P643" s="145" t="s">
        <v>99</v>
      </c>
      <c r="Q643" s="145" t="s">
        <v>100</v>
      </c>
      <c r="R643" s="145" t="s">
        <v>567</v>
      </c>
      <c r="V643">
        <v>3696</v>
      </c>
      <c r="W643" s="83" t="s">
        <v>101</v>
      </c>
      <c r="X643" s="83" t="s">
        <v>103</v>
      </c>
      <c r="Y643" t="s">
        <v>2605</v>
      </c>
      <c r="Z643" s="83" t="s">
        <v>102</v>
      </c>
      <c r="AA643" s="83" t="s">
        <v>102</v>
      </c>
      <c r="AB643" t="s">
        <v>3589</v>
      </c>
      <c r="AC643" s="83" t="s">
        <v>3966</v>
      </c>
      <c r="AD643" s="83" t="s">
        <v>144</v>
      </c>
      <c r="AE643" s="83" t="s">
        <v>105</v>
      </c>
      <c r="AF643" t="s">
        <v>2605</v>
      </c>
      <c r="AG643" s="83" t="s">
        <v>102</v>
      </c>
      <c r="AH643" s="83" t="s">
        <v>102</v>
      </c>
      <c r="AI643" t="s">
        <v>3589</v>
      </c>
      <c r="AJ643" s="83" t="s">
        <v>3966</v>
      </c>
      <c r="AK643" s="83" t="s">
        <v>144</v>
      </c>
      <c r="AL643" s="83" t="s">
        <v>105</v>
      </c>
      <c r="AM643" s="87" t="s">
        <v>106</v>
      </c>
      <c r="AN643" t="s">
        <v>2605</v>
      </c>
      <c r="AO643" t="s">
        <v>3589</v>
      </c>
      <c r="AP643" s="83" t="s">
        <v>3966</v>
      </c>
      <c r="AQ643" s="83" t="s">
        <v>144</v>
      </c>
      <c r="AR643" s="87" t="s">
        <v>106</v>
      </c>
      <c r="AT643" s="83" t="s">
        <v>107</v>
      </c>
      <c r="AU643" s="146" t="s">
        <v>107</v>
      </c>
      <c r="AV643" s="146" t="s">
        <v>107</v>
      </c>
      <c r="AX643" s="110" t="s">
        <v>107</v>
      </c>
      <c r="AY643" s="111"/>
      <c r="AZ643" s="112">
        <f t="shared" ref="AZ643:AZ706" ca="1" si="44">RANDBETWEEN(1000,9999)</f>
        <v>9955</v>
      </c>
      <c r="BA643" s="136">
        <f t="shared" ca="1" si="41"/>
        <v>67</v>
      </c>
      <c r="BB643" s="114" t="s">
        <v>134</v>
      </c>
      <c r="BC643" s="114" t="s">
        <v>108</v>
      </c>
      <c r="BD643" s="114"/>
      <c r="BE643" s="115" t="s">
        <v>102</v>
      </c>
      <c r="BF643" s="115" t="s">
        <v>102</v>
      </c>
      <c r="BG643" s="115" t="s">
        <v>102</v>
      </c>
      <c r="BH643" s="115" t="s">
        <v>102</v>
      </c>
      <c r="BI643" s="116"/>
      <c r="BJ643" s="117" t="s">
        <v>109</v>
      </c>
      <c r="BK643" s="117" t="s">
        <v>109</v>
      </c>
      <c r="BL643" s="83">
        <f t="shared" ca="1" si="42"/>
        <v>11</v>
      </c>
      <c r="BM643" s="83" t="s">
        <v>108</v>
      </c>
      <c r="BN643" s="83">
        <v>0</v>
      </c>
      <c r="BO643" s="83" t="s">
        <v>108</v>
      </c>
      <c r="BP643" s="83">
        <v>-1106270</v>
      </c>
      <c r="BQ643" s="83" t="s">
        <v>198</v>
      </c>
      <c r="BR643" s="83" t="s">
        <v>164</v>
      </c>
      <c r="BS643" s="83" t="s">
        <v>499</v>
      </c>
      <c r="BT643" s="83">
        <v>-1106270</v>
      </c>
      <c r="BU643" s="83" t="s">
        <v>198</v>
      </c>
      <c r="BV643" s="83" t="s">
        <v>164</v>
      </c>
      <c r="BW643" s="83" t="s">
        <v>499</v>
      </c>
      <c r="BY643" s="136">
        <v>0</v>
      </c>
      <c r="BZ643" s="136">
        <v>0</v>
      </c>
      <c r="CA643" s="136">
        <v>0</v>
      </c>
      <c r="CB643" s="136">
        <v>0</v>
      </c>
      <c r="CD643" s="136">
        <v>0</v>
      </c>
      <c r="CE643" s="136">
        <v>0</v>
      </c>
      <c r="CF643" s="136">
        <v>0</v>
      </c>
      <c r="CG643" s="136">
        <v>0</v>
      </c>
      <c r="CH643" s="136">
        <v>0</v>
      </c>
      <c r="CI643" s="136">
        <v>0</v>
      </c>
      <c r="CJ643" s="136">
        <v>0</v>
      </c>
      <c r="CK643" s="138">
        <v>0</v>
      </c>
      <c r="CL643" s="138">
        <v>0</v>
      </c>
      <c r="CM643" s="136">
        <v>0</v>
      </c>
      <c r="CN643" s="136">
        <v>0</v>
      </c>
      <c r="CO643" s="85">
        <v>43816</v>
      </c>
      <c r="CP643" s="83" t="s">
        <v>4689</v>
      </c>
      <c r="CQ643" s="83" t="s">
        <v>102</v>
      </c>
      <c r="CR643" s="83" t="s">
        <v>482</v>
      </c>
      <c r="CS643" s="83">
        <v>638</v>
      </c>
      <c r="CT643" s="83" t="s">
        <v>483</v>
      </c>
      <c r="CU643" s="83">
        <v>1</v>
      </c>
      <c r="CV643" s="83">
        <v>0</v>
      </c>
      <c r="CW643" s="83">
        <v>0</v>
      </c>
      <c r="CX643" s="83" t="s">
        <v>109</v>
      </c>
      <c r="CY643" s="83" t="s">
        <v>583</v>
      </c>
      <c r="CZ643" s="83">
        <v>0</v>
      </c>
      <c r="DA643" s="83">
        <v>0</v>
      </c>
      <c r="DB643" s="83">
        <f t="shared" si="43"/>
        <v>0</v>
      </c>
      <c r="DC643" s="83" t="s">
        <v>497</v>
      </c>
      <c r="DE643" s="136">
        <v>1</v>
      </c>
      <c r="DF643" s="136">
        <v>1</v>
      </c>
      <c r="DG643" s="215" t="s">
        <v>269</v>
      </c>
      <c r="DH643" s="136">
        <v>1</v>
      </c>
      <c r="DI643" s="136">
        <v>1</v>
      </c>
      <c r="DJ643" s="215" t="s">
        <v>269</v>
      </c>
      <c r="EE643" s="136" t="b">
        <v>1</v>
      </c>
      <c r="EF643" s="136" t="b">
        <v>1</v>
      </c>
      <c r="EG643" s="136" t="b">
        <v>1</v>
      </c>
      <c r="EH643" s="136" t="b">
        <v>1</v>
      </c>
      <c r="EL643" s="215" t="s">
        <v>269</v>
      </c>
    </row>
    <row r="644" spans="1:142" ht="60" customHeight="1" x14ac:dyDescent="0.55000000000000004">
      <c r="A644" s="83" t="s">
        <v>130</v>
      </c>
      <c r="B644" s="83" t="s">
        <v>98</v>
      </c>
      <c r="C644">
        <v>605590</v>
      </c>
      <c r="D644" t="s">
        <v>1280</v>
      </c>
      <c r="E644" t="s">
        <v>1280</v>
      </c>
      <c r="F644" s="83" t="s">
        <v>108</v>
      </c>
      <c r="G644" s="213">
        <v>42939</v>
      </c>
      <c r="H644" s="83" t="s">
        <v>102</v>
      </c>
      <c r="I644" s="213">
        <v>43134</v>
      </c>
      <c r="J644" s="83" t="s">
        <v>228</v>
      </c>
      <c r="K644" s="214">
        <v>124882361877</v>
      </c>
      <c r="L644" s="83" t="s">
        <v>135</v>
      </c>
      <c r="M644" s="213">
        <v>43691</v>
      </c>
      <c r="N644">
        <v>560946</v>
      </c>
      <c r="O644" s="145" t="s">
        <v>567</v>
      </c>
      <c r="P644" s="145" t="s">
        <v>99</v>
      </c>
      <c r="Q644" s="145" t="s">
        <v>100</v>
      </c>
      <c r="R644" s="145" t="s">
        <v>567</v>
      </c>
      <c r="V644">
        <v>557</v>
      </c>
      <c r="W644" s="83" t="s">
        <v>1847</v>
      </c>
      <c r="X644" s="83" t="s">
        <v>103</v>
      </c>
      <c r="Y644" t="s">
        <v>2606</v>
      </c>
      <c r="Z644" s="83" t="s">
        <v>102</v>
      </c>
      <c r="AA644" s="83" t="s">
        <v>102</v>
      </c>
      <c r="AB644" t="s">
        <v>3590</v>
      </c>
      <c r="AC644" s="83" t="s">
        <v>3967</v>
      </c>
      <c r="AD644" s="83" t="s">
        <v>111</v>
      </c>
      <c r="AE644" s="83" t="s">
        <v>105</v>
      </c>
      <c r="AF644" t="s">
        <v>2606</v>
      </c>
      <c r="AG644" s="83" t="s">
        <v>102</v>
      </c>
      <c r="AH644" s="83" t="s">
        <v>102</v>
      </c>
      <c r="AI644" t="s">
        <v>3590</v>
      </c>
      <c r="AJ644" s="83" t="s">
        <v>3967</v>
      </c>
      <c r="AK644" s="83" t="s">
        <v>111</v>
      </c>
      <c r="AL644" s="83" t="s">
        <v>105</v>
      </c>
      <c r="AM644" s="87" t="s">
        <v>106</v>
      </c>
      <c r="AN644" t="s">
        <v>2606</v>
      </c>
      <c r="AO644" t="s">
        <v>3590</v>
      </c>
      <c r="AP644" s="83" t="s">
        <v>3967</v>
      </c>
      <c r="AQ644" s="83" t="s">
        <v>144</v>
      </c>
      <c r="AR644" s="87" t="s">
        <v>106</v>
      </c>
      <c r="AT644" s="83" t="s">
        <v>107</v>
      </c>
      <c r="AU644" s="146" t="s">
        <v>107</v>
      </c>
      <c r="AV644" s="146" t="s">
        <v>107</v>
      </c>
      <c r="AX644" s="110" t="s">
        <v>107</v>
      </c>
      <c r="AY644" s="111"/>
      <c r="AZ644" s="112">
        <f t="shared" ca="1" si="44"/>
        <v>2817</v>
      </c>
      <c r="BA644" s="136">
        <f t="shared" ca="1" si="41"/>
        <v>40</v>
      </c>
      <c r="BB644" s="114" t="s">
        <v>136</v>
      </c>
      <c r="BC644" s="114" t="s">
        <v>108</v>
      </c>
      <c r="BD644" s="114"/>
      <c r="BE644" s="115" t="s">
        <v>102</v>
      </c>
      <c r="BF644" s="115" t="s">
        <v>102</v>
      </c>
      <c r="BG644" s="115" t="s">
        <v>102</v>
      </c>
      <c r="BH644" s="115" t="s">
        <v>102</v>
      </c>
      <c r="BI644" s="116"/>
      <c r="BJ644" s="117" t="s">
        <v>109</v>
      </c>
      <c r="BK644" s="117" t="s">
        <v>109</v>
      </c>
      <c r="BL644" s="83">
        <f t="shared" ca="1" si="42"/>
        <v>4</v>
      </c>
      <c r="BM644" s="83" t="s">
        <v>270</v>
      </c>
      <c r="BN644" s="83">
        <v>0</v>
      </c>
      <c r="BO644" s="83" t="s">
        <v>108</v>
      </c>
      <c r="BP644" s="83">
        <v>-1108005</v>
      </c>
      <c r="BQ644" s="83" t="s">
        <v>381</v>
      </c>
      <c r="BR644" s="83" t="s">
        <v>157</v>
      </c>
      <c r="BS644" s="83" t="s">
        <v>502</v>
      </c>
      <c r="BT644" s="83">
        <v>-1108005</v>
      </c>
      <c r="BU644" s="83" t="s">
        <v>381</v>
      </c>
      <c r="BV644" s="83" t="s">
        <v>157</v>
      </c>
      <c r="BW644" s="83" t="s">
        <v>502</v>
      </c>
      <c r="BY644" s="136">
        <v>0</v>
      </c>
      <c r="BZ644" s="136">
        <v>0</v>
      </c>
      <c r="CA644" s="136">
        <v>0</v>
      </c>
      <c r="CB644" s="136">
        <v>0</v>
      </c>
      <c r="CD644" s="136">
        <v>0</v>
      </c>
      <c r="CE644" s="136">
        <v>0</v>
      </c>
      <c r="CF644" s="136">
        <v>0</v>
      </c>
      <c r="CG644" s="136">
        <v>0</v>
      </c>
      <c r="CH644" s="136">
        <v>0</v>
      </c>
      <c r="CI644" s="136">
        <v>0</v>
      </c>
      <c r="CJ644" s="136">
        <v>0</v>
      </c>
      <c r="CK644" s="138">
        <v>0</v>
      </c>
      <c r="CL644" s="138">
        <v>0</v>
      </c>
      <c r="CM644" s="136">
        <v>0</v>
      </c>
      <c r="CN644" s="136">
        <v>0</v>
      </c>
      <c r="CO644" s="85">
        <v>43817</v>
      </c>
      <c r="CP644" s="83" t="s">
        <v>4690</v>
      </c>
      <c r="CQ644" s="83" t="s">
        <v>102</v>
      </c>
      <c r="CR644" s="83" t="s">
        <v>482</v>
      </c>
      <c r="CS644" s="83">
        <v>639</v>
      </c>
      <c r="CT644" s="83" t="s">
        <v>483</v>
      </c>
      <c r="CU644" s="83">
        <v>1</v>
      </c>
      <c r="CV644" s="83">
        <v>0</v>
      </c>
      <c r="CW644" s="83">
        <v>0</v>
      </c>
      <c r="CX644" s="83" t="s">
        <v>109</v>
      </c>
      <c r="CY644" s="83" t="s">
        <v>583</v>
      </c>
      <c r="CZ644" s="83">
        <v>0</v>
      </c>
      <c r="DA644" s="83">
        <v>0</v>
      </c>
      <c r="DB644" s="83">
        <f t="shared" si="43"/>
        <v>0</v>
      </c>
      <c r="DC644" s="83" t="s">
        <v>497</v>
      </c>
      <c r="DE644" s="136">
        <v>1</v>
      </c>
      <c r="DF644" s="136">
        <v>1</v>
      </c>
      <c r="DG644" s="215" t="s">
        <v>269</v>
      </c>
      <c r="DH644" s="136">
        <v>1</v>
      </c>
      <c r="DI644" s="136">
        <v>1</v>
      </c>
      <c r="DJ644" s="215" t="s">
        <v>269</v>
      </c>
      <c r="EE644" s="136" t="b">
        <v>1</v>
      </c>
      <c r="EF644" s="136" t="b">
        <v>1</v>
      </c>
      <c r="EG644" s="136" t="b">
        <v>1</v>
      </c>
      <c r="EH644" s="136" t="b">
        <v>1</v>
      </c>
      <c r="EL644" s="215" t="s">
        <v>269</v>
      </c>
    </row>
    <row r="645" spans="1:142" ht="60" customHeight="1" x14ac:dyDescent="0.55000000000000004">
      <c r="A645" s="83" t="s">
        <v>130</v>
      </c>
      <c r="B645" s="83" t="s">
        <v>98</v>
      </c>
      <c r="C645">
        <v>949002</v>
      </c>
      <c r="D645" t="s">
        <v>1281</v>
      </c>
      <c r="E645" t="s">
        <v>1281</v>
      </c>
      <c r="F645" s="83" t="s">
        <v>108</v>
      </c>
      <c r="G645" s="213">
        <v>42701</v>
      </c>
      <c r="H645" s="83" t="s">
        <v>102</v>
      </c>
      <c r="I645" s="213">
        <v>43440</v>
      </c>
      <c r="J645" s="83" t="s">
        <v>228</v>
      </c>
      <c r="K645" s="214">
        <v>485324780242</v>
      </c>
      <c r="L645" s="83" t="s">
        <v>97</v>
      </c>
      <c r="M645" s="213">
        <v>43689</v>
      </c>
      <c r="N645">
        <v>832595</v>
      </c>
      <c r="O645" s="145" t="s">
        <v>567</v>
      </c>
      <c r="P645" s="145" t="s">
        <v>99</v>
      </c>
      <c r="Q645" s="145" t="s">
        <v>100</v>
      </c>
      <c r="R645" s="145" t="s">
        <v>567</v>
      </c>
      <c r="V645">
        <v>607</v>
      </c>
      <c r="W645" s="83" t="s">
        <v>101</v>
      </c>
      <c r="X645" s="83" t="s">
        <v>103</v>
      </c>
      <c r="Y645" t="s">
        <v>2607</v>
      </c>
      <c r="Z645" s="83" t="s">
        <v>102</v>
      </c>
      <c r="AA645" s="83" t="s">
        <v>102</v>
      </c>
      <c r="AB645" t="s">
        <v>3591</v>
      </c>
      <c r="AC645" s="83" t="s">
        <v>3968</v>
      </c>
      <c r="AD645" s="83" t="s">
        <v>144</v>
      </c>
      <c r="AE645" s="83" t="s">
        <v>105</v>
      </c>
      <c r="AF645" t="s">
        <v>2607</v>
      </c>
      <c r="AG645" s="83" t="s">
        <v>102</v>
      </c>
      <c r="AH645" s="83" t="s">
        <v>102</v>
      </c>
      <c r="AI645" t="s">
        <v>3591</v>
      </c>
      <c r="AJ645" s="83" t="s">
        <v>3968</v>
      </c>
      <c r="AK645" s="83" t="s">
        <v>144</v>
      </c>
      <c r="AL645" s="83" t="s">
        <v>105</v>
      </c>
      <c r="AM645" s="87" t="s">
        <v>106</v>
      </c>
      <c r="AN645" t="s">
        <v>2607</v>
      </c>
      <c r="AO645" t="s">
        <v>3591</v>
      </c>
      <c r="AP645" s="83" t="s">
        <v>3968</v>
      </c>
      <c r="AQ645" s="83" t="s">
        <v>111</v>
      </c>
      <c r="AR645" s="87" t="s">
        <v>106</v>
      </c>
      <c r="AT645" s="83" t="s">
        <v>107</v>
      </c>
      <c r="AU645" s="146" t="s">
        <v>107</v>
      </c>
      <c r="AV645" s="146" t="s">
        <v>107</v>
      </c>
      <c r="AX645" s="110" t="s">
        <v>107</v>
      </c>
      <c r="AY645" s="111"/>
      <c r="AZ645" s="112">
        <f t="shared" ca="1" si="44"/>
        <v>3007</v>
      </c>
      <c r="BA645" s="136">
        <f t="shared" ca="1" si="41"/>
        <v>88</v>
      </c>
      <c r="BB645" s="114" t="s">
        <v>134</v>
      </c>
      <c r="BC645" s="114" t="s">
        <v>108</v>
      </c>
      <c r="BD645" s="114"/>
      <c r="BE645" s="115" t="s">
        <v>102</v>
      </c>
      <c r="BF645" s="115" t="s">
        <v>102</v>
      </c>
      <c r="BG645" s="115" t="s">
        <v>102</v>
      </c>
      <c r="BH645" s="115" t="s">
        <v>102</v>
      </c>
      <c r="BI645" s="116"/>
      <c r="BJ645" s="117" t="s">
        <v>109</v>
      </c>
      <c r="BK645" s="117" t="s">
        <v>109</v>
      </c>
      <c r="BL645" s="83">
        <f t="shared" ca="1" si="42"/>
        <v>70</v>
      </c>
      <c r="BM645" s="83" t="s">
        <v>108</v>
      </c>
      <c r="BN645" s="83">
        <v>0</v>
      </c>
      <c r="BO645" s="83" t="s">
        <v>108</v>
      </c>
      <c r="BP645" s="83">
        <v>-1109740</v>
      </c>
      <c r="BQ645" s="83" t="s">
        <v>312</v>
      </c>
      <c r="BR645" s="83" t="s">
        <v>153</v>
      </c>
      <c r="BS645" s="83" t="s">
        <v>499</v>
      </c>
      <c r="BT645" s="83">
        <v>-1109740</v>
      </c>
      <c r="BU645" s="83" t="s">
        <v>312</v>
      </c>
      <c r="BV645" s="83" t="s">
        <v>153</v>
      </c>
      <c r="BW645" s="83" t="s">
        <v>499</v>
      </c>
      <c r="BY645" s="136">
        <v>0</v>
      </c>
      <c r="BZ645" s="136">
        <v>0</v>
      </c>
      <c r="CA645" s="136">
        <v>0</v>
      </c>
      <c r="CB645" s="136">
        <v>0</v>
      </c>
      <c r="CD645" s="136">
        <v>0</v>
      </c>
      <c r="CE645" s="136">
        <v>0</v>
      </c>
      <c r="CF645" s="136">
        <v>0</v>
      </c>
      <c r="CG645" s="136">
        <v>0</v>
      </c>
      <c r="CH645" s="136">
        <v>0</v>
      </c>
      <c r="CI645" s="136">
        <v>0</v>
      </c>
      <c r="CJ645" s="136">
        <v>0</v>
      </c>
      <c r="CK645" s="138">
        <v>0</v>
      </c>
      <c r="CL645" s="138">
        <v>0</v>
      </c>
      <c r="CM645" s="136">
        <v>0</v>
      </c>
      <c r="CN645" s="136">
        <v>0</v>
      </c>
      <c r="CO645" s="85">
        <v>43818</v>
      </c>
      <c r="CP645" s="83" t="s">
        <v>4691</v>
      </c>
      <c r="CQ645" s="83" t="s">
        <v>102</v>
      </c>
      <c r="CR645" s="83" t="s">
        <v>482</v>
      </c>
      <c r="CS645" s="83">
        <v>640</v>
      </c>
      <c r="CT645" s="83" t="s">
        <v>483</v>
      </c>
      <c r="CU645" s="83">
        <v>1</v>
      </c>
      <c r="CV645" s="83">
        <v>0</v>
      </c>
      <c r="CW645" s="83">
        <v>0</v>
      </c>
      <c r="CX645" s="83" t="s">
        <v>109</v>
      </c>
      <c r="CY645" s="83" t="s">
        <v>583</v>
      </c>
      <c r="CZ645" s="83">
        <v>0</v>
      </c>
      <c r="DA645" s="83">
        <v>0</v>
      </c>
      <c r="DB645" s="83">
        <f t="shared" si="43"/>
        <v>0</v>
      </c>
      <c r="DC645" s="83" t="s">
        <v>497</v>
      </c>
      <c r="DE645" s="136">
        <v>1</v>
      </c>
      <c r="DF645" s="136">
        <v>1</v>
      </c>
      <c r="DG645" s="215" t="s">
        <v>269</v>
      </c>
      <c r="DH645" s="136">
        <v>1</v>
      </c>
      <c r="DI645" s="136">
        <v>1</v>
      </c>
      <c r="DJ645" s="215" t="s">
        <v>269</v>
      </c>
      <c r="EE645" s="136" t="b">
        <v>1</v>
      </c>
      <c r="EF645" s="136" t="b">
        <v>1</v>
      </c>
      <c r="EG645" s="136" t="b">
        <v>1</v>
      </c>
      <c r="EH645" s="136" t="b">
        <v>1</v>
      </c>
      <c r="EL645" s="215" t="s">
        <v>269</v>
      </c>
    </row>
    <row r="646" spans="1:142" ht="60" customHeight="1" x14ac:dyDescent="0.55000000000000004">
      <c r="A646" s="83" t="s">
        <v>130</v>
      </c>
      <c r="B646" s="83" t="s">
        <v>98</v>
      </c>
      <c r="C646">
        <v>222266</v>
      </c>
      <c r="D646" t="s">
        <v>1282</v>
      </c>
      <c r="E646" t="s">
        <v>1282</v>
      </c>
      <c r="F646" s="83" t="s">
        <v>108</v>
      </c>
      <c r="G646" s="213">
        <v>33155</v>
      </c>
      <c r="H646" s="83" t="s">
        <v>102</v>
      </c>
      <c r="I646" s="213">
        <v>43242</v>
      </c>
      <c r="J646" s="83" t="s">
        <v>228</v>
      </c>
      <c r="K646" s="214">
        <v>204815450821</v>
      </c>
      <c r="L646" s="83" t="s">
        <v>135</v>
      </c>
      <c r="M646" s="213">
        <v>43575</v>
      </c>
      <c r="N646">
        <v>360834</v>
      </c>
      <c r="O646" s="145" t="s">
        <v>567</v>
      </c>
      <c r="P646" s="145" t="s">
        <v>99</v>
      </c>
      <c r="Q646" s="145" t="s">
        <v>100</v>
      </c>
      <c r="R646" s="145" t="s">
        <v>567</v>
      </c>
      <c r="V646">
        <v>724</v>
      </c>
      <c r="W646" s="83" t="s">
        <v>101</v>
      </c>
      <c r="X646" s="83" t="s">
        <v>103</v>
      </c>
      <c r="Y646" t="s">
        <v>2608</v>
      </c>
      <c r="Z646" s="83" t="s">
        <v>102</v>
      </c>
      <c r="AA646" s="83" t="s">
        <v>102</v>
      </c>
      <c r="AB646" t="s">
        <v>3592</v>
      </c>
      <c r="AC646" s="83" t="s">
        <v>3969</v>
      </c>
      <c r="AD646" s="83" t="s">
        <v>144</v>
      </c>
      <c r="AE646" s="83" t="s">
        <v>105</v>
      </c>
      <c r="AF646" t="s">
        <v>2608</v>
      </c>
      <c r="AG646" s="83" t="s">
        <v>102</v>
      </c>
      <c r="AH646" s="83" t="s">
        <v>102</v>
      </c>
      <c r="AI646" t="s">
        <v>3592</v>
      </c>
      <c r="AJ646" s="83" t="s">
        <v>3969</v>
      </c>
      <c r="AK646" s="83" t="s">
        <v>144</v>
      </c>
      <c r="AL646" s="83" t="s">
        <v>105</v>
      </c>
      <c r="AM646" s="87" t="s">
        <v>106</v>
      </c>
      <c r="AN646" t="s">
        <v>2608</v>
      </c>
      <c r="AO646" t="s">
        <v>3592</v>
      </c>
      <c r="AP646" s="83" t="s">
        <v>3969</v>
      </c>
      <c r="AQ646" s="83" t="s">
        <v>144</v>
      </c>
      <c r="AR646" s="87" t="s">
        <v>106</v>
      </c>
      <c r="AT646" s="83" t="s">
        <v>107</v>
      </c>
      <c r="AU646" s="146" t="s">
        <v>107</v>
      </c>
      <c r="AV646" s="146" t="s">
        <v>107</v>
      </c>
      <c r="AX646" s="110" t="s">
        <v>107</v>
      </c>
      <c r="AY646" s="111"/>
      <c r="AZ646" s="112">
        <f t="shared" ca="1" si="44"/>
        <v>4390</v>
      </c>
      <c r="BA646" s="136">
        <f t="shared" ref="BA646:BA709" ca="1" si="45">RANDBETWEEN(1,99)</f>
        <v>45</v>
      </c>
      <c r="BB646" s="114" t="s">
        <v>134</v>
      </c>
      <c r="BC646" s="114" t="s">
        <v>108</v>
      </c>
      <c r="BD646" s="114"/>
      <c r="BE646" s="115" t="s">
        <v>102</v>
      </c>
      <c r="BF646" s="115" t="s">
        <v>102</v>
      </c>
      <c r="BG646" s="115" t="s">
        <v>102</v>
      </c>
      <c r="BH646" s="115" t="s">
        <v>102</v>
      </c>
      <c r="BI646" s="116"/>
      <c r="BJ646" s="117" t="s">
        <v>109</v>
      </c>
      <c r="BK646" s="117" t="s">
        <v>109</v>
      </c>
      <c r="BL646" s="83">
        <f t="shared" ref="BL646:BL709" ca="1" si="46">RANDBETWEEN(0,99)</f>
        <v>4</v>
      </c>
      <c r="BM646" s="83" t="s">
        <v>108</v>
      </c>
      <c r="BN646" s="83">
        <v>0</v>
      </c>
      <c r="BO646" s="83" t="s">
        <v>108</v>
      </c>
      <c r="BP646" s="83">
        <v>-1111475</v>
      </c>
      <c r="BQ646" s="83" t="s">
        <v>198</v>
      </c>
      <c r="BR646" s="83" t="s">
        <v>164</v>
      </c>
      <c r="BS646" s="83" t="s">
        <v>499</v>
      </c>
      <c r="BT646" s="83">
        <v>-1111475</v>
      </c>
      <c r="BU646" s="83" t="s">
        <v>198</v>
      </c>
      <c r="BV646" s="83" t="s">
        <v>164</v>
      </c>
      <c r="BW646" s="83" t="s">
        <v>499</v>
      </c>
      <c r="BY646" s="136">
        <v>0</v>
      </c>
      <c r="BZ646" s="136">
        <v>0</v>
      </c>
      <c r="CA646" s="136">
        <v>0</v>
      </c>
      <c r="CB646" s="136">
        <v>0</v>
      </c>
      <c r="CD646" s="136">
        <v>0</v>
      </c>
      <c r="CE646" s="136">
        <v>0</v>
      </c>
      <c r="CF646" s="136">
        <v>0</v>
      </c>
      <c r="CG646" s="136">
        <v>0</v>
      </c>
      <c r="CH646" s="136">
        <v>0</v>
      </c>
      <c r="CI646" s="136">
        <v>0</v>
      </c>
      <c r="CJ646" s="136">
        <v>0</v>
      </c>
      <c r="CK646" s="138">
        <v>0</v>
      </c>
      <c r="CL646" s="138">
        <v>0</v>
      </c>
      <c r="CM646" s="136">
        <v>0</v>
      </c>
      <c r="CN646" s="136">
        <v>0</v>
      </c>
      <c r="CO646" s="85">
        <v>43819</v>
      </c>
      <c r="CP646" s="83" t="s">
        <v>4692</v>
      </c>
      <c r="CQ646" s="83" t="s">
        <v>102</v>
      </c>
      <c r="CR646" s="83" t="s">
        <v>482</v>
      </c>
      <c r="CS646" s="83">
        <v>641</v>
      </c>
      <c r="CT646" s="83" t="s">
        <v>483</v>
      </c>
      <c r="CU646" s="83">
        <v>1</v>
      </c>
      <c r="CV646" s="83">
        <v>0</v>
      </c>
      <c r="CW646" s="83">
        <v>0</v>
      </c>
      <c r="CX646" s="83" t="s">
        <v>109</v>
      </c>
      <c r="CY646" s="83" t="s">
        <v>583</v>
      </c>
      <c r="CZ646" s="83">
        <v>0</v>
      </c>
      <c r="DA646" s="83">
        <v>0</v>
      </c>
      <c r="DB646" s="83">
        <f t="shared" si="43"/>
        <v>0</v>
      </c>
      <c r="DC646" s="83" t="s">
        <v>497</v>
      </c>
      <c r="DE646" s="136">
        <v>1</v>
      </c>
      <c r="DF646" s="136">
        <v>1</v>
      </c>
      <c r="DG646" s="215" t="s">
        <v>269</v>
      </c>
      <c r="DH646" s="136">
        <v>1</v>
      </c>
      <c r="DI646" s="136">
        <v>1</v>
      </c>
      <c r="DJ646" s="215" t="s">
        <v>269</v>
      </c>
      <c r="EE646" s="136" t="b">
        <v>1</v>
      </c>
      <c r="EF646" s="136" t="b">
        <v>1</v>
      </c>
      <c r="EG646" s="136" t="b">
        <v>1</v>
      </c>
      <c r="EH646" s="136" t="b">
        <v>1</v>
      </c>
      <c r="EL646" s="215" t="s">
        <v>269</v>
      </c>
    </row>
    <row r="647" spans="1:142" ht="60" customHeight="1" x14ac:dyDescent="0.55000000000000004">
      <c r="A647" s="83" t="s">
        <v>130</v>
      </c>
      <c r="B647" s="83" t="s">
        <v>98</v>
      </c>
      <c r="C647">
        <v>514888</v>
      </c>
      <c r="D647" t="s">
        <v>1283</v>
      </c>
      <c r="E647" t="s">
        <v>1283</v>
      </c>
      <c r="F647" s="83" t="s">
        <v>108</v>
      </c>
      <c r="G647" s="213">
        <v>39435</v>
      </c>
      <c r="H647" s="83" t="s">
        <v>102</v>
      </c>
      <c r="I647" s="213">
        <v>43163</v>
      </c>
      <c r="J647" s="83" t="s">
        <v>228</v>
      </c>
      <c r="K647" s="214">
        <v>782992150607</v>
      </c>
      <c r="L647" s="83" t="s">
        <v>97</v>
      </c>
      <c r="M647" s="213">
        <v>43716</v>
      </c>
      <c r="N647">
        <v>942511</v>
      </c>
      <c r="O647" s="145" t="s">
        <v>567</v>
      </c>
      <c r="P647" s="145" t="s">
        <v>99</v>
      </c>
      <c r="Q647" s="145" t="s">
        <v>100</v>
      </c>
      <c r="R647" s="145" t="s">
        <v>567</v>
      </c>
      <c r="V647">
        <v>539</v>
      </c>
      <c r="W647" s="83" t="s">
        <v>1848</v>
      </c>
      <c r="X647" s="83" t="s">
        <v>103</v>
      </c>
      <c r="Y647" t="s">
        <v>2609</v>
      </c>
      <c r="Z647" s="83" t="s">
        <v>102</v>
      </c>
      <c r="AA647" s="83" t="s">
        <v>102</v>
      </c>
      <c r="AB647" t="s">
        <v>3593</v>
      </c>
      <c r="AC647" s="83" t="s">
        <v>3970</v>
      </c>
      <c r="AD647" s="83" t="s">
        <v>111</v>
      </c>
      <c r="AE647" s="83" t="s">
        <v>105</v>
      </c>
      <c r="AF647" t="s">
        <v>2609</v>
      </c>
      <c r="AG647" s="83" t="s">
        <v>102</v>
      </c>
      <c r="AH647" s="83" t="s">
        <v>102</v>
      </c>
      <c r="AI647" t="s">
        <v>3593</v>
      </c>
      <c r="AJ647" s="83" t="s">
        <v>3970</v>
      </c>
      <c r="AK647" s="83" t="s">
        <v>111</v>
      </c>
      <c r="AL647" s="83" t="s">
        <v>105</v>
      </c>
      <c r="AM647" s="87" t="s">
        <v>106</v>
      </c>
      <c r="AN647" t="s">
        <v>2609</v>
      </c>
      <c r="AO647" t="s">
        <v>3593</v>
      </c>
      <c r="AP647" s="83" t="s">
        <v>3970</v>
      </c>
      <c r="AQ647" s="83" t="s">
        <v>144</v>
      </c>
      <c r="AR647" s="87" t="s">
        <v>106</v>
      </c>
      <c r="AT647" s="83" t="s">
        <v>107</v>
      </c>
      <c r="AU647" s="146" t="s">
        <v>107</v>
      </c>
      <c r="AV647" s="146" t="s">
        <v>107</v>
      </c>
      <c r="AX647" s="110" t="s">
        <v>107</v>
      </c>
      <c r="AY647" s="111"/>
      <c r="AZ647" s="112">
        <f t="shared" ca="1" si="44"/>
        <v>1883</v>
      </c>
      <c r="BA647" s="136">
        <f t="shared" ca="1" si="45"/>
        <v>62</v>
      </c>
      <c r="BB647" s="114" t="s">
        <v>136</v>
      </c>
      <c r="BC647" s="114" t="s">
        <v>108</v>
      </c>
      <c r="BD647" s="114"/>
      <c r="BE647" s="115" t="s">
        <v>102</v>
      </c>
      <c r="BF647" s="115" t="s">
        <v>102</v>
      </c>
      <c r="BG647" s="115" t="s">
        <v>102</v>
      </c>
      <c r="BH647" s="115" t="s">
        <v>102</v>
      </c>
      <c r="BI647" s="116"/>
      <c r="BJ647" s="117" t="s">
        <v>109</v>
      </c>
      <c r="BK647" s="117" t="s">
        <v>109</v>
      </c>
      <c r="BL647" s="83">
        <f t="shared" ca="1" si="46"/>
        <v>23</v>
      </c>
      <c r="BM647" s="83" t="s">
        <v>270</v>
      </c>
      <c r="BN647" s="83">
        <v>0</v>
      </c>
      <c r="BO647" s="83" t="s">
        <v>108</v>
      </c>
      <c r="BP647" s="83">
        <v>-1113210</v>
      </c>
      <c r="BQ647" s="83" t="s">
        <v>381</v>
      </c>
      <c r="BR647" s="83" t="s">
        <v>157</v>
      </c>
      <c r="BS647" s="83" t="s">
        <v>502</v>
      </c>
      <c r="BT647" s="83">
        <v>-1113210</v>
      </c>
      <c r="BU647" s="83" t="s">
        <v>381</v>
      </c>
      <c r="BV647" s="83" t="s">
        <v>157</v>
      </c>
      <c r="BW647" s="83" t="s">
        <v>502</v>
      </c>
      <c r="BY647" s="136">
        <v>0</v>
      </c>
      <c r="BZ647" s="136">
        <v>0</v>
      </c>
      <c r="CA647" s="136">
        <v>0</v>
      </c>
      <c r="CB647" s="136">
        <v>0</v>
      </c>
      <c r="CD647" s="136">
        <v>0</v>
      </c>
      <c r="CE647" s="136">
        <v>0</v>
      </c>
      <c r="CF647" s="136">
        <v>0</v>
      </c>
      <c r="CG647" s="136">
        <v>0</v>
      </c>
      <c r="CH647" s="136">
        <v>0</v>
      </c>
      <c r="CI647" s="136">
        <v>0</v>
      </c>
      <c r="CJ647" s="136">
        <v>0</v>
      </c>
      <c r="CK647" s="138">
        <v>0</v>
      </c>
      <c r="CL647" s="138">
        <v>0</v>
      </c>
      <c r="CM647" s="136">
        <v>0</v>
      </c>
      <c r="CN647" s="136">
        <v>0</v>
      </c>
      <c r="CO647" s="85">
        <v>43820</v>
      </c>
      <c r="CP647" s="83" t="s">
        <v>4693</v>
      </c>
      <c r="CQ647" s="83" t="s">
        <v>102</v>
      </c>
      <c r="CR647" s="83" t="s">
        <v>482</v>
      </c>
      <c r="CS647" s="83">
        <v>642</v>
      </c>
      <c r="CT647" s="83" t="s">
        <v>483</v>
      </c>
      <c r="CU647" s="83">
        <v>1</v>
      </c>
      <c r="CV647" s="83">
        <v>0</v>
      </c>
      <c r="CW647" s="83">
        <v>0</v>
      </c>
      <c r="CX647" s="83" t="s">
        <v>109</v>
      </c>
      <c r="CY647" s="83" t="s">
        <v>583</v>
      </c>
      <c r="CZ647" s="83">
        <v>0</v>
      </c>
      <c r="DA647" s="83">
        <v>0</v>
      </c>
      <c r="DB647" s="83">
        <f t="shared" si="43"/>
        <v>0</v>
      </c>
      <c r="DC647" s="83" t="s">
        <v>497</v>
      </c>
      <c r="DE647" s="136">
        <v>1</v>
      </c>
      <c r="DF647" s="136">
        <v>1</v>
      </c>
      <c r="DG647" s="215" t="s">
        <v>269</v>
      </c>
      <c r="DH647" s="136">
        <v>1</v>
      </c>
      <c r="DI647" s="136">
        <v>1</v>
      </c>
      <c r="DJ647" s="215" t="s">
        <v>269</v>
      </c>
      <c r="EE647" s="136" t="b">
        <v>1</v>
      </c>
      <c r="EF647" s="136" t="b">
        <v>1</v>
      </c>
      <c r="EG647" s="136" t="b">
        <v>1</v>
      </c>
      <c r="EH647" s="136" t="b">
        <v>1</v>
      </c>
      <c r="EL647" s="215" t="s">
        <v>269</v>
      </c>
    </row>
    <row r="648" spans="1:142" ht="60" customHeight="1" x14ac:dyDescent="0.55000000000000004">
      <c r="A648" s="83" t="s">
        <v>130</v>
      </c>
      <c r="B648" s="83" t="s">
        <v>98</v>
      </c>
      <c r="C648">
        <v>935457</v>
      </c>
      <c r="D648" t="s">
        <v>1284</v>
      </c>
      <c r="E648" t="s">
        <v>1284</v>
      </c>
      <c r="F648" s="83" t="s">
        <v>108</v>
      </c>
      <c r="G648" s="213">
        <v>28654</v>
      </c>
      <c r="H648" s="83" t="s">
        <v>102</v>
      </c>
      <c r="I648" s="213">
        <v>43370</v>
      </c>
      <c r="J648" s="83" t="s">
        <v>228</v>
      </c>
      <c r="K648" s="214">
        <v>967821703267</v>
      </c>
      <c r="L648" s="83" t="s">
        <v>126</v>
      </c>
      <c r="M648" s="213">
        <v>43506</v>
      </c>
      <c r="N648">
        <v>894524</v>
      </c>
      <c r="O648" s="145" t="s">
        <v>567</v>
      </c>
      <c r="P648" s="145" t="s">
        <v>99</v>
      </c>
      <c r="Q648" s="145" t="s">
        <v>100</v>
      </c>
      <c r="R648" s="145" t="s">
        <v>567</v>
      </c>
      <c r="V648">
        <v>5377</v>
      </c>
      <c r="W648" s="83" t="s">
        <v>101</v>
      </c>
      <c r="X648" s="83" t="s">
        <v>103</v>
      </c>
      <c r="Y648" t="s">
        <v>2610</v>
      </c>
      <c r="Z648" s="83" t="s">
        <v>102</v>
      </c>
      <c r="AA648" s="83" t="s">
        <v>102</v>
      </c>
      <c r="AB648" t="s">
        <v>3594</v>
      </c>
      <c r="AC648" s="83" t="s">
        <v>3971</v>
      </c>
      <c r="AD648" s="83" t="s">
        <v>144</v>
      </c>
      <c r="AE648" s="83" t="s">
        <v>105</v>
      </c>
      <c r="AF648" t="s">
        <v>2610</v>
      </c>
      <c r="AG648" s="83" t="s">
        <v>102</v>
      </c>
      <c r="AH648" s="83" t="s">
        <v>102</v>
      </c>
      <c r="AI648" t="s">
        <v>3594</v>
      </c>
      <c r="AJ648" s="83" t="s">
        <v>3971</v>
      </c>
      <c r="AK648" s="83" t="s">
        <v>144</v>
      </c>
      <c r="AL648" s="83" t="s">
        <v>105</v>
      </c>
      <c r="AM648" s="87" t="s">
        <v>106</v>
      </c>
      <c r="AN648" t="s">
        <v>2610</v>
      </c>
      <c r="AO648" t="s">
        <v>3594</v>
      </c>
      <c r="AP648" s="83" t="s">
        <v>3971</v>
      </c>
      <c r="AQ648" s="83" t="s">
        <v>111</v>
      </c>
      <c r="AR648" s="87" t="s">
        <v>106</v>
      </c>
      <c r="AT648" s="83" t="s">
        <v>107</v>
      </c>
      <c r="AU648" s="146" t="s">
        <v>107</v>
      </c>
      <c r="AV648" s="146" t="s">
        <v>107</v>
      </c>
      <c r="AX648" s="110" t="s">
        <v>107</v>
      </c>
      <c r="AY648" s="111"/>
      <c r="AZ648" s="112">
        <f t="shared" ca="1" si="44"/>
        <v>5822</v>
      </c>
      <c r="BA648" s="136">
        <f t="shared" ca="1" si="45"/>
        <v>96</v>
      </c>
      <c r="BB648" s="114" t="s">
        <v>134</v>
      </c>
      <c r="BC648" s="114" t="s">
        <v>108</v>
      </c>
      <c r="BD648" s="114"/>
      <c r="BE648" s="115" t="s">
        <v>102</v>
      </c>
      <c r="BF648" s="115" t="s">
        <v>102</v>
      </c>
      <c r="BG648" s="115" t="s">
        <v>102</v>
      </c>
      <c r="BH648" s="115" t="s">
        <v>102</v>
      </c>
      <c r="BI648" s="116"/>
      <c r="BJ648" s="117" t="s">
        <v>109</v>
      </c>
      <c r="BK648" s="117" t="s">
        <v>109</v>
      </c>
      <c r="BL648" s="83">
        <f t="shared" ca="1" si="46"/>
        <v>33</v>
      </c>
      <c r="BM648" s="83" t="s">
        <v>108</v>
      </c>
      <c r="BN648" s="83">
        <v>0</v>
      </c>
      <c r="BO648" s="83" t="s">
        <v>108</v>
      </c>
      <c r="BP648" s="83">
        <v>-1114945</v>
      </c>
      <c r="BQ648" s="83" t="s">
        <v>312</v>
      </c>
      <c r="BR648" s="83" t="s">
        <v>153</v>
      </c>
      <c r="BS648" s="83" t="s">
        <v>499</v>
      </c>
      <c r="BT648" s="83">
        <v>-1114945</v>
      </c>
      <c r="BU648" s="83" t="s">
        <v>312</v>
      </c>
      <c r="BV648" s="83" t="s">
        <v>153</v>
      </c>
      <c r="BW648" s="83" t="s">
        <v>499</v>
      </c>
      <c r="BY648" s="136">
        <v>0</v>
      </c>
      <c r="BZ648" s="136">
        <v>0</v>
      </c>
      <c r="CA648" s="136">
        <v>0</v>
      </c>
      <c r="CB648" s="136">
        <v>0</v>
      </c>
      <c r="CD648" s="136">
        <v>0</v>
      </c>
      <c r="CE648" s="136">
        <v>0</v>
      </c>
      <c r="CF648" s="136">
        <v>0</v>
      </c>
      <c r="CG648" s="136">
        <v>0</v>
      </c>
      <c r="CH648" s="136">
        <v>0</v>
      </c>
      <c r="CI648" s="136">
        <v>0</v>
      </c>
      <c r="CJ648" s="136">
        <v>0</v>
      </c>
      <c r="CK648" s="138">
        <v>0</v>
      </c>
      <c r="CL648" s="138">
        <v>0</v>
      </c>
      <c r="CM648" s="136">
        <v>0</v>
      </c>
      <c r="CN648" s="136">
        <v>0</v>
      </c>
      <c r="CO648" s="85">
        <v>43821</v>
      </c>
      <c r="CP648" s="83" t="s">
        <v>4694</v>
      </c>
      <c r="CQ648" s="83" t="s">
        <v>102</v>
      </c>
      <c r="CR648" s="83" t="s">
        <v>482</v>
      </c>
      <c r="CS648" s="83">
        <v>643</v>
      </c>
      <c r="CT648" s="83" t="s">
        <v>483</v>
      </c>
      <c r="CU648" s="83">
        <v>1</v>
      </c>
      <c r="CV648" s="83">
        <v>0</v>
      </c>
      <c r="CW648" s="83">
        <v>0</v>
      </c>
      <c r="CX648" s="83" t="s">
        <v>109</v>
      </c>
      <c r="CY648" s="83" t="s">
        <v>583</v>
      </c>
      <c r="CZ648" s="83">
        <v>0</v>
      </c>
      <c r="DA648" s="83">
        <v>0</v>
      </c>
      <c r="DB648" s="83">
        <f t="shared" si="43"/>
        <v>0</v>
      </c>
      <c r="DC648" s="83" t="s">
        <v>497</v>
      </c>
      <c r="DE648" s="136">
        <v>1</v>
      </c>
      <c r="DF648" s="136">
        <v>1</v>
      </c>
      <c r="DG648" s="215" t="s">
        <v>269</v>
      </c>
      <c r="DH648" s="136">
        <v>1</v>
      </c>
      <c r="DI648" s="136">
        <v>1</v>
      </c>
      <c r="DJ648" s="215" t="s">
        <v>269</v>
      </c>
      <c r="EE648" s="136" t="b">
        <v>1</v>
      </c>
      <c r="EF648" s="136" t="b">
        <v>1</v>
      </c>
      <c r="EG648" s="136" t="b">
        <v>1</v>
      </c>
      <c r="EH648" s="136" t="b">
        <v>1</v>
      </c>
      <c r="EL648" s="215" t="s">
        <v>269</v>
      </c>
    </row>
    <row r="649" spans="1:142" ht="60" customHeight="1" x14ac:dyDescent="0.55000000000000004">
      <c r="A649" s="83" t="s">
        <v>130</v>
      </c>
      <c r="B649" s="83" t="s">
        <v>98</v>
      </c>
      <c r="C649">
        <v>538632</v>
      </c>
      <c r="D649" t="s">
        <v>1285</v>
      </c>
      <c r="E649" t="s">
        <v>1285</v>
      </c>
      <c r="F649" s="83" t="s">
        <v>108</v>
      </c>
      <c r="G649" s="213">
        <v>39222</v>
      </c>
      <c r="H649" s="83" t="s">
        <v>102</v>
      </c>
      <c r="I649" s="213">
        <v>43145</v>
      </c>
      <c r="J649" s="83" t="s">
        <v>228</v>
      </c>
      <c r="K649" s="214">
        <v>442613584205</v>
      </c>
      <c r="L649" s="83" t="s">
        <v>135</v>
      </c>
      <c r="M649" s="213">
        <v>43528</v>
      </c>
      <c r="N649">
        <v>859956</v>
      </c>
      <c r="O649" s="145" t="s">
        <v>567</v>
      </c>
      <c r="P649" s="145" t="s">
        <v>99</v>
      </c>
      <c r="Q649" s="145" t="s">
        <v>100</v>
      </c>
      <c r="R649" s="145" t="s">
        <v>567</v>
      </c>
      <c r="V649">
        <v>3684</v>
      </c>
      <c r="W649" s="83" t="s">
        <v>101</v>
      </c>
      <c r="X649" s="83" t="s">
        <v>103</v>
      </c>
      <c r="Y649" t="s">
        <v>2611</v>
      </c>
      <c r="Z649" s="83" t="s">
        <v>102</v>
      </c>
      <c r="AA649" s="83" t="s">
        <v>102</v>
      </c>
      <c r="AB649" t="s">
        <v>3595</v>
      </c>
      <c r="AC649" s="83" t="s">
        <v>3972</v>
      </c>
      <c r="AD649" s="83" t="s">
        <v>144</v>
      </c>
      <c r="AE649" s="83" t="s">
        <v>105</v>
      </c>
      <c r="AF649" t="s">
        <v>2611</v>
      </c>
      <c r="AG649" s="83" t="s">
        <v>102</v>
      </c>
      <c r="AH649" s="83" t="s">
        <v>102</v>
      </c>
      <c r="AI649" t="s">
        <v>3595</v>
      </c>
      <c r="AJ649" s="83" t="s">
        <v>3972</v>
      </c>
      <c r="AK649" s="83" t="s">
        <v>144</v>
      </c>
      <c r="AL649" s="83" t="s">
        <v>105</v>
      </c>
      <c r="AM649" s="87" t="s">
        <v>106</v>
      </c>
      <c r="AN649" t="s">
        <v>2611</v>
      </c>
      <c r="AO649" t="s">
        <v>3595</v>
      </c>
      <c r="AP649" s="83" t="s">
        <v>3972</v>
      </c>
      <c r="AQ649" s="83" t="s">
        <v>144</v>
      </c>
      <c r="AR649" s="87" t="s">
        <v>106</v>
      </c>
      <c r="AT649" s="83" t="s">
        <v>107</v>
      </c>
      <c r="AU649" s="146" t="s">
        <v>107</v>
      </c>
      <c r="AV649" s="146" t="s">
        <v>107</v>
      </c>
      <c r="AX649" s="110" t="s">
        <v>107</v>
      </c>
      <c r="AY649" s="111"/>
      <c r="AZ649" s="112">
        <f t="shared" ca="1" si="44"/>
        <v>9379</v>
      </c>
      <c r="BA649" s="136">
        <f t="shared" ca="1" si="45"/>
        <v>69</v>
      </c>
      <c r="BB649" s="114" t="s">
        <v>134</v>
      </c>
      <c r="BC649" s="114" t="s">
        <v>108</v>
      </c>
      <c r="BD649" s="114"/>
      <c r="BE649" s="115" t="s">
        <v>102</v>
      </c>
      <c r="BF649" s="115" t="s">
        <v>102</v>
      </c>
      <c r="BG649" s="115" t="s">
        <v>102</v>
      </c>
      <c r="BH649" s="115" t="s">
        <v>102</v>
      </c>
      <c r="BI649" s="116"/>
      <c r="BJ649" s="117" t="s">
        <v>109</v>
      </c>
      <c r="BK649" s="117" t="s">
        <v>109</v>
      </c>
      <c r="BL649" s="83">
        <f t="shared" ca="1" si="46"/>
        <v>58</v>
      </c>
      <c r="BM649" s="83" t="s">
        <v>108</v>
      </c>
      <c r="BN649" s="83">
        <v>0</v>
      </c>
      <c r="BO649" s="83" t="s">
        <v>108</v>
      </c>
      <c r="BP649" s="83">
        <v>-1116680</v>
      </c>
      <c r="BQ649" s="83" t="s">
        <v>198</v>
      </c>
      <c r="BR649" s="83" t="s">
        <v>164</v>
      </c>
      <c r="BS649" s="83" t="s">
        <v>499</v>
      </c>
      <c r="BT649" s="83">
        <v>-1116680</v>
      </c>
      <c r="BU649" s="83" t="s">
        <v>198</v>
      </c>
      <c r="BV649" s="83" t="s">
        <v>164</v>
      </c>
      <c r="BW649" s="83" t="s">
        <v>499</v>
      </c>
      <c r="BY649" s="136">
        <v>0</v>
      </c>
      <c r="BZ649" s="136">
        <v>0</v>
      </c>
      <c r="CA649" s="136">
        <v>0</v>
      </c>
      <c r="CB649" s="136">
        <v>0</v>
      </c>
      <c r="CD649" s="136">
        <v>0</v>
      </c>
      <c r="CE649" s="136">
        <v>0</v>
      </c>
      <c r="CF649" s="136">
        <v>0</v>
      </c>
      <c r="CG649" s="136">
        <v>0</v>
      </c>
      <c r="CH649" s="136">
        <v>0</v>
      </c>
      <c r="CI649" s="136">
        <v>0</v>
      </c>
      <c r="CJ649" s="136">
        <v>0</v>
      </c>
      <c r="CK649" s="138">
        <v>0</v>
      </c>
      <c r="CL649" s="138">
        <v>0</v>
      </c>
      <c r="CM649" s="136">
        <v>0</v>
      </c>
      <c r="CN649" s="136">
        <v>0</v>
      </c>
      <c r="CO649" s="85">
        <v>43822</v>
      </c>
      <c r="CP649" s="83" t="s">
        <v>4695</v>
      </c>
      <c r="CQ649" s="83" t="s">
        <v>102</v>
      </c>
      <c r="CR649" s="83" t="s">
        <v>482</v>
      </c>
      <c r="CS649" s="83">
        <v>644</v>
      </c>
      <c r="CT649" s="83" t="s">
        <v>483</v>
      </c>
      <c r="CU649" s="83">
        <v>1</v>
      </c>
      <c r="CV649" s="83">
        <v>0</v>
      </c>
      <c r="CW649" s="83">
        <v>0</v>
      </c>
      <c r="CX649" s="83" t="s">
        <v>109</v>
      </c>
      <c r="CY649" s="83" t="s">
        <v>583</v>
      </c>
      <c r="CZ649" s="83">
        <v>0</v>
      </c>
      <c r="DA649" s="83">
        <v>0</v>
      </c>
      <c r="DB649" s="83">
        <f t="shared" si="43"/>
        <v>0</v>
      </c>
      <c r="DC649" s="83" t="s">
        <v>497</v>
      </c>
      <c r="DE649" s="136">
        <v>1</v>
      </c>
      <c r="DF649" s="136">
        <v>1</v>
      </c>
      <c r="DG649" s="215" t="s">
        <v>269</v>
      </c>
      <c r="DH649" s="136">
        <v>1</v>
      </c>
      <c r="DI649" s="136">
        <v>1</v>
      </c>
      <c r="DJ649" s="215" t="s">
        <v>269</v>
      </c>
      <c r="EE649" s="136" t="b">
        <v>1</v>
      </c>
      <c r="EF649" s="136" t="b">
        <v>1</v>
      </c>
      <c r="EG649" s="136" t="b">
        <v>1</v>
      </c>
      <c r="EH649" s="136" t="b">
        <v>1</v>
      </c>
      <c r="EL649" s="215" t="s">
        <v>269</v>
      </c>
    </row>
    <row r="650" spans="1:142" ht="60" customHeight="1" x14ac:dyDescent="0.55000000000000004">
      <c r="A650" s="83" t="s">
        <v>130</v>
      </c>
      <c r="B650" s="83" t="s">
        <v>98</v>
      </c>
      <c r="C650">
        <v>237653</v>
      </c>
      <c r="D650" t="s">
        <v>1286</v>
      </c>
      <c r="E650" t="s">
        <v>1286</v>
      </c>
      <c r="F650" s="83" t="s">
        <v>108</v>
      </c>
      <c r="G650" s="213">
        <v>33431</v>
      </c>
      <c r="H650" s="83" t="s">
        <v>102</v>
      </c>
      <c r="I650" s="213">
        <v>43143</v>
      </c>
      <c r="J650" s="83" t="s">
        <v>228</v>
      </c>
      <c r="K650" s="214">
        <v>276256925074</v>
      </c>
      <c r="L650" s="83" t="s">
        <v>97</v>
      </c>
      <c r="M650" s="213">
        <v>43593</v>
      </c>
      <c r="N650">
        <v>222224</v>
      </c>
      <c r="O650" s="145" t="s">
        <v>567</v>
      </c>
      <c r="P650" s="145" t="s">
        <v>99</v>
      </c>
      <c r="Q650" s="145" t="s">
        <v>100</v>
      </c>
      <c r="R650" s="145" t="s">
        <v>567</v>
      </c>
      <c r="V650">
        <v>3782</v>
      </c>
      <c r="W650" s="83" t="s">
        <v>1849</v>
      </c>
      <c r="X650" s="83" t="s">
        <v>103</v>
      </c>
      <c r="Y650" t="s">
        <v>2612</v>
      </c>
      <c r="Z650" s="83" t="s">
        <v>102</v>
      </c>
      <c r="AA650" s="83" t="s">
        <v>102</v>
      </c>
      <c r="AB650" t="s">
        <v>3596</v>
      </c>
      <c r="AC650" s="83" t="s">
        <v>3973</v>
      </c>
      <c r="AD650" s="83" t="s">
        <v>111</v>
      </c>
      <c r="AE650" s="83" t="s">
        <v>105</v>
      </c>
      <c r="AF650" t="s">
        <v>2612</v>
      </c>
      <c r="AG650" s="83" t="s">
        <v>102</v>
      </c>
      <c r="AH650" s="83" t="s">
        <v>102</v>
      </c>
      <c r="AI650" t="s">
        <v>3596</v>
      </c>
      <c r="AJ650" s="83" t="s">
        <v>3973</v>
      </c>
      <c r="AK650" s="83" t="s">
        <v>111</v>
      </c>
      <c r="AL650" s="83" t="s">
        <v>105</v>
      </c>
      <c r="AM650" s="87" t="s">
        <v>106</v>
      </c>
      <c r="AN650" t="s">
        <v>2612</v>
      </c>
      <c r="AO650" t="s">
        <v>3596</v>
      </c>
      <c r="AP650" s="83" t="s">
        <v>3973</v>
      </c>
      <c r="AQ650" s="83" t="s">
        <v>144</v>
      </c>
      <c r="AR650" s="87" t="s">
        <v>106</v>
      </c>
      <c r="AT650" s="83" t="s">
        <v>107</v>
      </c>
      <c r="AU650" s="146" t="s">
        <v>107</v>
      </c>
      <c r="AV650" s="146" t="s">
        <v>107</v>
      </c>
      <c r="AX650" s="110" t="s">
        <v>107</v>
      </c>
      <c r="AY650" s="111"/>
      <c r="AZ650" s="112">
        <f t="shared" ca="1" si="44"/>
        <v>5785</v>
      </c>
      <c r="BA650" s="136">
        <f t="shared" ca="1" si="45"/>
        <v>64</v>
      </c>
      <c r="BB650" s="114" t="s">
        <v>136</v>
      </c>
      <c r="BC650" s="114" t="s">
        <v>108</v>
      </c>
      <c r="BD650" s="114"/>
      <c r="BE650" s="115" t="s">
        <v>102</v>
      </c>
      <c r="BF650" s="115" t="s">
        <v>102</v>
      </c>
      <c r="BG650" s="115" t="s">
        <v>102</v>
      </c>
      <c r="BH650" s="115" t="s">
        <v>102</v>
      </c>
      <c r="BI650" s="116"/>
      <c r="BJ650" s="117" t="s">
        <v>109</v>
      </c>
      <c r="BK650" s="117" t="s">
        <v>109</v>
      </c>
      <c r="BL650" s="83">
        <f t="shared" ca="1" si="46"/>
        <v>90</v>
      </c>
      <c r="BM650" s="83" t="s">
        <v>270</v>
      </c>
      <c r="BN650" s="83">
        <v>0</v>
      </c>
      <c r="BO650" s="83" t="s">
        <v>108</v>
      </c>
      <c r="BP650" s="83">
        <v>-1118415</v>
      </c>
      <c r="BQ650" s="83" t="s">
        <v>381</v>
      </c>
      <c r="BR650" s="83" t="s">
        <v>157</v>
      </c>
      <c r="BS650" s="83" t="s">
        <v>502</v>
      </c>
      <c r="BT650" s="83">
        <v>-1118415</v>
      </c>
      <c r="BU650" s="83" t="s">
        <v>381</v>
      </c>
      <c r="BV650" s="83" t="s">
        <v>157</v>
      </c>
      <c r="BW650" s="83" t="s">
        <v>502</v>
      </c>
      <c r="BY650" s="136">
        <v>0</v>
      </c>
      <c r="BZ650" s="136">
        <v>0</v>
      </c>
      <c r="CA650" s="136">
        <v>0</v>
      </c>
      <c r="CB650" s="136">
        <v>0</v>
      </c>
      <c r="CD650" s="136">
        <v>0</v>
      </c>
      <c r="CE650" s="136">
        <v>0</v>
      </c>
      <c r="CF650" s="136">
        <v>0</v>
      </c>
      <c r="CG650" s="136">
        <v>0</v>
      </c>
      <c r="CH650" s="136">
        <v>0</v>
      </c>
      <c r="CI650" s="136">
        <v>0</v>
      </c>
      <c r="CJ650" s="136">
        <v>0</v>
      </c>
      <c r="CK650" s="138">
        <v>0</v>
      </c>
      <c r="CL650" s="138">
        <v>0</v>
      </c>
      <c r="CM650" s="136">
        <v>0</v>
      </c>
      <c r="CN650" s="136">
        <v>0</v>
      </c>
      <c r="CO650" s="85">
        <v>43823</v>
      </c>
      <c r="CP650" s="83" t="s">
        <v>4696</v>
      </c>
      <c r="CQ650" s="83" t="s">
        <v>102</v>
      </c>
      <c r="CR650" s="83" t="s">
        <v>482</v>
      </c>
      <c r="CS650" s="83">
        <v>645</v>
      </c>
      <c r="CT650" s="83" t="s">
        <v>483</v>
      </c>
      <c r="CU650" s="83">
        <v>1</v>
      </c>
      <c r="CV650" s="83">
        <v>0</v>
      </c>
      <c r="CW650" s="83">
        <v>0</v>
      </c>
      <c r="CX650" s="83" t="s">
        <v>109</v>
      </c>
      <c r="CY650" s="83" t="s">
        <v>583</v>
      </c>
      <c r="CZ650" s="83">
        <v>0</v>
      </c>
      <c r="DA650" s="83">
        <v>0</v>
      </c>
      <c r="DB650" s="83">
        <f t="shared" si="43"/>
        <v>0</v>
      </c>
      <c r="DC650" s="83" t="s">
        <v>497</v>
      </c>
      <c r="DE650" s="136">
        <v>1</v>
      </c>
      <c r="DF650" s="136">
        <v>1</v>
      </c>
      <c r="DG650" s="215" t="s">
        <v>269</v>
      </c>
      <c r="DH650" s="136">
        <v>1</v>
      </c>
      <c r="DI650" s="136">
        <v>1</v>
      </c>
      <c r="DJ650" s="215" t="s">
        <v>269</v>
      </c>
      <c r="EE650" s="136" t="b">
        <v>1</v>
      </c>
      <c r="EF650" s="136" t="b">
        <v>1</v>
      </c>
      <c r="EG650" s="136" t="b">
        <v>1</v>
      </c>
      <c r="EH650" s="136" t="b">
        <v>1</v>
      </c>
      <c r="EL650" s="215" t="s">
        <v>269</v>
      </c>
    </row>
    <row r="651" spans="1:142" ht="60" customHeight="1" x14ac:dyDescent="0.55000000000000004">
      <c r="A651" s="83" t="s">
        <v>130</v>
      </c>
      <c r="B651" s="83" t="s">
        <v>98</v>
      </c>
      <c r="C651">
        <v>234497</v>
      </c>
      <c r="D651" t="s">
        <v>1287</v>
      </c>
      <c r="E651" t="s">
        <v>1287</v>
      </c>
      <c r="F651" s="83" t="s">
        <v>108</v>
      </c>
      <c r="G651" s="213">
        <v>41459</v>
      </c>
      <c r="H651" s="83" t="s">
        <v>102</v>
      </c>
      <c r="I651" s="213">
        <v>43215</v>
      </c>
      <c r="J651" s="83" t="s">
        <v>228</v>
      </c>
      <c r="K651" s="214">
        <v>652309003126</v>
      </c>
      <c r="L651" s="83" t="s">
        <v>126</v>
      </c>
      <c r="M651" s="213">
        <v>43704</v>
      </c>
      <c r="N651">
        <v>937522</v>
      </c>
      <c r="O651" s="145" t="s">
        <v>567</v>
      </c>
      <c r="P651" s="145" t="s">
        <v>99</v>
      </c>
      <c r="Q651" s="145" t="s">
        <v>100</v>
      </c>
      <c r="R651" s="145" t="s">
        <v>567</v>
      </c>
      <c r="V651">
        <v>5813</v>
      </c>
      <c r="W651" s="83" t="s">
        <v>101</v>
      </c>
      <c r="X651" s="83" t="s">
        <v>103</v>
      </c>
      <c r="Y651" t="s">
        <v>2613</v>
      </c>
      <c r="Z651" s="83" t="s">
        <v>102</v>
      </c>
      <c r="AA651" s="83" t="s">
        <v>102</v>
      </c>
      <c r="AB651" t="s">
        <v>3597</v>
      </c>
      <c r="AC651" s="83" t="s">
        <v>3974</v>
      </c>
      <c r="AD651" s="83" t="s">
        <v>144</v>
      </c>
      <c r="AE651" s="83" t="s">
        <v>105</v>
      </c>
      <c r="AF651" t="s">
        <v>2613</v>
      </c>
      <c r="AG651" s="83" t="s">
        <v>102</v>
      </c>
      <c r="AH651" s="83" t="s">
        <v>102</v>
      </c>
      <c r="AI651" t="s">
        <v>3597</v>
      </c>
      <c r="AJ651" s="83" t="s">
        <v>3974</v>
      </c>
      <c r="AK651" s="83" t="s">
        <v>144</v>
      </c>
      <c r="AL651" s="83" t="s">
        <v>105</v>
      </c>
      <c r="AM651" s="87" t="s">
        <v>106</v>
      </c>
      <c r="AN651" t="s">
        <v>2613</v>
      </c>
      <c r="AO651" t="s">
        <v>3597</v>
      </c>
      <c r="AP651" s="83" t="s">
        <v>3974</v>
      </c>
      <c r="AQ651" s="83" t="s">
        <v>111</v>
      </c>
      <c r="AR651" s="87" t="s">
        <v>106</v>
      </c>
      <c r="AT651" s="83" t="s">
        <v>107</v>
      </c>
      <c r="AU651" s="146" t="s">
        <v>107</v>
      </c>
      <c r="AV651" s="146" t="s">
        <v>107</v>
      </c>
      <c r="AX651" s="110" t="s">
        <v>107</v>
      </c>
      <c r="AY651" s="111"/>
      <c r="AZ651" s="112">
        <f t="shared" ca="1" si="44"/>
        <v>1588</v>
      </c>
      <c r="BA651" s="136">
        <f t="shared" ca="1" si="45"/>
        <v>26</v>
      </c>
      <c r="BB651" s="114" t="s">
        <v>134</v>
      </c>
      <c r="BC651" s="114" t="s">
        <v>108</v>
      </c>
      <c r="BD651" s="114"/>
      <c r="BE651" s="115" t="s">
        <v>102</v>
      </c>
      <c r="BF651" s="115" t="s">
        <v>102</v>
      </c>
      <c r="BG651" s="115" t="s">
        <v>102</v>
      </c>
      <c r="BH651" s="115" t="s">
        <v>102</v>
      </c>
      <c r="BI651" s="116"/>
      <c r="BJ651" s="117" t="s">
        <v>109</v>
      </c>
      <c r="BK651" s="117" t="s">
        <v>109</v>
      </c>
      <c r="BL651" s="83">
        <f t="shared" ca="1" si="46"/>
        <v>11</v>
      </c>
      <c r="BM651" s="83" t="s">
        <v>108</v>
      </c>
      <c r="BN651" s="83">
        <v>0</v>
      </c>
      <c r="BO651" s="83" t="s">
        <v>108</v>
      </c>
      <c r="BP651" s="83">
        <v>-1120150</v>
      </c>
      <c r="BQ651" s="83" t="s">
        <v>312</v>
      </c>
      <c r="BR651" s="83" t="s">
        <v>153</v>
      </c>
      <c r="BS651" s="83" t="s">
        <v>499</v>
      </c>
      <c r="BT651" s="83">
        <v>-1120150</v>
      </c>
      <c r="BU651" s="83" t="s">
        <v>312</v>
      </c>
      <c r="BV651" s="83" t="s">
        <v>153</v>
      </c>
      <c r="BW651" s="83" t="s">
        <v>499</v>
      </c>
      <c r="BY651" s="136">
        <v>0</v>
      </c>
      <c r="BZ651" s="136">
        <v>0</v>
      </c>
      <c r="CA651" s="136">
        <v>0</v>
      </c>
      <c r="CB651" s="136">
        <v>0</v>
      </c>
      <c r="CD651" s="136">
        <v>0</v>
      </c>
      <c r="CE651" s="136">
        <v>0</v>
      </c>
      <c r="CF651" s="136">
        <v>0</v>
      </c>
      <c r="CG651" s="136">
        <v>0</v>
      </c>
      <c r="CH651" s="136">
        <v>0</v>
      </c>
      <c r="CI651" s="136">
        <v>0</v>
      </c>
      <c r="CJ651" s="136">
        <v>0</v>
      </c>
      <c r="CK651" s="138">
        <v>0</v>
      </c>
      <c r="CL651" s="138">
        <v>0</v>
      </c>
      <c r="CM651" s="136">
        <v>0</v>
      </c>
      <c r="CN651" s="136">
        <v>0</v>
      </c>
      <c r="CO651" s="85">
        <v>43824</v>
      </c>
      <c r="CP651" s="83" t="s">
        <v>4697</v>
      </c>
      <c r="CQ651" s="83" t="s">
        <v>102</v>
      </c>
      <c r="CR651" s="83" t="s">
        <v>482</v>
      </c>
      <c r="CS651" s="83">
        <v>646</v>
      </c>
      <c r="CT651" s="83" t="s">
        <v>483</v>
      </c>
      <c r="CU651" s="83">
        <v>1</v>
      </c>
      <c r="CV651" s="83">
        <v>0</v>
      </c>
      <c r="CW651" s="83">
        <v>0</v>
      </c>
      <c r="CX651" s="83" t="s">
        <v>109</v>
      </c>
      <c r="CY651" s="83" t="s">
        <v>583</v>
      </c>
      <c r="CZ651" s="83">
        <v>0</v>
      </c>
      <c r="DA651" s="83">
        <v>0</v>
      </c>
      <c r="DB651" s="83">
        <f t="shared" si="43"/>
        <v>0</v>
      </c>
      <c r="DC651" s="83" t="s">
        <v>497</v>
      </c>
      <c r="DE651" s="136">
        <v>1</v>
      </c>
      <c r="DF651" s="136">
        <v>1</v>
      </c>
      <c r="DG651" s="215" t="s">
        <v>269</v>
      </c>
      <c r="DH651" s="136">
        <v>1</v>
      </c>
      <c r="DI651" s="136">
        <v>1</v>
      </c>
      <c r="DJ651" s="215" t="s">
        <v>269</v>
      </c>
      <c r="EE651" s="136" t="b">
        <v>1</v>
      </c>
      <c r="EF651" s="136" t="b">
        <v>1</v>
      </c>
      <c r="EG651" s="136" t="b">
        <v>1</v>
      </c>
      <c r="EH651" s="136" t="b">
        <v>1</v>
      </c>
      <c r="EL651" s="215" t="s">
        <v>269</v>
      </c>
    </row>
    <row r="652" spans="1:142" ht="60" customHeight="1" x14ac:dyDescent="0.55000000000000004">
      <c r="A652" s="83" t="s">
        <v>130</v>
      </c>
      <c r="B652" s="83" t="s">
        <v>98</v>
      </c>
      <c r="C652">
        <v>601402</v>
      </c>
      <c r="D652" t="s">
        <v>1288</v>
      </c>
      <c r="E652" t="s">
        <v>1288</v>
      </c>
      <c r="F652" s="83" t="s">
        <v>108</v>
      </c>
      <c r="G652" s="213">
        <v>29315</v>
      </c>
      <c r="H652" s="83" t="s">
        <v>102</v>
      </c>
      <c r="I652" s="213">
        <v>43360</v>
      </c>
      <c r="J652" s="83" t="s">
        <v>228</v>
      </c>
      <c r="K652" s="214">
        <v>874902175895</v>
      </c>
      <c r="L652" s="83" t="s">
        <v>135</v>
      </c>
      <c r="M652" s="213">
        <v>43549</v>
      </c>
      <c r="N652">
        <v>337435</v>
      </c>
      <c r="O652" s="145" t="s">
        <v>567</v>
      </c>
      <c r="P652" s="145" t="s">
        <v>99</v>
      </c>
      <c r="Q652" s="145" t="s">
        <v>100</v>
      </c>
      <c r="R652" s="145" t="s">
        <v>567</v>
      </c>
      <c r="V652">
        <v>3880</v>
      </c>
      <c r="W652" s="83" t="s">
        <v>101</v>
      </c>
      <c r="X652" s="83" t="s">
        <v>103</v>
      </c>
      <c r="Y652" t="s">
        <v>2614</v>
      </c>
      <c r="Z652" s="83" t="s">
        <v>102</v>
      </c>
      <c r="AA652" s="83" t="s">
        <v>102</v>
      </c>
      <c r="AB652" t="s">
        <v>3598</v>
      </c>
      <c r="AC652" s="83" t="s">
        <v>3975</v>
      </c>
      <c r="AD652" s="83" t="s">
        <v>144</v>
      </c>
      <c r="AE652" s="83" t="s">
        <v>105</v>
      </c>
      <c r="AF652" t="s">
        <v>2614</v>
      </c>
      <c r="AG652" s="83" t="s">
        <v>102</v>
      </c>
      <c r="AH652" s="83" t="s">
        <v>102</v>
      </c>
      <c r="AI652" t="s">
        <v>3598</v>
      </c>
      <c r="AJ652" s="83" t="s">
        <v>3975</v>
      </c>
      <c r="AK652" s="83" t="s">
        <v>144</v>
      </c>
      <c r="AL652" s="83" t="s">
        <v>105</v>
      </c>
      <c r="AM652" s="87" t="s">
        <v>106</v>
      </c>
      <c r="AN652" t="s">
        <v>2614</v>
      </c>
      <c r="AO652" t="s">
        <v>3598</v>
      </c>
      <c r="AP652" s="83" t="s">
        <v>3975</v>
      </c>
      <c r="AQ652" s="83" t="s">
        <v>144</v>
      </c>
      <c r="AR652" s="87" t="s">
        <v>106</v>
      </c>
      <c r="AT652" s="83" t="s">
        <v>107</v>
      </c>
      <c r="AU652" s="146" t="s">
        <v>107</v>
      </c>
      <c r="AV652" s="146" t="s">
        <v>107</v>
      </c>
      <c r="AX652" s="110" t="s">
        <v>107</v>
      </c>
      <c r="AY652" s="111"/>
      <c r="AZ652" s="112">
        <f t="shared" ca="1" si="44"/>
        <v>7065</v>
      </c>
      <c r="BA652" s="136">
        <f t="shared" ca="1" si="45"/>
        <v>39</v>
      </c>
      <c r="BB652" s="114" t="s">
        <v>134</v>
      </c>
      <c r="BC652" s="114" t="s">
        <v>108</v>
      </c>
      <c r="BD652" s="114"/>
      <c r="BE652" s="115" t="s">
        <v>102</v>
      </c>
      <c r="BF652" s="115" t="s">
        <v>102</v>
      </c>
      <c r="BG652" s="115" t="s">
        <v>102</v>
      </c>
      <c r="BH652" s="115" t="s">
        <v>102</v>
      </c>
      <c r="BI652" s="116"/>
      <c r="BJ652" s="117" t="s">
        <v>109</v>
      </c>
      <c r="BK652" s="117" t="s">
        <v>109</v>
      </c>
      <c r="BL652" s="83">
        <f t="shared" ca="1" si="46"/>
        <v>11</v>
      </c>
      <c r="BM652" s="83" t="s">
        <v>108</v>
      </c>
      <c r="BN652" s="83">
        <v>0</v>
      </c>
      <c r="BO652" s="83" t="s">
        <v>108</v>
      </c>
      <c r="BP652" s="83">
        <v>-1121885</v>
      </c>
      <c r="BQ652" s="83" t="s">
        <v>198</v>
      </c>
      <c r="BR652" s="83" t="s">
        <v>164</v>
      </c>
      <c r="BS652" s="83" t="s">
        <v>499</v>
      </c>
      <c r="BT652" s="83">
        <v>-1121885</v>
      </c>
      <c r="BU652" s="83" t="s">
        <v>198</v>
      </c>
      <c r="BV652" s="83" t="s">
        <v>164</v>
      </c>
      <c r="BW652" s="83" t="s">
        <v>499</v>
      </c>
      <c r="BY652" s="136">
        <v>0</v>
      </c>
      <c r="BZ652" s="136">
        <v>0</v>
      </c>
      <c r="CA652" s="136">
        <v>0</v>
      </c>
      <c r="CB652" s="136">
        <v>0</v>
      </c>
      <c r="CD652" s="136">
        <v>0</v>
      </c>
      <c r="CE652" s="136">
        <v>0</v>
      </c>
      <c r="CF652" s="136">
        <v>0</v>
      </c>
      <c r="CG652" s="136">
        <v>0</v>
      </c>
      <c r="CH652" s="136">
        <v>0</v>
      </c>
      <c r="CI652" s="136">
        <v>0</v>
      </c>
      <c r="CJ652" s="136">
        <v>0</v>
      </c>
      <c r="CK652" s="138">
        <v>0</v>
      </c>
      <c r="CL652" s="138">
        <v>0</v>
      </c>
      <c r="CM652" s="136">
        <v>0</v>
      </c>
      <c r="CN652" s="136">
        <v>0</v>
      </c>
      <c r="CO652" s="85">
        <v>43825</v>
      </c>
      <c r="CP652" s="83" t="s">
        <v>4698</v>
      </c>
      <c r="CQ652" s="83" t="s">
        <v>102</v>
      </c>
      <c r="CR652" s="83" t="s">
        <v>482</v>
      </c>
      <c r="CS652" s="83">
        <v>647</v>
      </c>
      <c r="CT652" s="83" t="s">
        <v>483</v>
      </c>
      <c r="CU652" s="83">
        <v>1</v>
      </c>
      <c r="CV652" s="83">
        <v>0</v>
      </c>
      <c r="CW652" s="83">
        <v>0</v>
      </c>
      <c r="CX652" s="83" t="s">
        <v>109</v>
      </c>
      <c r="CY652" s="83" t="s">
        <v>583</v>
      </c>
      <c r="CZ652" s="83">
        <v>0</v>
      </c>
      <c r="DA652" s="83">
        <v>0</v>
      </c>
      <c r="DB652" s="83">
        <f t="shared" si="43"/>
        <v>0</v>
      </c>
      <c r="DC652" s="83" t="s">
        <v>497</v>
      </c>
      <c r="DE652" s="136">
        <v>1</v>
      </c>
      <c r="DF652" s="136">
        <v>1</v>
      </c>
      <c r="DG652" s="215" t="s">
        <v>269</v>
      </c>
      <c r="DH652" s="136">
        <v>1</v>
      </c>
      <c r="DI652" s="136">
        <v>1</v>
      </c>
      <c r="DJ652" s="215" t="s">
        <v>269</v>
      </c>
      <c r="EE652" s="136" t="b">
        <v>1</v>
      </c>
      <c r="EF652" s="136" t="b">
        <v>1</v>
      </c>
      <c r="EG652" s="136" t="b">
        <v>1</v>
      </c>
      <c r="EH652" s="136" t="b">
        <v>1</v>
      </c>
      <c r="EL652" s="215" t="s">
        <v>269</v>
      </c>
    </row>
    <row r="653" spans="1:142" ht="60" customHeight="1" x14ac:dyDescent="0.55000000000000004">
      <c r="A653" s="83" t="s">
        <v>130</v>
      </c>
      <c r="B653" s="83" t="s">
        <v>98</v>
      </c>
      <c r="C653">
        <v>247978</v>
      </c>
      <c r="D653" t="s">
        <v>1289</v>
      </c>
      <c r="E653" t="s">
        <v>1289</v>
      </c>
      <c r="F653" s="83" t="s">
        <v>108</v>
      </c>
      <c r="G653" s="213">
        <v>27114</v>
      </c>
      <c r="H653" s="83" t="s">
        <v>102</v>
      </c>
      <c r="I653" s="213">
        <v>43269</v>
      </c>
      <c r="J653" s="83" t="s">
        <v>228</v>
      </c>
      <c r="K653" s="214">
        <v>198015734338</v>
      </c>
      <c r="L653" s="83" t="s">
        <v>97</v>
      </c>
      <c r="M653" s="213">
        <v>43520</v>
      </c>
      <c r="N653">
        <v>988161</v>
      </c>
      <c r="O653" s="145" t="s">
        <v>567</v>
      </c>
      <c r="P653" s="145" t="s">
        <v>99</v>
      </c>
      <c r="Q653" s="145" t="s">
        <v>100</v>
      </c>
      <c r="R653" s="145" t="s">
        <v>567</v>
      </c>
      <c r="V653">
        <v>3955</v>
      </c>
      <c r="W653" s="83" t="s">
        <v>1850</v>
      </c>
      <c r="X653" s="83" t="s">
        <v>103</v>
      </c>
      <c r="Y653" t="s">
        <v>2615</v>
      </c>
      <c r="Z653" s="83" t="s">
        <v>102</v>
      </c>
      <c r="AA653" s="83" t="s">
        <v>102</v>
      </c>
      <c r="AB653" t="s">
        <v>3599</v>
      </c>
      <c r="AC653" s="83" t="s">
        <v>3976</v>
      </c>
      <c r="AD653" s="83" t="s">
        <v>111</v>
      </c>
      <c r="AE653" s="83" t="s">
        <v>105</v>
      </c>
      <c r="AF653" t="s">
        <v>2615</v>
      </c>
      <c r="AG653" s="83" t="s">
        <v>102</v>
      </c>
      <c r="AH653" s="83" t="s">
        <v>102</v>
      </c>
      <c r="AI653" t="s">
        <v>3599</v>
      </c>
      <c r="AJ653" s="83" t="s">
        <v>3976</v>
      </c>
      <c r="AK653" s="83" t="s">
        <v>111</v>
      </c>
      <c r="AL653" s="83" t="s">
        <v>105</v>
      </c>
      <c r="AM653" s="87" t="s">
        <v>106</v>
      </c>
      <c r="AN653" t="s">
        <v>2615</v>
      </c>
      <c r="AO653" t="s">
        <v>3599</v>
      </c>
      <c r="AP653" s="83" t="s">
        <v>3976</v>
      </c>
      <c r="AQ653" s="83" t="s">
        <v>144</v>
      </c>
      <c r="AR653" s="87" t="s">
        <v>106</v>
      </c>
      <c r="AT653" s="83" t="s">
        <v>107</v>
      </c>
      <c r="AU653" s="146" t="s">
        <v>107</v>
      </c>
      <c r="AV653" s="146" t="s">
        <v>107</v>
      </c>
      <c r="AX653" s="110" t="s">
        <v>107</v>
      </c>
      <c r="AY653" s="111"/>
      <c r="AZ653" s="112">
        <f t="shared" ca="1" si="44"/>
        <v>9044</v>
      </c>
      <c r="BA653" s="136">
        <f t="shared" ca="1" si="45"/>
        <v>57</v>
      </c>
      <c r="BB653" s="114" t="s">
        <v>136</v>
      </c>
      <c r="BC653" s="114" t="s">
        <v>108</v>
      </c>
      <c r="BD653" s="114"/>
      <c r="BE653" s="115" t="s">
        <v>102</v>
      </c>
      <c r="BF653" s="115" t="s">
        <v>102</v>
      </c>
      <c r="BG653" s="115" t="s">
        <v>102</v>
      </c>
      <c r="BH653" s="115" t="s">
        <v>102</v>
      </c>
      <c r="BI653" s="116"/>
      <c r="BJ653" s="117" t="s">
        <v>109</v>
      </c>
      <c r="BK653" s="117" t="s">
        <v>109</v>
      </c>
      <c r="BL653" s="83">
        <f t="shared" ca="1" si="46"/>
        <v>80</v>
      </c>
      <c r="BM653" s="83" t="s">
        <v>270</v>
      </c>
      <c r="BN653" s="83">
        <v>0</v>
      </c>
      <c r="BO653" s="83" t="s">
        <v>108</v>
      </c>
      <c r="BP653" s="83">
        <v>-1123620</v>
      </c>
      <c r="BQ653" s="83" t="s">
        <v>381</v>
      </c>
      <c r="BR653" s="83" t="s">
        <v>157</v>
      </c>
      <c r="BS653" s="83" t="s">
        <v>502</v>
      </c>
      <c r="BT653" s="83">
        <v>-1123620</v>
      </c>
      <c r="BU653" s="83" t="s">
        <v>381</v>
      </c>
      <c r="BV653" s="83" t="s">
        <v>157</v>
      </c>
      <c r="BW653" s="83" t="s">
        <v>502</v>
      </c>
      <c r="BY653" s="136">
        <v>0</v>
      </c>
      <c r="BZ653" s="136">
        <v>0</v>
      </c>
      <c r="CA653" s="136">
        <v>0</v>
      </c>
      <c r="CB653" s="136">
        <v>0</v>
      </c>
      <c r="CD653" s="136">
        <v>0</v>
      </c>
      <c r="CE653" s="136">
        <v>0</v>
      </c>
      <c r="CF653" s="136">
        <v>0</v>
      </c>
      <c r="CG653" s="136">
        <v>0</v>
      </c>
      <c r="CH653" s="136">
        <v>0</v>
      </c>
      <c r="CI653" s="136">
        <v>0</v>
      </c>
      <c r="CJ653" s="136">
        <v>0</v>
      </c>
      <c r="CK653" s="138">
        <v>0</v>
      </c>
      <c r="CL653" s="138">
        <v>0</v>
      </c>
      <c r="CM653" s="136">
        <v>0</v>
      </c>
      <c r="CN653" s="136">
        <v>0</v>
      </c>
      <c r="CO653" s="85">
        <v>43826</v>
      </c>
      <c r="CP653" s="83" t="s">
        <v>4699</v>
      </c>
      <c r="CQ653" s="83" t="s">
        <v>102</v>
      </c>
      <c r="CR653" s="83" t="s">
        <v>482</v>
      </c>
      <c r="CS653" s="83">
        <v>648</v>
      </c>
      <c r="CT653" s="83" t="s">
        <v>483</v>
      </c>
      <c r="CU653" s="83">
        <v>1</v>
      </c>
      <c r="CV653" s="83">
        <v>0</v>
      </c>
      <c r="CW653" s="83">
        <v>0</v>
      </c>
      <c r="CX653" s="83" t="s">
        <v>109</v>
      </c>
      <c r="CY653" s="83" t="s">
        <v>583</v>
      </c>
      <c r="CZ653" s="83">
        <v>0</v>
      </c>
      <c r="DA653" s="83">
        <v>0</v>
      </c>
      <c r="DB653" s="83">
        <f t="shared" si="43"/>
        <v>0</v>
      </c>
      <c r="DC653" s="83" t="s">
        <v>497</v>
      </c>
      <c r="DE653" s="136">
        <v>1</v>
      </c>
      <c r="DF653" s="136">
        <v>1</v>
      </c>
      <c r="DG653" s="215" t="s">
        <v>269</v>
      </c>
      <c r="DH653" s="136">
        <v>1</v>
      </c>
      <c r="DI653" s="136">
        <v>1</v>
      </c>
      <c r="DJ653" s="215" t="s">
        <v>269</v>
      </c>
      <c r="EE653" s="136" t="b">
        <v>1</v>
      </c>
      <c r="EF653" s="136" t="b">
        <v>1</v>
      </c>
      <c r="EG653" s="136" t="b">
        <v>1</v>
      </c>
      <c r="EH653" s="136" t="b">
        <v>1</v>
      </c>
      <c r="EL653" s="215" t="s">
        <v>269</v>
      </c>
    </row>
    <row r="654" spans="1:142" ht="60" customHeight="1" x14ac:dyDescent="0.55000000000000004">
      <c r="A654" s="83" t="s">
        <v>130</v>
      </c>
      <c r="B654" s="83" t="s">
        <v>98</v>
      </c>
      <c r="C654">
        <v>409659</v>
      </c>
      <c r="D654" t="s">
        <v>1290</v>
      </c>
      <c r="E654" t="s">
        <v>1290</v>
      </c>
      <c r="F654" s="83" t="s">
        <v>108</v>
      </c>
      <c r="G654" s="213">
        <v>35972</v>
      </c>
      <c r="H654" s="83" t="s">
        <v>102</v>
      </c>
      <c r="I654" s="213">
        <v>43273</v>
      </c>
      <c r="J654" s="83" t="s">
        <v>228</v>
      </c>
      <c r="K654" s="214">
        <v>895653900504</v>
      </c>
      <c r="L654" s="83" t="s">
        <v>126</v>
      </c>
      <c r="M654" s="213">
        <v>43718</v>
      </c>
      <c r="N654">
        <v>483547</v>
      </c>
      <c r="O654" s="145" t="s">
        <v>567</v>
      </c>
      <c r="P654" s="145" t="s">
        <v>99</v>
      </c>
      <c r="Q654" s="145" t="s">
        <v>100</v>
      </c>
      <c r="R654" s="145" t="s">
        <v>567</v>
      </c>
      <c r="V654">
        <v>7607</v>
      </c>
      <c r="W654" s="83" t="s">
        <v>101</v>
      </c>
      <c r="X654" s="83" t="s">
        <v>103</v>
      </c>
      <c r="Y654" t="s">
        <v>2616</v>
      </c>
      <c r="Z654" s="83" t="s">
        <v>102</v>
      </c>
      <c r="AA654" s="83" t="s">
        <v>102</v>
      </c>
      <c r="AB654" t="s">
        <v>3600</v>
      </c>
      <c r="AC654" s="83" t="s">
        <v>3977</v>
      </c>
      <c r="AD654" s="83" t="s">
        <v>144</v>
      </c>
      <c r="AE654" s="83" t="s">
        <v>105</v>
      </c>
      <c r="AF654" t="s">
        <v>2616</v>
      </c>
      <c r="AG654" s="83" t="s">
        <v>102</v>
      </c>
      <c r="AH654" s="83" t="s">
        <v>102</v>
      </c>
      <c r="AI654" t="s">
        <v>3600</v>
      </c>
      <c r="AJ654" s="83" t="s">
        <v>3977</v>
      </c>
      <c r="AK654" s="83" t="s">
        <v>144</v>
      </c>
      <c r="AL654" s="83" t="s">
        <v>105</v>
      </c>
      <c r="AM654" s="87" t="s">
        <v>106</v>
      </c>
      <c r="AN654" t="s">
        <v>2616</v>
      </c>
      <c r="AO654" t="s">
        <v>3600</v>
      </c>
      <c r="AP654" s="83" t="s">
        <v>3977</v>
      </c>
      <c r="AQ654" s="83" t="s">
        <v>111</v>
      </c>
      <c r="AR654" s="87" t="s">
        <v>106</v>
      </c>
      <c r="AT654" s="83" t="s">
        <v>107</v>
      </c>
      <c r="AU654" s="146" t="s">
        <v>107</v>
      </c>
      <c r="AV654" s="146" t="s">
        <v>107</v>
      </c>
      <c r="AX654" s="110" t="s">
        <v>107</v>
      </c>
      <c r="AY654" s="111"/>
      <c r="AZ654" s="112">
        <f t="shared" ca="1" si="44"/>
        <v>1288</v>
      </c>
      <c r="BA654" s="136">
        <f t="shared" ca="1" si="45"/>
        <v>95</v>
      </c>
      <c r="BB654" s="114" t="s">
        <v>134</v>
      </c>
      <c r="BC654" s="114" t="s">
        <v>108</v>
      </c>
      <c r="BD654" s="114"/>
      <c r="BE654" s="115" t="s">
        <v>102</v>
      </c>
      <c r="BF654" s="115" t="s">
        <v>102</v>
      </c>
      <c r="BG654" s="115" t="s">
        <v>102</v>
      </c>
      <c r="BH654" s="115" t="s">
        <v>102</v>
      </c>
      <c r="BI654" s="116"/>
      <c r="BJ654" s="117" t="s">
        <v>109</v>
      </c>
      <c r="BK654" s="117" t="s">
        <v>109</v>
      </c>
      <c r="BL654" s="83">
        <f t="shared" ca="1" si="46"/>
        <v>66</v>
      </c>
      <c r="BM654" s="83" t="s">
        <v>108</v>
      </c>
      <c r="BN654" s="83">
        <v>0</v>
      </c>
      <c r="BO654" s="83" t="s">
        <v>108</v>
      </c>
      <c r="BP654" s="83">
        <v>-1125355</v>
      </c>
      <c r="BQ654" s="83" t="s">
        <v>312</v>
      </c>
      <c r="BR654" s="83" t="s">
        <v>153</v>
      </c>
      <c r="BS654" s="83" t="s">
        <v>499</v>
      </c>
      <c r="BT654" s="83">
        <v>-1125355</v>
      </c>
      <c r="BU654" s="83" t="s">
        <v>312</v>
      </c>
      <c r="BV654" s="83" t="s">
        <v>153</v>
      </c>
      <c r="BW654" s="83" t="s">
        <v>499</v>
      </c>
      <c r="BY654" s="136">
        <v>0</v>
      </c>
      <c r="BZ654" s="136">
        <v>0</v>
      </c>
      <c r="CA654" s="136">
        <v>0</v>
      </c>
      <c r="CB654" s="136">
        <v>0</v>
      </c>
      <c r="CD654" s="136">
        <v>0</v>
      </c>
      <c r="CE654" s="136">
        <v>0</v>
      </c>
      <c r="CF654" s="136">
        <v>0</v>
      </c>
      <c r="CG654" s="136">
        <v>0</v>
      </c>
      <c r="CH654" s="136">
        <v>0</v>
      </c>
      <c r="CI654" s="136">
        <v>0</v>
      </c>
      <c r="CJ654" s="136">
        <v>0</v>
      </c>
      <c r="CK654" s="138">
        <v>0</v>
      </c>
      <c r="CL654" s="138">
        <v>0</v>
      </c>
      <c r="CM654" s="136">
        <v>0</v>
      </c>
      <c r="CN654" s="136">
        <v>0</v>
      </c>
      <c r="CO654" s="85">
        <v>43827</v>
      </c>
      <c r="CP654" s="83" t="s">
        <v>4700</v>
      </c>
      <c r="CQ654" s="83" t="s">
        <v>102</v>
      </c>
      <c r="CR654" s="83" t="s">
        <v>482</v>
      </c>
      <c r="CS654" s="83">
        <v>649</v>
      </c>
      <c r="CT654" s="83" t="s">
        <v>483</v>
      </c>
      <c r="CU654" s="83">
        <v>1</v>
      </c>
      <c r="CV654" s="83">
        <v>0</v>
      </c>
      <c r="CW654" s="83">
        <v>0</v>
      </c>
      <c r="CX654" s="83" t="s">
        <v>109</v>
      </c>
      <c r="CY654" s="83" t="s">
        <v>583</v>
      </c>
      <c r="CZ654" s="83">
        <v>0</v>
      </c>
      <c r="DA654" s="83">
        <v>0</v>
      </c>
      <c r="DB654" s="83">
        <f t="shared" si="43"/>
        <v>0</v>
      </c>
      <c r="DC654" s="83" t="s">
        <v>497</v>
      </c>
      <c r="DE654" s="136">
        <v>1</v>
      </c>
      <c r="DF654" s="136">
        <v>1</v>
      </c>
      <c r="DG654" s="215" t="s">
        <v>269</v>
      </c>
      <c r="DH654" s="136">
        <v>1</v>
      </c>
      <c r="DI654" s="136">
        <v>1</v>
      </c>
      <c r="DJ654" s="215" t="s">
        <v>269</v>
      </c>
      <c r="EE654" s="136" t="b">
        <v>1</v>
      </c>
      <c r="EF654" s="136" t="b">
        <v>1</v>
      </c>
      <c r="EG654" s="136" t="b">
        <v>1</v>
      </c>
      <c r="EH654" s="136" t="b">
        <v>1</v>
      </c>
      <c r="EL654" s="215" t="s">
        <v>269</v>
      </c>
    </row>
    <row r="655" spans="1:142" ht="60" customHeight="1" x14ac:dyDescent="0.55000000000000004">
      <c r="A655" s="83" t="s">
        <v>130</v>
      </c>
      <c r="B655" s="83" t="s">
        <v>98</v>
      </c>
      <c r="C655">
        <v>958186</v>
      </c>
      <c r="D655" t="s">
        <v>1291</v>
      </c>
      <c r="E655" t="s">
        <v>1291</v>
      </c>
      <c r="F655" s="83" t="s">
        <v>108</v>
      </c>
      <c r="G655" s="213">
        <v>39500</v>
      </c>
      <c r="H655" s="83" t="s">
        <v>102</v>
      </c>
      <c r="I655" s="213">
        <v>43214</v>
      </c>
      <c r="J655" s="83" t="s">
        <v>228</v>
      </c>
      <c r="K655" s="214">
        <v>806589377594</v>
      </c>
      <c r="L655" s="83" t="s">
        <v>135</v>
      </c>
      <c r="M655" s="213">
        <v>43592</v>
      </c>
      <c r="N655">
        <v>133905</v>
      </c>
      <c r="O655" s="145" t="s">
        <v>567</v>
      </c>
      <c r="P655" s="145" t="s">
        <v>99</v>
      </c>
      <c r="Q655" s="145" t="s">
        <v>100</v>
      </c>
      <c r="R655" s="145" t="s">
        <v>567</v>
      </c>
      <c r="V655">
        <v>1282</v>
      </c>
      <c r="W655" s="83" t="s">
        <v>101</v>
      </c>
      <c r="X655" s="83" t="s">
        <v>103</v>
      </c>
      <c r="Y655" t="s">
        <v>2617</v>
      </c>
      <c r="Z655" s="83" t="s">
        <v>102</v>
      </c>
      <c r="AA655" s="83" t="s">
        <v>102</v>
      </c>
      <c r="AB655" t="s">
        <v>3601</v>
      </c>
      <c r="AC655" s="83" t="s">
        <v>3978</v>
      </c>
      <c r="AD655" s="83" t="s">
        <v>144</v>
      </c>
      <c r="AE655" s="83" t="s">
        <v>105</v>
      </c>
      <c r="AF655" t="s">
        <v>2617</v>
      </c>
      <c r="AG655" s="83" t="s">
        <v>102</v>
      </c>
      <c r="AH655" s="83" t="s">
        <v>102</v>
      </c>
      <c r="AI655" t="s">
        <v>3601</v>
      </c>
      <c r="AJ655" s="83" t="s">
        <v>3978</v>
      </c>
      <c r="AK655" s="83" t="s">
        <v>144</v>
      </c>
      <c r="AL655" s="83" t="s">
        <v>105</v>
      </c>
      <c r="AM655" s="87" t="s">
        <v>106</v>
      </c>
      <c r="AN655" t="s">
        <v>2617</v>
      </c>
      <c r="AO655" t="s">
        <v>3601</v>
      </c>
      <c r="AP655" s="83" t="s">
        <v>3978</v>
      </c>
      <c r="AQ655" s="83" t="s">
        <v>144</v>
      </c>
      <c r="AR655" s="87" t="s">
        <v>106</v>
      </c>
      <c r="AT655" s="83" t="s">
        <v>107</v>
      </c>
      <c r="AU655" s="146" t="s">
        <v>107</v>
      </c>
      <c r="AV655" s="146" t="s">
        <v>107</v>
      </c>
      <c r="AX655" s="110" t="s">
        <v>107</v>
      </c>
      <c r="AY655" s="111"/>
      <c r="AZ655" s="112">
        <f t="shared" ca="1" si="44"/>
        <v>6491</v>
      </c>
      <c r="BA655" s="136">
        <f t="shared" ca="1" si="45"/>
        <v>33</v>
      </c>
      <c r="BB655" s="114" t="s">
        <v>134</v>
      </c>
      <c r="BC655" s="114" t="s">
        <v>108</v>
      </c>
      <c r="BD655" s="114"/>
      <c r="BE655" s="115" t="s">
        <v>102</v>
      </c>
      <c r="BF655" s="115" t="s">
        <v>102</v>
      </c>
      <c r="BG655" s="115" t="s">
        <v>102</v>
      </c>
      <c r="BH655" s="115" t="s">
        <v>102</v>
      </c>
      <c r="BI655" s="116"/>
      <c r="BJ655" s="117" t="s">
        <v>109</v>
      </c>
      <c r="BK655" s="117" t="s">
        <v>109</v>
      </c>
      <c r="BL655" s="83">
        <f t="shared" ca="1" si="46"/>
        <v>13</v>
      </c>
      <c r="BM655" s="83" t="s">
        <v>108</v>
      </c>
      <c r="BN655" s="83">
        <v>0</v>
      </c>
      <c r="BO655" s="83" t="s">
        <v>108</v>
      </c>
      <c r="BP655" s="83">
        <v>-1127090</v>
      </c>
      <c r="BQ655" s="83" t="s">
        <v>198</v>
      </c>
      <c r="BR655" s="83" t="s">
        <v>164</v>
      </c>
      <c r="BS655" s="83" t="s">
        <v>499</v>
      </c>
      <c r="BT655" s="83">
        <v>-1127090</v>
      </c>
      <c r="BU655" s="83" t="s">
        <v>198</v>
      </c>
      <c r="BV655" s="83" t="s">
        <v>164</v>
      </c>
      <c r="BW655" s="83" t="s">
        <v>499</v>
      </c>
      <c r="BY655" s="136">
        <v>0</v>
      </c>
      <c r="BZ655" s="136">
        <v>0</v>
      </c>
      <c r="CA655" s="136">
        <v>0</v>
      </c>
      <c r="CB655" s="136">
        <v>0</v>
      </c>
      <c r="CD655" s="136">
        <v>0</v>
      </c>
      <c r="CE655" s="136">
        <v>0</v>
      </c>
      <c r="CF655" s="136">
        <v>0</v>
      </c>
      <c r="CG655" s="136">
        <v>0</v>
      </c>
      <c r="CH655" s="136">
        <v>0</v>
      </c>
      <c r="CI655" s="136">
        <v>0</v>
      </c>
      <c r="CJ655" s="136">
        <v>0</v>
      </c>
      <c r="CK655" s="138">
        <v>0</v>
      </c>
      <c r="CL655" s="138">
        <v>0</v>
      </c>
      <c r="CM655" s="136">
        <v>0</v>
      </c>
      <c r="CN655" s="136">
        <v>0</v>
      </c>
      <c r="CO655" s="85">
        <v>43828</v>
      </c>
      <c r="CP655" s="83" t="s">
        <v>4701</v>
      </c>
      <c r="CQ655" s="83" t="s">
        <v>102</v>
      </c>
      <c r="CR655" s="83" t="s">
        <v>482</v>
      </c>
      <c r="CS655" s="83">
        <v>650</v>
      </c>
      <c r="CT655" s="83" t="s">
        <v>483</v>
      </c>
      <c r="CU655" s="83">
        <v>1</v>
      </c>
      <c r="CV655" s="83">
        <v>0</v>
      </c>
      <c r="CW655" s="83">
        <v>0</v>
      </c>
      <c r="CX655" s="83" t="s">
        <v>109</v>
      </c>
      <c r="CY655" s="83" t="s">
        <v>583</v>
      </c>
      <c r="CZ655" s="83">
        <v>0</v>
      </c>
      <c r="DA655" s="83">
        <v>0</v>
      </c>
      <c r="DB655" s="83">
        <f t="shared" si="43"/>
        <v>0</v>
      </c>
      <c r="DC655" s="83" t="s">
        <v>497</v>
      </c>
      <c r="DE655" s="136">
        <v>1</v>
      </c>
      <c r="DF655" s="136">
        <v>1</v>
      </c>
      <c r="DG655" s="215" t="s">
        <v>269</v>
      </c>
      <c r="DH655" s="136">
        <v>1</v>
      </c>
      <c r="DI655" s="136">
        <v>1</v>
      </c>
      <c r="DJ655" s="215" t="s">
        <v>269</v>
      </c>
      <c r="EE655" s="136" t="b">
        <v>1</v>
      </c>
      <c r="EF655" s="136" t="b">
        <v>1</v>
      </c>
      <c r="EG655" s="136" t="b">
        <v>1</v>
      </c>
      <c r="EH655" s="136" t="b">
        <v>1</v>
      </c>
      <c r="EL655" s="215" t="s">
        <v>269</v>
      </c>
    </row>
    <row r="656" spans="1:142" ht="60" customHeight="1" x14ac:dyDescent="0.55000000000000004">
      <c r="A656" s="83" t="s">
        <v>130</v>
      </c>
      <c r="B656" s="83" t="s">
        <v>98</v>
      </c>
      <c r="C656">
        <v>320995</v>
      </c>
      <c r="D656" t="s">
        <v>1292</v>
      </c>
      <c r="E656" t="s">
        <v>1292</v>
      </c>
      <c r="F656" s="83" t="s">
        <v>108</v>
      </c>
      <c r="G656" s="213">
        <v>37891</v>
      </c>
      <c r="H656" s="83" t="s">
        <v>102</v>
      </c>
      <c r="I656" s="213">
        <v>43284</v>
      </c>
      <c r="J656" s="83" t="s">
        <v>228</v>
      </c>
      <c r="K656" s="214">
        <v>443441776756</v>
      </c>
      <c r="L656" s="83" t="s">
        <v>97</v>
      </c>
      <c r="M656" s="213">
        <v>43542</v>
      </c>
      <c r="N656">
        <v>232290</v>
      </c>
      <c r="O656" s="145" t="s">
        <v>567</v>
      </c>
      <c r="P656" s="145" t="s">
        <v>99</v>
      </c>
      <c r="Q656" s="145" t="s">
        <v>100</v>
      </c>
      <c r="R656" s="145" t="s">
        <v>567</v>
      </c>
      <c r="V656">
        <v>3597</v>
      </c>
      <c r="W656" s="83" t="s">
        <v>1851</v>
      </c>
      <c r="X656" s="83" t="s">
        <v>103</v>
      </c>
      <c r="Y656" t="s">
        <v>2618</v>
      </c>
      <c r="Z656" s="83" t="s">
        <v>102</v>
      </c>
      <c r="AA656" s="83" t="s">
        <v>102</v>
      </c>
      <c r="AB656" t="s">
        <v>3602</v>
      </c>
      <c r="AC656" s="83" t="s">
        <v>3979</v>
      </c>
      <c r="AD656" s="83" t="s">
        <v>111</v>
      </c>
      <c r="AE656" s="83" t="s">
        <v>105</v>
      </c>
      <c r="AF656" t="s">
        <v>2618</v>
      </c>
      <c r="AG656" s="83" t="s">
        <v>102</v>
      </c>
      <c r="AH656" s="83" t="s">
        <v>102</v>
      </c>
      <c r="AI656" t="s">
        <v>3602</v>
      </c>
      <c r="AJ656" s="83" t="s">
        <v>3979</v>
      </c>
      <c r="AK656" s="83" t="s">
        <v>111</v>
      </c>
      <c r="AL656" s="83" t="s">
        <v>105</v>
      </c>
      <c r="AM656" s="87" t="s">
        <v>106</v>
      </c>
      <c r="AN656" t="s">
        <v>2618</v>
      </c>
      <c r="AO656" t="s">
        <v>3602</v>
      </c>
      <c r="AP656" s="83" t="s">
        <v>3979</v>
      </c>
      <c r="AQ656" s="83" t="s">
        <v>144</v>
      </c>
      <c r="AR656" s="87" t="s">
        <v>106</v>
      </c>
      <c r="AT656" s="83" t="s">
        <v>107</v>
      </c>
      <c r="AU656" s="146" t="s">
        <v>107</v>
      </c>
      <c r="AV656" s="146" t="s">
        <v>107</v>
      </c>
      <c r="AX656" s="110" t="s">
        <v>107</v>
      </c>
      <c r="AY656" s="111"/>
      <c r="AZ656" s="112">
        <f t="shared" ca="1" si="44"/>
        <v>3210</v>
      </c>
      <c r="BA656" s="136">
        <f t="shared" ca="1" si="45"/>
        <v>32</v>
      </c>
      <c r="BB656" s="114" t="s">
        <v>136</v>
      </c>
      <c r="BC656" s="114" t="s">
        <v>108</v>
      </c>
      <c r="BD656" s="114"/>
      <c r="BE656" s="115" t="s">
        <v>102</v>
      </c>
      <c r="BF656" s="115" t="s">
        <v>102</v>
      </c>
      <c r="BG656" s="115" t="s">
        <v>102</v>
      </c>
      <c r="BH656" s="115" t="s">
        <v>102</v>
      </c>
      <c r="BI656" s="116"/>
      <c r="BJ656" s="117" t="s">
        <v>109</v>
      </c>
      <c r="BK656" s="117" t="s">
        <v>109</v>
      </c>
      <c r="BL656" s="83">
        <f t="shared" ca="1" si="46"/>
        <v>32</v>
      </c>
      <c r="BM656" s="83" t="s">
        <v>270</v>
      </c>
      <c r="BN656" s="83">
        <v>0</v>
      </c>
      <c r="BO656" s="83" t="s">
        <v>108</v>
      </c>
      <c r="BP656" s="83">
        <v>-1128825</v>
      </c>
      <c r="BQ656" s="83" t="s">
        <v>381</v>
      </c>
      <c r="BR656" s="83" t="s">
        <v>157</v>
      </c>
      <c r="BS656" s="83" t="s">
        <v>502</v>
      </c>
      <c r="BT656" s="83">
        <v>-1128825</v>
      </c>
      <c r="BU656" s="83" t="s">
        <v>381</v>
      </c>
      <c r="BV656" s="83" t="s">
        <v>157</v>
      </c>
      <c r="BW656" s="83" t="s">
        <v>502</v>
      </c>
      <c r="BY656" s="136">
        <v>0</v>
      </c>
      <c r="BZ656" s="136">
        <v>0</v>
      </c>
      <c r="CA656" s="136">
        <v>0</v>
      </c>
      <c r="CB656" s="136">
        <v>0</v>
      </c>
      <c r="CD656" s="136">
        <v>0</v>
      </c>
      <c r="CE656" s="136">
        <v>0</v>
      </c>
      <c r="CF656" s="136">
        <v>0</v>
      </c>
      <c r="CG656" s="136">
        <v>0</v>
      </c>
      <c r="CH656" s="136">
        <v>0</v>
      </c>
      <c r="CI656" s="136">
        <v>0</v>
      </c>
      <c r="CJ656" s="136">
        <v>0</v>
      </c>
      <c r="CK656" s="138">
        <v>0</v>
      </c>
      <c r="CL656" s="138">
        <v>0</v>
      </c>
      <c r="CM656" s="136">
        <v>0</v>
      </c>
      <c r="CN656" s="136">
        <v>0</v>
      </c>
      <c r="CO656" s="85">
        <v>43829</v>
      </c>
      <c r="CP656" s="83" t="s">
        <v>4702</v>
      </c>
      <c r="CQ656" s="83" t="s">
        <v>102</v>
      </c>
      <c r="CR656" s="83" t="s">
        <v>482</v>
      </c>
      <c r="CS656" s="83">
        <v>651</v>
      </c>
      <c r="CT656" s="83" t="s">
        <v>483</v>
      </c>
      <c r="CU656" s="83">
        <v>1</v>
      </c>
      <c r="CV656" s="83">
        <v>0</v>
      </c>
      <c r="CW656" s="83">
        <v>0</v>
      </c>
      <c r="CX656" s="83" t="s">
        <v>109</v>
      </c>
      <c r="CY656" s="83" t="s">
        <v>583</v>
      </c>
      <c r="CZ656" s="83">
        <v>0</v>
      </c>
      <c r="DA656" s="83">
        <v>0</v>
      </c>
      <c r="DB656" s="83">
        <f t="shared" si="43"/>
        <v>0</v>
      </c>
      <c r="DC656" s="83" t="s">
        <v>497</v>
      </c>
      <c r="DE656" s="136">
        <v>1</v>
      </c>
      <c r="DF656" s="136">
        <v>1</v>
      </c>
      <c r="DG656" s="215" t="s">
        <v>269</v>
      </c>
      <c r="DH656" s="136">
        <v>1</v>
      </c>
      <c r="DI656" s="136">
        <v>1</v>
      </c>
      <c r="DJ656" s="215" t="s">
        <v>269</v>
      </c>
      <c r="EE656" s="136" t="b">
        <v>1</v>
      </c>
      <c r="EF656" s="136" t="b">
        <v>1</v>
      </c>
      <c r="EG656" s="136" t="b">
        <v>1</v>
      </c>
      <c r="EH656" s="136" t="b">
        <v>1</v>
      </c>
      <c r="EL656" s="215" t="s">
        <v>269</v>
      </c>
    </row>
    <row r="657" spans="1:142" ht="60" customHeight="1" x14ac:dyDescent="0.55000000000000004">
      <c r="A657" s="83" t="s">
        <v>130</v>
      </c>
      <c r="B657" s="83" t="s">
        <v>98</v>
      </c>
      <c r="C657">
        <v>193919</v>
      </c>
      <c r="D657" t="s">
        <v>1293</v>
      </c>
      <c r="E657" t="s">
        <v>1293</v>
      </c>
      <c r="F657" s="83" t="s">
        <v>108</v>
      </c>
      <c r="G657" s="213">
        <v>39369</v>
      </c>
      <c r="H657" s="83" t="s">
        <v>102</v>
      </c>
      <c r="I657" s="213">
        <v>43425</v>
      </c>
      <c r="J657" s="83" t="s">
        <v>228</v>
      </c>
      <c r="K657" s="214">
        <v>490478510826</v>
      </c>
      <c r="L657" s="83" t="s">
        <v>135</v>
      </c>
      <c r="M657" s="213">
        <v>43638</v>
      </c>
      <c r="N657">
        <v>755802</v>
      </c>
      <c r="O657" s="145" t="s">
        <v>567</v>
      </c>
      <c r="P657" s="145" t="s">
        <v>99</v>
      </c>
      <c r="Q657" s="145" t="s">
        <v>100</v>
      </c>
      <c r="R657" s="145" t="s">
        <v>567</v>
      </c>
      <c r="V657">
        <v>8035</v>
      </c>
      <c r="W657" s="83" t="s">
        <v>101</v>
      </c>
      <c r="X657" s="83" t="s">
        <v>103</v>
      </c>
      <c r="Y657" t="s">
        <v>2619</v>
      </c>
      <c r="Z657" s="83" t="s">
        <v>102</v>
      </c>
      <c r="AA657" s="83" t="s">
        <v>102</v>
      </c>
      <c r="AB657" t="s">
        <v>3603</v>
      </c>
      <c r="AC657" s="83" t="s">
        <v>3980</v>
      </c>
      <c r="AD657" s="83" t="s">
        <v>144</v>
      </c>
      <c r="AE657" s="83" t="s">
        <v>105</v>
      </c>
      <c r="AF657" t="s">
        <v>2619</v>
      </c>
      <c r="AG657" s="83" t="s">
        <v>102</v>
      </c>
      <c r="AH657" s="83" t="s">
        <v>102</v>
      </c>
      <c r="AI657" t="s">
        <v>3603</v>
      </c>
      <c r="AJ657" s="83" t="s">
        <v>3980</v>
      </c>
      <c r="AK657" s="83" t="s">
        <v>144</v>
      </c>
      <c r="AL657" s="83" t="s">
        <v>105</v>
      </c>
      <c r="AM657" s="87" t="s">
        <v>106</v>
      </c>
      <c r="AN657" t="s">
        <v>2619</v>
      </c>
      <c r="AO657" t="s">
        <v>3603</v>
      </c>
      <c r="AP657" s="83" t="s">
        <v>3980</v>
      </c>
      <c r="AQ657" s="83" t="s">
        <v>111</v>
      </c>
      <c r="AR657" s="87" t="s">
        <v>106</v>
      </c>
      <c r="AT657" s="83" t="s">
        <v>107</v>
      </c>
      <c r="AU657" s="146" t="s">
        <v>107</v>
      </c>
      <c r="AV657" s="146" t="s">
        <v>107</v>
      </c>
      <c r="AX657" s="110" t="s">
        <v>107</v>
      </c>
      <c r="AY657" s="111"/>
      <c r="AZ657" s="112">
        <f t="shared" ca="1" si="44"/>
        <v>3540</v>
      </c>
      <c r="BA657" s="136">
        <f t="shared" ca="1" si="45"/>
        <v>8</v>
      </c>
      <c r="BB657" s="114" t="s">
        <v>134</v>
      </c>
      <c r="BC657" s="114" t="s">
        <v>108</v>
      </c>
      <c r="BD657" s="114"/>
      <c r="BE657" s="115" t="s">
        <v>102</v>
      </c>
      <c r="BF657" s="115" t="s">
        <v>102</v>
      </c>
      <c r="BG657" s="115" t="s">
        <v>102</v>
      </c>
      <c r="BH657" s="115" t="s">
        <v>102</v>
      </c>
      <c r="BI657" s="116"/>
      <c r="BJ657" s="117" t="s">
        <v>109</v>
      </c>
      <c r="BK657" s="117" t="s">
        <v>109</v>
      </c>
      <c r="BL657" s="83">
        <f t="shared" ca="1" si="46"/>
        <v>85</v>
      </c>
      <c r="BM657" s="83" t="s">
        <v>108</v>
      </c>
      <c r="BN657" s="83">
        <v>0</v>
      </c>
      <c r="BO657" s="83" t="s">
        <v>108</v>
      </c>
      <c r="BP657" s="83">
        <v>-1130560</v>
      </c>
      <c r="BQ657" s="83" t="s">
        <v>312</v>
      </c>
      <c r="BR657" s="83" t="s">
        <v>153</v>
      </c>
      <c r="BS657" s="83" t="s">
        <v>499</v>
      </c>
      <c r="BT657" s="83">
        <v>-1130560</v>
      </c>
      <c r="BU657" s="83" t="s">
        <v>312</v>
      </c>
      <c r="BV657" s="83" t="s">
        <v>153</v>
      </c>
      <c r="BW657" s="83" t="s">
        <v>499</v>
      </c>
      <c r="BY657" s="136">
        <v>0</v>
      </c>
      <c r="BZ657" s="136">
        <v>0</v>
      </c>
      <c r="CA657" s="136">
        <v>0</v>
      </c>
      <c r="CB657" s="136">
        <v>0</v>
      </c>
      <c r="CD657" s="136">
        <v>0</v>
      </c>
      <c r="CE657" s="136">
        <v>0</v>
      </c>
      <c r="CF657" s="136">
        <v>0</v>
      </c>
      <c r="CG657" s="136">
        <v>0</v>
      </c>
      <c r="CH657" s="136">
        <v>0</v>
      </c>
      <c r="CI657" s="136">
        <v>0</v>
      </c>
      <c r="CJ657" s="136">
        <v>0</v>
      </c>
      <c r="CK657" s="138">
        <v>0</v>
      </c>
      <c r="CL657" s="138">
        <v>0</v>
      </c>
      <c r="CM657" s="136">
        <v>0</v>
      </c>
      <c r="CN657" s="136">
        <v>0</v>
      </c>
      <c r="CO657" s="85">
        <v>43830</v>
      </c>
      <c r="CP657" s="83" t="s">
        <v>4703</v>
      </c>
      <c r="CQ657" s="83" t="s">
        <v>102</v>
      </c>
      <c r="CR657" s="83" t="s">
        <v>482</v>
      </c>
      <c r="CS657" s="83">
        <v>652</v>
      </c>
      <c r="CT657" s="83" t="s">
        <v>483</v>
      </c>
      <c r="CU657" s="83">
        <v>1</v>
      </c>
      <c r="CV657" s="83">
        <v>0</v>
      </c>
      <c r="CW657" s="83">
        <v>0</v>
      </c>
      <c r="CX657" s="83" t="s">
        <v>109</v>
      </c>
      <c r="CY657" s="83" t="s">
        <v>583</v>
      </c>
      <c r="CZ657" s="83">
        <v>0</v>
      </c>
      <c r="DA657" s="83">
        <v>0</v>
      </c>
      <c r="DB657" s="83">
        <f t="shared" si="43"/>
        <v>0</v>
      </c>
      <c r="DC657" s="83" t="s">
        <v>497</v>
      </c>
      <c r="DE657" s="136">
        <v>1</v>
      </c>
      <c r="DF657" s="136">
        <v>1</v>
      </c>
      <c r="DG657" s="215" t="s">
        <v>269</v>
      </c>
      <c r="DH657" s="136">
        <v>1</v>
      </c>
      <c r="DI657" s="136">
        <v>1</v>
      </c>
      <c r="DJ657" s="215" t="s">
        <v>269</v>
      </c>
      <c r="EE657" s="136" t="b">
        <v>1</v>
      </c>
      <c r="EF657" s="136" t="b">
        <v>1</v>
      </c>
      <c r="EG657" s="136" t="b">
        <v>1</v>
      </c>
      <c r="EH657" s="136" t="b">
        <v>1</v>
      </c>
      <c r="EL657" s="215" t="s">
        <v>269</v>
      </c>
    </row>
    <row r="658" spans="1:142" ht="60" customHeight="1" x14ac:dyDescent="0.55000000000000004">
      <c r="A658" s="83" t="s">
        <v>130</v>
      </c>
      <c r="B658" s="83" t="s">
        <v>98</v>
      </c>
      <c r="C658">
        <v>629491</v>
      </c>
      <c r="D658" t="s">
        <v>1294</v>
      </c>
      <c r="E658" t="s">
        <v>1294</v>
      </c>
      <c r="F658" s="83" t="s">
        <v>108</v>
      </c>
      <c r="G658" s="213">
        <v>25913</v>
      </c>
      <c r="H658" s="83" t="s">
        <v>102</v>
      </c>
      <c r="I658" s="213">
        <v>43341</v>
      </c>
      <c r="J658" s="83" t="s">
        <v>228</v>
      </c>
      <c r="K658" s="214">
        <v>814500139631</v>
      </c>
      <c r="L658" s="83" t="s">
        <v>97</v>
      </c>
      <c r="M658" s="213">
        <v>43637</v>
      </c>
      <c r="N658">
        <v>526509</v>
      </c>
      <c r="O658" s="145" t="s">
        <v>567</v>
      </c>
      <c r="P658" s="145" t="s">
        <v>99</v>
      </c>
      <c r="Q658" s="145" t="s">
        <v>100</v>
      </c>
      <c r="R658" s="145" t="s">
        <v>567</v>
      </c>
      <c r="V658">
        <v>9395</v>
      </c>
      <c r="W658" s="83" t="s">
        <v>101</v>
      </c>
      <c r="X658" s="83" t="s">
        <v>103</v>
      </c>
      <c r="Y658" t="s">
        <v>2620</v>
      </c>
      <c r="Z658" s="83" t="s">
        <v>102</v>
      </c>
      <c r="AA658" s="83" t="s">
        <v>102</v>
      </c>
      <c r="AB658" t="s">
        <v>3604</v>
      </c>
      <c r="AC658" s="83" t="s">
        <v>3981</v>
      </c>
      <c r="AD658" s="83" t="s">
        <v>144</v>
      </c>
      <c r="AE658" s="83" t="s">
        <v>105</v>
      </c>
      <c r="AF658" t="s">
        <v>2620</v>
      </c>
      <c r="AG658" s="83" t="s">
        <v>102</v>
      </c>
      <c r="AH658" s="83" t="s">
        <v>102</v>
      </c>
      <c r="AI658" t="s">
        <v>3604</v>
      </c>
      <c r="AJ658" s="83" t="s">
        <v>3981</v>
      </c>
      <c r="AK658" s="83" t="s">
        <v>144</v>
      </c>
      <c r="AL658" s="83" t="s">
        <v>105</v>
      </c>
      <c r="AM658" s="87" t="s">
        <v>106</v>
      </c>
      <c r="AN658" t="s">
        <v>2620</v>
      </c>
      <c r="AO658" t="s">
        <v>3604</v>
      </c>
      <c r="AP658" s="83" t="s">
        <v>3981</v>
      </c>
      <c r="AQ658" s="83" t="s">
        <v>144</v>
      </c>
      <c r="AR658" s="87" t="s">
        <v>106</v>
      </c>
      <c r="AT658" s="83" t="s">
        <v>107</v>
      </c>
      <c r="AU658" s="146" t="s">
        <v>107</v>
      </c>
      <c r="AV658" s="146" t="s">
        <v>107</v>
      </c>
      <c r="AX658" s="110" t="s">
        <v>107</v>
      </c>
      <c r="AY658" s="111"/>
      <c r="AZ658" s="112">
        <f t="shared" ca="1" si="44"/>
        <v>6484</v>
      </c>
      <c r="BA658" s="136">
        <f t="shared" ca="1" si="45"/>
        <v>43</v>
      </c>
      <c r="BB658" s="114" t="s">
        <v>134</v>
      </c>
      <c r="BC658" s="114" t="s">
        <v>108</v>
      </c>
      <c r="BD658" s="114"/>
      <c r="BE658" s="115" t="s">
        <v>102</v>
      </c>
      <c r="BF658" s="115" t="s">
        <v>102</v>
      </c>
      <c r="BG658" s="115" t="s">
        <v>102</v>
      </c>
      <c r="BH658" s="115" t="s">
        <v>102</v>
      </c>
      <c r="BI658" s="116"/>
      <c r="BJ658" s="117" t="s">
        <v>109</v>
      </c>
      <c r="BK658" s="117" t="s">
        <v>109</v>
      </c>
      <c r="BL658" s="83">
        <f t="shared" ca="1" si="46"/>
        <v>36</v>
      </c>
      <c r="BM658" s="83" t="s">
        <v>108</v>
      </c>
      <c r="BN658" s="83">
        <v>0</v>
      </c>
      <c r="BO658" s="83" t="s">
        <v>108</v>
      </c>
      <c r="BP658" s="83">
        <v>-1132295</v>
      </c>
      <c r="BQ658" s="83" t="s">
        <v>198</v>
      </c>
      <c r="BR658" s="83" t="s">
        <v>164</v>
      </c>
      <c r="BS658" s="83" t="s">
        <v>499</v>
      </c>
      <c r="BT658" s="83">
        <v>-1132295</v>
      </c>
      <c r="BU658" s="83" t="s">
        <v>198</v>
      </c>
      <c r="BV658" s="83" t="s">
        <v>164</v>
      </c>
      <c r="BW658" s="83" t="s">
        <v>499</v>
      </c>
      <c r="BY658" s="136">
        <v>0</v>
      </c>
      <c r="BZ658" s="136">
        <v>0</v>
      </c>
      <c r="CA658" s="136">
        <v>0</v>
      </c>
      <c r="CB658" s="136">
        <v>0</v>
      </c>
      <c r="CD658" s="136">
        <v>0</v>
      </c>
      <c r="CE658" s="136">
        <v>0</v>
      </c>
      <c r="CF658" s="136">
        <v>0</v>
      </c>
      <c r="CG658" s="136">
        <v>0</v>
      </c>
      <c r="CH658" s="136">
        <v>0</v>
      </c>
      <c r="CI658" s="136">
        <v>0</v>
      </c>
      <c r="CJ658" s="136">
        <v>0</v>
      </c>
      <c r="CK658" s="138">
        <v>0</v>
      </c>
      <c r="CL658" s="138">
        <v>0</v>
      </c>
      <c r="CM658" s="136">
        <v>0</v>
      </c>
      <c r="CN658" s="136">
        <v>0</v>
      </c>
      <c r="CO658" s="85">
        <v>43831</v>
      </c>
      <c r="CP658" s="83" t="s">
        <v>4704</v>
      </c>
      <c r="CQ658" s="83" t="s">
        <v>102</v>
      </c>
      <c r="CR658" s="83" t="s">
        <v>482</v>
      </c>
      <c r="CS658" s="83">
        <v>653</v>
      </c>
      <c r="CT658" s="83" t="s">
        <v>483</v>
      </c>
      <c r="CU658" s="83">
        <v>1</v>
      </c>
      <c r="CV658" s="83">
        <v>0</v>
      </c>
      <c r="CW658" s="83">
        <v>0</v>
      </c>
      <c r="CX658" s="83" t="s">
        <v>109</v>
      </c>
      <c r="CY658" s="83" t="s">
        <v>583</v>
      </c>
      <c r="CZ658" s="83">
        <v>0</v>
      </c>
      <c r="DA658" s="83">
        <v>0</v>
      </c>
      <c r="DB658" s="83">
        <f t="shared" si="43"/>
        <v>0</v>
      </c>
      <c r="DC658" s="83" t="s">
        <v>497</v>
      </c>
      <c r="DE658" s="136">
        <v>1</v>
      </c>
      <c r="DF658" s="136">
        <v>1</v>
      </c>
      <c r="DG658" s="215" t="s">
        <v>269</v>
      </c>
      <c r="DH658" s="136">
        <v>1</v>
      </c>
      <c r="DI658" s="136">
        <v>1</v>
      </c>
      <c r="DJ658" s="215" t="s">
        <v>269</v>
      </c>
      <c r="EE658" s="136" t="b">
        <v>1</v>
      </c>
      <c r="EF658" s="136" t="b">
        <v>1</v>
      </c>
      <c r="EG658" s="136" t="b">
        <v>1</v>
      </c>
      <c r="EH658" s="136" t="b">
        <v>1</v>
      </c>
      <c r="EL658" s="215" t="s">
        <v>269</v>
      </c>
    </row>
    <row r="659" spans="1:142" ht="60" customHeight="1" x14ac:dyDescent="0.55000000000000004">
      <c r="A659" s="83" t="s">
        <v>130</v>
      </c>
      <c r="B659" s="83" t="s">
        <v>98</v>
      </c>
      <c r="C659">
        <v>173712</v>
      </c>
      <c r="D659" t="s">
        <v>1295</v>
      </c>
      <c r="E659" t="s">
        <v>1295</v>
      </c>
      <c r="F659" s="83" t="s">
        <v>108</v>
      </c>
      <c r="G659" s="213">
        <v>28002</v>
      </c>
      <c r="H659" s="83" t="s">
        <v>102</v>
      </c>
      <c r="I659" s="213">
        <v>43213</v>
      </c>
      <c r="J659" s="83" t="s">
        <v>228</v>
      </c>
      <c r="K659" s="214">
        <v>671666074511</v>
      </c>
      <c r="L659" s="83" t="s">
        <v>126</v>
      </c>
      <c r="M659" s="213">
        <v>43530</v>
      </c>
      <c r="N659">
        <v>283149</v>
      </c>
      <c r="O659" s="145" t="s">
        <v>567</v>
      </c>
      <c r="P659" s="145" t="s">
        <v>99</v>
      </c>
      <c r="Q659" s="145" t="s">
        <v>100</v>
      </c>
      <c r="R659" s="145" t="s">
        <v>567</v>
      </c>
      <c r="V659">
        <v>8600</v>
      </c>
      <c r="W659" s="83" t="s">
        <v>1852</v>
      </c>
      <c r="X659" s="83" t="s">
        <v>103</v>
      </c>
      <c r="Y659" t="s">
        <v>2621</v>
      </c>
      <c r="Z659" s="83" t="s">
        <v>102</v>
      </c>
      <c r="AA659" s="83" t="s">
        <v>102</v>
      </c>
      <c r="AB659" t="s">
        <v>3605</v>
      </c>
      <c r="AC659" s="83" t="s">
        <v>3982</v>
      </c>
      <c r="AD659" s="83" t="s">
        <v>111</v>
      </c>
      <c r="AE659" s="83" t="s">
        <v>105</v>
      </c>
      <c r="AF659" t="s">
        <v>2621</v>
      </c>
      <c r="AG659" s="83" t="s">
        <v>102</v>
      </c>
      <c r="AH659" s="83" t="s">
        <v>102</v>
      </c>
      <c r="AI659" t="s">
        <v>3605</v>
      </c>
      <c r="AJ659" s="83" t="s">
        <v>3982</v>
      </c>
      <c r="AK659" s="83" t="s">
        <v>111</v>
      </c>
      <c r="AL659" s="83" t="s">
        <v>105</v>
      </c>
      <c r="AM659" s="87" t="s">
        <v>106</v>
      </c>
      <c r="AN659" t="s">
        <v>2621</v>
      </c>
      <c r="AO659" t="s">
        <v>3605</v>
      </c>
      <c r="AP659" s="83" t="s">
        <v>3982</v>
      </c>
      <c r="AQ659" s="83" t="s">
        <v>144</v>
      </c>
      <c r="AR659" s="87" t="s">
        <v>106</v>
      </c>
      <c r="AT659" s="83" t="s">
        <v>107</v>
      </c>
      <c r="AU659" s="146" t="s">
        <v>107</v>
      </c>
      <c r="AV659" s="146" t="s">
        <v>107</v>
      </c>
      <c r="AX659" s="110" t="s">
        <v>107</v>
      </c>
      <c r="AY659" s="111"/>
      <c r="AZ659" s="112">
        <f t="shared" ca="1" si="44"/>
        <v>9678</v>
      </c>
      <c r="BA659" s="136">
        <f t="shared" ca="1" si="45"/>
        <v>26</v>
      </c>
      <c r="BB659" s="114" t="s">
        <v>136</v>
      </c>
      <c r="BC659" s="114" t="s">
        <v>108</v>
      </c>
      <c r="BD659" s="114"/>
      <c r="BE659" s="115" t="s">
        <v>102</v>
      </c>
      <c r="BF659" s="115" t="s">
        <v>102</v>
      </c>
      <c r="BG659" s="115" t="s">
        <v>102</v>
      </c>
      <c r="BH659" s="115" t="s">
        <v>102</v>
      </c>
      <c r="BI659" s="116"/>
      <c r="BJ659" s="117" t="s">
        <v>109</v>
      </c>
      <c r="BK659" s="117" t="s">
        <v>109</v>
      </c>
      <c r="BL659" s="83">
        <f t="shared" ca="1" si="46"/>
        <v>68</v>
      </c>
      <c r="BM659" s="83" t="s">
        <v>270</v>
      </c>
      <c r="BN659" s="83">
        <v>0</v>
      </c>
      <c r="BO659" s="83" t="s">
        <v>108</v>
      </c>
      <c r="BP659" s="83">
        <v>-1134030</v>
      </c>
      <c r="BQ659" s="83" t="s">
        <v>381</v>
      </c>
      <c r="BR659" s="83" t="s">
        <v>157</v>
      </c>
      <c r="BS659" s="83" t="s">
        <v>502</v>
      </c>
      <c r="BT659" s="83">
        <v>-1134030</v>
      </c>
      <c r="BU659" s="83" t="s">
        <v>381</v>
      </c>
      <c r="BV659" s="83" t="s">
        <v>157</v>
      </c>
      <c r="BW659" s="83" t="s">
        <v>502</v>
      </c>
      <c r="BY659" s="136">
        <v>0</v>
      </c>
      <c r="BZ659" s="136">
        <v>0</v>
      </c>
      <c r="CA659" s="136">
        <v>0</v>
      </c>
      <c r="CB659" s="136">
        <v>0</v>
      </c>
      <c r="CD659" s="136">
        <v>0</v>
      </c>
      <c r="CE659" s="136">
        <v>0</v>
      </c>
      <c r="CF659" s="136">
        <v>0</v>
      </c>
      <c r="CG659" s="136">
        <v>0</v>
      </c>
      <c r="CH659" s="136">
        <v>0</v>
      </c>
      <c r="CI659" s="136">
        <v>0</v>
      </c>
      <c r="CJ659" s="136">
        <v>0</v>
      </c>
      <c r="CK659" s="138">
        <v>0</v>
      </c>
      <c r="CL659" s="138">
        <v>0</v>
      </c>
      <c r="CM659" s="136">
        <v>0</v>
      </c>
      <c r="CN659" s="136">
        <v>0</v>
      </c>
      <c r="CO659" s="85">
        <v>43832</v>
      </c>
      <c r="CP659" s="83" t="s">
        <v>4705</v>
      </c>
      <c r="CQ659" s="83" t="s">
        <v>102</v>
      </c>
      <c r="CR659" s="83" t="s">
        <v>482</v>
      </c>
      <c r="CS659" s="83">
        <v>654</v>
      </c>
      <c r="CT659" s="83" t="s">
        <v>483</v>
      </c>
      <c r="CU659" s="83">
        <v>1</v>
      </c>
      <c r="CV659" s="83">
        <v>0</v>
      </c>
      <c r="CW659" s="83">
        <v>0</v>
      </c>
      <c r="CX659" s="83" t="s">
        <v>109</v>
      </c>
      <c r="CY659" s="83" t="s">
        <v>583</v>
      </c>
      <c r="CZ659" s="83">
        <v>0</v>
      </c>
      <c r="DA659" s="83">
        <v>0</v>
      </c>
      <c r="DB659" s="83">
        <f t="shared" si="43"/>
        <v>0</v>
      </c>
      <c r="DC659" s="83" t="s">
        <v>497</v>
      </c>
      <c r="DE659" s="136">
        <v>1</v>
      </c>
      <c r="DF659" s="136">
        <v>1</v>
      </c>
      <c r="DG659" s="215" t="s">
        <v>269</v>
      </c>
      <c r="DH659" s="136">
        <v>1</v>
      </c>
      <c r="DI659" s="136">
        <v>1</v>
      </c>
      <c r="DJ659" s="215" t="s">
        <v>269</v>
      </c>
      <c r="EE659" s="136" t="b">
        <v>1</v>
      </c>
      <c r="EF659" s="136" t="b">
        <v>1</v>
      </c>
      <c r="EG659" s="136" t="b">
        <v>1</v>
      </c>
      <c r="EH659" s="136" t="b">
        <v>1</v>
      </c>
      <c r="EL659" s="215" t="s">
        <v>269</v>
      </c>
    </row>
    <row r="660" spans="1:142" ht="60" customHeight="1" x14ac:dyDescent="0.55000000000000004">
      <c r="A660" s="83" t="s">
        <v>130</v>
      </c>
      <c r="B660" s="83" t="s">
        <v>98</v>
      </c>
      <c r="C660">
        <v>518602</v>
      </c>
      <c r="D660" t="s">
        <v>1296</v>
      </c>
      <c r="E660" t="s">
        <v>1296</v>
      </c>
      <c r="F660" s="83" t="s">
        <v>108</v>
      </c>
      <c r="G660" s="213">
        <v>30219</v>
      </c>
      <c r="H660" s="83" t="s">
        <v>102</v>
      </c>
      <c r="I660" s="213">
        <v>43251</v>
      </c>
      <c r="J660" s="83" t="s">
        <v>228</v>
      </c>
      <c r="K660" s="214">
        <v>664397442336</v>
      </c>
      <c r="L660" s="83" t="s">
        <v>135</v>
      </c>
      <c r="M660" s="213">
        <v>43739</v>
      </c>
      <c r="N660">
        <v>746332</v>
      </c>
      <c r="O660" s="145" t="s">
        <v>567</v>
      </c>
      <c r="P660" s="145" t="s">
        <v>99</v>
      </c>
      <c r="Q660" s="145" t="s">
        <v>100</v>
      </c>
      <c r="R660" s="145" t="s">
        <v>567</v>
      </c>
      <c r="V660">
        <v>5952</v>
      </c>
      <c r="W660" s="83" t="s">
        <v>101</v>
      </c>
      <c r="X660" s="83" t="s">
        <v>103</v>
      </c>
      <c r="Y660" t="s">
        <v>2622</v>
      </c>
      <c r="Z660" s="83" t="s">
        <v>102</v>
      </c>
      <c r="AA660" s="83" t="s">
        <v>102</v>
      </c>
      <c r="AB660" t="s">
        <v>3606</v>
      </c>
      <c r="AC660" s="83" t="s">
        <v>3983</v>
      </c>
      <c r="AD660" s="83" t="s">
        <v>144</v>
      </c>
      <c r="AE660" s="83" t="s">
        <v>105</v>
      </c>
      <c r="AF660" t="s">
        <v>2622</v>
      </c>
      <c r="AG660" s="83" t="s">
        <v>102</v>
      </c>
      <c r="AH660" s="83" t="s">
        <v>102</v>
      </c>
      <c r="AI660" t="s">
        <v>3606</v>
      </c>
      <c r="AJ660" s="83" t="s">
        <v>3983</v>
      </c>
      <c r="AK660" s="83" t="s">
        <v>144</v>
      </c>
      <c r="AL660" s="83" t="s">
        <v>105</v>
      </c>
      <c r="AM660" s="87" t="s">
        <v>106</v>
      </c>
      <c r="AN660" t="s">
        <v>2622</v>
      </c>
      <c r="AO660" t="s">
        <v>3606</v>
      </c>
      <c r="AP660" s="83" t="s">
        <v>3983</v>
      </c>
      <c r="AQ660" s="83" t="s">
        <v>111</v>
      </c>
      <c r="AR660" s="87" t="s">
        <v>106</v>
      </c>
      <c r="AT660" s="83" t="s">
        <v>107</v>
      </c>
      <c r="AU660" s="146" t="s">
        <v>107</v>
      </c>
      <c r="AV660" s="146" t="s">
        <v>107</v>
      </c>
      <c r="AX660" s="110" t="s">
        <v>107</v>
      </c>
      <c r="AY660" s="111"/>
      <c r="AZ660" s="112">
        <f t="shared" ca="1" si="44"/>
        <v>7809</v>
      </c>
      <c r="BA660" s="136">
        <f t="shared" ca="1" si="45"/>
        <v>34</v>
      </c>
      <c r="BB660" s="114" t="s">
        <v>134</v>
      </c>
      <c r="BC660" s="114" t="s">
        <v>108</v>
      </c>
      <c r="BD660" s="114"/>
      <c r="BE660" s="115" t="s">
        <v>102</v>
      </c>
      <c r="BF660" s="115" t="s">
        <v>102</v>
      </c>
      <c r="BG660" s="115" t="s">
        <v>102</v>
      </c>
      <c r="BH660" s="115" t="s">
        <v>102</v>
      </c>
      <c r="BI660" s="116"/>
      <c r="BJ660" s="117" t="s">
        <v>109</v>
      </c>
      <c r="BK660" s="117" t="s">
        <v>109</v>
      </c>
      <c r="BL660" s="83">
        <f t="shared" ca="1" si="46"/>
        <v>48</v>
      </c>
      <c r="BM660" s="83" t="s">
        <v>108</v>
      </c>
      <c r="BN660" s="83">
        <v>0</v>
      </c>
      <c r="BO660" s="83" t="s">
        <v>108</v>
      </c>
      <c r="BP660" s="83">
        <v>-1135765</v>
      </c>
      <c r="BQ660" s="83" t="s">
        <v>312</v>
      </c>
      <c r="BR660" s="83" t="s">
        <v>153</v>
      </c>
      <c r="BS660" s="83" t="s">
        <v>499</v>
      </c>
      <c r="BT660" s="83">
        <v>-1135765</v>
      </c>
      <c r="BU660" s="83" t="s">
        <v>312</v>
      </c>
      <c r="BV660" s="83" t="s">
        <v>153</v>
      </c>
      <c r="BW660" s="83" t="s">
        <v>499</v>
      </c>
      <c r="BY660" s="136">
        <v>0</v>
      </c>
      <c r="BZ660" s="136">
        <v>0</v>
      </c>
      <c r="CA660" s="136">
        <v>0</v>
      </c>
      <c r="CB660" s="136">
        <v>0</v>
      </c>
      <c r="CD660" s="136">
        <v>0</v>
      </c>
      <c r="CE660" s="136">
        <v>0</v>
      </c>
      <c r="CF660" s="136">
        <v>0</v>
      </c>
      <c r="CG660" s="136">
        <v>0</v>
      </c>
      <c r="CH660" s="136">
        <v>0</v>
      </c>
      <c r="CI660" s="136">
        <v>0</v>
      </c>
      <c r="CJ660" s="136">
        <v>0</v>
      </c>
      <c r="CK660" s="138">
        <v>0</v>
      </c>
      <c r="CL660" s="138">
        <v>0</v>
      </c>
      <c r="CM660" s="136">
        <v>0</v>
      </c>
      <c r="CN660" s="136">
        <v>0</v>
      </c>
      <c r="CO660" s="85">
        <v>43833</v>
      </c>
      <c r="CP660" s="83" t="s">
        <v>4706</v>
      </c>
      <c r="CQ660" s="83" t="s">
        <v>102</v>
      </c>
      <c r="CR660" s="83" t="s">
        <v>482</v>
      </c>
      <c r="CS660" s="83">
        <v>655</v>
      </c>
      <c r="CT660" s="83" t="s">
        <v>483</v>
      </c>
      <c r="CU660" s="83">
        <v>1</v>
      </c>
      <c r="CV660" s="83">
        <v>0</v>
      </c>
      <c r="CW660" s="83">
        <v>0</v>
      </c>
      <c r="CX660" s="83" t="s">
        <v>109</v>
      </c>
      <c r="CY660" s="83" t="s">
        <v>583</v>
      </c>
      <c r="CZ660" s="83">
        <v>0</v>
      </c>
      <c r="DA660" s="83">
        <v>0</v>
      </c>
      <c r="DB660" s="83">
        <f t="shared" si="43"/>
        <v>0</v>
      </c>
      <c r="DC660" s="83" t="s">
        <v>497</v>
      </c>
      <c r="DE660" s="136">
        <v>1</v>
      </c>
      <c r="DF660" s="136">
        <v>1</v>
      </c>
      <c r="DG660" s="215" t="s">
        <v>269</v>
      </c>
      <c r="DH660" s="136">
        <v>1</v>
      </c>
      <c r="DI660" s="136">
        <v>1</v>
      </c>
      <c r="DJ660" s="215" t="s">
        <v>269</v>
      </c>
      <c r="EE660" s="136" t="b">
        <v>1</v>
      </c>
      <c r="EF660" s="136" t="b">
        <v>1</v>
      </c>
      <c r="EG660" s="136" t="b">
        <v>1</v>
      </c>
      <c r="EH660" s="136" t="b">
        <v>1</v>
      </c>
      <c r="EL660" s="215" t="s">
        <v>269</v>
      </c>
    </row>
    <row r="661" spans="1:142" ht="60" customHeight="1" x14ac:dyDescent="0.55000000000000004">
      <c r="A661" s="83" t="s">
        <v>130</v>
      </c>
      <c r="B661" s="83" t="s">
        <v>98</v>
      </c>
      <c r="C661">
        <v>299384</v>
      </c>
      <c r="D661" t="s">
        <v>1297</v>
      </c>
      <c r="E661" t="s">
        <v>1297</v>
      </c>
      <c r="F661" s="83" t="s">
        <v>108</v>
      </c>
      <c r="G661" s="213">
        <v>42326</v>
      </c>
      <c r="H661" s="83" t="s">
        <v>102</v>
      </c>
      <c r="I661" s="213">
        <v>43359</v>
      </c>
      <c r="J661" s="83" t="s">
        <v>228</v>
      </c>
      <c r="K661" s="214">
        <v>499329068012</v>
      </c>
      <c r="L661" s="83" t="s">
        <v>97</v>
      </c>
      <c r="M661" s="213">
        <v>43682</v>
      </c>
      <c r="N661">
        <v>127755</v>
      </c>
      <c r="O661" s="145" t="s">
        <v>567</v>
      </c>
      <c r="P661" s="145" t="s">
        <v>99</v>
      </c>
      <c r="Q661" s="145" t="s">
        <v>100</v>
      </c>
      <c r="R661" s="145" t="s">
        <v>567</v>
      </c>
      <c r="V661">
        <v>8272</v>
      </c>
      <c r="W661" s="83" t="s">
        <v>101</v>
      </c>
      <c r="X661" s="83" t="s">
        <v>103</v>
      </c>
      <c r="Y661" t="s">
        <v>2623</v>
      </c>
      <c r="Z661" s="83" t="s">
        <v>102</v>
      </c>
      <c r="AA661" s="83" t="s">
        <v>102</v>
      </c>
      <c r="AB661" t="s">
        <v>3607</v>
      </c>
      <c r="AC661" s="83" t="s">
        <v>3984</v>
      </c>
      <c r="AD661" s="83" t="s">
        <v>144</v>
      </c>
      <c r="AE661" s="83" t="s">
        <v>105</v>
      </c>
      <c r="AF661" t="s">
        <v>2623</v>
      </c>
      <c r="AG661" s="83" t="s">
        <v>102</v>
      </c>
      <c r="AH661" s="83" t="s">
        <v>102</v>
      </c>
      <c r="AI661" t="s">
        <v>3607</v>
      </c>
      <c r="AJ661" s="83" t="s">
        <v>3984</v>
      </c>
      <c r="AK661" s="83" t="s">
        <v>144</v>
      </c>
      <c r="AL661" s="83" t="s">
        <v>105</v>
      </c>
      <c r="AM661" s="87" t="s">
        <v>106</v>
      </c>
      <c r="AN661" t="s">
        <v>2623</v>
      </c>
      <c r="AO661" t="s">
        <v>3607</v>
      </c>
      <c r="AP661" s="83" t="s">
        <v>3984</v>
      </c>
      <c r="AQ661" s="83" t="s">
        <v>144</v>
      </c>
      <c r="AR661" s="87" t="s">
        <v>106</v>
      </c>
      <c r="AT661" s="83" t="s">
        <v>107</v>
      </c>
      <c r="AU661" s="146" t="s">
        <v>107</v>
      </c>
      <c r="AV661" s="146" t="s">
        <v>107</v>
      </c>
      <c r="AX661" s="110" t="s">
        <v>107</v>
      </c>
      <c r="AY661" s="111"/>
      <c r="AZ661" s="112">
        <f t="shared" ca="1" si="44"/>
        <v>8182</v>
      </c>
      <c r="BA661" s="136">
        <f t="shared" ca="1" si="45"/>
        <v>61</v>
      </c>
      <c r="BB661" s="114" t="s">
        <v>134</v>
      </c>
      <c r="BC661" s="114" t="s">
        <v>108</v>
      </c>
      <c r="BD661" s="114"/>
      <c r="BE661" s="115" t="s">
        <v>102</v>
      </c>
      <c r="BF661" s="115" t="s">
        <v>102</v>
      </c>
      <c r="BG661" s="115" t="s">
        <v>102</v>
      </c>
      <c r="BH661" s="115" t="s">
        <v>102</v>
      </c>
      <c r="BI661" s="116"/>
      <c r="BJ661" s="117" t="s">
        <v>109</v>
      </c>
      <c r="BK661" s="117" t="s">
        <v>109</v>
      </c>
      <c r="BL661" s="83">
        <f t="shared" ca="1" si="46"/>
        <v>77</v>
      </c>
      <c r="BM661" s="83" t="s">
        <v>108</v>
      </c>
      <c r="BN661" s="83">
        <v>0</v>
      </c>
      <c r="BO661" s="83" t="s">
        <v>108</v>
      </c>
      <c r="BP661" s="83">
        <v>-1137500</v>
      </c>
      <c r="BQ661" s="83" t="s">
        <v>198</v>
      </c>
      <c r="BR661" s="83" t="s">
        <v>164</v>
      </c>
      <c r="BS661" s="83" t="s">
        <v>499</v>
      </c>
      <c r="BT661" s="83">
        <v>-1137500</v>
      </c>
      <c r="BU661" s="83" t="s">
        <v>198</v>
      </c>
      <c r="BV661" s="83" t="s">
        <v>164</v>
      </c>
      <c r="BW661" s="83" t="s">
        <v>499</v>
      </c>
      <c r="BY661" s="136">
        <v>0</v>
      </c>
      <c r="BZ661" s="136">
        <v>0</v>
      </c>
      <c r="CA661" s="136">
        <v>0</v>
      </c>
      <c r="CB661" s="136">
        <v>0</v>
      </c>
      <c r="CD661" s="136">
        <v>0</v>
      </c>
      <c r="CE661" s="136">
        <v>0</v>
      </c>
      <c r="CF661" s="136">
        <v>0</v>
      </c>
      <c r="CG661" s="136">
        <v>0</v>
      </c>
      <c r="CH661" s="136">
        <v>0</v>
      </c>
      <c r="CI661" s="136">
        <v>0</v>
      </c>
      <c r="CJ661" s="136">
        <v>0</v>
      </c>
      <c r="CK661" s="138">
        <v>0</v>
      </c>
      <c r="CL661" s="138">
        <v>0</v>
      </c>
      <c r="CM661" s="136">
        <v>0</v>
      </c>
      <c r="CN661" s="136">
        <v>0</v>
      </c>
      <c r="CO661" s="85">
        <v>43834</v>
      </c>
      <c r="CP661" s="83" t="s">
        <v>4707</v>
      </c>
      <c r="CQ661" s="83" t="s">
        <v>102</v>
      </c>
      <c r="CR661" s="83" t="s">
        <v>482</v>
      </c>
      <c r="CS661" s="83">
        <v>656</v>
      </c>
      <c r="CT661" s="83" t="s">
        <v>483</v>
      </c>
      <c r="CU661" s="83">
        <v>1</v>
      </c>
      <c r="CV661" s="83">
        <v>0</v>
      </c>
      <c r="CW661" s="83">
        <v>0</v>
      </c>
      <c r="CX661" s="83" t="s">
        <v>109</v>
      </c>
      <c r="CY661" s="83" t="s">
        <v>583</v>
      </c>
      <c r="CZ661" s="83">
        <v>0</v>
      </c>
      <c r="DA661" s="83">
        <v>0</v>
      </c>
      <c r="DB661" s="83">
        <f t="shared" si="43"/>
        <v>0</v>
      </c>
      <c r="DC661" s="83" t="s">
        <v>497</v>
      </c>
      <c r="DE661" s="136">
        <v>1</v>
      </c>
      <c r="DF661" s="136">
        <v>1</v>
      </c>
      <c r="DG661" s="215" t="s">
        <v>269</v>
      </c>
      <c r="DH661" s="136">
        <v>1</v>
      </c>
      <c r="DI661" s="136">
        <v>1</v>
      </c>
      <c r="DJ661" s="215" t="s">
        <v>269</v>
      </c>
      <c r="EE661" s="136" t="b">
        <v>1</v>
      </c>
      <c r="EF661" s="136" t="b">
        <v>1</v>
      </c>
      <c r="EG661" s="136" t="b">
        <v>1</v>
      </c>
      <c r="EH661" s="136" t="b">
        <v>1</v>
      </c>
      <c r="EL661" s="215" t="s">
        <v>269</v>
      </c>
    </row>
    <row r="662" spans="1:142" ht="60" customHeight="1" x14ac:dyDescent="0.55000000000000004">
      <c r="A662" s="83" t="s">
        <v>130</v>
      </c>
      <c r="B662" s="83" t="s">
        <v>98</v>
      </c>
      <c r="C662">
        <v>784544</v>
      </c>
      <c r="D662" t="s">
        <v>1298</v>
      </c>
      <c r="E662" t="s">
        <v>1298</v>
      </c>
      <c r="F662" s="83" t="s">
        <v>108</v>
      </c>
      <c r="G662" s="213">
        <v>42961</v>
      </c>
      <c r="H662" s="83" t="s">
        <v>102</v>
      </c>
      <c r="I662" s="213">
        <v>43328</v>
      </c>
      <c r="J662" s="83" t="s">
        <v>228</v>
      </c>
      <c r="K662" s="214">
        <v>553156824555</v>
      </c>
      <c r="L662" s="83" t="s">
        <v>135</v>
      </c>
      <c r="M662" s="213">
        <v>43636</v>
      </c>
      <c r="N662">
        <v>555323</v>
      </c>
      <c r="O662" s="145" t="s">
        <v>567</v>
      </c>
      <c r="P662" s="145" t="s">
        <v>99</v>
      </c>
      <c r="Q662" s="145" t="s">
        <v>100</v>
      </c>
      <c r="R662" s="145" t="s">
        <v>567</v>
      </c>
      <c r="V662">
        <v>7814</v>
      </c>
      <c r="W662" s="83" t="s">
        <v>1853</v>
      </c>
      <c r="X662" s="83" t="s">
        <v>103</v>
      </c>
      <c r="Y662" t="s">
        <v>2624</v>
      </c>
      <c r="Z662" s="83" t="s">
        <v>102</v>
      </c>
      <c r="AA662" s="83" t="s">
        <v>102</v>
      </c>
      <c r="AB662" t="s">
        <v>3071</v>
      </c>
      <c r="AC662" s="83" t="s">
        <v>3985</v>
      </c>
      <c r="AD662" s="83" t="s">
        <v>111</v>
      </c>
      <c r="AE662" s="83" t="s">
        <v>105</v>
      </c>
      <c r="AF662" t="s">
        <v>2624</v>
      </c>
      <c r="AG662" s="83" t="s">
        <v>102</v>
      </c>
      <c r="AH662" s="83" t="s">
        <v>102</v>
      </c>
      <c r="AI662" t="s">
        <v>3071</v>
      </c>
      <c r="AJ662" s="83" t="s">
        <v>3985</v>
      </c>
      <c r="AK662" s="83" t="s">
        <v>111</v>
      </c>
      <c r="AL662" s="83" t="s">
        <v>105</v>
      </c>
      <c r="AM662" s="87" t="s">
        <v>106</v>
      </c>
      <c r="AN662" t="s">
        <v>2624</v>
      </c>
      <c r="AO662" t="s">
        <v>3071</v>
      </c>
      <c r="AP662" s="83" t="s">
        <v>3985</v>
      </c>
      <c r="AQ662" s="83" t="s">
        <v>144</v>
      </c>
      <c r="AR662" s="87" t="s">
        <v>106</v>
      </c>
      <c r="AT662" s="83" t="s">
        <v>107</v>
      </c>
      <c r="AU662" s="146" t="s">
        <v>107</v>
      </c>
      <c r="AV662" s="146" t="s">
        <v>107</v>
      </c>
      <c r="AX662" s="110" t="s">
        <v>107</v>
      </c>
      <c r="AY662" s="111"/>
      <c r="AZ662" s="112">
        <f t="shared" ca="1" si="44"/>
        <v>6480</v>
      </c>
      <c r="BA662" s="136">
        <f t="shared" ca="1" si="45"/>
        <v>52</v>
      </c>
      <c r="BB662" s="114" t="s">
        <v>136</v>
      </c>
      <c r="BC662" s="114" t="s">
        <v>108</v>
      </c>
      <c r="BD662" s="114"/>
      <c r="BE662" s="115" t="s">
        <v>102</v>
      </c>
      <c r="BF662" s="115" t="s">
        <v>102</v>
      </c>
      <c r="BG662" s="115" t="s">
        <v>102</v>
      </c>
      <c r="BH662" s="115" t="s">
        <v>102</v>
      </c>
      <c r="BI662" s="116"/>
      <c r="BJ662" s="117" t="s">
        <v>109</v>
      </c>
      <c r="BK662" s="117" t="s">
        <v>109</v>
      </c>
      <c r="BL662" s="83">
        <f t="shared" ca="1" si="46"/>
        <v>41</v>
      </c>
      <c r="BM662" s="83" t="s">
        <v>270</v>
      </c>
      <c r="BN662" s="83">
        <v>0</v>
      </c>
      <c r="BO662" s="83" t="s">
        <v>108</v>
      </c>
      <c r="BP662" s="83">
        <v>-1139235</v>
      </c>
      <c r="BQ662" s="83" t="s">
        <v>381</v>
      </c>
      <c r="BR662" s="83" t="s">
        <v>157</v>
      </c>
      <c r="BS662" s="83" t="s">
        <v>502</v>
      </c>
      <c r="BT662" s="83">
        <v>-1139235</v>
      </c>
      <c r="BU662" s="83" t="s">
        <v>381</v>
      </c>
      <c r="BV662" s="83" t="s">
        <v>157</v>
      </c>
      <c r="BW662" s="83" t="s">
        <v>502</v>
      </c>
      <c r="BY662" s="136">
        <v>0</v>
      </c>
      <c r="BZ662" s="136">
        <v>0</v>
      </c>
      <c r="CA662" s="136">
        <v>0</v>
      </c>
      <c r="CB662" s="136">
        <v>0</v>
      </c>
      <c r="CD662" s="136">
        <v>0</v>
      </c>
      <c r="CE662" s="136">
        <v>0</v>
      </c>
      <c r="CF662" s="136">
        <v>0</v>
      </c>
      <c r="CG662" s="136">
        <v>0</v>
      </c>
      <c r="CH662" s="136">
        <v>0</v>
      </c>
      <c r="CI662" s="136">
        <v>0</v>
      </c>
      <c r="CJ662" s="136">
        <v>0</v>
      </c>
      <c r="CK662" s="138">
        <v>0</v>
      </c>
      <c r="CL662" s="138">
        <v>0</v>
      </c>
      <c r="CM662" s="136">
        <v>0</v>
      </c>
      <c r="CN662" s="136">
        <v>0</v>
      </c>
      <c r="CO662" s="85">
        <v>43835</v>
      </c>
      <c r="CP662" s="83" t="s">
        <v>4708</v>
      </c>
      <c r="CQ662" s="83" t="s">
        <v>102</v>
      </c>
      <c r="CR662" s="83" t="s">
        <v>482</v>
      </c>
      <c r="CS662" s="83">
        <v>657</v>
      </c>
      <c r="CT662" s="83" t="s">
        <v>483</v>
      </c>
      <c r="CU662" s="83">
        <v>1</v>
      </c>
      <c r="CV662" s="83">
        <v>0</v>
      </c>
      <c r="CW662" s="83">
        <v>0</v>
      </c>
      <c r="CX662" s="83" t="s">
        <v>109</v>
      </c>
      <c r="CY662" s="83" t="s">
        <v>583</v>
      </c>
      <c r="CZ662" s="83">
        <v>0</v>
      </c>
      <c r="DA662" s="83">
        <v>0</v>
      </c>
      <c r="DB662" s="83">
        <f t="shared" si="43"/>
        <v>0</v>
      </c>
      <c r="DC662" s="83" t="s">
        <v>497</v>
      </c>
      <c r="DE662" s="136">
        <v>1</v>
      </c>
      <c r="DF662" s="136">
        <v>1</v>
      </c>
      <c r="DG662" s="215" t="s">
        <v>269</v>
      </c>
      <c r="DH662" s="136">
        <v>1</v>
      </c>
      <c r="DI662" s="136">
        <v>1</v>
      </c>
      <c r="DJ662" s="215" t="s">
        <v>269</v>
      </c>
      <c r="EE662" s="136" t="b">
        <v>1</v>
      </c>
      <c r="EF662" s="136" t="b">
        <v>1</v>
      </c>
      <c r="EG662" s="136" t="b">
        <v>1</v>
      </c>
      <c r="EH662" s="136" t="b">
        <v>1</v>
      </c>
      <c r="EL662" s="215" t="s">
        <v>269</v>
      </c>
    </row>
    <row r="663" spans="1:142" ht="60" customHeight="1" x14ac:dyDescent="0.55000000000000004">
      <c r="A663" s="83" t="s">
        <v>130</v>
      </c>
      <c r="B663" s="83" t="s">
        <v>98</v>
      </c>
      <c r="C663">
        <v>387151</v>
      </c>
      <c r="D663" t="s">
        <v>1299</v>
      </c>
      <c r="E663" t="s">
        <v>1299</v>
      </c>
      <c r="F663" s="83" t="s">
        <v>108</v>
      </c>
      <c r="G663" s="213">
        <v>39550</v>
      </c>
      <c r="H663" s="83" t="s">
        <v>102</v>
      </c>
      <c r="I663" s="213">
        <v>43350</v>
      </c>
      <c r="J663" s="83" t="s">
        <v>228</v>
      </c>
      <c r="K663" s="214">
        <v>446413716548</v>
      </c>
      <c r="L663" s="83" t="s">
        <v>97</v>
      </c>
      <c r="M663" s="213">
        <v>43725</v>
      </c>
      <c r="N663">
        <v>794593</v>
      </c>
      <c r="O663" s="145" t="s">
        <v>567</v>
      </c>
      <c r="P663" s="145" t="s">
        <v>99</v>
      </c>
      <c r="Q663" s="145" t="s">
        <v>100</v>
      </c>
      <c r="R663" s="145" t="s">
        <v>567</v>
      </c>
      <c r="V663">
        <v>4423</v>
      </c>
      <c r="W663" s="83" t="s">
        <v>101</v>
      </c>
      <c r="X663" s="83" t="s">
        <v>103</v>
      </c>
      <c r="Y663" t="s">
        <v>2625</v>
      </c>
      <c r="Z663" s="83" t="s">
        <v>102</v>
      </c>
      <c r="AA663" s="83" t="s">
        <v>102</v>
      </c>
      <c r="AB663" t="s">
        <v>3608</v>
      </c>
      <c r="AC663" s="83" t="s">
        <v>3986</v>
      </c>
      <c r="AD663" s="83" t="s">
        <v>144</v>
      </c>
      <c r="AE663" s="83" t="s">
        <v>105</v>
      </c>
      <c r="AF663" t="s">
        <v>2625</v>
      </c>
      <c r="AG663" s="83" t="s">
        <v>102</v>
      </c>
      <c r="AH663" s="83" t="s">
        <v>102</v>
      </c>
      <c r="AI663" t="s">
        <v>3608</v>
      </c>
      <c r="AJ663" s="83" t="s">
        <v>3986</v>
      </c>
      <c r="AK663" s="83" t="s">
        <v>144</v>
      </c>
      <c r="AL663" s="83" t="s">
        <v>105</v>
      </c>
      <c r="AM663" s="87" t="s">
        <v>106</v>
      </c>
      <c r="AN663" t="s">
        <v>2625</v>
      </c>
      <c r="AO663" t="s">
        <v>3608</v>
      </c>
      <c r="AP663" s="83" t="s">
        <v>3986</v>
      </c>
      <c r="AQ663" s="83" t="s">
        <v>111</v>
      </c>
      <c r="AR663" s="87" t="s">
        <v>106</v>
      </c>
      <c r="AT663" s="83" t="s">
        <v>107</v>
      </c>
      <c r="AU663" s="146" t="s">
        <v>107</v>
      </c>
      <c r="AV663" s="146" t="s">
        <v>107</v>
      </c>
      <c r="AX663" s="110" t="s">
        <v>107</v>
      </c>
      <c r="AY663" s="111"/>
      <c r="AZ663" s="112">
        <f t="shared" ca="1" si="44"/>
        <v>9888</v>
      </c>
      <c r="BA663" s="136">
        <f t="shared" ca="1" si="45"/>
        <v>77</v>
      </c>
      <c r="BB663" s="114" t="s">
        <v>134</v>
      </c>
      <c r="BC663" s="114" t="s">
        <v>108</v>
      </c>
      <c r="BD663" s="114"/>
      <c r="BE663" s="115" t="s">
        <v>102</v>
      </c>
      <c r="BF663" s="115" t="s">
        <v>102</v>
      </c>
      <c r="BG663" s="115" t="s">
        <v>102</v>
      </c>
      <c r="BH663" s="115" t="s">
        <v>102</v>
      </c>
      <c r="BI663" s="116"/>
      <c r="BJ663" s="117" t="s">
        <v>109</v>
      </c>
      <c r="BK663" s="117" t="s">
        <v>109</v>
      </c>
      <c r="BL663" s="83">
        <f t="shared" ca="1" si="46"/>
        <v>76</v>
      </c>
      <c r="BM663" s="83" t="s">
        <v>108</v>
      </c>
      <c r="BN663" s="83">
        <v>0</v>
      </c>
      <c r="BO663" s="83" t="s">
        <v>108</v>
      </c>
      <c r="BP663" s="83">
        <v>-1140970</v>
      </c>
      <c r="BQ663" s="83" t="s">
        <v>312</v>
      </c>
      <c r="BR663" s="83" t="s">
        <v>153</v>
      </c>
      <c r="BS663" s="83" t="s">
        <v>499</v>
      </c>
      <c r="BT663" s="83">
        <v>-1140970</v>
      </c>
      <c r="BU663" s="83" t="s">
        <v>312</v>
      </c>
      <c r="BV663" s="83" t="s">
        <v>153</v>
      </c>
      <c r="BW663" s="83" t="s">
        <v>499</v>
      </c>
      <c r="BY663" s="136">
        <v>0</v>
      </c>
      <c r="BZ663" s="136">
        <v>0</v>
      </c>
      <c r="CA663" s="136">
        <v>0</v>
      </c>
      <c r="CB663" s="136">
        <v>0</v>
      </c>
      <c r="CD663" s="136">
        <v>0</v>
      </c>
      <c r="CE663" s="136">
        <v>0</v>
      </c>
      <c r="CF663" s="136">
        <v>0</v>
      </c>
      <c r="CG663" s="136">
        <v>0</v>
      </c>
      <c r="CH663" s="136">
        <v>0</v>
      </c>
      <c r="CI663" s="136">
        <v>0</v>
      </c>
      <c r="CJ663" s="136">
        <v>0</v>
      </c>
      <c r="CK663" s="138">
        <v>0</v>
      </c>
      <c r="CL663" s="138">
        <v>0</v>
      </c>
      <c r="CM663" s="136">
        <v>0</v>
      </c>
      <c r="CN663" s="136">
        <v>0</v>
      </c>
      <c r="CO663" s="85">
        <v>43836</v>
      </c>
      <c r="CP663" s="83" t="s">
        <v>4709</v>
      </c>
      <c r="CQ663" s="83" t="s">
        <v>102</v>
      </c>
      <c r="CR663" s="83" t="s">
        <v>482</v>
      </c>
      <c r="CS663" s="83">
        <v>658</v>
      </c>
      <c r="CT663" s="83" t="s">
        <v>483</v>
      </c>
      <c r="CU663" s="83">
        <v>1</v>
      </c>
      <c r="CV663" s="83">
        <v>0</v>
      </c>
      <c r="CW663" s="83">
        <v>0</v>
      </c>
      <c r="CX663" s="83" t="s">
        <v>109</v>
      </c>
      <c r="CY663" s="83" t="s">
        <v>583</v>
      </c>
      <c r="CZ663" s="83">
        <v>0</v>
      </c>
      <c r="DA663" s="83">
        <v>0</v>
      </c>
      <c r="DB663" s="83">
        <f t="shared" si="43"/>
        <v>0</v>
      </c>
      <c r="DC663" s="83" t="s">
        <v>497</v>
      </c>
      <c r="DE663" s="136">
        <v>1</v>
      </c>
      <c r="DF663" s="136">
        <v>1</v>
      </c>
      <c r="DG663" s="215" t="s">
        <v>269</v>
      </c>
      <c r="DH663" s="136">
        <v>1</v>
      </c>
      <c r="DI663" s="136">
        <v>1</v>
      </c>
      <c r="DJ663" s="215" t="s">
        <v>269</v>
      </c>
      <c r="EE663" s="136" t="b">
        <v>1</v>
      </c>
      <c r="EF663" s="136" t="b">
        <v>1</v>
      </c>
      <c r="EG663" s="136" t="b">
        <v>1</v>
      </c>
      <c r="EH663" s="136" t="b">
        <v>1</v>
      </c>
      <c r="EL663" s="215" t="s">
        <v>269</v>
      </c>
    </row>
    <row r="664" spans="1:142" ht="60" customHeight="1" x14ac:dyDescent="0.55000000000000004">
      <c r="A664" s="83" t="s">
        <v>130</v>
      </c>
      <c r="B664" s="83" t="s">
        <v>98</v>
      </c>
      <c r="C664">
        <v>563877</v>
      </c>
      <c r="D664" t="s">
        <v>1300</v>
      </c>
      <c r="E664" t="s">
        <v>1300</v>
      </c>
      <c r="F664" s="83" t="s">
        <v>108</v>
      </c>
      <c r="G664" s="213">
        <v>41966</v>
      </c>
      <c r="H664" s="83" t="s">
        <v>102</v>
      </c>
      <c r="I664" s="213">
        <v>43412</v>
      </c>
      <c r="J664" s="83" t="s">
        <v>228</v>
      </c>
      <c r="K664" s="214">
        <v>768652456837</v>
      </c>
      <c r="L664" s="83" t="s">
        <v>126</v>
      </c>
      <c r="M664" s="213">
        <v>43580</v>
      </c>
      <c r="N664">
        <v>385343</v>
      </c>
      <c r="O664" s="145" t="s">
        <v>567</v>
      </c>
      <c r="P664" s="145" t="s">
        <v>99</v>
      </c>
      <c r="Q664" s="145" t="s">
        <v>100</v>
      </c>
      <c r="R664" s="145" t="s">
        <v>567</v>
      </c>
      <c r="V664">
        <v>2515</v>
      </c>
      <c r="W664" s="83" t="s">
        <v>101</v>
      </c>
      <c r="X664" s="83" t="s">
        <v>103</v>
      </c>
      <c r="Y664" t="s">
        <v>2626</v>
      </c>
      <c r="Z664" s="83" t="s">
        <v>102</v>
      </c>
      <c r="AA664" s="83" t="s">
        <v>102</v>
      </c>
      <c r="AB664" t="s">
        <v>3609</v>
      </c>
      <c r="AC664" s="83" t="s">
        <v>3987</v>
      </c>
      <c r="AD664" s="83" t="s">
        <v>144</v>
      </c>
      <c r="AE664" s="83" t="s">
        <v>105</v>
      </c>
      <c r="AF664" t="s">
        <v>2626</v>
      </c>
      <c r="AG664" s="83" t="s">
        <v>102</v>
      </c>
      <c r="AH664" s="83" t="s">
        <v>102</v>
      </c>
      <c r="AI664" t="s">
        <v>3609</v>
      </c>
      <c r="AJ664" s="83" t="s">
        <v>3987</v>
      </c>
      <c r="AK664" s="83" t="s">
        <v>144</v>
      </c>
      <c r="AL664" s="83" t="s">
        <v>105</v>
      </c>
      <c r="AM664" s="87" t="s">
        <v>106</v>
      </c>
      <c r="AN664" t="s">
        <v>2626</v>
      </c>
      <c r="AO664" t="s">
        <v>3609</v>
      </c>
      <c r="AP664" s="83" t="s">
        <v>3987</v>
      </c>
      <c r="AQ664" s="83" t="s">
        <v>144</v>
      </c>
      <c r="AR664" s="87" t="s">
        <v>106</v>
      </c>
      <c r="AT664" s="83" t="s">
        <v>107</v>
      </c>
      <c r="AU664" s="146" t="s">
        <v>107</v>
      </c>
      <c r="AV664" s="146" t="s">
        <v>107</v>
      </c>
      <c r="AX664" s="110" t="s">
        <v>107</v>
      </c>
      <c r="AY664" s="111"/>
      <c r="AZ664" s="112">
        <f t="shared" ca="1" si="44"/>
        <v>3173</v>
      </c>
      <c r="BA664" s="136">
        <f t="shared" ca="1" si="45"/>
        <v>47</v>
      </c>
      <c r="BB664" s="114" t="s">
        <v>134</v>
      </c>
      <c r="BC664" s="114" t="s">
        <v>108</v>
      </c>
      <c r="BD664" s="114"/>
      <c r="BE664" s="115" t="s">
        <v>102</v>
      </c>
      <c r="BF664" s="115" t="s">
        <v>102</v>
      </c>
      <c r="BG664" s="115" t="s">
        <v>102</v>
      </c>
      <c r="BH664" s="115" t="s">
        <v>102</v>
      </c>
      <c r="BI664" s="116"/>
      <c r="BJ664" s="117" t="s">
        <v>109</v>
      </c>
      <c r="BK664" s="117" t="s">
        <v>109</v>
      </c>
      <c r="BL664" s="83">
        <f t="shared" ca="1" si="46"/>
        <v>9</v>
      </c>
      <c r="BM664" s="83" t="s">
        <v>108</v>
      </c>
      <c r="BN664" s="83">
        <v>0</v>
      </c>
      <c r="BO664" s="83" t="s">
        <v>108</v>
      </c>
      <c r="BP664" s="83">
        <v>-1142705</v>
      </c>
      <c r="BQ664" s="83" t="s">
        <v>198</v>
      </c>
      <c r="BR664" s="83" t="s">
        <v>164</v>
      </c>
      <c r="BS664" s="83" t="s">
        <v>499</v>
      </c>
      <c r="BT664" s="83">
        <v>-1142705</v>
      </c>
      <c r="BU664" s="83" t="s">
        <v>198</v>
      </c>
      <c r="BV664" s="83" t="s">
        <v>164</v>
      </c>
      <c r="BW664" s="83" t="s">
        <v>499</v>
      </c>
      <c r="BY664" s="136">
        <v>0</v>
      </c>
      <c r="BZ664" s="136">
        <v>0</v>
      </c>
      <c r="CA664" s="136">
        <v>0</v>
      </c>
      <c r="CB664" s="136">
        <v>0</v>
      </c>
      <c r="CD664" s="136">
        <v>0</v>
      </c>
      <c r="CE664" s="136">
        <v>0</v>
      </c>
      <c r="CF664" s="136">
        <v>0</v>
      </c>
      <c r="CG664" s="136">
        <v>0</v>
      </c>
      <c r="CH664" s="136">
        <v>0</v>
      </c>
      <c r="CI664" s="136">
        <v>0</v>
      </c>
      <c r="CJ664" s="136">
        <v>0</v>
      </c>
      <c r="CK664" s="138">
        <v>0</v>
      </c>
      <c r="CL664" s="138">
        <v>0</v>
      </c>
      <c r="CM664" s="136">
        <v>0</v>
      </c>
      <c r="CN664" s="136">
        <v>0</v>
      </c>
      <c r="CO664" s="85">
        <v>43837</v>
      </c>
      <c r="CP664" s="83" t="s">
        <v>4710</v>
      </c>
      <c r="CQ664" s="83" t="s">
        <v>102</v>
      </c>
      <c r="CR664" s="83" t="s">
        <v>482</v>
      </c>
      <c r="CS664" s="83">
        <v>659</v>
      </c>
      <c r="CT664" s="83" t="s">
        <v>483</v>
      </c>
      <c r="CU664" s="83">
        <v>1</v>
      </c>
      <c r="CV664" s="83">
        <v>0</v>
      </c>
      <c r="CW664" s="83">
        <v>0</v>
      </c>
      <c r="CX664" s="83" t="s">
        <v>109</v>
      </c>
      <c r="CY664" s="83" t="s">
        <v>583</v>
      </c>
      <c r="CZ664" s="83">
        <v>0</v>
      </c>
      <c r="DA664" s="83">
        <v>0</v>
      </c>
      <c r="DB664" s="83">
        <f t="shared" si="43"/>
        <v>0</v>
      </c>
      <c r="DC664" s="83" t="s">
        <v>497</v>
      </c>
      <c r="DE664" s="136">
        <v>1</v>
      </c>
      <c r="DF664" s="136">
        <v>1</v>
      </c>
      <c r="DG664" s="215" t="s">
        <v>269</v>
      </c>
      <c r="DH664" s="136">
        <v>1</v>
      </c>
      <c r="DI664" s="136">
        <v>1</v>
      </c>
      <c r="DJ664" s="215" t="s">
        <v>269</v>
      </c>
      <c r="EE664" s="136" t="b">
        <v>1</v>
      </c>
      <c r="EF664" s="136" t="b">
        <v>1</v>
      </c>
      <c r="EG664" s="136" t="b">
        <v>1</v>
      </c>
      <c r="EH664" s="136" t="b">
        <v>1</v>
      </c>
      <c r="EL664" s="215" t="s">
        <v>269</v>
      </c>
    </row>
    <row r="665" spans="1:142" ht="60" customHeight="1" x14ac:dyDescent="0.55000000000000004">
      <c r="A665" s="83" t="s">
        <v>130</v>
      </c>
      <c r="B665" s="83" t="s">
        <v>98</v>
      </c>
      <c r="C665">
        <v>243204</v>
      </c>
      <c r="D665" t="s">
        <v>1301</v>
      </c>
      <c r="E665" t="s">
        <v>1301</v>
      </c>
      <c r="F665" s="83" t="s">
        <v>108</v>
      </c>
      <c r="G665" s="213">
        <v>37861</v>
      </c>
      <c r="H665" s="83" t="s">
        <v>102</v>
      </c>
      <c r="I665" s="213">
        <v>43447</v>
      </c>
      <c r="J665" s="83" t="s">
        <v>228</v>
      </c>
      <c r="K665" s="214">
        <v>553787643997</v>
      </c>
      <c r="L665" s="83" t="s">
        <v>135</v>
      </c>
      <c r="M665" s="213">
        <v>43780</v>
      </c>
      <c r="N665">
        <v>763204</v>
      </c>
      <c r="O665" s="145" t="s">
        <v>567</v>
      </c>
      <c r="P665" s="145" t="s">
        <v>99</v>
      </c>
      <c r="Q665" s="145" t="s">
        <v>100</v>
      </c>
      <c r="R665" s="145" t="s">
        <v>567</v>
      </c>
      <c r="V665">
        <v>2113</v>
      </c>
      <c r="W665" s="83" t="s">
        <v>1854</v>
      </c>
      <c r="X665" s="83" t="s">
        <v>103</v>
      </c>
      <c r="Y665" t="s">
        <v>2627</v>
      </c>
      <c r="Z665" s="83" t="s">
        <v>102</v>
      </c>
      <c r="AA665" s="83" t="s">
        <v>102</v>
      </c>
      <c r="AB665" t="s">
        <v>3600</v>
      </c>
      <c r="AC665" s="83" t="s">
        <v>3988</v>
      </c>
      <c r="AD665" s="83" t="s">
        <v>111</v>
      </c>
      <c r="AE665" s="83" t="s">
        <v>105</v>
      </c>
      <c r="AF665" t="s">
        <v>2627</v>
      </c>
      <c r="AG665" s="83" t="s">
        <v>102</v>
      </c>
      <c r="AH665" s="83" t="s">
        <v>102</v>
      </c>
      <c r="AI665" t="s">
        <v>3600</v>
      </c>
      <c r="AJ665" s="83" t="s">
        <v>3988</v>
      </c>
      <c r="AK665" s="83" t="s">
        <v>111</v>
      </c>
      <c r="AL665" s="83" t="s">
        <v>105</v>
      </c>
      <c r="AM665" s="87" t="s">
        <v>106</v>
      </c>
      <c r="AN665" t="s">
        <v>2627</v>
      </c>
      <c r="AO665" t="s">
        <v>3600</v>
      </c>
      <c r="AP665" s="83" t="s">
        <v>3988</v>
      </c>
      <c r="AQ665" s="83" t="s">
        <v>144</v>
      </c>
      <c r="AR665" s="87" t="s">
        <v>106</v>
      </c>
      <c r="AT665" s="83" t="s">
        <v>107</v>
      </c>
      <c r="AU665" s="146" t="s">
        <v>107</v>
      </c>
      <c r="AV665" s="146" t="s">
        <v>107</v>
      </c>
      <c r="AX665" s="110" t="s">
        <v>107</v>
      </c>
      <c r="AY665" s="111"/>
      <c r="AZ665" s="112">
        <f t="shared" ca="1" si="44"/>
        <v>8356</v>
      </c>
      <c r="BA665" s="136">
        <f t="shared" ca="1" si="45"/>
        <v>23</v>
      </c>
      <c r="BB665" s="114" t="s">
        <v>136</v>
      </c>
      <c r="BC665" s="114" t="s">
        <v>108</v>
      </c>
      <c r="BD665" s="114"/>
      <c r="BE665" s="115" t="s">
        <v>102</v>
      </c>
      <c r="BF665" s="115" t="s">
        <v>102</v>
      </c>
      <c r="BG665" s="115" t="s">
        <v>102</v>
      </c>
      <c r="BH665" s="115" t="s">
        <v>102</v>
      </c>
      <c r="BI665" s="116"/>
      <c r="BJ665" s="117" t="s">
        <v>109</v>
      </c>
      <c r="BK665" s="117" t="s">
        <v>109</v>
      </c>
      <c r="BL665" s="83">
        <f t="shared" ca="1" si="46"/>
        <v>29</v>
      </c>
      <c r="BM665" s="83" t="s">
        <v>270</v>
      </c>
      <c r="BN665" s="83">
        <v>0</v>
      </c>
      <c r="BO665" s="83" t="s">
        <v>108</v>
      </c>
      <c r="BP665" s="83">
        <v>-1144440</v>
      </c>
      <c r="BQ665" s="83" t="s">
        <v>381</v>
      </c>
      <c r="BR665" s="83" t="s">
        <v>157</v>
      </c>
      <c r="BS665" s="83" t="s">
        <v>502</v>
      </c>
      <c r="BT665" s="83">
        <v>-1144440</v>
      </c>
      <c r="BU665" s="83" t="s">
        <v>381</v>
      </c>
      <c r="BV665" s="83" t="s">
        <v>157</v>
      </c>
      <c r="BW665" s="83" t="s">
        <v>502</v>
      </c>
      <c r="BY665" s="136">
        <v>0</v>
      </c>
      <c r="BZ665" s="136">
        <v>0</v>
      </c>
      <c r="CA665" s="136">
        <v>0</v>
      </c>
      <c r="CB665" s="136">
        <v>0</v>
      </c>
      <c r="CD665" s="136">
        <v>0</v>
      </c>
      <c r="CE665" s="136">
        <v>0</v>
      </c>
      <c r="CF665" s="136">
        <v>0</v>
      </c>
      <c r="CG665" s="136">
        <v>0</v>
      </c>
      <c r="CH665" s="136">
        <v>0</v>
      </c>
      <c r="CI665" s="136">
        <v>0</v>
      </c>
      <c r="CJ665" s="136">
        <v>0</v>
      </c>
      <c r="CK665" s="138">
        <v>0</v>
      </c>
      <c r="CL665" s="138">
        <v>0</v>
      </c>
      <c r="CM665" s="136">
        <v>0</v>
      </c>
      <c r="CN665" s="136">
        <v>0</v>
      </c>
      <c r="CO665" s="85">
        <v>43838</v>
      </c>
      <c r="CP665" s="83" t="s">
        <v>4711</v>
      </c>
      <c r="CQ665" s="83" t="s">
        <v>102</v>
      </c>
      <c r="CR665" s="83" t="s">
        <v>482</v>
      </c>
      <c r="CS665" s="83">
        <v>660</v>
      </c>
      <c r="CT665" s="83" t="s">
        <v>483</v>
      </c>
      <c r="CU665" s="83">
        <v>1</v>
      </c>
      <c r="CV665" s="83">
        <v>0</v>
      </c>
      <c r="CW665" s="83">
        <v>0</v>
      </c>
      <c r="CX665" s="83" t="s">
        <v>109</v>
      </c>
      <c r="CY665" s="83" t="s">
        <v>583</v>
      </c>
      <c r="CZ665" s="83">
        <v>0</v>
      </c>
      <c r="DA665" s="83">
        <v>0</v>
      </c>
      <c r="DB665" s="83">
        <f t="shared" si="43"/>
        <v>0</v>
      </c>
      <c r="DC665" s="83" t="s">
        <v>497</v>
      </c>
      <c r="DE665" s="136">
        <v>1</v>
      </c>
      <c r="DF665" s="136">
        <v>1</v>
      </c>
      <c r="DG665" s="215" t="s">
        <v>269</v>
      </c>
      <c r="DH665" s="136">
        <v>1</v>
      </c>
      <c r="DI665" s="136">
        <v>1</v>
      </c>
      <c r="DJ665" s="215" t="s">
        <v>269</v>
      </c>
      <c r="EE665" s="136" t="b">
        <v>1</v>
      </c>
      <c r="EF665" s="136" t="b">
        <v>1</v>
      </c>
      <c r="EG665" s="136" t="b">
        <v>1</v>
      </c>
      <c r="EH665" s="136" t="b">
        <v>1</v>
      </c>
      <c r="EL665" s="215" t="s">
        <v>269</v>
      </c>
    </row>
    <row r="666" spans="1:142" ht="60" customHeight="1" x14ac:dyDescent="0.55000000000000004">
      <c r="A666" s="83" t="s">
        <v>130</v>
      </c>
      <c r="B666" s="83" t="s">
        <v>98</v>
      </c>
      <c r="C666">
        <v>741616</v>
      </c>
      <c r="D666" t="s">
        <v>1302</v>
      </c>
      <c r="E666" t="s">
        <v>1302</v>
      </c>
      <c r="F666" s="83" t="s">
        <v>108</v>
      </c>
      <c r="G666" s="213">
        <v>32050</v>
      </c>
      <c r="H666" s="83" t="s">
        <v>102</v>
      </c>
      <c r="I666" s="213">
        <v>43400</v>
      </c>
      <c r="J666" s="83" t="s">
        <v>228</v>
      </c>
      <c r="K666" s="214">
        <v>251561423657</v>
      </c>
      <c r="L666" s="83" t="s">
        <v>97</v>
      </c>
      <c r="M666" s="213">
        <v>43495</v>
      </c>
      <c r="N666">
        <v>657617</v>
      </c>
      <c r="O666" s="145" t="s">
        <v>567</v>
      </c>
      <c r="P666" s="145" t="s">
        <v>99</v>
      </c>
      <c r="Q666" s="145" t="s">
        <v>100</v>
      </c>
      <c r="R666" s="145" t="s">
        <v>567</v>
      </c>
      <c r="V666">
        <v>2991</v>
      </c>
      <c r="W666" s="83" t="s">
        <v>101</v>
      </c>
      <c r="X666" s="83" t="s">
        <v>103</v>
      </c>
      <c r="Y666" t="s">
        <v>2628</v>
      </c>
      <c r="Z666" s="83" t="s">
        <v>102</v>
      </c>
      <c r="AA666" s="83" t="s">
        <v>102</v>
      </c>
      <c r="AB666" t="s">
        <v>3610</v>
      </c>
      <c r="AC666" s="83" t="s">
        <v>3989</v>
      </c>
      <c r="AD666" s="83" t="s">
        <v>144</v>
      </c>
      <c r="AE666" s="83" t="s">
        <v>105</v>
      </c>
      <c r="AF666" t="s">
        <v>2628</v>
      </c>
      <c r="AG666" s="83" t="s">
        <v>102</v>
      </c>
      <c r="AH666" s="83" t="s">
        <v>102</v>
      </c>
      <c r="AI666" t="s">
        <v>3610</v>
      </c>
      <c r="AJ666" s="83" t="s">
        <v>3989</v>
      </c>
      <c r="AK666" s="83" t="s">
        <v>144</v>
      </c>
      <c r="AL666" s="83" t="s">
        <v>105</v>
      </c>
      <c r="AM666" s="87" t="s">
        <v>106</v>
      </c>
      <c r="AN666" t="s">
        <v>2628</v>
      </c>
      <c r="AO666" t="s">
        <v>3610</v>
      </c>
      <c r="AP666" s="83" t="s">
        <v>3989</v>
      </c>
      <c r="AQ666" s="83" t="s">
        <v>111</v>
      </c>
      <c r="AR666" s="87" t="s">
        <v>106</v>
      </c>
      <c r="AT666" s="83" t="s">
        <v>107</v>
      </c>
      <c r="AU666" s="146" t="s">
        <v>107</v>
      </c>
      <c r="AV666" s="146" t="s">
        <v>107</v>
      </c>
      <c r="AX666" s="110" t="s">
        <v>107</v>
      </c>
      <c r="AY666" s="111"/>
      <c r="AZ666" s="112">
        <f t="shared" ca="1" si="44"/>
        <v>8669</v>
      </c>
      <c r="BA666" s="136">
        <f t="shared" ca="1" si="45"/>
        <v>4</v>
      </c>
      <c r="BB666" s="114" t="s">
        <v>134</v>
      </c>
      <c r="BC666" s="114" t="s">
        <v>108</v>
      </c>
      <c r="BD666" s="114"/>
      <c r="BE666" s="115" t="s">
        <v>102</v>
      </c>
      <c r="BF666" s="115" t="s">
        <v>102</v>
      </c>
      <c r="BG666" s="115" t="s">
        <v>102</v>
      </c>
      <c r="BH666" s="115" t="s">
        <v>102</v>
      </c>
      <c r="BI666" s="116"/>
      <c r="BJ666" s="117" t="s">
        <v>109</v>
      </c>
      <c r="BK666" s="117" t="s">
        <v>109</v>
      </c>
      <c r="BL666" s="83">
        <f t="shared" ca="1" si="46"/>
        <v>24</v>
      </c>
      <c r="BM666" s="83" t="s">
        <v>108</v>
      </c>
      <c r="BN666" s="83">
        <v>0</v>
      </c>
      <c r="BO666" s="83" t="s">
        <v>108</v>
      </c>
      <c r="BP666" s="83">
        <v>-1146175</v>
      </c>
      <c r="BQ666" s="83" t="s">
        <v>312</v>
      </c>
      <c r="BR666" s="83" t="s">
        <v>153</v>
      </c>
      <c r="BS666" s="83" t="s">
        <v>499</v>
      </c>
      <c r="BT666" s="83">
        <v>-1146175</v>
      </c>
      <c r="BU666" s="83" t="s">
        <v>312</v>
      </c>
      <c r="BV666" s="83" t="s">
        <v>153</v>
      </c>
      <c r="BW666" s="83" t="s">
        <v>499</v>
      </c>
      <c r="BY666" s="136">
        <v>0</v>
      </c>
      <c r="BZ666" s="136">
        <v>0</v>
      </c>
      <c r="CA666" s="136">
        <v>0</v>
      </c>
      <c r="CB666" s="136">
        <v>0</v>
      </c>
      <c r="CD666" s="136">
        <v>0</v>
      </c>
      <c r="CE666" s="136">
        <v>0</v>
      </c>
      <c r="CF666" s="136">
        <v>0</v>
      </c>
      <c r="CG666" s="136">
        <v>0</v>
      </c>
      <c r="CH666" s="136">
        <v>0</v>
      </c>
      <c r="CI666" s="136">
        <v>0</v>
      </c>
      <c r="CJ666" s="136">
        <v>0</v>
      </c>
      <c r="CK666" s="138">
        <v>0</v>
      </c>
      <c r="CL666" s="138">
        <v>0</v>
      </c>
      <c r="CM666" s="136">
        <v>0</v>
      </c>
      <c r="CN666" s="136">
        <v>0</v>
      </c>
      <c r="CO666" s="85">
        <v>43839</v>
      </c>
      <c r="CP666" s="83" t="s">
        <v>4712</v>
      </c>
      <c r="CQ666" s="83" t="s">
        <v>102</v>
      </c>
      <c r="CR666" s="83" t="s">
        <v>482</v>
      </c>
      <c r="CS666" s="83">
        <v>661</v>
      </c>
      <c r="CT666" s="83" t="s">
        <v>483</v>
      </c>
      <c r="CU666" s="83">
        <v>1</v>
      </c>
      <c r="CV666" s="83">
        <v>0</v>
      </c>
      <c r="CW666" s="83">
        <v>0</v>
      </c>
      <c r="CX666" s="83" t="s">
        <v>109</v>
      </c>
      <c r="CY666" s="83" t="s">
        <v>583</v>
      </c>
      <c r="CZ666" s="83">
        <v>0</v>
      </c>
      <c r="DA666" s="83">
        <v>0</v>
      </c>
      <c r="DB666" s="83">
        <f t="shared" si="43"/>
        <v>0</v>
      </c>
      <c r="DC666" s="83" t="s">
        <v>497</v>
      </c>
      <c r="DE666" s="136">
        <v>1</v>
      </c>
      <c r="DF666" s="136">
        <v>1</v>
      </c>
      <c r="DG666" s="215" t="s">
        <v>269</v>
      </c>
      <c r="DH666" s="136">
        <v>1</v>
      </c>
      <c r="DI666" s="136">
        <v>1</v>
      </c>
      <c r="DJ666" s="215" t="s">
        <v>269</v>
      </c>
      <c r="EE666" s="136" t="b">
        <v>1</v>
      </c>
      <c r="EF666" s="136" t="b">
        <v>1</v>
      </c>
      <c r="EG666" s="136" t="b">
        <v>1</v>
      </c>
      <c r="EH666" s="136" t="b">
        <v>1</v>
      </c>
      <c r="EL666" s="215" t="s">
        <v>269</v>
      </c>
    </row>
    <row r="667" spans="1:142" ht="60" customHeight="1" x14ac:dyDescent="0.55000000000000004">
      <c r="A667" s="83" t="s">
        <v>130</v>
      </c>
      <c r="B667" s="83" t="s">
        <v>98</v>
      </c>
      <c r="C667">
        <v>840802</v>
      </c>
      <c r="D667" t="s">
        <v>1303</v>
      </c>
      <c r="E667" t="s">
        <v>1303</v>
      </c>
      <c r="F667" s="83" t="s">
        <v>108</v>
      </c>
      <c r="G667" s="213">
        <v>29666</v>
      </c>
      <c r="H667" s="83" t="s">
        <v>102</v>
      </c>
      <c r="I667" s="213">
        <v>43206</v>
      </c>
      <c r="J667" s="83" t="s">
        <v>228</v>
      </c>
      <c r="K667" s="214">
        <v>570860332830</v>
      </c>
      <c r="L667" s="83" t="s">
        <v>135</v>
      </c>
      <c r="M667" s="213">
        <v>43511</v>
      </c>
      <c r="N667">
        <v>357909</v>
      </c>
      <c r="O667" s="145" t="s">
        <v>567</v>
      </c>
      <c r="P667" s="145" t="s">
        <v>99</v>
      </c>
      <c r="Q667" s="145" t="s">
        <v>100</v>
      </c>
      <c r="R667" s="145" t="s">
        <v>567</v>
      </c>
      <c r="V667">
        <v>1661</v>
      </c>
      <c r="W667" s="83" t="s">
        <v>101</v>
      </c>
      <c r="X667" s="83" t="s">
        <v>103</v>
      </c>
      <c r="Y667" t="s">
        <v>2629</v>
      </c>
      <c r="Z667" s="83" t="s">
        <v>102</v>
      </c>
      <c r="AA667" s="83" t="s">
        <v>102</v>
      </c>
      <c r="AB667" t="s">
        <v>3611</v>
      </c>
      <c r="AC667" s="83" t="s">
        <v>3990</v>
      </c>
      <c r="AD667" s="83" t="s">
        <v>144</v>
      </c>
      <c r="AE667" s="83" t="s">
        <v>105</v>
      </c>
      <c r="AF667" t="s">
        <v>2629</v>
      </c>
      <c r="AG667" s="83" t="s">
        <v>102</v>
      </c>
      <c r="AH667" s="83" t="s">
        <v>102</v>
      </c>
      <c r="AI667" t="s">
        <v>3611</v>
      </c>
      <c r="AJ667" s="83" t="s">
        <v>3990</v>
      </c>
      <c r="AK667" s="83" t="s">
        <v>144</v>
      </c>
      <c r="AL667" s="83" t="s">
        <v>105</v>
      </c>
      <c r="AM667" s="87" t="s">
        <v>106</v>
      </c>
      <c r="AN667" t="s">
        <v>2629</v>
      </c>
      <c r="AO667" t="s">
        <v>3611</v>
      </c>
      <c r="AP667" s="83" t="s">
        <v>3990</v>
      </c>
      <c r="AQ667" s="83" t="s">
        <v>144</v>
      </c>
      <c r="AR667" s="87" t="s">
        <v>106</v>
      </c>
      <c r="AT667" s="83" t="s">
        <v>107</v>
      </c>
      <c r="AU667" s="146" t="s">
        <v>107</v>
      </c>
      <c r="AV667" s="146" t="s">
        <v>107</v>
      </c>
      <c r="AX667" s="110" t="s">
        <v>107</v>
      </c>
      <c r="AY667" s="111"/>
      <c r="AZ667" s="112">
        <f t="shared" ca="1" si="44"/>
        <v>2957</v>
      </c>
      <c r="BA667" s="136">
        <f t="shared" ca="1" si="45"/>
        <v>77</v>
      </c>
      <c r="BB667" s="114" t="s">
        <v>134</v>
      </c>
      <c r="BC667" s="114" t="s">
        <v>108</v>
      </c>
      <c r="BD667" s="114"/>
      <c r="BE667" s="115" t="s">
        <v>102</v>
      </c>
      <c r="BF667" s="115" t="s">
        <v>102</v>
      </c>
      <c r="BG667" s="115" t="s">
        <v>102</v>
      </c>
      <c r="BH667" s="115" t="s">
        <v>102</v>
      </c>
      <c r="BI667" s="116"/>
      <c r="BJ667" s="117" t="s">
        <v>109</v>
      </c>
      <c r="BK667" s="117" t="s">
        <v>109</v>
      </c>
      <c r="BL667" s="83">
        <f t="shared" ca="1" si="46"/>
        <v>38</v>
      </c>
      <c r="BM667" s="83" t="s">
        <v>108</v>
      </c>
      <c r="BN667" s="83">
        <v>0</v>
      </c>
      <c r="BO667" s="83" t="s">
        <v>108</v>
      </c>
      <c r="BP667" s="83">
        <v>-1147910</v>
      </c>
      <c r="BQ667" s="83" t="s">
        <v>198</v>
      </c>
      <c r="BR667" s="83" t="s">
        <v>164</v>
      </c>
      <c r="BS667" s="83" t="s">
        <v>499</v>
      </c>
      <c r="BT667" s="83">
        <v>-1147910</v>
      </c>
      <c r="BU667" s="83" t="s">
        <v>198</v>
      </c>
      <c r="BV667" s="83" t="s">
        <v>164</v>
      </c>
      <c r="BW667" s="83" t="s">
        <v>499</v>
      </c>
      <c r="BY667" s="136">
        <v>0</v>
      </c>
      <c r="BZ667" s="136">
        <v>0</v>
      </c>
      <c r="CA667" s="136">
        <v>0</v>
      </c>
      <c r="CB667" s="136">
        <v>0</v>
      </c>
      <c r="CD667" s="136">
        <v>0</v>
      </c>
      <c r="CE667" s="136">
        <v>0</v>
      </c>
      <c r="CF667" s="136">
        <v>0</v>
      </c>
      <c r="CG667" s="136">
        <v>0</v>
      </c>
      <c r="CH667" s="136">
        <v>0</v>
      </c>
      <c r="CI667" s="136">
        <v>0</v>
      </c>
      <c r="CJ667" s="136">
        <v>0</v>
      </c>
      <c r="CK667" s="138">
        <v>0</v>
      </c>
      <c r="CL667" s="138">
        <v>0</v>
      </c>
      <c r="CM667" s="136">
        <v>0</v>
      </c>
      <c r="CN667" s="136">
        <v>0</v>
      </c>
      <c r="CO667" s="85">
        <v>43840</v>
      </c>
      <c r="CP667" s="83" t="s">
        <v>4713</v>
      </c>
      <c r="CQ667" s="83" t="s">
        <v>102</v>
      </c>
      <c r="CR667" s="83" t="s">
        <v>482</v>
      </c>
      <c r="CS667" s="83">
        <v>662</v>
      </c>
      <c r="CT667" s="83" t="s">
        <v>483</v>
      </c>
      <c r="CU667" s="83">
        <v>1</v>
      </c>
      <c r="CV667" s="83">
        <v>0</v>
      </c>
      <c r="CW667" s="83">
        <v>0</v>
      </c>
      <c r="CX667" s="83" t="s">
        <v>109</v>
      </c>
      <c r="CY667" s="83" t="s">
        <v>583</v>
      </c>
      <c r="CZ667" s="83">
        <v>0</v>
      </c>
      <c r="DA667" s="83">
        <v>0</v>
      </c>
      <c r="DB667" s="83">
        <f t="shared" si="43"/>
        <v>0</v>
      </c>
      <c r="DC667" s="83" t="s">
        <v>497</v>
      </c>
      <c r="DE667" s="136">
        <v>1</v>
      </c>
      <c r="DF667" s="136">
        <v>1</v>
      </c>
      <c r="DG667" s="215" t="s">
        <v>269</v>
      </c>
      <c r="DH667" s="136">
        <v>1</v>
      </c>
      <c r="DI667" s="136">
        <v>1</v>
      </c>
      <c r="DJ667" s="215" t="s">
        <v>269</v>
      </c>
      <c r="EE667" s="136" t="b">
        <v>1</v>
      </c>
      <c r="EF667" s="136" t="b">
        <v>1</v>
      </c>
      <c r="EG667" s="136" t="b">
        <v>1</v>
      </c>
      <c r="EH667" s="136" t="b">
        <v>1</v>
      </c>
      <c r="EL667" s="215" t="s">
        <v>269</v>
      </c>
    </row>
    <row r="668" spans="1:142" ht="60" customHeight="1" x14ac:dyDescent="0.55000000000000004">
      <c r="A668" s="83" t="s">
        <v>130</v>
      </c>
      <c r="B668" s="83" t="s">
        <v>98</v>
      </c>
      <c r="C668">
        <v>902566</v>
      </c>
      <c r="D668" t="s">
        <v>1304</v>
      </c>
      <c r="E668" t="s">
        <v>1304</v>
      </c>
      <c r="F668" s="83" t="s">
        <v>108</v>
      </c>
      <c r="G668" s="213">
        <v>36072</v>
      </c>
      <c r="H668" s="83" t="s">
        <v>102</v>
      </c>
      <c r="I668" s="213">
        <v>43211</v>
      </c>
      <c r="J668" s="83" t="s">
        <v>228</v>
      </c>
      <c r="K668" s="214">
        <v>987894042435</v>
      </c>
      <c r="L668" s="83" t="s">
        <v>97</v>
      </c>
      <c r="M668" s="213">
        <v>43552</v>
      </c>
      <c r="N668">
        <v>479240</v>
      </c>
      <c r="O668" s="145" t="s">
        <v>567</v>
      </c>
      <c r="P668" s="145" t="s">
        <v>99</v>
      </c>
      <c r="Q668" s="145" t="s">
        <v>100</v>
      </c>
      <c r="R668" s="145" t="s">
        <v>567</v>
      </c>
      <c r="V668">
        <v>4053</v>
      </c>
      <c r="W668" s="83" t="s">
        <v>1855</v>
      </c>
      <c r="X668" s="83" t="s">
        <v>103</v>
      </c>
      <c r="Y668" t="s">
        <v>2630</v>
      </c>
      <c r="Z668" s="83" t="s">
        <v>102</v>
      </c>
      <c r="AA668" s="83" t="s">
        <v>102</v>
      </c>
      <c r="AB668" t="s">
        <v>3612</v>
      </c>
      <c r="AC668" s="83" t="s">
        <v>3991</v>
      </c>
      <c r="AD668" s="83" t="s">
        <v>111</v>
      </c>
      <c r="AE668" s="83" t="s">
        <v>105</v>
      </c>
      <c r="AF668" t="s">
        <v>2630</v>
      </c>
      <c r="AG668" s="83" t="s">
        <v>102</v>
      </c>
      <c r="AH668" s="83" t="s">
        <v>102</v>
      </c>
      <c r="AI668" t="s">
        <v>3612</v>
      </c>
      <c r="AJ668" s="83" t="s">
        <v>3991</v>
      </c>
      <c r="AK668" s="83" t="s">
        <v>111</v>
      </c>
      <c r="AL668" s="83" t="s">
        <v>105</v>
      </c>
      <c r="AM668" s="87" t="s">
        <v>106</v>
      </c>
      <c r="AN668" t="s">
        <v>2630</v>
      </c>
      <c r="AO668" t="s">
        <v>3612</v>
      </c>
      <c r="AP668" s="83" t="s">
        <v>3991</v>
      </c>
      <c r="AQ668" s="83" t="s">
        <v>144</v>
      </c>
      <c r="AR668" s="87" t="s">
        <v>106</v>
      </c>
      <c r="AT668" s="83" t="s">
        <v>107</v>
      </c>
      <c r="AU668" s="146" t="s">
        <v>107</v>
      </c>
      <c r="AV668" s="146" t="s">
        <v>107</v>
      </c>
      <c r="AX668" s="110" t="s">
        <v>107</v>
      </c>
      <c r="AY668" s="111"/>
      <c r="AZ668" s="112">
        <f t="shared" ca="1" si="44"/>
        <v>5632</v>
      </c>
      <c r="BA668" s="136">
        <f t="shared" ca="1" si="45"/>
        <v>75</v>
      </c>
      <c r="BB668" s="114" t="s">
        <v>136</v>
      </c>
      <c r="BC668" s="114" t="s">
        <v>108</v>
      </c>
      <c r="BD668" s="114"/>
      <c r="BE668" s="115" t="s">
        <v>102</v>
      </c>
      <c r="BF668" s="115" t="s">
        <v>102</v>
      </c>
      <c r="BG668" s="115" t="s">
        <v>102</v>
      </c>
      <c r="BH668" s="115" t="s">
        <v>102</v>
      </c>
      <c r="BI668" s="116"/>
      <c r="BJ668" s="117" t="s">
        <v>109</v>
      </c>
      <c r="BK668" s="117" t="s">
        <v>109</v>
      </c>
      <c r="BL668" s="83">
        <f t="shared" ca="1" si="46"/>
        <v>93</v>
      </c>
      <c r="BM668" s="83" t="s">
        <v>270</v>
      </c>
      <c r="BN668" s="83">
        <v>0</v>
      </c>
      <c r="BO668" s="83" t="s">
        <v>108</v>
      </c>
      <c r="BP668" s="83">
        <v>-1149645</v>
      </c>
      <c r="BQ668" s="83" t="s">
        <v>381</v>
      </c>
      <c r="BR668" s="83" t="s">
        <v>157</v>
      </c>
      <c r="BS668" s="83" t="s">
        <v>502</v>
      </c>
      <c r="BT668" s="83">
        <v>-1149645</v>
      </c>
      <c r="BU668" s="83" t="s">
        <v>381</v>
      </c>
      <c r="BV668" s="83" t="s">
        <v>157</v>
      </c>
      <c r="BW668" s="83" t="s">
        <v>502</v>
      </c>
      <c r="BY668" s="136">
        <v>0</v>
      </c>
      <c r="BZ668" s="136">
        <v>0</v>
      </c>
      <c r="CA668" s="136">
        <v>0</v>
      </c>
      <c r="CB668" s="136">
        <v>0</v>
      </c>
      <c r="CD668" s="136">
        <v>0</v>
      </c>
      <c r="CE668" s="136">
        <v>0</v>
      </c>
      <c r="CF668" s="136">
        <v>0</v>
      </c>
      <c r="CG668" s="136">
        <v>0</v>
      </c>
      <c r="CH668" s="136">
        <v>0</v>
      </c>
      <c r="CI668" s="136">
        <v>0</v>
      </c>
      <c r="CJ668" s="136">
        <v>0</v>
      </c>
      <c r="CK668" s="138">
        <v>0</v>
      </c>
      <c r="CL668" s="138">
        <v>0</v>
      </c>
      <c r="CM668" s="136">
        <v>0</v>
      </c>
      <c r="CN668" s="136">
        <v>0</v>
      </c>
      <c r="CO668" s="85">
        <v>43841</v>
      </c>
      <c r="CP668" s="83" t="s">
        <v>4714</v>
      </c>
      <c r="CQ668" s="83" t="s">
        <v>102</v>
      </c>
      <c r="CR668" s="83" t="s">
        <v>482</v>
      </c>
      <c r="CS668" s="83">
        <v>663</v>
      </c>
      <c r="CT668" s="83" t="s">
        <v>483</v>
      </c>
      <c r="CU668" s="83">
        <v>1</v>
      </c>
      <c r="CV668" s="83">
        <v>0</v>
      </c>
      <c r="CW668" s="83">
        <v>0</v>
      </c>
      <c r="CX668" s="83" t="s">
        <v>109</v>
      </c>
      <c r="CY668" s="83" t="s">
        <v>583</v>
      </c>
      <c r="CZ668" s="83">
        <v>0</v>
      </c>
      <c r="DA668" s="83">
        <v>0</v>
      </c>
      <c r="DB668" s="83">
        <f t="shared" si="43"/>
        <v>0</v>
      </c>
      <c r="DC668" s="83" t="s">
        <v>497</v>
      </c>
      <c r="DE668" s="136">
        <v>1</v>
      </c>
      <c r="DF668" s="136">
        <v>1</v>
      </c>
      <c r="DG668" s="215" t="s">
        <v>269</v>
      </c>
      <c r="DH668" s="136">
        <v>1</v>
      </c>
      <c r="DI668" s="136">
        <v>1</v>
      </c>
      <c r="DJ668" s="215" t="s">
        <v>269</v>
      </c>
      <c r="EE668" s="136" t="b">
        <v>1</v>
      </c>
      <c r="EF668" s="136" t="b">
        <v>1</v>
      </c>
      <c r="EG668" s="136" t="b">
        <v>1</v>
      </c>
      <c r="EH668" s="136" t="b">
        <v>1</v>
      </c>
      <c r="EL668" s="215" t="s">
        <v>269</v>
      </c>
    </row>
    <row r="669" spans="1:142" ht="60" customHeight="1" x14ac:dyDescent="0.55000000000000004">
      <c r="A669" s="83" t="s">
        <v>130</v>
      </c>
      <c r="B669" s="83" t="s">
        <v>98</v>
      </c>
      <c r="C669">
        <v>688497</v>
      </c>
      <c r="D669" t="s">
        <v>1305</v>
      </c>
      <c r="E669" t="s">
        <v>1305</v>
      </c>
      <c r="F669" s="83" t="s">
        <v>108</v>
      </c>
      <c r="G669" s="213">
        <v>41539</v>
      </c>
      <c r="H669" s="83" t="s">
        <v>102</v>
      </c>
      <c r="I669" s="213">
        <v>43363</v>
      </c>
      <c r="J669" s="83" t="s">
        <v>228</v>
      </c>
      <c r="K669" s="214">
        <v>473767422971</v>
      </c>
      <c r="L669" s="83" t="s">
        <v>126</v>
      </c>
      <c r="M669" s="213">
        <v>43511</v>
      </c>
      <c r="N669">
        <v>266257</v>
      </c>
      <c r="O669" s="145" t="s">
        <v>567</v>
      </c>
      <c r="P669" s="145" t="s">
        <v>99</v>
      </c>
      <c r="Q669" s="145" t="s">
        <v>100</v>
      </c>
      <c r="R669" s="145" t="s">
        <v>567</v>
      </c>
      <c r="V669">
        <v>7781</v>
      </c>
      <c r="W669" s="83" t="s">
        <v>101</v>
      </c>
      <c r="X669" s="83" t="s">
        <v>103</v>
      </c>
      <c r="Y669" t="s">
        <v>2631</v>
      </c>
      <c r="Z669" s="83" t="s">
        <v>102</v>
      </c>
      <c r="AA669" s="83" t="s">
        <v>102</v>
      </c>
      <c r="AB669" t="s">
        <v>3613</v>
      </c>
      <c r="AC669" s="83" t="s">
        <v>3992</v>
      </c>
      <c r="AD669" s="83" t="s">
        <v>144</v>
      </c>
      <c r="AE669" s="83" t="s">
        <v>105</v>
      </c>
      <c r="AF669" t="s">
        <v>2631</v>
      </c>
      <c r="AG669" s="83" t="s">
        <v>102</v>
      </c>
      <c r="AH669" s="83" t="s">
        <v>102</v>
      </c>
      <c r="AI669" t="s">
        <v>3613</v>
      </c>
      <c r="AJ669" s="83" t="s">
        <v>3992</v>
      </c>
      <c r="AK669" s="83" t="s">
        <v>144</v>
      </c>
      <c r="AL669" s="83" t="s">
        <v>105</v>
      </c>
      <c r="AM669" s="87" t="s">
        <v>106</v>
      </c>
      <c r="AN669" t="s">
        <v>2631</v>
      </c>
      <c r="AO669" t="s">
        <v>3613</v>
      </c>
      <c r="AP669" s="83" t="s">
        <v>3992</v>
      </c>
      <c r="AQ669" s="83" t="s">
        <v>111</v>
      </c>
      <c r="AR669" s="87" t="s">
        <v>106</v>
      </c>
      <c r="AT669" s="83" t="s">
        <v>107</v>
      </c>
      <c r="AU669" s="146" t="s">
        <v>107</v>
      </c>
      <c r="AV669" s="146" t="s">
        <v>107</v>
      </c>
      <c r="AX669" s="110" t="s">
        <v>107</v>
      </c>
      <c r="AY669" s="111"/>
      <c r="AZ669" s="112">
        <f t="shared" ca="1" si="44"/>
        <v>8523</v>
      </c>
      <c r="BA669" s="136">
        <f t="shared" ca="1" si="45"/>
        <v>28</v>
      </c>
      <c r="BB669" s="114" t="s">
        <v>134</v>
      </c>
      <c r="BC669" s="114" t="s">
        <v>108</v>
      </c>
      <c r="BD669" s="114"/>
      <c r="BE669" s="115" t="s">
        <v>102</v>
      </c>
      <c r="BF669" s="115" t="s">
        <v>102</v>
      </c>
      <c r="BG669" s="115" t="s">
        <v>102</v>
      </c>
      <c r="BH669" s="115" t="s">
        <v>102</v>
      </c>
      <c r="BI669" s="116"/>
      <c r="BJ669" s="117" t="s">
        <v>109</v>
      </c>
      <c r="BK669" s="117" t="s">
        <v>109</v>
      </c>
      <c r="BL669" s="83">
        <f t="shared" ca="1" si="46"/>
        <v>67</v>
      </c>
      <c r="BM669" s="83" t="s">
        <v>108</v>
      </c>
      <c r="BN669" s="83">
        <v>0</v>
      </c>
      <c r="BO669" s="83" t="s">
        <v>108</v>
      </c>
      <c r="BP669" s="83">
        <v>-1151380</v>
      </c>
      <c r="BQ669" s="83" t="s">
        <v>312</v>
      </c>
      <c r="BR669" s="83" t="s">
        <v>153</v>
      </c>
      <c r="BS669" s="83" t="s">
        <v>499</v>
      </c>
      <c r="BT669" s="83">
        <v>-1151380</v>
      </c>
      <c r="BU669" s="83" t="s">
        <v>312</v>
      </c>
      <c r="BV669" s="83" t="s">
        <v>153</v>
      </c>
      <c r="BW669" s="83" t="s">
        <v>499</v>
      </c>
      <c r="BY669" s="136">
        <v>0</v>
      </c>
      <c r="BZ669" s="136">
        <v>0</v>
      </c>
      <c r="CA669" s="136">
        <v>0</v>
      </c>
      <c r="CB669" s="136">
        <v>0</v>
      </c>
      <c r="CD669" s="136">
        <v>0</v>
      </c>
      <c r="CE669" s="136">
        <v>0</v>
      </c>
      <c r="CF669" s="136">
        <v>0</v>
      </c>
      <c r="CG669" s="136">
        <v>0</v>
      </c>
      <c r="CH669" s="136">
        <v>0</v>
      </c>
      <c r="CI669" s="136">
        <v>0</v>
      </c>
      <c r="CJ669" s="136">
        <v>0</v>
      </c>
      <c r="CK669" s="138">
        <v>0</v>
      </c>
      <c r="CL669" s="138">
        <v>0</v>
      </c>
      <c r="CM669" s="136">
        <v>0</v>
      </c>
      <c r="CN669" s="136">
        <v>0</v>
      </c>
      <c r="CO669" s="85">
        <v>43842</v>
      </c>
      <c r="CP669" s="83" t="s">
        <v>4715</v>
      </c>
      <c r="CQ669" s="83" t="s">
        <v>102</v>
      </c>
      <c r="CR669" s="83" t="s">
        <v>482</v>
      </c>
      <c r="CS669" s="83">
        <v>664</v>
      </c>
      <c r="CT669" s="83" t="s">
        <v>483</v>
      </c>
      <c r="CU669" s="83">
        <v>1</v>
      </c>
      <c r="CV669" s="83">
        <v>0</v>
      </c>
      <c r="CW669" s="83">
        <v>0</v>
      </c>
      <c r="CX669" s="83" t="s">
        <v>109</v>
      </c>
      <c r="CY669" s="83" t="s">
        <v>583</v>
      </c>
      <c r="CZ669" s="83">
        <v>0</v>
      </c>
      <c r="DA669" s="83">
        <v>0</v>
      </c>
      <c r="DB669" s="83">
        <f t="shared" si="43"/>
        <v>0</v>
      </c>
      <c r="DC669" s="83" t="s">
        <v>497</v>
      </c>
      <c r="DE669" s="136">
        <v>1</v>
      </c>
      <c r="DF669" s="136">
        <v>1</v>
      </c>
      <c r="DG669" s="215" t="s">
        <v>269</v>
      </c>
      <c r="DH669" s="136">
        <v>1</v>
      </c>
      <c r="DI669" s="136">
        <v>1</v>
      </c>
      <c r="DJ669" s="215" t="s">
        <v>269</v>
      </c>
      <c r="EE669" s="136" t="b">
        <v>1</v>
      </c>
      <c r="EF669" s="136" t="b">
        <v>1</v>
      </c>
      <c r="EG669" s="136" t="b">
        <v>1</v>
      </c>
      <c r="EH669" s="136" t="b">
        <v>1</v>
      </c>
      <c r="EL669" s="215" t="s">
        <v>269</v>
      </c>
    </row>
    <row r="670" spans="1:142" ht="60" customHeight="1" x14ac:dyDescent="0.55000000000000004">
      <c r="A670" s="83" t="s">
        <v>130</v>
      </c>
      <c r="B670" s="83" t="s">
        <v>98</v>
      </c>
      <c r="C670">
        <v>481165</v>
      </c>
      <c r="D670" t="s">
        <v>1306</v>
      </c>
      <c r="E670" t="s">
        <v>1306</v>
      </c>
      <c r="F670" s="83" t="s">
        <v>108</v>
      </c>
      <c r="G670" s="213">
        <v>36603</v>
      </c>
      <c r="H670" s="83" t="s">
        <v>102</v>
      </c>
      <c r="I670" s="213">
        <v>43239</v>
      </c>
      <c r="J670" s="83" t="s">
        <v>228</v>
      </c>
      <c r="K670" s="214">
        <v>275290524580</v>
      </c>
      <c r="L670" s="83" t="s">
        <v>135</v>
      </c>
      <c r="M670" s="213">
        <v>43749</v>
      </c>
      <c r="N670">
        <v>132030</v>
      </c>
      <c r="O670" s="145" t="s">
        <v>567</v>
      </c>
      <c r="P670" s="145" t="s">
        <v>99</v>
      </c>
      <c r="Q670" s="145" t="s">
        <v>100</v>
      </c>
      <c r="R670" s="145" t="s">
        <v>567</v>
      </c>
      <c r="V670">
        <v>916</v>
      </c>
      <c r="W670" s="83" t="s">
        <v>101</v>
      </c>
      <c r="X670" s="83" t="s">
        <v>103</v>
      </c>
      <c r="Y670" t="s">
        <v>2632</v>
      </c>
      <c r="Z670" s="83" t="s">
        <v>102</v>
      </c>
      <c r="AA670" s="83" t="s">
        <v>102</v>
      </c>
      <c r="AB670" t="s">
        <v>3614</v>
      </c>
      <c r="AC670" s="83" t="s">
        <v>3993</v>
      </c>
      <c r="AD670" s="83" t="s">
        <v>144</v>
      </c>
      <c r="AE670" s="83" t="s">
        <v>105</v>
      </c>
      <c r="AF670" t="s">
        <v>2632</v>
      </c>
      <c r="AG670" s="83" t="s">
        <v>102</v>
      </c>
      <c r="AH670" s="83" t="s">
        <v>102</v>
      </c>
      <c r="AI670" t="s">
        <v>3614</v>
      </c>
      <c r="AJ670" s="83" t="s">
        <v>3993</v>
      </c>
      <c r="AK670" s="83" t="s">
        <v>144</v>
      </c>
      <c r="AL670" s="83" t="s">
        <v>105</v>
      </c>
      <c r="AM670" s="87" t="s">
        <v>106</v>
      </c>
      <c r="AN670" t="s">
        <v>2632</v>
      </c>
      <c r="AO670" t="s">
        <v>3614</v>
      </c>
      <c r="AP670" s="83" t="s">
        <v>3993</v>
      </c>
      <c r="AQ670" s="83" t="s">
        <v>144</v>
      </c>
      <c r="AR670" s="87" t="s">
        <v>106</v>
      </c>
      <c r="AT670" s="83" t="s">
        <v>107</v>
      </c>
      <c r="AU670" s="146" t="s">
        <v>107</v>
      </c>
      <c r="AV670" s="146" t="s">
        <v>107</v>
      </c>
      <c r="AX670" s="110" t="s">
        <v>107</v>
      </c>
      <c r="AY670" s="111"/>
      <c r="AZ670" s="112">
        <f t="shared" ca="1" si="44"/>
        <v>9553</v>
      </c>
      <c r="BA670" s="136">
        <f t="shared" ca="1" si="45"/>
        <v>35</v>
      </c>
      <c r="BB670" s="114" t="s">
        <v>134</v>
      </c>
      <c r="BC670" s="114" t="s">
        <v>108</v>
      </c>
      <c r="BD670" s="114"/>
      <c r="BE670" s="115" t="s">
        <v>102</v>
      </c>
      <c r="BF670" s="115" t="s">
        <v>102</v>
      </c>
      <c r="BG670" s="115" t="s">
        <v>102</v>
      </c>
      <c r="BH670" s="115" t="s">
        <v>102</v>
      </c>
      <c r="BI670" s="116"/>
      <c r="BJ670" s="117" t="s">
        <v>109</v>
      </c>
      <c r="BK670" s="117" t="s">
        <v>109</v>
      </c>
      <c r="BL670" s="83">
        <f t="shared" ca="1" si="46"/>
        <v>32</v>
      </c>
      <c r="BM670" s="83" t="s">
        <v>108</v>
      </c>
      <c r="BN670" s="83">
        <v>0</v>
      </c>
      <c r="BO670" s="83" t="s">
        <v>108</v>
      </c>
      <c r="BP670" s="83">
        <v>-1153115</v>
      </c>
      <c r="BQ670" s="83" t="s">
        <v>198</v>
      </c>
      <c r="BR670" s="83" t="s">
        <v>164</v>
      </c>
      <c r="BS670" s="83" t="s">
        <v>499</v>
      </c>
      <c r="BT670" s="83">
        <v>-1153115</v>
      </c>
      <c r="BU670" s="83" t="s">
        <v>198</v>
      </c>
      <c r="BV670" s="83" t="s">
        <v>164</v>
      </c>
      <c r="BW670" s="83" t="s">
        <v>499</v>
      </c>
      <c r="BY670" s="136">
        <v>0</v>
      </c>
      <c r="BZ670" s="136">
        <v>0</v>
      </c>
      <c r="CA670" s="136">
        <v>0</v>
      </c>
      <c r="CB670" s="136">
        <v>0</v>
      </c>
      <c r="CD670" s="136">
        <v>0</v>
      </c>
      <c r="CE670" s="136">
        <v>0</v>
      </c>
      <c r="CF670" s="136">
        <v>0</v>
      </c>
      <c r="CG670" s="136">
        <v>0</v>
      </c>
      <c r="CH670" s="136">
        <v>0</v>
      </c>
      <c r="CI670" s="136">
        <v>0</v>
      </c>
      <c r="CJ670" s="136">
        <v>0</v>
      </c>
      <c r="CK670" s="138">
        <v>0</v>
      </c>
      <c r="CL670" s="138">
        <v>0</v>
      </c>
      <c r="CM670" s="136">
        <v>0</v>
      </c>
      <c r="CN670" s="136">
        <v>0</v>
      </c>
      <c r="CO670" s="85">
        <v>43843</v>
      </c>
      <c r="CP670" s="83" t="s">
        <v>4716</v>
      </c>
      <c r="CQ670" s="83" t="s">
        <v>102</v>
      </c>
      <c r="CR670" s="83" t="s">
        <v>482</v>
      </c>
      <c r="CS670" s="83">
        <v>665</v>
      </c>
      <c r="CT670" s="83" t="s">
        <v>483</v>
      </c>
      <c r="CU670" s="83">
        <v>1</v>
      </c>
      <c r="CV670" s="83">
        <v>0</v>
      </c>
      <c r="CW670" s="83">
        <v>0</v>
      </c>
      <c r="CX670" s="83" t="s">
        <v>109</v>
      </c>
      <c r="CY670" s="83" t="s">
        <v>583</v>
      </c>
      <c r="CZ670" s="83">
        <v>0</v>
      </c>
      <c r="DA670" s="83">
        <v>0</v>
      </c>
      <c r="DB670" s="83">
        <f t="shared" si="43"/>
        <v>0</v>
      </c>
      <c r="DC670" s="83" t="s">
        <v>497</v>
      </c>
      <c r="DE670" s="136">
        <v>1</v>
      </c>
      <c r="DF670" s="136">
        <v>1</v>
      </c>
      <c r="DG670" s="215" t="s">
        <v>269</v>
      </c>
      <c r="DH670" s="136">
        <v>1</v>
      </c>
      <c r="DI670" s="136">
        <v>1</v>
      </c>
      <c r="DJ670" s="215" t="s">
        <v>269</v>
      </c>
      <c r="EE670" s="136" t="b">
        <v>1</v>
      </c>
      <c r="EF670" s="136" t="b">
        <v>1</v>
      </c>
      <c r="EG670" s="136" t="b">
        <v>1</v>
      </c>
      <c r="EH670" s="136" t="b">
        <v>1</v>
      </c>
      <c r="EL670" s="215" t="s">
        <v>269</v>
      </c>
    </row>
    <row r="671" spans="1:142" ht="60" customHeight="1" x14ac:dyDescent="0.55000000000000004">
      <c r="A671" s="83" t="s">
        <v>130</v>
      </c>
      <c r="B671" s="83" t="s">
        <v>98</v>
      </c>
      <c r="C671">
        <v>108268</v>
      </c>
      <c r="D671" t="s">
        <v>1307</v>
      </c>
      <c r="E671" t="s">
        <v>1307</v>
      </c>
      <c r="F671" s="83" t="s">
        <v>108</v>
      </c>
      <c r="G671" s="213">
        <v>40921</v>
      </c>
      <c r="H671" s="83" t="s">
        <v>102</v>
      </c>
      <c r="I671" s="213">
        <v>43158</v>
      </c>
      <c r="J671" s="83" t="s">
        <v>228</v>
      </c>
      <c r="K671" s="214">
        <v>369974806653</v>
      </c>
      <c r="L671" s="83" t="s">
        <v>97</v>
      </c>
      <c r="M671" s="213">
        <v>43735</v>
      </c>
      <c r="N671">
        <v>693586</v>
      </c>
      <c r="O671" s="145" t="s">
        <v>567</v>
      </c>
      <c r="P671" s="145" t="s">
        <v>99</v>
      </c>
      <c r="Q671" s="145" t="s">
        <v>100</v>
      </c>
      <c r="R671" s="145" t="s">
        <v>567</v>
      </c>
      <c r="V671">
        <v>8567</v>
      </c>
      <c r="W671" s="83" t="s">
        <v>1856</v>
      </c>
      <c r="X671" s="83" t="s">
        <v>103</v>
      </c>
      <c r="Y671" t="s">
        <v>2633</v>
      </c>
      <c r="Z671" s="83" t="s">
        <v>102</v>
      </c>
      <c r="AA671" s="83" t="s">
        <v>102</v>
      </c>
      <c r="AB671" t="s">
        <v>3256</v>
      </c>
      <c r="AC671" s="83" t="s">
        <v>3994</v>
      </c>
      <c r="AD671" s="83" t="s">
        <v>111</v>
      </c>
      <c r="AE671" s="83" t="s">
        <v>105</v>
      </c>
      <c r="AF671" t="s">
        <v>2633</v>
      </c>
      <c r="AG671" s="83" t="s">
        <v>102</v>
      </c>
      <c r="AH671" s="83" t="s">
        <v>102</v>
      </c>
      <c r="AI671" t="s">
        <v>3256</v>
      </c>
      <c r="AJ671" s="83" t="s">
        <v>3994</v>
      </c>
      <c r="AK671" s="83" t="s">
        <v>111</v>
      </c>
      <c r="AL671" s="83" t="s">
        <v>105</v>
      </c>
      <c r="AM671" s="87" t="s">
        <v>106</v>
      </c>
      <c r="AN671" t="s">
        <v>2633</v>
      </c>
      <c r="AO671" t="s">
        <v>3256</v>
      </c>
      <c r="AP671" s="83" t="s">
        <v>3994</v>
      </c>
      <c r="AQ671" s="83" t="s">
        <v>144</v>
      </c>
      <c r="AR671" s="87" t="s">
        <v>106</v>
      </c>
      <c r="AT671" s="83" t="s">
        <v>107</v>
      </c>
      <c r="AU671" s="146" t="s">
        <v>107</v>
      </c>
      <c r="AV671" s="146" t="s">
        <v>107</v>
      </c>
      <c r="AX671" s="110" t="s">
        <v>107</v>
      </c>
      <c r="AY671" s="111"/>
      <c r="AZ671" s="112">
        <f t="shared" ca="1" si="44"/>
        <v>9155</v>
      </c>
      <c r="BA671" s="136">
        <f t="shared" ca="1" si="45"/>
        <v>34</v>
      </c>
      <c r="BB671" s="114" t="s">
        <v>136</v>
      </c>
      <c r="BC671" s="114" t="s">
        <v>108</v>
      </c>
      <c r="BD671" s="114"/>
      <c r="BE671" s="115" t="s">
        <v>102</v>
      </c>
      <c r="BF671" s="115" t="s">
        <v>102</v>
      </c>
      <c r="BG671" s="115" t="s">
        <v>102</v>
      </c>
      <c r="BH671" s="115" t="s">
        <v>102</v>
      </c>
      <c r="BI671" s="116"/>
      <c r="BJ671" s="117" t="s">
        <v>109</v>
      </c>
      <c r="BK671" s="117" t="s">
        <v>109</v>
      </c>
      <c r="BL671" s="83">
        <f t="shared" ca="1" si="46"/>
        <v>75</v>
      </c>
      <c r="BM671" s="83" t="s">
        <v>270</v>
      </c>
      <c r="BN671" s="83">
        <v>0</v>
      </c>
      <c r="BO671" s="83" t="s">
        <v>108</v>
      </c>
      <c r="BP671" s="83">
        <v>-1154850</v>
      </c>
      <c r="BQ671" s="83" t="s">
        <v>381</v>
      </c>
      <c r="BR671" s="83" t="s">
        <v>157</v>
      </c>
      <c r="BS671" s="83" t="s">
        <v>502</v>
      </c>
      <c r="BT671" s="83">
        <v>-1154850</v>
      </c>
      <c r="BU671" s="83" t="s">
        <v>381</v>
      </c>
      <c r="BV671" s="83" t="s">
        <v>157</v>
      </c>
      <c r="BW671" s="83" t="s">
        <v>502</v>
      </c>
      <c r="BY671" s="136">
        <v>0</v>
      </c>
      <c r="BZ671" s="136">
        <v>0</v>
      </c>
      <c r="CA671" s="136">
        <v>0</v>
      </c>
      <c r="CB671" s="136">
        <v>0</v>
      </c>
      <c r="CD671" s="136">
        <v>0</v>
      </c>
      <c r="CE671" s="136">
        <v>0</v>
      </c>
      <c r="CF671" s="136">
        <v>0</v>
      </c>
      <c r="CG671" s="136">
        <v>0</v>
      </c>
      <c r="CH671" s="136">
        <v>0</v>
      </c>
      <c r="CI671" s="136">
        <v>0</v>
      </c>
      <c r="CJ671" s="136">
        <v>0</v>
      </c>
      <c r="CK671" s="138">
        <v>0</v>
      </c>
      <c r="CL671" s="138">
        <v>0</v>
      </c>
      <c r="CM671" s="136">
        <v>0</v>
      </c>
      <c r="CN671" s="136">
        <v>0</v>
      </c>
      <c r="CO671" s="85">
        <v>43844</v>
      </c>
      <c r="CP671" s="83" t="s">
        <v>4717</v>
      </c>
      <c r="CQ671" s="83" t="s">
        <v>102</v>
      </c>
      <c r="CR671" s="83" t="s">
        <v>482</v>
      </c>
      <c r="CS671" s="83">
        <v>666</v>
      </c>
      <c r="CT671" s="83" t="s">
        <v>483</v>
      </c>
      <c r="CU671" s="83">
        <v>1</v>
      </c>
      <c r="CV671" s="83">
        <v>0</v>
      </c>
      <c r="CW671" s="83">
        <v>0</v>
      </c>
      <c r="CX671" s="83" t="s">
        <v>109</v>
      </c>
      <c r="CY671" s="83" t="s">
        <v>583</v>
      </c>
      <c r="CZ671" s="83">
        <v>0</v>
      </c>
      <c r="DA671" s="83">
        <v>0</v>
      </c>
      <c r="DB671" s="83">
        <f t="shared" si="43"/>
        <v>0</v>
      </c>
      <c r="DC671" s="83" t="s">
        <v>497</v>
      </c>
      <c r="DE671" s="136">
        <v>1</v>
      </c>
      <c r="DF671" s="136">
        <v>1</v>
      </c>
      <c r="DG671" s="215" t="s">
        <v>269</v>
      </c>
      <c r="DH671" s="136">
        <v>1</v>
      </c>
      <c r="DI671" s="136">
        <v>1</v>
      </c>
      <c r="DJ671" s="215" t="s">
        <v>269</v>
      </c>
      <c r="EE671" s="136" t="b">
        <v>1</v>
      </c>
      <c r="EF671" s="136" t="b">
        <v>1</v>
      </c>
      <c r="EG671" s="136" t="b">
        <v>1</v>
      </c>
      <c r="EH671" s="136" t="b">
        <v>1</v>
      </c>
      <c r="EL671" s="215" t="s">
        <v>269</v>
      </c>
    </row>
    <row r="672" spans="1:142" ht="60" customHeight="1" x14ac:dyDescent="0.55000000000000004">
      <c r="A672" s="83" t="s">
        <v>130</v>
      </c>
      <c r="B672" s="83" t="s">
        <v>98</v>
      </c>
      <c r="C672">
        <v>119642</v>
      </c>
      <c r="D672" t="s">
        <v>1308</v>
      </c>
      <c r="E672" t="s">
        <v>1308</v>
      </c>
      <c r="F672" s="83" t="s">
        <v>108</v>
      </c>
      <c r="G672" s="213">
        <v>35302</v>
      </c>
      <c r="H672" s="83" t="s">
        <v>102</v>
      </c>
      <c r="I672" s="213">
        <v>43106</v>
      </c>
      <c r="J672" s="83" t="s">
        <v>228</v>
      </c>
      <c r="K672" s="214">
        <v>605102987393</v>
      </c>
      <c r="L672" s="83" t="s">
        <v>135</v>
      </c>
      <c r="M672" s="213">
        <v>43745</v>
      </c>
      <c r="N672">
        <v>284457</v>
      </c>
      <c r="O672" s="145" t="s">
        <v>567</v>
      </c>
      <c r="P672" s="145" t="s">
        <v>99</v>
      </c>
      <c r="Q672" s="145" t="s">
        <v>100</v>
      </c>
      <c r="R672" s="145" t="s">
        <v>567</v>
      </c>
      <c r="V672">
        <v>4383</v>
      </c>
      <c r="W672" s="83" t="s">
        <v>101</v>
      </c>
      <c r="X672" s="83" t="s">
        <v>103</v>
      </c>
      <c r="Y672" t="s">
        <v>2634</v>
      </c>
      <c r="Z672" s="83" t="s">
        <v>102</v>
      </c>
      <c r="AA672" s="83" t="s">
        <v>102</v>
      </c>
      <c r="AB672" t="s">
        <v>3615</v>
      </c>
      <c r="AC672" s="83" t="s">
        <v>3995</v>
      </c>
      <c r="AD672" s="83" t="s">
        <v>144</v>
      </c>
      <c r="AE672" s="83" t="s">
        <v>105</v>
      </c>
      <c r="AF672" t="s">
        <v>2634</v>
      </c>
      <c r="AG672" s="83" t="s">
        <v>102</v>
      </c>
      <c r="AH672" s="83" t="s">
        <v>102</v>
      </c>
      <c r="AI672" t="s">
        <v>3615</v>
      </c>
      <c r="AJ672" s="83" t="s">
        <v>3995</v>
      </c>
      <c r="AK672" s="83" t="s">
        <v>144</v>
      </c>
      <c r="AL672" s="83" t="s">
        <v>105</v>
      </c>
      <c r="AM672" s="87" t="s">
        <v>106</v>
      </c>
      <c r="AN672" t="s">
        <v>2634</v>
      </c>
      <c r="AO672" t="s">
        <v>3615</v>
      </c>
      <c r="AP672" s="83" t="s">
        <v>3995</v>
      </c>
      <c r="AQ672" s="83" t="s">
        <v>111</v>
      </c>
      <c r="AR672" s="87" t="s">
        <v>106</v>
      </c>
      <c r="AT672" s="83" t="s">
        <v>107</v>
      </c>
      <c r="AU672" s="146" t="s">
        <v>107</v>
      </c>
      <c r="AV672" s="146" t="s">
        <v>107</v>
      </c>
      <c r="AX672" s="110" t="s">
        <v>107</v>
      </c>
      <c r="AY672" s="111"/>
      <c r="AZ672" s="112">
        <f t="shared" ca="1" si="44"/>
        <v>2154</v>
      </c>
      <c r="BA672" s="136">
        <f t="shared" ca="1" si="45"/>
        <v>81</v>
      </c>
      <c r="BB672" s="114" t="s">
        <v>134</v>
      </c>
      <c r="BC672" s="114" t="s">
        <v>108</v>
      </c>
      <c r="BD672" s="114"/>
      <c r="BE672" s="115" t="s">
        <v>102</v>
      </c>
      <c r="BF672" s="115" t="s">
        <v>102</v>
      </c>
      <c r="BG672" s="115" t="s">
        <v>102</v>
      </c>
      <c r="BH672" s="115" t="s">
        <v>102</v>
      </c>
      <c r="BI672" s="116"/>
      <c r="BJ672" s="117" t="s">
        <v>109</v>
      </c>
      <c r="BK672" s="117" t="s">
        <v>109</v>
      </c>
      <c r="BL672" s="83">
        <f t="shared" ca="1" si="46"/>
        <v>82</v>
      </c>
      <c r="BM672" s="83" t="s">
        <v>108</v>
      </c>
      <c r="BN672" s="83">
        <v>0</v>
      </c>
      <c r="BO672" s="83" t="s">
        <v>108</v>
      </c>
      <c r="BP672" s="83">
        <v>-1156585</v>
      </c>
      <c r="BQ672" s="83" t="s">
        <v>312</v>
      </c>
      <c r="BR672" s="83" t="s">
        <v>153</v>
      </c>
      <c r="BS672" s="83" t="s">
        <v>499</v>
      </c>
      <c r="BT672" s="83">
        <v>-1156585</v>
      </c>
      <c r="BU672" s="83" t="s">
        <v>312</v>
      </c>
      <c r="BV672" s="83" t="s">
        <v>153</v>
      </c>
      <c r="BW672" s="83" t="s">
        <v>499</v>
      </c>
      <c r="BY672" s="136">
        <v>0</v>
      </c>
      <c r="BZ672" s="136">
        <v>0</v>
      </c>
      <c r="CA672" s="136">
        <v>0</v>
      </c>
      <c r="CB672" s="136">
        <v>0</v>
      </c>
      <c r="CD672" s="136">
        <v>0</v>
      </c>
      <c r="CE672" s="136">
        <v>0</v>
      </c>
      <c r="CF672" s="136">
        <v>0</v>
      </c>
      <c r="CG672" s="136">
        <v>0</v>
      </c>
      <c r="CH672" s="136">
        <v>0</v>
      </c>
      <c r="CI672" s="136">
        <v>0</v>
      </c>
      <c r="CJ672" s="136">
        <v>0</v>
      </c>
      <c r="CK672" s="138">
        <v>0</v>
      </c>
      <c r="CL672" s="138">
        <v>0</v>
      </c>
      <c r="CM672" s="136">
        <v>0</v>
      </c>
      <c r="CN672" s="136">
        <v>0</v>
      </c>
      <c r="CO672" s="85">
        <v>43845</v>
      </c>
      <c r="CP672" s="83" t="s">
        <v>4718</v>
      </c>
      <c r="CQ672" s="83" t="s">
        <v>102</v>
      </c>
      <c r="CR672" s="83" t="s">
        <v>482</v>
      </c>
      <c r="CS672" s="83">
        <v>667</v>
      </c>
      <c r="CT672" s="83" t="s">
        <v>483</v>
      </c>
      <c r="CU672" s="83">
        <v>1</v>
      </c>
      <c r="CV672" s="83">
        <v>0</v>
      </c>
      <c r="CW672" s="83">
        <v>0</v>
      </c>
      <c r="CX672" s="83" t="s">
        <v>109</v>
      </c>
      <c r="CY672" s="83" t="s">
        <v>583</v>
      </c>
      <c r="CZ672" s="83">
        <v>0</v>
      </c>
      <c r="DA672" s="83">
        <v>0</v>
      </c>
      <c r="DB672" s="83">
        <f t="shared" si="43"/>
        <v>0</v>
      </c>
      <c r="DC672" s="83" t="s">
        <v>497</v>
      </c>
      <c r="DE672" s="136">
        <v>1</v>
      </c>
      <c r="DF672" s="136">
        <v>1</v>
      </c>
      <c r="DG672" s="215" t="s">
        <v>269</v>
      </c>
      <c r="DH672" s="136">
        <v>1</v>
      </c>
      <c r="DI672" s="136">
        <v>1</v>
      </c>
      <c r="DJ672" s="215" t="s">
        <v>269</v>
      </c>
      <c r="EE672" s="136" t="b">
        <v>1</v>
      </c>
      <c r="EF672" s="136" t="b">
        <v>1</v>
      </c>
      <c r="EG672" s="136" t="b">
        <v>1</v>
      </c>
      <c r="EH672" s="136" t="b">
        <v>1</v>
      </c>
      <c r="EL672" s="215" t="s">
        <v>269</v>
      </c>
    </row>
    <row r="673" spans="1:142" ht="60" customHeight="1" x14ac:dyDescent="0.55000000000000004">
      <c r="A673" s="83" t="s">
        <v>130</v>
      </c>
      <c r="B673" s="83" t="s">
        <v>98</v>
      </c>
      <c r="C673">
        <v>586762</v>
      </c>
      <c r="D673" t="s">
        <v>1309</v>
      </c>
      <c r="E673" t="s">
        <v>1309</v>
      </c>
      <c r="F673" s="83" t="s">
        <v>108</v>
      </c>
      <c r="G673" s="213">
        <v>42040</v>
      </c>
      <c r="H673" s="83" t="s">
        <v>102</v>
      </c>
      <c r="I673" s="213">
        <v>43239</v>
      </c>
      <c r="J673" s="83" t="s">
        <v>228</v>
      </c>
      <c r="K673" s="214">
        <v>283631195589</v>
      </c>
      <c r="L673" s="83" t="s">
        <v>97</v>
      </c>
      <c r="M673" s="213">
        <v>43540</v>
      </c>
      <c r="N673">
        <v>234270</v>
      </c>
      <c r="O673" s="145" t="s">
        <v>567</v>
      </c>
      <c r="P673" s="145" t="s">
        <v>99</v>
      </c>
      <c r="Q673" s="145" t="s">
        <v>100</v>
      </c>
      <c r="R673" s="145" t="s">
        <v>567</v>
      </c>
      <c r="V673">
        <v>7024</v>
      </c>
      <c r="W673" s="83" t="s">
        <v>101</v>
      </c>
      <c r="X673" s="83" t="s">
        <v>103</v>
      </c>
      <c r="Y673" t="s">
        <v>2635</v>
      </c>
      <c r="Z673" s="83" t="s">
        <v>102</v>
      </c>
      <c r="AA673" s="83" t="s">
        <v>102</v>
      </c>
      <c r="AB673" t="s">
        <v>3616</v>
      </c>
      <c r="AC673" s="83" t="s">
        <v>3996</v>
      </c>
      <c r="AD673" s="83" t="s">
        <v>144</v>
      </c>
      <c r="AE673" s="83" t="s">
        <v>105</v>
      </c>
      <c r="AF673" t="s">
        <v>2635</v>
      </c>
      <c r="AG673" s="83" t="s">
        <v>102</v>
      </c>
      <c r="AH673" s="83" t="s">
        <v>102</v>
      </c>
      <c r="AI673" t="s">
        <v>3616</v>
      </c>
      <c r="AJ673" s="83" t="s">
        <v>3996</v>
      </c>
      <c r="AK673" s="83" t="s">
        <v>144</v>
      </c>
      <c r="AL673" s="83" t="s">
        <v>105</v>
      </c>
      <c r="AM673" s="87" t="s">
        <v>106</v>
      </c>
      <c r="AN673" t="s">
        <v>2635</v>
      </c>
      <c r="AO673" t="s">
        <v>3616</v>
      </c>
      <c r="AP673" s="83" t="s">
        <v>3996</v>
      </c>
      <c r="AQ673" s="83" t="s">
        <v>144</v>
      </c>
      <c r="AR673" s="87" t="s">
        <v>106</v>
      </c>
      <c r="AT673" s="83" t="s">
        <v>107</v>
      </c>
      <c r="AU673" s="146" t="s">
        <v>107</v>
      </c>
      <c r="AV673" s="146" t="s">
        <v>107</v>
      </c>
      <c r="AX673" s="110" t="s">
        <v>107</v>
      </c>
      <c r="AY673" s="111"/>
      <c r="AZ673" s="112">
        <f t="shared" ca="1" si="44"/>
        <v>7405</v>
      </c>
      <c r="BA673" s="136">
        <f t="shared" ca="1" si="45"/>
        <v>24</v>
      </c>
      <c r="BB673" s="114" t="s">
        <v>134</v>
      </c>
      <c r="BC673" s="114" t="s">
        <v>108</v>
      </c>
      <c r="BD673" s="114"/>
      <c r="BE673" s="115" t="s">
        <v>102</v>
      </c>
      <c r="BF673" s="115" t="s">
        <v>102</v>
      </c>
      <c r="BG673" s="115" t="s">
        <v>102</v>
      </c>
      <c r="BH673" s="115" t="s">
        <v>102</v>
      </c>
      <c r="BI673" s="116"/>
      <c r="BJ673" s="117" t="s">
        <v>109</v>
      </c>
      <c r="BK673" s="117" t="s">
        <v>109</v>
      </c>
      <c r="BL673" s="83">
        <f t="shared" ca="1" si="46"/>
        <v>7</v>
      </c>
      <c r="BM673" s="83" t="s">
        <v>108</v>
      </c>
      <c r="BN673" s="83">
        <v>0</v>
      </c>
      <c r="BO673" s="83" t="s">
        <v>108</v>
      </c>
      <c r="BP673" s="83">
        <v>-1158320</v>
      </c>
      <c r="BQ673" s="83" t="s">
        <v>198</v>
      </c>
      <c r="BR673" s="83" t="s">
        <v>164</v>
      </c>
      <c r="BS673" s="83" t="s">
        <v>499</v>
      </c>
      <c r="BT673" s="83">
        <v>-1158320</v>
      </c>
      <c r="BU673" s="83" t="s">
        <v>198</v>
      </c>
      <c r="BV673" s="83" t="s">
        <v>164</v>
      </c>
      <c r="BW673" s="83" t="s">
        <v>499</v>
      </c>
      <c r="BY673" s="136">
        <v>0</v>
      </c>
      <c r="BZ673" s="136">
        <v>0</v>
      </c>
      <c r="CA673" s="136">
        <v>0</v>
      </c>
      <c r="CB673" s="136">
        <v>0</v>
      </c>
      <c r="CD673" s="136">
        <v>0</v>
      </c>
      <c r="CE673" s="136">
        <v>0</v>
      </c>
      <c r="CF673" s="136">
        <v>0</v>
      </c>
      <c r="CG673" s="136">
        <v>0</v>
      </c>
      <c r="CH673" s="136">
        <v>0</v>
      </c>
      <c r="CI673" s="136">
        <v>0</v>
      </c>
      <c r="CJ673" s="136">
        <v>0</v>
      </c>
      <c r="CK673" s="138">
        <v>0</v>
      </c>
      <c r="CL673" s="138">
        <v>0</v>
      </c>
      <c r="CM673" s="136">
        <v>0</v>
      </c>
      <c r="CN673" s="136">
        <v>0</v>
      </c>
      <c r="CO673" s="85">
        <v>43846</v>
      </c>
      <c r="CP673" s="83" t="s">
        <v>4719</v>
      </c>
      <c r="CQ673" s="83" t="s">
        <v>102</v>
      </c>
      <c r="CR673" s="83" t="s">
        <v>482</v>
      </c>
      <c r="CS673" s="83">
        <v>668</v>
      </c>
      <c r="CT673" s="83" t="s">
        <v>483</v>
      </c>
      <c r="CU673" s="83">
        <v>1</v>
      </c>
      <c r="CV673" s="83">
        <v>0</v>
      </c>
      <c r="CW673" s="83">
        <v>0</v>
      </c>
      <c r="CX673" s="83" t="s">
        <v>109</v>
      </c>
      <c r="CY673" s="83" t="s">
        <v>583</v>
      </c>
      <c r="CZ673" s="83">
        <v>0</v>
      </c>
      <c r="DA673" s="83">
        <v>0</v>
      </c>
      <c r="DB673" s="83">
        <f t="shared" si="43"/>
        <v>0</v>
      </c>
      <c r="DC673" s="83" t="s">
        <v>497</v>
      </c>
      <c r="DE673" s="136">
        <v>1</v>
      </c>
      <c r="DF673" s="136">
        <v>1</v>
      </c>
      <c r="DG673" s="215" t="s">
        <v>269</v>
      </c>
      <c r="DH673" s="136">
        <v>1</v>
      </c>
      <c r="DI673" s="136">
        <v>1</v>
      </c>
      <c r="DJ673" s="215" t="s">
        <v>269</v>
      </c>
      <c r="EE673" s="136" t="b">
        <v>1</v>
      </c>
      <c r="EF673" s="136" t="b">
        <v>1</v>
      </c>
      <c r="EG673" s="136" t="b">
        <v>1</v>
      </c>
      <c r="EH673" s="136" t="b">
        <v>1</v>
      </c>
      <c r="EL673" s="215" t="s">
        <v>269</v>
      </c>
    </row>
    <row r="674" spans="1:142" ht="60" customHeight="1" x14ac:dyDescent="0.55000000000000004">
      <c r="A674" s="83" t="s">
        <v>130</v>
      </c>
      <c r="B674" s="83" t="s">
        <v>98</v>
      </c>
      <c r="C674">
        <v>480635</v>
      </c>
      <c r="D674" t="s">
        <v>1310</v>
      </c>
      <c r="E674" t="s">
        <v>1310</v>
      </c>
      <c r="F674" s="83" t="s">
        <v>108</v>
      </c>
      <c r="G674" s="213">
        <v>42676</v>
      </c>
      <c r="H674" s="83" t="s">
        <v>102</v>
      </c>
      <c r="I674" s="213">
        <v>43262</v>
      </c>
      <c r="J674" s="83" t="s">
        <v>228</v>
      </c>
      <c r="K674" s="214">
        <v>124239180910</v>
      </c>
      <c r="L674" s="83" t="s">
        <v>126</v>
      </c>
      <c r="M674" s="213">
        <v>43716</v>
      </c>
      <c r="N674">
        <v>551616</v>
      </c>
      <c r="O674" s="145" t="s">
        <v>567</v>
      </c>
      <c r="P674" s="145" t="s">
        <v>99</v>
      </c>
      <c r="Q674" s="145" t="s">
        <v>100</v>
      </c>
      <c r="R674" s="145" t="s">
        <v>567</v>
      </c>
      <c r="V674">
        <v>1080</v>
      </c>
      <c r="W674" s="83" t="s">
        <v>1857</v>
      </c>
      <c r="X674" s="83" t="s">
        <v>103</v>
      </c>
      <c r="Y674" t="s">
        <v>2636</v>
      </c>
      <c r="Z674" s="83" t="s">
        <v>102</v>
      </c>
      <c r="AA674" s="83" t="s">
        <v>102</v>
      </c>
      <c r="AB674" t="s">
        <v>3617</v>
      </c>
      <c r="AC674" s="83" t="s">
        <v>3997</v>
      </c>
      <c r="AD674" s="83" t="s">
        <v>111</v>
      </c>
      <c r="AE674" s="83" t="s">
        <v>105</v>
      </c>
      <c r="AF674" t="s">
        <v>2636</v>
      </c>
      <c r="AG674" s="83" t="s">
        <v>102</v>
      </c>
      <c r="AH674" s="83" t="s">
        <v>102</v>
      </c>
      <c r="AI674" t="s">
        <v>3617</v>
      </c>
      <c r="AJ674" s="83" t="s">
        <v>3997</v>
      </c>
      <c r="AK674" s="83" t="s">
        <v>111</v>
      </c>
      <c r="AL674" s="83" t="s">
        <v>105</v>
      </c>
      <c r="AM674" s="87" t="s">
        <v>106</v>
      </c>
      <c r="AN674" t="s">
        <v>2636</v>
      </c>
      <c r="AO674" t="s">
        <v>3617</v>
      </c>
      <c r="AP674" s="83" t="s">
        <v>3997</v>
      </c>
      <c r="AQ674" s="83" t="s">
        <v>144</v>
      </c>
      <c r="AR674" s="87" t="s">
        <v>106</v>
      </c>
      <c r="AT674" s="83" t="s">
        <v>107</v>
      </c>
      <c r="AU674" s="146" t="s">
        <v>107</v>
      </c>
      <c r="AV674" s="146" t="s">
        <v>107</v>
      </c>
      <c r="AX674" s="110" t="s">
        <v>107</v>
      </c>
      <c r="AY674" s="111"/>
      <c r="AZ674" s="112">
        <f t="shared" ca="1" si="44"/>
        <v>7837</v>
      </c>
      <c r="BA674" s="136">
        <f t="shared" ca="1" si="45"/>
        <v>77</v>
      </c>
      <c r="BB674" s="114" t="s">
        <v>136</v>
      </c>
      <c r="BC674" s="114" t="s">
        <v>108</v>
      </c>
      <c r="BD674" s="114"/>
      <c r="BE674" s="115" t="s">
        <v>102</v>
      </c>
      <c r="BF674" s="115" t="s">
        <v>102</v>
      </c>
      <c r="BG674" s="115" t="s">
        <v>102</v>
      </c>
      <c r="BH674" s="115" t="s">
        <v>102</v>
      </c>
      <c r="BI674" s="116"/>
      <c r="BJ674" s="117" t="s">
        <v>109</v>
      </c>
      <c r="BK674" s="117" t="s">
        <v>109</v>
      </c>
      <c r="BL674" s="83">
        <f t="shared" ca="1" si="46"/>
        <v>2</v>
      </c>
      <c r="BM674" s="83" t="s">
        <v>270</v>
      </c>
      <c r="BN674" s="83">
        <v>0</v>
      </c>
      <c r="BO674" s="83" t="s">
        <v>108</v>
      </c>
      <c r="BP674" s="83">
        <v>-1160055</v>
      </c>
      <c r="BQ674" s="83" t="s">
        <v>381</v>
      </c>
      <c r="BR674" s="83" t="s">
        <v>157</v>
      </c>
      <c r="BS674" s="83" t="s">
        <v>502</v>
      </c>
      <c r="BT674" s="83">
        <v>-1160055</v>
      </c>
      <c r="BU674" s="83" t="s">
        <v>381</v>
      </c>
      <c r="BV674" s="83" t="s">
        <v>157</v>
      </c>
      <c r="BW674" s="83" t="s">
        <v>502</v>
      </c>
      <c r="BY674" s="136">
        <v>0</v>
      </c>
      <c r="BZ674" s="136">
        <v>0</v>
      </c>
      <c r="CA674" s="136">
        <v>0</v>
      </c>
      <c r="CB674" s="136">
        <v>0</v>
      </c>
      <c r="CD674" s="136">
        <v>0</v>
      </c>
      <c r="CE674" s="136">
        <v>0</v>
      </c>
      <c r="CF674" s="136">
        <v>0</v>
      </c>
      <c r="CG674" s="136">
        <v>0</v>
      </c>
      <c r="CH674" s="136">
        <v>0</v>
      </c>
      <c r="CI674" s="136">
        <v>0</v>
      </c>
      <c r="CJ674" s="136">
        <v>0</v>
      </c>
      <c r="CK674" s="138">
        <v>0</v>
      </c>
      <c r="CL674" s="138">
        <v>0</v>
      </c>
      <c r="CM674" s="136">
        <v>0</v>
      </c>
      <c r="CN674" s="136">
        <v>0</v>
      </c>
      <c r="CO674" s="85">
        <v>43847</v>
      </c>
      <c r="CP674" s="83" t="s">
        <v>4720</v>
      </c>
      <c r="CQ674" s="83" t="s">
        <v>102</v>
      </c>
      <c r="CR674" s="83" t="s">
        <v>482</v>
      </c>
      <c r="CS674" s="83">
        <v>669</v>
      </c>
      <c r="CT674" s="83" t="s">
        <v>483</v>
      </c>
      <c r="CU674" s="83">
        <v>1</v>
      </c>
      <c r="CV674" s="83">
        <v>0</v>
      </c>
      <c r="CW674" s="83">
        <v>0</v>
      </c>
      <c r="CX674" s="83" t="s">
        <v>109</v>
      </c>
      <c r="CY674" s="83" t="s">
        <v>583</v>
      </c>
      <c r="CZ674" s="83">
        <v>0</v>
      </c>
      <c r="DA674" s="83">
        <v>0</v>
      </c>
      <c r="DB674" s="83">
        <f t="shared" si="43"/>
        <v>0</v>
      </c>
      <c r="DC674" s="83" t="s">
        <v>497</v>
      </c>
      <c r="DE674" s="136">
        <v>1</v>
      </c>
      <c r="DF674" s="136">
        <v>1</v>
      </c>
      <c r="DG674" s="215" t="s">
        <v>269</v>
      </c>
      <c r="DH674" s="136">
        <v>1</v>
      </c>
      <c r="DI674" s="136">
        <v>1</v>
      </c>
      <c r="DJ674" s="215" t="s">
        <v>269</v>
      </c>
      <c r="EE674" s="136" t="b">
        <v>1</v>
      </c>
      <c r="EF674" s="136" t="b">
        <v>1</v>
      </c>
      <c r="EG674" s="136" t="b">
        <v>1</v>
      </c>
      <c r="EH674" s="136" t="b">
        <v>1</v>
      </c>
      <c r="EL674" s="215" t="s">
        <v>269</v>
      </c>
    </row>
    <row r="675" spans="1:142" ht="60" customHeight="1" x14ac:dyDescent="0.55000000000000004">
      <c r="A675" s="83" t="s">
        <v>130</v>
      </c>
      <c r="B675" s="83" t="s">
        <v>98</v>
      </c>
      <c r="C675">
        <v>803653</v>
      </c>
      <c r="D675" t="s">
        <v>1311</v>
      </c>
      <c r="E675" t="s">
        <v>1311</v>
      </c>
      <c r="F675" s="83" t="s">
        <v>108</v>
      </c>
      <c r="G675" s="213">
        <v>38745</v>
      </c>
      <c r="H675" s="83" t="s">
        <v>102</v>
      </c>
      <c r="I675" s="213">
        <v>43414</v>
      </c>
      <c r="J675" s="83" t="s">
        <v>228</v>
      </c>
      <c r="K675" s="214">
        <v>646312924535</v>
      </c>
      <c r="L675" s="83" t="s">
        <v>135</v>
      </c>
      <c r="M675" s="213">
        <v>43743</v>
      </c>
      <c r="N675">
        <v>924982</v>
      </c>
      <c r="O675" s="145" t="s">
        <v>567</v>
      </c>
      <c r="P675" s="145" t="s">
        <v>99</v>
      </c>
      <c r="Q675" s="145" t="s">
        <v>100</v>
      </c>
      <c r="R675" s="145" t="s">
        <v>567</v>
      </c>
      <c r="V675">
        <v>5654</v>
      </c>
      <c r="W675" s="83" t="s">
        <v>101</v>
      </c>
      <c r="X675" s="83" t="s">
        <v>103</v>
      </c>
      <c r="Y675" t="s">
        <v>2637</v>
      </c>
      <c r="Z675" s="83" t="s">
        <v>102</v>
      </c>
      <c r="AA675" s="83" t="s">
        <v>102</v>
      </c>
      <c r="AB675" t="s">
        <v>3618</v>
      </c>
      <c r="AC675" s="83" t="s">
        <v>3998</v>
      </c>
      <c r="AD675" s="83" t="s">
        <v>144</v>
      </c>
      <c r="AE675" s="83" t="s">
        <v>105</v>
      </c>
      <c r="AF675" t="s">
        <v>2637</v>
      </c>
      <c r="AG675" s="83" t="s">
        <v>102</v>
      </c>
      <c r="AH675" s="83" t="s">
        <v>102</v>
      </c>
      <c r="AI675" t="s">
        <v>3618</v>
      </c>
      <c r="AJ675" s="83" t="s">
        <v>3998</v>
      </c>
      <c r="AK675" s="83" t="s">
        <v>144</v>
      </c>
      <c r="AL675" s="83" t="s">
        <v>105</v>
      </c>
      <c r="AM675" s="87" t="s">
        <v>106</v>
      </c>
      <c r="AN675" t="s">
        <v>2637</v>
      </c>
      <c r="AO675" t="s">
        <v>3618</v>
      </c>
      <c r="AP675" s="83" t="s">
        <v>3998</v>
      </c>
      <c r="AQ675" s="83" t="s">
        <v>111</v>
      </c>
      <c r="AR675" s="87" t="s">
        <v>106</v>
      </c>
      <c r="AT675" s="83" t="s">
        <v>107</v>
      </c>
      <c r="AU675" s="146" t="s">
        <v>107</v>
      </c>
      <c r="AV675" s="146" t="s">
        <v>107</v>
      </c>
      <c r="AX675" s="110" t="s">
        <v>107</v>
      </c>
      <c r="AY675" s="111"/>
      <c r="AZ675" s="112">
        <f t="shared" ca="1" si="44"/>
        <v>4731</v>
      </c>
      <c r="BA675" s="136">
        <f t="shared" ca="1" si="45"/>
        <v>89</v>
      </c>
      <c r="BB675" s="114" t="s">
        <v>134</v>
      </c>
      <c r="BC675" s="114" t="s">
        <v>108</v>
      </c>
      <c r="BD675" s="114"/>
      <c r="BE675" s="115" t="s">
        <v>102</v>
      </c>
      <c r="BF675" s="115" t="s">
        <v>102</v>
      </c>
      <c r="BG675" s="115" t="s">
        <v>102</v>
      </c>
      <c r="BH675" s="115" t="s">
        <v>102</v>
      </c>
      <c r="BI675" s="116"/>
      <c r="BJ675" s="117" t="s">
        <v>109</v>
      </c>
      <c r="BK675" s="117" t="s">
        <v>109</v>
      </c>
      <c r="BL675" s="83">
        <f t="shared" ca="1" si="46"/>
        <v>86</v>
      </c>
      <c r="BM675" s="83" t="s">
        <v>108</v>
      </c>
      <c r="BN675" s="83">
        <v>0</v>
      </c>
      <c r="BO675" s="83" t="s">
        <v>108</v>
      </c>
      <c r="BP675" s="83">
        <v>-1161790</v>
      </c>
      <c r="BQ675" s="83" t="s">
        <v>312</v>
      </c>
      <c r="BR675" s="83" t="s">
        <v>153</v>
      </c>
      <c r="BS675" s="83" t="s">
        <v>499</v>
      </c>
      <c r="BT675" s="83">
        <v>-1161790</v>
      </c>
      <c r="BU675" s="83" t="s">
        <v>312</v>
      </c>
      <c r="BV675" s="83" t="s">
        <v>153</v>
      </c>
      <c r="BW675" s="83" t="s">
        <v>499</v>
      </c>
      <c r="BY675" s="136">
        <v>0</v>
      </c>
      <c r="BZ675" s="136">
        <v>0</v>
      </c>
      <c r="CA675" s="136">
        <v>0</v>
      </c>
      <c r="CB675" s="136">
        <v>0</v>
      </c>
      <c r="CD675" s="136">
        <v>0</v>
      </c>
      <c r="CE675" s="136">
        <v>0</v>
      </c>
      <c r="CF675" s="136">
        <v>0</v>
      </c>
      <c r="CG675" s="136">
        <v>0</v>
      </c>
      <c r="CH675" s="136">
        <v>0</v>
      </c>
      <c r="CI675" s="136">
        <v>0</v>
      </c>
      <c r="CJ675" s="136">
        <v>0</v>
      </c>
      <c r="CK675" s="138">
        <v>0</v>
      </c>
      <c r="CL675" s="138">
        <v>0</v>
      </c>
      <c r="CM675" s="136">
        <v>0</v>
      </c>
      <c r="CN675" s="136">
        <v>0</v>
      </c>
      <c r="CO675" s="85">
        <v>43848</v>
      </c>
      <c r="CP675" s="83" t="s">
        <v>4721</v>
      </c>
      <c r="CQ675" s="83" t="s">
        <v>102</v>
      </c>
      <c r="CR675" s="83" t="s">
        <v>482</v>
      </c>
      <c r="CS675" s="83">
        <v>670</v>
      </c>
      <c r="CT675" s="83" t="s">
        <v>483</v>
      </c>
      <c r="CU675" s="83">
        <v>1</v>
      </c>
      <c r="CV675" s="83">
        <v>0</v>
      </c>
      <c r="CW675" s="83">
        <v>0</v>
      </c>
      <c r="CX675" s="83" t="s">
        <v>109</v>
      </c>
      <c r="CY675" s="83" t="s">
        <v>583</v>
      </c>
      <c r="CZ675" s="83">
        <v>0</v>
      </c>
      <c r="DA675" s="83">
        <v>0</v>
      </c>
      <c r="DB675" s="83">
        <f t="shared" si="43"/>
        <v>0</v>
      </c>
      <c r="DC675" s="83" t="s">
        <v>497</v>
      </c>
      <c r="DE675" s="136">
        <v>1</v>
      </c>
      <c r="DF675" s="136">
        <v>1</v>
      </c>
      <c r="DG675" s="215" t="s">
        <v>269</v>
      </c>
      <c r="DH675" s="136">
        <v>1</v>
      </c>
      <c r="DI675" s="136">
        <v>1</v>
      </c>
      <c r="DJ675" s="215" t="s">
        <v>269</v>
      </c>
      <c r="EE675" s="136" t="b">
        <v>1</v>
      </c>
      <c r="EF675" s="136" t="b">
        <v>1</v>
      </c>
      <c r="EG675" s="136" t="b">
        <v>1</v>
      </c>
      <c r="EH675" s="136" t="b">
        <v>1</v>
      </c>
      <c r="EL675" s="215" t="s">
        <v>269</v>
      </c>
    </row>
    <row r="676" spans="1:142" ht="60" customHeight="1" x14ac:dyDescent="0.55000000000000004">
      <c r="A676" s="83" t="s">
        <v>130</v>
      </c>
      <c r="B676" s="83" t="s">
        <v>98</v>
      </c>
      <c r="C676">
        <v>327567</v>
      </c>
      <c r="D676" t="s">
        <v>1312</v>
      </c>
      <c r="E676" t="s">
        <v>1312</v>
      </c>
      <c r="F676" s="83" t="s">
        <v>108</v>
      </c>
      <c r="G676" s="213">
        <v>29965</v>
      </c>
      <c r="H676" s="83" t="s">
        <v>102</v>
      </c>
      <c r="I676" s="213">
        <v>43458</v>
      </c>
      <c r="J676" s="83" t="s">
        <v>228</v>
      </c>
      <c r="K676" s="214">
        <v>365689420932</v>
      </c>
      <c r="L676" s="83" t="s">
        <v>97</v>
      </c>
      <c r="M676" s="213">
        <v>43495</v>
      </c>
      <c r="N676">
        <v>216934</v>
      </c>
      <c r="O676" s="145" t="s">
        <v>567</v>
      </c>
      <c r="P676" s="145" t="s">
        <v>99</v>
      </c>
      <c r="Q676" s="145" t="s">
        <v>100</v>
      </c>
      <c r="R676" s="145" t="s">
        <v>567</v>
      </c>
      <c r="V676">
        <v>6518</v>
      </c>
      <c r="W676" s="83" t="s">
        <v>101</v>
      </c>
      <c r="X676" s="83" t="s">
        <v>103</v>
      </c>
      <c r="Y676" t="s">
        <v>2638</v>
      </c>
      <c r="Z676" s="83" t="s">
        <v>102</v>
      </c>
      <c r="AA676" s="83" t="s">
        <v>102</v>
      </c>
      <c r="AB676" t="s">
        <v>3619</v>
      </c>
      <c r="AC676" s="83" t="s">
        <v>3999</v>
      </c>
      <c r="AD676" s="83" t="s">
        <v>144</v>
      </c>
      <c r="AE676" s="83" t="s">
        <v>105</v>
      </c>
      <c r="AF676" t="s">
        <v>2638</v>
      </c>
      <c r="AG676" s="83" t="s">
        <v>102</v>
      </c>
      <c r="AH676" s="83" t="s">
        <v>102</v>
      </c>
      <c r="AI676" t="s">
        <v>3619</v>
      </c>
      <c r="AJ676" s="83" t="s">
        <v>3999</v>
      </c>
      <c r="AK676" s="83" t="s">
        <v>144</v>
      </c>
      <c r="AL676" s="83" t="s">
        <v>105</v>
      </c>
      <c r="AM676" s="87" t="s">
        <v>106</v>
      </c>
      <c r="AN676" t="s">
        <v>2638</v>
      </c>
      <c r="AO676" t="s">
        <v>3619</v>
      </c>
      <c r="AP676" s="83" t="s">
        <v>3999</v>
      </c>
      <c r="AQ676" s="83" t="s">
        <v>144</v>
      </c>
      <c r="AR676" s="87" t="s">
        <v>106</v>
      </c>
      <c r="AT676" s="83" t="s">
        <v>107</v>
      </c>
      <c r="AU676" s="146" t="s">
        <v>107</v>
      </c>
      <c r="AV676" s="146" t="s">
        <v>107</v>
      </c>
      <c r="AX676" s="110" t="s">
        <v>107</v>
      </c>
      <c r="AY676" s="111"/>
      <c r="AZ676" s="112">
        <f t="shared" ca="1" si="44"/>
        <v>1025</v>
      </c>
      <c r="BA676" s="136">
        <f t="shared" ca="1" si="45"/>
        <v>62</v>
      </c>
      <c r="BB676" s="114" t="s">
        <v>134</v>
      </c>
      <c r="BC676" s="114" t="s">
        <v>108</v>
      </c>
      <c r="BD676" s="114"/>
      <c r="BE676" s="115" t="s">
        <v>102</v>
      </c>
      <c r="BF676" s="115" t="s">
        <v>102</v>
      </c>
      <c r="BG676" s="115" t="s">
        <v>102</v>
      </c>
      <c r="BH676" s="115" t="s">
        <v>102</v>
      </c>
      <c r="BI676" s="116"/>
      <c r="BJ676" s="117" t="s">
        <v>109</v>
      </c>
      <c r="BK676" s="117" t="s">
        <v>109</v>
      </c>
      <c r="BL676" s="83">
        <f t="shared" ca="1" si="46"/>
        <v>86</v>
      </c>
      <c r="BM676" s="83" t="s">
        <v>108</v>
      </c>
      <c r="BN676" s="83">
        <v>0</v>
      </c>
      <c r="BO676" s="83" t="s">
        <v>108</v>
      </c>
      <c r="BP676" s="83">
        <v>-1163525</v>
      </c>
      <c r="BQ676" s="83" t="s">
        <v>198</v>
      </c>
      <c r="BR676" s="83" t="s">
        <v>164</v>
      </c>
      <c r="BS676" s="83" t="s">
        <v>499</v>
      </c>
      <c r="BT676" s="83">
        <v>-1163525</v>
      </c>
      <c r="BU676" s="83" t="s">
        <v>198</v>
      </c>
      <c r="BV676" s="83" t="s">
        <v>164</v>
      </c>
      <c r="BW676" s="83" t="s">
        <v>499</v>
      </c>
      <c r="BY676" s="136">
        <v>0</v>
      </c>
      <c r="BZ676" s="136">
        <v>0</v>
      </c>
      <c r="CA676" s="136">
        <v>0</v>
      </c>
      <c r="CB676" s="136">
        <v>0</v>
      </c>
      <c r="CD676" s="136">
        <v>0</v>
      </c>
      <c r="CE676" s="136">
        <v>0</v>
      </c>
      <c r="CF676" s="136">
        <v>0</v>
      </c>
      <c r="CG676" s="136">
        <v>0</v>
      </c>
      <c r="CH676" s="136">
        <v>0</v>
      </c>
      <c r="CI676" s="136">
        <v>0</v>
      </c>
      <c r="CJ676" s="136">
        <v>0</v>
      </c>
      <c r="CK676" s="138">
        <v>0</v>
      </c>
      <c r="CL676" s="138">
        <v>0</v>
      </c>
      <c r="CM676" s="136">
        <v>0</v>
      </c>
      <c r="CN676" s="136">
        <v>0</v>
      </c>
      <c r="CO676" s="85">
        <v>43849</v>
      </c>
      <c r="CP676" s="83" t="s">
        <v>4722</v>
      </c>
      <c r="CQ676" s="83" t="s">
        <v>102</v>
      </c>
      <c r="CR676" s="83" t="s">
        <v>482</v>
      </c>
      <c r="CS676" s="83">
        <v>671</v>
      </c>
      <c r="CT676" s="83" t="s">
        <v>483</v>
      </c>
      <c r="CU676" s="83">
        <v>1</v>
      </c>
      <c r="CV676" s="83">
        <v>0</v>
      </c>
      <c r="CW676" s="83">
        <v>0</v>
      </c>
      <c r="CX676" s="83" t="s">
        <v>109</v>
      </c>
      <c r="CY676" s="83" t="s">
        <v>583</v>
      </c>
      <c r="CZ676" s="83">
        <v>0</v>
      </c>
      <c r="DA676" s="83">
        <v>0</v>
      </c>
      <c r="DB676" s="83">
        <f t="shared" si="43"/>
        <v>0</v>
      </c>
      <c r="DC676" s="83" t="s">
        <v>497</v>
      </c>
      <c r="DE676" s="136">
        <v>1</v>
      </c>
      <c r="DF676" s="136">
        <v>1</v>
      </c>
      <c r="DG676" s="215" t="s">
        <v>269</v>
      </c>
      <c r="DH676" s="136">
        <v>1</v>
      </c>
      <c r="DI676" s="136">
        <v>1</v>
      </c>
      <c r="DJ676" s="215" t="s">
        <v>269</v>
      </c>
      <c r="EE676" s="136" t="b">
        <v>1</v>
      </c>
      <c r="EF676" s="136" t="b">
        <v>1</v>
      </c>
      <c r="EG676" s="136" t="b">
        <v>1</v>
      </c>
      <c r="EH676" s="136" t="b">
        <v>1</v>
      </c>
      <c r="EL676" s="215" t="s">
        <v>269</v>
      </c>
    </row>
    <row r="677" spans="1:142" ht="60" customHeight="1" x14ac:dyDescent="0.55000000000000004">
      <c r="A677" s="83" t="s">
        <v>130</v>
      </c>
      <c r="B677" s="83" t="s">
        <v>98</v>
      </c>
      <c r="C677">
        <v>862538</v>
      </c>
      <c r="D677" t="s">
        <v>1313</v>
      </c>
      <c r="E677" t="s">
        <v>1313</v>
      </c>
      <c r="F677" s="83" t="s">
        <v>108</v>
      </c>
      <c r="G677" s="213">
        <v>26376</v>
      </c>
      <c r="H677" s="83" t="s">
        <v>102</v>
      </c>
      <c r="I677" s="213">
        <v>43267</v>
      </c>
      <c r="J677" s="83" t="s">
        <v>228</v>
      </c>
      <c r="K677" s="214">
        <v>608860989525</v>
      </c>
      <c r="L677" s="83" t="s">
        <v>135</v>
      </c>
      <c r="M677" s="213">
        <v>43713</v>
      </c>
      <c r="N677">
        <v>770564</v>
      </c>
      <c r="O677" s="145" t="s">
        <v>567</v>
      </c>
      <c r="P677" s="145" t="s">
        <v>99</v>
      </c>
      <c r="Q677" s="145" t="s">
        <v>100</v>
      </c>
      <c r="R677" s="145" t="s">
        <v>567</v>
      </c>
      <c r="V677">
        <v>2006</v>
      </c>
      <c r="W677" s="83" t="s">
        <v>1858</v>
      </c>
      <c r="X677" s="83" t="s">
        <v>103</v>
      </c>
      <c r="Y677" t="s">
        <v>2639</v>
      </c>
      <c r="Z677" s="83" t="s">
        <v>102</v>
      </c>
      <c r="AA677" s="83" t="s">
        <v>102</v>
      </c>
      <c r="AB677" t="s">
        <v>3620</v>
      </c>
      <c r="AC677" s="83" t="s">
        <v>4000</v>
      </c>
      <c r="AD677" s="83" t="s">
        <v>111</v>
      </c>
      <c r="AE677" s="83" t="s">
        <v>105</v>
      </c>
      <c r="AF677" t="s">
        <v>2639</v>
      </c>
      <c r="AG677" s="83" t="s">
        <v>102</v>
      </c>
      <c r="AH677" s="83" t="s">
        <v>102</v>
      </c>
      <c r="AI677" t="s">
        <v>3620</v>
      </c>
      <c r="AJ677" s="83" t="s">
        <v>4000</v>
      </c>
      <c r="AK677" s="83" t="s">
        <v>111</v>
      </c>
      <c r="AL677" s="83" t="s">
        <v>105</v>
      </c>
      <c r="AM677" s="87" t="s">
        <v>106</v>
      </c>
      <c r="AN677" t="s">
        <v>2639</v>
      </c>
      <c r="AO677" t="s">
        <v>3620</v>
      </c>
      <c r="AP677" s="83" t="s">
        <v>4000</v>
      </c>
      <c r="AQ677" s="83" t="s">
        <v>144</v>
      </c>
      <c r="AR677" s="87" t="s">
        <v>106</v>
      </c>
      <c r="AT677" s="83" t="s">
        <v>107</v>
      </c>
      <c r="AU677" s="146" t="s">
        <v>107</v>
      </c>
      <c r="AV677" s="146" t="s">
        <v>107</v>
      </c>
      <c r="AX677" s="110" t="s">
        <v>107</v>
      </c>
      <c r="AY677" s="111"/>
      <c r="AZ677" s="112">
        <f t="shared" ca="1" si="44"/>
        <v>2430</v>
      </c>
      <c r="BA677" s="136">
        <f t="shared" ca="1" si="45"/>
        <v>17</v>
      </c>
      <c r="BB677" s="114" t="s">
        <v>136</v>
      </c>
      <c r="BC677" s="114" t="s">
        <v>108</v>
      </c>
      <c r="BD677" s="114"/>
      <c r="BE677" s="115" t="s">
        <v>102</v>
      </c>
      <c r="BF677" s="115" t="s">
        <v>102</v>
      </c>
      <c r="BG677" s="115" t="s">
        <v>102</v>
      </c>
      <c r="BH677" s="115" t="s">
        <v>102</v>
      </c>
      <c r="BI677" s="116"/>
      <c r="BJ677" s="117" t="s">
        <v>109</v>
      </c>
      <c r="BK677" s="117" t="s">
        <v>109</v>
      </c>
      <c r="BL677" s="83">
        <f t="shared" ca="1" si="46"/>
        <v>77</v>
      </c>
      <c r="BM677" s="83" t="s">
        <v>270</v>
      </c>
      <c r="BN677" s="83">
        <v>0</v>
      </c>
      <c r="BO677" s="83" t="s">
        <v>108</v>
      </c>
      <c r="BP677" s="83">
        <v>-1165260</v>
      </c>
      <c r="BQ677" s="83" t="s">
        <v>381</v>
      </c>
      <c r="BR677" s="83" t="s">
        <v>157</v>
      </c>
      <c r="BS677" s="83" t="s">
        <v>502</v>
      </c>
      <c r="BT677" s="83">
        <v>-1165260</v>
      </c>
      <c r="BU677" s="83" t="s">
        <v>381</v>
      </c>
      <c r="BV677" s="83" t="s">
        <v>157</v>
      </c>
      <c r="BW677" s="83" t="s">
        <v>502</v>
      </c>
      <c r="BY677" s="136">
        <v>0</v>
      </c>
      <c r="BZ677" s="136">
        <v>0</v>
      </c>
      <c r="CA677" s="136">
        <v>0</v>
      </c>
      <c r="CB677" s="136">
        <v>0</v>
      </c>
      <c r="CD677" s="136">
        <v>0</v>
      </c>
      <c r="CE677" s="136">
        <v>0</v>
      </c>
      <c r="CF677" s="136">
        <v>0</v>
      </c>
      <c r="CG677" s="136">
        <v>0</v>
      </c>
      <c r="CH677" s="136">
        <v>0</v>
      </c>
      <c r="CI677" s="136">
        <v>0</v>
      </c>
      <c r="CJ677" s="136">
        <v>0</v>
      </c>
      <c r="CK677" s="138">
        <v>0</v>
      </c>
      <c r="CL677" s="138">
        <v>0</v>
      </c>
      <c r="CM677" s="136">
        <v>0</v>
      </c>
      <c r="CN677" s="136">
        <v>0</v>
      </c>
      <c r="CO677" s="85">
        <v>43850</v>
      </c>
      <c r="CP677" s="83" t="s">
        <v>4723</v>
      </c>
      <c r="CQ677" s="83" t="s">
        <v>102</v>
      </c>
      <c r="CR677" s="83" t="s">
        <v>482</v>
      </c>
      <c r="CS677" s="83">
        <v>672</v>
      </c>
      <c r="CT677" s="83" t="s">
        <v>483</v>
      </c>
      <c r="CU677" s="83">
        <v>1</v>
      </c>
      <c r="CV677" s="83">
        <v>0</v>
      </c>
      <c r="CW677" s="83">
        <v>0</v>
      </c>
      <c r="CX677" s="83" t="s">
        <v>109</v>
      </c>
      <c r="CY677" s="83" t="s">
        <v>583</v>
      </c>
      <c r="CZ677" s="83">
        <v>0</v>
      </c>
      <c r="DA677" s="83">
        <v>0</v>
      </c>
      <c r="DB677" s="83">
        <f t="shared" si="43"/>
        <v>0</v>
      </c>
      <c r="DC677" s="83" t="s">
        <v>497</v>
      </c>
      <c r="DE677" s="136">
        <v>1</v>
      </c>
      <c r="DF677" s="136">
        <v>1</v>
      </c>
      <c r="DG677" s="215" t="s">
        <v>269</v>
      </c>
      <c r="DH677" s="136">
        <v>1</v>
      </c>
      <c r="DI677" s="136">
        <v>1</v>
      </c>
      <c r="DJ677" s="215" t="s">
        <v>269</v>
      </c>
      <c r="EE677" s="136" t="b">
        <v>1</v>
      </c>
      <c r="EF677" s="136" t="b">
        <v>1</v>
      </c>
      <c r="EG677" s="136" t="b">
        <v>1</v>
      </c>
      <c r="EH677" s="136" t="b">
        <v>1</v>
      </c>
      <c r="EL677" s="215" t="s">
        <v>269</v>
      </c>
    </row>
    <row r="678" spans="1:142" ht="60" customHeight="1" x14ac:dyDescent="0.55000000000000004">
      <c r="A678" s="83" t="s">
        <v>130</v>
      </c>
      <c r="B678" s="83" t="s">
        <v>98</v>
      </c>
      <c r="C678">
        <v>395712</v>
      </c>
      <c r="D678" t="s">
        <v>1314</v>
      </c>
      <c r="E678" t="s">
        <v>1314</v>
      </c>
      <c r="F678" s="83" t="s">
        <v>108</v>
      </c>
      <c r="G678" s="213">
        <v>39512</v>
      </c>
      <c r="H678" s="83" t="s">
        <v>102</v>
      </c>
      <c r="I678" s="213">
        <v>43239</v>
      </c>
      <c r="J678" s="83" t="s">
        <v>228</v>
      </c>
      <c r="K678" s="214">
        <v>294766140735</v>
      </c>
      <c r="L678" s="83" t="s">
        <v>97</v>
      </c>
      <c r="M678" s="213">
        <v>43609</v>
      </c>
      <c r="N678">
        <v>588353</v>
      </c>
      <c r="O678" s="145" t="s">
        <v>567</v>
      </c>
      <c r="P678" s="145" t="s">
        <v>99</v>
      </c>
      <c r="Q678" s="145" t="s">
        <v>100</v>
      </c>
      <c r="R678" s="145" t="s">
        <v>567</v>
      </c>
      <c r="V678">
        <v>6161</v>
      </c>
      <c r="W678" s="83" t="s">
        <v>101</v>
      </c>
      <c r="X678" s="83" t="s">
        <v>103</v>
      </c>
      <c r="Y678" t="s">
        <v>2640</v>
      </c>
      <c r="Z678" s="83" t="s">
        <v>102</v>
      </c>
      <c r="AA678" s="83" t="s">
        <v>102</v>
      </c>
      <c r="AB678" t="s">
        <v>3621</v>
      </c>
      <c r="AC678" s="83" t="s">
        <v>4001</v>
      </c>
      <c r="AD678" s="83" t="s">
        <v>144</v>
      </c>
      <c r="AE678" s="83" t="s">
        <v>105</v>
      </c>
      <c r="AF678" t="s">
        <v>2640</v>
      </c>
      <c r="AG678" s="83" t="s">
        <v>102</v>
      </c>
      <c r="AH678" s="83" t="s">
        <v>102</v>
      </c>
      <c r="AI678" t="s">
        <v>3621</v>
      </c>
      <c r="AJ678" s="83" t="s">
        <v>4001</v>
      </c>
      <c r="AK678" s="83" t="s">
        <v>144</v>
      </c>
      <c r="AL678" s="83" t="s">
        <v>105</v>
      </c>
      <c r="AM678" s="87" t="s">
        <v>106</v>
      </c>
      <c r="AN678" t="s">
        <v>2640</v>
      </c>
      <c r="AO678" t="s">
        <v>3621</v>
      </c>
      <c r="AP678" s="83" t="s">
        <v>4001</v>
      </c>
      <c r="AQ678" s="83" t="s">
        <v>111</v>
      </c>
      <c r="AR678" s="87" t="s">
        <v>106</v>
      </c>
      <c r="AT678" s="83" t="s">
        <v>107</v>
      </c>
      <c r="AU678" s="146" t="s">
        <v>107</v>
      </c>
      <c r="AV678" s="146" t="s">
        <v>107</v>
      </c>
      <c r="AX678" s="110" t="s">
        <v>107</v>
      </c>
      <c r="AY678" s="111"/>
      <c r="AZ678" s="112">
        <f t="shared" ca="1" si="44"/>
        <v>4067</v>
      </c>
      <c r="BA678" s="136">
        <f t="shared" ca="1" si="45"/>
        <v>6</v>
      </c>
      <c r="BB678" s="114" t="s">
        <v>134</v>
      </c>
      <c r="BC678" s="114" t="s">
        <v>108</v>
      </c>
      <c r="BD678" s="114"/>
      <c r="BE678" s="115" t="s">
        <v>102</v>
      </c>
      <c r="BF678" s="115" t="s">
        <v>102</v>
      </c>
      <c r="BG678" s="115" t="s">
        <v>102</v>
      </c>
      <c r="BH678" s="115" t="s">
        <v>102</v>
      </c>
      <c r="BI678" s="116"/>
      <c r="BJ678" s="117" t="s">
        <v>109</v>
      </c>
      <c r="BK678" s="117" t="s">
        <v>109</v>
      </c>
      <c r="BL678" s="83">
        <f t="shared" ca="1" si="46"/>
        <v>51</v>
      </c>
      <c r="BM678" s="83" t="s">
        <v>108</v>
      </c>
      <c r="BN678" s="83">
        <v>0</v>
      </c>
      <c r="BO678" s="83" t="s">
        <v>108</v>
      </c>
      <c r="BP678" s="83">
        <v>-1166995</v>
      </c>
      <c r="BQ678" s="83" t="s">
        <v>312</v>
      </c>
      <c r="BR678" s="83" t="s">
        <v>153</v>
      </c>
      <c r="BS678" s="83" t="s">
        <v>499</v>
      </c>
      <c r="BT678" s="83">
        <v>-1166995</v>
      </c>
      <c r="BU678" s="83" t="s">
        <v>312</v>
      </c>
      <c r="BV678" s="83" t="s">
        <v>153</v>
      </c>
      <c r="BW678" s="83" t="s">
        <v>499</v>
      </c>
      <c r="BY678" s="136">
        <v>0</v>
      </c>
      <c r="BZ678" s="136">
        <v>0</v>
      </c>
      <c r="CA678" s="136">
        <v>0</v>
      </c>
      <c r="CB678" s="136">
        <v>0</v>
      </c>
      <c r="CD678" s="136">
        <v>0</v>
      </c>
      <c r="CE678" s="136">
        <v>0</v>
      </c>
      <c r="CF678" s="136">
        <v>0</v>
      </c>
      <c r="CG678" s="136">
        <v>0</v>
      </c>
      <c r="CH678" s="136">
        <v>0</v>
      </c>
      <c r="CI678" s="136">
        <v>0</v>
      </c>
      <c r="CJ678" s="136">
        <v>0</v>
      </c>
      <c r="CK678" s="138">
        <v>0</v>
      </c>
      <c r="CL678" s="138">
        <v>0</v>
      </c>
      <c r="CM678" s="136">
        <v>0</v>
      </c>
      <c r="CN678" s="136">
        <v>0</v>
      </c>
      <c r="CO678" s="85">
        <v>43851</v>
      </c>
      <c r="CP678" s="83" t="s">
        <v>4724</v>
      </c>
      <c r="CQ678" s="83" t="s">
        <v>102</v>
      </c>
      <c r="CR678" s="83" t="s">
        <v>482</v>
      </c>
      <c r="CS678" s="83">
        <v>673</v>
      </c>
      <c r="CT678" s="83" t="s">
        <v>483</v>
      </c>
      <c r="CU678" s="83">
        <v>1</v>
      </c>
      <c r="CV678" s="83">
        <v>0</v>
      </c>
      <c r="CW678" s="83">
        <v>0</v>
      </c>
      <c r="CX678" s="83" t="s">
        <v>109</v>
      </c>
      <c r="CY678" s="83" t="s">
        <v>583</v>
      </c>
      <c r="CZ678" s="83">
        <v>0</v>
      </c>
      <c r="DA678" s="83">
        <v>0</v>
      </c>
      <c r="DB678" s="83">
        <f t="shared" si="43"/>
        <v>0</v>
      </c>
      <c r="DC678" s="83" t="s">
        <v>497</v>
      </c>
      <c r="DE678" s="136">
        <v>1</v>
      </c>
      <c r="DF678" s="136">
        <v>1</v>
      </c>
      <c r="DG678" s="215" t="s">
        <v>269</v>
      </c>
      <c r="DH678" s="136">
        <v>1</v>
      </c>
      <c r="DI678" s="136">
        <v>1</v>
      </c>
      <c r="DJ678" s="215" t="s">
        <v>269</v>
      </c>
      <c r="EE678" s="136" t="b">
        <v>1</v>
      </c>
      <c r="EF678" s="136" t="b">
        <v>1</v>
      </c>
      <c r="EG678" s="136" t="b">
        <v>1</v>
      </c>
      <c r="EH678" s="136" t="b">
        <v>1</v>
      </c>
      <c r="EL678" s="215" t="s">
        <v>269</v>
      </c>
    </row>
    <row r="679" spans="1:142" ht="60" customHeight="1" x14ac:dyDescent="0.55000000000000004">
      <c r="A679" s="83" t="s">
        <v>130</v>
      </c>
      <c r="B679" s="83" t="s">
        <v>98</v>
      </c>
      <c r="C679">
        <v>980806</v>
      </c>
      <c r="D679" t="s">
        <v>1315</v>
      </c>
      <c r="E679" t="s">
        <v>1315</v>
      </c>
      <c r="F679" s="83" t="s">
        <v>108</v>
      </c>
      <c r="G679" s="213">
        <v>35012</v>
      </c>
      <c r="H679" s="83" t="s">
        <v>102</v>
      </c>
      <c r="I679" s="213">
        <v>43423</v>
      </c>
      <c r="J679" s="83" t="s">
        <v>228</v>
      </c>
      <c r="K679" s="214">
        <v>533757874801</v>
      </c>
      <c r="L679" s="83" t="s">
        <v>126</v>
      </c>
      <c r="M679" s="213">
        <v>43677</v>
      </c>
      <c r="N679">
        <v>629913</v>
      </c>
      <c r="O679" s="145" t="s">
        <v>567</v>
      </c>
      <c r="P679" s="145" t="s">
        <v>99</v>
      </c>
      <c r="Q679" s="145" t="s">
        <v>100</v>
      </c>
      <c r="R679" s="145" t="s">
        <v>567</v>
      </c>
      <c r="V679">
        <v>832</v>
      </c>
      <c r="W679" s="83" t="s">
        <v>101</v>
      </c>
      <c r="X679" s="83" t="s">
        <v>103</v>
      </c>
      <c r="Y679" t="s">
        <v>2641</v>
      </c>
      <c r="Z679" s="83" t="s">
        <v>102</v>
      </c>
      <c r="AA679" s="83" t="s">
        <v>102</v>
      </c>
      <c r="AB679" t="s">
        <v>3622</v>
      </c>
      <c r="AC679" s="83" t="s">
        <v>4002</v>
      </c>
      <c r="AD679" s="83" t="s">
        <v>144</v>
      </c>
      <c r="AE679" s="83" t="s">
        <v>105</v>
      </c>
      <c r="AF679" t="s">
        <v>2641</v>
      </c>
      <c r="AG679" s="83" t="s">
        <v>102</v>
      </c>
      <c r="AH679" s="83" t="s">
        <v>102</v>
      </c>
      <c r="AI679" t="s">
        <v>3622</v>
      </c>
      <c r="AJ679" s="83" t="s">
        <v>4002</v>
      </c>
      <c r="AK679" s="83" t="s">
        <v>144</v>
      </c>
      <c r="AL679" s="83" t="s">
        <v>105</v>
      </c>
      <c r="AM679" s="87" t="s">
        <v>106</v>
      </c>
      <c r="AN679" t="s">
        <v>2641</v>
      </c>
      <c r="AO679" t="s">
        <v>3622</v>
      </c>
      <c r="AP679" s="83" t="s">
        <v>4002</v>
      </c>
      <c r="AQ679" s="83" t="s">
        <v>144</v>
      </c>
      <c r="AR679" s="87" t="s">
        <v>106</v>
      </c>
      <c r="AT679" s="83" t="s">
        <v>107</v>
      </c>
      <c r="AU679" s="146" t="s">
        <v>107</v>
      </c>
      <c r="AV679" s="146" t="s">
        <v>107</v>
      </c>
      <c r="AX679" s="110" t="s">
        <v>107</v>
      </c>
      <c r="AY679" s="111"/>
      <c r="AZ679" s="112">
        <f t="shared" ca="1" si="44"/>
        <v>5710</v>
      </c>
      <c r="BA679" s="136">
        <f t="shared" ca="1" si="45"/>
        <v>25</v>
      </c>
      <c r="BB679" s="114" t="s">
        <v>134</v>
      </c>
      <c r="BC679" s="114" t="s">
        <v>108</v>
      </c>
      <c r="BD679" s="114"/>
      <c r="BE679" s="115" t="s">
        <v>102</v>
      </c>
      <c r="BF679" s="115" t="s">
        <v>102</v>
      </c>
      <c r="BG679" s="115" t="s">
        <v>102</v>
      </c>
      <c r="BH679" s="115" t="s">
        <v>102</v>
      </c>
      <c r="BI679" s="116"/>
      <c r="BJ679" s="117" t="s">
        <v>109</v>
      </c>
      <c r="BK679" s="117" t="s">
        <v>109</v>
      </c>
      <c r="BL679" s="83">
        <f t="shared" ca="1" si="46"/>
        <v>38</v>
      </c>
      <c r="BM679" s="83" t="s">
        <v>108</v>
      </c>
      <c r="BN679" s="83">
        <v>0</v>
      </c>
      <c r="BO679" s="83" t="s">
        <v>108</v>
      </c>
      <c r="BP679" s="83">
        <v>-1168730</v>
      </c>
      <c r="BQ679" s="83" t="s">
        <v>198</v>
      </c>
      <c r="BR679" s="83" t="s">
        <v>164</v>
      </c>
      <c r="BS679" s="83" t="s">
        <v>499</v>
      </c>
      <c r="BT679" s="83">
        <v>-1168730</v>
      </c>
      <c r="BU679" s="83" t="s">
        <v>198</v>
      </c>
      <c r="BV679" s="83" t="s">
        <v>164</v>
      </c>
      <c r="BW679" s="83" t="s">
        <v>499</v>
      </c>
      <c r="BY679" s="136">
        <v>0</v>
      </c>
      <c r="BZ679" s="136">
        <v>0</v>
      </c>
      <c r="CA679" s="136">
        <v>0</v>
      </c>
      <c r="CB679" s="136">
        <v>0</v>
      </c>
      <c r="CD679" s="136">
        <v>0</v>
      </c>
      <c r="CE679" s="136">
        <v>0</v>
      </c>
      <c r="CF679" s="136">
        <v>0</v>
      </c>
      <c r="CG679" s="136">
        <v>0</v>
      </c>
      <c r="CH679" s="136">
        <v>0</v>
      </c>
      <c r="CI679" s="136">
        <v>0</v>
      </c>
      <c r="CJ679" s="136">
        <v>0</v>
      </c>
      <c r="CK679" s="138">
        <v>0</v>
      </c>
      <c r="CL679" s="138">
        <v>0</v>
      </c>
      <c r="CM679" s="136">
        <v>0</v>
      </c>
      <c r="CN679" s="136">
        <v>0</v>
      </c>
      <c r="CO679" s="85">
        <v>43852</v>
      </c>
      <c r="CP679" s="83" t="s">
        <v>4725</v>
      </c>
      <c r="CQ679" s="83" t="s">
        <v>102</v>
      </c>
      <c r="CR679" s="83" t="s">
        <v>482</v>
      </c>
      <c r="CS679" s="83">
        <v>674</v>
      </c>
      <c r="CT679" s="83" t="s">
        <v>483</v>
      </c>
      <c r="CU679" s="83">
        <v>1</v>
      </c>
      <c r="CV679" s="83">
        <v>0</v>
      </c>
      <c r="CW679" s="83">
        <v>0</v>
      </c>
      <c r="CX679" s="83" t="s">
        <v>109</v>
      </c>
      <c r="CY679" s="83" t="s">
        <v>583</v>
      </c>
      <c r="CZ679" s="83">
        <v>0</v>
      </c>
      <c r="DA679" s="83">
        <v>0</v>
      </c>
      <c r="DB679" s="83">
        <f t="shared" si="43"/>
        <v>0</v>
      </c>
      <c r="DC679" s="83" t="s">
        <v>497</v>
      </c>
      <c r="DE679" s="136">
        <v>1</v>
      </c>
      <c r="DF679" s="136">
        <v>1</v>
      </c>
      <c r="DG679" s="215" t="s">
        <v>269</v>
      </c>
      <c r="DH679" s="136">
        <v>1</v>
      </c>
      <c r="DI679" s="136">
        <v>1</v>
      </c>
      <c r="DJ679" s="215" t="s">
        <v>269</v>
      </c>
      <c r="EE679" s="136" t="b">
        <v>1</v>
      </c>
      <c r="EF679" s="136" t="b">
        <v>1</v>
      </c>
      <c r="EG679" s="136" t="b">
        <v>1</v>
      </c>
      <c r="EH679" s="136" t="b">
        <v>1</v>
      </c>
      <c r="EL679" s="215" t="s">
        <v>269</v>
      </c>
    </row>
    <row r="680" spans="1:142" ht="60" customHeight="1" x14ac:dyDescent="0.55000000000000004">
      <c r="A680" s="83" t="s">
        <v>130</v>
      </c>
      <c r="B680" s="83" t="s">
        <v>98</v>
      </c>
      <c r="C680">
        <v>415345</v>
      </c>
      <c r="D680" t="s">
        <v>1316</v>
      </c>
      <c r="E680" t="s">
        <v>1316</v>
      </c>
      <c r="F680" s="83" t="s">
        <v>108</v>
      </c>
      <c r="G680" s="213">
        <v>33551</v>
      </c>
      <c r="H680" s="83" t="s">
        <v>102</v>
      </c>
      <c r="I680" s="213">
        <v>43395</v>
      </c>
      <c r="J680" s="83" t="s">
        <v>228</v>
      </c>
      <c r="K680" s="214">
        <v>333282995179</v>
      </c>
      <c r="L680" s="83" t="s">
        <v>135</v>
      </c>
      <c r="M680" s="213">
        <v>43739</v>
      </c>
      <c r="N680">
        <v>392027</v>
      </c>
      <c r="O680" s="145" t="s">
        <v>567</v>
      </c>
      <c r="P680" s="145" t="s">
        <v>99</v>
      </c>
      <c r="Q680" s="145" t="s">
        <v>100</v>
      </c>
      <c r="R680" s="145" t="s">
        <v>567</v>
      </c>
      <c r="V680">
        <v>9956</v>
      </c>
      <c r="W680" s="83" t="s">
        <v>1859</v>
      </c>
      <c r="X680" s="83" t="s">
        <v>103</v>
      </c>
      <c r="Y680" t="s">
        <v>2642</v>
      </c>
      <c r="Z680" s="83" t="s">
        <v>102</v>
      </c>
      <c r="AA680" s="83" t="s">
        <v>102</v>
      </c>
      <c r="AB680" t="s">
        <v>3623</v>
      </c>
      <c r="AC680" s="83" t="s">
        <v>4003</v>
      </c>
      <c r="AD680" s="83" t="s">
        <v>111</v>
      </c>
      <c r="AE680" s="83" t="s">
        <v>105</v>
      </c>
      <c r="AF680" t="s">
        <v>2642</v>
      </c>
      <c r="AG680" s="83" t="s">
        <v>102</v>
      </c>
      <c r="AH680" s="83" t="s">
        <v>102</v>
      </c>
      <c r="AI680" t="s">
        <v>3623</v>
      </c>
      <c r="AJ680" s="83" t="s">
        <v>4003</v>
      </c>
      <c r="AK680" s="83" t="s">
        <v>111</v>
      </c>
      <c r="AL680" s="83" t="s">
        <v>105</v>
      </c>
      <c r="AM680" s="87" t="s">
        <v>106</v>
      </c>
      <c r="AN680" t="s">
        <v>2642</v>
      </c>
      <c r="AO680" t="s">
        <v>3623</v>
      </c>
      <c r="AP680" s="83" t="s">
        <v>4003</v>
      </c>
      <c r="AQ680" s="83" t="s">
        <v>144</v>
      </c>
      <c r="AR680" s="87" t="s">
        <v>106</v>
      </c>
      <c r="AT680" s="83" t="s">
        <v>107</v>
      </c>
      <c r="AU680" s="146" t="s">
        <v>107</v>
      </c>
      <c r="AV680" s="146" t="s">
        <v>107</v>
      </c>
      <c r="AX680" s="110" t="s">
        <v>107</v>
      </c>
      <c r="AY680" s="111"/>
      <c r="AZ680" s="112">
        <f t="shared" ca="1" si="44"/>
        <v>9658</v>
      </c>
      <c r="BA680" s="136">
        <f t="shared" ca="1" si="45"/>
        <v>58</v>
      </c>
      <c r="BB680" s="114" t="s">
        <v>136</v>
      </c>
      <c r="BC680" s="114" t="s">
        <v>108</v>
      </c>
      <c r="BD680" s="114"/>
      <c r="BE680" s="115" t="s">
        <v>102</v>
      </c>
      <c r="BF680" s="115" t="s">
        <v>102</v>
      </c>
      <c r="BG680" s="115" t="s">
        <v>102</v>
      </c>
      <c r="BH680" s="115" t="s">
        <v>102</v>
      </c>
      <c r="BI680" s="116"/>
      <c r="BJ680" s="117" t="s">
        <v>109</v>
      </c>
      <c r="BK680" s="117" t="s">
        <v>109</v>
      </c>
      <c r="BL680" s="83">
        <f t="shared" ca="1" si="46"/>
        <v>41</v>
      </c>
      <c r="BM680" s="83" t="s">
        <v>270</v>
      </c>
      <c r="BN680" s="83">
        <v>0</v>
      </c>
      <c r="BO680" s="83" t="s">
        <v>108</v>
      </c>
      <c r="BP680" s="83">
        <v>-1170465</v>
      </c>
      <c r="BQ680" s="83" t="s">
        <v>381</v>
      </c>
      <c r="BR680" s="83" t="s">
        <v>157</v>
      </c>
      <c r="BS680" s="83" t="s">
        <v>502</v>
      </c>
      <c r="BT680" s="83">
        <v>-1170465</v>
      </c>
      <c r="BU680" s="83" t="s">
        <v>381</v>
      </c>
      <c r="BV680" s="83" t="s">
        <v>157</v>
      </c>
      <c r="BW680" s="83" t="s">
        <v>502</v>
      </c>
      <c r="BY680" s="136">
        <v>0</v>
      </c>
      <c r="BZ680" s="136">
        <v>0</v>
      </c>
      <c r="CA680" s="136">
        <v>0</v>
      </c>
      <c r="CB680" s="136">
        <v>0</v>
      </c>
      <c r="CD680" s="136">
        <v>0</v>
      </c>
      <c r="CE680" s="136">
        <v>0</v>
      </c>
      <c r="CF680" s="136">
        <v>0</v>
      </c>
      <c r="CG680" s="136">
        <v>0</v>
      </c>
      <c r="CH680" s="136">
        <v>0</v>
      </c>
      <c r="CI680" s="136">
        <v>0</v>
      </c>
      <c r="CJ680" s="136">
        <v>0</v>
      </c>
      <c r="CK680" s="138">
        <v>0</v>
      </c>
      <c r="CL680" s="138">
        <v>0</v>
      </c>
      <c r="CM680" s="136">
        <v>0</v>
      </c>
      <c r="CN680" s="136">
        <v>0</v>
      </c>
      <c r="CO680" s="85">
        <v>43853</v>
      </c>
      <c r="CP680" s="83" t="s">
        <v>4726</v>
      </c>
      <c r="CQ680" s="83" t="s">
        <v>102</v>
      </c>
      <c r="CR680" s="83" t="s">
        <v>482</v>
      </c>
      <c r="CS680" s="83">
        <v>675</v>
      </c>
      <c r="CT680" s="83" t="s">
        <v>483</v>
      </c>
      <c r="CU680" s="83">
        <v>1</v>
      </c>
      <c r="CV680" s="83">
        <v>0</v>
      </c>
      <c r="CW680" s="83">
        <v>0</v>
      </c>
      <c r="CX680" s="83" t="s">
        <v>109</v>
      </c>
      <c r="CY680" s="83" t="s">
        <v>583</v>
      </c>
      <c r="CZ680" s="83">
        <v>0</v>
      </c>
      <c r="DA680" s="83">
        <v>0</v>
      </c>
      <c r="DB680" s="83">
        <f t="shared" si="43"/>
        <v>0</v>
      </c>
      <c r="DC680" s="83" t="s">
        <v>497</v>
      </c>
      <c r="DE680" s="136">
        <v>1</v>
      </c>
      <c r="DF680" s="136">
        <v>1</v>
      </c>
      <c r="DG680" s="215" t="s">
        <v>269</v>
      </c>
      <c r="DH680" s="136">
        <v>1</v>
      </c>
      <c r="DI680" s="136">
        <v>1</v>
      </c>
      <c r="DJ680" s="215" t="s">
        <v>269</v>
      </c>
      <c r="EE680" s="136" t="b">
        <v>1</v>
      </c>
      <c r="EF680" s="136" t="b">
        <v>1</v>
      </c>
      <c r="EG680" s="136" t="b">
        <v>1</v>
      </c>
      <c r="EH680" s="136" t="b">
        <v>1</v>
      </c>
      <c r="EL680" s="215" t="s">
        <v>269</v>
      </c>
    </row>
    <row r="681" spans="1:142" ht="60" customHeight="1" x14ac:dyDescent="0.55000000000000004">
      <c r="A681" s="83" t="s">
        <v>130</v>
      </c>
      <c r="B681" s="83" t="s">
        <v>98</v>
      </c>
      <c r="C681">
        <v>621130</v>
      </c>
      <c r="D681" t="s">
        <v>1317</v>
      </c>
      <c r="E681" t="s">
        <v>1317</v>
      </c>
      <c r="F681" s="83" t="s">
        <v>108</v>
      </c>
      <c r="G681" s="213">
        <v>37522</v>
      </c>
      <c r="H681" s="83" t="s">
        <v>102</v>
      </c>
      <c r="I681" s="213">
        <v>43423</v>
      </c>
      <c r="J681" s="83" t="s">
        <v>228</v>
      </c>
      <c r="K681" s="214">
        <v>701976716234</v>
      </c>
      <c r="L681" s="83" t="s">
        <v>97</v>
      </c>
      <c r="M681" s="213">
        <v>43576</v>
      </c>
      <c r="N681">
        <v>199693</v>
      </c>
      <c r="O681" s="145" t="s">
        <v>567</v>
      </c>
      <c r="P681" s="145" t="s">
        <v>99</v>
      </c>
      <c r="Q681" s="145" t="s">
        <v>100</v>
      </c>
      <c r="R681" s="145" t="s">
        <v>567</v>
      </c>
      <c r="V681">
        <v>1162</v>
      </c>
      <c r="W681" s="83" t="s">
        <v>101</v>
      </c>
      <c r="X681" s="83" t="s">
        <v>103</v>
      </c>
      <c r="Y681" t="s">
        <v>2643</v>
      </c>
      <c r="Z681" s="83" t="s">
        <v>102</v>
      </c>
      <c r="AA681" s="83" t="s">
        <v>102</v>
      </c>
      <c r="AB681" t="s">
        <v>3624</v>
      </c>
      <c r="AC681" s="83" t="s">
        <v>4004</v>
      </c>
      <c r="AD681" s="83" t="s">
        <v>144</v>
      </c>
      <c r="AE681" s="83" t="s">
        <v>105</v>
      </c>
      <c r="AF681" t="s">
        <v>2643</v>
      </c>
      <c r="AG681" s="83" t="s">
        <v>102</v>
      </c>
      <c r="AH681" s="83" t="s">
        <v>102</v>
      </c>
      <c r="AI681" t="s">
        <v>3624</v>
      </c>
      <c r="AJ681" s="83" t="s">
        <v>4004</v>
      </c>
      <c r="AK681" s="83" t="s">
        <v>144</v>
      </c>
      <c r="AL681" s="83" t="s">
        <v>105</v>
      </c>
      <c r="AM681" s="87" t="s">
        <v>106</v>
      </c>
      <c r="AN681" t="s">
        <v>2643</v>
      </c>
      <c r="AO681" t="s">
        <v>3624</v>
      </c>
      <c r="AP681" s="83" t="s">
        <v>4004</v>
      </c>
      <c r="AQ681" s="83" t="s">
        <v>111</v>
      </c>
      <c r="AR681" s="87" t="s">
        <v>106</v>
      </c>
      <c r="AT681" s="83" t="s">
        <v>107</v>
      </c>
      <c r="AU681" s="146" t="s">
        <v>107</v>
      </c>
      <c r="AV681" s="146" t="s">
        <v>107</v>
      </c>
      <c r="AX681" s="110" t="s">
        <v>107</v>
      </c>
      <c r="AY681" s="111"/>
      <c r="AZ681" s="112">
        <f t="shared" ca="1" si="44"/>
        <v>7696</v>
      </c>
      <c r="BA681" s="136">
        <f t="shared" ca="1" si="45"/>
        <v>55</v>
      </c>
      <c r="BB681" s="114" t="s">
        <v>134</v>
      </c>
      <c r="BC681" s="114" t="s">
        <v>108</v>
      </c>
      <c r="BD681" s="114"/>
      <c r="BE681" s="115" t="s">
        <v>102</v>
      </c>
      <c r="BF681" s="115" t="s">
        <v>102</v>
      </c>
      <c r="BG681" s="115" t="s">
        <v>102</v>
      </c>
      <c r="BH681" s="115" t="s">
        <v>102</v>
      </c>
      <c r="BI681" s="116"/>
      <c r="BJ681" s="117" t="s">
        <v>109</v>
      </c>
      <c r="BK681" s="117" t="s">
        <v>109</v>
      </c>
      <c r="BL681" s="83">
        <f t="shared" ca="1" si="46"/>
        <v>68</v>
      </c>
      <c r="BM681" s="83" t="s">
        <v>108</v>
      </c>
      <c r="BN681" s="83">
        <v>0</v>
      </c>
      <c r="BO681" s="83" t="s">
        <v>108</v>
      </c>
      <c r="BP681" s="83">
        <v>-1172200</v>
      </c>
      <c r="BQ681" s="83" t="s">
        <v>312</v>
      </c>
      <c r="BR681" s="83" t="s">
        <v>153</v>
      </c>
      <c r="BS681" s="83" t="s">
        <v>499</v>
      </c>
      <c r="BT681" s="83">
        <v>-1172200</v>
      </c>
      <c r="BU681" s="83" t="s">
        <v>312</v>
      </c>
      <c r="BV681" s="83" t="s">
        <v>153</v>
      </c>
      <c r="BW681" s="83" t="s">
        <v>499</v>
      </c>
      <c r="BY681" s="136">
        <v>0</v>
      </c>
      <c r="BZ681" s="136">
        <v>0</v>
      </c>
      <c r="CA681" s="136">
        <v>0</v>
      </c>
      <c r="CB681" s="136">
        <v>0</v>
      </c>
      <c r="CD681" s="136">
        <v>0</v>
      </c>
      <c r="CE681" s="136">
        <v>0</v>
      </c>
      <c r="CF681" s="136">
        <v>0</v>
      </c>
      <c r="CG681" s="136">
        <v>0</v>
      </c>
      <c r="CH681" s="136">
        <v>0</v>
      </c>
      <c r="CI681" s="136">
        <v>0</v>
      </c>
      <c r="CJ681" s="136">
        <v>0</v>
      </c>
      <c r="CK681" s="138">
        <v>0</v>
      </c>
      <c r="CL681" s="138">
        <v>0</v>
      </c>
      <c r="CM681" s="136">
        <v>0</v>
      </c>
      <c r="CN681" s="136">
        <v>0</v>
      </c>
      <c r="CO681" s="85">
        <v>43854</v>
      </c>
      <c r="CP681" s="83" t="s">
        <v>4727</v>
      </c>
      <c r="CQ681" s="83" t="s">
        <v>102</v>
      </c>
      <c r="CR681" s="83" t="s">
        <v>482</v>
      </c>
      <c r="CS681" s="83">
        <v>676</v>
      </c>
      <c r="CT681" s="83" t="s">
        <v>483</v>
      </c>
      <c r="CU681" s="83">
        <v>1</v>
      </c>
      <c r="CV681" s="83">
        <v>0</v>
      </c>
      <c r="CW681" s="83">
        <v>0</v>
      </c>
      <c r="CX681" s="83" t="s">
        <v>109</v>
      </c>
      <c r="CY681" s="83" t="s">
        <v>583</v>
      </c>
      <c r="CZ681" s="83">
        <v>0</v>
      </c>
      <c r="DA681" s="83">
        <v>0</v>
      </c>
      <c r="DB681" s="83">
        <f t="shared" si="43"/>
        <v>0</v>
      </c>
      <c r="DC681" s="83" t="s">
        <v>497</v>
      </c>
      <c r="DE681" s="136">
        <v>1</v>
      </c>
      <c r="DF681" s="136">
        <v>1</v>
      </c>
      <c r="DG681" s="215" t="s">
        <v>269</v>
      </c>
      <c r="DH681" s="136">
        <v>1</v>
      </c>
      <c r="DI681" s="136">
        <v>1</v>
      </c>
      <c r="DJ681" s="215" t="s">
        <v>269</v>
      </c>
      <c r="EE681" s="136" t="b">
        <v>1</v>
      </c>
      <c r="EF681" s="136" t="b">
        <v>1</v>
      </c>
      <c r="EG681" s="136" t="b">
        <v>1</v>
      </c>
      <c r="EH681" s="136" t="b">
        <v>1</v>
      </c>
      <c r="EL681" s="215" t="s">
        <v>269</v>
      </c>
    </row>
    <row r="682" spans="1:142" ht="60" customHeight="1" x14ac:dyDescent="0.55000000000000004">
      <c r="A682" s="83" t="s">
        <v>130</v>
      </c>
      <c r="B682" s="83" t="s">
        <v>98</v>
      </c>
      <c r="C682">
        <v>116511</v>
      </c>
      <c r="D682" t="s">
        <v>1318</v>
      </c>
      <c r="E682" t="s">
        <v>1318</v>
      </c>
      <c r="F682" s="83" t="s">
        <v>108</v>
      </c>
      <c r="G682" s="213">
        <v>39776</v>
      </c>
      <c r="H682" s="83" t="s">
        <v>102</v>
      </c>
      <c r="I682" s="213">
        <v>43181</v>
      </c>
      <c r="J682" s="83" t="s">
        <v>228</v>
      </c>
      <c r="K682" s="214">
        <v>340783386970</v>
      </c>
      <c r="L682" s="83" t="s">
        <v>135</v>
      </c>
      <c r="M682" s="213">
        <v>43588</v>
      </c>
      <c r="N682">
        <v>364121</v>
      </c>
      <c r="O682" s="145" t="s">
        <v>567</v>
      </c>
      <c r="P682" s="145" t="s">
        <v>99</v>
      </c>
      <c r="Q682" s="145" t="s">
        <v>100</v>
      </c>
      <c r="R682" s="145" t="s">
        <v>567</v>
      </c>
      <c r="V682">
        <v>4385</v>
      </c>
      <c r="W682" s="83" t="s">
        <v>101</v>
      </c>
      <c r="X682" s="83" t="s">
        <v>103</v>
      </c>
      <c r="Y682" t="s">
        <v>2644</v>
      </c>
      <c r="Z682" s="83" t="s">
        <v>102</v>
      </c>
      <c r="AA682" s="83" t="s">
        <v>102</v>
      </c>
      <c r="AB682" t="s">
        <v>3625</v>
      </c>
      <c r="AC682" s="83" t="s">
        <v>4005</v>
      </c>
      <c r="AD682" s="83" t="s">
        <v>144</v>
      </c>
      <c r="AE682" s="83" t="s">
        <v>105</v>
      </c>
      <c r="AF682" t="s">
        <v>2644</v>
      </c>
      <c r="AG682" s="83" t="s">
        <v>102</v>
      </c>
      <c r="AH682" s="83" t="s">
        <v>102</v>
      </c>
      <c r="AI682" t="s">
        <v>3625</v>
      </c>
      <c r="AJ682" s="83" t="s">
        <v>4005</v>
      </c>
      <c r="AK682" s="83" t="s">
        <v>144</v>
      </c>
      <c r="AL682" s="83" t="s">
        <v>105</v>
      </c>
      <c r="AM682" s="87" t="s">
        <v>106</v>
      </c>
      <c r="AN682" t="s">
        <v>2644</v>
      </c>
      <c r="AO682" t="s">
        <v>3625</v>
      </c>
      <c r="AP682" s="83" t="s">
        <v>4005</v>
      </c>
      <c r="AQ682" s="83" t="s">
        <v>144</v>
      </c>
      <c r="AR682" s="87" t="s">
        <v>106</v>
      </c>
      <c r="AT682" s="83" t="s">
        <v>107</v>
      </c>
      <c r="AU682" s="146" t="s">
        <v>107</v>
      </c>
      <c r="AV682" s="146" t="s">
        <v>107</v>
      </c>
      <c r="AX682" s="110" t="s">
        <v>107</v>
      </c>
      <c r="AY682" s="111"/>
      <c r="AZ682" s="112">
        <f t="shared" ca="1" si="44"/>
        <v>2621</v>
      </c>
      <c r="BA682" s="136">
        <f t="shared" ca="1" si="45"/>
        <v>4</v>
      </c>
      <c r="BB682" s="114" t="s">
        <v>134</v>
      </c>
      <c r="BC682" s="114" t="s">
        <v>108</v>
      </c>
      <c r="BD682" s="114"/>
      <c r="BE682" s="115" t="s">
        <v>102</v>
      </c>
      <c r="BF682" s="115" t="s">
        <v>102</v>
      </c>
      <c r="BG682" s="115" t="s">
        <v>102</v>
      </c>
      <c r="BH682" s="115" t="s">
        <v>102</v>
      </c>
      <c r="BI682" s="116"/>
      <c r="BJ682" s="117" t="s">
        <v>109</v>
      </c>
      <c r="BK682" s="117" t="s">
        <v>109</v>
      </c>
      <c r="BL682" s="83">
        <f t="shared" ca="1" si="46"/>
        <v>32</v>
      </c>
      <c r="BM682" s="83" t="s">
        <v>108</v>
      </c>
      <c r="BN682" s="83">
        <v>0</v>
      </c>
      <c r="BO682" s="83" t="s">
        <v>108</v>
      </c>
      <c r="BP682" s="83">
        <v>-1173935</v>
      </c>
      <c r="BQ682" s="83" t="s">
        <v>198</v>
      </c>
      <c r="BR682" s="83" t="s">
        <v>164</v>
      </c>
      <c r="BS682" s="83" t="s">
        <v>499</v>
      </c>
      <c r="BT682" s="83">
        <v>-1173935</v>
      </c>
      <c r="BU682" s="83" t="s">
        <v>198</v>
      </c>
      <c r="BV682" s="83" t="s">
        <v>164</v>
      </c>
      <c r="BW682" s="83" t="s">
        <v>499</v>
      </c>
      <c r="BY682" s="136">
        <v>0</v>
      </c>
      <c r="BZ682" s="136">
        <v>0</v>
      </c>
      <c r="CA682" s="136">
        <v>0</v>
      </c>
      <c r="CB682" s="136">
        <v>0</v>
      </c>
      <c r="CD682" s="136">
        <v>0</v>
      </c>
      <c r="CE682" s="136">
        <v>0</v>
      </c>
      <c r="CF682" s="136">
        <v>0</v>
      </c>
      <c r="CG682" s="136">
        <v>0</v>
      </c>
      <c r="CH682" s="136">
        <v>0</v>
      </c>
      <c r="CI682" s="136">
        <v>0</v>
      </c>
      <c r="CJ682" s="136">
        <v>0</v>
      </c>
      <c r="CK682" s="138">
        <v>0</v>
      </c>
      <c r="CL682" s="138">
        <v>0</v>
      </c>
      <c r="CM682" s="136">
        <v>0</v>
      </c>
      <c r="CN682" s="136">
        <v>0</v>
      </c>
      <c r="CO682" s="85">
        <v>43855</v>
      </c>
      <c r="CP682" s="83" t="s">
        <v>4728</v>
      </c>
      <c r="CQ682" s="83" t="s">
        <v>102</v>
      </c>
      <c r="CR682" s="83" t="s">
        <v>482</v>
      </c>
      <c r="CS682" s="83">
        <v>677</v>
      </c>
      <c r="CT682" s="83" t="s">
        <v>483</v>
      </c>
      <c r="CU682" s="83">
        <v>1</v>
      </c>
      <c r="CV682" s="83">
        <v>0</v>
      </c>
      <c r="CW682" s="83">
        <v>0</v>
      </c>
      <c r="CX682" s="83" t="s">
        <v>109</v>
      </c>
      <c r="CY682" s="83" t="s">
        <v>583</v>
      </c>
      <c r="CZ682" s="83">
        <v>0</v>
      </c>
      <c r="DA682" s="83">
        <v>0</v>
      </c>
      <c r="DB682" s="83">
        <f t="shared" si="43"/>
        <v>0</v>
      </c>
      <c r="DC682" s="83" t="s">
        <v>497</v>
      </c>
      <c r="DE682" s="136">
        <v>1</v>
      </c>
      <c r="DF682" s="136">
        <v>1</v>
      </c>
      <c r="DG682" s="215" t="s">
        <v>269</v>
      </c>
      <c r="DH682" s="136">
        <v>1</v>
      </c>
      <c r="DI682" s="136">
        <v>1</v>
      </c>
      <c r="DJ682" s="215" t="s">
        <v>269</v>
      </c>
      <c r="EE682" s="136" t="b">
        <v>1</v>
      </c>
      <c r="EF682" s="136" t="b">
        <v>1</v>
      </c>
      <c r="EG682" s="136" t="b">
        <v>1</v>
      </c>
      <c r="EH682" s="136" t="b">
        <v>1</v>
      </c>
      <c r="EL682" s="215" t="s">
        <v>269</v>
      </c>
    </row>
    <row r="683" spans="1:142" ht="60" customHeight="1" x14ac:dyDescent="0.55000000000000004">
      <c r="A683" s="83" t="s">
        <v>130</v>
      </c>
      <c r="B683" s="83" t="s">
        <v>98</v>
      </c>
      <c r="C683">
        <v>837679</v>
      </c>
      <c r="D683" t="s">
        <v>1319</v>
      </c>
      <c r="E683" t="s">
        <v>1319</v>
      </c>
      <c r="F683" s="83" t="s">
        <v>108</v>
      </c>
      <c r="G683" s="213">
        <v>31153</v>
      </c>
      <c r="H683" s="83" t="s">
        <v>102</v>
      </c>
      <c r="I683" s="213">
        <v>43287</v>
      </c>
      <c r="J683" s="83" t="s">
        <v>228</v>
      </c>
      <c r="K683" s="214">
        <v>529003154993</v>
      </c>
      <c r="L683" s="83" t="s">
        <v>97</v>
      </c>
      <c r="M683" s="213">
        <v>43557</v>
      </c>
      <c r="N683">
        <v>124743</v>
      </c>
      <c r="O683" s="145" t="s">
        <v>567</v>
      </c>
      <c r="P683" s="145" t="s">
        <v>99</v>
      </c>
      <c r="Q683" s="145" t="s">
        <v>100</v>
      </c>
      <c r="R683" s="145" t="s">
        <v>567</v>
      </c>
      <c r="V683">
        <v>5803</v>
      </c>
      <c r="W683" s="83" t="s">
        <v>1860</v>
      </c>
      <c r="X683" s="83" t="s">
        <v>103</v>
      </c>
      <c r="Y683" t="s">
        <v>2645</v>
      </c>
      <c r="Z683" s="83" t="s">
        <v>102</v>
      </c>
      <c r="AA683" s="83" t="s">
        <v>102</v>
      </c>
      <c r="AB683" t="s">
        <v>3626</v>
      </c>
      <c r="AC683" s="83" t="s">
        <v>4006</v>
      </c>
      <c r="AD683" s="83" t="s">
        <v>111</v>
      </c>
      <c r="AE683" s="83" t="s">
        <v>105</v>
      </c>
      <c r="AF683" t="s">
        <v>2645</v>
      </c>
      <c r="AG683" s="83" t="s">
        <v>102</v>
      </c>
      <c r="AH683" s="83" t="s">
        <v>102</v>
      </c>
      <c r="AI683" t="s">
        <v>3626</v>
      </c>
      <c r="AJ683" s="83" t="s">
        <v>4006</v>
      </c>
      <c r="AK683" s="83" t="s">
        <v>111</v>
      </c>
      <c r="AL683" s="83" t="s">
        <v>105</v>
      </c>
      <c r="AM683" s="87" t="s">
        <v>106</v>
      </c>
      <c r="AN683" t="s">
        <v>2645</v>
      </c>
      <c r="AO683" t="s">
        <v>3626</v>
      </c>
      <c r="AP683" s="83" t="s">
        <v>4006</v>
      </c>
      <c r="AQ683" s="83" t="s">
        <v>144</v>
      </c>
      <c r="AR683" s="87" t="s">
        <v>106</v>
      </c>
      <c r="AT683" s="83" t="s">
        <v>107</v>
      </c>
      <c r="AU683" s="146" t="s">
        <v>107</v>
      </c>
      <c r="AV683" s="146" t="s">
        <v>107</v>
      </c>
      <c r="AX683" s="110" t="s">
        <v>107</v>
      </c>
      <c r="AY683" s="111"/>
      <c r="AZ683" s="112">
        <f t="shared" ca="1" si="44"/>
        <v>5640</v>
      </c>
      <c r="BA683" s="136">
        <f t="shared" ca="1" si="45"/>
        <v>15</v>
      </c>
      <c r="BB683" s="114" t="s">
        <v>136</v>
      </c>
      <c r="BC683" s="114" t="s">
        <v>108</v>
      </c>
      <c r="BD683" s="114"/>
      <c r="BE683" s="115" t="s">
        <v>102</v>
      </c>
      <c r="BF683" s="115" t="s">
        <v>102</v>
      </c>
      <c r="BG683" s="115" t="s">
        <v>102</v>
      </c>
      <c r="BH683" s="115" t="s">
        <v>102</v>
      </c>
      <c r="BI683" s="116"/>
      <c r="BJ683" s="117" t="s">
        <v>109</v>
      </c>
      <c r="BK683" s="117" t="s">
        <v>109</v>
      </c>
      <c r="BL683" s="83">
        <f t="shared" ca="1" si="46"/>
        <v>10</v>
      </c>
      <c r="BM683" s="83" t="s">
        <v>270</v>
      </c>
      <c r="BN683" s="83">
        <v>0</v>
      </c>
      <c r="BO683" s="83" t="s">
        <v>108</v>
      </c>
      <c r="BP683" s="83">
        <v>-1175670</v>
      </c>
      <c r="BQ683" s="83" t="s">
        <v>381</v>
      </c>
      <c r="BR683" s="83" t="s">
        <v>157</v>
      </c>
      <c r="BS683" s="83" t="s">
        <v>502</v>
      </c>
      <c r="BT683" s="83">
        <v>-1175670</v>
      </c>
      <c r="BU683" s="83" t="s">
        <v>381</v>
      </c>
      <c r="BV683" s="83" t="s">
        <v>157</v>
      </c>
      <c r="BW683" s="83" t="s">
        <v>502</v>
      </c>
      <c r="BY683" s="136">
        <v>0</v>
      </c>
      <c r="BZ683" s="136">
        <v>0</v>
      </c>
      <c r="CA683" s="136">
        <v>0</v>
      </c>
      <c r="CB683" s="136">
        <v>0</v>
      </c>
      <c r="CD683" s="136">
        <v>0</v>
      </c>
      <c r="CE683" s="136">
        <v>0</v>
      </c>
      <c r="CF683" s="136">
        <v>0</v>
      </c>
      <c r="CG683" s="136">
        <v>0</v>
      </c>
      <c r="CH683" s="136">
        <v>0</v>
      </c>
      <c r="CI683" s="136">
        <v>0</v>
      </c>
      <c r="CJ683" s="136">
        <v>0</v>
      </c>
      <c r="CK683" s="138">
        <v>0</v>
      </c>
      <c r="CL683" s="138">
        <v>0</v>
      </c>
      <c r="CM683" s="136">
        <v>0</v>
      </c>
      <c r="CN683" s="136">
        <v>0</v>
      </c>
      <c r="CO683" s="85">
        <v>43856</v>
      </c>
      <c r="CP683" s="83" t="s">
        <v>4729</v>
      </c>
      <c r="CQ683" s="83" t="s">
        <v>102</v>
      </c>
      <c r="CR683" s="83" t="s">
        <v>482</v>
      </c>
      <c r="CS683" s="83">
        <v>678</v>
      </c>
      <c r="CT683" s="83" t="s">
        <v>483</v>
      </c>
      <c r="CU683" s="83">
        <v>1</v>
      </c>
      <c r="CV683" s="83">
        <v>0</v>
      </c>
      <c r="CW683" s="83">
        <v>0</v>
      </c>
      <c r="CX683" s="83" t="s">
        <v>109</v>
      </c>
      <c r="CY683" s="83" t="s">
        <v>583</v>
      </c>
      <c r="CZ683" s="83">
        <v>0</v>
      </c>
      <c r="DA683" s="83">
        <v>0</v>
      </c>
      <c r="DB683" s="83">
        <f t="shared" si="43"/>
        <v>0</v>
      </c>
      <c r="DC683" s="83" t="s">
        <v>497</v>
      </c>
      <c r="DE683" s="136">
        <v>1</v>
      </c>
      <c r="DF683" s="136">
        <v>1</v>
      </c>
      <c r="DG683" s="215" t="s">
        <v>269</v>
      </c>
      <c r="DH683" s="136">
        <v>1</v>
      </c>
      <c r="DI683" s="136">
        <v>1</v>
      </c>
      <c r="DJ683" s="215" t="s">
        <v>269</v>
      </c>
      <c r="EE683" s="136" t="b">
        <v>1</v>
      </c>
      <c r="EF683" s="136" t="b">
        <v>1</v>
      </c>
      <c r="EG683" s="136" t="b">
        <v>1</v>
      </c>
      <c r="EH683" s="136" t="b">
        <v>1</v>
      </c>
      <c r="EL683" s="215" t="s">
        <v>269</v>
      </c>
    </row>
    <row r="684" spans="1:142" ht="60" customHeight="1" x14ac:dyDescent="0.55000000000000004">
      <c r="A684" s="83" t="s">
        <v>130</v>
      </c>
      <c r="B684" s="83" t="s">
        <v>98</v>
      </c>
      <c r="C684">
        <v>392487</v>
      </c>
      <c r="D684" t="s">
        <v>1320</v>
      </c>
      <c r="E684" t="s">
        <v>1320</v>
      </c>
      <c r="F684" s="83" t="s">
        <v>108</v>
      </c>
      <c r="G684" s="213">
        <v>29491</v>
      </c>
      <c r="H684" s="83" t="s">
        <v>102</v>
      </c>
      <c r="I684" s="213">
        <v>43257</v>
      </c>
      <c r="J684" s="83" t="s">
        <v>228</v>
      </c>
      <c r="K684" s="214">
        <v>109517818449</v>
      </c>
      <c r="L684" s="83" t="s">
        <v>126</v>
      </c>
      <c r="M684" s="213">
        <v>43596</v>
      </c>
      <c r="N684">
        <v>246697</v>
      </c>
      <c r="O684" s="145" t="s">
        <v>567</v>
      </c>
      <c r="P684" s="145" t="s">
        <v>99</v>
      </c>
      <c r="Q684" s="145" t="s">
        <v>100</v>
      </c>
      <c r="R684" s="145" t="s">
        <v>567</v>
      </c>
      <c r="V684">
        <v>6508</v>
      </c>
      <c r="W684" s="83" t="s">
        <v>101</v>
      </c>
      <c r="X684" s="83" t="s">
        <v>103</v>
      </c>
      <c r="Y684" t="s">
        <v>2646</v>
      </c>
      <c r="Z684" s="83" t="s">
        <v>102</v>
      </c>
      <c r="AA684" s="83" t="s">
        <v>102</v>
      </c>
      <c r="AB684" t="s">
        <v>3627</v>
      </c>
      <c r="AC684" s="83" t="s">
        <v>4007</v>
      </c>
      <c r="AD684" s="83" t="s">
        <v>144</v>
      </c>
      <c r="AE684" s="83" t="s">
        <v>105</v>
      </c>
      <c r="AF684" t="s">
        <v>2646</v>
      </c>
      <c r="AG684" s="83" t="s">
        <v>102</v>
      </c>
      <c r="AH684" s="83" t="s">
        <v>102</v>
      </c>
      <c r="AI684" t="s">
        <v>3627</v>
      </c>
      <c r="AJ684" s="83" t="s">
        <v>4007</v>
      </c>
      <c r="AK684" s="83" t="s">
        <v>144</v>
      </c>
      <c r="AL684" s="83" t="s">
        <v>105</v>
      </c>
      <c r="AM684" s="87" t="s">
        <v>106</v>
      </c>
      <c r="AN684" t="s">
        <v>2646</v>
      </c>
      <c r="AO684" t="s">
        <v>3627</v>
      </c>
      <c r="AP684" s="83" t="s">
        <v>4007</v>
      </c>
      <c r="AQ684" s="83" t="s">
        <v>111</v>
      </c>
      <c r="AR684" s="87" t="s">
        <v>106</v>
      </c>
      <c r="AT684" s="83" t="s">
        <v>107</v>
      </c>
      <c r="AU684" s="146" t="s">
        <v>107</v>
      </c>
      <c r="AV684" s="146" t="s">
        <v>107</v>
      </c>
      <c r="AX684" s="110" t="s">
        <v>107</v>
      </c>
      <c r="AY684" s="111"/>
      <c r="AZ684" s="112">
        <f t="shared" ca="1" si="44"/>
        <v>4282</v>
      </c>
      <c r="BA684" s="136">
        <f t="shared" ca="1" si="45"/>
        <v>86</v>
      </c>
      <c r="BB684" s="114" t="s">
        <v>134</v>
      </c>
      <c r="BC684" s="114" t="s">
        <v>108</v>
      </c>
      <c r="BD684" s="114"/>
      <c r="BE684" s="115" t="s">
        <v>102</v>
      </c>
      <c r="BF684" s="115" t="s">
        <v>102</v>
      </c>
      <c r="BG684" s="115" t="s">
        <v>102</v>
      </c>
      <c r="BH684" s="115" t="s">
        <v>102</v>
      </c>
      <c r="BI684" s="116"/>
      <c r="BJ684" s="117" t="s">
        <v>109</v>
      </c>
      <c r="BK684" s="117" t="s">
        <v>109</v>
      </c>
      <c r="BL684" s="83">
        <f t="shared" ca="1" si="46"/>
        <v>11</v>
      </c>
      <c r="BM684" s="83" t="s">
        <v>108</v>
      </c>
      <c r="BN684" s="83">
        <v>0</v>
      </c>
      <c r="BO684" s="83" t="s">
        <v>108</v>
      </c>
      <c r="BP684" s="83">
        <v>-1177405</v>
      </c>
      <c r="BQ684" s="83" t="s">
        <v>312</v>
      </c>
      <c r="BR684" s="83" t="s">
        <v>153</v>
      </c>
      <c r="BS684" s="83" t="s">
        <v>499</v>
      </c>
      <c r="BT684" s="83">
        <v>-1177405</v>
      </c>
      <c r="BU684" s="83" t="s">
        <v>312</v>
      </c>
      <c r="BV684" s="83" t="s">
        <v>153</v>
      </c>
      <c r="BW684" s="83" t="s">
        <v>499</v>
      </c>
      <c r="BY684" s="136">
        <v>0</v>
      </c>
      <c r="BZ684" s="136">
        <v>0</v>
      </c>
      <c r="CA684" s="136">
        <v>0</v>
      </c>
      <c r="CB684" s="136">
        <v>0</v>
      </c>
      <c r="CD684" s="136">
        <v>0</v>
      </c>
      <c r="CE684" s="136">
        <v>0</v>
      </c>
      <c r="CF684" s="136">
        <v>0</v>
      </c>
      <c r="CG684" s="136">
        <v>0</v>
      </c>
      <c r="CH684" s="136">
        <v>0</v>
      </c>
      <c r="CI684" s="136">
        <v>0</v>
      </c>
      <c r="CJ684" s="136">
        <v>0</v>
      </c>
      <c r="CK684" s="138">
        <v>0</v>
      </c>
      <c r="CL684" s="138">
        <v>0</v>
      </c>
      <c r="CM684" s="136">
        <v>0</v>
      </c>
      <c r="CN684" s="136">
        <v>0</v>
      </c>
      <c r="CO684" s="85">
        <v>43857</v>
      </c>
      <c r="CP684" s="83" t="s">
        <v>4730</v>
      </c>
      <c r="CQ684" s="83" t="s">
        <v>102</v>
      </c>
      <c r="CR684" s="83" t="s">
        <v>482</v>
      </c>
      <c r="CS684" s="83">
        <v>679</v>
      </c>
      <c r="CT684" s="83" t="s">
        <v>483</v>
      </c>
      <c r="CU684" s="83">
        <v>1</v>
      </c>
      <c r="CV684" s="83">
        <v>0</v>
      </c>
      <c r="CW684" s="83">
        <v>0</v>
      </c>
      <c r="CX684" s="83" t="s">
        <v>109</v>
      </c>
      <c r="CY684" s="83" t="s">
        <v>583</v>
      </c>
      <c r="CZ684" s="83">
        <v>0</v>
      </c>
      <c r="DA684" s="83">
        <v>0</v>
      </c>
      <c r="DB684" s="83">
        <f t="shared" si="43"/>
        <v>0</v>
      </c>
      <c r="DC684" s="83" t="s">
        <v>497</v>
      </c>
      <c r="DE684" s="136">
        <v>1</v>
      </c>
      <c r="DF684" s="136">
        <v>1</v>
      </c>
      <c r="DG684" s="215" t="s">
        <v>269</v>
      </c>
      <c r="DH684" s="136">
        <v>1</v>
      </c>
      <c r="DI684" s="136">
        <v>1</v>
      </c>
      <c r="DJ684" s="215" t="s">
        <v>269</v>
      </c>
      <c r="EE684" s="136" t="b">
        <v>1</v>
      </c>
      <c r="EF684" s="136" t="b">
        <v>1</v>
      </c>
      <c r="EG684" s="136" t="b">
        <v>1</v>
      </c>
      <c r="EH684" s="136" t="b">
        <v>1</v>
      </c>
      <c r="EL684" s="215" t="s">
        <v>269</v>
      </c>
    </row>
    <row r="685" spans="1:142" ht="60" customHeight="1" x14ac:dyDescent="0.55000000000000004">
      <c r="A685" s="83" t="s">
        <v>130</v>
      </c>
      <c r="B685" s="83" t="s">
        <v>98</v>
      </c>
      <c r="C685">
        <v>639976</v>
      </c>
      <c r="D685" t="s">
        <v>1321</v>
      </c>
      <c r="E685" t="s">
        <v>1321</v>
      </c>
      <c r="F685" s="83" t="s">
        <v>108</v>
      </c>
      <c r="G685" s="213">
        <v>30439</v>
      </c>
      <c r="H685" s="83" t="s">
        <v>102</v>
      </c>
      <c r="I685" s="213">
        <v>43154</v>
      </c>
      <c r="J685" s="83" t="s">
        <v>228</v>
      </c>
      <c r="K685" s="214">
        <v>536701291864</v>
      </c>
      <c r="L685" s="83" t="s">
        <v>135</v>
      </c>
      <c r="M685" s="213">
        <v>43753</v>
      </c>
      <c r="N685">
        <v>150853</v>
      </c>
      <c r="O685" s="145" t="s">
        <v>567</v>
      </c>
      <c r="P685" s="145" t="s">
        <v>99</v>
      </c>
      <c r="Q685" s="145" t="s">
        <v>100</v>
      </c>
      <c r="R685" s="145" t="s">
        <v>567</v>
      </c>
      <c r="V685">
        <v>6508</v>
      </c>
      <c r="W685" s="83" t="s">
        <v>101</v>
      </c>
      <c r="X685" s="83" t="s">
        <v>103</v>
      </c>
      <c r="Y685" t="s">
        <v>2647</v>
      </c>
      <c r="Z685" s="83" t="s">
        <v>102</v>
      </c>
      <c r="AA685" s="83" t="s">
        <v>102</v>
      </c>
      <c r="AB685" t="s">
        <v>3628</v>
      </c>
      <c r="AC685" s="83" t="s">
        <v>4008</v>
      </c>
      <c r="AD685" s="83" t="s">
        <v>144</v>
      </c>
      <c r="AE685" s="83" t="s">
        <v>105</v>
      </c>
      <c r="AF685" t="s">
        <v>2647</v>
      </c>
      <c r="AG685" s="83" t="s">
        <v>102</v>
      </c>
      <c r="AH685" s="83" t="s">
        <v>102</v>
      </c>
      <c r="AI685" t="s">
        <v>3628</v>
      </c>
      <c r="AJ685" s="83" t="s">
        <v>4008</v>
      </c>
      <c r="AK685" s="83" t="s">
        <v>144</v>
      </c>
      <c r="AL685" s="83" t="s">
        <v>105</v>
      </c>
      <c r="AM685" s="87" t="s">
        <v>106</v>
      </c>
      <c r="AN685" t="s">
        <v>2647</v>
      </c>
      <c r="AO685" t="s">
        <v>3628</v>
      </c>
      <c r="AP685" s="83" t="s">
        <v>4008</v>
      </c>
      <c r="AQ685" s="83" t="s">
        <v>144</v>
      </c>
      <c r="AR685" s="87" t="s">
        <v>106</v>
      </c>
      <c r="AT685" s="83" t="s">
        <v>107</v>
      </c>
      <c r="AU685" s="83" t="s">
        <v>107</v>
      </c>
      <c r="AV685" s="83" t="s">
        <v>107</v>
      </c>
      <c r="AX685" s="110" t="s">
        <v>107</v>
      </c>
      <c r="AY685" s="111"/>
      <c r="AZ685" s="112">
        <f t="shared" ca="1" si="44"/>
        <v>6647</v>
      </c>
      <c r="BA685" s="136">
        <f t="shared" ca="1" si="45"/>
        <v>85</v>
      </c>
      <c r="BB685" s="114" t="s">
        <v>134</v>
      </c>
      <c r="BC685" s="114" t="s">
        <v>108</v>
      </c>
      <c r="BD685" s="114"/>
      <c r="BE685" s="115" t="s">
        <v>102</v>
      </c>
      <c r="BF685" s="115" t="s">
        <v>102</v>
      </c>
      <c r="BG685" s="115" t="s">
        <v>102</v>
      </c>
      <c r="BH685" s="115" t="s">
        <v>102</v>
      </c>
      <c r="BI685" s="116"/>
      <c r="BJ685" s="117" t="s">
        <v>109</v>
      </c>
      <c r="BK685" s="117" t="s">
        <v>109</v>
      </c>
      <c r="BL685" s="83">
        <f t="shared" ca="1" si="46"/>
        <v>33</v>
      </c>
      <c r="BM685" s="83" t="s">
        <v>108</v>
      </c>
      <c r="BN685" s="83">
        <v>0</v>
      </c>
      <c r="BO685" s="83" t="s">
        <v>108</v>
      </c>
      <c r="BP685" s="83">
        <v>-1179140</v>
      </c>
      <c r="BQ685" s="83" t="s">
        <v>198</v>
      </c>
      <c r="BR685" s="83" t="s">
        <v>164</v>
      </c>
      <c r="BS685" s="83" t="s">
        <v>499</v>
      </c>
      <c r="BT685" s="83">
        <v>-1179140</v>
      </c>
      <c r="BU685" s="83" t="s">
        <v>198</v>
      </c>
      <c r="BV685" s="83" t="s">
        <v>164</v>
      </c>
      <c r="BW685" s="83" t="s">
        <v>499</v>
      </c>
      <c r="BY685" s="136">
        <v>0</v>
      </c>
      <c r="BZ685" s="136">
        <v>0</v>
      </c>
      <c r="CA685" s="136">
        <v>0</v>
      </c>
      <c r="CB685" s="136">
        <v>0</v>
      </c>
      <c r="CD685" s="136">
        <v>0</v>
      </c>
      <c r="CE685" s="136">
        <v>0</v>
      </c>
      <c r="CF685" s="136">
        <v>0</v>
      </c>
      <c r="CG685" s="136">
        <v>0</v>
      </c>
      <c r="CH685" s="136">
        <v>0</v>
      </c>
      <c r="CI685" s="136">
        <v>0</v>
      </c>
      <c r="CJ685" s="136">
        <v>0</v>
      </c>
      <c r="CK685" s="138">
        <v>0</v>
      </c>
      <c r="CL685" s="138">
        <v>0</v>
      </c>
      <c r="CM685" s="136">
        <v>0</v>
      </c>
      <c r="CN685" s="136">
        <v>0</v>
      </c>
      <c r="CO685" s="85">
        <v>43858</v>
      </c>
      <c r="CP685" s="83" t="s">
        <v>4731</v>
      </c>
      <c r="CQ685" s="83" t="s">
        <v>102</v>
      </c>
      <c r="CR685" s="83" t="s">
        <v>482</v>
      </c>
      <c r="CS685" s="83">
        <v>680</v>
      </c>
      <c r="CT685" s="83" t="s">
        <v>483</v>
      </c>
      <c r="CU685" s="83">
        <v>1</v>
      </c>
      <c r="CV685" s="83">
        <v>0</v>
      </c>
      <c r="CW685" s="83">
        <v>0</v>
      </c>
      <c r="CX685" s="83" t="s">
        <v>109</v>
      </c>
      <c r="CY685" s="83" t="s">
        <v>583</v>
      </c>
      <c r="CZ685" s="83">
        <v>0</v>
      </c>
      <c r="DA685" s="83">
        <v>0</v>
      </c>
      <c r="DB685" s="83">
        <f t="shared" si="43"/>
        <v>0</v>
      </c>
      <c r="DC685" s="83" t="s">
        <v>497</v>
      </c>
      <c r="DE685" s="136">
        <v>1</v>
      </c>
      <c r="DF685" s="136">
        <v>1</v>
      </c>
      <c r="DG685" s="215" t="s">
        <v>269</v>
      </c>
      <c r="DH685" s="136">
        <v>1</v>
      </c>
      <c r="DI685" s="136">
        <v>1</v>
      </c>
      <c r="DJ685" s="215" t="s">
        <v>269</v>
      </c>
      <c r="EE685" s="136" t="b">
        <v>1</v>
      </c>
      <c r="EF685" s="136" t="b">
        <v>1</v>
      </c>
      <c r="EG685" s="136" t="b">
        <v>1</v>
      </c>
      <c r="EH685" s="136" t="b">
        <v>1</v>
      </c>
      <c r="EL685" s="215" t="s">
        <v>269</v>
      </c>
    </row>
    <row r="686" spans="1:142" ht="60" customHeight="1" x14ac:dyDescent="0.55000000000000004">
      <c r="A686" s="83" t="s">
        <v>130</v>
      </c>
      <c r="B686" s="83" t="s">
        <v>98</v>
      </c>
      <c r="C686">
        <v>263959</v>
      </c>
      <c r="D686" t="s">
        <v>1322</v>
      </c>
      <c r="E686" t="s">
        <v>1322</v>
      </c>
      <c r="F686" s="83" t="s">
        <v>108</v>
      </c>
      <c r="G686" s="213">
        <v>36939</v>
      </c>
      <c r="H686" s="83" t="s">
        <v>102</v>
      </c>
      <c r="I686" s="213">
        <v>43350</v>
      </c>
      <c r="J686" s="83" t="s">
        <v>228</v>
      </c>
      <c r="K686" s="214">
        <v>575801920073</v>
      </c>
      <c r="L686" s="83" t="s">
        <v>97</v>
      </c>
      <c r="M686" s="213">
        <v>43614</v>
      </c>
      <c r="N686">
        <v>844449</v>
      </c>
      <c r="O686" s="145" t="s">
        <v>567</v>
      </c>
      <c r="P686" s="145" t="s">
        <v>99</v>
      </c>
      <c r="Q686" s="145" t="s">
        <v>100</v>
      </c>
      <c r="R686" s="145" t="s">
        <v>567</v>
      </c>
      <c r="V686">
        <v>1696</v>
      </c>
      <c r="W686" s="83" t="s">
        <v>1861</v>
      </c>
      <c r="X686" s="83" t="s">
        <v>103</v>
      </c>
      <c r="Y686" t="s">
        <v>2648</v>
      </c>
      <c r="Z686" s="83" t="s">
        <v>102</v>
      </c>
      <c r="AA686" s="83" t="s">
        <v>102</v>
      </c>
      <c r="AB686" t="s">
        <v>3629</v>
      </c>
      <c r="AC686" s="83" t="s">
        <v>4009</v>
      </c>
      <c r="AD686" s="83" t="s">
        <v>111</v>
      </c>
      <c r="AE686" s="83" t="s">
        <v>105</v>
      </c>
      <c r="AF686" t="s">
        <v>2648</v>
      </c>
      <c r="AG686" s="83" t="s">
        <v>102</v>
      </c>
      <c r="AH686" s="83" t="s">
        <v>102</v>
      </c>
      <c r="AI686" t="s">
        <v>3629</v>
      </c>
      <c r="AJ686" s="83" t="s">
        <v>4009</v>
      </c>
      <c r="AK686" s="83" t="s">
        <v>111</v>
      </c>
      <c r="AL686" s="83" t="s">
        <v>105</v>
      </c>
      <c r="AM686" s="87" t="s">
        <v>106</v>
      </c>
      <c r="AN686" t="s">
        <v>2648</v>
      </c>
      <c r="AO686" t="s">
        <v>3629</v>
      </c>
      <c r="AP686" s="83" t="s">
        <v>4009</v>
      </c>
      <c r="AQ686" s="83" t="s">
        <v>144</v>
      </c>
      <c r="AR686" s="87" t="s">
        <v>106</v>
      </c>
      <c r="AT686" s="83" t="s">
        <v>107</v>
      </c>
      <c r="AU686" s="83" t="s">
        <v>107</v>
      </c>
      <c r="AV686" s="83" t="s">
        <v>107</v>
      </c>
      <c r="AX686" s="110" t="s">
        <v>107</v>
      </c>
      <c r="AY686" s="111"/>
      <c r="AZ686" s="112">
        <f t="shared" ca="1" si="44"/>
        <v>6817</v>
      </c>
      <c r="BA686" s="136">
        <f t="shared" ca="1" si="45"/>
        <v>20</v>
      </c>
      <c r="BB686" s="114" t="s">
        <v>136</v>
      </c>
      <c r="BC686" s="114" t="s">
        <v>108</v>
      </c>
      <c r="BD686" s="114"/>
      <c r="BE686" s="115" t="s">
        <v>102</v>
      </c>
      <c r="BF686" s="115" t="s">
        <v>102</v>
      </c>
      <c r="BG686" s="115" t="s">
        <v>102</v>
      </c>
      <c r="BH686" s="115" t="s">
        <v>102</v>
      </c>
      <c r="BI686" s="116"/>
      <c r="BJ686" s="117" t="s">
        <v>109</v>
      </c>
      <c r="BK686" s="117" t="s">
        <v>109</v>
      </c>
      <c r="BL686" s="83">
        <f t="shared" ca="1" si="46"/>
        <v>75</v>
      </c>
      <c r="BM686" s="83" t="s">
        <v>270</v>
      </c>
      <c r="BN686" s="83">
        <v>0</v>
      </c>
      <c r="BO686" s="83" t="s">
        <v>108</v>
      </c>
      <c r="BP686" s="83">
        <v>-1180875</v>
      </c>
      <c r="BQ686" s="83" t="s">
        <v>381</v>
      </c>
      <c r="BR686" s="83" t="s">
        <v>157</v>
      </c>
      <c r="BS686" s="83" t="s">
        <v>502</v>
      </c>
      <c r="BT686" s="83">
        <v>-1180875</v>
      </c>
      <c r="BU686" s="83" t="s">
        <v>381</v>
      </c>
      <c r="BV686" s="83" t="s">
        <v>157</v>
      </c>
      <c r="BW686" s="83" t="s">
        <v>502</v>
      </c>
      <c r="BY686" s="136">
        <v>0</v>
      </c>
      <c r="BZ686" s="136">
        <v>0</v>
      </c>
      <c r="CA686" s="136">
        <v>0</v>
      </c>
      <c r="CB686" s="136">
        <v>0</v>
      </c>
      <c r="CD686" s="136">
        <v>0</v>
      </c>
      <c r="CE686" s="136">
        <v>0</v>
      </c>
      <c r="CF686" s="136">
        <v>0</v>
      </c>
      <c r="CG686" s="136">
        <v>0</v>
      </c>
      <c r="CH686" s="136">
        <v>0</v>
      </c>
      <c r="CI686" s="136">
        <v>0</v>
      </c>
      <c r="CJ686" s="136">
        <v>0</v>
      </c>
      <c r="CK686" s="138">
        <v>0</v>
      </c>
      <c r="CL686" s="138">
        <v>0</v>
      </c>
      <c r="CM686" s="136">
        <v>0</v>
      </c>
      <c r="CN686" s="136">
        <v>0</v>
      </c>
      <c r="CO686" s="85">
        <v>43859</v>
      </c>
      <c r="CP686" s="83" t="s">
        <v>4732</v>
      </c>
      <c r="CQ686" s="83" t="s">
        <v>102</v>
      </c>
      <c r="CR686" s="83" t="s">
        <v>482</v>
      </c>
      <c r="CS686" s="83">
        <v>681</v>
      </c>
      <c r="CT686" s="83" t="s">
        <v>483</v>
      </c>
      <c r="CU686" s="83">
        <v>1</v>
      </c>
      <c r="CV686" s="83">
        <v>0</v>
      </c>
      <c r="CW686" s="83">
        <v>0</v>
      </c>
      <c r="CX686" s="83" t="s">
        <v>109</v>
      </c>
      <c r="CY686" s="83" t="s">
        <v>583</v>
      </c>
      <c r="CZ686" s="83">
        <v>0</v>
      </c>
      <c r="DA686" s="83">
        <v>0</v>
      </c>
      <c r="DB686" s="83">
        <f t="shared" si="43"/>
        <v>0</v>
      </c>
      <c r="DC686" s="83" t="s">
        <v>497</v>
      </c>
      <c r="DE686" s="136">
        <v>1</v>
      </c>
      <c r="DF686" s="136">
        <v>1</v>
      </c>
      <c r="DG686" s="215" t="s">
        <v>269</v>
      </c>
      <c r="DH686" s="136">
        <v>1</v>
      </c>
      <c r="DI686" s="136">
        <v>1</v>
      </c>
      <c r="DJ686" s="215" t="s">
        <v>269</v>
      </c>
      <c r="EE686" s="136" t="b">
        <v>1</v>
      </c>
      <c r="EF686" s="136" t="b">
        <v>1</v>
      </c>
      <c r="EG686" s="136" t="b">
        <v>1</v>
      </c>
      <c r="EH686" s="136" t="b">
        <v>1</v>
      </c>
      <c r="EL686" s="215" t="s">
        <v>269</v>
      </c>
    </row>
    <row r="687" spans="1:142" ht="60" customHeight="1" x14ac:dyDescent="0.55000000000000004">
      <c r="A687" s="83" t="s">
        <v>130</v>
      </c>
      <c r="B687" s="83" t="s">
        <v>98</v>
      </c>
      <c r="C687">
        <v>540132</v>
      </c>
      <c r="D687" t="s">
        <v>1323</v>
      </c>
      <c r="E687" t="s">
        <v>1323</v>
      </c>
      <c r="F687" s="83" t="s">
        <v>108</v>
      </c>
      <c r="G687" s="213">
        <v>37054</v>
      </c>
      <c r="H687" s="83" t="s">
        <v>102</v>
      </c>
      <c r="I687" s="213">
        <v>43360</v>
      </c>
      <c r="J687" s="83" t="s">
        <v>228</v>
      </c>
      <c r="K687" s="214">
        <v>135227743066</v>
      </c>
      <c r="L687" s="83" t="s">
        <v>135</v>
      </c>
      <c r="M687" s="213">
        <v>43751</v>
      </c>
      <c r="N687">
        <v>340520</v>
      </c>
      <c r="O687" s="145" t="s">
        <v>567</v>
      </c>
      <c r="P687" s="145" t="s">
        <v>99</v>
      </c>
      <c r="Q687" s="145" t="s">
        <v>100</v>
      </c>
      <c r="R687" s="145" t="s">
        <v>567</v>
      </c>
      <c r="V687">
        <v>9682</v>
      </c>
      <c r="W687" s="83" t="s">
        <v>101</v>
      </c>
      <c r="X687" s="83" t="s">
        <v>103</v>
      </c>
      <c r="Y687" t="s">
        <v>2649</v>
      </c>
      <c r="Z687" s="83" t="s">
        <v>102</v>
      </c>
      <c r="AA687" s="83" t="s">
        <v>102</v>
      </c>
      <c r="AB687" t="s">
        <v>3630</v>
      </c>
      <c r="AC687" s="83" t="s">
        <v>4010</v>
      </c>
      <c r="AD687" s="83" t="s">
        <v>144</v>
      </c>
      <c r="AE687" s="83" t="s">
        <v>105</v>
      </c>
      <c r="AF687" t="s">
        <v>2649</v>
      </c>
      <c r="AG687" s="83" t="s">
        <v>102</v>
      </c>
      <c r="AH687" s="83" t="s">
        <v>102</v>
      </c>
      <c r="AI687" t="s">
        <v>3630</v>
      </c>
      <c r="AJ687" s="83" t="s">
        <v>4010</v>
      </c>
      <c r="AK687" s="83" t="s">
        <v>144</v>
      </c>
      <c r="AL687" s="83" t="s">
        <v>105</v>
      </c>
      <c r="AM687" s="87" t="s">
        <v>106</v>
      </c>
      <c r="AN687" t="s">
        <v>2649</v>
      </c>
      <c r="AO687" t="s">
        <v>3630</v>
      </c>
      <c r="AP687" s="83" t="s">
        <v>4010</v>
      </c>
      <c r="AQ687" s="83" t="s">
        <v>111</v>
      </c>
      <c r="AR687" s="87" t="s">
        <v>106</v>
      </c>
      <c r="AT687" s="83" t="s">
        <v>107</v>
      </c>
      <c r="AU687" s="83" t="s">
        <v>107</v>
      </c>
      <c r="AV687" s="83" t="s">
        <v>107</v>
      </c>
      <c r="AX687" s="110" t="s">
        <v>107</v>
      </c>
      <c r="AY687" s="111"/>
      <c r="AZ687" s="112">
        <f t="shared" ca="1" si="44"/>
        <v>8385</v>
      </c>
      <c r="BA687" s="136">
        <f t="shared" ca="1" si="45"/>
        <v>13</v>
      </c>
      <c r="BB687" s="114" t="s">
        <v>134</v>
      </c>
      <c r="BC687" s="114" t="s">
        <v>108</v>
      </c>
      <c r="BD687" s="114"/>
      <c r="BE687" s="115" t="s">
        <v>102</v>
      </c>
      <c r="BF687" s="115" t="s">
        <v>102</v>
      </c>
      <c r="BG687" s="115" t="s">
        <v>102</v>
      </c>
      <c r="BH687" s="115" t="s">
        <v>102</v>
      </c>
      <c r="BI687" s="116"/>
      <c r="BJ687" s="117" t="s">
        <v>109</v>
      </c>
      <c r="BK687" s="117" t="s">
        <v>109</v>
      </c>
      <c r="BL687" s="83">
        <f t="shared" ca="1" si="46"/>
        <v>53</v>
      </c>
      <c r="BM687" s="83" t="s">
        <v>108</v>
      </c>
      <c r="BN687" s="83">
        <v>0</v>
      </c>
      <c r="BO687" s="83" t="s">
        <v>108</v>
      </c>
      <c r="BP687" s="83">
        <v>-1182610</v>
      </c>
      <c r="BQ687" s="83" t="s">
        <v>312</v>
      </c>
      <c r="BR687" s="83" t="s">
        <v>153</v>
      </c>
      <c r="BS687" s="83" t="s">
        <v>499</v>
      </c>
      <c r="BT687" s="83">
        <v>-1182610</v>
      </c>
      <c r="BU687" s="83" t="s">
        <v>312</v>
      </c>
      <c r="BV687" s="83" t="s">
        <v>153</v>
      </c>
      <c r="BW687" s="83" t="s">
        <v>499</v>
      </c>
      <c r="BY687" s="136">
        <v>0</v>
      </c>
      <c r="BZ687" s="136">
        <v>0</v>
      </c>
      <c r="CA687" s="136">
        <v>0</v>
      </c>
      <c r="CB687" s="136">
        <v>0</v>
      </c>
      <c r="CD687" s="136">
        <v>0</v>
      </c>
      <c r="CE687" s="136">
        <v>0</v>
      </c>
      <c r="CF687" s="136">
        <v>0</v>
      </c>
      <c r="CG687" s="136">
        <v>0</v>
      </c>
      <c r="CH687" s="136">
        <v>0</v>
      </c>
      <c r="CI687" s="136">
        <v>0</v>
      </c>
      <c r="CJ687" s="136">
        <v>0</v>
      </c>
      <c r="CK687" s="138">
        <v>0</v>
      </c>
      <c r="CL687" s="138">
        <v>0</v>
      </c>
      <c r="CM687" s="136">
        <v>0</v>
      </c>
      <c r="CN687" s="136">
        <v>0</v>
      </c>
      <c r="CO687" s="85">
        <v>43860</v>
      </c>
      <c r="CP687" s="83" t="s">
        <v>4733</v>
      </c>
      <c r="CQ687" s="83" t="s">
        <v>102</v>
      </c>
      <c r="CR687" s="83" t="s">
        <v>482</v>
      </c>
      <c r="CS687" s="83">
        <v>682</v>
      </c>
      <c r="CT687" s="83" t="s">
        <v>483</v>
      </c>
      <c r="CU687" s="83">
        <v>1</v>
      </c>
      <c r="CV687" s="83">
        <v>0</v>
      </c>
      <c r="CW687" s="83">
        <v>0</v>
      </c>
      <c r="CX687" s="83" t="s">
        <v>109</v>
      </c>
      <c r="CY687" s="83" t="s">
        <v>583</v>
      </c>
      <c r="CZ687" s="83">
        <v>0</v>
      </c>
      <c r="DA687" s="83">
        <v>0</v>
      </c>
      <c r="DB687" s="83">
        <f t="shared" si="43"/>
        <v>0</v>
      </c>
      <c r="DC687" s="83" t="s">
        <v>497</v>
      </c>
      <c r="DE687" s="136">
        <v>1</v>
      </c>
      <c r="DF687" s="136">
        <v>1</v>
      </c>
      <c r="DG687" s="215" t="s">
        <v>269</v>
      </c>
      <c r="DH687" s="136">
        <v>1</v>
      </c>
      <c r="DI687" s="136">
        <v>1</v>
      </c>
      <c r="DJ687" s="215" t="s">
        <v>269</v>
      </c>
      <c r="EE687" s="136" t="b">
        <v>1</v>
      </c>
      <c r="EF687" s="136" t="b">
        <v>1</v>
      </c>
      <c r="EG687" s="136" t="b">
        <v>1</v>
      </c>
      <c r="EH687" s="136" t="b">
        <v>1</v>
      </c>
      <c r="EL687" s="215" t="s">
        <v>269</v>
      </c>
    </row>
    <row r="688" spans="1:142" ht="60" customHeight="1" x14ac:dyDescent="0.55000000000000004">
      <c r="A688" s="83" t="s">
        <v>130</v>
      </c>
      <c r="B688" s="83" t="s">
        <v>98</v>
      </c>
      <c r="C688">
        <v>398265</v>
      </c>
      <c r="D688" t="s">
        <v>1324</v>
      </c>
      <c r="E688" t="s">
        <v>1324</v>
      </c>
      <c r="F688" s="83" t="s">
        <v>108</v>
      </c>
      <c r="G688" s="213">
        <v>38604</v>
      </c>
      <c r="H688" s="83" t="s">
        <v>102</v>
      </c>
      <c r="I688" s="213">
        <v>43179</v>
      </c>
      <c r="J688" s="83" t="s">
        <v>228</v>
      </c>
      <c r="K688" s="214">
        <v>992705493928</v>
      </c>
      <c r="L688" s="83" t="s">
        <v>97</v>
      </c>
      <c r="M688" s="213">
        <v>43631</v>
      </c>
      <c r="N688">
        <v>265249</v>
      </c>
      <c r="O688" s="145" t="s">
        <v>567</v>
      </c>
      <c r="P688" s="145" t="s">
        <v>99</v>
      </c>
      <c r="Q688" s="145" t="s">
        <v>100</v>
      </c>
      <c r="R688" s="145" t="s">
        <v>567</v>
      </c>
      <c r="V688">
        <v>7331</v>
      </c>
      <c r="W688" s="83" t="s">
        <v>101</v>
      </c>
      <c r="X688" s="83" t="s">
        <v>103</v>
      </c>
      <c r="Y688" t="s">
        <v>2650</v>
      </c>
      <c r="Z688" s="83" t="s">
        <v>102</v>
      </c>
      <c r="AA688" s="83" t="s">
        <v>102</v>
      </c>
      <c r="AB688" t="s">
        <v>3631</v>
      </c>
      <c r="AC688" s="83" t="s">
        <v>4011</v>
      </c>
      <c r="AD688" s="83" t="s">
        <v>144</v>
      </c>
      <c r="AE688" s="83" t="s">
        <v>105</v>
      </c>
      <c r="AF688" t="s">
        <v>2650</v>
      </c>
      <c r="AG688" s="83" t="s">
        <v>102</v>
      </c>
      <c r="AH688" s="83" t="s">
        <v>102</v>
      </c>
      <c r="AI688" t="s">
        <v>3631</v>
      </c>
      <c r="AJ688" s="83" t="s">
        <v>4011</v>
      </c>
      <c r="AK688" s="83" t="s">
        <v>144</v>
      </c>
      <c r="AL688" s="83" t="s">
        <v>105</v>
      </c>
      <c r="AM688" s="87" t="s">
        <v>106</v>
      </c>
      <c r="AN688" t="s">
        <v>2650</v>
      </c>
      <c r="AO688" t="s">
        <v>3631</v>
      </c>
      <c r="AP688" s="83" t="s">
        <v>4011</v>
      </c>
      <c r="AQ688" s="83" t="s">
        <v>144</v>
      </c>
      <c r="AR688" s="87" t="s">
        <v>106</v>
      </c>
      <c r="AT688" s="83" t="s">
        <v>107</v>
      </c>
      <c r="AU688" s="83" t="s">
        <v>107</v>
      </c>
      <c r="AV688" s="83" t="s">
        <v>107</v>
      </c>
      <c r="AX688" s="110" t="s">
        <v>107</v>
      </c>
      <c r="AY688" s="111"/>
      <c r="AZ688" s="112">
        <f t="shared" ca="1" si="44"/>
        <v>3581</v>
      </c>
      <c r="BA688" s="136">
        <f t="shared" ca="1" si="45"/>
        <v>37</v>
      </c>
      <c r="BB688" s="114" t="s">
        <v>134</v>
      </c>
      <c r="BC688" s="114" t="s">
        <v>108</v>
      </c>
      <c r="BD688" s="114"/>
      <c r="BE688" s="115" t="s">
        <v>102</v>
      </c>
      <c r="BF688" s="115" t="s">
        <v>102</v>
      </c>
      <c r="BG688" s="115" t="s">
        <v>102</v>
      </c>
      <c r="BH688" s="115" t="s">
        <v>102</v>
      </c>
      <c r="BI688" s="116"/>
      <c r="BJ688" s="117" t="s">
        <v>109</v>
      </c>
      <c r="BK688" s="117" t="s">
        <v>109</v>
      </c>
      <c r="BL688" s="83">
        <f t="shared" ca="1" si="46"/>
        <v>37</v>
      </c>
      <c r="BM688" s="83" t="s">
        <v>108</v>
      </c>
      <c r="BN688" s="83">
        <v>0</v>
      </c>
      <c r="BO688" s="83" t="s">
        <v>108</v>
      </c>
      <c r="BP688" s="83">
        <v>-1184345</v>
      </c>
      <c r="BQ688" s="83" t="s">
        <v>198</v>
      </c>
      <c r="BR688" s="83" t="s">
        <v>164</v>
      </c>
      <c r="BS688" s="83" t="s">
        <v>499</v>
      </c>
      <c r="BT688" s="83">
        <v>-1184345</v>
      </c>
      <c r="BU688" s="83" t="s">
        <v>198</v>
      </c>
      <c r="BV688" s="83" t="s">
        <v>164</v>
      </c>
      <c r="BW688" s="83" t="s">
        <v>499</v>
      </c>
      <c r="BY688" s="136">
        <v>0</v>
      </c>
      <c r="BZ688" s="136">
        <v>0</v>
      </c>
      <c r="CA688" s="136">
        <v>0</v>
      </c>
      <c r="CB688" s="136">
        <v>0</v>
      </c>
      <c r="CD688" s="136">
        <v>0</v>
      </c>
      <c r="CE688" s="136">
        <v>0</v>
      </c>
      <c r="CF688" s="136">
        <v>0</v>
      </c>
      <c r="CG688" s="136">
        <v>0</v>
      </c>
      <c r="CH688" s="136">
        <v>0</v>
      </c>
      <c r="CI688" s="136">
        <v>0</v>
      </c>
      <c r="CJ688" s="136">
        <v>0</v>
      </c>
      <c r="CK688" s="138">
        <v>0</v>
      </c>
      <c r="CL688" s="138">
        <v>0</v>
      </c>
      <c r="CM688" s="136">
        <v>0</v>
      </c>
      <c r="CN688" s="136">
        <v>0</v>
      </c>
      <c r="CO688" s="85">
        <v>43861</v>
      </c>
      <c r="CP688" s="83" t="s">
        <v>4734</v>
      </c>
      <c r="CQ688" s="83" t="s">
        <v>102</v>
      </c>
      <c r="CR688" s="83" t="s">
        <v>482</v>
      </c>
      <c r="CS688" s="83">
        <v>683</v>
      </c>
      <c r="CT688" s="83" t="s">
        <v>483</v>
      </c>
      <c r="CU688" s="83">
        <v>1</v>
      </c>
      <c r="CV688" s="83">
        <v>0</v>
      </c>
      <c r="CW688" s="83">
        <v>0</v>
      </c>
      <c r="CX688" s="83" t="s">
        <v>109</v>
      </c>
      <c r="CY688" s="83" t="s">
        <v>583</v>
      </c>
      <c r="CZ688" s="83">
        <v>0</v>
      </c>
      <c r="DA688" s="83">
        <v>0</v>
      </c>
      <c r="DB688" s="83">
        <f t="shared" si="43"/>
        <v>0</v>
      </c>
      <c r="DC688" s="83" t="s">
        <v>497</v>
      </c>
      <c r="DE688" s="136">
        <v>1</v>
      </c>
      <c r="DF688" s="136">
        <v>1</v>
      </c>
      <c r="DG688" s="215" t="s">
        <v>269</v>
      </c>
      <c r="DH688" s="136">
        <v>1</v>
      </c>
      <c r="DI688" s="136">
        <v>1</v>
      </c>
      <c r="DJ688" s="215" t="s">
        <v>269</v>
      </c>
      <c r="EE688" s="136" t="b">
        <v>1</v>
      </c>
      <c r="EF688" s="136" t="b">
        <v>1</v>
      </c>
      <c r="EG688" s="136" t="b">
        <v>1</v>
      </c>
      <c r="EH688" s="136" t="b">
        <v>1</v>
      </c>
      <c r="EL688" s="215" t="s">
        <v>269</v>
      </c>
    </row>
    <row r="689" spans="1:142" ht="60" customHeight="1" x14ac:dyDescent="0.55000000000000004">
      <c r="A689" s="83" t="s">
        <v>130</v>
      </c>
      <c r="B689" s="83" t="s">
        <v>98</v>
      </c>
      <c r="C689">
        <v>173064</v>
      </c>
      <c r="D689" t="s">
        <v>1325</v>
      </c>
      <c r="E689" t="s">
        <v>1325</v>
      </c>
      <c r="F689" s="83" t="s">
        <v>108</v>
      </c>
      <c r="G689" s="213">
        <v>28006</v>
      </c>
      <c r="H689" s="83" t="s">
        <v>102</v>
      </c>
      <c r="I689" s="213">
        <v>43193</v>
      </c>
      <c r="J689" s="83" t="s">
        <v>228</v>
      </c>
      <c r="K689" s="214">
        <v>731439784972</v>
      </c>
      <c r="L689" s="83" t="s">
        <v>126</v>
      </c>
      <c r="M689" s="213">
        <v>43691</v>
      </c>
      <c r="N689">
        <v>201377</v>
      </c>
      <c r="O689" s="145" t="s">
        <v>567</v>
      </c>
      <c r="P689" s="145" t="s">
        <v>99</v>
      </c>
      <c r="Q689" s="145" t="s">
        <v>100</v>
      </c>
      <c r="R689" s="145" t="s">
        <v>567</v>
      </c>
      <c r="V689">
        <v>4021</v>
      </c>
      <c r="W689" s="83" t="s">
        <v>1862</v>
      </c>
      <c r="X689" s="83" t="s">
        <v>103</v>
      </c>
      <c r="Y689" t="s">
        <v>2651</v>
      </c>
      <c r="Z689" s="83" t="s">
        <v>102</v>
      </c>
      <c r="AA689" s="83" t="s">
        <v>102</v>
      </c>
      <c r="AB689" t="s">
        <v>3632</v>
      </c>
      <c r="AC689" s="83" t="s">
        <v>4012</v>
      </c>
      <c r="AD689" s="83" t="s">
        <v>111</v>
      </c>
      <c r="AE689" s="83" t="s">
        <v>105</v>
      </c>
      <c r="AF689" t="s">
        <v>2651</v>
      </c>
      <c r="AG689" s="83" t="s">
        <v>102</v>
      </c>
      <c r="AH689" s="83" t="s">
        <v>102</v>
      </c>
      <c r="AI689" t="s">
        <v>3632</v>
      </c>
      <c r="AJ689" s="83" t="s">
        <v>4012</v>
      </c>
      <c r="AK689" s="83" t="s">
        <v>111</v>
      </c>
      <c r="AL689" s="83" t="s">
        <v>105</v>
      </c>
      <c r="AM689" s="87" t="s">
        <v>106</v>
      </c>
      <c r="AN689" t="s">
        <v>2651</v>
      </c>
      <c r="AO689" t="s">
        <v>3632</v>
      </c>
      <c r="AP689" s="83" t="s">
        <v>4012</v>
      </c>
      <c r="AQ689" s="83" t="s">
        <v>144</v>
      </c>
      <c r="AR689" s="87" t="s">
        <v>106</v>
      </c>
      <c r="AT689" s="83" t="s">
        <v>107</v>
      </c>
      <c r="AU689" s="83" t="s">
        <v>107</v>
      </c>
      <c r="AV689" s="83" t="s">
        <v>107</v>
      </c>
      <c r="AX689" s="110" t="s">
        <v>107</v>
      </c>
      <c r="AY689" s="111"/>
      <c r="AZ689" s="112">
        <f t="shared" ca="1" si="44"/>
        <v>4380</v>
      </c>
      <c r="BA689" s="136">
        <f t="shared" ca="1" si="45"/>
        <v>90</v>
      </c>
      <c r="BB689" s="114" t="s">
        <v>136</v>
      </c>
      <c r="BC689" s="114" t="s">
        <v>108</v>
      </c>
      <c r="BD689" s="114"/>
      <c r="BE689" s="115" t="s">
        <v>102</v>
      </c>
      <c r="BF689" s="115" t="s">
        <v>102</v>
      </c>
      <c r="BG689" s="115" t="s">
        <v>102</v>
      </c>
      <c r="BH689" s="115" t="s">
        <v>102</v>
      </c>
      <c r="BI689" s="116"/>
      <c r="BJ689" s="117" t="s">
        <v>109</v>
      </c>
      <c r="BK689" s="117" t="s">
        <v>109</v>
      </c>
      <c r="BL689" s="83">
        <f t="shared" ca="1" si="46"/>
        <v>71</v>
      </c>
      <c r="BM689" s="83" t="s">
        <v>270</v>
      </c>
      <c r="BN689" s="83">
        <v>0</v>
      </c>
      <c r="BO689" s="83" t="s">
        <v>108</v>
      </c>
      <c r="BP689" s="83">
        <v>-1186080</v>
      </c>
      <c r="BQ689" s="83" t="s">
        <v>381</v>
      </c>
      <c r="BR689" s="83" t="s">
        <v>157</v>
      </c>
      <c r="BS689" s="83" t="s">
        <v>502</v>
      </c>
      <c r="BT689" s="83">
        <v>-1186080</v>
      </c>
      <c r="BU689" s="83" t="s">
        <v>381</v>
      </c>
      <c r="BV689" s="83" t="s">
        <v>157</v>
      </c>
      <c r="BW689" s="83" t="s">
        <v>502</v>
      </c>
      <c r="BY689" s="136">
        <v>0</v>
      </c>
      <c r="BZ689" s="136">
        <v>0</v>
      </c>
      <c r="CA689" s="136">
        <v>0</v>
      </c>
      <c r="CB689" s="136">
        <v>0</v>
      </c>
      <c r="CD689" s="136">
        <v>0</v>
      </c>
      <c r="CE689" s="136">
        <v>0</v>
      </c>
      <c r="CF689" s="136">
        <v>0</v>
      </c>
      <c r="CG689" s="136">
        <v>0</v>
      </c>
      <c r="CH689" s="136">
        <v>0</v>
      </c>
      <c r="CI689" s="136">
        <v>0</v>
      </c>
      <c r="CJ689" s="136">
        <v>0</v>
      </c>
      <c r="CK689" s="138">
        <v>0</v>
      </c>
      <c r="CL689" s="138">
        <v>0</v>
      </c>
      <c r="CM689" s="136">
        <v>0</v>
      </c>
      <c r="CN689" s="136">
        <v>0</v>
      </c>
      <c r="CO689" s="85">
        <v>43862</v>
      </c>
      <c r="CP689" s="83" t="s">
        <v>4735</v>
      </c>
      <c r="CQ689" s="83" t="s">
        <v>102</v>
      </c>
      <c r="CR689" s="83" t="s">
        <v>482</v>
      </c>
      <c r="CS689" s="83">
        <v>684</v>
      </c>
      <c r="CT689" s="83" t="s">
        <v>483</v>
      </c>
      <c r="CU689" s="83">
        <v>1</v>
      </c>
      <c r="CV689" s="83">
        <v>0</v>
      </c>
      <c r="CW689" s="83">
        <v>0</v>
      </c>
      <c r="CX689" s="83" t="s">
        <v>109</v>
      </c>
      <c r="CY689" s="83" t="s">
        <v>583</v>
      </c>
      <c r="CZ689" s="83">
        <v>0</v>
      </c>
      <c r="DA689" s="83">
        <v>0</v>
      </c>
      <c r="DB689" s="83">
        <f t="shared" si="43"/>
        <v>0</v>
      </c>
      <c r="DC689" s="83" t="s">
        <v>497</v>
      </c>
      <c r="DE689" s="136">
        <v>1</v>
      </c>
      <c r="DF689" s="136">
        <v>1</v>
      </c>
      <c r="DG689" s="215" t="s">
        <v>269</v>
      </c>
      <c r="DH689" s="136">
        <v>1</v>
      </c>
      <c r="DI689" s="136">
        <v>1</v>
      </c>
      <c r="DJ689" s="215" t="s">
        <v>269</v>
      </c>
      <c r="EE689" s="136" t="b">
        <v>1</v>
      </c>
      <c r="EF689" s="136" t="b">
        <v>1</v>
      </c>
      <c r="EG689" s="136" t="b">
        <v>1</v>
      </c>
      <c r="EH689" s="136" t="b">
        <v>1</v>
      </c>
      <c r="EL689" s="215" t="s">
        <v>269</v>
      </c>
    </row>
    <row r="690" spans="1:142" ht="60" customHeight="1" x14ac:dyDescent="0.55000000000000004">
      <c r="A690" s="83" t="s">
        <v>130</v>
      </c>
      <c r="B690" s="83" t="s">
        <v>98</v>
      </c>
      <c r="C690">
        <v>152689</v>
      </c>
      <c r="D690" t="s">
        <v>1326</v>
      </c>
      <c r="E690" t="s">
        <v>1326</v>
      </c>
      <c r="F690" s="83" t="s">
        <v>108</v>
      </c>
      <c r="G690" s="213">
        <v>40451</v>
      </c>
      <c r="H690" s="83" t="s">
        <v>102</v>
      </c>
      <c r="I690" s="213">
        <v>43453</v>
      </c>
      <c r="J690" s="83" t="s">
        <v>228</v>
      </c>
      <c r="K690" s="214">
        <v>971532741142</v>
      </c>
      <c r="L690" s="83" t="s">
        <v>135</v>
      </c>
      <c r="M690" s="213">
        <v>43551</v>
      </c>
      <c r="N690">
        <v>723097</v>
      </c>
      <c r="O690" s="145" t="s">
        <v>567</v>
      </c>
      <c r="P690" s="145" t="s">
        <v>99</v>
      </c>
      <c r="Q690" s="145" t="s">
        <v>100</v>
      </c>
      <c r="R690" s="145" t="s">
        <v>567</v>
      </c>
      <c r="V690">
        <v>5490</v>
      </c>
      <c r="W690" s="83" t="s">
        <v>101</v>
      </c>
      <c r="X690" s="83" t="s">
        <v>103</v>
      </c>
      <c r="Y690" t="s">
        <v>2652</v>
      </c>
      <c r="Z690" s="83" t="s">
        <v>102</v>
      </c>
      <c r="AA690" s="83" t="s">
        <v>102</v>
      </c>
      <c r="AB690" t="s">
        <v>3633</v>
      </c>
      <c r="AC690" s="83" t="s">
        <v>4013</v>
      </c>
      <c r="AD690" s="83" t="s">
        <v>144</v>
      </c>
      <c r="AE690" s="83" t="s">
        <v>105</v>
      </c>
      <c r="AF690" t="s">
        <v>2652</v>
      </c>
      <c r="AG690" s="83" t="s">
        <v>102</v>
      </c>
      <c r="AH690" s="83" t="s">
        <v>102</v>
      </c>
      <c r="AI690" t="s">
        <v>3633</v>
      </c>
      <c r="AJ690" s="83" t="s">
        <v>4013</v>
      </c>
      <c r="AK690" s="83" t="s">
        <v>144</v>
      </c>
      <c r="AL690" s="83" t="s">
        <v>105</v>
      </c>
      <c r="AM690" s="87" t="s">
        <v>106</v>
      </c>
      <c r="AN690" t="s">
        <v>2652</v>
      </c>
      <c r="AO690" t="s">
        <v>3633</v>
      </c>
      <c r="AP690" s="83" t="s">
        <v>4013</v>
      </c>
      <c r="AQ690" s="83" t="s">
        <v>111</v>
      </c>
      <c r="AR690" s="87" t="s">
        <v>106</v>
      </c>
      <c r="AT690" s="83" t="s">
        <v>107</v>
      </c>
      <c r="AU690" s="83" t="s">
        <v>107</v>
      </c>
      <c r="AV690" s="83" t="s">
        <v>107</v>
      </c>
      <c r="AX690" s="110" t="s">
        <v>107</v>
      </c>
      <c r="AY690" s="111"/>
      <c r="AZ690" s="112">
        <f t="shared" ca="1" si="44"/>
        <v>3371</v>
      </c>
      <c r="BA690" s="136">
        <f t="shared" ca="1" si="45"/>
        <v>67</v>
      </c>
      <c r="BB690" s="114" t="s">
        <v>134</v>
      </c>
      <c r="BC690" s="114" t="s">
        <v>108</v>
      </c>
      <c r="BD690" s="114"/>
      <c r="BE690" s="115" t="s">
        <v>102</v>
      </c>
      <c r="BF690" s="115" t="s">
        <v>102</v>
      </c>
      <c r="BG690" s="115" t="s">
        <v>102</v>
      </c>
      <c r="BH690" s="115" t="s">
        <v>102</v>
      </c>
      <c r="BI690" s="116"/>
      <c r="BJ690" s="117" t="s">
        <v>109</v>
      </c>
      <c r="BK690" s="117" t="s">
        <v>109</v>
      </c>
      <c r="BL690" s="83">
        <f t="shared" ca="1" si="46"/>
        <v>20</v>
      </c>
      <c r="BM690" s="83" t="s">
        <v>108</v>
      </c>
      <c r="BN690" s="83">
        <v>0</v>
      </c>
      <c r="BO690" s="83" t="s">
        <v>108</v>
      </c>
      <c r="BP690" s="83">
        <v>-1187815</v>
      </c>
      <c r="BQ690" s="83" t="s">
        <v>312</v>
      </c>
      <c r="BR690" s="83" t="s">
        <v>153</v>
      </c>
      <c r="BS690" s="83" t="s">
        <v>499</v>
      </c>
      <c r="BT690" s="83">
        <v>-1187815</v>
      </c>
      <c r="BU690" s="83" t="s">
        <v>312</v>
      </c>
      <c r="BV690" s="83" t="s">
        <v>153</v>
      </c>
      <c r="BW690" s="83" t="s">
        <v>499</v>
      </c>
      <c r="BY690" s="136">
        <v>0</v>
      </c>
      <c r="BZ690" s="136">
        <v>0</v>
      </c>
      <c r="CA690" s="136">
        <v>0</v>
      </c>
      <c r="CB690" s="136">
        <v>0</v>
      </c>
      <c r="CD690" s="136">
        <v>0</v>
      </c>
      <c r="CE690" s="136">
        <v>0</v>
      </c>
      <c r="CF690" s="136">
        <v>0</v>
      </c>
      <c r="CG690" s="136">
        <v>0</v>
      </c>
      <c r="CH690" s="136">
        <v>0</v>
      </c>
      <c r="CI690" s="136">
        <v>0</v>
      </c>
      <c r="CJ690" s="136">
        <v>0</v>
      </c>
      <c r="CK690" s="138">
        <v>0</v>
      </c>
      <c r="CL690" s="138">
        <v>0</v>
      </c>
      <c r="CM690" s="136">
        <v>0</v>
      </c>
      <c r="CN690" s="136">
        <v>0</v>
      </c>
      <c r="CO690" s="85">
        <v>43863</v>
      </c>
      <c r="CP690" s="83" t="s">
        <v>4736</v>
      </c>
      <c r="CQ690" s="83" t="s">
        <v>102</v>
      </c>
      <c r="CR690" s="83" t="s">
        <v>482</v>
      </c>
      <c r="CS690" s="83">
        <v>685</v>
      </c>
      <c r="CT690" s="83" t="s">
        <v>483</v>
      </c>
      <c r="CU690" s="83">
        <v>1</v>
      </c>
      <c r="CV690" s="83">
        <v>0</v>
      </c>
      <c r="CW690" s="83">
        <v>0</v>
      </c>
      <c r="CX690" s="83" t="s">
        <v>109</v>
      </c>
      <c r="CY690" s="83" t="s">
        <v>583</v>
      </c>
      <c r="CZ690" s="83">
        <v>0</v>
      </c>
      <c r="DA690" s="83">
        <v>0</v>
      </c>
      <c r="DB690" s="83">
        <f t="shared" si="43"/>
        <v>0</v>
      </c>
      <c r="DC690" s="83" t="s">
        <v>497</v>
      </c>
      <c r="DE690" s="136">
        <v>1</v>
      </c>
      <c r="DF690" s="136">
        <v>1</v>
      </c>
      <c r="DG690" s="215" t="s">
        <v>269</v>
      </c>
      <c r="DH690" s="136">
        <v>1</v>
      </c>
      <c r="DI690" s="136">
        <v>1</v>
      </c>
      <c r="DJ690" s="215" t="s">
        <v>269</v>
      </c>
      <c r="EE690" s="136" t="b">
        <v>1</v>
      </c>
      <c r="EF690" s="136" t="b">
        <v>1</v>
      </c>
      <c r="EG690" s="136" t="b">
        <v>1</v>
      </c>
      <c r="EH690" s="136" t="b">
        <v>1</v>
      </c>
      <c r="EL690" s="215" t="s">
        <v>269</v>
      </c>
    </row>
    <row r="691" spans="1:142" ht="60" customHeight="1" x14ac:dyDescent="0.55000000000000004">
      <c r="A691" s="83" t="s">
        <v>130</v>
      </c>
      <c r="B691" s="83" t="s">
        <v>98</v>
      </c>
      <c r="C691">
        <v>586447</v>
      </c>
      <c r="D691" t="s">
        <v>1327</v>
      </c>
      <c r="E691" t="s">
        <v>1327</v>
      </c>
      <c r="F691" s="83" t="s">
        <v>108</v>
      </c>
      <c r="G691" s="213">
        <v>38151</v>
      </c>
      <c r="H691" s="83" t="s">
        <v>102</v>
      </c>
      <c r="I691" s="213">
        <v>43365</v>
      </c>
      <c r="J691" s="83" t="s">
        <v>228</v>
      </c>
      <c r="K691" s="214">
        <v>363731740643</v>
      </c>
      <c r="L691" s="83" t="s">
        <v>97</v>
      </c>
      <c r="M691" s="213">
        <v>43470</v>
      </c>
      <c r="N691">
        <v>558395</v>
      </c>
      <c r="O691" s="145" t="s">
        <v>567</v>
      </c>
      <c r="P691" s="145" t="s">
        <v>99</v>
      </c>
      <c r="Q691" s="145" t="s">
        <v>100</v>
      </c>
      <c r="R691" s="145" t="s">
        <v>567</v>
      </c>
      <c r="V691">
        <v>6109</v>
      </c>
      <c r="W691" s="83" t="s">
        <v>101</v>
      </c>
      <c r="X691" s="83" t="s">
        <v>103</v>
      </c>
      <c r="Y691" t="s">
        <v>2653</v>
      </c>
      <c r="Z691" s="83" t="s">
        <v>102</v>
      </c>
      <c r="AA691" s="83" t="s">
        <v>102</v>
      </c>
      <c r="AB691" t="s">
        <v>3634</v>
      </c>
      <c r="AC691" s="83" t="s">
        <v>4014</v>
      </c>
      <c r="AD691" s="83" t="s">
        <v>144</v>
      </c>
      <c r="AE691" s="83" t="s">
        <v>105</v>
      </c>
      <c r="AF691" t="s">
        <v>2653</v>
      </c>
      <c r="AG691" s="83" t="s">
        <v>102</v>
      </c>
      <c r="AH691" s="83" t="s">
        <v>102</v>
      </c>
      <c r="AI691" t="s">
        <v>3634</v>
      </c>
      <c r="AJ691" s="83" t="s">
        <v>4014</v>
      </c>
      <c r="AK691" s="83" t="s">
        <v>144</v>
      </c>
      <c r="AL691" s="83" t="s">
        <v>105</v>
      </c>
      <c r="AM691" s="87" t="s">
        <v>106</v>
      </c>
      <c r="AN691" t="s">
        <v>2653</v>
      </c>
      <c r="AO691" t="s">
        <v>3634</v>
      </c>
      <c r="AP691" s="83" t="s">
        <v>4014</v>
      </c>
      <c r="AQ691" s="83" t="s">
        <v>144</v>
      </c>
      <c r="AR691" s="87" t="s">
        <v>106</v>
      </c>
      <c r="AT691" s="83" t="s">
        <v>107</v>
      </c>
      <c r="AU691" s="83" t="s">
        <v>107</v>
      </c>
      <c r="AV691" s="83" t="s">
        <v>107</v>
      </c>
      <c r="AX691" s="110" t="s">
        <v>107</v>
      </c>
      <c r="AY691" s="111"/>
      <c r="AZ691" s="112">
        <f t="shared" ca="1" si="44"/>
        <v>7428</v>
      </c>
      <c r="BA691" s="136">
        <f t="shared" ca="1" si="45"/>
        <v>49</v>
      </c>
      <c r="BB691" s="114" t="s">
        <v>134</v>
      </c>
      <c r="BC691" s="114" t="s">
        <v>108</v>
      </c>
      <c r="BD691" s="114"/>
      <c r="BE691" s="115" t="s">
        <v>102</v>
      </c>
      <c r="BF691" s="115" t="s">
        <v>102</v>
      </c>
      <c r="BG691" s="115" t="s">
        <v>102</v>
      </c>
      <c r="BH691" s="115" t="s">
        <v>102</v>
      </c>
      <c r="BI691" s="116"/>
      <c r="BJ691" s="117" t="s">
        <v>109</v>
      </c>
      <c r="BK691" s="117" t="s">
        <v>109</v>
      </c>
      <c r="BL691" s="83">
        <f t="shared" ca="1" si="46"/>
        <v>69</v>
      </c>
      <c r="BM691" s="83" t="s">
        <v>108</v>
      </c>
      <c r="BN691" s="83">
        <v>0</v>
      </c>
      <c r="BO691" s="83" t="s">
        <v>108</v>
      </c>
      <c r="BP691" s="83">
        <v>-1189550</v>
      </c>
      <c r="BQ691" s="83" t="s">
        <v>198</v>
      </c>
      <c r="BR691" s="83" t="s">
        <v>164</v>
      </c>
      <c r="BS691" s="83" t="s">
        <v>499</v>
      </c>
      <c r="BT691" s="83">
        <v>-1189550</v>
      </c>
      <c r="BU691" s="83" t="s">
        <v>198</v>
      </c>
      <c r="BV691" s="83" t="s">
        <v>164</v>
      </c>
      <c r="BW691" s="83" t="s">
        <v>499</v>
      </c>
      <c r="BY691" s="136">
        <v>0</v>
      </c>
      <c r="BZ691" s="136">
        <v>0</v>
      </c>
      <c r="CA691" s="136">
        <v>0</v>
      </c>
      <c r="CB691" s="136">
        <v>0</v>
      </c>
      <c r="CD691" s="136">
        <v>0</v>
      </c>
      <c r="CE691" s="136">
        <v>0</v>
      </c>
      <c r="CF691" s="136">
        <v>0</v>
      </c>
      <c r="CG691" s="136">
        <v>0</v>
      </c>
      <c r="CH691" s="136">
        <v>0</v>
      </c>
      <c r="CI691" s="136">
        <v>0</v>
      </c>
      <c r="CJ691" s="136">
        <v>0</v>
      </c>
      <c r="CK691" s="138">
        <v>0</v>
      </c>
      <c r="CL691" s="138">
        <v>0</v>
      </c>
      <c r="CM691" s="136">
        <v>0</v>
      </c>
      <c r="CN691" s="136">
        <v>0</v>
      </c>
      <c r="CO691" s="85">
        <v>43864</v>
      </c>
      <c r="CP691" s="83" t="s">
        <v>4737</v>
      </c>
      <c r="CQ691" s="83" t="s">
        <v>102</v>
      </c>
      <c r="CR691" s="83" t="s">
        <v>482</v>
      </c>
      <c r="CS691" s="83">
        <v>686</v>
      </c>
      <c r="CT691" s="83" t="s">
        <v>483</v>
      </c>
      <c r="CU691" s="83">
        <v>1</v>
      </c>
      <c r="CV691" s="83">
        <v>0</v>
      </c>
      <c r="CW691" s="83">
        <v>0</v>
      </c>
      <c r="CX691" s="83" t="s">
        <v>109</v>
      </c>
      <c r="CY691" s="83" t="s">
        <v>583</v>
      </c>
      <c r="CZ691" s="83">
        <v>0</v>
      </c>
      <c r="DA691" s="83">
        <v>0</v>
      </c>
      <c r="DB691" s="83">
        <f t="shared" si="43"/>
        <v>0</v>
      </c>
      <c r="DC691" s="83" t="s">
        <v>497</v>
      </c>
      <c r="DE691" s="136">
        <v>1</v>
      </c>
      <c r="DF691" s="136">
        <v>1</v>
      </c>
      <c r="DG691" s="215" t="s">
        <v>269</v>
      </c>
      <c r="DH691" s="136">
        <v>1</v>
      </c>
      <c r="DI691" s="136">
        <v>1</v>
      </c>
      <c r="DJ691" s="215" t="s">
        <v>269</v>
      </c>
      <c r="EE691" s="136" t="b">
        <v>1</v>
      </c>
      <c r="EF691" s="136" t="b">
        <v>1</v>
      </c>
      <c r="EG691" s="136" t="b">
        <v>1</v>
      </c>
      <c r="EH691" s="136" t="b">
        <v>1</v>
      </c>
      <c r="EL691" s="215" t="s">
        <v>269</v>
      </c>
    </row>
    <row r="692" spans="1:142" ht="60" customHeight="1" x14ac:dyDescent="0.55000000000000004">
      <c r="A692" s="83" t="s">
        <v>130</v>
      </c>
      <c r="B692" s="83" t="s">
        <v>98</v>
      </c>
      <c r="C692">
        <v>569664</v>
      </c>
      <c r="D692" t="s">
        <v>1328</v>
      </c>
      <c r="E692" t="s">
        <v>1328</v>
      </c>
      <c r="F692" s="83" t="s">
        <v>108</v>
      </c>
      <c r="G692" s="213">
        <v>30793</v>
      </c>
      <c r="H692" s="83" t="s">
        <v>102</v>
      </c>
      <c r="I692" s="213">
        <v>43448</v>
      </c>
      <c r="J692" s="83" t="s">
        <v>228</v>
      </c>
      <c r="K692" s="214">
        <v>587988088544</v>
      </c>
      <c r="L692" s="83" t="s">
        <v>135</v>
      </c>
      <c r="M692" s="213">
        <v>43760</v>
      </c>
      <c r="N692">
        <v>344025</v>
      </c>
      <c r="O692" s="145" t="s">
        <v>567</v>
      </c>
      <c r="P692" s="145" t="s">
        <v>99</v>
      </c>
      <c r="Q692" s="145" t="s">
        <v>100</v>
      </c>
      <c r="R692" s="145" t="s">
        <v>567</v>
      </c>
      <c r="V692">
        <v>9176</v>
      </c>
      <c r="W692" s="83" t="s">
        <v>1863</v>
      </c>
      <c r="X692" s="83" t="s">
        <v>103</v>
      </c>
      <c r="Y692" t="s">
        <v>2654</v>
      </c>
      <c r="Z692" s="83" t="s">
        <v>102</v>
      </c>
      <c r="AA692" s="83" t="s">
        <v>102</v>
      </c>
      <c r="AB692" t="s">
        <v>3635</v>
      </c>
      <c r="AC692" s="83" t="s">
        <v>4015</v>
      </c>
      <c r="AD692" s="83" t="s">
        <v>111</v>
      </c>
      <c r="AE692" s="83" t="s">
        <v>105</v>
      </c>
      <c r="AF692" t="s">
        <v>2654</v>
      </c>
      <c r="AG692" s="83" t="s">
        <v>102</v>
      </c>
      <c r="AH692" s="83" t="s">
        <v>102</v>
      </c>
      <c r="AI692" t="s">
        <v>3635</v>
      </c>
      <c r="AJ692" s="83" t="s">
        <v>4015</v>
      </c>
      <c r="AK692" s="83" t="s">
        <v>111</v>
      </c>
      <c r="AL692" s="83" t="s">
        <v>105</v>
      </c>
      <c r="AM692" s="87" t="s">
        <v>106</v>
      </c>
      <c r="AN692" t="s">
        <v>2654</v>
      </c>
      <c r="AO692" t="s">
        <v>3635</v>
      </c>
      <c r="AP692" s="83" t="s">
        <v>4015</v>
      </c>
      <c r="AQ692" s="83" t="s">
        <v>144</v>
      </c>
      <c r="AR692" s="87" t="s">
        <v>106</v>
      </c>
      <c r="AT692" s="83" t="s">
        <v>107</v>
      </c>
      <c r="AU692" s="83" t="s">
        <v>107</v>
      </c>
      <c r="AV692" s="83" t="s">
        <v>107</v>
      </c>
      <c r="AX692" s="110" t="s">
        <v>107</v>
      </c>
      <c r="AY692" s="111"/>
      <c r="AZ692" s="112">
        <f t="shared" ca="1" si="44"/>
        <v>8488</v>
      </c>
      <c r="BA692" s="136">
        <f t="shared" ca="1" si="45"/>
        <v>3</v>
      </c>
      <c r="BB692" s="114" t="s">
        <v>136</v>
      </c>
      <c r="BC692" s="114" t="s">
        <v>108</v>
      </c>
      <c r="BD692" s="114"/>
      <c r="BE692" s="115" t="s">
        <v>102</v>
      </c>
      <c r="BF692" s="115" t="s">
        <v>102</v>
      </c>
      <c r="BG692" s="115" t="s">
        <v>102</v>
      </c>
      <c r="BH692" s="115" t="s">
        <v>102</v>
      </c>
      <c r="BI692" s="116"/>
      <c r="BJ692" s="117" t="s">
        <v>109</v>
      </c>
      <c r="BK692" s="117" t="s">
        <v>109</v>
      </c>
      <c r="BL692" s="83">
        <f t="shared" ca="1" si="46"/>
        <v>79</v>
      </c>
      <c r="BM692" s="83" t="s">
        <v>270</v>
      </c>
      <c r="BN692" s="83">
        <v>0</v>
      </c>
      <c r="BO692" s="83" t="s">
        <v>108</v>
      </c>
      <c r="BP692" s="83">
        <v>-1191285</v>
      </c>
      <c r="BQ692" s="83" t="s">
        <v>381</v>
      </c>
      <c r="BR692" s="83" t="s">
        <v>157</v>
      </c>
      <c r="BS692" s="83" t="s">
        <v>502</v>
      </c>
      <c r="BT692" s="83">
        <v>-1191285</v>
      </c>
      <c r="BU692" s="83" t="s">
        <v>381</v>
      </c>
      <c r="BV692" s="83" t="s">
        <v>157</v>
      </c>
      <c r="BW692" s="83" t="s">
        <v>502</v>
      </c>
      <c r="BY692" s="136">
        <v>0</v>
      </c>
      <c r="BZ692" s="136">
        <v>0</v>
      </c>
      <c r="CA692" s="136">
        <v>0</v>
      </c>
      <c r="CB692" s="136">
        <v>0</v>
      </c>
      <c r="CD692" s="136">
        <v>0</v>
      </c>
      <c r="CE692" s="136">
        <v>0</v>
      </c>
      <c r="CF692" s="136">
        <v>0</v>
      </c>
      <c r="CG692" s="136">
        <v>0</v>
      </c>
      <c r="CH692" s="136">
        <v>0</v>
      </c>
      <c r="CI692" s="136">
        <v>0</v>
      </c>
      <c r="CJ692" s="136">
        <v>0</v>
      </c>
      <c r="CK692" s="138">
        <v>0</v>
      </c>
      <c r="CL692" s="138">
        <v>0</v>
      </c>
      <c r="CM692" s="136">
        <v>0</v>
      </c>
      <c r="CN692" s="136">
        <v>0</v>
      </c>
      <c r="CO692" s="85">
        <v>43865</v>
      </c>
      <c r="CP692" s="83" t="s">
        <v>4738</v>
      </c>
      <c r="CQ692" s="83" t="s">
        <v>102</v>
      </c>
      <c r="CR692" s="83" t="s">
        <v>482</v>
      </c>
      <c r="CS692" s="83">
        <v>687</v>
      </c>
      <c r="CT692" s="83" t="s">
        <v>483</v>
      </c>
      <c r="CU692" s="83">
        <v>1</v>
      </c>
      <c r="CV692" s="83">
        <v>0</v>
      </c>
      <c r="CW692" s="83">
        <v>0</v>
      </c>
      <c r="CX692" s="83" t="s">
        <v>109</v>
      </c>
      <c r="CY692" s="83" t="s">
        <v>583</v>
      </c>
      <c r="CZ692" s="83">
        <v>0</v>
      </c>
      <c r="DA692" s="83">
        <v>0</v>
      </c>
      <c r="DB692" s="83">
        <f t="shared" si="43"/>
        <v>0</v>
      </c>
      <c r="DC692" s="83" t="s">
        <v>497</v>
      </c>
      <c r="DE692" s="136">
        <v>1</v>
      </c>
      <c r="DF692" s="136">
        <v>1</v>
      </c>
      <c r="DG692" s="215" t="s">
        <v>269</v>
      </c>
      <c r="DH692" s="136">
        <v>1</v>
      </c>
      <c r="DI692" s="136">
        <v>1</v>
      </c>
      <c r="DJ692" s="215" t="s">
        <v>269</v>
      </c>
      <c r="EE692" s="136" t="b">
        <v>1</v>
      </c>
      <c r="EF692" s="136" t="b">
        <v>1</v>
      </c>
      <c r="EG692" s="136" t="b">
        <v>1</v>
      </c>
      <c r="EH692" s="136" t="b">
        <v>1</v>
      </c>
      <c r="EL692" s="215" t="s">
        <v>269</v>
      </c>
    </row>
    <row r="693" spans="1:142" ht="60" customHeight="1" x14ac:dyDescent="0.55000000000000004">
      <c r="A693" s="83" t="s">
        <v>130</v>
      </c>
      <c r="B693" s="83" t="s">
        <v>98</v>
      </c>
      <c r="C693">
        <v>859333</v>
      </c>
      <c r="D693" t="s">
        <v>1329</v>
      </c>
      <c r="E693" t="s">
        <v>1329</v>
      </c>
      <c r="F693" s="83" t="s">
        <v>108</v>
      </c>
      <c r="G693" s="213">
        <v>40279</v>
      </c>
      <c r="H693" s="83" t="s">
        <v>102</v>
      </c>
      <c r="I693" s="213">
        <v>43263</v>
      </c>
      <c r="J693" s="83" t="s">
        <v>228</v>
      </c>
      <c r="K693" s="214">
        <v>506510319766</v>
      </c>
      <c r="L693" s="83" t="s">
        <v>97</v>
      </c>
      <c r="M693" s="213">
        <v>43589</v>
      </c>
      <c r="N693">
        <v>591901</v>
      </c>
      <c r="O693" s="145" t="s">
        <v>567</v>
      </c>
      <c r="P693" s="145" t="s">
        <v>99</v>
      </c>
      <c r="Q693" s="145" t="s">
        <v>100</v>
      </c>
      <c r="R693" s="145" t="s">
        <v>567</v>
      </c>
      <c r="V693">
        <v>6673</v>
      </c>
      <c r="W693" s="83" t="s">
        <v>101</v>
      </c>
      <c r="X693" s="83" t="s">
        <v>103</v>
      </c>
      <c r="Y693" t="s">
        <v>2655</v>
      </c>
      <c r="Z693" s="83" t="s">
        <v>102</v>
      </c>
      <c r="AA693" s="83" t="s">
        <v>102</v>
      </c>
      <c r="AB693" t="s">
        <v>3636</v>
      </c>
      <c r="AC693" s="83" t="s">
        <v>4016</v>
      </c>
      <c r="AD693" s="83" t="s">
        <v>144</v>
      </c>
      <c r="AE693" s="83" t="s">
        <v>105</v>
      </c>
      <c r="AF693" t="s">
        <v>2655</v>
      </c>
      <c r="AG693" s="83" t="s">
        <v>102</v>
      </c>
      <c r="AH693" s="83" t="s">
        <v>102</v>
      </c>
      <c r="AI693" t="s">
        <v>3636</v>
      </c>
      <c r="AJ693" s="83" t="s">
        <v>4016</v>
      </c>
      <c r="AK693" s="83" t="s">
        <v>144</v>
      </c>
      <c r="AL693" s="83" t="s">
        <v>105</v>
      </c>
      <c r="AM693" s="87" t="s">
        <v>106</v>
      </c>
      <c r="AN693" t="s">
        <v>2655</v>
      </c>
      <c r="AO693" t="s">
        <v>3636</v>
      </c>
      <c r="AP693" s="83" t="s">
        <v>4016</v>
      </c>
      <c r="AQ693" s="83" t="s">
        <v>111</v>
      </c>
      <c r="AR693" s="87" t="s">
        <v>106</v>
      </c>
      <c r="AT693" s="83" t="s">
        <v>107</v>
      </c>
      <c r="AU693" s="83" t="s">
        <v>107</v>
      </c>
      <c r="AV693" s="83" t="s">
        <v>107</v>
      </c>
      <c r="AX693" s="110" t="s">
        <v>107</v>
      </c>
      <c r="AY693" s="111"/>
      <c r="AZ693" s="112">
        <f t="shared" ca="1" si="44"/>
        <v>5966</v>
      </c>
      <c r="BA693" s="136">
        <f t="shared" ca="1" si="45"/>
        <v>32</v>
      </c>
      <c r="BB693" s="114" t="s">
        <v>134</v>
      </c>
      <c r="BC693" s="114" t="s">
        <v>108</v>
      </c>
      <c r="BD693" s="114"/>
      <c r="BE693" s="115" t="s">
        <v>102</v>
      </c>
      <c r="BF693" s="115" t="s">
        <v>102</v>
      </c>
      <c r="BG693" s="115" t="s">
        <v>102</v>
      </c>
      <c r="BH693" s="115" t="s">
        <v>102</v>
      </c>
      <c r="BI693" s="116"/>
      <c r="BJ693" s="117" t="s">
        <v>109</v>
      </c>
      <c r="BK693" s="117" t="s">
        <v>109</v>
      </c>
      <c r="BL693" s="83">
        <f t="shared" ca="1" si="46"/>
        <v>26</v>
      </c>
      <c r="BM693" s="83" t="s">
        <v>108</v>
      </c>
      <c r="BN693" s="83">
        <v>0</v>
      </c>
      <c r="BO693" s="83" t="s">
        <v>108</v>
      </c>
      <c r="BP693" s="83">
        <v>-1193020</v>
      </c>
      <c r="BQ693" s="83" t="s">
        <v>312</v>
      </c>
      <c r="BR693" s="83" t="s">
        <v>153</v>
      </c>
      <c r="BS693" s="83" t="s">
        <v>499</v>
      </c>
      <c r="BT693" s="83">
        <v>-1193020</v>
      </c>
      <c r="BU693" s="83" t="s">
        <v>312</v>
      </c>
      <c r="BV693" s="83" t="s">
        <v>153</v>
      </c>
      <c r="BW693" s="83" t="s">
        <v>499</v>
      </c>
      <c r="BY693" s="136">
        <v>0</v>
      </c>
      <c r="BZ693" s="136">
        <v>0</v>
      </c>
      <c r="CA693" s="136">
        <v>0</v>
      </c>
      <c r="CB693" s="136">
        <v>0</v>
      </c>
      <c r="CD693" s="136">
        <v>0</v>
      </c>
      <c r="CE693" s="136">
        <v>0</v>
      </c>
      <c r="CF693" s="136">
        <v>0</v>
      </c>
      <c r="CG693" s="136">
        <v>0</v>
      </c>
      <c r="CH693" s="136">
        <v>0</v>
      </c>
      <c r="CI693" s="136">
        <v>0</v>
      </c>
      <c r="CJ693" s="136">
        <v>0</v>
      </c>
      <c r="CK693" s="138">
        <v>0</v>
      </c>
      <c r="CL693" s="138">
        <v>0</v>
      </c>
      <c r="CM693" s="136">
        <v>0</v>
      </c>
      <c r="CN693" s="136">
        <v>0</v>
      </c>
      <c r="CO693" s="85">
        <v>43866</v>
      </c>
      <c r="CP693" s="83" t="s">
        <v>4739</v>
      </c>
      <c r="CQ693" s="83" t="s">
        <v>102</v>
      </c>
      <c r="CR693" s="83" t="s">
        <v>482</v>
      </c>
      <c r="CS693" s="83">
        <v>688</v>
      </c>
      <c r="CT693" s="83" t="s">
        <v>483</v>
      </c>
      <c r="CU693" s="83">
        <v>1</v>
      </c>
      <c r="CV693" s="83">
        <v>0</v>
      </c>
      <c r="CW693" s="83">
        <v>0</v>
      </c>
      <c r="CX693" s="83" t="s">
        <v>109</v>
      </c>
      <c r="CY693" s="83" t="s">
        <v>583</v>
      </c>
      <c r="CZ693" s="83">
        <v>0</v>
      </c>
      <c r="DA693" s="83">
        <v>0</v>
      </c>
      <c r="DB693" s="83">
        <f t="shared" si="43"/>
        <v>0</v>
      </c>
      <c r="DC693" s="83" t="s">
        <v>497</v>
      </c>
      <c r="DE693" s="136">
        <v>1</v>
      </c>
      <c r="DF693" s="136">
        <v>1</v>
      </c>
      <c r="DG693" s="215" t="s">
        <v>269</v>
      </c>
      <c r="DH693" s="136">
        <v>1</v>
      </c>
      <c r="DI693" s="136">
        <v>1</v>
      </c>
      <c r="DJ693" s="215" t="s">
        <v>269</v>
      </c>
      <c r="EE693" s="136" t="b">
        <v>1</v>
      </c>
      <c r="EF693" s="136" t="b">
        <v>1</v>
      </c>
      <c r="EG693" s="136" t="b">
        <v>1</v>
      </c>
      <c r="EH693" s="136" t="b">
        <v>1</v>
      </c>
      <c r="EL693" s="215" t="s">
        <v>269</v>
      </c>
    </row>
    <row r="694" spans="1:142" ht="60" customHeight="1" x14ac:dyDescent="0.55000000000000004">
      <c r="A694" s="83" t="s">
        <v>130</v>
      </c>
      <c r="B694" s="83" t="s">
        <v>98</v>
      </c>
      <c r="C694">
        <v>322536</v>
      </c>
      <c r="D694" t="s">
        <v>1330</v>
      </c>
      <c r="E694" t="s">
        <v>1330</v>
      </c>
      <c r="F694" s="83" t="s">
        <v>108</v>
      </c>
      <c r="G694" s="213">
        <v>29463</v>
      </c>
      <c r="H694" s="83" t="s">
        <v>102</v>
      </c>
      <c r="I694" s="213">
        <v>43120</v>
      </c>
      <c r="J694" s="83" t="s">
        <v>228</v>
      </c>
      <c r="K694" s="214">
        <v>599294838441</v>
      </c>
      <c r="L694" s="83" t="s">
        <v>126</v>
      </c>
      <c r="M694" s="213">
        <v>43679</v>
      </c>
      <c r="N694">
        <v>277653</v>
      </c>
      <c r="O694" s="145" t="s">
        <v>567</v>
      </c>
      <c r="P694" s="145" t="s">
        <v>99</v>
      </c>
      <c r="Q694" s="145" t="s">
        <v>100</v>
      </c>
      <c r="R694" s="145" t="s">
        <v>567</v>
      </c>
      <c r="V694">
        <v>850</v>
      </c>
      <c r="W694" s="83" t="s">
        <v>101</v>
      </c>
      <c r="X694" s="83" t="s">
        <v>103</v>
      </c>
      <c r="Y694" t="s">
        <v>2656</v>
      </c>
      <c r="Z694" s="83" t="s">
        <v>102</v>
      </c>
      <c r="AA694" s="83" t="s">
        <v>102</v>
      </c>
      <c r="AB694" t="s">
        <v>3637</v>
      </c>
      <c r="AC694" s="83" t="s">
        <v>4017</v>
      </c>
      <c r="AD694" s="83" t="s">
        <v>144</v>
      </c>
      <c r="AE694" s="83" t="s">
        <v>105</v>
      </c>
      <c r="AF694" t="s">
        <v>2656</v>
      </c>
      <c r="AG694" s="83" t="s">
        <v>102</v>
      </c>
      <c r="AH694" s="83" t="s">
        <v>102</v>
      </c>
      <c r="AI694" t="s">
        <v>3637</v>
      </c>
      <c r="AJ694" s="83" t="s">
        <v>4017</v>
      </c>
      <c r="AK694" s="83" t="s">
        <v>144</v>
      </c>
      <c r="AL694" s="83" t="s">
        <v>105</v>
      </c>
      <c r="AM694" s="87" t="s">
        <v>106</v>
      </c>
      <c r="AN694" t="s">
        <v>2656</v>
      </c>
      <c r="AO694" t="s">
        <v>3637</v>
      </c>
      <c r="AP694" s="83" t="s">
        <v>4017</v>
      </c>
      <c r="AQ694" s="83" t="s">
        <v>144</v>
      </c>
      <c r="AR694" s="87" t="s">
        <v>106</v>
      </c>
      <c r="AT694" s="83" t="s">
        <v>107</v>
      </c>
      <c r="AU694" s="83" t="s">
        <v>107</v>
      </c>
      <c r="AV694" s="83" t="s">
        <v>107</v>
      </c>
      <c r="AX694" s="110" t="s">
        <v>107</v>
      </c>
      <c r="AY694" s="111"/>
      <c r="AZ694" s="112">
        <f t="shared" ca="1" si="44"/>
        <v>3236</v>
      </c>
      <c r="BA694" s="136">
        <f t="shared" ca="1" si="45"/>
        <v>90</v>
      </c>
      <c r="BB694" s="114" t="s">
        <v>134</v>
      </c>
      <c r="BC694" s="114" t="s">
        <v>108</v>
      </c>
      <c r="BD694" s="114"/>
      <c r="BE694" s="115" t="s">
        <v>102</v>
      </c>
      <c r="BF694" s="115" t="s">
        <v>102</v>
      </c>
      <c r="BG694" s="115" t="s">
        <v>102</v>
      </c>
      <c r="BH694" s="115" t="s">
        <v>102</v>
      </c>
      <c r="BI694" s="116"/>
      <c r="BJ694" s="117" t="s">
        <v>109</v>
      </c>
      <c r="BK694" s="117" t="s">
        <v>109</v>
      </c>
      <c r="BL694" s="83">
        <f t="shared" ca="1" si="46"/>
        <v>48</v>
      </c>
      <c r="BM694" s="83" t="s">
        <v>108</v>
      </c>
      <c r="BN694" s="83">
        <v>0</v>
      </c>
      <c r="BO694" s="83" t="s">
        <v>108</v>
      </c>
      <c r="BP694" s="83">
        <v>-1194755</v>
      </c>
      <c r="BQ694" s="83" t="s">
        <v>198</v>
      </c>
      <c r="BR694" s="83" t="s">
        <v>164</v>
      </c>
      <c r="BS694" s="83" t="s">
        <v>499</v>
      </c>
      <c r="BT694" s="83">
        <v>-1194755</v>
      </c>
      <c r="BU694" s="83" t="s">
        <v>198</v>
      </c>
      <c r="BV694" s="83" t="s">
        <v>164</v>
      </c>
      <c r="BW694" s="83" t="s">
        <v>499</v>
      </c>
      <c r="BY694" s="136">
        <v>0</v>
      </c>
      <c r="BZ694" s="136">
        <v>0</v>
      </c>
      <c r="CA694" s="136">
        <v>0</v>
      </c>
      <c r="CB694" s="136">
        <v>0</v>
      </c>
      <c r="CD694" s="136">
        <v>0</v>
      </c>
      <c r="CE694" s="136">
        <v>0</v>
      </c>
      <c r="CF694" s="136">
        <v>0</v>
      </c>
      <c r="CG694" s="136">
        <v>0</v>
      </c>
      <c r="CH694" s="136">
        <v>0</v>
      </c>
      <c r="CI694" s="136">
        <v>0</v>
      </c>
      <c r="CJ694" s="136">
        <v>0</v>
      </c>
      <c r="CK694" s="138">
        <v>0</v>
      </c>
      <c r="CL694" s="138">
        <v>0</v>
      </c>
      <c r="CM694" s="136">
        <v>0</v>
      </c>
      <c r="CN694" s="136">
        <v>0</v>
      </c>
      <c r="CO694" s="85">
        <v>43867</v>
      </c>
      <c r="CP694" s="83" t="s">
        <v>4740</v>
      </c>
      <c r="CQ694" s="83" t="s">
        <v>102</v>
      </c>
      <c r="CR694" s="83" t="s">
        <v>482</v>
      </c>
      <c r="CS694" s="83">
        <v>689</v>
      </c>
      <c r="CT694" s="83" t="s">
        <v>483</v>
      </c>
      <c r="CU694" s="83">
        <v>1</v>
      </c>
      <c r="CV694" s="83">
        <v>0</v>
      </c>
      <c r="CW694" s="83">
        <v>0</v>
      </c>
      <c r="CX694" s="83" t="s">
        <v>109</v>
      </c>
      <c r="CY694" s="83" t="s">
        <v>583</v>
      </c>
      <c r="CZ694" s="83">
        <v>0</v>
      </c>
      <c r="DA694" s="83">
        <v>0</v>
      </c>
      <c r="DB694" s="83">
        <f t="shared" si="43"/>
        <v>0</v>
      </c>
      <c r="DC694" s="83" t="s">
        <v>497</v>
      </c>
      <c r="DE694" s="136">
        <v>1</v>
      </c>
      <c r="DF694" s="136">
        <v>1</v>
      </c>
      <c r="DG694" s="215" t="s">
        <v>269</v>
      </c>
      <c r="DH694" s="136">
        <v>1</v>
      </c>
      <c r="DI694" s="136">
        <v>1</v>
      </c>
      <c r="DJ694" s="215" t="s">
        <v>269</v>
      </c>
      <c r="EE694" s="136" t="b">
        <v>1</v>
      </c>
      <c r="EF694" s="136" t="b">
        <v>1</v>
      </c>
      <c r="EG694" s="136" t="b">
        <v>1</v>
      </c>
      <c r="EH694" s="136" t="b">
        <v>1</v>
      </c>
      <c r="EL694" s="215" t="s">
        <v>269</v>
      </c>
    </row>
    <row r="695" spans="1:142" ht="60" customHeight="1" x14ac:dyDescent="0.55000000000000004">
      <c r="A695" s="83" t="s">
        <v>130</v>
      </c>
      <c r="B695" s="83" t="s">
        <v>98</v>
      </c>
      <c r="C695">
        <v>607752</v>
      </c>
      <c r="D695" t="s">
        <v>1331</v>
      </c>
      <c r="E695" t="s">
        <v>1331</v>
      </c>
      <c r="F695" s="83" t="s">
        <v>108</v>
      </c>
      <c r="G695" s="213">
        <v>27128</v>
      </c>
      <c r="H695" s="83" t="s">
        <v>102</v>
      </c>
      <c r="I695" s="213">
        <v>43129</v>
      </c>
      <c r="J695" s="83" t="s">
        <v>228</v>
      </c>
      <c r="K695" s="214">
        <v>697712470317</v>
      </c>
      <c r="L695" s="83" t="s">
        <v>135</v>
      </c>
      <c r="M695" s="213">
        <v>43778</v>
      </c>
      <c r="N695">
        <v>455773</v>
      </c>
      <c r="O695" s="145" t="s">
        <v>567</v>
      </c>
      <c r="P695" s="145" t="s">
        <v>99</v>
      </c>
      <c r="Q695" s="145" t="s">
        <v>100</v>
      </c>
      <c r="R695" s="145" t="s">
        <v>567</v>
      </c>
      <c r="V695">
        <v>9170</v>
      </c>
      <c r="W695" s="83" t="s">
        <v>1864</v>
      </c>
      <c r="X695" s="83" t="s">
        <v>103</v>
      </c>
      <c r="Y695" t="s">
        <v>2657</v>
      </c>
      <c r="Z695" s="83" t="s">
        <v>102</v>
      </c>
      <c r="AA695" s="83" t="s">
        <v>102</v>
      </c>
      <c r="AB695" t="s">
        <v>3638</v>
      </c>
      <c r="AC695" s="83" t="s">
        <v>4018</v>
      </c>
      <c r="AD695" s="83" t="s">
        <v>111</v>
      </c>
      <c r="AE695" s="83" t="s">
        <v>105</v>
      </c>
      <c r="AF695" t="s">
        <v>2657</v>
      </c>
      <c r="AG695" s="83" t="s">
        <v>102</v>
      </c>
      <c r="AH695" s="83" t="s">
        <v>102</v>
      </c>
      <c r="AI695" t="s">
        <v>3638</v>
      </c>
      <c r="AJ695" s="83" t="s">
        <v>4018</v>
      </c>
      <c r="AK695" s="83" t="s">
        <v>111</v>
      </c>
      <c r="AL695" s="83" t="s">
        <v>105</v>
      </c>
      <c r="AM695" s="87" t="s">
        <v>106</v>
      </c>
      <c r="AN695" t="s">
        <v>2657</v>
      </c>
      <c r="AO695" t="s">
        <v>3638</v>
      </c>
      <c r="AP695" s="83" t="s">
        <v>4018</v>
      </c>
      <c r="AQ695" s="83" t="s">
        <v>144</v>
      </c>
      <c r="AR695" s="87" t="s">
        <v>106</v>
      </c>
      <c r="AT695" s="83" t="s">
        <v>107</v>
      </c>
      <c r="AU695" s="83" t="s">
        <v>107</v>
      </c>
      <c r="AV695" s="83" t="s">
        <v>107</v>
      </c>
      <c r="AX695" s="110" t="s">
        <v>107</v>
      </c>
      <c r="AY695" s="111"/>
      <c r="AZ695" s="112">
        <f t="shared" ca="1" si="44"/>
        <v>6556</v>
      </c>
      <c r="BA695" s="136">
        <f t="shared" ca="1" si="45"/>
        <v>56</v>
      </c>
      <c r="BB695" s="114" t="s">
        <v>136</v>
      </c>
      <c r="BC695" s="114" t="s">
        <v>108</v>
      </c>
      <c r="BD695" s="114"/>
      <c r="BE695" s="115" t="s">
        <v>102</v>
      </c>
      <c r="BF695" s="115" t="s">
        <v>102</v>
      </c>
      <c r="BG695" s="115" t="s">
        <v>102</v>
      </c>
      <c r="BH695" s="115" t="s">
        <v>102</v>
      </c>
      <c r="BI695" s="116"/>
      <c r="BJ695" s="117" t="s">
        <v>109</v>
      </c>
      <c r="BK695" s="117" t="s">
        <v>109</v>
      </c>
      <c r="BL695" s="83">
        <f t="shared" ca="1" si="46"/>
        <v>56</v>
      </c>
      <c r="BM695" s="83" t="s">
        <v>270</v>
      </c>
      <c r="BN695" s="83">
        <v>0</v>
      </c>
      <c r="BO695" s="83" t="s">
        <v>108</v>
      </c>
      <c r="BP695" s="83">
        <v>-1196490</v>
      </c>
      <c r="BQ695" s="83" t="s">
        <v>381</v>
      </c>
      <c r="BR695" s="83" t="s">
        <v>157</v>
      </c>
      <c r="BS695" s="83" t="s">
        <v>502</v>
      </c>
      <c r="BT695" s="83">
        <v>-1196490</v>
      </c>
      <c r="BU695" s="83" t="s">
        <v>381</v>
      </c>
      <c r="BV695" s="83" t="s">
        <v>157</v>
      </c>
      <c r="BW695" s="83" t="s">
        <v>502</v>
      </c>
      <c r="BY695" s="136">
        <v>0</v>
      </c>
      <c r="BZ695" s="136">
        <v>0</v>
      </c>
      <c r="CA695" s="136">
        <v>0</v>
      </c>
      <c r="CB695" s="136">
        <v>0</v>
      </c>
      <c r="CD695" s="136">
        <v>0</v>
      </c>
      <c r="CE695" s="136">
        <v>0</v>
      </c>
      <c r="CF695" s="136">
        <v>0</v>
      </c>
      <c r="CG695" s="136">
        <v>0</v>
      </c>
      <c r="CH695" s="136">
        <v>0</v>
      </c>
      <c r="CI695" s="136">
        <v>0</v>
      </c>
      <c r="CJ695" s="136">
        <v>0</v>
      </c>
      <c r="CK695" s="138">
        <v>0</v>
      </c>
      <c r="CL695" s="138">
        <v>0</v>
      </c>
      <c r="CM695" s="136">
        <v>0</v>
      </c>
      <c r="CN695" s="136">
        <v>0</v>
      </c>
      <c r="CO695" s="85">
        <v>43868</v>
      </c>
      <c r="CP695" s="83" t="s">
        <v>4741</v>
      </c>
      <c r="CQ695" s="83" t="s">
        <v>102</v>
      </c>
      <c r="CR695" s="83" t="s">
        <v>482</v>
      </c>
      <c r="CS695" s="83">
        <v>690</v>
      </c>
      <c r="CT695" s="83" t="s">
        <v>483</v>
      </c>
      <c r="CU695" s="83">
        <v>1</v>
      </c>
      <c r="CV695" s="83">
        <v>0</v>
      </c>
      <c r="CW695" s="83">
        <v>0</v>
      </c>
      <c r="CX695" s="83" t="s">
        <v>109</v>
      </c>
      <c r="CY695" s="83" t="s">
        <v>583</v>
      </c>
      <c r="CZ695" s="83">
        <v>0</v>
      </c>
      <c r="DA695" s="83">
        <v>0</v>
      </c>
      <c r="DB695" s="83">
        <f t="shared" si="43"/>
        <v>0</v>
      </c>
      <c r="DC695" s="83" t="s">
        <v>497</v>
      </c>
      <c r="DE695" s="136">
        <v>1</v>
      </c>
      <c r="DF695" s="136">
        <v>1</v>
      </c>
      <c r="DG695" s="215" t="s">
        <v>269</v>
      </c>
      <c r="DH695" s="136">
        <v>1</v>
      </c>
      <c r="DI695" s="136">
        <v>1</v>
      </c>
      <c r="DJ695" s="215" t="s">
        <v>269</v>
      </c>
      <c r="EE695" s="136" t="b">
        <v>1</v>
      </c>
      <c r="EF695" s="136" t="b">
        <v>1</v>
      </c>
      <c r="EG695" s="136" t="b">
        <v>1</v>
      </c>
      <c r="EH695" s="136" t="b">
        <v>1</v>
      </c>
      <c r="EL695" s="215" t="s">
        <v>269</v>
      </c>
    </row>
    <row r="696" spans="1:142" ht="60" customHeight="1" x14ac:dyDescent="0.55000000000000004">
      <c r="A696" s="83" t="s">
        <v>130</v>
      </c>
      <c r="B696" s="83" t="s">
        <v>98</v>
      </c>
      <c r="C696">
        <v>494994</v>
      </c>
      <c r="D696" t="s">
        <v>1332</v>
      </c>
      <c r="E696" t="s">
        <v>1332</v>
      </c>
      <c r="F696" s="83" t="s">
        <v>108</v>
      </c>
      <c r="G696" s="213">
        <v>35187</v>
      </c>
      <c r="H696" s="83" t="s">
        <v>102</v>
      </c>
      <c r="I696" s="213">
        <v>43134</v>
      </c>
      <c r="J696" s="83" t="s">
        <v>228</v>
      </c>
      <c r="K696" s="214">
        <v>315081139182</v>
      </c>
      <c r="L696" s="83" t="s">
        <v>97</v>
      </c>
      <c r="M696" s="213">
        <v>43496</v>
      </c>
      <c r="N696">
        <v>270608</v>
      </c>
      <c r="O696" s="145" t="s">
        <v>567</v>
      </c>
      <c r="P696" s="145" t="s">
        <v>99</v>
      </c>
      <c r="Q696" s="145" t="s">
        <v>100</v>
      </c>
      <c r="R696" s="145" t="s">
        <v>567</v>
      </c>
      <c r="V696">
        <v>9018</v>
      </c>
      <c r="W696" s="83" t="s">
        <v>101</v>
      </c>
      <c r="X696" s="83" t="s">
        <v>103</v>
      </c>
      <c r="Y696" t="s">
        <v>2658</v>
      </c>
      <c r="Z696" s="83" t="s">
        <v>102</v>
      </c>
      <c r="AA696" s="83" t="s">
        <v>102</v>
      </c>
      <c r="AB696" t="s">
        <v>3639</v>
      </c>
      <c r="AC696" s="83" t="s">
        <v>4019</v>
      </c>
      <c r="AD696" s="83" t="s">
        <v>144</v>
      </c>
      <c r="AE696" s="83" t="s">
        <v>105</v>
      </c>
      <c r="AF696" t="s">
        <v>2658</v>
      </c>
      <c r="AG696" s="83" t="s">
        <v>102</v>
      </c>
      <c r="AH696" s="83" t="s">
        <v>102</v>
      </c>
      <c r="AI696" t="s">
        <v>3639</v>
      </c>
      <c r="AJ696" s="83" t="s">
        <v>4019</v>
      </c>
      <c r="AK696" s="83" t="s">
        <v>144</v>
      </c>
      <c r="AL696" s="83" t="s">
        <v>105</v>
      </c>
      <c r="AM696" s="87" t="s">
        <v>106</v>
      </c>
      <c r="AN696" t="s">
        <v>2658</v>
      </c>
      <c r="AO696" t="s">
        <v>3639</v>
      </c>
      <c r="AP696" s="83" t="s">
        <v>4019</v>
      </c>
      <c r="AQ696" s="83" t="s">
        <v>111</v>
      </c>
      <c r="AR696" s="87" t="s">
        <v>106</v>
      </c>
      <c r="AT696" s="83" t="s">
        <v>107</v>
      </c>
      <c r="AU696" s="83" t="s">
        <v>107</v>
      </c>
      <c r="AV696" s="83" t="s">
        <v>107</v>
      </c>
      <c r="AX696" s="110" t="s">
        <v>107</v>
      </c>
      <c r="AY696" s="111"/>
      <c r="AZ696" s="112">
        <f t="shared" ca="1" si="44"/>
        <v>3482</v>
      </c>
      <c r="BA696" s="136">
        <f t="shared" ca="1" si="45"/>
        <v>51</v>
      </c>
      <c r="BB696" s="114" t="s">
        <v>134</v>
      </c>
      <c r="BC696" s="114" t="s">
        <v>108</v>
      </c>
      <c r="BD696" s="114"/>
      <c r="BE696" s="115" t="s">
        <v>102</v>
      </c>
      <c r="BF696" s="115" t="s">
        <v>102</v>
      </c>
      <c r="BG696" s="115" t="s">
        <v>102</v>
      </c>
      <c r="BH696" s="115" t="s">
        <v>102</v>
      </c>
      <c r="BI696" s="116"/>
      <c r="BJ696" s="117" t="s">
        <v>109</v>
      </c>
      <c r="BK696" s="117" t="s">
        <v>109</v>
      </c>
      <c r="BL696" s="83">
        <f t="shared" ca="1" si="46"/>
        <v>10</v>
      </c>
      <c r="BM696" s="83" t="s">
        <v>108</v>
      </c>
      <c r="BN696" s="83">
        <v>0</v>
      </c>
      <c r="BO696" s="83" t="s">
        <v>108</v>
      </c>
      <c r="BP696" s="83">
        <v>-1198225</v>
      </c>
      <c r="BQ696" s="83" t="s">
        <v>312</v>
      </c>
      <c r="BR696" s="83" t="s">
        <v>153</v>
      </c>
      <c r="BS696" s="83" t="s">
        <v>499</v>
      </c>
      <c r="BT696" s="83">
        <v>-1198225</v>
      </c>
      <c r="BU696" s="83" t="s">
        <v>312</v>
      </c>
      <c r="BV696" s="83" t="s">
        <v>153</v>
      </c>
      <c r="BW696" s="83" t="s">
        <v>499</v>
      </c>
      <c r="BY696" s="136">
        <v>0</v>
      </c>
      <c r="BZ696" s="136">
        <v>0</v>
      </c>
      <c r="CA696" s="136">
        <v>0</v>
      </c>
      <c r="CB696" s="136">
        <v>0</v>
      </c>
      <c r="CD696" s="136">
        <v>0</v>
      </c>
      <c r="CE696" s="136">
        <v>0</v>
      </c>
      <c r="CF696" s="136">
        <v>0</v>
      </c>
      <c r="CG696" s="136">
        <v>0</v>
      </c>
      <c r="CH696" s="136">
        <v>0</v>
      </c>
      <c r="CI696" s="136">
        <v>0</v>
      </c>
      <c r="CJ696" s="136">
        <v>0</v>
      </c>
      <c r="CK696" s="138">
        <v>0</v>
      </c>
      <c r="CL696" s="138">
        <v>0</v>
      </c>
      <c r="CM696" s="136">
        <v>0</v>
      </c>
      <c r="CN696" s="136">
        <v>0</v>
      </c>
      <c r="CO696" s="85">
        <v>43869</v>
      </c>
      <c r="CP696" s="83" t="s">
        <v>4742</v>
      </c>
      <c r="CQ696" s="83" t="s">
        <v>102</v>
      </c>
      <c r="CR696" s="83" t="s">
        <v>482</v>
      </c>
      <c r="CS696" s="83">
        <v>691</v>
      </c>
      <c r="CT696" s="83" t="s">
        <v>483</v>
      </c>
      <c r="CU696" s="83">
        <v>1</v>
      </c>
      <c r="CV696" s="83">
        <v>0</v>
      </c>
      <c r="CW696" s="83">
        <v>0</v>
      </c>
      <c r="CX696" s="83" t="s">
        <v>109</v>
      </c>
      <c r="CY696" s="83" t="s">
        <v>583</v>
      </c>
      <c r="CZ696" s="83">
        <v>0</v>
      </c>
      <c r="DA696" s="83">
        <v>0</v>
      </c>
      <c r="DB696" s="83">
        <f t="shared" si="43"/>
        <v>0</v>
      </c>
      <c r="DC696" s="83" t="s">
        <v>497</v>
      </c>
      <c r="DE696" s="136">
        <v>1</v>
      </c>
      <c r="DF696" s="136">
        <v>1</v>
      </c>
      <c r="DG696" s="215" t="s">
        <v>269</v>
      </c>
      <c r="DH696" s="136">
        <v>1</v>
      </c>
      <c r="DI696" s="136">
        <v>1</v>
      </c>
      <c r="DJ696" s="215" t="s">
        <v>269</v>
      </c>
      <c r="EE696" s="136" t="b">
        <v>1</v>
      </c>
      <c r="EF696" s="136" t="b">
        <v>1</v>
      </c>
      <c r="EG696" s="136" t="b">
        <v>1</v>
      </c>
      <c r="EH696" s="136" t="b">
        <v>1</v>
      </c>
      <c r="EL696" s="215" t="s">
        <v>269</v>
      </c>
    </row>
    <row r="697" spans="1:142" ht="60" customHeight="1" x14ac:dyDescent="0.55000000000000004">
      <c r="A697" s="83" t="s">
        <v>130</v>
      </c>
      <c r="B697" s="83" t="s">
        <v>98</v>
      </c>
      <c r="C697">
        <v>354351</v>
      </c>
      <c r="D697" t="s">
        <v>873</v>
      </c>
      <c r="E697" t="s">
        <v>873</v>
      </c>
      <c r="F697" s="83" t="s">
        <v>108</v>
      </c>
      <c r="G697" s="213">
        <v>25834</v>
      </c>
      <c r="H697" s="83" t="s">
        <v>102</v>
      </c>
      <c r="I697" s="213">
        <v>43362</v>
      </c>
      <c r="J697" s="83" t="s">
        <v>228</v>
      </c>
      <c r="K697" s="214">
        <v>363189232697</v>
      </c>
      <c r="L697" s="83" t="s">
        <v>126</v>
      </c>
      <c r="M697" s="213">
        <v>43488</v>
      </c>
      <c r="N697">
        <v>345383</v>
      </c>
      <c r="O697" s="145" t="s">
        <v>567</v>
      </c>
      <c r="P697" s="145" t="s">
        <v>99</v>
      </c>
      <c r="Q697" s="145" t="s">
        <v>100</v>
      </c>
      <c r="R697" s="145" t="s">
        <v>567</v>
      </c>
      <c r="V697">
        <v>9438</v>
      </c>
      <c r="W697" s="83" t="s">
        <v>101</v>
      </c>
      <c r="X697" s="83" t="s">
        <v>103</v>
      </c>
      <c r="Y697" t="s">
        <v>2659</v>
      </c>
      <c r="Z697" s="83" t="s">
        <v>102</v>
      </c>
      <c r="AA697" s="83" t="s">
        <v>102</v>
      </c>
      <c r="AB697" t="s">
        <v>3025</v>
      </c>
      <c r="AC697" s="83" t="s">
        <v>4020</v>
      </c>
      <c r="AD697" s="83" t="s">
        <v>144</v>
      </c>
      <c r="AE697" s="83" t="s">
        <v>105</v>
      </c>
      <c r="AF697" t="s">
        <v>2659</v>
      </c>
      <c r="AG697" s="83" t="s">
        <v>102</v>
      </c>
      <c r="AH697" s="83" t="s">
        <v>102</v>
      </c>
      <c r="AI697" t="s">
        <v>3025</v>
      </c>
      <c r="AJ697" s="83" t="s">
        <v>4020</v>
      </c>
      <c r="AK697" s="83" t="s">
        <v>144</v>
      </c>
      <c r="AL697" s="83" t="s">
        <v>105</v>
      </c>
      <c r="AM697" s="87" t="s">
        <v>106</v>
      </c>
      <c r="AN697" t="s">
        <v>2659</v>
      </c>
      <c r="AO697" t="s">
        <v>3025</v>
      </c>
      <c r="AP697" s="83" t="s">
        <v>4020</v>
      </c>
      <c r="AQ697" s="83" t="s">
        <v>144</v>
      </c>
      <c r="AR697" s="87" t="s">
        <v>106</v>
      </c>
      <c r="AT697" s="83" t="s">
        <v>107</v>
      </c>
      <c r="AU697" s="83" t="s">
        <v>107</v>
      </c>
      <c r="AV697" s="83" t="s">
        <v>107</v>
      </c>
      <c r="AX697" s="110" t="s">
        <v>107</v>
      </c>
      <c r="AY697" s="111"/>
      <c r="AZ697" s="112">
        <f t="shared" ca="1" si="44"/>
        <v>1621</v>
      </c>
      <c r="BA697" s="136">
        <f t="shared" ca="1" si="45"/>
        <v>92</v>
      </c>
      <c r="BB697" s="114" t="s">
        <v>134</v>
      </c>
      <c r="BC697" s="114" t="s">
        <v>108</v>
      </c>
      <c r="BD697" s="114"/>
      <c r="BE697" s="115" t="s">
        <v>102</v>
      </c>
      <c r="BF697" s="115" t="s">
        <v>102</v>
      </c>
      <c r="BG697" s="115" t="s">
        <v>102</v>
      </c>
      <c r="BH697" s="115" t="s">
        <v>102</v>
      </c>
      <c r="BI697" s="116"/>
      <c r="BJ697" s="117" t="s">
        <v>109</v>
      </c>
      <c r="BK697" s="117" t="s">
        <v>109</v>
      </c>
      <c r="BL697" s="83">
        <f t="shared" ca="1" si="46"/>
        <v>77</v>
      </c>
      <c r="BM697" s="83" t="s">
        <v>108</v>
      </c>
      <c r="BN697" s="83">
        <v>0</v>
      </c>
      <c r="BO697" s="83" t="s">
        <v>108</v>
      </c>
      <c r="BP697" s="83">
        <v>-1199960</v>
      </c>
      <c r="BQ697" s="83" t="s">
        <v>198</v>
      </c>
      <c r="BR697" s="83" t="s">
        <v>164</v>
      </c>
      <c r="BS697" s="83" t="s">
        <v>499</v>
      </c>
      <c r="BT697" s="83">
        <v>-1199960</v>
      </c>
      <c r="BU697" s="83" t="s">
        <v>198</v>
      </c>
      <c r="BV697" s="83" t="s">
        <v>164</v>
      </c>
      <c r="BW697" s="83" t="s">
        <v>499</v>
      </c>
      <c r="BY697" s="136">
        <v>0</v>
      </c>
      <c r="BZ697" s="136">
        <v>0</v>
      </c>
      <c r="CA697" s="136">
        <v>0</v>
      </c>
      <c r="CB697" s="136">
        <v>0</v>
      </c>
      <c r="CD697" s="136">
        <v>0</v>
      </c>
      <c r="CE697" s="136">
        <v>0</v>
      </c>
      <c r="CF697" s="136">
        <v>0</v>
      </c>
      <c r="CG697" s="136">
        <v>0</v>
      </c>
      <c r="CH697" s="136">
        <v>0</v>
      </c>
      <c r="CI697" s="136">
        <v>0</v>
      </c>
      <c r="CJ697" s="136">
        <v>0</v>
      </c>
      <c r="CK697" s="138">
        <v>0</v>
      </c>
      <c r="CL697" s="138">
        <v>0</v>
      </c>
      <c r="CM697" s="136">
        <v>0</v>
      </c>
      <c r="CN697" s="136">
        <v>0</v>
      </c>
      <c r="CO697" s="85">
        <v>43870</v>
      </c>
      <c r="CP697" s="83" t="s">
        <v>4743</v>
      </c>
      <c r="CQ697" s="83" t="s">
        <v>102</v>
      </c>
      <c r="CR697" s="83" t="s">
        <v>482</v>
      </c>
      <c r="CS697" s="83">
        <v>692</v>
      </c>
      <c r="CT697" s="83" t="s">
        <v>483</v>
      </c>
      <c r="CU697" s="83">
        <v>1</v>
      </c>
      <c r="CV697" s="83">
        <v>0</v>
      </c>
      <c r="CW697" s="83">
        <v>0</v>
      </c>
      <c r="CX697" s="83" t="s">
        <v>109</v>
      </c>
      <c r="CY697" s="83" t="s">
        <v>583</v>
      </c>
      <c r="CZ697" s="83">
        <v>0</v>
      </c>
      <c r="DA697" s="83">
        <v>0</v>
      </c>
      <c r="DB697" s="83">
        <f t="shared" si="43"/>
        <v>0</v>
      </c>
      <c r="DC697" s="83" t="s">
        <v>497</v>
      </c>
      <c r="DE697" s="136">
        <v>1</v>
      </c>
      <c r="DF697" s="136">
        <v>1</v>
      </c>
      <c r="DG697" s="215" t="s">
        <v>269</v>
      </c>
      <c r="DH697" s="136">
        <v>1</v>
      </c>
      <c r="DI697" s="136">
        <v>1</v>
      </c>
      <c r="DJ697" s="215" t="s">
        <v>269</v>
      </c>
      <c r="EE697" s="136" t="b">
        <v>1</v>
      </c>
      <c r="EF697" s="136" t="b">
        <v>1</v>
      </c>
      <c r="EG697" s="136" t="b">
        <v>1</v>
      </c>
      <c r="EH697" s="136" t="b">
        <v>1</v>
      </c>
      <c r="EL697" s="215" t="s">
        <v>269</v>
      </c>
    </row>
    <row r="698" spans="1:142" ht="60" customHeight="1" x14ac:dyDescent="0.55000000000000004">
      <c r="A698" s="83" t="s">
        <v>130</v>
      </c>
      <c r="B698" s="83" t="s">
        <v>98</v>
      </c>
      <c r="C698">
        <v>810848</v>
      </c>
      <c r="D698" t="s">
        <v>1333</v>
      </c>
      <c r="E698" t="s">
        <v>1333</v>
      </c>
      <c r="F698" s="83" t="s">
        <v>108</v>
      </c>
      <c r="G698" s="213">
        <v>36496</v>
      </c>
      <c r="H698" s="83" t="s">
        <v>102</v>
      </c>
      <c r="I698" s="213">
        <v>43220</v>
      </c>
      <c r="J698" s="83" t="s">
        <v>228</v>
      </c>
      <c r="K698" s="214">
        <v>291572043204</v>
      </c>
      <c r="L698" s="83" t="s">
        <v>135</v>
      </c>
      <c r="M698" s="213">
        <v>43713</v>
      </c>
      <c r="N698">
        <v>307343</v>
      </c>
      <c r="O698" s="145" t="s">
        <v>567</v>
      </c>
      <c r="P698" s="145" t="s">
        <v>99</v>
      </c>
      <c r="Q698" s="145" t="s">
        <v>100</v>
      </c>
      <c r="R698" s="145" t="s">
        <v>567</v>
      </c>
      <c r="V698">
        <v>7785</v>
      </c>
      <c r="W698" s="83" t="s">
        <v>1865</v>
      </c>
      <c r="X698" s="83" t="s">
        <v>103</v>
      </c>
      <c r="Y698" t="s">
        <v>2660</v>
      </c>
      <c r="Z698" s="83" t="s">
        <v>102</v>
      </c>
      <c r="AA698" s="83" t="s">
        <v>102</v>
      </c>
      <c r="AB698" t="s">
        <v>3640</v>
      </c>
      <c r="AC698" s="83" t="s">
        <v>4021</v>
      </c>
      <c r="AD698" s="83" t="s">
        <v>111</v>
      </c>
      <c r="AE698" s="83" t="s">
        <v>105</v>
      </c>
      <c r="AF698" t="s">
        <v>2660</v>
      </c>
      <c r="AG698" s="83" t="s">
        <v>102</v>
      </c>
      <c r="AH698" s="83" t="s">
        <v>102</v>
      </c>
      <c r="AI698" t="s">
        <v>3640</v>
      </c>
      <c r="AJ698" s="83" t="s">
        <v>4021</v>
      </c>
      <c r="AK698" s="83" t="s">
        <v>111</v>
      </c>
      <c r="AL698" s="83" t="s">
        <v>105</v>
      </c>
      <c r="AM698" s="87" t="s">
        <v>106</v>
      </c>
      <c r="AN698" t="s">
        <v>2660</v>
      </c>
      <c r="AO698" t="s">
        <v>3640</v>
      </c>
      <c r="AP698" s="83" t="s">
        <v>4021</v>
      </c>
      <c r="AQ698" s="83" t="s">
        <v>144</v>
      </c>
      <c r="AR698" s="87" t="s">
        <v>106</v>
      </c>
      <c r="AT698" s="83" t="s">
        <v>107</v>
      </c>
      <c r="AU698" s="83" t="s">
        <v>107</v>
      </c>
      <c r="AV698" s="83" t="s">
        <v>107</v>
      </c>
      <c r="AX698" s="110" t="s">
        <v>107</v>
      </c>
      <c r="AY698" s="111"/>
      <c r="AZ698" s="112">
        <f t="shared" ca="1" si="44"/>
        <v>9492</v>
      </c>
      <c r="BA698" s="136">
        <f t="shared" ca="1" si="45"/>
        <v>85</v>
      </c>
      <c r="BB698" s="114" t="s">
        <v>136</v>
      </c>
      <c r="BC698" s="114" t="s">
        <v>108</v>
      </c>
      <c r="BD698" s="114"/>
      <c r="BE698" s="115" t="s">
        <v>102</v>
      </c>
      <c r="BF698" s="115" t="s">
        <v>102</v>
      </c>
      <c r="BG698" s="115" t="s">
        <v>102</v>
      </c>
      <c r="BH698" s="115" t="s">
        <v>102</v>
      </c>
      <c r="BI698" s="116"/>
      <c r="BJ698" s="117" t="s">
        <v>109</v>
      </c>
      <c r="BK698" s="117" t="s">
        <v>109</v>
      </c>
      <c r="BL698" s="83">
        <f t="shared" ca="1" si="46"/>
        <v>76</v>
      </c>
      <c r="BM698" s="83" t="s">
        <v>270</v>
      </c>
      <c r="BN698" s="83">
        <v>0</v>
      </c>
      <c r="BO698" s="83" t="s">
        <v>108</v>
      </c>
      <c r="BP698" s="83">
        <v>-1201695</v>
      </c>
      <c r="BQ698" s="83" t="s">
        <v>381</v>
      </c>
      <c r="BR698" s="83" t="s">
        <v>157</v>
      </c>
      <c r="BS698" s="83" t="s">
        <v>502</v>
      </c>
      <c r="BT698" s="83">
        <v>-1201695</v>
      </c>
      <c r="BU698" s="83" t="s">
        <v>381</v>
      </c>
      <c r="BV698" s="83" t="s">
        <v>157</v>
      </c>
      <c r="BW698" s="83" t="s">
        <v>502</v>
      </c>
      <c r="BY698" s="136">
        <v>0</v>
      </c>
      <c r="BZ698" s="136">
        <v>0</v>
      </c>
      <c r="CA698" s="136">
        <v>0</v>
      </c>
      <c r="CB698" s="136">
        <v>0</v>
      </c>
      <c r="CD698" s="136">
        <v>0</v>
      </c>
      <c r="CE698" s="136">
        <v>0</v>
      </c>
      <c r="CF698" s="136">
        <v>0</v>
      </c>
      <c r="CG698" s="136">
        <v>0</v>
      </c>
      <c r="CH698" s="136">
        <v>0</v>
      </c>
      <c r="CI698" s="136">
        <v>0</v>
      </c>
      <c r="CJ698" s="136">
        <v>0</v>
      </c>
      <c r="CK698" s="138">
        <v>0</v>
      </c>
      <c r="CL698" s="138">
        <v>0</v>
      </c>
      <c r="CM698" s="136">
        <v>0</v>
      </c>
      <c r="CN698" s="136">
        <v>0</v>
      </c>
      <c r="CO698" s="85">
        <v>43871</v>
      </c>
      <c r="CP698" s="83" t="s">
        <v>4744</v>
      </c>
      <c r="CQ698" s="83" t="s">
        <v>102</v>
      </c>
      <c r="CR698" s="83" t="s">
        <v>482</v>
      </c>
      <c r="CS698" s="83">
        <v>693</v>
      </c>
      <c r="CT698" s="83" t="s">
        <v>483</v>
      </c>
      <c r="CU698" s="83">
        <v>1</v>
      </c>
      <c r="CV698" s="83">
        <v>0</v>
      </c>
      <c r="CW698" s="83">
        <v>0</v>
      </c>
      <c r="CX698" s="83" t="s">
        <v>109</v>
      </c>
      <c r="CY698" s="83" t="s">
        <v>583</v>
      </c>
      <c r="CZ698" s="83">
        <v>0</v>
      </c>
      <c r="DA698" s="83">
        <v>0</v>
      </c>
      <c r="DB698" s="83">
        <f t="shared" si="43"/>
        <v>0</v>
      </c>
      <c r="DC698" s="83" t="s">
        <v>497</v>
      </c>
      <c r="DE698" s="136">
        <v>1</v>
      </c>
      <c r="DF698" s="136">
        <v>1</v>
      </c>
      <c r="DG698" s="215" t="s">
        <v>269</v>
      </c>
      <c r="DH698" s="136">
        <v>1</v>
      </c>
      <c r="DI698" s="136">
        <v>1</v>
      </c>
      <c r="DJ698" s="215" t="s">
        <v>269</v>
      </c>
      <c r="EE698" s="136" t="b">
        <v>1</v>
      </c>
      <c r="EF698" s="136" t="b">
        <v>1</v>
      </c>
      <c r="EG698" s="136" t="b">
        <v>1</v>
      </c>
      <c r="EH698" s="136" t="b">
        <v>1</v>
      </c>
      <c r="EL698" s="215" t="s">
        <v>269</v>
      </c>
    </row>
    <row r="699" spans="1:142" ht="60" customHeight="1" x14ac:dyDescent="0.55000000000000004">
      <c r="A699" s="83" t="s">
        <v>130</v>
      </c>
      <c r="B699" s="83" t="s">
        <v>98</v>
      </c>
      <c r="C699">
        <v>480922</v>
      </c>
      <c r="D699" t="s">
        <v>1334</v>
      </c>
      <c r="E699" t="s">
        <v>1334</v>
      </c>
      <c r="F699" s="83" t="s">
        <v>108</v>
      </c>
      <c r="G699" s="213">
        <v>36226</v>
      </c>
      <c r="H699" s="83" t="s">
        <v>102</v>
      </c>
      <c r="I699" s="213">
        <v>43223</v>
      </c>
      <c r="J699" s="83" t="s">
        <v>228</v>
      </c>
      <c r="K699" s="214">
        <v>239663325320</v>
      </c>
      <c r="L699" s="83" t="s">
        <v>97</v>
      </c>
      <c r="M699" s="213">
        <v>43556</v>
      </c>
      <c r="N699">
        <v>829194</v>
      </c>
      <c r="O699" s="145" t="s">
        <v>567</v>
      </c>
      <c r="P699" s="145" t="s">
        <v>99</v>
      </c>
      <c r="Q699" s="145" t="s">
        <v>100</v>
      </c>
      <c r="R699" s="145" t="s">
        <v>567</v>
      </c>
      <c r="V699">
        <v>9568</v>
      </c>
      <c r="W699" s="83" t="s">
        <v>101</v>
      </c>
      <c r="X699" s="83" t="s">
        <v>103</v>
      </c>
      <c r="Y699" t="s">
        <v>2661</v>
      </c>
      <c r="Z699" s="83" t="s">
        <v>102</v>
      </c>
      <c r="AA699" s="83" t="s">
        <v>102</v>
      </c>
      <c r="AB699" t="s">
        <v>3641</v>
      </c>
      <c r="AC699" s="83" t="s">
        <v>4022</v>
      </c>
      <c r="AD699" s="83" t="s">
        <v>144</v>
      </c>
      <c r="AE699" s="83" t="s">
        <v>105</v>
      </c>
      <c r="AF699" t="s">
        <v>2661</v>
      </c>
      <c r="AG699" s="83" t="s">
        <v>102</v>
      </c>
      <c r="AH699" s="83" t="s">
        <v>102</v>
      </c>
      <c r="AI699" t="s">
        <v>3641</v>
      </c>
      <c r="AJ699" s="83" t="s">
        <v>4022</v>
      </c>
      <c r="AK699" s="83" t="s">
        <v>144</v>
      </c>
      <c r="AL699" s="83" t="s">
        <v>105</v>
      </c>
      <c r="AM699" s="87" t="s">
        <v>106</v>
      </c>
      <c r="AN699" t="s">
        <v>2661</v>
      </c>
      <c r="AO699" t="s">
        <v>3641</v>
      </c>
      <c r="AP699" s="83" t="s">
        <v>4022</v>
      </c>
      <c r="AQ699" s="83" t="s">
        <v>111</v>
      </c>
      <c r="AR699" s="87" t="s">
        <v>106</v>
      </c>
      <c r="AT699" s="83" t="s">
        <v>107</v>
      </c>
      <c r="AU699" s="83" t="s">
        <v>107</v>
      </c>
      <c r="AV699" s="83" t="s">
        <v>107</v>
      </c>
      <c r="AX699" s="110" t="s">
        <v>107</v>
      </c>
      <c r="AY699" s="111"/>
      <c r="AZ699" s="112">
        <f t="shared" ca="1" si="44"/>
        <v>8510</v>
      </c>
      <c r="BA699" s="136">
        <f t="shared" ca="1" si="45"/>
        <v>73</v>
      </c>
      <c r="BB699" s="114" t="s">
        <v>134</v>
      </c>
      <c r="BC699" s="114" t="s">
        <v>108</v>
      </c>
      <c r="BD699" s="114"/>
      <c r="BE699" s="115" t="s">
        <v>102</v>
      </c>
      <c r="BF699" s="115" t="s">
        <v>102</v>
      </c>
      <c r="BG699" s="115" t="s">
        <v>102</v>
      </c>
      <c r="BH699" s="115" t="s">
        <v>102</v>
      </c>
      <c r="BI699" s="116"/>
      <c r="BJ699" s="117" t="s">
        <v>109</v>
      </c>
      <c r="BK699" s="117" t="s">
        <v>109</v>
      </c>
      <c r="BL699" s="83">
        <f t="shared" ca="1" si="46"/>
        <v>80</v>
      </c>
      <c r="BM699" s="83" t="s">
        <v>108</v>
      </c>
      <c r="BN699" s="83">
        <v>0</v>
      </c>
      <c r="BO699" s="83" t="s">
        <v>108</v>
      </c>
      <c r="BP699" s="83">
        <v>-1203430</v>
      </c>
      <c r="BQ699" s="83" t="s">
        <v>312</v>
      </c>
      <c r="BR699" s="83" t="s">
        <v>153</v>
      </c>
      <c r="BS699" s="83" t="s">
        <v>499</v>
      </c>
      <c r="BT699" s="83">
        <v>-1203430</v>
      </c>
      <c r="BU699" s="83" t="s">
        <v>312</v>
      </c>
      <c r="BV699" s="83" t="s">
        <v>153</v>
      </c>
      <c r="BW699" s="83" t="s">
        <v>499</v>
      </c>
      <c r="BY699" s="136">
        <v>0</v>
      </c>
      <c r="BZ699" s="136">
        <v>0</v>
      </c>
      <c r="CA699" s="136">
        <v>0</v>
      </c>
      <c r="CB699" s="136">
        <v>0</v>
      </c>
      <c r="CD699" s="136">
        <v>0</v>
      </c>
      <c r="CE699" s="136">
        <v>0</v>
      </c>
      <c r="CF699" s="136">
        <v>0</v>
      </c>
      <c r="CG699" s="136">
        <v>0</v>
      </c>
      <c r="CH699" s="136">
        <v>0</v>
      </c>
      <c r="CI699" s="136">
        <v>0</v>
      </c>
      <c r="CJ699" s="136">
        <v>0</v>
      </c>
      <c r="CK699" s="138">
        <v>0</v>
      </c>
      <c r="CL699" s="138">
        <v>0</v>
      </c>
      <c r="CM699" s="136">
        <v>0</v>
      </c>
      <c r="CN699" s="136">
        <v>0</v>
      </c>
      <c r="CO699" s="85">
        <v>43872</v>
      </c>
      <c r="CP699" s="83" t="s">
        <v>4745</v>
      </c>
      <c r="CQ699" s="83" t="s">
        <v>102</v>
      </c>
      <c r="CR699" s="83" t="s">
        <v>482</v>
      </c>
      <c r="CS699" s="83">
        <v>694</v>
      </c>
      <c r="CT699" s="83" t="s">
        <v>483</v>
      </c>
      <c r="CU699" s="83">
        <v>1</v>
      </c>
      <c r="CV699" s="83">
        <v>0</v>
      </c>
      <c r="CW699" s="83">
        <v>0</v>
      </c>
      <c r="CX699" s="83" t="s">
        <v>109</v>
      </c>
      <c r="CY699" s="83" t="s">
        <v>583</v>
      </c>
      <c r="CZ699" s="83">
        <v>0</v>
      </c>
      <c r="DA699" s="83">
        <v>0</v>
      </c>
      <c r="DB699" s="83">
        <f t="shared" si="43"/>
        <v>0</v>
      </c>
      <c r="DC699" s="83" t="s">
        <v>497</v>
      </c>
      <c r="DE699" s="136">
        <v>1</v>
      </c>
      <c r="DF699" s="136">
        <v>1</v>
      </c>
      <c r="DG699" s="215" t="s">
        <v>269</v>
      </c>
      <c r="DH699" s="136">
        <v>1</v>
      </c>
      <c r="DI699" s="136">
        <v>1</v>
      </c>
      <c r="DJ699" s="215" t="s">
        <v>269</v>
      </c>
      <c r="EE699" s="136" t="b">
        <v>1</v>
      </c>
      <c r="EF699" s="136" t="b">
        <v>1</v>
      </c>
      <c r="EG699" s="136" t="b">
        <v>1</v>
      </c>
      <c r="EH699" s="136" t="b">
        <v>1</v>
      </c>
      <c r="EL699" s="215" t="s">
        <v>269</v>
      </c>
    </row>
    <row r="700" spans="1:142" ht="60" customHeight="1" x14ac:dyDescent="0.55000000000000004">
      <c r="A700" s="83" t="s">
        <v>130</v>
      </c>
      <c r="B700" s="83" t="s">
        <v>98</v>
      </c>
      <c r="C700">
        <v>370753</v>
      </c>
      <c r="D700" t="s">
        <v>1335</v>
      </c>
      <c r="E700" t="s">
        <v>1335</v>
      </c>
      <c r="F700" s="83" t="s">
        <v>108</v>
      </c>
      <c r="G700" s="213">
        <v>41860</v>
      </c>
      <c r="H700" s="83" t="s">
        <v>102</v>
      </c>
      <c r="I700" s="213">
        <v>43337</v>
      </c>
      <c r="J700" s="83" t="s">
        <v>228</v>
      </c>
      <c r="K700" s="214">
        <v>873377361331</v>
      </c>
      <c r="L700" s="83" t="s">
        <v>126</v>
      </c>
      <c r="M700" s="213">
        <v>43715</v>
      </c>
      <c r="N700">
        <v>915532</v>
      </c>
      <c r="O700" s="145" t="s">
        <v>567</v>
      </c>
      <c r="P700" s="145" t="s">
        <v>99</v>
      </c>
      <c r="Q700" s="145" t="s">
        <v>100</v>
      </c>
      <c r="R700" s="145" t="s">
        <v>567</v>
      </c>
      <c r="V700">
        <v>3504</v>
      </c>
      <c r="W700" s="83" t="s">
        <v>101</v>
      </c>
      <c r="X700" s="83" t="s">
        <v>103</v>
      </c>
      <c r="Y700" t="s">
        <v>2662</v>
      </c>
      <c r="Z700" s="83" t="s">
        <v>102</v>
      </c>
      <c r="AA700" s="83" t="s">
        <v>102</v>
      </c>
      <c r="AB700" t="s">
        <v>3642</v>
      </c>
      <c r="AC700" s="83" t="s">
        <v>4023</v>
      </c>
      <c r="AD700" s="83" t="s">
        <v>144</v>
      </c>
      <c r="AE700" s="83" t="s">
        <v>105</v>
      </c>
      <c r="AF700" t="s">
        <v>2662</v>
      </c>
      <c r="AG700" s="83" t="s">
        <v>102</v>
      </c>
      <c r="AH700" s="83" t="s">
        <v>102</v>
      </c>
      <c r="AI700" t="s">
        <v>3642</v>
      </c>
      <c r="AJ700" s="83" t="s">
        <v>4023</v>
      </c>
      <c r="AK700" s="83" t="s">
        <v>144</v>
      </c>
      <c r="AL700" s="83" t="s">
        <v>105</v>
      </c>
      <c r="AM700" s="87" t="s">
        <v>106</v>
      </c>
      <c r="AN700" t="s">
        <v>2662</v>
      </c>
      <c r="AO700" t="s">
        <v>3642</v>
      </c>
      <c r="AP700" s="83" t="s">
        <v>4023</v>
      </c>
      <c r="AQ700" s="83" t="s">
        <v>144</v>
      </c>
      <c r="AR700" s="87" t="s">
        <v>106</v>
      </c>
      <c r="AT700" s="83" t="s">
        <v>107</v>
      </c>
      <c r="AU700" s="83" t="s">
        <v>107</v>
      </c>
      <c r="AV700" s="83" t="s">
        <v>107</v>
      </c>
      <c r="AX700" s="110" t="s">
        <v>107</v>
      </c>
      <c r="AY700" s="111"/>
      <c r="AZ700" s="112">
        <f t="shared" ca="1" si="44"/>
        <v>9537</v>
      </c>
      <c r="BA700" s="136">
        <f t="shared" ca="1" si="45"/>
        <v>72</v>
      </c>
      <c r="BB700" s="114" t="s">
        <v>134</v>
      </c>
      <c r="BC700" s="114" t="s">
        <v>108</v>
      </c>
      <c r="BD700" s="114"/>
      <c r="BE700" s="115" t="s">
        <v>102</v>
      </c>
      <c r="BF700" s="115" t="s">
        <v>102</v>
      </c>
      <c r="BG700" s="115" t="s">
        <v>102</v>
      </c>
      <c r="BH700" s="115" t="s">
        <v>102</v>
      </c>
      <c r="BI700" s="116"/>
      <c r="BJ700" s="117" t="s">
        <v>109</v>
      </c>
      <c r="BK700" s="117" t="s">
        <v>109</v>
      </c>
      <c r="BL700" s="83">
        <f t="shared" ca="1" si="46"/>
        <v>17</v>
      </c>
      <c r="BM700" s="83" t="s">
        <v>108</v>
      </c>
      <c r="BN700" s="83">
        <v>0</v>
      </c>
      <c r="BO700" s="83" t="s">
        <v>108</v>
      </c>
      <c r="BP700" s="83">
        <v>-1205165</v>
      </c>
      <c r="BQ700" s="83" t="s">
        <v>198</v>
      </c>
      <c r="BR700" s="83" t="s">
        <v>164</v>
      </c>
      <c r="BS700" s="83" t="s">
        <v>499</v>
      </c>
      <c r="BT700" s="83">
        <v>-1205165</v>
      </c>
      <c r="BU700" s="83" t="s">
        <v>198</v>
      </c>
      <c r="BV700" s="83" t="s">
        <v>164</v>
      </c>
      <c r="BW700" s="83" t="s">
        <v>499</v>
      </c>
      <c r="BY700" s="136">
        <v>0</v>
      </c>
      <c r="BZ700" s="136">
        <v>0</v>
      </c>
      <c r="CA700" s="136">
        <v>0</v>
      </c>
      <c r="CB700" s="136">
        <v>0</v>
      </c>
      <c r="CD700" s="136">
        <v>0</v>
      </c>
      <c r="CE700" s="136">
        <v>0</v>
      </c>
      <c r="CF700" s="136">
        <v>0</v>
      </c>
      <c r="CG700" s="136">
        <v>0</v>
      </c>
      <c r="CH700" s="136">
        <v>0</v>
      </c>
      <c r="CI700" s="136">
        <v>0</v>
      </c>
      <c r="CJ700" s="136">
        <v>0</v>
      </c>
      <c r="CK700" s="138">
        <v>0</v>
      </c>
      <c r="CL700" s="138">
        <v>0</v>
      </c>
      <c r="CM700" s="136">
        <v>0</v>
      </c>
      <c r="CN700" s="136">
        <v>0</v>
      </c>
      <c r="CO700" s="85">
        <v>43873</v>
      </c>
      <c r="CP700" s="83" t="s">
        <v>4746</v>
      </c>
      <c r="CQ700" s="83" t="s">
        <v>102</v>
      </c>
      <c r="CR700" s="83" t="s">
        <v>482</v>
      </c>
      <c r="CS700" s="83">
        <v>695</v>
      </c>
      <c r="CT700" s="83" t="s">
        <v>483</v>
      </c>
      <c r="CU700" s="83">
        <v>1</v>
      </c>
      <c r="CV700" s="83">
        <v>0</v>
      </c>
      <c r="CW700" s="83">
        <v>0</v>
      </c>
      <c r="CX700" s="83" t="s">
        <v>109</v>
      </c>
      <c r="CY700" s="83" t="s">
        <v>583</v>
      </c>
      <c r="CZ700" s="83">
        <v>0</v>
      </c>
      <c r="DA700" s="83">
        <v>0</v>
      </c>
      <c r="DB700" s="83">
        <f t="shared" si="43"/>
        <v>0</v>
      </c>
      <c r="DC700" s="83" t="s">
        <v>497</v>
      </c>
      <c r="DE700" s="136">
        <v>1</v>
      </c>
      <c r="DF700" s="136">
        <v>1</v>
      </c>
      <c r="DG700" s="215" t="s">
        <v>269</v>
      </c>
      <c r="DH700" s="136">
        <v>1</v>
      </c>
      <c r="DI700" s="136">
        <v>1</v>
      </c>
      <c r="DJ700" s="215" t="s">
        <v>269</v>
      </c>
      <c r="EE700" s="136" t="b">
        <v>1</v>
      </c>
      <c r="EF700" s="136" t="b">
        <v>1</v>
      </c>
      <c r="EG700" s="136" t="b">
        <v>1</v>
      </c>
      <c r="EH700" s="136" t="b">
        <v>1</v>
      </c>
      <c r="EL700" s="215" t="s">
        <v>269</v>
      </c>
    </row>
    <row r="701" spans="1:142" ht="60" customHeight="1" x14ac:dyDescent="0.55000000000000004">
      <c r="A701" s="83" t="s">
        <v>130</v>
      </c>
      <c r="B701" s="83" t="s">
        <v>98</v>
      </c>
      <c r="C701">
        <v>255292</v>
      </c>
      <c r="D701" t="s">
        <v>1336</v>
      </c>
      <c r="E701" t="s">
        <v>1336</v>
      </c>
      <c r="F701" s="83" t="s">
        <v>108</v>
      </c>
      <c r="G701" s="213">
        <v>28262</v>
      </c>
      <c r="H701" s="83" t="s">
        <v>102</v>
      </c>
      <c r="I701" s="213">
        <v>43249</v>
      </c>
      <c r="J701" s="83" t="s">
        <v>228</v>
      </c>
      <c r="K701" s="214">
        <v>517702390896</v>
      </c>
      <c r="L701" s="83" t="s">
        <v>135</v>
      </c>
      <c r="M701" s="213">
        <v>43617</v>
      </c>
      <c r="N701">
        <v>719547</v>
      </c>
      <c r="O701" s="145" t="s">
        <v>567</v>
      </c>
      <c r="P701" s="145" t="s">
        <v>99</v>
      </c>
      <c r="Q701" s="145" t="s">
        <v>100</v>
      </c>
      <c r="R701" s="145" t="s">
        <v>567</v>
      </c>
      <c r="V701">
        <v>1536</v>
      </c>
      <c r="W701" s="83" t="s">
        <v>1866</v>
      </c>
      <c r="X701" s="83" t="s">
        <v>103</v>
      </c>
      <c r="Y701" t="s">
        <v>2663</v>
      </c>
      <c r="Z701" s="83" t="s">
        <v>102</v>
      </c>
      <c r="AA701" s="83" t="s">
        <v>102</v>
      </c>
      <c r="AB701" t="s">
        <v>3643</v>
      </c>
      <c r="AC701" s="83" t="s">
        <v>4024</v>
      </c>
      <c r="AD701" s="83" t="s">
        <v>111</v>
      </c>
      <c r="AE701" s="83" t="s">
        <v>105</v>
      </c>
      <c r="AF701" t="s">
        <v>2663</v>
      </c>
      <c r="AG701" s="83" t="s">
        <v>102</v>
      </c>
      <c r="AH701" s="83" t="s">
        <v>102</v>
      </c>
      <c r="AI701" t="s">
        <v>3643</v>
      </c>
      <c r="AJ701" s="83" t="s">
        <v>4024</v>
      </c>
      <c r="AK701" s="83" t="s">
        <v>111</v>
      </c>
      <c r="AL701" s="83" t="s">
        <v>105</v>
      </c>
      <c r="AM701" s="87" t="s">
        <v>106</v>
      </c>
      <c r="AN701" t="s">
        <v>2663</v>
      </c>
      <c r="AO701" t="s">
        <v>3643</v>
      </c>
      <c r="AP701" s="83" t="s">
        <v>4024</v>
      </c>
      <c r="AQ701" s="83" t="s">
        <v>144</v>
      </c>
      <c r="AR701" s="87" t="s">
        <v>106</v>
      </c>
      <c r="AT701" s="83" t="s">
        <v>107</v>
      </c>
      <c r="AU701" s="83" t="s">
        <v>107</v>
      </c>
      <c r="AV701" s="83" t="s">
        <v>107</v>
      </c>
      <c r="AX701" s="110" t="s">
        <v>107</v>
      </c>
      <c r="AY701" s="111"/>
      <c r="AZ701" s="112">
        <f t="shared" ca="1" si="44"/>
        <v>1563</v>
      </c>
      <c r="BA701" s="136">
        <f t="shared" ca="1" si="45"/>
        <v>24</v>
      </c>
      <c r="BB701" s="114" t="s">
        <v>136</v>
      </c>
      <c r="BC701" s="114" t="s">
        <v>108</v>
      </c>
      <c r="BD701" s="114"/>
      <c r="BE701" s="115" t="s">
        <v>102</v>
      </c>
      <c r="BF701" s="115" t="s">
        <v>102</v>
      </c>
      <c r="BG701" s="115" t="s">
        <v>102</v>
      </c>
      <c r="BH701" s="115" t="s">
        <v>102</v>
      </c>
      <c r="BI701" s="116"/>
      <c r="BJ701" s="117" t="s">
        <v>109</v>
      </c>
      <c r="BK701" s="117" t="s">
        <v>109</v>
      </c>
      <c r="BL701" s="83">
        <f t="shared" ca="1" si="46"/>
        <v>52</v>
      </c>
      <c r="BM701" s="83" t="s">
        <v>270</v>
      </c>
      <c r="BN701" s="83">
        <v>0</v>
      </c>
      <c r="BO701" s="83" t="s">
        <v>108</v>
      </c>
      <c r="BP701" s="83">
        <v>-1206900</v>
      </c>
      <c r="BQ701" s="83" t="s">
        <v>381</v>
      </c>
      <c r="BR701" s="83" t="s">
        <v>157</v>
      </c>
      <c r="BS701" s="83" t="s">
        <v>502</v>
      </c>
      <c r="BT701" s="83">
        <v>-1206900</v>
      </c>
      <c r="BU701" s="83" t="s">
        <v>381</v>
      </c>
      <c r="BV701" s="83" t="s">
        <v>157</v>
      </c>
      <c r="BW701" s="83" t="s">
        <v>502</v>
      </c>
      <c r="BY701" s="136">
        <v>0</v>
      </c>
      <c r="BZ701" s="136">
        <v>0</v>
      </c>
      <c r="CA701" s="136">
        <v>0</v>
      </c>
      <c r="CB701" s="136">
        <v>0</v>
      </c>
      <c r="CD701" s="136">
        <v>0</v>
      </c>
      <c r="CE701" s="136">
        <v>0</v>
      </c>
      <c r="CF701" s="136">
        <v>0</v>
      </c>
      <c r="CG701" s="136">
        <v>0</v>
      </c>
      <c r="CH701" s="136">
        <v>0</v>
      </c>
      <c r="CI701" s="136">
        <v>0</v>
      </c>
      <c r="CJ701" s="136">
        <v>0</v>
      </c>
      <c r="CK701" s="138">
        <v>0</v>
      </c>
      <c r="CL701" s="138">
        <v>0</v>
      </c>
      <c r="CM701" s="136">
        <v>0</v>
      </c>
      <c r="CN701" s="136">
        <v>0</v>
      </c>
      <c r="CO701" s="85">
        <v>43874</v>
      </c>
      <c r="CP701" s="83" t="s">
        <v>4747</v>
      </c>
      <c r="CQ701" s="83" t="s">
        <v>102</v>
      </c>
      <c r="CR701" s="83" t="s">
        <v>482</v>
      </c>
      <c r="CS701" s="83">
        <v>696</v>
      </c>
      <c r="CT701" s="83" t="s">
        <v>483</v>
      </c>
      <c r="CU701" s="83">
        <v>1</v>
      </c>
      <c r="CV701" s="83">
        <v>0</v>
      </c>
      <c r="CW701" s="83">
        <v>0</v>
      </c>
      <c r="CX701" s="83" t="s">
        <v>109</v>
      </c>
      <c r="CY701" s="83" t="s">
        <v>583</v>
      </c>
      <c r="CZ701" s="83">
        <v>0</v>
      </c>
      <c r="DA701" s="83">
        <v>0</v>
      </c>
      <c r="DB701" s="83">
        <f t="shared" si="43"/>
        <v>0</v>
      </c>
      <c r="DC701" s="83" t="s">
        <v>497</v>
      </c>
      <c r="DE701" s="136">
        <v>1</v>
      </c>
      <c r="DF701" s="136">
        <v>1</v>
      </c>
      <c r="DG701" s="215" t="s">
        <v>269</v>
      </c>
      <c r="DH701" s="136">
        <v>1</v>
      </c>
      <c r="DI701" s="136">
        <v>1</v>
      </c>
      <c r="DJ701" s="215" t="s">
        <v>269</v>
      </c>
      <c r="EE701" s="136" t="b">
        <v>1</v>
      </c>
      <c r="EF701" s="136" t="b">
        <v>1</v>
      </c>
      <c r="EG701" s="136" t="b">
        <v>1</v>
      </c>
      <c r="EH701" s="136" t="b">
        <v>1</v>
      </c>
      <c r="EL701" s="215" t="s">
        <v>269</v>
      </c>
    </row>
    <row r="702" spans="1:142" ht="60" customHeight="1" x14ac:dyDescent="0.55000000000000004">
      <c r="A702" s="83" t="s">
        <v>130</v>
      </c>
      <c r="B702" s="83" t="s">
        <v>98</v>
      </c>
      <c r="C702">
        <v>748993</v>
      </c>
      <c r="D702" t="s">
        <v>1337</v>
      </c>
      <c r="E702" t="s">
        <v>1337</v>
      </c>
      <c r="F702" s="83" t="s">
        <v>108</v>
      </c>
      <c r="G702" s="213">
        <v>38559</v>
      </c>
      <c r="H702" s="83" t="s">
        <v>102</v>
      </c>
      <c r="I702" s="213">
        <v>43114</v>
      </c>
      <c r="J702" s="83" t="s">
        <v>228</v>
      </c>
      <c r="K702" s="214">
        <v>420695571917</v>
      </c>
      <c r="L702" s="83" t="s">
        <v>97</v>
      </c>
      <c r="M702" s="213">
        <v>43533</v>
      </c>
      <c r="N702">
        <v>289516</v>
      </c>
      <c r="O702" s="145" t="s">
        <v>567</v>
      </c>
      <c r="P702" s="145" t="s">
        <v>99</v>
      </c>
      <c r="Q702" s="145" t="s">
        <v>100</v>
      </c>
      <c r="R702" s="145" t="s">
        <v>567</v>
      </c>
      <c r="V702">
        <v>6486</v>
      </c>
      <c r="W702" s="83" t="s">
        <v>101</v>
      </c>
      <c r="X702" s="83" t="s">
        <v>103</v>
      </c>
      <c r="Y702" t="s">
        <v>2664</v>
      </c>
      <c r="Z702" s="83" t="s">
        <v>102</v>
      </c>
      <c r="AA702" s="83" t="s">
        <v>102</v>
      </c>
      <c r="AB702" t="s">
        <v>3644</v>
      </c>
      <c r="AC702" s="83" t="s">
        <v>4025</v>
      </c>
      <c r="AD702" s="83" t="s">
        <v>144</v>
      </c>
      <c r="AE702" s="83" t="s">
        <v>105</v>
      </c>
      <c r="AF702" t="s">
        <v>2664</v>
      </c>
      <c r="AG702" s="83" t="s">
        <v>102</v>
      </c>
      <c r="AH702" s="83" t="s">
        <v>102</v>
      </c>
      <c r="AI702" t="s">
        <v>3644</v>
      </c>
      <c r="AJ702" s="83" t="s">
        <v>4025</v>
      </c>
      <c r="AK702" s="83" t="s">
        <v>144</v>
      </c>
      <c r="AL702" s="83" t="s">
        <v>105</v>
      </c>
      <c r="AM702" s="87" t="s">
        <v>106</v>
      </c>
      <c r="AN702" t="s">
        <v>2664</v>
      </c>
      <c r="AO702" t="s">
        <v>3644</v>
      </c>
      <c r="AP702" s="83" t="s">
        <v>4025</v>
      </c>
      <c r="AQ702" s="83" t="s">
        <v>111</v>
      </c>
      <c r="AR702" s="87" t="s">
        <v>106</v>
      </c>
      <c r="AT702" s="83" t="s">
        <v>107</v>
      </c>
      <c r="AU702" s="83" t="s">
        <v>107</v>
      </c>
      <c r="AV702" s="83" t="s">
        <v>107</v>
      </c>
      <c r="AX702" s="110" t="s">
        <v>107</v>
      </c>
      <c r="AY702" s="111"/>
      <c r="AZ702" s="112">
        <f t="shared" ca="1" si="44"/>
        <v>4741</v>
      </c>
      <c r="BA702" s="136">
        <f t="shared" ca="1" si="45"/>
        <v>61</v>
      </c>
      <c r="BB702" s="114" t="s">
        <v>134</v>
      </c>
      <c r="BC702" s="114" t="s">
        <v>108</v>
      </c>
      <c r="BD702" s="114"/>
      <c r="BE702" s="115" t="s">
        <v>102</v>
      </c>
      <c r="BF702" s="115" t="s">
        <v>102</v>
      </c>
      <c r="BG702" s="115" t="s">
        <v>102</v>
      </c>
      <c r="BH702" s="115" t="s">
        <v>102</v>
      </c>
      <c r="BI702" s="116"/>
      <c r="BJ702" s="117" t="s">
        <v>109</v>
      </c>
      <c r="BK702" s="117" t="s">
        <v>109</v>
      </c>
      <c r="BL702" s="83">
        <f t="shared" ca="1" si="46"/>
        <v>67</v>
      </c>
      <c r="BM702" s="83" t="s">
        <v>108</v>
      </c>
      <c r="BN702" s="83">
        <v>0</v>
      </c>
      <c r="BO702" s="83" t="s">
        <v>108</v>
      </c>
      <c r="BP702" s="83">
        <v>-1208635</v>
      </c>
      <c r="BQ702" s="83" t="s">
        <v>312</v>
      </c>
      <c r="BR702" s="83" t="s">
        <v>153</v>
      </c>
      <c r="BS702" s="83" t="s">
        <v>499</v>
      </c>
      <c r="BT702" s="83">
        <v>-1208635</v>
      </c>
      <c r="BU702" s="83" t="s">
        <v>312</v>
      </c>
      <c r="BV702" s="83" t="s">
        <v>153</v>
      </c>
      <c r="BW702" s="83" t="s">
        <v>499</v>
      </c>
      <c r="BY702" s="136">
        <v>0</v>
      </c>
      <c r="BZ702" s="136">
        <v>0</v>
      </c>
      <c r="CA702" s="136">
        <v>0</v>
      </c>
      <c r="CB702" s="136">
        <v>0</v>
      </c>
      <c r="CD702" s="136">
        <v>0</v>
      </c>
      <c r="CE702" s="136">
        <v>0</v>
      </c>
      <c r="CF702" s="136">
        <v>0</v>
      </c>
      <c r="CG702" s="136">
        <v>0</v>
      </c>
      <c r="CH702" s="136">
        <v>0</v>
      </c>
      <c r="CI702" s="136">
        <v>0</v>
      </c>
      <c r="CJ702" s="136">
        <v>0</v>
      </c>
      <c r="CK702" s="138">
        <v>0</v>
      </c>
      <c r="CL702" s="138">
        <v>0</v>
      </c>
      <c r="CM702" s="136">
        <v>0</v>
      </c>
      <c r="CN702" s="136">
        <v>0</v>
      </c>
      <c r="CO702" s="85">
        <v>43875</v>
      </c>
      <c r="CP702" s="83" t="s">
        <v>4748</v>
      </c>
      <c r="CQ702" s="83" t="s">
        <v>102</v>
      </c>
      <c r="CR702" s="83" t="s">
        <v>482</v>
      </c>
      <c r="CS702" s="83">
        <v>697</v>
      </c>
      <c r="CT702" s="83" t="s">
        <v>483</v>
      </c>
      <c r="CU702" s="83">
        <v>1</v>
      </c>
      <c r="CV702" s="83">
        <v>0</v>
      </c>
      <c r="CW702" s="83">
        <v>0</v>
      </c>
      <c r="CX702" s="83" t="s">
        <v>109</v>
      </c>
      <c r="CY702" s="83" t="s">
        <v>583</v>
      </c>
      <c r="CZ702" s="83">
        <v>0</v>
      </c>
      <c r="DA702" s="83">
        <v>0</v>
      </c>
      <c r="DB702" s="83">
        <f t="shared" si="43"/>
        <v>0</v>
      </c>
      <c r="DC702" s="83" t="s">
        <v>497</v>
      </c>
      <c r="DE702" s="136">
        <v>1</v>
      </c>
      <c r="DF702" s="136">
        <v>1</v>
      </c>
      <c r="DG702" s="215" t="s">
        <v>269</v>
      </c>
      <c r="DH702" s="136">
        <v>1</v>
      </c>
      <c r="DI702" s="136">
        <v>1</v>
      </c>
      <c r="DJ702" s="215" t="s">
        <v>269</v>
      </c>
      <c r="EE702" s="136" t="b">
        <v>1</v>
      </c>
      <c r="EF702" s="136" t="b">
        <v>1</v>
      </c>
      <c r="EG702" s="136" t="b">
        <v>1</v>
      </c>
      <c r="EH702" s="136" t="b">
        <v>1</v>
      </c>
      <c r="EL702" s="215" t="s">
        <v>269</v>
      </c>
    </row>
    <row r="703" spans="1:142" ht="60" customHeight="1" x14ac:dyDescent="0.55000000000000004">
      <c r="A703" s="83" t="s">
        <v>130</v>
      </c>
      <c r="B703" s="83" t="s">
        <v>98</v>
      </c>
      <c r="C703">
        <v>824053</v>
      </c>
      <c r="D703" t="s">
        <v>1338</v>
      </c>
      <c r="E703" t="s">
        <v>1338</v>
      </c>
      <c r="F703" s="83" t="s">
        <v>108</v>
      </c>
      <c r="G703" s="213">
        <v>31978</v>
      </c>
      <c r="H703" s="83" t="s">
        <v>102</v>
      </c>
      <c r="I703" s="213">
        <v>43417</v>
      </c>
      <c r="J703" s="83" t="s">
        <v>228</v>
      </c>
      <c r="K703" s="214">
        <v>608796438865</v>
      </c>
      <c r="L703" s="83" t="s">
        <v>135</v>
      </c>
      <c r="M703" s="213">
        <v>43702</v>
      </c>
      <c r="N703">
        <v>853768</v>
      </c>
      <c r="O703" s="145" t="s">
        <v>567</v>
      </c>
      <c r="P703" s="145" t="s">
        <v>99</v>
      </c>
      <c r="Q703" s="145" t="s">
        <v>100</v>
      </c>
      <c r="R703" s="145" t="s">
        <v>567</v>
      </c>
      <c r="V703">
        <v>765</v>
      </c>
      <c r="W703" s="83" t="s">
        <v>101</v>
      </c>
      <c r="X703" s="83" t="s">
        <v>103</v>
      </c>
      <c r="Y703" t="s">
        <v>2665</v>
      </c>
      <c r="Z703" s="83" t="s">
        <v>102</v>
      </c>
      <c r="AA703" s="83" t="s">
        <v>102</v>
      </c>
      <c r="AB703" t="s">
        <v>3645</v>
      </c>
      <c r="AC703" s="83" t="s">
        <v>4026</v>
      </c>
      <c r="AD703" s="83" t="s">
        <v>144</v>
      </c>
      <c r="AE703" s="83" t="s">
        <v>105</v>
      </c>
      <c r="AF703" t="s">
        <v>2665</v>
      </c>
      <c r="AG703" s="83" t="s">
        <v>102</v>
      </c>
      <c r="AH703" s="83" t="s">
        <v>102</v>
      </c>
      <c r="AI703" t="s">
        <v>3645</v>
      </c>
      <c r="AJ703" s="83" t="s">
        <v>4026</v>
      </c>
      <c r="AK703" s="83" t="s">
        <v>144</v>
      </c>
      <c r="AL703" s="83" t="s">
        <v>105</v>
      </c>
      <c r="AM703" s="87" t="s">
        <v>106</v>
      </c>
      <c r="AN703" t="s">
        <v>2665</v>
      </c>
      <c r="AO703" t="s">
        <v>3645</v>
      </c>
      <c r="AP703" s="83" t="s">
        <v>4026</v>
      </c>
      <c r="AQ703" s="83" t="s">
        <v>144</v>
      </c>
      <c r="AR703" s="87" t="s">
        <v>106</v>
      </c>
      <c r="AT703" s="83" t="s">
        <v>107</v>
      </c>
      <c r="AU703" s="83" t="s">
        <v>107</v>
      </c>
      <c r="AV703" s="83" t="s">
        <v>107</v>
      </c>
      <c r="AX703" s="110" t="s">
        <v>107</v>
      </c>
      <c r="AY703" s="111"/>
      <c r="AZ703" s="112">
        <f t="shared" ca="1" si="44"/>
        <v>5394</v>
      </c>
      <c r="BA703" s="136">
        <f t="shared" ca="1" si="45"/>
        <v>51</v>
      </c>
      <c r="BB703" s="114" t="s">
        <v>134</v>
      </c>
      <c r="BC703" s="114" t="s">
        <v>108</v>
      </c>
      <c r="BD703" s="114"/>
      <c r="BE703" s="115" t="s">
        <v>102</v>
      </c>
      <c r="BF703" s="115" t="s">
        <v>102</v>
      </c>
      <c r="BG703" s="115" t="s">
        <v>102</v>
      </c>
      <c r="BH703" s="115" t="s">
        <v>102</v>
      </c>
      <c r="BI703" s="116"/>
      <c r="BJ703" s="117" t="s">
        <v>109</v>
      </c>
      <c r="BK703" s="117" t="s">
        <v>109</v>
      </c>
      <c r="BL703" s="83">
        <f t="shared" ca="1" si="46"/>
        <v>33</v>
      </c>
      <c r="BM703" s="83" t="s">
        <v>108</v>
      </c>
      <c r="BN703" s="83">
        <v>0</v>
      </c>
      <c r="BO703" s="83" t="s">
        <v>108</v>
      </c>
      <c r="BP703" s="83">
        <v>-1210370</v>
      </c>
      <c r="BQ703" s="83" t="s">
        <v>198</v>
      </c>
      <c r="BR703" s="83" t="s">
        <v>164</v>
      </c>
      <c r="BS703" s="83" t="s">
        <v>499</v>
      </c>
      <c r="BT703" s="83">
        <v>-1210370</v>
      </c>
      <c r="BU703" s="83" t="s">
        <v>198</v>
      </c>
      <c r="BV703" s="83" t="s">
        <v>164</v>
      </c>
      <c r="BW703" s="83" t="s">
        <v>499</v>
      </c>
      <c r="BY703" s="136">
        <v>0</v>
      </c>
      <c r="BZ703" s="136">
        <v>0</v>
      </c>
      <c r="CA703" s="136">
        <v>0</v>
      </c>
      <c r="CB703" s="136">
        <v>0</v>
      </c>
      <c r="CD703" s="136">
        <v>0</v>
      </c>
      <c r="CE703" s="136">
        <v>0</v>
      </c>
      <c r="CF703" s="136">
        <v>0</v>
      </c>
      <c r="CG703" s="136">
        <v>0</v>
      </c>
      <c r="CH703" s="136">
        <v>0</v>
      </c>
      <c r="CI703" s="136">
        <v>0</v>
      </c>
      <c r="CJ703" s="136">
        <v>0</v>
      </c>
      <c r="CK703" s="138">
        <v>0</v>
      </c>
      <c r="CL703" s="138">
        <v>0</v>
      </c>
      <c r="CM703" s="136">
        <v>0</v>
      </c>
      <c r="CN703" s="136">
        <v>0</v>
      </c>
      <c r="CO703" s="85">
        <v>43876</v>
      </c>
      <c r="CP703" s="83" t="s">
        <v>4749</v>
      </c>
      <c r="CQ703" s="83" t="s">
        <v>102</v>
      </c>
      <c r="CR703" s="83" t="s">
        <v>482</v>
      </c>
      <c r="CS703" s="83">
        <v>698</v>
      </c>
      <c r="CT703" s="83" t="s">
        <v>483</v>
      </c>
      <c r="CU703" s="83">
        <v>1</v>
      </c>
      <c r="CV703" s="83">
        <v>0</v>
      </c>
      <c r="CW703" s="83">
        <v>0</v>
      </c>
      <c r="CX703" s="83" t="s">
        <v>109</v>
      </c>
      <c r="CY703" s="83" t="s">
        <v>583</v>
      </c>
      <c r="CZ703" s="83">
        <v>0</v>
      </c>
      <c r="DA703" s="83">
        <v>0</v>
      </c>
      <c r="DB703" s="83">
        <f t="shared" si="43"/>
        <v>0</v>
      </c>
      <c r="DC703" s="83" t="s">
        <v>497</v>
      </c>
      <c r="DE703" s="136">
        <v>1</v>
      </c>
      <c r="DF703" s="136">
        <v>1</v>
      </c>
      <c r="DG703" s="215" t="s">
        <v>269</v>
      </c>
      <c r="DH703" s="136">
        <v>1</v>
      </c>
      <c r="DI703" s="136">
        <v>1</v>
      </c>
      <c r="DJ703" s="215" t="s">
        <v>269</v>
      </c>
      <c r="EE703" s="136" t="b">
        <v>1</v>
      </c>
      <c r="EF703" s="136" t="b">
        <v>1</v>
      </c>
      <c r="EG703" s="136" t="b">
        <v>1</v>
      </c>
      <c r="EH703" s="136" t="b">
        <v>1</v>
      </c>
      <c r="EL703" s="215" t="s">
        <v>269</v>
      </c>
    </row>
    <row r="704" spans="1:142" ht="60" customHeight="1" x14ac:dyDescent="0.55000000000000004">
      <c r="A704" s="83" t="s">
        <v>130</v>
      </c>
      <c r="B704" s="83" t="s">
        <v>98</v>
      </c>
      <c r="C704">
        <v>987506</v>
      </c>
      <c r="D704" t="s">
        <v>1339</v>
      </c>
      <c r="E704" t="s">
        <v>1339</v>
      </c>
      <c r="F704" s="83" t="s">
        <v>108</v>
      </c>
      <c r="G704" s="213">
        <v>32553</v>
      </c>
      <c r="H704" s="83" t="s">
        <v>102</v>
      </c>
      <c r="I704" s="213">
        <v>43459</v>
      </c>
      <c r="J704" s="83" t="s">
        <v>228</v>
      </c>
      <c r="K704" s="214">
        <v>320010752302</v>
      </c>
      <c r="L704" s="83" t="s">
        <v>97</v>
      </c>
      <c r="M704" s="213">
        <v>43586</v>
      </c>
      <c r="N704">
        <v>729019</v>
      </c>
      <c r="O704" s="145" t="s">
        <v>567</v>
      </c>
      <c r="P704" s="145" t="s">
        <v>99</v>
      </c>
      <c r="Q704" s="145" t="s">
        <v>100</v>
      </c>
      <c r="R704" s="145" t="s">
        <v>567</v>
      </c>
      <c r="V704">
        <v>8869</v>
      </c>
      <c r="W704" s="83" t="s">
        <v>1867</v>
      </c>
      <c r="X704" s="83" t="s">
        <v>103</v>
      </c>
      <c r="Y704" t="s">
        <v>2666</v>
      </c>
      <c r="Z704" s="83" t="s">
        <v>102</v>
      </c>
      <c r="AA704" s="83" t="s">
        <v>102</v>
      </c>
      <c r="AB704" t="s">
        <v>3646</v>
      </c>
      <c r="AC704" s="83" t="s">
        <v>4027</v>
      </c>
      <c r="AD704" s="83" t="s">
        <v>111</v>
      </c>
      <c r="AE704" s="83" t="s">
        <v>105</v>
      </c>
      <c r="AF704" t="s">
        <v>2666</v>
      </c>
      <c r="AG704" s="83" t="s">
        <v>102</v>
      </c>
      <c r="AH704" s="83" t="s">
        <v>102</v>
      </c>
      <c r="AI704" t="s">
        <v>3646</v>
      </c>
      <c r="AJ704" s="83" t="s">
        <v>4027</v>
      </c>
      <c r="AK704" s="83" t="s">
        <v>111</v>
      </c>
      <c r="AL704" s="83" t="s">
        <v>105</v>
      </c>
      <c r="AM704" s="87" t="s">
        <v>106</v>
      </c>
      <c r="AN704" t="s">
        <v>2666</v>
      </c>
      <c r="AO704" t="s">
        <v>3646</v>
      </c>
      <c r="AP704" s="83" t="s">
        <v>4027</v>
      </c>
      <c r="AQ704" s="83" t="s">
        <v>144</v>
      </c>
      <c r="AR704" s="87" t="s">
        <v>106</v>
      </c>
      <c r="AT704" s="83" t="s">
        <v>107</v>
      </c>
      <c r="AU704" s="83" t="s">
        <v>107</v>
      </c>
      <c r="AV704" s="83" t="s">
        <v>107</v>
      </c>
      <c r="AX704" s="110" t="s">
        <v>107</v>
      </c>
      <c r="AY704" s="111"/>
      <c r="AZ704" s="112">
        <f t="shared" ca="1" si="44"/>
        <v>2801</v>
      </c>
      <c r="BA704" s="136">
        <f t="shared" ca="1" si="45"/>
        <v>44</v>
      </c>
      <c r="BB704" s="114" t="s">
        <v>136</v>
      </c>
      <c r="BC704" s="114" t="s">
        <v>108</v>
      </c>
      <c r="BD704" s="114"/>
      <c r="BE704" s="115" t="s">
        <v>102</v>
      </c>
      <c r="BF704" s="115" t="s">
        <v>102</v>
      </c>
      <c r="BG704" s="115" t="s">
        <v>102</v>
      </c>
      <c r="BH704" s="115" t="s">
        <v>102</v>
      </c>
      <c r="BI704" s="116"/>
      <c r="BJ704" s="117" t="s">
        <v>109</v>
      </c>
      <c r="BK704" s="117" t="s">
        <v>109</v>
      </c>
      <c r="BL704" s="83">
        <f t="shared" ca="1" si="46"/>
        <v>1</v>
      </c>
      <c r="BM704" s="83" t="s">
        <v>270</v>
      </c>
      <c r="BN704" s="83">
        <v>0</v>
      </c>
      <c r="BO704" s="83" t="s">
        <v>108</v>
      </c>
      <c r="BP704" s="83">
        <v>-1212105</v>
      </c>
      <c r="BQ704" s="83" t="s">
        <v>381</v>
      </c>
      <c r="BR704" s="83" t="s">
        <v>157</v>
      </c>
      <c r="BS704" s="83" t="s">
        <v>502</v>
      </c>
      <c r="BT704" s="83">
        <v>-1212105</v>
      </c>
      <c r="BU704" s="83" t="s">
        <v>381</v>
      </c>
      <c r="BV704" s="83" t="s">
        <v>157</v>
      </c>
      <c r="BW704" s="83" t="s">
        <v>502</v>
      </c>
      <c r="BY704" s="136">
        <v>0</v>
      </c>
      <c r="BZ704" s="136">
        <v>0</v>
      </c>
      <c r="CA704" s="136">
        <v>0</v>
      </c>
      <c r="CB704" s="136">
        <v>0</v>
      </c>
      <c r="CD704" s="136">
        <v>0</v>
      </c>
      <c r="CE704" s="136">
        <v>0</v>
      </c>
      <c r="CF704" s="136">
        <v>0</v>
      </c>
      <c r="CG704" s="136">
        <v>0</v>
      </c>
      <c r="CH704" s="136">
        <v>0</v>
      </c>
      <c r="CI704" s="136">
        <v>0</v>
      </c>
      <c r="CJ704" s="136">
        <v>0</v>
      </c>
      <c r="CK704" s="138">
        <v>0</v>
      </c>
      <c r="CL704" s="138">
        <v>0</v>
      </c>
      <c r="CM704" s="136">
        <v>0</v>
      </c>
      <c r="CN704" s="136">
        <v>0</v>
      </c>
      <c r="CO704" s="85">
        <v>43877</v>
      </c>
      <c r="CP704" s="83" t="s">
        <v>4750</v>
      </c>
      <c r="CQ704" s="83" t="s">
        <v>102</v>
      </c>
      <c r="CR704" s="83" t="s">
        <v>482</v>
      </c>
      <c r="CS704" s="83">
        <v>699</v>
      </c>
      <c r="CT704" s="83" t="s">
        <v>483</v>
      </c>
      <c r="CU704" s="83">
        <v>1</v>
      </c>
      <c r="CV704" s="83">
        <v>0</v>
      </c>
      <c r="CW704" s="83">
        <v>0</v>
      </c>
      <c r="CX704" s="83" t="s">
        <v>109</v>
      </c>
      <c r="CY704" s="83" t="s">
        <v>583</v>
      </c>
      <c r="CZ704" s="83">
        <v>0</v>
      </c>
      <c r="DA704" s="83">
        <v>0</v>
      </c>
      <c r="DB704" s="83">
        <f t="shared" si="43"/>
        <v>0</v>
      </c>
      <c r="DC704" s="83" t="s">
        <v>497</v>
      </c>
      <c r="DE704" s="136">
        <v>1</v>
      </c>
      <c r="DF704" s="136">
        <v>1</v>
      </c>
      <c r="DG704" s="215" t="s">
        <v>269</v>
      </c>
      <c r="DH704" s="136">
        <v>1</v>
      </c>
      <c r="DI704" s="136">
        <v>1</v>
      </c>
      <c r="DJ704" s="215" t="s">
        <v>269</v>
      </c>
      <c r="EE704" s="136" t="b">
        <v>1</v>
      </c>
      <c r="EF704" s="136" t="b">
        <v>1</v>
      </c>
      <c r="EG704" s="136" t="b">
        <v>1</v>
      </c>
      <c r="EH704" s="136" t="b">
        <v>1</v>
      </c>
      <c r="EL704" s="215" t="s">
        <v>269</v>
      </c>
    </row>
    <row r="705" spans="1:142" ht="60" customHeight="1" x14ac:dyDescent="0.55000000000000004">
      <c r="A705" s="83" t="s">
        <v>130</v>
      </c>
      <c r="B705" s="83" t="s">
        <v>98</v>
      </c>
      <c r="C705">
        <v>659258</v>
      </c>
      <c r="D705" t="s">
        <v>1340</v>
      </c>
      <c r="E705" t="s">
        <v>1340</v>
      </c>
      <c r="F705" s="83" t="s">
        <v>108</v>
      </c>
      <c r="G705" s="213">
        <v>39764</v>
      </c>
      <c r="H705" s="83" t="s">
        <v>102</v>
      </c>
      <c r="I705" s="213">
        <v>43430</v>
      </c>
      <c r="J705" s="83" t="s">
        <v>228</v>
      </c>
      <c r="K705" s="214">
        <v>287298388240</v>
      </c>
      <c r="L705" s="83" t="s">
        <v>126</v>
      </c>
      <c r="M705" s="213">
        <v>43768</v>
      </c>
      <c r="N705">
        <v>143217</v>
      </c>
      <c r="O705" s="145" t="s">
        <v>567</v>
      </c>
      <c r="P705" s="145" t="s">
        <v>99</v>
      </c>
      <c r="Q705" s="145" t="s">
        <v>100</v>
      </c>
      <c r="R705" s="145" t="s">
        <v>567</v>
      </c>
      <c r="V705">
        <v>6432</v>
      </c>
      <c r="W705" s="83" t="s">
        <v>101</v>
      </c>
      <c r="X705" s="83" t="s">
        <v>103</v>
      </c>
      <c r="Y705" t="s">
        <v>2667</v>
      </c>
      <c r="Z705" s="83" t="s">
        <v>102</v>
      </c>
      <c r="AA705" s="83" t="s">
        <v>102</v>
      </c>
      <c r="AB705" t="s">
        <v>3647</v>
      </c>
      <c r="AC705" s="83" t="s">
        <v>4028</v>
      </c>
      <c r="AD705" s="83" t="s">
        <v>144</v>
      </c>
      <c r="AE705" s="83" t="s">
        <v>105</v>
      </c>
      <c r="AF705" t="s">
        <v>2667</v>
      </c>
      <c r="AG705" s="83" t="s">
        <v>102</v>
      </c>
      <c r="AH705" s="83" t="s">
        <v>102</v>
      </c>
      <c r="AI705" t="s">
        <v>3647</v>
      </c>
      <c r="AJ705" s="83" t="s">
        <v>4028</v>
      </c>
      <c r="AK705" s="83" t="s">
        <v>144</v>
      </c>
      <c r="AL705" s="83" t="s">
        <v>105</v>
      </c>
      <c r="AM705" s="87" t="s">
        <v>106</v>
      </c>
      <c r="AN705" t="s">
        <v>2667</v>
      </c>
      <c r="AO705" t="s">
        <v>3647</v>
      </c>
      <c r="AP705" s="83" t="s">
        <v>4028</v>
      </c>
      <c r="AQ705" s="83" t="s">
        <v>111</v>
      </c>
      <c r="AR705" s="87" t="s">
        <v>106</v>
      </c>
      <c r="AT705" s="83" t="s">
        <v>107</v>
      </c>
      <c r="AU705" s="83" t="s">
        <v>107</v>
      </c>
      <c r="AV705" s="83" t="s">
        <v>107</v>
      </c>
      <c r="AX705" s="110" t="s">
        <v>107</v>
      </c>
      <c r="AY705" s="111"/>
      <c r="AZ705" s="112">
        <f t="shared" ca="1" si="44"/>
        <v>9212</v>
      </c>
      <c r="BA705" s="136">
        <f t="shared" ca="1" si="45"/>
        <v>32</v>
      </c>
      <c r="BB705" s="114" t="s">
        <v>134</v>
      </c>
      <c r="BC705" s="114" t="s">
        <v>108</v>
      </c>
      <c r="BD705" s="114"/>
      <c r="BE705" s="115" t="s">
        <v>102</v>
      </c>
      <c r="BF705" s="115" t="s">
        <v>102</v>
      </c>
      <c r="BG705" s="115" t="s">
        <v>102</v>
      </c>
      <c r="BH705" s="115" t="s">
        <v>102</v>
      </c>
      <c r="BI705" s="116"/>
      <c r="BJ705" s="117" t="s">
        <v>109</v>
      </c>
      <c r="BK705" s="117" t="s">
        <v>109</v>
      </c>
      <c r="BL705" s="83">
        <f t="shared" ca="1" si="46"/>
        <v>66</v>
      </c>
      <c r="BM705" s="83" t="s">
        <v>108</v>
      </c>
      <c r="BN705" s="83">
        <v>0</v>
      </c>
      <c r="BO705" s="83" t="s">
        <v>108</v>
      </c>
      <c r="BP705" s="83">
        <v>-1213840</v>
      </c>
      <c r="BQ705" s="83" t="s">
        <v>312</v>
      </c>
      <c r="BR705" s="83" t="s">
        <v>153</v>
      </c>
      <c r="BS705" s="83" t="s">
        <v>499</v>
      </c>
      <c r="BT705" s="83">
        <v>-1213840</v>
      </c>
      <c r="BU705" s="83" t="s">
        <v>312</v>
      </c>
      <c r="BV705" s="83" t="s">
        <v>153</v>
      </c>
      <c r="BW705" s="83" t="s">
        <v>499</v>
      </c>
      <c r="BY705" s="136">
        <v>0</v>
      </c>
      <c r="BZ705" s="136">
        <v>0</v>
      </c>
      <c r="CA705" s="136">
        <v>0</v>
      </c>
      <c r="CB705" s="136">
        <v>0</v>
      </c>
      <c r="CD705" s="136">
        <v>0</v>
      </c>
      <c r="CE705" s="136">
        <v>0</v>
      </c>
      <c r="CF705" s="136">
        <v>0</v>
      </c>
      <c r="CG705" s="136">
        <v>0</v>
      </c>
      <c r="CH705" s="136">
        <v>0</v>
      </c>
      <c r="CI705" s="136">
        <v>0</v>
      </c>
      <c r="CJ705" s="136">
        <v>0</v>
      </c>
      <c r="CK705" s="138">
        <v>0</v>
      </c>
      <c r="CL705" s="138">
        <v>0</v>
      </c>
      <c r="CM705" s="136">
        <v>0</v>
      </c>
      <c r="CN705" s="136">
        <v>0</v>
      </c>
      <c r="CO705" s="85">
        <v>43878</v>
      </c>
      <c r="CP705" s="83" t="s">
        <v>4751</v>
      </c>
      <c r="CQ705" s="83" t="s">
        <v>102</v>
      </c>
      <c r="CR705" s="83" t="s">
        <v>482</v>
      </c>
      <c r="CS705" s="83">
        <v>700</v>
      </c>
      <c r="CT705" s="83" t="s">
        <v>483</v>
      </c>
      <c r="CU705" s="83">
        <v>1</v>
      </c>
      <c r="CV705" s="83">
        <v>0</v>
      </c>
      <c r="CW705" s="83">
        <v>0</v>
      </c>
      <c r="CX705" s="83" t="s">
        <v>109</v>
      </c>
      <c r="CY705" s="83" t="s">
        <v>583</v>
      </c>
      <c r="CZ705" s="83">
        <v>0</v>
      </c>
      <c r="DA705" s="83">
        <v>0</v>
      </c>
      <c r="DB705" s="83">
        <f t="shared" si="43"/>
        <v>0</v>
      </c>
      <c r="DC705" s="83" t="s">
        <v>497</v>
      </c>
      <c r="DE705" s="136">
        <v>1</v>
      </c>
      <c r="DF705" s="136">
        <v>1</v>
      </c>
      <c r="DG705" s="215" t="s">
        <v>269</v>
      </c>
      <c r="DH705" s="136">
        <v>1</v>
      </c>
      <c r="DI705" s="136">
        <v>1</v>
      </c>
      <c r="DJ705" s="215" t="s">
        <v>269</v>
      </c>
      <c r="EE705" s="136" t="b">
        <v>1</v>
      </c>
      <c r="EF705" s="136" t="b">
        <v>1</v>
      </c>
      <c r="EG705" s="136" t="b">
        <v>1</v>
      </c>
      <c r="EH705" s="136" t="b">
        <v>1</v>
      </c>
      <c r="EL705" s="215" t="s">
        <v>269</v>
      </c>
    </row>
    <row r="706" spans="1:142" ht="60" customHeight="1" x14ac:dyDescent="0.55000000000000004">
      <c r="A706" s="83" t="s">
        <v>130</v>
      </c>
      <c r="B706" s="83" t="s">
        <v>98</v>
      </c>
      <c r="C706">
        <v>734771</v>
      </c>
      <c r="D706" t="s">
        <v>1341</v>
      </c>
      <c r="E706" t="s">
        <v>1341</v>
      </c>
      <c r="F706" s="83" t="s">
        <v>108</v>
      </c>
      <c r="G706" s="213">
        <v>31403</v>
      </c>
      <c r="H706" s="83" t="s">
        <v>102</v>
      </c>
      <c r="I706" s="213">
        <v>43354</v>
      </c>
      <c r="J706" s="83" t="s">
        <v>228</v>
      </c>
      <c r="K706" s="214">
        <v>952890923584</v>
      </c>
      <c r="L706" s="83" t="s">
        <v>135</v>
      </c>
      <c r="M706" s="213">
        <v>43722</v>
      </c>
      <c r="N706">
        <v>795578</v>
      </c>
      <c r="O706" s="145" t="s">
        <v>567</v>
      </c>
      <c r="P706" s="145" t="s">
        <v>99</v>
      </c>
      <c r="Q706" s="145" t="s">
        <v>100</v>
      </c>
      <c r="R706" s="145" t="s">
        <v>567</v>
      </c>
      <c r="V706">
        <v>6557</v>
      </c>
      <c r="W706" s="83" t="s">
        <v>101</v>
      </c>
      <c r="X706" s="83" t="s">
        <v>103</v>
      </c>
      <c r="Y706" t="s">
        <v>2668</v>
      </c>
      <c r="Z706" s="83" t="s">
        <v>102</v>
      </c>
      <c r="AA706" s="83" t="s">
        <v>102</v>
      </c>
      <c r="AB706" t="s">
        <v>3648</v>
      </c>
      <c r="AC706" s="83" t="s">
        <v>4029</v>
      </c>
      <c r="AD706" s="83" t="s">
        <v>144</v>
      </c>
      <c r="AE706" s="83" t="s">
        <v>105</v>
      </c>
      <c r="AF706" t="s">
        <v>2668</v>
      </c>
      <c r="AG706" s="83" t="s">
        <v>102</v>
      </c>
      <c r="AH706" s="83" t="s">
        <v>102</v>
      </c>
      <c r="AI706" t="s">
        <v>3648</v>
      </c>
      <c r="AJ706" s="83" t="s">
        <v>4029</v>
      </c>
      <c r="AK706" s="83" t="s">
        <v>144</v>
      </c>
      <c r="AL706" s="83" t="s">
        <v>105</v>
      </c>
      <c r="AM706" s="87" t="s">
        <v>106</v>
      </c>
      <c r="AN706" t="s">
        <v>2668</v>
      </c>
      <c r="AO706" t="s">
        <v>3648</v>
      </c>
      <c r="AP706" s="83" t="s">
        <v>4029</v>
      </c>
      <c r="AQ706" s="83" t="s">
        <v>144</v>
      </c>
      <c r="AR706" s="87" t="s">
        <v>106</v>
      </c>
      <c r="AT706" s="83" t="s">
        <v>107</v>
      </c>
      <c r="AU706" s="83" t="s">
        <v>107</v>
      </c>
      <c r="AV706" s="83" t="s">
        <v>107</v>
      </c>
      <c r="AX706" s="110" t="s">
        <v>107</v>
      </c>
      <c r="AY706" s="111"/>
      <c r="AZ706" s="112">
        <f t="shared" ca="1" si="44"/>
        <v>9902</v>
      </c>
      <c r="BA706" s="136">
        <f t="shared" ca="1" si="45"/>
        <v>94</v>
      </c>
      <c r="BB706" s="114" t="s">
        <v>134</v>
      </c>
      <c r="BC706" s="114" t="s">
        <v>108</v>
      </c>
      <c r="BD706" s="114"/>
      <c r="BE706" s="115" t="s">
        <v>102</v>
      </c>
      <c r="BF706" s="115" t="s">
        <v>102</v>
      </c>
      <c r="BG706" s="115" t="s">
        <v>102</v>
      </c>
      <c r="BH706" s="115" t="s">
        <v>102</v>
      </c>
      <c r="BI706" s="116"/>
      <c r="BJ706" s="117" t="s">
        <v>109</v>
      </c>
      <c r="BK706" s="117" t="s">
        <v>109</v>
      </c>
      <c r="BL706" s="83">
        <f t="shared" ca="1" si="46"/>
        <v>93</v>
      </c>
      <c r="BM706" s="83" t="s">
        <v>108</v>
      </c>
      <c r="BN706" s="83">
        <v>0</v>
      </c>
      <c r="BO706" s="83" t="s">
        <v>108</v>
      </c>
      <c r="BP706" s="83">
        <v>-1215575</v>
      </c>
      <c r="BQ706" s="83" t="s">
        <v>198</v>
      </c>
      <c r="BR706" s="83" t="s">
        <v>164</v>
      </c>
      <c r="BS706" s="83" t="s">
        <v>499</v>
      </c>
      <c r="BT706" s="83">
        <v>-1215575</v>
      </c>
      <c r="BU706" s="83" t="s">
        <v>198</v>
      </c>
      <c r="BV706" s="83" t="s">
        <v>164</v>
      </c>
      <c r="BW706" s="83" t="s">
        <v>499</v>
      </c>
      <c r="BY706" s="136">
        <v>0</v>
      </c>
      <c r="BZ706" s="136">
        <v>0</v>
      </c>
      <c r="CA706" s="136">
        <v>0</v>
      </c>
      <c r="CB706" s="136">
        <v>0</v>
      </c>
      <c r="CD706" s="136">
        <v>0</v>
      </c>
      <c r="CE706" s="136">
        <v>0</v>
      </c>
      <c r="CF706" s="136">
        <v>0</v>
      </c>
      <c r="CG706" s="136">
        <v>0</v>
      </c>
      <c r="CH706" s="136">
        <v>0</v>
      </c>
      <c r="CI706" s="136">
        <v>0</v>
      </c>
      <c r="CJ706" s="136">
        <v>0</v>
      </c>
      <c r="CK706" s="138">
        <v>0</v>
      </c>
      <c r="CL706" s="138">
        <v>0</v>
      </c>
      <c r="CM706" s="136">
        <v>0</v>
      </c>
      <c r="CN706" s="136">
        <v>0</v>
      </c>
      <c r="CO706" s="85">
        <v>43879</v>
      </c>
      <c r="CP706" s="83" t="s">
        <v>4752</v>
      </c>
      <c r="CQ706" s="83" t="s">
        <v>102</v>
      </c>
      <c r="CR706" s="83" t="s">
        <v>482</v>
      </c>
      <c r="CS706" s="83">
        <v>701</v>
      </c>
      <c r="CT706" s="83" t="s">
        <v>483</v>
      </c>
      <c r="CU706" s="83">
        <v>1</v>
      </c>
      <c r="CV706" s="83">
        <v>0</v>
      </c>
      <c r="CW706" s="83">
        <v>0</v>
      </c>
      <c r="CX706" s="83" t="s">
        <v>109</v>
      </c>
      <c r="CY706" s="83" t="s">
        <v>583</v>
      </c>
      <c r="CZ706" s="83">
        <v>0</v>
      </c>
      <c r="DA706" s="83">
        <v>0</v>
      </c>
      <c r="DB706" s="83">
        <f t="shared" ref="DB706:DB769" si="47">IF(COUNT($DE706:$DP706)&lt;SUM($DE706:$DP706),1,0)</f>
        <v>0</v>
      </c>
      <c r="DC706" s="83" t="s">
        <v>497</v>
      </c>
      <c r="DE706" s="136">
        <v>1</v>
      </c>
      <c r="DF706" s="136">
        <v>1</v>
      </c>
      <c r="DG706" s="215" t="s">
        <v>269</v>
      </c>
      <c r="DH706" s="136">
        <v>1</v>
      </c>
      <c r="DI706" s="136">
        <v>1</v>
      </c>
      <c r="DJ706" s="215" t="s">
        <v>269</v>
      </c>
      <c r="EE706" s="136" t="b">
        <v>1</v>
      </c>
      <c r="EF706" s="136" t="b">
        <v>1</v>
      </c>
      <c r="EG706" s="136" t="b">
        <v>1</v>
      </c>
      <c r="EH706" s="136" t="b">
        <v>1</v>
      </c>
      <c r="EL706" s="215" t="s">
        <v>269</v>
      </c>
    </row>
    <row r="707" spans="1:142" ht="60" customHeight="1" x14ac:dyDescent="0.55000000000000004">
      <c r="A707" s="83" t="s">
        <v>130</v>
      </c>
      <c r="B707" s="83" t="s">
        <v>98</v>
      </c>
      <c r="C707">
        <v>724505</v>
      </c>
      <c r="D707" t="s">
        <v>710</v>
      </c>
      <c r="E707" t="s">
        <v>710</v>
      </c>
      <c r="F707" s="83" t="s">
        <v>108</v>
      </c>
      <c r="G707" s="213">
        <v>27630</v>
      </c>
      <c r="H707" s="83" t="s">
        <v>102</v>
      </c>
      <c r="I707" s="213">
        <v>43304</v>
      </c>
      <c r="J707" s="83" t="s">
        <v>228</v>
      </c>
      <c r="K707" s="214">
        <v>205939875265</v>
      </c>
      <c r="L707" s="83" t="s">
        <v>97</v>
      </c>
      <c r="M707" s="213">
        <v>43568</v>
      </c>
      <c r="N707">
        <v>717704</v>
      </c>
      <c r="O707" s="145" t="s">
        <v>567</v>
      </c>
      <c r="P707" s="145" t="s">
        <v>99</v>
      </c>
      <c r="Q707" s="145" t="s">
        <v>100</v>
      </c>
      <c r="R707" s="145" t="s">
        <v>567</v>
      </c>
      <c r="V707">
        <v>7174</v>
      </c>
      <c r="W707" s="83" t="s">
        <v>1868</v>
      </c>
      <c r="X707" s="83" t="s">
        <v>103</v>
      </c>
      <c r="Y707" t="s">
        <v>2669</v>
      </c>
      <c r="Z707" s="83" t="s">
        <v>102</v>
      </c>
      <c r="AA707" s="83" t="s">
        <v>102</v>
      </c>
      <c r="AB707" t="s">
        <v>3649</v>
      </c>
      <c r="AC707" s="83" t="s">
        <v>4030</v>
      </c>
      <c r="AD707" s="83" t="s">
        <v>111</v>
      </c>
      <c r="AE707" s="83" t="s">
        <v>105</v>
      </c>
      <c r="AF707" t="s">
        <v>2669</v>
      </c>
      <c r="AG707" s="83" t="s">
        <v>102</v>
      </c>
      <c r="AH707" s="83" t="s">
        <v>102</v>
      </c>
      <c r="AI707" t="s">
        <v>3649</v>
      </c>
      <c r="AJ707" s="83" t="s">
        <v>4030</v>
      </c>
      <c r="AK707" s="83" t="s">
        <v>111</v>
      </c>
      <c r="AL707" s="83" t="s">
        <v>105</v>
      </c>
      <c r="AM707" s="87" t="s">
        <v>106</v>
      </c>
      <c r="AN707" t="s">
        <v>2669</v>
      </c>
      <c r="AO707" t="s">
        <v>3649</v>
      </c>
      <c r="AP707" s="83" t="s">
        <v>4030</v>
      </c>
      <c r="AQ707" s="83" t="s">
        <v>144</v>
      </c>
      <c r="AR707" s="87" t="s">
        <v>106</v>
      </c>
      <c r="AT707" s="83" t="s">
        <v>107</v>
      </c>
      <c r="AU707" s="83" t="s">
        <v>107</v>
      </c>
      <c r="AV707" s="83" t="s">
        <v>107</v>
      </c>
      <c r="AX707" s="110" t="s">
        <v>107</v>
      </c>
      <c r="AY707" s="111"/>
      <c r="AZ707" s="112">
        <f t="shared" ref="AZ707:AZ770" ca="1" si="48">RANDBETWEEN(1000,9999)</f>
        <v>8145</v>
      </c>
      <c r="BA707" s="136">
        <f t="shared" ca="1" si="45"/>
        <v>97</v>
      </c>
      <c r="BB707" s="114" t="s">
        <v>136</v>
      </c>
      <c r="BC707" s="114" t="s">
        <v>108</v>
      </c>
      <c r="BD707" s="114"/>
      <c r="BE707" s="115" t="s">
        <v>102</v>
      </c>
      <c r="BF707" s="115" t="s">
        <v>102</v>
      </c>
      <c r="BG707" s="115" t="s">
        <v>102</v>
      </c>
      <c r="BH707" s="115" t="s">
        <v>102</v>
      </c>
      <c r="BI707" s="116"/>
      <c r="BJ707" s="117" t="s">
        <v>109</v>
      </c>
      <c r="BK707" s="117" t="s">
        <v>109</v>
      </c>
      <c r="BL707" s="83">
        <f t="shared" ca="1" si="46"/>
        <v>54</v>
      </c>
      <c r="BM707" s="83" t="s">
        <v>270</v>
      </c>
      <c r="BN707" s="83">
        <v>0</v>
      </c>
      <c r="BO707" s="83" t="s">
        <v>108</v>
      </c>
      <c r="BP707" s="83">
        <v>-1217310</v>
      </c>
      <c r="BQ707" s="83" t="s">
        <v>381</v>
      </c>
      <c r="BR707" s="83" t="s">
        <v>157</v>
      </c>
      <c r="BS707" s="83" t="s">
        <v>502</v>
      </c>
      <c r="BT707" s="83">
        <v>-1217310</v>
      </c>
      <c r="BU707" s="83" t="s">
        <v>381</v>
      </c>
      <c r="BV707" s="83" t="s">
        <v>157</v>
      </c>
      <c r="BW707" s="83" t="s">
        <v>502</v>
      </c>
      <c r="BY707" s="136">
        <v>0</v>
      </c>
      <c r="BZ707" s="136">
        <v>0</v>
      </c>
      <c r="CA707" s="136">
        <v>0</v>
      </c>
      <c r="CB707" s="136">
        <v>0</v>
      </c>
      <c r="CD707" s="136">
        <v>0</v>
      </c>
      <c r="CE707" s="136">
        <v>0</v>
      </c>
      <c r="CF707" s="136">
        <v>0</v>
      </c>
      <c r="CG707" s="136">
        <v>0</v>
      </c>
      <c r="CH707" s="136">
        <v>0</v>
      </c>
      <c r="CI707" s="136">
        <v>0</v>
      </c>
      <c r="CJ707" s="136">
        <v>0</v>
      </c>
      <c r="CK707" s="138">
        <v>0</v>
      </c>
      <c r="CL707" s="138">
        <v>0</v>
      </c>
      <c r="CM707" s="136">
        <v>0</v>
      </c>
      <c r="CN707" s="136">
        <v>0</v>
      </c>
      <c r="CO707" s="85">
        <v>43646</v>
      </c>
      <c r="CP707" s="83" t="s">
        <v>4753</v>
      </c>
      <c r="CQ707" s="83" t="s">
        <v>102</v>
      </c>
      <c r="CR707" s="83" t="s">
        <v>482</v>
      </c>
      <c r="CS707" s="83">
        <v>702</v>
      </c>
      <c r="CT707" s="83" t="s">
        <v>483</v>
      </c>
      <c r="CU707" s="83">
        <v>1</v>
      </c>
      <c r="CV707" s="83">
        <v>0</v>
      </c>
      <c r="CW707" s="83">
        <v>0</v>
      </c>
      <c r="CX707" s="83" t="s">
        <v>109</v>
      </c>
      <c r="CY707" s="83" t="s">
        <v>583</v>
      </c>
      <c r="CZ707" s="83">
        <v>0</v>
      </c>
      <c r="DA707" s="83">
        <v>0</v>
      </c>
      <c r="DB707" s="83">
        <f t="shared" si="47"/>
        <v>0</v>
      </c>
      <c r="DC707" s="83" t="s">
        <v>497</v>
      </c>
      <c r="DE707" s="136">
        <v>1</v>
      </c>
      <c r="DF707" s="136">
        <v>1</v>
      </c>
      <c r="DG707" s="215" t="s">
        <v>269</v>
      </c>
      <c r="DH707" s="136">
        <v>1</v>
      </c>
      <c r="DI707" s="136">
        <v>1</v>
      </c>
      <c r="DJ707" s="215" t="s">
        <v>269</v>
      </c>
      <c r="EE707" s="136" t="b">
        <v>1</v>
      </c>
      <c r="EF707" s="136" t="b">
        <v>1</v>
      </c>
      <c r="EG707" s="136" t="b">
        <v>1</v>
      </c>
      <c r="EH707" s="136" t="b">
        <v>1</v>
      </c>
      <c r="EL707" s="215" t="s">
        <v>269</v>
      </c>
    </row>
    <row r="708" spans="1:142" ht="60" customHeight="1" x14ac:dyDescent="0.55000000000000004">
      <c r="A708" s="83" t="s">
        <v>130</v>
      </c>
      <c r="B708" s="83" t="s">
        <v>98</v>
      </c>
      <c r="C708">
        <v>605662</v>
      </c>
      <c r="D708" t="s">
        <v>1342</v>
      </c>
      <c r="E708" t="s">
        <v>1342</v>
      </c>
      <c r="F708" s="83" t="s">
        <v>108</v>
      </c>
      <c r="G708" s="213">
        <v>28032</v>
      </c>
      <c r="H708" s="83" t="s">
        <v>102</v>
      </c>
      <c r="I708" s="213">
        <v>43273</v>
      </c>
      <c r="J708" s="83" t="s">
        <v>228</v>
      </c>
      <c r="K708" s="214">
        <v>632179023247</v>
      </c>
      <c r="L708" s="83" t="s">
        <v>135</v>
      </c>
      <c r="M708" s="213">
        <v>43622</v>
      </c>
      <c r="N708">
        <v>813279</v>
      </c>
      <c r="O708" s="145" t="s">
        <v>567</v>
      </c>
      <c r="P708" s="145" t="s">
        <v>99</v>
      </c>
      <c r="Q708" s="145" t="s">
        <v>100</v>
      </c>
      <c r="R708" s="145" t="s">
        <v>567</v>
      </c>
      <c r="V708">
        <v>3275</v>
      </c>
      <c r="W708" s="83" t="s">
        <v>101</v>
      </c>
      <c r="X708" s="83" t="s">
        <v>103</v>
      </c>
      <c r="Y708" t="s">
        <v>2670</v>
      </c>
      <c r="Z708" s="83" t="s">
        <v>102</v>
      </c>
      <c r="AA708" s="83" t="s">
        <v>102</v>
      </c>
      <c r="AB708" t="s">
        <v>3650</v>
      </c>
      <c r="AC708" s="83" t="s">
        <v>4031</v>
      </c>
      <c r="AD708" s="83" t="s">
        <v>144</v>
      </c>
      <c r="AE708" s="83" t="s">
        <v>105</v>
      </c>
      <c r="AF708" t="s">
        <v>2670</v>
      </c>
      <c r="AG708" s="83" t="s">
        <v>102</v>
      </c>
      <c r="AH708" s="83" t="s">
        <v>102</v>
      </c>
      <c r="AI708" t="s">
        <v>3650</v>
      </c>
      <c r="AJ708" s="83" t="s">
        <v>4031</v>
      </c>
      <c r="AK708" s="83" t="s">
        <v>144</v>
      </c>
      <c r="AL708" s="83" t="s">
        <v>105</v>
      </c>
      <c r="AM708" s="87" t="s">
        <v>106</v>
      </c>
      <c r="AN708" t="s">
        <v>2670</v>
      </c>
      <c r="AO708" t="s">
        <v>3650</v>
      </c>
      <c r="AP708" s="83" t="s">
        <v>4031</v>
      </c>
      <c r="AQ708" s="83" t="s">
        <v>111</v>
      </c>
      <c r="AR708" s="87" t="s">
        <v>106</v>
      </c>
      <c r="AT708" s="83" t="s">
        <v>107</v>
      </c>
      <c r="AU708" s="83" t="s">
        <v>107</v>
      </c>
      <c r="AV708" s="83" t="s">
        <v>107</v>
      </c>
      <c r="AX708" s="110" t="s">
        <v>107</v>
      </c>
      <c r="AY708" s="111"/>
      <c r="AZ708" s="112">
        <f t="shared" ca="1" si="48"/>
        <v>9922</v>
      </c>
      <c r="BA708" s="136">
        <f t="shared" ca="1" si="45"/>
        <v>48</v>
      </c>
      <c r="BB708" s="114" t="s">
        <v>134</v>
      </c>
      <c r="BC708" s="114" t="s">
        <v>108</v>
      </c>
      <c r="BD708" s="114"/>
      <c r="BE708" s="115" t="s">
        <v>102</v>
      </c>
      <c r="BF708" s="115" t="s">
        <v>102</v>
      </c>
      <c r="BG708" s="115" t="s">
        <v>102</v>
      </c>
      <c r="BH708" s="115" t="s">
        <v>102</v>
      </c>
      <c r="BI708" s="116"/>
      <c r="BJ708" s="117" t="s">
        <v>109</v>
      </c>
      <c r="BK708" s="117" t="s">
        <v>109</v>
      </c>
      <c r="BL708" s="83">
        <f t="shared" ca="1" si="46"/>
        <v>70</v>
      </c>
      <c r="BM708" s="83" t="s">
        <v>108</v>
      </c>
      <c r="BN708" s="83">
        <v>0</v>
      </c>
      <c r="BO708" s="83" t="s">
        <v>108</v>
      </c>
      <c r="BP708" s="83">
        <v>-1219045</v>
      </c>
      <c r="BQ708" s="83" t="s">
        <v>312</v>
      </c>
      <c r="BR708" s="83" t="s">
        <v>153</v>
      </c>
      <c r="BS708" s="83" t="s">
        <v>499</v>
      </c>
      <c r="BT708" s="83">
        <v>-1219045</v>
      </c>
      <c r="BU708" s="83" t="s">
        <v>312</v>
      </c>
      <c r="BV708" s="83" t="s">
        <v>153</v>
      </c>
      <c r="BW708" s="83" t="s">
        <v>499</v>
      </c>
      <c r="BY708" s="136">
        <v>0</v>
      </c>
      <c r="BZ708" s="136">
        <v>0</v>
      </c>
      <c r="CA708" s="136">
        <v>0</v>
      </c>
      <c r="CB708" s="136">
        <v>0</v>
      </c>
      <c r="CD708" s="136">
        <v>0</v>
      </c>
      <c r="CE708" s="136">
        <v>0</v>
      </c>
      <c r="CF708" s="136">
        <v>0</v>
      </c>
      <c r="CG708" s="136">
        <v>0</v>
      </c>
      <c r="CH708" s="136">
        <v>0</v>
      </c>
      <c r="CI708" s="136">
        <v>0</v>
      </c>
      <c r="CJ708" s="136">
        <v>0</v>
      </c>
      <c r="CK708" s="138">
        <v>0</v>
      </c>
      <c r="CL708" s="138">
        <v>0</v>
      </c>
      <c r="CM708" s="136">
        <v>0</v>
      </c>
      <c r="CN708" s="136">
        <v>0</v>
      </c>
      <c r="CO708" s="85">
        <v>43647</v>
      </c>
      <c r="CP708" s="83" t="s">
        <v>4754</v>
      </c>
      <c r="CQ708" s="83" t="s">
        <v>102</v>
      </c>
      <c r="CR708" s="83" t="s">
        <v>482</v>
      </c>
      <c r="CS708" s="83">
        <v>703</v>
      </c>
      <c r="CT708" s="83" t="s">
        <v>483</v>
      </c>
      <c r="CU708" s="83">
        <v>1</v>
      </c>
      <c r="CV708" s="83">
        <v>0</v>
      </c>
      <c r="CW708" s="83">
        <v>0</v>
      </c>
      <c r="CX708" s="83" t="s">
        <v>109</v>
      </c>
      <c r="CY708" s="83" t="s">
        <v>583</v>
      </c>
      <c r="CZ708" s="83">
        <v>0</v>
      </c>
      <c r="DA708" s="83">
        <v>0</v>
      </c>
      <c r="DB708" s="83">
        <f t="shared" si="47"/>
        <v>0</v>
      </c>
      <c r="DC708" s="83" t="s">
        <v>497</v>
      </c>
      <c r="DE708" s="136">
        <v>1</v>
      </c>
      <c r="DF708" s="136">
        <v>1</v>
      </c>
      <c r="DG708" s="215" t="s">
        <v>269</v>
      </c>
      <c r="DH708" s="136">
        <v>1</v>
      </c>
      <c r="DI708" s="136">
        <v>1</v>
      </c>
      <c r="DJ708" s="215" t="s">
        <v>269</v>
      </c>
      <c r="EE708" s="136" t="b">
        <v>1</v>
      </c>
      <c r="EF708" s="136" t="b">
        <v>1</v>
      </c>
      <c r="EG708" s="136" t="b">
        <v>1</v>
      </c>
      <c r="EH708" s="136" t="b">
        <v>1</v>
      </c>
      <c r="EL708" s="215" t="s">
        <v>269</v>
      </c>
    </row>
    <row r="709" spans="1:142" ht="60" customHeight="1" x14ac:dyDescent="0.55000000000000004">
      <c r="A709" s="83" t="s">
        <v>130</v>
      </c>
      <c r="B709" s="83" t="s">
        <v>98</v>
      </c>
      <c r="C709">
        <v>684372</v>
      </c>
      <c r="D709" t="s">
        <v>1343</v>
      </c>
      <c r="E709" t="s">
        <v>1343</v>
      </c>
      <c r="F709" s="83" t="s">
        <v>108</v>
      </c>
      <c r="G709" s="213">
        <v>32346</v>
      </c>
      <c r="H709" s="83" t="s">
        <v>102</v>
      </c>
      <c r="I709" s="213">
        <v>43261</v>
      </c>
      <c r="J709" s="83" t="s">
        <v>228</v>
      </c>
      <c r="K709" s="214">
        <v>564264772819</v>
      </c>
      <c r="L709" s="83" t="s">
        <v>97</v>
      </c>
      <c r="M709" s="213">
        <v>43604</v>
      </c>
      <c r="N709">
        <v>562802</v>
      </c>
      <c r="O709" s="145" t="s">
        <v>567</v>
      </c>
      <c r="P709" s="145" t="s">
        <v>99</v>
      </c>
      <c r="Q709" s="145" t="s">
        <v>100</v>
      </c>
      <c r="R709" s="145" t="s">
        <v>567</v>
      </c>
      <c r="V709">
        <v>1743</v>
      </c>
      <c r="W709" s="83" t="s">
        <v>101</v>
      </c>
      <c r="X709" s="83" t="s">
        <v>103</v>
      </c>
      <c r="Y709" t="s">
        <v>2671</v>
      </c>
      <c r="Z709" s="83" t="s">
        <v>102</v>
      </c>
      <c r="AA709" s="83" t="s">
        <v>102</v>
      </c>
      <c r="AB709" t="s">
        <v>3651</v>
      </c>
      <c r="AC709" s="83" t="s">
        <v>4032</v>
      </c>
      <c r="AD709" s="83" t="s">
        <v>144</v>
      </c>
      <c r="AE709" s="83" t="s">
        <v>105</v>
      </c>
      <c r="AF709" t="s">
        <v>2671</v>
      </c>
      <c r="AG709" s="83" t="s">
        <v>102</v>
      </c>
      <c r="AH709" s="83" t="s">
        <v>102</v>
      </c>
      <c r="AI709" t="s">
        <v>3651</v>
      </c>
      <c r="AJ709" s="83" t="s">
        <v>4032</v>
      </c>
      <c r="AK709" s="83" t="s">
        <v>144</v>
      </c>
      <c r="AL709" s="83" t="s">
        <v>105</v>
      </c>
      <c r="AM709" s="87" t="s">
        <v>106</v>
      </c>
      <c r="AN709" t="s">
        <v>2671</v>
      </c>
      <c r="AO709" t="s">
        <v>3651</v>
      </c>
      <c r="AP709" s="83" t="s">
        <v>4032</v>
      </c>
      <c r="AQ709" s="83" t="s">
        <v>144</v>
      </c>
      <c r="AR709" s="87" t="s">
        <v>106</v>
      </c>
      <c r="AT709" s="83" t="s">
        <v>107</v>
      </c>
      <c r="AU709" s="83" t="s">
        <v>107</v>
      </c>
      <c r="AV709" s="83" t="s">
        <v>107</v>
      </c>
      <c r="AX709" s="110" t="s">
        <v>107</v>
      </c>
      <c r="AY709" s="111"/>
      <c r="AZ709" s="112">
        <f t="shared" ca="1" si="48"/>
        <v>2497</v>
      </c>
      <c r="BA709" s="136">
        <f t="shared" ca="1" si="45"/>
        <v>35</v>
      </c>
      <c r="BB709" s="114" t="s">
        <v>134</v>
      </c>
      <c r="BC709" s="114" t="s">
        <v>108</v>
      </c>
      <c r="BD709" s="114"/>
      <c r="BE709" s="115" t="s">
        <v>102</v>
      </c>
      <c r="BF709" s="115" t="s">
        <v>102</v>
      </c>
      <c r="BG709" s="115" t="s">
        <v>102</v>
      </c>
      <c r="BH709" s="115" t="s">
        <v>102</v>
      </c>
      <c r="BI709" s="116"/>
      <c r="BJ709" s="117" t="s">
        <v>109</v>
      </c>
      <c r="BK709" s="117" t="s">
        <v>109</v>
      </c>
      <c r="BL709" s="83">
        <f t="shared" ca="1" si="46"/>
        <v>35</v>
      </c>
      <c r="BM709" s="83" t="s">
        <v>108</v>
      </c>
      <c r="BN709" s="83">
        <v>0</v>
      </c>
      <c r="BO709" s="83" t="s">
        <v>108</v>
      </c>
      <c r="BP709" s="83">
        <v>-1220780</v>
      </c>
      <c r="BQ709" s="83" t="s">
        <v>198</v>
      </c>
      <c r="BR709" s="83" t="s">
        <v>164</v>
      </c>
      <c r="BS709" s="83" t="s">
        <v>499</v>
      </c>
      <c r="BT709" s="83">
        <v>-1220780</v>
      </c>
      <c r="BU709" s="83" t="s">
        <v>198</v>
      </c>
      <c r="BV709" s="83" t="s">
        <v>164</v>
      </c>
      <c r="BW709" s="83" t="s">
        <v>499</v>
      </c>
      <c r="BY709" s="136">
        <v>0</v>
      </c>
      <c r="BZ709" s="136">
        <v>0</v>
      </c>
      <c r="CA709" s="136">
        <v>0</v>
      </c>
      <c r="CB709" s="136">
        <v>0</v>
      </c>
      <c r="CD709" s="136">
        <v>0</v>
      </c>
      <c r="CE709" s="136">
        <v>0</v>
      </c>
      <c r="CF709" s="136">
        <v>0</v>
      </c>
      <c r="CG709" s="136">
        <v>0</v>
      </c>
      <c r="CH709" s="136">
        <v>0</v>
      </c>
      <c r="CI709" s="136">
        <v>0</v>
      </c>
      <c r="CJ709" s="136">
        <v>0</v>
      </c>
      <c r="CK709" s="138">
        <v>0</v>
      </c>
      <c r="CL709" s="138">
        <v>0</v>
      </c>
      <c r="CM709" s="136">
        <v>0</v>
      </c>
      <c r="CN709" s="136">
        <v>0</v>
      </c>
      <c r="CO709" s="85">
        <v>43648</v>
      </c>
      <c r="CP709" s="83" t="s">
        <v>4755</v>
      </c>
      <c r="CQ709" s="83" t="s">
        <v>102</v>
      </c>
      <c r="CR709" s="83" t="s">
        <v>482</v>
      </c>
      <c r="CS709" s="83">
        <v>704</v>
      </c>
      <c r="CT709" s="83" t="s">
        <v>483</v>
      </c>
      <c r="CU709" s="83">
        <v>1</v>
      </c>
      <c r="CV709" s="83">
        <v>0</v>
      </c>
      <c r="CW709" s="83">
        <v>0</v>
      </c>
      <c r="CX709" s="83" t="s">
        <v>109</v>
      </c>
      <c r="CY709" s="83" t="s">
        <v>583</v>
      </c>
      <c r="CZ709" s="83">
        <v>0</v>
      </c>
      <c r="DA709" s="83">
        <v>0</v>
      </c>
      <c r="DB709" s="83">
        <f t="shared" si="47"/>
        <v>0</v>
      </c>
      <c r="DC709" s="83" t="s">
        <v>497</v>
      </c>
      <c r="DE709" s="136">
        <v>1</v>
      </c>
      <c r="DF709" s="136">
        <v>1</v>
      </c>
      <c r="DG709" s="215" t="s">
        <v>269</v>
      </c>
      <c r="DH709" s="136">
        <v>1</v>
      </c>
      <c r="DI709" s="136">
        <v>1</v>
      </c>
      <c r="DJ709" s="215" t="s">
        <v>269</v>
      </c>
      <c r="EE709" s="136" t="b">
        <v>1</v>
      </c>
      <c r="EF709" s="136" t="b">
        <v>1</v>
      </c>
      <c r="EG709" s="136" t="b">
        <v>1</v>
      </c>
      <c r="EH709" s="136" t="b">
        <v>1</v>
      </c>
      <c r="EL709" s="215" t="s">
        <v>269</v>
      </c>
    </row>
    <row r="710" spans="1:142" ht="60" customHeight="1" x14ac:dyDescent="0.55000000000000004">
      <c r="A710" s="83" t="s">
        <v>130</v>
      </c>
      <c r="B710" s="83" t="s">
        <v>98</v>
      </c>
      <c r="C710">
        <v>346790</v>
      </c>
      <c r="D710" t="s">
        <v>1344</v>
      </c>
      <c r="E710" t="s">
        <v>1344</v>
      </c>
      <c r="F710" s="83" t="s">
        <v>108</v>
      </c>
      <c r="G710" s="213">
        <v>37280</v>
      </c>
      <c r="H710" s="83" t="s">
        <v>102</v>
      </c>
      <c r="I710" s="213">
        <v>43293</v>
      </c>
      <c r="J710" s="83" t="s">
        <v>228</v>
      </c>
      <c r="K710" s="214">
        <v>978879643267</v>
      </c>
      <c r="L710" s="83" t="s">
        <v>126</v>
      </c>
      <c r="M710" s="213">
        <v>43478</v>
      </c>
      <c r="N710">
        <v>694519</v>
      </c>
      <c r="O710" s="145" t="s">
        <v>567</v>
      </c>
      <c r="P710" s="145" t="s">
        <v>99</v>
      </c>
      <c r="Q710" s="145" t="s">
        <v>100</v>
      </c>
      <c r="R710" s="145" t="s">
        <v>567</v>
      </c>
      <c r="V710">
        <v>119</v>
      </c>
      <c r="W710" s="83" t="s">
        <v>1869</v>
      </c>
      <c r="X710" s="83" t="s">
        <v>103</v>
      </c>
      <c r="Y710" t="s">
        <v>2672</v>
      </c>
      <c r="Z710" s="83" t="s">
        <v>102</v>
      </c>
      <c r="AA710" s="83" t="s">
        <v>102</v>
      </c>
      <c r="AB710" t="s">
        <v>3652</v>
      </c>
      <c r="AC710" s="83" t="s">
        <v>4033</v>
      </c>
      <c r="AD710" s="83" t="s">
        <v>111</v>
      </c>
      <c r="AE710" s="83" t="s">
        <v>105</v>
      </c>
      <c r="AF710" t="s">
        <v>2672</v>
      </c>
      <c r="AG710" s="83" t="s">
        <v>102</v>
      </c>
      <c r="AH710" s="83" t="s">
        <v>102</v>
      </c>
      <c r="AI710" t="s">
        <v>3652</v>
      </c>
      <c r="AJ710" s="83" t="s">
        <v>4033</v>
      </c>
      <c r="AK710" s="83" t="s">
        <v>111</v>
      </c>
      <c r="AL710" s="83" t="s">
        <v>105</v>
      </c>
      <c r="AM710" s="87" t="s">
        <v>106</v>
      </c>
      <c r="AN710" t="s">
        <v>2672</v>
      </c>
      <c r="AO710" t="s">
        <v>3652</v>
      </c>
      <c r="AP710" s="83" t="s">
        <v>4033</v>
      </c>
      <c r="AQ710" s="83" t="s">
        <v>144</v>
      </c>
      <c r="AR710" s="87" t="s">
        <v>106</v>
      </c>
      <c r="AT710" s="83" t="s">
        <v>107</v>
      </c>
      <c r="AU710" s="83" t="s">
        <v>107</v>
      </c>
      <c r="AV710" s="83" t="s">
        <v>107</v>
      </c>
      <c r="AX710" s="110" t="s">
        <v>107</v>
      </c>
      <c r="AY710" s="111"/>
      <c r="AZ710" s="112">
        <f t="shared" ca="1" si="48"/>
        <v>1237</v>
      </c>
      <c r="BA710" s="136">
        <f t="shared" ref="BA710:BA773" ca="1" si="49">RANDBETWEEN(1,99)</f>
        <v>75</v>
      </c>
      <c r="BB710" s="114" t="s">
        <v>136</v>
      </c>
      <c r="BC710" s="114" t="s">
        <v>108</v>
      </c>
      <c r="BD710" s="114"/>
      <c r="BE710" s="115" t="s">
        <v>102</v>
      </c>
      <c r="BF710" s="115" t="s">
        <v>102</v>
      </c>
      <c r="BG710" s="115" t="s">
        <v>102</v>
      </c>
      <c r="BH710" s="115" t="s">
        <v>102</v>
      </c>
      <c r="BI710" s="116"/>
      <c r="BJ710" s="117" t="s">
        <v>109</v>
      </c>
      <c r="BK710" s="117" t="s">
        <v>109</v>
      </c>
      <c r="BL710" s="83">
        <f t="shared" ref="BL710:BL773" ca="1" si="50">RANDBETWEEN(0,99)</f>
        <v>12</v>
      </c>
      <c r="BM710" s="83" t="s">
        <v>270</v>
      </c>
      <c r="BN710" s="83">
        <v>0</v>
      </c>
      <c r="BO710" s="83" t="s">
        <v>108</v>
      </c>
      <c r="BP710" s="83">
        <v>-1222515</v>
      </c>
      <c r="BQ710" s="83" t="s">
        <v>381</v>
      </c>
      <c r="BR710" s="83" t="s">
        <v>157</v>
      </c>
      <c r="BS710" s="83" t="s">
        <v>502</v>
      </c>
      <c r="BT710" s="83">
        <v>-1222515</v>
      </c>
      <c r="BU710" s="83" t="s">
        <v>381</v>
      </c>
      <c r="BV710" s="83" t="s">
        <v>157</v>
      </c>
      <c r="BW710" s="83" t="s">
        <v>502</v>
      </c>
      <c r="BY710" s="136">
        <v>0</v>
      </c>
      <c r="BZ710" s="136">
        <v>0</v>
      </c>
      <c r="CA710" s="136">
        <v>0</v>
      </c>
      <c r="CB710" s="136">
        <v>0</v>
      </c>
      <c r="CD710" s="136">
        <v>0</v>
      </c>
      <c r="CE710" s="136">
        <v>0</v>
      </c>
      <c r="CF710" s="136">
        <v>0</v>
      </c>
      <c r="CG710" s="136">
        <v>0</v>
      </c>
      <c r="CH710" s="136">
        <v>0</v>
      </c>
      <c r="CI710" s="136">
        <v>0</v>
      </c>
      <c r="CJ710" s="136">
        <v>0</v>
      </c>
      <c r="CK710" s="138">
        <v>0</v>
      </c>
      <c r="CL710" s="138">
        <v>0</v>
      </c>
      <c r="CM710" s="136">
        <v>0</v>
      </c>
      <c r="CN710" s="136">
        <v>0</v>
      </c>
      <c r="CO710" s="85">
        <v>43649</v>
      </c>
      <c r="CP710" s="83" t="s">
        <v>4756</v>
      </c>
      <c r="CQ710" s="83" t="s">
        <v>102</v>
      </c>
      <c r="CR710" s="83" t="s">
        <v>482</v>
      </c>
      <c r="CS710" s="83">
        <v>705</v>
      </c>
      <c r="CT710" s="83" t="s">
        <v>483</v>
      </c>
      <c r="CU710" s="83">
        <v>1</v>
      </c>
      <c r="CV710" s="83">
        <v>0</v>
      </c>
      <c r="CW710" s="83">
        <v>0</v>
      </c>
      <c r="CX710" s="83" t="s">
        <v>109</v>
      </c>
      <c r="CY710" s="83" t="s">
        <v>583</v>
      </c>
      <c r="CZ710" s="83">
        <v>0</v>
      </c>
      <c r="DA710" s="83">
        <v>0</v>
      </c>
      <c r="DB710" s="83">
        <f t="shared" si="47"/>
        <v>0</v>
      </c>
      <c r="DC710" s="83" t="s">
        <v>497</v>
      </c>
      <c r="DE710" s="136">
        <v>1</v>
      </c>
      <c r="DF710" s="136">
        <v>1</v>
      </c>
      <c r="DG710" s="215" t="s">
        <v>269</v>
      </c>
      <c r="DH710" s="136">
        <v>1</v>
      </c>
      <c r="DI710" s="136">
        <v>1</v>
      </c>
      <c r="DJ710" s="215" t="s">
        <v>269</v>
      </c>
      <c r="EE710" s="136" t="b">
        <v>1</v>
      </c>
      <c r="EF710" s="136" t="b">
        <v>1</v>
      </c>
      <c r="EG710" s="136" t="b">
        <v>1</v>
      </c>
      <c r="EH710" s="136" t="b">
        <v>1</v>
      </c>
      <c r="EL710" s="215" t="s">
        <v>269</v>
      </c>
    </row>
    <row r="711" spans="1:142" ht="60" customHeight="1" x14ac:dyDescent="0.55000000000000004">
      <c r="A711" s="83" t="s">
        <v>130</v>
      </c>
      <c r="B711" s="83" t="s">
        <v>98</v>
      </c>
      <c r="C711">
        <v>768873</v>
      </c>
      <c r="D711" t="s">
        <v>1345</v>
      </c>
      <c r="E711" t="s">
        <v>1345</v>
      </c>
      <c r="F711" s="83" t="s">
        <v>108</v>
      </c>
      <c r="G711" s="213">
        <v>29676</v>
      </c>
      <c r="H711" s="83" t="s">
        <v>102</v>
      </c>
      <c r="I711" s="213">
        <v>43206</v>
      </c>
      <c r="J711" s="83" t="s">
        <v>228</v>
      </c>
      <c r="K711" s="214">
        <v>291740916996</v>
      </c>
      <c r="L711" s="83" t="s">
        <v>135</v>
      </c>
      <c r="M711" s="213">
        <v>43686</v>
      </c>
      <c r="N711">
        <v>709491</v>
      </c>
      <c r="O711" s="145" t="s">
        <v>567</v>
      </c>
      <c r="P711" s="145" t="s">
        <v>99</v>
      </c>
      <c r="Q711" s="145" t="s">
        <v>100</v>
      </c>
      <c r="R711" s="145" t="s">
        <v>567</v>
      </c>
      <c r="V711">
        <v>8523</v>
      </c>
      <c r="W711" s="83" t="s">
        <v>101</v>
      </c>
      <c r="X711" s="83" t="s">
        <v>103</v>
      </c>
      <c r="Y711" t="s">
        <v>2673</v>
      </c>
      <c r="Z711" s="83" t="s">
        <v>102</v>
      </c>
      <c r="AA711" s="83" t="s">
        <v>102</v>
      </c>
      <c r="AB711" t="s">
        <v>3653</v>
      </c>
      <c r="AC711" s="83" t="s">
        <v>4034</v>
      </c>
      <c r="AD711" s="83" t="s">
        <v>144</v>
      </c>
      <c r="AE711" s="83" t="s">
        <v>105</v>
      </c>
      <c r="AF711" t="s">
        <v>2673</v>
      </c>
      <c r="AG711" s="83" t="s">
        <v>102</v>
      </c>
      <c r="AH711" s="83" t="s">
        <v>102</v>
      </c>
      <c r="AI711" t="s">
        <v>3653</v>
      </c>
      <c r="AJ711" s="83" t="s">
        <v>4034</v>
      </c>
      <c r="AK711" s="83" t="s">
        <v>144</v>
      </c>
      <c r="AL711" s="83" t="s">
        <v>105</v>
      </c>
      <c r="AM711" s="87" t="s">
        <v>106</v>
      </c>
      <c r="AN711" t="s">
        <v>2673</v>
      </c>
      <c r="AO711" t="s">
        <v>3653</v>
      </c>
      <c r="AP711" s="83" t="s">
        <v>4034</v>
      </c>
      <c r="AQ711" s="83" t="s">
        <v>111</v>
      </c>
      <c r="AR711" s="87" t="s">
        <v>106</v>
      </c>
      <c r="AT711" s="83" t="s">
        <v>107</v>
      </c>
      <c r="AU711" s="83" t="s">
        <v>107</v>
      </c>
      <c r="AV711" s="83" t="s">
        <v>107</v>
      </c>
      <c r="AX711" s="110" t="s">
        <v>107</v>
      </c>
      <c r="AY711" s="111"/>
      <c r="AZ711" s="112">
        <f t="shared" ca="1" si="48"/>
        <v>4345</v>
      </c>
      <c r="BA711" s="136">
        <f t="shared" ca="1" si="49"/>
        <v>98</v>
      </c>
      <c r="BB711" s="114" t="s">
        <v>134</v>
      </c>
      <c r="BC711" s="114" t="s">
        <v>108</v>
      </c>
      <c r="BD711" s="114"/>
      <c r="BE711" s="115" t="s">
        <v>102</v>
      </c>
      <c r="BF711" s="115" t="s">
        <v>102</v>
      </c>
      <c r="BG711" s="115" t="s">
        <v>102</v>
      </c>
      <c r="BH711" s="115" t="s">
        <v>102</v>
      </c>
      <c r="BI711" s="116"/>
      <c r="BJ711" s="117" t="s">
        <v>109</v>
      </c>
      <c r="BK711" s="117" t="s">
        <v>109</v>
      </c>
      <c r="BL711" s="83">
        <f t="shared" ca="1" si="50"/>
        <v>0</v>
      </c>
      <c r="BM711" s="83" t="s">
        <v>108</v>
      </c>
      <c r="BN711" s="83">
        <v>0</v>
      </c>
      <c r="BO711" s="83" t="s">
        <v>108</v>
      </c>
      <c r="BP711" s="83">
        <v>-1224250</v>
      </c>
      <c r="BQ711" s="83" t="s">
        <v>312</v>
      </c>
      <c r="BR711" s="83" t="s">
        <v>153</v>
      </c>
      <c r="BS711" s="83" t="s">
        <v>499</v>
      </c>
      <c r="BT711" s="83">
        <v>-1224250</v>
      </c>
      <c r="BU711" s="83" t="s">
        <v>312</v>
      </c>
      <c r="BV711" s="83" t="s">
        <v>153</v>
      </c>
      <c r="BW711" s="83" t="s">
        <v>499</v>
      </c>
      <c r="BY711" s="136">
        <v>0</v>
      </c>
      <c r="BZ711" s="136">
        <v>0</v>
      </c>
      <c r="CA711" s="136">
        <v>0</v>
      </c>
      <c r="CB711" s="136">
        <v>0</v>
      </c>
      <c r="CD711" s="136">
        <v>0</v>
      </c>
      <c r="CE711" s="136">
        <v>0</v>
      </c>
      <c r="CF711" s="136">
        <v>0</v>
      </c>
      <c r="CG711" s="136">
        <v>0</v>
      </c>
      <c r="CH711" s="136">
        <v>0</v>
      </c>
      <c r="CI711" s="136">
        <v>0</v>
      </c>
      <c r="CJ711" s="136">
        <v>0</v>
      </c>
      <c r="CK711" s="138">
        <v>0</v>
      </c>
      <c r="CL711" s="138">
        <v>0</v>
      </c>
      <c r="CM711" s="136">
        <v>0</v>
      </c>
      <c r="CN711" s="136">
        <v>0</v>
      </c>
      <c r="CO711" s="85">
        <v>43650</v>
      </c>
      <c r="CP711" s="83" t="s">
        <v>4757</v>
      </c>
      <c r="CQ711" s="83" t="s">
        <v>102</v>
      </c>
      <c r="CR711" s="83" t="s">
        <v>482</v>
      </c>
      <c r="CS711" s="83">
        <v>706</v>
      </c>
      <c r="CT711" s="83" t="s">
        <v>483</v>
      </c>
      <c r="CU711" s="83">
        <v>1</v>
      </c>
      <c r="CV711" s="83">
        <v>0</v>
      </c>
      <c r="CW711" s="83">
        <v>0</v>
      </c>
      <c r="CX711" s="83" t="s">
        <v>109</v>
      </c>
      <c r="CY711" s="83" t="s">
        <v>583</v>
      </c>
      <c r="CZ711" s="83">
        <v>0</v>
      </c>
      <c r="DA711" s="83">
        <v>0</v>
      </c>
      <c r="DB711" s="83">
        <f t="shared" si="47"/>
        <v>0</v>
      </c>
      <c r="DC711" s="83" t="s">
        <v>497</v>
      </c>
      <c r="DE711" s="136">
        <v>1</v>
      </c>
      <c r="DF711" s="136">
        <v>1</v>
      </c>
      <c r="DG711" s="215" t="s">
        <v>269</v>
      </c>
      <c r="DH711" s="136">
        <v>1</v>
      </c>
      <c r="DI711" s="136">
        <v>1</v>
      </c>
      <c r="DJ711" s="215" t="s">
        <v>269</v>
      </c>
      <c r="EE711" s="136" t="b">
        <v>1</v>
      </c>
      <c r="EF711" s="136" t="b">
        <v>1</v>
      </c>
      <c r="EG711" s="136" t="b">
        <v>1</v>
      </c>
      <c r="EH711" s="136" t="b">
        <v>1</v>
      </c>
      <c r="EL711" s="215" t="s">
        <v>269</v>
      </c>
    </row>
    <row r="712" spans="1:142" ht="60" customHeight="1" x14ac:dyDescent="0.55000000000000004">
      <c r="A712" s="83" t="s">
        <v>130</v>
      </c>
      <c r="B712" s="83" t="s">
        <v>98</v>
      </c>
      <c r="C712">
        <v>210108</v>
      </c>
      <c r="D712" t="s">
        <v>1346</v>
      </c>
      <c r="E712" t="s">
        <v>1346</v>
      </c>
      <c r="F712" s="83" t="s">
        <v>108</v>
      </c>
      <c r="G712" s="213">
        <v>39711</v>
      </c>
      <c r="H712" s="83" t="s">
        <v>102</v>
      </c>
      <c r="I712" s="213">
        <v>43189</v>
      </c>
      <c r="J712" s="83" t="s">
        <v>228</v>
      </c>
      <c r="K712" s="214">
        <v>479759718374</v>
      </c>
      <c r="L712" s="83" t="s">
        <v>97</v>
      </c>
      <c r="M712" s="213">
        <v>43707</v>
      </c>
      <c r="N712">
        <v>439704</v>
      </c>
      <c r="O712" s="145" t="s">
        <v>567</v>
      </c>
      <c r="P712" s="145" t="s">
        <v>99</v>
      </c>
      <c r="Q712" s="145" t="s">
        <v>100</v>
      </c>
      <c r="R712" s="145" t="s">
        <v>567</v>
      </c>
      <c r="V712">
        <v>7304</v>
      </c>
      <c r="W712" s="83" t="s">
        <v>101</v>
      </c>
      <c r="X712" s="83" t="s">
        <v>103</v>
      </c>
      <c r="Y712" t="s">
        <v>2674</v>
      </c>
      <c r="Z712" s="83" t="s">
        <v>102</v>
      </c>
      <c r="AA712" s="83" t="s">
        <v>102</v>
      </c>
      <c r="AB712" t="s">
        <v>3654</v>
      </c>
      <c r="AC712" s="83" t="s">
        <v>4035</v>
      </c>
      <c r="AD712" s="83" t="s">
        <v>144</v>
      </c>
      <c r="AE712" s="83" t="s">
        <v>105</v>
      </c>
      <c r="AF712" t="s">
        <v>2674</v>
      </c>
      <c r="AG712" s="83" t="s">
        <v>102</v>
      </c>
      <c r="AH712" s="83" t="s">
        <v>102</v>
      </c>
      <c r="AI712" t="s">
        <v>3654</v>
      </c>
      <c r="AJ712" s="83" t="s">
        <v>4035</v>
      </c>
      <c r="AK712" s="83" t="s">
        <v>144</v>
      </c>
      <c r="AL712" s="83" t="s">
        <v>105</v>
      </c>
      <c r="AM712" s="87" t="s">
        <v>106</v>
      </c>
      <c r="AN712" t="s">
        <v>2674</v>
      </c>
      <c r="AO712" t="s">
        <v>3654</v>
      </c>
      <c r="AP712" s="83" t="s">
        <v>4035</v>
      </c>
      <c r="AQ712" s="83" t="s">
        <v>144</v>
      </c>
      <c r="AR712" s="87" t="s">
        <v>106</v>
      </c>
      <c r="AT712" s="83" t="s">
        <v>107</v>
      </c>
      <c r="AU712" s="83" t="s">
        <v>107</v>
      </c>
      <c r="AV712" s="83" t="s">
        <v>107</v>
      </c>
      <c r="AX712" s="110" t="s">
        <v>107</v>
      </c>
      <c r="AY712" s="111"/>
      <c r="AZ712" s="112">
        <f t="shared" ca="1" si="48"/>
        <v>2421</v>
      </c>
      <c r="BA712" s="136">
        <f t="shared" ca="1" si="49"/>
        <v>37</v>
      </c>
      <c r="BB712" s="114" t="s">
        <v>134</v>
      </c>
      <c r="BC712" s="114" t="s">
        <v>108</v>
      </c>
      <c r="BD712" s="114"/>
      <c r="BE712" s="115" t="s">
        <v>102</v>
      </c>
      <c r="BF712" s="115" t="s">
        <v>102</v>
      </c>
      <c r="BG712" s="115" t="s">
        <v>102</v>
      </c>
      <c r="BH712" s="115" t="s">
        <v>102</v>
      </c>
      <c r="BI712" s="116"/>
      <c r="BJ712" s="117" t="s">
        <v>109</v>
      </c>
      <c r="BK712" s="117" t="s">
        <v>109</v>
      </c>
      <c r="BL712" s="83">
        <f t="shared" ca="1" si="50"/>
        <v>76</v>
      </c>
      <c r="BM712" s="83" t="s">
        <v>108</v>
      </c>
      <c r="BN712" s="83">
        <v>0</v>
      </c>
      <c r="BO712" s="83" t="s">
        <v>108</v>
      </c>
      <c r="BP712" s="83">
        <v>-1225985</v>
      </c>
      <c r="BQ712" s="83" t="s">
        <v>198</v>
      </c>
      <c r="BR712" s="83" t="s">
        <v>164</v>
      </c>
      <c r="BS712" s="83" t="s">
        <v>499</v>
      </c>
      <c r="BT712" s="83">
        <v>-1225985</v>
      </c>
      <c r="BU712" s="83" t="s">
        <v>198</v>
      </c>
      <c r="BV712" s="83" t="s">
        <v>164</v>
      </c>
      <c r="BW712" s="83" t="s">
        <v>499</v>
      </c>
      <c r="BY712" s="136">
        <v>0</v>
      </c>
      <c r="BZ712" s="136">
        <v>0</v>
      </c>
      <c r="CA712" s="136">
        <v>0</v>
      </c>
      <c r="CB712" s="136">
        <v>0</v>
      </c>
      <c r="CD712" s="136">
        <v>0</v>
      </c>
      <c r="CE712" s="136">
        <v>0</v>
      </c>
      <c r="CF712" s="136">
        <v>0</v>
      </c>
      <c r="CG712" s="136">
        <v>0</v>
      </c>
      <c r="CH712" s="136">
        <v>0</v>
      </c>
      <c r="CI712" s="136">
        <v>0</v>
      </c>
      <c r="CJ712" s="136">
        <v>0</v>
      </c>
      <c r="CK712" s="138">
        <v>0</v>
      </c>
      <c r="CL712" s="138">
        <v>0</v>
      </c>
      <c r="CM712" s="136">
        <v>0</v>
      </c>
      <c r="CN712" s="136">
        <v>0</v>
      </c>
      <c r="CO712" s="85">
        <v>43651</v>
      </c>
      <c r="CP712" s="83" t="s">
        <v>4758</v>
      </c>
      <c r="CQ712" s="83" t="s">
        <v>102</v>
      </c>
      <c r="CR712" s="83" t="s">
        <v>482</v>
      </c>
      <c r="CS712" s="83">
        <v>707</v>
      </c>
      <c r="CT712" s="83" t="s">
        <v>483</v>
      </c>
      <c r="CU712" s="83">
        <v>1</v>
      </c>
      <c r="CV712" s="83">
        <v>0</v>
      </c>
      <c r="CW712" s="83">
        <v>0</v>
      </c>
      <c r="CX712" s="83" t="s">
        <v>109</v>
      </c>
      <c r="CY712" s="83" t="s">
        <v>583</v>
      </c>
      <c r="CZ712" s="83">
        <v>0</v>
      </c>
      <c r="DA712" s="83">
        <v>0</v>
      </c>
      <c r="DB712" s="83">
        <f t="shared" si="47"/>
        <v>0</v>
      </c>
      <c r="DC712" s="83" t="s">
        <v>497</v>
      </c>
      <c r="DE712" s="136">
        <v>1</v>
      </c>
      <c r="DF712" s="136">
        <v>1</v>
      </c>
      <c r="DG712" s="215" t="s">
        <v>269</v>
      </c>
      <c r="DH712" s="136">
        <v>1</v>
      </c>
      <c r="DI712" s="136">
        <v>1</v>
      </c>
      <c r="DJ712" s="215" t="s">
        <v>269</v>
      </c>
      <c r="EE712" s="136" t="b">
        <v>1</v>
      </c>
      <c r="EF712" s="136" t="b">
        <v>1</v>
      </c>
      <c r="EG712" s="136" t="b">
        <v>1</v>
      </c>
      <c r="EH712" s="136" t="b">
        <v>1</v>
      </c>
      <c r="EL712" s="215" t="s">
        <v>269</v>
      </c>
    </row>
    <row r="713" spans="1:142" ht="60" customHeight="1" x14ac:dyDescent="0.55000000000000004">
      <c r="A713" s="83" t="s">
        <v>130</v>
      </c>
      <c r="B713" s="83" t="s">
        <v>98</v>
      </c>
      <c r="C713">
        <v>347556</v>
      </c>
      <c r="D713" t="s">
        <v>1347</v>
      </c>
      <c r="E713" t="s">
        <v>1347</v>
      </c>
      <c r="F713" s="83" t="s">
        <v>108</v>
      </c>
      <c r="G713" s="213">
        <v>40673</v>
      </c>
      <c r="H713" s="83" t="s">
        <v>102</v>
      </c>
      <c r="I713" s="213">
        <v>43270</v>
      </c>
      <c r="J713" s="83" t="s">
        <v>228</v>
      </c>
      <c r="K713" s="214">
        <v>643592749978</v>
      </c>
      <c r="L713" s="83" t="s">
        <v>135</v>
      </c>
      <c r="M713" s="213">
        <v>43672</v>
      </c>
      <c r="N713">
        <v>955684</v>
      </c>
      <c r="O713" s="145" t="s">
        <v>567</v>
      </c>
      <c r="P713" s="145" t="s">
        <v>99</v>
      </c>
      <c r="Q713" s="145" t="s">
        <v>100</v>
      </c>
      <c r="R713" s="145" t="s">
        <v>567</v>
      </c>
      <c r="V713">
        <v>8968</v>
      </c>
      <c r="W713" s="83" t="s">
        <v>1870</v>
      </c>
      <c r="X713" s="83" t="s">
        <v>103</v>
      </c>
      <c r="Y713" t="s">
        <v>2675</v>
      </c>
      <c r="Z713" s="83" t="s">
        <v>102</v>
      </c>
      <c r="AA713" s="83" t="s">
        <v>102</v>
      </c>
      <c r="AB713" t="s">
        <v>3655</v>
      </c>
      <c r="AC713" s="83" t="s">
        <v>4036</v>
      </c>
      <c r="AD713" s="83" t="s">
        <v>111</v>
      </c>
      <c r="AE713" s="83" t="s">
        <v>105</v>
      </c>
      <c r="AF713" t="s">
        <v>2675</v>
      </c>
      <c r="AG713" s="83" t="s">
        <v>102</v>
      </c>
      <c r="AH713" s="83" t="s">
        <v>102</v>
      </c>
      <c r="AI713" t="s">
        <v>3655</v>
      </c>
      <c r="AJ713" s="83" t="s">
        <v>4036</v>
      </c>
      <c r="AK713" s="83" t="s">
        <v>111</v>
      </c>
      <c r="AL713" s="83" t="s">
        <v>105</v>
      </c>
      <c r="AM713" s="87" t="s">
        <v>106</v>
      </c>
      <c r="AN713" t="s">
        <v>2675</v>
      </c>
      <c r="AO713" t="s">
        <v>3655</v>
      </c>
      <c r="AP713" s="83" t="s">
        <v>4036</v>
      </c>
      <c r="AQ713" s="83" t="s">
        <v>144</v>
      </c>
      <c r="AR713" s="87" t="s">
        <v>106</v>
      </c>
      <c r="AT713" s="83" t="s">
        <v>107</v>
      </c>
      <c r="AU713" s="83" t="s">
        <v>107</v>
      </c>
      <c r="AV713" s="83" t="s">
        <v>107</v>
      </c>
      <c r="AX713" s="110" t="s">
        <v>107</v>
      </c>
      <c r="AY713" s="111"/>
      <c r="AZ713" s="112">
        <f t="shared" ca="1" si="48"/>
        <v>4139</v>
      </c>
      <c r="BA713" s="136">
        <f t="shared" ca="1" si="49"/>
        <v>70</v>
      </c>
      <c r="BB713" s="114" t="s">
        <v>136</v>
      </c>
      <c r="BC713" s="114" t="s">
        <v>108</v>
      </c>
      <c r="BD713" s="114"/>
      <c r="BE713" s="115" t="s">
        <v>102</v>
      </c>
      <c r="BF713" s="115" t="s">
        <v>102</v>
      </c>
      <c r="BG713" s="115" t="s">
        <v>102</v>
      </c>
      <c r="BH713" s="115" t="s">
        <v>102</v>
      </c>
      <c r="BI713" s="116"/>
      <c r="BJ713" s="117" t="s">
        <v>109</v>
      </c>
      <c r="BK713" s="117" t="s">
        <v>109</v>
      </c>
      <c r="BL713" s="83">
        <f t="shared" ca="1" si="50"/>
        <v>59</v>
      </c>
      <c r="BM713" s="83" t="s">
        <v>270</v>
      </c>
      <c r="BN713" s="83">
        <v>0</v>
      </c>
      <c r="BO713" s="83" t="s">
        <v>108</v>
      </c>
      <c r="BP713" s="83">
        <v>-1227720</v>
      </c>
      <c r="BQ713" s="83" t="s">
        <v>381</v>
      </c>
      <c r="BR713" s="83" t="s">
        <v>157</v>
      </c>
      <c r="BS713" s="83" t="s">
        <v>502</v>
      </c>
      <c r="BT713" s="83">
        <v>-1227720</v>
      </c>
      <c r="BU713" s="83" t="s">
        <v>381</v>
      </c>
      <c r="BV713" s="83" t="s">
        <v>157</v>
      </c>
      <c r="BW713" s="83" t="s">
        <v>502</v>
      </c>
      <c r="BY713" s="136">
        <v>0</v>
      </c>
      <c r="BZ713" s="136">
        <v>0</v>
      </c>
      <c r="CA713" s="136">
        <v>0</v>
      </c>
      <c r="CB713" s="136">
        <v>0</v>
      </c>
      <c r="CD713" s="136">
        <v>0</v>
      </c>
      <c r="CE713" s="136">
        <v>0</v>
      </c>
      <c r="CF713" s="136">
        <v>0</v>
      </c>
      <c r="CG713" s="136">
        <v>0</v>
      </c>
      <c r="CH713" s="136">
        <v>0</v>
      </c>
      <c r="CI713" s="136">
        <v>0</v>
      </c>
      <c r="CJ713" s="136">
        <v>0</v>
      </c>
      <c r="CK713" s="138">
        <v>0</v>
      </c>
      <c r="CL713" s="138">
        <v>0</v>
      </c>
      <c r="CM713" s="136">
        <v>0</v>
      </c>
      <c r="CN713" s="136">
        <v>0</v>
      </c>
      <c r="CO713" s="85">
        <v>43652</v>
      </c>
      <c r="CP713" s="83" t="s">
        <v>4759</v>
      </c>
      <c r="CQ713" s="83" t="s">
        <v>102</v>
      </c>
      <c r="CR713" s="83" t="s">
        <v>482</v>
      </c>
      <c r="CS713" s="83">
        <v>708</v>
      </c>
      <c r="CT713" s="83" t="s">
        <v>483</v>
      </c>
      <c r="CU713" s="83">
        <v>1</v>
      </c>
      <c r="CV713" s="83">
        <v>0</v>
      </c>
      <c r="CW713" s="83">
        <v>0</v>
      </c>
      <c r="CX713" s="83" t="s">
        <v>109</v>
      </c>
      <c r="CY713" s="83" t="s">
        <v>583</v>
      </c>
      <c r="CZ713" s="83">
        <v>0</v>
      </c>
      <c r="DA713" s="83">
        <v>0</v>
      </c>
      <c r="DB713" s="83">
        <f t="shared" si="47"/>
        <v>0</v>
      </c>
      <c r="DC713" s="83" t="s">
        <v>497</v>
      </c>
      <c r="DE713" s="136">
        <v>1</v>
      </c>
      <c r="DF713" s="136">
        <v>1</v>
      </c>
      <c r="DG713" s="215" t="s">
        <v>269</v>
      </c>
      <c r="DH713" s="136">
        <v>1</v>
      </c>
      <c r="DI713" s="136">
        <v>1</v>
      </c>
      <c r="DJ713" s="215" t="s">
        <v>269</v>
      </c>
      <c r="EE713" s="136" t="b">
        <v>1</v>
      </c>
      <c r="EF713" s="136" t="b">
        <v>1</v>
      </c>
      <c r="EG713" s="136" t="b">
        <v>1</v>
      </c>
      <c r="EH713" s="136" t="b">
        <v>1</v>
      </c>
      <c r="EL713" s="215" t="s">
        <v>269</v>
      </c>
    </row>
    <row r="714" spans="1:142" ht="60" customHeight="1" x14ac:dyDescent="0.55000000000000004">
      <c r="A714" s="83" t="s">
        <v>130</v>
      </c>
      <c r="B714" s="83" t="s">
        <v>98</v>
      </c>
      <c r="C714">
        <v>922532</v>
      </c>
      <c r="D714" t="s">
        <v>1348</v>
      </c>
      <c r="E714" t="s">
        <v>1348</v>
      </c>
      <c r="F714" s="83" t="s">
        <v>108</v>
      </c>
      <c r="G714" s="213">
        <v>38328</v>
      </c>
      <c r="H714" s="83" t="s">
        <v>102</v>
      </c>
      <c r="I714" s="213">
        <v>43148</v>
      </c>
      <c r="J714" s="83" t="s">
        <v>228</v>
      </c>
      <c r="K714" s="214">
        <v>639979375293</v>
      </c>
      <c r="L714" s="83" t="s">
        <v>97</v>
      </c>
      <c r="M714" s="213">
        <v>43638</v>
      </c>
      <c r="N714">
        <v>520181</v>
      </c>
      <c r="O714" s="145" t="s">
        <v>567</v>
      </c>
      <c r="P714" s="145" t="s">
        <v>99</v>
      </c>
      <c r="Q714" s="145" t="s">
        <v>100</v>
      </c>
      <c r="R714" s="145" t="s">
        <v>567</v>
      </c>
      <c r="V714">
        <v>6984</v>
      </c>
      <c r="W714" s="83" t="s">
        <v>101</v>
      </c>
      <c r="X714" s="83" t="s">
        <v>103</v>
      </c>
      <c r="Y714" t="s">
        <v>2676</v>
      </c>
      <c r="Z714" s="83" t="s">
        <v>102</v>
      </c>
      <c r="AA714" s="83" t="s">
        <v>102</v>
      </c>
      <c r="AB714" t="s">
        <v>3656</v>
      </c>
      <c r="AC714" s="83" t="s">
        <v>4037</v>
      </c>
      <c r="AD714" s="83" t="s">
        <v>144</v>
      </c>
      <c r="AE714" s="83" t="s">
        <v>105</v>
      </c>
      <c r="AF714" t="s">
        <v>2676</v>
      </c>
      <c r="AG714" s="83" t="s">
        <v>102</v>
      </c>
      <c r="AH714" s="83" t="s">
        <v>102</v>
      </c>
      <c r="AI714" t="s">
        <v>3656</v>
      </c>
      <c r="AJ714" s="83" t="s">
        <v>4037</v>
      </c>
      <c r="AK714" s="83" t="s">
        <v>144</v>
      </c>
      <c r="AL714" s="83" t="s">
        <v>105</v>
      </c>
      <c r="AM714" s="87" t="s">
        <v>106</v>
      </c>
      <c r="AN714" t="s">
        <v>2676</v>
      </c>
      <c r="AO714" t="s">
        <v>3656</v>
      </c>
      <c r="AP714" s="83" t="s">
        <v>4037</v>
      </c>
      <c r="AQ714" s="83" t="s">
        <v>111</v>
      </c>
      <c r="AR714" s="87" t="s">
        <v>106</v>
      </c>
      <c r="AT714" s="83" t="s">
        <v>107</v>
      </c>
      <c r="AU714" s="83" t="s">
        <v>107</v>
      </c>
      <c r="AV714" s="83" t="s">
        <v>107</v>
      </c>
      <c r="AX714" s="110" t="s">
        <v>107</v>
      </c>
      <c r="AY714" s="111"/>
      <c r="AZ714" s="112">
        <f t="shared" ca="1" si="48"/>
        <v>8193</v>
      </c>
      <c r="BA714" s="136">
        <f t="shared" ca="1" si="49"/>
        <v>45</v>
      </c>
      <c r="BB714" s="114" t="s">
        <v>134</v>
      </c>
      <c r="BC714" s="114" t="s">
        <v>108</v>
      </c>
      <c r="BD714" s="114"/>
      <c r="BE714" s="115" t="s">
        <v>102</v>
      </c>
      <c r="BF714" s="115" t="s">
        <v>102</v>
      </c>
      <c r="BG714" s="115" t="s">
        <v>102</v>
      </c>
      <c r="BH714" s="115" t="s">
        <v>102</v>
      </c>
      <c r="BI714" s="116"/>
      <c r="BJ714" s="117" t="s">
        <v>109</v>
      </c>
      <c r="BK714" s="117" t="s">
        <v>109</v>
      </c>
      <c r="BL714" s="83">
        <f t="shared" ca="1" si="50"/>
        <v>48</v>
      </c>
      <c r="BM714" s="83" t="s">
        <v>108</v>
      </c>
      <c r="BN714" s="83">
        <v>0</v>
      </c>
      <c r="BO714" s="83" t="s">
        <v>108</v>
      </c>
      <c r="BP714" s="83">
        <v>-1229455</v>
      </c>
      <c r="BQ714" s="83" t="s">
        <v>312</v>
      </c>
      <c r="BR714" s="83" t="s">
        <v>153</v>
      </c>
      <c r="BS714" s="83" t="s">
        <v>499</v>
      </c>
      <c r="BT714" s="83">
        <v>-1229455</v>
      </c>
      <c r="BU714" s="83" t="s">
        <v>312</v>
      </c>
      <c r="BV714" s="83" t="s">
        <v>153</v>
      </c>
      <c r="BW714" s="83" t="s">
        <v>499</v>
      </c>
      <c r="BY714" s="136">
        <v>0</v>
      </c>
      <c r="BZ714" s="136">
        <v>0</v>
      </c>
      <c r="CA714" s="136">
        <v>0</v>
      </c>
      <c r="CB714" s="136">
        <v>0</v>
      </c>
      <c r="CD714" s="136">
        <v>0</v>
      </c>
      <c r="CE714" s="136">
        <v>0</v>
      </c>
      <c r="CF714" s="136">
        <v>0</v>
      </c>
      <c r="CG714" s="136">
        <v>0</v>
      </c>
      <c r="CH714" s="136">
        <v>0</v>
      </c>
      <c r="CI714" s="136">
        <v>0</v>
      </c>
      <c r="CJ714" s="136">
        <v>0</v>
      </c>
      <c r="CK714" s="138">
        <v>0</v>
      </c>
      <c r="CL714" s="138">
        <v>0</v>
      </c>
      <c r="CM714" s="136">
        <v>0</v>
      </c>
      <c r="CN714" s="136">
        <v>0</v>
      </c>
      <c r="CO714" s="85">
        <v>43653</v>
      </c>
      <c r="CP714" s="83" t="s">
        <v>4760</v>
      </c>
      <c r="CQ714" s="83" t="s">
        <v>102</v>
      </c>
      <c r="CR714" s="83" t="s">
        <v>482</v>
      </c>
      <c r="CS714" s="83">
        <v>709</v>
      </c>
      <c r="CT714" s="83" t="s">
        <v>483</v>
      </c>
      <c r="CU714" s="83">
        <v>1</v>
      </c>
      <c r="CV714" s="83">
        <v>0</v>
      </c>
      <c r="CW714" s="83">
        <v>0</v>
      </c>
      <c r="CX714" s="83" t="s">
        <v>109</v>
      </c>
      <c r="CY714" s="83" t="s">
        <v>583</v>
      </c>
      <c r="CZ714" s="83">
        <v>0</v>
      </c>
      <c r="DA714" s="83">
        <v>0</v>
      </c>
      <c r="DB714" s="83">
        <f t="shared" si="47"/>
        <v>0</v>
      </c>
      <c r="DC714" s="83" t="s">
        <v>497</v>
      </c>
      <c r="DE714" s="136">
        <v>1</v>
      </c>
      <c r="DF714" s="136">
        <v>1</v>
      </c>
      <c r="DG714" s="215" t="s">
        <v>269</v>
      </c>
      <c r="DH714" s="136">
        <v>1</v>
      </c>
      <c r="DI714" s="136">
        <v>1</v>
      </c>
      <c r="DJ714" s="215" t="s">
        <v>269</v>
      </c>
      <c r="EE714" s="136" t="b">
        <v>1</v>
      </c>
      <c r="EF714" s="136" t="b">
        <v>1</v>
      </c>
      <c r="EG714" s="136" t="b">
        <v>1</v>
      </c>
      <c r="EH714" s="136" t="b">
        <v>1</v>
      </c>
      <c r="EL714" s="215" t="s">
        <v>269</v>
      </c>
    </row>
    <row r="715" spans="1:142" ht="60" customHeight="1" x14ac:dyDescent="0.55000000000000004">
      <c r="A715" s="83" t="s">
        <v>130</v>
      </c>
      <c r="B715" s="83" t="s">
        <v>98</v>
      </c>
      <c r="C715">
        <v>325438</v>
      </c>
      <c r="D715" t="s">
        <v>1349</v>
      </c>
      <c r="E715" t="s">
        <v>1349</v>
      </c>
      <c r="F715" s="83" t="s">
        <v>108</v>
      </c>
      <c r="G715" s="213">
        <v>32205</v>
      </c>
      <c r="H715" s="83" t="s">
        <v>102</v>
      </c>
      <c r="I715" s="213">
        <v>43381</v>
      </c>
      <c r="J715" s="83" t="s">
        <v>228</v>
      </c>
      <c r="K715" s="214">
        <v>124217345545</v>
      </c>
      <c r="L715" s="83" t="s">
        <v>126</v>
      </c>
      <c r="M715" s="213">
        <v>43555</v>
      </c>
      <c r="N715">
        <v>442791</v>
      </c>
      <c r="O715" s="145" t="s">
        <v>567</v>
      </c>
      <c r="P715" s="145" t="s">
        <v>99</v>
      </c>
      <c r="Q715" s="145" t="s">
        <v>100</v>
      </c>
      <c r="R715" s="145" t="s">
        <v>567</v>
      </c>
      <c r="V715">
        <v>8805</v>
      </c>
      <c r="W715" s="83" t="s">
        <v>101</v>
      </c>
      <c r="X715" s="83" t="s">
        <v>103</v>
      </c>
      <c r="Y715" t="s">
        <v>2677</v>
      </c>
      <c r="Z715" s="83" t="s">
        <v>102</v>
      </c>
      <c r="AA715" s="83" t="s">
        <v>102</v>
      </c>
      <c r="AB715" t="s">
        <v>3657</v>
      </c>
      <c r="AC715" s="83" t="s">
        <v>4038</v>
      </c>
      <c r="AD715" s="83" t="s">
        <v>144</v>
      </c>
      <c r="AE715" s="83" t="s">
        <v>105</v>
      </c>
      <c r="AF715" t="s">
        <v>2677</v>
      </c>
      <c r="AG715" s="83" t="s">
        <v>102</v>
      </c>
      <c r="AH715" s="83" t="s">
        <v>102</v>
      </c>
      <c r="AI715" t="s">
        <v>3657</v>
      </c>
      <c r="AJ715" s="83" t="s">
        <v>4038</v>
      </c>
      <c r="AK715" s="83" t="s">
        <v>144</v>
      </c>
      <c r="AL715" s="83" t="s">
        <v>105</v>
      </c>
      <c r="AM715" s="87" t="s">
        <v>106</v>
      </c>
      <c r="AN715" t="s">
        <v>2677</v>
      </c>
      <c r="AO715" t="s">
        <v>3657</v>
      </c>
      <c r="AP715" s="83" t="s">
        <v>4038</v>
      </c>
      <c r="AQ715" s="83" t="s">
        <v>144</v>
      </c>
      <c r="AR715" s="87" t="s">
        <v>106</v>
      </c>
      <c r="AT715" s="83" t="s">
        <v>107</v>
      </c>
      <c r="AU715" s="83" t="s">
        <v>107</v>
      </c>
      <c r="AV715" s="83" t="s">
        <v>107</v>
      </c>
      <c r="AX715" s="110" t="s">
        <v>107</v>
      </c>
      <c r="AY715" s="111"/>
      <c r="AZ715" s="112">
        <f t="shared" ca="1" si="48"/>
        <v>3426</v>
      </c>
      <c r="BA715" s="136">
        <f t="shared" ca="1" si="49"/>
        <v>50</v>
      </c>
      <c r="BB715" s="114" t="s">
        <v>134</v>
      </c>
      <c r="BC715" s="114" t="s">
        <v>108</v>
      </c>
      <c r="BD715" s="114"/>
      <c r="BE715" s="115" t="s">
        <v>102</v>
      </c>
      <c r="BF715" s="115" t="s">
        <v>102</v>
      </c>
      <c r="BG715" s="115" t="s">
        <v>102</v>
      </c>
      <c r="BH715" s="115" t="s">
        <v>102</v>
      </c>
      <c r="BI715" s="116"/>
      <c r="BJ715" s="117" t="s">
        <v>109</v>
      </c>
      <c r="BK715" s="117" t="s">
        <v>109</v>
      </c>
      <c r="BL715" s="83">
        <f t="shared" ca="1" si="50"/>
        <v>82</v>
      </c>
      <c r="BM715" s="83" t="s">
        <v>108</v>
      </c>
      <c r="BN715" s="83">
        <v>0</v>
      </c>
      <c r="BO715" s="83" t="s">
        <v>108</v>
      </c>
      <c r="BP715" s="83">
        <v>-1231190</v>
      </c>
      <c r="BQ715" s="83" t="s">
        <v>198</v>
      </c>
      <c r="BR715" s="83" t="s">
        <v>164</v>
      </c>
      <c r="BS715" s="83" t="s">
        <v>499</v>
      </c>
      <c r="BT715" s="83">
        <v>-1231190</v>
      </c>
      <c r="BU715" s="83" t="s">
        <v>198</v>
      </c>
      <c r="BV715" s="83" t="s">
        <v>164</v>
      </c>
      <c r="BW715" s="83" t="s">
        <v>499</v>
      </c>
      <c r="BY715" s="136">
        <v>0</v>
      </c>
      <c r="BZ715" s="136">
        <v>0</v>
      </c>
      <c r="CA715" s="136">
        <v>0</v>
      </c>
      <c r="CB715" s="136">
        <v>0</v>
      </c>
      <c r="CD715" s="136">
        <v>0</v>
      </c>
      <c r="CE715" s="136">
        <v>0</v>
      </c>
      <c r="CF715" s="136">
        <v>0</v>
      </c>
      <c r="CG715" s="136">
        <v>0</v>
      </c>
      <c r="CH715" s="136">
        <v>0</v>
      </c>
      <c r="CI715" s="136">
        <v>0</v>
      </c>
      <c r="CJ715" s="136">
        <v>0</v>
      </c>
      <c r="CK715" s="138">
        <v>0</v>
      </c>
      <c r="CL715" s="138">
        <v>0</v>
      </c>
      <c r="CM715" s="136">
        <v>0</v>
      </c>
      <c r="CN715" s="136">
        <v>0</v>
      </c>
      <c r="CO715" s="85">
        <v>43654</v>
      </c>
      <c r="CP715" s="83" t="s">
        <v>4761</v>
      </c>
      <c r="CQ715" s="83" t="s">
        <v>102</v>
      </c>
      <c r="CR715" s="83" t="s">
        <v>482</v>
      </c>
      <c r="CS715" s="83">
        <v>710</v>
      </c>
      <c r="CT715" s="83" t="s">
        <v>483</v>
      </c>
      <c r="CU715" s="83">
        <v>1</v>
      </c>
      <c r="CV715" s="83">
        <v>0</v>
      </c>
      <c r="CW715" s="83">
        <v>0</v>
      </c>
      <c r="CX715" s="83" t="s">
        <v>109</v>
      </c>
      <c r="CY715" s="83" t="s">
        <v>583</v>
      </c>
      <c r="CZ715" s="83">
        <v>0</v>
      </c>
      <c r="DA715" s="83">
        <v>0</v>
      </c>
      <c r="DB715" s="83">
        <f t="shared" si="47"/>
        <v>0</v>
      </c>
      <c r="DC715" s="83" t="s">
        <v>497</v>
      </c>
      <c r="DE715" s="136">
        <v>1</v>
      </c>
      <c r="DF715" s="136">
        <v>1</v>
      </c>
      <c r="DG715" s="215" t="s">
        <v>269</v>
      </c>
      <c r="DH715" s="136">
        <v>1</v>
      </c>
      <c r="DI715" s="136">
        <v>1</v>
      </c>
      <c r="DJ715" s="215" t="s">
        <v>269</v>
      </c>
      <c r="EE715" s="136" t="b">
        <v>1</v>
      </c>
      <c r="EF715" s="136" t="b">
        <v>1</v>
      </c>
      <c r="EG715" s="136" t="b">
        <v>1</v>
      </c>
      <c r="EH715" s="136" t="b">
        <v>1</v>
      </c>
      <c r="EL715" s="215" t="s">
        <v>269</v>
      </c>
    </row>
    <row r="716" spans="1:142" ht="60" customHeight="1" x14ac:dyDescent="0.55000000000000004">
      <c r="A716" s="83" t="s">
        <v>130</v>
      </c>
      <c r="B716" s="83" t="s">
        <v>98</v>
      </c>
      <c r="C716">
        <v>504065</v>
      </c>
      <c r="D716" t="s">
        <v>1350</v>
      </c>
      <c r="E716" t="s">
        <v>1350</v>
      </c>
      <c r="F716" s="83" t="s">
        <v>108</v>
      </c>
      <c r="G716" s="213">
        <v>38697</v>
      </c>
      <c r="H716" s="83" t="s">
        <v>102</v>
      </c>
      <c r="I716" s="213">
        <v>43366</v>
      </c>
      <c r="J716" s="83" t="s">
        <v>228</v>
      </c>
      <c r="K716" s="214">
        <v>243604659801</v>
      </c>
      <c r="L716" s="83" t="s">
        <v>135</v>
      </c>
      <c r="M716" s="213">
        <v>43759</v>
      </c>
      <c r="N716">
        <v>979959</v>
      </c>
      <c r="O716" s="145" t="s">
        <v>567</v>
      </c>
      <c r="P716" s="145" t="s">
        <v>99</v>
      </c>
      <c r="Q716" s="145" t="s">
        <v>100</v>
      </c>
      <c r="R716" s="145" t="s">
        <v>567</v>
      </c>
      <c r="V716">
        <v>6982</v>
      </c>
      <c r="W716" s="83" t="s">
        <v>1871</v>
      </c>
      <c r="X716" s="83" t="s">
        <v>103</v>
      </c>
      <c r="Y716" t="s">
        <v>2678</v>
      </c>
      <c r="Z716" s="83" t="s">
        <v>102</v>
      </c>
      <c r="AA716" s="83" t="s">
        <v>102</v>
      </c>
      <c r="AB716" t="s">
        <v>3658</v>
      </c>
      <c r="AC716" s="83" t="s">
        <v>4039</v>
      </c>
      <c r="AD716" s="83" t="s">
        <v>111</v>
      </c>
      <c r="AE716" s="83" t="s">
        <v>105</v>
      </c>
      <c r="AF716" t="s">
        <v>2678</v>
      </c>
      <c r="AG716" s="83" t="s">
        <v>102</v>
      </c>
      <c r="AH716" s="83" t="s">
        <v>102</v>
      </c>
      <c r="AI716" t="s">
        <v>3658</v>
      </c>
      <c r="AJ716" s="83" t="s">
        <v>4039</v>
      </c>
      <c r="AK716" s="83" t="s">
        <v>111</v>
      </c>
      <c r="AL716" s="83" t="s">
        <v>105</v>
      </c>
      <c r="AM716" s="87" t="s">
        <v>106</v>
      </c>
      <c r="AN716" t="s">
        <v>2678</v>
      </c>
      <c r="AO716" t="s">
        <v>3658</v>
      </c>
      <c r="AP716" s="83" t="s">
        <v>4039</v>
      </c>
      <c r="AQ716" s="83" t="s">
        <v>144</v>
      </c>
      <c r="AR716" s="87" t="s">
        <v>106</v>
      </c>
      <c r="AT716" s="83" t="s">
        <v>107</v>
      </c>
      <c r="AU716" s="83" t="s">
        <v>107</v>
      </c>
      <c r="AV716" s="83" t="s">
        <v>107</v>
      </c>
      <c r="AX716" s="110" t="s">
        <v>107</v>
      </c>
      <c r="AY716" s="111"/>
      <c r="AZ716" s="112">
        <f t="shared" ca="1" si="48"/>
        <v>3767</v>
      </c>
      <c r="BA716" s="136">
        <f t="shared" ca="1" si="49"/>
        <v>32</v>
      </c>
      <c r="BB716" s="114" t="s">
        <v>136</v>
      </c>
      <c r="BC716" s="114" t="s">
        <v>108</v>
      </c>
      <c r="BD716" s="114"/>
      <c r="BE716" s="115" t="s">
        <v>102</v>
      </c>
      <c r="BF716" s="115" t="s">
        <v>102</v>
      </c>
      <c r="BG716" s="115" t="s">
        <v>102</v>
      </c>
      <c r="BH716" s="115" t="s">
        <v>102</v>
      </c>
      <c r="BI716" s="116"/>
      <c r="BJ716" s="117" t="s">
        <v>109</v>
      </c>
      <c r="BK716" s="117" t="s">
        <v>109</v>
      </c>
      <c r="BL716" s="83">
        <f t="shared" ca="1" si="50"/>
        <v>65</v>
      </c>
      <c r="BM716" s="83" t="s">
        <v>270</v>
      </c>
      <c r="BN716" s="83">
        <v>0</v>
      </c>
      <c r="BO716" s="83" t="s">
        <v>108</v>
      </c>
      <c r="BP716" s="83">
        <v>-1232925</v>
      </c>
      <c r="BQ716" s="83" t="s">
        <v>381</v>
      </c>
      <c r="BR716" s="83" t="s">
        <v>157</v>
      </c>
      <c r="BS716" s="83" t="s">
        <v>502</v>
      </c>
      <c r="BT716" s="83">
        <v>-1232925</v>
      </c>
      <c r="BU716" s="83" t="s">
        <v>381</v>
      </c>
      <c r="BV716" s="83" t="s">
        <v>157</v>
      </c>
      <c r="BW716" s="83" t="s">
        <v>502</v>
      </c>
      <c r="BY716" s="136">
        <v>0</v>
      </c>
      <c r="BZ716" s="136">
        <v>0</v>
      </c>
      <c r="CA716" s="136">
        <v>0</v>
      </c>
      <c r="CB716" s="136">
        <v>0</v>
      </c>
      <c r="CD716" s="136">
        <v>0</v>
      </c>
      <c r="CE716" s="136">
        <v>0</v>
      </c>
      <c r="CF716" s="136">
        <v>0</v>
      </c>
      <c r="CG716" s="136">
        <v>0</v>
      </c>
      <c r="CH716" s="136">
        <v>0</v>
      </c>
      <c r="CI716" s="136">
        <v>0</v>
      </c>
      <c r="CJ716" s="136">
        <v>0</v>
      </c>
      <c r="CK716" s="138">
        <v>0</v>
      </c>
      <c r="CL716" s="138">
        <v>0</v>
      </c>
      <c r="CM716" s="136">
        <v>0</v>
      </c>
      <c r="CN716" s="136">
        <v>0</v>
      </c>
      <c r="CO716" s="85">
        <v>43655</v>
      </c>
      <c r="CP716" s="83" t="s">
        <v>4762</v>
      </c>
      <c r="CQ716" s="83" t="s">
        <v>102</v>
      </c>
      <c r="CR716" s="83" t="s">
        <v>482</v>
      </c>
      <c r="CS716" s="83">
        <v>711</v>
      </c>
      <c r="CT716" s="83" t="s">
        <v>483</v>
      </c>
      <c r="CU716" s="83">
        <v>1</v>
      </c>
      <c r="CV716" s="83">
        <v>0</v>
      </c>
      <c r="CW716" s="83">
        <v>0</v>
      </c>
      <c r="CX716" s="83" t="s">
        <v>109</v>
      </c>
      <c r="CY716" s="83" t="s">
        <v>583</v>
      </c>
      <c r="CZ716" s="83">
        <v>0</v>
      </c>
      <c r="DA716" s="83">
        <v>0</v>
      </c>
      <c r="DB716" s="83">
        <f t="shared" si="47"/>
        <v>0</v>
      </c>
      <c r="DC716" s="83" t="s">
        <v>497</v>
      </c>
      <c r="DE716" s="136">
        <v>1</v>
      </c>
      <c r="DF716" s="136">
        <v>1</v>
      </c>
      <c r="DG716" s="215" t="s">
        <v>269</v>
      </c>
      <c r="DH716" s="136">
        <v>1</v>
      </c>
      <c r="DI716" s="136">
        <v>1</v>
      </c>
      <c r="DJ716" s="215" t="s">
        <v>269</v>
      </c>
      <c r="EE716" s="136" t="b">
        <v>1</v>
      </c>
      <c r="EF716" s="136" t="b">
        <v>1</v>
      </c>
      <c r="EG716" s="136" t="b">
        <v>1</v>
      </c>
      <c r="EH716" s="136" t="b">
        <v>1</v>
      </c>
      <c r="EL716" s="215" t="s">
        <v>269</v>
      </c>
    </row>
    <row r="717" spans="1:142" ht="60" customHeight="1" x14ac:dyDescent="0.55000000000000004">
      <c r="A717" s="83" t="s">
        <v>130</v>
      </c>
      <c r="B717" s="83" t="s">
        <v>98</v>
      </c>
      <c r="C717">
        <v>201959</v>
      </c>
      <c r="D717" t="s">
        <v>1351</v>
      </c>
      <c r="E717" t="s">
        <v>1351</v>
      </c>
      <c r="F717" s="83" t="s">
        <v>108</v>
      </c>
      <c r="G717" s="213">
        <v>36491</v>
      </c>
      <c r="H717" s="83" t="s">
        <v>102</v>
      </c>
      <c r="I717" s="213">
        <v>43321</v>
      </c>
      <c r="J717" s="83" t="s">
        <v>228</v>
      </c>
      <c r="K717" s="214">
        <v>541126150175</v>
      </c>
      <c r="L717" s="83" t="s">
        <v>97</v>
      </c>
      <c r="M717" s="213">
        <v>43542</v>
      </c>
      <c r="N717">
        <v>837142</v>
      </c>
      <c r="O717" s="145" t="s">
        <v>567</v>
      </c>
      <c r="P717" s="145" t="s">
        <v>99</v>
      </c>
      <c r="Q717" s="145" t="s">
        <v>100</v>
      </c>
      <c r="R717" s="145" t="s">
        <v>567</v>
      </c>
      <c r="V717">
        <v>8391</v>
      </c>
      <c r="W717" s="83" t="s">
        <v>101</v>
      </c>
      <c r="X717" s="83" t="s">
        <v>103</v>
      </c>
      <c r="Y717" t="s">
        <v>2679</v>
      </c>
      <c r="Z717" s="83" t="s">
        <v>102</v>
      </c>
      <c r="AA717" s="83" t="s">
        <v>102</v>
      </c>
      <c r="AB717" t="s">
        <v>3628</v>
      </c>
      <c r="AC717" s="83" t="s">
        <v>4040</v>
      </c>
      <c r="AD717" s="83" t="s">
        <v>144</v>
      </c>
      <c r="AE717" s="83" t="s">
        <v>105</v>
      </c>
      <c r="AF717" t="s">
        <v>2679</v>
      </c>
      <c r="AG717" s="83" t="s">
        <v>102</v>
      </c>
      <c r="AH717" s="83" t="s">
        <v>102</v>
      </c>
      <c r="AI717" t="s">
        <v>3628</v>
      </c>
      <c r="AJ717" s="83" t="s">
        <v>4040</v>
      </c>
      <c r="AK717" s="83" t="s">
        <v>144</v>
      </c>
      <c r="AL717" s="83" t="s">
        <v>105</v>
      </c>
      <c r="AM717" s="87" t="s">
        <v>106</v>
      </c>
      <c r="AN717" t="s">
        <v>2679</v>
      </c>
      <c r="AO717" t="s">
        <v>3628</v>
      </c>
      <c r="AP717" s="83" t="s">
        <v>4040</v>
      </c>
      <c r="AQ717" s="83" t="s">
        <v>111</v>
      </c>
      <c r="AR717" s="87" t="s">
        <v>106</v>
      </c>
      <c r="AT717" s="83" t="s">
        <v>107</v>
      </c>
      <c r="AU717" s="83" t="s">
        <v>107</v>
      </c>
      <c r="AV717" s="83" t="s">
        <v>107</v>
      </c>
      <c r="AX717" s="110" t="s">
        <v>107</v>
      </c>
      <c r="AY717" s="111"/>
      <c r="AZ717" s="112">
        <f t="shared" ca="1" si="48"/>
        <v>8262</v>
      </c>
      <c r="BA717" s="136">
        <f t="shared" ca="1" si="49"/>
        <v>85</v>
      </c>
      <c r="BB717" s="114" t="s">
        <v>134</v>
      </c>
      <c r="BC717" s="114" t="s">
        <v>108</v>
      </c>
      <c r="BD717" s="114"/>
      <c r="BE717" s="115" t="s">
        <v>102</v>
      </c>
      <c r="BF717" s="115" t="s">
        <v>102</v>
      </c>
      <c r="BG717" s="115" t="s">
        <v>102</v>
      </c>
      <c r="BH717" s="115" t="s">
        <v>102</v>
      </c>
      <c r="BI717" s="116"/>
      <c r="BJ717" s="117" t="s">
        <v>109</v>
      </c>
      <c r="BK717" s="117" t="s">
        <v>109</v>
      </c>
      <c r="BL717" s="83">
        <f t="shared" ca="1" si="50"/>
        <v>79</v>
      </c>
      <c r="BM717" s="83" t="s">
        <v>108</v>
      </c>
      <c r="BN717" s="83">
        <v>0</v>
      </c>
      <c r="BO717" s="83" t="s">
        <v>108</v>
      </c>
      <c r="BP717" s="83">
        <v>-1234660</v>
      </c>
      <c r="BQ717" s="83" t="s">
        <v>312</v>
      </c>
      <c r="BR717" s="83" t="s">
        <v>153</v>
      </c>
      <c r="BS717" s="83" t="s">
        <v>499</v>
      </c>
      <c r="BT717" s="83">
        <v>-1234660</v>
      </c>
      <c r="BU717" s="83" t="s">
        <v>312</v>
      </c>
      <c r="BV717" s="83" t="s">
        <v>153</v>
      </c>
      <c r="BW717" s="83" t="s">
        <v>499</v>
      </c>
      <c r="BY717" s="136">
        <v>0</v>
      </c>
      <c r="BZ717" s="136">
        <v>0</v>
      </c>
      <c r="CA717" s="136">
        <v>0</v>
      </c>
      <c r="CB717" s="136">
        <v>0</v>
      </c>
      <c r="CD717" s="136">
        <v>0</v>
      </c>
      <c r="CE717" s="136">
        <v>0</v>
      </c>
      <c r="CF717" s="136">
        <v>0</v>
      </c>
      <c r="CG717" s="136">
        <v>0</v>
      </c>
      <c r="CH717" s="136">
        <v>0</v>
      </c>
      <c r="CI717" s="136">
        <v>0</v>
      </c>
      <c r="CJ717" s="136">
        <v>0</v>
      </c>
      <c r="CK717" s="138">
        <v>0</v>
      </c>
      <c r="CL717" s="138">
        <v>0</v>
      </c>
      <c r="CM717" s="136">
        <v>0</v>
      </c>
      <c r="CN717" s="136">
        <v>0</v>
      </c>
      <c r="CO717" s="85">
        <v>43656</v>
      </c>
      <c r="CP717" s="83" t="s">
        <v>4763</v>
      </c>
      <c r="CQ717" s="83" t="s">
        <v>102</v>
      </c>
      <c r="CR717" s="83" t="s">
        <v>482</v>
      </c>
      <c r="CS717" s="83">
        <v>712</v>
      </c>
      <c r="CT717" s="83" t="s">
        <v>483</v>
      </c>
      <c r="CU717" s="83">
        <v>1</v>
      </c>
      <c r="CV717" s="83">
        <v>0</v>
      </c>
      <c r="CW717" s="83">
        <v>0</v>
      </c>
      <c r="CX717" s="83" t="s">
        <v>109</v>
      </c>
      <c r="CY717" s="83" t="s">
        <v>583</v>
      </c>
      <c r="CZ717" s="83">
        <v>0</v>
      </c>
      <c r="DA717" s="83">
        <v>0</v>
      </c>
      <c r="DB717" s="83">
        <f t="shared" si="47"/>
        <v>0</v>
      </c>
      <c r="DC717" s="83" t="s">
        <v>497</v>
      </c>
      <c r="DE717" s="136">
        <v>1</v>
      </c>
      <c r="DF717" s="136">
        <v>1</v>
      </c>
      <c r="DG717" s="215" t="s">
        <v>269</v>
      </c>
      <c r="DH717" s="136">
        <v>1</v>
      </c>
      <c r="DI717" s="136">
        <v>1</v>
      </c>
      <c r="DJ717" s="215" t="s">
        <v>269</v>
      </c>
      <c r="EE717" s="136" t="b">
        <v>1</v>
      </c>
      <c r="EF717" s="136" t="b">
        <v>1</v>
      </c>
      <c r="EG717" s="136" t="b">
        <v>1</v>
      </c>
      <c r="EH717" s="136" t="b">
        <v>1</v>
      </c>
      <c r="EL717" s="215" t="s">
        <v>269</v>
      </c>
    </row>
    <row r="718" spans="1:142" ht="60" customHeight="1" x14ac:dyDescent="0.55000000000000004">
      <c r="A718" s="83" t="s">
        <v>130</v>
      </c>
      <c r="B718" s="83" t="s">
        <v>98</v>
      </c>
      <c r="C718">
        <v>938596</v>
      </c>
      <c r="D718" t="s">
        <v>1352</v>
      </c>
      <c r="E718" t="s">
        <v>1352</v>
      </c>
      <c r="F718" s="83" t="s">
        <v>108</v>
      </c>
      <c r="G718" s="213">
        <v>25644</v>
      </c>
      <c r="H718" s="83" t="s">
        <v>102</v>
      </c>
      <c r="I718" s="213">
        <v>43376</v>
      </c>
      <c r="J718" s="83" t="s">
        <v>228</v>
      </c>
      <c r="K718" s="214">
        <v>741019944215</v>
      </c>
      <c r="L718" s="83" t="s">
        <v>135</v>
      </c>
      <c r="M718" s="213">
        <v>43768</v>
      </c>
      <c r="N718">
        <v>744230</v>
      </c>
      <c r="O718" s="145" t="s">
        <v>567</v>
      </c>
      <c r="P718" s="145" t="s">
        <v>99</v>
      </c>
      <c r="Q718" s="145" t="s">
        <v>100</v>
      </c>
      <c r="R718" s="145" t="s">
        <v>567</v>
      </c>
      <c r="V718">
        <v>1984</v>
      </c>
      <c r="W718" s="83" t="s">
        <v>101</v>
      </c>
      <c r="X718" s="83" t="s">
        <v>103</v>
      </c>
      <c r="Y718" t="s">
        <v>2680</v>
      </c>
      <c r="Z718" s="83" t="s">
        <v>102</v>
      </c>
      <c r="AA718" s="83" t="s">
        <v>102</v>
      </c>
      <c r="AB718" t="s">
        <v>3659</v>
      </c>
      <c r="AC718" s="83" t="s">
        <v>4041</v>
      </c>
      <c r="AD718" s="83" t="s">
        <v>144</v>
      </c>
      <c r="AE718" s="83" t="s">
        <v>105</v>
      </c>
      <c r="AF718" t="s">
        <v>2680</v>
      </c>
      <c r="AG718" s="83" t="s">
        <v>102</v>
      </c>
      <c r="AH718" s="83" t="s">
        <v>102</v>
      </c>
      <c r="AI718" t="s">
        <v>3659</v>
      </c>
      <c r="AJ718" s="83" t="s">
        <v>4041</v>
      </c>
      <c r="AK718" s="83" t="s">
        <v>144</v>
      </c>
      <c r="AL718" s="83" t="s">
        <v>105</v>
      </c>
      <c r="AM718" s="87" t="s">
        <v>106</v>
      </c>
      <c r="AN718" t="s">
        <v>2680</v>
      </c>
      <c r="AO718" t="s">
        <v>3659</v>
      </c>
      <c r="AP718" s="83" t="s">
        <v>4041</v>
      </c>
      <c r="AQ718" s="83" t="s">
        <v>144</v>
      </c>
      <c r="AR718" s="87" t="s">
        <v>106</v>
      </c>
      <c r="AT718" s="83" t="s">
        <v>107</v>
      </c>
      <c r="AU718" s="83" t="s">
        <v>107</v>
      </c>
      <c r="AV718" s="83" t="s">
        <v>107</v>
      </c>
      <c r="AX718" s="110" t="s">
        <v>107</v>
      </c>
      <c r="AY718" s="111"/>
      <c r="AZ718" s="112">
        <f t="shared" ca="1" si="48"/>
        <v>7765</v>
      </c>
      <c r="BA718" s="136">
        <f t="shared" ca="1" si="49"/>
        <v>80</v>
      </c>
      <c r="BB718" s="114" t="s">
        <v>134</v>
      </c>
      <c r="BC718" s="114" t="s">
        <v>108</v>
      </c>
      <c r="BD718" s="114"/>
      <c r="BE718" s="115" t="s">
        <v>102</v>
      </c>
      <c r="BF718" s="115" t="s">
        <v>102</v>
      </c>
      <c r="BG718" s="115" t="s">
        <v>102</v>
      </c>
      <c r="BH718" s="115" t="s">
        <v>102</v>
      </c>
      <c r="BI718" s="116"/>
      <c r="BJ718" s="117" t="s">
        <v>109</v>
      </c>
      <c r="BK718" s="117" t="s">
        <v>109</v>
      </c>
      <c r="BL718" s="83">
        <f t="shared" ca="1" si="50"/>
        <v>65</v>
      </c>
      <c r="BM718" s="83" t="s">
        <v>108</v>
      </c>
      <c r="BN718" s="83">
        <v>0</v>
      </c>
      <c r="BO718" s="83" t="s">
        <v>108</v>
      </c>
      <c r="BP718" s="83">
        <v>-1236395</v>
      </c>
      <c r="BQ718" s="83" t="s">
        <v>198</v>
      </c>
      <c r="BR718" s="83" t="s">
        <v>164</v>
      </c>
      <c r="BS718" s="83" t="s">
        <v>499</v>
      </c>
      <c r="BT718" s="83">
        <v>-1236395</v>
      </c>
      <c r="BU718" s="83" t="s">
        <v>198</v>
      </c>
      <c r="BV718" s="83" t="s">
        <v>164</v>
      </c>
      <c r="BW718" s="83" t="s">
        <v>499</v>
      </c>
      <c r="BY718" s="136">
        <v>0</v>
      </c>
      <c r="BZ718" s="136">
        <v>0</v>
      </c>
      <c r="CA718" s="136">
        <v>0</v>
      </c>
      <c r="CB718" s="136">
        <v>0</v>
      </c>
      <c r="CD718" s="136">
        <v>0</v>
      </c>
      <c r="CE718" s="136">
        <v>0</v>
      </c>
      <c r="CF718" s="136">
        <v>0</v>
      </c>
      <c r="CG718" s="136">
        <v>0</v>
      </c>
      <c r="CH718" s="136">
        <v>0</v>
      </c>
      <c r="CI718" s="136">
        <v>0</v>
      </c>
      <c r="CJ718" s="136">
        <v>0</v>
      </c>
      <c r="CK718" s="138">
        <v>0</v>
      </c>
      <c r="CL718" s="138">
        <v>0</v>
      </c>
      <c r="CM718" s="136">
        <v>0</v>
      </c>
      <c r="CN718" s="136">
        <v>0</v>
      </c>
      <c r="CO718" s="85">
        <v>43657</v>
      </c>
      <c r="CP718" s="83" t="s">
        <v>4764</v>
      </c>
      <c r="CQ718" s="83" t="s">
        <v>102</v>
      </c>
      <c r="CR718" s="83" t="s">
        <v>482</v>
      </c>
      <c r="CS718" s="83">
        <v>713</v>
      </c>
      <c r="CT718" s="83" t="s">
        <v>483</v>
      </c>
      <c r="CU718" s="83">
        <v>1</v>
      </c>
      <c r="CV718" s="83">
        <v>0</v>
      </c>
      <c r="CW718" s="83">
        <v>0</v>
      </c>
      <c r="CX718" s="83" t="s">
        <v>109</v>
      </c>
      <c r="CY718" s="83" t="s">
        <v>583</v>
      </c>
      <c r="CZ718" s="83">
        <v>0</v>
      </c>
      <c r="DA718" s="83">
        <v>0</v>
      </c>
      <c r="DB718" s="83">
        <f t="shared" si="47"/>
        <v>0</v>
      </c>
      <c r="DC718" s="83" t="s">
        <v>497</v>
      </c>
      <c r="DE718" s="136">
        <v>1</v>
      </c>
      <c r="DF718" s="136">
        <v>1</v>
      </c>
      <c r="DG718" s="215" t="s">
        <v>269</v>
      </c>
      <c r="DH718" s="136">
        <v>1</v>
      </c>
      <c r="DI718" s="136">
        <v>1</v>
      </c>
      <c r="DJ718" s="215" t="s">
        <v>269</v>
      </c>
      <c r="EE718" s="136" t="b">
        <v>1</v>
      </c>
      <c r="EF718" s="136" t="b">
        <v>1</v>
      </c>
      <c r="EG718" s="136" t="b">
        <v>1</v>
      </c>
      <c r="EH718" s="136" t="b">
        <v>1</v>
      </c>
      <c r="EL718" s="215" t="s">
        <v>269</v>
      </c>
    </row>
    <row r="719" spans="1:142" ht="60" customHeight="1" x14ac:dyDescent="0.55000000000000004">
      <c r="A719" s="83" t="s">
        <v>130</v>
      </c>
      <c r="B719" s="83" t="s">
        <v>98</v>
      </c>
      <c r="C719">
        <v>855350</v>
      </c>
      <c r="D719" t="s">
        <v>1353</v>
      </c>
      <c r="E719" t="s">
        <v>1353</v>
      </c>
      <c r="F719" s="83" t="s">
        <v>108</v>
      </c>
      <c r="G719" s="213">
        <v>32144</v>
      </c>
      <c r="H719" s="83" t="s">
        <v>102</v>
      </c>
      <c r="I719" s="213">
        <v>43129</v>
      </c>
      <c r="J719" s="83" t="s">
        <v>228</v>
      </c>
      <c r="K719" s="214">
        <v>781086814667</v>
      </c>
      <c r="L719" s="83" t="s">
        <v>97</v>
      </c>
      <c r="M719" s="213">
        <v>43487</v>
      </c>
      <c r="N719">
        <v>816187</v>
      </c>
      <c r="O719" s="145" t="s">
        <v>567</v>
      </c>
      <c r="P719" s="145" t="s">
        <v>99</v>
      </c>
      <c r="Q719" s="145" t="s">
        <v>100</v>
      </c>
      <c r="R719" s="145" t="s">
        <v>567</v>
      </c>
      <c r="V719">
        <v>5266</v>
      </c>
      <c r="W719" s="83" t="s">
        <v>1872</v>
      </c>
      <c r="X719" s="83" t="s">
        <v>103</v>
      </c>
      <c r="Y719" t="s">
        <v>2681</v>
      </c>
      <c r="Z719" s="83" t="s">
        <v>102</v>
      </c>
      <c r="AA719" s="83" t="s">
        <v>102</v>
      </c>
      <c r="AB719" t="s">
        <v>3660</v>
      </c>
      <c r="AC719" s="83" t="s">
        <v>4042</v>
      </c>
      <c r="AD719" s="83" t="s">
        <v>111</v>
      </c>
      <c r="AE719" s="83" t="s">
        <v>105</v>
      </c>
      <c r="AF719" t="s">
        <v>2681</v>
      </c>
      <c r="AG719" s="83" t="s">
        <v>102</v>
      </c>
      <c r="AH719" s="83" t="s">
        <v>102</v>
      </c>
      <c r="AI719" t="s">
        <v>3660</v>
      </c>
      <c r="AJ719" s="83" t="s">
        <v>4042</v>
      </c>
      <c r="AK719" s="83" t="s">
        <v>111</v>
      </c>
      <c r="AL719" s="83" t="s">
        <v>105</v>
      </c>
      <c r="AM719" s="87" t="s">
        <v>106</v>
      </c>
      <c r="AN719" t="s">
        <v>2681</v>
      </c>
      <c r="AO719" t="s">
        <v>3660</v>
      </c>
      <c r="AP719" s="83" t="s">
        <v>4042</v>
      </c>
      <c r="AQ719" s="83" t="s">
        <v>144</v>
      </c>
      <c r="AR719" s="87" t="s">
        <v>106</v>
      </c>
      <c r="AT719" s="83" t="s">
        <v>107</v>
      </c>
      <c r="AU719" s="83" t="s">
        <v>107</v>
      </c>
      <c r="AV719" s="83" t="s">
        <v>107</v>
      </c>
      <c r="AX719" s="110" t="s">
        <v>107</v>
      </c>
      <c r="AY719" s="111"/>
      <c r="AZ719" s="112">
        <f t="shared" ca="1" si="48"/>
        <v>9754</v>
      </c>
      <c r="BA719" s="136">
        <f t="shared" ca="1" si="49"/>
        <v>40</v>
      </c>
      <c r="BB719" s="114" t="s">
        <v>136</v>
      </c>
      <c r="BC719" s="114" t="s">
        <v>108</v>
      </c>
      <c r="BD719" s="114"/>
      <c r="BE719" s="115" t="s">
        <v>102</v>
      </c>
      <c r="BF719" s="115" t="s">
        <v>102</v>
      </c>
      <c r="BG719" s="115" t="s">
        <v>102</v>
      </c>
      <c r="BH719" s="115" t="s">
        <v>102</v>
      </c>
      <c r="BI719" s="116"/>
      <c r="BJ719" s="117" t="s">
        <v>109</v>
      </c>
      <c r="BK719" s="117" t="s">
        <v>109</v>
      </c>
      <c r="BL719" s="83">
        <f t="shared" ca="1" si="50"/>
        <v>39</v>
      </c>
      <c r="BM719" s="83" t="s">
        <v>270</v>
      </c>
      <c r="BN719" s="83">
        <v>0</v>
      </c>
      <c r="BO719" s="83" t="s">
        <v>108</v>
      </c>
      <c r="BP719" s="83">
        <v>-1238130</v>
      </c>
      <c r="BQ719" s="83" t="s">
        <v>381</v>
      </c>
      <c r="BR719" s="83" t="s">
        <v>157</v>
      </c>
      <c r="BS719" s="83" t="s">
        <v>502</v>
      </c>
      <c r="BT719" s="83">
        <v>-1238130</v>
      </c>
      <c r="BU719" s="83" t="s">
        <v>381</v>
      </c>
      <c r="BV719" s="83" t="s">
        <v>157</v>
      </c>
      <c r="BW719" s="83" t="s">
        <v>502</v>
      </c>
      <c r="BY719" s="136">
        <v>0</v>
      </c>
      <c r="BZ719" s="136">
        <v>0</v>
      </c>
      <c r="CA719" s="136">
        <v>0</v>
      </c>
      <c r="CB719" s="136">
        <v>0</v>
      </c>
      <c r="CD719" s="136">
        <v>0</v>
      </c>
      <c r="CE719" s="136">
        <v>0</v>
      </c>
      <c r="CF719" s="136">
        <v>0</v>
      </c>
      <c r="CG719" s="136">
        <v>0</v>
      </c>
      <c r="CH719" s="136">
        <v>0</v>
      </c>
      <c r="CI719" s="136">
        <v>0</v>
      </c>
      <c r="CJ719" s="136">
        <v>0</v>
      </c>
      <c r="CK719" s="138">
        <v>0</v>
      </c>
      <c r="CL719" s="138">
        <v>0</v>
      </c>
      <c r="CM719" s="136">
        <v>0</v>
      </c>
      <c r="CN719" s="136">
        <v>0</v>
      </c>
      <c r="CO719" s="85">
        <v>43658</v>
      </c>
      <c r="CP719" s="83" t="s">
        <v>4765</v>
      </c>
      <c r="CQ719" s="83" t="s">
        <v>102</v>
      </c>
      <c r="CR719" s="83" t="s">
        <v>482</v>
      </c>
      <c r="CS719" s="83">
        <v>714</v>
      </c>
      <c r="CT719" s="83" t="s">
        <v>483</v>
      </c>
      <c r="CU719" s="83">
        <v>1</v>
      </c>
      <c r="CV719" s="83">
        <v>0</v>
      </c>
      <c r="CW719" s="83">
        <v>0</v>
      </c>
      <c r="CX719" s="83" t="s">
        <v>109</v>
      </c>
      <c r="CY719" s="83" t="s">
        <v>583</v>
      </c>
      <c r="CZ719" s="83">
        <v>0</v>
      </c>
      <c r="DA719" s="83">
        <v>0</v>
      </c>
      <c r="DB719" s="83">
        <f t="shared" si="47"/>
        <v>0</v>
      </c>
      <c r="DC719" s="83" t="s">
        <v>497</v>
      </c>
      <c r="DE719" s="136">
        <v>1</v>
      </c>
      <c r="DF719" s="136">
        <v>1</v>
      </c>
      <c r="DG719" s="215" t="s">
        <v>269</v>
      </c>
      <c r="DH719" s="136">
        <v>1</v>
      </c>
      <c r="DI719" s="136">
        <v>1</v>
      </c>
      <c r="DJ719" s="215" t="s">
        <v>269</v>
      </c>
      <c r="EE719" s="136" t="b">
        <v>1</v>
      </c>
      <c r="EF719" s="136" t="b">
        <v>1</v>
      </c>
      <c r="EG719" s="136" t="b">
        <v>1</v>
      </c>
      <c r="EH719" s="136" t="b">
        <v>1</v>
      </c>
      <c r="EL719" s="215" t="s">
        <v>269</v>
      </c>
    </row>
    <row r="720" spans="1:142" ht="60" customHeight="1" x14ac:dyDescent="0.55000000000000004">
      <c r="A720" s="83" t="s">
        <v>130</v>
      </c>
      <c r="B720" s="83" t="s">
        <v>98</v>
      </c>
      <c r="C720">
        <v>979094</v>
      </c>
      <c r="D720" t="s">
        <v>1354</v>
      </c>
      <c r="E720" t="s">
        <v>1354</v>
      </c>
      <c r="F720" s="83" t="s">
        <v>108</v>
      </c>
      <c r="G720" s="213">
        <v>27466</v>
      </c>
      <c r="H720" s="83" t="s">
        <v>102</v>
      </c>
      <c r="I720" s="213">
        <v>43185</v>
      </c>
      <c r="J720" s="83" t="s">
        <v>228</v>
      </c>
      <c r="K720" s="214">
        <v>882937072271</v>
      </c>
      <c r="L720" s="83" t="s">
        <v>126</v>
      </c>
      <c r="M720" s="213">
        <v>43551</v>
      </c>
      <c r="N720">
        <v>387478</v>
      </c>
      <c r="O720" s="145" t="s">
        <v>567</v>
      </c>
      <c r="P720" s="145" t="s">
        <v>99</v>
      </c>
      <c r="Q720" s="145" t="s">
        <v>100</v>
      </c>
      <c r="R720" s="145" t="s">
        <v>567</v>
      </c>
      <c r="V720">
        <v>1470</v>
      </c>
      <c r="W720" s="83" t="s">
        <v>101</v>
      </c>
      <c r="X720" s="83" t="s">
        <v>103</v>
      </c>
      <c r="Y720" t="s">
        <v>2682</v>
      </c>
      <c r="Z720" s="83" t="s">
        <v>102</v>
      </c>
      <c r="AA720" s="83" t="s">
        <v>102</v>
      </c>
      <c r="AB720" t="s">
        <v>3661</v>
      </c>
      <c r="AC720" s="83" t="s">
        <v>4043</v>
      </c>
      <c r="AD720" s="83" t="s">
        <v>144</v>
      </c>
      <c r="AE720" s="83" t="s">
        <v>105</v>
      </c>
      <c r="AF720" t="s">
        <v>2682</v>
      </c>
      <c r="AG720" s="83" t="s">
        <v>102</v>
      </c>
      <c r="AH720" s="83" t="s">
        <v>102</v>
      </c>
      <c r="AI720" t="s">
        <v>3661</v>
      </c>
      <c r="AJ720" s="83" t="s">
        <v>4043</v>
      </c>
      <c r="AK720" s="83" t="s">
        <v>144</v>
      </c>
      <c r="AL720" s="83" t="s">
        <v>105</v>
      </c>
      <c r="AM720" s="87" t="s">
        <v>106</v>
      </c>
      <c r="AN720" t="s">
        <v>2682</v>
      </c>
      <c r="AO720" t="s">
        <v>3661</v>
      </c>
      <c r="AP720" s="83" t="s">
        <v>4043</v>
      </c>
      <c r="AQ720" s="83" t="s">
        <v>111</v>
      </c>
      <c r="AR720" s="87" t="s">
        <v>106</v>
      </c>
      <c r="AT720" s="83" t="s">
        <v>107</v>
      </c>
      <c r="AU720" s="83" t="s">
        <v>107</v>
      </c>
      <c r="AV720" s="83" t="s">
        <v>107</v>
      </c>
      <c r="AX720" s="110" t="s">
        <v>107</v>
      </c>
      <c r="AY720" s="111"/>
      <c r="AZ720" s="112">
        <f t="shared" ca="1" si="48"/>
        <v>7487</v>
      </c>
      <c r="BA720" s="136">
        <f t="shared" ca="1" si="49"/>
        <v>8</v>
      </c>
      <c r="BB720" s="114" t="s">
        <v>134</v>
      </c>
      <c r="BC720" s="114" t="s">
        <v>108</v>
      </c>
      <c r="BD720" s="114"/>
      <c r="BE720" s="115" t="s">
        <v>102</v>
      </c>
      <c r="BF720" s="115" t="s">
        <v>102</v>
      </c>
      <c r="BG720" s="115" t="s">
        <v>102</v>
      </c>
      <c r="BH720" s="115" t="s">
        <v>102</v>
      </c>
      <c r="BI720" s="116"/>
      <c r="BJ720" s="117" t="s">
        <v>109</v>
      </c>
      <c r="BK720" s="117" t="s">
        <v>109</v>
      </c>
      <c r="BL720" s="83">
        <f t="shared" ca="1" si="50"/>
        <v>64</v>
      </c>
      <c r="BM720" s="83" t="s">
        <v>108</v>
      </c>
      <c r="BN720" s="83">
        <v>0</v>
      </c>
      <c r="BO720" s="83" t="s">
        <v>108</v>
      </c>
      <c r="BP720" s="83">
        <v>-1239865</v>
      </c>
      <c r="BQ720" s="83" t="s">
        <v>312</v>
      </c>
      <c r="BR720" s="83" t="s">
        <v>153</v>
      </c>
      <c r="BS720" s="83" t="s">
        <v>499</v>
      </c>
      <c r="BT720" s="83">
        <v>-1239865</v>
      </c>
      <c r="BU720" s="83" t="s">
        <v>312</v>
      </c>
      <c r="BV720" s="83" t="s">
        <v>153</v>
      </c>
      <c r="BW720" s="83" t="s">
        <v>499</v>
      </c>
      <c r="BY720" s="136">
        <v>0</v>
      </c>
      <c r="BZ720" s="136">
        <v>0</v>
      </c>
      <c r="CA720" s="136">
        <v>0</v>
      </c>
      <c r="CB720" s="136">
        <v>0</v>
      </c>
      <c r="CD720" s="136">
        <v>0</v>
      </c>
      <c r="CE720" s="136">
        <v>0</v>
      </c>
      <c r="CF720" s="136">
        <v>0</v>
      </c>
      <c r="CG720" s="136">
        <v>0</v>
      </c>
      <c r="CH720" s="136">
        <v>0</v>
      </c>
      <c r="CI720" s="136">
        <v>0</v>
      </c>
      <c r="CJ720" s="136">
        <v>0</v>
      </c>
      <c r="CK720" s="138">
        <v>0</v>
      </c>
      <c r="CL720" s="138">
        <v>0</v>
      </c>
      <c r="CM720" s="136">
        <v>0</v>
      </c>
      <c r="CN720" s="136">
        <v>0</v>
      </c>
      <c r="CO720" s="85">
        <v>43659</v>
      </c>
      <c r="CP720" s="83" t="s">
        <v>4766</v>
      </c>
      <c r="CQ720" s="83" t="s">
        <v>102</v>
      </c>
      <c r="CR720" s="83" t="s">
        <v>482</v>
      </c>
      <c r="CS720" s="83">
        <v>715</v>
      </c>
      <c r="CT720" s="83" t="s">
        <v>483</v>
      </c>
      <c r="CU720" s="83">
        <v>1</v>
      </c>
      <c r="CV720" s="83">
        <v>0</v>
      </c>
      <c r="CW720" s="83">
        <v>0</v>
      </c>
      <c r="CX720" s="83" t="s">
        <v>109</v>
      </c>
      <c r="CY720" s="83" t="s">
        <v>583</v>
      </c>
      <c r="CZ720" s="83">
        <v>0</v>
      </c>
      <c r="DA720" s="83">
        <v>0</v>
      </c>
      <c r="DB720" s="83">
        <f t="shared" si="47"/>
        <v>0</v>
      </c>
      <c r="DC720" s="83" t="s">
        <v>497</v>
      </c>
      <c r="DE720" s="136">
        <v>1</v>
      </c>
      <c r="DF720" s="136">
        <v>1</v>
      </c>
      <c r="DG720" s="215" t="s">
        <v>269</v>
      </c>
      <c r="DH720" s="136">
        <v>1</v>
      </c>
      <c r="DI720" s="136">
        <v>1</v>
      </c>
      <c r="DJ720" s="215" t="s">
        <v>269</v>
      </c>
      <c r="EE720" s="136" t="b">
        <v>1</v>
      </c>
      <c r="EF720" s="136" t="b">
        <v>1</v>
      </c>
      <c r="EG720" s="136" t="b">
        <v>1</v>
      </c>
      <c r="EH720" s="136" t="b">
        <v>1</v>
      </c>
      <c r="EL720" s="215" t="s">
        <v>269</v>
      </c>
    </row>
    <row r="721" spans="1:142" ht="60" customHeight="1" x14ac:dyDescent="0.55000000000000004">
      <c r="A721" s="83" t="s">
        <v>130</v>
      </c>
      <c r="B721" s="83" t="s">
        <v>98</v>
      </c>
      <c r="C721">
        <v>258982</v>
      </c>
      <c r="D721" t="s">
        <v>1355</v>
      </c>
      <c r="E721" t="s">
        <v>1355</v>
      </c>
      <c r="F721" s="83" t="s">
        <v>108</v>
      </c>
      <c r="G721" s="213">
        <v>32302</v>
      </c>
      <c r="H721" s="83" t="s">
        <v>102</v>
      </c>
      <c r="I721" s="213">
        <v>43346</v>
      </c>
      <c r="J721" s="83" t="s">
        <v>228</v>
      </c>
      <c r="K721" s="214">
        <v>784997422524</v>
      </c>
      <c r="L721" s="83" t="s">
        <v>135</v>
      </c>
      <c r="M721" s="213">
        <v>43637</v>
      </c>
      <c r="N721">
        <v>350719</v>
      </c>
      <c r="O721" s="145" t="s">
        <v>567</v>
      </c>
      <c r="P721" s="145" t="s">
        <v>99</v>
      </c>
      <c r="Q721" s="145" t="s">
        <v>100</v>
      </c>
      <c r="R721" s="145" t="s">
        <v>567</v>
      </c>
      <c r="V721">
        <v>9112</v>
      </c>
      <c r="W721" s="83" t="s">
        <v>101</v>
      </c>
      <c r="X721" s="83" t="s">
        <v>103</v>
      </c>
      <c r="Y721" t="s">
        <v>2683</v>
      </c>
      <c r="Z721" s="83" t="s">
        <v>102</v>
      </c>
      <c r="AA721" s="83" t="s">
        <v>102</v>
      </c>
      <c r="AB721" t="s">
        <v>3662</v>
      </c>
      <c r="AC721" s="83" t="s">
        <v>4044</v>
      </c>
      <c r="AD721" s="83" t="s">
        <v>144</v>
      </c>
      <c r="AE721" s="83" t="s">
        <v>105</v>
      </c>
      <c r="AF721" t="s">
        <v>2683</v>
      </c>
      <c r="AG721" s="83" t="s">
        <v>102</v>
      </c>
      <c r="AH721" s="83" t="s">
        <v>102</v>
      </c>
      <c r="AI721" t="s">
        <v>3662</v>
      </c>
      <c r="AJ721" s="83" t="s">
        <v>4044</v>
      </c>
      <c r="AK721" s="83" t="s">
        <v>144</v>
      </c>
      <c r="AL721" s="83" t="s">
        <v>105</v>
      </c>
      <c r="AM721" s="87" t="s">
        <v>106</v>
      </c>
      <c r="AN721" t="s">
        <v>2683</v>
      </c>
      <c r="AO721" t="s">
        <v>3662</v>
      </c>
      <c r="AP721" s="83" t="s">
        <v>4044</v>
      </c>
      <c r="AQ721" s="83" t="s">
        <v>144</v>
      </c>
      <c r="AR721" s="87" t="s">
        <v>106</v>
      </c>
      <c r="AT721" s="83" t="s">
        <v>107</v>
      </c>
      <c r="AU721" s="83" t="s">
        <v>107</v>
      </c>
      <c r="AV721" s="83" t="s">
        <v>107</v>
      </c>
      <c r="AX721" s="110" t="s">
        <v>107</v>
      </c>
      <c r="AY721" s="111"/>
      <c r="AZ721" s="112">
        <f t="shared" ca="1" si="48"/>
        <v>2085</v>
      </c>
      <c r="BA721" s="136">
        <f t="shared" ca="1" si="49"/>
        <v>79</v>
      </c>
      <c r="BB721" s="114" t="s">
        <v>134</v>
      </c>
      <c r="BC721" s="114" t="s">
        <v>108</v>
      </c>
      <c r="BD721" s="114"/>
      <c r="BE721" s="115" t="s">
        <v>102</v>
      </c>
      <c r="BF721" s="115" t="s">
        <v>102</v>
      </c>
      <c r="BG721" s="115" t="s">
        <v>102</v>
      </c>
      <c r="BH721" s="115" t="s">
        <v>102</v>
      </c>
      <c r="BI721" s="116"/>
      <c r="BJ721" s="117" t="s">
        <v>109</v>
      </c>
      <c r="BK721" s="117" t="s">
        <v>109</v>
      </c>
      <c r="BL721" s="83">
        <f t="shared" ca="1" si="50"/>
        <v>17</v>
      </c>
      <c r="BM721" s="83" t="s">
        <v>108</v>
      </c>
      <c r="BN721" s="83">
        <v>0</v>
      </c>
      <c r="BO721" s="83" t="s">
        <v>108</v>
      </c>
      <c r="BP721" s="83">
        <v>-1241600</v>
      </c>
      <c r="BQ721" s="83" t="s">
        <v>198</v>
      </c>
      <c r="BR721" s="83" t="s">
        <v>164</v>
      </c>
      <c r="BS721" s="83" t="s">
        <v>499</v>
      </c>
      <c r="BT721" s="83">
        <v>-1241600</v>
      </c>
      <c r="BU721" s="83" t="s">
        <v>198</v>
      </c>
      <c r="BV721" s="83" t="s">
        <v>164</v>
      </c>
      <c r="BW721" s="83" t="s">
        <v>499</v>
      </c>
      <c r="BY721" s="136">
        <v>0</v>
      </c>
      <c r="BZ721" s="136">
        <v>0</v>
      </c>
      <c r="CA721" s="136">
        <v>0</v>
      </c>
      <c r="CB721" s="136">
        <v>0</v>
      </c>
      <c r="CD721" s="136">
        <v>0</v>
      </c>
      <c r="CE721" s="136">
        <v>0</v>
      </c>
      <c r="CF721" s="136">
        <v>0</v>
      </c>
      <c r="CG721" s="136">
        <v>0</v>
      </c>
      <c r="CH721" s="136">
        <v>0</v>
      </c>
      <c r="CI721" s="136">
        <v>0</v>
      </c>
      <c r="CJ721" s="136">
        <v>0</v>
      </c>
      <c r="CK721" s="138">
        <v>0</v>
      </c>
      <c r="CL721" s="138">
        <v>0</v>
      </c>
      <c r="CM721" s="136">
        <v>0</v>
      </c>
      <c r="CN721" s="136">
        <v>0</v>
      </c>
      <c r="CO721" s="85">
        <v>43660</v>
      </c>
      <c r="CP721" s="83" t="s">
        <v>4767</v>
      </c>
      <c r="CQ721" s="83" t="s">
        <v>102</v>
      </c>
      <c r="CR721" s="83" t="s">
        <v>482</v>
      </c>
      <c r="CS721" s="83">
        <v>716</v>
      </c>
      <c r="CT721" s="83" t="s">
        <v>483</v>
      </c>
      <c r="CU721" s="83">
        <v>1</v>
      </c>
      <c r="CV721" s="83">
        <v>0</v>
      </c>
      <c r="CW721" s="83">
        <v>0</v>
      </c>
      <c r="CX721" s="83" t="s">
        <v>109</v>
      </c>
      <c r="CY721" s="83" t="s">
        <v>583</v>
      </c>
      <c r="CZ721" s="83">
        <v>0</v>
      </c>
      <c r="DA721" s="83">
        <v>0</v>
      </c>
      <c r="DB721" s="83">
        <f t="shared" si="47"/>
        <v>0</v>
      </c>
      <c r="DC721" s="83" t="s">
        <v>497</v>
      </c>
      <c r="DE721" s="136">
        <v>1</v>
      </c>
      <c r="DF721" s="136">
        <v>1</v>
      </c>
      <c r="DG721" s="215" t="s">
        <v>269</v>
      </c>
      <c r="DH721" s="136">
        <v>1</v>
      </c>
      <c r="DI721" s="136">
        <v>1</v>
      </c>
      <c r="DJ721" s="215" t="s">
        <v>269</v>
      </c>
      <c r="EE721" s="136" t="b">
        <v>1</v>
      </c>
      <c r="EF721" s="136" t="b">
        <v>1</v>
      </c>
      <c r="EG721" s="136" t="b">
        <v>1</v>
      </c>
      <c r="EH721" s="136" t="b">
        <v>1</v>
      </c>
      <c r="EL721" s="215" t="s">
        <v>269</v>
      </c>
    </row>
    <row r="722" spans="1:142" ht="60" customHeight="1" x14ac:dyDescent="0.55000000000000004">
      <c r="A722" s="83" t="s">
        <v>130</v>
      </c>
      <c r="B722" s="83" t="s">
        <v>98</v>
      </c>
      <c r="C722">
        <v>485263</v>
      </c>
      <c r="D722" t="s">
        <v>1356</v>
      </c>
      <c r="E722" t="s">
        <v>1356</v>
      </c>
      <c r="F722" s="83" t="s">
        <v>108</v>
      </c>
      <c r="G722" s="213">
        <v>34426</v>
      </c>
      <c r="H722" s="83" t="s">
        <v>102</v>
      </c>
      <c r="I722" s="213">
        <v>43118</v>
      </c>
      <c r="J722" s="83" t="s">
        <v>228</v>
      </c>
      <c r="K722" s="214">
        <v>867131222360</v>
      </c>
      <c r="L722" s="83" t="s">
        <v>97</v>
      </c>
      <c r="M722" s="213">
        <v>43492</v>
      </c>
      <c r="N722">
        <v>448984</v>
      </c>
      <c r="O722" s="145" t="s">
        <v>567</v>
      </c>
      <c r="P722" s="145" t="s">
        <v>99</v>
      </c>
      <c r="Q722" s="145" t="s">
        <v>100</v>
      </c>
      <c r="R722" s="145" t="s">
        <v>567</v>
      </c>
      <c r="V722">
        <v>1735</v>
      </c>
      <c r="W722" s="83" t="s">
        <v>1873</v>
      </c>
      <c r="X722" s="83" t="s">
        <v>103</v>
      </c>
      <c r="Y722" t="s">
        <v>2684</v>
      </c>
      <c r="Z722" s="83" t="s">
        <v>102</v>
      </c>
      <c r="AA722" s="83" t="s">
        <v>102</v>
      </c>
      <c r="AB722" t="s">
        <v>3663</v>
      </c>
      <c r="AC722" s="83" t="s">
        <v>4045</v>
      </c>
      <c r="AD722" s="83" t="s">
        <v>111</v>
      </c>
      <c r="AE722" s="83" t="s">
        <v>105</v>
      </c>
      <c r="AF722" t="s">
        <v>2684</v>
      </c>
      <c r="AG722" s="83" t="s">
        <v>102</v>
      </c>
      <c r="AH722" s="83" t="s">
        <v>102</v>
      </c>
      <c r="AI722" t="s">
        <v>3663</v>
      </c>
      <c r="AJ722" s="83" t="s">
        <v>4045</v>
      </c>
      <c r="AK722" s="83" t="s">
        <v>111</v>
      </c>
      <c r="AL722" s="83" t="s">
        <v>105</v>
      </c>
      <c r="AM722" s="87" t="s">
        <v>106</v>
      </c>
      <c r="AN722" t="s">
        <v>2684</v>
      </c>
      <c r="AO722" t="s">
        <v>3663</v>
      </c>
      <c r="AP722" s="83" t="s">
        <v>4045</v>
      </c>
      <c r="AQ722" s="83" t="s">
        <v>144</v>
      </c>
      <c r="AR722" s="87" t="s">
        <v>106</v>
      </c>
      <c r="AT722" s="83" t="s">
        <v>107</v>
      </c>
      <c r="AU722" s="83" t="s">
        <v>107</v>
      </c>
      <c r="AV722" s="83" t="s">
        <v>107</v>
      </c>
      <c r="AX722" s="110" t="s">
        <v>107</v>
      </c>
      <c r="AY722" s="111"/>
      <c r="AZ722" s="112">
        <f t="shared" ca="1" si="48"/>
        <v>9540</v>
      </c>
      <c r="BA722" s="136">
        <f t="shared" ca="1" si="49"/>
        <v>75</v>
      </c>
      <c r="BB722" s="114" t="s">
        <v>136</v>
      </c>
      <c r="BC722" s="114" t="s">
        <v>108</v>
      </c>
      <c r="BD722" s="114"/>
      <c r="BE722" s="115" t="s">
        <v>102</v>
      </c>
      <c r="BF722" s="115" t="s">
        <v>102</v>
      </c>
      <c r="BG722" s="115" t="s">
        <v>102</v>
      </c>
      <c r="BH722" s="115" t="s">
        <v>102</v>
      </c>
      <c r="BI722" s="116"/>
      <c r="BJ722" s="117" t="s">
        <v>109</v>
      </c>
      <c r="BK722" s="117" t="s">
        <v>109</v>
      </c>
      <c r="BL722" s="83">
        <f t="shared" ca="1" si="50"/>
        <v>40</v>
      </c>
      <c r="BM722" s="83" t="s">
        <v>270</v>
      </c>
      <c r="BN722" s="83">
        <v>0</v>
      </c>
      <c r="BO722" s="83" t="s">
        <v>108</v>
      </c>
      <c r="BP722" s="83">
        <v>-1243335</v>
      </c>
      <c r="BQ722" s="83" t="s">
        <v>381</v>
      </c>
      <c r="BR722" s="83" t="s">
        <v>157</v>
      </c>
      <c r="BS722" s="83" t="s">
        <v>502</v>
      </c>
      <c r="BT722" s="83">
        <v>-1243335</v>
      </c>
      <c r="BU722" s="83" t="s">
        <v>381</v>
      </c>
      <c r="BV722" s="83" t="s">
        <v>157</v>
      </c>
      <c r="BW722" s="83" t="s">
        <v>502</v>
      </c>
      <c r="BY722" s="136">
        <v>0</v>
      </c>
      <c r="BZ722" s="136">
        <v>0</v>
      </c>
      <c r="CA722" s="136">
        <v>0</v>
      </c>
      <c r="CB722" s="136">
        <v>0</v>
      </c>
      <c r="CD722" s="136">
        <v>0</v>
      </c>
      <c r="CE722" s="136">
        <v>0</v>
      </c>
      <c r="CF722" s="136">
        <v>0</v>
      </c>
      <c r="CG722" s="136">
        <v>0</v>
      </c>
      <c r="CH722" s="136">
        <v>0</v>
      </c>
      <c r="CI722" s="136">
        <v>0</v>
      </c>
      <c r="CJ722" s="136">
        <v>0</v>
      </c>
      <c r="CK722" s="138">
        <v>0</v>
      </c>
      <c r="CL722" s="138">
        <v>0</v>
      </c>
      <c r="CM722" s="136">
        <v>0</v>
      </c>
      <c r="CN722" s="136">
        <v>0</v>
      </c>
      <c r="CO722" s="85">
        <v>43661</v>
      </c>
      <c r="CP722" s="83" t="s">
        <v>4768</v>
      </c>
      <c r="CQ722" s="83" t="s">
        <v>102</v>
      </c>
      <c r="CR722" s="83" t="s">
        <v>482</v>
      </c>
      <c r="CS722" s="83">
        <v>717</v>
      </c>
      <c r="CT722" s="83" t="s">
        <v>483</v>
      </c>
      <c r="CU722" s="83">
        <v>1</v>
      </c>
      <c r="CV722" s="83">
        <v>0</v>
      </c>
      <c r="CW722" s="83">
        <v>0</v>
      </c>
      <c r="CX722" s="83" t="s">
        <v>109</v>
      </c>
      <c r="CY722" s="83" t="s">
        <v>583</v>
      </c>
      <c r="CZ722" s="83">
        <v>0</v>
      </c>
      <c r="DA722" s="83">
        <v>0</v>
      </c>
      <c r="DB722" s="83">
        <f t="shared" si="47"/>
        <v>0</v>
      </c>
      <c r="DC722" s="83" t="s">
        <v>497</v>
      </c>
      <c r="DE722" s="136">
        <v>1</v>
      </c>
      <c r="DF722" s="136">
        <v>1</v>
      </c>
      <c r="DG722" s="215" t="s">
        <v>269</v>
      </c>
      <c r="DH722" s="136">
        <v>1</v>
      </c>
      <c r="DI722" s="136">
        <v>1</v>
      </c>
      <c r="DJ722" s="215" t="s">
        <v>269</v>
      </c>
      <c r="EE722" s="136" t="b">
        <v>1</v>
      </c>
      <c r="EF722" s="136" t="b">
        <v>1</v>
      </c>
      <c r="EG722" s="136" t="b">
        <v>1</v>
      </c>
      <c r="EH722" s="136" t="b">
        <v>1</v>
      </c>
      <c r="EL722" s="215" t="s">
        <v>269</v>
      </c>
    </row>
    <row r="723" spans="1:142" ht="60" customHeight="1" x14ac:dyDescent="0.55000000000000004">
      <c r="A723" s="83" t="s">
        <v>130</v>
      </c>
      <c r="B723" s="83" t="s">
        <v>98</v>
      </c>
      <c r="C723">
        <v>325335</v>
      </c>
      <c r="D723" t="s">
        <v>1357</v>
      </c>
      <c r="E723" t="s">
        <v>1357</v>
      </c>
      <c r="F723" s="83" t="s">
        <v>108</v>
      </c>
      <c r="G723" s="213">
        <v>33907</v>
      </c>
      <c r="H723" s="83" t="s">
        <v>102</v>
      </c>
      <c r="I723" s="213">
        <v>43229</v>
      </c>
      <c r="J723" s="83" t="s">
        <v>228</v>
      </c>
      <c r="K723" s="214">
        <v>778090579866</v>
      </c>
      <c r="L723" s="83" t="s">
        <v>135</v>
      </c>
      <c r="M723" s="213">
        <v>43493</v>
      </c>
      <c r="N723">
        <v>280808</v>
      </c>
      <c r="O723" s="145" t="s">
        <v>567</v>
      </c>
      <c r="P723" s="145" t="s">
        <v>99</v>
      </c>
      <c r="Q723" s="145" t="s">
        <v>100</v>
      </c>
      <c r="R723" s="145" t="s">
        <v>567</v>
      </c>
      <c r="V723">
        <v>3013</v>
      </c>
      <c r="W723" s="83" t="s">
        <v>101</v>
      </c>
      <c r="X723" s="83" t="s">
        <v>103</v>
      </c>
      <c r="Y723" t="s">
        <v>2685</v>
      </c>
      <c r="Z723" s="83" t="s">
        <v>102</v>
      </c>
      <c r="AA723" s="83" t="s">
        <v>102</v>
      </c>
      <c r="AB723" t="s">
        <v>3664</v>
      </c>
      <c r="AC723" s="83" t="s">
        <v>3946</v>
      </c>
      <c r="AD723" s="83" t="s">
        <v>144</v>
      </c>
      <c r="AE723" s="83" t="s">
        <v>105</v>
      </c>
      <c r="AF723" t="s">
        <v>2685</v>
      </c>
      <c r="AG723" s="83" t="s">
        <v>102</v>
      </c>
      <c r="AH723" s="83" t="s">
        <v>102</v>
      </c>
      <c r="AI723" t="s">
        <v>3664</v>
      </c>
      <c r="AJ723" s="83" t="s">
        <v>3946</v>
      </c>
      <c r="AK723" s="83" t="s">
        <v>144</v>
      </c>
      <c r="AL723" s="83" t="s">
        <v>105</v>
      </c>
      <c r="AM723" s="87" t="s">
        <v>106</v>
      </c>
      <c r="AN723" t="s">
        <v>2685</v>
      </c>
      <c r="AO723" t="s">
        <v>3664</v>
      </c>
      <c r="AP723" s="83" t="s">
        <v>3946</v>
      </c>
      <c r="AQ723" s="83" t="s">
        <v>111</v>
      </c>
      <c r="AR723" s="87" t="s">
        <v>106</v>
      </c>
      <c r="AT723" s="83" t="s">
        <v>107</v>
      </c>
      <c r="AU723" s="83" t="s">
        <v>107</v>
      </c>
      <c r="AV723" s="83" t="s">
        <v>107</v>
      </c>
      <c r="AX723" s="110" t="s">
        <v>107</v>
      </c>
      <c r="AY723" s="111"/>
      <c r="AZ723" s="112">
        <f t="shared" ca="1" si="48"/>
        <v>4111</v>
      </c>
      <c r="BA723" s="136">
        <f t="shared" ca="1" si="49"/>
        <v>91</v>
      </c>
      <c r="BB723" s="114" t="s">
        <v>134</v>
      </c>
      <c r="BC723" s="114" t="s">
        <v>108</v>
      </c>
      <c r="BD723" s="114"/>
      <c r="BE723" s="115" t="s">
        <v>102</v>
      </c>
      <c r="BF723" s="115" t="s">
        <v>102</v>
      </c>
      <c r="BG723" s="115" t="s">
        <v>102</v>
      </c>
      <c r="BH723" s="115" t="s">
        <v>102</v>
      </c>
      <c r="BI723" s="116"/>
      <c r="BJ723" s="117" t="s">
        <v>109</v>
      </c>
      <c r="BK723" s="117" t="s">
        <v>109</v>
      </c>
      <c r="BL723" s="83">
        <f t="shared" ca="1" si="50"/>
        <v>55</v>
      </c>
      <c r="BM723" s="83" t="s">
        <v>108</v>
      </c>
      <c r="BN723" s="83">
        <v>0</v>
      </c>
      <c r="BO723" s="83" t="s">
        <v>108</v>
      </c>
      <c r="BP723" s="83">
        <v>-1245070</v>
      </c>
      <c r="BQ723" s="83" t="s">
        <v>312</v>
      </c>
      <c r="BR723" s="83" t="s">
        <v>153</v>
      </c>
      <c r="BS723" s="83" t="s">
        <v>499</v>
      </c>
      <c r="BT723" s="83">
        <v>-1245070</v>
      </c>
      <c r="BU723" s="83" t="s">
        <v>312</v>
      </c>
      <c r="BV723" s="83" t="s">
        <v>153</v>
      </c>
      <c r="BW723" s="83" t="s">
        <v>499</v>
      </c>
      <c r="BY723" s="136">
        <v>0</v>
      </c>
      <c r="BZ723" s="136">
        <v>0</v>
      </c>
      <c r="CA723" s="136">
        <v>0</v>
      </c>
      <c r="CB723" s="136">
        <v>0</v>
      </c>
      <c r="CD723" s="136">
        <v>0</v>
      </c>
      <c r="CE723" s="136">
        <v>0</v>
      </c>
      <c r="CF723" s="136">
        <v>0</v>
      </c>
      <c r="CG723" s="136">
        <v>0</v>
      </c>
      <c r="CH723" s="136">
        <v>0</v>
      </c>
      <c r="CI723" s="136">
        <v>0</v>
      </c>
      <c r="CJ723" s="136">
        <v>0</v>
      </c>
      <c r="CK723" s="138">
        <v>0</v>
      </c>
      <c r="CL723" s="138">
        <v>0</v>
      </c>
      <c r="CM723" s="136">
        <v>0</v>
      </c>
      <c r="CN723" s="136">
        <v>0</v>
      </c>
      <c r="CO723" s="85">
        <v>43662</v>
      </c>
      <c r="CP723" s="83" t="s">
        <v>4769</v>
      </c>
      <c r="CQ723" s="83" t="s">
        <v>102</v>
      </c>
      <c r="CR723" s="83" t="s">
        <v>482</v>
      </c>
      <c r="CS723" s="83">
        <v>718</v>
      </c>
      <c r="CT723" s="83" t="s">
        <v>483</v>
      </c>
      <c r="CU723" s="83">
        <v>1</v>
      </c>
      <c r="CV723" s="83">
        <v>0</v>
      </c>
      <c r="CW723" s="83">
        <v>0</v>
      </c>
      <c r="CX723" s="83" t="s">
        <v>109</v>
      </c>
      <c r="CY723" s="83" t="s">
        <v>583</v>
      </c>
      <c r="CZ723" s="83">
        <v>0</v>
      </c>
      <c r="DA723" s="83">
        <v>0</v>
      </c>
      <c r="DB723" s="83">
        <f t="shared" si="47"/>
        <v>0</v>
      </c>
      <c r="DC723" s="83" t="s">
        <v>497</v>
      </c>
      <c r="DE723" s="136">
        <v>1</v>
      </c>
      <c r="DF723" s="136">
        <v>1</v>
      </c>
      <c r="DG723" s="215" t="s">
        <v>269</v>
      </c>
      <c r="DH723" s="136">
        <v>1</v>
      </c>
      <c r="DI723" s="136">
        <v>1</v>
      </c>
      <c r="DJ723" s="215" t="s">
        <v>269</v>
      </c>
      <c r="EE723" s="136" t="b">
        <v>1</v>
      </c>
      <c r="EF723" s="136" t="b">
        <v>1</v>
      </c>
      <c r="EG723" s="136" t="b">
        <v>1</v>
      </c>
      <c r="EH723" s="136" t="b">
        <v>1</v>
      </c>
      <c r="EL723" s="215" t="s">
        <v>269</v>
      </c>
    </row>
    <row r="724" spans="1:142" ht="60" customHeight="1" x14ac:dyDescent="0.55000000000000004">
      <c r="A724" s="83" t="s">
        <v>130</v>
      </c>
      <c r="B724" s="83" t="s">
        <v>98</v>
      </c>
      <c r="C724">
        <v>841828</v>
      </c>
      <c r="D724" t="s">
        <v>1358</v>
      </c>
      <c r="E724" t="s">
        <v>1358</v>
      </c>
      <c r="F724" s="83" t="s">
        <v>108</v>
      </c>
      <c r="G724" s="213">
        <v>27299</v>
      </c>
      <c r="H724" s="83" t="s">
        <v>102</v>
      </c>
      <c r="I724" s="213">
        <v>43147</v>
      </c>
      <c r="J724" s="83" t="s">
        <v>228</v>
      </c>
      <c r="K724" s="214">
        <v>975953345696</v>
      </c>
      <c r="L724" s="83" t="s">
        <v>97</v>
      </c>
      <c r="M724" s="213">
        <v>43628</v>
      </c>
      <c r="N724">
        <v>268497</v>
      </c>
      <c r="O724" s="145" t="s">
        <v>567</v>
      </c>
      <c r="P724" s="145" t="s">
        <v>99</v>
      </c>
      <c r="Q724" s="145" t="s">
        <v>100</v>
      </c>
      <c r="R724" s="145" t="s">
        <v>567</v>
      </c>
      <c r="V724">
        <v>2449</v>
      </c>
      <c r="W724" s="83" t="s">
        <v>101</v>
      </c>
      <c r="X724" s="83" t="s">
        <v>103</v>
      </c>
      <c r="Y724" t="s">
        <v>2686</v>
      </c>
      <c r="Z724" s="83" t="s">
        <v>102</v>
      </c>
      <c r="AA724" s="83" t="s">
        <v>102</v>
      </c>
      <c r="AB724" t="s">
        <v>3665</v>
      </c>
      <c r="AC724" s="83" t="s">
        <v>3947</v>
      </c>
      <c r="AD724" s="83" t="s">
        <v>144</v>
      </c>
      <c r="AE724" s="83" t="s">
        <v>105</v>
      </c>
      <c r="AF724" t="s">
        <v>2686</v>
      </c>
      <c r="AG724" s="83" t="s">
        <v>102</v>
      </c>
      <c r="AH724" s="83" t="s">
        <v>102</v>
      </c>
      <c r="AI724" t="s">
        <v>3665</v>
      </c>
      <c r="AJ724" s="83" t="s">
        <v>3947</v>
      </c>
      <c r="AK724" s="83" t="s">
        <v>144</v>
      </c>
      <c r="AL724" s="83" t="s">
        <v>105</v>
      </c>
      <c r="AM724" s="87" t="s">
        <v>106</v>
      </c>
      <c r="AN724" t="s">
        <v>2686</v>
      </c>
      <c r="AO724" t="s">
        <v>3665</v>
      </c>
      <c r="AP724" s="83" t="s">
        <v>3947</v>
      </c>
      <c r="AQ724" s="83" t="s">
        <v>144</v>
      </c>
      <c r="AR724" s="87" t="s">
        <v>106</v>
      </c>
      <c r="AT724" s="83" t="s">
        <v>107</v>
      </c>
      <c r="AU724" s="83" t="s">
        <v>107</v>
      </c>
      <c r="AV724" s="83" t="s">
        <v>107</v>
      </c>
      <c r="AX724" s="110" t="s">
        <v>107</v>
      </c>
      <c r="AY724" s="111"/>
      <c r="AZ724" s="112">
        <f t="shared" ca="1" si="48"/>
        <v>1817</v>
      </c>
      <c r="BA724" s="136">
        <f t="shared" ca="1" si="49"/>
        <v>79</v>
      </c>
      <c r="BB724" s="114" t="s">
        <v>134</v>
      </c>
      <c r="BC724" s="114" t="s">
        <v>108</v>
      </c>
      <c r="BD724" s="114"/>
      <c r="BE724" s="115" t="s">
        <v>102</v>
      </c>
      <c r="BF724" s="115" t="s">
        <v>102</v>
      </c>
      <c r="BG724" s="115" t="s">
        <v>102</v>
      </c>
      <c r="BH724" s="115" t="s">
        <v>102</v>
      </c>
      <c r="BI724" s="116"/>
      <c r="BJ724" s="117" t="s">
        <v>109</v>
      </c>
      <c r="BK724" s="117" t="s">
        <v>109</v>
      </c>
      <c r="BL724" s="83">
        <f t="shared" ca="1" si="50"/>
        <v>84</v>
      </c>
      <c r="BM724" s="83" t="s">
        <v>108</v>
      </c>
      <c r="BN724" s="83">
        <v>0</v>
      </c>
      <c r="BO724" s="83" t="s">
        <v>108</v>
      </c>
      <c r="BP724" s="83">
        <v>-1246805</v>
      </c>
      <c r="BQ724" s="83" t="s">
        <v>198</v>
      </c>
      <c r="BR724" s="83" t="s">
        <v>164</v>
      </c>
      <c r="BS724" s="83" t="s">
        <v>499</v>
      </c>
      <c r="BT724" s="83">
        <v>-1246805</v>
      </c>
      <c r="BU724" s="83" t="s">
        <v>198</v>
      </c>
      <c r="BV724" s="83" t="s">
        <v>164</v>
      </c>
      <c r="BW724" s="83" t="s">
        <v>499</v>
      </c>
      <c r="BY724" s="136">
        <v>0</v>
      </c>
      <c r="BZ724" s="136">
        <v>0</v>
      </c>
      <c r="CA724" s="136">
        <v>0</v>
      </c>
      <c r="CB724" s="136">
        <v>0</v>
      </c>
      <c r="CD724" s="136">
        <v>0</v>
      </c>
      <c r="CE724" s="136">
        <v>0</v>
      </c>
      <c r="CF724" s="136">
        <v>0</v>
      </c>
      <c r="CG724" s="136">
        <v>0</v>
      </c>
      <c r="CH724" s="136">
        <v>0</v>
      </c>
      <c r="CI724" s="136">
        <v>0</v>
      </c>
      <c r="CJ724" s="136">
        <v>0</v>
      </c>
      <c r="CK724" s="138">
        <v>0</v>
      </c>
      <c r="CL724" s="138">
        <v>0</v>
      </c>
      <c r="CM724" s="136">
        <v>0</v>
      </c>
      <c r="CN724" s="136">
        <v>0</v>
      </c>
      <c r="CO724" s="85">
        <v>43663</v>
      </c>
      <c r="CP724" s="83" t="s">
        <v>4770</v>
      </c>
      <c r="CQ724" s="83" t="s">
        <v>102</v>
      </c>
      <c r="CR724" s="83" t="s">
        <v>482</v>
      </c>
      <c r="CS724" s="83">
        <v>719</v>
      </c>
      <c r="CT724" s="83" t="s">
        <v>483</v>
      </c>
      <c r="CU724" s="83">
        <v>1</v>
      </c>
      <c r="CV724" s="83">
        <v>0</v>
      </c>
      <c r="CW724" s="83">
        <v>0</v>
      </c>
      <c r="CX724" s="83" t="s">
        <v>109</v>
      </c>
      <c r="CY724" s="83" t="s">
        <v>583</v>
      </c>
      <c r="CZ724" s="83">
        <v>0</v>
      </c>
      <c r="DA724" s="83">
        <v>0</v>
      </c>
      <c r="DB724" s="83">
        <f t="shared" si="47"/>
        <v>0</v>
      </c>
      <c r="DC724" s="83" t="s">
        <v>497</v>
      </c>
      <c r="DE724" s="136">
        <v>1</v>
      </c>
      <c r="DF724" s="136">
        <v>1</v>
      </c>
      <c r="DG724" s="215" t="s">
        <v>269</v>
      </c>
      <c r="DH724" s="136">
        <v>1</v>
      </c>
      <c r="DI724" s="136">
        <v>1</v>
      </c>
      <c r="DJ724" s="215" t="s">
        <v>269</v>
      </c>
      <c r="EE724" s="136" t="b">
        <v>1</v>
      </c>
      <c r="EF724" s="136" t="b">
        <v>1</v>
      </c>
      <c r="EG724" s="136" t="b">
        <v>1</v>
      </c>
      <c r="EH724" s="136" t="b">
        <v>1</v>
      </c>
      <c r="EL724" s="215" t="s">
        <v>269</v>
      </c>
    </row>
    <row r="725" spans="1:142" ht="60" customHeight="1" x14ac:dyDescent="0.55000000000000004">
      <c r="A725" s="83" t="s">
        <v>130</v>
      </c>
      <c r="B725" s="83" t="s">
        <v>98</v>
      </c>
      <c r="C725">
        <v>687231</v>
      </c>
      <c r="D725" t="s">
        <v>1359</v>
      </c>
      <c r="E725" t="s">
        <v>1359</v>
      </c>
      <c r="F725" s="83" t="s">
        <v>108</v>
      </c>
      <c r="G725" s="213">
        <v>26425</v>
      </c>
      <c r="H725" s="83" t="s">
        <v>102</v>
      </c>
      <c r="I725" s="213">
        <v>43201</v>
      </c>
      <c r="J725" s="83" t="s">
        <v>228</v>
      </c>
      <c r="K725" s="214">
        <v>829921171281</v>
      </c>
      <c r="L725" s="83" t="s">
        <v>126</v>
      </c>
      <c r="M725" s="213">
        <v>43661</v>
      </c>
      <c r="N725">
        <v>921447</v>
      </c>
      <c r="O725" s="145" t="s">
        <v>567</v>
      </c>
      <c r="P725" s="145" t="s">
        <v>99</v>
      </c>
      <c r="Q725" s="145" t="s">
        <v>100</v>
      </c>
      <c r="R725" s="145" t="s">
        <v>567</v>
      </c>
      <c r="V725">
        <v>3084</v>
      </c>
      <c r="W725" s="83" t="s">
        <v>1874</v>
      </c>
      <c r="X725" s="83" t="s">
        <v>103</v>
      </c>
      <c r="Y725" t="s">
        <v>2687</v>
      </c>
      <c r="Z725" s="83" t="s">
        <v>102</v>
      </c>
      <c r="AA725" s="83" t="s">
        <v>102</v>
      </c>
      <c r="AB725" t="s">
        <v>3666</v>
      </c>
      <c r="AC725" s="83" t="s">
        <v>3948</v>
      </c>
      <c r="AD725" s="83" t="s">
        <v>111</v>
      </c>
      <c r="AE725" s="83" t="s">
        <v>105</v>
      </c>
      <c r="AF725" t="s">
        <v>2687</v>
      </c>
      <c r="AG725" s="83" t="s">
        <v>102</v>
      </c>
      <c r="AH725" s="83" t="s">
        <v>102</v>
      </c>
      <c r="AI725" t="s">
        <v>3666</v>
      </c>
      <c r="AJ725" s="83" t="s">
        <v>3948</v>
      </c>
      <c r="AK725" s="83" t="s">
        <v>111</v>
      </c>
      <c r="AL725" s="83" t="s">
        <v>105</v>
      </c>
      <c r="AM725" s="87" t="s">
        <v>106</v>
      </c>
      <c r="AN725" t="s">
        <v>2687</v>
      </c>
      <c r="AO725" t="s">
        <v>3666</v>
      </c>
      <c r="AP725" s="83" t="s">
        <v>3948</v>
      </c>
      <c r="AQ725" s="83" t="s">
        <v>144</v>
      </c>
      <c r="AR725" s="87" t="s">
        <v>106</v>
      </c>
      <c r="AT725" s="83" t="s">
        <v>107</v>
      </c>
      <c r="AU725" s="83" t="s">
        <v>107</v>
      </c>
      <c r="AV725" s="83" t="s">
        <v>107</v>
      </c>
      <c r="AX725" s="110" t="s">
        <v>107</v>
      </c>
      <c r="AY725" s="111"/>
      <c r="AZ725" s="112">
        <f t="shared" ca="1" si="48"/>
        <v>5243</v>
      </c>
      <c r="BA725" s="136">
        <f t="shared" ca="1" si="49"/>
        <v>80</v>
      </c>
      <c r="BB725" s="114" t="s">
        <v>136</v>
      </c>
      <c r="BC725" s="114" t="s">
        <v>108</v>
      </c>
      <c r="BD725" s="114"/>
      <c r="BE725" s="115" t="s">
        <v>102</v>
      </c>
      <c r="BF725" s="115" t="s">
        <v>102</v>
      </c>
      <c r="BG725" s="115" t="s">
        <v>102</v>
      </c>
      <c r="BH725" s="115" t="s">
        <v>102</v>
      </c>
      <c r="BI725" s="116"/>
      <c r="BJ725" s="117" t="s">
        <v>109</v>
      </c>
      <c r="BK725" s="117" t="s">
        <v>109</v>
      </c>
      <c r="BL725" s="83">
        <f t="shared" ca="1" si="50"/>
        <v>47</v>
      </c>
      <c r="BM725" s="83" t="s">
        <v>270</v>
      </c>
      <c r="BN725" s="83">
        <v>0</v>
      </c>
      <c r="BO725" s="83" t="s">
        <v>108</v>
      </c>
      <c r="BP725" s="83">
        <v>-1248540</v>
      </c>
      <c r="BQ725" s="83" t="s">
        <v>381</v>
      </c>
      <c r="BR725" s="83" t="s">
        <v>157</v>
      </c>
      <c r="BS725" s="83" t="s">
        <v>502</v>
      </c>
      <c r="BT725" s="83">
        <v>-1248540</v>
      </c>
      <c r="BU725" s="83" t="s">
        <v>381</v>
      </c>
      <c r="BV725" s="83" t="s">
        <v>157</v>
      </c>
      <c r="BW725" s="83" t="s">
        <v>502</v>
      </c>
      <c r="BY725" s="136">
        <v>0</v>
      </c>
      <c r="BZ725" s="136">
        <v>0</v>
      </c>
      <c r="CA725" s="136">
        <v>0</v>
      </c>
      <c r="CB725" s="136">
        <v>0</v>
      </c>
      <c r="CD725" s="136">
        <v>0</v>
      </c>
      <c r="CE725" s="136">
        <v>0</v>
      </c>
      <c r="CF725" s="136">
        <v>0</v>
      </c>
      <c r="CG725" s="136">
        <v>0</v>
      </c>
      <c r="CH725" s="136">
        <v>0</v>
      </c>
      <c r="CI725" s="136">
        <v>0</v>
      </c>
      <c r="CJ725" s="136">
        <v>0</v>
      </c>
      <c r="CK725" s="138">
        <v>0</v>
      </c>
      <c r="CL725" s="138">
        <v>0</v>
      </c>
      <c r="CM725" s="136">
        <v>0</v>
      </c>
      <c r="CN725" s="136">
        <v>0</v>
      </c>
      <c r="CO725" s="85">
        <v>43664</v>
      </c>
      <c r="CP725" s="83" t="s">
        <v>4771</v>
      </c>
      <c r="CQ725" s="83" t="s">
        <v>102</v>
      </c>
      <c r="CR725" s="83" t="s">
        <v>482</v>
      </c>
      <c r="CS725" s="83">
        <v>720</v>
      </c>
      <c r="CT725" s="83" t="s">
        <v>483</v>
      </c>
      <c r="CU725" s="83">
        <v>1</v>
      </c>
      <c r="CV725" s="83">
        <v>0</v>
      </c>
      <c r="CW725" s="83">
        <v>0</v>
      </c>
      <c r="CX725" s="83" t="s">
        <v>109</v>
      </c>
      <c r="CY725" s="83" t="s">
        <v>583</v>
      </c>
      <c r="CZ725" s="83">
        <v>0</v>
      </c>
      <c r="DA725" s="83">
        <v>0</v>
      </c>
      <c r="DB725" s="83">
        <f t="shared" si="47"/>
        <v>0</v>
      </c>
      <c r="DC725" s="83" t="s">
        <v>497</v>
      </c>
      <c r="DE725" s="136">
        <v>1</v>
      </c>
      <c r="DF725" s="136">
        <v>1</v>
      </c>
      <c r="DG725" s="215" t="s">
        <v>269</v>
      </c>
      <c r="DH725" s="136">
        <v>1</v>
      </c>
      <c r="DI725" s="136">
        <v>1</v>
      </c>
      <c r="DJ725" s="215" t="s">
        <v>269</v>
      </c>
      <c r="EE725" s="136" t="b">
        <v>1</v>
      </c>
      <c r="EF725" s="136" t="b">
        <v>1</v>
      </c>
      <c r="EG725" s="136" t="b">
        <v>1</v>
      </c>
      <c r="EH725" s="136" t="b">
        <v>1</v>
      </c>
      <c r="EL725" s="215" t="s">
        <v>269</v>
      </c>
    </row>
    <row r="726" spans="1:142" ht="60" customHeight="1" x14ac:dyDescent="0.55000000000000004">
      <c r="A726" s="83" t="s">
        <v>130</v>
      </c>
      <c r="B726" s="83" t="s">
        <v>98</v>
      </c>
      <c r="C726">
        <v>612188</v>
      </c>
      <c r="D726" t="s">
        <v>1360</v>
      </c>
      <c r="E726" t="s">
        <v>1360</v>
      </c>
      <c r="F726" s="83" t="s">
        <v>108</v>
      </c>
      <c r="G726" s="213">
        <v>26891</v>
      </c>
      <c r="H726" s="83" t="s">
        <v>102</v>
      </c>
      <c r="I726" s="213">
        <v>43276</v>
      </c>
      <c r="J726" s="83" t="s">
        <v>228</v>
      </c>
      <c r="K726" s="214">
        <v>420651768874</v>
      </c>
      <c r="L726" s="83" t="s">
        <v>135</v>
      </c>
      <c r="M726" s="213">
        <v>43737</v>
      </c>
      <c r="N726">
        <v>703026</v>
      </c>
      <c r="O726" s="145" t="s">
        <v>567</v>
      </c>
      <c r="P726" s="145" t="s">
        <v>99</v>
      </c>
      <c r="Q726" s="145" t="s">
        <v>100</v>
      </c>
      <c r="R726" s="145" t="s">
        <v>567</v>
      </c>
      <c r="V726">
        <v>2716</v>
      </c>
      <c r="W726" s="83" t="s">
        <v>101</v>
      </c>
      <c r="X726" s="83" t="s">
        <v>103</v>
      </c>
      <c r="Y726" t="s">
        <v>2688</v>
      </c>
      <c r="Z726" s="83" t="s">
        <v>102</v>
      </c>
      <c r="AA726" s="83" t="s">
        <v>102</v>
      </c>
      <c r="AB726" t="s">
        <v>3667</v>
      </c>
      <c r="AC726" s="83" t="s">
        <v>3949</v>
      </c>
      <c r="AD726" s="83" t="s">
        <v>144</v>
      </c>
      <c r="AE726" s="83" t="s">
        <v>105</v>
      </c>
      <c r="AF726" t="s">
        <v>2688</v>
      </c>
      <c r="AG726" s="83" t="s">
        <v>102</v>
      </c>
      <c r="AH726" s="83" t="s">
        <v>102</v>
      </c>
      <c r="AI726" t="s">
        <v>3667</v>
      </c>
      <c r="AJ726" s="83" t="s">
        <v>3949</v>
      </c>
      <c r="AK726" s="83" t="s">
        <v>144</v>
      </c>
      <c r="AL726" s="83" t="s">
        <v>105</v>
      </c>
      <c r="AM726" s="87" t="s">
        <v>106</v>
      </c>
      <c r="AN726" t="s">
        <v>2688</v>
      </c>
      <c r="AO726" t="s">
        <v>3667</v>
      </c>
      <c r="AP726" s="83" t="s">
        <v>3949</v>
      </c>
      <c r="AQ726" s="83" t="s">
        <v>111</v>
      </c>
      <c r="AR726" s="87" t="s">
        <v>106</v>
      </c>
      <c r="AT726" s="83" t="s">
        <v>107</v>
      </c>
      <c r="AU726" s="83" t="s">
        <v>107</v>
      </c>
      <c r="AV726" s="83" t="s">
        <v>107</v>
      </c>
      <c r="AX726" s="110" t="s">
        <v>107</v>
      </c>
      <c r="AY726" s="111"/>
      <c r="AZ726" s="112">
        <f t="shared" ca="1" si="48"/>
        <v>4115</v>
      </c>
      <c r="BA726" s="136">
        <f t="shared" ca="1" si="49"/>
        <v>22</v>
      </c>
      <c r="BB726" s="114" t="s">
        <v>134</v>
      </c>
      <c r="BC726" s="114" t="s">
        <v>108</v>
      </c>
      <c r="BD726" s="114"/>
      <c r="BE726" s="115" t="s">
        <v>102</v>
      </c>
      <c r="BF726" s="115" t="s">
        <v>102</v>
      </c>
      <c r="BG726" s="115" t="s">
        <v>102</v>
      </c>
      <c r="BH726" s="115" t="s">
        <v>102</v>
      </c>
      <c r="BI726" s="116"/>
      <c r="BJ726" s="117" t="s">
        <v>109</v>
      </c>
      <c r="BK726" s="117" t="s">
        <v>109</v>
      </c>
      <c r="BL726" s="83">
        <f t="shared" ca="1" si="50"/>
        <v>2</v>
      </c>
      <c r="BM726" s="83" t="s">
        <v>108</v>
      </c>
      <c r="BN726" s="83">
        <v>0</v>
      </c>
      <c r="BO726" s="83" t="s">
        <v>108</v>
      </c>
      <c r="BP726" s="83">
        <v>-1250275</v>
      </c>
      <c r="BQ726" s="83" t="s">
        <v>312</v>
      </c>
      <c r="BR726" s="83" t="s">
        <v>153</v>
      </c>
      <c r="BS726" s="83" t="s">
        <v>499</v>
      </c>
      <c r="BT726" s="83">
        <v>-1250275</v>
      </c>
      <c r="BU726" s="83" t="s">
        <v>312</v>
      </c>
      <c r="BV726" s="83" t="s">
        <v>153</v>
      </c>
      <c r="BW726" s="83" t="s">
        <v>499</v>
      </c>
      <c r="BY726" s="136">
        <v>0</v>
      </c>
      <c r="BZ726" s="136">
        <v>0</v>
      </c>
      <c r="CA726" s="136">
        <v>0</v>
      </c>
      <c r="CB726" s="136">
        <v>0</v>
      </c>
      <c r="CD726" s="136">
        <v>0</v>
      </c>
      <c r="CE726" s="136">
        <v>0</v>
      </c>
      <c r="CF726" s="136">
        <v>0</v>
      </c>
      <c r="CG726" s="136">
        <v>0</v>
      </c>
      <c r="CH726" s="136">
        <v>0</v>
      </c>
      <c r="CI726" s="136">
        <v>0</v>
      </c>
      <c r="CJ726" s="136">
        <v>0</v>
      </c>
      <c r="CK726" s="138">
        <v>0</v>
      </c>
      <c r="CL726" s="138">
        <v>0</v>
      </c>
      <c r="CM726" s="136">
        <v>0</v>
      </c>
      <c r="CN726" s="136">
        <v>0</v>
      </c>
      <c r="CO726" s="85">
        <v>43665</v>
      </c>
      <c r="CP726" s="83" t="s">
        <v>4772</v>
      </c>
      <c r="CQ726" s="83" t="s">
        <v>102</v>
      </c>
      <c r="CR726" s="83" t="s">
        <v>482</v>
      </c>
      <c r="CS726" s="83">
        <v>721</v>
      </c>
      <c r="CT726" s="83" t="s">
        <v>483</v>
      </c>
      <c r="CU726" s="83">
        <v>1</v>
      </c>
      <c r="CV726" s="83">
        <v>0</v>
      </c>
      <c r="CW726" s="83">
        <v>0</v>
      </c>
      <c r="CX726" s="83" t="s">
        <v>109</v>
      </c>
      <c r="CY726" s="83" t="s">
        <v>583</v>
      </c>
      <c r="CZ726" s="83">
        <v>0</v>
      </c>
      <c r="DA726" s="83">
        <v>0</v>
      </c>
      <c r="DB726" s="83">
        <f t="shared" si="47"/>
        <v>0</v>
      </c>
      <c r="DC726" s="83" t="s">
        <v>497</v>
      </c>
      <c r="DE726" s="136">
        <v>1</v>
      </c>
      <c r="DF726" s="136">
        <v>1</v>
      </c>
      <c r="DG726" s="215" t="s">
        <v>269</v>
      </c>
      <c r="DH726" s="136">
        <v>1</v>
      </c>
      <c r="DI726" s="136">
        <v>1</v>
      </c>
      <c r="DJ726" s="215" t="s">
        <v>269</v>
      </c>
      <c r="EE726" s="136" t="b">
        <v>1</v>
      </c>
      <c r="EF726" s="136" t="b">
        <v>1</v>
      </c>
      <c r="EG726" s="136" t="b">
        <v>1</v>
      </c>
      <c r="EH726" s="136" t="b">
        <v>1</v>
      </c>
      <c r="EL726" s="215" t="s">
        <v>269</v>
      </c>
    </row>
    <row r="727" spans="1:142" ht="60" customHeight="1" x14ac:dyDescent="0.55000000000000004">
      <c r="A727" s="83" t="s">
        <v>130</v>
      </c>
      <c r="B727" s="83" t="s">
        <v>98</v>
      </c>
      <c r="C727">
        <v>476797</v>
      </c>
      <c r="D727" t="s">
        <v>1361</v>
      </c>
      <c r="E727" t="s">
        <v>1361</v>
      </c>
      <c r="F727" s="83" t="s">
        <v>108</v>
      </c>
      <c r="G727" s="213">
        <v>36255</v>
      </c>
      <c r="H727" s="83" t="s">
        <v>102</v>
      </c>
      <c r="I727" s="213">
        <v>43252</v>
      </c>
      <c r="J727" s="83" t="s">
        <v>228</v>
      </c>
      <c r="K727" s="214">
        <v>211759676291</v>
      </c>
      <c r="L727" s="83" t="s">
        <v>97</v>
      </c>
      <c r="M727" s="213">
        <v>43707</v>
      </c>
      <c r="N727">
        <v>199496</v>
      </c>
      <c r="O727" s="145" t="s">
        <v>567</v>
      </c>
      <c r="P727" s="145" t="s">
        <v>99</v>
      </c>
      <c r="Q727" s="145" t="s">
        <v>100</v>
      </c>
      <c r="R727" s="145" t="s">
        <v>567</v>
      </c>
      <c r="V727">
        <v>7018</v>
      </c>
      <c r="W727" s="83" t="s">
        <v>101</v>
      </c>
      <c r="X727" s="83" t="s">
        <v>103</v>
      </c>
      <c r="Y727" t="s">
        <v>2689</v>
      </c>
      <c r="Z727" s="83" t="s">
        <v>102</v>
      </c>
      <c r="AA727" s="83" t="s">
        <v>102</v>
      </c>
      <c r="AB727" t="s">
        <v>3668</v>
      </c>
      <c r="AC727" s="83" t="s">
        <v>3950</v>
      </c>
      <c r="AD727" s="83" t="s">
        <v>144</v>
      </c>
      <c r="AE727" s="83" t="s">
        <v>105</v>
      </c>
      <c r="AF727" t="s">
        <v>2689</v>
      </c>
      <c r="AG727" s="83" t="s">
        <v>102</v>
      </c>
      <c r="AH727" s="83" t="s">
        <v>102</v>
      </c>
      <c r="AI727" t="s">
        <v>3668</v>
      </c>
      <c r="AJ727" s="83" t="s">
        <v>3950</v>
      </c>
      <c r="AK727" s="83" t="s">
        <v>144</v>
      </c>
      <c r="AL727" s="83" t="s">
        <v>105</v>
      </c>
      <c r="AM727" s="87" t="s">
        <v>106</v>
      </c>
      <c r="AN727" t="s">
        <v>2689</v>
      </c>
      <c r="AO727" t="s">
        <v>3668</v>
      </c>
      <c r="AP727" s="83" t="s">
        <v>3950</v>
      </c>
      <c r="AQ727" s="83" t="s">
        <v>144</v>
      </c>
      <c r="AR727" s="87" t="s">
        <v>106</v>
      </c>
      <c r="AT727" s="83" t="s">
        <v>107</v>
      </c>
      <c r="AU727" s="83" t="s">
        <v>107</v>
      </c>
      <c r="AV727" s="83" t="s">
        <v>107</v>
      </c>
      <c r="AX727" s="110" t="s">
        <v>107</v>
      </c>
      <c r="AY727" s="111"/>
      <c r="AZ727" s="112">
        <f t="shared" ca="1" si="48"/>
        <v>7644</v>
      </c>
      <c r="BA727" s="136">
        <f t="shared" ca="1" si="49"/>
        <v>50</v>
      </c>
      <c r="BB727" s="114" t="s">
        <v>134</v>
      </c>
      <c r="BC727" s="114" t="s">
        <v>108</v>
      </c>
      <c r="BD727" s="114"/>
      <c r="BE727" s="115" t="s">
        <v>102</v>
      </c>
      <c r="BF727" s="115" t="s">
        <v>102</v>
      </c>
      <c r="BG727" s="115" t="s">
        <v>102</v>
      </c>
      <c r="BH727" s="115" t="s">
        <v>102</v>
      </c>
      <c r="BI727" s="116"/>
      <c r="BJ727" s="117" t="s">
        <v>109</v>
      </c>
      <c r="BK727" s="117" t="s">
        <v>109</v>
      </c>
      <c r="BL727" s="83">
        <f t="shared" ca="1" si="50"/>
        <v>45</v>
      </c>
      <c r="BM727" s="83" t="s">
        <v>108</v>
      </c>
      <c r="BN727" s="83">
        <v>0</v>
      </c>
      <c r="BO727" s="83" t="s">
        <v>108</v>
      </c>
      <c r="BP727" s="83">
        <v>-1252010</v>
      </c>
      <c r="BQ727" s="83" t="s">
        <v>198</v>
      </c>
      <c r="BR727" s="83" t="s">
        <v>164</v>
      </c>
      <c r="BS727" s="83" t="s">
        <v>499</v>
      </c>
      <c r="BT727" s="83">
        <v>-1252010</v>
      </c>
      <c r="BU727" s="83" t="s">
        <v>198</v>
      </c>
      <c r="BV727" s="83" t="s">
        <v>164</v>
      </c>
      <c r="BW727" s="83" t="s">
        <v>499</v>
      </c>
      <c r="BY727" s="136">
        <v>0</v>
      </c>
      <c r="BZ727" s="136">
        <v>0</v>
      </c>
      <c r="CA727" s="136">
        <v>0</v>
      </c>
      <c r="CB727" s="136">
        <v>0</v>
      </c>
      <c r="CD727" s="136">
        <v>0</v>
      </c>
      <c r="CE727" s="136">
        <v>0</v>
      </c>
      <c r="CF727" s="136">
        <v>0</v>
      </c>
      <c r="CG727" s="136">
        <v>0</v>
      </c>
      <c r="CH727" s="136">
        <v>0</v>
      </c>
      <c r="CI727" s="136">
        <v>0</v>
      </c>
      <c r="CJ727" s="136">
        <v>0</v>
      </c>
      <c r="CK727" s="138">
        <v>0</v>
      </c>
      <c r="CL727" s="138">
        <v>0</v>
      </c>
      <c r="CM727" s="136">
        <v>0</v>
      </c>
      <c r="CN727" s="136">
        <v>0</v>
      </c>
      <c r="CO727" s="85">
        <v>43666</v>
      </c>
      <c r="CP727" s="83" t="s">
        <v>4773</v>
      </c>
      <c r="CQ727" s="83" t="s">
        <v>102</v>
      </c>
      <c r="CR727" s="83" t="s">
        <v>482</v>
      </c>
      <c r="CS727" s="83">
        <v>722</v>
      </c>
      <c r="CT727" s="83" t="s">
        <v>483</v>
      </c>
      <c r="CU727" s="83">
        <v>1</v>
      </c>
      <c r="CV727" s="83">
        <v>0</v>
      </c>
      <c r="CW727" s="83">
        <v>0</v>
      </c>
      <c r="CX727" s="83" t="s">
        <v>109</v>
      </c>
      <c r="CY727" s="83" t="s">
        <v>583</v>
      </c>
      <c r="CZ727" s="83">
        <v>0</v>
      </c>
      <c r="DA727" s="83">
        <v>0</v>
      </c>
      <c r="DB727" s="83">
        <f t="shared" si="47"/>
        <v>0</v>
      </c>
      <c r="DC727" s="83" t="s">
        <v>497</v>
      </c>
      <c r="DE727" s="136">
        <v>1</v>
      </c>
      <c r="DF727" s="136">
        <v>1</v>
      </c>
      <c r="DG727" s="215" t="s">
        <v>269</v>
      </c>
      <c r="DH727" s="136">
        <v>1</v>
      </c>
      <c r="DI727" s="136">
        <v>1</v>
      </c>
      <c r="DJ727" s="215" t="s">
        <v>269</v>
      </c>
      <c r="EE727" s="136" t="b">
        <v>1</v>
      </c>
      <c r="EF727" s="136" t="b">
        <v>1</v>
      </c>
      <c r="EG727" s="136" t="b">
        <v>1</v>
      </c>
      <c r="EH727" s="136" t="b">
        <v>1</v>
      </c>
      <c r="EL727" s="215" t="s">
        <v>269</v>
      </c>
    </row>
    <row r="728" spans="1:142" ht="60" customHeight="1" x14ac:dyDescent="0.55000000000000004">
      <c r="A728" s="83" t="s">
        <v>130</v>
      </c>
      <c r="B728" s="83" t="s">
        <v>98</v>
      </c>
      <c r="C728">
        <v>288666</v>
      </c>
      <c r="D728" t="s">
        <v>1362</v>
      </c>
      <c r="E728" t="s">
        <v>1362</v>
      </c>
      <c r="F728" s="83" t="s">
        <v>108</v>
      </c>
      <c r="G728" s="213">
        <v>26751</v>
      </c>
      <c r="H728" s="83" t="s">
        <v>102</v>
      </c>
      <c r="I728" s="213">
        <v>43366</v>
      </c>
      <c r="J728" s="83" t="s">
        <v>228</v>
      </c>
      <c r="K728" s="214">
        <v>701526205300</v>
      </c>
      <c r="L728" s="83" t="s">
        <v>135</v>
      </c>
      <c r="M728" s="213">
        <v>43636</v>
      </c>
      <c r="N728">
        <v>719260</v>
      </c>
      <c r="O728" s="145" t="s">
        <v>567</v>
      </c>
      <c r="P728" s="145" t="s">
        <v>99</v>
      </c>
      <c r="Q728" s="145" t="s">
        <v>100</v>
      </c>
      <c r="R728" s="145" t="s">
        <v>567</v>
      </c>
      <c r="V728">
        <v>9395</v>
      </c>
      <c r="W728" s="83" t="s">
        <v>1875</v>
      </c>
      <c r="X728" s="83" t="s">
        <v>103</v>
      </c>
      <c r="Y728" t="s">
        <v>2690</v>
      </c>
      <c r="Z728" s="83" t="s">
        <v>102</v>
      </c>
      <c r="AA728" s="83" t="s">
        <v>102</v>
      </c>
      <c r="AB728" t="s">
        <v>3669</v>
      </c>
      <c r="AC728" s="83" t="s">
        <v>3951</v>
      </c>
      <c r="AD728" s="83" t="s">
        <v>111</v>
      </c>
      <c r="AE728" s="83" t="s">
        <v>105</v>
      </c>
      <c r="AF728" t="s">
        <v>2690</v>
      </c>
      <c r="AG728" s="83" t="s">
        <v>102</v>
      </c>
      <c r="AH728" s="83" t="s">
        <v>102</v>
      </c>
      <c r="AI728" t="s">
        <v>3669</v>
      </c>
      <c r="AJ728" s="83" t="s">
        <v>3951</v>
      </c>
      <c r="AK728" s="83" t="s">
        <v>111</v>
      </c>
      <c r="AL728" s="83" t="s">
        <v>105</v>
      </c>
      <c r="AM728" s="87" t="s">
        <v>106</v>
      </c>
      <c r="AN728" t="s">
        <v>2690</v>
      </c>
      <c r="AO728" t="s">
        <v>3669</v>
      </c>
      <c r="AP728" s="83" t="s">
        <v>3951</v>
      </c>
      <c r="AQ728" s="83" t="s">
        <v>144</v>
      </c>
      <c r="AR728" s="87" t="s">
        <v>106</v>
      </c>
      <c r="AT728" s="83" t="s">
        <v>107</v>
      </c>
      <c r="AU728" s="83" t="s">
        <v>107</v>
      </c>
      <c r="AV728" s="83" t="s">
        <v>107</v>
      </c>
      <c r="AX728" s="110" t="s">
        <v>107</v>
      </c>
      <c r="AY728" s="111"/>
      <c r="AZ728" s="112">
        <f t="shared" ca="1" si="48"/>
        <v>9407</v>
      </c>
      <c r="BA728" s="136">
        <f t="shared" ca="1" si="49"/>
        <v>62</v>
      </c>
      <c r="BB728" s="114" t="s">
        <v>136</v>
      </c>
      <c r="BC728" s="114" t="s">
        <v>108</v>
      </c>
      <c r="BD728" s="114"/>
      <c r="BE728" s="115" t="s">
        <v>102</v>
      </c>
      <c r="BF728" s="115" t="s">
        <v>102</v>
      </c>
      <c r="BG728" s="115" t="s">
        <v>102</v>
      </c>
      <c r="BH728" s="115" t="s">
        <v>102</v>
      </c>
      <c r="BI728" s="116"/>
      <c r="BJ728" s="117" t="s">
        <v>109</v>
      </c>
      <c r="BK728" s="117" t="s">
        <v>109</v>
      </c>
      <c r="BL728" s="83">
        <f t="shared" ca="1" si="50"/>
        <v>79</v>
      </c>
      <c r="BM728" s="83" t="s">
        <v>270</v>
      </c>
      <c r="BN728" s="83">
        <v>0</v>
      </c>
      <c r="BO728" s="83" t="s">
        <v>108</v>
      </c>
      <c r="BP728" s="83">
        <v>-1253745</v>
      </c>
      <c r="BQ728" s="83" t="s">
        <v>381</v>
      </c>
      <c r="BR728" s="83" t="s">
        <v>157</v>
      </c>
      <c r="BS728" s="83" t="s">
        <v>502</v>
      </c>
      <c r="BT728" s="83">
        <v>-1253745</v>
      </c>
      <c r="BU728" s="83" t="s">
        <v>381</v>
      </c>
      <c r="BV728" s="83" t="s">
        <v>157</v>
      </c>
      <c r="BW728" s="83" t="s">
        <v>502</v>
      </c>
      <c r="BY728" s="136">
        <v>0</v>
      </c>
      <c r="BZ728" s="136">
        <v>0</v>
      </c>
      <c r="CA728" s="136">
        <v>0</v>
      </c>
      <c r="CB728" s="136">
        <v>0</v>
      </c>
      <c r="CD728" s="136">
        <v>0</v>
      </c>
      <c r="CE728" s="136">
        <v>0</v>
      </c>
      <c r="CF728" s="136">
        <v>0</v>
      </c>
      <c r="CG728" s="136">
        <v>0</v>
      </c>
      <c r="CH728" s="136">
        <v>0</v>
      </c>
      <c r="CI728" s="136">
        <v>0</v>
      </c>
      <c r="CJ728" s="136">
        <v>0</v>
      </c>
      <c r="CK728" s="138">
        <v>0</v>
      </c>
      <c r="CL728" s="138">
        <v>0</v>
      </c>
      <c r="CM728" s="136">
        <v>0</v>
      </c>
      <c r="CN728" s="136">
        <v>0</v>
      </c>
      <c r="CO728" s="85">
        <v>43667</v>
      </c>
      <c r="CP728" s="83" t="s">
        <v>4774</v>
      </c>
      <c r="CQ728" s="83" t="s">
        <v>102</v>
      </c>
      <c r="CR728" s="83" t="s">
        <v>482</v>
      </c>
      <c r="CS728" s="83">
        <v>723</v>
      </c>
      <c r="CT728" s="83" t="s">
        <v>483</v>
      </c>
      <c r="CU728" s="83">
        <v>1</v>
      </c>
      <c r="CV728" s="83">
        <v>0</v>
      </c>
      <c r="CW728" s="83">
        <v>0</v>
      </c>
      <c r="CX728" s="83" t="s">
        <v>109</v>
      </c>
      <c r="CY728" s="83" t="s">
        <v>583</v>
      </c>
      <c r="CZ728" s="83">
        <v>0</v>
      </c>
      <c r="DA728" s="83">
        <v>0</v>
      </c>
      <c r="DB728" s="83">
        <f t="shared" si="47"/>
        <v>0</v>
      </c>
      <c r="DC728" s="83" t="s">
        <v>497</v>
      </c>
      <c r="DE728" s="136">
        <v>1</v>
      </c>
      <c r="DF728" s="136">
        <v>1</v>
      </c>
      <c r="DG728" s="215" t="s">
        <v>269</v>
      </c>
      <c r="DH728" s="136">
        <v>1</v>
      </c>
      <c r="DI728" s="136">
        <v>1</v>
      </c>
      <c r="DJ728" s="215" t="s">
        <v>269</v>
      </c>
      <c r="EE728" s="136" t="b">
        <v>1</v>
      </c>
      <c r="EF728" s="136" t="b">
        <v>1</v>
      </c>
      <c r="EG728" s="136" t="b">
        <v>1</v>
      </c>
      <c r="EH728" s="136" t="b">
        <v>1</v>
      </c>
      <c r="EL728" s="215" t="s">
        <v>269</v>
      </c>
    </row>
    <row r="729" spans="1:142" ht="60" customHeight="1" x14ac:dyDescent="0.55000000000000004">
      <c r="A729" s="83" t="s">
        <v>130</v>
      </c>
      <c r="B729" s="83" t="s">
        <v>98</v>
      </c>
      <c r="C729">
        <v>276221</v>
      </c>
      <c r="D729" t="s">
        <v>1363</v>
      </c>
      <c r="E729" t="s">
        <v>1363</v>
      </c>
      <c r="F729" s="83" t="s">
        <v>108</v>
      </c>
      <c r="G729" s="213">
        <v>32463</v>
      </c>
      <c r="H729" s="83" t="s">
        <v>102</v>
      </c>
      <c r="I729" s="213">
        <v>43176</v>
      </c>
      <c r="J729" s="83" t="s">
        <v>228</v>
      </c>
      <c r="K729" s="214">
        <v>598304421687</v>
      </c>
      <c r="L729" s="83" t="s">
        <v>97</v>
      </c>
      <c r="M729" s="213">
        <v>43506</v>
      </c>
      <c r="N729">
        <v>136193</v>
      </c>
      <c r="O729" s="145" t="s">
        <v>567</v>
      </c>
      <c r="P729" s="145" t="s">
        <v>99</v>
      </c>
      <c r="Q729" s="145" t="s">
        <v>100</v>
      </c>
      <c r="R729" s="145" t="s">
        <v>567</v>
      </c>
      <c r="V729">
        <v>7740</v>
      </c>
      <c r="W729" s="83" t="s">
        <v>101</v>
      </c>
      <c r="X729" s="83" t="s">
        <v>103</v>
      </c>
      <c r="Y729" t="s">
        <v>2691</v>
      </c>
      <c r="Z729" s="83" t="s">
        <v>102</v>
      </c>
      <c r="AA729" s="83" t="s">
        <v>102</v>
      </c>
      <c r="AB729" t="s">
        <v>3670</v>
      </c>
      <c r="AC729" s="83" t="s">
        <v>3952</v>
      </c>
      <c r="AD729" s="83" t="s">
        <v>144</v>
      </c>
      <c r="AE729" s="83" t="s">
        <v>105</v>
      </c>
      <c r="AF729" t="s">
        <v>2691</v>
      </c>
      <c r="AG729" s="83" t="s">
        <v>102</v>
      </c>
      <c r="AH729" s="83" t="s">
        <v>102</v>
      </c>
      <c r="AI729" t="s">
        <v>3670</v>
      </c>
      <c r="AJ729" s="83" t="s">
        <v>3952</v>
      </c>
      <c r="AK729" s="83" t="s">
        <v>144</v>
      </c>
      <c r="AL729" s="83" t="s">
        <v>105</v>
      </c>
      <c r="AM729" s="87" t="s">
        <v>106</v>
      </c>
      <c r="AN729" t="s">
        <v>2691</v>
      </c>
      <c r="AO729" t="s">
        <v>3670</v>
      </c>
      <c r="AP729" s="83" t="s">
        <v>3952</v>
      </c>
      <c r="AQ729" s="83" t="s">
        <v>111</v>
      </c>
      <c r="AR729" s="87" t="s">
        <v>106</v>
      </c>
      <c r="AT729" s="83" t="s">
        <v>107</v>
      </c>
      <c r="AU729" s="83" t="s">
        <v>107</v>
      </c>
      <c r="AV729" s="83" t="s">
        <v>107</v>
      </c>
      <c r="AX729" s="110" t="s">
        <v>107</v>
      </c>
      <c r="AY729" s="111"/>
      <c r="AZ729" s="112">
        <f t="shared" ca="1" si="48"/>
        <v>2176</v>
      </c>
      <c r="BA729" s="136">
        <f t="shared" ca="1" si="49"/>
        <v>48</v>
      </c>
      <c r="BB729" s="114" t="s">
        <v>134</v>
      </c>
      <c r="BC729" s="114" t="s">
        <v>108</v>
      </c>
      <c r="BD729" s="114"/>
      <c r="BE729" s="115" t="s">
        <v>102</v>
      </c>
      <c r="BF729" s="115" t="s">
        <v>102</v>
      </c>
      <c r="BG729" s="115" t="s">
        <v>102</v>
      </c>
      <c r="BH729" s="115" t="s">
        <v>102</v>
      </c>
      <c r="BI729" s="116"/>
      <c r="BJ729" s="117" t="s">
        <v>109</v>
      </c>
      <c r="BK729" s="117" t="s">
        <v>109</v>
      </c>
      <c r="BL729" s="83">
        <f t="shared" ca="1" si="50"/>
        <v>0</v>
      </c>
      <c r="BM729" s="83" t="s">
        <v>108</v>
      </c>
      <c r="BN729" s="83">
        <v>0</v>
      </c>
      <c r="BO729" s="83" t="s">
        <v>108</v>
      </c>
      <c r="BP729" s="83">
        <v>-1255480</v>
      </c>
      <c r="BQ729" s="83" t="s">
        <v>312</v>
      </c>
      <c r="BR729" s="83" t="s">
        <v>153</v>
      </c>
      <c r="BS729" s="83" t="s">
        <v>499</v>
      </c>
      <c r="BT729" s="83">
        <v>-1255480</v>
      </c>
      <c r="BU729" s="83" t="s">
        <v>312</v>
      </c>
      <c r="BV729" s="83" t="s">
        <v>153</v>
      </c>
      <c r="BW729" s="83" t="s">
        <v>499</v>
      </c>
      <c r="BY729" s="136">
        <v>0</v>
      </c>
      <c r="BZ729" s="136">
        <v>0</v>
      </c>
      <c r="CA729" s="136">
        <v>0</v>
      </c>
      <c r="CB729" s="136">
        <v>0</v>
      </c>
      <c r="CD729" s="136">
        <v>0</v>
      </c>
      <c r="CE729" s="136">
        <v>0</v>
      </c>
      <c r="CF729" s="136">
        <v>0</v>
      </c>
      <c r="CG729" s="136">
        <v>0</v>
      </c>
      <c r="CH729" s="136">
        <v>0</v>
      </c>
      <c r="CI729" s="136">
        <v>0</v>
      </c>
      <c r="CJ729" s="136">
        <v>0</v>
      </c>
      <c r="CK729" s="138">
        <v>0</v>
      </c>
      <c r="CL729" s="138">
        <v>0</v>
      </c>
      <c r="CM729" s="136">
        <v>0</v>
      </c>
      <c r="CN729" s="136">
        <v>0</v>
      </c>
      <c r="CO729" s="85">
        <v>43668</v>
      </c>
      <c r="CP729" s="83" t="s">
        <v>4775</v>
      </c>
      <c r="CQ729" s="83" t="s">
        <v>102</v>
      </c>
      <c r="CR729" s="83" t="s">
        <v>482</v>
      </c>
      <c r="CS729" s="83">
        <v>724</v>
      </c>
      <c r="CT729" s="83" t="s">
        <v>483</v>
      </c>
      <c r="CU729" s="83">
        <v>1</v>
      </c>
      <c r="CV729" s="83">
        <v>0</v>
      </c>
      <c r="CW729" s="83">
        <v>0</v>
      </c>
      <c r="CX729" s="83" t="s">
        <v>109</v>
      </c>
      <c r="CY729" s="83" t="s">
        <v>583</v>
      </c>
      <c r="CZ729" s="83">
        <v>0</v>
      </c>
      <c r="DA729" s="83">
        <v>0</v>
      </c>
      <c r="DB729" s="83">
        <f t="shared" si="47"/>
        <v>0</v>
      </c>
      <c r="DC729" s="83" t="s">
        <v>497</v>
      </c>
      <c r="DE729" s="136">
        <v>1</v>
      </c>
      <c r="DF729" s="136">
        <v>1</v>
      </c>
      <c r="DG729" s="215" t="s">
        <v>269</v>
      </c>
      <c r="DH729" s="136">
        <v>1</v>
      </c>
      <c r="DI729" s="136">
        <v>1</v>
      </c>
      <c r="DJ729" s="215" t="s">
        <v>269</v>
      </c>
      <c r="EE729" s="136" t="b">
        <v>1</v>
      </c>
      <c r="EF729" s="136" t="b">
        <v>1</v>
      </c>
      <c r="EG729" s="136" t="b">
        <v>1</v>
      </c>
      <c r="EH729" s="136" t="b">
        <v>1</v>
      </c>
      <c r="EL729" s="215" t="s">
        <v>269</v>
      </c>
    </row>
    <row r="730" spans="1:142" ht="60" customHeight="1" x14ac:dyDescent="0.55000000000000004">
      <c r="A730" s="83" t="s">
        <v>130</v>
      </c>
      <c r="B730" s="83" t="s">
        <v>98</v>
      </c>
      <c r="C730">
        <v>695402</v>
      </c>
      <c r="D730" t="s">
        <v>1364</v>
      </c>
      <c r="E730" t="s">
        <v>1364</v>
      </c>
      <c r="F730" s="83" t="s">
        <v>108</v>
      </c>
      <c r="G730" s="213">
        <v>32415</v>
      </c>
      <c r="H730" s="83" t="s">
        <v>102</v>
      </c>
      <c r="I730" s="213">
        <v>43235</v>
      </c>
      <c r="J730" s="83" t="s">
        <v>228</v>
      </c>
      <c r="K730" s="214">
        <v>800033275470</v>
      </c>
      <c r="L730" s="83" t="s">
        <v>126</v>
      </c>
      <c r="M730" s="213">
        <v>43704</v>
      </c>
      <c r="N730">
        <v>745490</v>
      </c>
      <c r="O730" s="145" t="s">
        <v>567</v>
      </c>
      <c r="P730" s="145" t="s">
        <v>99</v>
      </c>
      <c r="Q730" s="145" t="s">
        <v>100</v>
      </c>
      <c r="R730" s="145" t="s">
        <v>567</v>
      </c>
      <c r="V730">
        <v>2915</v>
      </c>
      <c r="W730" s="83" t="s">
        <v>101</v>
      </c>
      <c r="X730" s="83" t="s">
        <v>103</v>
      </c>
      <c r="Y730" t="s">
        <v>2692</v>
      </c>
      <c r="Z730" s="83" t="s">
        <v>102</v>
      </c>
      <c r="AA730" s="83" t="s">
        <v>102</v>
      </c>
      <c r="AB730" t="s">
        <v>3671</v>
      </c>
      <c r="AC730" s="83" t="s">
        <v>3953</v>
      </c>
      <c r="AD730" s="83" t="s">
        <v>144</v>
      </c>
      <c r="AE730" s="83" t="s">
        <v>105</v>
      </c>
      <c r="AF730" t="s">
        <v>2692</v>
      </c>
      <c r="AG730" s="83" t="s">
        <v>102</v>
      </c>
      <c r="AH730" s="83" t="s">
        <v>102</v>
      </c>
      <c r="AI730" t="s">
        <v>3671</v>
      </c>
      <c r="AJ730" s="83" t="s">
        <v>3953</v>
      </c>
      <c r="AK730" s="83" t="s">
        <v>144</v>
      </c>
      <c r="AL730" s="83" t="s">
        <v>105</v>
      </c>
      <c r="AM730" s="87" t="s">
        <v>106</v>
      </c>
      <c r="AN730" t="s">
        <v>2692</v>
      </c>
      <c r="AO730" t="s">
        <v>3671</v>
      </c>
      <c r="AP730" s="83" t="s">
        <v>3953</v>
      </c>
      <c r="AQ730" s="83" t="s">
        <v>144</v>
      </c>
      <c r="AR730" s="87" t="s">
        <v>106</v>
      </c>
      <c r="AT730" s="83" t="s">
        <v>107</v>
      </c>
      <c r="AU730" s="83" t="s">
        <v>107</v>
      </c>
      <c r="AV730" s="83" t="s">
        <v>107</v>
      </c>
      <c r="AX730" s="110" t="s">
        <v>107</v>
      </c>
      <c r="AY730" s="111"/>
      <c r="AZ730" s="112">
        <f t="shared" ca="1" si="48"/>
        <v>2176</v>
      </c>
      <c r="BA730" s="136">
        <f t="shared" ca="1" si="49"/>
        <v>99</v>
      </c>
      <c r="BB730" s="114" t="s">
        <v>134</v>
      </c>
      <c r="BC730" s="114" t="s">
        <v>108</v>
      </c>
      <c r="BD730" s="114"/>
      <c r="BE730" s="115" t="s">
        <v>102</v>
      </c>
      <c r="BF730" s="115" t="s">
        <v>102</v>
      </c>
      <c r="BG730" s="115" t="s">
        <v>102</v>
      </c>
      <c r="BH730" s="115" t="s">
        <v>102</v>
      </c>
      <c r="BI730" s="116"/>
      <c r="BJ730" s="117" t="s">
        <v>109</v>
      </c>
      <c r="BK730" s="117" t="s">
        <v>109</v>
      </c>
      <c r="BL730" s="83">
        <f t="shared" ca="1" si="50"/>
        <v>64</v>
      </c>
      <c r="BM730" s="83" t="s">
        <v>108</v>
      </c>
      <c r="BN730" s="83">
        <v>0</v>
      </c>
      <c r="BO730" s="83" t="s">
        <v>108</v>
      </c>
      <c r="BP730" s="83">
        <v>-1257215</v>
      </c>
      <c r="BQ730" s="83" t="s">
        <v>198</v>
      </c>
      <c r="BR730" s="83" t="s">
        <v>164</v>
      </c>
      <c r="BS730" s="83" t="s">
        <v>499</v>
      </c>
      <c r="BT730" s="83">
        <v>-1257215</v>
      </c>
      <c r="BU730" s="83" t="s">
        <v>198</v>
      </c>
      <c r="BV730" s="83" t="s">
        <v>164</v>
      </c>
      <c r="BW730" s="83" t="s">
        <v>499</v>
      </c>
      <c r="BY730" s="136">
        <v>0</v>
      </c>
      <c r="BZ730" s="136">
        <v>0</v>
      </c>
      <c r="CA730" s="136">
        <v>0</v>
      </c>
      <c r="CB730" s="136">
        <v>0</v>
      </c>
      <c r="CD730" s="136">
        <v>0</v>
      </c>
      <c r="CE730" s="136">
        <v>0</v>
      </c>
      <c r="CF730" s="136">
        <v>0</v>
      </c>
      <c r="CG730" s="136">
        <v>0</v>
      </c>
      <c r="CH730" s="136">
        <v>0</v>
      </c>
      <c r="CI730" s="136">
        <v>0</v>
      </c>
      <c r="CJ730" s="136">
        <v>0</v>
      </c>
      <c r="CK730" s="138">
        <v>0</v>
      </c>
      <c r="CL730" s="138">
        <v>0</v>
      </c>
      <c r="CM730" s="136">
        <v>0</v>
      </c>
      <c r="CN730" s="136">
        <v>0</v>
      </c>
      <c r="CO730" s="85">
        <v>43669</v>
      </c>
      <c r="CP730" s="83" t="s">
        <v>4776</v>
      </c>
      <c r="CQ730" s="83" t="s">
        <v>102</v>
      </c>
      <c r="CR730" s="83" t="s">
        <v>482</v>
      </c>
      <c r="CS730" s="83">
        <v>725</v>
      </c>
      <c r="CT730" s="83" t="s">
        <v>483</v>
      </c>
      <c r="CU730" s="83">
        <v>1</v>
      </c>
      <c r="CV730" s="83">
        <v>0</v>
      </c>
      <c r="CW730" s="83">
        <v>0</v>
      </c>
      <c r="CX730" s="83" t="s">
        <v>109</v>
      </c>
      <c r="CY730" s="83" t="s">
        <v>583</v>
      </c>
      <c r="CZ730" s="83">
        <v>0</v>
      </c>
      <c r="DA730" s="83">
        <v>0</v>
      </c>
      <c r="DB730" s="83">
        <f t="shared" si="47"/>
        <v>0</v>
      </c>
      <c r="DC730" s="83" t="s">
        <v>497</v>
      </c>
      <c r="DE730" s="136">
        <v>1</v>
      </c>
      <c r="DF730" s="136">
        <v>1</v>
      </c>
      <c r="DG730" s="215" t="s">
        <v>269</v>
      </c>
      <c r="DH730" s="136">
        <v>1</v>
      </c>
      <c r="DI730" s="136">
        <v>1</v>
      </c>
      <c r="DJ730" s="215" t="s">
        <v>269</v>
      </c>
      <c r="EE730" s="136" t="b">
        <v>1</v>
      </c>
      <c r="EF730" s="136" t="b">
        <v>1</v>
      </c>
      <c r="EG730" s="136" t="b">
        <v>1</v>
      </c>
      <c r="EH730" s="136" t="b">
        <v>1</v>
      </c>
      <c r="EL730" s="215" t="s">
        <v>269</v>
      </c>
    </row>
    <row r="731" spans="1:142" ht="60" customHeight="1" x14ac:dyDescent="0.55000000000000004">
      <c r="A731" s="83" t="s">
        <v>130</v>
      </c>
      <c r="B731" s="83" t="s">
        <v>98</v>
      </c>
      <c r="C731">
        <v>494163</v>
      </c>
      <c r="D731" t="s">
        <v>1365</v>
      </c>
      <c r="E731" t="s">
        <v>1365</v>
      </c>
      <c r="F731" s="83" t="s">
        <v>108</v>
      </c>
      <c r="G731" s="213">
        <v>36847</v>
      </c>
      <c r="H731" s="83" t="s">
        <v>102</v>
      </c>
      <c r="I731" s="213">
        <v>43191</v>
      </c>
      <c r="J731" s="83" t="s">
        <v>228</v>
      </c>
      <c r="K731" s="214">
        <v>169045568911</v>
      </c>
      <c r="L731" s="83" t="s">
        <v>135</v>
      </c>
      <c r="M731" s="213">
        <v>43768</v>
      </c>
      <c r="N731">
        <v>481680</v>
      </c>
      <c r="O731" s="145" t="s">
        <v>567</v>
      </c>
      <c r="P731" s="145" t="s">
        <v>99</v>
      </c>
      <c r="Q731" s="145" t="s">
        <v>100</v>
      </c>
      <c r="R731" s="145" t="s">
        <v>567</v>
      </c>
      <c r="V731">
        <v>4526</v>
      </c>
      <c r="W731" s="83" t="s">
        <v>1876</v>
      </c>
      <c r="X731" s="83" t="s">
        <v>103</v>
      </c>
      <c r="Y731" t="s">
        <v>2693</v>
      </c>
      <c r="Z731" s="83" t="s">
        <v>102</v>
      </c>
      <c r="AA731" s="83" t="s">
        <v>102</v>
      </c>
      <c r="AB731" t="s">
        <v>3672</v>
      </c>
      <c r="AC731" s="83" t="s">
        <v>3954</v>
      </c>
      <c r="AD731" s="83" t="s">
        <v>111</v>
      </c>
      <c r="AE731" s="83" t="s">
        <v>105</v>
      </c>
      <c r="AF731" t="s">
        <v>2693</v>
      </c>
      <c r="AG731" s="83" t="s">
        <v>102</v>
      </c>
      <c r="AH731" s="83" t="s">
        <v>102</v>
      </c>
      <c r="AI731" t="s">
        <v>3672</v>
      </c>
      <c r="AJ731" s="83" t="s">
        <v>3954</v>
      </c>
      <c r="AK731" s="83" t="s">
        <v>111</v>
      </c>
      <c r="AL731" s="83" t="s">
        <v>105</v>
      </c>
      <c r="AM731" s="87" t="s">
        <v>106</v>
      </c>
      <c r="AN731" t="s">
        <v>2693</v>
      </c>
      <c r="AO731" t="s">
        <v>3672</v>
      </c>
      <c r="AP731" s="83" t="s">
        <v>3954</v>
      </c>
      <c r="AQ731" s="83" t="s">
        <v>144</v>
      </c>
      <c r="AR731" s="87" t="s">
        <v>106</v>
      </c>
      <c r="AT731" s="83" t="s">
        <v>107</v>
      </c>
      <c r="AU731" s="83" t="s">
        <v>107</v>
      </c>
      <c r="AV731" s="83" t="s">
        <v>107</v>
      </c>
      <c r="AX731" s="110" t="s">
        <v>107</v>
      </c>
      <c r="AY731" s="111"/>
      <c r="AZ731" s="112">
        <f t="shared" ca="1" si="48"/>
        <v>2783</v>
      </c>
      <c r="BA731" s="136">
        <f t="shared" ca="1" si="49"/>
        <v>5</v>
      </c>
      <c r="BB731" s="114" t="s">
        <v>136</v>
      </c>
      <c r="BC731" s="114" t="s">
        <v>108</v>
      </c>
      <c r="BD731" s="114"/>
      <c r="BE731" s="115" t="s">
        <v>102</v>
      </c>
      <c r="BF731" s="115" t="s">
        <v>102</v>
      </c>
      <c r="BG731" s="115" t="s">
        <v>102</v>
      </c>
      <c r="BH731" s="115" t="s">
        <v>102</v>
      </c>
      <c r="BI731" s="116"/>
      <c r="BJ731" s="117" t="s">
        <v>109</v>
      </c>
      <c r="BK731" s="117" t="s">
        <v>109</v>
      </c>
      <c r="BL731" s="83">
        <f t="shared" ca="1" si="50"/>
        <v>63</v>
      </c>
      <c r="BM731" s="83" t="s">
        <v>270</v>
      </c>
      <c r="BN731" s="83">
        <v>0</v>
      </c>
      <c r="BO731" s="83" t="s">
        <v>108</v>
      </c>
      <c r="BP731" s="83">
        <v>-1258950</v>
      </c>
      <c r="BQ731" s="83" t="s">
        <v>381</v>
      </c>
      <c r="BR731" s="83" t="s">
        <v>157</v>
      </c>
      <c r="BS731" s="83" t="s">
        <v>502</v>
      </c>
      <c r="BT731" s="83">
        <v>-1258950</v>
      </c>
      <c r="BU731" s="83" t="s">
        <v>381</v>
      </c>
      <c r="BV731" s="83" t="s">
        <v>157</v>
      </c>
      <c r="BW731" s="83" t="s">
        <v>502</v>
      </c>
      <c r="BY731" s="136">
        <v>0</v>
      </c>
      <c r="BZ731" s="136">
        <v>0</v>
      </c>
      <c r="CA731" s="136">
        <v>0</v>
      </c>
      <c r="CB731" s="136">
        <v>0</v>
      </c>
      <c r="CD731" s="136">
        <v>0</v>
      </c>
      <c r="CE731" s="136">
        <v>0</v>
      </c>
      <c r="CF731" s="136">
        <v>0</v>
      </c>
      <c r="CG731" s="136">
        <v>0</v>
      </c>
      <c r="CH731" s="136">
        <v>0</v>
      </c>
      <c r="CI731" s="136">
        <v>0</v>
      </c>
      <c r="CJ731" s="136">
        <v>0</v>
      </c>
      <c r="CK731" s="138">
        <v>0</v>
      </c>
      <c r="CL731" s="138">
        <v>0</v>
      </c>
      <c r="CM731" s="136">
        <v>0</v>
      </c>
      <c r="CN731" s="136">
        <v>0</v>
      </c>
      <c r="CO731" s="85">
        <v>43670</v>
      </c>
      <c r="CP731" s="83" t="s">
        <v>4777</v>
      </c>
      <c r="CQ731" s="83" t="s">
        <v>102</v>
      </c>
      <c r="CR731" s="83" t="s">
        <v>482</v>
      </c>
      <c r="CS731" s="83">
        <v>726</v>
      </c>
      <c r="CT731" s="83" t="s">
        <v>483</v>
      </c>
      <c r="CU731" s="83">
        <v>1</v>
      </c>
      <c r="CV731" s="83">
        <v>0</v>
      </c>
      <c r="CW731" s="83">
        <v>0</v>
      </c>
      <c r="CX731" s="83" t="s">
        <v>109</v>
      </c>
      <c r="CY731" s="83" t="s">
        <v>583</v>
      </c>
      <c r="CZ731" s="83">
        <v>0</v>
      </c>
      <c r="DA731" s="83">
        <v>0</v>
      </c>
      <c r="DB731" s="83">
        <f t="shared" si="47"/>
        <v>0</v>
      </c>
      <c r="DC731" s="83" t="s">
        <v>497</v>
      </c>
      <c r="DE731" s="136">
        <v>1</v>
      </c>
      <c r="DF731" s="136">
        <v>1</v>
      </c>
      <c r="DG731" s="215" t="s">
        <v>269</v>
      </c>
      <c r="DH731" s="136">
        <v>1</v>
      </c>
      <c r="DI731" s="136">
        <v>1</v>
      </c>
      <c r="DJ731" s="215" t="s">
        <v>269</v>
      </c>
      <c r="EE731" s="136" t="b">
        <v>1</v>
      </c>
      <c r="EF731" s="136" t="b">
        <v>1</v>
      </c>
      <c r="EG731" s="136" t="b">
        <v>1</v>
      </c>
      <c r="EH731" s="136" t="b">
        <v>1</v>
      </c>
      <c r="EL731" s="215" t="s">
        <v>269</v>
      </c>
    </row>
    <row r="732" spans="1:142" ht="60" customHeight="1" x14ac:dyDescent="0.55000000000000004">
      <c r="A732" s="83" t="s">
        <v>130</v>
      </c>
      <c r="B732" s="83" t="s">
        <v>98</v>
      </c>
      <c r="C732">
        <v>669110</v>
      </c>
      <c r="D732" t="s">
        <v>1366</v>
      </c>
      <c r="E732" t="s">
        <v>1366</v>
      </c>
      <c r="F732" s="83" t="s">
        <v>108</v>
      </c>
      <c r="G732" s="213">
        <v>39588</v>
      </c>
      <c r="H732" s="83" t="s">
        <v>102</v>
      </c>
      <c r="I732" s="213">
        <v>43303</v>
      </c>
      <c r="J732" s="83" t="s">
        <v>228</v>
      </c>
      <c r="K732" s="214">
        <v>695456265314</v>
      </c>
      <c r="L732" s="83" t="s">
        <v>97</v>
      </c>
      <c r="M732" s="213">
        <v>43473</v>
      </c>
      <c r="N732">
        <v>956010</v>
      </c>
      <c r="O732" s="145" t="s">
        <v>567</v>
      </c>
      <c r="P732" s="145" t="s">
        <v>99</v>
      </c>
      <c r="Q732" s="145" t="s">
        <v>100</v>
      </c>
      <c r="R732" s="145" t="s">
        <v>567</v>
      </c>
      <c r="V732">
        <v>3169</v>
      </c>
      <c r="W732" s="83" t="s">
        <v>101</v>
      </c>
      <c r="X732" s="83" t="s">
        <v>103</v>
      </c>
      <c r="Y732" t="s">
        <v>2694</v>
      </c>
      <c r="Z732" s="83" t="s">
        <v>102</v>
      </c>
      <c r="AA732" s="83" t="s">
        <v>102</v>
      </c>
      <c r="AB732" t="s">
        <v>3673</v>
      </c>
      <c r="AC732" s="83" t="s">
        <v>3955</v>
      </c>
      <c r="AD732" s="83" t="s">
        <v>144</v>
      </c>
      <c r="AE732" s="83" t="s">
        <v>105</v>
      </c>
      <c r="AF732" t="s">
        <v>2694</v>
      </c>
      <c r="AG732" s="83" t="s">
        <v>102</v>
      </c>
      <c r="AH732" s="83" t="s">
        <v>102</v>
      </c>
      <c r="AI732" t="s">
        <v>3673</v>
      </c>
      <c r="AJ732" s="83" t="s">
        <v>3955</v>
      </c>
      <c r="AK732" s="83" t="s">
        <v>144</v>
      </c>
      <c r="AL732" s="83" t="s">
        <v>105</v>
      </c>
      <c r="AM732" s="87" t="s">
        <v>106</v>
      </c>
      <c r="AN732" t="s">
        <v>2694</v>
      </c>
      <c r="AO732" t="s">
        <v>3673</v>
      </c>
      <c r="AP732" s="83" t="s">
        <v>3955</v>
      </c>
      <c r="AQ732" s="83" t="s">
        <v>111</v>
      </c>
      <c r="AR732" s="87" t="s">
        <v>106</v>
      </c>
      <c r="AT732" s="83" t="s">
        <v>107</v>
      </c>
      <c r="AU732" s="83" t="s">
        <v>107</v>
      </c>
      <c r="AV732" s="83" t="s">
        <v>107</v>
      </c>
      <c r="AX732" s="110" t="s">
        <v>107</v>
      </c>
      <c r="AY732" s="111"/>
      <c r="AZ732" s="112">
        <f t="shared" ca="1" si="48"/>
        <v>8728</v>
      </c>
      <c r="BA732" s="136">
        <f t="shared" ca="1" si="49"/>
        <v>37</v>
      </c>
      <c r="BB732" s="114" t="s">
        <v>134</v>
      </c>
      <c r="BC732" s="114" t="s">
        <v>108</v>
      </c>
      <c r="BD732" s="114"/>
      <c r="BE732" s="115" t="s">
        <v>102</v>
      </c>
      <c r="BF732" s="115" t="s">
        <v>102</v>
      </c>
      <c r="BG732" s="115" t="s">
        <v>102</v>
      </c>
      <c r="BH732" s="115" t="s">
        <v>102</v>
      </c>
      <c r="BI732" s="116"/>
      <c r="BJ732" s="117" t="s">
        <v>109</v>
      </c>
      <c r="BK732" s="117" t="s">
        <v>109</v>
      </c>
      <c r="BL732" s="83">
        <f t="shared" ca="1" si="50"/>
        <v>94</v>
      </c>
      <c r="BM732" s="83" t="s">
        <v>108</v>
      </c>
      <c r="BN732" s="83">
        <v>0</v>
      </c>
      <c r="BO732" s="83" t="s">
        <v>108</v>
      </c>
      <c r="BP732" s="83">
        <v>-1260685</v>
      </c>
      <c r="BQ732" s="83" t="s">
        <v>312</v>
      </c>
      <c r="BR732" s="83" t="s">
        <v>153</v>
      </c>
      <c r="BS732" s="83" t="s">
        <v>499</v>
      </c>
      <c r="BT732" s="83">
        <v>-1260685</v>
      </c>
      <c r="BU732" s="83" t="s">
        <v>312</v>
      </c>
      <c r="BV732" s="83" t="s">
        <v>153</v>
      </c>
      <c r="BW732" s="83" t="s">
        <v>499</v>
      </c>
      <c r="BY732" s="136">
        <v>0</v>
      </c>
      <c r="BZ732" s="136">
        <v>0</v>
      </c>
      <c r="CA732" s="136">
        <v>0</v>
      </c>
      <c r="CB732" s="136">
        <v>0</v>
      </c>
      <c r="CD732" s="136">
        <v>0</v>
      </c>
      <c r="CE732" s="136">
        <v>0</v>
      </c>
      <c r="CF732" s="136">
        <v>0</v>
      </c>
      <c r="CG732" s="136">
        <v>0</v>
      </c>
      <c r="CH732" s="136">
        <v>0</v>
      </c>
      <c r="CI732" s="136">
        <v>0</v>
      </c>
      <c r="CJ732" s="136">
        <v>0</v>
      </c>
      <c r="CK732" s="138">
        <v>0</v>
      </c>
      <c r="CL732" s="138">
        <v>0</v>
      </c>
      <c r="CM732" s="136">
        <v>0</v>
      </c>
      <c r="CN732" s="136">
        <v>0</v>
      </c>
      <c r="CO732" s="85">
        <v>43671</v>
      </c>
      <c r="CP732" s="83" t="s">
        <v>4778</v>
      </c>
      <c r="CQ732" s="83" t="s">
        <v>102</v>
      </c>
      <c r="CR732" s="83" t="s">
        <v>482</v>
      </c>
      <c r="CS732" s="83">
        <v>727</v>
      </c>
      <c r="CT732" s="83" t="s">
        <v>483</v>
      </c>
      <c r="CU732" s="83">
        <v>1</v>
      </c>
      <c r="CV732" s="83">
        <v>0</v>
      </c>
      <c r="CW732" s="83">
        <v>0</v>
      </c>
      <c r="CX732" s="83" t="s">
        <v>109</v>
      </c>
      <c r="CY732" s="83" t="s">
        <v>583</v>
      </c>
      <c r="CZ732" s="83">
        <v>0</v>
      </c>
      <c r="DA732" s="83">
        <v>0</v>
      </c>
      <c r="DB732" s="83">
        <f t="shared" si="47"/>
        <v>0</v>
      </c>
      <c r="DC732" s="83" t="s">
        <v>497</v>
      </c>
      <c r="DE732" s="136">
        <v>1</v>
      </c>
      <c r="DF732" s="136">
        <v>1</v>
      </c>
      <c r="DG732" s="215" t="s">
        <v>269</v>
      </c>
      <c r="DH732" s="136">
        <v>1</v>
      </c>
      <c r="DI732" s="136">
        <v>1</v>
      </c>
      <c r="DJ732" s="215" t="s">
        <v>269</v>
      </c>
      <c r="EE732" s="136" t="b">
        <v>1</v>
      </c>
      <c r="EF732" s="136" t="b">
        <v>1</v>
      </c>
      <c r="EG732" s="136" t="b">
        <v>1</v>
      </c>
      <c r="EH732" s="136" t="b">
        <v>1</v>
      </c>
      <c r="EL732" s="215" t="s">
        <v>269</v>
      </c>
    </row>
    <row r="733" spans="1:142" ht="60" customHeight="1" x14ac:dyDescent="0.55000000000000004">
      <c r="A733" s="83" t="s">
        <v>130</v>
      </c>
      <c r="B733" s="83" t="s">
        <v>98</v>
      </c>
      <c r="C733">
        <v>587907</v>
      </c>
      <c r="D733" t="s">
        <v>1367</v>
      </c>
      <c r="E733" t="s">
        <v>1367</v>
      </c>
      <c r="F733" s="83" t="s">
        <v>108</v>
      </c>
      <c r="G733" s="213">
        <v>28832</v>
      </c>
      <c r="H733" s="83" t="s">
        <v>102</v>
      </c>
      <c r="I733" s="213">
        <v>43451</v>
      </c>
      <c r="J733" s="83" t="s">
        <v>228</v>
      </c>
      <c r="K733" s="214">
        <v>465889934569</v>
      </c>
      <c r="L733" s="83" t="s">
        <v>135</v>
      </c>
      <c r="M733" s="213">
        <v>43766</v>
      </c>
      <c r="N733">
        <v>392582</v>
      </c>
      <c r="O733" s="145" t="s">
        <v>567</v>
      </c>
      <c r="P733" s="145" t="s">
        <v>99</v>
      </c>
      <c r="Q733" s="145" t="s">
        <v>100</v>
      </c>
      <c r="R733" s="145" t="s">
        <v>567</v>
      </c>
      <c r="V733">
        <v>7143</v>
      </c>
      <c r="W733" s="83" t="s">
        <v>101</v>
      </c>
      <c r="X733" s="83" t="s">
        <v>103</v>
      </c>
      <c r="Y733" t="s">
        <v>2695</v>
      </c>
      <c r="Z733" s="83" t="s">
        <v>102</v>
      </c>
      <c r="AA733" s="83" t="s">
        <v>102</v>
      </c>
      <c r="AB733" t="s">
        <v>3674</v>
      </c>
      <c r="AC733" s="83" t="s">
        <v>3956</v>
      </c>
      <c r="AD733" s="83" t="s">
        <v>144</v>
      </c>
      <c r="AE733" s="83" t="s">
        <v>105</v>
      </c>
      <c r="AF733" t="s">
        <v>2695</v>
      </c>
      <c r="AG733" s="83" t="s">
        <v>102</v>
      </c>
      <c r="AH733" s="83" t="s">
        <v>102</v>
      </c>
      <c r="AI733" t="s">
        <v>3674</v>
      </c>
      <c r="AJ733" s="83" t="s">
        <v>3956</v>
      </c>
      <c r="AK733" s="83" t="s">
        <v>144</v>
      </c>
      <c r="AL733" s="83" t="s">
        <v>105</v>
      </c>
      <c r="AM733" s="87" t="s">
        <v>106</v>
      </c>
      <c r="AN733" t="s">
        <v>2695</v>
      </c>
      <c r="AO733" t="s">
        <v>3674</v>
      </c>
      <c r="AP733" s="83" t="s">
        <v>3956</v>
      </c>
      <c r="AQ733" s="83" t="s">
        <v>144</v>
      </c>
      <c r="AR733" s="87" t="s">
        <v>106</v>
      </c>
      <c r="AT733" s="83" t="s">
        <v>107</v>
      </c>
      <c r="AU733" s="83" t="s">
        <v>107</v>
      </c>
      <c r="AV733" s="83" t="s">
        <v>107</v>
      </c>
      <c r="AX733" s="110" t="s">
        <v>107</v>
      </c>
      <c r="AY733" s="111"/>
      <c r="AZ733" s="112">
        <f t="shared" ca="1" si="48"/>
        <v>4373</v>
      </c>
      <c r="BA733" s="136">
        <f t="shared" ca="1" si="49"/>
        <v>69</v>
      </c>
      <c r="BB733" s="114" t="s">
        <v>134</v>
      </c>
      <c r="BC733" s="114" t="s">
        <v>108</v>
      </c>
      <c r="BD733" s="114"/>
      <c r="BE733" s="115" t="s">
        <v>102</v>
      </c>
      <c r="BF733" s="115" t="s">
        <v>102</v>
      </c>
      <c r="BG733" s="115" t="s">
        <v>102</v>
      </c>
      <c r="BH733" s="115" t="s">
        <v>102</v>
      </c>
      <c r="BI733" s="116"/>
      <c r="BJ733" s="117" t="s">
        <v>109</v>
      </c>
      <c r="BK733" s="117" t="s">
        <v>109</v>
      </c>
      <c r="BL733" s="83">
        <f t="shared" ca="1" si="50"/>
        <v>79</v>
      </c>
      <c r="BM733" s="83" t="s">
        <v>108</v>
      </c>
      <c r="BN733" s="83">
        <v>0</v>
      </c>
      <c r="BO733" s="83" t="s">
        <v>108</v>
      </c>
      <c r="BP733" s="83">
        <v>-1262420</v>
      </c>
      <c r="BQ733" s="83" t="s">
        <v>198</v>
      </c>
      <c r="BR733" s="83" t="s">
        <v>164</v>
      </c>
      <c r="BS733" s="83" t="s">
        <v>499</v>
      </c>
      <c r="BT733" s="83">
        <v>-1262420</v>
      </c>
      <c r="BU733" s="83" t="s">
        <v>198</v>
      </c>
      <c r="BV733" s="83" t="s">
        <v>164</v>
      </c>
      <c r="BW733" s="83" t="s">
        <v>499</v>
      </c>
      <c r="BY733" s="136">
        <v>0</v>
      </c>
      <c r="BZ733" s="136">
        <v>0</v>
      </c>
      <c r="CA733" s="136">
        <v>0</v>
      </c>
      <c r="CB733" s="136">
        <v>0</v>
      </c>
      <c r="CD733" s="136">
        <v>0</v>
      </c>
      <c r="CE733" s="136">
        <v>0</v>
      </c>
      <c r="CF733" s="136">
        <v>0</v>
      </c>
      <c r="CG733" s="136">
        <v>0</v>
      </c>
      <c r="CH733" s="136">
        <v>0</v>
      </c>
      <c r="CI733" s="136">
        <v>0</v>
      </c>
      <c r="CJ733" s="136">
        <v>0</v>
      </c>
      <c r="CK733" s="138">
        <v>0</v>
      </c>
      <c r="CL733" s="138">
        <v>0</v>
      </c>
      <c r="CM733" s="136">
        <v>0</v>
      </c>
      <c r="CN733" s="136">
        <v>0</v>
      </c>
      <c r="CO733" s="85">
        <v>43672</v>
      </c>
      <c r="CP733" s="83" t="s">
        <v>4779</v>
      </c>
      <c r="CQ733" s="83" t="s">
        <v>102</v>
      </c>
      <c r="CR733" s="83" t="s">
        <v>482</v>
      </c>
      <c r="CS733" s="83">
        <v>728</v>
      </c>
      <c r="CT733" s="83" t="s">
        <v>483</v>
      </c>
      <c r="CU733" s="83">
        <v>1</v>
      </c>
      <c r="CV733" s="83">
        <v>0</v>
      </c>
      <c r="CW733" s="83">
        <v>0</v>
      </c>
      <c r="CX733" s="83" t="s">
        <v>109</v>
      </c>
      <c r="CY733" s="83" t="s">
        <v>583</v>
      </c>
      <c r="CZ733" s="83">
        <v>0</v>
      </c>
      <c r="DA733" s="83">
        <v>0</v>
      </c>
      <c r="DB733" s="83">
        <f t="shared" si="47"/>
        <v>0</v>
      </c>
      <c r="DC733" s="83" t="s">
        <v>497</v>
      </c>
      <c r="DE733" s="136">
        <v>1</v>
      </c>
      <c r="DF733" s="136">
        <v>1</v>
      </c>
      <c r="DG733" s="215" t="s">
        <v>269</v>
      </c>
      <c r="DH733" s="136">
        <v>1</v>
      </c>
      <c r="DI733" s="136">
        <v>1</v>
      </c>
      <c r="DJ733" s="215" t="s">
        <v>269</v>
      </c>
      <c r="EE733" s="136" t="b">
        <v>1</v>
      </c>
      <c r="EF733" s="136" t="b">
        <v>1</v>
      </c>
      <c r="EG733" s="136" t="b">
        <v>1</v>
      </c>
      <c r="EH733" s="136" t="b">
        <v>1</v>
      </c>
      <c r="EL733" s="215" t="s">
        <v>269</v>
      </c>
    </row>
    <row r="734" spans="1:142" ht="60" customHeight="1" x14ac:dyDescent="0.55000000000000004">
      <c r="A734" s="83" t="s">
        <v>130</v>
      </c>
      <c r="B734" s="83" t="s">
        <v>98</v>
      </c>
      <c r="C734">
        <v>383521</v>
      </c>
      <c r="D734" t="s">
        <v>1368</v>
      </c>
      <c r="E734" t="s">
        <v>1368</v>
      </c>
      <c r="F734" s="83" t="s">
        <v>108</v>
      </c>
      <c r="G734" s="213">
        <v>26574</v>
      </c>
      <c r="H734" s="83" t="s">
        <v>102</v>
      </c>
      <c r="I734" s="213">
        <v>43426</v>
      </c>
      <c r="J734" s="83" t="s">
        <v>228</v>
      </c>
      <c r="K734" s="214">
        <v>796839900218</v>
      </c>
      <c r="L734" s="83" t="s">
        <v>97</v>
      </c>
      <c r="M734" s="213">
        <v>43500</v>
      </c>
      <c r="N734">
        <v>779239</v>
      </c>
      <c r="O734" s="145" t="s">
        <v>567</v>
      </c>
      <c r="P734" s="145" t="s">
        <v>99</v>
      </c>
      <c r="Q734" s="145" t="s">
        <v>100</v>
      </c>
      <c r="R734" s="145" t="s">
        <v>567</v>
      </c>
      <c r="V734">
        <v>7195</v>
      </c>
      <c r="W734" s="83" t="s">
        <v>1877</v>
      </c>
      <c r="X734" s="83" t="s">
        <v>103</v>
      </c>
      <c r="Y734" t="s">
        <v>2696</v>
      </c>
      <c r="Z734" s="83" t="s">
        <v>102</v>
      </c>
      <c r="AA734" s="83" t="s">
        <v>102</v>
      </c>
      <c r="AB734" t="s">
        <v>3675</v>
      </c>
      <c r="AC734" s="83" t="s">
        <v>3957</v>
      </c>
      <c r="AD734" s="83" t="s">
        <v>111</v>
      </c>
      <c r="AE734" s="83" t="s">
        <v>105</v>
      </c>
      <c r="AF734" t="s">
        <v>2696</v>
      </c>
      <c r="AG734" s="83" t="s">
        <v>102</v>
      </c>
      <c r="AH734" s="83" t="s">
        <v>102</v>
      </c>
      <c r="AI734" t="s">
        <v>3675</v>
      </c>
      <c r="AJ734" s="83" t="s">
        <v>3957</v>
      </c>
      <c r="AK734" s="83" t="s">
        <v>111</v>
      </c>
      <c r="AL734" s="83" t="s">
        <v>105</v>
      </c>
      <c r="AM734" s="87" t="s">
        <v>106</v>
      </c>
      <c r="AN734" t="s">
        <v>2696</v>
      </c>
      <c r="AO734" t="s">
        <v>3675</v>
      </c>
      <c r="AP734" s="83" t="s">
        <v>3957</v>
      </c>
      <c r="AQ734" s="83" t="s">
        <v>144</v>
      </c>
      <c r="AR734" s="87" t="s">
        <v>106</v>
      </c>
      <c r="AT734" s="83" t="s">
        <v>107</v>
      </c>
      <c r="AU734" s="83" t="s">
        <v>107</v>
      </c>
      <c r="AV734" s="83" t="s">
        <v>107</v>
      </c>
      <c r="AX734" s="110" t="s">
        <v>107</v>
      </c>
      <c r="AY734" s="111"/>
      <c r="AZ734" s="112">
        <f t="shared" ca="1" si="48"/>
        <v>8353</v>
      </c>
      <c r="BA734" s="136">
        <f t="shared" ca="1" si="49"/>
        <v>32</v>
      </c>
      <c r="BB734" s="114" t="s">
        <v>136</v>
      </c>
      <c r="BC734" s="114" t="s">
        <v>108</v>
      </c>
      <c r="BD734" s="114"/>
      <c r="BE734" s="115" t="s">
        <v>102</v>
      </c>
      <c r="BF734" s="115" t="s">
        <v>102</v>
      </c>
      <c r="BG734" s="115" t="s">
        <v>102</v>
      </c>
      <c r="BH734" s="115" t="s">
        <v>102</v>
      </c>
      <c r="BI734" s="116"/>
      <c r="BJ734" s="117" t="s">
        <v>109</v>
      </c>
      <c r="BK734" s="117" t="s">
        <v>109</v>
      </c>
      <c r="BL734" s="83">
        <f t="shared" ca="1" si="50"/>
        <v>20</v>
      </c>
      <c r="BM734" s="83" t="s">
        <v>270</v>
      </c>
      <c r="BN734" s="83">
        <v>0</v>
      </c>
      <c r="BO734" s="83" t="s">
        <v>108</v>
      </c>
      <c r="BP734" s="83">
        <v>-1264155</v>
      </c>
      <c r="BQ734" s="83" t="s">
        <v>381</v>
      </c>
      <c r="BR734" s="83" t="s">
        <v>157</v>
      </c>
      <c r="BS734" s="83" t="s">
        <v>502</v>
      </c>
      <c r="BT734" s="83">
        <v>-1264155</v>
      </c>
      <c r="BU734" s="83" t="s">
        <v>381</v>
      </c>
      <c r="BV734" s="83" t="s">
        <v>157</v>
      </c>
      <c r="BW734" s="83" t="s">
        <v>502</v>
      </c>
      <c r="BY734" s="136">
        <v>0</v>
      </c>
      <c r="BZ734" s="136">
        <v>0</v>
      </c>
      <c r="CA734" s="136">
        <v>0</v>
      </c>
      <c r="CB734" s="136">
        <v>0</v>
      </c>
      <c r="CD734" s="136">
        <v>0</v>
      </c>
      <c r="CE734" s="136">
        <v>0</v>
      </c>
      <c r="CF734" s="136">
        <v>0</v>
      </c>
      <c r="CG734" s="136">
        <v>0</v>
      </c>
      <c r="CH734" s="136">
        <v>0</v>
      </c>
      <c r="CI734" s="136">
        <v>0</v>
      </c>
      <c r="CJ734" s="136">
        <v>0</v>
      </c>
      <c r="CK734" s="138">
        <v>0</v>
      </c>
      <c r="CL734" s="138">
        <v>0</v>
      </c>
      <c r="CM734" s="136">
        <v>0</v>
      </c>
      <c r="CN734" s="136">
        <v>0</v>
      </c>
      <c r="CO734" s="85">
        <v>43673</v>
      </c>
      <c r="CP734" s="83" t="s">
        <v>4780</v>
      </c>
      <c r="CQ734" s="83" t="s">
        <v>102</v>
      </c>
      <c r="CR734" s="83" t="s">
        <v>482</v>
      </c>
      <c r="CS734" s="83">
        <v>729</v>
      </c>
      <c r="CT734" s="83" t="s">
        <v>483</v>
      </c>
      <c r="CU734" s="83">
        <v>1</v>
      </c>
      <c r="CV734" s="83">
        <v>0</v>
      </c>
      <c r="CW734" s="83">
        <v>0</v>
      </c>
      <c r="CX734" s="83" t="s">
        <v>109</v>
      </c>
      <c r="CY734" s="83" t="s">
        <v>583</v>
      </c>
      <c r="CZ734" s="83">
        <v>0</v>
      </c>
      <c r="DA734" s="83">
        <v>0</v>
      </c>
      <c r="DB734" s="83">
        <f t="shared" si="47"/>
        <v>0</v>
      </c>
      <c r="DC734" s="83" t="s">
        <v>497</v>
      </c>
      <c r="DE734" s="136">
        <v>1</v>
      </c>
      <c r="DF734" s="136">
        <v>1</v>
      </c>
      <c r="DG734" s="215" t="s">
        <v>269</v>
      </c>
      <c r="DH734" s="136">
        <v>1</v>
      </c>
      <c r="DI734" s="136">
        <v>1</v>
      </c>
      <c r="DJ734" s="215" t="s">
        <v>269</v>
      </c>
      <c r="EE734" s="136" t="b">
        <v>1</v>
      </c>
      <c r="EF734" s="136" t="b">
        <v>1</v>
      </c>
      <c r="EG734" s="136" t="b">
        <v>1</v>
      </c>
      <c r="EH734" s="136" t="b">
        <v>1</v>
      </c>
      <c r="EL734" s="215" t="s">
        <v>269</v>
      </c>
    </row>
    <row r="735" spans="1:142" ht="60" customHeight="1" x14ac:dyDescent="0.55000000000000004">
      <c r="A735" s="83" t="s">
        <v>130</v>
      </c>
      <c r="B735" s="83" t="s">
        <v>98</v>
      </c>
      <c r="C735">
        <v>461576</v>
      </c>
      <c r="D735" t="s">
        <v>1369</v>
      </c>
      <c r="E735" t="s">
        <v>1369</v>
      </c>
      <c r="F735" s="83" t="s">
        <v>108</v>
      </c>
      <c r="G735" s="213">
        <v>42564</v>
      </c>
      <c r="H735" s="83" t="s">
        <v>102</v>
      </c>
      <c r="I735" s="213">
        <v>43293</v>
      </c>
      <c r="J735" s="83" t="s">
        <v>228</v>
      </c>
      <c r="K735" s="214">
        <v>766633582549</v>
      </c>
      <c r="L735" s="83" t="s">
        <v>126</v>
      </c>
      <c r="M735" s="213">
        <v>43559</v>
      </c>
      <c r="N735">
        <v>701117</v>
      </c>
      <c r="O735" s="145" t="s">
        <v>567</v>
      </c>
      <c r="P735" s="145" t="s">
        <v>99</v>
      </c>
      <c r="Q735" s="145" t="s">
        <v>100</v>
      </c>
      <c r="R735" s="145" t="s">
        <v>567</v>
      </c>
      <c r="V735">
        <v>7217</v>
      </c>
      <c r="W735" s="83" t="s">
        <v>101</v>
      </c>
      <c r="X735" s="83" t="s">
        <v>103</v>
      </c>
      <c r="Y735" t="s">
        <v>2697</v>
      </c>
      <c r="Z735" s="83" t="s">
        <v>102</v>
      </c>
      <c r="AA735" s="83" t="s">
        <v>102</v>
      </c>
      <c r="AB735" t="s">
        <v>3676</v>
      </c>
      <c r="AC735" s="83" t="s">
        <v>3958</v>
      </c>
      <c r="AD735" s="83" t="s">
        <v>144</v>
      </c>
      <c r="AE735" s="83" t="s">
        <v>105</v>
      </c>
      <c r="AF735" t="s">
        <v>2697</v>
      </c>
      <c r="AG735" s="83" t="s">
        <v>102</v>
      </c>
      <c r="AH735" s="83" t="s">
        <v>102</v>
      </c>
      <c r="AI735" t="s">
        <v>3676</v>
      </c>
      <c r="AJ735" s="83" t="s">
        <v>3958</v>
      </c>
      <c r="AK735" s="83" t="s">
        <v>144</v>
      </c>
      <c r="AL735" s="83" t="s">
        <v>105</v>
      </c>
      <c r="AM735" s="87" t="s">
        <v>106</v>
      </c>
      <c r="AN735" t="s">
        <v>2697</v>
      </c>
      <c r="AO735" t="s">
        <v>3676</v>
      </c>
      <c r="AP735" s="83" t="s">
        <v>3958</v>
      </c>
      <c r="AQ735" s="83" t="s">
        <v>111</v>
      </c>
      <c r="AR735" s="87" t="s">
        <v>106</v>
      </c>
      <c r="AT735" s="83" t="s">
        <v>107</v>
      </c>
      <c r="AU735" s="83" t="s">
        <v>107</v>
      </c>
      <c r="AV735" s="83" t="s">
        <v>107</v>
      </c>
      <c r="AX735" s="110" t="s">
        <v>107</v>
      </c>
      <c r="AY735" s="111"/>
      <c r="AZ735" s="112">
        <f t="shared" ca="1" si="48"/>
        <v>6021</v>
      </c>
      <c r="BA735" s="136">
        <f t="shared" ca="1" si="49"/>
        <v>96</v>
      </c>
      <c r="BB735" s="114" t="s">
        <v>134</v>
      </c>
      <c r="BC735" s="114" t="s">
        <v>108</v>
      </c>
      <c r="BD735" s="114"/>
      <c r="BE735" s="115" t="s">
        <v>102</v>
      </c>
      <c r="BF735" s="115" t="s">
        <v>102</v>
      </c>
      <c r="BG735" s="115" t="s">
        <v>102</v>
      </c>
      <c r="BH735" s="115" t="s">
        <v>102</v>
      </c>
      <c r="BI735" s="116"/>
      <c r="BJ735" s="117" t="s">
        <v>109</v>
      </c>
      <c r="BK735" s="117" t="s">
        <v>109</v>
      </c>
      <c r="BL735" s="83">
        <f t="shared" ca="1" si="50"/>
        <v>8</v>
      </c>
      <c r="BM735" s="83" t="s">
        <v>108</v>
      </c>
      <c r="BN735" s="83">
        <v>0</v>
      </c>
      <c r="BO735" s="83" t="s">
        <v>108</v>
      </c>
      <c r="BP735" s="83">
        <v>-1265890</v>
      </c>
      <c r="BQ735" s="83" t="s">
        <v>312</v>
      </c>
      <c r="BR735" s="83" t="s">
        <v>153</v>
      </c>
      <c r="BS735" s="83" t="s">
        <v>499</v>
      </c>
      <c r="BT735" s="83">
        <v>-1265890</v>
      </c>
      <c r="BU735" s="83" t="s">
        <v>312</v>
      </c>
      <c r="BV735" s="83" t="s">
        <v>153</v>
      </c>
      <c r="BW735" s="83" t="s">
        <v>499</v>
      </c>
      <c r="BY735" s="136">
        <v>0</v>
      </c>
      <c r="BZ735" s="136">
        <v>0</v>
      </c>
      <c r="CA735" s="136">
        <v>0</v>
      </c>
      <c r="CB735" s="136">
        <v>0</v>
      </c>
      <c r="CD735" s="136">
        <v>0</v>
      </c>
      <c r="CE735" s="136">
        <v>0</v>
      </c>
      <c r="CF735" s="136">
        <v>0</v>
      </c>
      <c r="CG735" s="136">
        <v>0</v>
      </c>
      <c r="CH735" s="136">
        <v>0</v>
      </c>
      <c r="CI735" s="136">
        <v>0</v>
      </c>
      <c r="CJ735" s="136">
        <v>0</v>
      </c>
      <c r="CK735" s="138">
        <v>0</v>
      </c>
      <c r="CL735" s="138">
        <v>0</v>
      </c>
      <c r="CM735" s="136">
        <v>0</v>
      </c>
      <c r="CN735" s="136">
        <v>0</v>
      </c>
      <c r="CO735" s="85">
        <v>43674</v>
      </c>
      <c r="CP735" s="83" t="s">
        <v>4781</v>
      </c>
      <c r="CQ735" s="83" t="s">
        <v>102</v>
      </c>
      <c r="CR735" s="83" t="s">
        <v>482</v>
      </c>
      <c r="CS735" s="83">
        <v>730</v>
      </c>
      <c r="CT735" s="83" t="s">
        <v>483</v>
      </c>
      <c r="CU735" s="83">
        <v>1</v>
      </c>
      <c r="CV735" s="83">
        <v>0</v>
      </c>
      <c r="CW735" s="83">
        <v>0</v>
      </c>
      <c r="CX735" s="83" t="s">
        <v>109</v>
      </c>
      <c r="CY735" s="83" t="s">
        <v>583</v>
      </c>
      <c r="CZ735" s="83">
        <v>0</v>
      </c>
      <c r="DA735" s="83">
        <v>0</v>
      </c>
      <c r="DB735" s="83">
        <f t="shared" si="47"/>
        <v>0</v>
      </c>
      <c r="DC735" s="83" t="s">
        <v>497</v>
      </c>
      <c r="DE735" s="136">
        <v>1</v>
      </c>
      <c r="DF735" s="136">
        <v>1</v>
      </c>
      <c r="DG735" s="215" t="s">
        <v>269</v>
      </c>
      <c r="DH735" s="136">
        <v>1</v>
      </c>
      <c r="DI735" s="136">
        <v>1</v>
      </c>
      <c r="DJ735" s="215" t="s">
        <v>269</v>
      </c>
      <c r="EE735" s="136" t="b">
        <v>1</v>
      </c>
      <c r="EF735" s="136" t="b">
        <v>1</v>
      </c>
      <c r="EG735" s="136" t="b">
        <v>1</v>
      </c>
      <c r="EH735" s="136" t="b">
        <v>1</v>
      </c>
      <c r="EL735" s="215" t="s">
        <v>269</v>
      </c>
    </row>
    <row r="736" spans="1:142" ht="60" customHeight="1" x14ac:dyDescent="0.55000000000000004">
      <c r="A736" s="83" t="s">
        <v>130</v>
      </c>
      <c r="B736" s="83" t="s">
        <v>98</v>
      </c>
      <c r="C736">
        <v>517981</v>
      </c>
      <c r="D736" t="s">
        <v>1370</v>
      </c>
      <c r="E736" t="s">
        <v>1370</v>
      </c>
      <c r="F736" s="83" t="s">
        <v>108</v>
      </c>
      <c r="G736" s="213">
        <v>27257</v>
      </c>
      <c r="H736" s="83" t="s">
        <v>102</v>
      </c>
      <c r="I736" s="213">
        <v>43168</v>
      </c>
      <c r="J736" s="83" t="s">
        <v>228</v>
      </c>
      <c r="K736" s="214">
        <v>132424022090</v>
      </c>
      <c r="L736" s="83" t="s">
        <v>135</v>
      </c>
      <c r="M736" s="213">
        <v>43540</v>
      </c>
      <c r="N736">
        <v>608284</v>
      </c>
      <c r="O736" s="145" t="s">
        <v>567</v>
      </c>
      <c r="P736" s="145" t="s">
        <v>99</v>
      </c>
      <c r="Q736" s="145" t="s">
        <v>100</v>
      </c>
      <c r="R736" s="145" t="s">
        <v>567</v>
      </c>
      <c r="V736">
        <v>5687</v>
      </c>
      <c r="W736" s="83" t="s">
        <v>101</v>
      </c>
      <c r="X736" s="83" t="s">
        <v>103</v>
      </c>
      <c r="Y736" t="s">
        <v>2698</v>
      </c>
      <c r="Z736" s="83" t="s">
        <v>102</v>
      </c>
      <c r="AA736" s="83" t="s">
        <v>102</v>
      </c>
      <c r="AB736" t="s">
        <v>3677</v>
      </c>
      <c r="AC736" s="83" t="s">
        <v>3959</v>
      </c>
      <c r="AD736" s="83" t="s">
        <v>144</v>
      </c>
      <c r="AE736" s="83" t="s">
        <v>105</v>
      </c>
      <c r="AF736" t="s">
        <v>2698</v>
      </c>
      <c r="AG736" s="83" t="s">
        <v>102</v>
      </c>
      <c r="AH736" s="83" t="s">
        <v>102</v>
      </c>
      <c r="AI736" t="s">
        <v>3677</v>
      </c>
      <c r="AJ736" s="83" t="s">
        <v>3959</v>
      </c>
      <c r="AK736" s="83" t="s">
        <v>144</v>
      </c>
      <c r="AL736" s="83" t="s">
        <v>105</v>
      </c>
      <c r="AM736" s="87" t="s">
        <v>106</v>
      </c>
      <c r="AN736" t="s">
        <v>2698</v>
      </c>
      <c r="AO736" t="s">
        <v>3677</v>
      </c>
      <c r="AP736" s="83" t="s">
        <v>3959</v>
      </c>
      <c r="AQ736" s="83" t="s">
        <v>144</v>
      </c>
      <c r="AR736" s="87" t="s">
        <v>106</v>
      </c>
      <c r="AT736" s="83" t="s">
        <v>107</v>
      </c>
      <c r="AU736" s="83" t="s">
        <v>107</v>
      </c>
      <c r="AV736" s="83" t="s">
        <v>107</v>
      </c>
      <c r="AX736" s="110" t="s">
        <v>107</v>
      </c>
      <c r="AY736" s="111"/>
      <c r="AZ736" s="112">
        <f t="shared" ca="1" si="48"/>
        <v>1499</v>
      </c>
      <c r="BA736" s="136">
        <f t="shared" ca="1" si="49"/>
        <v>65</v>
      </c>
      <c r="BB736" s="114" t="s">
        <v>134</v>
      </c>
      <c r="BC736" s="114" t="s">
        <v>108</v>
      </c>
      <c r="BD736" s="114"/>
      <c r="BE736" s="115" t="s">
        <v>102</v>
      </c>
      <c r="BF736" s="115" t="s">
        <v>102</v>
      </c>
      <c r="BG736" s="115" t="s">
        <v>102</v>
      </c>
      <c r="BH736" s="115" t="s">
        <v>102</v>
      </c>
      <c r="BI736" s="116"/>
      <c r="BJ736" s="117" t="s">
        <v>109</v>
      </c>
      <c r="BK736" s="117" t="s">
        <v>109</v>
      </c>
      <c r="BL736" s="83">
        <f t="shared" ca="1" si="50"/>
        <v>59</v>
      </c>
      <c r="BM736" s="83" t="s">
        <v>108</v>
      </c>
      <c r="BN736" s="83">
        <v>0</v>
      </c>
      <c r="BO736" s="83" t="s">
        <v>108</v>
      </c>
      <c r="BP736" s="83">
        <v>-1267625</v>
      </c>
      <c r="BQ736" s="83" t="s">
        <v>198</v>
      </c>
      <c r="BR736" s="83" t="s">
        <v>164</v>
      </c>
      <c r="BS736" s="83" t="s">
        <v>499</v>
      </c>
      <c r="BT736" s="83">
        <v>-1267625</v>
      </c>
      <c r="BU736" s="83" t="s">
        <v>198</v>
      </c>
      <c r="BV736" s="83" t="s">
        <v>164</v>
      </c>
      <c r="BW736" s="83" t="s">
        <v>499</v>
      </c>
      <c r="BY736" s="136">
        <v>0</v>
      </c>
      <c r="BZ736" s="136">
        <v>0</v>
      </c>
      <c r="CA736" s="136">
        <v>0</v>
      </c>
      <c r="CB736" s="136">
        <v>0</v>
      </c>
      <c r="CD736" s="136">
        <v>0</v>
      </c>
      <c r="CE736" s="136">
        <v>0</v>
      </c>
      <c r="CF736" s="136">
        <v>0</v>
      </c>
      <c r="CG736" s="136">
        <v>0</v>
      </c>
      <c r="CH736" s="136">
        <v>0</v>
      </c>
      <c r="CI736" s="136">
        <v>0</v>
      </c>
      <c r="CJ736" s="136">
        <v>0</v>
      </c>
      <c r="CK736" s="138">
        <v>0</v>
      </c>
      <c r="CL736" s="138">
        <v>0</v>
      </c>
      <c r="CM736" s="136">
        <v>0</v>
      </c>
      <c r="CN736" s="136">
        <v>0</v>
      </c>
      <c r="CO736" s="85">
        <v>43675</v>
      </c>
      <c r="CP736" s="83" t="s">
        <v>4782</v>
      </c>
      <c r="CQ736" s="83" t="s">
        <v>102</v>
      </c>
      <c r="CR736" s="83" t="s">
        <v>482</v>
      </c>
      <c r="CS736" s="83">
        <v>731</v>
      </c>
      <c r="CT736" s="83" t="s">
        <v>483</v>
      </c>
      <c r="CU736" s="83">
        <v>1</v>
      </c>
      <c r="CV736" s="83">
        <v>0</v>
      </c>
      <c r="CW736" s="83">
        <v>0</v>
      </c>
      <c r="CX736" s="83" t="s">
        <v>109</v>
      </c>
      <c r="CY736" s="83" t="s">
        <v>583</v>
      </c>
      <c r="CZ736" s="83">
        <v>0</v>
      </c>
      <c r="DA736" s="83">
        <v>0</v>
      </c>
      <c r="DB736" s="83">
        <f t="shared" si="47"/>
        <v>0</v>
      </c>
      <c r="DC736" s="83" t="s">
        <v>497</v>
      </c>
      <c r="DE736" s="136">
        <v>1</v>
      </c>
      <c r="DF736" s="136">
        <v>1</v>
      </c>
      <c r="DG736" s="215" t="s">
        <v>269</v>
      </c>
      <c r="DH736" s="136">
        <v>1</v>
      </c>
      <c r="DI736" s="136">
        <v>1</v>
      </c>
      <c r="DJ736" s="215" t="s">
        <v>269</v>
      </c>
      <c r="EE736" s="136" t="b">
        <v>1</v>
      </c>
      <c r="EF736" s="136" t="b">
        <v>1</v>
      </c>
      <c r="EG736" s="136" t="b">
        <v>1</v>
      </c>
      <c r="EH736" s="136" t="b">
        <v>1</v>
      </c>
      <c r="EL736" s="215" t="s">
        <v>269</v>
      </c>
    </row>
    <row r="737" spans="1:142" ht="60" customHeight="1" x14ac:dyDescent="0.55000000000000004">
      <c r="A737" s="83" t="s">
        <v>130</v>
      </c>
      <c r="B737" s="83" t="s">
        <v>98</v>
      </c>
      <c r="C737">
        <v>462050</v>
      </c>
      <c r="D737" t="s">
        <v>1371</v>
      </c>
      <c r="E737" t="s">
        <v>1371</v>
      </c>
      <c r="F737" s="83" t="s">
        <v>108</v>
      </c>
      <c r="G737" s="213">
        <v>36197</v>
      </c>
      <c r="H737" s="83" t="s">
        <v>102</v>
      </c>
      <c r="I737" s="213">
        <v>43342</v>
      </c>
      <c r="J737" s="83" t="s">
        <v>228</v>
      </c>
      <c r="K737" s="214">
        <v>187642271404</v>
      </c>
      <c r="L737" s="83" t="s">
        <v>97</v>
      </c>
      <c r="M737" s="213">
        <v>43487</v>
      </c>
      <c r="N737">
        <v>418188</v>
      </c>
      <c r="O737" s="145" t="s">
        <v>567</v>
      </c>
      <c r="P737" s="145" t="s">
        <v>99</v>
      </c>
      <c r="Q737" s="145" t="s">
        <v>100</v>
      </c>
      <c r="R737" s="145" t="s">
        <v>567</v>
      </c>
      <c r="V737">
        <v>4773</v>
      </c>
      <c r="W737" s="83" t="s">
        <v>1878</v>
      </c>
      <c r="X737" s="83" t="s">
        <v>103</v>
      </c>
      <c r="Y737" t="s">
        <v>2699</v>
      </c>
      <c r="Z737" s="83" t="s">
        <v>102</v>
      </c>
      <c r="AA737" s="83" t="s">
        <v>102</v>
      </c>
      <c r="AB737" t="s">
        <v>3678</v>
      </c>
      <c r="AC737" s="83" t="s">
        <v>3960</v>
      </c>
      <c r="AD737" s="83" t="s">
        <v>111</v>
      </c>
      <c r="AE737" s="83" t="s">
        <v>105</v>
      </c>
      <c r="AF737" t="s">
        <v>2699</v>
      </c>
      <c r="AG737" s="83" t="s">
        <v>102</v>
      </c>
      <c r="AH737" s="83" t="s">
        <v>102</v>
      </c>
      <c r="AI737" t="s">
        <v>3678</v>
      </c>
      <c r="AJ737" s="83" t="s">
        <v>3960</v>
      </c>
      <c r="AK737" s="83" t="s">
        <v>111</v>
      </c>
      <c r="AL737" s="83" t="s">
        <v>105</v>
      </c>
      <c r="AM737" s="87" t="s">
        <v>106</v>
      </c>
      <c r="AN737" t="s">
        <v>2699</v>
      </c>
      <c r="AO737" t="s">
        <v>3678</v>
      </c>
      <c r="AP737" s="83" t="s">
        <v>3960</v>
      </c>
      <c r="AQ737" s="83" t="s">
        <v>144</v>
      </c>
      <c r="AR737" s="87" t="s">
        <v>106</v>
      </c>
      <c r="AT737" s="83" t="s">
        <v>107</v>
      </c>
      <c r="AU737" s="83" t="s">
        <v>107</v>
      </c>
      <c r="AV737" s="83" t="s">
        <v>107</v>
      </c>
      <c r="AX737" s="110" t="s">
        <v>107</v>
      </c>
      <c r="AY737" s="111"/>
      <c r="AZ737" s="112">
        <f t="shared" ca="1" si="48"/>
        <v>8775</v>
      </c>
      <c r="BA737" s="136">
        <f t="shared" ca="1" si="49"/>
        <v>95</v>
      </c>
      <c r="BB737" s="114" t="s">
        <v>136</v>
      </c>
      <c r="BC737" s="114" t="s">
        <v>108</v>
      </c>
      <c r="BD737" s="114"/>
      <c r="BE737" s="115" t="s">
        <v>102</v>
      </c>
      <c r="BF737" s="115" t="s">
        <v>102</v>
      </c>
      <c r="BG737" s="115" t="s">
        <v>102</v>
      </c>
      <c r="BH737" s="115" t="s">
        <v>102</v>
      </c>
      <c r="BI737" s="116"/>
      <c r="BJ737" s="117" t="s">
        <v>109</v>
      </c>
      <c r="BK737" s="117" t="s">
        <v>109</v>
      </c>
      <c r="BL737" s="83">
        <f t="shared" ca="1" si="50"/>
        <v>7</v>
      </c>
      <c r="BM737" s="83" t="s">
        <v>270</v>
      </c>
      <c r="BN737" s="83">
        <v>0</v>
      </c>
      <c r="BO737" s="83" t="s">
        <v>108</v>
      </c>
      <c r="BP737" s="83">
        <v>-1269360</v>
      </c>
      <c r="BQ737" s="83" t="s">
        <v>381</v>
      </c>
      <c r="BR737" s="83" t="s">
        <v>157</v>
      </c>
      <c r="BS737" s="83" t="s">
        <v>502</v>
      </c>
      <c r="BT737" s="83">
        <v>-1269360</v>
      </c>
      <c r="BU737" s="83" t="s">
        <v>381</v>
      </c>
      <c r="BV737" s="83" t="s">
        <v>157</v>
      </c>
      <c r="BW737" s="83" t="s">
        <v>502</v>
      </c>
      <c r="BY737" s="136">
        <v>0</v>
      </c>
      <c r="BZ737" s="136">
        <v>0</v>
      </c>
      <c r="CA737" s="136">
        <v>0</v>
      </c>
      <c r="CB737" s="136">
        <v>0</v>
      </c>
      <c r="CD737" s="136">
        <v>0</v>
      </c>
      <c r="CE737" s="136">
        <v>0</v>
      </c>
      <c r="CF737" s="136">
        <v>0</v>
      </c>
      <c r="CG737" s="136">
        <v>0</v>
      </c>
      <c r="CH737" s="136">
        <v>0</v>
      </c>
      <c r="CI737" s="136">
        <v>0</v>
      </c>
      <c r="CJ737" s="136">
        <v>0</v>
      </c>
      <c r="CK737" s="138">
        <v>0</v>
      </c>
      <c r="CL737" s="138">
        <v>0</v>
      </c>
      <c r="CM737" s="136">
        <v>0</v>
      </c>
      <c r="CN737" s="136">
        <v>0</v>
      </c>
      <c r="CO737" s="85">
        <v>43676</v>
      </c>
      <c r="CP737" s="83" t="s">
        <v>4783</v>
      </c>
      <c r="CQ737" s="83" t="s">
        <v>102</v>
      </c>
      <c r="CR737" s="83" t="s">
        <v>482</v>
      </c>
      <c r="CS737" s="83">
        <v>732</v>
      </c>
      <c r="CT737" s="83" t="s">
        <v>483</v>
      </c>
      <c r="CU737" s="83">
        <v>1</v>
      </c>
      <c r="CV737" s="83">
        <v>0</v>
      </c>
      <c r="CW737" s="83">
        <v>0</v>
      </c>
      <c r="CX737" s="83" t="s">
        <v>109</v>
      </c>
      <c r="CY737" s="83" t="s">
        <v>583</v>
      </c>
      <c r="CZ737" s="83">
        <v>0</v>
      </c>
      <c r="DA737" s="83">
        <v>0</v>
      </c>
      <c r="DB737" s="83">
        <f t="shared" si="47"/>
        <v>0</v>
      </c>
      <c r="DC737" s="83" t="s">
        <v>497</v>
      </c>
      <c r="DE737" s="136">
        <v>1</v>
      </c>
      <c r="DF737" s="136">
        <v>1</v>
      </c>
      <c r="DG737" s="215" t="s">
        <v>269</v>
      </c>
      <c r="DH737" s="136">
        <v>1</v>
      </c>
      <c r="DI737" s="136">
        <v>1</v>
      </c>
      <c r="DJ737" s="215" t="s">
        <v>269</v>
      </c>
      <c r="EE737" s="136" t="b">
        <v>1</v>
      </c>
      <c r="EF737" s="136" t="b">
        <v>1</v>
      </c>
      <c r="EG737" s="136" t="b">
        <v>1</v>
      </c>
      <c r="EH737" s="136" t="b">
        <v>1</v>
      </c>
      <c r="EL737" s="215" t="s">
        <v>269</v>
      </c>
    </row>
    <row r="738" spans="1:142" ht="60" customHeight="1" x14ac:dyDescent="0.55000000000000004">
      <c r="A738" s="83" t="s">
        <v>130</v>
      </c>
      <c r="B738" s="83" t="s">
        <v>98</v>
      </c>
      <c r="C738">
        <v>954863</v>
      </c>
      <c r="D738" t="s">
        <v>1372</v>
      </c>
      <c r="E738" t="s">
        <v>1372</v>
      </c>
      <c r="F738" s="83" t="s">
        <v>108</v>
      </c>
      <c r="G738" s="213">
        <v>26807</v>
      </c>
      <c r="H738" s="83" t="s">
        <v>102</v>
      </c>
      <c r="I738" s="213">
        <v>43276</v>
      </c>
      <c r="J738" s="83" t="s">
        <v>228</v>
      </c>
      <c r="K738" s="214">
        <v>748252728828</v>
      </c>
      <c r="L738" s="83" t="s">
        <v>135</v>
      </c>
      <c r="M738" s="213">
        <v>43518</v>
      </c>
      <c r="N738">
        <v>104055</v>
      </c>
      <c r="O738" s="145" t="s">
        <v>567</v>
      </c>
      <c r="P738" s="145" t="s">
        <v>99</v>
      </c>
      <c r="Q738" s="145" t="s">
        <v>100</v>
      </c>
      <c r="R738" s="145" t="s">
        <v>567</v>
      </c>
      <c r="V738">
        <v>933</v>
      </c>
      <c r="W738" s="83" t="s">
        <v>101</v>
      </c>
      <c r="X738" s="83" t="s">
        <v>103</v>
      </c>
      <c r="Y738" t="s">
        <v>2700</v>
      </c>
      <c r="Z738" s="83" t="s">
        <v>102</v>
      </c>
      <c r="AA738" s="83" t="s">
        <v>102</v>
      </c>
      <c r="AB738" t="s">
        <v>3679</v>
      </c>
      <c r="AC738" s="83" t="s">
        <v>3961</v>
      </c>
      <c r="AD738" s="83" t="s">
        <v>144</v>
      </c>
      <c r="AE738" s="83" t="s">
        <v>105</v>
      </c>
      <c r="AF738" t="s">
        <v>2700</v>
      </c>
      <c r="AG738" s="83" t="s">
        <v>102</v>
      </c>
      <c r="AH738" s="83" t="s">
        <v>102</v>
      </c>
      <c r="AI738" t="s">
        <v>3679</v>
      </c>
      <c r="AJ738" s="83" t="s">
        <v>3961</v>
      </c>
      <c r="AK738" s="83" t="s">
        <v>144</v>
      </c>
      <c r="AL738" s="83" t="s">
        <v>105</v>
      </c>
      <c r="AM738" s="87" t="s">
        <v>106</v>
      </c>
      <c r="AN738" t="s">
        <v>2700</v>
      </c>
      <c r="AO738" t="s">
        <v>3679</v>
      </c>
      <c r="AP738" s="83" t="s">
        <v>3961</v>
      </c>
      <c r="AQ738" s="83" t="s">
        <v>111</v>
      </c>
      <c r="AR738" s="87" t="s">
        <v>106</v>
      </c>
      <c r="AT738" s="83" t="s">
        <v>107</v>
      </c>
      <c r="AU738" s="83" t="s">
        <v>107</v>
      </c>
      <c r="AV738" s="83" t="s">
        <v>107</v>
      </c>
      <c r="AX738" s="110" t="s">
        <v>107</v>
      </c>
      <c r="AY738" s="111"/>
      <c r="AZ738" s="112">
        <f t="shared" ca="1" si="48"/>
        <v>4558</v>
      </c>
      <c r="BA738" s="136">
        <f t="shared" ca="1" si="49"/>
        <v>41</v>
      </c>
      <c r="BB738" s="114" t="s">
        <v>134</v>
      </c>
      <c r="BC738" s="114" t="s">
        <v>108</v>
      </c>
      <c r="BD738" s="114"/>
      <c r="BE738" s="115" t="s">
        <v>102</v>
      </c>
      <c r="BF738" s="115" t="s">
        <v>102</v>
      </c>
      <c r="BG738" s="115" t="s">
        <v>102</v>
      </c>
      <c r="BH738" s="115" t="s">
        <v>102</v>
      </c>
      <c r="BI738" s="116"/>
      <c r="BJ738" s="117" t="s">
        <v>109</v>
      </c>
      <c r="BK738" s="117" t="s">
        <v>109</v>
      </c>
      <c r="BL738" s="83">
        <f t="shared" ca="1" si="50"/>
        <v>88</v>
      </c>
      <c r="BM738" s="83" t="s">
        <v>108</v>
      </c>
      <c r="BN738" s="83">
        <v>0</v>
      </c>
      <c r="BO738" s="83" t="s">
        <v>108</v>
      </c>
      <c r="BP738" s="83">
        <v>-1271095</v>
      </c>
      <c r="BQ738" s="83" t="s">
        <v>312</v>
      </c>
      <c r="BR738" s="83" t="s">
        <v>153</v>
      </c>
      <c r="BS738" s="83" t="s">
        <v>499</v>
      </c>
      <c r="BT738" s="83">
        <v>-1271095</v>
      </c>
      <c r="BU738" s="83" t="s">
        <v>312</v>
      </c>
      <c r="BV738" s="83" t="s">
        <v>153</v>
      </c>
      <c r="BW738" s="83" t="s">
        <v>499</v>
      </c>
      <c r="BY738" s="136">
        <v>0</v>
      </c>
      <c r="BZ738" s="136">
        <v>0</v>
      </c>
      <c r="CA738" s="136">
        <v>0</v>
      </c>
      <c r="CB738" s="136">
        <v>0</v>
      </c>
      <c r="CD738" s="136">
        <v>0</v>
      </c>
      <c r="CE738" s="136">
        <v>0</v>
      </c>
      <c r="CF738" s="136">
        <v>0</v>
      </c>
      <c r="CG738" s="136">
        <v>0</v>
      </c>
      <c r="CH738" s="136">
        <v>0</v>
      </c>
      <c r="CI738" s="136">
        <v>0</v>
      </c>
      <c r="CJ738" s="136">
        <v>0</v>
      </c>
      <c r="CK738" s="138">
        <v>0</v>
      </c>
      <c r="CL738" s="138">
        <v>0</v>
      </c>
      <c r="CM738" s="136">
        <v>0</v>
      </c>
      <c r="CN738" s="136">
        <v>0</v>
      </c>
      <c r="CO738" s="85">
        <v>43677</v>
      </c>
      <c r="CP738" s="83" t="s">
        <v>4784</v>
      </c>
      <c r="CQ738" s="83" t="s">
        <v>102</v>
      </c>
      <c r="CR738" s="83" t="s">
        <v>482</v>
      </c>
      <c r="CS738" s="83">
        <v>733</v>
      </c>
      <c r="CT738" s="83" t="s">
        <v>483</v>
      </c>
      <c r="CU738" s="83">
        <v>1</v>
      </c>
      <c r="CV738" s="83">
        <v>0</v>
      </c>
      <c r="CW738" s="83">
        <v>0</v>
      </c>
      <c r="CX738" s="83" t="s">
        <v>109</v>
      </c>
      <c r="CY738" s="83" t="s">
        <v>583</v>
      </c>
      <c r="CZ738" s="83">
        <v>0</v>
      </c>
      <c r="DA738" s="83">
        <v>0</v>
      </c>
      <c r="DB738" s="83">
        <f t="shared" si="47"/>
        <v>0</v>
      </c>
      <c r="DC738" s="83" t="s">
        <v>497</v>
      </c>
      <c r="DE738" s="136">
        <v>1</v>
      </c>
      <c r="DF738" s="136">
        <v>1</v>
      </c>
      <c r="DG738" s="215" t="s">
        <v>269</v>
      </c>
      <c r="DH738" s="136">
        <v>1</v>
      </c>
      <c r="DI738" s="136">
        <v>1</v>
      </c>
      <c r="DJ738" s="215" t="s">
        <v>269</v>
      </c>
      <c r="EE738" s="136" t="b">
        <v>1</v>
      </c>
      <c r="EF738" s="136" t="b">
        <v>1</v>
      </c>
      <c r="EG738" s="136" t="b">
        <v>1</v>
      </c>
      <c r="EH738" s="136" t="b">
        <v>1</v>
      </c>
      <c r="EL738" s="215" t="s">
        <v>269</v>
      </c>
    </row>
    <row r="739" spans="1:142" ht="60" customHeight="1" x14ac:dyDescent="0.55000000000000004">
      <c r="A739" s="83" t="s">
        <v>130</v>
      </c>
      <c r="B739" s="83" t="s">
        <v>98</v>
      </c>
      <c r="C739">
        <v>198025</v>
      </c>
      <c r="D739" t="s">
        <v>838</v>
      </c>
      <c r="E739" t="s">
        <v>838</v>
      </c>
      <c r="F739" s="83" t="s">
        <v>108</v>
      </c>
      <c r="G739" s="213">
        <v>40484</v>
      </c>
      <c r="H739" s="83" t="s">
        <v>102</v>
      </c>
      <c r="I739" s="213">
        <v>43407</v>
      </c>
      <c r="J739" s="83" t="s">
        <v>228</v>
      </c>
      <c r="K739" s="214">
        <v>226381449341</v>
      </c>
      <c r="L739" s="83" t="s">
        <v>97</v>
      </c>
      <c r="M739" s="213">
        <v>43642</v>
      </c>
      <c r="N739">
        <v>656625</v>
      </c>
      <c r="O739" s="145" t="s">
        <v>567</v>
      </c>
      <c r="P739" s="145" t="s">
        <v>99</v>
      </c>
      <c r="Q739" s="145" t="s">
        <v>100</v>
      </c>
      <c r="R739" s="145" t="s">
        <v>567</v>
      </c>
      <c r="V739">
        <v>8481</v>
      </c>
      <c r="W739" s="83" t="s">
        <v>101</v>
      </c>
      <c r="X739" s="83" t="s">
        <v>103</v>
      </c>
      <c r="Y739" t="s">
        <v>2701</v>
      </c>
      <c r="Z739" s="83" t="s">
        <v>102</v>
      </c>
      <c r="AA739" s="83" t="s">
        <v>102</v>
      </c>
      <c r="AB739" t="s">
        <v>3680</v>
      </c>
      <c r="AC739" s="83" t="s">
        <v>3962</v>
      </c>
      <c r="AD739" s="83" t="s">
        <v>144</v>
      </c>
      <c r="AE739" s="83" t="s">
        <v>105</v>
      </c>
      <c r="AF739" t="s">
        <v>2701</v>
      </c>
      <c r="AG739" s="83" t="s">
        <v>102</v>
      </c>
      <c r="AH739" s="83" t="s">
        <v>102</v>
      </c>
      <c r="AI739" t="s">
        <v>3680</v>
      </c>
      <c r="AJ739" s="83" t="s">
        <v>3962</v>
      </c>
      <c r="AK739" s="83" t="s">
        <v>144</v>
      </c>
      <c r="AL739" s="83" t="s">
        <v>105</v>
      </c>
      <c r="AM739" s="87" t="s">
        <v>106</v>
      </c>
      <c r="AN739" t="s">
        <v>2701</v>
      </c>
      <c r="AO739" t="s">
        <v>3680</v>
      </c>
      <c r="AP739" s="83" t="s">
        <v>3962</v>
      </c>
      <c r="AQ739" s="83" t="s">
        <v>144</v>
      </c>
      <c r="AR739" s="87" t="s">
        <v>106</v>
      </c>
      <c r="AT739" s="83" t="s">
        <v>107</v>
      </c>
      <c r="AU739" s="83" t="s">
        <v>107</v>
      </c>
      <c r="AV739" s="83" t="s">
        <v>107</v>
      </c>
      <c r="AX739" s="110" t="s">
        <v>107</v>
      </c>
      <c r="AY739" s="111"/>
      <c r="AZ739" s="112">
        <f t="shared" ca="1" si="48"/>
        <v>9110</v>
      </c>
      <c r="BA739" s="136">
        <f t="shared" ca="1" si="49"/>
        <v>40</v>
      </c>
      <c r="BB739" s="114" t="s">
        <v>134</v>
      </c>
      <c r="BC739" s="114" t="s">
        <v>108</v>
      </c>
      <c r="BD739" s="114"/>
      <c r="BE739" s="115" t="s">
        <v>102</v>
      </c>
      <c r="BF739" s="115" t="s">
        <v>102</v>
      </c>
      <c r="BG739" s="115" t="s">
        <v>102</v>
      </c>
      <c r="BH739" s="115" t="s">
        <v>102</v>
      </c>
      <c r="BI739" s="116"/>
      <c r="BJ739" s="117" t="s">
        <v>109</v>
      </c>
      <c r="BK739" s="117" t="s">
        <v>109</v>
      </c>
      <c r="BL739" s="83">
        <f t="shared" ca="1" si="50"/>
        <v>23</v>
      </c>
      <c r="BM739" s="83" t="s">
        <v>108</v>
      </c>
      <c r="BN739" s="83">
        <v>0</v>
      </c>
      <c r="BO739" s="83" t="s">
        <v>108</v>
      </c>
      <c r="BP739" s="83">
        <v>-1272830</v>
      </c>
      <c r="BQ739" s="83" t="s">
        <v>198</v>
      </c>
      <c r="BR739" s="83" t="s">
        <v>164</v>
      </c>
      <c r="BS739" s="83" t="s">
        <v>499</v>
      </c>
      <c r="BT739" s="83">
        <v>-1272830</v>
      </c>
      <c r="BU739" s="83" t="s">
        <v>198</v>
      </c>
      <c r="BV739" s="83" t="s">
        <v>164</v>
      </c>
      <c r="BW739" s="83" t="s">
        <v>499</v>
      </c>
      <c r="BY739" s="136">
        <v>0</v>
      </c>
      <c r="BZ739" s="136">
        <v>0</v>
      </c>
      <c r="CA739" s="136">
        <v>0</v>
      </c>
      <c r="CB739" s="136">
        <v>0</v>
      </c>
      <c r="CD739" s="136">
        <v>0</v>
      </c>
      <c r="CE739" s="136">
        <v>0</v>
      </c>
      <c r="CF739" s="136">
        <v>0</v>
      </c>
      <c r="CG739" s="136">
        <v>0</v>
      </c>
      <c r="CH739" s="136">
        <v>0</v>
      </c>
      <c r="CI739" s="136">
        <v>0</v>
      </c>
      <c r="CJ739" s="136">
        <v>0</v>
      </c>
      <c r="CK739" s="138">
        <v>0</v>
      </c>
      <c r="CL739" s="138">
        <v>0</v>
      </c>
      <c r="CM739" s="136">
        <v>0</v>
      </c>
      <c r="CN739" s="136">
        <v>0</v>
      </c>
      <c r="CO739" s="85">
        <v>43678</v>
      </c>
      <c r="CP739" s="83" t="s">
        <v>4785</v>
      </c>
      <c r="CQ739" s="83" t="s">
        <v>102</v>
      </c>
      <c r="CR739" s="83" t="s">
        <v>482</v>
      </c>
      <c r="CS739" s="83">
        <v>734</v>
      </c>
      <c r="CT739" s="83" t="s">
        <v>483</v>
      </c>
      <c r="CU739" s="83">
        <v>1</v>
      </c>
      <c r="CV739" s="83">
        <v>0</v>
      </c>
      <c r="CW739" s="83">
        <v>0</v>
      </c>
      <c r="CX739" s="83" t="s">
        <v>109</v>
      </c>
      <c r="CY739" s="83" t="s">
        <v>583</v>
      </c>
      <c r="CZ739" s="83">
        <v>0</v>
      </c>
      <c r="DA739" s="83">
        <v>0</v>
      </c>
      <c r="DB739" s="83">
        <f t="shared" si="47"/>
        <v>0</v>
      </c>
      <c r="DC739" s="83" t="s">
        <v>497</v>
      </c>
      <c r="DE739" s="136">
        <v>1</v>
      </c>
      <c r="DF739" s="136">
        <v>1</v>
      </c>
      <c r="DG739" s="215" t="s">
        <v>269</v>
      </c>
      <c r="DH739" s="136">
        <v>1</v>
      </c>
      <c r="DI739" s="136">
        <v>1</v>
      </c>
      <c r="DJ739" s="215" t="s">
        <v>269</v>
      </c>
      <c r="EE739" s="136" t="b">
        <v>1</v>
      </c>
      <c r="EF739" s="136" t="b">
        <v>1</v>
      </c>
      <c r="EG739" s="136" t="b">
        <v>1</v>
      </c>
      <c r="EH739" s="136" t="b">
        <v>1</v>
      </c>
      <c r="EL739" s="215" t="s">
        <v>269</v>
      </c>
    </row>
    <row r="740" spans="1:142" ht="60" customHeight="1" x14ac:dyDescent="0.55000000000000004">
      <c r="A740" s="83" t="s">
        <v>130</v>
      </c>
      <c r="B740" s="83" t="s">
        <v>98</v>
      </c>
      <c r="C740">
        <v>158493</v>
      </c>
      <c r="D740" t="s">
        <v>1373</v>
      </c>
      <c r="E740" t="s">
        <v>1373</v>
      </c>
      <c r="F740" s="83" t="s">
        <v>108</v>
      </c>
      <c r="G740" s="213">
        <v>35988</v>
      </c>
      <c r="H740" s="83" t="s">
        <v>102</v>
      </c>
      <c r="I740" s="213">
        <v>43177</v>
      </c>
      <c r="J740" s="83" t="s">
        <v>228</v>
      </c>
      <c r="K740" s="214">
        <v>875100292556</v>
      </c>
      <c r="L740" s="83" t="s">
        <v>126</v>
      </c>
      <c r="M740" s="213">
        <v>43577</v>
      </c>
      <c r="N740">
        <v>147017</v>
      </c>
      <c r="O740" s="145" t="s">
        <v>567</v>
      </c>
      <c r="P740" s="145" t="s">
        <v>99</v>
      </c>
      <c r="Q740" s="145" t="s">
        <v>100</v>
      </c>
      <c r="R740" s="145" t="s">
        <v>567</v>
      </c>
      <c r="V740">
        <v>8413</v>
      </c>
      <c r="W740" s="83" t="s">
        <v>1879</v>
      </c>
      <c r="X740" s="83" t="s">
        <v>103</v>
      </c>
      <c r="Y740" t="s">
        <v>2702</v>
      </c>
      <c r="Z740" s="83" t="s">
        <v>102</v>
      </c>
      <c r="AA740" s="83" t="s">
        <v>102</v>
      </c>
      <c r="AB740" t="s">
        <v>3681</v>
      </c>
      <c r="AC740" s="83" t="s">
        <v>3963</v>
      </c>
      <c r="AD740" s="83" t="s">
        <v>111</v>
      </c>
      <c r="AE740" s="83" t="s">
        <v>105</v>
      </c>
      <c r="AF740" t="s">
        <v>2702</v>
      </c>
      <c r="AG740" s="83" t="s">
        <v>102</v>
      </c>
      <c r="AH740" s="83" t="s">
        <v>102</v>
      </c>
      <c r="AI740" t="s">
        <v>3681</v>
      </c>
      <c r="AJ740" s="83" t="s">
        <v>3963</v>
      </c>
      <c r="AK740" s="83" t="s">
        <v>111</v>
      </c>
      <c r="AL740" s="83" t="s">
        <v>105</v>
      </c>
      <c r="AM740" s="87" t="s">
        <v>106</v>
      </c>
      <c r="AN740" t="s">
        <v>2702</v>
      </c>
      <c r="AO740" t="s">
        <v>3681</v>
      </c>
      <c r="AP740" s="83" t="s">
        <v>3963</v>
      </c>
      <c r="AQ740" s="83" t="s">
        <v>144</v>
      </c>
      <c r="AR740" s="87" t="s">
        <v>106</v>
      </c>
      <c r="AT740" s="83" t="s">
        <v>107</v>
      </c>
      <c r="AU740" s="83" t="s">
        <v>107</v>
      </c>
      <c r="AV740" s="83" t="s">
        <v>107</v>
      </c>
      <c r="AX740" s="110" t="s">
        <v>107</v>
      </c>
      <c r="AY740" s="111"/>
      <c r="AZ740" s="112">
        <f t="shared" ca="1" si="48"/>
        <v>6893</v>
      </c>
      <c r="BA740" s="136">
        <f t="shared" ca="1" si="49"/>
        <v>20</v>
      </c>
      <c r="BB740" s="114" t="s">
        <v>136</v>
      </c>
      <c r="BC740" s="114" t="s">
        <v>108</v>
      </c>
      <c r="BD740" s="114"/>
      <c r="BE740" s="115" t="s">
        <v>102</v>
      </c>
      <c r="BF740" s="115" t="s">
        <v>102</v>
      </c>
      <c r="BG740" s="115" t="s">
        <v>102</v>
      </c>
      <c r="BH740" s="115" t="s">
        <v>102</v>
      </c>
      <c r="BI740" s="116"/>
      <c r="BJ740" s="117" t="s">
        <v>109</v>
      </c>
      <c r="BK740" s="117" t="s">
        <v>109</v>
      </c>
      <c r="BL740" s="83">
        <f t="shared" ca="1" si="50"/>
        <v>89</v>
      </c>
      <c r="BM740" s="83" t="s">
        <v>270</v>
      </c>
      <c r="BN740" s="83">
        <v>0</v>
      </c>
      <c r="BO740" s="83" t="s">
        <v>108</v>
      </c>
      <c r="BP740" s="83">
        <v>-1274565</v>
      </c>
      <c r="BQ740" s="83" t="s">
        <v>381</v>
      </c>
      <c r="BR740" s="83" t="s">
        <v>157</v>
      </c>
      <c r="BS740" s="83" t="s">
        <v>502</v>
      </c>
      <c r="BT740" s="83">
        <v>-1274565</v>
      </c>
      <c r="BU740" s="83" t="s">
        <v>381</v>
      </c>
      <c r="BV740" s="83" t="s">
        <v>157</v>
      </c>
      <c r="BW740" s="83" t="s">
        <v>502</v>
      </c>
      <c r="BY740" s="136">
        <v>0</v>
      </c>
      <c r="BZ740" s="136">
        <v>0</v>
      </c>
      <c r="CA740" s="136">
        <v>0</v>
      </c>
      <c r="CB740" s="136">
        <v>0</v>
      </c>
      <c r="CD740" s="136">
        <v>0</v>
      </c>
      <c r="CE740" s="136">
        <v>0</v>
      </c>
      <c r="CF740" s="136">
        <v>0</v>
      </c>
      <c r="CG740" s="136">
        <v>0</v>
      </c>
      <c r="CH740" s="136">
        <v>0</v>
      </c>
      <c r="CI740" s="136">
        <v>0</v>
      </c>
      <c r="CJ740" s="136">
        <v>0</v>
      </c>
      <c r="CK740" s="138">
        <v>0</v>
      </c>
      <c r="CL740" s="138">
        <v>0</v>
      </c>
      <c r="CM740" s="136">
        <v>0</v>
      </c>
      <c r="CN740" s="136">
        <v>0</v>
      </c>
      <c r="CO740" s="85">
        <v>43679</v>
      </c>
      <c r="CP740" s="83" t="s">
        <v>4786</v>
      </c>
      <c r="CQ740" s="83" t="s">
        <v>102</v>
      </c>
      <c r="CR740" s="83" t="s">
        <v>482</v>
      </c>
      <c r="CS740" s="83">
        <v>735</v>
      </c>
      <c r="CT740" s="83" t="s">
        <v>483</v>
      </c>
      <c r="CU740" s="83">
        <v>1</v>
      </c>
      <c r="CV740" s="83">
        <v>0</v>
      </c>
      <c r="CW740" s="83">
        <v>0</v>
      </c>
      <c r="CX740" s="83" t="s">
        <v>109</v>
      </c>
      <c r="CY740" s="83" t="s">
        <v>583</v>
      </c>
      <c r="CZ740" s="83">
        <v>0</v>
      </c>
      <c r="DA740" s="83">
        <v>0</v>
      </c>
      <c r="DB740" s="83">
        <f t="shared" si="47"/>
        <v>0</v>
      </c>
      <c r="DC740" s="83" t="s">
        <v>497</v>
      </c>
      <c r="DE740" s="136">
        <v>1</v>
      </c>
      <c r="DF740" s="136">
        <v>1</v>
      </c>
      <c r="DG740" s="215" t="s">
        <v>269</v>
      </c>
      <c r="DH740" s="136">
        <v>1</v>
      </c>
      <c r="DI740" s="136">
        <v>1</v>
      </c>
      <c r="DJ740" s="215" t="s">
        <v>269</v>
      </c>
      <c r="EE740" s="136" t="b">
        <v>1</v>
      </c>
      <c r="EF740" s="136" t="b">
        <v>1</v>
      </c>
      <c r="EG740" s="136" t="b">
        <v>1</v>
      </c>
      <c r="EH740" s="136" t="b">
        <v>1</v>
      </c>
      <c r="EL740" s="215" t="s">
        <v>269</v>
      </c>
    </row>
    <row r="741" spans="1:142" ht="60" customHeight="1" x14ac:dyDescent="0.55000000000000004">
      <c r="A741" s="83" t="s">
        <v>130</v>
      </c>
      <c r="B741" s="83" t="s">
        <v>98</v>
      </c>
      <c r="C741">
        <v>895878</v>
      </c>
      <c r="D741" t="s">
        <v>1374</v>
      </c>
      <c r="E741" t="s">
        <v>1374</v>
      </c>
      <c r="F741" s="83" t="s">
        <v>108</v>
      </c>
      <c r="G741" s="213">
        <v>29315</v>
      </c>
      <c r="H741" s="83" t="s">
        <v>102</v>
      </c>
      <c r="I741" s="213">
        <v>43444</v>
      </c>
      <c r="J741" s="83" t="s">
        <v>228</v>
      </c>
      <c r="K741" s="214">
        <v>592606375075</v>
      </c>
      <c r="L741" s="83" t="s">
        <v>135</v>
      </c>
      <c r="M741" s="213">
        <v>43597</v>
      </c>
      <c r="N741">
        <v>677673</v>
      </c>
      <c r="O741" s="145" t="s">
        <v>567</v>
      </c>
      <c r="P741" s="145" t="s">
        <v>99</v>
      </c>
      <c r="Q741" s="145" t="s">
        <v>100</v>
      </c>
      <c r="R741" s="145" t="s">
        <v>567</v>
      </c>
      <c r="V741">
        <v>9057</v>
      </c>
      <c r="W741" s="83" t="s">
        <v>101</v>
      </c>
      <c r="X741" s="83" t="s">
        <v>103</v>
      </c>
      <c r="Y741" t="s">
        <v>2703</v>
      </c>
      <c r="Z741" s="83" t="s">
        <v>102</v>
      </c>
      <c r="AA741" s="83" t="s">
        <v>102</v>
      </c>
      <c r="AB741" t="s">
        <v>3682</v>
      </c>
      <c r="AC741" s="83" t="s">
        <v>3964</v>
      </c>
      <c r="AD741" s="83" t="s">
        <v>144</v>
      </c>
      <c r="AE741" s="83" t="s">
        <v>105</v>
      </c>
      <c r="AF741" t="s">
        <v>2703</v>
      </c>
      <c r="AG741" s="83" t="s">
        <v>102</v>
      </c>
      <c r="AH741" s="83" t="s">
        <v>102</v>
      </c>
      <c r="AI741" t="s">
        <v>3682</v>
      </c>
      <c r="AJ741" s="83" t="s">
        <v>3964</v>
      </c>
      <c r="AK741" s="83" t="s">
        <v>144</v>
      </c>
      <c r="AL741" s="83" t="s">
        <v>105</v>
      </c>
      <c r="AM741" s="87" t="s">
        <v>106</v>
      </c>
      <c r="AN741" t="s">
        <v>2703</v>
      </c>
      <c r="AO741" t="s">
        <v>3682</v>
      </c>
      <c r="AP741" s="83" t="s">
        <v>3964</v>
      </c>
      <c r="AQ741" s="83" t="s">
        <v>111</v>
      </c>
      <c r="AR741" s="87" t="s">
        <v>106</v>
      </c>
      <c r="AT741" s="83" t="s">
        <v>107</v>
      </c>
      <c r="AU741" s="83" t="s">
        <v>107</v>
      </c>
      <c r="AV741" s="83" t="s">
        <v>107</v>
      </c>
      <c r="AX741" s="110" t="s">
        <v>107</v>
      </c>
      <c r="AY741" s="111"/>
      <c r="AZ741" s="112">
        <f t="shared" ca="1" si="48"/>
        <v>4273</v>
      </c>
      <c r="BA741" s="136">
        <f t="shared" ca="1" si="49"/>
        <v>35</v>
      </c>
      <c r="BB741" s="114" t="s">
        <v>134</v>
      </c>
      <c r="BC741" s="114" t="s">
        <v>108</v>
      </c>
      <c r="BD741" s="114"/>
      <c r="BE741" s="115" t="s">
        <v>102</v>
      </c>
      <c r="BF741" s="115" t="s">
        <v>102</v>
      </c>
      <c r="BG741" s="115" t="s">
        <v>102</v>
      </c>
      <c r="BH741" s="115" t="s">
        <v>102</v>
      </c>
      <c r="BI741" s="116"/>
      <c r="BJ741" s="117" t="s">
        <v>109</v>
      </c>
      <c r="BK741" s="117" t="s">
        <v>109</v>
      </c>
      <c r="BL741" s="83">
        <f t="shared" ca="1" si="50"/>
        <v>92</v>
      </c>
      <c r="BM741" s="83" t="s">
        <v>108</v>
      </c>
      <c r="BN741" s="83">
        <v>0</v>
      </c>
      <c r="BO741" s="83" t="s">
        <v>108</v>
      </c>
      <c r="BP741" s="83">
        <v>-1276300</v>
      </c>
      <c r="BQ741" s="83" t="s">
        <v>312</v>
      </c>
      <c r="BR741" s="83" t="s">
        <v>153</v>
      </c>
      <c r="BS741" s="83" t="s">
        <v>499</v>
      </c>
      <c r="BT741" s="83">
        <v>-1276300</v>
      </c>
      <c r="BU741" s="83" t="s">
        <v>312</v>
      </c>
      <c r="BV741" s="83" t="s">
        <v>153</v>
      </c>
      <c r="BW741" s="83" t="s">
        <v>499</v>
      </c>
      <c r="BY741" s="136">
        <v>0</v>
      </c>
      <c r="BZ741" s="136">
        <v>0</v>
      </c>
      <c r="CA741" s="136">
        <v>0</v>
      </c>
      <c r="CB741" s="136">
        <v>0</v>
      </c>
      <c r="CD741" s="136">
        <v>0</v>
      </c>
      <c r="CE741" s="136">
        <v>0</v>
      </c>
      <c r="CF741" s="136">
        <v>0</v>
      </c>
      <c r="CG741" s="136">
        <v>0</v>
      </c>
      <c r="CH741" s="136">
        <v>0</v>
      </c>
      <c r="CI741" s="136">
        <v>0</v>
      </c>
      <c r="CJ741" s="136">
        <v>0</v>
      </c>
      <c r="CK741" s="138">
        <v>0</v>
      </c>
      <c r="CL741" s="138">
        <v>0</v>
      </c>
      <c r="CM741" s="136">
        <v>0</v>
      </c>
      <c r="CN741" s="136">
        <v>0</v>
      </c>
      <c r="CO741" s="85">
        <v>43680</v>
      </c>
      <c r="CP741" s="83" t="s">
        <v>4787</v>
      </c>
      <c r="CQ741" s="83" t="s">
        <v>102</v>
      </c>
      <c r="CR741" s="83" t="s">
        <v>482</v>
      </c>
      <c r="CS741" s="83">
        <v>736</v>
      </c>
      <c r="CT741" s="83" t="s">
        <v>483</v>
      </c>
      <c r="CU741" s="83">
        <v>1</v>
      </c>
      <c r="CV741" s="83">
        <v>0</v>
      </c>
      <c r="CW741" s="83">
        <v>0</v>
      </c>
      <c r="CX741" s="83" t="s">
        <v>109</v>
      </c>
      <c r="CY741" s="83" t="s">
        <v>583</v>
      </c>
      <c r="CZ741" s="83">
        <v>0</v>
      </c>
      <c r="DA741" s="83">
        <v>0</v>
      </c>
      <c r="DB741" s="83">
        <f t="shared" si="47"/>
        <v>0</v>
      </c>
      <c r="DC741" s="83" t="s">
        <v>497</v>
      </c>
      <c r="DE741" s="136">
        <v>1</v>
      </c>
      <c r="DF741" s="136">
        <v>1</v>
      </c>
      <c r="DG741" s="215" t="s">
        <v>269</v>
      </c>
      <c r="DH741" s="136">
        <v>1</v>
      </c>
      <c r="DI741" s="136">
        <v>1</v>
      </c>
      <c r="DJ741" s="215" t="s">
        <v>269</v>
      </c>
      <c r="EE741" s="136" t="b">
        <v>1</v>
      </c>
      <c r="EF741" s="136" t="b">
        <v>1</v>
      </c>
      <c r="EG741" s="136" t="b">
        <v>1</v>
      </c>
      <c r="EH741" s="136" t="b">
        <v>1</v>
      </c>
      <c r="EL741" s="215" t="s">
        <v>269</v>
      </c>
    </row>
    <row r="742" spans="1:142" ht="60" customHeight="1" x14ac:dyDescent="0.55000000000000004">
      <c r="A742" s="83" t="s">
        <v>130</v>
      </c>
      <c r="B742" s="83" t="s">
        <v>98</v>
      </c>
      <c r="C742">
        <v>354146</v>
      </c>
      <c r="D742" t="s">
        <v>1375</v>
      </c>
      <c r="E742" t="s">
        <v>1375</v>
      </c>
      <c r="F742" s="83" t="s">
        <v>108</v>
      </c>
      <c r="G742" s="213">
        <v>34011</v>
      </c>
      <c r="H742" s="83" t="s">
        <v>102</v>
      </c>
      <c r="I742" s="213">
        <v>43316</v>
      </c>
      <c r="J742" s="83" t="s">
        <v>228</v>
      </c>
      <c r="K742" s="214">
        <v>845395567953</v>
      </c>
      <c r="L742" s="83" t="s">
        <v>97</v>
      </c>
      <c r="M742" s="213">
        <v>43642</v>
      </c>
      <c r="N742">
        <v>360938</v>
      </c>
      <c r="O742" s="145" t="s">
        <v>567</v>
      </c>
      <c r="P742" s="145" t="s">
        <v>99</v>
      </c>
      <c r="Q742" s="145" t="s">
        <v>100</v>
      </c>
      <c r="R742" s="145" t="s">
        <v>567</v>
      </c>
      <c r="V742">
        <v>9521</v>
      </c>
      <c r="W742" s="83" t="s">
        <v>101</v>
      </c>
      <c r="X742" s="83" t="s">
        <v>103</v>
      </c>
      <c r="Y742" t="s">
        <v>2704</v>
      </c>
      <c r="Z742" s="83" t="s">
        <v>102</v>
      </c>
      <c r="AA742" s="83" t="s">
        <v>102</v>
      </c>
      <c r="AB742" t="s">
        <v>3683</v>
      </c>
      <c r="AC742" s="83" t="s">
        <v>3965</v>
      </c>
      <c r="AD742" s="83" t="s">
        <v>144</v>
      </c>
      <c r="AE742" s="83" t="s">
        <v>105</v>
      </c>
      <c r="AF742" t="s">
        <v>2704</v>
      </c>
      <c r="AG742" s="83" t="s">
        <v>102</v>
      </c>
      <c r="AH742" s="83" t="s">
        <v>102</v>
      </c>
      <c r="AI742" t="s">
        <v>3683</v>
      </c>
      <c r="AJ742" s="83" t="s">
        <v>3965</v>
      </c>
      <c r="AK742" s="83" t="s">
        <v>144</v>
      </c>
      <c r="AL742" s="83" t="s">
        <v>105</v>
      </c>
      <c r="AM742" s="87" t="s">
        <v>106</v>
      </c>
      <c r="AN742" t="s">
        <v>2704</v>
      </c>
      <c r="AO742" t="s">
        <v>3683</v>
      </c>
      <c r="AP742" s="83" t="s">
        <v>3965</v>
      </c>
      <c r="AQ742" s="83" t="s">
        <v>144</v>
      </c>
      <c r="AR742" s="87" t="s">
        <v>106</v>
      </c>
      <c r="AT742" s="83" t="s">
        <v>107</v>
      </c>
      <c r="AU742" s="83" t="s">
        <v>107</v>
      </c>
      <c r="AV742" s="83" t="s">
        <v>107</v>
      </c>
      <c r="AX742" s="110" t="s">
        <v>107</v>
      </c>
      <c r="AY742" s="111"/>
      <c r="AZ742" s="112">
        <f t="shared" ca="1" si="48"/>
        <v>4631</v>
      </c>
      <c r="BA742" s="136">
        <f t="shared" ca="1" si="49"/>
        <v>25</v>
      </c>
      <c r="BB742" s="114" t="s">
        <v>134</v>
      </c>
      <c r="BC742" s="114" t="s">
        <v>108</v>
      </c>
      <c r="BD742" s="114"/>
      <c r="BE742" s="115" t="s">
        <v>102</v>
      </c>
      <c r="BF742" s="115" t="s">
        <v>102</v>
      </c>
      <c r="BG742" s="115" t="s">
        <v>102</v>
      </c>
      <c r="BH742" s="115" t="s">
        <v>102</v>
      </c>
      <c r="BI742" s="116"/>
      <c r="BJ742" s="117" t="s">
        <v>109</v>
      </c>
      <c r="BK742" s="117" t="s">
        <v>109</v>
      </c>
      <c r="BL742" s="83">
        <f t="shared" ca="1" si="50"/>
        <v>30</v>
      </c>
      <c r="BM742" s="83" t="s">
        <v>108</v>
      </c>
      <c r="BN742" s="83">
        <v>0</v>
      </c>
      <c r="BO742" s="83" t="s">
        <v>108</v>
      </c>
      <c r="BP742" s="83">
        <v>-1278035</v>
      </c>
      <c r="BQ742" s="83" t="s">
        <v>198</v>
      </c>
      <c r="BR742" s="83" t="s">
        <v>164</v>
      </c>
      <c r="BS742" s="83" t="s">
        <v>499</v>
      </c>
      <c r="BT742" s="83">
        <v>-1278035</v>
      </c>
      <c r="BU742" s="83" t="s">
        <v>198</v>
      </c>
      <c r="BV742" s="83" t="s">
        <v>164</v>
      </c>
      <c r="BW742" s="83" t="s">
        <v>499</v>
      </c>
      <c r="BY742" s="136">
        <v>0</v>
      </c>
      <c r="BZ742" s="136">
        <v>0</v>
      </c>
      <c r="CA742" s="136">
        <v>0</v>
      </c>
      <c r="CB742" s="136">
        <v>0</v>
      </c>
      <c r="CD742" s="136">
        <v>0</v>
      </c>
      <c r="CE742" s="136">
        <v>0</v>
      </c>
      <c r="CF742" s="136">
        <v>0</v>
      </c>
      <c r="CG742" s="136">
        <v>0</v>
      </c>
      <c r="CH742" s="136">
        <v>0</v>
      </c>
      <c r="CI742" s="136">
        <v>0</v>
      </c>
      <c r="CJ742" s="136">
        <v>0</v>
      </c>
      <c r="CK742" s="138">
        <v>0</v>
      </c>
      <c r="CL742" s="138">
        <v>0</v>
      </c>
      <c r="CM742" s="136">
        <v>0</v>
      </c>
      <c r="CN742" s="136">
        <v>0</v>
      </c>
      <c r="CO742" s="85">
        <v>43681</v>
      </c>
      <c r="CP742" s="83" t="s">
        <v>4788</v>
      </c>
      <c r="CQ742" s="83" t="s">
        <v>102</v>
      </c>
      <c r="CR742" s="83" t="s">
        <v>482</v>
      </c>
      <c r="CS742" s="83">
        <v>737</v>
      </c>
      <c r="CT742" s="83" t="s">
        <v>483</v>
      </c>
      <c r="CU742" s="83">
        <v>1</v>
      </c>
      <c r="CV742" s="83">
        <v>0</v>
      </c>
      <c r="CW742" s="83">
        <v>0</v>
      </c>
      <c r="CX742" s="83" t="s">
        <v>109</v>
      </c>
      <c r="CY742" s="83" t="s">
        <v>583</v>
      </c>
      <c r="CZ742" s="83">
        <v>0</v>
      </c>
      <c r="DA742" s="83">
        <v>0</v>
      </c>
      <c r="DB742" s="83">
        <f t="shared" si="47"/>
        <v>0</v>
      </c>
      <c r="DC742" s="83" t="s">
        <v>497</v>
      </c>
      <c r="DE742" s="136">
        <v>1</v>
      </c>
      <c r="DF742" s="136">
        <v>1</v>
      </c>
      <c r="DG742" s="215" t="s">
        <v>269</v>
      </c>
      <c r="DH742" s="136">
        <v>1</v>
      </c>
      <c r="DI742" s="136">
        <v>1</v>
      </c>
      <c r="DJ742" s="215" t="s">
        <v>269</v>
      </c>
      <c r="EE742" s="136" t="b">
        <v>1</v>
      </c>
      <c r="EF742" s="136" t="b">
        <v>1</v>
      </c>
      <c r="EG742" s="136" t="b">
        <v>1</v>
      </c>
      <c r="EH742" s="136" t="b">
        <v>1</v>
      </c>
      <c r="EL742" s="215" t="s">
        <v>269</v>
      </c>
    </row>
    <row r="743" spans="1:142" ht="60" customHeight="1" x14ac:dyDescent="0.55000000000000004">
      <c r="A743" s="83" t="s">
        <v>130</v>
      </c>
      <c r="B743" s="83" t="s">
        <v>98</v>
      </c>
      <c r="C743">
        <v>421955</v>
      </c>
      <c r="D743" t="s">
        <v>1376</v>
      </c>
      <c r="E743" t="s">
        <v>1376</v>
      </c>
      <c r="F743" s="83" t="s">
        <v>108</v>
      </c>
      <c r="G743" s="213">
        <v>29296</v>
      </c>
      <c r="H743" s="83" t="s">
        <v>102</v>
      </c>
      <c r="I743" s="213">
        <v>43293</v>
      </c>
      <c r="J743" s="83" t="s">
        <v>228</v>
      </c>
      <c r="K743" s="214">
        <v>691239705242</v>
      </c>
      <c r="L743" s="83" t="s">
        <v>126</v>
      </c>
      <c r="M743" s="213">
        <v>43541</v>
      </c>
      <c r="N743">
        <v>661976</v>
      </c>
      <c r="O743" s="145" t="s">
        <v>567</v>
      </c>
      <c r="P743" s="145" t="s">
        <v>99</v>
      </c>
      <c r="Q743" s="145" t="s">
        <v>100</v>
      </c>
      <c r="R743" s="145" t="s">
        <v>567</v>
      </c>
      <c r="V743">
        <v>4242</v>
      </c>
      <c r="W743" s="83" t="s">
        <v>1880</v>
      </c>
      <c r="X743" s="83" t="s">
        <v>103</v>
      </c>
      <c r="Y743" t="s">
        <v>2705</v>
      </c>
      <c r="Z743" s="83" t="s">
        <v>102</v>
      </c>
      <c r="AA743" s="83" t="s">
        <v>102</v>
      </c>
      <c r="AB743" t="s">
        <v>3684</v>
      </c>
      <c r="AC743" s="83" t="s">
        <v>3966</v>
      </c>
      <c r="AD743" s="83" t="s">
        <v>111</v>
      </c>
      <c r="AE743" s="83" t="s">
        <v>105</v>
      </c>
      <c r="AF743" t="s">
        <v>2705</v>
      </c>
      <c r="AG743" s="83" t="s">
        <v>102</v>
      </c>
      <c r="AH743" s="83" t="s">
        <v>102</v>
      </c>
      <c r="AI743" t="s">
        <v>3684</v>
      </c>
      <c r="AJ743" s="83" t="s">
        <v>3966</v>
      </c>
      <c r="AK743" s="83" t="s">
        <v>111</v>
      </c>
      <c r="AL743" s="83" t="s">
        <v>105</v>
      </c>
      <c r="AM743" s="87" t="s">
        <v>106</v>
      </c>
      <c r="AN743" t="s">
        <v>2705</v>
      </c>
      <c r="AO743" t="s">
        <v>3684</v>
      </c>
      <c r="AP743" s="83" t="s">
        <v>3966</v>
      </c>
      <c r="AQ743" s="83" t="s">
        <v>144</v>
      </c>
      <c r="AR743" s="87" t="s">
        <v>106</v>
      </c>
      <c r="AT743" s="83" t="s">
        <v>107</v>
      </c>
      <c r="AU743" s="83" t="s">
        <v>107</v>
      </c>
      <c r="AV743" s="83" t="s">
        <v>107</v>
      </c>
      <c r="AX743" s="110" t="s">
        <v>107</v>
      </c>
      <c r="AY743" s="111"/>
      <c r="AZ743" s="112">
        <f t="shared" ca="1" si="48"/>
        <v>1823</v>
      </c>
      <c r="BA743" s="136">
        <f t="shared" ca="1" si="49"/>
        <v>28</v>
      </c>
      <c r="BB743" s="114" t="s">
        <v>136</v>
      </c>
      <c r="BC743" s="114" t="s">
        <v>108</v>
      </c>
      <c r="BD743" s="114"/>
      <c r="BE743" s="115" t="s">
        <v>102</v>
      </c>
      <c r="BF743" s="115" t="s">
        <v>102</v>
      </c>
      <c r="BG743" s="115" t="s">
        <v>102</v>
      </c>
      <c r="BH743" s="115" t="s">
        <v>102</v>
      </c>
      <c r="BI743" s="116"/>
      <c r="BJ743" s="117" t="s">
        <v>109</v>
      </c>
      <c r="BK743" s="117" t="s">
        <v>109</v>
      </c>
      <c r="BL743" s="83">
        <f t="shared" ca="1" si="50"/>
        <v>73</v>
      </c>
      <c r="BM743" s="83" t="s">
        <v>270</v>
      </c>
      <c r="BN743" s="83">
        <v>0</v>
      </c>
      <c r="BO743" s="83" t="s">
        <v>108</v>
      </c>
      <c r="BP743" s="83">
        <v>-1279770</v>
      </c>
      <c r="BQ743" s="83" t="s">
        <v>381</v>
      </c>
      <c r="BR743" s="83" t="s">
        <v>157</v>
      </c>
      <c r="BS743" s="83" t="s">
        <v>502</v>
      </c>
      <c r="BT743" s="83">
        <v>-1279770</v>
      </c>
      <c r="BU743" s="83" t="s">
        <v>381</v>
      </c>
      <c r="BV743" s="83" t="s">
        <v>157</v>
      </c>
      <c r="BW743" s="83" t="s">
        <v>502</v>
      </c>
      <c r="BY743" s="136">
        <v>0</v>
      </c>
      <c r="BZ743" s="136">
        <v>0</v>
      </c>
      <c r="CA743" s="136">
        <v>0</v>
      </c>
      <c r="CB743" s="136">
        <v>0</v>
      </c>
      <c r="CD743" s="136">
        <v>0</v>
      </c>
      <c r="CE743" s="136">
        <v>0</v>
      </c>
      <c r="CF743" s="136">
        <v>0</v>
      </c>
      <c r="CG743" s="136">
        <v>0</v>
      </c>
      <c r="CH743" s="136">
        <v>0</v>
      </c>
      <c r="CI743" s="136">
        <v>0</v>
      </c>
      <c r="CJ743" s="136">
        <v>0</v>
      </c>
      <c r="CK743" s="138">
        <v>0</v>
      </c>
      <c r="CL743" s="138">
        <v>0</v>
      </c>
      <c r="CM743" s="136">
        <v>0</v>
      </c>
      <c r="CN743" s="136">
        <v>0</v>
      </c>
      <c r="CO743" s="85">
        <v>43682</v>
      </c>
      <c r="CP743" s="83" t="s">
        <v>4789</v>
      </c>
      <c r="CQ743" s="83" t="s">
        <v>102</v>
      </c>
      <c r="CR743" s="83" t="s">
        <v>482</v>
      </c>
      <c r="CS743" s="83">
        <v>738</v>
      </c>
      <c r="CT743" s="83" t="s">
        <v>483</v>
      </c>
      <c r="CU743" s="83">
        <v>1</v>
      </c>
      <c r="CV743" s="83">
        <v>0</v>
      </c>
      <c r="CW743" s="83">
        <v>0</v>
      </c>
      <c r="CX743" s="83" t="s">
        <v>109</v>
      </c>
      <c r="CY743" s="83" t="s">
        <v>583</v>
      </c>
      <c r="CZ743" s="83">
        <v>0</v>
      </c>
      <c r="DA743" s="83">
        <v>0</v>
      </c>
      <c r="DB743" s="83">
        <f t="shared" si="47"/>
        <v>0</v>
      </c>
      <c r="DC743" s="83" t="s">
        <v>497</v>
      </c>
      <c r="DE743" s="136">
        <v>1</v>
      </c>
      <c r="DF743" s="136">
        <v>1</v>
      </c>
      <c r="DG743" s="215" t="s">
        <v>269</v>
      </c>
      <c r="DH743" s="136">
        <v>1</v>
      </c>
      <c r="DI743" s="136">
        <v>1</v>
      </c>
      <c r="DJ743" s="215" t="s">
        <v>269</v>
      </c>
      <c r="EE743" s="136" t="b">
        <v>1</v>
      </c>
      <c r="EF743" s="136" t="b">
        <v>1</v>
      </c>
      <c r="EG743" s="136" t="b">
        <v>1</v>
      </c>
      <c r="EH743" s="136" t="b">
        <v>1</v>
      </c>
      <c r="EL743" s="215" t="s">
        <v>269</v>
      </c>
    </row>
    <row r="744" spans="1:142" ht="60" customHeight="1" x14ac:dyDescent="0.55000000000000004">
      <c r="A744" s="83" t="s">
        <v>130</v>
      </c>
      <c r="B744" s="83" t="s">
        <v>98</v>
      </c>
      <c r="C744">
        <v>196632</v>
      </c>
      <c r="D744" t="s">
        <v>1377</v>
      </c>
      <c r="E744" t="s">
        <v>1377</v>
      </c>
      <c r="F744" s="83" t="s">
        <v>108</v>
      </c>
      <c r="G744" s="213">
        <v>38953</v>
      </c>
      <c r="H744" s="83" t="s">
        <v>102</v>
      </c>
      <c r="I744" s="213">
        <v>43336</v>
      </c>
      <c r="J744" s="83" t="s">
        <v>228</v>
      </c>
      <c r="K744" s="214">
        <v>578513578231</v>
      </c>
      <c r="L744" s="83" t="s">
        <v>135</v>
      </c>
      <c r="M744" s="213">
        <v>43576</v>
      </c>
      <c r="N744">
        <v>750843</v>
      </c>
      <c r="O744" s="145" t="s">
        <v>567</v>
      </c>
      <c r="P744" s="145" t="s">
        <v>99</v>
      </c>
      <c r="Q744" s="145" t="s">
        <v>100</v>
      </c>
      <c r="R744" s="145" t="s">
        <v>567</v>
      </c>
      <c r="V744">
        <v>9240</v>
      </c>
      <c r="W744" s="83" t="s">
        <v>101</v>
      </c>
      <c r="X744" s="83" t="s">
        <v>103</v>
      </c>
      <c r="Y744" t="s">
        <v>2706</v>
      </c>
      <c r="Z744" s="83" t="s">
        <v>102</v>
      </c>
      <c r="AA744" s="83" t="s">
        <v>102</v>
      </c>
      <c r="AB744" t="s">
        <v>3685</v>
      </c>
      <c r="AC744" s="83" t="s">
        <v>3967</v>
      </c>
      <c r="AD744" s="83" t="s">
        <v>144</v>
      </c>
      <c r="AE744" s="83" t="s">
        <v>105</v>
      </c>
      <c r="AF744" t="s">
        <v>2706</v>
      </c>
      <c r="AG744" s="83" t="s">
        <v>102</v>
      </c>
      <c r="AH744" s="83" t="s">
        <v>102</v>
      </c>
      <c r="AI744" t="s">
        <v>3685</v>
      </c>
      <c r="AJ744" s="83" t="s">
        <v>3967</v>
      </c>
      <c r="AK744" s="83" t="s">
        <v>144</v>
      </c>
      <c r="AL744" s="83" t="s">
        <v>105</v>
      </c>
      <c r="AM744" s="87" t="s">
        <v>106</v>
      </c>
      <c r="AN744" t="s">
        <v>2706</v>
      </c>
      <c r="AO744" t="s">
        <v>3685</v>
      </c>
      <c r="AP744" s="83" t="s">
        <v>3967</v>
      </c>
      <c r="AQ744" s="83" t="s">
        <v>111</v>
      </c>
      <c r="AR744" s="87" t="s">
        <v>106</v>
      </c>
      <c r="AT744" s="83" t="s">
        <v>107</v>
      </c>
      <c r="AU744" s="83" t="s">
        <v>107</v>
      </c>
      <c r="AV744" s="83" t="s">
        <v>107</v>
      </c>
      <c r="AX744" s="110" t="s">
        <v>107</v>
      </c>
      <c r="AY744" s="111"/>
      <c r="AZ744" s="112">
        <f t="shared" ca="1" si="48"/>
        <v>2030</v>
      </c>
      <c r="BA744" s="136">
        <f t="shared" ca="1" si="49"/>
        <v>33</v>
      </c>
      <c r="BB744" s="114" t="s">
        <v>134</v>
      </c>
      <c r="BC744" s="114" t="s">
        <v>108</v>
      </c>
      <c r="BD744" s="114"/>
      <c r="BE744" s="115" t="s">
        <v>102</v>
      </c>
      <c r="BF744" s="115" t="s">
        <v>102</v>
      </c>
      <c r="BG744" s="115" t="s">
        <v>102</v>
      </c>
      <c r="BH744" s="115" t="s">
        <v>102</v>
      </c>
      <c r="BI744" s="116"/>
      <c r="BJ744" s="117" t="s">
        <v>109</v>
      </c>
      <c r="BK744" s="117" t="s">
        <v>109</v>
      </c>
      <c r="BL744" s="83">
        <f t="shared" ca="1" si="50"/>
        <v>43</v>
      </c>
      <c r="BM744" s="83" t="s">
        <v>108</v>
      </c>
      <c r="BN744" s="83">
        <v>0</v>
      </c>
      <c r="BO744" s="83" t="s">
        <v>108</v>
      </c>
      <c r="BP744" s="83">
        <v>-1281505</v>
      </c>
      <c r="BQ744" s="83" t="s">
        <v>312</v>
      </c>
      <c r="BR744" s="83" t="s">
        <v>153</v>
      </c>
      <c r="BS744" s="83" t="s">
        <v>499</v>
      </c>
      <c r="BT744" s="83">
        <v>-1281505</v>
      </c>
      <c r="BU744" s="83" t="s">
        <v>312</v>
      </c>
      <c r="BV744" s="83" t="s">
        <v>153</v>
      </c>
      <c r="BW744" s="83" t="s">
        <v>499</v>
      </c>
      <c r="BY744" s="136">
        <v>0</v>
      </c>
      <c r="BZ744" s="136">
        <v>0</v>
      </c>
      <c r="CA744" s="136">
        <v>0</v>
      </c>
      <c r="CB744" s="136">
        <v>0</v>
      </c>
      <c r="CD744" s="136">
        <v>0</v>
      </c>
      <c r="CE744" s="136">
        <v>0</v>
      </c>
      <c r="CF744" s="136">
        <v>0</v>
      </c>
      <c r="CG744" s="136">
        <v>0</v>
      </c>
      <c r="CH744" s="136">
        <v>0</v>
      </c>
      <c r="CI744" s="136">
        <v>0</v>
      </c>
      <c r="CJ744" s="136">
        <v>0</v>
      </c>
      <c r="CK744" s="138">
        <v>0</v>
      </c>
      <c r="CL744" s="138">
        <v>0</v>
      </c>
      <c r="CM744" s="136">
        <v>0</v>
      </c>
      <c r="CN744" s="136">
        <v>0</v>
      </c>
      <c r="CO744" s="85">
        <v>43683</v>
      </c>
      <c r="CP744" s="83" t="s">
        <v>4790</v>
      </c>
      <c r="CQ744" s="83" t="s">
        <v>102</v>
      </c>
      <c r="CR744" s="83" t="s">
        <v>482</v>
      </c>
      <c r="CS744" s="83">
        <v>739</v>
      </c>
      <c r="CT744" s="83" t="s">
        <v>483</v>
      </c>
      <c r="CU744" s="83">
        <v>1</v>
      </c>
      <c r="CV744" s="83">
        <v>0</v>
      </c>
      <c r="CW744" s="83">
        <v>0</v>
      </c>
      <c r="CX744" s="83" t="s">
        <v>109</v>
      </c>
      <c r="CY744" s="83" t="s">
        <v>583</v>
      </c>
      <c r="CZ744" s="83">
        <v>0</v>
      </c>
      <c r="DA744" s="83">
        <v>0</v>
      </c>
      <c r="DB744" s="83">
        <f t="shared" si="47"/>
        <v>0</v>
      </c>
      <c r="DC744" s="83" t="s">
        <v>497</v>
      </c>
      <c r="DE744" s="136">
        <v>1</v>
      </c>
      <c r="DF744" s="136">
        <v>1</v>
      </c>
      <c r="DG744" s="215" t="s">
        <v>269</v>
      </c>
      <c r="DH744" s="136">
        <v>1</v>
      </c>
      <c r="DI744" s="136">
        <v>1</v>
      </c>
      <c r="DJ744" s="215" t="s">
        <v>269</v>
      </c>
      <c r="EE744" s="136" t="b">
        <v>1</v>
      </c>
      <c r="EF744" s="136" t="b">
        <v>1</v>
      </c>
      <c r="EG744" s="136" t="b">
        <v>1</v>
      </c>
      <c r="EH744" s="136" t="b">
        <v>1</v>
      </c>
      <c r="EL744" s="215" t="s">
        <v>269</v>
      </c>
    </row>
    <row r="745" spans="1:142" ht="60" customHeight="1" x14ac:dyDescent="0.55000000000000004">
      <c r="A745" s="83" t="s">
        <v>130</v>
      </c>
      <c r="B745" s="83" t="s">
        <v>98</v>
      </c>
      <c r="C745">
        <v>526650</v>
      </c>
      <c r="D745" t="s">
        <v>1378</v>
      </c>
      <c r="E745" t="s">
        <v>1378</v>
      </c>
      <c r="F745" s="83" t="s">
        <v>108</v>
      </c>
      <c r="G745" s="213">
        <v>30412</v>
      </c>
      <c r="H745" s="83" t="s">
        <v>102</v>
      </c>
      <c r="I745" s="213">
        <v>43245</v>
      </c>
      <c r="J745" s="83" t="s">
        <v>228</v>
      </c>
      <c r="K745" s="214">
        <v>775844034798</v>
      </c>
      <c r="L745" s="83" t="s">
        <v>97</v>
      </c>
      <c r="M745" s="213">
        <v>43556</v>
      </c>
      <c r="N745">
        <v>135886</v>
      </c>
      <c r="O745" s="145" t="s">
        <v>567</v>
      </c>
      <c r="P745" s="145" t="s">
        <v>99</v>
      </c>
      <c r="Q745" s="145" t="s">
        <v>100</v>
      </c>
      <c r="R745" s="145" t="s">
        <v>567</v>
      </c>
      <c r="V745">
        <v>8822</v>
      </c>
      <c r="W745" s="83" t="s">
        <v>101</v>
      </c>
      <c r="X745" s="83" t="s">
        <v>103</v>
      </c>
      <c r="Y745" t="s">
        <v>2707</v>
      </c>
      <c r="Z745" s="83" t="s">
        <v>102</v>
      </c>
      <c r="AA745" s="83" t="s">
        <v>102</v>
      </c>
      <c r="AB745" t="s">
        <v>3295</v>
      </c>
      <c r="AC745" s="83" t="s">
        <v>3968</v>
      </c>
      <c r="AD745" s="83" t="s">
        <v>144</v>
      </c>
      <c r="AE745" s="83" t="s">
        <v>105</v>
      </c>
      <c r="AF745" t="s">
        <v>2707</v>
      </c>
      <c r="AG745" s="83" t="s">
        <v>102</v>
      </c>
      <c r="AH745" s="83" t="s">
        <v>102</v>
      </c>
      <c r="AI745" t="s">
        <v>3295</v>
      </c>
      <c r="AJ745" s="83" t="s">
        <v>3968</v>
      </c>
      <c r="AK745" s="83" t="s">
        <v>144</v>
      </c>
      <c r="AL745" s="83" t="s">
        <v>105</v>
      </c>
      <c r="AM745" s="87" t="s">
        <v>106</v>
      </c>
      <c r="AN745" t="s">
        <v>2707</v>
      </c>
      <c r="AO745" t="s">
        <v>3295</v>
      </c>
      <c r="AP745" s="83" t="s">
        <v>3968</v>
      </c>
      <c r="AQ745" s="83" t="s">
        <v>144</v>
      </c>
      <c r="AR745" s="87" t="s">
        <v>106</v>
      </c>
      <c r="AT745" s="83" t="s">
        <v>107</v>
      </c>
      <c r="AU745" s="83" t="s">
        <v>107</v>
      </c>
      <c r="AV745" s="83" t="s">
        <v>107</v>
      </c>
      <c r="AX745" s="110" t="s">
        <v>107</v>
      </c>
      <c r="AY745" s="111"/>
      <c r="AZ745" s="112">
        <f t="shared" ca="1" si="48"/>
        <v>9707</v>
      </c>
      <c r="BA745" s="136">
        <f t="shared" ca="1" si="49"/>
        <v>30</v>
      </c>
      <c r="BB745" s="114" t="s">
        <v>134</v>
      </c>
      <c r="BC745" s="114" t="s">
        <v>108</v>
      </c>
      <c r="BD745" s="114"/>
      <c r="BE745" s="115" t="s">
        <v>102</v>
      </c>
      <c r="BF745" s="115" t="s">
        <v>102</v>
      </c>
      <c r="BG745" s="115" t="s">
        <v>102</v>
      </c>
      <c r="BH745" s="115" t="s">
        <v>102</v>
      </c>
      <c r="BI745" s="116"/>
      <c r="BJ745" s="117" t="s">
        <v>109</v>
      </c>
      <c r="BK745" s="117" t="s">
        <v>109</v>
      </c>
      <c r="BL745" s="83">
        <f t="shared" ca="1" si="50"/>
        <v>57</v>
      </c>
      <c r="BM745" s="83" t="s">
        <v>108</v>
      </c>
      <c r="BN745" s="83">
        <v>0</v>
      </c>
      <c r="BO745" s="83" t="s">
        <v>108</v>
      </c>
      <c r="BP745" s="83">
        <v>-1283240</v>
      </c>
      <c r="BQ745" s="83" t="s">
        <v>198</v>
      </c>
      <c r="BR745" s="83" t="s">
        <v>164</v>
      </c>
      <c r="BS745" s="83" t="s">
        <v>499</v>
      </c>
      <c r="BT745" s="83">
        <v>-1283240</v>
      </c>
      <c r="BU745" s="83" t="s">
        <v>198</v>
      </c>
      <c r="BV745" s="83" t="s">
        <v>164</v>
      </c>
      <c r="BW745" s="83" t="s">
        <v>499</v>
      </c>
      <c r="BY745" s="136">
        <v>0</v>
      </c>
      <c r="BZ745" s="136">
        <v>0</v>
      </c>
      <c r="CA745" s="136">
        <v>0</v>
      </c>
      <c r="CB745" s="136">
        <v>0</v>
      </c>
      <c r="CD745" s="136">
        <v>0</v>
      </c>
      <c r="CE745" s="136">
        <v>0</v>
      </c>
      <c r="CF745" s="136">
        <v>0</v>
      </c>
      <c r="CG745" s="136">
        <v>0</v>
      </c>
      <c r="CH745" s="136">
        <v>0</v>
      </c>
      <c r="CI745" s="136">
        <v>0</v>
      </c>
      <c r="CJ745" s="136">
        <v>0</v>
      </c>
      <c r="CK745" s="138">
        <v>0</v>
      </c>
      <c r="CL745" s="138">
        <v>0</v>
      </c>
      <c r="CM745" s="136">
        <v>0</v>
      </c>
      <c r="CN745" s="136">
        <v>0</v>
      </c>
      <c r="CO745" s="85">
        <v>43684</v>
      </c>
      <c r="CP745" s="83" t="s">
        <v>4791</v>
      </c>
      <c r="CQ745" s="83" t="s">
        <v>102</v>
      </c>
      <c r="CR745" s="83" t="s">
        <v>482</v>
      </c>
      <c r="CS745" s="83">
        <v>740</v>
      </c>
      <c r="CT745" s="83" t="s">
        <v>483</v>
      </c>
      <c r="CU745" s="83">
        <v>1</v>
      </c>
      <c r="CV745" s="83">
        <v>0</v>
      </c>
      <c r="CW745" s="83">
        <v>0</v>
      </c>
      <c r="CX745" s="83" t="s">
        <v>109</v>
      </c>
      <c r="CY745" s="83" t="s">
        <v>583</v>
      </c>
      <c r="CZ745" s="83">
        <v>0</v>
      </c>
      <c r="DA745" s="83">
        <v>0</v>
      </c>
      <c r="DB745" s="83">
        <f t="shared" si="47"/>
        <v>0</v>
      </c>
      <c r="DC745" s="83" t="s">
        <v>497</v>
      </c>
      <c r="DE745" s="136">
        <v>1</v>
      </c>
      <c r="DF745" s="136">
        <v>1</v>
      </c>
      <c r="DG745" s="215" t="s">
        <v>269</v>
      </c>
      <c r="DH745" s="136">
        <v>1</v>
      </c>
      <c r="DI745" s="136">
        <v>1</v>
      </c>
      <c r="DJ745" s="215" t="s">
        <v>269</v>
      </c>
      <c r="EE745" s="136" t="b">
        <v>1</v>
      </c>
      <c r="EF745" s="136" t="b">
        <v>1</v>
      </c>
      <c r="EG745" s="136" t="b">
        <v>1</v>
      </c>
      <c r="EH745" s="136" t="b">
        <v>1</v>
      </c>
      <c r="EL745" s="215" t="s">
        <v>269</v>
      </c>
    </row>
    <row r="746" spans="1:142" ht="60" customHeight="1" x14ac:dyDescent="0.55000000000000004">
      <c r="A746" s="83" t="s">
        <v>130</v>
      </c>
      <c r="B746" s="83" t="s">
        <v>98</v>
      </c>
      <c r="C746">
        <v>881686</v>
      </c>
      <c r="D746" t="s">
        <v>1379</v>
      </c>
      <c r="E746" t="s">
        <v>1379</v>
      </c>
      <c r="F746" s="83" t="s">
        <v>108</v>
      </c>
      <c r="G746" s="213">
        <v>32101</v>
      </c>
      <c r="H746" s="83" t="s">
        <v>102</v>
      </c>
      <c r="I746" s="213">
        <v>43388</v>
      </c>
      <c r="J746" s="83" t="s">
        <v>228</v>
      </c>
      <c r="K746" s="214">
        <v>147400362291</v>
      </c>
      <c r="L746" s="83" t="s">
        <v>126</v>
      </c>
      <c r="M746" s="213">
        <v>43532</v>
      </c>
      <c r="N746">
        <v>874130</v>
      </c>
      <c r="O746" s="145" t="s">
        <v>567</v>
      </c>
      <c r="P746" s="145" t="s">
        <v>99</v>
      </c>
      <c r="Q746" s="145" t="s">
        <v>100</v>
      </c>
      <c r="R746" s="145" t="s">
        <v>567</v>
      </c>
      <c r="V746">
        <v>5181</v>
      </c>
      <c r="W746" s="83" t="s">
        <v>1881</v>
      </c>
      <c r="X746" s="83" t="s">
        <v>103</v>
      </c>
      <c r="Y746" t="s">
        <v>2708</v>
      </c>
      <c r="Z746" s="83" t="s">
        <v>102</v>
      </c>
      <c r="AA746" s="83" t="s">
        <v>102</v>
      </c>
      <c r="AB746" t="s">
        <v>3686</v>
      </c>
      <c r="AC746" s="83" t="s">
        <v>3969</v>
      </c>
      <c r="AD746" s="83" t="s">
        <v>111</v>
      </c>
      <c r="AE746" s="83" t="s">
        <v>105</v>
      </c>
      <c r="AF746" t="s">
        <v>2708</v>
      </c>
      <c r="AG746" s="83" t="s">
        <v>102</v>
      </c>
      <c r="AH746" s="83" t="s">
        <v>102</v>
      </c>
      <c r="AI746" t="s">
        <v>3686</v>
      </c>
      <c r="AJ746" s="83" t="s">
        <v>3969</v>
      </c>
      <c r="AK746" s="83" t="s">
        <v>111</v>
      </c>
      <c r="AL746" s="83" t="s">
        <v>105</v>
      </c>
      <c r="AM746" s="87" t="s">
        <v>106</v>
      </c>
      <c r="AN746" t="s">
        <v>2708</v>
      </c>
      <c r="AO746" t="s">
        <v>3686</v>
      </c>
      <c r="AP746" s="83" t="s">
        <v>3969</v>
      </c>
      <c r="AQ746" s="83" t="s">
        <v>144</v>
      </c>
      <c r="AR746" s="87" t="s">
        <v>106</v>
      </c>
      <c r="AT746" s="83" t="s">
        <v>107</v>
      </c>
      <c r="AU746" s="83" t="s">
        <v>107</v>
      </c>
      <c r="AV746" s="83" t="s">
        <v>107</v>
      </c>
      <c r="AX746" s="110" t="s">
        <v>107</v>
      </c>
      <c r="AY746" s="111"/>
      <c r="AZ746" s="112">
        <f t="shared" ca="1" si="48"/>
        <v>7264</v>
      </c>
      <c r="BA746" s="136">
        <f t="shared" ca="1" si="49"/>
        <v>12</v>
      </c>
      <c r="BB746" s="114" t="s">
        <v>136</v>
      </c>
      <c r="BC746" s="114" t="s">
        <v>108</v>
      </c>
      <c r="BD746" s="114"/>
      <c r="BE746" s="115" t="s">
        <v>102</v>
      </c>
      <c r="BF746" s="115" t="s">
        <v>102</v>
      </c>
      <c r="BG746" s="115" t="s">
        <v>102</v>
      </c>
      <c r="BH746" s="115" t="s">
        <v>102</v>
      </c>
      <c r="BI746" s="116"/>
      <c r="BJ746" s="117" t="s">
        <v>109</v>
      </c>
      <c r="BK746" s="117" t="s">
        <v>109</v>
      </c>
      <c r="BL746" s="83">
        <f t="shared" ca="1" si="50"/>
        <v>56</v>
      </c>
      <c r="BM746" s="83" t="s">
        <v>270</v>
      </c>
      <c r="BN746" s="83">
        <v>0</v>
      </c>
      <c r="BO746" s="83" t="s">
        <v>108</v>
      </c>
      <c r="BP746" s="83">
        <v>-1284975</v>
      </c>
      <c r="BQ746" s="83" t="s">
        <v>381</v>
      </c>
      <c r="BR746" s="83" t="s">
        <v>157</v>
      </c>
      <c r="BS746" s="83" t="s">
        <v>502</v>
      </c>
      <c r="BT746" s="83">
        <v>-1284975</v>
      </c>
      <c r="BU746" s="83" t="s">
        <v>381</v>
      </c>
      <c r="BV746" s="83" t="s">
        <v>157</v>
      </c>
      <c r="BW746" s="83" t="s">
        <v>502</v>
      </c>
      <c r="BY746" s="136">
        <v>0</v>
      </c>
      <c r="BZ746" s="136">
        <v>0</v>
      </c>
      <c r="CA746" s="136">
        <v>0</v>
      </c>
      <c r="CB746" s="136">
        <v>0</v>
      </c>
      <c r="CD746" s="136">
        <v>0</v>
      </c>
      <c r="CE746" s="136">
        <v>0</v>
      </c>
      <c r="CF746" s="136">
        <v>0</v>
      </c>
      <c r="CG746" s="136">
        <v>0</v>
      </c>
      <c r="CH746" s="136">
        <v>0</v>
      </c>
      <c r="CI746" s="136">
        <v>0</v>
      </c>
      <c r="CJ746" s="136">
        <v>0</v>
      </c>
      <c r="CK746" s="138">
        <v>0</v>
      </c>
      <c r="CL746" s="138">
        <v>0</v>
      </c>
      <c r="CM746" s="136">
        <v>0</v>
      </c>
      <c r="CN746" s="136">
        <v>0</v>
      </c>
      <c r="CO746" s="85">
        <v>43685</v>
      </c>
      <c r="CP746" s="83" t="s">
        <v>4792</v>
      </c>
      <c r="CQ746" s="83" t="s">
        <v>102</v>
      </c>
      <c r="CR746" s="83" t="s">
        <v>482</v>
      </c>
      <c r="CS746" s="83">
        <v>741</v>
      </c>
      <c r="CT746" s="83" t="s">
        <v>483</v>
      </c>
      <c r="CU746" s="83">
        <v>1</v>
      </c>
      <c r="CV746" s="83">
        <v>0</v>
      </c>
      <c r="CW746" s="83">
        <v>0</v>
      </c>
      <c r="CX746" s="83" t="s">
        <v>109</v>
      </c>
      <c r="CY746" s="83" t="s">
        <v>583</v>
      </c>
      <c r="CZ746" s="83">
        <v>0</v>
      </c>
      <c r="DA746" s="83">
        <v>0</v>
      </c>
      <c r="DB746" s="83">
        <f t="shared" si="47"/>
        <v>0</v>
      </c>
      <c r="DC746" s="83" t="s">
        <v>497</v>
      </c>
      <c r="DE746" s="136">
        <v>1</v>
      </c>
      <c r="DF746" s="136">
        <v>1</v>
      </c>
      <c r="DG746" s="215" t="s">
        <v>269</v>
      </c>
      <c r="DH746" s="136">
        <v>1</v>
      </c>
      <c r="DI746" s="136">
        <v>1</v>
      </c>
      <c r="DJ746" s="215" t="s">
        <v>269</v>
      </c>
      <c r="EE746" s="136" t="b">
        <v>1</v>
      </c>
      <c r="EF746" s="136" t="b">
        <v>1</v>
      </c>
      <c r="EG746" s="136" t="b">
        <v>1</v>
      </c>
      <c r="EH746" s="136" t="b">
        <v>1</v>
      </c>
      <c r="EL746" s="215" t="s">
        <v>269</v>
      </c>
    </row>
    <row r="747" spans="1:142" ht="60" customHeight="1" x14ac:dyDescent="0.55000000000000004">
      <c r="A747" s="83" t="s">
        <v>130</v>
      </c>
      <c r="B747" s="83" t="s">
        <v>98</v>
      </c>
      <c r="C747">
        <v>885834</v>
      </c>
      <c r="D747" t="s">
        <v>1380</v>
      </c>
      <c r="E747" t="s">
        <v>1380</v>
      </c>
      <c r="F747" s="83" t="s">
        <v>108</v>
      </c>
      <c r="G747" s="213">
        <v>41225</v>
      </c>
      <c r="H747" s="83" t="s">
        <v>102</v>
      </c>
      <c r="I747" s="213">
        <v>43184</v>
      </c>
      <c r="J747" s="83" t="s">
        <v>228</v>
      </c>
      <c r="K747" s="214">
        <v>503957045064</v>
      </c>
      <c r="L747" s="83" t="s">
        <v>135</v>
      </c>
      <c r="M747" s="213">
        <v>43740</v>
      </c>
      <c r="N747">
        <v>604844</v>
      </c>
      <c r="O747" s="145" t="s">
        <v>567</v>
      </c>
      <c r="P747" s="145" t="s">
        <v>99</v>
      </c>
      <c r="Q747" s="145" t="s">
        <v>100</v>
      </c>
      <c r="R747" s="145" t="s">
        <v>567</v>
      </c>
      <c r="V747">
        <v>5260</v>
      </c>
      <c r="W747" s="83" t="s">
        <v>101</v>
      </c>
      <c r="X747" s="83" t="s">
        <v>103</v>
      </c>
      <c r="Y747" t="s">
        <v>2709</v>
      </c>
      <c r="Z747" s="83" t="s">
        <v>102</v>
      </c>
      <c r="AA747" s="83" t="s">
        <v>102</v>
      </c>
      <c r="AB747" t="s">
        <v>3654</v>
      </c>
      <c r="AC747" s="83" t="s">
        <v>3970</v>
      </c>
      <c r="AD747" s="83" t="s">
        <v>144</v>
      </c>
      <c r="AE747" s="83" t="s">
        <v>105</v>
      </c>
      <c r="AF747" t="s">
        <v>2709</v>
      </c>
      <c r="AG747" s="83" t="s">
        <v>102</v>
      </c>
      <c r="AH747" s="83" t="s">
        <v>102</v>
      </c>
      <c r="AI747" t="s">
        <v>3654</v>
      </c>
      <c r="AJ747" s="83" t="s">
        <v>3970</v>
      </c>
      <c r="AK747" s="83" t="s">
        <v>144</v>
      </c>
      <c r="AL747" s="83" t="s">
        <v>105</v>
      </c>
      <c r="AM747" s="87" t="s">
        <v>106</v>
      </c>
      <c r="AN747" t="s">
        <v>2709</v>
      </c>
      <c r="AO747" t="s">
        <v>3654</v>
      </c>
      <c r="AP747" s="83" t="s">
        <v>3970</v>
      </c>
      <c r="AQ747" s="83" t="s">
        <v>111</v>
      </c>
      <c r="AR747" s="87" t="s">
        <v>106</v>
      </c>
      <c r="AT747" s="83" t="s">
        <v>107</v>
      </c>
      <c r="AU747" s="83" t="s">
        <v>107</v>
      </c>
      <c r="AV747" s="83" t="s">
        <v>107</v>
      </c>
      <c r="AX747" s="110" t="s">
        <v>107</v>
      </c>
      <c r="AY747" s="111"/>
      <c r="AZ747" s="112">
        <f t="shared" ca="1" si="48"/>
        <v>5354</v>
      </c>
      <c r="BA747" s="136">
        <f t="shared" ca="1" si="49"/>
        <v>75</v>
      </c>
      <c r="BB747" s="114" t="s">
        <v>134</v>
      </c>
      <c r="BC747" s="114" t="s">
        <v>108</v>
      </c>
      <c r="BD747" s="114"/>
      <c r="BE747" s="115" t="s">
        <v>102</v>
      </c>
      <c r="BF747" s="115" t="s">
        <v>102</v>
      </c>
      <c r="BG747" s="115" t="s">
        <v>102</v>
      </c>
      <c r="BH747" s="115" t="s">
        <v>102</v>
      </c>
      <c r="BI747" s="116"/>
      <c r="BJ747" s="117" t="s">
        <v>109</v>
      </c>
      <c r="BK747" s="117" t="s">
        <v>109</v>
      </c>
      <c r="BL747" s="83">
        <f t="shared" ca="1" si="50"/>
        <v>3</v>
      </c>
      <c r="BM747" s="83" t="s">
        <v>108</v>
      </c>
      <c r="BN747" s="83">
        <v>0</v>
      </c>
      <c r="BO747" s="83" t="s">
        <v>108</v>
      </c>
      <c r="BP747" s="83">
        <v>-1286710</v>
      </c>
      <c r="BQ747" s="83" t="s">
        <v>312</v>
      </c>
      <c r="BR747" s="83" t="s">
        <v>153</v>
      </c>
      <c r="BS747" s="83" t="s">
        <v>499</v>
      </c>
      <c r="BT747" s="83">
        <v>-1286710</v>
      </c>
      <c r="BU747" s="83" t="s">
        <v>312</v>
      </c>
      <c r="BV747" s="83" t="s">
        <v>153</v>
      </c>
      <c r="BW747" s="83" t="s">
        <v>499</v>
      </c>
      <c r="BY747" s="136">
        <v>0</v>
      </c>
      <c r="BZ747" s="136">
        <v>0</v>
      </c>
      <c r="CA747" s="136">
        <v>0</v>
      </c>
      <c r="CB747" s="136">
        <v>0</v>
      </c>
      <c r="CD747" s="136">
        <v>0</v>
      </c>
      <c r="CE747" s="136">
        <v>0</v>
      </c>
      <c r="CF747" s="136">
        <v>0</v>
      </c>
      <c r="CG747" s="136">
        <v>0</v>
      </c>
      <c r="CH747" s="136">
        <v>0</v>
      </c>
      <c r="CI747" s="136">
        <v>0</v>
      </c>
      <c r="CJ747" s="136">
        <v>0</v>
      </c>
      <c r="CK747" s="138">
        <v>0</v>
      </c>
      <c r="CL747" s="138">
        <v>0</v>
      </c>
      <c r="CM747" s="136">
        <v>0</v>
      </c>
      <c r="CN747" s="136">
        <v>0</v>
      </c>
      <c r="CO747" s="85">
        <v>43686</v>
      </c>
      <c r="CP747" s="83" t="s">
        <v>4793</v>
      </c>
      <c r="CQ747" s="83" t="s">
        <v>102</v>
      </c>
      <c r="CR747" s="83" t="s">
        <v>482</v>
      </c>
      <c r="CS747" s="83">
        <v>742</v>
      </c>
      <c r="CT747" s="83" t="s">
        <v>483</v>
      </c>
      <c r="CU747" s="83">
        <v>1</v>
      </c>
      <c r="CV747" s="83">
        <v>0</v>
      </c>
      <c r="CW747" s="83">
        <v>0</v>
      </c>
      <c r="CX747" s="83" t="s">
        <v>109</v>
      </c>
      <c r="CY747" s="83" t="s">
        <v>583</v>
      </c>
      <c r="CZ747" s="83">
        <v>0</v>
      </c>
      <c r="DA747" s="83">
        <v>0</v>
      </c>
      <c r="DB747" s="83">
        <f t="shared" si="47"/>
        <v>0</v>
      </c>
      <c r="DC747" s="83" t="s">
        <v>497</v>
      </c>
      <c r="DE747" s="136">
        <v>1</v>
      </c>
      <c r="DF747" s="136">
        <v>1</v>
      </c>
      <c r="DG747" s="215" t="s">
        <v>269</v>
      </c>
      <c r="DH747" s="136">
        <v>1</v>
      </c>
      <c r="DI747" s="136">
        <v>1</v>
      </c>
      <c r="DJ747" s="215" t="s">
        <v>269</v>
      </c>
      <c r="EE747" s="136" t="b">
        <v>1</v>
      </c>
      <c r="EF747" s="136" t="b">
        <v>1</v>
      </c>
      <c r="EG747" s="136" t="b">
        <v>1</v>
      </c>
      <c r="EH747" s="136" t="b">
        <v>1</v>
      </c>
      <c r="EL747" s="215" t="s">
        <v>269</v>
      </c>
    </row>
    <row r="748" spans="1:142" ht="60" customHeight="1" x14ac:dyDescent="0.55000000000000004">
      <c r="A748" s="83" t="s">
        <v>130</v>
      </c>
      <c r="B748" s="83" t="s">
        <v>98</v>
      </c>
      <c r="C748">
        <v>774425</v>
      </c>
      <c r="D748" t="s">
        <v>1381</v>
      </c>
      <c r="E748" t="s">
        <v>1381</v>
      </c>
      <c r="F748" s="83" t="s">
        <v>108</v>
      </c>
      <c r="G748" s="213">
        <v>38425</v>
      </c>
      <c r="H748" s="83" t="s">
        <v>102</v>
      </c>
      <c r="I748" s="213">
        <v>43415</v>
      </c>
      <c r="J748" s="83" t="s">
        <v>228</v>
      </c>
      <c r="K748" s="214">
        <v>821620951491</v>
      </c>
      <c r="L748" s="83" t="s">
        <v>97</v>
      </c>
      <c r="M748" s="213">
        <v>43643</v>
      </c>
      <c r="N748">
        <v>447349</v>
      </c>
      <c r="O748" s="145" t="s">
        <v>567</v>
      </c>
      <c r="P748" s="145" t="s">
        <v>99</v>
      </c>
      <c r="Q748" s="145" t="s">
        <v>100</v>
      </c>
      <c r="R748" s="145" t="s">
        <v>567</v>
      </c>
      <c r="V748">
        <v>4330</v>
      </c>
      <c r="W748" s="83" t="s">
        <v>101</v>
      </c>
      <c r="X748" s="83" t="s">
        <v>103</v>
      </c>
      <c r="Y748" t="s">
        <v>2710</v>
      </c>
      <c r="Z748" s="83" t="s">
        <v>102</v>
      </c>
      <c r="AA748" s="83" t="s">
        <v>102</v>
      </c>
      <c r="AB748" t="s">
        <v>3687</v>
      </c>
      <c r="AC748" s="83" t="s">
        <v>3971</v>
      </c>
      <c r="AD748" s="83" t="s">
        <v>144</v>
      </c>
      <c r="AE748" s="83" t="s">
        <v>105</v>
      </c>
      <c r="AF748" t="s">
        <v>2710</v>
      </c>
      <c r="AG748" s="83" t="s">
        <v>102</v>
      </c>
      <c r="AH748" s="83" t="s">
        <v>102</v>
      </c>
      <c r="AI748" t="s">
        <v>3687</v>
      </c>
      <c r="AJ748" s="83" t="s">
        <v>3971</v>
      </c>
      <c r="AK748" s="83" t="s">
        <v>144</v>
      </c>
      <c r="AL748" s="83" t="s">
        <v>105</v>
      </c>
      <c r="AM748" s="87" t="s">
        <v>106</v>
      </c>
      <c r="AN748" t="s">
        <v>2710</v>
      </c>
      <c r="AO748" t="s">
        <v>3687</v>
      </c>
      <c r="AP748" s="83" t="s">
        <v>3971</v>
      </c>
      <c r="AQ748" s="83" t="s">
        <v>144</v>
      </c>
      <c r="AR748" s="87" t="s">
        <v>106</v>
      </c>
      <c r="AT748" s="83" t="s">
        <v>107</v>
      </c>
      <c r="AU748" s="83" t="s">
        <v>107</v>
      </c>
      <c r="AV748" s="83" t="s">
        <v>107</v>
      </c>
      <c r="AX748" s="110" t="s">
        <v>107</v>
      </c>
      <c r="AY748" s="111"/>
      <c r="AZ748" s="112">
        <f t="shared" ca="1" si="48"/>
        <v>1315</v>
      </c>
      <c r="BA748" s="136">
        <f t="shared" ca="1" si="49"/>
        <v>13</v>
      </c>
      <c r="BB748" s="114" t="s">
        <v>134</v>
      </c>
      <c r="BC748" s="114" t="s">
        <v>108</v>
      </c>
      <c r="BD748" s="114"/>
      <c r="BE748" s="115" t="s">
        <v>102</v>
      </c>
      <c r="BF748" s="115" t="s">
        <v>102</v>
      </c>
      <c r="BG748" s="115" t="s">
        <v>102</v>
      </c>
      <c r="BH748" s="115" t="s">
        <v>102</v>
      </c>
      <c r="BI748" s="116"/>
      <c r="BJ748" s="117" t="s">
        <v>109</v>
      </c>
      <c r="BK748" s="117" t="s">
        <v>109</v>
      </c>
      <c r="BL748" s="83">
        <f t="shared" ca="1" si="50"/>
        <v>66</v>
      </c>
      <c r="BM748" s="83" t="s">
        <v>108</v>
      </c>
      <c r="BN748" s="83">
        <v>0</v>
      </c>
      <c r="BO748" s="83" t="s">
        <v>108</v>
      </c>
      <c r="BP748" s="83">
        <v>-1288445</v>
      </c>
      <c r="BQ748" s="83" t="s">
        <v>198</v>
      </c>
      <c r="BR748" s="83" t="s">
        <v>164</v>
      </c>
      <c r="BS748" s="83" t="s">
        <v>499</v>
      </c>
      <c r="BT748" s="83">
        <v>-1288445</v>
      </c>
      <c r="BU748" s="83" t="s">
        <v>198</v>
      </c>
      <c r="BV748" s="83" t="s">
        <v>164</v>
      </c>
      <c r="BW748" s="83" t="s">
        <v>499</v>
      </c>
      <c r="BY748" s="136">
        <v>0</v>
      </c>
      <c r="BZ748" s="136">
        <v>0</v>
      </c>
      <c r="CA748" s="136">
        <v>0</v>
      </c>
      <c r="CB748" s="136">
        <v>0</v>
      </c>
      <c r="CD748" s="136">
        <v>0</v>
      </c>
      <c r="CE748" s="136">
        <v>0</v>
      </c>
      <c r="CF748" s="136">
        <v>0</v>
      </c>
      <c r="CG748" s="136">
        <v>0</v>
      </c>
      <c r="CH748" s="136">
        <v>0</v>
      </c>
      <c r="CI748" s="136">
        <v>0</v>
      </c>
      <c r="CJ748" s="136">
        <v>0</v>
      </c>
      <c r="CK748" s="138">
        <v>0</v>
      </c>
      <c r="CL748" s="138">
        <v>0</v>
      </c>
      <c r="CM748" s="136">
        <v>0</v>
      </c>
      <c r="CN748" s="136">
        <v>0</v>
      </c>
      <c r="CO748" s="85">
        <v>43687</v>
      </c>
      <c r="CP748" s="83" t="s">
        <v>4794</v>
      </c>
      <c r="CQ748" s="83" t="s">
        <v>102</v>
      </c>
      <c r="CR748" s="83" t="s">
        <v>482</v>
      </c>
      <c r="CS748" s="83">
        <v>743</v>
      </c>
      <c r="CT748" s="83" t="s">
        <v>483</v>
      </c>
      <c r="CU748" s="83">
        <v>1</v>
      </c>
      <c r="CV748" s="83">
        <v>0</v>
      </c>
      <c r="CW748" s="83">
        <v>0</v>
      </c>
      <c r="CX748" s="83" t="s">
        <v>109</v>
      </c>
      <c r="CY748" s="83" t="s">
        <v>583</v>
      </c>
      <c r="CZ748" s="83">
        <v>0</v>
      </c>
      <c r="DA748" s="83">
        <v>0</v>
      </c>
      <c r="DB748" s="83">
        <f t="shared" si="47"/>
        <v>0</v>
      </c>
      <c r="DC748" s="83" t="s">
        <v>497</v>
      </c>
      <c r="DE748" s="136">
        <v>1</v>
      </c>
      <c r="DF748" s="136">
        <v>1</v>
      </c>
      <c r="DG748" s="215" t="s">
        <v>269</v>
      </c>
      <c r="DH748" s="136">
        <v>1</v>
      </c>
      <c r="DI748" s="136">
        <v>1</v>
      </c>
      <c r="DJ748" s="215" t="s">
        <v>269</v>
      </c>
      <c r="EE748" s="136" t="b">
        <v>1</v>
      </c>
      <c r="EF748" s="136" t="b">
        <v>1</v>
      </c>
      <c r="EG748" s="136" t="b">
        <v>1</v>
      </c>
      <c r="EH748" s="136" t="b">
        <v>1</v>
      </c>
      <c r="EL748" s="215" t="s">
        <v>269</v>
      </c>
    </row>
    <row r="749" spans="1:142" ht="60" customHeight="1" x14ac:dyDescent="0.55000000000000004">
      <c r="A749" s="83" t="s">
        <v>130</v>
      </c>
      <c r="B749" s="83" t="s">
        <v>98</v>
      </c>
      <c r="C749">
        <v>922321</v>
      </c>
      <c r="D749" t="s">
        <v>1382</v>
      </c>
      <c r="E749" t="s">
        <v>1382</v>
      </c>
      <c r="F749" s="83" t="s">
        <v>108</v>
      </c>
      <c r="G749" s="213">
        <v>29965</v>
      </c>
      <c r="H749" s="83" t="s">
        <v>102</v>
      </c>
      <c r="I749" s="213">
        <v>43394</v>
      </c>
      <c r="J749" s="83" t="s">
        <v>228</v>
      </c>
      <c r="K749" s="214">
        <v>541191839676</v>
      </c>
      <c r="L749" s="83" t="s">
        <v>135</v>
      </c>
      <c r="M749" s="213">
        <v>43489</v>
      </c>
      <c r="N749">
        <v>795877</v>
      </c>
      <c r="O749" s="145" t="s">
        <v>567</v>
      </c>
      <c r="P749" s="145" t="s">
        <v>99</v>
      </c>
      <c r="Q749" s="145" t="s">
        <v>100</v>
      </c>
      <c r="R749" s="145" t="s">
        <v>567</v>
      </c>
      <c r="V749">
        <v>6599</v>
      </c>
      <c r="W749" s="83" t="s">
        <v>1882</v>
      </c>
      <c r="X749" s="83" t="s">
        <v>103</v>
      </c>
      <c r="Y749" t="s">
        <v>2711</v>
      </c>
      <c r="Z749" s="83" t="s">
        <v>102</v>
      </c>
      <c r="AA749" s="83" t="s">
        <v>102</v>
      </c>
      <c r="AB749" t="s">
        <v>3688</v>
      </c>
      <c r="AC749" s="83" t="s">
        <v>3972</v>
      </c>
      <c r="AD749" s="83" t="s">
        <v>111</v>
      </c>
      <c r="AE749" s="83" t="s">
        <v>105</v>
      </c>
      <c r="AF749" t="s">
        <v>2711</v>
      </c>
      <c r="AG749" s="83" t="s">
        <v>102</v>
      </c>
      <c r="AH749" s="83" t="s">
        <v>102</v>
      </c>
      <c r="AI749" t="s">
        <v>3688</v>
      </c>
      <c r="AJ749" s="83" t="s">
        <v>3972</v>
      </c>
      <c r="AK749" s="83" t="s">
        <v>111</v>
      </c>
      <c r="AL749" s="83" t="s">
        <v>105</v>
      </c>
      <c r="AM749" s="87" t="s">
        <v>106</v>
      </c>
      <c r="AN749" t="s">
        <v>2711</v>
      </c>
      <c r="AO749" t="s">
        <v>3688</v>
      </c>
      <c r="AP749" s="83" t="s">
        <v>3972</v>
      </c>
      <c r="AQ749" s="83" t="s">
        <v>144</v>
      </c>
      <c r="AR749" s="87" t="s">
        <v>106</v>
      </c>
      <c r="AT749" s="83" t="s">
        <v>107</v>
      </c>
      <c r="AU749" s="83" t="s">
        <v>107</v>
      </c>
      <c r="AV749" s="83" t="s">
        <v>107</v>
      </c>
      <c r="AX749" s="110" t="s">
        <v>107</v>
      </c>
      <c r="AY749" s="111"/>
      <c r="AZ749" s="112">
        <f t="shared" ca="1" si="48"/>
        <v>6538</v>
      </c>
      <c r="BA749" s="136">
        <f t="shared" ca="1" si="49"/>
        <v>99</v>
      </c>
      <c r="BB749" s="114" t="s">
        <v>136</v>
      </c>
      <c r="BC749" s="114" t="s">
        <v>108</v>
      </c>
      <c r="BD749" s="114"/>
      <c r="BE749" s="115" t="s">
        <v>102</v>
      </c>
      <c r="BF749" s="115" t="s">
        <v>102</v>
      </c>
      <c r="BG749" s="115" t="s">
        <v>102</v>
      </c>
      <c r="BH749" s="115" t="s">
        <v>102</v>
      </c>
      <c r="BI749" s="116"/>
      <c r="BJ749" s="117" t="s">
        <v>109</v>
      </c>
      <c r="BK749" s="117" t="s">
        <v>109</v>
      </c>
      <c r="BL749" s="83">
        <f t="shared" ca="1" si="50"/>
        <v>29</v>
      </c>
      <c r="BM749" s="83" t="s">
        <v>270</v>
      </c>
      <c r="BN749" s="83">
        <v>0</v>
      </c>
      <c r="BO749" s="83" t="s">
        <v>108</v>
      </c>
      <c r="BP749" s="83">
        <v>-1290180</v>
      </c>
      <c r="BQ749" s="83" t="s">
        <v>381</v>
      </c>
      <c r="BR749" s="83" t="s">
        <v>157</v>
      </c>
      <c r="BS749" s="83" t="s">
        <v>502</v>
      </c>
      <c r="BT749" s="83">
        <v>-1290180</v>
      </c>
      <c r="BU749" s="83" t="s">
        <v>381</v>
      </c>
      <c r="BV749" s="83" t="s">
        <v>157</v>
      </c>
      <c r="BW749" s="83" t="s">
        <v>502</v>
      </c>
      <c r="BY749" s="136">
        <v>0</v>
      </c>
      <c r="BZ749" s="136">
        <v>0</v>
      </c>
      <c r="CA749" s="136">
        <v>0</v>
      </c>
      <c r="CB749" s="136">
        <v>0</v>
      </c>
      <c r="CD749" s="136">
        <v>0</v>
      </c>
      <c r="CE749" s="136">
        <v>0</v>
      </c>
      <c r="CF749" s="136">
        <v>0</v>
      </c>
      <c r="CG749" s="136">
        <v>0</v>
      </c>
      <c r="CH749" s="136">
        <v>0</v>
      </c>
      <c r="CI749" s="136">
        <v>0</v>
      </c>
      <c r="CJ749" s="136">
        <v>0</v>
      </c>
      <c r="CK749" s="138">
        <v>0</v>
      </c>
      <c r="CL749" s="138">
        <v>0</v>
      </c>
      <c r="CM749" s="136">
        <v>0</v>
      </c>
      <c r="CN749" s="136">
        <v>0</v>
      </c>
      <c r="CO749" s="85">
        <v>43688</v>
      </c>
      <c r="CP749" s="83" t="s">
        <v>4795</v>
      </c>
      <c r="CQ749" s="83" t="s">
        <v>102</v>
      </c>
      <c r="CR749" s="83" t="s">
        <v>482</v>
      </c>
      <c r="CS749" s="83">
        <v>744</v>
      </c>
      <c r="CT749" s="83" t="s">
        <v>483</v>
      </c>
      <c r="CU749" s="83">
        <v>1</v>
      </c>
      <c r="CV749" s="83">
        <v>0</v>
      </c>
      <c r="CW749" s="83">
        <v>0</v>
      </c>
      <c r="CX749" s="83" t="s">
        <v>109</v>
      </c>
      <c r="CY749" s="83" t="s">
        <v>583</v>
      </c>
      <c r="CZ749" s="83">
        <v>0</v>
      </c>
      <c r="DA749" s="83">
        <v>0</v>
      </c>
      <c r="DB749" s="83">
        <f t="shared" si="47"/>
        <v>0</v>
      </c>
      <c r="DC749" s="83" t="s">
        <v>497</v>
      </c>
      <c r="DE749" s="136">
        <v>1</v>
      </c>
      <c r="DF749" s="136">
        <v>1</v>
      </c>
      <c r="DG749" s="215" t="s">
        <v>269</v>
      </c>
      <c r="DH749" s="136">
        <v>1</v>
      </c>
      <c r="DI749" s="136">
        <v>1</v>
      </c>
      <c r="DJ749" s="215" t="s">
        <v>269</v>
      </c>
      <c r="EE749" s="136" t="b">
        <v>1</v>
      </c>
      <c r="EF749" s="136" t="b">
        <v>1</v>
      </c>
      <c r="EG749" s="136" t="b">
        <v>1</v>
      </c>
      <c r="EH749" s="136" t="b">
        <v>1</v>
      </c>
      <c r="EL749" s="215" t="s">
        <v>269</v>
      </c>
    </row>
    <row r="750" spans="1:142" ht="60" customHeight="1" x14ac:dyDescent="0.55000000000000004">
      <c r="A750" s="83" t="s">
        <v>130</v>
      </c>
      <c r="B750" s="83" t="s">
        <v>98</v>
      </c>
      <c r="C750">
        <v>649382</v>
      </c>
      <c r="D750" t="s">
        <v>1383</v>
      </c>
      <c r="E750" t="s">
        <v>1383</v>
      </c>
      <c r="F750" s="83" t="s">
        <v>108</v>
      </c>
      <c r="G750" s="213">
        <v>39301</v>
      </c>
      <c r="H750" s="83" t="s">
        <v>102</v>
      </c>
      <c r="I750" s="213">
        <v>43122</v>
      </c>
      <c r="J750" s="83" t="s">
        <v>228</v>
      </c>
      <c r="K750" s="214">
        <v>250894786752</v>
      </c>
      <c r="L750" s="83" t="s">
        <v>97</v>
      </c>
      <c r="M750" s="213">
        <v>43540</v>
      </c>
      <c r="N750">
        <v>870774</v>
      </c>
      <c r="O750" s="145" t="s">
        <v>567</v>
      </c>
      <c r="P750" s="145" t="s">
        <v>99</v>
      </c>
      <c r="Q750" s="145" t="s">
        <v>100</v>
      </c>
      <c r="R750" s="145" t="s">
        <v>567</v>
      </c>
      <c r="V750">
        <v>4790</v>
      </c>
      <c r="W750" s="83" t="s">
        <v>101</v>
      </c>
      <c r="X750" s="83" t="s">
        <v>103</v>
      </c>
      <c r="Y750" t="s">
        <v>2712</v>
      </c>
      <c r="Z750" s="83" t="s">
        <v>102</v>
      </c>
      <c r="AA750" s="83" t="s">
        <v>102</v>
      </c>
      <c r="AB750" t="s">
        <v>3689</v>
      </c>
      <c r="AC750" s="83" t="s">
        <v>3973</v>
      </c>
      <c r="AD750" s="83" t="s">
        <v>144</v>
      </c>
      <c r="AE750" s="83" t="s">
        <v>105</v>
      </c>
      <c r="AF750" t="s">
        <v>2712</v>
      </c>
      <c r="AG750" s="83" t="s">
        <v>102</v>
      </c>
      <c r="AH750" s="83" t="s">
        <v>102</v>
      </c>
      <c r="AI750" t="s">
        <v>3689</v>
      </c>
      <c r="AJ750" s="83" t="s">
        <v>3973</v>
      </c>
      <c r="AK750" s="83" t="s">
        <v>144</v>
      </c>
      <c r="AL750" s="83" t="s">
        <v>105</v>
      </c>
      <c r="AM750" s="87" t="s">
        <v>106</v>
      </c>
      <c r="AN750" t="s">
        <v>2712</v>
      </c>
      <c r="AO750" t="s">
        <v>3689</v>
      </c>
      <c r="AP750" s="83" t="s">
        <v>3973</v>
      </c>
      <c r="AQ750" s="83" t="s">
        <v>111</v>
      </c>
      <c r="AR750" s="87" t="s">
        <v>106</v>
      </c>
      <c r="AT750" s="83" t="s">
        <v>107</v>
      </c>
      <c r="AU750" s="83" t="s">
        <v>107</v>
      </c>
      <c r="AV750" s="83" t="s">
        <v>107</v>
      </c>
      <c r="AX750" s="110" t="s">
        <v>107</v>
      </c>
      <c r="AY750" s="111"/>
      <c r="AZ750" s="112">
        <f t="shared" ca="1" si="48"/>
        <v>9252</v>
      </c>
      <c r="BA750" s="136">
        <f t="shared" ca="1" si="49"/>
        <v>45</v>
      </c>
      <c r="BB750" s="114" t="s">
        <v>134</v>
      </c>
      <c r="BC750" s="114" t="s">
        <v>108</v>
      </c>
      <c r="BD750" s="114"/>
      <c r="BE750" s="115" t="s">
        <v>102</v>
      </c>
      <c r="BF750" s="115" t="s">
        <v>102</v>
      </c>
      <c r="BG750" s="115" t="s">
        <v>102</v>
      </c>
      <c r="BH750" s="115" t="s">
        <v>102</v>
      </c>
      <c r="BI750" s="116"/>
      <c r="BJ750" s="117" t="s">
        <v>109</v>
      </c>
      <c r="BK750" s="117" t="s">
        <v>109</v>
      </c>
      <c r="BL750" s="83">
        <f t="shared" ca="1" si="50"/>
        <v>26</v>
      </c>
      <c r="BM750" s="83" t="s">
        <v>108</v>
      </c>
      <c r="BN750" s="83">
        <v>0</v>
      </c>
      <c r="BO750" s="83" t="s">
        <v>108</v>
      </c>
      <c r="BP750" s="83">
        <v>-1291915</v>
      </c>
      <c r="BQ750" s="83" t="s">
        <v>312</v>
      </c>
      <c r="BR750" s="83" t="s">
        <v>153</v>
      </c>
      <c r="BS750" s="83" t="s">
        <v>499</v>
      </c>
      <c r="BT750" s="83">
        <v>-1291915</v>
      </c>
      <c r="BU750" s="83" t="s">
        <v>312</v>
      </c>
      <c r="BV750" s="83" t="s">
        <v>153</v>
      </c>
      <c r="BW750" s="83" t="s">
        <v>499</v>
      </c>
      <c r="BY750" s="136">
        <v>0</v>
      </c>
      <c r="BZ750" s="136">
        <v>0</v>
      </c>
      <c r="CA750" s="136">
        <v>0</v>
      </c>
      <c r="CB750" s="136">
        <v>0</v>
      </c>
      <c r="CD750" s="136">
        <v>0</v>
      </c>
      <c r="CE750" s="136">
        <v>0</v>
      </c>
      <c r="CF750" s="136">
        <v>0</v>
      </c>
      <c r="CG750" s="136">
        <v>0</v>
      </c>
      <c r="CH750" s="136">
        <v>0</v>
      </c>
      <c r="CI750" s="136">
        <v>0</v>
      </c>
      <c r="CJ750" s="136">
        <v>0</v>
      </c>
      <c r="CK750" s="138">
        <v>0</v>
      </c>
      <c r="CL750" s="138">
        <v>0</v>
      </c>
      <c r="CM750" s="136">
        <v>0</v>
      </c>
      <c r="CN750" s="136">
        <v>0</v>
      </c>
      <c r="CO750" s="85">
        <v>43689</v>
      </c>
      <c r="CP750" s="83" t="s">
        <v>4796</v>
      </c>
      <c r="CQ750" s="83" t="s">
        <v>102</v>
      </c>
      <c r="CR750" s="83" t="s">
        <v>482</v>
      </c>
      <c r="CS750" s="83">
        <v>745</v>
      </c>
      <c r="CT750" s="83" t="s">
        <v>483</v>
      </c>
      <c r="CU750" s="83">
        <v>1</v>
      </c>
      <c r="CV750" s="83">
        <v>0</v>
      </c>
      <c r="CW750" s="83">
        <v>0</v>
      </c>
      <c r="CX750" s="83" t="s">
        <v>109</v>
      </c>
      <c r="CY750" s="83" t="s">
        <v>583</v>
      </c>
      <c r="CZ750" s="83">
        <v>0</v>
      </c>
      <c r="DA750" s="83">
        <v>0</v>
      </c>
      <c r="DB750" s="83">
        <f t="shared" si="47"/>
        <v>0</v>
      </c>
      <c r="DC750" s="83" t="s">
        <v>497</v>
      </c>
      <c r="DE750" s="136">
        <v>1</v>
      </c>
      <c r="DF750" s="136">
        <v>1</v>
      </c>
      <c r="DG750" s="215" t="s">
        <v>269</v>
      </c>
      <c r="DH750" s="136">
        <v>1</v>
      </c>
      <c r="DI750" s="136">
        <v>1</v>
      </c>
      <c r="DJ750" s="215" t="s">
        <v>269</v>
      </c>
      <c r="EE750" s="136" t="b">
        <v>1</v>
      </c>
      <c r="EF750" s="136" t="b">
        <v>1</v>
      </c>
      <c r="EG750" s="136" t="b">
        <v>1</v>
      </c>
      <c r="EH750" s="136" t="b">
        <v>1</v>
      </c>
      <c r="EL750" s="215" t="s">
        <v>269</v>
      </c>
    </row>
    <row r="751" spans="1:142" ht="60" customHeight="1" x14ac:dyDescent="0.55000000000000004">
      <c r="A751" s="83" t="s">
        <v>130</v>
      </c>
      <c r="B751" s="83" t="s">
        <v>98</v>
      </c>
      <c r="C751">
        <v>800760</v>
      </c>
      <c r="D751" t="s">
        <v>1384</v>
      </c>
      <c r="E751" t="s">
        <v>1384</v>
      </c>
      <c r="F751" s="83" t="s">
        <v>108</v>
      </c>
      <c r="G751" s="213">
        <v>38390</v>
      </c>
      <c r="H751" s="83" t="s">
        <v>102</v>
      </c>
      <c r="I751" s="213">
        <v>43109</v>
      </c>
      <c r="J751" s="83" t="s">
        <v>228</v>
      </c>
      <c r="K751" s="214">
        <v>947932221515</v>
      </c>
      <c r="L751" s="83" t="s">
        <v>126</v>
      </c>
      <c r="M751" s="213">
        <v>43579</v>
      </c>
      <c r="N751">
        <v>733397</v>
      </c>
      <c r="O751" s="145" t="s">
        <v>567</v>
      </c>
      <c r="P751" s="145" t="s">
        <v>99</v>
      </c>
      <c r="Q751" s="145" t="s">
        <v>100</v>
      </c>
      <c r="R751" s="145" t="s">
        <v>567</v>
      </c>
      <c r="V751">
        <v>7532</v>
      </c>
      <c r="W751" s="83" t="s">
        <v>101</v>
      </c>
      <c r="X751" s="83" t="s">
        <v>103</v>
      </c>
      <c r="Y751" t="s">
        <v>2713</v>
      </c>
      <c r="Z751" s="83" t="s">
        <v>102</v>
      </c>
      <c r="AA751" s="83" t="s">
        <v>102</v>
      </c>
      <c r="AB751" t="s">
        <v>3690</v>
      </c>
      <c r="AC751" s="83" t="s">
        <v>3974</v>
      </c>
      <c r="AD751" s="83" t="s">
        <v>144</v>
      </c>
      <c r="AE751" s="83" t="s">
        <v>105</v>
      </c>
      <c r="AF751" t="s">
        <v>2713</v>
      </c>
      <c r="AG751" s="83" t="s">
        <v>102</v>
      </c>
      <c r="AH751" s="83" t="s">
        <v>102</v>
      </c>
      <c r="AI751" t="s">
        <v>3690</v>
      </c>
      <c r="AJ751" s="83" t="s">
        <v>3974</v>
      </c>
      <c r="AK751" s="83" t="s">
        <v>144</v>
      </c>
      <c r="AL751" s="83" t="s">
        <v>105</v>
      </c>
      <c r="AM751" s="87" t="s">
        <v>106</v>
      </c>
      <c r="AN751" t="s">
        <v>2713</v>
      </c>
      <c r="AO751" t="s">
        <v>3690</v>
      </c>
      <c r="AP751" s="83" t="s">
        <v>3974</v>
      </c>
      <c r="AQ751" s="83" t="s">
        <v>144</v>
      </c>
      <c r="AR751" s="87" t="s">
        <v>106</v>
      </c>
      <c r="AT751" s="83" t="s">
        <v>107</v>
      </c>
      <c r="AU751" s="83" t="s">
        <v>107</v>
      </c>
      <c r="AV751" s="83" t="s">
        <v>107</v>
      </c>
      <c r="AX751" s="110" t="s">
        <v>107</v>
      </c>
      <c r="AY751" s="111"/>
      <c r="AZ751" s="112">
        <f t="shared" ca="1" si="48"/>
        <v>8906</v>
      </c>
      <c r="BA751" s="136">
        <f t="shared" ca="1" si="49"/>
        <v>75</v>
      </c>
      <c r="BB751" s="114" t="s">
        <v>134</v>
      </c>
      <c r="BC751" s="114" t="s">
        <v>108</v>
      </c>
      <c r="BD751" s="114"/>
      <c r="BE751" s="115" t="s">
        <v>102</v>
      </c>
      <c r="BF751" s="115" t="s">
        <v>102</v>
      </c>
      <c r="BG751" s="115" t="s">
        <v>102</v>
      </c>
      <c r="BH751" s="115" t="s">
        <v>102</v>
      </c>
      <c r="BI751" s="116"/>
      <c r="BJ751" s="117" t="s">
        <v>109</v>
      </c>
      <c r="BK751" s="117" t="s">
        <v>109</v>
      </c>
      <c r="BL751" s="83">
        <f t="shared" ca="1" si="50"/>
        <v>69</v>
      </c>
      <c r="BM751" s="83" t="s">
        <v>108</v>
      </c>
      <c r="BN751" s="83">
        <v>0</v>
      </c>
      <c r="BO751" s="83" t="s">
        <v>108</v>
      </c>
      <c r="BP751" s="83">
        <v>-1293650</v>
      </c>
      <c r="BQ751" s="83" t="s">
        <v>198</v>
      </c>
      <c r="BR751" s="83" t="s">
        <v>164</v>
      </c>
      <c r="BS751" s="83" t="s">
        <v>499</v>
      </c>
      <c r="BT751" s="83">
        <v>-1293650</v>
      </c>
      <c r="BU751" s="83" t="s">
        <v>198</v>
      </c>
      <c r="BV751" s="83" t="s">
        <v>164</v>
      </c>
      <c r="BW751" s="83" t="s">
        <v>499</v>
      </c>
      <c r="BY751" s="136">
        <v>0</v>
      </c>
      <c r="BZ751" s="136">
        <v>0</v>
      </c>
      <c r="CA751" s="136">
        <v>0</v>
      </c>
      <c r="CB751" s="136">
        <v>0</v>
      </c>
      <c r="CD751" s="136">
        <v>0</v>
      </c>
      <c r="CE751" s="136">
        <v>0</v>
      </c>
      <c r="CF751" s="136">
        <v>0</v>
      </c>
      <c r="CG751" s="136">
        <v>0</v>
      </c>
      <c r="CH751" s="136">
        <v>0</v>
      </c>
      <c r="CI751" s="136">
        <v>0</v>
      </c>
      <c r="CJ751" s="136">
        <v>0</v>
      </c>
      <c r="CK751" s="138">
        <v>0</v>
      </c>
      <c r="CL751" s="138">
        <v>0</v>
      </c>
      <c r="CM751" s="136">
        <v>0</v>
      </c>
      <c r="CN751" s="136">
        <v>0</v>
      </c>
      <c r="CO751" s="85">
        <v>43690</v>
      </c>
      <c r="CP751" s="83" t="s">
        <v>4797</v>
      </c>
      <c r="CQ751" s="83" t="s">
        <v>102</v>
      </c>
      <c r="CR751" s="83" t="s">
        <v>482</v>
      </c>
      <c r="CS751" s="83">
        <v>746</v>
      </c>
      <c r="CT751" s="83" t="s">
        <v>483</v>
      </c>
      <c r="CU751" s="83">
        <v>1</v>
      </c>
      <c r="CV751" s="83">
        <v>0</v>
      </c>
      <c r="CW751" s="83">
        <v>0</v>
      </c>
      <c r="CX751" s="83" t="s">
        <v>109</v>
      </c>
      <c r="CY751" s="83" t="s">
        <v>583</v>
      </c>
      <c r="CZ751" s="83">
        <v>0</v>
      </c>
      <c r="DA751" s="83">
        <v>0</v>
      </c>
      <c r="DB751" s="83">
        <f t="shared" si="47"/>
        <v>0</v>
      </c>
      <c r="DC751" s="83" t="s">
        <v>497</v>
      </c>
      <c r="DE751" s="136">
        <v>1</v>
      </c>
      <c r="DF751" s="136">
        <v>1</v>
      </c>
      <c r="DG751" s="215" t="s">
        <v>269</v>
      </c>
      <c r="DH751" s="136">
        <v>1</v>
      </c>
      <c r="DI751" s="136">
        <v>1</v>
      </c>
      <c r="DJ751" s="215" t="s">
        <v>269</v>
      </c>
      <c r="EE751" s="136" t="b">
        <v>1</v>
      </c>
      <c r="EF751" s="136" t="b">
        <v>1</v>
      </c>
      <c r="EG751" s="136" t="b">
        <v>1</v>
      </c>
      <c r="EH751" s="136" t="b">
        <v>1</v>
      </c>
      <c r="EL751" s="215" t="s">
        <v>269</v>
      </c>
    </row>
    <row r="752" spans="1:142" ht="60" customHeight="1" x14ac:dyDescent="0.55000000000000004">
      <c r="A752" s="83" t="s">
        <v>130</v>
      </c>
      <c r="B752" s="83" t="s">
        <v>98</v>
      </c>
      <c r="C752">
        <v>473354</v>
      </c>
      <c r="D752" t="s">
        <v>1385</v>
      </c>
      <c r="E752" t="s">
        <v>1385</v>
      </c>
      <c r="F752" s="83" t="s">
        <v>108</v>
      </c>
      <c r="G752" s="213">
        <v>28242</v>
      </c>
      <c r="H752" s="83" t="s">
        <v>102</v>
      </c>
      <c r="I752" s="213">
        <v>43378</v>
      </c>
      <c r="J752" s="83" t="s">
        <v>228</v>
      </c>
      <c r="K752" s="214">
        <v>319325591727</v>
      </c>
      <c r="L752" s="83" t="s">
        <v>135</v>
      </c>
      <c r="M752" s="213">
        <v>43555</v>
      </c>
      <c r="N752">
        <v>146602</v>
      </c>
      <c r="O752" s="145" t="s">
        <v>567</v>
      </c>
      <c r="P752" s="145" t="s">
        <v>99</v>
      </c>
      <c r="Q752" s="145" t="s">
        <v>100</v>
      </c>
      <c r="R752" s="145" t="s">
        <v>567</v>
      </c>
      <c r="V752">
        <v>6356</v>
      </c>
      <c r="W752" s="83" t="s">
        <v>1883</v>
      </c>
      <c r="X752" s="83" t="s">
        <v>103</v>
      </c>
      <c r="Y752" t="s">
        <v>2714</v>
      </c>
      <c r="Z752" s="83" t="s">
        <v>102</v>
      </c>
      <c r="AA752" s="83" t="s">
        <v>102</v>
      </c>
      <c r="AB752" t="s">
        <v>3691</v>
      </c>
      <c r="AC752" s="83" t="s">
        <v>3975</v>
      </c>
      <c r="AD752" s="83" t="s">
        <v>111</v>
      </c>
      <c r="AE752" s="83" t="s">
        <v>105</v>
      </c>
      <c r="AF752" t="s">
        <v>2714</v>
      </c>
      <c r="AG752" s="83" t="s">
        <v>102</v>
      </c>
      <c r="AH752" s="83" t="s">
        <v>102</v>
      </c>
      <c r="AI752" t="s">
        <v>3691</v>
      </c>
      <c r="AJ752" s="83" t="s">
        <v>3975</v>
      </c>
      <c r="AK752" s="83" t="s">
        <v>111</v>
      </c>
      <c r="AL752" s="83" t="s">
        <v>105</v>
      </c>
      <c r="AM752" s="87" t="s">
        <v>106</v>
      </c>
      <c r="AN752" t="s">
        <v>2714</v>
      </c>
      <c r="AO752" t="s">
        <v>3691</v>
      </c>
      <c r="AP752" s="83" t="s">
        <v>3975</v>
      </c>
      <c r="AQ752" s="83" t="s">
        <v>144</v>
      </c>
      <c r="AR752" s="87" t="s">
        <v>106</v>
      </c>
      <c r="AT752" s="83" t="s">
        <v>107</v>
      </c>
      <c r="AU752" s="83" t="s">
        <v>107</v>
      </c>
      <c r="AV752" s="83" t="s">
        <v>107</v>
      </c>
      <c r="AX752" s="110" t="s">
        <v>107</v>
      </c>
      <c r="AY752" s="111"/>
      <c r="AZ752" s="112">
        <f t="shared" ca="1" si="48"/>
        <v>7082</v>
      </c>
      <c r="BA752" s="136">
        <f t="shared" ca="1" si="49"/>
        <v>82</v>
      </c>
      <c r="BB752" s="114" t="s">
        <v>136</v>
      </c>
      <c r="BC752" s="114" t="s">
        <v>108</v>
      </c>
      <c r="BD752" s="114"/>
      <c r="BE752" s="115" t="s">
        <v>102</v>
      </c>
      <c r="BF752" s="115" t="s">
        <v>102</v>
      </c>
      <c r="BG752" s="115" t="s">
        <v>102</v>
      </c>
      <c r="BH752" s="115" t="s">
        <v>102</v>
      </c>
      <c r="BI752" s="116"/>
      <c r="BJ752" s="117" t="s">
        <v>109</v>
      </c>
      <c r="BK752" s="117" t="s">
        <v>109</v>
      </c>
      <c r="BL752" s="83">
        <f t="shared" ca="1" si="50"/>
        <v>65</v>
      </c>
      <c r="BM752" s="83" t="s">
        <v>270</v>
      </c>
      <c r="BN752" s="83">
        <v>0</v>
      </c>
      <c r="BO752" s="83" t="s">
        <v>108</v>
      </c>
      <c r="BP752" s="83">
        <v>-1295385</v>
      </c>
      <c r="BQ752" s="83" t="s">
        <v>381</v>
      </c>
      <c r="BR752" s="83" t="s">
        <v>157</v>
      </c>
      <c r="BS752" s="83" t="s">
        <v>502</v>
      </c>
      <c r="BT752" s="83">
        <v>-1295385</v>
      </c>
      <c r="BU752" s="83" t="s">
        <v>381</v>
      </c>
      <c r="BV752" s="83" t="s">
        <v>157</v>
      </c>
      <c r="BW752" s="83" t="s">
        <v>502</v>
      </c>
      <c r="BY752" s="136">
        <v>0</v>
      </c>
      <c r="BZ752" s="136">
        <v>0</v>
      </c>
      <c r="CA752" s="136">
        <v>0</v>
      </c>
      <c r="CB752" s="136">
        <v>0</v>
      </c>
      <c r="CD752" s="136">
        <v>0</v>
      </c>
      <c r="CE752" s="136">
        <v>0</v>
      </c>
      <c r="CF752" s="136">
        <v>0</v>
      </c>
      <c r="CG752" s="136">
        <v>0</v>
      </c>
      <c r="CH752" s="136">
        <v>0</v>
      </c>
      <c r="CI752" s="136">
        <v>0</v>
      </c>
      <c r="CJ752" s="136">
        <v>0</v>
      </c>
      <c r="CK752" s="138">
        <v>0</v>
      </c>
      <c r="CL752" s="138">
        <v>0</v>
      </c>
      <c r="CM752" s="136">
        <v>0</v>
      </c>
      <c r="CN752" s="136">
        <v>0</v>
      </c>
      <c r="CO752" s="85">
        <v>43691</v>
      </c>
      <c r="CP752" s="83" t="s">
        <v>4798</v>
      </c>
      <c r="CQ752" s="83" t="s">
        <v>102</v>
      </c>
      <c r="CR752" s="83" t="s">
        <v>482</v>
      </c>
      <c r="CS752" s="83">
        <v>747</v>
      </c>
      <c r="CT752" s="83" t="s">
        <v>483</v>
      </c>
      <c r="CU752" s="83">
        <v>1</v>
      </c>
      <c r="CV752" s="83">
        <v>0</v>
      </c>
      <c r="CW752" s="83">
        <v>0</v>
      </c>
      <c r="CX752" s="83" t="s">
        <v>109</v>
      </c>
      <c r="CY752" s="83" t="s">
        <v>583</v>
      </c>
      <c r="CZ752" s="83">
        <v>0</v>
      </c>
      <c r="DA752" s="83">
        <v>0</v>
      </c>
      <c r="DB752" s="83">
        <f t="shared" si="47"/>
        <v>0</v>
      </c>
      <c r="DC752" s="83" t="s">
        <v>497</v>
      </c>
      <c r="DE752" s="136">
        <v>1</v>
      </c>
      <c r="DF752" s="136">
        <v>1</v>
      </c>
      <c r="DG752" s="215" t="s">
        <v>269</v>
      </c>
      <c r="DH752" s="136">
        <v>1</v>
      </c>
      <c r="DI752" s="136">
        <v>1</v>
      </c>
      <c r="DJ752" s="215" t="s">
        <v>269</v>
      </c>
      <c r="EE752" s="136" t="b">
        <v>1</v>
      </c>
      <c r="EF752" s="136" t="b">
        <v>1</v>
      </c>
      <c r="EG752" s="136" t="b">
        <v>1</v>
      </c>
      <c r="EH752" s="136" t="b">
        <v>1</v>
      </c>
      <c r="EL752" s="215" t="s">
        <v>269</v>
      </c>
    </row>
    <row r="753" spans="1:142" ht="60" customHeight="1" x14ac:dyDescent="0.55000000000000004">
      <c r="A753" s="83" t="s">
        <v>130</v>
      </c>
      <c r="B753" s="83" t="s">
        <v>98</v>
      </c>
      <c r="C753">
        <v>571962</v>
      </c>
      <c r="D753" t="s">
        <v>1386</v>
      </c>
      <c r="E753" t="s">
        <v>1386</v>
      </c>
      <c r="F753" s="83" t="s">
        <v>108</v>
      </c>
      <c r="G753" s="213">
        <v>30224</v>
      </c>
      <c r="H753" s="83" t="s">
        <v>102</v>
      </c>
      <c r="I753" s="213">
        <v>43409</v>
      </c>
      <c r="J753" s="83" t="s">
        <v>228</v>
      </c>
      <c r="K753" s="214">
        <v>930785430183</v>
      </c>
      <c r="L753" s="83" t="s">
        <v>97</v>
      </c>
      <c r="M753" s="213">
        <v>43629</v>
      </c>
      <c r="N753">
        <v>105601</v>
      </c>
      <c r="O753" s="145" t="s">
        <v>567</v>
      </c>
      <c r="P753" s="145" t="s">
        <v>99</v>
      </c>
      <c r="Q753" s="145" t="s">
        <v>100</v>
      </c>
      <c r="R753" s="145" t="s">
        <v>567</v>
      </c>
      <c r="V753">
        <v>8086</v>
      </c>
      <c r="W753" s="83" t="s">
        <v>101</v>
      </c>
      <c r="X753" s="83" t="s">
        <v>103</v>
      </c>
      <c r="Y753" t="s">
        <v>2715</v>
      </c>
      <c r="Z753" s="83" t="s">
        <v>102</v>
      </c>
      <c r="AA753" s="83" t="s">
        <v>102</v>
      </c>
      <c r="AB753" t="s">
        <v>3692</v>
      </c>
      <c r="AC753" s="83" t="s">
        <v>3976</v>
      </c>
      <c r="AD753" s="83" t="s">
        <v>144</v>
      </c>
      <c r="AE753" s="83" t="s">
        <v>105</v>
      </c>
      <c r="AF753" t="s">
        <v>2715</v>
      </c>
      <c r="AG753" s="83" t="s">
        <v>102</v>
      </c>
      <c r="AH753" s="83" t="s">
        <v>102</v>
      </c>
      <c r="AI753" t="s">
        <v>3692</v>
      </c>
      <c r="AJ753" s="83" t="s">
        <v>3976</v>
      </c>
      <c r="AK753" s="83" t="s">
        <v>144</v>
      </c>
      <c r="AL753" s="83" t="s">
        <v>105</v>
      </c>
      <c r="AM753" s="87" t="s">
        <v>106</v>
      </c>
      <c r="AN753" t="s">
        <v>2715</v>
      </c>
      <c r="AO753" t="s">
        <v>3692</v>
      </c>
      <c r="AP753" s="83" t="s">
        <v>3976</v>
      </c>
      <c r="AQ753" s="83" t="s">
        <v>111</v>
      </c>
      <c r="AR753" s="87" t="s">
        <v>106</v>
      </c>
      <c r="AT753" s="83" t="s">
        <v>107</v>
      </c>
      <c r="AU753" s="83" t="s">
        <v>107</v>
      </c>
      <c r="AV753" s="83" t="s">
        <v>107</v>
      </c>
      <c r="AX753" s="110" t="s">
        <v>107</v>
      </c>
      <c r="AY753" s="111"/>
      <c r="AZ753" s="112">
        <f t="shared" ca="1" si="48"/>
        <v>3515</v>
      </c>
      <c r="BA753" s="136">
        <f t="shared" ca="1" si="49"/>
        <v>84</v>
      </c>
      <c r="BB753" s="114" t="s">
        <v>134</v>
      </c>
      <c r="BC753" s="114" t="s">
        <v>108</v>
      </c>
      <c r="BD753" s="114"/>
      <c r="BE753" s="115" t="s">
        <v>102</v>
      </c>
      <c r="BF753" s="115" t="s">
        <v>102</v>
      </c>
      <c r="BG753" s="115" t="s">
        <v>102</v>
      </c>
      <c r="BH753" s="115" t="s">
        <v>102</v>
      </c>
      <c r="BI753" s="116"/>
      <c r="BJ753" s="117" t="s">
        <v>109</v>
      </c>
      <c r="BK753" s="117" t="s">
        <v>109</v>
      </c>
      <c r="BL753" s="83">
        <f t="shared" ca="1" si="50"/>
        <v>57</v>
      </c>
      <c r="BM753" s="83" t="s">
        <v>108</v>
      </c>
      <c r="BN753" s="83">
        <v>0</v>
      </c>
      <c r="BO753" s="83" t="s">
        <v>108</v>
      </c>
      <c r="BP753" s="83">
        <v>-1297120</v>
      </c>
      <c r="BQ753" s="83" t="s">
        <v>312</v>
      </c>
      <c r="BR753" s="83" t="s">
        <v>153</v>
      </c>
      <c r="BS753" s="83" t="s">
        <v>499</v>
      </c>
      <c r="BT753" s="83">
        <v>-1297120</v>
      </c>
      <c r="BU753" s="83" t="s">
        <v>312</v>
      </c>
      <c r="BV753" s="83" t="s">
        <v>153</v>
      </c>
      <c r="BW753" s="83" t="s">
        <v>499</v>
      </c>
      <c r="BY753" s="136">
        <v>0</v>
      </c>
      <c r="BZ753" s="136">
        <v>0</v>
      </c>
      <c r="CA753" s="136">
        <v>0</v>
      </c>
      <c r="CB753" s="136">
        <v>0</v>
      </c>
      <c r="CD753" s="136">
        <v>0</v>
      </c>
      <c r="CE753" s="136">
        <v>0</v>
      </c>
      <c r="CF753" s="136">
        <v>0</v>
      </c>
      <c r="CG753" s="136">
        <v>0</v>
      </c>
      <c r="CH753" s="136">
        <v>0</v>
      </c>
      <c r="CI753" s="136">
        <v>0</v>
      </c>
      <c r="CJ753" s="136">
        <v>0</v>
      </c>
      <c r="CK753" s="138">
        <v>0</v>
      </c>
      <c r="CL753" s="138">
        <v>0</v>
      </c>
      <c r="CM753" s="136">
        <v>0</v>
      </c>
      <c r="CN753" s="136">
        <v>0</v>
      </c>
      <c r="CO753" s="85">
        <v>43692</v>
      </c>
      <c r="CP753" s="83" t="s">
        <v>4799</v>
      </c>
      <c r="CQ753" s="83" t="s">
        <v>102</v>
      </c>
      <c r="CR753" s="83" t="s">
        <v>482</v>
      </c>
      <c r="CS753" s="83">
        <v>748</v>
      </c>
      <c r="CT753" s="83" t="s">
        <v>483</v>
      </c>
      <c r="CU753" s="83">
        <v>1</v>
      </c>
      <c r="CV753" s="83">
        <v>0</v>
      </c>
      <c r="CW753" s="83">
        <v>0</v>
      </c>
      <c r="CX753" s="83" t="s">
        <v>109</v>
      </c>
      <c r="CY753" s="83" t="s">
        <v>583</v>
      </c>
      <c r="CZ753" s="83">
        <v>0</v>
      </c>
      <c r="DA753" s="83">
        <v>0</v>
      </c>
      <c r="DB753" s="83">
        <f t="shared" si="47"/>
        <v>0</v>
      </c>
      <c r="DC753" s="83" t="s">
        <v>497</v>
      </c>
      <c r="DE753" s="136">
        <v>1</v>
      </c>
      <c r="DF753" s="136">
        <v>1</v>
      </c>
      <c r="DG753" s="215" t="s">
        <v>269</v>
      </c>
      <c r="DH753" s="136">
        <v>1</v>
      </c>
      <c r="DI753" s="136">
        <v>1</v>
      </c>
      <c r="DJ753" s="215" t="s">
        <v>269</v>
      </c>
      <c r="EE753" s="136" t="b">
        <v>1</v>
      </c>
      <c r="EF753" s="136" t="b">
        <v>1</v>
      </c>
      <c r="EG753" s="136" t="b">
        <v>1</v>
      </c>
      <c r="EH753" s="136" t="b">
        <v>1</v>
      </c>
      <c r="EL753" s="215" t="s">
        <v>269</v>
      </c>
    </row>
    <row r="754" spans="1:142" ht="60" customHeight="1" x14ac:dyDescent="0.55000000000000004">
      <c r="A754" s="83" t="s">
        <v>130</v>
      </c>
      <c r="B754" s="83" t="s">
        <v>98</v>
      </c>
      <c r="C754">
        <v>964585</v>
      </c>
      <c r="D754" t="s">
        <v>1387</v>
      </c>
      <c r="E754" t="s">
        <v>1387</v>
      </c>
      <c r="F754" s="83" t="s">
        <v>108</v>
      </c>
      <c r="G754" s="213">
        <v>40132</v>
      </c>
      <c r="H754" s="83" t="s">
        <v>102</v>
      </c>
      <c r="I754" s="213">
        <v>43348</v>
      </c>
      <c r="J754" s="83" t="s">
        <v>228</v>
      </c>
      <c r="K754" s="214">
        <v>243302236341</v>
      </c>
      <c r="L754" s="83" t="s">
        <v>135</v>
      </c>
      <c r="M754" s="213">
        <v>43658</v>
      </c>
      <c r="N754">
        <v>728208</v>
      </c>
      <c r="O754" s="145" t="s">
        <v>567</v>
      </c>
      <c r="P754" s="145" t="s">
        <v>99</v>
      </c>
      <c r="Q754" s="145" t="s">
        <v>100</v>
      </c>
      <c r="R754" s="145" t="s">
        <v>567</v>
      </c>
      <c r="V754">
        <v>8684</v>
      </c>
      <c r="W754" s="83" t="s">
        <v>101</v>
      </c>
      <c r="X754" s="83" t="s">
        <v>103</v>
      </c>
      <c r="Y754" t="s">
        <v>2716</v>
      </c>
      <c r="Z754" s="83" t="s">
        <v>102</v>
      </c>
      <c r="AA754" s="83" t="s">
        <v>102</v>
      </c>
      <c r="AB754" t="s">
        <v>3693</v>
      </c>
      <c r="AC754" s="83" t="s">
        <v>3977</v>
      </c>
      <c r="AD754" s="83" t="s">
        <v>144</v>
      </c>
      <c r="AE754" s="83" t="s">
        <v>105</v>
      </c>
      <c r="AF754" t="s">
        <v>2716</v>
      </c>
      <c r="AG754" s="83" t="s">
        <v>102</v>
      </c>
      <c r="AH754" s="83" t="s">
        <v>102</v>
      </c>
      <c r="AI754" t="s">
        <v>3693</v>
      </c>
      <c r="AJ754" s="83" t="s">
        <v>3977</v>
      </c>
      <c r="AK754" s="83" t="s">
        <v>144</v>
      </c>
      <c r="AL754" s="83" t="s">
        <v>105</v>
      </c>
      <c r="AM754" s="87" t="s">
        <v>106</v>
      </c>
      <c r="AN754" t="s">
        <v>2716</v>
      </c>
      <c r="AO754" t="s">
        <v>3693</v>
      </c>
      <c r="AP754" s="83" t="s">
        <v>3977</v>
      </c>
      <c r="AQ754" s="83" t="s">
        <v>144</v>
      </c>
      <c r="AR754" s="87" t="s">
        <v>106</v>
      </c>
      <c r="AT754" s="83" t="s">
        <v>107</v>
      </c>
      <c r="AU754" s="83" t="s">
        <v>107</v>
      </c>
      <c r="AV754" s="83" t="s">
        <v>107</v>
      </c>
      <c r="AX754" s="110" t="s">
        <v>107</v>
      </c>
      <c r="AY754" s="111"/>
      <c r="AZ754" s="112">
        <f t="shared" ca="1" si="48"/>
        <v>8068</v>
      </c>
      <c r="BA754" s="136">
        <f t="shared" ca="1" si="49"/>
        <v>54</v>
      </c>
      <c r="BB754" s="114" t="s">
        <v>134</v>
      </c>
      <c r="BC754" s="114" t="s">
        <v>108</v>
      </c>
      <c r="BD754" s="114"/>
      <c r="BE754" s="115" t="s">
        <v>102</v>
      </c>
      <c r="BF754" s="115" t="s">
        <v>102</v>
      </c>
      <c r="BG754" s="115" t="s">
        <v>102</v>
      </c>
      <c r="BH754" s="115" t="s">
        <v>102</v>
      </c>
      <c r="BI754" s="116"/>
      <c r="BJ754" s="117" t="s">
        <v>109</v>
      </c>
      <c r="BK754" s="117" t="s">
        <v>109</v>
      </c>
      <c r="BL754" s="83">
        <f t="shared" ca="1" si="50"/>
        <v>35</v>
      </c>
      <c r="BM754" s="83" t="s">
        <v>108</v>
      </c>
      <c r="BN754" s="83">
        <v>0</v>
      </c>
      <c r="BO754" s="83" t="s">
        <v>108</v>
      </c>
      <c r="BP754" s="83">
        <v>-1298855</v>
      </c>
      <c r="BQ754" s="83" t="s">
        <v>198</v>
      </c>
      <c r="BR754" s="83" t="s">
        <v>164</v>
      </c>
      <c r="BS754" s="83" t="s">
        <v>499</v>
      </c>
      <c r="BT754" s="83">
        <v>-1298855</v>
      </c>
      <c r="BU754" s="83" t="s">
        <v>198</v>
      </c>
      <c r="BV754" s="83" t="s">
        <v>164</v>
      </c>
      <c r="BW754" s="83" t="s">
        <v>499</v>
      </c>
      <c r="BY754" s="136">
        <v>0</v>
      </c>
      <c r="BZ754" s="136">
        <v>0</v>
      </c>
      <c r="CA754" s="136">
        <v>0</v>
      </c>
      <c r="CB754" s="136">
        <v>0</v>
      </c>
      <c r="CD754" s="136">
        <v>0</v>
      </c>
      <c r="CE754" s="136">
        <v>0</v>
      </c>
      <c r="CF754" s="136">
        <v>0</v>
      </c>
      <c r="CG754" s="136">
        <v>0</v>
      </c>
      <c r="CH754" s="136">
        <v>0</v>
      </c>
      <c r="CI754" s="136">
        <v>0</v>
      </c>
      <c r="CJ754" s="136">
        <v>0</v>
      </c>
      <c r="CK754" s="138">
        <v>0</v>
      </c>
      <c r="CL754" s="138">
        <v>0</v>
      </c>
      <c r="CM754" s="136">
        <v>0</v>
      </c>
      <c r="CN754" s="136">
        <v>0</v>
      </c>
      <c r="CO754" s="85">
        <v>43693</v>
      </c>
      <c r="CP754" s="83" t="s">
        <v>4800</v>
      </c>
      <c r="CQ754" s="83" t="s">
        <v>102</v>
      </c>
      <c r="CR754" s="83" t="s">
        <v>482</v>
      </c>
      <c r="CS754" s="83">
        <v>749</v>
      </c>
      <c r="CT754" s="83" t="s">
        <v>483</v>
      </c>
      <c r="CU754" s="83">
        <v>1</v>
      </c>
      <c r="CV754" s="83">
        <v>0</v>
      </c>
      <c r="CW754" s="83">
        <v>0</v>
      </c>
      <c r="CX754" s="83" t="s">
        <v>109</v>
      </c>
      <c r="CY754" s="83" t="s">
        <v>583</v>
      </c>
      <c r="CZ754" s="83">
        <v>0</v>
      </c>
      <c r="DA754" s="83">
        <v>0</v>
      </c>
      <c r="DB754" s="83">
        <f t="shared" si="47"/>
        <v>0</v>
      </c>
      <c r="DC754" s="83" t="s">
        <v>497</v>
      </c>
      <c r="DE754" s="136">
        <v>1</v>
      </c>
      <c r="DF754" s="136">
        <v>1</v>
      </c>
      <c r="DG754" s="215" t="s">
        <v>269</v>
      </c>
      <c r="DH754" s="136">
        <v>1</v>
      </c>
      <c r="DI754" s="136">
        <v>1</v>
      </c>
      <c r="DJ754" s="215" t="s">
        <v>269</v>
      </c>
      <c r="EE754" s="136" t="b">
        <v>1</v>
      </c>
      <c r="EF754" s="136" t="b">
        <v>1</v>
      </c>
      <c r="EG754" s="136" t="b">
        <v>1</v>
      </c>
      <c r="EH754" s="136" t="b">
        <v>1</v>
      </c>
      <c r="EL754" s="215" t="s">
        <v>269</v>
      </c>
    </row>
    <row r="755" spans="1:142" ht="60" customHeight="1" x14ac:dyDescent="0.55000000000000004">
      <c r="A755" s="83" t="s">
        <v>130</v>
      </c>
      <c r="B755" s="83" t="s">
        <v>98</v>
      </c>
      <c r="C755">
        <v>816033</v>
      </c>
      <c r="D755" t="s">
        <v>1388</v>
      </c>
      <c r="E755" t="s">
        <v>1388</v>
      </c>
      <c r="F755" s="83" t="s">
        <v>108</v>
      </c>
      <c r="G755" s="213">
        <v>28709</v>
      </c>
      <c r="H755" s="83" t="s">
        <v>102</v>
      </c>
      <c r="I755" s="213">
        <v>43409</v>
      </c>
      <c r="J755" s="83" t="s">
        <v>228</v>
      </c>
      <c r="K755" s="214">
        <v>753737661729</v>
      </c>
      <c r="L755" s="83" t="s">
        <v>97</v>
      </c>
      <c r="M755" s="213">
        <v>43507</v>
      </c>
      <c r="N755">
        <v>514347</v>
      </c>
      <c r="O755" s="145" t="s">
        <v>567</v>
      </c>
      <c r="P755" s="145" t="s">
        <v>99</v>
      </c>
      <c r="Q755" s="145" t="s">
        <v>100</v>
      </c>
      <c r="R755" s="145" t="s">
        <v>567</v>
      </c>
      <c r="V755">
        <v>8005</v>
      </c>
      <c r="W755" s="83" t="s">
        <v>1884</v>
      </c>
      <c r="X755" s="83" t="s">
        <v>103</v>
      </c>
      <c r="Y755" t="s">
        <v>2717</v>
      </c>
      <c r="Z755" s="83" t="s">
        <v>102</v>
      </c>
      <c r="AA755" s="83" t="s">
        <v>102</v>
      </c>
      <c r="AB755" t="s">
        <v>3694</v>
      </c>
      <c r="AC755" s="83" t="s">
        <v>3978</v>
      </c>
      <c r="AD755" s="83" t="s">
        <v>111</v>
      </c>
      <c r="AE755" s="83" t="s">
        <v>105</v>
      </c>
      <c r="AF755" t="s">
        <v>2717</v>
      </c>
      <c r="AG755" s="83" t="s">
        <v>102</v>
      </c>
      <c r="AH755" s="83" t="s">
        <v>102</v>
      </c>
      <c r="AI755" t="s">
        <v>3694</v>
      </c>
      <c r="AJ755" s="83" t="s">
        <v>3978</v>
      </c>
      <c r="AK755" s="83" t="s">
        <v>111</v>
      </c>
      <c r="AL755" s="83" t="s">
        <v>105</v>
      </c>
      <c r="AM755" s="87" t="s">
        <v>106</v>
      </c>
      <c r="AN755" t="s">
        <v>2717</v>
      </c>
      <c r="AO755" t="s">
        <v>3694</v>
      </c>
      <c r="AP755" s="83" t="s">
        <v>3978</v>
      </c>
      <c r="AQ755" s="83" t="s">
        <v>144</v>
      </c>
      <c r="AR755" s="87" t="s">
        <v>106</v>
      </c>
      <c r="AT755" s="83" t="s">
        <v>107</v>
      </c>
      <c r="AU755" s="83" t="s">
        <v>107</v>
      </c>
      <c r="AV755" s="83" t="s">
        <v>107</v>
      </c>
      <c r="AX755" s="110" t="s">
        <v>107</v>
      </c>
      <c r="AY755" s="111"/>
      <c r="AZ755" s="112">
        <f t="shared" ca="1" si="48"/>
        <v>7296</v>
      </c>
      <c r="BA755" s="136">
        <f t="shared" ca="1" si="49"/>
        <v>31</v>
      </c>
      <c r="BB755" s="114" t="s">
        <v>136</v>
      </c>
      <c r="BC755" s="114" t="s">
        <v>108</v>
      </c>
      <c r="BD755" s="114"/>
      <c r="BE755" s="115" t="s">
        <v>102</v>
      </c>
      <c r="BF755" s="115" t="s">
        <v>102</v>
      </c>
      <c r="BG755" s="115" t="s">
        <v>102</v>
      </c>
      <c r="BH755" s="115" t="s">
        <v>102</v>
      </c>
      <c r="BI755" s="116"/>
      <c r="BJ755" s="117" t="s">
        <v>109</v>
      </c>
      <c r="BK755" s="117" t="s">
        <v>109</v>
      </c>
      <c r="BL755" s="83">
        <f t="shared" ca="1" si="50"/>
        <v>23</v>
      </c>
      <c r="BM755" s="83" t="s">
        <v>270</v>
      </c>
      <c r="BN755" s="83">
        <v>0</v>
      </c>
      <c r="BO755" s="83" t="s">
        <v>108</v>
      </c>
      <c r="BP755" s="83">
        <v>-1300590</v>
      </c>
      <c r="BQ755" s="83" t="s">
        <v>381</v>
      </c>
      <c r="BR755" s="83" t="s">
        <v>157</v>
      </c>
      <c r="BS755" s="83" t="s">
        <v>502</v>
      </c>
      <c r="BT755" s="83">
        <v>-1300590</v>
      </c>
      <c r="BU755" s="83" t="s">
        <v>381</v>
      </c>
      <c r="BV755" s="83" t="s">
        <v>157</v>
      </c>
      <c r="BW755" s="83" t="s">
        <v>502</v>
      </c>
      <c r="BY755" s="136">
        <v>0</v>
      </c>
      <c r="BZ755" s="136">
        <v>0</v>
      </c>
      <c r="CA755" s="136">
        <v>0</v>
      </c>
      <c r="CB755" s="136">
        <v>0</v>
      </c>
      <c r="CD755" s="136">
        <v>0</v>
      </c>
      <c r="CE755" s="136">
        <v>0</v>
      </c>
      <c r="CF755" s="136">
        <v>0</v>
      </c>
      <c r="CG755" s="136">
        <v>0</v>
      </c>
      <c r="CH755" s="136">
        <v>0</v>
      </c>
      <c r="CI755" s="136">
        <v>0</v>
      </c>
      <c r="CJ755" s="136">
        <v>0</v>
      </c>
      <c r="CK755" s="138">
        <v>0</v>
      </c>
      <c r="CL755" s="138">
        <v>0</v>
      </c>
      <c r="CM755" s="136">
        <v>0</v>
      </c>
      <c r="CN755" s="136">
        <v>0</v>
      </c>
      <c r="CO755" s="85">
        <v>43694</v>
      </c>
      <c r="CP755" s="83" t="s">
        <v>4801</v>
      </c>
      <c r="CQ755" s="83" t="s">
        <v>102</v>
      </c>
      <c r="CR755" s="83" t="s">
        <v>482</v>
      </c>
      <c r="CS755" s="83">
        <v>750</v>
      </c>
      <c r="CT755" s="83" t="s">
        <v>483</v>
      </c>
      <c r="CU755" s="83">
        <v>1</v>
      </c>
      <c r="CV755" s="83">
        <v>0</v>
      </c>
      <c r="CW755" s="83">
        <v>0</v>
      </c>
      <c r="CX755" s="83" t="s">
        <v>109</v>
      </c>
      <c r="CY755" s="83" t="s">
        <v>583</v>
      </c>
      <c r="CZ755" s="83">
        <v>0</v>
      </c>
      <c r="DA755" s="83">
        <v>0</v>
      </c>
      <c r="DB755" s="83">
        <f t="shared" si="47"/>
        <v>0</v>
      </c>
      <c r="DC755" s="83" t="s">
        <v>497</v>
      </c>
      <c r="DE755" s="136">
        <v>1</v>
      </c>
      <c r="DF755" s="136">
        <v>1</v>
      </c>
      <c r="DG755" s="215" t="s">
        <v>269</v>
      </c>
      <c r="DH755" s="136">
        <v>1</v>
      </c>
      <c r="DI755" s="136">
        <v>1</v>
      </c>
      <c r="DJ755" s="215" t="s">
        <v>269</v>
      </c>
      <c r="EE755" s="136" t="b">
        <v>1</v>
      </c>
      <c r="EF755" s="136" t="b">
        <v>1</v>
      </c>
      <c r="EG755" s="136" t="b">
        <v>1</v>
      </c>
      <c r="EH755" s="136" t="b">
        <v>1</v>
      </c>
      <c r="EL755" s="215" t="s">
        <v>269</v>
      </c>
    </row>
    <row r="756" spans="1:142" ht="60" customHeight="1" x14ac:dyDescent="0.55000000000000004">
      <c r="A756" s="83" t="s">
        <v>130</v>
      </c>
      <c r="B756" s="83" t="s">
        <v>98</v>
      </c>
      <c r="C756">
        <v>975187</v>
      </c>
      <c r="D756" t="s">
        <v>1389</v>
      </c>
      <c r="E756" t="s">
        <v>1389</v>
      </c>
      <c r="F756" s="83" t="s">
        <v>108</v>
      </c>
      <c r="G756" s="213">
        <v>30239</v>
      </c>
      <c r="H756" s="83" t="s">
        <v>102</v>
      </c>
      <c r="I756" s="213">
        <v>43435</v>
      </c>
      <c r="J756" s="83" t="s">
        <v>228</v>
      </c>
      <c r="K756" s="214">
        <v>140677326291</v>
      </c>
      <c r="L756" s="83" t="s">
        <v>126</v>
      </c>
      <c r="M756" s="213">
        <v>43513</v>
      </c>
      <c r="N756">
        <v>815108</v>
      </c>
      <c r="O756" s="145" t="s">
        <v>567</v>
      </c>
      <c r="P756" s="145" t="s">
        <v>99</v>
      </c>
      <c r="Q756" s="145" t="s">
        <v>100</v>
      </c>
      <c r="R756" s="145" t="s">
        <v>567</v>
      </c>
      <c r="V756">
        <v>3826</v>
      </c>
      <c r="W756" s="83" t="s">
        <v>101</v>
      </c>
      <c r="X756" s="83" t="s">
        <v>103</v>
      </c>
      <c r="Y756" t="s">
        <v>2718</v>
      </c>
      <c r="Z756" s="83" t="s">
        <v>102</v>
      </c>
      <c r="AA756" s="83" t="s">
        <v>102</v>
      </c>
      <c r="AB756" t="s">
        <v>3695</v>
      </c>
      <c r="AC756" s="83" t="s">
        <v>3979</v>
      </c>
      <c r="AD756" s="83" t="s">
        <v>144</v>
      </c>
      <c r="AE756" s="83" t="s">
        <v>105</v>
      </c>
      <c r="AF756" t="s">
        <v>2718</v>
      </c>
      <c r="AG756" s="83" t="s">
        <v>102</v>
      </c>
      <c r="AH756" s="83" t="s">
        <v>102</v>
      </c>
      <c r="AI756" t="s">
        <v>3695</v>
      </c>
      <c r="AJ756" s="83" t="s">
        <v>3979</v>
      </c>
      <c r="AK756" s="83" t="s">
        <v>144</v>
      </c>
      <c r="AL756" s="83" t="s">
        <v>105</v>
      </c>
      <c r="AM756" s="87" t="s">
        <v>106</v>
      </c>
      <c r="AN756" t="s">
        <v>2718</v>
      </c>
      <c r="AO756" t="s">
        <v>3695</v>
      </c>
      <c r="AP756" s="83" t="s">
        <v>3979</v>
      </c>
      <c r="AQ756" s="83" t="s">
        <v>111</v>
      </c>
      <c r="AR756" s="87" t="s">
        <v>106</v>
      </c>
      <c r="AT756" s="83" t="s">
        <v>107</v>
      </c>
      <c r="AU756" s="83" t="s">
        <v>107</v>
      </c>
      <c r="AV756" s="83" t="s">
        <v>107</v>
      </c>
      <c r="AX756" s="110" t="s">
        <v>107</v>
      </c>
      <c r="AY756" s="111"/>
      <c r="AZ756" s="112">
        <f t="shared" ca="1" si="48"/>
        <v>5704</v>
      </c>
      <c r="BA756" s="136">
        <f t="shared" ca="1" si="49"/>
        <v>36</v>
      </c>
      <c r="BB756" s="114" t="s">
        <v>134</v>
      </c>
      <c r="BC756" s="114" t="s">
        <v>108</v>
      </c>
      <c r="BD756" s="114"/>
      <c r="BE756" s="115" t="s">
        <v>102</v>
      </c>
      <c r="BF756" s="115" t="s">
        <v>102</v>
      </c>
      <c r="BG756" s="115" t="s">
        <v>102</v>
      </c>
      <c r="BH756" s="115" t="s">
        <v>102</v>
      </c>
      <c r="BI756" s="116"/>
      <c r="BJ756" s="117" t="s">
        <v>109</v>
      </c>
      <c r="BK756" s="117" t="s">
        <v>109</v>
      </c>
      <c r="BL756" s="83">
        <f t="shared" ca="1" si="50"/>
        <v>97</v>
      </c>
      <c r="BM756" s="83" t="s">
        <v>108</v>
      </c>
      <c r="BN756" s="83">
        <v>0</v>
      </c>
      <c r="BO756" s="83" t="s">
        <v>108</v>
      </c>
      <c r="BP756" s="83">
        <v>-1302325</v>
      </c>
      <c r="BQ756" s="83" t="s">
        <v>312</v>
      </c>
      <c r="BR756" s="83" t="s">
        <v>153</v>
      </c>
      <c r="BS756" s="83" t="s">
        <v>499</v>
      </c>
      <c r="BT756" s="83">
        <v>-1302325</v>
      </c>
      <c r="BU756" s="83" t="s">
        <v>312</v>
      </c>
      <c r="BV756" s="83" t="s">
        <v>153</v>
      </c>
      <c r="BW756" s="83" t="s">
        <v>499</v>
      </c>
      <c r="BY756" s="136">
        <v>0</v>
      </c>
      <c r="BZ756" s="136">
        <v>0</v>
      </c>
      <c r="CA756" s="136">
        <v>0</v>
      </c>
      <c r="CB756" s="136">
        <v>0</v>
      </c>
      <c r="CD756" s="136">
        <v>0</v>
      </c>
      <c r="CE756" s="136">
        <v>0</v>
      </c>
      <c r="CF756" s="136">
        <v>0</v>
      </c>
      <c r="CG756" s="136">
        <v>0</v>
      </c>
      <c r="CH756" s="136">
        <v>0</v>
      </c>
      <c r="CI756" s="136">
        <v>0</v>
      </c>
      <c r="CJ756" s="136">
        <v>0</v>
      </c>
      <c r="CK756" s="138">
        <v>0</v>
      </c>
      <c r="CL756" s="138">
        <v>0</v>
      </c>
      <c r="CM756" s="136">
        <v>0</v>
      </c>
      <c r="CN756" s="136">
        <v>0</v>
      </c>
      <c r="CO756" s="85">
        <v>43695</v>
      </c>
      <c r="CP756" s="83" t="s">
        <v>4802</v>
      </c>
      <c r="CQ756" s="83" t="s">
        <v>102</v>
      </c>
      <c r="CR756" s="83" t="s">
        <v>482</v>
      </c>
      <c r="CS756" s="83">
        <v>751</v>
      </c>
      <c r="CT756" s="83" t="s">
        <v>483</v>
      </c>
      <c r="CU756" s="83">
        <v>1</v>
      </c>
      <c r="CV756" s="83">
        <v>0</v>
      </c>
      <c r="CW756" s="83">
        <v>0</v>
      </c>
      <c r="CX756" s="83" t="s">
        <v>109</v>
      </c>
      <c r="CY756" s="83" t="s">
        <v>583</v>
      </c>
      <c r="CZ756" s="83">
        <v>0</v>
      </c>
      <c r="DA756" s="83">
        <v>0</v>
      </c>
      <c r="DB756" s="83">
        <f t="shared" si="47"/>
        <v>0</v>
      </c>
      <c r="DC756" s="83" t="s">
        <v>497</v>
      </c>
      <c r="DE756" s="136">
        <v>1</v>
      </c>
      <c r="DF756" s="136">
        <v>1</v>
      </c>
      <c r="DG756" s="215" t="s">
        <v>269</v>
      </c>
      <c r="DH756" s="136">
        <v>1</v>
      </c>
      <c r="DI756" s="136">
        <v>1</v>
      </c>
      <c r="DJ756" s="215" t="s">
        <v>269</v>
      </c>
      <c r="EE756" s="136" t="b">
        <v>1</v>
      </c>
      <c r="EF756" s="136" t="b">
        <v>1</v>
      </c>
      <c r="EG756" s="136" t="b">
        <v>1</v>
      </c>
      <c r="EH756" s="136" t="b">
        <v>1</v>
      </c>
      <c r="EL756" s="215" t="s">
        <v>269</v>
      </c>
    </row>
    <row r="757" spans="1:142" ht="60" customHeight="1" x14ac:dyDescent="0.55000000000000004">
      <c r="A757" s="83" t="s">
        <v>130</v>
      </c>
      <c r="B757" s="83" t="s">
        <v>98</v>
      </c>
      <c r="C757">
        <v>250233</v>
      </c>
      <c r="D757" t="s">
        <v>1390</v>
      </c>
      <c r="E757" t="s">
        <v>1390</v>
      </c>
      <c r="F757" s="83" t="s">
        <v>108</v>
      </c>
      <c r="G757" s="213">
        <v>26593</v>
      </c>
      <c r="H757" s="83" t="s">
        <v>102</v>
      </c>
      <c r="I757" s="213">
        <v>43432</v>
      </c>
      <c r="J757" s="83" t="s">
        <v>228</v>
      </c>
      <c r="K757" s="214">
        <v>110866834856</v>
      </c>
      <c r="L757" s="83" t="s">
        <v>135</v>
      </c>
      <c r="M757" s="213">
        <v>43696</v>
      </c>
      <c r="N757">
        <v>662655</v>
      </c>
      <c r="O757" s="145" t="s">
        <v>567</v>
      </c>
      <c r="P757" s="145" t="s">
        <v>99</v>
      </c>
      <c r="Q757" s="145" t="s">
        <v>100</v>
      </c>
      <c r="R757" s="145" t="s">
        <v>567</v>
      </c>
      <c r="V757">
        <v>3247</v>
      </c>
      <c r="W757" s="83" t="s">
        <v>101</v>
      </c>
      <c r="X757" s="83" t="s">
        <v>103</v>
      </c>
      <c r="Y757" t="s">
        <v>2719</v>
      </c>
      <c r="Z757" s="83" t="s">
        <v>102</v>
      </c>
      <c r="AA757" s="83" t="s">
        <v>102</v>
      </c>
      <c r="AB757" t="s">
        <v>3696</v>
      </c>
      <c r="AC757" s="83" t="s">
        <v>3980</v>
      </c>
      <c r="AD757" s="83" t="s">
        <v>144</v>
      </c>
      <c r="AE757" s="83" t="s">
        <v>105</v>
      </c>
      <c r="AF757" t="s">
        <v>2719</v>
      </c>
      <c r="AG757" s="83" t="s">
        <v>102</v>
      </c>
      <c r="AH757" s="83" t="s">
        <v>102</v>
      </c>
      <c r="AI757" t="s">
        <v>3696</v>
      </c>
      <c r="AJ757" s="83" t="s">
        <v>3980</v>
      </c>
      <c r="AK757" s="83" t="s">
        <v>144</v>
      </c>
      <c r="AL757" s="83" t="s">
        <v>105</v>
      </c>
      <c r="AM757" s="87" t="s">
        <v>106</v>
      </c>
      <c r="AN757" t="s">
        <v>2719</v>
      </c>
      <c r="AO757" t="s">
        <v>3696</v>
      </c>
      <c r="AP757" s="83" t="s">
        <v>3980</v>
      </c>
      <c r="AQ757" s="83" t="s">
        <v>144</v>
      </c>
      <c r="AR757" s="87" t="s">
        <v>106</v>
      </c>
      <c r="AT757" s="83" t="s">
        <v>107</v>
      </c>
      <c r="AU757" s="83" t="s">
        <v>107</v>
      </c>
      <c r="AV757" s="83" t="s">
        <v>107</v>
      </c>
      <c r="AX757" s="110" t="s">
        <v>107</v>
      </c>
      <c r="AY757" s="111"/>
      <c r="AZ757" s="112">
        <f t="shared" ca="1" si="48"/>
        <v>8300</v>
      </c>
      <c r="BA757" s="136">
        <f t="shared" ca="1" si="49"/>
        <v>65</v>
      </c>
      <c r="BB757" s="114" t="s">
        <v>134</v>
      </c>
      <c r="BC757" s="114" t="s">
        <v>108</v>
      </c>
      <c r="BD757" s="114"/>
      <c r="BE757" s="115" t="s">
        <v>102</v>
      </c>
      <c r="BF757" s="115" t="s">
        <v>102</v>
      </c>
      <c r="BG757" s="115" t="s">
        <v>102</v>
      </c>
      <c r="BH757" s="115" t="s">
        <v>102</v>
      </c>
      <c r="BI757" s="116"/>
      <c r="BJ757" s="117" t="s">
        <v>109</v>
      </c>
      <c r="BK757" s="117" t="s">
        <v>109</v>
      </c>
      <c r="BL757" s="83">
        <f t="shared" ca="1" si="50"/>
        <v>62</v>
      </c>
      <c r="BM757" s="83" t="s">
        <v>108</v>
      </c>
      <c r="BN757" s="83">
        <v>0</v>
      </c>
      <c r="BO757" s="83" t="s">
        <v>108</v>
      </c>
      <c r="BP757" s="83">
        <v>-1304060</v>
      </c>
      <c r="BQ757" s="83" t="s">
        <v>198</v>
      </c>
      <c r="BR757" s="83" t="s">
        <v>164</v>
      </c>
      <c r="BS757" s="83" t="s">
        <v>499</v>
      </c>
      <c r="BT757" s="83">
        <v>-1304060</v>
      </c>
      <c r="BU757" s="83" t="s">
        <v>198</v>
      </c>
      <c r="BV757" s="83" t="s">
        <v>164</v>
      </c>
      <c r="BW757" s="83" t="s">
        <v>499</v>
      </c>
      <c r="BY757" s="136">
        <v>0</v>
      </c>
      <c r="BZ757" s="136">
        <v>0</v>
      </c>
      <c r="CA757" s="136">
        <v>0</v>
      </c>
      <c r="CB757" s="136">
        <v>0</v>
      </c>
      <c r="CD757" s="136">
        <v>0</v>
      </c>
      <c r="CE757" s="136">
        <v>0</v>
      </c>
      <c r="CF757" s="136">
        <v>0</v>
      </c>
      <c r="CG757" s="136">
        <v>0</v>
      </c>
      <c r="CH757" s="136">
        <v>0</v>
      </c>
      <c r="CI757" s="136">
        <v>0</v>
      </c>
      <c r="CJ757" s="136">
        <v>0</v>
      </c>
      <c r="CK757" s="138">
        <v>0</v>
      </c>
      <c r="CL757" s="138">
        <v>0</v>
      </c>
      <c r="CM757" s="136">
        <v>0</v>
      </c>
      <c r="CN757" s="136">
        <v>0</v>
      </c>
      <c r="CO757" s="85">
        <v>43696</v>
      </c>
      <c r="CP757" s="83" t="s">
        <v>4803</v>
      </c>
      <c r="CQ757" s="83" t="s">
        <v>102</v>
      </c>
      <c r="CR757" s="83" t="s">
        <v>482</v>
      </c>
      <c r="CS757" s="83">
        <v>752</v>
      </c>
      <c r="CT757" s="83" t="s">
        <v>483</v>
      </c>
      <c r="CU757" s="83">
        <v>1</v>
      </c>
      <c r="CV757" s="83">
        <v>0</v>
      </c>
      <c r="CW757" s="83">
        <v>0</v>
      </c>
      <c r="CX757" s="83" t="s">
        <v>109</v>
      </c>
      <c r="CY757" s="83" t="s">
        <v>583</v>
      </c>
      <c r="CZ757" s="83">
        <v>0</v>
      </c>
      <c r="DA757" s="83">
        <v>0</v>
      </c>
      <c r="DB757" s="83">
        <f t="shared" si="47"/>
        <v>0</v>
      </c>
      <c r="DC757" s="83" t="s">
        <v>497</v>
      </c>
      <c r="DE757" s="136">
        <v>1</v>
      </c>
      <c r="DF757" s="136">
        <v>1</v>
      </c>
      <c r="DG757" s="215" t="s">
        <v>269</v>
      </c>
      <c r="DH757" s="136">
        <v>1</v>
      </c>
      <c r="DI757" s="136">
        <v>1</v>
      </c>
      <c r="DJ757" s="215" t="s">
        <v>269</v>
      </c>
      <c r="EE757" s="136" t="b">
        <v>1</v>
      </c>
      <c r="EF757" s="136" t="b">
        <v>1</v>
      </c>
      <c r="EG757" s="136" t="b">
        <v>1</v>
      </c>
      <c r="EH757" s="136" t="b">
        <v>1</v>
      </c>
      <c r="EL757" s="215" t="s">
        <v>269</v>
      </c>
    </row>
    <row r="758" spans="1:142" ht="60" customHeight="1" x14ac:dyDescent="0.55000000000000004">
      <c r="A758" s="83" t="s">
        <v>130</v>
      </c>
      <c r="B758" s="83" t="s">
        <v>98</v>
      </c>
      <c r="C758">
        <v>379929</v>
      </c>
      <c r="D758" t="s">
        <v>1391</v>
      </c>
      <c r="E758" t="s">
        <v>1391</v>
      </c>
      <c r="F758" s="83" t="s">
        <v>108</v>
      </c>
      <c r="G758" s="213">
        <v>37861</v>
      </c>
      <c r="H758" s="83" t="s">
        <v>102</v>
      </c>
      <c r="I758" s="213">
        <v>43136</v>
      </c>
      <c r="J758" s="83" t="s">
        <v>228</v>
      </c>
      <c r="K758" s="214">
        <v>489953690734</v>
      </c>
      <c r="L758" s="83" t="s">
        <v>97</v>
      </c>
      <c r="M758" s="213">
        <v>43525</v>
      </c>
      <c r="N758">
        <v>614828</v>
      </c>
      <c r="O758" s="145" t="s">
        <v>567</v>
      </c>
      <c r="P758" s="145" t="s">
        <v>99</v>
      </c>
      <c r="Q758" s="145" t="s">
        <v>100</v>
      </c>
      <c r="R758" s="145" t="s">
        <v>567</v>
      </c>
      <c r="V758">
        <v>3512</v>
      </c>
      <c r="W758" s="83" t="s">
        <v>1885</v>
      </c>
      <c r="X758" s="83" t="s">
        <v>103</v>
      </c>
      <c r="Y758" t="s">
        <v>2720</v>
      </c>
      <c r="Z758" s="83" t="s">
        <v>102</v>
      </c>
      <c r="AA758" s="83" t="s">
        <v>102</v>
      </c>
      <c r="AB758" t="s">
        <v>3697</v>
      </c>
      <c r="AC758" s="83" t="s">
        <v>3981</v>
      </c>
      <c r="AD758" s="83" t="s">
        <v>111</v>
      </c>
      <c r="AE758" s="83" t="s">
        <v>105</v>
      </c>
      <c r="AF758" t="s">
        <v>2720</v>
      </c>
      <c r="AG758" s="83" t="s">
        <v>102</v>
      </c>
      <c r="AH758" s="83" t="s">
        <v>102</v>
      </c>
      <c r="AI758" t="s">
        <v>3697</v>
      </c>
      <c r="AJ758" s="83" t="s">
        <v>3981</v>
      </c>
      <c r="AK758" s="83" t="s">
        <v>111</v>
      </c>
      <c r="AL758" s="83" t="s">
        <v>105</v>
      </c>
      <c r="AM758" s="87" t="s">
        <v>106</v>
      </c>
      <c r="AN758" t="s">
        <v>2720</v>
      </c>
      <c r="AO758" t="s">
        <v>3697</v>
      </c>
      <c r="AP758" s="83" t="s">
        <v>3981</v>
      </c>
      <c r="AQ758" s="83" t="s">
        <v>144</v>
      </c>
      <c r="AR758" s="87" t="s">
        <v>106</v>
      </c>
      <c r="AT758" s="83" t="s">
        <v>107</v>
      </c>
      <c r="AU758" s="83" t="s">
        <v>107</v>
      </c>
      <c r="AV758" s="83" t="s">
        <v>107</v>
      </c>
      <c r="AX758" s="110" t="s">
        <v>107</v>
      </c>
      <c r="AY758" s="111"/>
      <c r="AZ758" s="112">
        <f t="shared" ca="1" si="48"/>
        <v>7296</v>
      </c>
      <c r="BA758" s="136">
        <f t="shared" ca="1" si="49"/>
        <v>96</v>
      </c>
      <c r="BB758" s="114" t="s">
        <v>136</v>
      </c>
      <c r="BC758" s="114" t="s">
        <v>108</v>
      </c>
      <c r="BD758" s="114"/>
      <c r="BE758" s="115" t="s">
        <v>102</v>
      </c>
      <c r="BF758" s="115" t="s">
        <v>102</v>
      </c>
      <c r="BG758" s="115" t="s">
        <v>102</v>
      </c>
      <c r="BH758" s="115" t="s">
        <v>102</v>
      </c>
      <c r="BI758" s="116"/>
      <c r="BJ758" s="117" t="s">
        <v>109</v>
      </c>
      <c r="BK758" s="117" t="s">
        <v>109</v>
      </c>
      <c r="BL758" s="83">
        <f t="shared" ca="1" si="50"/>
        <v>18</v>
      </c>
      <c r="BM758" s="83" t="s">
        <v>270</v>
      </c>
      <c r="BN758" s="83">
        <v>0</v>
      </c>
      <c r="BO758" s="83" t="s">
        <v>108</v>
      </c>
      <c r="BP758" s="83">
        <v>-1305795</v>
      </c>
      <c r="BQ758" s="83" t="s">
        <v>381</v>
      </c>
      <c r="BR758" s="83" t="s">
        <v>157</v>
      </c>
      <c r="BS758" s="83" t="s">
        <v>502</v>
      </c>
      <c r="BT758" s="83">
        <v>-1305795</v>
      </c>
      <c r="BU758" s="83" t="s">
        <v>381</v>
      </c>
      <c r="BV758" s="83" t="s">
        <v>157</v>
      </c>
      <c r="BW758" s="83" t="s">
        <v>502</v>
      </c>
      <c r="BY758" s="136">
        <v>0</v>
      </c>
      <c r="BZ758" s="136">
        <v>0</v>
      </c>
      <c r="CA758" s="136">
        <v>0</v>
      </c>
      <c r="CB758" s="136">
        <v>0</v>
      </c>
      <c r="CD758" s="136">
        <v>0</v>
      </c>
      <c r="CE758" s="136">
        <v>0</v>
      </c>
      <c r="CF758" s="136">
        <v>0</v>
      </c>
      <c r="CG758" s="136">
        <v>0</v>
      </c>
      <c r="CH758" s="136">
        <v>0</v>
      </c>
      <c r="CI758" s="136">
        <v>0</v>
      </c>
      <c r="CJ758" s="136">
        <v>0</v>
      </c>
      <c r="CK758" s="138">
        <v>0</v>
      </c>
      <c r="CL758" s="138">
        <v>0</v>
      </c>
      <c r="CM758" s="136">
        <v>0</v>
      </c>
      <c r="CN758" s="136">
        <v>0</v>
      </c>
      <c r="CO758" s="85">
        <v>43697</v>
      </c>
      <c r="CP758" s="83" t="s">
        <v>4804</v>
      </c>
      <c r="CQ758" s="83" t="s">
        <v>102</v>
      </c>
      <c r="CR758" s="83" t="s">
        <v>482</v>
      </c>
      <c r="CS758" s="83">
        <v>753</v>
      </c>
      <c r="CT758" s="83" t="s">
        <v>483</v>
      </c>
      <c r="CU758" s="83">
        <v>1</v>
      </c>
      <c r="CV758" s="83">
        <v>0</v>
      </c>
      <c r="CW758" s="83">
        <v>0</v>
      </c>
      <c r="CX758" s="83" t="s">
        <v>109</v>
      </c>
      <c r="CY758" s="83" t="s">
        <v>583</v>
      </c>
      <c r="CZ758" s="83">
        <v>0</v>
      </c>
      <c r="DA758" s="83">
        <v>0</v>
      </c>
      <c r="DB758" s="83">
        <f t="shared" si="47"/>
        <v>0</v>
      </c>
      <c r="DC758" s="83" t="s">
        <v>497</v>
      </c>
      <c r="DE758" s="136">
        <v>1</v>
      </c>
      <c r="DF758" s="136">
        <v>1</v>
      </c>
      <c r="DG758" s="215" t="s">
        <v>269</v>
      </c>
      <c r="DH758" s="136">
        <v>1</v>
      </c>
      <c r="DI758" s="136">
        <v>1</v>
      </c>
      <c r="DJ758" s="215" t="s">
        <v>269</v>
      </c>
      <c r="EE758" s="136" t="b">
        <v>1</v>
      </c>
      <c r="EF758" s="136" t="b">
        <v>1</v>
      </c>
      <c r="EG758" s="136" t="b">
        <v>1</v>
      </c>
      <c r="EH758" s="136" t="b">
        <v>1</v>
      </c>
      <c r="EL758" s="215" t="s">
        <v>269</v>
      </c>
    </row>
    <row r="759" spans="1:142" ht="60" customHeight="1" x14ac:dyDescent="0.55000000000000004">
      <c r="A759" s="83" t="s">
        <v>130</v>
      </c>
      <c r="B759" s="83" t="s">
        <v>98</v>
      </c>
      <c r="C759">
        <v>963207</v>
      </c>
      <c r="D759" t="s">
        <v>1392</v>
      </c>
      <c r="E759" t="s">
        <v>1392</v>
      </c>
      <c r="F759" s="83" t="s">
        <v>108</v>
      </c>
      <c r="G759" s="213">
        <v>38722</v>
      </c>
      <c r="H759" s="83" t="s">
        <v>102</v>
      </c>
      <c r="I759" s="213">
        <v>43180</v>
      </c>
      <c r="J759" s="83" t="s">
        <v>228</v>
      </c>
      <c r="K759" s="214">
        <v>298501863581</v>
      </c>
      <c r="L759" s="83" t="s">
        <v>135</v>
      </c>
      <c r="M759" s="213">
        <v>43760</v>
      </c>
      <c r="N759">
        <v>703218</v>
      </c>
      <c r="O759" s="145" t="s">
        <v>567</v>
      </c>
      <c r="P759" s="145" t="s">
        <v>99</v>
      </c>
      <c r="Q759" s="145" t="s">
        <v>100</v>
      </c>
      <c r="R759" s="145" t="s">
        <v>567</v>
      </c>
      <c r="V759">
        <v>8638</v>
      </c>
      <c r="W759" s="83" t="s">
        <v>101</v>
      </c>
      <c r="X759" s="83" t="s">
        <v>103</v>
      </c>
      <c r="Y759" t="s">
        <v>2721</v>
      </c>
      <c r="Z759" s="83" t="s">
        <v>102</v>
      </c>
      <c r="AA759" s="83" t="s">
        <v>102</v>
      </c>
      <c r="AB759" t="s">
        <v>3698</v>
      </c>
      <c r="AC759" s="83" t="s">
        <v>3982</v>
      </c>
      <c r="AD759" s="83" t="s">
        <v>144</v>
      </c>
      <c r="AE759" s="83" t="s">
        <v>105</v>
      </c>
      <c r="AF759" t="s">
        <v>2721</v>
      </c>
      <c r="AG759" s="83" t="s">
        <v>102</v>
      </c>
      <c r="AH759" s="83" t="s">
        <v>102</v>
      </c>
      <c r="AI759" t="s">
        <v>3698</v>
      </c>
      <c r="AJ759" s="83" t="s">
        <v>3982</v>
      </c>
      <c r="AK759" s="83" t="s">
        <v>144</v>
      </c>
      <c r="AL759" s="83" t="s">
        <v>105</v>
      </c>
      <c r="AM759" s="87" t="s">
        <v>106</v>
      </c>
      <c r="AN759" t="s">
        <v>2721</v>
      </c>
      <c r="AO759" t="s">
        <v>3698</v>
      </c>
      <c r="AP759" s="83" t="s">
        <v>3982</v>
      </c>
      <c r="AQ759" s="83" t="s">
        <v>111</v>
      </c>
      <c r="AR759" s="87" t="s">
        <v>106</v>
      </c>
      <c r="AT759" s="83" t="s">
        <v>107</v>
      </c>
      <c r="AU759" s="83" t="s">
        <v>107</v>
      </c>
      <c r="AV759" s="83" t="s">
        <v>107</v>
      </c>
      <c r="AX759" s="110" t="s">
        <v>107</v>
      </c>
      <c r="AY759" s="111"/>
      <c r="AZ759" s="112">
        <f t="shared" ca="1" si="48"/>
        <v>2125</v>
      </c>
      <c r="BA759" s="136">
        <f t="shared" ca="1" si="49"/>
        <v>31</v>
      </c>
      <c r="BB759" s="114" t="s">
        <v>134</v>
      </c>
      <c r="BC759" s="114" t="s">
        <v>108</v>
      </c>
      <c r="BD759" s="114"/>
      <c r="BE759" s="115" t="s">
        <v>102</v>
      </c>
      <c r="BF759" s="115" t="s">
        <v>102</v>
      </c>
      <c r="BG759" s="115" t="s">
        <v>102</v>
      </c>
      <c r="BH759" s="115" t="s">
        <v>102</v>
      </c>
      <c r="BI759" s="116"/>
      <c r="BJ759" s="117" t="s">
        <v>109</v>
      </c>
      <c r="BK759" s="117" t="s">
        <v>109</v>
      </c>
      <c r="BL759" s="83">
        <f t="shared" ca="1" si="50"/>
        <v>70</v>
      </c>
      <c r="BM759" s="83" t="s">
        <v>108</v>
      </c>
      <c r="BN759" s="83">
        <v>0</v>
      </c>
      <c r="BO759" s="83" t="s">
        <v>108</v>
      </c>
      <c r="BP759" s="83">
        <v>-1307530</v>
      </c>
      <c r="BQ759" s="83" t="s">
        <v>312</v>
      </c>
      <c r="BR759" s="83" t="s">
        <v>153</v>
      </c>
      <c r="BS759" s="83" t="s">
        <v>499</v>
      </c>
      <c r="BT759" s="83">
        <v>-1307530</v>
      </c>
      <c r="BU759" s="83" t="s">
        <v>312</v>
      </c>
      <c r="BV759" s="83" t="s">
        <v>153</v>
      </c>
      <c r="BW759" s="83" t="s">
        <v>499</v>
      </c>
      <c r="BY759" s="136">
        <v>0</v>
      </c>
      <c r="BZ759" s="136">
        <v>0</v>
      </c>
      <c r="CA759" s="136">
        <v>0</v>
      </c>
      <c r="CB759" s="136">
        <v>0</v>
      </c>
      <c r="CD759" s="136">
        <v>0</v>
      </c>
      <c r="CE759" s="136">
        <v>0</v>
      </c>
      <c r="CF759" s="136">
        <v>0</v>
      </c>
      <c r="CG759" s="136">
        <v>0</v>
      </c>
      <c r="CH759" s="136">
        <v>0</v>
      </c>
      <c r="CI759" s="136">
        <v>0</v>
      </c>
      <c r="CJ759" s="136">
        <v>0</v>
      </c>
      <c r="CK759" s="138">
        <v>0</v>
      </c>
      <c r="CL759" s="138">
        <v>0</v>
      </c>
      <c r="CM759" s="136">
        <v>0</v>
      </c>
      <c r="CN759" s="136">
        <v>0</v>
      </c>
      <c r="CO759" s="85">
        <v>43698</v>
      </c>
      <c r="CP759" s="83" t="s">
        <v>4805</v>
      </c>
      <c r="CQ759" s="83" t="s">
        <v>102</v>
      </c>
      <c r="CR759" s="83" t="s">
        <v>482</v>
      </c>
      <c r="CS759" s="83">
        <v>754</v>
      </c>
      <c r="CT759" s="83" t="s">
        <v>483</v>
      </c>
      <c r="CU759" s="83">
        <v>1</v>
      </c>
      <c r="CV759" s="83">
        <v>0</v>
      </c>
      <c r="CW759" s="83">
        <v>0</v>
      </c>
      <c r="CX759" s="83" t="s">
        <v>109</v>
      </c>
      <c r="CY759" s="83" t="s">
        <v>583</v>
      </c>
      <c r="CZ759" s="83">
        <v>0</v>
      </c>
      <c r="DA759" s="83">
        <v>0</v>
      </c>
      <c r="DB759" s="83">
        <f t="shared" si="47"/>
        <v>0</v>
      </c>
      <c r="DC759" s="83" t="s">
        <v>497</v>
      </c>
      <c r="DE759" s="136">
        <v>1</v>
      </c>
      <c r="DF759" s="136">
        <v>1</v>
      </c>
      <c r="DG759" s="215" t="s">
        <v>269</v>
      </c>
      <c r="DH759" s="136">
        <v>1</v>
      </c>
      <c r="DI759" s="136">
        <v>1</v>
      </c>
      <c r="DJ759" s="215" t="s">
        <v>269</v>
      </c>
      <c r="EE759" s="136" t="b">
        <v>1</v>
      </c>
      <c r="EF759" s="136" t="b">
        <v>1</v>
      </c>
      <c r="EG759" s="136" t="b">
        <v>1</v>
      </c>
      <c r="EH759" s="136" t="b">
        <v>1</v>
      </c>
      <c r="EL759" s="215" t="s">
        <v>269</v>
      </c>
    </row>
    <row r="760" spans="1:142" ht="60" customHeight="1" x14ac:dyDescent="0.55000000000000004">
      <c r="A760" s="83" t="s">
        <v>130</v>
      </c>
      <c r="B760" s="83" t="s">
        <v>98</v>
      </c>
      <c r="C760">
        <v>795008</v>
      </c>
      <c r="D760" t="s">
        <v>1393</v>
      </c>
      <c r="E760" t="s">
        <v>1393</v>
      </c>
      <c r="F760" s="83" t="s">
        <v>108</v>
      </c>
      <c r="G760" s="213">
        <v>35072</v>
      </c>
      <c r="H760" s="83" t="s">
        <v>102</v>
      </c>
      <c r="I760" s="213">
        <v>43309</v>
      </c>
      <c r="J760" s="83" t="s">
        <v>228</v>
      </c>
      <c r="K760" s="214">
        <v>737245188582</v>
      </c>
      <c r="L760" s="83" t="s">
        <v>97</v>
      </c>
      <c r="M760" s="213">
        <v>43624</v>
      </c>
      <c r="N760">
        <v>456201</v>
      </c>
      <c r="O760" s="145" t="s">
        <v>567</v>
      </c>
      <c r="P760" s="145" t="s">
        <v>99</v>
      </c>
      <c r="Q760" s="145" t="s">
        <v>100</v>
      </c>
      <c r="R760" s="145" t="s">
        <v>567</v>
      </c>
      <c r="V760">
        <v>3429</v>
      </c>
      <c r="W760" s="83" t="s">
        <v>101</v>
      </c>
      <c r="X760" s="83" t="s">
        <v>103</v>
      </c>
      <c r="Y760" t="s">
        <v>2722</v>
      </c>
      <c r="Z760" s="83" t="s">
        <v>102</v>
      </c>
      <c r="AA760" s="83" t="s">
        <v>102</v>
      </c>
      <c r="AB760" t="s">
        <v>3268</v>
      </c>
      <c r="AC760" s="83" t="s">
        <v>3983</v>
      </c>
      <c r="AD760" s="83" t="s">
        <v>144</v>
      </c>
      <c r="AE760" s="83" t="s">
        <v>105</v>
      </c>
      <c r="AF760" t="s">
        <v>2722</v>
      </c>
      <c r="AG760" s="83" t="s">
        <v>102</v>
      </c>
      <c r="AH760" s="83" t="s">
        <v>102</v>
      </c>
      <c r="AI760" t="s">
        <v>3268</v>
      </c>
      <c r="AJ760" s="83" t="s">
        <v>3983</v>
      </c>
      <c r="AK760" s="83" t="s">
        <v>144</v>
      </c>
      <c r="AL760" s="83" t="s">
        <v>105</v>
      </c>
      <c r="AM760" s="87" t="s">
        <v>106</v>
      </c>
      <c r="AN760" t="s">
        <v>2722</v>
      </c>
      <c r="AO760" t="s">
        <v>3268</v>
      </c>
      <c r="AP760" s="83" t="s">
        <v>3983</v>
      </c>
      <c r="AQ760" s="83" t="s">
        <v>144</v>
      </c>
      <c r="AR760" s="87" t="s">
        <v>106</v>
      </c>
      <c r="AT760" s="83" t="s">
        <v>107</v>
      </c>
      <c r="AU760" s="83" t="s">
        <v>107</v>
      </c>
      <c r="AV760" s="83" t="s">
        <v>107</v>
      </c>
      <c r="AX760" s="110" t="s">
        <v>107</v>
      </c>
      <c r="AY760" s="111"/>
      <c r="AZ760" s="112">
        <f t="shared" ca="1" si="48"/>
        <v>1099</v>
      </c>
      <c r="BA760" s="136">
        <f t="shared" ca="1" si="49"/>
        <v>90</v>
      </c>
      <c r="BB760" s="114" t="s">
        <v>134</v>
      </c>
      <c r="BC760" s="114" t="s">
        <v>108</v>
      </c>
      <c r="BD760" s="114"/>
      <c r="BE760" s="115" t="s">
        <v>102</v>
      </c>
      <c r="BF760" s="115" t="s">
        <v>102</v>
      </c>
      <c r="BG760" s="115" t="s">
        <v>102</v>
      </c>
      <c r="BH760" s="115" t="s">
        <v>102</v>
      </c>
      <c r="BI760" s="116"/>
      <c r="BJ760" s="117" t="s">
        <v>109</v>
      </c>
      <c r="BK760" s="117" t="s">
        <v>109</v>
      </c>
      <c r="BL760" s="83">
        <f t="shared" ca="1" si="50"/>
        <v>97</v>
      </c>
      <c r="BM760" s="83" t="s">
        <v>108</v>
      </c>
      <c r="BN760" s="83">
        <v>0</v>
      </c>
      <c r="BO760" s="83" t="s">
        <v>108</v>
      </c>
      <c r="BP760" s="83">
        <v>-1309265</v>
      </c>
      <c r="BQ760" s="83" t="s">
        <v>198</v>
      </c>
      <c r="BR760" s="83" t="s">
        <v>164</v>
      </c>
      <c r="BS760" s="83" t="s">
        <v>499</v>
      </c>
      <c r="BT760" s="83">
        <v>-1309265</v>
      </c>
      <c r="BU760" s="83" t="s">
        <v>198</v>
      </c>
      <c r="BV760" s="83" t="s">
        <v>164</v>
      </c>
      <c r="BW760" s="83" t="s">
        <v>499</v>
      </c>
      <c r="BY760" s="136">
        <v>0</v>
      </c>
      <c r="BZ760" s="136">
        <v>0</v>
      </c>
      <c r="CA760" s="136">
        <v>0</v>
      </c>
      <c r="CB760" s="136">
        <v>0</v>
      </c>
      <c r="CD760" s="136">
        <v>0</v>
      </c>
      <c r="CE760" s="136">
        <v>0</v>
      </c>
      <c r="CF760" s="136">
        <v>0</v>
      </c>
      <c r="CG760" s="136">
        <v>0</v>
      </c>
      <c r="CH760" s="136">
        <v>0</v>
      </c>
      <c r="CI760" s="136">
        <v>0</v>
      </c>
      <c r="CJ760" s="136">
        <v>0</v>
      </c>
      <c r="CK760" s="138">
        <v>0</v>
      </c>
      <c r="CL760" s="138">
        <v>0</v>
      </c>
      <c r="CM760" s="136">
        <v>0</v>
      </c>
      <c r="CN760" s="136">
        <v>0</v>
      </c>
      <c r="CO760" s="85">
        <v>43699</v>
      </c>
      <c r="CP760" s="83" t="s">
        <v>4806</v>
      </c>
      <c r="CQ760" s="83" t="s">
        <v>102</v>
      </c>
      <c r="CR760" s="83" t="s">
        <v>482</v>
      </c>
      <c r="CS760" s="83">
        <v>755</v>
      </c>
      <c r="CT760" s="83" t="s">
        <v>483</v>
      </c>
      <c r="CU760" s="83">
        <v>1</v>
      </c>
      <c r="CV760" s="83">
        <v>0</v>
      </c>
      <c r="CW760" s="83">
        <v>0</v>
      </c>
      <c r="CX760" s="83" t="s">
        <v>109</v>
      </c>
      <c r="CY760" s="83" t="s">
        <v>583</v>
      </c>
      <c r="CZ760" s="83">
        <v>0</v>
      </c>
      <c r="DA760" s="83">
        <v>0</v>
      </c>
      <c r="DB760" s="83">
        <f t="shared" si="47"/>
        <v>0</v>
      </c>
      <c r="DC760" s="83" t="s">
        <v>497</v>
      </c>
      <c r="DE760" s="136">
        <v>1</v>
      </c>
      <c r="DF760" s="136">
        <v>1</v>
      </c>
      <c r="DG760" s="215" t="s">
        <v>269</v>
      </c>
      <c r="DH760" s="136">
        <v>1</v>
      </c>
      <c r="DI760" s="136">
        <v>1</v>
      </c>
      <c r="DJ760" s="215" t="s">
        <v>269</v>
      </c>
      <c r="EE760" s="136" t="b">
        <v>1</v>
      </c>
      <c r="EF760" s="136" t="b">
        <v>1</v>
      </c>
      <c r="EG760" s="136" t="b">
        <v>1</v>
      </c>
      <c r="EH760" s="136" t="b">
        <v>1</v>
      </c>
      <c r="EL760" s="215" t="s">
        <v>269</v>
      </c>
    </row>
    <row r="761" spans="1:142" ht="60" customHeight="1" x14ac:dyDescent="0.55000000000000004">
      <c r="A761" s="83" t="s">
        <v>130</v>
      </c>
      <c r="B761" s="83" t="s">
        <v>98</v>
      </c>
      <c r="C761">
        <v>202336</v>
      </c>
      <c r="D761" t="s">
        <v>1394</v>
      </c>
      <c r="E761" t="s">
        <v>1394</v>
      </c>
      <c r="F761" s="83" t="s">
        <v>108</v>
      </c>
      <c r="G761" s="213">
        <v>35564</v>
      </c>
      <c r="H761" s="83" t="s">
        <v>102</v>
      </c>
      <c r="I761" s="213">
        <v>43108</v>
      </c>
      <c r="J761" s="83" t="s">
        <v>228</v>
      </c>
      <c r="K761" s="214">
        <v>933126173329</v>
      </c>
      <c r="L761" s="83" t="s">
        <v>126</v>
      </c>
      <c r="M761" s="213">
        <v>43635</v>
      </c>
      <c r="N761">
        <v>462959</v>
      </c>
      <c r="O761" s="145" t="s">
        <v>567</v>
      </c>
      <c r="P761" s="145" t="s">
        <v>99</v>
      </c>
      <c r="Q761" s="145" t="s">
        <v>100</v>
      </c>
      <c r="R761" s="145" t="s">
        <v>567</v>
      </c>
      <c r="V761">
        <v>7313</v>
      </c>
      <c r="W761" s="83" t="s">
        <v>1886</v>
      </c>
      <c r="X761" s="83" t="s">
        <v>103</v>
      </c>
      <c r="Y761" t="s">
        <v>2723</v>
      </c>
      <c r="Z761" s="83" t="s">
        <v>102</v>
      </c>
      <c r="AA761" s="83" t="s">
        <v>102</v>
      </c>
      <c r="AB761" t="s">
        <v>3699</v>
      </c>
      <c r="AC761" s="83" t="s">
        <v>3984</v>
      </c>
      <c r="AD761" s="83" t="s">
        <v>111</v>
      </c>
      <c r="AE761" s="83" t="s">
        <v>105</v>
      </c>
      <c r="AF761" t="s">
        <v>2723</v>
      </c>
      <c r="AG761" s="83" t="s">
        <v>102</v>
      </c>
      <c r="AH761" s="83" t="s">
        <v>102</v>
      </c>
      <c r="AI761" t="s">
        <v>3699</v>
      </c>
      <c r="AJ761" s="83" t="s">
        <v>3984</v>
      </c>
      <c r="AK761" s="83" t="s">
        <v>111</v>
      </c>
      <c r="AL761" s="83" t="s">
        <v>105</v>
      </c>
      <c r="AM761" s="87" t="s">
        <v>106</v>
      </c>
      <c r="AN761" t="s">
        <v>2723</v>
      </c>
      <c r="AO761" t="s">
        <v>3699</v>
      </c>
      <c r="AP761" s="83" t="s">
        <v>3984</v>
      </c>
      <c r="AQ761" s="83" t="s">
        <v>144</v>
      </c>
      <c r="AR761" s="87" t="s">
        <v>106</v>
      </c>
      <c r="AT761" s="83" t="s">
        <v>107</v>
      </c>
      <c r="AU761" s="83" t="s">
        <v>107</v>
      </c>
      <c r="AV761" s="83" t="s">
        <v>107</v>
      </c>
      <c r="AX761" s="110" t="s">
        <v>107</v>
      </c>
      <c r="AY761" s="111"/>
      <c r="AZ761" s="112">
        <f t="shared" ca="1" si="48"/>
        <v>2089</v>
      </c>
      <c r="BA761" s="136">
        <f t="shared" ca="1" si="49"/>
        <v>13</v>
      </c>
      <c r="BB761" s="114" t="s">
        <v>136</v>
      </c>
      <c r="BC761" s="114" t="s">
        <v>108</v>
      </c>
      <c r="BD761" s="114"/>
      <c r="BE761" s="115" t="s">
        <v>102</v>
      </c>
      <c r="BF761" s="115" t="s">
        <v>102</v>
      </c>
      <c r="BG761" s="115" t="s">
        <v>102</v>
      </c>
      <c r="BH761" s="115" t="s">
        <v>102</v>
      </c>
      <c r="BI761" s="116"/>
      <c r="BJ761" s="117" t="s">
        <v>109</v>
      </c>
      <c r="BK761" s="117" t="s">
        <v>109</v>
      </c>
      <c r="BL761" s="83">
        <f t="shared" ca="1" si="50"/>
        <v>53</v>
      </c>
      <c r="BM761" s="83" t="s">
        <v>270</v>
      </c>
      <c r="BN761" s="83">
        <v>0</v>
      </c>
      <c r="BO761" s="83" t="s">
        <v>108</v>
      </c>
      <c r="BP761" s="83">
        <v>-1311000</v>
      </c>
      <c r="BQ761" s="83" t="s">
        <v>381</v>
      </c>
      <c r="BR761" s="83" t="s">
        <v>157</v>
      </c>
      <c r="BS761" s="83" t="s">
        <v>502</v>
      </c>
      <c r="BT761" s="83">
        <v>-1311000</v>
      </c>
      <c r="BU761" s="83" t="s">
        <v>381</v>
      </c>
      <c r="BV761" s="83" t="s">
        <v>157</v>
      </c>
      <c r="BW761" s="83" t="s">
        <v>502</v>
      </c>
      <c r="BY761" s="136">
        <v>0</v>
      </c>
      <c r="BZ761" s="136">
        <v>0</v>
      </c>
      <c r="CA761" s="136">
        <v>0</v>
      </c>
      <c r="CB761" s="136">
        <v>0</v>
      </c>
      <c r="CD761" s="136">
        <v>0</v>
      </c>
      <c r="CE761" s="136">
        <v>0</v>
      </c>
      <c r="CF761" s="136">
        <v>0</v>
      </c>
      <c r="CG761" s="136">
        <v>0</v>
      </c>
      <c r="CH761" s="136">
        <v>0</v>
      </c>
      <c r="CI761" s="136">
        <v>0</v>
      </c>
      <c r="CJ761" s="136">
        <v>0</v>
      </c>
      <c r="CK761" s="138">
        <v>0</v>
      </c>
      <c r="CL761" s="138">
        <v>0</v>
      </c>
      <c r="CM761" s="136">
        <v>0</v>
      </c>
      <c r="CN761" s="136">
        <v>0</v>
      </c>
      <c r="CO761" s="85">
        <v>43700</v>
      </c>
      <c r="CP761" s="83" t="s">
        <v>4807</v>
      </c>
      <c r="CQ761" s="83" t="s">
        <v>102</v>
      </c>
      <c r="CR761" s="83" t="s">
        <v>482</v>
      </c>
      <c r="CS761" s="83">
        <v>756</v>
      </c>
      <c r="CT761" s="83" t="s">
        <v>483</v>
      </c>
      <c r="CU761" s="83">
        <v>1</v>
      </c>
      <c r="CV761" s="83">
        <v>0</v>
      </c>
      <c r="CW761" s="83">
        <v>0</v>
      </c>
      <c r="CX761" s="83" t="s">
        <v>109</v>
      </c>
      <c r="CY761" s="83" t="s">
        <v>583</v>
      </c>
      <c r="CZ761" s="83">
        <v>0</v>
      </c>
      <c r="DA761" s="83">
        <v>0</v>
      </c>
      <c r="DB761" s="83">
        <f t="shared" si="47"/>
        <v>0</v>
      </c>
      <c r="DC761" s="83" t="s">
        <v>497</v>
      </c>
      <c r="DE761" s="136">
        <v>1</v>
      </c>
      <c r="DF761" s="136">
        <v>1</v>
      </c>
      <c r="DG761" s="215" t="s">
        <v>269</v>
      </c>
      <c r="DH761" s="136">
        <v>1</v>
      </c>
      <c r="DI761" s="136">
        <v>1</v>
      </c>
      <c r="DJ761" s="215" t="s">
        <v>269</v>
      </c>
      <c r="EE761" s="136" t="b">
        <v>1</v>
      </c>
      <c r="EF761" s="136" t="b">
        <v>1</v>
      </c>
      <c r="EG761" s="136" t="b">
        <v>1</v>
      </c>
      <c r="EH761" s="136" t="b">
        <v>1</v>
      </c>
      <c r="EL761" s="215" t="s">
        <v>269</v>
      </c>
    </row>
    <row r="762" spans="1:142" ht="60" customHeight="1" x14ac:dyDescent="0.55000000000000004">
      <c r="A762" s="83" t="s">
        <v>130</v>
      </c>
      <c r="B762" s="83" t="s">
        <v>98</v>
      </c>
      <c r="C762">
        <v>848154</v>
      </c>
      <c r="D762" t="s">
        <v>1395</v>
      </c>
      <c r="E762" t="s">
        <v>1395</v>
      </c>
      <c r="F762" s="83" t="s">
        <v>108</v>
      </c>
      <c r="G762" s="213">
        <v>26473</v>
      </c>
      <c r="H762" s="83" t="s">
        <v>102</v>
      </c>
      <c r="I762" s="213">
        <v>43208</v>
      </c>
      <c r="J762" s="83" t="s">
        <v>228</v>
      </c>
      <c r="K762" s="214">
        <v>568973588202</v>
      </c>
      <c r="L762" s="83" t="s">
        <v>135</v>
      </c>
      <c r="M762" s="213">
        <v>43704</v>
      </c>
      <c r="N762">
        <v>273975</v>
      </c>
      <c r="O762" s="145" t="s">
        <v>567</v>
      </c>
      <c r="P762" s="145" t="s">
        <v>99</v>
      </c>
      <c r="Q762" s="145" t="s">
        <v>100</v>
      </c>
      <c r="R762" s="145" t="s">
        <v>567</v>
      </c>
      <c r="V762">
        <v>8938</v>
      </c>
      <c r="W762" s="83" t="s">
        <v>101</v>
      </c>
      <c r="X762" s="83" t="s">
        <v>103</v>
      </c>
      <c r="Y762" t="s">
        <v>2724</v>
      </c>
      <c r="Z762" s="83" t="s">
        <v>102</v>
      </c>
      <c r="AA762" s="83" t="s">
        <v>102</v>
      </c>
      <c r="AB762" t="s">
        <v>3700</v>
      </c>
      <c r="AC762" s="83" t="s">
        <v>3985</v>
      </c>
      <c r="AD762" s="83" t="s">
        <v>144</v>
      </c>
      <c r="AE762" s="83" t="s">
        <v>105</v>
      </c>
      <c r="AF762" t="s">
        <v>2724</v>
      </c>
      <c r="AG762" s="83" t="s">
        <v>102</v>
      </c>
      <c r="AH762" s="83" t="s">
        <v>102</v>
      </c>
      <c r="AI762" t="s">
        <v>3700</v>
      </c>
      <c r="AJ762" s="83" t="s">
        <v>3985</v>
      </c>
      <c r="AK762" s="83" t="s">
        <v>144</v>
      </c>
      <c r="AL762" s="83" t="s">
        <v>105</v>
      </c>
      <c r="AM762" s="87" t="s">
        <v>106</v>
      </c>
      <c r="AN762" t="s">
        <v>2724</v>
      </c>
      <c r="AO762" t="s">
        <v>3700</v>
      </c>
      <c r="AP762" s="83" t="s">
        <v>3985</v>
      </c>
      <c r="AQ762" s="83" t="s">
        <v>111</v>
      </c>
      <c r="AR762" s="87" t="s">
        <v>106</v>
      </c>
      <c r="AT762" s="83" t="s">
        <v>107</v>
      </c>
      <c r="AU762" s="83" t="s">
        <v>107</v>
      </c>
      <c r="AV762" s="83" t="s">
        <v>107</v>
      </c>
      <c r="AX762" s="110" t="s">
        <v>107</v>
      </c>
      <c r="AY762" s="111"/>
      <c r="AZ762" s="112">
        <f t="shared" ca="1" si="48"/>
        <v>9769</v>
      </c>
      <c r="BA762" s="136">
        <f t="shared" ca="1" si="49"/>
        <v>15</v>
      </c>
      <c r="BB762" s="114" t="s">
        <v>134</v>
      </c>
      <c r="BC762" s="114" t="s">
        <v>108</v>
      </c>
      <c r="BD762" s="114"/>
      <c r="BE762" s="115" t="s">
        <v>102</v>
      </c>
      <c r="BF762" s="115" t="s">
        <v>102</v>
      </c>
      <c r="BG762" s="115" t="s">
        <v>102</v>
      </c>
      <c r="BH762" s="115" t="s">
        <v>102</v>
      </c>
      <c r="BI762" s="116"/>
      <c r="BJ762" s="117" t="s">
        <v>109</v>
      </c>
      <c r="BK762" s="117" t="s">
        <v>109</v>
      </c>
      <c r="BL762" s="83">
        <f t="shared" ca="1" si="50"/>
        <v>71</v>
      </c>
      <c r="BM762" s="83" t="s">
        <v>108</v>
      </c>
      <c r="BN762" s="83">
        <v>0</v>
      </c>
      <c r="BO762" s="83" t="s">
        <v>108</v>
      </c>
      <c r="BP762" s="83">
        <v>-1312735</v>
      </c>
      <c r="BQ762" s="83" t="s">
        <v>312</v>
      </c>
      <c r="BR762" s="83" t="s">
        <v>153</v>
      </c>
      <c r="BS762" s="83" t="s">
        <v>499</v>
      </c>
      <c r="BT762" s="83">
        <v>-1312735</v>
      </c>
      <c r="BU762" s="83" t="s">
        <v>312</v>
      </c>
      <c r="BV762" s="83" t="s">
        <v>153</v>
      </c>
      <c r="BW762" s="83" t="s">
        <v>499</v>
      </c>
      <c r="BY762" s="136">
        <v>0</v>
      </c>
      <c r="BZ762" s="136">
        <v>0</v>
      </c>
      <c r="CA762" s="136">
        <v>0</v>
      </c>
      <c r="CB762" s="136">
        <v>0</v>
      </c>
      <c r="CD762" s="136">
        <v>0</v>
      </c>
      <c r="CE762" s="136">
        <v>0</v>
      </c>
      <c r="CF762" s="136">
        <v>0</v>
      </c>
      <c r="CG762" s="136">
        <v>0</v>
      </c>
      <c r="CH762" s="136">
        <v>0</v>
      </c>
      <c r="CI762" s="136">
        <v>0</v>
      </c>
      <c r="CJ762" s="136">
        <v>0</v>
      </c>
      <c r="CK762" s="138">
        <v>0</v>
      </c>
      <c r="CL762" s="138">
        <v>0</v>
      </c>
      <c r="CM762" s="136">
        <v>0</v>
      </c>
      <c r="CN762" s="136">
        <v>0</v>
      </c>
      <c r="CO762" s="85">
        <v>43701</v>
      </c>
      <c r="CP762" s="83" t="s">
        <v>4808</v>
      </c>
      <c r="CQ762" s="83" t="s">
        <v>102</v>
      </c>
      <c r="CR762" s="83" t="s">
        <v>482</v>
      </c>
      <c r="CS762" s="83">
        <v>757</v>
      </c>
      <c r="CT762" s="83" t="s">
        <v>483</v>
      </c>
      <c r="CU762" s="83">
        <v>1</v>
      </c>
      <c r="CV762" s="83">
        <v>0</v>
      </c>
      <c r="CW762" s="83">
        <v>0</v>
      </c>
      <c r="CX762" s="83" t="s">
        <v>109</v>
      </c>
      <c r="CY762" s="83" t="s">
        <v>583</v>
      </c>
      <c r="CZ762" s="83">
        <v>0</v>
      </c>
      <c r="DA762" s="83">
        <v>0</v>
      </c>
      <c r="DB762" s="83">
        <f t="shared" si="47"/>
        <v>0</v>
      </c>
      <c r="DC762" s="83" t="s">
        <v>497</v>
      </c>
      <c r="DE762" s="136">
        <v>1</v>
      </c>
      <c r="DF762" s="136">
        <v>1</v>
      </c>
      <c r="DG762" s="215" t="s">
        <v>269</v>
      </c>
      <c r="DH762" s="136">
        <v>1</v>
      </c>
      <c r="DI762" s="136">
        <v>1</v>
      </c>
      <c r="DJ762" s="215" t="s">
        <v>269</v>
      </c>
      <c r="EE762" s="136" t="b">
        <v>1</v>
      </c>
      <c r="EF762" s="136" t="b">
        <v>1</v>
      </c>
      <c r="EG762" s="136" t="b">
        <v>1</v>
      </c>
      <c r="EH762" s="136" t="b">
        <v>1</v>
      </c>
      <c r="EL762" s="215" t="s">
        <v>269</v>
      </c>
    </row>
    <row r="763" spans="1:142" ht="60" customHeight="1" x14ac:dyDescent="0.55000000000000004">
      <c r="A763" s="83" t="s">
        <v>130</v>
      </c>
      <c r="B763" s="83" t="s">
        <v>98</v>
      </c>
      <c r="C763">
        <v>775455</v>
      </c>
      <c r="D763" t="s">
        <v>1396</v>
      </c>
      <c r="E763" t="s">
        <v>1396</v>
      </c>
      <c r="F763" s="83" t="s">
        <v>108</v>
      </c>
      <c r="G763" s="213">
        <v>35501</v>
      </c>
      <c r="H763" s="83" t="s">
        <v>102</v>
      </c>
      <c r="I763" s="213">
        <v>43464</v>
      </c>
      <c r="J763" s="83" t="s">
        <v>228</v>
      </c>
      <c r="K763" s="214">
        <v>565154738756</v>
      </c>
      <c r="L763" s="83" t="s">
        <v>97</v>
      </c>
      <c r="M763" s="213">
        <v>43680</v>
      </c>
      <c r="N763">
        <v>715667</v>
      </c>
      <c r="O763" s="145" t="s">
        <v>567</v>
      </c>
      <c r="P763" s="145" t="s">
        <v>99</v>
      </c>
      <c r="Q763" s="145" t="s">
        <v>100</v>
      </c>
      <c r="R763" s="145" t="s">
        <v>567</v>
      </c>
      <c r="V763">
        <v>8559</v>
      </c>
      <c r="W763" s="83" t="s">
        <v>101</v>
      </c>
      <c r="X763" s="83" t="s">
        <v>103</v>
      </c>
      <c r="Y763" t="s">
        <v>2725</v>
      </c>
      <c r="Z763" s="83" t="s">
        <v>102</v>
      </c>
      <c r="AA763" s="83" t="s">
        <v>102</v>
      </c>
      <c r="AB763" t="s">
        <v>3701</v>
      </c>
      <c r="AC763" s="83" t="s">
        <v>3986</v>
      </c>
      <c r="AD763" s="83" t="s">
        <v>144</v>
      </c>
      <c r="AE763" s="83" t="s">
        <v>105</v>
      </c>
      <c r="AF763" t="s">
        <v>2725</v>
      </c>
      <c r="AG763" s="83" t="s">
        <v>102</v>
      </c>
      <c r="AH763" s="83" t="s">
        <v>102</v>
      </c>
      <c r="AI763" t="s">
        <v>3701</v>
      </c>
      <c r="AJ763" s="83" t="s">
        <v>3986</v>
      </c>
      <c r="AK763" s="83" t="s">
        <v>144</v>
      </c>
      <c r="AL763" s="83" t="s">
        <v>105</v>
      </c>
      <c r="AM763" s="87" t="s">
        <v>106</v>
      </c>
      <c r="AN763" t="s">
        <v>2725</v>
      </c>
      <c r="AO763" t="s">
        <v>3701</v>
      </c>
      <c r="AP763" s="83" t="s">
        <v>3986</v>
      </c>
      <c r="AQ763" s="83" t="s">
        <v>144</v>
      </c>
      <c r="AR763" s="87" t="s">
        <v>106</v>
      </c>
      <c r="AT763" s="83" t="s">
        <v>107</v>
      </c>
      <c r="AU763" s="83" t="s">
        <v>107</v>
      </c>
      <c r="AV763" s="83" t="s">
        <v>107</v>
      </c>
      <c r="AX763" s="110" t="s">
        <v>107</v>
      </c>
      <c r="AY763" s="111"/>
      <c r="AZ763" s="112">
        <f t="shared" ca="1" si="48"/>
        <v>8580</v>
      </c>
      <c r="BA763" s="136">
        <f t="shared" ca="1" si="49"/>
        <v>82</v>
      </c>
      <c r="BB763" s="114" t="s">
        <v>134</v>
      </c>
      <c r="BC763" s="114" t="s">
        <v>108</v>
      </c>
      <c r="BD763" s="114"/>
      <c r="BE763" s="115" t="s">
        <v>102</v>
      </c>
      <c r="BF763" s="115" t="s">
        <v>102</v>
      </c>
      <c r="BG763" s="115" t="s">
        <v>102</v>
      </c>
      <c r="BH763" s="115" t="s">
        <v>102</v>
      </c>
      <c r="BI763" s="116"/>
      <c r="BJ763" s="117" t="s">
        <v>109</v>
      </c>
      <c r="BK763" s="117" t="s">
        <v>109</v>
      </c>
      <c r="BL763" s="83">
        <f t="shared" ca="1" si="50"/>
        <v>58</v>
      </c>
      <c r="BM763" s="83" t="s">
        <v>108</v>
      </c>
      <c r="BN763" s="83">
        <v>0</v>
      </c>
      <c r="BO763" s="83" t="s">
        <v>108</v>
      </c>
      <c r="BP763" s="83">
        <v>-1314470</v>
      </c>
      <c r="BQ763" s="83" t="s">
        <v>198</v>
      </c>
      <c r="BR763" s="83" t="s">
        <v>164</v>
      </c>
      <c r="BS763" s="83" t="s">
        <v>499</v>
      </c>
      <c r="BT763" s="83">
        <v>-1314470</v>
      </c>
      <c r="BU763" s="83" t="s">
        <v>198</v>
      </c>
      <c r="BV763" s="83" t="s">
        <v>164</v>
      </c>
      <c r="BW763" s="83" t="s">
        <v>499</v>
      </c>
      <c r="BY763" s="136">
        <v>0</v>
      </c>
      <c r="BZ763" s="136">
        <v>0</v>
      </c>
      <c r="CA763" s="136">
        <v>0</v>
      </c>
      <c r="CB763" s="136">
        <v>0</v>
      </c>
      <c r="CD763" s="136">
        <v>0</v>
      </c>
      <c r="CE763" s="136">
        <v>0</v>
      </c>
      <c r="CF763" s="136">
        <v>0</v>
      </c>
      <c r="CG763" s="136">
        <v>0</v>
      </c>
      <c r="CH763" s="136">
        <v>0</v>
      </c>
      <c r="CI763" s="136">
        <v>0</v>
      </c>
      <c r="CJ763" s="136">
        <v>0</v>
      </c>
      <c r="CK763" s="138">
        <v>0</v>
      </c>
      <c r="CL763" s="138">
        <v>0</v>
      </c>
      <c r="CM763" s="136">
        <v>0</v>
      </c>
      <c r="CN763" s="136">
        <v>0</v>
      </c>
      <c r="CO763" s="85">
        <v>43702</v>
      </c>
      <c r="CP763" s="83" t="s">
        <v>4809</v>
      </c>
      <c r="CQ763" s="83" t="s">
        <v>102</v>
      </c>
      <c r="CR763" s="83" t="s">
        <v>482</v>
      </c>
      <c r="CS763" s="83">
        <v>758</v>
      </c>
      <c r="CT763" s="83" t="s">
        <v>483</v>
      </c>
      <c r="CU763" s="83">
        <v>1</v>
      </c>
      <c r="CV763" s="83">
        <v>0</v>
      </c>
      <c r="CW763" s="83">
        <v>0</v>
      </c>
      <c r="CX763" s="83" t="s">
        <v>109</v>
      </c>
      <c r="CY763" s="83" t="s">
        <v>583</v>
      </c>
      <c r="CZ763" s="83">
        <v>0</v>
      </c>
      <c r="DA763" s="83">
        <v>0</v>
      </c>
      <c r="DB763" s="83">
        <f t="shared" si="47"/>
        <v>0</v>
      </c>
      <c r="DC763" s="83" t="s">
        <v>497</v>
      </c>
      <c r="DE763" s="136">
        <v>1</v>
      </c>
      <c r="DF763" s="136">
        <v>1</v>
      </c>
      <c r="DG763" s="215" t="s">
        <v>269</v>
      </c>
      <c r="DH763" s="136">
        <v>1</v>
      </c>
      <c r="DI763" s="136">
        <v>1</v>
      </c>
      <c r="DJ763" s="215" t="s">
        <v>269</v>
      </c>
      <c r="EE763" s="136" t="b">
        <v>1</v>
      </c>
      <c r="EF763" s="136" t="b">
        <v>1</v>
      </c>
      <c r="EG763" s="136" t="b">
        <v>1</v>
      </c>
      <c r="EH763" s="136" t="b">
        <v>1</v>
      </c>
      <c r="EL763" s="215" t="s">
        <v>269</v>
      </c>
    </row>
    <row r="764" spans="1:142" ht="60" customHeight="1" x14ac:dyDescent="0.55000000000000004">
      <c r="A764" s="83" t="s">
        <v>130</v>
      </c>
      <c r="B764" s="83" t="s">
        <v>98</v>
      </c>
      <c r="C764">
        <v>211245</v>
      </c>
      <c r="D764" t="s">
        <v>1397</v>
      </c>
      <c r="E764" t="s">
        <v>1397</v>
      </c>
      <c r="F764" s="83" t="s">
        <v>108</v>
      </c>
      <c r="G764" s="213">
        <v>36147</v>
      </c>
      <c r="H764" s="83" t="s">
        <v>102</v>
      </c>
      <c r="I764" s="213">
        <v>43461</v>
      </c>
      <c r="J764" s="83" t="s">
        <v>228</v>
      </c>
      <c r="K764" s="214">
        <v>722053737527</v>
      </c>
      <c r="L764" s="83" t="s">
        <v>135</v>
      </c>
      <c r="M764" s="213">
        <v>43526</v>
      </c>
      <c r="N764">
        <v>418266</v>
      </c>
      <c r="O764" s="145" t="s">
        <v>567</v>
      </c>
      <c r="P764" s="145" t="s">
        <v>99</v>
      </c>
      <c r="Q764" s="145" t="s">
        <v>100</v>
      </c>
      <c r="R764" s="145" t="s">
        <v>567</v>
      </c>
      <c r="V764">
        <v>8341</v>
      </c>
      <c r="W764" s="83" t="s">
        <v>1887</v>
      </c>
      <c r="X764" s="83" t="s">
        <v>103</v>
      </c>
      <c r="Y764" t="s">
        <v>2726</v>
      </c>
      <c r="Z764" s="83" t="s">
        <v>102</v>
      </c>
      <c r="AA764" s="83" t="s">
        <v>102</v>
      </c>
      <c r="AB764" t="s">
        <v>3329</v>
      </c>
      <c r="AC764" s="83" t="s">
        <v>3987</v>
      </c>
      <c r="AD764" s="83" t="s">
        <v>111</v>
      </c>
      <c r="AE764" s="83" t="s">
        <v>105</v>
      </c>
      <c r="AF764" t="s">
        <v>2726</v>
      </c>
      <c r="AG764" s="83" t="s">
        <v>102</v>
      </c>
      <c r="AH764" s="83" t="s">
        <v>102</v>
      </c>
      <c r="AI764" t="s">
        <v>3329</v>
      </c>
      <c r="AJ764" s="83" t="s">
        <v>3987</v>
      </c>
      <c r="AK764" s="83" t="s">
        <v>111</v>
      </c>
      <c r="AL764" s="83" t="s">
        <v>105</v>
      </c>
      <c r="AM764" s="87" t="s">
        <v>106</v>
      </c>
      <c r="AN764" t="s">
        <v>2726</v>
      </c>
      <c r="AO764" t="s">
        <v>3329</v>
      </c>
      <c r="AP764" s="83" t="s">
        <v>3987</v>
      </c>
      <c r="AQ764" s="83" t="s">
        <v>144</v>
      </c>
      <c r="AR764" s="87" t="s">
        <v>106</v>
      </c>
      <c r="AT764" s="83" t="s">
        <v>107</v>
      </c>
      <c r="AU764" s="83" t="s">
        <v>107</v>
      </c>
      <c r="AV764" s="83" t="s">
        <v>107</v>
      </c>
      <c r="AX764" s="110" t="s">
        <v>107</v>
      </c>
      <c r="AY764" s="111"/>
      <c r="AZ764" s="112">
        <f t="shared" ca="1" si="48"/>
        <v>2044</v>
      </c>
      <c r="BA764" s="136">
        <f t="shared" ca="1" si="49"/>
        <v>40</v>
      </c>
      <c r="BB764" s="114" t="s">
        <v>136</v>
      </c>
      <c r="BC764" s="114" t="s">
        <v>108</v>
      </c>
      <c r="BD764" s="114"/>
      <c r="BE764" s="115" t="s">
        <v>102</v>
      </c>
      <c r="BF764" s="115" t="s">
        <v>102</v>
      </c>
      <c r="BG764" s="115" t="s">
        <v>102</v>
      </c>
      <c r="BH764" s="115" t="s">
        <v>102</v>
      </c>
      <c r="BI764" s="116"/>
      <c r="BJ764" s="117" t="s">
        <v>109</v>
      </c>
      <c r="BK764" s="117" t="s">
        <v>109</v>
      </c>
      <c r="BL764" s="83">
        <f t="shared" ca="1" si="50"/>
        <v>6</v>
      </c>
      <c r="BM764" s="83" t="s">
        <v>270</v>
      </c>
      <c r="BN764" s="83">
        <v>0</v>
      </c>
      <c r="BO764" s="83" t="s">
        <v>108</v>
      </c>
      <c r="BP764" s="83">
        <v>-1316205</v>
      </c>
      <c r="BQ764" s="83" t="s">
        <v>381</v>
      </c>
      <c r="BR764" s="83" t="s">
        <v>157</v>
      </c>
      <c r="BS764" s="83" t="s">
        <v>502</v>
      </c>
      <c r="BT764" s="83">
        <v>-1316205</v>
      </c>
      <c r="BU764" s="83" t="s">
        <v>381</v>
      </c>
      <c r="BV764" s="83" t="s">
        <v>157</v>
      </c>
      <c r="BW764" s="83" t="s">
        <v>502</v>
      </c>
      <c r="BY764" s="136">
        <v>0</v>
      </c>
      <c r="BZ764" s="136">
        <v>0</v>
      </c>
      <c r="CA764" s="136">
        <v>0</v>
      </c>
      <c r="CB764" s="136">
        <v>0</v>
      </c>
      <c r="CD764" s="136">
        <v>0</v>
      </c>
      <c r="CE764" s="136">
        <v>0</v>
      </c>
      <c r="CF764" s="136">
        <v>0</v>
      </c>
      <c r="CG764" s="136">
        <v>0</v>
      </c>
      <c r="CH764" s="136">
        <v>0</v>
      </c>
      <c r="CI764" s="136">
        <v>0</v>
      </c>
      <c r="CJ764" s="136">
        <v>0</v>
      </c>
      <c r="CK764" s="138">
        <v>0</v>
      </c>
      <c r="CL764" s="138">
        <v>0</v>
      </c>
      <c r="CM764" s="136">
        <v>0</v>
      </c>
      <c r="CN764" s="136">
        <v>0</v>
      </c>
      <c r="CO764" s="85">
        <v>43703</v>
      </c>
      <c r="CP764" s="83" t="s">
        <v>4810</v>
      </c>
      <c r="CQ764" s="83" t="s">
        <v>102</v>
      </c>
      <c r="CR764" s="83" t="s">
        <v>482</v>
      </c>
      <c r="CS764" s="83">
        <v>759</v>
      </c>
      <c r="CT764" s="83" t="s">
        <v>483</v>
      </c>
      <c r="CU764" s="83">
        <v>1</v>
      </c>
      <c r="CV764" s="83">
        <v>0</v>
      </c>
      <c r="CW764" s="83">
        <v>0</v>
      </c>
      <c r="CX764" s="83" t="s">
        <v>109</v>
      </c>
      <c r="CY764" s="83" t="s">
        <v>583</v>
      </c>
      <c r="CZ764" s="83">
        <v>0</v>
      </c>
      <c r="DA764" s="83">
        <v>0</v>
      </c>
      <c r="DB764" s="83">
        <f t="shared" si="47"/>
        <v>0</v>
      </c>
      <c r="DC764" s="83" t="s">
        <v>497</v>
      </c>
      <c r="DE764" s="136">
        <v>1</v>
      </c>
      <c r="DF764" s="136">
        <v>1</v>
      </c>
      <c r="DG764" s="215" t="s">
        <v>269</v>
      </c>
      <c r="DH764" s="136">
        <v>1</v>
      </c>
      <c r="DI764" s="136">
        <v>1</v>
      </c>
      <c r="DJ764" s="215" t="s">
        <v>269</v>
      </c>
      <c r="EE764" s="136" t="b">
        <v>1</v>
      </c>
      <c r="EF764" s="136" t="b">
        <v>1</v>
      </c>
      <c r="EG764" s="136" t="b">
        <v>1</v>
      </c>
      <c r="EH764" s="136" t="b">
        <v>1</v>
      </c>
      <c r="EL764" s="215" t="s">
        <v>269</v>
      </c>
    </row>
    <row r="765" spans="1:142" ht="60" customHeight="1" x14ac:dyDescent="0.55000000000000004">
      <c r="A765" s="83" t="s">
        <v>130</v>
      </c>
      <c r="B765" s="83" t="s">
        <v>98</v>
      </c>
      <c r="C765">
        <v>479814</v>
      </c>
      <c r="D765" t="s">
        <v>1398</v>
      </c>
      <c r="E765" t="s">
        <v>1398</v>
      </c>
      <c r="F765" s="83" t="s">
        <v>108</v>
      </c>
      <c r="G765" s="213">
        <v>28960</v>
      </c>
      <c r="H765" s="83" t="s">
        <v>102</v>
      </c>
      <c r="I765" s="213">
        <v>43218</v>
      </c>
      <c r="J765" s="83" t="s">
        <v>228</v>
      </c>
      <c r="K765" s="214">
        <v>185564245278</v>
      </c>
      <c r="L765" s="83" t="s">
        <v>97</v>
      </c>
      <c r="M765" s="213">
        <v>43665</v>
      </c>
      <c r="N765">
        <v>712614</v>
      </c>
      <c r="O765" s="145" t="s">
        <v>567</v>
      </c>
      <c r="P765" s="145" t="s">
        <v>99</v>
      </c>
      <c r="Q765" s="145" t="s">
        <v>100</v>
      </c>
      <c r="R765" s="145" t="s">
        <v>567</v>
      </c>
      <c r="V765">
        <v>6137</v>
      </c>
      <c r="W765" s="83" t="s">
        <v>101</v>
      </c>
      <c r="X765" s="83" t="s">
        <v>103</v>
      </c>
      <c r="Y765" t="s">
        <v>2727</v>
      </c>
      <c r="Z765" s="83" t="s">
        <v>102</v>
      </c>
      <c r="AA765" s="83" t="s">
        <v>102</v>
      </c>
      <c r="AB765" t="s">
        <v>3702</v>
      </c>
      <c r="AC765" s="83" t="s">
        <v>3988</v>
      </c>
      <c r="AD765" s="83" t="s">
        <v>144</v>
      </c>
      <c r="AE765" s="83" t="s">
        <v>105</v>
      </c>
      <c r="AF765" t="s">
        <v>2727</v>
      </c>
      <c r="AG765" s="83" t="s">
        <v>102</v>
      </c>
      <c r="AH765" s="83" t="s">
        <v>102</v>
      </c>
      <c r="AI765" t="s">
        <v>3702</v>
      </c>
      <c r="AJ765" s="83" t="s">
        <v>3988</v>
      </c>
      <c r="AK765" s="83" t="s">
        <v>144</v>
      </c>
      <c r="AL765" s="83" t="s">
        <v>105</v>
      </c>
      <c r="AM765" s="87" t="s">
        <v>106</v>
      </c>
      <c r="AN765" t="s">
        <v>2727</v>
      </c>
      <c r="AO765" t="s">
        <v>3702</v>
      </c>
      <c r="AP765" s="83" t="s">
        <v>3988</v>
      </c>
      <c r="AQ765" s="83" t="s">
        <v>111</v>
      </c>
      <c r="AR765" s="87" t="s">
        <v>106</v>
      </c>
      <c r="AT765" s="83" t="s">
        <v>107</v>
      </c>
      <c r="AU765" s="83" t="s">
        <v>107</v>
      </c>
      <c r="AV765" s="83" t="s">
        <v>107</v>
      </c>
      <c r="AX765" s="110" t="s">
        <v>107</v>
      </c>
      <c r="AY765" s="111"/>
      <c r="AZ765" s="112">
        <f t="shared" ca="1" si="48"/>
        <v>1510</v>
      </c>
      <c r="BA765" s="136">
        <f t="shared" ca="1" si="49"/>
        <v>70</v>
      </c>
      <c r="BB765" s="114" t="s">
        <v>134</v>
      </c>
      <c r="BC765" s="114" t="s">
        <v>108</v>
      </c>
      <c r="BD765" s="114"/>
      <c r="BE765" s="115" t="s">
        <v>102</v>
      </c>
      <c r="BF765" s="115" t="s">
        <v>102</v>
      </c>
      <c r="BG765" s="115" t="s">
        <v>102</v>
      </c>
      <c r="BH765" s="115" t="s">
        <v>102</v>
      </c>
      <c r="BI765" s="116"/>
      <c r="BJ765" s="117" t="s">
        <v>109</v>
      </c>
      <c r="BK765" s="117" t="s">
        <v>109</v>
      </c>
      <c r="BL765" s="83">
        <f t="shared" ca="1" si="50"/>
        <v>34</v>
      </c>
      <c r="BM765" s="83" t="s">
        <v>108</v>
      </c>
      <c r="BN765" s="83">
        <v>0</v>
      </c>
      <c r="BO765" s="83" t="s">
        <v>108</v>
      </c>
      <c r="BP765" s="83">
        <v>-1317940</v>
      </c>
      <c r="BQ765" s="83" t="s">
        <v>312</v>
      </c>
      <c r="BR765" s="83" t="s">
        <v>153</v>
      </c>
      <c r="BS765" s="83" t="s">
        <v>499</v>
      </c>
      <c r="BT765" s="83">
        <v>-1317940</v>
      </c>
      <c r="BU765" s="83" t="s">
        <v>312</v>
      </c>
      <c r="BV765" s="83" t="s">
        <v>153</v>
      </c>
      <c r="BW765" s="83" t="s">
        <v>499</v>
      </c>
      <c r="BY765" s="136">
        <v>0</v>
      </c>
      <c r="BZ765" s="136">
        <v>0</v>
      </c>
      <c r="CA765" s="136">
        <v>0</v>
      </c>
      <c r="CB765" s="136">
        <v>0</v>
      </c>
      <c r="CD765" s="136">
        <v>0</v>
      </c>
      <c r="CE765" s="136">
        <v>0</v>
      </c>
      <c r="CF765" s="136">
        <v>0</v>
      </c>
      <c r="CG765" s="136">
        <v>0</v>
      </c>
      <c r="CH765" s="136">
        <v>0</v>
      </c>
      <c r="CI765" s="136">
        <v>0</v>
      </c>
      <c r="CJ765" s="136">
        <v>0</v>
      </c>
      <c r="CK765" s="138">
        <v>0</v>
      </c>
      <c r="CL765" s="138">
        <v>0</v>
      </c>
      <c r="CM765" s="136">
        <v>0</v>
      </c>
      <c r="CN765" s="136">
        <v>0</v>
      </c>
      <c r="CO765" s="85">
        <v>43704</v>
      </c>
      <c r="CP765" s="83" t="s">
        <v>4811</v>
      </c>
      <c r="CQ765" s="83" t="s">
        <v>102</v>
      </c>
      <c r="CR765" s="83" t="s">
        <v>482</v>
      </c>
      <c r="CS765" s="83">
        <v>760</v>
      </c>
      <c r="CT765" s="83" t="s">
        <v>483</v>
      </c>
      <c r="CU765" s="83">
        <v>1</v>
      </c>
      <c r="CV765" s="83">
        <v>0</v>
      </c>
      <c r="CW765" s="83">
        <v>0</v>
      </c>
      <c r="CX765" s="83" t="s">
        <v>109</v>
      </c>
      <c r="CY765" s="83" t="s">
        <v>583</v>
      </c>
      <c r="CZ765" s="83">
        <v>0</v>
      </c>
      <c r="DA765" s="83">
        <v>0</v>
      </c>
      <c r="DB765" s="83">
        <f t="shared" si="47"/>
        <v>0</v>
      </c>
      <c r="DC765" s="83" t="s">
        <v>497</v>
      </c>
      <c r="DE765" s="136">
        <v>1</v>
      </c>
      <c r="DF765" s="136">
        <v>1</v>
      </c>
      <c r="DG765" s="215" t="s">
        <v>269</v>
      </c>
      <c r="DH765" s="136">
        <v>1</v>
      </c>
      <c r="DI765" s="136">
        <v>1</v>
      </c>
      <c r="DJ765" s="215" t="s">
        <v>269</v>
      </c>
      <c r="EE765" s="136" t="b">
        <v>1</v>
      </c>
      <c r="EF765" s="136" t="b">
        <v>1</v>
      </c>
      <c r="EG765" s="136" t="b">
        <v>1</v>
      </c>
      <c r="EH765" s="136" t="b">
        <v>1</v>
      </c>
      <c r="EL765" s="215" t="s">
        <v>269</v>
      </c>
    </row>
    <row r="766" spans="1:142" ht="60" customHeight="1" x14ac:dyDescent="0.55000000000000004">
      <c r="A766" s="83" t="s">
        <v>130</v>
      </c>
      <c r="B766" s="83" t="s">
        <v>98</v>
      </c>
      <c r="C766">
        <v>152783</v>
      </c>
      <c r="D766" t="s">
        <v>1399</v>
      </c>
      <c r="E766" t="s">
        <v>1399</v>
      </c>
      <c r="F766" s="83" t="s">
        <v>108</v>
      </c>
      <c r="G766" s="213">
        <v>38533</v>
      </c>
      <c r="H766" s="83" t="s">
        <v>102</v>
      </c>
      <c r="I766" s="213">
        <v>43238</v>
      </c>
      <c r="J766" s="83" t="s">
        <v>228</v>
      </c>
      <c r="K766" s="214">
        <v>508157679847</v>
      </c>
      <c r="L766" s="83" t="s">
        <v>126</v>
      </c>
      <c r="M766" s="213">
        <v>43483</v>
      </c>
      <c r="N766">
        <v>208109</v>
      </c>
      <c r="O766" s="145" t="s">
        <v>567</v>
      </c>
      <c r="P766" s="145" t="s">
        <v>99</v>
      </c>
      <c r="Q766" s="145" t="s">
        <v>100</v>
      </c>
      <c r="R766" s="145" t="s">
        <v>567</v>
      </c>
      <c r="V766">
        <v>4689</v>
      </c>
      <c r="W766" s="83" t="s">
        <v>101</v>
      </c>
      <c r="X766" s="83" t="s">
        <v>103</v>
      </c>
      <c r="Y766" t="s">
        <v>2728</v>
      </c>
      <c r="Z766" s="83" t="s">
        <v>102</v>
      </c>
      <c r="AA766" s="83" t="s">
        <v>102</v>
      </c>
      <c r="AB766" t="s">
        <v>3703</v>
      </c>
      <c r="AC766" s="83" t="s">
        <v>3989</v>
      </c>
      <c r="AD766" s="83" t="s">
        <v>144</v>
      </c>
      <c r="AE766" s="83" t="s">
        <v>105</v>
      </c>
      <c r="AF766" t="s">
        <v>2728</v>
      </c>
      <c r="AG766" s="83" t="s">
        <v>102</v>
      </c>
      <c r="AH766" s="83" t="s">
        <v>102</v>
      </c>
      <c r="AI766" t="s">
        <v>3703</v>
      </c>
      <c r="AJ766" s="83" t="s">
        <v>3989</v>
      </c>
      <c r="AK766" s="83" t="s">
        <v>144</v>
      </c>
      <c r="AL766" s="83" t="s">
        <v>105</v>
      </c>
      <c r="AM766" s="87" t="s">
        <v>106</v>
      </c>
      <c r="AN766" t="s">
        <v>2728</v>
      </c>
      <c r="AO766" t="s">
        <v>3703</v>
      </c>
      <c r="AP766" s="83" t="s">
        <v>3989</v>
      </c>
      <c r="AQ766" s="83" t="s">
        <v>144</v>
      </c>
      <c r="AR766" s="87" t="s">
        <v>106</v>
      </c>
      <c r="AT766" s="83" t="s">
        <v>107</v>
      </c>
      <c r="AU766" s="83" t="s">
        <v>107</v>
      </c>
      <c r="AV766" s="83" t="s">
        <v>107</v>
      </c>
      <c r="AX766" s="110" t="s">
        <v>107</v>
      </c>
      <c r="AY766" s="111"/>
      <c r="AZ766" s="112">
        <f t="shared" ca="1" si="48"/>
        <v>1029</v>
      </c>
      <c r="BA766" s="136">
        <f t="shared" ca="1" si="49"/>
        <v>53</v>
      </c>
      <c r="BB766" s="114" t="s">
        <v>134</v>
      </c>
      <c r="BC766" s="114" t="s">
        <v>108</v>
      </c>
      <c r="BD766" s="114"/>
      <c r="BE766" s="115" t="s">
        <v>102</v>
      </c>
      <c r="BF766" s="115" t="s">
        <v>102</v>
      </c>
      <c r="BG766" s="115" t="s">
        <v>102</v>
      </c>
      <c r="BH766" s="115" t="s">
        <v>102</v>
      </c>
      <c r="BI766" s="116"/>
      <c r="BJ766" s="117" t="s">
        <v>109</v>
      </c>
      <c r="BK766" s="117" t="s">
        <v>109</v>
      </c>
      <c r="BL766" s="83">
        <f t="shared" ca="1" si="50"/>
        <v>87</v>
      </c>
      <c r="BM766" s="83" t="s">
        <v>108</v>
      </c>
      <c r="BN766" s="83">
        <v>0</v>
      </c>
      <c r="BO766" s="83" t="s">
        <v>108</v>
      </c>
      <c r="BP766" s="83">
        <v>-1319675</v>
      </c>
      <c r="BQ766" s="83" t="s">
        <v>198</v>
      </c>
      <c r="BR766" s="83" t="s">
        <v>164</v>
      </c>
      <c r="BS766" s="83" t="s">
        <v>499</v>
      </c>
      <c r="BT766" s="83">
        <v>-1319675</v>
      </c>
      <c r="BU766" s="83" t="s">
        <v>198</v>
      </c>
      <c r="BV766" s="83" t="s">
        <v>164</v>
      </c>
      <c r="BW766" s="83" t="s">
        <v>499</v>
      </c>
      <c r="BY766" s="136">
        <v>0</v>
      </c>
      <c r="BZ766" s="136">
        <v>0</v>
      </c>
      <c r="CA766" s="136">
        <v>0</v>
      </c>
      <c r="CB766" s="136">
        <v>0</v>
      </c>
      <c r="CD766" s="136">
        <v>0</v>
      </c>
      <c r="CE766" s="136">
        <v>0</v>
      </c>
      <c r="CF766" s="136">
        <v>0</v>
      </c>
      <c r="CG766" s="136">
        <v>0</v>
      </c>
      <c r="CH766" s="136">
        <v>0</v>
      </c>
      <c r="CI766" s="136">
        <v>0</v>
      </c>
      <c r="CJ766" s="136">
        <v>0</v>
      </c>
      <c r="CK766" s="138">
        <v>0</v>
      </c>
      <c r="CL766" s="138">
        <v>0</v>
      </c>
      <c r="CM766" s="136">
        <v>0</v>
      </c>
      <c r="CN766" s="136">
        <v>0</v>
      </c>
      <c r="CO766" s="85">
        <v>43705</v>
      </c>
      <c r="CP766" s="83" t="s">
        <v>4812</v>
      </c>
      <c r="CQ766" s="83" t="s">
        <v>102</v>
      </c>
      <c r="CR766" s="83" t="s">
        <v>482</v>
      </c>
      <c r="CS766" s="83">
        <v>761</v>
      </c>
      <c r="CT766" s="83" t="s">
        <v>483</v>
      </c>
      <c r="CU766" s="83">
        <v>1</v>
      </c>
      <c r="CV766" s="83">
        <v>0</v>
      </c>
      <c r="CW766" s="83">
        <v>0</v>
      </c>
      <c r="CX766" s="83" t="s">
        <v>109</v>
      </c>
      <c r="CY766" s="83" t="s">
        <v>583</v>
      </c>
      <c r="CZ766" s="83">
        <v>0</v>
      </c>
      <c r="DA766" s="83">
        <v>0</v>
      </c>
      <c r="DB766" s="83">
        <f t="shared" si="47"/>
        <v>0</v>
      </c>
      <c r="DC766" s="83" t="s">
        <v>497</v>
      </c>
      <c r="DE766" s="136">
        <v>1</v>
      </c>
      <c r="DF766" s="136">
        <v>1</v>
      </c>
      <c r="DG766" s="215" t="s">
        <v>269</v>
      </c>
      <c r="DH766" s="136">
        <v>1</v>
      </c>
      <c r="DI766" s="136">
        <v>1</v>
      </c>
      <c r="DJ766" s="215" t="s">
        <v>269</v>
      </c>
      <c r="EE766" s="136" t="b">
        <v>1</v>
      </c>
      <c r="EF766" s="136" t="b">
        <v>1</v>
      </c>
      <c r="EG766" s="136" t="b">
        <v>1</v>
      </c>
      <c r="EH766" s="136" t="b">
        <v>1</v>
      </c>
      <c r="EL766" s="215" t="s">
        <v>269</v>
      </c>
    </row>
    <row r="767" spans="1:142" ht="60" customHeight="1" x14ac:dyDescent="0.55000000000000004">
      <c r="A767" s="83" t="s">
        <v>130</v>
      </c>
      <c r="B767" s="83" t="s">
        <v>98</v>
      </c>
      <c r="C767">
        <v>152411</v>
      </c>
      <c r="D767" t="s">
        <v>1400</v>
      </c>
      <c r="E767" t="s">
        <v>1400</v>
      </c>
      <c r="F767" s="83" t="s">
        <v>108</v>
      </c>
      <c r="G767" s="213">
        <v>37045</v>
      </c>
      <c r="H767" s="83" t="s">
        <v>102</v>
      </c>
      <c r="I767" s="213">
        <v>43376</v>
      </c>
      <c r="J767" s="83" t="s">
        <v>228</v>
      </c>
      <c r="K767" s="214">
        <v>340574634360</v>
      </c>
      <c r="L767" s="83" t="s">
        <v>135</v>
      </c>
      <c r="M767" s="213">
        <v>43662</v>
      </c>
      <c r="N767">
        <v>372162</v>
      </c>
      <c r="O767" s="145" t="s">
        <v>567</v>
      </c>
      <c r="P767" s="145" t="s">
        <v>99</v>
      </c>
      <c r="Q767" s="145" t="s">
        <v>100</v>
      </c>
      <c r="R767" s="145" t="s">
        <v>567</v>
      </c>
      <c r="V767">
        <v>6016</v>
      </c>
      <c r="W767" s="83" t="s">
        <v>1888</v>
      </c>
      <c r="X767" s="83" t="s">
        <v>103</v>
      </c>
      <c r="Y767" t="s">
        <v>2729</v>
      </c>
      <c r="Z767" s="83" t="s">
        <v>102</v>
      </c>
      <c r="AA767" s="83" t="s">
        <v>102</v>
      </c>
      <c r="AB767" t="s">
        <v>3704</v>
      </c>
      <c r="AC767" s="83" t="s">
        <v>3990</v>
      </c>
      <c r="AD767" s="83" t="s">
        <v>111</v>
      </c>
      <c r="AE767" s="83" t="s">
        <v>105</v>
      </c>
      <c r="AF767" t="s">
        <v>2729</v>
      </c>
      <c r="AG767" s="83" t="s">
        <v>102</v>
      </c>
      <c r="AH767" s="83" t="s">
        <v>102</v>
      </c>
      <c r="AI767" t="s">
        <v>3704</v>
      </c>
      <c r="AJ767" s="83" t="s">
        <v>3990</v>
      </c>
      <c r="AK767" s="83" t="s">
        <v>111</v>
      </c>
      <c r="AL767" s="83" t="s">
        <v>105</v>
      </c>
      <c r="AM767" s="87" t="s">
        <v>106</v>
      </c>
      <c r="AN767" t="s">
        <v>2729</v>
      </c>
      <c r="AO767" t="s">
        <v>3704</v>
      </c>
      <c r="AP767" s="83" t="s">
        <v>3990</v>
      </c>
      <c r="AQ767" s="83" t="s">
        <v>144</v>
      </c>
      <c r="AR767" s="87" t="s">
        <v>106</v>
      </c>
      <c r="AT767" s="83" t="s">
        <v>107</v>
      </c>
      <c r="AU767" s="83" t="s">
        <v>107</v>
      </c>
      <c r="AV767" s="83" t="s">
        <v>107</v>
      </c>
      <c r="AX767" s="110" t="s">
        <v>107</v>
      </c>
      <c r="AY767" s="111"/>
      <c r="AZ767" s="112">
        <f t="shared" ca="1" si="48"/>
        <v>6636</v>
      </c>
      <c r="BA767" s="136">
        <f t="shared" ca="1" si="49"/>
        <v>17</v>
      </c>
      <c r="BB767" s="114" t="s">
        <v>136</v>
      </c>
      <c r="BC767" s="114" t="s">
        <v>108</v>
      </c>
      <c r="BD767" s="114"/>
      <c r="BE767" s="115" t="s">
        <v>102</v>
      </c>
      <c r="BF767" s="115" t="s">
        <v>102</v>
      </c>
      <c r="BG767" s="115" t="s">
        <v>102</v>
      </c>
      <c r="BH767" s="115" t="s">
        <v>102</v>
      </c>
      <c r="BI767" s="116"/>
      <c r="BJ767" s="117" t="s">
        <v>109</v>
      </c>
      <c r="BK767" s="117" t="s">
        <v>109</v>
      </c>
      <c r="BL767" s="83">
        <f t="shared" ca="1" si="50"/>
        <v>13</v>
      </c>
      <c r="BM767" s="83" t="s">
        <v>270</v>
      </c>
      <c r="BN767" s="83">
        <v>0</v>
      </c>
      <c r="BO767" s="83" t="s">
        <v>108</v>
      </c>
      <c r="BP767" s="83">
        <v>-1321410</v>
      </c>
      <c r="BQ767" s="83" t="s">
        <v>381</v>
      </c>
      <c r="BR767" s="83" t="s">
        <v>157</v>
      </c>
      <c r="BS767" s="83" t="s">
        <v>502</v>
      </c>
      <c r="BT767" s="83">
        <v>-1321410</v>
      </c>
      <c r="BU767" s="83" t="s">
        <v>381</v>
      </c>
      <c r="BV767" s="83" t="s">
        <v>157</v>
      </c>
      <c r="BW767" s="83" t="s">
        <v>502</v>
      </c>
      <c r="BY767" s="136">
        <v>0</v>
      </c>
      <c r="BZ767" s="136">
        <v>0</v>
      </c>
      <c r="CA767" s="136">
        <v>0</v>
      </c>
      <c r="CB767" s="136">
        <v>0</v>
      </c>
      <c r="CD767" s="136">
        <v>0</v>
      </c>
      <c r="CE767" s="136">
        <v>0</v>
      </c>
      <c r="CF767" s="136">
        <v>0</v>
      </c>
      <c r="CG767" s="136">
        <v>0</v>
      </c>
      <c r="CH767" s="136">
        <v>0</v>
      </c>
      <c r="CI767" s="136">
        <v>0</v>
      </c>
      <c r="CJ767" s="136">
        <v>0</v>
      </c>
      <c r="CK767" s="138">
        <v>0</v>
      </c>
      <c r="CL767" s="138">
        <v>0</v>
      </c>
      <c r="CM767" s="136">
        <v>0</v>
      </c>
      <c r="CN767" s="136">
        <v>0</v>
      </c>
      <c r="CO767" s="85">
        <v>43706</v>
      </c>
      <c r="CP767" s="83" t="s">
        <v>4813</v>
      </c>
      <c r="CQ767" s="83" t="s">
        <v>102</v>
      </c>
      <c r="CR767" s="83" t="s">
        <v>482</v>
      </c>
      <c r="CS767" s="83">
        <v>762</v>
      </c>
      <c r="CT767" s="83" t="s">
        <v>483</v>
      </c>
      <c r="CU767" s="83">
        <v>1</v>
      </c>
      <c r="CV767" s="83">
        <v>0</v>
      </c>
      <c r="CW767" s="83">
        <v>0</v>
      </c>
      <c r="CX767" s="83" t="s">
        <v>109</v>
      </c>
      <c r="CY767" s="83" t="s">
        <v>583</v>
      </c>
      <c r="CZ767" s="83">
        <v>0</v>
      </c>
      <c r="DA767" s="83">
        <v>0</v>
      </c>
      <c r="DB767" s="83">
        <f t="shared" si="47"/>
        <v>0</v>
      </c>
      <c r="DC767" s="83" t="s">
        <v>497</v>
      </c>
      <c r="DE767" s="136">
        <v>1</v>
      </c>
      <c r="DF767" s="136">
        <v>1</v>
      </c>
      <c r="DG767" s="215" t="s">
        <v>269</v>
      </c>
      <c r="DH767" s="136">
        <v>1</v>
      </c>
      <c r="DI767" s="136">
        <v>1</v>
      </c>
      <c r="DJ767" s="215" t="s">
        <v>269</v>
      </c>
      <c r="EE767" s="136" t="b">
        <v>1</v>
      </c>
      <c r="EF767" s="136" t="b">
        <v>1</v>
      </c>
      <c r="EG767" s="136" t="b">
        <v>1</v>
      </c>
      <c r="EH767" s="136" t="b">
        <v>1</v>
      </c>
      <c r="EL767" s="215" t="s">
        <v>269</v>
      </c>
    </row>
    <row r="768" spans="1:142" ht="60" customHeight="1" x14ac:dyDescent="0.55000000000000004">
      <c r="A768" s="83" t="s">
        <v>130</v>
      </c>
      <c r="B768" s="83" t="s">
        <v>98</v>
      </c>
      <c r="C768">
        <v>567008</v>
      </c>
      <c r="D768" t="s">
        <v>1401</v>
      </c>
      <c r="E768" t="s">
        <v>1401</v>
      </c>
      <c r="F768" s="83" t="s">
        <v>108</v>
      </c>
      <c r="G768" s="213">
        <v>25583</v>
      </c>
      <c r="H768" s="83" t="s">
        <v>102</v>
      </c>
      <c r="I768" s="213">
        <v>43415</v>
      </c>
      <c r="J768" s="83" t="s">
        <v>228</v>
      </c>
      <c r="K768" s="214">
        <v>940104170742</v>
      </c>
      <c r="L768" s="83" t="s">
        <v>97</v>
      </c>
      <c r="M768" s="213">
        <v>43753</v>
      </c>
      <c r="N768">
        <v>287186</v>
      </c>
      <c r="O768" s="145" t="s">
        <v>567</v>
      </c>
      <c r="P768" s="145" t="s">
        <v>99</v>
      </c>
      <c r="Q768" s="145" t="s">
        <v>100</v>
      </c>
      <c r="R768" s="145" t="s">
        <v>567</v>
      </c>
      <c r="V768">
        <v>3326</v>
      </c>
      <c r="W768" s="83" t="s">
        <v>101</v>
      </c>
      <c r="X768" s="83" t="s">
        <v>103</v>
      </c>
      <c r="Y768" t="s">
        <v>2730</v>
      </c>
      <c r="Z768" s="83" t="s">
        <v>102</v>
      </c>
      <c r="AA768" s="83" t="s">
        <v>102</v>
      </c>
      <c r="AB768" t="s">
        <v>3705</v>
      </c>
      <c r="AC768" s="83" t="s">
        <v>3991</v>
      </c>
      <c r="AD768" s="83" t="s">
        <v>144</v>
      </c>
      <c r="AE768" s="83" t="s">
        <v>105</v>
      </c>
      <c r="AF768" t="s">
        <v>2730</v>
      </c>
      <c r="AG768" s="83" t="s">
        <v>102</v>
      </c>
      <c r="AH768" s="83" t="s">
        <v>102</v>
      </c>
      <c r="AI768" t="s">
        <v>3705</v>
      </c>
      <c r="AJ768" s="83" t="s">
        <v>3991</v>
      </c>
      <c r="AK768" s="83" t="s">
        <v>144</v>
      </c>
      <c r="AL768" s="83" t="s">
        <v>105</v>
      </c>
      <c r="AM768" s="87" t="s">
        <v>106</v>
      </c>
      <c r="AN768" t="s">
        <v>2730</v>
      </c>
      <c r="AO768" t="s">
        <v>3705</v>
      </c>
      <c r="AP768" s="83" t="s">
        <v>3991</v>
      </c>
      <c r="AQ768" s="83" t="s">
        <v>111</v>
      </c>
      <c r="AR768" s="87" t="s">
        <v>106</v>
      </c>
      <c r="AT768" s="83" t="s">
        <v>107</v>
      </c>
      <c r="AU768" s="83" t="s">
        <v>107</v>
      </c>
      <c r="AV768" s="83" t="s">
        <v>107</v>
      </c>
      <c r="AX768" s="110" t="s">
        <v>107</v>
      </c>
      <c r="AY768" s="111"/>
      <c r="AZ768" s="112">
        <f t="shared" ca="1" si="48"/>
        <v>6846</v>
      </c>
      <c r="BA768" s="136">
        <f t="shared" ca="1" si="49"/>
        <v>38</v>
      </c>
      <c r="BB768" s="114" t="s">
        <v>134</v>
      </c>
      <c r="BC768" s="114" t="s">
        <v>108</v>
      </c>
      <c r="BD768" s="114"/>
      <c r="BE768" s="115" t="s">
        <v>102</v>
      </c>
      <c r="BF768" s="115" t="s">
        <v>102</v>
      </c>
      <c r="BG768" s="115" t="s">
        <v>102</v>
      </c>
      <c r="BH768" s="115" t="s">
        <v>102</v>
      </c>
      <c r="BI768" s="116"/>
      <c r="BJ768" s="117" t="s">
        <v>109</v>
      </c>
      <c r="BK768" s="117" t="s">
        <v>109</v>
      </c>
      <c r="BL768" s="83">
        <f t="shared" ca="1" si="50"/>
        <v>98</v>
      </c>
      <c r="BM768" s="83" t="s">
        <v>108</v>
      </c>
      <c r="BN768" s="83">
        <v>0</v>
      </c>
      <c r="BO768" s="83" t="s">
        <v>108</v>
      </c>
      <c r="BP768" s="83">
        <v>-1323145</v>
      </c>
      <c r="BQ768" s="83" t="s">
        <v>312</v>
      </c>
      <c r="BR768" s="83" t="s">
        <v>153</v>
      </c>
      <c r="BS768" s="83" t="s">
        <v>499</v>
      </c>
      <c r="BT768" s="83">
        <v>-1323145</v>
      </c>
      <c r="BU768" s="83" t="s">
        <v>312</v>
      </c>
      <c r="BV768" s="83" t="s">
        <v>153</v>
      </c>
      <c r="BW768" s="83" t="s">
        <v>499</v>
      </c>
      <c r="BY768" s="136">
        <v>0</v>
      </c>
      <c r="BZ768" s="136">
        <v>0</v>
      </c>
      <c r="CA768" s="136">
        <v>0</v>
      </c>
      <c r="CB768" s="136">
        <v>0</v>
      </c>
      <c r="CD768" s="136">
        <v>0</v>
      </c>
      <c r="CE768" s="136">
        <v>0</v>
      </c>
      <c r="CF768" s="136">
        <v>0</v>
      </c>
      <c r="CG768" s="136">
        <v>0</v>
      </c>
      <c r="CH768" s="136">
        <v>0</v>
      </c>
      <c r="CI768" s="136">
        <v>0</v>
      </c>
      <c r="CJ768" s="136">
        <v>0</v>
      </c>
      <c r="CK768" s="138">
        <v>0</v>
      </c>
      <c r="CL768" s="138">
        <v>0</v>
      </c>
      <c r="CM768" s="136">
        <v>0</v>
      </c>
      <c r="CN768" s="136">
        <v>0</v>
      </c>
      <c r="CO768" s="85">
        <v>43707</v>
      </c>
      <c r="CP768" s="83" t="s">
        <v>4814</v>
      </c>
      <c r="CQ768" s="83" t="s">
        <v>102</v>
      </c>
      <c r="CR768" s="83" t="s">
        <v>482</v>
      </c>
      <c r="CS768" s="83">
        <v>763</v>
      </c>
      <c r="CT768" s="83" t="s">
        <v>483</v>
      </c>
      <c r="CU768" s="83">
        <v>1</v>
      </c>
      <c r="CV768" s="83">
        <v>0</v>
      </c>
      <c r="CW768" s="83">
        <v>0</v>
      </c>
      <c r="CX768" s="83" t="s">
        <v>109</v>
      </c>
      <c r="CY768" s="83" t="s">
        <v>583</v>
      </c>
      <c r="CZ768" s="83">
        <v>0</v>
      </c>
      <c r="DA768" s="83">
        <v>0</v>
      </c>
      <c r="DB768" s="83">
        <f t="shared" si="47"/>
        <v>0</v>
      </c>
      <c r="DC768" s="83" t="s">
        <v>497</v>
      </c>
      <c r="DE768" s="136">
        <v>1</v>
      </c>
      <c r="DF768" s="136">
        <v>1</v>
      </c>
      <c r="DG768" s="215" t="s">
        <v>269</v>
      </c>
      <c r="DH768" s="136">
        <v>1</v>
      </c>
      <c r="DI768" s="136">
        <v>1</v>
      </c>
      <c r="DJ768" s="215" t="s">
        <v>269</v>
      </c>
      <c r="EE768" s="136" t="b">
        <v>1</v>
      </c>
      <c r="EF768" s="136" t="b">
        <v>1</v>
      </c>
      <c r="EG768" s="136" t="b">
        <v>1</v>
      </c>
      <c r="EH768" s="136" t="b">
        <v>1</v>
      </c>
      <c r="EL768" s="215" t="s">
        <v>269</v>
      </c>
    </row>
    <row r="769" spans="1:142" ht="60" customHeight="1" x14ac:dyDescent="0.55000000000000004">
      <c r="A769" s="83" t="s">
        <v>130</v>
      </c>
      <c r="B769" s="83" t="s">
        <v>98</v>
      </c>
      <c r="C769">
        <v>995300</v>
      </c>
      <c r="D769" t="s">
        <v>1402</v>
      </c>
      <c r="E769" t="s">
        <v>1402</v>
      </c>
      <c r="F769" s="83" t="s">
        <v>108</v>
      </c>
      <c r="G769" s="213">
        <v>33682</v>
      </c>
      <c r="H769" s="83" t="s">
        <v>102</v>
      </c>
      <c r="I769" s="213">
        <v>43279</v>
      </c>
      <c r="J769" s="83" t="s">
        <v>228</v>
      </c>
      <c r="K769" s="214">
        <v>574239208133</v>
      </c>
      <c r="L769" s="83" t="s">
        <v>135</v>
      </c>
      <c r="M769" s="213">
        <v>43705</v>
      </c>
      <c r="N769">
        <v>106199</v>
      </c>
      <c r="O769" s="145" t="s">
        <v>567</v>
      </c>
      <c r="P769" s="145" t="s">
        <v>99</v>
      </c>
      <c r="Q769" s="145" t="s">
        <v>100</v>
      </c>
      <c r="R769" s="145" t="s">
        <v>567</v>
      </c>
      <c r="V769">
        <v>5016</v>
      </c>
      <c r="W769" s="83" t="s">
        <v>101</v>
      </c>
      <c r="X769" s="83" t="s">
        <v>103</v>
      </c>
      <c r="Y769" t="s">
        <v>2731</v>
      </c>
      <c r="Z769" s="83" t="s">
        <v>102</v>
      </c>
      <c r="AA769" s="83" t="s">
        <v>102</v>
      </c>
      <c r="AB769" t="s">
        <v>3706</v>
      </c>
      <c r="AC769" s="83" t="s">
        <v>3992</v>
      </c>
      <c r="AD769" s="83" t="s">
        <v>144</v>
      </c>
      <c r="AE769" s="83" t="s">
        <v>105</v>
      </c>
      <c r="AF769" t="s">
        <v>2731</v>
      </c>
      <c r="AG769" s="83" t="s">
        <v>102</v>
      </c>
      <c r="AH769" s="83" t="s">
        <v>102</v>
      </c>
      <c r="AI769" t="s">
        <v>3706</v>
      </c>
      <c r="AJ769" s="83" t="s">
        <v>3992</v>
      </c>
      <c r="AK769" s="83" t="s">
        <v>144</v>
      </c>
      <c r="AL769" s="83" t="s">
        <v>105</v>
      </c>
      <c r="AM769" s="87" t="s">
        <v>106</v>
      </c>
      <c r="AN769" t="s">
        <v>2731</v>
      </c>
      <c r="AO769" t="s">
        <v>3706</v>
      </c>
      <c r="AP769" s="83" t="s">
        <v>3992</v>
      </c>
      <c r="AQ769" s="83" t="s">
        <v>144</v>
      </c>
      <c r="AR769" s="87" t="s">
        <v>106</v>
      </c>
      <c r="AT769" s="83" t="s">
        <v>107</v>
      </c>
      <c r="AU769" s="83" t="s">
        <v>107</v>
      </c>
      <c r="AV769" s="83" t="s">
        <v>107</v>
      </c>
      <c r="AX769" s="110" t="s">
        <v>107</v>
      </c>
      <c r="AY769" s="111"/>
      <c r="AZ769" s="112">
        <f t="shared" ca="1" si="48"/>
        <v>1542</v>
      </c>
      <c r="BA769" s="136">
        <f t="shared" ca="1" si="49"/>
        <v>67</v>
      </c>
      <c r="BB769" s="114" t="s">
        <v>134</v>
      </c>
      <c r="BC769" s="114" t="s">
        <v>108</v>
      </c>
      <c r="BD769" s="114"/>
      <c r="BE769" s="115" t="s">
        <v>102</v>
      </c>
      <c r="BF769" s="115" t="s">
        <v>102</v>
      </c>
      <c r="BG769" s="115" t="s">
        <v>102</v>
      </c>
      <c r="BH769" s="115" t="s">
        <v>102</v>
      </c>
      <c r="BI769" s="116"/>
      <c r="BJ769" s="117" t="s">
        <v>109</v>
      </c>
      <c r="BK769" s="117" t="s">
        <v>109</v>
      </c>
      <c r="BL769" s="83">
        <f t="shared" ca="1" si="50"/>
        <v>0</v>
      </c>
      <c r="BM769" s="83" t="s">
        <v>108</v>
      </c>
      <c r="BN769" s="83">
        <v>0</v>
      </c>
      <c r="BO769" s="83" t="s">
        <v>108</v>
      </c>
      <c r="BP769" s="83">
        <v>-1324880</v>
      </c>
      <c r="BQ769" s="83" t="s">
        <v>198</v>
      </c>
      <c r="BR769" s="83" t="s">
        <v>164</v>
      </c>
      <c r="BS769" s="83" t="s">
        <v>499</v>
      </c>
      <c r="BT769" s="83">
        <v>-1324880</v>
      </c>
      <c r="BU769" s="83" t="s">
        <v>198</v>
      </c>
      <c r="BV769" s="83" t="s">
        <v>164</v>
      </c>
      <c r="BW769" s="83" t="s">
        <v>499</v>
      </c>
      <c r="BY769" s="136">
        <v>0</v>
      </c>
      <c r="BZ769" s="136">
        <v>0</v>
      </c>
      <c r="CA769" s="136">
        <v>0</v>
      </c>
      <c r="CB769" s="136">
        <v>0</v>
      </c>
      <c r="CD769" s="136">
        <v>0</v>
      </c>
      <c r="CE769" s="136">
        <v>0</v>
      </c>
      <c r="CF769" s="136">
        <v>0</v>
      </c>
      <c r="CG769" s="136">
        <v>0</v>
      </c>
      <c r="CH769" s="136">
        <v>0</v>
      </c>
      <c r="CI769" s="136">
        <v>0</v>
      </c>
      <c r="CJ769" s="136">
        <v>0</v>
      </c>
      <c r="CK769" s="138">
        <v>0</v>
      </c>
      <c r="CL769" s="138">
        <v>0</v>
      </c>
      <c r="CM769" s="136">
        <v>0</v>
      </c>
      <c r="CN769" s="136">
        <v>0</v>
      </c>
      <c r="CO769" s="85">
        <v>43708</v>
      </c>
      <c r="CP769" s="83" t="s">
        <v>4815</v>
      </c>
      <c r="CQ769" s="83" t="s">
        <v>102</v>
      </c>
      <c r="CR769" s="83" t="s">
        <v>482</v>
      </c>
      <c r="CS769" s="83">
        <v>764</v>
      </c>
      <c r="CT769" s="83" t="s">
        <v>483</v>
      </c>
      <c r="CU769" s="83">
        <v>1</v>
      </c>
      <c r="CV769" s="83">
        <v>0</v>
      </c>
      <c r="CW769" s="83">
        <v>0</v>
      </c>
      <c r="CX769" s="83" t="s">
        <v>109</v>
      </c>
      <c r="CY769" s="83" t="s">
        <v>583</v>
      </c>
      <c r="CZ769" s="83">
        <v>0</v>
      </c>
      <c r="DA769" s="83">
        <v>0</v>
      </c>
      <c r="DB769" s="83">
        <f t="shared" si="47"/>
        <v>0</v>
      </c>
      <c r="DC769" s="83" t="s">
        <v>497</v>
      </c>
      <c r="DE769" s="136">
        <v>1</v>
      </c>
      <c r="DF769" s="136">
        <v>1</v>
      </c>
      <c r="DG769" s="215" t="s">
        <v>269</v>
      </c>
      <c r="DH769" s="136">
        <v>1</v>
      </c>
      <c r="DI769" s="136">
        <v>1</v>
      </c>
      <c r="DJ769" s="215" t="s">
        <v>269</v>
      </c>
      <c r="EE769" s="136" t="b">
        <v>1</v>
      </c>
      <c r="EF769" s="136" t="b">
        <v>1</v>
      </c>
      <c r="EG769" s="136" t="b">
        <v>1</v>
      </c>
      <c r="EH769" s="136" t="b">
        <v>1</v>
      </c>
      <c r="EL769" s="215" t="s">
        <v>269</v>
      </c>
    </row>
    <row r="770" spans="1:142" ht="60" customHeight="1" x14ac:dyDescent="0.55000000000000004">
      <c r="A770" s="83" t="s">
        <v>130</v>
      </c>
      <c r="B770" s="83" t="s">
        <v>98</v>
      </c>
      <c r="C770">
        <v>558736</v>
      </c>
      <c r="D770" t="s">
        <v>1403</v>
      </c>
      <c r="E770" t="s">
        <v>1403</v>
      </c>
      <c r="F770" s="83" t="s">
        <v>108</v>
      </c>
      <c r="G770" s="213">
        <v>34464</v>
      </c>
      <c r="H770" s="83" t="s">
        <v>102</v>
      </c>
      <c r="I770" s="213">
        <v>43168</v>
      </c>
      <c r="J770" s="83" t="s">
        <v>228</v>
      </c>
      <c r="K770" s="214">
        <v>988372059647</v>
      </c>
      <c r="L770" s="83" t="s">
        <v>97</v>
      </c>
      <c r="M770" s="213">
        <v>43506</v>
      </c>
      <c r="N770">
        <v>143532</v>
      </c>
      <c r="O770" s="145" t="s">
        <v>567</v>
      </c>
      <c r="P770" s="145" t="s">
        <v>99</v>
      </c>
      <c r="Q770" s="145" t="s">
        <v>100</v>
      </c>
      <c r="R770" s="145" t="s">
        <v>567</v>
      </c>
      <c r="V770">
        <v>998</v>
      </c>
      <c r="W770" s="83" t="s">
        <v>1889</v>
      </c>
      <c r="X770" s="83" t="s">
        <v>103</v>
      </c>
      <c r="Y770" t="s">
        <v>2732</v>
      </c>
      <c r="Z770" s="83" t="s">
        <v>102</v>
      </c>
      <c r="AA770" s="83" t="s">
        <v>102</v>
      </c>
      <c r="AB770" t="s">
        <v>3707</v>
      </c>
      <c r="AC770" s="83" t="s">
        <v>3993</v>
      </c>
      <c r="AD770" s="83" t="s">
        <v>111</v>
      </c>
      <c r="AE770" s="83" t="s">
        <v>105</v>
      </c>
      <c r="AF770" t="s">
        <v>2732</v>
      </c>
      <c r="AG770" s="83" t="s">
        <v>102</v>
      </c>
      <c r="AH770" s="83" t="s">
        <v>102</v>
      </c>
      <c r="AI770" t="s">
        <v>3707</v>
      </c>
      <c r="AJ770" s="83" t="s">
        <v>3993</v>
      </c>
      <c r="AK770" s="83" t="s">
        <v>111</v>
      </c>
      <c r="AL770" s="83" t="s">
        <v>105</v>
      </c>
      <c r="AM770" s="87" t="s">
        <v>106</v>
      </c>
      <c r="AN770" t="s">
        <v>2732</v>
      </c>
      <c r="AO770" t="s">
        <v>3707</v>
      </c>
      <c r="AP770" s="83" t="s">
        <v>3993</v>
      </c>
      <c r="AQ770" s="83" t="s">
        <v>144</v>
      </c>
      <c r="AR770" s="87" t="s">
        <v>106</v>
      </c>
      <c r="AT770" s="83" t="s">
        <v>107</v>
      </c>
      <c r="AU770" s="83" t="s">
        <v>107</v>
      </c>
      <c r="AV770" s="83" t="s">
        <v>107</v>
      </c>
      <c r="AX770" s="110" t="s">
        <v>107</v>
      </c>
      <c r="AY770" s="111"/>
      <c r="AZ770" s="112">
        <f t="shared" ca="1" si="48"/>
        <v>8117</v>
      </c>
      <c r="BA770" s="136">
        <f t="shared" ca="1" si="49"/>
        <v>49</v>
      </c>
      <c r="BB770" s="114" t="s">
        <v>136</v>
      </c>
      <c r="BC770" s="114" t="s">
        <v>108</v>
      </c>
      <c r="BD770" s="114"/>
      <c r="BE770" s="115" t="s">
        <v>102</v>
      </c>
      <c r="BF770" s="115" t="s">
        <v>102</v>
      </c>
      <c r="BG770" s="115" t="s">
        <v>102</v>
      </c>
      <c r="BH770" s="115" t="s">
        <v>102</v>
      </c>
      <c r="BI770" s="116"/>
      <c r="BJ770" s="117" t="s">
        <v>109</v>
      </c>
      <c r="BK770" s="117" t="s">
        <v>109</v>
      </c>
      <c r="BL770" s="83">
        <f t="shared" ca="1" si="50"/>
        <v>71</v>
      </c>
      <c r="BM770" s="83" t="s">
        <v>270</v>
      </c>
      <c r="BN770" s="83">
        <v>0</v>
      </c>
      <c r="BO770" s="83" t="s">
        <v>108</v>
      </c>
      <c r="BP770" s="83">
        <v>-1326615</v>
      </c>
      <c r="BQ770" s="83" t="s">
        <v>381</v>
      </c>
      <c r="BR770" s="83" t="s">
        <v>157</v>
      </c>
      <c r="BS770" s="83" t="s">
        <v>502</v>
      </c>
      <c r="BT770" s="83">
        <v>-1326615</v>
      </c>
      <c r="BU770" s="83" t="s">
        <v>381</v>
      </c>
      <c r="BV770" s="83" t="s">
        <v>157</v>
      </c>
      <c r="BW770" s="83" t="s">
        <v>502</v>
      </c>
      <c r="BY770" s="136">
        <v>0</v>
      </c>
      <c r="BZ770" s="136">
        <v>0</v>
      </c>
      <c r="CA770" s="136">
        <v>0</v>
      </c>
      <c r="CB770" s="136">
        <v>0</v>
      </c>
      <c r="CD770" s="136">
        <v>0</v>
      </c>
      <c r="CE770" s="136">
        <v>0</v>
      </c>
      <c r="CF770" s="136">
        <v>0</v>
      </c>
      <c r="CG770" s="136">
        <v>0</v>
      </c>
      <c r="CH770" s="136">
        <v>0</v>
      </c>
      <c r="CI770" s="136">
        <v>0</v>
      </c>
      <c r="CJ770" s="136">
        <v>0</v>
      </c>
      <c r="CK770" s="138">
        <v>0</v>
      </c>
      <c r="CL770" s="138">
        <v>0</v>
      </c>
      <c r="CM770" s="136">
        <v>0</v>
      </c>
      <c r="CN770" s="136">
        <v>0</v>
      </c>
      <c r="CO770" s="85">
        <v>43709</v>
      </c>
      <c r="CP770" s="83" t="s">
        <v>4816</v>
      </c>
      <c r="CQ770" s="83" t="s">
        <v>102</v>
      </c>
      <c r="CR770" s="83" t="s">
        <v>482</v>
      </c>
      <c r="CS770" s="83">
        <v>765</v>
      </c>
      <c r="CT770" s="83" t="s">
        <v>483</v>
      </c>
      <c r="CU770" s="83">
        <v>1</v>
      </c>
      <c r="CV770" s="83">
        <v>0</v>
      </c>
      <c r="CW770" s="83">
        <v>0</v>
      </c>
      <c r="CX770" s="83" t="s">
        <v>109</v>
      </c>
      <c r="CY770" s="83" t="s">
        <v>583</v>
      </c>
      <c r="CZ770" s="83">
        <v>0</v>
      </c>
      <c r="DA770" s="83">
        <v>0</v>
      </c>
      <c r="DB770" s="83">
        <f t="shared" ref="DB770:DB833" si="51">IF(COUNT($DE770:$DP770)&lt;SUM($DE770:$DP770),1,0)</f>
        <v>0</v>
      </c>
      <c r="DC770" s="83" t="s">
        <v>497</v>
      </c>
      <c r="DE770" s="136">
        <v>1</v>
      </c>
      <c r="DF770" s="136">
        <v>1</v>
      </c>
      <c r="DG770" s="215" t="s">
        <v>269</v>
      </c>
      <c r="DH770" s="136">
        <v>1</v>
      </c>
      <c r="DI770" s="136">
        <v>1</v>
      </c>
      <c r="DJ770" s="215" t="s">
        <v>269</v>
      </c>
      <c r="EE770" s="136" t="b">
        <v>1</v>
      </c>
      <c r="EF770" s="136" t="b">
        <v>1</v>
      </c>
      <c r="EG770" s="136" t="b">
        <v>1</v>
      </c>
      <c r="EH770" s="136" t="b">
        <v>1</v>
      </c>
      <c r="EL770" s="215" t="s">
        <v>269</v>
      </c>
    </row>
    <row r="771" spans="1:142" ht="60" customHeight="1" x14ac:dyDescent="0.55000000000000004">
      <c r="A771" s="83" t="s">
        <v>130</v>
      </c>
      <c r="B771" s="83" t="s">
        <v>98</v>
      </c>
      <c r="C771">
        <v>631161</v>
      </c>
      <c r="D771" t="s">
        <v>1404</v>
      </c>
      <c r="E771" t="s">
        <v>1404</v>
      </c>
      <c r="F771" s="83" t="s">
        <v>108</v>
      </c>
      <c r="G771" s="213">
        <v>34115</v>
      </c>
      <c r="H771" s="83" t="s">
        <v>102</v>
      </c>
      <c r="I771" s="213">
        <v>43327</v>
      </c>
      <c r="J771" s="83" t="s">
        <v>228</v>
      </c>
      <c r="K771" s="214">
        <v>626527261943</v>
      </c>
      <c r="L771" s="83" t="s">
        <v>126</v>
      </c>
      <c r="M771" s="213">
        <v>43758</v>
      </c>
      <c r="N771">
        <v>178215</v>
      </c>
      <c r="O771" s="145" t="s">
        <v>567</v>
      </c>
      <c r="P771" s="145" t="s">
        <v>99</v>
      </c>
      <c r="Q771" s="145" t="s">
        <v>100</v>
      </c>
      <c r="R771" s="145" t="s">
        <v>567</v>
      </c>
      <c r="V771">
        <v>6440</v>
      </c>
      <c r="W771" s="83" t="s">
        <v>101</v>
      </c>
      <c r="X771" s="83" t="s">
        <v>103</v>
      </c>
      <c r="Y771" t="s">
        <v>2733</v>
      </c>
      <c r="Z771" s="83" t="s">
        <v>102</v>
      </c>
      <c r="AA771" s="83" t="s">
        <v>102</v>
      </c>
      <c r="AB771" t="s">
        <v>3708</v>
      </c>
      <c r="AC771" s="83" t="s">
        <v>3994</v>
      </c>
      <c r="AD771" s="83" t="s">
        <v>144</v>
      </c>
      <c r="AE771" s="83" t="s">
        <v>105</v>
      </c>
      <c r="AF771" t="s">
        <v>2733</v>
      </c>
      <c r="AG771" s="83" t="s">
        <v>102</v>
      </c>
      <c r="AH771" s="83" t="s">
        <v>102</v>
      </c>
      <c r="AI771" t="s">
        <v>3708</v>
      </c>
      <c r="AJ771" s="83" t="s">
        <v>3994</v>
      </c>
      <c r="AK771" s="83" t="s">
        <v>144</v>
      </c>
      <c r="AL771" s="83" t="s">
        <v>105</v>
      </c>
      <c r="AM771" s="87" t="s">
        <v>106</v>
      </c>
      <c r="AN771" t="s">
        <v>2733</v>
      </c>
      <c r="AO771" t="s">
        <v>3708</v>
      </c>
      <c r="AP771" s="83" t="s">
        <v>3994</v>
      </c>
      <c r="AQ771" s="83" t="s">
        <v>111</v>
      </c>
      <c r="AR771" s="87" t="s">
        <v>106</v>
      </c>
      <c r="AT771" s="83" t="s">
        <v>107</v>
      </c>
      <c r="AU771" s="83" t="s">
        <v>107</v>
      </c>
      <c r="AV771" s="83" t="s">
        <v>107</v>
      </c>
      <c r="AX771" s="110" t="s">
        <v>107</v>
      </c>
      <c r="AY771" s="111"/>
      <c r="AZ771" s="112">
        <f t="shared" ref="AZ771:AZ834" ca="1" si="52">RANDBETWEEN(1000,9999)</f>
        <v>4434</v>
      </c>
      <c r="BA771" s="136">
        <f t="shared" ca="1" si="49"/>
        <v>38</v>
      </c>
      <c r="BB771" s="114" t="s">
        <v>134</v>
      </c>
      <c r="BC771" s="114" t="s">
        <v>108</v>
      </c>
      <c r="BD771" s="114"/>
      <c r="BE771" s="115" t="s">
        <v>102</v>
      </c>
      <c r="BF771" s="115" t="s">
        <v>102</v>
      </c>
      <c r="BG771" s="115" t="s">
        <v>102</v>
      </c>
      <c r="BH771" s="115" t="s">
        <v>102</v>
      </c>
      <c r="BI771" s="116"/>
      <c r="BJ771" s="117" t="s">
        <v>109</v>
      </c>
      <c r="BK771" s="117" t="s">
        <v>109</v>
      </c>
      <c r="BL771" s="83">
        <f t="shared" ca="1" si="50"/>
        <v>64</v>
      </c>
      <c r="BM771" s="83" t="s">
        <v>108</v>
      </c>
      <c r="BN771" s="83">
        <v>0</v>
      </c>
      <c r="BO771" s="83" t="s">
        <v>108</v>
      </c>
      <c r="BP771" s="83">
        <v>-1328350</v>
      </c>
      <c r="BQ771" s="83" t="s">
        <v>312</v>
      </c>
      <c r="BR771" s="83" t="s">
        <v>153</v>
      </c>
      <c r="BS771" s="83" t="s">
        <v>499</v>
      </c>
      <c r="BT771" s="83">
        <v>-1328350</v>
      </c>
      <c r="BU771" s="83" t="s">
        <v>312</v>
      </c>
      <c r="BV771" s="83" t="s">
        <v>153</v>
      </c>
      <c r="BW771" s="83" t="s">
        <v>499</v>
      </c>
      <c r="BY771" s="136">
        <v>0</v>
      </c>
      <c r="BZ771" s="136">
        <v>0</v>
      </c>
      <c r="CA771" s="136">
        <v>0</v>
      </c>
      <c r="CB771" s="136">
        <v>0</v>
      </c>
      <c r="CD771" s="136">
        <v>0</v>
      </c>
      <c r="CE771" s="136">
        <v>0</v>
      </c>
      <c r="CF771" s="136">
        <v>0</v>
      </c>
      <c r="CG771" s="136">
        <v>0</v>
      </c>
      <c r="CH771" s="136">
        <v>0</v>
      </c>
      <c r="CI771" s="136">
        <v>0</v>
      </c>
      <c r="CJ771" s="136">
        <v>0</v>
      </c>
      <c r="CK771" s="138">
        <v>0</v>
      </c>
      <c r="CL771" s="138">
        <v>0</v>
      </c>
      <c r="CM771" s="136">
        <v>0</v>
      </c>
      <c r="CN771" s="136">
        <v>0</v>
      </c>
      <c r="CO771" s="85">
        <v>43710</v>
      </c>
      <c r="CP771" s="83" t="s">
        <v>4817</v>
      </c>
      <c r="CQ771" s="83" t="s">
        <v>102</v>
      </c>
      <c r="CR771" s="83" t="s">
        <v>482</v>
      </c>
      <c r="CS771" s="83">
        <v>766</v>
      </c>
      <c r="CT771" s="83" t="s">
        <v>483</v>
      </c>
      <c r="CU771" s="83">
        <v>1</v>
      </c>
      <c r="CV771" s="83">
        <v>0</v>
      </c>
      <c r="CW771" s="83">
        <v>0</v>
      </c>
      <c r="CX771" s="83" t="s">
        <v>109</v>
      </c>
      <c r="CY771" s="83" t="s">
        <v>583</v>
      </c>
      <c r="CZ771" s="83">
        <v>0</v>
      </c>
      <c r="DA771" s="83">
        <v>0</v>
      </c>
      <c r="DB771" s="83">
        <f t="shared" si="51"/>
        <v>0</v>
      </c>
      <c r="DC771" s="83" t="s">
        <v>497</v>
      </c>
      <c r="DE771" s="136">
        <v>1</v>
      </c>
      <c r="DF771" s="136">
        <v>1</v>
      </c>
      <c r="DG771" s="215" t="s">
        <v>269</v>
      </c>
      <c r="DH771" s="136">
        <v>1</v>
      </c>
      <c r="DI771" s="136">
        <v>1</v>
      </c>
      <c r="DJ771" s="215" t="s">
        <v>269</v>
      </c>
      <c r="EE771" s="136" t="b">
        <v>1</v>
      </c>
      <c r="EF771" s="136" t="b">
        <v>1</v>
      </c>
      <c r="EG771" s="136" t="b">
        <v>1</v>
      </c>
      <c r="EH771" s="136" t="b">
        <v>1</v>
      </c>
      <c r="EL771" s="215" t="s">
        <v>269</v>
      </c>
    </row>
    <row r="772" spans="1:142" ht="60" customHeight="1" x14ac:dyDescent="0.55000000000000004">
      <c r="A772" s="83" t="s">
        <v>130</v>
      </c>
      <c r="B772" s="83" t="s">
        <v>98</v>
      </c>
      <c r="C772">
        <v>800995</v>
      </c>
      <c r="D772" t="s">
        <v>1405</v>
      </c>
      <c r="E772" t="s">
        <v>1405</v>
      </c>
      <c r="F772" s="83" t="s">
        <v>108</v>
      </c>
      <c r="G772" s="213">
        <v>26944</v>
      </c>
      <c r="H772" s="83" t="s">
        <v>102</v>
      </c>
      <c r="I772" s="213">
        <v>43443</v>
      </c>
      <c r="J772" s="83" t="s">
        <v>228</v>
      </c>
      <c r="K772" s="214">
        <v>686046908356</v>
      </c>
      <c r="L772" s="83" t="s">
        <v>135</v>
      </c>
      <c r="M772" s="213">
        <v>43722</v>
      </c>
      <c r="N772">
        <v>795064</v>
      </c>
      <c r="O772" s="145" t="s">
        <v>567</v>
      </c>
      <c r="P772" s="145" t="s">
        <v>99</v>
      </c>
      <c r="Q772" s="145" t="s">
        <v>100</v>
      </c>
      <c r="R772" s="145" t="s">
        <v>567</v>
      </c>
      <c r="V772">
        <v>208</v>
      </c>
      <c r="W772" s="83" t="s">
        <v>101</v>
      </c>
      <c r="X772" s="83" t="s">
        <v>103</v>
      </c>
      <c r="Y772" t="s">
        <v>2734</v>
      </c>
      <c r="Z772" s="83" t="s">
        <v>102</v>
      </c>
      <c r="AA772" s="83" t="s">
        <v>102</v>
      </c>
      <c r="AB772" t="s">
        <v>3709</v>
      </c>
      <c r="AC772" s="83" t="s">
        <v>3995</v>
      </c>
      <c r="AD772" s="83" t="s">
        <v>144</v>
      </c>
      <c r="AE772" s="83" t="s">
        <v>105</v>
      </c>
      <c r="AF772" t="s">
        <v>2734</v>
      </c>
      <c r="AG772" s="83" t="s">
        <v>102</v>
      </c>
      <c r="AH772" s="83" t="s">
        <v>102</v>
      </c>
      <c r="AI772" t="s">
        <v>3709</v>
      </c>
      <c r="AJ772" s="83" t="s">
        <v>3995</v>
      </c>
      <c r="AK772" s="83" t="s">
        <v>144</v>
      </c>
      <c r="AL772" s="83" t="s">
        <v>105</v>
      </c>
      <c r="AM772" s="87" t="s">
        <v>106</v>
      </c>
      <c r="AN772" t="s">
        <v>2734</v>
      </c>
      <c r="AO772" t="s">
        <v>3709</v>
      </c>
      <c r="AP772" s="83" t="s">
        <v>3995</v>
      </c>
      <c r="AQ772" s="83" t="s">
        <v>144</v>
      </c>
      <c r="AR772" s="87" t="s">
        <v>106</v>
      </c>
      <c r="AT772" s="83" t="s">
        <v>107</v>
      </c>
      <c r="AU772" s="83" t="s">
        <v>107</v>
      </c>
      <c r="AV772" s="83" t="s">
        <v>107</v>
      </c>
      <c r="AX772" s="110" t="s">
        <v>107</v>
      </c>
      <c r="AY772" s="111"/>
      <c r="AZ772" s="112">
        <f t="shared" ca="1" si="52"/>
        <v>2133</v>
      </c>
      <c r="BA772" s="136">
        <f t="shared" ca="1" si="49"/>
        <v>95</v>
      </c>
      <c r="BB772" s="114" t="s">
        <v>134</v>
      </c>
      <c r="BC772" s="114" t="s">
        <v>108</v>
      </c>
      <c r="BD772" s="114"/>
      <c r="BE772" s="115" t="s">
        <v>102</v>
      </c>
      <c r="BF772" s="115" t="s">
        <v>102</v>
      </c>
      <c r="BG772" s="115" t="s">
        <v>102</v>
      </c>
      <c r="BH772" s="115" t="s">
        <v>102</v>
      </c>
      <c r="BI772" s="116"/>
      <c r="BJ772" s="117" t="s">
        <v>109</v>
      </c>
      <c r="BK772" s="117" t="s">
        <v>109</v>
      </c>
      <c r="BL772" s="83">
        <f t="shared" ca="1" si="50"/>
        <v>63</v>
      </c>
      <c r="BM772" s="83" t="s">
        <v>108</v>
      </c>
      <c r="BN772" s="83">
        <v>0</v>
      </c>
      <c r="BO772" s="83" t="s">
        <v>108</v>
      </c>
      <c r="BP772" s="83">
        <v>-1330085</v>
      </c>
      <c r="BQ772" s="83" t="s">
        <v>198</v>
      </c>
      <c r="BR772" s="83" t="s">
        <v>164</v>
      </c>
      <c r="BS772" s="83" t="s">
        <v>499</v>
      </c>
      <c r="BT772" s="83">
        <v>-1330085</v>
      </c>
      <c r="BU772" s="83" t="s">
        <v>198</v>
      </c>
      <c r="BV772" s="83" t="s">
        <v>164</v>
      </c>
      <c r="BW772" s="83" t="s">
        <v>499</v>
      </c>
      <c r="BY772" s="136">
        <v>0</v>
      </c>
      <c r="BZ772" s="136">
        <v>0</v>
      </c>
      <c r="CA772" s="136">
        <v>0</v>
      </c>
      <c r="CB772" s="136">
        <v>0</v>
      </c>
      <c r="CD772" s="136">
        <v>0</v>
      </c>
      <c r="CE772" s="136">
        <v>0</v>
      </c>
      <c r="CF772" s="136">
        <v>0</v>
      </c>
      <c r="CG772" s="136">
        <v>0</v>
      </c>
      <c r="CH772" s="136">
        <v>0</v>
      </c>
      <c r="CI772" s="136">
        <v>0</v>
      </c>
      <c r="CJ772" s="136">
        <v>0</v>
      </c>
      <c r="CK772" s="138">
        <v>0</v>
      </c>
      <c r="CL772" s="138">
        <v>0</v>
      </c>
      <c r="CM772" s="136">
        <v>0</v>
      </c>
      <c r="CN772" s="136">
        <v>0</v>
      </c>
      <c r="CO772" s="85">
        <v>43711</v>
      </c>
      <c r="CP772" s="83" t="s">
        <v>4818</v>
      </c>
      <c r="CQ772" s="83" t="s">
        <v>102</v>
      </c>
      <c r="CR772" s="83" t="s">
        <v>482</v>
      </c>
      <c r="CS772" s="83">
        <v>767</v>
      </c>
      <c r="CT772" s="83" t="s">
        <v>483</v>
      </c>
      <c r="CU772" s="83">
        <v>1</v>
      </c>
      <c r="CV772" s="83">
        <v>0</v>
      </c>
      <c r="CW772" s="83">
        <v>0</v>
      </c>
      <c r="CX772" s="83" t="s">
        <v>109</v>
      </c>
      <c r="CY772" s="83" t="s">
        <v>583</v>
      </c>
      <c r="CZ772" s="83">
        <v>0</v>
      </c>
      <c r="DA772" s="83">
        <v>0</v>
      </c>
      <c r="DB772" s="83">
        <f t="shared" si="51"/>
        <v>0</v>
      </c>
      <c r="DC772" s="83" t="s">
        <v>497</v>
      </c>
      <c r="DE772" s="136">
        <v>1</v>
      </c>
      <c r="DF772" s="136">
        <v>1</v>
      </c>
      <c r="DG772" s="215" t="s">
        <v>269</v>
      </c>
      <c r="DH772" s="136">
        <v>1</v>
      </c>
      <c r="DI772" s="136">
        <v>1</v>
      </c>
      <c r="DJ772" s="215" t="s">
        <v>269</v>
      </c>
      <c r="EE772" s="136" t="b">
        <v>1</v>
      </c>
      <c r="EF772" s="136" t="b">
        <v>1</v>
      </c>
      <c r="EG772" s="136" t="b">
        <v>1</v>
      </c>
      <c r="EH772" s="136" t="b">
        <v>1</v>
      </c>
      <c r="EL772" s="215" t="s">
        <v>269</v>
      </c>
    </row>
    <row r="773" spans="1:142" ht="60" customHeight="1" x14ac:dyDescent="0.55000000000000004">
      <c r="A773" s="83" t="s">
        <v>130</v>
      </c>
      <c r="B773" s="83" t="s">
        <v>98</v>
      </c>
      <c r="C773">
        <v>100714</v>
      </c>
      <c r="D773" t="s">
        <v>1406</v>
      </c>
      <c r="E773" t="s">
        <v>1406</v>
      </c>
      <c r="F773" s="83" t="s">
        <v>108</v>
      </c>
      <c r="G773" s="213">
        <v>34036</v>
      </c>
      <c r="H773" s="83" t="s">
        <v>102</v>
      </c>
      <c r="I773" s="213">
        <v>43156</v>
      </c>
      <c r="J773" s="83" t="s">
        <v>228</v>
      </c>
      <c r="K773" s="214">
        <v>169507576975</v>
      </c>
      <c r="L773" s="83" t="s">
        <v>97</v>
      </c>
      <c r="M773" s="213">
        <v>43587</v>
      </c>
      <c r="N773">
        <v>461004</v>
      </c>
      <c r="O773" s="145" t="s">
        <v>567</v>
      </c>
      <c r="P773" s="145" t="s">
        <v>99</v>
      </c>
      <c r="Q773" s="145" t="s">
        <v>100</v>
      </c>
      <c r="R773" s="145" t="s">
        <v>567</v>
      </c>
      <c r="V773">
        <v>9760</v>
      </c>
      <c r="W773" s="83" t="s">
        <v>1890</v>
      </c>
      <c r="X773" s="83" t="s">
        <v>103</v>
      </c>
      <c r="Y773" t="s">
        <v>2735</v>
      </c>
      <c r="Z773" s="83" t="s">
        <v>102</v>
      </c>
      <c r="AA773" s="83" t="s">
        <v>102</v>
      </c>
      <c r="AB773" t="s">
        <v>3710</v>
      </c>
      <c r="AC773" s="83" t="s">
        <v>3996</v>
      </c>
      <c r="AD773" s="83" t="s">
        <v>111</v>
      </c>
      <c r="AE773" s="83" t="s">
        <v>105</v>
      </c>
      <c r="AF773" t="s">
        <v>2735</v>
      </c>
      <c r="AG773" s="83" t="s">
        <v>102</v>
      </c>
      <c r="AH773" s="83" t="s">
        <v>102</v>
      </c>
      <c r="AI773" t="s">
        <v>3710</v>
      </c>
      <c r="AJ773" s="83" t="s">
        <v>3996</v>
      </c>
      <c r="AK773" s="83" t="s">
        <v>111</v>
      </c>
      <c r="AL773" s="83" t="s">
        <v>105</v>
      </c>
      <c r="AM773" s="87" t="s">
        <v>106</v>
      </c>
      <c r="AN773" t="s">
        <v>2735</v>
      </c>
      <c r="AO773" t="s">
        <v>3710</v>
      </c>
      <c r="AP773" s="83" t="s">
        <v>3996</v>
      </c>
      <c r="AQ773" s="83" t="s">
        <v>144</v>
      </c>
      <c r="AR773" s="87" t="s">
        <v>106</v>
      </c>
      <c r="AT773" s="83" t="s">
        <v>107</v>
      </c>
      <c r="AU773" s="83" t="s">
        <v>107</v>
      </c>
      <c r="AV773" s="83" t="s">
        <v>107</v>
      </c>
      <c r="AX773" s="110" t="s">
        <v>107</v>
      </c>
      <c r="AY773" s="111"/>
      <c r="AZ773" s="112">
        <f t="shared" ca="1" si="52"/>
        <v>7757</v>
      </c>
      <c r="BA773" s="136">
        <f t="shared" ca="1" si="49"/>
        <v>73</v>
      </c>
      <c r="BB773" s="114" t="s">
        <v>136</v>
      </c>
      <c r="BC773" s="114" t="s">
        <v>108</v>
      </c>
      <c r="BD773" s="114"/>
      <c r="BE773" s="115" t="s">
        <v>102</v>
      </c>
      <c r="BF773" s="115" t="s">
        <v>102</v>
      </c>
      <c r="BG773" s="115" t="s">
        <v>102</v>
      </c>
      <c r="BH773" s="115" t="s">
        <v>102</v>
      </c>
      <c r="BI773" s="116"/>
      <c r="BJ773" s="117" t="s">
        <v>109</v>
      </c>
      <c r="BK773" s="117" t="s">
        <v>109</v>
      </c>
      <c r="BL773" s="83">
        <f t="shared" ca="1" si="50"/>
        <v>34</v>
      </c>
      <c r="BM773" s="83" t="s">
        <v>270</v>
      </c>
      <c r="BN773" s="83">
        <v>0</v>
      </c>
      <c r="BO773" s="83" t="s">
        <v>108</v>
      </c>
      <c r="BP773" s="83">
        <v>-1331820</v>
      </c>
      <c r="BQ773" s="83" t="s">
        <v>381</v>
      </c>
      <c r="BR773" s="83" t="s">
        <v>157</v>
      </c>
      <c r="BS773" s="83" t="s">
        <v>502</v>
      </c>
      <c r="BT773" s="83">
        <v>-1331820</v>
      </c>
      <c r="BU773" s="83" t="s">
        <v>381</v>
      </c>
      <c r="BV773" s="83" t="s">
        <v>157</v>
      </c>
      <c r="BW773" s="83" t="s">
        <v>502</v>
      </c>
      <c r="BY773" s="136">
        <v>0</v>
      </c>
      <c r="BZ773" s="136">
        <v>0</v>
      </c>
      <c r="CA773" s="136">
        <v>0</v>
      </c>
      <c r="CB773" s="136">
        <v>0</v>
      </c>
      <c r="CD773" s="136">
        <v>0</v>
      </c>
      <c r="CE773" s="136">
        <v>0</v>
      </c>
      <c r="CF773" s="136">
        <v>0</v>
      </c>
      <c r="CG773" s="136">
        <v>0</v>
      </c>
      <c r="CH773" s="136">
        <v>0</v>
      </c>
      <c r="CI773" s="136">
        <v>0</v>
      </c>
      <c r="CJ773" s="136">
        <v>0</v>
      </c>
      <c r="CK773" s="138">
        <v>0</v>
      </c>
      <c r="CL773" s="138">
        <v>0</v>
      </c>
      <c r="CM773" s="136">
        <v>0</v>
      </c>
      <c r="CN773" s="136">
        <v>0</v>
      </c>
      <c r="CO773" s="85">
        <v>43712</v>
      </c>
      <c r="CP773" s="83" t="s">
        <v>4819</v>
      </c>
      <c r="CQ773" s="83" t="s">
        <v>102</v>
      </c>
      <c r="CR773" s="83" t="s">
        <v>482</v>
      </c>
      <c r="CS773" s="83">
        <v>768</v>
      </c>
      <c r="CT773" s="83" t="s">
        <v>483</v>
      </c>
      <c r="CU773" s="83">
        <v>1</v>
      </c>
      <c r="CV773" s="83">
        <v>0</v>
      </c>
      <c r="CW773" s="83">
        <v>0</v>
      </c>
      <c r="CX773" s="83" t="s">
        <v>109</v>
      </c>
      <c r="CY773" s="83" t="s">
        <v>583</v>
      </c>
      <c r="CZ773" s="83">
        <v>0</v>
      </c>
      <c r="DA773" s="83">
        <v>0</v>
      </c>
      <c r="DB773" s="83">
        <f t="shared" si="51"/>
        <v>0</v>
      </c>
      <c r="DC773" s="83" t="s">
        <v>497</v>
      </c>
      <c r="DE773" s="136">
        <v>1</v>
      </c>
      <c r="DF773" s="136">
        <v>1</v>
      </c>
      <c r="DG773" s="215" t="s">
        <v>269</v>
      </c>
      <c r="DH773" s="136">
        <v>1</v>
      </c>
      <c r="DI773" s="136">
        <v>1</v>
      </c>
      <c r="DJ773" s="215" t="s">
        <v>269</v>
      </c>
      <c r="EE773" s="136" t="b">
        <v>1</v>
      </c>
      <c r="EF773" s="136" t="b">
        <v>1</v>
      </c>
      <c r="EG773" s="136" t="b">
        <v>1</v>
      </c>
      <c r="EH773" s="136" t="b">
        <v>1</v>
      </c>
      <c r="EL773" s="215" t="s">
        <v>269</v>
      </c>
    </row>
    <row r="774" spans="1:142" ht="60" customHeight="1" x14ac:dyDescent="0.55000000000000004">
      <c r="A774" s="83" t="s">
        <v>130</v>
      </c>
      <c r="B774" s="83" t="s">
        <v>98</v>
      </c>
      <c r="C774">
        <v>849018</v>
      </c>
      <c r="D774" t="s">
        <v>1407</v>
      </c>
      <c r="E774" t="s">
        <v>1407</v>
      </c>
      <c r="F774" s="83" t="s">
        <v>108</v>
      </c>
      <c r="G774" s="213">
        <v>26977</v>
      </c>
      <c r="H774" s="83" t="s">
        <v>102</v>
      </c>
      <c r="I774" s="213">
        <v>43391</v>
      </c>
      <c r="J774" s="83" t="s">
        <v>228</v>
      </c>
      <c r="K774" s="214">
        <v>308862911421</v>
      </c>
      <c r="L774" s="83" t="s">
        <v>135</v>
      </c>
      <c r="M774" s="213">
        <v>43536</v>
      </c>
      <c r="N774">
        <v>340444</v>
      </c>
      <c r="O774" s="145" t="s">
        <v>567</v>
      </c>
      <c r="P774" s="145" t="s">
        <v>99</v>
      </c>
      <c r="Q774" s="145" t="s">
        <v>100</v>
      </c>
      <c r="R774" s="145" t="s">
        <v>567</v>
      </c>
      <c r="V774">
        <v>4203</v>
      </c>
      <c r="W774" s="83" t="s">
        <v>101</v>
      </c>
      <c r="X774" s="83" t="s">
        <v>103</v>
      </c>
      <c r="Y774" t="s">
        <v>2736</v>
      </c>
      <c r="Z774" s="83" t="s">
        <v>102</v>
      </c>
      <c r="AA774" s="83" t="s">
        <v>102</v>
      </c>
      <c r="AB774" t="s">
        <v>3711</v>
      </c>
      <c r="AC774" s="83" t="s">
        <v>3997</v>
      </c>
      <c r="AD774" s="83" t="s">
        <v>144</v>
      </c>
      <c r="AE774" s="83" t="s">
        <v>105</v>
      </c>
      <c r="AF774" t="s">
        <v>2736</v>
      </c>
      <c r="AG774" s="83" t="s">
        <v>102</v>
      </c>
      <c r="AH774" s="83" t="s">
        <v>102</v>
      </c>
      <c r="AI774" t="s">
        <v>3711</v>
      </c>
      <c r="AJ774" s="83" t="s">
        <v>3997</v>
      </c>
      <c r="AK774" s="83" t="s">
        <v>144</v>
      </c>
      <c r="AL774" s="83" t="s">
        <v>105</v>
      </c>
      <c r="AM774" s="87" t="s">
        <v>106</v>
      </c>
      <c r="AN774" t="s">
        <v>2736</v>
      </c>
      <c r="AO774" t="s">
        <v>3711</v>
      </c>
      <c r="AP774" s="83" t="s">
        <v>3997</v>
      </c>
      <c r="AQ774" s="83" t="s">
        <v>111</v>
      </c>
      <c r="AR774" s="87" t="s">
        <v>106</v>
      </c>
      <c r="AT774" s="83" t="s">
        <v>107</v>
      </c>
      <c r="AU774" s="83" t="s">
        <v>107</v>
      </c>
      <c r="AV774" s="83" t="s">
        <v>107</v>
      </c>
      <c r="AX774" s="110" t="s">
        <v>107</v>
      </c>
      <c r="AY774" s="111"/>
      <c r="AZ774" s="112">
        <f t="shared" ca="1" si="52"/>
        <v>3452</v>
      </c>
      <c r="BA774" s="136">
        <f t="shared" ref="BA774:BA837" ca="1" si="53">RANDBETWEEN(1,99)</f>
        <v>90</v>
      </c>
      <c r="BB774" s="114" t="s">
        <v>134</v>
      </c>
      <c r="BC774" s="114" t="s">
        <v>108</v>
      </c>
      <c r="BD774" s="114"/>
      <c r="BE774" s="115" t="s">
        <v>102</v>
      </c>
      <c r="BF774" s="115" t="s">
        <v>102</v>
      </c>
      <c r="BG774" s="115" t="s">
        <v>102</v>
      </c>
      <c r="BH774" s="115" t="s">
        <v>102</v>
      </c>
      <c r="BI774" s="116"/>
      <c r="BJ774" s="117" t="s">
        <v>109</v>
      </c>
      <c r="BK774" s="117" t="s">
        <v>109</v>
      </c>
      <c r="BL774" s="83">
        <f t="shared" ref="BL774:BL837" ca="1" si="54">RANDBETWEEN(0,99)</f>
        <v>45</v>
      </c>
      <c r="BM774" s="83" t="s">
        <v>108</v>
      </c>
      <c r="BN774" s="83">
        <v>0</v>
      </c>
      <c r="BO774" s="83" t="s">
        <v>108</v>
      </c>
      <c r="BP774" s="83">
        <v>-1333555</v>
      </c>
      <c r="BQ774" s="83" t="s">
        <v>312</v>
      </c>
      <c r="BR774" s="83" t="s">
        <v>153</v>
      </c>
      <c r="BS774" s="83" t="s">
        <v>499</v>
      </c>
      <c r="BT774" s="83">
        <v>-1333555</v>
      </c>
      <c r="BU774" s="83" t="s">
        <v>312</v>
      </c>
      <c r="BV774" s="83" t="s">
        <v>153</v>
      </c>
      <c r="BW774" s="83" t="s">
        <v>499</v>
      </c>
      <c r="BY774" s="136">
        <v>0</v>
      </c>
      <c r="BZ774" s="136">
        <v>0</v>
      </c>
      <c r="CA774" s="136">
        <v>0</v>
      </c>
      <c r="CB774" s="136">
        <v>0</v>
      </c>
      <c r="CD774" s="136">
        <v>0</v>
      </c>
      <c r="CE774" s="136">
        <v>0</v>
      </c>
      <c r="CF774" s="136">
        <v>0</v>
      </c>
      <c r="CG774" s="136">
        <v>0</v>
      </c>
      <c r="CH774" s="136">
        <v>0</v>
      </c>
      <c r="CI774" s="136">
        <v>0</v>
      </c>
      <c r="CJ774" s="136">
        <v>0</v>
      </c>
      <c r="CK774" s="138">
        <v>0</v>
      </c>
      <c r="CL774" s="138">
        <v>0</v>
      </c>
      <c r="CM774" s="136">
        <v>0</v>
      </c>
      <c r="CN774" s="136">
        <v>0</v>
      </c>
      <c r="CO774" s="85">
        <v>43713</v>
      </c>
      <c r="CP774" s="83" t="s">
        <v>4820</v>
      </c>
      <c r="CQ774" s="83" t="s">
        <v>102</v>
      </c>
      <c r="CR774" s="83" t="s">
        <v>482</v>
      </c>
      <c r="CS774" s="83">
        <v>769</v>
      </c>
      <c r="CT774" s="83" t="s">
        <v>483</v>
      </c>
      <c r="CU774" s="83">
        <v>1</v>
      </c>
      <c r="CV774" s="83">
        <v>0</v>
      </c>
      <c r="CW774" s="83">
        <v>0</v>
      </c>
      <c r="CX774" s="83" t="s">
        <v>109</v>
      </c>
      <c r="CY774" s="83" t="s">
        <v>583</v>
      </c>
      <c r="CZ774" s="83">
        <v>0</v>
      </c>
      <c r="DA774" s="83">
        <v>0</v>
      </c>
      <c r="DB774" s="83">
        <f t="shared" si="51"/>
        <v>0</v>
      </c>
      <c r="DC774" s="83" t="s">
        <v>497</v>
      </c>
      <c r="DE774" s="136">
        <v>1</v>
      </c>
      <c r="DF774" s="136">
        <v>1</v>
      </c>
      <c r="DG774" s="215" t="s">
        <v>269</v>
      </c>
      <c r="DH774" s="136">
        <v>1</v>
      </c>
      <c r="DI774" s="136">
        <v>1</v>
      </c>
      <c r="DJ774" s="215" t="s">
        <v>269</v>
      </c>
      <c r="EE774" s="136" t="b">
        <v>1</v>
      </c>
      <c r="EF774" s="136" t="b">
        <v>1</v>
      </c>
      <c r="EG774" s="136" t="b">
        <v>1</v>
      </c>
      <c r="EH774" s="136" t="b">
        <v>1</v>
      </c>
      <c r="EL774" s="215" t="s">
        <v>269</v>
      </c>
    </row>
    <row r="775" spans="1:142" ht="60" customHeight="1" x14ac:dyDescent="0.55000000000000004">
      <c r="A775" s="83" t="s">
        <v>130</v>
      </c>
      <c r="B775" s="83" t="s">
        <v>98</v>
      </c>
      <c r="C775">
        <v>676334</v>
      </c>
      <c r="D775" t="s">
        <v>1408</v>
      </c>
      <c r="E775" t="s">
        <v>1408</v>
      </c>
      <c r="F775" s="83" t="s">
        <v>108</v>
      </c>
      <c r="G775" s="213">
        <v>38815</v>
      </c>
      <c r="H775" s="83" t="s">
        <v>102</v>
      </c>
      <c r="I775" s="213">
        <v>43137</v>
      </c>
      <c r="J775" s="83" t="s">
        <v>228</v>
      </c>
      <c r="K775" s="214">
        <v>112160970625</v>
      </c>
      <c r="L775" s="83" t="s">
        <v>97</v>
      </c>
      <c r="M775" s="213">
        <v>43695</v>
      </c>
      <c r="N775">
        <v>336430</v>
      </c>
      <c r="O775" s="145" t="s">
        <v>567</v>
      </c>
      <c r="P775" s="145" t="s">
        <v>99</v>
      </c>
      <c r="Q775" s="145" t="s">
        <v>100</v>
      </c>
      <c r="R775" s="145" t="s">
        <v>567</v>
      </c>
      <c r="V775">
        <v>6651</v>
      </c>
      <c r="W775" s="83" t="s">
        <v>101</v>
      </c>
      <c r="X775" s="83" t="s">
        <v>103</v>
      </c>
      <c r="Y775" t="s">
        <v>2737</v>
      </c>
      <c r="Z775" s="83" t="s">
        <v>102</v>
      </c>
      <c r="AA775" s="83" t="s">
        <v>102</v>
      </c>
      <c r="AB775" t="s">
        <v>3712</v>
      </c>
      <c r="AC775" s="83" t="s">
        <v>3998</v>
      </c>
      <c r="AD775" s="83" t="s">
        <v>144</v>
      </c>
      <c r="AE775" s="83" t="s">
        <v>105</v>
      </c>
      <c r="AF775" t="s">
        <v>2737</v>
      </c>
      <c r="AG775" s="83" t="s">
        <v>102</v>
      </c>
      <c r="AH775" s="83" t="s">
        <v>102</v>
      </c>
      <c r="AI775" t="s">
        <v>3712</v>
      </c>
      <c r="AJ775" s="83" t="s">
        <v>3998</v>
      </c>
      <c r="AK775" s="83" t="s">
        <v>144</v>
      </c>
      <c r="AL775" s="83" t="s">
        <v>105</v>
      </c>
      <c r="AM775" s="87" t="s">
        <v>106</v>
      </c>
      <c r="AN775" t="s">
        <v>2737</v>
      </c>
      <c r="AO775" t="s">
        <v>3712</v>
      </c>
      <c r="AP775" s="83" t="s">
        <v>3998</v>
      </c>
      <c r="AQ775" s="83" t="s">
        <v>144</v>
      </c>
      <c r="AR775" s="87" t="s">
        <v>106</v>
      </c>
      <c r="AT775" s="83" t="s">
        <v>107</v>
      </c>
      <c r="AU775" s="83" t="s">
        <v>107</v>
      </c>
      <c r="AV775" s="83" t="s">
        <v>107</v>
      </c>
      <c r="AX775" s="110" t="s">
        <v>107</v>
      </c>
      <c r="AY775" s="111"/>
      <c r="AZ775" s="112">
        <f t="shared" ca="1" si="52"/>
        <v>7080</v>
      </c>
      <c r="BA775" s="136">
        <f t="shared" ca="1" si="53"/>
        <v>57</v>
      </c>
      <c r="BB775" s="114" t="s">
        <v>134</v>
      </c>
      <c r="BC775" s="114" t="s">
        <v>108</v>
      </c>
      <c r="BD775" s="114"/>
      <c r="BE775" s="115" t="s">
        <v>102</v>
      </c>
      <c r="BF775" s="115" t="s">
        <v>102</v>
      </c>
      <c r="BG775" s="115" t="s">
        <v>102</v>
      </c>
      <c r="BH775" s="115" t="s">
        <v>102</v>
      </c>
      <c r="BI775" s="116"/>
      <c r="BJ775" s="117" t="s">
        <v>109</v>
      </c>
      <c r="BK775" s="117" t="s">
        <v>109</v>
      </c>
      <c r="BL775" s="83">
        <f t="shared" ca="1" si="54"/>
        <v>68</v>
      </c>
      <c r="BM775" s="83" t="s">
        <v>108</v>
      </c>
      <c r="BN775" s="83">
        <v>0</v>
      </c>
      <c r="BO775" s="83" t="s">
        <v>108</v>
      </c>
      <c r="BP775" s="83">
        <v>-1335290</v>
      </c>
      <c r="BQ775" s="83" t="s">
        <v>198</v>
      </c>
      <c r="BR775" s="83" t="s">
        <v>164</v>
      </c>
      <c r="BS775" s="83" t="s">
        <v>499</v>
      </c>
      <c r="BT775" s="83">
        <v>-1335290</v>
      </c>
      <c r="BU775" s="83" t="s">
        <v>198</v>
      </c>
      <c r="BV775" s="83" t="s">
        <v>164</v>
      </c>
      <c r="BW775" s="83" t="s">
        <v>499</v>
      </c>
      <c r="BY775" s="136">
        <v>0</v>
      </c>
      <c r="BZ775" s="136">
        <v>0</v>
      </c>
      <c r="CA775" s="136">
        <v>0</v>
      </c>
      <c r="CB775" s="136">
        <v>0</v>
      </c>
      <c r="CD775" s="136">
        <v>0</v>
      </c>
      <c r="CE775" s="136">
        <v>0</v>
      </c>
      <c r="CF775" s="136">
        <v>0</v>
      </c>
      <c r="CG775" s="136">
        <v>0</v>
      </c>
      <c r="CH775" s="136">
        <v>0</v>
      </c>
      <c r="CI775" s="136">
        <v>0</v>
      </c>
      <c r="CJ775" s="136">
        <v>0</v>
      </c>
      <c r="CK775" s="138">
        <v>0</v>
      </c>
      <c r="CL775" s="138">
        <v>0</v>
      </c>
      <c r="CM775" s="136">
        <v>0</v>
      </c>
      <c r="CN775" s="136">
        <v>0</v>
      </c>
      <c r="CO775" s="85">
        <v>43714</v>
      </c>
      <c r="CP775" s="83" t="s">
        <v>4821</v>
      </c>
      <c r="CQ775" s="83" t="s">
        <v>102</v>
      </c>
      <c r="CR775" s="83" t="s">
        <v>482</v>
      </c>
      <c r="CS775" s="83">
        <v>770</v>
      </c>
      <c r="CT775" s="83" t="s">
        <v>483</v>
      </c>
      <c r="CU775" s="83">
        <v>1</v>
      </c>
      <c r="CV775" s="83">
        <v>0</v>
      </c>
      <c r="CW775" s="83">
        <v>0</v>
      </c>
      <c r="CX775" s="83" t="s">
        <v>109</v>
      </c>
      <c r="CY775" s="83" t="s">
        <v>583</v>
      </c>
      <c r="CZ775" s="83">
        <v>0</v>
      </c>
      <c r="DA775" s="83">
        <v>0</v>
      </c>
      <c r="DB775" s="83">
        <f t="shared" si="51"/>
        <v>0</v>
      </c>
      <c r="DC775" s="83" t="s">
        <v>497</v>
      </c>
      <c r="DE775" s="136">
        <v>1</v>
      </c>
      <c r="DF775" s="136">
        <v>1</v>
      </c>
      <c r="DG775" s="215" t="s">
        <v>269</v>
      </c>
      <c r="DH775" s="136">
        <v>1</v>
      </c>
      <c r="DI775" s="136">
        <v>1</v>
      </c>
      <c r="DJ775" s="215" t="s">
        <v>269</v>
      </c>
      <c r="EE775" s="136" t="b">
        <v>1</v>
      </c>
      <c r="EF775" s="136" t="b">
        <v>1</v>
      </c>
      <c r="EG775" s="136" t="b">
        <v>1</v>
      </c>
      <c r="EH775" s="136" t="b">
        <v>1</v>
      </c>
      <c r="EL775" s="215" t="s">
        <v>269</v>
      </c>
    </row>
    <row r="776" spans="1:142" ht="60" customHeight="1" x14ac:dyDescent="0.55000000000000004">
      <c r="A776" s="83" t="s">
        <v>130</v>
      </c>
      <c r="B776" s="83" t="s">
        <v>98</v>
      </c>
      <c r="C776">
        <v>777175</v>
      </c>
      <c r="D776" t="s">
        <v>1409</v>
      </c>
      <c r="E776" t="s">
        <v>1409</v>
      </c>
      <c r="F776" s="83" t="s">
        <v>108</v>
      </c>
      <c r="G776" s="213">
        <v>33421</v>
      </c>
      <c r="H776" s="83" t="s">
        <v>102</v>
      </c>
      <c r="I776" s="213">
        <v>43246</v>
      </c>
      <c r="J776" s="83" t="s">
        <v>228</v>
      </c>
      <c r="K776" s="214">
        <v>625635267361</v>
      </c>
      <c r="L776" s="83" t="s">
        <v>126</v>
      </c>
      <c r="M776" s="213">
        <v>43509</v>
      </c>
      <c r="N776">
        <v>449047</v>
      </c>
      <c r="O776" s="145" t="s">
        <v>567</v>
      </c>
      <c r="P776" s="145" t="s">
        <v>99</v>
      </c>
      <c r="Q776" s="145" t="s">
        <v>100</v>
      </c>
      <c r="R776" s="145" t="s">
        <v>567</v>
      </c>
      <c r="V776">
        <v>1877</v>
      </c>
      <c r="W776" s="83" t="s">
        <v>1891</v>
      </c>
      <c r="X776" s="83" t="s">
        <v>103</v>
      </c>
      <c r="Y776" t="s">
        <v>2738</v>
      </c>
      <c r="Z776" s="83" t="s">
        <v>102</v>
      </c>
      <c r="AA776" s="83" t="s">
        <v>102</v>
      </c>
      <c r="AB776" t="s">
        <v>3300</v>
      </c>
      <c r="AC776" s="83" t="s">
        <v>3999</v>
      </c>
      <c r="AD776" s="83" t="s">
        <v>111</v>
      </c>
      <c r="AE776" s="83" t="s">
        <v>105</v>
      </c>
      <c r="AF776" t="s">
        <v>2738</v>
      </c>
      <c r="AG776" s="83" t="s">
        <v>102</v>
      </c>
      <c r="AH776" s="83" t="s">
        <v>102</v>
      </c>
      <c r="AI776" t="s">
        <v>3300</v>
      </c>
      <c r="AJ776" s="83" t="s">
        <v>3999</v>
      </c>
      <c r="AK776" s="83" t="s">
        <v>111</v>
      </c>
      <c r="AL776" s="83" t="s">
        <v>105</v>
      </c>
      <c r="AM776" s="87" t="s">
        <v>106</v>
      </c>
      <c r="AN776" t="s">
        <v>2738</v>
      </c>
      <c r="AO776" t="s">
        <v>3300</v>
      </c>
      <c r="AP776" s="83" t="s">
        <v>3999</v>
      </c>
      <c r="AQ776" s="83" t="s">
        <v>144</v>
      </c>
      <c r="AR776" s="87" t="s">
        <v>106</v>
      </c>
      <c r="AT776" s="83" t="s">
        <v>107</v>
      </c>
      <c r="AU776" s="83" t="s">
        <v>107</v>
      </c>
      <c r="AV776" s="83" t="s">
        <v>107</v>
      </c>
      <c r="AX776" s="110" t="s">
        <v>107</v>
      </c>
      <c r="AY776" s="111"/>
      <c r="AZ776" s="112">
        <f t="shared" ca="1" si="52"/>
        <v>2671</v>
      </c>
      <c r="BA776" s="136">
        <f t="shared" ca="1" si="53"/>
        <v>26</v>
      </c>
      <c r="BB776" s="114" t="s">
        <v>136</v>
      </c>
      <c r="BC776" s="114" t="s">
        <v>108</v>
      </c>
      <c r="BD776" s="114"/>
      <c r="BE776" s="115" t="s">
        <v>102</v>
      </c>
      <c r="BF776" s="115" t="s">
        <v>102</v>
      </c>
      <c r="BG776" s="115" t="s">
        <v>102</v>
      </c>
      <c r="BH776" s="115" t="s">
        <v>102</v>
      </c>
      <c r="BI776" s="116"/>
      <c r="BJ776" s="117" t="s">
        <v>109</v>
      </c>
      <c r="BK776" s="117" t="s">
        <v>109</v>
      </c>
      <c r="BL776" s="83">
        <f t="shared" ca="1" si="54"/>
        <v>30</v>
      </c>
      <c r="BM776" s="83" t="s">
        <v>270</v>
      </c>
      <c r="BN776" s="83">
        <v>0</v>
      </c>
      <c r="BO776" s="83" t="s">
        <v>108</v>
      </c>
      <c r="BP776" s="83">
        <v>-1337025</v>
      </c>
      <c r="BQ776" s="83" t="s">
        <v>381</v>
      </c>
      <c r="BR776" s="83" t="s">
        <v>157</v>
      </c>
      <c r="BS776" s="83" t="s">
        <v>502</v>
      </c>
      <c r="BT776" s="83">
        <v>-1337025</v>
      </c>
      <c r="BU776" s="83" t="s">
        <v>381</v>
      </c>
      <c r="BV776" s="83" t="s">
        <v>157</v>
      </c>
      <c r="BW776" s="83" t="s">
        <v>502</v>
      </c>
      <c r="BY776" s="136">
        <v>0</v>
      </c>
      <c r="BZ776" s="136">
        <v>0</v>
      </c>
      <c r="CA776" s="136">
        <v>0</v>
      </c>
      <c r="CB776" s="136">
        <v>0</v>
      </c>
      <c r="CD776" s="136">
        <v>0</v>
      </c>
      <c r="CE776" s="136">
        <v>0</v>
      </c>
      <c r="CF776" s="136">
        <v>0</v>
      </c>
      <c r="CG776" s="136">
        <v>0</v>
      </c>
      <c r="CH776" s="136">
        <v>0</v>
      </c>
      <c r="CI776" s="136">
        <v>0</v>
      </c>
      <c r="CJ776" s="136">
        <v>0</v>
      </c>
      <c r="CK776" s="138">
        <v>0</v>
      </c>
      <c r="CL776" s="138">
        <v>0</v>
      </c>
      <c r="CM776" s="136">
        <v>0</v>
      </c>
      <c r="CN776" s="136">
        <v>0</v>
      </c>
      <c r="CO776" s="85">
        <v>43715</v>
      </c>
      <c r="CP776" s="83" t="s">
        <v>4822</v>
      </c>
      <c r="CQ776" s="83" t="s">
        <v>102</v>
      </c>
      <c r="CR776" s="83" t="s">
        <v>482</v>
      </c>
      <c r="CS776" s="83">
        <v>771</v>
      </c>
      <c r="CT776" s="83" t="s">
        <v>483</v>
      </c>
      <c r="CU776" s="83">
        <v>1</v>
      </c>
      <c r="CV776" s="83">
        <v>0</v>
      </c>
      <c r="CW776" s="83">
        <v>0</v>
      </c>
      <c r="CX776" s="83" t="s">
        <v>109</v>
      </c>
      <c r="CY776" s="83" t="s">
        <v>583</v>
      </c>
      <c r="CZ776" s="83">
        <v>0</v>
      </c>
      <c r="DA776" s="83">
        <v>0</v>
      </c>
      <c r="DB776" s="83">
        <f t="shared" si="51"/>
        <v>0</v>
      </c>
      <c r="DC776" s="83" t="s">
        <v>497</v>
      </c>
      <c r="DE776" s="136">
        <v>1</v>
      </c>
      <c r="DF776" s="136">
        <v>1</v>
      </c>
      <c r="DG776" s="215" t="s">
        <v>269</v>
      </c>
      <c r="DH776" s="136">
        <v>1</v>
      </c>
      <c r="DI776" s="136">
        <v>1</v>
      </c>
      <c r="DJ776" s="215" t="s">
        <v>269</v>
      </c>
      <c r="EE776" s="136" t="b">
        <v>1</v>
      </c>
      <c r="EF776" s="136" t="b">
        <v>1</v>
      </c>
      <c r="EG776" s="136" t="b">
        <v>1</v>
      </c>
      <c r="EH776" s="136" t="b">
        <v>1</v>
      </c>
      <c r="EL776" s="215" t="s">
        <v>269</v>
      </c>
    </row>
    <row r="777" spans="1:142" ht="60" customHeight="1" x14ac:dyDescent="0.55000000000000004">
      <c r="A777" s="83" t="s">
        <v>130</v>
      </c>
      <c r="B777" s="83" t="s">
        <v>98</v>
      </c>
      <c r="C777">
        <v>193305</v>
      </c>
      <c r="D777" t="s">
        <v>1410</v>
      </c>
      <c r="E777" t="s">
        <v>1410</v>
      </c>
      <c r="F777" s="83" t="s">
        <v>108</v>
      </c>
      <c r="G777" s="213">
        <v>30593</v>
      </c>
      <c r="H777" s="83" t="s">
        <v>102</v>
      </c>
      <c r="I777" s="213">
        <v>43111</v>
      </c>
      <c r="J777" s="83" t="s">
        <v>228</v>
      </c>
      <c r="K777" s="214">
        <v>887686714317</v>
      </c>
      <c r="L777" s="83" t="s">
        <v>135</v>
      </c>
      <c r="M777" s="213">
        <v>43687</v>
      </c>
      <c r="N777">
        <v>629688</v>
      </c>
      <c r="O777" s="145" t="s">
        <v>567</v>
      </c>
      <c r="P777" s="145" t="s">
        <v>99</v>
      </c>
      <c r="Q777" s="145" t="s">
        <v>100</v>
      </c>
      <c r="R777" s="145" t="s">
        <v>567</v>
      </c>
      <c r="V777">
        <v>1577</v>
      </c>
      <c r="W777" s="83" t="s">
        <v>101</v>
      </c>
      <c r="X777" s="83" t="s">
        <v>103</v>
      </c>
      <c r="Y777" t="s">
        <v>2739</v>
      </c>
      <c r="Z777" s="83" t="s">
        <v>102</v>
      </c>
      <c r="AA777" s="83" t="s">
        <v>102</v>
      </c>
      <c r="AB777" t="s">
        <v>3713</v>
      </c>
      <c r="AC777" s="83" t="s">
        <v>4000</v>
      </c>
      <c r="AD777" s="83" t="s">
        <v>144</v>
      </c>
      <c r="AE777" s="83" t="s">
        <v>105</v>
      </c>
      <c r="AF777" t="s">
        <v>2739</v>
      </c>
      <c r="AG777" s="83" t="s">
        <v>102</v>
      </c>
      <c r="AH777" s="83" t="s">
        <v>102</v>
      </c>
      <c r="AI777" t="s">
        <v>3713</v>
      </c>
      <c r="AJ777" s="83" t="s">
        <v>4000</v>
      </c>
      <c r="AK777" s="83" t="s">
        <v>144</v>
      </c>
      <c r="AL777" s="83" t="s">
        <v>105</v>
      </c>
      <c r="AM777" s="87" t="s">
        <v>106</v>
      </c>
      <c r="AN777" t="s">
        <v>2739</v>
      </c>
      <c r="AO777" t="s">
        <v>3713</v>
      </c>
      <c r="AP777" s="83" t="s">
        <v>4000</v>
      </c>
      <c r="AQ777" s="83" t="s">
        <v>111</v>
      </c>
      <c r="AR777" s="87" t="s">
        <v>106</v>
      </c>
      <c r="AT777" s="83" t="s">
        <v>107</v>
      </c>
      <c r="AU777" s="83" t="s">
        <v>107</v>
      </c>
      <c r="AV777" s="83" t="s">
        <v>107</v>
      </c>
      <c r="AX777" s="110" t="s">
        <v>107</v>
      </c>
      <c r="AY777" s="111"/>
      <c r="AZ777" s="112">
        <f t="shared" ca="1" si="52"/>
        <v>7195</v>
      </c>
      <c r="BA777" s="136">
        <f t="shared" ca="1" si="53"/>
        <v>18</v>
      </c>
      <c r="BB777" s="114" t="s">
        <v>134</v>
      </c>
      <c r="BC777" s="114" t="s">
        <v>108</v>
      </c>
      <c r="BD777" s="114"/>
      <c r="BE777" s="115" t="s">
        <v>102</v>
      </c>
      <c r="BF777" s="115" t="s">
        <v>102</v>
      </c>
      <c r="BG777" s="115" t="s">
        <v>102</v>
      </c>
      <c r="BH777" s="115" t="s">
        <v>102</v>
      </c>
      <c r="BI777" s="116"/>
      <c r="BJ777" s="117" t="s">
        <v>109</v>
      </c>
      <c r="BK777" s="117" t="s">
        <v>109</v>
      </c>
      <c r="BL777" s="83">
        <f t="shared" ca="1" si="54"/>
        <v>26</v>
      </c>
      <c r="BM777" s="83" t="s">
        <v>108</v>
      </c>
      <c r="BN777" s="83">
        <v>0</v>
      </c>
      <c r="BO777" s="83" t="s">
        <v>108</v>
      </c>
      <c r="BP777" s="83">
        <v>-1338760</v>
      </c>
      <c r="BQ777" s="83" t="s">
        <v>312</v>
      </c>
      <c r="BR777" s="83" t="s">
        <v>153</v>
      </c>
      <c r="BS777" s="83" t="s">
        <v>499</v>
      </c>
      <c r="BT777" s="83">
        <v>-1338760</v>
      </c>
      <c r="BU777" s="83" t="s">
        <v>312</v>
      </c>
      <c r="BV777" s="83" t="s">
        <v>153</v>
      </c>
      <c r="BW777" s="83" t="s">
        <v>499</v>
      </c>
      <c r="BY777" s="136">
        <v>0</v>
      </c>
      <c r="BZ777" s="136">
        <v>0</v>
      </c>
      <c r="CA777" s="136">
        <v>0</v>
      </c>
      <c r="CB777" s="136">
        <v>0</v>
      </c>
      <c r="CD777" s="136">
        <v>0</v>
      </c>
      <c r="CE777" s="136">
        <v>0</v>
      </c>
      <c r="CF777" s="136">
        <v>0</v>
      </c>
      <c r="CG777" s="136">
        <v>0</v>
      </c>
      <c r="CH777" s="136">
        <v>0</v>
      </c>
      <c r="CI777" s="136">
        <v>0</v>
      </c>
      <c r="CJ777" s="136">
        <v>0</v>
      </c>
      <c r="CK777" s="138">
        <v>0</v>
      </c>
      <c r="CL777" s="138">
        <v>0</v>
      </c>
      <c r="CM777" s="136">
        <v>0</v>
      </c>
      <c r="CN777" s="136">
        <v>0</v>
      </c>
      <c r="CO777" s="85">
        <v>43716</v>
      </c>
      <c r="CP777" s="83" t="s">
        <v>4823</v>
      </c>
      <c r="CQ777" s="83" t="s">
        <v>102</v>
      </c>
      <c r="CR777" s="83" t="s">
        <v>482</v>
      </c>
      <c r="CS777" s="83">
        <v>772</v>
      </c>
      <c r="CT777" s="83" t="s">
        <v>483</v>
      </c>
      <c r="CU777" s="83">
        <v>1</v>
      </c>
      <c r="CV777" s="83">
        <v>0</v>
      </c>
      <c r="CW777" s="83">
        <v>0</v>
      </c>
      <c r="CX777" s="83" t="s">
        <v>109</v>
      </c>
      <c r="CY777" s="83" t="s">
        <v>583</v>
      </c>
      <c r="CZ777" s="83">
        <v>0</v>
      </c>
      <c r="DA777" s="83">
        <v>0</v>
      </c>
      <c r="DB777" s="83">
        <f t="shared" si="51"/>
        <v>0</v>
      </c>
      <c r="DC777" s="83" t="s">
        <v>497</v>
      </c>
      <c r="DE777" s="136">
        <v>1</v>
      </c>
      <c r="DF777" s="136">
        <v>1</v>
      </c>
      <c r="DG777" s="215" t="s">
        <v>269</v>
      </c>
      <c r="DH777" s="136">
        <v>1</v>
      </c>
      <c r="DI777" s="136">
        <v>1</v>
      </c>
      <c r="DJ777" s="215" t="s">
        <v>269</v>
      </c>
      <c r="EE777" s="136" t="b">
        <v>1</v>
      </c>
      <c r="EF777" s="136" t="b">
        <v>1</v>
      </c>
      <c r="EG777" s="136" t="b">
        <v>1</v>
      </c>
      <c r="EH777" s="136" t="b">
        <v>1</v>
      </c>
      <c r="EL777" s="215" t="s">
        <v>269</v>
      </c>
    </row>
    <row r="778" spans="1:142" ht="60" customHeight="1" x14ac:dyDescent="0.55000000000000004">
      <c r="A778" s="83" t="s">
        <v>130</v>
      </c>
      <c r="B778" s="83" t="s">
        <v>98</v>
      </c>
      <c r="C778">
        <v>707753</v>
      </c>
      <c r="D778" t="s">
        <v>1411</v>
      </c>
      <c r="E778" t="s">
        <v>1411</v>
      </c>
      <c r="F778" s="83" t="s">
        <v>108</v>
      </c>
      <c r="G778" s="213">
        <v>31132</v>
      </c>
      <c r="H778" s="83" t="s">
        <v>102</v>
      </c>
      <c r="I778" s="213">
        <v>43196</v>
      </c>
      <c r="J778" s="83" t="s">
        <v>228</v>
      </c>
      <c r="K778" s="214">
        <v>440460045708</v>
      </c>
      <c r="L778" s="83" t="s">
        <v>97</v>
      </c>
      <c r="M778" s="213">
        <v>43624</v>
      </c>
      <c r="N778">
        <v>222944</v>
      </c>
      <c r="O778" s="145" t="s">
        <v>567</v>
      </c>
      <c r="P778" s="145" t="s">
        <v>99</v>
      </c>
      <c r="Q778" s="145" t="s">
        <v>100</v>
      </c>
      <c r="R778" s="145" t="s">
        <v>567</v>
      </c>
      <c r="V778">
        <v>8117</v>
      </c>
      <c r="W778" s="83" t="s">
        <v>101</v>
      </c>
      <c r="X778" s="83" t="s">
        <v>103</v>
      </c>
      <c r="Y778" t="s">
        <v>2740</v>
      </c>
      <c r="Z778" s="83" t="s">
        <v>102</v>
      </c>
      <c r="AA778" s="83" t="s">
        <v>102</v>
      </c>
      <c r="AB778" t="s">
        <v>3714</v>
      </c>
      <c r="AC778" s="83" t="s">
        <v>4001</v>
      </c>
      <c r="AD778" s="83" t="s">
        <v>144</v>
      </c>
      <c r="AE778" s="83" t="s">
        <v>105</v>
      </c>
      <c r="AF778" t="s">
        <v>2740</v>
      </c>
      <c r="AG778" s="83" t="s">
        <v>102</v>
      </c>
      <c r="AH778" s="83" t="s">
        <v>102</v>
      </c>
      <c r="AI778" t="s">
        <v>3714</v>
      </c>
      <c r="AJ778" s="83" t="s">
        <v>4001</v>
      </c>
      <c r="AK778" s="83" t="s">
        <v>144</v>
      </c>
      <c r="AL778" s="83" t="s">
        <v>105</v>
      </c>
      <c r="AM778" s="87" t="s">
        <v>106</v>
      </c>
      <c r="AN778" t="s">
        <v>2740</v>
      </c>
      <c r="AO778" t="s">
        <v>3714</v>
      </c>
      <c r="AP778" s="83" t="s">
        <v>4001</v>
      </c>
      <c r="AQ778" s="83" t="s">
        <v>144</v>
      </c>
      <c r="AR778" s="87" t="s">
        <v>106</v>
      </c>
      <c r="AT778" s="83" t="s">
        <v>107</v>
      </c>
      <c r="AU778" s="83" t="s">
        <v>107</v>
      </c>
      <c r="AV778" s="83" t="s">
        <v>107</v>
      </c>
      <c r="AX778" s="110" t="s">
        <v>107</v>
      </c>
      <c r="AY778" s="111"/>
      <c r="AZ778" s="112">
        <f t="shared" ca="1" si="52"/>
        <v>9274</v>
      </c>
      <c r="BA778" s="136">
        <f t="shared" ca="1" si="53"/>
        <v>62</v>
      </c>
      <c r="BB778" s="114" t="s">
        <v>134</v>
      </c>
      <c r="BC778" s="114" t="s">
        <v>108</v>
      </c>
      <c r="BD778" s="114"/>
      <c r="BE778" s="115" t="s">
        <v>102</v>
      </c>
      <c r="BF778" s="115" t="s">
        <v>102</v>
      </c>
      <c r="BG778" s="115" t="s">
        <v>102</v>
      </c>
      <c r="BH778" s="115" t="s">
        <v>102</v>
      </c>
      <c r="BI778" s="116"/>
      <c r="BJ778" s="117" t="s">
        <v>109</v>
      </c>
      <c r="BK778" s="117" t="s">
        <v>109</v>
      </c>
      <c r="BL778" s="83">
        <f t="shared" ca="1" si="54"/>
        <v>13</v>
      </c>
      <c r="BM778" s="83" t="s">
        <v>108</v>
      </c>
      <c r="BN778" s="83">
        <v>0</v>
      </c>
      <c r="BO778" s="83" t="s">
        <v>108</v>
      </c>
      <c r="BP778" s="83">
        <v>-1340495</v>
      </c>
      <c r="BQ778" s="83" t="s">
        <v>198</v>
      </c>
      <c r="BR778" s="83" t="s">
        <v>164</v>
      </c>
      <c r="BS778" s="83" t="s">
        <v>499</v>
      </c>
      <c r="BT778" s="83">
        <v>-1340495</v>
      </c>
      <c r="BU778" s="83" t="s">
        <v>198</v>
      </c>
      <c r="BV778" s="83" t="s">
        <v>164</v>
      </c>
      <c r="BW778" s="83" t="s">
        <v>499</v>
      </c>
      <c r="BY778" s="136">
        <v>0</v>
      </c>
      <c r="BZ778" s="136">
        <v>0</v>
      </c>
      <c r="CA778" s="136">
        <v>0</v>
      </c>
      <c r="CB778" s="136">
        <v>0</v>
      </c>
      <c r="CD778" s="136">
        <v>0</v>
      </c>
      <c r="CE778" s="136">
        <v>0</v>
      </c>
      <c r="CF778" s="136">
        <v>0</v>
      </c>
      <c r="CG778" s="136">
        <v>0</v>
      </c>
      <c r="CH778" s="136">
        <v>0</v>
      </c>
      <c r="CI778" s="136">
        <v>0</v>
      </c>
      <c r="CJ778" s="136">
        <v>0</v>
      </c>
      <c r="CK778" s="138">
        <v>0</v>
      </c>
      <c r="CL778" s="138">
        <v>0</v>
      </c>
      <c r="CM778" s="136">
        <v>0</v>
      </c>
      <c r="CN778" s="136">
        <v>0</v>
      </c>
      <c r="CO778" s="85">
        <v>43717</v>
      </c>
      <c r="CP778" s="83" t="s">
        <v>4824</v>
      </c>
      <c r="CQ778" s="83" t="s">
        <v>102</v>
      </c>
      <c r="CR778" s="83" t="s">
        <v>482</v>
      </c>
      <c r="CS778" s="83">
        <v>773</v>
      </c>
      <c r="CT778" s="83" t="s">
        <v>483</v>
      </c>
      <c r="CU778" s="83">
        <v>1</v>
      </c>
      <c r="CV778" s="83">
        <v>0</v>
      </c>
      <c r="CW778" s="83">
        <v>0</v>
      </c>
      <c r="CX778" s="83" t="s">
        <v>109</v>
      </c>
      <c r="CY778" s="83" t="s">
        <v>583</v>
      </c>
      <c r="CZ778" s="83">
        <v>0</v>
      </c>
      <c r="DA778" s="83">
        <v>0</v>
      </c>
      <c r="DB778" s="83">
        <f t="shared" si="51"/>
        <v>0</v>
      </c>
      <c r="DC778" s="83" t="s">
        <v>497</v>
      </c>
      <c r="DE778" s="136">
        <v>1</v>
      </c>
      <c r="DF778" s="136">
        <v>1</v>
      </c>
      <c r="DG778" s="215" t="s">
        <v>269</v>
      </c>
      <c r="DH778" s="136">
        <v>1</v>
      </c>
      <c r="DI778" s="136">
        <v>1</v>
      </c>
      <c r="DJ778" s="215" t="s">
        <v>269</v>
      </c>
      <c r="EE778" s="136" t="b">
        <v>1</v>
      </c>
      <c r="EF778" s="136" t="b">
        <v>1</v>
      </c>
      <c r="EG778" s="136" t="b">
        <v>1</v>
      </c>
      <c r="EH778" s="136" t="b">
        <v>1</v>
      </c>
      <c r="EL778" s="215" t="s">
        <v>269</v>
      </c>
    </row>
    <row r="779" spans="1:142" ht="60" customHeight="1" x14ac:dyDescent="0.55000000000000004">
      <c r="A779" s="83" t="s">
        <v>130</v>
      </c>
      <c r="B779" s="83" t="s">
        <v>98</v>
      </c>
      <c r="C779">
        <v>955335</v>
      </c>
      <c r="D779" t="s">
        <v>1412</v>
      </c>
      <c r="E779" t="s">
        <v>1412</v>
      </c>
      <c r="F779" s="83" t="s">
        <v>108</v>
      </c>
      <c r="G779" s="213">
        <v>39512</v>
      </c>
      <c r="H779" s="83" t="s">
        <v>102</v>
      </c>
      <c r="I779" s="213">
        <v>43105</v>
      </c>
      <c r="J779" s="83" t="s">
        <v>228</v>
      </c>
      <c r="K779" s="214">
        <v>222472127860</v>
      </c>
      <c r="L779" s="83" t="s">
        <v>135</v>
      </c>
      <c r="M779" s="213">
        <v>43637</v>
      </c>
      <c r="N779">
        <v>179968</v>
      </c>
      <c r="O779" s="145" t="s">
        <v>567</v>
      </c>
      <c r="P779" s="145" t="s">
        <v>99</v>
      </c>
      <c r="Q779" s="145" t="s">
        <v>100</v>
      </c>
      <c r="R779" s="145" t="s">
        <v>567</v>
      </c>
      <c r="V779">
        <v>4557</v>
      </c>
      <c r="W779" s="83" t="s">
        <v>1892</v>
      </c>
      <c r="X779" s="83" t="s">
        <v>103</v>
      </c>
      <c r="Y779" t="s">
        <v>2741</v>
      </c>
      <c r="Z779" s="83" t="s">
        <v>102</v>
      </c>
      <c r="AA779" s="83" t="s">
        <v>102</v>
      </c>
      <c r="AB779" t="s">
        <v>3715</v>
      </c>
      <c r="AC779" s="83" t="s">
        <v>4002</v>
      </c>
      <c r="AD779" s="83" t="s">
        <v>111</v>
      </c>
      <c r="AE779" s="83" t="s">
        <v>105</v>
      </c>
      <c r="AF779" t="s">
        <v>2741</v>
      </c>
      <c r="AG779" s="83" t="s">
        <v>102</v>
      </c>
      <c r="AH779" s="83" t="s">
        <v>102</v>
      </c>
      <c r="AI779" t="s">
        <v>3715</v>
      </c>
      <c r="AJ779" s="83" t="s">
        <v>4002</v>
      </c>
      <c r="AK779" s="83" t="s">
        <v>111</v>
      </c>
      <c r="AL779" s="83" t="s">
        <v>105</v>
      </c>
      <c r="AM779" s="87" t="s">
        <v>106</v>
      </c>
      <c r="AN779" t="s">
        <v>2741</v>
      </c>
      <c r="AO779" t="s">
        <v>3715</v>
      </c>
      <c r="AP779" s="83" t="s">
        <v>4002</v>
      </c>
      <c r="AQ779" s="83" t="s">
        <v>144</v>
      </c>
      <c r="AR779" s="87" t="s">
        <v>106</v>
      </c>
      <c r="AT779" s="83" t="s">
        <v>107</v>
      </c>
      <c r="AU779" s="83" t="s">
        <v>107</v>
      </c>
      <c r="AV779" s="83" t="s">
        <v>107</v>
      </c>
      <c r="AX779" s="110" t="s">
        <v>107</v>
      </c>
      <c r="AY779" s="111"/>
      <c r="AZ779" s="112">
        <f t="shared" ca="1" si="52"/>
        <v>1687</v>
      </c>
      <c r="BA779" s="136">
        <f t="shared" ca="1" si="53"/>
        <v>26</v>
      </c>
      <c r="BB779" s="114" t="s">
        <v>136</v>
      </c>
      <c r="BC779" s="114" t="s">
        <v>108</v>
      </c>
      <c r="BD779" s="114"/>
      <c r="BE779" s="115" t="s">
        <v>102</v>
      </c>
      <c r="BF779" s="115" t="s">
        <v>102</v>
      </c>
      <c r="BG779" s="115" t="s">
        <v>102</v>
      </c>
      <c r="BH779" s="115" t="s">
        <v>102</v>
      </c>
      <c r="BI779" s="116"/>
      <c r="BJ779" s="117" t="s">
        <v>109</v>
      </c>
      <c r="BK779" s="117" t="s">
        <v>109</v>
      </c>
      <c r="BL779" s="83">
        <f t="shared" ca="1" si="54"/>
        <v>75</v>
      </c>
      <c r="BM779" s="83" t="s">
        <v>270</v>
      </c>
      <c r="BN779" s="83">
        <v>0</v>
      </c>
      <c r="BO779" s="83" t="s">
        <v>108</v>
      </c>
      <c r="BP779" s="83">
        <v>-1342230</v>
      </c>
      <c r="BQ779" s="83" t="s">
        <v>381</v>
      </c>
      <c r="BR779" s="83" t="s">
        <v>157</v>
      </c>
      <c r="BS779" s="83" t="s">
        <v>502</v>
      </c>
      <c r="BT779" s="83">
        <v>-1342230</v>
      </c>
      <c r="BU779" s="83" t="s">
        <v>381</v>
      </c>
      <c r="BV779" s="83" t="s">
        <v>157</v>
      </c>
      <c r="BW779" s="83" t="s">
        <v>502</v>
      </c>
      <c r="BY779" s="136">
        <v>0</v>
      </c>
      <c r="BZ779" s="136">
        <v>0</v>
      </c>
      <c r="CA779" s="136">
        <v>0</v>
      </c>
      <c r="CB779" s="136">
        <v>0</v>
      </c>
      <c r="CD779" s="136">
        <v>0</v>
      </c>
      <c r="CE779" s="136">
        <v>0</v>
      </c>
      <c r="CF779" s="136">
        <v>0</v>
      </c>
      <c r="CG779" s="136">
        <v>0</v>
      </c>
      <c r="CH779" s="136">
        <v>0</v>
      </c>
      <c r="CI779" s="136">
        <v>0</v>
      </c>
      <c r="CJ779" s="136">
        <v>0</v>
      </c>
      <c r="CK779" s="138">
        <v>0</v>
      </c>
      <c r="CL779" s="138">
        <v>0</v>
      </c>
      <c r="CM779" s="136">
        <v>0</v>
      </c>
      <c r="CN779" s="136">
        <v>0</v>
      </c>
      <c r="CO779" s="85">
        <v>43718</v>
      </c>
      <c r="CP779" s="83" t="s">
        <v>4825</v>
      </c>
      <c r="CQ779" s="83" t="s">
        <v>102</v>
      </c>
      <c r="CR779" s="83" t="s">
        <v>482</v>
      </c>
      <c r="CS779" s="83">
        <v>774</v>
      </c>
      <c r="CT779" s="83" t="s">
        <v>483</v>
      </c>
      <c r="CU779" s="83">
        <v>1</v>
      </c>
      <c r="CV779" s="83">
        <v>0</v>
      </c>
      <c r="CW779" s="83">
        <v>0</v>
      </c>
      <c r="CX779" s="83" t="s">
        <v>109</v>
      </c>
      <c r="CY779" s="83" t="s">
        <v>583</v>
      </c>
      <c r="CZ779" s="83">
        <v>0</v>
      </c>
      <c r="DA779" s="83">
        <v>0</v>
      </c>
      <c r="DB779" s="83">
        <f t="shared" si="51"/>
        <v>0</v>
      </c>
      <c r="DC779" s="83" t="s">
        <v>497</v>
      </c>
      <c r="DE779" s="136">
        <v>1</v>
      </c>
      <c r="DF779" s="136">
        <v>1</v>
      </c>
      <c r="DG779" s="215" t="s">
        <v>269</v>
      </c>
      <c r="DH779" s="136">
        <v>1</v>
      </c>
      <c r="DI779" s="136">
        <v>1</v>
      </c>
      <c r="DJ779" s="215" t="s">
        <v>269</v>
      </c>
      <c r="EE779" s="136" t="b">
        <v>1</v>
      </c>
      <c r="EF779" s="136" t="b">
        <v>1</v>
      </c>
      <c r="EG779" s="136" t="b">
        <v>1</v>
      </c>
      <c r="EH779" s="136" t="b">
        <v>1</v>
      </c>
      <c r="EL779" s="215" t="s">
        <v>269</v>
      </c>
    </row>
    <row r="780" spans="1:142" ht="60" customHeight="1" x14ac:dyDescent="0.55000000000000004">
      <c r="A780" s="83" t="s">
        <v>130</v>
      </c>
      <c r="B780" s="83" t="s">
        <v>98</v>
      </c>
      <c r="C780">
        <v>650800</v>
      </c>
      <c r="D780" t="s">
        <v>1413</v>
      </c>
      <c r="E780" t="s">
        <v>1413</v>
      </c>
      <c r="F780" s="83" t="s">
        <v>108</v>
      </c>
      <c r="G780" s="213">
        <v>35112</v>
      </c>
      <c r="H780" s="83" t="s">
        <v>102</v>
      </c>
      <c r="I780" s="213">
        <v>43387</v>
      </c>
      <c r="J780" s="83" t="s">
        <v>228</v>
      </c>
      <c r="K780" s="214">
        <v>990999746349</v>
      </c>
      <c r="L780" s="83" t="s">
        <v>97</v>
      </c>
      <c r="M780" s="213">
        <v>43709</v>
      </c>
      <c r="N780">
        <v>953068</v>
      </c>
      <c r="O780" s="145" t="s">
        <v>567</v>
      </c>
      <c r="P780" s="145" t="s">
        <v>99</v>
      </c>
      <c r="Q780" s="145" t="s">
        <v>100</v>
      </c>
      <c r="R780" s="145" t="s">
        <v>567</v>
      </c>
      <c r="V780">
        <v>2413</v>
      </c>
      <c r="W780" s="83" t="s">
        <v>101</v>
      </c>
      <c r="X780" s="83" t="s">
        <v>103</v>
      </c>
      <c r="Y780" t="s">
        <v>2742</v>
      </c>
      <c r="Z780" s="83" t="s">
        <v>102</v>
      </c>
      <c r="AA780" s="83" t="s">
        <v>102</v>
      </c>
      <c r="AB780" t="s">
        <v>3716</v>
      </c>
      <c r="AC780" s="83" t="s">
        <v>4003</v>
      </c>
      <c r="AD780" s="83" t="s">
        <v>144</v>
      </c>
      <c r="AE780" s="83" t="s">
        <v>105</v>
      </c>
      <c r="AF780" t="s">
        <v>2742</v>
      </c>
      <c r="AG780" s="83" t="s">
        <v>102</v>
      </c>
      <c r="AH780" s="83" t="s">
        <v>102</v>
      </c>
      <c r="AI780" t="s">
        <v>3716</v>
      </c>
      <c r="AJ780" s="83" t="s">
        <v>4003</v>
      </c>
      <c r="AK780" s="83" t="s">
        <v>144</v>
      </c>
      <c r="AL780" s="83" t="s">
        <v>105</v>
      </c>
      <c r="AM780" s="87" t="s">
        <v>106</v>
      </c>
      <c r="AN780" t="s">
        <v>2742</v>
      </c>
      <c r="AO780" t="s">
        <v>3716</v>
      </c>
      <c r="AP780" s="83" t="s">
        <v>4003</v>
      </c>
      <c r="AQ780" s="83" t="s">
        <v>111</v>
      </c>
      <c r="AR780" s="87" t="s">
        <v>106</v>
      </c>
      <c r="AT780" s="83" t="s">
        <v>107</v>
      </c>
      <c r="AU780" s="83" t="s">
        <v>107</v>
      </c>
      <c r="AV780" s="83" t="s">
        <v>107</v>
      </c>
      <c r="AX780" s="110" t="s">
        <v>107</v>
      </c>
      <c r="AY780" s="111"/>
      <c r="AZ780" s="112">
        <f t="shared" ca="1" si="52"/>
        <v>9135</v>
      </c>
      <c r="BA780" s="136">
        <f t="shared" ca="1" si="53"/>
        <v>3</v>
      </c>
      <c r="BB780" s="114" t="s">
        <v>134</v>
      </c>
      <c r="BC780" s="114" t="s">
        <v>108</v>
      </c>
      <c r="BD780" s="114"/>
      <c r="BE780" s="115" t="s">
        <v>102</v>
      </c>
      <c r="BF780" s="115" t="s">
        <v>102</v>
      </c>
      <c r="BG780" s="115" t="s">
        <v>102</v>
      </c>
      <c r="BH780" s="115" t="s">
        <v>102</v>
      </c>
      <c r="BI780" s="116"/>
      <c r="BJ780" s="117" t="s">
        <v>109</v>
      </c>
      <c r="BK780" s="117" t="s">
        <v>109</v>
      </c>
      <c r="BL780" s="83">
        <f t="shared" ca="1" si="54"/>
        <v>99</v>
      </c>
      <c r="BM780" s="83" t="s">
        <v>108</v>
      </c>
      <c r="BN780" s="83">
        <v>0</v>
      </c>
      <c r="BO780" s="83" t="s">
        <v>108</v>
      </c>
      <c r="BP780" s="83">
        <v>-1343965</v>
      </c>
      <c r="BQ780" s="83" t="s">
        <v>312</v>
      </c>
      <c r="BR780" s="83" t="s">
        <v>153</v>
      </c>
      <c r="BS780" s="83" t="s">
        <v>499</v>
      </c>
      <c r="BT780" s="83">
        <v>-1343965</v>
      </c>
      <c r="BU780" s="83" t="s">
        <v>312</v>
      </c>
      <c r="BV780" s="83" t="s">
        <v>153</v>
      </c>
      <c r="BW780" s="83" t="s">
        <v>499</v>
      </c>
      <c r="BY780" s="136">
        <v>0</v>
      </c>
      <c r="BZ780" s="136">
        <v>0</v>
      </c>
      <c r="CA780" s="136">
        <v>0</v>
      </c>
      <c r="CB780" s="136">
        <v>0</v>
      </c>
      <c r="CD780" s="136">
        <v>0</v>
      </c>
      <c r="CE780" s="136">
        <v>0</v>
      </c>
      <c r="CF780" s="136">
        <v>0</v>
      </c>
      <c r="CG780" s="136">
        <v>0</v>
      </c>
      <c r="CH780" s="136">
        <v>0</v>
      </c>
      <c r="CI780" s="136">
        <v>0</v>
      </c>
      <c r="CJ780" s="136">
        <v>0</v>
      </c>
      <c r="CK780" s="138">
        <v>0</v>
      </c>
      <c r="CL780" s="138">
        <v>0</v>
      </c>
      <c r="CM780" s="136">
        <v>0</v>
      </c>
      <c r="CN780" s="136">
        <v>0</v>
      </c>
      <c r="CO780" s="85">
        <v>43719</v>
      </c>
      <c r="CP780" s="83" t="s">
        <v>4826</v>
      </c>
      <c r="CQ780" s="83" t="s">
        <v>102</v>
      </c>
      <c r="CR780" s="83" t="s">
        <v>482</v>
      </c>
      <c r="CS780" s="83">
        <v>775</v>
      </c>
      <c r="CT780" s="83" t="s">
        <v>483</v>
      </c>
      <c r="CU780" s="83">
        <v>1</v>
      </c>
      <c r="CV780" s="83">
        <v>0</v>
      </c>
      <c r="CW780" s="83">
        <v>0</v>
      </c>
      <c r="CX780" s="83" t="s">
        <v>109</v>
      </c>
      <c r="CY780" s="83" t="s">
        <v>583</v>
      </c>
      <c r="CZ780" s="83">
        <v>0</v>
      </c>
      <c r="DA780" s="83">
        <v>0</v>
      </c>
      <c r="DB780" s="83">
        <f t="shared" si="51"/>
        <v>0</v>
      </c>
      <c r="DC780" s="83" t="s">
        <v>497</v>
      </c>
      <c r="DE780" s="136">
        <v>1</v>
      </c>
      <c r="DF780" s="136">
        <v>1</v>
      </c>
      <c r="DG780" s="215" t="s">
        <v>269</v>
      </c>
      <c r="DH780" s="136">
        <v>1</v>
      </c>
      <c r="DI780" s="136">
        <v>1</v>
      </c>
      <c r="DJ780" s="215" t="s">
        <v>269</v>
      </c>
      <c r="EE780" s="136" t="b">
        <v>1</v>
      </c>
      <c r="EF780" s="136" t="b">
        <v>1</v>
      </c>
      <c r="EG780" s="136" t="b">
        <v>1</v>
      </c>
      <c r="EH780" s="136" t="b">
        <v>1</v>
      </c>
      <c r="EL780" s="215" t="s">
        <v>269</v>
      </c>
    </row>
    <row r="781" spans="1:142" ht="60" customHeight="1" x14ac:dyDescent="0.55000000000000004">
      <c r="A781" s="83" t="s">
        <v>130</v>
      </c>
      <c r="B781" s="83" t="s">
        <v>98</v>
      </c>
      <c r="C781">
        <v>536172</v>
      </c>
      <c r="D781" t="s">
        <v>1414</v>
      </c>
      <c r="E781" t="s">
        <v>1414</v>
      </c>
      <c r="F781" s="83" t="s">
        <v>108</v>
      </c>
      <c r="G781" s="213">
        <v>36611</v>
      </c>
      <c r="H781" s="83" t="s">
        <v>102</v>
      </c>
      <c r="I781" s="213">
        <v>43293</v>
      </c>
      <c r="J781" s="83" t="s">
        <v>228</v>
      </c>
      <c r="K781" s="214">
        <v>368447225989</v>
      </c>
      <c r="L781" s="83" t="s">
        <v>126</v>
      </c>
      <c r="M781" s="213">
        <v>43690</v>
      </c>
      <c r="N781">
        <v>391023</v>
      </c>
      <c r="O781" s="145" t="s">
        <v>567</v>
      </c>
      <c r="P781" s="145" t="s">
        <v>99</v>
      </c>
      <c r="Q781" s="145" t="s">
        <v>100</v>
      </c>
      <c r="R781" s="145" t="s">
        <v>567</v>
      </c>
      <c r="V781">
        <v>5063</v>
      </c>
      <c r="W781" s="83" t="s">
        <v>101</v>
      </c>
      <c r="X781" s="83" t="s">
        <v>103</v>
      </c>
      <c r="Y781" t="s">
        <v>2743</v>
      </c>
      <c r="Z781" s="83" t="s">
        <v>102</v>
      </c>
      <c r="AA781" s="83" t="s">
        <v>102</v>
      </c>
      <c r="AB781" t="s">
        <v>3717</v>
      </c>
      <c r="AC781" s="83" t="s">
        <v>4004</v>
      </c>
      <c r="AD781" s="83" t="s">
        <v>144</v>
      </c>
      <c r="AE781" s="83" t="s">
        <v>105</v>
      </c>
      <c r="AF781" t="s">
        <v>2743</v>
      </c>
      <c r="AG781" s="83" t="s">
        <v>102</v>
      </c>
      <c r="AH781" s="83" t="s">
        <v>102</v>
      </c>
      <c r="AI781" t="s">
        <v>3717</v>
      </c>
      <c r="AJ781" s="83" t="s">
        <v>4004</v>
      </c>
      <c r="AK781" s="83" t="s">
        <v>144</v>
      </c>
      <c r="AL781" s="83" t="s">
        <v>105</v>
      </c>
      <c r="AM781" s="87" t="s">
        <v>106</v>
      </c>
      <c r="AN781" t="s">
        <v>2743</v>
      </c>
      <c r="AO781" t="s">
        <v>3717</v>
      </c>
      <c r="AP781" s="83" t="s">
        <v>4004</v>
      </c>
      <c r="AQ781" s="83" t="s">
        <v>144</v>
      </c>
      <c r="AR781" s="87" t="s">
        <v>106</v>
      </c>
      <c r="AT781" s="83" t="s">
        <v>107</v>
      </c>
      <c r="AU781" s="83" t="s">
        <v>107</v>
      </c>
      <c r="AV781" s="83" t="s">
        <v>107</v>
      </c>
      <c r="AX781" s="110" t="s">
        <v>107</v>
      </c>
      <c r="AY781" s="111"/>
      <c r="AZ781" s="112">
        <f t="shared" ca="1" si="52"/>
        <v>3361</v>
      </c>
      <c r="BA781" s="136">
        <f t="shared" ca="1" si="53"/>
        <v>39</v>
      </c>
      <c r="BB781" s="114" t="s">
        <v>134</v>
      </c>
      <c r="BC781" s="114" t="s">
        <v>108</v>
      </c>
      <c r="BD781" s="114"/>
      <c r="BE781" s="115" t="s">
        <v>102</v>
      </c>
      <c r="BF781" s="115" t="s">
        <v>102</v>
      </c>
      <c r="BG781" s="115" t="s">
        <v>102</v>
      </c>
      <c r="BH781" s="115" t="s">
        <v>102</v>
      </c>
      <c r="BI781" s="116"/>
      <c r="BJ781" s="117" t="s">
        <v>109</v>
      </c>
      <c r="BK781" s="117" t="s">
        <v>109</v>
      </c>
      <c r="BL781" s="83">
        <f t="shared" ca="1" si="54"/>
        <v>41</v>
      </c>
      <c r="BM781" s="83" t="s">
        <v>108</v>
      </c>
      <c r="BN781" s="83">
        <v>0</v>
      </c>
      <c r="BO781" s="83" t="s">
        <v>108</v>
      </c>
      <c r="BP781" s="83">
        <v>-1345700</v>
      </c>
      <c r="BQ781" s="83" t="s">
        <v>198</v>
      </c>
      <c r="BR781" s="83" t="s">
        <v>164</v>
      </c>
      <c r="BS781" s="83" t="s">
        <v>499</v>
      </c>
      <c r="BT781" s="83">
        <v>-1345700</v>
      </c>
      <c r="BU781" s="83" t="s">
        <v>198</v>
      </c>
      <c r="BV781" s="83" t="s">
        <v>164</v>
      </c>
      <c r="BW781" s="83" t="s">
        <v>499</v>
      </c>
      <c r="BY781" s="136">
        <v>0</v>
      </c>
      <c r="BZ781" s="136">
        <v>0</v>
      </c>
      <c r="CA781" s="136">
        <v>0</v>
      </c>
      <c r="CB781" s="136">
        <v>0</v>
      </c>
      <c r="CD781" s="136">
        <v>0</v>
      </c>
      <c r="CE781" s="136">
        <v>0</v>
      </c>
      <c r="CF781" s="136">
        <v>0</v>
      </c>
      <c r="CG781" s="136">
        <v>0</v>
      </c>
      <c r="CH781" s="136">
        <v>0</v>
      </c>
      <c r="CI781" s="136">
        <v>0</v>
      </c>
      <c r="CJ781" s="136">
        <v>0</v>
      </c>
      <c r="CK781" s="138">
        <v>0</v>
      </c>
      <c r="CL781" s="138">
        <v>0</v>
      </c>
      <c r="CM781" s="136">
        <v>0</v>
      </c>
      <c r="CN781" s="136">
        <v>0</v>
      </c>
      <c r="CO781" s="85">
        <v>43720</v>
      </c>
      <c r="CP781" s="83" t="s">
        <v>4827</v>
      </c>
      <c r="CQ781" s="83" t="s">
        <v>102</v>
      </c>
      <c r="CR781" s="83" t="s">
        <v>482</v>
      </c>
      <c r="CS781" s="83">
        <v>776</v>
      </c>
      <c r="CT781" s="83" t="s">
        <v>483</v>
      </c>
      <c r="CU781" s="83">
        <v>1</v>
      </c>
      <c r="CV781" s="83">
        <v>0</v>
      </c>
      <c r="CW781" s="83">
        <v>0</v>
      </c>
      <c r="CX781" s="83" t="s">
        <v>109</v>
      </c>
      <c r="CY781" s="83" t="s">
        <v>583</v>
      </c>
      <c r="CZ781" s="83">
        <v>0</v>
      </c>
      <c r="DA781" s="83">
        <v>0</v>
      </c>
      <c r="DB781" s="83">
        <f t="shared" si="51"/>
        <v>0</v>
      </c>
      <c r="DC781" s="83" t="s">
        <v>497</v>
      </c>
      <c r="DE781" s="136">
        <v>1</v>
      </c>
      <c r="DF781" s="136">
        <v>1</v>
      </c>
      <c r="DG781" s="215" t="s">
        <v>269</v>
      </c>
      <c r="DH781" s="136">
        <v>1</v>
      </c>
      <c r="DI781" s="136">
        <v>1</v>
      </c>
      <c r="DJ781" s="215" t="s">
        <v>269</v>
      </c>
      <c r="EE781" s="136" t="b">
        <v>1</v>
      </c>
      <c r="EF781" s="136" t="b">
        <v>1</v>
      </c>
      <c r="EG781" s="136" t="b">
        <v>1</v>
      </c>
      <c r="EH781" s="136" t="b">
        <v>1</v>
      </c>
      <c r="EL781" s="215" t="s">
        <v>269</v>
      </c>
    </row>
    <row r="782" spans="1:142" ht="60" customHeight="1" x14ac:dyDescent="0.55000000000000004">
      <c r="A782" s="83" t="s">
        <v>130</v>
      </c>
      <c r="B782" s="83" t="s">
        <v>98</v>
      </c>
      <c r="C782">
        <v>513750</v>
      </c>
      <c r="D782" t="s">
        <v>1415</v>
      </c>
      <c r="E782" t="s">
        <v>1415</v>
      </c>
      <c r="F782" s="83" t="s">
        <v>108</v>
      </c>
      <c r="G782" s="213">
        <v>28734</v>
      </c>
      <c r="H782" s="83" t="s">
        <v>102</v>
      </c>
      <c r="I782" s="213">
        <v>43167</v>
      </c>
      <c r="J782" s="83" t="s">
        <v>228</v>
      </c>
      <c r="K782" s="214">
        <v>774042647792</v>
      </c>
      <c r="L782" s="83" t="s">
        <v>135</v>
      </c>
      <c r="M782" s="213">
        <v>43559</v>
      </c>
      <c r="N782">
        <v>244194</v>
      </c>
      <c r="O782" s="145" t="s">
        <v>567</v>
      </c>
      <c r="P782" s="145" t="s">
        <v>99</v>
      </c>
      <c r="Q782" s="145" t="s">
        <v>100</v>
      </c>
      <c r="R782" s="145" t="s">
        <v>567</v>
      </c>
      <c r="V782">
        <v>8301</v>
      </c>
      <c r="W782" s="83" t="s">
        <v>1893</v>
      </c>
      <c r="X782" s="83" t="s">
        <v>103</v>
      </c>
      <c r="Y782" t="s">
        <v>2744</v>
      </c>
      <c r="Z782" s="83" t="s">
        <v>102</v>
      </c>
      <c r="AA782" s="83" t="s">
        <v>102</v>
      </c>
      <c r="AB782" t="s">
        <v>3718</v>
      </c>
      <c r="AC782" s="83" t="s">
        <v>4005</v>
      </c>
      <c r="AD782" s="83" t="s">
        <v>111</v>
      </c>
      <c r="AE782" s="83" t="s">
        <v>105</v>
      </c>
      <c r="AF782" t="s">
        <v>2744</v>
      </c>
      <c r="AG782" s="83" t="s">
        <v>102</v>
      </c>
      <c r="AH782" s="83" t="s">
        <v>102</v>
      </c>
      <c r="AI782" t="s">
        <v>3718</v>
      </c>
      <c r="AJ782" s="83" t="s">
        <v>4005</v>
      </c>
      <c r="AK782" s="83" t="s">
        <v>111</v>
      </c>
      <c r="AL782" s="83" t="s">
        <v>105</v>
      </c>
      <c r="AM782" s="87" t="s">
        <v>106</v>
      </c>
      <c r="AN782" t="s">
        <v>2744</v>
      </c>
      <c r="AO782" t="s">
        <v>3718</v>
      </c>
      <c r="AP782" s="83" t="s">
        <v>4005</v>
      </c>
      <c r="AQ782" s="83" t="s">
        <v>144</v>
      </c>
      <c r="AR782" s="87" t="s">
        <v>106</v>
      </c>
      <c r="AT782" s="83" t="s">
        <v>107</v>
      </c>
      <c r="AU782" s="83" t="s">
        <v>107</v>
      </c>
      <c r="AV782" s="83" t="s">
        <v>107</v>
      </c>
      <c r="AX782" s="110" t="s">
        <v>107</v>
      </c>
      <c r="AY782" s="111"/>
      <c r="AZ782" s="112">
        <f t="shared" ca="1" si="52"/>
        <v>4261</v>
      </c>
      <c r="BA782" s="136">
        <f t="shared" ca="1" si="53"/>
        <v>93</v>
      </c>
      <c r="BB782" s="114" t="s">
        <v>136</v>
      </c>
      <c r="BC782" s="114" t="s">
        <v>108</v>
      </c>
      <c r="BD782" s="114"/>
      <c r="BE782" s="115" t="s">
        <v>102</v>
      </c>
      <c r="BF782" s="115" t="s">
        <v>102</v>
      </c>
      <c r="BG782" s="115" t="s">
        <v>102</v>
      </c>
      <c r="BH782" s="115" t="s">
        <v>102</v>
      </c>
      <c r="BI782" s="116"/>
      <c r="BJ782" s="117" t="s">
        <v>109</v>
      </c>
      <c r="BK782" s="117" t="s">
        <v>109</v>
      </c>
      <c r="BL782" s="83">
        <f t="shared" ca="1" si="54"/>
        <v>59</v>
      </c>
      <c r="BM782" s="83" t="s">
        <v>270</v>
      </c>
      <c r="BN782" s="83">
        <v>0</v>
      </c>
      <c r="BO782" s="83" t="s">
        <v>108</v>
      </c>
      <c r="BP782" s="83">
        <v>-1347435</v>
      </c>
      <c r="BQ782" s="83" t="s">
        <v>381</v>
      </c>
      <c r="BR782" s="83" t="s">
        <v>157</v>
      </c>
      <c r="BS782" s="83" t="s">
        <v>502</v>
      </c>
      <c r="BT782" s="83">
        <v>-1347435</v>
      </c>
      <c r="BU782" s="83" t="s">
        <v>381</v>
      </c>
      <c r="BV782" s="83" t="s">
        <v>157</v>
      </c>
      <c r="BW782" s="83" t="s">
        <v>502</v>
      </c>
      <c r="BY782" s="136">
        <v>0</v>
      </c>
      <c r="BZ782" s="136">
        <v>0</v>
      </c>
      <c r="CA782" s="136">
        <v>0</v>
      </c>
      <c r="CB782" s="136">
        <v>0</v>
      </c>
      <c r="CD782" s="136">
        <v>0</v>
      </c>
      <c r="CE782" s="136">
        <v>0</v>
      </c>
      <c r="CF782" s="136">
        <v>0</v>
      </c>
      <c r="CG782" s="136">
        <v>0</v>
      </c>
      <c r="CH782" s="136">
        <v>0</v>
      </c>
      <c r="CI782" s="136">
        <v>0</v>
      </c>
      <c r="CJ782" s="136">
        <v>0</v>
      </c>
      <c r="CK782" s="138">
        <v>0</v>
      </c>
      <c r="CL782" s="138">
        <v>0</v>
      </c>
      <c r="CM782" s="136">
        <v>0</v>
      </c>
      <c r="CN782" s="136">
        <v>0</v>
      </c>
      <c r="CO782" s="85">
        <v>43721</v>
      </c>
      <c r="CP782" s="83" t="s">
        <v>4828</v>
      </c>
      <c r="CQ782" s="83" t="s">
        <v>102</v>
      </c>
      <c r="CR782" s="83" t="s">
        <v>482</v>
      </c>
      <c r="CS782" s="83">
        <v>777</v>
      </c>
      <c r="CT782" s="83" t="s">
        <v>483</v>
      </c>
      <c r="CU782" s="83">
        <v>1</v>
      </c>
      <c r="CV782" s="83">
        <v>0</v>
      </c>
      <c r="CW782" s="83">
        <v>0</v>
      </c>
      <c r="CX782" s="83" t="s">
        <v>109</v>
      </c>
      <c r="CY782" s="83" t="s">
        <v>583</v>
      </c>
      <c r="CZ782" s="83">
        <v>0</v>
      </c>
      <c r="DA782" s="83">
        <v>0</v>
      </c>
      <c r="DB782" s="83">
        <f t="shared" si="51"/>
        <v>0</v>
      </c>
      <c r="DC782" s="83" t="s">
        <v>497</v>
      </c>
      <c r="DE782" s="136">
        <v>1</v>
      </c>
      <c r="DF782" s="136">
        <v>1</v>
      </c>
      <c r="DG782" s="215" t="s">
        <v>269</v>
      </c>
      <c r="DH782" s="136">
        <v>1</v>
      </c>
      <c r="DI782" s="136">
        <v>1</v>
      </c>
      <c r="DJ782" s="215" t="s">
        <v>269</v>
      </c>
      <c r="EE782" s="136" t="b">
        <v>1</v>
      </c>
      <c r="EF782" s="136" t="b">
        <v>1</v>
      </c>
      <c r="EG782" s="136" t="b">
        <v>1</v>
      </c>
      <c r="EH782" s="136" t="b">
        <v>1</v>
      </c>
      <c r="EL782" s="215" t="s">
        <v>269</v>
      </c>
    </row>
    <row r="783" spans="1:142" ht="60" customHeight="1" x14ac:dyDescent="0.55000000000000004">
      <c r="A783" s="83" t="s">
        <v>130</v>
      </c>
      <c r="B783" s="83" t="s">
        <v>98</v>
      </c>
      <c r="C783">
        <v>105607</v>
      </c>
      <c r="D783" t="s">
        <v>1416</v>
      </c>
      <c r="E783" t="s">
        <v>1416</v>
      </c>
      <c r="F783" s="83" t="s">
        <v>108</v>
      </c>
      <c r="G783" s="213">
        <v>40603</v>
      </c>
      <c r="H783" s="83" t="s">
        <v>102</v>
      </c>
      <c r="I783" s="213">
        <v>43196</v>
      </c>
      <c r="J783" s="83" t="s">
        <v>228</v>
      </c>
      <c r="K783" s="214">
        <v>721983592124</v>
      </c>
      <c r="L783" s="83" t="s">
        <v>97</v>
      </c>
      <c r="M783" s="213">
        <v>43663</v>
      </c>
      <c r="N783">
        <v>871379</v>
      </c>
      <c r="O783" s="145" t="s">
        <v>567</v>
      </c>
      <c r="P783" s="145" t="s">
        <v>99</v>
      </c>
      <c r="Q783" s="145" t="s">
        <v>100</v>
      </c>
      <c r="R783" s="145" t="s">
        <v>567</v>
      </c>
      <c r="V783">
        <v>1207</v>
      </c>
      <c r="W783" s="83" t="s">
        <v>101</v>
      </c>
      <c r="X783" s="83" t="s">
        <v>103</v>
      </c>
      <c r="Y783" t="s">
        <v>2745</v>
      </c>
      <c r="Z783" s="83" t="s">
        <v>102</v>
      </c>
      <c r="AA783" s="83" t="s">
        <v>102</v>
      </c>
      <c r="AB783" t="s">
        <v>3719</v>
      </c>
      <c r="AC783" s="83" t="s">
        <v>4006</v>
      </c>
      <c r="AD783" s="83" t="s">
        <v>144</v>
      </c>
      <c r="AE783" s="83" t="s">
        <v>105</v>
      </c>
      <c r="AF783" t="s">
        <v>2745</v>
      </c>
      <c r="AG783" s="83" t="s">
        <v>102</v>
      </c>
      <c r="AH783" s="83" t="s">
        <v>102</v>
      </c>
      <c r="AI783" t="s">
        <v>3719</v>
      </c>
      <c r="AJ783" s="83" t="s">
        <v>4006</v>
      </c>
      <c r="AK783" s="83" t="s">
        <v>144</v>
      </c>
      <c r="AL783" s="83" t="s">
        <v>105</v>
      </c>
      <c r="AM783" s="87" t="s">
        <v>106</v>
      </c>
      <c r="AN783" t="s">
        <v>2745</v>
      </c>
      <c r="AO783" t="s">
        <v>3719</v>
      </c>
      <c r="AP783" s="83" t="s">
        <v>4006</v>
      </c>
      <c r="AQ783" s="83" t="s">
        <v>111</v>
      </c>
      <c r="AR783" s="87" t="s">
        <v>106</v>
      </c>
      <c r="AT783" s="83" t="s">
        <v>107</v>
      </c>
      <c r="AU783" s="83" t="s">
        <v>107</v>
      </c>
      <c r="AV783" s="83" t="s">
        <v>107</v>
      </c>
      <c r="AX783" s="110" t="s">
        <v>107</v>
      </c>
      <c r="AY783" s="111"/>
      <c r="AZ783" s="112">
        <f t="shared" ca="1" si="52"/>
        <v>1298</v>
      </c>
      <c r="BA783" s="136">
        <f t="shared" ca="1" si="53"/>
        <v>51</v>
      </c>
      <c r="BB783" s="114" t="s">
        <v>134</v>
      </c>
      <c r="BC783" s="114" t="s">
        <v>108</v>
      </c>
      <c r="BD783" s="114"/>
      <c r="BE783" s="115" t="s">
        <v>102</v>
      </c>
      <c r="BF783" s="115" t="s">
        <v>102</v>
      </c>
      <c r="BG783" s="115" t="s">
        <v>102</v>
      </c>
      <c r="BH783" s="115" t="s">
        <v>102</v>
      </c>
      <c r="BI783" s="116"/>
      <c r="BJ783" s="117" t="s">
        <v>109</v>
      </c>
      <c r="BK783" s="117" t="s">
        <v>109</v>
      </c>
      <c r="BL783" s="83">
        <f t="shared" ca="1" si="54"/>
        <v>68</v>
      </c>
      <c r="BM783" s="83" t="s">
        <v>108</v>
      </c>
      <c r="BN783" s="83">
        <v>0</v>
      </c>
      <c r="BO783" s="83" t="s">
        <v>108</v>
      </c>
      <c r="BP783" s="83">
        <v>-1349170</v>
      </c>
      <c r="BQ783" s="83" t="s">
        <v>312</v>
      </c>
      <c r="BR783" s="83" t="s">
        <v>153</v>
      </c>
      <c r="BS783" s="83" t="s">
        <v>499</v>
      </c>
      <c r="BT783" s="83">
        <v>-1349170</v>
      </c>
      <c r="BU783" s="83" t="s">
        <v>312</v>
      </c>
      <c r="BV783" s="83" t="s">
        <v>153</v>
      </c>
      <c r="BW783" s="83" t="s">
        <v>499</v>
      </c>
      <c r="BY783" s="136">
        <v>0</v>
      </c>
      <c r="BZ783" s="136">
        <v>0</v>
      </c>
      <c r="CA783" s="136">
        <v>0</v>
      </c>
      <c r="CB783" s="136">
        <v>0</v>
      </c>
      <c r="CD783" s="136">
        <v>0</v>
      </c>
      <c r="CE783" s="136">
        <v>0</v>
      </c>
      <c r="CF783" s="136">
        <v>0</v>
      </c>
      <c r="CG783" s="136">
        <v>0</v>
      </c>
      <c r="CH783" s="136">
        <v>0</v>
      </c>
      <c r="CI783" s="136">
        <v>0</v>
      </c>
      <c r="CJ783" s="136">
        <v>0</v>
      </c>
      <c r="CK783" s="138">
        <v>0</v>
      </c>
      <c r="CL783" s="138">
        <v>0</v>
      </c>
      <c r="CM783" s="136">
        <v>0</v>
      </c>
      <c r="CN783" s="136">
        <v>0</v>
      </c>
      <c r="CO783" s="85">
        <v>43722</v>
      </c>
      <c r="CP783" s="83" t="s">
        <v>4829</v>
      </c>
      <c r="CQ783" s="83" t="s">
        <v>102</v>
      </c>
      <c r="CR783" s="83" t="s">
        <v>482</v>
      </c>
      <c r="CS783" s="83">
        <v>778</v>
      </c>
      <c r="CT783" s="83" t="s">
        <v>483</v>
      </c>
      <c r="CU783" s="83">
        <v>1</v>
      </c>
      <c r="CV783" s="83">
        <v>0</v>
      </c>
      <c r="CW783" s="83">
        <v>0</v>
      </c>
      <c r="CX783" s="83" t="s">
        <v>109</v>
      </c>
      <c r="CY783" s="83" t="s">
        <v>583</v>
      </c>
      <c r="CZ783" s="83">
        <v>0</v>
      </c>
      <c r="DA783" s="83">
        <v>0</v>
      </c>
      <c r="DB783" s="83">
        <f t="shared" si="51"/>
        <v>0</v>
      </c>
      <c r="DC783" s="83" t="s">
        <v>497</v>
      </c>
      <c r="DE783" s="136">
        <v>1</v>
      </c>
      <c r="DF783" s="136">
        <v>1</v>
      </c>
      <c r="DG783" s="215" t="s">
        <v>269</v>
      </c>
      <c r="DH783" s="136">
        <v>1</v>
      </c>
      <c r="DI783" s="136">
        <v>1</v>
      </c>
      <c r="DJ783" s="215" t="s">
        <v>269</v>
      </c>
      <c r="EE783" s="136" t="b">
        <v>1</v>
      </c>
      <c r="EF783" s="136" t="b">
        <v>1</v>
      </c>
      <c r="EG783" s="136" t="b">
        <v>1</v>
      </c>
      <c r="EH783" s="136" t="b">
        <v>1</v>
      </c>
      <c r="EL783" s="215" t="s">
        <v>269</v>
      </c>
    </row>
    <row r="784" spans="1:142" ht="60" customHeight="1" x14ac:dyDescent="0.55000000000000004">
      <c r="A784" s="83" t="s">
        <v>130</v>
      </c>
      <c r="B784" s="83" t="s">
        <v>98</v>
      </c>
      <c r="C784">
        <v>725172</v>
      </c>
      <c r="D784" t="s">
        <v>1417</v>
      </c>
      <c r="E784" t="s">
        <v>1417</v>
      </c>
      <c r="F784" s="83" t="s">
        <v>108</v>
      </c>
      <c r="G784" s="213">
        <v>31110</v>
      </c>
      <c r="H784" s="83" t="s">
        <v>102</v>
      </c>
      <c r="I784" s="213">
        <v>43223</v>
      </c>
      <c r="J784" s="83" t="s">
        <v>228</v>
      </c>
      <c r="K784" s="214">
        <v>271605160314</v>
      </c>
      <c r="L784" s="83" t="s">
        <v>135</v>
      </c>
      <c r="M784" s="213">
        <v>43668</v>
      </c>
      <c r="N784">
        <v>896692</v>
      </c>
      <c r="O784" s="145" t="s">
        <v>567</v>
      </c>
      <c r="P784" s="145" t="s">
        <v>99</v>
      </c>
      <c r="Q784" s="145" t="s">
        <v>100</v>
      </c>
      <c r="R784" s="145" t="s">
        <v>567</v>
      </c>
      <c r="V784">
        <v>2627</v>
      </c>
      <c r="W784" s="83" t="s">
        <v>101</v>
      </c>
      <c r="X784" s="83" t="s">
        <v>103</v>
      </c>
      <c r="Y784" t="s">
        <v>2746</v>
      </c>
      <c r="Z784" s="83" t="s">
        <v>102</v>
      </c>
      <c r="AA784" s="83" t="s">
        <v>102</v>
      </c>
      <c r="AB784" t="s">
        <v>3720</v>
      </c>
      <c r="AC784" s="83" t="s">
        <v>4007</v>
      </c>
      <c r="AD784" s="83" t="s">
        <v>144</v>
      </c>
      <c r="AE784" s="83" t="s">
        <v>105</v>
      </c>
      <c r="AF784" t="s">
        <v>2746</v>
      </c>
      <c r="AG784" s="83" t="s">
        <v>102</v>
      </c>
      <c r="AH784" s="83" t="s">
        <v>102</v>
      </c>
      <c r="AI784" t="s">
        <v>3720</v>
      </c>
      <c r="AJ784" s="83" t="s">
        <v>4007</v>
      </c>
      <c r="AK784" s="83" t="s">
        <v>144</v>
      </c>
      <c r="AL784" s="83" t="s">
        <v>105</v>
      </c>
      <c r="AM784" s="87" t="s">
        <v>106</v>
      </c>
      <c r="AN784" t="s">
        <v>2746</v>
      </c>
      <c r="AO784" t="s">
        <v>3720</v>
      </c>
      <c r="AP784" s="83" t="s">
        <v>4007</v>
      </c>
      <c r="AQ784" s="83" t="s">
        <v>144</v>
      </c>
      <c r="AR784" s="87" t="s">
        <v>106</v>
      </c>
      <c r="AT784" s="83" t="s">
        <v>107</v>
      </c>
      <c r="AU784" s="83" t="s">
        <v>107</v>
      </c>
      <c r="AV784" s="83" t="s">
        <v>107</v>
      </c>
      <c r="AX784" s="110" t="s">
        <v>107</v>
      </c>
      <c r="AY784" s="111"/>
      <c r="AZ784" s="112">
        <f t="shared" ca="1" si="52"/>
        <v>7926</v>
      </c>
      <c r="BA784" s="136">
        <f t="shared" ca="1" si="53"/>
        <v>14</v>
      </c>
      <c r="BB784" s="114" t="s">
        <v>134</v>
      </c>
      <c r="BC784" s="114" t="s">
        <v>108</v>
      </c>
      <c r="BD784" s="114"/>
      <c r="BE784" s="115" t="s">
        <v>102</v>
      </c>
      <c r="BF784" s="115" t="s">
        <v>102</v>
      </c>
      <c r="BG784" s="115" t="s">
        <v>102</v>
      </c>
      <c r="BH784" s="115" t="s">
        <v>102</v>
      </c>
      <c r="BI784" s="116"/>
      <c r="BJ784" s="117" t="s">
        <v>109</v>
      </c>
      <c r="BK784" s="117" t="s">
        <v>109</v>
      </c>
      <c r="BL784" s="83">
        <f t="shared" ca="1" si="54"/>
        <v>59</v>
      </c>
      <c r="BM784" s="83" t="s">
        <v>108</v>
      </c>
      <c r="BN784" s="83">
        <v>0</v>
      </c>
      <c r="BO784" s="83" t="s">
        <v>108</v>
      </c>
      <c r="BP784" s="83">
        <v>-1350905</v>
      </c>
      <c r="BQ784" s="83" t="s">
        <v>198</v>
      </c>
      <c r="BR784" s="83" t="s">
        <v>164</v>
      </c>
      <c r="BS784" s="83" t="s">
        <v>499</v>
      </c>
      <c r="BT784" s="83">
        <v>-1350905</v>
      </c>
      <c r="BU784" s="83" t="s">
        <v>198</v>
      </c>
      <c r="BV784" s="83" t="s">
        <v>164</v>
      </c>
      <c r="BW784" s="83" t="s">
        <v>499</v>
      </c>
      <c r="BY784" s="136">
        <v>0</v>
      </c>
      <c r="BZ784" s="136">
        <v>0</v>
      </c>
      <c r="CA784" s="136">
        <v>0</v>
      </c>
      <c r="CB784" s="136">
        <v>0</v>
      </c>
      <c r="CD784" s="136">
        <v>0</v>
      </c>
      <c r="CE784" s="136">
        <v>0</v>
      </c>
      <c r="CF784" s="136">
        <v>0</v>
      </c>
      <c r="CG784" s="136">
        <v>0</v>
      </c>
      <c r="CH784" s="136">
        <v>0</v>
      </c>
      <c r="CI784" s="136">
        <v>0</v>
      </c>
      <c r="CJ784" s="136">
        <v>0</v>
      </c>
      <c r="CK784" s="138">
        <v>0</v>
      </c>
      <c r="CL784" s="138">
        <v>0</v>
      </c>
      <c r="CM784" s="136">
        <v>0</v>
      </c>
      <c r="CN784" s="136">
        <v>0</v>
      </c>
      <c r="CO784" s="85">
        <v>43723</v>
      </c>
      <c r="CP784" s="83" t="s">
        <v>4830</v>
      </c>
      <c r="CQ784" s="83" t="s">
        <v>102</v>
      </c>
      <c r="CR784" s="83" t="s">
        <v>482</v>
      </c>
      <c r="CS784" s="83">
        <v>779</v>
      </c>
      <c r="CT784" s="83" t="s">
        <v>483</v>
      </c>
      <c r="CU784" s="83">
        <v>1</v>
      </c>
      <c r="CV784" s="83">
        <v>0</v>
      </c>
      <c r="CW784" s="83">
        <v>0</v>
      </c>
      <c r="CX784" s="83" t="s">
        <v>109</v>
      </c>
      <c r="CY784" s="83" t="s">
        <v>583</v>
      </c>
      <c r="CZ784" s="83">
        <v>0</v>
      </c>
      <c r="DA784" s="83">
        <v>0</v>
      </c>
      <c r="DB784" s="83">
        <f t="shared" si="51"/>
        <v>0</v>
      </c>
      <c r="DC784" s="83" t="s">
        <v>497</v>
      </c>
      <c r="DE784" s="136">
        <v>1</v>
      </c>
      <c r="DF784" s="136">
        <v>1</v>
      </c>
      <c r="DG784" s="215" t="s">
        <v>269</v>
      </c>
      <c r="DH784" s="136">
        <v>1</v>
      </c>
      <c r="DI784" s="136">
        <v>1</v>
      </c>
      <c r="DJ784" s="215" t="s">
        <v>269</v>
      </c>
      <c r="EE784" s="136" t="b">
        <v>1</v>
      </c>
      <c r="EF784" s="136" t="b">
        <v>1</v>
      </c>
      <c r="EG784" s="136" t="b">
        <v>1</v>
      </c>
      <c r="EH784" s="136" t="b">
        <v>1</v>
      </c>
      <c r="EL784" s="215" t="s">
        <v>269</v>
      </c>
    </row>
    <row r="785" spans="1:142" ht="60" customHeight="1" x14ac:dyDescent="0.55000000000000004">
      <c r="A785" s="83" t="s">
        <v>130</v>
      </c>
      <c r="B785" s="83" t="s">
        <v>98</v>
      </c>
      <c r="C785">
        <v>250001</v>
      </c>
      <c r="D785" t="s">
        <v>1418</v>
      </c>
      <c r="E785" t="s">
        <v>1418</v>
      </c>
      <c r="F785" s="83" t="s">
        <v>108</v>
      </c>
      <c r="G785" s="213">
        <v>32689</v>
      </c>
      <c r="H785" s="83" t="s">
        <v>102</v>
      </c>
      <c r="I785" s="213">
        <v>43365</v>
      </c>
      <c r="J785" s="83" t="s">
        <v>228</v>
      </c>
      <c r="K785" s="214">
        <v>128689867101</v>
      </c>
      <c r="L785" s="83" t="s">
        <v>97</v>
      </c>
      <c r="M785" s="213">
        <v>43557</v>
      </c>
      <c r="N785">
        <v>468868</v>
      </c>
      <c r="O785" s="145" t="s">
        <v>567</v>
      </c>
      <c r="P785" s="145" t="s">
        <v>99</v>
      </c>
      <c r="Q785" s="145" t="s">
        <v>100</v>
      </c>
      <c r="R785" s="145" t="s">
        <v>567</v>
      </c>
      <c r="V785">
        <v>2636</v>
      </c>
      <c r="W785" s="83" t="s">
        <v>1894</v>
      </c>
      <c r="X785" s="83" t="s">
        <v>103</v>
      </c>
      <c r="Y785" t="s">
        <v>2747</v>
      </c>
      <c r="Z785" s="83" t="s">
        <v>102</v>
      </c>
      <c r="AA785" s="83" t="s">
        <v>102</v>
      </c>
      <c r="AB785" t="s">
        <v>3721</v>
      </c>
      <c r="AC785" s="83" t="s">
        <v>4008</v>
      </c>
      <c r="AD785" s="83" t="s">
        <v>111</v>
      </c>
      <c r="AE785" s="83" t="s">
        <v>105</v>
      </c>
      <c r="AF785" t="s">
        <v>2747</v>
      </c>
      <c r="AG785" s="83" t="s">
        <v>102</v>
      </c>
      <c r="AH785" s="83" t="s">
        <v>102</v>
      </c>
      <c r="AI785" t="s">
        <v>3721</v>
      </c>
      <c r="AJ785" s="83" t="s">
        <v>4008</v>
      </c>
      <c r="AK785" s="83" t="s">
        <v>111</v>
      </c>
      <c r="AL785" s="83" t="s">
        <v>105</v>
      </c>
      <c r="AM785" s="87" t="s">
        <v>106</v>
      </c>
      <c r="AN785" t="s">
        <v>2747</v>
      </c>
      <c r="AO785" t="s">
        <v>3721</v>
      </c>
      <c r="AP785" s="83" t="s">
        <v>4008</v>
      </c>
      <c r="AQ785" s="83" t="s">
        <v>144</v>
      </c>
      <c r="AR785" s="87" t="s">
        <v>106</v>
      </c>
      <c r="AT785" s="83" t="s">
        <v>107</v>
      </c>
      <c r="AU785" s="83" t="s">
        <v>107</v>
      </c>
      <c r="AV785" s="83" t="s">
        <v>107</v>
      </c>
      <c r="AX785" s="110" t="s">
        <v>107</v>
      </c>
      <c r="AY785" s="111"/>
      <c r="AZ785" s="112">
        <f t="shared" ca="1" si="52"/>
        <v>5170</v>
      </c>
      <c r="BA785" s="136">
        <f t="shared" ca="1" si="53"/>
        <v>66</v>
      </c>
      <c r="BB785" s="114" t="s">
        <v>136</v>
      </c>
      <c r="BC785" s="114" t="s">
        <v>108</v>
      </c>
      <c r="BD785" s="114"/>
      <c r="BE785" s="115" t="s">
        <v>102</v>
      </c>
      <c r="BF785" s="115" t="s">
        <v>102</v>
      </c>
      <c r="BG785" s="115" t="s">
        <v>102</v>
      </c>
      <c r="BH785" s="115" t="s">
        <v>102</v>
      </c>
      <c r="BI785" s="116"/>
      <c r="BJ785" s="117" t="s">
        <v>109</v>
      </c>
      <c r="BK785" s="117" t="s">
        <v>109</v>
      </c>
      <c r="BL785" s="83">
        <f t="shared" ca="1" si="54"/>
        <v>88</v>
      </c>
      <c r="BM785" s="83" t="s">
        <v>270</v>
      </c>
      <c r="BN785" s="83">
        <v>0</v>
      </c>
      <c r="BO785" s="83" t="s">
        <v>108</v>
      </c>
      <c r="BP785" s="83">
        <v>-1352640</v>
      </c>
      <c r="BQ785" s="83" t="s">
        <v>381</v>
      </c>
      <c r="BR785" s="83" t="s">
        <v>157</v>
      </c>
      <c r="BS785" s="83" t="s">
        <v>502</v>
      </c>
      <c r="BT785" s="83">
        <v>-1352640</v>
      </c>
      <c r="BU785" s="83" t="s">
        <v>381</v>
      </c>
      <c r="BV785" s="83" t="s">
        <v>157</v>
      </c>
      <c r="BW785" s="83" t="s">
        <v>502</v>
      </c>
      <c r="BY785" s="136">
        <v>0</v>
      </c>
      <c r="BZ785" s="136">
        <v>0</v>
      </c>
      <c r="CA785" s="136">
        <v>0</v>
      </c>
      <c r="CB785" s="136">
        <v>0</v>
      </c>
      <c r="CD785" s="136">
        <v>0</v>
      </c>
      <c r="CE785" s="136">
        <v>0</v>
      </c>
      <c r="CF785" s="136">
        <v>0</v>
      </c>
      <c r="CG785" s="136">
        <v>0</v>
      </c>
      <c r="CH785" s="136">
        <v>0</v>
      </c>
      <c r="CI785" s="136">
        <v>0</v>
      </c>
      <c r="CJ785" s="136">
        <v>0</v>
      </c>
      <c r="CK785" s="138">
        <v>0</v>
      </c>
      <c r="CL785" s="138">
        <v>0</v>
      </c>
      <c r="CM785" s="136">
        <v>0</v>
      </c>
      <c r="CN785" s="136">
        <v>0</v>
      </c>
      <c r="CO785" s="85">
        <v>43724</v>
      </c>
      <c r="CP785" s="83" t="s">
        <v>4831</v>
      </c>
      <c r="CQ785" s="83" t="s">
        <v>102</v>
      </c>
      <c r="CR785" s="83" t="s">
        <v>482</v>
      </c>
      <c r="CS785" s="83">
        <v>780</v>
      </c>
      <c r="CT785" s="83" t="s">
        <v>483</v>
      </c>
      <c r="CU785" s="83">
        <v>1</v>
      </c>
      <c r="CV785" s="83">
        <v>0</v>
      </c>
      <c r="CW785" s="83">
        <v>0</v>
      </c>
      <c r="CX785" s="83" t="s">
        <v>109</v>
      </c>
      <c r="CY785" s="83" t="s">
        <v>583</v>
      </c>
      <c r="CZ785" s="83">
        <v>0</v>
      </c>
      <c r="DA785" s="83">
        <v>0</v>
      </c>
      <c r="DB785" s="83">
        <f t="shared" si="51"/>
        <v>0</v>
      </c>
      <c r="DC785" s="83" t="s">
        <v>497</v>
      </c>
      <c r="DE785" s="136">
        <v>1</v>
      </c>
      <c r="DF785" s="136">
        <v>1</v>
      </c>
      <c r="DG785" s="215" t="s">
        <v>269</v>
      </c>
      <c r="DH785" s="136">
        <v>1</v>
      </c>
      <c r="DI785" s="136">
        <v>1</v>
      </c>
      <c r="DJ785" s="215" t="s">
        <v>269</v>
      </c>
      <c r="EE785" s="136" t="b">
        <v>1</v>
      </c>
      <c r="EF785" s="136" t="b">
        <v>1</v>
      </c>
      <c r="EG785" s="136" t="b">
        <v>1</v>
      </c>
      <c r="EH785" s="136" t="b">
        <v>1</v>
      </c>
      <c r="EL785" s="215" t="s">
        <v>269</v>
      </c>
    </row>
    <row r="786" spans="1:142" ht="60" customHeight="1" x14ac:dyDescent="0.55000000000000004">
      <c r="A786" s="83" t="s">
        <v>130</v>
      </c>
      <c r="B786" s="83" t="s">
        <v>98</v>
      </c>
      <c r="C786">
        <v>401473</v>
      </c>
      <c r="D786" t="s">
        <v>1419</v>
      </c>
      <c r="E786" t="s">
        <v>1419</v>
      </c>
      <c r="F786" s="83" t="s">
        <v>108</v>
      </c>
      <c r="G786" s="213">
        <v>30192</v>
      </c>
      <c r="H786" s="83" t="s">
        <v>102</v>
      </c>
      <c r="I786" s="213">
        <v>43120</v>
      </c>
      <c r="J786" s="83" t="s">
        <v>228</v>
      </c>
      <c r="K786" s="214">
        <v>137921428066</v>
      </c>
      <c r="L786" s="83" t="s">
        <v>126</v>
      </c>
      <c r="M786" s="213">
        <v>43603</v>
      </c>
      <c r="N786">
        <v>113729</v>
      </c>
      <c r="O786" s="145" t="s">
        <v>567</v>
      </c>
      <c r="P786" s="145" t="s">
        <v>99</v>
      </c>
      <c r="Q786" s="145" t="s">
        <v>100</v>
      </c>
      <c r="R786" s="145" t="s">
        <v>567</v>
      </c>
      <c r="V786">
        <v>4138</v>
      </c>
      <c r="W786" s="83" t="s">
        <v>101</v>
      </c>
      <c r="X786" s="83" t="s">
        <v>103</v>
      </c>
      <c r="Y786" t="s">
        <v>2748</v>
      </c>
      <c r="Z786" s="83" t="s">
        <v>102</v>
      </c>
      <c r="AA786" s="83" t="s">
        <v>102</v>
      </c>
      <c r="AB786" t="s">
        <v>3722</v>
      </c>
      <c r="AC786" s="83" t="s">
        <v>4009</v>
      </c>
      <c r="AD786" s="83" t="s">
        <v>144</v>
      </c>
      <c r="AE786" s="83" t="s">
        <v>105</v>
      </c>
      <c r="AF786" t="s">
        <v>2748</v>
      </c>
      <c r="AG786" s="83" t="s">
        <v>102</v>
      </c>
      <c r="AH786" s="83" t="s">
        <v>102</v>
      </c>
      <c r="AI786" t="s">
        <v>3722</v>
      </c>
      <c r="AJ786" s="83" t="s">
        <v>4009</v>
      </c>
      <c r="AK786" s="83" t="s">
        <v>144</v>
      </c>
      <c r="AL786" s="83" t="s">
        <v>105</v>
      </c>
      <c r="AM786" s="87" t="s">
        <v>106</v>
      </c>
      <c r="AN786" t="s">
        <v>2748</v>
      </c>
      <c r="AO786" t="s">
        <v>3722</v>
      </c>
      <c r="AP786" s="83" t="s">
        <v>4009</v>
      </c>
      <c r="AQ786" s="83" t="s">
        <v>111</v>
      </c>
      <c r="AR786" s="87" t="s">
        <v>106</v>
      </c>
      <c r="AT786" s="83" t="s">
        <v>107</v>
      </c>
      <c r="AU786" s="83" t="s">
        <v>107</v>
      </c>
      <c r="AV786" s="83" t="s">
        <v>107</v>
      </c>
      <c r="AX786" s="110" t="s">
        <v>107</v>
      </c>
      <c r="AY786" s="111"/>
      <c r="AZ786" s="112">
        <f t="shared" ca="1" si="52"/>
        <v>7732</v>
      </c>
      <c r="BA786" s="136">
        <f t="shared" ca="1" si="53"/>
        <v>20</v>
      </c>
      <c r="BB786" s="114" t="s">
        <v>134</v>
      </c>
      <c r="BC786" s="114" t="s">
        <v>108</v>
      </c>
      <c r="BD786" s="114"/>
      <c r="BE786" s="115" t="s">
        <v>102</v>
      </c>
      <c r="BF786" s="115" t="s">
        <v>102</v>
      </c>
      <c r="BG786" s="115" t="s">
        <v>102</v>
      </c>
      <c r="BH786" s="115" t="s">
        <v>102</v>
      </c>
      <c r="BI786" s="116"/>
      <c r="BJ786" s="117" t="s">
        <v>109</v>
      </c>
      <c r="BK786" s="117" t="s">
        <v>109</v>
      </c>
      <c r="BL786" s="83">
        <f t="shared" ca="1" si="54"/>
        <v>2</v>
      </c>
      <c r="BM786" s="83" t="s">
        <v>108</v>
      </c>
      <c r="BN786" s="83">
        <v>0</v>
      </c>
      <c r="BO786" s="83" t="s">
        <v>108</v>
      </c>
      <c r="BP786" s="83">
        <v>-1354375</v>
      </c>
      <c r="BQ786" s="83" t="s">
        <v>312</v>
      </c>
      <c r="BR786" s="83" t="s">
        <v>153</v>
      </c>
      <c r="BS786" s="83" t="s">
        <v>499</v>
      </c>
      <c r="BT786" s="83">
        <v>-1354375</v>
      </c>
      <c r="BU786" s="83" t="s">
        <v>312</v>
      </c>
      <c r="BV786" s="83" t="s">
        <v>153</v>
      </c>
      <c r="BW786" s="83" t="s">
        <v>499</v>
      </c>
      <c r="BY786" s="136">
        <v>0</v>
      </c>
      <c r="BZ786" s="136">
        <v>0</v>
      </c>
      <c r="CA786" s="136">
        <v>0</v>
      </c>
      <c r="CB786" s="136">
        <v>0</v>
      </c>
      <c r="CD786" s="136">
        <v>0</v>
      </c>
      <c r="CE786" s="136">
        <v>0</v>
      </c>
      <c r="CF786" s="136">
        <v>0</v>
      </c>
      <c r="CG786" s="136">
        <v>0</v>
      </c>
      <c r="CH786" s="136">
        <v>0</v>
      </c>
      <c r="CI786" s="136">
        <v>0</v>
      </c>
      <c r="CJ786" s="136">
        <v>0</v>
      </c>
      <c r="CK786" s="138">
        <v>0</v>
      </c>
      <c r="CL786" s="138">
        <v>0</v>
      </c>
      <c r="CM786" s="136">
        <v>0</v>
      </c>
      <c r="CN786" s="136">
        <v>0</v>
      </c>
      <c r="CO786" s="85">
        <v>43725</v>
      </c>
      <c r="CP786" s="83" t="s">
        <v>4832</v>
      </c>
      <c r="CQ786" s="83" t="s">
        <v>102</v>
      </c>
      <c r="CR786" s="83" t="s">
        <v>482</v>
      </c>
      <c r="CS786" s="83">
        <v>781</v>
      </c>
      <c r="CT786" s="83" t="s">
        <v>483</v>
      </c>
      <c r="CU786" s="83">
        <v>1</v>
      </c>
      <c r="CV786" s="83">
        <v>0</v>
      </c>
      <c r="CW786" s="83">
        <v>0</v>
      </c>
      <c r="CX786" s="83" t="s">
        <v>109</v>
      </c>
      <c r="CY786" s="83" t="s">
        <v>583</v>
      </c>
      <c r="CZ786" s="83">
        <v>0</v>
      </c>
      <c r="DA786" s="83">
        <v>0</v>
      </c>
      <c r="DB786" s="83">
        <f t="shared" si="51"/>
        <v>0</v>
      </c>
      <c r="DC786" s="83" t="s">
        <v>497</v>
      </c>
      <c r="DE786" s="136">
        <v>1</v>
      </c>
      <c r="DF786" s="136">
        <v>1</v>
      </c>
      <c r="DG786" s="215" t="s">
        <v>269</v>
      </c>
      <c r="DH786" s="136">
        <v>1</v>
      </c>
      <c r="DI786" s="136">
        <v>1</v>
      </c>
      <c r="DJ786" s="215" t="s">
        <v>269</v>
      </c>
      <c r="EE786" s="136" t="b">
        <v>1</v>
      </c>
      <c r="EF786" s="136" t="b">
        <v>1</v>
      </c>
      <c r="EG786" s="136" t="b">
        <v>1</v>
      </c>
      <c r="EH786" s="136" t="b">
        <v>1</v>
      </c>
      <c r="EL786" s="215" t="s">
        <v>269</v>
      </c>
    </row>
    <row r="787" spans="1:142" ht="60" customHeight="1" x14ac:dyDescent="0.55000000000000004">
      <c r="A787" s="83" t="s">
        <v>130</v>
      </c>
      <c r="B787" s="83" t="s">
        <v>98</v>
      </c>
      <c r="C787">
        <v>435670</v>
      </c>
      <c r="D787" t="s">
        <v>1420</v>
      </c>
      <c r="E787" t="s">
        <v>1420</v>
      </c>
      <c r="F787" s="83" t="s">
        <v>108</v>
      </c>
      <c r="G787" s="213">
        <v>34837</v>
      </c>
      <c r="H787" s="83" t="s">
        <v>102</v>
      </c>
      <c r="I787" s="213">
        <v>43318</v>
      </c>
      <c r="J787" s="83" t="s">
        <v>228</v>
      </c>
      <c r="K787" s="214">
        <v>100020617355</v>
      </c>
      <c r="L787" s="83" t="s">
        <v>135</v>
      </c>
      <c r="M787" s="213">
        <v>43603</v>
      </c>
      <c r="N787">
        <v>331001</v>
      </c>
      <c r="O787" s="145" t="s">
        <v>567</v>
      </c>
      <c r="P787" s="145" t="s">
        <v>99</v>
      </c>
      <c r="Q787" s="145" t="s">
        <v>100</v>
      </c>
      <c r="R787" s="145" t="s">
        <v>567</v>
      </c>
      <c r="V787">
        <v>801</v>
      </c>
      <c r="W787" s="83" t="s">
        <v>101</v>
      </c>
      <c r="X787" s="83" t="s">
        <v>103</v>
      </c>
      <c r="Y787" t="s">
        <v>2749</v>
      </c>
      <c r="Z787" s="83" t="s">
        <v>102</v>
      </c>
      <c r="AA787" s="83" t="s">
        <v>102</v>
      </c>
      <c r="AB787" t="s">
        <v>3723</v>
      </c>
      <c r="AC787" s="83" t="s">
        <v>4010</v>
      </c>
      <c r="AD787" s="83" t="s">
        <v>144</v>
      </c>
      <c r="AE787" s="83" t="s">
        <v>105</v>
      </c>
      <c r="AF787" t="s">
        <v>2749</v>
      </c>
      <c r="AG787" s="83" t="s">
        <v>102</v>
      </c>
      <c r="AH787" s="83" t="s">
        <v>102</v>
      </c>
      <c r="AI787" t="s">
        <v>3723</v>
      </c>
      <c r="AJ787" s="83" t="s">
        <v>4010</v>
      </c>
      <c r="AK787" s="83" t="s">
        <v>144</v>
      </c>
      <c r="AL787" s="83" t="s">
        <v>105</v>
      </c>
      <c r="AM787" s="87" t="s">
        <v>106</v>
      </c>
      <c r="AN787" t="s">
        <v>2749</v>
      </c>
      <c r="AO787" t="s">
        <v>3723</v>
      </c>
      <c r="AP787" s="83" t="s">
        <v>4010</v>
      </c>
      <c r="AQ787" s="83" t="s">
        <v>144</v>
      </c>
      <c r="AR787" s="87" t="s">
        <v>106</v>
      </c>
      <c r="AT787" s="83" t="s">
        <v>107</v>
      </c>
      <c r="AU787" s="83" t="s">
        <v>107</v>
      </c>
      <c r="AV787" s="83" t="s">
        <v>107</v>
      </c>
      <c r="AX787" s="110" t="s">
        <v>107</v>
      </c>
      <c r="AY787" s="111"/>
      <c r="AZ787" s="112">
        <f t="shared" ca="1" si="52"/>
        <v>8531</v>
      </c>
      <c r="BA787" s="136">
        <f t="shared" ca="1" si="53"/>
        <v>45</v>
      </c>
      <c r="BB787" s="114" t="s">
        <v>134</v>
      </c>
      <c r="BC787" s="114" t="s">
        <v>108</v>
      </c>
      <c r="BD787" s="114"/>
      <c r="BE787" s="115" t="s">
        <v>102</v>
      </c>
      <c r="BF787" s="115" t="s">
        <v>102</v>
      </c>
      <c r="BG787" s="115" t="s">
        <v>102</v>
      </c>
      <c r="BH787" s="115" t="s">
        <v>102</v>
      </c>
      <c r="BI787" s="116"/>
      <c r="BJ787" s="117" t="s">
        <v>109</v>
      </c>
      <c r="BK787" s="117" t="s">
        <v>109</v>
      </c>
      <c r="BL787" s="83">
        <f t="shared" ca="1" si="54"/>
        <v>92</v>
      </c>
      <c r="BM787" s="83" t="s">
        <v>108</v>
      </c>
      <c r="BN787" s="83">
        <v>0</v>
      </c>
      <c r="BO787" s="83" t="s">
        <v>108</v>
      </c>
      <c r="BP787" s="83">
        <v>-1356110</v>
      </c>
      <c r="BQ787" s="83" t="s">
        <v>198</v>
      </c>
      <c r="BR787" s="83" t="s">
        <v>164</v>
      </c>
      <c r="BS787" s="83" t="s">
        <v>499</v>
      </c>
      <c r="BT787" s="83">
        <v>-1356110</v>
      </c>
      <c r="BU787" s="83" t="s">
        <v>198</v>
      </c>
      <c r="BV787" s="83" t="s">
        <v>164</v>
      </c>
      <c r="BW787" s="83" t="s">
        <v>499</v>
      </c>
      <c r="BY787" s="136">
        <v>0</v>
      </c>
      <c r="BZ787" s="136">
        <v>0</v>
      </c>
      <c r="CA787" s="136">
        <v>0</v>
      </c>
      <c r="CB787" s="136">
        <v>0</v>
      </c>
      <c r="CD787" s="136">
        <v>0</v>
      </c>
      <c r="CE787" s="136">
        <v>0</v>
      </c>
      <c r="CF787" s="136">
        <v>0</v>
      </c>
      <c r="CG787" s="136">
        <v>0</v>
      </c>
      <c r="CH787" s="136">
        <v>0</v>
      </c>
      <c r="CI787" s="136">
        <v>0</v>
      </c>
      <c r="CJ787" s="136">
        <v>0</v>
      </c>
      <c r="CK787" s="138">
        <v>0</v>
      </c>
      <c r="CL787" s="138">
        <v>0</v>
      </c>
      <c r="CM787" s="136">
        <v>0</v>
      </c>
      <c r="CN787" s="136">
        <v>0</v>
      </c>
      <c r="CO787" s="85">
        <v>43726</v>
      </c>
      <c r="CP787" s="83" t="s">
        <v>4833</v>
      </c>
      <c r="CQ787" s="83" t="s">
        <v>102</v>
      </c>
      <c r="CR787" s="83" t="s">
        <v>482</v>
      </c>
      <c r="CS787" s="83">
        <v>782</v>
      </c>
      <c r="CT787" s="83" t="s">
        <v>483</v>
      </c>
      <c r="CU787" s="83">
        <v>1</v>
      </c>
      <c r="CV787" s="83">
        <v>0</v>
      </c>
      <c r="CW787" s="83">
        <v>0</v>
      </c>
      <c r="CX787" s="83" t="s">
        <v>109</v>
      </c>
      <c r="CY787" s="83" t="s">
        <v>583</v>
      </c>
      <c r="CZ787" s="83">
        <v>0</v>
      </c>
      <c r="DA787" s="83">
        <v>0</v>
      </c>
      <c r="DB787" s="83">
        <f t="shared" si="51"/>
        <v>0</v>
      </c>
      <c r="DC787" s="83" t="s">
        <v>497</v>
      </c>
      <c r="DE787" s="136">
        <v>1</v>
      </c>
      <c r="DF787" s="136">
        <v>1</v>
      </c>
      <c r="DG787" s="215" t="s">
        <v>269</v>
      </c>
      <c r="DH787" s="136">
        <v>1</v>
      </c>
      <c r="DI787" s="136">
        <v>1</v>
      </c>
      <c r="DJ787" s="215" t="s">
        <v>269</v>
      </c>
      <c r="EE787" s="136" t="b">
        <v>1</v>
      </c>
      <c r="EF787" s="136" t="b">
        <v>1</v>
      </c>
      <c r="EG787" s="136" t="b">
        <v>1</v>
      </c>
      <c r="EH787" s="136" t="b">
        <v>1</v>
      </c>
      <c r="EL787" s="215" t="s">
        <v>269</v>
      </c>
    </row>
    <row r="788" spans="1:142" ht="60" customHeight="1" x14ac:dyDescent="0.55000000000000004">
      <c r="A788" s="83" t="s">
        <v>130</v>
      </c>
      <c r="B788" s="83" t="s">
        <v>98</v>
      </c>
      <c r="C788">
        <v>272753</v>
      </c>
      <c r="D788" t="s">
        <v>1421</v>
      </c>
      <c r="E788" t="s">
        <v>1421</v>
      </c>
      <c r="F788" s="83" t="s">
        <v>108</v>
      </c>
      <c r="G788" s="213">
        <v>38539</v>
      </c>
      <c r="H788" s="83" t="s">
        <v>102</v>
      </c>
      <c r="I788" s="213">
        <v>43230</v>
      </c>
      <c r="J788" s="83" t="s">
        <v>228</v>
      </c>
      <c r="K788" s="214">
        <v>306228708723</v>
      </c>
      <c r="L788" s="83" t="s">
        <v>97</v>
      </c>
      <c r="M788" s="213">
        <v>43478</v>
      </c>
      <c r="N788">
        <v>443673</v>
      </c>
      <c r="O788" s="145" t="s">
        <v>567</v>
      </c>
      <c r="P788" s="145" t="s">
        <v>99</v>
      </c>
      <c r="Q788" s="145" t="s">
        <v>100</v>
      </c>
      <c r="R788" s="145" t="s">
        <v>567</v>
      </c>
      <c r="V788">
        <v>240</v>
      </c>
      <c r="W788" s="83" t="s">
        <v>1895</v>
      </c>
      <c r="X788" s="83" t="s">
        <v>103</v>
      </c>
      <c r="Y788" t="s">
        <v>2750</v>
      </c>
      <c r="Z788" s="83" t="s">
        <v>102</v>
      </c>
      <c r="AA788" s="83" t="s">
        <v>102</v>
      </c>
      <c r="AB788" t="s">
        <v>3724</v>
      </c>
      <c r="AC788" s="83" t="s">
        <v>4011</v>
      </c>
      <c r="AD788" s="83" t="s">
        <v>111</v>
      </c>
      <c r="AE788" s="83" t="s">
        <v>105</v>
      </c>
      <c r="AF788" t="s">
        <v>2750</v>
      </c>
      <c r="AG788" s="83" t="s">
        <v>102</v>
      </c>
      <c r="AH788" s="83" t="s">
        <v>102</v>
      </c>
      <c r="AI788" t="s">
        <v>3724</v>
      </c>
      <c r="AJ788" s="83" t="s">
        <v>4011</v>
      </c>
      <c r="AK788" s="83" t="s">
        <v>111</v>
      </c>
      <c r="AL788" s="83" t="s">
        <v>105</v>
      </c>
      <c r="AM788" s="87" t="s">
        <v>106</v>
      </c>
      <c r="AN788" t="s">
        <v>2750</v>
      </c>
      <c r="AO788" t="s">
        <v>3724</v>
      </c>
      <c r="AP788" s="83" t="s">
        <v>4011</v>
      </c>
      <c r="AQ788" s="83" t="s">
        <v>144</v>
      </c>
      <c r="AR788" s="87" t="s">
        <v>106</v>
      </c>
      <c r="AT788" s="83" t="s">
        <v>107</v>
      </c>
      <c r="AU788" s="83" t="s">
        <v>107</v>
      </c>
      <c r="AV788" s="83" t="s">
        <v>107</v>
      </c>
      <c r="AX788" s="110" t="s">
        <v>107</v>
      </c>
      <c r="AY788" s="111"/>
      <c r="AZ788" s="112">
        <f t="shared" ca="1" si="52"/>
        <v>6480</v>
      </c>
      <c r="BA788" s="136">
        <f t="shared" ca="1" si="53"/>
        <v>7</v>
      </c>
      <c r="BB788" s="114" t="s">
        <v>136</v>
      </c>
      <c r="BC788" s="114" t="s">
        <v>108</v>
      </c>
      <c r="BD788" s="114"/>
      <c r="BE788" s="115" t="s">
        <v>102</v>
      </c>
      <c r="BF788" s="115" t="s">
        <v>102</v>
      </c>
      <c r="BG788" s="115" t="s">
        <v>102</v>
      </c>
      <c r="BH788" s="115" t="s">
        <v>102</v>
      </c>
      <c r="BI788" s="116"/>
      <c r="BJ788" s="117" t="s">
        <v>109</v>
      </c>
      <c r="BK788" s="117" t="s">
        <v>109</v>
      </c>
      <c r="BL788" s="83">
        <f t="shared" ca="1" si="54"/>
        <v>42</v>
      </c>
      <c r="BM788" s="83" t="s">
        <v>270</v>
      </c>
      <c r="BN788" s="83">
        <v>0</v>
      </c>
      <c r="BO788" s="83" t="s">
        <v>108</v>
      </c>
      <c r="BP788" s="83">
        <v>-1357845</v>
      </c>
      <c r="BQ788" s="83" t="s">
        <v>381</v>
      </c>
      <c r="BR788" s="83" t="s">
        <v>157</v>
      </c>
      <c r="BS788" s="83" t="s">
        <v>502</v>
      </c>
      <c r="BT788" s="83">
        <v>-1357845</v>
      </c>
      <c r="BU788" s="83" t="s">
        <v>381</v>
      </c>
      <c r="BV788" s="83" t="s">
        <v>157</v>
      </c>
      <c r="BW788" s="83" t="s">
        <v>502</v>
      </c>
      <c r="BY788" s="136">
        <v>0</v>
      </c>
      <c r="BZ788" s="136">
        <v>0</v>
      </c>
      <c r="CA788" s="136">
        <v>0</v>
      </c>
      <c r="CB788" s="136">
        <v>0</v>
      </c>
      <c r="CD788" s="136">
        <v>0</v>
      </c>
      <c r="CE788" s="136">
        <v>0</v>
      </c>
      <c r="CF788" s="136">
        <v>0</v>
      </c>
      <c r="CG788" s="136">
        <v>0</v>
      </c>
      <c r="CH788" s="136">
        <v>0</v>
      </c>
      <c r="CI788" s="136">
        <v>0</v>
      </c>
      <c r="CJ788" s="136">
        <v>0</v>
      </c>
      <c r="CK788" s="138">
        <v>0</v>
      </c>
      <c r="CL788" s="138">
        <v>0</v>
      </c>
      <c r="CM788" s="136">
        <v>0</v>
      </c>
      <c r="CN788" s="136">
        <v>0</v>
      </c>
      <c r="CO788" s="85">
        <v>43727</v>
      </c>
      <c r="CP788" s="83" t="s">
        <v>4834</v>
      </c>
      <c r="CQ788" s="83" t="s">
        <v>102</v>
      </c>
      <c r="CR788" s="83" t="s">
        <v>482</v>
      </c>
      <c r="CS788" s="83">
        <v>783</v>
      </c>
      <c r="CT788" s="83" t="s">
        <v>483</v>
      </c>
      <c r="CU788" s="83">
        <v>1</v>
      </c>
      <c r="CV788" s="83">
        <v>0</v>
      </c>
      <c r="CW788" s="83">
        <v>0</v>
      </c>
      <c r="CX788" s="83" t="s">
        <v>109</v>
      </c>
      <c r="CY788" s="83" t="s">
        <v>583</v>
      </c>
      <c r="CZ788" s="83">
        <v>0</v>
      </c>
      <c r="DA788" s="83">
        <v>0</v>
      </c>
      <c r="DB788" s="83">
        <f t="shared" si="51"/>
        <v>0</v>
      </c>
      <c r="DC788" s="83" t="s">
        <v>497</v>
      </c>
      <c r="DE788" s="136">
        <v>1</v>
      </c>
      <c r="DF788" s="136">
        <v>1</v>
      </c>
      <c r="DG788" s="215" t="s">
        <v>269</v>
      </c>
      <c r="DH788" s="136">
        <v>1</v>
      </c>
      <c r="DI788" s="136">
        <v>1</v>
      </c>
      <c r="DJ788" s="215" t="s">
        <v>269</v>
      </c>
      <c r="EE788" s="136" t="b">
        <v>1</v>
      </c>
      <c r="EF788" s="136" t="b">
        <v>1</v>
      </c>
      <c r="EG788" s="136" t="b">
        <v>1</v>
      </c>
      <c r="EH788" s="136" t="b">
        <v>1</v>
      </c>
      <c r="EL788" s="215" t="s">
        <v>269</v>
      </c>
    </row>
    <row r="789" spans="1:142" ht="60" customHeight="1" x14ac:dyDescent="0.55000000000000004">
      <c r="A789" s="83" t="s">
        <v>130</v>
      </c>
      <c r="B789" s="83" t="s">
        <v>98</v>
      </c>
      <c r="C789">
        <v>180958</v>
      </c>
      <c r="D789" t="s">
        <v>1422</v>
      </c>
      <c r="E789" t="s">
        <v>1422</v>
      </c>
      <c r="F789" s="83" t="s">
        <v>108</v>
      </c>
      <c r="G789" s="213">
        <v>30450</v>
      </c>
      <c r="H789" s="83" t="s">
        <v>102</v>
      </c>
      <c r="I789" s="213">
        <v>43286</v>
      </c>
      <c r="J789" s="83" t="s">
        <v>228</v>
      </c>
      <c r="K789" s="214">
        <v>221494028111</v>
      </c>
      <c r="L789" s="83" t="s">
        <v>126</v>
      </c>
      <c r="M789" s="213">
        <v>43475</v>
      </c>
      <c r="N789">
        <v>772673</v>
      </c>
      <c r="O789" s="145" t="s">
        <v>567</v>
      </c>
      <c r="P789" s="145" t="s">
        <v>99</v>
      </c>
      <c r="Q789" s="145" t="s">
        <v>100</v>
      </c>
      <c r="R789" s="145" t="s">
        <v>567</v>
      </c>
      <c r="V789">
        <v>7702</v>
      </c>
      <c r="W789" s="83" t="s">
        <v>101</v>
      </c>
      <c r="X789" s="83" t="s">
        <v>103</v>
      </c>
      <c r="Y789" t="s">
        <v>2751</v>
      </c>
      <c r="Z789" s="83" t="s">
        <v>102</v>
      </c>
      <c r="AA789" s="83" t="s">
        <v>102</v>
      </c>
      <c r="AB789" t="s">
        <v>3725</v>
      </c>
      <c r="AC789" s="83" t="s">
        <v>4012</v>
      </c>
      <c r="AD789" s="83" t="s">
        <v>144</v>
      </c>
      <c r="AE789" s="83" t="s">
        <v>105</v>
      </c>
      <c r="AF789" t="s">
        <v>2751</v>
      </c>
      <c r="AG789" s="83" t="s">
        <v>102</v>
      </c>
      <c r="AH789" s="83" t="s">
        <v>102</v>
      </c>
      <c r="AI789" t="s">
        <v>3725</v>
      </c>
      <c r="AJ789" s="83" t="s">
        <v>4012</v>
      </c>
      <c r="AK789" s="83" t="s">
        <v>144</v>
      </c>
      <c r="AL789" s="83" t="s">
        <v>105</v>
      </c>
      <c r="AM789" s="87" t="s">
        <v>106</v>
      </c>
      <c r="AN789" t="s">
        <v>2751</v>
      </c>
      <c r="AO789" t="s">
        <v>3725</v>
      </c>
      <c r="AP789" s="83" t="s">
        <v>4012</v>
      </c>
      <c r="AQ789" s="83" t="s">
        <v>111</v>
      </c>
      <c r="AR789" s="87" t="s">
        <v>106</v>
      </c>
      <c r="AT789" s="83" t="s">
        <v>107</v>
      </c>
      <c r="AU789" s="83" t="s">
        <v>107</v>
      </c>
      <c r="AV789" s="83" t="s">
        <v>107</v>
      </c>
      <c r="AX789" s="110" t="s">
        <v>107</v>
      </c>
      <c r="AY789" s="111"/>
      <c r="AZ789" s="112">
        <f t="shared" ca="1" si="52"/>
        <v>8357</v>
      </c>
      <c r="BA789" s="136">
        <f t="shared" ca="1" si="53"/>
        <v>74</v>
      </c>
      <c r="BB789" s="114" t="s">
        <v>134</v>
      </c>
      <c r="BC789" s="114" t="s">
        <v>108</v>
      </c>
      <c r="BD789" s="114"/>
      <c r="BE789" s="115" t="s">
        <v>102</v>
      </c>
      <c r="BF789" s="115" t="s">
        <v>102</v>
      </c>
      <c r="BG789" s="115" t="s">
        <v>102</v>
      </c>
      <c r="BH789" s="115" t="s">
        <v>102</v>
      </c>
      <c r="BI789" s="116"/>
      <c r="BJ789" s="117" t="s">
        <v>109</v>
      </c>
      <c r="BK789" s="117" t="s">
        <v>109</v>
      </c>
      <c r="BL789" s="83">
        <f t="shared" ca="1" si="54"/>
        <v>19</v>
      </c>
      <c r="BM789" s="83" t="s">
        <v>108</v>
      </c>
      <c r="BN789" s="83">
        <v>0</v>
      </c>
      <c r="BO789" s="83" t="s">
        <v>108</v>
      </c>
      <c r="BP789" s="83">
        <v>-1359580</v>
      </c>
      <c r="BQ789" s="83" t="s">
        <v>312</v>
      </c>
      <c r="BR789" s="83" t="s">
        <v>153</v>
      </c>
      <c r="BS789" s="83" t="s">
        <v>499</v>
      </c>
      <c r="BT789" s="83">
        <v>-1359580</v>
      </c>
      <c r="BU789" s="83" t="s">
        <v>312</v>
      </c>
      <c r="BV789" s="83" t="s">
        <v>153</v>
      </c>
      <c r="BW789" s="83" t="s">
        <v>499</v>
      </c>
      <c r="BY789" s="136">
        <v>0</v>
      </c>
      <c r="BZ789" s="136">
        <v>0</v>
      </c>
      <c r="CA789" s="136">
        <v>0</v>
      </c>
      <c r="CB789" s="136">
        <v>0</v>
      </c>
      <c r="CD789" s="136">
        <v>0</v>
      </c>
      <c r="CE789" s="136">
        <v>0</v>
      </c>
      <c r="CF789" s="136">
        <v>0</v>
      </c>
      <c r="CG789" s="136">
        <v>0</v>
      </c>
      <c r="CH789" s="136">
        <v>0</v>
      </c>
      <c r="CI789" s="136">
        <v>0</v>
      </c>
      <c r="CJ789" s="136">
        <v>0</v>
      </c>
      <c r="CK789" s="138">
        <v>0</v>
      </c>
      <c r="CL789" s="138">
        <v>0</v>
      </c>
      <c r="CM789" s="136">
        <v>0</v>
      </c>
      <c r="CN789" s="136">
        <v>0</v>
      </c>
      <c r="CO789" s="85">
        <v>43728</v>
      </c>
      <c r="CP789" s="83" t="s">
        <v>4835</v>
      </c>
      <c r="CQ789" s="83" t="s">
        <v>102</v>
      </c>
      <c r="CR789" s="83" t="s">
        <v>482</v>
      </c>
      <c r="CS789" s="83">
        <v>784</v>
      </c>
      <c r="CT789" s="83" t="s">
        <v>483</v>
      </c>
      <c r="CU789" s="83">
        <v>1</v>
      </c>
      <c r="CV789" s="83">
        <v>0</v>
      </c>
      <c r="CW789" s="83">
        <v>0</v>
      </c>
      <c r="CX789" s="83" t="s">
        <v>109</v>
      </c>
      <c r="CY789" s="83" t="s">
        <v>583</v>
      </c>
      <c r="CZ789" s="83">
        <v>0</v>
      </c>
      <c r="DA789" s="83">
        <v>0</v>
      </c>
      <c r="DB789" s="83">
        <f t="shared" si="51"/>
        <v>0</v>
      </c>
      <c r="DC789" s="83" t="s">
        <v>497</v>
      </c>
      <c r="DE789" s="136">
        <v>1</v>
      </c>
      <c r="DF789" s="136">
        <v>1</v>
      </c>
      <c r="DG789" s="215" t="s">
        <v>269</v>
      </c>
      <c r="DH789" s="136">
        <v>1</v>
      </c>
      <c r="DI789" s="136">
        <v>1</v>
      </c>
      <c r="DJ789" s="215" t="s">
        <v>269</v>
      </c>
      <c r="EE789" s="136" t="b">
        <v>1</v>
      </c>
      <c r="EF789" s="136" t="b">
        <v>1</v>
      </c>
      <c r="EG789" s="136" t="b">
        <v>1</v>
      </c>
      <c r="EH789" s="136" t="b">
        <v>1</v>
      </c>
      <c r="EL789" s="215" t="s">
        <v>269</v>
      </c>
    </row>
    <row r="790" spans="1:142" ht="60" customHeight="1" x14ac:dyDescent="0.55000000000000004">
      <c r="A790" s="83" t="s">
        <v>130</v>
      </c>
      <c r="B790" s="83" t="s">
        <v>98</v>
      </c>
      <c r="C790">
        <v>795710</v>
      </c>
      <c r="D790" t="s">
        <v>1423</v>
      </c>
      <c r="E790" t="s">
        <v>1423</v>
      </c>
      <c r="F790" s="83" t="s">
        <v>108</v>
      </c>
      <c r="G790" s="213">
        <v>33499</v>
      </c>
      <c r="H790" s="83" t="s">
        <v>102</v>
      </c>
      <c r="I790" s="213">
        <v>43394</v>
      </c>
      <c r="J790" s="83" t="s">
        <v>228</v>
      </c>
      <c r="K790" s="214">
        <v>443984857099</v>
      </c>
      <c r="L790" s="83" t="s">
        <v>135</v>
      </c>
      <c r="M790" s="213">
        <v>43700</v>
      </c>
      <c r="N790">
        <v>391877</v>
      </c>
      <c r="O790" s="145" t="s">
        <v>567</v>
      </c>
      <c r="P790" s="145" t="s">
        <v>99</v>
      </c>
      <c r="Q790" s="145" t="s">
        <v>100</v>
      </c>
      <c r="R790" s="145" t="s">
        <v>567</v>
      </c>
      <c r="V790">
        <v>6281</v>
      </c>
      <c r="W790" s="83" t="s">
        <v>101</v>
      </c>
      <c r="X790" s="83" t="s">
        <v>103</v>
      </c>
      <c r="Y790" t="s">
        <v>2752</v>
      </c>
      <c r="Z790" s="83" t="s">
        <v>102</v>
      </c>
      <c r="AA790" s="83" t="s">
        <v>102</v>
      </c>
      <c r="AB790" t="s">
        <v>3726</v>
      </c>
      <c r="AC790" s="83" t="s">
        <v>4013</v>
      </c>
      <c r="AD790" s="83" t="s">
        <v>144</v>
      </c>
      <c r="AE790" s="83" t="s">
        <v>105</v>
      </c>
      <c r="AF790" t="s">
        <v>2752</v>
      </c>
      <c r="AG790" s="83" t="s">
        <v>102</v>
      </c>
      <c r="AH790" s="83" t="s">
        <v>102</v>
      </c>
      <c r="AI790" t="s">
        <v>3726</v>
      </c>
      <c r="AJ790" s="83" t="s">
        <v>4013</v>
      </c>
      <c r="AK790" s="83" t="s">
        <v>144</v>
      </c>
      <c r="AL790" s="83" t="s">
        <v>105</v>
      </c>
      <c r="AM790" s="87" t="s">
        <v>106</v>
      </c>
      <c r="AN790" t="s">
        <v>2752</v>
      </c>
      <c r="AO790" t="s">
        <v>3726</v>
      </c>
      <c r="AP790" s="83" t="s">
        <v>4013</v>
      </c>
      <c r="AQ790" s="83" t="s">
        <v>144</v>
      </c>
      <c r="AR790" s="87" t="s">
        <v>106</v>
      </c>
      <c r="AT790" s="83" t="s">
        <v>107</v>
      </c>
      <c r="AU790" s="83" t="s">
        <v>107</v>
      </c>
      <c r="AV790" s="83" t="s">
        <v>107</v>
      </c>
      <c r="AX790" s="110" t="s">
        <v>107</v>
      </c>
      <c r="AY790" s="111"/>
      <c r="AZ790" s="112">
        <f t="shared" ca="1" si="52"/>
        <v>1643</v>
      </c>
      <c r="BA790" s="136">
        <f t="shared" ca="1" si="53"/>
        <v>40</v>
      </c>
      <c r="BB790" s="114" t="s">
        <v>134</v>
      </c>
      <c r="BC790" s="114" t="s">
        <v>108</v>
      </c>
      <c r="BD790" s="114"/>
      <c r="BE790" s="115" t="s">
        <v>102</v>
      </c>
      <c r="BF790" s="115" t="s">
        <v>102</v>
      </c>
      <c r="BG790" s="115" t="s">
        <v>102</v>
      </c>
      <c r="BH790" s="115" t="s">
        <v>102</v>
      </c>
      <c r="BI790" s="116"/>
      <c r="BJ790" s="117" t="s">
        <v>109</v>
      </c>
      <c r="BK790" s="117" t="s">
        <v>109</v>
      </c>
      <c r="BL790" s="83">
        <f t="shared" ca="1" si="54"/>
        <v>58</v>
      </c>
      <c r="BM790" s="83" t="s">
        <v>108</v>
      </c>
      <c r="BN790" s="83">
        <v>0</v>
      </c>
      <c r="BO790" s="83" t="s">
        <v>108</v>
      </c>
      <c r="BP790" s="83">
        <v>-1361315</v>
      </c>
      <c r="BQ790" s="83" t="s">
        <v>198</v>
      </c>
      <c r="BR790" s="83" t="s">
        <v>164</v>
      </c>
      <c r="BS790" s="83" t="s">
        <v>499</v>
      </c>
      <c r="BT790" s="83">
        <v>-1361315</v>
      </c>
      <c r="BU790" s="83" t="s">
        <v>198</v>
      </c>
      <c r="BV790" s="83" t="s">
        <v>164</v>
      </c>
      <c r="BW790" s="83" t="s">
        <v>499</v>
      </c>
      <c r="BY790" s="136">
        <v>0</v>
      </c>
      <c r="BZ790" s="136">
        <v>0</v>
      </c>
      <c r="CA790" s="136">
        <v>0</v>
      </c>
      <c r="CB790" s="136">
        <v>0</v>
      </c>
      <c r="CD790" s="136">
        <v>0</v>
      </c>
      <c r="CE790" s="136">
        <v>0</v>
      </c>
      <c r="CF790" s="136">
        <v>0</v>
      </c>
      <c r="CG790" s="136">
        <v>0</v>
      </c>
      <c r="CH790" s="136">
        <v>0</v>
      </c>
      <c r="CI790" s="136">
        <v>0</v>
      </c>
      <c r="CJ790" s="136">
        <v>0</v>
      </c>
      <c r="CK790" s="138">
        <v>0</v>
      </c>
      <c r="CL790" s="138">
        <v>0</v>
      </c>
      <c r="CM790" s="136">
        <v>0</v>
      </c>
      <c r="CN790" s="136">
        <v>0</v>
      </c>
      <c r="CO790" s="85">
        <v>43729</v>
      </c>
      <c r="CP790" s="83" t="s">
        <v>4836</v>
      </c>
      <c r="CQ790" s="83" t="s">
        <v>102</v>
      </c>
      <c r="CR790" s="83" t="s">
        <v>482</v>
      </c>
      <c r="CS790" s="83">
        <v>785</v>
      </c>
      <c r="CT790" s="83" t="s">
        <v>483</v>
      </c>
      <c r="CU790" s="83">
        <v>1</v>
      </c>
      <c r="CV790" s="83">
        <v>0</v>
      </c>
      <c r="CW790" s="83">
        <v>0</v>
      </c>
      <c r="CX790" s="83" t="s">
        <v>109</v>
      </c>
      <c r="CY790" s="83" t="s">
        <v>583</v>
      </c>
      <c r="CZ790" s="83">
        <v>0</v>
      </c>
      <c r="DA790" s="83">
        <v>0</v>
      </c>
      <c r="DB790" s="83">
        <f t="shared" si="51"/>
        <v>0</v>
      </c>
      <c r="DC790" s="83" t="s">
        <v>497</v>
      </c>
      <c r="DE790" s="136">
        <v>1</v>
      </c>
      <c r="DF790" s="136">
        <v>1</v>
      </c>
      <c r="DG790" s="215" t="s">
        <v>269</v>
      </c>
      <c r="DH790" s="136">
        <v>1</v>
      </c>
      <c r="DI790" s="136">
        <v>1</v>
      </c>
      <c r="DJ790" s="215" t="s">
        <v>269</v>
      </c>
      <c r="EE790" s="136" t="b">
        <v>1</v>
      </c>
      <c r="EF790" s="136" t="b">
        <v>1</v>
      </c>
      <c r="EG790" s="136" t="b">
        <v>1</v>
      </c>
      <c r="EH790" s="136" t="b">
        <v>1</v>
      </c>
      <c r="EL790" s="215" t="s">
        <v>269</v>
      </c>
    </row>
    <row r="791" spans="1:142" ht="60" customHeight="1" x14ac:dyDescent="0.55000000000000004">
      <c r="A791" s="83" t="s">
        <v>130</v>
      </c>
      <c r="B791" s="83" t="s">
        <v>98</v>
      </c>
      <c r="C791">
        <v>296314</v>
      </c>
      <c r="D791" t="s">
        <v>1424</v>
      </c>
      <c r="E791" t="s">
        <v>1424</v>
      </c>
      <c r="F791" s="83" t="s">
        <v>108</v>
      </c>
      <c r="G791" s="213">
        <v>34991</v>
      </c>
      <c r="H791" s="83" t="s">
        <v>102</v>
      </c>
      <c r="I791" s="213">
        <v>43176</v>
      </c>
      <c r="J791" s="83" t="s">
        <v>228</v>
      </c>
      <c r="K791" s="214">
        <v>902030910771</v>
      </c>
      <c r="L791" s="83" t="s">
        <v>97</v>
      </c>
      <c r="M791" s="213">
        <v>43750</v>
      </c>
      <c r="N791">
        <v>651297</v>
      </c>
      <c r="O791" s="145" t="s">
        <v>567</v>
      </c>
      <c r="P791" s="145" t="s">
        <v>99</v>
      </c>
      <c r="Q791" s="145" t="s">
        <v>100</v>
      </c>
      <c r="R791" s="145" t="s">
        <v>567</v>
      </c>
      <c r="V791">
        <v>8604</v>
      </c>
      <c r="W791" s="83" t="s">
        <v>1896</v>
      </c>
      <c r="X791" s="83" t="s">
        <v>103</v>
      </c>
      <c r="Y791" t="s">
        <v>2753</v>
      </c>
      <c r="Z791" s="83" t="s">
        <v>102</v>
      </c>
      <c r="AA791" s="83" t="s">
        <v>102</v>
      </c>
      <c r="AB791" t="s">
        <v>3727</v>
      </c>
      <c r="AC791" s="83" t="s">
        <v>4014</v>
      </c>
      <c r="AD791" s="83" t="s">
        <v>111</v>
      </c>
      <c r="AE791" s="83" t="s">
        <v>105</v>
      </c>
      <c r="AF791" t="s">
        <v>2753</v>
      </c>
      <c r="AG791" s="83" t="s">
        <v>102</v>
      </c>
      <c r="AH791" s="83" t="s">
        <v>102</v>
      </c>
      <c r="AI791" t="s">
        <v>3727</v>
      </c>
      <c r="AJ791" s="83" t="s">
        <v>4014</v>
      </c>
      <c r="AK791" s="83" t="s">
        <v>111</v>
      </c>
      <c r="AL791" s="83" t="s">
        <v>105</v>
      </c>
      <c r="AM791" s="87" t="s">
        <v>106</v>
      </c>
      <c r="AN791" t="s">
        <v>2753</v>
      </c>
      <c r="AO791" t="s">
        <v>3727</v>
      </c>
      <c r="AP791" s="83" t="s">
        <v>4014</v>
      </c>
      <c r="AQ791" s="83" t="s">
        <v>144</v>
      </c>
      <c r="AR791" s="87" t="s">
        <v>106</v>
      </c>
      <c r="AT791" s="83" t="s">
        <v>107</v>
      </c>
      <c r="AU791" s="83" t="s">
        <v>107</v>
      </c>
      <c r="AV791" s="83" t="s">
        <v>107</v>
      </c>
      <c r="AX791" s="110" t="s">
        <v>107</v>
      </c>
      <c r="AY791" s="111"/>
      <c r="AZ791" s="112">
        <f t="shared" ca="1" si="52"/>
        <v>6286</v>
      </c>
      <c r="BA791" s="136">
        <f t="shared" ca="1" si="53"/>
        <v>81</v>
      </c>
      <c r="BB791" s="114" t="s">
        <v>136</v>
      </c>
      <c r="BC791" s="114" t="s">
        <v>108</v>
      </c>
      <c r="BD791" s="114"/>
      <c r="BE791" s="115" t="s">
        <v>102</v>
      </c>
      <c r="BF791" s="115" t="s">
        <v>102</v>
      </c>
      <c r="BG791" s="115" t="s">
        <v>102</v>
      </c>
      <c r="BH791" s="115" t="s">
        <v>102</v>
      </c>
      <c r="BI791" s="116"/>
      <c r="BJ791" s="117" t="s">
        <v>109</v>
      </c>
      <c r="BK791" s="117" t="s">
        <v>109</v>
      </c>
      <c r="BL791" s="83">
        <f t="shared" ca="1" si="54"/>
        <v>9</v>
      </c>
      <c r="BM791" s="83" t="s">
        <v>270</v>
      </c>
      <c r="BN791" s="83">
        <v>0</v>
      </c>
      <c r="BO791" s="83" t="s">
        <v>108</v>
      </c>
      <c r="BP791" s="83">
        <v>-1363050</v>
      </c>
      <c r="BQ791" s="83" t="s">
        <v>381</v>
      </c>
      <c r="BR791" s="83" t="s">
        <v>157</v>
      </c>
      <c r="BS791" s="83" t="s">
        <v>502</v>
      </c>
      <c r="BT791" s="83">
        <v>-1363050</v>
      </c>
      <c r="BU791" s="83" t="s">
        <v>381</v>
      </c>
      <c r="BV791" s="83" t="s">
        <v>157</v>
      </c>
      <c r="BW791" s="83" t="s">
        <v>502</v>
      </c>
      <c r="BY791" s="136">
        <v>0</v>
      </c>
      <c r="BZ791" s="136">
        <v>0</v>
      </c>
      <c r="CA791" s="136">
        <v>0</v>
      </c>
      <c r="CB791" s="136">
        <v>0</v>
      </c>
      <c r="CD791" s="136">
        <v>0</v>
      </c>
      <c r="CE791" s="136">
        <v>0</v>
      </c>
      <c r="CF791" s="136">
        <v>0</v>
      </c>
      <c r="CG791" s="136">
        <v>0</v>
      </c>
      <c r="CH791" s="136">
        <v>0</v>
      </c>
      <c r="CI791" s="136">
        <v>0</v>
      </c>
      <c r="CJ791" s="136">
        <v>0</v>
      </c>
      <c r="CK791" s="138">
        <v>0</v>
      </c>
      <c r="CL791" s="138">
        <v>0</v>
      </c>
      <c r="CM791" s="136">
        <v>0</v>
      </c>
      <c r="CN791" s="136">
        <v>0</v>
      </c>
      <c r="CO791" s="85">
        <v>43730</v>
      </c>
      <c r="CP791" s="83" t="s">
        <v>4837</v>
      </c>
      <c r="CQ791" s="83" t="s">
        <v>102</v>
      </c>
      <c r="CR791" s="83" t="s">
        <v>482</v>
      </c>
      <c r="CS791" s="83">
        <v>786</v>
      </c>
      <c r="CT791" s="83" t="s">
        <v>483</v>
      </c>
      <c r="CU791" s="83">
        <v>1</v>
      </c>
      <c r="CV791" s="83">
        <v>0</v>
      </c>
      <c r="CW791" s="83">
        <v>0</v>
      </c>
      <c r="CX791" s="83" t="s">
        <v>109</v>
      </c>
      <c r="CY791" s="83" t="s">
        <v>583</v>
      </c>
      <c r="CZ791" s="83">
        <v>0</v>
      </c>
      <c r="DA791" s="83">
        <v>0</v>
      </c>
      <c r="DB791" s="83">
        <f t="shared" si="51"/>
        <v>0</v>
      </c>
      <c r="DC791" s="83" t="s">
        <v>497</v>
      </c>
      <c r="DE791" s="136">
        <v>1</v>
      </c>
      <c r="DF791" s="136">
        <v>1</v>
      </c>
      <c r="DG791" s="215" t="s">
        <v>269</v>
      </c>
      <c r="DH791" s="136">
        <v>1</v>
      </c>
      <c r="DI791" s="136">
        <v>1</v>
      </c>
      <c r="DJ791" s="215" t="s">
        <v>269</v>
      </c>
      <c r="EE791" s="136" t="b">
        <v>1</v>
      </c>
      <c r="EF791" s="136" t="b">
        <v>1</v>
      </c>
      <c r="EG791" s="136" t="b">
        <v>1</v>
      </c>
      <c r="EH791" s="136" t="b">
        <v>1</v>
      </c>
      <c r="EL791" s="215" t="s">
        <v>269</v>
      </c>
    </row>
    <row r="792" spans="1:142" ht="60" customHeight="1" x14ac:dyDescent="0.55000000000000004">
      <c r="A792" s="83" t="s">
        <v>130</v>
      </c>
      <c r="B792" s="83" t="s">
        <v>98</v>
      </c>
      <c r="C792">
        <v>754916</v>
      </c>
      <c r="D792" t="s">
        <v>1425</v>
      </c>
      <c r="E792" t="s">
        <v>1425</v>
      </c>
      <c r="F792" s="83" t="s">
        <v>108</v>
      </c>
      <c r="G792" s="213">
        <v>32097</v>
      </c>
      <c r="H792" s="83" t="s">
        <v>102</v>
      </c>
      <c r="I792" s="213">
        <v>43219</v>
      </c>
      <c r="J792" s="83" t="s">
        <v>228</v>
      </c>
      <c r="K792" s="214">
        <v>399122761737</v>
      </c>
      <c r="L792" s="83" t="s">
        <v>126</v>
      </c>
      <c r="M792" s="213">
        <v>43735</v>
      </c>
      <c r="N792">
        <v>816644</v>
      </c>
      <c r="O792" s="145" t="s">
        <v>567</v>
      </c>
      <c r="P792" s="145" t="s">
        <v>99</v>
      </c>
      <c r="Q792" s="145" t="s">
        <v>100</v>
      </c>
      <c r="R792" s="145" t="s">
        <v>567</v>
      </c>
      <c r="V792">
        <v>3426</v>
      </c>
      <c r="W792" s="83" t="s">
        <v>101</v>
      </c>
      <c r="X792" s="83" t="s">
        <v>103</v>
      </c>
      <c r="Y792" t="s">
        <v>2754</v>
      </c>
      <c r="Z792" s="83" t="s">
        <v>102</v>
      </c>
      <c r="AA792" s="83" t="s">
        <v>102</v>
      </c>
      <c r="AB792" t="s">
        <v>3022</v>
      </c>
      <c r="AC792" s="83" t="s">
        <v>4015</v>
      </c>
      <c r="AD792" s="83" t="s">
        <v>144</v>
      </c>
      <c r="AE792" s="83" t="s">
        <v>105</v>
      </c>
      <c r="AF792" t="s">
        <v>2754</v>
      </c>
      <c r="AG792" s="83" t="s">
        <v>102</v>
      </c>
      <c r="AH792" s="83" t="s">
        <v>102</v>
      </c>
      <c r="AI792" t="s">
        <v>3022</v>
      </c>
      <c r="AJ792" s="83" t="s">
        <v>4015</v>
      </c>
      <c r="AK792" s="83" t="s">
        <v>144</v>
      </c>
      <c r="AL792" s="83" t="s">
        <v>105</v>
      </c>
      <c r="AM792" s="87" t="s">
        <v>106</v>
      </c>
      <c r="AN792" t="s">
        <v>2754</v>
      </c>
      <c r="AO792" t="s">
        <v>3022</v>
      </c>
      <c r="AP792" s="83" t="s">
        <v>4015</v>
      </c>
      <c r="AQ792" s="83" t="s">
        <v>111</v>
      </c>
      <c r="AR792" s="87" t="s">
        <v>106</v>
      </c>
      <c r="AT792" s="83" t="s">
        <v>107</v>
      </c>
      <c r="AU792" s="83" t="s">
        <v>107</v>
      </c>
      <c r="AV792" s="83" t="s">
        <v>107</v>
      </c>
      <c r="AX792" s="110" t="s">
        <v>107</v>
      </c>
      <c r="AY792" s="111"/>
      <c r="AZ792" s="112">
        <f t="shared" ca="1" si="52"/>
        <v>8852</v>
      </c>
      <c r="BA792" s="136">
        <f t="shared" ca="1" si="53"/>
        <v>21</v>
      </c>
      <c r="BB792" s="114" t="s">
        <v>134</v>
      </c>
      <c r="BC792" s="114" t="s">
        <v>108</v>
      </c>
      <c r="BD792" s="114"/>
      <c r="BE792" s="115" t="s">
        <v>102</v>
      </c>
      <c r="BF792" s="115" t="s">
        <v>102</v>
      </c>
      <c r="BG792" s="115" t="s">
        <v>102</v>
      </c>
      <c r="BH792" s="115" t="s">
        <v>102</v>
      </c>
      <c r="BI792" s="116"/>
      <c r="BJ792" s="117" t="s">
        <v>109</v>
      </c>
      <c r="BK792" s="117" t="s">
        <v>109</v>
      </c>
      <c r="BL792" s="83">
        <f t="shared" ca="1" si="54"/>
        <v>92</v>
      </c>
      <c r="BM792" s="83" t="s">
        <v>108</v>
      </c>
      <c r="BN792" s="83">
        <v>0</v>
      </c>
      <c r="BO792" s="83" t="s">
        <v>108</v>
      </c>
      <c r="BP792" s="83">
        <v>-1364785</v>
      </c>
      <c r="BQ792" s="83" t="s">
        <v>312</v>
      </c>
      <c r="BR792" s="83" t="s">
        <v>153</v>
      </c>
      <c r="BS792" s="83" t="s">
        <v>499</v>
      </c>
      <c r="BT792" s="83">
        <v>-1364785</v>
      </c>
      <c r="BU792" s="83" t="s">
        <v>312</v>
      </c>
      <c r="BV792" s="83" t="s">
        <v>153</v>
      </c>
      <c r="BW792" s="83" t="s">
        <v>499</v>
      </c>
      <c r="BY792" s="136">
        <v>0</v>
      </c>
      <c r="BZ792" s="136">
        <v>0</v>
      </c>
      <c r="CA792" s="136">
        <v>0</v>
      </c>
      <c r="CB792" s="136">
        <v>0</v>
      </c>
      <c r="CD792" s="136">
        <v>0</v>
      </c>
      <c r="CE792" s="136">
        <v>0</v>
      </c>
      <c r="CF792" s="136">
        <v>0</v>
      </c>
      <c r="CG792" s="136">
        <v>0</v>
      </c>
      <c r="CH792" s="136">
        <v>0</v>
      </c>
      <c r="CI792" s="136">
        <v>0</v>
      </c>
      <c r="CJ792" s="136">
        <v>0</v>
      </c>
      <c r="CK792" s="138">
        <v>0</v>
      </c>
      <c r="CL792" s="138">
        <v>0</v>
      </c>
      <c r="CM792" s="136">
        <v>0</v>
      </c>
      <c r="CN792" s="136">
        <v>0</v>
      </c>
      <c r="CO792" s="85">
        <v>43731</v>
      </c>
      <c r="CP792" s="83" t="s">
        <v>4838</v>
      </c>
      <c r="CQ792" s="83" t="s">
        <v>102</v>
      </c>
      <c r="CR792" s="83" t="s">
        <v>482</v>
      </c>
      <c r="CS792" s="83">
        <v>787</v>
      </c>
      <c r="CT792" s="83" t="s">
        <v>483</v>
      </c>
      <c r="CU792" s="83">
        <v>1</v>
      </c>
      <c r="CV792" s="83">
        <v>0</v>
      </c>
      <c r="CW792" s="83">
        <v>0</v>
      </c>
      <c r="CX792" s="83" t="s">
        <v>109</v>
      </c>
      <c r="CY792" s="83" t="s">
        <v>583</v>
      </c>
      <c r="CZ792" s="83">
        <v>0</v>
      </c>
      <c r="DA792" s="83">
        <v>0</v>
      </c>
      <c r="DB792" s="83">
        <f t="shared" si="51"/>
        <v>0</v>
      </c>
      <c r="DC792" s="83" t="s">
        <v>497</v>
      </c>
      <c r="DE792" s="136">
        <v>1</v>
      </c>
      <c r="DF792" s="136">
        <v>1</v>
      </c>
      <c r="DG792" s="215" t="s">
        <v>269</v>
      </c>
      <c r="DH792" s="136">
        <v>1</v>
      </c>
      <c r="DI792" s="136">
        <v>1</v>
      </c>
      <c r="DJ792" s="215" t="s">
        <v>269</v>
      </c>
      <c r="EE792" s="136" t="b">
        <v>1</v>
      </c>
      <c r="EF792" s="136" t="b">
        <v>1</v>
      </c>
      <c r="EG792" s="136" t="b">
        <v>1</v>
      </c>
      <c r="EH792" s="136" t="b">
        <v>1</v>
      </c>
      <c r="EL792" s="215" t="s">
        <v>269</v>
      </c>
    </row>
    <row r="793" spans="1:142" ht="60" customHeight="1" x14ac:dyDescent="0.55000000000000004">
      <c r="A793" s="83" t="s">
        <v>130</v>
      </c>
      <c r="B793" s="83" t="s">
        <v>98</v>
      </c>
      <c r="C793">
        <v>640964</v>
      </c>
      <c r="D793" t="s">
        <v>1426</v>
      </c>
      <c r="E793" t="s">
        <v>1426</v>
      </c>
      <c r="F793" s="83" t="s">
        <v>108</v>
      </c>
      <c r="G793" s="213">
        <v>35889</v>
      </c>
      <c r="H793" s="83" t="s">
        <v>102</v>
      </c>
      <c r="I793" s="213">
        <v>43143</v>
      </c>
      <c r="J793" s="83" t="s">
        <v>228</v>
      </c>
      <c r="K793" s="214">
        <v>803747203191</v>
      </c>
      <c r="L793" s="83" t="s">
        <v>135</v>
      </c>
      <c r="M793" s="213">
        <v>43741</v>
      </c>
      <c r="N793">
        <v>441855</v>
      </c>
      <c r="O793" s="145" t="s">
        <v>567</v>
      </c>
      <c r="P793" s="145" t="s">
        <v>99</v>
      </c>
      <c r="Q793" s="145" t="s">
        <v>100</v>
      </c>
      <c r="R793" s="145" t="s">
        <v>567</v>
      </c>
      <c r="V793">
        <v>1202</v>
      </c>
      <c r="W793" s="83" t="s">
        <v>101</v>
      </c>
      <c r="X793" s="83" t="s">
        <v>103</v>
      </c>
      <c r="Y793" t="s">
        <v>2755</v>
      </c>
      <c r="Z793" s="83" t="s">
        <v>102</v>
      </c>
      <c r="AA793" s="83" t="s">
        <v>102</v>
      </c>
      <c r="AB793" t="s">
        <v>3728</v>
      </c>
      <c r="AC793" s="83" t="s">
        <v>4016</v>
      </c>
      <c r="AD793" s="83" t="s">
        <v>144</v>
      </c>
      <c r="AE793" s="83" t="s">
        <v>105</v>
      </c>
      <c r="AF793" t="s">
        <v>2755</v>
      </c>
      <c r="AG793" s="83" t="s">
        <v>102</v>
      </c>
      <c r="AH793" s="83" t="s">
        <v>102</v>
      </c>
      <c r="AI793" t="s">
        <v>3728</v>
      </c>
      <c r="AJ793" s="83" t="s">
        <v>4016</v>
      </c>
      <c r="AK793" s="83" t="s">
        <v>144</v>
      </c>
      <c r="AL793" s="83" t="s">
        <v>105</v>
      </c>
      <c r="AM793" s="87" t="s">
        <v>106</v>
      </c>
      <c r="AN793" t="s">
        <v>2755</v>
      </c>
      <c r="AO793" t="s">
        <v>3728</v>
      </c>
      <c r="AP793" s="83" t="s">
        <v>4016</v>
      </c>
      <c r="AQ793" s="83" t="s">
        <v>144</v>
      </c>
      <c r="AR793" s="87" t="s">
        <v>106</v>
      </c>
      <c r="AT793" s="83" t="s">
        <v>107</v>
      </c>
      <c r="AU793" s="83" t="s">
        <v>107</v>
      </c>
      <c r="AV793" s="83" t="s">
        <v>107</v>
      </c>
      <c r="AX793" s="110" t="s">
        <v>107</v>
      </c>
      <c r="AY793" s="111"/>
      <c r="AZ793" s="112">
        <f t="shared" ca="1" si="52"/>
        <v>6352</v>
      </c>
      <c r="BA793" s="136">
        <f t="shared" ca="1" si="53"/>
        <v>87</v>
      </c>
      <c r="BB793" s="114" t="s">
        <v>134</v>
      </c>
      <c r="BC793" s="114" t="s">
        <v>108</v>
      </c>
      <c r="BD793" s="114"/>
      <c r="BE793" s="115" t="s">
        <v>102</v>
      </c>
      <c r="BF793" s="115" t="s">
        <v>102</v>
      </c>
      <c r="BG793" s="115" t="s">
        <v>102</v>
      </c>
      <c r="BH793" s="115" t="s">
        <v>102</v>
      </c>
      <c r="BI793" s="116"/>
      <c r="BJ793" s="117" t="s">
        <v>109</v>
      </c>
      <c r="BK793" s="117" t="s">
        <v>109</v>
      </c>
      <c r="BL793" s="83">
        <f t="shared" ca="1" si="54"/>
        <v>49</v>
      </c>
      <c r="BM793" s="83" t="s">
        <v>108</v>
      </c>
      <c r="BN793" s="83">
        <v>0</v>
      </c>
      <c r="BO793" s="83" t="s">
        <v>108</v>
      </c>
      <c r="BP793" s="83">
        <v>-1366520</v>
      </c>
      <c r="BQ793" s="83" t="s">
        <v>198</v>
      </c>
      <c r="BR793" s="83" t="s">
        <v>164</v>
      </c>
      <c r="BS793" s="83" t="s">
        <v>499</v>
      </c>
      <c r="BT793" s="83">
        <v>-1366520</v>
      </c>
      <c r="BU793" s="83" t="s">
        <v>198</v>
      </c>
      <c r="BV793" s="83" t="s">
        <v>164</v>
      </c>
      <c r="BW793" s="83" t="s">
        <v>499</v>
      </c>
      <c r="BY793" s="136">
        <v>0</v>
      </c>
      <c r="BZ793" s="136">
        <v>0</v>
      </c>
      <c r="CA793" s="136">
        <v>0</v>
      </c>
      <c r="CB793" s="136">
        <v>0</v>
      </c>
      <c r="CD793" s="136">
        <v>0</v>
      </c>
      <c r="CE793" s="136">
        <v>0</v>
      </c>
      <c r="CF793" s="136">
        <v>0</v>
      </c>
      <c r="CG793" s="136">
        <v>0</v>
      </c>
      <c r="CH793" s="136">
        <v>0</v>
      </c>
      <c r="CI793" s="136">
        <v>0</v>
      </c>
      <c r="CJ793" s="136">
        <v>0</v>
      </c>
      <c r="CK793" s="138">
        <v>0</v>
      </c>
      <c r="CL793" s="138">
        <v>0</v>
      </c>
      <c r="CM793" s="136">
        <v>0</v>
      </c>
      <c r="CN793" s="136">
        <v>0</v>
      </c>
      <c r="CO793" s="85">
        <v>43732</v>
      </c>
      <c r="CP793" s="83" t="s">
        <v>4839</v>
      </c>
      <c r="CQ793" s="83" t="s">
        <v>102</v>
      </c>
      <c r="CR793" s="83" t="s">
        <v>482</v>
      </c>
      <c r="CS793" s="83">
        <v>788</v>
      </c>
      <c r="CT793" s="83" t="s">
        <v>483</v>
      </c>
      <c r="CU793" s="83">
        <v>1</v>
      </c>
      <c r="CV793" s="83">
        <v>0</v>
      </c>
      <c r="CW793" s="83">
        <v>0</v>
      </c>
      <c r="CX793" s="83" t="s">
        <v>109</v>
      </c>
      <c r="CY793" s="83" t="s">
        <v>583</v>
      </c>
      <c r="CZ793" s="83">
        <v>0</v>
      </c>
      <c r="DA793" s="83">
        <v>0</v>
      </c>
      <c r="DB793" s="83">
        <f t="shared" si="51"/>
        <v>0</v>
      </c>
      <c r="DC793" s="83" t="s">
        <v>497</v>
      </c>
      <c r="DE793" s="136">
        <v>1</v>
      </c>
      <c r="DF793" s="136">
        <v>1</v>
      </c>
      <c r="DG793" s="215" t="s">
        <v>269</v>
      </c>
      <c r="DH793" s="136">
        <v>1</v>
      </c>
      <c r="DI793" s="136">
        <v>1</v>
      </c>
      <c r="DJ793" s="215" t="s">
        <v>269</v>
      </c>
      <c r="EE793" s="136" t="b">
        <v>1</v>
      </c>
      <c r="EF793" s="136" t="b">
        <v>1</v>
      </c>
      <c r="EG793" s="136" t="b">
        <v>1</v>
      </c>
      <c r="EH793" s="136" t="b">
        <v>1</v>
      </c>
      <c r="EL793" s="215" t="s">
        <v>269</v>
      </c>
    </row>
    <row r="794" spans="1:142" ht="60" customHeight="1" x14ac:dyDescent="0.55000000000000004">
      <c r="A794" s="83" t="s">
        <v>130</v>
      </c>
      <c r="B794" s="83" t="s">
        <v>98</v>
      </c>
      <c r="C794">
        <v>404095</v>
      </c>
      <c r="D794" t="s">
        <v>1427</v>
      </c>
      <c r="E794" t="s">
        <v>1427</v>
      </c>
      <c r="F794" s="83" t="s">
        <v>108</v>
      </c>
      <c r="G794" s="213">
        <v>38338</v>
      </c>
      <c r="H794" s="83" t="s">
        <v>102</v>
      </c>
      <c r="I794" s="213">
        <v>43358</v>
      </c>
      <c r="J794" s="83" t="s">
        <v>228</v>
      </c>
      <c r="K794" s="214">
        <v>811193109721</v>
      </c>
      <c r="L794" s="83" t="s">
        <v>97</v>
      </c>
      <c r="M794" s="213">
        <v>43527</v>
      </c>
      <c r="N794">
        <v>926466</v>
      </c>
      <c r="O794" s="145" t="s">
        <v>567</v>
      </c>
      <c r="P794" s="145" t="s">
        <v>99</v>
      </c>
      <c r="Q794" s="145" t="s">
        <v>100</v>
      </c>
      <c r="R794" s="145" t="s">
        <v>567</v>
      </c>
      <c r="V794">
        <v>6662</v>
      </c>
      <c r="W794" s="83" t="s">
        <v>1897</v>
      </c>
      <c r="X794" s="83" t="s">
        <v>103</v>
      </c>
      <c r="Y794" t="s">
        <v>2756</v>
      </c>
      <c r="Z794" s="83" t="s">
        <v>102</v>
      </c>
      <c r="AA794" s="83" t="s">
        <v>102</v>
      </c>
      <c r="AB794" t="s">
        <v>3729</v>
      </c>
      <c r="AC794" s="83" t="s">
        <v>4017</v>
      </c>
      <c r="AD794" s="83" t="s">
        <v>111</v>
      </c>
      <c r="AE794" s="83" t="s">
        <v>105</v>
      </c>
      <c r="AF794" t="s">
        <v>2756</v>
      </c>
      <c r="AG794" s="83" t="s">
        <v>102</v>
      </c>
      <c r="AH794" s="83" t="s">
        <v>102</v>
      </c>
      <c r="AI794" t="s">
        <v>3729</v>
      </c>
      <c r="AJ794" s="83" t="s">
        <v>4017</v>
      </c>
      <c r="AK794" s="83" t="s">
        <v>111</v>
      </c>
      <c r="AL794" s="83" t="s">
        <v>105</v>
      </c>
      <c r="AM794" s="87" t="s">
        <v>106</v>
      </c>
      <c r="AN794" t="s">
        <v>2756</v>
      </c>
      <c r="AO794" t="s">
        <v>3729</v>
      </c>
      <c r="AP794" s="83" t="s">
        <v>4017</v>
      </c>
      <c r="AQ794" s="83" t="s">
        <v>144</v>
      </c>
      <c r="AR794" s="87" t="s">
        <v>106</v>
      </c>
      <c r="AT794" s="83" t="s">
        <v>107</v>
      </c>
      <c r="AU794" s="83" t="s">
        <v>107</v>
      </c>
      <c r="AV794" s="83" t="s">
        <v>107</v>
      </c>
      <c r="AX794" s="110" t="s">
        <v>107</v>
      </c>
      <c r="AY794" s="111"/>
      <c r="AZ794" s="112">
        <f t="shared" ca="1" si="52"/>
        <v>6724</v>
      </c>
      <c r="BA794" s="136">
        <f t="shared" ca="1" si="53"/>
        <v>88</v>
      </c>
      <c r="BB794" s="114" t="s">
        <v>136</v>
      </c>
      <c r="BC794" s="114" t="s">
        <v>108</v>
      </c>
      <c r="BD794" s="114"/>
      <c r="BE794" s="115" t="s">
        <v>102</v>
      </c>
      <c r="BF794" s="115" t="s">
        <v>102</v>
      </c>
      <c r="BG794" s="115" t="s">
        <v>102</v>
      </c>
      <c r="BH794" s="115" t="s">
        <v>102</v>
      </c>
      <c r="BI794" s="116"/>
      <c r="BJ794" s="117" t="s">
        <v>109</v>
      </c>
      <c r="BK794" s="117" t="s">
        <v>109</v>
      </c>
      <c r="BL794" s="83">
        <f t="shared" ca="1" si="54"/>
        <v>24</v>
      </c>
      <c r="BM794" s="83" t="s">
        <v>270</v>
      </c>
      <c r="BN794" s="83">
        <v>0</v>
      </c>
      <c r="BO794" s="83" t="s">
        <v>108</v>
      </c>
      <c r="BP794" s="83">
        <v>-1368255</v>
      </c>
      <c r="BQ794" s="83" t="s">
        <v>381</v>
      </c>
      <c r="BR794" s="83" t="s">
        <v>157</v>
      </c>
      <c r="BS794" s="83" t="s">
        <v>502</v>
      </c>
      <c r="BT794" s="83">
        <v>-1368255</v>
      </c>
      <c r="BU794" s="83" t="s">
        <v>381</v>
      </c>
      <c r="BV794" s="83" t="s">
        <v>157</v>
      </c>
      <c r="BW794" s="83" t="s">
        <v>502</v>
      </c>
      <c r="BY794" s="136">
        <v>0</v>
      </c>
      <c r="BZ794" s="136">
        <v>0</v>
      </c>
      <c r="CA794" s="136">
        <v>0</v>
      </c>
      <c r="CB794" s="136">
        <v>0</v>
      </c>
      <c r="CD794" s="136">
        <v>0</v>
      </c>
      <c r="CE794" s="136">
        <v>0</v>
      </c>
      <c r="CF794" s="136">
        <v>0</v>
      </c>
      <c r="CG794" s="136">
        <v>0</v>
      </c>
      <c r="CH794" s="136">
        <v>0</v>
      </c>
      <c r="CI794" s="136">
        <v>0</v>
      </c>
      <c r="CJ794" s="136">
        <v>0</v>
      </c>
      <c r="CK794" s="138">
        <v>0</v>
      </c>
      <c r="CL794" s="138">
        <v>0</v>
      </c>
      <c r="CM794" s="136">
        <v>0</v>
      </c>
      <c r="CN794" s="136">
        <v>0</v>
      </c>
      <c r="CO794" s="85">
        <v>43733</v>
      </c>
      <c r="CP794" s="83" t="s">
        <v>4840</v>
      </c>
      <c r="CQ794" s="83" t="s">
        <v>102</v>
      </c>
      <c r="CR794" s="83" t="s">
        <v>482</v>
      </c>
      <c r="CS794" s="83">
        <v>789</v>
      </c>
      <c r="CT794" s="83" t="s">
        <v>483</v>
      </c>
      <c r="CU794" s="83">
        <v>1</v>
      </c>
      <c r="CV794" s="83">
        <v>0</v>
      </c>
      <c r="CW794" s="83">
        <v>0</v>
      </c>
      <c r="CX794" s="83" t="s">
        <v>109</v>
      </c>
      <c r="CY794" s="83" t="s">
        <v>583</v>
      </c>
      <c r="CZ794" s="83">
        <v>0</v>
      </c>
      <c r="DA794" s="83">
        <v>0</v>
      </c>
      <c r="DB794" s="83">
        <f t="shared" si="51"/>
        <v>0</v>
      </c>
      <c r="DC794" s="83" t="s">
        <v>497</v>
      </c>
      <c r="DE794" s="136">
        <v>1</v>
      </c>
      <c r="DF794" s="136">
        <v>1</v>
      </c>
      <c r="DG794" s="215" t="s">
        <v>269</v>
      </c>
      <c r="DH794" s="136">
        <v>1</v>
      </c>
      <c r="DI794" s="136">
        <v>1</v>
      </c>
      <c r="DJ794" s="215" t="s">
        <v>269</v>
      </c>
      <c r="EE794" s="136" t="b">
        <v>1</v>
      </c>
      <c r="EF794" s="136" t="b">
        <v>1</v>
      </c>
      <c r="EG794" s="136" t="b">
        <v>1</v>
      </c>
      <c r="EH794" s="136" t="b">
        <v>1</v>
      </c>
      <c r="EL794" s="215" t="s">
        <v>269</v>
      </c>
    </row>
    <row r="795" spans="1:142" ht="60" customHeight="1" x14ac:dyDescent="0.55000000000000004">
      <c r="A795" s="83" t="s">
        <v>130</v>
      </c>
      <c r="B795" s="83" t="s">
        <v>98</v>
      </c>
      <c r="C795">
        <v>124630</v>
      </c>
      <c r="D795" t="s">
        <v>1428</v>
      </c>
      <c r="E795" t="s">
        <v>1428</v>
      </c>
      <c r="F795" s="83" t="s">
        <v>108</v>
      </c>
      <c r="G795" s="213">
        <v>30035</v>
      </c>
      <c r="H795" s="83" t="s">
        <v>102</v>
      </c>
      <c r="I795" s="213">
        <v>43317</v>
      </c>
      <c r="J795" s="83" t="s">
        <v>228</v>
      </c>
      <c r="K795" s="214">
        <v>450261586073</v>
      </c>
      <c r="L795" s="83" t="s">
        <v>135</v>
      </c>
      <c r="M795" s="213">
        <v>43475</v>
      </c>
      <c r="N795">
        <v>547929</v>
      </c>
      <c r="O795" s="145" t="s">
        <v>567</v>
      </c>
      <c r="P795" s="145" t="s">
        <v>99</v>
      </c>
      <c r="Q795" s="145" t="s">
        <v>100</v>
      </c>
      <c r="R795" s="145" t="s">
        <v>567</v>
      </c>
      <c r="V795">
        <v>8453</v>
      </c>
      <c r="W795" s="83" t="s">
        <v>101</v>
      </c>
      <c r="X795" s="83" t="s">
        <v>103</v>
      </c>
      <c r="Y795" t="s">
        <v>2757</v>
      </c>
      <c r="Z795" s="83" t="s">
        <v>102</v>
      </c>
      <c r="AA795" s="83" t="s">
        <v>102</v>
      </c>
      <c r="AB795" t="s">
        <v>3730</v>
      </c>
      <c r="AC795" s="83" t="s">
        <v>4018</v>
      </c>
      <c r="AD795" s="83" t="s">
        <v>144</v>
      </c>
      <c r="AE795" s="83" t="s">
        <v>105</v>
      </c>
      <c r="AF795" t="s">
        <v>2757</v>
      </c>
      <c r="AG795" s="83" t="s">
        <v>102</v>
      </c>
      <c r="AH795" s="83" t="s">
        <v>102</v>
      </c>
      <c r="AI795" t="s">
        <v>3730</v>
      </c>
      <c r="AJ795" s="83" t="s">
        <v>4018</v>
      </c>
      <c r="AK795" s="83" t="s">
        <v>144</v>
      </c>
      <c r="AL795" s="83" t="s">
        <v>105</v>
      </c>
      <c r="AM795" s="87" t="s">
        <v>106</v>
      </c>
      <c r="AN795" t="s">
        <v>2757</v>
      </c>
      <c r="AO795" t="s">
        <v>3730</v>
      </c>
      <c r="AP795" s="83" t="s">
        <v>4018</v>
      </c>
      <c r="AQ795" s="83" t="s">
        <v>111</v>
      </c>
      <c r="AR795" s="87" t="s">
        <v>106</v>
      </c>
      <c r="AT795" s="83" t="s">
        <v>107</v>
      </c>
      <c r="AU795" s="83" t="s">
        <v>107</v>
      </c>
      <c r="AV795" s="83" t="s">
        <v>107</v>
      </c>
      <c r="AX795" s="110" t="s">
        <v>107</v>
      </c>
      <c r="AY795" s="111"/>
      <c r="AZ795" s="112">
        <f t="shared" ca="1" si="52"/>
        <v>4766</v>
      </c>
      <c r="BA795" s="136">
        <f t="shared" ca="1" si="53"/>
        <v>95</v>
      </c>
      <c r="BB795" s="114" t="s">
        <v>134</v>
      </c>
      <c r="BC795" s="114" t="s">
        <v>108</v>
      </c>
      <c r="BD795" s="114"/>
      <c r="BE795" s="115" t="s">
        <v>102</v>
      </c>
      <c r="BF795" s="115" t="s">
        <v>102</v>
      </c>
      <c r="BG795" s="115" t="s">
        <v>102</v>
      </c>
      <c r="BH795" s="115" t="s">
        <v>102</v>
      </c>
      <c r="BI795" s="116"/>
      <c r="BJ795" s="117" t="s">
        <v>109</v>
      </c>
      <c r="BK795" s="117" t="s">
        <v>109</v>
      </c>
      <c r="BL795" s="83">
        <f t="shared" ca="1" si="54"/>
        <v>86</v>
      </c>
      <c r="BM795" s="83" t="s">
        <v>108</v>
      </c>
      <c r="BN795" s="83">
        <v>0</v>
      </c>
      <c r="BO795" s="83" t="s">
        <v>108</v>
      </c>
      <c r="BP795" s="83">
        <v>-1369990</v>
      </c>
      <c r="BQ795" s="83" t="s">
        <v>312</v>
      </c>
      <c r="BR795" s="83" t="s">
        <v>153</v>
      </c>
      <c r="BS795" s="83" t="s">
        <v>499</v>
      </c>
      <c r="BT795" s="83">
        <v>-1369990</v>
      </c>
      <c r="BU795" s="83" t="s">
        <v>312</v>
      </c>
      <c r="BV795" s="83" t="s">
        <v>153</v>
      </c>
      <c r="BW795" s="83" t="s">
        <v>499</v>
      </c>
      <c r="BY795" s="136">
        <v>0</v>
      </c>
      <c r="BZ795" s="136">
        <v>0</v>
      </c>
      <c r="CA795" s="136">
        <v>0</v>
      </c>
      <c r="CB795" s="136">
        <v>0</v>
      </c>
      <c r="CD795" s="136">
        <v>0</v>
      </c>
      <c r="CE795" s="136">
        <v>0</v>
      </c>
      <c r="CF795" s="136">
        <v>0</v>
      </c>
      <c r="CG795" s="136">
        <v>0</v>
      </c>
      <c r="CH795" s="136">
        <v>0</v>
      </c>
      <c r="CI795" s="136">
        <v>0</v>
      </c>
      <c r="CJ795" s="136">
        <v>0</v>
      </c>
      <c r="CK795" s="138">
        <v>0</v>
      </c>
      <c r="CL795" s="138">
        <v>0</v>
      </c>
      <c r="CM795" s="136">
        <v>0</v>
      </c>
      <c r="CN795" s="136">
        <v>0</v>
      </c>
      <c r="CO795" s="85">
        <v>43734</v>
      </c>
      <c r="CP795" s="83" t="s">
        <v>4841</v>
      </c>
      <c r="CQ795" s="83" t="s">
        <v>102</v>
      </c>
      <c r="CR795" s="83" t="s">
        <v>482</v>
      </c>
      <c r="CS795" s="83">
        <v>790</v>
      </c>
      <c r="CT795" s="83" t="s">
        <v>483</v>
      </c>
      <c r="CU795" s="83">
        <v>1</v>
      </c>
      <c r="CV795" s="83">
        <v>0</v>
      </c>
      <c r="CW795" s="83">
        <v>0</v>
      </c>
      <c r="CX795" s="83" t="s">
        <v>109</v>
      </c>
      <c r="CY795" s="83" t="s">
        <v>583</v>
      </c>
      <c r="CZ795" s="83">
        <v>0</v>
      </c>
      <c r="DA795" s="83">
        <v>0</v>
      </c>
      <c r="DB795" s="83">
        <f t="shared" si="51"/>
        <v>0</v>
      </c>
      <c r="DC795" s="83" t="s">
        <v>497</v>
      </c>
      <c r="DE795" s="136">
        <v>1</v>
      </c>
      <c r="DF795" s="136">
        <v>1</v>
      </c>
      <c r="DG795" s="215" t="s">
        <v>269</v>
      </c>
      <c r="DH795" s="136">
        <v>1</v>
      </c>
      <c r="DI795" s="136">
        <v>1</v>
      </c>
      <c r="DJ795" s="215" t="s">
        <v>269</v>
      </c>
      <c r="EE795" s="136" t="b">
        <v>1</v>
      </c>
      <c r="EF795" s="136" t="b">
        <v>1</v>
      </c>
      <c r="EG795" s="136" t="b">
        <v>1</v>
      </c>
      <c r="EH795" s="136" t="b">
        <v>1</v>
      </c>
      <c r="EL795" s="215" t="s">
        <v>269</v>
      </c>
    </row>
    <row r="796" spans="1:142" ht="60" customHeight="1" x14ac:dyDescent="0.55000000000000004">
      <c r="A796" s="83" t="s">
        <v>130</v>
      </c>
      <c r="B796" s="83" t="s">
        <v>98</v>
      </c>
      <c r="C796">
        <v>369324</v>
      </c>
      <c r="D796" t="s">
        <v>1429</v>
      </c>
      <c r="E796" t="s">
        <v>1429</v>
      </c>
      <c r="F796" s="83" t="s">
        <v>108</v>
      </c>
      <c r="G796" s="213">
        <v>37816</v>
      </c>
      <c r="H796" s="83" t="s">
        <v>102</v>
      </c>
      <c r="I796" s="213">
        <v>43373</v>
      </c>
      <c r="J796" s="83" t="s">
        <v>228</v>
      </c>
      <c r="K796" s="214">
        <v>280610162529</v>
      </c>
      <c r="L796" s="83" t="s">
        <v>97</v>
      </c>
      <c r="M796" s="213">
        <v>43759</v>
      </c>
      <c r="N796">
        <v>306184</v>
      </c>
      <c r="O796" s="145" t="s">
        <v>567</v>
      </c>
      <c r="P796" s="145" t="s">
        <v>99</v>
      </c>
      <c r="Q796" s="145" t="s">
        <v>100</v>
      </c>
      <c r="R796" s="145" t="s">
        <v>567</v>
      </c>
      <c r="V796">
        <v>1029</v>
      </c>
      <c r="W796" s="83" t="s">
        <v>101</v>
      </c>
      <c r="X796" s="83" t="s">
        <v>103</v>
      </c>
      <c r="Y796" t="s">
        <v>2758</v>
      </c>
      <c r="Z796" s="83" t="s">
        <v>102</v>
      </c>
      <c r="AA796" s="83" t="s">
        <v>102</v>
      </c>
      <c r="AB796" t="s">
        <v>3731</v>
      </c>
      <c r="AC796" s="83" t="s">
        <v>4019</v>
      </c>
      <c r="AD796" s="83" t="s">
        <v>144</v>
      </c>
      <c r="AE796" s="83" t="s">
        <v>105</v>
      </c>
      <c r="AF796" t="s">
        <v>2758</v>
      </c>
      <c r="AG796" s="83" t="s">
        <v>102</v>
      </c>
      <c r="AH796" s="83" t="s">
        <v>102</v>
      </c>
      <c r="AI796" t="s">
        <v>3731</v>
      </c>
      <c r="AJ796" s="83" t="s">
        <v>4019</v>
      </c>
      <c r="AK796" s="83" t="s">
        <v>144</v>
      </c>
      <c r="AL796" s="83" t="s">
        <v>105</v>
      </c>
      <c r="AM796" s="87" t="s">
        <v>106</v>
      </c>
      <c r="AN796" t="s">
        <v>2758</v>
      </c>
      <c r="AO796" t="s">
        <v>3731</v>
      </c>
      <c r="AP796" s="83" t="s">
        <v>4019</v>
      </c>
      <c r="AQ796" s="83" t="s">
        <v>144</v>
      </c>
      <c r="AR796" s="87" t="s">
        <v>106</v>
      </c>
      <c r="AT796" s="83" t="s">
        <v>107</v>
      </c>
      <c r="AU796" s="83" t="s">
        <v>107</v>
      </c>
      <c r="AV796" s="83" t="s">
        <v>107</v>
      </c>
      <c r="AX796" s="110" t="s">
        <v>107</v>
      </c>
      <c r="AY796" s="111"/>
      <c r="AZ796" s="112">
        <f t="shared" ca="1" si="52"/>
        <v>8466</v>
      </c>
      <c r="BA796" s="136">
        <f t="shared" ca="1" si="53"/>
        <v>55</v>
      </c>
      <c r="BB796" s="114" t="s">
        <v>134</v>
      </c>
      <c r="BC796" s="114" t="s">
        <v>108</v>
      </c>
      <c r="BD796" s="114"/>
      <c r="BE796" s="115" t="s">
        <v>102</v>
      </c>
      <c r="BF796" s="115" t="s">
        <v>102</v>
      </c>
      <c r="BG796" s="115" t="s">
        <v>102</v>
      </c>
      <c r="BH796" s="115" t="s">
        <v>102</v>
      </c>
      <c r="BI796" s="116"/>
      <c r="BJ796" s="117" t="s">
        <v>109</v>
      </c>
      <c r="BK796" s="117" t="s">
        <v>109</v>
      </c>
      <c r="BL796" s="83">
        <f t="shared" ca="1" si="54"/>
        <v>54</v>
      </c>
      <c r="BM796" s="83" t="s">
        <v>108</v>
      </c>
      <c r="BN796" s="83">
        <v>0</v>
      </c>
      <c r="BO796" s="83" t="s">
        <v>108</v>
      </c>
      <c r="BP796" s="83">
        <v>-1371725</v>
      </c>
      <c r="BQ796" s="83" t="s">
        <v>198</v>
      </c>
      <c r="BR796" s="83" t="s">
        <v>164</v>
      </c>
      <c r="BS796" s="83" t="s">
        <v>499</v>
      </c>
      <c r="BT796" s="83">
        <v>-1371725</v>
      </c>
      <c r="BU796" s="83" t="s">
        <v>198</v>
      </c>
      <c r="BV796" s="83" t="s">
        <v>164</v>
      </c>
      <c r="BW796" s="83" t="s">
        <v>499</v>
      </c>
      <c r="BY796" s="136">
        <v>0</v>
      </c>
      <c r="BZ796" s="136">
        <v>0</v>
      </c>
      <c r="CA796" s="136">
        <v>0</v>
      </c>
      <c r="CB796" s="136">
        <v>0</v>
      </c>
      <c r="CD796" s="136">
        <v>0</v>
      </c>
      <c r="CE796" s="136">
        <v>0</v>
      </c>
      <c r="CF796" s="136">
        <v>0</v>
      </c>
      <c r="CG796" s="136">
        <v>0</v>
      </c>
      <c r="CH796" s="136">
        <v>0</v>
      </c>
      <c r="CI796" s="136">
        <v>0</v>
      </c>
      <c r="CJ796" s="136">
        <v>0</v>
      </c>
      <c r="CK796" s="138">
        <v>0</v>
      </c>
      <c r="CL796" s="138">
        <v>0</v>
      </c>
      <c r="CM796" s="136">
        <v>0</v>
      </c>
      <c r="CN796" s="136">
        <v>0</v>
      </c>
      <c r="CO796" s="85">
        <v>43735</v>
      </c>
      <c r="CP796" s="83" t="s">
        <v>4842</v>
      </c>
      <c r="CQ796" s="83" t="s">
        <v>102</v>
      </c>
      <c r="CR796" s="83" t="s">
        <v>482</v>
      </c>
      <c r="CS796" s="83">
        <v>791</v>
      </c>
      <c r="CT796" s="83" t="s">
        <v>483</v>
      </c>
      <c r="CU796" s="83">
        <v>1</v>
      </c>
      <c r="CV796" s="83">
        <v>0</v>
      </c>
      <c r="CW796" s="83">
        <v>0</v>
      </c>
      <c r="CX796" s="83" t="s">
        <v>109</v>
      </c>
      <c r="CY796" s="83" t="s">
        <v>583</v>
      </c>
      <c r="CZ796" s="83">
        <v>0</v>
      </c>
      <c r="DA796" s="83">
        <v>0</v>
      </c>
      <c r="DB796" s="83">
        <f t="shared" si="51"/>
        <v>0</v>
      </c>
      <c r="DC796" s="83" t="s">
        <v>497</v>
      </c>
      <c r="DE796" s="136">
        <v>1</v>
      </c>
      <c r="DF796" s="136">
        <v>1</v>
      </c>
      <c r="DG796" s="215" t="s">
        <v>269</v>
      </c>
      <c r="DH796" s="136">
        <v>1</v>
      </c>
      <c r="DI796" s="136">
        <v>1</v>
      </c>
      <c r="DJ796" s="215" t="s">
        <v>269</v>
      </c>
      <c r="EE796" s="136" t="b">
        <v>1</v>
      </c>
      <c r="EF796" s="136" t="b">
        <v>1</v>
      </c>
      <c r="EG796" s="136" t="b">
        <v>1</v>
      </c>
      <c r="EH796" s="136" t="b">
        <v>1</v>
      </c>
      <c r="EL796" s="215" t="s">
        <v>269</v>
      </c>
    </row>
    <row r="797" spans="1:142" ht="60" customHeight="1" x14ac:dyDescent="0.55000000000000004">
      <c r="A797" s="83" t="s">
        <v>130</v>
      </c>
      <c r="B797" s="83" t="s">
        <v>98</v>
      </c>
      <c r="C797">
        <v>235078</v>
      </c>
      <c r="D797" t="s">
        <v>1430</v>
      </c>
      <c r="E797" t="s">
        <v>1430</v>
      </c>
      <c r="F797" s="83" t="s">
        <v>108</v>
      </c>
      <c r="G797" s="213">
        <v>42631</v>
      </c>
      <c r="H797" s="83" t="s">
        <v>102</v>
      </c>
      <c r="I797" s="213">
        <v>43378</v>
      </c>
      <c r="J797" s="83" t="s">
        <v>228</v>
      </c>
      <c r="K797" s="214">
        <v>337530494811</v>
      </c>
      <c r="L797" s="83" t="s">
        <v>126</v>
      </c>
      <c r="M797" s="213">
        <v>43560</v>
      </c>
      <c r="N797">
        <v>317917</v>
      </c>
      <c r="O797" s="145" t="s">
        <v>567</v>
      </c>
      <c r="P797" s="145" t="s">
        <v>99</v>
      </c>
      <c r="Q797" s="145" t="s">
        <v>100</v>
      </c>
      <c r="R797" s="145" t="s">
        <v>567</v>
      </c>
      <c r="V797">
        <v>1899</v>
      </c>
      <c r="W797" s="83" t="s">
        <v>1898</v>
      </c>
      <c r="X797" s="83" t="s">
        <v>103</v>
      </c>
      <c r="Y797" t="s">
        <v>2759</v>
      </c>
      <c r="Z797" s="83" t="s">
        <v>102</v>
      </c>
      <c r="AA797" s="83" t="s">
        <v>102</v>
      </c>
      <c r="AB797" t="s">
        <v>3505</v>
      </c>
      <c r="AC797" s="83" t="s">
        <v>4020</v>
      </c>
      <c r="AD797" s="83" t="s">
        <v>111</v>
      </c>
      <c r="AE797" s="83" t="s">
        <v>105</v>
      </c>
      <c r="AF797" t="s">
        <v>2759</v>
      </c>
      <c r="AG797" s="83" t="s">
        <v>102</v>
      </c>
      <c r="AH797" s="83" t="s">
        <v>102</v>
      </c>
      <c r="AI797" t="s">
        <v>3505</v>
      </c>
      <c r="AJ797" s="83" t="s">
        <v>4020</v>
      </c>
      <c r="AK797" s="83" t="s">
        <v>111</v>
      </c>
      <c r="AL797" s="83" t="s">
        <v>105</v>
      </c>
      <c r="AM797" s="87" t="s">
        <v>106</v>
      </c>
      <c r="AN797" t="s">
        <v>2759</v>
      </c>
      <c r="AO797" t="s">
        <v>3505</v>
      </c>
      <c r="AP797" s="83" t="s">
        <v>4020</v>
      </c>
      <c r="AQ797" s="83" t="s">
        <v>144</v>
      </c>
      <c r="AR797" s="87" t="s">
        <v>106</v>
      </c>
      <c r="AT797" s="83" t="s">
        <v>107</v>
      </c>
      <c r="AU797" s="83" t="s">
        <v>107</v>
      </c>
      <c r="AV797" s="83" t="s">
        <v>107</v>
      </c>
      <c r="AX797" s="110" t="s">
        <v>107</v>
      </c>
      <c r="AY797" s="111"/>
      <c r="AZ797" s="112">
        <f t="shared" ca="1" si="52"/>
        <v>4180</v>
      </c>
      <c r="BA797" s="136">
        <f t="shared" ca="1" si="53"/>
        <v>55</v>
      </c>
      <c r="BB797" s="114" t="s">
        <v>136</v>
      </c>
      <c r="BC797" s="114" t="s">
        <v>108</v>
      </c>
      <c r="BD797" s="114"/>
      <c r="BE797" s="115" t="s">
        <v>102</v>
      </c>
      <c r="BF797" s="115" t="s">
        <v>102</v>
      </c>
      <c r="BG797" s="115" t="s">
        <v>102</v>
      </c>
      <c r="BH797" s="115" t="s">
        <v>102</v>
      </c>
      <c r="BI797" s="116"/>
      <c r="BJ797" s="117" t="s">
        <v>109</v>
      </c>
      <c r="BK797" s="117" t="s">
        <v>109</v>
      </c>
      <c r="BL797" s="83">
        <f t="shared" ca="1" si="54"/>
        <v>63</v>
      </c>
      <c r="BM797" s="83" t="s">
        <v>270</v>
      </c>
      <c r="BN797" s="83">
        <v>0</v>
      </c>
      <c r="BO797" s="83" t="s">
        <v>108</v>
      </c>
      <c r="BP797" s="83">
        <v>-1373460</v>
      </c>
      <c r="BQ797" s="83" t="s">
        <v>381</v>
      </c>
      <c r="BR797" s="83" t="s">
        <v>157</v>
      </c>
      <c r="BS797" s="83" t="s">
        <v>502</v>
      </c>
      <c r="BT797" s="83">
        <v>-1373460</v>
      </c>
      <c r="BU797" s="83" t="s">
        <v>381</v>
      </c>
      <c r="BV797" s="83" t="s">
        <v>157</v>
      </c>
      <c r="BW797" s="83" t="s">
        <v>502</v>
      </c>
      <c r="BY797" s="136">
        <v>0</v>
      </c>
      <c r="BZ797" s="136">
        <v>0</v>
      </c>
      <c r="CA797" s="136">
        <v>0</v>
      </c>
      <c r="CB797" s="136">
        <v>0</v>
      </c>
      <c r="CD797" s="136">
        <v>0</v>
      </c>
      <c r="CE797" s="136">
        <v>0</v>
      </c>
      <c r="CF797" s="136">
        <v>0</v>
      </c>
      <c r="CG797" s="136">
        <v>0</v>
      </c>
      <c r="CH797" s="136">
        <v>0</v>
      </c>
      <c r="CI797" s="136">
        <v>0</v>
      </c>
      <c r="CJ797" s="136">
        <v>0</v>
      </c>
      <c r="CK797" s="138">
        <v>0</v>
      </c>
      <c r="CL797" s="138">
        <v>0</v>
      </c>
      <c r="CM797" s="136">
        <v>0</v>
      </c>
      <c r="CN797" s="136">
        <v>0</v>
      </c>
      <c r="CO797" s="85">
        <v>43736</v>
      </c>
      <c r="CP797" s="83" t="s">
        <v>4843</v>
      </c>
      <c r="CQ797" s="83" t="s">
        <v>102</v>
      </c>
      <c r="CR797" s="83" t="s">
        <v>482</v>
      </c>
      <c r="CS797" s="83">
        <v>792</v>
      </c>
      <c r="CT797" s="83" t="s">
        <v>483</v>
      </c>
      <c r="CU797" s="83">
        <v>1</v>
      </c>
      <c r="CV797" s="83">
        <v>0</v>
      </c>
      <c r="CW797" s="83">
        <v>0</v>
      </c>
      <c r="CX797" s="83" t="s">
        <v>109</v>
      </c>
      <c r="CY797" s="83" t="s">
        <v>583</v>
      </c>
      <c r="CZ797" s="83">
        <v>0</v>
      </c>
      <c r="DA797" s="83">
        <v>0</v>
      </c>
      <c r="DB797" s="83">
        <f t="shared" si="51"/>
        <v>0</v>
      </c>
      <c r="DC797" s="83" t="s">
        <v>497</v>
      </c>
      <c r="DE797" s="136">
        <v>1</v>
      </c>
      <c r="DF797" s="136">
        <v>1</v>
      </c>
      <c r="DG797" s="215" t="s">
        <v>269</v>
      </c>
      <c r="DH797" s="136">
        <v>1</v>
      </c>
      <c r="DI797" s="136">
        <v>1</v>
      </c>
      <c r="DJ797" s="215" t="s">
        <v>269</v>
      </c>
      <c r="EE797" s="136" t="b">
        <v>1</v>
      </c>
      <c r="EF797" s="136" t="b">
        <v>1</v>
      </c>
      <c r="EG797" s="136" t="b">
        <v>1</v>
      </c>
      <c r="EH797" s="136" t="b">
        <v>1</v>
      </c>
      <c r="EL797" s="215" t="s">
        <v>269</v>
      </c>
    </row>
    <row r="798" spans="1:142" ht="60" customHeight="1" x14ac:dyDescent="0.55000000000000004">
      <c r="A798" s="83" t="s">
        <v>130</v>
      </c>
      <c r="B798" s="83" t="s">
        <v>98</v>
      </c>
      <c r="C798">
        <v>936005</v>
      </c>
      <c r="D798" t="s">
        <v>1431</v>
      </c>
      <c r="E798" t="s">
        <v>1431</v>
      </c>
      <c r="F798" s="83" t="s">
        <v>108</v>
      </c>
      <c r="G798" s="213">
        <v>41608</v>
      </c>
      <c r="H798" s="83" t="s">
        <v>102</v>
      </c>
      <c r="I798" s="213">
        <v>43253</v>
      </c>
      <c r="J798" s="83" t="s">
        <v>228</v>
      </c>
      <c r="K798" s="214">
        <v>678085718664</v>
      </c>
      <c r="L798" s="83" t="s">
        <v>135</v>
      </c>
      <c r="M798" s="213">
        <v>43774</v>
      </c>
      <c r="N798">
        <v>213302</v>
      </c>
      <c r="O798" s="145" t="s">
        <v>567</v>
      </c>
      <c r="P798" s="145" t="s">
        <v>99</v>
      </c>
      <c r="Q798" s="145" t="s">
        <v>100</v>
      </c>
      <c r="R798" s="145" t="s">
        <v>567</v>
      </c>
      <c r="V798">
        <v>7051</v>
      </c>
      <c r="W798" s="83" t="s">
        <v>101</v>
      </c>
      <c r="X798" s="83" t="s">
        <v>103</v>
      </c>
      <c r="Y798" t="s">
        <v>2760</v>
      </c>
      <c r="Z798" s="83" t="s">
        <v>102</v>
      </c>
      <c r="AA798" s="83" t="s">
        <v>102</v>
      </c>
      <c r="AB798" t="s">
        <v>3732</v>
      </c>
      <c r="AC798" s="83" t="s">
        <v>4021</v>
      </c>
      <c r="AD798" s="83" t="s">
        <v>144</v>
      </c>
      <c r="AE798" s="83" t="s">
        <v>105</v>
      </c>
      <c r="AF798" t="s">
        <v>2760</v>
      </c>
      <c r="AG798" s="83" t="s">
        <v>102</v>
      </c>
      <c r="AH798" s="83" t="s">
        <v>102</v>
      </c>
      <c r="AI798" t="s">
        <v>3732</v>
      </c>
      <c r="AJ798" s="83" t="s">
        <v>4021</v>
      </c>
      <c r="AK798" s="83" t="s">
        <v>144</v>
      </c>
      <c r="AL798" s="83" t="s">
        <v>105</v>
      </c>
      <c r="AM798" s="87" t="s">
        <v>106</v>
      </c>
      <c r="AN798" t="s">
        <v>2760</v>
      </c>
      <c r="AO798" t="s">
        <v>3732</v>
      </c>
      <c r="AP798" s="83" t="s">
        <v>4021</v>
      </c>
      <c r="AQ798" s="83" t="s">
        <v>111</v>
      </c>
      <c r="AR798" s="87" t="s">
        <v>106</v>
      </c>
      <c r="AT798" s="83" t="s">
        <v>107</v>
      </c>
      <c r="AU798" s="83" t="s">
        <v>107</v>
      </c>
      <c r="AV798" s="83" t="s">
        <v>107</v>
      </c>
      <c r="AX798" s="110" t="s">
        <v>107</v>
      </c>
      <c r="AY798" s="111"/>
      <c r="AZ798" s="112">
        <f t="shared" ca="1" si="52"/>
        <v>6478</v>
      </c>
      <c r="BA798" s="136">
        <f t="shared" ca="1" si="53"/>
        <v>15</v>
      </c>
      <c r="BB798" s="114" t="s">
        <v>134</v>
      </c>
      <c r="BC798" s="114" t="s">
        <v>108</v>
      </c>
      <c r="BD798" s="114"/>
      <c r="BE798" s="115" t="s">
        <v>102</v>
      </c>
      <c r="BF798" s="115" t="s">
        <v>102</v>
      </c>
      <c r="BG798" s="115" t="s">
        <v>102</v>
      </c>
      <c r="BH798" s="115" t="s">
        <v>102</v>
      </c>
      <c r="BI798" s="116"/>
      <c r="BJ798" s="117" t="s">
        <v>109</v>
      </c>
      <c r="BK798" s="117" t="s">
        <v>109</v>
      </c>
      <c r="BL798" s="83">
        <f t="shared" ca="1" si="54"/>
        <v>98</v>
      </c>
      <c r="BM798" s="83" t="s">
        <v>108</v>
      </c>
      <c r="BN798" s="83">
        <v>0</v>
      </c>
      <c r="BO798" s="83" t="s">
        <v>108</v>
      </c>
      <c r="BP798" s="83">
        <v>-1375195</v>
      </c>
      <c r="BQ798" s="83" t="s">
        <v>312</v>
      </c>
      <c r="BR798" s="83" t="s">
        <v>153</v>
      </c>
      <c r="BS798" s="83" t="s">
        <v>499</v>
      </c>
      <c r="BT798" s="83">
        <v>-1375195</v>
      </c>
      <c r="BU798" s="83" t="s">
        <v>312</v>
      </c>
      <c r="BV798" s="83" t="s">
        <v>153</v>
      </c>
      <c r="BW798" s="83" t="s">
        <v>499</v>
      </c>
      <c r="BY798" s="136">
        <v>0</v>
      </c>
      <c r="BZ798" s="136">
        <v>0</v>
      </c>
      <c r="CA798" s="136">
        <v>0</v>
      </c>
      <c r="CB798" s="136">
        <v>0</v>
      </c>
      <c r="CD798" s="136">
        <v>0</v>
      </c>
      <c r="CE798" s="136">
        <v>0</v>
      </c>
      <c r="CF798" s="136">
        <v>0</v>
      </c>
      <c r="CG798" s="136">
        <v>0</v>
      </c>
      <c r="CH798" s="136">
        <v>0</v>
      </c>
      <c r="CI798" s="136">
        <v>0</v>
      </c>
      <c r="CJ798" s="136">
        <v>0</v>
      </c>
      <c r="CK798" s="138">
        <v>0</v>
      </c>
      <c r="CL798" s="138">
        <v>0</v>
      </c>
      <c r="CM798" s="136">
        <v>0</v>
      </c>
      <c r="CN798" s="136">
        <v>0</v>
      </c>
      <c r="CO798" s="85">
        <v>43737</v>
      </c>
      <c r="CP798" s="83" t="s">
        <v>4844</v>
      </c>
      <c r="CQ798" s="83" t="s">
        <v>102</v>
      </c>
      <c r="CR798" s="83" t="s">
        <v>482</v>
      </c>
      <c r="CS798" s="83">
        <v>793</v>
      </c>
      <c r="CT798" s="83" t="s">
        <v>483</v>
      </c>
      <c r="CU798" s="83">
        <v>1</v>
      </c>
      <c r="CV798" s="83">
        <v>0</v>
      </c>
      <c r="CW798" s="83">
        <v>0</v>
      </c>
      <c r="CX798" s="83" t="s">
        <v>109</v>
      </c>
      <c r="CY798" s="83" t="s">
        <v>583</v>
      </c>
      <c r="CZ798" s="83">
        <v>0</v>
      </c>
      <c r="DA798" s="83">
        <v>0</v>
      </c>
      <c r="DB798" s="83">
        <f t="shared" si="51"/>
        <v>0</v>
      </c>
      <c r="DC798" s="83" t="s">
        <v>497</v>
      </c>
      <c r="DE798" s="136">
        <v>1</v>
      </c>
      <c r="DF798" s="136">
        <v>1</v>
      </c>
      <c r="DG798" s="215" t="s">
        <v>269</v>
      </c>
      <c r="DH798" s="136">
        <v>1</v>
      </c>
      <c r="DI798" s="136">
        <v>1</v>
      </c>
      <c r="DJ798" s="215" t="s">
        <v>269</v>
      </c>
      <c r="EE798" s="136" t="b">
        <v>1</v>
      </c>
      <c r="EF798" s="136" t="b">
        <v>1</v>
      </c>
      <c r="EG798" s="136" t="b">
        <v>1</v>
      </c>
      <c r="EH798" s="136" t="b">
        <v>1</v>
      </c>
      <c r="EL798" s="215" t="s">
        <v>269</v>
      </c>
    </row>
    <row r="799" spans="1:142" ht="60" customHeight="1" x14ac:dyDescent="0.55000000000000004">
      <c r="A799" s="83" t="s">
        <v>130</v>
      </c>
      <c r="B799" s="83" t="s">
        <v>98</v>
      </c>
      <c r="C799">
        <v>105933</v>
      </c>
      <c r="D799" t="s">
        <v>1432</v>
      </c>
      <c r="E799" t="s">
        <v>1432</v>
      </c>
      <c r="F799" s="83" t="s">
        <v>108</v>
      </c>
      <c r="G799" s="213">
        <v>41952</v>
      </c>
      <c r="H799" s="83" t="s">
        <v>102</v>
      </c>
      <c r="I799" s="213">
        <v>43204</v>
      </c>
      <c r="J799" s="83" t="s">
        <v>228</v>
      </c>
      <c r="K799" s="214">
        <v>944573254493</v>
      </c>
      <c r="L799" s="83" t="s">
        <v>97</v>
      </c>
      <c r="M799" s="213">
        <v>43659</v>
      </c>
      <c r="N799">
        <v>961781</v>
      </c>
      <c r="O799" s="145" t="s">
        <v>567</v>
      </c>
      <c r="P799" s="145" t="s">
        <v>99</v>
      </c>
      <c r="Q799" s="145" t="s">
        <v>100</v>
      </c>
      <c r="R799" s="145" t="s">
        <v>567</v>
      </c>
      <c r="V799">
        <v>4595</v>
      </c>
      <c r="W799" s="83" t="s">
        <v>101</v>
      </c>
      <c r="X799" s="83" t="s">
        <v>103</v>
      </c>
      <c r="Y799" t="s">
        <v>2761</v>
      </c>
      <c r="Z799" s="83" t="s">
        <v>102</v>
      </c>
      <c r="AA799" s="83" t="s">
        <v>102</v>
      </c>
      <c r="AB799" t="s">
        <v>3733</v>
      </c>
      <c r="AC799" s="83" t="s">
        <v>4022</v>
      </c>
      <c r="AD799" s="83" t="s">
        <v>144</v>
      </c>
      <c r="AE799" s="83" t="s">
        <v>105</v>
      </c>
      <c r="AF799" t="s">
        <v>2761</v>
      </c>
      <c r="AG799" s="83" t="s">
        <v>102</v>
      </c>
      <c r="AH799" s="83" t="s">
        <v>102</v>
      </c>
      <c r="AI799" t="s">
        <v>3733</v>
      </c>
      <c r="AJ799" s="83" t="s">
        <v>4022</v>
      </c>
      <c r="AK799" s="83" t="s">
        <v>144</v>
      </c>
      <c r="AL799" s="83" t="s">
        <v>105</v>
      </c>
      <c r="AM799" s="87" t="s">
        <v>106</v>
      </c>
      <c r="AN799" t="s">
        <v>2761</v>
      </c>
      <c r="AO799" t="s">
        <v>3733</v>
      </c>
      <c r="AP799" s="83" t="s">
        <v>4022</v>
      </c>
      <c r="AQ799" s="83" t="s">
        <v>144</v>
      </c>
      <c r="AR799" s="87" t="s">
        <v>106</v>
      </c>
      <c r="AT799" s="83" t="s">
        <v>107</v>
      </c>
      <c r="AU799" s="83" t="s">
        <v>107</v>
      </c>
      <c r="AV799" s="83" t="s">
        <v>107</v>
      </c>
      <c r="AX799" s="110" t="s">
        <v>107</v>
      </c>
      <c r="AY799" s="111"/>
      <c r="AZ799" s="112">
        <f t="shared" ca="1" si="52"/>
        <v>3136</v>
      </c>
      <c r="BA799" s="136">
        <f t="shared" ca="1" si="53"/>
        <v>84</v>
      </c>
      <c r="BB799" s="114" t="s">
        <v>134</v>
      </c>
      <c r="BC799" s="114" t="s">
        <v>108</v>
      </c>
      <c r="BD799" s="114"/>
      <c r="BE799" s="115" t="s">
        <v>102</v>
      </c>
      <c r="BF799" s="115" t="s">
        <v>102</v>
      </c>
      <c r="BG799" s="115" t="s">
        <v>102</v>
      </c>
      <c r="BH799" s="115" t="s">
        <v>102</v>
      </c>
      <c r="BI799" s="116"/>
      <c r="BJ799" s="117" t="s">
        <v>109</v>
      </c>
      <c r="BK799" s="117" t="s">
        <v>109</v>
      </c>
      <c r="BL799" s="83">
        <f t="shared" ca="1" si="54"/>
        <v>72</v>
      </c>
      <c r="BM799" s="83" t="s">
        <v>108</v>
      </c>
      <c r="BN799" s="83">
        <v>0</v>
      </c>
      <c r="BO799" s="83" t="s">
        <v>108</v>
      </c>
      <c r="BP799" s="83">
        <v>-1376930</v>
      </c>
      <c r="BQ799" s="83" t="s">
        <v>198</v>
      </c>
      <c r="BR799" s="83" t="s">
        <v>164</v>
      </c>
      <c r="BS799" s="83" t="s">
        <v>499</v>
      </c>
      <c r="BT799" s="83">
        <v>-1376930</v>
      </c>
      <c r="BU799" s="83" t="s">
        <v>198</v>
      </c>
      <c r="BV799" s="83" t="s">
        <v>164</v>
      </c>
      <c r="BW799" s="83" t="s">
        <v>499</v>
      </c>
      <c r="BY799" s="136">
        <v>0</v>
      </c>
      <c r="BZ799" s="136">
        <v>0</v>
      </c>
      <c r="CA799" s="136">
        <v>0</v>
      </c>
      <c r="CB799" s="136">
        <v>0</v>
      </c>
      <c r="CD799" s="136">
        <v>0</v>
      </c>
      <c r="CE799" s="136">
        <v>0</v>
      </c>
      <c r="CF799" s="136">
        <v>0</v>
      </c>
      <c r="CG799" s="136">
        <v>0</v>
      </c>
      <c r="CH799" s="136">
        <v>0</v>
      </c>
      <c r="CI799" s="136">
        <v>0</v>
      </c>
      <c r="CJ799" s="136">
        <v>0</v>
      </c>
      <c r="CK799" s="138">
        <v>0</v>
      </c>
      <c r="CL799" s="138">
        <v>0</v>
      </c>
      <c r="CM799" s="136">
        <v>0</v>
      </c>
      <c r="CN799" s="136">
        <v>0</v>
      </c>
      <c r="CO799" s="85">
        <v>43738</v>
      </c>
      <c r="CP799" s="83" t="s">
        <v>4845</v>
      </c>
      <c r="CQ799" s="83" t="s">
        <v>102</v>
      </c>
      <c r="CR799" s="83" t="s">
        <v>482</v>
      </c>
      <c r="CS799" s="83">
        <v>794</v>
      </c>
      <c r="CT799" s="83" t="s">
        <v>483</v>
      </c>
      <c r="CU799" s="83">
        <v>1</v>
      </c>
      <c r="CV799" s="83">
        <v>0</v>
      </c>
      <c r="CW799" s="83">
        <v>0</v>
      </c>
      <c r="CX799" s="83" t="s">
        <v>109</v>
      </c>
      <c r="CY799" s="83" t="s">
        <v>583</v>
      </c>
      <c r="CZ799" s="83">
        <v>0</v>
      </c>
      <c r="DA799" s="83">
        <v>0</v>
      </c>
      <c r="DB799" s="83">
        <f t="shared" si="51"/>
        <v>0</v>
      </c>
      <c r="DC799" s="83" t="s">
        <v>497</v>
      </c>
      <c r="DE799" s="136">
        <v>1</v>
      </c>
      <c r="DF799" s="136">
        <v>1</v>
      </c>
      <c r="DG799" s="215" t="s">
        <v>269</v>
      </c>
      <c r="DH799" s="136">
        <v>1</v>
      </c>
      <c r="DI799" s="136">
        <v>1</v>
      </c>
      <c r="DJ799" s="215" t="s">
        <v>269</v>
      </c>
      <c r="EE799" s="136" t="b">
        <v>1</v>
      </c>
      <c r="EF799" s="136" t="b">
        <v>1</v>
      </c>
      <c r="EG799" s="136" t="b">
        <v>1</v>
      </c>
      <c r="EH799" s="136" t="b">
        <v>1</v>
      </c>
      <c r="EL799" s="215" t="s">
        <v>269</v>
      </c>
    </row>
    <row r="800" spans="1:142" ht="60" customHeight="1" x14ac:dyDescent="0.55000000000000004">
      <c r="A800" s="83" t="s">
        <v>130</v>
      </c>
      <c r="B800" s="83" t="s">
        <v>98</v>
      </c>
      <c r="C800">
        <v>231800</v>
      </c>
      <c r="D800" t="s">
        <v>1433</v>
      </c>
      <c r="E800" t="s">
        <v>1433</v>
      </c>
      <c r="F800" s="83" t="s">
        <v>108</v>
      </c>
      <c r="G800" s="213">
        <v>29164</v>
      </c>
      <c r="H800" s="83" t="s">
        <v>102</v>
      </c>
      <c r="I800" s="213">
        <v>43101</v>
      </c>
      <c r="J800" s="83" t="s">
        <v>228</v>
      </c>
      <c r="K800" s="214">
        <v>402194931484</v>
      </c>
      <c r="L800" s="83" t="s">
        <v>135</v>
      </c>
      <c r="M800" s="213">
        <v>43710</v>
      </c>
      <c r="N800">
        <v>172385</v>
      </c>
      <c r="O800" s="145" t="s">
        <v>567</v>
      </c>
      <c r="P800" s="145" t="s">
        <v>99</v>
      </c>
      <c r="Q800" s="145" t="s">
        <v>100</v>
      </c>
      <c r="R800" s="145" t="s">
        <v>567</v>
      </c>
      <c r="V800">
        <v>6948</v>
      </c>
      <c r="W800" s="83" t="s">
        <v>1899</v>
      </c>
      <c r="X800" s="83" t="s">
        <v>103</v>
      </c>
      <c r="Y800" t="s">
        <v>2762</v>
      </c>
      <c r="Z800" s="83" t="s">
        <v>102</v>
      </c>
      <c r="AA800" s="83" t="s">
        <v>102</v>
      </c>
      <c r="AB800" t="s">
        <v>3734</v>
      </c>
      <c r="AC800" s="83" t="s">
        <v>4023</v>
      </c>
      <c r="AD800" s="83" t="s">
        <v>111</v>
      </c>
      <c r="AE800" s="83" t="s">
        <v>105</v>
      </c>
      <c r="AF800" t="s">
        <v>2762</v>
      </c>
      <c r="AG800" s="83" t="s">
        <v>102</v>
      </c>
      <c r="AH800" s="83" t="s">
        <v>102</v>
      </c>
      <c r="AI800" t="s">
        <v>3734</v>
      </c>
      <c r="AJ800" s="83" t="s">
        <v>4023</v>
      </c>
      <c r="AK800" s="83" t="s">
        <v>111</v>
      </c>
      <c r="AL800" s="83" t="s">
        <v>105</v>
      </c>
      <c r="AM800" s="87" t="s">
        <v>106</v>
      </c>
      <c r="AN800" t="s">
        <v>2762</v>
      </c>
      <c r="AO800" t="s">
        <v>3734</v>
      </c>
      <c r="AP800" s="83" t="s">
        <v>4023</v>
      </c>
      <c r="AQ800" s="83" t="s">
        <v>144</v>
      </c>
      <c r="AR800" s="87" t="s">
        <v>106</v>
      </c>
      <c r="AT800" s="83" t="s">
        <v>107</v>
      </c>
      <c r="AU800" s="83" t="s">
        <v>107</v>
      </c>
      <c r="AV800" s="83" t="s">
        <v>107</v>
      </c>
      <c r="AX800" s="110" t="s">
        <v>107</v>
      </c>
      <c r="AY800" s="111"/>
      <c r="AZ800" s="112">
        <f t="shared" ca="1" si="52"/>
        <v>1553</v>
      </c>
      <c r="BA800" s="136">
        <f t="shared" ca="1" si="53"/>
        <v>42</v>
      </c>
      <c r="BB800" s="114" t="s">
        <v>136</v>
      </c>
      <c r="BC800" s="114" t="s">
        <v>108</v>
      </c>
      <c r="BD800" s="114"/>
      <c r="BE800" s="115" t="s">
        <v>102</v>
      </c>
      <c r="BF800" s="115" t="s">
        <v>102</v>
      </c>
      <c r="BG800" s="115" t="s">
        <v>102</v>
      </c>
      <c r="BH800" s="115" t="s">
        <v>102</v>
      </c>
      <c r="BI800" s="116"/>
      <c r="BJ800" s="117" t="s">
        <v>109</v>
      </c>
      <c r="BK800" s="117" t="s">
        <v>109</v>
      </c>
      <c r="BL800" s="83">
        <f t="shared" ca="1" si="54"/>
        <v>18</v>
      </c>
      <c r="BM800" s="83" t="s">
        <v>270</v>
      </c>
      <c r="BN800" s="83">
        <v>0</v>
      </c>
      <c r="BO800" s="83" t="s">
        <v>108</v>
      </c>
      <c r="BP800" s="83">
        <v>-1378665</v>
      </c>
      <c r="BQ800" s="83" t="s">
        <v>381</v>
      </c>
      <c r="BR800" s="83" t="s">
        <v>157</v>
      </c>
      <c r="BS800" s="83" t="s">
        <v>502</v>
      </c>
      <c r="BT800" s="83">
        <v>-1378665</v>
      </c>
      <c r="BU800" s="83" t="s">
        <v>381</v>
      </c>
      <c r="BV800" s="83" t="s">
        <v>157</v>
      </c>
      <c r="BW800" s="83" t="s">
        <v>502</v>
      </c>
      <c r="BY800" s="136">
        <v>0</v>
      </c>
      <c r="BZ800" s="136">
        <v>0</v>
      </c>
      <c r="CA800" s="136">
        <v>0</v>
      </c>
      <c r="CB800" s="136">
        <v>0</v>
      </c>
      <c r="CD800" s="136">
        <v>0</v>
      </c>
      <c r="CE800" s="136">
        <v>0</v>
      </c>
      <c r="CF800" s="136">
        <v>0</v>
      </c>
      <c r="CG800" s="136">
        <v>0</v>
      </c>
      <c r="CH800" s="136">
        <v>0</v>
      </c>
      <c r="CI800" s="136">
        <v>0</v>
      </c>
      <c r="CJ800" s="136">
        <v>0</v>
      </c>
      <c r="CK800" s="138">
        <v>0</v>
      </c>
      <c r="CL800" s="138">
        <v>0</v>
      </c>
      <c r="CM800" s="136">
        <v>0</v>
      </c>
      <c r="CN800" s="136">
        <v>0</v>
      </c>
      <c r="CO800" s="85">
        <v>43739</v>
      </c>
      <c r="CP800" s="83" t="s">
        <v>4846</v>
      </c>
      <c r="CQ800" s="83" t="s">
        <v>102</v>
      </c>
      <c r="CR800" s="83" t="s">
        <v>482</v>
      </c>
      <c r="CS800" s="83">
        <v>795</v>
      </c>
      <c r="CT800" s="83" t="s">
        <v>483</v>
      </c>
      <c r="CU800" s="83">
        <v>1</v>
      </c>
      <c r="CV800" s="83">
        <v>0</v>
      </c>
      <c r="CW800" s="83">
        <v>0</v>
      </c>
      <c r="CX800" s="83" t="s">
        <v>109</v>
      </c>
      <c r="CY800" s="83" t="s">
        <v>583</v>
      </c>
      <c r="CZ800" s="83">
        <v>0</v>
      </c>
      <c r="DA800" s="83">
        <v>0</v>
      </c>
      <c r="DB800" s="83">
        <f t="shared" si="51"/>
        <v>0</v>
      </c>
      <c r="DC800" s="83" t="s">
        <v>497</v>
      </c>
      <c r="DE800" s="136">
        <v>1</v>
      </c>
      <c r="DF800" s="136">
        <v>1</v>
      </c>
      <c r="DG800" s="215" t="s">
        <v>269</v>
      </c>
      <c r="DH800" s="136">
        <v>1</v>
      </c>
      <c r="DI800" s="136">
        <v>1</v>
      </c>
      <c r="DJ800" s="215" t="s">
        <v>269</v>
      </c>
      <c r="EE800" s="136" t="b">
        <v>1</v>
      </c>
      <c r="EF800" s="136" t="b">
        <v>1</v>
      </c>
      <c r="EG800" s="136" t="b">
        <v>1</v>
      </c>
      <c r="EH800" s="136" t="b">
        <v>1</v>
      </c>
      <c r="EL800" s="215" t="s">
        <v>269</v>
      </c>
    </row>
    <row r="801" spans="1:142" ht="60" customHeight="1" x14ac:dyDescent="0.55000000000000004">
      <c r="A801" s="83" t="s">
        <v>130</v>
      </c>
      <c r="B801" s="83" t="s">
        <v>98</v>
      </c>
      <c r="C801">
        <v>585357</v>
      </c>
      <c r="D801" t="s">
        <v>1434</v>
      </c>
      <c r="E801" t="s">
        <v>1434</v>
      </c>
      <c r="F801" s="83" t="s">
        <v>108</v>
      </c>
      <c r="G801" s="213">
        <v>42100</v>
      </c>
      <c r="H801" s="83" t="s">
        <v>102</v>
      </c>
      <c r="I801" s="213">
        <v>43338</v>
      </c>
      <c r="J801" s="83" t="s">
        <v>228</v>
      </c>
      <c r="K801" s="214">
        <v>607776905198</v>
      </c>
      <c r="L801" s="83" t="s">
        <v>97</v>
      </c>
      <c r="M801" s="213">
        <v>43524</v>
      </c>
      <c r="N801">
        <v>173173</v>
      </c>
      <c r="O801" s="145" t="s">
        <v>567</v>
      </c>
      <c r="P801" s="145" t="s">
        <v>99</v>
      </c>
      <c r="Q801" s="145" t="s">
        <v>100</v>
      </c>
      <c r="R801" s="145" t="s">
        <v>567</v>
      </c>
      <c r="V801">
        <v>1697</v>
      </c>
      <c r="W801" s="83" t="s">
        <v>101</v>
      </c>
      <c r="X801" s="83" t="s">
        <v>103</v>
      </c>
      <c r="Y801" t="s">
        <v>2763</v>
      </c>
      <c r="Z801" s="83" t="s">
        <v>102</v>
      </c>
      <c r="AA801" s="83" t="s">
        <v>102</v>
      </c>
      <c r="AB801" t="s">
        <v>3735</v>
      </c>
      <c r="AC801" s="83" t="s">
        <v>4024</v>
      </c>
      <c r="AD801" s="83" t="s">
        <v>144</v>
      </c>
      <c r="AE801" s="83" t="s">
        <v>105</v>
      </c>
      <c r="AF801" t="s">
        <v>2763</v>
      </c>
      <c r="AG801" s="83" t="s">
        <v>102</v>
      </c>
      <c r="AH801" s="83" t="s">
        <v>102</v>
      </c>
      <c r="AI801" t="s">
        <v>3735</v>
      </c>
      <c r="AJ801" s="83" t="s">
        <v>4024</v>
      </c>
      <c r="AK801" s="83" t="s">
        <v>144</v>
      </c>
      <c r="AL801" s="83" t="s">
        <v>105</v>
      </c>
      <c r="AM801" s="87" t="s">
        <v>106</v>
      </c>
      <c r="AN801" t="s">
        <v>2763</v>
      </c>
      <c r="AO801" t="s">
        <v>3735</v>
      </c>
      <c r="AP801" s="83" t="s">
        <v>4024</v>
      </c>
      <c r="AQ801" s="83" t="s">
        <v>111</v>
      </c>
      <c r="AR801" s="87" t="s">
        <v>106</v>
      </c>
      <c r="AT801" s="83" t="s">
        <v>107</v>
      </c>
      <c r="AU801" s="83" t="s">
        <v>107</v>
      </c>
      <c r="AV801" s="83" t="s">
        <v>107</v>
      </c>
      <c r="AX801" s="110" t="s">
        <v>107</v>
      </c>
      <c r="AY801" s="111"/>
      <c r="AZ801" s="112">
        <f t="shared" ca="1" si="52"/>
        <v>7609</v>
      </c>
      <c r="BA801" s="136">
        <f t="shared" ca="1" si="53"/>
        <v>62</v>
      </c>
      <c r="BB801" s="114" t="s">
        <v>134</v>
      </c>
      <c r="BC801" s="114" t="s">
        <v>108</v>
      </c>
      <c r="BD801" s="114"/>
      <c r="BE801" s="115" t="s">
        <v>102</v>
      </c>
      <c r="BF801" s="115" t="s">
        <v>102</v>
      </c>
      <c r="BG801" s="115" t="s">
        <v>102</v>
      </c>
      <c r="BH801" s="115" t="s">
        <v>102</v>
      </c>
      <c r="BI801" s="116"/>
      <c r="BJ801" s="117" t="s">
        <v>109</v>
      </c>
      <c r="BK801" s="117" t="s">
        <v>109</v>
      </c>
      <c r="BL801" s="83">
        <f t="shared" ca="1" si="54"/>
        <v>35</v>
      </c>
      <c r="BM801" s="83" t="s">
        <v>108</v>
      </c>
      <c r="BN801" s="83">
        <v>0</v>
      </c>
      <c r="BO801" s="83" t="s">
        <v>108</v>
      </c>
      <c r="BP801" s="83">
        <v>-1380400</v>
      </c>
      <c r="BQ801" s="83" t="s">
        <v>312</v>
      </c>
      <c r="BR801" s="83" t="s">
        <v>153</v>
      </c>
      <c r="BS801" s="83" t="s">
        <v>499</v>
      </c>
      <c r="BT801" s="83">
        <v>-1380400</v>
      </c>
      <c r="BU801" s="83" t="s">
        <v>312</v>
      </c>
      <c r="BV801" s="83" t="s">
        <v>153</v>
      </c>
      <c r="BW801" s="83" t="s">
        <v>499</v>
      </c>
      <c r="BY801" s="136">
        <v>0</v>
      </c>
      <c r="BZ801" s="136">
        <v>0</v>
      </c>
      <c r="CA801" s="136">
        <v>0</v>
      </c>
      <c r="CB801" s="136">
        <v>0</v>
      </c>
      <c r="CD801" s="136">
        <v>0</v>
      </c>
      <c r="CE801" s="136">
        <v>0</v>
      </c>
      <c r="CF801" s="136">
        <v>0</v>
      </c>
      <c r="CG801" s="136">
        <v>0</v>
      </c>
      <c r="CH801" s="136">
        <v>0</v>
      </c>
      <c r="CI801" s="136">
        <v>0</v>
      </c>
      <c r="CJ801" s="136">
        <v>0</v>
      </c>
      <c r="CK801" s="138">
        <v>0</v>
      </c>
      <c r="CL801" s="138">
        <v>0</v>
      </c>
      <c r="CM801" s="136">
        <v>0</v>
      </c>
      <c r="CN801" s="136">
        <v>0</v>
      </c>
      <c r="CO801" s="85">
        <v>43740</v>
      </c>
      <c r="CP801" s="83" t="s">
        <v>4847</v>
      </c>
      <c r="CQ801" s="83" t="s">
        <v>102</v>
      </c>
      <c r="CR801" s="83" t="s">
        <v>482</v>
      </c>
      <c r="CS801" s="83">
        <v>796</v>
      </c>
      <c r="CT801" s="83" t="s">
        <v>483</v>
      </c>
      <c r="CU801" s="83">
        <v>1</v>
      </c>
      <c r="CV801" s="83">
        <v>0</v>
      </c>
      <c r="CW801" s="83">
        <v>0</v>
      </c>
      <c r="CX801" s="83" t="s">
        <v>109</v>
      </c>
      <c r="CY801" s="83" t="s">
        <v>583</v>
      </c>
      <c r="CZ801" s="83">
        <v>0</v>
      </c>
      <c r="DA801" s="83">
        <v>0</v>
      </c>
      <c r="DB801" s="83">
        <f t="shared" si="51"/>
        <v>0</v>
      </c>
      <c r="DC801" s="83" t="s">
        <v>497</v>
      </c>
      <c r="DE801" s="136">
        <v>1</v>
      </c>
      <c r="DF801" s="136">
        <v>1</v>
      </c>
      <c r="DG801" s="215" t="s">
        <v>269</v>
      </c>
      <c r="DH801" s="136">
        <v>1</v>
      </c>
      <c r="DI801" s="136">
        <v>1</v>
      </c>
      <c r="DJ801" s="215" t="s">
        <v>269</v>
      </c>
      <c r="EE801" s="136" t="b">
        <v>1</v>
      </c>
      <c r="EF801" s="136" t="b">
        <v>1</v>
      </c>
      <c r="EG801" s="136" t="b">
        <v>1</v>
      </c>
      <c r="EH801" s="136" t="b">
        <v>1</v>
      </c>
      <c r="EL801" s="215" t="s">
        <v>269</v>
      </c>
    </row>
    <row r="802" spans="1:142" ht="60" customHeight="1" x14ac:dyDescent="0.55000000000000004">
      <c r="A802" s="83" t="s">
        <v>130</v>
      </c>
      <c r="B802" s="83" t="s">
        <v>98</v>
      </c>
      <c r="C802">
        <v>163231</v>
      </c>
      <c r="D802" t="s">
        <v>1435</v>
      </c>
      <c r="E802" t="s">
        <v>1435</v>
      </c>
      <c r="F802" s="83" t="s">
        <v>108</v>
      </c>
      <c r="G802" s="213">
        <v>29385</v>
      </c>
      <c r="H802" s="83" t="s">
        <v>102</v>
      </c>
      <c r="I802" s="213">
        <v>43245</v>
      </c>
      <c r="J802" s="83" t="s">
        <v>228</v>
      </c>
      <c r="K802" s="214">
        <v>584753472583</v>
      </c>
      <c r="L802" s="83" t="s">
        <v>126</v>
      </c>
      <c r="M802" s="213">
        <v>43476</v>
      </c>
      <c r="N802">
        <v>949215</v>
      </c>
      <c r="O802" s="145" t="s">
        <v>567</v>
      </c>
      <c r="P802" s="145" t="s">
        <v>99</v>
      </c>
      <c r="Q802" s="145" t="s">
        <v>100</v>
      </c>
      <c r="R802" s="145" t="s">
        <v>567</v>
      </c>
      <c r="V802">
        <v>867</v>
      </c>
      <c r="W802" s="83" t="s">
        <v>101</v>
      </c>
      <c r="X802" s="83" t="s">
        <v>103</v>
      </c>
      <c r="Y802" t="s">
        <v>2764</v>
      </c>
      <c r="Z802" s="83" t="s">
        <v>102</v>
      </c>
      <c r="AA802" s="83" t="s">
        <v>102</v>
      </c>
      <c r="AB802" t="s">
        <v>3736</v>
      </c>
      <c r="AC802" s="83" t="s">
        <v>4025</v>
      </c>
      <c r="AD802" s="83" t="s">
        <v>144</v>
      </c>
      <c r="AE802" s="83" t="s">
        <v>105</v>
      </c>
      <c r="AF802" t="s">
        <v>2764</v>
      </c>
      <c r="AG802" s="83" t="s">
        <v>102</v>
      </c>
      <c r="AH802" s="83" t="s">
        <v>102</v>
      </c>
      <c r="AI802" t="s">
        <v>3736</v>
      </c>
      <c r="AJ802" s="83" t="s">
        <v>4025</v>
      </c>
      <c r="AK802" s="83" t="s">
        <v>144</v>
      </c>
      <c r="AL802" s="83" t="s">
        <v>105</v>
      </c>
      <c r="AM802" s="87" t="s">
        <v>106</v>
      </c>
      <c r="AN802" t="s">
        <v>2764</v>
      </c>
      <c r="AO802" t="s">
        <v>3736</v>
      </c>
      <c r="AP802" s="83" t="s">
        <v>4025</v>
      </c>
      <c r="AQ802" s="83" t="s">
        <v>144</v>
      </c>
      <c r="AR802" s="87" t="s">
        <v>106</v>
      </c>
      <c r="AT802" s="83" t="s">
        <v>107</v>
      </c>
      <c r="AU802" s="83" t="s">
        <v>107</v>
      </c>
      <c r="AV802" s="83" t="s">
        <v>107</v>
      </c>
      <c r="AX802" s="110" t="s">
        <v>107</v>
      </c>
      <c r="AY802" s="111"/>
      <c r="AZ802" s="112">
        <f t="shared" ca="1" si="52"/>
        <v>3763</v>
      </c>
      <c r="BA802" s="136">
        <f t="shared" ca="1" si="53"/>
        <v>35</v>
      </c>
      <c r="BB802" s="114" t="s">
        <v>134</v>
      </c>
      <c r="BC802" s="114" t="s">
        <v>108</v>
      </c>
      <c r="BD802" s="114"/>
      <c r="BE802" s="115" t="s">
        <v>102</v>
      </c>
      <c r="BF802" s="115" t="s">
        <v>102</v>
      </c>
      <c r="BG802" s="115" t="s">
        <v>102</v>
      </c>
      <c r="BH802" s="115" t="s">
        <v>102</v>
      </c>
      <c r="BI802" s="116"/>
      <c r="BJ802" s="117" t="s">
        <v>109</v>
      </c>
      <c r="BK802" s="117" t="s">
        <v>109</v>
      </c>
      <c r="BL802" s="83">
        <f t="shared" ca="1" si="54"/>
        <v>25</v>
      </c>
      <c r="BM802" s="83" t="s">
        <v>108</v>
      </c>
      <c r="BN802" s="83">
        <v>0</v>
      </c>
      <c r="BO802" s="83" t="s">
        <v>108</v>
      </c>
      <c r="BP802" s="83">
        <v>-1382135</v>
      </c>
      <c r="BQ802" s="83" t="s">
        <v>198</v>
      </c>
      <c r="BR802" s="83" t="s">
        <v>164</v>
      </c>
      <c r="BS802" s="83" t="s">
        <v>499</v>
      </c>
      <c r="BT802" s="83">
        <v>-1382135</v>
      </c>
      <c r="BU802" s="83" t="s">
        <v>198</v>
      </c>
      <c r="BV802" s="83" t="s">
        <v>164</v>
      </c>
      <c r="BW802" s="83" t="s">
        <v>499</v>
      </c>
      <c r="BY802" s="136">
        <v>0</v>
      </c>
      <c r="BZ802" s="136">
        <v>0</v>
      </c>
      <c r="CA802" s="136">
        <v>0</v>
      </c>
      <c r="CB802" s="136">
        <v>0</v>
      </c>
      <c r="CD802" s="136">
        <v>0</v>
      </c>
      <c r="CE802" s="136">
        <v>0</v>
      </c>
      <c r="CF802" s="136">
        <v>0</v>
      </c>
      <c r="CG802" s="136">
        <v>0</v>
      </c>
      <c r="CH802" s="136">
        <v>0</v>
      </c>
      <c r="CI802" s="136">
        <v>0</v>
      </c>
      <c r="CJ802" s="136">
        <v>0</v>
      </c>
      <c r="CK802" s="138">
        <v>0</v>
      </c>
      <c r="CL802" s="138">
        <v>0</v>
      </c>
      <c r="CM802" s="136">
        <v>0</v>
      </c>
      <c r="CN802" s="136">
        <v>0</v>
      </c>
      <c r="CO802" s="85">
        <v>43741</v>
      </c>
      <c r="CP802" s="83" t="s">
        <v>4848</v>
      </c>
      <c r="CQ802" s="83" t="s">
        <v>102</v>
      </c>
      <c r="CR802" s="83" t="s">
        <v>482</v>
      </c>
      <c r="CS802" s="83">
        <v>797</v>
      </c>
      <c r="CT802" s="83" t="s">
        <v>483</v>
      </c>
      <c r="CU802" s="83">
        <v>1</v>
      </c>
      <c r="CV802" s="83">
        <v>0</v>
      </c>
      <c r="CW802" s="83">
        <v>0</v>
      </c>
      <c r="CX802" s="83" t="s">
        <v>109</v>
      </c>
      <c r="CY802" s="83" t="s">
        <v>583</v>
      </c>
      <c r="CZ802" s="83">
        <v>0</v>
      </c>
      <c r="DA802" s="83">
        <v>0</v>
      </c>
      <c r="DB802" s="83">
        <f t="shared" si="51"/>
        <v>0</v>
      </c>
      <c r="DC802" s="83" t="s">
        <v>497</v>
      </c>
      <c r="DE802" s="136">
        <v>1</v>
      </c>
      <c r="DF802" s="136">
        <v>1</v>
      </c>
      <c r="DG802" s="215" t="s">
        <v>269</v>
      </c>
      <c r="DH802" s="136">
        <v>1</v>
      </c>
      <c r="DI802" s="136">
        <v>1</v>
      </c>
      <c r="DJ802" s="215" t="s">
        <v>269</v>
      </c>
      <c r="EE802" s="136" t="b">
        <v>1</v>
      </c>
      <c r="EF802" s="136" t="b">
        <v>1</v>
      </c>
      <c r="EG802" s="136" t="b">
        <v>1</v>
      </c>
      <c r="EH802" s="136" t="b">
        <v>1</v>
      </c>
      <c r="EL802" s="215" t="s">
        <v>269</v>
      </c>
    </row>
    <row r="803" spans="1:142" ht="60" customHeight="1" x14ac:dyDescent="0.55000000000000004">
      <c r="A803" s="83" t="s">
        <v>130</v>
      </c>
      <c r="B803" s="83" t="s">
        <v>98</v>
      </c>
      <c r="C803">
        <v>344785</v>
      </c>
      <c r="D803" t="s">
        <v>1436</v>
      </c>
      <c r="E803" t="s">
        <v>1436</v>
      </c>
      <c r="F803" s="83" t="s">
        <v>108</v>
      </c>
      <c r="G803" s="213">
        <v>27635</v>
      </c>
      <c r="H803" s="83" t="s">
        <v>102</v>
      </c>
      <c r="I803" s="213">
        <v>43346</v>
      </c>
      <c r="J803" s="83" t="s">
        <v>228</v>
      </c>
      <c r="K803" s="214">
        <v>342610815573</v>
      </c>
      <c r="L803" s="83" t="s">
        <v>135</v>
      </c>
      <c r="M803" s="213">
        <v>43662</v>
      </c>
      <c r="N803">
        <v>316479</v>
      </c>
      <c r="O803" s="145" t="s">
        <v>567</v>
      </c>
      <c r="P803" s="145" t="s">
        <v>99</v>
      </c>
      <c r="Q803" s="145" t="s">
        <v>100</v>
      </c>
      <c r="R803" s="145" t="s">
        <v>567</v>
      </c>
      <c r="V803">
        <v>5335</v>
      </c>
      <c r="W803" s="83" t="s">
        <v>1900</v>
      </c>
      <c r="X803" s="83" t="s">
        <v>103</v>
      </c>
      <c r="Y803" t="s">
        <v>2765</v>
      </c>
      <c r="Z803" s="83" t="s">
        <v>102</v>
      </c>
      <c r="AA803" s="83" t="s">
        <v>102</v>
      </c>
      <c r="AB803" t="s">
        <v>3737</v>
      </c>
      <c r="AC803" s="83" t="s">
        <v>4026</v>
      </c>
      <c r="AD803" s="83" t="s">
        <v>111</v>
      </c>
      <c r="AE803" s="83" t="s">
        <v>105</v>
      </c>
      <c r="AF803" t="s">
        <v>2765</v>
      </c>
      <c r="AG803" s="83" t="s">
        <v>102</v>
      </c>
      <c r="AH803" s="83" t="s">
        <v>102</v>
      </c>
      <c r="AI803" t="s">
        <v>3737</v>
      </c>
      <c r="AJ803" s="83" t="s">
        <v>4026</v>
      </c>
      <c r="AK803" s="83" t="s">
        <v>111</v>
      </c>
      <c r="AL803" s="83" t="s">
        <v>105</v>
      </c>
      <c r="AM803" s="87" t="s">
        <v>106</v>
      </c>
      <c r="AN803" t="s">
        <v>2765</v>
      </c>
      <c r="AO803" t="s">
        <v>3737</v>
      </c>
      <c r="AP803" s="83" t="s">
        <v>4026</v>
      </c>
      <c r="AQ803" s="83" t="s">
        <v>144</v>
      </c>
      <c r="AR803" s="87" t="s">
        <v>106</v>
      </c>
      <c r="AT803" s="83" t="s">
        <v>107</v>
      </c>
      <c r="AU803" s="83" t="s">
        <v>107</v>
      </c>
      <c r="AV803" s="83" t="s">
        <v>107</v>
      </c>
      <c r="AX803" s="110" t="s">
        <v>107</v>
      </c>
      <c r="AY803" s="111"/>
      <c r="AZ803" s="112">
        <f t="shared" ca="1" si="52"/>
        <v>7712</v>
      </c>
      <c r="BA803" s="136">
        <f t="shared" ca="1" si="53"/>
        <v>9</v>
      </c>
      <c r="BB803" s="114" t="s">
        <v>136</v>
      </c>
      <c r="BC803" s="114" t="s">
        <v>108</v>
      </c>
      <c r="BD803" s="114"/>
      <c r="BE803" s="115" t="s">
        <v>102</v>
      </c>
      <c r="BF803" s="115" t="s">
        <v>102</v>
      </c>
      <c r="BG803" s="115" t="s">
        <v>102</v>
      </c>
      <c r="BH803" s="115" t="s">
        <v>102</v>
      </c>
      <c r="BI803" s="116"/>
      <c r="BJ803" s="117" t="s">
        <v>109</v>
      </c>
      <c r="BK803" s="117" t="s">
        <v>109</v>
      </c>
      <c r="BL803" s="83">
        <f t="shared" ca="1" si="54"/>
        <v>8</v>
      </c>
      <c r="BM803" s="83" t="s">
        <v>270</v>
      </c>
      <c r="BN803" s="83">
        <v>0</v>
      </c>
      <c r="BO803" s="83" t="s">
        <v>108</v>
      </c>
      <c r="BP803" s="83">
        <v>-1383870</v>
      </c>
      <c r="BQ803" s="83" t="s">
        <v>381</v>
      </c>
      <c r="BR803" s="83" t="s">
        <v>157</v>
      </c>
      <c r="BS803" s="83" t="s">
        <v>502</v>
      </c>
      <c r="BT803" s="83">
        <v>-1383870</v>
      </c>
      <c r="BU803" s="83" t="s">
        <v>381</v>
      </c>
      <c r="BV803" s="83" t="s">
        <v>157</v>
      </c>
      <c r="BW803" s="83" t="s">
        <v>502</v>
      </c>
      <c r="BY803" s="136">
        <v>0</v>
      </c>
      <c r="BZ803" s="136">
        <v>0</v>
      </c>
      <c r="CA803" s="136">
        <v>0</v>
      </c>
      <c r="CB803" s="136">
        <v>0</v>
      </c>
      <c r="CD803" s="136">
        <v>0</v>
      </c>
      <c r="CE803" s="136">
        <v>0</v>
      </c>
      <c r="CF803" s="136">
        <v>0</v>
      </c>
      <c r="CG803" s="136">
        <v>0</v>
      </c>
      <c r="CH803" s="136">
        <v>0</v>
      </c>
      <c r="CI803" s="136">
        <v>0</v>
      </c>
      <c r="CJ803" s="136">
        <v>0</v>
      </c>
      <c r="CK803" s="138">
        <v>0</v>
      </c>
      <c r="CL803" s="138">
        <v>0</v>
      </c>
      <c r="CM803" s="136">
        <v>0</v>
      </c>
      <c r="CN803" s="136">
        <v>0</v>
      </c>
      <c r="CO803" s="85">
        <v>43742</v>
      </c>
      <c r="CP803" s="83" t="s">
        <v>4849</v>
      </c>
      <c r="CQ803" s="83" t="s">
        <v>102</v>
      </c>
      <c r="CR803" s="83" t="s">
        <v>482</v>
      </c>
      <c r="CS803" s="83">
        <v>798</v>
      </c>
      <c r="CT803" s="83" t="s">
        <v>483</v>
      </c>
      <c r="CU803" s="83">
        <v>1</v>
      </c>
      <c r="CV803" s="83">
        <v>0</v>
      </c>
      <c r="CW803" s="83">
        <v>0</v>
      </c>
      <c r="CX803" s="83" t="s">
        <v>109</v>
      </c>
      <c r="CY803" s="83" t="s">
        <v>583</v>
      </c>
      <c r="CZ803" s="83">
        <v>0</v>
      </c>
      <c r="DA803" s="83">
        <v>0</v>
      </c>
      <c r="DB803" s="83">
        <f t="shared" si="51"/>
        <v>0</v>
      </c>
      <c r="DC803" s="83" t="s">
        <v>497</v>
      </c>
      <c r="DE803" s="136">
        <v>1</v>
      </c>
      <c r="DF803" s="136">
        <v>1</v>
      </c>
      <c r="DG803" s="215" t="s">
        <v>269</v>
      </c>
      <c r="DH803" s="136">
        <v>1</v>
      </c>
      <c r="DI803" s="136">
        <v>1</v>
      </c>
      <c r="DJ803" s="215" t="s">
        <v>269</v>
      </c>
      <c r="EE803" s="136" t="b">
        <v>1</v>
      </c>
      <c r="EF803" s="136" t="b">
        <v>1</v>
      </c>
      <c r="EG803" s="136" t="b">
        <v>1</v>
      </c>
      <c r="EH803" s="136" t="b">
        <v>1</v>
      </c>
      <c r="EL803" s="215" t="s">
        <v>269</v>
      </c>
    </row>
    <row r="804" spans="1:142" ht="60" customHeight="1" x14ac:dyDescent="0.55000000000000004">
      <c r="A804" s="83" t="s">
        <v>130</v>
      </c>
      <c r="B804" s="83" t="s">
        <v>98</v>
      </c>
      <c r="C804">
        <v>171613</v>
      </c>
      <c r="D804" t="s">
        <v>1437</v>
      </c>
      <c r="E804" t="s">
        <v>1437</v>
      </c>
      <c r="F804" s="83" t="s">
        <v>108</v>
      </c>
      <c r="G804" s="213">
        <v>38207</v>
      </c>
      <c r="H804" s="83" t="s">
        <v>102</v>
      </c>
      <c r="I804" s="213">
        <v>43261</v>
      </c>
      <c r="J804" s="83" t="s">
        <v>228</v>
      </c>
      <c r="K804" s="214">
        <v>442687462033</v>
      </c>
      <c r="L804" s="83" t="s">
        <v>97</v>
      </c>
      <c r="M804" s="213">
        <v>43469</v>
      </c>
      <c r="N804">
        <v>445629</v>
      </c>
      <c r="O804" s="145" t="s">
        <v>567</v>
      </c>
      <c r="P804" s="145" t="s">
        <v>99</v>
      </c>
      <c r="Q804" s="145" t="s">
        <v>100</v>
      </c>
      <c r="R804" s="145" t="s">
        <v>567</v>
      </c>
      <c r="V804">
        <v>9936</v>
      </c>
      <c r="W804" s="83" t="s">
        <v>101</v>
      </c>
      <c r="X804" s="83" t="s">
        <v>103</v>
      </c>
      <c r="Y804" t="s">
        <v>2766</v>
      </c>
      <c r="Z804" s="83" t="s">
        <v>102</v>
      </c>
      <c r="AA804" s="83" t="s">
        <v>102</v>
      </c>
      <c r="AB804" t="s">
        <v>3738</v>
      </c>
      <c r="AC804" s="83" t="s">
        <v>4027</v>
      </c>
      <c r="AD804" s="83" t="s">
        <v>144</v>
      </c>
      <c r="AE804" s="83" t="s">
        <v>105</v>
      </c>
      <c r="AF804" t="s">
        <v>2766</v>
      </c>
      <c r="AG804" s="83" t="s">
        <v>102</v>
      </c>
      <c r="AH804" s="83" t="s">
        <v>102</v>
      </c>
      <c r="AI804" t="s">
        <v>3738</v>
      </c>
      <c r="AJ804" s="83" t="s">
        <v>4027</v>
      </c>
      <c r="AK804" s="83" t="s">
        <v>144</v>
      </c>
      <c r="AL804" s="83" t="s">
        <v>105</v>
      </c>
      <c r="AM804" s="87" t="s">
        <v>106</v>
      </c>
      <c r="AN804" t="s">
        <v>2766</v>
      </c>
      <c r="AO804" t="s">
        <v>3738</v>
      </c>
      <c r="AP804" s="83" t="s">
        <v>4027</v>
      </c>
      <c r="AQ804" s="83" t="s">
        <v>111</v>
      </c>
      <c r="AR804" s="87" t="s">
        <v>106</v>
      </c>
      <c r="AT804" s="83" t="s">
        <v>107</v>
      </c>
      <c r="AU804" s="83" t="s">
        <v>107</v>
      </c>
      <c r="AV804" s="83" t="s">
        <v>107</v>
      </c>
      <c r="AX804" s="110" t="s">
        <v>107</v>
      </c>
      <c r="AY804" s="111"/>
      <c r="AZ804" s="112">
        <f t="shared" ca="1" si="52"/>
        <v>7114</v>
      </c>
      <c r="BA804" s="136">
        <f t="shared" ca="1" si="53"/>
        <v>63</v>
      </c>
      <c r="BB804" s="114" t="s">
        <v>134</v>
      </c>
      <c r="BC804" s="114" t="s">
        <v>108</v>
      </c>
      <c r="BD804" s="114"/>
      <c r="BE804" s="115" t="s">
        <v>102</v>
      </c>
      <c r="BF804" s="115" t="s">
        <v>102</v>
      </c>
      <c r="BG804" s="115" t="s">
        <v>102</v>
      </c>
      <c r="BH804" s="115" t="s">
        <v>102</v>
      </c>
      <c r="BI804" s="116"/>
      <c r="BJ804" s="117" t="s">
        <v>109</v>
      </c>
      <c r="BK804" s="117" t="s">
        <v>109</v>
      </c>
      <c r="BL804" s="83">
        <f t="shared" ca="1" si="54"/>
        <v>6</v>
      </c>
      <c r="BM804" s="83" t="s">
        <v>108</v>
      </c>
      <c r="BN804" s="83">
        <v>0</v>
      </c>
      <c r="BO804" s="83" t="s">
        <v>108</v>
      </c>
      <c r="BP804" s="83">
        <v>-1385605</v>
      </c>
      <c r="BQ804" s="83" t="s">
        <v>312</v>
      </c>
      <c r="BR804" s="83" t="s">
        <v>153</v>
      </c>
      <c r="BS804" s="83" t="s">
        <v>499</v>
      </c>
      <c r="BT804" s="83">
        <v>-1385605</v>
      </c>
      <c r="BU804" s="83" t="s">
        <v>312</v>
      </c>
      <c r="BV804" s="83" t="s">
        <v>153</v>
      </c>
      <c r="BW804" s="83" t="s">
        <v>499</v>
      </c>
      <c r="BY804" s="136">
        <v>0</v>
      </c>
      <c r="BZ804" s="136">
        <v>0</v>
      </c>
      <c r="CA804" s="136">
        <v>0</v>
      </c>
      <c r="CB804" s="136">
        <v>0</v>
      </c>
      <c r="CD804" s="136">
        <v>0</v>
      </c>
      <c r="CE804" s="136">
        <v>0</v>
      </c>
      <c r="CF804" s="136">
        <v>0</v>
      </c>
      <c r="CG804" s="136">
        <v>0</v>
      </c>
      <c r="CH804" s="136">
        <v>0</v>
      </c>
      <c r="CI804" s="136">
        <v>0</v>
      </c>
      <c r="CJ804" s="136">
        <v>0</v>
      </c>
      <c r="CK804" s="138">
        <v>0</v>
      </c>
      <c r="CL804" s="138">
        <v>0</v>
      </c>
      <c r="CM804" s="136">
        <v>0</v>
      </c>
      <c r="CN804" s="136">
        <v>0</v>
      </c>
      <c r="CO804" s="85">
        <v>43743</v>
      </c>
      <c r="CP804" s="83" t="s">
        <v>4850</v>
      </c>
      <c r="CQ804" s="83" t="s">
        <v>102</v>
      </c>
      <c r="CR804" s="83" t="s">
        <v>482</v>
      </c>
      <c r="CS804" s="83">
        <v>799</v>
      </c>
      <c r="CT804" s="83" t="s">
        <v>483</v>
      </c>
      <c r="CU804" s="83">
        <v>1</v>
      </c>
      <c r="CV804" s="83">
        <v>0</v>
      </c>
      <c r="CW804" s="83">
        <v>0</v>
      </c>
      <c r="CX804" s="83" t="s">
        <v>109</v>
      </c>
      <c r="CY804" s="83" t="s">
        <v>583</v>
      </c>
      <c r="CZ804" s="83">
        <v>0</v>
      </c>
      <c r="DA804" s="83">
        <v>0</v>
      </c>
      <c r="DB804" s="83">
        <f t="shared" si="51"/>
        <v>0</v>
      </c>
      <c r="DC804" s="83" t="s">
        <v>497</v>
      </c>
      <c r="DE804" s="136">
        <v>1</v>
      </c>
      <c r="DF804" s="136">
        <v>1</v>
      </c>
      <c r="DG804" s="215" t="s">
        <v>269</v>
      </c>
      <c r="DH804" s="136">
        <v>1</v>
      </c>
      <c r="DI804" s="136">
        <v>1</v>
      </c>
      <c r="DJ804" s="215" t="s">
        <v>269</v>
      </c>
      <c r="EE804" s="136" t="b">
        <v>1</v>
      </c>
      <c r="EF804" s="136" t="b">
        <v>1</v>
      </c>
      <c r="EG804" s="136" t="b">
        <v>1</v>
      </c>
      <c r="EH804" s="136" t="b">
        <v>1</v>
      </c>
      <c r="EL804" s="215" t="s">
        <v>269</v>
      </c>
    </row>
    <row r="805" spans="1:142" ht="60" customHeight="1" x14ac:dyDescent="0.55000000000000004">
      <c r="A805" s="83" t="s">
        <v>130</v>
      </c>
      <c r="B805" s="83" t="s">
        <v>98</v>
      </c>
      <c r="C805">
        <v>377375</v>
      </c>
      <c r="D805" t="s">
        <v>1438</v>
      </c>
      <c r="E805" t="s">
        <v>1438</v>
      </c>
      <c r="F805" s="83" t="s">
        <v>108</v>
      </c>
      <c r="G805" s="213">
        <v>31008</v>
      </c>
      <c r="H805" s="83" t="s">
        <v>102</v>
      </c>
      <c r="I805" s="213">
        <v>43396</v>
      </c>
      <c r="J805" s="83" t="s">
        <v>228</v>
      </c>
      <c r="K805" s="214">
        <v>316233735647</v>
      </c>
      <c r="L805" s="83" t="s">
        <v>135</v>
      </c>
      <c r="M805" s="213">
        <v>43476</v>
      </c>
      <c r="N805">
        <v>818918</v>
      </c>
      <c r="O805" s="145" t="s">
        <v>567</v>
      </c>
      <c r="P805" s="145" t="s">
        <v>99</v>
      </c>
      <c r="Q805" s="145" t="s">
        <v>100</v>
      </c>
      <c r="R805" s="145" t="s">
        <v>567</v>
      </c>
      <c r="V805">
        <v>7481</v>
      </c>
      <c r="W805" s="83" t="s">
        <v>101</v>
      </c>
      <c r="X805" s="83" t="s">
        <v>103</v>
      </c>
      <c r="Y805" t="s">
        <v>2767</v>
      </c>
      <c r="Z805" s="83" t="s">
        <v>102</v>
      </c>
      <c r="AA805" s="83" t="s">
        <v>102</v>
      </c>
      <c r="AB805" t="s">
        <v>3739</v>
      </c>
      <c r="AC805" s="83" t="s">
        <v>4028</v>
      </c>
      <c r="AD805" s="83" t="s">
        <v>144</v>
      </c>
      <c r="AE805" s="83" t="s">
        <v>105</v>
      </c>
      <c r="AF805" t="s">
        <v>2767</v>
      </c>
      <c r="AG805" s="83" t="s">
        <v>102</v>
      </c>
      <c r="AH805" s="83" t="s">
        <v>102</v>
      </c>
      <c r="AI805" t="s">
        <v>3739</v>
      </c>
      <c r="AJ805" s="83" t="s">
        <v>4028</v>
      </c>
      <c r="AK805" s="83" t="s">
        <v>144</v>
      </c>
      <c r="AL805" s="83" t="s">
        <v>105</v>
      </c>
      <c r="AM805" s="87" t="s">
        <v>106</v>
      </c>
      <c r="AN805" t="s">
        <v>2767</v>
      </c>
      <c r="AO805" t="s">
        <v>3739</v>
      </c>
      <c r="AP805" s="83" t="s">
        <v>4028</v>
      </c>
      <c r="AQ805" s="83" t="s">
        <v>144</v>
      </c>
      <c r="AR805" s="87" t="s">
        <v>106</v>
      </c>
      <c r="AT805" s="83" t="s">
        <v>107</v>
      </c>
      <c r="AU805" s="83" t="s">
        <v>107</v>
      </c>
      <c r="AV805" s="83" t="s">
        <v>107</v>
      </c>
      <c r="AX805" s="110" t="s">
        <v>107</v>
      </c>
      <c r="AY805" s="111"/>
      <c r="AZ805" s="112">
        <f t="shared" ca="1" si="52"/>
        <v>5378</v>
      </c>
      <c r="BA805" s="136">
        <f t="shared" ca="1" si="53"/>
        <v>54</v>
      </c>
      <c r="BB805" s="114" t="s">
        <v>134</v>
      </c>
      <c r="BC805" s="114" t="s">
        <v>108</v>
      </c>
      <c r="BD805" s="114"/>
      <c r="BE805" s="115" t="s">
        <v>102</v>
      </c>
      <c r="BF805" s="115" t="s">
        <v>102</v>
      </c>
      <c r="BG805" s="115" t="s">
        <v>102</v>
      </c>
      <c r="BH805" s="115" t="s">
        <v>102</v>
      </c>
      <c r="BI805" s="116"/>
      <c r="BJ805" s="117" t="s">
        <v>109</v>
      </c>
      <c r="BK805" s="117" t="s">
        <v>109</v>
      </c>
      <c r="BL805" s="83">
        <f t="shared" ca="1" si="54"/>
        <v>34</v>
      </c>
      <c r="BM805" s="83" t="s">
        <v>108</v>
      </c>
      <c r="BN805" s="83">
        <v>0</v>
      </c>
      <c r="BO805" s="83" t="s">
        <v>108</v>
      </c>
      <c r="BP805" s="83">
        <v>-1387340</v>
      </c>
      <c r="BQ805" s="83" t="s">
        <v>198</v>
      </c>
      <c r="BR805" s="83" t="s">
        <v>164</v>
      </c>
      <c r="BS805" s="83" t="s">
        <v>499</v>
      </c>
      <c r="BT805" s="83">
        <v>-1387340</v>
      </c>
      <c r="BU805" s="83" t="s">
        <v>198</v>
      </c>
      <c r="BV805" s="83" t="s">
        <v>164</v>
      </c>
      <c r="BW805" s="83" t="s">
        <v>499</v>
      </c>
      <c r="BY805" s="136">
        <v>0</v>
      </c>
      <c r="BZ805" s="136">
        <v>0</v>
      </c>
      <c r="CA805" s="136">
        <v>0</v>
      </c>
      <c r="CB805" s="136">
        <v>0</v>
      </c>
      <c r="CD805" s="136">
        <v>0</v>
      </c>
      <c r="CE805" s="136">
        <v>0</v>
      </c>
      <c r="CF805" s="136">
        <v>0</v>
      </c>
      <c r="CG805" s="136">
        <v>0</v>
      </c>
      <c r="CH805" s="136">
        <v>0</v>
      </c>
      <c r="CI805" s="136">
        <v>0</v>
      </c>
      <c r="CJ805" s="136">
        <v>0</v>
      </c>
      <c r="CK805" s="138">
        <v>0</v>
      </c>
      <c r="CL805" s="138">
        <v>0</v>
      </c>
      <c r="CM805" s="136">
        <v>0</v>
      </c>
      <c r="CN805" s="136">
        <v>0</v>
      </c>
      <c r="CO805" s="85">
        <v>43744</v>
      </c>
      <c r="CP805" s="83" t="s">
        <v>4851</v>
      </c>
      <c r="CQ805" s="83" t="s">
        <v>102</v>
      </c>
      <c r="CR805" s="83" t="s">
        <v>482</v>
      </c>
      <c r="CS805" s="83">
        <v>800</v>
      </c>
      <c r="CT805" s="83" t="s">
        <v>483</v>
      </c>
      <c r="CU805" s="83">
        <v>1</v>
      </c>
      <c r="CV805" s="83">
        <v>0</v>
      </c>
      <c r="CW805" s="83">
        <v>0</v>
      </c>
      <c r="CX805" s="83" t="s">
        <v>109</v>
      </c>
      <c r="CY805" s="83" t="s">
        <v>583</v>
      </c>
      <c r="CZ805" s="83">
        <v>0</v>
      </c>
      <c r="DA805" s="83">
        <v>0</v>
      </c>
      <c r="DB805" s="83">
        <f t="shared" si="51"/>
        <v>0</v>
      </c>
      <c r="DC805" s="83" t="s">
        <v>497</v>
      </c>
      <c r="DE805" s="136">
        <v>1</v>
      </c>
      <c r="DF805" s="136">
        <v>1</v>
      </c>
      <c r="DG805" s="215" t="s">
        <v>269</v>
      </c>
      <c r="DH805" s="136">
        <v>1</v>
      </c>
      <c r="DI805" s="136">
        <v>1</v>
      </c>
      <c r="DJ805" s="215" t="s">
        <v>269</v>
      </c>
      <c r="EE805" s="136" t="b">
        <v>1</v>
      </c>
      <c r="EF805" s="136" t="b">
        <v>1</v>
      </c>
      <c r="EG805" s="136" t="b">
        <v>1</v>
      </c>
      <c r="EH805" s="136" t="b">
        <v>1</v>
      </c>
      <c r="EL805" s="215" t="s">
        <v>269</v>
      </c>
    </row>
    <row r="806" spans="1:142" ht="60" customHeight="1" x14ac:dyDescent="0.55000000000000004">
      <c r="A806" s="83" t="s">
        <v>130</v>
      </c>
      <c r="B806" s="83" t="s">
        <v>98</v>
      </c>
      <c r="C806">
        <v>677980</v>
      </c>
      <c r="D806" t="s">
        <v>1439</v>
      </c>
      <c r="E806" t="s">
        <v>1439</v>
      </c>
      <c r="F806" s="83" t="s">
        <v>108</v>
      </c>
      <c r="G806" s="213">
        <v>31392</v>
      </c>
      <c r="H806" s="83" t="s">
        <v>102</v>
      </c>
      <c r="I806" s="213">
        <v>43384</v>
      </c>
      <c r="J806" s="83" t="s">
        <v>228</v>
      </c>
      <c r="K806" s="214">
        <v>956548049817</v>
      </c>
      <c r="L806" s="83" t="s">
        <v>97</v>
      </c>
      <c r="M806" s="213">
        <v>43642</v>
      </c>
      <c r="N806">
        <v>146210</v>
      </c>
      <c r="O806" s="145" t="s">
        <v>567</v>
      </c>
      <c r="P806" s="145" t="s">
        <v>99</v>
      </c>
      <c r="Q806" s="145" t="s">
        <v>100</v>
      </c>
      <c r="R806" s="145" t="s">
        <v>567</v>
      </c>
      <c r="V806">
        <v>9270</v>
      </c>
      <c r="W806" s="83" t="s">
        <v>1901</v>
      </c>
      <c r="X806" s="83" t="s">
        <v>103</v>
      </c>
      <c r="Y806" t="s">
        <v>2768</v>
      </c>
      <c r="Z806" s="83" t="s">
        <v>102</v>
      </c>
      <c r="AA806" s="83" t="s">
        <v>102</v>
      </c>
      <c r="AB806" t="s">
        <v>3740</v>
      </c>
      <c r="AC806" s="83" t="s">
        <v>4029</v>
      </c>
      <c r="AD806" s="83" t="s">
        <v>111</v>
      </c>
      <c r="AE806" s="83" t="s">
        <v>105</v>
      </c>
      <c r="AF806" t="s">
        <v>2768</v>
      </c>
      <c r="AG806" s="83" t="s">
        <v>102</v>
      </c>
      <c r="AH806" s="83" t="s">
        <v>102</v>
      </c>
      <c r="AI806" t="s">
        <v>3740</v>
      </c>
      <c r="AJ806" s="83" t="s">
        <v>4029</v>
      </c>
      <c r="AK806" s="83" t="s">
        <v>111</v>
      </c>
      <c r="AL806" s="83" t="s">
        <v>105</v>
      </c>
      <c r="AM806" s="87" t="s">
        <v>106</v>
      </c>
      <c r="AN806" t="s">
        <v>2768</v>
      </c>
      <c r="AO806" t="s">
        <v>3740</v>
      </c>
      <c r="AP806" s="83" t="s">
        <v>4029</v>
      </c>
      <c r="AQ806" s="83" t="s">
        <v>144</v>
      </c>
      <c r="AR806" s="87" t="s">
        <v>106</v>
      </c>
      <c r="AT806" s="83" t="s">
        <v>107</v>
      </c>
      <c r="AU806" s="83" t="s">
        <v>107</v>
      </c>
      <c r="AV806" s="83" t="s">
        <v>107</v>
      </c>
      <c r="AX806" s="110" t="s">
        <v>107</v>
      </c>
      <c r="AY806" s="111"/>
      <c r="AZ806" s="112">
        <f t="shared" ca="1" si="52"/>
        <v>3658</v>
      </c>
      <c r="BA806" s="136">
        <f t="shared" ca="1" si="53"/>
        <v>66</v>
      </c>
      <c r="BB806" s="114" t="s">
        <v>136</v>
      </c>
      <c r="BC806" s="114" t="s">
        <v>108</v>
      </c>
      <c r="BD806" s="114"/>
      <c r="BE806" s="115" t="s">
        <v>102</v>
      </c>
      <c r="BF806" s="115" t="s">
        <v>102</v>
      </c>
      <c r="BG806" s="115" t="s">
        <v>102</v>
      </c>
      <c r="BH806" s="115" t="s">
        <v>102</v>
      </c>
      <c r="BI806" s="116"/>
      <c r="BJ806" s="117" t="s">
        <v>109</v>
      </c>
      <c r="BK806" s="117" t="s">
        <v>109</v>
      </c>
      <c r="BL806" s="83">
        <f t="shared" ca="1" si="54"/>
        <v>22</v>
      </c>
      <c r="BM806" s="83" t="s">
        <v>270</v>
      </c>
      <c r="BN806" s="83">
        <v>0</v>
      </c>
      <c r="BO806" s="83" t="s">
        <v>108</v>
      </c>
      <c r="BP806" s="83">
        <v>-1389075</v>
      </c>
      <c r="BQ806" s="83" t="s">
        <v>381</v>
      </c>
      <c r="BR806" s="83" t="s">
        <v>157</v>
      </c>
      <c r="BS806" s="83" t="s">
        <v>502</v>
      </c>
      <c r="BT806" s="83">
        <v>-1389075</v>
      </c>
      <c r="BU806" s="83" t="s">
        <v>381</v>
      </c>
      <c r="BV806" s="83" t="s">
        <v>157</v>
      </c>
      <c r="BW806" s="83" t="s">
        <v>502</v>
      </c>
      <c r="BY806" s="136">
        <v>0</v>
      </c>
      <c r="BZ806" s="136">
        <v>0</v>
      </c>
      <c r="CA806" s="136">
        <v>0</v>
      </c>
      <c r="CB806" s="136">
        <v>0</v>
      </c>
      <c r="CD806" s="136">
        <v>0</v>
      </c>
      <c r="CE806" s="136">
        <v>0</v>
      </c>
      <c r="CF806" s="136">
        <v>0</v>
      </c>
      <c r="CG806" s="136">
        <v>0</v>
      </c>
      <c r="CH806" s="136">
        <v>0</v>
      </c>
      <c r="CI806" s="136">
        <v>0</v>
      </c>
      <c r="CJ806" s="136">
        <v>0</v>
      </c>
      <c r="CK806" s="138">
        <v>0</v>
      </c>
      <c r="CL806" s="138">
        <v>0</v>
      </c>
      <c r="CM806" s="136">
        <v>0</v>
      </c>
      <c r="CN806" s="136">
        <v>0</v>
      </c>
      <c r="CO806" s="85">
        <v>43745</v>
      </c>
      <c r="CP806" s="83" t="s">
        <v>4852</v>
      </c>
      <c r="CQ806" s="83" t="s">
        <v>102</v>
      </c>
      <c r="CR806" s="83" t="s">
        <v>482</v>
      </c>
      <c r="CS806" s="83">
        <v>801</v>
      </c>
      <c r="CT806" s="83" t="s">
        <v>483</v>
      </c>
      <c r="CU806" s="83">
        <v>1</v>
      </c>
      <c r="CV806" s="83">
        <v>0</v>
      </c>
      <c r="CW806" s="83">
        <v>0</v>
      </c>
      <c r="CX806" s="83" t="s">
        <v>109</v>
      </c>
      <c r="CY806" s="83" t="s">
        <v>583</v>
      </c>
      <c r="CZ806" s="83">
        <v>0</v>
      </c>
      <c r="DA806" s="83">
        <v>0</v>
      </c>
      <c r="DB806" s="83">
        <f t="shared" si="51"/>
        <v>0</v>
      </c>
      <c r="DC806" s="83" t="s">
        <v>497</v>
      </c>
      <c r="DE806" s="136">
        <v>1</v>
      </c>
      <c r="DF806" s="136">
        <v>1</v>
      </c>
      <c r="DG806" s="215" t="s">
        <v>269</v>
      </c>
      <c r="DH806" s="136">
        <v>1</v>
      </c>
      <c r="DI806" s="136">
        <v>1</v>
      </c>
      <c r="DJ806" s="215" t="s">
        <v>269</v>
      </c>
      <c r="EE806" s="136" t="b">
        <v>1</v>
      </c>
      <c r="EF806" s="136" t="b">
        <v>1</v>
      </c>
      <c r="EG806" s="136" t="b">
        <v>1</v>
      </c>
      <c r="EH806" s="136" t="b">
        <v>1</v>
      </c>
      <c r="EL806" s="215" t="s">
        <v>269</v>
      </c>
    </row>
    <row r="807" spans="1:142" ht="60" customHeight="1" x14ac:dyDescent="0.55000000000000004">
      <c r="A807" s="83" t="s">
        <v>130</v>
      </c>
      <c r="B807" s="83" t="s">
        <v>98</v>
      </c>
      <c r="C807">
        <v>535594</v>
      </c>
      <c r="D807" t="s">
        <v>1440</v>
      </c>
      <c r="E807" t="s">
        <v>1440</v>
      </c>
      <c r="F807" s="83" t="s">
        <v>108</v>
      </c>
      <c r="G807" s="213">
        <v>35377</v>
      </c>
      <c r="H807" s="83" t="s">
        <v>102</v>
      </c>
      <c r="I807" s="213">
        <v>43369</v>
      </c>
      <c r="J807" s="83" t="s">
        <v>228</v>
      </c>
      <c r="K807" s="214">
        <v>971520233731</v>
      </c>
      <c r="L807" s="83" t="s">
        <v>126</v>
      </c>
      <c r="M807" s="213">
        <v>43525</v>
      </c>
      <c r="N807">
        <v>368948</v>
      </c>
      <c r="O807" s="145" t="s">
        <v>567</v>
      </c>
      <c r="P807" s="145" t="s">
        <v>99</v>
      </c>
      <c r="Q807" s="145" t="s">
        <v>100</v>
      </c>
      <c r="R807" s="145" t="s">
        <v>567</v>
      </c>
      <c r="V807">
        <v>7048</v>
      </c>
      <c r="W807" s="83" t="s">
        <v>101</v>
      </c>
      <c r="X807" s="83" t="s">
        <v>103</v>
      </c>
      <c r="Y807" t="s">
        <v>2769</v>
      </c>
      <c r="Z807" s="83" t="s">
        <v>102</v>
      </c>
      <c r="AA807" s="83" t="s">
        <v>102</v>
      </c>
      <c r="AB807" t="s">
        <v>3741</v>
      </c>
      <c r="AC807" s="83" t="s">
        <v>4030</v>
      </c>
      <c r="AD807" s="83" t="s">
        <v>144</v>
      </c>
      <c r="AE807" s="83" t="s">
        <v>105</v>
      </c>
      <c r="AF807" t="s">
        <v>2769</v>
      </c>
      <c r="AG807" s="83" t="s">
        <v>102</v>
      </c>
      <c r="AH807" s="83" t="s">
        <v>102</v>
      </c>
      <c r="AI807" t="s">
        <v>3741</v>
      </c>
      <c r="AJ807" s="83" t="s">
        <v>4030</v>
      </c>
      <c r="AK807" s="83" t="s">
        <v>144</v>
      </c>
      <c r="AL807" s="83" t="s">
        <v>105</v>
      </c>
      <c r="AM807" s="87" t="s">
        <v>106</v>
      </c>
      <c r="AN807" t="s">
        <v>2769</v>
      </c>
      <c r="AO807" t="s">
        <v>3741</v>
      </c>
      <c r="AP807" s="83" t="s">
        <v>4030</v>
      </c>
      <c r="AQ807" s="83" t="s">
        <v>111</v>
      </c>
      <c r="AR807" s="87" t="s">
        <v>106</v>
      </c>
      <c r="AT807" s="83" t="s">
        <v>107</v>
      </c>
      <c r="AU807" s="83" t="s">
        <v>107</v>
      </c>
      <c r="AV807" s="83" t="s">
        <v>107</v>
      </c>
      <c r="AX807" s="110" t="s">
        <v>107</v>
      </c>
      <c r="AY807" s="111"/>
      <c r="AZ807" s="112">
        <f t="shared" ca="1" si="52"/>
        <v>9324</v>
      </c>
      <c r="BA807" s="136">
        <f t="shared" ca="1" si="53"/>
        <v>48</v>
      </c>
      <c r="BB807" s="114" t="s">
        <v>134</v>
      </c>
      <c r="BC807" s="114" t="s">
        <v>108</v>
      </c>
      <c r="BD807" s="114"/>
      <c r="BE807" s="115" t="s">
        <v>102</v>
      </c>
      <c r="BF807" s="115" t="s">
        <v>102</v>
      </c>
      <c r="BG807" s="115" t="s">
        <v>102</v>
      </c>
      <c r="BH807" s="115" t="s">
        <v>102</v>
      </c>
      <c r="BI807" s="116"/>
      <c r="BJ807" s="117" t="s">
        <v>109</v>
      </c>
      <c r="BK807" s="117" t="s">
        <v>109</v>
      </c>
      <c r="BL807" s="83">
        <f t="shared" ca="1" si="54"/>
        <v>42</v>
      </c>
      <c r="BM807" s="83" t="s">
        <v>108</v>
      </c>
      <c r="BN807" s="83">
        <v>0</v>
      </c>
      <c r="BO807" s="83" t="s">
        <v>108</v>
      </c>
      <c r="BP807" s="83">
        <v>-1390810</v>
      </c>
      <c r="BQ807" s="83" t="s">
        <v>312</v>
      </c>
      <c r="BR807" s="83" t="s">
        <v>153</v>
      </c>
      <c r="BS807" s="83" t="s">
        <v>499</v>
      </c>
      <c r="BT807" s="83">
        <v>-1390810</v>
      </c>
      <c r="BU807" s="83" t="s">
        <v>312</v>
      </c>
      <c r="BV807" s="83" t="s">
        <v>153</v>
      </c>
      <c r="BW807" s="83" t="s">
        <v>499</v>
      </c>
      <c r="BY807" s="136">
        <v>0</v>
      </c>
      <c r="BZ807" s="136">
        <v>0</v>
      </c>
      <c r="CA807" s="136">
        <v>0</v>
      </c>
      <c r="CB807" s="136">
        <v>0</v>
      </c>
      <c r="CD807" s="136">
        <v>0</v>
      </c>
      <c r="CE807" s="136">
        <v>0</v>
      </c>
      <c r="CF807" s="136">
        <v>0</v>
      </c>
      <c r="CG807" s="136">
        <v>0</v>
      </c>
      <c r="CH807" s="136">
        <v>0</v>
      </c>
      <c r="CI807" s="136">
        <v>0</v>
      </c>
      <c r="CJ807" s="136">
        <v>0</v>
      </c>
      <c r="CK807" s="138">
        <v>0</v>
      </c>
      <c r="CL807" s="138">
        <v>0</v>
      </c>
      <c r="CM807" s="136">
        <v>0</v>
      </c>
      <c r="CN807" s="136">
        <v>0</v>
      </c>
      <c r="CO807" s="85">
        <v>43746</v>
      </c>
      <c r="CP807" s="83" t="s">
        <v>4853</v>
      </c>
      <c r="CQ807" s="83" t="s">
        <v>102</v>
      </c>
      <c r="CR807" s="83" t="s">
        <v>482</v>
      </c>
      <c r="CS807" s="83">
        <v>802</v>
      </c>
      <c r="CT807" s="83" t="s">
        <v>483</v>
      </c>
      <c r="CU807" s="83">
        <v>1</v>
      </c>
      <c r="CV807" s="83">
        <v>0</v>
      </c>
      <c r="CW807" s="83">
        <v>0</v>
      </c>
      <c r="CX807" s="83" t="s">
        <v>109</v>
      </c>
      <c r="CY807" s="83" t="s">
        <v>583</v>
      </c>
      <c r="CZ807" s="83">
        <v>0</v>
      </c>
      <c r="DA807" s="83">
        <v>0</v>
      </c>
      <c r="DB807" s="83">
        <f t="shared" si="51"/>
        <v>0</v>
      </c>
      <c r="DC807" s="83" t="s">
        <v>497</v>
      </c>
      <c r="DE807" s="136">
        <v>1</v>
      </c>
      <c r="DF807" s="136">
        <v>1</v>
      </c>
      <c r="DG807" s="215" t="s">
        <v>269</v>
      </c>
      <c r="DH807" s="136">
        <v>1</v>
      </c>
      <c r="DI807" s="136">
        <v>1</v>
      </c>
      <c r="DJ807" s="215" t="s">
        <v>269</v>
      </c>
      <c r="EE807" s="136" t="b">
        <v>1</v>
      </c>
      <c r="EF807" s="136" t="b">
        <v>1</v>
      </c>
      <c r="EG807" s="136" t="b">
        <v>1</v>
      </c>
      <c r="EH807" s="136" t="b">
        <v>1</v>
      </c>
      <c r="EL807" s="215" t="s">
        <v>269</v>
      </c>
    </row>
    <row r="808" spans="1:142" ht="60" customHeight="1" x14ac:dyDescent="0.55000000000000004">
      <c r="A808" s="83" t="s">
        <v>130</v>
      </c>
      <c r="B808" s="83" t="s">
        <v>98</v>
      </c>
      <c r="C808">
        <v>635927</v>
      </c>
      <c r="D808" t="s">
        <v>1441</v>
      </c>
      <c r="E808" t="s">
        <v>1441</v>
      </c>
      <c r="F808" s="83" t="s">
        <v>108</v>
      </c>
      <c r="G808" s="213">
        <v>34666</v>
      </c>
      <c r="H808" s="83" t="s">
        <v>102</v>
      </c>
      <c r="I808" s="213">
        <v>43180</v>
      </c>
      <c r="J808" s="83" t="s">
        <v>228</v>
      </c>
      <c r="K808" s="214">
        <v>520419118524</v>
      </c>
      <c r="L808" s="83" t="s">
        <v>135</v>
      </c>
      <c r="M808" s="213">
        <v>43585</v>
      </c>
      <c r="N808">
        <v>127591</v>
      </c>
      <c r="O808" s="145" t="s">
        <v>567</v>
      </c>
      <c r="P808" s="145" t="s">
        <v>99</v>
      </c>
      <c r="Q808" s="145" t="s">
        <v>100</v>
      </c>
      <c r="R808" s="145" t="s">
        <v>567</v>
      </c>
      <c r="V808">
        <v>8783</v>
      </c>
      <c r="W808" s="83" t="s">
        <v>101</v>
      </c>
      <c r="X808" s="83" t="s">
        <v>103</v>
      </c>
      <c r="Y808" t="s">
        <v>2770</v>
      </c>
      <c r="Z808" s="83" t="s">
        <v>102</v>
      </c>
      <c r="AA808" s="83" t="s">
        <v>102</v>
      </c>
      <c r="AB808" t="s">
        <v>3742</v>
      </c>
      <c r="AC808" s="83" t="s">
        <v>4031</v>
      </c>
      <c r="AD808" s="83" t="s">
        <v>144</v>
      </c>
      <c r="AE808" s="83" t="s">
        <v>105</v>
      </c>
      <c r="AF808" t="s">
        <v>2770</v>
      </c>
      <c r="AG808" s="83" t="s">
        <v>102</v>
      </c>
      <c r="AH808" s="83" t="s">
        <v>102</v>
      </c>
      <c r="AI808" t="s">
        <v>3742</v>
      </c>
      <c r="AJ808" s="83" t="s">
        <v>4031</v>
      </c>
      <c r="AK808" s="83" t="s">
        <v>144</v>
      </c>
      <c r="AL808" s="83" t="s">
        <v>105</v>
      </c>
      <c r="AM808" s="87" t="s">
        <v>106</v>
      </c>
      <c r="AN808" t="s">
        <v>2770</v>
      </c>
      <c r="AO808" t="s">
        <v>3742</v>
      </c>
      <c r="AP808" s="83" t="s">
        <v>4031</v>
      </c>
      <c r="AQ808" s="83" t="s">
        <v>144</v>
      </c>
      <c r="AR808" s="87" t="s">
        <v>106</v>
      </c>
      <c r="AT808" s="83" t="s">
        <v>107</v>
      </c>
      <c r="AU808" s="83" t="s">
        <v>107</v>
      </c>
      <c r="AV808" s="83" t="s">
        <v>107</v>
      </c>
      <c r="AX808" s="110" t="s">
        <v>107</v>
      </c>
      <c r="AY808" s="111"/>
      <c r="AZ808" s="112">
        <f t="shared" ca="1" si="52"/>
        <v>1869</v>
      </c>
      <c r="BA808" s="136">
        <f t="shared" ca="1" si="53"/>
        <v>70</v>
      </c>
      <c r="BB808" s="114" t="s">
        <v>134</v>
      </c>
      <c r="BC808" s="114" t="s">
        <v>108</v>
      </c>
      <c r="BD808" s="114"/>
      <c r="BE808" s="115" t="s">
        <v>102</v>
      </c>
      <c r="BF808" s="115" t="s">
        <v>102</v>
      </c>
      <c r="BG808" s="115" t="s">
        <v>102</v>
      </c>
      <c r="BH808" s="115" t="s">
        <v>102</v>
      </c>
      <c r="BI808" s="116"/>
      <c r="BJ808" s="117" t="s">
        <v>109</v>
      </c>
      <c r="BK808" s="117" t="s">
        <v>109</v>
      </c>
      <c r="BL808" s="83">
        <f t="shared" ca="1" si="54"/>
        <v>97</v>
      </c>
      <c r="BM808" s="83" t="s">
        <v>108</v>
      </c>
      <c r="BN808" s="83">
        <v>0</v>
      </c>
      <c r="BO808" s="83" t="s">
        <v>108</v>
      </c>
      <c r="BP808" s="83">
        <v>-1392545</v>
      </c>
      <c r="BQ808" s="83" t="s">
        <v>198</v>
      </c>
      <c r="BR808" s="83" t="s">
        <v>164</v>
      </c>
      <c r="BS808" s="83" t="s">
        <v>499</v>
      </c>
      <c r="BT808" s="83">
        <v>-1392545</v>
      </c>
      <c r="BU808" s="83" t="s">
        <v>198</v>
      </c>
      <c r="BV808" s="83" t="s">
        <v>164</v>
      </c>
      <c r="BW808" s="83" t="s">
        <v>499</v>
      </c>
      <c r="BY808" s="136">
        <v>0</v>
      </c>
      <c r="BZ808" s="136">
        <v>0</v>
      </c>
      <c r="CA808" s="136">
        <v>0</v>
      </c>
      <c r="CB808" s="136">
        <v>0</v>
      </c>
      <c r="CD808" s="136">
        <v>0</v>
      </c>
      <c r="CE808" s="136">
        <v>0</v>
      </c>
      <c r="CF808" s="136">
        <v>0</v>
      </c>
      <c r="CG808" s="136">
        <v>0</v>
      </c>
      <c r="CH808" s="136">
        <v>0</v>
      </c>
      <c r="CI808" s="136">
        <v>0</v>
      </c>
      <c r="CJ808" s="136">
        <v>0</v>
      </c>
      <c r="CK808" s="138">
        <v>0</v>
      </c>
      <c r="CL808" s="138">
        <v>0</v>
      </c>
      <c r="CM808" s="136">
        <v>0</v>
      </c>
      <c r="CN808" s="136">
        <v>0</v>
      </c>
      <c r="CO808" s="85">
        <v>43747</v>
      </c>
      <c r="CP808" s="83" t="s">
        <v>4854</v>
      </c>
      <c r="CQ808" s="83" t="s">
        <v>102</v>
      </c>
      <c r="CR808" s="83" t="s">
        <v>482</v>
      </c>
      <c r="CS808" s="83">
        <v>803</v>
      </c>
      <c r="CT808" s="83" t="s">
        <v>483</v>
      </c>
      <c r="CU808" s="83">
        <v>1</v>
      </c>
      <c r="CV808" s="83">
        <v>0</v>
      </c>
      <c r="CW808" s="83">
        <v>0</v>
      </c>
      <c r="CX808" s="83" t="s">
        <v>109</v>
      </c>
      <c r="CY808" s="83" t="s">
        <v>583</v>
      </c>
      <c r="CZ808" s="83">
        <v>0</v>
      </c>
      <c r="DA808" s="83">
        <v>0</v>
      </c>
      <c r="DB808" s="83">
        <f t="shared" si="51"/>
        <v>0</v>
      </c>
      <c r="DC808" s="83" t="s">
        <v>497</v>
      </c>
      <c r="DE808" s="136">
        <v>1</v>
      </c>
      <c r="DF808" s="136">
        <v>1</v>
      </c>
      <c r="DG808" s="215" t="s">
        <v>269</v>
      </c>
      <c r="DH808" s="136">
        <v>1</v>
      </c>
      <c r="DI808" s="136">
        <v>1</v>
      </c>
      <c r="DJ808" s="215" t="s">
        <v>269</v>
      </c>
      <c r="EE808" s="136" t="b">
        <v>1</v>
      </c>
      <c r="EF808" s="136" t="b">
        <v>1</v>
      </c>
      <c r="EG808" s="136" t="b">
        <v>1</v>
      </c>
      <c r="EH808" s="136" t="b">
        <v>1</v>
      </c>
      <c r="EL808" s="215" t="s">
        <v>269</v>
      </c>
    </row>
    <row r="809" spans="1:142" ht="60" customHeight="1" x14ac:dyDescent="0.55000000000000004">
      <c r="A809" s="83" t="s">
        <v>130</v>
      </c>
      <c r="B809" s="83" t="s">
        <v>98</v>
      </c>
      <c r="C809">
        <v>991296</v>
      </c>
      <c r="D809" t="s">
        <v>1442</v>
      </c>
      <c r="E809" t="s">
        <v>1442</v>
      </c>
      <c r="F809" s="83" t="s">
        <v>108</v>
      </c>
      <c r="G809" s="213">
        <v>29930</v>
      </c>
      <c r="H809" s="83" t="s">
        <v>102</v>
      </c>
      <c r="I809" s="213">
        <v>43138</v>
      </c>
      <c r="J809" s="83" t="s">
        <v>228</v>
      </c>
      <c r="K809" s="214">
        <v>520544645164</v>
      </c>
      <c r="L809" s="83" t="s">
        <v>97</v>
      </c>
      <c r="M809" s="213">
        <v>43541</v>
      </c>
      <c r="N809">
        <v>986664</v>
      </c>
      <c r="O809" s="145" t="s">
        <v>567</v>
      </c>
      <c r="P809" s="145" t="s">
        <v>99</v>
      </c>
      <c r="Q809" s="145" t="s">
        <v>100</v>
      </c>
      <c r="R809" s="145" t="s">
        <v>567</v>
      </c>
      <c r="V809">
        <v>1097</v>
      </c>
      <c r="W809" s="83" t="s">
        <v>1902</v>
      </c>
      <c r="X809" s="83" t="s">
        <v>103</v>
      </c>
      <c r="Y809" t="s">
        <v>2771</v>
      </c>
      <c r="Z809" s="83" t="s">
        <v>102</v>
      </c>
      <c r="AA809" s="83" t="s">
        <v>102</v>
      </c>
      <c r="AB809" t="s">
        <v>3743</v>
      </c>
      <c r="AC809" s="83" t="s">
        <v>4032</v>
      </c>
      <c r="AD809" s="83" t="s">
        <v>111</v>
      </c>
      <c r="AE809" s="83" t="s">
        <v>105</v>
      </c>
      <c r="AF809" t="s">
        <v>2771</v>
      </c>
      <c r="AG809" s="83" t="s">
        <v>102</v>
      </c>
      <c r="AH809" s="83" t="s">
        <v>102</v>
      </c>
      <c r="AI809" t="s">
        <v>3743</v>
      </c>
      <c r="AJ809" s="83" t="s">
        <v>4032</v>
      </c>
      <c r="AK809" s="83" t="s">
        <v>111</v>
      </c>
      <c r="AL809" s="83" t="s">
        <v>105</v>
      </c>
      <c r="AM809" s="87" t="s">
        <v>106</v>
      </c>
      <c r="AN809" t="s">
        <v>2771</v>
      </c>
      <c r="AO809" t="s">
        <v>3743</v>
      </c>
      <c r="AP809" s="83" t="s">
        <v>4032</v>
      </c>
      <c r="AQ809" s="83" t="s">
        <v>144</v>
      </c>
      <c r="AR809" s="87" t="s">
        <v>106</v>
      </c>
      <c r="AT809" s="83" t="s">
        <v>107</v>
      </c>
      <c r="AU809" s="83" t="s">
        <v>107</v>
      </c>
      <c r="AV809" s="83" t="s">
        <v>107</v>
      </c>
      <c r="AX809" s="110" t="s">
        <v>107</v>
      </c>
      <c r="AY809" s="111"/>
      <c r="AZ809" s="112">
        <f t="shared" ca="1" si="52"/>
        <v>2197</v>
      </c>
      <c r="BA809" s="136">
        <f t="shared" ca="1" si="53"/>
        <v>72</v>
      </c>
      <c r="BB809" s="114" t="s">
        <v>136</v>
      </c>
      <c r="BC809" s="114" t="s">
        <v>108</v>
      </c>
      <c r="BD809" s="114"/>
      <c r="BE809" s="115" t="s">
        <v>102</v>
      </c>
      <c r="BF809" s="115" t="s">
        <v>102</v>
      </c>
      <c r="BG809" s="115" t="s">
        <v>102</v>
      </c>
      <c r="BH809" s="115" t="s">
        <v>102</v>
      </c>
      <c r="BI809" s="116"/>
      <c r="BJ809" s="117" t="s">
        <v>109</v>
      </c>
      <c r="BK809" s="117" t="s">
        <v>109</v>
      </c>
      <c r="BL809" s="83">
        <f t="shared" ca="1" si="54"/>
        <v>94</v>
      </c>
      <c r="BM809" s="83" t="s">
        <v>270</v>
      </c>
      <c r="BN809" s="83">
        <v>0</v>
      </c>
      <c r="BO809" s="83" t="s">
        <v>108</v>
      </c>
      <c r="BP809" s="83">
        <v>-1394280</v>
      </c>
      <c r="BQ809" s="83" t="s">
        <v>381</v>
      </c>
      <c r="BR809" s="83" t="s">
        <v>157</v>
      </c>
      <c r="BS809" s="83" t="s">
        <v>502</v>
      </c>
      <c r="BT809" s="83">
        <v>-1394280</v>
      </c>
      <c r="BU809" s="83" t="s">
        <v>381</v>
      </c>
      <c r="BV809" s="83" t="s">
        <v>157</v>
      </c>
      <c r="BW809" s="83" t="s">
        <v>502</v>
      </c>
      <c r="BY809" s="136">
        <v>0</v>
      </c>
      <c r="BZ809" s="136">
        <v>0</v>
      </c>
      <c r="CA809" s="136">
        <v>0</v>
      </c>
      <c r="CB809" s="136">
        <v>0</v>
      </c>
      <c r="CD809" s="136">
        <v>0</v>
      </c>
      <c r="CE809" s="136">
        <v>0</v>
      </c>
      <c r="CF809" s="136">
        <v>0</v>
      </c>
      <c r="CG809" s="136">
        <v>0</v>
      </c>
      <c r="CH809" s="136">
        <v>0</v>
      </c>
      <c r="CI809" s="136">
        <v>0</v>
      </c>
      <c r="CJ809" s="136">
        <v>0</v>
      </c>
      <c r="CK809" s="138">
        <v>0</v>
      </c>
      <c r="CL809" s="138">
        <v>0</v>
      </c>
      <c r="CM809" s="136">
        <v>0</v>
      </c>
      <c r="CN809" s="136">
        <v>0</v>
      </c>
      <c r="CO809" s="85">
        <v>43748</v>
      </c>
      <c r="CP809" s="83" t="s">
        <v>4855</v>
      </c>
      <c r="CQ809" s="83" t="s">
        <v>102</v>
      </c>
      <c r="CR809" s="83" t="s">
        <v>482</v>
      </c>
      <c r="CS809" s="83">
        <v>804</v>
      </c>
      <c r="CT809" s="83" t="s">
        <v>483</v>
      </c>
      <c r="CU809" s="83">
        <v>1</v>
      </c>
      <c r="CV809" s="83">
        <v>0</v>
      </c>
      <c r="CW809" s="83">
        <v>0</v>
      </c>
      <c r="CX809" s="83" t="s">
        <v>109</v>
      </c>
      <c r="CY809" s="83" t="s">
        <v>583</v>
      </c>
      <c r="CZ809" s="83">
        <v>0</v>
      </c>
      <c r="DA809" s="83">
        <v>0</v>
      </c>
      <c r="DB809" s="83">
        <f t="shared" si="51"/>
        <v>0</v>
      </c>
      <c r="DC809" s="83" t="s">
        <v>497</v>
      </c>
      <c r="DE809" s="136">
        <v>1</v>
      </c>
      <c r="DF809" s="136">
        <v>1</v>
      </c>
      <c r="DG809" s="215" t="s">
        <v>269</v>
      </c>
      <c r="DH809" s="136">
        <v>1</v>
      </c>
      <c r="DI809" s="136">
        <v>1</v>
      </c>
      <c r="DJ809" s="215" t="s">
        <v>269</v>
      </c>
      <c r="EE809" s="136" t="b">
        <v>1</v>
      </c>
      <c r="EF809" s="136" t="b">
        <v>1</v>
      </c>
      <c r="EG809" s="136" t="b">
        <v>1</v>
      </c>
      <c r="EH809" s="136" t="b">
        <v>1</v>
      </c>
      <c r="EL809" s="215" t="s">
        <v>269</v>
      </c>
    </row>
    <row r="810" spans="1:142" ht="60" customHeight="1" x14ac:dyDescent="0.55000000000000004">
      <c r="A810" s="83" t="s">
        <v>130</v>
      </c>
      <c r="B810" s="83" t="s">
        <v>98</v>
      </c>
      <c r="C810">
        <v>411061</v>
      </c>
      <c r="D810" t="s">
        <v>1443</v>
      </c>
      <c r="E810" t="s">
        <v>1443</v>
      </c>
      <c r="F810" s="83" t="s">
        <v>108</v>
      </c>
      <c r="G810" s="213">
        <v>41382</v>
      </c>
      <c r="H810" s="83" t="s">
        <v>102</v>
      </c>
      <c r="I810" s="213">
        <v>43395</v>
      </c>
      <c r="J810" s="83" t="s">
        <v>228</v>
      </c>
      <c r="K810" s="214">
        <v>721997433895</v>
      </c>
      <c r="L810" s="83" t="s">
        <v>135</v>
      </c>
      <c r="M810" s="213">
        <v>43702</v>
      </c>
      <c r="N810">
        <v>142026</v>
      </c>
      <c r="O810" s="145" t="s">
        <v>567</v>
      </c>
      <c r="P810" s="145" t="s">
        <v>99</v>
      </c>
      <c r="Q810" s="145" t="s">
        <v>100</v>
      </c>
      <c r="R810" s="145" t="s">
        <v>567</v>
      </c>
      <c r="V810">
        <v>9756</v>
      </c>
      <c r="W810" s="83" t="s">
        <v>101</v>
      </c>
      <c r="X810" s="83" t="s">
        <v>103</v>
      </c>
      <c r="Y810" t="s">
        <v>2772</v>
      </c>
      <c r="Z810" s="83" t="s">
        <v>102</v>
      </c>
      <c r="AA810" s="83" t="s">
        <v>102</v>
      </c>
      <c r="AB810" t="s">
        <v>3744</v>
      </c>
      <c r="AC810" s="83" t="s">
        <v>4033</v>
      </c>
      <c r="AD810" s="83" t="s">
        <v>144</v>
      </c>
      <c r="AE810" s="83" t="s">
        <v>105</v>
      </c>
      <c r="AF810" t="s">
        <v>2772</v>
      </c>
      <c r="AG810" s="83" t="s">
        <v>102</v>
      </c>
      <c r="AH810" s="83" t="s">
        <v>102</v>
      </c>
      <c r="AI810" t="s">
        <v>3744</v>
      </c>
      <c r="AJ810" s="83" t="s">
        <v>4033</v>
      </c>
      <c r="AK810" s="83" t="s">
        <v>144</v>
      </c>
      <c r="AL810" s="83" t="s">
        <v>105</v>
      </c>
      <c r="AM810" s="87" t="s">
        <v>106</v>
      </c>
      <c r="AN810" t="s">
        <v>2772</v>
      </c>
      <c r="AO810" t="s">
        <v>3744</v>
      </c>
      <c r="AP810" s="83" t="s">
        <v>4033</v>
      </c>
      <c r="AQ810" s="83" t="s">
        <v>111</v>
      </c>
      <c r="AR810" s="87" t="s">
        <v>106</v>
      </c>
      <c r="AT810" s="83" t="s">
        <v>107</v>
      </c>
      <c r="AU810" s="83" t="s">
        <v>107</v>
      </c>
      <c r="AV810" s="83" t="s">
        <v>107</v>
      </c>
      <c r="AX810" s="110" t="s">
        <v>107</v>
      </c>
      <c r="AY810" s="111"/>
      <c r="AZ810" s="112">
        <f t="shared" ca="1" si="52"/>
        <v>3235</v>
      </c>
      <c r="BA810" s="136">
        <f t="shared" ca="1" si="53"/>
        <v>97</v>
      </c>
      <c r="BB810" s="114" t="s">
        <v>134</v>
      </c>
      <c r="BC810" s="114" t="s">
        <v>108</v>
      </c>
      <c r="BD810" s="114"/>
      <c r="BE810" s="115" t="s">
        <v>102</v>
      </c>
      <c r="BF810" s="115" t="s">
        <v>102</v>
      </c>
      <c r="BG810" s="115" t="s">
        <v>102</v>
      </c>
      <c r="BH810" s="115" t="s">
        <v>102</v>
      </c>
      <c r="BI810" s="116"/>
      <c r="BJ810" s="117" t="s">
        <v>109</v>
      </c>
      <c r="BK810" s="117" t="s">
        <v>109</v>
      </c>
      <c r="BL810" s="83">
        <f t="shared" ca="1" si="54"/>
        <v>73</v>
      </c>
      <c r="BM810" s="83" t="s">
        <v>108</v>
      </c>
      <c r="BN810" s="83">
        <v>0</v>
      </c>
      <c r="BO810" s="83" t="s">
        <v>108</v>
      </c>
      <c r="BP810" s="83">
        <v>-1396015</v>
      </c>
      <c r="BQ810" s="83" t="s">
        <v>312</v>
      </c>
      <c r="BR810" s="83" t="s">
        <v>153</v>
      </c>
      <c r="BS810" s="83" t="s">
        <v>499</v>
      </c>
      <c r="BT810" s="83">
        <v>-1396015</v>
      </c>
      <c r="BU810" s="83" t="s">
        <v>312</v>
      </c>
      <c r="BV810" s="83" t="s">
        <v>153</v>
      </c>
      <c r="BW810" s="83" t="s">
        <v>499</v>
      </c>
      <c r="BY810" s="136">
        <v>0</v>
      </c>
      <c r="BZ810" s="136">
        <v>0</v>
      </c>
      <c r="CA810" s="136">
        <v>0</v>
      </c>
      <c r="CB810" s="136">
        <v>0</v>
      </c>
      <c r="CD810" s="136">
        <v>0</v>
      </c>
      <c r="CE810" s="136">
        <v>0</v>
      </c>
      <c r="CF810" s="136">
        <v>0</v>
      </c>
      <c r="CG810" s="136">
        <v>0</v>
      </c>
      <c r="CH810" s="136">
        <v>0</v>
      </c>
      <c r="CI810" s="136">
        <v>0</v>
      </c>
      <c r="CJ810" s="136">
        <v>0</v>
      </c>
      <c r="CK810" s="138">
        <v>0</v>
      </c>
      <c r="CL810" s="138">
        <v>0</v>
      </c>
      <c r="CM810" s="136">
        <v>0</v>
      </c>
      <c r="CN810" s="136">
        <v>0</v>
      </c>
      <c r="CO810" s="85">
        <v>43749</v>
      </c>
      <c r="CP810" s="83" t="s">
        <v>4856</v>
      </c>
      <c r="CQ810" s="83" t="s">
        <v>102</v>
      </c>
      <c r="CR810" s="83" t="s">
        <v>482</v>
      </c>
      <c r="CS810" s="83">
        <v>805</v>
      </c>
      <c r="CT810" s="83" t="s">
        <v>483</v>
      </c>
      <c r="CU810" s="83">
        <v>1</v>
      </c>
      <c r="CV810" s="83">
        <v>0</v>
      </c>
      <c r="CW810" s="83">
        <v>0</v>
      </c>
      <c r="CX810" s="83" t="s">
        <v>109</v>
      </c>
      <c r="CY810" s="83" t="s">
        <v>583</v>
      </c>
      <c r="CZ810" s="83">
        <v>0</v>
      </c>
      <c r="DA810" s="83">
        <v>0</v>
      </c>
      <c r="DB810" s="83">
        <f t="shared" si="51"/>
        <v>0</v>
      </c>
      <c r="DC810" s="83" t="s">
        <v>497</v>
      </c>
      <c r="DE810" s="136">
        <v>1</v>
      </c>
      <c r="DF810" s="136">
        <v>1</v>
      </c>
      <c r="DG810" s="215" t="s">
        <v>269</v>
      </c>
      <c r="DH810" s="136">
        <v>1</v>
      </c>
      <c r="DI810" s="136">
        <v>1</v>
      </c>
      <c r="DJ810" s="215" t="s">
        <v>269</v>
      </c>
      <c r="EE810" s="136" t="b">
        <v>1</v>
      </c>
      <c r="EF810" s="136" t="b">
        <v>1</v>
      </c>
      <c r="EG810" s="136" t="b">
        <v>1</v>
      </c>
      <c r="EH810" s="136" t="b">
        <v>1</v>
      </c>
      <c r="EL810" s="215" t="s">
        <v>269</v>
      </c>
    </row>
    <row r="811" spans="1:142" ht="60" customHeight="1" x14ac:dyDescent="0.55000000000000004">
      <c r="A811" s="83" t="s">
        <v>130</v>
      </c>
      <c r="B811" s="83" t="s">
        <v>98</v>
      </c>
      <c r="C811">
        <v>420009</v>
      </c>
      <c r="D811" t="s">
        <v>1444</v>
      </c>
      <c r="E811" t="s">
        <v>1444</v>
      </c>
      <c r="F811" s="83" t="s">
        <v>108</v>
      </c>
      <c r="G811" s="213">
        <v>29765</v>
      </c>
      <c r="H811" s="83" t="s">
        <v>102</v>
      </c>
      <c r="I811" s="213">
        <v>43226</v>
      </c>
      <c r="J811" s="83" t="s">
        <v>228</v>
      </c>
      <c r="K811" s="214">
        <v>842609327014</v>
      </c>
      <c r="L811" s="83" t="s">
        <v>97</v>
      </c>
      <c r="M811" s="213">
        <v>43734</v>
      </c>
      <c r="N811">
        <v>219951</v>
      </c>
      <c r="O811" s="145" t="s">
        <v>567</v>
      </c>
      <c r="P811" s="145" t="s">
        <v>99</v>
      </c>
      <c r="Q811" s="145" t="s">
        <v>100</v>
      </c>
      <c r="R811" s="145" t="s">
        <v>567</v>
      </c>
      <c r="V811">
        <v>3802</v>
      </c>
      <c r="W811" s="83" t="s">
        <v>101</v>
      </c>
      <c r="X811" s="83" t="s">
        <v>103</v>
      </c>
      <c r="Y811" t="s">
        <v>2773</v>
      </c>
      <c r="Z811" s="83" t="s">
        <v>102</v>
      </c>
      <c r="AA811" s="83" t="s">
        <v>102</v>
      </c>
      <c r="AB811" t="s">
        <v>3745</v>
      </c>
      <c r="AC811" s="83" t="s">
        <v>4034</v>
      </c>
      <c r="AD811" s="83" t="s">
        <v>144</v>
      </c>
      <c r="AE811" s="83" t="s">
        <v>105</v>
      </c>
      <c r="AF811" t="s">
        <v>2773</v>
      </c>
      <c r="AG811" s="83" t="s">
        <v>102</v>
      </c>
      <c r="AH811" s="83" t="s">
        <v>102</v>
      </c>
      <c r="AI811" t="s">
        <v>3745</v>
      </c>
      <c r="AJ811" s="83" t="s">
        <v>4034</v>
      </c>
      <c r="AK811" s="83" t="s">
        <v>144</v>
      </c>
      <c r="AL811" s="83" t="s">
        <v>105</v>
      </c>
      <c r="AM811" s="87" t="s">
        <v>106</v>
      </c>
      <c r="AN811" t="s">
        <v>2773</v>
      </c>
      <c r="AO811" t="s">
        <v>3745</v>
      </c>
      <c r="AP811" s="83" t="s">
        <v>4034</v>
      </c>
      <c r="AQ811" s="83" t="s">
        <v>144</v>
      </c>
      <c r="AR811" s="87" t="s">
        <v>106</v>
      </c>
      <c r="AT811" s="83" t="s">
        <v>107</v>
      </c>
      <c r="AU811" s="83" t="s">
        <v>107</v>
      </c>
      <c r="AV811" s="83" t="s">
        <v>107</v>
      </c>
      <c r="AX811" s="110" t="s">
        <v>107</v>
      </c>
      <c r="AY811" s="111"/>
      <c r="AZ811" s="112">
        <f t="shared" ca="1" si="52"/>
        <v>7275</v>
      </c>
      <c r="BA811" s="136">
        <f t="shared" ca="1" si="53"/>
        <v>42</v>
      </c>
      <c r="BB811" s="114" t="s">
        <v>134</v>
      </c>
      <c r="BC811" s="114" t="s">
        <v>108</v>
      </c>
      <c r="BD811" s="114"/>
      <c r="BE811" s="115" t="s">
        <v>102</v>
      </c>
      <c r="BF811" s="115" t="s">
        <v>102</v>
      </c>
      <c r="BG811" s="115" t="s">
        <v>102</v>
      </c>
      <c r="BH811" s="115" t="s">
        <v>102</v>
      </c>
      <c r="BI811" s="116"/>
      <c r="BJ811" s="117" t="s">
        <v>109</v>
      </c>
      <c r="BK811" s="117" t="s">
        <v>109</v>
      </c>
      <c r="BL811" s="83">
        <f t="shared" ca="1" si="54"/>
        <v>40</v>
      </c>
      <c r="BM811" s="83" t="s">
        <v>108</v>
      </c>
      <c r="BN811" s="83">
        <v>0</v>
      </c>
      <c r="BO811" s="83" t="s">
        <v>108</v>
      </c>
      <c r="BP811" s="83">
        <v>-1397750</v>
      </c>
      <c r="BQ811" s="83" t="s">
        <v>198</v>
      </c>
      <c r="BR811" s="83" t="s">
        <v>164</v>
      </c>
      <c r="BS811" s="83" t="s">
        <v>499</v>
      </c>
      <c r="BT811" s="83">
        <v>-1397750</v>
      </c>
      <c r="BU811" s="83" t="s">
        <v>198</v>
      </c>
      <c r="BV811" s="83" t="s">
        <v>164</v>
      </c>
      <c r="BW811" s="83" t="s">
        <v>499</v>
      </c>
      <c r="BY811" s="136">
        <v>0</v>
      </c>
      <c r="BZ811" s="136">
        <v>0</v>
      </c>
      <c r="CA811" s="136">
        <v>0</v>
      </c>
      <c r="CB811" s="136">
        <v>0</v>
      </c>
      <c r="CD811" s="136">
        <v>0</v>
      </c>
      <c r="CE811" s="136">
        <v>0</v>
      </c>
      <c r="CF811" s="136">
        <v>0</v>
      </c>
      <c r="CG811" s="136">
        <v>0</v>
      </c>
      <c r="CH811" s="136">
        <v>0</v>
      </c>
      <c r="CI811" s="136">
        <v>0</v>
      </c>
      <c r="CJ811" s="136">
        <v>0</v>
      </c>
      <c r="CK811" s="138">
        <v>0</v>
      </c>
      <c r="CL811" s="138">
        <v>0</v>
      </c>
      <c r="CM811" s="136">
        <v>0</v>
      </c>
      <c r="CN811" s="136">
        <v>0</v>
      </c>
      <c r="CO811" s="85">
        <v>43750</v>
      </c>
      <c r="CP811" s="83" t="s">
        <v>4857</v>
      </c>
      <c r="CQ811" s="83" t="s">
        <v>102</v>
      </c>
      <c r="CR811" s="83" t="s">
        <v>482</v>
      </c>
      <c r="CS811" s="83">
        <v>806</v>
      </c>
      <c r="CT811" s="83" t="s">
        <v>483</v>
      </c>
      <c r="CU811" s="83">
        <v>1</v>
      </c>
      <c r="CV811" s="83">
        <v>0</v>
      </c>
      <c r="CW811" s="83">
        <v>0</v>
      </c>
      <c r="CX811" s="83" t="s">
        <v>109</v>
      </c>
      <c r="CY811" s="83" t="s">
        <v>583</v>
      </c>
      <c r="CZ811" s="83">
        <v>0</v>
      </c>
      <c r="DA811" s="83">
        <v>0</v>
      </c>
      <c r="DB811" s="83">
        <f t="shared" si="51"/>
        <v>0</v>
      </c>
      <c r="DC811" s="83" t="s">
        <v>497</v>
      </c>
      <c r="DE811" s="136">
        <v>1</v>
      </c>
      <c r="DF811" s="136">
        <v>1</v>
      </c>
      <c r="DG811" s="215" t="s">
        <v>269</v>
      </c>
      <c r="DH811" s="136">
        <v>1</v>
      </c>
      <c r="DI811" s="136">
        <v>1</v>
      </c>
      <c r="DJ811" s="215" t="s">
        <v>269</v>
      </c>
      <c r="EE811" s="136" t="b">
        <v>1</v>
      </c>
      <c r="EF811" s="136" t="b">
        <v>1</v>
      </c>
      <c r="EG811" s="136" t="b">
        <v>1</v>
      </c>
      <c r="EH811" s="136" t="b">
        <v>1</v>
      </c>
      <c r="EL811" s="215" t="s">
        <v>269</v>
      </c>
    </row>
    <row r="812" spans="1:142" ht="60" customHeight="1" x14ac:dyDescent="0.55000000000000004">
      <c r="A812" s="83" t="s">
        <v>130</v>
      </c>
      <c r="B812" s="83" t="s">
        <v>98</v>
      </c>
      <c r="C812">
        <v>994174</v>
      </c>
      <c r="D812" t="s">
        <v>1445</v>
      </c>
      <c r="E812" t="s">
        <v>1445</v>
      </c>
      <c r="F812" s="83" t="s">
        <v>108</v>
      </c>
      <c r="G812" s="213">
        <v>26022</v>
      </c>
      <c r="H812" s="83" t="s">
        <v>102</v>
      </c>
      <c r="I812" s="213">
        <v>43127</v>
      </c>
      <c r="J812" s="83" t="s">
        <v>228</v>
      </c>
      <c r="K812" s="214">
        <v>142395159546</v>
      </c>
      <c r="L812" s="83" t="s">
        <v>126</v>
      </c>
      <c r="M812" s="213">
        <v>43528</v>
      </c>
      <c r="N812">
        <v>369480</v>
      </c>
      <c r="O812" s="145" t="s">
        <v>567</v>
      </c>
      <c r="P812" s="145" t="s">
        <v>99</v>
      </c>
      <c r="Q812" s="145" t="s">
        <v>100</v>
      </c>
      <c r="R812" s="145" t="s">
        <v>567</v>
      </c>
      <c r="V812">
        <v>6302</v>
      </c>
      <c r="W812" s="83" t="s">
        <v>1903</v>
      </c>
      <c r="X812" s="83" t="s">
        <v>103</v>
      </c>
      <c r="Y812" t="s">
        <v>2774</v>
      </c>
      <c r="Z812" s="83" t="s">
        <v>102</v>
      </c>
      <c r="AA812" s="83" t="s">
        <v>102</v>
      </c>
      <c r="AB812" t="s">
        <v>3746</v>
      </c>
      <c r="AC812" s="83" t="s">
        <v>4035</v>
      </c>
      <c r="AD812" s="83" t="s">
        <v>111</v>
      </c>
      <c r="AE812" s="83" t="s">
        <v>105</v>
      </c>
      <c r="AF812" t="s">
        <v>2774</v>
      </c>
      <c r="AG812" s="83" t="s">
        <v>102</v>
      </c>
      <c r="AH812" s="83" t="s">
        <v>102</v>
      </c>
      <c r="AI812" t="s">
        <v>3746</v>
      </c>
      <c r="AJ812" s="83" t="s">
        <v>4035</v>
      </c>
      <c r="AK812" s="83" t="s">
        <v>111</v>
      </c>
      <c r="AL812" s="83" t="s">
        <v>105</v>
      </c>
      <c r="AM812" s="87" t="s">
        <v>106</v>
      </c>
      <c r="AN812" t="s">
        <v>2774</v>
      </c>
      <c r="AO812" t="s">
        <v>3746</v>
      </c>
      <c r="AP812" s="83" t="s">
        <v>4035</v>
      </c>
      <c r="AQ812" s="83" t="s">
        <v>144</v>
      </c>
      <c r="AR812" s="87" t="s">
        <v>106</v>
      </c>
      <c r="AT812" s="83" t="s">
        <v>107</v>
      </c>
      <c r="AU812" s="83" t="s">
        <v>107</v>
      </c>
      <c r="AV812" s="83" t="s">
        <v>107</v>
      </c>
      <c r="AX812" s="110" t="s">
        <v>107</v>
      </c>
      <c r="AY812" s="111"/>
      <c r="AZ812" s="112">
        <f t="shared" ca="1" si="52"/>
        <v>8961</v>
      </c>
      <c r="BA812" s="136">
        <f t="shared" ca="1" si="53"/>
        <v>70</v>
      </c>
      <c r="BB812" s="114" t="s">
        <v>136</v>
      </c>
      <c r="BC812" s="114" t="s">
        <v>108</v>
      </c>
      <c r="BD812" s="114"/>
      <c r="BE812" s="115" t="s">
        <v>102</v>
      </c>
      <c r="BF812" s="115" t="s">
        <v>102</v>
      </c>
      <c r="BG812" s="115" t="s">
        <v>102</v>
      </c>
      <c r="BH812" s="115" t="s">
        <v>102</v>
      </c>
      <c r="BI812" s="116"/>
      <c r="BJ812" s="117" t="s">
        <v>109</v>
      </c>
      <c r="BK812" s="117" t="s">
        <v>109</v>
      </c>
      <c r="BL812" s="83">
        <f t="shared" ca="1" si="54"/>
        <v>52</v>
      </c>
      <c r="BM812" s="83" t="s">
        <v>270</v>
      </c>
      <c r="BN812" s="83">
        <v>0</v>
      </c>
      <c r="BO812" s="83" t="s">
        <v>108</v>
      </c>
      <c r="BP812" s="83">
        <v>-1399485</v>
      </c>
      <c r="BQ812" s="83" t="s">
        <v>381</v>
      </c>
      <c r="BR812" s="83" t="s">
        <v>157</v>
      </c>
      <c r="BS812" s="83" t="s">
        <v>502</v>
      </c>
      <c r="BT812" s="83">
        <v>-1399485</v>
      </c>
      <c r="BU812" s="83" t="s">
        <v>381</v>
      </c>
      <c r="BV812" s="83" t="s">
        <v>157</v>
      </c>
      <c r="BW812" s="83" t="s">
        <v>502</v>
      </c>
      <c r="BY812" s="136">
        <v>0</v>
      </c>
      <c r="BZ812" s="136">
        <v>0</v>
      </c>
      <c r="CA812" s="136">
        <v>0</v>
      </c>
      <c r="CB812" s="136">
        <v>0</v>
      </c>
      <c r="CD812" s="136">
        <v>0</v>
      </c>
      <c r="CE812" s="136">
        <v>0</v>
      </c>
      <c r="CF812" s="136">
        <v>0</v>
      </c>
      <c r="CG812" s="136">
        <v>0</v>
      </c>
      <c r="CH812" s="136">
        <v>0</v>
      </c>
      <c r="CI812" s="136">
        <v>0</v>
      </c>
      <c r="CJ812" s="136">
        <v>0</v>
      </c>
      <c r="CK812" s="138">
        <v>0</v>
      </c>
      <c r="CL812" s="138">
        <v>0</v>
      </c>
      <c r="CM812" s="136">
        <v>0</v>
      </c>
      <c r="CN812" s="136">
        <v>0</v>
      </c>
      <c r="CO812" s="85">
        <v>43751</v>
      </c>
      <c r="CP812" s="83" t="s">
        <v>4858</v>
      </c>
      <c r="CQ812" s="83" t="s">
        <v>102</v>
      </c>
      <c r="CR812" s="83" t="s">
        <v>482</v>
      </c>
      <c r="CS812" s="83">
        <v>807</v>
      </c>
      <c r="CT812" s="83" t="s">
        <v>483</v>
      </c>
      <c r="CU812" s="83">
        <v>1</v>
      </c>
      <c r="CV812" s="83">
        <v>0</v>
      </c>
      <c r="CW812" s="83">
        <v>0</v>
      </c>
      <c r="CX812" s="83" t="s">
        <v>109</v>
      </c>
      <c r="CY812" s="83" t="s">
        <v>583</v>
      </c>
      <c r="CZ812" s="83">
        <v>0</v>
      </c>
      <c r="DA812" s="83">
        <v>0</v>
      </c>
      <c r="DB812" s="83">
        <f t="shared" si="51"/>
        <v>0</v>
      </c>
      <c r="DC812" s="83" t="s">
        <v>497</v>
      </c>
      <c r="DE812" s="136">
        <v>1</v>
      </c>
      <c r="DF812" s="136">
        <v>1</v>
      </c>
      <c r="DG812" s="215" t="s">
        <v>269</v>
      </c>
      <c r="DH812" s="136">
        <v>1</v>
      </c>
      <c r="DI812" s="136">
        <v>1</v>
      </c>
      <c r="DJ812" s="215" t="s">
        <v>269</v>
      </c>
      <c r="EE812" s="136" t="b">
        <v>1</v>
      </c>
      <c r="EF812" s="136" t="b">
        <v>1</v>
      </c>
      <c r="EG812" s="136" t="b">
        <v>1</v>
      </c>
      <c r="EH812" s="136" t="b">
        <v>1</v>
      </c>
      <c r="EL812" s="215" t="s">
        <v>269</v>
      </c>
    </row>
    <row r="813" spans="1:142" ht="60" customHeight="1" x14ac:dyDescent="0.55000000000000004">
      <c r="A813" s="83" t="s">
        <v>130</v>
      </c>
      <c r="B813" s="83" t="s">
        <v>98</v>
      </c>
      <c r="C813">
        <v>925640</v>
      </c>
      <c r="D813" t="s">
        <v>1446</v>
      </c>
      <c r="E813" t="s">
        <v>1446</v>
      </c>
      <c r="F813" s="83" t="s">
        <v>108</v>
      </c>
      <c r="G813" s="213">
        <v>40729</v>
      </c>
      <c r="H813" s="83" t="s">
        <v>102</v>
      </c>
      <c r="I813" s="213">
        <v>43411</v>
      </c>
      <c r="J813" s="83" t="s">
        <v>228</v>
      </c>
      <c r="K813" s="214">
        <v>548007997390</v>
      </c>
      <c r="L813" s="83" t="s">
        <v>135</v>
      </c>
      <c r="M813" s="213">
        <v>43628</v>
      </c>
      <c r="N813">
        <v>484420</v>
      </c>
      <c r="O813" s="145" t="s">
        <v>567</v>
      </c>
      <c r="P813" s="145" t="s">
        <v>99</v>
      </c>
      <c r="Q813" s="145" t="s">
        <v>100</v>
      </c>
      <c r="R813" s="145" t="s">
        <v>567</v>
      </c>
      <c r="V813">
        <v>7491</v>
      </c>
      <c r="W813" s="83" t="s">
        <v>101</v>
      </c>
      <c r="X813" s="83" t="s">
        <v>103</v>
      </c>
      <c r="Y813" t="s">
        <v>2775</v>
      </c>
      <c r="Z813" s="83" t="s">
        <v>102</v>
      </c>
      <c r="AA813" s="83" t="s">
        <v>102</v>
      </c>
      <c r="AB813" t="s">
        <v>3747</v>
      </c>
      <c r="AC813" s="83" t="s">
        <v>4036</v>
      </c>
      <c r="AD813" s="83" t="s">
        <v>144</v>
      </c>
      <c r="AE813" s="83" t="s">
        <v>105</v>
      </c>
      <c r="AF813" t="s">
        <v>2775</v>
      </c>
      <c r="AG813" s="83" t="s">
        <v>102</v>
      </c>
      <c r="AH813" s="83" t="s">
        <v>102</v>
      </c>
      <c r="AI813" t="s">
        <v>3747</v>
      </c>
      <c r="AJ813" s="83" t="s">
        <v>4036</v>
      </c>
      <c r="AK813" s="83" t="s">
        <v>144</v>
      </c>
      <c r="AL813" s="83" t="s">
        <v>105</v>
      </c>
      <c r="AM813" s="87" t="s">
        <v>106</v>
      </c>
      <c r="AN813" t="s">
        <v>2775</v>
      </c>
      <c r="AO813" t="s">
        <v>3747</v>
      </c>
      <c r="AP813" s="83" t="s">
        <v>4036</v>
      </c>
      <c r="AQ813" s="83" t="s">
        <v>111</v>
      </c>
      <c r="AR813" s="87" t="s">
        <v>106</v>
      </c>
      <c r="AT813" s="83" t="s">
        <v>107</v>
      </c>
      <c r="AU813" s="83" t="s">
        <v>107</v>
      </c>
      <c r="AV813" s="83" t="s">
        <v>107</v>
      </c>
      <c r="AX813" s="110" t="s">
        <v>107</v>
      </c>
      <c r="AY813" s="111"/>
      <c r="AZ813" s="112">
        <f t="shared" ca="1" si="52"/>
        <v>9020</v>
      </c>
      <c r="BA813" s="136">
        <f t="shared" ca="1" si="53"/>
        <v>44</v>
      </c>
      <c r="BB813" s="114" t="s">
        <v>134</v>
      </c>
      <c r="BC813" s="114" t="s">
        <v>108</v>
      </c>
      <c r="BD813" s="114"/>
      <c r="BE813" s="115" t="s">
        <v>102</v>
      </c>
      <c r="BF813" s="115" t="s">
        <v>102</v>
      </c>
      <c r="BG813" s="115" t="s">
        <v>102</v>
      </c>
      <c r="BH813" s="115" t="s">
        <v>102</v>
      </c>
      <c r="BI813" s="116"/>
      <c r="BJ813" s="117" t="s">
        <v>109</v>
      </c>
      <c r="BK813" s="117" t="s">
        <v>109</v>
      </c>
      <c r="BL813" s="83">
        <f t="shared" ca="1" si="54"/>
        <v>43</v>
      </c>
      <c r="BM813" s="83" t="s">
        <v>108</v>
      </c>
      <c r="BN813" s="83">
        <v>0</v>
      </c>
      <c r="BO813" s="83" t="s">
        <v>108</v>
      </c>
      <c r="BP813" s="83">
        <v>-1401220</v>
      </c>
      <c r="BQ813" s="83" t="s">
        <v>312</v>
      </c>
      <c r="BR813" s="83" t="s">
        <v>153</v>
      </c>
      <c r="BS813" s="83" t="s">
        <v>499</v>
      </c>
      <c r="BT813" s="83">
        <v>-1401220</v>
      </c>
      <c r="BU813" s="83" t="s">
        <v>312</v>
      </c>
      <c r="BV813" s="83" t="s">
        <v>153</v>
      </c>
      <c r="BW813" s="83" t="s">
        <v>499</v>
      </c>
      <c r="BY813" s="136">
        <v>0</v>
      </c>
      <c r="BZ813" s="136">
        <v>0</v>
      </c>
      <c r="CA813" s="136">
        <v>0</v>
      </c>
      <c r="CB813" s="136">
        <v>0</v>
      </c>
      <c r="CD813" s="136">
        <v>0</v>
      </c>
      <c r="CE813" s="136">
        <v>0</v>
      </c>
      <c r="CF813" s="136">
        <v>0</v>
      </c>
      <c r="CG813" s="136">
        <v>0</v>
      </c>
      <c r="CH813" s="136">
        <v>0</v>
      </c>
      <c r="CI813" s="136">
        <v>0</v>
      </c>
      <c r="CJ813" s="136">
        <v>0</v>
      </c>
      <c r="CK813" s="138">
        <v>0</v>
      </c>
      <c r="CL813" s="138">
        <v>0</v>
      </c>
      <c r="CM813" s="136">
        <v>0</v>
      </c>
      <c r="CN813" s="136">
        <v>0</v>
      </c>
      <c r="CO813" s="85">
        <v>43752</v>
      </c>
      <c r="CP813" s="83" t="s">
        <v>4859</v>
      </c>
      <c r="CQ813" s="83" t="s">
        <v>102</v>
      </c>
      <c r="CR813" s="83" t="s">
        <v>482</v>
      </c>
      <c r="CS813" s="83">
        <v>808</v>
      </c>
      <c r="CT813" s="83" t="s">
        <v>483</v>
      </c>
      <c r="CU813" s="83">
        <v>1</v>
      </c>
      <c r="CV813" s="83">
        <v>0</v>
      </c>
      <c r="CW813" s="83">
        <v>0</v>
      </c>
      <c r="CX813" s="83" t="s">
        <v>109</v>
      </c>
      <c r="CY813" s="83" t="s">
        <v>583</v>
      </c>
      <c r="CZ813" s="83">
        <v>0</v>
      </c>
      <c r="DA813" s="83">
        <v>0</v>
      </c>
      <c r="DB813" s="83">
        <f t="shared" si="51"/>
        <v>0</v>
      </c>
      <c r="DC813" s="83" t="s">
        <v>497</v>
      </c>
      <c r="DE813" s="136">
        <v>1</v>
      </c>
      <c r="DF813" s="136">
        <v>1</v>
      </c>
      <c r="DG813" s="215" t="s">
        <v>269</v>
      </c>
      <c r="DH813" s="136">
        <v>1</v>
      </c>
      <c r="DI813" s="136">
        <v>1</v>
      </c>
      <c r="DJ813" s="215" t="s">
        <v>269</v>
      </c>
      <c r="EE813" s="136" t="b">
        <v>1</v>
      </c>
      <c r="EF813" s="136" t="b">
        <v>1</v>
      </c>
      <c r="EG813" s="136" t="b">
        <v>1</v>
      </c>
      <c r="EH813" s="136" t="b">
        <v>1</v>
      </c>
      <c r="EL813" s="215" t="s">
        <v>269</v>
      </c>
    </row>
    <row r="814" spans="1:142" ht="60" customHeight="1" x14ac:dyDescent="0.55000000000000004">
      <c r="A814" s="83" t="s">
        <v>130</v>
      </c>
      <c r="B814" s="83" t="s">
        <v>98</v>
      </c>
      <c r="C814">
        <v>681914</v>
      </c>
      <c r="D814" t="s">
        <v>1447</v>
      </c>
      <c r="E814" t="s">
        <v>1447</v>
      </c>
      <c r="F814" s="83" t="s">
        <v>108</v>
      </c>
      <c r="G814" s="213">
        <v>33203</v>
      </c>
      <c r="H814" s="83" t="s">
        <v>102</v>
      </c>
      <c r="I814" s="213">
        <v>43435</v>
      </c>
      <c r="J814" s="83" t="s">
        <v>228</v>
      </c>
      <c r="K814" s="214">
        <v>559222974496</v>
      </c>
      <c r="L814" s="83" t="s">
        <v>97</v>
      </c>
      <c r="M814" s="213">
        <v>43679</v>
      </c>
      <c r="N814">
        <v>868196</v>
      </c>
      <c r="O814" s="145" t="s">
        <v>567</v>
      </c>
      <c r="P814" s="145" t="s">
        <v>99</v>
      </c>
      <c r="Q814" s="145" t="s">
        <v>100</v>
      </c>
      <c r="R814" s="145" t="s">
        <v>567</v>
      </c>
      <c r="V814">
        <v>6497</v>
      </c>
      <c r="W814" s="83" t="s">
        <v>101</v>
      </c>
      <c r="X814" s="83" t="s">
        <v>103</v>
      </c>
      <c r="Y814" t="s">
        <v>2776</v>
      </c>
      <c r="Z814" s="83" t="s">
        <v>102</v>
      </c>
      <c r="AA814" s="83" t="s">
        <v>102</v>
      </c>
      <c r="AB814" t="s">
        <v>3748</v>
      </c>
      <c r="AC814" s="83" t="s">
        <v>4037</v>
      </c>
      <c r="AD814" s="83" t="s">
        <v>144</v>
      </c>
      <c r="AE814" s="83" t="s">
        <v>105</v>
      </c>
      <c r="AF814" t="s">
        <v>2776</v>
      </c>
      <c r="AG814" s="83" t="s">
        <v>102</v>
      </c>
      <c r="AH814" s="83" t="s">
        <v>102</v>
      </c>
      <c r="AI814" t="s">
        <v>3748</v>
      </c>
      <c r="AJ814" s="83" t="s">
        <v>4037</v>
      </c>
      <c r="AK814" s="83" t="s">
        <v>144</v>
      </c>
      <c r="AL814" s="83" t="s">
        <v>105</v>
      </c>
      <c r="AM814" s="87" t="s">
        <v>106</v>
      </c>
      <c r="AN814" t="s">
        <v>2776</v>
      </c>
      <c r="AO814" t="s">
        <v>3748</v>
      </c>
      <c r="AP814" s="83" t="s">
        <v>4037</v>
      </c>
      <c r="AQ814" s="83" t="s">
        <v>144</v>
      </c>
      <c r="AR814" s="87" t="s">
        <v>106</v>
      </c>
      <c r="AT814" s="83" t="s">
        <v>107</v>
      </c>
      <c r="AU814" s="83" t="s">
        <v>107</v>
      </c>
      <c r="AV814" s="83" t="s">
        <v>107</v>
      </c>
      <c r="AX814" s="110" t="s">
        <v>107</v>
      </c>
      <c r="AY814" s="111"/>
      <c r="AZ814" s="112">
        <f t="shared" ca="1" si="52"/>
        <v>9414</v>
      </c>
      <c r="BA814" s="136">
        <f t="shared" ca="1" si="53"/>
        <v>99</v>
      </c>
      <c r="BB814" s="114" t="s">
        <v>134</v>
      </c>
      <c r="BC814" s="114" t="s">
        <v>108</v>
      </c>
      <c r="BD814" s="114"/>
      <c r="BE814" s="115" t="s">
        <v>102</v>
      </c>
      <c r="BF814" s="115" t="s">
        <v>102</v>
      </c>
      <c r="BG814" s="115" t="s">
        <v>102</v>
      </c>
      <c r="BH814" s="115" t="s">
        <v>102</v>
      </c>
      <c r="BI814" s="116"/>
      <c r="BJ814" s="117" t="s">
        <v>109</v>
      </c>
      <c r="BK814" s="117" t="s">
        <v>109</v>
      </c>
      <c r="BL814" s="83">
        <f t="shared" ca="1" si="54"/>
        <v>30</v>
      </c>
      <c r="BM814" s="83" t="s">
        <v>108</v>
      </c>
      <c r="BN814" s="83">
        <v>0</v>
      </c>
      <c r="BO814" s="83" t="s">
        <v>108</v>
      </c>
      <c r="BP814" s="83">
        <v>-1402955</v>
      </c>
      <c r="BQ814" s="83" t="s">
        <v>198</v>
      </c>
      <c r="BR814" s="83" t="s">
        <v>164</v>
      </c>
      <c r="BS814" s="83" t="s">
        <v>499</v>
      </c>
      <c r="BT814" s="83">
        <v>-1402955</v>
      </c>
      <c r="BU814" s="83" t="s">
        <v>198</v>
      </c>
      <c r="BV814" s="83" t="s">
        <v>164</v>
      </c>
      <c r="BW814" s="83" t="s">
        <v>499</v>
      </c>
      <c r="BY814" s="136">
        <v>0</v>
      </c>
      <c r="BZ814" s="136">
        <v>0</v>
      </c>
      <c r="CA814" s="136">
        <v>0</v>
      </c>
      <c r="CB814" s="136">
        <v>0</v>
      </c>
      <c r="CD814" s="136">
        <v>0</v>
      </c>
      <c r="CE814" s="136">
        <v>0</v>
      </c>
      <c r="CF814" s="136">
        <v>0</v>
      </c>
      <c r="CG814" s="136">
        <v>0</v>
      </c>
      <c r="CH814" s="136">
        <v>0</v>
      </c>
      <c r="CI814" s="136">
        <v>0</v>
      </c>
      <c r="CJ814" s="136">
        <v>0</v>
      </c>
      <c r="CK814" s="138">
        <v>0</v>
      </c>
      <c r="CL814" s="138">
        <v>0</v>
      </c>
      <c r="CM814" s="136">
        <v>0</v>
      </c>
      <c r="CN814" s="136">
        <v>0</v>
      </c>
      <c r="CO814" s="85">
        <v>43753</v>
      </c>
      <c r="CP814" s="83" t="s">
        <v>4860</v>
      </c>
      <c r="CQ814" s="83" t="s">
        <v>102</v>
      </c>
      <c r="CR814" s="83" t="s">
        <v>482</v>
      </c>
      <c r="CS814" s="83">
        <v>809</v>
      </c>
      <c r="CT814" s="83" t="s">
        <v>483</v>
      </c>
      <c r="CU814" s="83">
        <v>1</v>
      </c>
      <c r="CV814" s="83">
        <v>0</v>
      </c>
      <c r="CW814" s="83">
        <v>0</v>
      </c>
      <c r="CX814" s="83" t="s">
        <v>109</v>
      </c>
      <c r="CY814" s="83" t="s">
        <v>583</v>
      </c>
      <c r="CZ814" s="83">
        <v>0</v>
      </c>
      <c r="DA814" s="83">
        <v>0</v>
      </c>
      <c r="DB814" s="83">
        <f t="shared" si="51"/>
        <v>0</v>
      </c>
      <c r="DC814" s="83" t="s">
        <v>497</v>
      </c>
      <c r="DE814" s="136">
        <v>1</v>
      </c>
      <c r="DF814" s="136">
        <v>1</v>
      </c>
      <c r="DG814" s="215" t="s">
        <v>269</v>
      </c>
      <c r="DH814" s="136">
        <v>1</v>
      </c>
      <c r="DI814" s="136">
        <v>1</v>
      </c>
      <c r="DJ814" s="215" t="s">
        <v>269</v>
      </c>
      <c r="EE814" s="136" t="b">
        <v>1</v>
      </c>
      <c r="EF814" s="136" t="b">
        <v>1</v>
      </c>
      <c r="EG814" s="136" t="b">
        <v>1</v>
      </c>
      <c r="EH814" s="136" t="b">
        <v>1</v>
      </c>
      <c r="EL814" s="215" t="s">
        <v>269</v>
      </c>
    </row>
    <row r="815" spans="1:142" ht="60" customHeight="1" x14ac:dyDescent="0.55000000000000004">
      <c r="A815" s="83" t="s">
        <v>130</v>
      </c>
      <c r="B815" s="83" t="s">
        <v>98</v>
      </c>
      <c r="C815">
        <v>945936</v>
      </c>
      <c r="D815" t="s">
        <v>1448</v>
      </c>
      <c r="E815" t="s">
        <v>1448</v>
      </c>
      <c r="F815" s="83" t="s">
        <v>108</v>
      </c>
      <c r="G815" s="213">
        <v>29856</v>
      </c>
      <c r="H815" s="83" t="s">
        <v>102</v>
      </c>
      <c r="I815" s="213">
        <v>43290</v>
      </c>
      <c r="J815" s="83" t="s">
        <v>228</v>
      </c>
      <c r="K815" s="214">
        <v>384099446811</v>
      </c>
      <c r="L815" s="83" t="s">
        <v>135</v>
      </c>
      <c r="M815" s="213">
        <v>43753</v>
      </c>
      <c r="N815">
        <v>610410</v>
      </c>
      <c r="O815" s="145" t="s">
        <v>567</v>
      </c>
      <c r="P815" s="145" t="s">
        <v>99</v>
      </c>
      <c r="Q815" s="145" t="s">
        <v>100</v>
      </c>
      <c r="R815" s="145" t="s">
        <v>567</v>
      </c>
      <c r="V815">
        <v>8307</v>
      </c>
      <c r="W815" s="83" t="s">
        <v>1904</v>
      </c>
      <c r="X815" s="83" t="s">
        <v>103</v>
      </c>
      <c r="Y815" t="s">
        <v>2777</v>
      </c>
      <c r="Z815" s="83" t="s">
        <v>102</v>
      </c>
      <c r="AA815" s="83" t="s">
        <v>102</v>
      </c>
      <c r="AB815" t="s">
        <v>3749</v>
      </c>
      <c r="AC815" s="83" t="s">
        <v>4038</v>
      </c>
      <c r="AD815" s="83" t="s">
        <v>111</v>
      </c>
      <c r="AE815" s="83" t="s">
        <v>105</v>
      </c>
      <c r="AF815" t="s">
        <v>2777</v>
      </c>
      <c r="AG815" s="83" t="s">
        <v>102</v>
      </c>
      <c r="AH815" s="83" t="s">
        <v>102</v>
      </c>
      <c r="AI815" t="s">
        <v>3749</v>
      </c>
      <c r="AJ815" s="83" t="s">
        <v>4038</v>
      </c>
      <c r="AK815" s="83" t="s">
        <v>111</v>
      </c>
      <c r="AL815" s="83" t="s">
        <v>105</v>
      </c>
      <c r="AM815" s="87" t="s">
        <v>106</v>
      </c>
      <c r="AN815" t="s">
        <v>2777</v>
      </c>
      <c r="AO815" t="s">
        <v>3749</v>
      </c>
      <c r="AP815" s="83" t="s">
        <v>4038</v>
      </c>
      <c r="AQ815" s="83" t="s">
        <v>144</v>
      </c>
      <c r="AR815" s="87" t="s">
        <v>106</v>
      </c>
      <c r="AT815" s="83" t="s">
        <v>107</v>
      </c>
      <c r="AU815" s="83" t="s">
        <v>107</v>
      </c>
      <c r="AV815" s="83" t="s">
        <v>107</v>
      </c>
      <c r="AX815" s="110" t="s">
        <v>107</v>
      </c>
      <c r="AY815" s="111"/>
      <c r="AZ815" s="112">
        <f t="shared" ca="1" si="52"/>
        <v>4946</v>
      </c>
      <c r="BA815" s="136">
        <f t="shared" ca="1" si="53"/>
        <v>21</v>
      </c>
      <c r="BB815" s="114" t="s">
        <v>136</v>
      </c>
      <c r="BC815" s="114" t="s">
        <v>108</v>
      </c>
      <c r="BD815" s="114"/>
      <c r="BE815" s="115" t="s">
        <v>102</v>
      </c>
      <c r="BF815" s="115" t="s">
        <v>102</v>
      </c>
      <c r="BG815" s="115" t="s">
        <v>102</v>
      </c>
      <c r="BH815" s="115" t="s">
        <v>102</v>
      </c>
      <c r="BI815" s="116"/>
      <c r="BJ815" s="117" t="s">
        <v>109</v>
      </c>
      <c r="BK815" s="117" t="s">
        <v>109</v>
      </c>
      <c r="BL815" s="83">
        <f t="shared" ca="1" si="54"/>
        <v>56</v>
      </c>
      <c r="BM815" s="83" t="s">
        <v>270</v>
      </c>
      <c r="BN815" s="83">
        <v>0</v>
      </c>
      <c r="BO815" s="83" t="s">
        <v>108</v>
      </c>
      <c r="BP815" s="83">
        <v>-1404690</v>
      </c>
      <c r="BQ815" s="83" t="s">
        <v>381</v>
      </c>
      <c r="BR815" s="83" t="s">
        <v>157</v>
      </c>
      <c r="BS815" s="83" t="s">
        <v>502</v>
      </c>
      <c r="BT815" s="83">
        <v>-1404690</v>
      </c>
      <c r="BU815" s="83" t="s">
        <v>381</v>
      </c>
      <c r="BV815" s="83" t="s">
        <v>157</v>
      </c>
      <c r="BW815" s="83" t="s">
        <v>502</v>
      </c>
      <c r="BY815" s="136">
        <v>0</v>
      </c>
      <c r="BZ815" s="136">
        <v>0</v>
      </c>
      <c r="CA815" s="136">
        <v>0</v>
      </c>
      <c r="CB815" s="136">
        <v>0</v>
      </c>
      <c r="CD815" s="136">
        <v>0</v>
      </c>
      <c r="CE815" s="136">
        <v>0</v>
      </c>
      <c r="CF815" s="136">
        <v>0</v>
      </c>
      <c r="CG815" s="136">
        <v>0</v>
      </c>
      <c r="CH815" s="136">
        <v>0</v>
      </c>
      <c r="CI815" s="136">
        <v>0</v>
      </c>
      <c r="CJ815" s="136">
        <v>0</v>
      </c>
      <c r="CK815" s="138">
        <v>0</v>
      </c>
      <c r="CL815" s="138">
        <v>0</v>
      </c>
      <c r="CM815" s="136">
        <v>0</v>
      </c>
      <c r="CN815" s="136">
        <v>0</v>
      </c>
      <c r="CO815" s="85">
        <v>43754</v>
      </c>
      <c r="CP815" s="83" t="s">
        <v>4861</v>
      </c>
      <c r="CQ815" s="83" t="s">
        <v>102</v>
      </c>
      <c r="CR815" s="83" t="s">
        <v>482</v>
      </c>
      <c r="CS815" s="83">
        <v>810</v>
      </c>
      <c r="CT815" s="83" t="s">
        <v>483</v>
      </c>
      <c r="CU815" s="83">
        <v>1</v>
      </c>
      <c r="CV815" s="83">
        <v>0</v>
      </c>
      <c r="CW815" s="83">
        <v>0</v>
      </c>
      <c r="CX815" s="83" t="s">
        <v>109</v>
      </c>
      <c r="CY815" s="83" t="s">
        <v>583</v>
      </c>
      <c r="CZ815" s="83">
        <v>0</v>
      </c>
      <c r="DA815" s="83">
        <v>0</v>
      </c>
      <c r="DB815" s="83">
        <f t="shared" si="51"/>
        <v>0</v>
      </c>
      <c r="DC815" s="83" t="s">
        <v>497</v>
      </c>
      <c r="DE815" s="136">
        <v>1</v>
      </c>
      <c r="DF815" s="136">
        <v>1</v>
      </c>
      <c r="DG815" s="215" t="s">
        <v>269</v>
      </c>
      <c r="DH815" s="136">
        <v>1</v>
      </c>
      <c r="DI815" s="136">
        <v>1</v>
      </c>
      <c r="DJ815" s="215" t="s">
        <v>269</v>
      </c>
      <c r="EE815" s="136" t="b">
        <v>1</v>
      </c>
      <c r="EF815" s="136" t="b">
        <v>1</v>
      </c>
      <c r="EG815" s="136" t="b">
        <v>1</v>
      </c>
      <c r="EH815" s="136" t="b">
        <v>1</v>
      </c>
      <c r="EL815" s="215" t="s">
        <v>269</v>
      </c>
    </row>
    <row r="816" spans="1:142" ht="60" customHeight="1" x14ac:dyDescent="0.55000000000000004">
      <c r="A816" s="83" t="s">
        <v>130</v>
      </c>
      <c r="B816" s="83" t="s">
        <v>98</v>
      </c>
      <c r="C816">
        <v>973635</v>
      </c>
      <c r="D816" t="s">
        <v>1449</v>
      </c>
      <c r="E816" t="s">
        <v>1449</v>
      </c>
      <c r="F816" s="83" t="s">
        <v>108</v>
      </c>
      <c r="G816" s="213">
        <v>26539</v>
      </c>
      <c r="H816" s="83" t="s">
        <v>102</v>
      </c>
      <c r="I816" s="213">
        <v>43210</v>
      </c>
      <c r="J816" s="83" t="s">
        <v>228</v>
      </c>
      <c r="K816" s="214">
        <v>630581390500</v>
      </c>
      <c r="L816" s="83" t="s">
        <v>97</v>
      </c>
      <c r="M816" s="213">
        <v>43509</v>
      </c>
      <c r="N816">
        <v>485177</v>
      </c>
      <c r="O816" s="145" t="s">
        <v>567</v>
      </c>
      <c r="P816" s="145" t="s">
        <v>99</v>
      </c>
      <c r="Q816" s="145" t="s">
        <v>100</v>
      </c>
      <c r="R816" s="145" t="s">
        <v>567</v>
      </c>
      <c r="V816">
        <v>9900</v>
      </c>
      <c r="W816" s="83" t="s">
        <v>101</v>
      </c>
      <c r="X816" s="83" t="s">
        <v>103</v>
      </c>
      <c r="Y816" t="s">
        <v>2778</v>
      </c>
      <c r="Z816" s="83" t="s">
        <v>102</v>
      </c>
      <c r="AA816" s="83" t="s">
        <v>102</v>
      </c>
      <c r="AB816" t="s">
        <v>3750</v>
      </c>
      <c r="AC816" s="83" t="s">
        <v>4039</v>
      </c>
      <c r="AD816" s="83" t="s">
        <v>144</v>
      </c>
      <c r="AE816" s="83" t="s">
        <v>105</v>
      </c>
      <c r="AF816" t="s">
        <v>2778</v>
      </c>
      <c r="AG816" s="83" t="s">
        <v>102</v>
      </c>
      <c r="AH816" s="83" t="s">
        <v>102</v>
      </c>
      <c r="AI816" t="s">
        <v>3750</v>
      </c>
      <c r="AJ816" s="83" t="s">
        <v>4039</v>
      </c>
      <c r="AK816" s="83" t="s">
        <v>144</v>
      </c>
      <c r="AL816" s="83" t="s">
        <v>105</v>
      </c>
      <c r="AM816" s="87" t="s">
        <v>106</v>
      </c>
      <c r="AN816" t="s">
        <v>2778</v>
      </c>
      <c r="AO816" t="s">
        <v>3750</v>
      </c>
      <c r="AP816" s="83" t="s">
        <v>4039</v>
      </c>
      <c r="AQ816" s="83" t="s">
        <v>111</v>
      </c>
      <c r="AR816" s="87" t="s">
        <v>106</v>
      </c>
      <c r="AT816" s="83" t="s">
        <v>107</v>
      </c>
      <c r="AU816" s="83" t="s">
        <v>107</v>
      </c>
      <c r="AV816" s="83" t="s">
        <v>107</v>
      </c>
      <c r="AX816" s="110" t="s">
        <v>107</v>
      </c>
      <c r="AY816" s="111"/>
      <c r="AZ816" s="112">
        <f t="shared" ca="1" si="52"/>
        <v>4251</v>
      </c>
      <c r="BA816" s="136">
        <f t="shared" ca="1" si="53"/>
        <v>64</v>
      </c>
      <c r="BB816" s="114" t="s">
        <v>134</v>
      </c>
      <c r="BC816" s="114" t="s">
        <v>108</v>
      </c>
      <c r="BD816" s="114"/>
      <c r="BE816" s="115" t="s">
        <v>102</v>
      </c>
      <c r="BF816" s="115" t="s">
        <v>102</v>
      </c>
      <c r="BG816" s="115" t="s">
        <v>102</v>
      </c>
      <c r="BH816" s="115" t="s">
        <v>102</v>
      </c>
      <c r="BI816" s="116"/>
      <c r="BJ816" s="117" t="s">
        <v>109</v>
      </c>
      <c r="BK816" s="117" t="s">
        <v>109</v>
      </c>
      <c r="BL816" s="83">
        <f t="shared" ca="1" si="54"/>
        <v>77</v>
      </c>
      <c r="BM816" s="83" t="s">
        <v>108</v>
      </c>
      <c r="BN816" s="83">
        <v>0</v>
      </c>
      <c r="BO816" s="83" t="s">
        <v>108</v>
      </c>
      <c r="BP816" s="83">
        <v>-1406425</v>
      </c>
      <c r="BQ816" s="83" t="s">
        <v>312</v>
      </c>
      <c r="BR816" s="83" t="s">
        <v>153</v>
      </c>
      <c r="BS816" s="83" t="s">
        <v>499</v>
      </c>
      <c r="BT816" s="83">
        <v>-1406425</v>
      </c>
      <c r="BU816" s="83" t="s">
        <v>312</v>
      </c>
      <c r="BV816" s="83" t="s">
        <v>153</v>
      </c>
      <c r="BW816" s="83" t="s">
        <v>499</v>
      </c>
      <c r="BY816" s="136">
        <v>0</v>
      </c>
      <c r="BZ816" s="136">
        <v>0</v>
      </c>
      <c r="CA816" s="136">
        <v>0</v>
      </c>
      <c r="CB816" s="136">
        <v>0</v>
      </c>
      <c r="CD816" s="136">
        <v>0</v>
      </c>
      <c r="CE816" s="136">
        <v>0</v>
      </c>
      <c r="CF816" s="136">
        <v>0</v>
      </c>
      <c r="CG816" s="136">
        <v>0</v>
      </c>
      <c r="CH816" s="136">
        <v>0</v>
      </c>
      <c r="CI816" s="136">
        <v>0</v>
      </c>
      <c r="CJ816" s="136">
        <v>0</v>
      </c>
      <c r="CK816" s="138">
        <v>0</v>
      </c>
      <c r="CL816" s="138">
        <v>0</v>
      </c>
      <c r="CM816" s="136">
        <v>0</v>
      </c>
      <c r="CN816" s="136">
        <v>0</v>
      </c>
      <c r="CO816" s="85">
        <v>43755</v>
      </c>
      <c r="CP816" s="83" t="s">
        <v>4862</v>
      </c>
      <c r="CQ816" s="83" t="s">
        <v>102</v>
      </c>
      <c r="CR816" s="83" t="s">
        <v>482</v>
      </c>
      <c r="CS816" s="83">
        <v>811</v>
      </c>
      <c r="CT816" s="83" t="s">
        <v>483</v>
      </c>
      <c r="CU816" s="83">
        <v>1</v>
      </c>
      <c r="CV816" s="83">
        <v>0</v>
      </c>
      <c r="CW816" s="83">
        <v>0</v>
      </c>
      <c r="CX816" s="83" t="s">
        <v>109</v>
      </c>
      <c r="CY816" s="83" t="s">
        <v>583</v>
      </c>
      <c r="CZ816" s="83">
        <v>0</v>
      </c>
      <c r="DA816" s="83">
        <v>0</v>
      </c>
      <c r="DB816" s="83">
        <f t="shared" si="51"/>
        <v>0</v>
      </c>
      <c r="DC816" s="83" t="s">
        <v>497</v>
      </c>
      <c r="DE816" s="136">
        <v>1</v>
      </c>
      <c r="DF816" s="136">
        <v>1</v>
      </c>
      <c r="DG816" s="215" t="s">
        <v>269</v>
      </c>
      <c r="DH816" s="136">
        <v>1</v>
      </c>
      <c r="DI816" s="136">
        <v>1</v>
      </c>
      <c r="DJ816" s="215" t="s">
        <v>269</v>
      </c>
      <c r="EE816" s="136" t="b">
        <v>1</v>
      </c>
      <c r="EF816" s="136" t="b">
        <v>1</v>
      </c>
      <c r="EG816" s="136" t="b">
        <v>1</v>
      </c>
      <c r="EH816" s="136" t="b">
        <v>1</v>
      </c>
      <c r="EL816" s="215" t="s">
        <v>269</v>
      </c>
    </row>
    <row r="817" spans="1:142" ht="60" customHeight="1" x14ac:dyDescent="0.55000000000000004">
      <c r="A817" s="83" t="s">
        <v>130</v>
      </c>
      <c r="B817" s="83" t="s">
        <v>98</v>
      </c>
      <c r="C817">
        <v>867291</v>
      </c>
      <c r="D817" t="s">
        <v>1450</v>
      </c>
      <c r="E817" t="s">
        <v>1450</v>
      </c>
      <c r="F817" s="83" t="s">
        <v>108</v>
      </c>
      <c r="G817" s="213">
        <v>38085</v>
      </c>
      <c r="H817" s="83" t="s">
        <v>102</v>
      </c>
      <c r="I817" s="213">
        <v>43116</v>
      </c>
      <c r="J817" s="83" t="s">
        <v>228</v>
      </c>
      <c r="K817" s="214">
        <v>840753101639</v>
      </c>
      <c r="L817" s="83" t="s">
        <v>126</v>
      </c>
      <c r="M817" s="213">
        <v>43646</v>
      </c>
      <c r="N817">
        <v>165999</v>
      </c>
      <c r="O817" s="145" t="s">
        <v>567</v>
      </c>
      <c r="P817" s="145" t="s">
        <v>99</v>
      </c>
      <c r="Q817" s="145" t="s">
        <v>100</v>
      </c>
      <c r="R817" s="145" t="s">
        <v>567</v>
      </c>
      <c r="V817">
        <v>8246</v>
      </c>
      <c r="W817" s="83" t="s">
        <v>101</v>
      </c>
      <c r="X817" s="83" t="s">
        <v>103</v>
      </c>
      <c r="Y817" t="s">
        <v>2779</v>
      </c>
      <c r="Z817" s="83" t="s">
        <v>102</v>
      </c>
      <c r="AA817" s="83" t="s">
        <v>102</v>
      </c>
      <c r="AB817" t="s">
        <v>3751</v>
      </c>
      <c r="AC817" s="83" t="s">
        <v>4040</v>
      </c>
      <c r="AD817" s="83" t="s">
        <v>144</v>
      </c>
      <c r="AE817" s="83" t="s">
        <v>105</v>
      </c>
      <c r="AF817" t="s">
        <v>2779</v>
      </c>
      <c r="AG817" s="83" t="s">
        <v>102</v>
      </c>
      <c r="AH817" s="83" t="s">
        <v>102</v>
      </c>
      <c r="AI817" t="s">
        <v>3751</v>
      </c>
      <c r="AJ817" s="83" t="s">
        <v>4040</v>
      </c>
      <c r="AK817" s="83" t="s">
        <v>144</v>
      </c>
      <c r="AL817" s="83" t="s">
        <v>105</v>
      </c>
      <c r="AM817" s="87" t="s">
        <v>106</v>
      </c>
      <c r="AN817" t="s">
        <v>2779</v>
      </c>
      <c r="AO817" t="s">
        <v>3751</v>
      </c>
      <c r="AP817" s="83" t="s">
        <v>4040</v>
      </c>
      <c r="AQ817" s="83" t="s">
        <v>144</v>
      </c>
      <c r="AR817" s="87" t="s">
        <v>106</v>
      </c>
      <c r="AT817" s="83" t="s">
        <v>107</v>
      </c>
      <c r="AU817" s="83" t="s">
        <v>107</v>
      </c>
      <c r="AV817" s="83" t="s">
        <v>107</v>
      </c>
      <c r="AX817" s="110" t="s">
        <v>107</v>
      </c>
      <c r="AY817" s="111"/>
      <c r="AZ817" s="112">
        <f t="shared" ca="1" si="52"/>
        <v>6864</v>
      </c>
      <c r="BA817" s="136">
        <f t="shared" ca="1" si="53"/>
        <v>92</v>
      </c>
      <c r="BB817" s="114" t="s">
        <v>134</v>
      </c>
      <c r="BC817" s="114" t="s">
        <v>108</v>
      </c>
      <c r="BD817" s="114"/>
      <c r="BE817" s="115" t="s">
        <v>102</v>
      </c>
      <c r="BF817" s="115" t="s">
        <v>102</v>
      </c>
      <c r="BG817" s="115" t="s">
        <v>102</v>
      </c>
      <c r="BH817" s="115" t="s">
        <v>102</v>
      </c>
      <c r="BI817" s="116"/>
      <c r="BJ817" s="117" t="s">
        <v>109</v>
      </c>
      <c r="BK817" s="117" t="s">
        <v>109</v>
      </c>
      <c r="BL817" s="83">
        <f t="shared" ca="1" si="54"/>
        <v>1</v>
      </c>
      <c r="BM817" s="83" t="s">
        <v>108</v>
      </c>
      <c r="BN817" s="83">
        <v>0</v>
      </c>
      <c r="BO817" s="83" t="s">
        <v>108</v>
      </c>
      <c r="BP817" s="83">
        <v>-1408160</v>
      </c>
      <c r="BQ817" s="83" t="s">
        <v>198</v>
      </c>
      <c r="BR817" s="83" t="s">
        <v>164</v>
      </c>
      <c r="BS817" s="83" t="s">
        <v>499</v>
      </c>
      <c r="BT817" s="83">
        <v>-1408160</v>
      </c>
      <c r="BU817" s="83" t="s">
        <v>198</v>
      </c>
      <c r="BV817" s="83" t="s">
        <v>164</v>
      </c>
      <c r="BW817" s="83" t="s">
        <v>499</v>
      </c>
      <c r="BY817" s="136">
        <v>0</v>
      </c>
      <c r="BZ817" s="136">
        <v>0</v>
      </c>
      <c r="CA817" s="136">
        <v>0</v>
      </c>
      <c r="CB817" s="136">
        <v>0</v>
      </c>
      <c r="CD817" s="136">
        <v>0</v>
      </c>
      <c r="CE817" s="136">
        <v>0</v>
      </c>
      <c r="CF817" s="136">
        <v>0</v>
      </c>
      <c r="CG817" s="136">
        <v>0</v>
      </c>
      <c r="CH817" s="136">
        <v>0</v>
      </c>
      <c r="CI817" s="136">
        <v>0</v>
      </c>
      <c r="CJ817" s="136">
        <v>0</v>
      </c>
      <c r="CK817" s="138">
        <v>0</v>
      </c>
      <c r="CL817" s="138">
        <v>0</v>
      </c>
      <c r="CM817" s="136">
        <v>0</v>
      </c>
      <c r="CN817" s="136">
        <v>0</v>
      </c>
      <c r="CO817" s="85">
        <v>43756</v>
      </c>
      <c r="CP817" s="83" t="s">
        <v>4863</v>
      </c>
      <c r="CQ817" s="83" t="s">
        <v>102</v>
      </c>
      <c r="CR817" s="83" t="s">
        <v>482</v>
      </c>
      <c r="CS817" s="83">
        <v>812</v>
      </c>
      <c r="CT817" s="83" t="s">
        <v>483</v>
      </c>
      <c r="CU817" s="83">
        <v>1</v>
      </c>
      <c r="CV817" s="83">
        <v>0</v>
      </c>
      <c r="CW817" s="83">
        <v>0</v>
      </c>
      <c r="CX817" s="83" t="s">
        <v>109</v>
      </c>
      <c r="CY817" s="83" t="s">
        <v>583</v>
      </c>
      <c r="CZ817" s="83">
        <v>0</v>
      </c>
      <c r="DA817" s="83">
        <v>0</v>
      </c>
      <c r="DB817" s="83">
        <f t="shared" si="51"/>
        <v>0</v>
      </c>
      <c r="DC817" s="83" t="s">
        <v>497</v>
      </c>
      <c r="DE817" s="136">
        <v>1</v>
      </c>
      <c r="DF817" s="136">
        <v>1</v>
      </c>
      <c r="DG817" s="215" t="s">
        <v>269</v>
      </c>
      <c r="DH817" s="136">
        <v>1</v>
      </c>
      <c r="DI817" s="136">
        <v>1</v>
      </c>
      <c r="DJ817" s="215" t="s">
        <v>269</v>
      </c>
      <c r="EE817" s="136" t="b">
        <v>1</v>
      </c>
      <c r="EF817" s="136" t="b">
        <v>1</v>
      </c>
      <c r="EG817" s="136" t="b">
        <v>1</v>
      </c>
      <c r="EH817" s="136" t="b">
        <v>1</v>
      </c>
      <c r="EL817" s="215" t="s">
        <v>269</v>
      </c>
    </row>
    <row r="818" spans="1:142" ht="60" customHeight="1" x14ac:dyDescent="0.55000000000000004">
      <c r="A818" s="83" t="s">
        <v>130</v>
      </c>
      <c r="B818" s="83" t="s">
        <v>98</v>
      </c>
      <c r="C818">
        <v>274528</v>
      </c>
      <c r="D818" t="s">
        <v>1451</v>
      </c>
      <c r="E818" t="s">
        <v>1451</v>
      </c>
      <c r="F818" s="83" t="s">
        <v>108</v>
      </c>
      <c r="G818" s="213">
        <v>31262</v>
      </c>
      <c r="H818" s="83" t="s">
        <v>102</v>
      </c>
      <c r="I818" s="213">
        <v>43431</v>
      </c>
      <c r="J818" s="83" t="s">
        <v>228</v>
      </c>
      <c r="K818" s="214">
        <v>912349352851</v>
      </c>
      <c r="L818" s="83" t="s">
        <v>135</v>
      </c>
      <c r="M818" s="213">
        <v>43648</v>
      </c>
      <c r="N818">
        <v>848865</v>
      </c>
      <c r="O818" s="145" t="s">
        <v>567</v>
      </c>
      <c r="P818" s="145" t="s">
        <v>99</v>
      </c>
      <c r="Q818" s="145" t="s">
        <v>100</v>
      </c>
      <c r="R818" s="145" t="s">
        <v>567</v>
      </c>
      <c r="V818">
        <v>82</v>
      </c>
      <c r="W818" s="83" t="s">
        <v>1905</v>
      </c>
      <c r="X818" s="83" t="s">
        <v>103</v>
      </c>
      <c r="Y818" t="s">
        <v>2780</v>
      </c>
      <c r="Z818" s="83" t="s">
        <v>102</v>
      </c>
      <c r="AA818" s="83" t="s">
        <v>102</v>
      </c>
      <c r="AB818" t="s">
        <v>3752</v>
      </c>
      <c r="AC818" s="83" t="s">
        <v>4041</v>
      </c>
      <c r="AD818" s="83" t="s">
        <v>111</v>
      </c>
      <c r="AE818" s="83" t="s">
        <v>105</v>
      </c>
      <c r="AF818" t="s">
        <v>2780</v>
      </c>
      <c r="AG818" s="83" t="s">
        <v>102</v>
      </c>
      <c r="AH818" s="83" t="s">
        <v>102</v>
      </c>
      <c r="AI818" t="s">
        <v>3752</v>
      </c>
      <c r="AJ818" s="83" t="s">
        <v>4041</v>
      </c>
      <c r="AK818" s="83" t="s">
        <v>111</v>
      </c>
      <c r="AL818" s="83" t="s">
        <v>105</v>
      </c>
      <c r="AM818" s="87" t="s">
        <v>106</v>
      </c>
      <c r="AN818" t="s">
        <v>2780</v>
      </c>
      <c r="AO818" t="s">
        <v>3752</v>
      </c>
      <c r="AP818" s="83" t="s">
        <v>4041</v>
      </c>
      <c r="AQ818" s="83" t="s">
        <v>144</v>
      </c>
      <c r="AR818" s="87" t="s">
        <v>106</v>
      </c>
      <c r="AT818" s="83" t="s">
        <v>107</v>
      </c>
      <c r="AU818" s="83" t="s">
        <v>107</v>
      </c>
      <c r="AV818" s="83" t="s">
        <v>107</v>
      </c>
      <c r="AX818" s="110" t="s">
        <v>107</v>
      </c>
      <c r="AY818" s="111"/>
      <c r="AZ818" s="112">
        <f t="shared" ca="1" si="52"/>
        <v>1866</v>
      </c>
      <c r="BA818" s="136">
        <f t="shared" ca="1" si="53"/>
        <v>82</v>
      </c>
      <c r="BB818" s="114" t="s">
        <v>136</v>
      </c>
      <c r="BC818" s="114" t="s">
        <v>108</v>
      </c>
      <c r="BD818" s="114"/>
      <c r="BE818" s="115" t="s">
        <v>102</v>
      </c>
      <c r="BF818" s="115" t="s">
        <v>102</v>
      </c>
      <c r="BG818" s="115" t="s">
        <v>102</v>
      </c>
      <c r="BH818" s="115" t="s">
        <v>102</v>
      </c>
      <c r="BI818" s="116"/>
      <c r="BJ818" s="117" t="s">
        <v>109</v>
      </c>
      <c r="BK818" s="117" t="s">
        <v>109</v>
      </c>
      <c r="BL818" s="83">
        <f t="shared" ca="1" si="54"/>
        <v>95</v>
      </c>
      <c r="BM818" s="83" t="s">
        <v>270</v>
      </c>
      <c r="BN818" s="83">
        <v>0</v>
      </c>
      <c r="BO818" s="83" t="s">
        <v>108</v>
      </c>
      <c r="BP818" s="83">
        <v>-1409895</v>
      </c>
      <c r="BQ818" s="83" t="s">
        <v>381</v>
      </c>
      <c r="BR818" s="83" t="s">
        <v>157</v>
      </c>
      <c r="BS818" s="83" t="s">
        <v>502</v>
      </c>
      <c r="BT818" s="83">
        <v>-1409895</v>
      </c>
      <c r="BU818" s="83" t="s">
        <v>381</v>
      </c>
      <c r="BV818" s="83" t="s">
        <v>157</v>
      </c>
      <c r="BW818" s="83" t="s">
        <v>502</v>
      </c>
      <c r="BY818" s="136">
        <v>0</v>
      </c>
      <c r="BZ818" s="136">
        <v>0</v>
      </c>
      <c r="CA818" s="136">
        <v>0</v>
      </c>
      <c r="CB818" s="136">
        <v>0</v>
      </c>
      <c r="CD818" s="136">
        <v>0</v>
      </c>
      <c r="CE818" s="136">
        <v>0</v>
      </c>
      <c r="CF818" s="136">
        <v>0</v>
      </c>
      <c r="CG818" s="136">
        <v>0</v>
      </c>
      <c r="CH818" s="136">
        <v>0</v>
      </c>
      <c r="CI818" s="136">
        <v>0</v>
      </c>
      <c r="CJ818" s="136">
        <v>0</v>
      </c>
      <c r="CK818" s="138">
        <v>0</v>
      </c>
      <c r="CL818" s="138">
        <v>0</v>
      </c>
      <c r="CM818" s="136">
        <v>0</v>
      </c>
      <c r="CN818" s="136">
        <v>0</v>
      </c>
      <c r="CO818" s="85">
        <v>43757</v>
      </c>
      <c r="CP818" s="83" t="s">
        <v>4864</v>
      </c>
      <c r="CQ818" s="83" t="s">
        <v>102</v>
      </c>
      <c r="CR818" s="83" t="s">
        <v>482</v>
      </c>
      <c r="CS818" s="83">
        <v>813</v>
      </c>
      <c r="CT818" s="83" t="s">
        <v>483</v>
      </c>
      <c r="CU818" s="83">
        <v>1</v>
      </c>
      <c r="CV818" s="83">
        <v>0</v>
      </c>
      <c r="CW818" s="83">
        <v>0</v>
      </c>
      <c r="CX818" s="83" t="s">
        <v>109</v>
      </c>
      <c r="CY818" s="83" t="s">
        <v>583</v>
      </c>
      <c r="CZ818" s="83">
        <v>0</v>
      </c>
      <c r="DA818" s="83">
        <v>0</v>
      </c>
      <c r="DB818" s="83">
        <f t="shared" si="51"/>
        <v>0</v>
      </c>
      <c r="DC818" s="83" t="s">
        <v>497</v>
      </c>
      <c r="DE818" s="136">
        <v>1</v>
      </c>
      <c r="DF818" s="136">
        <v>1</v>
      </c>
      <c r="DG818" s="215" t="s">
        <v>269</v>
      </c>
      <c r="DH818" s="136">
        <v>1</v>
      </c>
      <c r="DI818" s="136">
        <v>1</v>
      </c>
      <c r="DJ818" s="215" t="s">
        <v>269</v>
      </c>
      <c r="EE818" s="136" t="b">
        <v>1</v>
      </c>
      <c r="EF818" s="136" t="b">
        <v>1</v>
      </c>
      <c r="EG818" s="136" t="b">
        <v>1</v>
      </c>
      <c r="EH818" s="136" t="b">
        <v>1</v>
      </c>
      <c r="EL818" s="215" t="s">
        <v>269</v>
      </c>
    </row>
    <row r="819" spans="1:142" ht="60" customHeight="1" x14ac:dyDescent="0.55000000000000004">
      <c r="A819" s="83" t="s">
        <v>130</v>
      </c>
      <c r="B819" s="83" t="s">
        <v>98</v>
      </c>
      <c r="C819">
        <v>967788</v>
      </c>
      <c r="D819" t="s">
        <v>1452</v>
      </c>
      <c r="E819" t="s">
        <v>1452</v>
      </c>
      <c r="F819" s="83" t="s">
        <v>108</v>
      </c>
      <c r="G819" s="213">
        <v>30334</v>
      </c>
      <c r="H819" s="83" t="s">
        <v>102</v>
      </c>
      <c r="I819" s="213">
        <v>43390</v>
      </c>
      <c r="J819" s="83" t="s">
        <v>228</v>
      </c>
      <c r="K819" s="214">
        <v>992040960348</v>
      </c>
      <c r="L819" s="83" t="s">
        <v>97</v>
      </c>
      <c r="M819" s="213">
        <v>43770</v>
      </c>
      <c r="N819">
        <v>703828</v>
      </c>
      <c r="O819" s="145" t="s">
        <v>567</v>
      </c>
      <c r="P819" s="145" t="s">
        <v>99</v>
      </c>
      <c r="Q819" s="145" t="s">
        <v>100</v>
      </c>
      <c r="R819" s="145" t="s">
        <v>567</v>
      </c>
      <c r="V819">
        <v>9714</v>
      </c>
      <c r="W819" s="83" t="s">
        <v>101</v>
      </c>
      <c r="X819" s="83" t="s">
        <v>103</v>
      </c>
      <c r="Y819" t="s">
        <v>2781</v>
      </c>
      <c r="Z819" s="83" t="s">
        <v>102</v>
      </c>
      <c r="AA819" s="83" t="s">
        <v>102</v>
      </c>
      <c r="AB819" t="s">
        <v>3753</v>
      </c>
      <c r="AC819" s="83" t="s">
        <v>4042</v>
      </c>
      <c r="AD819" s="83" t="s">
        <v>144</v>
      </c>
      <c r="AE819" s="83" t="s">
        <v>105</v>
      </c>
      <c r="AF819" t="s">
        <v>2781</v>
      </c>
      <c r="AG819" s="83" t="s">
        <v>102</v>
      </c>
      <c r="AH819" s="83" t="s">
        <v>102</v>
      </c>
      <c r="AI819" t="s">
        <v>3753</v>
      </c>
      <c r="AJ819" s="83" t="s">
        <v>4042</v>
      </c>
      <c r="AK819" s="83" t="s">
        <v>144</v>
      </c>
      <c r="AL819" s="83" t="s">
        <v>105</v>
      </c>
      <c r="AM819" s="87" t="s">
        <v>106</v>
      </c>
      <c r="AN819" t="s">
        <v>2781</v>
      </c>
      <c r="AO819" t="s">
        <v>3753</v>
      </c>
      <c r="AP819" s="83" t="s">
        <v>4042</v>
      </c>
      <c r="AQ819" s="83" t="s">
        <v>111</v>
      </c>
      <c r="AR819" s="87" t="s">
        <v>106</v>
      </c>
      <c r="AT819" s="83" t="s">
        <v>107</v>
      </c>
      <c r="AU819" s="83" t="s">
        <v>107</v>
      </c>
      <c r="AV819" s="83" t="s">
        <v>107</v>
      </c>
      <c r="AX819" s="110" t="s">
        <v>107</v>
      </c>
      <c r="AY819" s="111"/>
      <c r="AZ819" s="112">
        <f t="shared" ca="1" si="52"/>
        <v>3715</v>
      </c>
      <c r="BA819" s="136">
        <f t="shared" ca="1" si="53"/>
        <v>20</v>
      </c>
      <c r="BB819" s="114" t="s">
        <v>134</v>
      </c>
      <c r="BC819" s="114" t="s">
        <v>108</v>
      </c>
      <c r="BD819" s="114"/>
      <c r="BE819" s="115" t="s">
        <v>102</v>
      </c>
      <c r="BF819" s="115" t="s">
        <v>102</v>
      </c>
      <c r="BG819" s="115" t="s">
        <v>102</v>
      </c>
      <c r="BH819" s="115" t="s">
        <v>102</v>
      </c>
      <c r="BI819" s="116"/>
      <c r="BJ819" s="117" t="s">
        <v>109</v>
      </c>
      <c r="BK819" s="117" t="s">
        <v>109</v>
      </c>
      <c r="BL819" s="83">
        <f t="shared" ca="1" si="54"/>
        <v>31</v>
      </c>
      <c r="BM819" s="83" t="s">
        <v>108</v>
      </c>
      <c r="BN819" s="83">
        <v>0</v>
      </c>
      <c r="BO819" s="83" t="s">
        <v>108</v>
      </c>
      <c r="BP819" s="83">
        <v>-1411630</v>
      </c>
      <c r="BQ819" s="83" t="s">
        <v>312</v>
      </c>
      <c r="BR819" s="83" t="s">
        <v>153</v>
      </c>
      <c r="BS819" s="83" t="s">
        <v>499</v>
      </c>
      <c r="BT819" s="83">
        <v>-1411630</v>
      </c>
      <c r="BU819" s="83" t="s">
        <v>312</v>
      </c>
      <c r="BV819" s="83" t="s">
        <v>153</v>
      </c>
      <c r="BW819" s="83" t="s">
        <v>499</v>
      </c>
      <c r="BY819" s="136">
        <v>0</v>
      </c>
      <c r="BZ819" s="136">
        <v>0</v>
      </c>
      <c r="CA819" s="136">
        <v>0</v>
      </c>
      <c r="CB819" s="136">
        <v>0</v>
      </c>
      <c r="CD819" s="136">
        <v>0</v>
      </c>
      <c r="CE819" s="136">
        <v>0</v>
      </c>
      <c r="CF819" s="136">
        <v>0</v>
      </c>
      <c r="CG819" s="136">
        <v>0</v>
      </c>
      <c r="CH819" s="136">
        <v>0</v>
      </c>
      <c r="CI819" s="136">
        <v>0</v>
      </c>
      <c r="CJ819" s="136">
        <v>0</v>
      </c>
      <c r="CK819" s="138">
        <v>0</v>
      </c>
      <c r="CL819" s="138">
        <v>0</v>
      </c>
      <c r="CM819" s="136">
        <v>0</v>
      </c>
      <c r="CN819" s="136">
        <v>0</v>
      </c>
      <c r="CO819" s="85">
        <v>43758</v>
      </c>
      <c r="CP819" s="83" t="s">
        <v>4865</v>
      </c>
      <c r="CQ819" s="83" t="s">
        <v>102</v>
      </c>
      <c r="CR819" s="83" t="s">
        <v>482</v>
      </c>
      <c r="CS819" s="83">
        <v>814</v>
      </c>
      <c r="CT819" s="83" t="s">
        <v>483</v>
      </c>
      <c r="CU819" s="83">
        <v>1</v>
      </c>
      <c r="CV819" s="83">
        <v>0</v>
      </c>
      <c r="CW819" s="83">
        <v>0</v>
      </c>
      <c r="CX819" s="83" t="s">
        <v>109</v>
      </c>
      <c r="CY819" s="83" t="s">
        <v>583</v>
      </c>
      <c r="CZ819" s="83">
        <v>0</v>
      </c>
      <c r="DA819" s="83">
        <v>0</v>
      </c>
      <c r="DB819" s="83">
        <f t="shared" si="51"/>
        <v>0</v>
      </c>
      <c r="DC819" s="83" t="s">
        <v>497</v>
      </c>
      <c r="DE819" s="136">
        <v>1</v>
      </c>
      <c r="DF819" s="136">
        <v>1</v>
      </c>
      <c r="DG819" s="215" t="s">
        <v>269</v>
      </c>
      <c r="DH819" s="136">
        <v>1</v>
      </c>
      <c r="DI819" s="136">
        <v>1</v>
      </c>
      <c r="DJ819" s="215" t="s">
        <v>269</v>
      </c>
      <c r="EE819" s="136" t="b">
        <v>1</v>
      </c>
      <c r="EF819" s="136" t="b">
        <v>1</v>
      </c>
      <c r="EG819" s="136" t="b">
        <v>1</v>
      </c>
      <c r="EH819" s="136" t="b">
        <v>1</v>
      </c>
      <c r="EL819" s="215" t="s">
        <v>269</v>
      </c>
    </row>
    <row r="820" spans="1:142" ht="60" customHeight="1" x14ac:dyDescent="0.55000000000000004">
      <c r="A820" s="83" t="s">
        <v>130</v>
      </c>
      <c r="B820" s="83" t="s">
        <v>98</v>
      </c>
      <c r="C820">
        <v>264664</v>
      </c>
      <c r="D820" t="s">
        <v>1453</v>
      </c>
      <c r="E820" t="s">
        <v>1453</v>
      </c>
      <c r="F820" s="83" t="s">
        <v>108</v>
      </c>
      <c r="G820" s="213">
        <v>33317</v>
      </c>
      <c r="H820" s="83" t="s">
        <v>102</v>
      </c>
      <c r="I820" s="213">
        <v>43364</v>
      </c>
      <c r="J820" s="83" t="s">
        <v>228</v>
      </c>
      <c r="K820" s="214">
        <v>852459952893</v>
      </c>
      <c r="L820" s="83" t="s">
        <v>135</v>
      </c>
      <c r="M820" s="213">
        <v>43521</v>
      </c>
      <c r="N820">
        <v>398579</v>
      </c>
      <c r="O820" s="145" t="s">
        <v>567</v>
      </c>
      <c r="P820" s="145" t="s">
        <v>99</v>
      </c>
      <c r="Q820" s="145" t="s">
        <v>100</v>
      </c>
      <c r="R820" s="145" t="s">
        <v>567</v>
      </c>
      <c r="V820">
        <v>6915</v>
      </c>
      <c r="W820" s="83" t="s">
        <v>101</v>
      </c>
      <c r="X820" s="83" t="s">
        <v>103</v>
      </c>
      <c r="Y820" t="s">
        <v>2782</v>
      </c>
      <c r="Z820" s="83" t="s">
        <v>102</v>
      </c>
      <c r="AA820" s="83" t="s">
        <v>102</v>
      </c>
      <c r="AB820" t="s">
        <v>3754</v>
      </c>
      <c r="AC820" s="83" t="s">
        <v>4043</v>
      </c>
      <c r="AD820" s="83" t="s">
        <v>144</v>
      </c>
      <c r="AE820" s="83" t="s">
        <v>105</v>
      </c>
      <c r="AF820" t="s">
        <v>2782</v>
      </c>
      <c r="AG820" s="83" t="s">
        <v>102</v>
      </c>
      <c r="AH820" s="83" t="s">
        <v>102</v>
      </c>
      <c r="AI820" t="s">
        <v>3754</v>
      </c>
      <c r="AJ820" s="83" t="s">
        <v>4043</v>
      </c>
      <c r="AK820" s="83" t="s">
        <v>144</v>
      </c>
      <c r="AL820" s="83" t="s">
        <v>105</v>
      </c>
      <c r="AM820" s="87" t="s">
        <v>106</v>
      </c>
      <c r="AN820" t="s">
        <v>2782</v>
      </c>
      <c r="AO820" t="s">
        <v>3754</v>
      </c>
      <c r="AP820" s="83" t="s">
        <v>4043</v>
      </c>
      <c r="AQ820" s="83" t="s">
        <v>144</v>
      </c>
      <c r="AR820" s="87" t="s">
        <v>106</v>
      </c>
      <c r="AT820" s="83" t="s">
        <v>107</v>
      </c>
      <c r="AU820" s="83" t="s">
        <v>107</v>
      </c>
      <c r="AV820" s="83" t="s">
        <v>107</v>
      </c>
      <c r="AX820" s="110" t="s">
        <v>107</v>
      </c>
      <c r="AY820" s="111"/>
      <c r="AZ820" s="112">
        <f t="shared" ca="1" si="52"/>
        <v>3640</v>
      </c>
      <c r="BA820" s="136">
        <f t="shared" ca="1" si="53"/>
        <v>84</v>
      </c>
      <c r="BB820" s="114" t="s">
        <v>134</v>
      </c>
      <c r="BC820" s="114" t="s">
        <v>108</v>
      </c>
      <c r="BD820" s="114"/>
      <c r="BE820" s="115" t="s">
        <v>102</v>
      </c>
      <c r="BF820" s="115" t="s">
        <v>102</v>
      </c>
      <c r="BG820" s="115" t="s">
        <v>102</v>
      </c>
      <c r="BH820" s="115" t="s">
        <v>102</v>
      </c>
      <c r="BI820" s="116"/>
      <c r="BJ820" s="117" t="s">
        <v>109</v>
      </c>
      <c r="BK820" s="117" t="s">
        <v>109</v>
      </c>
      <c r="BL820" s="83">
        <f t="shared" ca="1" si="54"/>
        <v>14</v>
      </c>
      <c r="BM820" s="83" t="s">
        <v>108</v>
      </c>
      <c r="BN820" s="83">
        <v>0</v>
      </c>
      <c r="BO820" s="83" t="s">
        <v>108</v>
      </c>
      <c r="BP820" s="83">
        <v>-1413365</v>
      </c>
      <c r="BQ820" s="83" t="s">
        <v>198</v>
      </c>
      <c r="BR820" s="83" t="s">
        <v>164</v>
      </c>
      <c r="BS820" s="83" t="s">
        <v>499</v>
      </c>
      <c r="BT820" s="83">
        <v>-1413365</v>
      </c>
      <c r="BU820" s="83" t="s">
        <v>198</v>
      </c>
      <c r="BV820" s="83" t="s">
        <v>164</v>
      </c>
      <c r="BW820" s="83" t="s">
        <v>499</v>
      </c>
      <c r="BY820" s="136">
        <v>0</v>
      </c>
      <c r="BZ820" s="136">
        <v>0</v>
      </c>
      <c r="CA820" s="136">
        <v>0</v>
      </c>
      <c r="CB820" s="136">
        <v>0</v>
      </c>
      <c r="CD820" s="136">
        <v>0</v>
      </c>
      <c r="CE820" s="136">
        <v>0</v>
      </c>
      <c r="CF820" s="136">
        <v>0</v>
      </c>
      <c r="CG820" s="136">
        <v>0</v>
      </c>
      <c r="CH820" s="136">
        <v>0</v>
      </c>
      <c r="CI820" s="136">
        <v>0</v>
      </c>
      <c r="CJ820" s="136">
        <v>0</v>
      </c>
      <c r="CK820" s="138">
        <v>0</v>
      </c>
      <c r="CL820" s="138">
        <v>0</v>
      </c>
      <c r="CM820" s="136">
        <v>0</v>
      </c>
      <c r="CN820" s="136">
        <v>0</v>
      </c>
      <c r="CO820" s="85">
        <v>43759</v>
      </c>
      <c r="CP820" s="83" t="s">
        <v>4866</v>
      </c>
      <c r="CQ820" s="83" t="s">
        <v>102</v>
      </c>
      <c r="CR820" s="83" t="s">
        <v>482</v>
      </c>
      <c r="CS820" s="83">
        <v>815</v>
      </c>
      <c r="CT820" s="83" t="s">
        <v>483</v>
      </c>
      <c r="CU820" s="83">
        <v>1</v>
      </c>
      <c r="CV820" s="83">
        <v>0</v>
      </c>
      <c r="CW820" s="83">
        <v>0</v>
      </c>
      <c r="CX820" s="83" t="s">
        <v>109</v>
      </c>
      <c r="CY820" s="83" t="s">
        <v>583</v>
      </c>
      <c r="CZ820" s="83">
        <v>0</v>
      </c>
      <c r="DA820" s="83">
        <v>0</v>
      </c>
      <c r="DB820" s="83">
        <f t="shared" si="51"/>
        <v>0</v>
      </c>
      <c r="DC820" s="83" t="s">
        <v>497</v>
      </c>
      <c r="DE820" s="136">
        <v>1</v>
      </c>
      <c r="DF820" s="136">
        <v>1</v>
      </c>
      <c r="DG820" s="215" t="s">
        <v>269</v>
      </c>
      <c r="DH820" s="136">
        <v>1</v>
      </c>
      <c r="DI820" s="136">
        <v>1</v>
      </c>
      <c r="DJ820" s="215" t="s">
        <v>269</v>
      </c>
      <c r="EE820" s="136" t="b">
        <v>1</v>
      </c>
      <c r="EF820" s="136" t="b">
        <v>1</v>
      </c>
      <c r="EG820" s="136" t="b">
        <v>1</v>
      </c>
      <c r="EH820" s="136" t="b">
        <v>1</v>
      </c>
      <c r="EL820" s="215" t="s">
        <v>269</v>
      </c>
    </row>
    <row r="821" spans="1:142" ht="60" customHeight="1" x14ac:dyDescent="0.55000000000000004">
      <c r="A821" s="83" t="s">
        <v>130</v>
      </c>
      <c r="B821" s="83" t="s">
        <v>98</v>
      </c>
      <c r="C821">
        <v>272068</v>
      </c>
      <c r="D821" t="s">
        <v>1454</v>
      </c>
      <c r="E821" t="s">
        <v>1454</v>
      </c>
      <c r="F821" s="83" t="s">
        <v>108</v>
      </c>
      <c r="G821" s="213">
        <v>42782</v>
      </c>
      <c r="H821" s="83" t="s">
        <v>102</v>
      </c>
      <c r="I821" s="213">
        <v>43208</v>
      </c>
      <c r="J821" s="83" t="s">
        <v>228</v>
      </c>
      <c r="K821" s="214">
        <v>588525408795</v>
      </c>
      <c r="L821" s="83" t="s">
        <v>97</v>
      </c>
      <c r="M821" s="213">
        <v>43556</v>
      </c>
      <c r="N821">
        <v>151077</v>
      </c>
      <c r="O821" s="145" t="s">
        <v>567</v>
      </c>
      <c r="P821" s="145" t="s">
        <v>99</v>
      </c>
      <c r="Q821" s="145" t="s">
        <v>100</v>
      </c>
      <c r="R821" s="145" t="s">
        <v>567</v>
      </c>
      <c r="V821">
        <v>6718</v>
      </c>
      <c r="W821" s="83" t="s">
        <v>1906</v>
      </c>
      <c r="X821" s="83" t="s">
        <v>103</v>
      </c>
      <c r="Y821" t="s">
        <v>2783</v>
      </c>
      <c r="Z821" s="83" t="s">
        <v>102</v>
      </c>
      <c r="AA821" s="83" t="s">
        <v>102</v>
      </c>
      <c r="AB821" t="s">
        <v>3755</v>
      </c>
      <c r="AC821" s="83" t="s">
        <v>4044</v>
      </c>
      <c r="AD821" s="83" t="s">
        <v>111</v>
      </c>
      <c r="AE821" s="83" t="s">
        <v>105</v>
      </c>
      <c r="AF821" t="s">
        <v>2783</v>
      </c>
      <c r="AG821" s="83" t="s">
        <v>102</v>
      </c>
      <c r="AH821" s="83" t="s">
        <v>102</v>
      </c>
      <c r="AI821" t="s">
        <v>3755</v>
      </c>
      <c r="AJ821" s="83" t="s">
        <v>4044</v>
      </c>
      <c r="AK821" s="83" t="s">
        <v>111</v>
      </c>
      <c r="AL821" s="83" t="s">
        <v>105</v>
      </c>
      <c r="AM821" s="87" t="s">
        <v>106</v>
      </c>
      <c r="AN821" t="s">
        <v>2783</v>
      </c>
      <c r="AO821" t="s">
        <v>3755</v>
      </c>
      <c r="AP821" s="83" t="s">
        <v>4044</v>
      </c>
      <c r="AQ821" s="83" t="s">
        <v>144</v>
      </c>
      <c r="AR821" s="87" t="s">
        <v>106</v>
      </c>
      <c r="AT821" s="83" t="s">
        <v>107</v>
      </c>
      <c r="AU821" s="83" t="s">
        <v>107</v>
      </c>
      <c r="AV821" s="83" t="s">
        <v>107</v>
      </c>
      <c r="AX821" s="110" t="s">
        <v>107</v>
      </c>
      <c r="AY821" s="111"/>
      <c r="AZ821" s="112">
        <f t="shared" ca="1" si="52"/>
        <v>9697</v>
      </c>
      <c r="BA821" s="136">
        <f t="shared" ca="1" si="53"/>
        <v>2</v>
      </c>
      <c r="BB821" s="114" t="s">
        <v>136</v>
      </c>
      <c r="BC821" s="114" t="s">
        <v>108</v>
      </c>
      <c r="BD821" s="114"/>
      <c r="BE821" s="115" t="s">
        <v>102</v>
      </c>
      <c r="BF821" s="115" t="s">
        <v>102</v>
      </c>
      <c r="BG821" s="115" t="s">
        <v>102</v>
      </c>
      <c r="BH821" s="115" t="s">
        <v>102</v>
      </c>
      <c r="BI821" s="116"/>
      <c r="BJ821" s="117" t="s">
        <v>109</v>
      </c>
      <c r="BK821" s="117" t="s">
        <v>109</v>
      </c>
      <c r="BL821" s="83">
        <f t="shared" ca="1" si="54"/>
        <v>0</v>
      </c>
      <c r="BM821" s="83" t="s">
        <v>270</v>
      </c>
      <c r="BN821" s="83">
        <v>0</v>
      </c>
      <c r="BO821" s="83" t="s">
        <v>108</v>
      </c>
      <c r="BP821" s="83">
        <v>-1415100</v>
      </c>
      <c r="BQ821" s="83" t="s">
        <v>381</v>
      </c>
      <c r="BR821" s="83" t="s">
        <v>157</v>
      </c>
      <c r="BS821" s="83" t="s">
        <v>502</v>
      </c>
      <c r="BT821" s="83">
        <v>-1415100</v>
      </c>
      <c r="BU821" s="83" t="s">
        <v>381</v>
      </c>
      <c r="BV821" s="83" t="s">
        <v>157</v>
      </c>
      <c r="BW821" s="83" t="s">
        <v>502</v>
      </c>
      <c r="BY821" s="136">
        <v>0</v>
      </c>
      <c r="BZ821" s="136">
        <v>0</v>
      </c>
      <c r="CA821" s="136">
        <v>0</v>
      </c>
      <c r="CB821" s="136">
        <v>0</v>
      </c>
      <c r="CD821" s="136">
        <v>0</v>
      </c>
      <c r="CE821" s="136">
        <v>0</v>
      </c>
      <c r="CF821" s="136">
        <v>0</v>
      </c>
      <c r="CG821" s="136">
        <v>0</v>
      </c>
      <c r="CH821" s="136">
        <v>0</v>
      </c>
      <c r="CI821" s="136">
        <v>0</v>
      </c>
      <c r="CJ821" s="136">
        <v>0</v>
      </c>
      <c r="CK821" s="138">
        <v>0</v>
      </c>
      <c r="CL821" s="138">
        <v>0</v>
      </c>
      <c r="CM821" s="136">
        <v>0</v>
      </c>
      <c r="CN821" s="136">
        <v>0</v>
      </c>
      <c r="CO821" s="85">
        <v>43760</v>
      </c>
      <c r="CP821" s="83" t="s">
        <v>4867</v>
      </c>
      <c r="CQ821" s="83" t="s">
        <v>102</v>
      </c>
      <c r="CR821" s="83" t="s">
        <v>482</v>
      </c>
      <c r="CS821" s="83">
        <v>816</v>
      </c>
      <c r="CT821" s="83" t="s">
        <v>483</v>
      </c>
      <c r="CU821" s="83">
        <v>1</v>
      </c>
      <c r="CV821" s="83">
        <v>0</v>
      </c>
      <c r="CW821" s="83">
        <v>0</v>
      </c>
      <c r="CX821" s="83" t="s">
        <v>109</v>
      </c>
      <c r="CY821" s="83" t="s">
        <v>583</v>
      </c>
      <c r="CZ821" s="83">
        <v>0</v>
      </c>
      <c r="DA821" s="83">
        <v>0</v>
      </c>
      <c r="DB821" s="83">
        <f t="shared" si="51"/>
        <v>0</v>
      </c>
      <c r="DC821" s="83" t="s">
        <v>497</v>
      </c>
      <c r="DE821" s="136">
        <v>1</v>
      </c>
      <c r="DF821" s="136">
        <v>1</v>
      </c>
      <c r="DG821" s="215" t="s">
        <v>269</v>
      </c>
      <c r="DH821" s="136">
        <v>1</v>
      </c>
      <c r="DI821" s="136">
        <v>1</v>
      </c>
      <c r="DJ821" s="215" t="s">
        <v>269</v>
      </c>
      <c r="EE821" s="136" t="b">
        <v>1</v>
      </c>
      <c r="EF821" s="136" t="b">
        <v>1</v>
      </c>
      <c r="EG821" s="136" t="b">
        <v>1</v>
      </c>
      <c r="EH821" s="136" t="b">
        <v>1</v>
      </c>
      <c r="EL821" s="215" t="s">
        <v>269</v>
      </c>
    </row>
    <row r="822" spans="1:142" ht="60" customHeight="1" x14ac:dyDescent="0.55000000000000004">
      <c r="A822" s="83" t="s">
        <v>130</v>
      </c>
      <c r="B822" s="83" t="s">
        <v>98</v>
      </c>
      <c r="C822">
        <v>902401</v>
      </c>
      <c r="D822" t="s">
        <v>1455</v>
      </c>
      <c r="E822" t="s">
        <v>1455</v>
      </c>
      <c r="F822" s="83" t="s">
        <v>108</v>
      </c>
      <c r="G822" s="213">
        <v>35508</v>
      </c>
      <c r="H822" s="83" t="s">
        <v>102</v>
      </c>
      <c r="I822" s="213">
        <v>43338</v>
      </c>
      <c r="J822" s="83" t="s">
        <v>228</v>
      </c>
      <c r="K822" s="214">
        <v>818100701955</v>
      </c>
      <c r="L822" s="83" t="s">
        <v>126</v>
      </c>
      <c r="M822" s="213">
        <v>43593</v>
      </c>
      <c r="N822">
        <v>619899</v>
      </c>
      <c r="O822" s="145" t="s">
        <v>567</v>
      </c>
      <c r="P822" s="145" t="s">
        <v>99</v>
      </c>
      <c r="Q822" s="145" t="s">
        <v>100</v>
      </c>
      <c r="R822" s="145" t="s">
        <v>567</v>
      </c>
      <c r="V822">
        <v>2439</v>
      </c>
      <c r="W822" s="83" t="s">
        <v>101</v>
      </c>
      <c r="X822" s="83" t="s">
        <v>103</v>
      </c>
      <c r="Y822" t="s">
        <v>2784</v>
      </c>
      <c r="Z822" s="83" t="s">
        <v>102</v>
      </c>
      <c r="AA822" s="83" t="s">
        <v>102</v>
      </c>
      <c r="AB822" t="s">
        <v>3756</v>
      </c>
      <c r="AC822" s="83" t="s">
        <v>4045</v>
      </c>
      <c r="AD822" s="83" t="s">
        <v>144</v>
      </c>
      <c r="AE822" s="83" t="s">
        <v>105</v>
      </c>
      <c r="AF822" t="s">
        <v>2784</v>
      </c>
      <c r="AG822" s="83" t="s">
        <v>102</v>
      </c>
      <c r="AH822" s="83" t="s">
        <v>102</v>
      </c>
      <c r="AI822" t="s">
        <v>3756</v>
      </c>
      <c r="AJ822" s="83" t="s">
        <v>4045</v>
      </c>
      <c r="AK822" s="83" t="s">
        <v>144</v>
      </c>
      <c r="AL822" s="83" t="s">
        <v>105</v>
      </c>
      <c r="AM822" s="87" t="s">
        <v>106</v>
      </c>
      <c r="AN822" t="s">
        <v>2784</v>
      </c>
      <c r="AO822" t="s">
        <v>3756</v>
      </c>
      <c r="AP822" s="83" t="s">
        <v>4045</v>
      </c>
      <c r="AQ822" s="83" t="s">
        <v>111</v>
      </c>
      <c r="AR822" s="87" t="s">
        <v>106</v>
      </c>
      <c r="AT822" s="83" t="s">
        <v>107</v>
      </c>
      <c r="AU822" s="83" t="s">
        <v>107</v>
      </c>
      <c r="AV822" s="83" t="s">
        <v>107</v>
      </c>
      <c r="AX822" s="110" t="s">
        <v>107</v>
      </c>
      <c r="AY822" s="111"/>
      <c r="AZ822" s="112">
        <f t="shared" ca="1" si="52"/>
        <v>4892</v>
      </c>
      <c r="BA822" s="136">
        <f t="shared" ca="1" si="53"/>
        <v>97</v>
      </c>
      <c r="BB822" s="114" t="s">
        <v>134</v>
      </c>
      <c r="BC822" s="114" t="s">
        <v>108</v>
      </c>
      <c r="BD822" s="114"/>
      <c r="BE822" s="115" t="s">
        <v>102</v>
      </c>
      <c r="BF822" s="115" t="s">
        <v>102</v>
      </c>
      <c r="BG822" s="115" t="s">
        <v>102</v>
      </c>
      <c r="BH822" s="115" t="s">
        <v>102</v>
      </c>
      <c r="BI822" s="116"/>
      <c r="BJ822" s="117" t="s">
        <v>109</v>
      </c>
      <c r="BK822" s="117" t="s">
        <v>109</v>
      </c>
      <c r="BL822" s="83">
        <f t="shared" ca="1" si="54"/>
        <v>17</v>
      </c>
      <c r="BM822" s="83" t="s">
        <v>108</v>
      </c>
      <c r="BN822" s="83">
        <v>0</v>
      </c>
      <c r="BO822" s="83" t="s">
        <v>108</v>
      </c>
      <c r="BP822" s="83">
        <v>-1416835</v>
      </c>
      <c r="BQ822" s="83" t="s">
        <v>312</v>
      </c>
      <c r="BR822" s="83" t="s">
        <v>153</v>
      </c>
      <c r="BS822" s="83" t="s">
        <v>499</v>
      </c>
      <c r="BT822" s="83">
        <v>-1416835</v>
      </c>
      <c r="BU822" s="83" t="s">
        <v>312</v>
      </c>
      <c r="BV822" s="83" t="s">
        <v>153</v>
      </c>
      <c r="BW822" s="83" t="s">
        <v>499</v>
      </c>
      <c r="BY822" s="136">
        <v>0</v>
      </c>
      <c r="BZ822" s="136">
        <v>0</v>
      </c>
      <c r="CA822" s="136">
        <v>0</v>
      </c>
      <c r="CB822" s="136">
        <v>0</v>
      </c>
      <c r="CD822" s="136">
        <v>0</v>
      </c>
      <c r="CE822" s="136">
        <v>0</v>
      </c>
      <c r="CF822" s="136">
        <v>0</v>
      </c>
      <c r="CG822" s="136">
        <v>0</v>
      </c>
      <c r="CH822" s="136">
        <v>0</v>
      </c>
      <c r="CI822" s="136">
        <v>0</v>
      </c>
      <c r="CJ822" s="136">
        <v>0</v>
      </c>
      <c r="CK822" s="138">
        <v>0</v>
      </c>
      <c r="CL822" s="138">
        <v>0</v>
      </c>
      <c r="CM822" s="136">
        <v>0</v>
      </c>
      <c r="CN822" s="136">
        <v>0</v>
      </c>
      <c r="CO822" s="85">
        <v>43761</v>
      </c>
      <c r="CP822" s="83" t="s">
        <v>4868</v>
      </c>
      <c r="CQ822" s="83" t="s">
        <v>102</v>
      </c>
      <c r="CR822" s="83" t="s">
        <v>482</v>
      </c>
      <c r="CS822" s="83">
        <v>817</v>
      </c>
      <c r="CT822" s="83" t="s">
        <v>483</v>
      </c>
      <c r="CU822" s="83">
        <v>1</v>
      </c>
      <c r="CV822" s="83">
        <v>0</v>
      </c>
      <c r="CW822" s="83">
        <v>0</v>
      </c>
      <c r="CX822" s="83" t="s">
        <v>109</v>
      </c>
      <c r="CY822" s="83" t="s">
        <v>583</v>
      </c>
      <c r="CZ822" s="83">
        <v>0</v>
      </c>
      <c r="DA822" s="83">
        <v>0</v>
      </c>
      <c r="DB822" s="83">
        <f t="shared" si="51"/>
        <v>0</v>
      </c>
      <c r="DC822" s="83" t="s">
        <v>497</v>
      </c>
      <c r="DE822" s="136">
        <v>1</v>
      </c>
      <c r="DF822" s="136">
        <v>1</v>
      </c>
      <c r="DG822" s="215" t="s">
        <v>269</v>
      </c>
      <c r="DH822" s="136">
        <v>1</v>
      </c>
      <c r="DI822" s="136">
        <v>1</v>
      </c>
      <c r="DJ822" s="215" t="s">
        <v>269</v>
      </c>
      <c r="EE822" s="136" t="b">
        <v>1</v>
      </c>
      <c r="EF822" s="136" t="b">
        <v>1</v>
      </c>
      <c r="EG822" s="136" t="b">
        <v>1</v>
      </c>
      <c r="EH822" s="136" t="b">
        <v>1</v>
      </c>
      <c r="EL822" s="215" t="s">
        <v>269</v>
      </c>
    </row>
    <row r="823" spans="1:142" ht="60" customHeight="1" x14ac:dyDescent="0.55000000000000004">
      <c r="A823" s="83" t="s">
        <v>130</v>
      </c>
      <c r="B823" s="83" t="s">
        <v>98</v>
      </c>
      <c r="C823">
        <v>161701</v>
      </c>
      <c r="D823" t="s">
        <v>1456</v>
      </c>
      <c r="E823" t="s">
        <v>1456</v>
      </c>
      <c r="F823" s="83" t="s">
        <v>108</v>
      </c>
      <c r="G823" s="213">
        <v>27149</v>
      </c>
      <c r="H823" s="83" t="s">
        <v>102</v>
      </c>
      <c r="I823" s="213">
        <v>43244</v>
      </c>
      <c r="J823" s="83" t="s">
        <v>228</v>
      </c>
      <c r="K823" s="214">
        <v>265755666511</v>
      </c>
      <c r="L823" s="83" t="s">
        <v>135</v>
      </c>
      <c r="M823" s="213">
        <v>43646</v>
      </c>
      <c r="N823">
        <v>953505</v>
      </c>
      <c r="O823" s="145" t="s">
        <v>567</v>
      </c>
      <c r="P823" s="145" t="s">
        <v>99</v>
      </c>
      <c r="Q823" s="145" t="s">
        <v>100</v>
      </c>
      <c r="R823" s="145" t="s">
        <v>567</v>
      </c>
      <c r="V823">
        <v>3229</v>
      </c>
      <c r="W823" s="83" t="s">
        <v>101</v>
      </c>
      <c r="X823" s="83" t="s">
        <v>103</v>
      </c>
      <c r="Y823" t="s">
        <v>2785</v>
      </c>
      <c r="Z823" s="83" t="s">
        <v>102</v>
      </c>
      <c r="AA823" s="83" t="s">
        <v>102</v>
      </c>
      <c r="AB823" t="s">
        <v>3757</v>
      </c>
      <c r="AC823" s="83" t="s">
        <v>4046</v>
      </c>
      <c r="AD823" s="83" t="s">
        <v>144</v>
      </c>
      <c r="AE823" s="83" t="s">
        <v>105</v>
      </c>
      <c r="AF823" t="s">
        <v>2785</v>
      </c>
      <c r="AG823" s="83" t="s">
        <v>102</v>
      </c>
      <c r="AH823" s="83" t="s">
        <v>102</v>
      </c>
      <c r="AI823" t="s">
        <v>3757</v>
      </c>
      <c r="AJ823" s="83" t="s">
        <v>4046</v>
      </c>
      <c r="AK823" s="83" t="s">
        <v>144</v>
      </c>
      <c r="AL823" s="83" t="s">
        <v>105</v>
      </c>
      <c r="AM823" s="87" t="s">
        <v>106</v>
      </c>
      <c r="AN823" t="s">
        <v>2785</v>
      </c>
      <c r="AO823" t="s">
        <v>3757</v>
      </c>
      <c r="AP823" s="83" t="s">
        <v>4046</v>
      </c>
      <c r="AQ823" s="83" t="s">
        <v>144</v>
      </c>
      <c r="AR823" s="87" t="s">
        <v>106</v>
      </c>
      <c r="AT823" s="83" t="s">
        <v>107</v>
      </c>
      <c r="AU823" s="83" t="s">
        <v>107</v>
      </c>
      <c r="AV823" s="83" t="s">
        <v>107</v>
      </c>
      <c r="AX823" s="110" t="s">
        <v>107</v>
      </c>
      <c r="AY823" s="111"/>
      <c r="AZ823" s="112">
        <f t="shared" ca="1" si="52"/>
        <v>3167</v>
      </c>
      <c r="BA823" s="136">
        <f t="shared" ca="1" si="53"/>
        <v>9</v>
      </c>
      <c r="BB823" s="114" t="s">
        <v>134</v>
      </c>
      <c r="BC823" s="114" t="s">
        <v>108</v>
      </c>
      <c r="BD823" s="114"/>
      <c r="BE823" s="115" t="s">
        <v>102</v>
      </c>
      <c r="BF823" s="115" t="s">
        <v>102</v>
      </c>
      <c r="BG823" s="115" t="s">
        <v>102</v>
      </c>
      <c r="BH823" s="115" t="s">
        <v>102</v>
      </c>
      <c r="BI823" s="116"/>
      <c r="BJ823" s="117" t="s">
        <v>109</v>
      </c>
      <c r="BK823" s="117" t="s">
        <v>109</v>
      </c>
      <c r="BL823" s="83">
        <f t="shared" ca="1" si="54"/>
        <v>53</v>
      </c>
      <c r="BM823" s="83" t="s">
        <v>108</v>
      </c>
      <c r="BN823" s="83">
        <v>0</v>
      </c>
      <c r="BO823" s="83" t="s">
        <v>108</v>
      </c>
      <c r="BP823" s="83">
        <v>-1418570</v>
      </c>
      <c r="BQ823" s="83" t="s">
        <v>198</v>
      </c>
      <c r="BR823" s="83" t="s">
        <v>164</v>
      </c>
      <c r="BS823" s="83" t="s">
        <v>499</v>
      </c>
      <c r="BT823" s="83">
        <v>-1418570</v>
      </c>
      <c r="BU823" s="83" t="s">
        <v>198</v>
      </c>
      <c r="BV823" s="83" t="s">
        <v>164</v>
      </c>
      <c r="BW823" s="83" t="s">
        <v>499</v>
      </c>
      <c r="BY823" s="136">
        <v>0</v>
      </c>
      <c r="BZ823" s="136">
        <v>0</v>
      </c>
      <c r="CA823" s="136">
        <v>0</v>
      </c>
      <c r="CB823" s="136">
        <v>0</v>
      </c>
      <c r="CD823" s="136">
        <v>0</v>
      </c>
      <c r="CE823" s="136">
        <v>0</v>
      </c>
      <c r="CF823" s="136">
        <v>0</v>
      </c>
      <c r="CG823" s="136">
        <v>0</v>
      </c>
      <c r="CH823" s="136">
        <v>0</v>
      </c>
      <c r="CI823" s="136">
        <v>0</v>
      </c>
      <c r="CJ823" s="136">
        <v>0</v>
      </c>
      <c r="CK823" s="138">
        <v>0</v>
      </c>
      <c r="CL823" s="138">
        <v>0</v>
      </c>
      <c r="CM823" s="136">
        <v>0</v>
      </c>
      <c r="CN823" s="136">
        <v>0</v>
      </c>
      <c r="CO823" s="85">
        <v>43762</v>
      </c>
      <c r="CP823" s="83" t="s">
        <v>4869</v>
      </c>
      <c r="CQ823" s="83" t="s">
        <v>102</v>
      </c>
      <c r="CR823" s="83" t="s">
        <v>482</v>
      </c>
      <c r="CS823" s="83">
        <v>818</v>
      </c>
      <c r="CT823" s="83" t="s">
        <v>483</v>
      </c>
      <c r="CU823" s="83">
        <v>1</v>
      </c>
      <c r="CV823" s="83">
        <v>0</v>
      </c>
      <c r="CW823" s="83">
        <v>0</v>
      </c>
      <c r="CX823" s="83" t="s">
        <v>109</v>
      </c>
      <c r="CY823" s="83" t="s">
        <v>583</v>
      </c>
      <c r="CZ823" s="83">
        <v>0</v>
      </c>
      <c r="DA823" s="83">
        <v>0</v>
      </c>
      <c r="DB823" s="83">
        <f t="shared" si="51"/>
        <v>0</v>
      </c>
      <c r="DC823" s="83" t="s">
        <v>497</v>
      </c>
      <c r="DE823" s="136">
        <v>1</v>
      </c>
      <c r="DF823" s="136">
        <v>1</v>
      </c>
      <c r="DG823" s="215" t="s">
        <v>269</v>
      </c>
      <c r="DH823" s="136">
        <v>1</v>
      </c>
      <c r="DI823" s="136">
        <v>1</v>
      </c>
      <c r="DJ823" s="215" t="s">
        <v>269</v>
      </c>
      <c r="EE823" s="136" t="b">
        <v>1</v>
      </c>
      <c r="EF823" s="136" t="b">
        <v>1</v>
      </c>
      <c r="EG823" s="136" t="b">
        <v>1</v>
      </c>
      <c r="EH823" s="136" t="b">
        <v>1</v>
      </c>
      <c r="EL823" s="215" t="s">
        <v>269</v>
      </c>
    </row>
    <row r="824" spans="1:142" ht="60" customHeight="1" x14ac:dyDescent="0.55000000000000004">
      <c r="A824" s="83" t="s">
        <v>130</v>
      </c>
      <c r="B824" s="83" t="s">
        <v>98</v>
      </c>
      <c r="C824">
        <v>984834</v>
      </c>
      <c r="D824" t="s">
        <v>1457</v>
      </c>
      <c r="E824" t="s">
        <v>1457</v>
      </c>
      <c r="F824" s="83" t="s">
        <v>108</v>
      </c>
      <c r="G824" s="213">
        <v>37361</v>
      </c>
      <c r="H824" s="83" t="s">
        <v>102</v>
      </c>
      <c r="I824" s="213">
        <v>43282</v>
      </c>
      <c r="J824" s="83" t="s">
        <v>228</v>
      </c>
      <c r="K824" s="214">
        <v>751464655209</v>
      </c>
      <c r="L824" s="83" t="s">
        <v>97</v>
      </c>
      <c r="M824" s="213">
        <v>43510</v>
      </c>
      <c r="N824">
        <v>620599</v>
      </c>
      <c r="O824" s="145" t="s">
        <v>567</v>
      </c>
      <c r="P824" s="145" t="s">
        <v>99</v>
      </c>
      <c r="Q824" s="145" t="s">
        <v>100</v>
      </c>
      <c r="R824" s="145" t="s">
        <v>567</v>
      </c>
      <c r="V824">
        <v>6881</v>
      </c>
      <c r="W824" s="83" t="s">
        <v>1907</v>
      </c>
      <c r="X824" s="83" t="s">
        <v>103</v>
      </c>
      <c r="Y824" t="s">
        <v>2786</v>
      </c>
      <c r="Z824" s="83" t="s">
        <v>102</v>
      </c>
      <c r="AA824" s="83" t="s">
        <v>102</v>
      </c>
      <c r="AB824" t="s">
        <v>3758</v>
      </c>
      <c r="AC824" s="83" t="s">
        <v>4047</v>
      </c>
      <c r="AD824" s="83" t="s">
        <v>111</v>
      </c>
      <c r="AE824" s="83" t="s">
        <v>105</v>
      </c>
      <c r="AF824" t="s">
        <v>2786</v>
      </c>
      <c r="AG824" s="83" t="s">
        <v>102</v>
      </c>
      <c r="AH824" s="83" t="s">
        <v>102</v>
      </c>
      <c r="AI824" t="s">
        <v>3758</v>
      </c>
      <c r="AJ824" s="83" t="s">
        <v>4047</v>
      </c>
      <c r="AK824" s="83" t="s">
        <v>111</v>
      </c>
      <c r="AL824" s="83" t="s">
        <v>105</v>
      </c>
      <c r="AM824" s="87" t="s">
        <v>106</v>
      </c>
      <c r="AN824" t="s">
        <v>2786</v>
      </c>
      <c r="AO824" t="s">
        <v>3758</v>
      </c>
      <c r="AP824" s="83" t="s">
        <v>4047</v>
      </c>
      <c r="AQ824" s="83" t="s">
        <v>144</v>
      </c>
      <c r="AR824" s="87" t="s">
        <v>106</v>
      </c>
      <c r="AT824" s="83" t="s">
        <v>107</v>
      </c>
      <c r="AU824" s="83" t="s">
        <v>107</v>
      </c>
      <c r="AV824" s="83" t="s">
        <v>107</v>
      </c>
      <c r="AX824" s="110" t="s">
        <v>107</v>
      </c>
      <c r="AY824" s="111"/>
      <c r="AZ824" s="112">
        <f t="shared" ca="1" si="52"/>
        <v>8474</v>
      </c>
      <c r="BA824" s="136">
        <f t="shared" ca="1" si="53"/>
        <v>62</v>
      </c>
      <c r="BB824" s="114" t="s">
        <v>136</v>
      </c>
      <c r="BC824" s="114" t="s">
        <v>108</v>
      </c>
      <c r="BD824" s="114"/>
      <c r="BE824" s="115" t="s">
        <v>102</v>
      </c>
      <c r="BF824" s="115" t="s">
        <v>102</v>
      </c>
      <c r="BG824" s="115" t="s">
        <v>102</v>
      </c>
      <c r="BH824" s="115" t="s">
        <v>102</v>
      </c>
      <c r="BI824" s="116"/>
      <c r="BJ824" s="117" t="s">
        <v>109</v>
      </c>
      <c r="BK824" s="117" t="s">
        <v>109</v>
      </c>
      <c r="BL824" s="83">
        <f t="shared" ca="1" si="54"/>
        <v>98</v>
      </c>
      <c r="BM824" s="83" t="s">
        <v>270</v>
      </c>
      <c r="BN824" s="83">
        <v>0</v>
      </c>
      <c r="BO824" s="83" t="s">
        <v>108</v>
      </c>
      <c r="BP824" s="83">
        <v>-1420305</v>
      </c>
      <c r="BQ824" s="83" t="s">
        <v>381</v>
      </c>
      <c r="BR824" s="83" t="s">
        <v>157</v>
      </c>
      <c r="BS824" s="83" t="s">
        <v>502</v>
      </c>
      <c r="BT824" s="83">
        <v>-1420305</v>
      </c>
      <c r="BU824" s="83" t="s">
        <v>381</v>
      </c>
      <c r="BV824" s="83" t="s">
        <v>157</v>
      </c>
      <c r="BW824" s="83" t="s">
        <v>502</v>
      </c>
      <c r="BY824" s="136">
        <v>0</v>
      </c>
      <c r="BZ824" s="136">
        <v>0</v>
      </c>
      <c r="CA824" s="136">
        <v>0</v>
      </c>
      <c r="CB824" s="136">
        <v>0</v>
      </c>
      <c r="CD824" s="136">
        <v>0</v>
      </c>
      <c r="CE824" s="136">
        <v>0</v>
      </c>
      <c r="CF824" s="136">
        <v>0</v>
      </c>
      <c r="CG824" s="136">
        <v>0</v>
      </c>
      <c r="CH824" s="136">
        <v>0</v>
      </c>
      <c r="CI824" s="136">
        <v>0</v>
      </c>
      <c r="CJ824" s="136">
        <v>0</v>
      </c>
      <c r="CK824" s="138">
        <v>0</v>
      </c>
      <c r="CL824" s="138">
        <v>0</v>
      </c>
      <c r="CM824" s="136">
        <v>0</v>
      </c>
      <c r="CN824" s="136">
        <v>0</v>
      </c>
      <c r="CO824" s="85">
        <v>43763</v>
      </c>
      <c r="CP824" s="83" t="s">
        <v>4870</v>
      </c>
      <c r="CQ824" s="83" t="s">
        <v>102</v>
      </c>
      <c r="CR824" s="83" t="s">
        <v>482</v>
      </c>
      <c r="CS824" s="83">
        <v>819</v>
      </c>
      <c r="CT824" s="83" t="s">
        <v>483</v>
      </c>
      <c r="CU824" s="83">
        <v>1</v>
      </c>
      <c r="CV824" s="83">
        <v>0</v>
      </c>
      <c r="CW824" s="83">
        <v>0</v>
      </c>
      <c r="CX824" s="83" t="s">
        <v>109</v>
      </c>
      <c r="CY824" s="83" t="s">
        <v>583</v>
      </c>
      <c r="CZ824" s="83">
        <v>0</v>
      </c>
      <c r="DA824" s="83">
        <v>0</v>
      </c>
      <c r="DB824" s="83">
        <f t="shared" si="51"/>
        <v>0</v>
      </c>
      <c r="DC824" s="83" t="s">
        <v>497</v>
      </c>
      <c r="DE824" s="136">
        <v>1</v>
      </c>
      <c r="DF824" s="136">
        <v>1</v>
      </c>
      <c r="DG824" s="215" t="s">
        <v>269</v>
      </c>
      <c r="DH824" s="136">
        <v>1</v>
      </c>
      <c r="DI824" s="136">
        <v>1</v>
      </c>
      <c r="DJ824" s="215" t="s">
        <v>269</v>
      </c>
      <c r="EE824" s="136" t="b">
        <v>1</v>
      </c>
      <c r="EF824" s="136" t="b">
        <v>1</v>
      </c>
      <c r="EG824" s="136" t="b">
        <v>1</v>
      </c>
      <c r="EH824" s="136" t="b">
        <v>1</v>
      </c>
      <c r="EL824" s="215" t="s">
        <v>269</v>
      </c>
    </row>
    <row r="825" spans="1:142" ht="60" customHeight="1" x14ac:dyDescent="0.55000000000000004">
      <c r="A825" s="83" t="s">
        <v>130</v>
      </c>
      <c r="B825" s="83" t="s">
        <v>98</v>
      </c>
      <c r="C825">
        <v>339739</v>
      </c>
      <c r="D825" t="s">
        <v>1458</v>
      </c>
      <c r="E825" t="s">
        <v>1458</v>
      </c>
      <c r="F825" s="83" t="s">
        <v>108</v>
      </c>
      <c r="G825" s="213">
        <v>38190</v>
      </c>
      <c r="H825" s="83" t="s">
        <v>102</v>
      </c>
      <c r="I825" s="213">
        <v>43357</v>
      </c>
      <c r="J825" s="83" t="s">
        <v>228</v>
      </c>
      <c r="K825" s="214">
        <v>737111899359</v>
      </c>
      <c r="L825" s="83" t="s">
        <v>135</v>
      </c>
      <c r="M825" s="213">
        <v>43478</v>
      </c>
      <c r="N825">
        <v>365685</v>
      </c>
      <c r="O825" s="145" t="s">
        <v>567</v>
      </c>
      <c r="P825" s="145" t="s">
        <v>99</v>
      </c>
      <c r="Q825" s="145" t="s">
        <v>100</v>
      </c>
      <c r="R825" s="145" t="s">
        <v>567</v>
      </c>
      <c r="V825">
        <v>6840</v>
      </c>
      <c r="W825" s="83" t="s">
        <v>101</v>
      </c>
      <c r="X825" s="83" t="s">
        <v>103</v>
      </c>
      <c r="Y825" t="s">
        <v>2787</v>
      </c>
      <c r="Z825" s="83" t="s">
        <v>102</v>
      </c>
      <c r="AA825" s="83" t="s">
        <v>102</v>
      </c>
      <c r="AB825" t="s">
        <v>3759</v>
      </c>
      <c r="AC825" s="83" t="s">
        <v>4048</v>
      </c>
      <c r="AD825" s="83" t="s">
        <v>144</v>
      </c>
      <c r="AE825" s="83" t="s">
        <v>105</v>
      </c>
      <c r="AF825" t="s">
        <v>2787</v>
      </c>
      <c r="AG825" s="83" t="s">
        <v>102</v>
      </c>
      <c r="AH825" s="83" t="s">
        <v>102</v>
      </c>
      <c r="AI825" t="s">
        <v>3759</v>
      </c>
      <c r="AJ825" s="83" t="s">
        <v>4048</v>
      </c>
      <c r="AK825" s="83" t="s">
        <v>144</v>
      </c>
      <c r="AL825" s="83" t="s">
        <v>105</v>
      </c>
      <c r="AM825" s="87" t="s">
        <v>106</v>
      </c>
      <c r="AN825" t="s">
        <v>2787</v>
      </c>
      <c r="AO825" t="s">
        <v>3759</v>
      </c>
      <c r="AP825" s="83" t="s">
        <v>4048</v>
      </c>
      <c r="AQ825" s="83" t="s">
        <v>111</v>
      </c>
      <c r="AR825" s="87" t="s">
        <v>106</v>
      </c>
      <c r="AT825" s="83" t="s">
        <v>107</v>
      </c>
      <c r="AU825" s="83" t="s">
        <v>107</v>
      </c>
      <c r="AV825" s="83" t="s">
        <v>107</v>
      </c>
      <c r="AX825" s="110" t="s">
        <v>107</v>
      </c>
      <c r="AY825" s="111"/>
      <c r="AZ825" s="112">
        <f t="shared" ca="1" si="52"/>
        <v>5041</v>
      </c>
      <c r="BA825" s="136">
        <f t="shared" ca="1" si="53"/>
        <v>75</v>
      </c>
      <c r="BB825" s="114" t="s">
        <v>134</v>
      </c>
      <c r="BC825" s="114" t="s">
        <v>108</v>
      </c>
      <c r="BD825" s="114"/>
      <c r="BE825" s="115" t="s">
        <v>102</v>
      </c>
      <c r="BF825" s="115" t="s">
        <v>102</v>
      </c>
      <c r="BG825" s="115" t="s">
        <v>102</v>
      </c>
      <c r="BH825" s="115" t="s">
        <v>102</v>
      </c>
      <c r="BI825" s="116"/>
      <c r="BJ825" s="117" t="s">
        <v>109</v>
      </c>
      <c r="BK825" s="117" t="s">
        <v>109</v>
      </c>
      <c r="BL825" s="83">
        <f t="shared" ca="1" si="54"/>
        <v>52</v>
      </c>
      <c r="BM825" s="83" t="s">
        <v>108</v>
      </c>
      <c r="BN825" s="83">
        <v>0</v>
      </c>
      <c r="BO825" s="83" t="s">
        <v>108</v>
      </c>
      <c r="BP825" s="83">
        <v>-1422040</v>
      </c>
      <c r="BQ825" s="83" t="s">
        <v>312</v>
      </c>
      <c r="BR825" s="83" t="s">
        <v>153</v>
      </c>
      <c r="BS825" s="83" t="s">
        <v>499</v>
      </c>
      <c r="BT825" s="83">
        <v>-1422040</v>
      </c>
      <c r="BU825" s="83" t="s">
        <v>312</v>
      </c>
      <c r="BV825" s="83" t="s">
        <v>153</v>
      </c>
      <c r="BW825" s="83" t="s">
        <v>499</v>
      </c>
      <c r="BY825" s="136">
        <v>0</v>
      </c>
      <c r="BZ825" s="136">
        <v>0</v>
      </c>
      <c r="CA825" s="136">
        <v>0</v>
      </c>
      <c r="CB825" s="136">
        <v>0</v>
      </c>
      <c r="CD825" s="136">
        <v>0</v>
      </c>
      <c r="CE825" s="136">
        <v>0</v>
      </c>
      <c r="CF825" s="136">
        <v>0</v>
      </c>
      <c r="CG825" s="136">
        <v>0</v>
      </c>
      <c r="CH825" s="136">
        <v>0</v>
      </c>
      <c r="CI825" s="136">
        <v>0</v>
      </c>
      <c r="CJ825" s="136">
        <v>0</v>
      </c>
      <c r="CK825" s="138">
        <v>0</v>
      </c>
      <c r="CL825" s="138">
        <v>0</v>
      </c>
      <c r="CM825" s="136">
        <v>0</v>
      </c>
      <c r="CN825" s="136">
        <v>0</v>
      </c>
      <c r="CO825" s="85">
        <v>43764</v>
      </c>
      <c r="CP825" s="83" t="s">
        <v>4871</v>
      </c>
      <c r="CQ825" s="83" t="s">
        <v>102</v>
      </c>
      <c r="CR825" s="83" t="s">
        <v>482</v>
      </c>
      <c r="CS825" s="83">
        <v>820</v>
      </c>
      <c r="CT825" s="83" t="s">
        <v>483</v>
      </c>
      <c r="CU825" s="83">
        <v>1</v>
      </c>
      <c r="CV825" s="83">
        <v>0</v>
      </c>
      <c r="CW825" s="83">
        <v>0</v>
      </c>
      <c r="CX825" s="83" t="s">
        <v>109</v>
      </c>
      <c r="CY825" s="83" t="s">
        <v>583</v>
      </c>
      <c r="CZ825" s="83">
        <v>0</v>
      </c>
      <c r="DA825" s="83">
        <v>0</v>
      </c>
      <c r="DB825" s="83">
        <f t="shared" si="51"/>
        <v>0</v>
      </c>
      <c r="DC825" s="83" t="s">
        <v>497</v>
      </c>
      <c r="DE825" s="136">
        <v>1</v>
      </c>
      <c r="DF825" s="136">
        <v>1</v>
      </c>
      <c r="DG825" s="215" t="s">
        <v>269</v>
      </c>
      <c r="DH825" s="136">
        <v>1</v>
      </c>
      <c r="DI825" s="136">
        <v>1</v>
      </c>
      <c r="DJ825" s="215" t="s">
        <v>269</v>
      </c>
      <c r="EE825" s="136" t="b">
        <v>1</v>
      </c>
      <c r="EF825" s="136" t="b">
        <v>1</v>
      </c>
      <c r="EG825" s="136" t="b">
        <v>1</v>
      </c>
      <c r="EH825" s="136" t="b">
        <v>1</v>
      </c>
      <c r="EL825" s="215" t="s">
        <v>269</v>
      </c>
    </row>
    <row r="826" spans="1:142" ht="60" customHeight="1" x14ac:dyDescent="0.55000000000000004">
      <c r="A826" s="83" t="s">
        <v>130</v>
      </c>
      <c r="B826" s="83" t="s">
        <v>98</v>
      </c>
      <c r="C826">
        <v>233399</v>
      </c>
      <c r="D826" t="s">
        <v>1459</v>
      </c>
      <c r="E826" t="s">
        <v>1459</v>
      </c>
      <c r="F826" s="83" t="s">
        <v>108</v>
      </c>
      <c r="G826" s="213">
        <v>32218</v>
      </c>
      <c r="H826" s="83" t="s">
        <v>102</v>
      </c>
      <c r="I826" s="213">
        <v>43300</v>
      </c>
      <c r="J826" s="83" t="s">
        <v>228</v>
      </c>
      <c r="K826" s="214">
        <v>370628626362</v>
      </c>
      <c r="L826" s="83" t="s">
        <v>97</v>
      </c>
      <c r="M826" s="213">
        <v>43488</v>
      </c>
      <c r="N826">
        <v>502404</v>
      </c>
      <c r="O826" s="145" t="s">
        <v>567</v>
      </c>
      <c r="P826" s="145" t="s">
        <v>99</v>
      </c>
      <c r="Q826" s="145" t="s">
        <v>100</v>
      </c>
      <c r="R826" s="145" t="s">
        <v>567</v>
      </c>
      <c r="V826">
        <v>8294</v>
      </c>
      <c r="W826" s="83" t="s">
        <v>101</v>
      </c>
      <c r="X826" s="83" t="s">
        <v>103</v>
      </c>
      <c r="Y826" t="s">
        <v>2788</v>
      </c>
      <c r="Z826" s="83" t="s">
        <v>102</v>
      </c>
      <c r="AA826" s="83" t="s">
        <v>102</v>
      </c>
      <c r="AB826" t="s">
        <v>3760</v>
      </c>
      <c r="AC826" s="83" t="s">
        <v>3949</v>
      </c>
      <c r="AD826" s="83" t="s">
        <v>144</v>
      </c>
      <c r="AE826" s="83" t="s">
        <v>105</v>
      </c>
      <c r="AF826" t="s">
        <v>2788</v>
      </c>
      <c r="AG826" s="83" t="s">
        <v>102</v>
      </c>
      <c r="AH826" s="83" t="s">
        <v>102</v>
      </c>
      <c r="AI826" t="s">
        <v>3760</v>
      </c>
      <c r="AJ826" s="83" t="s">
        <v>3949</v>
      </c>
      <c r="AK826" s="83" t="s">
        <v>144</v>
      </c>
      <c r="AL826" s="83" t="s">
        <v>105</v>
      </c>
      <c r="AM826" s="87" t="s">
        <v>106</v>
      </c>
      <c r="AN826" t="s">
        <v>2788</v>
      </c>
      <c r="AO826" t="s">
        <v>3760</v>
      </c>
      <c r="AP826" s="83" t="s">
        <v>3949</v>
      </c>
      <c r="AQ826" s="83" t="s">
        <v>144</v>
      </c>
      <c r="AR826" s="87" t="s">
        <v>106</v>
      </c>
      <c r="AT826" s="83" t="s">
        <v>107</v>
      </c>
      <c r="AU826" s="83" t="s">
        <v>107</v>
      </c>
      <c r="AV826" s="83" t="s">
        <v>107</v>
      </c>
      <c r="AX826" s="110" t="s">
        <v>107</v>
      </c>
      <c r="AY826" s="111"/>
      <c r="AZ826" s="112">
        <f t="shared" ca="1" si="52"/>
        <v>8404</v>
      </c>
      <c r="BA826" s="136">
        <f t="shared" ca="1" si="53"/>
        <v>29</v>
      </c>
      <c r="BB826" s="114" t="s">
        <v>134</v>
      </c>
      <c r="BC826" s="114" t="s">
        <v>108</v>
      </c>
      <c r="BD826" s="114"/>
      <c r="BE826" s="115" t="s">
        <v>102</v>
      </c>
      <c r="BF826" s="115" t="s">
        <v>102</v>
      </c>
      <c r="BG826" s="115" t="s">
        <v>102</v>
      </c>
      <c r="BH826" s="115" t="s">
        <v>102</v>
      </c>
      <c r="BI826" s="116"/>
      <c r="BJ826" s="117" t="s">
        <v>109</v>
      </c>
      <c r="BK826" s="117" t="s">
        <v>109</v>
      </c>
      <c r="BL826" s="83">
        <f t="shared" ca="1" si="54"/>
        <v>33</v>
      </c>
      <c r="BM826" s="83" t="s">
        <v>108</v>
      </c>
      <c r="BN826" s="83">
        <v>0</v>
      </c>
      <c r="BO826" s="83" t="s">
        <v>108</v>
      </c>
      <c r="BP826" s="83">
        <v>-1423775</v>
      </c>
      <c r="BQ826" s="83" t="s">
        <v>198</v>
      </c>
      <c r="BR826" s="83" t="s">
        <v>164</v>
      </c>
      <c r="BS826" s="83" t="s">
        <v>499</v>
      </c>
      <c r="BT826" s="83">
        <v>-1423775</v>
      </c>
      <c r="BU826" s="83" t="s">
        <v>198</v>
      </c>
      <c r="BV826" s="83" t="s">
        <v>164</v>
      </c>
      <c r="BW826" s="83" t="s">
        <v>499</v>
      </c>
      <c r="BY826" s="136">
        <v>0</v>
      </c>
      <c r="BZ826" s="136">
        <v>0</v>
      </c>
      <c r="CA826" s="136">
        <v>0</v>
      </c>
      <c r="CB826" s="136">
        <v>0</v>
      </c>
      <c r="CD826" s="136">
        <v>0</v>
      </c>
      <c r="CE826" s="136">
        <v>0</v>
      </c>
      <c r="CF826" s="136">
        <v>0</v>
      </c>
      <c r="CG826" s="136">
        <v>0</v>
      </c>
      <c r="CH826" s="136">
        <v>0</v>
      </c>
      <c r="CI826" s="136">
        <v>0</v>
      </c>
      <c r="CJ826" s="136">
        <v>0</v>
      </c>
      <c r="CK826" s="138">
        <v>0</v>
      </c>
      <c r="CL826" s="138">
        <v>0</v>
      </c>
      <c r="CM826" s="136">
        <v>0</v>
      </c>
      <c r="CN826" s="136">
        <v>0</v>
      </c>
      <c r="CO826" s="85">
        <v>43765</v>
      </c>
      <c r="CP826" s="83" t="s">
        <v>4872</v>
      </c>
      <c r="CQ826" s="83" t="s">
        <v>102</v>
      </c>
      <c r="CR826" s="83" t="s">
        <v>482</v>
      </c>
      <c r="CS826" s="83">
        <v>821</v>
      </c>
      <c r="CT826" s="83" t="s">
        <v>483</v>
      </c>
      <c r="CU826" s="83">
        <v>1</v>
      </c>
      <c r="CV826" s="83">
        <v>0</v>
      </c>
      <c r="CW826" s="83">
        <v>0</v>
      </c>
      <c r="CX826" s="83" t="s">
        <v>109</v>
      </c>
      <c r="CY826" s="83" t="s">
        <v>583</v>
      </c>
      <c r="CZ826" s="83">
        <v>0</v>
      </c>
      <c r="DA826" s="83">
        <v>0</v>
      </c>
      <c r="DB826" s="83">
        <f t="shared" si="51"/>
        <v>0</v>
      </c>
      <c r="DC826" s="83" t="s">
        <v>497</v>
      </c>
      <c r="DE826" s="136">
        <v>1</v>
      </c>
      <c r="DF826" s="136">
        <v>1</v>
      </c>
      <c r="DG826" s="215" t="s">
        <v>269</v>
      </c>
      <c r="DH826" s="136">
        <v>1</v>
      </c>
      <c r="DI826" s="136">
        <v>1</v>
      </c>
      <c r="DJ826" s="215" t="s">
        <v>269</v>
      </c>
      <c r="EE826" s="136" t="b">
        <v>1</v>
      </c>
      <c r="EF826" s="136" t="b">
        <v>1</v>
      </c>
      <c r="EG826" s="136" t="b">
        <v>1</v>
      </c>
      <c r="EH826" s="136" t="b">
        <v>1</v>
      </c>
      <c r="EL826" s="215" t="s">
        <v>269</v>
      </c>
    </row>
    <row r="827" spans="1:142" ht="60" customHeight="1" x14ac:dyDescent="0.55000000000000004">
      <c r="A827" s="83" t="s">
        <v>130</v>
      </c>
      <c r="B827" s="83" t="s">
        <v>98</v>
      </c>
      <c r="C827">
        <v>679412</v>
      </c>
      <c r="D827" t="s">
        <v>1460</v>
      </c>
      <c r="E827" t="s">
        <v>1460</v>
      </c>
      <c r="F827" s="83" t="s">
        <v>108</v>
      </c>
      <c r="G827" s="213">
        <v>32592</v>
      </c>
      <c r="H827" s="83" t="s">
        <v>102</v>
      </c>
      <c r="I827" s="213">
        <v>43203</v>
      </c>
      <c r="J827" s="83" t="s">
        <v>228</v>
      </c>
      <c r="K827" s="214">
        <v>707611516454</v>
      </c>
      <c r="L827" s="83" t="s">
        <v>126</v>
      </c>
      <c r="M827" s="213">
        <v>43575</v>
      </c>
      <c r="N827">
        <v>880321</v>
      </c>
      <c r="O827" s="145" t="s">
        <v>567</v>
      </c>
      <c r="P827" s="145" t="s">
        <v>99</v>
      </c>
      <c r="Q827" s="145" t="s">
        <v>100</v>
      </c>
      <c r="R827" s="145" t="s">
        <v>567</v>
      </c>
      <c r="V827">
        <v>9563</v>
      </c>
      <c r="W827" s="83" t="s">
        <v>1908</v>
      </c>
      <c r="X827" s="83" t="s">
        <v>103</v>
      </c>
      <c r="Y827" t="s">
        <v>2789</v>
      </c>
      <c r="Z827" s="83" t="s">
        <v>102</v>
      </c>
      <c r="AA827" s="83" t="s">
        <v>102</v>
      </c>
      <c r="AB827" t="s">
        <v>3761</v>
      </c>
      <c r="AC827" s="83" t="s">
        <v>3950</v>
      </c>
      <c r="AD827" s="83" t="s">
        <v>111</v>
      </c>
      <c r="AE827" s="83" t="s">
        <v>105</v>
      </c>
      <c r="AF827" t="s">
        <v>2789</v>
      </c>
      <c r="AG827" s="83" t="s">
        <v>102</v>
      </c>
      <c r="AH827" s="83" t="s">
        <v>102</v>
      </c>
      <c r="AI827" t="s">
        <v>3761</v>
      </c>
      <c r="AJ827" s="83" t="s">
        <v>3950</v>
      </c>
      <c r="AK827" s="83" t="s">
        <v>111</v>
      </c>
      <c r="AL827" s="83" t="s">
        <v>105</v>
      </c>
      <c r="AM827" s="87" t="s">
        <v>106</v>
      </c>
      <c r="AN827" t="s">
        <v>2789</v>
      </c>
      <c r="AO827" t="s">
        <v>3761</v>
      </c>
      <c r="AP827" s="83" t="s">
        <v>3950</v>
      </c>
      <c r="AQ827" s="83" t="s">
        <v>144</v>
      </c>
      <c r="AR827" s="87" t="s">
        <v>106</v>
      </c>
      <c r="AT827" s="83" t="s">
        <v>107</v>
      </c>
      <c r="AU827" s="83" t="s">
        <v>107</v>
      </c>
      <c r="AV827" s="83" t="s">
        <v>107</v>
      </c>
      <c r="AX827" s="110" t="s">
        <v>107</v>
      </c>
      <c r="AY827" s="111"/>
      <c r="AZ827" s="112">
        <f t="shared" ca="1" si="52"/>
        <v>5463</v>
      </c>
      <c r="BA827" s="136">
        <f t="shared" ca="1" si="53"/>
        <v>93</v>
      </c>
      <c r="BB827" s="114" t="s">
        <v>136</v>
      </c>
      <c r="BC827" s="114" t="s">
        <v>108</v>
      </c>
      <c r="BD827" s="114"/>
      <c r="BE827" s="115" t="s">
        <v>102</v>
      </c>
      <c r="BF827" s="115" t="s">
        <v>102</v>
      </c>
      <c r="BG827" s="115" t="s">
        <v>102</v>
      </c>
      <c r="BH827" s="115" t="s">
        <v>102</v>
      </c>
      <c r="BI827" s="116"/>
      <c r="BJ827" s="117" t="s">
        <v>109</v>
      </c>
      <c r="BK827" s="117" t="s">
        <v>109</v>
      </c>
      <c r="BL827" s="83">
        <f t="shared" ca="1" si="54"/>
        <v>82</v>
      </c>
      <c r="BM827" s="83" t="s">
        <v>270</v>
      </c>
      <c r="BN827" s="83">
        <v>0</v>
      </c>
      <c r="BO827" s="83" t="s">
        <v>108</v>
      </c>
      <c r="BP827" s="83">
        <v>-1425510</v>
      </c>
      <c r="BQ827" s="83" t="s">
        <v>381</v>
      </c>
      <c r="BR827" s="83" t="s">
        <v>157</v>
      </c>
      <c r="BS827" s="83" t="s">
        <v>502</v>
      </c>
      <c r="BT827" s="83">
        <v>-1425510</v>
      </c>
      <c r="BU827" s="83" t="s">
        <v>381</v>
      </c>
      <c r="BV827" s="83" t="s">
        <v>157</v>
      </c>
      <c r="BW827" s="83" t="s">
        <v>502</v>
      </c>
      <c r="BY827" s="136">
        <v>0</v>
      </c>
      <c r="BZ827" s="136">
        <v>0</v>
      </c>
      <c r="CA827" s="136">
        <v>0</v>
      </c>
      <c r="CB827" s="136">
        <v>0</v>
      </c>
      <c r="CD827" s="136">
        <v>0</v>
      </c>
      <c r="CE827" s="136">
        <v>0</v>
      </c>
      <c r="CF827" s="136">
        <v>0</v>
      </c>
      <c r="CG827" s="136">
        <v>0</v>
      </c>
      <c r="CH827" s="136">
        <v>0</v>
      </c>
      <c r="CI827" s="136">
        <v>0</v>
      </c>
      <c r="CJ827" s="136">
        <v>0</v>
      </c>
      <c r="CK827" s="138">
        <v>0</v>
      </c>
      <c r="CL827" s="138">
        <v>0</v>
      </c>
      <c r="CM827" s="136">
        <v>0</v>
      </c>
      <c r="CN827" s="136">
        <v>0</v>
      </c>
      <c r="CO827" s="85">
        <v>43766</v>
      </c>
      <c r="CP827" s="83" t="s">
        <v>4873</v>
      </c>
      <c r="CQ827" s="83" t="s">
        <v>102</v>
      </c>
      <c r="CR827" s="83" t="s">
        <v>482</v>
      </c>
      <c r="CS827" s="83">
        <v>822</v>
      </c>
      <c r="CT827" s="83" t="s">
        <v>483</v>
      </c>
      <c r="CU827" s="83">
        <v>1</v>
      </c>
      <c r="CV827" s="83">
        <v>0</v>
      </c>
      <c r="CW827" s="83">
        <v>0</v>
      </c>
      <c r="CX827" s="83" t="s">
        <v>109</v>
      </c>
      <c r="CY827" s="83" t="s">
        <v>583</v>
      </c>
      <c r="CZ827" s="83">
        <v>0</v>
      </c>
      <c r="DA827" s="83">
        <v>0</v>
      </c>
      <c r="DB827" s="83">
        <f t="shared" si="51"/>
        <v>0</v>
      </c>
      <c r="DC827" s="83" t="s">
        <v>497</v>
      </c>
      <c r="DE827" s="136">
        <v>1</v>
      </c>
      <c r="DF827" s="136">
        <v>1</v>
      </c>
      <c r="DG827" s="215" t="s">
        <v>269</v>
      </c>
      <c r="DH827" s="136">
        <v>1</v>
      </c>
      <c r="DI827" s="136">
        <v>1</v>
      </c>
      <c r="DJ827" s="215" t="s">
        <v>269</v>
      </c>
      <c r="EE827" s="136" t="b">
        <v>1</v>
      </c>
      <c r="EF827" s="136" t="b">
        <v>1</v>
      </c>
      <c r="EG827" s="136" t="b">
        <v>1</v>
      </c>
      <c r="EH827" s="136" t="b">
        <v>1</v>
      </c>
      <c r="EL827" s="215" t="s">
        <v>269</v>
      </c>
    </row>
    <row r="828" spans="1:142" ht="60" customHeight="1" x14ac:dyDescent="0.55000000000000004">
      <c r="A828" s="83" t="s">
        <v>130</v>
      </c>
      <c r="B828" s="83" t="s">
        <v>98</v>
      </c>
      <c r="C828">
        <v>612728</v>
      </c>
      <c r="D828" t="s">
        <v>1461</v>
      </c>
      <c r="E828" t="s">
        <v>1461</v>
      </c>
      <c r="F828" s="83" t="s">
        <v>108</v>
      </c>
      <c r="G828" s="213">
        <v>26165</v>
      </c>
      <c r="H828" s="83" t="s">
        <v>102</v>
      </c>
      <c r="I828" s="213">
        <v>43163</v>
      </c>
      <c r="J828" s="83" t="s">
        <v>228</v>
      </c>
      <c r="K828" s="214">
        <v>333787853745</v>
      </c>
      <c r="L828" s="83" t="s">
        <v>135</v>
      </c>
      <c r="M828" s="213">
        <v>43500</v>
      </c>
      <c r="N828">
        <v>589691</v>
      </c>
      <c r="O828" s="145" t="s">
        <v>567</v>
      </c>
      <c r="P828" s="145" t="s">
        <v>99</v>
      </c>
      <c r="Q828" s="145" t="s">
        <v>100</v>
      </c>
      <c r="R828" s="145" t="s">
        <v>567</v>
      </c>
      <c r="V828">
        <v>5310</v>
      </c>
      <c r="W828" s="83" t="s">
        <v>101</v>
      </c>
      <c r="X828" s="83" t="s">
        <v>103</v>
      </c>
      <c r="Y828" t="s">
        <v>2790</v>
      </c>
      <c r="Z828" s="83" t="s">
        <v>102</v>
      </c>
      <c r="AA828" s="83" t="s">
        <v>102</v>
      </c>
      <c r="AB828" t="s">
        <v>3762</v>
      </c>
      <c r="AC828" s="83" t="s">
        <v>3951</v>
      </c>
      <c r="AD828" s="83" t="s">
        <v>144</v>
      </c>
      <c r="AE828" s="83" t="s">
        <v>105</v>
      </c>
      <c r="AF828" t="s">
        <v>2790</v>
      </c>
      <c r="AG828" s="83" t="s">
        <v>102</v>
      </c>
      <c r="AH828" s="83" t="s">
        <v>102</v>
      </c>
      <c r="AI828" t="s">
        <v>3762</v>
      </c>
      <c r="AJ828" s="83" t="s">
        <v>3951</v>
      </c>
      <c r="AK828" s="83" t="s">
        <v>144</v>
      </c>
      <c r="AL828" s="83" t="s">
        <v>105</v>
      </c>
      <c r="AM828" s="87" t="s">
        <v>106</v>
      </c>
      <c r="AN828" t="s">
        <v>2790</v>
      </c>
      <c r="AO828" t="s">
        <v>3762</v>
      </c>
      <c r="AP828" s="83" t="s">
        <v>3951</v>
      </c>
      <c r="AQ828" s="83" t="s">
        <v>111</v>
      </c>
      <c r="AR828" s="87" t="s">
        <v>106</v>
      </c>
      <c r="AT828" s="83" t="s">
        <v>107</v>
      </c>
      <c r="AU828" s="83" t="s">
        <v>107</v>
      </c>
      <c r="AV828" s="83" t="s">
        <v>107</v>
      </c>
      <c r="AX828" s="110" t="s">
        <v>107</v>
      </c>
      <c r="AY828" s="111"/>
      <c r="AZ828" s="112">
        <f t="shared" ca="1" si="52"/>
        <v>3798</v>
      </c>
      <c r="BA828" s="136">
        <f t="shared" ca="1" si="53"/>
        <v>51</v>
      </c>
      <c r="BB828" s="114" t="s">
        <v>134</v>
      </c>
      <c r="BC828" s="114" t="s">
        <v>108</v>
      </c>
      <c r="BD828" s="114"/>
      <c r="BE828" s="115" t="s">
        <v>102</v>
      </c>
      <c r="BF828" s="115" t="s">
        <v>102</v>
      </c>
      <c r="BG828" s="115" t="s">
        <v>102</v>
      </c>
      <c r="BH828" s="115" t="s">
        <v>102</v>
      </c>
      <c r="BI828" s="116"/>
      <c r="BJ828" s="117" t="s">
        <v>109</v>
      </c>
      <c r="BK828" s="117" t="s">
        <v>109</v>
      </c>
      <c r="BL828" s="83">
        <f t="shared" ca="1" si="54"/>
        <v>92</v>
      </c>
      <c r="BM828" s="83" t="s">
        <v>108</v>
      </c>
      <c r="BN828" s="83">
        <v>0</v>
      </c>
      <c r="BO828" s="83" t="s">
        <v>108</v>
      </c>
      <c r="BP828" s="83">
        <v>-1427245</v>
      </c>
      <c r="BQ828" s="83" t="s">
        <v>312</v>
      </c>
      <c r="BR828" s="83" t="s">
        <v>153</v>
      </c>
      <c r="BS828" s="83" t="s">
        <v>499</v>
      </c>
      <c r="BT828" s="83">
        <v>-1427245</v>
      </c>
      <c r="BU828" s="83" t="s">
        <v>312</v>
      </c>
      <c r="BV828" s="83" t="s">
        <v>153</v>
      </c>
      <c r="BW828" s="83" t="s">
        <v>499</v>
      </c>
      <c r="BY828" s="136">
        <v>0</v>
      </c>
      <c r="BZ828" s="136">
        <v>0</v>
      </c>
      <c r="CA828" s="136">
        <v>0</v>
      </c>
      <c r="CB828" s="136">
        <v>0</v>
      </c>
      <c r="CD828" s="136">
        <v>0</v>
      </c>
      <c r="CE828" s="136">
        <v>0</v>
      </c>
      <c r="CF828" s="136">
        <v>0</v>
      </c>
      <c r="CG828" s="136">
        <v>0</v>
      </c>
      <c r="CH828" s="136">
        <v>0</v>
      </c>
      <c r="CI828" s="136">
        <v>0</v>
      </c>
      <c r="CJ828" s="136">
        <v>0</v>
      </c>
      <c r="CK828" s="138">
        <v>0</v>
      </c>
      <c r="CL828" s="138">
        <v>0</v>
      </c>
      <c r="CM828" s="136">
        <v>0</v>
      </c>
      <c r="CN828" s="136">
        <v>0</v>
      </c>
      <c r="CO828" s="85">
        <v>43767</v>
      </c>
      <c r="CP828" s="83" t="s">
        <v>4874</v>
      </c>
      <c r="CQ828" s="83" t="s">
        <v>102</v>
      </c>
      <c r="CR828" s="83" t="s">
        <v>482</v>
      </c>
      <c r="CS828" s="83">
        <v>823</v>
      </c>
      <c r="CT828" s="83" t="s">
        <v>483</v>
      </c>
      <c r="CU828" s="83">
        <v>1</v>
      </c>
      <c r="CV828" s="83">
        <v>0</v>
      </c>
      <c r="CW828" s="83">
        <v>0</v>
      </c>
      <c r="CX828" s="83" t="s">
        <v>109</v>
      </c>
      <c r="CY828" s="83" t="s">
        <v>583</v>
      </c>
      <c r="CZ828" s="83">
        <v>0</v>
      </c>
      <c r="DA828" s="83">
        <v>0</v>
      </c>
      <c r="DB828" s="83">
        <f t="shared" si="51"/>
        <v>0</v>
      </c>
      <c r="DC828" s="83" t="s">
        <v>497</v>
      </c>
      <c r="DE828" s="136">
        <v>1</v>
      </c>
      <c r="DF828" s="136">
        <v>1</v>
      </c>
      <c r="DG828" s="215" t="s">
        <v>269</v>
      </c>
      <c r="DH828" s="136">
        <v>1</v>
      </c>
      <c r="DI828" s="136">
        <v>1</v>
      </c>
      <c r="DJ828" s="215" t="s">
        <v>269</v>
      </c>
      <c r="EE828" s="136" t="b">
        <v>1</v>
      </c>
      <c r="EF828" s="136" t="b">
        <v>1</v>
      </c>
      <c r="EG828" s="136" t="b">
        <v>1</v>
      </c>
      <c r="EH828" s="136" t="b">
        <v>1</v>
      </c>
      <c r="EL828" s="215" t="s">
        <v>269</v>
      </c>
    </row>
    <row r="829" spans="1:142" ht="60" customHeight="1" x14ac:dyDescent="0.55000000000000004">
      <c r="A829" s="83" t="s">
        <v>130</v>
      </c>
      <c r="B829" s="83" t="s">
        <v>98</v>
      </c>
      <c r="C829">
        <v>358266</v>
      </c>
      <c r="D829" t="s">
        <v>1462</v>
      </c>
      <c r="E829" t="s">
        <v>1462</v>
      </c>
      <c r="F829" s="83" t="s">
        <v>108</v>
      </c>
      <c r="G829" s="213">
        <v>36649</v>
      </c>
      <c r="H829" s="83" t="s">
        <v>102</v>
      </c>
      <c r="I829" s="213">
        <v>43181</v>
      </c>
      <c r="J829" s="83" t="s">
        <v>228</v>
      </c>
      <c r="K829" s="214">
        <v>461404816648</v>
      </c>
      <c r="L829" s="83" t="s">
        <v>97</v>
      </c>
      <c r="M829" s="213">
        <v>43494</v>
      </c>
      <c r="N829">
        <v>597140</v>
      </c>
      <c r="O829" s="145" t="s">
        <v>567</v>
      </c>
      <c r="P829" s="145" t="s">
        <v>99</v>
      </c>
      <c r="Q829" s="145" t="s">
        <v>100</v>
      </c>
      <c r="R829" s="145" t="s">
        <v>567</v>
      </c>
      <c r="V829">
        <v>4225</v>
      </c>
      <c r="W829" s="83" t="s">
        <v>101</v>
      </c>
      <c r="X829" s="83" t="s">
        <v>103</v>
      </c>
      <c r="Y829" t="s">
        <v>2791</v>
      </c>
      <c r="Z829" s="83" t="s">
        <v>102</v>
      </c>
      <c r="AA829" s="83" t="s">
        <v>102</v>
      </c>
      <c r="AB829" t="s">
        <v>3763</v>
      </c>
      <c r="AC829" s="83" t="s">
        <v>3952</v>
      </c>
      <c r="AD829" s="83" t="s">
        <v>144</v>
      </c>
      <c r="AE829" s="83" t="s">
        <v>105</v>
      </c>
      <c r="AF829" t="s">
        <v>2791</v>
      </c>
      <c r="AG829" s="83" t="s">
        <v>102</v>
      </c>
      <c r="AH829" s="83" t="s">
        <v>102</v>
      </c>
      <c r="AI829" t="s">
        <v>3763</v>
      </c>
      <c r="AJ829" s="83" t="s">
        <v>3952</v>
      </c>
      <c r="AK829" s="83" t="s">
        <v>144</v>
      </c>
      <c r="AL829" s="83" t="s">
        <v>105</v>
      </c>
      <c r="AM829" s="87" t="s">
        <v>106</v>
      </c>
      <c r="AN829" t="s">
        <v>2791</v>
      </c>
      <c r="AO829" t="s">
        <v>3763</v>
      </c>
      <c r="AP829" s="83" t="s">
        <v>3952</v>
      </c>
      <c r="AQ829" s="83" t="s">
        <v>144</v>
      </c>
      <c r="AR829" s="87" t="s">
        <v>106</v>
      </c>
      <c r="AT829" s="83" t="s">
        <v>107</v>
      </c>
      <c r="AU829" s="83" t="s">
        <v>107</v>
      </c>
      <c r="AV829" s="83" t="s">
        <v>107</v>
      </c>
      <c r="AX829" s="110" t="s">
        <v>107</v>
      </c>
      <c r="AY829" s="111"/>
      <c r="AZ829" s="112">
        <f t="shared" ca="1" si="52"/>
        <v>3156</v>
      </c>
      <c r="BA829" s="136">
        <f t="shared" ca="1" si="53"/>
        <v>54</v>
      </c>
      <c r="BB829" s="114" t="s">
        <v>134</v>
      </c>
      <c r="BC829" s="114" t="s">
        <v>108</v>
      </c>
      <c r="BD829" s="114"/>
      <c r="BE829" s="115" t="s">
        <v>102</v>
      </c>
      <c r="BF829" s="115" t="s">
        <v>102</v>
      </c>
      <c r="BG829" s="115" t="s">
        <v>102</v>
      </c>
      <c r="BH829" s="115" t="s">
        <v>102</v>
      </c>
      <c r="BI829" s="116"/>
      <c r="BJ829" s="117" t="s">
        <v>109</v>
      </c>
      <c r="BK829" s="117" t="s">
        <v>109</v>
      </c>
      <c r="BL829" s="83">
        <f t="shared" ca="1" si="54"/>
        <v>29</v>
      </c>
      <c r="BM829" s="83" t="s">
        <v>108</v>
      </c>
      <c r="BN829" s="83">
        <v>0</v>
      </c>
      <c r="BO829" s="83" t="s">
        <v>108</v>
      </c>
      <c r="BP829" s="83">
        <v>-1428980</v>
      </c>
      <c r="BQ829" s="83" t="s">
        <v>198</v>
      </c>
      <c r="BR829" s="83" t="s">
        <v>164</v>
      </c>
      <c r="BS829" s="83" t="s">
        <v>499</v>
      </c>
      <c r="BT829" s="83">
        <v>-1428980</v>
      </c>
      <c r="BU829" s="83" t="s">
        <v>198</v>
      </c>
      <c r="BV829" s="83" t="s">
        <v>164</v>
      </c>
      <c r="BW829" s="83" t="s">
        <v>499</v>
      </c>
      <c r="BY829" s="136">
        <v>0</v>
      </c>
      <c r="BZ829" s="136">
        <v>0</v>
      </c>
      <c r="CA829" s="136">
        <v>0</v>
      </c>
      <c r="CB829" s="136">
        <v>0</v>
      </c>
      <c r="CD829" s="136">
        <v>0</v>
      </c>
      <c r="CE829" s="136">
        <v>0</v>
      </c>
      <c r="CF829" s="136">
        <v>0</v>
      </c>
      <c r="CG829" s="136">
        <v>0</v>
      </c>
      <c r="CH829" s="136">
        <v>0</v>
      </c>
      <c r="CI829" s="136">
        <v>0</v>
      </c>
      <c r="CJ829" s="136">
        <v>0</v>
      </c>
      <c r="CK829" s="138">
        <v>0</v>
      </c>
      <c r="CL829" s="138">
        <v>0</v>
      </c>
      <c r="CM829" s="136">
        <v>0</v>
      </c>
      <c r="CN829" s="136">
        <v>0</v>
      </c>
      <c r="CO829" s="85">
        <v>43768</v>
      </c>
      <c r="CP829" s="83" t="s">
        <v>4875</v>
      </c>
      <c r="CQ829" s="83" t="s">
        <v>102</v>
      </c>
      <c r="CR829" s="83" t="s">
        <v>482</v>
      </c>
      <c r="CS829" s="83">
        <v>824</v>
      </c>
      <c r="CT829" s="83" t="s">
        <v>483</v>
      </c>
      <c r="CU829" s="83">
        <v>1</v>
      </c>
      <c r="CV829" s="83">
        <v>0</v>
      </c>
      <c r="CW829" s="83">
        <v>0</v>
      </c>
      <c r="CX829" s="83" t="s">
        <v>109</v>
      </c>
      <c r="CY829" s="83" t="s">
        <v>583</v>
      </c>
      <c r="CZ829" s="83">
        <v>0</v>
      </c>
      <c r="DA829" s="83">
        <v>0</v>
      </c>
      <c r="DB829" s="83">
        <f t="shared" si="51"/>
        <v>0</v>
      </c>
      <c r="DC829" s="83" t="s">
        <v>497</v>
      </c>
      <c r="DE829" s="136">
        <v>1</v>
      </c>
      <c r="DF829" s="136">
        <v>1</v>
      </c>
      <c r="DG829" s="215" t="s">
        <v>269</v>
      </c>
      <c r="DH829" s="136">
        <v>1</v>
      </c>
      <c r="DI829" s="136">
        <v>1</v>
      </c>
      <c r="DJ829" s="215" t="s">
        <v>269</v>
      </c>
      <c r="EE829" s="136" t="b">
        <v>1</v>
      </c>
      <c r="EF829" s="136" t="b">
        <v>1</v>
      </c>
      <c r="EG829" s="136" t="b">
        <v>1</v>
      </c>
      <c r="EH829" s="136" t="b">
        <v>1</v>
      </c>
      <c r="EL829" s="215" t="s">
        <v>269</v>
      </c>
    </row>
    <row r="830" spans="1:142" ht="60" customHeight="1" x14ac:dyDescent="0.55000000000000004">
      <c r="A830" s="83" t="s">
        <v>130</v>
      </c>
      <c r="B830" s="83" t="s">
        <v>98</v>
      </c>
      <c r="C830">
        <v>771359</v>
      </c>
      <c r="D830" t="s">
        <v>1463</v>
      </c>
      <c r="E830" t="s">
        <v>1463</v>
      </c>
      <c r="F830" s="83" t="s">
        <v>108</v>
      </c>
      <c r="G830" s="213">
        <v>32819</v>
      </c>
      <c r="H830" s="83" t="s">
        <v>102</v>
      </c>
      <c r="I830" s="213">
        <v>43438</v>
      </c>
      <c r="J830" s="83" t="s">
        <v>228</v>
      </c>
      <c r="K830" s="214">
        <v>112551930392</v>
      </c>
      <c r="L830" s="83" t="s">
        <v>135</v>
      </c>
      <c r="M830" s="213">
        <v>43568</v>
      </c>
      <c r="N830">
        <v>134762</v>
      </c>
      <c r="O830" s="145" t="s">
        <v>567</v>
      </c>
      <c r="P830" s="145" t="s">
        <v>99</v>
      </c>
      <c r="Q830" s="145" t="s">
        <v>100</v>
      </c>
      <c r="R830" s="145" t="s">
        <v>567</v>
      </c>
      <c r="V830">
        <v>8940</v>
      </c>
      <c r="W830" s="83" t="s">
        <v>1909</v>
      </c>
      <c r="X830" s="83" t="s">
        <v>103</v>
      </c>
      <c r="Y830" t="s">
        <v>2792</v>
      </c>
      <c r="Z830" s="83" t="s">
        <v>102</v>
      </c>
      <c r="AA830" s="83" t="s">
        <v>102</v>
      </c>
      <c r="AB830" t="s">
        <v>3764</v>
      </c>
      <c r="AC830" s="83" t="s">
        <v>3953</v>
      </c>
      <c r="AD830" s="83" t="s">
        <v>111</v>
      </c>
      <c r="AE830" s="83" t="s">
        <v>105</v>
      </c>
      <c r="AF830" t="s">
        <v>2792</v>
      </c>
      <c r="AG830" s="83" t="s">
        <v>102</v>
      </c>
      <c r="AH830" s="83" t="s">
        <v>102</v>
      </c>
      <c r="AI830" t="s">
        <v>3764</v>
      </c>
      <c r="AJ830" s="83" t="s">
        <v>3953</v>
      </c>
      <c r="AK830" s="83" t="s">
        <v>111</v>
      </c>
      <c r="AL830" s="83" t="s">
        <v>105</v>
      </c>
      <c r="AM830" s="87" t="s">
        <v>106</v>
      </c>
      <c r="AN830" t="s">
        <v>2792</v>
      </c>
      <c r="AO830" t="s">
        <v>3764</v>
      </c>
      <c r="AP830" s="83" t="s">
        <v>3953</v>
      </c>
      <c r="AQ830" s="83" t="s">
        <v>144</v>
      </c>
      <c r="AR830" s="87" t="s">
        <v>106</v>
      </c>
      <c r="AT830" s="83" t="s">
        <v>107</v>
      </c>
      <c r="AU830" s="83" t="s">
        <v>107</v>
      </c>
      <c r="AV830" s="83" t="s">
        <v>107</v>
      </c>
      <c r="AX830" s="110" t="s">
        <v>107</v>
      </c>
      <c r="AY830" s="111"/>
      <c r="AZ830" s="112">
        <f t="shared" ca="1" si="52"/>
        <v>9106</v>
      </c>
      <c r="BA830" s="136">
        <f t="shared" ca="1" si="53"/>
        <v>5</v>
      </c>
      <c r="BB830" s="114" t="s">
        <v>136</v>
      </c>
      <c r="BC830" s="114" t="s">
        <v>108</v>
      </c>
      <c r="BD830" s="114"/>
      <c r="BE830" s="115" t="s">
        <v>102</v>
      </c>
      <c r="BF830" s="115" t="s">
        <v>102</v>
      </c>
      <c r="BG830" s="115" t="s">
        <v>102</v>
      </c>
      <c r="BH830" s="115" t="s">
        <v>102</v>
      </c>
      <c r="BI830" s="116"/>
      <c r="BJ830" s="117" t="s">
        <v>109</v>
      </c>
      <c r="BK830" s="117" t="s">
        <v>109</v>
      </c>
      <c r="BL830" s="83">
        <f t="shared" ca="1" si="54"/>
        <v>54</v>
      </c>
      <c r="BM830" s="83" t="s">
        <v>270</v>
      </c>
      <c r="BN830" s="83">
        <v>0</v>
      </c>
      <c r="BO830" s="83" t="s">
        <v>108</v>
      </c>
      <c r="BP830" s="83">
        <v>-1430715</v>
      </c>
      <c r="BQ830" s="83" t="s">
        <v>381</v>
      </c>
      <c r="BR830" s="83" t="s">
        <v>157</v>
      </c>
      <c r="BS830" s="83" t="s">
        <v>502</v>
      </c>
      <c r="BT830" s="83">
        <v>-1430715</v>
      </c>
      <c r="BU830" s="83" t="s">
        <v>381</v>
      </c>
      <c r="BV830" s="83" t="s">
        <v>157</v>
      </c>
      <c r="BW830" s="83" t="s">
        <v>502</v>
      </c>
      <c r="BY830" s="136">
        <v>0</v>
      </c>
      <c r="BZ830" s="136">
        <v>0</v>
      </c>
      <c r="CA830" s="136">
        <v>0</v>
      </c>
      <c r="CB830" s="136">
        <v>0</v>
      </c>
      <c r="CD830" s="136">
        <v>0</v>
      </c>
      <c r="CE830" s="136">
        <v>0</v>
      </c>
      <c r="CF830" s="136">
        <v>0</v>
      </c>
      <c r="CG830" s="136">
        <v>0</v>
      </c>
      <c r="CH830" s="136">
        <v>0</v>
      </c>
      <c r="CI830" s="136">
        <v>0</v>
      </c>
      <c r="CJ830" s="136">
        <v>0</v>
      </c>
      <c r="CK830" s="138">
        <v>0</v>
      </c>
      <c r="CL830" s="138">
        <v>0</v>
      </c>
      <c r="CM830" s="136">
        <v>0</v>
      </c>
      <c r="CN830" s="136">
        <v>0</v>
      </c>
      <c r="CO830" s="85">
        <v>43769</v>
      </c>
      <c r="CP830" s="83" t="s">
        <v>4876</v>
      </c>
      <c r="CQ830" s="83" t="s">
        <v>102</v>
      </c>
      <c r="CR830" s="83" t="s">
        <v>482</v>
      </c>
      <c r="CS830" s="83">
        <v>825</v>
      </c>
      <c r="CT830" s="83" t="s">
        <v>483</v>
      </c>
      <c r="CU830" s="83">
        <v>1</v>
      </c>
      <c r="CV830" s="83">
        <v>0</v>
      </c>
      <c r="CW830" s="83">
        <v>0</v>
      </c>
      <c r="CX830" s="83" t="s">
        <v>109</v>
      </c>
      <c r="CY830" s="83" t="s">
        <v>583</v>
      </c>
      <c r="CZ830" s="83">
        <v>0</v>
      </c>
      <c r="DA830" s="83">
        <v>0</v>
      </c>
      <c r="DB830" s="83">
        <f t="shared" si="51"/>
        <v>0</v>
      </c>
      <c r="DC830" s="83" t="s">
        <v>497</v>
      </c>
      <c r="DE830" s="136">
        <v>1</v>
      </c>
      <c r="DF830" s="136">
        <v>1</v>
      </c>
      <c r="DG830" s="215" t="s">
        <v>269</v>
      </c>
      <c r="DH830" s="136">
        <v>1</v>
      </c>
      <c r="DI830" s="136">
        <v>1</v>
      </c>
      <c r="DJ830" s="215" t="s">
        <v>269</v>
      </c>
      <c r="EE830" s="136" t="b">
        <v>1</v>
      </c>
      <c r="EF830" s="136" t="b">
        <v>1</v>
      </c>
      <c r="EG830" s="136" t="b">
        <v>1</v>
      </c>
      <c r="EH830" s="136" t="b">
        <v>1</v>
      </c>
      <c r="EL830" s="215" t="s">
        <v>269</v>
      </c>
    </row>
    <row r="831" spans="1:142" ht="60" customHeight="1" x14ac:dyDescent="0.55000000000000004">
      <c r="A831" s="83" t="s">
        <v>130</v>
      </c>
      <c r="B831" s="83" t="s">
        <v>98</v>
      </c>
      <c r="C831">
        <v>248761</v>
      </c>
      <c r="D831" t="s">
        <v>1464</v>
      </c>
      <c r="E831" t="s">
        <v>1464</v>
      </c>
      <c r="F831" s="83" t="s">
        <v>108</v>
      </c>
      <c r="G831" s="213">
        <v>42141</v>
      </c>
      <c r="H831" s="83" t="s">
        <v>102</v>
      </c>
      <c r="I831" s="213">
        <v>43307</v>
      </c>
      <c r="J831" s="83" t="s">
        <v>228</v>
      </c>
      <c r="K831" s="214">
        <v>776557099482</v>
      </c>
      <c r="L831" s="83" t="s">
        <v>97</v>
      </c>
      <c r="M831" s="213">
        <v>43720</v>
      </c>
      <c r="N831">
        <v>171284</v>
      </c>
      <c r="O831" s="145" t="s">
        <v>567</v>
      </c>
      <c r="P831" s="145" t="s">
        <v>99</v>
      </c>
      <c r="Q831" s="145" t="s">
        <v>100</v>
      </c>
      <c r="R831" s="145" t="s">
        <v>567</v>
      </c>
      <c r="V831">
        <v>116</v>
      </c>
      <c r="W831" s="83" t="s">
        <v>101</v>
      </c>
      <c r="X831" s="83" t="s">
        <v>103</v>
      </c>
      <c r="Y831" t="s">
        <v>2793</v>
      </c>
      <c r="Z831" s="83" t="s">
        <v>102</v>
      </c>
      <c r="AA831" s="83" t="s">
        <v>102</v>
      </c>
      <c r="AB831" t="s">
        <v>3765</v>
      </c>
      <c r="AC831" s="83" t="s">
        <v>3954</v>
      </c>
      <c r="AD831" s="83" t="s">
        <v>144</v>
      </c>
      <c r="AE831" s="83" t="s">
        <v>105</v>
      </c>
      <c r="AF831" t="s">
        <v>2793</v>
      </c>
      <c r="AG831" s="83" t="s">
        <v>102</v>
      </c>
      <c r="AH831" s="83" t="s">
        <v>102</v>
      </c>
      <c r="AI831" t="s">
        <v>3765</v>
      </c>
      <c r="AJ831" s="83" t="s">
        <v>3954</v>
      </c>
      <c r="AK831" s="83" t="s">
        <v>144</v>
      </c>
      <c r="AL831" s="83" t="s">
        <v>105</v>
      </c>
      <c r="AM831" s="87" t="s">
        <v>106</v>
      </c>
      <c r="AN831" t="s">
        <v>2793</v>
      </c>
      <c r="AO831" t="s">
        <v>3765</v>
      </c>
      <c r="AP831" s="83" t="s">
        <v>3954</v>
      </c>
      <c r="AQ831" s="83" t="s">
        <v>111</v>
      </c>
      <c r="AR831" s="87" t="s">
        <v>106</v>
      </c>
      <c r="AT831" s="83" t="s">
        <v>107</v>
      </c>
      <c r="AU831" s="83" t="s">
        <v>107</v>
      </c>
      <c r="AV831" s="83" t="s">
        <v>107</v>
      </c>
      <c r="AX831" s="110" t="s">
        <v>107</v>
      </c>
      <c r="AY831" s="111"/>
      <c r="AZ831" s="112">
        <f t="shared" ca="1" si="52"/>
        <v>3371</v>
      </c>
      <c r="BA831" s="136">
        <f t="shared" ca="1" si="53"/>
        <v>5</v>
      </c>
      <c r="BB831" s="114" t="s">
        <v>134</v>
      </c>
      <c r="BC831" s="114" t="s">
        <v>108</v>
      </c>
      <c r="BD831" s="114"/>
      <c r="BE831" s="115" t="s">
        <v>102</v>
      </c>
      <c r="BF831" s="115" t="s">
        <v>102</v>
      </c>
      <c r="BG831" s="115" t="s">
        <v>102</v>
      </c>
      <c r="BH831" s="115" t="s">
        <v>102</v>
      </c>
      <c r="BI831" s="116"/>
      <c r="BJ831" s="117" t="s">
        <v>109</v>
      </c>
      <c r="BK831" s="117" t="s">
        <v>109</v>
      </c>
      <c r="BL831" s="83">
        <f t="shared" ca="1" si="54"/>
        <v>74</v>
      </c>
      <c r="BM831" s="83" t="s">
        <v>108</v>
      </c>
      <c r="BN831" s="83">
        <v>0</v>
      </c>
      <c r="BO831" s="83" t="s">
        <v>108</v>
      </c>
      <c r="BP831" s="83">
        <v>-1432450</v>
      </c>
      <c r="BQ831" s="83" t="s">
        <v>312</v>
      </c>
      <c r="BR831" s="83" t="s">
        <v>153</v>
      </c>
      <c r="BS831" s="83" t="s">
        <v>499</v>
      </c>
      <c r="BT831" s="83">
        <v>-1432450</v>
      </c>
      <c r="BU831" s="83" t="s">
        <v>312</v>
      </c>
      <c r="BV831" s="83" t="s">
        <v>153</v>
      </c>
      <c r="BW831" s="83" t="s">
        <v>499</v>
      </c>
      <c r="BY831" s="136">
        <v>0</v>
      </c>
      <c r="BZ831" s="136">
        <v>0</v>
      </c>
      <c r="CA831" s="136">
        <v>0</v>
      </c>
      <c r="CB831" s="136">
        <v>0</v>
      </c>
      <c r="CD831" s="136">
        <v>0</v>
      </c>
      <c r="CE831" s="136">
        <v>0</v>
      </c>
      <c r="CF831" s="136">
        <v>0</v>
      </c>
      <c r="CG831" s="136">
        <v>0</v>
      </c>
      <c r="CH831" s="136">
        <v>0</v>
      </c>
      <c r="CI831" s="136">
        <v>0</v>
      </c>
      <c r="CJ831" s="136">
        <v>0</v>
      </c>
      <c r="CK831" s="138">
        <v>0</v>
      </c>
      <c r="CL831" s="138">
        <v>0</v>
      </c>
      <c r="CM831" s="136">
        <v>0</v>
      </c>
      <c r="CN831" s="136">
        <v>0</v>
      </c>
      <c r="CO831" s="85">
        <v>43770</v>
      </c>
      <c r="CP831" s="83" t="s">
        <v>4877</v>
      </c>
      <c r="CQ831" s="83" t="s">
        <v>102</v>
      </c>
      <c r="CR831" s="83" t="s">
        <v>482</v>
      </c>
      <c r="CS831" s="83">
        <v>826</v>
      </c>
      <c r="CT831" s="83" t="s">
        <v>483</v>
      </c>
      <c r="CU831" s="83">
        <v>1</v>
      </c>
      <c r="CV831" s="83">
        <v>0</v>
      </c>
      <c r="CW831" s="83">
        <v>0</v>
      </c>
      <c r="CX831" s="83" t="s">
        <v>109</v>
      </c>
      <c r="CY831" s="83" t="s">
        <v>583</v>
      </c>
      <c r="CZ831" s="83">
        <v>0</v>
      </c>
      <c r="DA831" s="83">
        <v>0</v>
      </c>
      <c r="DB831" s="83">
        <f t="shared" si="51"/>
        <v>0</v>
      </c>
      <c r="DC831" s="83" t="s">
        <v>497</v>
      </c>
      <c r="DE831" s="136">
        <v>1</v>
      </c>
      <c r="DF831" s="136">
        <v>1</v>
      </c>
      <c r="DG831" s="215" t="s">
        <v>269</v>
      </c>
      <c r="DH831" s="136">
        <v>1</v>
      </c>
      <c r="DI831" s="136">
        <v>1</v>
      </c>
      <c r="DJ831" s="215" t="s">
        <v>269</v>
      </c>
      <c r="EE831" s="136" t="b">
        <v>1</v>
      </c>
      <c r="EF831" s="136" t="b">
        <v>1</v>
      </c>
      <c r="EG831" s="136" t="b">
        <v>1</v>
      </c>
      <c r="EH831" s="136" t="b">
        <v>1</v>
      </c>
      <c r="EL831" s="215" t="s">
        <v>269</v>
      </c>
    </row>
    <row r="832" spans="1:142" ht="60" customHeight="1" x14ac:dyDescent="0.55000000000000004">
      <c r="A832" s="83" t="s">
        <v>130</v>
      </c>
      <c r="B832" s="83" t="s">
        <v>98</v>
      </c>
      <c r="C832">
        <v>551119</v>
      </c>
      <c r="D832" t="s">
        <v>1465</v>
      </c>
      <c r="E832" t="s">
        <v>1465</v>
      </c>
      <c r="F832" s="83" t="s">
        <v>108</v>
      </c>
      <c r="G832" s="213">
        <v>41005</v>
      </c>
      <c r="H832" s="83" t="s">
        <v>102</v>
      </c>
      <c r="I832" s="213">
        <v>43329</v>
      </c>
      <c r="J832" s="83" t="s">
        <v>228</v>
      </c>
      <c r="K832" s="214">
        <v>591646936097</v>
      </c>
      <c r="L832" s="83" t="s">
        <v>126</v>
      </c>
      <c r="M832" s="213">
        <v>43574</v>
      </c>
      <c r="N832">
        <v>416956</v>
      </c>
      <c r="O832" s="145" t="s">
        <v>567</v>
      </c>
      <c r="P832" s="145" t="s">
        <v>99</v>
      </c>
      <c r="Q832" s="145" t="s">
        <v>100</v>
      </c>
      <c r="R832" s="145" t="s">
        <v>567</v>
      </c>
      <c r="V832">
        <v>1900</v>
      </c>
      <c r="W832" s="83" t="s">
        <v>101</v>
      </c>
      <c r="X832" s="83" t="s">
        <v>103</v>
      </c>
      <c r="Y832" t="s">
        <v>2794</v>
      </c>
      <c r="Z832" s="83" t="s">
        <v>102</v>
      </c>
      <c r="AA832" s="83" t="s">
        <v>102</v>
      </c>
      <c r="AB832" t="s">
        <v>3766</v>
      </c>
      <c r="AC832" s="83" t="s">
        <v>3955</v>
      </c>
      <c r="AD832" s="83" t="s">
        <v>144</v>
      </c>
      <c r="AE832" s="83" t="s">
        <v>105</v>
      </c>
      <c r="AF832" t="s">
        <v>2794</v>
      </c>
      <c r="AG832" s="83" t="s">
        <v>102</v>
      </c>
      <c r="AH832" s="83" t="s">
        <v>102</v>
      </c>
      <c r="AI832" t="s">
        <v>3766</v>
      </c>
      <c r="AJ832" s="83" t="s">
        <v>3955</v>
      </c>
      <c r="AK832" s="83" t="s">
        <v>144</v>
      </c>
      <c r="AL832" s="83" t="s">
        <v>105</v>
      </c>
      <c r="AM832" s="87" t="s">
        <v>106</v>
      </c>
      <c r="AN832" t="s">
        <v>2794</v>
      </c>
      <c r="AO832" t="s">
        <v>3766</v>
      </c>
      <c r="AP832" s="83" t="s">
        <v>3955</v>
      </c>
      <c r="AQ832" s="83" t="s">
        <v>144</v>
      </c>
      <c r="AR832" s="87" t="s">
        <v>106</v>
      </c>
      <c r="AT832" s="83" t="s">
        <v>107</v>
      </c>
      <c r="AU832" s="83" t="s">
        <v>107</v>
      </c>
      <c r="AV832" s="83" t="s">
        <v>107</v>
      </c>
      <c r="AX832" s="110" t="s">
        <v>107</v>
      </c>
      <c r="AY832" s="111"/>
      <c r="AZ832" s="112">
        <f t="shared" ca="1" si="52"/>
        <v>8690</v>
      </c>
      <c r="BA832" s="136">
        <f t="shared" ca="1" si="53"/>
        <v>77</v>
      </c>
      <c r="BB832" s="114" t="s">
        <v>134</v>
      </c>
      <c r="BC832" s="114" t="s">
        <v>108</v>
      </c>
      <c r="BD832" s="114"/>
      <c r="BE832" s="115" t="s">
        <v>102</v>
      </c>
      <c r="BF832" s="115" t="s">
        <v>102</v>
      </c>
      <c r="BG832" s="115" t="s">
        <v>102</v>
      </c>
      <c r="BH832" s="115" t="s">
        <v>102</v>
      </c>
      <c r="BI832" s="116"/>
      <c r="BJ832" s="117" t="s">
        <v>109</v>
      </c>
      <c r="BK832" s="117" t="s">
        <v>109</v>
      </c>
      <c r="BL832" s="83">
        <f t="shared" ca="1" si="54"/>
        <v>70</v>
      </c>
      <c r="BM832" s="83" t="s">
        <v>108</v>
      </c>
      <c r="BN832" s="83">
        <v>0</v>
      </c>
      <c r="BO832" s="83" t="s">
        <v>108</v>
      </c>
      <c r="BP832" s="83">
        <v>-1434185</v>
      </c>
      <c r="BQ832" s="83" t="s">
        <v>198</v>
      </c>
      <c r="BR832" s="83" t="s">
        <v>164</v>
      </c>
      <c r="BS832" s="83" t="s">
        <v>499</v>
      </c>
      <c r="BT832" s="83">
        <v>-1434185</v>
      </c>
      <c r="BU832" s="83" t="s">
        <v>198</v>
      </c>
      <c r="BV832" s="83" t="s">
        <v>164</v>
      </c>
      <c r="BW832" s="83" t="s">
        <v>499</v>
      </c>
      <c r="BY832" s="136">
        <v>0</v>
      </c>
      <c r="BZ832" s="136">
        <v>0</v>
      </c>
      <c r="CA832" s="136">
        <v>0</v>
      </c>
      <c r="CB832" s="136">
        <v>0</v>
      </c>
      <c r="CD832" s="136">
        <v>0</v>
      </c>
      <c r="CE832" s="136">
        <v>0</v>
      </c>
      <c r="CF832" s="136">
        <v>0</v>
      </c>
      <c r="CG832" s="136">
        <v>0</v>
      </c>
      <c r="CH832" s="136">
        <v>0</v>
      </c>
      <c r="CI832" s="136">
        <v>0</v>
      </c>
      <c r="CJ832" s="136">
        <v>0</v>
      </c>
      <c r="CK832" s="138">
        <v>0</v>
      </c>
      <c r="CL832" s="138">
        <v>0</v>
      </c>
      <c r="CM832" s="136">
        <v>0</v>
      </c>
      <c r="CN832" s="136">
        <v>0</v>
      </c>
      <c r="CO832" s="85">
        <v>43771</v>
      </c>
      <c r="CP832" s="83" t="s">
        <v>4878</v>
      </c>
      <c r="CQ832" s="83" t="s">
        <v>102</v>
      </c>
      <c r="CR832" s="83" t="s">
        <v>482</v>
      </c>
      <c r="CS832" s="83">
        <v>827</v>
      </c>
      <c r="CT832" s="83" t="s">
        <v>483</v>
      </c>
      <c r="CU832" s="83">
        <v>1</v>
      </c>
      <c r="CV832" s="83">
        <v>0</v>
      </c>
      <c r="CW832" s="83">
        <v>0</v>
      </c>
      <c r="CX832" s="83" t="s">
        <v>109</v>
      </c>
      <c r="CY832" s="83" t="s">
        <v>583</v>
      </c>
      <c r="CZ832" s="83">
        <v>0</v>
      </c>
      <c r="DA832" s="83">
        <v>0</v>
      </c>
      <c r="DB832" s="83">
        <f t="shared" si="51"/>
        <v>0</v>
      </c>
      <c r="DC832" s="83" t="s">
        <v>497</v>
      </c>
      <c r="DE832" s="136">
        <v>1</v>
      </c>
      <c r="DF832" s="136">
        <v>1</v>
      </c>
      <c r="DG832" s="215" t="s">
        <v>269</v>
      </c>
      <c r="DH832" s="136">
        <v>1</v>
      </c>
      <c r="DI832" s="136">
        <v>1</v>
      </c>
      <c r="DJ832" s="215" t="s">
        <v>269</v>
      </c>
      <c r="EE832" s="136" t="b">
        <v>1</v>
      </c>
      <c r="EF832" s="136" t="b">
        <v>1</v>
      </c>
      <c r="EG832" s="136" t="b">
        <v>1</v>
      </c>
      <c r="EH832" s="136" t="b">
        <v>1</v>
      </c>
      <c r="EL832" s="215" t="s">
        <v>269</v>
      </c>
    </row>
    <row r="833" spans="1:142" ht="60" customHeight="1" x14ac:dyDescent="0.55000000000000004">
      <c r="A833" s="83" t="s">
        <v>130</v>
      </c>
      <c r="B833" s="83" t="s">
        <v>98</v>
      </c>
      <c r="C833">
        <v>731267</v>
      </c>
      <c r="D833" t="s">
        <v>1466</v>
      </c>
      <c r="E833" t="s">
        <v>1466</v>
      </c>
      <c r="F833" s="83" t="s">
        <v>108</v>
      </c>
      <c r="G833" s="213">
        <v>37940</v>
      </c>
      <c r="H833" s="83" t="s">
        <v>102</v>
      </c>
      <c r="I833" s="213">
        <v>43241</v>
      </c>
      <c r="J833" s="83" t="s">
        <v>228</v>
      </c>
      <c r="K833" s="214">
        <v>928781474214</v>
      </c>
      <c r="L833" s="83" t="s">
        <v>135</v>
      </c>
      <c r="M833" s="213">
        <v>43556</v>
      </c>
      <c r="N833">
        <v>255686</v>
      </c>
      <c r="O833" s="145" t="s">
        <v>567</v>
      </c>
      <c r="P833" s="145" t="s">
        <v>99</v>
      </c>
      <c r="Q833" s="145" t="s">
        <v>100</v>
      </c>
      <c r="R833" s="145" t="s">
        <v>567</v>
      </c>
      <c r="V833">
        <v>1452</v>
      </c>
      <c r="W833" s="83" t="s">
        <v>1910</v>
      </c>
      <c r="X833" s="83" t="s">
        <v>103</v>
      </c>
      <c r="Y833" t="s">
        <v>2795</v>
      </c>
      <c r="Z833" s="83" t="s">
        <v>102</v>
      </c>
      <c r="AA833" s="83" t="s">
        <v>102</v>
      </c>
      <c r="AB833" t="s">
        <v>3767</v>
      </c>
      <c r="AC833" s="83" t="s">
        <v>3956</v>
      </c>
      <c r="AD833" s="83" t="s">
        <v>111</v>
      </c>
      <c r="AE833" s="83" t="s">
        <v>105</v>
      </c>
      <c r="AF833" t="s">
        <v>2795</v>
      </c>
      <c r="AG833" s="83" t="s">
        <v>102</v>
      </c>
      <c r="AH833" s="83" t="s">
        <v>102</v>
      </c>
      <c r="AI833" t="s">
        <v>3767</v>
      </c>
      <c r="AJ833" s="83" t="s">
        <v>3956</v>
      </c>
      <c r="AK833" s="83" t="s">
        <v>111</v>
      </c>
      <c r="AL833" s="83" t="s">
        <v>105</v>
      </c>
      <c r="AM833" s="87" t="s">
        <v>106</v>
      </c>
      <c r="AN833" t="s">
        <v>2795</v>
      </c>
      <c r="AO833" t="s">
        <v>3767</v>
      </c>
      <c r="AP833" s="83" t="s">
        <v>3956</v>
      </c>
      <c r="AQ833" s="83" t="s">
        <v>144</v>
      </c>
      <c r="AR833" s="87" t="s">
        <v>106</v>
      </c>
      <c r="AT833" s="83" t="s">
        <v>107</v>
      </c>
      <c r="AU833" s="83" t="s">
        <v>107</v>
      </c>
      <c r="AV833" s="83" t="s">
        <v>107</v>
      </c>
      <c r="AX833" s="110" t="s">
        <v>107</v>
      </c>
      <c r="AY833" s="111"/>
      <c r="AZ833" s="112">
        <f t="shared" ca="1" si="52"/>
        <v>5737</v>
      </c>
      <c r="BA833" s="136">
        <f t="shared" ca="1" si="53"/>
        <v>44</v>
      </c>
      <c r="BB833" s="114" t="s">
        <v>136</v>
      </c>
      <c r="BC833" s="114" t="s">
        <v>108</v>
      </c>
      <c r="BD833" s="114"/>
      <c r="BE833" s="115" t="s">
        <v>102</v>
      </c>
      <c r="BF833" s="115" t="s">
        <v>102</v>
      </c>
      <c r="BG833" s="115" t="s">
        <v>102</v>
      </c>
      <c r="BH833" s="115" t="s">
        <v>102</v>
      </c>
      <c r="BI833" s="116"/>
      <c r="BJ833" s="117" t="s">
        <v>109</v>
      </c>
      <c r="BK833" s="117" t="s">
        <v>109</v>
      </c>
      <c r="BL833" s="83">
        <f t="shared" ca="1" si="54"/>
        <v>49</v>
      </c>
      <c r="BM833" s="83" t="s">
        <v>270</v>
      </c>
      <c r="BN833" s="83">
        <v>0</v>
      </c>
      <c r="BO833" s="83" t="s">
        <v>108</v>
      </c>
      <c r="BP833" s="83">
        <v>-1435920</v>
      </c>
      <c r="BQ833" s="83" t="s">
        <v>381</v>
      </c>
      <c r="BR833" s="83" t="s">
        <v>157</v>
      </c>
      <c r="BS833" s="83" t="s">
        <v>502</v>
      </c>
      <c r="BT833" s="83">
        <v>-1435920</v>
      </c>
      <c r="BU833" s="83" t="s">
        <v>381</v>
      </c>
      <c r="BV833" s="83" t="s">
        <v>157</v>
      </c>
      <c r="BW833" s="83" t="s">
        <v>502</v>
      </c>
      <c r="BY833" s="136">
        <v>0</v>
      </c>
      <c r="BZ833" s="136">
        <v>0</v>
      </c>
      <c r="CA833" s="136">
        <v>0</v>
      </c>
      <c r="CB833" s="136">
        <v>0</v>
      </c>
      <c r="CD833" s="136">
        <v>0</v>
      </c>
      <c r="CE833" s="136">
        <v>0</v>
      </c>
      <c r="CF833" s="136">
        <v>0</v>
      </c>
      <c r="CG833" s="136">
        <v>0</v>
      </c>
      <c r="CH833" s="136">
        <v>0</v>
      </c>
      <c r="CI833" s="136">
        <v>0</v>
      </c>
      <c r="CJ833" s="136">
        <v>0</v>
      </c>
      <c r="CK833" s="138">
        <v>0</v>
      </c>
      <c r="CL833" s="138">
        <v>0</v>
      </c>
      <c r="CM833" s="136">
        <v>0</v>
      </c>
      <c r="CN833" s="136">
        <v>0</v>
      </c>
      <c r="CO833" s="85">
        <v>43772</v>
      </c>
      <c r="CP833" s="83" t="s">
        <v>4879</v>
      </c>
      <c r="CQ833" s="83" t="s">
        <v>102</v>
      </c>
      <c r="CR833" s="83" t="s">
        <v>482</v>
      </c>
      <c r="CS833" s="83">
        <v>828</v>
      </c>
      <c r="CT833" s="83" t="s">
        <v>483</v>
      </c>
      <c r="CU833" s="83">
        <v>1</v>
      </c>
      <c r="CV833" s="83">
        <v>0</v>
      </c>
      <c r="CW833" s="83">
        <v>0</v>
      </c>
      <c r="CX833" s="83" t="s">
        <v>109</v>
      </c>
      <c r="CY833" s="83" t="s">
        <v>583</v>
      </c>
      <c r="CZ833" s="83">
        <v>0</v>
      </c>
      <c r="DA833" s="83">
        <v>0</v>
      </c>
      <c r="DB833" s="83">
        <f t="shared" si="51"/>
        <v>0</v>
      </c>
      <c r="DC833" s="83" t="s">
        <v>497</v>
      </c>
      <c r="DE833" s="136">
        <v>1</v>
      </c>
      <c r="DF833" s="136">
        <v>1</v>
      </c>
      <c r="DG833" s="215" t="s">
        <v>269</v>
      </c>
      <c r="DH833" s="136">
        <v>1</v>
      </c>
      <c r="DI833" s="136">
        <v>1</v>
      </c>
      <c r="DJ833" s="215" t="s">
        <v>269</v>
      </c>
      <c r="EE833" s="136" t="b">
        <v>1</v>
      </c>
      <c r="EF833" s="136" t="b">
        <v>1</v>
      </c>
      <c r="EG833" s="136" t="b">
        <v>1</v>
      </c>
      <c r="EH833" s="136" t="b">
        <v>1</v>
      </c>
      <c r="EL833" s="215" t="s">
        <v>269</v>
      </c>
    </row>
    <row r="834" spans="1:142" ht="60" customHeight="1" x14ac:dyDescent="0.55000000000000004">
      <c r="A834" s="83" t="s">
        <v>130</v>
      </c>
      <c r="B834" s="83" t="s">
        <v>98</v>
      </c>
      <c r="C834">
        <v>225935</v>
      </c>
      <c r="D834" t="s">
        <v>1467</v>
      </c>
      <c r="E834" t="s">
        <v>1467</v>
      </c>
      <c r="F834" s="83" t="s">
        <v>108</v>
      </c>
      <c r="G834" s="213">
        <v>30120</v>
      </c>
      <c r="H834" s="83" t="s">
        <v>102</v>
      </c>
      <c r="I834" s="213">
        <v>43151</v>
      </c>
      <c r="J834" s="83" t="s">
        <v>228</v>
      </c>
      <c r="K834" s="214">
        <v>975331635386</v>
      </c>
      <c r="L834" s="83" t="s">
        <v>97</v>
      </c>
      <c r="M834" s="213">
        <v>43734</v>
      </c>
      <c r="N834">
        <v>891846</v>
      </c>
      <c r="O834" s="145" t="s">
        <v>567</v>
      </c>
      <c r="P834" s="145" t="s">
        <v>99</v>
      </c>
      <c r="Q834" s="145" t="s">
        <v>100</v>
      </c>
      <c r="R834" s="145" t="s">
        <v>567</v>
      </c>
      <c r="V834">
        <v>4279</v>
      </c>
      <c r="W834" s="83" t="s">
        <v>101</v>
      </c>
      <c r="X834" s="83" t="s">
        <v>103</v>
      </c>
      <c r="Y834" t="s">
        <v>2796</v>
      </c>
      <c r="Z834" s="83" t="s">
        <v>102</v>
      </c>
      <c r="AA834" s="83" t="s">
        <v>102</v>
      </c>
      <c r="AB834" t="s">
        <v>3768</v>
      </c>
      <c r="AC834" s="83" t="s">
        <v>3957</v>
      </c>
      <c r="AD834" s="83" t="s">
        <v>144</v>
      </c>
      <c r="AE834" s="83" t="s">
        <v>105</v>
      </c>
      <c r="AF834" t="s">
        <v>2796</v>
      </c>
      <c r="AG834" s="83" t="s">
        <v>102</v>
      </c>
      <c r="AH834" s="83" t="s">
        <v>102</v>
      </c>
      <c r="AI834" t="s">
        <v>3768</v>
      </c>
      <c r="AJ834" s="83" t="s">
        <v>3957</v>
      </c>
      <c r="AK834" s="83" t="s">
        <v>144</v>
      </c>
      <c r="AL834" s="83" t="s">
        <v>105</v>
      </c>
      <c r="AM834" s="87" t="s">
        <v>106</v>
      </c>
      <c r="AN834" t="s">
        <v>2796</v>
      </c>
      <c r="AO834" t="s">
        <v>3768</v>
      </c>
      <c r="AP834" s="83" t="s">
        <v>3957</v>
      </c>
      <c r="AQ834" s="83" t="s">
        <v>111</v>
      </c>
      <c r="AR834" s="87" t="s">
        <v>106</v>
      </c>
      <c r="AT834" s="83" t="s">
        <v>107</v>
      </c>
      <c r="AU834" s="83" t="s">
        <v>107</v>
      </c>
      <c r="AV834" s="83" t="s">
        <v>107</v>
      </c>
      <c r="AX834" s="110" t="s">
        <v>107</v>
      </c>
      <c r="AY834" s="111"/>
      <c r="AZ834" s="112">
        <f t="shared" ca="1" si="52"/>
        <v>7635</v>
      </c>
      <c r="BA834" s="136">
        <f t="shared" ca="1" si="53"/>
        <v>83</v>
      </c>
      <c r="BB834" s="114" t="s">
        <v>134</v>
      </c>
      <c r="BC834" s="114" t="s">
        <v>108</v>
      </c>
      <c r="BD834" s="114"/>
      <c r="BE834" s="115" t="s">
        <v>102</v>
      </c>
      <c r="BF834" s="115" t="s">
        <v>102</v>
      </c>
      <c r="BG834" s="115" t="s">
        <v>102</v>
      </c>
      <c r="BH834" s="115" t="s">
        <v>102</v>
      </c>
      <c r="BI834" s="116"/>
      <c r="BJ834" s="117" t="s">
        <v>109</v>
      </c>
      <c r="BK834" s="117" t="s">
        <v>109</v>
      </c>
      <c r="BL834" s="83">
        <f t="shared" ca="1" si="54"/>
        <v>71</v>
      </c>
      <c r="BM834" s="83" t="s">
        <v>108</v>
      </c>
      <c r="BN834" s="83">
        <v>0</v>
      </c>
      <c r="BO834" s="83" t="s">
        <v>108</v>
      </c>
      <c r="BP834" s="83">
        <v>-1437655</v>
      </c>
      <c r="BQ834" s="83" t="s">
        <v>312</v>
      </c>
      <c r="BR834" s="83" t="s">
        <v>153</v>
      </c>
      <c r="BS834" s="83" t="s">
        <v>499</v>
      </c>
      <c r="BT834" s="83">
        <v>-1437655</v>
      </c>
      <c r="BU834" s="83" t="s">
        <v>312</v>
      </c>
      <c r="BV834" s="83" t="s">
        <v>153</v>
      </c>
      <c r="BW834" s="83" t="s">
        <v>499</v>
      </c>
      <c r="BY834" s="136">
        <v>0</v>
      </c>
      <c r="BZ834" s="136">
        <v>0</v>
      </c>
      <c r="CA834" s="136">
        <v>0</v>
      </c>
      <c r="CB834" s="136">
        <v>0</v>
      </c>
      <c r="CD834" s="136">
        <v>0</v>
      </c>
      <c r="CE834" s="136">
        <v>0</v>
      </c>
      <c r="CF834" s="136">
        <v>0</v>
      </c>
      <c r="CG834" s="136">
        <v>0</v>
      </c>
      <c r="CH834" s="136">
        <v>0</v>
      </c>
      <c r="CI834" s="136">
        <v>0</v>
      </c>
      <c r="CJ834" s="136">
        <v>0</v>
      </c>
      <c r="CK834" s="138">
        <v>0</v>
      </c>
      <c r="CL834" s="138">
        <v>0</v>
      </c>
      <c r="CM834" s="136">
        <v>0</v>
      </c>
      <c r="CN834" s="136">
        <v>0</v>
      </c>
      <c r="CO834" s="85">
        <v>43773</v>
      </c>
      <c r="CP834" s="83" t="s">
        <v>4880</v>
      </c>
      <c r="CQ834" s="83" t="s">
        <v>102</v>
      </c>
      <c r="CR834" s="83" t="s">
        <v>482</v>
      </c>
      <c r="CS834" s="83">
        <v>829</v>
      </c>
      <c r="CT834" s="83" t="s">
        <v>483</v>
      </c>
      <c r="CU834" s="83">
        <v>1</v>
      </c>
      <c r="CV834" s="83">
        <v>0</v>
      </c>
      <c r="CW834" s="83">
        <v>0</v>
      </c>
      <c r="CX834" s="83" t="s">
        <v>109</v>
      </c>
      <c r="CY834" s="83" t="s">
        <v>583</v>
      </c>
      <c r="CZ834" s="83">
        <v>0</v>
      </c>
      <c r="DA834" s="83">
        <v>0</v>
      </c>
      <c r="DB834" s="83">
        <f t="shared" ref="DB834:DB897" si="55">IF(COUNT($DE834:$DP834)&lt;SUM($DE834:$DP834),1,0)</f>
        <v>0</v>
      </c>
      <c r="DC834" s="83" t="s">
        <v>497</v>
      </c>
      <c r="DE834" s="136">
        <v>1</v>
      </c>
      <c r="DF834" s="136">
        <v>1</v>
      </c>
      <c r="DG834" s="215" t="s">
        <v>269</v>
      </c>
      <c r="DH834" s="136">
        <v>1</v>
      </c>
      <c r="DI834" s="136">
        <v>1</v>
      </c>
      <c r="DJ834" s="215" t="s">
        <v>269</v>
      </c>
      <c r="EE834" s="136" t="b">
        <v>1</v>
      </c>
      <c r="EF834" s="136" t="b">
        <v>1</v>
      </c>
      <c r="EG834" s="136" t="b">
        <v>1</v>
      </c>
      <c r="EH834" s="136" t="b">
        <v>1</v>
      </c>
      <c r="EL834" s="215" t="s">
        <v>269</v>
      </c>
    </row>
    <row r="835" spans="1:142" ht="60" customHeight="1" x14ac:dyDescent="0.55000000000000004">
      <c r="A835" s="83" t="s">
        <v>130</v>
      </c>
      <c r="B835" s="83" t="s">
        <v>98</v>
      </c>
      <c r="C835">
        <v>730357</v>
      </c>
      <c r="D835" t="s">
        <v>1468</v>
      </c>
      <c r="E835" t="s">
        <v>1468</v>
      </c>
      <c r="F835" s="83" t="s">
        <v>108</v>
      </c>
      <c r="G835" s="213">
        <v>42874</v>
      </c>
      <c r="H835" s="83" t="s">
        <v>102</v>
      </c>
      <c r="I835" s="213">
        <v>43117</v>
      </c>
      <c r="J835" s="83" t="s">
        <v>228</v>
      </c>
      <c r="K835" s="214">
        <v>164473816376</v>
      </c>
      <c r="L835" s="83" t="s">
        <v>126</v>
      </c>
      <c r="M835" s="213">
        <v>43624</v>
      </c>
      <c r="N835">
        <v>821282</v>
      </c>
      <c r="O835" s="145" t="s">
        <v>567</v>
      </c>
      <c r="P835" s="145" t="s">
        <v>99</v>
      </c>
      <c r="Q835" s="145" t="s">
        <v>100</v>
      </c>
      <c r="R835" s="145" t="s">
        <v>567</v>
      </c>
      <c r="V835">
        <v>2081</v>
      </c>
      <c r="W835" s="83" t="s">
        <v>101</v>
      </c>
      <c r="X835" s="83" t="s">
        <v>103</v>
      </c>
      <c r="Y835" t="s">
        <v>2797</v>
      </c>
      <c r="Z835" s="83" t="s">
        <v>102</v>
      </c>
      <c r="AA835" s="83" t="s">
        <v>102</v>
      </c>
      <c r="AB835" t="s">
        <v>3769</v>
      </c>
      <c r="AC835" s="83" t="s">
        <v>3958</v>
      </c>
      <c r="AD835" s="83" t="s">
        <v>144</v>
      </c>
      <c r="AE835" s="83" t="s">
        <v>105</v>
      </c>
      <c r="AF835" t="s">
        <v>2797</v>
      </c>
      <c r="AG835" s="83" t="s">
        <v>102</v>
      </c>
      <c r="AH835" s="83" t="s">
        <v>102</v>
      </c>
      <c r="AI835" t="s">
        <v>3769</v>
      </c>
      <c r="AJ835" s="83" t="s">
        <v>3958</v>
      </c>
      <c r="AK835" s="83" t="s">
        <v>144</v>
      </c>
      <c r="AL835" s="83" t="s">
        <v>105</v>
      </c>
      <c r="AM835" s="87" t="s">
        <v>106</v>
      </c>
      <c r="AN835" t="s">
        <v>2797</v>
      </c>
      <c r="AO835" t="s">
        <v>3769</v>
      </c>
      <c r="AP835" s="83" t="s">
        <v>3958</v>
      </c>
      <c r="AQ835" s="83" t="s">
        <v>144</v>
      </c>
      <c r="AR835" s="87" t="s">
        <v>106</v>
      </c>
      <c r="AT835" s="83" t="s">
        <v>107</v>
      </c>
      <c r="AU835" s="83" t="s">
        <v>107</v>
      </c>
      <c r="AV835" s="83" t="s">
        <v>107</v>
      </c>
      <c r="AX835" s="110" t="s">
        <v>107</v>
      </c>
      <c r="AY835" s="111"/>
      <c r="AZ835" s="112">
        <f t="shared" ref="AZ835:AZ898" ca="1" si="56">RANDBETWEEN(1000,9999)</f>
        <v>3631</v>
      </c>
      <c r="BA835" s="136">
        <f t="shared" ca="1" si="53"/>
        <v>16</v>
      </c>
      <c r="BB835" s="114" t="s">
        <v>134</v>
      </c>
      <c r="BC835" s="114" t="s">
        <v>108</v>
      </c>
      <c r="BD835" s="114"/>
      <c r="BE835" s="115" t="s">
        <v>102</v>
      </c>
      <c r="BF835" s="115" t="s">
        <v>102</v>
      </c>
      <c r="BG835" s="115" t="s">
        <v>102</v>
      </c>
      <c r="BH835" s="115" t="s">
        <v>102</v>
      </c>
      <c r="BI835" s="116"/>
      <c r="BJ835" s="117" t="s">
        <v>109</v>
      </c>
      <c r="BK835" s="117" t="s">
        <v>109</v>
      </c>
      <c r="BL835" s="83">
        <f t="shared" ca="1" si="54"/>
        <v>72</v>
      </c>
      <c r="BM835" s="83" t="s">
        <v>108</v>
      </c>
      <c r="BN835" s="83">
        <v>0</v>
      </c>
      <c r="BO835" s="83" t="s">
        <v>108</v>
      </c>
      <c r="BP835" s="83">
        <v>-1439390</v>
      </c>
      <c r="BQ835" s="83" t="s">
        <v>198</v>
      </c>
      <c r="BR835" s="83" t="s">
        <v>164</v>
      </c>
      <c r="BS835" s="83" t="s">
        <v>499</v>
      </c>
      <c r="BT835" s="83">
        <v>-1439390</v>
      </c>
      <c r="BU835" s="83" t="s">
        <v>198</v>
      </c>
      <c r="BV835" s="83" t="s">
        <v>164</v>
      </c>
      <c r="BW835" s="83" t="s">
        <v>499</v>
      </c>
      <c r="BY835" s="136">
        <v>0</v>
      </c>
      <c r="BZ835" s="136">
        <v>0</v>
      </c>
      <c r="CA835" s="136">
        <v>0</v>
      </c>
      <c r="CB835" s="136">
        <v>0</v>
      </c>
      <c r="CD835" s="136">
        <v>0</v>
      </c>
      <c r="CE835" s="136">
        <v>0</v>
      </c>
      <c r="CF835" s="136">
        <v>0</v>
      </c>
      <c r="CG835" s="136">
        <v>0</v>
      </c>
      <c r="CH835" s="136">
        <v>0</v>
      </c>
      <c r="CI835" s="136">
        <v>0</v>
      </c>
      <c r="CJ835" s="136">
        <v>0</v>
      </c>
      <c r="CK835" s="138">
        <v>0</v>
      </c>
      <c r="CL835" s="138">
        <v>0</v>
      </c>
      <c r="CM835" s="136">
        <v>0</v>
      </c>
      <c r="CN835" s="136">
        <v>0</v>
      </c>
      <c r="CO835" s="85">
        <v>43774</v>
      </c>
      <c r="CP835" s="83" t="s">
        <v>4881</v>
      </c>
      <c r="CQ835" s="83" t="s">
        <v>102</v>
      </c>
      <c r="CR835" s="83" t="s">
        <v>482</v>
      </c>
      <c r="CS835" s="83">
        <v>830</v>
      </c>
      <c r="CT835" s="83" t="s">
        <v>483</v>
      </c>
      <c r="CU835" s="83">
        <v>1</v>
      </c>
      <c r="CV835" s="83">
        <v>0</v>
      </c>
      <c r="CW835" s="83">
        <v>0</v>
      </c>
      <c r="CX835" s="83" t="s">
        <v>109</v>
      </c>
      <c r="CY835" s="83" t="s">
        <v>583</v>
      </c>
      <c r="CZ835" s="83">
        <v>0</v>
      </c>
      <c r="DA835" s="83">
        <v>0</v>
      </c>
      <c r="DB835" s="83">
        <f t="shared" si="55"/>
        <v>0</v>
      </c>
      <c r="DC835" s="83" t="s">
        <v>497</v>
      </c>
      <c r="DE835" s="136">
        <v>1</v>
      </c>
      <c r="DF835" s="136">
        <v>1</v>
      </c>
      <c r="DG835" s="215" t="s">
        <v>269</v>
      </c>
      <c r="DH835" s="136">
        <v>1</v>
      </c>
      <c r="DI835" s="136">
        <v>1</v>
      </c>
      <c r="DJ835" s="215" t="s">
        <v>269</v>
      </c>
      <c r="EE835" s="136" t="b">
        <v>1</v>
      </c>
      <c r="EF835" s="136" t="b">
        <v>1</v>
      </c>
      <c r="EG835" s="136" t="b">
        <v>1</v>
      </c>
      <c r="EH835" s="136" t="b">
        <v>1</v>
      </c>
      <c r="EL835" s="215" t="s">
        <v>269</v>
      </c>
    </row>
    <row r="836" spans="1:142" ht="60" customHeight="1" x14ac:dyDescent="0.55000000000000004">
      <c r="A836" s="83" t="s">
        <v>130</v>
      </c>
      <c r="B836" s="83" t="s">
        <v>98</v>
      </c>
      <c r="C836">
        <v>238639</v>
      </c>
      <c r="D836" t="s">
        <v>1469</v>
      </c>
      <c r="E836" t="s">
        <v>1469</v>
      </c>
      <c r="F836" s="83" t="s">
        <v>108</v>
      </c>
      <c r="G836" s="213">
        <v>39544</v>
      </c>
      <c r="H836" s="83" t="s">
        <v>102</v>
      </c>
      <c r="I836" s="213">
        <v>43367</v>
      </c>
      <c r="J836" s="83" t="s">
        <v>228</v>
      </c>
      <c r="K836" s="214">
        <v>209193647544</v>
      </c>
      <c r="L836" s="83" t="s">
        <v>135</v>
      </c>
      <c r="M836" s="213">
        <v>43753</v>
      </c>
      <c r="N836">
        <v>361922</v>
      </c>
      <c r="O836" s="145" t="s">
        <v>567</v>
      </c>
      <c r="P836" s="145" t="s">
        <v>99</v>
      </c>
      <c r="Q836" s="145" t="s">
        <v>100</v>
      </c>
      <c r="R836" s="145" t="s">
        <v>567</v>
      </c>
      <c r="V836">
        <v>2368</v>
      </c>
      <c r="W836" s="83" t="s">
        <v>1911</v>
      </c>
      <c r="X836" s="83" t="s">
        <v>103</v>
      </c>
      <c r="Y836" t="s">
        <v>2798</v>
      </c>
      <c r="Z836" s="83" t="s">
        <v>102</v>
      </c>
      <c r="AA836" s="83" t="s">
        <v>102</v>
      </c>
      <c r="AB836" t="s">
        <v>3770</v>
      </c>
      <c r="AC836" s="83" t="s">
        <v>3959</v>
      </c>
      <c r="AD836" s="83" t="s">
        <v>111</v>
      </c>
      <c r="AE836" s="83" t="s">
        <v>105</v>
      </c>
      <c r="AF836" t="s">
        <v>2798</v>
      </c>
      <c r="AG836" s="83" t="s">
        <v>102</v>
      </c>
      <c r="AH836" s="83" t="s">
        <v>102</v>
      </c>
      <c r="AI836" t="s">
        <v>3770</v>
      </c>
      <c r="AJ836" s="83" t="s">
        <v>3959</v>
      </c>
      <c r="AK836" s="83" t="s">
        <v>111</v>
      </c>
      <c r="AL836" s="83" t="s">
        <v>105</v>
      </c>
      <c r="AM836" s="87" t="s">
        <v>106</v>
      </c>
      <c r="AN836" t="s">
        <v>2798</v>
      </c>
      <c r="AO836" t="s">
        <v>3770</v>
      </c>
      <c r="AP836" s="83" t="s">
        <v>3959</v>
      </c>
      <c r="AQ836" s="83" t="s">
        <v>144</v>
      </c>
      <c r="AR836" s="87" t="s">
        <v>106</v>
      </c>
      <c r="AT836" s="83" t="s">
        <v>107</v>
      </c>
      <c r="AU836" s="83" t="s">
        <v>107</v>
      </c>
      <c r="AV836" s="83" t="s">
        <v>107</v>
      </c>
      <c r="AX836" s="110" t="s">
        <v>107</v>
      </c>
      <c r="AY836" s="111"/>
      <c r="AZ836" s="112">
        <f t="shared" ca="1" si="56"/>
        <v>2438</v>
      </c>
      <c r="BA836" s="136">
        <f t="shared" ca="1" si="53"/>
        <v>92</v>
      </c>
      <c r="BB836" s="114" t="s">
        <v>136</v>
      </c>
      <c r="BC836" s="114" t="s">
        <v>108</v>
      </c>
      <c r="BD836" s="114"/>
      <c r="BE836" s="115" t="s">
        <v>102</v>
      </c>
      <c r="BF836" s="115" t="s">
        <v>102</v>
      </c>
      <c r="BG836" s="115" t="s">
        <v>102</v>
      </c>
      <c r="BH836" s="115" t="s">
        <v>102</v>
      </c>
      <c r="BI836" s="116"/>
      <c r="BJ836" s="117" t="s">
        <v>109</v>
      </c>
      <c r="BK836" s="117" t="s">
        <v>109</v>
      </c>
      <c r="BL836" s="83">
        <f t="shared" ca="1" si="54"/>
        <v>28</v>
      </c>
      <c r="BM836" s="83" t="s">
        <v>270</v>
      </c>
      <c r="BN836" s="83">
        <v>0</v>
      </c>
      <c r="BO836" s="83" t="s">
        <v>108</v>
      </c>
      <c r="BP836" s="83">
        <v>-1441125</v>
      </c>
      <c r="BQ836" s="83" t="s">
        <v>381</v>
      </c>
      <c r="BR836" s="83" t="s">
        <v>157</v>
      </c>
      <c r="BS836" s="83" t="s">
        <v>502</v>
      </c>
      <c r="BT836" s="83">
        <v>-1441125</v>
      </c>
      <c r="BU836" s="83" t="s">
        <v>381</v>
      </c>
      <c r="BV836" s="83" t="s">
        <v>157</v>
      </c>
      <c r="BW836" s="83" t="s">
        <v>502</v>
      </c>
      <c r="BY836" s="136">
        <v>0</v>
      </c>
      <c r="BZ836" s="136">
        <v>0</v>
      </c>
      <c r="CA836" s="136">
        <v>0</v>
      </c>
      <c r="CB836" s="136">
        <v>0</v>
      </c>
      <c r="CD836" s="136">
        <v>0</v>
      </c>
      <c r="CE836" s="136">
        <v>0</v>
      </c>
      <c r="CF836" s="136">
        <v>0</v>
      </c>
      <c r="CG836" s="136">
        <v>0</v>
      </c>
      <c r="CH836" s="136">
        <v>0</v>
      </c>
      <c r="CI836" s="136">
        <v>0</v>
      </c>
      <c r="CJ836" s="136">
        <v>0</v>
      </c>
      <c r="CK836" s="138">
        <v>0</v>
      </c>
      <c r="CL836" s="138">
        <v>0</v>
      </c>
      <c r="CM836" s="136">
        <v>0</v>
      </c>
      <c r="CN836" s="136">
        <v>0</v>
      </c>
      <c r="CO836" s="85">
        <v>43775</v>
      </c>
      <c r="CP836" s="83" t="s">
        <v>4882</v>
      </c>
      <c r="CQ836" s="83" t="s">
        <v>102</v>
      </c>
      <c r="CR836" s="83" t="s">
        <v>482</v>
      </c>
      <c r="CS836" s="83">
        <v>831</v>
      </c>
      <c r="CT836" s="83" t="s">
        <v>483</v>
      </c>
      <c r="CU836" s="83">
        <v>1</v>
      </c>
      <c r="CV836" s="83">
        <v>0</v>
      </c>
      <c r="CW836" s="83">
        <v>0</v>
      </c>
      <c r="CX836" s="83" t="s">
        <v>109</v>
      </c>
      <c r="CY836" s="83" t="s">
        <v>583</v>
      </c>
      <c r="CZ836" s="83">
        <v>0</v>
      </c>
      <c r="DA836" s="83">
        <v>0</v>
      </c>
      <c r="DB836" s="83">
        <f t="shared" si="55"/>
        <v>0</v>
      </c>
      <c r="DC836" s="83" t="s">
        <v>497</v>
      </c>
      <c r="DE836" s="136">
        <v>1</v>
      </c>
      <c r="DF836" s="136">
        <v>1</v>
      </c>
      <c r="DG836" s="215" t="s">
        <v>269</v>
      </c>
      <c r="DH836" s="136">
        <v>1</v>
      </c>
      <c r="DI836" s="136">
        <v>1</v>
      </c>
      <c r="DJ836" s="215" t="s">
        <v>269</v>
      </c>
      <c r="EE836" s="136" t="b">
        <v>1</v>
      </c>
      <c r="EF836" s="136" t="b">
        <v>1</v>
      </c>
      <c r="EG836" s="136" t="b">
        <v>1</v>
      </c>
      <c r="EH836" s="136" t="b">
        <v>1</v>
      </c>
      <c r="EL836" s="215" t="s">
        <v>269</v>
      </c>
    </row>
    <row r="837" spans="1:142" ht="60" customHeight="1" x14ac:dyDescent="0.55000000000000004">
      <c r="A837" s="83" t="s">
        <v>130</v>
      </c>
      <c r="B837" s="83" t="s">
        <v>98</v>
      </c>
      <c r="C837">
        <v>416790</v>
      </c>
      <c r="D837" t="s">
        <v>1470</v>
      </c>
      <c r="E837" t="s">
        <v>1470</v>
      </c>
      <c r="F837" s="83" t="s">
        <v>108</v>
      </c>
      <c r="G837" s="213">
        <v>42473</v>
      </c>
      <c r="H837" s="83" t="s">
        <v>102</v>
      </c>
      <c r="I837" s="213">
        <v>43110</v>
      </c>
      <c r="J837" s="83" t="s">
        <v>228</v>
      </c>
      <c r="K837" s="214">
        <v>729469761636</v>
      </c>
      <c r="L837" s="83" t="s">
        <v>97</v>
      </c>
      <c r="M837" s="213">
        <v>43556</v>
      </c>
      <c r="N837">
        <v>614066</v>
      </c>
      <c r="O837" s="145" t="s">
        <v>567</v>
      </c>
      <c r="P837" s="145" t="s">
        <v>99</v>
      </c>
      <c r="Q837" s="145" t="s">
        <v>100</v>
      </c>
      <c r="R837" s="145" t="s">
        <v>567</v>
      </c>
      <c r="V837">
        <v>837</v>
      </c>
      <c r="W837" s="83" t="s">
        <v>101</v>
      </c>
      <c r="X837" s="83" t="s">
        <v>103</v>
      </c>
      <c r="Y837" t="s">
        <v>2799</v>
      </c>
      <c r="Z837" s="83" t="s">
        <v>102</v>
      </c>
      <c r="AA837" s="83" t="s">
        <v>102</v>
      </c>
      <c r="AB837" t="s">
        <v>3589</v>
      </c>
      <c r="AC837" s="83" t="s">
        <v>3960</v>
      </c>
      <c r="AD837" s="83" t="s">
        <v>144</v>
      </c>
      <c r="AE837" s="83" t="s">
        <v>105</v>
      </c>
      <c r="AF837" t="s">
        <v>2799</v>
      </c>
      <c r="AG837" s="83" t="s">
        <v>102</v>
      </c>
      <c r="AH837" s="83" t="s">
        <v>102</v>
      </c>
      <c r="AI837" t="s">
        <v>3589</v>
      </c>
      <c r="AJ837" s="83" t="s">
        <v>3960</v>
      </c>
      <c r="AK837" s="83" t="s">
        <v>144</v>
      </c>
      <c r="AL837" s="83" t="s">
        <v>105</v>
      </c>
      <c r="AM837" s="87" t="s">
        <v>106</v>
      </c>
      <c r="AN837" t="s">
        <v>2799</v>
      </c>
      <c r="AO837" t="s">
        <v>3589</v>
      </c>
      <c r="AP837" s="83" t="s">
        <v>3960</v>
      </c>
      <c r="AQ837" s="83" t="s">
        <v>111</v>
      </c>
      <c r="AR837" s="87" t="s">
        <v>106</v>
      </c>
      <c r="AT837" s="83" t="s">
        <v>107</v>
      </c>
      <c r="AU837" s="83" t="s">
        <v>107</v>
      </c>
      <c r="AV837" s="83" t="s">
        <v>107</v>
      </c>
      <c r="AX837" s="110" t="s">
        <v>107</v>
      </c>
      <c r="AY837" s="111"/>
      <c r="AZ837" s="112">
        <f t="shared" ca="1" si="56"/>
        <v>3267</v>
      </c>
      <c r="BA837" s="136">
        <f t="shared" ca="1" si="53"/>
        <v>83</v>
      </c>
      <c r="BB837" s="114" t="s">
        <v>134</v>
      </c>
      <c r="BC837" s="114" t="s">
        <v>108</v>
      </c>
      <c r="BD837" s="114"/>
      <c r="BE837" s="115" t="s">
        <v>102</v>
      </c>
      <c r="BF837" s="115" t="s">
        <v>102</v>
      </c>
      <c r="BG837" s="115" t="s">
        <v>102</v>
      </c>
      <c r="BH837" s="115" t="s">
        <v>102</v>
      </c>
      <c r="BI837" s="116"/>
      <c r="BJ837" s="117" t="s">
        <v>109</v>
      </c>
      <c r="BK837" s="117" t="s">
        <v>109</v>
      </c>
      <c r="BL837" s="83">
        <f t="shared" ca="1" si="54"/>
        <v>56</v>
      </c>
      <c r="BM837" s="83" t="s">
        <v>108</v>
      </c>
      <c r="BN837" s="83">
        <v>0</v>
      </c>
      <c r="BO837" s="83" t="s">
        <v>108</v>
      </c>
      <c r="BP837" s="83">
        <v>-1442860</v>
      </c>
      <c r="BQ837" s="83" t="s">
        <v>312</v>
      </c>
      <c r="BR837" s="83" t="s">
        <v>153</v>
      </c>
      <c r="BS837" s="83" t="s">
        <v>499</v>
      </c>
      <c r="BT837" s="83">
        <v>-1442860</v>
      </c>
      <c r="BU837" s="83" t="s">
        <v>312</v>
      </c>
      <c r="BV837" s="83" t="s">
        <v>153</v>
      </c>
      <c r="BW837" s="83" t="s">
        <v>499</v>
      </c>
      <c r="BY837" s="136">
        <v>0</v>
      </c>
      <c r="BZ837" s="136">
        <v>0</v>
      </c>
      <c r="CA837" s="136">
        <v>0</v>
      </c>
      <c r="CB837" s="136">
        <v>0</v>
      </c>
      <c r="CD837" s="136">
        <v>0</v>
      </c>
      <c r="CE837" s="136">
        <v>0</v>
      </c>
      <c r="CF837" s="136">
        <v>0</v>
      </c>
      <c r="CG837" s="136">
        <v>0</v>
      </c>
      <c r="CH837" s="136">
        <v>0</v>
      </c>
      <c r="CI837" s="136">
        <v>0</v>
      </c>
      <c r="CJ837" s="136">
        <v>0</v>
      </c>
      <c r="CK837" s="138">
        <v>0</v>
      </c>
      <c r="CL837" s="138">
        <v>0</v>
      </c>
      <c r="CM837" s="136">
        <v>0</v>
      </c>
      <c r="CN837" s="136">
        <v>0</v>
      </c>
      <c r="CO837" s="85">
        <v>43776</v>
      </c>
      <c r="CP837" s="83" t="s">
        <v>4883</v>
      </c>
      <c r="CQ837" s="83" t="s">
        <v>102</v>
      </c>
      <c r="CR837" s="83" t="s">
        <v>482</v>
      </c>
      <c r="CS837" s="83">
        <v>832</v>
      </c>
      <c r="CT837" s="83" t="s">
        <v>483</v>
      </c>
      <c r="CU837" s="83">
        <v>1</v>
      </c>
      <c r="CV837" s="83">
        <v>0</v>
      </c>
      <c r="CW837" s="83">
        <v>0</v>
      </c>
      <c r="CX837" s="83" t="s">
        <v>109</v>
      </c>
      <c r="CY837" s="83" t="s">
        <v>583</v>
      </c>
      <c r="CZ837" s="83">
        <v>0</v>
      </c>
      <c r="DA837" s="83">
        <v>0</v>
      </c>
      <c r="DB837" s="83">
        <f t="shared" si="55"/>
        <v>0</v>
      </c>
      <c r="DC837" s="83" t="s">
        <v>497</v>
      </c>
      <c r="DE837" s="136">
        <v>1</v>
      </c>
      <c r="DF837" s="136">
        <v>1</v>
      </c>
      <c r="DG837" s="215" t="s">
        <v>269</v>
      </c>
      <c r="DH837" s="136">
        <v>1</v>
      </c>
      <c r="DI837" s="136">
        <v>1</v>
      </c>
      <c r="DJ837" s="215" t="s">
        <v>269</v>
      </c>
      <c r="EE837" s="136" t="b">
        <v>1</v>
      </c>
      <c r="EF837" s="136" t="b">
        <v>1</v>
      </c>
      <c r="EG837" s="136" t="b">
        <v>1</v>
      </c>
      <c r="EH837" s="136" t="b">
        <v>1</v>
      </c>
      <c r="EL837" s="215" t="s">
        <v>269</v>
      </c>
    </row>
    <row r="838" spans="1:142" ht="60" customHeight="1" x14ac:dyDescent="0.55000000000000004">
      <c r="A838" s="83" t="s">
        <v>130</v>
      </c>
      <c r="B838" s="83" t="s">
        <v>98</v>
      </c>
      <c r="C838">
        <v>732123</v>
      </c>
      <c r="D838" t="s">
        <v>1471</v>
      </c>
      <c r="E838" t="s">
        <v>1471</v>
      </c>
      <c r="F838" s="83" t="s">
        <v>108</v>
      </c>
      <c r="G838" s="213">
        <v>32638</v>
      </c>
      <c r="H838" s="83" t="s">
        <v>102</v>
      </c>
      <c r="I838" s="213">
        <v>43259</v>
      </c>
      <c r="J838" s="83" t="s">
        <v>228</v>
      </c>
      <c r="K838" s="214">
        <v>518803702419</v>
      </c>
      <c r="L838" s="83" t="s">
        <v>126</v>
      </c>
      <c r="M838" s="213">
        <v>43732</v>
      </c>
      <c r="N838">
        <v>973015</v>
      </c>
      <c r="O838" s="145" t="s">
        <v>567</v>
      </c>
      <c r="P838" s="145" t="s">
        <v>99</v>
      </c>
      <c r="Q838" s="145" t="s">
        <v>100</v>
      </c>
      <c r="R838" s="145" t="s">
        <v>567</v>
      </c>
      <c r="V838">
        <v>8847</v>
      </c>
      <c r="W838" s="83" t="s">
        <v>101</v>
      </c>
      <c r="X838" s="83" t="s">
        <v>103</v>
      </c>
      <c r="Y838" t="s">
        <v>2800</v>
      </c>
      <c r="Z838" s="83" t="s">
        <v>102</v>
      </c>
      <c r="AA838" s="83" t="s">
        <v>102</v>
      </c>
      <c r="AB838" t="s">
        <v>3771</v>
      </c>
      <c r="AC838" s="83" t="s">
        <v>3961</v>
      </c>
      <c r="AD838" s="83" t="s">
        <v>144</v>
      </c>
      <c r="AE838" s="83" t="s">
        <v>105</v>
      </c>
      <c r="AF838" t="s">
        <v>2800</v>
      </c>
      <c r="AG838" s="83" t="s">
        <v>102</v>
      </c>
      <c r="AH838" s="83" t="s">
        <v>102</v>
      </c>
      <c r="AI838" t="s">
        <v>3771</v>
      </c>
      <c r="AJ838" s="83" t="s">
        <v>3961</v>
      </c>
      <c r="AK838" s="83" t="s">
        <v>144</v>
      </c>
      <c r="AL838" s="83" t="s">
        <v>105</v>
      </c>
      <c r="AM838" s="87" t="s">
        <v>106</v>
      </c>
      <c r="AN838" t="s">
        <v>2800</v>
      </c>
      <c r="AO838" t="s">
        <v>3771</v>
      </c>
      <c r="AP838" s="83" t="s">
        <v>3961</v>
      </c>
      <c r="AQ838" s="83" t="s">
        <v>144</v>
      </c>
      <c r="AR838" s="87" t="s">
        <v>106</v>
      </c>
      <c r="AT838" s="83" t="s">
        <v>107</v>
      </c>
      <c r="AU838" s="83" t="s">
        <v>107</v>
      </c>
      <c r="AV838" s="83" t="s">
        <v>107</v>
      </c>
      <c r="AX838" s="110" t="s">
        <v>107</v>
      </c>
      <c r="AY838" s="111"/>
      <c r="AZ838" s="112">
        <f t="shared" ca="1" si="56"/>
        <v>9404</v>
      </c>
      <c r="BA838" s="136">
        <f t="shared" ref="BA838:BA901" ca="1" si="57">RANDBETWEEN(1,99)</f>
        <v>12</v>
      </c>
      <c r="BB838" s="114" t="s">
        <v>134</v>
      </c>
      <c r="BC838" s="114" t="s">
        <v>108</v>
      </c>
      <c r="BD838" s="114"/>
      <c r="BE838" s="115" t="s">
        <v>102</v>
      </c>
      <c r="BF838" s="115" t="s">
        <v>102</v>
      </c>
      <c r="BG838" s="115" t="s">
        <v>102</v>
      </c>
      <c r="BH838" s="115" t="s">
        <v>102</v>
      </c>
      <c r="BI838" s="116"/>
      <c r="BJ838" s="117" t="s">
        <v>109</v>
      </c>
      <c r="BK838" s="117" t="s">
        <v>109</v>
      </c>
      <c r="BL838" s="83">
        <f t="shared" ref="BL838:BL901" ca="1" si="58">RANDBETWEEN(0,99)</f>
        <v>22</v>
      </c>
      <c r="BM838" s="83" t="s">
        <v>108</v>
      </c>
      <c r="BN838" s="83">
        <v>0</v>
      </c>
      <c r="BO838" s="83" t="s">
        <v>108</v>
      </c>
      <c r="BP838" s="83">
        <v>-1444595</v>
      </c>
      <c r="BQ838" s="83" t="s">
        <v>198</v>
      </c>
      <c r="BR838" s="83" t="s">
        <v>164</v>
      </c>
      <c r="BS838" s="83" t="s">
        <v>499</v>
      </c>
      <c r="BT838" s="83">
        <v>-1444595</v>
      </c>
      <c r="BU838" s="83" t="s">
        <v>198</v>
      </c>
      <c r="BV838" s="83" t="s">
        <v>164</v>
      </c>
      <c r="BW838" s="83" t="s">
        <v>499</v>
      </c>
      <c r="BY838" s="136">
        <v>0</v>
      </c>
      <c r="BZ838" s="136">
        <v>0</v>
      </c>
      <c r="CA838" s="136">
        <v>0</v>
      </c>
      <c r="CB838" s="136">
        <v>0</v>
      </c>
      <c r="CD838" s="136">
        <v>0</v>
      </c>
      <c r="CE838" s="136">
        <v>0</v>
      </c>
      <c r="CF838" s="136">
        <v>0</v>
      </c>
      <c r="CG838" s="136">
        <v>0</v>
      </c>
      <c r="CH838" s="136">
        <v>0</v>
      </c>
      <c r="CI838" s="136">
        <v>0</v>
      </c>
      <c r="CJ838" s="136">
        <v>0</v>
      </c>
      <c r="CK838" s="138">
        <v>0</v>
      </c>
      <c r="CL838" s="138">
        <v>0</v>
      </c>
      <c r="CM838" s="136">
        <v>0</v>
      </c>
      <c r="CN838" s="136">
        <v>0</v>
      </c>
      <c r="CO838" s="85">
        <v>43777</v>
      </c>
      <c r="CP838" s="83" t="s">
        <v>4884</v>
      </c>
      <c r="CQ838" s="83" t="s">
        <v>102</v>
      </c>
      <c r="CR838" s="83" t="s">
        <v>482</v>
      </c>
      <c r="CS838" s="83">
        <v>833</v>
      </c>
      <c r="CT838" s="83" t="s">
        <v>483</v>
      </c>
      <c r="CU838" s="83">
        <v>1</v>
      </c>
      <c r="CV838" s="83">
        <v>0</v>
      </c>
      <c r="CW838" s="83">
        <v>0</v>
      </c>
      <c r="CX838" s="83" t="s">
        <v>109</v>
      </c>
      <c r="CY838" s="83" t="s">
        <v>583</v>
      </c>
      <c r="CZ838" s="83">
        <v>0</v>
      </c>
      <c r="DA838" s="83">
        <v>0</v>
      </c>
      <c r="DB838" s="83">
        <f t="shared" si="55"/>
        <v>0</v>
      </c>
      <c r="DC838" s="83" t="s">
        <v>497</v>
      </c>
      <c r="DE838" s="136">
        <v>1</v>
      </c>
      <c r="DF838" s="136">
        <v>1</v>
      </c>
      <c r="DG838" s="215" t="s">
        <v>269</v>
      </c>
      <c r="DH838" s="136">
        <v>1</v>
      </c>
      <c r="DI838" s="136">
        <v>1</v>
      </c>
      <c r="DJ838" s="215" t="s">
        <v>269</v>
      </c>
      <c r="EE838" s="136" t="b">
        <v>1</v>
      </c>
      <c r="EF838" s="136" t="b">
        <v>1</v>
      </c>
      <c r="EG838" s="136" t="b">
        <v>1</v>
      </c>
      <c r="EH838" s="136" t="b">
        <v>1</v>
      </c>
      <c r="EL838" s="215" t="s">
        <v>269</v>
      </c>
    </row>
    <row r="839" spans="1:142" ht="60" customHeight="1" x14ac:dyDescent="0.55000000000000004">
      <c r="A839" s="83" t="s">
        <v>130</v>
      </c>
      <c r="B839" s="83" t="s">
        <v>98</v>
      </c>
      <c r="C839">
        <v>223284</v>
      </c>
      <c r="D839" t="s">
        <v>1472</v>
      </c>
      <c r="E839" t="s">
        <v>1472</v>
      </c>
      <c r="F839" s="83" t="s">
        <v>108</v>
      </c>
      <c r="G839" s="213">
        <v>31214</v>
      </c>
      <c r="H839" s="83" t="s">
        <v>102</v>
      </c>
      <c r="I839" s="213">
        <v>43130</v>
      </c>
      <c r="J839" s="83" t="s">
        <v>228</v>
      </c>
      <c r="K839" s="214">
        <v>489426158933</v>
      </c>
      <c r="L839" s="83" t="s">
        <v>135</v>
      </c>
      <c r="M839" s="213">
        <v>43544</v>
      </c>
      <c r="N839">
        <v>102742</v>
      </c>
      <c r="O839" s="145" t="s">
        <v>567</v>
      </c>
      <c r="P839" s="145" t="s">
        <v>99</v>
      </c>
      <c r="Q839" s="145" t="s">
        <v>100</v>
      </c>
      <c r="R839" s="145" t="s">
        <v>567</v>
      </c>
      <c r="V839">
        <v>3631</v>
      </c>
      <c r="W839" s="83" t="s">
        <v>1912</v>
      </c>
      <c r="X839" s="83" t="s">
        <v>103</v>
      </c>
      <c r="Y839" t="s">
        <v>2801</v>
      </c>
      <c r="Z839" s="83" t="s">
        <v>102</v>
      </c>
      <c r="AA839" s="83" t="s">
        <v>102</v>
      </c>
      <c r="AB839" t="s">
        <v>3772</v>
      </c>
      <c r="AC839" s="83" t="s">
        <v>3962</v>
      </c>
      <c r="AD839" s="83" t="s">
        <v>111</v>
      </c>
      <c r="AE839" s="83" t="s">
        <v>105</v>
      </c>
      <c r="AF839" t="s">
        <v>2801</v>
      </c>
      <c r="AG839" s="83" t="s">
        <v>102</v>
      </c>
      <c r="AH839" s="83" t="s">
        <v>102</v>
      </c>
      <c r="AI839" t="s">
        <v>3772</v>
      </c>
      <c r="AJ839" s="83" t="s">
        <v>3962</v>
      </c>
      <c r="AK839" s="83" t="s">
        <v>111</v>
      </c>
      <c r="AL839" s="83" t="s">
        <v>105</v>
      </c>
      <c r="AM839" s="87" t="s">
        <v>106</v>
      </c>
      <c r="AN839" t="s">
        <v>2801</v>
      </c>
      <c r="AO839" t="s">
        <v>3772</v>
      </c>
      <c r="AP839" s="83" t="s">
        <v>3962</v>
      </c>
      <c r="AQ839" s="83" t="s">
        <v>144</v>
      </c>
      <c r="AR839" s="87" t="s">
        <v>106</v>
      </c>
      <c r="AT839" s="83" t="s">
        <v>107</v>
      </c>
      <c r="AU839" s="83" t="s">
        <v>107</v>
      </c>
      <c r="AV839" s="83" t="s">
        <v>107</v>
      </c>
      <c r="AX839" s="110" t="s">
        <v>107</v>
      </c>
      <c r="AY839" s="111"/>
      <c r="AZ839" s="112">
        <f t="shared" ca="1" si="56"/>
        <v>8809</v>
      </c>
      <c r="BA839" s="136">
        <f t="shared" ca="1" si="57"/>
        <v>38</v>
      </c>
      <c r="BB839" s="114" t="s">
        <v>136</v>
      </c>
      <c r="BC839" s="114" t="s">
        <v>108</v>
      </c>
      <c r="BD839" s="114"/>
      <c r="BE839" s="115" t="s">
        <v>102</v>
      </c>
      <c r="BF839" s="115" t="s">
        <v>102</v>
      </c>
      <c r="BG839" s="115" t="s">
        <v>102</v>
      </c>
      <c r="BH839" s="115" t="s">
        <v>102</v>
      </c>
      <c r="BI839" s="116"/>
      <c r="BJ839" s="117" t="s">
        <v>109</v>
      </c>
      <c r="BK839" s="117" t="s">
        <v>109</v>
      </c>
      <c r="BL839" s="83">
        <f t="shared" ca="1" si="58"/>
        <v>81</v>
      </c>
      <c r="BM839" s="83" t="s">
        <v>270</v>
      </c>
      <c r="BN839" s="83">
        <v>0</v>
      </c>
      <c r="BO839" s="83" t="s">
        <v>108</v>
      </c>
      <c r="BP839" s="83">
        <v>-1446330</v>
      </c>
      <c r="BQ839" s="83" t="s">
        <v>381</v>
      </c>
      <c r="BR839" s="83" t="s">
        <v>157</v>
      </c>
      <c r="BS839" s="83" t="s">
        <v>502</v>
      </c>
      <c r="BT839" s="83">
        <v>-1446330</v>
      </c>
      <c r="BU839" s="83" t="s">
        <v>381</v>
      </c>
      <c r="BV839" s="83" t="s">
        <v>157</v>
      </c>
      <c r="BW839" s="83" t="s">
        <v>502</v>
      </c>
      <c r="BY839" s="136">
        <v>0</v>
      </c>
      <c r="BZ839" s="136">
        <v>0</v>
      </c>
      <c r="CA839" s="136">
        <v>0</v>
      </c>
      <c r="CB839" s="136">
        <v>0</v>
      </c>
      <c r="CD839" s="136">
        <v>0</v>
      </c>
      <c r="CE839" s="136">
        <v>0</v>
      </c>
      <c r="CF839" s="136">
        <v>0</v>
      </c>
      <c r="CG839" s="136">
        <v>0</v>
      </c>
      <c r="CH839" s="136">
        <v>0</v>
      </c>
      <c r="CI839" s="136">
        <v>0</v>
      </c>
      <c r="CJ839" s="136">
        <v>0</v>
      </c>
      <c r="CK839" s="138">
        <v>0</v>
      </c>
      <c r="CL839" s="138">
        <v>0</v>
      </c>
      <c r="CM839" s="136">
        <v>0</v>
      </c>
      <c r="CN839" s="136">
        <v>0</v>
      </c>
      <c r="CO839" s="85">
        <v>43778</v>
      </c>
      <c r="CP839" s="83" t="s">
        <v>4885</v>
      </c>
      <c r="CQ839" s="83" t="s">
        <v>102</v>
      </c>
      <c r="CR839" s="83" t="s">
        <v>482</v>
      </c>
      <c r="CS839" s="83">
        <v>834</v>
      </c>
      <c r="CT839" s="83" t="s">
        <v>483</v>
      </c>
      <c r="CU839" s="83">
        <v>1</v>
      </c>
      <c r="CV839" s="83">
        <v>0</v>
      </c>
      <c r="CW839" s="83">
        <v>0</v>
      </c>
      <c r="CX839" s="83" t="s">
        <v>109</v>
      </c>
      <c r="CY839" s="83" t="s">
        <v>583</v>
      </c>
      <c r="CZ839" s="83">
        <v>0</v>
      </c>
      <c r="DA839" s="83">
        <v>0</v>
      </c>
      <c r="DB839" s="83">
        <f t="shared" si="55"/>
        <v>0</v>
      </c>
      <c r="DC839" s="83" t="s">
        <v>497</v>
      </c>
      <c r="DE839" s="136">
        <v>1</v>
      </c>
      <c r="DF839" s="136">
        <v>1</v>
      </c>
      <c r="DG839" s="215" t="s">
        <v>269</v>
      </c>
      <c r="DH839" s="136">
        <v>1</v>
      </c>
      <c r="DI839" s="136">
        <v>1</v>
      </c>
      <c r="DJ839" s="215" t="s">
        <v>269</v>
      </c>
      <c r="EE839" s="136" t="b">
        <v>1</v>
      </c>
      <c r="EF839" s="136" t="b">
        <v>1</v>
      </c>
      <c r="EG839" s="136" t="b">
        <v>1</v>
      </c>
      <c r="EH839" s="136" t="b">
        <v>1</v>
      </c>
      <c r="EL839" s="215" t="s">
        <v>269</v>
      </c>
    </row>
    <row r="840" spans="1:142" ht="60" customHeight="1" x14ac:dyDescent="0.55000000000000004">
      <c r="A840" s="83" t="s">
        <v>130</v>
      </c>
      <c r="B840" s="83" t="s">
        <v>98</v>
      </c>
      <c r="C840">
        <v>213151</v>
      </c>
      <c r="D840" t="s">
        <v>1473</v>
      </c>
      <c r="E840" t="s">
        <v>1473</v>
      </c>
      <c r="F840" s="83" t="s">
        <v>108</v>
      </c>
      <c r="G840" s="213">
        <v>26933</v>
      </c>
      <c r="H840" s="83" t="s">
        <v>102</v>
      </c>
      <c r="I840" s="213">
        <v>43358</v>
      </c>
      <c r="J840" s="83" t="s">
        <v>228</v>
      </c>
      <c r="K840" s="214">
        <v>828301846605</v>
      </c>
      <c r="L840" s="83" t="s">
        <v>97</v>
      </c>
      <c r="M840" s="213">
        <v>43562</v>
      </c>
      <c r="N840">
        <v>310265</v>
      </c>
      <c r="O840" s="145" t="s">
        <v>567</v>
      </c>
      <c r="P840" s="145" t="s">
        <v>99</v>
      </c>
      <c r="Q840" s="145" t="s">
        <v>100</v>
      </c>
      <c r="R840" s="145" t="s">
        <v>567</v>
      </c>
      <c r="V840">
        <v>5601</v>
      </c>
      <c r="W840" s="83" t="s">
        <v>101</v>
      </c>
      <c r="X840" s="83" t="s">
        <v>103</v>
      </c>
      <c r="Y840" t="s">
        <v>2802</v>
      </c>
      <c r="Z840" s="83" t="s">
        <v>102</v>
      </c>
      <c r="AA840" s="83" t="s">
        <v>102</v>
      </c>
      <c r="AB840" t="s">
        <v>3773</v>
      </c>
      <c r="AC840" s="83" t="s">
        <v>3963</v>
      </c>
      <c r="AD840" s="83" t="s">
        <v>144</v>
      </c>
      <c r="AE840" s="83" t="s">
        <v>105</v>
      </c>
      <c r="AF840" t="s">
        <v>2802</v>
      </c>
      <c r="AG840" s="83" t="s">
        <v>102</v>
      </c>
      <c r="AH840" s="83" t="s">
        <v>102</v>
      </c>
      <c r="AI840" t="s">
        <v>3773</v>
      </c>
      <c r="AJ840" s="83" t="s">
        <v>3963</v>
      </c>
      <c r="AK840" s="83" t="s">
        <v>144</v>
      </c>
      <c r="AL840" s="83" t="s">
        <v>105</v>
      </c>
      <c r="AM840" s="87" t="s">
        <v>106</v>
      </c>
      <c r="AN840" t="s">
        <v>2802</v>
      </c>
      <c r="AO840" t="s">
        <v>3773</v>
      </c>
      <c r="AP840" s="83" t="s">
        <v>3963</v>
      </c>
      <c r="AQ840" s="83" t="s">
        <v>111</v>
      </c>
      <c r="AR840" s="87" t="s">
        <v>106</v>
      </c>
      <c r="AT840" s="83" t="s">
        <v>107</v>
      </c>
      <c r="AU840" s="83" t="s">
        <v>107</v>
      </c>
      <c r="AV840" s="83" t="s">
        <v>107</v>
      </c>
      <c r="AX840" s="110" t="s">
        <v>107</v>
      </c>
      <c r="AY840" s="111"/>
      <c r="AZ840" s="112">
        <f t="shared" ca="1" si="56"/>
        <v>5592</v>
      </c>
      <c r="BA840" s="136">
        <f t="shared" ca="1" si="57"/>
        <v>18</v>
      </c>
      <c r="BB840" s="114" t="s">
        <v>134</v>
      </c>
      <c r="BC840" s="114" t="s">
        <v>108</v>
      </c>
      <c r="BD840" s="114"/>
      <c r="BE840" s="115" t="s">
        <v>102</v>
      </c>
      <c r="BF840" s="115" t="s">
        <v>102</v>
      </c>
      <c r="BG840" s="115" t="s">
        <v>102</v>
      </c>
      <c r="BH840" s="115" t="s">
        <v>102</v>
      </c>
      <c r="BI840" s="116"/>
      <c r="BJ840" s="117" t="s">
        <v>109</v>
      </c>
      <c r="BK840" s="117" t="s">
        <v>109</v>
      </c>
      <c r="BL840" s="83">
        <f t="shared" ca="1" si="58"/>
        <v>25</v>
      </c>
      <c r="BM840" s="83" t="s">
        <v>108</v>
      </c>
      <c r="BN840" s="83">
        <v>0</v>
      </c>
      <c r="BO840" s="83" t="s">
        <v>108</v>
      </c>
      <c r="BP840" s="83">
        <v>-1448065</v>
      </c>
      <c r="BQ840" s="83" t="s">
        <v>312</v>
      </c>
      <c r="BR840" s="83" t="s">
        <v>153</v>
      </c>
      <c r="BS840" s="83" t="s">
        <v>499</v>
      </c>
      <c r="BT840" s="83">
        <v>-1448065</v>
      </c>
      <c r="BU840" s="83" t="s">
        <v>312</v>
      </c>
      <c r="BV840" s="83" t="s">
        <v>153</v>
      </c>
      <c r="BW840" s="83" t="s">
        <v>499</v>
      </c>
      <c r="BY840" s="136">
        <v>0</v>
      </c>
      <c r="BZ840" s="136">
        <v>0</v>
      </c>
      <c r="CA840" s="136">
        <v>0</v>
      </c>
      <c r="CB840" s="136">
        <v>0</v>
      </c>
      <c r="CD840" s="136">
        <v>0</v>
      </c>
      <c r="CE840" s="136">
        <v>0</v>
      </c>
      <c r="CF840" s="136">
        <v>0</v>
      </c>
      <c r="CG840" s="136">
        <v>0</v>
      </c>
      <c r="CH840" s="136">
        <v>0</v>
      </c>
      <c r="CI840" s="136">
        <v>0</v>
      </c>
      <c r="CJ840" s="136">
        <v>0</v>
      </c>
      <c r="CK840" s="138">
        <v>0</v>
      </c>
      <c r="CL840" s="138">
        <v>0</v>
      </c>
      <c r="CM840" s="136">
        <v>0</v>
      </c>
      <c r="CN840" s="136">
        <v>0</v>
      </c>
      <c r="CO840" s="85">
        <v>43779</v>
      </c>
      <c r="CP840" s="83" t="s">
        <v>4886</v>
      </c>
      <c r="CQ840" s="83" t="s">
        <v>102</v>
      </c>
      <c r="CR840" s="83" t="s">
        <v>482</v>
      </c>
      <c r="CS840" s="83">
        <v>835</v>
      </c>
      <c r="CT840" s="83" t="s">
        <v>483</v>
      </c>
      <c r="CU840" s="83">
        <v>1</v>
      </c>
      <c r="CV840" s="83">
        <v>0</v>
      </c>
      <c r="CW840" s="83">
        <v>0</v>
      </c>
      <c r="CX840" s="83" t="s">
        <v>109</v>
      </c>
      <c r="CY840" s="83" t="s">
        <v>583</v>
      </c>
      <c r="CZ840" s="83">
        <v>0</v>
      </c>
      <c r="DA840" s="83">
        <v>0</v>
      </c>
      <c r="DB840" s="83">
        <f t="shared" si="55"/>
        <v>0</v>
      </c>
      <c r="DC840" s="83" t="s">
        <v>497</v>
      </c>
      <c r="DE840" s="136">
        <v>1</v>
      </c>
      <c r="DF840" s="136">
        <v>1</v>
      </c>
      <c r="DG840" s="215" t="s">
        <v>269</v>
      </c>
      <c r="DH840" s="136">
        <v>1</v>
      </c>
      <c r="DI840" s="136">
        <v>1</v>
      </c>
      <c r="DJ840" s="215" t="s">
        <v>269</v>
      </c>
      <c r="EE840" s="136" t="b">
        <v>1</v>
      </c>
      <c r="EF840" s="136" t="b">
        <v>1</v>
      </c>
      <c r="EG840" s="136" t="b">
        <v>1</v>
      </c>
      <c r="EH840" s="136" t="b">
        <v>1</v>
      </c>
      <c r="EL840" s="215" t="s">
        <v>269</v>
      </c>
    </row>
    <row r="841" spans="1:142" ht="60" customHeight="1" x14ac:dyDescent="0.55000000000000004">
      <c r="A841" s="83" t="s">
        <v>130</v>
      </c>
      <c r="B841" s="83" t="s">
        <v>98</v>
      </c>
      <c r="C841">
        <v>844602</v>
      </c>
      <c r="D841" t="s">
        <v>1474</v>
      </c>
      <c r="E841" t="s">
        <v>1474</v>
      </c>
      <c r="F841" s="83" t="s">
        <v>108</v>
      </c>
      <c r="G841" s="213">
        <v>29678</v>
      </c>
      <c r="H841" s="83" t="s">
        <v>102</v>
      </c>
      <c r="I841" s="213">
        <v>43382</v>
      </c>
      <c r="J841" s="83" t="s">
        <v>228</v>
      </c>
      <c r="K841" s="214">
        <v>356229369328</v>
      </c>
      <c r="L841" s="83" t="s">
        <v>135</v>
      </c>
      <c r="M841" s="213">
        <v>43491</v>
      </c>
      <c r="N841">
        <v>419429</v>
      </c>
      <c r="O841" s="145" t="s">
        <v>567</v>
      </c>
      <c r="P841" s="145" t="s">
        <v>99</v>
      </c>
      <c r="Q841" s="145" t="s">
        <v>100</v>
      </c>
      <c r="R841" s="145" t="s">
        <v>567</v>
      </c>
      <c r="V841">
        <v>592</v>
      </c>
      <c r="W841" s="83" t="s">
        <v>101</v>
      </c>
      <c r="X841" s="83" t="s">
        <v>103</v>
      </c>
      <c r="Y841" t="s">
        <v>2803</v>
      </c>
      <c r="Z841" s="83" t="s">
        <v>102</v>
      </c>
      <c r="AA841" s="83" t="s">
        <v>102</v>
      </c>
      <c r="AB841" t="s">
        <v>3774</v>
      </c>
      <c r="AC841" s="83" t="s">
        <v>3964</v>
      </c>
      <c r="AD841" s="83" t="s">
        <v>144</v>
      </c>
      <c r="AE841" s="83" t="s">
        <v>105</v>
      </c>
      <c r="AF841" t="s">
        <v>2803</v>
      </c>
      <c r="AG841" s="83" t="s">
        <v>102</v>
      </c>
      <c r="AH841" s="83" t="s">
        <v>102</v>
      </c>
      <c r="AI841" t="s">
        <v>3774</v>
      </c>
      <c r="AJ841" s="83" t="s">
        <v>3964</v>
      </c>
      <c r="AK841" s="83" t="s">
        <v>144</v>
      </c>
      <c r="AL841" s="83" t="s">
        <v>105</v>
      </c>
      <c r="AM841" s="87" t="s">
        <v>106</v>
      </c>
      <c r="AN841" t="s">
        <v>2803</v>
      </c>
      <c r="AO841" t="s">
        <v>3774</v>
      </c>
      <c r="AP841" s="83" t="s">
        <v>3964</v>
      </c>
      <c r="AQ841" s="83" t="s">
        <v>144</v>
      </c>
      <c r="AR841" s="87" t="s">
        <v>106</v>
      </c>
      <c r="AT841" s="83" t="s">
        <v>107</v>
      </c>
      <c r="AU841" s="83" t="s">
        <v>107</v>
      </c>
      <c r="AV841" s="83" t="s">
        <v>107</v>
      </c>
      <c r="AX841" s="110" t="s">
        <v>107</v>
      </c>
      <c r="AY841" s="111"/>
      <c r="AZ841" s="112">
        <f t="shared" ca="1" si="56"/>
        <v>9362</v>
      </c>
      <c r="BA841" s="136">
        <f t="shared" ca="1" si="57"/>
        <v>26</v>
      </c>
      <c r="BB841" s="114" t="s">
        <v>134</v>
      </c>
      <c r="BC841" s="114" t="s">
        <v>108</v>
      </c>
      <c r="BD841" s="114"/>
      <c r="BE841" s="115" t="s">
        <v>102</v>
      </c>
      <c r="BF841" s="115" t="s">
        <v>102</v>
      </c>
      <c r="BG841" s="115" t="s">
        <v>102</v>
      </c>
      <c r="BH841" s="115" t="s">
        <v>102</v>
      </c>
      <c r="BI841" s="116"/>
      <c r="BJ841" s="117" t="s">
        <v>109</v>
      </c>
      <c r="BK841" s="117" t="s">
        <v>109</v>
      </c>
      <c r="BL841" s="83">
        <f t="shared" ca="1" si="58"/>
        <v>45</v>
      </c>
      <c r="BM841" s="83" t="s">
        <v>108</v>
      </c>
      <c r="BN841" s="83">
        <v>0</v>
      </c>
      <c r="BO841" s="83" t="s">
        <v>108</v>
      </c>
      <c r="BP841" s="83">
        <v>-1449800</v>
      </c>
      <c r="BQ841" s="83" t="s">
        <v>198</v>
      </c>
      <c r="BR841" s="83" t="s">
        <v>164</v>
      </c>
      <c r="BS841" s="83" t="s">
        <v>499</v>
      </c>
      <c r="BT841" s="83">
        <v>-1449800</v>
      </c>
      <c r="BU841" s="83" t="s">
        <v>198</v>
      </c>
      <c r="BV841" s="83" t="s">
        <v>164</v>
      </c>
      <c r="BW841" s="83" t="s">
        <v>499</v>
      </c>
      <c r="BY841" s="136">
        <v>0</v>
      </c>
      <c r="BZ841" s="136">
        <v>0</v>
      </c>
      <c r="CA841" s="136">
        <v>0</v>
      </c>
      <c r="CB841" s="136">
        <v>0</v>
      </c>
      <c r="CD841" s="136">
        <v>0</v>
      </c>
      <c r="CE841" s="136">
        <v>0</v>
      </c>
      <c r="CF841" s="136">
        <v>0</v>
      </c>
      <c r="CG841" s="136">
        <v>0</v>
      </c>
      <c r="CH841" s="136">
        <v>0</v>
      </c>
      <c r="CI841" s="136">
        <v>0</v>
      </c>
      <c r="CJ841" s="136">
        <v>0</v>
      </c>
      <c r="CK841" s="138">
        <v>0</v>
      </c>
      <c r="CL841" s="138">
        <v>0</v>
      </c>
      <c r="CM841" s="136">
        <v>0</v>
      </c>
      <c r="CN841" s="136">
        <v>0</v>
      </c>
      <c r="CO841" s="85">
        <v>43780</v>
      </c>
      <c r="CP841" s="83" t="s">
        <v>4887</v>
      </c>
      <c r="CQ841" s="83" t="s">
        <v>102</v>
      </c>
      <c r="CR841" s="83" t="s">
        <v>482</v>
      </c>
      <c r="CS841" s="83">
        <v>836</v>
      </c>
      <c r="CT841" s="83" t="s">
        <v>483</v>
      </c>
      <c r="CU841" s="83">
        <v>1</v>
      </c>
      <c r="CV841" s="83">
        <v>0</v>
      </c>
      <c r="CW841" s="83">
        <v>0</v>
      </c>
      <c r="CX841" s="83" t="s">
        <v>109</v>
      </c>
      <c r="CY841" s="83" t="s">
        <v>583</v>
      </c>
      <c r="CZ841" s="83">
        <v>0</v>
      </c>
      <c r="DA841" s="83">
        <v>0</v>
      </c>
      <c r="DB841" s="83">
        <f t="shared" si="55"/>
        <v>0</v>
      </c>
      <c r="DC841" s="83" t="s">
        <v>497</v>
      </c>
      <c r="DE841" s="136">
        <v>1</v>
      </c>
      <c r="DF841" s="136">
        <v>1</v>
      </c>
      <c r="DG841" s="215" t="s">
        <v>269</v>
      </c>
      <c r="DH841" s="136">
        <v>1</v>
      </c>
      <c r="DI841" s="136">
        <v>1</v>
      </c>
      <c r="DJ841" s="215" t="s">
        <v>269</v>
      </c>
      <c r="EE841" s="136" t="b">
        <v>1</v>
      </c>
      <c r="EF841" s="136" t="b">
        <v>1</v>
      </c>
      <c r="EG841" s="136" t="b">
        <v>1</v>
      </c>
      <c r="EH841" s="136" t="b">
        <v>1</v>
      </c>
      <c r="EL841" s="215" t="s">
        <v>269</v>
      </c>
    </row>
    <row r="842" spans="1:142" ht="60" customHeight="1" x14ac:dyDescent="0.55000000000000004">
      <c r="A842" s="83" t="s">
        <v>130</v>
      </c>
      <c r="B842" s="83" t="s">
        <v>98</v>
      </c>
      <c r="C842">
        <v>649183</v>
      </c>
      <c r="D842" t="s">
        <v>1475</v>
      </c>
      <c r="E842" t="s">
        <v>1475</v>
      </c>
      <c r="F842" s="83" t="s">
        <v>108</v>
      </c>
      <c r="G842" s="213">
        <v>27050</v>
      </c>
      <c r="H842" s="83" t="s">
        <v>102</v>
      </c>
      <c r="I842" s="213">
        <v>43135</v>
      </c>
      <c r="J842" s="83" t="s">
        <v>228</v>
      </c>
      <c r="K842" s="214">
        <v>759923716399</v>
      </c>
      <c r="L842" s="83" t="s">
        <v>97</v>
      </c>
      <c r="M842" s="213">
        <v>43717</v>
      </c>
      <c r="N842">
        <v>517895</v>
      </c>
      <c r="O842" s="145" t="s">
        <v>567</v>
      </c>
      <c r="P842" s="145" t="s">
        <v>99</v>
      </c>
      <c r="Q842" s="145" t="s">
        <v>100</v>
      </c>
      <c r="R842" s="145" t="s">
        <v>567</v>
      </c>
      <c r="V842">
        <v>8302</v>
      </c>
      <c r="W842" s="83" t="s">
        <v>1913</v>
      </c>
      <c r="X842" s="83" t="s">
        <v>103</v>
      </c>
      <c r="Y842" t="s">
        <v>2804</v>
      </c>
      <c r="Z842" s="83" t="s">
        <v>102</v>
      </c>
      <c r="AA842" s="83" t="s">
        <v>102</v>
      </c>
      <c r="AB842" t="s">
        <v>3775</v>
      </c>
      <c r="AC842" s="83" t="s">
        <v>3965</v>
      </c>
      <c r="AD842" s="83" t="s">
        <v>111</v>
      </c>
      <c r="AE842" s="83" t="s">
        <v>105</v>
      </c>
      <c r="AF842" t="s">
        <v>2804</v>
      </c>
      <c r="AG842" s="83" t="s">
        <v>102</v>
      </c>
      <c r="AH842" s="83" t="s">
        <v>102</v>
      </c>
      <c r="AI842" t="s">
        <v>3775</v>
      </c>
      <c r="AJ842" s="83" t="s">
        <v>3965</v>
      </c>
      <c r="AK842" s="83" t="s">
        <v>111</v>
      </c>
      <c r="AL842" s="83" t="s">
        <v>105</v>
      </c>
      <c r="AM842" s="87" t="s">
        <v>106</v>
      </c>
      <c r="AN842" t="s">
        <v>2804</v>
      </c>
      <c r="AO842" t="s">
        <v>3775</v>
      </c>
      <c r="AP842" s="83" t="s">
        <v>3965</v>
      </c>
      <c r="AQ842" s="83" t="s">
        <v>144</v>
      </c>
      <c r="AR842" s="87" t="s">
        <v>106</v>
      </c>
      <c r="AT842" s="83" t="s">
        <v>107</v>
      </c>
      <c r="AU842" s="83" t="s">
        <v>107</v>
      </c>
      <c r="AV842" s="83" t="s">
        <v>107</v>
      </c>
      <c r="AX842" s="110" t="s">
        <v>107</v>
      </c>
      <c r="AY842" s="111"/>
      <c r="AZ842" s="112">
        <f t="shared" ca="1" si="56"/>
        <v>5577</v>
      </c>
      <c r="BA842" s="136">
        <f t="shared" ca="1" si="57"/>
        <v>23</v>
      </c>
      <c r="BB842" s="114" t="s">
        <v>136</v>
      </c>
      <c r="BC842" s="114" t="s">
        <v>108</v>
      </c>
      <c r="BD842" s="114"/>
      <c r="BE842" s="115" t="s">
        <v>102</v>
      </c>
      <c r="BF842" s="115" t="s">
        <v>102</v>
      </c>
      <c r="BG842" s="115" t="s">
        <v>102</v>
      </c>
      <c r="BH842" s="115" t="s">
        <v>102</v>
      </c>
      <c r="BI842" s="116"/>
      <c r="BJ842" s="117" t="s">
        <v>109</v>
      </c>
      <c r="BK842" s="117" t="s">
        <v>109</v>
      </c>
      <c r="BL842" s="83">
        <f t="shared" ca="1" si="58"/>
        <v>41</v>
      </c>
      <c r="BM842" s="83" t="s">
        <v>270</v>
      </c>
      <c r="BN842" s="83">
        <v>0</v>
      </c>
      <c r="BO842" s="83" t="s">
        <v>108</v>
      </c>
      <c r="BP842" s="83">
        <v>-1451535</v>
      </c>
      <c r="BQ842" s="83" t="s">
        <v>381</v>
      </c>
      <c r="BR842" s="83" t="s">
        <v>157</v>
      </c>
      <c r="BS842" s="83" t="s">
        <v>502</v>
      </c>
      <c r="BT842" s="83">
        <v>-1451535</v>
      </c>
      <c r="BU842" s="83" t="s">
        <v>381</v>
      </c>
      <c r="BV842" s="83" t="s">
        <v>157</v>
      </c>
      <c r="BW842" s="83" t="s">
        <v>502</v>
      </c>
      <c r="BY842" s="136">
        <v>0</v>
      </c>
      <c r="BZ842" s="136">
        <v>0</v>
      </c>
      <c r="CA842" s="136">
        <v>0</v>
      </c>
      <c r="CB842" s="136">
        <v>0</v>
      </c>
      <c r="CD842" s="136">
        <v>0</v>
      </c>
      <c r="CE842" s="136">
        <v>0</v>
      </c>
      <c r="CF842" s="136">
        <v>0</v>
      </c>
      <c r="CG842" s="136">
        <v>0</v>
      </c>
      <c r="CH842" s="136">
        <v>0</v>
      </c>
      <c r="CI842" s="136">
        <v>0</v>
      </c>
      <c r="CJ842" s="136">
        <v>0</v>
      </c>
      <c r="CK842" s="138">
        <v>0</v>
      </c>
      <c r="CL842" s="138">
        <v>0</v>
      </c>
      <c r="CM842" s="136">
        <v>0</v>
      </c>
      <c r="CN842" s="136">
        <v>0</v>
      </c>
      <c r="CO842" s="85">
        <v>43781</v>
      </c>
      <c r="CP842" s="83" t="s">
        <v>4888</v>
      </c>
      <c r="CQ842" s="83" t="s">
        <v>102</v>
      </c>
      <c r="CR842" s="83" t="s">
        <v>482</v>
      </c>
      <c r="CS842" s="83">
        <v>837</v>
      </c>
      <c r="CT842" s="83" t="s">
        <v>483</v>
      </c>
      <c r="CU842" s="83">
        <v>1</v>
      </c>
      <c r="CV842" s="83">
        <v>0</v>
      </c>
      <c r="CW842" s="83">
        <v>0</v>
      </c>
      <c r="CX842" s="83" t="s">
        <v>109</v>
      </c>
      <c r="CY842" s="83" t="s">
        <v>583</v>
      </c>
      <c r="CZ842" s="83">
        <v>0</v>
      </c>
      <c r="DA842" s="83">
        <v>0</v>
      </c>
      <c r="DB842" s="83">
        <f t="shared" si="55"/>
        <v>0</v>
      </c>
      <c r="DC842" s="83" t="s">
        <v>497</v>
      </c>
      <c r="DE842" s="136">
        <v>1</v>
      </c>
      <c r="DF842" s="136">
        <v>1</v>
      </c>
      <c r="DG842" s="215" t="s">
        <v>269</v>
      </c>
      <c r="DH842" s="136">
        <v>1</v>
      </c>
      <c r="DI842" s="136">
        <v>1</v>
      </c>
      <c r="DJ842" s="215" t="s">
        <v>269</v>
      </c>
      <c r="EE842" s="136" t="b">
        <v>1</v>
      </c>
      <c r="EF842" s="136" t="b">
        <v>1</v>
      </c>
      <c r="EG842" s="136" t="b">
        <v>1</v>
      </c>
      <c r="EH842" s="136" t="b">
        <v>1</v>
      </c>
      <c r="EL842" s="215" t="s">
        <v>269</v>
      </c>
    </row>
    <row r="843" spans="1:142" ht="60" customHeight="1" x14ac:dyDescent="0.55000000000000004">
      <c r="A843" s="83" t="s">
        <v>130</v>
      </c>
      <c r="B843" s="83" t="s">
        <v>98</v>
      </c>
      <c r="C843">
        <v>481945</v>
      </c>
      <c r="D843" t="s">
        <v>1476</v>
      </c>
      <c r="E843" t="s">
        <v>1476</v>
      </c>
      <c r="F843" s="83" t="s">
        <v>108</v>
      </c>
      <c r="G843" s="213">
        <v>36137</v>
      </c>
      <c r="H843" s="83" t="s">
        <v>102</v>
      </c>
      <c r="I843" s="213">
        <v>43377</v>
      </c>
      <c r="J843" s="83" t="s">
        <v>228</v>
      </c>
      <c r="K843" s="214">
        <v>681865388671</v>
      </c>
      <c r="L843" s="83" t="s">
        <v>126</v>
      </c>
      <c r="M843" s="213">
        <v>43583</v>
      </c>
      <c r="N843">
        <v>382084</v>
      </c>
      <c r="O843" s="145" t="s">
        <v>567</v>
      </c>
      <c r="P843" s="145" t="s">
        <v>99</v>
      </c>
      <c r="Q843" s="145" t="s">
        <v>100</v>
      </c>
      <c r="R843" s="145" t="s">
        <v>567</v>
      </c>
      <c r="V843">
        <v>6730</v>
      </c>
      <c r="W843" s="83" t="s">
        <v>101</v>
      </c>
      <c r="X843" s="83" t="s">
        <v>103</v>
      </c>
      <c r="Y843" t="s">
        <v>2805</v>
      </c>
      <c r="Z843" s="83" t="s">
        <v>102</v>
      </c>
      <c r="AA843" s="83" t="s">
        <v>102</v>
      </c>
      <c r="AB843" t="s">
        <v>3776</v>
      </c>
      <c r="AC843" s="83" t="s">
        <v>3966</v>
      </c>
      <c r="AD843" s="83" t="s">
        <v>144</v>
      </c>
      <c r="AE843" s="83" t="s">
        <v>105</v>
      </c>
      <c r="AF843" t="s">
        <v>2805</v>
      </c>
      <c r="AG843" s="83" t="s">
        <v>102</v>
      </c>
      <c r="AH843" s="83" t="s">
        <v>102</v>
      </c>
      <c r="AI843" t="s">
        <v>3776</v>
      </c>
      <c r="AJ843" s="83" t="s">
        <v>3966</v>
      </c>
      <c r="AK843" s="83" t="s">
        <v>144</v>
      </c>
      <c r="AL843" s="83" t="s">
        <v>105</v>
      </c>
      <c r="AM843" s="87" t="s">
        <v>106</v>
      </c>
      <c r="AN843" t="s">
        <v>2805</v>
      </c>
      <c r="AO843" t="s">
        <v>3776</v>
      </c>
      <c r="AP843" s="83" t="s">
        <v>3966</v>
      </c>
      <c r="AQ843" s="83" t="s">
        <v>111</v>
      </c>
      <c r="AR843" s="87" t="s">
        <v>106</v>
      </c>
      <c r="AT843" s="83" t="s">
        <v>107</v>
      </c>
      <c r="AU843" s="83" t="s">
        <v>107</v>
      </c>
      <c r="AV843" s="83" t="s">
        <v>107</v>
      </c>
      <c r="AX843" s="110" t="s">
        <v>107</v>
      </c>
      <c r="AY843" s="111"/>
      <c r="AZ843" s="112">
        <f t="shared" ca="1" si="56"/>
        <v>7464</v>
      </c>
      <c r="BA843" s="136">
        <f t="shared" ca="1" si="57"/>
        <v>64</v>
      </c>
      <c r="BB843" s="114" t="s">
        <v>134</v>
      </c>
      <c r="BC843" s="114" t="s">
        <v>108</v>
      </c>
      <c r="BD843" s="114"/>
      <c r="BE843" s="115" t="s">
        <v>102</v>
      </c>
      <c r="BF843" s="115" t="s">
        <v>102</v>
      </c>
      <c r="BG843" s="115" t="s">
        <v>102</v>
      </c>
      <c r="BH843" s="115" t="s">
        <v>102</v>
      </c>
      <c r="BI843" s="116"/>
      <c r="BJ843" s="117" t="s">
        <v>109</v>
      </c>
      <c r="BK843" s="117" t="s">
        <v>109</v>
      </c>
      <c r="BL843" s="83">
        <f t="shared" ca="1" si="58"/>
        <v>66</v>
      </c>
      <c r="BM843" s="83" t="s">
        <v>108</v>
      </c>
      <c r="BN843" s="83">
        <v>0</v>
      </c>
      <c r="BO843" s="83" t="s">
        <v>108</v>
      </c>
      <c r="BP843" s="83">
        <v>-1453270</v>
      </c>
      <c r="BQ843" s="83" t="s">
        <v>312</v>
      </c>
      <c r="BR843" s="83" t="s">
        <v>153</v>
      </c>
      <c r="BS843" s="83" t="s">
        <v>499</v>
      </c>
      <c r="BT843" s="83">
        <v>-1453270</v>
      </c>
      <c r="BU843" s="83" t="s">
        <v>312</v>
      </c>
      <c r="BV843" s="83" t="s">
        <v>153</v>
      </c>
      <c r="BW843" s="83" t="s">
        <v>499</v>
      </c>
      <c r="BY843" s="136">
        <v>0</v>
      </c>
      <c r="BZ843" s="136">
        <v>0</v>
      </c>
      <c r="CA843" s="136">
        <v>0</v>
      </c>
      <c r="CB843" s="136">
        <v>0</v>
      </c>
      <c r="CD843" s="136">
        <v>0</v>
      </c>
      <c r="CE843" s="136">
        <v>0</v>
      </c>
      <c r="CF843" s="136">
        <v>0</v>
      </c>
      <c r="CG843" s="136">
        <v>0</v>
      </c>
      <c r="CH843" s="136">
        <v>0</v>
      </c>
      <c r="CI843" s="136">
        <v>0</v>
      </c>
      <c r="CJ843" s="136">
        <v>0</v>
      </c>
      <c r="CK843" s="138">
        <v>0</v>
      </c>
      <c r="CL843" s="138">
        <v>0</v>
      </c>
      <c r="CM843" s="136">
        <v>0</v>
      </c>
      <c r="CN843" s="136">
        <v>0</v>
      </c>
      <c r="CO843" s="85">
        <v>43782</v>
      </c>
      <c r="CP843" s="83" t="s">
        <v>4889</v>
      </c>
      <c r="CQ843" s="83" t="s">
        <v>102</v>
      </c>
      <c r="CR843" s="83" t="s">
        <v>482</v>
      </c>
      <c r="CS843" s="83">
        <v>838</v>
      </c>
      <c r="CT843" s="83" t="s">
        <v>483</v>
      </c>
      <c r="CU843" s="83">
        <v>1</v>
      </c>
      <c r="CV843" s="83">
        <v>0</v>
      </c>
      <c r="CW843" s="83">
        <v>0</v>
      </c>
      <c r="CX843" s="83" t="s">
        <v>109</v>
      </c>
      <c r="CY843" s="83" t="s">
        <v>583</v>
      </c>
      <c r="CZ843" s="83">
        <v>0</v>
      </c>
      <c r="DA843" s="83">
        <v>0</v>
      </c>
      <c r="DB843" s="83">
        <f t="shared" si="55"/>
        <v>0</v>
      </c>
      <c r="DC843" s="83" t="s">
        <v>497</v>
      </c>
      <c r="DE843" s="136">
        <v>1</v>
      </c>
      <c r="DF843" s="136">
        <v>1</v>
      </c>
      <c r="DG843" s="215" t="s">
        <v>269</v>
      </c>
      <c r="DH843" s="136">
        <v>1</v>
      </c>
      <c r="DI843" s="136">
        <v>1</v>
      </c>
      <c r="DJ843" s="215" t="s">
        <v>269</v>
      </c>
      <c r="EE843" s="136" t="b">
        <v>1</v>
      </c>
      <c r="EF843" s="136" t="b">
        <v>1</v>
      </c>
      <c r="EG843" s="136" t="b">
        <v>1</v>
      </c>
      <c r="EH843" s="136" t="b">
        <v>1</v>
      </c>
      <c r="EL843" s="215" t="s">
        <v>269</v>
      </c>
    </row>
    <row r="844" spans="1:142" ht="60" customHeight="1" x14ac:dyDescent="0.55000000000000004">
      <c r="A844" s="83" t="s">
        <v>130</v>
      </c>
      <c r="B844" s="83" t="s">
        <v>98</v>
      </c>
      <c r="C844">
        <v>401437</v>
      </c>
      <c r="D844" t="s">
        <v>1477</v>
      </c>
      <c r="E844" t="s">
        <v>1477</v>
      </c>
      <c r="F844" s="83" t="s">
        <v>108</v>
      </c>
      <c r="G844" s="213">
        <v>39570</v>
      </c>
      <c r="H844" s="83" t="s">
        <v>102</v>
      </c>
      <c r="I844" s="213">
        <v>43123</v>
      </c>
      <c r="J844" s="83" t="s">
        <v>228</v>
      </c>
      <c r="K844" s="214">
        <v>520526893345</v>
      </c>
      <c r="L844" s="83" t="s">
        <v>135</v>
      </c>
      <c r="M844" s="213">
        <v>43604</v>
      </c>
      <c r="N844">
        <v>174599</v>
      </c>
      <c r="O844" s="145" t="s">
        <v>567</v>
      </c>
      <c r="P844" s="145" t="s">
        <v>99</v>
      </c>
      <c r="Q844" s="145" t="s">
        <v>100</v>
      </c>
      <c r="R844" s="145" t="s">
        <v>567</v>
      </c>
      <c r="V844">
        <v>9793</v>
      </c>
      <c r="W844" s="83" t="s">
        <v>101</v>
      </c>
      <c r="X844" s="83" t="s">
        <v>103</v>
      </c>
      <c r="Y844" t="s">
        <v>2806</v>
      </c>
      <c r="Z844" s="83" t="s">
        <v>102</v>
      </c>
      <c r="AA844" s="83" t="s">
        <v>102</v>
      </c>
      <c r="AB844" t="s">
        <v>3777</v>
      </c>
      <c r="AC844" s="83" t="s">
        <v>3967</v>
      </c>
      <c r="AD844" s="83" t="s">
        <v>144</v>
      </c>
      <c r="AE844" s="83" t="s">
        <v>105</v>
      </c>
      <c r="AF844" t="s">
        <v>2806</v>
      </c>
      <c r="AG844" s="83" t="s">
        <v>102</v>
      </c>
      <c r="AH844" s="83" t="s">
        <v>102</v>
      </c>
      <c r="AI844" t="s">
        <v>3777</v>
      </c>
      <c r="AJ844" s="83" t="s">
        <v>3967</v>
      </c>
      <c r="AK844" s="83" t="s">
        <v>144</v>
      </c>
      <c r="AL844" s="83" t="s">
        <v>105</v>
      </c>
      <c r="AM844" s="87" t="s">
        <v>106</v>
      </c>
      <c r="AN844" t="s">
        <v>2806</v>
      </c>
      <c r="AO844" t="s">
        <v>3777</v>
      </c>
      <c r="AP844" s="83" t="s">
        <v>3967</v>
      </c>
      <c r="AQ844" s="83" t="s">
        <v>144</v>
      </c>
      <c r="AR844" s="87" t="s">
        <v>106</v>
      </c>
      <c r="AT844" s="83" t="s">
        <v>107</v>
      </c>
      <c r="AU844" s="83" t="s">
        <v>107</v>
      </c>
      <c r="AV844" s="83" t="s">
        <v>107</v>
      </c>
      <c r="AX844" s="110" t="s">
        <v>107</v>
      </c>
      <c r="AY844" s="111"/>
      <c r="AZ844" s="112">
        <f t="shared" ca="1" si="56"/>
        <v>9443</v>
      </c>
      <c r="BA844" s="136">
        <f t="shared" ca="1" si="57"/>
        <v>1</v>
      </c>
      <c r="BB844" s="114" t="s">
        <v>134</v>
      </c>
      <c r="BC844" s="114" t="s">
        <v>108</v>
      </c>
      <c r="BD844" s="114"/>
      <c r="BE844" s="115" t="s">
        <v>102</v>
      </c>
      <c r="BF844" s="115" t="s">
        <v>102</v>
      </c>
      <c r="BG844" s="115" t="s">
        <v>102</v>
      </c>
      <c r="BH844" s="115" t="s">
        <v>102</v>
      </c>
      <c r="BI844" s="116"/>
      <c r="BJ844" s="117" t="s">
        <v>109</v>
      </c>
      <c r="BK844" s="117" t="s">
        <v>109</v>
      </c>
      <c r="BL844" s="83">
        <f t="shared" ca="1" si="58"/>
        <v>13</v>
      </c>
      <c r="BM844" s="83" t="s">
        <v>108</v>
      </c>
      <c r="BN844" s="83">
        <v>0</v>
      </c>
      <c r="BO844" s="83" t="s">
        <v>108</v>
      </c>
      <c r="BP844" s="83">
        <v>-1455005</v>
      </c>
      <c r="BQ844" s="83" t="s">
        <v>198</v>
      </c>
      <c r="BR844" s="83" t="s">
        <v>164</v>
      </c>
      <c r="BS844" s="83" t="s">
        <v>499</v>
      </c>
      <c r="BT844" s="83">
        <v>-1455005</v>
      </c>
      <c r="BU844" s="83" t="s">
        <v>198</v>
      </c>
      <c r="BV844" s="83" t="s">
        <v>164</v>
      </c>
      <c r="BW844" s="83" t="s">
        <v>499</v>
      </c>
      <c r="BY844" s="136">
        <v>0</v>
      </c>
      <c r="BZ844" s="136">
        <v>0</v>
      </c>
      <c r="CA844" s="136">
        <v>0</v>
      </c>
      <c r="CB844" s="136">
        <v>0</v>
      </c>
      <c r="CD844" s="136">
        <v>0</v>
      </c>
      <c r="CE844" s="136">
        <v>0</v>
      </c>
      <c r="CF844" s="136">
        <v>0</v>
      </c>
      <c r="CG844" s="136">
        <v>0</v>
      </c>
      <c r="CH844" s="136">
        <v>0</v>
      </c>
      <c r="CI844" s="136">
        <v>0</v>
      </c>
      <c r="CJ844" s="136">
        <v>0</v>
      </c>
      <c r="CK844" s="138">
        <v>0</v>
      </c>
      <c r="CL844" s="138">
        <v>0</v>
      </c>
      <c r="CM844" s="136">
        <v>0</v>
      </c>
      <c r="CN844" s="136">
        <v>0</v>
      </c>
      <c r="CO844" s="85">
        <v>43783</v>
      </c>
      <c r="CP844" s="83" t="s">
        <v>4890</v>
      </c>
      <c r="CQ844" s="83" t="s">
        <v>102</v>
      </c>
      <c r="CR844" s="83" t="s">
        <v>482</v>
      </c>
      <c r="CS844" s="83">
        <v>839</v>
      </c>
      <c r="CT844" s="83" t="s">
        <v>483</v>
      </c>
      <c r="CU844" s="83">
        <v>1</v>
      </c>
      <c r="CV844" s="83">
        <v>0</v>
      </c>
      <c r="CW844" s="83">
        <v>0</v>
      </c>
      <c r="CX844" s="83" t="s">
        <v>109</v>
      </c>
      <c r="CY844" s="83" t="s">
        <v>583</v>
      </c>
      <c r="CZ844" s="83">
        <v>0</v>
      </c>
      <c r="DA844" s="83">
        <v>0</v>
      </c>
      <c r="DB844" s="83">
        <f t="shared" si="55"/>
        <v>0</v>
      </c>
      <c r="DC844" s="83" t="s">
        <v>497</v>
      </c>
      <c r="DE844" s="136">
        <v>1</v>
      </c>
      <c r="DF844" s="136">
        <v>1</v>
      </c>
      <c r="DG844" s="215" t="s">
        <v>269</v>
      </c>
      <c r="DH844" s="136">
        <v>1</v>
      </c>
      <c r="DI844" s="136">
        <v>1</v>
      </c>
      <c r="DJ844" s="215" t="s">
        <v>269</v>
      </c>
      <c r="EE844" s="136" t="b">
        <v>1</v>
      </c>
      <c r="EF844" s="136" t="b">
        <v>1</v>
      </c>
      <c r="EG844" s="136" t="b">
        <v>1</v>
      </c>
      <c r="EH844" s="136" t="b">
        <v>1</v>
      </c>
      <c r="EL844" s="215" t="s">
        <v>269</v>
      </c>
    </row>
    <row r="845" spans="1:142" ht="60" customHeight="1" x14ac:dyDescent="0.55000000000000004">
      <c r="A845" s="83" t="s">
        <v>130</v>
      </c>
      <c r="B845" s="83" t="s">
        <v>98</v>
      </c>
      <c r="C845">
        <v>322644</v>
      </c>
      <c r="D845" t="s">
        <v>1478</v>
      </c>
      <c r="E845" t="s">
        <v>1478</v>
      </c>
      <c r="F845" s="83" t="s">
        <v>108</v>
      </c>
      <c r="G845" s="213">
        <v>33291</v>
      </c>
      <c r="H845" s="83" t="s">
        <v>102</v>
      </c>
      <c r="I845" s="213">
        <v>43111</v>
      </c>
      <c r="J845" s="83" t="s">
        <v>228</v>
      </c>
      <c r="K845" s="214">
        <v>868596085873</v>
      </c>
      <c r="L845" s="83" t="s">
        <v>97</v>
      </c>
      <c r="M845" s="213">
        <v>43524</v>
      </c>
      <c r="N845">
        <v>220220</v>
      </c>
      <c r="O845" s="145" t="s">
        <v>567</v>
      </c>
      <c r="P845" s="145" t="s">
        <v>99</v>
      </c>
      <c r="Q845" s="145" t="s">
        <v>100</v>
      </c>
      <c r="R845" s="145" t="s">
        <v>567</v>
      </c>
      <c r="V845">
        <v>1921</v>
      </c>
      <c r="W845" s="83" t="s">
        <v>1914</v>
      </c>
      <c r="X845" s="83" t="s">
        <v>103</v>
      </c>
      <c r="Y845" t="s">
        <v>2807</v>
      </c>
      <c r="Z845" s="83" t="s">
        <v>102</v>
      </c>
      <c r="AA845" s="83" t="s">
        <v>102</v>
      </c>
      <c r="AB845" t="s">
        <v>3778</v>
      </c>
      <c r="AC845" s="83" t="s">
        <v>3968</v>
      </c>
      <c r="AD845" s="83" t="s">
        <v>111</v>
      </c>
      <c r="AE845" s="83" t="s">
        <v>105</v>
      </c>
      <c r="AF845" t="s">
        <v>2807</v>
      </c>
      <c r="AG845" s="83" t="s">
        <v>102</v>
      </c>
      <c r="AH845" s="83" t="s">
        <v>102</v>
      </c>
      <c r="AI845" t="s">
        <v>3778</v>
      </c>
      <c r="AJ845" s="83" t="s">
        <v>3968</v>
      </c>
      <c r="AK845" s="83" t="s">
        <v>111</v>
      </c>
      <c r="AL845" s="83" t="s">
        <v>105</v>
      </c>
      <c r="AM845" s="87" t="s">
        <v>106</v>
      </c>
      <c r="AN845" t="s">
        <v>2807</v>
      </c>
      <c r="AO845" t="s">
        <v>3778</v>
      </c>
      <c r="AP845" s="83" t="s">
        <v>3968</v>
      </c>
      <c r="AQ845" s="83" t="s">
        <v>144</v>
      </c>
      <c r="AR845" s="87" t="s">
        <v>106</v>
      </c>
      <c r="AT845" s="83" t="s">
        <v>107</v>
      </c>
      <c r="AU845" s="83" t="s">
        <v>107</v>
      </c>
      <c r="AV845" s="83" t="s">
        <v>107</v>
      </c>
      <c r="AX845" s="110" t="s">
        <v>107</v>
      </c>
      <c r="AY845" s="111"/>
      <c r="AZ845" s="112">
        <f t="shared" ca="1" si="56"/>
        <v>2976</v>
      </c>
      <c r="BA845" s="136">
        <f t="shared" ca="1" si="57"/>
        <v>77</v>
      </c>
      <c r="BB845" s="114" t="s">
        <v>136</v>
      </c>
      <c r="BC845" s="114" t="s">
        <v>108</v>
      </c>
      <c r="BD845" s="114"/>
      <c r="BE845" s="115" t="s">
        <v>102</v>
      </c>
      <c r="BF845" s="115" t="s">
        <v>102</v>
      </c>
      <c r="BG845" s="115" t="s">
        <v>102</v>
      </c>
      <c r="BH845" s="115" t="s">
        <v>102</v>
      </c>
      <c r="BI845" s="116"/>
      <c r="BJ845" s="117" t="s">
        <v>109</v>
      </c>
      <c r="BK845" s="117" t="s">
        <v>109</v>
      </c>
      <c r="BL845" s="83">
        <f t="shared" ca="1" si="58"/>
        <v>22</v>
      </c>
      <c r="BM845" s="83" t="s">
        <v>270</v>
      </c>
      <c r="BN845" s="83">
        <v>0</v>
      </c>
      <c r="BO845" s="83" t="s">
        <v>108</v>
      </c>
      <c r="BP845" s="83">
        <v>-1456740</v>
      </c>
      <c r="BQ845" s="83" t="s">
        <v>381</v>
      </c>
      <c r="BR845" s="83" t="s">
        <v>157</v>
      </c>
      <c r="BS845" s="83" t="s">
        <v>502</v>
      </c>
      <c r="BT845" s="83">
        <v>-1456740</v>
      </c>
      <c r="BU845" s="83" t="s">
        <v>381</v>
      </c>
      <c r="BV845" s="83" t="s">
        <v>157</v>
      </c>
      <c r="BW845" s="83" t="s">
        <v>502</v>
      </c>
      <c r="BY845" s="136">
        <v>0</v>
      </c>
      <c r="BZ845" s="136">
        <v>0</v>
      </c>
      <c r="CA845" s="136">
        <v>0</v>
      </c>
      <c r="CB845" s="136">
        <v>0</v>
      </c>
      <c r="CD845" s="136">
        <v>0</v>
      </c>
      <c r="CE845" s="136">
        <v>0</v>
      </c>
      <c r="CF845" s="136">
        <v>0</v>
      </c>
      <c r="CG845" s="136">
        <v>0</v>
      </c>
      <c r="CH845" s="136">
        <v>0</v>
      </c>
      <c r="CI845" s="136">
        <v>0</v>
      </c>
      <c r="CJ845" s="136">
        <v>0</v>
      </c>
      <c r="CK845" s="138">
        <v>0</v>
      </c>
      <c r="CL845" s="138">
        <v>0</v>
      </c>
      <c r="CM845" s="136">
        <v>0</v>
      </c>
      <c r="CN845" s="136">
        <v>0</v>
      </c>
      <c r="CO845" s="85">
        <v>43784</v>
      </c>
      <c r="CP845" s="83" t="s">
        <v>4891</v>
      </c>
      <c r="CQ845" s="83" t="s">
        <v>102</v>
      </c>
      <c r="CR845" s="83" t="s">
        <v>482</v>
      </c>
      <c r="CS845" s="83">
        <v>840</v>
      </c>
      <c r="CT845" s="83" t="s">
        <v>483</v>
      </c>
      <c r="CU845" s="83">
        <v>1</v>
      </c>
      <c r="CV845" s="83">
        <v>0</v>
      </c>
      <c r="CW845" s="83">
        <v>0</v>
      </c>
      <c r="CX845" s="83" t="s">
        <v>109</v>
      </c>
      <c r="CY845" s="83" t="s">
        <v>583</v>
      </c>
      <c r="CZ845" s="83">
        <v>0</v>
      </c>
      <c r="DA845" s="83">
        <v>0</v>
      </c>
      <c r="DB845" s="83">
        <f t="shared" si="55"/>
        <v>0</v>
      </c>
      <c r="DC845" s="83" t="s">
        <v>497</v>
      </c>
      <c r="DE845" s="136">
        <v>1</v>
      </c>
      <c r="DF845" s="136">
        <v>1</v>
      </c>
      <c r="DG845" s="215" t="s">
        <v>269</v>
      </c>
      <c r="DH845" s="136">
        <v>1</v>
      </c>
      <c r="DI845" s="136">
        <v>1</v>
      </c>
      <c r="DJ845" s="215" t="s">
        <v>269</v>
      </c>
      <c r="EE845" s="136" t="b">
        <v>1</v>
      </c>
      <c r="EF845" s="136" t="b">
        <v>1</v>
      </c>
      <c r="EG845" s="136" t="b">
        <v>1</v>
      </c>
      <c r="EH845" s="136" t="b">
        <v>1</v>
      </c>
      <c r="EL845" s="215" t="s">
        <v>269</v>
      </c>
    </row>
    <row r="846" spans="1:142" ht="60" customHeight="1" x14ac:dyDescent="0.55000000000000004">
      <c r="A846" s="83" t="s">
        <v>130</v>
      </c>
      <c r="B846" s="83" t="s">
        <v>98</v>
      </c>
      <c r="C846">
        <v>157732</v>
      </c>
      <c r="D846" t="s">
        <v>1479</v>
      </c>
      <c r="E846" t="s">
        <v>1479</v>
      </c>
      <c r="F846" s="83" t="s">
        <v>108</v>
      </c>
      <c r="G846" s="213">
        <v>30427</v>
      </c>
      <c r="H846" s="83" t="s">
        <v>102</v>
      </c>
      <c r="I846" s="213">
        <v>43330</v>
      </c>
      <c r="J846" s="83" t="s">
        <v>228</v>
      </c>
      <c r="K846" s="214">
        <v>811419166868</v>
      </c>
      <c r="L846" s="83" t="s">
        <v>135</v>
      </c>
      <c r="M846" s="213">
        <v>43519</v>
      </c>
      <c r="N846">
        <v>185942</v>
      </c>
      <c r="O846" s="145" t="s">
        <v>567</v>
      </c>
      <c r="P846" s="145" t="s">
        <v>99</v>
      </c>
      <c r="Q846" s="145" t="s">
        <v>100</v>
      </c>
      <c r="R846" s="145" t="s">
        <v>567</v>
      </c>
      <c r="V846">
        <v>840</v>
      </c>
      <c r="W846" s="83" t="s">
        <v>101</v>
      </c>
      <c r="X846" s="83" t="s">
        <v>103</v>
      </c>
      <c r="Y846" t="s">
        <v>2808</v>
      </c>
      <c r="Z846" s="83" t="s">
        <v>102</v>
      </c>
      <c r="AA846" s="83" t="s">
        <v>102</v>
      </c>
      <c r="AB846" t="s">
        <v>3779</v>
      </c>
      <c r="AC846" s="83" t="s">
        <v>3969</v>
      </c>
      <c r="AD846" s="83" t="s">
        <v>144</v>
      </c>
      <c r="AE846" s="83" t="s">
        <v>105</v>
      </c>
      <c r="AF846" t="s">
        <v>2808</v>
      </c>
      <c r="AG846" s="83" t="s">
        <v>102</v>
      </c>
      <c r="AH846" s="83" t="s">
        <v>102</v>
      </c>
      <c r="AI846" t="s">
        <v>3779</v>
      </c>
      <c r="AJ846" s="83" t="s">
        <v>3969</v>
      </c>
      <c r="AK846" s="83" t="s">
        <v>144</v>
      </c>
      <c r="AL846" s="83" t="s">
        <v>105</v>
      </c>
      <c r="AM846" s="87" t="s">
        <v>106</v>
      </c>
      <c r="AN846" t="s">
        <v>2808</v>
      </c>
      <c r="AO846" t="s">
        <v>3779</v>
      </c>
      <c r="AP846" s="83" t="s">
        <v>3969</v>
      </c>
      <c r="AQ846" s="83" t="s">
        <v>111</v>
      </c>
      <c r="AR846" s="87" t="s">
        <v>106</v>
      </c>
      <c r="AT846" s="83" t="s">
        <v>107</v>
      </c>
      <c r="AU846" s="83" t="s">
        <v>107</v>
      </c>
      <c r="AV846" s="83" t="s">
        <v>107</v>
      </c>
      <c r="AX846" s="110" t="s">
        <v>107</v>
      </c>
      <c r="AY846" s="111"/>
      <c r="AZ846" s="112">
        <f t="shared" ca="1" si="56"/>
        <v>5405</v>
      </c>
      <c r="BA846" s="136">
        <f t="shared" ca="1" si="57"/>
        <v>64</v>
      </c>
      <c r="BB846" s="114" t="s">
        <v>134</v>
      </c>
      <c r="BC846" s="114" t="s">
        <v>108</v>
      </c>
      <c r="BD846" s="114"/>
      <c r="BE846" s="115" t="s">
        <v>102</v>
      </c>
      <c r="BF846" s="115" t="s">
        <v>102</v>
      </c>
      <c r="BG846" s="115" t="s">
        <v>102</v>
      </c>
      <c r="BH846" s="115" t="s">
        <v>102</v>
      </c>
      <c r="BI846" s="116"/>
      <c r="BJ846" s="117" t="s">
        <v>109</v>
      </c>
      <c r="BK846" s="117" t="s">
        <v>109</v>
      </c>
      <c r="BL846" s="83">
        <f t="shared" ca="1" si="58"/>
        <v>5</v>
      </c>
      <c r="BM846" s="83" t="s">
        <v>108</v>
      </c>
      <c r="BN846" s="83">
        <v>0</v>
      </c>
      <c r="BO846" s="83" t="s">
        <v>108</v>
      </c>
      <c r="BP846" s="83">
        <v>-1458475</v>
      </c>
      <c r="BQ846" s="83" t="s">
        <v>312</v>
      </c>
      <c r="BR846" s="83" t="s">
        <v>153</v>
      </c>
      <c r="BS846" s="83" t="s">
        <v>499</v>
      </c>
      <c r="BT846" s="83">
        <v>-1458475</v>
      </c>
      <c r="BU846" s="83" t="s">
        <v>312</v>
      </c>
      <c r="BV846" s="83" t="s">
        <v>153</v>
      </c>
      <c r="BW846" s="83" t="s">
        <v>499</v>
      </c>
      <c r="BY846" s="136">
        <v>0</v>
      </c>
      <c r="BZ846" s="136">
        <v>0</v>
      </c>
      <c r="CA846" s="136">
        <v>0</v>
      </c>
      <c r="CB846" s="136">
        <v>0</v>
      </c>
      <c r="CD846" s="136">
        <v>0</v>
      </c>
      <c r="CE846" s="136">
        <v>0</v>
      </c>
      <c r="CF846" s="136">
        <v>0</v>
      </c>
      <c r="CG846" s="136">
        <v>0</v>
      </c>
      <c r="CH846" s="136">
        <v>0</v>
      </c>
      <c r="CI846" s="136">
        <v>0</v>
      </c>
      <c r="CJ846" s="136">
        <v>0</v>
      </c>
      <c r="CK846" s="138">
        <v>0</v>
      </c>
      <c r="CL846" s="138">
        <v>0</v>
      </c>
      <c r="CM846" s="136">
        <v>0</v>
      </c>
      <c r="CN846" s="136">
        <v>0</v>
      </c>
      <c r="CO846" s="85">
        <v>43785</v>
      </c>
      <c r="CP846" s="83" t="s">
        <v>4892</v>
      </c>
      <c r="CQ846" s="83" t="s">
        <v>102</v>
      </c>
      <c r="CR846" s="83" t="s">
        <v>482</v>
      </c>
      <c r="CS846" s="83">
        <v>841</v>
      </c>
      <c r="CT846" s="83" t="s">
        <v>483</v>
      </c>
      <c r="CU846" s="83">
        <v>1</v>
      </c>
      <c r="CV846" s="83">
        <v>0</v>
      </c>
      <c r="CW846" s="83">
        <v>0</v>
      </c>
      <c r="CX846" s="83" t="s">
        <v>109</v>
      </c>
      <c r="CY846" s="83" t="s">
        <v>583</v>
      </c>
      <c r="CZ846" s="83">
        <v>0</v>
      </c>
      <c r="DA846" s="83">
        <v>0</v>
      </c>
      <c r="DB846" s="83">
        <f t="shared" si="55"/>
        <v>0</v>
      </c>
      <c r="DC846" s="83" t="s">
        <v>497</v>
      </c>
      <c r="DE846" s="136">
        <v>1</v>
      </c>
      <c r="DF846" s="136">
        <v>1</v>
      </c>
      <c r="DG846" s="215" t="s">
        <v>269</v>
      </c>
      <c r="DH846" s="136">
        <v>1</v>
      </c>
      <c r="DI846" s="136">
        <v>1</v>
      </c>
      <c r="DJ846" s="215" t="s">
        <v>269</v>
      </c>
      <c r="EE846" s="136" t="b">
        <v>1</v>
      </c>
      <c r="EF846" s="136" t="b">
        <v>1</v>
      </c>
      <c r="EG846" s="136" t="b">
        <v>1</v>
      </c>
      <c r="EH846" s="136" t="b">
        <v>1</v>
      </c>
      <c r="EL846" s="215" t="s">
        <v>269</v>
      </c>
    </row>
    <row r="847" spans="1:142" ht="60" customHeight="1" x14ac:dyDescent="0.55000000000000004">
      <c r="A847" s="83" t="s">
        <v>130</v>
      </c>
      <c r="B847" s="83" t="s">
        <v>98</v>
      </c>
      <c r="C847">
        <v>703211</v>
      </c>
      <c r="D847" t="s">
        <v>1480</v>
      </c>
      <c r="E847" t="s">
        <v>1480</v>
      </c>
      <c r="F847" s="83" t="s">
        <v>108</v>
      </c>
      <c r="G847" s="213">
        <v>34908</v>
      </c>
      <c r="H847" s="83" t="s">
        <v>102</v>
      </c>
      <c r="I847" s="213">
        <v>43207</v>
      </c>
      <c r="J847" s="83" t="s">
        <v>228</v>
      </c>
      <c r="K847" s="214">
        <v>314336093312</v>
      </c>
      <c r="L847" s="83" t="s">
        <v>97</v>
      </c>
      <c r="M847" s="213">
        <v>43621</v>
      </c>
      <c r="N847">
        <v>562519</v>
      </c>
      <c r="O847" s="145" t="s">
        <v>567</v>
      </c>
      <c r="P847" s="145" t="s">
        <v>99</v>
      </c>
      <c r="Q847" s="145" t="s">
        <v>100</v>
      </c>
      <c r="R847" s="145" t="s">
        <v>567</v>
      </c>
      <c r="V847">
        <v>807</v>
      </c>
      <c r="W847" s="83" t="s">
        <v>101</v>
      </c>
      <c r="X847" s="83" t="s">
        <v>103</v>
      </c>
      <c r="Y847" t="s">
        <v>2809</v>
      </c>
      <c r="Z847" s="83" t="s">
        <v>102</v>
      </c>
      <c r="AA847" s="83" t="s">
        <v>102</v>
      </c>
      <c r="AB847" t="s">
        <v>3780</v>
      </c>
      <c r="AC847" s="83" t="s">
        <v>3970</v>
      </c>
      <c r="AD847" s="83" t="s">
        <v>144</v>
      </c>
      <c r="AE847" s="83" t="s">
        <v>105</v>
      </c>
      <c r="AF847" t="s">
        <v>2809</v>
      </c>
      <c r="AG847" s="83" t="s">
        <v>102</v>
      </c>
      <c r="AH847" s="83" t="s">
        <v>102</v>
      </c>
      <c r="AI847" t="s">
        <v>3780</v>
      </c>
      <c r="AJ847" s="83" t="s">
        <v>3970</v>
      </c>
      <c r="AK847" s="83" t="s">
        <v>144</v>
      </c>
      <c r="AL847" s="83" t="s">
        <v>105</v>
      </c>
      <c r="AM847" s="87" t="s">
        <v>106</v>
      </c>
      <c r="AN847" t="s">
        <v>2809</v>
      </c>
      <c r="AO847" t="s">
        <v>3780</v>
      </c>
      <c r="AP847" s="83" t="s">
        <v>3970</v>
      </c>
      <c r="AQ847" s="83" t="s">
        <v>144</v>
      </c>
      <c r="AR847" s="87" t="s">
        <v>106</v>
      </c>
      <c r="AT847" s="83" t="s">
        <v>107</v>
      </c>
      <c r="AU847" s="83" t="s">
        <v>107</v>
      </c>
      <c r="AV847" s="83" t="s">
        <v>107</v>
      </c>
      <c r="AX847" s="110" t="s">
        <v>107</v>
      </c>
      <c r="AY847" s="111"/>
      <c r="AZ847" s="112">
        <f t="shared" ca="1" si="56"/>
        <v>3900</v>
      </c>
      <c r="BA847" s="136">
        <f t="shared" ca="1" si="57"/>
        <v>33</v>
      </c>
      <c r="BB847" s="114" t="s">
        <v>134</v>
      </c>
      <c r="BC847" s="114" t="s">
        <v>108</v>
      </c>
      <c r="BD847" s="114"/>
      <c r="BE847" s="115" t="s">
        <v>102</v>
      </c>
      <c r="BF847" s="115" t="s">
        <v>102</v>
      </c>
      <c r="BG847" s="115" t="s">
        <v>102</v>
      </c>
      <c r="BH847" s="115" t="s">
        <v>102</v>
      </c>
      <c r="BI847" s="116"/>
      <c r="BJ847" s="117" t="s">
        <v>109</v>
      </c>
      <c r="BK847" s="117" t="s">
        <v>109</v>
      </c>
      <c r="BL847" s="83">
        <f t="shared" ca="1" si="58"/>
        <v>99</v>
      </c>
      <c r="BM847" s="83" t="s">
        <v>108</v>
      </c>
      <c r="BN847" s="83">
        <v>0</v>
      </c>
      <c r="BO847" s="83" t="s">
        <v>108</v>
      </c>
      <c r="BP847" s="83">
        <v>-1460210</v>
      </c>
      <c r="BQ847" s="83" t="s">
        <v>198</v>
      </c>
      <c r="BR847" s="83" t="s">
        <v>164</v>
      </c>
      <c r="BS847" s="83" t="s">
        <v>499</v>
      </c>
      <c r="BT847" s="83">
        <v>-1460210</v>
      </c>
      <c r="BU847" s="83" t="s">
        <v>198</v>
      </c>
      <c r="BV847" s="83" t="s">
        <v>164</v>
      </c>
      <c r="BW847" s="83" t="s">
        <v>499</v>
      </c>
      <c r="BY847" s="136">
        <v>0</v>
      </c>
      <c r="BZ847" s="136">
        <v>0</v>
      </c>
      <c r="CA847" s="136">
        <v>0</v>
      </c>
      <c r="CB847" s="136">
        <v>0</v>
      </c>
      <c r="CD847" s="136">
        <v>0</v>
      </c>
      <c r="CE847" s="136">
        <v>0</v>
      </c>
      <c r="CF847" s="136">
        <v>0</v>
      </c>
      <c r="CG847" s="136">
        <v>0</v>
      </c>
      <c r="CH847" s="136">
        <v>0</v>
      </c>
      <c r="CI847" s="136">
        <v>0</v>
      </c>
      <c r="CJ847" s="136">
        <v>0</v>
      </c>
      <c r="CK847" s="138">
        <v>0</v>
      </c>
      <c r="CL847" s="138">
        <v>0</v>
      </c>
      <c r="CM847" s="136">
        <v>0</v>
      </c>
      <c r="CN847" s="136">
        <v>0</v>
      </c>
      <c r="CO847" s="85">
        <v>43786</v>
      </c>
      <c r="CP847" s="83" t="s">
        <v>4893</v>
      </c>
      <c r="CQ847" s="83" t="s">
        <v>102</v>
      </c>
      <c r="CR847" s="83" t="s">
        <v>482</v>
      </c>
      <c r="CS847" s="83">
        <v>842</v>
      </c>
      <c r="CT847" s="83" t="s">
        <v>483</v>
      </c>
      <c r="CU847" s="83">
        <v>1</v>
      </c>
      <c r="CV847" s="83">
        <v>0</v>
      </c>
      <c r="CW847" s="83">
        <v>0</v>
      </c>
      <c r="CX847" s="83" t="s">
        <v>109</v>
      </c>
      <c r="CY847" s="83" t="s">
        <v>583</v>
      </c>
      <c r="CZ847" s="83">
        <v>0</v>
      </c>
      <c r="DA847" s="83">
        <v>0</v>
      </c>
      <c r="DB847" s="83">
        <f t="shared" si="55"/>
        <v>0</v>
      </c>
      <c r="DC847" s="83" t="s">
        <v>497</v>
      </c>
      <c r="DE847" s="136">
        <v>1</v>
      </c>
      <c r="DF847" s="136">
        <v>1</v>
      </c>
      <c r="DG847" s="215" t="s">
        <v>269</v>
      </c>
      <c r="DH847" s="136">
        <v>1</v>
      </c>
      <c r="DI847" s="136">
        <v>1</v>
      </c>
      <c r="DJ847" s="215" t="s">
        <v>269</v>
      </c>
      <c r="EE847" s="136" t="b">
        <v>1</v>
      </c>
      <c r="EF847" s="136" t="b">
        <v>1</v>
      </c>
      <c r="EG847" s="136" t="b">
        <v>1</v>
      </c>
      <c r="EH847" s="136" t="b">
        <v>1</v>
      </c>
      <c r="EL847" s="215" t="s">
        <v>269</v>
      </c>
    </row>
    <row r="848" spans="1:142" ht="60" customHeight="1" x14ac:dyDescent="0.55000000000000004">
      <c r="A848" s="83" t="s">
        <v>130</v>
      </c>
      <c r="B848" s="83" t="s">
        <v>98</v>
      </c>
      <c r="C848">
        <v>566702</v>
      </c>
      <c r="D848" t="s">
        <v>1481</v>
      </c>
      <c r="E848" t="s">
        <v>1481</v>
      </c>
      <c r="F848" s="83" t="s">
        <v>108</v>
      </c>
      <c r="G848" s="213">
        <v>28319</v>
      </c>
      <c r="H848" s="83" t="s">
        <v>102</v>
      </c>
      <c r="I848" s="213">
        <v>43235</v>
      </c>
      <c r="J848" s="83" t="s">
        <v>228</v>
      </c>
      <c r="K848" s="214">
        <v>714221373245</v>
      </c>
      <c r="L848" s="83" t="s">
        <v>126</v>
      </c>
      <c r="M848" s="213">
        <v>43760</v>
      </c>
      <c r="N848">
        <v>501162</v>
      </c>
      <c r="O848" s="145" t="s">
        <v>567</v>
      </c>
      <c r="P848" s="145" t="s">
        <v>99</v>
      </c>
      <c r="Q848" s="145" t="s">
        <v>100</v>
      </c>
      <c r="R848" s="145" t="s">
        <v>567</v>
      </c>
      <c r="V848">
        <v>8882</v>
      </c>
      <c r="W848" s="83" t="s">
        <v>1915</v>
      </c>
      <c r="X848" s="83" t="s">
        <v>103</v>
      </c>
      <c r="Y848" t="s">
        <v>2810</v>
      </c>
      <c r="Z848" s="83" t="s">
        <v>102</v>
      </c>
      <c r="AA848" s="83" t="s">
        <v>102</v>
      </c>
      <c r="AB848" t="s">
        <v>3781</v>
      </c>
      <c r="AC848" s="83" t="s">
        <v>3971</v>
      </c>
      <c r="AD848" s="83" t="s">
        <v>111</v>
      </c>
      <c r="AE848" s="83" t="s">
        <v>105</v>
      </c>
      <c r="AF848" t="s">
        <v>2810</v>
      </c>
      <c r="AG848" s="83" t="s">
        <v>102</v>
      </c>
      <c r="AH848" s="83" t="s">
        <v>102</v>
      </c>
      <c r="AI848" t="s">
        <v>3781</v>
      </c>
      <c r="AJ848" s="83" t="s">
        <v>3971</v>
      </c>
      <c r="AK848" s="83" t="s">
        <v>111</v>
      </c>
      <c r="AL848" s="83" t="s">
        <v>105</v>
      </c>
      <c r="AM848" s="87" t="s">
        <v>106</v>
      </c>
      <c r="AN848" t="s">
        <v>2810</v>
      </c>
      <c r="AO848" t="s">
        <v>3781</v>
      </c>
      <c r="AP848" s="83" t="s">
        <v>3971</v>
      </c>
      <c r="AQ848" s="83" t="s">
        <v>144</v>
      </c>
      <c r="AR848" s="87" t="s">
        <v>106</v>
      </c>
      <c r="AT848" s="83" t="s">
        <v>107</v>
      </c>
      <c r="AU848" s="83" t="s">
        <v>107</v>
      </c>
      <c r="AV848" s="83" t="s">
        <v>107</v>
      </c>
      <c r="AX848" s="110" t="s">
        <v>107</v>
      </c>
      <c r="AY848" s="111"/>
      <c r="AZ848" s="112">
        <f t="shared" ca="1" si="56"/>
        <v>2225</v>
      </c>
      <c r="BA848" s="136">
        <f t="shared" ca="1" si="57"/>
        <v>91</v>
      </c>
      <c r="BB848" s="114" t="s">
        <v>136</v>
      </c>
      <c r="BC848" s="114" t="s">
        <v>108</v>
      </c>
      <c r="BD848" s="114"/>
      <c r="BE848" s="115" t="s">
        <v>102</v>
      </c>
      <c r="BF848" s="115" t="s">
        <v>102</v>
      </c>
      <c r="BG848" s="115" t="s">
        <v>102</v>
      </c>
      <c r="BH848" s="115" t="s">
        <v>102</v>
      </c>
      <c r="BI848" s="116"/>
      <c r="BJ848" s="117" t="s">
        <v>109</v>
      </c>
      <c r="BK848" s="117" t="s">
        <v>109</v>
      </c>
      <c r="BL848" s="83">
        <f t="shared" ca="1" si="58"/>
        <v>2</v>
      </c>
      <c r="BM848" s="83" t="s">
        <v>270</v>
      </c>
      <c r="BN848" s="83">
        <v>0</v>
      </c>
      <c r="BO848" s="83" t="s">
        <v>108</v>
      </c>
      <c r="BP848" s="83">
        <v>-1461945</v>
      </c>
      <c r="BQ848" s="83" t="s">
        <v>381</v>
      </c>
      <c r="BR848" s="83" t="s">
        <v>157</v>
      </c>
      <c r="BS848" s="83" t="s">
        <v>502</v>
      </c>
      <c r="BT848" s="83">
        <v>-1461945</v>
      </c>
      <c r="BU848" s="83" t="s">
        <v>381</v>
      </c>
      <c r="BV848" s="83" t="s">
        <v>157</v>
      </c>
      <c r="BW848" s="83" t="s">
        <v>502</v>
      </c>
      <c r="BY848" s="136">
        <v>0</v>
      </c>
      <c r="BZ848" s="136">
        <v>0</v>
      </c>
      <c r="CA848" s="136">
        <v>0</v>
      </c>
      <c r="CB848" s="136">
        <v>0</v>
      </c>
      <c r="CD848" s="136">
        <v>0</v>
      </c>
      <c r="CE848" s="136">
        <v>0</v>
      </c>
      <c r="CF848" s="136">
        <v>0</v>
      </c>
      <c r="CG848" s="136">
        <v>0</v>
      </c>
      <c r="CH848" s="136">
        <v>0</v>
      </c>
      <c r="CI848" s="136">
        <v>0</v>
      </c>
      <c r="CJ848" s="136">
        <v>0</v>
      </c>
      <c r="CK848" s="138">
        <v>0</v>
      </c>
      <c r="CL848" s="138">
        <v>0</v>
      </c>
      <c r="CM848" s="136">
        <v>0</v>
      </c>
      <c r="CN848" s="136">
        <v>0</v>
      </c>
      <c r="CO848" s="85">
        <v>43787</v>
      </c>
      <c r="CP848" s="83" t="s">
        <v>4894</v>
      </c>
      <c r="CQ848" s="83" t="s">
        <v>102</v>
      </c>
      <c r="CR848" s="83" t="s">
        <v>482</v>
      </c>
      <c r="CS848" s="83">
        <v>843</v>
      </c>
      <c r="CT848" s="83" t="s">
        <v>483</v>
      </c>
      <c r="CU848" s="83">
        <v>1</v>
      </c>
      <c r="CV848" s="83">
        <v>0</v>
      </c>
      <c r="CW848" s="83">
        <v>0</v>
      </c>
      <c r="CX848" s="83" t="s">
        <v>109</v>
      </c>
      <c r="CY848" s="83" t="s">
        <v>583</v>
      </c>
      <c r="CZ848" s="83">
        <v>0</v>
      </c>
      <c r="DA848" s="83">
        <v>0</v>
      </c>
      <c r="DB848" s="83">
        <f t="shared" si="55"/>
        <v>0</v>
      </c>
      <c r="DC848" s="83" t="s">
        <v>497</v>
      </c>
      <c r="DE848" s="136">
        <v>1</v>
      </c>
      <c r="DF848" s="136">
        <v>1</v>
      </c>
      <c r="DG848" s="215" t="s">
        <v>269</v>
      </c>
      <c r="DH848" s="136">
        <v>1</v>
      </c>
      <c r="DI848" s="136">
        <v>1</v>
      </c>
      <c r="DJ848" s="215" t="s">
        <v>269</v>
      </c>
      <c r="EE848" s="136" t="b">
        <v>1</v>
      </c>
      <c r="EF848" s="136" t="b">
        <v>1</v>
      </c>
      <c r="EG848" s="136" t="b">
        <v>1</v>
      </c>
      <c r="EH848" s="136" t="b">
        <v>1</v>
      </c>
      <c r="EL848" s="215" t="s">
        <v>269</v>
      </c>
    </row>
    <row r="849" spans="1:142" ht="60" customHeight="1" x14ac:dyDescent="0.55000000000000004">
      <c r="A849" s="83" t="s">
        <v>130</v>
      </c>
      <c r="B849" s="83" t="s">
        <v>98</v>
      </c>
      <c r="C849">
        <v>250103</v>
      </c>
      <c r="D849" t="s">
        <v>1482</v>
      </c>
      <c r="E849" t="s">
        <v>1482</v>
      </c>
      <c r="F849" s="83" t="s">
        <v>108</v>
      </c>
      <c r="G849" s="213">
        <v>28872</v>
      </c>
      <c r="H849" s="83" t="s">
        <v>102</v>
      </c>
      <c r="I849" s="213">
        <v>43130</v>
      </c>
      <c r="J849" s="83" t="s">
        <v>228</v>
      </c>
      <c r="K849" s="214">
        <v>257885669363</v>
      </c>
      <c r="L849" s="83" t="s">
        <v>135</v>
      </c>
      <c r="M849" s="213">
        <v>43566</v>
      </c>
      <c r="N849">
        <v>887736</v>
      </c>
      <c r="O849" s="145" t="s">
        <v>567</v>
      </c>
      <c r="P849" s="145" t="s">
        <v>99</v>
      </c>
      <c r="Q849" s="145" t="s">
        <v>100</v>
      </c>
      <c r="R849" s="145" t="s">
        <v>567</v>
      </c>
      <c r="V849">
        <v>1415</v>
      </c>
      <c r="W849" s="83" t="s">
        <v>101</v>
      </c>
      <c r="X849" s="83" t="s">
        <v>103</v>
      </c>
      <c r="Y849" t="s">
        <v>2811</v>
      </c>
      <c r="Z849" s="83" t="s">
        <v>102</v>
      </c>
      <c r="AA849" s="83" t="s">
        <v>102</v>
      </c>
      <c r="AB849" t="s">
        <v>3782</v>
      </c>
      <c r="AC849" s="83" t="s">
        <v>3972</v>
      </c>
      <c r="AD849" s="83" t="s">
        <v>144</v>
      </c>
      <c r="AE849" s="83" t="s">
        <v>105</v>
      </c>
      <c r="AF849" t="s">
        <v>2811</v>
      </c>
      <c r="AG849" s="83" t="s">
        <v>102</v>
      </c>
      <c r="AH849" s="83" t="s">
        <v>102</v>
      </c>
      <c r="AI849" t="s">
        <v>3782</v>
      </c>
      <c r="AJ849" s="83" t="s">
        <v>3972</v>
      </c>
      <c r="AK849" s="83" t="s">
        <v>144</v>
      </c>
      <c r="AL849" s="83" t="s">
        <v>105</v>
      </c>
      <c r="AM849" s="87" t="s">
        <v>106</v>
      </c>
      <c r="AN849" t="s">
        <v>2811</v>
      </c>
      <c r="AO849" t="s">
        <v>3782</v>
      </c>
      <c r="AP849" s="83" t="s">
        <v>3972</v>
      </c>
      <c r="AQ849" s="83" t="s">
        <v>111</v>
      </c>
      <c r="AR849" s="87" t="s">
        <v>106</v>
      </c>
      <c r="AT849" s="83" t="s">
        <v>107</v>
      </c>
      <c r="AU849" s="83" t="s">
        <v>107</v>
      </c>
      <c r="AV849" s="83" t="s">
        <v>107</v>
      </c>
      <c r="AX849" s="110" t="s">
        <v>107</v>
      </c>
      <c r="AY849" s="111"/>
      <c r="AZ849" s="112">
        <f t="shared" ca="1" si="56"/>
        <v>6866</v>
      </c>
      <c r="BA849" s="136">
        <f t="shared" ca="1" si="57"/>
        <v>36</v>
      </c>
      <c r="BB849" s="114" t="s">
        <v>134</v>
      </c>
      <c r="BC849" s="114" t="s">
        <v>108</v>
      </c>
      <c r="BD849" s="114"/>
      <c r="BE849" s="115" t="s">
        <v>102</v>
      </c>
      <c r="BF849" s="115" t="s">
        <v>102</v>
      </c>
      <c r="BG849" s="115" t="s">
        <v>102</v>
      </c>
      <c r="BH849" s="115" t="s">
        <v>102</v>
      </c>
      <c r="BI849" s="116"/>
      <c r="BJ849" s="117" t="s">
        <v>109</v>
      </c>
      <c r="BK849" s="117" t="s">
        <v>109</v>
      </c>
      <c r="BL849" s="83">
        <f t="shared" ca="1" si="58"/>
        <v>92</v>
      </c>
      <c r="BM849" s="83" t="s">
        <v>108</v>
      </c>
      <c r="BN849" s="83">
        <v>0</v>
      </c>
      <c r="BO849" s="83" t="s">
        <v>108</v>
      </c>
      <c r="BP849" s="83">
        <v>-1463680</v>
      </c>
      <c r="BQ849" s="83" t="s">
        <v>312</v>
      </c>
      <c r="BR849" s="83" t="s">
        <v>153</v>
      </c>
      <c r="BS849" s="83" t="s">
        <v>499</v>
      </c>
      <c r="BT849" s="83">
        <v>-1463680</v>
      </c>
      <c r="BU849" s="83" t="s">
        <v>312</v>
      </c>
      <c r="BV849" s="83" t="s">
        <v>153</v>
      </c>
      <c r="BW849" s="83" t="s">
        <v>499</v>
      </c>
      <c r="BY849" s="136">
        <v>0</v>
      </c>
      <c r="BZ849" s="136">
        <v>0</v>
      </c>
      <c r="CA849" s="136">
        <v>0</v>
      </c>
      <c r="CB849" s="136">
        <v>0</v>
      </c>
      <c r="CD849" s="136">
        <v>0</v>
      </c>
      <c r="CE849" s="136">
        <v>0</v>
      </c>
      <c r="CF849" s="136">
        <v>0</v>
      </c>
      <c r="CG849" s="136">
        <v>0</v>
      </c>
      <c r="CH849" s="136">
        <v>0</v>
      </c>
      <c r="CI849" s="136">
        <v>0</v>
      </c>
      <c r="CJ849" s="136">
        <v>0</v>
      </c>
      <c r="CK849" s="138">
        <v>0</v>
      </c>
      <c r="CL849" s="138">
        <v>0</v>
      </c>
      <c r="CM849" s="136">
        <v>0</v>
      </c>
      <c r="CN849" s="136">
        <v>0</v>
      </c>
      <c r="CO849" s="85">
        <v>43788</v>
      </c>
      <c r="CP849" s="83" t="s">
        <v>4895</v>
      </c>
      <c r="CQ849" s="83" t="s">
        <v>102</v>
      </c>
      <c r="CR849" s="83" t="s">
        <v>482</v>
      </c>
      <c r="CS849" s="83">
        <v>844</v>
      </c>
      <c r="CT849" s="83" t="s">
        <v>483</v>
      </c>
      <c r="CU849" s="83">
        <v>1</v>
      </c>
      <c r="CV849" s="83">
        <v>0</v>
      </c>
      <c r="CW849" s="83">
        <v>0</v>
      </c>
      <c r="CX849" s="83" t="s">
        <v>109</v>
      </c>
      <c r="CY849" s="83" t="s">
        <v>583</v>
      </c>
      <c r="CZ849" s="83">
        <v>0</v>
      </c>
      <c r="DA849" s="83">
        <v>0</v>
      </c>
      <c r="DB849" s="83">
        <f t="shared" si="55"/>
        <v>0</v>
      </c>
      <c r="DC849" s="83" t="s">
        <v>497</v>
      </c>
      <c r="DE849" s="136">
        <v>1</v>
      </c>
      <c r="DF849" s="136">
        <v>1</v>
      </c>
      <c r="DG849" s="215" t="s">
        <v>269</v>
      </c>
      <c r="DH849" s="136">
        <v>1</v>
      </c>
      <c r="DI849" s="136">
        <v>1</v>
      </c>
      <c r="DJ849" s="215" t="s">
        <v>269</v>
      </c>
      <c r="EE849" s="136" t="b">
        <v>1</v>
      </c>
      <c r="EF849" s="136" t="b">
        <v>1</v>
      </c>
      <c r="EG849" s="136" t="b">
        <v>1</v>
      </c>
      <c r="EH849" s="136" t="b">
        <v>1</v>
      </c>
      <c r="EL849" s="215" t="s">
        <v>269</v>
      </c>
    </row>
    <row r="850" spans="1:142" ht="60" customHeight="1" x14ac:dyDescent="0.55000000000000004">
      <c r="A850" s="83" t="s">
        <v>130</v>
      </c>
      <c r="B850" s="83" t="s">
        <v>98</v>
      </c>
      <c r="C850">
        <v>975710</v>
      </c>
      <c r="D850" t="s">
        <v>1483</v>
      </c>
      <c r="E850" t="s">
        <v>1483</v>
      </c>
      <c r="F850" s="83" t="s">
        <v>108</v>
      </c>
      <c r="G850" s="213">
        <v>40100</v>
      </c>
      <c r="H850" s="83" t="s">
        <v>102</v>
      </c>
      <c r="I850" s="213">
        <v>43299</v>
      </c>
      <c r="J850" s="83" t="s">
        <v>228</v>
      </c>
      <c r="K850" s="214">
        <v>920437058270</v>
      </c>
      <c r="L850" s="83" t="s">
        <v>97</v>
      </c>
      <c r="M850" s="213">
        <v>43723</v>
      </c>
      <c r="N850">
        <v>307280</v>
      </c>
      <c r="O850" s="145" t="s">
        <v>567</v>
      </c>
      <c r="P850" s="145" t="s">
        <v>99</v>
      </c>
      <c r="Q850" s="145" t="s">
        <v>100</v>
      </c>
      <c r="R850" s="145" t="s">
        <v>567</v>
      </c>
      <c r="V850">
        <v>3621</v>
      </c>
      <c r="W850" s="83" t="s">
        <v>101</v>
      </c>
      <c r="X850" s="83" t="s">
        <v>103</v>
      </c>
      <c r="Y850" t="s">
        <v>2812</v>
      </c>
      <c r="Z850" s="83" t="s">
        <v>102</v>
      </c>
      <c r="AA850" s="83" t="s">
        <v>102</v>
      </c>
      <c r="AB850" t="s">
        <v>3783</v>
      </c>
      <c r="AC850" s="83" t="s">
        <v>3973</v>
      </c>
      <c r="AD850" s="83" t="s">
        <v>144</v>
      </c>
      <c r="AE850" s="83" t="s">
        <v>105</v>
      </c>
      <c r="AF850" t="s">
        <v>2812</v>
      </c>
      <c r="AG850" s="83" t="s">
        <v>102</v>
      </c>
      <c r="AH850" s="83" t="s">
        <v>102</v>
      </c>
      <c r="AI850" t="s">
        <v>3783</v>
      </c>
      <c r="AJ850" s="83" t="s">
        <v>3973</v>
      </c>
      <c r="AK850" s="83" t="s">
        <v>144</v>
      </c>
      <c r="AL850" s="83" t="s">
        <v>105</v>
      </c>
      <c r="AM850" s="87" t="s">
        <v>106</v>
      </c>
      <c r="AN850" t="s">
        <v>2812</v>
      </c>
      <c r="AO850" t="s">
        <v>3783</v>
      </c>
      <c r="AP850" s="83" t="s">
        <v>3973</v>
      </c>
      <c r="AQ850" s="83" t="s">
        <v>144</v>
      </c>
      <c r="AR850" s="87" t="s">
        <v>106</v>
      </c>
      <c r="AT850" s="83" t="s">
        <v>107</v>
      </c>
      <c r="AU850" s="83" t="s">
        <v>107</v>
      </c>
      <c r="AV850" s="83" t="s">
        <v>107</v>
      </c>
      <c r="AX850" s="110" t="s">
        <v>107</v>
      </c>
      <c r="AY850" s="111"/>
      <c r="AZ850" s="112">
        <f t="shared" ca="1" si="56"/>
        <v>4581</v>
      </c>
      <c r="BA850" s="136">
        <f t="shared" ca="1" si="57"/>
        <v>90</v>
      </c>
      <c r="BB850" s="114" t="s">
        <v>134</v>
      </c>
      <c r="BC850" s="114" t="s">
        <v>108</v>
      </c>
      <c r="BD850" s="114"/>
      <c r="BE850" s="115" t="s">
        <v>102</v>
      </c>
      <c r="BF850" s="115" t="s">
        <v>102</v>
      </c>
      <c r="BG850" s="115" t="s">
        <v>102</v>
      </c>
      <c r="BH850" s="115" t="s">
        <v>102</v>
      </c>
      <c r="BI850" s="116"/>
      <c r="BJ850" s="117" t="s">
        <v>109</v>
      </c>
      <c r="BK850" s="117" t="s">
        <v>109</v>
      </c>
      <c r="BL850" s="83">
        <f t="shared" ca="1" si="58"/>
        <v>65</v>
      </c>
      <c r="BM850" s="83" t="s">
        <v>108</v>
      </c>
      <c r="BN850" s="83">
        <v>0</v>
      </c>
      <c r="BO850" s="83" t="s">
        <v>108</v>
      </c>
      <c r="BP850" s="83">
        <v>-1465415</v>
      </c>
      <c r="BQ850" s="83" t="s">
        <v>198</v>
      </c>
      <c r="BR850" s="83" t="s">
        <v>164</v>
      </c>
      <c r="BS850" s="83" t="s">
        <v>499</v>
      </c>
      <c r="BT850" s="83">
        <v>-1465415</v>
      </c>
      <c r="BU850" s="83" t="s">
        <v>198</v>
      </c>
      <c r="BV850" s="83" t="s">
        <v>164</v>
      </c>
      <c r="BW850" s="83" t="s">
        <v>499</v>
      </c>
      <c r="BY850" s="136">
        <v>0</v>
      </c>
      <c r="BZ850" s="136">
        <v>0</v>
      </c>
      <c r="CA850" s="136">
        <v>0</v>
      </c>
      <c r="CB850" s="136">
        <v>0</v>
      </c>
      <c r="CD850" s="136">
        <v>0</v>
      </c>
      <c r="CE850" s="136">
        <v>0</v>
      </c>
      <c r="CF850" s="136">
        <v>0</v>
      </c>
      <c r="CG850" s="136">
        <v>0</v>
      </c>
      <c r="CH850" s="136">
        <v>0</v>
      </c>
      <c r="CI850" s="136">
        <v>0</v>
      </c>
      <c r="CJ850" s="136">
        <v>0</v>
      </c>
      <c r="CK850" s="138">
        <v>0</v>
      </c>
      <c r="CL850" s="138">
        <v>0</v>
      </c>
      <c r="CM850" s="136">
        <v>0</v>
      </c>
      <c r="CN850" s="136">
        <v>0</v>
      </c>
      <c r="CO850" s="85">
        <v>43789</v>
      </c>
      <c r="CP850" s="83" t="s">
        <v>4896</v>
      </c>
      <c r="CQ850" s="83" t="s">
        <v>102</v>
      </c>
      <c r="CR850" s="83" t="s">
        <v>482</v>
      </c>
      <c r="CS850" s="83">
        <v>845</v>
      </c>
      <c r="CT850" s="83" t="s">
        <v>483</v>
      </c>
      <c r="CU850" s="83">
        <v>1</v>
      </c>
      <c r="CV850" s="83">
        <v>0</v>
      </c>
      <c r="CW850" s="83">
        <v>0</v>
      </c>
      <c r="CX850" s="83" t="s">
        <v>109</v>
      </c>
      <c r="CY850" s="83" t="s">
        <v>583</v>
      </c>
      <c r="CZ850" s="83">
        <v>0</v>
      </c>
      <c r="DA850" s="83">
        <v>0</v>
      </c>
      <c r="DB850" s="83">
        <f t="shared" si="55"/>
        <v>0</v>
      </c>
      <c r="DC850" s="83" t="s">
        <v>497</v>
      </c>
      <c r="DE850" s="136">
        <v>1</v>
      </c>
      <c r="DF850" s="136">
        <v>1</v>
      </c>
      <c r="DG850" s="215" t="s">
        <v>269</v>
      </c>
      <c r="DH850" s="136">
        <v>1</v>
      </c>
      <c r="DI850" s="136">
        <v>1</v>
      </c>
      <c r="DJ850" s="215" t="s">
        <v>269</v>
      </c>
      <c r="EE850" s="136" t="b">
        <v>1</v>
      </c>
      <c r="EF850" s="136" t="b">
        <v>1</v>
      </c>
      <c r="EG850" s="136" t="b">
        <v>1</v>
      </c>
      <c r="EH850" s="136" t="b">
        <v>1</v>
      </c>
      <c r="EL850" s="215" t="s">
        <v>269</v>
      </c>
    </row>
    <row r="851" spans="1:142" ht="60" customHeight="1" x14ac:dyDescent="0.55000000000000004">
      <c r="A851" s="83" t="s">
        <v>130</v>
      </c>
      <c r="B851" s="83" t="s">
        <v>98</v>
      </c>
      <c r="C851">
        <v>617325</v>
      </c>
      <c r="D851" t="s">
        <v>1484</v>
      </c>
      <c r="E851" t="s">
        <v>1484</v>
      </c>
      <c r="F851" s="83" t="s">
        <v>108</v>
      </c>
      <c r="G851" s="213">
        <v>39952</v>
      </c>
      <c r="H851" s="83" t="s">
        <v>102</v>
      </c>
      <c r="I851" s="213">
        <v>43436</v>
      </c>
      <c r="J851" s="83" t="s">
        <v>228</v>
      </c>
      <c r="K851" s="214">
        <v>480980154056</v>
      </c>
      <c r="L851" s="83" t="s">
        <v>135</v>
      </c>
      <c r="M851" s="213">
        <v>43525</v>
      </c>
      <c r="N851">
        <v>594416</v>
      </c>
      <c r="O851" s="145" t="s">
        <v>567</v>
      </c>
      <c r="P851" s="145" t="s">
        <v>99</v>
      </c>
      <c r="Q851" s="145" t="s">
        <v>100</v>
      </c>
      <c r="R851" s="145" t="s">
        <v>567</v>
      </c>
      <c r="V851">
        <v>3458</v>
      </c>
      <c r="W851" s="83" t="s">
        <v>1916</v>
      </c>
      <c r="X851" s="83" t="s">
        <v>103</v>
      </c>
      <c r="Y851" t="s">
        <v>2813</v>
      </c>
      <c r="Z851" s="83" t="s">
        <v>102</v>
      </c>
      <c r="AA851" s="83" t="s">
        <v>102</v>
      </c>
      <c r="AB851" t="s">
        <v>3784</v>
      </c>
      <c r="AC851" s="83" t="s">
        <v>3974</v>
      </c>
      <c r="AD851" s="83" t="s">
        <v>111</v>
      </c>
      <c r="AE851" s="83" t="s">
        <v>105</v>
      </c>
      <c r="AF851" t="s">
        <v>2813</v>
      </c>
      <c r="AG851" s="83" t="s">
        <v>102</v>
      </c>
      <c r="AH851" s="83" t="s">
        <v>102</v>
      </c>
      <c r="AI851" t="s">
        <v>3784</v>
      </c>
      <c r="AJ851" s="83" t="s">
        <v>3974</v>
      </c>
      <c r="AK851" s="83" t="s">
        <v>111</v>
      </c>
      <c r="AL851" s="83" t="s">
        <v>105</v>
      </c>
      <c r="AM851" s="87" t="s">
        <v>106</v>
      </c>
      <c r="AN851" t="s">
        <v>2813</v>
      </c>
      <c r="AO851" t="s">
        <v>3784</v>
      </c>
      <c r="AP851" s="83" t="s">
        <v>3974</v>
      </c>
      <c r="AQ851" s="83" t="s">
        <v>144</v>
      </c>
      <c r="AR851" s="87" t="s">
        <v>106</v>
      </c>
      <c r="AT851" s="83" t="s">
        <v>107</v>
      </c>
      <c r="AU851" s="83" t="s">
        <v>107</v>
      </c>
      <c r="AV851" s="83" t="s">
        <v>107</v>
      </c>
      <c r="AX851" s="110" t="s">
        <v>107</v>
      </c>
      <c r="AY851" s="111"/>
      <c r="AZ851" s="112">
        <f t="shared" ca="1" si="56"/>
        <v>7539</v>
      </c>
      <c r="BA851" s="136">
        <f t="shared" ca="1" si="57"/>
        <v>27</v>
      </c>
      <c r="BB851" s="114" t="s">
        <v>136</v>
      </c>
      <c r="BC851" s="114" t="s">
        <v>108</v>
      </c>
      <c r="BD851" s="114"/>
      <c r="BE851" s="115" t="s">
        <v>102</v>
      </c>
      <c r="BF851" s="115" t="s">
        <v>102</v>
      </c>
      <c r="BG851" s="115" t="s">
        <v>102</v>
      </c>
      <c r="BH851" s="115" t="s">
        <v>102</v>
      </c>
      <c r="BI851" s="116"/>
      <c r="BJ851" s="117" t="s">
        <v>109</v>
      </c>
      <c r="BK851" s="117" t="s">
        <v>109</v>
      </c>
      <c r="BL851" s="83">
        <f t="shared" ca="1" si="58"/>
        <v>35</v>
      </c>
      <c r="BM851" s="83" t="s">
        <v>270</v>
      </c>
      <c r="BN851" s="83">
        <v>0</v>
      </c>
      <c r="BO851" s="83" t="s">
        <v>108</v>
      </c>
      <c r="BP851" s="83">
        <v>-1467150</v>
      </c>
      <c r="BQ851" s="83" t="s">
        <v>381</v>
      </c>
      <c r="BR851" s="83" t="s">
        <v>157</v>
      </c>
      <c r="BS851" s="83" t="s">
        <v>502</v>
      </c>
      <c r="BT851" s="83">
        <v>-1467150</v>
      </c>
      <c r="BU851" s="83" t="s">
        <v>381</v>
      </c>
      <c r="BV851" s="83" t="s">
        <v>157</v>
      </c>
      <c r="BW851" s="83" t="s">
        <v>502</v>
      </c>
      <c r="BY851" s="136">
        <v>0</v>
      </c>
      <c r="BZ851" s="136">
        <v>0</v>
      </c>
      <c r="CA851" s="136">
        <v>0</v>
      </c>
      <c r="CB851" s="136">
        <v>0</v>
      </c>
      <c r="CD851" s="136">
        <v>0</v>
      </c>
      <c r="CE851" s="136">
        <v>0</v>
      </c>
      <c r="CF851" s="136">
        <v>0</v>
      </c>
      <c r="CG851" s="136">
        <v>0</v>
      </c>
      <c r="CH851" s="136">
        <v>0</v>
      </c>
      <c r="CI851" s="136">
        <v>0</v>
      </c>
      <c r="CJ851" s="136">
        <v>0</v>
      </c>
      <c r="CK851" s="138">
        <v>0</v>
      </c>
      <c r="CL851" s="138">
        <v>0</v>
      </c>
      <c r="CM851" s="136">
        <v>0</v>
      </c>
      <c r="CN851" s="136">
        <v>0</v>
      </c>
      <c r="CO851" s="85">
        <v>43790</v>
      </c>
      <c r="CP851" s="83" t="s">
        <v>4897</v>
      </c>
      <c r="CQ851" s="83" t="s">
        <v>102</v>
      </c>
      <c r="CR851" s="83" t="s">
        <v>482</v>
      </c>
      <c r="CS851" s="83">
        <v>846</v>
      </c>
      <c r="CT851" s="83" t="s">
        <v>483</v>
      </c>
      <c r="CU851" s="83">
        <v>1</v>
      </c>
      <c r="CV851" s="83">
        <v>0</v>
      </c>
      <c r="CW851" s="83">
        <v>0</v>
      </c>
      <c r="CX851" s="83" t="s">
        <v>109</v>
      </c>
      <c r="CY851" s="83" t="s">
        <v>583</v>
      </c>
      <c r="CZ851" s="83">
        <v>0</v>
      </c>
      <c r="DA851" s="83">
        <v>0</v>
      </c>
      <c r="DB851" s="83">
        <f t="shared" si="55"/>
        <v>0</v>
      </c>
      <c r="DC851" s="83" t="s">
        <v>497</v>
      </c>
      <c r="DE851" s="136">
        <v>1</v>
      </c>
      <c r="DF851" s="136">
        <v>1</v>
      </c>
      <c r="DG851" s="215" t="s">
        <v>269</v>
      </c>
      <c r="DH851" s="136">
        <v>1</v>
      </c>
      <c r="DI851" s="136">
        <v>1</v>
      </c>
      <c r="DJ851" s="215" t="s">
        <v>269</v>
      </c>
      <c r="EE851" s="136" t="b">
        <v>1</v>
      </c>
      <c r="EF851" s="136" t="b">
        <v>1</v>
      </c>
      <c r="EG851" s="136" t="b">
        <v>1</v>
      </c>
      <c r="EH851" s="136" t="b">
        <v>1</v>
      </c>
      <c r="EL851" s="215" t="s">
        <v>269</v>
      </c>
    </row>
    <row r="852" spans="1:142" ht="60" customHeight="1" x14ac:dyDescent="0.55000000000000004">
      <c r="A852" s="83" t="s">
        <v>130</v>
      </c>
      <c r="B852" s="83" t="s">
        <v>98</v>
      </c>
      <c r="C852">
        <v>893325</v>
      </c>
      <c r="D852" t="s">
        <v>1485</v>
      </c>
      <c r="E852" t="s">
        <v>1485</v>
      </c>
      <c r="F852" s="83" t="s">
        <v>108</v>
      </c>
      <c r="G852" s="213">
        <v>32082</v>
      </c>
      <c r="H852" s="83" t="s">
        <v>102</v>
      </c>
      <c r="I852" s="213">
        <v>43455</v>
      </c>
      <c r="J852" s="83" t="s">
        <v>228</v>
      </c>
      <c r="K852" s="214">
        <v>938460059358</v>
      </c>
      <c r="L852" s="83" t="s">
        <v>97</v>
      </c>
      <c r="M852" s="213">
        <v>43583</v>
      </c>
      <c r="N852">
        <v>583778</v>
      </c>
      <c r="O852" s="145" t="s">
        <v>567</v>
      </c>
      <c r="P852" s="145" t="s">
        <v>99</v>
      </c>
      <c r="Q852" s="145" t="s">
        <v>100</v>
      </c>
      <c r="R852" s="145" t="s">
        <v>567</v>
      </c>
      <c r="V852">
        <v>1016</v>
      </c>
      <c r="W852" s="83" t="s">
        <v>101</v>
      </c>
      <c r="X852" s="83" t="s">
        <v>103</v>
      </c>
      <c r="Y852" t="s">
        <v>2814</v>
      </c>
      <c r="Z852" s="83" t="s">
        <v>102</v>
      </c>
      <c r="AA852" s="83" t="s">
        <v>102</v>
      </c>
      <c r="AB852" t="s">
        <v>3785</v>
      </c>
      <c r="AC852" s="83" t="s">
        <v>3975</v>
      </c>
      <c r="AD852" s="83" t="s">
        <v>144</v>
      </c>
      <c r="AE852" s="83" t="s">
        <v>105</v>
      </c>
      <c r="AF852" t="s">
        <v>2814</v>
      </c>
      <c r="AG852" s="83" t="s">
        <v>102</v>
      </c>
      <c r="AH852" s="83" t="s">
        <v>102</v>
      </c>
      <c r="AI852" t="s">
        <v>3785</v>
      </c>
      <c r="AJ852" s="83" t="s">
        <v>3975</v>
      </c>
      <c r="AK852" s="83" t="s">
        <v>144</v>
      </c>
      <c r="AL852" s="83" t="s">
        <v>105</v>
      </c>
      <c r="AM852" s="87" t="s">
        <v>106</v>
      </c>
      <c r="AN852" t="s">
        <v>2814</v>
      </c>
      <c r="AO852" t="s">
        <v>3785</v>
      </c>
      <c r="AP852" s="83" t="s">
        <v>3975</v>
      </c>
      <c r="AQ852" s="83" t="s">
        <v>111</v>
      </c>
      <c r="AR852" s="87" t="s">
        <v>106</v>
      </c>
      <c r="AT852" s="83" t="s">
        <v>107</v>
      </c>
      <c r="AU852" s="83" t="s">
        <v>107</v>
      </c>
      <c r="AV852" s="83" t="s">
        <v>107</v>
      </c>
      <c r="AX852" s="110" t="s">
        <v>107</v>
      </c>
      <c r="AY852" s="111"/>
      <c r="AZ852" s="112">
        <f t="shared" ca="1" si="56"/>
        <v>2126</v>
      </c>
      <c r="BA852" s="136">
        <f t="shared" ca="1" si="57"/>
        <v>4</v>
      </c>
      <c r="BB852" s="114" t="s">
        <v>134</v>
      </c>
      <c r="BC852" s="114" t="s">
        <v>108</v>
      </c>
      <c r="BD852" s="114"/>
      <c r="BE852" s="115" t="s">
        <v>102</v>
      </c>
      <c r="BF852" s="115" t="s">
        <v>102</v>
      </c>
      <c r="BG852" s="115" t="s">
        <v>102</v>
      </c>
      <c r="BH852" s="115" t="s">
        <v>102</v>
      </c>
      <c r="BI852" s="116"/>
      <c r="BJ852" s="117" t="s">
        <v>109</v>
      </c>
      <c r="BK852" s="117" t="s">
        <v>109</v>
      </c>
      <c r="BL852" s="83">
        <f t="shared" ca="1" si="58"/>
        <v>44</v>
      </c>
      <c r="BM852" s="83" t="s">
        <v>108</v>
      </c>
      <c r="BN852" s="83">
        <v>0</v>
      </c>
      <c r="BO852" s="83" t="s">
        <v>108</v>
      </c>
      <c r="BP852" s="83">
        <v>-1468885</v>
      </c>
      <c r="BQ852" s="83" t="s">
        <v>312</v>
      </c>
      <c r="BR852" s="83" t="s">
        <v>153</v>
      </c>
      <c r="BS852" s="83" t="s">
        <v>499</v>
      </c>
      <c r="BT852" s="83">
        <v>-1468885</v>
      </c>
      <c r="BU852" s="83" t="s">
        <v>312</v>
      </c>
      <c r="BV852" s="83" t="s">
        <v>153</v>
      </c>
      <c r="BW852" s="83" t="s">
        <v>499</v>
      </c>
      <c r="BY852" s="136">
        <v>0</v>
      </c>
      <c r="BZ852" s="136">
        <v>0</v>
      </c>
      <c r="CA852" s="136">
        <v>0</v>
      </c>
      <c r="CB852" s="136">
        <v>0</v>
      </c>
      <c r="CD852" s="136">
        <v>0</v>
      </c>
      <c r="CE852" s="136">
        <v>0</v>
      </c>
      <c r="CF852" s="136">
        <v>0</v>
      </c>
      <c r="CG852" s="136">
        <v>0</v>
      </c>
      <c r="CH852" s="136">
        <v>0</v>
      </c>
      <c r="CI852" s="136">
        <v>0</v>
      </c>
      <c r="CJ852" s="136">
        <v>0</v>
      </c>
      <c r="CK852" s="138">
        <v>0</v>
      </c>
      <c r="CL852" s="138">
        <v>0</v>
      </c>
      <c r="CM852" s="136">
        <v>0</v>
      </c>
      <c r="CN852" s="136">
        <v>0</v>
      </c>
      <c r="CO852" s="85">
        <v>43791</v>
      </c>
      <c r="CP852" s="83" t="s">
        <v>4898</v>
      </c>
      <c r="CQ852" s="83" t="s">
        <v>102</v>
      </c>
      <c r="CR852" s="83" t="s">
        <v>482</v>
      </c>
      <c r="CS852" s="83">
        <v>847</v>
      </c>
      <c r="CT852" s="83" t="s">
        <v>483</v>
      </c>
      <c r="CU852" s="83">
        <v>1</v>
      </c>
      <c r="CV852" s="83">
        <v>0</v>
      </c>
      <c r="CW852" s="83">
        <v>0</v>
      </c>
      <c r="CX852" s="83" t="s">
        <v>109</v>
      </c>
      <c r="CY852" s="83" t="s">
        <v>583</v>
      </c>
      <c r="CZ852" s="83">
        <v>0</v>
      </c>
      <c r="DA852" s="83">
        <v>0</v>
      </c>
      <c r="DB852" s="83">
        <f t="shared" si="55"/>
        <v>0</v>
      </c>
      <c r="DC852" s="83" t="s">
        <v>497</v>
      </c>
      <c r="DE852" s="136">
        <v>1</v>
      </c>
      <c r="DF852" s="136">
        <v>1</v>
      </c>
      <c r="DG852" s="215" t="s">
        <v>269</v>
      </c>
      <c r="DH852" s="136">
        <v>1</v>
      </c>
      <c r="DI852" s="136">
        <v>1</v>
      </c>
      <c r="DJ852" s="215" t="s">
        <v>269</v>
      </c>
      <c r="EE852" s="136" t="b">
        <v>1</v>
      </c>
      <c r="EF852" s="136" t="b">
        <v>1</v>
      </c>
      <c r="EG852" s="136" t="b">
        <v>1</v>
      </c>
      <c r="EH852" s="136" t="b">
        <v>1</v>
      </c>
      <c r="EL852" s="215" t="s">
        <v>269</v>
      </c>
    </row>
    <row r="853" spans="1:142" ht="60" customHeight="1" x14ac:dyDescent="0.55000000000000004">
      <c r="A853" s="83" t="s">
        <v>130</v>
      </c>
      <c r="B853" s="83" t="s">
        <v>98</v>
      </c>
      <c r="C853">
        <v>491813</v>
      </c>
      <c r="D853" t="s">
        <v>1486</v>
      </c>
      <c r="E853" t="s">
        <v>1486</v>
      </c>
      <c r="F853" s="83" t="s">
        <v>108</v>
      </c>
      <c r="G853" s="213">
        <v>38671</v>
      </c>
      <c r="H853" s="83" t="s">
        <v>102</v>
      </c>
      <c r="I853" s="213">
        <v>43302</v>
      </c>
      <c r="J853" s="83" t="s">
        <v>228</v>
      </c>
      <c r="K853" s="214">
        <v>789891304858</v>
      </c>
      <c r="L853" s="83" t="s">
        <v>126</v>
      </c>
      <c r="M853" s="213">
        <v>43532</v>
      </c>
      <c r="N853">
        <v>110734</v>
      </c>
      <c r="O853" s="145" t="s">
        <v>567</v>
      </c>
      <c r="P853" s="145" t="s">
        <v>99</v>
      </c>
      <c r="Q853" s="145" t="s">
        <v>100</v>
      </c>
      <c r="R853" s="145" t="s">
        <v>567</v>
      </c>
      <c r="V853">
        <v>4366</v>
      </c>
      <c r="W853" s="83" t="s">
        <v>101</v>
      </c>
      <c r="X853" s="83" t="s">
        <v>103</v>
      </c>
      <c r="Y853" t="s">
        <v>2815</v>
      </c>
      <c r="Z853" s="83" t="s">
        <v>102</v>
      </c>
      <c r="AA853" s="83" t="s">
        <v>102</v>
      </c>
      <c r="AB853" t="s">
        <v>3786</v>
      </c>
      <c r="AC853" s="83" t="s">
        <v>3976</v>
      </c>
      <c r="AD853" s="83" t="s">
        <v>144</v>
      </c>
      <c r="AE853" s="83" t="s">
        <v>105</v>
      </c>
      <c r="AF853" t="s">
        <v>2815</v>
      </c>
      <c r="AG853" s="83" t="s">
        <v>102</v>
      </c>
      <c r="AH853" s="83" t="s">
        <v>102</v>
      </c>
      <c r="AI853" t="s">
        <v>3786</v>
      </c>
      <c r="AJ853" s="83" t="s">
        <v>3976</v>
      </c>
      <c r="AK853" s="83" t="s">
        <v>144</v>
      </c>
      <c r="AL853" s="83" t="s">
        <v>105</v>
      </c>
      <c r="AM853" s="87" t="s">
        <v>106</v>
      </c>
      <c r="AN853" t="s">
        <v>2815</v>
      </c>
      <c r="AO853" t="s">
        <v>3786</v>
      </c>
      <c r="AP853" s="83" t="s">
        <v>3976</v>
      </c>
      <c r="AQ853" s="83" t="s">
        <v>144</v>
      </c>
      <c r="AR853" s="87" t="s">
        <v>106</v>
      </c>
      <c r="AT853" s="83" t="s">
        <v>107</v>
      </c>
      <c r="AU853" s="83" t="s">
        <v>107</v>
      </c>
      <c r="AV853" s="83" t="s">
        <v>107</v>
      </c>
      <c r="AX853" s="110" t="s">
        <v>107</v>
      </c>
      <c r="AY853" s="111"/>
      <c r="AZ853" s="112">
        <f t="shared" ca="1" si="56"/>
        <v>4290</v>
      </c>
      <c r="BA853" s="136">
        <f t="shared" ca="1" si="57"/>
        <v>38</v>
      </c>
      <c r="BB853" s="114" t="s">
        <v>134</v>
      </c>
      <c r="BC853" s="114" t="s">
        <v>108</v>
      </c>
      <c r="BD853" s="114"/>
      <c r="BE853" s="115" t="s">
        <v>102</v>
      </c>
      <c r="BF853" s="115" t="s">
        <v>102</v>
      </c>
      <c r="BG853" s="115" t="s">
        <v>102</v>
      </c>
      <c r="BH853" s="115" t="s">
        <v>102</v>
      </c>
      <c r="BI853" s="116"/>
      <c r="BJ853" s="117" t="s">
        <v>109</v>
      </c>
      <c r="BK853" s="117" t="s">
        <v>109</v>
      </c>
      <c r="BL853" s="83">
        <f t="shared" ca="1" si="58"/>
        <v>4</v>
      </c>
      <c r="BM853" s="83" t="s">
        <v>108</v>
      </c>
      <c r="BN853" s="83">
        <v>0</v>
      </c>
      <c r="BO853" s="83" t="s">
        <v>108</v>
      </c>
      <c r="BP853" s="83">
        <v>-1470620</v>
      </c>
      <c r="BQ853" s="83" t="s">
        <v>198</v>
      </c>
      <c r="BR853" s="83" t="s">
        <v>164</v>
      </c>
      <c r="BS853" s="83" t="s">
        <v>499</v>
      </c>
      <c r="BT853" s="83">
        <v>-1470620</v>
      </c>
      <c r="BU853" s="83" t="s">
        <v>198</v>
      </c>
      <c r="BV853" s="83" t="s">
        <v>164</v>
      </c>
      <c r="BW853" s="83" t="s">
        <v>499</v>
      </c>
      <c r="BY853" s="136">
        <v>0</v>
      </c>
      <c r="BZ853" s="136">
        <v>0</v>
      </c>
      <c r="CA853" s="136">
        <v>0</v>
      </c>
      <c r="CB853" s="136">
        <v>0</v>
      </c>
      <c r="CD853" s="136">
        <v>0</v>
      </c>
      <c r="CE853" s="136">
        <v>0</v>
      </c>
      <c r="CF853" s="136">
        <v>0</v>
      </c>
      <c r="CG853" s="136">
        <v>0</v>
      </c>
      <c r="CH853" s="136">
        <v>0</v>
      </c>
      <c r="CI853" s="136">
        <v>0</v>
      </c>
      <c r="CJ853" s="136">
        <v>0</v>
      </c>
      <c r="CK853" s="138">
        <v>0</v>
      </c>
      <c r="CL853" s="138">
        <v>0</v>
      </c>
      <c r="CM853" s="136">
        <v>0</v>
      </c>
      <c r="CN853" s="136">
        <v>0</v>
      </c>
      <c r="CO853" s="85">
        <v>43792</v>
      </c>
      <c r="CP853" s="83" t="s">
        <v>4899</v>
      </c>
      <c r="CQ853" s="83" t="s">
        <v>102</v>
      </c>
      <c r="CR853" s="83" t="s">
        <v>482</v>
      </c>
      <c r="CS853" s="83">
        <v>848</v>
      </c>
      <c r="CT853" s="83" t="s">
        <v>483</v>
      </c>
      <c r="CU853" s="83">
        <v>1</v>
      </c>
      <c r="CV853" s="83">
        <v>0</v>
      </c>
      <c r="CW853" s="83">
        <v>0</v>
      </c>
      <c r="CX853" s="83" t="s">
        <v>109</v>
      </c>
      <c r="CY853" s="83" t="s">
        <v>583</v>
      </c>
      <c r="CZ853" s="83">
        <v>0</v>
      </c>
      <c r="DA853" s="83">
        <v>0</v>
      </c>
      <c r="DB853" s="83">
        <f t="shared" si="55"/>
        <v>0</v>
      </c>
      <c r="DC853" s="83" t="s">
        <v>497</v>
      </c>
      <c r="DE853" s="136">
        <v>1</v>
      </c>
      <c r="DF853" s="136">
        <v>1</v>
      </c>
      <c r="DG853" s="215" t="s">
        <v>269</v>
      </c>
      <c r="DH853" s="136">
        <v>1</v>
      </c>
      <c r="DI853" s="136">
        <v>1</v>
      </c>
      <c r="DJ853" s="215" t="s">
        <v>269</v>
      </c>
      <c r="EE853" s="136" t="b">
        <v>1</v>
      </c>
      <c r="EF853" s="136" t="b">
        <v>1</v>
      </c>
      <c r="EG853" s="136" t="b">
        <v>1</v>
      </c>
      <c r="EH853" s="136" t="b">
        <v>1</v>
      </c>
      <c r="EL853" s="215" t="s">
        <v>269</v>
      </c>
    </row>
    <row r="854" spans="1:142" ht="60" customHeight="1" x14ac:dyDescent="0.55000000000000004">
      <c r="A854" s="83" t="s">
        <v>130</v>
      </c>
      <c r="B854" s="83" t="s">
        <v>98</v>
      </c>
      <c r="C854">
        <v>863775</v>
      </c>
      <c r="D854" t="s">
        <v>1487</v>
      </c>
      <c r="E854" t="s">
        <v>1487</v>
      </c>
      <c r="F854" s="83" t="s">
        <v>108</v>
      </c>
      <c r="G854" s="213">
        <v>40713</v>
      </c>
      <c r="H854" s="83" t="s">
        <v>102</v>
      </c>
      <c r="I854" s="213">
        <v>43324</v>
      </c>
      <c r="J854" s="83" t="s">
        <v>228</v>
      </c>
      <c r="K854" s="214">
        <v>768870729836</v>
      </c>
      <c r="L854" s="83" t="s">
        <v>135</v>
      </c>
      <c r="M854" s="213">
        <v>43695</v>
      </c>
      <c r="N854">
        <v>603604</v>
      </c>
      <c r="O854" s="145" t="s">
        <v>567</v>
      </c>
      <c r="P854" s="145" t="s">
        <v>99</v>
      </c>
      <c r="Q854" s="145" t="s">
        <v>100</v>
      </c>
      <c r="R854" s="145" t="s">
        <v>567</v>
      </c>
      <c r="V854">
        <v>2978</v>
      </c>
      <c r="W854" s="83" t="s">
        <v>1917</v>
      </c>
      <c r="X854" s="83" t="s">
        <v>103</v>
      </c>
      <c r="Y854" t="s">
        <v>2816</v>
      </c>
      <c r="Z854" s="83" t="s">
        <v>102</v>
      </c>
      <c r="AA854" s="83" t="s">
        <v>102</v>
      </c>
      <c r="AB854" t="s">
        <v>3787</v>
      </c>
      <c r="AC854" s="83" t="s">
        <v>3977</v>
      </c>
      <c r="AD854" s="83" t="s">
        <v>111</v>
      </c>
      <c r="AE854" s="83" t="s">
        <v>105</v>
      </c>
      <c r="AF854" t="s">
        <v>2816</v>
      </c>
      <c r="AG854" s="83" t="s">
        <v>102</v>
      </c>
      <c r="AH854" s="83" t="s">
        <v>102</v>
      </c>
      <c r="AI854" t="s">
        <v>3787</v>
      </c>
      <c r="AJ854" s="83" t="s">
        <v>3977</v>
      </c>
      <c r="AK854" s="83" t="s">
        <v>111</v>
      </c>
      <c r="AL854" s="83" t="s">
        <v>105</v>
      </c>
      <c r="AM854" s="87" t="s">
        <v>106</v>
      </c>
      <c r="AN854" t="s">
        <v>2816</v>
      </c>
      <c r="AO854" t="s">
        <v>3787</v>
      </c>
      <c r="AP854" s="83" t="s">
        <v>3977</v>
      </c>
      <c r="AQ854" s="83" t="s">
        <v>144</v>
      </c>
      <c r="AR854" s="87" t="s">
        <v>106</v>
      </c>
      <c r="AT854" s="83" t="s">
        <v>107</v>
      </c>
      <c r="AU854" s="83" t="s">
        <v>107</v>
      </c>
      <c r="AV854" s="83" t="s">
        <v>107</v>
      </c>
      <c r="AX854" s="110" t="s">
        <v>107</v>
      </c>
      <c r="AY854" s="111"/>
      <c r="AZ854" s="112">
        <f t="shared" ca="1" si="56"/>
        <v>3935</v>
      </c>
      <c r="BA854" s="136">
        <f t="shared" ca="1" si="57"/>
        <v>8</v>
      </c>
      <c r="BB854" s="114" t="s">
        <v>136</v>
      </c>
      <c r="BC854" s="114" t="s">
        <v>108</v>
      </c>
      <c r="BD854" s="114"/>
      <c r="BE854" s="115" t="s">
        <v>102</v>
      </c>
      <c r="BF854" s="115" t="s">
        <v>102</v>
      </c>
      <c r="BG854" s="115" t="s">
        <v>102</v>
      </c>
      <c r="BH854" s="115" t="s">
        <v>102</v>
      </c>
      <c r="BI854" s="116"/>
      <c r="BJ854" s="117" t="s">
        <v>109</v>
      </c>
      <c r="BK854" s="117" t="s">
        <v>109</v>
      </c>
      <c r="BL854" s="83">
        <f t="shared" ca="1" si="58"/>
        <v>33</v>
      </c>
      <c r="BM854" s="83" t="s">
        <v>270</v>
      </c>
      <c r="BN854" s="83">
        <v>0</v>
      </c>
      <c r="BO854" s="83" t="s">
        <v>108</v>
      </c>
      <c r="BP854" s="83">
        <v>-1472355</v>
      </c>
      <c r="BQ854" s="83" t="s">
        <v>381</v>
      </c>
      <c r="BR854" s="83" t="s">
        <v>157</v>
      </c>
      <c r="BS854" s="83" t="s">
        <v>502</v>
      </c>
      <c r="BT854" s="83">
        <v>-1472355</v>
      </c>
      <c r="BU854" s="83" t="s">
        <v>381</v>
      </c>
      <c r="BV854" s="83" t="s">
        <v>157</v>
      </c>
      <c r="BW854" s="83" t="s">
        <v>502</v>
      </c>
      <c r="BY854" s="136">
        <v>0</v>
      </c>
      <c r="BZ854" s="136">
        <v>0</v>
      </c>
      <c r="CA854" s="136">
        <v>0</v>
      </c>
      <c r="CB854" s="136">
        <v>0</v>
      </c>
      <c r="CD854" s="136">
        <v>0</v>
      </c>
      <c r="CE854" s="136">
        <v>0</v>
      </c>
      <c r="CF854" s="136">
        <v>0</v>
      </c>
      <c r="CG854" s="136">
        <v>0</v>
      </c>
      <c r="CH854" s="136">
        <v>0</v>
      </c>
      <c r="CI854" s="136">
        <v>0</v>
      </c>
      <c r="CJ854" s="136">
        <v>0</v>
      </c>
      <c r="CK854" s="138">
        <v>0</v>
      </c>
      <c r="CL854" s="138">
        <v>0</v>
      </c>
      <c r="CM854" s="136">
        <v>0</v>
      </c>
      <c r="CN854" s="136">
        <v>0</v>
      </c>
      <c r="CO854" s="85">
        <v>43793</v>
      </c>
      <c r="CP854" s="83" t="s">
        <v>4900</v>
      </c>
      <c r="CQ854" s="83" t="s">
        <v>102</v>
      </c>
      <c r="CR854" s="83" t="s">
        <v>482</v>
      </c>
      <c r="CS854" s="83">
        <v>849</v>
      </c>
      <c r="CT854" s="83" t="s">
        <v>483</v>
      </c>
      <c r="CU854" s="83">
        <v>1</v>
      </c>
      <c r="CV854" s="83">
        <v>0</v>
      </c>
      <c r="CW854" s="83">
        <v>0</v>
      </c>
      <c r="CX854" s="83" t="s">
        <v>109</v>
      </c>
      <c r="CY854" s="83" t="s">
        <v>583</v>
      </c>
      <c r="CZ854" s="83">
        <v>0</v>
      </c>
      <c r="DA854" s="83">
        <v>0</v>
      </c>
      <c r="DB854" s="83">
        <f t="shared" si="55"/>
        <v>0</v>
      </c>
      <c r="DC854" s="83" t="s">
        <v>497</v>
      </c>
      <c r="DE854" s="136">
        <v>1</v>
      </c>
      <c r="DF854" s="136">
        <v>1</v>
      </c>
      <c r="DG854" s="215" t="s">
        <v>269</v>
      </c>
      <c r="DH854" s="136">
        <v>1</v>
      </c>
      <c r="DI854" s="136">
        <v>1</v>
      </c>
      <c r="DJ854" s="215" t="s">
        <v>269</v>
      </c>
      <c r="EE854" s="136" t="b">
        <v>1</v>
      </c>
      <c r="EF854" s="136" t="b">
        <v>1</v>
      </c>
      <c r="EG854" s="136" t="b">
        <v>1</v>
      </c>
      <c r="EH854" s="136" t="b">
        <v>1</v>
      </c>
      <c r="EL854" s="215" t="s">
        <v>269</v>
      </c>
    </row>
    <row r="855" spans="1:142" ht="60" customHeight="1" x14ac:dyDescent="0.55000000000000004">
      <c r="A855" s="83" t="s">
        <v>130</v>
      </c>
      <c r="B855" s="83" t="s">
        <v>98</v>
      </c>
      <c r="C855">
        <v>732671</v>
      </c>
      <c r="D855" t="s">
        <v>1488</v>
      </c>
      <c r="E855" t="s">
        <v>1488</v>
      </c>
      <c r="F855" s="83" t="s">
        <v>108</v>
      </c>
      <c r="G855" s="213">
        <v>36856</v>
      </c>
      <c r="H855" s="83" t="s">
        <v>102</v>
      </c>
      <c r="I855" s="213">
        <v>43432</v>
      </c>
      <c r="J855" s="83" t="s">
        <v>228</v>
      </c>
      <c r="K855" s="214">
        <v>782163815585</v>
      </c>
      <c r="L855" s="83" t="s">
        <v>97</v>
      </c>
      <c r="M855" s="213">
        <v>43557</v>
      </c>
      <c r="N855">
        <v>279858</v>
      </c>
      <c r="O855" s="145" t="s">
        <v>567</v>
      </c>
      <c r="P855" s="145" t="s">
        <v>99</v>
      </c>
      <c r="Q855" s="145" t="s">
        <v>100</v>
      </c>
      <c r="R855" s="145" t="s">
        <v>567</v>
      </c>
      <c r="V855">
        <v>3221</v>
      </c>
      <c r="W855" s="83" t="s">
        <v>101</v>
      </c>
      <c r="X855" s="83" t="s">
        <v>103</v>
      </c>
      <c r="Y855" t="s">
        <v>2817</v>
      </c>
      <c r="Z855" s="83" t="s">
        <v>102</v>
      </c>
      <c r="AA855" s="83" t="s">
        <v>102</v>
      </c>
      <c r="AB855" t="s">
        <v>3788</v>
      </c>
      <c r="AC855" s="83" t="s">
        <v>3978</v>
      </c>
      <c r="AD855" s="83" t="s">
        <v>144</v>
      </c>
      <c r="AE855" s="83" t="s">
        <v>105</v>
      </c>
      <c r="AF855" t="s">
        <v>2817</v>
      </c>
      <c r="AG855" s="83" t="s">
        <v>102</v>
      </c>
      <c r="AH855" s="83" t="s">
        <v>102</v>
      </c>
      <c r="AI855" t="s">
        <v>3788</v>
      </c>
      <c r="AJ855" s="83" t="s">
        <v>3978</v>
      </c>
      <c r="AK855" s="83" t="s">
        <v>144</v>
      </c>
      <c r="AL855" s="83" t="s">
        <v>105</v>
      </c>
      <c r="AM855" s="87" t="s">
        <v>106</v>
      </c>
      <c r="AN855" t="s">
        <v>2817</v>
      </c>
      <c r="AO855" t="s">
        <v>3788</v>
      </c>
      <c r="AP855" s="83" t="s">
        <v>3978</v>
      </c>
      <c r="AQ855" s="83" t="s">
        <v>111</v>
      </c>
      <c r="AR855" s="87" t="s">
        <v>106</v>
      </c>
      <c r="AT855" s="83" t="s">
        <v>107</v>
      </c>
      <c r="AU855" s="83" t="s">
        <v>107</v>
      </c>
      <c r="AV855" s="83" t="s">
        <v>107</v>
      </c>
      <c r="AX855" s="110" t="s">
        <v>107</v>
      </c>
      <c r="AY855" s="111"/>
      <c r="AZ855" s="112">
        <f t="shared" ca="1" si="56"/>
        <v>5480</v>
      </c>
      <c r="BA855" s="136">
        <f t="shared" ca="1" si="57"/>
        <v>38</v>
      </c>
      <c r="BB855" s="114" t="s">
        <v>134</v>
      </c>
      <c r="BC855" s="114" t="s">
        <v>108</v>
      </c>
      <c r="BD855" s="114"/>
      <c r="BE855" s="115" t="s">
        <v>102</v>
      </c>
      <c r="BF855" s="115" t="s">
        <v>102</v>
      </c>
      <c r="BG855" s="115" t="s">
        <v>102</v>
      </c>
      <c r="BH855" s="115" t="s">
        <v>102</v>
      </c>
      <c r="BI855" s="116"/>
      <c r="BJ855" s="117" t="s">
        <v>109</v>
      </c>
      <c r="BK855" s="117" t="s">
        <v>109</v>
      </c>
      <c r="BL855" s="83">
        <f t="shared" ca="1" si="58"/>
        <v>30</v>
      </c>
      <c r="BM855" s="83" t="s">
        <v>108</v>
      </c>
      <c r="BN855" s="83">
        <v>0</v>
      </c>
      <c r="BO855" s="83" t="s">
        <v>108</v>
      </c>
      <c r="BP855" s="83">
        <v>-1474090</v>
      </c>
      <c r="BQ855" s="83" t="s">
        <v>312</v>
      </c>
      <c r="BR855" s="83" t="s">
        <v>153</v>
      </c>
      <c r="BS855" s="83" t="s">
        <v>499</v>
      </c>
      <c r="BT855" s="83">
        <v>-1474090</v>
      </c>
      <c r="BU855" s="83" t="s">
        <v>312</v>
      </c>
      <c r="BV855" s="83" t="s">
        <v>153</v>
      </c>
      <c r="BW855" s="83" t="s">
        <v>499</v>
      </c>
      <c r="BY855" s="136">
        <v>0</v>
      </c>
      <c r="BZ855" s="136">
        <v>0</v>
      </c>
      <c r="CA855" s="136">
        <v>0</v>
      </c>
      <c r="CB855" s="136">
        <v>0</v>
      </c>
      <c r="CD855" s="136">
        <v>0</v>
      </c>
      <c r="CE855" s="136">
        <v>0</v>
      </c>
      <c r="CF855" s="136">
        <v>0</v>
      </c>
      <c r="CG855" s="136">
        <v>0</v>
      </c>
      <c r="CH855" s="136">
        <v>0</v>
      </c>
      <c r="CI855" s="136">
        <v>0</v>
      </c>
      <c r="CJ855" s="136">
        <v>0</v>
      </c>
      <c r="CK855" s="138">
        <v>0</v>
      </c>
      <c r="CL855" s="138">
        <v>0</v>
      </c>
      <c r="CM855" s="136">
        <v>0</v>
      </c>
      <c r="CN855" s="136">
        <v>0</v>
      </c>
      <c r="CO855" s="85">
        <v>43794</v>
      </c>
      <c r="CP855" s="83" t="s">
        <v>4901</v>
      </c>
      <c r="CQ855" s="83" t="s">
        <v>102</v>
      </c>
      <c r="CR855" s="83" t="s">
        <v>482</v>
      </c>
      <c r="CS855" s="83">
        <v>850</v>
      </c>
      <c r="CT855" s="83" t="s">
        <v>483</v>
      </c>
      <c r="CU855" s="83">
        <v>1</v>
      </c>
      <c r="CV855" s="83">
        <v>0</v>
      </c>
      <c r="CW855" s="83">
        <v>0</v>
      </c>
      <c r="CX855" s="83" t="s">
        <v>109</v>
      </c>
      <c r="CY855" s="83" t="s">
        <v>583</v>
      </c>
      <c r="CZ855" s="83">
        <v>0</v>
      </c>
      <c r="DA855" s="83">
        <v>0</v>
      </c>
      <c r="DB855" s="83">
        <f t="shared" si="55"/>
        <v>0</v>
      </c>
      <c r="DC855" s="83" t="s">
        <v>497</v>
      </c>
      <c r="DE855" s="136">
        <v>1</v>
      </c>
      <c r="DF855" s="136">
        <v>1</v>
      </c>
      <c r="DG855" s="215" t="s">
        <v>269</v>
      </c>
      <c r="DH855" s="136">
        <v>1</v>
      </c>
      <c r="DI855" s="136">
        <v>1</v>
      </c>
      <c r="DJ855" s="215" t="s">
        <v>269</v>
      </c>
      <c r="EE855" s="136" t="b">
        <v>1</v>
      </c>
      <c r="EF855" s="136" t="b">
        <v>1</v>
      </c>
      <c r="EG855" s="136" t="b">
        <v>1</v>
      </c>
      <c r="EH855" s="136" t="b">
        <v>1</v>
      </c>
      <c r="EL855" s="215" t="s">
        <v>269</v>
      </c>
    </row>
    <row r="856" spans="1:142" ht="60" customHeight="1" x14ac:dyDescent="0.55000000000000004">
      <c r="A856" s="83" t="s">
        <v>130</v>
      </c>
      <c r="B856" s="83" t="s">
        <v>98</v>
      </c>
      <c r="C856">
        <v>473545</v>
      </c>
      <c r="D856" t="s">
        <v>1489</v>
      </c>
      <c r="E856" t="s">
        <v>1489</v>
      </c>
      <c r="F856" s="83" t="s">
        <v>108</v>
      </c>
      <c r="G856" s="213">
        <v>33459</v>
      </c>
      <c r="H856" s="83" t="s">
        <v>102</v>
      </c>
      <c r="I856" s="213">
        <v>43405</v>
      </c>
      <c r="J856" s="83" t="s">
        <v>228</v>
      </c>
      <c r="K856" s="214">
        <v>365843698029</v>
      </c>
      <c r="L856" s="83" t="s">
        <v>135</v>
      </c>
      <c r="M856" s="213">
        <v>43733</v>
      </c>
      <c r="N856">
        <v>422031</v>
      </c>
      <c r="O856" s="145" t="s">
        <v>567</v>
      </c>
      <c r="P856" s="145" t="s">
        <v>99</v>
      </c>
      <c r="Q856" s="145" t="s">
        <v>100</v>
      </c>
      <c r="R856" s="145" t="s">
        <v>567</v>
      </c>
      <c r="V856">
        <v>5598</v>
      </c>
      <c r="W856" s="83" t="s">
        <v>101</v>
      </c>
      <c r="X856" s="83" t="s">
        <v>103</v>
      </c>
      <c r="Y856" t="s">
        <v>2818</v>
      </c>
      <c r="Z856" s="83" t="s">
        <v>102</v>
      </c>
      <c r="AA856" s="83" t="s">
        <v>102</v>
      </c>
      <c r="AB856" t="s">
        <v>3789</v>
      </c>
      <c r="AC856" s="83" t="s">
        <v>3979</v>
      </c>
      <c r="AD856" s="83" t="s">
        <v>144</v>
      </c>
      <c r="AE856" s="83" t="s">
        <v>105</v>
      </c>
      <c r="AF856" t="s">
        <v>2818</v>
      </c>
      <c r="AG856" s="83" t="s">
        <v>102</v>
      </c>
      <c r="AH856" s="83" t="s">
        <v>102</v>
      </c>
      <c r="AI856" t="s">
        <v>3789</v>
      </c>
      <c r="AJ856" s="83" t="s">
        <v>3979</v>
      </c>
      <c r="AK856" s="83" t="s">
        <v>144</v>
      </c>
      <c r="AL856" s="83" t="s">
        <v>105</v>
      </c>
      <c r="AM856" s="87" t="s">
        <v>106</v>
      </c>
      <c r="AN856" t="s">
        <v>2818</v>
      </c>
      <c r="AO856" t="s">
        <v>3789</v>
      </c>
      <c r="AP856" s="83" t="s">
        <v>3979</v>
      </c>
      <c r="AQ856" s="83" t="s">
        <v>144</v>
      </c>
      <c r="AR856" s="87" t="s">
        <v>106</v>
      </c>
      <c r="AT856" s="83" t="s">
        <v>107</v>
      </c>
      <c r="AU856" s="83" t="s">
        <v>107</v>
      </c>
      <c r="AV856" s="83" t="s">
        <v>107</v>
      </c>
      <c r="AX856" s="110" t="s">
        <v>107</v>
      </c>
      <c r="AY856" s="111"/>
      <c r="AZ856" s="112">
        <f t="shared" ca="1" si="56"/>
        <v>8636</v>
      </c>
      <c r="BA856" s="136">
        <f t="shared" ca="1" si="57"/>
        <v>6</v>
      </c>
      <c r="BB856" s="114" t="s">
        <v>134</v>
      </c>
      <c r="BC856" s="114" t="s">
        <v>108</v>
      </c>
      <c r="BD856" s="114"/>
      <c r="BE856" s="115" t="s">
        <v>102</v>
      </c>
      <c r="BF856" s="115" t="s">
        <v>102</v>
      </c>
      <c r="BG856" s="115" t="s">
        <v>102</v>
      </c>
      <c r="BH856" s="115" t="s">
        <v>102</v>
      </c>
      <c r="BI856" s="116"/>
      <c r="BJ856" s="117" t="s">
        <v>109</v>
      </c>
      <c r="BK856" s="117" t="s">
        <v>109</v>
      </c>
      <c r="BL856" s="83">
        <f t="shared" ca="1" si="58"/>
        <v>39</v>
      </c>
      <c r="BM856" s="83" t="s">
        <v>108</v>
      </c>
      <c r="BN856" s="83">
        <v>0</v>
      </c>
      <c r="BO856" s="83" t="s">
        <v>108</v>
      </c>
      <c r="BP856" s="83">
        <v>-1475825</v>
      </c>
      <c r="BQ856" s="83" t="s">
        <v>198</v>
      </c>
      <c r="BR856" s="83" t="s">
        <v>164</v>
      </c>
      <c r="BS856" s="83" t="s">
        <v>499</v>
      </c>
      <c r="BT856" s="83">
        <v>-1475825</v>
      </c>
      <c r="BU856" s="83" t="s">
        <v>198</v>
      </c>
      <c r="BV856" s="83" t="s">
        <v>164</v>
      </c>
      <c r="BW856" s="83" t="s">
        <v>499</v>
      </c>
      <c r="BY856" s="136">
        <v>0</v>
      </c>
      <c r="BZ856" s="136">
        <v>0</v>
      </c>
      <c r="CA856" s="136">
        <v>0</v>
      </c>
      <c r="CB856" s="136">
        <v>0</v>
      </c>
      <c r="CD856" s="136">
        <v>0</v>
      </c>
      <c r="CE856" s="136">
        <v>0</v>
      </c>
      <c r="CF856" s="136">
        <v>0</v>
      </c>
      <c r="CG856" s="136">
        <v>0</v>
      </c>
      <c r="CH856" s="136">
        <v>0</v>
      </c>
      <c r="CI856" s="136">
        <v>0</v>
      </c>
      <c r="CJ856" s="136">
        <v>0</v>
      </c>
      <c r="CK856" s="138">
        <v>0</v>
      </c>
      <c r="CL856" s="138">
        <v>0</v>
      </c>
      <c r="CM856" s="136">
        <v>0</v>
      </c>
      <c r="CN856" s="136">
        <v>0</v>
      </c>
      <c r="CO856" s="85">
        <v>43795</v>
      </c>
      <c r="CP856" s="83" t="s">
        <v>4902</v>
      </c>
      <c r="CQ856" s="83" t="s">
        <v>102</v>
      </c>
      <c r="CR856" s="83" t="s">
        <v>482</v>
      </c>
      <c r="CS856" s="83">
        <v>851</v>
      </c>
      <c r="CT856" s="83" t="s">
        <v>483</v>
      </c>
      <c r="CU856" s="83">
        <v>1</v>
      </c>
      <c r="CV856" s="83">
        <v>0</v>
      </c>
      <c r="CW856" s="83">
        <v>0</v>
      </c>
      <c r="CX856" s="83" t="s">
        <v>109</v>
      </c>
      <c r="CY856" s="83" t="s">
        <v>583</v>
      </c>
      <c r="CZ856" s="83">
        <v>0</v>
      </c>
      <c r="DA856" s="83">
        <v>0</v>
      </c>
      <c r="DB856" s="83">
        <f t="shared" si="55"/>
        <v>0</v>
      </c>
      <c r="DC856" s="83" t="s">
        <v>497</v>
      </c>
      <c r="DE856" s="136">
        <v>1</v>
      </c>
      <c r="DF856" s="136">
        <v>1</v>
      </c>
      <c r="DG856" s="215" t="s">
        <v>269</v>
      </c>
      <c r="DH856" s="136">
        <v>1</v>
      </c>
      <c r="DI856" s="136">
        <v>1</v>
      </c>
      <c r="DJ856" s="215" t="s">
        <v>269</v>
      </c>
      <c r="EE856" s="136" t="b">
        <v>1</v>
      </c>
      <c r="EF856" s="136" t="b">
        <v>1</v>
      </c>
      <c r="EG856" s="136" t="b">
        <v>1</v>
      </c>
      <c r="EH856" s="136" t="b">
        <v>1</v>
      </c>
      <c r="EL856" s="215" t="s">
        <v>269</v>
      </c>
    </row>
    <row r="857" spans="1:142" ht="60" customHeight="1" x14ac:dyDescent="0.55000000000000004">
      <c r="A857" s="83" t="s">
        <v>130</v>
      </c>
      <c r="B857" s="83" t="s">
        <v>98</v>
      </c>
      <c r="C857">
        <v>234600</v>
      </c>
      <c r="D857" t="s">
        <v>1490</v>
      </c>
      <c r="E857" t="s">
        <v>1490</v>
      </c>
      <c r="F857" s="83" t="s">
        <v>108</v>
      </c>
      <c r="G857" s="213">
        <v>34720</v>
      </c>
      <c r="H857" s="83" t="s">
        <v>102</v>
      </c>
      <c r="I857" s="213">
        <v>43383</v>
      </c>
      <c r="J857" s="83" t="s">
        <v>228</v>
      </c>
      <c r="K857" s="214">
        <v>858606209681</v>
      </c>
      <c r="L857" s="83" t="s">
        <v>97</v>
      </c>
      <c r="M857" s="213">
        <v>43576</v>
      </c>
      <c r="N857">
        <v>205060</v>
      </c>
      <c r="O857" s="145" t="s">
        <v>567</v>
      </c>
      <c r="P857" s="145" t="s">
        <v>99</v>
      </c>
      <c r="Q857" s="145" t="s">
        <v>100</v>
      </c>
      <c r="R857" s="145" t="s">
        <v>567</v>
      </c>
      <c r="V857">
        <v>1954</v>
      </c>
      <c r="W857" s="83" t="s">
        <v>1918</v>
      </c>
      <c r="X857" s="83" t="s">
        <v>103</v>
      </c>
      <c r="Y857" t="s">
        <v>2819</v>
      </c>
      <c r="Z857" s="83" t="s">
        <v>102</v>
      </c>
      <c r="AA857" s="83" t="s">
        <v>102</v>
      </c>
      <c r="AB857" t="s">
        <v>3790</v>
      </c>
      <c r="AC857" s="83" t="s">
        <v>3980</v>
      </c>
      <c r="AD857" s="83" t="s">
        <v>111</v>
      </c>
      <c r="AE857" s="83" t="s">
        <v>105</v>
      </c>
      <c r="AF857" t="s">
        <v>2819</v>
      </c>
      <c r="AG857" s="83" t="s">
        <v>102</v>
      </c>
      <c r="AH857" s="83" t="s">
        <v>102</v>
      </c>
      <c r="AI857" t="s">
        <v>3790</v>
      </c>
      <c r="AJ857" s="83" t="s">
        <v>3980</v>
      </c>
      <c r="AK857" s="83" t="s">
        <v>111</v>
      </c>
      <c r="AL857" s="83" t="s">
        <v>105</v>
      </c>
      <c r="AM857" s="87" t="s">
        <v>106</v>
      </c>
      <c r="AN857" t="s">
        <v>2819</v>
      </c>
      <c r="AO857" t="s">
        <v>3790</v>
      </c>
      <c r="AP857" s="83" t="s">
        <v>3980</v>
      </c>
      <c r="AQ857" s="83" t="s">
        <v>144</v>
      </c>
      <c r="AR857" s="87" t="s">
        <v>106</v>
      </c>
      <c r="AT857" s="83" t="s">
        <v>107</v>
      </c>
      <c r="AU857" s="83" t="s">
        <v>107</v>
      </c>
      <c r="AV857" s="83" t="s">
        <v>107</v>
      </c>
      <c r="AX857" s="110" t="s">
        <v>107</v>
      </c>
      <c r="AY857" s="111"/>
      <c r="AZ857" s="112">
        <f t="shared" ca="1" si="56"/>
        <v>2172</v>
      </c>
      <c r="BA857" s="136">
        <f t="shared" ca="1" si="57"/>
        <v>63</v>
      </c>
      <c r="BB857" s="114" t="s">
        <v>136</v>
      </c>
      <c r="BC857" s="114" t="s">
        <v>108</v>
      </c>
      <c r="BD857" s="114"/>
      <c r="BE857" s="115" t="s">
        <v>102</v>
      </c>
      <c r="BF857" s="115" t="s">
        <v>102</v>
      </c>
      <c r="BG857" s="115" t="s">
        <v>102</v>
      </c>
      <c r="BH857" s="115" t="s">
        <v>102</v>
      </c>
      <c r="BI857" s="116"/>
      <c r="BJ857" s="117" t="s">
        <v>109</v>
      </c>
      <c r="BK857" s="117" t="s">
        <v>109</v>
      </c>
      <c r="BL857" s="83">
        <f t="shared" ca="1" si="58"/>
        <v>16</v>
      </c>
      <c r="BM857" s="83" t="s">
        <v>270</v>
      </c>
      <c r="BN857" s="83">
        <v>0</v>
      </c>
      <c r="BO857" s="83" t="s">
        <v>108</v>
      </c>
      <c r="BP857" s="83">
        <v>-1477560</v>
      </c>
      <c r="BQ857" s="83" t="s">
        <v>381</v>
      </c>
      <c r="BR857" s="83" t="s">
        <v>157</v>
      </c>
      <c r="BS857" s="83" t="s">
        <v>502</v>
      </c>
      <c r="BT857" s="83">
        <v>-1477560</v>
      </c>
      <c r="BU857" s="83" t="s">
        <v>381</v>
      </c>
      <c r="BV857" s="83" t="s">
        <v>157</v>
      </c>
      <c r="BW857" s="83" t="s">
        <v>502</v>
      </c>
      <c r="BY857" s="136">
        <v>0</v>
      </c>
      <c r="BZ857" s="136">
        <v>0</v>
      </c>
      <c r="CA857" s="136">
        <v>0</v>
      </c>
      <c r="CB857" s="136">
        <v>0</v>
      </c>
      <c r="CD857" s="136">
        <v>0</v>
      </c>
      <c r="CE857" s="136">
        <v>0</v>
      </c>
      <c r="CF857" s="136">
        <v>0</v>
      </c>
      <c r="CG857" s="136">
        <v>0</v>
      </c>
      <c r="CH857" s="136">
        <v>0</v>
      </c>
      <c r="CI857" s="136">
        <v>0</v>
      </c>
      <c r="CJ857" s="136">
        <v>0</v>
      </c>
      <c r="CK857" s="138">
        <v>0</v>
      </c>
      <c r="CL857" s="138">
        <v>0</v>
      </c>
      <c r="CM857" s="136">
        <v>0</v>
      </c>
      <c r="CN857" s="136">
        <v>0</v>
      </c>
      <c r="CO857" s="85">
        <v>43796</v>
      </c>
      <c r="CP857" s="83" t="s">
        <v>4903</v>
      </c>
      <c r="CQ857" s="83" t="s">
        <v>102</v>
      </c>
      <c r="CR857" s="83" t="s">
        <v>482</v>
      </c>
      <c r="CS857" s="83">
        <v>852</v>
      </c>
      <c r="CT857" s="83" t="s">
        <v>483</v>
      </c>
      <c r="CU857" s="83">
        <v>1</v>
      </c>
      <c r="CV857" s="83">
        <v>0</v>
      </c>
      <c r="CW857" s="83">
        <v>0</v>
      </c>
      <c r="CX857" s="83" t="s">
        <v>109</v>
      </c>
      <c r="CY857" s="83" t="s">
        <v>583</v>
      </c>
      <c r="CZ857" s="83">
        <v>0</v>
      </c>
      <c r="DA857" s="83">
        <v>0</v>
      </c>
      <c r="DB857" s="83">
        <f t="shared" si="55"/>
        <v>0</v>
      </c>
      <c r="DC857" s="83" t="s">
        <v>497</v>
      </c>
      <c r="DE857" s="136">
        <v>1</v>
      </c>
      <c r="DF857" s="136">
        <v>1</v>
      </c>
      <c r="DG857" s="215" t="s">
        <v>269</v>
      </c>
      <c r="DH857" s="136">
        <v>1</v>
      </c>
      <c r="DI857" s="136">
        <v>1</v>
      </c>
      <c r="DJ857" s="215" t="s">
        <v>269</v>
      </c>
      <c r="EE857" s="136" t="b">
        <v>1</v>
      </c>
      <c r="EF857" s="136" t="b">
        <v>1</v>
      </c>
      <c r="EG857" s="136" t="b">
        <v>1</v>
      </c>
      <c r="EH857" s="136" t="b">
        <v>1</v>
      </c>
      <c r="EL857" s="215" t="s">
        <v>269</v>
      </c>
    </row>
    <row r="858" spans="1:142" ht="60" customHeight="1" x14ac:dyDescent="0.55000000000000004">
      <c r="A858" s="83" t="s">
        <v>130</v>
      </c>
      <c r="B858" s="83" t="s">
        <v>98</v>
      </c>
      <c r="C858">
        <v>404848</v>
      </c>
      <c r="D858" t="s">
        <v>1491</v>
      </c>
      <c r="E858" t="s">
        <v>1491</v>
      </c>
      <c r="F858" s="83" t="s">
        <v>108</v>
      </c>
      <c r="G858" s="213">
        <v>37084</v>
      </c>
      <c r="H858" s="83" t="s">
        <v>102</v>
      </c>
      <c r="I858" s="213">
        <v>43131</v>
      </c>
      <c r="J858" s="83" t="s">
        <v>228</v>
      </c>
      <c r="K858" s="214">
        <v>441588383961</v>
      </c>
      <c r="L858" s="83" t="s">
        <v>126</v>
      </c>
      <c r="M858" s="213">
        <v>43488</v>
      </c>
      <c r="N858">
        <v>285497</v>
      </c>
      <c r="O858" s="145" t="s">
        <v>567</v>
      </c>
      <c r="P858" s="145" t="s">
        <v>99</v>
      </c>
      <c r="Q858" s="145" t="s">
        <v>100</v>
      </c>
      <c r="R858" s="145" t="s">
        <v>567</v>
      </c>
      <c r="V858">
        <v>9690</v>
      </c>
      <c r="W858" s="83" t="s">
        <v>101</v>
      </c>
      <c r="X858" s="83" t="s">
        <v>103</v>
      </c>
      <c r="Y858" t="s">
        <v>2820</v>
      </c>
      <c r="Z858" s="83" t="s">
        <v>102</v>
      </c>
      <c r="AA858" s="83" t="s">
        <v>102</v>
      </c>
      <c r="AB858" t="s">
        <v>3791</v>
      </c>
      <c r="AC858" s="83" t="s">
        <v>3981</v>
      </c>
      <c r="AD858" s="83" t="s">
        <v>144</v>
      </c>
      <c r="AE858" s="83" t="s">
        <v>105</v>
      </c>
      <c r="AF858" t="s">
        <v>2820</v>
      </c>
      <c r="AG858" s="83" t="s">
        <v>102</v>
      </c>
      <c r="AH858" s="83" t="s">
        <v>102</v>
      </c>
      <c r="AI858" t="s">
        <v>3791</v>
      </c>
      <c r="AJ858" s="83" t="s">
        <v>3981</v>
      </c>
      <c r="AK858" s="83" t="s">
        <v>144</v>
      </c>
      <c r="AL858" s="83" t="s">
        <v>105</v>
      </c>
      <c r="AM858" s="87" t="s">
        <v>106</v>
      </c>
      <c r="AN858" t="s">
        <v>2820</v>
      </c>
      <c r="AO858" t="s">
        <v>3791</v>
      </c>
      <c r="AP858" s="83" t="s">
        <v>3981</v>
      </c>
      <c r="AQ858" s="83" t="s">
        <v>111</v>
      </c>
      <c r="AR858" s="87" t="s">
        <v>106</v>
      </c>
      <c r="AT858" s="83" t="s">
        <v>107</v>
      </c>
      <c r="AU858" s="83" t="s">
        <v>107</v>
      </c>
      <c r="AV858" s="83" t="s">
        <v>107</v>
      </c>
      <c r="AX858" s="110" t="s">
        <v>107</v>
      </c>
      <c r="AY858" s="111"/>
      <c r="AZ858" s="112">
        <f t="shared" ca="1" si="56"/>
        <v>4225</v>
      </c>
      <c r="BA858" s="136">
        <f t="shared" ca="1" si="57"/>
        <v>25</v>
      </c>
      <c r="BB858" s="114" t="s">
        <v>134</v>
      </c>
      <c r="BC858" s="114" t="s">
        <v>108</v>
      </c>
      <c r="BD858" s="114"/>
      <c r="BE858" s="115" t="s">
        <v>102</v>
      </c>
      <c r="BF858" s="115" t="s">
        <v>102</v>
      </c>
      <c r="BG858" s="115" t="s">
        <v>102</v>
      </c>
      <c r="BH858" s="115" t="s">
        <v>102</v>
      </c>
      <c r="BI858" s="116"/>
      <c r="BJ858" s="117" t="s">
        <v>109</v>
      </c>
      <c r="BK858" s="117" t="s">
        <v>109</v>
      </c>
      <c r="BL858" s="83">
        <f t="shared" ca="1" si="58"/>
        <v>97</v>
      </c>
      <c r="BM858" s="83" t="s">
        <v>108</v>
      </c>
      <c r="BN858" s="83">
        <v>0</v>
      </c>
      <c r="BO858" s="83" t="s">
        <v>108</v>
      </c>
      <c r="BP858" s="83">
        <v>-1479295</v>
      </c>
      <c r="BQ858" s="83" t="s">
        <v>312</v>
      </c>
      <c r="BR858" s="83" t="s">
        <v>153</v>
      </c>
      <c r="BS858" s="83" t="s">
        <v>499</v>
      </c>
      <c r="BT858" s="83">
        <v>-1479295</v>
      </c>
      <c r="BU858" s="83" t="s">
        <v>312</v>
      </c>
      <c r="BV858" s="83" t="s">
        <v>153</v>
      </c>
      <c r="BW858" s="83" t="s">
        <v>499</v>
      </c>
      <c r="BY858" s="136">
        <v>0</v>
      </c>
      <c r="BZ858" s="136">
        <v>0</v>
      </c>
      <c r="CA858" s="136">
        <v>0</v>
      </c>
      <c r="CB858" s="136">
        <v>0</v>
      </c>
      <c r="CD858" s="136">
        <v>0</v>
      </c>
      <c r="CE858" s="136">
        <v>0</v>
      </c>
      <c r="CF858" s="136">
        <v>0</v>
      </c>
      <c r="CG858" s="136">
        <v>0</v>
      </c>
      <c r="CH858" s="136">
        <v>0</v>
      </c>
      <c r="CI858" s="136">
        <v>0</v>
      </c>
      <c r="CJ858" s="136">
        <v>0</v>
      </c>
      <c r="CK858" s="138">
        <v>0</v>
      </c>
      <c r="CL858" s="138">
        <v>0</v>
      </c>
      <c r="CM858" s="136">
        <v>0</v>
      </c>
      <c r="CN858" s="136">
        <v>0</v>
      </c>
      <c r="CO858" s="85">
        <v>43797</v>
      </c>
      <c r="CP858" s="83" t="s">
        <v>4904</v>
      </c>
      <c r="CQ858" s="83" t="s">
        <v>102</v>
      </c>
      <c r="CR858" s="83" t="s">
        <v>482</v>
      </c>
      <c r="CS858" s="83">
        <v>853</v>
      </c>
      <c r="CT858" s="83" t="s">
        <v>483</v>
      </c>
      <c r="CU858" s="83">
        <v>1</v>
      </c>
      <c r="CV858" s="83">
        <v>0</v>
      </c>
      <c r="CW858" s="83">
        <v>0</v>
      </c>
      <c r="CX858" s="83" t="s">
        <v>109</v>
      </c>
      <c r="CY858" s="83" t="s">
        <v>583</v>
      </c>
      <c r="CZ858" s="83">
        <v>0</v>
      </c>
      <c r="DA858" s="83">
        <v>0</v>
      </c>
      <c r="DB858" s="83">
        <f t="shared" si="55"/>
        <v>0</v>
      </c>
      <c r="DC858" s="83" t="s">
        <v>497</v>
      </c>
      <c r="DE858" s="136">
        <v>1</v>
      </c>
      <c r="DF858" s="136">
        <v>1</v>
      </c>
      <c r="DG858" s="215" t="s">
        <v>269</v>
      </c>
      <c r="DH858" s="136">
        <v>1</v>
      </c>
      <c r="DI858" s="136">
        <v>1</v>
      </c>
      <c r="DJ858" s="215" t="s">
        <v>269</v>
      </c>
      <c r="EE858" s="136" t="b">
        <v>1</v>
      </c>
      <c r="EF858" s="136" t="b">
        <v>1</v>
      </c>
      <c r="EG858" s="136" t="b">
        <v>1</v>
      </c>
      <c r="EH858" s="136" t="b">
        <v>1</v>
      </c>
      <c r="EL858" s="215" t="s">
        <v>269</v>
      </c>
    </row>
    <row r="859" spans="1:142" ht="60" customHeight="1" x14ac:dyDescent="0.55000000000000004">
      <c r="A859" s="83" t="s">
        <v>130</v>
      </c>
      <c r="B859" s="83" t="s">
        <v>98</v>
      </c>
      <c r="C859">
        <v>172516</v>
      </c>
      <c r="D859" t="s">
        <v>1492</v>
      </c>
      <c r="E859" t="s">
        <v>1492</v>
      </c>
      <c r="F859" s="83" t="s">
        <v>108</v>
      </c>
      <c r="G859" s="213">
        <v>35004</v>
      </c>
      <c r="H859" s="83" t="s">
        <v>102</v>
      </c>
      <c r="I859" s="213">
        <v>43426</v>
      </c>
      <c r="J859" s="83" t="s">
        <v>228</v>
      </c>
      <c r="K859" s="214">
        <v>326951483378</v>
      </c>
      <c r="L859" s="83" t="s">
        <v>135</v>
      </c>
      <c r="M859" s="213">
        <v>43754</v>
      </c>
      <c r="N859">
        <v>127318</v>
      </c>
      <c r="O859" s="145" t="s">
        <v>567</v>
      </c>
      <c r="P859" s="145" t="s">
        <v>99</v>
      </c>
      <c r="Q859" s="145" t="s">
        <v>100</v>
      </c>
      <c r="R859" s="145" t="s">
        <v>567</v>
      </c>
      <c r="V859">
        <v>331</v>
      </c>
      <c r="W859" s="83" t="s">
        <v>101</v>
      </c>
      <c r="X859" s="83" t="s">
        <v>103</v>
      </c>
      <c r="Y859" t="s">
        <v>2821</v>
      </c>
      <c r="Z859" s="83" t="s">
        <v>102</v>
      </c>
      <c r="AA859" s="83" t="s">
        <v>102</v>
      </c>
      <c r="AB859" t="s">
        <v>3792</v>
      </c>
      <c r="AC859" s="83" t="s">
        <v>3982</v>
      </c>
      <c r="AD859" s="83" t="s">
        <v>144</v>
      </c>
      <c r="AE859" s="83" t="s">
        <v>105</v>
      </c>
      <c r="AF859" t="s">
        <v>2821</v>
      </c>
      <c r="AG859" s="83" t="s">
        <v>102</v>
      </c>
      <c r="AH859" s="83" t="s">
        <v>102</v>
      </c>
      <c r="AI859" t="s">
        <v>3792</v>
      </c>
      <c r="AJ859" s="83" t="s">
        <v>3982</v>
      </c>
      <c r="AK859" s="83" t="s">
        <v>144</v>
      </c>
      <c r="AL859" s="83" t="s">
        <v>105</v>
      </c>
      <c r="AM859" s="87" t="s">
        <v>106</v>
      </c>
      <c r="AN859" t="s">
        <v>2821</v>
      </c>
      <c r="AO859" t="s">
        <v>3792</v>
      </c>
      <c r="AP859" s="83" t="s">
        <v>3982</v>
      </c>
      <c r="AQ859" s="83" t="s">
        <v>144</v>
      </c>
      <c r="AR859" s="87" t="s">
        <v>106</v>
      </c>
      <c r="AT859" s="83" t="s">
        <v>107</v>
      </c>
      <c r="AU859" s="83" t="s">
        <v>107</v>
      </c>
      <c r="AV859" s="83" t="s">
        <v>107</v>
      </c>
      <c r="AX859" s="110" t="s">
        <v>107</v>
      </c>
      <c r="AY859" s="111"/>
      <c r="AZ859" s="112">
        <f t="shared" ca="1" si="56"/>
        <v>8703</v>
      </c>
      <c r="BA859" s="136">
        <f t="shared" ca="1" si="57"/>
        <v>5</v>
      </c>
      <c r="BB859" s="114" t="s">
        <v>134</v>
      </c>
      <c r="BC859" s="114" t="s">
        <v>108</v>
      </c>
      <c r="BD859" s="114"/>
      <c r="BE859" s="115" t="s">
        <v>102</v>
      </c>
      <c r="BF859" s="115" t="s">
        <v>102</v>
      </c>
      <c r="BG859" s="115" t="s">
        <v>102</v>
      </c>
      <c r="BH859" s="115" t="s">
        <v>102</v>
      </c>
      <c r="BI859" s="116"/>
      <c r="BJ859" s="117" t="s">
        <v>109</v>
      </c>
      <c r="BK859" s="117" t="s">
        <v>109</v>
      </c>
      <c r="BL859" s="83">
        <f t="shared" ca="1" si="58"/>
        <v>11</v>
      </c>
      <c r="BM859" s="83" t="s">
        <v>108</v>
      </c>
      <c r="BN859" s="83">
        <v>0</v>
      </c>
      <c r="BO859" s="83" t="s">
        <v>108</v>
      </c>
      <c r="BP859" s="83">
        <v>-1481030</v>
      </c>
      <c r="BQ859" s="83" t="s">
        <v>198</v>
      </c>
      <c r="BR859" s="83" t="s">
        <v>164</v>
      </c>
      <c r="BS859" s="83" t="s">
        <v>499</v>
      </c>
      <c r="BT859" s="83">
        <v>-1481030</v>
      </c>
      <c r="BU859" s="83" t="s">
        <v>198</v>
      </c>
      <c r="BV859" s="83" t="s">
        <v>164</v>
      </c>
      <c r="BW859" s="83" t="s">
        <v>499</v>
      </c>
      <c r="BY859" s="136">
        <v>0</v>
      </c>
      <c r="BZ859" s="136">
        <v>0</v>
      </c>
      <c r="CA859" s="136">
        <v>0</v>
      </c>
      <c r="CB859" s="136">
        <v>0</v>
      </c>
      <c r="CD859" s="136">
        <v>0</v>
      </c>
      <c r="CE859" s="136">
        <v>0</v>
      </c>
      <c r="CF859" s="136">
        <v>0</v>
      </c>
      <c r="CG859" s="136">
        <v>0</v>
      </c>
      <c r="CH859" s="136">
        <v>0</v>
      </c>
      <c r="CI859" s="136">
        <v>0</v>
      </c>
      <c r="CJ859" s="136">
        <v>0</v>
      </c>
      <c r="CK859" s="138">
        <v>0</v>
      </c>
      <c r="CL859" s="138">
        <v>0</v>
      </c>
      <c r="CM859" s="136">
        <v>0</v>
      </c>
      <c r="CN859" s="136">
        <v>0</v>
      </c>
      <c r="CO859" s="85">
        <v>43798</v>
      </c>
      <c r="CP859" s="83" t="s">
        <v>4905</v>
      </c>
      <c r="CQ859" s="83" t="s">
        <v>102</v>
      </c>
      <c r="CR859" s="83" t="s">
        <v>482</v>
      </c>
      <c r="CS859" s="83">
        <v>854</v>
      </c>
      <c r="CT859" s="83" t="s">
        <v>483</v>
      </c>
      <c r="CU859" s="83">
        <v>1</v>
      </c>
      <c r="CV859" s="83">
        <v>0</v>
      </c>
      <c r="CW859" s="83">
        <v>0</v>
      </c>
      <c r="CX859" s="83" t="s">
        <v>109</v>
      </c>
      <c r="CY859" s="83" t="s">
        <v>583</v>
      </c>
      <c r="CZ859" s="83">
        <v>0</v>
      </c>
      <c r="DA859" s="83">
        <v>0</v>
      </c>
      <c r="DB859" s="83">
        <f t="shared" si="55"/>
        <v>0</v>
      </c>
      <c r="DC859" s="83" t="s">
        <v>497</v>
      </c>
      <c r="DE859" s="136">
        <v>1</v>
      </c>
      <c r="DF859" s="136">
        <v>1</v>
      </c>
      <c r="DG859" s="215" t="s">
        <v>269</v>
      </c>
      <c r="DH859" s="136">
        <v>1</v>
      </c>
      <c r="DI859" s="136">
        <v>1</v>
      </c>
      <c r="DJ859" s="215" t="s">
        <v>269</v>
      </c>
      <c r="EE859" s="136" t="b">
        <v>1</v>
      </c>
      <c r="EF859" s="136" t="b">
        <v>1</v>
      </c>
      <c r="EG859" s="136" t="b">
        <v>1</v>
      </c>
      <c r="EH859" s="136" t="b">
        <v>1</v>
      </c>
      <c r="EL859" s="215" t="s">
        <v>269</v>
      </c>
    </row>
    <row r="860" spans="1:142" ht="60" customHeight="1" x14ac:dyDescent="0.55000000000000004">
      <c r="A860" s="83" t="s">
        <v>130</v>
      </c>
      <c r="B860" s="83" t="s">
        <v>98</v>
      </c>
      <c r="C860">
        <v>596038</v>
      </c>
      <c r="D860" t="s">
        <v>1493</v>
      </c>
      <c r="E860" t="s">
        <v>1493</v>
      </c>
      <c r="F860" s="83" t="s">
        <v>108</v>
      </c>
      <c r="G860" s="213">
        <v>27691</v>
      </c>
      <c r="H860" s="83" t="s">
        <v>102</v>
      </c>
      <c r="I860" s="213">
        <v>43116</v>
      </c>
      <c r="J860" s="83" t="s">
        <v>228</v>
      </c>
      <c r="K860" s="214">
        <v>915257622790</v>
      </c>
      <c r="L860" s="83" t="s">
        <v>97</v>
      </c>
      <c r="M860" s="213">
        <v>43692</v>
      </c>
      <c r="N860">
        <v>186245</v>
      </c>
      <c r="O860" s="145" t="s">
        <v>567</v>
      </c>
      <c r="P860" s="145" t="s">
        <v>99</v>
      </c>
      <c r="Q860" s="145" t="s">
        <v>100</v>
      </c>
      <c r="R860" s="145" t="s">
        <v>567</v>
      </c>
      <c r="V860">
        <v>4157</v>
      </c>
      <c r="W860" s="83" t="s">
        <v>1919</v>
      </c>
      <c r="X860" s="83" t="s">
        <v>103</v>
      </c>
      <c r="Y860" t="s">
        <v>2822</v>
      </c>
      <c r="Z860" s="83" t="s">
        <v>102</v>
      </c>
      <c r="AA860" s="83" t="s">
        <v>102</v>
      </c>
      <c r="AB860" t="s">
        <v>3793</v>
      </c>
      <c r="AC860" s="83" t="s">
        <v>3983</v>
      </c>
      <c r="AD860" s="83" t="s">
        <v>111</v>
      </c>
      <c r="AE860" s="83" t="s">
        <v>105</v>
      </c>
      <c r="AF860" t="s">
        <v>2822</v>
      </c>
      <c r="AG860" s="83" t="s">
        <v>102</v>
      </c>
      <c r="AH860" s="83" t="s">
        <v>102</v>
      </c>
      <c r="AI860" t="s">
        <v>3793</v>
      </c>
      <c r="AJ860" s="83" t="s">
        <v>3983</v>
      </c>
      <c r="AK860" s="83" t="s">
        <v>111</v>
      </c>
      <c r="AL860" s="83" t="s">
        <v>105</v>
      </c>
      <c r="AM860" s="87" t="s">
        <v>106</v>
      </c>
      <c r="AN860" t="s">
        <v>2822</v>
      </c>
      <c r="AO860" t="s">
        <v>3793</v>
      </c>
      <c r="AP860" s="83" t="s">
        <v>3983</v>
      </c>
      <c r="AQ860" s="83" t="s">
        <v>144</v>
      </c>
      <c r="AR860" s="87" t="s">
        <v>106</v>
      </c>
      <c r="AT860" s="83" t="s">
        <v>107</v>
      </c>
      <c r="AU860" s="83" t="s">
        <v>107</v>
      </c>
      <c r="AV860" s="83" t="s">
        <v>107</v>
      </c>
      <c r="AX860" s="110" t="s">
        <v>107</v>
      </c>
      <c r="AY860" s="111"/>
      <c r="AZ860" s="112">
        <f t="shared" ca="1" si="56"/>
        <v>9339</v>
      </c>
      <c r="BA860" s="136">
        <f t="shared" ca="1" si="57"/>
        <v>82</v>
      </c>
      <c r="BB860" s="114" t="s">
        <v>136</v>
      </c>
      <c r="BC860" s="114" t="s">
        <v>108</v>
      </c>
      <c r="BD860" s="114"/>
      <c r="BE860" s="115" t="s">
        <v>102</v>
      </c>
      <c r="BF860" s="115" t="s">
        <v>102</v>
      </c>
      <c r="BG860" s="115" t="s">
        <v>102</v>
      </c>
      <c r="BH860" s="115" t="s">
        <v>102</v>
      </c>
      <c r="BI860" s="116"/>
      <c r="BJ860" s="117" t="s">
        <v>109</v>
      </c>
      <c r="BK860" s="117" t="s">
        <v>109</v>
      </c>
      <c r="BL860" s="83">
        <f t="shared" ca="1" si="58"/>
        <v>60</v>
      </c>
      <c r="BM860" s="83" t="s">
        <v>270</v>
      </c>
      <c r="BN860" s="83">
        <v>0</v>
      </c>
      <c r="BO860" s="83" t="s">
        <v>108</v>
      </c>
      <c r="BP860" s="83">
        <v>-1482765</v>
      </c>
      <c r="BQ860" s="83" t="s">
        <v>381</v>
      </c>
      <c r="BR860" s="83" t="s">
        <v>157</v>
      </c>
      <c r="BS860" s="83" t="s">
        <v>502</v>
      </c>
      <c r="BT860" s="83">
        <v>-1482765</v>
      </c>
      <c r="BU860" s="83" t="s">
        <v>381</v>
      </c>
      <c r="BV860" s="83" t="s">
        <v>157</v>
      </c>
      <c r="BW860" s="83" t="s">
        <v>502</v>
      </c>
      <c r="BY860" s="136">
        <v>0</v>
      </c>
      <c r="BZ860" s="136">
        <v>0</v>
      </c>
      <c r="CA860" s="136">
        <v>0</v>
      </c>
      <c r="CB860" s="136">
        <v>0</v>
      </c>
      <c r="CD860" s="136">
        <v>0</v>
      </c>
      <c r="CE860" s="136">
        <v>0</v>
      </c>
      <c r="CF860" s="136">
        <v>0</v>
      </c>
      <c r="CG860" s="136">
        <v>0</v>
      </c>
      <c r="CH860" s="136">
        <v>0</v>
      </c>
      <c r="CI860" s="136">
        <v>0</v>
      </c>
      <c r="CJ860" s="136">
        <v>0</v>
      </c>
      <c r="CK860" s="138">
        <v>0</v>
      </c>
      <c r="CL860" s="138">
        <v>0</v>
      </c>
      <c r="CM860" s="136">
        <v>0</v>
      </c>
      <c r="CN860" s="136">
        <v>0</v>
      </c>
      <c r="CO860" s="85">
        <v>43799</v>
      </c>
      <c r="CP860" s="83" t="s">
        <v>4906</v>
      </c>
      <c r="CQ860" s="83" t="s">
        <v>102</v>
      </c>
      <c r="CR860" s="83" t="s">
        <v>482</v>
      </c>
      <c r="CS860" s="83">
        <v>855</v>
      </c>
      <c r="CT860" s="83" t="s">
        <v>483</v>
      </c>
      <c r="CU860" s="83">
        <v>1</v>
      </c>
      <c r="CV860" s="83">
        <v>0</v>
      </c>
      <c r="CW860" s="83">
        <v>0</v>
      </c>
      <c r="CX860" s="83" t="s">
        <v>109</v>
      </c>
      <c r="CY860" s="83" t="s">
        <v>583</v>
      </c>
      <c r="CZ860" s="83">
        <v>0</v>
      </c>
      <c r="DA860" s="83">
        <v>0</v>
      </c>
      <c r="DB860" s="83">
        <f t="shared" si="55"/>
        <v>0</v>
      </c>
      <c r="DC860" s="83" t="s">
        <v>497</v>
      </c>
      <c r="DE860" s="136">
        <v>1</v>
      </c>
      <c r="DF860" s="136">
        <v>1</v>
      </c>
      <c r="DG860" s="215" t="s">
        <v>269</v>
      </c>
      <c r="DH860" s="136">
        <v>1</v>
      </c>
      <c r="DI860" s="136">
        <v>1</v>
      </c>
      <c r="DJ860" s="215" t="s">
        <v>269</v>
      </c>
      <c r="EE860" s="136" t="b">
        <v>1</v>
      </c>
      <c r="EF860" s="136" t="b">
        <v>1</v>
      </c>
      <c r="EG860" s="136" t="b">
        <v>1</v>
      </c>
      <c r="EH860" s="136" t="b">
        <v>1</v>
      </c>
      <c r="EL860" s="215" t="s">
        <v>269</v>
      </c>
    </row>
    <row r="861" spans="1:142" ht="60" customHeight="1" x14ac:dyDescent="0.55000000000000004">
      <c r="A861" s="83" t="s">
        <v>130</v>
      </c>
      <c r="B861" s="83" t="s">
        <v>98</v>
      </c>
      <c r="C861">
        <v>836399</v>
      </c>
      <c r="D861" t="s">
        <v>1494</v>
      </c>
      <c r="E861" t="s">
        <v>1494</v>
      </c>
      <c r="F861" s="83" t="s">
        <v>108</v>
      </c>
      <c r="G861" s="213">
        <v>36756</v>
      </c>
      <c r="H861" s="83" t="s">
        <v>102</v>
      </c>
      <c r="I861" s="213">
        <v>43111</v>
      </c>
      <c r="J861" s="83" t="s">
        <v>228</v>
      </c>
      <c r="K861" s="214">
        <v>792868876159</v>
      </c>
      <c r="L861" s="83" t="s">
        <v>135</v>
      </c>
      <c r="M861" s="213">
        <v>43602</v>
      </c>
      <c r="N861">
        <v>709493</v>
      </c>
      <c r="O861" s="145" t="s">
        <v>567</v>
      </c>
      <c r="P861" s="145" t="s">
        <v>99</v>
      </c>
      <c r="Q861" s="145" t="s">
        <v>100</v>
      </c>
      <c r="R861" s="145" t="s">
        <v>567</v>
      </c>
      <c r="V861">
        <v>2535</v>
      </c>
      <c r="W861" s="83" t="s">
        <v>101</v>
      </c>
      <c r="X861" s="83" t="s">
        <v>103</v>
      </c>
      <c r="Y861" t="s">
        <v>2823</v>
      </c>
      <c r="Z861" s="83" t="s">
        <v>102</v>
      </c>
      <c r="AA861" s="83" t="s">
        <v>102</v>
      </c>
      <c r="AB861" t="s">
        <v>3794</v>
      </c>
      <c r="AC861" s="83" t="s">
        <v>3984</v>
      </c>
      <c r="AD861" s="83" t="s">
        <v>144</v>
      </c>
      <c r="AE861" s="83" t="s">
        <v>105</v>
      </c>
      <c r="AF861" t="s">
        <v>2823</v>
      </c>
      <c r="AG861" s="83" t="s">
        <v>102</v>
      </c>
      <c r="AH861" s="83" t="s">
        <v>102</v>
      </c>
      <c r="AI861" t="s">
        <v>3794</v>
      </c>
      <c r="AJ861" s="83" t="s">
        <v>3984</v>
      </c>
      <c r="AK861" s="83" t="s">
        <v>144</v>
      </c>
      <c r="AL861" s="83" t="s">
        <v>105</v>
      </c>
      <c r="AM861" s="87" t="s">
        <v>106</v>
      </c>
      <c r="AN861" t="s">
        <v>2823</v>
      </c>
      <c r="AO861" t="s">
        <v>3794</v>
      </c>
      <c r="AP861" s="83" t="s">
        <v>3984</v>
      </c>
      <c r="AQ861" s="83" t="s">
        <v>111</v>
      </c>
      <c r="AR861" s="87" t="s">
        <v>106</v>
      </c>
      <c r="AT861" s="83" t="s">
        <v>107</v>
      </c>
      <c r="AU861" s="83" t="s">
        <v>107</v>
      </c>
      <c r="AV861" s="83" t="s">
        <v>107</v>
      </c>
      <c r="AX861" s="110" t="s">
        <v>107</v>
      </c>
      <c r="AY861" s="111"/>
      <c r="AZ861" s="112">
        <f t="shared" ca="1" si="56"/>
        <v>1505</v>
      </c>
      <c r="BA861" s="136">
        <f t="shared" ca="1" si="57"/>
        <v>79</v>
      </c>
      <c r="BB861" s="114" t="s">
        <v>134</v>
      </c>
      <c r="BC861" s="114" t="s">
        <v>108</v>
      </c>
      <c r="BD861" s="114"/>
      <c r="BE861" s="115" t="s">
        <v>102</v>
      </c>
      <c r="BF861" s="115" t="s">
        <v>102</v>
      </c>
      <c r="BG861" s="115" t="s">
        <v>102</v>
      </c>
      <c r="BH861" s="115" t="s">
        <v>102</v>
      </c>
      <c r="BI861" s="116"/>
      <c r="BJ861" s="117" t="s">
        <v>109</v>
      </c>
      <c r="BK861" s="117" t="s">
        <v>109</v>
      </c>
      <c r="BL861" s="83">
        <f t="shared" ca="1" si="58"/>
        <v>90</v>
      </c>
      <c r="BM861" s="83" t="s">
        <v>108</v>
      </c>
      <c r="BN861" s="83">
        <v>0</v>
      </c>
      <c r="BO861" s="83" t="s">
        <v>108</v>
      </c>
      <c r="BP861" s="83">
        <v>-1484500</v>
      </c>
      <c r="BQ861" s="83" t="s">
        <v>312</v>
      </c>
      <c r="BR861" s="83" t="s">
        <v>153</v>
      </c>
      <c r="BS861" s="83" t="s">
        <v>499</v>
      </c>
      <c r="BT861" s="83">
        <v>-1484500</v>
      </c>
      <c r="BU861" s="83" t="s">
        <v>312</v>
      </c>
      <c r="BV861" s="83" t="s">
        <v>153</v>
      </c>
      <c r="BW861" s="83" t="s">
        <v>499</v>
      </c>
      <c r="BY861" s="136">
        <v>0</v>
      </c>
      <c r="BZ861" s="136">
        <v>0</v>
      </c>
      <c r="CA861" s="136">
        <v>0</v>
      </c>
      <c r="CB861" s="136">
        <v>0</v>
      </c>
      <c r="CD861" s="136">
        <v>0</v>
      </c>
      <c r="CE861" s="136">
        <v>0</v>
      </c>
      <c r="CF861" s="136">
        <v>0</v>
      </c>
      <c r="CG861" s="136">
        <v>0</v>
      </c>
      <c r="CH861" s="136">
        <v>0</v>
      </c>
      <c r="CI861" s="136">
        <v>0</v>
      </c>
      <c r="CJ861" s="136">
        <v>0</v>
      </c>
      <c r="CK861" s="138">
        <v>0</v>
      </c>
      <c r="CL861" s="138">
        <v>0</v>
      </c>
      <c r="CM861" s="136">
        <v>0</v>
      </c>
      <c r="CN861" s="136">
        <v>0</v>
      </c>
      <c r="CO861" s="85">
        <v>43800</v>
      </c>
      <c r="CP861" s="83" t="s">
        <v>4907</v>
      </c>
      <c r="CQ861" s="83" t="s">
        <v>102</v>
      </c>
      <c r="CR861" s="83" t="s">
        <v>482</v>
      </c>
      <c r="CS861" s="83">
        <v>856</v>
      </c>
      <c r="CT861" s="83" t="s">
        <v>483</v>
      </c>
      <c r="CU861" s="83">
        <v>1</v>
      </c>
      <c r="CV861" s="83">
        <v>0</v>
      </c>
      <c r="CW861" s="83">
        <v>0</v>
      </c>
      <c r="CX861" s="83" t="s">
        <v>109</v>
      </c>
      <c r="CY861" s="83" t="s">
        <v>583</v>
      </c>
      <c r="CZ861" s="83">
        <v>0</v>
      </c>
      <c r="DA861" s="83">
        <v>0</v>
      </c>
      <c r="DB861" s="83">
        <f t="shared" si="55"/>
        <v>0</v>
      </c>
      <c r="DC861" s="83" t="s">
        <v>497</v>
      </c>
      <c r="DE861" s="136">
        <v>1</v>
      </c>
      <c r="DF861" s="136">
        <v>1</v>
      </c>
      <c r="DG861" s="215" t="s">
        <v>269</v>
      </c>
      <c r="DH861" s="136">
        <v>1</v>
      </c>
      <c r="DI861" s="136">
        <v>1</v>
      </c>
      <c r="DJ861" s="215" t="s">
        <v>269</v>
      </c>
      <c r="EE861" s="136" t="b">
        <v>1</v>
      </c>
      <c r="EF861" s="136" t="b">
        <v>1</v>
      </c>
      <c r="EG861" s="136" t="b">
        <v>1</v>
      </c>
      <c r="EH861" s="136" t="b">
        <v>1</v>
      </c>
      <c r="EL861" s="215" t="s">
        <v>269</v>
      </c>
    </row>
    <row r="862" spans="1:142" ht="60" customHeight="1" x14ac:dyDescent="0.55000000000000004">
      <c r="A862" s="83" t="s">
        <v>130</v>
      </c>
      <c r="B862" s="83" t="s">
        <v>98</v>
      </c>
      <c r="C862">
        <v>312086</v>
      </c>
      <c r="D862" t="s">
        <v>1495</v>
      </c>
      <c r="E862" t="s">
        <v>1495</v>
      </c>
      <c r="F862" s="83" t="s">
        <v>108</v>
      </c>
      <c r="G862" s="213">
        <v>26905</v>
      </c>
      <c r="H862" s="83" t="s">
        <v>102</v>
      </c>
      <c r="I862" s="213">
        <v>43443</v>
      </c>
      <c r="J862" s="83" t="s">
        <v>228</v>
      </c>
      <c r="K862" s="214">
        <v>106007433370</v>
      </c>
      <c r="L862" s="83" t="s">
        <v>97</v>
      </c>
      <c r="M862" s="213">
        <v>43608</v>
      </c>
      <c r="N862">
        <v>353978</v>
      </c>
      <c r="O862" s="145" t="s">
        <v>567</v>
      </c>
      <c r="P862" s="145" t="s">
        <v>99</v>
      </c>
      <c r="Q862" s="145" t="s">
        <v>100</v>
      </c>
      <c r="R862" s="145" t="s">
        <v>567</v>
      </c>
      <c r="V862">
        <v>3820</v>
      </c>
      <c r="W862" s="83" t="s">
        <v>101</v>
      </c>
      <c r="X862" s="83" t="s">
        <v>103</v>
      </c>
      <c r="Y862" t="s">
        <v>2824</v>
      </c>
      <c r="Z862" s="83" t="s">
        <v>102</v>
      </c>
      <c r="AA862" s="83" t="s">
        <v>102</v>
      </c>
      <c r="AB862" t="s">
        <v>3795</v>
      </c>
      <c r="AC862" s="83" t="s">
        <v>3985</v>
      </c>
      <c r="AD862" s="83" t="s">
        <v>144</v>
      </c>
      <c r="AE862" s="83" t="s">
        <v>105</v>
      </c>
      <c r="AF862" t="s">
        <v>2824</v>
      </c>
      <c r="AG862" s="83" t="s">
        <v>102</v>
      </c>
      <c r="AH862" s="83" t="s">
        <v>102</v>
      </c>
      <c r="AI862" t="s">
        <v>3795</v>
      </c>
      <c r="AJ862" s="83" t="s">
        <v>3985</v>
      </c>
      <c r="AK862" s="83" t="s">
        <v>144</v>
      </c>
      <c r="AL862" s="83" t="s">
        <v>105</v>
      </c>
      <c r="AM862" s="87" t="s">
        <v>106</v>
      </c>
      <c r="AN862" t="s">
        <v>2824</v>
      </c>
      <c r="AO862" t="s">
        <v>3795</v>
      </c>
      <c r="AP862" s="83" t="s">
        <v>3985</v>
      </c>
      <c r="AQ862" s="83" t="s">
        <v>144</v>
      </c>
      <c r="AR862" s="87" t="s">
        <v>106</v>
      </c>
      <c r="AT862" s="83" t="s">
        <v>107</v>
      </c>
      <c r="AU862" s="83" t="s">
        <v>107</v>
      </c>
      <c r="AV862" s="83" t="s">
        <v>107</v>
      </c>
      <c r="AX862" s="110" t="s">
        <v>107</v>
      </c>
      <c r="AY862" s="111"/>
      <c r="AZ862" s="112">
        <f t="shared" ca="1" si="56"/>
        <v>5069</v>
      </c>
      <c r="BA862" s="136">
        <f t="shared" ca="1" si="57"/>
        <v>71</v>
      </c>
      <c r="BB862" s="114" t="s">
        <v>134</v>
      </c>
      <c r="BC862" s="114" t="s">
        <v>108</v>
      </c>
      <c r="BD862" s="114"/>
      <c r="BE862" s="115" t="s">
        <v>102</v>
      </c>
      <c r="BF862" s="115" t="s">
        <v>102</v>
      </c>
      <c r="BG862" s="115" t="s">
        <v>102</v>
      </c>
      <c r="BH862" s="115" t="s">
        <v>102</v>
      </c>
      <c r="BI862" s="116"/>
      <c r="BJ862" s="117" t="s">
        <v>109</v>
      </c>
      <c r="BK862" s="117" t="s">
        <v>109</v>
      </c>
      <c r="BL862" s="83">
        <f t="shared" ca="1" si="58"/>
        <v>24</v>
      </c>
      <c r="BM862" s="83" t="s">
        <v>108</v>
      </c>
      <c r="BN862" s="83">
        <v>0</v>
      </c>
      <c r="BO862" s="83" t="s">
        <v>108</v>
      </c>
      <c r="BP862" s="83">
        <v>-1486235</v>
      </c>
      <c r="BQ862" s="83" t="s">
        <v>198</v>
      </c>
      <c r="BR862" s="83" t="s">
        <v>164</v>
      </c>
      <c r="BS862" s="83" t="s">
        <v>499</v>
      </c>
      <c r="BT862" s="83">
        <v>-1486235</v>
      </c>
      <c r="BU862" s="83" t="s">
        <v>198</v>
      </c>
      <c r="BV862" s="83" t="s">
        <v>164</v>
      </c>
      <c r="BW862" s="83" t="s">
        <v>499</v>
      </c>
      <c r="BY862" s="136">
        <v>0</v>
      </c>
      <c r="BZ862" s="136">
        <v>0</v>
      </c>
      <c r="CA862" s="136">
        <v>0</v>
      </c>
      <c r="CB862" s="136">
        <v>0</v>
      </c>
      <c r="CD862" s="136">
        <v>0</v>
      </c>
      <c r="CE862" s="136">
        <v>0</v>
      </c>
      <c r="CF862" s="136">
        <v>0</v>
      </c>
      <c r="CG862" s="136">
        <v>0</v>
      </c>
      <c r="CH862" s="136">
        <v>0</v>
      </c>
      <c r="CI862" s="136">
        <v>0</v>
      </c>
      <c r="CJ862" s="136">
        <v>0</v>
      </c>
      <c r="CK862" s="138">
        <v>0</v>
      </c>
      <c r="CL862" s="138">
        <v>0</v>
      </c>
      <c r="CM862" s="136">
        <v>0</v>
      </c>
      <c r="CN862" s="136">
        <v>0</v>
      </c>
      <c r="CO862" s="85">
        <v>43801</v>
      </c>
      <c r="CP862" s="83" t="s">
        <v>4908</v>
      </c>
      <c r="CQ862" s="83" t="s">
        <v>102</v>
      </c>
      <c r="CR862" s="83" t="s">
        <v>482</v>
      </c>
      <c r="CS862" s="83">
        <v>857</v>
      </c>
      <c r="CT862" s="83" t="s">
        <v>483</v>
      </c>
      <c r="CU862" s="83">
        <v>1</v>
      </c>
      <c r="CV862" s="83">
        <v>0</v>
      </c>
      <c r="CW862" s="83">
        <v>0</v>
      </c>
      <c r="CX862" s="83" t="s">
        <v>109</v>
      </c>
      <c r="CY862" s="83" t="s">
        <v>583</v>
      </c>
      <c r="CZ862" s="83">
        <v>0</v>
      </c>
      <c r="DA862" s="83">
        <v>0</v>
      </c>
      <c r="DB862" s="83">
        <f t="shared" si="55"/>
        <v>0</v>
      </c>
      <c r="DC862" s="83" t="s">
        <v>497</v>
      </c>
      <c r="DE862" s="136">
        <v>1</v>
      </c>
      <c r="DF862" s="136">
        <v>1</v>
      </c>
      <c r="DG862" s="215" t="s">
        <v>269</v>
      </c>
      <c r="DH862" s="136">
        <v>1</v>
      </c>
      <c r="DI862" s="136">
        <v>1</v>
      </c>
      <c r="DJ862" s="215" t="s">
        <v>269</v>
      </c>
      <c r="EE862" s="136" t="b">
        <v>1</v>
      </c>
      <c r="EF862" s="136" t="b">
        <v>1</v>
      </c>
      <c r="EG862" s="136" t="b">
        <v>1</v>
      </c>
      <c r="EH862" s="136" t="b">
        <v>1</v>
      </c>
      <c r="EL862" s="215" t="s">
        <v>269</v>
      </c>
    </row>
    <row r="863" spans="1:142" ht="60" customHeight="1" x14ac:dyDescent="0.55000000000000004">
      <c r="A863" s="83" t="s">
        <v>130</v>
      </c>
      <c r="B863" s="83" t="s">
        <v>98</v>
      </c>
      <c r="C863">
        <v>283082</v>
      </c>
      <c r="D863" t="s">
        <v>1496</v>
      </c>
      <c r="E863" t="s">
        <v>1496</v>
      </c>
      <c r="F863" s="83" t="s">
        <v>108</v>
      </c>
      <c r="G863" s="213">
        <v>41684</v>
      </c>
      <c r="H863" s="83" t="s">
        <v>102</v>
      </c>
      <c r="I863" s="213">
        <v>43170</v>
      </c>
      <c r="J863" s="83" t="s">
        <v>228</v>
      </c>
      <c r="K863" s="214">
        <v>426732968281</v>
      </c>
      <c r="L863" s="83" t="s">
        <v>126</v>
      </c>
      <c r="M863" s="213">
        <v>43694</v>
      </c>
      <c r="N863">
        <v>210569</v>
      </c>
      <c r="O863" s="145" t="s">
        <v>567</v>
      </c>
      <c r="P863" s="145" t="s">
        <v>99</v>
      </c>
      <c r="Q863" s="145" t="s">
        <v>100</v>
      </c>
      <c r="R863" s="145" t="s">
        <v>567</v>
      </c>
      <c r="V863">
        <v>9054</v>
      </c>
      <c r="W863" s="83" t="s">
        <v>1920</v>
      </c>
      <c r="X863" s="83" t="s">
        <v>103</v>
      </c>
      <c r="Y863" t="s">
        <v>2825</v>
      </c>
      <c r="Z863" s="83" t="s">
        <v>102</v>
      </c>
      <c r="AA863" s="83" t="s">
        <v>102</v>
      </c>
      <c r="AB863" t="s">
        <v>3796</v>
      </c>
      <c r="AC863" s="83" t="s">
        <v>3986</v>
      </c>
      <c r="AD863" s="83" t="s">
        <v>111</v>
      </c>
      <c r="AE863" s="83" t="s">
        <v>105</v>
      </c>
      <c r="AF863" t="s">
        <v>2825</v>
      </c>
      <c r="AG863" s="83" t="s">
        <v>102</v>
      </c>
      <c r="AH863" s="83" t="s">
        <v>102</v>
      </c>
      <c r="AI863" t="s">
        <v>3796</v>
      </c>
      <c r="AJ863" s="83" t="s">
        <v>3986</v>
      </c>
      <c r="AK863" s="83" t="s">
        <v>111</v>
      </c>
      <c r="AL863" s="83" t="s">
        <v>105</v>
      </c>
      <c r="AM863" s="87" t="s">
        <v>106</v>
      </c>
      <c r="AN863" t="s">
        <v>2825</v>
      </c>
      <c r="AO863" t="s">
        <v>3796</v>
      </c>
      <c r="AP863" s="83" t="s">
        <v>3986</v>
      </c>
      <c r="AQ863" s="83" t="s">
        <v>144</v>
      </c>
      <c r="AR863" s="87" t="s">
        <v>106</v>
      </c>
      <c r="AT863" s="83" t="s">
        <v>107</v>
      </c>
      <c r="AU863" s="83" t="s">
        <v>107</v>
      </c>
      <c r="AV863" s="83" t="s">
        <v>107</v>
      </c>
      <c r="AX863" s="110" t="s">
        <v>107</v>
      </c>
      <c r="AY863" s="111"/>
      <c r="AZ863" s="112">
        <f t="shared" ca="1" si="56"/>
        <v>4864</v>
      </c>
      <c r="BA863" s="136">
        <f t="shared" ca="1" si="57"/>
        <v>26</v>
      </c>
      <c r="BB863" s="114" t="s">
        <v>136</v>
      </c>
      <c r="BC863" s="114" t="s">
        <v>108</v>
      </c>
      <c r="BD863" s="114"/>
      <c r="BE863" s="115" t="s">
        <v>102</v>
      </c>
      <c r="BF863" s="115" t="s">
        <v>102</v>
      </c>
      <c r="BG863" s="115" t="s">
        <v>102</v>
      </c>
      <c r="BH863" s="115" t="s">
        <v>102</v>
      </c>
      <c r="BI863" s="116"/>
      <c r="BJ863" s="117" t="s">
        <v>109</v>
      </c>
      <c r="BK863" s="117" t="s">
        <v>109</v>
      </c>
      <c r="BL863" s="83">
        <f t="shared" ca="1" si="58"/>
        <v>38</v>
      </c>
      <c r="BM863" s="83" t="s">
        <v>270</v>
      </c>
      <c r="BN863" s="83">
        <v>0</v>
      </c>
      <c r="BO863" s="83" t="s">
        <v>108</v>
      </c>
      <c r="BP863" s="83">
        <v>-1487970</v>
      </c>
      <c r="BQ863" s="83" t="s">
        <v>381</v>
      </c>
      <c r="BR863" s="83" t="s">
        <v>157</v>
      </c>
      <c r="BS863" s="83" t="s">
        <v>502</v>
      </c>
      <c r="BT863" s="83">
        <v>-1487970</v>
      </c>
      <c r="BU863" s="83" t="s">
        <v>381</v>
      </c>
      <c r="BV863" s="83" t="s">
        <v>157</v>
      </c>
      <c r="BW863" s="83" t="s">
        <v>502</v>
      </c>
      <c r="BY863" s="136">
        <v>0</v>
      </c>
      <c r="BZ863" s="136">
        <v>0</v>
      </c>
      <c r="CA863" s="136">
        <v>0</v>
      </c>
      <c r="CB863" s="136">
        <v>0</v>
      </c>
      <c r="CD863" s="136">
        <v>0</v>
      </c>
      <c r="CE863" s="136">
        <v>0</v>
      </c>
      <c r="CF863" s="136">
        <v>0</v>
      </c>
      <c r="CG863" s="136">
        <v>0</v>
      </c>
      <c r="CH863" s="136">
        <v>0</v>
      </c>
      <c r="CI863" s="136">
        <v>0</v>
      </c>
      <c r="CJ863" s="136">
        <v>0</v>
      </c>
      <c r="CK863" s="138">
        <v>0</v>
      </c>
      <c r="CL863" s="138">
        <v>0</v>
      </c>
      <c r="CM863" s="136">
        <v>0</v>
      </c>
      <c r="CN863" s="136">
        <v>0</v>
      </c>
      <c r="CO863" s="85">
        <v>43802</v>
      </c>
      <c r="CP863" s="83" t="s">
        <v>4909</v>
      </c>
      <c r="CQ863" s="83" t="s">
        <v>102</v>
      </c>
      <c r="CR863" s="83" t="s">
        <v>482</v>
      </c>
      <c r="CS863" s="83">
        <v>858</v>
      </c>
      <c r="CT863" s="83" t="s">
        <v>483</v>
      </c>
      <c r="CU863" s="83">
        <v>1</v>
      </c>
      <c r="CV863" s="83">
        <v>0</v>
      </c>
      <c r="CW863" s="83">
        <v>0</v>
      </c>
      <c r="CX863" s="83" t="s">
        <v>109</v>
      </c>
      <c r="CY863" s="83" t="s">
        <v>583</v>
      </c>
      <c r="CZ863" s="83">
        <v>0</v>
      </c>
      <c r="DA863" s="83">
        <v>0</v>
      </c>
      <c r="DB863" s="83">
        <f t="shared" si="55"/>
        <v>0</v>
      </c>
      <c r="DC863" s="83" t="s">
        <v>497</v>
      </c>
      <c r="DE863" s="136">
        <v>1</v>
      </c>
      <c r="DF863" s="136">
        <v>1</v>
      </c>
      <c r="DG863" s="215" t="s">
        <v>269</v>
      </c>
      <c r="DH863" s="136">
        <v>1</v>
      </c>
      <c r="DI863" s="136">
        <v>1</v>
      </c>
      <c r="DJ863" s="215" t="s">
        <v>269</v>
      </c>
      <c r="EE863" s="136" t="b">
        <v>1</v>
      </c>
      <c r="EF863" s="136" t="b">
        <v>1</v>
      </c>
      <c r="EG863" s="136" t="b">
        <v>1</v>
      </c>
      <c r="EH863" s="136" t="b">
        <v>1</v>
      </c>
      <c r="EL863" s="215" t="s">
        <v>269</v>
      </c>
    </row>
    <row r="864" spans="1:142" ht="60" customHeight="1" x14ac:dyDescent="0.55000000000000004">
      <c r="A864" s="83" t="s">
        <v>130</v>
      </c>
      <c r="B864" s="83" t="s">
        <v>98</v>
      </c>
      <c r="C864">
        <v>715920</v>
      </c>
      <c r="D864" t="s">
        <v>1497</v>
      </c>
      <c r="E864" t="s">
        <v>1497</v>
      </c>
      <c r="F864" s="83" t="s">
        <v>108</v>
      </c>
      <c r="G864" s="213">
        <v>31489</v>
      </c>
      <c r="H864" s="83" t="s">
        <v>102</v>
      </c>
      <c r="I864" s="213">
        <v>43262</v>
      </c>
      <c r="J864" s="83" t="s">
        <v>228</v>
      </c>
      <c r="K864" s="214">
        <v>911684111660</v>
      </c>
      <c r="L864" s="83" t="s">
        <v>135</v>
      </c>
      <c r="M864" s="213">
        <v>43626</v>
      </c>
      <c r="N864">
        <v>853949</v>
      </c>
      <c r="O864" s="145" t="s">
        <v>567</v>
      </c>
      <c r="P864" s="145" t="s">
        <v>99</v>
      </c>
      <c r="Q864" s="145" t="s">
        <v>100</v>
      </c>
      <c r="R864" s="145" t="s">
        <v>567</v>
      </c>
      <c r="V864">
        <v>8864</v>
      </c>
      <c r="W864" s="83" t="s">
        <v>101</v>
      </c>
      <c r="X864" s="83" t="s">
        <v>103</v>
      </c>
      <c r="Y864" t="s">
        <v>2826</v>
      </c>
      <c r="Z864" s="83" t="s">
        <v>102</v>
      </c>
      <c r="AA864" s="83" t="s">
        <v>102</v>
      </c>
      <c r="AB864" t="s">
        <v>3568</v>
      </c>
      <c r="AC864" s="83" t="s">
        <v>3987</v>
      </c>
      <c r="AD864" s="83" t="s">
        <v>144</v>
      </c>
      <c r="AE864" s="83" t="s">
        <v>105</v>
      </c>
      <c r="AF864" t="s">
        <v>2826</v>
      </c>
      <c r="AG864" s="83" t="s">
        <v>102</v>
      </c>
      <c r="AH864" s="83" t="s">
        <v>102</v>
      </c>
      <c r="AI864" t="s">
        <v>3568</v>
      </c>
      <c r="AJ864" s="83" t="s">
        <v>3987</v>
      </c>
      <c r="AK864" s="83" t="s">
        <v>144</v>
      </c>
      <c r="AL864" s="83" t="s">
        <v>105</v>
      </c>
      <c r="AM864" s="87" t="s">
        <v>106</v>
      </c>
      <c r="AN864" t="s">
        <v>2826</v>
      </c>
      <c r="AO864" t="s">
        <v>3568</v>
      </c>
      <c r="AP864" s="83" t="s">
        <v>3987</v>
      </c>
      <c r="AQ864" s="83" t="s">
        <v>111</v>
      </c>
      <c r="AR864" s="87" t="s">
        <v>106</v>
      </c>
      <c r="AT864" s="83" t="s">
        <v>107</v>
      </c>
      <c r="AU864" s="83" t="s">
        <v>107</v>
      </c>
      <c r="AV864" s="83" t="s">
        <v>107</v>
      </c>
      <c r="AX864" s="110" t="s">
        <v>107</v>
      </c>
      <c r="AY864" s="111"/>
      <c r="AZ864" s="112">
        <f t="shared" ca="1" si="56"/>
        <v>2878</v>
      </c>
      <c r="BA864" s="136">
        <f t="shared" ca="1" si="57"/>
        <v>59</v>
      </c>
      <c r="BB864" s="114" t="s">
        <v>134</v>
      </c>
      <c r="BC864" s="114" t="s">
        <v>108</v>
      </c>
      <c r="BD864" s="114"/>
      <c r="BE864" s="115" t="s">
        <v>102</v>
      </c>
      <c r="BF864" s="115" t="s">
        <v>102</v>
      </c>
      <c r="BG864" s="115" t="s">
        <v>102</v>
      </c>
      <c r="BH864" s="115" t="s">
        <v>102</v>
      </c>
      <c r="BI864" s="116"/>
      <c r="BJ864" s="117" t="s">
        <v>109</v>
      </c>
      <c r="BK864" s="117" t="s">
        <v>109</v>
      </c>
      <c r="BL864" s="83">
        <f t="shared" ca="1" si="58"/>
        <v>73</v>
      </c>
      <c r="BM864" s="83" t="s">
        <v>108</v>
      </c>
      <c r="BN864" s="83">
        <v>0</v>
      </c>
      <c r="BO864" s="83" t="s">
        <v>108</v>
      </c>
      <c r="BP864" s="83">
        <v>-1489705</v>
      </c>
      <c r="BQ864" s="83" t="s">
        <v>312</v>
      </c>
      <c r="BR864" s="83" t="s">
        <v>153</v>
      </c>
      <c r="BS864" s="83" t="s">
        <v>499</v>
      </c>
      <c r="BT864" s="83">
        <v>-1489705</v>
      </c>
      <c r="BU864" s="83" t="s">
        <v>312</v>
      </c>
      <c r="BV864" s="83" t="s">
        <v>153</v>
      </c>
      <c r="BW864" s="83" t="s">
        <v>499</v>
      </c>
      <c r="BY864" s="136">
        <v>0</v>
      </c>
      <c r="BZ864" s="136">
        <v>0</v>
      </c>
      <c r="CA864" s="136">
        <v>0</v>
      </c>
      <c r="CB864" s="136">
        <v>0</v>
      </c>
      <c r="CD864" s="136">
        <v>0</v>
      </c>
      <c r="CE864" s="136">
        <v>0</v>
      </c>
      <c r="CF864" s="136">
        <v>0</v>
      </c>
      <c r="CG864" s="136">
        <v>0</v>
      </c>
      <c r="CH864" s="136">
        <v>0</v>
      </c>
      <c r="CI864" s="136">
        <v>0</v>
      </c>
      <c r="CJ864" s="136">
        <v>0</v>
      </c>
      <c r="CK864" s="138">
        <v>0</v>
      </c>
      <c r="CL864" s="138">
        <v>0</v>
      </c>
      <c r="CM864" s="136">
        <v>0</v>
      </c>
      <c r="CN864" s="136">
        <v>0</v>
      </c>
      <c r="CO864" s="85">
        <v>43803</v>
      </c>
      <c r="CP864" s="83" t="s">
        <v>4910</v>
      </c>
      <c r="CQ864" s="83" t="s">
        <v>102</v>
      </c>
      <c r="CR864" s="83" t="s">
        <v>482</v>
      </c>
      <c r="CS864" s="83">
        <v>859</v>
      </c>
      <c r="CT864" s="83" t="s">
        <v>483</v>
      </c>
      <c r="CU864" s="83">
        <v>1</v>
      </c>
      <c r="CV864" s="83">
        <v>0</v>
      </c>
      <c r="CW864" s="83">
        <v>0</v>
      </c>
      <c r="CX864" s="83" t="s">
        <v>109</v>
      </c>
      <c r="CY864" s="83" t="s">
        <v>583</v>
      </c>
      <c r="CZ864" s="83">
        <v>0</v>
      </c>
      <c r="DA864" s="83">
        <v>0</v>
      </c>
      <c r="DB864" s="83">
        <f t="shared" si="55"/>
        <v>0</v>
      </c>
      <c r="DC864" s="83" t="s">
        <v>497</v>
      </c>
      <c r="DE864" s="136">
        <v>1</v>
      </c>
      <c r="DF864" s="136">
        <v>1</v>
      </c>
      <c r="DG864" s="215" t="s">
        <v>269</v>
      </c>
      <c r="DH864" s="136">
        <v>1</v>
      </c>
      <c r="DI864" s="136">
        <v>1</v>
      </c>
      <c r="DJ864" s="215" t="s">
        <v>269</v>
      </c>
      <c r="EE864" s="136" t="b">
        <v>1</v>
      </c>
      <c r="EF864" s="136" t="b">
        <v>1</v>
      </c>
      <c r="EG864" s="136" t="b">
        <v>1</v>
      </c>
      <c r="EH864" s="136" t="b">
        <v>1</v>
      </c>
      <c r="EL864" s="215" t="s">
        <v>269</v>
      </c>
    </row>
    <row r="865" spans="1:142" ht="60" customHeight="1" x14ac:dyDescent="0.55000000000000004">
      <c r="A865" s="83" t="s">
        <v>130</v>
      </c>
      <c r="B865" s="83" t="s">
        <v>98</v>
      </c>
      <c r="C865">
        <v>529118</v>
      </c>
      <c r="D865" t="s">
        <v>1498</v>
      </c>
      <c r="E865" t="s">
        <v>1498</v>
      </c>
      <c r="F865" s="83" t="s">
        <v>108</v>
      </c>
      <c r="G865" s="213">
        <v>36762</v>
      </c>
      <c r="H865" s="83" t="s">
        <v>102</v>
      </c>
      <c r="I865" s="213">
        <v>43349</v>
      </c>
      <c r="J865" s="83" t="s">
        <v>228</v>
      </c>
      <c r="K865" s="214">
        <v>411446971396</v>
      </c>
      <c r="L865" s="83" t="s">
        <v>97</v>
      </c>
      <c r="M865" s="213">
        <v>43710</v>
      </c>
      <c r="N865">
        <v>113655</v>
      </c>
      <c r="O865" s="145" t="s">
        <v>567</v>
      </c>
      <c r="P865" s="145" t="s">
        <v>99</v>
      </c>
      <c r="Q865" s="145" t="s">
        <v>100</v>
      </c>
      <c r="R865" s="145" t="s">
        <v>567</v>
      </c>
      <c r="V865">
        <v>3929</v>
      </c>
      <c r="W865" s="83" t="s">
        <v>101</v>
      </c>
      <c r="X865" s="83" t="s">
        <v>103</v>
      </c>
      <c r="Y865" t="s">
        <v>2827</v>
      </c>
      <c r="Z865" s="83" t="s">
        <v>102</v>
      </c>
      <c r="AA865" s="83" t="s">
        <v>102</v>
      </c>
      <c r="AB865" t="s">
        <v>3797</v>
      </c>
      <c r="AC865" s="83" t="s">
        <v>3988</v>
      </c>
      <c r="AD865" s="83" t="s">
        <v>144</v>
      </c>
      <c r="AE865" s="83" t="s">
        <v>105</v>
      </c>
      <c r="AF865" t="s">
        <v>2827</v>
      </c>
      <c r="AG865" s="83" t="s">
        <v>102</v>
      </c>
      <c r="AH865" s="83" t="s">
        <v>102</v>
      </c>
      <c r="AI865" t="s">
        <v>3797</v>
      </c>
      <c r="AJ865" s="83" t="s">
        <v>3988</v>
      </c>
      <c r="AK865" s="83" t="s">
        <v>144</v>
      </c>
      <c r="AL865" s="83" t="s">
        <v>105</v>
      </c>
      <c r="AM865" s="87" t="s">
        <v>106</v>
      </c>
      <c r="AN865" t="s">
        <v>2827</v>
      </c>
      <c r="AO865" t="s">
        <v>3797</v>
      </c>
      <c r="AP865" s="83" t="s">
        <v>3988</v>
      </c>
      <c r="AQ865" s="83" t="s">
        <v>144</v>
      </c>
      <c r="AR865" s="87" t="s">
        <v>106</v>
      </c>
      <c r="AT865" s="83" t="s">
        <v>107</v>
      </c>
      <c r="AU865" s="83" t="s">
        <v>107</v>
      </c>
      <c r="AV865" s="83" t="s">
        <v>107</v>
      </c>
      <c r="AX865" s="110" t="s">
        <v>107</v>
      </c>
      <c r="AY865" s="111"/>
      <c r="AZ865" s="112">
        <f t="shared" ca="1" si="56"/>
        <v>8116</v>
      </c>
      <c r="BA865" s="136">
        <f t="shared" ca="1" si="57"/>
        <v>23</v>
      </c>
      <c r="BB865" s="114" t="s">
        <v>134</v>
      </c>
      <c r="BC865" s="114" t="s">
        <v>108</v>
      </c>
      <c r="BD865" s="114"/>
      <c r="BE865" s="115" t="s">
        <v>102</v>
      </c>
      <c r="BF865" s="115" t="s">
        <v>102</v>
      </c>
      <c r="BG865" s="115" t="s">
        <v>102</v>
      </c>
      <c r="BH865" s="115" t="s">
        <v>102</v>
      </c>
      <c r="BI865" s="116"/>
      <c r="BJ865" s="117" t="s">
        <v>109</v>
      </c>
      <c r="BK865" s="117" t="s">
        <v>109</v>
      </c>
      <c r="BL865" s="83">
        <f t="shared" ca="1" si="58"/>
        <v>95</v>
      </c>
      <c r="BM865" s="83" t="s">
        <v>108</v>
      </c>
      <c r="BN865" s="83">
        <v>0</v>
      </c>
      <c r="BO865" s="83" t="s">
        <v>108</v>
      </c>
      <c r="BP865" s="83">
        <v>-1491440</v>
      </c>
      <c r="BQ865" s="83" t="s">
        <v>198</v>
      </c>
      <c r="BR865" s="83" t="s">
        <v>164</v>
      </c>
      <c r="BS865" s="83" t="s">
        <v>499</v>
      </c>
      <c r="BT865" s="83">
        <v>-1491440</v>
      </c>
      <c r="BU865" s="83" t="s">
        <v>198</v>
      </c>
      <c r="BV865" s="83" t="s">
        <v>164</v>
      </c>
      <c r="BW865" s="83" t="s">
        <v>499</v>
      </c>
      <c r="BY865" s="136">
        <v>0</v>
      </c>
      <c r="BZ865" s="136">
        <v>0</v>
      </c>
      <c r="CA865" s="136">
        <v>0</v>
      </c>
      <c r="CB865" s="136">
        <v>0</v>
      </c>
      <c r="CD865" s="136">
        <v>0</v>
      </c>
      <c r="CE865" s="136">
        <v>0</v>
      </c>
      <c r="CF865" s="136">
        <v>0</v>
      </c>
      <c r="CG865" s="136">
        <v>0</v>
      </c>
      <c r="CH865" s="136">
        <v>0</v>
      </c>
      <c r="CI865" s="136">
        <v>0</v>
      </c>
      <c r="CJ865" s="136">
        <v>0</v>
      </c>
      <c r="CK865" s="138">
        <v>0</v>
      </c>
      <c r="CL865" s="138">
        <v>0</v>
      </c>
      <c r="CM865" s="136">
        <v>0</v>
      </c>
      <c r="CN865" s="136">
        <v>0</v>
      </c>
      <c r="CO865" s="85">
        <v>43804</v>
      </c>
      <c r="CP865" s="83" t="s">
        <v>4911</v>
      </c>
      <c r="CQ865" s="83" t="s">
        <v>102</v>
      </c>
      <c r="CR865" s="83" t="s">
        <v>482</v>
      </c>
      <c r="CS865" s="83">
        <v>860</v>
      </c>
      <c r="CT865" s="83" t="s">
        <v>483</v>
      </c>
      <c r="CU865" s="83">
        <v>1</v>
      </c>
      <c r="CV865" s="83">
        <v>0</v>
      </c>
      <c r="CW865" s="83">
        <v>0</v>
      </c>
      <c r="CX865" s="83" t="s">
        <v>109</v>
      </c>
      <c r="CY865" s="83" t="s">
        <v>583</v>
      </c>
      <c r="CZ865" s="83">
        <v>0</v>
      </c>
      <c r="DA865" s="83">
        <v>0</v>
      </c>
      <c r="DB865" s="83">
        <f t="shared" si="55"/>
        <v>0</v>
      </c>
      <c r="DC865" s="83" t="s">
        <v>497</v>
      </c>
      <c r="DE865" s="136">
        <v>1</v>
      </c>
      <c r="DF865" s="136">
        <v>1</v>
      </c>
      <c r="DG865" s="215" t="s">
        <v>269</v>
      </c>
      <c r="DH865" s="136">
        <v>1</v>
      </c>
      <c r="DI865" s="136">
        <v>1</v>
      </c>
      <c r="DJ865" s="215" t="s">
        <v>269</v>
      </c>
      <c r="EE865" s="136" t="b">
        <v>1</v>
      </c>
      <c r="EF865" s="136" t="b">
        <v>1</v>
      </c>
      <c r="EG865" s="136" t="b">
        <v>1</v>
      </c>
      <c r="EH865" s="136" t="b">
        <v>1</v>
      </c>
      <c r="EL865" s="215" t="s">
        <v>269</v>
      </c>
    </row>
    <row r="866" spans="1:142" ht="60" customHeight="1" x14ac:dyDescent="0.55000000000000004">
      <c r="A866" s="83" t="s">
        <v>130</v>
      </c>
      <c r="B866" s="83" t="s">
        <v>98</v>
      </c>
      <c r="C866">
        <v>996007</v>
      </c>
      <c r="D866" t="s">
        <v>1499</v>
      </c>
      <c r="E866" t="s">
        <v>1499</v>
      </c>
      <c r="F866" s="83" t="s">
        <v>108</v>
      </c>
      <c r="G866" s="213">
        <v>32169</v>
      </c>
      <c r="H866" s="83" t="s">
        <v>102</v>
      </c>
      <c r="I866" s="213">
        <v>43406</v>
      </c>
      <c r="J866" s="83" t="s">
        <v>228</v>
      </c>
      <c r="K866" s="214">
        <v>380323495189</v>
      </c>
      <c r="L866" s="83" t="s">
        <v>135</v>
      </c>
      <c r="M866" s="213">
        <v>43747</v>
      </c>
      <c r="N866">
        <v>542651</v>
      </c>
      <c r="O866" s="145" t="s">
        <v>567</v>
      </c>
      <c r="P866" s="145" t="s">
        <v>99</v>
      </c>
      <c r="Q866" s="145" t="s">
        <v>100</v>
      </c>
      <c r="R866" s="145" t="s">
        <v>567</v>
      </c>
      <c r="V866">
        <v>4274</v>
      </c>
      <c r="W866" s="83" t="s">
        <v>1921</v>
      </c>
      <c r="X866" s="83" t="s">
        <v>103</v>
      </c>
      <c r="Y866" t="s">
        <v>2828</v>
      </c>
      <c r="Z866" s="83" t="s">
        <v>102</v>
      </c>
      <c r="AA866" s="83" t="s">
        <v>102</v>
      </c>
      <c r="AB866" t="s">
        <v>3798</v>
      </c>
      <c r="AC866" s="83" t="s">
        <v>3989</v>
      </c>
      <c r="AD866" s="83" t="s">
        <v>111</v>
      </c>
      <c r="AE866" s="83" t="s">
        <v>105</v>
      </c>
      <c r="AF866" t="s">
        <v>2828</v>
      </c>
      <c r="AG866" s="83" t="s">
        <v>102</v>
      </c>
      <c r="AH866" s="83" t="s">
        <v>102</v>
      </c>
      <c r="AI866" t="s">
        <v>3798</v>
      </c>
      <c r="AJ866" s="83" t="s">
        <v>3989</v>
      </c>
      <c r="AK866" s="83" t="s">
        <v>111</v>
      </c>
      <c r="AL866" s="83" t="s">
        <v>105</v>
      </c>
      <c r="AM866" s="87" t="s">
        <v>106</v>
      </c>
      <c r="AN866" t="s">
        <v>2828</v>
      </c>
      <c r="AO866" t="s">
        <v>3798</v>
      </c>
      <c r="AP866" s="83" t="s">
        <v>3989</v>
      </c>
      <c r="AQ866" s="83" t="s">
        <v>144</v>
      </c>
      <c r="AR866" s="87" t="s">
        <v>106</v>
      </c>
      <c r="AT866" s="83" t="s">
        <v>107</v>
      </c>
      <c r="AU866" s="83" t="s">
        <v>107</v>
      </c>
      <c r="AV866" s="83" t="s">
        <v>107</v>
      </c>
      <c r="AX866" s="110" t="s">
        <v>107</v>
      </c>
      <c r="AY866" s="111"/>
      <c r="AZ866" s="112">
        <f t="shared" ca="1" si="56"/>
        <v>8403</v>
      </c>
      <c r="BA866" s="136">
        <f t="shared" ca="1" si="57"/>
        <v>97</v>
      </c>
      <c r="BB866" s="114" t="s">
        <v>136</v>
      </c>
      <c r="BC866" s="114" t="s">
        <v>108</v>
      </c>
      <c r="BD866" s="114"/>
      <c r="BE866" s="115" t="s">
        <v>102</v>
      </c>
      <c r="BF866" s="115" t="s">
        <v>102</v>
      </c>
      <c r="BG866" s="115" t="s">
        <v>102</v>
      </c>
      <c r="BH866" s="115" t="s">
        <v>102</v>
      </c>
      <c r="BI866" s="116"/>
      <c r="BJ866" s="117" t="s">
        <v>109</v>
      </c>
      <c r="BK866" s="117" t="s">
        <v>109</v>
      </c>
      <c r="BL866" s="83">
        <f t="shared" ca="1" si="58"/>
        <v>29</v>
      </c>
      <c r="BM866" s="83" t="s">
        <v>270</v>
      </c>
      <c r="BN866" s="83">
        <v>0</v>
      </c>
      <c r="BO866" s="83" t="s">
        <v>108</v>
      </c>
      <c r="BP866" s="83">
        <v>-1493175</v>
      </c>
      <c r="BQ866" s="83" t="s">
        <v>381</v>
      </c>
      <c r="BR866" s="83" t="s">
        <v>157</v>
      </c>
      <c r="BS866" s="83" t="s">
        <v>502</v>
      </c>
      <c r="BT866" s="83">
        <v>-1493175</v>
      </c>
      <c r="BU866" s="83" t="s">
        <v>381</v>
      </c>
      <c r="BV866" s="83" t="s">
        <v>157</v>
      </c>
      <c r="BW866" s="83" t="s">
        <v>502</v>
      </c>
      <c r="BY866" s="136">
        <v>0</v>
      </c>
      <c r="BZ866" s="136">
        <v>0</v>
      </c>
      <c r="CA866" s="136">
        <v>0</v>
      </c>
      <c r="CB866" s="136">
        <v>0</v>
      </c>
      <c r="CD866" s="136">
        <v>0</v>
      </c>
      <c r="CE866" s="136">
        <v>0</v>
      </c>
      <c r="CF866" s="136">
        <v>0</v>
      </c>
      <c r="CG866" s="136">
        <v>0</v>
      </c>
      <c r="CH866" s="136">
        <v>0</v>
      </c>
      <c r="CI866" s="136">
        <v>0</v>
      </c>
      <c r="CJ866" s="136">
        <v>0</v>
      </c>
      <c r="CK866" s="138">
        <v>0</v>
      </c>
      <c r="CL866" s="138">
        <v>0</v>
      </c>
      <c r="CM866" s="136">
        <v>0</v>
      </c>
      <c r="CN866" s="136">
        <v>0</v>
      </c>
      <c r="CO866" s="85">
        <v>43805</v>
      </c>
      <c r="CP866" s="83" t="s">
        <v>4912</v>
      </c>
      <c r="CQ866" s="83" t="s">
        <v>102</v>
      </c>
      <c r="CR866" s="83" t="s">
        <v>482</v>
      </c>
      <c r="CS866" s="83">
        <v>861</v>
      </c>
      <c r="CT866" s="83" t="s">
        <v>483</v>
      </c>
      <c r="CU866" s="83">
        <v>1</v>
      </c>
      <c r="CV866" s="83">
        <v>0</v>
      </c>
      <c r="CW866" s="83">
        <v>0</v>
      </c>
      <c r="CX866" s="83" t="s">
        <v>109</v>
      </c>
      <c r="CY866" s="83" t="s">
        <v>583</v>
      </c>
      <c r="CZ866" s="83">
        <v>0</v>
      </c>
      <c r="DA866" s="83">
        <v>0</v>
      </c>
      <c r="DB866" s="83">
        <f t="shared" si="55"/>
        <v>0</v>
      </c>
      <c r="DC866" s="83" t="s">
        <v>497</v>
      </c>
      <c r="DE866" s="136">
        <v>1</v>
      </c>
      <c r="DF866" s="136">
        <v>1</v>
      </c>
      <c r="DG866" s="215" t="s">
        <v>269</v>
      </c>
      <c r="DH866" s="136">
        <v>1</v>
      </c>
      <c r="DI866" s="136">
        <v>1</v>
      </c>
      <c r="DJ866" s="215" t="s">
        <v>269</v>
      </c>
      <c r="EE866" s="136" t="b">
        <v>1</v>
      </c>
      <c r="EF866" s="136" t="b">
        <v>1</v>
      </c>
      <c r="EG866" s="136" t="b">
        <v>1</v>
      </c>
      <c r="EH866" s="136" t="b">
        <v>1</v>
      </c>
      <c r="EL866" s="215" t="s">
        <v>269</v>
      </c>
    </row>
    <row r="867" spans="1:142" ht="60" customHeight="1" x14ac:dyDescent="0.55000000000000004">
      <c r="A867" s="83" t="s">
        <v>130</v>
      </c>
      <c r="B867" s="83" t="s">
        <v>98</v>
      </c>
      <c r="C867">
        <v>653883</v>
      </c>
      <c r="D867" t="s">
        <v>1500</v>
      </c>
      <c r="E867" t="s">
        <v>1500</v>
      </c>
      <c r="F867" s="83" t="s">
        <v>108</v>
      </c>
      <c r="G867" s="213">
        <v>40639</v>
      </c>
      <c r="H867" s="83" t="s">
        <v>102</v>
      </c>
      <c r="I867" s="213">
        <v>43413</v>
      </c>
      <c r="J867" s="83" t="s">
        <v>228</v>
      </c>
      <c r="K867" s="214">
        <v>840123297491</v>
      </c>
      <c r="L867" s="83" t="s">
        <v>97</v>
      </c>
      <c r="M867" s="213">
        <v>43696</v>
      </c>
      <c r="N867">
        <v>173342</v>
      </c>
      <c r="O867" s="145" t="s">
        <v>567</v>
      </c>
      <c r="P867" s="145" t="s">
        <v>99</v>
      </c>
      <c r="Q867" s="145" t="s">
        <v>100</v>
      </c>
      <c r="R867" s="145" t="s">
        <v>567</v>
      </c>
      <c r="V867">
        <v>6462</v>
      </c>
      <c r="W867" s="83" t="s">
        <v>101</v>
      </c>
      <c r="X867" s="83" t="s">
        <v>103</v>
      </c>
      <c r="Y867" t="s">
        <v>2829</v>
      </c>
      <c r="Z867" s="83" t="s">
        <v>102</v>
      </c>
      <c r="AA867" s="83" t="s">
        <v>102</v>
      </c>
      <c r="AB867" t="s">
        <v>3799</v>
      </c>
      <c r="AC867" s="83" t="s">
        <v>3990</v>
      </c>
      <c r="AD867" s="83" t="s">
        <v>144</v>
      </c>
      <c r="AE867" s="83" t="s">
        <v>105</v>
      </c>
      <c r="AF867" t="s">
        <v>2829</v>
      </c>
      <c r="AG867" s="83" t="s">
        <v>102</v>
      </c>
      <c r="AH867" s="83" t="s">
        <v>102</v>
      </c>
      <c r="AI867" t="s">
        <v>3799</v>
      </c>
      <c r="AJ867" s="83" t="s">
        <v>3990</v>
      </c>
      <c r="AK867" s="83" t="s">
        <v>144</v>
      </c>
      <c r="AL867" s="83" t="s">
        <v>105</v>
      </c>
      <c r="AM867" s="87" t="s">
        <v>106</v>
      </c>
      <c r="AN867" t="s">
        <v>2829</v>
      </c>
      <c r="AO867" t="s">
        <v>3799</v>
      </c>
      <c r="AP867" s="83" t="s">
        <v>3990</v>
      </c>
      <c r="AQ867" s="83" t="s">
        <v>111</v>
      </c>
      <c r="AR867" s="87" t="s">
        <v>106</v>
      </c>
      <c r="AT867" s="83" t="s">
        <v>107</v>
      </c>
      <c r="AU867" s="83" t="s">
        <v>107</v>
      </c>
      <c r="AV867" s="83" t="s">
        <v>107</v>
      </c>
      <c r="AX867" s="110" t="s">
        <v>107</v>
      </c>
      <c r="AY867" s="111"/>
      <c r="AZ867" s="112">
        <f t="shared" ca="1" si="56"/>
        <v>5578</v>
      </c>
      <c r="BA867" s="136">
        <f t="shared" ca="1" si="57"/>
        <v>11</v>
      </c>
      <c r="BB867" s="114" t="s">
        <v>134</v>
      </c>
      <c r="BC867" s="114" t="s">
        <v>108</v>
      </c>
      <c r="BD867" s="114"/>
      <c r="BE867" s="115" t="s">
        <v>102</v>
      </c>
      <c r="BF867" s="115" t="s">
        <v>102</v>
      </c>
      <c r="BG867" s="115" t="s">
        <v>102</v>
      </c>
      <c r="BH867" s="115" t="s">
        <v>102</v>
      </c>
      <c r="BI867" s="116"/>
      <c r="BJ867" s="117" t="s">
        <v>109</v>
      </c>
      <c r="BK867" s="117" t="s">
        <v>109</v>
      </c>
      <c r="BL867" s="83">
        <f t="shared" ca="1" si="58"/>
        <v>86</v>
      </c>
      <c r="BM867" s="83" t="s">
        <v>108</v>
      </c>
      <c r="BN867" s="83">
        <v>0</v>
      </c>
      <c r="BO867" s="83" t="s">
        <v>108</v>
      </c>
      <c r="BP867" s="83">
        <v>-1494910</v>
      </c>
      <c r="BQ867" s="83" t="s">
        <v>312</v>
      </c>
      <c r="BR867" s="83" t="s">
        <v>153</v>
      </c>
      <c r="BS867" s="83" t="s">
        <v>499</v>
      </c>
      <c r="BT867" s="83">
        <v>-1494910</v>
      </c>
      <c r="BU867" s="83" t="s">
        <v>312</v>
      </c>
      <c r="BV867" s="83" t="s">
        <v>153</v>
      </c>
      <c r="BW867" s="83" t="s">
        <v>499</v>
      </c>
      <c r="BY867" s="136">
        <v>0</v>
      </c>
      <c r="BZ867" s="136">
        <v>0</v>
      </c>
      <c r="CA867" s="136">
        <v>0</v>
      </c>
      <c r="CB867" s="136">
        <v>0</v>
      </c>
      <c r="CD867" s="136">
        <v>0</v>
      </c>
      <c r="CE867" s="136">
        <v>0</v>
      </c>
      <c r="CF867" s="136">
        <v>0</v>
      </c>
      <c r="CG867" s="136">
        <v>0</v>
      </c>
      <c r="CH867" s="136">
        <v>0</v>
      </c>
      <c r="CI867" s="136">
        <v>0</v>
      </c>
      <c r="CJ867" s="136">
        <v>0</v>
      </c>
      <c r="CK867" s="138">
        <v>0</v>
      </c>
      <c r="CL867" s="138">
        <v>0</v>
      </c>
      <c r="CM867" s="136">
        <v>0</v>
      </c>
      <c r="CN867" s="136">
        <v>0</v>
      </c>
      <c r="CO867" s="85">
        <v>43806</v>
      </c>
      <c r="CP867" s="83" t="s">
        <v>4913</v>
      </c>
      <c r="CQ867" s="83" t="s">
        <v>102</v>
      </c>
      <c r="CR867" s="83" t="s">
        <v>482</v>
      </c>
      <c r="CS867" s="83">
        <v>862</v>
      </c>
      <c r="CT867" s="83" t="s">
        <v>483</v>
      </c>
      <c r="CU867" s="83">
        <v>1</v>
      </c>
      <c r="CV867" s="83">
        <v>0</v>
      </c>
      <c r="CW867" s="83">
        <v>0</v>
      </c>
      <c r="CX867" s="83" t="s">
        <v>109</v>
      </c>
      <c r="CY867" s="83" t="s">
        <v>583</v>
      </c>
      <c r="CZ867" s="83">
        <v>0</v>
      </c>
      <c r="DA867" s="83">
        <v>0</v>
      </c>
      <c r="DB867" s="83">
        <f t="shared" si="55"/>
        <v>0</v>
      </c>
      <c r="DC867" s="83" t="s">
        <v>497</v>
      </c>
      <c r="DE867" s="136">
        <v>1</v>
      </c>
      <c r="DF867" s="136">
        <v>1</v>
      </c>
      <c r="DG867" s="215" t="s">
        <v>269</v>
      </c>
      <c r="DH867" s="136">
        <v>1</v>
      </c>
      <c r="DI867" s="136">
        <v>1</v>
      </c>
      <c r="DJ867" s="215" t="s">
        <v>269</v>
      </c>
      <c r="EE867" s="136" t="b">
        <v>1</v>
      </c>
      <c r="EF867" s="136" t="b">
        <v>1</v>
      </c>
      <c r="EG867" s="136" t="b">
        <v>1</v>
      </c>
      <c r="EH867" s="136" t="b">
        <v>1</v>
      </c>
      <c r="EL867" s="215" t="s">
        <v>269</v>
      </c>
    </row>
    <row r="868" spans="1:142" ht="60" customHeight="1" x14ac:dyDescent="0.55000000000000004">
      <c r="A868" s="83" t="s">
        <v>130</v>
      </c>
      <c r="B868" s="83" t="s">
        <v>98</v>
      </c>
      <c r="C868">
        <v>599541</v>
      </c>
      <c r="D868" t="s">
        <v>1501</v>
      </c>
      <c r="E868" t="s">
        <v>1501</v>
      </c>
      <c r="F868" s="83" t="s">
        <v>108</v>
      </c>
      <c r="G868" s="213">
        <v>41105</v>
      </c>
      <c r="H868" s="83" t="s">
        <v>102</v>
      </c>
      <c r="I868" s="213">
        <v>43445</v>
      </c>
      <c r="J868" s="83" t="s">
        <v>228</v>
      </c>
      <c r="K868" s="214">
        <v>769184810826</v>
      </c>
      <c r="L868" s="83" t="s">
        <v>126</v>
      </c>
      <c r="M868" s="213">
        <v>43682</v>
      </c>
      <c r="N868">
        <v>285559</v>
      </c>
      <c r="O868" s="145" t="s">
        <v>567</v>
      </c>
      <c r="P868" s="145" t="s">
        <v>99</v>
      </c>
      <c r="Q868" s="145" t="s">
        <v>100</v>
      </c>
      <c r="R868" s="145" t="s">
        <v>567</v>
      </c>
      <c r="V868">
        <v>9290</v>
      </c>
      <c r="W868" s="83" t="s">
        <v>101</v>
      </c>
      <c r="X868" s="83" t="s">
        <v>103</v>
      </c>
      <c r="Y868" t="s">
        <v>2830</v>
      </c>
      <c r="Z868" s="83" t="s">
        <v>102</v>
      </c>
      <c r="AA868" s="83" t="s">
        <v>102</v>
      </c>
      <c r="AB868" t="s">
        <v>3800</v>
      </c>
      <c r="AC868" s="83" t="s">
        <v>3991</v>
      </c>
      <c r="AD868" s="83" t="s">
        <v>144</v>
      </c>
      <c r="AE868" s="83" t="s">
        <v>105</v>
      </c>
      <c r="AF868" t="s">
        <v>2830</v>
      </c>
      <c r="AG868" s="83" t="s">
        <v>102</v>
      </c>
      <c r="AH868" s="83" t="s">
        <v>102</v>
      </c>
      <c r="AI868" t="s">
        <v>3800</v>
      </c>
      <c r="AJ868" s="83" t="s">
        <v>3991</v>
      </c>
      <c r="AK868" s="83" t="s">
        <v>144</v>
      </c>
      <c r="AL868" s="83" t="s">
        <v>105</v>
      </c>
      <c r="AM868" s="87" t="s">
        <v>106</v>
      </c>
      <c r="AN868" t="s">
        <v>2830</v>
      </c>
      <c r="AO868" t="s">
        <v>3800</v>
      </c>
      <c r="AP868" s="83" t="s">
        <v>3991</v>
      </c>
      <c r="AQ868" s="83" t="s">
        <v>144</v>
      </c>
      <c r="AR868" s="87" t="s">
        <v>106</v>
      </c>
      <c r="AT868" s="83" t="s">
        <v>107</v>
      </c>
      <c r="AU868" s="83" t="s">
        <v>107</v>
      </c>
      <c r="AV868" s="83" t="s">
        <v>107</v>
      </c>
      <c r="AX868" s="110" t="s">
        <v>107</v>
      </c>
      <c r="AY868" s="111"/>
      <c r="AZ868" s="112">
        <f t="shared" ca="1" si="56"/>
        <v>4052</v>
      </c>
      <c r="BA868" s="136">
        <f t="shared" ca="1" si="57"/>
        <v>42</v>
      </c>
      <c r="BB868" s="114" t="s">
        <v>134</v>
      </c>
      <c r="BC868" s="114" t="s">
        <v>108</v>
      </c>
      <c r="BD868" s="114"/>
      <c r="BE868" s="115" t="s">
        <v>102</v>
      </c>
      <c r="BF868" s="115" t="s">
        <v>102</v>
      </c>
      <c r="BG868" s="115" t="s">
        <v>102</v>
      </c>
      <c r="BH868" s="115" t="s">
        <v>102</v>
      </c>
      <c r="BI868" s="116"/>
      <c r="BJ868" s="117" t="s">
        <v>109</v>
      </c>
      <c r="BK868" s="117" t="s">
        <v>109</v>
      </c>
      <c r="BL868" s="83">
        <f t="shared" ca="1" si="58"/>
        <v>81</v>
      </c>
      <c r="BM868" s="83" t="s">
        <v>108</v>
      </c>
      <c r="BN868" s="83">
        <v>0</v>
      </c>
      <c r="BO868" s="83" t="s">
        <v>108</v>
      </c>
      <c r="BP868" s="83">
        <v>-1496645</v>
      </c>
      <c r="BQ868" s="83" t="s">
        <v>198</v>
      </c>
      <c r="BR868" s="83" t="s">
        <v>164</v>
      </c>
      <c r="BS868" s="83" t="s">
        <v>499</v>
      </c>
      <c r="BT868" s="83">
        <v>-1496645</v>
      </c>
      <c r="BU868" s="83" t="s">
        <v>198</v>
      </c>
      <c r="BV868" s="83" t="s">
        <v>164</v>
      </c>
      <c r="BW868" s="83" t="s">
        <v>499</v>
      </c>
      <c r="BY868" s="136">
        <v>0</v>
      </c>
      <c r="BZ868" s="136">
        <v>0</v>
      </c>
      <c r="CA868" s="136">
        <v>0</v>
      </c>
      <c r="CB868" s="136">
        <v>0</v>
      </c>
      <c r="CD868" s="136">
        <v>0</v>
      </c>
      <c r="CE868" s="136">
        <v>0</v>
      </c>
      <c r="CF868" s="136">
        <v>0</v>
      </c>
      <c r="CG868" s="136">
        <v>0</v>
      </c>
      <c r="CH868" s="136">
        <v>0</v>
      </c>
      <c r="CI868" s="136">
        <v>0</v>
      </c>
      <c r="CJ868" s="136">
        <v>0</v>
      </c>
      <c r="CK868" s="138">
        <v>0</v>
      </c>
      <c r="CL868" s="138">
        <v>0</v>
      </c>
      <c r="CM868" s="136">
        <v>0</v>
      </c>
      <c r="CN868" s="136">
        <v>0</v>
      </c>
      <c r="CO868" s="85">
        <v>43807</v>
      </c>
      <c r="CP868" s="83" t="s">
        <v>4914</v>
      </c>
      <c r="CQ868" s="83" t="s">
        <v>102</v>
      </c>
      <c r="CR868" s="83" t="s">
        <v>482</v>
      </c>
      <c r="CS868" s="83">
        <v>863</v>
      </c>
      <c r="CT868" s="83" t="s">
        <v>483</v>
      </c>
      <c r="CU868" s="83">
        <v>1</v>
      </c>
      <c r="CV868" s="83">
        <v>0</v>
      </c>
      <c r="CW868" s="83">
        <v>0</v>
      </c>
      <c r="CX868" s="83" t="s">
        <v>109</v>
      </c>
      <c r="CY868" s="83" t="s">
        <v>583</v>
      </c>
      <c r="CZ868" s="83">
        <v>0</v>
      </c>
      <c r="DA868" s="83">
        <v>0</v>
      </c>
      <c r="DB868" s="83">
        <f t="shared" si="55"/>
        <v>0</v>
      </c>
      <c r="DC868" s="83" t="s">
        <v>497</v>
      </c>
      <c r="DE868" s="136">
        <v>1</v>
      </c>
      <c r="DF868" s="136">
        <v>1</v>
      </c>
      <c r="DG868" s="215" t="s">
        <v>269</v>
      </c>
      <c r="DH868" s="136">
        <v>1</v>
      </c>
      <c r="DI868" s="136">
        <v>1</v>
      </c>
      <c r="DJ868" s="215" t="s">
        <v>269</v>
      </c>
      <c r="EE868" s="136" t="b">
        <v>1</v>
      </c>
      <c r="EF868" s="136" t="b">
        <v>1</v>
      </c>
      <c r="EG868" s="136" t="b">
        <v>1</v>
      </c>
      <c r="EH868" s="136" t="b">
        <v>1</v>
      </c>
      <c r="EL868" s="215" t="s">
        <v>269</v>
      </c>
    </row>
    <row r="869" spans="1:142" ht="60" customHeight="1" x14ac:dyDescent="0.55000000000000004">
      <c r="A869" s="83" t="s">
        <v>130</v>
      </c>
      <c r="B869" s="83" t="s">
        <v>98</v>
      </c>
      <c r="C869">
        <v>577405</v>
      </c>
      <c r="D869" t="s">
        <v>1502</v>
      </c>
      <c r="E869" t="s">
        <v>1502</v>
      </c>
      <c r="F869" s="83" t="s">
        <v>108</v>
      </c>
      <c r="G869" s="213">
        <v>38406</v>
      </c>
      <c r="H869" s="83" t="s">
        <v>102</v>
      </c>
      <c r="I869" s="213">
        <v>43154</v>
      </c>
      <c r="J869" s="83" t="s">
        <v>228</v>
      </c>
      <c r="K869" s="214">
        <v>954089081263</v>
      </c>
      <c r="L869" s="83" t="s">
        <v>135</v>
      </c>
      <c r="M869" s="213">
        <v>43525</v>
      </c>
      <c r="N869">
        <v>932131</v>
      </c>
      <c r="O869" s="145" t="s">
        <v>567</v>
      </c>
      <c r="P869" s="145" t="s">
        <v>99</v>
      </c>
      <c r="Q869" s="145" t="s">
        <v>100</v>
      </c>
      <c r="R869" s="145" t="s">
        <v>567</v>
      </c>
      <c r="V869">
        <v>6740</v>
      </c>
      <c r="W869" s="83" t="s">
        <v>1922</v>
      </c>
      <c r="X869" s="83" t="s">
        <v>103</v>
      </c>
      <c r="Y869" t="s">
        <v>2831</v>
      </c>
      <c r="Z869" s="83" t="s">
        <v>102</v>
      </c>
      <c r="AA869" s="83" t="s">
        <v>102</v>
      </c>
      <c r="AB869" t="s">
        <v>3801</v>
      </c>
      <c r="AC869" s="83" t="s">
        <v>3992</v>
      </c>
      <c r="AD869" s="83" t="s">
        <v>111</v>
      </c>
      <c r="AE869" s="83" t="s">
        <v>105</v>
      </c>
      <c r="AF869" t="s">
        <v>2831</v>
      </c>
      <c r="AG869" s="83" t="s">
        <v>102</v>
      </c>
      <c r="AH869" s="83" t="s">
        <v>102</v>
      </c>
      <c r="AI869" t="s">
        <v>3801</v>
      </c>
      <c r="AJ869" s="83" t="s">
        <v>3992</v>
      </c>
      <c r="AK869" s="83" t="s">
        <v>111</v>
      </c>
      <c r="AL869" s="83" t="s">
        <v>105</v>
      </c>
      <c r="AM869" s="87" t="s">
        <v>106</v>
      </c>
      <c r="AN869" t="s">
        <v>2831</v>
      </c>
      <c r="AO869" t="s">
        <v>3801</v>
      </c>
      <c r="AP869" s="83" t="s">
        <v>3992</v>
      </c>
      <c r="AQ869" s="83" t="s">
        <v>144</v>
      </c>
      <c r="AR869" s="87" t="s">
        <v>106</v>
      </c>
      <c r="AT869" s="83" t="s">
        <v>107</v>
      </c>
      <c r="AU869" s="83" t="s">
        <v>107</v>
      </c>
      <c r="AV869" s="83" t="s">
        <v>107</v>
      </c>
      <c r="AX869" s="110" t="s">
        <v>107</v>
      </c>
      <c r="AY869" s="111"/>
      <c r="AZ869" s="112">
        <f t="shared" ca="1" si="56"/>
        <v>1609</v>
      </c>
      <c r="BA869" s="136">
        <f t="shared" ca="1" si="57"/>
        <v>55</v>
      </c>
      <c r="BB869" s="114" t="s">
        <v>136</v>
      </c>
      <c r="BC869" s="114" t="s">
        <v>108</v>
      </c>
      <c r="BD869" s="114"/>
      <c r="BE869" s="115" t="s">
        <v>102</v>
      </c>
      <c r="BF869" s="115" t="s">
        <v>102</v>
      </c>
      <c r="BG869" s="115" t="s">
        <v>102</v>
      </c>
      <c r="BH869" s="115" t="s">
        <v>102</v>
      </c>
      <c r="BI869" s="116"/>
      <c r="BJ869" s="117" t="s">
        <v>109</v>
      </c>
      <c r="BK869" s="117" t="s">
        <v>109</v>
      </c>
      <c r="BL869" s="83">
        <f t="shared" ca="1" si="58"/>
        <v>72</v>
      </c>
      <c r="BM869" s="83" t="s">
        <v>270</v>
      </c>
      <c r="BN869" s="83">
        <v>0</v>
      </c>
      <c r="BO869" s="83" t="s">
        <v>108</v>
      </c>
      <c r="BP869" s="83">
        <v>-1498380</v>
      </c>
      <c r="BQ869" s="83" t="s">
        <v>381</v>
      </c>
      <c r="BR869" s="83" t="s">
        <v>157</v>
      </c>
      <c r="BS869" s="83" t="s">
        <v>502</v>
      </c>
      <c r="BT869" s="83">
        <v>-1498380</v>
      </c>
      <c r="BU869" s="83" t="s">
        <v>381</v>
      </c>
      <c r="BV869" s="83" t="s">
        <v>157</v>
      </c>
      <c r="BW869" s="83" t="s">
        <v>502</v>
      </c>
      <c r="BY869" s="136">
        <v>0</v>
      </c>
      <c r="BZ869" s="136">
        <v>0</v>
      </c>
      <c r="CA869" s="136">
        <v>0</v>
      </c>
      <c r="CB869" s="136">
        <v>0</v>
      </c>
      <c r="CD869" s="136">
        <v>0</v>
      </c>
      <c r="CE869" s="136">
        <v>0</v>
      </c>
      <c r="CF869" s="136">
        <v>0</v>
      </c>
      <c r="CG869" s="136">
        <v>0</v>
      </c>
      <c r="CH869" s="136">
        <v>0</v>
      </c>
      <c r="CI869" s="136">
        <v>0</v>
      </c>
      <c r="CJ869" s="136">
        <v>0</v>
      </c>
      <c r="CK869" s="138">
        <v>0</v>
      </c>
      <c r="CL869" s="138">
        <v>0</v>
      </c>
      <c r="CM869" s="136">
        <v>0</v>
      </c>
      <c r="CN869" s="136">
        <v>0</v>
      </c>
      <c r="CO869" s="85">
        <v>43808</v>
      </c>
      <c r="CP869" s="83" t="s">
        <v>4915</v>
      </c>
      <c r="CQ869" s="83" t="s">
        <v>102</v>
      </c>
      <c r="CR869" s="83" t="s">
        <v>482</v>
      </c>
      <c r="CS869" s="83">
        <v>864</v>
      </c>
      <c r="CT869" s="83" t="s">
        <v>483</v>
      </c>
      <c r="CU869" s="83">
        <v>1</v>
      </c>
      <c r="CV869" s="83">
        <v>0</v>
      </c>
      <c r="CW869" s="83">
        <v>0</v>
      </c>
      <c r="CX869" s="83" t="s">
        <v>109</v>
      </c>
      <c r="CY869" s="83" t="s">
        <v>583</v>
      </c>
      <c r="CZ869" s="83">
        <v>0</v>
      </c>
      <c r="DA869" s="83">
        <v>0</v>
      </c>
      <c r="DB869" s="83">
        <f t="shared" si="55"/>
        <v>0</v>
      </c>
      <c r="DC869" s="83" t="s">
        <v>497</v>
      </c>
      <c r="DE869" s="136">
        <v>1</v>
      </c>
      <c r="DF869" s="136">
        <v>1</v>
      </c>
      <c r="DG869" s="215" t="s">
        <v>269</v>
      </c>
      <c r="DH869" s="136">
        <v>1</v>
      </c>
      <c r="DI869" s="136">
        <v>1</v>
      </c>
      <c r="DJ869" s="215" t="s">
        <v>269</v>
      </c>
      <c r="EE869" s="136" t="b">
        <v>1</v>
      </c>
      <c r="EF869" s="136" t="b">
        <v>1</v>
      </c>
      <c r="EG869" s="136" t="b">
        <v>1</v>
      </c>
      <c r="EH869" s="136" t="b">
        <v>1</v>
      </c>
      <c r="EL869" s="215" t="s">
        <v>269</v>
      </c>
    </row>
    <row r="870" spans="1:142" ht="60" customHeight="1" x14ac:dyDescent="0.55000000000000004">
      <c r="A870" s="83" t="s">
        <v>130</v>
      </c>
      <c r="B870" s="83" t="s">
        <v>98</v>
      </c>
      <c r="C870">
        <v>648102</v>
      </c>
      <c r="D870" t="s">
        <v>1503</v>
      </c>
      <c r="E870" t="s">
        <v>1503</v>
      </c>
      <c r="F870" s="83" t="s">
        <v>108</v>
      </c>
      <c r="G870" s="213">
        <v>36191</v>
      </c>
      <c r="H870" s="83" t="s">
        <v>102</v>
      </c>
      <c r="I870" s="213">
        <v>43186</v>
      </c>
      <c r="J870" s="83" t="s">
        <v>228</v>
      </c>
      <c r="K870" s="214">
        <v>462332340434</v>
      </c>
      <c r="L870" s="83" t="s">
        <v>97</v>
      </c>
      <c r="M870" s="213">
        <v>43662</v>
      </c>
      <c r="N870">
        <v>217628</v>
      </c>
      <c r="O870" s="145" t="s">
        <v>567</v>
      </c>
      <c r="P870" s="145" t="s">
        <v>99</v>
      </c>
      <c r="Q870" s="145" t="s">
        <v>100</v>
      </c>
      <c r="R870" s="145" t="s">
        <v>567</v>
      </c>
      <c r="V870">
        <v>4602</v>
      </c>
      <c r="W870" s="83" t="s">
        <v>101</v>
      </c>
      <c r="X870" s="83" t="s">
        <v>103</v>
      </c>
      <c r="Y870" t="s">
        <v>2832</v>
      </c>
      <c r="Z870" s="83" t="s">
        <v>102</v>
      </c>
      <c r="AA870" s="83" t="s">
        <v>102</v>
      </c>
      <c r="AB870" t="s">
        <v>3802</v>
      </c>
      <c r="AC870" s="83" t="s">
        <v>3993</v>
      </c>
      <c r="AD870" s="83" t="s">
        <v>144</v>
      </c>
      <c r="AE870" s="83" t="s">
        <v>105</v>
      </c>
      <c r="AF870" t="s">
        <v>2832</v>
      </c>
      <c r="AG870" s="83" t="s">
        <v>102</v>
      </c>
      <c r="AH870" s="83" t="s">
        <v>102</v>
      </c>
      <c r="AI870" t="s">
        <v>3802</v>
      </c>
      <c r="AJ870" s="83" t="s">
        <v>3993</v>
      </c>
      <c r="AK870" s="83" t="s">
        <v>144</v>
      </c>
      <c r="AL870" s="83" t="s">
        <v>105</v>
      </c>
      <c r="AM870" s="87" t="s">
        <v>106</v>
      </c>
      <c r="AN870" t="s">
        <v>2832</v>
      </c>
      <c r="AO870" t="s">
        <v>3802</v>
      </c>
      <c r="AP870" s="83" t="s">
        <v>3993</v>
      </c>
      <c r="AQ870" s="83" t="s">
        <v>111</v>
      </c>
      <c r="AR870" s="87" t="s">
        <v>106</v>
      </c>
      <c r="AT870" s="83" t="s">
        <v>107</v>
      </c>
      <c r="AU870" s="83" t="s">
        <v>107</v>
      </c>
      <c r="AV870" s="83" t="s">
        <v>107</v>
      </c>
      <c r="AX870" s="110" t="s">
        <v>107</v>
      </c>
      <c r="AY870" s="111"/>
      <c r="AZ870" s="112">
        <f t="shared" ca="1" si="56"/>
        <v>9552</v>
      </c>
      <c r="BA870" s="136">
        <f t="shared" ca="1" si="57"/>
        <v>2</v>
      </c>
      <c r="BB870" s="114" t="s">
        <v>134</v>
      </c>
      <c r="BC870" s="114" t="s">
        <v>108</v>
      </c>
      <c r="BD870" s="114"/>
      <c r="BE870" s="115" t="s">
        <v>102</v>
      </c>
      <c r="BF870" s="115" t="s">
        <v>102</v>
      </c>
      <c r="BG870" s="115" t="s">
        <v>102</v>
      </c>
      <c r="BH870" s="115" t="s">
        <v>102</v>
      </c>
      <c r="BI870" s="116"/>
      <c r="BJ870" s="117" t="s">
        <v>109</v>
      </c>
      <c r="BK870" s="117" t="s">
        <v>109</v>
      </c>
      <c r="BL870" s="83">
        <f t="shared" ca="1" si="58"/>
        <v>60</v>
      </c>
      <c r="BM870" s="83" t="s">
        <v>108</v>
      </c>
      <c r="BN870" s="83">
        <v>0</v>
      </c>
      <c r="BO870" s="83" t="s">
        <v>108</v>
      </c>
      <c r="BP870" s="83">
        <v>-1500115</v>
      </c>
      <c r="BQ870" s="83" t="s">
        <v>312</v>
      </c>
      <c r="BR870" s="83" t="s">
        <v>153</v>
      </c>
      <c r="BS870" s="83" t="s">
        <v>499</v>
      </c>
      <c r="BT870" s="83">
        <v>-1500115</v>
      </c>
      <c r="BU870" s="83" t="s">
        <v>312</v>
      </c>
      <c r="BV870" s="83" t="s">
        <v>153</v>
      </c>
      <c r="BW870" s="83" t="s">
        <v>499</v>
      </c>
      <c r="BY870" s="136">
        <v>0</v>
      </c>
      <c r="BZ870" s="136">
        <v>0</v>
      </c>
      <c r="CA870" s="136">
        <v>0</v>
      </c>
      <c r="CB870" s="136">
        <v>0</v>
      </c>
      <c r="CD870" s="136">
        <v>0</v>
      </c>
      <c r="CE870" s="136">
        <v>0</v>
      </c>
      <c r="CF870" s="136">
        <v>0</v>
      </c>
      <c r="CG870" s="136">
        <v>0</v>
      </c>
      <c r="CH870" s="136">
        <v>0</v>
      </c>
      <c r="CI870" s="136">
        <v>0</v>
      </c>
      <c r="CJ870" s="136">
        <v>0</v>
      </c>
      <c r="CK870" s="138">
        <v>0</v>
      </c>
      <c r="CL870" s="138">
        <v>0</v>
      </c>
      <c r="CM870" s="136">
        <v>0</v>
      </c>
      <c r="CN870" s="136">
        <v>0</v>
      </c>
      <c r="CO870" s="85">
        <v>43809</v>
      </c>
      <c r="CP870" s="83" t="s">
        <v>4916</v>
      </c>
      <c r="CQ870" s="83" t="s">
        <v>102</v>
      </c>
      <c r="CR870" s="83" t="s">
        <v>482</v>
      </c>
      <c r="CS870" s="83">
        <v>865</v>
      </c>
      <c r="CT870" s="83" t="s">
        <v>483</v>
      </c>
      <c r="CU870" s="83">
        <v>1</v>
      </c>
      <c r="CV870" s="83">
        <v>0</v>
      </c>
      <c r="CW870" s="83">
        <v>0</v>
      </c>
      <c r="CX870" s="83" t="s">
        <v>109</v>
      </c>
      <c r="CY870" s="83" t="s">
        <v>583</v>
      </c>
      <c r="CZ870" s="83">
        <v>0</v>
      </c>
      <c r="DA870" s="83">
        <v>0</v>
      </c>
      <c r="DB870" s="83">
        <f t="shared" si="55"/>
        <v>0</v>
      </c>
      <c r="DC870" s="83" t="s">
        <v>497</v>
      </c>
      <c r="DE870" s="136">
        <v>1</v>
      </c>
      <c r="DF870" s="136">
        <v>1</v>
      </c>
      <c r="DG870" s="215" t="s">
        <v>269</v>
      </c>
      <c r="DH870" s="136">
        <v>1</v>
      </c>
      <c r="DI870" s="136">
        <v>1</v>
      </c>
      <c r="DJ870" s="215" t="s">
        <v>269</v>
      </c>
      <c r="EE870" s="136" t="b">
        <v>1</v>
      </c>
      <c r="EF870" s="136" t="b">
        <v>1</v>
      </c>
      <c r="EG870" s="136" t="b">
        <v>1</v>
      </c>
      <c r="EH870" s="136" t="b">
        <v>1</v>
      </c>
      <c r="EL870" s="215" t="s">
        <v>269</v>
      </c>
    </row>
    <row r="871" spans="1:142" ht="60" customHeight="1" x14ac:dyDescent="0.55000000000000004">
      <c r="A871" s="83" t="s">
        <v>130</v>
      </c>
      <c r="B871" s="83" t="s">
        <v>98</v>
      </c>
      <c r="C871">
        <v>818990</v>
      </c>
      <c r="D871" t="s">
        <v>1504</v>
      </c>
      <c r="E871" t="s">
        <v>1504</v>
      </c>
      <c r="F871" s="83" t="s">
        <v>108</v>
      </c>
      <c r="G871" s="213">
        <v>38474</v>
      </c>
      <c r="H871" s="83" t="s">
        <v>102</v>
      </c>
      <c r="I871" s="213">
        <v>43311</v>
      </c>
      <c r="J871" s="83" t="s">
        <v>228</v>
      </c>
      <c r="K871" s="214">
        <v>344170044567</v>
      </c>
      <c r="L871" s="83" t="s">
        <v>135</v>
      </c>
      <c r="M871" s="213">
        <v>43699</v>
      </c>
      <c r="N871">
        <v>804700</v>
      </c>
      <c r="O871" s="145" t="s">
        <v>567</v>
      </c>
      <c r="P871" s="145" t="s">
        <v>99</v>
      </c>
      <c r="Q871" s="145" t="s">
        <v>100</v>
      </c>
      <c r="R871" s="145" t="s">
        <v>567</v>
      </c>
      <c r="V871">
        <v>5759</v>
      </c>
      <c r="W871" s="83" t="s">
        <v>101</v>
      </c>
      <c r="X871" s="83" t="s">
        <v>103</v>
      </c>
      <c r="Y871" t="s">
        <v>2833</v>
      </c>
      <c r="Z871" s="83" t="s">
        <v>102</v>
      </c>
      <c r="AA871" s="83" t="s">
        <v>102</v>
      </c>
      <c r="AB871" t="s">
        <v>3803</v>
      </c>
      <c r="AC871" s="83" t="s">
        <v>3994</v>
      </c>
      <c r="AD871" s="83" t="s">
        <v>144</v>
      </c>
      <c r="AE871" s="83" t="s">
        <v>105</v>
      </c>
      <c r="AF871" t="s">
        <v>2833</v>
      </c>
      <c r="AG871" s="83" t="s">
        <v>102</v>
      </c>
      <c r="AH871" s="83" t="s">
        <v>102</v>
      </c>
      <c r="AI871" t="s">
        <v>3803</v>
      </c>
      <c r="AJ871" s="83" t="s">
        <v>3994</v>
      </c>
      <c r="AK871" s="83" t="s">
        <v>144</v>
      </c>
      <c r="AL871" s="83" t="s">
        <v>105</v>
      </c>
      <c r="AM871" s="87" t="s">
        <v>106</v>
      </c>
      <c r="AN871" t="s">
        <v>2833</v>
      </c>
      <c r="AO871" t="s">
        <v>3803</v>
      </c>
      <c r="AP871" s="83" t="s">
        <v>3994</v>
      </c>
      <c r="AQ871" s="83" t="s">
        <v>144</v>
      </c>
      <c r="AR871" s="87" t="s">
        <v>106</v>
      </c>
      <c r="AT871" s="83" t="s">
        <v>107</v>
      </c>
      <c r="AU871" s="83" t="s">
        <v>107</v>
      </c>
      <c r="AV871" s="83" t="s">
        <v>107</v>
      </c>
      <c r="AX871" s="110" t="s">
        <v>107</v>
      </c>
      <c r="AY871" s="111"/>
      <c r="AZ871" s="112">
        <f t="shared" ca="1" si="56"/>
        <v>1534</v>
      </c>
      <c r="BA871" s="136">
        <f t="shared" ca="1" si="57"/>
        <v>8</v>
      </c>
      <c r="BB871" s="114" t="s">
        <v>134</v>
      </c>
      <c r="BC871" s="114" t="s">
        <v>108</v>
      </c>
      <c r="BD871" s="114"/>
      <c r="BE871" s="115" t="s">
        <v>102</v>
      </c>
      <c r="BF871" s="115" t="s">
        <v>102</v>
      </c>
      <c r="BG871" s="115" t="s">
        <v>102</v>
      </c>
      <c r="BH871" s="115" t="s">
        <v>102</v>
      </c>
      <c r="BI871" s="116"/>
      <c r="BJ871" s="117" t="s">
        <v>109</v>
      </c>
      <c r="BK871" s="117" t="s">
        <v>109</v>
      </c>
      <c r="BL871" s="83">
        <f t="shared" ca="1" si="58"/>
        <v>70</v>
      </c>
      <c r="BM871" s="83" t="s">
        <v>108</v>
      </c>
      <c r="BN871" s="83">
        <v>0</v>
      </c>
      <c r="BO871" s="83" t="s">
        <v>108</v>
      </c>
      <c r="BP871" s="83">
        <v>-1501850</v>
      </c>
      <c r="BQ871" s="83" t="s">
        <v>198</v>
      </c>
      <c r="BR871" s="83" t="s">
        <v>164</v>
      </c>
      <c r="BS871" s="83" t="s">
        <v>499</v>
      </c>
      <c r="BT871" s="83">
        <v>-1501850</v>
      </c>
      <c r="BU871" s="83" t="s">
        <v>198</v>
      </c>
      <c r="BV871" s="83" t="s">
        <v>164</v>
      </c>
      <c r="BW871" s="83" t="s">
        <v>499</v>
      </c>
      <c r="BY871" s="136">
        <v>0</v>
      </c>
      <c r="BZ871" s="136">
        <v>0</v>
      </c>
      <c r="CA871" s="136">
        <v>0</v>
      </c>
      <c r="CB871" s="136">
        <v>0</v>
      </c>
      <c r="CD871" s="136">
        <v>0</v>
      </c>
      <c r="CE871" s="136">
        <v>0</v>
      </c>
      <c r="CF871" s="136">
        <v>0</v>
      </c>
      <c r="CG871" s="136">
        <v>0</v>
      </c>
      <c r="CH871" s="136">
        <v>0</v>
      </c>
      <c r="CI871" s="136">
        <v>0</v>
      </c>
      <c r="CJ871" s="136">
        <v>0</v>
      </c>
      <c r="CK871" s="138">
        <v>0</v>
      </c>
      <c r="CL871" s="138">
        <v>0</v>
      </c>
      <c r="CM871" s="136">
        <v>0</v>
      </c>
      <c r="CN871" s="136">
        <v>0</v>
      </c>
      <c r="CO871" s="85">
        <v>43810</v>
      </c>
      <c r="CP871" s="83" t="s">
        <v>4917</v>
      </c>
      <c r="CQ871" s="83" t="s">
        <v>102</v>
      </c>
      <c r="CR871" s="83" t="s">
        <v>482</v>
      </c>
      <c r="CS871" s="83">
        <v>866</v>
      </c>
      <c r="CT871" s="83" t="s">
        <v>483</v>
      </c>
      <c r="CU871" s="83">
        <v>1</v>
      </c>
      <c r="CV871" s="83">
        <v>0</v>
      </c>
      <c r="CW871" s="83">
        <v>0</v>
      </c>
      <c r="CX871" s="83" t="s">
        <v>109</v>
      </c>
      <c r="CY871" s="83" t="s">
        <v>583</v>
      </c>
      <c r="CZ871" s="83">
        <v>0</v>
      </c>
      <c r="DA871" s="83">
        <v>0</v>
      </c>
      <c r="DB871" s="83">
        <f t="shared" si="55"/>
        <v>0</v>
      </c>
      <c r="DC871" s="83" t="s">
        <v>497</v>
      </c>
      <c r="DE871" s="136">
        <v>1</v>
      </c>
      <c r="DF871" s="136">
        <v>1</v>
      </c>
      <c r="DG871" s="215" t="s">
        <v>269</v>
      </c>
      <c r="DH871" s="136">
        <v>1</v>
      </c>
      <c r="DI871" s="136">
        <v>1</v>
      </c>
      <c r="DJ871" s="215" t="s">
        <v>269</v>
      </c>
      <c r="EE871" s="136" t="b">
        <v>1</v>
      </c>
      <c r="EF871" s="136" t="b">
        <v>1</v>
      </c>
      <c r="EG871" s="136" t="b">
        <v>1</v>
      </c>
      <c r="EH871" s="136" t="b">
        <v>1</v>
      </c>
      <c r="EL871" s="215" t="s">
        <v>269</v>
      </c>
    </row>
    <row r="872" spans="1:142" ht="60" customHeight="1" x14ac:dyDescent="0.55000000000000004">
      <c r="A872" s="83" t="s">
        <v>130</v>
      </c>
      <c r="B872" s="83" t="s">
        <v>98</v>
      </c>
      <c r="C872">
        <v>291571</v>
      </c>
      <c r="D872" t="s">
        <v>1505</v>
      </c>
      <c r="E872" t="s">
        <v>1505</v>
      </c>
      <c r="F872" s="83" t="s">
        <v>108</v>
      </c>
      <c r="G872" s="213">
        <v>31841</v>
      </c>
      <c r="H872" s="83" t="s">
        <v>102</v>
      </c>
      <c r="I872" s="213">
        <v>43202</v>
      </c>
      <c r="J872" s="83" t="s">
        <v>228</v>
      </c>
      <c r="K872" s="214">
        <v>539235286079</v>
      </c>
      <c r="L872" s="83" t="s">
        <v>97</v>
      </c>
      <c r="M872" s="213">
        <v>43699</v>
      </c>
      <c r="N872">
        <v>486420</v>
      </c>
      <c r="O872" s="145" t="s">
        <v>567</v>
      </c>
      <c r="P872" s="145" t="s">
        <v>99</v>
      </c>
      <c r="Q872" s="145" t="s">
        <v>100</v>
      </c>
      <c r="R872" s="145" t="s">
        <v>567</v>
      </c>
      <c r="V872">
        <v>6877</v>
      </c>
      <c r="W872" s="83" t="s">
        <v>1923</v>
      </c>
      <c r="X872" s="83" t="s">
        <v>103</v>
      </c>
      <c r="Y872" t="s">
        <v>2834</v>
      </c>
      <c r="Z872" s="83" t="s">
        <v>102</v>
      </c>
      <c r="AA872" s="83" t="s">
        <v>102</v>
      </c>
      <c r="AB872" t="s">
        <v>3804</v>
      </c>
      <c r="AC872" s="83" t="s">
        <v>3995</v>
      </c>
      <c r="AD872" s="83" t="s">
        <v>111</v>
      </c>
      <c r="AE872" s="83" t="s">
        <v>105</v>
      </c>
      <c r="AF872" t="s">
        <v>2834</v>
      </c>
      <c r="AG872" s="83" t="s">
        <v>102</v>
      </c>
      <c r="AH872" s="83" t="s">
        <v>102</v>
      </c>
      <c r="AI872" t="s">
        <v>3804</v>
      </c>
      <c r="AJ872" s="83" t="s">
        <v>3995</v>
      </c>
      <c r="AK872" s="83" t="s">
        <v>111</v>
      </c>
      <c r="AL872" s="83" t="s">
        <v>105</v>
      </c>
      <c r="AM872" s="87" t="s">
        <v>106</v>
      </c>
      <c r="AN872" t="s">
        <v>2834</v>
      </c>
      <c r="AO872" t="s">
        <v>3804</v>
      </c>
      <c r="AP872" s="83" t="s">
        <v>3995</v>
      </c>
      <c r="AQ872" s="83" t="s">
        <v>144</v>
      </c>
      <c r="AR872" s="87" t="s">
        <v>106</v>
      </c>
      <c r="AT872" s="83" t="s">
        <v>107</v>
      </c>
      <c r="AU872" s="83" t="s">
        <v>107</v>
      </c>
      <c r="AV872" s="83" t="s">
        <v>107</v>
      </c>
      <c r="AX872" s="110" t="s">
        <v>107</v>
      </c>
      <c r="AY872" s="111"/>
      <c r="AZ872" s="112">
        <f t="shared" ca="1" si="56"/>
        <v>4096</v>
      </c>
      <c r="BA872" s="136">
        <f t="shared" ca="1" si="57"/>
        <v>66</v>
      </c>
      <c r="BB872" s="114" t="s">
        <v>136</v>
      </c>
      <c r="BC872" s="114" t="s">
        <v>108</v>
      </c>
      <c r="BD872" s="114"/>
      <c r="BE872" s="115" t="s">
        <v>102</v>
      </c>
      <c r="BF872" s="115" t="s">
        <v>102</v>
      </c>
      <c r="BG872" s="115" t="s">
        <v>102</v>
      </c>
      <c r="BH872" s="115" t="s">
        <v>102</v>
      </c>
      <c r="BI872" s="116"/>
      <c r="BJ872" s="117" t="s">
        <v>109</v>
      </c>
      <c r="BK872" s="117" t="s">
        <v>109</v>
      </c>
      <c r="BL872" s="83">
        <f t="shared" ca="1" si="58"/>
        <v>4</v>
      </c>
      <c r="BM872" s="83" t="s">
        <v>270</v>
      </c>
      <c r="BN872" s="83">
        <v>0</v>
      </c>
      <c r="BO872" s="83" t="s">
        <v>108</v>
      </c>
      <c r="BP872" s="83">
        <v>-1503585</v>
      </c>
      <c r="BQ872" s="83" t="s">
        <v>381</v>
      </c>
      <c r="BR872" s="83" t="s">
        <v>157</v>
      </c>
      <c r="BS872" s="83" t="s">
        <v>502</v>
      </c>
      <c r="BT872" s="83">
        <v>-1503585</v>
      </c>
      <c r="BU872" s="83" t="s">
        <v>381</v>
      </c>
      <c r="BV872" s="83" t="s">
        <v>157</v>
      </c>
      <c r="BW872" s="83" t="s">
        <v>502</v>
      </c>
      <c r="BY872" s="136">
        <v>0</v>
      </c>
      <c r="BZ872" s="136">
        <v>0</v>
      </c>
      <c r="CA872" s="136">
        <v>0</v>
      </c>
      <c r="CB872" s="136">
        <v>0</v>
      </c>
      <c r="CD872" s="136">
        <v>0</v>
      </c>
      <c r="CE872" s="136">
        <v>0</v>
      </c>
      <c r="CF872" s="136">
        <v>0</v>
      </c>
      <c r="CG872" s="136">
        <v>0</v>
      </c>
      <c r="CH872" s="136">
        <v>0</v>
      </c>
      <c r="CI872" s="136">
        <v>0</v>
      </c>
      <c r="CJ872" s="136">
        <v>0</v>
      </c>
      <c r="CK872" s="138">
        <v>0</v>
      </c>
      <c r="CL872" s="138">
        <v>0</v>
      </c>
      <c r="CM872" s="136">
        <v>0</v>
      </c>
      <c r="CN872" s="136">
        <v>0</v>
      </c>
      <c r="CO872" s="85">
        <v>43811</v>
      </c>
      <c r="CP872" s="83" t="s">
        <v>4918</v>
      </c>
      <c r="CQ872" s="83" t="s">
        <v>102</v>
      </c>
      <c r="CR872" s="83" t="s">
        <v>482</v>
      </c>
      <c r="CS872" s="83">
        <v>867</v>
      </c>
      <c r="CT872" s="83" t="s">
        <v>483</v>
      </c>
      <c r="CU872" s="83">
        <v>1</v>
      </c>
      <c r="CV872" s="83">
        <v>0</v>
      </c>
      <c r="CW872" s="83">
        <v>0</v>
      </c>
      <c r="CX872" s="83" t="s">
        <v>109</v>
      </c>
      <c r="CY872" s="83" t="s">
        <v>583</v>
      </c>
      <c r="CZ872" s="83">
        <v>0</v>
      </c>
      <c r="DA872" s="83">
        <v>0</v>
      </c>
      <c r="DB872" s="83">
        <f t="shared" si="55"/>
        <v>0</v>
      </c>
      <c r="DC872" s="83" t="s">
        <v>497</v>
      </c>
      <c r="DE872" s="136">
        <v>1</v>
      </c>
      <c r="DF872" s="136">
        <v>1</v>
      </c>
      <c r="DG872" s="215" t="s">
        <v>269</v>
      </c>
      <c r="DH872" s="136">
        <v>1</v>
      </c>
      <c r="DI872" s="136">
        <v>1</v>
      </c>
      <c r="DJ872" s="215" t="s">
        <v>269</v>
      </c>
      <c r="EE872" s="136" t="b">
        <v>1</v>
      </c>
      <c r="EF872" s="136" t="b">
        <v>1</v>
      </c>
      <c r="EG872" s="136" t="b">
        <v>1</v>
      </c>
      <c r="EH872" s="136" t="b">
        <v>1</v>
      </c>
      <c r="EL872" s="215" t="s">
        <v>269</v>
      </c>
    </row>
    <row r="873" spans="1:142" ht="60" customHeight="1" x14ac:dyDescent="0.55000000000000004">
      <c r="A873" s="83" t="s">
        <v>130</v>
      </c>
      <c r="B873" s="83" t="s">
        <v>98</v>
      </c>
      <c r="C873">
        <v>403860</v>
      </c>
      <c r="D873" t="s">
        <v>1506</v>
      </c>
      <c r="E873" t="s">
        <v>1506</v>
      </c>
      <c r="F873" s="83" t="s">
        <v>108</v>
      </c>
      <c r="G873" s="213">
        <v>40801</v>
      </c>
      <c r="H873" s="83" t="s">
        <v>102</v>
      </c>
      <c r="I873" s="213">
        <v>43342</v>
      </c>
      <c r="J873" s="83" t="s">
        <v>228</v>
      </c>
      <c r="K873" s="214">
        <v>100819776150</v>
      </c>
      <c r="L873" s="83" t="s">
        <v>126</v>
      </c>
      <c r="M873" s="213">
        <v>43731</v>
      </c>
      <c r="N873">
        <v>613815</v>
      </c>
      <c r="O873" s="145" t="s">
        <v>567</v>
      </c>
      <c r="P873" s="145" t="s">
        <v>99</v>
      </c>
      <c r="Q873" s="145" t="s">
        <v>100</v>
      </c>
      <c r="R873" s="145" t="s">
        <v>567</v>
      </c>
      <c r="V873">
        <v>8891</v>
      </c>
      <c r="W873" s="83" t="s">
        <v>101</v>
      </c>
      <c r="X873" s="83" t="s">
        <v>103</v>
      </c>
      <c r="Y873" t="s">
        <v>2835</v>
      </c>
      <c r="Z873" s="83" t="s">
        <v>102</v>
      </c>
      <c r="AA873" s="83" t="s">
        <v>102</v>
      </c>
      <c r="AB873" t="s">
        <v>3805</v>
      </c>
      <c r="AC873" s="83" t="s">
        <v>3996</v>
      </c>
      <c r="AD873" s="83" t="s">
        <v>144</v>
      </c>
      <c r="AE873" s="83" t="s">
        <v>105</v>
      </c>
      <c r="AF873" t="s">
        <v>2835</v>
      </c>
      <c r="AG873" s="83" t="s">
        <v>102</v>
      </c>
      <c r="AH873" s="83" t="s">
        <v>102</v>
      </c>
      <c r="AI873" t="s">
        <v>3805</v>
      </c>
      <c r="AJ873" s="83" t="s">
        <v>3996</v>
      </c>
      <c r="AK873" s="83" t="s">
        <v>144</v>
      </c>
      <c r="AL873" s="83" t="s">
        <v>105</v>
      </c>
      <c r="AM873" s="87" t="s">
        <v>106</v>
      </c>
      <c r="AN873" t="s">
        <v>2835</v>
      </c>
      <c r="AO873" t="s">
        <v>3805</v>
      </c>
      <c r="AP873" s="83" t="s">
        <v>3996</v>
      </c>
      <c r="AQ873" s="83" t="s">
        <v>111</v>
      </c>
      <c r="AR873" s="87" t="s">
        <v>106</v>
      </c>
      <c r="AT873" s="83" t="s">
        <v>107</v>
      </c>
      <c r="AU873" s="83" t="s">
        <v>107</v>
      </c>
      <c r="AV873" s="83" t="s">
        <v>107</v>
      </c>
      <c r="AX873" s="110" t="s">
        <v>107</v>
      </c>
      <c r="AY873" s="111"/>
      <c r="AZ873" s="112">
        <f t="shared" ca="1" si="56"/>
        <v>5048</v>
      </c>
      <c r="BA873" s="136">
        <f t="shared" ca="1" si="57"/>
        <v>43</v>
      </c>
      <c r="BB873" s="114" t="s">
        <v>134</v>
      </c>
      <c r="BC873" s="114" t="s">
        <v>108</v>
      </c>
      <c r="BD873" s="114"/>
      <c r="BE873" s="115" t="s">
        <v>102</v>
      </c>
      <c r="BF873" s="115" t="s">
        <v>102</v>
      </c>
      <c r="BG873" s="115" t="s">
        <v>102</v>
      </c>
      <c r="BH873" s="115" t="s">
        <v>102</v>
      </c>
      <c r="BI873" s="116"/>
      <c r="BJ873" s="117" t="s">
        <v>109</v>
      </c>
      <c r="BK873" s="117" t="s">
        <v>109</v>
      </c>
      <c r="BL873" s="83">
        <f t="shared" ca="1" si="58"/>
        <v>45</v>
      </c>
      <c r="BM873" s="83" t="s">
        <v>108</v>
      </c>
      <c r="BN873" s="83">
        <v>0</v>
      </c>
      <c r="BO873" s="83" t="s">
        <v>108</v>
      </c>
      <c r="BP873" s="83">
        <v>-1505320</v>
      </c>
      <c r="BQ873" s="83" t="s">
        <v>312</v>
      </c>
      <c r="BR873" s="83" t="s">
        <v>153</v>
      </c>
      <c r="BS873" s="83" t="s">
        <v>499</v>
      </c>
      <c r="BT873" s="83">
        <v>-1505320</v>
      </c>
      <c r="BU873" s="83" t="s">
        <v>312</v>
      </c>
      <c r="BV873" s="83" t="s">
        <v>153</v>
      </c>
      <c r="BW873" s="83" t="s">
        <v>499</v>
      </c>
      <c r="BY873" s="136">
        <v>0</v>
      </c>
      <c r="BZ873" s="136">
        <v>0</v>
      </c>
      <c r="CA873" s="136">
        <v>0</v>
      </c>
      <c r="CB873" s="136">
        <v>0</v>
      </c>
      <c r="CD873" s="136">
        <v>0</v>
      </c>
      <c r="CE873" s="136">
        <v>0</v>
      </c>
      <c r="CF873" s="136">
        <v>0</v>
      </c>
      <c r="CG873" s="136">
        <v>0</v>
      </c>
      <c r="CH873" s="136">
        <v>0</v>
      </c>
      <c r="CI873" s="136">
        <v>0</v>
      </c>
      <c r="CJ873" s="136">
        <v>0</v>
      </c>
      <c r="CK873" s="138">
        <v>0</v>
      </c>
      <c r="CL873" s="138">
        <v>0</v>
      </c>
      <c r="CM873" s="136">
        <v>0</v>
      </c>
      <c r="CN873" s="136">
        <v>0</v>
      </c>
      <c r="CO873" s="85">
        <v>43812</v>
      </c>
      <c r="CP873" s="83" t="s">
        <v>4919</v>
      </c>
      <c r="CQ873" s="83" t="s">
        <v>102</v>
      </c>
      <c r="CR873" s="83" t="s">
        <v>482</v>
      </c>
      <c r="CS873" s="83">
        <v>868</v>
      </c>
      <c r="CT873" s="83" t="s">
        <v>483</v>
      </c>
      <c r="CU873" s="83">
        <v>1</v>
      </c>
      <c r="CV873" s="83">
        <v>0</v>
      </c>
      <c r="CW873" s="83">
        <v>0</v>
      </c>
      <c r="CX873" s="83" t="s">
        <v>109</v>
      </c>
      <c r="CY873" s="83" t="s">
        <v>583</v>
      </c>
      <c r="CZ873" s="83">
        <v>0</v>
      </c>
      <c r="DA873" s="83">
        <v>0</v>
      </c>
      <c r="DB873" s="83">
        <f t="shared" si="55"/>
        <v>0</v>
      </c>
      <c r="DC873" s="83" t="s">
        <v>497</v>
      </c>
      <c r="DE873" s="136">
        <v>1</v>
      </c>
      <c r="DF873" s="136">
        <v>1</v>
      </c>
      <c r="DG873" s="215" t="s">
        <v>269</v>
      </c>
      <c r="DH873" s="136">
        <v>1</v>
      </c>
      <c r="DI873" s="136">
        <v>1</v>
      </c>
      <c r="DJ873" s="215" t="s">
        <v>269</v>
      </c>
      <c r="EE873" s="136" t="b">
        <v>1</v>
      </c>
      <c r="EF873" s="136" t="b">
        <v>1</v>
      </c>
      <c r="EG873" s="136" t="b">
        <v>1</v>
      </c>
      <c r="EH873" s="136" t="b">
        <v>1</v>
      </c>
      <c r="EL873" s="215" t="s">
        <v>269</v>
      </c>
    </row>
    <row r="874" spans="1:142" ht="60" customHeight="1" x14ac:dyDescent="0.55000000000000004">
      <c r="A874" s="83" t="s">
        <v>130</v>
      </c>
      <c r="B874" s="83" t="s">
        <v>98</v>
      </c>
      <c r="C874">
        <v>883757</v>
      </c>
      <c r="D874" t="s">
        <v>1507</v>
      </c>
      <c r="E874" t="s">
        <v>1507</v>
      </c>
      <c r="F874" s="83" t="s">
        <v>108</v>
      </c>
      <c r="G874" s="213">
        <v>34072</v>
      </c>
      <c r="H874" s="83" t="s">
        <v>102</v>
      </c>
      <c r="I874" s="213">
        <v>43336</v>
      </c>
      <c r="J874" s="83" t="s">
        <v>228</v>
      </c>
      <c r="K874" s="214">
        <v>343010546711</v>
      </c>
      <c r="L874" s="83" t="s">
        <v>135</v>
      </c>
      <c r="M874" s="213">
        <v>43645</v>
      </c>
      <c r="N874">
        <v>855156</v>
      </c>
      <c r="O874" s="145" t="s">
        <v>567</v>
      </c>
      <c r="P874" s="145" t="s">
        <v>99</v>
      </c>
      <c r="Q874" s="145" t="s">
        <v>100</v>
      </c>
      <c r="R874" s="145" t="s">
        <v>567</v>
      </c>
      <c r="V874">
        <v>5546</v>
      </c>
      <c r="W874" s="83" t="s">
        <v>101</v>
      </c>
      <c r="X874" s="83" t="s">
        <v>103</v>
      </c>
      <c r="Y874" t="s">
        <v>2836</v>
      </c>
      <c r="Z874" s="83" t="s">
        <v>102</v>
      </c>
      <c r="AA874" s="83" t="s">
        <v>102</v>
      </c>
      <c r="AB874" t="s">
        <v>3806</v>
      </c>
      <c r="AC874" s="83" t="s">
        <v>3997</v>
      </c>
      <c r="AD874" s="83" t="s">
        <v>144</v>
      </c>
      <c r="AE874" s="83" t="s">
        <v>105</v>
      </c>
      <c r="AF874" t="s">
        <v>2836</v>
      </c>
      <c r="AG874" s="83" t="s">
        <v>102</v>
      </c>
      <c r="AH874" s="83" t="s">
        <v>102</v>
      </c>
      <c r="AI874" t="s">
        <v>3806</v>
      </c>
      <c r="AJ874" s="83" t="s">
        <v>3997</v>
      </c>
      <c r="AK874" s="83" t="s">
        <v>144</v>
      </c>
      <c r="AL874" s="83" t="s">
        <v>105</v>
      </c>
      <c r="AM874" s="87" t="s">
        <v>106</v>
      </c>
      <c r="AN874" t="s">
        <v>2836</v>
      </c>
      <c r="AO874" t="s">
        <v>3806</v>
      </c>
      <c r="AP874" s="83" t="s">
        <v>3997</v>
      </c>
      <c r="AQ874" s="83" t="s">
        <v>144</v>
      </c>
      <c r="AR874" s="87" t="s">
        <v>106</v>
      </c>
      <c r="AT874" s="83" t="s">
        <v>107</v>
      </c>
      <c r="AU874" s="83" t="s">
        <v>107</v>
      </c>
      <c r="AV874" s="83" t="s">
        <v>107</v>
      </c>
      <c r="AX874" s="110" t="s">
        <v>107</v>
      </c>
      <c r="AY874" s="111"/>
      <c r="AZ874" s="112">
        <f t="shared" ca="1" si="56"/>
        <v>9314</v>
      </c>
      <c r="BA874" s="136">
        <f t="shared" ca="1" si="57"/>
        <v>63</v>
      </c>
      <c r="BB874" s="114" t="s">
        <v>134</v>
      </c>
      <c r="BC874" s="114" t="s">
        <v>108</v>
      </c>
      <c r="BD874" s="114"/>
      <c r="BE874" s="115" t="s">
        <v>102</v>
      </c>
      <c r="BF874" s="115" t="s">
        <v>102</v>
      </c>
      <c r="BG874" s="115" t="s">
        <v>102</v>
      </c>
      <c r="BH874" s="115" t="s">
        <v>102</v>
      </c>
      <c r="BI874" s="116"/>
      <c r="BJ874" s="117" t="s">
        <v>109</v>
      </c>
      <c r="BK874" s="117" t="s">
        <v>109</v>
      </c>
      <c r="BL874" s="83">
        <f t="shared" ca="1" si="58"/>
        <v>92</v>
      </c>
      <c r="BM874" s="83" t="s">
        <v>108</v>
      </c>
      <c r="BN874" s="83">
        <v>0</v>
      </c>
      <c r="BO874" s="83" t="s">
        <v>108</v>
      </c>
      <c r="BP874" s="83">
        <v>-1507055</v>
      </c>
      <c r="BQ874" s="83" t="s">
        <v>198</v>
      </c>
      <c r="BR874" s="83" t="s">
        <v>164</v>
      </c>
      <c r="BS874" s="83" t="s">
        <v>499</v>
      </c>
      <c r="BT874" s="83">
        <v>-1507055</v>
      </c>
      <c r="BU874" s="83" t="s">
        <v>198</v>
      </c>
      <c r="BV874" s="83" t="s">
        <v>164</v>
      </c>
      <c r="BW874" s="83" t="s">
        <v>499</v>
      </c>
      <c r="BY874" s="136">
        <v>0</v>
      </c>
      <c r="BZ874" s="136">
        <v>0</v>
      </c>
      <c r="CA874" s="136">
        <v>0</v>
      </c>
      <c r="CB874" s="136">
        <v>0</v>
      </c>
      <c r="CD874" s="136">
        <v>0</v>
      </c>
      <c r="CE874" s="136">
        <v>0</v>
      </c>
      <c r="CF874" s="136">
        <v>0</v>
      </c>
      <c r="CG874" s="136">
        <v>0</v>
      </c>
      <c r="CH874" s="136">
        <v>0</v>
      </c>
      <c r="CI874" s="136">
        <v>0</v>
      </c>
      <c r="CJ874" s="136">
        <v>0</v>
      </c>
      <c r="CK874" s="138">
        <v>0</v>
      </c>
      <c r="CL874" s="138">
        <v>0</v>
      </c>
      <c r="CM874" s="136">
        <v>0</v>
      </c>
      <c r="CN874" s="136">
        <v>0</v>
      </c>
      <c r="CO874" s="85">
        <v>43813</v>
      </c>
      <c r="CP874" s="83" t="s">
        <v>4920</v>
      </c>
      <c r="CQ874" s="83" t="s">
        <v>102</v>
      </c>
      <c r="CR874" s="83" t="s">
        <v>482</v>
      </c>
      <c r="CS874" s="83">
        <v>869</v>
      </c>
      <c r="CT874" s="83" t="s">
        <v>483</v>
      </c>
      <c r="CU874" s="83">
        <v>1</v>
      </c>
      <c r="CV874" s="83">
        <v>0</v>
      </c>
      <c r="CW874" s="83">
        <v>0</v>
      </c>
      <c r="CX874" s="83" t="s">
        <v>109</v>
      </c>
      <c r="CY874" s="83" t="s">
        <v>583</v>
      </c>
      <c r="CZ874" s="83">
        <v>0</v>
      </c>
      <c r="DA874" s="83">
        <v>0</v>
      </c>
      <c r="DB874" s="83">
        <f t="shared" si="55"/>
        <v>0</v>
      </c>
      <c r="DC874" s="83" t="s">
        <v>497</v>
      </c>
      <c r="DE874" s="136">
        <v>1</v>
      </c>
      <c r="DF874" s="136">
        <v>1</v>
      </c>
      <c r="DG874" s="215" t="s">
        <v>269</v>
      </c>
      <c r="DH874" s="136">
        <v>1</v>
      </c>
      <c r="DI874" s="136">
        <v>1</v>
      </c>
      <c r="DJ874" s="215" t="s">
        <v>269</v>
      </c>
      <c r="EE874" s="136" t="b">
        <v>1</v>
      </c>
      <c r="EF874" s="136" t="b">
        <v>1</v>
      </c>
      <c r="EG874" s="136" t="b">
        <v>1</v>
      </c>
      <c r="EH874" s="136" t="b">
        <v>1</v>
      </c>
      <c r="EL874" s="215" t="s">
        <v>269</v>
      </c>
    </row>
    <row r="875" spans="1:142" ht="60" customHeight="1" x14ac:dyDescent="0.55000000000000004">
      <c r="A875" s="83" t="s">
        <v>130</v>
      </c>
      <c r="B875" s="83" t="s">
        <v>98</v>
      </c>
      <c r="C875">
        <v>421940</v>
      </c>
      <c r="D875" t="s">
        <v>1508</v>
      </c>
      <c r="E875" t="s">
        <v>1508</v>
      </c>
      <c r="F875" s="83" t="s">
        <v>108</v>
      </c>
      <c r="G875" s="213">
        <v>26991</v>
      </c>
      <c r="H875" s="83" t="s">
        <v>102</v>
      </c>
      <c r="I875" s="213">
        <v>43325</v>
      </c>
      <c r="J875" s="83" t="s">
        <v>228</v>
      </c>
      <c r="K875" s="214">
        <v>756212288571</v>
      </c>
      <c r="L875" s="83" t="s">
        <v>97</v>
      </c>
      <c r="M875" s="213">
        <v>43508</v>
      </c>
      <c r="N875">
        <v>163351</v>
      </c>
      <c r="O875" s="145" t="s">
        <v>567</v>
      </c>
      <c r="P875" s="145" t="s">
        <v>99</v>
      </c>
      <c r="Q875" s="145" t="s">
        <v>100</v>
      </c>
      <c r="R875" s="145" t="s">
        <v>567</v>
      </c>
      <c r="V875">
        <v>5908</v>
      </c>
      <c r="W875" s="83" t="s">
        <v>1924</v>
      </c>
      <c r="X875" s="83" t="s">
        <v>103</v>
      </c>
      <c r="Y875" t="s">
        <v>2837</v>
      </c>
      <c r="Z875" s="83" t="s">
        <v>102</v>
      </c>
      <c r="AA875" s="83" t="s">
        <v>102</v>
      </c>
      <c r="AB875" t="s">
        <v>3807</v>
      </c>
      <c r="AC875" s="83" t="s">
        <v>3998</v>
      </c>
      <c r="AD875" s="83" t="s">
        <v>111</v>
      </c>
      <c r="AE875" s="83" t="s">
        <v>105</v>
      </c>
      <c r="AF875" t="s">
        <v>2837</v>
      </c>
      <c r="AG875" s="83" t="s">
        <v>102</v>
      </c>
      <c r="AH875" s="83" t="s">
        <v>102</v>
      </c>
      <c r="AI875" t="s">
        <v>3807</v>
      </c>
      <c r="AJ875" s="83" t="s">
        <v>3998</v>
      </c>
      <c r="AK875" s="83" t="s">
        <v>111</v>
      </c>
      <c r="AL875" s="83" t="s">
        <v>105</v>
      </c>
      <c r="AM875" s="87" t="s">
        <v>106</v>
      </c>
      <c r="AN875" t="s">
        <v>2837</v>
      </c>
      <c r="AO875" t="s">
        <v>3807</v>
      </c>
      <c r="AP875" s="83" t="s">
        <v>3998</v>
      </c>
      <c r="AQ875" s="83" t="s">
        <v>144</v>
      </c>
      <c r="AR875" s="87" t="s">
        <v>106</v>
      </c>
      <c r="AT875" s="83" t="s">
        <v>107</v>
      </c>
      <c r="AU875" s="83" t="s">
        <v>107</v>
      </c>
      <c r="AV875" s="83" t="s">
        <v>107</v>
      </c>
      <c r="AX875" s="110" t="s">
        <v>107</v>
      </c>
      <c r="AY875" s="111"/>
      <c r="AZ875" s="112">
        <f t="shared" ca="1" si="56"/>
        <v>5479</v>
      </c>
      <c r="BA875" s="136">
        <f t="shared" ca="1" si="57"/>
        <v>82</v>
      </c>
      <c r="BB875" s="114" t="s">
        <v>136</v>
      </c>
      <c r="BC875" s="114" t="s">
        <v>108</v>
      </c>
      <c r="BD875" s="114"/>
      <c r="BE875" s="115" t="s">
        <v>102</v>
      </c>
      <c r="BF875" s="115" t="s">
        <v>102</v>
      </c>
      <c r="BG875" s="115" t="s">
        <v>102</v>
      </c>
      <c r="BH875" s="115" t="s">
        <v>102</v>
      </c>
      <c r="BI875" s="116"/>
      <c r="BJ875" s="117" t="s">
        <v>109</v>
      </c>
      <c r="BK875" s="117" t="s">
        <v>109</v>
      </c>
      <c r="BL875" s="83">
        <f t="shared" ca="1" si="58"/>
        <v>60</v>
      </c>
      <c r="BM875" s="83" t="s">
        <v>270</v>
      </c>
      <c r="BN875" s="83">
        <v>0</v>
      </c>
      <c r="BO875" s="83" t="s">
        <v>108</v>
      </c>
      <c r="BP875" s="83">
        <v>-1508790</v>
      </c>
      <c r="BQ875" s="83" t="s">
        <v>381</v>
      </c>
      <c r="BR875" s="83" t="s">
        <v>157</v>
      </c>
      <c r="BS875" s="83" t="s">
        <v>502</v>
      </c>
      <c r="BT875" s="83">
        <v>-1508790</v>
      </c>
      <c r="BU875" s="83" t="s">
        <v>381</v>
      </c>
      <c r="BV875" s="83" t="s">
        <v>157</v>
      </c>
      <c r="BW875" s="83" t="s">
        <v>502</v>
      </c>
      <c r="BY875" s="136">
        <v>0</v>
      </c>
      <c r="BZ875" s="136">
        <v>0</v>
      </c>
      <c r="CA875" s="136">
        <v>0</v>
      </c>
      <c r="CB875" s="136">
        <v>0</v>
      </c>
      <c r="CD875" s="136">
        <v>0</v>
      </c>
      <c r="CE875" s="136">
        <v>0</v>
      </c>
      <c r="CF875" s="136">
        <v>0</v>
      </c>
      <c r="CG875" s="136">
        <v>0</v>
      </c>
      <c r="CH875" s="136">
        <v>0</v>
      </c>
      <c r="CI875" s="136">
        <v>0</v>
      </c>
      <c r="CJ875" s="136">
        <v>0</v>
      </c>
      <c r="CK875" s="138">
        <v>0</v>
      </c>
      <c r="CL875" s="138">
        <v>0</v>
      </c>
      <c r="CM875" s="136">
        <v>0</v>
      </c>
      <c r="CN875" s="136">
        <v>0</v>
      </c>
      <c r="CO875" s="85">
        <v>43814</v>
      </c>
      <c r="CP875" s="83" t="s">
        <v>4921</v>
      </c>
      <c r="CQ875" s="83" t="s">
        <v>102</v>
      </c>
      <c r="CR875" s="83" t="s">
        <v>482</v>
      </c>
      <c r="CS875" s="83">
        <v>870</v>
      </c>
      <c r="CT875" s="83" t="s">
        <v>483</v>
      </c>
      <c r="CU875" s="83">
        <v>1</v>
      </c>
      <c r="CV875" s="83">
        <v>0</v>
      </c>
      <c r="CW875" s="83">
        <v>0</v>
      </c>
      <c r="CX875" s="83" t="s">
        <v>109</v>
      </c>
      <c r="CY875" s="83" t="s">
        <v>583</v>
      </c>
      <c r="CZ875" s="83">
        <v>0</v>
      </c>
      <c r="DA875" s="83">
        <v>0</v>
      </c>
      <c r="DB875" s="83">
        <f t="shared" si="55"/>
        <v>0</v>
      </c>
      <c r="DC875" s="83" t="s">
        <v>497</v>
      </c>
      <c r="DE875" s="136">
        <v>1</v>
      </c>
      <c r="DF875" s="136">
        <v>1</v>
      </c>
      <c r="DG875" s="215" t="s">
        <v>269</v>
      </c>
      <c r="DH875" s="136">
        <v>1</v>
      </c>
      <c r="DI875" s="136">
        <v>1</v>
      </c>
      <c r="DJ875" s="215" t="s">
        <v>269</v>
      </c>
      <c r="EE875" s="136" t="b">
        <v>1</v>
      </c>
      <c r="EF875" s="136" t="b">
        <v>1</v>
      </c>
      <c r="EG875" s="136" t="b">
        <v>1</v>
      </c>
      <c r="EH875" s="136" t="b">
        <v>1</v>
      </c>
      <c r="EL875" s="215" t="s">
        <v>269</v>
      </c>
    </row>
    <row r="876" spans="1:142" ht="60" customHeight="1" x14ac:dyDescent="0.55000000000000004">
      <c r="A876" s="83" t="s">
        <v>130</v>
      </c>
      <c r="B876" s="83" t="s">
        <v>98</v>
      </c>
      <c r="C876">
        <v>380483</v>
      </c>
      <c r="D876" t="s">
        <v>1509</v>
      </c>
      <c r="E876" t="s">
        <v>1509</v>
      </c>
      <c r="F876" s="83" t="s">
        <v>108</v>
      </c>
      <c r="G876" s="213">
        <v>41994</v>
      </c>
      <c r="H876" s="83" t="s">
        <v>102</v>
      </c>
      <c r="I876" s="213">
        <v>43446</v>
      </c>
      <c r="J876" s="83" t="s">
        <v>228</v>
      </c>
      <c r="K876" s="214">
        <v>935368610049</v>
      </c>
      <c r="L876" s="83" t="s">
        <v>135</v>
      </c>
      <c r="M876" s="213">
        <v>43504</v>
      </c>
      <c r="N876">
        <v>103058</v>
      </c>
      <c r="O876" s="145" t="s">
        <v>567</v>
      </c>
      <c r="P876" s="145" t="s">
        <v>99</v>
      </c>
      <c r="Q876" s="145" t="s">
        <v>100</v>
      </c>
      <c r="R876" s="145" t="s">
        <v>567</v>
      </c>
      <c r="V876">
        <v>3538</v>
      </c>
      <c r="W876" s="83" t="s">
        <v>101</v>
      </c>
      <c r="X876" s="83" t="s">
        <v>103</v>
      </c>
      <c r="Y876" t="s">
        <v>2838</v>
      </c>
      <c r="Z876" s="83" t="s">
        <v>102</v>
      </c>
      <c r="AA876" s="83" t="s">
        <v>102</v>
      </c>
      <c r="AB876" t="s">
        <v>3808</v>
      </c>
      <c r="AC876" s="83" t="s">
        <v>3999</v>
      </c>
      <c r="AD876" s="83" t="s">
        <v>144</v>
      </c>
      <c r="AE876" s="83" t="s">
        <v>105</v>
      </c>
      <c r="AF876" t="s">
        <v>2838</v>
      </c>
      <c r="AG876" s="83" t="s">
        <v>102</v>
      </c>
      <c r="AH876" s="83" t="s">
        <v>102</v>
      </c>
      <c r="AI876" t="s">
        <v>3808</v>
      </c>
      <c r="AJ876" s="83" t="s">
        <v>3999</v>
      </c>
      <c r="AK876" s="83" t="s">
        <v>144</v>
      </c>
      <c r="AL876" s="83" t="s">
        <v>105</v>
      </c>
      <c r="AM876" s="87" t="s">
        <v>106</v>
      </c>
      <c r="AN876" t="s">
        <v>2838</v>
      </c>
      <c r="AO876" t="s">
        <v>3808</v>
      </c>
      <c r="AP876" s="83" t="s">
        <v>3999</v>
      </c>
      <c r="AQ876" s="83" t="s">
        <v>111</v>
      </c>
      <c r="AR876" s="87" t="s">
        <v>106</v>
      </c>
      <c r="AT876" s="83" t="s">
        <v>107</v>
      </c>
      <c r="AU876" s="83" t="s">
        <v>107</v>
      </c>
      <c r="AV876" s="83" t="s">
        <v>107</v>
      </c>
      <c r="AX876" s="110" t="s">
        <v>107</v>
      </c>
      <c r="AY876" s="111"/>
      <c r="AZ876" s="112">
        <f t="shared" ca="1" si="56"/>
        <v>5887</v>
      </c>
      <c r="BA876" s="136">
        <f t="shared" ca="1" si="57"/>
        <v>98</v>
      </c>
      <c r="BB876" s="114" t="s">
        <v>134</v>
      </c>
      <c r="BC876" s="114" t="s">
        <v>108</v>
      </c>
      <c r="BD876" s="114"/>
      <c r="BE876" s="115" t="s">
        <v>102</v>
      </c>
      <c r="BF876" s="115" t="s">
        <v>102</v>
      </c>
      <c r="BG876" s="115" t="s">
        <v>102</v>
      </c>
      <c r="BH876" s="115" t="s">
        <v>102</v>
      </c>
      <c r="BI876" s="116"/>
      <c r="BJ876" s="117" t="s">
        <v>109</v>
      </c>
      <c r="BK876" s="117" t="s">
        <v>109</v>
      </c>
      <c r="BL876" s="83">
        <f t="shared" ca="1" si="58"/>
        <v>95</v>
      </c>
      <c r="BM876" s="83" t="s">
        <v>108</v>
      </c>
      <c r="BN876" s="83">
        <v>0</v>
      </c>
      <c r="BO876" s="83" t="s">
        <v>108</v>
      </c>
      <c r="BP876" s="83">
        <v>-1510525</v>
      </c>
      <c r="BQ876" s="83" t="s">
        <v>312</v>
      </c>
      <c r="BR876" s="83" t="s">
        <v>153</v>
      </c>
      <c r="BS876" s="83" t="s">
        <v>499</v>
      </c>
      <c r="BT876" s="83">
        <v>-1510525</v>
      </c>
      <c r="BU876" s="83" t="s">
        <v>312</v>
      </c>
      <c r="BV876" s="83" t="s">
        <v>153</v>
      </c>
      <c r="BW876" s="83" t="s">
        <v>499</v>
      </c>
      <c r="BY876" s="136">
        <v>0</v>
      </c>
      <c r="BZ876" s="136">
        <v>0</v>
      </c>
      <c r="CA876" s="136">
        <v>0</v>
      </c>
      <c r="CB876" s="136">
        <v>0</v>
      </c>
      <c r="CD876" s="136">
        <v>0</v>
      </c>
      <c r="CE876" s="136">
        <v>0</v>
      </c>
      <c r="CF876" s="136">
        <v>0</v>
      </c>
      <c r="CG876" s="136">
        <v>0</v>
      </c>
      <c r="CH876" s="136">
        <v>0</v>
      </c>
      <c r="CI876" s="136">
        <v>0</v>
      </c>
      <c r="CJ876" s="136">
        <v>0</v>
      </c>
      <c r="CK876" s="138">
        <v>0</v>
      </c>
      <c r="CL876" s="138">
        <v>0</v>
      </c>
      <c r="CM876" s="136">
        <v>0</v>
      </c>
      <c r="CN876" s="136">
        <v>0</v>
      </c>
      <c r="CO876" s="85">
        <v>43815</v>
      </c>
      <c r="CP876" s="83" t="s">
        <v>4922</v>
      </c>
      <c r="CQ876" s="83" t="s">
        <v>102</v>
      </c>
      <c r="CR876" s="83" t="s">
        <v>482</v>
      </c>
      <c r="CS876" s="83">
        <v>871</v>
      </c>
      <c r="CT876" s="83" t="s">
        <v>483</v>
      </c>
      <c r="CU876" s="83">
        <v>1</v>
      </c>
      <c r="CV876" s="83">
        <v>0</v>
      </c>
      <c r="CW876" s="83">
        <v>0</v>
      </c>
      <c r="CX876" s="83" t="s">
        <v>109</v>
      </c>
      <c r="CY876" s="83" t="s">
        <v>583</v>
      </c>
      <c r="CZ876" s="83">
        <v>0</v>
      </c>
      <c r="DA876" s="83">
        <v>0</v>
      </c>
      <c r="DB876" s="83">
        <f t="shared" si="55"/>
        <v>0</v>
      </c>
      <c r="DC876" s="83" t="s">
        <v>497</v>
      </c>
      <c r="DE876" s="136">
        <v>1</v>
      </c>
      <c r="DF876" s="136">
        <v>1</v>
      </c>
      <c r="DG876" s="215" t="s">
        <v>269</v>
      </c>
      <c r="DH876" s="136">
        <v>1</v>
      </c>
      <c r="DI876" s="136">
        <v>1</v>
      </c>
      <c r="DJ876" s="215" t="s">
        <v>269</v>
      </c>
      <c r="EE876" s="136" t="b">
        <v>1</v>
      </c>
      <c r="EF876" s="136" t="b">
        <v>1</v>
      </c>
      <c r="EG876" s="136" t="b">
        <v>1</v>
      </c>
      <c r="EH876" s="136" t="b">
        <v>1</v>
      </c>
      <c r="EL876" s="215" t="s">
        <v>269</v>
      </c>
    </row>
    <row r="877" spans="1:142" ht="60" customHeight="1" x14ac:dyDescent="0.55000000000000004">
      <c r="A877" s="83" t="s">
        <v>130</v>
      </c>
      <c r="B877" s="83" t="s">
        <v>98</v>
      </c>
      <c r="C877">
        <v>432798</v>
      </c>
      <c r="D877" t="s">
        <v>1510</v>
      </c>
      <c r="E877" t="s">
        <v>1510</v>
      </c>
      <c r="F877" s="83" t="s">
        <v>108</v>
      </c>
      <c r="G877" s="213">
        <v>31709</v>
      </c>
      <c r="H877" s="83" t="s">
        <v>102</v>
      </c>
      <c r="I877" s="213">
        <v>43277</v>
      </c>
      <c r="J877" s="83" t="s">
        <v>228</v>
      </c>
      <c r="K877" s="214">
        <v>684867054273</v>
      </c>
      <c r="L877" s="83" t="s">
        <v>97</v>
      </c>
      <c r="M877" s="213">
        <v>43499</v>
      </c>
      <c r="N877">
        <v>944913</v>
      </c>
      <c r="O877" s="145" t="s">
        <v>567</v>
      </c>
      <c r="P877" s="145" t="s">
        <v>99</v>
      </c>
      <c r="Q877" s="145" t="s">
        <v>100</v>
      </c>
      <c r="R877" s="145" t="s">
        <v>567</v>
      </c>
      <c r="V877">
        <v>3142</v>
      </c>
      <c r="W877" s="83" t="s">
        <v>101</v>
      </c>
      <c r="X877" s="83" t="s">
        <v>103</v>
      </c>
      <c r="Y877" t="s">
        <v>2839</v>
      </c>
      <c r="Z877" s="83" t="s">
        <v>102</v>
      </c>
      <c r="AA877" s="83" t="s">
        <v>102</v>
      </c>
      <c r="AB877" t="s">
        <v>3809</v>
      </c>
      <c r="AC877" s="83" t="s">
        <v>4000</v>
      </c>
      <c r="AD877" s="83" t="s">
        <v>144</v>
      </c>
      <c r="AE877" s="83" t="s">
        <v>105</v>
      </c>
      <c r="AF877" t="s">
        <v>2839</v>
      </c>
      <c r="AG877" s="83" t="s">
        <v>102</v>
      </c>
      <c r="AH877" s="83" t="s">
        <v>102</v>
      </c>
      <c r="AI877" t="s">
        <v>3809</v>
      </c>
      <c r="AJ877" s="83" t="s">
        <v>4000</v>
      </c>
      <c r="AK877" s="83" t="s">
        <v>144</v>
      </c>
      <c r="AL877" s="83" t="s">
        <v>105</v>
      </c>
      <c r="AM877" s="87" t="s">
        <v>106</v>
      </c>
      <c r="AN877" t="s">
        <v>2839</v>
      </c>
      <c r="AO877" t="s">
        <v>3809</v>
      </c>
      <c r="AP877" s="83" t="s">
        <v>4000</v>
      </c>
      <c r="AQ877" s="83" t="s">
        <v>144</v>
      </c>
      <c r="AR877" s="87" t="s">
        <v>106</v>
      </c>
      <c r="AT877" s="83" t="s">
        <v>107</v>
      </c>
      <c r="AU877" s="83" t="s">
        <v>107</v>
      </c>
      <c r="AV877" s="83" t="s">
        <v>107</v>
      </c>
      <c r="AX877" s="110" t="s">
        <v>107</v>
      </c>
      <c r="AY877" s="111"/>
      <c r="AZ877" s="112">
        <f t="shared" ca="1" si="56"/>
        <v>1942</v>
      </c>
      <c r="BA877" s="136">
        <f t="shared" ca="1" si="57"/>
        <v>18</v>
      </c>
      <c r="BB877" s="114" t="s">
        <v>134</v>
      </c>
      <c r="BC877" s="114" t="s">
        <v>108</v>
      </c>
      <c r="BD877" s="114"/>
      <c r="BE877" s="115" t="s">
        <v>102</v>
      </c>
      <c r="BF877" s="115" t="s">
        <v>102</v>
      </c>
      <c r="BG877" s="115" t="s">
        <v>102</v>
      </c>
      <c r="BH877" s="115" t="s">
        <v>102</v>
      </c>
      <c r="BI877" s="116"/>
      <c r="BJ877" s="117" t="s">
        <v>109</v>
      </c>
      <c r="BK877" s="117" t="s">
        <v>109</v>
      </c>
      <c r="BL877" s="83">
        <f t="shared" ca="1" si="58"/>
        <v>26</v>
      </c>
      <c r="BM877" s="83" t="s">
        <v>108</v>
      </c>
      <c r="BN877" s="83">
        <v>0</v>
      </c>
      <c r="BO877" s="83" t="s">
        <v>108</v>
      </c>
      <c r="BP877" s="83">
        <v>-1512260</v>
      </c>
      <c r="BQ877" s="83" t="s">
        <v>198</v>
      </c>
      <c r="BR877" s="83" t="s">
        <v>164</v>
      </c>
      <c r="BS877" s="83" t="s">
        <v>499</v>
      </c>
      <c r="BT877" s="83">
        <v>-1512260</v>
      </c>
      <c r="BU877" s="83" t="s">
        <v>198</v>
      </c>
      <c r="BV877" s="83" t="s">
        <v>164</v>
      </c>
      <c r="BW877" s="83" t="s">
        <v>499</v>
      </c>
      <c r="BY877" s="136">
        <v>0</v>
      </c>
      <c r="BZ877" s="136">
        <v>0</v>
      </c>
      <c r="CA877" s="136">
        <v>0</v>
      </c>
      <c r="CB877" s="136">
        <v>0</v>
      </c>
      <c r="CD877" s="136">
        <v>0</v>
      </c>
      <c r="CE877" s="136">
        <v>0</v>
      </c>
      <c r="CF877" s="136">
        <v>0</v>
      </c>
      <c r="CG877" s="136">
        <v>0</v>
      </c>
      <c r="CH877" s="136">
        <v>0</v>
      </c>
      <c r="CI877" s="136">
        <v>0</v>
      </c>
      <c r="CJ877" s="136">
        <v>0</v>
      </c>
      <c r="CK877" s="138">
        <v>0</v>
      </c>
      <c r="CL877" s="138">
        <v>0</v>
      </c>
      <c r="CM877" s="136">
        <v>0</v>
      </c>
      <c r="CN877" s="136">
        <v>0</v>
      </c>
      <c r="CO877" s="85">
        <v>43816</v>
      </c>
      <c r="CP877" s="83" t="s">
        <v>4923</v>
      </c>
      <c r="CQ877" s="83" t="s">
        <v>102</v>
      </c>
      <c r="CR877" s="83" t="s">
        <v>482</v>
      </c>
      <c r="CS877" s="83">
        <v>872</v>
      </c>
      <c r="CT877" s="83" t="s">
        <v>483</v>
      </c>
      <c r="CU877" s="83">
        <v>1</v>
      </c>
      <c r="CV877" s="83">
        <v>0</v>
      </c>
      <c r="CW877" s="83">
        <v>0</v>
      </c>
      <c r="CX877" s="83" t="s">
        <v>109</v>
      </c>
      <c r="CY877" s="83" t="s">
        <v>583</v>
      </c>
      <c r="CZ877" s="83">
        <v>0</v>
      </c>
      <c r="DA877" s="83">
        <v>0</v>
      </c>
      <c r="DB877" s="83">
        <f t="shared" si="55"/>
        <v>0</v>
      </c>
      <c r="DC877" s="83" t="s">
        <v>497</v>
      </c>
      <c r="DE877" s="136">
        <v>1</v>
      </c>
      <c r="DF877" s="136">
        <v>1</v>
      </c>
      <c r="DG877" s="215" t="s">
        <v>269</v>
      </c>
      <c r="DH877" s="136">
        <v>1</v>
      </c>
      <c r="DI877" s="136">
        <v>1</v>
      </c>
      <c r="DJ877" s="215" t="s">
        <v>269</v>
      </c>
      <c r="EE877" s="136" t="b">
        <v>1</v>
      </c>
      <c r="EF877" s="136" t="b">
        <v>1</v>
      </c>
      <c r="EG877" s="136" t="b">
        <v>1</v>
      </c>
      <c r="EH877" s="136" t="b">
        <v>1</v>
      </c>
      <c r="EL877" s="215" t="s">
        <v>269</v>
      </c>
    </row>
    <row r="878" spans="1:142" ht="60" customHeight="1" x14ac:dyDescent="0.55000000000000004">
      <c r="A878" s="83" t="s">
        <v>130</v>
      </c>
      <c r="B878" s="83" t="s">
        <v>98</v>
      </c>
      <c r="C878">
        <v>668723</v>
      </c>
      <c r="D878" t="s">
        <v>1511</v>
      </c>
      <c r="E878" t="s">
        <v>1511</v>
      </c>
      <c r="F878" s="83" t="s">
        <v>108</v>
      </c>
      <c r="G878" s="213">
        <v>37409</v>
      </c>
      <c r="H878" s="83" t="s">
        <v>102</v>
      </c>
      <c r="I878" s="213">
        <v>43402</v>
      </c>
      <c r="J878" s="83" t="s">
        <v>228</v>
      </c>
      <c r="K878" s="214">
        <v>805657913478</v>
      </c>
      <c r="L878" s="83" t="s">
        <v>126</v>
      </c>
      <c r="M878" s="213">
        <v>43476</v>
      </c>
      <c r="N878">
        <v>762369</v>
      </c>
      <c r="O878" s="145" t="s">
        <v>567</v>
      </c>
      <c r="P878" s="145" t="s">
        <v>99</v>
      </c>
      <c r="Q878" s="145" t="s">
        <v>100</v>
      </c>
      <c r="R878" s="145" t="s">
        <v>567</v>
      </c>
      <c r="V878">
        <v>6405</v>
      </c>
      <c r="W878" s="83" t="s">
        <v>1925</v>
      </c>
      <c r="X878" s="83" t="s">
        <v>103</v>
      </c>
      <c r="Y878" t="s">
        <v>2840</v>
      </c>
      <c r="Z878" s="83" t="s">
        <v>102</v>
      </c>
      <c r="AA878" s="83" t="s">
        <v>102</v>
      </c>
      <c r="AB878" t="s">
        <v>3810</v>
      </c>
      <c r="AC878" s="83" t="s">
        <v>4001</v>
      </c>
      <c r="AD878" s="83" t="s">
        <v>111</v>
      </c>
      <c r="AE878" s="83" t="s">
        <v>105</v>
      </c>
      <c r="AF878" t="s">
        <v>2840</v>
      </c>
      <c r="AG878" s="83" t="s">
        <v>102</v>
      </c>
      <c r="AH878" s="83" t="s">
        <v>102</v>
      </c>
      <c r="AI878" t="s">
        <v>3810</v>
      </c>
      <c r="AJ878" s="83" t="s">
        <v>4001</v>
      </c>
      <c r="AK878" s="83" t="s">
        <v>111</v>
      </c>
      <c r="AL878" s="83" t="s">
        <v>105</v>
      </c>
      <c r="AM878" s="87" t="s">
        <v>106</v>
      </c>
      <c r="AN878" t="s">
        <v>2840</v>
      </c>
      <c r="AO878" t="s">
        <v>3810</v>
      </c>
      <c r="AP878" s="83" t="s">
        <v>4001</v>
      </c>
      <c r="AQ878" s="83" t="s">
        <v>144</v>
      </c>
      <c r="AR878" s="87" t="s">
        <v>106</v>
      </c>
      <c r="AT878" s="83" t="s">
        <v>107</v>
      </c>
      <c r="AU878" s="83" t="s">
        <v>107</v>
      </c>
      <c r="AV878" s="83" t="s">
        <v>107</v>
      </c>
      <c r="AX878" s="110" t="s">
        <v>107</v>
      </c>
      <c r="AY878" s="111"/>
      <c r="AZ878" s="112">
        <f t="shared" ca="1" si="56"/>
        <v>6017</v>
      </c>
      <c r="BA878" s="136">
        <f t="shared" ca="1" si="57"/>
        <v>65</v>
      </c>
      <c r="BB878" s="114" t="s">
        <v>136</v>
      </c>
      <c r="BC878" s="114" t="s">
        <v>108</v>
      </c>
      <c r="BD878" s="114"/>
      <c r="BE878" s="115" t="s">
        <v>102</v>
      </c>
      <c r="BF878" s="115" t="s">
        <v>102</v>
      </c>
      <c r="BG878" s="115" t="s">
        <v>102</v>
      </c>
      <c r="BH878" s="115" t="s">
        <v>102</v>
      </c>
      <c r="BI878" s="116"/>
      <c r="BJ878" s="117" t="s">
        <v>109</v>
      </c>
      <c r="BK878" s="117" t="s">
        <v>109</v>
      </c>
      <c r="BL878" s="83">
        <f t="shared" ca="1" si="58"/>
        <v>62</v>
      </c>
      <c r="BM878" s="83" t="s">
        <v>270</v>
      </c>
      <c r="BN878" s="83">
        <v>0</v>
      </c>
      <c r="BO878" s="83" t="s">
        <v>108</v>
      </c>
      <c r="BP878" s="83">
        <v>-1513995</v>
      </c>
      <c r="BQ878" s="83" t="s">
        <v>381</v>
      </c>
      <c r="BR878" s="83" t="s">
        <v>157</v>
      </c>
      <c r="BS878" s="83" t="s">
        <v>502</v>
      </c>
      <c r="BT878" s="83">
        <v>-1513995</v>
      </c>
      <c r="BU878" s="83" t="s">
        <v>381</v>
      </c>
      <c r="BV878" s="83" t="s">
        <v>157</v>
      </c>
      <c r="BW878" s="83" t="s">
        <v>502</v>
      </c>
      <c r="BY878" s="136">
        <v>0</v>
      </c>
      <c r="BZ878" s="136">
        <v>0</v>
      </c>
      <c r="CA878" s="136">
        <v>0</v>
      </c>
      <c r="CB878" s="136">
        <v>0</v>
      </c>
      <c r="CD878" s="136">
        <v>0</v>
      </c>
      <c r="CE878" s="136">
        <v>0</v>
      </c>
      <c r="CF878" s="136">
        <v>0</v>
      </c>
      <c r="CG878" s="136">
        <v>0</v>
      </c>
      <c r="CH878" s="136">
        <v>0</v>
      </c>
      <c r="CI878" s="136">
        <v>0</v>
      </c>
      <c r="CJ878" s="136">
        <v>0</v>
      </c>
      <c r="CK878" s="138">
        <v>0</v>
      </c>
      <c r="CL878" s="138">
        <v>0</v>
      </c>
      <c r="CM878" s="136">
        <v>0</v>
      </c>
      <c r="CN878" s="136">
        <v>0</v>
      </c>
      <c r="CO878" s="85">
        <v>43817</v>
      </c>
      <c r="CP878" s="83" t="s">
        <v>4924</v>
      </c>
      <c r="CQ878" s="83" t="s">
        <v>102</v>
      </c>
      <c r="CR878" s="83" t="s">
        <v>482</v>
      </c>
      <c r="CS878" s="83">
        <v>873</v>
      </c>
      <c r="CT878" s="83" t="s">
        <v>483</v>
      </c>
      <c r="CU878" s="83">
        <v>1</v>
      </c>
      <c r="CV878" s="83">
        <v>0</v>
      </c>
      <c r="CW878" s="83">
        <v>0</v>
      </c>
      <c r="CX878" s="83" t="s">
        <v>109</v>
      </c>
      <c r="CY878" s="83" t="s">
        <v>583</v>
      </c>
      <c r="CZ878" s="83">
        <v>0</v>
      </c>
      <c r="DA878" s="83">
        <v>0</v>
      </c>
      <c r="DB878" s="83">
        <f t="shared" si="55"/>
        <v>0</v>
      </c>
      <c r="DC878" s="83" t="s">
        <v>497</v>
      </c>
      <c r="DE878" s="136">
        <v>1</v>
      </c>
      <c r="DF878" s="136">
        <v>1</v>
      </c>
      <c r="DG878" s="215" t="s">
        <v>269</v>
      </c>
      <c r="DH878" s="136">
        <v>1</v>
      </c>
      <c r="DI878" s="136">
        <v>1</v>
      </c>
      <c r="DJ878" s="215" t="s">
        <v>269</v>
      </c>
      <c r="EE878" s="136" t="b">
        <v>1</v>
      </c>
      <c r="EF878" s="136" t="b">
        <v>1</v>
      </c>
      <c r="EG878" s="136" t="b">
        <v>1</v>
      </c>
      <c r="EH878" s="136" t="b">
        <v>1</v>
      </c>
      <c r="EL878" s="215" t="s">
        <v>269</v>
      </c>
    </row>
    <row r="879" spans="1:142" ht="60" customHeight="1" x14ac:dyDescent="0.55000000000000004">
      <c r="A879" s="83" t="s">
        <v>130</v>
      </c>
      <c r="B879" s="83" t="s">
        <v>98</v>
      </c>
      <c r="C879">
        <v>476341</v>
      </c>
      <c r="D879" t="s">
        <v>1512</v>
      </c>
      <c r="E879" t="s">
        <v>1512</v>
      </c>
      <c r="F879" s="83" t="s">
        <v>108</v>
      </c>
      <c r="G879" s="213">
        <v>29397</v>
      </c>
      <c r="H879" s="83" t="s">
        <v>102</v>
      </c>
      <c r="I879" s="213">
        <v>43133</v>
      </c>
      <c r="J879" s="83" t="s">
        <v>228</v>
      </c>
      <c r="K879" s="214">
        <v>677483400453</v>
      </c>
      <c r="L879" s="83" t="s">
        <v>135</v>
      </c>
      <c r="M879" s="213">
        <v>43607</v>
      </c>
      <c r="N879">
        <v>433209</v>
      </c>
      <c r="O879" s="145" t="s">
        <v>567</v>
      </c>
      <c r="P879" s="145" t="s">
        <v>99</v>
      </c>
      <c r="Q879" s="145" t="s">
        <v>100</v>
      </c>
      <c r="R879" s="145" t="s">
        <v>567</v>
      </c>
      <c r="V879">
        <v>8614</v>
      </c>
      <c r="W879" s="83" t="s">
        <v>101</v>
      </c>
      <c r="X879" s="83" t="s">
        <v>103</v>
      </c>
      <c r="Y879" t="s">
        <v>2841</v>
      </c>
      <c r="Z879" s="83" t="s">
        <v>102</v>
      </c>
      <c r="AA879" s="83" t="s">
        <v>102</v>
      </c>
      <c r="AB879" t="s">
        <v>3811</v>
      </c>
      <c r="AC879" s="83" t="s">
        <v>4002</v>
      </c>
      <c r="AD879" s="83" t="s">
        <v>144</v>
      </c>
      <c r="AE879" s="83" t="s">
        <v>105</v>
      </c>
      <c r="AF879" t="s">
        <v>2841</v>
      </c>
      <c r="AG879" s="83" t="s">
        <v>102</v>
      </c>
      <c r="AH879" s="83" t="s">
        <v>102</v>
      </c>
      <c r="AI879" t="s">
        <v>3811</v>
      </c>
      <c r="AJ879" s="83" t="s">
        <v>4002</v>
      </c>
      <c r="AK879" s="83" t="s">
        <v>144</v>
      </c>
      <c r="AL879" s="83" t="s">
        <v>105</v>
      </c>
      <c r="AM879" s="87" t="s">
        <v>106</v>
      </c>
      <c r="AN879" t="s">
        <v>2841</v>
      </c>
      <c r="AO879" t="s">
        <v>3811</v>
      </c>
      <c r="AP879" s="83" t="s">
        <v>4002</v>
      </c>
      <c r="AQ879" s="83" t="s">
        <v>111</v>
      </c>
      <c r="AR879" s="87" t="s">
        <v>106</v>
      </c>
      <c r="AT879" s="83" t="s">
        <v>107</v>
      </c>
      <c r="AU879" s="83" t="s">
        <v>107</v>
      </c>
      <c r="AV879" s="83" t="s">
        <v>107</v>
      </c>
      <c r="AX879" s="110" t="s">
        <v>107</v>
      </c>
      <c r="AY879" s="111"/>
      <c r="AZ879" s="112">
        <f t="shared" ca="1" si="56"/>
        <v>9792</v>
      </c>
      <c r="BA879" s="136">
        <f t="shared" ca="1" si="57"/>
        <v>7</v>
      </c>
      <c r="BB879" s="114" t="s">
        <v>134</v>
      </c>
      <c r="BC879" s="114" t="s">
        <v>108</v>
      </c>
      <c r="BD879" s="114"/>
      <c r="BE879" s="115" t="s">
        <v>102</v>
      </c>
      <c r="BF879" s="115" t="s">
        <v>102</v>
      </c>
      <c r="BG879" s="115" t="s">
        <v>102</v>
      </c>
      <c r="BH879" s="115" t="s">
        <v>102</v>
      </c>
      <c r="BI879" s="116"/>
      <c r="BJ879" s="117" t="s">
        <v>109</v>
      </c>
      <c r="BK879" s="117" t="s">
        <v>109</v>
      </c>
      <c r="BL879" s="83">
        <f t="shared" ca="1" si="58"/>
        <v>92</v>
      </c>
      <c r="BM879" s="83" t="s">
        <v>108</v>
      </c>
      <c r="BN879" s="83">
        <v>0</v>
      </c>
      <c r="BO879" s="83" t="s">
        <v>108</v>
      </c>
      <c r="BP879" s="83">
        <v>-1515730</v>
      </c>
      <c r="BQ879" s="83" t="s">
        <v>312</v>
      </c>
      <c r="BR879" s="83" t="s">
        <v>153</v>
      </c>
      <c r="BS879" s="83" t="s">
        <v>499</v>
      </c>
      <c r="BT879" s="83">
        <v>-1515730</v>
      </c>
      <c r="BU879" s="83" t="s">
        <v>312</v>
      </c>
      <c r="BV879" s="83" t="s">
        <v>153</v>
      </c>
      <c r="BW879" s="83" t="s">
        <v>499</v>
      </c>
      <c r="BY879" s="136">
        <v>0</v>
      </c>
      <c r="BZ879" s="136">
        <v>0</v>
      </c>
      <c r="CA879" s="136">
        <v>0</v>
      </c>
      <c r="CB879" s="136">
        <v>0</v>
      </c>
      <c r="CD879" s="136">
        <v>0</v>
      </c>
      <c r="CE879" s="136">
        <v>0</v>
      </c>
      <c r="CF879" s="136">
        <v>0</v>
      </c>
      <c r="CG879" s="136">
        <v>0</v>
      </c>
      <c r="CH879" s="136">
        <v>0</v>
      </c>
      <c r="CI879" s="136">
        <v>0</v>
      </c>
      <c r="CJ879" s="136">
        <v>0</v>
      </c>
      <c r="CK879" s="138">
        <v>0</v>
      </c>
      <c r="CL879" s="138">
        <v>0</v>
      </c>
      <c r="CM879" s="136">
        <v>0</v>
      </c>
      <c r="CN879" s="136">
        <v>0</v>
      </c>
      <c r="CO879" s="85">
        <v>43818</v>
      </c>
      <c r="CP879" s="83" t="s">
        <v>4925</v>
      </c>
      <c r="CQ879" s="83" t="s">
        <v>102</v>
      </c>
      <c r="CR879" s="83" t="s">
        <v>482</v>
      </c>
      <c r="CS879" s="83">
        <v>874</v>
      </c>
      <c r="CT879" s="83" t="s">
        <v>483</v>
      </c>
      <c r="CU879" s="83">
        <v>1</v>
      </c>
      <c r="CV879" s="83">
        <v>0</v>
      </c>
      <c r="CW879" s="83">
        <v>0</v>
      </c>
      <c r="CX879" s="83" t="s">
        <v>109</v>
      </c>
      <c r="CY879" s="83" t="s">
        <v>583</v>
      </c>
      <c r="CZ879" s="83">
        <v>0</v>
      </c>
      <c r="DA879" s="83">
        <v>0</v>
      </c>
      <c r="DB879" s="83">
        <f t="shared" si="55"/>
        <v>0</v>
      </c>
      <c r="DC879" s="83" t="s">
        <v>497</v>
      </c>
      <c r="DE879" s="136">
        <v>1</v>
      </c>
      <c r="DF879" s="136">
        <v>1</v>
      </c>
      <c r="DG879" s="215" t="s">
        <v>269</v>
      </c>
      <c r="DH879" s="136">
        <v>1</v>
      </c>
      <c r="DI879" s="136">
        <v>1</v>
      </c>
      <c r="DJ879" s="215" t="s">
        <v>269</v>
      </c>
      <c r="EE879" s="136" t="b">
        <v>1</v>
      </c>
      <c r="EF879" s="136" t="b">
        <v>1</v>
      </c>
      <c r="EG879" s="136" t="b">
        <v>1</v>
      </c>
      <c r="EH879" s="136" t="b">
        <v>1</v>
      </c>
      <c r="EL879" s="215" t="s">
        <v>269</v>
      </c>
    </row>
    <row r="880" spans="1:142" ht="60" customHeight="1" x14ac:dyDescent="0.55000000000000004">
      <c r="A880" s="83" t="s">
        <v>130</v>
      </c>
      <c r="B880" s="83" t="s">
        <v>98</v>
      </c>
      <c r="C880">
        <v>321053</v>
      </c>
      <c r="D880" t="s">
        <v>1513</v>
      </c>
      <c r="E880" t="s">
        <v>1513</v>
      </c>
      <c r="F880" s="83" t="s">
        <v>108</v>
      </c>
      <c r="G880" s="213">
        <v>31271</v>
      </c>
      <c r="H880" s="83" t="s">
        <v>102</v>
      </c>
      <c r="I880" s="213">
        <v>43275</v>
      </c>
      <c r="J880" s="83" t="s">
        <v>228</v>
      </c>
      <c r="K880" s="214">
        <v>687133838382</v>
      </c>
      <c r="L880" s="83" t="s">
        <v>97</v>
      </c>
      <c r="M880" s="213">
        <v>43518</v>
      </c>
      <c r="N880">
        <v>152743</v>
      </c>
      <c r="O880" s="145" t="s">
        <v>567</v>
      </c>
      <c r="P880" s="145" t="s">
        <v>99</v>
      </c>
      <c r="Q880" s="145" t="s">
        <v>100</v>
      </c>
      <c r="R880" s="145" t="s">
        <v>567</v>
      </c>
      <c r="V880">
        <v>9948</v>
      </c>
      <c r="W880" s="83" t="s">
        <v>101</v>
      </c>
      <c r="X880" s="83" t="s">
        <v>103</v>
      </c>
      <c r="Y880" t="s">
        <v>2842</v>
      </c>
      <c r="Z880" s="83" t="s">
        <v>102</v>
      </c>
      <c r="AA880" s="83" t="s">
        <v>102</v>
      </c>
      <c r="AB880" t="s">
        <v>3812</v>
      </c>
      <c r="AC880" s="83" t="s">
        <v>4003</v>
      </c>
      <c r="AD880" s="83" t="s">
        <v>144</v>
      </c>
      <c r="AE880" s="83" t="s">
        <v>105</v>
      </c>
      <c r="AF880" t="s">
        <v>2842</v>
      </c>
      <c r="AG880" s="83" t="s">
        <v>102</v>
      </c>
      <c r="AH880" s="83" t="s">
        <v>102</v>
      </c>
      <c r="AI880" t="s">
        <v>3812</v>
      </c>
      <c r="AJ880" s="83" t="s">
        <v>4003</v>
      </c>
      <c r="AK880" s="83" t="s">
        <v>144</v>
      </c>
      <c r="AL880" s="83" t="s">
        <v>105</v>
      </c>
      <c r="AM880" s="87" t="s">
        <v>106</v>
      </c>
      <c r="AN880" t="s">
        <v>2842</v>
      </c>
      <c r="AO880" t="s">
        <v>3812</v>
      </c>
      <c r="AP880" s="83" t="s">
        <v>4003</v>
      </c>
      <c r="AQ880" s="83" t="s">
        <v>144</v>
      </c>
      <c r="AR880" s="87" t="s">
        <v>106</v>
      </c>
      <c r="AT880" s="83" t="s">
        <v>107</v>
      </c>
      <c r="AU880" s="83" t="s">
        <v>107</v>
      </c>
      <c r="AV880" s="83" t="s">
        <v>107</v>
      </c>
      <c r="AX880" s="110" t="s">
        <v>107</v>
      </c>
      <c r="AY880" s="111"/>
      <c r="AZ880" s="112">
        <f t="shared" ca="1" si="56"/>
        <v>1986</v>
      </c>
      <c r="BA880" s="136">
        <f t="shared" ca="1" si="57"/>
        <v>19</v>
      </c>
      <c r="BB880" s="114" t="s">
        <v>134</v>
      </c>
      <c r="BC880" s="114" t="s">
        <v>108</v>
      </c>
      <c r="BD880" s="114"/>
      <c r="BE880" s="115" t="s">
        <v>102</v>
      </c>
      <c r="BF880" s="115" t="s">
        <v>102</v>
      </c>
      <c r="BG880" s="115" t="s">
        <v>102</v>
      </c>
      <c r="BH880" s="115" t="s">
        <v>102</v>
      </c>
      <c r="BI880" s="116"/>
      <c r="BJ880" s="117" t="s">
        <v>109</v>
      </c>
      <c r="BK880" s="117" t="s">
        <v>109</v>
      </c>
      <c r="BL880" s="83">
        <f t="shared" ca="1" si="58"/>
        <v>89</v>
      </c>
      <c r="BM880" s="83" t="s">
        <v>108</v>
      </c>
      <c r="BN880" s="83">
        <v>0</v>
      </c>
      <c r="BO880" s="83" t="s">
        <v>108</v>
      </c>
      <c r="BP880" s="83">
        <v>-1517465</v>
      </c>
      <c r="BQ880" s="83" t="s">
        <v>198</v>
      </c>
      <c r="BR880" s="83" t="s">
        <v>164</v>
      </c>
      <c r="BS880" s="83" t="s">
        <v>499</v>
      </c>
      <c r="BT880" s="83">
        <v>-1517465</v>
      </c>
      <c r="BU880" s="83" t="s">
        <v>198</v>
      </c>
      <c r="BV880" s="83" t="s">
        <v>164</v>
      </c>
      <c r="BW880" s="83" t="s">
        <v>499</v>
      </c>
      <c r="BY880" s="136">
        <v>0</v>
      </c>
      <c r="BZ880" s="136">
        <v>0</v>
      </c>
      <c r="CA880" s="136">
        <v>0</v>
      </c>
      <c r="CB880" s="136">
        <v>0</v>
      </c>
      <c r="CD880" s="136">
        <v>0</v>
      </c>
      <c r="CE880" s="136">
        <v>0</v>
      </c>
      <c r="CF880" s="136">
        <v>0</v>
      </c>
      <c r="CG880" s="136">
        <v>0</v>
      </c>
      <c r="CH880" s="136">
        <v>0</v>
      </c>
      <c r="CI880" s="136">
        <v>0</v>
      </c>
      <c r="CJ880" s="136">
        <v>0</v>
      </c>
      <c r="CK880" s="138">
        <v>0</v>
      </c>
      <c r="CL880" s="138">
        <v>0</v>
      </c>
      <c r="CM880" s="136">
        <v>0</v>
      </c>
      <c r="CN880" s="136">
        <v>0</v>
      </c>
      <c r="CO880" s="85">
        <v>43819</v>
      </c>
      <c r="CP880" s="83" t="s">
        <v>4926</v>
      </c>
      <c r="CQ880" s="83" t="s">
        <v>102</v>
      </c>
      <c r="CR880" s="83" t="s">
        <v>482</v>
      </c>
      <c r="CS880" s="83">
        <v>875</v>
      </c>
      <c r="CT880" s="83" t="s">
        <v>483</v>
      </c>
      <c r="CU880" s="83">
        <v>1</v>
      </c>
      <c r="CV880" s="83">
        <v>0</v>
      </c>
      <c r="CW880" s="83">
        <v>0</v>
      </c>
      <c r="CX880" s="83" t="s">
        <v>109</v>
      </c>
      <c r="CY880" s="83" t="s">
        <v>583</v>
      </c>
      <c r="CZ880" s="83">
        <v>0</v>
      </c>
      <c r="DA880" s="83">
        <v>0</v>
      </c>
      <c r="DB880" s="83">
        <f t="shared" si="55"/>
        <v>0</v>
      </c>
      <c r="DC880" s="83" t="s">
        <v>497</v>
      </c>
      <c r="DE880" s="136">
        <v>1</v>
      </c>
      <c r="DF880" s="136">
        <v>1</v>
      </c>
      <c r="DG880" s="215" t="s">
        <v>269</v>
      </c>
      <c r="DH880" s="136">
        <v>1</v>
      </c>
      <c r="DI880" s="136">
        <v>1</v>
      </c>
      <c r="DJ880" s="215" t="s">
        <v>269</v>
      </c>
      <c r="EE880" s="136" t="b">
        <v>1</v>
      </c>
      <c r="EF880" s="136" t="b">
        <v>1</v>
      </c>
      <c r="EG880" s="136" t="b">
        <v>1</v>
      </c>
      <c r="EH880" s="136" t="b">
        <v>1</v>
      </c>
      <c r="EL880" s="215" t="s">
        <v>269</v>
      </c>
    </row>
    <row r="881" spans="1:142" ht="60" customHeight="1" x14ac:dyDescent="0.55000000000000004">
      <c r="A881" s="83" t="s">
        <v>130</v>
      </c>
      <c r="B881" s="83" t="s">
        <v>98</v>
      </c>
      <c r="C881">
        <v>355005</v>
      </c>
      <c r="D881" t="s">
        <v>1514</v>
      </c>
      <c r="E881" t="s">
        <v>1514</v>
      </c>
      <c r="F881" s="83" t="s">
        <v>108</v>
      </c>
      <c r="G881" s="213">
        <v>41681</v>
      </c>
      <c r="H881" s="83" t="s">
        <v>102</v>
      </c>
      <c r="I881" s="213">
        <v>43250</v>
      </c>
      <c r="J881" s="83" t="s">
        <v>228</v>
      </c>
      <c r="K881" s="214">
        <v>275269151729</v>
      </c>
      <c r="L881" s="83" t="s">
        <v>126</v>
      </c>
      <c r="M881" s="213">
        <v>43528</v>
      </c>
      <c r="N881">
        <v>444092</v>
      </c>
      <c r="O881" s="145" t="s">
        <v>567</v>
      </c>
      <c r="P881" s="145" t="s">
        <v>99</v>
      </c>
      <c r="Q881" s="145" t="s">
        <v>100</v>
      </c>
      <c r="R881" s="145" t="s">
        <v>567</v>
      </c>
      <c r="V881">
        <v>3084</v>
      </c>
      <c r="W881" s="83" t="s">
        <v>1926</v>
      </c>
      <c r="X881" s="83" t="s">
        <v>103</v>
      </c>
      <c r="Y881" t="s">
        <v>2843</v>
      </c>
      <c r="Z881" s="83" t="s">
        <v>102</v>
      </c>
      <c r="AA881" s="83" t="s">
        <v>102</v>
      </c>
      <c r="AB881" t="s">
        <v>3813</v>
      </c>
      <c r="AC881" s="83" t="s">
        <v>4004</v>
      </c>
      <c r="AD881" s="83" t="s">
        <v>111</v>
      </c>
      <c r="AE881" s="83" t="s">
        <v>105</v>
      </c>
      <c r="AF881" t="s">
        <v>2843</v>
      </c>
      <c r="AG881" s="83" t="s">
        <v>102</v>
      </c>
      <c r="AH881" s="83" t="s">
        <v>102</v>
      </c>
      <c r="AI881" t="s">
        <v>3813</v>
      </c>
      <c r="AJ881" s="83" t="s">
        <v>4004</v>
      </c>
      <c r="AK881" s="83" t="s">
        <v>111</v>
      </c>
      <c r="AL881" s="83" t="s">
        <v>105</v>
      </c>
      <c r="AM881" s="87" t="s">
        <v>106</v>
      </c>
      <c r="AN881" t="s">
        <v>2843</v>
      </c>
      <c r="AO881" t="s">
        <v>3813</v>
      </c>
      <c r="AP881" s="83" t="s">
        <v>4004</v>
      </c>
      <c r="AQ881" s="83" t="s">
        <v>144</v>
      </c>
      <c r="AR881" s="87" t="s">
        <v>106</v>
      </c>
      <c r="AT881" s="83" t="s">
        <v>107</v>
      </c>
      <c r="AU881" s="83" t="s">
        <v>107</v>
      </c>
      <c r="AV881" s="83" t="s">
        <v>107</v>
      </c>
      <c r="AX881" s="110" t="s">
        <v>107</v>
      </c>
      <c r="AY881" s="111"/>
      <c r="AZ881" s="112">
        <f t="shared" ca="1" si="56"/>
        <v>6416</v>
      </c>
      <c r="BA881" s="136">
        <f t="shared" ca="1" si="57"/>
        <v>33</v>
      </c>
      <c r="BB881" s="114" t="s">
        <v>136</v>
      </c>
      <c r="BC881" s="114" t="s">
        <v>108</v>
      </c>
      <c r="BD881" s="114"/>
      <c r="BE881" s="115" t="s">
        <v>102</v>
      </c>
      <c r="BF881" s="115" t="s">
        <v>102</v>
      </c>
      <c r="BG881" s="115" t="s">
        <v>102</v>
      </c>
      <c r="BH881" s="115" t="s">
        <v>102</v>
      </c>
      <c r="BI881" s="116"/>
      <c r="BJ881" s="117" t="s">
        <v>109</v>
      </c>
      <c r="BK881" s="117" t="s">
        <v>109</v>
      </c>
      <c r="BL881" s="83">
        <f t="shared" ca="1" si="58"/>
        <v>36</v>
      </c>
      <c r="BM881" s="83" t="s">
        <v>270</v>
      </c>
      <c r="BN881" s="83">
        <v>0</v>
      </c>
      <c r="BO881" s="83" t="s">
        <v>108</v>
      </c>
      <c r="BP881" s="83">
        <v>-1519200</v>
      </c>
      <c r="BQ881" s="83" t="s">
        <v>381</v>
      </c>
      <c r="BR881" s="83" t="s">
        <v>157</v>
      </c>
      <c r="BS881" s="83" t="s">
        <v>502</v>
      </c>
      <c r="BT881" s="83">
        <v>-1519200</v>
      </c>
      <c r="BU881" s="83" t="s">
        <v>381</v>
      </c>
      <c r="BV881" s="83" t="s">
        <v>157</v>
      </c>
      <c r="BW881" s="83" t="s">
        <v>502</v>
      </c>
      <c r="BY881" s="136">
        <v>0</v>
      </c>
      <c r="BZ881" s="136">
        <v>0</v>
      </c>
      <c r="CA881" s="136">
        <v>0</v>
      </c>
      <c r="CB881" s="136">
        <v>0</v>
      </c>
      <c r="CD881" s="136">
        <v>0</v>
      </c>
      <c r="CE881" s="136">
        <v>0</v>
      </c>
      <c r="CF881" s="136">
        <v>0</v>
      </c>
      <c r="CG881" s="136">
        <v>0</v>
      </c>
      <c r="CH881" s="136">
        <v>0</v>
      </c>
      <c r="CI881" s="136">
        <v>0</v>
      </c>
      <c r="CJ881" s="136">
        <v>0</v>
      </c>
      <c r="CK881" s="138">
        <v>0</v>
      </c>
      <c r="CL881" s="138">
        <v>0</v>
      </c>
      <c r="CM881" s="136">
        <v>0</v>
      </c>
      <c r="CN881" s="136">
        <v>0</v>
      </c>
      <c r="CO881" s="85">
        <v>43820</v>
      </c>
      <c r="CP881" s="83" t="s">
        <v>4927</v>
      </c>
      <c r="CQ881" s="83" t="s">
        <v>102</v>
      </c>
      <c r="CR881" s="83" t="s">
        <v>482</v>
      </c>
      <c r="CS881" s="83">
        <v>876</v>
      </c>
      <c r="CT881" s="83" t="s">
        <v>483</v>
      </c>
      <c r="CU881" s="83">
        <v>1</v>
      </c>
      <c r="CV881" s="83">
        <v>0</v>
      </c>
      <c r="CW881" s="83">
        <v>0</v>
      </c>
      <c r="CX881" s="83" t="s">
        <v>109</v>
      </c>
      <c r="CY881" s="83" t="s">
        <v>583</v>
      </c>
      <c r="CZ881" s="83">
        <v>0</v>
      </c>
      <c r="DA881" s="83">
        <v>0</v>
      </c>
      <c r="DB881" s="83">
        <f t="shared" si="55"/>
        <v>0</v>
      </c>
      <c r="DC881" s="83" t="s">
        <v>497</v>
      </c>
      <c r="DE881" s="136">
        <v>1</v>
      </c>
      <c r="DF881" s="136">
        <v>1</v>
      </c>
      <c r="DG881" s="215" t="s">
        <v>269</v>
      </c>
      <c r="DH881" s="136">
        <v>1</v>
      </c>
      <c r="DI881" s="136">
        <v>1</v>
      </c>
      <c r="DJ881" s="215" t="s">
        <v>269</v>
      </c>
      <c r="EE881" s="136" t="b">
        <v>1</v>
      </c>
      <c r="EF881" s="136" t="b">
        <v>1</v>
      </c>
      <c r="EG881" s="136" t="b">
        <v>1</v>
      </c>
      <c r="EH881" s="136" t="b">
        <v>1</v>
      </c>
      <c r="EL881" s="215" t="s">
        <v>269</v>
      </c>
    </row>
    <row r="882" spans="1:142" ht="60" customHeight="1" x14ac:dyDescent="0.55000000000000004">
      <c r="A882" s="83" t="s">
        <v>130</v>
      </c>
      <c r="B882" s="83" t="s">
        <v>98</v>
      </c>
      <c r="C882">
        <v>657554</v>
      </c>
      <c r="D882" t="s">
        <v>1515</v>
      </c>
      <c r="E882" t="s">
        <v>1515</v>
      </c>
      <c r="F882" s="83" t="s">
        <v>108</v>
      </c>
      <c r="G882" s="213">
        <v>28450</v>
      </c>
      <c r="H882" s="83" t="s">
        <v>102</v>
      </c>
      <c r="I882" s="213">
        <v>43162</v>
      </c>
      <c r="J882" s="83" t="s">
        <v>228</v>
      </c>
      <c r="K882" s="214">
        <v>199953417893</v>
      </c>
      <c r="L882" s="83" t="s">
        <v>135</v>
      </c>
      <c r="M882" s="213">
        <v>43744</v>
      </c>
      <c r="N882">
        <v>908237</v>
      </c>
      <c r="O882" s="145" t="s">
        <v>567</v>
      </c>
      <c r="P882" s="145" t="s">
        <v>99</v>
      </c>
      <c r="Q882" s="145" t="s">
        <v>100</v>
      </c>
      <c r="R882" s="145" t="s">
        <v>567</v>
      </c>
      <c r="V882">
        <v>2472</v>
      </c>
      <c r="W882" s="83" t="s">
        <v>101</v>
      </c>
      <c r="X882" s="83" t="s">
        <v>103</v>
      </c>
      <c r="Y882" t="s">
        <v>2844</v>
      </c>
      <c r="Z882" s="83" t="s">
        <v>102</v>
      </c>
      <c r="AA882" s="83" t="s">
        <v>102</v>
      </c>
      <c r="AB882" t="s">
        <v>3814</v>
      </c>
      <c r="AC882" s="83" t="s">
        <v>4005</v>
      </c>
      <c r="AD882" s="83" t="s">
        <v>144</v>
      </c>
      <c r="AE882" s="83" t="s">
        <v>105</v>
      </c>
      <c r="AF882" t="s">
        <v>2844</v>
      </c>
      <c r="AG882" s="83" t="s">
        <v>102</v>
      </c>
      <c r="AH882" s="83" t="s">
        <v>102</v>
      </c>
      <c r="AI882" t="s">
        <v>3814</v>
      </c>
      <c r="AJ882" s="83" t="s">
        <v>4005</v>
      </c>
      <c r="AK882" s="83" t="s">
        <v>144</v>
      </c>
      <c r="AL882" s="83" t="s">
        <v>105</v>
      </c>
      <c r="AM882" s="87" t="s">
        <v>106</v>
      </c>
      <c r="AN882" t="s">
        <v>2844</v>
      </c>
      <c r="AO882" t="s">
        <v>3814</v>
      </c>
      <c r="AP882" s="83" t="s">
        <v>4005</v>
      </c>
      <c r="AQ882" s="83" t="s">
        <v>111</v>
      </c>
      <c r="AR882" s="87" t="s">
        <v>106</v>
      </c>
      <c r="AT882" s="83" t="s">
        <v>107</v>
      </c>
      <c r="AU882" s="83" t="s">
        <v>107</v>
      </c>
      <c r="AV882" s="83" t="s">
        <v>107</v>
      </c>
      <c r="AX882" s="110" t="s">
        <v>107</v>
      </c>
      <c r="AY882" s="111"/>
      <c r="AZ882" s="112">
        <f t="shared" ca="1" si="56"/>
        <v>2781</v>
      </c>
      <c r="BA882" s="136">
        <f t="shared" ca="1" si="57"/>
        <v>85</v>
      </c>
      <c r="BB882" s="114" t="s">
        <v>134</v>
      </c>
      <c r="BC882" s="114" t="s">
        <v>108</v>
      </c>
      <c r="BD882" s="114"/>
      <c r="BE882" s="115" t="s">
        <v>102</v>
      </c>
      <c r="BF882" s="115" t="s">
        <v>102</v>
      </c>
      <c r="BG882" s="115" t="s">
        <v>102</v>
      </c>
      <c r="BH882" s="115" t="s">
        <v>102</v>
      </c>
      <c r="BI882" s="116"/>
      <c r="BJ882" s="117" t="s">
        <v>109</v>
      </c>
      <c r="BK882" s="117" t="s">
        <v>109</v>
      </c>
      <c r="BL882" s="83">
        <f t="shared" ca="1" si="58"/>
        <v>22</v>
      </c>
      <c r="BM882" s="83" t="s">
        <v>108</v>
      </c>
      <c r="BN882" s="83">
        <v>0</v>
      </c>
      <c r="BO882" s="83" t="s">
        <v>108</v>
      </c>
      <c r="BP882" s="83">
        <v>-1520935</v>
      </c>
      <c r="BQ882" s="83" t="s">
        <v>312</v>
      </c>
      <c r="BR882" s="83" t="s">
        <v>153</v>
      </c>
      <c r="BS882" s="83" t="s">
        <v>499</v>
      </c>
      <c r="BT882" s="83">
        <v>-1520935</v>
      </c>
      <c r="BU882" s="83" t="s">
        <v>312</v>
      </c>
      <c r="BV882" s="83" t="s">
        <v>153</v>
      </c>
      <c r="BW882" s="83" t="s">
        <v>499</v>
      </c>
      <c r="BY882" s="136">
        <v>0</v>
      </c>
      <c r="BZ882" s="136">
        <v>0</v>
      </c>
      <c r="CA882" s="136">
        <v>0</v>
      </c>
      <c r="CB882" s="136">
        <v>0</v>
      </c>
      <c r="CD882" s="136">
        <v>0</v>
      </c>
      <c r="CE882" s="136">
        <v>0</v>
      </c>
      <c r="CF882" s="136">
        <v>0</v>
      </c>
      <c r="CG882" s="136">
        <v>0</v>
      </c>
      <c r="CH882" s="136">
        <v>0</v>
      </c>
      <c r="CI882" s="136">
        <v>0</v>
      </c>
      <c r="CJ882" s="136">
        <v>0</v>
      </c>
      <c r="CK882" s="138">
        <v>0</v>
      </c>
      <c r="CL882" s="138">
        <v>0</v>
      </c>
      <c r="CM882" s="136">
        <v>0</v>
      </c>
      <c r="CN882" s="136">
        <v>0</v>
      </c>
      <c r="CO882" s="85">
        <v>43821</v>
      </c>
      <c r="CP882" s="83" t="s">
        <v>4928</v>
      </c>
      <c r="CQ882" s="83" t="s">
        <v>102</v>
      </c>
      <c r="CR882" s="83" t="s">
        <v>482</v>
      </c>
      <c r="CS882" s="83">
        <v>877</v>
      </c>
      <c r="CT882" s="83" t="s">
        <v>483</v>
      </c>
      <c r="CU882" s="83">
        <v>1</v>
      </c>
      <c r="CV882" s="83">
        <v>0</v>
      </c>
      <c r="CW882" s="83">
        <v>0</v>
      </c>
      <c r="CX882" s="83" t="s">
        <v>109</v>
      </c>
      <c r="CY882" s="83" t="s">
        <v>583</v>
      </c>
      <c r="CZ882" s="83">
        <v>0</v>
      </c>
      <c r="DA882" s="83">
        <v>0</v>
      </c>
      <c r="DB882" s="83">
        <f t="shared" si="55"/>
        <v>0</v>
      </c>
      <c r="DC882" s="83" t="s">
        <v>497</v>
      </c>
      <c r="DE882" s="136">
        <v>1</v>
      </c>
      <c r="DF882" s="136">
        <v>1</v>
      </c>
      <c r="DG882" s="215" t="s">
        <v>269</v>
      </c>
      <c r="DH882" s="136">
        <v>1</v>
      </c>
      <c r="DI882" s="136">
        <v>1</v>
      </c>
      <c r="DJ882" s="215" t="s">
        <v>269</v>
      </c>
      <c r="EE882" s="136" t="b">
        <v>1</v>
      </c>
      <c r="EF882" s="136" t="b">
        <v>1</v>
      </c>
      <c r="EG882" s="136" t="b">
        <v>1</v>
      </c>
      <c r="EH882" s="136" t="b">
        <v>1</v>
      </c>
      <c r="EL882" s="215" t="s">
        <v>269</v>
      </c>
    </row>
    <row r="883" spans="1:142" ht="60" customHeight="1" x14ac:dyDescent="0.55000000000000004">
      <c r="A883" s="83" t="s">
        <v>130</v>
      </c>
      <c r="B883" s="83" t="s">
        <v>98</v>
      </c>
      <c r="C883">
        <v>685718</v>
      </c>
      <c r="D883" t="s">
        <v>1516</v>
      </c>
      <c r="E883" t="s">
        <v>1516</v>
      </c>
      <c r="F883" s="83" t="s">
        <v>108</v>
      </c>
      <c r="G883" s="213">
        <v>36166</v>
      </c>
      <c r="H883" s="83" t="s">
        <v>102</v>
      </c>
      <c r="I883" s="213">
        <v>43463</v>
      </c>
      <c r="J883" s="83" t="s">
        <v>228</v>
      </c>
      <c r="K883" s="214">
        <v>212946775038</v>
      </c>
      <c r="L883" s="83" t="s">
        <v>97</v>
      </c>
      <c r="M883" s="213">
        <v>43753</v>
      </c>
      <c r="N883">
        <v>909981</v>
      </c>
      <c r="O883" s="145" t="s">
        <v>567</v>
      </c>
      <c r="P883" s="145" t="s">
        <v>99</v>
      </c>
      <c r="Q883" s="145" t="s">
        <v>100</v>
      </c>
      <c r="R883" s="145" t="s">
        <v>567</v>
      </c>
      <c r="V883">
        <v>5561</v>
      </c>
      <c r="W883" s="83" t="s">
        <v>101</v>
      </c>
      <c r="X883" s="83" t="s">
        <v>103</v>
      </c>
      <c r="Y883" t="s">
        <v>2845</v>
      </c>
      <c r="Z883" s="83" t="s">
        <v>102</v>
      </c>
      <c r="AA883" s="83" t="s">
        <v>102</v>
      </c>
      <c r="AB883" t="s">
        <v>3815</v>
      </c>
      <c r="AC883" s="83" t="s">
        <v>4006</v>
      </c>
      <c r="AD883" s="83" t="s">
        <v>144</v>
      </c>
      <c r="AE883" s="83" t="s">
        <v>105</v>
      </c>
      <c r="AF883" t="s">
        <v>2845</v>
      </c>
      <c r="AG883" s="83" t="s">
        <v>102</v>
      </c>
      <c r="AH883" s="83" t="s">
        <v>102</v>
      </c>
      <c r="AI883" t="s">
        <v>3815</v>
      </c>
      <c r="AJ883" s="83" t="s">
        <v>4006</v>
      </c>
      <c r="AK883" s="83" t="s">
        <v>144</v>
      </c>
      <c r="AL883" s="83" t="s">
        <v>105</v>
      </c>
      <c r="AM883" s="87" t="s">
        <v>106</v>
      </c>
      <c r="AN883" t="s">
        <v>2845</v>
      </c>
      <c r="AO883" t="s">
        <v>3815</v>
      </c>
      <c r="AP883" s="83" t="s">
        <v>4006</v>
      </c>
      <c r="AQ883" s="83" t="s">
        <v>144</v>
      </c>
      <c r="AR883" s="87" t="s">
        <v>106</v>
      </c>
      <c r="AT883" s="83" t="s">
        <v>107</v>
      </c>
      <c r="AU883" s="83" t="s">
        <v>107</v>
      </c>
      <c r="AV883" s="83" t="s">
        <v>107</v>
      </c>
      <c r="AX883" s="110" t="s">
        <v>107</v>
      </c>
      <c r="AY883" s="111"/>
      <c r="AZ883" s="112">
        <f t="shared" ca="1" si="56"/>
        <v>4909</v>
      </c>
      <c r="BA883" s="136">
        <f t="shared" ca="1" si="57"/>
        <v>28</v>
      </c>
      <c r="BB883" s="114" t="s">
        <v>134</v>
      </c>
      <c r="BC883" s="114" t="s">
        <v>108</v>
      </c>
      <c r="BD883" s="114"/>
      <c r="BE883" s="115" t="s">
        <v>102</v>
      </c>
      <c r="BF883" s="115" t="s">
        <v>102</v>
      </c>
      <c r="BG883" s="115" t="s">
        <v>102</v>
      </c>
      <c r="BH883" s="115" t="s">
        <v>102</v>
      </c>
      <c r="BI883" s="116"/>
      <c r="BJ883" s="117" t="s">
        <v>109</v>
      </c>
      <c r="BK883" s="117" t="s">
        <v>109</v>
      </c>
      <c r="BL883" s="83">
        <f t="shared" ca="1" si="58"/>
        <v>25</v>
      </c>
      <c r="BM883" s="83" t="s">
        <v>108</v>
      </c>
      <c r="BN883" s="83">
        <v>0</v>
      </c>
      <c r="BO883" s="83" t="s">
        <v>108</v>
      </c>
      <c r="BP883" s="83">
        <v>-1522670</v>
      </c>
      <c r="BQ883" s="83" t="s">
        <v>198</v>
      </c>
      <c r="BR883" s="83" t="s">
        <v>164</v>
      </c>
      <c r="BS883" s="83" t="s">
        <v>499</v>
      </c>
      <c r="BT883" s="83">
        <v>-1522670</v>
      </c>
      <c r="BU883" s="83" t="s">
        <v>198</v>
      </c>
      <c r="BV883" s="83" t="s">
        <v>164</v>
      </c>
      <c r="BW883" s="83" t="s">
        <v>499</v>
      </c>
      <c r="BY883" s="136">
        <v>0</v>
      </c>
      <c r="BZ883" s="136">
        <v>0</v>
      </c>
      <c r="CA883" s="136">
        <v>0</v>
      </c>
      <c r="CB883" s="136">
        <v>0</v>
      </c>
      <c r="CD883" s="136">
        <v>0</v>
      </c>
      <c r="CE883" s="136">
        <v>0</v>
      </c>
      <c r="CF883" s="136">
        <v>0</v>
      </c>
      <c r="CG883" s="136">
        <v>0</v>
      </c>
      <c r="CH883" s="136">
        <v>0</v>
      </c>
      <c r="CI883" s="136">
        <v>0</v>
      </c>
      <c r="CJ883" s="136">
        <v>0</v>
      </c>
      <c r="CK883" s="138">
        <v>0</v>
      </c>
      <c r="CL883" s="138">
        <v>0</v>
      </c>
      <c r="CM883" s="136">
        <v>0</v>
      </c>
      <c r="CN883" s="136">
        <v>0</v>
      </c>
      <c r="CO883" s="85">
        <v>43822</v>
      </c>
      <c r="CP883" s="83" t="s">
        <v>4929</v>
      </c>
      <c r="CQ883" s="83" t="s">
        <v>102</v>
      </c>
      <c r="CR883" s="83" t="s">
        <v>482</v>
      </c>
      <c r="CS883" s="83">
        <v>878</v>
      </c>
      <c r="CT883" s="83" t="s">
        <v>483</v>
      </c>
      <c r="CU883" s="83">
        <v>1</v>
      </c>
      <c r="CV883" s="83">
        <v>0</v>
      </c>
      <c r="CW883" s="83">
        <v>0</v>
      </c>
      <c r="CX883" s="83" t="s">
        <v>109</v>
      </c>
      <c r="CY883" s="83" t="s">
        <v>583</v>
      </c>
      <c r="CZ883" s="83">
        <v>0</v>
      </c>
      <c r="DA883" s="83">
        <v>0</v>
      </c>
      <c r="DB883" s="83">
        <f t="shared" si="55"/>
        <v>0</v>
      </c>
      <c r="DC883" s="83" t="s">
        <v>497</v>
      </c>
      <c r="DE883" s="136">
        <v>1</v>
      </c>
      <c r="DF883" s="136">
        <v>1</v>
      </c>
      <c r="DG883" s="215" t="s">
        <v>269</v>
      </c>
      <c r="DH883" s="136">
        <v>1</v>
      </c>
      <c r="DI883" s="136">
        <v>1</v>
      </c>
      <c r="DJ883" s="215" t="s">
        <v>269</v>
      </c>
      <c r="EE883" s="136" t="b">
        <v>1</v>
      </c>
      <c r="EF883" s="136" t="b">
        <v>1</v>
      </c>
      <c r="EG883" s="136" t="b">
        <v>1</v>
      </c>
      <c r="EH883" s="136" t="b">
        <v>1</v>
      </c>
      <c r="EL883" s="215" t="s">
        <v>269</v>
      </c>
    </row>
    <row r="884" spans="1:142" ht="60" customHeight="1" x14ac:dyDescent="0.55000000000000004">
      <c r="A884" s="83" t="s">
        <v>130</v>
      </c>
      <c r="B884" s="83" t="s">
        <v>98</v>
      </c>
      <c r="C884">
        <v>353999</v>
      </c>
      <c r="D884" t="s">
        <v>1517</v>
      </c>
      <c r="E884" t="s">
        <v>1517</v>
      </c>
      <c r="F884" s="83" t="s">
        <v>108</v>
      </c>
      <c r="G884" s="213">
        <v>38614</v>
      </c>
      <c r="H884" s="83" t="s">
        <v>102</v>
      </c>
      <c r="I884" s="213">
        <v>43147</v>
      </c>
      <c r="J884" s="83" t="s">
        <v>228</v>
      </c>
      <c r="K884" s="214">
        <v>741000675133</v>
      </c>
      <c r="L884" s="83" t="s">
        <v>126</v>
      </c>
      <c r="M884" s="213">
        <v>43473</v>
      </c>
      <c r="N884">
        <v>172338</v>
      </c>
      <c r="O884" s="145" t="s">
        <v>567</v>
      </c>
      <c r="P884" s="145" t="s">
        <v>99</v>
      </c>
      <c r="Q884" s="145" t="s">
        <v>100</v>
      </c>
      <c r="R884" s="145" t="s">
        <v>567</v>
      </c>
      <c r="V884">
        <v>8637</v>
      </c>
      <c r="W884" s="83" t="s">
        <v>1927</v>
      </c>
      <c r="X884" s="83" t="s">
        <v>103</v>
      </c>
      <c r="Y884" t="s">
        <v>2846</v>
      </c>
      <c r="Z884" s="83" t="s">
        <v>102</v>
      </c>
      <c r="AA884" s="83" t="s">
        <v>102</v>
      </c>
      <c r="AB884" t="s">
        <v>3816</v>
      </c>
      <c r="AC884" s="83" t="s">
        <v>4007</v>
      </c>
      <c r="AD884" s="83" t="s">
        <v>111</v>
      </c>
      <c r="AE884" s="83" t="s">
        <v>105</v>
      </c>
      <c r="AF884" t="s">
        <v>2846</v>
      </c>
      <c r="AG884" s="83" t="s">
        <v>102</v>
      </c>
      <c r="AH884" s="83" t="s">
        <v>102</v>
      </c>
      <c r="AI884" t="s">
        <v>3816</v>
      </c>
      <c r="AJ884" s="83" t="s">
        <v>4007</v>
      </c>
      <c r="AK884" s="83" t="s">
        <v>111</v>
      </c>
      <c r="AL884" s="83" t="s">
        <v>105</v>
      </c>
      <c r="AM884" s="87" t="s">
        <v>106</v>
      </c>
      <c r="AN884" t="s">
        <v>2846</v>
      </c>
      <c r="AO884" t="s">
        <v>3816</v>
      </c>
      <c r="AP884" s="83" t="s">
        <v>4007</v>
      </c>
      <c r="AQ884" s="83" t="s">
        <v>144</v>
      </c>
      <c r="AR884" s="87" t="s">
        <v>106</v>
      </c>
      <c r="AT884" s="83" t="s">
        <v>107</v>
      </c>
      <c r="AU884" s="83" t="s">
        <v>107</v>
      </c>
      <c r="AV884" s="83" t="s">
        <v>107</v>
      </c>
      <c r="AX884" s="110" t="s">
        <v>107</v>
      </c>
      <c r="AY884" s="111"/>
      <c r="AZ884" s="112">
        <f t="shared" ca="1" si="56"/>
        <v>9348</v>
      </c>
      <c r="BA884" s="136">
        <f t="shared" ca="1" si="57"/>
        <v>96</v>
      </c>
      <c r="BB884" s="114" t="s">
        <v>136</v>
      </c>
      <c r="BC884" s="114" t="s">
        <v>108</v>
      </c>
      <c r="BD884" s="114"/>
      <c r="BE884" s="115" t="s">
        <v>102</v>
      </c>
      <c r="BF884" s="115" t="s">
        <v>102</v>
      </c>
      <c r="BG884" s="115" t="s">
        <v>102</v>
      </c>
      <c r="BH884" s="115" t="s">
        <v>102</v>
      </c>
      <c r="BI884" s="116"/>
      <c r="BJ884" s="117" t="s">
        <v>109</v>
      </c>
      <c r="BK884" s="117" t="s">
        <v>109</v>
      </c>
      <c r="BL884" s="83">
        <f t="shared" ca="1" si="58"/>
        <v>65</v>
      </c>
      <c r="BM884" s="83" t="s">
        <v>270</v>
      </c>
      <c r="BN884" s="83">
        <v>0</v>
      </c>
      <c r="BO884" s="83" t="s">
        <v>108</v>
      </c>
      <c r="BP884" s="83">
        <v>-1524405</v>
      </c>
      <c r="BQ884" s="83" t="s">
        <v>381</v>
      </c>
      <c r="BR884" s="83" t="s">
        <v>157</v>
      </c>
      <c r="BS884" s="83" t="s">
        <v>502</v>
      </c>
      <c r="BT884" s="83">
        <v>-1524405</v>
      </c>
      <c r="BU884" s="83" t="s">
        <v>381</v>
      </c>
      <c r="BV884" s="83" t="s">
        <v>157</v>
      </c>
      <c r="BW884" s="83" t="s">
        <v>502</v>
      </c>
      <c r="BY884" s="136">
        <v>0</v>
      </c>
      <c r="BZ884" s="136">
        <v>0</v>
      </c>
      <c r="CA884" s="136">
        <v>0</v>
      </c>
      <c r="CB884" s="136">
        <v>0</v>
      </c>
      <c r="CD884" s="136">
        <v>0</v>
      </c>
      <c r="CE884" s="136">
        <v>0</v>
      </c>
      <c r="CF884" s="136">
        <v>0</v>
      </c>
      <c r="CG884" s="136">
        <v>0</v>
      </c>
      <c r="CH884" s="136">
        <v>0</v>
      </c>
      <c r="CI884" s="136">
        <v>0</v>
      </c>
      <c r="CJ884" s="136">
        <v>0</v>
      </c>
      <c r="CK884" s="138">
        <v>0</v>
      </c>
      <c r="CL884" s="138">
        <v>0</v>
      </c>
      <c r="CM884" s="136">
        <v>0</v>
      </c>
      <c r="CN884" s="136">
        <v>0</v>
      </c>
      <c r="CO884" s="85">
        <v>43823</v>
      </c>
      <c r="CP884" s="83" t="s">
        <v>4930</v>
      </c>
      <c r="CQ884" s="83" t="s">
        <v>102</v>
      </c>
      <c r="CR884" s="83" t="s">
        <v>482</v>
      </c>
      <c r="CS884" s="83">
        <v>879</v>
      </c>
      <c r="CT884" s="83" t="s">
        <v>483</v>
      </c>
      <c r="CU884" s="83">
        <v>1</v>
      </c>
      <c r="CV884" s="83">
        <v>0</v>
      </c>
      <c r="CW884" s="83">
        <v>0</v>
      </c>
      <c r="CX884" s="83" t="s">
        <v>109</v>
      </c>
      <c r="CY884" s="83" t="s">
        <v>583</v>
      </c>
      <c r="CZ884" s="83">
        <v>0</v>
      </c>
      <c r="DA884" s="83">
        <v>0</v>
      </c>
      <c r="DB884" s="83">
        <f t="shared" si="55"/>
        <v>0</v>
      </c>
      <c r="DC884" s="83" t="s">
        <v>497</v>
      </c>
      <c r="DE884" s="136">
        <v>1</v>
      </c>
      <c r="DF884" s="136">
        <v>1</v>
      </c>
      <c r="DG884" s="215" t="s">
        <v>269</v>
      </c>
      <c r="DH884" s="136">
        <v>1</v>
      </c>
      <c r="DI884" s="136">
        <v>1</v>
      </c>
      <c r="DJ884" s="215" t="s">
        <v>269</v>
      </c>
      <c r="EE884" s="136" t="b">
        <v>1</v>
      </c>
      <c r="EF884" s="136" t="b">
        <v>1</v>
      </c>
      <c r="EG884" s="136" t="b">
        <v>1</v>
      </c>
      <c r="EH884" s="136" t="b">
        <v>1</v>
      </c>
      <c r="EL884" s="215" t="s">
        <v>269</v>
      </c>
    </row>
    <row r="885" spans="1:142" ht="60" customHeight="1" x14ac:dyDescent="0.55000000000000004">
      <c r="A885" s="83" t="s">
        <v>130</v>
      </c>
      <c r="B885" s="83" t="s">
        <v>98</v>
      </c>
      <c r="C885">
        <v>858169</v>
      </c>
      <c r="D885" t="s">
        <v>1518</v>
      </c>
      <c r="E885" t="s">
        <v>1518</v>
      </c>
      <c r="F885" s="83" t="s">
        <v>108</v>
      </c>
      <c r="G885" s="213">
        <v>37927</v>
      </c>
      <c r="H885" s="83" t="s">
        <v>102</v>
      </c>
      <c r="I885" s="213">
        <v>43339</v>
      </c>
      <c r="J885" s="83" t="s">
        <v>228</v>
      </c>
      <c r="K885" s="214">
        <v>580705163481</v>
      </c>
      <c r="L885" s="83" t="s">
        <v>135</v>
      </c>
      <c r="M885" s="213">
        <v>43765</v>
      </c>
      <c r="N885">
        <v>901817</v>
      </c>
      <c r="O885" s="145" t="s">
        <v>567</v>
      </c>
      <c r="P885" s="145" t="s">
        <v>99</v>
      </c>
      <c r="Q885" s="145" t="s">
        <v>100</v>
      </c>
      <c r="R885" s="145" t="s">
        <v>567</v>
      </c>
      <c r="V885">
        <v>1112</v>
      </c>
      <c r="W885" s="83" t="s">
        <v>101</v>
      </c>
      <c r="X885" s="83" t="s">
        <v>103</v>
      </c>
      <c r="Y885" t="s">
        <v>2847</v>
      </c>
      <c r="Z885" s="83" t="s">
        <v>102</v>
      </c>
      <c r="AA885" s="83" t="s">
        <v>102</v>
      </c>
      <c r="AB885" t="s">
        <v>3817</v>
      </c>
      <c r="AC885" s="83" t="s">
        <v>4008</v>
      </c>
      <c r="AD885" s="83" t="s">
        <v>144</v>
      </c>
      <c r="AE885" s="83" t="s">
        <v>105</v>
      </c>
      <c r="AF885" t="s">
        <v>2847</v>
      </c>
      <c r="AG885" s="83" t="s">
        <v>102</v>
      </c>
      <c r="AH885" s="83" t="s">
        <v>102</v>
      </c>
      <c r="AI885" t="s">
        <v>3817</v>
      </c>
      <c r="AJ885" s="83" t="s">
        <v>4008</v>
      </c>
      <c r="AK885" s="83" t="s">
        <v>144</v>
      </c>
      <c r="AL885" s="83" t="s">
        <v>105</v>
      </c>
      <c r="AM885" s="87" t="s">
        <v>106</v>
      </c>
      <c r="AN885" t="s">
        <v>2847</v>
      </c>
      <c r="AO885" t="s">
        <v>3817</v>
      </c>
      <c r="AP885" s="83" t="s">
        <v>4008</v>
      </c>
      <c r="AQ885" s="83" t="s">
        <v>111</v>
      </c>
      <c r="AR885" s="87" t="s">
        <v>106</v>
      </c>
      <c r="AT885" s="83" t="s">
        <v>107</v>
      </c>
      <c r="AU885" s="83" t="s">
        <v>107</v>
      </c>
      <c r="AV885" s="83" t="s">
        <v>107</v>
      </c>
      <c r="AX885" s="110" t="s">
        <v>107</v>
      </c>
      <c r="AY885" s="111"/>
      <c r="AZ885" s="112">
        <f t="shared" ca="1" si="56"/>
        <v>6194</v>
      </c>
      <c r="BA885" s="136">
        <f t="shared" ca="1" si="57"/>
        <v>4</v>
      </c>
      <c r="BB885" s="114" t="s">
        <v>134</v>
      </c>
      <c r="BC885" s="114" t="s">
        <v>108</v>
      </c>
      <c r="BD885" s="114"/>
      <c r="BE885" s="115" t="s">
        <v>102</v>
      </c>
      <c r="BF885" s="115" t="s">
        <v>102</v>
      </c>
      <c r="BG885" s="115" t="s">
        <v>102</v>
      </c>
      <c r="BH885" s="115" t="s">
        <v>102</v>
      </c>
      <c r="BI885" s="116"/>
      <c r="BJ885" s="117" t="s">
        <v>109</v>
      </c>
      <c r="BK885" s="117" t="s">
        <v>109</v>
      </c>
      <c r="BL885" s="83">
        <f t="shared" ca="1" si="58"/>
        <v>96</v>
      </c>
      <c r="BM885" s="83" t="s">
        <v>108</v>
      </c>
      <c r="BN885" s="83">
        <v>0</v>
      </c>
      <c r="BO885" s="83" t="s">
        <v>108</v>
      </c>
      <c r="BP885" s="83">
        <v>-1526140</v>
      </c>
      <c r="BQ885" s="83" t="s">
        <v>312</v>
      </c>
      <c r="BR885" s="83" t="s">
        <v>153</v>
      </c>
      <c r="BS885" s="83" t="s">
        <v>499</v>
      </c>
      <c r="BT885" s="83">
        <v>-1526140</v>
      </c>
      <c r="BU885" s="83" t="s">
        <v>312</v>
      </c>
      <c r="BV885" s="83" t="s">
        <v>153</v>
      </c>
      <c r="BW885" s="83" t="s">
        <v>499</v>
      </c>
      <c r="BY885" s="136">
        <v>0</v>
      </c>
      <c r="BZ885" s="136">
        <v>0</v>
      </c>
      <c r="CA885" s="136">
        <v>0</v>
      </c>
      <c r="CB885" s="136">
        <v>0</v>
      </c>
      <c r="CD885" s="136">
        <v>0</v>
      </c>
      <c r="CE885" s="136">
        <v>0</v>
      </c>
      <c r="CF885" s="136">
        <v>0</v>
      </c>
      <c r="CG885" s="136">
        <v>0</v>
      </c>
      <c r="CH885" s="136">
        <v>0</v>
      </c>
      <c r="CI885" s="136">
        <v>0</v>
      </c>
      <c r="CJ885" s="136">
        <v>0</v>
      </c>
      <c r="CK885" s="138">
        <v>0</v>
      </c>
      <c r="CL885" s="138">
        <v>0</v>
      </c>
      <c r="CM885" s="136">
        <v>0</v>
      </c>
      <c r="CN885" s="136">
        <v>0</v>
      </c>
      <c r="CO885" s="85">
        <v>43824</v>
      </c>
      <c r="CP885" s="83" t="s">
        <v>4931</v>
      </c>
      <c r="CQ885" s="83" t="s">
        <v>102</v>
      </c>
      <c r="CR885" s="83" t="s">
        <v>482</v>
      </c>
      <c r="CS885" s="83">
        <v>880</v>
      </c>
      <c r="CT885" s="83" t="s">
        <v>483</v>
      </c>
      <c r="CU885" s="83">
        <v>1</v>
      </c>
      <c r="CV885" s="83">
        <v>0</v>
      </c>
      <c r="CW885" s="83">
        <v>0</v>
      </c>
      <c r="CX885" s="83" t="s">
        <v>109</v>
      </c>
      <c r="CY885" s="83" t="s">
        <v>583</v>
      </c>
      <c r="CZ885" s="83">
        <v>0</v>
      </c>
      <c r="DA885" s="83">
        <v>0</v>
      </c>
      <c r="DB885" s="83">
        <f t="shared" si="55"/>
        <v>0</v>
      </c>
      <c r="DC885" s="83" t="s">
        <v>497</v>
      </c>
      <c r="DE885" s="136">
        <v>1</v>
      </c>
      <c r="DF885" s="136">
        <v>1</v>
      </c>
      <c r="DG885" s="215" t="s">
        <v>269</v>
      </c>
      <c r="DH885" s="136">
        <v>1</v>
      </c>
      <c r="DI885" s="136">
        <v>1</v>
      </c>
      <c r="DJ885" s="215" t="s">
        <v>269</v>
      </c>
      <c r="EE885" s="136" t="b">
        <v>1</v>
      </c>
      <c r="EF885" s="136" t="b">
        <v>1</v>
      </c>
      <c r="EG885" s="136" t="b">
        <v>1</v>
      </c>
      <c r="EH885" s="136" t="b">
        <v>1</v>
      </c>
      <c r="EL885" s="215" t="s">
        <v>269</v>
      </c>
    </row>
    <row r="886" spans="1:142" ht="60" customHeight="1" x14ac:dyDescent="0.55000000000000004">
      <c r="A886" s="83" t="s">
        <v>130</v>
      </c>
      <c r="B886" s="83" t="s">
        <v>98</v>
      </c>
      <c r="C886">
        <v>318447</v>
      </c>
      <c r="D886" t="s">
        <v>1519</v>
      </c>
      <c r="E886" t="s">
        <v>1519</v>
      </c>
      <c r="F886" s="83" t="s">
        <v>108</v>
      </c>
      <c r="G886" s="213">
        <v>37020</v>
      </c>
      <c r="H886" s="83" t="s">
        <v>102</v>
      </c>
      <c r="I886" s="213">
        <v>43188</v>
      </c>
      <c r="J886" s="83" t="s">
        <v>228</v>
      </c>
      <c r="K886" s="214">
        <v>316470861584</v>
      </c>
      <c r="L886" s="83" t="s">
        <v>97</v>
      </c>
      <c r="M886" s="213">
        <v>43741</v>
      </c>
      <c r="N886">
        <v>696644</v>
      </c>
      <c r="O886" s="145" t="s">
        <v>567</v>
      </c>
      <c r="P886" s="145" t="s">
        <v>99</v>
      </c>
      <c r="Q886" s="145" t="s">
        <v>100</v>
      </c>
      <c r="R886" s="145" t="s">
        <v>567</v>
      </c>
      <c r="V886">
        <v>4427</v>
      </c>
      <c r="W886" s="83" t="s">
        <v>101</v>
      </c>
      <c r="X886" s="83" t="s">
        <v>103</v>
      </c>
      <c r="Y886" t="s">
        <v>2848</v>
      </c>
      <c r="Z886" s="83" t="s">
        <v>102</v>
      </c>
      <c r="AA886" s="83" t="s">
        <v>102</v>
      </c>
      <c r="AB886" t="s">
        <v>3818</v>
      </c>
      <c r="AC886" s="83" t="s">
        <v>4009</v>
      </c>
      <c r="AD886" s="83" t="s">
        <v>144</v>
      </c>
      <c r="AE886" s="83" t="s">
        <v>105</v>
      </c>
      <c r="AF886" t="s">
        <v>2848</v>
      </c>
      <c r="AG886" s="83" t="s">
        <v>102</v>
      </c>
      <c r="AH886" s="83" t="s">
        <v>102</v>
      </c>
      <c r="AI886" t="s">
        <v>3818</v>
      </c>
      <c r="AJ886" s="83" t="s">
        <v>4009</v>
      </c>
      <c r="AK886" s="83" t="s">
        <v>144</v>
      </c>
      <c r="AL886" s="83" t="s">
        <v>105</v>
      </c>
      <c r="AM886" s="87" t="s">
        <v>106</v>
      </c>
      <c r="AN886" t="s">
        <v>2848</v>
      </c>
      <c r="AO886" t="s">
        <v>3818</v>
      </c>
      <c r="AP886" s="83" t="s">
        <v>4009</v>
      </c>
      <c r="AQ886" s="83" t="s">
        <v>144</v>
      </c>
      <c r="AR886" s="87" t="s">
        <v>106</v>
      </c>
      <c r="AT886" s="83" t="s">
        <v>107</v>
      </c>
      <c r="AU886" s="83" t="s">
        <v>107</v>
      </c>
      <c r="AV886" s="83" t="s">
        <v>107</v>
      </c>
      <c r="AX886" s="110" t="s">
        <v>107</v>
      </c>
      <c r="AY886" s="111"/>
      <c r="AZ886" s="112">
        <f t="shared" ca="1" si="56"/>
        <v>2016</v>
      </c>
      <c r="BA886" s="136">
        <f t="shared" ca="1" si="57"/>
        <v>14</v>
      </c>
      <c r="BB886" s="114" t="s">
        <v>134</v>
      </c>
      <c r="BC886" s="114" t="s">
        <v>108</v>
      </c>
      <c r="BD886" s="114"/>
      <c r="BE886" s="115" t="s">
        <v>102</v>
      </c>
      <c r="BF886" s="115" t="s">
        <v>102</v>
      </c>
      <c r="BG886" s="115" t="s">
        <v>102</v>
      </c>
      <c r="BH886" s="115" t="s">
        <v>102</v>
      </c>
      <c r="BI886" s="116"/>
      <c r="BJ886" s="117" t="s">
        <v>109</v>
      </c>
      <c r="BK886" s="117" t="s">
        <v>109</v>
      </c>
      <c r="BL886" s="83">
        <f t="shared" ca="1" si="58"/>
        <v>43</v>
      </c>
      <c r="BM886" s="83" t="s">
        <v>108</v>
      </c>
      <c r="BN886" s="83">
        <v>0</v>
      </c>
      <c r="BO886" s="83" t="s">
        <v>108</v>
      </c>
      <c r="BP886" s="83">
        <v>-1527875</v>
      </c>
      <c r="BQ886" s="83" t="s">
        <v>198</v>
      </c>
      <c r="BR886" s="83" t="s">
        <v>164</v>
      </c>
      <c r="BS886" s="83" t="s">
        <v>499</v>
      </c>
      <c r="BT886" s="83">
        <v>-1527875</v>
      </c>
      <c r="BU886" s="83" t="s">
        <v>198</v>
      </c>
      <c r="BV886" s="83" t="s">
        <v>164</v>
      </c>
      <c r="BW886" s="83" t="s">
        <v>499</v>
      </c>
      <c r="BY886" s="136">
        <v>0</v>
      </c>
      <c r="BZ886" s="136">
        <v>0</v>
      </c>
      <c r="CA886" s="136">
        <v>0</v>
      </c>
      <c r="CB886" s="136">
        <v>0</v>
      </c>
      <c r="CD886" s="136">
        <v>0</v>
      </c>
      <c r="CE886" s="136">
        <v>0</v>
      </c>
      <c r="CF886" s="136">
        <v>0</v>
      </c>
      <c r="CG886" s="136">
        <v>0</v>
      </c>
      <c r="CH886" s="136">
        <v>0</v>
      </c>
      <c r="CI886" s="136">
        <v>0</v>
      </c>
      <c r="CJ886" s="136">
        <v>0</v>
      </c>
      <c r="CK886" s="138">
        <v>0</v>
      </c>
      <c r="CL886" s="138">
        <v>0</v>
      </c>
      <c r="CM886" s="136">
        <v>0</v>
      </c>
      <c r="CN886" s="136">
        <v>0</v>
      </c>
      <c r="CO886" s="85">
        <v>43825</v>
      </c>
      <c r="CP886" s="83" t="s">
        <v>4932</v>
      </c>
      <c r="CQ886" s="83" t="s">
        <v>102</v>
      </c>
      <c r="CR886" s="83" t="s">
        <v>482</v>
      </c>
      <c r="CS886" s="83">
        <v>881</v>
      </c>
      <c r="CT886" s="83" t="s">
        <v>483</v>
      </c>
      <c r="CU886" s="83">
        <v>1</v>
      </c>
      <c r="CV886" s="83">
        <v>0</v>
      </c>
      <c r="CW886" s="83">
        <v>0</v>
      </c>
      <c r="CX886" s="83" t="s">
        <v>109</v>
      </c>
      <c r="CY886" s="83" t="s">
        <v>583</v>
      </c>
      <c r="CZ886" s="83">
        <v>0</v>
      </c>
      <c r="DA886" s="83">
        <v>0</v>
      </c>
      <c r="DB886" s="83">
        <f t="shared" si="55"/>
        <v>0</v>
      </c>
      <c r="DC886" s="83" t="s">
        <v>497</v>
      </c>
      <c r="DE886" s="136">
        <v>1</v>
      </c>
      <c r="DF886" s="136">
        <v>1</v>
      </c>
      <c r="DG886" s="215" t="s">
        <v>269</v>
      </c>
      <c r="DH886" s="136">
        <v>1</v>
      </c>
      <c r="DI886" s="136">
        <v>1</v>
      </c>
      <c r="DJ886" s="215" t="s">
        <v>269</v>
      </c>
      <c r="EE886" s="136" t="b">
        <v>1</v>
      </c>
      <c r="EF886" s="136" t="b">
        <v>1</v>
      </c>
      <c r="EG886" s="136" t="b">
        <v>1</v>
      </c>
      <c r="EH886" s="136" t="b">
        <v>1</v>
      </c>
      <c r="EL886" s="215" t="s">
        <v>269</v>
      </c>
    </row>
    <row r="887" spans="1:142" ht="60" customHeight="1" x14ac:dyDescent="0.55000000000000004">
      <c r="A887" s="83" t="s">
        <v>130</v>
      </c>
      <c r="B887" s="83" t="s">
        <v>98</v>
      </c>
      <c r="C887">
        <v>833933</v>
      </c>
      <c r="D887" t="s">
        <v>1520</v>
      </c>
      <c r="E887" t="s">
        <v>1520</v>
      </c>
      <c r="F887" s="83" t="s">
        <v>108</v>
      </c>
      <c r="G887" s="213">
        <v>39395</v>
      </c>
      <c r="H887" s="83" t="s">
        <v>102</v>
      </c>
      <c r="I887" s="213">
        <v>43316</v>
      </c>
      <c r="J887" s="83" t="s">
        <v>228</v>
      </c>
      <c r="K887" s="214">
        <v>802465241681</v>
      </c>
      <c r="L887" s="83" t="s">
        <v>135</v>
      </c>
      <c r="M887" s="213">
        <v>43467</v>
      </c>
      <c r="N887">
        <v>353858</v>
      </c>
      <c r="O887" s="145" t="s">
        <v>567</v>
      </c>
      <c r="P887" s="145" t="s">
        <v>99</v>
      </c>
      <c r="Q887" s="145" t="s">
        <v>100</v>
      </c>
      <c r="R887" s="145" t="s">
        <v>567</v>
      </c>
      <c r="V887">
        <v>4572</v>
      </c>
      <c r="W887" s="83" t="s">
        <v>1928</v>
      </c>
      <c r="X887" s="83" t="s">
        <v>103</v>
      </c>
      <c r="Y887" t="s">
        <v>2849</v>
      </c>
      <c r="Z887" s="83" t="s">
        <v>102</v>
      </c>
      <c r="AA887" s="83" t="s">
        <v>102</v>
      </c>
      <c r="AB887" t="s">
        <v>3819</v>
      </c>
      <c r="AC887" s="83" t="s">
        <v>4010</v>
      </c>
      <c r="AD887" s="83" t="s">
        <v>111</v>
      </c>
      <c r="AE887" s="83" t="s">
        <v>105</v>
      </c>
      <c r="AF887" t="s">
        <v>2849</v>
      </c>
      <c r="AG887" s="83" t="s">
        <v>102</v>
      </c>
      <c r="AH887" s="83" t="s">
        <v>102</v>
      </c>
      <c r="AI887" t="s">
        <v>3819</v>
      </c>
      <c r="AJ887" s="83" t="s">
        <v>4010</v>
      </c>
      <c r="AK887" s="83" t="s">
        <v>111</v>
      </c>
      <c r="AL887" s="83" t="s">
        <v>105</v>
      </c>
      <c r="AM887" s="87" t="s">
        <v>106</v>
      </c>
      <c r="AN887" t="s">
        <v>2849</v>
      </c>
      <c r="AO887" t="s">
        <v>3819</v>
      </c>
      <c r="AP887" s="83" t="s">
        <v>4010</v>
      </c>
      <c r="AQ887" s="83" t="s">
        <v>144</v>
      </c>
      <c r="AR887" s="87" t="s">
        <v>106</v>
      </c>
      <c r="AT887" s="83" t="s">
        <v>107</v>
      </c>
      <c r="AU887" s="83" t="s">
        <v>107</v>
      </c>
      <c r="AV887" s="83" t="s">
        <v>107</v>
      </c>
      <c r="AX887" s="110" t="s">
        <v>107</v>
      </c>
      <c r="AY887" s="111"/>
      <c r="AZ887" s="112">
        <f t="shared" ca="1" si="56"/>
        <v>1416</v>
      </c>
      <c r="BA887" s="136">
        <f t="shared" ca="1" si="57"/>
        <v>54</v>
      </c>
      <c r="BB887" s="114" t="s">
        <v>136</v>
      </c>
      <c r="BC887" s="114" t="s">
        <v>108</v>
      </c>
      <c r="BD887" s="114"/>
      <c r="BE887" s="115" t="s">
        <v>102</v>
      </c>
      <c r="BF887" s="115" t="s">
        <v>102</v>
      </c>
      <c r="BG887" s="115" t="s">
        <v>102</v>
      </c>
      <c r="BH887" s="115" t="s">
        <v>102</v>
      </c>
      <c r="BI887" s="116"/>
      <c r="BJ887" s="117" t="s">
        <v>109</v>
      </c>
      <c r="BK887" s="117" t="s">
        <v>109</v>
      </c>
      <c r="BL887" s="83">
        <f t="shared" ca="1" si="58"/>
        <v>85</v>
      </c>
      <c r="BM887" s="83" t="s">
        <v>270</v>
      </c>
      <c r="BN887" s="83">
        <v>0</v>
      </c>
      <c r="BO887" s="83" t="s">
        <v>108</v>
      </c>
      <c r="BP887" s="83">
        <v>-1529610</v>
      </c>
      <c r="BQ887" s="83" t="s">
        <v>381</v>
      </c>
      <c r="BR887" s="83" t="s">
        <v>157</v>
      </c>
      <c r="BS887" s="83" t="s">
        <v>502</v>
      </c>
      <c r="BT887" s="83">
        <v>-1529610</v>
      </c>
      <c r="BU887" s="83" t="s">
        <v>381</v>
      </c>
      <c r="BV887" s="83" t="s">
        <v>157</v>
      </c>
      <c r="BW887" s="83" t="s">
        <v>502</v>
      </c>
      <c r="BY887" s="136">
        <v>0</v>
      </c>
      <c r="BZ887" s="136">
        <v>0</v>
      </c>
      <c r="CA887" s="136">
        <v>0</v>
      </c>
      <c r="CB887" s="136">
        <v>0</v>
      </c>
      <c r="CD887" s="136">
        <v>0</v>
      </c>
      <c r="CE887" s="136">
        <v>0</v>
      </c>
      <c r="CF887" s="136">
        <v>0</v>
      </c>
      <c r="CG887" s="136">
        <v>0</v>
      </c>
      <c r="CH887" s="136">
        <v>0</v>
      </c>
      <c r="CI887" s="136">
        <v>0</v>
      </c>
      <c r="CJ887" s="136">
        <v>0</v>
      </c>
      <c r="CK887" s="138">
        <v>0</v>
      </c>
      <c r="CL887" s="138">
        <v>0</v>
      </c>
      <c r="CM887" s="136">
        <v>0</v>
      </c>
      <c r="CN887" s="136">
        <v>0</v>
      </c>
      <c r="CO887" s="85">
        <v>43826</v>
      </c>
      <c r="CP887" s="83" t="s">
        <v>4933</v>
      </c>
      <c r="CQ887" s="83" t="s">
        <v>102</v>
      </c>
      <c r="CR887" s="83" t="s">
        <v>482</v>
      </c>
      <c r="CS887" s="83">
        <v>882</v>
      </c>
      <c r="CT887" s="83" t="s">
        <v>483</v>
      </c>
      <c r="CU887" s="83">
        <v>1</v>
      </c>
      <c r="CV887" s="83">
        <v>0</v>
      </c>
      <c r="CW887" s="83">
        <v>0</v>
      </c>
      <c r="CX887" s="83" t="s">
        <v>109</v>
      </c>
      <c r="CY887" s="83" t="s">
        <v>583</v>
      </c>
      <c r="CZ887" s="83">
        <v>0</v>
      </c>
      <c r="DA887" s="83">
        <v>0</v>
      </c>
      <c r="DB887" s="83">
        <f t="shared" si="55"/>
        <v>0</v>
      </c>
      <c r="DC887" s="83" t="s">
        <v>497</v>
      </c>
      <c r="DE887" s="136">
        <v>1</v>
      </c>
      <c r="DF887" s="136">
        <v>1</v>
      </c>
      <c r="DG887" s="215" t="s">
        <v>269</v>
      </c>
      <c r="DH887" s="136">
        <v>1</v>
      </c>
      <c r="DI887" s="136">
        <v>1</v>
      </c>
      <c r="DJ887" s="215" t="s">
        <v>269</v>
      </c>
      <c r="EE887" s="136" t="b">
        <v>1</v>
      </c>
      <c r="EF887" s="136" t="b">
        <v>1</v>
      </c>
      <c r="EG887" s="136" t="b">
        <v>1</v>
      </c>
      <c r="EH887" s="136" t="b">
        <v>1</v>
      </c>
      <c r="EL887" s="215" t="s">
        <v>269</v>
      </c>
    </row>
    <row r="888" spans="1:142" ht="60" customHeight="1" x14ac:dyDescent="0.55000000000000004">
      <c r="A888" s="83" t="s">
        <v>130</v>
      </c>
      <c r="B888" s="83" t="s">
        <v>98</v>
      </c>
      <c r="C888">
        <v>538532</v>
      </c>
      <c r="D888" t="s">
        <v>1521</v>
      </c>
      <c r="E888" t="s">
        <v>1521</v>
      </c>
      <c r="F888" s="83" t="s">
        <v>108</v>
      </c>
      <c r="G888" s="213">
        <v>31555</v>
      </c>
      <c r="H888" s="83" t="s">
        <v>102</v>
      </c>
      <c r="I888" s="213">
        <v>43267</v>
      </c>
      <c r="J888" s="83" t="s">
        <v>228</v>
      </c>
      <c r="K888" s="214">
        <v>985174895678</v>
      </c>
      <c r="L888" s="83" t="s">
        <v>97</v>
      </c>
      <c r="M888" s="213">
        <v>43470</v>
      </c>
      <c r="N888">
        <v>388535</v>
      </c>
      <c r="O888" s="145" t="s">
        <v>567</v>
      </c>
      <c r="P888" s="145" t="s">
        <v>99</v>
      </c>
      <c r="Q888" s="145" t="s">
        <v>100</v>
      </c>
      <c r="R888" s="145" t="s">
        <v>567</v>
      </c>
      <c r="V888">
        <v>2255</v>
      </c>
      <c r="W888" s="83" t="s">
        <v>101</v>
      </c>
      <c r="X888" s="83" t="s">
        <v>103</v>
      </c>
      <c r="Y888" t="s">
        <v>2850</v>
      </c>
      <c r="Z888" s="83" t="s">
        <v>102</v>
      </c>
      <c r="AA888" s="83" t="s">
        <v>102</v>
      </c>
      <c r="AB888" t="s">
        <v>3820</v>
      </c>
      <c r="AC888" s="83" t="s">
        <v>4011</v>
      </c>
      <c r="AD888" s="83" t="s">
        <v>144</v>
      </c>
      <c r="AE888" s="83" t="s">
        <v>105</v>
      </c>
      <c r="AF888" t="s">
        <v>2850</v>
      </c>
      <c r="AG888" s="83" t="s">
        <v>102</v>
      </c>
      <c r="AH888" s="83" t="s">
        <v>102</v>
      </c>
      <c r="AI888" t="s">
        <v>3820</v>
      </c>
      <c r="AJ888" s="83" t="s">
        <v>4011</v>
      </c>
      <c r="AK888" s="83" t="s">
        <v>144</v>
      </c>
      <c r="AL888" s="83" t="s">
        <v>105</v>
      </c>
      <c r="AM888" s="87" t="s">
        <v>106</v>
      </c>
      <c r="AN888" t="s">
        <v>2850</v>
      </c>
      <c r="AO888" t="s">
        <v>3820</v>
      </c>
      <c r="AP888" s="83" t="s">
        <v>4011</v>
      </c>
      <c r="AQ888" s="83" t="s">
        <v>111</v>
      </c>
      <c r="AR888" s="87" t="s">
        <v>106</v>
      </c>
      <c r="AT888" s="83" t="s">
        <v>107</v>
      </c>
      <c r="AU888" s="83" t="s">
        <v>107</v>
      </c>
      <c r="AV888" s="83" t="s">
        <v>107</v>
      </c>
      <c r="AX888" s="110" t="s">
        <v>107</v>
      </c>
      <c r="AY888" s="111"/>
      <c r="AZ888" s="112">
        <f t="shared" ca="1" si="56"/>
        <v>8525</v>
      </c>
      <c r="BA888" s="136">
        <f t="shared" ca="1" si="57"/>
        <v>92</v>
      </c>
      <c r="BB888" s="114" t="s">
        <v>134</v>
      </c>
      <c r="BC888" s="114" t="s">
        <v>108</v>
      </c>
      <c r="BD888" s="114"/>
      <c r="BE888" s="115" t="s">
        <v>102</v>
      </c>
      <c r="BF888" s="115" t="s">
        <v>102</v>
      </c>
      <c r="BG888" s="115" t="s">
        <v>102</v>
      </c>
      <c r="BH888" s="115" t="s">
        <v>102</v>
      </c>
      <c r="BI888" s="116"/>
      <c r="BJ888" s="117" t="s">
        <v>109</v>
      </c>
      <c r="BK888" s="117" t="s">
        <v>109</v>
      </c>
      <c r="BL888" s="83">
        <f t="shared" ca="1" si="58"/>
        <v>50</v>
      </c>
      <c r="BM888" s="83" t="s">
        <v>108</v>
      </c>
      <c r="BN888" s="83">
        <v>0</v>
      </c>
      <c r="BO888" s="83" t="s">
        <v>108</v>
      </c>
      <c r="BP888" s="83">
        <v>-1531345</v>
      </c>
      <c r="BQ888" s="83" t="s">
        <v>312</v>
      </c>
      <c r="BR888" s="83" t="s">
        <v>153</v>
      </c>
      <c r="BS888" s="83" t="s">
        <v>499</v>
      </c>
      <c r="BT888" s="83">
        <v>-1531345</v>
      </c>
      <c r="BU888" s="83" t="s">
        <v>312</v>
      </c>
      <c r="BV888" s="83" t="s">
        <v>153</v>
      </c>
      <c r="BW888" s="83" t="s">
        <v>499</v>
      </c>
      <c r="BY888" s="136">
        <v>0</v>
      </c>
      <c r="BZ888" s="136">
        <v>0</v>
      </c>
      <c r="CA888" s="136">
        <v>0</v>
      </c>
      <c r="CB888" s="136">
        <v>0</v>
      </c>
      <c r="CD888" s="136">
        <v>0</v>
      </c>
      <c r="CE888" s="136">
        <v>0</v>
      </c>
      <c r="CF888" s="136">
        <v>0</v>
      </c>
      <c r="CG888" s="136">
        <v>0</v>
      </c>
      <c r="CH888" s="136">
        <v>0</v>
      </c>
      <c r="CI888" s="136">
        <v>0</v>
      </c>
      <c r="CJ888" s="136">
        <v>0</v>
      </c>
      <c r="CK888" s="138">
        <v>0</v>
      </c>
      <c r="CL888" s="138">
        <v>0</v>
      </c>
      <c r="CM888" s="136">
        <v>0</v>
      </c>
      <c r="CN888" s="136">
        <v>0</v>
      </c>
      <c r="CO888" s="85">
        <v>43827</v>
      </c>
      <c r="CP888" s="83" t="s">
        <v>4934</v>
      </c>
      <c r="CQ888" s="83" t="s">
        <v>102</v>
      </c>
      <c r="CR888" s="83" t="s">
        <v>482</v>
      </c>
      <c r="CS888" s="83">
        <v>883</v>
      </c>
      <c r="CT888" s="83" t="s">
        <v>483</v>
      </c>
      <c r="CU888" s="83">
        <v>1</v>
      </c>
      <c r="CV888" s="83">
        <v>0</v>
      </c>
      <c r="CW888" s="83">
        <v>0</v>
      </c>
      <c r="CX888" s="83" t="s">
        <v>109</v>
      </c>
      <c r="CY888" s="83" t="s">
        <v>583</v>
      </c>
      <c r="CZ888" s="83">
        <v>0</v>
      </c>
      <c r="DA888" s="83">
        <v>0</v>
      </c>
      <c r="DB888" s="83">
        <f t="shared" si="55"/>
        <v>0</v>
      </c>
      <c r="DC888" s="83" t="s">
        <v>497</v>
      </c>
      <c r="DE888" s="136">
        <v>1</v>
      </c>
      <c r="DF888" s="136">
        <v>1</v>
      </c>
      <c r="DG888" s="215" t="s">
        <v>269</v>
      </c>
      <c r="DH888" s="136">
        <v>1</v>
      </c>
      <c r="DI888" s="136">
        <v>1</v>
      </c>
      <c r="DJ888" s="215" t="s">
        <v>269</v>
      </c>
      <c r="EE888" s="136" t="b">
        <v>1</v>
      </c>
      <c r="EF888" s="136" t="b">
        <v>1</v>
      </c>
      <c r="EG888" s="136" t="b">
        <v>1</v>
      </c>
      <c r="EH888" s="136" t="b">
        <v>1</v>
      </c>
      <c r="EL888" s="215" t="s">
        <v>269</v>
      </c>
    </row>
    <row r="889" spans="1:142" ht="60" customHeight="1" x14ac:dyDescent="0.55000000000000004">
      <c r="A889" s="83" t="s">
        <v>130</v>
      </c>
      <c r="B889" s="83" t="s">
        <v>98</v>
      </c>
      <c r="C889">
        <v>861557</v>
      </c>
      <c r="D889" t="s">
        <v>1522</v>
      </c>
      <c r="E889" t="s">
        <v>1522</v>
      </c>
      <c r="F889" s="83" t="s">
        <v>108</v>
      </c>
      <c r="G889" s="213">
        <v>40828</v>
      </c>
      <c r="H889" s="83" t="s">
        <v>102</v>
      </c>
      <c r="I889" s="213">
        <v>43109</v>
      </c>
      <c r="J889" s="83" t="s">
        <v>228</v>
      </c>
      <c r="K889" s="214">
        <v>381138022896</v>
      </c>
      <c r="L889" s="83" t="s">
        <v>126</v>
      </c>
      <c r="M889" s="213">
        <v>43517</v>
      </c>
      <c r="N889">
        <v>895539</v>
      </c>
      <c r="O889" s="145" t="s">
        <v>567</v>
      </c>
      <c r="P889" s="145" t="s">
        <v>99</v>
      </c>
      <c r="Q889" s="145" t="s">
        <v>100</v>
      </c>
      <c r="R889" s="145" t="s">
        <v>567</v>
      </c>
      <c r="V889">
        <v>5295</v>
      </c>
      <c r="W889" s="83" t="s">
        <v>101</v>
      </c>
      <c r="X889" s="83" t="s">
        <v>103</v>
      </c>
      <c r="Y889" t="s">
        <v>2851</v>
      </c>
      <c r="Z889" s="83" t="s">
        <v>102</v>
      </c>
      <c r="AA889" s="83" t="s">
        <v>102</v>
      </c>
      <c r="AB889" t="s">
        <v>3821</v>
      </c>
      <c r="AC889" s="83" t="s">
        <v>4012</v>
      </c>
      <c r="AD889" s="83" t="s">
        <v>144</v>
      </c>
      <c r="AE889" s="83" t="s">
        <v>105</v>
      </c>
      <c r="AF889" t="s">
        <v>2851</v>
      </c>
      <c r="AG889" s="83" t="s">
        <v>102</v>
      </c>
      <c r="AH889" s="83" t="s">
        <v>102</v>
      </c>
      <c r="AI889" t="s">
        <v>3821</v>
      </c>
      <c r="AJ889" s="83" t="s">
        <v>4012</v>
      </c>
      <c r="AK889" s="83" t="s">
        <v>144</v>
      </c>
      <c r="AL889" s="83" t="s">
        <v>105</v>
      </c>
      <c r="AM889" s="87" t="s">
        <v>106</v>
      </c>
      <c r="AN889" t="s">
        <v>2851</v>
      </c>
      <c r="AO889" t="s">
        <v>3821</v>
      </c>
      <c r="AP889" s="83" t="s">
        <v>4012</v>
      </c>
      <c r="AQ889" s="83" t="s">
        <v>144</v>
      </c>
      <c r="AR889" s="87" t="s">
        <v>106</v>
      </c>
      <c r="AT889" s="83" t="s">
        <v>107</v>
      </c>
      <c r="AU889" s="83" t="s">
        <v>107</v>
      </c>
      <c r="AV889" s="83" t="s">
        <v>107</v>
      </c>
      <c r="AX889" s="110" t="s">
        <v>107</v>
      </c>
      <c r="AY889" s="111"/>
      <c r="AZ889" s="112">
        <f t="shared" ca="1" si="56"/>
        <v>3108</v>
      </c>
      <c r="BA889" s="136">
        <f t="shared" ca="1" si="57"/>
        <v>2</v>
      </c>
      <c r="BB889" s="114" t="s">
        <v>134</v>
      </c>
      <c r="BC889" s="114" t="s">
        <v>108</v>
      </c>
      <c r="BD889" s="114"/>
      <c r="BE889" s="115" t="s">
        <v>102</v>
      </c>
      <c r="BF889" s="115" t="s">
        <v>102</v>
      </c>
      <c r="BG889" s="115" t="s">
        <v>102</v>
      </c>
      <c r="BH889" s="115" t="s">
        <v>102</v>
      </c>
      <c r="BI889" s="116"/>
      <c r="BJ889" s="117" t="s">
        <v>109</v>
      </c>
      <c r="BK889" s="117" t="s">
        <v>109</v>
      </c>
      <c r="BL889" s="83">
        <f t="shared" ca="1" si="58"/>
        <v>23</v>
      </c>
      <c r="BM889" s="83" t="s">
        <v>108</v>
      </c>
      <c r="BN889" s="83">
        <v>0</v>
      </c>
      <c r="BO889" s="83" t="s">
        <v>108</v>
      </c>
      <c r="BP889" s="83">
        <v>-1533080</v>
      </c>
      <c r="BQ889" s="83" t="s">
        <v>198</v>
      </c>
      <c r="BR889" s="83" t="s">
        <v>164</v>
      </c>
      <c r="BS889" s="83" t="s">
        <v>499</v>
      </c>
      <c r="BT889" s="83">
        <v>-1533080</v>
      </c>
      <c r="BU889" s="83" t="s">
        <v>198</v>
      </c>
      <c r="BV889" s="83" t="s">
        <v>164</v>
      </c>
      <c r="BW889" s="83" t="s">
        <v>499</v>
      </c>
      <c r="BY889" s="136">
        <v>0</v>
      </c>
      <c r="BZ889" s="136">
        <v>0</v>
      </c>
      <c r="CA889" s="136">
        <v>0</v>
      </c>
      <c r="CB889" s="136">
        <v>0</v>
      </c>
      <c r="CD889" s="136">
        <v>0</v>
      </c>
      <c r="CE889" s="136">
        <v>0</v>
      </c>
      <c r="CF889" s="136">
        <v>0</v>
      </c>
      <c r="CG889" s="136">
        <v>0</v>
      </c>
      <c r="CH889" s="136">
        <v>0</v>
      </c>
      <c r="CI889" s="136">
        <v>0</v>
      </c>
      <c r="CJ889" s="136">
        <v>0</v>
      </c>
      <c r="CK889" s="138">
        <v>0</v>
      </c>
      <c r="CL889" s="138">
        <v>0</v>
      </c>
      <c r="CM889" s="136">
        <v>0</v>
      </c>
      <c r="CN889" s="136">
        <v>0</v>
      </c>
      <c r="CO889" s="85">
        <v>43828</v>
      </c>
      <c r="CP889" s="83" t="s">
        <v>4935</v>
      </c>
      <c r="CQ889" s="83" t="s">
        <v>102</v>
      </c>
      <c r="CR889" s="83" t="s">
        <v>482</v>
      </c>
      <c r="CS889" s="83">
        <v>884</v>
      </c>
      <c r="CT889" s="83" t="s">
        <v>483</v>
      </c>
      <c r="CU889" s="83">
        <v>1</v>
      </c>
      <c r="CV889" s="83">
        <v>0</v>
      </c>
      <c r="CW889" s="83">
        <v>0</v>
      </c>
      <c r="CX889" s="83" t="s">
        <v>109</v>
      </c>
      <c r="CY889" s="83" t="s">
        <v>583</v>
      </c>
      <c r="CZ889" s="83">
        <v>0</v>
      </c>
      <c r="DA889" s="83">
        <v>0</v>
      </c>
      <c r="DB889" s="83">
        <f t="shared" si="55"/>
        <v>0</v>
      </c>
      <c r="DC889" s="83" t="s">
        <v>497</v>
      </c>
      <c r="DE889" s="136">
        <v>1</v>
      </c>
      <c r="DF889" s="136">
        <v>1</v>
      </c>
      <c r="DG889" s="215" t="s">
        <v>269</v>
      </c>
      <c r="DH889" s="136">
        <v>1</v>
      </c>
      <c r="DI889" s="136">
        <v>1</v>
      </c>
      <c r="DJ889" s="215" t="s">
        <v>269</v>
      </c>
      <c r="EE889" s="136" t="b">
        <v>1</v>
      </c>
      <c r="EF889" s="136" t="b">
        <v>1</v>
      </c>
      <c r="EG889" s="136" t="b">
        <v>1</v>
      </c>
      <c r="EH889" s="136" t="b">
        <v>1</v>
      </c>
      <c r="EL889" s="215" t="s">
        <v>269</v>
      </c>
    </row>
    <row r="890" spans="1:142" ht="60" customHeight="1" x14ac:dyDescent="0.55000000000000004">
      <c r="A890" s="83" t="s">
        <v>130</v>
      </c>
      <c r="B890" s="83" t="s">
        <v>98</v>
      </c>
      <c r="C890">
        <v>878866</v>
      </c>
      <c r="D890" t="s">
        <v>1523</v>
      </c>
      <c r="E890" t="s">
        <v>1523</v>
      </c>
      <c r="F890" s="83" t="s">
        <v>108</v>
      </c>
      <c r="G890" s="213">
        <v>35191</v>
      </c>
      <c r="H890" s="83" t="s">
        <v>102</v>
      </c>
      <c r="I890" s="213">
        <v>43276</v>
      </c>
      <c r="J890" s="83" t="s">
        <v>228</v>
      </c>
      <c r="K890" s="214">
        <v>977549228464</v>
      </c>
      <c r="L890" s="83" t="s">
        <v>135</v>
      </c>
      <c r="M890" s="213">
        <v>43598</v>
      </c>
      <c r="N890">
        <v>410263</v>
      </c>
      <c r="O890" s="145" t="s">
        <v>567</v>
      </c>
      <c r="P890" s="145" t="s">
        <v>99</v>
      </c>
      <c r="Q890" s="145" t="s">
        <v>100</v>
      </c>
      <c r="R890" s="145" t="s">
        <v>567</v>
      </c>
      <c r="V890">
        <v>4132</v>
      </c>
      <c r="W890" s="83" t="s">
        <v>1929</v>
      </c>
      <c r="X890" s="83" t="s">
        <v>103</v>
      </c>
      <c r="Y890" t="s">
        <v>2852</v>
      </c>
      <c r="Z890" s="83" t="s">
        <v>102</v>
      </c>
      <c r="AA890" s="83" t="s">
        <v>102</v>
      </c>
      <c r="AB890" t="s">
        <v>3564</v>
      </c>
      <c r="AC890" s="83" t="s">
        <v>4013</v>
      </c>
      <c r="AD890" s="83" t="s">
        <v>111</v>
      </c>
      <c r="AE890" s="83" t="s">
        <v>105</v>
      </c>
      <c r="AF890" t="s">
        <v>2852</v>
      </c>
      <c r="AG890" s="83" t="s">
        <v>102</v>
      </c>
      <c r="AH890" s="83" t="s">
        <v>102</v>
      </c>
      <c r="AI890" t="s">
        <v>3564</v>
      </c>
      <c r="AJ890" s="83" t="s">
        <v>4013</v>
      </c>
      <c r="AK890" s="83" t="s">
        <v>111</v>
      </c>
      <c r="AL890" s="83" t="s">
        <v>105</v>
      </c>
      <c r="AM890" s="87" t="s">
        <v>106</v>
      </c>
      <c r="AN890" t="s">
        <v>2852</v>
      </c>
      <c r="AO890" t="s">
        <v>3564</v>
      </c>
      <c r="AP890" s="83" t="s">
        <v>4013</v>
      </c>
      <c r="AQ890" s="83" t="s">
        <v>144</v>
      </c>
      <c r="AR890" s="87" t="s">
        <v>106</v>
      </c>
      <c r="AT890" s="83" t="s">
        <v>107</v>
      </c>
      <c r="AU890" s="83" t="s">
        <v>107</v>
      </c>
      <c r="AV890" s="83" t="s">
        <v>107</v>
      </c>
      <c r="AX890" s="110" t="s">
        <v>107</v>
      </c>
      <c r="AY890" s="111"/>
      <c r="AZ890" s="112">
        <f t="shared" ca="1" si="56"/>
        <v>4455</v>
      </c>
      <c r="BA890" s="136">
        <f t="shared" ca="1" si="57"/>
        <v>42</v>
      </c>
      <c r="BB890" s="114" t="s">
        <v>136</v>
      </c>
      <c r="BC890" s="114" t="s">
        <v>108</v>
      </c>
      <c r="BD890" s="114"/>
      <c r="BE890" s="115" t="s">
        <v>102</v>
      </c>
      <c r="BF890" s="115" t="s">
        <v>102</v>
      </c>
      <c r="BG890" s="115" t="s">
        <v>102</v>
      </c>
      <c r="BH890" s="115" t="s">
        <v>102</v>
      </c>
      <c r="BI890" s="116"/>
      <c r="BJ890" s="117" t="s">
        <v>109</v>
      </c>
      <c r="BK890" s="117" t="s">
        <v>109</v>
      </c>
      <c r="BL890" s="83">
        <f t="shared" ca="1" si="58"/>
        <v>47</v>
      </c>
      <c r="BM890" s="83" t="s">
        <v>270</v>
      </c>
      <c r="BN890" s="83">
        <v>0</v>
      </c>
      <c r="BO890" s="83" t="s">
        <v>108</v>
      </c>
      <c r="BP890" s="83">
        <v>-1534815</v>
      </c>
      <c r="BQ890" s="83" t="s">
        <v>381</v>
      </c>
      <c r="BR890" s="83" t="s">
        <v>157</v>
      </c>
      <c r="BS890" s="83" t="s">
        <v>502</v>
      </c>
      <c r="BT890" s="83">
        <v>-1534815</v>
      </c>
      <c r="BU890" s="83" t="s">
        <v>381</v>
      </c>
      <c r="BV890" s="83" t="s">
        <v>157</v>
      </c>
      <c r="BW890" s="83" t="s">
        <v>502</v>
      </c>
      <c r="BY890" s="136">
        <v>0</v>
      </c>
      <c r="BZ890" s="136">
        <v>0</v>
      </c>
      <c r="CA890" s="136">
        <v>0</v>
      </c>
      <c r="CB890" s="136">
        <v>0</v>
      </c>
      <c r="CD890" s="136">
        <v>0</v>
      </c>
      <c r="CE890" s="136">
        <v>0</v>
      </c>
      <c r="CF890" s="136">
        <v>0</v>
      </c>
      <c r="CG890" s="136">
        <v>0</v>
      </c>
      <c r="CH890" s="136">
        <v>0</v>
      </c>
      <c r="CI890" s="136">
        <v>0</v>
      </c>
      <c r="CJ890" s="136">
        <v>0</v>
      </c>
      <c r="CK890" s="138">
        <v>0</v>
      </c>
      <c r="CL890" s="138">
        <v>0</v>
      </c>
      <c r="CM890" s="136">
        <v>0</v>
      </c>
      <c r="CN890" s="136">
        <v>0</v>
      </c>
      <c r="CO890" s="85">
        <v>43829</v>
      </c>
      <c r="CP890" s="83" t="s">
        <v>4936</v>
      </c>
      <c r="CQ890" s="83" t="s">
        <v>102</v>
      </c>
      <c r="CR890" s="83" t="s">
        <v>482</v>
      </c>
      <c r="CS890" s="83">
        <v>885</v>
      </c>
      <c r="CT890" s="83" t="s">
        <v>483</v>
      </c>
      <c r="CU890" s="83">
        <v>1</v>
      </c>
      <c r="CV890" s="83">
        <v>0</v>
      </c>
      <c r="CW890" s="83">
        <v>0</v>
      </c>
      <c r="CX890" s="83" t="s">
        <v>109</v>
      </c>
      <c r="CY890" s="83" t="s">
        <v>583</v>
      </c>
      <c r="CZ890" s="83">
        <v>0</v>
      </c>
      <c r="DA890" s="83">
        <v>0</v>
      </c>
      <c r="DB890" s="83">
        <f t="shared" si="55"/>
        <v>0</v>
      </c>
      <c r="DC890" s="83" t="s">
        <v>497</v>
      </c>
      <c r="DE890" s="136">
        <v>1</v>
      </c>
      <c r="DF890" s="136">
        <v>1</v>
      </c>
      <c r="DG890" s="215" t="s">
        <v>269</v>
      </c>
      <c r="DH890" s="136">
        <v>1</v>
      </c>
      <c r="DI890" s="136">
        <v>1</v>
      </c>
      <c r="DJ890" s="215" t="s">
        <v>269</v>
      </c>
      <c r="EE890" s="136" t="b">
        <v>1</v>
      </c>
      <c r="EF890" s="136" t="b">
        <v>1</v>
      </c>
      <c r="EG890" s="136" t="b">
        <v>1</v>
      </c>
      <c r="EH890" s="136" t="b">
        <v>1</v>
      </c>
      <c r="EL890" s="215" t="s">
        <v>269</v>
      </c>
    </row>
    <row r="891" spans="1:142" ht="60" customHeight="1" x14ac:dyDescent="0.55000000000000004">
      <c r="A891" s="83" t="s">
        <v>130</v>
      </c>
      <c r="B891" s="83" t="s">
        <v>98</v>
      </c>
      <c r="C891">
        <v>913055</v>
      </c>
      <c r="D891" t="s">
        <v>1524</v>
      </c>
      <c r="E891" t="s">
        <v>1524</v>
      </c>
      <c r="F891" s="83" t="s">
        <v>108</v>
      </c>
      <c r="G891" s="213">
        <v>37053</v>
      </c>
      <c r="H891" s="83" t="s">
        <v>102</v>
      </c>
      <c r="I891" s="213">
        <v>43205</v>
      </c>
      <c r="J891" s="83" t="s">
        <v>228</v>
      </c>
      <c r="K891" s="214">
        <v>481079006580</v>
      </c>
      <c r="L891" s="83" t="s">
        <v>97</v>
      </c>
      <c r="M891" s="213">
        <v>43692</v>
      </c>
      <c r="N891">
        <v>780048</v>
      </c>
      <c r="O891" s="145" t="s">
        <v>567</v>
      </c>
      <c r="P891" s="145" t="s">
        <v>99</v>
      </c>
      <c r="Q891" s="145" t="s">
        <v>100</v>
      </c>
      <c r="R891" s="145" t="s">
        <v>567</v>
      </c>
      <c r="V891">
        <v>756</v>
      </c>
      <c r="W891" s="83" t="s">
        <v>101</v>
      </c>
      <c r="X891" s="83" t="s">
        <v>103</v>
      </c>
      <c r="Y891" t="s">
        <v>2853</v>
      </c>
      <c r="Z891" s="83" t="s">
        <v>102</v>
      </c>
      <c r="AA891" s="83" t="s">
        <v>102</v>
      </c>
      <c r="AB891" t="s">
        <v>3822</v>
      </c>
      <c r="AC891" s="83" t="s">
        <v>4014</v>
      </c>
      <c r="AD891" s="83" t="s">
        <v>144</v>
      </c>
      <c r="AE891" s="83" t="s">
        <v>105</v>
      </c>
      <c r="AF891" t="s">
        <v>2853</v>
      </c>
      <c r="AG891" s="83" t="s">
        <v>102</v>
      </c>
      <c r="AH891" s="83" t="s">
        <v>102</v>
      </c>
      <c r="AI891" t="s">
        <v>3822</v>
      </c>
      <c r="AJ891" s="83" t="s">
        <v>4014</v>
      </c>
      <c r="AK891" s="83" t="s">
        <v>144</v>
      </c>
      <c r="AL891" s="83" t="s">
        <v>105</v>
      </c>
      <c r="AM891" s="87" t="s">
        <v>106</v>
      </c>
      <c r="AN891" t="s">
        <v>2853</v>
      </c>
      <c r="AO891" t="s">
        <v>3822</v>
      </c>
      <c r="AP891" s="83" t="s">
        <v>4014</v>
      </c>
      <c r="AQ891" s="83" t="s">
        <v>111</v>
      </c>
      <c r="AR891" s="87" t="s">
        <v>106</v>
      </c>
      <c r="AT891" s="83" t="s">
        <v>107</v>
      </c>
      <c r="AU891" s="83" t="s">
        <v>107</v>
      </c>
      <c r="AV891" s="83" t="s">
        <v>107</v>
      </c>
      <c r="AX891" s="110" t="s">
        <v>107</v>
      </c>
      <c r="AY891" s="111"/>
      <c r="AZ891" s="112">
        <f t="shared" ca="1" si="56"/>
        <v>6815</v>
      </c>
      <c r="BA891" s="136">
        <f t="shared" ca="1" si="57"/>
        <v>83</v>
      </c>
      <c r="BB891" s="114" t="s">
        <v>134</v>
      </c>
      <c r="BC891" s="114" t="s">
        <v>108</v>
      </c>
      <c r="BD891" s="114"/>
      <c r="BE891" s="115" t="s">
        <v>102</v>
      </c>
      <c r="BF891" s="115" t="s">
        <v>102</v>
      </c>
      <c r="BG891" s="115" t="s">
        <v>102</v>
      </c>
      <c r="BH891" s="115" t="s">
        <v>102</v>
      </c>
      <c r="BI891" s="116"/>
      <c r="BJ891" s="117" t="s">
        <v>109</v>
      </c>
      <c r="BK891" s="117" t="s">
        <v>109</v>
      </c>
      <c r="BL891" s="83">
        <f t="shared" ca="1" si="58"/>
        <v>53</v>
      </c>
      <c r="BM891" s="83" t="s">
        <v>108</v>
      </c>
      <c r="BN891" s="83">
        <v>0</v>
      </c>
      <c r="BO891" s="83" t="s">
        <v>108</v>
      </c>
      <c r="BP891" s="83">
        <v>-1536550</v>
      </c>
      <c r="BQ891" s="83" t="s">
        <v>312</v>
      </c>
      <c r="BR891" s="83" t="s">
        <v>153</v>
      </c>
      <c r="BS891" s="83" t="s">
        <v>499</v>
      </c>
      <c r="BT891" s="83">
        <v>-1536550</v>
      </c>
      <c r="BU891" s="83" t="s">
        <v>312</v>
      </c>
      <c r="BV891" s="83" t="s">
        <v>153</v>
      </c>
      <c r="BW891" s="83" t="s">
        <v>499</v>
      </c>
      <c r="BY891" s="136">
        <v>0</v>
      </c>
      <c r="BZ891" s="136">
        <v>0</v>
      </c>
      <c r="CA891" s="136">
        <v>0</v>
      </c>
      <c r="CB891" s="136">
        <v>0</v>
      </c>
      <c r="CD891" s="136">
        <v>0</v>
      </c>
      <c r="CE891" s="136">
        <v>0</v>
      </c>
      <c r="CF891" s="136">
        <v>0</v>
      </c>
      <c r="CG891" s="136">
        <v>0</v>
      </c>
      <c r="CH891" s="136">
        <v>0</v>
      </c>
      <c r="CI891" s="136">
        <v>0</v>
      </c>
      <c r="CJ891" s="136">
        <v>0</v>
      </c>
      <c r="CK891" s="138">
        <v>0</v>
      </c>
      <c r="CL891" s="138">
        <v>0</v>
      </c>
      <c r="CM891" s="136">
        <v>0</v>
      </c>
      <c r="CN891" s="136">
        <v>0</v>
      </c>
      <c r="CO891" s="85">
        <v>43830</v>
      </c>
      <c r="CP891" s="83" t="s">
        <v>4937</v>
      </c>
      <c r="CQ891" s="83" t="s">
        <v>102</v>
      </c>
      <c r="CR891" s="83" t="s">
        <v>482</v>
      </c>
      <c r="CS891" s="83">
        <v>886</v>
      </c>
      <c r="CT891" s="83" t="s">
        <v>483</v>
      </c>
      <c r="CU891" s="83">
        <v>1</v>
      </c>
      <c r="CV891" s="83">
        <v>0</v>
      </c>
      <c r="CW891" s="83">
        <v>0</v>
      </c>
      <c r="CX891" s="83" t="s">
        <v>109</v>
      </c>
      <c r="CY891" s="83" t="s">
        <v>583</v>
      </c>
      <c r="CZ891" s="83">
        <v>0</v>
      </c>
      <c r="DA891" s="83">
        <v>0</v>
      </c>
      <c r="DB891" s="83">
        <f t="shared" si="55"/>
        <v>0</v>
      </c>
      <c r="DC891" s="83" t="s">
        <v>497</v>
      </c>
      <c r="DE891" s="136">
        <v>1</v>
      </c>
      <c r="DF891" s="136">
        <v>1</v>
      </c>
      <c r="DG891" s="215" t="s">
        <v>269</v>
      </c>
      <c r="DH891" s="136">
        <v>1</v>
      </c>
      <c r="DI891" s="136">
        <v>1</v>
      </c>
      <c r="DJ891" s="215" t="s">
        <v>269</v>
      </c>
      <c r="EE891" s="136" t="b">
        <v>1</v>
      </c>
      <c r="EF891" s="136" t="b">
        <v>1</v>
      </c>
      <c r="EG891" s="136" t="b">
        <v>1</v>
      </c>
      <c r="EH891" s="136" t="b">
        <v>1</v>
      </c>
      <c r="EL891" s="215" t="s">
        <v>269</v>
      </c>
    </row>
    <row r="892" spans="1:142" ht="60" customHeight="1" x14ac:dyDescent="0.55000000000000004">
      <c r="A892" s="83" t="s">
        <v>130</v>
      </c>
      <c r="B892" s="83" t="s">
        <v>98</v>
      </c>
      <c r="C892">
        <v>423351</v>
      </c>
      <c r="D892" t="s">
        <v>1525</v>
      </c>
      <c r="E892" t="s">
        <v>1525</v>
      </c>
      <c r="F892" s="83" t="s">
        <v>108</v>
      </c>
      <c r="G892" s="213">
        <v>41007</v>
      </c>
      <c r="H892" s="83" t="s">
        <v>102</v>
      </c>
      <c r="I892" s="213">
        <v>43254</v>
      </c>
      <c r="J892" s="83" t="s">
        <v>228</v>
      </c>
      <c r="K892" s="214">
        <v>754813630260</v>
      </c>
      <c r="L892" s="83" t="s">
        <v>135</v>
      </c>
      <c r="M892" s="213">
        <v>43597</v>
      </c>
      <c r="N892">
        <v>321474</v>
      </c>
      <c r="O892" s="145" t="s">
        <v>567</v>
      </c>
      <c r="P892" s="145" t="s">
        <v>99</v>
      </c>
      <c r="Q892" s="145" t="s">
        <v>100</v>
      </c>
      <c r="R892" s="145" t="s">
        <v>567</v>
      </c>
      <c r="V892">
        <v>9072</v>
      </c>
      <c r="W892" s="83" t="s">
        <v>101</v>
      </c>
      <c r="X892" s="83" t="s">
        <v>103</v>
      </c>
      <c r="Y892" t="s">
        <v>2854</v>
      </c>
      <c r="Z892" s="83" t="s">
        <v>102</v>
      </c>
      <c r="AA892" s="83" t="s">
        <v>102</v>
      </c>
      <c r="AB892" t="s">
        <v>3823</v>
      </c>
      <c r="AC892" s="83" t="s">
        <v>4015</v>
      </c>
      <c r="AD892" s="83" t="s">
        <v>144</v>
      </c>
      <c r="AE892" s="83" t="s">
        <v>105</v>
      </c>
      <c r="AF892" t="s">
        <v>2854</v>
      </c>
      <c r="AG892" s="83" t="s">
        <v>102</v>
      </c>
      <c r="AH892" s="83" t="s">
        <v>102</v>
      </c>
      <c r="AI892" t="s">
        <v>3823</v>
      </c>
      <c r="AJ892" s="83" t="s">
        <v>4015</v>
      </c>
      <c r="AK892" s="83" t="s">
        <v>144</v>
      </c>
      <c r="AL892" s="83" t="s">
        <v>105</v>
      </c>
      <c r="AM892" s="87" t="s">
        <v>106</v>
      </c>
      <c r="AN892" t="s">
        <v>2854</v>
      </c>
      <c r="AO892" t="s">
        <v>3823</v>
      </c>
      <c r="AP892" s="83" t="s">
        <v>4015</v>
      </c>
      <c r="AQ892" s="83" t="s">
        <v>144</v>
      </c>
      <c r="AR892" s="87" t="s">
        <v>106</v>
      </c>
      <c r="AT892" s="83" t="s">
        <v>107</v>
      </c>
      <c r="AU892" s="83" t="s">
        <v>107</v>
      </c>
      <c r="AV892" s="83" t="s">
        <v>107</v>
      </c>
      <c r="AX892" s="110" t="s">
        <v>107</v>
      </c>
      <c r="AY892" s="111"/>
      <c r="AZ892" s="112">
        <f t="shared" ca="1" si="56"/>
        <v>9259</v>
      </c>
      <c r="BA892" s="136">
        <f t="shared" ca="1" si="57"/>
        <v>74</v>
      </c>
      <c r="BB892" s="114" t="s">
        <v>134</v>
      </c>
      <c r="BC892" s="114" t="s">
        <v>108</v>
      </c>
      <c r="BD892" s="114"/>
      <c r="BE892" s="115" t="s">
        <v>102</v>
      </c>
      <c r="BF892" s="115" t="s">
        <v>102</v>
      </c>
      <c r="BG892" s="115" t="s">
        <v>102</v>
      </c>
      <c r="BH892" s="115" t="s">
        <v>102</v>
      </c>
      <c r="BI892" s="116"/>
      <c r="BJ892" s="117" t="s">
        <v>109</v>
      </c>
      <c r="BK892" s="117" t="s">
        <v>109</v>
      </c>
      <c r="BL892" s="83">
        <f t="shared" ca="1" si="58"/>
        <v>30</v>
      </c>
      <c r="BM892" s="83" t="s">
        <v>108</v>
      </c>
      <c r="BN892" s="83">
        <v>0</v>
      </c>
      <c r="BO892" s="83" t="s">
        <v>108</v>
      </c>
      <c r="BP892" s="83">
        <v>-1538285</v>
      </c>
      <c r="BQ892" s="83" t="s">
        <v>198</v>
      </c>
      <c r="BR892" s="83" t="s">
        <v>164</v>
      </c>
      <c r="BS892" s="83" t="s">
        <v>499</v>
      </c>
      <c r="BT892" s="83">
        <v>-1538285</v>
      </c>
      <c r="BU892" s="83" t="s">
        <v>198</v>
      </c>
      <c r="BV892" s="83" t="s">
        <v>164</v>
      </c>
      <c r="BW892" s="83" t="s">
        <v>499</v>
      </c>
      <c r="BY892" s="136">
        <v>0</v>
      </c>
      <c r="BZ892" s="136">
        <v>0</v>
      </c>
      <c r="CA892" s="136">
        <v>0</v>
      </c>
      <c r="CB892" s="136">
        <v>0</v>
      </c>
      <c r="CD892" s="136">
        <v>0</v>
      </c>
      <c r="CE892" s="136">
        <v>0</v>
      </c>
      <c r="CF892" s="136">
        <v>0</v>
      </c>
      <c r="CG892" s="136">
        <v>0</v>
      </c>
      <c r="CH892" s="136">
        <v>0</v>
      </c>
      <c r="CI892" s="136">
        <v>0</v>
      </c>
      <c r="CJ892" s="136">
        <v>0</v>
      </c>
      <c r="CK892" s="138">
        <v>0</v>
      </c>
      <c r="CL892" s="138">
        <v>0</v>
      </c>
      <c r="CM892" s="136">
        <v>0</v>
      </c>
      <c r="CN892" s="136">
        <v>0</v>
      </c>
      <c r="CO892" s="85">
        <v>43831</v>
      </c>
      <c r="CP892" s="83" t="s">
        <v>4938</v>
      </c>
      <c r="CQ892" s="83" t="s">
        <v>102</v>
      </c>
      <c r="CR892" s="83" t="s">
        <v>482</v>
      </c>
      <c r="CS892" s="83">
        <v>887</v>
      </c>
      <c r="CT892" s="83" t="s">
        <v>483</v>
      </c>
      <c r="CU892" s="83">
        <v>1</v>
      </c>
      <c r="CV892" s="83">
        <v>0</v>
      </c>
      <c r="CW892" s="83">
        <v>0</v>
      </c>
      <c r="CX892" s="83" t="s">
        <v>109</v>
      </c>
      <c r="CY892" s="83" t="s">
        <v>583</v>
      </c>
      <c r="CZ892" s="83">
        <v>0</v>
      </c>
      <c r="DA892" s="83">
        <v>0</v>
      </c>
      <c r="DB892" s="83">
        <f t="shared" si="55"/>
        <v>0</v>
      </c>
      <c r="DC892" s="83" t="s">
        <v>497</v>
      </c>
      <c r="DE892" s="136">
        <v>1</v>
      </c>
      <c r="DF892" s="136">
        <v>1</v>
      </c>
      <c r="DG892" s="215" t="s">
        <v>269</v>
      </c>
      <c r="DH892" s="136">
        <v>1</v>
      </c>
      <c r="DI892" s="136">
        <v>1</v>
      </c>
      <c r="DJ892" s="215" t="s">
        <v>269</v>
      </c>
      <c r="EE892" s="136" t="b">
        <v>1</v>
      </c>
      <c r="EF892" s="136" t="b">
        <v>1</v>
      </c>
      <c r="EG892" s="136" t="b">
        <v>1</v>
      </c>
      <c r="EH892" s="136" t="b">
        <v>1</v>
      </c>
      <c r="EL892" s="215" t="s">
        <v>269</v>
      </c>
    </row>
    <row r="893" spans="1:142" ht="60" customHeight="1" x14ac:dyDescent="0.55000000000000004">
      <c r="A893" s="83" t="s">
        <v>130</v>
      </c>
      <c r="B893" s="83" t="s">
        <v>98</v>
      </c>
      <c r="C893">
        <v>760874</v>
      </c>
      <c r="D893" t="s">
        <v>1526</v>
      </c>
      <c r="E893" t="s">
        <v>1526</v>
      </c>
      <c r="F893" s="83" t="s">
        <v>108</v>
      </c>
      <c r="G893" s="213">
        <v>34762</v>
      </c>
      <c r="H893" s="83" t="s">
        <v>102</v>
      </c>
      <c r="I893" s="213">
        <v>43146</v>
      </c>
      <c r="J893" s="83" t="s">
        <v>228</v>
      </c>
      <c r="K893" s="214">
        <v>677332014648</v>
      </c>
      <c r="L893" s="83" t="s">
        <v>97</v>
      </c>
      <c r="M893" s="213">
        <v>43745</v>
      </c>
      <c r="N893">
        <v>946248</v>
      </c>
      <c r="O893" s="145" t="s">
        <v>567</v>
      </c>
      <c r="P893" s="145" t="s">
        <v>99</v>
      </c>
      <c r="Q893" s="145" t="s">
        <v>100</v>
      </c>
      <c r="R893" s="145" t="s">
        <v>567</v>
      </c>
      <c r="V893">
        <v>9312</v>
      </c>
      <c r="W893" s="83" t="s">
        <v>1930</v>
      </c>
      <c r="X893" s="83" t="s">
        <v>103</v>
      </c>
      <c r="Y893" t="s">
        <v>2855</v>
      </c>
      <c r="Z893" s="83" t="s">
        <v>102</v>
      </c>
      <c r="AA893" s="83" t="s">
        <v>102</v>
      </c>
      <c r="AB893" t="s">
        <v>3824</v>
      </c>
      <c r="AC893" s="83" t="s">
        <v>4016</v>
      </c>
      <c r="AD893" s="83" t="s">
        <v>111</v>
      </c>
      <c r="AE893" s="83" t="s">
        <v>105</v>
      </c>
      <c r="AF893" t="s">
        <v>2855</v>
      </c>
      <c r="AG893" s="83" t="s">
        <v>102</v>
      </c>
      <c r="AH893" s="83" t="s">
        <v>102</v>
      </c>
      <c r="AI893" t="s">
        <v>3824</v>
      </c>
      <c r="AJ893" s="83" t="s">
        <v>4016</v>
      </c>
      <c r="AK893" s="83" t="s">
        <v>111</v>
      </c>
      <c r="AL893" s="83" t="s">
        <v>105</v>
      </c>
      <c r="AM893" s="87" t="s">
        <v>106</v>
      </c>
      <c r="AN893" t="s">
        <v>2855</v>
      </c>
      <c r="AO893" t="s">
        <v>3824</v>
      </c>
      <c r="AP893" s="83" t="s">
        <v>4016</v>
      </c>
      <c r="AQ893" s="83" t="s">
        <v>144</v>
      </c>
      <c r="AR893" s="87" t="s">
        <v>106</v>
      </c>
      <c r="AT893" s="83" t="s">
        <v>107</v>
      </c>
      <c r="AU893" s="83" t="s">
        <v>107</v>
      </c>
      <c r="AV893" s="83" t="s">
        <v>107</v>
      </c>
      <c r="AX893" s="110" t="s">
        <v>107</v>
      </c>
      <c r="AY893" s="111"/>
      <c r="AZ893" s="112">
        <f t="shared" ca="1" si="56"/>
        <v>7909</v>
      </c>
      <c r="BA893" s="136">
        <f t="shared" ca="1" si="57"/>
        <v>95</v>
      </c>
      <c r="BB893" s="114" t="s">
        <v>136</v>
      </c>
      <c r="BC893" s="114" t="s">
        <v>108</v>
      </c>
      <c r="BD893" s="114"/>
      <c r="BE893" s="115" t="s">
        <v>102</v>
      </c>
      <c r="BF893" s="115" t="s">
        <v>102</v>
      </c>
      <c r="BG893" s="115" t="s">
        <v>102</v>
      </c>
      <c r="BH893" s="115" t="s">
        <v>102</v>
      </c>
      <c r="BI893" s="116"/>
      <c r="BJ893" s="117" t="s">
        <v>109</v>
      </c>
      <c r="BK893" s="117" t="s">
        <v>109</v>
      </c>
      <c r="BL893" s="83">
        <f t="shared" ca="1" si="58"/>
        <v>80</v>
      </c>
      <c r="BM893" s="83" t="s">
        <v>270</v>
      </c>
      <c r="BN893" s="83">
        <v>0</v>
      </c>
      <c r="BO893" s="83" t="s">
        <v>108</v>
      </c>
      <c r="BP893" s="83">
        <v>-1540020</v>
      </c>
      <c r="BQ893" s="83" t="s">
        <v>381</v>
      </c>
      <c r="BR893" s="83" t="s">
        <v>157</v>
      </c>
      <c r="BS893" s="83" t="s">
        <v>502</v>
      </c>
      <c r="BT893" s="83">
        <v>-1540020</v>
      </c>
      <c r="BU893" s="83" t="s">
        <v>381</v>
      </c>
      <c r="BV893" s="83" t="s">
        <v>157</v>
      </c>
      <c r="BW893" s="83" t="s">
        <v>502</v>
      </c>
      <c r="BY893" s="136">
        <v>0</v>
      </c>
      <c r="BZ893" s="136">
        <v>0</v>
      </c>
      <c r="CA893" s="136">
        <v>0</v>
      </c>
      <c r="CB893" s="136">
        <v>0</v>
      </c>
      <c r="CD893" s="136">
        <v>0</v>
      </c>
      <c r="CE893" s="136">
        <v>0</v>
      </c>
      <c r="CF893" s="136">
        <v>0</v>
      </c>
      <c r="CG893" s="136">
        <v>0</v>
      </c>
      <c r="CH893" s="136">
        <v>0</v>
      </c>
      <c r="CI893" s="136">
        <v>0</v>
      </c>
      <c r="CJ893" s="136">
        <v>0</v>
      </c>
      <c r="CK893" s="138">
        <v>0</v>
      </c>
      <c r="CL893" s="138">
        <v>0</v>
      </c>
      <c r="CM893" s="136">
        <v>0</v>
      </c>
      <c r="CN893" s="136">
        <v>0</v>
      </c>
      <c r="CO893" s="85">
        <v>43832</v>
      </c>
      <c r="CP893" s="83" t="s">
        <v>4939</v>
      </c>
      <c r="CQ893" s="83" t="s">
        <v>102</v>
      </c>
      <c r="CR893" s="83" t="s">
        <v>482</v>
      </c>
      <c r="CS893" s="83">
        <v>888</v>
      </c>
      <c r="CT893" s="83" t="s">
        <v>483</v>
      </c>
      <c r="CU893" s="83">
        <v>1</v>
      </c>
      <c r="CV893" s="83">
        <v>0</v>
      </c>
      <c r="CW893" s="83">
        <v>0</v>
      </c>
      <c r="CX893" s="83" t="s">
        <v>109</v>
      </c>
      <c r="CY893" s="83" t="s">
        <v>583</v>
      </c>
      <c r="CZ893" s="83">
        <v>0</v>
      </c>
      <c r="DA893" s="83">
        <v>0</v>
      </c>
      <c r="DB893" s="83">
        <f t="shared" si="55"/>
        <v>0</v>
      </c>
      <c r="DC893" s="83" t="s">
        <v>497</v>
      </c>
      <c r="DE893" s="136">
        <v>1</v>
      </c>
      <c r="DF893" s="136">
        <v>1</v>
      </c>
      <c r="DG893" s="215" t="s">
        <v>269</v>
      </c>
      <c r="DH893" s="136">
        <v>1</v>
      </c>
      <c r="DI893" s="136">
        <v>1</v>
      </c>
      <c r="DJ893" s="215" t="s">
        <v>269</v>
      </c>
      <c r="EE893" s="136" t="b">
        <v>1</v>
      </c>
      <c r="EF893" s="136" t="b">
        <v>1</v>
      </c>
      <c r="EG893" s="136" t="b">
        <v>1</v>
      </c>
      <c r="EH893" s="136" t="b">
        <v>1</v>
      </c>
      <c r="EL893" s="215" t="s">
        <v>269</v>
      </c>
    </row>
    <row r="894" spans="1:142" ht="60" customHeight="1" x14ac:dyDescent="0.55000000000000004">
      <c r="A894" s="83" t="s">
        <v>130</v>
      </c>
      <c r="B894" s="83" t="s">
        <v>98</v>
      </c>
      <c r="C894">
        <v>663370</v>
      </c>
      <c r="D894" t="s">
        <v>1527</v>
      </c>
      <c r="E894" t="s">
        <v>1527</v>
      </c>
      <c r="F894" s="83" t="s">
        <v>108</v>
      </c>
      <c r="G894" s="213">
        <v>38873</v>
      </c>
      <c r="H894" s="83" t="s">
        <v>102</v>
      </c>
      <c r="I894" s="213">
        <v>43190</v>
      </c>
      <c r="J894" s="83" t="s">
        <v>228</v>
      </c>
      <c r="K894" s="214">
        <v>784962865316</v>
      </c>
      <c r="L894" s="83" t="s">
        <v>126</v>
      </c>
      <c r="M894" s="213">
        <v>43493</v>
      </c>
      <c r="N894">
        <v>952018</v>
      </c>
      <c r="O894" s="145" t="s">
        <v>567</v>
      </c>
      <c r="P894" s="145" t="s">
        <v>99</v>
      </c>
      <c r="Q894" s="145" t="s">
        <v>100</v>
      </c>
      <c r="R894" s="145" t="s">
        <v>567</v>
      </c>
      <c r="V894">
        <v>5172</v>
      </c>
      <c r="W894" s="83" t="s">
        <v>101</v>
      </c>
      <c r="X894" s="83" t="s">
        <v>103</v>
      </c>
      <c r="Y894" t="s">
        <v>2856</v>
      </c>
      <c r="Z894" s="83" t="s">
        <v>102</v>
      </c>
      <c r="AA894" s="83" t="s">
        <v>102</v>
      </c>
      <c r="AB894" t="s">
        <v>3825</v>
      </c>
      <c r="AC894" s="83" t="s">
        <v>4017</v>
      </c>
      <c r="AD894" s="83" t="s">
        <v>144</v>
      </c>
      <c r="AE894" s="83" t="s">
        <v>105</v>
      </c>
      <c r="AF894" t="s">
        <v>2856</v>
      </c>
      <c r="AG894" s="83" t="s">
        <v>102</v>
      </c>
      <c r="AH894" s="83" t="s">
        <v>102</v>
      </c>
      <c r="AI894" t="s">
        <v>3825</v>
      </c>
      <c r="AJ894" s="83" t="s">
        <v>4017</v>
      </c>
      <c r="AK894" s="83" t="s">
        <v>144</v>
      </c>
      <c r="AL894" s="83" t="s">
        <v>105</v>
      </c>
      <c r="AM894" s="87" t="s">
        <v>106</v>
      </c>
      <c r="AN894" t="s">
        <v>2856</v>
      </c>
      <c r="AO894" t="s">
        <v>3825</v>
      </c>
      <c r="AP894" s="83" t="s">
        <v>4017</v>
      </c>
      <c r="AQ894" s="83" t="s">
        <v>111</v>
      </c>
      <c r="AR894" s="87" t="s">
        <v>106</v>
      </c>
      <c r="AT894" s="83" t="s">
        <v>107</v>
      </c>
      <c r="AU894" s="83" t="s">
        <v>107</v>
      </c>
      <c r="AV894" s="83" t="s">
        <v>107</v>
      </c>
      <c r="AX894" s="110" t="s">
        <v>107</v>
      </c>
      <c r="AY894" s="111"/>
      <c r="AZ894" s="112">
        <f t="shared" ca="1" si="56"/>
        <v>1873</v>
      </c>
      <c r="BA894" s="136">
        <f t="shared" ca="1" si="57"/>
        <v>52</v>
      </c>
      <c r="BB894" s="114" t="s">
        <v>134</v>
      </c>
      <c r="BC894" s="114" t="s">
        <v>108</v>
      </c>
      <c r="BD894" s="114"/>
      <c r="BE894" s="115" t="s">
        <v>102</v>
      </c>
      <c r="BF894" s="115" t="s">
        <v>102</v>
      </c>
      <c r="BG894" s="115" t="s">
        <v>102</v>
      </c>
      <c r="BH894" s="115" t="s">
        <v>102</v>
      </c>
      <c r="BI894" s="116"/>
      <c r="BJ894" s="117" t="s">
        <v>109</v>
      </c>
      <c r="BK894" s="117" t="s">
        <v>109</v>
      </c>
      <c r="BL894" s="83">
        <f t="shared" ca="1" si="58"/>
        <v>32</v>
      </c>
      <c r="BM894" s="83" t="s">
        <v>108</v>
      </c>
      <c r="BN894" s="83">
        <v>0</v>
      </c>
      <c r="BO894" s="83" t="s">
        <v>108</v>
      </c>
      <c r="BP894" s="83">
        <v>-1541755</v>
      </c>
      <c r="BQ894" s="83" t="s">
        <v>312</v>
      </c>
      <c r="BR894" s="83" t="s">
        <v>153</v>
      </c>
      <c r="BS894" s="83" t="s">
        <v>499</v>
      </c>
      <c r="BT894" s="83">
        <v>-1541755</v>
      </c>
      <c r="BU894" s="83" t="s">
        <v>312</v>
      </c>
      <c r="BV894" s="83" t="s">
        <v>153</v>
      </c>
      <c r="BW894" s="83" t="s">
        <v>499</v>
      </c>
      <c r="BY894" s="136">
        <v>0</v>
      </c>
      <c r="BZ894" s="136">
        <v>0</v>
      </c>
      <c r="CA894" s="136">
        <v>0</v>
      </c>
      <c r="CB894" s="136">
        <v>0</v>
      </c>
      <c r="CD894" s="136">
        <v>0</v>
      </c>
      <c r="CE894" s="136">
        <v>0</v>
      </c>
      <c r="CF894" s="136">
        <v>0</v>
      </c>
      <c r="CG894" s="136">
        <v>0</v>
      </c>
      <c r="CH894" s="136">
        <v>0</v>
      </c>
      <c r="CI894" s="136">
        <v>0</v>
      </c>
      <c r="CJ894" s="136">
        <v>0</v>
      </c>
      <c r="CK894" s="138">
        <v>0</v>
      </c>
      <c r="CL894" s="138">
        <v>0</v>
      </c>
      <c r="CM894" s="136">
        <v>0</v>
      </c>
      <c r="CN894" s="136">
        <v>0</v>
      </c>
      <c r="CO894" s="85">
        <v>43833</v>
      </c>
      <c r="CP894" s="83" t="s">
        <v>4940</v>
      </c>
      <c r="CQ894" s="83" t="s">
        <v>102</v>
      </c>
      <c r="CR894" s="83" t="s">
        <v>482</v>
      </c>
      <c r="CS894" s="83">
        <v>889</v>
      </c>
      <c r="CT894" s="83" t="s">
        <v>483</v>
      </c>
      <c r="CU894" s="83">
        <v>1</v>
      </c>
      <c r="CV894" s="83">
        <v>0</v>
      </c>
      <c r="CW894" s="83">
        <v>0</v>
      </c>
      <c r="CX894" s="83" t="s">
        <v>109</v>
      </c>
      <c r="CY894" s="83" t="s">
        <v>583</v>
      </c>
      <c r="CZ894" s="83">
        <v>0</v>
      </c>
      <c r="DA894" s="83">
        <v>0</v>
      </c>
      <c r="DB894" s="83">
        <f t="shared" si="55"/>
        <v>0</v>
      </c>
      <c r="DC894" s="83" t="s">
        <v>497</v>
      </c>
      <c r="DE894" s="136">
        <v>1</v>
      </c>
      <c r="DF894" s="136">
        <v>1</v>
      </c>
      <c r="DG894" s="215" t="s">
        <v>269</v>
      </c>
      <c r="DH894" s="136">
        <v>1</v>
      </c>
      <c r="DI894" s="136">
        <v>1</v>
      </c>
      <c r="DJ894" s="215" t="s">
        <v>269</v>
      </c>
      <c r="EE894" s="136" t="b">
        <v>1</v>
      </c>
      <c r="EF894" s="136" t="b">
        <v>1</v>
      </c>
      <c r="EG894" s="136" t="b">
        <v>1</v>
      </c>
      <c r="EH894" s="136" t="b">
        <v>1</v>
      </c>
      <c r="EL894" s="215" t="s">
        <v>269</v>
      </c>
    </row>
    <row r="895" spans="1:142" ht="60" customHeight="1" x14ac:dyDescent="0.55000000000000004">
      <c r="A895" s="83" t="s">
        <v>130</v>
      </c>
      <c r="B895" s="83" t="s">
        <v>98</v>
      </c>
      <c r="C895">
        <v>585153</v>
      </c>
      <c r="D895" t="s">
        <v>1528</v>
      </c>
      <c r="E895" t="s">
        <v>1528</v>
      </c>
      <c r="F895" s="83" t="s">
        <v>108</v>
      </c>
      <c r="G895" s="213">
        <v>42931</v>
      </c>
      <c r="H895" s="83" t="s">
        <v>102</v>
      </c>
      <c r="I895" s="213">
        <v>43255</v>
      </c>
      <c r="J895" s="83" t="s">
        <v>228</v>
      </c>
      <c r="K895" s="214">
        <v>243061301065</v>
      </c>
      <c r="L895" s="83" t="s">
        <v>135</v>
      </c>
      <c r="M895" s="213">
        <v>43544</v>
      </c>
      <c r="N895">
        <v>731395</v>
      </c>
      <c r="O895" s="145" t="s">
        <v>567</v>
      </c>
      <c r="P895" s="145" t="s">
        <v>99</v>
      </c>
      <c r="Q895" s="145" t="s">
        <v>100</v>
      </c>
      <c r="R895" s="145" t="s">
        <v>567</v>
      </c>
      <c r="V895">
        <v>1201</v>
      </c>
      <c r="W895" s="83" t="s">
        <v>101</v>
      </c>
      <c r="X895" s="83" t="s">
        <v>103</v>
      </c>
      <c r="Y895" t="s">
        <v>2857</v>
      </c>
      <c r="Z895" s="83" t="s">
        <v>102</v>
      </c>
      <c r="AA895" s="83" t="s">
        <v>102</v>
      </c>
      <c r="AB895" t="s">
        <v>3826</v>
      </c>
      <c r="AC895" s="83" t="s">
        <v>4018</v>
      </c>
      <c r="AD895" s="83" t="s">
        <v>144</v>
      </c>
      <c r="AE895" s="83" t="s">
        <v>105</v>
      </c>
      <c r="AF895" t="s">
        <v>2857</v>
      </c>
      <c r="AG895" s="83" t="s">
        <v>102</v>
      </c>
      <c r="AH895" s="83" t="s">
        <v>102</v>
      </c>
      <c r="AI895" t="s">
        <v>3826</v>
      </c>
      <c r="AJ895" s="83" t="s">
        <v>4018</v>
      </c>
      <c r="AK895" s="83" t="s">
        <v>144</v>
      </c>
      <c r="AL895" s="83" t="s">
        <v>105</v>
      </c>
      <c r="AM895" s="87" t="s">
        <v>106</v>
      </c>
      <c r="AN895" t="s">
        <v>2857</v>
      </c>
      <c r="AO895" t="s">
        <v>3826</v>
      </c>
      <c r="AP895" s="83" t="s">
        <v>4018</v>
      </c>
      <c r="AQ895" s="83" t="s">
        <v>144</v>
      </c>
      <c r="AR895" s="87" t="s">
        <v>106</v>
      </c>
      <c r="AT895" s="83" t="s">
        <v>107</v>
      </c>
      <c r="AU895" s="83" t="s">
        <v>107</v>
      </c>
      <c r="AV895" s="83" t="s">
        <v>107</v>
      </c>
      <c r="AX895" s="110" t="s">
        <v>107</v>
      </c>
      <c r="AY895" s="111"/>
      <c r="AZ895" s="112">
        <f t="shared" ca="1" si="56"/>
        <v>3298</v>
      </c>
      <c r="BA895" s="136">
        <f t="shared" ca="1" si="57"/>
        <v>28</v>
      </c>
      <c r="BB895" s="114" t="s">
        <v>134</v>
      </c>
      <c r="BC895" s="114" t="s">
        <v>108</v>
      </c>
      <c r="BD895" s="114"/>
      <c r="BE895" s="115" t="s">
        <v>102</v>
      </c>
      <c r="BF895" s="115" t="s">
        <v>102</v>
      </c>
      <c r="BG895" s="115" t="s">
        <v>102</v>
      </c>
      <c r="BH895" s="115" t="s">
        <v>102</v>
      </c>
      <c r="BI895" s="116"/>
      <c r="BJ895" s="117" t="s">
        <v>109</v>
      </c>
      <c r="BK895" s="117" t="s">
        <v>109</v>
      </c>
      <c r="BL895" s="83">
        <f t="shared" ca="1" si="58"/>
        <v>79</v>
      </c>
      <c r="BM895" s="83" t="s">
        <v>108</v>
      </c>
      <c r="BN895" s="83">
        <v>0</v>
      </c>
      <c r="BO895" s="83" t="s">
        <v>108</v>
      </c>
      <c r="BP895" s="83">
        <v>-1543490</v>
      </c>
      <c r="BQ895" s="83" t="s">
        <v>198</v>
      </c>
      <c r="BR895" s="83" t="s">
        <v>164</v>
      </c>
      <c r="BS895" s="83" t="s">
        <v>499</v>
      </c>
      <c r="BT895" s="83">
        <v>-1543490</v>
      </c>
      <c r="BU895" s="83" t="s">
        <v>198</v>
      </c>
      <c r="BV895" s="83" t="s">
        <v>164</v>
      </c>
      <c r="BW895" s="83" t="s">
        <v>499</v>
      </c>
      <c r="BY895" s="136">
        <v>0</v>
      </c>
      <c r="BZ895" s="136">
        <v>0</v>
      </c>
      <c r="CA895" s="136">
        <v>0</v>
      </c>
      <c r="CB895" s="136">
        <v>0</v>
      </c>
      <c r="CD895" s="136">
        <v>0</v>
      </c>
      <c r="CE895" s="136">
        <v>0</v>
      </c>
      <c r="CF895" s="136">
        <v>0</v>
      </c>
      <c r="CG895" s="136">
        <v>0</v>
      </c>
      <c r="CH895" s="136">
        <v>0</v>
      </c>
      <c r="CI895" s="136">
        <v>0</v>
      </c>
      <c r="CJ895" s="136">
        <v>0</v>
      </c>
      <c r="CK895" s="138">
        <v>0</v>
      </c>
      <c r="CL895" s="138">
        <v>0</v>
      </c>
      <c r="CM895" s="136">
        <v>0</v>
      </c>
      <c r="CN895" s="136">
        <v>0</v>
      </c>
      <c r="CO895" s="85">
        <v>43834</v>
      </c>
      <c r="CP895" s="83" t="s">
        <v>4941</v>
      </c>
      <c r="CQ895" s="83" t="s">
        <v>102</v>
      </c>
      <c r="CR895" s="83" t="s">
        <v>482</v>
      </c>
      <c r="CS895" s="83">
        <v>890</v>
      </c>
      <c r="CT895" s="83" t="s">
        <v>483</v>
      </c>
      <c r="CU895" s="83">
        <v>1</v>
      </c>
      <c r="CV895" s="83">
        <v>0</v>
      </c>
      <c r="CW895" s="83">
        <v>0</v>
      </c>
      <c r="CX895" s="83" t="s">
        <v>109</v>
      </c>
      <c r="CY895" s="83" t="s">
        <v>583</v>
      </c>
      <c r="CZ895" s="83">
        <v>0</v>
      </c>
      <c r="DA895" s="83">
        <v>0</v>
      </c>
      <c r="DB895" s="83">
        <f t="shared" si="55"/>
        <v>0</v>
      </c>
      <c r="DC895" s="83" t="s">
        <v>497</v>
      </c>
      <c r="DE895" s="136">
        <v>1</v>
      </c>
      <c r="DF895" s="136">
        <v>1</v>
      </c>
      <c r="DG895" s="215" t="s">
        <v>269</v>
      </c>
      <c r="DH895" s="136">
        <v>1</v>
      </c>
      <c r="DI895" s="136">
        <v>1</v>
      </c>
      <c r="DJ895" s="215" t="s">
        <v>269</v>
      </c>
      <c r="EE895" s="136" t="b">
        <v>1</v>
      </c>
      <c r="EF895" s="136" t="b">
        <v>1</v>
      </c>
      <c r="EG895" s="136" t="b">
        <v>1</v>
      </c>
      <c r="EH895" s="136" t="b">
        <v>1</v>
      </c>
      <c r="EL895" s="215" t="s">
        <v>269</v>
      </c>
    </row>
    <row r="896" spans="1:142" ht="60" customHeight="1" x14ac:dyDescent="0.55000000000000004">
      <c r="A896" s="83" t="s">
        <v>130</v>
      </c>
      <c r="B896" s="83" t="s">
        <v>98</v>
      </c>
      <c r="C896">
        <v>749398</v>
      </c>
      <c r="D896" t="s">
        <v>1529</v>
      </c>
      <c r="E896" t="s">
        <v>1529</v>
      </c>
      <c r="F896" s="83" t="s">
        <v>108</v>
      </c>
      <c r="G896" s="213">
        <v>31101</v>
      </c>
      <c r="H896" s="83" t="s">
        <v>102</v>
      </c>
      <c r="I896" s="213">
        <v>43257</v>
      </c>
      <c r="J896" s="83" t="s">
        <v>228</v>
      </c>
      <c r="K896" s="214">
        <v>763283913686</v>
      </c>
      <c r="L896" s="83" t="s">
        <v>97</v>
      </c>
      <c r="M896" s="213">
        <v>43651</v>
      </c>
      <c r="N896">
        <v>754323</v>
      </c>
      <c r="O896" s="145" t="s">
        <v>567</v>
      </c>
      <c r="P896" s="145" t="s">
        <v>99</v>
      </c>
      <c r="Q896" s="145" t="s">
        <v>100</v>
      </c>
      <c r="R896" s="145" t="s">
        <v>567</v>
      </c>
      <c r="V896">
        <v>8756</v>
      </c>
      <c r="W896" s="83" t="s">
        <v>1931</v>
      </c>
      <c r="X896" s="83" t="s">
        <v>103</v>
      </c>
      <c r="Y896" t="s">
        <v>2858</v>
      </c>
      <c r="Z896" s="83" t="s">
        <v>102</v>
      </c>
      <c r="AA896" s="83" t="s">
        <v>102</v>
      </c>
      <c r="AB896" t="s">
        <v>3827</v>
      </c>
      <c r="AC896" s="83" t="s">
        <v>4019</v>
      </c>
      <c r="AD896" s="83" t="s">
        <v>111</v>
      </c>
      <c r="AE896" s="83" t="s">
        <v>105</v>
      </c>
      <c r="AF896" t="s">
        <v>2858</v>
      </c>
      <c r="AG896" s="83" t="s">
        <v>102</v>
      </c>
      <c r="AH896" s="83" t="s">
        <v>102</v>
      </c>
      <c r="AI896" t="s">
        <v>3827</v>
      </c>
      <c r="AJ896" s="83" t="s">
        <v>4019</v>
      </c>
      <c r="AK896" s="83" t="s">
        <v>111</v>
      </c>
      <c r="AL896" s="83" t="s">
        <v>105</v>
      </c>
      <c r="AM896" s="87" t="s">
        <v>106</v>
      </c>
      <c r="AN896" t="s">
        <v>2858</v>
      </c>
      <c r="AO896" t="s">
        <v>3827</v>
      </c>
      <c r="AP896" s="83" t="s">
        <v>4019</v>
      </c>
      <c r="AQ896" s="83" t="s">
        <v>144</v>
      </c>
      <c r="AR896" s="87" t="s">
        <v>106</v>
      </c>
      <c r="AT896" s="83" t="s">
        <v>107</v>
      </c>
      <c r="AU896" s="83" t="s">
        <v>107</v>
      </c>
      <c r="AV896" s="83" t="s">
        <v>107</v>
      </c>
      <c r="AX896" s="110" t="s">
        <v>107</v>
      </c>
      <c r="AY896" s="111"/>
      <c r="AZ896" s="112">
        <f t="shared" ca="1" si="56"/>
        <v>4892</v>
      </c>
      <c r="BA896" s="136">
        <f t="shared" ca="1" si="57"/>
        <v>91</v>
      </c>
      <c r="BB896" s="114" t="s">
        <v>136</v>
      </c>
      <c r="BC896" s="114" t="s">
        <v>108</v>
      </c>
      <c r="BD896" s="114"/>
      <c r="BE896" s="115" t="s">
        <v>102</v>
      </c>
      <c r="BF896" s="115" t="s">
        <v>102</v>
      </c>
      <c r="BG896" s="115" t="s">
        <v>102</v>
      </c>
      <c r="BH896" s="115" t="s">
        <v>102</v>
      </c>
      <c r="BI896" s="116"/>
      <c r="BJ896" s="117" t="s">
        <v>109</v>
      </c>
      <c r="BK896" s="117" t="s">
        <v>109</v>
      </c>
      <c r="BL896" s="83">
        <f t="shared" ca="1" si="58"/>
        <v>98</v>
      </c>
      <c r="BM896" s="83" t="s">
        <v>270</v>
      </c>
      <c r="BN896" s="83">
        <v>0</v>
      </c>
      <c r="BO896" s="83" t="s">
        <v>108</v>
      </c>
      <c r="BP896" s="83">
        <v>-1545225</v>
      </c>
      <c r="BQ896" s="83" t="s">
        <v>381</v>
      </c>
      <c r="BR896" s="83" t="s">
        <v>157</v>
      </c>
      <c r="BS896" s="83" t="s">
        <v>502</v>
      </c>
      <c r="BT896" s="83">
        <v>-1545225</v>
      </c>
      <c r="BU896" s="83" t="s">
        <v>381</v>
      </c>
      <c r="BV896" s="83" t="s">
        <v>157</v>
      </c>
      <c r="BW896" s="83" t="s">
        <v>502</v>
      </c>
      <c r="BY896" s="136">
        <v>0</v>
      </c>
      <c r="BZ896" s="136">
        <v>0</v>
      </c>
      <c r="CA896" s="136">
        <v>0</v>
      </c>
      <c r="CB896" s="136">
        <v>0</v>
      </c>
      <c r="CD896" s="136">
        <v>0</v>
      </c>
      <c r="CE896" s="136">
        <v>0</v>
      </c>
      <c r="CF896" s="136">
        <v>0</v>
      </c>
      <c r="CG896" s="136">
        <v>0</v>
      </c>
      <c r="CH896" s="136">
        <v>0</v>
      </c>
      <c r="CI896" s="136">
        <v>0</v>
      </c>
      <c r="CJ896" s="136">
        <v>0</v>
      </c>
      <c r="CK896" s="138">
        <v>0</v>
      </c>
      <c r="CL896" s="138">
        <v>0</v>
      </c>
      <c r="CM896" s="136">
        <v>0</v>
      </c>
      <c r="CN896" s="136">
        <v>0</v>
      </c>
      <c r="CO896" s="85">
        <v>43835</v>
      </c>
      <c r="CP896" s="83" t="s">
        <v>4942</v>
      </c>
      <c r="CQ896" s="83" t="s">
        <v>102</v>
      </c>
      <c r="CR896" s="83" t="s">
        <v>482</v>
      </c>
      <c r="CS896" s="83">
        <v>891</v>
      </c>
      <c r="CT896" s="83" t="s">
        <v>483</v>
      </c>
      <c r="CU896" s="83">
        <v>1</v>
      </c>
      <c r="CV896" s="83">
        <v>0</v>
      </c>
      <c r="CW896" s="83">
        <v>0</v>
      </c>
      <c r="CX896" s="83" t="s">
        <v>109</v>
      </c>
      <c r="CY896" s="83" t="s">
        <v>583</v>
      </c>
      <c r="CZ896" s="83">
        <v>0</v>
      </c>
      <c r="DA896" s="83">
        <v>0</v>
      </c>
      <c r="DB896" s="83">
        <f t="shared" si="55"/>
        <v>0</v>
      </c>
      <c r="DC896" s="83" t="s">
        <v>497</v>
      </c>
      <c r="DE896" s="136">
        <v>1</v>
      </c>
      <c r="DF896" s="136">
        <v>1</v>
      </c>
      <c r="DG896" s="215" t="s">
        <v>269</v>
      </c>
      <c r="DH896" s="136">
        <v>1</v>
      </c>
      <c r="DI896" s="136">
        <v>1</v>
      </c>
      <c r="DJ896" s="215" t="s">
        <v>269</v>
      </c>
      <c r="EE896" s="136" t="b">
        <v>1</v>
      </c>
      <c r="EF896" s="136" t="b">
        <v>1</v>
      </c>
      <c r="EG896" s="136" t="b">
        <v>1</v>
      </c>
      <c r="EH896" s="136" t="b">
        <v>1</v>
      </c>
      <c r="EL896" s="215" t="s">
        <v>269</v>
      </c>
    </row>
    <row r="897" spans="1:142" ht="60" customHeight="1" x14ac:dyDescent="0.55000000000000004">
      <c r="A897" s="83" t="s">
        <v>130</v>
      </c>
      <c r="B897" s="83" t="s">
        <v>98</v>
      </c>
      <c r="C897">
        <v>322344</v>
      </c>
      <c r="D897" t="s">
        <v>1530</v>
      </c>
      <c r="E897" t="s">
        <v>1530</v>
      </c>
      <c r="F897" s="83" t="s">
        <v>108</v>
      </c>
      <c r="G897" s="213">
        <v>36869</v>
      </c>
      <c r="H897" s="83" t="s">
        <v>102</v>
      </c>
      <c r="I897" s="213">
        <v>43370</v>
      </c>
      <c r="J897" s="83" t="s">
        <v>228</v>
      </c>
      <c r="K897" s="214">
        <v>160201672428</v>
      </c>
      <c r="L897" s="83" t="s">
        <v>135</v>
      </c>
      <c r="M897" s="213">
        <v>43778</v>
      </c>
      <c r="N897">
        <v>290073</v>
      </c>
      <c r="O897" s="145" t="s">
        <v>567</v>
      </c>
      <c r="P897" s="145" t="s">
        <v>99</v>
      </c>
      <c r="Q897" s="145" t="s">
        <v>100</v>
      </c>
      <c r="R897" s="145" t="s">
        <v>567</v>
      </c>
      <c r="V897">
        <v>4501</v>
      </c>
      <c r="W897" s="83" t="s">
        <v>101</v>
      </c>
      <c r="X897" s="83" t="s">
        <v>103</v>
      </c>
      <c r="Y897" t="s">
        <v>2859</v>
      </c>
      <c r="Z897" s="83" t="s">
        <v>102</v>
      </c>
      <c r="AA897" s="83" t="s">
        <v>102</v>
      </c>
      <c r="AB897" t="s">
        <v>3828</v>
      </c>
      <c r="AC897" s="83" t="s">
        <v>4020</v>
      </c>
      <c r="AD897" s="83" t="s">
        <v>144</v>
      </c>
      <c r="AE897" s="83" t="s">
        <v>105</v>
      </c>
      <c r="AF897" t="s">
        <v>2859</v>
      </c>
      <c r="AG897" s="83" t="s">
        <v>102</v>
      </c>
      <c r="AH897" s="83" t="s">
        <v>102</v>
      </c>
      <c r="AI897" t="s">
        <v>3828</v>
      </c>
      <c r="AJ897" s="83" t="s">
        <v>4020</v>
      </c>
      <c r="AK897" s="83" t="s">
        <v>144</v>
      </c>
      <c r="AL897" s="83" t="s">
        <v>105</v>
      </c>
      <c r="AM897" s="87" t="s">
        <v>106</v>
      </c>
      <c r="AN897" t="s">
        <v>2859</v>
      </c>
      <c r="AO897" t="s">
        <v>3828</v>
      </c>
      <c r="AP897" s="83" t="s">
        <v>4020</v>
      </c>
      <c r="AQ897" s="83" t="s">
        <v>111</v>
      </c>
      <c r="AR897" s="87" t="s">
        <v>106</v>
      </c>
      <c r="AT897" s="83" t="s">
        <v>107</v>
      </c>
      <c r="AU897" s="83" t="s">
        <v>107</v>
      </c>
      <c r="AV897" s="83" t="s">
        <v>107</v>
      </c>
      <c r="AX897" s="110" t="s">
        <v>107</v>
      </c>
      <c r="AY897" s="111"/>
      <c r="AZ897" s="112">
        <f t="shared" ca="1" si="56"/>
        <v>3066</v>
      </c>
      <c r="BA897" s="136">
        <f t="shared" ca="1" si="57"/>
        <v>16</v>
      </c>
      <c r="BB897" s="114" t="s">
        <v>134</v>
      </c>
      <c r="BC897" s="114" t="s">
        <v>108</v>
      </c>
      <c r="BD897" s="114"/>
      <c r="BE897" s="115" t="s">
        <v>102</v>
      </c>
      <c r="BF897" s="115" t="s">
        <v>102</v>
      </c>
      <c r="BG897" s="115" t="s">
        <v>102</v>
      </c>
      <c r="BH897" s="115" t="s">
        <v>102</v>
      </c>
      <c r="BI897" s="116"/>
      <c r="BJ897" s="117" t="s">
        <v>109</v>
      </c>
      <c r="BK897" s="117" t="s">
        <v>109</v>
      </c>
      <c r="BL897" s="83">
        <f t="shared" ca="1" si="58"/>
        <v>82</v>
      </c>
      <c r="BM897" s="83" t="s">
        <v>108</v>
      </c>
      <c r="BN897" s="83">
        <v>0</v>
      </c>
      <c r="BO897" s="83" t="s">
        <v>108</v>
      </c>
      <c r="BP897" s="83">
        <v>-1546960</v>
      </c>
      <c r="BQ897" s="83" t="s">
        <v>312</v>
      </c>
      <c r="BR897" s="83" t="s">
        <v>153</v>
      </c>
      <c r="BS897" s="83" t="s">
        <v>499</v>
      </c>
      <c r="BT897" s="83">
        <v>-1546960</v>
      </c>
      <c r="BU897" s="83" t="s">
        <v>312</v>
      </c>
      <c r="BV897" s="83" t="s">
        <v>153</v>
      </c>
      <c r="BW897" s="83" t="s">
        <v>499</v>
      </c>
      <c r="BY897" s="136">
        <v>0</v>
      </c>
      <c r="BZ897" s="136">
        <v>0</v>
      </c>
      <c r="CA897" s="136">
        <v>0</v>
      </c>
      <c r="CB897" s="136">
        <v>0</v>
      </c>
      <c r="CD897" s="136">
        <v>0</v>
      </c>
      <c r="CE897" s="136">
        <v>0</v>
      </c>
      <c r="CF897" s="136">
        <v>0</v>
      </c>
      <c r="CG897" s="136">
        <v>0</v>
      </c>
      <c r="CH897" s="136">
        <v>0</v>
      </c>
      <c r="CI897" s="136">
        <v>0</v>
      </c>
      <c r="CJ897" s="136">
        <v>0</v>
      </c>
      <c r="CK897" s="138">
        <v>0</v>
      </c>
      <c r="CL897" s="138">
        <v>0</v>
      </c>
      <c r="CM897" s="136">
        <v>0</v>
      </c>
      <c r="CN897" s="136">
        <v>0</v>
      </c>
      <c r="CO897" s="85">
        <v>43836</v>
      </c>
      <c r="CP897" s="83" t="s">
        <v>4943</v>
      </c>
      <c r="CQ897" s="83" t="s">
        <v>102</v>
      </c>
      <c r="CR897" s="83" t="s">
        <v>482</v>
      </c>
      <c r="CS897" s="83">
        <v>892</v>
      </c>
      <c r="CT897" s="83" t="s">
        <v>483</v>
      </c>
      <c r="CU897" s="83">
        <v>1</v>
      </c>
      <c r="CV897" s="83">
        <v>0</v>
      </c>
      <c r="CW897" s="83">
        <v>0</v>
      </c>
      <c r="CX897" s="83" t="s">
        <v>109</v>
      </c>
      <c r="CY897" s="83" t="s">
        <v>583</v>
      </c>
      <c r="CZ897" s="83">
        <v>0</v>
      </c>
      <c r="DA897" s="83">
        <v>0</v>
      </c>
      <c r="DB897" s="83">
        <f t="shared" si="55"/>
        <v>0</v>
      </c>
      <c r="DC897" s="83" t="s">
        <v>497</v>
      </c>
      <c r="DE897" s="136">
        <v>1</v>
      </c>
      <c r="DF897" s="136">
        <v>1</v>
      </c>
      <c r="DG897" s="215" t="s">
        <v>269</v>
      </c>
      <c r="DH897" s="136">
        <v>1</v>
      </c>
      <c r="DI897" s="136">
        <v>1</v>
      </c>
      <c r="DJ897" s="215" t="s">
        <v>269</v>
      </c>
      <c r="EE897" s="136" t="b">
        <v>1</v>
      </c>
      <c r="EF897" s="136" t="b">
        <v>1</v>
      </c>
      <c r="EG897" s="136" t="b">
        <v>1</v>
      </c>
      <c r="EH897" s="136" t="b">
        <v>1</v>
      </c>
      <c r="EL897" s="215" t="s">
        <v>269</v>
      </c>
    </row>
    <row r="898" spans="1:142" ht="60" customHeight="1" x14ac:dyDescent="0.55000000000000004">
      <c r="A898" s="83" t="s">
        <v>130</v>
      </c>
      <c r="B898" s="83" t="s">
        <v>98</v>
      </c>
      <c r="C898">
        <v>609674</v>
      </c>
      <c r="D898" t="s">
        <v>1531</v>
      </c>
      <c r="E898" t="s">
        <v>1531</v>
      </c>
      <c r="F898" s="83" t="s">
        <v>108</v>
      </c>
      <c r="G898" s="213">
        <v>31850</v>
      </c>
      <c r="H898" s="83" t="s">
        <v>102</v>
      </c>
      <c r="I898" s="213">
        <v>43361</v>
      </c>
      <c r="J898" s="83" t="s">
        <v>228</v>
      </c>
      <c r="K898" s="214">
        <v>630604043844</v>
      </c>
      <c r="L898" s="83" t="s">
        <v>97</v>
      </c>
      <c r="M898" s="213">
        <v>43494</v>
      </c>
      <c r="N898">
        <v>148912</v>
      </c>
      <c r="O898" s="145" t="s">
        <v>567</v>
      </c>
      <c r="P898" s="145" t="s">
        <v>99</v>
      </c>
      <c r="Q898" s="145" t="s">
        <v>100</v>
      </c>
      <c r="R898" s="145" t="s">
        <v>567</v>
      </c>
      <c r="V898">
        <v>3078</v>
      </c>
      <c r="W898" s="83" t="s">
        <v>101</v>
      </c>
      <c r="X898" s="83" t="s">
        <v>103</v>
      </c>
      <c r="Y898" t="s">
        <v>2860</v>
      </c>
      <c r="Z898" s="83" t="s">
        <v>102</v>
      </c>
      <c r="AA898" s="83" t="s">
        <v>102</v>
      </c>
      <c r="AB898" t="s">
        <v>3829</v>
      </c>
      <c r="AC898" s="83" t="s">
        <v>4021</v>
      </c>
      <c r="AD898" s="83" t="s">
        <v>144</v>
      </c>
      <c r="AE898" s="83" t="s">
        <v>105</v>
      </c>
      <c r="AF898" t="s">
        <v>2860</v>
      </c>
      <c r="AG898" s="83" t="s">
        <v>102</v>
      </c>
      <c r="AH898" s="83" t="s">
        <v>102</v>
      </c>
      <c r="AI898" t="s">
        <v>3829</v>
      </c>
      <c r="AJ898" s="83" t="s">
        <v>4021</v>
      </c>
      <c r="AK898" s="83" t="s">
        <v>144</v>
      </c>
      <c r="AL898" s="83" t="s">
        <v>105</v>
      </c>
      <c r="AM898" s="87" t="s">
        <v>106</v>
      </c>
      <c r="AN898" t="s">
        <v>2860</v>
      </c>
      <c r="AO898" t="s">
        <v>3829</v>
      </c>
      <c r="AP898" s="83" t="s">
        <v>4021</v>
      </c>
      <c r="AQ898" s="83" t="s">
        <v>144</v>
      </c>
      <c r="AR898" s="87" t="s">
        <v>106</v>
      </c>
      <c r="AT898" s="83" t="s">
        <v>107</v>
      </c>
      <c r="AU898" s="83" t="s">
        <v>107</v>
      </c>
      <c r="AV898" s="83" t="s">
        <v>107</v>
      </c>
      <c r="AX898" s="110" t="s">
        <v>107</v>
      </c>
      <c r="AY898" s="111"/>
      <c r="AZ898" s="112">
        <f t="shared" ca="1" si="56"/>
        <v>3503</v>
      </c>
      <c r="BA898" s="136">
        <f t="shared" ca="1" si="57"/>
        <v>29</v>
      </c>
      <c r="BB898" s="114" t="s">
        <v>134</v>
      </c>
      <c r="BC898" s="114" t="s">
        <v>108</v>
      </c>
      <c r="BD898" s="114"/>
      <c r="BE898" s="115" t="s">
        <v>102</v>
      </c>
      <c r="BF898" s="115" t="s">
        <v>102</v>
      </c>
      <c r="BG898" s="115" t="s">
        <v>102</v>
      </c>
      <c r="BH898" s="115" t="s">
        <v>102</v>
      </c>
      <c r="BI898" s="116"/>
      <c r="BJ898" s="117" t="s">
        <v>109</v>
      </c>
      <c r="BK898" s="117" t="s">
        <v>109</v>
      </c>
      <c r="BL898" s="83">
        <f t="shared" ca="1" si="58"/>
        <v>65</v>
      </c>
      <c r="BM898" s="83" t="s">
        <v>108</v>
      </c>
      <c r="BN898" s="83">
        <v>0</v>
      </c>
      <c r="BO898" s="83" t="s">
        <v>108</v>
      </c>
      <c r="BP898" s="83">
        <v>-1548695</v>
      </c>
      <c r="BQ898" s="83" t="s">
        <v>198</v>
      </c>
      <c r="BR898" s="83" t="s">
        <v>164</v>
      </c>
      <c r="BS898" s="83" t="s">
        <v>499</v>
      </c>
      <c r="BT898" s="83">
        <v>-1548695</v>
      </c>
      <c r="BU898" s="83" t="s">
        <v>198</v>
      </c>
      <c r="BV898" s="83" t="s">
        <v>164</v>
      </c>
      <c r="BW898" s="83" t="s">
        <v>499</v>
      </c>
      <c r="BY898" s="136">
        <v>0</v>
      </c>
      <c r="BZ898" s="136">
        <v>0</v>
      </c>
      <c r="CA898" s="136">
        <v>0</v>
      </c>
      <c r="CB898" s="136">
        <v>0</v>
      </c>
      <c r="CD898" s="136">
        <v>0</v>
      </c>
      <c r="CE898" s="136">
        <v>0</v>
      </c>
      <c r="CF898" s="136">
        <v>0</v>
      </c>
      <c r="CG898" s="136">
        <v>0</v>
      </c>
      <c r="CH898" s="136">
        <v>0</v>
      </c>
      <c r="CI898" s="136">
        <v>0</v>
      </c>
      <c r="CJ898" s="136">
        <v>0</v>
      </c>
      <c r="CK898" s="138">
        <v>0</v>
      </c>
      <c r="CL898" s="138">
        <v>0</v>
      </c>
      <c r="CM898" s="136">
        <v>0</v>
      </c>
      <c r="CN898" s="136">
        <v>0</v>
      </c>
      <c r="CO898" s="85">
        <v>43837</v>
      </c>
      <c r="CP898" s="83" t="s">
        <v>4944</v>
      </c>
      <c r="CQ898" s="83" t="s">
        <v>102</v>
      </c>
      <c r="CR898" s="83" t="s">
        <v>482</v>
      </c>
      <c r="CS898" s="83">
        <v>893</v>
      </c>
      <c r="CT898" s="83" t="s">
        <v>483</v>
      </c>
      <c r="CU898" s="83">
        <v>1</v>
      </c>
      <c r="CV898" s="83">
        <v>0</v>
      </c>
      <c r="CW898" s="83">
        <v>0</v>
      </c>
      <c r="CX898" s="83" t="s">
        <v>109</v>
      </c>
      <c r="CY898" s="83" t="s">
        <v>583</v>
      </c>
      <c r="CZ898" s="83">
        <v>0</v>
      </c>
      <c r="DA898" s="83">
        <v>0</v>
      </c>
      <c r="DB898" s="83">
        <f t="shared" ref="DB898:DB961" si="59">IF(COUNT($DE898:$DP898)&lt;SUM($DE898:$DP898),1,0)</f>
        <v>0</v>
      </c>
      <c r="DC898" s="83" t="s">
        <v>497</v>
      </c>
      <c r="DE898" s="136">
        <v>1</v>
      </c>
      <c r="DF898" s="136">
        <v>1</v>
      </c>
      <c r="DG898" s="215" t="s">
        <v>269</v>
      </c>
      <c r="DH898" s="136">
        <v>1</v>
      </c>
      <c r="DI898" s="136">
        <v>1</v>
      </c>
      <c r="DJ898" s="215" t="s">
        <v>269</v>
      </c>
      <c r="EE898" s="136" t="b">
        <v>1</v>
      </c>
      <c r="EF898" s="136" t="b">
        <v>1</v>
      </c>
      <c r="EG898" s="136" t="b">
        <v>1</v>
      </c>
      <c r="EH898" s="136" t="b">
        <v>1</v>
      </c>
      <c r="EL898" s="215" t="s">
        <v>269</v>
      </c>
    </row>
    <row r="899" spans="1:142" ht="60" customHeight="1" x14ac:dyDescent="0.55000000000000004">
      <c r="A899" s="83" t="s">
        <v>130</v>
      </c>
      <c r="B899" s="83" t="s">
        <v>98</v>
      </c>
      <c r="C899">
        <v>635699</v>
      </c>
      <c r="D899" t="s">
        <v>1532</v>
      </c>
      <c r="E899" t="s">
        <v>1532</v>
      </c>
      <c r="F899" s="83" t="s">
        <v>108</v>
      </c>
      <c r="G899" s="213">
        <v>27885</v>
      </c>
      <c r="H899" s="83" t="s">
        <v>102</v>
      </c>
      <c r="I899" s="213">
        <v>43229</v>
      </c>
      <c r="J899" s="83" t="s">
        <v>228</v>
      </c>
      <c r="K899" s="214">
        <v>735979514810</v>
      </c>
      <c r="L899" s="83" t="s">
        <v>126</v>
      </c>
      <c r="M899" s="213">
        <v>43714</v>
      </c>
      <c r="N899">
        <v>200259</v>
      </c>
      <c r="O899" s="145" t="s">
        <v>567</v>
      </c>
      <c r="P899" s="145" t="s">
        <v>99</v>
      </c>
      <c r="Q899" s="145" t="s">
        <v>100</v>
      </c>
      <c r="R899" s="145" t="s">
        <v>567</v>
      </c>
      <c r="V899">
        <v>4284</v>
      </c>
      <c r="W899" s="83" t="s">
        <v>1932</v>
      </c>
      <c r="X899" s="83" t="s">
        <v>103</v>
      </c>
      <c r="Y899" t="s">
        <v>2861</v>
      </c>
      <c r="Z899" s="83" t="s">
        <v>102</v>
      </c>
      <c r="AA899" s="83" t="s">
        <v>102</v>
      </c>
      <c r="AB899" t="s">
        <v>3830</v>
      </c>
      <c r="AC899" s="83" t="s">
        <v>4022</v>
      </c>
      <c r="AD899" s="83" t="s">
        <v>111</v>
      </c>
      <c r="AE899" s="83" t="s">
        <v>105</v>
      </c>
      <c r="AF899" t="s">
        <v>2861</v>
      </c>
      <c r="AG899" s="83" t="s">
        <v>102</v>
      </c>
      <c r="AH899" s="83" t="s">
        <v>102</v>
      </c>
      <c r="AI899" t="s">
        <v>3830</v>
      </c>
      <c r="AJ899" s="83" t="s">
        <v>4022</v>
      </c>
      <c r="AK899" s="83" t="s">
        <v>111</v>
      </c>
      <c r="AL899" s="83" t="s">
        <v>105</v>
      </c>
      <c r="AM899" s="87" t="s">
        <v>106</v>
      </c>
      <c r="AN899" t="s">
        <v>2861</v>
      </c>
      <c r="AO899" t="s">
        <v>3830</v>
      </c>
      <c r="AP899" s="83" t="s">
        <v>4022</v>
      </c>
      <c r="AQ899" s="83" t="s">
        <v>144</v>
      </c>
      <c r="AR899" s="87" t="s">
        <v>106</v>
      </c>
      <c r="AT899" s="83" t="s">
        <v>107</v>
      </c>
      <c r="AU899" s="83" t="s">
        <v>107</v>
      </c>
      <c r="AV899" s="83" t="s">
        <v>107</v>
      </c>
      <c r="AX899" s="110" t="s">
        <v>107</v>
      </c>
      <c r="AY899" s="111"/>
      <c r="AZ899" s="112">
        <f t="shared" ref="AZ899:AZ962" ca="1" si="60">RANDBETWEEN(1000,9999)</f>
        <v>9487</v>
      </c>
      <c r="BA899" s="136">
        <f t="shared" ca="1" si="57"/>
        <v>24</v>
      </c>
      <c r="BB899" s="114" t="s">
        <v>136</v>
      </c>
      <c r="BC899" s="114" t="s">
        <v>108</v>
      </c>
      <c r="BD899" s="114"/>
      <c r="BE899" s="115" t="s">
        <v>102</v>
      </c>
      <c r="BF899" s="115" t="s">
        <v>102</v>
      </c>
      <c r="BG899" s="115" t="s">
        <v>102</v>
      </c>
      <c r="BH899" s="115" t="s">
        <v>102</v>
      </c>
      <c r="BI899" s="116"/>
      <c r="BJ899" s="117" t="s">
        <v>109</v>
      </c>
      <c r="BK899" s="117" t="s">
        <v>109</v>
      </c>
      <c r="BL899" s="83">
        <f t="shared" ca="1" si="58"/>
        <v>63</v>
      </c>
      <c r="BM899" s="83" t="s">
        <v>270</v>
      </c>
      <c r="BN899" s="83">
        <v>0</v>
      </c>
      <c r="BO899" s="83" t="s">
        <v>108</v>
      </c>
      <c r="BP899" s="83">
        <v>-1550430</v>
      </c>
      <c r="BQ899" s="83" t="s">
        <v>381</v>
      </c>
      <c r="BR899" s="83" t="s">
        <v>157</v>
      </c>
      <c r="BS899" s="83" t="s">
        <v>502</v>
      </c>
      <c r="BT899" s="83">
        <v>-1550430</v>
      </c>
      <c r="BU899" s="83" t="s">
        <v>381</v>
      </c>
      <c r="BV899" s="83" t="s">
        <v>157</v>
      </c>
      <c r="BW899" s="83" t="s">
        <v>502</v>
      </c>
      <c r="BY899" s="136">
        <v>0</v>
      </c>
      <c r="BZ899" s="136">
        <v>0</v>
      </c>
      <c r="CA899" s="136">
        <v>0</v>
      </c>
      <c r="CB899" s="136">
        <v>0</v>
      </c>
      <c r="CD899" s="136">
        <v>0</v>
      </c>
      <c r="CE899" s="136">
        <v>0</v>
      </c>
      <c r="CF899" s="136">
        <v>0</v>
      </c>
      <c r="CG899" s="136">
        <v>0</v>
      </c>
      <c r="CH899" s="136">
        <v>0</v>
      </c>
      <c r="CI899" s="136">
        <v>0</v>
      </c>
      <c r="CJ899" s="136">
        <v>0</v>
      </c>
      <c r="CK899" s="138">
        <v>0</v>
      </c>
      <c r="CL899" s="138">
        <v>0</v>
      </c>
      <c r="CM899" s="136">
        <v>0</v>
      </c>
      <c r="CN899" s="136">
        <v>0</v>
      </c>
      <c r="CO899" s="85">
        <v>43838</v>
      </c>
      <c r="CP899" s="83" t="s">
        <v>4945</v>
      </c>
      <c r="CQ899" s="83" t="s">
        <v>102</v>
      </c>
      <c r="CR899" s="83" t="s">
        <v>482</v>
      </c>
      <c r="CS899" s="83">
        <v>894</v>
      </c>
      <c r="CT899" s="83" t="s">
        <v>483</v>
      </c>
      <c r="CU899" s="83">
        <v>1</v>
      </c>
      <c r="CV899" s="83">
        <v>0</v>
      </c>
      <c r="CW899" s="83">
        <v>0</v>
      </c>
      <c r="CX899" s="83" t="s">
        <v>109</v>
      </c>
      <c r="CY899" s="83" t="s">
        <v>583</v>
      </c>
      <c r="CZ899" s="83">
        <v>0</v>
      </c>
      <c r="DA899" s="83">
        <v>0</v>
      </c>
      <c r="DB899" s="83">
        <f t="shared" si="59"/>
        <v>0</v>
      </c>
      <c r="DC899" s="83" t="s">
        <v>497</v>
      </c>
      <c r="DE899" s="136">
        <v>1</v>
      </c>
      <c r="DF899" s="136">
        <v>1</v>
      </c>
      <c r="DG899" s="215" t="s">
        <v>269</v>
      </c>
      <c r="DH899" s="136">
        <v>1</v>
      </c>
      <c r="DI899" s="136">
        <v>1</v>
      </c>
      <c r="DJ899" s="215" t="s">
        <v>269</v>
      </c>
      <c r="EE899" s="136" t="b">
        <v>1</v>
      </c>
      <c r="EF899" s="136" t="b">
        <v>1</v>
      </c>
      <c r="EG899" s="136" t="b">
        <v>1</v>
      </c>
      <c r="EH899" s="136" t="b">
        <v>1</v>
      </c>
      <c r="EL899" s="215" t="s">
        <v>269</v>
      </c>
    </row>
    <row r="900" spans="1:142" ht="60" customHeight="1" x14ac:dyDescent="0.55000000000000004">
      <c r="A900" s="83" t="s">
        <v>130</v>
      </c>
      <c r="B900" s="83" t="s">
        <v>98</v>
      </c>
      <c r="C900">
        <v>965896</v>
      </c>
      <c r="D900" t="s">
        <v>1533</v>
      </c>
      <c r="E900" t="s">
        <v>1533</v>
      </c>
      <c r="F900" s="83" t="s">
        <v>108</v>
      </c>
      <c r="G900" s="213">
        <v>26153</v>
      </c>
      <c r="H900" s="83" t="s">
        <v>102</v>
      </c>
      <c r="I900" s="213">
        <v>43284</v>
      </c>
      <c r="J900" s="83" t="s">
        <v>228</v>
      </c>
      <c r="K900" s="214">
        <v>510203983023</v>
      </c>
      <c r="L900" s="83" t="s">
        <v>135</v>
      </c>
      <c r="M900" s="213">
        <v>43617</v>
      </c>
      <c r="N900">
        <v>443530</v>
      </c>
      <c r="O900" s="145" t="s">
        <v>567</v>
      </c>
      <c r="P900" s="145" t="s">
        <v>99</v>
      </c>
      <c r="Q900" s="145" t="s">
        <v>100</v>
      </c>
      <c r="R900" s="145" t="s">
        <v>567</v>
      </c>
      <c r="V900">
        <v>2395</v>
      </c>
      <c r="W900" s="83" t="s">
        <v>101</v>
      </c>
      <c r="X900" s="83" t="s">
        <v>103</v>
      </c>
      <c r="Y900" t="s">
        <v>2862</v>
      </c>
      <c r="Z900" s="83" t="s">
        <v>102</v>
      </c>
      <c r="AA900" s="83" t="s">
        <v>102</v>
      </c>
      <c r="AB900" t="s">
        <v>3831</v>
      </c>
      <c r="AC900" s="83" t="s">
        <v>4023</v>
      </c>
      <c r="AD900" s="83" t="s">
        <v>144</v>
      </c>
      <c r="AE900" s="83" t="s">
        <v>105</v>
      </c>
      <c r="AF900" t="s">
        <v>2862</v>
      </c>
      <c r="AG900" s="83" t="s">
        <v>102</v>
      </c>
      <c r="AH900" s="83" t="s">
        <v>102</v>
      </c>
      <c r="AI900" t="s">
        <v>3831</v>
      </c>
      <c r="AJ900" s="83" t="s">
        <v>4023</v>
      </c>
      <c r="AK900" s="83" t="s">
        <v>144</v>
      </c>
      <c r="AL900" s="83" t="s">
        <v>105</v>
      </c>
      <c r="AM900" s="87" t="s">
        <v>106</v>
      </c>
      <c r="AN900" t="s">
        <v>2862</v>
      </c>
      <c r="AO900" t="s">
        <v>3831</v>
      </c>
      <c r="AP900" s="83" t="s">
        <v>4023</v>
      </c>
      <c r="AQ900" s="83" t="s">
        <v>111</v>
      </c>
      <c r="AR900" s="87" t="s">
        <v>106</v>
      </c>
      <c r="AT900" s="83" t="s">
        <v>107</v>
      </c>
      <c r="AU900" s="83" t="s">
        <v>107</v>
      </c>
      <c r="AV900" s="83" t="s">
        <v>107</v>
      </c>
      <c r="AX900" s="110" t="s">
        <v>107</v>
      </c>
      <c r="AY900" s="111"/>
      <c r="AZ900" s="112">
        <f t="shared" ca="1" si="60"/>
        <v>2306</v>
      </c>
      <c r="BA900" s="136">
        <f t="shared" ca="1" si="57"/>
        <v>94</v>
      </c>
      <c r="BB900" s="114" t="s">
        <v>134</v>
      </c>
      <c r="BC900" s="114" t="s">
        <v>108</v>
      </c>
      <c r="BD900" s="114"/>
      <c r="BE900" s="115" t="s">
        <v>102</v>
      </c>
      <c r="BF900" s="115" t="s">
        <v>102</v>
      </c>
      <c r="BG900" s="115" t="s">
        <v>102</v>
      </c>
      <c r="BH900" s="115" t="s">
        <v>102</v>
      </c>
      <c r="BI900" s="116"/>
      <c r="BJ900" s="117" t="s">
        <v>109</v>
      </c>
      <c r="BK900" s="117" t="s">
        <v>109</v>
      </c>
      <c r="BL900" s="83">
        <f t="shared" ca="1" si="58"/>
        <v>97</v>
      </c>
      <c r="BM900" s="83" t="s">
        <v>108</v>
      </c>
      <c r="BN900" s="83">
        <v>0</v>
      </c>
      <c r="BO900" s="83" t="s">
        <v>108</v>
      </c>
      <c r="BP900" s="83">
        <v>-1552165</v>
      </c>
      <c r="BQ900" s="83" t="s">
        <v>312</v>
      </c>
      <c r="BR900" s="83" t="s">
        <v>153</v>
      </c>
      <c r="BS900" s="83" t="s">
        <v>499</v>
      </c>
      <c r="BT900" s="83">
        <v>-1552165</v>
      </c>
      <c r="BU900" s="83" t="s">
        <v>312</v>
      </c>
      <c r="BV900" s="83" t="s">
        <v>153</v>
      </c>
      <c r="BW900" s="83" t="s">
        <v>499</v>
      </c>
      <c r="BY900" s="136">
        <v>0</v>
      </c>
      <c r="BZ900" s="136">
        <v>0</v>
      </c>
      <c r="CA900" s="136">
        <v>0</v>
      </c>
      <c r="CB900" s="136">
        <v>0</v>
      </c>
      <c r="CD900" s="136">
        <v>0</v>
      </c>
      <c r="CE900" s="136">
        <v>0</v>
      </c>
      <c r="CF900" s="136">
        <v>0</v>
      </c>
      <c r="CG900" s="136">
        <v>0</v>
      </c>
      <c r="CH900" s="136">
        <v>0</v>
      </c>
      <c r="CI900" s="136">
        <v>0</v>
      </c>
      <c r="CJ900" s="136">
        <v>0</v>
      </c>
      <c r="CK900" s="138">
        <v>0</v>
      </c>
      <c r="CL900" s="138">
        <v>0</v>
      </c>
      <c r="CM900" s="136">
        <v>0</v>
      </c>
      <c r="CN900" s="136">
        <v>0</v>
      </c>
      <c r="CO900" s="85">
        <v>43839</v>
      </c>
      <c r="CP900" s="83" t="s">
        <v>4946</v>
      </c>
      <c r="CQ900" s="83" t="s">
        <v>102</v>
      </c>
      <c r="CR900" s="83" t="s">
        <v>482</v>
      </c>
      <c r="CS900" s="83">
        <v>895</v>
      </c>
      <c r="CT900" s="83" t="s">
        <v>483</v>
      </c>
      <c r="CU900" s="83">
        <v>1</v>
      </c>
      <c r="CV900" s="83">
        <v>0</v>
      </c>
      <c r="CW900" s="83">
        <v>0</v>
      </c>
      <c r="CX900" s="83" t="s">
        <v>109</v>
      </c>
      <c r="CY900" s="83" t="s">
        <v>583</v>
      </c>
      <c r="CZ900" s="83">
        <v>0</v>
      </c>
      <c r="DA900" s="83">
        <v>0</v>
      </c>
      <c r="DB900" s="83">
        <f t="shared" si="59"/>
        <v>0</v>
      </c>
      <c r="DC900" s="83" t="s">
        <v>497</v>
      </c>
      <c r="DE900" s="136">
        <v>1</v>
      </c>
      <c r="DF900" s="136">
        <v>1</v>
      </c>
      <c r="DG900" s="215" t="s">
        <v>269</v>
      </c>
      <c r="DH900" s="136">
        <v>1</v>
      </c>
      <c r="DI900" s="136">
        <v>1</v>
      </c>
      <c r="DJ900" s="215" t="s">
        <v>269</v>
      </c>
      <c r="EE900" s="136" t="b">
        <v>1</v>
      </c>
      <c r="EF900" s="136" t="b">
        <v>1</v>
      </c>
      <c r="EG900" s="136" t="b">
        <v>1</v>
      </c>
      <c r="EH900" s="136" t="b">
        <v>1</v>
      </c>
      <c r="EL900" s="215" t="s">
        <v>269</v>
      </c>
    </row>
    <row r="901" spans="1:142" ht="60" customHeight="1" x14ac:dyDescent="0.55000000000000004">
      <c r="A901" s="83" t="s">
        <v>130</v>
      </c>
      <c r="B901" s="83" t="s">
        <v>98</v>
      </c>
      <c r="C901">
        <v>996470</v>
      </c>
      <c r="D901" t="s">
        <v>1534</v>
      </c>
      <c r="E901" t="s">
        <v>1534</v>
      </c>
      <c r="F901" s="83" t="s">
        <v>108</v>
      </c>
      <c r="G901" s="213">
        <v>27043</v>
      </c>
      <c r="H901" s="83" t="s">
        <v>102</v>
      </c>
      <c r="I901" s="213">
        <v>43355</v>
      </c>
      <c r="J901" s="83" t="s">
        <v>228</v>
      </c>
      <c r="K901" s="214">
        <v>892826405811</v>
      </c>
      <c r="L901" s="83" t="s">
        <v>97</v>
      </c>
      <c r="M901" s="213">
        <v>43648</v>
      </c>
      <c r="N901">
        <v>519366</v>
      </c>
      <c r="O901" s="145" t="s">
        <v>567</v>
      </c>
      <c r="P901" s="145" t="s">
        <v>99</v>
      </c>
      <c r="Q901" s="145" t="s">
        <v>100</v>
      </c>
      <c r="R901" s="145" t="s">
        <v>567</v>
      </c>
      <c r="V901">
        <v>4573</v>
      </c>
      <c r="W901" s="83" t="s">
        <v>101</v>
      </c>
      <c r="X901" s="83" t="s">
        <v>103</v>
      </c>
      <c r="Y901" t="s">
        <v>2863</v>
      </c>
      <c r="Z901" s="83" t="s">
        <v>102</v>
      </c>
      <c r="AA901" s="83" t="s">
        <v>102</v>
      </c>
      <c r="AB901" t="s">
        <v>3832</v>
      </c>
      <c r="AC901" s="83" t="s">
        <v>4024</v>
      </c>
      <c r="AD901" s="83" t="s">
        <v>144</v>
      </c>
      <c r="AE901" s="83" t="s">
        <v>105</v>
      </c>
      <c r="AF901" t="s">
        <v>2863</v>
      </c>
      <c r="AG901" s="83" t="s">
        <v>102</v>
      </c>
      <c r="AH901" s="83" t="s">
        <v>102</v>
      </c>
      <c r="AI901" t="s">
        <v>3832</v>
      </c>
      <c r="AJ901" s="83" t="s">
        <v>4024</v>
      </c>
      <c r="AK901" s="83" t="s">
        <v>144</v>
      </c>
      <c r="AL901" s="83" t="s">
        <v>105</v>
      </c>
      <c r="AM901" s="87" t="s">
        <v>106</v>
      </c>
      <c r="AN901" t="s">
        <v>2863</v>
      </c>
      <c r="AO901" t="s">
        <v>3832</v>
      </c>
      <c r="AP901" s="83" t="s">
        <v>4024</v>
      </c>
      <c r="AQ901" s="83" t="s">
        <v>144</v>
      </c>
      <c r="AR901" s="87" t="s">
        <v>106</v>
      </c>
      <c r="AT901" s="83" t="s">
        <v>107</v>
      </c>
      <c r="AU901" s="83" t="s">
        <v>107</v>
      </c>
      <c r="AV901" s="83" t="s">
        <v>107</v>
      </c>
      <c r="AX901" s="110" t="s">
        <v>107</v>
      </c>
      <c r="AY901" s="111"/>
      <c r="AZ901" s="112">
        <f t="shared" ca="1" si="60"/>
        <v>9694</v>
      </c>
      <c r="BA901" s="136">
        <f t="shared" ca="1" si="57"/>
        <v>21</v>
      </c>
      <c r="BB901" s="114" t="s">
        <v>134</v>
      </c>
      <c r="BC901" s="114" t="s">
        <v>108</v>
      </c>
      <c r="BD901" s="114"/>
      <c r="BE901" s="115" t="s">
        <v>102</v>
      </c>
      <c r="BF901" s="115" t="s">
        <v>102</v>
      </c>
      <c r="BG901" s="115" t="s">
        <v>102</v>
      </c>
      <c r="BH901" s="115" t="s">
        <v>102</v>
      </c>
      <c r="BI901" s="116"/>
      <c r="BJ901" s="117" t="s">
        <v>109</v>
      </c>
      <c r="BK901" s="117" t="s">
        <v>109</v>
      </c>
      <c r="BL901" s="83">
        <f t="shared" ca="1" si="58"/>
        <v>11</v>
      </c>
      <c r="BM901" s="83" t="s">
        <v>108</v>
      </c>
      <c r="BN901" s="83">
        <v>0</v>
      </c>
      <c r="BO901" s="83" t="s">
        <v>108</v>
      </c>
      <c r="BP901" s="83">
        <v>-1553900</v>
      </c>
      <c r="BQ901" s="83" t="s">
        <v>198</v>
      </c>
      <c r="BR901" s="83" t="s">
        <v>164</v>
      </c>
      <c r="BS901" s="83" t="s">
        <v>499</v>
      </c>
      <c r="BT901" s="83">
        <v>-1553900</v>
      </c>
      <c r="BU901" s="83" t="s">
        <v>198</v>
      </c>
      <c r="BV901" s="83" t="s">
        <v>164</v>
      </c>
      <c r="BW901" s="83" t="s">
        <v>499</v>
      </c>
      <c r="BY901" s="136">
        <v>0</v>
      </c>
      <c r="BZ901" s="136">
        <v>0</v>
      </c>
      <c r="CA901" s="136">
        <v>0</v>
      </c>
      <c r="CB901" s="136">
        <v>0</v>
      </c>
      <c r="CD901" s="136">
        <v>0</v>
      </c>
      <c r="CE901" s="136">
        <v>0</v>
      </c>
      <c r="CF901" s="136">
        <v>0</v>
      </c>
      <c r="CG901" s="136">
        <v>0</v>
      </c>
      <c r="CH901" s="136">
        <v>0</v>
      </c>
      <c r="CI901" s="136">
        <v>0</v>
      </c>
      <c r="CJ901" s="136">
        <v>0</v>
      </c>
      <c r="CK901" s="138">
        <v>0</v>
      </c>
      <c r="CL901" s="138">
        <v>0</v>
      </c>
      <c r="CM901" s="136">
        <v>0</v>
      </c>
      <c r="CN901" s="136">
        <v>0</v>
      </c>
      <c r="CO901" s="85">
        <v>43840</v>
      </c>
      <c r="CP901" s="83" t="s">
        <v>4947</v>
      </c>
      <c r="CQ901" s="83" t="s">
        <v>102</v>
      </c>
      <c r="CR901" s="83" t="s">
        <v>482</v>
      </c>
      <c r="CS901" s="83">
        <v>896</v>
      </c>
      <c r="CT901" s="83" t="s">
        <v>483</v>
      </c>
      <c r="CU901" s="83">
        <v>1</v>
      </c>
      <c r="CV901" s="83">
        <v>0</v>
      </c>
      <c r="CW901" s="83">
        <v>0</v>
      </c>
      <c r="CX901" s="83" t="s">
        <v>109</v>
      </c>
      <c r="CY901" s="83" t="s">
        <v>583</v>
      </c>
      <c r="CZ901" s="83">
        <v>0</v>
      </c>
      <c r="DA901" s="83">
        <v>0</v>
      </c>
      <c r="DB901" s="83">
        <f t="shared" si="59"/>
        <v>0</v>
      </c>
      <c r="DC901" s="83" t="s">
        <v>497</v>
      </c>
      <c r="DE901" s="136">
        <v>1</v>
      </c>
      <c r="DF901" s="136">
        <v>1</v>
      </c>
      <c r="DG901" s="215" t="s">
        <v>269</v>
      </c>
      <c r="DH901" s="136">
        <v>1</v>
      </c>
      <c r="DI901" s="136">
        <v>1</v>
      </c>
      <c r="DJ901" s="215" t="s">
        <v>269</v>
      </c>
      <c r="EE901" s="136" t="b">
        <v>1</v>
      </c>
      <c r="EF901" s="136" t="b">
        <v>1</v>
      </c>
      <c r="EG901" s="136" t="b">
        <v>1</v>
      </c>
      <c r="EH901" s="136" t="b">
        <v>1</v>
      </c>
      <c r="EL901" s="215" t="s">
        <v>269</v>
      </c>
    </row>
    <row r="902" spans="1:142" ht="60" customHeight="1" x14ac:dyDescent="0.55000000000000004">
      <c r="A902" s="83" t="s">
        <v>130</v>
      </c>
      <c r="B902" s="83" t="s">
        <v>98</v>
      </c>
      <c r="C902">
        <v>312331</v>
      </c>
      <c r="D902" t="s">
        <v>1535</v>
      </c>
      <c r="E902" t="s">
        <v>1535</v>
      </c>
      <c r="F902" s="83" t="s">
        <v>108</v>
      </c>
      <c r="G902" s="213">
        <v>32686</v>
      </c>
      <c r="H902" s="83" t="s">
        <v>102</v>
      </c>
      <c r="I902" s="213">
        <v>43135</v>
      </c>
      <c r="J902" s="83" t="s">
        <v>228</v>
      </c>
      <c r="K902" s="214">
        <v>134504307983</v>
      </c>
      <c r="L902" s="83" t="s">
        <v>135</v>
      </c>
      <c r="M902" s="213">
        <v>43590</v>
      </c>
      <c r="N902">
        <v>593411</v>
      </c>
      <c r="O902" s="145" t="s">
        <v>567</v>
      </c>
      <c r="P902" s="145" t="s">
        <v>99</v>
      </c>
      <c r="Q902" s="145" t="s">
        <v>100</v>
      </c>
      <c r="R902" s="145" t="s">
        <v>567</v>
      </c>
      <c r="V902">
        <v>2259</v>
      </c>
      <c r="W902" s="83" t="s">
        <v>1933</v>
      </c>
      <c r="X902" s="83" t="s">
        <v>103</v>
      </c>
      <c r="Y902" t="s">
        <v>2864</v>
      </c>
      <c r="Z902" s="83" t="s">
        <v>102</v>
      </c>
      <c r="AA902" s="83" t="s">
        <v>102</v>
      </c>
      <c r="AB902" t="s">
        <v>3833</v>
      </c>
      <c r="AC902" s="83" t="s">
        <v>4025</v>
      </c>
      <c r="AD902" s="83" t="s">
        <v>111</v>
      </c>
      <c r="AE902" s="83" t="s">
        <v>105</v>
      </c>
      <c r="AF902" t="s">
        <v>2864</v>
      </c>
      <c r="AG902" s="83" t="s">
        <v>102</v>
      </c>
      <c r="AH902" s="83" t="s">
        <v>102</v>
      </c>
      <c r="AI902" t="s">
        <v>3833</v>
      </c>
      <c r="AJ902" s="83" t="s">
        <v>4025</v>
      </c>
      <c r="AK902" s="83" t="s">
        <v>111</v>
      </c>
      <c r="AL902" s="83" t="s">
        <v>105</v>
      </c>
      <c r="AM902" s="87" t="s">
        <v>106</v>
      </c>
      <c r="AN902" t="s">
        <v>2864</v>
      </c>
      <c r="AO902" t="s">
        <v>3833</v>
      </c>
      <c r="AP902" s="83" t="s">
        <v>4025</v>
      </c>
      <c r="AQ902" s="83" t="s">
        <v>144</v>
      </c>
      <c r="AR902" s="87" t="s">
        <v>106</v>
      </c>
      <c r="AT902" s="83" t="s">
        <v>107</v>
      </c>
      <c r="AU902" s="83" t="s">
        <v>107</v>
      </c>
      <c r="AV902" s="83" t="s">
        <v>107</v>
      </c>
      <c r="AX902" s="110" t="s">
        <v>107</v>
      </c>
      <c r="AY902" s="111"/>
      <c r="AZ902" s="112">
        <f t="shared" ca="1" si="60"/>
        <v>7861</v>
      </c>
      <c r="BA902" s="136">
        <f t="shared" ref="BA902:BA965" ca="1" si="61">RANDBETWEEN(1,99)</f>
        <v>21</v>
      </c>
      <c r="BB902" s="114" t="s">
        <v>136</v>
      </c>
      <c r="BC902" s="114" t="s">
        <v>108</v>
      </c>
      <c r="BD902" s="114"/>
      <c r="BE902" s="115" t="s">
        <v>102</v>
      </c>
      <c r="BF902" s="115" t="s">
        <v>102</v>
      </c>
      <c r="BG902" s="115" t="s">
        <v>102</v>
      </c>
      <c r="BH902" s="115" t="s">
        <v>102</v>
      </c>
      <c r="BI902" s="116"/>
      <c r="BJ902" s="117" t="s">
        <v>109</v>
      </c>
      <c r="BK902" s="117" t="s">
        <v>109</v>
      </c>
      <c r="BL902" s="83">
        <f t="shared" ref="BL902:BL965" ca="1" si="62">RANDBETWEEN(0,99)</f>
        <v>81</v>
      </c>
      <c r="BM902" s="83" t="s">
        <v>270</v>
      </c>
      <c r="BN902" s="83">
        <v>0</v>
      </c>
      <c r="BO902" s="83" t="s">
        <v>108</v>
      </c>
      <c r="BP902" s="83">
        <v>-1555635</v>
      </c>
      <c r="BQ902" s="83" t="s">
        <v>381</v>
      </c>
      <c r="BR902" s="83" t="s">
        <v>157</v>
      </c>
      <c r="BS902" s="83" t="s">
        <v>502</v>
      </c>
      <c r="BT902" s="83">
        <v>-1555635</v>
      </c>
      <c r="BU902" s="83" t="s">
        <v>381</v>
      </c>
      <c r="BV902" s="83" t="s">
        <v>157</v>
      </c>
      <c r="BW902" s="83" t="s">
        <v>502</v>
      </c>
      <c r="BY902" s="136">
        <v>0</v>
      </c>
      <c r="BZ902" s="136">
        <v>0</v>
      </c>
      <c r="CA902" s="136">
        <v>0</v>
      </c>
      <c r="CB902" s="136">
        <v>0</v>
      </c>
      <c r="CD902" s="136">
        <v>0</v>
      </c>
      <c r="CE902" s="136">
        <v>0</v>
      </c>
      <c r="CF902" s="136">
        <v>0</v>
      </c>
      <c r="CG902" s="136">
        <v>0</v>
      </c>
      <c r="CH902" s="136">
        <v>0</v>
      </c>
      <c r="CI902" s="136">
        <v>0</v>
      </c>
      <c r="CJ902" s="136">
        <v>0</v>
      </c>
      <c r="CK902" s="138">
        <v>0</v>
      </c>
      <c r="CL902" s="138">
        <v>0</v>
      </c>
      <c r="CM902" s="136">
        <v>0</v>
      </c>
      <c r="CN902" s="136">
        <v>0</v>
      </c>
      <c r="CO902" s="85">
        <v>43841</v>
      </c>
      <c r="CP902" s="83" t="s">
        <v>4948</v>
      </c>
      <c r="CQ902" s="83" t="s">
        <v>102</v>
      </c>
      <c r="CR902" s="83" t="s">
        <v>482</v>
      </c>
      <c r="CS902" s="83">
        <v>897</v>
      </c>
      <c r="CT902" s="83" t="s">
        <v>483</v>
      </c>
      <c r="CU902" s="83">
        <v>1</v>
      </c>
      <c r="CV902" s="83">
        <v>0</v>
      </c>
      <c r="CW902" s="83">
        <v>0</v>
      </c>
      <c r="CX902" s="83" t="s">
        <v>109</v>
      </c>
      <c r="CY902" s="83" t="s">
        <v>583</v>
      </c>
      <c r="CZ902" s="83">
        <v>0</v>
      </c>
      <c r="DA902" s="83">
        <v>0</v>
      </c>
      <c r="DB902" s="83">
        <f t="shared" si="59"/>
        <v>0</v>
      </c>
      <c r="DC902" s="83" t="s">
        <v>497</v>
      </c>
      <c r="DE902" s="136">
        <v>1</v>
      </c>
      <c r="DF902" s="136">
        <v>1</v>
      </c>
      <c r="DG902" s="215" t="s">
        <v>269</v>
      </c>
      <c r="DH902" s="136">
        <v>1</v>
      </c>
      <c r="DI902" s="136">
        <v>1</v>
      </c>
      <c r="DJ902" s="215" t="s">
        <v>269</v>
      </c>
      <c r="EE902" s="136" t="b">
        <v>1</v>
      </c>
      <c r="EF902" s="136" t="b">
        <v>1</v>
      </c>
      <c r="EG902" s="136" t="b">
        <v>1</v>
      </c>
      <c r="EH902" s="136" t="b">
        <v>1</v>
      </c>
      <c r="EL902" s="215" t="s">
        <v>269</v>
      </c>
    </row>
    <row r="903" spans="1:142" ht="60" customHeight="1" x14ac:dyDescent="0.55000000000000004">
      <c r="A903" s="83" t="s">
        <v>130</v>
      </c>
      <c r="B903" s="83" t="s">
        <v>98</v>
      </c>
      <c r="C903">
        <v>154025</v>
      </c>
      <c r="D903" t="s">
        <v>1536</v>
      </c>
      <c r="E903" t="s">
        <v>1536</v>
      </c>
      <c r="F903" s="83" t="s">
        <v>108</v>
      </c>
      <c r="G903" s="213">
        <v>32361</v>
      </c>
      <c r="H903" s="83" t="s">
        <v>102</v>
      </c>
      <c r="I903" s="213">
        <v>43313</v>
      </c>
      <c r="J903" s="83" t="s">
        <v>228</v>
      </c>
      <c r="K903" s="214">
        <v>133280935306</v>
      </c>
      <c r="L903" s="83" t="s">
        <v>97</v>
      </c>
      <c r="M903" s="213">
        <v>43506</v>
      </c>
      <c r="N903">
        <v>209006</v>
      </c>
      <c r="O903" s="145" t="s">
        <v>567</v>
      </c>
      <c r="P903" s="145" t="s">
        <v>99</v>
      </c>
      <c r="Q903" s="145" t="s">
        <v>100</v>
      </c>
      <c r="R903" s="145" t="s">
        <v>567</v>
      </c>
      <c r="V903">
        <v>8483</v>
      </c>
      <c r="W903" s="83" t="s">
        <v>101</v>
      </c>
      <c r="X903" s="83" t="s">
        <v>103</v>
      </c>
      <c r="Y903" t="s">
        <v>2865</v>
      </c>
      <c r="Z903" s="83" t="s">
        <v>102</v>
      </c>
      <c r="AA903" s="83" t="s">
        <v>102</v>
      </c>
      <c r="AB903" t="s">
        <v>3834</v>
      </c>
      <c r="AC903" s="83" t="s">
        <v>4026</v>
      </c>
      <c r="AD903" s="83" t="s">
        <v>144</v>
      </c>
      <c r="AE903" s="83" t="s">
        <v>105</v>
      </c>
      <c r="AF903" t="s">
        <v>2865</v>
      </c>
      <c r="AG903" s="83" t="s">
        <v>102</v>
      </c>
      <c r="AH903" s="83" t="s">
        <v>102</v>
      </c>
      <c r="AI903" t="s">
        <v>3834</v>
      </c>
      <c r="AJ903" s="83" t="s">
        <v>4026</v>
      </c>
      <c r="AK903" s="83" t="s">
        <v>144</v>
      </c>
      <c r="AL903" s="83" t="s">
        <v>105</v>
      </c>
      <c r="AM903" s="87" t="s">
        <v>106</v>
      </c>
      <c r="AN903" t="s">
        <v>2865</v>
      </c>
      <c r="AO903" t="s">
        <v>3834</v>
      </c>
      <c r="AP903" s="83" t="s">
        <v>4026</v>
      </c>
      <c r="AQ903" s="83" t="s">
        <v>111</v>
      </c>
      <c r="AR903" s="87" t="s">
        <v>106</v>
      </c>
      <c r="AT903" s="83" t="s">
        <v>107</v>
      </c>
      <c r="AU903" s="83" t="s">
        <v>107</v>
      </c>
      <c r="AV903" s="83" t="s">
        <v>107</v>
      </c>
      <c r="AX903" s="110" t="s">
        <v>107</v>
      </c>
      <c r="AY903" s="111"/>
      <c r="AZ903" s="112">
        <f t="shared" ca="1" si="60"/>
        <v>1505</v>
      </c>
      <c r="BA903" s="136">
        <f t="shared" ca="1" si="61"/>
        <v>62</v>
      </c>
      <c r="BB903" s="114" t="s">
        <v>134</v>
      </c>
      <c r="BC903" s="114" t="s">
        <v>108</v>
      </c>
      <c r="BD903" s="114"/>
      <c r="BE903" s="115" t="s">
        <v>102</v>
      </c>
      <c r="BF903" s="115" t="s">
        <v>102</v>
      </c>
      <c r="BG903" s="115" t="s">
        <v>102</v>
      </c>
      <c r="BH903" s="115" t="s">
        <v>102</v>
      </c>
      <c r="BI903" s="116"/>
      <c r="BJ903" s="117" t="s">
        <v>109</v>
      </c>
      <c r="BK903" s="117" t="s">
        <v>109</v>
      </c>
      <c r="BL903" s="83">
        <f t="shared" ca="1" si="62"/>
        <v>99</v>
      </c>
      <c r="BM903" s="83" t="s">
        <v>108</v>
      </c>
      <c r="BN903" s="83">
        <v>0</v>
      </c>
      <c r="BO903" s="83" t="s">
        <v>108</v>
      </c>
      <c r="BP903" s="83">
        <v>-1557370</v>
      </c>
      <c r="BQ903" s="83" t="s">
        <v>312</v>
      </c>
      <c r="BR903" s="83" t="s">
        <v>153</v>
      </c>
      <c r="BS903" s="83" t="s">
        <v>499</v>
      </c>
      <c r="BT903" s="83">
        <v>-1557370</v>
      </c>
      <c r="BU903" s="83" t="s">
        <v>312</v>
      </c>
      <c r="BV903" s="83" t="s">
        <v>153</v>
      </c>
      <c r="BW903" s="83" t="s">
        <v>499</v>
      </c>
      <c r="BY903" s="136">
        <v>0</v>
      </c>
      <c r="BZ903" s="136">
        <v>0</v>
      </c>
      <c r="CA903" s="136">
        <v>0</v>
      </c>
      <c r="CB903" s="136">
        <v>0</v>
      </c>
      <c r="CD903" s="136">
        <v>0</v>
      </c>
      <c r="CE903" s="136">
        <v>0</v>
      </c>
      <c r="CF903" s="136">
        <v>0</v>
      </c>
      <c r="CG903" s="136">
        <v>0</v>
      </c>
      <c r="CH903" s="136">
        <v>0</v>
      </c>
      <c r="CI903" s="136">
        <v>0</v>
      </c>
      <c r="CJ903" s="136">
        <v>0</v>
      </c>
      <c r="CK903" s="138">
        <v>0</v>
      </c>
      <c r="CL903" s="138">
        <v>0</v>
      </c>
      <c r="CM903" s="136">
        <v>0</v>
      </c>
      <c r="CN903" s="136">
        <v>0</v>
      </c>
      <c r="CO903" s="85">
        <v>43842</v>
      </c>
      <c r="CP903" s="83" t="s">
        <v>4949</v>
      </c>
      <c r="CQ903" s="83" t="s">
        <v>102</v>
      </c>
      <c r="CR903" s="83" t="s">
        <v>482</v>
      </c>
      <c r="CS903" s="83">
        <v>898</v>
      </c>
      <c r="CT903" s="83" t="s">
        <v>483</v>
      </c>
      <c r="CU903" s="83">
        <v>1</v>
      </c>
      <c r="CV903" s="83">
        <v>0</v>
      </c>
      <c r="CW903" s="83">
        <v>0</v>
      </c>
      <c r="CX903" s="83" t="s">
        <v>109</v>
      </c>
      <c r="CY903" s="83" t="s">
        <v>583</v>
      </c>
      <c r="CZ903" s="83">
        <v>0</v>
      </c>
      <c r="DA903" s="83">
        <v>0</v>
      </c>
      <c r="DB903" s="83">
        <f t="shared" si="59"/>
        <v>0</v>
      </c>
      <c r="DC903" s="83" t="s">
        <v>497</v>
      </c>
      <c r="DE903" s="136">
        <v>1</v>
      </c>
      <c r="DF903" s="136">
        <v>1</v>
      </c>
      <c r="DG903" s="215" t="s">
        <v>269</v>
      </c>
      <c r="DH903" s="136">
        <v>1</v>
      </c>
      <c r="DI903" s="136">
        <v>1</v>
      </c>
      <c r="DJ903" s="215" t="s">
        <v>269</v>
      </c>
      <c r="EE903" s="136" t="b">
        <v>1</v>
      </c>
      <c r="EF903" s="136" t="b">
        <v>1</v>
      </c>
      <c r="EG903" s="136" t="b">
        <v>1</v>
      </c>
      <c r="EH903" s="136" t="b">
        <v>1</v>
      </c>
      <c r="EL903" s="215" t="s">
        <v>269</v>
      </c>
    </row>
    <row r="904" spans="1:142" ht="60" customHeight="1" x14ac:dyDescent="0.55000000000000004">
      <c r="A904" s="83" t="s">
        <v>130</v>
      </c>
      <c r="B904" s="83" t="s">
        <v>98</v>
      </c>
      <c r="C904">
        <v>859107</v>
      </c>
      <c r="D904" t="s">
        <v>1537</v>
      </c>
      <c r="E904" t="s">
        <v>1537</v>
      </c>
      <c r="F904" s="83" t="s">
        <v>108</v>
      </c>
      <c r="G904" s="213">
        <v>35767</v>
      </c>
      <c r="H904" s="83" t="s">
        <v>102</v>
      </c>
      <c r="I904" s="213">
        <v>43311</v>
      </c>
      <c r="J904" s="83" t="s">
        <v>228</v>
      </c>
      <c r="K904" s="214">
        <v>748105086972</v>
      </c>
      <c r="L904" s="83" t="s">
        <v>126</v>
      </c>
      <c r="M904" s="213">
        <v>43726</v>
      </c>
      <c r="N904">
        <v>536188</v>
      </c>
      <c r="O904" s="145" t="s">
        <v>567</v>
      </c>
      <c r="P904" s="145" t="s">
        <v>99</v>
      </c>
      <c r="Q904" s="145" t="s">
        <v>100</v>
      </c>
      <c r="R904" s="145" t="s">
        <v>567</v>
      </c>
      <c r="V904">
        <v>6948</v>
      </c>
      <c r="W904" s="83" t="s">
        <v>101</v>
      </c>
      <c r="X904" s="83" t="s">
        <v>103</v>
      </c>
      <c r="Y904" t="s">
        <v>2866</v>
      </c>
      <c r="Z904" s="83" t="s">
        <v>102</v>
      </c>
      <c r="AA904" s="83" t="s">
        <v>102</v>
      </c>
      <c r="AB904" t="s">
        <v>3835</v>
      </c>
      <c r="AC904" s="83" t="s">
        <v>4027</v>
      </c>
      <c r="AD904" s="83" t="s">
        <v>144</v>
      </c>
      <c r="AE904" s="83" t="s">
        <v>105</v>
      </c>
      <c r="AF904" t="s">
        <v>2866</v>
      </c>
      <c r="AG904" s="83" t="s">
        <v>102</v>
      </c>
      <c r="AH904" s="83" t="s">
        <v>102</v>
      </c>
      <c r="AI904" t="s">
        <v>3835</v>
      </c>
      <c r="AJ904" s="83" t="s">
        <v>4027</v>
      </c>
      <c r="AK904" s="83" t="s">
        <v>144</v>
      </c>
      <c r="AL904" s="83" t="s">
        <v>105</v>
      </c>
      <c r="AM904" s="87" t="s">
        <v>106</v>
      </c>
      <c r="AN904" t="s">
        <v>2866</v>
      </c>
      <c r="AO904" t="s">
        <v>3835</v>
      </c>
      <c r="AP904" s="83" t="s">
        <v>4027</v>
      </c>
      <c r="AQ904" s="83" t="s">
        <v>144</v>
      </c>
      <c r="AR904" s="87" t="s">
        <v>106</v>
      </c>
      <c r="AT904" s="83" t="s">
        <v>107</v>
      </c>
      <c r="AU904" s="83" t="s">
        <v>107</v>
      </c>
      <c r="AV904" s="83" t="s">
        <v>107</v>
      </c>
      <c r="AX904" s="110" t="s">
        <v>107</v>
      </c>
      <c r="AY904" s="111"/>
      <c r="AZ904" s="112">
        <f t="shared" ca="1" si="60"/>
        <v>6660</v>
      </c>
      <c r="BA904" s="136">
        <f t="shared" ca="1" si="61"/>
        <v>12</v>
      </c>
      <c r="BB904" s="114" t="s">
        <v>134</v>
      </c>
      <c r="BC904" s="114" t="s">
        <v>108</v>
      </c>
      <c r="BD904" s="114"/>
      <c r="BE904" s="115" t="s">
        <v>102</v>
      </c>
      <c r="BF904" s="115" t="s">
        <v>102</v>
      </c>
      <c r="BG904" s="115" t="s">
        <v>102</v>
      </c>
      <c r="BH904" s="115" t="s">
        <v>102</v>
      </c>
      <c r="BI904" s="116"/>
      <c r="BJ904" s="117" t="s">
        <v>109</v>
      </c>
      <c r="BK904" s="117" t="s">
        <v>109</v>
      </c>
      <c r="BL904" s="83">
        <f t="shared" ca="1" si="62"/>
        <v>74</v>
      </c>
      <c r="BM904" s="83" t="s">
        <v>108</v>
      </c>
      <c r="BN904" s="83">
        <v>0</v>
      </c>
      <c r="BO904" s="83" t="s">
        <v>108</v>
      </c>
      <c r="BP904" s="83">
        <v>-1559105</v>
      </c>
      <c r="BQ904" s="83" t="s">
        <v>198</v>
      </c>
      <c r="BR904" s="83" t="s">
        <v>164</v>
      </c>
      <c r="BS904" s="83" t="s">
        <v>499</v>
      </c>
      <c r="BT904" s="83">
        <v>-1559105</v>
      </c>
      <c r="BU904" s="83" t="s">
        <v>198</v>
      </c>
      <c r="BV904" s="83" t="s">
        <v>164</v>
      </c>
      <c r="BW904" s="83" t="s">
        <v>499</v>
      </c>
      <c r="BY904" s="136">
        <v>0</v>
      </c>
      <c r="BZ904" s="136">
        <v>0</v>
      </c>
      <c r="CA904" s="136">
        <v>0</v>
      </c>
      <c r="CB904" s="136">
        <v>0</v>
      </c>
      <c r="CD904" s="136">
        <v>0</v>
      </c>
      <c r="CE904" s="136">
        <v>0</v>
      </c>
      <c r="CF904" s="136">
        <v>0</v>
      </c>
      <c r="CG904" s="136">
        <v>0</v>
      </c>
      <c r="CH904" s="136">
        <v>0</v>
      </c>
      <c r="CI904" s="136">
        <v>0</v>
      </c>
      <c r="CJ904" s="136">
        <v>0</v>
      </c>
      <c r="CK904" s="138">
        <v>0</v>
      </c>
      <c r="CL904" s="138">
        <v>0</v>
      </c>
      <c r="CM904" s="136">
        <v>0</v>
      </c>
      <c r="CN904" s="136">
        <v>0</v>
      </c>
      <c r="CO904" s="85">
        <v>43843</v>
      </c>
      <c r="CP904" s="83" t="s">
        <v>4950</v>
      </c>
      <c r="CQ904" s="83" t="s">
        <v>102</v>
      </c>
      <c r="CR904" s="83" t="s">
        <v>482</v>
      </c>
      <c r="CS904" s="83">
        <v>899</v>
      </c>
      <c r="CT904" s="83" t="s">
        <v>483</v>
      </c>
      <c r="CU904" s="83">
        <v>1</v>
      </c>
      <c r="CV904" s="83">
        <v>0</v>
      </c>
      <c r="CW904" s="83">
        <v>0</v>
      </c>
      <c r="CX904" s="83" t="s">
        <v>109</v>
      </c>
      <c r="CY904" s="83" t="s">
        <v>583</v>
      </c>
      <c r="CZ904" s="83">
        <v>0</v>
      </c>
      <c r="DA904" s="83">
        <v>0</v>
      </c>
      <c r="DB904" s="83">
        <f t="shared" si="59"/>
        <v>0</v>
      </c>
      <c r="DC904" s="83" t="s">
        <v>497</v>
      </c>
      <c r="DE904" s="136">
        <v>1</v>
      </c>
      <c r="DF904" s="136">
        <v>1</v>
      </c>
      <c r="DG904" s="215" t="s">
        <v>269</v>
      </c>
      <c r="DH904" s="136">
        <v>1</v>
      </c>
      <c r="DI904" s="136">
        <v>1</v>
      </c>
      <c r="DJ904" s="215" t="s">
        <v>269</v>
      </c>
      <c r="EE904" s="136" t="b">
        <v>1</v>
      </c>
      <c r="EF904" s="136" t="b">
        <v>1</v>
      </c>
      <c r="EG904" s="136" t="b">
        <v>1</v>
      </c>
      <c r="EH904" s="136" t="b">
        <v>1</v>
      </c>
      <c r="EL904" s="215" t="s">
        <v>269</v>
      </c>
    </row>
    <row r="905" spans="1:142" ht="60" customHeight="1" x14ac:dyDescent="0.55000000000000004">
      <c r="A905" s="83" t="s">
        <v>130</v>
      </c>
      <c r="B905" s="83" t="s">
        <v>98</v>
      </c>
      <c r="C905">
        <v>375626</v>
      </c>
      <c r="D905" t="s">
        <v>1538</v>
      </c>
      <c r="E905" t="s">
        <v>1538</v>
      </c>
      <c r="F905" s="83" t="s">
        <v>108</v>
      </c>
      <c r="G905" s="213">
        <v>35592</v>
      </c>
      <c r="H905" s="83" t="s">
        <v>102</v>
      </c>
      <c r="I905" s="213">
        <v>43297</v>
      </c>
      <c r="J905" s="83" t="s">
        <v>228</v>
      </c>
      <c r="K905" s="214">
        <v>355155993366</v>
      </c>
      <c r="L905" s="83" t="s">
        <v>135</v>
      </c>
      <c r="M905" s="213">
        <v>43727</v>
      </c>
      <c r="N905">
        <v>360633</v>
      </c>
      <c r="O905" s="145" t="s">
        <v>567</v>
      </c>
      <c r="P905" s="145" t="s">
        <v>99</v>
      </c>
      <c r="Q905" s="145" t="s">
        <v>100</v>
      </c>
      <c r="R905" s="145" t="s">
        <v>567</v>
      </c>
      <c r="V905">
        <v>3715</v>
      </c>
      <c r="W905" s="83" t="s">
        <v>1934</v>
      </c>
      <c r="X905" s="83" t="s">
        <v>103</v>
      </c>
      <c r="Y905" t="s">
        <v>2867</v>
      </c>
      <c r="Z905" s="83" t="s">
        <v>102</v>
      </c>
      <c r="AA905" s="83" t="s">
        <v>102</v>
      </c>
      <c r="AB905" t="s">
        <v>3836</v>
      </c>
      <c r="AC905" s="83" t="s">
        <v>4028</v>
      </c>
      <c r="AD905" s="83" t="s">
        <v>111</v>
      </c>
      <c r="AE905" s="83" t="s">
        <v>105</v>
      </c>
      <c r="AF905" t="s">
        <v>2867</v>
      </c>
      <c r="AG905" s="83" t="s">
        <v>102</v>
      </c>
      <c r="AH905" s="83" t="s">
        <v>102</v>
      </c>
      <c r="AI905" t="s">
        <v>3836</v>
      </c>
      <c r="AJ905" s="83" t="s">
        <v>4028</v>
      </c>
      <c r="AK905" s="83" t="s">
        <v>111</v>
      </c>
      <c r="AL905" s="83" t="s">
        <v>105</v>
      </c>
      <c r="AM905" s="87" t="s">
        <v>106</v>
      </c>
      <c r="AN905" t="s">
        <v>2867</v>
      </c>
      <c r="AO905" t="s">
        <v>3836</v>
      </c>
      <c r="AP905" s="83" t="s">
        <v>4028</v>
      </c>
      <c r="AQ905" s="83" t="s">
        <v>144</v>
      </c>
      <c r="AR905" s="87" t="s">
        <v>106</v>
      </c>
      <c r="AT905" s="83" t="s">
        <v>107</v>
      </c>
      <c r="AU905" s="83" t="s">
        <v>107</v>
      </c>
      <c r="AV905" s="83" t="s">
        <v>107</v>
      </c>
      <c r="AX905" s="110" t="s">
        <v>107</v>
      </c>
      <c r="AY905" s="111"/>
      <c r="AZ905" s="112">
        <f t="shared" ca="1" si="60"/>
        <v>4857</v>
      </c>
      <c r="BA905" s="136">
        <f t="shared" ca="1" si="61"/>
        <v>75</v>
      </c>
      <c r="BB905" s="114" t="s">
        <v>136</v>
      </c>
      <c r="BC905" s="114" t="s">
        <v>108</v>
      </c>
      <c r="BD905" s="114"/>
      <c r="BE905" s="115" t="s">
        <v>102</v>
      </c>
      <c r="BF905" s="115" t="s">
        <v>102</v>
      </c>
      <c r="BG905" s="115" t="s">
        <v>102</v>
      </c>
      <c r="BH905" s="115" t="s">
        <v>102</v>
      </c>
      <c r="BI905" s="116"/>
      <c r="BJ905" s="117" t="s">
        <v>109</v>
      </c>
      <c r="BK905" s="117" t="s">
        <v>109</v>
      </c>
      <c r="BL905" s="83">
        <f t="shared" ca="1" si="62"/>
        <v>65</v>
      </c>
      <c r="BM905" s="83" t="s">
        <v>270</v>
      </c>
      <c r="BN905" s="83">
        <v>0</v>
      </c>
      <c r="BO905" s="83" t="s">
        <v>108</v>
      </c>
      <c r="BP905" s="83">
        <v>-1560840</v>
      </c>
      <c r="BQ905" s="83" t="s">
        <v>381</v>
      </c>
      <c r="BR905" s="83" t="s">
        <v>157</v>
      </c>
      <c r="BS905" s="83" t="s">
        <v>502</v>
      </c>
      <c r="BT905" s="83">
        <v>-1560840</v>
      </c>
      <c r="BU905" s="83" t="s">
        <v>381</v>
      </c>
      <c r="BV905" s="83" t="s">
        <v>157</v>
      </c>
      <c r="BW905" s="83" t="s">
        <v>502</v>
      </c>
      <c r="BY905" s="136">
        <v>0</v>
      </c>
      <c r="BZ905" s="136">
        <v>0</v>
      </c>
      <c r="CA905" s="136">
        <v>0</v>
      </c>
      <c r="CB905" s="136">
        <v>0</v>
      </c>
      <c r="CD905" s="136">
        <v>0</v>
      </c>
      <c r="CE905" s="136">
        <v>0</v>
      </c>
      <c r="CF905" s="136">
        <v>0</v>
      </c>
      <c r="CG905" s="136">
        <v>0</v>
      </c>
      <c r="CH905" s="136">
        <v>0</v>
      </c>
      <c r="CI905" s="136">
        <v>0</v>
      </c>
      <c r="CJ905" s="136">
        <v>0</v>
      </c>
      <c r="CK905" s="138">
        <v>0</v>
      </c>
      <c r="CL905" s="138">
        <v>0</v>
      </c>
      <c r="CM905" s="136">
        <v>0</v>
      </c>
      <c r="CN905" s="136">
        <v>0</v>
      </c>
      <c r="CO905" s="85">
        <v>43844</v>
      </c>
      <c r="CP905" s="83" t="s">
        <v>4951</v>
      </c>
      <c r="CQ905" s="83" t="s">
        <v>102</v>
      </c>
      <c r="CR905" s="83" t="s">
        <v>482</v>
      </c>
      <c r="CS905" s="83">
        <v>900</v>
      </c>
      <c r="CT905" s="83" t="s">
        <v>483</v>
      </c>
      <c r="CU905" s="83">
        <v>1</v>
      </c>
      <c r="CV905" s="83">
        <v>0</v>
      </c>
      <c r="CW905" s="83">
        <v>0</v>
      </c>
      <c r="CX905" s="83" t="s">
        <v>109</v>
      </c>
      <c r="CY905" s="83" t="s">
        <v>583</v>
      </c>
      <c r="CZ905" s="83">
        <v>0</v>
      </c>
      <c r="DA905" s="83">
        <v>0</v>
      </c>
      <c r="DB905" s="83">
        <f t="shared" si="59"/>
        <v>0</v>
      </c>
      <c r="DC905" s="83" t="s">
        <v>497</v>
      </c>
      <c r="DE905" s="136">
        <v>1</v>
      </c>
      <c r="DF905" s="136">
        <v>1</v>
      </c>
      <c r="DG905" s="215" t="s">
        <v>269</v>
      </c>
      <c r="DH905" s="136">
        <v>1</v>
      </c>
      <c r="DI905" s="136">
        <v>1</v>
      </c>
      <c r="DJ905" s="215" t="s">
        <v>269</v>
      </c>
      <c r="EE905" s="136" t="b">
        <v>1</v>
      </c>
      <c r="EF905" s="136" t="b">
        <v>1</v>
      </c>
      <c r="EG905" s="136" t="b">
        <v>1</v>
      </c>
      <c r="EH905" s="136" t="b">
        <v>1</v>
      </c>
      <c r="EL905" s="215" t="s">
        <v>269</v>
      </c>
    </row>
    <row r="906" spans="1:142" ht="60" customHeight="1" x14ac:dyDescent="0.55000000000000004">
      <c r="A906" s="83" t="s">
        <v>130</v>
      </c>
      <c r="B906" s="83" t="s">
        <v>98</v>
      </c>
      <c r="C906">
        <v>736382</v>
      </c>
      <c r="D906" t="s">
        <v>1539</v>
      </c>
      <c r="E906" t="s">
        <v>1539</v>
      </c>
      <c r="F906" s="83" t="s">
        <v>108</v>
      </c>
      <c r="G906" s="213">
        <v>36278</v>
      </c>
      <c r="H906" s="83" t="s">
        <v>102</v>
      </c>
      <c r="I906" s="213">
        <v>43109</v>
      </c>
      <c r="J906" s="83" t="s">
        <v>228</v>
      </c>
      <c r="K906" s="214">
        <v>825765537847</v>
      </c>
      <c r="L906" s="83" t="s">
        <v>97</v>
      </c>
      <c r="M906" s="213">
        <v>43686</v>
      </c>
      <c r="N906">
        <v>429015</v>
      </c>
      <c r="O906" s="145" t="s">
        <v>567</v>
      </c>
      <c r="P906" s="145" t="s">
        <v>99</v>
      </c>
      <c r="Q906" s="145" t="s">
        <v>100</v>
      </c>
      <c r="R906" s="145" t="s">
        <v>567</v>
      </c>
      <c r="V906">
        <v>835</v>
      </c>
      <c r="W906" s="83" t="s">
        <v>101</v>
      </c>
      <c r="X906" s="83" t="s">
        <v>103</v>
      </c>
      <c r="Y906" t="s">
        <v>2868</v>
      </c>
      <c r="Z906" s="83" t="s">
        <v>102</v>
      </c>
      <c r="AA906" s="83" t="s">
        <v>102</v>
      </c>
      <c r="AB906" t="s">
        <v>3837</v>
      </c>
      <c r="AC906" s="83" t="s">
        <v>4029</v>
      </c>
      <c r="AD906" s="83" t="s">
        <v>144</v>
      </c>
      <c r="AE906" s="83" t="s">
        <v>105</v>
      </c>
      <c r="AF906" t="s">
        <v>2868</v>
      </c>
      <c r="AG906" s="83" t="s">
        <v>102</v>
      </c>
      <c r="AH906" s="83" t="s">
        <v>102</v>
      </c>
      <c r="AI906" t="s">
        <v>3837</v>
      </c>
      <c r="AJ906" s="83" t="s">
        <v>4029</v>
      </c>
      <c r="AK906" s="83" t="s">
        <v>144</v>
      </c>
      <c r="AL906" s="83" t="s">
        <v>105</v>
      </c>
      <c r="AM906" s="87" t="s">
        <v>106</v>
      </c>
      <c r="AN906" t="s">
        <v>2868</v>
      </c>
      <c r="AO906" t="s">
        <v>3837</v>
      </c>
      <c r="AP906" s="83" t="s">
        <v>4029</v>
      </c>
      <c r="AQ906" s="83" t="s">
        <v>111</v>
      </c>
      <c r="AR906" s="87" t="s">
        <v>106</v>
      </c>
      <c r="AT906" s="83" t="s">
        <v>107</v>
      </c>
      <c r="AU906" s="83" t="s">
        <v>107</v>
      </c>
      <c r="AV906" s="83" t="s">
        <v>107</v>
      </c>
      <c r="AX906" s="110" t="s">
        <v>107</v>
      </c>
      <c r="AY906" s="111"/>
      <c r="AZ906" s="112">
        <f t="shared" ca="1" si="60"/>
        <v>8264</v>
      </c>
      <c r="BA906" s="136">
        <f t="shared" ca="1" si="61"/>
        <v>28</v>
      </c>
      <c r="BB906" s="114" t="s">
        <v>134</v>
      </c>
      <c r="BC906" s="114" t="s">
        <v>108</v>
      </c>
      <c r="BD906" s="114"/>
      <c r="BE906" s="115" t="s">
        <v>102</v>
      </c>
      <c r="BF906" s="115" t="s">
        <v>102</v>
      </c>
      <c r="BG906" s="115" t="s">
        <v>102</v>
      </c>
      <c r="BH906" s="115" t="s">
        <v>102</v>
      </c>
      <c r="BI906" s="116"/>
      <c r="BJ906" s="117" t="s">
        <v>109</v>
      </c>
      <c r="BK906" s="117" t="s">
        <v>109</v>
      </c>
      <c r="BL906" s="83">
        <f t="shared" ca="1" si="62"/>
        <v>27</v>
      </c>
      <c r="BM906" s="83" t="s">
        <v>108</v>
      </c>
      <c r="BN906" s="83">
        <v>0</v>
      </c>
      <c r="BO906" s="83" t="s">
        <v>108</v>
      </c>
      <c r="BP906" s="83">
        <v>-1562575</v>
      </c>
      <c r="BQ906" s="83" t="s">
        <v>312</v>
      </c>
      <c r="BR906" s="83" t="s">
        <v>153</v>
      </c>
      <c r="BS906" s="83" t="s">
        <v>499</v>
      </c>
      <c r="BT906" s="83">
        <v>-1562575</v>
      </c>
      <c r="BU906" s="83" t="s">
        <v>312</v>
      </c>
      <c r="BV906" s="83" t="s">
        <v>153</v>
      </c>
      <c r="BW906" s="83" t="s">
        <v>499</v>
      </c>
      <c r="BY906" s="136">
        <v>0</v>
      </c>
      <c r="BZ906" s="136">
        <v>0</v>
      </c>
      <c r="CA906" s="136">
        <v>0</v>
      </c>
      <c r="CB906" s="136">
        <v>0</v>
      </c>
      <c r="CD906" s="136">
        <v>0</v>
      </c>
      <c r="CE906" s="136">
        <v>0</v>
      </c>
      <c r="CF906" s="136">
        <v>0</v>
      </c>
      <c r="CG906" s="136">
        <v>0</v>
      </c>
      <c r="CH906" s="136">
        <v>0</v>
      </c>
      <c r="CI906" s="136">
        <v>0</v>
      </c>
      <c r="CJ906" s="136">
        <v>0</v>
      </c>
      <c r="CK906" s="138">
        <v>0</v>
      </c>
      <c r="CL906" s="138">
        <v>0</v>
      </c>
      <c r="CM906" s="136">
        <v>0</v>
      </c>
      <c r="CN906" s="136">
        <v>0</v>
      </c>
      <c r="CO906" s="85">
        <v>43845</v>
      </c>
      <c r="CP906" s="83" t="s">
        <v>4952</v>
      </c>
      <c r="CQ906" s="83" t="s">
        <v>102</v>
      </c>
      <c r="CR906" s="83" t="s">
        <v>482</v>
      </c>
      <c r="CS906" s="83">
        <v>901</v>
      </c>
      <c r="CT906" s="83" t="s">
        <v>483</v>
      </c>
      <c r="CU906" s="83">
        <v>1</v>
      </c>
      <c r="CV906" s="83">
        <v>0</v>
      </c>
      <c r="CW906" s="83">
        <v>0</v>
      </c>
      <c r="CX906" s="83" t="s">
        <v>109</v>
      </c>
      <c r="CY906" s="83" t="s">
        <v>583</v>
      </c>
      <c r="CZ906" s="83">
        <v>0</v>
      </c>
      <c r="DA906" s="83">
        <v>0</v>
      </c>
      <c r="DB906" s="83">
        <f t="shared" si="59"/>
        <v>0</v>
      </c>
      <c r="DC906" s="83" t="s">
        <v>497</v>
      </c>
      <c r="DE906" s="136">
        <v>1</v>
      </c>
      <c r="DF906" s="136">
        <v>1</v>
      </c>
      <c r="DG906" s="215" t="s">
        <v>269</v>
      </c>
      <c r="DH906" s="136">
        <v>1</v>
      </c>
      <c r="DI906" s="136">
        <v>1</v>
      </c>
      <c r="DJ906" s="215" t="s">
        <v>269</v>
      </c>
      <c r="EE906" s="136" t="b">
        <v>1</v>
      </c>
      <c r="EF906" s="136" t="b">
        <v>1</v>
      </c>
      <c r="EG906" s="136" t="b">
        <v>1</v>
      </c>
      <c r="EH906" s="136" t="b">
        <v>1</v>
      </c>
      <c r="EL906" s="215" t="s">
        <v>269</v>
      </c>
    </row>
    <row r="907" spans="1:142" ht="60" customHeight="1" x14ac:dyDescent="0.55000000000000004">
      <c r="A907" s="83" t="s">
        <v>130</v>
      </c>
      <c r="B907" s="83" t="s">
        <v>98</v>
      </c>
      <c r="C907">
        <v>990764</v>
      </c>
      <c r="D907" t="s">
        <v>1540</v>
      </c>
      <c r="E907" t="s">
        <v>1540</v>
      </c>
      <c r="F907" s="83" t="s">
        <v>108</v>
      </c>
      <c r="G907" s="213">
        <v>42256</v>
      </c>
      <c r="H907" s="83" t="s">
        <v>102</v>
      </c>
      <c r="I907" s="213">
        <v>43378</v>
      </c>
      <c r="J907" s="83" t="s">
        <v>228</v>
      </c>
      <c r="K907" s="214">
        <v>394661362608</v>
      </c>
      <c r="L907" s="83" t="s">
        <v>135</v>
      </c>
      <c r="M907" s="213">
        <v>43715</v>
      </c>
      <c r="N907">
        <v>213947</v>
      </c>
      <c r="O907" s="145" t="s">
        <v>567</v>
      </c>
      <c r="P907" s="145" t="s">
        <v>99</v>
      </c>
      <c r="Q907" s="145" t="s">
        <v>100</v>
      </c>
      <c r="R907" s="145" t="s">
        <v>567</v>
      </c>
      <c r="V907">
        <v>8799</v>
      </c>
      <c r="W907" s="83" t="s">
        <v>101</v>
      </c>
      <c r="X907" s="83" t="s">
        <v>103</v>
      </c>
      <c r="Y907" t="s">
        <v>2869</v>
      </c>
      <c r="Z907" s="83" t="s">
        <v>102</v>
      </c>
      <c r="AA907" s="83" t="s">
        <v>102</v>
      </c>
      <c r="AB907" t="s">
        <v>3838</v>
      </c>
      <c r="AC907" s="83" t="s">
        <v>4030</v>
      </c>
      <c r="AD907" s="83" t="s">
        <v>144</v>
      </c>
      <c r="AE907" s="83" t="s">
        <v>105</v>
      </c>
      <c r="AF907" t="s">
        <v>2869</v>
      </c>
      <c r="AG907" s="83" t="s">
        <v>102</v>
      </c>
      <c r="AH907" s="83" t="s">
        <v>102</v>
      </c>
      <c r="AI907" t="s">
        <v>3838</v>
      </c>
      <c r="AJ907" s="83" t="s">
        <v>4030</v>
      </c>
      <c r="AK907" s="83" t="s">
        <v>144</v>
      </c>
      <c r="AL907" s="83" t="s">
        <v>105</v>
      </c>
      <c r="AM907" s="87" t="s">
        <v>106</v>
      </c>
      <c r="AN907" t="s">
        <v>2869</v>
      </c>
      <c r="AO907" t="s">
        <v>3838</v>
      </c>
      <c r="AP907" s="83" t="s">
        <v>4030</v>
      </c>
      <c r="AQ907" s="83" t="s">
        <v>144</v>
      </c>
      <c r="AR907" s="87" t="s">
        <v>106</v>
      </c>
      <c r="AT907" s="83" t="s">
        <v>107</v>
      </c>
      <c r="AU907" s="83" t="s">
        <v>107</v>
      </c>
      <c r="AV907" s="83" t="s">
        <v>107</v>
      </c>
      <c r="AX907" s="110" t="s">
        <v>107</v>
      </c>
      <c r="AY907" s="111"/>
      <c r="AZ907" s="112">
        <f t="shared" ca="1" si="60"/>
        <v>4834</v>
      </c>
      <c r="BA907" s="136">
        <f t="shared" ca="1" si="61"/>
        <v>62</v>
      </c>
      <c r="BB907" s="114" t="s">
        <v>134</v>
      </c>
      <c r="BC907" s="114" t="s">
        <v>108</v>
      </c>
      <c r="BD907" s="114"/>
      <c r="BE907" s="115" t="s">
        <v>102</v>
      </c>
      <c r="BF907" s="115" t="s">
        <v>102</v>
      </c>
      <c r="BG907" s="115" t="s">
        <v>102</v>
      </c>
      <c r="BH907" s="115" t="s">
        <v>102</v>
      </c>
      <c r="BI907" s="116"/>
      <c r="BJ907" s="117" t="s">
        <v>109</v>
      </c>
      <c r="BK907" s="117" t="s">
        <v>109</v>
      </c>
      <c r="BL907" s="83">
        <f t="shared" ca="1" si="62"/>
        <v>80</v>
      </c>
      <c r="BM907" s="83" t="s">
        <v>108</v>
      </c>
      <c r="BN907" s="83">
        <v>0</v>
      </c>
      <c r="BO907" s="83" t="s">
        <v>108</v>
      </c>
      <c r="BP907" s="83">
        <v>-1564310</v>
      </c>
      <c r="BQ907" s="83" t="s">
        <v>198</v>
      </c>
      <c r="BR907" s="83" t="s">
        <v>164</v>
      </c>
      <c r="BS907" s="83" t="s">
        <v>499</v>
      </c>
      <c r="BT907" s="83">
        <v>-1564310</v>
      </c>
      <c r="BU907" s="83" t="s">
        <v>198</v>
      </c>
      <c r="BV907" s="83" t="s">
        <v>164</v>
      </c>
      <c r="BW907" s="83" t="s">
        <v>499</v>
      </c>
      <c r="BY907" s="136">
        <v>0</v>
      </c>
      <c r="BZ907" s="136">
        <v>0</v>
      </c>
      <c r="CA907" s="136">
        <v>0</v>
      </c>
      <c r="CB907" s="136">
        <v>0</v>
      </c>
      <c r="CD907" s="136">
        <v>0</v>
      </c>
      <c r="CE907" s="136">
        <v>0</v>
      </c>
      <c r="CF907" s="136">
        <v>0</v>
      </c>
      <c r="CG907" s="136">
        <v>0</v>
      </c>
      <c r="CH907" s="136">
        <v>0</v>
      </c>
      <c r="CI907" s="136">
        <v>0</v>
      </c>
      <c r="CJ907" s="136">
        <v>0</v>
      </c>
      <c r="CK907" s="138">
        <v>0</v>
      </c>
      <c r="CL907" s="138">
        <v>0</v>
      </c>
      <c r="CM907" s="136">
        <v>0</v>
      </c>
      <c r="CN907" s="136">
        <v>0</v>
      </c>
      <c r="CO907" s="85">
        <v>43846</v>
      </c>
      <c r="CP907" s="83" t="s">
        <v>4953</v>
      </c>
      <c r="CQ907" s="83" t="s">
        <v>102</v>
      </c>
      <c r="CR907" s="83" t="s">
        <v>482</v>
      </c>
      <c r="CS907" s="83">
        <v>902</v>
      </c>
      <c r="CT907" s="83" t="s">
        <v>483</v>
      </c>
      <c r="CU907" s="83">
        <v>1</v>
      </c>
      <c r="CV907" s="83">
        <v>0</v>
      </c>
      <c r="CW907" s="83">
        <v>0</v>
      </c>
      <c r="CX907" s="83" t="s">
        <v>109</v>
      </c>
      <c r="CY907" s="83" t="s">
        <v>583</v>
      </c>
      <c r="CZ907" s="83">
        <v>0</v>
      </c>
      <c r="DA907" s="83">
        <v>0</v>
      </c>
      <c r="DB907" s="83">
        <f t="shared" si="59"/>
        <v>0</v>
      </c>
      <c r="DC907" s="83" t="s">
        <v>497</v>
      </c>
      <c r="DE907" s="136">
        <v>1</v>
      </c>
      <c r="DF907" s="136">
        <v>1</v>
      </c>
      <c r="DG907" s="215" t="s">
        <v>269</v>
      </c>
      <c r="DH907" s="136">
        <v>1</v>
      </c>
      <c r="DI907" s="136">
        <v>1</v>
      </c>
      <c r="DJ907" s="215" t="s">
        <v>269</v>
      </c>
      <c r="EE907" s="136" t="b">
        <v>1</v>
      </c>
      <c r="EF907" s="136" t="b">
        <v>1</v>
      </c>
      <c r="EG907" s="136" t="b">
        <v>1</v>
      </c>
      <c r="EH907" s="136" t="b">
        <v>1</v>
      </c>
      <c r="EL907" s="215" t="s">
        <v>269</v>
      </c>
    </row>
    <row r="908" spans="1:142" ht="60" customHeight="1" x14ac:dyDescent="0.55000000000000004">
      <c r="A908" s="83" t="s">
        <v>130</v>
      </c>
      <c r="B908" s="83" t="s">
        <v>98</v>
      </c>
      <c r="C908">
        <v>451854</v>
      </c>
      <c r="D908" t="s">
        <v>1541</v>
      </c>
      <c r="E908" t="s">
        <v>1541</v>
      </c>
      <c r="F908" s="83" t="s">
        <v>108</v>
      </c>
      <c r="G908" s="213">
        <v>28062</v>
      </c>
      <c r="H908" s="83" t="s">
        <v>102</v>
      </c>
      <c r="I908" s="213">
        <v>43326</v>
      </c>
      <c r="J908" s="83" t="s">
        <v>228</v>
      </c>
      <c r="K908" s="214">
        <v>522976949324</v>
      </c>
      <c r="L908" s="83" t="s">
        <v>97</v>
      </c>
      <c r="M908" s="213">
        <v>43722</v>
      </c>
      <c r="N908">
        <v>139078</v>
      </c>
      <c r="O908" s="145" t="s">
        <v>567</v>
      </c>
      <c r="P908" s="145" t="s">
        <v>99</v>
      </c>
      <c r="Q908" s="145" t="s">
        <v>100</v>
      </c>
      <c r="R908" s="145" t="s">
        <v>567</v>
      </c>
      <c r="V908">
        <v>4860</v>
      </c>
      <c r="W908" s="83" t="s">
        <v>1935</v>
      </c>
      <c r="X908" s="83" t="s">
        <v>103</v>
      </c>
      <c r="Y908" t="s">
        <v>2870</v>
      </c>
      <c r="Z908" s="83" t="s">
        <v>102</v>
      </c>
      <c r="AA908" s="83" t="s">
        <v>102</v>
      </c>
      <c r="AB908" t="s">
        <v>3839</v>
      </c>
      <c r="AC908" s="83" t="s">
        <v>4031</v>
      </c>
      <c r="AD908" s="83" t="s">
        <v>111</v>
      </c>
      <c r="AE908" s="83" t="s">
        <v>105</v>
      </c>
      <c r="AF908" t="s">
        <v>2870</v>
      </c>
      <c r="AG908" s="83" t="s">
        <v>102</v>
      </c>
      <c r="AH908" s="83" t="s">
        <v>102</v>
      </c>
      <c r="AI908" t="s">
        <v>3839</v>
      </c>
      <c r="AJ908" s="83" t="s">
        <v>4031</v>
      </c>
      <c r="AK908" s="83" t="s">
        <v>111</v>
      </c>
      <c r="AL908" s="83" t="s">
        <v>105</v>
      </c>
      <c r="AM908" s="87" t="s">
        <v>106</v>
      </c>
      <c r="AN908" t="s">
        <v>2870</v>
      </c>
      <c r="AO908" t="s">
        <v>3839</v>
      </c>
      <c r="AP908" s="83" t="s">
        <v>4031</v>
      </c>
      <c r="AQ908" s="83" t="s">
        <v>144</v>
      </c>
      <c r="AR908" s="87" t="s">
        <v>106</v>
      </c>
      <c r="AT908" s="83" t="s">
        <v>107</v>
      </c>
      <c r="AU908" s="83" t="s">
        <v>107</v>
      </c>
      <c r="AV908" s="83" t="s">
        <v>107</v>
      </c>
      <c r="AX908" s="110" t="s">
        <v>107</v>
      </c>
      <c r="AY908" s="111"/>
      <c r="AZ908" s="112">
        <f t="shared" ca="1" si="60"/>
        <v>8864</v>
      </c>
      <c r="BA908" s="136">
        <f t="shared" ca="1" si="61"/>
        <v>76</v>
      </c>
      <c r="BB908" s="114" t="s">
        <v>136</v>
      </c>
      <c r="BC908" s="114" t="s">
        <v>108</v>
      </c>
      <c r="BD908" s="114"/>
      <c r="BE908" s="115" t="s">
        <v>102</v>
      </c>
      <c r="BF908" s="115" t="s">
        <v>102</v>
      </c>
      <c r="BG908" s="115" t="s">
        <v>102</v>
      </c>
      <c r="BH908" s="115" t="s">
        <v>102</v>
      </c>
      <c r="BI908" s="116"/>
      <c r="BJ908" s="117" t="s">
        <v>109</v>
      </c>
      <c r="BK908" s="117" t="s">
        <v>109</v>
      </c>
      <c r="BL908" s="83">
        <f t="shared" ca="1" si="62"/>
        <v>18</v>
      </c>
      <c r="BM908" s="83" t="s">
        <v>270</v>
      </c>
      <c r="BN908" s="83">
        <v>0</v>
      </c>
      <c r="BO908" s="83" t="s">
        <v>108</v>
      </c>
      <c r="BP908" s="83">
        <v>-1566045</v>
      </c>
      <c r="BQ908" s="83" t="s">
        <v>381</v>
      </c>
      <c r="BR908" s="83" t="s">
        <v>157</v>
      </c>
      <c r="BS908" s="83" t="s">
        <v>502</v>
      </c>
      <c r="BT908" s="83">
        <v>-1566045</v>
      </c>
      <c r="BU908" s="83" t="s">
        <v>381</v>
      </c>
      <c r="BV908" s="83" t="s">
        <v>157</v>
      </c>
      <c r="BW908" s="83" t="s">
        <v>502</v>
      </c>
      <c r="BY908" s="136">
        <v>0</v>
      </c>
      <c r="BZ908" s="136">
        <v>0</v>
      </c>
      <c r="CA908" s="136">
        <v>0</v>
      </c>
      <c r="CB908" s="136">
        <v>0</v>
      </c>
      <c r="CD908" s="136">
        <v>0</v>
      </c>
      <c r="CE908" s="136">
        <v>0</v>
      </c>
      <c r="CF908" s="136">
        <v>0</v>
      </c>
      <c r="CG908" s="136">
        <v>0</v>
      </c>
      <c r="CH908" s="136">
        <v>0</v>
      </c>
      <c r="CI908" s="136">
        <v>0</v>
      </c>
      <c r="CJ908" s="136">
        <v>0</v>
      </c>
      <c r="CK908" s="138">
        <v>0</v>
      </c>
      <c r="CL908" s="138">
        <v>0</v>
      </c>
      <c r="CM908" s="136">
        <v>0</v>
      </c>
      <c r="CN908" s="136">
        <v>0</v>
      </c>
      <c r="CO908" s="85">
        <v>43847</v>
      </c>
      <c r="CP908" s="83" t="s">
        <v>4954</v>
      </c>
      <c r="CQ908" s="83" t="s">
        <v>102</v>
      </c>
      <c r="CR908" s="83" t="s">
        <v>482</v>
      </c>
      <c r="CS908" s="83">
        <v>903</v>
      </c>
      <c r="CT908" s="83" t="s">
        <v>483</v>
      </c>
      <c r="CU908" s="83">
        <v>1</v>
      </c>
      <c r="CV908" s="83">
        <v>0</v>
      </c>
      <c r="CW908" s="83">
        <v>0</v>
      </c>
      <c r="CX908" s="83" t="s">
        <v>109</v>
      </c>
      <c r="CY908" s="83" t="s">
        <v>583</v>
      </c>
      <c r="CZ908" s="83">
        <v>0</v>
      </c>
      <c r="DA908" s="83">
        <v>0</v>
      </c>
      <c r="DB908" s="83">
        <f t="shared" si="59"/>
        <v>0</v>
      </c>
      <c r="DC908" s="83" t="s">
        <v>497</v>
      </c>
      <c r="DE908" s="136">
        <v>1</v>
      </c>
      <c r="DF908" s="136">
        <v>1</v>
      </c>
      <c r="DG908" s="215" t="s">
        <v>269</v>
      </c>
      <c r="DH908" s="136">
        <v>1</v>
      </c>
      <c r="DI908" s="136">
        <v>1</v>
      </c>
      <c r="DJ908" s="215" t="s">
        <v>269</v>
      </c>
      <c r="EE908" s="136" t="b">
        <v>1</v>
      </c>
      <c r="EF908" s="136" t="b">
        <v>1</v>
      </c>
      <c r="EG908" s="136" t="b">
        <v>1</v>
      </c>
      <c r="EH908" s="136" t="b">
        <v>1</v>
      </c>
      <c r="EL908" s="215" t="s">
        <v>269</v>
      </c>
    </row>
    <row r="909" spans="1:142" ht="60" customHeight="1" x14ac:dyDescent="0.55000000000000004">
      <c r="A909" s="83" t="s">
        <v>130</v>
      </c>
      <c r="B909" s="83" t="s">
        <v>98</v>
      </c>
      <c r="C909">
        <v>257998</v>
      </c>
      <c r="D909" t="s">
        <v>1542</v>
      </c>
      <c r="E909" t="s">
        <v>1542</v>
      </c>
      <c r="F909" s="83" t="s">
        <v>108</v>
      </c>
      <c r="G909" s="213">
        <v>37698</v>
      </c>
      <c r="H909" s="83" t="s">
        <v>102</v>
      </c>
      <c r="I909" s="213">
        <v>43370</v>
      </c>
      <c r="J909" s="83" t="s">
        <v>228</v>
      </c>
      <c r="K909" s="214">
        <v>620997959764</v>
      </c>
      <c r="L909" s="83" t="s">
        <v>126</v>
      </c>
      <c r="M909" s="213">
        <v>43691</v>
      </c>
      <c r="N909">
        <v>136300</v>
      </c>
      <c r="O909" s="145" t="s">
        <v>567</v>
      </c>
      <c r="P909" s="145" t="s">
        <v>99</v>
      </c>
      <c r="Q909" s="145" t="s">
        <v>100</v>
      </c>
      <c r="R909" s="145" t="s">
        <v>567</v>
      </c>
      <c r="V909">
        <v>5047</v>
      </c>
      <c r="W909" s="83" t="s">
        <v>101</v>
      </c>
      <c r="X909" s="83" t="s">
        <v>103</v>
      </c>
      <c r="Y909" t="s">
        <v>2871</v>
      </c>
      <c r="Z909" s="83" t="s">
        <v>102</v>
      </c>
      <c r="AA909" s="83" t="s">
        <v>102</v>
      </c>
      <c r="AB909" t="s">
        <v>3840</v>
      </c>
      <c r="AC909" s="83" t="s">
        <v>4032</v>
      </c>
      <c r="AD909" s="83" t="s">
        <v>144</v>
      </c>
      <c r="AE909" s="83" t="s">
        <v>105</v>
      </c>
      <c r="AF909" t="s">
        <v>2871</v>
      </c>
      <c r="AG909" s="83" t="s">
        <v>102</v>
      </c>
      <c r="AH909" s="83" t="s">
        <v>102</v>
      </c>
      <c r="AI909" t="s">
        <v>3840</v>
      </c>
      <c r="AJ909" s="83" t="s">
        <v>4032</v>
      </c>
      <c r="AK909" s="83" t="s">
        <v>144</v>
      </c>
      <c r="AL909" s="83" t="s">
        <v>105</v>
      </c>
      <c r="AM909" s="87" t="s">
        <v>106</v>
      </c>
      <c r="AN909" t="s">
        <v>2871</v>
      </c>
      <c r="AO909" t="s">
        <v>3840</v>
      </c>
      <c r="AP909" s="83" t="s">
        <v>4032</v>
      </c>
      <c r="AQ909" s="83" t="s">
        <v>111</v>
      </c>
      <c r="AR909" s="87" t="s">
        <v>106</v>
      </c>
      <c r="AT909" s="83" t="s">
        <v>107</v>
      </c>
      <c r="AU909" s="83" t="s">
        <v>107</v>
      </c>
      <c r="AV909" s="83" t="s">
        <v>107</v>
      </c>
      <c r="AX909" s="110" t="s">
        <v>107</v>
      </c>
      <c r="AY909" s="111"/>
      <c r="AZ909" s="112">
        <f t="shared" ca="1" si="60"/>
        <v>8012</v>
      </c>
      <c r="BA909" s="136">
        <f t="shared" ca="1" si="61"/>
        <v>72</v>
      </c>
      <c r="BB909" s="114" t="s">
        <v>134</v>
      </c>
      <c r="BC909" s="114" t="s">
        <v>108</v>
      </c>
      <c r="BD909" s="114"/>
      <c r="BE909" s="115" t="s">
        <v>102</v>
      </c>
      <c r="BF909" s="115" t="s">
        <v>102</v>
      </c>
      <c r="BG909" s="115" t="s">
        <v>102</v>
      </c>
      <c r="BH909" s="115" t="s">
        <v>102</v>
      </c>
      <c r="BI909" s="116"/>
      <c r="BJ909" s="117" t="s">
        <v>109</v>
      </c>
      <c r="BK909" s="117" t="s">
        <v>109</v>
      </c>
      <c r="BL909" s="83">
        <f t="shared" ca="1" si="62"/>
        <v>81</v>
      </c>
      <c r="BM909" s="83" t="s">
        <v>108</v>
      </c>
      <c r="BN909" s="83">
        <v>0</v>
      </c>
      <c r="BO909" s="83" t="s">
        <v>108</v>
      </c>
      <c r="BP909" s="83">
        <v>-1567780</v>
      </c>
      <c r="BQ909" s="83" t="s">
        <v>312</v>
      </c>
      <c r="BR909" s="83" t="s">
        <v>153</v>
      </c>
      <c r="BS909" s="83" t="s">
        <v>499</v>
      </c>
      <c r="BT909" s="83">
        <v>-1567780</v>
      </c>
      <c r="BU909" s="83" t="s">
        <v>312</v>
      </c>
      <c r="BV909" s="83" t="s">
        <v>153</v>
      </c>
      <c r="BW909" s="83" t="s">
        <v>499</v>
      </c>
      <c r="BY909" s="136">
        <v>0</v>
      </c>
      <c r="BZ909" s="136">
        <v>0</v>
      </c>
      <c r="CA909" s="136">
        <v>0</v>
      </c>
      <c r="CB909" s="136">
        <v>0</v>
      </c>
      <c r="CD909" s="136">
        <v>0</v>
      </c>
      <c r="CE909" s="136">
        <v>0</v>
      </c>
      <c r="CF909" s="136">
        <v>0</v>
      </c>
      <c r="CG909" s="136">
        <v>0</v>
      </c>
      <c r="CH909" s="136">
        <v>0</v>
      </c>
      <c r="CI909" s="136">
        <v>0</v>
      </c>
      <c r="CJ909" s="136">
        <v>0</v>
      </c>
      <c r="CK909" s="138">
        <v>0</v>
      </c>
      <c r="CL909" s="138">
        <v>0</v>
      </c>
      <c r="CM909" s="136">
        <v>0</v>
      </c>
      <c r="CN909" s="136">
        <v>0</v>
      </c>
      <c r="CO909" s="85">
        <v>43848</v>
      </c>
      <c r="CP909" s="83" t="s">
        <v>4955</v>
      </c>
      <c r="CQ909" s="83" t="s">
        <v>102</v>
      </c>
      <c r="CR909" s="83" t="s">
        <v>482</v>
      </c>
      <c r="CS909" s="83">
        <v>904</v>
      </c>
      <c r="CT909" s="83" t="s">
        <v>483</v>
      </c>
      <c r="CU909" s="83">
        <v>1</v>
      </c>
      <c r="CV909" s="83">
        <v>0</v>
      </c>
      <c r="CW909" s="83">
        <v>0</v>
      </c>
      <c r="CX909" s="83" t="s">
        <v>109</v>
      </c>
      <c r="CY909" s="83" t="s">
        <v>583</v>
      </c>
      <c r="CZ909" s="83">
        <v>0</v>
      </c>
      <c r="DA909" s="83">
        <v>0</v>
      </c>
      <c r="DB909" s="83">
        <f t="shared" si="59"/>
        <v>0</v>
      </c>
      <c r="DC909" s="83" t="s">
        <v>497</v>
      </c>
      <c r="DE909" s="136">
        <v>1</v>
      </c>
      <c r="DF909" s="136">
        <v>1</v>
      </c>
      <c r="DG909" s="215" t="s">
        <v>269</v>
      </c>
      <c r="DH909" s="136">
        <v>1</v>
      </c>
      <c r="DI909" s="136">
        <v>1</v>
      </c>
      <c r="DJ909" s="215" t="s">
        <v>269</v>
      </c>
      <c r="EE909" s="136" t="b">
        <v>1</v>
      </c>
      <c r="EF909" s="136" t="b">
        <v>1</v>
      </c>
      <c r="EG909" s="136" t="b">
        <v>1</v>
      </c>
      <c r="EH909" s="136" t="b">
        <v>1</v>
      </c>
      <c r="EL909" s="215" t="s">
        <v>269</v>
      </c>
    </row>
    <row r="910" spans="1:142" ht="60" customHeight="1" x14ac:dyDescent="0.55000000000000004">
      <c r="A910" s="83" t="s">
        <v>130</v>
      </c>
      <c r="B910" s="83" t="s">
        <v>98</v>
      </c>
      <c r="C910">
        <v>920900</v>
      </c>
      <c r="D910" t="s">
        <v>1543</v>
      </c>
      <c r="E910" t="s">
        <v>1543</v>
      </c>
      <c r="F910" s="83" t="s">
        <v>108</v>
      </c>
      <c r="G910" s="213">
        <v>28645</v>
      </c>
      <c r="H910" s="83" t="s">
        <v>102</v>
      </c>
      <c r="I910" s="213">
        <v>43231</v>
      </c>
      <c r="J910" s="83" t="s">
        <v>228</v>
      </c>
      <c r="K910" s="214">
        <v>605946690298</v>
      </c>
      <c r="L910" s="83" t="s">
        <v>135</v>
      </c>
      <c r="M910" s="213">
        <v>43772</v>
      </c>
      <c r="N910">
        <v>300452</v>
      </c>
      <c r="O910" s="145" t="s">
        <v>567</v>
      </c>
      <c r="P910" s="145" t="s">
        <v>99</v>
      </c>
      <c r="Q910" s="145" t="s">
        <v>100</v>
      </c>
      <c r="R910" s="145" t="s">
        <v>567</v>
      </c>
      <c r="V910">
        <v>8931</v>
      </c>
      <c r="W910" s="83" t="s">
        <v>101</v>
      </c>
      <c r="X910" s="83" t="s">
        <v>103</v>
      </c>
      <c r="Y910" t="s">
        <v>2872</v>
      </c>
      <c r="Z910" s="83" t="s">
        <v>102</v>
      </c>
      <c r="AA910" s="83" t="s">
        <v>102</v>
      </c>
      <c r="AB910" t="s">
        <v>3841</v>
      </c>
      <c r="AC910" s="83" t="s">
        <v>4033</v>
      </c>
      <c r="AD910" s="83" t="s">
        <v>144</v>
      </c>
      <c r="AE910" s="83" t="s">
        <v>105</v>
      </c>
      <c r="AF910" t="s">
        <v>2872</v>
      </c>
      <c r="AG910" s="83" t="s">
        <v>102</v>
      </c>
      <c r="AH910" s="83" t="s">
        <v>102</v>
      </c>
      <c r="AI910" t="s">
        <v>3841</v>
      </c>
      <c r="AJ910" s="83" t="s">
        <v>4033</v>
      </c>
      <c r="AK910" s="83" t="s">
        <v>144</v>
      </c>
      <c r="AL910" s="83" t="s">
        <v>105</v>
      </c>
      <c r="AM910" s="87" t="s">
        <v>106</v>
      </c>
      <c r="AN910" t="s">
        <v>2872</v>
      </c>
      <c r="AO910" t="s">
        <v>3841</v>
      </c>
      <c r="AP910" s="83" t="s">
        <v>4033</v>
      </c>
      <c r="AQ910" s="83" t="s">
        <v>144</v>
      </c>
      <c r="AR910" s="87" t="s">
        <v>106</v>
      </c>
      <c r="AT910" s="83" t="s">
        <v>107</v>
      </c>
      <c r="AU910" s="83" t="s">
        <v>107</v>
      </c>
      <c r="AV910" s="83" t="s">
        <v>107</v>
      </c>
      <c r="AX910" s="110" t="s">
        <v>107</v>
      </c>
      <c r="AY910" s="111"/>
      <c r="AZ910" s="112">
        <f t="shared" ca="1" si="60"/>
        <v>3344</v>
      </c>
      <c r="BA910" s="136">
        <f t="shared" ca="1" si="61"/>
        <v>55</v>
      </c>
      <c r="BB910" s="114" t="s">
        <v>134</v>
      </c>
      <c r="BC910" s="114" t="s">
        <v>108</v>
      </c>
      <c r="BD910" s="114"/>
      <c r="BE910" s="115" t="s">
        <v>102</v>
      </c>
      <c r="BF910" s="115" t="s">
        <v>102</v>
      </c>
      <c r="BG910" s="115" t="s">
        <v>102</v>
      </c>
      <c r="BH910" s="115" t="s">
        <v>102</v>
      </c>
      <c r="BI910" s="116"/>
      <c r="BJ910" s="117" t="s">
        <v>109</v>
      </c>
      <c r="BK910" s="117" t="s">
        <v>109</v>
      </c>
      <c r="BL910" s="83">
        <f t="shared" ca="1" si="62"/>
        <v>45</v>
      </c>
      <c r="BM910" s="83" t="s">
        <v>108</v>
      </c>
      <c r="BN910" s="83">
        <v>0</v>
      </c>
      <c r="BO910" s="83" t="s">
        <v>108</v>
      </c>
      <c r="BP910" s="83">
        <v>-1569515</v>
      </c>
      <c r="BQ910" s="83" t="s">
        <v>198</v>
      </c>
      <c r="BR910" s="83" t="s">
        <v>164</v>
      </c>
      <c r="BS910" s="83" t="s">
        <v>499</v>
      </c>
      <c r="BT910" s="83">
        <v>-1569515</v>
      </c>
      <c r="BU910" s="83" t="s">
        <v>198</v>
      </c>
      <c r="BV910" s="83" t="s">
        <v>164</v>
      </c>
      <c r="BW910" s="83" t="s">
        <v>499</v>
      </c>
      <c r="BY910" s="136">
        <v>0</v>
      </c>
      <c r="BZ910" s="136">
        <v>0</v>
      </c>
      <c r="CA910" s="136">
        <v>0</v>
      </c>
      <c r="CB910" s="136">
        <v>0</v>
      </c>
      <c r="CD910" s="136">
        <v>0</v>
      </c>
      <c r="CE910" s="136">
        <v>0</v>
      </c>
      <c r="CF910" s="136">
        <v>0</v>
      </c>
      <c r="CG910" s="136">
        <v>0</v>
      </c>
      <c r="CH910" s="136">
        <v>0</v>
      </c>
      <c r="CI910" s="136">
        <v>0</v>
      </c>
      <c r="CJ910" s="136">
        <v>0</v>
      </c>
      <c r="CK910" s="138">
        <v>0</v>
      </c>
      <c r="CL910" s="138">
        <v>0</v>
      </c>
      <c r="CM910" s="136">
        <v>0</v>
      </c>
      <c r="CN910" s="136">
        <v>0</v>
      </c>
      <c r="CO910" s="85">
        <v>43849</v>
      </c>
      <c r="CP910" s="83" t="s">
        <v>4956</v>
      </c>
      <c r="CQ910" s="83" t="s">
        <v>102</v>
      </c>
      <c r="CR910" s="83" t="s">
        <v>482</v>
      </c>
      <c r="CS910" s="83">
        <v>905</v>
      </c>
      <c r="CT910" s="83" t="s">
        <v>483</v>
      </c>
      <c r="CU910" s="83">
        <v>1</v>
      </c>
      <c r="CV910" s="83">
        <v>0</v>
      </c>
      <c r="CW910" s="83">
        <v>0</v>
      </c>
      <c r="CX910" s="83" t="s">
        <v>109</v>
      </c>
      <c r="CY910" s="83" t="s">
        <v>583</v>
      </c>
      <c r="CZ910" s="83">
        <v>0</v>
      </c>
      <c r="DA910" s="83">
        <v>0</v>
      </c>
      <c r="DB910" s="83">
        <f t="shared" si="59"/>
        <v>0</v>
      </c>
      <c r="DC910" s="83" t="s">
        <v>497</v>
      </c>
      <c r="DE910" s="136">
        <v>1</v>
      </c>
      <c r="DF910" s="136">
        <v>1</v>
      </c>
      <c r="DG910" s="215" t="s">
        <v>269</v>
      </c>
      <c r="DH910" s="136">
        <v>1</v>
      </c>
      <c r="DI910" s="136">
        <v>1</v>
      </c>
      <c r="DJ910" s="215" t="s">
        <v>269</v>
      </c>
      <c r="EE910" s="136" t="b">
        <v>1</v>
      </c>
      <c r="EF910" s="136" t="b">
        <v>1</v>
      </c>
      <c r="EG910" s="136" t="b">
        <v>1</v>
      </c>
      <c r="EH910" s="136" t="b">
        <v>1</v>
      </c>
      <c r="EL910" s="215" t="s">
        <v>269</v>
      </c>
    </row>
    <row r="911" spans="1:142" ht="60" customHeight="1" x14ac:dyDescent="0.55000000000000004">
      <c r="A911" s="83" t="s">
        <v>130</v>
      </c>
      <c r="B911" s="83" t="s">
        <v>98</v>
      </c>
      <c r="C911">
        <v>416272</v>
      </c>
      <c r="D911" t="s">
        <v>1544</v>
      </c>
      <c r="E911" t="s">
        <v>1544</v>
      </c>
      <c r="F911" s="83" t="s">
        <v>108</v>
      </c>
      <c r="G911" s="213">
        <v>39051</v>
      </c>
      <c r="H911" s="83" t="s">
        <v>102</v>
      </c>
      <c r="I911" s="213">
        <v>43167</v>
      </c>
      <c r="J911" s="83" t="s">
        <v>228</v>
      </c>
      <c r="K911" s="214">
        <v>865654850480</v>
      </c>
      <c r="L911" s="83" t="s">
        <v>97</v>
      </c>
      <c r="M911" s="213">
        <v>43595</v>
      </c>
      <c r="N911">
        <v>430838</v>
      </c>
      <c r="O911" s="145" t="s">
        <v>567</v>
      </c>
      <c r="P911" s="145" t="s">
        <v>99</v>
      </c>
      <c r="Q911" s="145" t="s">
        <v>100</v>
      </c>
      <c r="R911" s="145" t="s">
        <v>567</v>
      </c>
      <c r="V911">
        <v>296</v>
      </c>
      <c r="W911" s="83" t="s">
        <v>1936</v>
      </c>
      <c r="X911" s="83" t="s">
        <v>103</v>
      </c>
      <c r="Y911" t="s">
        <v>2873</v>
      </c>
      <c r="Z911" s="83" t="s">
        <v>102</v>
      </c>
      <c r="AA911" s="83" t="s">
        <v>102</v>
      </c>
      <c r="AB911" t="s">
        <v>3842</v>
      </c>
      <c r="AC911" s="83" t="s">
        <v>4034</v>
      </c>
      <c r="AD911" s="83" t="s">
        <v>111</v>
      </c>
      <c r="AE911" s="83" t="s">
        <v>105</v>
      </c>
      <c r="AF911" t="s">
        <v>2873</v>
      </c>
      <c r="AG911" s="83" t="s">
        <v>102</v>
      </c>
      <c r="AH911" s="83" t="s">
        <v>102</v>
      </c>
      <c r="AI911" t="s">
        <v>3842</v>
      </c>
      <c r="AJ911" s="83" t="s">
        <v>4034</v>
      </c>
      <c r="AK911" s="83" t="s">
        <v>111</v>
      </c>
      <c r="AL911" s="83" t="s">
        <v>105</v>
      </c>
      <c r="AM911" s="87" t="s">
        <v>106</v>
      </c>
      <c r="AN911" t="s">
        <v>2873</v>
      </c>
      <c r="AO911" t="s">
        <v>3842</v>
      </c>
      <c r="AP911" s="83" t="s">
        <v>4034</v>
      </c>
      <c r="AQ911" s="83" t="s">
        <v>144</v>
      </c>
      <c r="AR911" s="87" t="s">
        <v>106</v>
      </c>
      <c r="AT911" s="83" t="s">
        <v>107</v>
      </c>
      <c r="AU911" s="83" t="s">
        <v>107</v>
      </c>
      <c r="AV911" s="83" t="s">
        <v>107</v>
      </c>
      <c r="AX911" s="110" t="s">
        <v>107</v>
      </c>
      <c r="AY911" s="111"/>
      <c r="AZ911" s="112">
        <f t="shared" ca="1" si="60"/>
        <v>5593</v>
      </c>
      <c r="BA911" s="136">
        <f t="shared" ca="1" si="61"/>
        <v>54</v>
      </c>
      <c r="BB911" s="114" t="s">
        <v>136</v>
      </c>
      <c r="BC911" s="114" t="s">
        <v>108</v>
      </c>
      <c r="BD911" s="114"/>
      <c r="BE911" s="115" t="s">
        <v>102</v>
      </c>
      <c r="BF911" s="115" t="s">
        <v>102</v>
      </c>
      <c r="BG911" s="115" t="s">
        <v>102</v>
      </c>
      <c r="BH911" s="115" t="s">
        <v>102</v>
      </c>
      <c r="BI911" s="116"/>
      <c r="BJ911" s="117" t="s">
        <v>109</v>
      </c>
      <c r="BK911" s="117" t="s">
        <v>109</v>
      </c>
      <c r="BL911" s="83">
        <f t="shared" ca="1" si="62"/>
        <v>33</v>
      </c>
      <c r="BM911" s="83" t="s">
        <v>270</v>
      </c>
      <c r="BN911" s="83">
        <v>0</v>
      </c>
      <c r="BO911" s="83" t="s">
        <v>108</v>
      </c>
      <c r="BP911" s="83">
        <v>-1571250</v>
      </c>
      <c r="BQ911" s="83" t="s">
        <v>381</v>
      </c>
      <c r="BR911" s="83" t="s">
        <v>157</v>
      </c>
      <c r="BS911" s="83" t="s">
        <v>502</v>
      </c>
      <c r="BT911" s="83">
        <v>-1571250</v>
      </c>
      <c r="BU911" s="83" t="s">
        <v>381</v>
      </c>
      <c r="BV911" s="83" t="s">
        <v>157</v>
      </c>
      <c r="BW911" s="83" t="s">
        <v>502</v>
      </c>
      <c r="BY911" s="136">
        <v>0</v>
      </c>
      <c r="BZ911" s="136">
        <v>0</v>
      </c>
      <c r="CA911" s="136">
        <v>0</v>
      </c>
      <c r="CB911" s="136">
        <v>0</v>
      </c>
      <c r="CD911" s="136">
        <v>0</v>
      </c>
      <c r="CE911" s="136">
        <v>0</v>
      </c>
      <c r="CF911" s="136">
        <v>0</v>
      </c>
      <c r="CG911" s="136">
        <v>0</v>
      </c>
      <c r="CH911" s="136">
        <v>0</v>
      </c>
      <c r="CI911" s="136">
        <v>0</v>
      </c>
      <c r="CJ911" s="136">
        <v>0</v>
      </c>
      <c r="CK911" s="138">
        <v>0</v>
      </c>
      <c r="CL911" s="138">
        <v>0</v>
      </c>
      <c r="CM911" s="136">
        <v>0</v>
      </c>
      <c r="CN911" s="136">
        <v>0</v>
      </c>
      <c r="CO911" s="85">
        <v>43850</v>
      </c>
      <c r="CP911" s="83" t="s">
        <v>4957</v>
      </c>
      <c r="CQ911" s="83" t="s">
        <v>102</v>
      </c>
      <c r="CR911" s="83" t="s">
        <v>482</v>
      </c>
      <c r="CS911" s="83">
        <v>906</v>
      </c>
      <c r="CT911" s="83" t="s">
        <v>483</v>
      </c>
      <c r="CU911" s="83">
        <v>1</v>
      </c>
      <c r="CV911" s="83">
        <v>0</v>
      </c>
      <c r="CW911" s="83">
        <v>0</v>
      </c>
      <c r="CX911" s="83" t="s">
        <v>109</v>
      </c>
      <c r="CY911" s="83" t="s">
        <v>583</v>
      </c>
      <c r="CZ911" s="83">
        <v>0</v>
      </c>
      <c r="DA911" s="83">
        <v>0</v>
      </c>
      <c r="DB911" s="83">
        <f t="shared" si="59"/>
        <v>0</v>
      </c>
      <c r="DC911" s="83" t="s">
        <v>497</v>
      </c>
      <c r="DE911" s="136">
        <v>1</v>
      </c>
      <c r="DF911" s="136">
        <v>1</v>
      </c>
      <c r="DG911" s="215" t="s">
        <v>269</v>
      </c>
      <c r="DH911" s="136">
        <v>1</v>
      </c>
      <c r="DI911" s="136">
        <v>1</v>
      </c>
      <c r="DJ911" s="215" t="s">
        <v>269</v>
      </c>
      <c r="EE911" s="136" t="b">
        <v>1</v>
      </c>
      <c r="EF911" s="136" t="b">
        <v>1</v>
      </c>
      <c r="EG911" s="136" t="b">
        <v>1</v>
      </c>
      <c r="EH911" s="136" t="b">
        <v>1</v>
      </c>
      <c r="EL911" s="215" t="s">
        <v>269</v>
      </c>
    </row>
    <row r="912" spans="1:142" ht="60" customHeight="1" x14ac:dyDescent="0.55000000000000004">
      <c r="A912" s="83" t="s">
        <v>130</v>
      </c>
      <c r="B912" s="83" t="s">
        <v>98</v>
      </c>
      <c r="C912">
        <v>740832</v>
      </c>
      <c r="D912" t="s">
        <v>1545</v>
      </c>
      <c r="E912" t="s">
        <v>1545</v>
      </c>
      <c r="F912" s="83" t="s">
        <v>108</v>
      </c>
      <c r="G912" s="213">
        <v>39464</v>
      </c>
      <c r="H912" s="83" t="s">
        <v>102</v>
      </c>
      <c r="I912" s="213">
        <v>43123</v>
      </c>
      <c r="J912" s="83" t="s">
        <v>228</v>
      </c>
      <c r="K912" s="214">
        <v>413201211393</v>
      </c>
      <c r="L912" s="83" t="s">
        <v>135</v>
      </c>
      <c r="M912" s="213">
        <v>43606</v>
      </c>
      <c r="N912">
        <v>892904</v>
      </c>
      <c r="O912" s="145" t="s">
        <v>567</v>
      </c>
      <c r="P912" s="145" t="s">
        <v>99</v>
      </c>
      <c r="Q912" s="145" t="s">
        <v>100</v>
      </c>
      <c r="R912" s="145" t="s">
        <v>567</v>
      </c>
      <c r="V912">
        <v>1931</v>
      </c>
      <c r="W912" s="83" t="s">
        <v>101</v>
      </c>
      <c r="X912" s="83" t="s">
        <v>103</v>
      </c>
      <c r="Y912" t="s">
        <v>2874</v>
      </c>
      <c r="Z912" s="83" t="s">
        <v>102</v>
      </c>
      <c r="AA912" s="83" t="s">
        <v>102</v>
      </c>
      <c r="AB912" t="s">
        <v>3843</v>
      </c>
      <c r="AC912" s="83" t="s">
        <v>4035</v>
      </c>
      <c r="AD912" s="83" t="s">
        <v>144</v>
      </c>
      <c r="AE912" s="83" t="s">
        <v>105</v>
      </c>
      <c r="AF912" t="s">
        <v>2874</v>
      </c>
      <c r="AG912" s="83" t="s">
        <v>102</v>
      </c>
      <c r="AH912" s="83" t="s">
        <v>102</v>
      </c>
      <c r="AI912" t="s">
        <v>3843</v>
      </c>
      <c r="AJ912" s="83" t="s">
        <v>4035</v>
      </c>
      <c r="AK912" s="83" t="s">
        <v>144</v>
      </c>
      <c r="AL912" s="83" t="s">
        <v>105</v>
      </c>
      <c r="AM912" s="87" t="s">
        <v>106</v>
      </c>
      <c r="AN912" t="s">
        <v>2874</v>
      </c>
      <c r="AO912" t="s">
        <v>3843</v>
      </c>
      <c r="AP912" s="83" t="s">
        <v>4035</v>
      </c>
      <c r="AQ912" s="83" t="s">
        <v>111</v>
      </c>
      <c r="AR912" s="87" t="s">
        <v>106</v>
      </c>
      <c r="AT912" s="83" t="s">
        <v>107</v>
      </c>
      <c r="AU912" s="83" t="s">
        <v>107</v>
      </c>
      <c r="AV912" s="83" t="s">
        <v>107</v>
      </c>
      <c r="AX912" s="110" t="s">
        <v>107</v>
      </c>
      <c r="AY912" s="111"/>
      <c r="AZ912" s="112">
        <f t="shared" ca="1" si="60"/>
        <v>8367</v>
      </c>
      <c r="BA912" s="136">
        <f t="shared" ca="1" si="61"/>
        <v>38</v>
      </c>
      <c r="BB912" s="114" t="s">
        <v>134</v>
      </c>
      <c r="BC912" s="114" t="s">
        <v>108</v>
      </c>
      <c r="BD912" s="114"/>
      <c r="BE912" s="115" t="s">
        <v>102</v>
      </c>
      <c r="BF912" s="115" t="s">
        <v>102</v>
      </c>
      <c r="BG912" s="115" t="s">
        <v>102</v>
      </c>
      <c r="BH912" s="115" t="s">
        <v>102</v>
      </c>
      <c r="BI912" s="116"/>
      <c r="BJ912" s="117" t="s">
        <v>109</v>
      </c>
      <c r="BK912" s="117" t="s">
        <v>109</v>
      </c>
      <c r="BL912" s="83">
        <f t="shared" ca="1" si="62"/>
        <v>98</v>
      </c>
      <c r="BM912" s="83" t="s">
        <v>108</v>
      </c>
      <c r="BN912" s="83">
        <v>0</v>
      </c>
      <c r="BO912" s="83" t="s">
        <v>108</v>
      </c>
      <c r="BP912" s="83">
        <v>-1572985</v>
      </c>
      <c r="BQ912" s="83" t="s">
        <v>312</v>
      </c>
      <c r="BR912" s="83" t="s">
        <v>153</v>
      </c>
      <c r="BS912" s="83" t="s">
        <v>499</v>
      </c>
      <c r="BT912" s="83">
        <v>-1572985</v>
      </c>
      <c r="BU912" s="83" t="s">
        <v>312</v>
      </c>
      <c r="BV912" s="83" t="s">
        <v>153</v>
      </c>
      <c r="BW912" s="83" t="s">
        <v>499</v>
      </c>
      <c r="BY912" s="136">
        <v>0</v>
      </c>
      <c r="BZ912" s="136">
        <v>0</v>
      </c>
      <c r="CA912" s="136">
        <v>0</v>
      </c>
      <c r="CB912" s="136">
        <v>0</v>
      </c>
      <c r="CD912" s="136">
        <v>0</v>
      </c>
      <c r="CE912" s="136">
        <v>0</v>
      </c>
      <c r="CF912" s="136">
        <v>0</v>
      </c>
      <c r="CG912" s="136">
        <v>0</v>
      </c>
      <c r="CH912" s="136">
        <v>0</v>
      </c>
      <c r="CI912" s="136">
        <v>0</v>
      </c>
      <c r="CJ912" s="136">
        <v>0</v>
      </c>
      <c r="CK912" s="138">
        <v>0</v>
      </c>
      <c r="CL912" s="138">
        <v>0</v>
      </c>
      <c r="CM912" s="136">
        <v>0</v>
      </c>
      <c r="CN912" s="136">
        <v>0</v>
      </c>
      <c r="CO912" s="85">
        <v>43851</v>
      </c>
      <c r="CP912" s="83" t="s">
        <v>4958</v>
      </c>
      <c r="CQ912" s="83" t="s">
        <v>102</v>
      </c>
      <c r="CR912" s="83" t="s">
        <v>482</v>
      </c>
      <c r="CS912" s="83">
        <v>907</v>
      </c>
      <c r="CT912" s="83" t="s">
        <v>483</v>
      </c>
      <c r="CU912" s="83">
        <v>1</v>
      </c>
      <c r="CV912" s="83">
        <v>0</v>
      </c>
      <c r="CW912" s="83">
        <v>0</v>
      </c>
      <c r="CX912" s="83" t="s">
        <v>109</v>
      </c>
      <c r="CY912" s="83" t="s">
        <v>583</v>
      </c>
      <c r="CZ912" s="83">
        <v>0</v>
      </c>
      <c r="DA912" s="83">
        <v>0</v>
      </c>
      <c r="DB912" s="83">
        <f t="shared" si="59"/>
        <v>0</v>
      </c>
      <c r="DC912" s="83" t="s">
        <v>497</v>
      </c>
      <c r="DE912" s="136">
        <v>1</v>
      </c>
      <c r="DF912" s="136">
        <v>1</v>
      </c>
      <c r="DG912" s="215" t="s">
        <v>269</v>
      </c>
      <c r="DH912" s="136">
        <v>1</v>
      </c>
      <c r="DI912" s="136">
        <v>1</v>
      </c>
      <c r="DJ912" s="215" t="s">
        <v>269</v>
      </c>
      <c r="EE912" s="136" t="b">
        <v>1</v>
      </c>
      <c r="EF912" s="136" t="b">
        <v>1</v>
      </c>
      <c r="EG912" s="136" t="b">
        <v>1</v>
      </c>
      <c r="EH912" s="136" t="b">
        <v>1</v>
      </c>
      <c r="EL912" s="215" t="s">
        <v>269</v>
      </c>
    </row>
    <row r="913" spans="1:142" ht="60" customHeight="1" x14ac:dyDescent="0.55000000000000004">
      <c r="A913" s="83" t="s">
        <v>130</v>
      </c>
      <c r="B913" s="83" t="s">
        <v>98</v>
      </c>
      <c r="C913">
        <v>634082</v>
      </c>
      <c r="D913" t="s">
        <v>1546</v>
      </c>
      <c r="E913" t="s">
        <v>1546</v>
      </c>
      <c r="F913" s="83" t="s">
        <v>108</v>
      </c>
      <c r="G913" s="213">
        <v>29999</v>
      </c>
      <c r="H913" s="83" t="s">
        <v>102</v>
      </c>
      <c r="I913" s="213">
        <v>43458</v>
      </c>
      <c r="J913" s="83" t="s">
        <v>228</v>
      </c>
      <c r="K913" s="214">
        <v>181242667418</v>
      </c>
      <c r="L913" s="83" t="s">
        <v>97</v>
      </c>
      <c r="M913" s="213">
        <v>43778</v>
      </c>
      <c r="N913">
        <v>324746</v>
      </c>
      <c r="O913" s="145" t="s">
        <v>567</v>
      </c>
      <c r="P913" s="145" t="s">
        <v>99</v>
      </c>
      <c r="Q913" s="145" t="s">
        <v>100</v>
      </c>
      <c r="R913" s="145" t="s">
        <v>567</v>
      </c>
      <c r="V913">
        <v>794</v>
      </c>
      <c r="W913" s="83" t="s">
        <v>101</v>
      </c>
      <c r="X913" s="83" t="s">
        <v>103</v>
      </c>
      <c r="Y913" t="s">
        <v>2875</v>
      </c>
      <c r="Z913" s="83" t="s">
        <v>102</v>
      </c>
      <c r="AA913" s="83" t="s">
        <v>102</v>
      </c>
      <c r="AB913" t="s">
        <v>3844</v>
      </c>
      <c r="AC913" s="83" t="s">
        <v>4036</v>
      </c>
      <c r="AD913" s="83" t="s">
        <v>144</v>
      </c>
      <c r="AE913" s="83" t="s">
        <v>105</v>
      </c>
      <c r="AF913" t="s">
        <v>2875</v>
      </c>
      <c r="AG913" s="83" t="s">
        <v>102</v>
      </c>
      <c r="AH913" s="83" t="s">
        <v>102</v>
      </c>
      <c r="AI913" t="s">
        <v>3844</v>
      </c>
      <c r="AJ913" s="83" t="s">
        <v>4036</v>
      </c>
      <c r="AK913" s="83" t="s">
        <v>144</v>
      </c>
      <c r="AL913" s="83" t="s">
        <v>105</v>
      </c>
      <c r="AM913" s="87" t="s">
        <v>106</v>
      </c>
      <c r="AN913" t="s">
        <v>2875</v>
      </c>
      <c r="AO913" t="s">
        <v>3844</v>
      </c>
      <c r="AP913" s="83" t="s">
        <v>4036</v>
      </c>
      <c r="AQ913" s="83" t="s">
        <v>144</v>
      </c>
      <c r="AR913" s="87" t="s">
        <v>106</v>
      </c>
      <c r="AT913" s="83" t="s">
        <v>107</v>
      </c>
      <c r="AU913" s="83" t="s">
        <v>107</v>
      </c>
      <c r="AV913" s="83" t="s">
        <v>107</v>
      </c>
      <c r="AX913" s="110" t="s">
        <v>107</v>
      </c>
      <c r="AY913" s="111"/>
      <c r="AZ913" s="112">
        <f t="shared" ca="1" si="60"/>
        <v>3634</v>
      </c>
      <c r="BA913" s="136">
        <f t="shared" ca="1" si="61"/>
        <v>44</v>
      </c>
      <c r="BB913" s="114" t="s">
        <v>134</v>
      </c>
      <c r="BC913" s="114" t="s">
        <v>108</v>
      </c>
      <c r="BD913" s="114"/>
      <c r="BE913" s="115" t="s">
        <v>102</v>
      </c>
      <c r="BF913" s="115" t="s">
        <v>102</v>
      </c>
      <c r="BG913" s="115" t="s">
        <v>102</v>
      </c>
      <c r="BH913" s="115" t="s">
        <v>102</v>
      </c>
      <c r="BI913" s="116"/>
      <c r="BJ913" s="117" t="s">
        <v>109</v>
      </c>
      <c r="BK913" s="117" t="s">
        <v>109</v>
      </c>
      <c r="BL913" s="83">
        <f t="shared" ca="1" si="62"/>
        <v>43</v>
      </c>
      <c r="BM913" s="83" t="s">
        <v>108</v>
      </c>
      <c r="BN913" s="83">
        <v>0</v>
      </c>
      <c r="BO913" s="83" t="s">
        <v>108</v>
      </c>
      <c r="BP913" s="83">
        <v>-1574720</v>
      </c>
      <c r="BQ913" s="83" t="s">
        <v>198</v>
      </c>
      <c r="BR913" s="83" t="s">
        <v>164</v>
      </c>
      <c r="BS913" s="83" t="s">
        <v>499</v>
      </c>
      <c r="BT913" s="83">
        <v>-1574720</v>
      </c>
      <c r="BU913" s="83" t="s">
        <v>198</v>
      </c>
      <c r="BV913" s="83" t="s">
        <v>164</v>
      </c>
      <c r="BW913" s="83" t="s">
        <v>499</v>
      </c>
      <c r="BY913" s="136">
        <v>0</v>
      </c>
      <c r="BZ913" s="136">
        <v>0</v>
      </c>
      <c r="CA913" s="136">
        <v>0</v>
      </c>
      <c r="CB913" s="136">
        <v>0</v>
      </c>
      <c r="CD913" s="136">
        <v>0</v>
      </c>
      <c r="CE913" s="136">
        <v>0</v>
      </c>
      <c r="CF913" s="136">
        <v>0</v>
      </c>
      <c r="CG913" s="136">
        <v>0</v>
      </c>
      <c r="CH913" s="136">
        <v>0</v>
      </c>
      <c r="CI913" s="136">
        <v>0</v>
      </c>
      <c r="CJ913" s="136">
        <v>0</v>
      </c>
      <c r="CK913" s="138">
        <v>0</v>
      </c>
      <c r="CL913" s="138">
        <v>0</v>
      </c>
      <c r="CM913" s="136">
        <v>0</v>
      </c>
      <c r="CN913" s="136">
        <v>0</v>
      </c>
      <c r="CO913" s="85">
        <v>43852</v>
      </c>
      <c r="CP913" s="83" t="s">
        <v>4959</v>
      </c>
      <c r="CQ913" s="83" t="s">
        <v>102</v>
      </c>
      <c r="CR913" s="83" t="s">
        <v>482</v>
      </c>
      <c r="CS913" s="83">
        <v>908</v>
      </c>
      <c r="CT913" s="83" t="s">
        <v>483</v>
      </c>
      <c r="CU913" s="83">
        <v>1</v>
      </c>
      <c r="CV913" s="83">
        <v>0</v>
      </c>
      <c r="CW913" s="83">
        <v>0</v>
      </c>
      <c r="CX913" s="83" t="s">
        <v>109</v>
      </c>
      <c r="CY913" s="83" t="s">
        <v>583</v>
      </c>
      <c r="CZ913" s="83">
        <v>0</v>
      </c>
      <c r="DA913" s="83">
        <v>0</v>
      </c>
      <c r="DB913" s="83">
        <f t="shared" si="59"/>
        <v>0</v>
      </c>
      <c r="DC913" s="83" t="s">
        <v>497</v>
      </c>
      <c r="DE913" s="136">
        <v>1</v>
      </c>
      <c r="DF913" s="136">
        <v>1</v>
      </c>
      <c r="DG913" s="215" t="s">
        <v>269</v>
      </c>
      <c r="DH913" s="136">
        <v>1</v>
      </c>
      <c r="DI913" s="136">
        <v>1</v>
      </c>
      <c r="DJ913" s="215" t="s">
        <v>269</v>
      </c>
      <c r="EE913" s="136" t="b">
        <v>1</v>
      </c>
      <c r="EF913" s="136" t="b">
        <v>1</v>
      </c>
      <c r="EG913" s="136" t="b">
        <v>1</v>
      </c>
      <c r="EH913" s="136" t="b">
        <v>1</v>
      </c>
      <c r="EL913" s="215" t="s">
        <v>269</v>
      </c>
    </row>
    <row r="914" spans="1:142" ht="60" customHeight="1" x14ac:dyDescent="0.55000000000000004">
      <c r="A914" s="83" t="s">
        <v>130</v>
      </c>
      <c r="B914" s="83" t="s">
        <v>98</v>
      </c>
      <c r="C914">
        <v>560646</v>
      </c>
      <c r="D914" t="s">
        <v>1547</v>
      </c>
      <c r="E914" t="s">
        <v>1547</v>
      </c>
      <c r="F914" s="83" t="s">
        <v>108</v>
      </c>
      <c r="G914" s="213">
        <v>39864</v>
      </c>
      <c r="H914" s="83" t="s">
        <v>102</v>
      </c>
      <c r="I914" s="213">
        <v>43422</v>
      </c>
      <c r="J914" s="83" t="s">
        <v>228</v>
      </c>
      <c r="K914" s="214">
        <v>509255538500</v>
      </c>
      <c r="L914" s="83" t="s">
        <v>126</v>
      </c>
      <c r="M914" s="213">
        <v>43554</v>
      </c>
      <c r="N914">
        <v>762148</v>
      </c>
      <c r="O914" s="145" t="s">
        <v>567</v>
      </c>
      <c r="P914" s="145" t="s">
        <v>99</v>
      </c>
      <c r="Q914" s="145" t="s">
        <v>100</v>
      </c>
      <c r="R914" s="145" t="s">
        <v>567</v>
      </c>
      <c r="V914">
        <v>6573</v>
      </c>
      <c r="W914" s="83" t="s">
        <v>1937</v>
      </c>
      <c r="X914" s="83" t="s">
        <v>103</v>
      </c>
      <c r="Y914" t="s">
        <v>2876</v>
      </c>
      <c r="Z914" s="83" t="s">
        <v>102</v>
      </c>
      <c r="AA914" s="83" t="s">
        <v>102</v>
      </c>
      <c r="AB914" t="s">
        <v>3845</v>
      </c>
      <c r="AC914" s="83" t="s">
        <v>4037</v>
      </c>
      <c r="AD914" s="83" t="s">
        <v>111</v>
      </c>
      <c r="AE914" s="83" t="s">
        <v>105</v>
      </c>
      <c r="AF914" t="s">
        <v>2876</v>
      </c>
      <c r="AG914" s="83" t="s">
        <v>102</v>
      </c>
      <c r="AH914" s="83" t="s">
        <v>102</v>
      </c>
      <c r="AI914" t="s">
        <v>3845</v>
      </c>
      <c r="AJ914" s="83" t="s">
        <v>4037</v>
      </c>
      <c r="AK914" s="83" t="s">
        <v>111</v>
      </c>
      <c r="AL914" s="83" t="s">
        <v>105</v>
      </c>
      <c r="AM914" s="87" t="s">
        <v>106</v>
      </c>
      <c r="AN914" t="s">
        <v>2876</v>
      </c>
      <c r="AO914" t="s">
        <v>3845</v>
      </c>
      <c r="AP914" s="83" t="s">
        <v>4037</v>
      </c>
      <c r="AQ914" s="83" t="s">
        <v>144</v>
      </c>
      <c r="AR914" s="87" t="s">
        <v>106</v>
      </c>
      <c r="AT914" s="83" t="s">
        <v>107</v>
      </c>
      <c r="AU914" s="83" t="s">
        <v>107</v>
      </c>
      <c r="AV914" s="83" t="s">
        <v>107</v>
      </c>
      <c r="AX914" s="110" t="s">
        <v>107</v>
      </c>
      <c r="AY914" s="111"/>
      <c r="AZ914" s="112">
        <f t="shared" ca="1" si="60"/>
        <v>9255</v>
      </c>
      <c r="BA914" s="136">
        <f t="shared" ca="1" si="61"/>
        <v>51</v>
      </c>
      <c r="BB914" s="114" t="s">
        <v>136</v>
      </c>
      <c r="BC914" s="114" t="s">
        <v>108</v>
      </c>
      <c r="BD914" s="114"/>
      <c r="BE914" s="115" t="s">
        <v>102</v>
      </c>
      <c r="BF914" s="115" t="s">
        <v>102</v>
      </c>
      <c r="BG914" s="115" t="s">
        <v>102</v>
      </c>
      <c r="BH914" s="115" t="s">
        <v>102</v>
      </c>
      <c r="BI914" s="116"/>
      <c r="BJ914" s="117" t="s">
        <v>109</v>
      </c>
      <c r="BK914" s="117" t="s">
        <v>109</v>
      </c>
      <c r="BL914" s="83">
        <f t="shared" ca="1" si="62"/>
        <v>66</v>
      </c>
      <c r="BM914" s="83" t="s">
        <v>270</v>
      </c>
      <c r="BN914" s="83">
        <v>0</v>
      </c>
      <c r="BO914" s="83" t="s">
        <v>108</v>
      </c>
      <c r="BP914" s="83">
        <v>-1576455</v>
      </c>
      <c r="BQ914" s="83" t="s">
        <v>381</v>
      </c>
      <c r="BR914" s="83" t="s">
        <v>157</v>
      </c>
      <c r="BS914" s="83" t="s">
        <v>502</v>
      </c>
      <c r="BT914" s="83">
        <v>-1576455</v>
      </c>
      <c r="BU914" s="83" t="s">
        <v>381</v>
      </c>
      <c r="BV914" s="83" t="s">
        <v>157</v>
      </c>
      <c r="BW914" s="83" t="s">
        <v>502</v>
      </c>
      <c r="BY914" s="136">
        <v>0</v>
      </c>
      <c r="BZ914" s="136">
        <v>0</v>
      </c>
      <c r="CA914" s="136">
        <v>0</v>
      </c>
      <c r="CB914" s="136">
        <v>0</v>
      </c>
      <c r="CD914" s="136">
        <v>0</v>
      </c>
      <c r="CE914" s="136">
        <v>0</v>
      </c>
      <c r="CF914" s="136">
        <v>0</v>
      </c>
      <c r="CG914" s="136">
        <v>0</v>
      </c>
      <c r="CH914" s="136">
        <v>0</v>
      </c>
      <c r="CI914" s="136">
        <v>0</v>
      </c>
      <c r="CJ914" s="136">
        <v>0</v>
      </c>
      <c r="CK914" s="138">
        <v>0</v>
      </c>
      <c r="CL914" s="138">
        <v>0</v>
      </c>
      <c r="CM914" s="136">
        <v>0</v>
      </c>
      <c r="CN914" s="136">
        <v>0</v>
      </c>
      <c r="CO914" s="85">
        <v>43853</v>
      </c>
      <c r="CP914" s="83" t="s">
        <v>4960</v>
      </c>
      <c r="CQ914" s="83" t="s">
        <v>102</v>
      </c>
      <c r="CR914" s="83" t="s">
        <v>482</v>
      </c>
      <c r="CS914" s="83">
        <v>909</v>
      </c>
      <c r="CT914" s="83" t="s">
        <v>483</v>
      </c>
      <c r="CU914" s="83">
        <v>1</v>
      </c>
      <c r="CV914" s="83">
        <v>0</v>
      </c>
      <c r="CW914" s="83">
        <v>0</v>
      </c>
      <c r="CX914" s="83" t="s">
        <v>109</v>
      </c>
      <c r="CY914" s="83" t="s">
        <v>583</v>
      </c>
      <c r="CZ914" s="83">
        <v>0</v>
      </c>
      <c r="DA914" s="83">
        <v>0</v>
      </c>
      <c r="DB914" s="83">
        <f t="shared" si="59"/>
        <v>0</v>
      </c>
      <c r="DC914" s="83" t="s">
        <v>497</v>
      </c>
      <c r="DE914" s="136">
        <v>1</v>
      </c>
      <c r="DF914" s="136">
        <v>1</v>
      </c>
      <c r="DG914" s="215" t="s">
        <v>269</v>
      </c>
      <c r="DH914" s="136">
        <v>1</v>
      </c>
      <c r="DI914" s="136">
        <v>1</v>
      </c>
      <c r="DJ914" s="215" t="s">
        <v>269</v>
      </c>
      <c r="EE914" s="136" t="b">
        <v>1</v>
      </c>
      <c r="EF914" s="136" t="b">
        <v>1</v>
      </c>
      <c r="EG914" s="136" t="b">
        <v>1</v>
      </c>
      <c r="EH914" s="136" t="b">
        <v>1</v>
      </c>
      <c r="EL914" s="215" t="s">
        <v>269</v>
      </c>
    </row>
    <row r="915" spans="1:142" ht="60" customHeight="1" x14ac:dyDescent="0.55000000000000004">
      <c r="A915" s="83" t="s">
        <v>130</v>
      </c>
      <c r="B915" s="83" t="s">
        <v>98</v>
      </c>
      <c r="C915">
        <v>342010</v>
      </c>
      <c r="D915" t="s">
        <v>1548</v>
      </c>
      <c r="E915" t="s">
        <v>1548</v>
      </c>
      <c r="F915" s="83" t="s">
        <v>108</v>
      </c>
      <c r="G915" s="213">
        <v>28629</v>
      </c>
      <c r="H915" s="83" t="s">
        <v>102</v>
      </c>
      <c r="I915" s="213">
        <v>43236</v>
      </c>
      <c r="J915" s="83" t="s">
        <v>228</v>
      </c>
      <c r="K915" s="214">
        <v>926042183408</v>
      </c>
      <c r="L915" s="83" t="s">
        <v>135</v>
      </c>
      <c r="M915" s="213">
        <v>43772</v>
      </c>
      <c r="N915">
        <v>108989</v>
      </c>
      <c r="O915" s="145" t="s">
        <v>567</v>
      </c>
      <c r="P915" s="145" t="s">
        <v>99</v>
      </c>
      <c r="Q915" s="145" t="s">
        <v>100</v>
      </c>
      <c r="R915" s="145" t="s">
        <v>567</v>
      </c>
      <c r="V915">
        <v>992</v>
      </c>
      <c r="W915" s="83" t="s">
        <v>101</v>
      </c>
      <c r="X915" s="83" t="s">
        <v>103</v>
      </c>
      <c r="Y915" t="s">
        <v>2877</v>
      </c>
      <c r="Z915" s="83" t="s">
        <v>102</v>
      </c>
      <c r="AA915" s="83" t="s">
        <v>102</v>
      </c>
      <c r="AB915" t="s">
        <v>3846</v>
      </c>
      <c r="AC915" s="83" t="s">
        <v>4038</v>
      </c>
      <c r="AD915" s="83" t="s">
        <v>144</v>
      </c>
      <c r="AE915" s="83" t="s">
        <v>105</v>
      </c>
      <c r="AF915" t="s">
        <v>2877</v>
      </c>
      <c r="AG915" s="83" t="s">
        <v>102</v>
      </c>
      <c r="AH915" s="83" t="s">
        <v>102</v>
      </c>
      <c r="AI915" t="s">
        <v>3846</v>
      </c>
      <c r="AJ915" s="83" t="s">
        <v>4038</v>
      </c>
      <c r="AK915" s="83" t="s">
        <v>144</v>
      </c>
      <c r="AL915" s="83" t="s">
        <v>105</v>
      </c>
      <c r="AM915" s="87" t="s">
        <v>106</v>
      </c>
      <c r="AN915" t="s">
        <v>2877</v>
      </c>
      <c r="AO915" t="s">
        <v>3846</v>
      </c>
      <c r="AP915" s="83" t="s">
        <v>4038</v>
      </c>
      <c r="AQ915" s="83" t="s">
        <v>111</v>
      </c>
      <c r="AR915" s="87" t="s">
        <v>106</v>
      </c>
      <c r="AT915" s="83" t="s">
        <v>107</v>
      </c>
      <c r="AU915" s="83" t="s">
        <v>107</v>
      </c>
      <c r="AV915" s="83" t="s">
        <v>107</v>
      </c>
      <c r="AX915" s="110" t="s">
        <v>107</v>
      </c>
      <c r="AY915" s="111"/>
      <c r="AZ915" s="112">
        <f t="shared" ca="1" si="60"/>
        <v>3411</v>
      </c>
      <c r="BA915" s="136">
        <f t="shared" ca="1" si="61"/>
        <v>4</v>
      </c>
      <c r="BB915" s="114" t="s">
        <v>134</v>
      </c>
      <c r="BC915" s="114" t="s">
        <v>108</v>
      </c>
      <c r="BD915" s="114"/>
      <c r="BE915" s="115" t="s">
        <v>102</v>
      </c>
      <c r="BF915" s="115" t="s">
        <v>102</v>
      </c>
      <c r="BG915" s="115" t="s">
        <v>102</v>
      </c>
      <c r="BH915" s="115" t="s">
        <v>102</v>
      </c>
      <c r="BI915" s="116"/>
      <c r="BJ915" s="117" t="s">
        <v>109</v>
      </c>
      <c r="BK915" s="117" t="s">
        <v>109</v>
      </c>
      <c r="BL915" s="83">
        <f t="shared" ca="1" si="62"/>
        <v>82</v>
      </c>
      <c r="BM915" s="83" t="s">
        <v>108</v>
      </c>
      <c r="BN915" s="83">
        <v>0</v>
      </c>
      <c r="BO915" s="83" t="s">
        <v>108</v>
      </c>
      <c r="BP915" s="83">
        <v>-1578190</v>
      </c>
      <c r="BQ915" s="83" t="s">
        <v>312</v>
      </c>
      <c r="BR915" s="83" t="s">
        <v>153</v>
      </c>
      <c r="BS915" s="83" t="s">
        <v>499</v>
      </c>
      <c r="BT915" s="83">
        <v>-1578190</v>
      </c>
      <c r="BU915" s="83" t="s">
        <v>312</v>
      </c>
      <c r="BV915" s="83" t="s">
        <v>153</v>
      </c>
      <c r="BW915" s="83" t="s">
        <v>499</v>
      </c>
      <c r="BY915" s="136">
        <v>0</v>
      </c>
      <c r="BZ915" s="136">
        <v>0</v>
      </c>
      <c r="CA915" s="136">
        <v>0</v>
      </c>
      <c r="CB915" s="136">
        <v>0</v>
      </c>
      <c r="CD915" s="136">
        <v>0</v>
      </c>
      <c r="CE915" s="136">
        <v>0</v>
      </c>
      <c r="CF915" s="136">
        <v>0</v>
      </c>
      <c r="CG915" s="136">
        <v>0</v>
      </c>
      <c r="CH915" s="136">
        <v>0</v>
      </c>
      <c r="CI915" s="136">
        <v>0</v>
      </c>
      <c r="CJ915" s="136">
        <v>0</v>
      </c>
      <c r="CK915" s="138">
        <v>0</v>
      </c>
      <c r="CL915" s="138">
        <v>0</v>
      </c>
      <c r="CM915" s="136">
        <v>0</v>
      </c>
      <c r="CN915" s="136">
        <v>0</v>
      </c>
      <c r="CO915" s="85">
        <v>43854</v>
      </c>
      <c r="CP915" s="83" t="s">
        <v>4961</v>
      </c>
      <c r="CQ915" s="83" t="s">
        <v>102</v>
      </c>
      <c r="CR915" s="83" t="s">
        <v>482</v>
      </c>
      <c r="CS915" s="83">
        <v>910</v>
      </c>
      <c r="CT915" s="83" t="s">
        <v>483</v>
      </c>
      <c r="CU915" s="83">
        <v>1</v>
      </c>
      <c r="CV915" s="83">
        <v>0</v>
      </c>
      <c r="CW915" s="83">
        <v>0</v>
      </c>
      <c r="CX915" s="83" t="s">
        <v>109</v>
      </c>
      <c r="CY915" s="83" t="s">
        <v>583</v>
      </c>
      <c r="CZ915" s="83">
        <v>0</v>
      </c>
      <c r="DA915" s="83">
        <v>0</v>
      </c>
      <c r="DB915" s="83">
        <f t="shared" si="59"/>
        <v>0</v>
      </c>
      <c r="DC915" s="83" t="s">
        <v>497</v>
      </c>
      <c r="DE915" s="136">
        <v>1</v>
      </c>
      <c r="DF915" s="136">
        <v>1</v>
      </c>
      <c r="DG915" s="215" t="s">
        <v>269</v>
      </c>
      <c r="DH915" s="136">
        <v>1</v>
      </c>
      <c r="DI915" s="136">
        <v>1</v>
      </c>
      <c r="DJ915" s="215" t="s">
        <v>269</v>
      </c>
      <c r="EE915" s="136" t="b">
        <v>1</v>
      </c>
      <c r="EF915" s="136" t="b">
        <v>1</v>
      </c>
      <c r="EG915" s="136" t="b">
        <v>1</v>
      </c>
      <c r="EH915" s="136" t="b">
        <v>1</v>
      </c>
      <c r="EL915" s="215" t="s">
        <v>269</v>
      </c>
    </row>
    <row r="916" spans="1:142" ht="60" customHeight="1" x14ac:dyDescent="0.55000000000000004">
      <c r="A916" s="83" t="s">
        <v>130</v>
      </c>
      <c r="B916" s="83" t="s">
        <v>98</v>
      </c>
      <c r="C916">
        <v>594681</v>
      </c>
      <c r="D916" t="s">
        <v>1549</v>
      </c>
      <c r="E916" t="s">
        <v>1549</v>
      </c>
      <c r="F916" s="83" t="s">
        <v>108</v>
      </c>
      <c r="G916" s="213">
        <v>30114</v>
      </c>
      <c r="H916" s="83" t="s">
        <v>102</v>
      </c>
      <c r="I916" s="213">
        <v>43449</v>
      </c>
      <c r="J916" s="83" t="s">
        <v>228</v>
      </c>
      <c r="K916" s="214">
        <v>371433420301</v>
      </c>
      <c r="L916" s="83" t="s">
        <v>97</v>
      </c>
      <c r="M916" s="213">
        <v>43777</v>
      </c>
      <c r="N916">
        <v>458739</v>
      </c>
      <c r="O916" s="145" t="s">
        <v>567</v>
      </c>
      <c r="P916" s="145" t="s">
        <v>99</v>
      </c>
      <c r="Q916" s="145" t="s">
        <v>100</v>
      </c>
      <c r="R916" s="145" t="s">
        <v>567</v>
      </c>
      <c r="V916">
        <v>5297</v>
      </c>
      <c r="W916" s="83" t="s">
        <v>101</v>
      </c>
      <c r="X916" s="83" t="s">
        <v>103</v>
      </c>
      <c r="Y916" t="s">
        <v>2878</v>
      </c>
      <c r="Z916" s="83" t="s">
        <v>102</v>
      </c>
      <c r="AA916" s="83" t="s">
        <v>102</v>
      </c>
      <c r="AB916" t="s">
        <v>3847</v>
      </c>
      <c r="AC916" s="83" t="s">
        <v>4039</v>
      </c>
      <c r="AD916" s="83" t="s">
        <v>144</v>
      </c>
      <c r="AE916" s="83" t="s">
        <v>105</v>
      </c>
      <c r="AF916" t="s">
        <v>2878</v>
      </c>
      <c r="AG916" s="83" t="s">
        <v>102</v>
      </c>
      <c r="AH916" s="83" t="s">
        <v>102</v>
      </c>
      <c r="AI916" t="s">
        <v>3847</v>
      </c>
      <c r="AJ916" s="83" t="s">
        <v>4039</v>
      </c>
      <c r="AK916" s="83" t="s">
        <v>144</v>
      </c>
      <c r="AL916" s="83" t="s">
        <v>105</v>
      </c>
      <c r="AM916" s="87" t="s">
        <v>106</v>
      </c>
      <c r="AN916" t="s">
        <v>2878</v>
      </c>
      <c r="AO916" t="s">
        <v>3847</v>
      </c>
      <c r="AP916" s="83" t="s">
        <v>4039</v>
      </c>
      <c r="AQ916" s="83" t="s">
        <v>144</v>
      </c>
      <c r="AR916" s="87" t="s">
        <v>106</v>
      </c>
      <c r="AT916" s="83" t="s">
        <v>107</v>
      </c>
      <c r="AU916" s="83" t="s">
        <v>107</v>
      </c>
      <c r="AV916" s="83" t="s">
        <v>107</v>
      </c>
      <c r="AX916" s="110" t="s">
        <v>107</v>
      </c>
      <c r="AY916" s="111"/>
      <c r="AZ916" s="112">
        <f t="shared" ca="1" si="60"/>
        <v>7028</v>
      </c>
      <c r="BA916" s="136">
        <f t="shared" ca="1" si="61"/>
        <v>32</v>
      </c>
      <c r="BB916" s="114" t="s">
        <v>134</v>
      </c>
      <c r="BC916" s="114" t="s">
        <v>108</v>
      </c>
      <c r="BD916" s="114"/>
      <c r="BE916" s="115" t="s">
        <v>102</v>
      </c>
      <c r="BF916" s="115" t="s">
        <v>102</v>
      </c>
      <c r="BG916" s="115" t="s">
        <v>102</v>
      </c>
      <c r="BH916" s="115" t="s">
        <v>102</v>
      </c>
      <c r="BI916" s="116"/>
      <c r="BJ916" s="117" t="s">
        <v>109</v>
      </c>
      <c r="BK916" s="117" t="s">
        <v>109</v>
      </c>
      <c r="BL916" s="83">
        <f t="shared" ca="1" si="62"/>
        <v>42</v>
      </c>
      <c r="BM916" s="83" t="s">
        <v>108</v>
      </c>
      <c r="BN916" s="83">
        <v>0</v>
      </c>
      <c r="BO916" s="83" t="s">
        <v>108</v>
      </c>
      <c r="BP916" s="83">
        <v>-1579925</v>
      </c>
      <c r="BQ916" s="83" t="s">
        <v>198</v>
      </c>
      <c r="BR916" s="83" t="s">
        <v>164</v>
      </c>
      <c r="BS916" s="83" t="s">
        <v>499</v>
      </c>
      <c r="BT916" s="83">
        <v>-1579925</v>
      </c>
      <c r="BU916" s="83" t="s">
        <v>198</v>
      </c>
      <c r="BV916" s="83" t="s">
        <v>164</v>
      </c>
      <c r="BW916" s="83" t="s">
        <v>499</v>
      </c>
      <c r="BY916" s="136">
        <v>0</v>
      </c>
      <c r="BZ916" s="136">
        <v>0</v>
      </c>
      <c r="CA916" s="136">
        <v>0</v>
      </c>
      <c r="CB916" s="136">
        <v>0</v>
      </c>
      <c r="CD916" s="136">
        <v>0</v>
      </c>
      <c r="CE916" s="136">
        <v>0</v>
      </c>
      <c r="CF916" s="136">
        <v>0</v>
      </c>
      <c r="CG916" s="136">
        <v>0</v>
      </c>
      <c r="CH916" s="136">
        <v>0</v>
      </c>
      <c r="CI916" s="136">
        <v>0</v>
      </c>
      <c r="CJ916" s="136">
        <v>0</v>
      </c>
      <c r="CK916" s="138">
        <v>0</v>
      </c>
      <c r="CL916" s="138">
        <v>0</v>
      </c>
      <c r="CM916" s="136">
        <v>0</v>
      </c>
      <c r="CN916" s="136">
        <v>0</v>
      </c>
      <c r="CO916" s="85">
        <v>43855</v>
      </c>
      <c r="CP916" s="83" t="s">
        <v>4962</v>
      </c>
      <c r="CQ916" s="83" t="s">
        <v>102</v>
      </c>
      <c r="CR916" s="83" t="s">
        <v>482</v>
      </c>
      <c r="CS916" s="83">
        <v>911</v>
      </c>
      <c r="CT916" s="83" t="s">
        <v>483</v>
      </c>
      <c r="CU916" s="83">
        <v>1</v>
      </c>
      <c r="CV916" s="83">
        <v>0</v>
      </c>
      <c r="CW916" s="83">
        <v>0</v>
      </c>
      <c r="CX916" s="83" t="s">
        <v>109</v>
      </c>
      <c r="CY916" s="83" t="s">
        <v>583</v>
      </c>
      <c r="CZ916" s="83">
        <v>0</v>
      </c>
      <c r="DA916" s="83">
        <v>0</v>
      </c>
      <c r="DB916" s="83">
        <f t="shared" si="59"/>
        <v>0</v>
      </c>
      <c r="DC916" s="83" t="s">
        <v>497</v>
      </c>
      <c r="DE916" s="136">
        <v>1</v>
      </c>
      <c r="DF916" s="136">
        <v>1</v>
      </c>
      <c r="DG916" s="215" t="s">
        <v>269</v>
      </c>
      <c r="DH916" s="136">
        <v>1</v>
      </c>
      <c r="DI916" s="136">
        <v>1</v>
      </c>
      <c r="DJ916" s="215" t="s">
        <v>269</v>
      </c>
      <c r="EE916" s="136" t="b">
        <v>1</v>
      </c>
      <c r="EF916" s="136" t="b">
        <v>1</v>
      </c>
      <c r="EG916" s="136" t="b">
        <v>1</v>
      </c>
      <c r="EH916" s="136" t="b">
        <v>1</v>
      </c>
      <c r="EL916" s="215" t="s">
        <v>269</v>
      </c>
    </row>
    <row r="917" spans="1:142" ht="60" customHeight="1" x14ac:dyDescent="0.55000000000000004">
      <c r="A917" s="83" t="s">
        <v>130</v>
      </c>
      <c r="B917" s="83" t="s">
        <v>98</v>
      </c>
      <c r="C917">
        <v>760334</v>
      </c>
      <c r="D917" t="s">
        <v>1550</v>
      </c>
      <c r="E917" t="s">
        <v>1550</v>
      </c>
      <c r="F917" s="83" t="s">
        <v>108</v>
      </c>
      <c r="G917" s="213">
        <v>28181</v>
      </c>
      <c r="H917" s="83" t="s">
        <v>102</v>
      </c>
      <c r="I917" s="213">
        <v>43396</v>
      </c>
      <c r="J917" s="83" t="s">
        <v>228</v>
      </c>
      <c r="K917" s="214">
        <v>967520475432</v>
      </c>
      <c r="L917" s="83" t="s">
        <v>135</v>
      </c>
      <c r="M917" s="213">
        <v>43515</v>
      </c>
      <c r="N917">
        <v>578067</v>
      </c>
      <c r="O917" s="145" t="s">
        <v>567</v>
      </c>
      <c r="P917" s="145" t="s">
        <v>99</v>
      </c>
      <c r="Q917" s="145" t="s">
        <v>100</v>
      </c>
      <c r="R917" s="145" t="s">
        <v>567</v>
      </c>
      <c r="V917">
        <v>5330</v>
      </c>
      <c r="W917" s="83" t="s">
        <v>1938</v>
      </c>
      <c r="X917" s="83" t="s">
        <v>103</v>
      </c>
      <c r="Y917" t="s">
        <v>2879</v>
      </c>
      <c r="Z917" s="83" t="s">
        <v>102</v>
      </c>
      <c r="AA917" s="83" t="s">
        <v>102</v>
      </c>
      <c r="AB917" t="s">
        <v>3848</v>
      </c>
      <c r="AC917" s="83" t="s">
        <v>4040</v>
      </c>
      <c r="AD917" s="83" t="s">
        <v>111</v>
      </c>
      <c r="AE917" s="83" t="s">
        <v>105</v>
      </c>
      <c r="AF917" t="s">
        <v>2879</v>
      </c>
      <c r="AG917" s="83" t="s">
        <v>102</v>
      </c>
      <c r="AH917" s="83" t="s">
        <v>102</v>
      </c>
      <c r="AI917" t="s">
        <v>3848</v>
      </c>
      <c r="AJ917" s="83" t="s">
        <v>4040</v>
      </c>
      <c r="AK917" s="83" t="s">
        <v>111</v>
      </c>
      <c r="AL917" s="83" t="s">
        <v>105</v>
      </c>
      <c r="AM917" s="87" t="s">
        <v>106</v>
      </c>
      <c r="AN917" t="s">
        <v>2879</v>
      </c>
      <c r="AO917" t="s">
        <v>3848</v>
      </c>
      <c r="AP917" s="83" t="s">
        <v>4040</v>
      </c>
      <c r="AQ917" s="83" t="s">
        <v>144</v>
      </c>
      <c r="AR917" s="87" t="s">
        <v>106</v>
      </c>
      <c r="AT917" s="83" t="s">
        <v>107</v>
      </c>
      <c r="AU917" s="83" t="s">
        <v>107</v>
      </c>
      <c r="AV917" s="83" t="s">
        <v>107</v>
      </c>
      <c r="AX917" s="110" t="s">
        <v>107</v>
      </c>
      <c r="AY917" s="111"/>
      <c r="AZ917" s="112">
        <f t="shared" ca="1" si="60"/>
        <v>9268</v>
      </c>
      <c r="BA917" s="136">
        <f t="shared" ca="1" si="61"/>
        <v>42</v>
      </c>
      <c r="BB917" s="114" t="s">
        <v>136</v>
      </c>
      <c r="BC917" s="114" t="s">
        <v>108</v>
      </c>
      <c r="BD917" s="114"/>
      <c r="BE917" s="115" t="s">
        <v>102</v>
      </c>
      <c r="BF917" s="115" t="s">
        <v>102</v>
      </c>
      <c r="BG917" s="115" t="s">
        <v>102</v>
      </c>
      <c r="BH917" s="115" t="s">
        <v>102</v>
      </c>
      <c r="BI917" s="116"/>
      <c r="BJ917" s="117" t="s">
        <v>109</v>
      </c>
      <c r="BK917" s="117" t="s">
        <v>109</v>
      </c>
      <c r="BL917" s="83">
        <f t="shared" ca="1" si="62"/>
        <v>46</v>
      </c>
      <c r="BM917" s="83" t="s">
        <v>270</v>
      </c>
      <c r="BN917" s="83">
        <v>0</v>
      </c>
      <c r="BO917" s="83" t="s">
        <v>108</v>
      </c>
      <c r="BP917" s="83">
        <v>-1581660</v>
      </c>
      <c r="BQ917" s="83" t="s">
        <v>381</v>
      </c>
      <c r="BR917" s="83" t="s">
        <v>157</v>
      </c>
      <c r="BS917" s="83" t="s">
        <v>502</v>
      </c>
      <c r="BT917" s="83">
        <v>-1581660</v>
      </c>
      <c r="BU917" s="83" t="s">
        <v>381</v>
      </c>
      <c r="BV917" s="83" t="s">
        <v>157</v>
      </c>
      <c r="BW917" s="83" t="s">
        <v>502</v>
      </c>
      <c r="BY917" s="136">
        <v>0</v>
      </c>
      <c r="BZ917" s="136">
        <v>0</v>
      </c>
      <c r="CA917" s="136">
        <v>0</v>
      </c>
      <c r="CB917" s="136">
        <v>0</v>
      </c>
      <c r="CD917" s="136">
        <v>0</v>
      </c>
      <c r="CE917" s="136">
        <v>0</v>
      </c>
      <c r="CF917" s="136">
        <v>0</v>
      </c>
      <c r="CG917" s="136">
        <v>0</v>
      </c>
      <c r="CH917" s="136">
        <v>0</v>
      </c>
      <c r="CI917" s="136">
        <v>0</v>
      </c>
      <c r="CJ917" s="136">
        <v>0</v>
      </c>
      <c r="CK917" s="138">
        <v>0</v>
      </c>
      <c r="CL917" s="138">
        <v>0</v>
      </c>
      <c r="CM917" s="136">
        <v>0</v>
      </c>
      <c r="CN917" s="136">
        <v>0</v>
      </c>
      <c r="CO917" s="85">
        <v>43856</v>
      </c>
      <c r="CP917" s="83" t="s">
        <v>4963</v>
      </c>
      <c r="CQ917" s="83" t="s">
        <v>102</v>
      </c>
      <c r="CR917" s="83" t="s">
        <v>482</v>
      </c>
      <c r="CS917" s="83">
        <v>912</v>
      </c>
      <c r="CT917" s="83" t="s">
        <v>483</v>
      </c>
      <c r="CU917" s="83">
        <v>1</v>
      </c>
      <c r="CV917" s="83">
        <v>0</v>
      </c>
      <c r="CW917" s="83">
        <v>0</v>
      </c>
      <c r="CX917" s="83" t="s">
        <v>109</v>
      </c>
      <c r="CY917" s="83" t="s">
        <v>583</v>
      </c>
      <c r="CZ917" s="83">
        <v>0</v>
      </c>
      <c r="DA917" s="83">
        <v>0</v>
      </c>
      <c r="DB917" s="83">
        <f t="shared" si="59"/>
        <v>0</v>
      </c>
      <c r="DC917" s="83" t="s">
        <v>497</v>
      </c>
      <c r="DE917" s="136">
        <v>1</v>
      </c>
      <c r="DF917" s="136">
        <v>1</v>
      </c>
      <c r="DG917" s="215" t="s">
        <v>269</v>
      </c>
      <c r="DH917" s="136">
        <v>1</v>
      </c>
      <c r="DI917" s="136">
        <v>1</v>
      </c>
      <c r="DJ917" s="215" t="s">
        <v>269</v>
      </c>
      <c r="EE917" s="136" t="b">
        <v>1</v>
      </c>
      <c r="EF917" s="136" t="b">
        <v>1</v>
      </c>
      <c r="EG917" s="136" t="b">
        <v>1</v>
      </c>
      <c r="EH917" s="136" t="b">
        <v>1</v>
      </c>
      <c r="EL917" s="215" t="s">
        <v>269</v>
      </c>
    </row>
    <row r="918" spans="1:142" ht="60" customHeight="1" x14ac:dyDescent="0.55000000000000004">
      <c r="A918" s="83" t="s">
        <v>130</v>
      </c>
      <c r="B918" s="83" t="s">
        <v>98</v>
      </c>
      <c r="C918">
        <v>374170</v>
      </c>
      <c r="D918" t="s">
        <v>1551</v>
      </c>
      <c r="E918" t="s">
        <v>1551</v>
      </c>
      <c r="F918" s="83" t="s">
        <v>108</v>
      </c>
      <c r="G918" s="213">
        <v>26817</v>
      </c>
      <c r="H918" s="83" t="s">
        <v>102</v>
      </c>
      <c r="I918" s="213">
        <v>43167</v>
      </c>
      <c r="J918" s="83" t="s">
        <v>228</v>
      </c>
      <c r="K918" s="214">
        <v>720661093875</v>
      </c>
      <c r="L918" s="83" t="s">
        <v>97</v>
      </c>
      <c r="M918" s="213">
        <v>43528</v>
      </c>
      <c r="N918">
        <v>510530</v>
      </c>
      <c r="O918" s="145" t="s">
        <v>567</v>
      </c>
      <c r="P918" s="145" t="s">
        <v>99</v>
      </c>
      <c r="Q918" s="145" t="s">
        <v>100</v>
      </c>
      <c r="R918" s="145" t="s">
        <v>567</v>
      </c>
      <c r="V918">
        <v>3253</v>
      </c>
      <c r="W918" s="83" t="s">
        <v>101</v>
      </c>
      <c r="X918" s="83" t="s">
        <v>103</v>
      </c>
      <c r="Y918" t="s">
        <v>2880</v>
      </c>
      <c r="Z918" s="83" t="s">
        <v>102</v>
      </c>
      <c r="AA918" s="83" t="s">
        <v>102</v>
      </c>
      <c r="AB918" t="s">
        <v>3849</v>
      </c>
      <c r="AC918" s="83" t="s">
        <v>4041</v>
      </c>
      <c r="AD918" s="83" t="s">
        <v>144</v>
      </c>
      <c r="AE918" s="83" t="s">
        <v>105</v>
      </c>
      <c r="AF918" t="s">
        <v>2880</v>
      </c>
      <c r="AG918" s="83" t="s">
        <v>102</v>
      </c>
      <c r="AH918" s="83" t="s">
        <v>102</v>
      </c>
      <c r="AI918" t="s">
        <v>3849</v>
      </c>
      <c r="AJ918" s="83" t="s">
        <v>4041</v>
      </c>
      <c r="AK918" s="83" t="s">
        <v>144</v>
      </c>
      <c r="AL918" s="83" t="s">
        <v>105</v>
      </c>
      <c r="AM918" s="87" t="s">
        <v>106</v>
      </c>
      <c r="AN918" t="s">
        <v>2880</v>
      </c>
      <c r="AO918" t="s">
        <v>3849</v>
      </c>
      <c r="AP918" s="83" t="s">
        <v>4041</v>
      </c>
      <c r="AQ918" s="83" t="s">
        <v>111</v>
      </c>
      <c r="AR918" s="87" t="s">
        <v>106</v>
      </c>
      <c r="AT918" s="83" t="s">
        <v>107</v>
      </c>
      <c r="AU918" s="83" t="s">
        <v>107</v>
      </c>
      <c r="AV918" s="83" t="s">
        <v>107</v>
      </c>
      <c r="AX918" s="110" t="s">
        <v>107</v>
      </c>
      <c r="AY918" s="111"/>
      <c r="AZ918" s="112">
        <f t="shared" ca="1" si="60"/>
        <v>8480</v>
      </c>
      <c r="BA918" s="136">
        <f t="shared" ca="1" si="61"/>
        <v>57</v>
      </c>
      <c r="BB918" s="114" t="s">
        <v>134</v>
      </c>
      <c r="BC918" s="114" t="s">
        <v>108</v>
      </c>
      <c r="BD918" s="114"/>
      <c r="BE918" s="115" t="s">
        <v>102</v>
      </c>
      <c r="BF918" s="115" t="s">
        <v>102</v>
      </c>
      <c r="BG918" s="115" t="s">
        <v>102</v>
      </c>
      <c r="BH918" s="115" t="s">
        <v>102</v>
      </c>
      <c r="BI918" s="116"/>
      <c r="BJ918" s="117" t="s">
        <v>109</v>
      </c>
      <c r="BK918" s="117" t="s">
        <v>109</v>
      </c>
      <c r="BL918" s="83">
        <f t="shared" ca="1" si="62"/>
        <v>22</v>
      </c>
      <c r="BM918" s="83" t="s">
        <v>108</v>
      </c>
      <c r="BN918" s="83">
        <v>0</v>
      </c>
      <c r="BO918" s="83" t="s">
        <v>108</v>
      </c>
      <c r="BP918" s="83">
        <v>-1583395</v>
      </c>
      <c r="BQ918" s="83" t="s">
        <v>312</v>
      </c>
      <c r="BR918" s="83" t="s">
        <v>153</v>
      </c>
      <c r="BS918" s="83" t="s">
        <v>499</v>
      </c>
      <c r="BT918" s="83">
        <v>-1583395</v>
      </c>
      <c r="BU918" s="83" t="s">
        <v>312</v>
      </c>
      <c r="BV918" s="83" t="s">
        <v>153</v>
      </c>
      <c r="BW918" s="83" t="s">
        <v>499</v>
      </c>
      <c r="BY918" s="136">
        <v>0</v>
      </c>
      <c r="BZ918" s="136">
        <v>0</v>
      </c>
      <c r="CA918" s="136">
        <v>0</v>
      </c>
      <c r="CB918" s="136">
        <v>0</v>
      </c>
      <c r="CD918" s="136">
        <v>0</v>
      </c>
      <c r="CE918" s="136">
        <v>0</v>
      </c>
      <c r="CF918" s="136">
        <v>0</v>
      </c>
      <c r="CG918" s="136">
        <v>0</v>
      </c>
      <c r="CH918" s="136">
        <v>0</v>
      </c>
      <c r="CI918" s="136">
        <v>0</v>
      </c>
      <c r="CJ918" s="136">
        <v>0</v>
      </c>
      <c r="CK918" s="138">
        <v>0</v>
      </c>
      <c r="CL918" s="138">
        <v>0</v>
      </c>
      <c r="CM918" s="136">
        <v>0</v>
      </c>
      <c r="CN918" s="136">
        <v>0</v>
      </c>
      <c r="CO918" s="85">
        <v>43857</v>
      </c>
      <c r="CP918" s="83" t="s">
        <v>4964</v>
      </c>
      <c r="CQ918" s="83" t="s">
        <v>102</v>
      </c>
      <c r="CR918" s="83" t="s">
        <v>482</v>
      </c>
      <c r="CS918" s="83">
        <v>913</v>
      </c>
      <c r="CT918" s="83" t="s">
        <v>483</v>
      </c>
      <c r="CU918" s="83">
        <v>1</v>
      </c>
      <c r="CV918" s="83">
        <v>0</v>
      </c>
      <c r="CW918" s="83">
        <v>0</v>
      </c>
      <c r="CX918" s="83" t="s">
        <v>109</v>
      </c>
      <c r="CY918" s="83" t="s">
        <v>583</v>
      </c>
      <c r="CZ918" s="83">
        <v>0</v>
      </c>
      <c r="DA918" s="83">
        <v>0</v>
      </c>
      <c r="DB918" s="83">
        <f t="shared" si="59"/>
        <v>0</v>
      </c>
      <c r="DC918" s="83" t="s">
        <v>497</v>
      </c>
      <c r="DE918" s="136">
        <v>1</v>
      </c>
      <c r="DF918" s="136">
        <v>1</v>
      </c>
      <c r="DG918" s="215" t="s">
        <v>269</v>
      </c>
      <c r="DH918" s="136">
        <v>1</v>
      </c>
      <c r="DI918" s="136">
        <v>1</v>
      </c>
      <c r="DJ918" s="215" t="s">
        <v>269</v>
      </c>
      <c r="EE918" s="136" t="b">
        <v>1</v>
      </c>
      <c r="EF918" s="136" t="b">
        <v>1</v>
      </c>
      <c r="EG918" s="136" t="b">
        <v>1</v>
      </c>
      <c r="EH918" s="136" t="b">
        <v>1</v>
      </c>
      <c r="EL918" s="215" t="s">
        <v>269</v>
      </c>
    </row>
    <row r="919" spans="1:142" ht="60" customHeight="1" x14ac:dyDescent="0.55000000000000004">
      <c r="A919" s="83" t="s">
        <v>130</v>
      </c>
      <c r="B919" s="83" t="s">
        <v>98</v>
      </c>
      <c r="C919">
        <v>613029</v>
      </c>
      <c r="D919" t="s">
        <v>1552</v>
      </c>
      <c r="E919" t="s">
        <v>1552</v>
      </c>
      <c r="F919" s="83" t="s">
        <v>108</v>
      </c>
      <c r="G919" s="213">
        <v>42947</v>
      </c>
      <c r="H919" s="83" t="s">
        <v>102</v>
      </c>
      <c r="I919" s="213">
        <v>43210</v>
      </c>
      <c r="J919" s="83" t="s">
        <v>228</v>
      </c>
      <c r="K919" s="214">
        <v>607577904611</v>
      </c>
      <c r="L919" s="83" t="s">
        <v>126</v>
      </c>
      <c r="M919" s="213">
        <v>43710</v>
      </c>
      <c r="N919">
        <v>859890</v>
      </c>
      <c r="O919" s="145" t="s">
        <v>567</v>
      </c>
      <c r="P919" s="145" t="s">
        <v>99</v>
      </c>
      <c r="Q919" s="145" t="s">
        <v>100</v>
      </c>
      <c r="R919" s="145" t="s">
        <v>567</v>
      </c>
      <c r="V919">
        <v>7193</v>
      </c>
      <c r="W919" s="83" t="s">
        <v>101</v>
      </c>
      <c r="X919" s="83" t="s">
        <v>103</v>
      </c>
      <c r="Y919" t="s">
        <v>2881</v>
      </c>
      <c r="Z919" s="83" t="s">
        <v>102</v>
      </c>
      <c r="AA919" s="83" t="s">
        <v>102</v>
      </c>
      <c r="AB919" t="s">
        <v>3585</v>
      </c>
      <c r="AC919" s="83" t="s">
        <v>4042</v>
      </c>
      <c r="AD919" s="83" t="s">
        <v>144</v>
      </c>
      <c r="AE919" s="83" t="s">
        <v>105</v>
      </c>
      <c r="AF919" t="s">
        <v>2881</v>
      </c>
      <c r="AG919" s="83" t="s">
        <v>102</v>
      </c>
      <c r="AH919" s="83" t="s">
        <v>102</v>
      </c>
      <c r="AI919" t="s">
        <v>3585</v>
      </c>
      <c r="AJ919" s="83" t="s">
        <v>4042</v>
      </c>
      <c r="AK919" s="83" t="s">
        <v>144</v>
      </c>
      <c r="AL919" s="83" t="s">
        <v>105</v>
      </c>
      <c r="AM919" s="87" t="s">
        <v>106</v>
      </c>
      <c r="AN919" t="s">
        <v>2881</v>
      </c>
      <c r="AO919" t="s">
        <v>3585</v>
      </c>
      <c r="AP919" s="83" t="s">
        <v>4042</v>
      </c>
      <c r="AQ919" s="83" t="s">
        <v>144</v>
      </c>
      <c r="AR919" s="87" t="s">
        <v>106</v>
      </c>
      <c r="AT919" s="83" t="s">
        <v>107</v>
      </c>
      <c r="AU919" s="83" t="s">
        <v>107</v>
      </c>
      <c r="AV919" s="83" t="s">
        <v>107</v>
      </c>
      <c r="AX919" s="110" t="s">
        <v>107</v>
      </c>
      <c r="AY919" s="111"/>
      <c r="AZ919" s="112">
        <f t="shared" ca="1" si="60"/>
        <v>5818</v>
      </c>
      <c r="BA919" s="136">
        <f t="shared" ca="1" si="61"/>
        <v>19</v>
      </c>
      <c r="BB919" s="114" t="s">
        <v>134</v>
      </c>
      <c r="BC919" s="114" t="s">
        <v>108</v>
      </c>
      <c r="BD919" s="114"/>
      <c r="BE919" s="115" t="s">
        <v>102</v>
      </c>
      <c r="BF919" s="115" t="s">
        <v>102</v>
      </c>
      <c r="BG919" s="115" t="s">
        <v>102</v>
      </c>
      <c r="BH919" s="115" t="s">
        <v>102</v>
      </c>
      <c r="BI919" s="116"/>
      <c r="BJ919" s="117" t="s">
        <v>109</v>
      </c>
      <c r="BK919" s="117" t="s">
        <v>109</v>
      </c>
      <c r="BL919" s="83">
        <f t="shared" ca="1" si="62"/>
        <v>7</v>
      </c>
      <c r="BM919" s="83" t="s">
        <v>108</v>
      </c>
      <c r="BN919" s="83">
        <v>0</v>
      </c>
      <c r="BO919" s="83" t="s">
        <v>108</v>
      </c>
      <c r="BP919" s="83">
        <v>-1585130</v>
      </c>
      <c r="BQ919" s="83" t="s">
        <v>198</v>
      </c>
      <c r="BR919" s="83" t="s">
        <v>164</v>
      </c>
      <c r="BS919" s="83" t="s">
        <v>499</v>
      </c>
      <c r="BT919" s="83">
        <v>-1585130</v>
      </c>
      <c r="BU919" s="83" t="s">
        <v>198</v>
      </c>
      <c r="BV919" s="83" t="s">
        <v>164</v>
      </c>
      <c r="BW919" s="83" t="s">
        <v>499</v>
      </c>
      <c r="BY919" s="136">
        <v>0</v>
      </c>
      <c r="BZ919" s="136">
        <v>0</v>
      </c>
      <c r="CA919" s="136">
        <v>0</v>
      </c>
      <c r="CB919" s="136">
        <v>0</v>
      </c>
      <c r="CD919" s="136">
        <v>0</v>
      </c>
      <c r="CE919" s="136">
        <v>0</v>
      </c>
      <c r="CF919" s="136">
        <v>0</v>
      </c>
      <c r="CG919" s="136">
        <v>0</v>
      </c>
      <c r="CH919" s="136">
        <v>0</v>
      </c>
      <c r="CI919" s="136">
        <v>0</v>
      </c>
      <c r="CJ919" s="136">
        <v>0</v>
      </c>
      <c r="CK919" s="138">
        <v>0</v>
      </c>
      <c r="CL919" s="138">
        <v>0</v>
      </c>
      <c r="CM919" s="136">
        <v>0</v>
      </c>
      <c r="CN919" s="136">
        <v>0</v>
      </c>
      <c r="CO919" s="85">
        <v>43858</v>
      </c>
      <c r="CP919" s="83" t="s">
        <v>4965</v>
      </c>
      <c r="CQ919" s="83" t="s">
        <v>102</v>
      </c>
      <c r="CR919" s="83" t="s">
        <v>482</v>
      </c>
      <c r="CS919" s="83">
        <v>914</v>
      </c>
      <c r="CT919" s="83" t="s">
        <v>483</v>
      </c>
      <c r="CU919" s="83">
        <v>1</v>
      </c>
      <c r="CV919" s="83">
        <v>0</v>
      </c>
      <c r="CW919" s="83">
        <v>0</v>
      </c>
      <c r="CX919" s="83" t="s">
        <v>109</v>
      </c>
      <c r="CY919" s="83" t="s">
        <v>583</v>
      </c>
      <c r="CZ919" s="83">
        <v>0</v>
      </c>
      <c r="DA919" s="83">
        <v>0</v>
      </c>
      <c r="DB919" s="83">
        <f t="shared" si="59"/>
        <v>0</v>
      </c>
      <c r="DC919" s="83" t="s">
        <v>497</v>
      </c>
      <c r="DE919" s="136">
        <v>1</v>
      </c>
      <c r="DF919" s="136">
        <v>1</v>
      </c>
      <c r="DG919" s="215" t="s">
        <v>269</v>
      </c>
      <c r="DH919" s="136">
        <v>1</v>
      </c>
      <c r="DI919" s="136">
        <v>1</v>
      </c>
      <c r="DJ919" s="215" t="s">
        <v>269</v>
      </c>
      <c r="EE919" s="136" t="b">
        <v>1</v>
      </c>
      <c r="EF919" s="136" t="b">
        <v>1</v>
      </c>
      <c r="EG919" s="136" t="b">
        <v>1</v>
      </c>
      <c r="EH919" s="136" t="b">
        <v>1</v>
      </c>
      <c r="EL919" s="215" t="s">
        <v>269</v>
      </c>
    </row>
    <row r="920" spans="1:142" ht="60" customHeight="1" x14ac:dyDescent="0.55000000000000004">
      <c r="A920" s="83" t="s">
        <v>130</v>
      </c>
      <c r="B920" s="83" t="s">
        <v>98</v>
      </c>
      <c r="C920">
        <v>917092</v>
      </c>
      <c r="D920" t="s">
        <v>1553</v>
      </c>
      <c r="E920" t="s">
        <v>1553</v>
      </c>
      <c r="F920" s="83" t="s">
        <v>108</v>
      </c>
      <c r="G920" s="213">
        <v>36024</v>
      </c>
      <c r="H920" s="83" t="s">
        <v>102</v>
      </c>
      <c r="I920" s="213">
        <v>43258</v>
      </c>
      <c r="J920" s="83" t="s">
        <v>228</v>
      </c>
      <c r="K920" s="214">
        <v>437605018868</v>
      </c>
      <c r="L920" s="83" t="s">
        <v>135</v>
      </c>
      <c r="M920" s="213">
        <v>43732</v>
      </c>
      <c r="N920">
        <v>216218</v>
      </c>
      <c r="O920" s="145" t="s">
        <v>567</v>
      </c>
      <c r="P920" s="145" t="s">
        <v>99</v>
      </c>
      <c r="Q920" s="145" t="s">
        <v>100</v>
      </c>
      <c r="R920" s="145" t="s">
        <v>567</v>
      </c>
      <c r="V920">
        <v>9126</v>
      </c>
      <c r="W920" s="83" t="s">
        <v>1939</v>
      </c>
      <c r="X920" s="83" t="s">
        <v>103</v>
      </c>
      <c r="Y920" t="s">
        <v>2882</v>
      </c>
      <c r="Z920" s="83" t="s">
        <v>102</v>
      </c>
      <c r="AA920" s="83" t="s">
        <v>102</v>
      </c>
      <c r="AB920" t="s">
        <v>3850</v>
      </c>
      <c r="AC920" s="83" t="s">
        <v>4043</v>
      </c>
      <c r="AD920" s="83" t="s">
        <v>111</v>
      </c>
      <c r="AE920" s="83" t="s">
        <v>105</v>
      </c>
      <c r="AF920" t="s">
        <v>2882</v>
      </c>
      <c r="AG920" s="83" t="s">
        <v>102</v>
      </c>
      <c r="AH920" s="83" t="s">
        <v>102</v>
      </c>
      <c r="AI920" t="s">
        <v>3850</v>
      </c>
      <c r="AJ920" s="83" t="s">
        <v>4043</v>
      </c>
      <c r="AK920" s="83" t="s">
        <v>111</v>
      </c>
      <c r="AL920" s="83" t="s">
        <v>105</v>
      </c>
      <c r="AM920" s="87" t="s">
        <v>106</v>
      </c>
      <c r="AN920" t="s">
        <v>2882</v>
      </c>
      <c r="AO920" t="s">
        <v>3850</v>
      </c>
      <c r="AP920" s="83" t="s">
        <v>4043</v>
      </c>
      <c r="AQ920" s="83" t="s">
        <v>144</v>
      </c>
      <c r="AR920" s="87" t="s">
        <v>106</v>
      </c>
      <c r="AT920" s="83" t="s">
        <v>107</v>
      </c>
      <c r="AU920" s="83" t="s">
        <v>107</v>
      </c>
      <c r="AV920" s="83" t="s">
        <v>107</v>
      </c>
      <c r="AX920" s="110" t="s">
        <v>107</v>
      </c>
      <c r="AY920" s="111"/>
      <c r="AZ920" s="112">
        <f t="shared" ca="1" si="60"/>
        <v>3314</v>
      </c>
      <c r="BA920" s="136">
        <f t="shared" ca="1" si="61"/>
        <v>88</v>
      </c>
      <c r="BB920" s="114" t="s">
        <v>136</v>
      </c>
      <c r="BC920" s="114" t="s">
        <v>108</v>
      </c>
      <c r="BD920" s="114"/>
      <c r="BE920" s="115" t="s">
        <v>102</v>
      </c>
      <c r="BF920" s="115" t="s">
        <v>102</v>
      </c>
      <c r="BG920" s="115" t="s">
        <v>102</v>
      </c>
      <c r="BH920" s="115" t="s">
        <v>102</v>
      </c>
      <c r="BI920" s="116"/>
      <c r="BJ920" s="117" t="s">
        <v>109</v>
      </c>
      <c r="BK920" s="117" t="s">
        <v>109</v>
      </c>
      <c r="BL920" s="83">
        <f t="shared" ca="1" si="62"/>
        <v>54</v>
      </c>
      <c r="BM920" s="83" t="s">
        <v>270</v>
      </c>
      <c r="BN920" s="83">
        <v>0</v>
      </c>
      <c r="BO920" s="83" t="s">
        <v>108</v>
      </c>
      <c r="BP920" s="83">
        <v>-1586865</v>
      </c>
      <c r="BQ920" s="83" t="s">
        <v>381</v>
      </c>
      <c r="BR920" s="83" t="s">
        <v>157</v>
      </c>
      <c r="BS920" s="83" t="s">
        <v>502</v>
      </c>
      <c r="BT920" s="83">
        <v>-1586865</v>
      </c>
      <c r="BU920" s="83" t="s">
        <v>381</v>
      </c>
      <c r="BV920" s="83" t="s">
        <v>157</v>
      </c>
      <c r="BW920" s="83" t="s">
        <v>502</v>
      </c>
      <c r="BY920" s="136">
        <v>0</v>
      </c>
      <c r="BZ920" s="136">
        <v>0</v>
      </c>
      <c r="CA920" s="136">
        <v>0</v>
      </c>
      <c r="CB920" s="136">
        <v>0</v>
      </c>
      <c r="CD920" s="136">
        <v>0</v>
      </c>
      <c r="CE920" s="136">
        <v>0</v>
      </c>
      <c r="CF920" s="136">
        <v>0</v>
      </c>
      <c r="CG920" s="136">
        <v>0</v>
      </c>
      <c r="CH920" s="136">
        <v>0</v>
      </c>
      <c r="CI920" s="136">
        <v>0</v>
      </c>
      <c r="CJ920" s="136">
        <v>0</v>
      </c>
      <c r="CK920" s="138">
        <v>0</v>
      </c>
      <c r="CL920" s="138">
        <v>0</v>
      </c>
      <c r="CM920" s="136">
        <v>0</v>
      </c>
      <c r="CN920" s="136">
        <v>0</v>
      </c>
      <c r="CO920" s="85">
        <v>43859</v>
      </c>
      <c r="CP920" s="83" t="s">
        <v>4966</v>
      </c>
      <c r="CQ920" s="83" t="s">
        <v>102</v>
      </c>
      <c r="CR920" s="83" t="s">
        <v>482</v>
      </c>
      <c r="CS920" s="83">
        <v>915</v>
      </c>
      <c r="CT920" s="83" t="s">
        <v>483</v>
      </c>
      <c r="CU920" s="83">
        <v>1</v>
      </c>
      <c r="CV920" s="83">
        <v>0</v>
      </c>
      <c r="CW920" s="83">
        <v>0</v>
      </c>
      <c r="CX920" s="83" t="s">
        <v>109</v>
      </c>
      <c r="CY920" s="83" t="s">
        <v>583</v>
      </c>
      <c r="CZ920" s="83">
        <v>0</v>
      </c>
      <c r="DA920" s="83">
        <v>0</v>
      </c>
      <c r="DB920" s="83">
        <f t="shared" si="59"/>
        <v>0</v>
      </c>
      <c r="DC920" s="83" t="s">
        <v>497</v>
      </c>
      <c r="DE920" s="136">
        <v>1</v>
      </c>
      <c r="DF920" s="136">
        <v>1</v>
      </c>
      <c r="DG920" s="215" t="s">
        <v>269</v>
      </c>
      <c r="DH920" s="136">
        <v>1</v>
      </c>
      <c r="DI920" s="136">
        <v>1</v>
      </c>
      <c r="DJ920" s="215" t="s">
        <v>269</v>
      </c>
      <c r="EE920" s="136" t="b">
        <v>1</v>
      </c>
      <c r="EF920" s="136" t="b">
        <v>1</v>
      </c>
      <c r="EG920" s="136" t="b">
        <v>1</v>
      </c>
      <c r="EH920" s="136" t="b">
        <v>1</v>
      </c>
      <c r="EL920" s="215" t="s">
        <v>269</v>
      </c>
    </row>
    <row r="921" spans="1:142" ht="60" customHeight="1" x14ac:dyDescent="0.55000000000000004">
      <c r="A921" s="83" t="s">
        <v>130</v>
      </c>
      <c r="B921" s="83" t="s">
        <v>98</v>
      </c>
      <c r="C921">
        <v>360922</v>
      </c>
      <c r="D921" t="s">
        <v>1554</v>
      </c>
      <c r="E921" t="s">
        <v>1554</v>
      </c>
      <c r="F921" s="83" t="s">
        <v>108</v>
      </c>
      <c r="G921" s="213">
        <v>31103</v>
      </c>
      <c r="H921" s="83" t="s">
        <v>102</v>
      </c>
      <c r="I921" s="213">
        <v>43452</v>
      </c>
      <c r="J921" s="83" t="s">
        <v>228</v>
      </c>
      <c r="K921" s="214">
        <v>336476885007</v>
      </c>
      <c r="L921" s="83" t="s">
        <v>97</v>
      </c>
      <c r="M921" s="213">
        <v>43752</v>
      </c>
      <c r="N921">
        <v>912022</v>
      </c>
      <c r="O921" s="145" t="s">
        <v>567</v>
      </c>
      <c r="P921" s="145" t="s">
        <v>99</v>
      </c>
      <c r="Q921" s="145" t="s">
        <v>100</v>
      </c>
      <c r="R921" s="145" t="s">
        <v>567</v>
      </c>
      <c r="V921">
        <v>1438</v>
      </c>
      <c r="W921" s="83" t="s">
        <v>101</v>
      </c>
      <c r="X921" s="83" t="s">
        <v>103</v>
      </c>
      <c r="Y921" t="s">
        <v>2883</v>
      </c>
      <c r="Z921" s="83" t="s">
        <v>102</v>
      </c>
      <c r="AA921" s="83" t="s">
        <v>102</v>
      </c>
      <c r="AB921" t="s">
        <v>3851</v>
      </c>
      <c r="AC921" s="83" t="s">
        <v>4044</v>
      </c>
      <c r="AD921" s="83" t="s">
        <v>144</v>
      </c>
      <c r="AE921" s="83" t="s">
        <v>105</v>
      </c>
      <c r="AF921" t="s">
        <v>2883</v>
      </c>
      <c r="AG921" s="83" t="s">
        <v>102</v>
      </c>
      <c r="AH921" s="83" t="s">
        <v>102</v>
      </c>
      <c r="AI921" t="s">
        <v>3851</v>
      </c>
      <c r="AJ921" s="83" t="s">
        <v>4044</v>
      </c>
      <c r="AK921" s="83" t="s">
        <v>144</v>
      </c>
      <c r="AL921" s="83" t="s">
        <v>105</v>
      </c>
      <c r="AM921" s="87" t="s">
        <v>106</v>
      </c>
      <c r="AN921" t="s">
        <v>2883</v>
      </c>
      <c r="AO921" t="s">
        <v>3851</v>
      </c>
      <c r="AP921" s="83" t="s">
        <v>4044</v>
      </c>
      <c r="AQ921" s="83" t="s">
        <v>111</v>
      </c>
      <c r="AR921" s="87" t="s">
        <v>106</v>
      </c>
      <c r="AT921" s="83" t="s">
        <v>107</v>
      </c>
      <c r="AU921" s="83" t="s">
        <v>107</v>
      </c>
      <c r="AV921" s="83" t="s">
        <v>107</v>
      </c>
      <c r="AX921" s="110" t="s">
        <v>107</v>
      </c>
      <c r="AY921" s="111"/>
      <c r="AZ921" s="112">
        <f t="shared" ca="1" si="60"/>
        <v>4602</v>
      </c>
      <c r="BA921" s="136">
        <f t="shared" ca="1" si="61"/>
        <v>63</v>
      </c>
      <c r="BB921" s="114" t="s">
        <v>134</v>
      </c>
      <c r="BC921" s="114" t="s">
        <v>108</v>
      </c>
      <c r="BD921" s="114"/>
      <c r="BE921" s="115" t="s">
        <v>102</v>
      </c>
      <c r="BF921" s="115" t="s">
        <v>102</v>
      </c>
      <c r="BG921" s="115" t="s">
        <v>102</v>
      </c>
      <c r="BH921" s="115" t="s">
        <v>102</v>
      </c>
      <c r="BI921" s="116"/>
      <c r="BJ921" s="117" t="s">
        <v>109</v>
      </c>
      <c r="BK921" s="117" t="s">
        <v>109</v>
      </c>
      <c r="BL921" s="83">
        <f t="shared" ca="1" si="62"/>
        <v>35</v>
      </c>
      <c r="BM921" s="83" t="s">
        <v>108</v>
      </c>
      <c r="BN921" s="83">
        <v>0</v>
      </c>
      <c r="BO921" s="83" t="s">
        <v>108</v>
      </c>
      <c r="BP921" s="83">
        <v>-1588600</v>
      </c>
      <c r="BQ921" s="83" t="s">
        <v>312</v>
      </c>
      <c r="BR921" s="83" t="s">
        <v>153</v>
      </c>
      <c r="BS921" s="83" t="s">
        <v>499</v>
      </c>
      <c r="BT921" s="83">
        <v>-1588600</v>
      </c>
      <c r="BU921" s="83" t="s">
        <v>312</v>
      </c>
      <c r="BV921" s="83" t="s">
        <v>153</v>
      </c>
      <c r="BW921" s="83" t="s">
        <v>499</v>
      </c>
      <c r="BY921" s="136">
        <v>0</v>
      </c>
      <c r="BZ921" s="136">
        <v>0</v>
      </c>
      <c r="CA921" s="136">
        <v>0</v>
      </c>
      <c r="CB921" s="136">
        <v>0</v>
      </c>
      <c r="CD921" s="136">
        <v>0</v>
      </c>
      <c r="CE921" s="136">
        <v>0</v>
      </c>
      <c r="CF921" s="136">
        <v>0</v>
      </c>
      <c r="CG921" s="136">
        <v>0</v>
      </c>
      <c r="CH921" s="136">
        <v>0</v>
      </c>
      <c r="CI921" s="136">
        <v>0</v>
      </c>
      <c r="CJ921" s="136">
        <v>0</v>
      </c>
      <c r="CK921" s="138">
        <v>0</v>
      </c>
      <c r="CL921" s="138">
        <v>0</v>
      </c>
      <c r="CM921" s="136">
        <v>0</v>
      </c>
      <c r="CN921" s="136">
        <v>0</v>
      </c>
      <c r="CO921" s="85">
        <v>43860</v>
      </c>
      <c r="CP921" s="83" t="s">
        <v>4967</v>
      </c>
      <c r="CQ921" s="83" t="s">
        <v>102</v>
      </c>
      <c r="CR921" s="83" t="s">
        <v>482</v>
      </c>
      <c r="CS921" s="83">
        <v>916</v>
      </c>
      <c r="CT921" s="83" t="s">
        <v>483</v>
      </c>
      <c r="CU921" s="83">
        <v>1</v>
      </c>
      <c r="CV921" s="83">
        <v>0</v>
      </c>
      <c r="CW921" s="83">
        <v>0</v>
      </c>
      <c r="CX921" s="83" t="s">
        <v>109</v>
      </c>
      <c r="CY921" s="83" t="s">
        <v>583</v>
      </c>
      <c r="CZ921" s="83">
        <v>0</v>
      </c>
      <c r="DA921" s="83">
        <v>0</v>
      </c>
      <c r="DB921" s="83">
        <f t="shared" si="59"/>
        <v>0</v>
      </c>
      <c r="DC921" s="83" t="s">
        <v>497</v>
      </c>
      <c r="DE921" s="136">
        <v>1</v>
      </c>
      <c r="DF921" s="136">
        <v>1</v>
      </c>
      <c r="DG921" s="215" t="s">
        <v>269</v>
      </c>
      <c r="DH921" s="136">
        <v>1</v>
      </c>
      <c r="DI921" s="136">
        <v>1</v>
      </c>
      <c r="DJ921" s="215" t="s">
        <v>269</v>
      </c>
      <c r="EE921" s="136" t="b">
        <v>1</v>
      </c>
      <c r="EF921" s="136" t="b">
        <v>1</v>
      </c>
      <c r="EG921" s="136" t="b">
        <v>1</v>
      </c>
      <c r="EH921" s="136" t="b">
        <v>1</v>
      </c>
      <c r="EL921" s="215" t="s">
        <v>269</v>
      </c>
    </row>
    <row r="922" spans="1:142" ht="60" customHeight="1" x14ac:dyDescent="0.55000000000000004">
      <c r="A922" s="83" t="s">
        <v>130</v>
      </c>
      <c r="B922" s="83" t="s">
        <v>98</v>
      </c>
      <c r="C922">
        <v>784360</v>
      </c>
      <c r="D922" t="s">
        <v>1555</v>
      </c>
      <c r="E922" t="s">
        <v>1555</v>
      </c>
      <c r="F922" s="83" t="s">
        <v>108</v>
      </c>
      <c r="G922" s="213">
        <v>35674</v>
      </c>
      <c r="H922" s="83" t="s">
        <v>102</v>
      </c>
      <c r="I922" s="213">
        <v>43292</v>
      </c>
      <c r="J922" s="83" t="s">
        <v>228</v>
      </c>
      <c r="K922" s="214">
        <v>305554927727</v>
      </c>
      <c r="L922" s="83" t="s">
        <v>135</v>
      </c>
      <c r="M922" s="213">
        <v>43522</v>
      </c>
      <c r="N922">
        <v>738955</v>
      </c>
      <c r="O922" s="145" t="s">
        <v>567</v>
      </c>
      <c r="P922" s="145" t="s">
        <v>99</v>
      </c>
      <c r="Q922" s="145" t="s">
        <v>100</v>
      </c>
      <c r="R922" s="145" t="s">
        <v>567</v>
      </c>
      <c r="V922">
        <v>1695</v>
      </c>
      <c r="W922" s="83" t="s">
        <v>101</v>
      </c>
      <c r="X922" s="83" t="s">
        <v>103</v>
      </c>
      <c r="Y922" t="s">
        <v>2884</v>
      </c>
      <c r="Z922" s="83" t="s">
        <v>102</v>
      </c>
      <c r="AA922" s="83" t="s">
        <v>102</v>
      </c>
      <c r="AB922" t="s">
        <v>3852</v>
      </c>
      <c r="AC922" s="83" t="s">
        <v>4045</v>
      </c>
      <c r="AD922" s="83" t="s">
        <v>144</v>
      </c>
      <c r="AE922" s="83" t="s">
        <v>105</v>
      </c>
      <c r="AF922" t="s">
        <v>2884</v>
      </c>
      <c r="AG922" s="83" t="s">
        <v>102</v>
      </c>
      <c r="AH922" s="83" t="s">
        <v>102</v>
      </c>
      <c r="AI922" t="s">
        <v>3852</v>
      </c>
      <c r="AJ922" s="83" t="s">
        <v>4045</v>
      </c>
      <c r="AK922" s="83" t="s">
        <v>144</v>
      </c>
      <c r="AL922" s="83" t="s">
        <v>105</v>
      </c>
      <c r="AM922" s="87" t="s">
        <v>106</v>
      </c>
      <c r="AN922" t="s">
        <v>2884</v>
      </c>
      <c r="AO922" t="s">
        <v>3852</v>
      </c>
      <c r="AP922" s="83" t="s">
        <v>4045</v>
      </c>
      <c r="AQ922" s="83" t="s">
        <v>144</v>
      </c>
      <c r="AR922" s="87" t="s">
        <v>106</v>
      </c>
      <c r="AT922" s="83" t="s">
        <v>107</v>
      </c>
      <c r="AU922" s="83" t="s">
        <v>107</v>
      </c>
      <c r="AV922" s="83" t="s">
        <v>107</v>
      </c>
      <c r="AX922" s="110" t="s">
        <v>107</v>
      </c>
      <c r="AY922" s="111"/>
      <c r="AZ922" s="112">
        <f t="shared" ca="1" si="60"/>
        <v>8293</v>
      </c>
      <c r="BA922" s="136">
        <f t="shared" ca="1" si="61"/>
        <v>64</v>
      </c>
      <c r="BB922" s="114" t="s">
        <v>134</v>
      </c>
      <c r="BC922" s="114" t="s">
        <v>108</v>
      </c>
      <c r="BD922" s="114"/>
      <c r="BE922" s="115" t="s">
        <v>102</v>
      </c>
      <c r="BF922" s="115" t="s">
        <v>102</v>
      </c>
      <c r="BG922" s="115" t="s">
        <v>102</v>
      </c>
      <c r="BH922" s="115" t="s">
        <v>102</v>
      </c>
      <c r="BI922" s="116"/>
      <c r="BJ922" s="117" t="s">
        <v>109</v>
      </c>
      <c r="BK922" s="117" t="s">
        <v>109</v>
      </c>
      <c r="BL922" s="83">
        <f t="shared" ca="1" si="62"/>
        <v>30</v>
      </c>
      <c r="BM922" s="83" t="s">
        <v>108</v>
      </c>
      <c r="BN922" s="83">
        <v>0</v>
      </c>
      <c r="BO922" s="83" t="s">
        <v>108</v>
      </c>
      <c r="BP922" s="83">
        <v>-1590335</v>
      </c>
      <c r="BQ922" s="83" t="s">
        <v>198</v>
      </c>
      <c r="BR922" s="83" t="s">
        <v>164</v>
      </c>
      <c r="BS922" s="83" t="s">
        <v>499</v>
      </c>
      <c r="BT922" s="83">
        <v>-1590335</v>
      </c>
      <c r="BU922" s="83" t="s">
        <v>198</v>
      </c>
      <c r="BV922" s="83" t="s">
        <v>164</v>
      </c>
      <c r="BW922" s="83" t="s">
        <v>499</v>
      </c>
      <c r="BY922" s="136">
        <v>0</v>
      </c>
      <c r="BZ922" s="136">
        <v>0</v>
      </c>
      <c r="CA922" s="136">
        <v>0</v>
      </c>
      <c r="CB922" s="136">
        <v>0</v>
      </c>
      <c r="CD922" s="136">
        <v>0</v>
      </c>
      <c r="CE922" s="136">
        <v>0</v>
      </c>
      <c r="CF922" s="136">
        <v>0</v>
      </c>
      <c r="CG922" s="136">
        <v>0</v>
      </c>
      <c r="CH922" s="136">
        <v>0</v>
      </c>
      <c r="CI922" s="136">
        <v>0</v>
      </c>
      <c r="CJ922" s="136">
        <v>0</v>
      </c>
      <c r="CK922" s="138">
        <v>0</v>
      </c>
      <c r="CL922" s="138">
        <v>0</v>
      </c>
      <c r="CM922" s="136">
        <v>0</v>
      </c>
      <c r="CN922" s="136">
        <v>0</v>
      </c>
      <c r="CO922" s="85">
        <v>43861</v>
      </c>
      <c r="CP922" s="83" t="s">
        <v>4968</v>
      </c>
      <c r="CQ922" s="83" t="s">
        <v>102</v>
      </c>
      <c r="CR922" s="83" t="s">
        <v>482</v>
      </c>
      <c r="CS922" s="83">
        <v>917</v>
      </c>
      <c r="CT922" s="83" t="s">
        <v>483</v>
      </c>
      <c r="CU922" s="83">
        <v>1</v>
      </c>
      <c r="CV922" s="83">
        <v>0</v>
      </c>
      <c r="CW922" s="83">
        <v>0</v>
      </c>
      <c r="CX922" s="83" t="s">
        <v>109</v>
      </c>
      <c r="CY922" s="83" t="s">
        <v>583</v>
      </c>
      <c r="CZ922" s="83">
        <v>0</v>
      </c>
      <c r="DA922" s="83">
        <v>0</v>
      </c>
      <c r="DB922" s="83">
        <f t="shared" si="59"/>
        <v>0</v>
      </c>
      <c r="DC922" s="83" t="s">
        <v>497</v>
      </c>
      <c r="DE922" s="136">
        <v>1</v>
      </c>
      <c r="DF922" s="136">
        <v>1</v>
      </c>
      <c r="DG922" s="215" t="s">
        <v>269</v>
      </c>
      <c r="DH922" s="136">
        <v>1</v>
      </c>
      <c r="DI922" s="136">
        <v>1</v>
      </c>
      <c r="DJ922" s="215" t="s">
        <v>269</v>
      </c>
      <c r="EE922" s="136" t="b">
        <v>1</v>
      </c>
      <c r="EF922" s="136" t="b">
        <v>1</v>
      </c>
      <c r="EG922" s="136" t="b">
        <v>1</v>
      </c>
      <c r="EH922" s="136" t="b">
        <v>1</v>
      </c>
      <c r="EL922" s="215" t="s">
        <v>269</v>
      </c>
    </row>
    <row r="923" spans="1:142" ht="60" customHeight="1" x14ac:dyDescent="0.55000000000000004">
      <c r="A923" s="83" t="s">
        <v>130</v>
      </c>
      <c r="B923" s="83" t="s">
        <v>98</v>
      </c>
      <c r="C923">
        <v>621625</v>
      </c>
      <c r="D923" t="s">
        <v>1556</v>
      </c>
      <c r="E923" t="s">
        <v>1556</v>
      </c>
      <c r="F923" s="83" t="s">
        <v>108</v>
      </c>
      <c r="G923" s="213">
        <v>30410</v>
      </c>
      <c r="H923" s="83" t="s">
        <v>102</v>
      </c>
      <c r="I923" s="213">
        <v>43171</v>
      </c>
      <c r="J923" s="83" t="s">
        <v>228</v>
      </c>
      <c r="K923" s="214">
        <v>359336507781</v>
      </c>
      <c r="L923" s="83" t="s">
        <v>97</v>
      </c>
      <c r="M923" s="213">
        <v>43726</v>
      </c>
      <c r="N923">
        <v>893277</v>
      </c>
      <c r="O923" s="145" t="s">
        <v>567</v>
      </c>
      <c r="P923" s="145" t="s">
        <v>99</v>
      </c>
      <c r="Q923" s="145" t="s">
        <v>100</v>
      </c>
      <c r="R923" s="145" t="s">
        <v>567</v>
      </c>
      <c r="V923">
        <v>7727</v>
      </c>
      <c r="W923" s="83" t="s">
        <v>1940</v>
      </c>
      <c r="X923" s="83" t="s">
        <v>103</v>
      </c>
      <c r="Y923" t="s">
        <v>2885</v>
      </c>
      <c r="Z923" s="83" t="s">
        <v>102</v>
      </c>
      <c r="AA923" s="83" t="s">
        <v>102</v>
      </c>
      <c r="AB923" t="s">
        <v>3853</v>
      </c>
      <c r="AC923" s="83" t="s">
        <v>4046</v>
      </c>
      <c r="AD923" s="83" t="s">
        <v>111</v>
      </c>
      <c r="AE923" s="83" t="s">
        <v>105</v>
      </c>
      <c r="AF923" t="s">
        <v>2885</v>
      </c>
      <c r="AG923" s="83" t="s">
        <v>102</v>
      </c>
      <c r="AH923" s="83" t="s">
        <v>102</v>
      </c>
      <c r="AI923" t="s">
        <v>3853</v>
      </c>
      <c r="AJ923" s="83" t="s">
        <v>4046</v>
      </c>
      <c r="AK923" s="83" t="s">
        <v>111</v>
      </c>
      <c r="AL923" s="83" t="s">
        <v>105</v>
      </c>
      <c r="AM923" s="87" t="s">
        <v>106</v>
      </c>
      <c r="AN923" t="s">
        <v>2885</v>
      </c>
      <c r="AO923" t="s">
        <v>3853</v>
      </c>
      <c r="AP923" s="83" t="s">
        <v>4046</v>
      </c>
      <c r="AQ923" s="83" t="s">
        <v>144</v>
      </c>
      <c r="AR923" s="87" t="s">
        <v>106</v>
      </c>
      <c r="AT923" s="83" t="s">
        <v>107</v>
      </c>
      <c r="AU923" s="83" t="s">
        <v>107</v>
      </c>
      <c r="AV923" s="83" t="s">
        <v>107</v>
      </c>
      <c r="AX923" s="110" t="s">
        <v>107</v>
      </c>
      <c r="AY923" s="111"/>
      <c r="AZ923" s="112">
        <f t="shared" ca="1" si="60"/>
        <v>8829</v>
      </c>
      <c r="BA923" s="136">
        <f t="shared" ca="1" si="61"/>
        <v>33</v>
      </c>
      <c r="BB923" s="114" t="s">
        <v>136</v>
      </c>
      <c r="BC923" s="114" t="s">
        <v>108</v>
      </c>
      <c r="BD923" s="114"/>
      <c r="BE923" s="115" t="s">
        <v>102</v>
      </c>
      <c r="BF923" s="115" t="s">
        <v>102</v>
      </c>
      <c r="BG923" s="115" t="s">
        <v>102</v>
      </c>
      <c r="BH923" s="115" t="s">
        <v>102</v>
      </c>
      <c r="BI923" s="116"/>
      <c r="BJ923" s="117" t="s">
        <v>109</v>
      </c>
      <c r="BK923" s="117" t="s">
        <v>109</v>
      </c>
      <c r="BL923" s="83">
        <f t="shared" ca="1" si="62"/>
        <v>9</v>
      </c>
      <c r="BM923" s="83" t="s">
        <v>270</v>
      </c>
      <c r="BN923" s="83">
        <v>0</v>
      </c>
      <c r="BO923" s="83" t="s">
        <v>108</v>
      </c>
      <c r="BP923" s="83">
        <v>-1592070</v>
      </c>
      <c r="BQ923" s="83" t="s">
        <v>381</v>
      </c>
      <c r="BR923" s="83" t="s">
        <v>157</v>
      </c>
      <c r="BS923" s="83" t="s">
        <v>502</v>
      </c>
      <c r="BT923" s="83">
        <v>-1592070</v>
      </c>
      <c r="BU923" s="83" t="s">
        <v>381</v>
      </c>
      <c r="BV923" s="83" t="s">
        <v>157</v>
      </c>
      <c r="BW923" s="83" t="s">
        <v>502</v>
      </c>
      <c r="BY923" s="136">
        <v>0</v>
      </c>
      <c r="BZ923" s="136">
        <v>0</v>
      </c>
      <c r="CA923" s="136">
        <v>0</v>
      </c>
      <c r="CB923" s="136">
        <v>0</v>
      </c>
      <c r="CD923" s="136">
        <v>0</v>
      </c>
      <c r="CE923" s="136">
        <v>0</v>
      </c>
      <c r="CF923" s="136">
        <v>0</v>
      </c>
      <c r="CG923" s="136">
        <v>0</v>
      </c>
      <c r="CH923" s="136">
        <v>0</v>
      </c>
      <c r="CI923" s="136">
        <v>0</v>
      </c>
      <c r="CJ923" s="136">
        <v>0</v>
      </c>
      <c r="CK923" s="138">
        <v>0</v>
      </c>
      <c r="CL923" s="138">
        <v>0</v>
      </c>
      <c r="CM923" s="136">
        <v>0</v>
      </c>
      <c r="CN923" s="136">
        <v>0</v>
      </c>
      <c r="CO923" s="85">
        <v>43862</v>
      </c>
      <c r="CP923" s="83" t="s">
        <v>4969</v>
      </c>
      <c r="CQ923" s="83" t="s">
        <v>102</v>
      </c>
      <c r="CR923" s="83" t="s">
        <v>482</v>
      </c>
      <c r="CS923" s="83">
        <v>918</v>
      </c>
      <c r="CT923" s="83" t="s">
        <v>483</v>
      </c>
      <c r="CU923" s="83">
        <v>1</v>
      </c>
      <c r="CV923" s="83">
        <v>0</v>
      </c>
      <c r="CW923" s="83">
        <v>0</v>
      </c>
      <c r="CX923" s="83" t="s">
        <v>109</v>
      </c>
      <c r="CY923" s="83" t="s">
        <v>583</v>
      </c>
      <c r="CZ923" s="83">
        <v>0</v>
      </c>
      <c r="DA923" s="83">
        <v>0</v>
      </c>
      <c r="DB923" s="83">
        <f t="shared" si="59"/>
        <v>0</v>
      </c>
      <c r="DC923" s="83" t="s">
        <v>497</v>
      </c>
      <c r="DE923" s="136">
        <v>1</v>
      </c>
      <c r="DF923" s="136">
        <v>1</v>
      </c>
      <c r="DG923" s="215" t="s">
        <v>269</v>
      </c>
      <c r="DH923" s="136">
        <v>1</v>
      </c>
      <c r="DI923" s="136">
        <v>1</v>
      </c>
      <c r="DJ923" s="215" t="s">
        <v>269</v>
      </c>
      <c r="EE923" s="136" t="b">
        <v>1</v>
      </c>
      <c r="EF923" s="136" t="b">
        <v>1</v>
      </c>
      <c r="EG923" s="136" t="b">
        <v>1</v>
      </c>
      <c r="EH923" s="136" t="b">
        <v>1</v>
      </c>
      <c r="EL923" s="215" t="s">
        <v>269</v>
      </c>
    </row>
    <row r="924" spans="1:142" ht="60" customHeight="1" x14ac:dyDescent="0.55000000000000004">
      <c r="A924" s="83" t="s">
        <v>130</v>
      </c>
      <c r="B924" s="83" t="s">
        <v>98</v>
      </c>
      <c r="C924">
        <v>966615</v>
      </c>
      <c r="D924" t="s">
        <v>1557</v>
      </c>
      <c r="E924" t="s">
        <v>1557</v>
      </c>
      <c r="F924" s="83" t="s">
        <v>108</v>
      </c>
      <c r="G924" s="213">
        <v>33813</v>
      </c>
      <c r="H924" s="83" t="s">
        <v>102</v>
      </c>
      <c r="I924" s="213">
        <v>43437</v>
      </c>
      <c r="J924" s="83" t="s">
        <v>228</v>
      </c>
      <c r="K924" s="214">
        <v>804468327574</v>
      </c>
      <c r="L924" s="83" t="s">
        <v>126</v>
      </c>
      <c r="M924" s="213">
        <v>43694</v>
      </c>
      <c r="N924">
        <v>662483</v>
      </c>
      <c r="O924" s="145" t="s">
        <v>567</v>
      </c>
      <c r="P924" s="145" t="s">
        <v>99</v>
      </c>
      <c r="Q924" s="145" t="s">
        <v>100</v>
      </c>
      <c r="R924" s="145" t="s">
        <v>567</v>
      </c>
      <c r="V924">
        <v>5915</v>
      </c>
      <c r="W924" s="83" t="s">
        <v>101</v>
      </c>
      <c r="X924" s="83" t="s">
        <v>103</v>
      </c>
      <c r="Y924" t="s">
        <v>2886</v>
      </c>
      <c r="Z924" s="83" t="s">
        <v>102</v>
      </c>
      <c r="AA924" s="83" t="s">
        <v>102</v>
      </c>
      <c r="AB924" t="s">
        <v>3854</v>
      </c>
      <c r="AC924" s="83" t="s">
        <v>4047</v>
      </c>
      <c r="AD924" s="83" t="s">
        <v>144</v>
      </c>
      <c r="AE924" s="83" t="s">
        <v>105</v>
      </c>
      <c r="AF924" t="s">
        <v>2886</v>
      </c>
      <c r="AG924" s="83" t="s">
        <v>102</v>
      </c>
      <c r="AH924" s="83" t="s">
        <v>102</v>
      </c>
      <c r="AI924" t="s">
        <v>3854</v>
      </c>
      <c r="AJ924" s="83" t="s">
        <v>4047</v>
      </c>
      <c r="AK924" s="83" t="s">
        <v>144</v>
      </c>
      <c r="AL924" s="83" t="s">
        <v>105</v>
      </c>
      <c r="AM924" s="87" t="s">
        <v>106</v>
      </c>
      <c r="AN924" t="s">
        <v>2886</v>
      </c>
      <c r="AO924" t="s">
        <v>3854</v>
      </c>
      <c r="AP924" s="83" t="s">
        <v>4047</v>
      </c>
      <c r="AQ924" s="83" t="s">
        <v>111</v>
      </c>
      <c r="AR924" s="87" t="s">
        <v>106</v>
      </c>
      <c r="AT924" s="83" t="s">
        <v>107</v>
      </c>
      <c r="AU924" s="83" t="s">
        <v>107</v>
      </c>
      <c r="AV924" s="83" t="s">
        <v>107</v>
      </c>
      <c r="AX924" s="110" t="s">
        <v>107</v>
      </c>
      <c r="AY924" s="111"/>
      <c r="AZ924" s="112">
        <f t="shared" ca="1" si="60"/>
        <v>4626</v>
      </c>
      <c r="BA924" s="136">
        <f t="shared" ca="1" si="61"/>
        <v>4</v>
      </c>
      <c r="BB924" s="114" t="s">
        <v>134</v>
      </c>
      <c r="BC924" s="114" t="s">
        <v>108</v>
      </c>
      <c r="BD924" s="114"/>
      <c r="BE924" s="115" t="s">
        <v>102</v>
      </c>
      <c r="BF924" s="115" t="s">
        <v>102</v>
      </c>
      <c r="BG924" s="115" t="s">
        <v>102</v>
      </c>
      <c r="BH924" s="115" t="s">
        <v>102</v>
      </c>
      <c r="BI924" s="116"/>
      <c r="BJ924" s="117" t="s">
        <v>109</v>
      </c>
      <c r="BK924" s="117" t="s">
        <v>109</v>
      </c>
      <c r="BL924" s="83">
        <f t="shared" ca="1" si="62"/>
        <v>32</v>
      </c>
      <c r="BM924" s="83" t="s">
        <v>108</v>
      </c>
      <c r="BN924" s="83">
        <v>0</v>
      </c>
      <c r="BO924" s="83" t="s">
        <v>108</v>
      </c>
      <c r="BP924" s="83">
        <v>-1593805</v>
      </c>
      <c r="BQ924" s="83" t="s">
        <v>312</v>
      </c>
      <c r="BR924" s="83" t="s">
        <v>153</v>
      </c>
      <c r="BS924" s="83" t="s">
        <v>499</v>
      </c>
      <c r="BT924" s="83">
        <v>-1593805</v>
      </c>
      <c r="BU924" s="83" t="s">
        <v>312</v>
      </c>
      <c r="BV924" s="83" t="s">
        <v>153</v>
      </c>
      <c r="BW924" s="83" t="s">
        <v>499</v>
      </c>
      <c r="BY924" s="136">
        <v>0</v>
      </c>
      <c r="BZ924" s="136">
        <v>0</v>
      </c>
      <c r="CA924" s="136">
        <v>0</v>
      </c>
      <c r="CB924" s="136">
        <v>0</v>
      </c>
      <c r="CD924" s="136">
        <v>0</v>
      </c>
      <c r="CE924" s="136">
        <v>0</v>
      </c>
      <c r="CF924" s="136">
        <v>0</v>
      </c>
      <c r="CG924" s="136">
        <v>0</v>
      </c>
      <c r="CH924" s="136">
        <v>0</v>
      </c>
      <c r="CI924" s="136">
        <v>0</v>
      </c>
      <c r="CJ924" s="136">
        <v>0</v>
      </c>
      <c r="CK924" s="138">
        <v>0</v>
      </c>
      <c r="CL924" s="138">
        <v>0</v>
      </c>
      <c r="CM924" s="136">
        <v>0</v>
      </c>
      <c r="CN924" s="136">
        <v>0</v>
      </c>
      <c r="CO924" s="85">
        <v>43863</v>
      </c>
      <c r="CP924" s="83" t="s">
        <v>4970</v>
      </c>
      <c r="CQ924" s="83" t="s">
        <v>102</v>
      </c>
      <c r="CR924" s="83" t="s">
        <v>482</v>
      </c>
      <c r="CS924" s="83">
        <v>919</v>
      </c>
      <c r="CT924" s="83" t="s">
        <v>483</v>
      </c>
      <c r="CU924" s="83">
        <v>1</v>
      </c>
      <c r="CV924" s="83">
        <v>0</v>
      </c>
      <c r="CW924" s="83">
        <v>0</v>
      </c>
      <c r="CX924" s="83" t="s">
        <v>109</v>
      </c>
      <c r="CY924" s="83" t="s">
        <v>583</v>
      </c>
      <c r="CZ924" s="83">
        <v>0</v>
      </c>
      <c r="DA924" s="83">
        <v>0</v>
      </c>
      <c r="DB924" s="83">
        <f t="shared" si="59"/>
        <v>0</v>
      </c>
      <c r="DC924" s="83" t="s">
        <v>497</v>
      </c>
      <c r="DE924" s="136">
        <v>1</v>
      </c>
      <c r="DF924" s="136">
        <v>1</v>
      </c>
      <c r="DG924" s="215" t="s">
        <v>269</v>
      </c>
      <c r="DH924" s="136">
        <v>1</v>
      </c>
      <c r="DI924" s="136">
        <v>1</v>
      </c>
      <c r="DJ924" s="215" t="s">
        <v>269</v>
      </c>
      <c r="EE924" s="136" t="b">
        <v>1</v>
      </c>
      <c r="EF924" s="136" t="b">
        <v>1</v>
      </c>
      <c r="EG924" s="136" t="b">
        <v>1</v>
      </c>
      <c r="EH924" s="136" t="b">
        <v>1</v>
      </c>
      <c r="EL924" s="215" t="s">
        <v>269</v>
      </c>
    </row>
    <row r="925" spans="1:142" ht="60" customHeight="1" x14ac:dyDescent="0.55000000000000004">
      <c r="A925" s="83" t="s">
        <v>130</v>
      </c>
      <c r="B925" s="83" t="s">
        <v>98</v>
      </c>
      <c r="C925">
        <v>981771</v>
      </c>
      <c r="D925" t="s">
        <v>878</v>
      </c>
      <c r="E925" t="s">
        <v>878</v>
      </c>
      <c r="F925" s="83" t="s">
        <v>108</v>
      </c>
      <c r="G925" s="213">
        <v>36065</v>
      </c>
      <c r="H925" s="83" t="s">
        <v>102</v>
      </c>
      <c r="I925" s="213">
        <v>43416</v>
      </c>
      <c r="J925" s="83" t="s">
        <v>228</v>
      </c>
      <c r="K925" s="214">
        <v>619685654108</v>
      </c>
      <c r="L925" s="83" t="s">
        <v>135</v>
      </c>
      <c r="M925" s="213">
        <v>43725</v>
      </c>
      <c r="N925">
        <v>589272</v>
      </c>
      <c r="O925" s="145" t="s">
        <v>567</v>
      </c>
      <c r="P925" s="145" t="s">
        <v>99</v>
      </c>
      <c r="Q925" s="145" t="s">
        <v>100</v>
      </c>
      <c r="R925" s="145" t="s">
        <v>567</v>
      </c>
      <c r="V925">
        <v>9341</v>
      </c>
      <c r="W925" s="83" t="s">
        <v>101</v>
      </c>
      <c r="X925" s="83" t="s">
        <v>103</v>
      </c>
      <c r="Y925" t="s">
        <v>2887</v>
      </c>
      <c r="Z925" s="83" t="s">
        <v>102</v>
      </c>
      <c r="AA925" s="83" t="s">
        <v>102</v>
      </c>
      <c r="AB925" t="s">
        <v>3855</v>
      </c>
      <c r="AC925" s="83" t="s">
        <v>4048</v>
      </c>
      <c r="AD925" s="83" t="s">
        <v>144</v>
      </c>
      <c r="AE925" s="83" t="s">
        <v>105</v>
      </c>
      <c r="AF925" t="s">
        <v>2887</v>
      </c>
      <c r="AG925" s="83" t="s">
        <v>102</v>
      </c>
      <c r="AH925" s="83" t="s">
        <v>102</v>
      </c>
      <c r="AI925" t="s">
        <v>3855</v>
      </c>
      <c r="AJ925" s="83" t="s">
        <v>4048</v>
      </c>
      <c r="AK925" s="83" t="s">
        <v>144</v>
      </c>
      <c r="AL925" s="83" t="s">
        <v>105</v>
      </c>
      <c r="AM925" s="87" t="s">
        <v>106</v>
      </c>
      <c r="AN925" t="s">
        <v>2887</v>
      </c>
      <c r="AO925" t="s">
        <v>3855</v>
      </c>
      <c r="AP925" s="83" t="s">
        <v>4048</v>
      </c>
      <c r="AQ925" s="83" t="s">
        <v>144</v>
      </c>
      <c r="AR925" s="87" t="s">
        <v>106</v>
      </c>
      <c r="AT925" s="83" t="s">
        <v>107</v>
      </c>
      <c r="AU925" s="83" t="s">
        <v>107</v>
      </c>
      <c r="AV925" s="83" t="s">
        <v>107</v>
      </c>
      <c r="AX925" s="110" t="s">
        <v>107</v>
      </c>
      <c r="AY925" s="111"/>
      <c r="AZ925" s="112">
        <f t="shared" ca="1" si="60"/>
        <v>8961</v>
      </c>
      <c r="BA925" s="136">
        <f t="shared" ca="1" si="61"/>
        <v>88</v>
      </c>
      <c r="BB925" s="114" t="s">
        <v>134</v>
      </c>
      <c r="BC925" s="114" t="s">
        <v>108</v>
      </c>
      <c r="BD925" s="114"/>
      <c r="BE925" s="115" t="s">
        <v>102</v>
      </c>
      <c r="BF925" s="115" t="s">
        <v>102</v>
      </c>
      <c r="BG925" s="115" t="s">
        <v>102</v>
      </c>
      <c r="BH925" s="115" t="s">
        <v>102</v>
      </c>
      <c r="BI925" s="116"/>
      <c r="BJ925" s="117" t="s">
        <v>109</v>
      </c>
      <c r="BK925" s="117" t="s">
        <v>109</v>
      </c>
      <c r="BL925" s="83">
        <f t="shared" ca="1" si="62"/>
        <v>30</v>
      </c>
      <c r="BM925" s="83" t="s">
        <v>108</v>
      </c>
      <c r="BN925" s="83">
        <v>0</v>
      </c>
      <c r="BO925" s="83" t="s">
        <v>108</v>
      </c>
      <c r="BP925" s="83">
        <v>-1595540</v>
      </c>
      <c r="BQ925" s="83" t="s">
        <v>198</v>
      </c>
      <c r="BR925" s="83" t="s">
        <v>164</v>
      </c>
      <c r="BS925" s="83" t="s">
        <v>499</v>
      </c>
      <c r="BT925" s="83">
        <v>-1595540</v>
      </c>
      <c r="BU925" s="83" t="s">
        <v>198</v>
      </c>
      <c r="BV925" s="83" t="s">
        <v>164</v>
      </c>
      <c r="BW925" s="83" t="s">
        <v>499</v>
      </c>
      <c r="BY925" s="136">
        <v>0</v>
      </c>
      <c r="BZ925" s="136">
        <v>0</v>
      </c>
      <c r="CA925" s="136">
        <v>0</v>
      </c>
      <c r="CB925" s="136">
        <v>0</v>
      </c>
      <c r="CD925" s="136">
        <v>0</v>
      </c>
      <c r="CE925" s="136">
        <v>0</v>
      </c>
      <c r="CF925" s="136">
        <v>0</v>
      </c>
      <c r="CG925" s="136">
        <v>0</v>
      </c>
      <c r="CH925" s="136">
        <v>0</v>
      </c>
      <c r="CI925" s="136">
        <v>0</v>
      </c>
      <c r="CJ925" s="136">
        <v>0</v>
      </c>
      <c r="CK925" s="138">
        <v>0</v>
      </c>
      <c r="CL925" s="138">
        <v>0</v>
      </c>
      <c r="CM925" s="136">
        <v>0</v>
      </c>
      <c r="CN925" s="136">
        <v>0</v>
      </c>
      <c r="CO925" s="85">
        <v>43864</v>
      </c>
      <c r="CP925" s="83" t="s">
        <v>4971</v>
      </c>
      <c r="CQ925" s="83" t="s">
        <v>102</v>
      </c>
      <c r="CR925" s="83" t="s">
        <v>482</v>
      </c>
      <c r="CS925" s="83">
        <v>920</v>
      </c>
      <c r="CT925" s="83" t="s">
        <v>483</v>
      </c>
      <c r="CU925" s="83">
        <v>1</v>
      </c>
      <c r="CV925" s="83">
        <v>0</v>
      </c>
      <c r="CW925" s="83">
        <v>0</v>
      </c>
      <c r="CX925" s="83" t="s">
        <v>109</v>
      </c>
      <c r="CY925" s="83" t="s">
        <v>583</v>
      </c>
      <c r="CZ925" s="83">
        <v>0</v>
      </c>
      <c r="DA925" s="83">
        <v>0</v>
      </c>
      <c r="DB925" s="83">
        <f t="shared" si="59"/>
        <v>0</v>
      </c>
      <c r="DC925" s="83" t="s">
        <v>497</v>
      </c>
      <c r="DE925" s="136">
        <v>1</v>
      </c>
      <c r="DF925" s="136">
        <v>1</v>
      </c>
      <c r="DG925" s="215" t="s">
        <v>269</v>
      </c>
      <c r="DH925" s="136">
        <v>1</v>
      </c>
      <c r="DI925" s="136">
        <v>1</v>
      </c>
      <c r="DJ925" s="215" t="s">
        <v>269</v>
      </c>
      <c r="EE925" s="136" t="b">
        <v>1</v>
      </c>
      <c r="EF925" s="136" t="b">
        <v>1</v>
      </c>
      <c r="EG925" s="136" t="b">
        <v>1</v>
      </c>
      <c r="EH925" s="136" t="b">
        <v>1</v>
      </c>
      <c r="EL925" s="215" t="s">
        <v>269</v>
      </c>
    </row>
    <row r="926" spans="1:142" ht="60" customHeight="1" x14ac:dyDescent="0.55000000000000004">
      <c r="A926" s="83" t="s">
        <v>130</v>
      </c>
      <c r="B926" s="83" t="s">
        <v>98</v>
      </c>
      <c r="C926">
        <v>273043</v>
      </c>
      <c r="D926" t="s">
        <v>1558</v>
      </c>
      <c r="E926" t="s">
        <v>1558</v>
      </c>
      <c r="F926" s="83" t="s">
        <v>108</v>
      </c>
      <c r="G926" s="213">
        <v>42868</v>
      </c>
      <c r="H926" s="83" t="s">
        <v>102</v>
      </c>
      <c r="I926" s="213">
        <v>43122</v>
      </c>
      <c r="J926" s="83" t="s">
        <v>228</v>
      </c>
      <c r="K926" s="214">
        <v>690988641818</v>
      </c>
      <c r="L926" s="83" t="s">
        <v>97</v>
      </c>
      <c r="M926" s="213">
        <v>43707</v>
      </c>
      <c r="N926">
        <v>789543</v>
      </c>
      <c r="O926" s="145" t="s">
        <v>567</v>
      </c>
      <c r="P926" s="145" t="s">
        <v>99</v>
      </c>
      <c r="Q926" s="145" t="s">
        <v>100</v>
      </c>
      <c r="R926" s="145" t="s">
        <v>567</v>
      </c>
      <c r="V926">
        <v>477</v>
      </c>
      <c r="W926" s="83" t="s">
        <v>1941</v>
      </c>
      <c r="X926" s="83" t="s">
        <v>103</v>
      </c>
      <c r="Y926" t="s">
        <v>2888</v>
      </c>
      <c r="Z926" s="83" t="s">
        <v>102</v>
      </c>
      <c r="AA926" s="83" t="s">
        <v>102</v>
      </c>
      <c r="AB926" t="s">
        <v>3856</v>
      </c>
      <c r="AC926" s="83" t="s">
        <v>4049</v>
      </c>
      <c r="AD926" s="83" t="s">
        <v>111</v>
      </c>
      <c r="AE926" s="83" t="s">
        <v>105</v>
      </c>
      <c r="AF926" t="s">
        <v>2888</v>
      </c>
      <c r="AG926" s="83" t="s">
        <v>102</v>
      </c>
      <c r="AH926" s="83" t="s">
        <v>102</v>
      </c>
      <c r="AI926" t="s">
        <v>3856</v>
      </c>
      <c r="AJ926" s="83" t="s">
        <v>4049</v>
      </c>
      <c r="AK926" s="83" t="s">
        <v>111</v>
      </c>
      <c r="AL926" s="83" t="s">
        <v>105</v>
      </c>
      <c r="AM926" s="87" t="s">
        <v>106</v>
      </c>
      <c r="AN926" t="s">
        <v>2888</v>
      </c>
      <c r="AO926" t="s">
        <v>3856</v>
      </c>
      <c r="AP926" s="83" t="s">
        <v>4049</v>
      </c>
      <c r="AQ926" s="83" t="s">
        <v>144</v>
      </c>
      <c r="AR926" s="87" t="s">
        <v>106</v>
      </c>
      <c r="AT926" s="83" t="s">
        <v>107</v>
      </c>
      <c r="AU926" s="83" t="s">
        <v>107</v>
      </c>
      <c r="AV926" s="83" t="s">
        <v>107</v>
      </c>
      <c r="AX926" s="110" t="s">
        <v>107</v>
      </c>
      <c r="AY926" s="111"/>
      <c r="AZ926" s="112">
        <f t="shared" ca="1" si="60"/>
        <v>7764</v>
      </c>
      <c r="BA926" s="136">
        <f t="shared" ca="1" si="61"/>
        <v>26</v>
      </c>
      <c r="BB926" s="114" t="s">
        <v>136</v>
      </c>
      <c r="BC926" s="114" t="s">
        <v>108</v>
      </c>
      <c r="BD926" s="114"/>
      <c r="BE926" s="115" t="s">
        <v>102</v>
      </c>
      <c r="BF926" s="115" t="s">
        <v>102</v>
      </c>
      <c r="BG926" s="115" t="s">
        <v>102</v>
      </c>
      <c r="BH926" s="115" t="s">
        <v>102</v>
      </c>
      <c r="BI926" s="116"/>
      <c r="BJ926" s="117" t="s">
        <v>109</v>
      </c>
      <c r="BK926" s="117" t="s">
        <v>109</v>
      </c>
      <c r="BL926" s="83">
        <f t="shared" ca="1" si="62"/>
        <v>36</v>
      </c>
      <c r="BM926" s="83" t="s">
        <v>270</v>
      </c>
      <c r="BN926" s="83">
        <v>0</v>
      </c>
      <c r="BO926" s="83" t="s">
        <v>108</v>
      </c>
      <c r="BP926" s="83">
        <v>-1597275</v>
      </c>
      <c r="BQ926" s="83" t="s">
        <v>381</v>
      </c>
      <c r="BR926" s="83" t="s">
        <v>157</v>
      </c>
      <c r="BS926" s="83" t="s">
        <v>502</v>
      </c>
      <c r="BT926" s="83">
        <v>-1597275</v>
      </c>
      <c r="BU926" s="83" t="s">
        <v>381</v>
      </c>
      <c r="BV926" s="83" t="s">
        <v>157</v>
      </c>
      <c r="BW926" s="83" t="s">
        <v>502</v>
      </c>
      <c r="BY926" s="136">
        <v>0</v>
      </c>
      <c r="BZ926" s="136">
        <v>0</v>
      </c>
      <c r="CA926" s="136">
        <v>0</v>
      </c>
      <c r="CB926" s="136">
        <v>0</v>
      </c>
      <c r="CD926" s="136">
        <v>0</v>
      </c>
      <c r="CE926" s="136">
        <v>0</v>
      </c>
      <c r="CF926" s="136">
        <v>0</v>
      </c>
      <c r="CG926" s="136">
        <v>0</v>
      </c>
      <c r="CH926" s="136">
        <v>0</v>
      </c>
      <c r="CI926" s="136">
        <v>0</v>
      </c>
      <c r="CJ926" s="136">
        <v>0</v>
      </c>
      <c r="CK926" s="138">
        <v>0</v>
      </c>
      <c r="CL926" s="138">
        <v>0</v>
      </c>
      <c r="CM926" s="136">
        <v>0</v>
      </c>
      <c r="CN926" s="136">
        <v>0</v>
      </c>
      <c r="CO926" s="85">
        <v>43865</v>
      </c>
      <c r="CP926" s="83" t="s">
        <v>4972</v>
      </c>
      <c r="CQ926" s="83" t="s">
        <v>102</v>
      </c>
      <c r="CR926" s="83" t="s">
        <v>482</v>
      </c>
      <c r="CS926" s="83">
        <v>921</v>
      </c>
      <c r="CT926" s="83" t="s">
        <v>483</v>
      </c>
      <c r="CU926" s="83">
        <v>1</v>
      </c>
      <c r="CV926" s="83">
        <v>0</v>
      </c>
      <c r="CW926" s="83">
        <v>0</v>
      </c>
      <c r="CX926" s="83" t="s">
        <v>109</v>
      </c>
      <c r="CY926" s="83" t="s">
        <v>583</v>
      </c>
      <c r="CZ926" s="83">
        <v>0</v>
      </c>
      <c r="DA926" s="83">
        <v>0</v>
      </c>
      <c r="DB926" s="83">
        <f t="shared" si="59"/>
        <v>0</v>
      </c>
      <c r="DC926" s="83" t="s">
        <v>497</v>
      </c>
      <c r="DE926" s="136">
        <v>1</v>
      </c>
      <c r="DF926" s="136">
        <v>1</v>
      </c>
      <c r="DG926" s="215" t="s">
        <v>269</v>
      </c>
      <c r="DH926" s="136">
        <v>1</v>
      </c>
      <c r="DI926" s="136">
        <v>1</v>
      </c>
      <c r="DJ926" s="215" t="s">
        <v>269</v>
      </c>
      <c r="EE926" s="136" t="b">
        <v>1</v>
      </c>
      <c r="EF926" s="136" t="b">
        <v>1</v>
      </c>
      <c r="EG926" s="136" t="b">
        <v>1</v>
      </c>
      <c r="EH926" s="136" t="b">
        <v>1</v>
      </c>
      <c r="EL926" s="215" t="s">
        <v>269</v>
      </c>
    </row>
    <row r="927" spans="1:142" ht="60" customHeight="1" x14ac:dyDescent="0.55000000000000004">
      <c r="A927" s="83" t="s">
        <v>130</v>
      </c>
      <c r="B927" s="83" t="s">
        <v>98</v>
      </c>
      <c r="C927">
        <v>877879</v>
      </c>
      <c r="D927" t="s">
        <v>1559</v>
      </c>
      <c r="E927" t="s">
        <v>1559</v>
      </c>
      <c r="F927" s="83" t="s">
        <v>108</v>
      </c>
      <c r="G927" s="213">
        <v>36384</v>
      </c>
      <c r="H927" s="83" t="s">
        <v>102</v>
      </c>
      <c r="I927" s="213">
        <v>43436</v>
      </c>
      <c r="J927" s="83" t="s">
        <v>228</v>
      </c>
      <c r="K927" s="214">
        <v>643600749999</v>
      </c>
      <c r="L927" s="83" t="s">
        <v>126</v>
      </c>
      <c r="M927" s="213">
        <v>43528</v>
      </c>
      <c r="N927">
        <v>714494</v>
      </c>
      <c r="O927" s="145" t="s">
        <v>567</v>
      </c>
      <c r="P927" s="145" t="s">
        <v>99</v>
      </c>
      <c r="Q927" s="145" t="s">
        <v>100</v>
      </c>
      <c r="R927" s="145" t="s">
        <v>567</v>
      </c>
      <c r="V927">
        <v>4923</v>
      </c>
      <c r="W927" s="83" t="s">
        <v>101</v>
      </c>
      <c r="X927" s="83" t="s">
        <v>103</v>
      </c>
      <c r="Y927" t="s">
        <v>2889</v>
      </c>
      <c r="Z927" s="83" t="s">
        <v>102</v>
      </c>
      <c r="AA927" s="83" t="s">
        <v>102</v>
      </c>
      <c r="AB927" t="s">
        <v>3857</v>
      </c>
      <c r="AC927" s="83" t="s">
        <v>4050</v>
      </c>
      <c r="AD927" s="83" t="s">
        <v>144</v>
      </c>
      <c r="AE927" s="83" t="s">
        <v>105</v>
      </c>
      <c r="AF927" t="s">
        <v>2889</v>
      </c>
      <c r="AG927" s="83" t="s">
        <v>102</v>
      </c>
      <c r="AH927" s="83" t="s">
        <v>102</v>
      </c>
      <c r="AI927" t="s">
        <v>3857</v>
      </c>
      <c r="AJ927" s="83" t="s">
        <v>4050</v>
      </c>
      <c r="AK927" s="83" t="s">
        <v>144</v>
      </c>
      <c r="AL927" s="83" t="s">
        <v>105</v>
      </c>
      <c r="AM927" s="87" t="s">
        <v>106</v>
      </c>
      <c r="AN927" t="s">
        <v>2889</v>
      </c>
      <c r="AO927" t="s">
        <v>3857</v>
      </c>
      <c r="AP927" s="83" t="s">
        <v>4050</v>
      </c>
      <c r="AQ927" s="83" t="s">
        <v>111</v>
      </c>
      <c r="AR927" s="87" t="s">
        <v>106</v>
      </c>
      <c r="AT927" s="83" t="s">
        <v>107</v>
      </c>
      <c r="AU927" s="83" t="s">
        <v>107</v>
      </c>
      <c r="AV927" s="83" t="s">
        <v>107</v>
      </c>
      <c r="AX927" s="110" t="s">
        <v>107</v>
      </c>
      <c r="AY927" s="111"/>
      <c r="AZ927" s="112">
        <f t="shared" ca="1" si="60"/>
        <v>4214</v>
      </c>
      <c r="BA927" s="136">
        <f t="shared" ca="1" si="61"/>
        <v>97</v>
      </c>
      <c r="BB927" s="114" t="s">
        <v>134</v>
      </c>
      <c r="BC927" s="114" t="s">
        <v>108</v>
      </c>
      <c r="BD927" s="114"/>
      <c r="BE927" s="115" t="s">
        <v>102</v>
      </c>
      <c r="BF927" s="115" t="s">
        <v>102</v>
      </c>
      <c r="BG927" s="115" t="s">
        <v>102</v>
      </c>
      <c r="BH927" s="115" t="s">
        <v>102</v>
      </c>
      <c r="BI927" s="116"/>
      <c r="BJ927" s="117" t="s">
        <v>109</v>
      </c>
      <c r="BK927" s="117" t="s">
        <v>109</v>
      </c>
      <c r="BL927" s="83">
        <f t="shared" ca="1" si="62"/>
        <v>0</v>
      </c>
      <c r="BM927" s="83" t="s">
        <v>108</v>
      </c>
      <c r="BN927" s="83">
        <v>0</v>
      </c>
      <c r="BO927" s="83" t="s">
        <v>108</v>
      </c>
      <c r="BP927" s="83">
        <v>-1599010</v>
      </c>
      <c r="BQ927" s="83" t="s">
        <v>312</v>
      </c>
      <c r="BR927" s="83" t="s">
        <v>153</v>
      </c>
      <c r="BS927" s="83" t="s">
        <v>499</v>
      </c>
      <c r="BT927" s="83">
        <v>-1599010</v>
      </c>
      <c r="BU927" s="83" t="s">
        <v>312</v>
      </c>
      <c r="BV927" s="83" t="s">
        <v>153</v>
      </c>
      <c r="BW927" s="83" t="s">
        <v>499</v>
      </c>
      <c r="BY927" s="136">
        <v>0</v>
      </c>
      <c r="BZ927" s="136">
        <v>0</v>
      </c>
      <c r="CA927" s="136">
        <v>0</v>
      </c>
      <c r="CB927" s="136">
        <v>0</v>
      </c>
      <c r="CD927" s="136">
        <v>0</v>
      </c>
      <c r="CE927" s="136">
        <v>0</v>
      </c>
      <c r="CF927" s="136">
        <v>0</v>
      </c>
      <c r="CG927" s="136">
        <v>0</v>
      </c>
      <c r="CH927" s="136">
        <v>0</v>
      </c>
      <c r="CI927" s="136">
        <v>0</v>
      </c>
      <c r="CJ927" s="136">
        <v>0</v>
      </c>
      <c r="CK927" s="138">
        <v>0</v>
      </c>
      <c r="CL927" s="138">
        <v>0</v>
      </c>
      <c r="CM927" s="136">
        <v>0</v>
      </c>
      <c r="CN927" s="136">
        <v>0</v>
      </c>
      <c r="CO927" s="85">
        <v>43866</v>
      </c>
      <c r="CP927" s="83" t="s">
        <v>4973</v>
      </c>
      <c r="CQ927" s="83" t="s">
        <v>102</v>
      </c>
      <c r="CR927" s="83" t="s">
        <v>482</v>
      </c>
      <c r="CS927" s="83">
        <v>922</v>
      </c>
      <c r="CT927" s="83" t="s">
        <v>483</v>
      </c>
      <c r="CU927" s="83">
        <v>1</v>
      </c>
      <c r="CV927" s="83">
        <v>0</v>
      </c>
      <c r="CW927" s="83">
        <v>0</v>
      </c>
      <c r="CX927" s="83" t="s">
        <v>109</v>
      </c>
      <c r="CY927" s="83" t="s">
        <v>583</v>
      </c>
      <c r="CZ927" s="83">
        <v>0</v>
      </c>
      <c r="DA927" s="83">
        <v>0</v>
      </c>
      <c r="DB927" s="83">
        <f t="shared" si="59"/>
        <v>0</v>
      </c>
      <c r="DC927" s="83" t="s">
        <v>497</v>
      </c>
      <c r="DE927" s="136">
        <v>1</v>
      </c>
      <c r="DF927" s="136">
        <v>1</v>
      </c>
      <c r="DG927" s="215" t="s">
        <v>269</v>
      </c>
      <c r="DH927" s="136">
        <v>1</v>
      </c>
      <c r="DI927" s="136">
        <v>1</v>
      </c>
      <c r="DJ927" s="215" t="s">
        <v>269</v>
      </c>
      <c r="EE927" s="136" t="b">
        <v>1</v>
      </c>
      <c r="EF927" s="136" t="b">
        <v>1</v>
      </c>
      <c r="EG927" s="136" t="b">
        <v>1</v>
      </c>
      <c r="EH927" s="136" t="b">
        <v>1</v>
      </c>
      <c r="EL927" s="215" t="s">
        <v>269</v>
      </c>
    </row>
    <row r="928" spans="1:142" ht="60" customHeight="1" x14ac:dyDescent="0.55000000000000004">
      <c r="A928" s="83" t="s">
        <v>130</v>
      </c>
      <c r="B928" s="83" t="s">
        <v>98</v>
      </c>
      <c r="C928">
        <v>146468</v>
      </c>
      <c r="D928" t="s">
        <v>1560</v>
      </c>
      <c r="E928" t="s">
        <v>1560</v>
      </c>
      <c r="F928" s="83" t="s">
        <v>108</v>
      </c>
      <c r="G928" s="213">
        <v>29622</v>
      </c>
      <c r="H928" s="83" t="s">
        <v>102</v>
      </c>
      <c r="I928" s="213">
        <v>43212</v>
      </c>
      <c r="J928" s="83" t="s">
        <v>228</v>
      </c>
      <c r="K928" s="214">
        <v>769250092054</v>
      </c>
      <c r="L928" s="83" t="s">
        <v>135</v>
      </c>
      <c r="M928" s="213">
        <v>43549</v>
      </c>
      <c r="N928">
        <v>256294</v>
      </c>
      <c r="O928" s="145" t="s">
        <v>567</v>
      </c>
      <c r="P928" s="145" t="s">
        <v>99</v>
      </c>
      <c r="Q928" s="145" t="s">
        <v>100</v>
      </c>
      <c r="R928" s="145" t="s">
        <v>567</v>
      </c>
      <c r="V928">
        <v>9699</v>
      </c>
      <c r="W928" s="83" t="s">
        <v>101</v>
      </c>
      <c r="X928" s="83" t="s">
        <v>103</v>
      </c>
      <c r="Y928" t="s">
        <v>2890</v>
      </c>
      <c r="Z928" s="83" t="s">
        <v>102</v>
      </c>
      <c r="AA928" s="83" t="s">
        <v>102</v>
      </c>
      <c r="AB928" t="s">
        <v>3858</v>
      </c>
      <c r="AC928" s="83" t="s">
        <v>4051</v>
      </c>
      <c r="AD928" s="83" t="s">
        <v>144</v>
      </c>
      <c r="AE928" s="83" t="s">
        <v>105</v>
      </c>
      <c r="AF928" t="s">
        <v>2890</v>
      </c>
      <c r="AG928" s="83" t="s">
        <v>102</v>
      </c>
      <c r="AH928" s="83" t="s">
        <v>102</v>
      </c>
      <c r="AI928" t="s">
        <v>3858</v>
      </c>
      <c r="AJ928" s="83" t="s">
        <v>4051</v>
      </c>
      <c r="AK928" s="83" t="s">
        <v>144</v>
      </c>
      <c r="AL928" s="83" t="s">
        <v>105</v>
      </c>
      <c r="AM928" s="87" t="s">
        <v>106</v>
      </c>
      <c r="AN928" t="s">
        <v>2890</v>
      </c>
      <c r="AO928" t="s">
        <v>3858</v>
      </c>
      <c r="AP928" s="83" t="s">
        <v>4051</v>
      </c>
      <c r="AQ928" s="83" t="s">
        <v>144</v>
      </c>
      <c r="AR928" s="87" t="s">
        <v>106</v>
      </c>
      <c r="AT928" s="83" t="s">
        <v>107</v>
      </c>
      <c r="AU928" s="83" t="s">
        <v>107</v>
      </c>
      <c r="AV928" s="83" t="s">
        <v>107</v>
      </c>
      <c r="AX928" s="110" t="s">
        <v>107</v>
      </c>
      <c r="AY928" s="111"/>
      <c r="AZ928" s="112">
        <f t="shared" ca="1" si="60"/>
        <v>1412</v>
      </c>
      <c r="BA928" s="136">
        <f t="shared" ca="1" si="61"/>
        <v>36</v>
      </c>
      <c r="BB928" s="114" t="s">
        <v>134</v>
      </c>
      <c r="BC928" s="114" t="s">
        <v>108</v>
      </c>
      <c r="BD928" s="114"/>
      <c r="BE928" s="115" t="s">
        <v>102</v>
      </c>
      <c r="BF928" s="115" t="s">
        <v>102</v>
      </c>
      <c r="BG928" s="115" t="s">
        <v>102</v>
      </c>
      <c r="BH928" s="115" t="s">
        <v>102</v>
      </c>
      <c r="BI928" s="116"/>
      <c r="BJ928" s="117" t="s">
        <v>109</v>
      </c>
      <c r="BK928" s="117" t="s">
        <v>109</v>
      </c>
      <c r="BL928" s="83">
        <f t="shared" ca="1" si="62"/>
        <v>84</v>
      </c>
      <c r="BM928" s="83" t="s">
        <v>108</v>
      </c>
      <c r="BN928" s="83">
        <v>0</v>
      </c>
      <c r="BO928" s="83" t="s">
        <v>108</v>
      </c>
      <c r="BP928" s="83">
        <v>-1600745</v>
      </c>
      <c r="BQ928" s="83" t="s">
        <v>198</v>
      </c>
      <c r="BR928" s="83" t="s">
        <v>164</v>
      </c>
      <c r="BS928" s="83" t="s">
        <v>499</v>
      </c>
      <c r="BT928" s="83">
        <v>-1600745</v>
      </c>
      <c r="BU928" s="83" t="s">
        <v>198</v>
      </c>
      <c r="BV928" s="83" t="s">
        <v>164</v>
      </c>
      <c r="BW928" s="83" t="s">
        <v>499</v>
      </c>
      <c r="BY928" s="136">
        <v>0</v>
      </c>
      <c r="BZ928" s="136">
        <v>0</v>
      </c>
      <c r="CA928" s="136">
        <v>0</v>
      </c>
      <c r="CB928" s="136">
        <v>0</v>
      </c>
      <c r="CD928" s="136">
        <v>0</v>
      </c>
      <c r="CE928" s="136">
        <v>0</v>
      </c>
      <c r="CF928" s="136">
        <v>0</v>
      </c>
      <c r="CG928" s="136">
        <v>0</v>
      </c>
      <c r="CH928" s="136">
        <v>0</v>
      </c>
      <c r="CI928" s="136">
        <v>0</v>
      </c>
      <c r="CJ928" s="136">
        <v>0</v>
      </c>
      <c r="CK928" s="138">
        <v>0</v>
      </c>
      <c r="CL928" s="138">
        <v>0</v>
      </c>
      <c r="CM928" s="136">
        <v>0</v>
      </c>
      <c r="CN928" s="136">
        <v>0</v>
      </c>
      <c r="CO928" s="85">
        <v>43867</v>
      </c>
      <c r="CP928" s="83" t="s">
        <v>4974</v>
      </c>
      <c r="CQ928" s="83" t="s">
        <v>102</v>
      </c>
      <c r="CR928" s="83" t="s">
        <v>482</v>
      </c>
      <c r="CS928" s="83">
        <v>923</v>
      </c>
      <c r="CT928" s="83" t="s">
        <v>483</v>
      </c>
      <c r="CU928" s="83">
        <v>1</v>
      </c>
      <c r="CV928" s="83">
        <v>0</v>
      </c>
      <c r="CW928" s="83">
        <v>0</v>
      </c>
      <c r="CX928" s="83" t="s">
        <v>109</v>
      </c>
      <c r="CY928" s="83" t="s">
        <v>583</v>
      </c>
      <c r="CZ928" s="83">
        <v>0</v>
      </c>
      <c r="DA928" s="83">
        <v>0</v>
      </c>
      <c r="DB928" s="83">
        <f t="shared" si="59"/>
        <v>0</v>
      </c>
      <c r="DC928" s="83" t="s">
        <v>497</v>
      </c>
      <c r="DE928" s="136">
        <v>1</v>
      </c>
      <c r="DF928" s="136">
        <v>1</v>
      </c>
      <c r="DG928" s="215" t="s">
        <v>269</v>
      </c>
      <c r="DH928" s="136">
        <v>1</v>
      </c>
      <c r="DI928" s="136">
        <v>1</v>
      </c>
      <c r="DJ928" s="215" t="s">
        <v>269</v>
      </c>
      <c r="EE928" s="136" t="b">
        <v>1</v>
      </c>
      <c r="EF928" s="136" t="b">
        <v>1</v>
      </c>
      <c r="EG928" s="136" t="b">
        <v>1</v>
      </c>
      <c r="EH928" s="136" t="b">
        <v>1</v>
      </c>
      <c r="EL928" s="215" t="s">
        <v>269</v>
      </c>
    </row>
    <row r="929" spans="1:142" ht="60" customHeight="1" x14ac:dyDescent="0.55000000000000004">
      <c r="A929" s="83" t="s">
        <v>130</v>
      </c>
      <c r="B929" s="83" t="s">
        <v>98</v>
      </c>
      <c r="C929">
        <v>674729</v>
      </c>
      <c r="D929" t="s">
        <v>1561</v>
      </c>
      <c r="E929" t="s">
        <v>1561</v>
      </c>
      <c r="F929" s="83" t="s">
        <v>108</v>
      </c>
      <c r="G929" s="213">
        <v>30546</v>
      </c>
      <c r="H929" s="83" t="s">
        <v>102</v>
      </c>
      <c r="I929" s="213">
        <v>43338</v>
      </c>
      <c r="J929" s="83" t="s">
        <v>228</v>
      </c>
      <c r="K929" s="214">
        <v>783659915857</v>
      </c>
      <c r="L929" s="83" t="s">
        <v>97</v>
      </c>
      <c r="M929" s="213">
        <v>43741</v>
      </c>
      <c r="N929">
        <v>781452</v>
      </c>
      <c r="O929" s="145" t="s">
        <v>567</v>
      </c>
      <c r="P929" s="145" t="s">
        <v>99</v>
      </c>
      <c r="Q929" s="145" t="s">
        <v>100</v>
      </c>
      <c r="R929" s="145" t="s">
        <v>567</v>
      </c>
      <c r="V929">
        <v>3473</v>
      </c>
      <c r="W929" s="83" t="s">
        <v>1942</v>
      </c>
      <c r="X929" s="83" t="s">
        <v>103</v>
      </c>
      <c r="Y929" t="s">
        <v>2891</v>
      </c>
      <c r="Z929" s="83" t="s">
        <v>102</v>
      </c>
      <c r="AA929" s="83" t="s">
        <v>102</v>
      </c>
      <c r="AB929" t="s">
        <v>3859</v>
      </c>
      <c r="AC929" s="83" t="s">
        <v>3952</v>
      </c>
      <c r="AD929" s="83" t="s">
        <v>111</v>
      </c>
      <c r="AE929" s="83" t="s">
        <v>105</v>
      </c>
      <c r="AF929" t="s">
        <v>2891</v>
      </c>
      <c r="AG929" s="83" t="s">
        <v>102</v>
      </c>
      <c r="AH929" s="83" t="s">
        <v>102</v>
      </c>
      <c r="AI929" t="s">
        <v>3859</v>
      </c>
      <c r="AJ929" s="83" t="s">
        <v>3952</v>
      </c>
      <c r="AK929" s="83" t="s">
        <v>111</v>
      </c>
      <c r="AL929" s="83" t="s">
        <v>105</v>
      </c>
      <c r="AM929" s="87" t="s">
        <v>106</v>
      </c>
      <c r="AN929" t="s">
        <v>2891</v>
      </c>
      <c r="AO929" t="s">
        <v>3859</v>
      </c>
      <c r="AP929" s="83" t="s">
        <v>3952</v>
      </c>
      <c r="AQ929" s="83" t="s">
        <v>144</v>
      </c>
      <c r="AR929" s="87" t="s">
        <v>106</v>
      </c>
      <c r="AT929" s="83" t="s">
        <v>107</v>
      </c>
      <c r="AU929" s="83" t="s">
        <v>107</v>
      </c>
      <c r="AV929" s="83" t="s">
        <v>107</v>
      </c>
      <c r="AX929" s="110" t="s">
        <v>107</v>
      </c>
      <c r="AY929" s="111"/>
      <c r="AZ929" s="112">
        <f t="shared" ca="1" si="60"/>
        <v>3961</v>
      </c>
      <c r="BA929" s="136">
        <f t="shared" ca="1" si="61"/>
        <v>91</v>
      </c>
      <c r="BB929" s="114" t="s">
        <v>136</v>
      </c>
      <c r="BC929" s="114" t="s">
        <v>108</v>
      </c>
      <c r="BD929" s="114"/>
      <c r="BE929" s="115" t="s">
        <v>102</v>
      </c>
      <c r="BF929" s="115" t="s">
        <v>102</v>
      </c>
      <c r="BG929" s="115" t="s">
        <v>102</v>
      </c>
      <c r="BH929" s="115" t="s">
        <v>102</v>
      </c>
      <c r="BI929" s="116"/>
      <c r="BJ929" s="117" t="s">
        <v>109</v>
      </c>
      <c r="BK929" s="117" t="s">
        <v>109</v>
      </c>
      <c r="BL929" s="83">
        <f t="shared" ca="1" si="62"/>
        <v>22</v>
      </c>
      <c r="BM929" s="83" t="s">
        <v>270</v>
      </c>
      <c r="BN929" s="83">
        <v>0</v>
      </c>
      <c r="BO929" s="83" t="s">
        <v>108</v>
      </c>
      <c r="BP929" s="83">
        <v>-1602480</v>
      </c>
      <c r="BQ929" s="83" t="s">
        <v>381</v>
      </c>
      <c r="BR929" s="83" t="s">
        <v>157</v>
      </c>
      <c r="BS929" s="83" t="s">
        <v>502</v>
      </c>
      <c r="BT929" s="83">
        <v>-1602480</v>
      </c>
      <c r="BU929" s="83" t="s">
        <v>381</v>
      </c>
      <c r="BV929" s="83" t="s">
        <v>157</v>
      </c>
      <c r="BW929" s="83" t="s">
        <v>502</v>
      </c>
      <c r="BY929" s="136">
        <v>0</v>
      </c>
      <c r="BZ929" s="136">
        <v>0</v>
      </c>
      <c r="CA929" s="136">
        <v>0</v>
      </c>
      <c r="CB929" s="136">
        <v>0</v>
      </c>
      <c r="CD929" s="136">
        <v>0</v>
      </c>
      <c r="CE929" s="136">
        <v>0</v>
      </c>
      <c r="CF929" s="136">
        <v>0</v>
      </c>
      <c r="CG929" s="136">
        <v>0</v>
      </c>
      <c r="CH929" s="136">
        <v>0</v>
      </c>
      <c r="CI929" s="136">
        <v>0</v>
      </c>
      <c r="CJ929" s="136">
        <v>0</v>
      </c>
      <c r="CK929" s="138">
        <v>0</v>
      </c>
      <c r="CL929" s="138">
        <v>0</v>
      </c>
      <c r="CM929" s="136">
        <v>0</v>
      </c>
      <c r="CN929" s="136">
        <v>0</v>
      </c>
      <c r="CO929" s="85">
        <v>43868</v>
      </c>
      <c r="CP929" s="83" t="s">
        <v>4975</v>
      </c>
      <c r="CQ929" s="83" t="s">
        <v>102</v>
      </c>
      <c r="CR929" s="83" t="s">
        <v>482</v>
      </c>
      <c r="CS929" s="83">
        <v>924</v>
      </c>
      <c r="CT929" s="83" t="s">
        <v>483</v>
      </c>
      <c r="CU929" s="83">
        <v>1</v>
      </c>
      <c r="CV929" s="83">
        <v>0</v>
      </c>
      <c r="CW929" s="83">
        <v>0</v>
      </c>
      <c r="CX929" s="83" t="s">
        <v>109</v>
      </c>
      <c r="CY929" s="83" t="s">
        <v>583</v>
      </c>
      <c r="CZ929" s="83">
        <v>0</v>
      </c>
      <c r="DA929" s="83">
        <v>0</v>
      </c>
      <c r="DB929" s="83">
        <f t="shared" si="59"/>
        <v>0</v>
      </c>
      <c r="DC929" s="83" t="s">
        <v>497</v>
      </c>
      <c r="DE929" s="136">
        <v>1</v>
      </c>
      <c r="DF929" s="136">
        <v>1</v>
      </c>
      <c r="DG929" s="215" t="s">
        <v>269</v>
      </c>
      <c r="DH929" s="136">
        <v>1</v>
      </c>
      <c r="DI929" s="136">
        <v>1</v>
      </c>
      <c r="DJ929" s="215" t="s">
        <v>269</v>
      </c>
      <c r="EE929" s="136" t="b">
        <v>1</v>
      </c>
      <c r="EF929" s="136" t="b">
        <v>1</v>
      </c>
      <c r="EG929" s="136" t="b">
        <v>1</v>
      </c>
      <c r="EH929" s="136" t="b">
        <v>1</v>
      </c>
      <c r="EL929" s="215" t="s">
        <v>269</v>
      </c>
    </row>
    <row r="930" spans="1:142" ht="60" customHeight="1" x14ac:dyDescent="0.55000000000000004">
      <c r="A930" s="83" t="s">
        <v>130</v>
      </c>
      <c r="B930" s="83" t="s">
        <v>98</v>
      </c>
      <c r="C930">
        <v>583379</v>
      </c>
      <c r="D930" t="s">
        <v>1562</v>
      </c>
      <c r="E930" t="s">
        <v>1562</v>
      </c>
      <c r="F930" s="83" t="s">
        <v>108</v>
      </c>
      <c r="G930" s="213">
        <v>30576</v>
      </c>
      <c r="H930" s="83" t="s">
        <v>102</v>
      </c>
      <c r="I930" s="213">
        <v>43438</v>
      </c>
      <c r="J930" s="83" t="s">
        <v>228</v>
      </c>
      <c r="K930" s="214">
        <v>973045723194</v>
      </c>
      <c r="L930" s="83" t="s">
        <v>126</v>
      </c>
      <c r="M930" s="213">
        <v>43566</v>
      </c>
      <c r="N930">
        <v>405748</v>
      </c>
      <c r="O930" s="145" t="s">
        <v>567</v>
      </c>
      <c r="P930" s="145" t="s">
        <v>99</v>
      </c>
      <c r="Q930" s="145" t="s">
        <v>100</v>
      </c>
      <c r="R930" s="145" t="s">
        <v>567</v>
      </c>
      <c r="V930">
        <v>4659</v>
      </c>
      <c r="W930" s="83" t="s">
        <v>101</v>
      </c>
      <c r="X930" s="83" t="s">
        <v>103</v>
      </c>
      <c r="Y930" t="s">
        <v>2892</v>
      </c>
      <c r="Z930" s="83" t="s">
        <v>102</v>
      </c>
      <c r="AA930" s="83" t="s">
        <v>102</v>
      </c>
      <c r="AB930" t="s">
        <v>3860</v>
      </c>
      <c r="AC930" s="83" t="s">
        <v>3953</v>
      </c>
      <c r="AD930" s="83" t="s">
        <v>144</v>
      </c>
      <c r="AE930" s="83" t="s">
        <v>105</v>
      </c>
      <c r="AF930" t="s">
        <v>2892</v>
      </c>
      <c r="AG930" s="83" t="s">
        <v>102</v>
      </c>
      <c r="AH930" s="83" t="s">
        <v>102</v>
      </c>
      <c r="AI930" t="s">
        <v>3860</v>
      </c>
      <c r="AJ930" s="83" t="s">
        <v>3953</v>
      </c>
      <c r="AK930" s="83" t="s">
        <v>144</v>
      </c>
      <c r="AL930" s="83" t="s">
        <v>105</v>
      </c>
      <c r="AM930" s="87" t="s">
        <v>106</v>
      </c>
      <c r="AN930" t="s">
        <v>2892</v>
      </c>
      <c r="AO930" t="s">
        <v>3860</v>
      </c>
      <c r="AP930" s="83" t="s">
        <v>3953</v>
      </c>
      <c r="AQ930" s="83" t="s">
        <v>111</v>
      </c>
      <c r="AR930" s="87" t="s">
        <v>106</v>
      </c>
      <c r="AT930" s="83" t="s">
        <v>107</v>
      </c>
      <c r="AU930" s="83" t="s">
        <v>107</v>
      </c>
      <c r="AV930" s="83" t="s">
        <v>107</v>
      </c>
      <c r="AX930" s="110" t="s">
        <v>107</v>
      </c>
      <c r="AY930" s="111"/>
      <c r="AZ930" s="112">
        <f t="shared" ca="1" si="60"/>
        <v>5789</v>
      </c>
      <c r="BA930" s="136">
        <f t="shared" ca="1" si="61"/>
        <v>19</v>
      </c>
      <c r="BB930" s="114" t="s">
        <v>134</v>
      </c>
      <c r="BC930" s="114" t="s">
        <v>108</v>
      </c>
      <c r="BD930" s="114"/>
      <c r="BE930" s="115" t="s">
        <v>102</v>
      </c>
      <c r="BF930" s="115" t="s">
        <v>102</v>
      </c>
      <c r="BG930" s="115" t="s">
        <v>102</v>
      </c>
      <c r="BH930" s="115" t="s">
        <v>102</v>
      </c>
      <c r="BI930" s="116"/>
      <c r="BJ930" s="117" t="s">
        <v>109</v>
      </c>
      <c r="BK930" s="117" t="s">
        <v>109</v>
      </c>
      <c r="BL930" s="83">
        <f t="shared" ca="1" si="62"/>
        <v>99</v>
      </c>
      <c r="BM930" s="83" t="s">
        <v>108</v>
      </c>
      <c r="BN930" s="83">
        <v>0</v>
      </c>
      <c r="BO930" s="83" t="s">
        <v>108</v>
      </c>
      <c r="BP930" s="83">
        <v>-1604215</v>
      </c>
      <c r="BQ930" s="83" t="s">
        <v>312</v>
      </c>
      <c r="BR930" s="83" t="s">
        <v>153</v>
      </c>
      <c r="BS930" s="83" t="s">
        <v>499</v>
      </c>
      <c r="BT930" s="83">
        <v>-1604215</v>
      </c>
      <c r="BU930" s="83" t="s">
        <v>312</v>
      </c>
      <c r="BV930" s="83" t="s">
        <v>153</v>
      </c>
      <c r="BW930" s="83" t="s">
        <v>499</v>
      </c>
      <c r="BY930" s="136">
        <v>0</v>
      </c>
      <c r="BZ930" s="136">
        <v>0</v>
      </c>
      <c r="CA930" s="136">
        <v>0</v>
      </c>
      <c r="CB930" s="136">
        <v>0</v>
      </c>
      <c r="CD930" s="136">
        <v>0</v>
      </c>
      <c r="CE930" s="136">
        <v>0</v>
      </c>
      <c r="CF930" s="136">
        <v>0</v>
      </c>
      <c r="CG930" s="136">
        <v>0</v>
      </c>
      <c r="CH930" s="136">
        <v>0</v>
      </c>
      <c r="CI930" s="136">
        <v>0</v>
      </c>
      <c r="CJ930" s="136">
        <v>0</v>
      </c>
      <c r="CK930" s="138">
        <v>0</v>
      </c>
      <c r="CL930" s="138">
        <v>0</v>
      </c>
      <c r="CM930" s="136">
        <v>0</v>
      </c>
      <c r="CN930" s="136">
        <v>0</v>
      </c>
      <c r="CO930" s="85">
        <v>43869</v>
      </c>
      <c r="CP930" s="83" t="s">
        <v>4976</v>
      </c>
      <c r="CQ930" s="83" t="s">
        <v>102</v>
      </c>
      <c r="CR930" s="83" t="s">
        <v>482</v>
      </c>
      <c r="CS930" s="83">
        <v>925</v>
      </c>
      <c r="CT930" s="83" t="s">
        <v>483</v>
      </c>
      <c r="CU930" s="83">
        <v>1</v>
      </c>
      <c r="CV930" s="83">
        <v>0</v>
      </c>
      <c r="CW930" s="83">
        <v>0</v>
      </c>
      <c r="CX930" s="83" t="s">
        <v>109</v>
      </c>
      <c r="CY930" s="83" t="s">
        <v>583</v>
      </c>
      <c r="CZ930" s="83">
        <v>0</v>
      </c>
      <c r="DA930" s="83">
        <v>0</v>
      </c>
      <c r="DB930" s="83">
        <f t="shared" si="59"/>
        <v>0</v>
      </c>
      <c r="DC930" s="83" t="s">
        <v>497</v>
      </c>
      <c r="DE930" s="136">
        <v>1</v>
      </c>
      <c r="DF930" s="136">
        <v>1</v>
      </c>
      <c r="DG930" s="215" t="s">
        <v>269</v>
      </c>
      <c r="DH930" s="136">
        <v>1</v>
      </c>
      <c r="DI930" s="136">
        <v>1</v>
      </c>
      <c r="DJ930" s="215" t="s">
        <v>269</v>
      </c>
      <c r="EE930" s="136" t="b">
        <v>1</v>
      </c>
      <c r="EF930" s="136" t="b">
        <v>1</v>
      </c>
      <c r="EG930" s="136" t="b">
        <v>1</v>
      </c>
      <c r="EH930" s="136" t="b">
        <v>1</v>
      </c>
      <c r="EL930" s="215" t="s">
        <v>269</v>
      </c>
    </row>
    <row r="931" spans="1:142" ht="60" customHeight="1" x14ac:dyDescent="0.55000000000000004">
      <c r="A931" s="83" t="s">
        <v>130</v>
      </c>
      <c r="B931" s="83" t="s">
        <v>98</v>
      </c>
      <c r="C931">
        <v>217333</v>
      </c>
      <c r="D931" t="s">
        <v>1563</v>
      </c>
      <c r="E931" t="s">
        <v>1563</v>
      </c>
      <c r="F931" s="83" t="s">
        <v>108</v>
      </c>
      <c r="G931" s="213">
        <v>26442</v>
      </c>
      <c r="H931" s="83" t="s">
        <v>102</v>
      </c>
      <c r="I931" s="213">
        <v>43133</v>
      </c>
      <c r="J931" s="83" t="s">
        <v>228</v>
      </c>
      <c r="K931" s="214">
        <v>367917830788</v>
      </c>
      <c r="L931" s="83" t="s">
        <v>135</v>
      </c>
      <c r="M931" s="213">
        <v>43672</v>
      </c>
      <c r="N931">
        <v>477092</v>
      </c>
      <c r="O931" s="145" t="s">
        <v>567</v>
      </c>
      <c r="P931" s="145" t="s">
        <v>99</v>
      </c>
      <c r="Q931" s="145" t="s">
        <v>100</v>
      </c>
      <c r="R931" s="145" t="s">
        <v>567</v>
      </c>
      <c r="V931">
        <v>6184</v>
      </c>
      <c r="W931" s="83" t="s">
        <v>101</v>
      </c>
      <c r="X931" s="83" t="s">
        <v>103</v>
      </c>
      <c r="Y931" t="s">
        <v>2893</v>
      </c>
      <c r="Z931" s="83" t="s">
        <v>102</v>
      </c>
      <c r="AA931" s="83" t="s">
        <v>102</v>
      </c>
      <c r="AB931" t="s">
        <v>3861</v>
      </c>
      <c r="AC931" s="83" t="s">
        <v>3954</v>
      </c>
      <c r="AD931" s="83" t="s">
        <v>144</v>
      </c>
      <c r="AE931" s="83" t="s">
        <v>105</v>
      </c>
      <c r="AF931" t="s">
        <v>2893</v>
      </c>
      <c r="AG931" s="83" t="s">
        <v>102</v>
      </c>
      <c r="AH931" s="83" t="s">
        <v>102</v>
      </c>
      <c r="AI931" t="s">
        <v>3861</v>
      </c>
      <c r="AJ931" s="83" t="s">
        <v>3954</v>
      </c>
      <c r="AK931" s="83" t="s">
        <v>144</v>
      </c>
      <c r="AL931" s="83" t="s">
        <v>105</v>
      </c>
      <c r="AM931" s="87" t="s">
        <v>106</v>
      </c>
      <c r="AN931" t="s">
        <v>2893</v>
      </c>
      <c r="AO931" t="s">
        <v>3861</v>
      </c>
      <c r="AP931" s="83" t="s">
        <v>3954</v>
      </c>
      <c r="AQ931" s="83" t="s">
        <v>144</v>
      </c>
      <c r="AR931" s="87" t="s">
        <v>106</v>
      </c>
      <c r="AT931" s="83" t="s">
        <v>107</v>
      </c>
      <c r="AU931" s="83" t="s">
        <v>107</v>
      </c>
      <c r="AV931" s="83" t="s">
        <v>107</v>
      </c>
      <c r="AX931" s="110" t="s">
        <v>107</v>
      </c>
      <c r="AY931" s="111"/>
      <c r="AZ931" s="112">
        <f t="shared" ca="1" si="60"/>
        <v>5334</v>
      </c>
      <c r="BA931" s="136">
        <f t="shared" ca="1" si="61"/>
        <v>80</v>
      </c>
      <c r="BB931" s="114" t="s">
        <v>134</v>
      </c>
      <c r="BC931" s="114" t="s">
        <v>108</v>
      </c>
      <c r="BD931" s="114"/>
      <c r="BE931" s="115" t="s">
        <v>102</v>
      </c>
      <c r="BF931" s="115" t="s">
        <v>102</v>
      </c>
      <c r="BG931" s="115" t="s">
        <v>102</v>
      </c>
      <c r="BH931" s="115" t="s">
        <v>102</v>
      </c>
      <c r="BI931" s="116"/>
      <c r="BJ931" s="117" t="s">
        <v>109</v>
      </c>
      <c r="BK931" s="117" t="s">
        <v>109</v>
      </c>
      <c r="BL931" s="83">
        <f t="shared" ca="1" si="62"/>
        <v>70</v>
      </c>
      <c r="BM931" s="83" t="s">
        <v>108</v>
      </c>
      <c r="BN931" s="83">
        <v>0</v>
      </c>
      <c r="BO931" s="83" t="s">
        <v>108</v>
      </c>
      <c r="BP931" s="83">
        <v>-1605950</v>
      </c>
      <c r="BQ931" s="83" t="s">
        <v>198</v>
      </c>
      <c r="BR931" s="83" t="s">
        <v>164</v>
      </c>
      <c r="BS931" s="83" t="s">
        <v>499</v>
      </c>
      <c r="BT931" s="83">
        <v>-1605950</v>
      </c>
      <c r="BU931" s="83" t="s">
        <v>198</v>
      </c>
      <c r="BV931" s="83" t="s">
        <v>164</v>
      </c>
      <c r="BW931" s="83" t="s">
        <v>499</v>
      </c>
      <c r="BY931" s="136">
        <v>0</v>
      </c>
      <c r="BZ931" s="136">
        <v>0</v>
      </c>
      <c r="CA931" s="136">
        <v>0</v>
      </c>
      <c r="CB931" s="136">
        <v>0</v>
      </c>
      <c r="CD931" s="136">
        <v>0</v>
      </c>
      <c r="CE931" s="136">
        <v>0</v>
      </c>
      <c r="CF931" s="136">
        <v>0</v>
      </c>
      <c r="CG931" s="136">
        <v>0</v>
      </c>
      <c r="CH931" s="136">
        <v>0</v>
      </c>
      <c r="CI931" s="136">
        <v>0</v>
      </c>
      <c r="CJ931" s="136">
        <v>0</v>
      </c>
      <c r="CK931" s="138">
        <v>0</v>
      </c>
      <c r="CL931" s="138">
        <v>0</v>
      </c>
      <c r="CM931" s="136">
        <v>0</v>
      </c>
      <c r="CN931" s="136">
        <v>0</v>
      </c>
      <c r="CO931" s="85">
        <v>43870</v>
      </c>
      <c r="CP931" s="83" t="s">
        <v>4977</v>
      </c>
      <c r="CQ931" s="83" t="s">
        <v>102</v>
      </c>
      <c r="CR931" s="83" t="s">
        <v>482</v>
      </c>
      <c r="CS931" s="83">
        <v>926</v>
      </c>
      <c r="CT931" s="83" t="s">
        <v>483</v>
      </c>
      <c r="CU931" s="83">
        <v>1</v>
      </c>
      <c r="CV931" s="83">
        <v>0</v>
      </c>
      <c r="CW931" s="83">
        <v>0</v>
      </c>
      <c r="CX931" s="83" t="s">
        <v>109</v>
      </c>
      <c r="CY931" s="83" t="s">
        <v>583</v>
      </c>
      <c r="CZ931" s="83">
        <v>0</v>
      </c>
      <c r="DA931" s="83">
        <v>0</v>
      </c>
      <c r="DB931" s="83">
        <f t="shared" si="59"/>
        <v>0</v>
      </c>
      <c r="DC931" s="83" t="s">
        <v>497</v>
      </c>
      <c r="DE931" s="136">
        <v>1</v>
      </c>
      <c r="DF931" s="136">
        <v>1</v>
      </c>
      <c r="DG931" s="215" t="s">
        <v>269</v>
      </c>
      <c r="DH931" s="136">
        <v>1</v>
      </c>
      <c r="DI931" s="136">
        <v>1</v>
      </c>
      <c r="DJ931" s="215" t="s">
        <v>269</v>
      </c>
      <c r="EE931" s="136" t="b">
        <v>1</v>
      </c>
      <c r="EF931" s="136" t="b">
        <v>1</v>
      </c>
      <c r="EG931" s="136" t="b">
        <v>1</v>
      </c>
      <c r="EH931" s="136" t="b">
        <v>1</v>
      </c>
      <c r="EL931" s="215" t="s">
        <v>269</v>
      </c>
    </row>
    <row r="932" spans="1:142" ht="60" customHeight="1" x14ac:dyDescent="0.55000000000000004">
      <c r="A932" s="83" t="s">
        <v>130</v>
      </c>
      <c r="B932" s="83" t="s">
        <v>98</v>
      </c>
      <c r="C932">
        <v>270628</v>
      </c>
      <c r="D932" t="s">
        <v>1564</v>
      </c>
      <c r="E932" t="s">
        <v>1564</v>
      </c>
      <c r="F932" s="83" t="s">
        <v>108</v>
      </c>
      <c r="G932" s="213">
        <v>30440</v>
      </c>
      <c r="H932" s="83" t="s">
        <v>102</v>
      </c>
      <c r="I932" s="213">
        <v>43352</v>
      </c>
      <c r="J932" s="83" t="s">
        <v>228</v>
      </c>
      <c r="K932" s="214">
        <v>258371474326</v>
      </c>
      <c r="L932" s="83" t="s">
        <v>97</v>
      </c>
      <c r="M932" s="213">
        <v>43781</v>
      </c>
      <c r="N932">
        <v>692084</v>
      </c>
      <c r="O932" s="145" t="s">
        <v>567</v>
      </c>
      <c r="P932" s="145" t="s">
        <v>99</v>
      </c>
      <c r="Q932" s="145" t="s">
        <v>100</v>
      </c>
      <c r="R932" s="145" t="s">
        <v>567</v>
      </c>
      <c r="V932">
        <v>4303</v>
      </c>
      <c r="W932" s="83" t="s">
        <v>1943</v>
      </c>
      <c r="X932" s="83" t="s">
        <v>103</v>
      </c>
      <c r="Y932" t="s">
        <v>2894</v>
      </c>
      <c r="Z932" s="83" t="s">
        <v>102</v>
      </c>
      <c r="AA932" s="83" t="s">
        <v>102</v>
      </c>
      <c r="AB932" t="s">
        <v>3862</v>
      </c>
      <c r="AC932" s="83" t="s">
        <v>3955</v>
      </c>
      <c r="AD932" s="83" t="s">
        <v>111</v>
      </c>
      <c r="AE932" s="83" t="s">
        <v>105</v>
      </c>
      <c r="AF932" t="s">
        <v>2894</v>
      </c>
      <c r="AG932" s="83" t="s">
        <v>102</v>
      </c>
      <c r="AH932" s="83" t="s">
        <v>102</v>
      </c>
      <c r="AI932" t="s">
        <v>3862</v>
      </c>
      <c r="AJ932" s="83" t="s">
        <v>3955</v>
      </c>
      <c r="AK932" s="83" t="s">
        <v>111</v>
      </c>
      <c r="AL932" s="83" t="s">
        <v>105</v>
      </c>
      <c r="AM932" s="87" t="s">
        <v>106</v>
      </c>
      <c r="AN932" t="s">
        <v>2894</v>
      </c>
      <c r="AO932" t="s">
        <v>3862</v>
      </c>
      <c r="AP932" s="83" t="s">
        <v>3955</v>
      </c>
      <c r="AQ932" s="83" t="s">
        <v>144</v>
      </c>
      <c r="AR932" s="87" t="s">
        <v>106</v>
      </c>
      <c r="AT932" s="83" t="s">
        <v>107</v>
      </c>
      <c r="AU932" s="83" t="s">
        <v>107</v>
      </c>
      <c r="AV932" s="83" t="s">
        <v>107</v>
      </c>
      <c r="AX932" s="110" t="s">
        <v>107</v>
      </c>
      <c r="AY932" s="111"/>
      <c r="AZ932" s="112">
        <f t="shared" ca="1" si="60"/>
        <v>4316</v>
      </c>
      <c r="BA932" s="136">
        <f t="shared" ca="1" si="61"/>
        <v>1</v>
      </c>
      <c r="BB932" s="114" t="s">
        <v>136</v>
      </c>
      <c r="BC932" s="114" t="s">
        <v>108</v>
      </c>
      <c r="BD932" s="114"/>
      <c r="BE932" s="115" t="s">
        <v>102</v>
      </c>
      <c r="BF932" s="115" t="s">
        <v>102</v>
      </c>
      <c r="BG932" s="115" t="s">
        <v>102</v>
      </c>
      <c r="BH932" s="115" t="s">
        <v>102</v>
      </c>
      <c r="BI932" s="116"/>
      <c r="BJ932" s="117" t="s">
        <v>109</v>
      </c>
      <c r="BK932" s="117" t="s">
        <v>109</v>
      </c>
      <c r="BL932" s="83">
        <f t="shared" ca="1" si="62"/>
        <v>29</v>
      </c>
      <c r="BM932" s="83" t="s">
        <v>270</v>
      </c>
      <c r="BN932" s="83">
        <v>0</v>
      </c>
      <c r="BO932" s="83" t="s">
        <v>108</v>
      </c>
      <c r="BP932" s="83">
        <v>-1607685</v>
      </c>
      <c r="BQ932" s="83" t="s">
        <v>381</v>
      </c>
      <c r="BR932" s="83" t="s">
        <v>157</v>
      </c>
      <c r="BS932" s="83" t="s">
        <v>502</v>
      </c>
      <c r="BT932" s="83">
        <v>-1607685</v>
      </c>
      <c r="BU932" s="83" t="s">
        <v>381</v>
      </c>
      <c r="BV932" s="83" t="s">
        <v>157</v>
      </c>
      <c r="BW932" s="83" t="s">
        <v>502</v>
      </c>
      <c r="BY932" s="136">
        <v>0</v>
      </c>
      <c r="BZ932" s="136">
        <v>0</v>
      </c>
      <c r="CA932" s="136">
        <v>0</v>
      </c>
      <c r="CB932" s="136">
        <v>0</v>
      </c>
      <c r="CD932" s="136">
        <v>0</v>
      </c>
      <c r="CE932" s="136">
        <v>0</v>
      </c>
      <c r="CF932" s="136">
        <v>0</v>
      </c>
      <c r="CG932" s="136">
        <v>0</v>
      </c>
      <c r="CH932" s="136">
        <v>0</v>
      </c>
      <c r="CI932" s="136">
        <v>0</v>
      </c>
      <c r="CJ932" s="136">
        <v>0</v>
      </c>
      <c r="CK932" s="138">
        <v>0</v>
      </c>
      <c r="CL932" s="138">
        <v>0</v>
      </c>
      <c r="CM932" s="136">
        <v>0</v>
      </c>
      <c r="CN932" s="136">
        <v>0</v>
      </c>
      <c r="CO932" s="85">
        <v>43871</v>
      </c>
      <c r="CP932" s="83" t="s">
        <v>4978</v>
      </c>
      <c r="CQ932" s="83" t="s">
        <v>102</v>
      </c>
      <c r="CR932" s="83" t="s">
        <v>482</v>
      </c>
      <c r="CS932" s="83">
        <v>927</v>
      </c>
      <c r="CT932" s="83" t="s">
        <v>483</v>
      </c>
      <c r="CU932" s="83">
        <v>1</v>
      </c>
      <c r="CV932" s="83">
        <v>0</v>
      </c>
      <c r="CW932" s="83">
        <v>0</v>
      </c>
      <c r="CX932" s="83" t="s">
        <v>109</v>
      </c>
      <c r="CY932" s="83" t="s">
        <v>583</v>
      </c>
      <c r="CZ932" s="83">
        <v>0</v>
      </c>
      <c r="DA932" s="83">
        <v>0</v>
      </c>
      <c r="DB932" s="83">
        <f t="shared" si="59"/>
        <v>0</v>
      </c>
      <c r="DC932" s="83" t="s">
        <v>497</v>
      </c>
      <c r="DE932" s="136">
        <v>1</v>
      </c>
      <c r="DF932" s="136">
        <v>1</v>
      </c>
      <c r="DG932" s="215" t="s">
        <v>269</v>
      </c>
      <c r="DH932" s="136">
        <v>1</v>
      </c>
      <c r="DI932" s="136">
        <v>1</v>
      </c>
      <c r="DJ932" s="215" t="s">
        <v>269</v>
      </c>
      <c r="EE932" s="136" t="b">
        <v>1</v>
      </c>
      <c r="EF932" s="136" t="b">
        <v>1</v>
      </c>
      <c r="EG932" s="136" t="b">
        <v>1</v>
      </c>
      <c r="EH932" s="136" t="b">
        <v>1</v>
      </c>
      <c r="EL932" s="215" t="s">
        <v>269</v>
      </c>
    </row>
    <row r="933" spans="1:142" ht="60" customHeight="1" x14ac:dyDescent="0.55000000000000004">
      <c r="A933" s="83" t="s">
        <v>130</v>
      </c>
      <c r="B933" s="83" t="s">
        <v>98</v>
      </c>
      <c r="C933">
        <v>228151</v>
      </c>
      <c r="D933" t="s">
        <v>1565</v>
      </c>
      <c r="E933" t="s">
        <v>1565</v>
      </c>
      <c r="F933" s="83" t="s">
        <v>108</v>
      </c>
      <c r="G933" s="213">
        <v>34919</v>
      </c>
      <c r="H933" s="83" t="s">
        <v>102</v>
      </c>
      <c r="I933" s="213">
        <v>43180</v>
      </c>
      <c r="J933" s="83" t="s">
        <v>228</v>
      </c>
      <c r="K933" s="214">
        <v>857173431403</v>
      </c>
      <c r="L933" s="83" t="s">
        <v>135</v>
      </c>
      <c r="M933" s="213">
        <v>43618</v>
      </c>
      <c r="N933">
        <v>221622</v>
      </c>
      <c r="O933" s="145" t="s">
        <v>567</v>
      </c>
      <c r="P933" s="145" t="s">
        <v>99</v>
      </c>
      <c r="Q933" s="145" t="s">
        <v>100</v>
      </c>
      <c r="R933" s="145" t="s">
        <v>567</v>
      </c>
      <c r="V933">
        <v>7035</v>
      </c>
      <c r="W933" s="83" t="s">
        <v>101</v>
      </c>
      <c r="X933" s="83" t="s">
        <v>103</v>
      </c>
      <c r="Y933" t="s">
        <v>2895</v>
      </c>
      <c r="Z933" s="83" t="s">
        <v>102</v>
      </c>
      <c r="AA933" s="83" t="s">
        <v>102</v>
      </c>
      <c r="AB933" t="s">
        <v>3863</v>
      </c>
      <c r="AC933" s="83" t="s">
        <v>3956</v>
      </c>
      <c r="AD933" s="83" t="s">
        <v>144</v>
      </c>
      <c r="AE933" s="83" t="s">
        <v>105</v>
      </c>
      <c r="AF933" t="s">
        <v>2895</v>
      </c>
      <c r="AG933" s="83" t="s">
        <v>102</v>
      </c>
      <c r="AH933" s="83" t="s">
        <v>102</v>
      </c>
      <c r="AI933" t="s">
        <v>3863</v>
      </c>
      <c r="AJ933" s="83" t="s">
        <v>3956</v>
      </c>
      <c r="AK933" s="83" t="s">
        <v>144</v>
      </c>
      <c r="AL933" s="83" t="s">
        <v>105</v>
      </c>
      <c r="AM933" s="87" t="s">
        <v>106</v>
      </c>
      <c r="AN933" t="s">
        <v>2895</v>
      </c>
      <c r="AO933" t="s">
        <v>3863</v>
      </c>
      <c r="AP933" s="83" t="s">
        <v>3956</v>
      </c>
      <c r="AQ933" s="83" t="s">
        <v>111</v>
      </c>
      <c r="AR933" s="87" t="s">
        <v>106</v>
      </c>
      <c r="AT933" s="83" t="s">
        <v>107</v>
      </c>
      <c r="AU933" s="83" t="s">
        <v>107</v>
      </c>
      <c r="AV933" s="83" t="s">
        <v>107</v>
      </c>
      <c r="AX933" s="110" t="s">
        <v>107</v>
      </c>
      <c r="AY933" s="111"/>
      <c r="AZ933" s="112">
        <f t="shared" ca="1" si="60"/>
        <v>4319</v>
      </c>
      <c r="BA933" s="136">
        <f t="shared" ca="1" si="61"/>
        <v>41</v>
      </c>
      <c r="BB933" s="114" t="s">
        <v>134</v>
      </c>
      <c r="BC933" s="114" t="s">
        <v>108</v>
      </c>
      <c r="BD933" s="114"/>
      <c r="BE933" s="115" t="s">
        <v>102</v>
      </c>
      <c r="BF933" s="115" t="s">
        <v>102</v>
      </c>
      <c r="BG933" s="115" t="s">
        <v>102</v>
      </c>
      <c r="BH933" s="115" t="s">
        <v>102</v>
      </c>
      <c r="BI933" s="116"/>
      <c r="BJ933" s="117" t="s">
        <v>109</v>
      </c>
      <c r="BK933" s="117" t="s">
        <v>109</v>
      </c>
      <c r="BL933" s="83">
        <f t="shared" ca="1" si="62"/>
        <v>58</v>
      </c>
      <c r="BM933" s="83" t="s">
        <v>108</v>
      </c>
      <c r="BN933" s="83">
        <v>0</v>
      </c>
      <c r="BO933" s="83" t="s">
        <v>108</v>
      </c>
      <c r="BP933" s="83">
        <v>-1609420</v>
      </c>
      <c r="BQ933" s="83" t="s">
        <v>312</v>
      </c>
      <c r="BR933" s="83" t="s">
        <v>153</v>
      </c>
      <c r="BS933" s="83" t="s">
        <v>499</v>
      </c>
      <c r="BT933" s="83">
        <v>-1609420</v>
      </c>
      <c r="BU933" s="83" t="s">
        <v>312</v>
      </c>
      <c r="BV933" s="83" t="s">
        <v>153</v>
      </c>
      <c r="BW933" s="83" t="s">
        <v>499</v>
      </c>
      <c r="BY933" s="136">
        <v>0</v>
      </c>
      <c r="BZ933" s="136">
        <v>0</v>
      </c>
      <c r="CA933" s="136">
        <v>0</v>
      </c>
      <c r="CB933" s="136">
        <v>0</v>
      </c>
      <c r="CD933" s="136">
        <v>0</v>
      </c>
      <c r="CE933" s="136">
        <v>0</v>
      </c>
      <c r="CF933" s="136">
        <v>0</v>
      </c>
      <c r="CG933" s="136">
        <v>0</v>
      </c>
      <c r="CH933" s="136">
        <v>0</v>
      </c>
      <c r="CI933" s="136">
        <v>0</v>
      </c>
      <c r="CJ933" s="136">
        <v>0</v>
      </c>
      <c r="CK933" s="138">
        <v>0</v>
      </c>
      <c r="CL933" s="138">
        <v>0</v>
      </c>
      <c r="CM933" s="136">
        <v>0</v>
      </c>
      <c r="CN933" s="136">
        <v>0</v>
      </c>
      <c r="CO933" s="85">
        <v>43872</v>
      </c>
      <c r="CP933" s="83" t="s">
        <v>4979</v>
      </c>
      <c r="CQ933" s="83" t="s">
        <v>102</v>
      </c>
      <c r="CR933" s="83" t="s">
        <v>482</v>
      </c>
      <c r="CS933" s="83">
        <v>928</v>
      </c>
      <c r="CT933" s="83" t="s">
        <v>483</v>
      </c>
      <c r="CU933" s="83">
        <v>1</v>
      </c>
      <c r="CV933" s="83">
        <v>0</v>
      </c>
      <c r="CW933" s="83">
        <v>0</v>
      </c>
      <c r="CX933" s="83" t="s">
        <v>109</v>
      </c>
      <c r="CY933" s="83" t="s">
        <v>583</v>
      </c>
      <c r="CZ933" s="83">
        <v>0</v>
      </c>
      <c r="DA933" s="83">
        <v>0</v>
      </c>
      <c r="DB933" s="83">
        <f t="shared" si="59"/>
        <v>0</v>
      </c>
      <c r="DC933" s="83" t="s">
        <v>497</v>
      </c>
      <c r="DE933" s="136">
        <v>1</v>
      </c>
      <c r="DF933" s="136">
        <v>1</v>
      </c>
      <c r="DG933" s="215" t="s">
        <v>269</v>
      </c>
      <c r="DH933" s="136">
        <v>1</v>
      </c>
      <c r="DI933" s="136">
        <v>1</v>
      </c>
      <c r="DJ933" s="215" t="s">
        <v>269</v>
      </c>
      <c r="EE933" s="136" t="b">
        <v>1</v>
      </c>
      <c r="EF933" s="136" t="b">
        <v>1</v>
      </c>
      <c r="EG933" s="136" t="b">
        <v>1</v>
      </c>
      <c r="EH933" s="136" t="b">
        <v>1</v>
      </c>
      <c r="EL933" s="215" t="s">
        <v>269</v>
      </c>
    </row>
    <row r="934" spans="1:142" ht="60" customHeight="1" x14ac:dyDescent="0.55000000000000004">
      <c r="A934" s="83" t="s">
        <v>130</v>
      </c>
      <c r="B934" s="83" t="s">
        <v>98</v>
      </c>
      <c r="C934">
        <v>962700</v>
      </c>
      <c r="D934" t="s">
        <v>1566</v>
      </c>
      <c r="E934" t="s">
        <v>1566</v>
      </c>
      <c r="F934" s="83" t="s">
        <v>108</v>
      </c>
      <c r="G934" s="213">
        <v>38332</v>
      </c>
      <c r="H934" s="83" t="s">
        <v>102</v>
      </c>
      <c r="I934" s="213">
        <v>43463</v>
      </c>
      <c r="J934" s="83" t="s">
        <v>228</v>
      </c>
      <c r="K934" s="214">
        <v>411843794344</v>
      </c>
      <c r="L934" s="83" t="s">
        <v>97</v>
      </c>
      <c r="M934" s="213">
        <v>43696</v>
      </c>
      <c r="N934">
        <v>893226</v>
      </c>
      <c r="O934" s="145" t="s">
        <v>567</v>
      </c>
      <c r="P934" s="145" t="s">
        <v>99</v>
      </c>
      <c r="Q934" s="145" t="s">
        <v>100</v>
      </c>
      <c r="R934" s="145" t="s">
        <v>567</v>
      </c>
      <c r="V934">
        <v>5881</v>
      </c>
      <c r="W934" s="83" t="s">
        <v>101</v>
      </c>
      <c r="X934" s="83" t="s">
        <v>103</v>
      </c>
      <c r="Y934" t="s">
        <v>2896</v>
      </c>
      <c r="Z934" s="83" t="s">
        <v>102</v>
      </c>
      <c r="AA934" s="83" t="s">
        <v>102</v>
      </c>
      <c r="AB934" t="s">
        <v>3864</v>
      </c>
      <c r="AC934" s="83" t="s">
        <v>3957</v>
      </c>
      <c r="AD934" s="83" t="s">
        <v>144</v>
      </c>
      <c r="AE934" s="83" t="s">
        <v>105</v>
      </c>
      <c r="AF934" t="s">
        <v>2896</v>
      </c>
      <c r="AG934" s="83" t="s">
        <v>102</v>
      </c>
      <c r="AH934" s="83" t="s">
        <v>102</v>
      </c>
      <c r="AI934" t="s">
        <v>3864</v>
      </c>
      <c r="AJ934" s="83" t="s">
        <v>3957</v>
      </c>
      <c r="AK934" s="83" t="s">
        <v>144</v>
      </c>
      <c r="AL934" s="83" t="s">
        <v>105</v>
      </c>
      <c r="AM934" s="87" t="s">
        <v>106</v>
      </c>
      <c r="AN934" t="s">
        <v>2896</v>
      </c>
      <c r="AO934" t="s">
        <v>3864</v>
      </c>
      <c r="AP934" s="83" t="s">
        <v>3957</v>
      </c>
      <c r="AQ934" s="83" t="s">
        <v>144</v>
      </c>
      <c r="AR934" s="87" t="s">
        <v>106</v>
      </c>
      <c r="AT934" s="83" t="s">
        <v>107</v>
      </c>
      <c r="AU934" s="83" t="s">
        <v>107</v>
      </c>
      <c r="AV934" s="83" t="s">
        <v>107</v>
      </c>
      <c r="AX934" s="110" t="s">
        <v>107</v>
      </c>
      <c r="AY934" s="111"/>
      <c r="AZ934" s="112">
        <f t="shared" ca="1" si="60"/>
        <v>2903</v>
      </c>
      <c r="BA934" s="136">
        <f t="shared" ca="1" si="61"/>
        <v>58</v>
      </c>
      <c r="BB934" s="114" t="s">
        <v>134</v>
      </c>
      <c r="BC934" s="114" t="s">
        <v>108</v>
      </c>
      <c r="BD934" s="114"/>
      <c r="BE934" s="115" t="s">
        <v>102</v>
      </c>
      <c r="BF934" s="115" t="s">
        <v>102</v>
      </c>
      <c r="BG934" s="115" t="s">
        <v>102</v>
      </c>
      <c r="BH934" s="115" t="s">
        <v>102</v>
      </c>
      <c r="BI934" s="116"/>
      <c r="BJ934" s="117" t="s">
        <v>109</v>
      </c>
      <c r="BK934" s="117" t="s">
        <v>109</v>
      </c>
      <c r="BL934" s="83">
        <f t="shared" ca="1" si="62"/>
        <v>65</v>
      </c>
      <c r="BM934" s="83" t="s">
        <v>108</v>
      </c>
      <c r="BN934" s="83">
        <v>0</v>
      </c>
      <c r="BO934" s="83" t="s">
        <v>108</v>
      </c>
      <c r="BP934" s="83">
        <v>-1611155</v>
      </c>
      <c r="BQ934" s="83" t="s">
        <v>198</v>
      </c>
      <c r="BR934" s="83" t="s">
        <v>164</v>
      </c>
      <c r="BS934" s="83" t="s">
        <v>499</v>
      </c>
      <c r="BT934" s="83">
        <v>-1611155</v>
      </c>
      <c r="BU934" s="83" t="s">
        <v>198</v>
      </c>
      <c r="BV934" s="83" t="s">
        <v>164</v>
      </c>
      <c r="BW934" s="83" t="s">
        <v>499</v>
      </c>
      <c r="BY934" s="136">
        <v>0</v>
      </c>
      <c r="BZ934" s="136">
        <v>0</v>
      </c>
      <c r="CA934" s="136">
        <v>0</v>
      </c>
      <c r="CB934" s="136">
        <v>0</v>
      </c>
      <c r="CD934" s="136">
        <v>0</v>
      </c>
      <c r="CE934" s="136">
        <v>0</v>
      </c>
      <c r="CF934" s="136">
        <v>0</v>
      </c>
      <c r="CG934" s="136">
        <v>0</v>
      </c>
      <c r="CH934" s="136">
        <v>0</v>
      </c>
      <c r="CI934" s="136">
        <v>0</v>
      </c>
      <c r="CJ934" s="136">
        <v>0</v>
      </c>
      <c r="CK934" s="138">
        <v>0</v>
      </c>
      <c r="CL934" s="138">
        <v>0</v>
      </c>
      <c r="CM934" s="136">
        <v>0</v>
      </c>
      <c r="CN934" s="136">
        <v>0</v>
      </c>
      <c r="CO934" s="85">
        <v>43873</v>
      </c>
      <c r="CP934" s="83" t="s">
        <v>4980</v>
      </c>
      <c r="CQ934" s="83" t="s">
        <v>102</v>
      </c>
      <c r="CR934" s="83" t="s">
        <v>482</v>
      </c>
      <c r="CS934" s="83">
        <v>929</v>
      </c>
      <c r="CT934" s="83" t="s">
        <v>483</v>
      </c>
      <c r="CU934" s="83">
        <v>1</v>
      </c>
      <c r="CV934" s="83">
        <v>0</v>
      </c>
      <c r="CW934" s="83">
        <v>0</v>
      </c>
      <c r="CX934" s="83" t="s">
        <v>109</v>
      </c>
      <c r="CY934" s="83" t="s">
        <v>583</v>
      </c>
      <c r="CZ934" s="83">
        <v>0</v>
      </c>
      <c r="DA934" s="83">
        <v>0</v>
      </c>
      <c r="DB934" s="83">
        <f t="shared" si="59"/>
        <v>0</v>
      </c>
      <c r="DC934" s="83" t="s">
        <v>497</v>
      </c>
      <c r="DE934" s="136">
        <v>1</v>
      </c>
      <c r="DF934" s="136">
        <v>1</v>
      </c>
      <c r="DG934" s="215" t="s">
        <v>269</v>
      </c>
      <c r="DH934" s="136">
        <v>1</v>
      </c>
      <c r="DI934" s="136">
        <v>1</v>
      </c>
      <c r="DJ934" s="215" t="s">
        <v>269</v>
      </c>
      <c r="EE934" s="136" t="b">
        <v>1</v>
      </c>
      <c r="EF934" s="136" t="b">
        <v>1</v>
      </c>
      <c r="EG934" s="136" t="b">
        <v>1</v>
      </c>
      <c r="EH934" s="136" t="b">
        <v>1</v>
      </c>
      <c r="EL934" s="215" t="s">
        <v>269</v>
      </c>
    </row>
    <row r="935" spans="1:142" ht="60" customHeight="1" x14ac:dyDescent="0.55000000000000004">
      <c r="A935" s="83" t="s">
        <v>130</v>
      </c>
      <c r="B935" s="83" t="s">
        <v>98</v>
      </c>
      <c r="C935">
        <v>928614</v>
      </c>
      <c r="D935" t="s">
        <v>1567</v>
      </c>
      <c r="E935" t="s">
        <v>1567</v>
      </c>
      <c r="F935" s="83" t="s">
        <v>108</v>
      </c>
      <c r="G935" s="213">
        <v>27015</v>
      </c>
      <c r="H935" s="83" t="s">
        <v>102</v>
      </c>
      <c r="I935" s="213">
        <v>43377</v>
      </c>
      <c r="J935" s="83" t="s">
        <v>228</v>
      </c>
      <c r="K935" s="214">
        <v>196856181651</v>
      </c>
      <c r="L935" s="83" t="s">
        <v>126</v>
      </c>
      <c r="M935" s="213">
        <v>43535</v>
      </c>
      <c r="N935">
        <v>329607</v>
      </c>
      <c r="O935" s="145" t="s">
        <v>567</v>
      </c>
      <c r="P935" s="145" t="s">
        <v>99</v>
      </c>
      <c r="Q935" s="145" t="s">
        <v>100</v>
      </c>
      <c r="R935" s="145" t="s">
        <v>567</v>
      </c>
      <c r="V935">
        <v>6997</v>
      </c>
      <c r="W935" s="83" t="s">
        <v>1944</v>
      </c>
      <c r="X935" s="83" t="s">
        <v>103</v>
      </c>
      <c r="Y935" t="s">
        <v>2897</v>
      </c>
      <c r="Z935" s="83" t="s">
        <v>102</v>
      </c>
      <c r="AA935" s="83" t="s">
        <v>102</v>
      </c>
      <c r="AB935" t="s">
        <v>3865</v>
      </c>
      <c r="AC935" s="83" t="s">
        <v>3958</v>
      </c>
      <c r="AD935" s="83" t="s">
        <v>111</v>
      </c>
      <c r="AE935" s="83" t="s">
        <v>105</v>
      </c>
      <c r="AF935" t="s">
        <v>2897</v>
      </c>
      <c r="AG935" s="83" t="s">
        <v>102</v>
      </c>
      <c r="AH935" s="83" t="s">
        <v>102</v>
      </c>
      <c r="AI935" t="s">
        <v>3865</v>
      </c>
      <c r="AJ935" s="83" t="s">
        <v>3958</v>
      </c>
      <c r="AK935" s="83" t="s">
        <v>111</v>
      </c>
      <c r="AL935" s="83" t="s">
        <v>105</v>
      </c>
      <c r="AM935" s="87" t="s">
        <v>106</v>
      </c>
      <c r="AN935" t="s">
        <v>2897</v>
      </c>
      <c r="AO935" t="s">
        <v>3865</v>
      </c>
      <c r="AP935" s="83" t="s">
        <v>3958</v>
      </c>
      <c r="AQ935" s="83" t="s">
        <v>144</v>
      </c>
      <c r="AR935" s="87" t="s">
        <v>106</v>
      </c>
      <c r="AT935" s="83" t="s">
        <v>107</v>
      </c>
      <c r="AU935" s="83" t="s">
        <v>107</v>
      </c>
      <c r="AV935" s="83" t="s">
        <v>107</v>
      </c>
      <c r="AX935" s="110" t="s">
        <v>107</v>
      </c>
      <c r="AY935" s="111"/>
      <c r="AZ935" s="112">
        <f t="shared" ca="1" si="60"/>
        <v>3356</v>
      </c>
      <c r="BA935" s="136">
        <f t="shared" ca="1" si="61"/>
        <v>34</v>
      </c>
      <c r="BB935" s="114" t="s">
        <v>136</v>
      </c>
      <c r="BC935" s="114" t="s">
        <v>108</v>
      </c>
      <c r="BD935" s="114"/>
      <c r="BE935" s="115" t="s">
        <v>102</v>
      </c>
      <c r="BF935" s="115" t="s">
        <v>102</v>
      </c>
      <c r="BG935" s="115" t="s">
        <v>102</v>
      </c>
      <c r="BH935" s="115" t="s">
        <v>102</v>
      </c>
      <c r="BI935" s="116"/>
      <c r="BJ935" s="117" t="s">
        <v>109</v>
      </c>
      <c r="BK935" s="117" t="s">
        <v>109</v>
      </c>
      <c r="BL935" s="83">
        <f t="shared" ca="1" si="62"/>
        <v>79</v>
      </c>
      <c r="BM935" s="83" t="s">
        <v>270</v>
      </c>
      <c r="BN935" s="83">
        <v>0</v>
      </c>
      <c r="BO935" s="83" t="s">
        <v>108</v>
      </c>
      <c r="BP935" s="83">
        <v>-1612890</v>
      </c>
      <c r="BQ935" s="83" t="s">
        <v>381</v>
      </c>
      <c r="BR935" s="83" t="s">
        <v>157</v>
      </c>
      <c r="BS935" s="83" t="s">
        <v>502</v>
      </c>
      <c r="BT935" s="83">
        <v>-1612890</v>
      </c>
      <c r="BU935" s="83" t="s">
        <v>381</v>
      </c>
      <c r="BV935" s="83" t="s">
        <v>157</v>
      </c>
      <c r="BW935" s="83" t="s">
        <v>502</v>
      </c>
      <c r="BY935" s="136">
        <v>0</v>
      </c>
      <c r="BZ935" s="136">
        <v>0</v>
      </c>
      <c r="CA935" s="136">
        <v>0</v>
      </c>
      <c r="CB935" s="136">
        <v>0</v>
      </c>
      <c r="CD935" s="136">
        <v>0</v>
      </c>
      <c r="CE935" s="136">
        <v>0</v>
      </c>
      <c r="CF935" s="136">
        <v>0</v>
      </c>
      <c r="CG935" s="136">
        <v>0</v>
      </c>
      <c r="CH935" s="136">
        <v>0</v>
      </c>
      <c r="CI935" s="136">
        <v>0</v>
      </c>
      <c r="CJ935" s="136">
        <v>0</v>
      </c>
      <c r="CK935" s="138">
        <v>0</v>
      </c>
      <c r="CL935" s="138">
        <v>0</v>
      </c>
      <c r="CM935" s="136">
        <v>0</v>
      </c>
      <c r="CN935" s="136">
        <v>0</v>
      </c>
      <c r="CO935" s="85">
        <v>43874</v>
      </c>
      <c r="CP935" s="83" t="s">
        <v>4981</v>
      </c>
      <c r="CQ935" s="83" t="s">
        <v>102</v>
      </c>
      <c r="CR935" s="83" t="s">
        <v>482</v>
      </c>
      <c r="CS935" s="83">
        <v>930</v>
      </c>
      <c r="CT935" s="83" t="s">
        <v>483</v>
      </c>
      <c r="CU935" s="83">
        <v>1</v>
      </c>
      <c r="CV935" s="83">
        <v>0</v>
      </c>
      <c r="CW935" s="83">
        <v>0</v>
      </c>
      <c r="CX935" s="83" t="s">
        <v>109</v>
      </c>
      <c r="CY935" s="83" t="s">
        <v>583</v>
      </c>
      <c r="CZ935" s="83">
        <v>0</v>
      </c>
      <c r="DA935" s="83">
        <v>0</v>
      </c>
      <c r="DB935" s="83">
        <f t="shared" si="59"/>
        <v>0</v>
      </c>
      <c r="DC935" s="83" t="s">
        <v>497</v>
      </c>
      <c r="DE935" s="136">
        <v>1</v>
      </c>
      <c r="DF935" s="136">
        <v>1</v>
      </c>
      <c r="DG935" s="215" t="s">
        <v>269</v>
      </c>
      <c r="DH935" s="136">
        <v>1</v>
      </c>
      <c r="DI935" s="136">
        <v>1</v>
      </c>
      <c r="DJ935" s="215" t="s">
        <v>269</v>
      </c>
      <c r="EE935" s="136" t="b">
        <v>1</v>
      </c>
      <c r="EF935" s="136" t="b">
        <v>1</v>
      </c>
      <c r="EG935" s="136" t="b">
        <v>1</v>
      </c>
      <c r="EH935" s="136" t="b">
        <v>1</v>
      </c>
      <c r="EL935" s="215" t="s">
        <v>269</v>
      </c>
    </row>
    <row r="936" spans="1:142" ht="60" customHeight="1" x14ac:dyDescent="0.55000000000000004">
      <c r="A936" s="83" t="s">
        <v>130</v>
      </c>
      <c r="B936" s="83" t="s">
        <v>98</v>
      </c>
      <c r="C936">
        <v>251496</v>
      </c>
      <c r="D936" t="s">
        <v>1568</v>
      </c>
      <c r="E936" t="s">
        <v>1568</v>
      </c>
      <c r="F936" s="83" t="s">
        <v>108</v>
      </c>
      <c r="G936" s="213">
        <v>33396</v>
      </c>
      <c r="H936" s="83" t="s">
        <v>102</v>
      </c>
      <c r="I936" s="213">
        <v>43178</v>
      </c>
      <c r="J936" s="83" t="s">
        <v>228</v>
      </c>
      <c r="K936" s="214">
        <v>181284763008</v>
      </c>
      <c r="L936" s="83" t="s">
        <v>135</v>
      </c>
      <c r="M936" s="213">
        <v>43524</v>
      </c>
      <c r="N936">
        <v>961977</v>
      </c>
      <c r="O936" s="145" t="s">
        <v>567</v>
      </c>
      <c r="P936" s="145" t="s">
        <v>99</v>
      </c>
      <c r="Q936" s="145" t="s">
        <v>100</v>
      </c>
      <c r="R936" s="145" t="s">
        <v>567</v>
      </c>
      <c r="V936">
        <v>6290</v>
      </c>
      <c r="W936" s="83" t="s">
        <v>101</v>
      </c>
      <c r="X936" s="83" t="s">
        <v>103</v>
      </c>
      <c r="Y936" t="s">
        <v>2898</v>
      </c>
      <c r="Z936" s="83" t="s">
        <v>102</v>
      </c>
      <c r="AA936" s="83" t="s">
        <v>102</v>
      </c>
      <c r="AB936" t="s">
        <v>3866</v>
      </c>
      <c r="AC936" s="83" t="s">
        <v>3959</v>
      </c>
      <c r="AD936" s="83" t="s">
        <v>144</v>
      </c>
      <c r="AE936" s="83" t="s">
        <v>105</v>
      </c>
      <c r="AF936" t="s">
        <v>2898</v>
      </c>
      <c r="AG936" s="83" t="s">
        <v>102</v>
      </c>
      <c r="AH936" s="83" t="s">
        <v>102</v>
      </c>
      <c r="AI936" t="s">
        <v>3866</v>
      </c>
      <c r="AJ936" s="83" t="s">
        <v>3959</v>
      </c>
      <c r="AK936" s="83" t="s">
        <v>144</v>
      </c>
      <c r="AL936" s="83" t="s">
        <v>105</v>
      </c>
      <c r="AM936" s="87" t="s">
        <v>106</v>
      </c>
      <c r="AN936" t="s">
        <v>2898</v>
      </c>
      <c r="AO936" t="s">
        <v>3866</v>
      </c>
      <c r="AP936" s="83" t="s">
        <v>3959</v>
      </c>
      <c r="AQ936" s="83" t="s">
        <v>111</v>
      </c>
      <c r="AR936" s="87" t="s">
        <v>106</v>
      </c>
      <c r="AT936" s="83" t="s">
        <v>107</v>
      </c>
      <c r="AU936" s="83" t="s">
        <v>107</v>
      </c>
      <c r="AV936" s="83" t="s">
        <v>107</v>
      </c>
      <c r="AX936" s="110" t="s">
        <v>107</v>
      </c>
      <c r="AY936" s="111"/>
      <c r="AZ936" s="112">
        <f t="shared" ca="1" si="60"/>
        <v>6594</v>
      </c>
      <c r="BA936" s="136">
        <f t="shared" ca="1" si="61"/>
        <v>13</v>
      </c>
      <c r="BB936" s="114" t="s">
        <v>134</v>
      </c>
      <c r="BC936" s="114" t="s">
        <v>108</v>
      </c>
      <c r="BD936" s="114"/>
      <c r="BE936" s="115" t="s">
        <v>102</v>
      </c>
      <c r="BF936" s="115" t="s">
        <v>102</v>
      </c>
      <c r="BG936" s="115" t="s">
        <v>102</v>
      </c>
      <c r="BH936" s="115" t="s">
        <v>102</v>
      </c>
      <c r="BI936" s="116"/>
      <c r="BJ936" s="117" t="s">
        <v>109</v>
      </c>
      <c r="BK936" s="117" t="s">
        <v>109</v>
      </c>
      <c r="BL936" s="83">
        <f t="shared" ca="1" si="62"/>
        <v>89</v>
      </c>
      <c r="BM936" s="83" t="s">
        <v>108</v>
      </c>
      <c r="BN936" s="83">
        <v>0</v>
      </c>
      <c r="BO936" s="83" t="s">
        <v>108</v>
      </c>
      <c r="BP936" s="83">
        <v>-1614625</v>
      </c>
      <c r="BQ936" s="83" t="s">
        <v>312</v>
      </c>
      <c r="BR936" s="83" t="s">
        <v>153</v>
      </c>
      <c r="BS936" s="83" t="s">
        <v>499</v>
      </c>
      <c r="BT936" s="83">
        <v>-1614625</v>
      </c>
      <c r="BU936" s="83" t="s">
        <v>312</v>
      </c>
      <c r="BV936" s="83" t="s">
        <v>153</v>
      </c>
      <c r="BW936" s="83" t="s">
        <v>499</v>
      </c>
      <c r="BY936" s="136">
        <v>0</v>
      </c>
      <c r="BZ936" s="136">
        <v>0</v>
      </c>
      <c r="CA936" s="136">
        <v>0</v>
      </c>
      <c r="CB936" s="136">
        <v>0</v>
      </c>
      <c r="CD936" s="136">
        <v>0</v>
      </c>
      <c r="CE936" s="136">
        <v>0</v>
      </c>
      <c r="CF936" s="136">
        <v>0</v>
      </c>
      <c r="CG936" s="136">
        <v>0</v>
      </c>
      <c r="CH936" s="136">
        <v>0</v>
      </c>
      <c r="CI936" s="136">
        <v>0</v>
      </c>
      <c r="CJ936" s="136">
        <v>0</v>
      </c>
      <c r="CK936" s="138">
        <v>0</v>
      </c>
      <c r="CL936" s="138">
        <v>0</v>
      </c>
      <c r="CM936" s="136">
        <v>0</v>
      </c>
      <c r="CN936" s="136">
        <v>0</v>
      </c>
      <c r="CO936" s="85">
        <v>43875</v>
      </c>
      <c r="CP936" s="83" t="s">
        <v>4982</v>
      </c>
      <c r="CQ936" s="83" t="s">
        <v>102</v>
      </c>
      <c r="CR936" s="83" t="s">
        <v>482</v>
      </c>
      <c r="CS936" s="83">
        <v>931</v>
      </c>
      <c r="CT936" s="83" t="s">
        <v>483</v>
      </c>
      <c r="CU936" s="83">
        <v>1</v>
      </c>
      <c r="CV936" s="83">
        <v>0</v>
      </c>
      <c r="CW936" s="83">
        <v>0</v>
      </c>
      <c r="CX936" s="83" t="s">
        <v>109</v>
      </c>
      <c r="CY936" s="83" t="s">
        <v>583</v>
      </c>
      <c r="CZ936" s="83">
        <v>0</v>
      </c>
      <c r="DA936" s="83">
        <v>0</v>
      </c>
      <c r="DB936" s="83">
        <f t="shared" si="59"/>
        <v>0</v>
      </c>
      <c r="DC936" s="83" t="s">
        <v>497</v>
      </c>
      <c r="DE936" s="136">
        <v>1</v>
      </c>
      <c r="DF936" s="136">
        <v>1</v>
      </c>
      <c r="DG936" s="215" t="s">
        <v>269</v>
      </c>
      <c r="DH936" s="136">
        <v>1</v>
      </c>
      <c r="DI936" s="136">
        <v>1</v>
      </c>
      <c r="DJ936" s="215" t="s">
        <v>269</v>
      </c>
      <c r="EE936" s="136" t="b">
        <v>1</v>
      </c>
      <c r="EF936" s="136" t="b">
        <v>1</v>
      </c>
      <c r="EG936" s="136" t="b">
        <v>1</v>
      </c>
      <c r="EH936" s="136" t="b">
        <v>1</v>
      </c>
      <c r="EL936" s="215" t="s">
        <v>269</v>
      </c>
    </row>
    <row r="937" spans="1:142" ht="60" customHeight="1" x14ac:dyDescent="0.55000000000000004">
      <c r="A937" s="83" t="s">
        <v>130</v>
      </c>
      <c r="B937" s="83" t="s">
        <v>98</v>
      </c>
      <c r="C937">
        <v>996267</v>
      </c>
      <c r="D937" t="s">
        <v>1569</v>
      </c>
      <c r="E937" t="s">
        <v>1569</v>
      </c>
      <c r="F937" s="83" t="s">
        <v>108</v>
      </c>
      <c r="G937" s="213">
        <v>26860</v>
      </c>
      <c r="H937" s="83" t="s">
        <v>102</v>
      </c>
      <c r="I937" s="213">
        <v>43172</v>
      </c>
      <c r="J937" s="83" t="s">
        <v>228</v>
      </c>
      <c r="K937" s="214">
        <v>516249949588</v>
      </c>
      <c r="L937" s="83" t="s">
        <v>97</v>
      </c>
      <c r="M937" s="213">
        <v>43545</v>
      </c>
      <c r="N937">
        <v>524336</v>
      </c>
      <c r="O937" s="145" t="s">
        <v>567</v>
      </c>
      <c r="P937" s="145" t="s">
        <v>99</v>
      </c>
      <c r="Q937" s="145" t="s">
        <v>100</v>
      </c>
      <c r="R937" s="145" t="s">
        <v>567</v>
      </c>
      <c r="V937">
        <v>9041</v>
      </c>
      <c r="W937" s="83" t="s">
        <v>101</v>
      </c>
      <c r="X937" s="83" t="s">
        <v>103</v>
      </c>
      <c r="Y937" t="s">
        <v>2899</v>
      </c>
      <c r="Z937" s="83" t="s">
        <v>102</v>
      </c>
      <c r="AA937" s="83" t="s">
        <v>102</v>
      </c>
      <c r="AB937" t="s">
        <v>3867</v>
      </c>
      <c r="AC937" s="83" t="s">
        <v>3960</v>
      </c>
      <c r="AD937" s="83" t="s">
        <v>144</v>
      </c>
      <c r="AE937" s="83" t="s">
        <v>105</v>
      </c>
      <c r="AF937" t="s">
        <v>2899</v>
      </c>
      <c r="AG937" s="83" t="s">
        <v>102</v>
      </c>
      <c r="AH937" s="83" t="s">
        <v>102</v>
      </c>
      <c r="AI937" t="s">
        <v>3867</v>
      </c>
      <c r="AJ937" s="83" t="s">
        <v>3960</v>
      </c>
      <c r="AK937" s="83" t="s">
        <v>144</v>
      </c>
      <c r="AL937" s="83" t="s">
        <v>105</v>
      </c>
      <c r="AM937" s="87" t="s">
        <v>106</v>
      </c>
      <c r="AN937" t="s">
        <v>2899</v>
      </c>
      <c r="AO937" t="s">
        <v>3867</v>
      </c>
      <c r="AP937" s="83" t="s">
        <v>3960</v>
      </c>
      <c r="AQ937" s="83" t="s">
        <v>144</v>
      </c>
      <c r="AR937" s="87" t="s">
        <v>106</v>
      </c>
      <c r="AT937" s="83" t="s">
        <v>107</v>
      </c>
      <c r="AU937" s="83" t="s">
        <v>107</v>
      </c>
      <c r="AV937" s="83" t="s">
        <v>107</v>
      </c>
      <c r="AX937" s="110" t="s">
        <v>107</v>
      </c>
      <c r="AY937" s="111"/>
      <c r="AZ937" s="112">
        <f t="shared" ca="1" si="60"/>
        <v>5333</v>
      </c>
      <c r="BA937" s="136">
        <f t="shared" ca="1" si="61"/>
        <v>36</v>
      </c>
      <c r="BB937" s="114" t="s">
        <v>134</v>
      </c>
      <c r="BC937" s="114" t="s">
        <v>108</v>
      </c>
      <c r="BD937" s="114"/>
      <c r="BE937" s="115" t="s">
        <v>102</v>
      </c>
      <c r="BF937" s="115" t="s">
        <v>102</v>
      </c>
      <c r="BG937" s="115" t="s">
        <v>102</v>
      </c>
      <c r="BH937" s="115" t="s">
        <v>102</v>
      </c>
      <c r="BI937" s="116"/>
      <c r="BJ937" s="117" t="s">
        <v>109</v>
      </c>
      <c r="BK937" s="117" t="s">
        <v>109</v>
      </c>
      <c r="BL937" s="83">
        <f t="shared" ca="1" si="62"/>
        <v>20</v>
      </c>
      <c r="BM937" s="83" t="s">
        <v>108</v>
      </c>
      <c r="BN937" s="83">
        <v>0</v>
      </c>
      <c r="BO937" s="83" t="s">
        <v>108</v>
      </c>
      <c r="BP937" s="83">
        <v>-1616360</v>
      </c>
      <c r="BQ937" s="83" t="s">
        <v>198</v>
      </c>
      <c r="BR937" s="83" t="s">
        <v>164</v>
      </c>
      <c r="BS937" s="83" t="s">
        <v>499</v>
      </c>
      <c r="BT937" s="83">
        <v>-1616360</v>
      </c>
      <c r="BU937" s="83" t="s">
        <v>198</v>
      </c>
      <c r="BV937" s="83" t="s">
        <v>164</v>
      </c>
      <c r="BW937" s="83" t="s">
        <v>499</v>
      </c>
      <c r="BY937" s="136">
        <v>0</v>
      </c>
      <c r="BZ937" s="136">
        <v>0</v>
      </c>
      <c r="CA937" s="136">
        <v>0</v>
      </c>
      <c r="CB937" s="136">
        <v>0</v>
      </c>
      <c r="CD937" s="136">
        <v>0</v>
      </c>
      <c r="CE937" s="136">
        <v>0</v>
      </c>
      <c r="CF937" s="136">
        <v>0</v>
      </c>
      <c r="CG937" s="136">
        <v>0</v>
      </c>
      <c r="CH937" s="136">
        <v>0</v>
      </c>
      <c r="CI937" s="136">
        <v>0</v>
      </c>
      <c r="CJ937" s="136">
        <v>0</v>
      </c>
      <c r="CK937" s="138">
        <v>0</v>
      </c>
      <c r="CL937" s="138">
        <v>0</v>
      </c>
      <c r="CM937" s="136">
        <v>0</v>
      </c>
      <c r="CN937" s="136">
        <v>0</v>
      </c>
      <c r="CO937" s="85">
        <v>43876</v>
      </c>
      <c r="CP937" s="83" t="s">
        <v>4983</v>
      </c>
      <c r="CQ937" s="83" t="s">
        <v>102</v>
      </c>
      <c r="CR937" s="83" t="s">
        <v>482</v>
      </c>
      <c r="CS937" s="83">
        <v>932</v>
      </c>
      <c r="CT937" s="83" t="s">
        <v>483</v>
      </c>
      <c r="CU937" s="83">
        <v>1</v>
      </c>
      <c r="CV937" s="83">
        <v>0</v>
      </c>
      <c r="CW937" s="83">
        <v>0</v>
      </c>
      <c r="CX937" s="83" t="s">
        <v>109</v>
      </c>
      <c r="CY937" s="83" t="s">
        <v>583</v>
      </c>
      <c r="CZ937" s="83">
        <v>0</v>
      </c>
      <c r="DA937" s="83">
        <v>0</v>
      </c>
      <c r="DB937" s="83">
        <f t="shared" si="59"/>
        <v>0</v>
      </c>
      <c r="DC937" s="83" t="s">
        <v>497</v>
      </c>
      <c r="DE937" s="136">
        <v>1</v>
      </c>
      <c r="DF937" s="136">
        <v>1</v>
      </c>
      <c r="DG937" s="215" t="s">
        <v>269</v>
      </c>
      <c r="DH937" s="136">
        <v>1</v>
      </c>
      <c r="DI937" s="136">
        <v>1</v>
      </c>
      <c r="DJ937" s="215" t="s">
        <v>269</v>
      </c>
      <c r="EE937" s="136" t="b">
        <v>1</v>
      </c>
      <c r="EF937" s="136" t="b">
        <v>1</v>
      </c>
      <c r="EG937" s="136" t="b">
        <v>1</v>
      </c>
      <c r="EH937" s="136" t="b">
        <v>1</v>
      </c>
      <c r="EL937" s="215" t="s">
        <v>269</v>
      </c>
    </row>
    <row r="938" spans="1:142" ht="60" customHeight="1" x14ac:dyDescent="0.55000000000000004">
      <c r="A938" s="83" t="s">
        <v>130</v>
      </c>
      <c r="B938" s="83" t="s">
        <v>98</v>
      </c>
      <c r="C938">
        <v>679302</v>
      </c>
      <c r="D938" t="s">
        <v>1570</v>
      </c>
      <c r="E938" t="s">
        <v>1570</v>
      </c>
      <c r="F938" s="83" t="s">
        <v>108</v>
      </c>
      <c r="G938" s="213">
        <v>28344</v>
      </c>
      <c r="H938" s="83" t="s">
        <v>102</v>
      </c>
      <c r="I938" s="213">
        <v>43235</v>
      </c>
      <c r="J938" s="83" t="s">
        <v>228</v>
      </c>
      <c r="K938" s="214">
        <v>756608816217</v>
      </c>
      <c r="L938" s="83" t="s">
        <v>135</v>
      </c>
      <c r="M938" s="213">
        <v>43501</v>
      </c>
      <c r="N938">
        <v>827349</v>
      </c>
      <c r="O938" s="145" t="s">
        <v>567</v>
      </c>
      <c r="P938" s="145" t="s">
        <v>99</v>
      </c>
      <c r="Q938" s="145" t="s">
        <v>100</v>
      </c>
      <c r="R938" s="145" t="s">
        <v>567</v>
      </c>
      <c r="V938">
        <v>1518</v>
      </c>
      <c r="W938" s="83" t="s">
        <v>1945</v>
      </c>
      <c r="X938" s="83" t="s">
        <v>103</v>
      </c>
      <c r="Y938" t="s">
        <v>2900</v>
      </c>
      <c r="Z938" s="83" t="s">
        <v>102</v>
      </c>
      <c r="AA938" s="83" t="s">
        <v>102</v>
      </c>
      <c r="AB938" t="s">
        <v>3868</v>
      </c>
      <c r="AC938" s="83" t="s">
        <v>3961</v>
      </c>
      <c r="AD938" s="83" t="s">
        <v>111</v>
      </c>
      <c r="AE938" s="83" t="s">
        <v>105</v>
      </c>
      <c r="AF938" t="s">
        <v>2900</v>
      </c>
      <c r="AG938" s="83" t="s">
        <v>102</v>
      </c>
      <c r="AH938" s="83" t="s">
        <v>102</v>
      </c>
      <c r="AI938" t="s">
        <v>3868</v>
      </c>
      <c r="AJ938" s="83" t="s">
        <v>3961</v>
      </c>
      <c r="AK938" s="83" t="s">
        <v>111</v>
      </c>
      <c r="AL938" s="83" t="s">
        <v>105</v>
      </c>
      <c r="AM938" s="87" t="s">
        <v>106</v>
      </c>
      <c r="AN938" t="s">
        <v>2900</v>
      </c>
      <c r="AO938" t="s">
        <v>3868</v>
      </c>
      <c r="AP938" s="83" t="s">
        <v>3961</v>
      </c>
      <c r="AQ938" s="83" t="s">
        <v>144</v>
      </c>
      <c r="AR938" s="87" t="s">
        <v>106</v>
      </c>
      <c r="AT938" s="83" t="s">
        <v>107</v>
      </c>
      <c r="AU938" s="83" t="s">
        <v>107</v>
      </c>
      <c r="AV938" s="83" t="s">
        <v>107</v>
      </c>
      <c r="AX938" s="110" t="s">
        <v>107</v>
      </c>
      <c r="AY938" s="111"/>
      <c r="AZ938" s="112">
        <f t="shared" ca="1" si="60"/>
        <v>9305</v>
      </c>
      <c r="BA938" s="136">
        <f t="shared" ca="1" si="61"/>
        <v>87</v>
      </c>
      <c r="BB938" s="114" t="s">
        <v>136</v>
      </c>
      <c r="BC938" s="114" t="s">
        <v>108</v>
      </c>
      <c r="BD938" s="114"/>
      <c r="BE938" s="115" t="s">
        <v>102</v>
      </c>
      <c r="BF938" s="115" t="s">
        <v>102</v>
      </c>
      <c r="BG938" s="115" t="s">
        <v>102</v>
      </c>
      <c r="BH938" s="115" t="s">
        <v>102</v>
      </c>
      <c r="BI938" s="116"/>
      <c r="BJ938" s="117" t="s">
        <v>109</v>
      </c>
      <c r="BK938" s="117" t="s">
        <v>109</v>
      </c>
      <c r="BL938" s="83">
        <f t="shared" ca="1" si="62"/>
        <v>68</v>
      </c>
      <c r="BM938" s="83" t="s">
        <v>270</v>
      </c>
      <c r="BN938" s="83">
        <v>0</v>
      </c>
      <c r="BO938" s="83" t="s">
        <v>108</v>
      </c>
      <c r="BP938" s="83">
        <v>-1618095</v>
      </c>
      <c r="BQ938" s="83" t="s">
        <v>381</v>
      </c>
      <c r="BR938" s="83" t="s">
        <v>157</v>
      </c>
      <c r="BS938" s="83" t="s">
        <v>502</v>
      </c>
      <c r="BT938" s="83">
        <v>-1618095</v>
      </c>
      <c r="BU938" s="83" t="s">
        <v>381</v>
      </c>
      <c r="BV938" s="83" t="s">
        <v>157</v>
      </c>
      <c r="BW938" s="83" t="s">
        <v>502</v>
      </c>
      <c r="BY938" s="136">
        <v>0</v>
      </c>
      <c r="BZ938" s="136">
        <v>0</v>
      </c>
      <c r="CA938" s="136">
        <v>0</v>
      </c>
      <c r="CB938" s="136">
        <v>0</v>
      </c>
      <c r="CD938" s="136">
        <v>0</v>
      </c>
      <c r="CE938" s="136">
        <v>0</v>
      </c>
      <c r="CF938" s="136">
        <v>0</v>
      </c>
      <c r="CG938" s="136">
        <v>0</v>
      </c>
      <c r="CH938" s="136">
        <v>0</v>
      </c>
      <c r="CI938" s="136">
        <v>0</v>
      </c>
      <c r="CJ938" s="136">
        <v>0</v>
      </c>
      <c r="CK938" s="138">
        <v>0</v>
      </c>
      <c r="CL938" s="138">
        <v>0</v>
      </c>
      <c r="CM938" s="136">
        <v>0</v>
      </c>
      <c r="CN938" s="136">
        <v>0</v>
      </c>
      <c r="CO938" s="85">
        <v>43877</v>
      </c>
      <c r="CP938" s="83" t="s">
        <v>4984</v>
      </c>
      <c r="CQ938" s="83" t="s">
        <v>102</v>
      </c>
      <c r="CR938" s="83" t="s">
        <v>482</v>
      </c>
      <c r="CS938" s="83">
        <v>933</v>
      </c>
      <c r="CT938" s="83" t="s">
        <v>483</v>
      </c>
      <c r="CU938" s="83">
        <v>1</v>
      </c>
      <c r="CV938" s="83">
        <v>0</v>
      </c>
      <c r="CW938" s="83">
        <v>0</v>
      </c>
      <c r="CX938" s="83" t="s">
        <v>109</v>
      </c>
      <c r="CY938" s="83" t="s">
        <v>583</v>
      </c>
      <c r="CZ938" s="83">
        <v>0</v>
      </c>
      <c r="DA938" s="83">
        <v>0</v>
      </c>
      <c r="DB938" s="83">
        <f t="shared" si="59"/>
        <v>0</v>
      </c>
      <c r="DC938" s="83" t="s">
        <v>497</v>
      </c>
      <c r="DE938" s="136">
        <v>1</v>
      </c>
      <c r="DF938" s="136">
        <v>1</v>
      </c>
      <c r="DG938" s="215" t="s">
        <v>269</v>
      </c>
      <c r="DH938" s="136">
        <v>1</v>
      </c>
      <c r="DI938" s="136">
        <v>1</v>
      </c>
      <c r="DJ938" s="215" t="s">
        <v>269</v>
      </c>
      <c r="EE938" s="136" t="b">
        <v>1</v>
      </c>
      <c r="EF938" s="136" t="b">
        <v>1</v>
      </c>
      <c r="EG938" s="136" t="b">
        <v>1</v>
      </c>
      <c r="EH938" s="136" t="b">
        <v>1</v>
      </c>
      <c r="EL938" s="215" t="s">
        <v>269</v>
      </c>
    </row>
    <row r="939" spans="1:142" ht="60" customHeight="1" x14ac:dyDescent="0.55000000000000004">
      <c r="A939" s="83" t="s">
        <v>130</v>
      </c>
      <c r="B939" s="83" t="s">
        <v>98</v>
      </c>
      <c r="C939">
        <v>215131</v>
      </c>
      <c r="D939" t="s">
        <v>1571</v>
      </c>
      <c r="E939" t="s">
        <v>1571</v>
      </c>
      <c r="F939" s="83" t="s">
        <v>108</v>
      </c>
      <c r="G939" s="213">
        <v>27726</v>
      </c>
      <c r="H939" s="83" t="s">
        <v>102</v>
      </c>
      <c r="I939" s="213">
        <v>43455</v>
      </c>
      <c r="J939" s="83" t="s">
        <v>228</v>
      </c>
      <c r="K939" s="214">
        <v>414966960354</v>
      </c>
      <c r="L939" s="83" t="s">
        <v>97</v>
      </c>
      <c r="M939" s="213">
        <v>43612</v>
      </c>
      <c r="N939">
        <v>509226</v>
      </c>
      <c r="O939" s="145" t="s">
        <v>567</v>
      </c>
      <c r="P939" s="145" t="s">
        <v>99</v>
      </c>
      <c r="Q939" s="145" t="s">
        <v>100</v>
      </c>
      <c r="R939" s="145" t="s">
        <v>567</v>
      </c>
      <c r="V939">
        <v>5617</v>
      </c>
      <c r="W939" s="83" t="s">
        <v>101</v>
      </c>
      <c r="X939" s="83" t="s">
        <v>103</v>
      </c>
      <c r="Y939" t="s">
        <v>2901</v>
      </c>
      <c r="Z939" s="83" t="s">
        <v>102</v>
      </c>
      <c r="AA939" s="83" t="s">
        <v>102</v>
      </c>
      <c r="AB939" t="s">
        <v>3869</v>
      </c>
      <c r="AC939" s="83" t="s">
        <v>3962</v>
      </c>
      <c r="AD939" s="83" t="s">
        <v>144</v>
      </c>
      <c r="AE939" s="83" t="s">
        <v>105</v>
      </c>
      <c r="AF939" t="s">
        <v>2901</v>
      </c>
      <c r="AG939" s="83" t="s">
        <v>102</v>
      </c>
      <c r="AH939" s="83" t="s">
        <v>102</v>
      </c>
      <c r="AI939" t="s">
        <v>3869</v>
      </c>
      <c r="AJ939" s="83" t="s">
        <v>3962</v>
      </c>
      <c r="AK939" s="83" t="s">
        <v>144</v>
      </c>
      <c r="AL939" s="83" t="s">
        <v>105</v>
      </c>
      <c r="AM939" s="87" t="s">
        <v>106</v>
      </c>
      <c r="AN939" t="s">
        <v>2901</v>
      </c>
      <c r="AO939" t="s">
        <v>3869</v>
      </c>
      <c r="AP939" s="83" t="s">
        <v>3962</v>
      </c>
      <c r="AQ939" s="83" t="s">
        <v>111</v>
      </c>
      <c r="AR939" s="87" t="s">
        <v>106</v>
      </c>
      <c r="AT939" s="83" t="s">
        <v>107</v>
      </c>
      <c r="AU939" s="83" t="s">
        <v>107</v>
      </c>
      <c r="AV939" s="83" t="s">
        <v>107</v>
      </c>
      <c r="AX939" s="110" t="s">
        <v>107</v>
      </c>
      <c r="AY939" s="111"/>
      <c r="AZ939" s="112">
        <f t="shared" ca="1" si="60"/>
        <v>1381</v>
      </c>
      <c r="BA939" s="136">
        <f t="shared" ca="1" si="61"/>
        <v>65</v>
      </c>
      <c r="BB939" s="114" t="s">
        <v>134</v>
      </c>
      <c r="BC939" s="114" t="s">
        <v>108</v>
      </c>
      <c r="BD939" s="114"/>
      <c r="BE939" s="115" t="s">
        <v>102</v>
      </c>
      <c r="BF939" s="115" t="s">
        <v>102</v>
      </c>
      <c r="BG939" s="115" t="s">
        <v>102</v>
      </c>
      <c r="BH939" s="115" t="s">
        <v>102</v>
      </c>
      <c r="BI939" s="116"/>
      <c r="BJ939" s="117" t="s">
        <v>109</v>
      </c>
      <c r="BK939" s="117" t="s">
        <v>109</v>
      </c>
      <c r="BL939" s="83">
        <f t="shared" ca="1" si="62"/>
        <v>68</v>
      </c>
      <c r="BM939" s="83" t="s">
        <v>108</v>
      </c>
      <c r="BN939" s="83">
        <v>0</v>
      </c>
      <c r="BO939" s="83" t="s">
        <v>108</v>
      </c>
      <c r="BP939" s="83">
        <v>-1619830</v>
      </c>
      <c r="BQ939" s="83" t="s">
        <v>312</v>
      </c>
      <c r="BR939" s="83" t="s">
        <v>153</v>
      </c>
      <c r="BS939" s="83" t="s">
        <v>499</v>
      </c>
      <c r="BT939" s="83">
        <v>-1619830</v>
      </c>
      <c r="BU939" s="83" t="s">
        <v>312</v>
      </c>
      <c r="BV939" s="83" t="s">
        <v>153</v>
      </c>
      <c r="BW939" s="83" t="s">
        <v>499</v>
      </c>
      <c r="BY939" s="136">
        <v>0</v>
      </c>
      <c r="BZ939" s="136">
        <v>0</v>
      </c>
      <c r="CA939" s="136">
        <v>0</v>
      </c>
      <c r="CB939" s="136">
        <v>0</v>
      </c>
      <c r="CD939" s="136">
        <v>0</v>
      </c>
      <c r="CE939" s="136">
        <v>0</v>
      </c>
      <c r="CF939" s="136">
        <v>0</v>
      </c>
      <c r="CG939" s="136">
        <v>0</v>
      </c>
      <c r="CH939" s="136">
        <v>0</v>
      </c>
      <c r="CI939" s="136">
        <v>0</v>
      </c>
      <c r="CJ939" s="136">
        <v>0</v>
      </c>
      <c r="CK939" s="138">
        <v>0</v>
      </c>
      <c r="CL939" s="138">
        <v>0</v>
      </c>
      <c r="CM939" s="136">
        <v>0</v>
      </c>
      <c r="CN939" s="136">
        <v>0</v>
      </c>
      <c r="CO939" s="85">
        <v>43878</v>
      </c>
      <c r="CP939" s="83" t="s">
        <v>4985</v>
      </c>
      <c r="CQ939" s="83" t="s">
        <v>102</v>
      </c>
      <c r="CR939" s="83" t="s">
        <v>482</v>
      </c>
      <c r="CS939" s="83">
        <v>934</v>
      </c>
      <c r="CT939" s="83" t="s">
        <v>483</v>
      </c>
      <c r="CU939" s="83">
        <v>1</v>
      </c>
      <c r="CV939" s="83">
        <v>0</v>
      </c>
      <c r="CW939" s="83">
        <v>0</v>
      </c>
      <c r="CX939" s="83" t="s">
        <v>109</v>
      </c>
      <c r="CY939" s="83" t="s">
        <v>583</v>
      </c>
      <c r="CZ939" s="83">
        <v>0</v>
      </c>
      <c r="DA939" s="83">
        <v>0</v>
      </c>
      <c r="DB939" s="83">
        <f t="shared" si="59"/>
        <v>0</v>
      </c>
      <c r="DC939" s="83" t="s">
        <v>497</v>
      </c>
      <c r="DE939" s="136">
        <v>1</v>
      </c>
      <c r="DF939" s="136">
        <v>1</v>
      </c>
      <c r="DG939" s="215" t="s">
        <v>269</v>
      </c>
      <c r="DH939" s="136">
        <v>1</v>
      </c>
      <c r="DI939" s="136">
        <v>1</v>
      </c>
      <c r="DJ939" s="215" t="s">
        <v>269</v>
      </c>
      <c r="EE939" s="136" t="b">
        <v>1</v>
      </c>
      <c r="EF939" s="136" t="b">
        <v>1</v>
      </c>
      <c r="EG939" s="136" t="b">
        <v>1</v>
      </c>
      <c r="EH939" s="136" t="b">
        <v>1</v>
      </c>
      <c r="EL939" s="215" t="s">
        <v>269</v>
      </c>
    </row>
    <row r="940" spans="1:142" ht="60" customHeight="1" x14ac:dyDescent="0.55000000000000004">
      <c r="A940" s="83" t="s">
        <v>130</v>
      </c>
      <c r="B940" s="83" t="s">
        <v>98</v>
      </c>
      <c r="C940">
        <v>316027</v>
      </c>
      <c r="D940" t="s">
        <v>1572</v>
      </c>
      <c r="E940" t="s">
        <v>1572</v>
      </c>
      <c r="F940" s="83" t="s">
        <v>108</v>
      </c>
      <c r="G940" s="213">
        <v>42060</v>
      </c>
      <c r="H940" s="83" t="s">
        <v>102</v>
      </c>
      <c r="I940" s="213">
        <v>43228</v>
      </c>
      <c r="J940" s="83" t="s">
        <v>228</v>
      </c>
      <c r="K940" s="214">
        <v>976782589770</v>
      </c>
      <c r="L940" s="83" t="s">
        <v>126</v>
      </c>
      <c r="M940" s="213">
        <v>43496</v>
      </c>
      <c r="N940">
        <v>451137</v>
      </c>
      <c r="O940" s="145" t="s">
        <v>567</v>
      </c>
      <c r="P940" s="145" t="s">
        <v>99</v>
      </c>
      <c r="Q940" s="145" t="s">
        <v>100</v>
      </c>
      <c r="R940" s="145" t="s">
        <v>567</v>
      </c>
      <c r="V940">
        <v>8505</v>
      </c>
      <c r="W940" s="83" t="s">
        <v>101</v>
      </c>
      <c r="X940" s="83" t="s">
        <v>103</v>
      </c>
      <c r="Y940" t="s">
        <v>2902</v>
      </c>
      <c r="Z940" s="83" t="s">
        <v>102</v>
      </c>
      <c r="AA940" s="83" t="s">
        <v>102</v>
      </c>
      <c r="AB940" t="s">
        <v>3870</v>
      </c>
      <c r="AC940" s="83" t="s">
        <v>3963</v>
      </c>
      <c r="AD940" s="83" t="s">
        <v>144</v>
      </c>
      <c r="AE940" s="83" t="s">
        <v>105</v>
      </c>
      <c r="AF940" t="s">
        <v>2902</v>
      </c>
      <c r="AG940" s="83" t="s">
        <v>102</v>
      </c>
      <c r="AH940" s="83" t="s">
        <v>102</v>
      </c>
      <c r="AI940" t="s">
        <v>3870</v>
      </c>
      <c r="AJ940" s="83" t="s">
        <v>3963</v>
      </c>
      <c r="AK940" s="83" t="s">
        <v>144</v>
      </c>
      <c r="AL940" s="83" t="s">
        <v>105</v>
      </c>
      <c r="AM940" s="87" t="s">
        <v>106</v>
      </c>
      <c r="AN940" t="s">
        <v>2902</v>
      </c>
      <c r="AO940" t="s">
        <v>3870</v>
      </c>
      <c r="AP940" s="83" t="s">
        <v>3963</v>
      </c>
      <c r="AQ940" s="83" t="s">
        <v>144</v>
      </c>
      <c r="AR940" s="87" t="s">
        <v>106</v>
      </c>
      <c r="AT940" s="83" t="s">
        <v>107</v>
      </c>
      <c r="AU940" s="83" t="s">
        <v>107</v>
      </c>
      <c r="AV940" s="83" t="s">
        <v>107</v>
      </c>
      <c r="AX940" s="110" t="s">
        <v>107</v>
      </c>
      <c r="AY940" s="111"/>
      <c r="AZ940" s="112">
        <f t="shared" ca="1" si="60"/>
        <v>1059</v>
      </c>
      <c r="BA940" s="136">
        <f t="shared" ca="1" si="61"/>
        <v>55</v>
      </c>
      <c r="BB940" s="114" t="s">
        <v>134</v>
      </c>
      <c r="BC940" s="114" t="s">
        <v>108</v>
      </c>
      <c r="BD940" s="114"/>
      <c r="BE940" s="115" t="s">
        <v>102</v>
      </c>
      <c r="BF940" s="115" t="s">
        <v>102</v>
      </c>
      <c r="BG940" s="115" t="s">
        <v>102</v>
      </c>
      <c r="BH940" s="115" t="s">
        <v>102</v>
      </c>
      <c r="BI940" s="116"/>
      <c r="BJ940" s="117" t="s">
        <v>109</v>
      </c>
      <c r="BK940" s="117" t="s">
        <v>109</v>
      </c>
      <c r="BL940" s="83">
        <f t="shared" ca="1" si="62"/>
        <v>19</v>
      </c>
      <c r="BM940" s="83" t="s">
        <v>108</v>
      </c>
      <c r="BN940" s="83">
        <v>0</v>
      </c>
      <c r="BO940" s="83" t="s">
        <v>108</v>
      </c>
      <c r="BP940" s="83">
        <v>-1621565</v>
      </c>
      <c r="BQ940" s="83" t="s">
        <v>198</v>
      </c>
      <c r="BR940" s="83" t="s">
        <v>164</v>
      </c>
      <c r="BS940" s="83" t="s">
        <v>499</v>
      </c>
      <c r="BT940" s="83">
        <v>-1621565</v>
      </c>
      <c r="BU940" s="83" t="s">
        <v>198</v>
      </c>
      <c r="BV940" s="83" t="s">
        <v>164</v>
      </c>
      <c r="BW940" s="83" t="s">
        <v>499</v>
      </c>
      <c r="BY940" s="136">
        <v>0</v>
      </c>
      <c r="BZ940" s="136">
        <v>0</v>
      </c>
      <c r="CA940" s="136">
        <v>0</v>
      </c>
      <c r="CB940" s="136">
        <v>0</v>
      </c>
      <c r="CD940" s="136">
        <v>0</v>
      </c>
      <c r="CE940" s="136">
        <v>0</v>
      </c>
      <c r="CF940" s="136">
        <v>0</v>
      </c>
      <c r="CG940" s="136">
        <v>0</v>
      </c>
      <c r="CH940" s="136">
        <v>0</v>
      </c>
      <c r="CI940" s="136">
        <v>0</v>
      </c>
      <c r="CJ940" s="136">
        <v>0</v>
      </c>
      <c r="CK940" s="138">
        <v>0</v>
      </c>
      <c r="CL940" s="138">
        <v>0</v>
      </c>
      <c r="CM940" s="136">
        <v>0</v>
      </c>
      <c r="CN940" s="136">
        <v>0</v>
      </c>
      <c r="CO940" s="85">
        <v>43879</v>
      </c>
      <c r="CP940" s="83" t="s">
        <v>4986</v>
      </c>
      <c r="CQ940" s="83" t="s">
        <v>102</v>
      </c>
      <c r="CR940" s="83" t="s">
        <v>482</v>
      </c>
      <c r="CS940" s="83">
        <v>935</v>
      </c>
      <c r="CT940" s="83" t="s">
        <v>483</v>
      </c>
      <c r="CU940" s="83">
        <v>1</v>
      </c>
      <c r="CV940" s="83">
        <v>0</v>
      </c>
      <c r="CW940" s="83">
        <v>0</v>
      </c>
      <c r="CX940" s="83" t="s">
        <v>109</v>
      </c>
      <c r="CY940" s="83" t="s">
        <v>583</v>
      </c>
      <c r="CZ940" s="83">
        <v>0</v>
      </c>
      <c r="DA940" s="83">
        <v>0</v>
      </c>
      <c r="DB940" s="83">
        <f t="shared" si="59"/>
        <v>0</v>
      </c>
      <c r="DC940" s="83" t="s">
        <v>497</v>
      </c>
      <c r="DE940" s="136">
        <v>1</v>
      </c>
      <c r="DF940" s="136">
        <v>1</v>
      </c>
      <c r="DG940" s="215" t="s">
        <v>269</v>
      </c>
      <c r="DH940" s="136">
        <v>1</v>
      </c>
      <c r="DI940" s="136">
        <v>1</v>
      </c>
      <c r="DJ940" s="215" t="s">
        <v>269</v>
      </c>
      <c r="EE940" s="136" t="b">
        <v>1</v>
      </c>
      <c r="EF940" s="136" t="b">
        <v>1</v>
      </c>
      <c r="EG940" s="136" t="b">
        <v>1</v>
      </c>
      <c r="EH940" s="136" t="b">
        <v>1</v>
      </c>
      <c r="EL940" s="215" t="s">
        <v>269</v>
      </c>
    </row>
    <row r="941" spans="1:142" ht="60" customHeight="1" x14ac:dyDescent="0.55000000000000004">
      <c r="A941" s="83" t="s">
        <v>130</v>
      </c>
      <c r="B941" s="83" t="s">
        <v>98</v>
      </c>
      <c r="C941">
        <v>450081</v>
      </c>
      <c r="D941" t="s">
        <v>1573</v>
      </c>
      <c r="E941" t="s">
        <v>1573</v>
      </c>
      <c r="F941" s="83" t="s">
        <v>108</v>
      </c>
      <c r="G941" s="213">
        <v>30265</v>
      </c>
      <c r="H941" s="83" t="s">
        <v>102</v>
      </c>
      <c r="I941" s="213">
        <v>43183</v>
      </c>
      <c r="J941" s="83" t="s">
        <v>228</v>
      </c>
      <c r="K941" s="214">
        <v>985202287582</v>
      </c>
      <c r="L941" s="83" t="s">
        <v>135</v>
      </c>
      <c r="M941" s="213">
        <v>43503</v>
      </c>
      <c r="N941">
        <v>292032</v>
      </c>
      <c r="O941" s="145" t="s">
        <v>567</v>
      </c>
      <c r="P941" s="145" t="s">
        <v>99</v>
      </c>
      <c r="Q941" s="145" t="s">
        <v>100</v>
      </c>
      <c r="R941" s="145" t="s">
        <v>567</v>
      </c>
      <c r="V941">
        <v>9537</v>
      </c>
      <c r="W941" s="83" t="s">
        <v>1946</v>
      </c>
      <c r="X941" s="83" t="s">
        <v>103</v>
      </c>
      <c r="Y941" t="s">
        <v>2903</v>
      </c>
      <c r="Z941" s="83" t="s">
        <v>102</v>
      </c>
      <c r="AA941" s="83" t="s">
        <v>102</v>
      </c>
      <c r="AB941" t="s">
        <v>3871</v>
      </c>
      <c r="AC941" s="83" t="s">
        <v>3964</v>
      </c>
      <c r="AD941" s="83" t="s">
        <v>111</v>
      </c>
      <c r="AE941" s="83" t="s">
        <v>105</v>
      </c>
      <c r="AF941" t="s">
        <v>2903</v>
      </c>
      <c r="AG941" s="83" t="s">
        <v>102</v>
      </c>
      <c r="AH941" s="83" t="s">
        <v>102</v>
      </c>
      <c r="AI941" t="s">
        <v>3871</v>
      </c>
      <c r="AJ941" s="83" t="s">
        <v>3964</v>
      </c>
      <c r="AK941" s="83" t="s">
        <v>111</v>
      </c>
      <c r="AL941" s="83" t="s">
        <v>105</v>
      </c>
      <c r="AM941" s="87" t="s">
        <v>106</v>
      </c>
      <c r="AN941" t="s">
        <v>2903</v>
      </c>
      <c r="AO941" t="s">
        <v>3871</v>
      </c>
      <c r="AP941" s="83" t="s">
        <v>3964</v>
      </c>
      <c r="AQ941" s="83" t="s">
        <v>144</v>
      </c>
      <c r="AR941" s="87" t="s">
        <v>106</v>
      </c>
      <c r="AT941" s="83" t="s">
        <v>107</v>
      </c>
      <c r="AU941" s="83" t="s">
        <v>107</v>
      </c>
      <c r="AV941" s="83" t="s">
        <v>107</v>
      </c>
      <c r="AX941" s="110" t="s">
        <v>107</v>
      </c>
      <c r="AY941" s="111"/>
      <c r="AZ941" s="112">
        <f t="shared" ca="1" si="60"/>
        <v>1969</v>
      </c>
      <c r="BA941" s="136">
        <f t="shared" ca="1" si="61"/>
        <v>36</v>
      </c>
      <c r="BB941" s="114" t="s">
        <v>136</v>
      </c>
      <c r="BC941" s="114" t="s">
        <v>108</v>
      </c>
      <c r="BD941" s="114"/>
      <c r="BE941" s="115" t="s">
        <v>102</v>
      </c>
      <c r="BF941" s="115" t="s">
        <v>102</v>
      </c>
      <c r="BG941" s="115" t="s">
        <v>102</v>
      </c>
      <c r="BH941" s="115" t="s">
        <v>102</v>
      </c>
      <c r="BI941" s="116"/>
      <c r="BJ941" s="117" t="s">
        <v>109</v>
      </c>
      <c r="BK941" s="117" t="s">
        <v>109</v>
      </c>
      <c r="BL941" s="83">
        <f t="shared" ca="1" si="62"/>
        <v>53</v>
      </c>
      <c r="BM941" s="83" t="s">
        <v>270</v>
      </c>
      <c r="BN941" s="83">
        <v>0</v>
      </c>
      <c r="BO941" s="83" t="s">
        <v>108</v>
      </c>
      <c r="BP941" s="83">
        <v>-1623300</v>
      </c>
      <c r="BQ941" s="83" t="s">
        <v>381</v>
      </c>
      <c r="BR941" s="83" t="s">
        <v>157</v>
      </c>
      <c r="BS941" s="83" t="s">
        <v>502</v>
      </c>
      <c r="BT941" s="83">
        <v>-1623300</v>
      </c>
      <c r="BU941" s="83" t="s">
        <v>381</v>
      </c>
      <c r="BV941" s="83" t="s">
        <v>157</v>
      </c>
      <c r="BW941" s="83" t="s">
        <v>502</v>
      </c>
      <c r="BY941" s="136">
        <v>0</v>
      </c>
      <c r="BZ941" s="136">
        <v>0</v>
      </c>
      <c r="CA941" s="136">
        <v>0</v>
      </c>
      <c r="CB941" s="136">
        <v>0</v>
      </c>
      <c r="CD941" s="136">
        <v>0</v>
      </c>
      <c r="CE941" s="136">
        <v>0</v>
      </c>
      <c r="CF941" s="136">
        <v>0</v>
      </c>
      <c r="CG941" s="136">
        <v>0</v>
      </c>
      <c r="CH941" s="136">
        <v>0</v>
      </c>
      <c r="CI941" s="136">
        <v>0</v>
      </c>
      <c r="CJ941" s="136">
        <v>0</v>
      </c>
      <c r="CK941" s="138">
        <v>0</v>
      </c>
      <c r="CL941" s="138">
        <v>0</v>
      </c>
      <c r="CM941" s="136">
        <v>0</v>
      </c>
      <c r="CN941" s="136">
        <v>0</v>
      </c>
      <c r="CO941" s="85">
        <v>43646</v>
      </c>
      <c r="CP941" s="83" t="s">
        <v>4987</v>
      </c>
      <c r="CQ941" s="83" t="s">
        <v>102</v>
      </c>
      <c r="CR941" s="83" t="s">
        <v>482</v>
      </c>
      <c r="CS941" s="83">
        <v>936</v>
      </c>
      <c r="CT941" s="83" t="s">
        <v>483</v>
      </c>
      <c r="CU941" s="83">
        <v>1</v>
      </c>
      <c r="CV941" s="83">
        <v>0</v>
      </c>
      <c r="CW941" s="83">
        <v>0</v>
      </c>
      <c r="CX941" s="83" t="s">
        <v>109</v>
      </c>
      <c r="CY941" s="83" t="s">
        <v>583</v>
      </c>
      <c r="CZ941" s="83">
        <v>0</v>
      </c>
      <c r="DA941" s="83">
        <v>0</v>
      </c>
      <c r="DB941" s="83">
        <f t="shared" si="59"/>
        <v>0</v>
      </c>
      <c r="DC941" s="83" t="s">
        <v>497</v>
      </c>
      <c r="DE941" s="136">
        <v>1</v>
      </c>
      <c r="DF941" s="136">
        <v>1</v>
      </c>
      <c r="DG941" s="215" t="s">
        <v>269</v>
      </c>
      <c r="DH941" s="136">
        <v>1</v>
      </c>
      <c r="DI941" s="136">
        <v>1</v>
      </c>
      <c r="DJ941" s="215" t="s">
        <v>269</v>
      </c>
      <c r="EE941" s="136" t="b">
        <v>1</v>
      </c>
      <c r="EF941" s="136" t="b">
        <v>1</v>
      </c>
      <c r="EG941" s="136" t="b">
        <v>1</v>
      </c>
      <c r="EH941" s="136" t="b">
        <v>1</v>
      </c>
      <c r="EL941" s="215" t="s">
        <v>269</v>
      </c>
    </row>
    <row r="942" spans="1:142" ht="60" customHeight="1" x14ac:dyDescent="0.55000000000000004">
      <c r="A942" s="83" t="s">
        <v>130</v>
      </c>
      <c r="B942" s="83" t="s">
        <v>98</v>
      </c>
      <c r="C942">
        <v>204512</v>
      </c>
      <c r="D942" t="s">
        <v>1574</v>
      </c>
      <c r="E942" t="s">
        <v>1574</v>
      </c>
      <c r="F942" s="83" t="s">
        <v>108</v>
      </c>
      <c r="G942" s="213">
        <v>29023</v>
      </c>
      <c r="H942" s="83" t="s">
        <v>102</v>
      </c>
      <c r="I942" s="213">
        <v>43425</v>
      </c>
      <c r="J942" s="83" t="s">
        <v>228</v>
      </c>
      <c r="K942" s="214">
        <v>384328062078</v>
      </c>
      <c r="L942" s="83" t="s">
        <v>97</v>
      </c>
      <c r="M942" s="213">
        <v>43592</v>
      </c>
      <c r="N942">
        <v>971857</v>
      </c>
      <c r="O942" s="145" t="s">
        <v>567</v>
      </c>
      <c r="P942" s="145" t="s">
        <v>99</v>
      </c>
      <c r="Q942" s="145" t="s">
        <v>100</v>
      </c>
      <c r="R942" s="145" t="s">
        <v>567</v>
      </c>
      <c r="V942">
        <v>7009</v>
      </c>
      <c r="W942" s="83" t="s">
        <v>101</v>
      </c>
      <c r="X942" s="83" t="s">
        <v>103</v>
      </c>
      <c r="Y942" t="s">
        <v>2904</v>
      </c>
      <c r="Z942" s="83" t="s">
        <v>102</v>
      </c>
      <c r="AA942" s="83" t="s">
        <v>102</v>
      </c>
      <c r="AB942" t="s">
        <v>3872</v>
      </c>
      <c r="AC942" s="83" t="s">
        <v>3965</v>
      </c>
      <c r="AD942" s="83" t="s">
        <v>144</v>
      </c>
      <c r="AE942" s="83" t="s">
        <v>105</v>
      </c>
      <c r="AF942" t="s">
        <v>2904</v>
      </c>
      <c r="AG942" s="83" t="s">
        <v>102</v>
      </c>
      <c r="AH942" s="83" t="s">
        <v>102</v>
      </c>
      <c r="AI942" t="s">
        <v>3872</v>
      </c>
      <c r="AJ942" s="83" t="s">
        <v>3965</v>
      </c>
      <c r="AK942" s="83" t="s">
        <v>144</v>
      </c>
      <c r="AL942" s="83" t="s">
        <v>105</v>
      </c>
      <c r="AM942" s="87" t="s">
        <v>106</v>
      </c>
      <c r="AN942" t="s">
        <v>2904</v>
      </c>
      <c r="AO942" t="s">
        <v>3872</v>
      </c>
      <c r="AP942" s="83" t="s">
        <v>3965</v>
      </c>
      <c r="AQ942" s="83" t="s">
        <v>111</v>
      </c>
      <c r="AR942" s="87" t="s">
        <v>106</v>
      </c>
      <c r="AT942" s="83" t="s">
        <v>107</v>
      </c>
      <c r="AU942" s="83" t="s">
        <v>107</v>
      </c>
      <c r="AV942" s="83" t="s">
        <v>107</v>
      </c>
      <c r="AX942" s="110" t="s">
        <v>107</v>
      </c>
      <c r="AY942" s="111"/>
      <c r="AZ942" s="112">
        <f t="shared" ca="1" si="60"/>
        <v>7296</v>
      </c>
      <c r="BA942" s="136">
        <f t="shared" ca="1" si="61"/>
        <v>29</v>
      </c>
      <c r="BB942" s="114" t="s">
        <v>134</v>
      </c>
      <c r="BC942" s="114" t="s">
        <v>108</v>
      </c>
      <c r="BD942" s="114"/>
      <c r="BE942" s="115" t="s">
        <v>102</v>
      </c>
      <c r="BF942" s="115" t="s">
        <v>102</v>
      </c>
      <c r="BG942" s="115" t="s">
        <v>102</v>
      </c>
      <c r="BH942" s="115" t="s">
        <v>102</v>
      </c>
      <c r="BI942" s="116"/>
      <c r="BJ942" s="117" t="s">
        <v>109</v>
      </c>
      <c r="BK942" s="117" t="s">
        <v>109</v>
      </c>
      <c r="BL942" s="83">
        <f t="shared" ca="1" si="62"/>
        <v>49</v>
      </c>
      <c r="BM942" s="83" t="s">
        <v>108</v>
      </c>
      <c r="BN942" s="83">
        <v>0</v>
      </c>
      <c r="BO942" s="83" t="s">
        <v>108</v>
      </c>
      <c r="BP942" s="83">
        <v>-1625035</v>
      </c>
      <c r="BQ942" s="83" t="s">
        <v>312</v>
      </c>
      <c r="BR942" s="83" t="s">
        <v>153</v>
      </c>
      <c r="BS942" s="83" t="s">
        <v>499</v>
      </c>
      <c r="BT942" s="83">
        <v>-1625035</v>
      </c>
      <c r="BU942" s="83" t="s">
        <v>312</v>
      </c>
      <c r="BV942" s="83" t="s">
        <v>153</v>
      </c>
      <c r="BW942" s="83" t="s">
        <v>499</v>
      </c>
      <c r="BY942" s="136">
        <v>0</v>
      </c>
      <c r="BZ942" s="136">
        <v>0</v>
      </c>
      <c r="CA942" s="136">
        <v>0</v>
      </c>
      <c r="CB942" s="136">
        <v>0</v>
      </c>
      <c r="CD942" s="136">
        <v>0</v>
      </c>
      <c r="CE942" s="136">
        <v>0</v>
      </c>
      <c r="CF942" s="136">
        <v>0</v>
      </c>
      <c r="CG942" s="136">
        <v>0</v>
      </c>
      <c r="CH942" s="136">
        <v>0</v>
      </c>
      <c r="CI942" s="136">
        <v>0</v>
      </c>
      <c r="CJ942" s="136">
        <v>0</v>
      </c>
      <c r="CK942" s="138">
        <v>0</v>
      </c>
      <c r="CL942" s="138">
        <v>0</v>
      </c>
      <c r="CM942" s="136">
        <v>0</v>
      </c>
      <c r="CN942" s="136">
        <v>0</v>
      </c>
      <c r="CO942" s="85">
        <v>43647</v>
      </c>
      <c r="CP942" s="83" t="s">
        <v>4988</v>
      </c>
      <c r="CQ942" s="83" t="s">
        <v>102</v>
      </c>
      <c r="CR942" s="83" t="s">
        <v>482</v>
      </c>
      <c r="CS942" s="83">
        <v>937</v>
      </c>
      <c r="CT942" s="83" t="s">
        <v>483</v>
      </c>
      <c r="CU942" s="83">
        <v>1</v>
      </c>
      <c r="CV942" s="83">
        <v>0</v>
      </c>
      <c r="CW942" s="83">
        <v>0</v>
      </c>
      <c r="CX942" s="83" t="s">
        <v>109</v>
      </c>
      <c r="CY942" s="83" t="s">
        <v>583</v>
      </c>
      <c r="CZ942" s="83">
        <v>0</v>
      </c>
      <c r="DA942" s="83">
        <v>0</v>
      </c>
      <c r="DB942" s="83">
        <f t="shared" si="59"/>
        <v>0</v>
      </c>
      <c r="DC942" s="83" t="s">
        <v>497</v>
      </c>
      <c r="DE942" s="136">
        <v>1</v>
      </c>
      <c r="DF942" s="136">
        <v>1</v>
      </c>
      <c r="DG942" s="215" t="s">
        <v>269</v>
      </c>
      <c r="DH942" s="136">
        <v>1</v>
      </c>
      <c r="DI942" s="136">
        <v>1</v>
      </c>
      <c r="DJ942" s="215" t="s">
        <v>269</v>
      </c>
      <c r="EE942" s="136" t="b">
        <v>1</v>
      </c>
      <c r="EF942" s="136" t="b">
        <v>1</v>
      </c>
      <c r="EG942" s="136" t="b">
        <v>1</v>
      </c>
      <c r="EH942" s="136" t="b">
        <v>1</v>
      </c>
      <c r="EL942" s="215" t="s">
        <v>269</v>
      </c>
    </row>
    <row r="943" spans="1:142" ht="60" customHeight="1" x14ac:dyDescent="0.55000000000000004">
      <c r="A943" s="83" t="s">
        <v>130</v>
      </c>
      <c r="B943" s="83" t="s">
        <v>98</v>
      </c>
      <c r="C943">
        <v>651548</v>
      </c>
      <c r="D943" t="s">
        <v>1575</v>
      </c>
      <c r="E943" t="s">
        <v>1575</v>
      </c>
      <c r="F943" s="83" t="s">
        <v>108</v>
      </c>
      <c r="G943" s="213">
        <v>41804</v>
      </c>
      <c r="H943" s="83" t="s">
        <v>102</v>
      </c>
      <c r="I943" s="213">
        <v>43428</v>
      </c>
      <c r="J943" s="83" t="s">
        <v>228</v>
      </c>
      <c r="K943" s="214">
        <v>303631801854</v>
      </c>
      <c r="L943" s="83" t="s">
        <v>135</v>
      </c>
      <c r="M943" s="213">
        <v>43587</v>
      </c>
      <c r="N943">
        <v>436376</v>
      </c>
      <c r="O943" s="145" t="s">
        <v>567</v>
      </c>
      <c r="P943" s="145" t="s">
        <v>99</v>
      </c>
      <c r="Q943" s="145" t="s">
        <v>100</v>
      </c>
      <c r="R943" s="145" t="s">
        <v>567</v>
      </c>
      <c r="V943">
        <v>765</v>
      </c>
      <c r="W943" s="83" t="s">
        <v>101</v>
      </c>
      <c r="X943" s="83" t="s">
        <v>103</v>
      </c>
      <c r="Y943" t="s">
        <v>2905</v>
      </c>
      <c r="Z943" s="83" t="s">
        <v>102</v>
      </c>
      <c r="AA943" s="83" t="s">
        <v>102</v>
      </c>
      <c r="AB943" t="s">
        <v>3873</v>
      </c>
      <c r="AC943" s="83" t="s">
        <v>3966</v>
      </c>
      <c r="AD943" s="83" t="s">
        <v>144</v>
      </c>
      <c r="AE943" s="83" t="s">
        <v>105</v>
      </c>
      <c r="AF943" t="s">
        <v>2905</v>
      </c>
      <c r="AG943" s="83" t="s">
        <v>102</v>
      </c>
      <c r="AH943" s="83" t="s">
        <v>102</v>
      </c>
      <c r="AI943" t="s">
        <v>3873</v>
      </c>
      <c r="AJ943" s="83" t="s">
        <v>3966</v>
      </c>
      <c r="AK943" s="83" t="s">
        <v>144</v>
      </c>
      <c r="AL943" s="83" t="s">
        <v>105</v>
      </c>
      <c r="AM943" s="87" t="s">
        <v>106</v>
      </c>
      <c r="AN943" t="s">
        <v>2905</v>
      </c>
      <c r="AO943" t="s">
        <v>3873</v>
      </c>
      <c r="AP943" s="83" t="s">
        <v>3966</v>
      </c>
      <c r="AQ943" s="83" t="s">
        <v>144</v>
      </c>
      <c r="AR943" s="87" t="s">
        <v>106</v>
      </c>
      <c r="AT943" s="83" t="s">
        <v>107</v>
      </c>
      <c r="AU943" s="83" t="s">
        <v>107</v>
      </c>
      <c r="AV943" s="83" t="s">
        <v>107</v>
      </c>
      <c r="AX943" s="110" t="s">
        <v>107</v>
      </c>
      <c r="AY943" s="111"/>
      <c r="AZ943" s="112">
        <f t="shared" ca="1" si="60"/>
        <v>6329</v>
      </c>
      <c r="BA943" s="136">
        <f t="shared" ca="1" si="61"/>
        <v>55</v>
      </c>
      <c r="BB943" s="114" t="s">
        <v>134</v>
      </c>
      <c r="BC943" s="114" t="s">
        <v>108</v>
      </c>
      <c r="BD943" s="114"/>
      <c r="BE943" s="115" t="s">
        <v>102</v>
      </c>
      <c r="BF943" s="115" t="s">
        <v>102</v>
      </c>
      <c r="BG943" s="115" t="s">
        <v>102</v>
      </c>
      <c r="BH943" s="115" t="s">
        <v>102</v>
      </c>
      <c r="BI943" s="116"/>
      <c r="BJ943" s="117" t="s">
        <v>109</v>
      </c>
      <c r="BK943" s="117" t="s">
        <v>109</v>
      </c>
      <c r="BL943" s="83">
        <f t="shared" ca="1" si="62"/>
        <v>81</v>
      </c>
      <c r="BM943" s="83" t="s">
        <v>108</v>
      </c>
      <c r="BN943" s="83">
        <v>0</v>
      </c>
      <c r="BO943" s="83" t="s">
        <v>108</v>
      </c>
      <c r="BP943" s="83">
        <v>-1626770</v>
      </c>
      <c r="BQ943" s="83" t="s">
        <v>198</v>
      </c>
      <c r="BR943" s="83" t="s">
        <v>164</v>
      </c>
      <c r="BS943" s="83" t="s">
        <v>499</v>
      </c>
      <c r="BT943" s="83">
        <v>-1626770</v>
      </c>
      <c r="BU943" s="83" t="s">
        <v>198</v>
      </c>
      <c r="BV943" s="83" t="s">
        <v>164</v>
      </c>
      <c r="BW943" s="83" t="s">
        <v>499</v>
      </c>
      <c r="BY943" s="136">
        <v>0</v>
      </c>
      <c r="BZ943" s="136">
        <v>0</v>
      </c>
      <c r="CA943" s="136">
        <v>0</v>
      </c>
      <c r="CB943" s="136">
        <v>0</v>
      </c>
      <c r="CD943" s="136">
        <v>0</v>
      </c>
      <c r="CE943" s="136">
        <v>0</v>
      </c>
      <c r="CF943" s="136">
        <v>0</v>
      </c>
      <c r="CG943" s="136">
        <v>0</v>
      </c>
      <c r="CH943" s="136">
        <v>0</v>
      </c>
      <c r="CI943" s="136">
        <v>0</v>
      </c>
      <c r="CJ943" s="136">
        <v>0</v>
      </c>
      <c r="CK943" s="138">
        <v>0</v>
      </c>
      <c r="CL943" s="138">
        <v>0</v>
      </c>
      <c r="CM943" s="136">
        <v>0</v>
      </c>
      <c r="CN943" s="136">
        <v>0</v>
      </c>
      <c r="CO943" s="85">
        <v>43648</v>
      </c>
      <c r="CP943" s="83" t="s">
        <v>4989</v>
      </c>
      <c r="CQ943" s="83" t="s">
        <v>102</v>
      </c>
      <c r="CR943" s="83" t="s">
        <v>482</v>
      </c>
      <c r="CS943" s="83">
        <v>938</v>
      </c>
      <c r="CT943" s="83" t="s">
        <v>483</v>
      </c>
      <c r="CU943" s="83">
        <v>1</v>
      </c>
      <c r="CV943" s="83">
        <v>0</v>
      </c>
      <c r="CW943" s="83">
        <v>0</v>
      </c>
      <c r="CX943" s="83" t="s">
        <v>109</v>
      </c>
      <c r="CY943" s="83" t="s">
        <v>583</v>
      </c>
      <c r="CZ943" s="83">
        <v>0</v>
      </c>
      <c r="DA943" s="83">
        <v>0</v>
      </c>
      <c r="DB943" s="83">
        <f t="shared" si="59"/>
        <v>0</v>
      </c>
      <c r="DC943" s="83" t="s">
        <v>497</v>
      </c>
      <c r="DE943" s="136">
        <v>1</v>
      </c>
      <c r="DF943" s="136">
        <v>1</v>
      </c>
      <c r="DG943" s="215" t="s">
        <v>269</v>
      </c>
      <c r="DH943" s="136">
        <v>1</v>
      </c>
      <c r="DI943" s="136">
        <v>1</v>
      </c>
      <c r="DJ943" s="215" t="s">
        <v>269</v>
      </c>
      <c r="EE943" s="136" t="b">
        <v>1</v>
      </c>
      <c r="EF943" s="136" t="b">
        <v>1</v>
      </c>
      <c r="EG943" s="136" t="b">
        <v>1</v>
      </c>
      <c r="EH943" s="136" t="b">
        <v>1</v>
      </c>
      <c r="EL943" s="215" t="s">
        <v>269</v>
      </c>
    </row>
    <row r="944" spans="1:142" ht="60" customHeight="1" x14ac:dyDescent="0.55000000000000004">
      <c r="A944" s="83" t="s">
        <v>130</v>
      </c>
      <c r="B944" s="83" t="s">
        <v>98</v>
      </c>
      <c r="C944">
        <v>856253</v>
      </c>
      <c r="D944" t="s">
        <v>1576</v>
      </c>
      <c r="E944" t="s">
        <v>1576</v>
      </c>
      <c r="F944" s="83" t="s">
        <v>108</v>
      </c>
      <c r="G944" s="213">
        <v>26114</v>
      </c>
      <c r="H944" s="83" t="s">
        <v>102</v>
      </c>
      <c r="I944" s="213">
        <v>43371</v>
      </c>
      <c r="J944" s="83" t="s">
        <v>228</v>
      </c>
      <c r="K944" s="214">
        <v>660635091573</v>
      </c>
      <c r="L944" s="83" t="s">
        <v>97</v>
      </c>
      <c r="M944" s="213">
        <v>43475</v>
      </c>
      <c r="N944">
        <v>993610</v>
      </c>
      <c r="O944" s="145" t="s">
        <v>567</v>
      </c>
      <c r="P944" s="145" t="s">
        <v>99</v>
      </c>
      <c r="Q944" s="145" t="s">
        <v>100</v>
      </c>
      <c r="R944" s="145" t="s">
        <v>567</v>
      </c>
      <c r="V944">
        <v>83</v>
      </c>
      <c r="W944" s="83" t="s">
        <v>1947</v>
      </c>
      <c r="X944" s="83" t="s">
        <v>103</v>
      </c>
      <c r="Y944" t="s">
        <v>2906</v>
      </c>
      <c r="Z944" s="83" t="s">
        <v>102</v>
      </c>
      <c r="AA944" s="83" t="s">
        <v>102</v>
      </c>
      <c r="AB944" t="s">
        <v>3874</v>
      </c>
      <c r="AC944" s="83" t="s">
        <v>3967</v>
      </c>
      <c r="AD944" s="83" t="s">
        <v>111</v>
      </c>
      <c r="AE944" s="83" t="s">
        <v>105</v>
      </c>
      <c r="AF944" t="s">
        <v>2906</v>
      </c>
      <c r="AG944" s="83" t="s">
        <v>102</v>
      </c>
      <c r="AH944" s="83" t="s">
        <v>102</v>
      </c>
      <c r="AI944" t="s">
        <v>3874</v>
      </c>
      <c r="AJ944" s="83" t="s">
        <v>3967</v>
      </c>
      <c r="AK944" s="83" t="s">
        <v>111</v>
      </c>
      <c r="AL944" s="83" t="s">
        <v>105</v>
      </c>
      <c r="AM944" s="87" t="s">
        <v>106</v>
      </c>
      <c r="AN944" t="s">
        <v>2906</v>
      </c>
      <c r="AO944" t="s">
        <v>3874</v>
      </c>
      <c r="AP944" s="83" t="s">
        <v>3967</v>
      </c>
      <c r="AQ944" s="83" t="s">
        <v>144</v>
      </c>
      <c r="AR944" s="87" t="s">
        <v>106</v>
      </c>
      <c r="AT944" s="83" t="s">
        <v>107</v>
      </c>
      <c r="AU944" s="83" t="s">
        <v>107</v>
      </c>
      <c r="AV944" s="83" t="s">
        <v>107</v>
      </c>
      <c r="AX944" s="110" t="s">
        <v>107</v>
      </c>
      <c r="AY944" s="111"/>
      <c r="AZ944" s="112">
        <f t="shared" ca="1" si="60"/>
        <v>8370</v>
      </c>
      <c r="BA944" s="136">
        <f t="shared" ca="1" si="61"/>
        <v>96</v>
      </c>
      <c r="BB944" s="114" t="s">
        <v>136</v>
      </c>
      <c r="BC944" s="114" t="s">
        <v>108</v>
      </c>
      <c r="BD944" s="114"/>
      <c r="BE944" s="115" t="s">
        <v>102</v>
      </c>
      <c r="BF944" s="115" t="s">
        <v>102</v>
      </c>
      <c r="BG944" s="115" t="s">
        <v>102</v>
      </c>
      <c r="BH944" s="115" t="s">
        <v>102</v>
      </c>
      <c r="BI944" s="116"/>
      <c r="BJ944" s="117" t="s">
        <v>109</v>
      </c>
      <c r="BK944" s="117" t="s">
        <v>109</v>
      </c>
      <c r="BL944" s="83">
        <f t="shared" ca="1" si="62"/>
        <v>65</v>
      </c>
      <c r="BM944" s="83" t="s">
        <v>270</v>
      </c>
      <c r="BN944" s="83">
        <v>0</v>
      </c>
      <c r="BO944" s="83" t="s">
        <v>108</v>
      </c>
      <c r="BP944" s="83">
        <v>-1628505</v>
      </c>
      <c r="BQ944" s="83" t="s">
        <v>381</v>
      </c>
      <c r="BR944" s="83" t="s">
        <v>157</v>
      </c>
      <c r="BS944" s="83" t="s">
        <v>502</v>
      </c>
      <c r="BT944" s="83">
        <v>-1628505</v>
      </c>
      <c r="BU944" s="83" t="s">
        <v>381</v>
      </c>
      <c r="BV944" s="83" t="s">
        <v>157</v>
      </c>
      <c r="BW944" s="83" t="s">
        <v>502</v>
      </c>
      <c r="BY944" s="136">
        <v>0</v>
      </c>
      <c r="BZ944" s="136">
        <v>0</v>
      </c>
      <c r="CA944" s="136">
        <v>0</v>
      </c>
      <c r="CB944" s="136">
        <v>0</v>
      </c>
      <c r="CD944" s="136">
        <v>0</v>
      </c>
      <c r="CE944" s="136">
        <v>0</v>
      </c>
      <c r="CF944" s="136">
        <v>0</v>
      </c>
      <c r="CG944" s="136">
        <v>0</v>
      </c>
      <c r="CH944" s="136">
        <v>0</v>
      </c>
      <c r="CI944" s="136">
        <v>0</v>
      </c>
      <c r="CJ944" s="136">
        <v>0</v>
      </c>
      <c r="CK944" s="138">
        <v>0</v>
      </c>
      <c r="CL944" s="138">
        <v>0</v>
      </c>
      <c r="CM944" s="136">
        <v>0</v>
      </c>
      <c r="CN944" s="136">
        <v>0</v>
      </c>
      <c r="CO944" s="85">
        <v>43649</v>
      </c>
      <c r="CP944" s="83" t="s">
        <v>4990</v>
      </c>
      <c r="CQ944" s="83" t="s">
        <v>102</v>
      </c>
      <c r="CR944" s="83" t="s">
        <v>482</v>
      </c>
      <c r="CS944" s="83">
        <v>939</v>
      </c>
      <c r="CT944" s="83" t="s">
        <v>483</v>
      </c>
      <c r="CU944" s="83">
        <v>1</v>
      </c>
      <c r="CV944" s="83">
        <v>0</v>
      </c>
      <c r="CW944" s="83">
        <v>0</v>
      </c>
      <c r="CX944" s="83" t="s">
        <v>109</v>
      </c>
      <c r="CY944" s="83" t="s">
        <v>583</v>
      </c>
      <c r="CZ944" s="83">
        <v>0</v>
      </c>
      <c r="DA944" s="83">
        <v>0</v>
      </c>
      <c r="DB944" s="83">
        <f t="shared" si="59"/>
        <v>0</v>
      </c>
      <c r="DC944" s="83" t="s">
        <v>497</v>
      </c>
      <c r="DE944" s="136">
        <v>1</v>
      </c>
      <c r="DF944" s="136">
        <v>1</v>
      </c>
      <c r="DG944" s="215" t="s">
        <v>269</v>
      </c>
      <c r="DH944" s="136">
        <v>1</v>
      </c>
      <c r="DI944" s="136">
        <v>1</v>
      </c>
      <c r="DJ944" s="215" t="s">
        <v>269</v>
      </c>
      <c r="EE944" s="136" t="b">
        <v>1</v>
      </c>
      <c r="EF944" s="136" t="b">
        <v>1</v>
      </c>
      <c r="EG944" s="136" t="b">
        <v>1</v>
      </c>
      <c r="EH944" s="136" t="b">
        <v>1</v>
      </c>
      <c r="EL944" s="215" t="s">
        <v>269</v>
      </c>
    </row>
    <row r="945" spans="1:142" ht="60" customHeight="1" x14ac:dyDescent="0.55000000000000004">
      <c r="A945" s="83" t="s">
        <v>130</v>
      </c>
      <c r="B945" s="83" t="s">
        <v>98</v>
      </c>
      <c r="C945">
        <v>124841</v>
      </c>
      <c r="D945" t="s">
        <v>1577</v>
      </c>
      <c r="E945" t="s">
        <v>1577</v>
      </c>
      <c r="F945" s="83" t="s">
        <v>108</v>
      </c>
      <c r="G945" s="213">
        <v>33005</v>
      </c>
      <c r="H945" s="83" t="s">
        <v>102</v>
      </c>
      <c r="I945" s="213">
        <v>43224</v>
      </c>
      <c r="J945" s="83" t="s">
        <v>228</v>
      </c>
      <c r="K945" s="214">
        <v>413729567355</v>
      </c>
      <c r="L945" s="83" t="s">
        <v>126</v>
      </c>
      <c r="M945" s="213">
        <v>43481</v>
      </c>
      <c r="N945">
        <v>819279</v>
      </c>
      <c r="O945" s="145" t="s">
        <v>567</v>
      </c>
      <c r="P945" s="145" t="s">
        <v>99</v>
      </c>
      <c r="Q945" s="145" t="s">
        <v>100</v>
      </c>
      <c r="R945" s="145" t="s">
        <v>567</v>
      </c>
      <c r="V945">
        <v>7655</v>
      </c>
      <c r="W945" s="83" t="s">
        <v>101</v>
      </c>
      <c r="X945" s="83" t="s">
        <v>103</v>
      </c>
      <c r="Y945" t="s">
        <v>2907</v>
      </c>
      <c r="Z945" s="83" t="s">
        <v>102</v>
      </c>
      <c r="AA945" s="83" t="s">
        <v>102</v>
      </c>
      <c r="AB945" t="s">
        <v>3875</v>
      </c>
      <c r="AC945" s="83" t="s">
        <v>3968</v>
      </c>
      <c r="AD945" s="83" t="s">
        <v>144</v>
      </c>
      <c r="AE945" s="83" t="s">
        <v>105</v>
      </c>
      <c r="AF945" t="s">
        <v>2907</v>
      </c>
      <c r="AG945" s="83" t="s">
        <v>102</v>
      </c>
      <c r="AH945" s="83" t="s">
        <v>102</v>
      </c>
      <c r="AI945" t="s">
        <v>3875</v>
      </c>
      <c r="AJ945" s="83" t="s">
        <v>3968</v>
      </c>
      <c r="AK945" s="83" t="s">
        <v>144</v>
      </c>
      <c r="AL945" s="83" t="s">
        <v>105</v>
      </c>
      <c r="AM945" s="87" t="s">
        <v>106</v>
      </c>
      <c r="AN945" t="s">
        <v>2907</v>
      </c>
      <c r="AO945" t="s">
        <v>3875</v>
      </c>
      <c r="AP945" s="83" t="s">
        <v>3968</v>
      </c>
      <c r="AQ945" s="83" t="s">
        <v>111</v>
      </c>
      <c r="AR945" s="87" t="s">
        <v>106</v>
      </c>
      <c r="AT945" s="83" t="s">
        <v>107</v>
      </c>
      <c r="AU945" s="83" t="s">
        <v>107</v>
      </c>
      <c r="AV945" s="83" t="s">
        <v>107</v>
      </c>
      <c r="AX945" s="110" t="s">
        <v>107</v>
      </c>
      <c r="AY945" s="111"/>
      <c r="AZ945" s="112">
        <f t="shared" ca="1" si="60"/>
        <v>3331</v>
      </c>
      <c r="BA945" s="136">
        <f t="shared" ca="1" si="61"/>
        <v>10</v>
      </c>
      <c r="BB945" s="114" t="s">
        <v>134</v>
      </c>
      <c r="BC945" s="114" t="s">
        <v>108</v>
      </c>
      <c r="BD945" s="114"/>
      <c r="BE945" s="115" t="s">
        <v>102</v>
      </c>
      <c r="BF945" s="115" t="s">
        <v>102</v>
      </c>
      <c r="BG945" s="115" t="s">
        <v>102</v>
      </c>
      <c r="BH945" s="115" t="s">
        <v>102</v>
      </c>
      <c r="BI945" s="116"/>
      <c r="BJ945" s="117" t="s">
        <v>109</v>
      </c>
      <c r="BK945" s="117" t="s">
        <v>109</v>
      </c>
      <c r="BL945" s="83">
        <f t="shared" ca="1" si="62"/>
        <v>28</v>
      </c>
      <c r="BM945" s="83" t="s">
        <v>108</v>
      </c>
      <c r="BN945" s="83">
        <v>0</v>
      </c>
      <c r="BO945" s="83" t="s">
        <v>108</v>
      </c>
      <c r="BP945" s="83">
        <v>-1630240</v>
      </c>
      <c r="BQ945" s="83" t="s">
        <v>312</v>
      </c>
      <c r="BR945" s="83" t="s">
        <v>153</v>
      </c>
      <c r="BS945" s="83" t="s">
        <v>499</v>
      </c>
      <c r="BT945" s="83">
        <v>-1630240</v>
      </c>
      <c r="BU945" s="83" t="s">
        <v>312</v>
      </c>
      <c r="BV945" s="83" t="s">
        <v>153</v>
      </c>
      <c r="BW945" s="83" t="s">
        <v>499</v>
      </c>
      <c r="BY945" s="136">
        <v>0</v>
      </c>
      <c r="BZ945" s="136">
        <v>0</v>
      </c>
      <c r="CA945" s="136">
        <v>0</v>
      </c>
      <c r="CB945" s="136">
        <v>0</v>
      </c>
      <c r="CD945" s="136">
        <v>0</v>
      </c>
      <c r="CE945" s="136">
        <v>0</v>
      </c>
      <c r="CF945" s="136">
        <v>0</v>
      </c>
      <c r="CG945" s="136">
        <v>0</v>
      </c>
      <c r="CH945" s="136">
        <v>0</v>
      </c>
      <c r="CI945" s="136">
        <v>0</v>
      </c>
      <c r="CJ945" s="136">
        <v>0</v>
      </c>
      <c r="CK945" s="138">
        <v>0</v>
      </c>
      <c r="CL945" s="138">
        <v>0</v>
      </c>
      <c r="CM945" s="136">
        <v>0</v>
      </c>
      <c r="CN945" s="136">
        <v>0</v>
      </c>
      <c r="CO945" s="85">
        <v>43650</v>
      </c>
      <c r="CP945" s="83" t="s">
        <v>4991</v>
      </c>
      <c r="CQ945" s="83" t="s">
        <v>102</v>
      </c>
      <c r="CR945" s="83" t="s">
        <v>482</v>
      </c>
      <c r="CS945" s="83">
        <v>940</v>
      </c>
      <c r="CT945" s="83" t="s">
        <v>483</v>
      </c>
      <c r="CU945" s="83">
        <v>1</v>
      </c>
      <c r="CV945" s="83">
        <v>0</v>
      </c>
      <c r="CW945" s="83">
        <v>0</v>
      </c>
      <c r="CX945" s="83" t="s">
        <v>109</v>
      </c>
      <c r="CY945" s="83" t="s">
        <v>583</v>
      </c>
      <c r="CZ945" s="83">
        <v>0</v>
      </c>
      <c r="DA945" s="83">
        <v>0</v>
      </c>
      <c r="DB945" s="83">
        <f t="shared" si="59"/>
        <v>0</v>
      </c>
      <c r="DC945" s="83" t="s">
        <v>497</v>
      </c>
      <c r="DE945" s="136">
        <v>1</v>
      </c>
      <c r="DF945" s="136">
        <v>1</v>
      </c>
      <c r="DG945" s="215" t="s">
        <v>269</v>
      </c>
      <c r="DH945" s="136">
        <v>1</v>
      </c>
      <c r="DI945" s="136">
        <v>1</v>
      </c>
      <c r="DJ945" s="215" t="s">
        <v>269</v>
      </c>
      <c r="EE945" s="136" t="b">
        <v>1</v>
      </c>
      <c r="EF945" s="136" t="b">
        <v>1</v>
      </c>
      <c r="EG945" s="136" t="b">
        <v>1</v>
      </c>
      <c r="EH945" s="136" t="b">
        <v>1</v>
      </c>
      <c r="EL945" s="215" t="s">
        <v>269</v>
      </c>
    </row>
    <row r="946" spans="1:142" ht="60" customHeight="1" x14ac:dyDescent="0.55000000000000004">
      <c r="A946" s="83" t="s">
        <v>130</v>
      </c>
      <c r="B946" s="83" t="s">
        <v>98</v>
      </c>
      <c r="C946">
        <v>632102</v>
      </c>
      <c r="D946" t="s">
        <v>1578</v>
      </c>
      <c r="E946" t="s">
        <v>1578</v>
      </c>
      <c r="F946" s="83" t="s">
        <v>108</v>
      </c>
      <c r="G946" s="213">
        <v>29274</v>
      </c>
      <c r="H946" s="83" t="s">
        <v>102</v>
      </c>
      <c r="I946" s="213">
        <v>43360</v>
      </c>
      <c r="J946" s="83" t="s">
        <v>228</v>
      </c>
      <c r="K946" s="214">
        <v>100882979250</v>
      </c>
      <c r="L946" s="83" t="s">
        <v>135</v>
      </c>
      <c r="M946" s="213">
        <v>43470</v>
      </c>
      <c r="N946">
        <v>638261</v>
      </c>
      <c r="O946" s="145" t="s">
        <v>567</v>
      </c>
      <c r="P946" s="145" t="s">
        <v>99</v>
      </c>
      <c r="Q946" s="145" t="s">
        <v>100</v>
      </c>
      <c r="R946" s="145" t="s">
        <v>567</v>
      </c>
      <c r="V946">
        <v>6431</v>
      </c>
      <c r="W946" s="83" t="s">
        <v>101</v>
      </c>
      <c r="X946" s="83" t="s">
        <v>103</v>
      </c>
      <c r="Y946" t="s">
        <v>2908</v>
      </c>
      <c r="Z946" s="83" t="s">
        <v>102</v>
      </c>
      <c r="AA946" s="83" t="s">
        <v>102</v>
      </c>
      <c r="AB946" t="s">
        <v>3876</v>
      </c>
      <c r="AC946" s="83" t="s">
        <v>3969</v>
      </c>
      <c r="AD946" s="83" t="s">
        <v>144</v>
      </c>
      <c r="AE946" s="83" t="s">
        <v>105</v>
      </c>
      <c r="AF946" t="s">
        <v>2908</v>
      </c>
      <c r="AG946" s="83" t="s">
        <v>102</v>
      </c>
      <c r="AH946" s="83" t="s">
        <v>102</v>
      </c>
      <c r="AI946" t="s">
        <v>3876</v>
      </c>
      <c r="AJ946" s="83" t="s">
        <v>3969</v>
      </c>
      <c r="AK946" s="83" t="s">
        <v>144</v>
      </c>
      <c r="AL946" s="83" t="s">
        <v>105</v>
      </c>
      <c r="AM946" s="87" t="s">
        <v>106</v>
      </c>
      <c r="AN946" t="s">
        <v>2908</v>
      </c>
      <c r="AO946" t="s">
        <v>3876</v>
      </c>
      <c r="AP946" s="83" t="s">
        <v>3969</v>
      </c>
      <c r="AQ946" s="83" t="s">
        <v>144</v>
      </c>
      <c r="AR946" s="87" t="s">
        <v>106</v>
      </c>
      <c r="AT946" s="83" t="s">
        <v>107</v>
      </c>
      <c r="AU946" s="83" t="s">
        <v>107</v>
      </c>
      <c r="AV946" s="83" t="s">
        <v>107</v>
      </c>
      <c r="AX946" s="110" t="s">
        <v>107</v>
      </c>
      <c r="AY946" s="111"/>
      <c r="AZ946" s="112">
        <f t="shared" ca="1" si="60"/>
        <v>7746</v>
      </c>
      <c r="BA946" s="136">
        <f t="shared" ca="1" si="61"/>
        <v>35</v>
      </c>
      <c r="BB946" s="114" t="s">
        <v>134</v>
      </c>
      <c r="BC946" s="114" t="s">
        <v>108</v>
      </c>
      <c r="BD946" s="114"/>
      <c r="BE946" s="115" t="s">
        <v>102</v>
      </c>
      <c r="BF946" s="115" t="s">
        <v>102</v>
      </c>
      <c r="BG946" s="115" t="s">
        <v>102</v>
      </c>
      <c r="BH946" s="115" t="s">
        <v>102</v>
      </c>
      <c r="BI946" s="116"/>
      <c r="BJ946" s="117" t="s">
        <v>109</v>
      </c>
      <c r="BK946" s="117" t="s">
        <v>109</v>
      </c>
      <c r="BL946" s="83">
        <f t="shared" ca="1" si="62"/>
        <v>48</v>
      </c>
      <c r="BM946" s="83" t="s">
        <v>108</v>
      </c>
      <c r="BN946" s="83">
        <v>0</v>
      </c>
      <c r="BO946" s="83" t="s">
        <v>108</v>
      </c>
      <c r="BP946" s="83">
        <v>-1631975</v>
      </c>
      <c r="BQ946" s="83" t="s">
        <v>198</v>
      </c>
      <c r="BR946" s="83" t="s">
        <v>164</v>
      </c>
      <c r="BS946" s="83" t="s">
        <v>499</v>
      </c>
      <c r="BT946" s="83">
        <v>-1631975</v>
      </c>
      <c r="BU946" s="83" t="s">
        <v>198</v>
      </c>
      <c r="BV946" s="83" t="s">
        <v>164</v>
      </c>
      <c r="BW946" s="83" t="s">
        <v>499</v>
      </c>
      <c r="BY946" s="136">
        <v>0</v>
      </c>
      <c r="BZ946" s="136">
        <v>0</v>
      </c>
      <c r="CA946" s="136">
        <v>0</v>
      </c>
      <c r="CB946" s="136">
        <v>0</v>
      </c>
      <c r="CD946" s="136">
        <v>0</v>
      </c>
      <c r="CE946" s="136">
        <v>0</v>
      </c>
      <c r="CF946" s="136">
        <v>0</v>
      </c>
      <c r="CG946" s="136">
        <v>0</v>
      </c>
      <c r="CH946" s="136">
        <v>0</v>
      </c>
      <c r="CI946" s="136">
        <v>0</v>
      </c>
      <c r="CJ946" s="136">
        <v>0</v>
      </c>
      <c r="CK946" s="138">
        <v>0</v>
      </c>
      <c r="CL946" s="138">
        <v>0</v>
      </c>
      <c r="CM946" s="136">
        <v>0</v>
      </c>
      <c r="CN946" s="136">
        <v>0</v>
      </c>
      <c r="CO946" s="85">
        <v>43651</v>
      </c>
      <c r="CP946" s="83" t="s">
        <v>4992</v>
      </c>
      <c r="CQ946" s="83" t="s">
        <v>102</v>
      </c>
      <c r="CR946" s="83" t="s">
        <v>482</v>
      </c>
      <c r="CS946" s="83">
        <v>941</v>
      </c>
      <c r="CT946" s="83" t="s">
        <v>483</v>
      </c>
      <c r="CU946" s="83">
        <v>1</v>
      </c>
      <c r="CV946" s="83">
        <v>0</v>
      </c>
      <c r="CW946" s="83">
        <v>0</v>
      </c>
      <c r="CX946" s="83" t="s">
        <v>109</v>
      </c>
      <c r="CY946" s="83" t="s">
        <v>583</v>
      </c>
      <c r="CZ946" s="83">
        <v>0</v>
      </c>
      <c r="DA946" s="83">
        <v>0</v>
      </c>
      <c r="DB946" s="83">
        <f t="shared" si="59"/>
        <v>0</v>
      </c>
      <c r="DC946" s="83" t="s">
        <v>497</v>
      </c>
      <c r="DE946" s="136">
        <v>1</v>
      </c>
      <c r="DF946" s="136">
        <v>1</v>
      </c>
      <c r="DG946" s="215" t="s">
        <v>269</v>
      </c>
      <c r="DH946" s="136">
        <v>1</v>
      </c>
      <c r="DI946" s="136">
        <v>1</v>
      </c>
      <c r="DJ946" s="215" t="s">
        <v>269</v>
      </c>
      <c r="EE946" s="136" t="b">
        <v>1</v>
      </c>
      <c r="EF946" s="136" t="b">
        <v>1</v>
      </c>
      <c r="EG946" s="136" t="b">
        <v>1</v>
      </c>
      <c r="EH946" s="136" t="b">
        <v>1</v>
      </c>
      <c r="EL946" s="215" t="s">
        <v>269</v>
      </c>
    </row>
    <row r="947" spans="1:142" ht="60" customHeight="1" x14ac:dyDescent="0.55000000000000004">
      <c r="A947" s="83" t="s">
        <v>130</v>
      </c>
      <c r="B947" s="83" t="s">
        <v>98</v>
      </c>
      <c r="C947">
        <v>324860</v>
      </c>
      <c r="D947" t="s">
        <v>1579</v>
      </c>
      <c r="E947" t="s">
        <v>1579</v>
      </c>
      <c r="F947" s="83" t="s">
        <v>108</v>
      </c>
      <c r="G947" s="213">
        <v>38283</v>
      </c>
      <c r="H947" s="83" t="s">
        <v>102</v>
      </c>
      <c r="I947" s="213">
        <v>43140</v>
      </c>
      <c r="J947" s="83" t="s">
        <v>228</v>
      </c>
      <c r="K947" s="214">
        <v>642645103050</v>
      </c>
      <c r="L947" s="83" t="s">
        <v>97</v>
      </c>
      <c r="M947" s="213">
        <v>43491</v>
      </c>
      <c r="N947">
        <v>893878</v>
      </c>
      <c r="O947" s="145" t="s">
        <v>567</v>
      </c>
      <c r="P947" s="145" t="s">
        <v>99</v>
      </c>
      <c r="Q947" s="145" t="s">
        <v>100</v>
      </c>
      <c r="R947" s="145" t="s">
        <v>567</v>
      </c>
      <c r="V947">
        <v>3972</v>
      </c>
      <c r="W947" s="83" t="s">
        <v>1948</v>
      </c>
      <c r="X947" s="83" t="s">
        <v>103</v>
      </c>
      <c r="Y947" t="s">
        <v>2909</v>
      </c>
      <c r="Z947" s="83" t="s">
        <v>102</v>
      </c>
      <c r="AA947" s="83" t="s">
        <v>102</v>
      </c>
      <c r="AB947" t="s">
        <v>3877</v>
      </c>
      <c r="AC947" s="83" t="s">
        <v>3970</v>
      </c>
      <c r="AD947" s="83" t="s">
        <v>111</v>
      </c>
      <c r="AE947" s="83" t="s">
        <v>105</v>
      </c>
      <c r="AF947" t="s">
        <v>2909</v>
      </c>
      <c r="AG947" s="83" t="s">
        <v>102</v>
      </c>
      <c r="AH947" s="83" t="s">
        <v>102</v>
      </c>
      <c r="AI947" t="s">
        <v>3877</v>
      </c>
      <c r="AJ947" s="83" t="s">
        <v>3970</v>
      </c>
      <c r="AK947" s="83" t="s">
        <v>111</v>
      </c>
      <c r="AL947" s="83" t="s">
        <v>105</v>
      </c>
      <c r="AM947" s="87" t="s">
        <v>106</v>
      </c>
      <c r="AN947" t="s">
        <v>2909</v>
      </c>
      <c r="AO947" t="s">
        <v>3877</v>
      </c>
      <c r="AP947" s="83" t="s">
        <v>3970</v>
      </c>
      <c r="AQ947" s="83" t="s">
        <v>144</v>
      </c>
      <c r="AR947" s="87" t="s">
        <v>106</v>
      </c>
      <c r="AT947" s="83" t="s">
        <v>107</v>
      </c>
      <c r="AU947" s="83" t="s">
        <v>107</v>
      </c>
      <c r="AV947" s="83" t="s">
        <v>107</v>
      </c>
      <c r="AX947" s="110" t="s">
        <v>107</v>
      </c>
      <c r="AY947" s="111"/>
      <c r="AZ947" s="112">
        <f t="shared" ca="1" si="60"/>
        <v>7102</v>
      </c>
      <c r="BA947" s="136">
        <f t="shared" ca="1" si="61"/>
        <v>69</v>
      </c>
      <c r="BB947" s="114" t="s">
        <v>136</v>
      </c>
      <c r="BC947" s="114" t="s">
        <v>108</v>
      </c>
      <c r="BD947" s="114"/>
      <c r="BE947" s="115" t="s">
        <v>102</v>
      </c>
      <c r="BF947" s="115" t="s">
        <v>102</v>
      </c>
      <c r="BG947" s="115" t="s">
        <v>102</v>
      </c>
      <c r="BH947" s="115" t="s">
        <v>102</v>
      </c>
      <c r="BI947" s="116"/>
      <c r="BJ947" s="117" t="s">
        <v>109</v>
      </c>
      <c r="BK947" s="117" t="s">
        <v>109</v>
      </c>
      <c r="BL947" s="83">
        <f t="shared" ca="1" si="62"/>
        <v>31</v>
      </c>
      <c r="BM947" s="83" t="s">
        <v>270</v>
      </c>
      <c r="BN947" s="83">
        <v>0</v>
      </c>
      <c r="BO947" s="83" t="s">
        <v>108</v>
      </c>
      <c r="BP947" s="83">
        <v>-1633710</v>
      </c>
      <c r="BQ947" s="83" t="s">
        <v>381</v>
      </c>
      <c r="BR947" s="83" t="s">
        <v>157</v>
      </c>
      <c r="BS947" s="83" t="s">
        <v>502</v>
      </c>
      <c r="BT947" s="83">
        <v>-1633710</v>
      </c>
      <c r="BU947" s="83" t="s">
        <v>381</v>
      </c>
      <c r="BV947" s="83" t="s">
        <v>157</v>
      </c>
      <c r="BW947" s="83" t="s">
        <v>502</v>
      </c>
      <c r="BY947" s="136">
        <v>0</v>
      </c>
      <c r="BZ947" s="136">
        <v>0</v>
      </c>
      <c r="CA947" s="136">
        <v>0</v>
      </c>
      <c r="CB947" s="136">
        <v>0</v>
      </c>
      <c r="CD947" s="136">
        <v>0</v>
      </c>
      <c r="CE947" s="136">
        <v>0</v>
      </c>
      <c r="CF947" s="136">
        <v>0</v>
      </c>
      <c r="CG947" s="136">
        <v>0</v>
      </c>
      <c r="CH947" s="136">
        <v>0</v>
      </c>
      <c r="CI947" s="136">
        <v>0</v>
      </c>
      <c r="CJ947" s="136">
        <v>0</v>
      </c>
      <c r="CK947" s="138">
        <v>0</v>
      </c>
      <c r="CL947" s="138">
        <v>0</v>
      </c>
      <c r="CM947" s="136">
        <v>0</v>
      </c>
      <c r="CN947" s="136">
        <v>0</v>
      </c>
      <c r="CO947" s="85">
        <v>43652</v>
      </c>
      <c r="CP947" s="83" t="s">
        <v>4993</v>
      </c>
      <c r="CQ947" s="83" t="s">
        <v>102</v>
      </c>
      <c r="CR947" s="83" t="s">
        <v>482</v>
      </c>
      <c r="CS947" s="83">
        <v>942</v>
      </c>
      <c r="CT947" s="83" t="s">
        <v>483</v>
      </c>
      <c r="CU947" s="83">
        <v>1</v>
      </c>
      <c r="CV947" s="83">
        <v>0</v>
      </c>
      <c r="CW947" s="83">
        <v>0</v>
      </c>
      <c r="CX947" s="83" t="s">
        <v>109</v>
      </c>
      <c r="CY947" s="83" t="s">
        <v>583</v>
      </c>
      <c r="CZ947" s="83">
        <v>0</v>
      </c>
      <c r="DA947" s="83">
        <v>0</v>
      </c>
      <c r="DB947" s="83">
        <f t="shared" si="59"/>
        <v>0</v>
      </c>
      <c r="DC947" s="83" t="s">
        <v>497</v>
      </c>
      <c r="DE947" s="136">
        <v>1</v>
      </c>
      <c r="DF947" s="136">
        <v>1</v>
      </c>
      <c r="DG947" s="215" t="s">
        <v>269</v>
      </c>
      <c r="DH947" s="136">
        <v>1</v>
      </c>
      <c r="DI947" s="136">
        <v>1</v>
      </c>
      <c r="DJ947" s="215" t="s">
        <v>269</v>
      </c>
      <c r="EE947" s="136" t="b">
        <v>1</v>
      </c>
      <c r="EF947" s="136" t="b">
        <v>1</v>
      </c>
      <c r="EG947" s="136" t="b">
        <v>1</v>
      </c>
      <c r="EH947" s="136" t="b">
        <v>1</v>
      </c>
      <c r="EL947" s="215" t="s">
        <v>269</v>
      </c>
    </row>
    <row r="948" spans="1:142" ht="60" customHeight="1" x14ac:dyDescent="0.55000000000000004">
      <c r="A948" s="83" t="s">
        <v>130</v>
      </c>
      <c r="B948" s="83" t="s">
        <v>98</v>
      </c>
      <c r="C948">
        <v>551702</v>
      </c>
      <c r="D948" t="s">
        <v>1580</v>
      </c>
      <c r="E948" t="s">
        <v>1580</v>
      </c>
      <c r="F948" s="83" t="s">
        <v>108</v>
      </c>
      <c r="G948" s="213">
        <v>28154</v>
      </c>
      <c r="H948" s="83" t="s">
        <v>102</v>
      </c>
      <c r="I948" s="213">
        <v>43179</v>
      </c>
      <c r="J948" s="83" t="s">
        <v>228</v>
      </c>
      <c r="K948" s="214">
        <v>830555928748</v>
      </c>
      <c r="L948" s="83" t="s">
        <v>135</v>
      </c>
      <c r="M948" s="213">
        <v>43686</v>
      </c>
      <c r="N948">
        <v>452078</v>
      </c>
      <c r="O948" s="145" t="s">
        <v>567</v>
      </c>
      <c r="P948" s="145" t="s">
        <v>99</v>
      </c>
      <c r="Q948" s="145" t="s">
        <v>100</v>
      </c>
      <c r="R948" s="145" t="s">
        <v>567</v>
      </c>
      <c r="V948">
        <v>5497</v>
      </c>
      <c r="W948" s="83" t="s">
        <v>101</v>
      </c>
      <c r="X948" s="83" t="s">
        <v>103</v>
      </c>
      <c r="Y948" t="s">
        <v>2910</v>
      </c>
      <c r="Z948" s="83" t="s">
        <v>102</v>
      </c>
      <c r="AA948" s="83" t="s">
        <v>102</v>
      </c>
      <c r="AB948" t="s">
        <v>3878</v>
      </c>
      <c r="AC948" s="83" t="s">
        <v>3971</v>
      </c>
      <c r="AD948" s="83" t="s">
        <v>144</v>
      </c>
      <c r="AE948" s="83" t="s">
        <v>105</v>
      </c>
      <c r="AF948" t="s">
        <v>2910</v>
      </c>
      <c r="AG948" s="83" t="s">
        <v>102</v>
      </c>
      <c r="AH948" s="83" t="s">
        <v>102</v>
      </c>
      <c r="AI948" t="s">
        <v>3878</v>
      </c>
      <c r="AJ948" s="83" t="s">
        <v>3971</v>
      </c>
      <c r="AK948" s="83" t="s">
        <v>144</v>
      </c>
      <c r="AL948" s="83" t="s">
        <v>105</v>
      </c>
      <c r="AM948" s="87" t="s">
        <v>106</v>
      </c>
      <c r="AN948" t="s">
        <v>2910</v>
      </c>
      <c r="AO948" t="s">
        <v>3878</v>
      </c>
      <c r="AP948" s="83" t="s">
        <v>3971</v>
      </c>
      <c r="AQ948" s="83" t="s">
        <v>111</v>
      </c>
      <c r="AR948" s="87" t="s">
        <v>106</v>
      </c>
      <c r="AT948" s="83" t="s">
        <v>107</v>
      </c>
      <c r="AU948" s="83" t="s">
        <v>107</v>
      </c>
      <c r="AV948" s="83" t="s">
        <v>107</v>
      </c>
      <c r="AX948" s="110" t="s">
        <v>107</v>
      </c>
      <c r="AY948" s="111"/>
      <c r="AZ948" s="112">
        <f t="shared" ca="1" si="60"/>
        <v>6468</v>
      </c>
      <c r="BA948" s="136">
        <f t="shared" ca="1" si="61"/>
        <v>95</v>
      </c>
      <c r="BB948" s="114" t="s">
        <v>134</v>
      </c>
      <c r="BC948" s="114" t="s">
        <v>108</v>
      </c>
      <c r="BD948" s="114"/>
      <c r="BE948" s="115" t="s">
        <v>102</v>
      </c>
      <c r="BF948" s="115" t="s">
        <v>102</v>
      </c>
      <c r="BG948" s="115" t="s">
        <v>102</v>
      </c>
      <c r="BH948" s="115" t="s">
        <v>102</v>
      </c>
      <c r="BI948" s="116"/>
      <c r="BJ948" s="117" t="s">
        <v>109</v>
      </c>
      <c r="BK948" s="117" t="s">
        <v>109</v>
      </c>
      <c r="BL948" s="83">
        <f t="shared" ca="1" si="62"/>
        <v>70</v>
      </c>
      <c r="BM948" s="83" t="s">
        <v>108</v>
      </c>
      <c r="BN948" s="83">
        <v>0</v>
      </c>
      <c r="BO948" s="83" t="s">
        <v>108</v>
      </c>
      <c r="BP948" s="83">
        <v>-1635445</v>
      </c>
      <c r="BQ948" s="83" t="s">
        <v>312</v>
      </c>
      <c r="BR948" s="83" t="s">
        <v>153</v>
      </c>
      <c r="BS948" s="83" t="s">
        <v>499</v>
      </c>
      <c r="BT948" s="83">
        <v>-1635445</v>
      </c>
      <c r="BU948" s="83" t="s">
        <v>312</v>
      </c>
      <c r="BV948" s="83" t="s">
        <v>153</v>
      </c>
      <c r="BW948" s="83" t="s">
        <v>499</v>
      </c>
      <c r="BY948" s="136">
        <v>0</v>
      </c>
      <c r="BZ948" s="136">
        <v>0</v>
      </c>
      <c r="CA948" s="136">
        <v>0</v>
      </c>
      <c r="CB948" s="136">
        <v>0</v>
      </c>
      <c r="CD948" s="136">
        <v>0</v>
      </c>
      <c r="CE948" s="136">
        <v>0</v>
      </c>
      <c r="CF948" s="136">
        <v>0</v>
      </c>
      <c r="CG948" s="136">
        <v>0</v>
      </c>
      <c r="CH948" s="136">
        <v>0</v>
      </c>
      <c r="CI948" s="136">
        <v>0</v>
      </c>
      <c r="CJ948" s="136">
        <v>0</v>
      </c>
      <c r="CK948" s="138">
        <v>0</v>
      </c>
      <c r="CL948" s="138">
        <v>0</v>
      </c>
      <c r="CM948" s="136">
        <v>0</v>
      </c>
      <c r="CN948" s="136">
        <v>0</v>
      </c>
      <c r="CO948" s="85">
        <v>43653</v>
      </c>
      <c r="CP948" s="83" t="s">
        <v>4994</v>
      </c>
      <c r="CQ948" s="83" t="s">
        <v>102</v>
      </c>
      <c r="CR948" s="83" t="s">
        <v>482</v>
      </c>
      <c r="CS948" s="83">
        <v>943</v>
      </c>
      <c r="CT948" s="83" t="s">
        <v>483</v>
      </c>
      <c r="CU948" s="83">
        <v>1</v>
      </c>
      <c r="CV948" s="83">
        <v>0</v>
      </c>
      <c r="CW948" s="83">
        <v>0</v>
      </c>
      <c r="CX948" s="83" t="s">
        <v>109</v>
      </c>
      <c r="CY948" s="83" t="s">
        <v>583</v>
      </c>
      <c r="CZ948" s="83">
        <v>0</v>
      </c>
      <c r="DA948" s="83">
        <v>0</v>
      </c>
      <c r="DB948" s="83">
        <f t="shared" si="59"/>
        <v>0</v>
      </c>
      <c r="DC948" s="83" t="s">
        <v>497</v>
      </c>
      <c r="DE948" s="136">
        <v>1</v>
      </c>
      <c r="DF948" s="136">
        <v>1</v>
      </c>
      <c r="DG948" s="215" t="s">
        <v>269</v>
      </c>
      <c r="DH948" s="136">
        <v>1</v>
      </c>
      <c r="DI948" s="136">
        <v>1</v>
      </c>
      <c r="DJ948" s="215" t="s">
        <v>269</v>
      </c>
      <c r="EE948" s="136" t="b">
        <v>1</v>
      </c>
      <c r="EF948" s="136" t="b">
        <v>1</v>
      </c>
      <c r="EG948" s="136" t="b">
        <v>1</v>
      </c>
      <c r="EH948" s="136" t="b">
        <v>1</v>
      </c>
      <c r="EL948" s="215" t="s">
        <v>269</v>
      </c>
    </row>
    <row r="949" spans="1:142" ht="60" customHeight="1" x14ac:dyDescent="0.55000000000000004">
      <c r="A949" s="83" t="s">
        <v>130</v>
      </c>
      <c r="B949" s="83" t="s">
        <v>98</v>
      </c>
      <c r="C949">
        <v>486710</v>
      </c>
      <c r="D949" t="s">
        <v>1581</v>
      </c>
      <c r="E949" t="s">
        <v>1581</v>
      </c>
      <c r="F949" s="83" t="s">
        <v>108</v>
      </c>
      <c r="G949" s="213">
        <v>42442</v>
      </c>
      <c r="H949" s="83" t="s">
        <v>102</v>
      </c>
      <c r="I949" s="213">
        <v>43296</v>
      </c>
      <c r="J949" s="83" t="s">
        <v>228</v>
      </c>
      <c r="K949" s="214">
        <v>195170488028</v>
      </c>
      <c r="L949" s="83" t="s">
        <v>97</v>
      </c>
      <c r="M949" s="213">
        <v>43704</v>
      </c>
      <c r="N949">
        <v>557805</v>
      </c>
      <c r="O949" s="145" t="s">
        <v>567</v>
      </c>
      <c r="P949" s="145" t="s">
        <v>99</v>
      </c>
      <c r="Q949" s="145" t="s">
        <v>100</v>
      </c>
      <c r="R949" s="145" t="s">
        <v>567</v>
      </c>
      <c r="V949">
        <v>6762</v>
      </c>
      <c r="W949" s="83" t="s">
        <v>101</v>
      </c>
      <c r="X949" s="83" t="s">
        <v>103</v>
      </c>
      <c r="Y949" t="s">
        <v>2911</v>
      </c>
      <c r="Z949" s="83" t="s">
        <v>102</v>
      </c>
      <c r="AA949" s="83" t="s">
        <v>102</v>
      </c>
      <c r="AB949" t="s">
        <v>3879</v>
      </c>
      <c r="AC949" s="83" t="s">
        <v>3972</v>
      </c>
      <c r="AD949" s="83" t="s">
        <v>144</v>
      </c>
      <c r="AE949" s="83" t="s">
        <v>105</v>
      </c>
      <c r="AF949" t="s">
        <v>2911</v>
      </c>
      <c r="AG949" s="83" t="s">
        <v>102</v>
      </c>
      <c r="AH949" s="83" t="s">
        <v>102</v>
      </c>
      <c r="AI949" t="s">
        <v>3879</v>
      </c>
      <c r="AJ949" s="83" t="s">
        <v>3972</v>
      </c>
      <c r="AK949" s="83" t="s">
        <v>144</v>
      </c>
      <c r="AL949" s="83" t="s">
        <v>105</v>
      </c>
      <c r="AM949" s="87" t="s">
        <v>106</v>
      </c>
      <c r="AN949" t="s">
        <v>2911</v>
      </c>
      <c r="AO949" t="s">
        <v>3879</v>
      </c>
      <c r="AP949" s="83" t="s">
        <v>3972</v>
      </c>
      <c r="AQ949" s="83" t="s">
        <v>144</v>
      </c>
      <c r="AR949" s="87" t="s">
        <v>106</v>
      </c>
      <c r="AT949" s="83" t="s">
        <v>107</v>
      </c>
      <c r="AU949" s="83" t="s">
        <v>107</v>
      </c>
      <c r="AV949" s="83" t="s">
        <v>107</v>
      </c>
      <c r="AX949" s="110" t="s">
        <v>107</v>
      </c>
      <c r="AY949" s="111"/>
      <c r="AZ949" s="112">
        <f t="shared" ca="1" si="60"/>
        <v>1212</v>
      </c>
      <c r="BA949" s="136">
        <f t="shared" ca="1" si="61"/>
        <v>11</v>
      </c>
      <c r="BB949" s="114" t="s">
        <v>134</v>
      </c>
      <c r="BC949" s="114" t="s">
        <v>108</v>
      </c>
      <c r="BD949" s="114"/>
      <c r="BE949" s="115" t="s">
        <v>102</v>
      </c>
      <c r="BF949" s="115" t="s">
        <v>102</v>
      </c>
      <c r="BG949" s="115" t="s">
        <v>102</v>
      </c>
      <c r="BH949" s="115" t="s">
        <v>102</v>
      </c>
      <c r="BI949" s="116"/>
      <c r="BJ949" s="117" t="s">
        <v>109</v>
      </c>
      <c r="BK949" s="117" t="s">
        <v>109</v>
      </c>
      <c r="BL949" s="83">
        <f t="shared" ca="1" si="62"/>
        <v>67</v>
      </c>
      <c r="BM949" s="83" t="s">
        <v>108</v>
      </c>
      <c r="BN949" s="83">
        <v>0</v>
      </c>
      <c r="BO949" s="83" t="s">
        <v>108</v>
      </c>
      <c r="BP949" s="83">
        <v>-1637180</v>
      </c>
      <c r="BQ949" s="83" t="s">
        <v>198</v>
      </c>
      <c r="BR949" s="83" t="s">
        <v>164</v>
      </c>
      <c r="BS949" s="83" t="s">
        <v>499</v>
      </c>
      <c r="BT949" s="83">
        <v>-1637180</v>
      </c>
      <c r="BU949" s="83" t="s">
        <v>198</v>
      </c>
      <c r="BV949" s="83" t="s">
        <v>164</v>
      </c>
      <c r="BW949" s="83" t="s">
        <v>499</v>
      </c>
      <c r="BY949" s="136">
        <v>0</v>
      </c>
      <c r="BZ949" s="136">
        <v>0</v>
      </c>
      <c r="CA949" s="136">
        <v>0</v>
      </c>
      <c r="CB949" s="136">
        <v>0</v>
      </c>
      <c r="CD949" s="136">
        <v>0</v>
      </c>
      <c r="CE949" s="136">
        <v>0</v>
      </c>
      <c r="CF949" s="136">
        <v>0</v>
      </c>
      <c r="CG949" s="136">
        <v>0</v>
      </c>
      <c r="CH949" s="136">
        <v>0</v>
      </c>
      <c r="CI949" s="136">
        <v>0</v>
      </c>
      <c r="CJ949" s="136">
        <v>0</v>
      </c>
      <c r="CK949" s="138">
        <v>0</v>
      </c>
      <c r="CL949" s="138">
        <v>0</v>
      </c>
      <c r="CM949" s="136">
        <v>0</v>
      </c>
      <c r="CN949" s="136">
        <v>0</v>
      </c>
      <c r="CO949" s="85">
        <v>43654</v>
      </c>
      <c r="CP949" s="83" t="s">
        <v>4995</v>
      </c>
      <c r="CQ949" s="83" t="s">
        <v>102</v>
      </c>
      <c r="CR949" s="83" t="s">
        <v>482</v>
      </c>
      <c r="CS949" s="83">
        <v>944</v>
      </c>
      <c r="CT949" s="83" t="s">
        <v>483</v>
      </c>
      <c r="CU949" s="83">
        <v>1</v>
      </c>
      <c r="CV949" s="83">
        <v>0</v>
      </c>
      <c r="CW949" s="83">
        <v>0</v>
      </c>
      <c r="CX949" s="83" t="s">
        <v>109</v>
      </c>
      <c r="CY949" s="83" t="s">
        <v>583</v>
      </c>
      <c r="CZ949" s="83">
        <v>0</v>
      </c>
      <c r="DA949" s="83">
        <v>0</v>
      </c>
      <c r="DB949" s="83">
        <f t="shared" si="59"/>
        <v>0</v>
      </c>
      <c r="DC949" s="83" t="s">
        <v>497</v>
      </c>
      <c r="DE949" s="136">
        <v>1</v>
      </c>
      <c r="DF949" s="136">
        <v>1</v>
      </c>
      <c r="DG949" s="215" t="s">
        <v>269</v>
      </c>
      <c r="DH949" s="136">
        <v>1</v>
      </c>
      <c r="DI949" s="136">
        <v>1</v>
      </c>
      <c r="DJ949" s="215" t="s">
        <v>269</v>
      </c>
      <c r="EE949" s="136" t="b">
        <v>1</v>
      </c>
      <c r="EF949" s="136" t="b">
        <v>1</v>
      </c>
      <c r="EG949" s="136" t="b">
        <v>1</v>
      </c>
      <c r="EH949" s="136" t="b">
        <v>1</v>
      </c>
      <c r="EL949" s="215" t="s">
        <v>269</v>
      </c>
    </row>
    <row r="950" spans="1:142" ht="60" customHeight="1" x14ac:dyDescent="0.55000000000000004">
      <c r="A950" s="83" t="s">
        <v>130</v>
      </c>
      <c r="B950" s="83" t="s">
        <v>98</v>
      </c>
      <c r="C950">
        <v>883731</v>
      </c>
      <c r="D950" t="s">
        <v>1582</v>
      </c>
      <c r="E950" t="s">
        <v>1582</v>
      </c>
      <c r="F950" s="83" t="s">
        <v>108</v>
      </c>
      <c r="G950" s="213">
        <v>34324</v>
      </c>
      <c r="H950" s="83" t="s">
        <v>102</v>
      </c>
      <c r="I950" s="213">
        <v>43439</v>
      </c>
      <c r="J950" s="83" t="s">
        <v>228</v>
      </c>
      <c r="K950" s="214">
        <v>962736802658</v>
      </c>
      <c r="L950" s="83" t="s">
        <v>126</v>
      </c>
      <c r="M950" s="213">
        <v>43495</v>
      </c>
      <c r="N950">
        <v>268009</v>
      </c>
      <c r="O950" s="145" t="s">
        <v>567</v>
      </c>
      <c r="P950" s="145" t="s">
        <v>99</v>
      </c>
      <c r="Q950" s="145" t="s">
        <v>100</v>
      </c>
      <c r="R950" s="145" t="s">
        <v>567</v>
      </c>
      <c r="V950">
        <v>7738</v>
      </c>
      <c r="W950" s="83" t="s">
        <v>1949</v>
      </c>
      <c r="X950" s="83" t="s">
        <v>103</v>
      </c>
      <c r="Y950" t="s">
        <v>2912</v>
      </c>
      <c r="Z950" s="83" t="s">
        <v>102</v>
      </c>
      <c r="AA950" s="83" t="s">
        <v>102</v>
      </c>
      <c r="AB950" t="s">
        <v>3880</v>
      </c>
      <c r="AC950" s="83" t="s">
        <v>3973</v>
      </c>
      <c r="AD950" s="83" t="s">
        <v>111</v>
      </c>
      <c r="AE950" s="83" t="s">
        <v>105</v>
      </c>
      <c r="AF950" t="s">
        <v>2912</v>
      </c>
      <c r="AG950" s="83" t="s">
        <v>102</v>
      </c>
      <c r="AH950" s="83" t="s">
        <v>102</v>
      </c>
      <c r="AI950" t="s">
        <v>3880</v>
      </c>
      <c r="AJ950" s="83" t="s">
        <v>3973</v>
      </c>
      <c r="AK950" s="83" t="s">
        <v>111</v>
      </c>
      <c r="AL950" s="83" t="s">
        <v>105</v>
      </c>
      <c r="AM950" s="87" t="s">
        <v>106</v>
      </c>
      <c r="AN950" t="s">
        <v>2912</v>
      </c>
      <c r="AO950" t="s">
        <v>3880</v>
      </c>
      <c r="AP950" s="83" t="s">
        <v>3973</v>
      </c>
      <c r="AQ950" s="83" t="s">
        <v>144</v>
      </c>
      <c r="AR950" s="87" t="s">
        <v>106</v>
      </c>
      <c r="AT950" s="83" t="s">
        <v>107</v>
      </c>
      <c r="AU950" s="83" t="s">
        <v>107</v>
      </c>
      <c r="AV950" s="83" t="s">
        <v>107</v>
      </c>
      <c r="AX950" s="110" t="s">
        <v>107</v>
      </c>
      <c r="AY950" s="111"/>
      <c r="AZ950" s="112">
        <f t="shared" ca="1" si="60"/>
        <v>6981</v>
      </c>
      <c r="BA950" s="136">
        <f t="shared" ca="1" si="61"/>
        <v>42</v>
      </c>
      <c r="BB950" s="114" t="s">
        <v>136</v>
      </c>
      <c r="BC950" s="114" t="s">
        <v>108</v>
      </c>
      <c r="BD950" s="114"/>
      <c r="BE950" s="115" t="s">
        <v>102</v>
      </c>
      <c r="BF950" s="115" t="s">
        <v>102</v>
      </c>
      <c r="BG950" s="115" t="s">
        <v>102</v>
      </c>
      <c r="BH950" s="115" t="s">
        <v>102</v>
      </c>
      <c r="BI950" s="116"/>
      <c r="BJ950" s="117" t="s">
        <v>109</v>
      </c>
      <c r="BK950" s="117" t="s">
        <v>109</v>
      </c>
      <c r="BL950" s="83">
        <f t="shared" ca="1" si="62"/>
        <v>73</v>
      </c>
      <c r="BM950" s="83" t="s">
        <v>270</v>
      </c>
      <c r="BN950" s="83">
        <v>0</v>
      </c>
      <c r="BO950" s="83" t="s">
        <v>108</v>
      </c>
      <c r="BP950" s="83">
        <v>-1638915</v>
      </c>
      <c r="BQ950" s="83" t="s">
        <v>381</v>
      </c>
      <c r="BR950" s="83" t="s">
        <v>157</v>
      </c>
      <c r="BS950" s="83" t="s">
        <v>502</v>
      </c>
      <c r="BT950" s="83">
        <v>-1638915</v>
      </c>
      <c r="BU950" s="83" t="s">
        <v>381</v>
      </c>
      <c r="BV950" s="83" t="s">
        <v>157</v>
      </c>
      <c r="BW950" s="83" t="s">
        <v>502</v>
      </c>
      <c r="BY950" s="136">
        <v>0</v>
      </c>
      <c r="BZ950" s="136">
        <v>0</v>
      </c>
      <c r="CA950" s="136">
        <v>0</v>
      </c>
      <c r="CB950" s="136">
        <v>0</v>
      </c>
      <c r="CD950" s="136">
        <v>0</v>
      </c>
      <c r="CE950" s="136">
        <v>0</v>
      </c>
      <c r="CF950" s="136">
        <v>0</v>
      </c>
      <c r="CG950" s="136">
        <v>0</v>
      </c>
      <c r="CH950" s="136">
        <v>0</v>
      </c>
      <c r="CI950" s="136">
        <v>0</v>
      </c>
      <c r="CJ950" s="136">
        <v>0</v>
      </c>
      <c r="CK950" s="138">
        <v>0</v>
      </c>
      <c r="CL950" s="138">
        <v>0</v>
      </c>
      <c r="CM950" s="136">
        <v>0</v>
      </c>
      <c r="CN950" s="136">
        <v>0</v>
      </c>
      <c r="CO950" s="85">
        <v>43655</v>
      </c>
      <c r="CP950" s="83" t="s">
        <v>4996</v>
      </c>
      <c r="CQ950" s="83" t="s">
        <v>102</v>
      </c>
      <c r="CR950" s="83" t="s">
        <v>482</v>
      </c>
      <c r="CS950" s="83">
        <v>945</v>
      </c>
      <c r="CT950" s="83" t="s">
        <v>483</v>
      </c>
      <c r="CU950" s="83">
        <v>1</v>
      </c>
      <c r="CV950" s="83">
        <v>0</v>
      </c>
      <c r="CW950" s="83">
        <v>0</v>
      </c>
      <c r="CX950" s="83" t="s">
        <v>109</v>
      </c>
      <c r="CY950" s="83" t="s">
        <v>583</v>
      </c>
      <c r="CZ950" s="83">
        <v>0</v>
      </c>
      <c r="DA950" s="83">
        <v>0</v>
      </c>
      <c r="DB950" s="83">
        <f t="shared" si="59"/>
        <v>0</v>
      </c>
      <c r="DC950" s="83" t="s">
        <v>497</v>
      </c>
      <c r="DE950" s="136">
        <v>1</v>
      </c>
      <c r="DF950" s="136">
        <v>1</v>
      </c>
      <c r="DG950" s="215" t="s">
        <v>269</v>
      </c>
      <c r="DH950" s="136">
        <v>1</v>
      </c>
      <c r="DI950" s="136">
        <v>1</v>
      </c>
      <c r="DJ950" s="215" t="s">
        <v>269</v>
      </c>
      <c r="EE950" s="136" t="b">
        <v>1</v>
      </c>
      <c r="EF950" s="136" t="b">
        <v>1</v>
      </c>
      <c r="EG950" s="136" t="b">
        <v>1</v>
      </c>
      <c r="EH950" s="136" t="b">
        <v>1</v>
      </c>
      <c r="EL950" s="215" t="s">
        <v>269</v>
      </c>
    </row>
    <row r="951" spans="1:142" ht="60" customHeight="1" x14ac:dyDescent="0.55000000000000004">
      <c r="A951" s="83" t="s">
        <v>130</v>
      </c>
      <c r="B951" s="83" t="s">
        <v>98</v>
      </c>
      <c r="C951">
        <v>944226</v>
      </c>
      <c r="D951" t="s">
        <v>1583</v>
      </c>
      <c r="E951" t="s">
        <v>1583</v>
      </c>
      <c r="F951" s="83" t="s">
        <v>108</v>
      </c>
      <c r="G951" s="213">
        <v>27377</v>
      </c>
      <c r="H951" s="83" t="s">
        <v>102</v>
      </c>
      <c r="I951" s="213">
        <v>43401</v>
      </c>
      <c r="J951" s="83" t="s">
        <v>228</v>
      </c>
      <c r="K951" s="214">
        <v>234406557889</v>
      </c>
      <c r="L951" s="83" t="s">
        <v>135</v>
      </c>
      <c r="M951" s="213">
        <v>43589</v>
      </c>
      <c r="N951">
        <v>335688</v>
      </c>
      <c r="O951" s="145" t="s">
        <v>567</v>
      </c>
      <c r="P951" s="145" t="s">
        <v>99</v>
      </c>
      <c r="Q951" s="145" t="s">
        <v>100</v>
      </c>
      <c r="R951" s="145" t="s">
        <v>567</v>
      </c>
      <c r="V951">
        <v>5217</v>
      </c>
      <c r="W951" s="83" t="s">
        <v>101</v>
      </c>
      <c r="X951" s="83" t="s">
        <v>103</v>
      </c>
      <c r="Y951" t="s">
        <v>2913</v>
      </c>
      <c r="Z951" s="83" t="s">
        <v>102</v>
      </c>
      <c r="AA951" s="83" t="s">
        <v>102</v>
      </c>
      <c r="AB951" t="s">
        <v>3881</v>
      </c>
      <c r="AC951" s="83" t="s">
        <v>3974</v>
      </c>
      <c r="AD951" s="83" t="s">
        <v>144</v>
      </c>
      <c r="AE951" s="83" t="s">
        <v>105</v>
      </c>
      <c r="AF951" t="s">
        <v>2913</v>
      </c>
      <c r="AG951" s="83" t="s">
        <v>102</v>
      </c>
      <c r="AH951" s="83" t="s">
        <v>102</v>
      </c>
      <c r="AI951" t="s">
        <v>3881</v>
      </c>
      <c r="AJ951" s="83" t="s">
        <v>3974</v>
      </c>
      <c r="AK951" s="83" t="s">
        <v>144</v>
      </c>
      <c r="AL951" s="83" t="s">
        <v>105</v>
      </c>
      <c r="AM951" s="87" t="s">
        <v>106</v>
      </c>
      <c r="AN951" t="s">
        <v>2913</v>
      </c>
      <c r="AO951" t="s">
        <v>3881</v>
      </c>
      <c r="AP951" s="83" t="s">
        <v>3974</v>
      </c>
      <c r="AQ951" s="83" t="s">
        <v>111</v>
      </c>
      <c r="AR951" s="87" t="s">
        <v>106</v>
      </c>
      <c r="AT951" s="83" t="s">
        <v>107</v>
      </c>
      <c r="AU951" s="83" t="s">
        <v>107</v>
      </c>
      <c r="AV951" s="83" t="s">
        <v>107</v>
      </c>
      <c r="AX951" s="110" t="s">
        <v>107</v>
      </c>
      <c r="AY951" s="111"/>
      <c r="AZ951" s="112">
        <f t="shared" ca="1" si="60"/>
        <v>6708</v>
      </c>
      <c r="BA951" s="136">
        <f t="shared" ca="1" si="61"/>
        <v>65</v>
      </c>
      <c r="BB951" s="114" t="s">
        <v>134</v>
      </c>
      <c r="BC951" s="114" t="s">
        <v>108</v>
      </c>
      <c r="BD951" s="114"/>
      <c r="BE951" s="115" t="s">
        <v>102</v>
      </c>
      <c r="BF951" s="115" t="s">
        <v>102</v>
      </c>
      <c r="BG951" s="115" t="s">
        <v>102</v>
      </c>
      <c r="BH951" s="115" t="s">
        <v>102</v>
      </c>
      <c r="BI951" s="116"/>
      <c r="BJ951" s="117" t="s">
        <v>109</v>
      </c>
      <c r="BK951" s="117" t="s">
        <v>109</v>
      </c>
      <c r="BL951" s="83">
        <f t="shared" ca="1" si="62"/>
        <v>17</v>
      </c>
      <c r="BM951" s="83" t="s">
        <v>108</v>
      </c>
      <c r="BN951" s="83">
        <v>0</v>
      </c>
      <c r="BO951" s="83" t="s">
        <v>108</v>
      </c>
      <c r="BP951" s="83">
        <v>-1640650</v>
      </c>
      <c r="BQ951" s="83" t="s">
        <v>312</v>
      </c>
      <c r="BR951" s="83" t="s">
        <v>153</v>
      </c>
      <c r="BS951" s="83" t="s">
        <v>499</v>
      </c>
      <c r="BT951" s="83">
        <v>-1640650</v>
      </c>
      <c r="BU951" s="83" t="s">
        <v>312</v>
      </c>
      <c r="BV951" s="83" t="s">
        <v>153</v>
      </c>
      <c r="BW951" s="83" t="s">
        <v>499</v>
      </c>
      <c r="BY951" s="136">
        <v>0</v>
      </c>
      <c r="BZ951" s="136">
        <v>0</v>
      </c>
      <c r="CA951" s="136">
        <v>0</v>
      </c>
      <c r="CB951" s="136">
        <v>0</v>
      </c>
      <c r="CD951" s="136">
        <v>0</v>
      </c>
      <c r="CE951" s="136">
        <v>0</v>
      </c>
      <c r="CF951" s="136">
        <v>0</v>
      </c>
      <c r="CG951" s="136">
        <v>0</v>
      </c>
      <c r="CH951" s="136">
        <v>0</v>
      </c>
      <c r="CI951" s="136">
        <v>0</v>
      </c>
      <c r="CJ951" s="136">
        <v>0</v>
      </c>
      <c r="CK951" s="138">
        <v>0</v>
      </c>
      <c r="CL951" s="138">
        <v>0</v>
      </c>
      <c r="CM951" s="136">
        <v>0</v>
      </c>
      <c r="CN951" s="136">
        <v>0</v>
      </c>
      <c r="CO951" s="85">
        <v>43656</v>
      </c>
      <c r="CP951" s="83" t="s">
        <v>4997</v>
      </c>
      <c r="CQ951" s="83" t="s">
        <v>102</v>
      </c>
      <c r="CR951" s="83" t="s">
        <v>482</v>
      </c>
      <c r="CS951" s="83">
        <v>946</v>
      </c>
      <c r="CT951" s="83" t="s">
        <v>483</v>
      </c>
      <c r="CU951" s="83">
        <v>1</v>
      </c>
      <c r="CV951" s="83">
        <v>0</v>
      </c>
      <c r="CW951" s="83">
        <v>0</v>
      </c>
      <c r="CX951" s="83" t="s">
        <v>109</v>
      </c>
      <c r="CY951" s="83" t="s">
        <v>583</v>
      </c>
      <c r="CZ951" s="83">
        <v>0</v>
      </c>
      <c r="DA951" s="83">
        <v>0</v>
      </c>
      <c r="DB951" s="83">
        <f t="shared" si="59"/>
        <v>0</v>
      </c>
      <c r="DC951" s="83" t="s">
        <v>497</v>
      </c>
      <c r="DE951" s="136">
        <v>1</v>
      </c>
      <c r="DF951" s="136">
        <v>1</v>
      </c>
      <c r="DG951" s="215" t="s">
        <v>269</v>
      </c>
      <c r="DH951" s="136">
        <v>1</v>
      </c>
      <c r="DI951" s="136">
        <v>1</v>
      </c>
      <c r="DJ951" s="215" t="s">
        <v>269</v>
      </c>
      <c r="EE951" s="136" t="b">
        <v>1</v>
      </c>
      <c r="EF951" s="136" t="b">
        <v>1</v>
      </c>
      <c r="EG951" s="136" t="b">
        <v>1</v>
      </c>
      <c r="EH951" s="136" t="b">
        <v>1</v>
      </c>
      <c r="EL951" s="215" t="s">
        <v>269</v>
      </c>
    </row>
    <row r="952" spans="1:142" ht="60" customHeight="1" x14ac:dyDescent="0.55000000000000004">
      <c r="A952" s="83" t="s">
        <v>130</v>
      </c>
      <c r="B952" s="83" t="s">
        <v>98</v>
      </c>
      <c r="C952">
        <v>748224</v>
      </c>
      <c r="D952" t="s">
        <v>1584</v>
      </c>
      <c r="E952" t="s">
        <v>1584</v>
      </c>
      <c r="F952" s="83" t="s">
        <v>108</v>
      </c>
      <c r="G952" s="213">
        <v>41618</v>
      </c>
      <c r="H952" s="83" t="s">
        <v>102</v>
      </c>
      <c r="I952" s="213">
        <v>43284</v>
      </c>
      <c r="J952" s="83" t="s">
        <v>228</v>
      </c>
      <c r="K952" s="214">
        <v>907748175839</v>
      </c>
      <c r="L952" s="83" t="s">
        <v>97</v>
      </c>
      <c r="M952" s="213">
        <v>43630</v>
      </c>
      <c r="N952">
        <v>413490</v>
      </c>
      <c r="O952" s="145" t="s">
        <v>567</v>
      </c>
      <c r="P952" s="145" t="s">
        <v>99</v>
      </c>
      <c r="Q952" s="145" t="s">
        <v>100</v>
      </c>
      <c r="R952" s="145" t="s">
        <v>567</v>
      </c>
      <c r="V952">
        <v>4145</v>
      </c>
      <c r="W952" s="83" t="s">
        <v>101</v>
      </c>
      <c r="X952" s="83" t="s">
        <v>103</v>
      </c>
      <c r="Y952" t="s">
        <v>2914</v>
      </c>
      <c r="Z952" s="83" t="s">
        <v>102</v>
      </c>
      <c r="AA952" s="83" t="s">
        <v>102</v>
      </c>
      <c r="AB952" t="s">
        <v>3882</v>
      </c>
      <c r="AC952" s="83" t="s">
        <v>3975</v>
      </c>
      <c r="AD952" s="83" t="s">
        <v>144</v>
      </c>
      <c r="AE952" s="83" t="s">
        <v>105</v>
      </c>
      <c r="AF952" t="s">
        <v>2914</v>
      </c>
      <c r="AG952" s="83" t="s">
        <v>102</v>
      </c>
      <c r="AH952" s="83" t="s">
        <v>102</v>
      </c>
      <c r="AI952" t="s">
        <v>3882</v>
      </c>
      <c r="AJ952" s="83" t="s">
        <v>3975</v>
      </c>
      <c r="AK952" s="83" t="s">
        <v>144</v>
      </c>
      <c r="AL952" s="83" t="s">
        <v>105</v>
      </c>
      <c r="AM952" s="87" t="s">
        <v>106</v>
      </c>
      <c r="AN952" t="s">
        <v>2914</v>
      </c>
      <c r="AO952" t="s">
        <v>3882</v>
      </c>
      <c r="AP952" s="83" t="s">
        <v>3975</v>
      </c>
      <c r="AQ952" s="83" t="s">
        <v>144</v>
      </c>
      <c r="AR952" s="87" t="s">
        <v>106</v>
      </c>
      <c r="AT952" s="83" t="s">
        <v>107</v>
      </c>
      <c r="AU952" s="83" t="s">
        <v>107</v>
      </c>
      <c r="AV952" s="83" t="s">
        <v>107</v>
      </c>
      <c r="AX952" s="110" t="s">
        <v>107</v>
      </c>
      <c r="AY952" s="111"/>
      <c r="AZ952" s="112">
        <f t="shared" ca="1" si="60"/>
        <v>2911</v>
      </c>
      <c r="BA952" s="136">
        <f t="shared" ca="1" si="61"/>
        <v>15</v>
      </c>
      <c r="BB952" s="114" t="s">
        <v>134</v>
      </c>
      <c r="BC952" s="114" t="s">
        <v>108</v>
      </c>
      <c r="BD952" s="114"/>
      <c r="BE952" s="115" t="s">
        <v>102</v>
      </c>
      <c r="BF952" s="115" t="s">
        <v>102</v>
      </c>
      <c r="BG952" s="115" t="s">
        <v>102</v>
      </c>
      <c r="BH952" s="115" t="s">
        <v>102</v>
      </c>
      <c r="BI952" s="116"/>
      <c r="BJ952" s="117" t="s">
        <v>109</v>
      </c>
      <c r="BK952" s="117" t="s">
        <v>109</v>
      </c>
      <c r="BL952" s="83">
        <f t="shared" ca="1" si="62"/>
        <v>98</v>
      </c>
      <c r="BM952" s="83" t="s">
        <v>108</v>
      </c>
      <c r="BN952" s="83">
        <v>0</v>
      </c>
      <c r="BO952" s="83" t="s">
        <v>108</v>
      </c>
      <c r="BP952" s="83">
        <v>-1642385</v>
      </c>
      <c r="BQ952" s="83" t="s">
        <v>198</v>
      </c>
      <c r="BR952" s="83" t="s">
        <v>164</v>
      </c>
      <c r="BS952" s="83" t="s">
        <v>499</v>
      </c>
      <c r="BT952" s="83">
        <v>-1642385</v>
      </c>
      <c r="BU952" s="83" t="s">
        <v>198</v>
      </c>
      <c r="BV952" s="83" t="s">
        <v>164</v>
      </c>
      <c r="BW952" s="83" t="s">
        <v>499</v>
      </c>
      <c r="BY952" s="136">
        <v>0</v>
      </c>
      <c r="BZ952" s="136">
        <v>0</v>
      </c>
      <c r="CA952" s="136">
        <v>0</v>
      </c>
      <c r="CB952" s="136">
        <v>0</v>
      </c>
      <c r="CD952" s="136">
        <v>0</v>
      </c>
      <c r="CE952" s="136">
        <v>0</v>
      </c>
      <c r="CF952" s="136">
        <v>0</v>
      </c>
      <c r="CG952" s="136">
        <v>0</v>
      </c>
      <c r="CH952" s="136">
        <v>0</v>
      </c>
      <c r="CI952" s="136">
        <v>0</v>
      </c>
      <c r="CJ952" s="136">
        <v>0</v>
      </c>
      <c r="CK952" s="138">
        <v>0</v>
      </c>
      <c r="CL952" s="138">
        <v>0</v>
      </c>
      <c r="CM952" s="136">
        <v>0</v>
      </c>
      <c r="CN952" s="136">
        <v>0</v>
      </c>
      <c r="CO952" s="85">
        <v>43657</v>
      </c>
      <c r="CP952" s="83" t="s">
        <v>4998</v>
      </c>
      <c r="CQ952" s="83" t="s">
        <v>102</v>
      </c>
      <c r="CR952" s="83" t="s">
        <v>482</v>
      </c>
      <c r="CS952" s="83">
        <v>947</v>
      </c>
      <c r="CT952" s="83" t="s">
        <v>483</v>
      </c>
      <c r="CU952" s="83">
        <v>1</v>
      </c>
      <c r="CV952" s="83">
        <v>0</v>
      </c>
      <c r="CW952" s="83">
        <v>0</v>
      </c>
      <c r="CX952" s="83" t="s">
        <v>109</v>
      </c>
      <c r="CY952" s="83" t="s">
        <v>583</v>
      </c>
      <c r="CZ952" s="83">
        <v>0</v>
      </c>
      <c r="DA952" s="83">
        <v>0</v>
      </c>
      <c r="DB952" s="83">
        <f t="shared" si="59"/>
        <v>0</v>
      </c>
      <c r="DC952" s="83" t="s">
        <v>497</v>
      </c>
      <c r="DE952" s="136">
        <v>1</v>
      </c>
      <c r="DF952" s="136">
        <v>1</v>
      </c>
      <c r="DG952" s="215" t="s">
        <v>269</v>
      </c>
      <c r="DH952" s="136">
        <v>1</v>
      </c>
      <c r="DI952" s="136">
        <v>1</v>
      </c>
      <c r="DJ952" s="215" t="s">
        <v>269</v>
      </c>
      <c r="EE952" s="136" t="b">
        <v>1</v>
      </c>
      <c r="EF952" s="136" t="b">
        <v>1</v>
      </c>
      <c r="EG952" s="136" t="b">
        <v>1</v>
      </c>
      <c r="EH952" s="136" t="b">
        <v>1</v>
      </c>
      <c r="EL952" s="215" t="s">
        <v>269</v>
      </c>
    </row>
    <row r="953" spans="1:142" ht="60" customHeight="1" x14ac:dyDescent="0.55000000000000004">
      <c r="A953" s="83" t="s">
        <v>130</v>
      </c>
      <c r="B953" s="83" t="s">
        <v>98</v>
      </c>
      <c r="C953">
        <v>728571</v>
      </c>
      <c r="D953" t="s">
        <v>1585</v>
      </c>
      <c r="E953" t="s">
        <v>1585</v>
      </c>
      <c r="F953" s="83" t="s">
        <v>108</v>
      </c>
      <c r="G953" s="213">
        <v>35244</v>
      </c>
      <c r="H953" s="83" t="s">
        <v>102</v>
      </c>
      <c r="I953" s="213">
        <v>43403</v>
      </c>
      <c r="J953" s="83" t="s">
        <v>228</v>
      </c>
      <c r="K953" s="214">
        <v>925909612361</v>
      </c>
      <c r="L953" s="83" t="s">
        <v>135</v>
      </c>
      <c r="M953" s="213">
        <v>43617</v>
      </c>
      <c r="N953">
        <v>938436</v>
      </c>
      <c r="O953" s="145" t="s">
        <v>567</v>
      </c>
      <c r="P953" s="145" t="s">
        <v>99</v>
      </c>
      <c r="Q953" s="145" t="s">
        <v>100</v>
      </c>
      <c r="R953" s="145" t="s">
        <v>567</v>
      </c>
      <c r="V953">
        <v>8469</v>
      </c>
      <c r="W953" s="83" t="s">
        <v>1950</v>
      </c>
      <c r="X953" s="83" t="s">
        <v>103</v>
      </c>
      <c r="Y953" t="s">
        <v>2915</v>
      </c>
      <c r="Z953" s="83" t="s">
        <v>102</v>
      </c>
      <c r="AA953" s="83" t="s">
        <v>102</v>
      </c>
      <c r="AB953" t="s">
        <v>3883</v>
      </c>
      <c r="AC953" s="83" t="s">
        <v>3976</v>
      </c>
      <c r="AD953" s="83" t="s">
        <v>111</v>
      </c>
      <c r="AE953" s="83" t="s">
        <v>105</v>
      </c>
      <c r="AF953" t="s">
        <v>2915</v>
      </c>
      <c r="AG953" s="83" t="s">
        <v>102</v>
      </c>
      <c r="AH953" s="83" t="s">
        <v>102</v>
      </c>
      <c r="AI953" t="s">
        <v>3883</v>
      </c>
      <c r="AJ953" s="83" t="s">
        <v>3976</v>
      </c>
      <c r="AK953" s="83" t="s">
        <v>111</v>
      </c>
      <c r="AL953" s="83" t="s">
        <v>105</v>
      </c>
      <c r="AM953" s="87" t="s">
        <v>106</v>
      </c>
      <c r="AN953" t="s">
        <v>2915</v>
      </c>
      <c r="AO953" t="s">
        <v>3883</v>
      </c>
      <c r="AP953" s="83" t="s">
        <v>3976</v>
      </c>
      <c r="AQ953" s="83" t="s">
        <v>144</v>
      </c>
      <c r="AR953" s="87" t="s">
        <v>106</v>
      </c>
      <c r="AT953" s="83" t="s">
        <v>107</v>
      </c>
      <c r="AU953" s="83" t="s">
        <v>107</v>
      </c>
      <c r="AV953" s="83" t="s">
        <v>107</v>
      </c>
      <c r="AX953" s="110" t="s">
        <v>107</v>
      </c>
      <c r="AY953" s="111"/>
      <c r="AZ953" s="112">
        <f t="shared" ca="1" si="60"/>
        <v>1866</v>
      </c>
      <c r="BA953" s="136">
        <f t="shared" ca="1" si="61"/>
        <v>32</v>
      </c>
      <c r="BB953" s="114" t="s">
        <v>136</v>
      </c>
      <c r="BC953" s="114" t="s">
        <v>108</v>
      </c>
      <c r="BD953" s="114"/>
      <c r="BE953" s="115" t="s">
        <v>102</v>
      </c>
      <c r="BF953" s="115" t="s">
        <v>102</v>
      </c>
      <c r="BG953" s="115" t="s">
        <v>102</v>
      </c>
      <c r="BH953" s="115" t="s">
        <v>102</v>
      </c>
      <c r="BI953" s="116"/>
      <c r="BJ953" s="117" t="s">
        <v>109</v>
      </c>
      <c r="BK953" s="117" t="s">
        <v>109</v>
      </c>
      <c r="BL953" s="83">
        <f t="shared" ca="1" si="62"/>
        <v>25</v>
      </c>
      <c r="BM953" s="83" t="s">
        <v>270</v>
      </c>
      <c r="BN953" s="83">
        <v>0</v>
      </c>
      <c r="BO953" s="83" t="s">
        <v>108</v>
      </c>
      <c r="BP953" s="83">
        <v>-1644120</v>
      </c>
      <c r="BQ953" s="83" t="s">
        <v>381</v>
      </c>
      <c r="BR953" s="83" t="s">
        <v>157</v>
      </c>
      <c r="BS953" s="83" t="s">
        <v>502</v>
      </c>
      <c r="BT953" s="83">
        <v>-1644120</v>
      </c>
      <c r="BU953" s="83" t="s">
        <v>381</v>
      </c>
      <c r="BV953" s="83" t="s">
        <v>157</v>
      </c>
      <c r="BW953" s="83" t="s">
        <v>502</v>
      </c>
      <c r="BY953" s="136">
        <v>0</v>
      </c>
      <c r="BZ953" s="136">
        <v>0</v>
      </c>
      <c r="CA953" s="136">
        <v>0</v>
      </c>
      <c r="CB953" s="136">
        <v>0</v>
      </c>
      <c r="CD953" s="136">
        <v>0</v>
      </c>
      <c r="CE953" s="136">
        <v>0</v>
      </c>
      <c r="CF953" s="136">
        <v>0</v>
      </c>
      <c r="CG953" s="136">
        <v>0</v>
      </c>
      <c r="CH953" s="136">
        <v>0</v>
      </c>
      <c r="CI953" s="136">
        <v>0</v>
      </c>
      <c r="CJ953" s="136">
        <v>0</v>
      </c>
      <c r="CK953" s="138">
        <v>0</v>
      </c>
      <c r="CL953" s="138">
        <v>0</v>
      </c>
      <c r="CM953" s="136">
        <v>0</v>
      </c>
      <c r="CN953" s="136">
        <v>0</v>
      </c>
      <c r="CO953" s="85">
        <v>43658</v>
      </c>
      <c r="CP953" s="83" t="s">
        <v>4999</v>
      </c>
      <c r="CQ953" s="83" t="s">
        <v>102</v>
      </c>
      <c r="CR953" s="83" t="s">
        <v>482</v>
      </c>
      <c r="CS953" s="83">
        <v>948</v>
      </c>
      <c r="CT953" s="83" t="s">
        <v>483</v>
      </c>
      <c r="CU953" s="83">
        <v>1</v>
      </c>
      <c r="CV953" s="83">
        <v>0</v>
      </c>
      <c r="CW953" s="83">
        <v>0</v>
      </c>
      <c r="CX953" s="83" t="s">
        <v>109</v>
      </c>
      <c r="CY953" s="83" t="s">
        <v>583</v>
      </c>
      <c r="CZ953" s="83">
        <v>0</v>
      </c>
      <c r="DA953" s="83">
        <v>0</v>
      </c>
      <c r="DB953" s="83">
        <f t="shared" si="59"/>
        <v>0</v>
      </c>
      <c r="DC953" s="83" t="s">
        <v>497</v>
      </c>
      <c r="DE953" s="136">
        <v>1</v>
      </c>
      <c r="DF953" s="136">
        <v>1</v>
      </c>
      <c r="DG953" s="215" t="s">
        <v>269</v>
      </c>
      <c r="DH953" s="136">
        <v>1</v>
      </c>
      <c r="DI953" s="136">
        <v>1</v>
      </c>
      <c r="DJ953" s="215" t="s">
        <v>269</v>
      </c>
      <c r="EE953" s="136" t="b">
        <v>1</v>
      </c>
      <c r="EF953" s="136" t="b">
        <v>1</v>
      </c>
      <c r="EG953" s="136" t="b">
        <v>1</v>
      </c>
      <c r="EH953" s="136" t="b">
        <v>1</v>
      </c>
      <c r="EL953" s="215" t="s">
        <v>269</v>
      </c>
    </row>
    <row r="954" spans="1:142" ht="60" customHeight="1" x14ac:dyDescent="0.55000000000000004">
      <c r="A954" s="83" t="s">
        <v>130</v>
      </c>
      <c r="B954" s="83" t="s">
        <v>98</v>
      </c>
      <c r="C954">
        <v>816678</v>
      </c>
      <c r="D954" t="s">
        <v>1586</v>
      </c>
      <c r="E954" t="s">
        <v>1586</v>
      </c>
      <c r="F954" s="83" t="s">
        <v>108</v>
      </c>
      <c r="G954" s="213">
        <v>42535</v>
      </c>
      <c r="H954" s="83" t="s">
        <v>102</v>
      </c>
      <c r="I954" s="213">
        <v>43465</v>
      </c>
      <c r="J954" s="83" t="s">
        <v>228</v>
      </c>
      <c r="K954" s="214">
        <v>791251185895</v>
      </c>
      <c r="L954" s="83" t="s">
        <v>97</v>
      </c>
      <c r="M954" s="213">
        <v>43537</v>
      </c>
      <c r="N954">
        <v>885231</v>
      </c>
      <c r="O954" s="145" t="s">
        <v>567</v>
      </c>
      <c r="P954" s="145" t="s">
        <v>99</v>
      </c>
      <c r="Q954" s="145" t="s">
        <v>100</v>
      </c>
      <c r="R954" s="145" t="s">
        <v>567</v>
      </c>
      <c r="V954">
        <v>8796</v>
      </c>
      <c r="W954" s="83" t="s">
        <v>101</v>
      </c>
      <c r="X954" s="83" t="s">
        <v>103</v>
      </c>
      <c r="Y954" t="s">
        <v>2916</v>
      </c>
      <c r="Z954" s="83" t="s">
        <v>102</v>
      </c>
      <c r="AA954" s="83" t="s">
        <v>102</v>
      </c>
      <c r="AB954" t="s">
        <v>3884</v>
      </c>
      <c r="AC954" s="83" t="s">
        <v>3977</v>
      </c>
      <c r="AD954" s="83" t="s">
        <v>144</v>
      </c>
      <c r="AE954" s="83" t="s">
        <v>105</v>
      </c>
      <c r="AF954" t="s">
        <v>2916</v>
      </c>
      <c r="AG954" s="83" t="s">
        <v>102</v>
      </c>
      <c r="AH954" s="83" t="s">
        <v>102</v>
      </c>
      <c r="AI954" t="s">
        <v>3884</v>
      </c>
      <c r="AJ954" s="83" t="s">
        <v>3977</v>
      </c>
      <c r="AK954" s="83" t="s">
        <v>144</v>
      </c>
      <c r="AL954" s="83" t="s">
        <v>105</v>
      </c>
      <c r="AM954" s="87" t="s">
        <v>106</v>
      </c>
      <c r="AN954" t="s">
        <v>2916</v>
      </c>
      <c r="AO954" t="s">
        <v>3884</v>
      </c>
      <c r="AP954" s="83" t="s">
        <v>3977</v>
      </c>
      <c r="AQ954" s="83" t="s">
        <v>111</v>
      </c>
      <c r="AR954" s="87" t="s">
        <v>106</v>
      </c>
      <c r="AT954" s="83" t="s">
        <v>107</v>
      </c>
      <c r="AU954" s="83" t="s">
        <v>107</v>
      </c>
      <c r="AV954" s="83" t="s">
        <v>107</v>
      </c>
      <c r="AX954" s="110" t="s">
        <v>107</v>
      </c>
      <c r="AY954" s="111"/>
      <c r="AZ954" s="112">
        <f t="shared" ca="1" si="60"/>
        <v>4113</v>
      </c>
      <c r="BA954" s="136">
        <f t="shared" ca="1" si="61"/>
        <v>60</v>
      </c>
      <c r="BB954" s="114" t="s">
        <v>134</v>
      </c>
      <c r="BC954" s="114" t="s">
        <v>108</v>
      </c>
      <c r="BD954" s="114"/>
      <c r="BE954" s="115" t="s">
        <v>102</v>
      </c>
      <c r="BF954" s="115" t="s">
        <v>102</v>
      </c>
      <c r="BG954" s="115" t="s">
        <v>102</v>
      </c>
      <c r="BH954" s="115" t="s">
        <v>102</v>
      </c>
      <c r="BI954" s="116"/>
      <c r="BJ954" s="117" t="s">
        <v>109</v>
      </c>
      <c r="BK954" s="117" t="s">
        <v>109</v>
      </c>
      <c r="BL954" s="83">
        <f t="shared" ca="1" si="62"/>
        <v>47</v>
      </c>
      <c r="BM954" s="83" t="s">
        <v>108</v>
      </c>
      <c r="BN954" s="83">
        <v>0</v>
      </c>
      <c r="BO954" s="83" t="s">
        <v>108</v>
      </c>
      <c r="BP954" s="83">
        <v>-1645855</v>
      </c>
      <c r="BQ954" s="83" t="s">
        <v>312</v>
      </c>
      <c r="BR954" s="83" t="s">
        <v>153</v>
      </c>
      <c r="BS954" s="83" t="s">
        <v>499</v>
      </c>
      <c r="BT954" s="83">
        <v>-1645855</v>
      </c>
      <c r="BU954" s="83" t="s">
        <v>312</v>
      </c>
      <c r="BV954" s="83" t="s">
        <v>153</v>
      </c>
      <c r="BW954" s="83" t="s">
        <v>499</v>
      </c>
      <c r="BY954" s="136">
        <v>0</v>
      </c>
      <c r="BZ954" s="136">
        <v>0</v>
      </c>
      <c r="CA954" s="136">
        <v>0</v>
      </c>
      <c r="CB954" s="136">
        <v>0</v>
      </c>
      <c r="CD954" s="136">
        <v>0</v>
      </c>
      <c r="CE954" s="136">
        <v>0</v>
      </c>
      <c r="CF954" s="136">
        <v>0</v>
      </c>
      <c r="CG954" s="136">
        <v>0</v>
      </c>
      <c r="CH954" s="136">
        <v>0</v>
      </c>
      <c r="CI954" s="136">
        <v>0</v>
      </c>
      <c r="CJ954" s="136">
        <v>0</v>
      </c>
      <c r="CK954" s="138">
        <v>0</v>
      </c>
      <c r="CL954" s="138">
        <v>0</v>
      </c>
      <c r="CM954" s="136">
        <v>0</v>
      </c>
      <c r="CN954" s="136">
        <v>0</v>
      </c>
      <c r="CO954" s="85">
        <v>43659</v>
      </c>
      <c r="CP954" s="83" t="s">
        <v>5000</v>
      </c>
      <c r="CQ954" s="83" t="s">
        <v>102</v>
      </c>
      <c r="CR954" s="83" t="s">
        <v>482</v>
      </c>
      <c r="CS954" s="83">
        <v>949</v>
      </c>
      <c r="CT954" s="83" t="s">
        <v>483</v>
      </c>
      <c r="CU954" s="83">
        <v>1</v>
      </c>
      <c r="CV954" s="83">
        <v>0</v>
      </c>
      <c r="CW954" s="83">
        <v>0</v>
      </c>
      <c r="CX954" s="83" t="s">
        <v>109</v>
      </c>
      <c r="CY954" s="83" t="s">
        <v>583</v>
      </c>
      <c r="CZ954" s="83">
        <v>0</v>
      </c>
      <c r="DA954" s="83">
        <v>0</v>
      </c>
      <c r="DB954" s="83">
        <f t="shared" si="59"/>
        <v>0</v>
      </c>
      <c r="DC954" s="83" t="s">
        <v>497</v>
      </c>
      <c r="DE954" s="136">
        <v>1</v>
      </c>
      <c r="DF954" s="136">
        <v>1</v>
      </c>
      <c r="DG954" s="215" t="s">
        <v>269</v>
      </c>
      <c r="DH954" s="136">
        <v>1</v>
      </c>
      <c r="DI954" s="136">
        <v>1</v>
      </c>
      <c r="DJ954" s="215" t="s">
        <v>269</v>
      </c>
      <c r="EE954" s="136" t="b">
        <v>1</v>
      </c>
      <c r="EF954" s="136" t="b">
        <v>1</v>
      </c>
      <c r="EG954" s="136" t="b">
        <v>1</v>
      </c>
      <c r="EH954" s="136" t="b">
        <v>1</v>
      </c>
      <c r="EL954" s="215" t="s">
        <v>269</v>
      </c>
    </row>
    <row r="955" spans="1:142" ht="60" customHeight="1" x14ac:dyDescent="0.55000000000000004">
      <c r="A955" s="83" t="s">
        <v>130</v>
      </c>
      <c r="B955" s="83" t="s">
        <v>98</v>
      </c>
      <c r="C955">
        <v>491020</v>
      </c>
      <c r="D955" t="s">
        <v>1587</v>
      </c>
      <c r="E955" t="s">
        <v>1587</v>
      </c>
      <c r="F955" s="83" t="s">
        <v>108</v>
      </c>
      <c r="G955" s="213">
        <v>27623</v>
      </c>
      <c r="H955" s="83" t="s">
        <v>102</v>
      </c>
      <c r="I955" s="213">
        <v>43395</v>
      </c>
      <c r="J955" s="83" t="s">
        <v>228</v>
      </c>
      <c r="K955" s="214">
        <v>719689880038</v>
      </c>
      <c r="L955" s="83" t="s">
        <v>126</v>
      </c>
      <c r="M955" s="213">
        <v>43612</v>
      </c>
      <c r="N955">
        <v>351187</v>
      </c>
      <c r="O955" s="145" t="s">
        <v>567</v>
      </c>
      <c r="P955" s="145" t="s">
        <v>99</v>
      </c>
      <c r="Q955" s="145" t="s">
        <v>100</v>
      </c>
      <c r="R955" s="145" t="s">
        <v>567</v>
      </c>
      <c r="V955">
        <v>9851</v>
      </c>
      <c r="W955" s="83" t="s">
        <v>101</v>
      </c>
      <c r="X955" s="83" t="s">
        <v>103</v>
      </c>
      <c r="Y955" t="s">
        <v>2917</v>
      </c>
      <c r="Z955" s="83" t="s">
        <v>102</v>
      </c>
      <c r="AA955" s="83" t="s">
        <v>102</v>
      </c>
      <c r="AB955" t="s">
        <v>3885</v>
      </c>
      <c r="AC955" s="83" t="s">
        <v>3978</v>
      </c>
      <c r="AD955" s="83" t="s">
        <v>144</v>
      </c>
      <c r="AE955" s="83" t="s">
        <v>105</v>
      </c>
      <c r="AF955" t="s">
        <v>2917</v>
      </c>
      <c r="AG955" s="83" t="s">
        <v>102</v>
      </c>
      <c r="AH955" s="83" t="s">
        <v>102</v>
      </c>
      <c r="AI955" t="s">
        <v>3885</v>
      </c>
      <c r="AJ955" s="83" t="s">
        <v>3978</v>
      </c>
      <c r="AK955" s="83" t="s">
        <v>144</v>
      </c>
      <c r="AL955" s="83" t="s">
        <v>105</v>
      </c>
      <c r="AM955" s="87" t="s">
        <v>106</v>
      </c>
      <c r="AN955" t="s">
        <v>2917</v>
      </c>
      <c r="AO955" t="s">
        <v>3885</v>
      </c>
      <c r="AP955" s="83" t="s">
        <v>3978</v>
      </c>
      <c r="AQ955" s="83" t="s">
        <v>144</v>
      </c>
      <c r="AR955" s="87" t="s">
        <v>106</v>
      </c>
      <c r="AT955" s="83" t="s">
        <v>107</v>
      </c>
      <c r="AU955" s="83" t="s">
        <v>107</v>
      </c>
      <c r="AV955" s="83" t="s">
        <v>107</v>
      </c>
      <c r="AX955" s="110" t="s">
        <v>107</v>
      </c>
      <c r="AY955" s="111"/>
      <c r="AZ955" s="112">
        <f t="shared" ca="1" si="60"/>
        <v>4507</v>
      </c>
      <c r="BA955" s="136">
        <f t="shared" ca="1" si="61"/>
        <v>8</v>
      </c>
      <c r="BB955" s="114" t="s">
        <v>134</v>
      </c>
      <c r="BC955" s="114" t="s">
        <v>108</v>
      </c>
      <c r="BD955" s="114"/>
      <c r="BE955" s="115" t="s">
        <v>102</v>
      </c>
      <c r="BF955" s="115" t="s">
        <v>102</v>
      </c>
      <c r="BG955" s="115" t="s">
        <v>102</v>
      </c>
      <c r="BH955" s="115" t="s">
        <v>102</v>
      </c>
      <c r="BI955" s="116"/>
      <c r="BJ955" s="117" t="s">
        <v>109</v>
      </c>
      <c r="BK955" s="117" t="s">
        <v>109</v>
      </c>
      <c r="BL955" s="83">
        <f t="shared" ca="1" si="62"/>
        <v>45</v>
      </c>
      <c r="BM955" s="83" t="s">
        <v>108</v>
      </c>
      <c r="BN955" s="83">
        <v>0</v>
      </c>
      <c r="BO955" s="83" t="s">
        <v>108</v>
      </c>
      <c r="BP955" s="83">
        <v>-1647590</v>
      </c>
      <c r="BQ955" s="83" t="s">
        <v>198</v>
      </c>
      <c r="BR955" s="83" t="s">
        <v>164</v>
      </c>
      <c r="BS955" s="83" t="s">
        <v>499</v>
      </c>
      <c r="BT955" s="83">
        <v>-1647590</v>
      </c>
      <c r="BU955" s="83" t="s">
        <v>198</v>
      </c>
      <c r="BV955" s="83" t="s">
        <v>164</v>
      </c>
      <c r="BW955" s="83" t="s">
        <v>499</v>
      </c>
      <c r="BY955" s="136">
        <v>0</v>
      </c>
      <c r="BZ955" s="136">
        <v>0</v>
      </c>
      <c r="CA955" s="136">
        <v>0</v>
      </c>
      <c r="CB955" s="136">
        <v>0</v>
      </c>
      <c r="CD955" s="136">
        <v>0</v>
      </c>
      <c r="CE955" s="136">
        <v>0</v>
      </c>
      <c r="CF955" s="136">
        <v>0</v>
      </c>
      <c r="CG955" s="136">
        <v>0</v>
      </c>
      <c r="CH955" s="136">
        <v>0</v>
      </c>
      <c r="CI955" s="136">
        <v>0</v>
      </c>
      <c r="CJ955" s="136">
        <v>0</v>
      </c>
      <c r="CK955" s="138">
        <v>0</v>
      </c>
      <c r="CL955" s="138">
        <v>0</v>
      </c>
      <c r="CM955" s="136">
        <v>0</v>
      </c>
      <c r="CN955" s="136">
        <v>0</v>
      </c>
      <c r="CO955" s="85">
        <v>43660</v>
      </c>
      <c r="CP955" s="83" t="s">
        <v>5001</v>
      </c>
      <c r="CQ955" s="83" t="s">
        <v>102</v>
      </c>
      <c r="CR955" s="83" t="s">
        <v>482</v>
      </c>
      <c r="CS955" s="83">
        <v>950</v>
      </c>
      <c r="CT955" s="83" t="s">
        <v>483</v>
      </c>
      <c r="CU955" s="83">
        <v>1</v>
      </c>
      <c r="CV955" s="83">
        <v>0</v>
      </c>
      <c r="CW955" s="83">
        <v>0</v>
      </c>
      <c r="CX955" s="83" t="s">
        <v>109</v>
      </c>
      <c r="CY955" s="83" t="s">
        <v>583</v>
      </c>
      <c r="CZ955" s="83">
        <v>0</v>
      </c>
      <c r="DA955" s="83">
        <v>0</v>
      </c>
      <c r="DB955" s="83">
        <f t="shared" si="59"/>
        <v>0</v>
      </c>
      <c r="DC955" s="83" t="s">
        <v>497</v>
      </c>
      <c r="DE955" s="136">
        <v>1</v>
      </c>
      <c r="DF955" s="136">
        <v>1</v>
      </c>
      <c r="DG955" s="215" t="s">
        <v>269</v>
      </c>
      <c r="DH955" s="136">
        <v>1</v>
      </c>
      <c r="DI955" s="136">
        <v>1</v>
      </c>
      <c r="DJ955" s="215" t="s">
        <v>269</v>
      </c>
      <c r="EE955" s="136" t="b">
        <v>1</v>
      </c>
      <c r="EF955" s="136" t="b">
        <v>1</v>
      </c>
      <c r="EG955" s="136" t="b">
        <v>1</v>
      </c>
      <c r="EH955" s="136" t="b">
        <v>1</v>
      </c>
      <c r="EL955" s="215" t="s">
        <v>269</v>
      </c>
    </row>
    <row r="956" spans="1:142" ht="60" customHeight="1" x14ac:dyDescent="0.55000000000000004">
      <c r="A956" s="83" t="s">
        <v>130</v>
      </c>
      <c r="B956" s="83" t="s">
        <v>98</v>
      </c>
      <c r="C956">
        <v>195284</v>
      </c>
      <c r="D956" t="s">
        <v>1588</v>
      </c>
      <c r="E956" t="s">
        <v>1588</v>
      </c>
      <c r="F956" s="83" t="s">
        <v>108</v>
      </c>
      <c r="G956" s="213">
        <v>25954</v>
      </c>
      <c r="H956" s="83" t="s">
        <v>102</v>
      </c>
      <c r="I956" s="213">
        <v>43242</v>
      </c>
      <c r="J956" s="83" t="s">
        <v>228</v>
      </c>
      <c r="K956" s="214">
        <v>423750179592</v>
      </c>
      <c r="L956" s="83" t="s">
        <v>135</v>
      </c>
      <c r="M956" s="213">
        <v>43565</v>
      </c>
      <c r="N956">
        <v>379380</v>
      </c>
      <c r="O956" s="145" t="s">
        <v>567</v>
      </c>
      <c r="P956" s="145" t="s">
        <v>99</v>
      </c>
      <c r="Q956" s="145" t="s">
        <v>100</v>
      </c>
      <c r="R956" s="145" t="s">
        <v>567</v>
      </c>
      <c r="V956">
        <v>8761</v>
      </c>
      <c r="W956" s="83" t="s">
        <v>1951</v>
      </c>
      <c r="X956" s="83" t="s">
        <v>103</v>
      </c>
      <c r="Y956" t="s">
        <v>2918</v>
      </c>
      <c r="Z956" s="83" t="s">
        <v>102</v>
      </c>
      <c r="AA956" s="83" t="s">
        <v>102</v>
      </c>
      <c r="AB956" t="s">
        <v>3360</v>
      </c>
      <c r="AC956" s="83" t="s">
        <v>3979</v>
      </c>
      <c r="AD956" s="83" t="s">
        <v>111</v>
      </c>
      <c r="AE956" s="83" t="s">
        <v>105</v>
      </c>
      <c r="AF956" t="s">
        <v>2918</v>
      </c>
      <c r="AG956" s="83" t="s">
        <v>102</v>
      </c>
      <c r="AH956" s="83" t="s">
        <v>102</v>
      </c>
      <c r="AI956" t="s">
        <v>3360</v>
      </c>
      <c r="AJ956" s="83" t="s">
        <v>3979</v>
      </c>
      <c r="AK956" s="83" t="s">
        <v>111</v>
      </c>
      <c r="AL956" s="83" t="s">
        <v>105</v>
      </c>
      <c r="AM956" s="87" t="s">
        <v>106</v>
      </c>
      <c r="AN956" t="s">
        <v>2918</v>
      </c>
      <c r="AO956" t="s">
        <v>3360</v>
      </c>
      <c r="AP956" s="83" t="s">
        <v>3979</v>
      </c>
      <c r="AQ956" s="83" t="s">
        <v>144</v>
      </c>
      <c r="AR956" s="87" t="s">
        <v>106</v>
      </c>
      <c r="AT956" s="83" t="s">
        <v>107</v>
      </c>
      <c r="AU956" s="83" t="s">
        <v>107</v>
      </c>
      <c r="AV956" s="83" t="s">
        <v>107</v>
      </c>
      <c r="AX956" s="110" t="s">
        <v>107</v>
      </c>
      <c r="AY956" s="111"/>
      <c r="AZ956" s="112">
        <f t="shared" ca="1" si="60"/>
        <v>5430</v>
      </c>
      <c r="BA956" s="136">
        <f t="shared" ca="1" si="61"/>
        <v>5</v>
      </c>
      <c r="BB956" s="114" t="s">
        <v>136</v>
      </c>
      <c r="BC956" s="114" t="s">
        <v>108</v>
      </c>
      <c r="BD956" s="114"/>
      <c r="BE956" s="115" t="s">
        <v>102</v>
      </c>
      <c r="BF956" s="115" t="s">
        <v>102</v>
      </c>
      <c r="BG956" s="115" t="s">
        <v>102</v>
      </c>
      <c r="BH956" s="115" t="s">
        <v>102</v>
      </c>
      <c r="BI956" s="116"/>
      <c r="BJ956" s="117" t="s">
        <v>109</v>
      </c>
      <c r="BK956" s="117" t="s">
        <v>109</v>
      </c>
      <c r="BL956" s="83">
        <f t="shared" ca="1" si="62"/>
        <v>80</v>
      </c>
      <c r="BM956" s="83" t="s">
        <v>270</v>
      </c>
      <c r="BN956" s="83">
        <v>0</v>
      </c>
      <c r="BO956" s="83" t="s">
        <v>108</v>
      </c>
      <c r="BP956" s="83">
        <v>-1649325</v>
      </c>
      <c r="BQ956" s="83" t="s">
        <v>381</v>
      </c>
      <c r="BR956" s="83" t="s">
        <v>157</v>
      </c>
      <c r="BS956" s="83" t="s">
        <v>502</v>
      </c>
      <c r="BT956" s="83">
        <v>-1649325</v>
      </c>
      <c r="BU956" s="83" t="s">
        <v>381</v>
      </c>
      <c r="BV956" s="83" t="s">
        <v>157</v>
      </c>
      <c r="BW956" s="83" t="s">
        <v>502</v>
      </c>
      <c r="BY956" s="136">
        <v>0</v>
      </c>
      <c r="BZ956" s="136">
        <v>0</v>
      </c>
      <c r="CA956" s="136">
        <v>0</v>
      </c>
      <c r="CB956" s="136">
        <v>0</v>
      </c>
      <c r="CD956" s="136">
        <v>0</v>
      </c>
      <c r="CE956" s="136">
        <v>0</v>
      </c>
      <c r="CF956" s="136">
        <v>0</v>
      </c>
      <c r="CG956" s="136">
        <v>0</v>
      </c>
      <c r="CH956" s="136">
        <v>0</v>
      </c>
      <c r="CI956" s="136">
        <v>0</v>
      </c>
      <c r="CJ956" s="136">
        <v>0</v>
      </c>
      <c r="CK956" s="138">
        <v>0</v>
      </c>
      <c r="CL956" s="138">
        <v>0</v>
      </c>
      <c r="CM956" s="136">
        <v>0</v>
      </c>
      <c r="CN956" s="136">
        <v>0</v>
      </c>
      <c r="CO956" s="85">
        <v>43661</v>
      </c>
      <c r="CP956" s="83" t="s">
        <v>5002</v>
      </c>
      <c r="CQ956" s="83" t="s">
        <v>102</v>
      </c>
      <c r="CR956" s="83" t="s">
        <v>482</v>
      </c>
      <c r="CS956" s="83">
        <v>951</v>
      </c>
      <c r="CT956" s="83" t="s">
        <v>483</v>
      </c>
      <c r="CU956" s="83">
        <v>1</v>
      </c>
      <c r="CV956" s="83">
        <v>0</v>
      </c>
      <c r="CW956" s="83">
        <v>0</v>
      </c>
      <c r="CX956" s="83" t="s">
        <v>109</v>
      </c>
      <c r="CY956" s="83" t="s">
        <v>583</v>
      </c>
      <c r="CZ956" s="83">
        <v>0</v>
      </c>
      <c r="DA956" s="83">
        <v>0</v>
      </c>
      <c r="DB956" s="83">
        <f t="shared" si="59"/>
        <v>0</v>
      </c>
      <c r="DC956" s="83" t="s">
        <v>497</v>
      </c>
      <c r="DE956" s="136">
        <v>1</v>
      </c>
      <c r="DF956" s="136">
        <v>1</v>
      </c>
      <c r="DG956" s="215" t="s">
        <v>269</v>
      </c>
      <c r="DH956" s="136">
        <v>1</v>
      </c>
      <c r="DI956" s="136">
        <v>1</v>
      </c>
      <c r="DJ956" s="215" t="s">
        <v>269</v>
      </c>
      <c r="EE956" s="136" t="b">
        <v>1</v>
      </c>
      <c r="EF956" s="136" t="b">
        <v>1</v>
      </c>
      <c r="EG956" s="136" t="b">
        <v>1</v>
      </c>
      <c r="EH956" s="136" t="b">
        <v>1</v>
      </c>
      <c r="EL956" s="215" t="s">
        <v>269</v>
      </c>
    </row>
    <row r="957" spans="1:142" ht="60" customHeight="1" x14ac:dyDescent="0.55000000000000004">
      <c r="A957" s="83" t="s">
        <v>130</v>
      </c>
      <c r="B957" s="83" t="s">
        <v>98</v>
      </c>
      <c r="C957">
        <v>853039</v>
      </c>
      <c r="D957" t="s">
        <v>1015</v>
      </c>
      <c r="E957" t="s">
        <v>1015</v>
      </c>
      <c r="F957" s="83" t="s">
        <v>108</v>
      </c>
      <c r="G957" s="213">
        <v>26713</v>
      </c>
      <c r="H957" s="83" t="s">
        <v>102</v>
      </c>
      <c r="I957" s="213">
        <v>43184</v>
      </c>
      <c r="J957" s="83" t="s">
        <v>228</v>
      </c>
      <c r="K957" s="214">
        <v>194846504756</v>
      </c>
      <c r="L957" s="83" t="s">
        <v>97</v>
      </c>
      <c r="M957" s="213">
        <v>43640</v>
      </c>
      <c r="N957">
        <v>402214</v>
      </c>
      <c r="O957" s="145" t="s">
        <v>567</v>
      </c>
      <c r="P957" s="145" t="s">
        <v>99</v>
      </c>
      <c r="Q957" s="145" t="s">
        <v>100</v>
      </c>
      <c r="R957" s="145" t="s">
        <v>567</v>
      </c>
      <c r="V957">
        <v>7079</v>
      </c>
      <c r="W957" s="83" t="s">
        <v>101</v>
      </c>
      <c r="X957" s="83" t="s">
        <v>103</v>
      </c>
      <c r="Y957" t="s">
        <v>2919</v>
      </c>
      <c r="Z957" s="83" t="s">
        <v>102</v>
      </c>
      <c r="AA957" s="83" t="s">
        <v>102</v>
      </c>
      <c r="AB957" t="s">
        <v>3886</v>
      </c>
      <c r="AC957" s="83" t="s">
        <v>3980</v>
      </c>
      <c r="AD957" s="83" t="s">
        <v>144</v>
      </c>
      <c r="AE957" s="83" t="s">
        <v>105</v>
      </c>
      <c r="AF957" t="s">
        <v>2919</v>
      </c>
      <c r="AG957" s="83" t="s">
        <v>102</v>
      </c>
      <c r="AH957" s="83" t="s">
        <v>102</v>
      </c>
      <c r="AI957" t="s">
        <v>3886</v>
      </c>
      <c r="AJ957" s="83" t="s">
        <v>3980</v>
      </c>
      <c r="AK957" s="83" t="s">
        <v>144</v>
      </c>
      <c r="AL957" s="83" t="s">
        <v>105</v>
      </c>
      <c r="AM957" s="87" t="s">
        <v>106</v>
      </c>
      <c r="AN957" t="s">
        <v>2919</v>
      </c>
      <c r="AO957" t="s">
        <v>3886</v>
      </c>
      <c r="AP957" s="83" t="s">
        <v>3980</v>
      </c>
      <c r="AQ957" s="83" t="s">
        <v>111</v>
      </c>
      <c r="AR957" s="87" t="s">
        <v>106</v>
      </c>
      <c r="AT957" s="83" t="s">
        <v>107</v>
      </c>
      <c r="AU957" s="83" t="s">
        <v>107</v>
      </c>
      <c r="AV957" s="83" t="s">
        <v>107</v>
      </c>
      <c r="AX957" s="110" t="s">
        <v>107</v>
      </c>
      <c r="AY957" s="111"/>
      <c r="AZ957" s="112">
        <f t="shared" ca="1" si="60"/>
        <v>1500</v>
      </c>
      <c r="BA957" s="136">
        <f t="shared" ca="1" si="61"/>
        <v>90</v>
      </c>
      <c r="BB957" s="114" t="s">
        <v>134</v>
      </c>
      <c r="BC957" s="114" t="s">
        <v>108</v>
      </c>
      <c r="BD957" s="114"/>
      <c r="BE957" s="115" t="s">
        <v>102</v>
      </c>
      <c r="BF957" s="115" t="s">
        <v>102</v>
      </c>
      <c r="BG957" s="115" t="s">
        <v>102</v>
      </c>
      <c r="BH957" s="115" t="s">
        <v>102</v>
      </c>
      <c r="BI957" s="116"/>
      <c r="BJ957" s="117" t="s">
        <v>109</v>
      </c>
      <c r="BK957" s="117" t="s">
        <v>109</v>
      </c>
      <c r="BL957" s="83">
        <f t="shared" ca="1" si="62"/>
        <v>55</v>
      </c>
      <c r="BM957" s="83" t="s">
        <v>108</v>
      </c>
      <c r="BN957" s="83">
        <v>0</v>
      </c>
      <c r="BO957" s="83" t="s">
        <v>108</v>
      </c>
      <c r="BP957" s="83">
        <v>-1651060</v>
      </c>
      <c r="BQ957" s="83" t="s">
        <v>312</v>
      </c>
      <c r="BR957" s="83" t="s">
        <v>153</v>
      </c>
      <c r="BS957" s="83" t="s">
        <v>499</v>
      </c>
      <c r="BT957" s="83">
        <v>-1651060</v>
      </c>
      <c r="BU957" s="83" t="s">
        <v>312</v>
      </c>
      <c r="BV957" s="83" t="s">
        <v>153</v>
      </c>
      <c r="BW957" s="83" t="s">
        <v>499</v>
      </c>
      <c r="BY957" s="136">
        <v>0</v>
      </c>
      <c r="BZ957" s="136">
        <v>0</v>
      </c>
      <c r="CA957" s="136">
        <v>0</v>
      </c>
      <c r="CB957" s="136">
        <v>0</v>
      </c>
      <c r="CD957" s="136">
        <v>0</v>
      </c>
      <c r="CE957" s="136">
        <v>0</v>
      </c>
      <c r="CF957" s="136">
        <v>0</v>
      </c>
      <c r="CG957" s="136">
        <v>0</v>
      </c>
      <c r="CH957" s="136">
        <v>0</v>
      </c>
      <c r="CI957" s="136">
        <v>0</v>
      </c>
      <c r="CJ957" s="136">
        <v>0</v>
      </c>
      <c r="CK957" s="138">
        <v>0</v>
      </c>
      <c r="CL957" s="138">
        <v>0</v>
      </c>
      <c r="CM957" s="136">
        <v>0</v>
      </c>
      <c r="CN957" s="136">
        <v>0</v>
      </c>
      <c r="CO957" s="85">
        <v>43662</v>
      </c>
      <c r="CP957" s="83" t="s">
        <v>5003</v>
      </c>
      <c r="CQ957" s="83" t="s">
        <v>102</v>
      </c>
      <c r="CR957" s="83" t="s">
        <v>482</v>
      </c>
      <c r="CS957" s="83">
        <v>952</v>
      </c>
      <c r="CT957" s="83" t="s">
        <v>483</v>
      </c>
      <c r="CU957" s="83">
        <v>1</v>
      </c>
      <c r="CV957" s="83">
        <v>0</v>
      </c>
      <c r="CW957" s="83">
        <v>0</v>
      </c>
      <c r="CX957" s="83" t="s">
        <v>109</v>
      </c>
      <c r="CY957" s="83" t="s">
        <v>583</v>
      </c>
      <c r="CZ957" s="83">
        <v>0</v>
      </c>
      <c r="DA957" s="83">
        <v>0</v>
      </c>
      <c r="DB957" s="83">
        <f t="shared" si="59"/>
        <v>0</v>
      </c>
      <c r="DC957" s="83" t="s">
        <v>497</v>
      </c>
      <c r="DE957" s="136">
        <v>1</v>
      </c>
      <c r="DF957" s="136">
        <v>1</v>
      </c>
      <c r="DG957" s="215" t="s">
        <v>269</v>
      </c>
      <c r="DH957" s="136">
        <v>1</v>
      </c>
      <c r="DI957" s="136">
        <v>1</v>
      </c>
      <c r="DJ957" s="215" t="s">
        <v>269</v>
      </c>
      <c r="EE957" s="136" t="b">
        <v>1</v>
      </c>
      <c r="EF957" s="136" t="b">
        <v>1</v>
      </c>
      <c r="EG957" s="136" t="b">
        <v>1</v>
      </c>
      <c r="EH957" s="136" t="b">
        <v>1</v>
      </c>
      <c r="EL957" s="215" t="s">
        <v>269</v>
      </c>
    </row>
    <row r="958" spans="1:142" ht="60" customHeight="1" x14ac:dyDescent="0.55000000000000004">
      <c r="A958" s="83" t="s">
        <v>130</v>
      </c>
      <c r="B958" s="83" t="s">
        <v>98</v>
      </c>
      <c r="C958">
        <v>612927</v>
      </c>
      <c r="D958" t="s">
        <v>1589</v>
      </c>
      <c r="E958" t="s">
        <v>1589</v>
      </c>
      <c r="F958" s="83" t="s">
        <v>108</v>
      </c>
      <c r="G958" s="213">
        <v>30464</v>
      </c>
      <c r="H958" s="83" t="s">
        <v>102</v>
      </c>
      <c r="I958" s="213">
        <v>43285</v>
      </c>
      <c r="J958" s="83" t="s">
        <v>228</v>
      </c>
      <c r="K958" s="214">
        <v>774537011640</v>
      </c>
      <c r="L958" s="83" t="s">
        <v>135</v>
      </c>
      <c r="M958" s="213">
        <v>43678</v>
      </c>
      <c r="N958">
        <v>868272</v>
      </c>
      <c r="O958" s="145" t="s">
        <v>567</v>
      </c>
      <c r="P958" s="145" t="s">
        <v>99</v>
      </c>
      <c r="Q958" s="145" t="s">
        <v>100</v>
      </c>
      <c r="R958" s="145" t="s">
        <v>567</v>
      </c>
      <c r="V958">
        <v>5988</v>
      </c>
      <c r="W958" s="83" t="s">
        <v>101</v>
      </c>
      <c r="X958" s="83" t="s">
        <v>103</v>
      </c>
      <c r="Y958" t="s">
        <v>2920</v>
      </c>
      <c r="Z958" s="83" t="s">
        <v>102</v>
      </c>
      <c r="AA958" s="83" t="s">
        <v>102</v>
      </c>
      <c r="AB958" t="s">
        <v>3887</v>
      </c>
      <c r="AC958" s="83" t="s">
        <v>3981</v>
      </c>
      <c r="AD958" s="83" t="s">
        <v>144</v>
      </c>
      <c r="AE958" s="83" t="s">
        <v>105</v>
      </c>
      <c r="AF958" t="s">
        <v>2920</v>
      </c>
      <c r="AG958" s="83" t="s">
        <v>102</v>
      </c>
      <c r="AH958" s="83" t="s">
        <v>102</v>
      </c>
      <c r="AI958" t="s">
        <v>3887</v>
      </c>
      <c r="AJ958" s="83" t="s">
        <v>3981</v>
      </c>
      <c r="AK958" s="83" t="s">
        <v>144</v>
      </c>
      <c r="AL958" s="83" t="s">
        <v>105</v>
      </c>
      <c r="AM958" s="87" t="s">
        <v>106</v>
      </c>
      <c r="AN958" t="s">
        <v>2920</v>
      </c>
      <c r="AO958" t="s">
        <v>3887</v>
      </c>
      <c r="AP958" s="83" t="s">
        <v>3981</v>
      </c>
      <c r="AQ958" s="83" t="s">
        <v>144</v>
      </c>
      <c r="AR958" s="87" t="s">
        <v>106</v>
      </c>
      <c r="AT958" s="83" t="s">
        <v>107</v>
      </c>
      <c r="AU958" s="83" t="s">
        <v>107</v>
      </c>
      <c r="AV958" s="83" t="s">
        <v>107</v>
      </c>
      <c r="AX958" s="110" t="s">
        <v>107</v>
      </c>
      <c r="AY958" s="111"/>
      <c r="AZ958" s="112">
        <f t="shared" ca="1" si="60"/>
        <v>6603</v>
      </c>
      <c r="BA958" s="136">
        <f t="shared" ca="1" si="61"/>
        <v>99</v>
      </c>
      <c r="BB958" s="114" t="s">
        <v>134</v>
      </c>
      <c r="BC958" s="114" t="s">
        <v>108</v>
      </c>
      <c r="BD958" s="114"/>
      <c r="BE958" s="115" t="s">
        <v>102</v>
      </c>
      <c r="BF958" s="115" t="s">
        <v>102</v>
      </c>
      <c r="BG958" s="115" t="s">
        <v>102</v>
      </c>
      <c r="BH958" s="115" t="s">
        <v>102</v>
      </c>
      <c r="BI958" s="116"/>
      <c r="BJ958" s="117" t="s">
        <v>109</v>
      </c>
      <c r="BK958" s="117" t="s">
        <v>109</v>
      </c>
      <c r="BL958" s="83">
        <f t="shared" ca="1" si="62"/>
        <v>56</v>
      </c>
      <c r="BM958" s="83" t="s">
        <v>108</v>
      </c>
      <c r="BN958" s="83">
        <v>0</v>
      </c>
      <c r="BO958" s="83" t="s">
        <v>108</v>
      </c>
      <c r="BP958" s="83">
        <v>-1652795</v>
      </c>
      <c r="BQ958" s="83" t="s">
        <v>198</v>
      </c>
      <c r="BR958" s="83" t="s">
        <v>164</v>
      </c>
      <c r="BS958" s="83" t="s">
        <v>499</v>
      </c>
      <c r="BT958" s="83">
        <v>-1652795</v>
      </c>
      <c r="BU958" s="83" t="s">
        <v>198</v>
      </c>
      <c r="BV958" s="83" t="s">
        <v>164</v>
      </c>
      <c r="BW958" s="83" t="s">
        <v>499</v>
      </c>
      <c r="BY958" s="136">
        <v>0</v>
      </c>
      <c r="BZ958" s="136">
        <v>0</v>
      </c>
      <c r="CA958" s="136">
        <v>0</v>
      </c>
      <c r="CB958" s="136">
        <v>0</v>
      </c>
      <c r="CD958" s="136">
        <v>0</v>
      </c>
      <c r="CE958" s="136">
        <v>0</v>
      </c>
      <c r="CF958" s="136">
        <v>0</v>
      </c>
      <c r="CG958" s="136">
        <v>0</v>
      </c>
      <c r="CH958" s="136">
        <v>0</v>
      </c>
      <c r="CI958" s="136">
        <v>0</v>
      </c>
      <c r="CJ958" s="136">
        <v>0</v>
      </c>
      <c r="CK958" s="138">
        <v>0</v>
      </c>
      <c r="CL958" s="138">
        <v>0</v>
      </c>
      <c r="CM958" s="136">
        <v>0</v>
      </c>
      <c r="CN958" s="136">
        <v>0</v>
      </c>
      <c r="CO958" s="85">
        <v>43663</v>
      </c>
      <c r="CP958" s="83" t="s">
        <v>5004</v>
      </c>
      <c r="CQ958" s="83" t="s">
        <v>102</v>
      </c>
      <c r="CR958" s="83" t="s">
        <v>482</v>
      </c>
      <c r="CS958" s="83">
        <v>953</v>
      </c>
      <c r="CT958" s="83" t="s">
        <v>483</v>
      </c>
      <c r="CU958" s="83">
        <v>1</v>
      </c>
      <c r="CV958" s="83">
        <v>0</v>
      </c>
      <c r="CW958" s="83">
        <v>0</v>
      </c>
      <c r="CX958" s="83" t="s">
        <v>109</v>
      </c>
      <c r="CY958" s="83" t="s">
        <v>583</v>
      </c>
      <c r="CZ958" s="83">
        <v>0</v>
      </c>
      <c r="DA958" s="83">
        <v>0</v>
      </c>
      <c r="DB958" s="83">
        <f t="shared" si="59"/>
        <v>0</v>
      </c>
      <c r="DC958" s="83" t="s">
        <v>497</v>
      </c>
      <c r="DE958" s="136">
        <v>1</v>
      </c>
      <c r="DF958" s="136">
        <v>1</v>
      </c>
      <c r="DG958" s="215" t="s">
        <v>269</v>
      </c>
      <c r="DH958" s="136">
        <v>1</v>
      </c>
      <c r="DI958" s="136">
        <v>1</v>
      </c>
      <c r="DJ958" s="215" t="s">
        <v>269</v>
      </c>
      <c r="EE958" s="136" t="b">
        <v>1</v>
      </c>
      <c r="EF958" s="136" t="b">
        <v>1</v>
      </c>
      <c r="EG958" s="136" t="b">
        <v>1</v>
      </c>
      <c r="EH958" s="136" t="b">
        <v>1</v>
      </c>
      <c r="EL958" s="215" t="s">
        <v>269</v>
      </c>
    </row>
    <row r="959" spans="1:142" ht="60" customHeight="1" x14ac:dyDescent="0.55000000000000004">
      <c r="A959" s="83" t="s">
        <v>130</v>
      </c>
      <c r="B959" s="83" t="s">
        <v>98</v>
      </c>
      <c r="C959">
        <v>828837</v>
      </c>
      <c r="D959" t="s">
        <v>1590</v>
      </c>
      <c r="E959" t="s">
        <v>1590</v>
      </c>
      <c r="F959" s="83" t="s">
        <v>108</v>
      </c>
      <c r="G959" s="213">
        <v>36071</v>
      </c>
      <c r="H959" s="83" t="s">
        <v>102</v>
      </c>
      <c r="I959" s="213">
        <v>43442</v>
      </c>
      <c r="J959" s="83" t="s">
        <v>228</v>
      </c>
      <c r="K959" s="214">
        <v>976783465249</v>
      </c>
      <c r="L959" s="83" t="s">
        <v>97</v>
      </c>
      <c r="M959" s="213">
        <v>43724</v>
      </c>
      <c r="N959">
        <v>210170</v>
      </c>
      <c r="O959" s="145" t="s">
        <v>567</v>
      </c>
      <c r="P959" s="145" t="s">
        <v>99</v>
      </c>
      <c r="Q959" s="145" t="s">
        <v>100</v>
      </c>
      <c r="R959" s="145" t="s">
        <v>567</v>
      </c>
      <c r="V959">
        <v>9088</v>
      </c>
      <c r="W959" s="83" t="s">
        <v>1952</v>
      </c>
      <c r="X959" s="83" t="s">
        <v>103</v>
      </c>
      <c r="Y959" t="s">
        <v>2921</v>
      </c>
      <c r="Z959" s="83" t="s">
        <v>102</v>
      </c>
      <c r="AA959" s="83" t="s">
        <v>102</v>
      </c>
      <c r="AB959" t="s">
        <v>3447</v>
      </c>
      <c r="AC959" s="83" t="s">
        <v>3982</v>
      </c>
      <c r="AD959" s="83" t="s">
        <v>111</v>
      </c>
      <c r="AE959" s="83" t="s">
        <v>105</v>
      </c>
      <c r="AF959" t="s">
        <v>2921</v>
      </c>
      <c r="AG959" s="83" t="s">
        <v>102</v>
      </c>
      <c r="AH959" s="83" t="s">
        <v>102</v>
      </c>
      <c r="AI959" t="s">
        <v>3447</v>
      </c>
      <c r="AJ959" s="83" t="s">
        <v>3982</v>
      </c>
      <c r="AK959" s="83" t="s">
        <v>111</v>
      </c>
      <c r="AL959" s="83" t="s">
        <v>105</v>
      </c>
      <c r="AM959" s="87" t="s">
        <v>106</v>
      </c>
      <c r="AN959" t="s">
        <v>2921</v>
      </c>
      <c r="AO959" t="s">
        <v>3447</v>
      </c>
      <c r="AP959" s="83" t="s">
        <v>3982</v>
      </c>
      <c r="AQ959" s="83" t="s">
        <v>144</v>
      </c>
      <c r="AR959" s="87" t="s">
        <v>106</v>
      </c>
      <c r="AT959" s="83" t="s">
        <v>107</v>
      </c>
      <c r="AU959" s="83" t="s">
        <v>107</v>
      </c>
      <c r="AV959" s="83" t="s">
        <v>107</v>
      </c>
      <c r="AX959" s="110" t="s">
        <v>107</v>
      </c>
      <c r="AY959" s="111"/>
      <c r="AZ959" s="112">
        <f t="shared" ca="1" si="60"/>
        <v>4268</v>
      </c>
      <c r="BA959" s="136">
        <f t="shared" ca="1" si="61"/>
        <v>72</v>
      </c>
      <c r="BB959" s="114" t="s">
        <v>136</v>
      </c>
      <c r="BC959" s="114" t="s">
        <v>108</v>
      </c>
      <c r="BD959" s="114"/>
      <c r="BE959" s="115" t="s">
        <v>102</v>
      </c>
      <c r="BF959" s="115" t="s">
        <v>102</v>
      </c>
      <c r="BG959" s="115" t="s">
        <v>102</v>
      </c>
      <c r="BH959" s="115" t="s">
        <v>102</v>
      </c>
      <c r="BI959" s="116"/>
      <c r="BJ959" s="117" t="s">
        <v>109</v>
      </c>
      <c r="BK959" s="117" t="s">
        <v>109</v>
      </c>
      <c r="BL959" s="83">
        <f t="shared" ca="1" si="62"/>
        <v>7</v>
      </c>
      <c r="BM959" s="83" t="s">
        <v>270</v>
      </c>
      <c r="BN959" s="83">
        <v>0</v>
      </c>
      <c r="BO959" s="83" t="s">
        <v>108</v>
      </c>
      <c r="BP959" s="83">
        <v>-1654530</v>
      </c>
      <c r="BQ959" s="83" t="s">
        <v>381</v>
      </c>
      <c r="BR959" s="83" t="s">
        <v>157</v>
      </c>
      <c r="BS959" s="83" t="s">
        <v>502</v>
      </c>
      <c r="BT959" s="83">
        <v>-1654530</v>
      </c>
      <c r="BU959" s="83" t="s">
        <v>381</v>
      </c>
      <c r="BV959" s="83" t="s">
        <v>157</v>
      </c>
      <c r="BW959" s="83" t="s">
        <v>502</v>
      </c>
      <c r="BY959" s="136">
        <v>0</v>
      </c>
      <c r="BZ959" s="136">
        <v>0</v>
      </c>
      <c r="CA959" s="136">
        <v>0</v>
      </c>
      <c r="CB959" s="136">
        <v>0</v>
      </c>
      <c r="CD959" s="136">
        <v>0</v>
      </c>
      <c r="CE959" s="136">
        <v>0</v>
      </c>
      <c r="CF959" s="136">
        <v>0</v>
      </c>
      <c r="CG959" s="136">
        <v>0</v>
      </c>
      <c r="CH959" s="136">
        <v>0</v>
      </c>
      <c r="CI959" s="136">
        <v>0</v>
      </c>
      <c r="CJ959" s="136">
        <v>0</v>
      </c>
      <c r="CK959" s="138">
        <v>0</v>
      </c>
      <c r="CL959" s="138">
        <v>0</v>
      </c>
      <c r="CM959" s="136">
        <v>0</v>
      </c>
      <c r="CN959" s="136">
        <v>0</v>
      </c>
      <c r="CO959" s="85">
        <v>43664</v>
      </c>
      <c r="CP959" s="83" t="s">
        <v>5005</v>
      </c>
      <c r="CQ959" s="83" t="s">
        <v>102</v>
      </c>
      <c r="CR959" s="83" t="s">
        <v>482</v>
      </c>
      <c r="CS959" s="83">
        <v>954</v>
      </c>
      <c r="CT959" s="83" t="s">
        <v>483</v>
      </c>
      <c r="CU959" s="83">
        <v>1</v>
      </c>
      <c r="CV959" s="83">
        <v>0</v>
      </c>
      <c r="CW959" s="83">
        <v>0</v>
      </c>
      <c r="CX959" s="83" t="s">
        <v>109</v>
      </c>
      <c r="CY959" s="83" t="s">
        <v>583</v>
      </c>
      <c r="CZ959" s="83">
        <v>0</v>
      </c>
      <c r="DA959" s="83">
        <v>0</v>
      </c>
      <c r="DB959" s="83">
        <f t="shared" si="59"/>
        <v>0</v>
      </c>
      <c r="DC959" s="83" t="s">
        <v>497</v>
      </c>
      <c r="DE959" s="136">
        <v>1</v>
      </c>
      <c r="DF959" s="136">
        <v>1</v>
      </c>
      <c r="DG959" s="215" t="s">
        <v>269</v>
      </c>
      <c r="DH959" s="136">
        <v>1</v>
      </c>
      <c r="DI959" s="136">
        <v>1</v>
      </c>
      <c r="DJ959" s="215" t="s">
        <v>269</v>
      </c>
      <c r="EE959" s="136" t="b">
        <v>1</v>
      </c>
      <c r="EF959" s="136" t="b">
        <v>1</v>
      </c>
      <c r="EG959" s="136" t="b">
        <v>1</v>
      </c>
      <c r="EH959" s="136" t="b">
        <v>1</v>
      </c>
      <c r="EL959" s="215" t="s">
        <v>269</v>
      </c>
    </row>
    <row r="960" spans="1:142" ht="60" customHeight="1" x14ac:dyDescent="0.55000000000000004">
      <c r="A960" s="83" t="s">
        <v>130</v>
      </c>
      <c r="B960" s="83" t="s">
        <v>98</v>
      </c>
      <c r="C960">
        <v>761944</v>
      </c>
      <c r="D960" t="s">
        <v>1591</v>
      </c>
      <c r="E960" t="s">
        <v>1591</v>
      </c>
      <c r="F960" s="83" t="s">
        <v>108</v>
      </c>
      <c r="G960" s="213">
        <v>35802</v>
      </c>
      <c r="H960" s="83" t="s">
        <v>102</v>
      </c>
      <c r="I960" s="213">
        <v>43262</v>
      </c>
      <c r="J960" s="83" t="s">
        <v>228</v>
      </c>
      <c r="K960" s="214">
        <v>605668200889</v>
      </c>
      <c r="L960" s="83" t="s">
        <v>126</v>
      </c>
      <c r="M960" s="213">
        <v>43592</v>
      </c>
      <c r="N960">
        <v>792668</v>
      </c>
      <c r="O960" s="145" t="s">
        <v>567</v>
      </c>
      <c r="P960" s="145" t="s">
        <v>99</v>
      </c>
      <c r="Q960" s="145" t="s">
        <v>100</v>
      </c>
      <c r="R960" s="145" t="s">
        <v>567</v>
      </c>
      <c r="V960">
        <v>397</v>
      </c>
      <c r="W960" s="83" t="s">
        <v>101</v>
      </c>
      <c r="X960" s="83" t="s">
        <v>103</v>
      </c>
      <c r="Y960" t="s">
        <v>2922</v>
      </c>
      <c r="Z960" s="83" t="s">
        <v>102</v>
      </c>
      <c r="AA960" s="83" t="s">
        <v>102</v>
      </c>
      <c r="AB960" t="s">
        <v>3888</v>
      </c>
      <c r="AC960" s="83" t="s">
        <v>3983</v>
      </c>
      <c r="AD960" s="83" t="s">
        <v>144</v>
      </c>
      <c r="AE960" s="83" t="s">
        <v>105</v>
      </c>
      <c r="AF960" t="s">
        <v>2922</v>
      </c>
      <c r="AG960" s="83" t="s">
        <v>102</v>
      </c>
      <c r="AH960" s="83" t="s">
        <v>102</v>
      </c>
      <c r="AI960" t="s">
        <v>3888</v>
      </c>
      <c r="AJ960" s="83" t="s">
        <v>3983</v>
      </c>
      <c r="AK960" s="83" t="s">
        <v>144</v>
      </c>
      <c r="AL960" s="83" t="s">
        <v>105</v>
      </c>
      <c r="AM960" s="87" t="s">
        <v>106</v>
      </c>
      <c r="AN960" t="s">
        <v>2922</v>
      </c>
      <c r="AO960" t="s">
        <v>3888</v>
      </c>
      <c r="AP960" s="83" t="s">
        <v>3983</v>
      </c>
      <c r="AQ960" s="83" t="s">
        <v>111</v>
      </c>
      <c r="AR960" s="87" t="s">
        <v>106</v>
      </c>
      <c r="AT960" s="83" t="s">
        <v>107</v>
      </c>
      <c r="AU960" s="83" t="s">
        <v>107</v>
      </c>
      <c r="AV960" s="83" t="s">
        <v>107</v>
      </c>
      <c r="AX960" s="110" t="s">
        <v>107</v>
      </c>
      <c r="AY960" s="111"/>
      <c r="AZ960" s="112">
        <f t="shared" ca="1" si="60"/>
        <v>4791</v>
      </c>
      <c r="BA960" s="136">
        <f t="shared" ca="1" si="61"/>
        <v>26</v>
      </c>
      <c r="BB960" s="114" t="s">
        <v>134</v>
      </c>
      <c r="BC960" s="114" t="s">
        <v>108</v>
      </c>
      <c r="BD960" s="114"/>
      <c r="BE960" s="115" t="s">
        <v>102</v>
      </c>
      <c r="BF960" s="115" t="s">
        <v>102</v>
      </c>
      <c r="BG960" s="115" t="s">
        <v>102</v>
      </c>
      <c r="BH960" s="115" t="s">
        <v>102</v>
      </c>
      <c r="BI960" s="116"/>
      <c r="BJ960" s="117" t="s">
        <v>109</v>
      </c>
      <c r="BK960" s="117" t="s">
        <v>109</v>
      </c>
      <c r="BL960" s="83">
        <f t="shared" ca="1" si="62"/>
        <v>41</v>
      </c>
      <c r="BM960" s="83" t="s">
        <v>108</v>
      </c>
      <c r="BN960" s="83">
        <v>0</v>
      </c>
      <c r="BO960" s="83" t="s">
        <v>108</v>
      </c>
      <c r="BP960" s="83">
        <v>-1656265</v>
      </c>
      <c r="BQ960" s="83" t="s">
        <v>312</v>
      </c>
      <c r="BR960" s="83" t="s">
        <v>153</v>
      </c>
      <c r="BS960" s="83" t="s">
        <v>499</v>
      </c>
      <c r="BT960" s="83">
        <v>-1656265</v>
      </c>
      <c r="BU960" s="83" t="s">
        <v>312</v>
      </c>
      <c r="BV960" s="83" t="s">
        <v>153</v>
      </c>
      <c r="BW960" s="83" t="s">
        <v>499</v>
      </c>
      <c r="BY960" s="136">
        <v>0</v>
      </c>
      <c r="BZ960" s="136">
        <v>0</v>
      </c>
      <c r="CA960" s="136">
        <v>0</v>
      </c>
      <c r="CB960" s="136">
        <v>0</v>
      </c>
      <c r="CD960" s="136">
        <v>0</v>
      </c>
      <c r="CE960" s="136">
        <v>0</v>
      </c>
      <c r="CF960" s="136">
        <v>0</v>
      </c>
      <c r="CG960" s="136">
        <v>0</v>
      </c>
      <c r="CH960" s="136">
        <v>0</v>
      </c>
      <c r="CI960" s="136">
        <v>0</v>
      </c>
      <c r="CJ960" s="136">
        <v>0</v>
      </c>
      <c r="CK960" s="138">
        <v>0</v>
      </c>
      <c r="CL960" s="138">
        <v>0</v>
      </c>
      <c r="CM960" s="136">
        <v>0</v>
      </c>
      <c r="CN960" s="136">
        <v>0</v>
      </c>
      <c r="CO960" s="85">
        <v>43665</v>
      </c>
      <c r="CP960" s="83" t="s">
        <v>5006</v>
      </c>
      <c r="CQ960" s="83" t="s">
        <v>102</v>
      </c>
      <c r="CR960" s="83" t="s">
        <v>482</v>
      </c>
      <c r="CS960" s="83">
        <v>955</v>
      </c>
      <c r="CT960" s="83" t="s">
        <v>483</v>
      </c>
      <c r="CU960" s="83">
        <v>1</v>
      </c>
      <c r="CV960" s="83">
        <v>0</v>
      </c>
      <c r="CW960" s="83">
        <v>0</v>
      </c>
      <c r="CX960" s="83" t="s">
        <v>109</v>
      </c>
      <c r="CY960" s="83" t="s">
        <v>583</v>
      </c>
      <c r="CZ960" s="83">
        <v>0</v>
      </c>
      <c r="DA960" s="83">
        <v>0</v>
      </c>
      <c r="DB960" s="83">
        <f t="shared" si="59"/>
        <v>0</v>
      </c>
      <c r="DC960" s="83" t="s">
        <v>497</v>
      </c>
      <c r="DE960" s="136">
        <v>1</v>
      </c>
      <c r="DF960" s="136">
        <v>1</v>
      </c>
      <c r="DG960" s="215" t="s">
        <v>269</v>
      </c>
      <c r="DH960" s="136">
        <v>1</v>
      </c>
      <c r="DI960" s="136">
        <v>1</v>
      </c>
      <c r="DJ960" s="215" t="s">
        <v>269</v>
      </c>
      <c r="EE960" s="136" t="b">
        <v>1</v>
      </c>
      <c r="EF960" s="136" t="b">
        <v>1</v>
      </c>
      <c r="EG960" s="136" t="b">
        <v>1</v>
      </c>
      <c r="EH960" s="136" t="b">
        <v>1</v>
      </c>
      <c r="EL960" s="215" t="s">
        <v>269</v>
      </c>
    </row>
    <row r="961" spans="1:142" ht="60" customHeight="1" x14ac:dyDescent="0.55000000000000004">
      <c r="A961" s="83" t="s">
        <v>130</v>
      </c>
      <c r="B961" s="83" t="s">
        <v>98</v>
      </c>
      <c r="C961">
        <v>500440</v>
      </c>
      <c r="D961" t="s">
        <v>1592</v>
      </c>
      <c r="E961" t="s">
        <v>1592</v>
      </c>
      <c r="F961" s="83" t="s">
        <v>108</v>
      </c>
      <c r="G961" s="213">
        <v>33140</v>
      </c>
      <c r="H961" s="83" t="s">
        <v>102</v>
      </c>
      <c r="I961" s="213">
        <v>43268</v>
      </c>
      <c r="J961" s="83" t="s">
        <v>228</v>
      </c>
      <c r="K961" s="214">
        <v>152350409393</v>
      </c>
      <c r="L961" s="83" t="s">
        <v>135</v>
      </c>
      <c r="M961" s="213">
        <v>43486</v>
      </c>
      <c r="N961">
        <v>800528</v>
      </c>
      <c r="O961" s="145" t="s">
        <v>567</v>
      </c>
      <c r="P961" s="145" t="s">
        <v>99</v>
      </c>
      <c r="Q961" s="145" t="s">
        <v>100</v>
      </c>
      <c r="R961" s="145" t="s">
        <v>567</v>
      </c>
      <c r="V961">
        <v>6237</v>
      </c>
      <c r="W961" s="83" t="s">
        <v>101</v>
      </c>
      <c r="X961" s="83" t="s">
        <v>103</v>
      </c>
      <c r="Y961" t="s">
        <v>2923</v>
      </c>
      <c r="Z961" s="83" t="s">
        <v>102</v>
      </c>
      <c r="AA961" s="83" t="s">
        <v>102</v>
      </c>
      <c r="AB961" t="s">
        <v>3889</v>
      </c>
      <c r="AC961" s="83" t="s">
        <v>3984</v>
      </c>
      <c r="AD961" s="83" t="s">
        <v>144</v>
      </c>
      <c r="AE961" s="83" t="s">
        <v>105</v>
      </c>
      <c r="AF961" t="s">
        <v>2923</v>
      </c>
      <c r="AG961" s="83" t="s">
        <v>102</v>
      </c>
      <c r="AH961" s="83" t="s">
        <v>102</v>
      </c>
      <c r="AI961" t="s">
        <v>3889</v>
      </c>
      <c r="AJ961" s="83" t="s">
        <v>3984</v>
      </c>
      <c r="AK961" s="83" t="s">
        <v>144</v>
      </c>
      <c r="AL961" s="83" t="s">
        <v>105</v>
      </c>
      <c r="AM961" s="87" t="s">
        <v>106</v>
      </c>
      <c r="AN961" t="s">
        <v>2923</v>
      </c>
      <c r="AO961" t="s">
        <v>3889</v>
      </c>
      <c r="AP961" s="83" t="s">
        <v>3984</v>
      </c>
      <c r="AQ961" s="83" t="s">
        <v>144</v>
      </c>
      <c r="AR961" s="87" t="s">
        <v>106</v>
      </c>
      <c r="AT961" s="83" t="s">
        <v>107</v>
      </c>
      <c r="AU961" s="83" t="s">
        <v>107</v>
      </c>
      <c r="AV961" s="83" t="s">
        <v>107</v>
      </c>
      <c r="AX961" s="110" t="s">
        <v>107</v>
      </c>
      <c r="AY961" s="111"/>
      <c r="AZ961" s="112">
        <f t="shared" ca="1" si="60"/>
        <v>2080</v>
      </c>
      <c r="BA961" s="136">
        <f t="shared" ca="1" si="61"/>
        <v>26</v>
      </c>
      <c r="BB961" s="114" t="s">
        <v>134</v>
      </c>
      <c r="BC961" s="114" t="s">
        <v>108</v>
      </c>
      <c r="BD961" s="114"/>
      <c r="BE961" s="115" t="s">
        <v>102</v>
      </c>
      <c r="BF961" s="115" t="s">
        <v>102</v>
      </c>
      <c r="BG961" s="115" t="s">
        <v>102</v>
      </c>
      <c r="BH961" s="115" t="s">
        <v>102</v>
      </c>
      <c r="BI961" s="116"/>
      <c r="BJ961" s="117" t="s">
        <v>109</v>
      </c>
      <c r="BK961" s="117" t="s">
        <v>109</v>
      </c>
      <c r="BL961" s="83">
        <f t="shared" ca="1" si="62"/>
        <v>7</v>
      </c>
      <c r="BM961" s="83" t="s">
        <v>108</v>
      </c>
      <c r="BN961" s="83">
        <v>0</v>
      </c>
      <c r="BO961" s="83" t="s">
        <v>108</v>
      </c>
      <c r="BP961" s="83">
        <v>-1658000</v>
      </c>
      <c r="BQ961" s="83" t="s">
        <v>198</v>
      </c>
      <c r="BR961" s="83" t="s">
        <v>164</v>
      </c>
      <c r="BS961" s="83" t="s">
        <v>499</v>
      </c>
      <c r="BT961" s="83">
        <v>-1658000</v>
      </c>
      <c r="BU961" s="83" t="s">
        <v>198</v>
      </c>
      <c r="BV961" s="83" t="s">
        <v>164</v>
      </c>
      <c r="BW961" s="83" t="s">
        <v>499</v>
      </c>
      <c r="BY961" s="136">
        <v>0</v>
      </c>
      <c r="BZ961" s="136">
        <v>0</v>
      </c>
      <c r="CA961" s="136">
        <v>0</v>
      </c>
      <c r="CB961" s="136">
        <v>0</v>
      </c>
      <c r="CD961" s="136">
        <v>0</v>
      </c>
      <c r="CE961" s="136">
        <v>0</v>
      </c>
      <c r="CF961" s="136">
        <v>0</v>
      </c>
      <c r="CG961" s="136">
        <v>0</v>
      </c>
      <c r="CH961" s="136">
        <v>0</v>
      </c>
      <c r="CI961" s="136">
        <v>0</v>
      </c>
      <c r="CJ961" s="136">
        <v>0</v>
      </c>
      <c r="CK961" s="138">
        <v>0</v>
      </c>
      <c r="CL961" s="138">
        <v>0</v>
      </c>
      <c r="CM961" s="136">
        <v>0</v>
      </c>
      <c r="CN961" s="136">
        <v>0</v>
      </c>
      <c r="CO961" s="85">
        <v>43666</v>
      </c>
      <c r="CP961" s="83" t="s">
        <v>5007</v>
      </c>
      <c r="CQ961" s="83" t="s">
        <v>102</v>
      </c>
      <c r="CR961" s="83" t="s">
        <v>482</v>
      </c>
      <c r="CS961" s="83">
        <v>956</v>
      </c>
      <c r="CT961" s="83" t="s">
        <v>483</v>
      </c>
      <c r="CU961" s="83">
        <v>1</v>
      </c>
      <c r="CV961" s="83">
        <v>0</v>
      </c>
      <c r="CW961" s="83">
        <v>0</v>
      </c>
      <c r="CX961" s="83" t="s">
        <v>109</v>
      </c>
      <c r="CY961" s="83" t="s">
        <v>583</v>
      </c>
      <c r="CZ961" s="83">
        <v>0</v>
      </c>
      <c r="DA961" s="83">
        <v>0</v>
      </c>
      <c r="DB961" s="83">
        <f t="shared" si="59"/>
        <v>0</v>
      </c>
      <c r="DC961" s="83" t="s">
        <v>497</v>
      </c>
      <c r="DE961" s="136">
        <v>1</v>
      </c>
      <c r="DF961" s="136">
        <v>1</v>
      </c>
      <c r="DG961" s="215" t="s">
        <v>269</v>
      </c>
      <c r="DH961" s="136">
        <v>1</v>
      </c>
      <c r="DI961" s="136">
        <v>1</v>
      </c>
      <c r="DJ961" s="215" t="s">
        <v>269</v>
      </c>
      <c r="EE961" s="136" t="b">
        <v>1</v>
      </c>
      <c r="EF961" s="136" t="b">
        <v>1</v>
      </c>
      <c r="EG961" s="136" t="b">
        <v>1</v>
      </c>
      <c r="EH961" s="136" t="b">
        <v>1</v>
      </c>
      <c r="EL961" s="215" t="s">
        <v>269</v>
      </c>
    </row>
    <row r="962" spans="1:142" ht="60" customHeight="1" x14ac:dyDescent="0.55000000000000004">
      <c r="A962" s="83" t="s">
        <v>130</v>
      </c>
      <c r="B962" s="83" t="s">
        <v>98</v>
      </c>
      <c r="C962">
        <v>977015</v>
      </c>
      <c r="D962" t="s">
        <v>1593</v>
      </c>
      <c r="E962" t="s">
        <v>1593</v>
      </c>
      <c r="F962" s="83" t="s">
        <v>108</v>
      </c>
      <c r="G962" s="213">
        <v>35382</v>
      </c>
      <c r="H962" s="83" t="s">
        <v>102</v>
      </c>
      <c r="I962" s="213">
        <v>43413</v>
      </c>
      <c r="J962" s="83" t="s">
        <v>228</v>
      </c>
      <c r="K962" s="214">
        <v>407410873138</v>
      </c>
      <c r="L962" s="83" t="s">
        <v>97</v>
      </c>
      <c r="M962" s="213">
        <v>43737</v>
      </c>
      <c r="N962">
        <v>174883</v>
      </c>
      <c r="O962" s="145" t="s">
        <v>567</v>
      </c>
      <c r="P962" s="145" t="s">
        <v>99</v>
      </c>
      <c r="Q962" s="145" t="s">
        <v>100</v>
      </c>
      <c r="R962" s="145" t="s">
        <v>567</v>
      </c>
      <c r="V962">
        <v>1210</v>
      </c>
      <c r="W962" s="83" t="s">
        <v>1953</v>
      </c>
      <c r="X962" s="83" t="s">
        <v>103</v>
      </c>
      <c r="Y962" t="s">
        <v>2924</v>
      </c>
      <c r="Z962" s="83" t="s">
        <v>102</v>
      </c>
      <c r="AA962" s="83" t="s">
        <v>102</v>
      </c>
      <c r="AB962" t="s">
        <v>3890</v>
      </c>
      <c r="AC962" s="83" t="s">
        <v>3985</v>
      </c>
      <c r="AD962" s="83" t="s">
        <v>111</v>
      </c>
      <c r="AE962" s="83" t="s">
        <v>105</v>
      </c>
      <c r="AF962" t="s">
        <v>2924</v>
      </c>
      <c r="AG962" s="83" t="s">
        <v>102</v>
      </c>
      <c r="AH962" s="83" t="s">
        <v>102</v>
      </c>
      <c r="AI962" t="s">
        <v>3890</v>
      </c>
      <c r="AJ962" s="83" t="s">
        <v>3985</v>
      </c>
      <c r="AK962" s="83" t="s">
        <v>111</v>
      </c>
      <c r="AL962" s="83" t="s">
        <v>105</v>
      </c>
      <c r="AM962" s="87" t="s">
        <v>106</v>
      </c>
      <c r="AN962" t="s">
        <v>2924</v>
      </c>
      <c r="AO962" t="s">
        <v>3890</v>
      </c>
      <c r="AP962" s="83" t="s">
        <v>3985</v>
      </c>
      <c r="AQ962" s="83" t="s">
        <v>144</v>
      </c>
      <c r="AR962" s="87" t="s">
        <v>106</v>
      </c>
      <c r="AT962" s="83" t="s">
        <v>107</v>
      </c>
      <c r="AU962" s="83" t="s">
        <v>107</v>
      </c>
      <c r="AV962" s="83" t="s">
        <v>107</v>
      </c>
      <c r="AX962" s="110" t="s">
        <v>107</v>
      </c>
      <c r="AY962" s="111"/>
      <c r="AZ962" s="112">
        <f t="shared" ca="1" si="60"/>
        <v>5200</v>
      </c>
      <c r="BA962" s="136">
        <f t="shared" ca="1" si="61"/>
        <v>49</v>
      </c>
      <c r="BB962" s="114" t="s">
        <v>136</v>
      </c>
      <c r="BC962" s="114" t="s">
        <v>108</v>
      </c>
      <c r="BD962" s="114"/>
      <c r="BE962" s="115" t="s">
        <v>102</v>
      </c>
      <c r="BF962" s="115" t="s">
        <v>102</v>
      </c>
      <c r="BG962" s="115" t="s">
        <v>102</v>
      </c>
      <c r="BH962" s="115" t="s">
        <v>102</v>
      </c>
      <c r="BI962" s="116"/>
      <c r="BJ962" s="117" t="s">
        <v>109</v>
      </c>
      <c r="BK962" s="117" t="s">
        <v>109</v>
      </c>
      <c r="BL962" s="83">
        <f t="shared" ca="1" si="62"/>
        <v>47</v>
      </c>
      <c r="BM962" s="83" t="s">
        <v>270</v>
      </c>
      <c r="BN962" s="83">
        <v>0</v>
      </c>
      <c r="BO962" s="83" t="s">
        <v>108</v>
      </c>
      <c r="BP962" s="83">
        <v>-1659735</v>
      </c>
      <c r="BQ962" s="83" t="s">
        <v>381</v>
      </c>
      <c r="BR962" s="83" t="s">
        <v>157</v>
      </c>
      <c r="BS962" s="83" t="s">
        <v>502</v>
      </c>
      <c r="BT962" s="83">
        <v>-1659735</v>
      </c>
      <c r="BU962" s="83" t="s">
        <v>381</v>
      </c>
      <c r="BV962" s="83" t="s">
        <v>157</v>
      </c>
      <c r="BW962" s="83" t="s">
        <v>502</v>
      </c>
      <c r="BY962" s="136">
        <v>0</v>
      </c>
      <c r="BZ962" s="136">
        <v>0</v>
      </c>
      <c r="CA962" s="136">
        <v>0</v>
      </c>
      <c r="CB962" s="136">
        <v>0</v>
      </c>
      <c r="CD962" s="136">
        <v>0</v>
      </c>
      <c r="CE962" s="136">
        <v>0</v>
      </c>
      <c r="CF962" s="136">
        <v>0</v>
      </c>
      <c r="CG962" s="136">
        <v>0</v>
      </c>
      <c r="CH962" s="136">
        <v>0</v>
      </c>
      <c r="CI962" s="136">
        <v>0</v>
      </c>
      <c r="CJ962" s="136">
        <v>0</v>
      </c>
      <c r="CK962" s="138">
        <v>0</v>
      </c>
      <c r="CL962" s="138">
        <v>0</v>
      </c>
      <c r="CM962" s="136">
        <v>0</v>
      </c>
      <c r="CN962" s="136">
        <v>0</v>
      </c>
      <c r="CO962" s="85">
        <v>43667</v>
      </c>
      <c r="CP962" s="83" t="s">
        <v>5008</v>
      </c>
      <c r="CQ962" s="83" t="s">
        <v>102</v>
      </c>
      <c r="CR962" s="83" t="s">
        <v>482</v>
      </c>
      <c r="CS962" s="83">
        <v>957</v>
      </c>
      <c r="CT962" s="83" t="s">
        <v>483</v>
      </c>
      <c r="CU962" s="83">
        <v>1</v>
      </c>
      <c r="CV962" s="83">
        <v>0</v>
      </c>
      <c r="CW962" s="83">
        <v>0</v>
      </c>
      <c r="CX962" s="83" t="s">
        <v>109</v>
      </c>
      <c r="CY962" s="83" t="s">
        <v>583</v>
      </c>
      <c r="CZ962" s="83">
        <v>0</v>
      </c>
      <c r="DA962" s="83">
        <v>0</v>
      </c>
      <c r="DB962" s="83">
        <f t="shared" ref="DB962:DB1001" si="63">IF(COUNT($DE962:$DP962)&lt;SUM($DE962:$DP962),1,0)</f>
        <v>0</v>
      </c>
      <c r="DC962" s="83" t="s">
        <v>497</v>
      </c>
      <c r="DE962" s="136">
        <v>1</v>
      </c>
      <c r="DF962" s="136">
        <v>1</v>
      </c>
      <c r="DG962" s="215" t="s">
        <v>269</v>
      </c>
      <c r="DH962" s="136">
        <v>1</v>
      </c>
      <c r="DI962" s="136">
        <v>1</v>
      </c>
      <c r="DJ962" s="215" t="s">
        <v>269</v>
      </c>
      <c r="EE962" s="136" t="b">
        <v>1</v>
      </c>
      <c r="EF962" s="136" t="b">
        <v>1</v>
      </c>
      <c r="EG962" s="136" t="b">
        <v>1</v>
      </c>
      <c r="EH962" s="136" t="b">
        <v>1</v>
      </c>
      <c r="EL962" s="215" t="s">
        <v>269</v>
      </c>
    </row>
    <row r="963" spans="1:142" ht="60" customHeight="1" x14ac:dyDescent="0.55000000000000004">
      <c r="A963" s="83" t="s">
        <v>130</v>
      </c>
      <c r="B963" s="83" t="s">
        <v>98</v>
      </c>
      <c r="C963">
        <v>279514</v>
      </c>
      <c r="D963" t="s">
        <v>1594</v>
      </c>
      <c r="E963" t="s">
        <v>1594</v>
      </c>
      <c r="F963" s="83" t="s">
        <v>108</v>
      </c>
      <c r="G963" s="213">
        <v>36039</v>
      </c>
      <c r="H963" s="83" t="s">
        <v>102</v>
      </c>
      <c r="I963" s="213">
        <v>43428</v>
      </c>
      <c r="J963" s="83" t="s">
        <v>228</v>
      </c>
      <c r="K963" s="214">
        <v>323043051139</v>
      </c>
      <c r="L963" s="83" t="s">
        <v>135</v>
      </c>
      <c r="M963" s="213">
        <v>43763</v>
      </c>
      <c r="N963">
        <v>779806</v>
      </c>
      <c r="O963" s="145" t="s">
        <v>567</v>
      </c>
      <c r="P963" s="145" t="s">
        <v>99</v>
      </c>
      <c r="Q963" s="145" t="s">
        <v>100</v>
      </c>
      <c r="R963" s="145" t="s">
        <v>567</v>
      </c>
      <c r="V963">
        <v>1433</v>
      </c>
      <c r="W963" s="83" t="s">
        <v>101</v>
      </c>
      <c r="X963" s="83" t="s">
        <v>103</v>
      </c>
      <c r="Y963" t="s">
        <v>2925</v>
      </c>
      <c r="Z963" s="83" t="s">
        <v>102</v>
      </c>
      <c r="AA963" s="83" t="s">
        <v>102</v>
      </c>
      <c r="AB963" t="s">
        <v>3891</v>
      </c>
      <c r="AC963" s="83" t="s">
        <v>3986</v>
      </c>
      <c r="AD963" s="83" t="s">
        <v>144</v>
      </c>
      <c r="AE963" s="83" t="s">
        <v>105</v>
      </c>
      <c r="AF963" t="s">
        <v>2925</v>
      </c>
      <c r="AG963" s="83" t="s">
        <v>102</v>
      </c>
      <c r="AH963" s="83" t="s">
        <v>102</v>
      </c>
      <c r="AI963" t="s">
        <v>3891</v>
      </c>
      <c r="AJ963" s="83" t="s">
        <v>3986</v>
      </c>
      <c r="AK963" s="83" t="s">
        <v>144</v>
      </c>
      <c r="AL963" s="83" t="s">
        <v>105</v>
      </c>
      <c r="AM963" s="87" t="s">
        <v>106</v>
      </c>
      <c r="AN963" t="s">
        <v>2925</v>
      </c>
      <c r="AO963" t="s">
        <v>3891</v>
      </c>
      <c r="AP963" s="83" t="s">
        <v>3986</v>
      </c>
      <c r="AQ963" s="83" t="s">
        <v>111</v>
      </c>
      <c r="AR963" s="87" t="s">
        <v>106</v>
      </c>
      <c r="AT963" s="83" t="s">
        <v>107</v>
      </c>
      <c r="AU963" s="83" t="s">
        <v>107</v>
      </c>
      <c r="AV963" s="83" t="s">
        <v>107</v>
      </c>
      <c r="AX963" s="110" t="s">
        <v>107</v>
      </c>
      <c r="AY963" s="111"/>
      <c r="AZ963" s="112">
        <f t="shared" ref="AZ963:AZ1001" ca="1" si="64">RANDBETWEEN(1000,9999)</f>
        <v>8955</v>
      </c>
      <c r="BA963" s="136">
        <f t="shared" ca="1" si="61"/>
        <v>11</v>
      </c>
      <c r="BB963" s="114" t="s">
        <v>134</v>
      </c>
      <c r="BC963" s="114" t="s">
        <v>108</v>
      </c>
      <c r="BD963" s="114"/>
      <c r="BE963" s="115" t="s">
        <v>102</v>
      </c>
      <c r="BF963" s="115" t="s">
        <v>102</v>
      </c>
      <c r="BG963" s="115" t="s">
        <v>102</v>
      </c>
      <c r="BH963" s="115" t="s">
        <v>102</v>
      </c>
      <c r="BI963" s="116"/>
      <c r="BJ963" s="117" t="s">
        <v>109</v>
      </c>
      <c r="BK963" s="117" t="s">
        <v>109</v>
      </c>
      <c r="BL963" s="83">
        <f t="shared" ca="1" si="62"/>
        <v>63</v>
      </c>
      <c r="BM963" s="83" t="s">
        <v>108</v>
      </c>
      <c r="BN963" s="83">
        <v>0</v>
      </c>
      <c r="BO963" s="83" t="s">
        <v>108</v>
      </c>
      <c r="BP963" s="83">
        <v>-1661470</v>
      </c>
      <c r="BQ963" s="83" t="s">
        <v>312</v>
      </c>
      <c r="BR963" s="83" t="s">
        <v>153</v>
      </c>
      <c r="BS963" s="83" t="s">
        <v>499</v>
      </c>
      <c r="BT963" s="83">
        <v>-1661470</v>
      </c>
      <c r="BU963" s="83" t="s">
        <v>312</v>
      </c>
      <c r="BV963" s="83" t="s">
        <v>153</v>
      </c>
      <c r="BW963" s="83" t="s">
        <v>499</v>
      </c>
      <c r="BY963" s="136">
        <v>0</v>
      </c>
      <c r="BZ963" s="136">
        <v>0</v>
      </c>
      <c r="CA963" s="136">
        <v>0</v>
      </c>
      <c r="CB963" s="136">
        <v>0</v>
      </c>
      <c r="CD963" s="136">
        <v>0</v>
      </c>
      <c r="CE963" s="136">
        <v>0</v>
      </c>
      <c r="CF963" s="136">
        <v>0</v>
      </c>
      <c r="CG963" s="136">
        <v>0</v>
      </c>
      <c r="CH963" s="136">
        <v>0</v>
      </c>
      <c r="CI963" s="136">
        <v>0</v>
      </c>
      <c r="CJ963" s="136">
        <v>0</v>
      </c>
      <c r="CK963" s="138">
        <v>0</v>
      </c>
      <c r="CL963" s="138">
        <v>0</v>
      </c>
      <c r="CM963" s="136">
        <v>0</v>
      </c>
      <c r="CN963" s="136">
        <v>0</v>
      </c>
      <c r="CO963" s="85">
        <v>43668</v>
      </c>
      <c r="CP963" s="83" t="s">
        <v>5009</v>
      </c>
      <c r="CQ963" s="83" t="s">
        <v>102</v>
      </c>
      <c r="CR963" s="83" t="s">
        <v>482</v>
      </c>
      <c r="CS963" s="83">
        <v>958</v>
      </c>
      <c r="CT963" s="83" t="s">
        <v>483</v>
      </c>
      <c r="CU963" s="83">
        <v>1</v>
      </c>
      <c r="CV963" s="83">
        <v>0</v>
      </c>
      <c r="CW963" s="83">
        <v>0</v>
      </c>
      <c r="CX963" s="83" t="s">
        <v>109</v>
      </c>
      <c r="CY963" s="83" t="s">
        <v>583</v>
      </c>
      <c r="CZ963" s="83">
        <v>0</v>
      </c>
      <c r="DA963" s="83">
        <v>0</v>
      </c>
      <c r="DB963" s="83">
        <f t="shared" si="63"/>
        <v>0</v>
      </c>
      <c r="DC963" s="83" t="s">
        <v>497</v>
      </c>
      <c r="DE963" s="136">
        <v>1</v>
      </c>
      <c r="DF963" s="136">
        <v>1</v>
      </c>
      <c r="DG963" s="215" t="s">
        <v>269</v>
      </c>
      <c r="DH963" s="136">
        <v>1</v>
      </c>
      <c r="DI963" s="136">
        <v>1</v>
      </c>
      <c r="DJ963" s="215" t="s">
        <v>269</v>
      </c>
      <c r="EE963" s="136" t="b">
        <v>1</v>
      </c>
      <c r="EF963" s="136" t="b">
        <v>1</v>
      </c>
      <c r="EG963" s="136" t="b">
        <v>1</v>
      </c>
      <c r="EH963" s="136" t="b">
        <v>1</v>
      </c>
      <c r="EL963" s="215" t="s">
        <v>269</v>
      </c>
    </row>
    <row r="964" spans="1:142" ht="60" customHeight="1" x14ac:dyDescent="0.55000000000000004">
      <c r="A964" s="83" t="s">
        <v>130</v>
      </c>
      <c r="B964" s="83" t="s">
        <v>98</v>
      </c>
      <c r="C964">
        <v>614498</v>
      </c>
      <c r="D964" t="s">
        <v>1595</v>
      </c>
      <c r="E964" t="s">
        <v>1595</v>
      </c>
      <c r="F964" s="83" t="s">
        <v>108</v>
      </c>
      <c r="G964" s="213">
        <v>30086</v>
      </c>
      <c r="H964" s="83" t="s">
        <v>102</v>
      </c>
      <c r="I964" s="213">
        <v>43126</v>
      </c>
      <c r="J964" s="83" t="s">
        <v>228</v>
      </c>
      <c r="K964" s="214">
        <v>439751666157</v>
      </c>
      <c r="L964" s="83" t="s">
        <v>97</v>
      </c>
      <c r="M964" s="213">
        <v>43504</v>
      </c>
      <c r="N964">
        <v>266786</v>
      </c>
      <c r="O964" s="145" t="s">
        <v>567</v>
      </c>
      <c r="P964" s="145" t="s">
        <v>99</v>
      </c>
      <c r="Q964" s="145" t="s">
        <v>100</v>
      </c>
      <c r="R964" s="145" t="s">
        <v>567</v>
      </c>
      <c r="V964">
        <v>9895</v>
      </c>
      <c r="W964" s="83" t="s">
        <v>101</v>
      </c>
      <c r="X964" s="83" t="s">
        <v>103</v>
      </c>
      <c r="Y964" t="s">
        <v>2926</v>
      </c>
      <c r="Z964" s="83" t="s">
        <v>102</v>
      </c>
      <c r="AA964" s="83" t="s">
        <v>102</v>
      </c>
      <c r="AB964" t="s">
        <v>3892</v>
      </c>
      <c r="AC964" s="83" t="s">
        <v>3987</v>
      </c>
      <c r="AD964" s="83" t="s">
        <v>144</v>
      </c>
      <c r="AE964" s="83" t="s">
        <v>105</v>
      </c>
      <c r="AF964" t="s">
        <v>2926</v>
      </c>
      <c r="AG964" s="83" t="s">
        <v>102</v>
      </c>
      <c r="AH964" s="83" t="s">
        <v>102</v>
      </c>
      <c r="AI964" t="s">
        <v>3892</v>
      </c>
      <c r="AJ964" s="83" t="s">
        <v>3987</v>
      </c>
      <c r="AK964" s="83" t="s">
        <v>144</v>
      </c>
      <c r="AL964" s="83" t="s">
        <v>105</v>
      </c>
      <c r="AM964" s="87" t="s">
        <v>106</v>
      </c>
      <c r="AN964" t="s">
        <v>2926</v>
      </c>
      <c r="AO964" t="s">
        <v>3892</v>
      </c>
      <c r="AP964" s="83" t="s">
        <v>3987</v>
      </c>
      <c r="AQ964" s="83" t="s">
        <v>144</v>
      </c>
      <c r="AR964" s="87" t="s">
        <v>106</v>
      </c>
      <c r="AT964" s="83" t="s">
        <v>107</v>
      </c>
      <c r="AU964" s="83" t="s">
        <v>107</v>
      </c>
      <c r="AV964" s="83" t="s">
        <v>107</v>
      </c>
      <c r="AX964" s="110" t="s">
        <v>107</v>
      </c>
      <c r="AY964" s="111"/>
      <c r="AZ964" s="112">
        <f t="shared" ca="1" si="64"/>
        <v>2933</v>
      </c>
      <c r="BA964" s="136">
        <f t="shared" ca="1" si="61"/>
        <v>13</v>
      </c>
      <c r="BB964" s="114" t="s">
        <v>134</v>
      </c>
      <c r="BC964" s="114" t="s">
        <v>108</v>
      </c>
      <c r="BD964" s="114"/>
      <c r="BE964" s="115" t="s">
        <v>102</v>
      </c>
      <c r="BF964" s="115" t="s">
        <v>102</v>
      </c>
      <c r="BG964" s="115" t="s">
        <v>102</v>
      </c>
      <c r="BH964" s="115" t="s">
        <v>102</v>
      </c>
      <c r="BI964" s="116"/>
      <c r="BJ964" s="117" t="s">
        <v>109</v>
      </c>
      <c r="BK964" s="117" t="s">
        <v>109</v>
      </c>
      <c r="BL964" s="83">
        <f t="shared" ca="1" si="62"/>
        <v>48</v>
      </c>
      <c r="BM964" s="83" t="s">
        <v>108</v>
      </c>
      <c r="BN964" s="83">
        <v>0</v>
      </c>
      <c r="BO964" s="83" t="s">
        <v>108</v>
      </c>
      <c r="BP964" s="83">
        <v>-1663205</v>
      </c>
      <c r="BQ964" s="83" t="s">
        <v>198</v>
      </c>
      <c r="BR964" s="83" t="s">
        <v>164</v>
      </c>
      <c r="BS964" s="83" t="s">
        <v>499</v>
      </c>
      <c r="BT964" s="83">
        <v>-1663205</v>
      </c>
      <c r="BU964" s="83" t="s">
        <v>198</v>
      </c>
      <c r="BV964" s="83" t="s">
        <v>164</v>
      </c>
      <c r="BW964" s="83" t="s">
        <v>499</v>
      </c>
      <c r="BY964" s="136">
        <v>0</v>
      </c>
      <c r="BZ964" s="136">
        <v>0</v>
      </c>
      <c r="CA964" s="136">
        <v>0</v>
      </c>
      <c r="CB964" s="136">
        <v>0</v>
      </c>
      <c r="CD964" s="136">
        <v>0</v>
      </c>
      <c r="CE964" s="136">
        <v>0</v>
      </c>
      <c r="CF964" s="136">
        <v>0</v>
      </c>
      <c r="CG964" s="136">
        <v>0</v>
      </c>
      <c r="CH964" s="136">
        <v>0</v>
      </c>
      <c r="CI964" s="136">
        <v>0</v>
      </c>
      <c r="CJ964" s="136">
        <v>0</v>
      </c>
      <c r="CK964" s="138">
        <v>0</v>
      </c>
      <c r="CL964" s="138">
        <v>0</v>
      </c>
      <c r="CM964" s="136">
        <v>0</v>
      </c>
      <c r="CN964" s="136">
        <v>0</v>
      </c>
      <c r="CO964" s="85">
        <v>43669</v>
      </c>
      <c r="CP964" s="83" t="s">
        <v>5010</v>
      </c>
      <c r="CQ964" s="83" t="s">
        <v>102</v>
      </c>
      <c r="CR964" s="83" t="s">
        <v>482</v>
      </c>
      <c r="CS964" s="83">
        <v>959</v>
      </c>
      <c r="CT964" s="83" t="s">
        <v>483</v>
      </c>
      <c r="CU964" s="83">
        <v>1</v>
      </c>
      <c r="CV964" s="83">
        <v>0</v>
      </c>
      <c r="CW964" s="83">
        <v>0</v>
      </c>
      <c r="CX964" s="83" t="s">
        <v>109</v>
      </c>
      <c r="CY964" s="83" t="s">
        <v>583</v>
      </c>
      <c r="CZ964" s="83">
        <v>0</v>
      </c>
      <c r="DA964" s="83">
        <v>0</v>
      </c>
      <c r="DB964" s="83">
        <f t="shared" si="63"/>
        <v>0</v>
      </c>
      <c r="DC964" s="83" t="s">
        <v>497</v>
      </c>
      <c r="DE964" s="136">
        <v>1</v>
      </c>
      <c r="DF964" s="136">
        <v>1</v>
      </c>
      <c r="DG964" s="215" t="s">
        <v>269</v>
      </c>
      <c r="DH964" s="136">
        <v>1</v>
      </c>
      <c r="DI964" s="136">
        <v>1</v>
      </c>
      <c r="DJ964" s="215" t="s">
        <v>269</v>
      </c>
      <c r="EE964" s="136" t="b">
        <v>1</v>
      </c>
      <c r="EF964" s="136" t="b">
        <v>1</v>
      </c>
      <c r="EG964" s="136" t="b">
        <v>1</v>
      </c>
      <c r="EH964" s="136" t="b">
        <v>1</v>
      </c>
      <c r="EL964" s="215" t="s">
        <v>269</v>
      </c>
    </row>
    <row r="965" spans="1:142" ht="60" customHeight="1" x14ac:dyDescent="0.55000000000000004">
      <c r="A965" s="83" t="s">
        <v>130</v>
      </c>
      <c r="B965" s="83" t="s">
        <v>98</v>
      </c>
      <c r="C965">
        <v>103270</v>
      </c>
      <c r="D965" t="s">
        <v>1596</v>
      </c>
      <c r="E965" t="s">
        <v>1596</v>
      </c>
      <c r="F965" s="83" t="s">
        <v>108</v>
      </c>
      <c r="G965" s="213">
        <v>36619</v>
      </c>
      <c r="H965" s="83" t="s">
        <v>102</v>
      </c>
      <c r="I965" s="213">
        <v>43123</v>
      </c>
      <c r="J965" s="83" t="s">
        <v>228</v>
      </c>
      <c r="K965" s="214">
        <v>444488291203</v>
      </c>
      <c r="L965" s="83" t="s">
        <v>126</v>
      </c>
      <c r="M965" s="213">
        <v>43501</v>
      </c>
      <c r="N965">
        <v>681292</v>
      </c>
      <c r="O965" s="145" t="s">
        <v>567</v>
      </c>
      <c r="P965" s="145" t="s">
        <v>99</v>
      </c>
      <c r="Q965" s="145" t="s">
        <v>100</v>
      </c>
      <c r="R965" s="145" t="s">
        <v>567</v>
      </c>
      <c r="V965">
        <v>5301</v>
      </c>
      <c r="W965" s="83" t="s">
        <v>1954</v>
      </c>
      <c r="X965" s="83" t="s">
        <v>103</v>
      </c>
      <c r="Y965" t="s">
        <v>2927</v>
      </c>
      <c r="Z965" s="83" t="s">
        <v>102</v>
      </c>
      <c r="AA965" s="83" t="s">
        <v>102</v>
      </c>
      <c r="AB965" t="s">
        <v>3893</v>
      </c>
      <c r="AC965" s="83" t="s">
        <v>3988</v>
      </c>
      <c r="AD965" s="83" t="s">
        <v>111</v>
      </c>
      <c r="AE965" s="83" t="s">
        <v>105</v>
      </c>
      <c r="AF965" t="s">
        <v>2927</v>
      </c>
      <c r="AG965" s="83" t="s">
        <v>102</v>
      </c>
      <c r="AH965" s="83" t="s">
        <v>102</v>
      </c>
      <c r="AI965" t="s">
        <v>3893</v>
      </c>
      <c r="AJ965" s="83" t="s">
        <v>3988</v>
      </c>
      <c r="AK965" s="83" t="s">
        <v>111</v>
      </c>
      <c r="AL965" s="83" t="s">
        <v>105</v>
      </c>
      <c r="AM965" s="87" t="s">
        <v>106</v>
      </c>
      <c r="AN965" t="s">
        <v>2927</v>
      </c>
      <c r="AO965" t="s">
        <v>3893</v>
      </c>
      <c r="AP965" s="83" t="s">
        <v>3988</v>
      </c>
      <c r="AQ965" s="83" t="s">
        <v>144</v>
      </c>
      <c r="AR965" s="87" t="s">
        <v>106</v>
      </c>
      <c r="AT965" s="83" t="s">
        <v>107</v>
      </c>
      <c r="AU965" s="83" t="s">
        <v>107</v>
      </c>
      <c r="AV965" s="83" t="s">
        <v>107</v>
      </c>
      <c r="AX965" s="110" t="s">
        <v>107</v>
      </c>
      <c r="AY965" s="111"/>
      <c r="AZ965" s="112">
        <f t="shared" ca="1" si="64"/>
        <v>6638</v>
      </c>
      <c r="BA965" s="136">
        <f t="shared" ca="1" si="61"/>
        <v>60</v>
      </c>
      <c r="BB965" s="114" t="s">
        <v>136</v>
      </c>
      <c r="BC965" s="114" t="s">
        <v>108</v>
      </c>
      <c r="BD965" s="114"/>
      <c r="BE965" s="115" t="s">
        <v>102</v>
      </c>
      <c r="BF965" s="115" t="s">
        <v>102</v>
      </c>
      <c r="BG965" s="115" t="s">
        <v>102</v>
      </c>
      <c r="BH965" s="115" t="s">
        <v>102</v>
      </c>
      <c r="BI965" s="116"/>
      <c r="BJ965" s="117" t="s">
        <v>109</v>
      </c>
      <c r="BK965" s="117" t="s">
        <v>109</v>
      </c>
      <c r="BL965" s="83">
        <f t="shared" ca="1" si="62"/>
        <v>20</v>
      </c>
      <c r="BM965" s="83" t="s">
        <v>270</v>
      </c>
      <c r="BN965" s="83">
        <v>0</v>
      </c>
      <c r="BO965" s="83" t="s">
        <v>108</v>
      </c>
      <c r="BP965" s="83">
        <v>-1664940</v>
      </c>
      <c r="BQ965" s="83" t="s">
        <v>381</v>
      </c>
      <c r="BR965" s="83" t="s">
        <v>157</v>
      </c>
      <c r="BS965" s="83" t="s">
        <v>502</v>
      </c>
      <c r="BT965" s="83">
        <v>-1664940</v>
      </c>
      <c r="BU965" s="83" t="s">
        <v>381</v>
      </c>
      <c r="BV965" s="83" t="s">
        <v>157</v>
      </c>
      <c r="BW965" s="83" t="s">
        <v>502</v>
      </c>
      <c r="BY965" s="136">
        <v>0</v>
      </c>
      <c r="BZ965" s="136">
        <v>0</v>
      </c>
      <c r="CA965" s="136">
        <v>0</v>
      </c>
      <c r="CB965" s="136">
        <v>0</v>
      </c>
      <c r="CD965" s="136">
        <v>0</v>
      </c>
      <c r="CE965" s="136">
        <v>0</v>
      </c>
      <c r="CF965" s="136">
        <v>0</v>
      </c>
      <c r="CG965" s="136">
        <v>0</v>
      </c>
      <c r="CH965" s="136">
        <v>0</v>
      </c>
      <c r="CI965" s="136">
        <v>0</v>
      </c>
      <c r="CJ965" s="136">
        <v>0</v>
      </c>
      <c r="CK965" s="138">
        <v>0</v>
      </c>
      <c r="CL965" s="138">
        <v>0</v>
      </c>
      <c r="CM965" s="136">
        <v>0</v>
      </c>
      <c r="CN965" s="136">
        <v>0</v>
      </c>
      <c r="CO965" s="85">
        <v>43670</v>
      </c>
      <c r="CP965" s="83" t="s">
        <v>5011</v>
      </c>
      <c r="CQ965" s="83" t="s">
        <v>102</v>
      </c>
      <c r="CR965" s="83" t="s">
        <v>482</v>
      </c>
      <c r="CS965" s="83">
        <v>960</v>
      </c>
      <c r="CT965" s="83" t="s">
        <v>483</v>
      </c>
      <c r="CU965" s="83">
        <v>1</v>
      </c>
      <c r="CV965" s="83">
        <v>0</v>
      </c>
      <c r="CW965" s="83">
        <v>0</v>
      </c>
      <c r="CX965" s="83" t="s">
        <v>109</v>
      </c>
      <c r="CY965" s="83" t="s">
        <v>583</v>
      </c>
      <c r="CZ965" s="83">
        <v>0</v>
      </c>
      <c r="DA965" s="83">
        <v>0</v>
      </c>
      <c r="DB965" s="83">
        <f t="shared" si="63"/>
        <v>0</v>
      </c>
      <c r="DC965" s="83" t="s">
        <v>497</v>
      </c>
      <c r="DE965" s="136">
        <v>1</v>
      </c>
      <c r="DF965" s="136">
        <v>1</v>
      </c>
      <c r="DG965" s="215" t="s">
        <v>269</v>
      </c>
      <c r="DH965" s="136">
        <v>1</v>
      </c>
      <c r="DI965" s="136">
        <v>1</v>
      </c>
      <c r="DJ965" s="215" t="s">
        <v>269</v>
      </c>
      <c r="EE965" s="136" t="b">
        <v>1</v>
      </c>
      <c r="EF965" s="136" t="b">
        <v>1</v>
      </c>
      <c r="EG965" s="136" t="b">
        <v>1</v>
      </c>
      <c r="EH965" s="136" t="b">
        <v>1</v>
      </c>
      <c r="EL965" s="215" t="s">
        <v>269</v>
      </c>
    </row>
    <row r="966" spans="1:142" ht="60" customHeight="1" x14ac:dyDescent="0.55000000000000004">
      <c r="A966" s="83" t="s">
        <v>130</v>
      </c>
      <c r="B966" s="83" t="s">
        <v>98</v>
      </c>
      <c r="C966">
        <v>304040</v>
      </c>
      <c r="D966" t="s">
        <v>1597</v>
      </c>
      <c r="E966" t="s">
        <v>1597</v>
      </c>
      <c r="F966" s="83" t="s">
        <v>108</v>
      </c>
      <c r="G966" s="213">
        <v>33315</v>
      </c>
      <c r="H966" s="83" t="s">
        <v>102</v>
      </c>
      <c r="I966" s="213">
        <v>43266</v>
      </c>
      <c r="J966" s="83" t="s">
        <v>228</v>
      </c>
      <c r="K966" s="214">
        <v>739179404257</v>
      </c>
      <c r="L966" s="83" t="s">
        <v>135</v>
      </c>
      <c r="M966" s="213">
        <v>43651</v>
      </c>
      <c r="N966">
        <v>293949</v>
      </c>
      <c r="O966" s="145" t="s">
        <v>567</v>
      </c>
      <c r="P966" s="145" t="s">
        <v>99</v>
      </c>
      <c r="Q966" s="145" t="s">
        <v>100</v>
      </c>
      <c r="R966" s="145" t="s">
        <v>567</v>
      </c>
      <c r="V966">
        <v>445</v>
      </c>
      <c r="W966" s="83" t="s">
        <v>101</v>
      </c>
      <c r="X966" s="83" t="s">
        <v>103</v>
      </c>
      <c r="Y966" t="s">
        <v>2928</v>
      </c>
      <c r="Z966" s="83" t="s">
        <v>102</v>
      </c>
      <c r="AA966" s="83" t="s">
        <v>102</v>
      </c>
      <c r="AB966" t="s">
        <v>3894</v>
      </c>
      <c r="AC966" s="83" t="s">
        <v>3989</v>
      </c>
      <c r="AD966" s="83" t="s">
        <v>144</v>
      </c>
      <c r="AE966" s="83" t="s">
        <v>105</v>
      </c>
      <c r="AF966" t="s">
        <v>2928</v>
      </c>
      <c r="AG966" s="83" t="s">
        <v>102</v>
      </c>
      <c r="AH966" s="83" t="s">
        <v>102</v>
      </c>
      <c r="AI966" t="s">
        <v>3894</v>
      </c>
      <c r="AJ966" s="83" t="s">
        <v>3989</v>
      </c>
      <c r="AK966" s="83" t="s">
        <v>144</v>
      </c>
      <c r="AL966" s="83" t="s">
        <v>105</v>
      </c>
      <c r="AM966" s="87" t="s">
        <v>106</v>
      </c>
      <c r="AN966" t="s">
        <v>2928</v>
      </c>
      <c r="AO966" t="s">
        <v>3894</v>
      </c>
      <c r="AP966" s="83" t="s">
        <v>3989</v>
      </c>
      <c r="AQ966" s="83" t="s">
        <v>111</v>
      </c>
      <c r="AR966" s="87" t="s">
        <v>106</v>
      </c>
      <c r="AT966" s="83" t="s">
        <v>107</v>
      </c>
      <c r="AU966" s="83" t="s">
        <v>107</v>
      </c>
      <c r="AV966" s="83" t="s">
        <v>107</v>
      </c>
      <c r="AX966" s="110" t="s">
        <v>107</v>
      </c>
      <c r="AY966" s="111"/>
      <c r="AZ966" s="112">
        <f t="shared" ca="1" si="64"/>
        <v>7146</v>
      </c>
      <c r="BA966" s="136">
        <f t="shared" ref="BA966:BA1001" ca="1" si="65">RANDBETWEEN(1,99)</f>
        <v>26</v>
      </c>
      <c r="BB966" s="114" t="s">
        <v>134</v>
      </c>
      <c r="BC966" s="114" t="s">
        <v>108</v>
      </c>
      <c r="BD966" s="114"/>
      <c r="BE966" s="115" t="s">
        <v>102</v>
      </c>
      <c r="BF966" s="115" t="s">
        <v>102</v>
      </c>
      <c r="BG966" s="115" t="s">
        <v>102</v>
      </c>
      <c r="BH966" s="115" t="s">
        <v>102</v>
      </c>
      <c r="BI966" s="116"/>
      <c r="BJ966" s="117" t="s">
        <v>109</v>
      </c>
      <c r="BK966" s="117" t="s">
        <v>109</v>
      </c>
      <c r="BL966" s="83">
        <f t="shared" ref="BL966:BL1001" ca="1" si="66">RANDBETWEEN(0,99)</f>
        <v>59</v>
      </c>
      <c r="BM966" s="83" t="s">
        <v>108</v>
      </c>
      <c r="BN966" s="83">
        <v>0</v>
      </c>
      <c r="BO966" s="83" t="s">
        <v>108</v>
      </c>
      <c r="BP966" s="83">
        <v>-1666675</v>
      </c>
      <c r="BQ966" s="83" t="s">
        <v>312</v>
      </c>
      <c r="BR966" s="83" t="s">
        <v>153</v>
      </c>
      <c r="BS966" s="83" t="s">
        <v>499</v>
      </c>
      <c r="BT966" s="83">
        <v>-1666675</v>
      </c>
      <c r="BU966" s="83" t="s">
        <v>312</v>
      </c>
      <c r="BV966" s="83" t="s">
        <v>153</v>
      </c>
      <c r="BW966" s="83" t="s">
        <v>499</v>
      </c>
      <c r="BY966" s="136">
        <v>0</v>
      </c>
      <c r="BZ966" s="136">
        <v>0</v>
      </c>
      <c r="CA966" s="136">
        <v>0</v>
      </c>
      <c r="CB966" s="136">
        <v>0</v>
      </c>
      <c r="CD966" s="136">
        <v>0</v>
      </c>
      <c r="CE966" s="136">
        <v>0</v>
      </c>
      <c r="CF966" s="136">
        <v>0</v>
      </c>
      <c r="CG966" s="136">
        <v>0</v>
      </c>
      <c r="CH966" s="136">
        <v>0</v>
      </c>
      <c r="CI966" s="136">
        <v>0</v>
      </c>
      <c r="CJ966" s="136">
        <v>0</v>
      </c>
      <c r="CK966" s="138">
        <v>0</v>
      </c>
      <c r="CL966" s="138">
        <v>0</v>
      </c>
      <c r="CM966" s="136">
        <v>0</v>
      </c>
      <c r="CN966" s="136">
        <v>0</v>
      </c>
      <c r="CO966" s="85">
        <v>43671</v>
      </c>
      <c r="CP966" s="83" t="s">
        <v>5012</v>
      </c>
      <c r="CQ966" s="83" t="s">
        <v>102</v>
      </c>
      <c r="CR966" s="83" t="s">
        <v>482</v>
      </c>
      <c r="CS966" s="83">
        <v>961</v>
      </c>
      <c r="CT966" s="83" t="s">
        <v>483</v>
      </c>
      <c r="CU966" s="83">
        <v>1</v>
      </c>
      <c r="CV966" s="83">
        <v>0</v>
      </c>
      <c r="CW966" s="83">
        <v>0</v>
      </c>
      <c r="CX966" s="83" t="s">
        <v>109</v>
      </c>
      <c r="CY966" s="83" t="s">
        <v>583</v>
      </c>
      <c r="CZ966" s="83">
        <v>0</v>
      </c>
      <c r="DA966" s="83">
        <v>0</v>
      </c>
      <c r="DB966" s="83">
        <f t="shared" si="63"/>
        <v>0</v>
      </c>
      <c r="DC966" s="83" t="s">
        <v>497</v>
      </c>
      <c r="DE966" s="136">
        <v>1</v>
      </c>
      <c r="DF966" s="136">
        <v>1</v>
      </c>
      <c r="DG966" s="215" t="s">
        <v>269</v>
      </c>
      <c r="DH966" s="136">
        <v>1</v>
      </c>
      <c r="DI966" s="136">
        <v>1</v>
      </c>
      <c r="DJ966" s="215" t="s">
        <v>269</v>
      </c>
      <c r="EE966" s="136" t="b">
        <v>1</v>
      </c>
      <c r="EF966" s="136" t="b">
        <v>1</v>
      </c>
      <c r="EG966" s="136" t="b">
        <v>1</v>
      </c>
      <c r="EH966" s="136" t="b">
        <v>1</v>
      </c>
      <c r="EL966" s="215" t="s">
        <v>269</v>
      </c>
    </row>
    <row r="967" spans="1:142" ht="60" customHeight="1" x14ac:dyDescent="0.55000000000000004">
      <c r="A967" s="83" t="s">
        <v>130</v>
      </c>
      <c r="B967" s="83" t="s">
        <v>98</v>
      </c>
      <c r="C967">
        <v>624064</v>
      </c>
      <c r="D967" t="s">
        <v>1598</v>
      </c>
      <c r="E967" t="s">
        <v>1598</v>
      </c>
      <c r="F967" s="83" t="s">
        <v>108</v>
      </c>
      <c r="G967" s="213">
        <v>33772</v>
      </c>
      <c r="H967" s="83" t="s">
        <v>102</v>
      </c>
      <c r="I967" s="213">
        <v>43456</v>
      </c>
      <c r="J967" s="83" t="s">
        <v>228</v>
      </c>
      <c r="K967" s="214">
        <v>214357253320</v>
      </c>
      <c r="L967" s="83" t="s">
        <v>97</v>
      </c>
      <c r="M967" s="213">
        <v>43751</v>
      </c>
      <c r="N967">
        <v>659725</v>
      </c>
      <c r="O967" s="145" t="s">
        <v>567</v>
      </c>
      <c r="P967" s="145" t="s">
        <v>99</v>
      </c>
      <c r="Q967" s="145" t="s">
        <v>100</v>
      </c>
      <c r="R967" s="145" t="s">
        <v>567</v>
      </c>
      <c r="V967">
        <v>2397</v>
      </c>
      <c r="W967" s="83" t="s">
        <v>101</v>
      </c>
      <c r="X967" s="83" t="s">
        <v>103</v>
      </c>
      <c r="Y967" t="s">
        <v>2929</v>
      </c>
      <c r="Z967" s="83" t="s">
        <v>102</v>
      </c>
      <c r="AA967" s="83" t="s">
        <v>102</v>
      </c>
      <c r="AB967" t="s">
        <v>3895</v>
      </c>
      <c r="AC967" s="83" t="s">
        <v>3990</v>
      </c>
      <c r="AD967" s="83" t="s">
        <v>144</v>
      </c>
      <c r="AE967" s="83" t="s">
        <v>105</v>
      </c>
      <c r="AF967" t="s">
        <v>2929</v>
      </c>
      <c r="AG967" s="83" t="s">
        <v>102</v>
      </c>
      <c r="AH967" s="83" t="s">
        <v>102</v>
      </c>
      <c r="AI967" t="s">
        <v>3895</v>
      </c>
      <c r="AJ967" s="83" t="s">
        <v>3990</v>
      </c>
      <c r="AK967" s="83" t="s">
        <v>144</v>
      </c>
      <c r="AL967" s="83" t="s">
        <v>105</v>
      </c>
      <c r="AM967" s="87" t="s">
        <v>106</v>
      </c>
      <c r="AN967" t="s">
        <v>2929</v>
      </c>
      <c r="AO967" t="s">
        <v>3895</v>
      </c>
      <c r="AP967" s="83" t="s">
        <v>3990</v>
      </c>
      <c r="AQ967" s="83" t="s">
        <v>144</v>
      </c>
      <c r="AR967" s="87" t="s">
        <v>106</v>
      </c>
      <c r="AT967" s="83" t="s">
        <v>107</v>
      </c>
      <c r="AU967" s="83" t="s">
        <v>107</v>
      </c>
      <c r="AV967" s="83" t="s">
        <v>107</v>
      </c>
      <c r="AX967" s="110" t="s">
        <v>107</v>
      </c>
      <c r="AY967" s="111"/>
      <c r="AZ967" s="112">
        <f t="shared" ca="1" si="64"/>
        <v>6608</v>
      </c>
      <c r="BA967" s="136">
        <f t="shared" ca="1" si="65"/>
        <v>35</v>
      </c>
      <c r="BB967" s="114" t="s">
        <v>134</v>
      </c>
      <c r="BC967" s="114" t="s">
        <v>108</v>
      </c>
      <c r="BD967" s="114"/>
      <c r="BE967" s="115" t="s">
        <v>102</v>
      </c>
      <c r="BF967" s="115" t="s">
        <v>102</v>
      </c>
      <c r="BG967" s="115" t="s">
        <v>102</v>
      </c>
      <c r="BH967" s="115" t="s">
        <v>102</v>
      </c>
      <c r="BI967" s="116"/>
      <c r="BJ967" s="117" t="s">
        <v>109</v>
      </c>
      <c r="BK967" s="117" t="s">
        <v>109</v>
      </c>
      <c r="BL967" s="83">
        <f t="shared" ca="1" si="66"/>
        <v>93</v>
      </c>
      <c r="BM967" s="83" t="s">
        <v>108</v>
      </c>
      <c r="BN967" s="83">
        <v>0</v>
      </c>
      <c r="BO967" s="83" t="s">
        <v>108</v>
      </c>
      <c r="BP967" s="83">
        <v>-1668410</v>
      </c>
      <c r="BQ967" s="83" t="s">
        <v>198</v>
      </c>
      <c r="BR967" s="83" t="s">
        <v>164</v>
      </c>
      <c r="BS967" s="83" t="s">
        <v>499</v>
      </c>
      <c r="BT967" s="83">
        <v>-1668410</v>
      </c>
      <c r="BU967" s="83" t="s">
        <v>198</v>
      </c>
      <c r="BV967" s="83" t="s">
        <v>164</v>
      </c>
      <c r="BW967" s="83" t="s">
        <v>499</v>
      </c>
      <c r="BY967" s="136">
        <v>0</v>
      </c>
      <c r="BZ967" s="136">
        <v>0</v>
      </c>
      <c r="CA967" s="136">
        <v>0</v>
      </c>
      <c r="CB967" s="136">
        <v>0</v>
      </c>
      <c r="CD967" s="136">
        <v>0</v>
      </c>
      <c r="CE967" s="136">
        <v>0</v>
      </c>
      <c r="CF967" s="136">
        <v>0</v>
      </c>
      <c r="CG967" s="136">
        <v>0</v>
      </c>
      <c r="CH967" s="136">
        <v>0</v>
      </c>
      <c r="CI967" s="136">
        <v>0</v>
      </c>
      <c r="CJ967" s="136">
        <v>0</v>
      </c>
      <c r="CK967" s="138">
        <v>0</v>
      </c>
      <c r="CL967" s="138">
        <v>0</v>
      </c>
      <c r="CM967" s="136">
        <v>0</v>
      </c>
      <c r="CN967" s="136">
        <v>0</v>
      </c>
      <c r="CO967" s="85">
        <v>43672</v>
      </c>
      <c r="CP967" s="83" t="s">
        <v>5013</v>
      </c>
      <c r="CQ967" s="83" t="s">
        <v>102</v>
      </c>
      <c r="CR967" s="83" t="s">
        <v>482</v>
      </c>
      <c r="CS967" s="83">
        <v>962</v>
      </c>
      <c r="CT967" s="83" t="s">
        <v>483</v>
      </c>
      <c r="CU967" s="83">
        <v>1</v>
      </c>
      <c r="CV967" s="83">
        <v>0</v>
      </c>
      <c r="CW967" s="83">
        <v>0</v>
      </c>
      <c r="CX967" s="83" t="s">
        <v>109</v>
      </c>
      <c r="CY967" s="83" t="s">
        <v>583</v>
      </c>
      <c r="CZ967" s="83">
        <v>0</v>
      </c>
      <c r="DA967" s="83">
        <v>0</v>
      </c>
      <c r="DB967" s="83">
        <f t="shared" si="63"/>
        <v>0</v>
      </c>
      <c r="DC967" s="83" t="s">
        <v>497</v>
      </c>
      <c r="DE967" s="136">
        <v>1</v>
      </c>
      <c r="DF967" s="136">
        <v>1</v>
      </c>
      <c r="DG967" s="215" t="s">
        <v>269</v>
      </c>
      <c r="DH967" s="136">
        <v>1</v>
      </c>
      <c r="DI967" s="136">
        <v>1</v>
      </c>
      <c r="DJ967" s="215" t="s">
        <v>269</v>
      </c>
      <c r="EE967" s="136" t="b">
        <v>1</v>
      </c>
      <c r="EF967" s="136" t="b">
        <v>1</v>
      </c>
      <c r="EG967" s="136" t="b">
        <v>1</v>
      </c>
      <c r="EH967" s="136" t="b">
        <v>1</v>
      </c>
      <c r="EL967" s="215" t="s">
        <v>269</v>
      </c>
    </row>
    <row r="968" spans="1:142" ht="60" customHeight="1" x14ac:dyDescent="0.55000000000000004">
      <c r="A968" s="83" t="s">
        <v>130</v>
      </c>
      <c r="B968" s="83" t="s">
        <v>98</v>
      </c>
      <c r="C968">
        <v>136962</v>
      </c>
      <c r="D968" t="s">
        <v>1599</v>
      </c>
      <c r="E968" t="s">
        <v>1599</v>
      </c>
      <c r="F968" s="83" t="s">
        <v>108</v>
      </c>
      <c r="G968" s="213">
        <v>40282</v>
      </c>
      <c r="H968" s="83" t="s">
        <v>102</v>
      </c>
      <c r="I968" s="213">
        <v>43306</v>
      </c>
      <c r="J968" s="83" t="s">
        <v>228</v>
      </c>
      <c r="K968" s="214">
        <v>136099710850</v>
      </c>
      <c r="L968" s="83" t="s">
        <v>135</v>
      </c>
      <c r="M968" s="213">
        <v>43583</v>
      </c>
      <c r="N968">
        <v>586060</v>
      </c>
      <c r="O968" s="145" t="s">
        <v>567</v>
      </c>
      <c r="P968" s="145" t="s">
        <v>99</v>
      </c>
      <c r="Q968" s="145" t="s">
        <v>100</v>
      </c>
      <c r="R968" s="145" t="s">
        <v>567</v>
      </c>
      <c r="V968">
        <v>742</v>
      </c>
      <c r="W968" s="83" t="s">
        <v>1955</v>
      </c>
      <c r="X968" s="83" t="s">
        <v>103</v>
      </c>
      <c r="Y968" t="s">
        <v>2930</v>
      </c>
      <c r="Z968" s="83" t="s">
        <v>102</v>
      </c>
      <c r="AA968" s="83" t="s">
        <v>102</v>
      </c>
      <c r="AB968" t="s">
        <v>3896</v>
      </c>
      <c r="AC968" s="83" t="s">
        <v>3991</v>
      </c>
      <c r="AD968" s="83" t="s">
        <v>111</v>
      </c>
      <c r="AE968" s="83" t="s">
        <v>105</v>
      </c>
      <c r="AF968" t="s">
        <v>2930</v>
      </c>
      <c r="AG968" s="83" t="s">
        <v>102</v>
      </c>
      <c r="AH968" s="83" t="s">
        <v>102</v>
      </c>
      <c r="AI968" t="s">
        <v>3896</v>
      </c>
      <c r="AJ968" s="83" t="s">
        <v>3991</v>
      </c>
      <c r="AK968" s="83" t="s">
        <v>111</v>
      </c>
      <c r="AL968" s="83" t="s">
        <v>105</v>
      </c>
      <c r="AM968" s="87" t="s">
        <v>106</v>
      </c>
      <c r="AN968" t="s">
        <v>2930</v>
      </c>
      <c r="AO968" t="s">
        <v>3896</v>
      </c>
      <c r="AP968" s="83" t="s">
        <v>3991</v>
      </c>
      <c r="AQ968" s="83" t="s">
        <v>144</v>
      </c>
      <c r="AR968" s="87" t="s">
        <v>106</v>
      </c>
      <c r="AT968" s="83" t="s">
        <v>107</v>
      </c>
      <c r="AU968" s="83" t="s">
        <v>107</v>
      </c>
      <c r="AV968" s="83" t="s">
        <v>107</v>
      </c>
      <c r="AX968" s="110" t="s">
        <v>107</v>
      </c>
      <c r="AY968" s="111"/>
      <c r="AZ968" s="112">
        <f t="shared" ca="1" si="64"/>
        <v>6961</v>
      </c>
      <c r="BA968" s="136">
        <f t="shared" ca="1" si="65"/>
        <v>12</v>
      </c>
      <c r="BB968" s="114" t="s">
        <v>136</v>
      </c>
      <c r="BC968" s="114" t="s">
        <v>108</v>
      </c>
      <c r="BD968" s="114"/>
      <c r="BE968" s="115" t="s">
        <v>102</v>
      </c>
      <c r="BF968" s="115" t="s">
        <v>102</v>
      </c>
      <c r="BG968" s="115" t="s">
        <v>102</v>
      </c>
      <c r="BH968" s="115" t="s">
        <v>102</v>
      </c>
      <c r="BI968" s="116"/>
      <c r="BJ968" s="117" t="s">
        <v>109</v>
      </c>
      <c r="BK968" s="117" t="s">
        <v>109</v>
      </c>
      <c r="BL968" s="83">
        <f t="shared" ca="1" si="66"/>
        <v>84</v>
      </c>
      <c r="BM968" s="83" t="s">
        <v>270</v>
      </c>
      <c r="BN968" s="83">
        <v>0</v>
      </c>
      <c r="BO968" s="83" t="s">
        <v>108</v>
      </c>
      <c r="BP968" s="83">
        <v>-1670145</v>
      </c>
      <c r="BQ968" s="83" t="s">
        <v>381</v>
      </c>
      <c r="BR968" s="83" t="s">
        <v>157</v>
      </c>
      <c r="BS968" s="83" t="s">
        <v>502</v>
      </c>
      <c r="BT968" s="83">
        <v>-1670145</v>
      </c>
      <c r="BU968" s="83" t="s">
        <v>381</v>
      </c>
      <c r="BV968" s="83" t="s">
        <v>157</v>
      </c>
      <c r="BW968" s="83" t="s">
        <v>502</v>
      </c>
      <c r="BY968" s="136">
        <v>0</v>
      </c>
      <c r="BZ968" s="136">
        <v>0</v>
      </c>
      <c r="CA968" s="136">
        <v>0</v>
      </c>
      <c r="CB968" s="136">
        <v>0</v>
      </c>
      <c r="CD968" s="136">
        <v>0</v>
      </c>
      <c r="CE968" s="136">
        <v>0</v>
      </c>
      <c r="CF968" s="136">
        <v>0</v>
      </c>
      <c r="CG968" s="136">
        <v>0</v>
      </c>
      <c r="CH968" s="136">
        <v>0</v>
      </c>
      <c r="CI968" s="136">
        <v>0</v>
      </c>
      <c r="CJ968" s="136">
        <v>0</v>
      </c>
      <c r="CK968" s="138">
        <v>0</v>
      </c>
      <c r="CL968" s="138">
        <v>0</v>
      </c>
      <c r="CM968" s="136">
        <v>0</v>
      </c>
      <c r="CN968" s="136">
        <v>0</v>
      </c>
      <c r="CO968" s="85">
        <v>43673</v>
      </c>
      <c r="CP968" s="83" t="s">
        <v>5014</v>
      </c>
      <c r="CQ968" s="83" t="s">
        <v>102</v>
      </c>
      <c r="CR968" s="83" t="s">
        <v>482</v>
      </c>
      <c r="CS968" s="83">
        <v>963</v>
      </c>
      <c r="CT968" s="83" t="s">
        <v>483</v>
      </c>
      <c r="CU968" s="83">
        <v>1</v>
      </c>
      <c r="CV968" s="83">
        <v>0</v>
      </c>
      <c r="CW968" s="83">
        <v>0</v>
      </c>
      <c r="CX968" s="83" t="s">
        <v>109</v>
      </c>
      <c r="CY968" s="83" t="s">
        <v>583</v>
      </c>
      <c r="CZ968" s="83">
        <v>0</v>
      </c>
      <c r="DA968" s="83">
        <v>0</v>
      </c>
      <c r="DB968" s="83">
        <f t="shared" si="63"/>
        <v>0</v>
      </c>
      <c r="DC968" s="83" t="s">
        <v>497</v>
      </c>
      <c r="DE968" s="136">
        <v>1</v>
      </c>
      <c r="DF968" s="136">
        <v>1</v>
      </c>
      <c r="DG968" s="215" t="s">
        <v>269</v>
      </c>
      <c r="DH968" s="136">
        <v>1</v>
      </c>
      <c r="DI968" s="136">
        <v>1</v>
      </c>
      <c r="DJ968" s="215" t="s">
        <v>269</v>
      </c>
      <c r="EE968" s="136" t="b">
        <v>1</v>
      </c>
      <c r="EF968" s="136" t="b">
        <v>1</v>
      </c>
      <c r="EG968" s="136" t="b">
        <v>1</v>
      </c>
      <c r="EH968" s="136" t="b">
        <v>1</v>
      </c>
      <c r="EL968" s="215" t="s">
        <v>269</v>
      </c>
    </row>
    <row r="969" spans="1:142" ht="60" customHeight="1" x14ac:dyDescent="0.55000000000000004">
      <c r="A969" s="83" t="s">
        <v>130</v>
      </c>
      <c r="B969" s="83" t="s">
        <v>98</v>
      </c>
      <c r="C969">
        <v>972833</v>
      </c>
      <c r="D969" t="s">
        <v>1600</v>
      </c>
      <c r="E969" t="s">
        <v>1600</v>
      </c>
      <c r="F969" s="83" t="s">
        <v>108</v>
      </c>
      <c r="G969" s="213">
        <v>29479</v>
      </c>
      <c r="H969" s="83" t="s">
        <v>102</v>
      </c>
      <c r="I969" s="213">
        <v>43160</v>
      </c>
      <c r="J969" s="83" t="s">
        <v>228</v>
      </c>
      <c r="K969" s="214">
        <v>875629935493</v>
      </c>
      <c r="L969" s="83" t="s">
        <v>97</v>
      </c>
      <c r="M969" s="213">
        <v>43710</v>
      </c>
      <c r="N969">
        <v>720461</v>
      </c>
      <c r="O969" s="145" t="s">
        <v>567</v>
      </c>
      <c r="P969" s="145" t="s">
        <v>99</v>
      </c>
      <c r="Q969" s="145" t="s">
        <v>100</v>
      </c>
      <c r="R969" s="145" t="s">
        <v>567</v>
      </c>
      <c r="V969">
        <v>4059</v>
      </c>
      <c r="W969" s="83" t="s">
        <v>101</v>
      </c>
      <c r="X969" s="83" t="s">
        <v>103</v>
      </c>
      <c r="Y969" t="s">
        <v>2931</v>
      </c>
      <c r="Z969" s="83" t="s">
        <v>102</v>
      </c>
      <c r="AA969" s="83" t="s">
        <v>102</v>
      </c>
      <c r="AB969" t="s">
        <v>3897</v>
      </c>
      <c r="AC969" s="83" t="s">
        <v>3992</v>
      </c>
      <c r="AD969" s="83" t="s">
        <v>144</v>
      </c>
      <c r="AE969" s="83" t="s">
        <v>105</v>
      </c>
      <c r="AF969" t="s">
        <v>2931</v>
      </c>
      <c r="AG969" s="83" t="s">
        <v>102</v>
      </c>
      <c r="AH969" s="83" t="s">
        <v>102</v>
      </c>
      <c r="AI969" t="s">
        <v>3897</v>
      </c>
      <c r="AJ969" s="83" t="s">
        <v>3992</v>
      </c>
      <c r="AK969" s="83" t="s">
        <v>144</v>
      </c>
      <c r="AL969" s="83" t="s">
        <v>105</v>
      </c>
      <c r="AM969" s="87" t="s">
        <v>106</v>
      </c>
      <c r="AN969" t="s">
        <v>2931</v>
      </c>
      <c r="AO969" t="s">
        <v>3897</v>
      </c>
      <c r="AP969" s="83" t="s">
        <v>3992</v>
      </c>
      <c r="AQ969" s="83" t="s">
        <v>111</v>
      </c>
      <c r="AR969" s="87" t="s">
        <v>106</v>
      </c>
      <c r="AT969" s="83" t="s">
        <v>107</v>
      </c>
      <c r="AU969" s="83" t="s">
        <v>107</v>
      </c>
      <c r="AV969" s="83" t="s">
        <v>107</v>
      </c>
      <c r="AX969" s="110" t="s">
        <v>107</v>
      </c>
      <c r="AY969" s="111"/>
      <c r="AZ969" s="112">
        <f t="shared" ca="1" si="64"/>
        <v>1753</v>
      </c>
      <c r="BA969" s="136">
        <f t="shared" ca="1" si="65"/>
        <v>69</v>
      </c>
      <c r="BB969" s="114" t="s">
        <v>134</v>
      </c>
      <c r="BC969" s="114" t="s">
        <v>108</v>
      </c>
      <c r="BD969" s="114"/>
      <c r="BE969" s="115" t="s">
        <v>102</v>
      </c>
      <c r="BF969" s="115" t="s">
        <v>102</v>
      </c>
      <c r="BG969" s="115" t="s">
        <v>102</v>
      </c>
      <c r="BH969" s="115" t="s">
        <v>102</v>
      </c>
      <c r="BI969" s="116"/>
      <c r="BJ969" s="117" t="s">
        <v>109</v>
      </c>
      <c r="BK969" s="117" t="s">
        <v>109</v>
      </c>
      <c r="BL969" s="83">
        <f t="shared" ca="1" si="66"/>
        <v>19</v>
      </c>
      <c r="BM969" s="83" t="s">
        <v>108</v>
      </c>
      <c r="BN969" s="83">
        <v>0</v>
      </c>
      <c r="BO969" s="83" t="s">
        <v>108</v>
      </c>
      <c r="BP969" s="83">
        <v>-1671880</v>
      </c>
      <c r="BQ969" s="83" t="s">
        <v>312</v>
      </c>
      <c r="BR969" s="83" t="s">
        <v>153</v>
      </c>
      <c r="BS969" s="83" t="s">
        <v>499</v>
      </c>
      <c r="BT969" s="83">
        <v>-1671880</v>
      </c>
      <c r="BU969" s="83" t="s">
        <v>312</v>
      </c>
      <c r="BV969" s="83" t="s">
        <v>153</v>
      </c>
      <c r="BW969" s="83" t="s">
        <v>499</v>
      </c>
      <c r="BY969" s="136">
        <v>0</v>
      </c>
      <c r="BZ969" s="136">
        <v>0</v>
      </c>
      <c r="CA969" s="136">
        <v>0</v>
      </c>
      <c r="CB969" s="136">
        <v>0</v>
      </c>
      <c r="CD969" s="136">
        <v>0</v>
      </c>
      <c r="CE969" s="136">
        <v>0</v>
      </c>
      <c r="CF969" s="136">
        <v>0</v>
      </c>
      <c r="CG969" s="136">
        <v>0</v>
      </c>
      <c r="CH969" s="136">
        <v>0</v>
      </c>
      <c r="CI969" s="136">
        <v>0</v>
      </c>
      <c r="CJ969" s="136">
        <v>0</v>
      </c>
      <c r="CK969" s="138">
        <v>0</v>
      </c>
      <c r="CL969" s="138">
        <v>0</v>
      </c>
      <c r="CM969" s="136">
        <v>0</v>
      </c>
      <c r="CN969" s="136">
        <v>0</v>
      </c>
      <c r="CO969" s="85">
        <v>43674</v>
      </c>
      <c r="CP969" s="83" t="s">
        <v>5015</v>
      </c>
      <c r="CQ969" s="83" t="s">
        <v>102</v>
      </c>
      <c r="CR969" s="83" t="s">
        <v>482</v>
      </c>
      <c r="CS969" s="83">
        <v>964</v>
      </c>
      <c r="CT969" s="83" t="s">
        <v>483</v>
      </c>
      <c r="CU969" s="83">
        <v>1</v>
      </c>
      <c r="CV969" s="83">
        <v>0</v>
      </c>
      <c r="CW969" s="83">
        <v>0</v>
      </c>
      <c r="CX969" s="83" t="s">
        <v>109</v>
      </c>
      <c r="CY969" s="83" t="s">
        <v>583</v>
      </c>
      <c r="CZ969" s="83">
        <v>0</v>
      </c>
      <c r="DA969" s="83">
        <v>0</v>
      </c>
      <c r="DB969" s="83">
        <f t="shared" si="63"/>
        <v>0</v>
      </c>
      <c r="DC969" s="83" t="s">
        <v>497</v>
      </c>
      <c r="DE969" s="136">
        <v>1</v>
      </c>
      <c r="DF969" s="136">
        <v>1</v>
      </c>
      <c r="DG969" s="215" t="s">
        <v>269</v>
      </c>
      <c r="DH969" s="136">
        <v>1</v>
      </c>
      <c r="DI969" s="136">
        <v>1</v>
      </c>
      <c r="DJ969" s="215" t="s">
        <v>269</v>
      </c>
      <c r="EE969" s="136" t="b">
        <v>1</v>
      </c>
      <c r="EF969" s="136" t="b">
        <v>1</v>
      </c>
      <c r="EG969" s="136" t="b">
        <v>1</v>
      </c>
      <c r="EH969" s="136" t="b">
        <v>1</v>
      </c>
      <c r="EL969" s="215" t="s">
        <v>269</v>
      </c>
    </row>
    <row r="970" spans="1:142" ht="60" customHeight="1" x14ac:dyDescent="0.55000000000000004">
      <c r="A970" s="83" t="s">
        <v>130</v>
      </c>
      <c r="B970" s="83" t="s">
        <v>98</v>
      </c>
      <c r="C970">
        <v>909742</v>
      </c>
      <c r="D970" t="s">
        <v>1601</v>
      </c>
      <c r="E970" t="s">
        <v>1601</v>
      </c>
      <c r="F970" s="83" t="s">
        <v>108</v>
      </c>
      <c r="G970" s="213">
        <v>32680</v>
      </c>
      <c r="H970" s="83" t="s">
        <v>102</v>
      </c>
      <c r="I970" s="213">
        <v>43104</v>
      </c>
      <c r="J970" s="83" t="s">
        <v>228</v>
      </c>
      <c r="K970" s="214">
        <v>656064347521</v>
      </c>
      <c r="L970" s="83" t="s">
        <v>126</v>
      </c>
      <c r="M970" s="213">
        <v>43609</v>
      </c>
      <c r="N970">
        <v>576890</v>
      </c>
      <c r="O970" s="145" t="s">
        <v>567</v>
      </c>
      <c r="P970" s="145" t="s">
        <v>99</v>
      </c>
      <c r="Q970" s="145" t="s">
        <v>100</v>
      </c>
      <c r="R970" s="145" t="s">
        <v>567</v>
      </c>
      <c r="V970">
        <v>5989</v>
      </c>
      <c r="W970" s="83" t="s">
        <v>101</v>
      </c>
      <c r="X970" s="83" t="s">
        <v>103</v>
      </c>
      <c r="Y970" t="s">
        <v>2932</v>
      </c>
      <c r="Z970" s="83" t="s">
        <v>102</v>
      </c>
      <c r="AA970" s="83" t="s">
        <v>102</v>
      </c>
      <c r="AB970" t="s">
        <v>3898</v>
      </c>
      <c r="AC970" s="83" t="s">
        <v>3993</v>
      </c>
      <c r="AD970" s="83" t="s">
        <v>144</v>
      </c>
      <c r="AE970" s="83" t="s">
        <v>105</v>
      </c>
      <c r="AF970" t="s">
        <v>2932</v>
      </c>
      <c r="AG970" s="83" t="s">
        <v>102</v>
      </c>
      <c r="AH970" s="83" t="s">
        <v>102</v>
      </c>
      <c r="AI970" t="s">
        <v>3898</v>
      </c>
      <c r="AJ970" s="83" t="s">
        <v>3993</v>
      </c>
      <c r="AK970" s="83" t="s">
        <v>144</v>
      </c>
      <c r="AL970" s="83" t="s">
        <v>105</v>
      </c>
      <c r="AM970" s="87" t="s">
        <v>106</v>
      </c>
      <c r="AN970" t="s">
        <v>2932</v>
      </c>
      <c r="AO970" t="s">
        <v>3898</v>
      </c>
      <c r="AP970" s="83" t="s">
        <v>3993</v>
      </c>
      <c r="AQ970" s="83" t="s">
        <v>144</v>
      </c>
      <c r="AR970" s="87" t="s">
        <v>106</v>
      </c>
      <c r="AT970" s="83" t="s">
        <v>107</v>
      </c>
      <c r="AU970" s="83" t="s">
        <v>107</v>
      </c>
      <c r="AV970" s="83" t="s">
        <v>107</v>
      </c>
      <c r="AX970" s="110" t="s">
        <v>107</v>
      </c>
      <c r="AY970" s="111"/>
      <c r="AZ970" s="112">
        <f t="shared" ca="1" si="64"/>
        <v>2313</v>
      </c>
      <c r="BA970" s="136">
        <f t="shared" ca="1" si="65"/>
        <v>79</v>
      </c>
      <c r="BB970" s="114" t="s">
        <v>134</v>
      </c>
      <c r="BC970" s="114" t="s">
        <v>108</v>
      </c>
      <c r="BD970" s="114"/>
      <c r="BE970" s="115" t="s">
        <v>102</v>
      </c>
      <c r="BF970" s="115" t="s">
        <v>102</v>
      </c>
      <c r="BG970" s="115" t="s">
        <v>102</v>
      </c>
      <c r="BH970" s="115" t="s">
        <v>102</v>
      </c>
      <c r="BI970" s="116"/>
      <c r="BJ970" s="117" t="s">
        <v>109</v>
      </c>
      <c r="BK970" s="117" t="s">
        <v>109</v>
      </c>
      <c r="BL970" s="83">
        <f t="shared" ca="1" si="66"/>
        <v>40</v>
      </c>
      <c r="BM970" s="83" t="s">
        <v>108</v>
      </c>
      <c r="BN970" s="83">
        <v>0</v>
      </c>
      <c r="BO970" s="83" t="s">
        <v>108</v>
      </c>
      <c r="BP970" s="83">
        <v>-1673615</v>
      </c>
      <c r="BQ970" s="83" t="s">
        <v>198</v>
      </c>
      <c r="BR970" s="83" t="s">
        <v>164</v>
      </c>
      <c r="BS970" s="83" t="s">
        <v>499</v>
      </c>
      <c r="BT970" s="83">
        <v>-1673615</v>
      </c>
      <c r="BU970" s="83" t="s">
        <v>198</v>
      </c>
      <c r="BV970" s="83" t="s">
        <v>164</v>
      </c>
      <c r="BW970" s="83" t="s">
        <v>499</v>
      </c>
      <c r="BY970" s="136">
        <v>0</v>
      </c>
      <c r="BZ970" s="136">
        <v>0</v>
      </c>
      <c r="CA970" s="136">
        <v>0</v>
      </c>
      <c r="CB970" s="136">
        <v>0</v>
      </c>
      <c r="CD970" s="136">
        <v>0</v>
      </c>
      <c r="CE970" s="136">
        <v>0</v>
      </c>
      <c r="CF970" s="136">
        <v>0</v>
      </c>
      <c r="CG970" s="136">
        <v>0</v>
      </c>
      <c r="CH970" s="136">
        <v>0</v>
      </c>
      <c r="CI970" s="136">
        <v>0</v>
      </c>
      <c r="CJ970" s="136">
        <v>0</v>
      </c>
      <c r="CK970" s="138">
        <v>0</v>
      </c>
      <c r="CL970" s="138">
        <v>0</v>
      </c>
      <c r="CM970" s="136">
        <v>0</v>
      </c>
      <c r="CN970" s="136">
        <v>0</v>
      </c>
      <c r="CO970" s="85">
        <v>43675</v>
      </c>
      <c r="CP970" s="83" t="s">
        <v>5016</v>
      </c>
      <c r="CQ970" s="83" t="s">
        <v>102</v>
      </c>
      <c r="CR970" s="83" t="s">
        <v>482</v>
      </c>
      <c r="CS970" s="83">
        <v>965</v>
      </c>
      <c r="CT970" s="83" t="s">
        <v>483</v>
      </c>
      <c r="CU970" s="83">
        <v>1</v>
      </c>
      <c r="CV970" s="83">
        <v>0</v>
      </c>
      <c r="CW970" s="83">
        <v>0</v>
      </c>
      <c r="CX970" s="83" t="s">
        <v>109</v>
      </c>
      <c r="CY970" s="83" t="s">
        <v>583</v>
      </c>
      <c r="CZ970" s="83">
        <v>0</v>
      </c>
      <c r="DA970" s="83">
        <v>0</v>
      </c>
      <c r="DB970" s="83">
        <f t="shared" si="63"/>
        <v>0</v>
      </c>
      <c r="DC970" s="83" t="s">
        <v>497</v>
      </c>
      <c r="DE970" s="136">
        <v>1</v>
      </c>
      <c r="DF970" s="136">
        <v>1</v>
      </c>
      <c r="DG970" s="215" t="s">
        <v>269</v>
      </c>
      <c r="DH970" s="136">
        <v>1</v>
      </c>
      <c r="DI970" s="136">
        <v>1</v>
      </c>
      <c r="DJ970" s="215" t="s">
        <v>269</v>
      </c>
      <c r="EE970" s="136" t="b">
        <v>1</v>
      </c>
      <c r="EF970" s="136" t="b">
        <v>1</v>
      </c>
      <c r="EG970" s="136" t="b">
        <v>1</v>
      </c>
      <c r="EH970" s="136" t="b">
        <v>1</v>
      </c>
      <c r="EL970" s="215" t="s">
        <v>269</v>
      </c>
    </row>
    <row r="971" spans="1:142" ht="60" customHeight="1" x14ac:dyDescent="0.55000000000000004">
      <c r="A971" s="83" t="s">
        <v>130</v>
      </c>
      <c r="B971" s="83" t="s">
        <v>98</v>
      </c>
      <c r="C971">
        <v>946649</v>
      </c>
      <c r="D971" t="s">
        <v>1602</v>
      </c>
      <c r="E971" t="s">
        <v>1602</v>
      </c>
      <c r="F971" s="83" t="s">
        <v>108</v>
      </c>
      <c r="G971" s="213">
        <v>40324</v>
      </c>
      <c r="H971" s="83" t="s">
        <v>102</v>
      </c>
      <c r="I971" s="213">
        <v>43168</v>
      </c>
      <c r="J971" s="83" t="s">
        <v>228</v>
      </c>
      <c r="K971" s="214">
        <v>429008734465</v>
      </c>
      <c r="L971" s="83" t="s">
        <v>135</v>
      </c>
      <c r="M971" s="213">
        <v>43766</v>
      </c>
      <c r="N971">
        <v>950758</v>
      </c>
      <c r="O971" s="145" t="s">
        <v>567</v>
      </c>
      <c r="P971" s="145" t="s">
        <v>99</v>
      </c>
      <c r="Q971" s="145" t="s">
        <v>100</v>
      </c>
      <c r="R971" s="145" t="s">
        <v>567</v>
      </c>
      <c r="V971">
        <v>5021</v>
      </c>
      <c r="W971" s="83" t="s">
        <v>1956</v>
      </c>
      <c r="X971" s="83" t="s">
        <v>103</v>
      </c>
      <c r="Y971" t="s">
        <v>2933</v>
      </c>
      <c r="Z971" s="83" t="s">
        <v>102</v>
      </c>
      <c r="AA971" s="83" t="s">
        <v>102</v>
      </c>
      <c r="AB971" t="s">
        <v>3899</v>
      </c>
      <c r="AC971" s="83" t="s">
        <v>3994</v>
      </c>
      <c r="AD971" s="83" t="s">
        <v>111</v>
      </c>
      <c r="AE971" s="83" t="s">
        <v>105</v>
      </c>
      <c r="AF971" t="s">
        <v>2933</v>
      </c>
      <c r="AG971" s="83" t="s">
        <v>102</v>
      </c>
      <c r="AH971" s="83" t="s">
        <v>102</v>
      </c>
      <c r="AI971" t="s">
        <v>3899</v>
      </c>
      <c r="AJ971" s="83" t="s">
        <v>3994</v>
      </c>
      <c r="AK971" s="83" t="s">
        <v>111</v>
      </c>
      <c r="AL971" s="83" t="s">
        <v>105</v>
      </c>
      <c r="AM971" s="87" t="s">
        <v>106</v>
      </c>
      <c r="AN971" t="s">
        <v>2933</v>
      </c>
      <c r="AO971" t="s">
        <v>3899</v>
      </c>
      <c r="AP971" s="83" t="s">
        <v>3994</v>
      </c>
      <c r="AQ971" s="83" t="s">
        <v>144</v>
      </c>
      <c r="AR971" s="87" t="s">
        <v>106</v>
      </c>
      <c r="AT971" s="83" t="s">
        <v>107</v>
      </c>
      <c r="AU971" s="83" t="s">
        <v>107</v>
      </c>
      <c r="AV971" s="83" t="s">
        <v>107</v>
      </c>
      <c r="AX971" s="110" t="s">
        <v>107</v>
      </c>
      <c r="AY971" s="111"/>
      <c r="AZ971" s="112">
        <f t="shared" ca="1" si="64"/>
        <v>5725</v>
      </c>
      <c r="BA971" s="136">
        <f t="shared" ca="1" si="65"/>
        <v>79</v>
      </c>
      <c r="BB971" s="114" t="s">
        <v>136</v>
      </c>
      <c r="BC971" s="114" t="s">
        <v>108</v>
      </c>
      <c r="BD971" s="114"/>
      <c r="BE971" s="115" t="s">
        <v>102</v>
      </c>
      <c r="BF971" s="115" t="s">
        <v>102</v>
      </c>
      <c r="BG971" s="115" t="s">
        <v>102</v>
      </c>
      <c r="BH971" s="115" t="s">
        <v>102</v>
      </c>
      <c r="BI971" s="116"/>
      <c r="BJ971" s="117" t="s">
        <v>109</v>
      </c>
      <c r="BK971" s="117" t="s">
        <v>109</v>
      </c>
      <c r="BL971" s="83">
        <f t="shared" ca="1" si="66"/>
        <v>39</v>
      </c>
      <c r="BM971" s="83" t="s">
        <v>270</v>
      </c>
      <c r="BN971" s="83">
        <v>0</v>
      </c>
      <c r="BO971" s="83" t="s">
        <v>108</v>
      </c>
      <c r="BP971" s="83">
        <v>-1675350</v>
      </c>
      <c r="BQ971" s="83" t="s">
        <v>381</v>
      </c>
      <c r="BR971" s="83" t="s">
        <v>157</v>
      </c>
      <c r="BS971" s="83" t="s">
        <v>502</v>
      </c>
      <c r="BT971" s="83">
        <v>-1675350</v>
      </c>
      <c r="BU971" s="83" t="s">
        <v>381</v>
      </c>
      <c r="BV971" s="83" t="s">
        <v>157</v>
      </c>
      <c r="BW971" s="83" t="s">
        <v>502</v>
      </c>
      <c r="BY971" s="136">
        <v>0</v>
      </c>
      <c r="BZ971" s="136">
        <v>0</v>
      </c>
      <c r="CA971" s="136">
        <v>0</v>
      </c>
      <c r="CB971" s="136">
        <v>0</v>
      </c>
      <c r="CD971" s="136">
        <v>0</v>
      </c>
      <c r="CE971" s="136">
        <v>0</v>
      </c>
      <c r="CF971" s="136">
        <v>0</v>
      </c>
      <c r="CG971" s="136">
        <v>0</v>
      </c>
      <c r="CH971" s="136">
        <v>0</v>
      </c>
      <c r="CI971" s="136">
        <v>0</v>
      </c>
      <c r="CJ971" s="136">
        <v>0</v>
      </c>
      <c r="CK971" s="138">
        <v>0</v>
      </c>
      <c r="CL971" s="138">
        <v>0</v>
      </c>
      <c r="CM971" s="136">
        <v>0</v>
      </c>
      <c r="CN971" s="136">
        <v>0</v>
      </c>
      <c r="CO971" s="85">
        <v>43676</v>
      </c>
      <c r="CP971" s="83" t="s">
        <v>5017</v>
      </c>
      <c r="CQ971" s="83" t="s">
        <v>102</v>
      </c>
      <c r="CR971" s="83" t="s">
        <v>482</v>
      </c>
      <c r="CS971" s="83">
        <v>966</v>
      </c>
      <c r="CT971" s="83" t="s">
        <v>483</v>
      </c>
      <c r="CU971" s="83">
        <v>1</v>
      </c>
      <c r="CV971" s="83">
        <v>0</v>
      </c>
      <c r="CW971" s="83">
        <v>0</v>
      </c>
      <c r="CX971" s="83" t="s">
        <v>109</v>
      </c>
      <c r="CY971" s="83" t="s">
        <v>583</v>
      </c>
      <c r="CZ971" s="83">
        <v>0</v>
      </c>
      <c r="DA971" s="83">
        <v>0</v>
      </c>
      <c r="DB971" s="83">
        <f t="shared" si="63"/>
        <v>0</v>
      </c>
      <c r="DC971" s="83" t="s">
        <v>497</v>
      </c>
      <c r="DE971" s="136">
        <v>1</v>
      </c>
      <c r="DF971" s="136">
        <v>1</v>
      </c>
      <c r="DG971" s="215" t="s">
        <v>269</v>
      </c>
      <c r="DH971" s="136">
        <v>1</v>
      </c>
      <c r="DI971" s="136">
        <v>1</v>
      </c>
      <c r="DJ971" s="215" t="s">
        <v>269</v>
      </c>
      <c r="EE971" s="136" t="b">
        <v>1</v>
      </c>
      <c r="EF971" s="136" t="b">
        <v>1</v>
      </c>
      <c r="EG971" s="136" t="b">
        <v>1</v>
      </c>
      <c r="EH971" s="136" t="b">
        <v>1</v>
      </c>
      <c r="EL971" s="215" t="s">
        <v>269</v>
      </c>
    </row>
    <row r="972" spans="1:142" ht="60" customHeight="1" x14ac:dyDescent="0.55000000000000004">
      <c r="A972" s="83" t="s">
        <v>130</v>
      </c>
      <c r="B972" s="83" t="s">
        <v>98</v>
      </c>
      <c r="C972">
        <v>905096</v>
      </c>
      <c r="D972" t="s">
        <v>1603</v>
      </c>
      <c r="E972" t="s">
        <v>1603</v>
      </c>
      <c r="F972" s="83" t="s">
        <v>108</v>
      </c>
      <c r="G972" s="213">
        <v>37690</v>
      </c>
      <c r="H972" s="83" t="s">
        <v>102</v>
      </c>
      <c r="I972" s="213">
        <v>43213</v>
      </c>
      <c r="J972" s="83" t="s">
        <v>228</v>
      </c>
      <c r="K972" s="214">
        <v>658293245653</v>
      </c>
      <c r="L972" s="83" t="s">
        <v>97</v>
      </c>
      <c r="M972" s="213">
        <v>43763</v>
      </c>
      <c r="N972">
        <v>915889</v>
      </c>
      <c r="O972" s="145" t="s">
        <v>567</v>
      </c>
      <c r="P972" s="145" t="s">
        <v>99</v>
      </c>
      <c r="Q972" s="145" t="s">
        <v>100</v>
      </c>
      <c r="R972" s="145" t="s">
        <v>567</v>
      </c>
      <c r="V972">
        <v>4596</v>
      </c>
      <c r="W972" s="83" t="s">
        <v>101</v>
      </c>
      <c r="X972" s="83" t="s">
        <v>103</v>
      </c>
      <c r="Y972" t="s">
        <v>2934</v>
      </c>
      <c r="Z972" s="83" t="s">
        <v>102</v>
      </c>
      <c r="AA972" s="83" t="s">
        <v>102</v>
      </c>
      <c r="AB972" t="s">
        <v>3900</v>
      </c>
      <c r="AC972" s="83" t="s">
        <v>3995</v>
      </c>
      <c r="AD972" s="83" t="s">
        <v>144</v>
      </c>
      <c r="AE972" s="83" t="s">
        <v>105</v>
      </c>
      <c r="AF972" t="s">
        <v>2934</v>
      </c>
      <c r="AG972" s="83" t="s">
        <v>102</v>
      </c>
      <c r="AH972" s="83" t="s">
        <v>102</v>
      </c>
      <c r="AI972" t="s">
        <v>3900</v>
      </c>
      <c r="AJ972" s="83" t="s">
        <v>3995</v>
      </c>
      <c r="AK972" s="83" t="s">
        <v>144</v>
      </c>
      <c r="AL972" s="83" t="s">
        <v>105</v>
      </c>
      <c r="AM972" s="87" t="s">
        <v>106</v>
      </c>
      <c r="AN972" t="s">
        <v>2934</v>
      </c>
      <c r="AO972" t="s">
        <v>3900</v>
      </c>
      <c r="AP972" s="83" t="s">
        <v>3995</v>
      </c>
      <c r="AQ972" s="83" t="s">
        <v>111</v>
      </c>
      <c r="AR972" s="87" t="s">
        <v>106</v>
      </c>
      <c r="AT972" s="83" t="s">
        <v>107</v>
      </c>
      <c r="AU972" s="83" t="s">
        <v>107</v>
      </c>
      <c r="AV972" s="83" t="s">
        <v>107</v>
      </c>
      <c r="AX972" s="110" t="s">
        <v>107</v>
      </c>
      <c r="AY972" s="111"/>
      <c r="AZ972" s="112">
        <f t="shared" ca="1" si="64"/>
        <v>5904</v>
      </c>
      <c r="BA972" s="136">
        <f t="shared" ca="1" si="65"/>
        <v>50</v>
      </c>
      <c r="BB972" s="114" t="s">
        <v>134</v>
      </c>
      <c r="BC972" s="114" t="s">
        <v>108</v>
      </c>
      <c r="BD972" s="114"/>
      <c r="BE972" s="115" t="s">
        <v>102</v>
      </c>
      <c r="BF972" s="115" t="s">
        <v>102</v>
      </c>
      <c r="BG972" s="115" t="s">
        <v>102</v>
      </c>
      <c r="BH972" s="115" t="s">
        <v>102</v>
      </c>
      <c r="BI972" s="116"/>
      <c r="BJ972" s="117" t="s">
        <v>109</v>
      </c>
      <c r="BK972" s="117" t="s">
        <v>109</v>
      </c>
      <c r="BL972" s="83">
        <f t="shared" ca="1" si="66"/>
        <v>11</v>
      </c>
      <c r="BM972" s="83" t="s">
        <v>108</v>
      </c>
      <c r="BN972" s="83">
        <v>0</v>
      </c>
      <c r="BO972" s="83" t="s">
        <v>108</v>
      </c>
      <c r="BP972" s="83">
        <v>-1677085</v>
      </c>
      <c r="BQ972" s="83" t="s">
        <v>312</v>
      </c>
      <c r="BR972" s="83" t="s">
        <v>153</v>
      </c>
      <c r="BS972" s="83" t="s">
        <v>499</v>
      </c>
      <c r="BT972" s="83">
        <v>-1677085</v>
      </c>
      <c r="BU972" s="83" t="s">
        <v>312</v>
      </c>
      <c r="BV972" s="83" t="s">
        <v>153</v>
      </c>
      <c r="BW972" s="83" t="s">
        <v>499</v>
      </c>
      <c r="BY972" s="136">
        <v>0</v>
      </c>
      <c r="BZ972" s="136">
        <v>0</v>
      </c>
      <c r="CA972" s="136">
        <v>0</v>
      </c>
      <c r="CB972" s="136">
        <v>0</v>
      </c>
      <c r="CD972" s="136">
        <v>0</v>
      </c>
      <c r="CE972" s="136">
        <v>0</v>
      </c>
      <c r="CF972" s="136">
        <v>0</v>
      </c>
      <c r="CG972" s="136">
        <v>0</v>
      </c>
      <c r="CH972" s="136">
        <v>0</v>
      </c>
      <c r="CI972" s="136">
        <v>0</v>
      </c>
      <c r="CJ972" s="136">
        <v>0</v>
      </c>
      <c r="CK972" s="138">
        <v>0</v>
      </c>
      <c r="CL972" s="138">
        <v>0</v>
      </c>
      <c r="CM972" s="136">
        <v>0</v>
      </c>
      <c r="CN972" s="136">
        <v>0</v>
      </c>
      <c r="CO972" s="85">
        <v>43677</v>
      </c>
      <c r="CP972" s="83" t="s">
        <v>5018</v>
      </c>
      <c r="CQ972" s="83" t="s">
        <v>102</v>
      </c>
      <c r="CR972" s="83" t="s">
        <v>482</v>
      </c>
      <c r="CS972" s="83">
        <v>967</v>
      </c>
      <c r="CT972" s="83" t="s">
        <v>483</v>
      </c>
      <c r="CU972" s="83">
        <v>1</v>
      </c>
      <c r="CV972" s="83">
        <v>0</v>
      </c>
      <c r="CW972" s="83">
        <v>0</v>
      </c>
      <c r="CX972" s="83" t="s">
        <v>109</v>
      </c>
      <c r="CY972" s="83" t="s">
        <v>583</v>
      </c>
      <c r="CZ972" s="83">
        <v>0</v>
      </c>
      <c r="DA972" s="83">
        <v>0</v>
      </c>
      <c r="DB972" s="83">
        <f t="shared" si="63"/>
        <v>0</v>
      </c>
      <c r="DC972" s="83" t="s">
        <v>497</v>
      </c>
      <c r="DE972" s="136">
        <v>1</v>
      </c>
      <c r="DF972" s="136">
        <v>1</v>
      </c>
      <c r="DG972" s="215" t="s">
        <v>269</v>
      </c>
      <c r="DH972" s="136">
        <v>1</v>
      </c>
      <c r="DI972" s="136">
        <v>1</v>
      </c>
      <c r="DJ972" s="215" t="s">
        <v>269</v>
      </c>
      <c r="EE972" s="136" t="b">
        <v>1</v>
      </c>
      <c r="EF972" s="136" t="b">
        <v>1</v>
      </c>
      <c r="EG972" s="136" t="b">
        <v>1</v>
      </c>
      <c r="EH972" s="136" t="b">
        <v>1</v>
      </c>
      <c r="EL972" s="215" t="s">
        <v>269</v>
      </c>
    </row>
    <row r="973" spans="1:142" ht="60" customHeight="1" x14ac:dyDescent="0.55000000000000004">
      <c r="A973" s="83" t="s">
        <v>130</v>
      </c>
      <c r="B973" s="83" t="s">
        <v>98</v>
      </c>
      <c r="C973">
        <v>504396</v>
      </c>
      <c r="D973" t="s">
        <v>1604</v>
      </c>
      <c r="E973" t="s">
        <v>1604</v>
      </c>
      <c r="F973" s="83" t="s">
        <v>108</v>
      </c>
      <c r="G973" s="213">
        <v>35940</v>
      </c>
      <c r="H973" s="83" t="s">
        <v>102</v>
      </c>
      <c r="I973" s="213">
        <v>43375</v>
      </c>
      <c r="J973" s="83" t="s">
        <v>228</v>
      </c>
      <c r="K973" s="214">
        <v>867813746795</v>
      </c>
      <c r="L973" s="83" t="s">
        <v>126</v>
      </c>
      <c r="M973" s="213">
        <v>43687</v>
      </c>
      <c r="N973">
        <v>517511</v>
      </c>
      <c r="O973" s="145" t="s">
        <v>567</v>
      </c>
      <c r="P973" s="145" t="s">
        <v>99</v>
      </c>
      <c r="Q973" s="145" t="s">
        <v>100</v>
      </c>
      <c r="R973" s="145" t="s">
        <v>567</v>
      </c>
      <c r="V973">
        <v>9057</v>
      </c>
      <c r="W973" s="83" t="s">
        <v>101</v>
      </c>
      <c r="X973" s="83" t="s">
        <v>103</v>
      </c>
      <c r="Y973" t="s">
        <v>2935</v>
      </c>
      <c r="Z973" s="83" t="s">
        <v>102</v>
      </c>
      <c r="AA973" s="83" t="s">
        <v>102</v>
      </c>
      <c r="AB973" t="s">
        <v>3901</v>
      </c>
      <c r="AC973" s="83" t="s">
        <v>3996</v>
      </c>
      <c r="AD973" s="83" t="s">
        <v>144</v>
      </c>
      <c r="AE973" s="83" t="s">
        <v>105</v>
      </c>
      <c r="AF973" t="s">
        <v>2935</v>
      </c>
      <c r="AG973" s="83" t="s">
        <v>102</v>
      </c>
      <c r="AH973" s="83" t="s">
        <v>102</v>
      </c>
      <c r="AI973" t="s">
        <v>3901</v>
      </c>
      <c r="AJ973" s="83" t="s">
        <v>3996</v>
      </c>
      <c r="AK973" s="83" t="s">
        <v>144</v>
      </c>
      <c r="AL973" s="83" t="s">
        <v>105</v>
      </c>
      <c r="AM973" s="87" t="s">
        <v>106</v>
      </c>
      <c r="AN973" t="s">
        <v>2935</v>
      </c>
      <c r="AO973" t="s">
        <v>3901</v>
      </c>
      <c r="AP973" s="83" t="s">
        <v>3996</v>
      </c>
      <c r="AQ973" s="83" t="s">
        <v>144</v>
      </c>
      <c r="AR973" s="87" t="s">
        <v>106</v>
      </c>
      <c r="AT973" s="83" t="s">
        <v>107</v>
      </c>
      <c r="AU973" s="83" t="s">
        <v>107</v>
      </c>
      <c r="AV973" s="83" t="s">
        <v>107</v>
      </c>
      <c r="AX973" s="110" t="s">
        <v>107</v>
      </c>
      <c r="AY973" s="111"/>
      <c r="AZ973" s="112">
        <f t="shared" ca="1" si="64"/>
        <v>3382</v>
      </c>
      <c r="BA973" s="136">
        <f t="shared" ca="1" si="65"/>
        <v>40</v>
      </c>
      <c r="BB973" s="114" t="s">
        <v>134</v>
      </c>
      <c r="BC973" s="114" t="s">
        <v>108</v>
      </c>
      <c r="BD973" s="114"/>
      <c r="BE973" s="115" t="s">
        <v>102</v>
      </c>
      <c r="BF973" s="115" t="s">
        <v>102</v>
      </c>
      <c r="BG973" s="115" t="s">
        <v>102</v>
      </c>
      <c r="BH973" s="115" t="s">
        <v>102</v>
      </c>
      <c r="BI973" s="116"/>
      <c r="BJ973" s="117" t="s">
        <v>109</v>
      </c>
      <c r="BK973" s="117" t="s">
        <v>109</v>
      </c>
      <c r="BL973" s="83">
        <f t="shared" ca="1" si="66"/>
        <v>42</v>
      </c>
      <c r="BM973" s="83" t="s">
        <v>108</v>
      </c>
      <c r="BN973" s="83">
        <v>0</v>
      </c>
      <c r="BO973" s="83" t="s">
        <v>108</v>
      </c>
      <c r="BP973" s="83">
        <v>-1678820</v>
      </c>
      <c r="BQ973" s="83" t="s">
        <v>198</v>
      </c>
      <c r="BR973" s="83" t="s">
        <v>164</v>
      </c>
      <c r="BS973" s="83" t="s">
        <v>499</v>
      </c>
      <c r="BT973" s="83">
        <v>-1678820</v>
      </c>
      <c r="BU973" s="83" t="s">
        <v>198</v>
      </c>
      <c r="BV973" s="83" t="s">
        <v>164</v>
      </c>
      <c r="BW973" s="83" t="s">
        <v>499</v>
      </c>
      <c r="BY973" s="136">
        <v>0</v>
      </c>
      <c r="BZ973" s="136">
        <v>0</v>
      </c>
      <c r="CA973" s="136">
        <v>0</v>
      </c>
      <c r="CB973" s="136">
        <v>0</v>
      </c>
      <c r="CD973" s="136">
        <v>0</v>
      </c>
      <c r="CE973" s="136">
        <v>0</v>
      </c>
      <c r="CF973" s="136">
        <v>0</v>
      </c>
      <c r="CG973" s="136">
        <v>0</v>
      </c>
      <c r="CH973" s="136">
        <v>0</v>
      </c>
      <c r="CI973" s="136">
        <v>0</v>
      </c>
      <c r="CJ973" s="136">
        <v>0</v>
      </c>
      <c r="CK973" s="138">
        <v>0</v>
      </c>
      <c r="CL973" s="138">
        <v>0</v>
      </c>
      <c r="CM973" s="136">
        <v>0</v>
      </c>
      <c r="CN973" s="136">
        <v>0</v>
      </c>
      <c r="CO973" s="85">
        <v>43678</v>
      </c>
      <c r="CP973" s="83" t="s">
        <v>5019</v>
      </c>
      <c r="CQ973" s="83" t="s">
        <v>102</v>
      </c>
      <c r="CR973" s="83" t="s">
        <v>482</v>
      </c>
      <c r="CS973" s="83">
        <v>968</v>
      </c>
      <c r="CT973" s="83" t="s">
        <v>483</v>
      </c>
      <c r="CU973" s="83">
        <v>1</v>
      </c>
      <c r="CV973" s="83">
        <v>0</v>
      </c>
      <c r="CW973" s="83">
        <v>0</v>
      </c>
      <c r="CX973" s="83" t="s">
        <v>109</v>
      </c>
      <c r="CY973" s="83" t="s">
        <v>583</v>
      </c>
      <c r="CZ973" s="83">
        <v>0</v>
      </c>
      <c r="DA973" s="83">
        <v>0</v>
      </c>
      <c r="DB973" s="83">
        <f t="shared" si="63"/>
        <v>0</v>
      </c>
      <c r="DC973" s="83" t="s">
        <v>497</v>
      </c>
      <c r="DE973" s="136">
        <v>1</v>
      </c>
      <c r="DF973" s="136">
        <v>1</v>
      </c>
      <c r="DG973" s="215" t="s">
        <v>269</v>
      </c>
      <c r="DH973" s="136">
        <v>1</v>
      </c>
      <c r="DI973" s="136">
        <v>1</v>
      </c>
      <c r="DJ973" s="215" t="s">
        <v>269</v>
      </c>
      <c r="EE973" s="136" t="b">
        <v>1</v>
      </c>
      <c r="EF973" s="136" t="b">
        <v>1</v>
      </c>
      <c r="EG973" s="136" t="b">
        <v>1</v>
      </c>
      <c r="EH973" s="136" t="b">
        <v>1</v>
      </c>
      <c r="EL973" s="215" t="s">
        <v>269</v>
      </c>
    </row>
    <row r="974" spans="1:142" ht="60" customHeight="1" x14ac:dyDescent="0.55000000000000004">
      <c r="A974" s="83" t="s">
        <v>130</v>
      </c>
      <c r="B974" s="83" t="s">
        <v>98</v>
      </c>
      <c r="C974">
        <v>983856</v>
      </c>
      <c r="D974" t="s">
        <v>1605</v>
      </c>
      <c r="E974" t="s">
        <v>1605</v>
      </c>
      <c r="F974" s="83" t="s">
        <v>108</v>
      </c>
      <c r="G974" s="213">
        <v>42646</v>
      </c>
      <c r="H974" s="83" t="s">
        <v>102</v>
      </c>
      <c r="I974" s="213">
        <v>43440</v>
      </c>
      <c r="J974" s="83" t="s">
        <v>228</v>
      </c>
      <c r="K974" s="214">
        <v>894282381824</v>
      </c>
      <c r="L974" s="83" t="s">
        <v>135</v>
      </c>
      <c r="M974" s="213">
        <v>43547</v>
      </c>
      <c r="N974">
        <v>882526</v>
      </c>
      <c r="O974" s="145" t="s">
        <v>567</v>
      </c>
      <c r="P974" s="145" t="s">
        <v>99</v>
      </c>
      <c r="Q974" s="145" t="s">
        <v>100</v>
      </c>
      <c r="R974" s="145" t="s">
        <v>567</v>
      </c>
      <c r="V974">
        <v>8053</v>
      </c>
      <c r="W974" s="83" t="s">
        <v>1957</v>
      </c>
      <c r="X974" s="83" t="s">
        <v>103</v>
      </c>
      <c r="Y974" t="s">
        <v>2936</v>
      </c>
      <c r="Z974" s="83" t="s">
        <v>102</v>
      </c>
      <c r="AA974" s="83" t="s">
        <v>102</v>
      </c>
      <c r="AB974" t="s">
        <v>3902</v>
      </c>
      <c r="AC974" s="83" t="s">
        <v>3997</v>
      </c>
      <c r="AD974" s="83" t="s">
        <v>111</v>
      </c>
      <c r="AE974" s="83" t="s">
        <v>105</v>
      </c>
      <c r="AF974" t="s">
        <v>2936</v>
      </c>
      <c r="AG974" s="83" t="s">
        <v>102</v>
      </c>
      <c r="AH974" s="83" t="s">
        <v>102</v>
      </c>
      <c r="AI974" t="s">
        <v>3902</v>
      </c>
      <c r="AJ974" s="83" t="s">
        <v>3997</v>
      </c>
      <c r="AK974" s="83" t="s">
        <v>111</v>
      </c>
      <c r="AL974" s="83" t="s">
        <v>105</v>
      </c>
      <c r="AM974" s="87" t="s">
        <v>106</v>
      </c>
      <c r="AN974" t="s">
        <v>2936</v>
      </c>
      <c r="AO974" t="s">
        <v>3902</v>
      </c>
      <c r="AP974" s="83" t="s">
        <v>3997</v>
      </c>
      <c r="AQ974" s="83" t="s">
        <v>144</v>
      </c>
      <c r="AR974" s="87" t="s">
        <v>106</v>
      </c>
      <c r="AT974" s="83" t="s">
        <v>107</v>
      </c>
      <c r="AU974" s="83" t="s">
        <v>107</v>
      </c>
      <c r="AV974" s="83" t="s">
        <v>107</v>
      </c>
      <c r="AX974" s="110" t="s">
        <v>107</v>
      </c>
      <c r="AY974" s="111"/>
      <c r="AZ974" s="112">
        <f t="shared" ca="1" si="64"/>
        <v>8970</v>
      </c>
      <c r="BA974" s="136">
        <f t="shared" ca="1" si="65"/>
        <v>56</v>
      </c>
      <c r="BB974" s="114" t="s">
        <v>136</v>
      </c>
      <c r="BC974" s="114" t="s">
        <v>108</v>
      </c>
      <c r="BD974" s="114"/>
      <c r="BE974" s="115" t="s">
        <v>102</v>
      </c>
      <c r="BF974" s="115" t="s">
        <v>102</v>
      </c>
      <c r="BG974" s="115" t="s">
        <v>102</v>
      </c>
      <c r="BH974" s="115" t="s">
        <v>102</v>
      </c>
      <c r="BI974" s="116"/>
      <c r="BJ974" s="117" t="s">
        <v>109</v>
      </c>
      <c r="BK974" s="117" t="s">
        <v>109</v>
      </c>
      <c r="BL974" s="83">
        <f t="shared" ca="1" si="66"/>
        <v>87</v>
      </c>
      <c r="BM974" s="83" t="s">
        <v>270</v>
      </c>
      <c r="BN974" s="83">
        <v>0</v>
      </c>
      <c r="BO974" s="83" t="s">
        <v>108</v>
      </c>
      <c r="BP974" s="83">
        <v>-1680555</v>
      </c>
      <c r="BQ974" s="83" t="s">
        <v>381</v>
      </c>
      <c r="BR974" s="83" t="s">
        <v>157</v>
      </c>
      <c r="BS974" s="83" t="s">
        <v>502</v>
      </c>
      <c r="BT974" s="83">
        <v>-1680555</v>
      </c>
      <c r="BU974" s="83" t="s">
        <v>381</v>
      </c>
      <c r="BV974" s="83" t="s">
        <v>157</v>
      </c>
      <c r="BW974" s="83" t="s">
        <v>502</v>
      </c>
      <c r="BY974" s="136">
        <v>0</v>
      </c>
      <c r="BZ974" s="136">
        <v>0</v>
      </c>
      <c r="CA974" s="136">
        <v>0</v>
      </c>
      <c r="CB974" s="136">
        <v>0</v>
      </c>
      <c r="CD974" s="136">
        <v>0</v>
      </c>
      <c r="CE974" s="136">
        <v>0</v>
      </c>
      <c r="CF974" s="136">
        <v>0</v>
      </c>
      <c r="CG974" s="136">
        <v>0</v>
      </c>
      <c r="CH974" s="136">
        <v>0</v>
      </c>
      <c r="CI974" s="136">
        <v>0</v>
      </c>
      <c r="CJ974" s="136">
        <v>0</v>
      </c>
      <c r="CK974" s="138">
        <v>0</v>
      </c>
      <c r="CL974" s="138">
        <v>0</v>
      </c>
      <c r="CM974" s="136">
        <v>0</v>
      </c>
      <c r="CN974" s="136">
        <v>0</v>
      </c>
      <c r="CO974" s="85">
        <v>43679</v>
      </c>
      <c r="CP974" s="83" t="s">
        <v>5020</v>
      </c>
      <c r="CQ974" s="83" t="s">
        <v>102</v>
      </c>
      <c r="CR974" s="83" t="s">
        <v>482</v>
      </c>
      <c r="CS974" s="83">
        <v>969</v>
      </c>
      <c r="CT974" s="83" t="s">
        <v>483</v>
      </c>
      <c r="CU974" s="83">
        <v>1</v>
      </c>
      <c r="CV974" s="83">
        <v>0</v>
      </c>
      <c r="CW974" s="83">
        <v>0</v>
      </c>
      <c r="CX974" s="83" t="s">
        <v>109</v>
      </c>
      <c r="CY974" s="83" t="s">
        <v>583</v>
      </c>
      <c r="CZ974" s="83">
        <v>0</v>
      </c>
      <c r="DA974" s="83">
        <v>0</v>
      </c>
      <c r="DB974" s="83">
        <f t="shared" si="63"/>
        <v>0</v>
      </c>
      <c r="DC974" s="83" t="s">
        <v>497</v>
      </c>
      <c r="DE974" s="136">
        <v>1</v>
      </c>
      <c r="DF974" s="136">
        <v>1</v>
      </c>
      <c r="DG974" s="215" t="s">
        <v>269</v>
      </c>
      <c r="DH974" s="136">
        <v>1</v>
      </c>
      <c r="DI974" s="136">
        <v>1</v>
      </c>
      <c r="DJ974" s="215" t="s">
        <v>269</v>
      </c>
      <c r="EE974" s="136" t="b">
        <v>1</v>
      </c>
      <c r="EF974" s="136" t="b">
        <v>1</v>
      </c>
      <c r="EG974" s="136" t="b">
        <v>1</v>
      </c>
      <c r="EH974" s="136" t="b">
        <v>1</v>
      </c>
      <c r="EL974" s="215" t="s">
        <v>269</v>
      </c>
    </row>
    <row r="975" spans="1:142" ht="60" customHeight="1" x14ac:dyDescent="0.55000000000000004">
      <c r="A975" s="83" t="s">
        <v>130</v>
      </c>
      <c r="B975" s="83" t="s">
        <v>98</v>
      </c>
      <c r="C975">
        <v>406530</v>
      </c>
      <c r="D975" t="s">
        <v>1606</v>
      </c>
      <c r="E975" t="s">
        <v>1606</v>
      </c>
      <c r="F975" s="83" t="s">
        <v>108</v>
      </c>
      <c r="G975" s="213">
        <v>26334</v>
      </c>
      <c r="H975" s="83" t="s">
        <v>102</v>
      </c>
      <c r="I975" s="213">
        <v>43207</v>
      </c>
      <c r="J975" s="83" t="s">
        <v>228</v>
      </c>
      <c r="K975" s="214">
        <v>361665513893</v>
      </c>
      <c r="L975" s="83" t="s">
        <v>97</v>
      </c>
      <c r="M975" s="213">
        <v>43746</v>
      </c>
      <c r="N975">
        <v>845222</v>
      </c>
      <c r="O975" s="145" t="s">
        <v>567</v>
      </c>
      <c r="P975" s="145" t="s">
        <v>99</v>
      </c>
      <c r="Q975" s="145" t="s">
        <v>100</v>
      </c>
      <c r="R975" s="145" t="s">
        <v>567</v>
      </c>
      <c r="V975">
        <v>253</v>
      </c>
      <c r="W975" s="83" t="s">
        <v>101</v>
      </c>
      <c r="X975" s="83" t="s">
        <v>103</v>
      </c>
      <c r="Y975" t="s">
        <v>2937</v>
      </c>
      <c r="Z975" s="83" t="s">
        <v>102</v>
      </c>
      <c r="AA975" s="83" t="s">
        <v>102</v>
      </c>
      <c r="AB975" t="s">
        <v>3903</v>
      </c>
      <c r="AC975" s="83" t="s">
        <v>3998</v>
      </c>
      <c r="AD975" s="83" t="s">
        <v>144</v>
      </c>
      <c r="AE975" s="83" t="s">
        <v>105</v>
      </c>
      <c r="AF975" t="s">
        <v>2937</v>
      </c>
      <c r="AG975" s="83" t="s">
        <v>102</v>
      </c>
      <c r="AH975" s="83" t="s">
        <v>102</v>
      </c>
      <c r="AI975" t="s">
        <v>3903</v>
      </c>
      <c r="AJ975" s="83" t="s">
        <v>3998</v>
      </c>
      <c r="AK975" s="83" t="s">
        <v>144</v>
      </c>
      <c r="AL975" s="83" t="s">
        <v>105</v>
      </c>
      <c r="AM975" s="87" t="s">
        <v>106</v>
      </c>
      <c r="AN975" t="s">
        <v>2937</v>
      </c>
      <c r="AO975" t="s">
        <v>3903</v>
      </c>
      <c r="AP975" s="83" t="s">
        <v>3998</v>
      </c>
      <c r="AQ975" s="83" t="s">
        <v>111</v>
      </c>
      <c r="AR975" s="87" t="s">
        <v>106</v>
      </c>
      <c r="AT975" s="83" t="s">
        <v>107</v>
      </c>
      <c r="AU975" s="83" t="s">
        <v>107</v>
      </c>
      <c r="AV975" s="83" t="s">
        <v>107</v>
      </c>
      <c r="AX975" s="110" t="s">
        <v>107</v>
      </c>
      <c r="AY975" s="111"/>
      <c r="AZ975" s="112">
        <f t="shared" ca="1" si="64"/>
        <v>8314</v>
      </c>
      <c r="BA975" s="136">
        <f t="shared" ca="1" si="65"/>
        <v>42</v>
      </c>
      <c r="BB975" s="114" t="s">
        <v>134</v>
      </c>
      <c r="BC975" s="114" t="s">
        <v>108</v>
      </c>
      <c r="BD975" s="114"/>
      <c r="BE975" s="115" t="s">
        <v>102</v>
      </c>
      <c r="BF975" s="115" t="s">
        <v>102</v>
      </c>
      <c r="BG975" s="115" t="s">
        <v>102</v>
      </c>
      <c r="BH975" s="115" t="s">
        <v>102</v>
      </c>
      <c r="BI975" s="116"/>
      <c r="BJ975" s="117" t="s">
        <v>109</v>
      </c>
      <c r="BK975" s="117" t="s">
        <v>109</v>
      </c>
      <c r="BL975" s="83">
        <f t="shared" ca="1" si="66"/>
        <v>66</v>
      </c>
      <c r="BM975" s="83" t="s">
        <v>108</v>
      </c>
      <c r="BN975" s="83">
        <v>0</v>
      </c>
      <c r="BO975" s="83" t="s">
        <v>108</v>
      </c>
      <c r="BP975" s="83">
        <v>-1682290</v>
      </c>
      <c r="BQ975" s="83" t="s">
        <v>312</v>
      </c>
      <c r="BR975" s="83" t="s">
        <v>153</v>
      </c>
      <c r="BS975" s="83" t="s">
        <v>499</v>
      </c>
      <c r="BT975" s="83">
        <v>-1682290</v>
      </c>
      <c r="BU975" s="83" t="s">
        <v>312</v>
      </c>
      <c r="BV975" s="83" t="s">
        <v>153</v>
      </c>
      <c r="BW975" s="83" t="s">
        <v>499</v>
      </c>
      <c r="BY975" s="136">
        <v>0</v>
      </c>
      <c r="BZ975" s="136">
        <v>0</v>
      </c>
      <c r="CA975" s="136">
        <v>0</v>
      </c>
      <c r="CB975" s="136">
        <v>0</v>
      </c>
      <c r="CD975" s="136">
        <v>0</v>
      </c>
      <c r="CE975" s="136">
        <v>0</v>
      </c>
      <c r="CF975" s="136">
        <v>0</v>
      </c>
      <c r="CG975" s="136">
        <v>0</v>
      </c>
      <c r="CH975" s="136">
        <v>0</v>
      </c>
      <c r="CI975" s="136">
        <v>0</v>
      </c>
      <c r="CJ975" s="136">
        <v>0</v>
      </c>
      <c r="CK975" s="138">
        <v>0</v>
      </c>
      <c r="CL975" s="138">
        <v>0</v>
      </c>
      <c r="CM975" s="136">
        <v>0</v>
      </c>
      <c r="CN975" s="136">
        <v>0</v>
      </c>
      <c r="CO975" s="85">
        <v>43680</v>
      </c>
      <c r="CP975" s="83" t="s">
        <v>5021</v>
      </c>
      <c r="CQ975" s="83" t="s">
        <v>102</v>
      </c>
      <c r="CR975" s="83" t="s">
        <v>482</v>
      </c>
      <c r="CS975" s="83">
        <v>970</v>
      </c>
      <c r="CT975" s="83" t="s">
        <v>483</v>
      </c>
      <c r="CU975" s="83">
        <v>1</v>
      </c>
      <c r="CV975" s="83">
        <v>0</v>
      </c>
      <c r="CW975" s="83">
        <v>0</v>
      </c>
      <c r="CX975" s="83" t="s">
        <v>109</v>
      </c>
      <c r="CY975" s="83" t="s">
        <v>583</v>
      </c>
      <c r="CZ975" s="83">
        <v>0</v>
      </c>
      <c r="DA975" s="83">
        <v>0</v>
      </c>
      <c r="DB975" s="83">
        <f t="shared" si="63"/>
        <v>0</v>
      </c>
      <c r="DC975" s="83" t="s">
        <v>497</v>
      </c>
      <c r="DE975" s="136">
        <v>1</v>
      </c>
      <c r="DF975" s="136">
        <v>1</v>
      </c>
      <c r="DG975" s="215" t="s">
        <v>269</v>
      </c>
      <c r="DH975" s="136">
        <v>1</v>
      </c>
      <c r="DI975" s="136">
        <v>1</v>
      </c>
      <c r="DJ975" s="215" t="s">
        <v>269</v>
      </c>
      <c r="EE975" s="136" t="b">
        <v>1</v>
      </c>
      <c r="EF975" s="136" t="b">
        <v>1</v>
      </c>
      <c r="EG975" s="136" t="b">
        <v>1</v>
      </c>
      <c r="EH975" s="136" t="b">
        <v>1</v>
      </c>
      <c r="EL975" s="215" t="s">
        <v>269</v>
      </c>
    </row>
    <row r="976" spans="1:142" ht="60" customHeight="1" x14ac:dyDescent="0.55000000000000004">
      <c r="A976" s="83" t="s">
        <v>130</v>
      </c>
      <c r="B976" s="83" t="s">
        <v>98</v>
      </c>
      <c r="C976">
        <v>683078</v>
      </c>
      <c r="D976" t="s">
        <v>1607</v>
      </c>
      <c r="E976" t="s">
        <v>1607</v>
      </c>
      <c r="F976" s="83" t="s">
        <v>108</v>
      </c>
      <c r="G976" s="213">
        <v>36319</v>
      </c>
      <c r="H976" s="83" t="s">
        <v>102</v>
      </c>
      <c r="I976" s="213">
        <v>43323</v>
      </c>
      <c r="J976" s="83" t="s">
        <v>228</v>
      </c>
      <c r="K976" s="214">
        <v>567621837675</v>
      </c>
      <c r="L976" s="83" t="s">
        <v>126</v>
      </c>
      <c r="M976" s="213">
        <v>43560</v>
      </c>
      <c r="N976">
        <v>963958</v>
      </c>
      <c r="O976" s="145" t="s">
        <v>567</v>
      </c>
      <c r="P976" s="145" t="s">
        <v>99</v>
      </c>
      <c r="Q976" s="145" t="s">
        <v>100</v>
      </c>
      <c r="R976" s="145" t="s">
        <v>567</v>
      </c>
      <c r="V976">
        <v>4364</v>
      </c>
      <c r="W976" s="83" t="s">
        <v>101</v>
      </c>
      <c r="X976" s="83" t="s">
        <v>103</v>
      </c>
      <c r="Y976" t="s">
        <v>2938</v>
      </c>
      <c r="Z976" s="83" t="s">
        <v>102</v>
      </c>
      <c r="AA976" s="83" t="s">
        <v>102</v>
      </c>
      <c r="AB976" t="s">
        <v>3904</v>
      </c>
      <c r="AC976" s="83" t="s">
        <v>3999</v>
      </c>
      <c r="AD976" s="83" t="s">
        <v>144</v>
      </c>
      <c r="AE976" s="83" t="s">
        <v>105</v>
      </c>
      <c r="AF976" t="s">
        <v>2938</v>
      </c>
      <c r="AG976" s="83" t="s">
        <v>102</v>
      </c>
      <c r="AH976" s="83" t="s">
        <v>102</v>
      </c>
      <c r="AI976" t="s">
        <v>3904</v>
      </c>
      <c r="AJ976" s="83" t="s">
        <v>3999</v>
      </c>
      <c r="AK976" s="83" t="s">
        <v>144</v>
      </c>
      <c r="AL976" s="83" t="s">
        <v>105</v>
      </c>
      <c r="AM976" s="87" t="s">
        <v>106</v>
      </c>
      <c r="AN976" t="s">
        <v>2938</v>
      </c>
      <c r="AO976" t="s">
        <v>3904</v>
      </c>
      <c r="AP976" s="83" t="s">
        <v>3999</v>
      </c>
      <c r="AQ976" s="83" t="s">
        <v>144</v>
      </c>
      <c r="AR976" s="87" t="s">
        <v>106</v>
      </c>
      <c r="AT976" s="83" t="s">
        <v>107</v>
      </c>
      <c r="AU976" s="83" t="s">
        <v>107</v>
      </c>
      <c r="AV976" s="83" t="s">
        <v>107</v>
      </c>
      <c r="AX976" s="110" t="s">
        <v>107</v>
      </c>
      <c r="AY976" s="111"/>
      <c r="AZ976" s="112">
        <f t="shared" ca="1" si="64"/>
        <v>1680</v>
      </c>
      <c r="BA976" s="136">
        <f t="shared" ca="1" si="65"/>
        <v>3</v>
      </c>
      <c r="BB976" s="114" t="s">
        <v>134</v>
      </c>
      <c r="BC976" s="114" t="s">
        <v>108</v>
      </c>
      <c r="BD976" s="114"/>
      <c r="BE976" s="115" t="s">
        <v>102</v>
      </c>
      <c r="BF976" s="115" t="s">
        <v>102</v>
      </c>
      <c r="BG976" s="115" t="s">
        <v>102</v>
      </c>
      <c r="BH976" s="115" t="s">
        <v>102</v>
      </c>
      <c r="BI976" s="116"/>
      <c r="BJ976" s="117" t="s">
        <v>109</v>
      </c>
      <c r="BK976" s="117" t="s">
        <v>109</v>
      </c>
      <c r="BL976" s="83">
        <f t="shared" ca="1" si="66"/>
        <v>11</v>
      </c>
      <c r="BM976" s="83" t="s">
        <v>108</v>
      </c>
      <c r="BN976" s="83">
        <v>0</v>
      </c>
      <c r="BO976" s="83" t="s">
        <v>108</v>
      </c>
      <c r="BP976" s="83">
        <v>-1684025</v>
      </c>
      <c r="BQ976" s="83" t="s">
        <v>198</v>
      </c>
      <c r="BR976" s="83" t="s">
        <v>164</v>
      </c>
      <c r="BS976" s="83" t="s">
        <v>499</v>
      </c>
      <c r="BT976" s="83">
        <v>-1684025</v>
      </c>
      <c r="BU976" s="83" t="s">
        <v>198</v>
      </c>
      <c r="BV976" s="83" t="s">
        <v>164</v>
      </c>
      <c r="BW976" s="83" t="s">
        <v>499</v>
      </c>
      <c r="BY976" s="136">
        <v>0</v>
      </c>
      <c r="BZ976" s="136">
        <v>0</v>
      </c>
      <c r="CA976" s="136">
        <v>0</v>
      </c>
      <c r="CB976" s="136">
        <v>0</v>
      </c>
      <c r="CD976" s="136">
        <v>0</v>
      </c>
      <c r="CE976" s="136">
        <v>0</v>
      </c>
      <c r="CF976" s="136">
        <v>0</v>
      </c>
      <c r="CG976" s="136">
        <v>0</v>
      </c>
      <c r="CH976" s="136">
        <v>0</v>
      </c>
      <c r="CI976" s="136">
        <v>0</v>
      </c>
      <c r="CJ976" s="136">
        <v>0</v>
      </c>
      <c r="CK976" s="138">
        <v>0</v>
      </c>
      <c r="CL976" s="138">
        <v>0</v>
      </c>
      <c r="CM976" s="136">
        <v>0</v>
      </c>
      <c r="CN976" s="136">
        <v>0</v>
      </c>
      <c r="CO976" s="85">
        <v>43681</v>
      </c>
      <c r="CP976" s="83" t="s">
        <v>5022</v>
      </c>
      <c r="CQ976" s="83" t="s">
        <v>102</v>
      </c>
      <c r="CR976" s="83" t="s">
        <v>482</v>
      </c>
      <c r="CS976" s="83">
        <v>971</v>
      </c>
      <c r="CT976" s="83" t="s">
        <v>483</v>
      </c>
      <c r="CU976" s="83">
        <v>1</v>
      </c>
      <c r="CV976" s="83">
        <v>0</v>
      </c>
      <c r="CW976" s="83">
        <v>0</v>
      </c>
      <c r="CX976" s="83" t="s">
        <v>109</v>
      </c>
      <c r="CY976" s="83" t="s">
        <v>583</v>
      </c>
      <c r="CZ976" s="83">
        <v>0</v>
      </c>
      <c r="DA976" s="83">
        <v>0</v>
      </c>
      <c r="DB976" s="83">
        <f t="shared" si="63"/>
        <v>0</v>
      </c>
      <c r="DC976" s="83" t="s">
        <v>497</v>
      </c>
      <c r="DE976" s="136">
        <v>1</v>
      </c>
      <c r="DF976" s="136">
        <v>1</v>
      </c>
      <c r="DG976" s="215" t="s">
        <v>269</v>
      </c>
      <c r="DH976" s="136">
        <v>1</v>
      </c>
      <c r="DI976" s="136">
        <v>1</v>
      </c>
      <c r="DJ976" s="215" t="s">
        <v>269</v>
      </c>
      <c r="EE976" s="136" t="b">
        <v>1</v>
      </c>
      <c r="EF976" s="136" t="b">
        <v>1</v>
      </c>
      <c r="EG976" s="136" t="b">
        <v>1</v>
      </c>
      <c r="EH976" s="136" t="b">
        <v>1</v>
      </c>
      <c r="EL976" s="215" t="s">
        <v>269</v>
      </c>
    </row>
    <row r="977" spans="1:142" ht="60" customHeight="1" x14ac:dyDescent="0.55000000000000004">
      <c r="A977" s="83" t="s">
        <v>130</v>
      </c>
      <c r="B977" s="83" t="s">
        <v>98</v>
      </c>
      <c r="C977">
        <v>290077</v>
      </c>
      <c r="D977" t="s">
        <v>1608</v>
      </c>
      <c r="E977" t="s">
        <v>1608</v>
      </c>
      <c r="F977" s="83" t="s">
        <v>108</v>
      </c>
      <c r="G977" s="213">
        <v>34496</v>
      </c>
      <c r="H977" s="83" t="s">
        <v>102</v>
      </c>
      <c r="I977" s="213">
        <v>43190</v>
      </c>
      <c r="J977" s="83" t="s">
        <v>228</v>
      </c>
      <c r="K977" s="214">
        <v>427454155337</v>
      </c>
      <c r="L977" s="83" t="s">
        <v>135</v>
      </c>
      <c r="M977" s="213">
        <v>43616</v>
      </c>
      <c r="N977">
        <v>388373</v>
      </c>
      <c r="O977" s="145" t="s">
        <v>567</v>
      </c>
      <c r="P977" s="145" t="s">
        <v>99</v>
      </c>
      <c r="Q977" s="145" t="s">
        <v>100</v>
      </c>
      <c r="R977" s="145" t="s">
        <v>567</v>
      </c>
      <c r="V977">
        <v>9648</v>
      </c>
      <c r="W977" s="83" t="s">
        <v>1958</v>
      </c>
      <c r="X977" s="83" t="s">
        <v>103</v>
      </c>
      <c r="Y977" t="s">
        <v>2939</v>
      </c>
      <c r="Z977" s="83" t="s">
        <v>102</v>
      </c>
      <c r="AA977" s="83" t="s">
        <v>102</v>
      </c>
      <c r="AB977" t="s">
        <v>3905</v>
      </c>
      <c r="AC977" s="83" t="s">
        <v>4000</v>
      </c>
      <c r="AD977" s="83" t="s">
        <v>111</v>
      </c>
      <c r="AE977" s="83" t="s">
        <v>105</v>
      </c>
      <c r="AF977" t="s">
        <v>2939</v>
      </c>
      <c r="AG977" s="83" t="s">
        <v>102</v>
      </c>
      <c r="AH977" s="83" t="s">
        <v>102</v>
      </c>
      <c r="AI977" t="s">
        <v>3905</v>
      </c>
      <c r="AJ977" s="83" t="s">
        <v>4000</v>
      </c>
      <c r="AK977" s="83" t="s">
        <v>111</v>
      </c>
      <c r="AL977" s="83" t="s">
        <v>105</v>
      </c>
      <c r="AM977" s="87" t="s">
        <v>106</v>
      </c>
      <c r="AN977" t="s">
        <v>2939</v>
      </c>
      <c r="AO977" t="s">
        <v>3905</v>
      </c>
      <c r="AP977" s="83" t="s">
        <v>4000</v>
      </c>
      <c r="AQ977" s="83" t="s">
        <v>144</v>
      </c>
      <c r="AR977" s="87" t="s">
        <v>106</v>
      </c>
      <c r="AT977" s="83" t="s">
        <v>107</v>
      </c>
      <c r="AU977" s="83" t="s">
        <v>107</v>
      </c>
      <c r="AV977" s="83" t="s">
        <v>107</v>
      </c>
      <c r="AX977" s="110" t="s">
        <v>107</v>
      </c>
      <c r="AY977" s="111"/>
      <c r="AZ977" s="112">
        <f t="shared" ca="1" si="64"/>
        <v>1383</v>
      </c>
      <c r="BA977" s="136">
        <f t="shared" ca="1" si="65"/>
        <v>29</v>
      </c>
      <c r="BB977" s="114" t="s">
        <v>136</v>
      </c>
      <c r="BC977" s="114" t="s">
        <v>108</v>
      </c>
      <c r="BD977" s="114"/>
      <c r="BE977" s="115" t="s">
        <v>102</v>
      </c>
      <c r="BF977" s="115" t="s">
        <v>102</v>
      </c>
      <c r="BG977" s="115" t="s">
        <v>102</v>
      </c>
      <c r="BH977" s="115" t="s">
        <v>102</v>
      </c>
      <c r="BI977" s="116"/>
      <c r="BJ977" s="117" t="s">
        <v>109</v>
      </c>
      <c r="BK977" s="117" t="s">
        <v>109</v>
      </c>
      <c r="BL977" s="83">
        <f t="shared" ca="1" si="66"/>
        <v>10</v>
      </c>
      <c r="BM977" s="83" t="s">
        <v>270</v>
      </c>
      <c r="BN977" s="83">
        <v>0</v>
      </c>
      <c r="BO977" s="83" t="s">
        <v>108</v>
      </c>
      <c r="BP977" s="83">
        <v>-1685760</v>
      </c>
      <c r="BQ977" s="83" t="s">
        <v>381</v>
      </c>
      <c r="BR977" s="83" t="s">
        <v>157</v>
      </c>
      <c r="BS977" s="83" t="s">
        <v>502</v>
      </c>
      <c r="BT977" s="83">
        <v>-1685760</v>
      </c>
      <c r="BU977" s="83" t="s">
        <v>381</v>
      </c>
      <c r="BV977" s="83" t="s">
        <v>157</v>
      </c>
      <c r="BW977" s="83" t="s">
        <v>502</v>
      </c>
      <c r="BY977" s="136">
        <v>0</v>
      </c>
      <c r="BZ977" s="136">
        <v>0</v>
      </c>
      <c r="CA977" s="136">
        <v>0</v>
      </c>
      <c r="CB977" s="136">
        <v>0</v>
      </c>
      <c r="CD977" s="136">
        <v>0</v>
      </c>
      <c r="CE977" s="136">
        <v>0</v>
      </c>
      <c r="CF977" s="136">
        <v>0</v>
      </c>
      <c r="CG977" s="136">
        <v>0</v>
      </c>
      <c r="CH977" s="136">
        <v>0</v>
      </c>
      <c r="CI977" s="136">
        <v>0</v>
      </c>
      <c r="CJ977" s="136">
        <v>0</v>
      </c>
      <c r="CK977" s="138">
        <v>0</v>
      </c>
      <c r="CL977" s="138">
        <v>0</v>
      </c>
      <c r="CM977" s="136">
        <v>0</v>
      </c>
      <c r="CN977" s="136">
        <v>0</v>
      </c>
      <c r="CO977" s="85">
        <v>43682</v>
      </c>
      <c r="CP977" s="83" t="s">
        <v>5023</v>
      </c>
      <c r="CQ977" s="83" t="s">
        <v>102</v>
      </c>
      <c r="CR977" s="83" t="s">
        <v>482</v>
      </c>
      <c r="CS977" s="83">
        <v>972</v>
      </c>
      <c r="CT977" s="83" t="s">
        <v>483</v>
      </c>
      <c r="CU977" s="83">
        <v>1</v>
      </c>
      <c r="CV977" s="83">
        <v>0</v>
      </c>
      <c r="CW977" s="83">
        <v>0</v>
      </c>
      <c r="CX977" s="83" t="s">
        <v>109</v>
      </c>
      <c r="CY977" s="83" t="s">
        <v>583</v>
      </c>
      <c r="CZ977" s="83">
        <v>0</v>
      </c>
      <c r="DA977" s="83">
        <v>0</v>
      </c>
      <c r="DB977" s="83">
        <f t="shared" si="63"/>
        <v>0</v>
      </c>
      <c r="DC977" s="83" t="s">
        <v>497</v>
      </c>
      <c r="DE977" s="136">
        <v>1</v>
      </c>
      <c r="DF977" s="136">
        <v>1</v>
      </c>
      <c r="DG977" s="215" t="s">
        <v>269</v>
      </c>
      <c r="DH977" s="136">
        <v>1</v>
      </c>
      <c r="DI977" s="136">
        <v>1</v>
      </c>
      <c r="DJ977" s="215" t="s">
        <v>269</v>
      </c>
      <c r="EE977" s="136" t="b">
        <v>1</v>
      </c>
      <c r="EF977" s="136" t="b">
        <v>1</v>
      </c>
      <c r="EG977" s="136" t="b">
        <v>1</v>
      </c>
      <c r="EH977" s="136" t="b">
        <v>1</v>
      </c>
      <c r="EL977" s="215" t="s">
        <v>269</v>
      </c>
    </row>
    <row r="978" spans="1:142" ht="60" customHeight="1" x14ac:dyDescent="0.55000000000000004">
      <c r="A978" s="83" t="s">
        <v>130</v>
      </c>
      <c r="B978" s="83" t="s">
        <v>98</v>
      </c>
      <c r="C978">
        <v>871814</v>
      </c>
      <c r="D978" t="s">
        <v>1609</v>
      </c>
      <c r="E978" t="s">
        <v>1609</v>
      </c>
      <c r="F978" s="83" t="s">
        <v>108</v>
      </c>
      <c r="G978" s="213">
        <v>34053</v>
      </c>
      <c r="H978" s="83" t="s">
        <v>102</v>
      </c>
      <c r="I978" s="213">
        <v>43103</v>
      </c>
      <c r="J978" s="83" t="s">
        <v>228</v>
      </c>
      <c r="K978" s="214">
        <v>526684766109</v>
      </c>
      <c r="L978" s="83" t="s">
        <v>97</v>
      </c>
      <c r="M978" s="213">
        <v>43682</v>
      </c>
      <c r="N978">
        <v>944989</v>
      </c>
      <c r="O978" s="145" t="s">
        <v>567</v>
      </c>
      <c r="P978" s="145" t="s">
        <v>99</v>
      </c>
      <c r="Q978" s="145" t="s">
        <v>100</v>
      </c>
      <c r="R978" s="145" t="s">
        <v>567</v>
      </c>
      <c r="V978">
        <v>641</v>
      </c>
      <c r="W978" s="83" t="s">
        <v>101</v>
      </c>
      <c r="X978" s="83" t="s">
        <v>103</v>
      </c>
      <c r="Y978" t="s">
        <v>2940</v>
      </c>
      <c r="Z978" s="83" t="s">
        <v>102</v>
      </c>
      <c r="AA978" s="83" t="s">
        <v>102</v>
      </c>
      <c r="AB978" t="s">
        <v>3906</v>
      </c>
      <c r="AC978" s="83" t="s">
        <v>4001</v>
      </c>
      <c r="AD978" s="83" t="s">
        <v>144</v>
      </c>
      <c r="AE978" s="83" t="s">
        <v>105</v>
      </c>
      <c r="AF978" t="s">
        <v>2940</v>
      </c>
      <c r="AG978" s="83" t="s">
        <v>102</v>
      </c>
      <c r="AH978" s="83" t="s">
        <v>102</v>
      </c>
      <c r="AI978" t="s">
        <v>3906</v>
      </c>
      <c r="AJ978" s="83" t="s">
        <v>4001</v>
      </c>
      <c r="AK978" s="83" t="s">
        <v>144</v>
      </c>
      <c r="AL978" s="83" t="s">
        <v>105</v>
      </c>
      <c r="AM978" s="87" t="s">
        <v>106</v>
      </c>
      <c r="AN978" t="s">
        <v>2940</v>
      </c>
      <c r="AO978" t="s">
        <v>3906</v>
      </c>
      <c r="AP978" s="83" t="s">
        <v>4001</v>
      </c>
      <c r="AQ978" s="83" t="s">
        <v>111</v>
      </c>
      <c r="AR978" s="87" t="s">
        <v>106</v>
      </c>
      <c r="AT978" s="83" t="s">
        <v>107</v>
      </c>
      <c r="AU978" s="83" t="s">
        <v>107</v>
      </c>
      <c r="AV978" s="83" t="s">
        <v>107</v>
      </c>
      <c r="AX978" s="110" t="s">
        <v>107</v>
      </c>
      <c r="AY978" s="111"/>
      <c r="AZ978" s="112">
        <f t="shared" ca="1" si="64"/>
        <v>2419</v>
      </c>
      <c r="BA978" s="136">
        <f t="shared" ca="1" si="65"/>
        <v>72</v>
      </c>
      <c r="BB978" s="114" t="s">
        <v>134</v>
      </c>
      <c r="BC978" s="114" t="s">
        <v>108</v>
      </c>
      <c r="BD978" s="114"/>
      <c r="BE978" s="115" t="s">
        <v>102</v>
      </c>
      <c r="BF978" s="115" t="s">
        <v>102</v>
      </c>
      <c r="BG978" s="115" t="s">
        <v>102</v>
      </c>
      <c r="BH978" s="115" t="s">
        <v>102</v>
      </c>
      <c r="BI978" s="116"/>
      <c r="BJ978" s="117" t="s">
        <v>109</v>
      </c>
      <c r="BK978" s="117" t="s">
        <v>109</v>
      </c>
      <c r="BL978" s="83">
        <f t="shared" ca="1" si="66"/>
        <v>98</v>
      </c>
      <c r="BM978" s="83" t="s">
        <v>108</v>
      </c>
      <c r="BN978" s="83">
        <v>0</v>
      </c>
      <c r="BO978" s="83" t="s">
        <v>108</v>
      </c>
      <c r="BP978" s="83">
        <v>-1687495</v>
      </c>
      <c r="BQ978" s="83" t="s">
        <v>312</v>
      </c>
      <c r="BR978" s="83" t="s">
        <v>153</v>
      </c>
      <c r="BS978" s="83" t="s">
        <v>499</v>
      </c>
      <c r="BT978" s="83">
        <v>-1687495</v>
      </c>
      <c r="BU978" s="83" t="s">
        <v>312</v>
      </c>
      <c r="BV978" s="83" t="s">
        <v>153</v>
      </c>
      <c r="BW978" s="83" t="s">
        <v>499</v>
      </c>
      <c r="BY978" s="136">
        <v>0</v>
      </c>
      <c r="BZ978" s="136">
        <v>0</v>
      </c>
      <c r="CA978" s="136">
        <v>0</v>
      </c>
      <c r="CB978" s="136">
        <v>0</v>
      </c>
      <c r="CD978" s="136">
        <v>0</v>
      </c>
      <c r="CE978" s="136">
        <v>0</v>
      </c>
      <c r="CF978" s="136">
        <v>0</v>
      </c>
      <c r="CG978" s="136">
        <v>0</v>
      </c>
      <c r="CH978" s="136">
        <v>0</v>
      </c>
      <c r="CI978" s="136">
        <v>0</v>
      </c>
      <c r="CJ978" s="136">
        <v>0</v>
      </c>
      <c r="CK978" s="138">
        <v>0</v>
      </c>
      <c r="CL978" s="138">
        <v>0</v>
      </c>
      <c r="CM978" s="136">
        <v>0</v>
      </c>
      <c r="CN978" s="136">
        <v>0</v>
      </c>
      <c r="CO978" s="85">
        <v>43683</v>
      </c>
      <c r="CP978" s="83" t="s">
        <v>5024</v>
      </c>
      <c r="CQ978" s="83" t="s">
        <v>102</v>
      </c>
      <c r="CR978" s="83" t="s">
        <v>482</v>
      </c>
      <c r="CS978" s="83">
        <v>973</v>
      </c>
      <c r="CT978" s="83" t="s">
        <v>483</v>
      </c>
      <c r="CU978" s="83">
        <v>1</v>
      </c>
      <c r="CV978" s="83">
        <v>0</v>
      </c>
      <c r="CW978" s="83">
        <v>0</v>
      </c>
      <c r="CX978" s="83" t="s">
        <v>109</v>
      </c>
      <c r="CY978" s="83" t="s">
        <v>583</v>
      </c>
      <c r="CZ978" s="83">
        <v>0</v>
      </c>
      <c r="DA978" s="83">
        <v>0</v>
      </c>
      <c r="DB978" s="83">
        <f t="shared" si="63"/>
        <v>0</v>
      </c>
      <c r="DC978" s="83" t="s">
        <v>497</v>
      </c>
      <c r="DE978" s="136">
        <v>1</v>
      </c>
      <c r="DF978" s="136">
        <v>1</v>
      </c>
      <c r="DG978" s="215" t="s">
        <v>269</v>
      </c>
      <c r="DH978" s="136">
        <v>1</v>
      </c>
      <c r="DI978" s="136">
        <v>1</v>
      </c>
      <c r="DJ978" s="215" t="s">
        <v>269</v>
      </c>
      <c r="EE978" s="136" t="b">
        <v>1</v>
      </c>
      <c r="EF978" s="136" t="b">
        <v>1</v>
      </c>
      <c r="EG978" s="136" t="b">
        <v>1</v>
      </c>
      <c r="EH978" s="136" t="b">
        <v>1</v>
      </c>
      <c r="EL978" s="215" t="s">
        <v>269</v>
      </c>
    </row>
    <row r="979" spans="1:142" ht="60" customHeight="1" x14ac:dyDescent="0.55000000000000004">
      <c r="A979" s="83" t="s">
        <v>130</v>
      </c>
      <c r="B979" s="83" t="s">
        <v>98</v>
      </c>
      <c r="C979">
        <v>747706</v>
      </c>
      <c r="D979" t="s">
        <v>1610</v>
      </c>
      <c r="E979" t="s">
        <v>1610</v>
      </c>
      <c r="F979" s="83" t="s">
        <v>108</v>
      </c>
      <c r="G979" s="213">
        <v>40059</v>
      </c>
      <c r="H979" s="83" t="s">
        <v>102</v>
      </c>
      <c r="I979" s="213">
        <v>43433</v>
      </c>
      <c r="J979" s="83" t="s">
        <v>228</v>
      </c>
      <c r="K979" s="214">
        <v>474271859521</v>
      </c>
      <c r="L979" s="83" t="s">
        <v>135</v>
      </c>
      <c r="M979" s="213">
        <v>43589</v>
      </c>
      <c r="N979">
        <v>703174</v>
      </c>
      <c r="O979" s="145" t="s">
        <v>567</v>
      </c>
      <c r="P979" s="145" t="s">
        <v>99</v>
      </c>
      <c r="Q979" s="145" t="s">
        <v>100</v>
      </c>
      <c r="R979" s="145" t="s">
        <v>567</v>
      </c>
      <c r="V979">
        <v>6035</v>
      </c>
      <c r="W979" s="83" t="s">
        <v>101</v>
      </c>
      <c r="X979" s="83" t="s">
        <v>103</v>
      </c>
      <c r="Y979" t="s">
        <v>2941</v>
      </c>
      <c r="Z979" s="83" t="s">
        <v>102</v>
      </c>
      <c r="AA979" s="83" t="s">
        <v>102</v>
      </c>
      <c r="AB979" t="s">
        <v>3907</v>
      </c>
      <c r="AC979" s="83" t="s">
        <v>4002</v>
      </c>
      <c r="AD979" s="83" t="s">
        <v>144</v>
      </c>
      <c r="AE979" s="83" t="s">
        <v>105</v>
      </c>
      <c r="AF979" t="s">
        <v>2941</v>
      </c>
      <c r="AG979" s="83" t="s">
        <v>102</v>
      </c>
      <c r="AH979" s="83" t="s">
        <v>102</v>
      </c>
      <c r="AI979" t="s">
        <v>3907</v>
      </c>
      <c r="AJ979" s="83" t="s">
        <v>4002</v>
      </c>
      <c r="AK979" s="83" t="s">
        <v>144</v>
      </c>
      <c r="AL979" s="83" t="s">
        <v>105</v>
      </c>
      <c r="AM979" s="87" t="s">
        <v>106</v>
      </c>
      <c r="AN979" t="s">
        <v>2941</v>
      </c>
      <c r="AO979" t="s">
        <v>3907</v>
      </c>
      <c r="AP979" s="83" t="s">
        <v>4002</v>
      </c>
      <c r="AQ979" s="83" t="s">
        <v>144</v>
      </c>
      <c r="AR979" s="87" t="s">
        <v>106</v>
      </c>
      <c r="AT979" s="83" t="s">
        <v>107</v>
      </c>
      <c r="AU979" s="83" t="s">
        <v>107</v>
      </c>
      <c r="AV979" s="83" t="s">
        <v>107</v>
      </c>
      <c r="AX979" s="110" t="s">
        <v>107</v>
      </c>
      <c r="AY979" s="111"/>
      <c r="AZ979" s="112">
        <f t="shared" ca="1" si="64"/>
        <v>1936</v>
      </c>
      <c r="BA979" s="136">
        <f t="shared" ca="1" si="65"/>
        <v>40</v>
      </c>
      <c r="BB979" s="114" t="s">
        <v>134</v>
      </c>
      <c r="BC979" s="114" t="s">
        <v>108</v>
      </c>
      <c r="BD979" s="114"/>
      <c r="BE979" s="115" t="s">
        <v>102</v>
      </c>
      <c r="BF979" s="115" t="s">
        <v>102</v>
      </c>
      <c r="BG979" s="115" t="s">
        <v>102</v>
      </c>
      <c r="BH979" s="115" t="s">
        <v>102</v>
      </c>
      <c r="BI979" s="116"/>
      <c r="BJ979" s="117" t="s">
        <v>109</v>
      </c>
      <c r="BK979" s="117" t="s">
        <v>109</v>
      </c>
      <c r="BL979" s="83">
        <f t="shared" ca="1" si="66"/>
        <v>38</v>
      </c>
      <c r="BM979" s="83" t="s">
        <v>108</v>
      </c>
      <c r="BN979" s="83">
        <v>0</v>
      </c>
      <c r="BO979" s="83" t="s">
        <v>108</v>
      </c>
      <c r="BP979" s="83">
        <v>-1689230</v>
      </c>
      <c r="BQ979" s="83" t="s">
        <v>198</v>
      </c>
      <c r="BR979" s="83" t="s">
        <v>164</v>
      </c>
      <c r="BS979" s="83" t="s">
        <v>499</v>
      </c>
      <c r="BT979" s="83">
        <v>-1689230</v>
      </c>
      <c r="BU979" s="83" t="s">
        <v>198</v>
      </c>
      <c r="BV979" s="83" t="s">
        <v>164</v>
      </c>
      <c r="BW979" s="83" t="s">
        <v>499</v>
      </c>
      <c r="BY979" s="136">
        <v>0</v>
      </c>
      <c r="BZ979" s="136">
        <v>0</v>
      </c>
      <c r="CA979" s="136">
        <v>0</v>
      </c>
      <c r="CB979" s="136">
        <v>0</v>
      </c>
      <c r="CD979" s="136">
        <v>0</v>
      </c>
      <c r="CE979" s="136">
        <v>0</v>
      </c>
      <c r="CF979" s="136">
        <v>0</v>
      </c>
      <c r="CG979" s="136">
        <v>0</v>
      </c>
      <c r="CH979" s="136">
        <v>0</v>
      </c>
      <c r="CI979" s="136">
        <v>0</v>
      </c>
      <c r="CJ979" s="136">
        <v>0</v>
      </c>
      <c r="CK979" s="138">
        <v>0</v>
      </c>
      <c r="CL979" s="138">
        <v>0</v>
      </c>
      <c r="CM979" s="136">
        <v>0</v>
      </c>
      <c r="CN979" s="136">
        <v>0</v>
      </c>
      <c r="CO979" s="85">
        <v>43684</v>
      </c>
      <c r="CP979" s="83" t="s">
        <v>5025</v>
      </c>
      <c r="CQ979" s="83" t="s">
        <v>102</v>
      </c>
      <c r="CR979" s="83" t="s">
        <v>482</v>
      </c>
      <c r="CS979" s="83">
        <v>974</v>
      </c>
      <c r="CT979" s="83" t="s">
        <v>483</v>
      </c>
      <c r="CU979" s="83">
        <v>1</v>
      </c>
      <c r="CV979" s="83">
        <v>0</v>
      </c>
      <c r="CW979" s="83">
        <v>0</v>
      </c>
      <c r="CX979" s="83" t="s">
        <v>109</v>
      </c>
      <c r="CY979" s="83" t="s">
        <v>583</v>
      </c>
      <c r="CZ979" s="83">
        <v>0</v>
      </c>
      <c r="DA979" s="83">
        <v>0</v>
      </c>
      <c r="DB979" s="83">
        <f t="shared" si="63"/>
        <v>0</v>
      </c>
      <c r="DC979" s="83" t="s">
        <v>497</v>
      </c>
      <c r="DE979" s="136">
        <v>1</v>
      </c>
      <c r="DF979" s="136">
        <v>1</v>
      </c>
      <c r="DG979" s="215" t="s">
        <v>269</v>
      </c>
      <c r="DH979" s="136">
        <v>1</v>
      </c>
      <c r="DI979" s="136">
        <v>1</v>
      </c>
      <c r="DJ979" s="215" t="s">
        <v>269</v>
      </c>
      <c r="EE979" s="136" t="b">
        <v>1</v>
      </c>
      <c r="EF979" s="136" t="b">
        <v>1</v>
      </c>
      <c r="EG979" s="136" t="b">
        <v>1</v>
      </c>
      <c r="EH979" s="136" t="b">
        <v>1</v>
      </c>
      <c r="EL979" s="215" t="s">
        <v>269</v>
      </c>
    </row>
    <row r="980" spans="1:142" ht="60" customHeight="1" x14ac:dyDescent="0.55000000000000004">
      <c r="A980" s="83" t="s">
        <v>130</v>
      </c>
      <c r="B980" s="83" t="s">
        <v>98</v>
      </c>
      <c r="C980">
        <v>329507</v>
      </c>
      <c r="D980" t="s">
        <v>1611</v>
      </c>
      <c r="E980" t="s">
        <v>1611</v>
      </c>
      <c r="F980" s="83" t="s">
        <v>108</v>
      </c>
      <c r="G980" s="213">
        <v>29442</v>
      </c>
      <c r="H980" s="83" t="s">
        <v>102</v>
      </c>
      <c r="I980" s="213">
        <v>43339</v>
      </c>
      <c r="J980" s="83" t="s">
        <v>228</v>
      </c>
      <c r="K980" s="214">
        <v>234817673054</v>
      </c>
      <c r="L980" s="83" t="s">
        <v>97</v>
      </c>
      <c r="M980" s="213">
        <v>43781</v>
      </c>
      <c r="N980">
        <v>455734</v>
      </c>
      <c r="O980" s="145" t="s">
        <v>567</v>
      </c>
      <c r="P980" s="145" t="s">
        <v>99</v>
      </c>
      <c r="Q980" s="145" t="s">
        <v>100</v>
      </c>
      <c r="R980" s="145" t="s">
        <v>567</v>
      </c>
      <c r="V980">
        <v>4306</v>
      </c>
      <c r="W980" s="83" t="s">
        <v>1959</v>
      </c>
      <c r="X980" s="83" t="s">
        <v>103</v>
      </c>
      <c r="Y980" t="s">
        <v>2942</v>
      </c>
      <c r="Z980" s="83" t="s">
        <v>102</v>
      </c>
      <c r="AA980" s="83" t="s">
        <v>102</v>
      </c>
      <c r="AB980" t="s">
        <v>3908</v>
      </c>
      <c r="AC980" s="83" t="s">
        <v>4003</v>
      </c>
      <c r="AD980" s="83" t="s">
        <v>111</v>
      </c>
      <c r="AE980" s="83" t="s">
        <v>105</v>
      </c>
      <c r="AF980" t="s">
        <v>2942</v>
      </c>
      <c r="AG980" s="83" t="s">
        <v>102</v>
      </c>
      <c r="AH980" s="83" t="s">
        <v>102</v>
      </c>
      <c r="AI980" t="s">
        <v>3908</v>
      </c>
      <c r="AJ980" s="83" t="s">
        <v>4003</v>
      </c>
      <c r="AK980" s="83" t="s">
        <v>111</v>
      </c>
      <c r="AL980" s="83" t="s">
        <v>105</v>
      </c>
      <c r="AM980" s="87" t="s">
        <v>106</v>
      </c>
      <c r="AN980" t="s">
        <v>2942</v>
      </c>
      <c r="AO980" t="s">
        <v>3908</v>
      </c>
      <c r="AP980" s="83" t="s">
        <v>4003</v>
      </c>
      <c r="AQ980" s="83" t="s">
        <v>144</v>
      </c>
      <c r="AR980" s="87" t="s">
        <v>106</v>
      </c>
      <c r="AT980" s="83" t="s">
        <v>107</v>
      </c>
      <c r="AU980" s="83" t="s">
        <v>107</v>
      </c>
      <c r="AV980" s="83" t="s">
        <v>107</v>
      </c>
      <c r="AX980" s="110" t="s">
        <v>107</v>
      </c>
      <c r="AY980" s="111"/>
      <c r="AZ980" s="112">
        <f t="shared" ca="1" si="64"/>
        <v>9784</v>
      </c>
      <c r="BA980" s="136">
        <f t="shared" ca="1" si="65"/>
        <v>96</v>
      </c>
      <c r="BB980" s="114" t="s">
        <v>136</v>
      </c>
      <c r="BC980" s="114" t="s">
        <v>108</v>
      </c>
      <c r="BD980" s="114"/>
      <c r="BE980" s="115" t="s">
        <v>102</v>
      </c>
      <c r="BF980" s="115" t="s">
        <v>102</v>
      </c>
      <c r="BG980" s="115" t="s">
        <v>102</v>
      </c>
      <c r="BH980" s="115" t="s">
        <v>102</v>
      </c>
      <c r="BI980" s="116"/>
      <c r="BJ980" s="117" t="s">
        <v>109</v>
      </c>
      <c r="BK980" s="117" t="s">
        <v>109</v>
      </c>
      <c r="BL980" s="83">
        <f t="shared" ca="1" si="66"/>
        <v>26</v>
      </c>
      <c r="BM980" s="83" t="s">
        <v>270</v>
      </c>
      <c r="BN980" s="83">
        <v>0</v>
      </c>
      <c r="BO980" s="83" t="s">
        <v>108</v>
      </c>
      <c r="BP980" s="83">
        <v>-1690965</v>
      </c>
      <c r="BQ980" s="83" t="s">
        <v>381</v>
      </c>
      <c r="BR980" s="83" t="s">
        <v>157</v>
      </c>
      <c r="BS980" s="83" t="s">
        <v>502</v>
      </c>
      <c r="BT980" s="83">
        <v>-1690965</v>
      </c>
      <c r="BU980" s="83" t="s">
        <v>381</v>
      </c>
      <c r="BV980" s="83" t="s">
        <v>157</v>
      </c>
      <c r="BW980" s="83" t="s">
        <v>502</v>
      </c>
      <c r="BY980" s="136">
        <v>0</v>
      </c>
      <c r="BZ980" s="136">
        <v>0</v>
      </c>
      <c r="CA980" s="136">
        <v>0</v>
      </c>
      <c r="CB980" s="136">
        <v>0</v>
      </c>
      <c r="CD980" s="136">
        <v>0</v>
      </c>
      <c r="CE980" s="136">
        <v>0</v>
      </c>
      <c r="CF980" s="136">
        <v>0</v>
      </c>
      <c r="CG980" s="136">
        <v>0</v>
      </c>
      <c r="CH980" s="136">
        <v>0</v>
      </c>
      <c r="CI980" s="136">
        <v>0</v>
      </c>
      <c r="CJ980" s="136">
        <v>0</v>
      </c>
      <c r="CK980" s="138">
        <v>0</v>
      </c>
      <c r="CL980" s="138">
        <v>0</v>
      </c>
      <c r="CM980" s="136">
        <v>0</v>
      </c>
      <c r="CN980" s="136">
        <v>0</v>
      </c>
      <c r="CO980" s="85">
        <v>43685</v>
      </c>
      <c r="CP980" s="83" t="s">
        <v>5026</v>
      </c>
      <c r="CQ980" s="83" t="s">
        <v>102</v>
      </c>
      <c r="CR980" s="83" t="s">
        <v>482</v>
      </c>
      <c r="CS980" s="83">
        <v>975</v>
      </c>
      <c r="CT980" s="83" t="s">
        <v>483</v>
      </c>
      <c r="CU980" s="83">
        <v>1</v>
      </c>
      <c r="CV980" s="83">
        <v>0</v>
      </c>
      <c r="CW980" s="83">
        <v>0</v>
      </c>
      <c r="CX980" s="83" t="s">
        <v>109</v>
      </c>
      <c r="CY980" s="83" t="s">
        <v>583</v>
      </c>
      <c r="CZ980" s="83">
        <v>0</v>
      </c>
      <c r="DA980" s="83">
        <v>0</v>
      </c>
      <c r="DB980" s="83">
        <f t="shared" si="63"/>
        <v>0</v>
      </c>
      <c r="DC980" s="83" t="s">
        <v>497</v>
      </c>
      <c r="DE980" s="136">
        <v>1</v>
      </c>
      <c r="DF980" s="136">
        <v>1</v>
      </c>
      <c r="DG980" s="215" t="s">
        <v>269</v>
      </c>
      <c r="DH980" s="136">
        <v>1</v>
      </c>
      <c r="DI980" s="136">
        <v>1</v>
      </c>
      <c r="DJ980" s="215" t="s">
        <v>269</v>
      </c>
      <c r="EE980" s="136" t="b">
        <v>1</v>
      </c>
      <c r="EF980" s="136" t="b">
        <v>1</v>
      </c>
      <c r="EG980" s="136" t="b">
        <v>1</v>
      </c>
      <c r="EH980" s="136" t="b">
        <v>1</v>
      </c>
      <c r="EL980" s="215" t="s">
        <v>269</v>
      </c>
    </row>
    <row r="981" spans="1:142" ht="60" customHeight="1" x14ac:dyDescent="0.55000000000000004">
      <c r="A981" s="83" t="s">
        <v>130</v>
      </c>
      <c r="B981" s="83" t="s">
        <v>98</v>
      </c>
      <c r="C981">
        <v>238821</v>
      </c>
      <c r="D981" t="s">
        <v>1612</v>
      </c>
      <c r="E981" t="s">
        <v>1612</v>
      </c>
      <c r="F981" s="83" t="s">
        <v>108</v>
      </c>
      <c r="G981" s="213">
        <v>41564</v>
      </c>
      <c r="H981" s="83" t="s">
        <v>102</v>
      </c>
      <c r="I981" s="213">
        <v>43424</v>
      </c>
      <c r="J981" s="83" t="s">
        <v>228</v>
      </c>
      <c r="K981" s="214">
        <v>253750172692</v>
      </c>
      <c r="L981" s="83" t="s">
        <v>126</v>
      </c>
      <c r="M981" s="213">
        <v>43773</v>
      </c>
      <c r="N981">
        <v>797800</v>
      </c>
      <c r="O981" s="145" t="s">
        <v>567</v>
      </c>
      <c r="P981" s="145" t="s">
        <v>99</v>
      </c>
      <c r="Q981" s="145" t="s">
        <v>100</v>
      </c>
      <c r="R981" s="145" t="s">
        <v>567</v>
      </c>
      <c r="V981">
        <v>9859</v>
      </c>
      <c r="W981" s="83" t="s">
        <v>101</v>
      </c>
      <c r="X981" s="83" t="s">
        <v>103</v>
      </c>
      <c r="Y981" t="s">
        <v>2943</v>
      </c>
      <c r="Z981" s="83" t="s">
        <v>102</v>
      </c>
      <c r="AA981" s="83" t="s">
        <v>102</v>
      </c>
      <c r="AB981" t="s">
        <v>3909</v>
      </c>
      <c r="AC981" s="83" t="s">
        <v>4004</v>
      </c>
      <c r="AD981" s="83" t="s">
        <v>144</v>
      </c>
      <c r="AE981" s="83" t="s">
        <v>105</v>
      </c>
      <c r="AF981" t="s">
        <v>2943</v>
      </c>
      <c r="AG981" s="83" t="s">
        <v>102</v>
      </c>
      <c r="AH981" s="83" t="s">
        <v>102</v>
      </c>
      <c r="AI981" t="s">
        <v>3909</v>
      </c>
      <c r="AJ981" s="83" t="s">
        <v>4004</v>
      </c>
      <c r="AK981" s="83" t="s">
        <v>144</v>
      </c>
      <c r="AL981" s="83" t="s">
        <v>105</v>
      </c>
      <c r="AM981" s="87" t="s">
        <v>106</v>
      </c>
      <c r="AN981" t="s">
        <v>2943</v>
      </c>
      <c r="AO981" t="s">
        <v>3909</v>
      </c>
      <c r="AP981" s="83" t="s">
        <v>4004</v>
      </c>
      <c r="AQ981" s="83" t="s">
        <v>111</v>
      </c>
      <c r="AR981" s="87" t="s">
        <v>106</v>
      </c>
      <c r="AT981" s="83" t="s">
        <v>107</v>
      </c>
      <c r="AU981" s="83" t="s">
        <v>107</v>
      </c>
      <c r="AV981" s="83" t="s">
        <v>107</v>
      </c>
      <c r="AX981" s="110" t="s">
        <v>107</v>
      </c>
      <c r="AY981" s="111"/>
      <c r="AZ981" s="112">
        <f t="shared" ca="1" si="64"/>
        <v>5926</v>
      </c>
      <c r="BA981" s="136">
        <f t="shared" ca="1" si="65"/>
        <v>99</v>
      </c>
      <c r="BB981" s="114" t="s">
        <v>134</v>
      </c>
      <c r="BC981" s="114" t="s">
        <v>108</v>
      </c>
      <c r="BD981" s="114"/>
      <c r="BE981" s="115" t="s">
        <v>102</v>
      </c>
      <c r="BF981" s="115" t="s">
        <v>102</v>
      </c>
      <c r="BG981" s="115" t="s">
        <v>102</v>
      </c>
      <c r="BH981" s="115" t="s">
        <v>102</v>
      </c>
      <c r="BI981" s="116"/>
      <c r="BJ981" s="117" t="s">
        <v>109</v>
      </c>
      <c r="BK981" s="117" t="s">
        <v>109</v>
      </c>
      <c r="BL981" s="83">
        <f t="shared" ca="1" si="66"/>
        <v>56</v>
      </c>
      <c r="BM981" s="83" t="s">
        <v>108</v>
      </c>
      <c r="BN981" s="83">
        <v>0</v>
      </c>
      <c r="BO981" s="83" t="s">
        <v>108</v>
      </c>
      <c r="BP981" s="83">
        <v>-1692700</v>
      </c>
      <c r="BQ981" s="83" t="s">
        <v>312</v>
      </c>
      <c r="BR981" s="83" t="s">
        <v>153</v>
      </c>
      <c r="BS981" s="83" t="s">
        <v>499</v>
      </c>
      <c r="BT981" s="83">
        <v>-1692700</v>
      </c>
      <c r="BU981" s="83" t="s">
        <v>312</v>
      </c>
      <c r="BV981" s="83" t="s">
        <v>153</v>
      </c>
      <c r="BW981" s="83" t="s">
        <v>499</v>
      </c>
      <c r="BY981" s="136">
        <v>0</v>
      </c>
      <c r="BZ981" s="136">
        <v>0</v>
      </c>
      <c r="CA981" s="136">
        <v>0</v>
      </c>
      <c r="CB981" s="136">
        <v>0</v>
      </c>
      <c r="CD981" s="136">
        <v>0</v>
      </c>
      <c r="CE981" s="136">
        <v>0</v>
      </c>
      <c r="CF981" s="136">
        <v>0</v>
      </c>
      <c r="CG981" s="136">
        <v>0</v>
      </c>
      <c r="CH981" s="136">
        <v>0</v>
      </c>
      <c r="CI981" s="136">
        <v>0</v>
      </c>
      <c r="CJ981" s="136">
        <v>0</v>
      </c>
      <c r="CK981" s="138">
        <v>0</v>
      </c>
      <c r="CL981" s="138">
        <v>0</v>
      </c>
      <c r="CM981" s="136">
        <v>0</v>
      </c>
      <c r="CN981" s="136">
        <v>0</v>
      </c>
      <c r="CO981" s="85">
        <v>43686</v>
      </c>
      <c r="CP981" s="83" t="s">
        <v>5027</v>
      </c>
      <c r="CQ981" s="83" t="s">
        <v>102</v>
      </c>
      <c r="CR981" s="83" t="s">
        <v>482</v>
      </c>
      <c r="CS981" s="83">
        <v>976</v>
      </c>
      <c r="CT981" s="83" t="s">
        <v>483</v>
      </c>
      <c r="CU981" s="83">
        <v>1</v>
      </c>
      <c r="CV981" s="83">
        <v>0</v>
      </c>
      <c r="CW981" s="83">
        <v>0</v>
      </c>
      <c r="CX981" s="83" t="s">
        <v>109</v>
      </c>
      <c r="CY981" s="83" t="s">
        <v>583</v>
      </c>
      <c r="CZ981" s="83">
        <v>0</v>
      </c>
      <c r="DA981" s="83">
        <v>0</v>
      </c>
      <c r="DB981" s="83">
        <f t="shared" si="63"/>
        <v>0</v>
      </c>
      <c r="DC981" s="83" t="s">
        <v>497</v>
      </c>
      <c r="DE981" s="136">
        <v>1</v>
      </c>
      <c r="DF981" s="136">
        <v>1</v>
      </c>
      <c r="DG981" s="215" t="s">
        <v>269</v>
      </c>
      <c r="DH981" s="136">
        <v>1</v>
      </c>
      <c r="DI981" s="136">
        <v>1</v>
      </c>
      <c r="DJ981" s="215" t="s">
        <v>269</v>
      </c>
      <c r="EE981" s="136" t="b">
        <v>1</v>
      </c>
      <c r="EF981" s="136" t="b">
        <v>1</v>
      </c>
      <c r="EG981" s="136" t="b">
        <v>1</v>
      </c>
      <c r="EH981" s="136" t="b">
        <v>1</v>
      </c>
      <c r="EL981" s="215" t="s">
        <v>269</v>
      </c>
    </row>
    <row r="982" spans="1:142" ht="60" customHeight="1" x14ac:dyDescent="0.55000000000000004">
      <c r="A982" s="83" t="s">
        <v>130</v>
      </c>
      <c r="B982" s="83" t="s">
        <v>98</v>
      </c>
      <c r="C982">
        <v>815989</v>
      </c>
      <c r="D982" t="s">
        <v>1613</v>
      </c>
      <c r="E982" t="s">
        <v>1613</v>
      </c>
      <c r="F982" s="83" t="s">
        <v>108</v>
      </c>
      <c r="G982" s="213">
        <v>39546</v>
      </c>
      <c r="H982" s="83" t="s">
        <v>102</v>
      </c>
      <c r="I982" s="213">
        <v>43219</v>
      </c>
      <c r="J982" s="83" t="s">
        <v>228</v>
      </c>
      <c r="K982" s="214">
        <v>108978585172</v>
      </c>
      <c r="L982" s="83" t="s">
        <v>135</v>
      </c>
      <c r="M982" s="213">
        <v>43545</v>
      </c>
      <c r="N982">
        <v>507985</v>
      </c>
      <c r="O982" s="145" t="s">
        <v>567</v>
      </c>
      <c r="P982" s="145" t="s">
        <v>99</v>
      </c>
      <c r="Q982" s="145" t="s">
        <v>100</v>
      </c>
      <c r="R982" s="145" t="s">
        <v>567</v>
      </c>
      <c r="V982">
        <v>9369</v>
      </c>
      <c r="W982" s="83" t="s">
        <v>101</v>
      </c>
      <c r="X982" s="83" t="s">
        <v>103</v>
      </c>
      <c r="Y982" t="s">
        <v>2944</v>
      </c>
      <c r="Z982" s="83" t="s">
        <v>102</v>
      </c>
      <c r="AA982" s="83" t="s">
        <v>102</v>
      </c>
      <c r="AB982" t="s">
        <v>3910</v>
      </c>
      <c r="AC982" s="83" t="s">
        <v>4005</v>
      </c>
      <c r="AD982" s="83" t="s">
        <v>144</v>
      </c>
      <c r="AE982" s="83" t="s">
        <v>105</v>
      </c>
      <c r="AF982" t="s">
        <v>2944</v>
      </c>
      <c r="AG982" s="83" t="s">
        <v>102</v>
      </c>
      <c r="AH982" s="83" t="s">
        <v>102</v>
      </c>
      <c r="AI982" t="s">
        <v>3910</v>
      </c>
      <c r="AJ982" s="83" t="s">
        <v>4005</v>
      </c>
      <c r="AK982" s="83" t="s">
        <v>144</v>
      </c>
      <c r="AL982" s="83" t="s">
        <v>105</v>
      </c>
      <c r="AM982" s="87" t="s">
        <v>106</v>
      </c>
      <c r="AN982" t="s">
        <v>2944</v>
      </c>
      <c r="AO982" t="s">
        <v>3910</v>
      </c>
      <c r="AP982" s="83" t="s">
        <v>4005</v>
      </c>
      <c r="AQ982" s="83" t="s">
        <v>144</v>
      </c>
      <c r="AR982" s="87" t="s">
        <v>106</v>
      </c>
      <c r="AT982" s="83" t="s">
        <v>107</v>
      </c>
      <c r="AU982" s="83" t="s">
        <v>107</v>
      </c>
      <c r="AV982" s="83" t="s">
        <v>107</v>
      </c>
      <c r="AX982" s="110" t="s">
        <v>107</v>
      </c>
      <c r="AY982" s="111"/>
      <c r="AZ982" s="112">
        <f t="shared" ca="1" si="64"/>
        <v>1952</v>
      </c>
      <c r="BA982" s="136">
        <f t="shared" ca="1" si="65"/>
        <v>2</v>
      </c>
      <c r="BB982" s="114" t="s">
        <v>134</v>
      </c>
      <c r="BC982" s="114" t="s">
        <v>108</v>
      </c>
      <c r="BD982" s="114"/>
      <c r="BE982" s="115" t="s">
        <v>102</v>
      </c>
      <c r="BF982" s="115" t="s">
        <v>102</v>
      </c>
      <c r="BG982" s="115" t="s">
        <v>102</v>
      </c>
      <c r="BH982" s="115" t="s">
        <v>102</v>
      </c>
      <c r="BI982" s="116"/>
      <c r="BJ982" s="117" t="s">
        <v>109</v>
      </c>
      <c r="BK982" s="117" t="s">
        <v>109</v>
      </c>
      <c r="BL982" s="83">
        <f t="shared" ca="1" si="66"/>
        <v>81</v>
      </c>
      <c r="BM982" s="83" t="s">
        <v>108</v>
      </c>
      <c r="BN982" s="83">
        <v>0</v>
      </c>
      <c r="BO982" s="83" t="s">
        <v>108</v>
      </c>
      <c r="BP982" s="83">
        <v>-1694435</v>
      </c>
      <c r="BQ982" s="83" t="s">
        <v>198</v>
      </c>
      <c r="BR982" s="83" t="s">
        <v>164</v>
      </c>
      <c r="BS982" s="83" t="s">
        <v>499</v>
      </c>
      <c r="BT982" s="83">
        <v>-1694435</v>
      </c>
      <c r="BU982" s="83" t="s">
        <v>198</v>
      </c>
      <c r="BV982" s="83" t="s">
        <v>164</v>
      </c>
      <c r="BW982" s="83" t="s">
        <v>499</v>
      </c>
      <c r="BY982" s="136">
        <v>0</v>
      </c>
      <c r="BZ982" s="136">
        <v>0</v>
      </c>
      <c r="CA982" s="136">
        <v>0</v>
      </c>
      <c r="CB982" s="136">
        <v>0</v>
      </c>
      <c r="CD982" s="136">
        <v>0</v>
      </c>
      <c r="CE982" s="136">
        <v>0</v>
      </c>
      <c r="CF982" s="136">
        <v>0</v>
      </c>
      <c r="CG982" s="136">
        <v>0</v>
      </c>
      <c r="CH982" s="136">
        <v>0</v>
      </c>
      <c r="CI982" s="136">
        <v>0</v>
      </c>
      <c r="CJ982" s="136">
        <v>0</v>
      </c>
      <c r="CK982" s="138">
        <v>0</v>
      </c>
      <c r="CL982" s="138">
        <v>0</v>
      </c>
      <c r="CM982" s="136">
        <v>0</v>
      </c>
      <c r="CN982" s="136">
        <v>0</v>
      </c>
      <c r="CO982" s="85">
        <v>43687</v>
      </c>
      <c r="CP982" s="83" t="s">
        <v>5028</v>
      </c>
      <c r="CQ982" s="83" t="s">
        <v>102</v>
      </c>
      <c r="CR982" s="83" t="s">
        <v>482</v>
      </c>
      <c r="CS982" s="83">
        <v>977</v>
      </c>
      <c r="CT982" s="83" t="s">
        <v>483</v>
      </c>
      <c r="CU982" s="83">
        <v>1</v>
      </c>
      <c r="CV982" s="83">
        <v>0</v>
      </c>
      <c r="CW982" s="83">
        <v>0</v>
      </c>
      <c r="CX982" s="83" t="s">
        <v>109</v>
      </c>
      <c r="CY982" s="83" t="s">
        <v>583</v>
      </c>
      <c r="CZ982" s="83">
        <v>0</v>
      </c>
      <c r="DA982" s="83">
        <v>0</v>
      </c>
      <c r="DB982" s="83">
        <f t="shared" si="63"/>
        <v>0</v>
      </c>
      <c r="DC982" s="83" t="s">
        <v>497</v>
      </c>
      <c r="DE982" s="136">
        <v>1</v>
      </c>
      <c r="DF982" s="136">
        <v>1</v>
      </c>
      <c r="DG982" s="215" t="s">
        <v>269</v>
      </c>
      <c r="DH982" s="136">
        <v>1</v>
      </c>
      <c r="DI982" s="136">
        <v>1</v>
      </c>
      <c r="DJ982" s="215" t="s">
        <v>269</v>
      </c>
      <c r="EE982" s="136" t="b">
        <v>1</v>
      </c>
      <c r="EF982" s="136" t="b">
        <v>1</v>
      </c>
      <c r="EG982" s="136" t="b">
        <v>1</v>
      </c>
      <c r="EH982" s="136" t="b">
        <v>1</v>
      </c>
      <c r="EL982" s="215" t="s">
        <v>269</v>
      </c>
    </row>
    <row r="983" spans="1:142" ht="60" customHeight="1" x14ac:dyDescent="0.55000000000000004">
      <c r="A983" s="83" t="s">
        <v>130</v>
      </c>
      <c r="B983" s="83" t="s">
        <v>98</v>
      </c>
      <c r="C983">
        <v>310209</v>
      </c>
      <c r="D983" t="s">
        <v>1614</v>
      </c>
      <c r="E983" t="s">
        <v>1614</v>
      </c>
      <c r="F983" s="83" t="s">
        <v>108</v>
      </c>
      <c r="G983" s="213">
        <v>37349</v>
      </c>
      <c r="H983" s="83" t="s">
        <v>102</v>
      </c>
      <c r="I983" s="213">
        <v>43156</v>
      </c>
      <c r="J983" s="83" t="s">
        <v>228</v>
      </c>
      <c r="K983" s="214">
        <v>539096903433</v>
      </c>
      <c r="L983" s="83" t="s">
        <v>97</v>
      </c>
      <c r="M983" s="213">
        <v>43599</v>
      </c>
      <c r="N983">
        <v>416003</v>
      </c>
      <c r="O983" s="145" t="s">
        <v>567</v>
      </c>
      <c r="P983" s="145" t="s">
        <v>99</v>
      </c>
      <c r="Q983" s="145" t="s">
        <v>100</v>
      </c>
      <c r="R983" s="145" t="s">
        <v>567</v>
      </c>
      <c r="V983">
        <v>6643</v>
      </c>
      <c r="W983" s="83" t="s">
        <v>1960</v>
      </c>
      <c r="X983" s="83" t="s">
        <v>103</v>
      </c>
      <c r="Y983" t="s">
        <v>2945</v>
      </c>
      <c r="Z983" s="83" t="s">
        <v>102</v>
      </c>
      <c r="AA983" s="83" t="s">
        <v>102</v>
      </c>
      <c r="AB983" t="s">
        <v>3911</v>
      </c>
      <c r="AC983" s="83" t="s">
        <v>4006</v>
      </c>
      <c r="AD983" s="83" t="s">
        <v>111</v>
      </c>
      <c r="AE983" s="83" t="s">
        <v>105</v>
      </c>
      <c r="AF983" t="s">
        <v>2945</v>
      </c>
      <c r="AG983" s="83" t="s">
        <v>102</v>
      </c>
      <c r="AH983" s="83" t="s">
        <v>102</v>
      </c>
      <c r="AI983" t="s">
        <v>3911</v>
      </c>
      <c r="AJ983" s="83" t="s">
        <v>4006</v>
      </c>
      <c r="AK983" s="83" t="s">
        <v>111</v>
      </c>
      <c r="AL983" s="83" t="s">
        <v>105</v>
      </c>
      <c r="AM983" s="87" t="s">
        <v>106</v>
      </c>
      <c r="AN983" t="s">
        <v>2945</v>
      </c>
      <c r="AO983" t="s">
        <v>3911</v>
      </c>
      <c r="AP983" s="83" t="s">
        <v>4006</v>
      </c>
      <c r="AQ983" s="83" t="s">
        <v>144</v>
      </c>
      <c r="AR983" s="87" t="s">
        <v>106</v>
      </c>
      <c r="AT983" s="83" t="s">
        <v>107</v>
      </c>
      <c r="AU983" s="83" t="s">
        <v>107</v>
      </c>
      <c r="AV983" s="83" t="s">
        <v>107</v>
      </c>
      <c r="AX983" s="110" t="s">
        <v>107</v>
      </c>
      <c r="AY983" s="111"/>
      <c r="AZ983" s="112">
        <f t="shared" ca="1" si="64"/>
        <v>7932</v>
      </c>
      <c r="BA983" s="136">
        <f t="shared" ca="1" si="65"/>
        <v>31</v>
      </c>
      <c r="BB983" s="114" t="s">
        <v>136</v>
      </c>
      <c r="BC983" s="114" t="s">
        <v>108</v>
      </c>
      <c r="BD983" s="114"/>
      <c r="BE983" s="115" t="s">
        <v>102</v>
      </c>
      <c r="BF983" s="115" t="s">
        <v>102</v>
      </c>
      <c r="BG983" s="115" t="s">
        <v>102</v>
      </c>
      <c r="BH983" s="115" t="s">
        <v>102</v>
      </c>
      <c r="BI983" s="116"/>
      <c r="BJ983" s="117" t="s">
        <v>109</v>
      </c>
      <c r="BK983" s="117" t="s">
        <v>109</v>
      </c>
      <c r="BL983" s="83">
        <f t="shared" ca="1" si="66"/>
        <v>82</v>
      </c>
      <c r="BM983" s="83" t="s">
        <v>270</v>
      </c>
      <c r="BN983" s="83">
        <v>0</v>
      </c>
      <c r="BO983" s="83" t="s">
        <v>108</v>
      </c>
      <c r="BP983" s="83">
        <v>-1696170</v>
      </c>
      <c r="BQ983" s="83" t="s">
        <v>381</v>
      </c>
      <c r="BR983" s="83" t="s">
        <v>157</v>
      </c>
      <c r="BS983" s="83" t="s">
        <v>502</v>
      </c>
      <c r="BT983" s="83">
        <v>-1696170</v>
      </c>
      <c r="BU983" s="83" t="s">
        <v>381</v>
      </c>
      <c r="BV983" s="83" t="s">
        <v>157</v>
      </c>
      <c r="BW983" s="83" t="s">
        <v>502</v>
      </c>
      <c r="BY983" s="136">
        <v>0</v>
      </c>
      <c r="BZ983" s="136">
        <v>0</v>
      </c>
      <c r="CA983" s="136">
        <v>0</v>
      </c>
      <c r="CB983" s="136">
        <v>0</v>
      </c>
      <c r="CD983" s="136">
        <v>0</v>
      </c>
      <c r="CE983" s="136">
        <v>0</v>
      </c>
      <c r="CF983" s="136">
        <v>0</v>
      </c>
      <c r="CG983" s="136">
        <v>0</v>
      </c>
      <c r="CH983" s="136">
        <v>0</v>
      </c>
      <c r="CI983" s="136">
        <v>0</v>
      </c>
      <c r="CJ983" s="136">
        <v>0</v>
      </c>
      <c r="CK983" s="138">
        <v>0</v>
      </c>
      <c r="CL983" s="138">
        <v>0</v>
      </c>
      <c r="CM983" s="136">
        <v>0</v>
      </c>
      <c r="CN983" s="136">
        <v>0</v>
      </c>
      <c r="CO983" s="85">
        <v>43688</v>
      </c>
      <c r="CP983" s="83" t="s">
        <v>5029</v>
      </c>
      <c r="CQ983" s="83" t="s">
        <v>102</v>
      </c>
      <c r="CR983" s="83" t="s">
        <v>482</v>
      </c>
      <c r="CS983" s="83">
        <v>978</v>
      </c>
      <c r="CT983" s="83" t="s">
        <v>483</v>
      </c>
      <c r="CU983" s="83">
        <v>1</v>
      </c>
      <c r="CV983" s="83">
        <v>0</v>
      </c>
      <c r="CW983" s="83">
        <v>0</v>
      </c>
      <c r="CX983" s="83" t="s">
        <v>109</v>
      </c>
      <c r="CY983" s="83" t="s">
        <v>583</v>
      </c>
      <c r="CZ983" s="83">
        <v>0</v>
      </c>
      <c r="DA983" s="83">
        <v>0</v>
      </c>
      <c r="DB983" s="83">
        <f t="shared" si="63"/>
        <v>0</v>
      </c>
      <c r="DC983" s="83" t="s">
        <v>497</v>
      </c>
      <c r="DE983" s="136">
        <v>1</v>
      </c>
      <c r="DF983" s="136">
        <v>1</v>
      </c>
      <c r="DG983" s="215" t="s">
        <v>269</v>
      </c>
      <c r="DH983" s="136">
        <v>1</v>
      </c>
      <c r="DI983" s="136">
        <v>1</v>
      </c>
      <c r="DJ983" s="215" t="s">
        <v>269</v>
      </c>
      <c r="EE983" s="136" t="b">
        <v>1</v>
      </c>
      <c r="EF983" s="136" t="b">
        <v>1</v>
      </c>
      <c r="EG983" s="136" t="b">
        <v>1</v>
      </c>
      <c r="EH983" s="136" t="b">
        <v>1</v>
      </c>
      <c r="EL983" s="215" t="s">
        <v>269</v>
      </c>
    </row>
    <row r="984" spans="1:142" ht="60" customHeight="1" x14ac:dyDescent="0.55000000000000004">
      <c r="A984" s="83" t="s">
        <v>130</v>
      </c>
      <c r="B984" s="83" t="s">
        <v>98</v>
      </c>
      <c r="C984">
        <v>538582</v>
      </c>
      <c r="D984" t="s">
        <v>1615</v>
      </c>
      <c r="E984" t="s">
        <v>1615</v>
      </c>
      <c r="F984" s="83" t="s">
        <v>108</v>
      </c>
      <c r="G984" s="213">
        <v>32728</v>
      </c>
      <c r="H984" s="83" t="s">
        <v>102</v>
      </c>
      <c r="I984" s="213">
        <v>43218</v>
      </c>
      <c r="J984" s="83" t="s">
        <v>228</v>
      </c>
      <c r="K984" s="214">
        <v>777755487706</v>
      </c>
      <c r="L984" s="83" t="s">
        <v>135</v>
      </c>
      <c r="M984" s="213">
        <v>43509</v>
      </c>
      <c r="N984">
        <v>473939</v>
      </c>
      <c r="O984" s="145" t="s">
        <v>567</v>
      </c>
      <c r="P984" s="145" t="s">
        <v>99</v>
      </c>
      <c r="Q984" s="145" t="s">
        <v>100</v>
      </c>
      <c r="R984" s="145" t="s">
        <v>567</v>
      </c>
      <c r="V984">
        <v>3606</v>
      </c>
      <c r="W984" s="83" t="s">
        <v>101</v>
      </c>
      <c r="X984" s="83" t="s">
        <v>103</v>
      </c>
      <c r="Y984" t="s">
        <v>2946</v>
      </c>
      <c r="Z984" s="83" t="s">
        <v>102</v>
      </c>
      <c r="AA984" s="83" t="s">
        <v>102</v>
      </c>
      <c r="AB984" t="s">
        <v>3912</v>
      </c>
      <c r="AC984" s="83" t="s">
        <v>4007</v>
      </c>
      <c r="AD984" s="83" t="s">
        <v>144</v>
      </c>
      <c r="AE984" s="83" t="s">
        <v>105</v>
      </c>
      <c r="AF984" t="s">
        <v>2946</v>
      </c>
      <c r="AG984" s="83" t="s">
        <v>102</v>
      </c>
      <c r="AH984" s="83" t="s">
        <v>102</v>
      </c>
      <c r="AI984" t="s">
        <v>3912</v>
      </c>
      <c r="AJ984" s="83" t="s">
        <v>4007</v>
      </c>
      <c r="AK984" s="83" t="s">
        <v>144</v>
      </c>
      <c r="AL984" s="83" t="s">
        <v>105</v>
      </c>
      <c r="AM984" s="87" t="s">
        <v>106</v>
      </c>
      <c r="AN984" t="s">
        <v>2946</v>
      </c>
      <c r="AO984" t="s">
        <v>3912</v>
      </c>
      <c r="AP984" s="83" t="s">
        <v>4007</v>
      </c>
      <c r="AQ984" s="83" t="s">
        <v>111</v>
      </c>
      <c r="AR984" s="87" t="s">
        <v>106</v>
      </c>
      <c r="AT984" s="83" t="s">
        <v>107</v>
      </c>
      <c r="AU984" s="83" t="s">
        <v>107</v>
      </c>
      <c r="AV984" s="83" t="s">
        <v>107</v>
      </c>
      <c r="AX984" s="110" t="s">
        <v>107</v>
      </c>
      <c r="AY984" s="111"/>
      <c r="AZ984" s="112">
        <f t="shared" ca="1" si="64"/>
        <v>5597</v>
      </c>
      <c r="BA984" s="136">
        <f t="shared" ca="1" si="65"/>
        <v>53</v>
      </c>
      <c r="BB984" s="114" t="s">
        <v>134</v>
      </c>
      <c r="BC984" s="114" t="s">
        <v>108</v>
      </c>
      <c r="BD984" s="114"/>
      <c r="BE984" s="115" t="s">
        <v>102</v>
      </c>
      <c r="BF984" s="115" t="s">
        <v>102</v>
      </c>
      <c r="BG984" s="115" t="s">
        <v>102</v>
      </c>
      <c r="BH984" s="115" t="s">
        <v>102</v>
      </c>
      <c r="BI984" s="116"/>
      <c r="BJ984" s="117" t="s">
        <v>109</v>
      </c>
      <c r="BK984" s="117" t="s">
        <v>109</v>
      </c>
      <c r="BL984" s="83">
        <f t="shared" ca="1" si="66"/>
        <v>35</v>
      </c>
      <c r="BM984" s="83" t="s">
        <v>108</v>
      </c>
      <c r="BN984" s="83">
        <v>0</v>
      </c>
      <c r="BO984" s="83" t="s">
        <v>108</v>
      </c>
      <c r="BP984" s="83">
        <v>-1697905</v>
      </c>
      <c r="BQ984" s="83" t="s">
        <v>312</v>
      </c>
      <c r="BR984" s="83" t="s">
        <v>153</v>
      </c>
      <c r="BS984" s="83" t="s">
        <v>499</v>
      </c>
      <c r="BT984" s="83">
        <v>-1697905</v>
      </c>
      <c r="BU984" s="83" t="s">
        <v>312</v>
      </c>
      <c r="BV984" s="83" t="s">
        <v>153</v>
      </c>
      <c r="BW984" s="83" t="s">
        <v>499</v>
      </c>
      <c r="BY984" s="136">
        <v>0</v>
      </c>
      <c r="BZ984" s="136">
        <v>0</v>
      </c>
      <c r="CA984" s="136">
        <v>0</v>
      </c>
      <c r="CB984" s="136">
        <v>0</v>
      </c>
      <c r="CD984" s="136">
        <v>0</v>
      </c>
      <c r="CE984" s="136">
        <v>0</v>
      </c>
      <c r="CF984" s="136">
        <v>0</v>
      </c>
      <c r="CG984" s="136">
        <v>0</v>
      </c>
      <c r="CH984" s="136">
        <v>0</v>
      </c>
      <c r="CI984" s="136">
        <v>0</v>
      </c>
      <c r="CJ984" s="136">
        <v>0</v>
      </c>
      <c r="CK984" s="138">
        <v>0</v>
      </c>
      <c r="CL984" s="138">
        <v>0</v>
      </c>
      <c r="CM984" s="136">
        <v>0</v>
      </c>
      <c r="CN984" s="136">
        <v>0</v>
      </c>
      <c r="CO984" s="85">
        <v>43689</v>
      </c>
      <c r="CP984" s="83" t="s">
        <v>5030</v>
      </c>
      <c r="CQ984" s="83" t="s">
        <v>102</v>
      </c>
      <c r="CR984" s="83" t="s">
        <v>482</v>
      </c>
      <c r="CS984" s="83">
        <v>979</v>
      </c>
      <c r="CT984" s="83" t="s">
        <v>483</v>
      </c>
      <c r="CU984" s="83">
        <v>1</v>
      </c>
      <c r="CV984" s="83">
        <v>0</v>
      </c>
      <c r="CW984" s="83">
        <v>0</v>
      </c>
      <c r="CX984" s="83" t="s">
        <v>109</v>
      </c>
      <c r="CY984" s="83" t="s">
        <v>583</v>
      </c>
      <c r="CZ984" s="83">
        <v>0</v>
      </c>
      <c r="DA984" s="83">
        <v>0</v>
      </c>
      <c r="DB984" s="83">
        <f t="shared" si="63"/>
        <v>0</v>
      </c>
      <c r="DC984" s="83" t="s">
        <v>497</v>
      </c>
      <c r="DE984" s="136">
        <v>1</v>
      </c>
      <c r="DF984" s="136">
        <v>1</v>
      </c>
      <c r="DG984" s="215" t="s">
        <v>269</v>
      </c>
      <c r="DH984" s="136">
        <v>1</v>
      </c>
      <c r="DI984" s="136">
        <v>1</v>
      </c>
      <c r="DJ984" s="215" t="s">
        <v>269</v>
      </c>
      <c r="EE984" s="136" t="b">
        <v>1</v>
      </c>
      <c r="EF984" s="136" t="b">
        <v>1</v>
      </c>
      <c r="EG984" s="136" t="b">
        <v>1</v>
      </c>
      <c r="EH984" s="136" t="b">
        <v>1</v>
      </c>
      <c r="EL984" s="215" t="s">
        <v>269</v>
      </c>
    </row>
    <row r="985" spans="1:142" ht="60" customHeight="1" x14ac:dyDescent="0.55000000000000004">
      <c r="A985" s="83" t="s">
        <v>130</v>
      </c>
      <c r="B985" s="83" t="s">
        <v>98</v>
      </c>
      <c r="C985">
        <v>296414</v>
      </c>
      <c r="D985" t="s">
        <v>1616</v>
      </c>
      <c r="E985" t="s">
        <v>1616</v>
      </c>
      <c r="F985" s="83" t="s">
        <v>108</v>
      </c>
      <c r="G985" s="213">
        <v>28116</v>
      </c>
      <c r="H985" s="83" t="s">
        <v>102</v>
      </c>
      <c r="I985" s="213">
        <v>43237</v>
      </c>
      <c r="J985" s="83" t="s">
        <v>228</v>
      </c>
      <c r="K985" s="214">
        <v>331258205693</v>
      </c>
      <c r="L985" s="83" t="s">
        <v>97</v>
      </c>
      <c r="M985" s="213">
        <v>43574</v>
      </c>
      <c r="N985">
        <v>960763</v>
      </c>
      <c r="O985" s="145" t="s">
        <v>567</v>
      </c>
      <c r="P985" s="145" t="s">
        <v>99</v>
      </c>
      <c r="Q985" s="145" t="s">
        <v>100</v>
      </c>
      <c r="R985" s="145" t="s">
        <v>567</v>
      </c>
      <c r="V985">
        <v>5701</v>
      </c>
      <c r="W985" s="83" t="s">
        <v>101</v>
      </c>
      <c r="X985" s="83" t="s">
        <v>103</v>
      </c>
      <c r="Y985" t="s">
        <v>2947</v>
      </c>
      <c r="Z985" s="83" t="s">
        <v>102</v>
      </c>
      <c r="AA985" s="83" t="s">
        <v>102</v>
      </c>
      <c r="AB985" t="s">
        <v>3913</v>
      </c>
      <c r="AC985" s="83" t="s">
        <v>4008</v>
      </c>
      <c r="AD985" s="83" t="s">
        <v>144</v>
      </c>
      <c r="AE985" s="83" t="s">
        <v>105</v>
      </c>
      <c r="AF985" t="s">
        <v>2947</v>
      </c>
      <c r="AG985" s="83" t="s">
        <v>102</v>
      </c>
      <c r="AH985" s="83" t="s">
        <v>102</v>
      </c>
      <c r="AI985" t="s">
        <v>3913</v>
      </c>
      <c r="AJ985" s="83" t="s">
        <v>4008</v>
      </c>
      <c r="AK985" s="83" t="s">
        <v>144</v>
      </c>
      <c r="AL985" s="83" t="s">
        <v>105</v>
      </c>
      <c r="AM985" s="87" t="s">
        <v>106</v>
      </c>
      <c r="AN985" t="s">
        <v>2947</v>
      </c>
      <c r="AO985" t="s">
        <v>3913</v>
      </c>
      <c r="AP985" s="83" t="s">
        <v>4008</v>
      </c>
      <c r="AQ985" s="83" t="s">
        <v>144</v>
      </c>
      <c r="AR985" s="87" t="s">
        <v>106</v>
      </c>
      <c r="AT985" s="83" t="s">
        <v>107</v>
      </c>
      <c r="AU985" s="83" t="s">
        <v>107</v>
      </c>
      <c r="AV985" s="83" t="s">
        <v>107</v>
      </c>
      <c r="AX985" s="110" t="s">
        <v>107</v>
      </c>
      <c r="AY985" s="111"/>
      <c r="AZ985" s="112">
        <f t="shared" ca="1" si="64"/>
        <v>9640</v>
      </c>
      <c r="BA985" s="136">
        <f t="shared" ca="1" si="65"/>
        <v>41</v>
      </c>
      <c r="BB985" s="114" t="s">
        <v>134</v>
      </c>
      <c r="BC985" s="114" t="s">
        <v>108</v>
      </c>
      <c r="BD985" s="114"/>
      <c r="BE985" s="115" t="s">
        <v>102</v>
      </c>
      <c r="BF985" s="115" t="s">
        <v>102</v>
      </c>
      <c r="BG985" s="115" t="s">
        <v>102</v>
      </c>
      <c r="BH985" s="115" t="s">
        <v>102</v>
      </c>
      <c r="BI985" s="116"/>
      <c r="BJ985" s="117" t="s">
        <v>109</v>
      </c>
      <c r="BK985" s="117" t="s">
        <v>109</v>
      </c>
      <c r="BL985" s="83">
        <f t="shared" ca="1" si="66"/>
        <v>28</v>
      </c>
      <c r="BM985" s="83" t="s">
        <v>108</v>
      </c>
      <c r="BN985" s="83">
        <v>0</v>
      </c>
      <c r="BO985" s="83" t="s">
        <v>108</v>
      </c>
      <c r="BP985" s="83">
        <v>-1699640</v>
      </c>
      <c r="BQ985" s="83" t="s">
        <v>198</v>
      </c>
      <c r="BR985" s="83" t="s">
        <v>164</v>
      </c>
      <c r="BS985" s="83" t="s">
        <v>499</v>
      </c>
      <c r="BT985" s="83">
        <v>-1699640</v>
      </c>
      <c r="BU985" s="83" t="s">
        <v>198</v>
      </c>
      <c r="BV985" s="83" t="s">
        <v>164</v>
      </c>
      <c r="BW985" s="83" t="s">
        <v>499</v>
      </c>
      <c r="BY985" s="136">
        <v>0</v>
      </c>
      <c r="BZ985" s="136">
        <v>0</v>
      </c>
      <c r="CA985" s="136">
        <v>0</v>
      </c>
      <c r="CB985" s="136">
        <v>0</v>
      </c>
      <c r="CD985" s="136">
        <v>0</v>
      </c>
      <c r="CE985" s="136">
        <v>0</v>
      </c>
      <c r="CF985" s="136">
        <v>0</v>
      </c>
      <c r="CG985" s="136">
        <v>0</v>
      </c>
      <c r="CH985" s="136">
        <v>0</v>
      </c>
      <c r="CI985" s="136">
        <v>0</v>
      </c>
      <c r="CJ985" s="136">
        <v>0</v>
      </c>
      <c r="CK985" s="138">
        <v>0</v>
      </c>
      <c r="CL985" s="138">
        <v>0</v>
      </c>
      <c r="CM985" s="136">
        <v>0</v>
      </c>
      <c r="CN985" s="136">
        <v>0</v>
      </c>
      <c r="CO985" s="85">
        <v>43690</v>
      </c>
      <c r="CP985" s="83" t="s">
        <v>5031</v>
      </c>
      <c r="CQ985" s="83" t="s">
        <v>102</v>
      </c>
      <c r="CR985" s="83" t="s">
        <v>482</v>
      </c>
      <c r="CS985" s="83">
        <v>980</v>
      </c>
      <c r="CT985" s="83" t="s">
        <v>483</v>
      </c>
      <c r="CU985" s="83">
        <v>1</v>
      </c>
      <c r="CV985" s="83">
        <v>0</v>
      </c>
      <c r="CW985" s="83">
        <v>0</v>
      </c>
      <c r="CX985" s="83" t="s">
        <v>109</v>
      </c>
      <c r="CY985" s="83" t="s">
        <v>583</v>
      </c>
      <c r="CZ985" s="83">
        <v>0</v>
      </c>
      <c r="DA985" s="83">
        <v>0</v>
      </c>
      <c r="DB985" s="83">
        <f t="shared" si="63"/>
        <v>0</v>
      </c>
      <c r="DC985" s="83" t="s">
        <v>497</v>
      </c>
      <c r="DE985" s="136">
        <v>1</v>
      </c>
      <c r="DF985" s="136">
        <v>1</v>
      </c>
      <c r="DG985" s="215" t="s">
        <v>269</v>
      </c>
      <c r="DH985" s="136">
        <v>1</v>
      </c>
      <c r="DI985" s="136">
        <v>1</v>
      </c>
      <c r="DJ985" s="215" t="s">
        <v>269</v>
      </c>
      <c r="EE985" s="136" t="b">
        <v>1</v>
      </c>
      <c r="EF985" s="136" t="b">
        <v>1</v>
      </c>
      <c r="EG985" s="136" t="b">
        <v>1</v>
      </c>
      <c r="EH985" s="136" t="b">
        <v>1</v>
      </c>
      <c r="EL985" s="215" t="s">
        <v>269</v>
      </c>
    </row>
    <row r="986" spans="1:142" ht="60" customHeight="1" x14ac:dyDescent="0.55000000000000004">
      <c r="A986" s="83" t="s">
        <v>130</v>
      </c>
      <c r="B986" s="83" t="s">
        <v>98</v>
      </c>
      <c r="C986">
        <v>583199</v>
      </c>
      <c r="D986" t="s">
        <v>1617</v>
      </c>
      <c r="E986" t="s">
        <v>1617</v>
      </c>
      <c r="F986" s="83" t="s">
        <v>108</v>
      </c>
      <c r="G986" s="213">
        <v>42632</v>
      </c>
      <c r="H986" s="83" t="s">
        <v>102</v>
      </c>
      <c r="I986" s="213">
        <v>43353</v>
      </c>
      <c r="J986" s="83" t="s">
        <v>228</v>
      </c>
      <c r="K986" s="214">
        <v>762036685683</v>
      </c>
      <c r="L986" s="83" t="s">
        <v>126</v>
      </c>
      <c r="M986" s="213">
        <v>43475</v>
      </c>
      <c r="N986">
        <v>399102</v>
      </c>
      <c r="O986" s="145" t="s">
        <v>567</v>
      </c>
      <c r="P986" s="145" t="s">
        <v>99</v>
      </c>
      <c r="Q986" s="145" t="s">
        <v>100</v>
      </c>
      <c r="R986" s="145" t="s">
        <v>567</v>
      </c>
      <c r="V986">
        <v>6037</v>
      </c>
      <c r="W986" s="83" t="s">
        <v>1961</v>
      </c>
      <c r="X986" s="83" t="s">
        <v>103</v>
      </c>
      <c r="Y986" t="s">
        <v>2948</v>
      </c>
      <c r="Z986" s="83" t="s">
        <v>102</v>
      </c>
      <c r="AA986" s="83" t="s">
        <v>102</v>
      </c>
      <c r="AB986" t="s">
        <v>3914</v>
      </c>
      <c r="AC986" s="83" t="s">
        <v>4009</v>
      </c>
      <c r="AD986" s="83" t="s">
        <v>111</v>
      </c>
      <c r="AE986" s="83" t="s">
        <v>105</v>
      </c>
      <c r="AF986" t="s">
        <v>2948</v>
      </c>
      <c r="AG986" s="83" t="s">
        <v>102</v>
      </c>
      <c r="AH986" s="83" t="s">
        <v>102</v>
      </c>
      <c r="AI986" t="s">
        <v>3914</v>
      </c>
      <c r="AJ986" s="83" t="s">
        <v>4009</v>
      </c>
      <c r="AK986" s="83" t="s">
        <v>111</v>
      </c>
      <c r="AL986" s="83" t="s">
        <v>105</v>
      </c>
      <c r="AM986" s="87" t="s">
        <v>106</v>
      </c>
      <c r="AN986" t="s">
        <v>2948</v>
      </c>
      <c r="AO986" t="s">
        <v>3914</v>
      </c>
      <c r="AP986" s="83" t="s">
        <v>4009</v>
      </c>
      <c r="AQ986" s="83" t="s">
        <v>144</v>
      </c>
      <c r="AR986" s="87" t="s">
        <v>106</v>
      </c>
      <c r="AT986" s="83" t="s">
        <v>107</v>
      </c>
      <c r="AU986" s="83" t="s">
        <v>107</v>
      </c>
      <c r="AV986" s="83" t="s">
        <v>107</v>
      </c>
      <c r="AX986" s="110" t="s">
        <v>107</v>
      </c>
      <c r="AY986" s="111"/>
      <c r="AZ986" s="112">
        <f t="shared" ca="1" si="64"/>
        <v>2738</v>
      </c>
      <c r="BA986" s="136">
        <f t="shared" ca="1" si="65"/>
        <v>54</v>
      </c>
      <c r="BB986" s="114" t="s">
        <v>136</v>
      </c>
      <c r="BC986" s="114" t="s">
        <v>108</v>
      </c>
      <c r="BD986" s="114"/>
      <c r="BE986" s="115" t="s">
        <v>102</v>
      </c>
      <c r="BF986" s="115" t="s">
        <v>102</v>
      </c>
      <c r="BG986" s="115" t="s">
        <v>102</v>
      </c>
      <c r="BH986" s="115" t="s">
        <v>102</v>
      </c>
      <c r="BI986" s="116"/>
      <c r="BJ986" s="117" t="s">
        <v>109</v>
      </c>
      <c r="BK986" s="117" t="s">
        <v>109</v>
      </c>
      <c r="BL986" s="83">
        <f t="shared" ca="1" si="66"/>
        <v>17</v>
      </c>
      <c r="BM986" s="83" t="s">
        <v>270</v>
      </c>
      <c r="BN986" s="83">
        <v>0</v>
      </c>
      <c r="BO986" s="83" t="s">
        <v>108</v>
      </c>
      <c r="BP986" s="83">
        <v>-1701375</v>
      </c>
      <c r="BQ986" s="83" t="s">
        <v>381</v>
      </c>
      <c r="BR986" s="83" t="s">
        <v>157</v>
      </c>
      <c r="BS986" s="83" t="s">
        <v>502</v>
      </c>
      <c r="BT986" s="83">
        <v>-1701375</v>
      </c>
      <c r="BU986" s="83" t="s">
        <v>381</v>
      </c>
      <c r="BV986" s="83" t="s">
        <v>157</v>
      </c>
      <c r="BW986" s="83" t="s">
        <v>502</v>
      </c>
      <c r="BY986" s="136">
        <v>0</v>
      </c>
      <c r="BZ986" s="136">
        <v>0</v>
      </c>
      <c r="CA986" s="136">
        <v>0</v>
      </c>
      <c r="CB986" s="136">
        <v>0</v>
      </c>
      <c r="CD986" s="136">
        <v>0</v>
      </c>
      <c r="CE986" s="136">
        <v>0</v>
      </c>
      <c r="CF986" s="136">
        <v>0</v>
      </c>
      <c r="CG986" s="136">
        <v>0</v>
      </c>
      <c r="CH986" s="136">
        <v>0</v>
      </c>
      <c r="CI986" s="136">
        <v>0</v>
      </c>
      <c r="CJ986" s="136">
        <v>0</v>
      </c>
      <c r="CK986" s="138">
        <v>0</v>
      </c>
      <c r="CL986" s="138">
        <v>0</v>
      </c>
      <c r="CM986" s="136">
        <v>0</v>
      </c>
      <c r="CN986" s="136">
        <v>0</v>
      </c>
      <c r="CO986" s="85">
        <v>43691</v>
      </c>
      <c r="CP986" s="83" t="s">
        <v>5032</v>
      </c>
      <c r="CQ986" s="83" t="s">
        <v>102</v>
      </c>
      <c r="CR986" s="83" t="s">
        <v>482</v>
      </c>
      <c r="CS986" s="83">
        <v>981</v>
      </c>
      <c r="CT986" s="83" t="s">
        <v>483</v>
      </c>
      <c r="CU986" s="83">
        <v>1</v>
      </c>
      <c r="CV986" s="83">
        <v>0</v>
      </c>
      <c r="CW986" s="83">
        <v>0</v>
      </c>
      <c r="CX986" s="83" t="s">
        <v>109</v>
      </c>
      <c r="CY986" s="83" t="s">
        <v>583</v>
      </c>
      <c r="CZ986" s="83">
        <v>0</v>
      </c>
      <c r="DA986" s="83">
        <v>0</v>
      </c>
      <c r="DB986" s="83">
        <f t="shared" si="63"/>
        <v>0</v>
      </c>
      <c r="DC986" s="83" t="s">
        <v>497</v>
      </c>
      <c r="DE986" s="136">
        <v>1</v>
      </c>
      <c r="DF986" s="136">
        <v>1</v>
      </c>
      <c r="DG986" s="215" t="s">
        <v>269</v>
      </c>
      <c r="DH986" s="136">
        <v>1</v>
      </c>
      <c r="DI986" s="136">
        <v>1</v>
      </c>
      <c r="DJ986" s="215" t="s">
        <v>269</v>
      </c>
      <c r="EE986" s="136" t="b">
        <v>1</v>
      </c>
      <c r="EF986" s="136" t="b">
        <v>1</v>
      </c>
      <c r="EG986" s="136" t="b">
        <v>1</v>
      </c>
      <c r="EH986" s="136" t="b">
        <v>1</v>
      </c>
      <c r="EL986" s="215" t="s">
        <v>269</v>
      </c>
    </row>
    <row r="987" spans="1:142" ht="60" customHeight="1" x14ac:dyDescent="0.55000000000000004">
      <c r="A987" s="83" t="s">
        <v>130</v>
      </c>
      <c r="B987" s="83" t="s">
        <v>98</v>
      </c>
      <c r="C987">
        <v>633879</v>
      </c>
      <c r="D987" t="s">
        <v>1618</v>
      </c>
      <c r="E987" t="s">
        <v>1618</v>
      </c>
      <c r="F987" s="83" t="s">
        <v>108</v>
      </c>
      <c r="G987" s="213">
        <v>27768</v>
      </c>
      <c r="H987" s="83" t="s">
        <v>102</v>
      </c>
      <c r="I987" s="213">
        <v>43196</v>
      </c>
      <c r="J987" s="83" t="s">
        <v>228</v>
      </c>
      <c r="K987" s="214">
        <v>255183197400</v>
      </c>
      <c r="L987" s="83" t="s">
        <v>135</v>
      </c>
      <c r="M987" s="213">
        <v>43721</v>
      </c>
      <c r="N987">
        <v>145056</v>
      </c>
      <c r="O987" s="145" t="s">
        <v>567</v>
      </c>
      <c r="P987" s="145" t="s">
        <v>99</v>
      </c>
      <c r="Q987" s="145" t="s">
        <v>100</v>
      </c>
      <c r="R987" s="145" t="s">
        <v>567</v>
      </c>
      <c r="V987">
        <v>575</v>
      </c>
      <c r="W987" s="83" t="s">
        <v>101</v>
      </c>
      <c r="X987" s="83" t="s">
        <v>103</v>
      </c>
      <c r="Y987" t="s">
        <v>2949</v>
      </c>
      <c r="Z987" s="83" t="s">
        <v>102</v>
      </c>
      <c r="AA987" s="83" t="s">
        <v>102</v>
      </c>
      <c r="AB987" t="s">
        <v>3915</v>
      </c>
      <c r="AC987" s="83" t="s">
        <v>4010</v>
      </c>
      <c r="AD987" s="83" t="s">
        <v>144</v>
      </c>
      <c r="AE987" s="83" t="s">
        <v>105</v>
      </c>
      <c r="AF987" t="s">
        <v>2949</v>
      </c>
      <c r="AG987" s="83" t="s">
        <v>102</v>
      </c>
      <c r="AH987" s="83" t="s">
        <v>102</v>
      </c>
      <c r="AI987" t="s">
        <v>3915</v>
      </c>
      <c r="AJ987" s="83" t="s">
        <v>4010</v>
      </c>
      <c r="AK987" s="83" t="s">
        <v>144</v>
      </c>
      <c r="AL987" s="83" t="s">
        <v>105</v>
      </c>
      <c r="AM987" s="87" t="s">
        <v>106</v>
      </c>
      <c r="AN987" t="s">
        <v>2949</v>
      </c>
      <c r="AO987" t="s">
        <v>3915</v>
      </c>
      <c r="AP987" s="83" t="s">
        <v>4010</v>
      </c>
      <c r="AQ987" s="83" t="s">
        <v>111</v>
      </c>
      <c r="AR987" s="87" t="s">
        <v>106</v>
      </c>
      <c r="AT987" s="83" t="s">
        <v>107</v>
      </c>
      <c r="AU987" s="83" t="s">
        <v>107</v>
      </c>
      <c r="AV987" s="83" t="s">
        <v>107</v>
      </c>
      <c r="AX987" s="110" t="s">
        <v>107</v>
      </c>
      <c r="AY987" s="111"/>
      <c r="AZ987" s="112">
        <f t="shared" ca="1" si="64"/>
        <v>7673</v>
      </c>
      <c r="BA987" s="136">
        <f t="shared" ca="1" si="65"/>
        <v>37</v>
      </c>
      <c r="BB987" s="114" t="s">
        <v>134</v>
      </c>
      <c r="BC987" s="114" t="s">
        <v>108</v>
      </c>
      <c r="BD987" s="114"/>
      <c r="BE987" s="115" t="s">
        <v>102</v>
      </c>
      <c r="BF987" s="115" t="s">
        <v>102</v>
      </c>
      <c r="BG987" s="115" t="s">
        <v>102</v>
      </c>
      <c r="BH987" s="115" t="s">
        <v>102</v>
      </c>
      <c r="BI987" s="116"/>
      <c r="BJ987" s="117" t="s">
        <v>109</v>
      </c>
      <c r="BK987" s="117" t="s">
        <v>109</v>
      </c>
      <c r="BL987" s="83">
        <f t="shared" ca="1" si="66"/>
        <v>6</v>
      </c>
      <c r="BM987" s="83" t="s">
        <v>108</v>
      </c>
      <c r="BN987" s="83">
        <v>0</v>
      </c>
      <c r="BO987" s="83" t="s">
        <v>108</v>
      </c>
      <c r="BP987" s="83">
        <v>-1703110</v>
      </c>
      <c r="BQ987" s="83" t="s">
        <v>312</v>
      </c>
      <c r="BR987" s="83" t="s">
        <v>153</v>
      </c>
      <c r="BS987" s="83" t="s">
        <v>499</v>
      </c>
      <c r="BT987" s="83">
        <v>-1703110</v>
      </c>
      <c r="BU987" s="83" t="s">
        <v>312</v>
      </c>
      <c r="BV987" s="83" t="s">
        <v>153</v>
      </c>
      <c r="BW987" s="83" t="s">
        <v>499</v>
      </c>
      <c r="BY987" s="136">
        <v>0</v>
      </c>
      <c r="BZ987" s="136">
        <v>0</v>
      </c>
      <c r="CA987" s="136">
        <v>0</v>
      </c>
      <c r="CB987" s="136">
        <v>0</v>
      </c>
      <c r="CD987" s="136">
        <v>0</v>
      </c>
      <c r="CE987" s="136">
        <v>0</v>
      </c>
      <c r="CF987" s="136">
        <v>0</v>
      </c>
      <c r="CG987" s="136">
        <v>0</v>
      </c>
      <c r="CH987" s="136">
        <v>0</v>
      </c>
      <c r="CI987" s="136">
        <v>0</v>
      </c>
      <c r="CJ987" s="136">
        <v>0</v>
      </c>
      <c r="CK987" s="138">
        <v>0</v>
      </c>
      <c r="CL987" s="138">
        <v>0</v>
      </c>
      <c r="CM987" s="136">
        <v>0</v>
      </c>
      <c r="CN987" s="136">
        <v>0</v>
      </c>
      <c r="CO987" s="85">
        <v>43692</v>
      </c>
      <c r="CP987" s="83" t="s">
        <v>5033</v>
      </c>
      <c r="CQ987" s="83" t="s">
        <v>102</v>
      </c>
      <c r="CR987" s="83" t="s">
        <v>482</v>
      </c>
      <c r="CS987" s="83">
        <v>982</v>
      </c>
      <c r="CT987" s="83" t="s">
        <v>483</v>
      </c>
      <c r="CU987" s="83">
        <v>1</v>
      </c>
      <c r="CV987" s="83">
        <v>0</v>
      </c>
      <c r="CW987" s="83">
        <v>0</v>
      </c>
      <c r="CX987" s="83" t="s">
        <v>109</v>
      </c>
      <c r="CY987" s="83" t="s">
        <v>583</v>
      </c>
      <c r="CZ987" s="83">
        <v>0</v>
      </c>
      <c r="DA987" s="83">
        <v>0</v>
      </c>
      <c r="DB987" s="83">
        <f t="shared" si="63"/>
        <v>0</v>
      </c>
      <c r="DC987" s="83" t="s">
        <v>497</v>
      </c>
      <c r="DE987" s="136">
        <v>1</v>
      </c>
      <c r="DF987" s="136">
        <v>1</v>
      </c>
      <c r="DG987" s="215" t="s">
        <v>269</v>
      </c>
      <c r="DH987" s="136">
        <v>1</v>
      </c>
      <c r="DI987" s="136">
        <v>1</v>
      </c>
      <c r="DJ987" s="215" t="s">
        <v>269</v>
      </c>
      <c r="EE987" s="136" t="b">
        <v>1</v>
      </c>
      <c r="EF987" s="136" t="b">
        <v>1</v>
      </c>
      <c r="EG987" s="136" t="b">
        <v>1</v>
      </c>
      <c r="EH987" s="136" t="b">
        <v>1</v>
      </c>
      <c r="EL987" s="215" t="s">
        <v>269</v>
      </c>
    </row>
    <row r="988" spans="1:142" ht="60" customHeight="1" x14ac:dyDescent="0.55000000000000004">
      <c r="A988" s="83" t="s">
        <v>130</v>
      </c>
      <c r="B988" s="83" t="s">
        <v>98</v>
      </c>
      <c r="C988">
        <v>803295</v>
      </c>
      <c r="D988" t="s">
        <v>1619</v>
      </c>
      <c r="E988" t="s">
        <v>1619</v>
      </c>
      <c r="F988" s="83" t="s">
        <v>108</v>
      </c>
      <c r="G988" s="213">
        <v>38439</v>
      </c>
      <c r="H988" s="83" t="s">
        <v>102</v>
      </c>
      <c r="I988" s="213">
        <v>43390</v>
      </c>
      <c r="J988" s="83" t="s">
        <v>228</v>
      </c>
      <c r="K988" s="214">
        <v>857931947145</v>
      </c>
      <c r="L988" s="83" t="s">
        <v>97</v>
      </c>
      <c r="M988" s="213">
        <v>43490</v>
      </c>
      <c r="N988">
        <v>353345</v>
      </c>
      <c r="O988" s="145" t="s">
        <v>567</v>
      </c>
      <c r="P988" s="145" t="s">
        <v>99</v>
      </c>
      <c r="Q988" s="145" t="s">
        <v>100</v>
      </c>
      <c r="R988" s="145" t="s">
        <v>567</v>
      </c>
      <c r="V988">
        <v>222</v>
      </c>
      <c r="W988" s="83" t="s">
        <v>101</v>
      </c>
      <c r="X988" s="83" t="s">
        <v>103</v>
      </c>
      <c r="Y988" t="s">
        <v>2950</v>
      </c>
      <c r="Z988" s="83" t="s">
        <v>102</v>
      </c>
      <c r="AA988" s="83" t="s">
        <v>102</v>
      </c>
      <c r="AB988" t="s">
        <v>3916</v>
      </c>
      <c r="AC988" s="83" t="s">
        <v>4011</v>
      </c>
      <c r="AD988" s="83" t="s">
        <v>144</v>
      </c>
      <c r="AE988" s="83" t="s">
        <v>105</v>
      </c>
      <c r="AF988" t="s">
        <v>2950</v>
      </c>
      <c r="AG988" s="83" t="s">
        <v>102</v>
      </c>
      <c r="AH988" s="83" t="s">
        <v>102</v>
      </c>
      <c r="AI988" t="s">
        <v>3916</v>
      </c>
      <c r="AJ988" s="83" t="s">
        <v>4011</v>
      </c>
      <c r="AK988" s="83" t="s">
        <v>144</v>
      </c>
      <c r="AL988" s="83" t="s">
        <v>105</v>
      </c>
      <c r="AM988" s="87" t="s">
        <v>106</v>
      </c>
      <c r="AN988" t="s">
        <v>2950</v>
      </c>
      <c r="AO988" t="s">
        <v>3916</v>
      </c>
      <c r="AP988" s="83" t="s">
        <v>4011</v>
      </c>
      <c r="AQ988" s="83" t="s">
        <v>144</v>
      </c>
      <c r="AR988" s="87" t="s">
        <v>106</v>
      </c>
      <c r="AT988" s="83" t="s">
        <v>107</v>
      </c>
      <c r="AU988" s="83" t="s">
        <v>107</v>
      </c>
      <c r="AV988" s="83" t="s">
        <v>107</v>
      </c>
      <c r="AX988" s="110" t="s">
        <v>107</v>
      </c>
      <c r="AY988" s="111"/>
      <c r="AZ988" s="112">
        <f t="shared" ca="1" si="64"/>
        <v>5867</v>
      </c>
      <c r="BA988" s="136">
        <f t="shared" ca="1" si="65"/>
        <v>86</v>
      </c>
      <c r="BB988" s="114" t="s">
        <v>134</v>
      </c>
      <c r="BC988" s="114" t="s">
        <v>108</v>
      </c>
      <c r="BD988" s="114"/>
      <c r="BE988" s="115" t="s">
        <v>102</v>
      </c>
      <c r="BF988" s="115" t="s">
        <v>102</v>
      </c>
      <c r="BG988" s="115" t="s">
        <v>102</v>
      </c>
      <c r="BH988" s="115" t="s">
        <v>102</v>
      </c>
      <c r="BI988" s="116"/>
      <c r="BJ988" s="117" t="s">
        <v>109</v>
      </c>
      <c r="BK988" s="117" t="s">
        <v>109</v>
      </c>
      <c r="BL988" s="83">
        <f t="shared" ca="1" si="66"/>
        <v>41</v>
      </c>
      <c r="BM988" s="83" t="s">
        <v>108</v>
      </c>
      <c r="BN988" s="83">
        <v>0</v>
      </c>
      <c r="BO988" s="83" t="s">
        <v>108</v>
      </c>
      <c r="BP988" s="83">
        <v>-1704845</v>
      </c>
      <c r="BQ988" s="83" t="s">
        <v>198</v>
      </c>
      <c r="BR988" s="83" t="s">
        <v>164</v>
      </c>
      <c r="BS988" s="83" t="s">
        <v>499</v>
      </c>
      <c r="BT988" s="83">
        <v>-1704845</v>
      </c>
      <c r="BU988" s="83" t="s">
        <v>198</v>
      </c>
      <c r="BV988" s="83" t="s">
        <v>164</v>
      </c>
      <c r="BW988" s="83" t="s">
        <v>499</v>
      </c>
      <c r="BY988" s="136">
        <v>0</v>
      </c>
      <c r="BZ988" s="136">
        <v>0</v>
      </c>
      <c r="CA988" s="136">
        <v>0</v>
      </c>
      <c r="CB988" s="136">
        <v>0</v>
      </c>
      <c r="CD988" s="136">
        <v>0</v>
      </c>
      <c r="CE988" s="136">
        <v>0</v>
      </c>
      <c r="CF988" s="136">
        <v>0</v>
      </c>
      <c r="CG988" s="136">
        <v>0</v>
      </c>
      <c r="CH988" s="136">
        <v>0</v>
      </c>
      <c r="CI988" s="136">
        <v>0</v>
      </c>
      <c r="CJ988" s="136">
        <v>0</v>
      </c>
      <c r="CK988" s="138">
        <v>0</v>
      </c>
      <c r="CL988" s="138">
        <v>0</v>
      </c>
      <c r="CM988" s="136">
        <v>0</v>
      </c>
      <c r="CN988" s="136">
        <v>0</v>
      </c>
      <c r="CO988" s="85">
        <v>43693</v>
      </c>
      <c r="CP988" s="83" t="s">
        <v>5034</v>
      </c>
      <c r="CQ988" s="83" t="s">
        <v>102</v>
      </c>
      <c r="CR988" s="83" t="s">
        <v>482</v>
      </c>
      <c r="CS988" s="83">
        <v>983</v>
      </c>
      <c r="CT988" s="83" t="s">
        <v>483</v>
      </c>
      <c r="CU988" s="83">
        <v>1</v>
      </c>
      <c r="CV988" s="83">
        <v>0</v>
      </c>
      <c r="CW988" s="83">
        <v>0</v>
      </c>
      <c r="CX988" s="83" t="s">
        <v>109</v>
      </c>
      <c r="CY988" s="83" t="s">
        <v>583</v>
      </c>
      <c r="CZ988" s="83">
        <v>0</v>
      </c>
      <c r="DA988" s="83">
        <v>0</v>
      </c>
      <c r="DB988" s="83">
        <f t="shared" si="63"/>
        <v>0</v>
      </c>
      <c r="DC988" s="83" t="s">
        <v>497</v>
      </c>
      <c r="DE988" s="136">
        <v>1</v>
      </c>
      <c r="DF988" s="136">
        <v>1</v>
      </c>
      <c r="DG988" s="215" t="s">
        <v>269</v>
      </c>
      <c r="DH988" s="136">
        <v>1</v>
      </c>
      <c r="DI988" s="136">
        <v>1</v>
      </c>
      <c r="DJ988" s="215" t="s">
        <v>269</v>
      </c>
      <c r="EE988" s="136" t="b">
        <v>1</v>
      </c>
      <c r="EF988" s="136" t="b">
        <v>1</v>
      </c>
      <c r="EG988" s="136" t="b">
        <v>1</v>
      </c>
      <c r="EH988" s="136" t="b">
        <v>1</v>
      </c>
      <c r="EL988" s="215" t="s">
        <v>269</v>
      </c>
    </row>
    <row r="989" spans="1:142" ht="60" customHeight="1" x14ac:dyDescent="0.55000000000000004">
      <c r="A989" s="83" t="s">
        <v>130</v>
      </c>
      <c r="B989" s="83" t="s">
        <v>98</v>
      </c>
      <c r="C989">
        <v>443078</v>
      </c>
      <c r="D989" t="s">
        <v>1620</v>
      </c>
      <c r="E989" t="s">
        <v>1620</v>
      </c>
      <c r="F989" s="83" t="s">
        <v>108</v>
      </c>
      <c r="G989" s="213">
        <v>35798</v>
      </c>
      <c r="H989" s="83" t="s">
        <v>102</v>
      </c>
      <c r="I989" s="213">
        <v>43195</v>
      </c>
      <c r="J989" s="83" t="s">
        <v>228</v>
      </c>
      <c r="K989" s="214">
        <v>119148634431</v>
      </c>
      <c r="L989" s="83" t="s">
        <v>135</v>
      </c>
      <c r="M989" s="213">
        <v>43706</v>
      </c>
      <c r="N989">
        <v>858371</v>
      </c>
      <c r="O989" s="145" t="s">
        <v>567</v>
      </c>
      <c r="P989" s="145" t="s">
        <v>99</v>
      </c>
      <c r="Q989" s="145" t="s">
        <v>100</v>
      </c>
      <c r="R989" s="145" t="s">
        <v>567</v>
      </c>
      <c r="V989">
        <v>8209</v>
      </c>
      <c r="W989" s="83" t="s">
        <v>1962</v>
      </c>
      <c r="X989" s="83" t="s">
        <v>103</v>
      </c>
      <c r="Y989" t="s">
        <v>2951</v>
      </c>
      <c r="Z989" s="83" t="s">
        <v>102</v>
      </c>
      <c r="AA989" s="83" t="s">
        <v>102</v>
      </c>
      <c r="AB989" t="s">
        <v>3867</v>
      </c>
      <c r="AC989" s="83" t="s">
        <v>4012</v>
      </c>
      <c r="AD989" s="83" t="s">
        <v>111</v>
      </c>
      <c r="AE989" s="83" t="s">
        <v>105</v>
      </c>
      <c r="AF989" t="s">
        <v>2951</v>
      </c>
      <c r="AG989" s="83" t="s">
        <v>102</v>
      </c>
      <c r="AH989" s="83" t="s">
        <v>102</v>
      </c>
      <c r="AI989" t="s">
        <v>3867</v>
      </c>
      <c r="AJ989" s="83" t="s">
        <v>4012</v>
      </c>
      <c r="AK989" s="83" t="s">
        <v>111</v>
      </c>
      <c r="AL989" s="83" t="s">
        <v>105</v>
      </c>
      <c r="AM989" s="87" t="s">
        <v>106</v>
      </c>
      <c r="AN989" t="s">
        <v>2951</v>
      </c>
      <c r="AO989" t="s">
        <v>3867</v>
      </c>
      <c r="AP989" s="83" t="s">
        <v>4012</v>
      </c>
      <c r="AQ989" s="83" t="s">
        <v>144</v>
      </c>
      <c r="AR989" s="87" t="s">
        <v>106</v>
      </c>
      <c r="AT989" s="83" t="s">
        <v>107</v>
      </c>
      <c r="AU989" s="83" t="s">
        <v>107</v>
      </c>
      <c r="AV989" s="83" t="s">
        <v>107</v>
      </c>
      <c r="AX989" s="110" t="s">
        <v>107</v>
      </c>
      <c r="AY989" s="111"/>
      <c r="AZ989" s="112">
        <f t="shared" ca="1" si="64"/>
        <v>8436</v>
      </c>
      <c r="BA989" s="136">
        <f t="shared" ca="1" si="65"/>
        <v>5</v>
      </c>
      <c r="BB989" s="114" t="s">
        <v>136</v>
      </c>
      <c r="BC989" s="114" t="s">
        <v>108</v>
      </c>
      <c r="BD989" s="114"/>
      <c r="BE989" s="115" t="s">
        <v>102</v>
      </c>
      <c r="BF989" s="115" t="s">
        <v>102</v>
      </c>
      <c r="BG989" s="115" t="s">
        <v>102</v>
      </c>
      <c r="BH989" s="115" t="s">
        <v>102</v>
      </c>
      <c r="BI989" s="116"/>
      <c r="BJ989" s="117" t="s">
        <v>109</v>
      </c>
      <c r="BK989" s="117" t="s">
        <v>109</v>
      </c>
      <c r="BL989" s="83">
        <f t="shared" ca="1" si="66"/>
        <v>85</v>
      </c>
      <c r="BM989" s="83" t="s">
        <v>270</v>
      </c>
      <c r="BN989" s="83">
        <v>0</v>
      </c>
      <c r="BO989" s="83" t="s">
        <v>108</v>
      </c>
      <c r="BP989" s="83">
        <v>-1706580</v>
      </c>
      <c r="BQ989" s="83" t="s">
        <v>381</v>
      </c>
      <c r="BR989" s="83" t="s">
        <v>157</v>
      </c>
      <c r="BS989" s="83" t="s">
        <v>502</v>
      </c>
      <c r="BT989" s="83">
        <v>-1706580</v>
      </c>
      <c r="BU989" s="83" t="s">
        <v>381</v>
      </c>
      <c r="BV989" s="83" t="s">
        <v>157</v>
      </c>
      <c r="BW989" s="83" t="s">
        <v>502</v>
      </c>
      <c r="BY989" s="136">
        <v>0</v>
      </c>
      <c r="BZ989" s="136">
        <v>0</v>
      </c>
      <c r="CA989" s="136">
        <v>0</v>
      </c>
      <c r="CB989" s="136">
        <v>0</v>
      </c>
      <c r="CD989" s="136">
        <v>0</v>
      </c>
      <c r="CE989" s="136">
        <v>0</v>
      </c>
      <c r="CF989" s="136">
        <v>0</v>
      </c>
      <c r="CG989" s="136">
        <v>0</v>
      </c>
      <c r="CH989" s="136">
        <v>0</v>
      </c>
      <c r="CI989" s="136">
        <v>0</v>
      </c>
      <c r="CJ989" s="136">
        <v>0</v>
      </c>
      <c r="CK989" s="138">
        <v>0</v>
      </c>
      <c r="CL989" s="138">
        <v>0</v>
      </c>
      <c r="CM989" s="136">
        <v>0</v>
      </c>
      <c r="CN989" s="136">
        <v>0</v>
      </c>
      <c r="CO989" s="85">
        <v>43694</v>
      </c>
      <c r="CP989" s="83" t="s">
        <v>5035</v>
      </c>
      <c r="CQ989" s="83" t="s">
        <v>102</v>
      </c>
      <c r="CR989" s="83" t="s">
        <v>482</v>
      </c>
      <c r="CS989" s="83">
        <v>984</v>
      </c>
      <c r="CT989" s="83" t="s">
        <v>483</v>
      </c>
      <c r="CU989" s="83">
        <v>1</v>
      </c>
      <c r="CV989" s="83">
        <v>0</v>
      </c>
      <c r="CW989" s="83">
        <v>0</v>
      </c>
      <c r="CX989" s="83" t="s">
        <v>109</v>
      </c>
      <c r="CY989" s="83" t="s">
        <v>583</v>
      </c>
      <c r="CZ989" s="83">
        <v>0</v>
      </c>
      <c r="DA989" s="83">
        <v>0</v>
      </c>
      <c r="DB989" s="83">
        <f t="shared" si="63"/>
        <v>0</v>
      </c>
      <c r="DC989" s="83" t="s">
        <v>497</v>
      </c>
      <c r="DE989" s="136">
        <v>1</v>
      </c>
      <c r="DF989" s="136">
        <v>1</v>
      </c>
      <c r="DG989" s="215" t="s">
        <v>269</v>
      </c>
      <c r="DH989" s="136">
        <v>1</v>
      </c>
      <c r="DI989" s="136">
        <v>1</v>
      </c>
      <c r="DJ989" s="215" t="s">
        <v>269</v>
      </c>
      <c r="EE989" s="136" t="b">
        <v>1</v>
      </c>
      <c r="EF989" s="136" t="b">
        <v>1</v>
      </c>
      <c r="EG989" s="136" t="b">
        <v>1</v>
      </c>
      <c r="EH989" s="136" t="b">
        <v>1</v>
      </c>
      <c r="EL989" s="215" t="s">
        <v>269</v>
      </c>
    </row>
    <row r="990" spans="1:142" ht="60" customHeight="1" x14ac:dyDescent="0.55000000000000004">
      <c r="A990" s="83" t="s">
        <v>130</v>
      </c>
      <c r="B990" s="83" t="s">
        <v>98</v>
      </c>
      <c r="C990">
        <v>363563</v>
      </c>
      <c r="D990" t="s">
        <v>1621</v>
      </c>
      <c r="E990" t="s">
        <v>1621</v>
      </c>
      <c r="F990" s="83" t="s">
        <v>108</v>
      </c>
      <c r="G990" s="213">
        <v>34882</v>
      </c>
      <c r="H990" s="83" t="s">
        <v>102</v>
      </c>
      <c r="I990" s="213">
        <v>43402</v>
      </c>
      <c r="J990" s="83" t="s">
        <v>228</v>
      </c>
      <c r="K990" s="214">
        <v>999987131824</v>
      </c>
      <c r="L990" s="83" t="s">
        <v>97</v>
      </c>
      <c r="M990" s="213">
        <v>43510</v>
      </c>
      <c r="N990">
        <v>763662</v>
      </c>
      <c r="O990" s="145" t="s">
        <v>567</v>
      </c>
      <c r="P990" s="145" t="s">
        <v>99</v>
      </c>
      <c r="Q990" s="145" t="s">
        <v>100</v>
      </c>
      <c r="R990" s="145" t="s">
        <v>567</v>
      </c>
      <c r="V990">
        <v>4671</v>
      </c>
      <c r="W990" s="83" t="s">
        <v>101</v>
      </c>
      <c r="X990" s="83" t="s">
        <v>103</v>
      </c>
      <c r="Y990" t="s">
        <v>2952</v>
      </c>
      <c r="Z990" s="83" t="s">
        <v>102</v>
      </c>
      <c r="AA990" s="83" t="s">
        <v>102</v>
      </c>
      <c r="AB990" t="s">
        <v>3917</v>
      </c>
      <c r="AC990" s="83" t="s">
        <v>4013</v>
      </c>
      <c r="AD990" s="83" t="s">
        <v>144</v>
      </c>
      <c r="AE990" s="83" t="s">
        <v>105</v>
      </c>
      <c r="AF990" t="s">
        <v>2952</v>
      </c>
      <c r="AG990" s="83" t="s">
        <v>102</v>
      </c>
      <c r="AH990" s="83" t="s">
        <v>102</v>
      </c>
      <c r="AI990" t="s">
        <v>3917</v>
      </c>
      <c r="AJ990" s="83" t="s">
        <v>4013</v>
      </c>
      <c r="AK990" s="83" t="s">
        <v>144</v>
      </c>
      <c r="AL990" s="83" t="s">
        <v>105</v>
      </c>
      <c r="AM990" s="87" t="s">
        <v>106</v>
      </c>
      <c r="AN990" t="s">
        <v>2952</v>
      </c>
      <c r="AO990" t="s">
        <v>3917</v>
      </c>
      <c r="AP990" s="83" t="s">
        <v>4013</v>
      </c>
      <c r="AQ990" s="83" t="s">
        <v>111</v>
      </c>
      <c r="AR990" s="87" t="s">
        <v>106</v>
      </c>
      <c r="AT990" s="83" t="s">
        <v>107</v>
      </c>
      <c r="AU990" s="83" t="s">
        <v>107</v>
      </c>
      <c r="AV990" s="83" t="s">
        <v>107</v>
      </c>
      <c r="AX990" s="110" t="s">
        <v>107</v>
      </c>
      <c r="AY990" s="111"/>
      <c r="AZ990" s="112">
        <f t="shared" ca="1" si="64"/>
        <v>4999</v>
      </c>
      <c r="BA990" s="136">
        <f t="shared" ca="1" si="65"/>
        <v>15</v>
      </c>
      <c r="BB990" s="114" t="s">
        <v>134</v>
      </c>
      <c r="BC990" s="114" t="s">
        <v>108</v>
      </c>
      <c r="BD990" s="114"/>
      <c r="BE990" s="115" t="s">
        <v>102</v>
      </c>
      <c r="BF990" s="115" t="s">
        <v>102</v>
      </c>
      <c r="BG990" s="115" t="s">
        <v>102</v>
      </c>
      <c r="BH990" s="115" t="s">
        <v>102</v>
      </c>
      <c r="BI990" s="116"/>
      <c r="BJ990" s="117" t="s">
        <v>109</v>
      </c>
      <c r="BK990" s="117" t="s">
        <v>109</v>
      </c>
      <c r="BL990" s="83">
        <f t="shared" ca="1" si="66"/>
        <v>62</v>
      </c>
      <c r="BM990" s="83" t="s">
        <v>108</v>
      </c>
      <c r="BN990" s="83">
        <v>0</v>
      </c>
      <c r="BO990" s="83" t="s">
        <v>108</v>
      </c>
      <c r="BP990" s="83">
        <v>-1708315</v>
      </c>
      <c r="BQ990" s="83" t="s">
        <v>312</v>
      </c>
      <c r="BR990" s="83" t="s">
        <v>153</v>
      </c>
      <c r="BS990" s="83" t="s">
        <v>499</v>
      </c>
      <c r="BT990" s="83">
        <v>-1708315</v>
      </c>
      <c r="BU990" s="83" t="s">
        <v>312</v>
      </c>
      <c r="BV990" s="83" t="s">
        <v>153</v>
      </c>
      <c r="BW990" s="83" t="s">
        <v>499</v>
      </c>
      <c r="BY990" s="136">
        <v>0</v>
      </c>
      <c r="BZ990" s="136">
        <v>0</v>
      </c>
      <c r="CA990" s="136">
        <v>0</v>
      </c>
      <c r="CB990" s="136">
        <v>0</v>
      </c>
      <c r="CD990" s="136">
        <v>0</v>
      </c>
      <c r="CE990" s="136">
        <v>0</v>
      </c>
      <c r="CF990" s="136">
        <v>0</v>
      </c>
      <c r="CG990" s="136">
        <v>0</v>
      </c>
      <c r="CH990" s="136">
        <v>0</v>
      </c>
      <c r="CI990" s="136">
        <v>0</v>
      </c>
      <c r="CJ990" s="136">
        <v>0</v>
      </c>
      <c r="CK990" s="138">
        <v>0</v>
      </c>
      <c r="CL990" s="138">
        <v>0</v>
      </c>
      <c r="CM990" s="136">
        <v>0</v>
      </c>
      <c r="CN990" s="136">
        <v>0</v>
      </c>
      <c r="CO990" s="85">
        <v>43695</v>
      </c>
      <c r="CP990" s="83" t="s">
        <v>5036</v>
      </c>
      <c r="CQ990" s="83" t="s">
        <v>102</v>
      </c>
      <c r="CR990" s="83" t="s">
        <v>482</v>
      </c>
      <c r="CS990" s="83">
        <v>985</v>
      </c>
      <c r="CT990" s="83" t="s">
        <v>483</v>
      </c>
      <c r="CU990" s="83">
        <v>1</v>
      </c>
      <c r="CV990" s="83">
        <v>0</v>
      </c>
      <c r="CW990" s="83">
        <v>0</v>
      </c>
      <c r="CX990" s="83" t="s">
        <v>109</v>
      </c>
      <c r="CY990" s="83" t="s">
        <v>583</v>
      </c>
      <c r="CZ990" s="83">
        <v>0</v>
      </c>
      <c r="DA990" s="83">
        <v>0</v>
      </c>
      <c r="DB990" s="83">
        <f t="shared" si="63"/>
        <v>0</v>
      </c>
      <c r="DC990" s="83" t="s">
        <v>497</v>
      </c>
      <c r="DE990" s="136">
        <v>1</v>
      </c>
      <c r="DF990" s="136">
        <v>1</v>
      </c>
      <c r="DG990" s="215" t="s">
        <v>269</v>
      </c>
      <c r="DH990" s="136">
        <v>1</v>
      </c>
      <c r="DI990" s="136">
        <v>1</v>
      </c>
      <c r="DJ990" s="215" t="s">
        <v>269</v>
      </c>
      <c r="EE990" s="136" t="b">
        <v>1</v>
      </c>
      <c r="EF990" s="136" t="b">
        <v>1</v>
      </c>
      <c r="EG990" s="136" t="b">
        <v>1</v>
      </c>
      <c r="EH990" s="136" t="b">
        <v>1</v>
      </c>
      <c r="EL990" s="215" t="s">
        <v>269</v>
      </c>
    </row>
    <row r="991" spans="1:142" ht="60" customHeight="1" x14ac:dyDescent="0.55000000000000004">
      <c r="A991" s="83" t="s">
        <v>130</v>
      </c>
      <c r="B991" s="83" t="s">
        <v>98</v>
      </c>
      <c r="C991">
        <v>387219</v>
      </c>
      <c r="D991" t="s">
        <v>1622</v>
      </c>
      <c r="E991" t="s">
        <v>1622</v>
      </c>
      <c r="F991" s="83" t="s">
        <v>108</v>
      </c>
      <c r="G991" s="213">
        <v>33975</v>
      </c>
      <c r="H991" s="83" t="s">
        <v>102</v>
      </c>
      <c r="I991" s="213">
        <v>43178</v>
      </c>
      <c r="J991" s="83" t="s">
        <v>228</v>
      </c>
      <c r="K991" s="214">
        <v>800203288463</v>
      </c>
      <c r="L991" s="83" t="s">
        <v>126</v>
      </c>
      <c r="M991" s="213">
        <v>43659</v>
      </c>
      <c r="N991">
        <v>734188</v>
      </c>
      <c r="O991" s="145" t="s">
        <v>567</v>
      </c>
      <c r="P991" s="145" t="s">
        <v>99</v>
      </c>
      <c r="Q991" s="145" t="s">
        <v>100</v>
      </c>
      <c r="R991" s="145" t="s">
        <v>567</v>
      </c>
      <c r="V991">
        <v>5071</v>
      </c>
      <c r="W991" s="83" t="s">
        <v>101</v>
      </c>
      <c r="X991" s="83" t="s">
        <v>103</v>
      </c>
      <c r="Y991" t="s">
        <v>2953</v>
      </c>
      <c r="Z991" s="83" t="s">
        <v>102</v>
      </c>
      <c r="AA991" s="83" t="s">
        <v>102</v>
      </c>
      <c r="AB991" t="s">
        <v>3918</v>
      </c>
      <c r="AC991" s="83" t="s">
        <v>4014</v>
      </c>
      <c r="AD991" s="83" t="s">
        <v>144</v>
      </c>
      <c r="AE991" s="83" t="s">
        <v>105</v>
      </c>
      <c r="AF991" t="s">
        <v>2953</v>
      </c>
      <c r="AG991" s="83" t="s">
        <v>102</v>
      </c>
      <c r="AH991" s="83" t="s">
        <v>102</v>
      </c>
      <c r="AI991" t="s">
        <v>3918</v>
      </c>
      <c r="AJ991" s="83" t="s">
        <v>4014</v>
      </c>
      <c r="AK991" s="83" t="s">
        <v>144</v>
      </c>
      <c r="AL991" s="83" t="s">
        <v>105</v>
      </c>
      <c r="AM991" s="87" t="s">
        <v>106</v>
      </c>
      <c r="AN991" t="s">
        <v>2953</v>
      </c>
      <c r="AO991" t="s">
        <v>3918</v>
      </c>
      <c r="AP991" s="83" t="s">
        <v>4014</v>
      </c>
      <c r="AQ991" s="83" t="s">
        <v>144</v>
      </c>
      <c r="AR991" s="87" t="s">
        <v>106</v>
      </c>
      <c r="AT991" s="83" t="s">
        <v>107</v>
      </c>
      <c r="AU991" s="83" t="s">
        <v>107</v>
      </c>
      <c r="AV991" s="83" t="s">
        <v>107</v>
      </c>
      <c r="AX991" s="110" t="s">
        <v>107</v>
      </c>
      <c r="AY991" s="111"/>
      <c r="AZ991" s="112">
        <f t="shared" ca="1" si="64"/>
        <v>3277</v>
      </c>
      <c r="BA991" s="136">
        <f t="shared" ca="1" si="65"/>
        <v>60</v>
      </c>
      <c r="BB991" s="114" t="s">
        <v>134</v>
      </c>
      <c r="BC991" s="114" t="s">
        <v>108</v>
      </c>
      <c r="BD991" s="114"/>
      <c r="BE991" s="115" t="s">
        <v>102</v>
      </c>
      <c r="BF991" s="115" t="s">
        <v>102</v>
      </c>
      <c r="BG991" s="115" t="s">
        <v>102</v>
      </c>
      <c r="BH991" s="115" t="s">
        <v>102</v>
      </c>
      <c r="BI991" s="116"/>
      <c r="BJ991" s="117" t="s">
        <v>109</v>
      </c>
      <c r="BK991" s="117" t="s">
        <v>109</v>
      </c>
      <c r="BL991" s="83">
        <f t="shared" ca="1" si="66"/>
        <v>27</v>
      </c>
      <c r="BM991" s="83" t="s">
        <v>108</v>
      </c>
      <c r="BN991" s="83">
        <v>0</v>
      </c>
      <c r="BO991" s="83" t="s">
        <v>108</v>
      </c>
      <c r="BP991" s="83">
        <v>-1710050</v>
      </c>
      <c r="BQ991" s="83" t="s">
        <v>198</v>
      </c>
      <c r="BR991" s="83" t="s">
        <v>164</v>
      </c>
      <c r="BS991" s="83" t="s">
        <v>499</v>
      </c>
      <c r="BT991" s="83">
        <v>-1710050</v>
      </c>
      <c r="BU991" s="83" t="s">
        <v>198</v>
      </c>
      <c r="BV991" s="83" t="s">
        <v>164</v>
      </c>
      <c r="BW991" s="83" t="s">
        <v>499</v>
      </c>
      <c r="BY991" s="136">
        <v>0</v>
      </c>
      <c r="BZ991" s="136">
        <v>0</v>
      </c>
      <c r="CA991" s="136">
        <v>0</v>
      </c>
      <c r="CB991" s="136">
        <v>0</v>
      </c>
      <c r="CD991" s="136">
        <v>0</v>
      </c>
      <c r="CE991" s="136">
        <v>0</v>
      </c>
      <c r="CF991" s="136">
        <v>0</v>
      </c>
      <c r="CG991" s="136">
        <v>0</v>
      </c>
      <c r="CH991" s="136">
        <v>0</v>
      </c>
      <c r="CI991" s="136">
        <v>0</v>
      </c>
      <c r="CJ991" s="136">
        <v>0</v>
      </c>
      <c r="CK991" s="138">
        <v>0</v>
      </c>
      <c r="CL991" s="138">
        <v>0</v>
      </c>
      <c r="CM991" s="136">
        <v>0</v>
      </c>
      <c r="CN991" s="136">
        <v>0</v>
      </c>
      <c r="CO991" s="85">
        <v>43696</v>
      </c>
      <c r="CP991" s="83" t="s">
        <v>5037</v>
      </c>
      <c r="CQ991" s="83" t="s">
        <v>102</v>
      </c>
      <c r="CR991" s="83" t="s">
        <v>482</v>
      </c>
      <c r="CS991" s="83">
        <v>986</v>
      </c>
      <c r="CT991" s="83" t="s">
        <v>483</v>
      </c>
      <c r="CU991" s="83">
        <v>1</v>
      </c>
      <c r="CV991" s="83">
        <v>0</v>
      </c>
      <c r="CW991" s="83">
        <v>0</v>
      </c>
      <c r="CX991" s="83" t="s">
        <v>109</v>
      </c>
      <c r="CY991" s="83" t="s">
        <v>583</v>
      </c>
      <c r="CZ991" s="83">
        <v>0</v>
      </c>
      <c r="DA991" s="83">
        <v>0</v>
      </c>
      <c r="DB991" s="83">
        <f t="shared" si="63"/>
        <v>0</v>
      </c>
      <c r="DC991" s="83" t="s">
        <v>497</v>
      </c>
      <c r="DE991" s="136">
        <v>1</v>
      </c>
      <c r="DF991" s="136">
        <v>1</v>
      </c>
      <c r="DG991" s="215" t="s">
        <v>269</v>
      </c>
      <c r="DH991" s="136">
        <v>1</v>
      </c>
      <c r="DI991" s="136">
        <v>1</v>
      </c>
      <c r="DJ991" s="215" t="s">
        <v>269</v>
      </c>
      <c r="EE991" s="136" t="b">
        <v>1</v>
      </c>
      <c r="EF991" s="136" t="b">
        <v>1</v>
      </c>
      <c r="EG991" s="136" t="b">
        <v>1</v>
      </c>
      <c r="EH991" s="136" t="b">
        <v>1</v>
      </c>
      <c r="EL991" s="215" t="s">
        <v>269</v>
      </c>
    </row>
    <row r="992" spans="1:142" ht="60" customHeight="1" x14ac:dyDescent="0.55000000000000004">
      <c r="A992" s="83" t="s">
        <v>130</v>
      </c>
      <c r="B992" s="83" t="s">
        <v>98</v>
      </c>
      <c r="C992">
        <v>858193</v>
      </c>
      <c r="D992" t="s">
        <v>1623</v>
      </c>
      <c r="E992" t="s">
        <v>1623</v>
      </c>
      <c r="F992" s="83" t="s">
        <v>108</v>
      </c>
      <c r="G992" s="213">
        <v>32861</v>
      </c>
      <c r="H992" s="83" t="s">
        <v>102</v>
      </c>
      <c r="I992" s="213">
        <v>43416</v>
      </c>
      <c r="J992" s="83" t="s">
        <v>228</v>
      </c>
      <c r="K992" s="214">
        <v>992267442041</v>
      </c>
      <c r="L992" s="83" t="s">
        <v>135</v>
      </c>
      <c r="M992" s="213">
        <v>43748</v>
      </c>
      <c r="N992">
        <v>526224</v>
      </c>
      <c r="O992" s="145" t="s">
        <v>567</v>
      </c>
      <c r="P992" s="145" t="s">
        <v>99</v>
      </c>
      <c r="Q992" s="145" t="s">
        <v>100</v>
      </c>
      <c r="R992" s="145" t="s">
        <v>567</v>
      </c>
      <c r="V992">
        <v>6551</v>
      </c>
      <c r="W992" s="83" t="s">
        <v>1963</v>
      </c>
      <c r="X992" s="83" t="s">
        <v>103</v>
      </c>
      <c r="Y992" t="s">
        <v>2954</v>
      </c>
      <c r="Z992" s="83" t="s">
        <v>102</v>
      </c>
      <c r="AA992" s="83" t="s">
        <v>102</v>
      </c>
      <c r="AB992" t="s">
        <v>3919</v>
      </c>
      <c r="AC992" s="83" t="s">
        <v>4015</v>
      </c>
      <c r="AD992" s="83" t="s">
        <v>111</v>
      </c>
      <c r="AE992" s="83" t="s">
        <v>105</v>
      </c>
      <c r="AF992" t="s">
        <v>2954</v>
      </c>
      <c r="AG992" s="83" t="s">
        <v>102</v>
      </c>
      <c r="AH992" s="83" t="s">
        <v>102</v>
      </c>
      <c r="AI992" t="s">
        <v>3919</v>
      </c>
      <c r="AJ992" s="83" t="s">
        <v>4015</v>
      </c>
      <c r="AK992" s="83" t="s">
        <v>111</v>
      </c>
      <c r="AL992" s="83" t="s">
        <v>105</v>
      </c>
      <c r="AM992" s="87" t="s">
        <v>106</v>
      </c>
      <c r="AN992" t="s">
        <v>2954</v>
      </c>
      <c r="AO992" t="s">
        <v>3919</v>
      </c>
      <c r="AP992" s="83" t="s">
        <v>4015</v>
      </c>
      <c r="AQ992" s="83" t="s">
        <v>144</v>
      </c>
      <c r="AR992" s="87" t="s">
        <v>106</v>
      </c>
      <c r="AT992" s="83" t="s">
        <v>107</v>
      </c>
      <c r="AU992" s="83" t="s">
        <v>107</v>
      </c>
      <c r="AV992" s="83" t="s">
        <v>107</v>
      </c>
      <c r="AX992" s="110" t="s">
        <v>107</v>
      </c>
      <c r="AY992" s="111"/>
      <c r="AZ992" s="112">
        <f t="shared" ca="1" si="64"/>
        <v>2971</v>
      </c>
      <c r="BA992" s="136">
        <f t="shared" ca="1" si="65"/>
        <v>43</v>
      </c>
      <c r="BB992" s="114" t="s">
        <v>136</v>
      </c>
      <c r="BC992" s="114" t="s">
        <v>108</v>
      </c>
      <c r="BD992" s="114"/>
      <c r="BE992" s="115" t="s">
        <v>102</v>
      </c>
      <c r="BF992" s="115" t="s">
        <v>102</v>
      </c>
      <c r="BG992" s="115" t="s">
        <v>102</v>
      </c>
      <c r="BH992" s="115" t="s">
        <v>102</v>
      </c>
      <c r="BI992" s="116"/>
      <c r="BJ992" s="117" t="s">
        <v>109</v>
      </c>
      <c r="BK992" s="117" t="s">
        <v>109</v>
      </c>
      <c r="BL992" s="83">
        <f t="shared" ca="1" si="66"/>
        <v>56</v>
      </c>
      <c r="BM992" s="83" t="s">
        <v>270</v>
      </c>
      <c r="BN992" s="83">
        <v>0</v>
      </c>
      <c r="BO992" s="83" t="s">
        <v>108</v>
      </c>
      <c r="BP992" s="83">
        <v>-1711785</v>
      </c>
      <c r="BQ992" s="83" t="s">
        <v>381</v>
      </c>
      <c r="BR992" s="83" t="s">
        <v>157</v>
      </c>
      <c r="BS992" s="83" t="s">
        <v>502</v>
      </c>
      <c r="BT992" s="83">
        <v>-1711785</v>
      </c>
      <c r="BU992" s="83" t="s">
        <v>381</v>
      </c>
      <c r="BV992" s="83" t="s">
        <v>157</v>
      </c>
      <c r="BW992" s="83" t="s">
        <v>502</v>
      </c>
      <c r="BY992" s="136">
        <v>0</v>
      </c>
      <c r="BZ992" s="136">
        <v>0</v>
      </c>
      <c r="CA992" s="136">
        <v>0</v>
      </c>
      <c r="CB992" s="136">
        <v>0</v>
      </c>
      <c r="CD992" s="136">
        <v>0</v>
      </c>
      <c r="CE992" s="136">
        <v>0</v>
      </c>
      <c r="CF992" s="136">
        <v>0</v>
      </c>
      <c r="CG992" s="136">
        <v>0</v>
      </c>
      <c r="CH992" s="136">
        <v>0</v>
      </c>
      <c r="CI992" s="136">
        <v>0</v>
      </c>
      <c r="CJ992" s="136">
        <v>0</v>
      </c>
      <c r="CK992" s="138">
        <v>0</v>
      </c>
      <c r="CL992" s="138">
        <v>0</v>
      </c>
      <c r="CM992" s="136">
        <v>0</v>
      </c>
      <c r="CN992" s="136">
        <v>0</v>
      </c>
      <c r="CO992" s="85">
        <v>43697</v>
      </c>
      <c r="CP992" s="83" t="s">
        <v>5038</v>
      </c>
      <c r="CQ992" s="83" t="s">
        <v>102</v>
      </c>
      <c r="CR992" s="83" t="s">
        <v>482</v>
      </c>
      <c r="CS992" s="83">
        <v>987</v>
      </c>
      <c r="CT992" s="83" t="s">
        <v>483</v>
      </c>
      <c r="CU992" s="83">
        <v>1</v>
      </c>
      <c r="CV992" s="83">
        <v>0</v>
      </c>
      <c r="CW992" s="83">
        <v>0</v>
      </c>
      <c r="CX992" s="83" t="s">
        <v>109</v>
      </c>
      <c r="CY992" s="83" t="s">
        <v>583</v>
      </c>
      <c r="CZ992" s="83">
        <v>0</v>
      </c>
      <c r="DA992" s="83">
        <v>0</v>
      </c>
      <c r="DB992" s="83">
        <f t="shared" si="63"/>
        <v>0</v>
      </c>
      <c r="DC992" s="83" t="s">
        <v>497</v>
      </c>
      <c r="DE992" s="136">
        <v>1</v>
      </c>
      <c r="DF992" s="136">
        <v>1</v>
      </c>
      <c r="DG992" s="215" t="s">
        <v>269</v>
      </c>
      <c r="DH992" s="136">
        <v>1</v>
      </c>
      <c r="DI992" s="136">
        <v>1</v>
      </c>
      <c r="DJ992" s="215" t="s">
        <v>269</v>
      </c>
      <c r="EE992" s="136" t="b">
        <v>1</v>
      </c>
      <c r="EF992" s="136" t="b">
        <v>1</v>
      </c>
      <c r="EG992" s="136" t="b">
        <v>1</v>
      </c>
      <c r="EH992" s="136" t="b">
        <v>1</v>
      </c>
      <c r="EL992" s="215" t="s">
        <v>269</v>
      </c>
    </row>
    <row r="993" spans="1:142" ht="60" customHeight="1" x14ac:dyDescent="0.55000000000000004">
      <c r="A993" s="83" t="s">
        <v>130</v>
      </c>
      <c r="B993" s="83" t="s">
        <v>98</v>
      </c>
      <c r="C993">
        <v>174283</v>
      </c>
      <c r="D993" t="s">
        <v>1624</v>
      </c>
      <c r="E993" t="s">
        <v>1624</v>
      </c>
      <c r="F993" s="83" t="s">
        <v>108</v>
      </c>
      <c r="G993" s="213">
        <v>30386</v>
      </c>
      <c r="H993" s="83" t="s">
        <v>102</v>
      </c>
      <c r="I993" s="213">
        <v>43131</v>
      </c>
      <c r="J993" s="83" t="s">
        <v>228</v>
      </c>
      <c r="K993" s="214">
        <v>738419195674</v>
      </c>
      <c r="L993" s="83" t="s">
        <v>97</v>
      </c>
      <c r="M993" s="213">
        <v>43545</v>
      </c>
      <c r="N993">
        <v>549058</v>
      </c>
      <c r="O993" s="145" t="s">
        <v>567</v>
      </c>
      <c r="P993" s="145" t="s">
        <v>99</v>
      </c>
      <c r="Q993" s="145" t="s">
        <v>100</v>
      </c>
      <c r="R993" s="145" t="s">
        <v>567</v>
      </c>
      <c r="V993">
        <v>8666</v>
      </c>
      <c r="W993" s="83" t="s">
        <v>101</v>
      </c>
      <c r="X993" s="83" t="s">
        <v>103</v>
      </c>
      <c r="Y993" t="s">
        <v>2955</v>
      </c>
      <c r="Z993" s="83" t="s">
        <v>102</v>
      </c>
      <c r="AA993" s="83" t="s">
        <v>102</v>
      </c>
      <c r="AB993" t="s">
        <v>3920</v>
      </c>
      <c r="AC993" s="83" t="s">
        <v>4016</v>
      </c>
      <c r="AD993" s="83" t="s">
        <v>144</v>
      </c>
      <c r="AE993" s="83" t="s">
        <v>105</v>
      </c>
      <c r="AF993" t="s">
        <v>2955</v>
      </c>
      <c r="AG993" s="83" t="s">
        <v>102</v>
      </c>
      <c r="AH993" s="83" t="s">
        <v>102</v>
      </c>
      <c r="AI993" t="s">
        <v>3920</v>
      </c>
      <c r="AJ993" s="83" t="s">
        <v>4016</v>
      </c>
      <c r="AK993" s="83" t="s">
        <v>144</v>
      </c>
      <c r="AL993" s="83" t="s">
        <v>105</v>
      </c>
      <c r="AM993" s="87" t="s">
        <v>106</v>
      </c>
      <c r="AN993" t="s">
        <v>2955</v>
      </c>
      <c r="AO993" t="s">
        <v>3920</v>
      </c>
      <c r="AP993" s="83" t="s">
        <v>4016</v>
      </c>
      <c r="AQ993" s="83" t="s">
        <v>111</v>
      </c>
      <c r="AR993" s="87" t="s">
        <v>106</v>
      </c>
      <c r="AT993" s="83" t="s">
        <v>107</v>
      </c>
      <c r="AU993" s="83" t="s">
        <v>107</v>
      </c>
      <c r="AV993" s="83" t="s">
        <v>107</v>
      </c>
      <c r="AX993" s="110" t="s">
        <v>107</v>
      </c>
      <c r="AY993" s="111"/>
      <c r="AZ993" s="112">
        <f t="shared" ca="1" si="64"/>
        <v>8998</v>
      </c>
      <c r="BA993" s="136">
        <f t="shared" ca="1" si="65"/>
        <v>70</v>
      </c>
      <c r="BB993" s="114" t="s">
        <v>134</v>
      </c>
      <c r="BC993" s="114" t="s">
        <v>108</v>
      </c>
      <c r="BD993" s="114"/>
      <c r="BE993" s="115" t="s">
        <v>102</v>
      </c>
      <c r="BF993" s="115" t="s">
        <v>102</v>
      </c>
      <c r="BG993" s="115" t="s">
        <v>102</v>
      </c>
      <c r="BH993" s="115" t="s">
        <v>102</v>
      </c>
      <c r="BI993" s="116"/>
      <c r="BJ993" s="117" t="s">
        <v>109</v>
      </c>
      <c r="BK993" s="117" t="s">
        <v>109</v>
      </c>
      <c r="BL993" s="83">
        <f t="shared" ca="1" si="66"/>
        <v>3</v>
      </c>
      <c r="BM993" s="83" t="s">
        <v>108</v>
      </c>
      <c r="BN993" s="83">
        <v>0</v>
      </c>
      <c r="BO993" s="83" t="s">
        <v>108</v>
      </c>
      <c r="BP993" s="83">
        <v>-1713520</v>
      </c>
      <c r="BQ993" s="83" t="s">
        <v>312</v>
      </c>
      <c r="BR993" s="83" t="s">
        <v>153</v>
      </c>
      <c r="BS993" s="83" t="s">
        <v>499</v>
      </c>
      <c r="BT993" s="83">
        <v>-1713520</v>
      </c>
      <c r="BU993" s="83" t="s">
        <v>312</v>
      </c>
      <c r="BV993" s="83" t="s">
        <v>153</v>
      </c>
      <c r="BW993" s="83" t="s">
        <v>499</v>
      </c>
      <c r="BY993" s="136">
        <v>0</v>
      </c>
      <c r="BZ993" s="136">
        <v>0</v>
      </c>
      <c r="CA993" s="136">
        <v>0</v>
      </c>
      <c r="CB993" s="136">
        <v>0</v>
      </c>
      <c r="CD993" s="136">
        <v>0</v>
      </c>
      <c r="CE993" s="136">
        <v>0</v>
      </c>
      <c r="CF993" s="136">
        <v>0</v>
      </c>
      <c r="CG993" s="136">
        <v>0</v>
      </c>
      <c r="CH993" s="136">
        <v>0</v>
      </c>
      <c r="CI993" s="136">
        <v>0</v>
      </c>
      <c r="CJ993" s="136">
        <v>0</v>
      </c>
      <c r="CK993" s="138">
        <v>0</v>
      </c>
      <c r="CL993" s="138">
        <v>0</v>
      </c>
      <c r="CM993" s="136">
        <v>0</v>
      </c>
      <c r="CN993" s="136">
        <v>0</v>
      </c>
      <c r="CO993" s="85">
        <v>43698</v>
      </c>
      <c r="CP993" s="83" t="s">
        <v>5039</v>
      </c>
      <c r="CQ993" s="83" t="s">
        <v>102</v>
      </c>
      <c r="CR993" s="83" t="s">
        <v>482</v>
      </c>
      <c r="CS993" s="83">
        <v>988</v>
      </c>
      <c r="CT993" s="83" t="s">
        <v>483</v>
      </c>
      <c r="CU993" s="83">
        <v>1</v>
      </c>
      <c r="CV993" s="83">
        <v>0</v>
      </c>
      <c r="CW993" s="83">
        <v>0</v>
      </c>
      <c r="CX993" s="83" t="s">
        <v>109</v>
      </c>
      <c r="CY993" s="83" t="s">
        <v>583</v>
      </c>
      <c r="CZ993" s="83">
        <v>0</v>
      </c>
      <c r="DA993" s="83">
        <v>0</v>
      </c>
      <c r="DB993" s="83">
        <f t="shared" si="63"/>
        <v>0</v>
      </c>
      <c r="DC993" s="83" t="s">
        <v>497</v>
      </c>
      <c r="DE993" s="136">
        <v>1</v>
      </c>
      <c r="DF993" s="136">
        <v>1</v>
      </c>
      <c r="DG993" s="215" t="s">
        <v>269</v>
      </c>
      <c r="DH993" s="136">
        <v>1</v>
      </c>
      <c r="DI993" s="136">
        <v>1</v>
      </c>
      <c r="DJ993" s="215" t="s">
        <v>269</v>
      </c>
      <c r="EE993" s="136" t="b">
        <v>1</v>
      </c>
      <c r="EF993" s="136" t="b">
        <v>1</v>
      </c>
      <c r="EG993" s="136" t="b">
        <v>1</v>
      </c>
      <c r="EH993" s="136" t="b">
        <v>1</v>
      </c>
      <c r="EL993" s="215" t="s">
        <v>269</v>
      </c>
    </row>
    <row r="994" spans="1:142" ht="60" customHeight="1" x14ac:dyDescent="0.55000000000000004">
      <c r="A994" s="83" t="s">
        <v>130</v>
      </c>
      <c r="B994" s="83" t="s">
        <v>98</v>
      </c>
      <c r="C994">
        <v>674638</v>
      </c>
      <c r="D994" t="s">
        <v>1625</v>
      </c>
      <c r="E994" t="s">
        <v>1625</v>
      </c>
      <c r="F994" s="83" t="s">
        <v>108</v>
      </c>
      <c r="G994" s="213">
        <v>43068</v>
      </c>
      <c r="H994" s="83" t="s">
        <v>102</v>
      </c>
      <c r="I994" s="213">
        <v>43229</v>
      </c>
      <c r="J994" s="83" t="s">
        <v>228</v>
      </c>
      <c r="K994" s="214">
        <v>354139860599</v>
      </c>
      <c r="L994" s="83" t="s">
        <v>135</v>
      </c>
      <c r="M994" s="213">
        <v>43708</v>
      </c>
      <c r="N994">
        <v>986698</v>
      </c>
      <c r="O994" s="145" t="s">
        <v>567</v>
      </c>
      <c r="P994" s="145" t="s">
        <v>99</v>
      </c>
      <c r="Q994" s="145" t="s">
        <v>100</v>
      </c>
      <c r="R994" s="145" t="s">
        <v>567</v>
      </c>
      <c r="V994">
        <v>8808</v>
      </c>
      <c r="W994" s="83" t="s">
        <v>101</v>
      </c>
      <c r="X994" s="83" t="s">
        <v>103</v>
      </c>
      <c r="Y994" t="s">
        <v>2956</v>
      </c>
      <c r="Z994" s="83" t="s">
        <v>102</v>
      </c>
      <c r="AA994" s="83" t="s">
        <v>102</v>
      </c>
      <c r="AB994" t="s">
        <v>3921</v>
      </c>
      <c r="AC994" s="83" t="s">
        <v>4017</v>
      </c>
      <c r="AD994" s="83" t="s">
        <v>144</v>
      </c>
      <c r="AE994" s="83" t="s">
        <v>105</v>
      </c>
      <c r="AF994" t="s">
        <v>2956</v>
      </c>
      <c r="AG994" s="83" t="s">
        <v>102</v>
      </c>
      <c r="AH994" s="83" t="s">
        <v>102</v>
      </c>
      <c r="AI994" t="s">
        <v>3921</v>
      </c>
      <c r="AJ994" s="83" t="s">
        <v>4017</v>
      </c>
      <c r="AK994" s="83" t="s">
        <v>144</v>
      </c>
      <c r="AL994" s="83" t="s">
        <v>105</v>
      </c>
      <c r="AM994" s="87" t="s">
        <v>106</v>
      </c>
      <c r="AN994" t="s">
        <v>2956</v>
      </c>
      <c r="AO994" t="s">
        <v>3921</v>
      </c>
      <c r="AP994" s="83" t="s">
        <v>4017</v>
      </c>
      <c r="AQ994" s="83" t="s">
        <v>144</v>
      </c>
      <c r="AR994" s="87" t="s">
        <v>106</v>
      </c>
      <c r="AT994" s="83" t="s">
        <v>107</v>
      </c>
      <c r="AU994" s="83" t="s">
        <v>107</v>
      </c>
      <c r="AV994" s="83" t="s">
        <v>107</v>
      </c>
      <c r="AX994" s="110" t="s">
        <v>107</v>
      </c>
      <c r="AY994" s="111"/>
      <c r="AZ994" s="112">
        <f t="shared" ca="1" si="64"/>
        <v>1035</v>
      </c>
      <c r="BA994" s="136">
        <f t="shared" ca="1" si="65"/>
        <v>50</v>
      </c>
      <c r="BB994" s="114" t="s">
        <v>134</v>
      </c>
      <c r="BC994" s="114" t="s">
        <v>108</v>
      </c>
      <c r="BD994" s="114"/>
      <c r="BE994" s="115" t="s">
        <v>102</v>
      </c>
      <c r="BF994" s="115" t="s">
        <v>102</v>
      </c>
      <c r="BG994" s="115" t="s">
        <v>102</v>
      </c>
      <c r="BH994" s="115" t="s">
        <v>102</v>
      </c>
      <c r="BI994" s="116"/>
      <c r="BJ994" s="117" t="s">
        <v>109</v>
      </c>
      <c r="BK994" s="117" t="s">
        <v>109</v>
      </c>
      <c r="BL994" s="83">
        <f t="shared" ca="1" si="66"/>
        <v>84</v>
      </c>
      <c r="BM994" s="83" t="s">
        <v>108</v>
      </c>
      <c r="BN994" s="83">
        <v>0</v>
      </c>
      <c r="BO994" s="83" t="s">
        <v>108</v>
      </c>
      <c r="BP994" s="83">
        <v>-1715255</v>
      </c>
      <c r="BQ994" s="83" t="s">
        <v>198</v>
      </c>
      <c r="BR994" s="83" t="s">
        <v>164</v>
      </c>
      <c r="BS994" s="83" t="s">
        <v>499</v>
      </c>
      <c r="BT994" s="83">
        <v>-1715255</v>
      </c>
      <c r="BU994" s="83" t="s">
        <v>198</v>
      </c>
      <c r="BV994" s="83" t="s">
        <v>164</v>
      </c>
      <c r="BW994" s="83" t="s">
        <v>499</v>
      </c>
      <c r="BY994" s="136">
        <v>0</v>
      </c>
      <c r="BZ994" s="136">
        <v>0</v>
      </c>
      <c r="CA994" s="136">
        <v>0</v>
      </c>
      <c r="CB994" s="136">
        <v>0</v>
      </c>
      <c r="CD994" s="136">
        <v>0</v>
      </c>
      <c r="CE994" s="136">
        <v>0</v>
      </c>
      <c r="CF994" s="136">
        <v>0</v>
      </c>
      <c r="CG994" s="136">
        <v>0</v>
      </c>
      <c r="CH994" s="136">
        <v>0</v>
      </c>
      <c r="CI994" s="136">
        <v>0</v>
      </c>
      <c r="CJ994" s="136">
        <v>0</v>
      </c>
      <c r="CK994" s="138">
        <v>0</v>
      </c>
      <c r="CL994" s="138">
        <v>0</v>
      </c>
      <c r="CM994" s="136">
        <v>0</v>
      </c>
      <c r="CN994" s="136">
        <v>0</v>
      </c>
      <c r="CO994" s="85">
        <v>43699</v>
      </c>
      <c r="CP994" s="83" t="s">
        <v>5040</v>
      </c>
      <c r="CQ994" s="83" t="s">
        <v>102</v>
      </c>
      <c r="CR994" s="83" t="s">
        <v>482</v>
      </c>
      <c r="CS994" s="83">
        <v>989</v>
      </c>
      <c r="CT994" s="83" t="s">
        <v>483</v>
      </c>
      <c r="CU994" s="83">
        <v>1</v>
      </c>
      <c r="CV994" s="83">
        <v>0</v>
      </c>
      <c r="CW994" s="83">
        <v>0</v>
      </c>
      <c r="CX994" s="83" t="s">
        <v>109</v>
      </c>
      <c r="CY994" s="83" t="s">
        <v>583</v>
      </c>
      <c r="CZ994" s="83">
        <v>0</v>
      </c>
      <c r="DA994" s="83">
        <v>0</v>
      </c>
      <c r="DB994" s="83">
        <f t="shared" si="63"/>
        <v>0</v>
      </c>
      <c r="DC994" s="83" t="s">
        <v>497</v>
      </c>
      <c r="DE994" s="136">
        <v>1</v>
      </c>
      <c r="DF994" s="136">
        <v>1</v>
      </c>
      <c r="DG994" s="215" t="s">
        <v>269</v>
      </c>
      <c r="DH994" s="136">
        <v>1</v>
      </c>
      <c r="DI994" s="136">
        <v>1</v>
      </c>
      <c r="DJ994" s="215" t="s">
        <v>269</v>
      </c>
      <c r="EE994" s="136" t="b">
        <v>1</v>
      </c>
      <c r="EF994" s="136" t="b">
        <v>1</v>
      </c>
      <c r="EG994" s="136" t="b">
        <v>1</v>
      </c>
      <c r="EH994" s="136" t="b">
        <v>1</v>
      </c>
      <c r="EL994" s="215" t="s">
        <v>269</v>
      </c>
    </row>
    <row r="995" spans="1:142" ht="60" customHeight="1" x14ac:dyDescent="0.55000000000000004">
      <c r="A995" s="83" t="s">
        <v>130</v>
      </c>
      <c r="B995" s="83" t="s">
        <v>98</v>
      </c>
      <c r="C995">
        <v>680177</v>
      </c>
      <c r="D995" t="s">
        <v>679</v>
      </c>
      <c r="E995" t="s">
        <v>679</v>
      </c>
      <c r="F995" s="83" t="s">
        <v>108</v>
      </c>
      <c r="G995" s="213">
        <v>36283</v>
      </c>
      <c r="H995" s="83" t="s">
        <v>102</v>
      </c>
      <c r="I995" s="213">
        <v>43458</v>
      </c>
      <c r="J995" s="83" t="s">
        <v>228</v>
      </c>
      <c r="K995" s="214">
        <v>512288998752</v>
      </c>
      <c r="L995" s="83" t="s">
        <v>97</v>
      </c>
      <c r="M995" s="213">
        <v>43528</v>
      </c>
      <c r="N995">
        <v>553459</v>
      </c>
      <c r="O995" s="145" t="s">
        <v>567</v>
      </c>
      <c r="P995" s="145" t="s">
        <v>99</v>
      </c>
      <c r="Q995" s="145" t="s">
        <v>100</v>
      </c>
      <c r="R995" s="145" t="s">
        <v>567</v>
      </c>
      <c r="V995">
        <v>5505</v>
      </c>
      <c r="W995" s="83" t="s">
        <v>1964</v>
      </c>
      <c r="X995" s="83" t="s">
        <v>103</v>
      </c>
      <c r="Y995" t="s">
        <v>2957</v>
      </c>
      <c r="Z995" s="83" t="s">
        <v>102</v>
      </c>
      <c r="AA995" s="83" t="s">
        <v>102</v>
      </c>
      <c r="AB995" t="s">
        <v>3922</v>
      </c>
      <c r="AC995" s="83" t="s">
        <v>4018</v>
      </c>
      <c r="AD995" s="83" t="s">
        <v>111</v>
      </c>
      <c r="AE995" s="83" t="s">
        <v>105</v>
      </c>
      <c r="AF995" t="s">
        <v>2957</v>
      </c>
      <c r="AG995" s="83" t="s">
        <v>102</v>
      </c>
      <c r="AH995" s="83" t="s">
        <v>102</v>
      </c>
      <c r="AI995" t="s">
        <v>3922</v>
      </c>
      <c r="AJ995" s="83" t="s">
        <v>4018</v>
      </c>
      <c r="AK995" s="83" t="s">
        <v>111</v>
      </c>
      <c r="AL995" s="83" t="s">
        <v>105</v>
      </c>
      <c r="AM995" s="87" t="s">
        <v>106</v>
      </c>
      <c r="AN995" t="s">
        <v>2957</v>
      </c>
      <c r="AO995" t="s">
        <v>3922</v>
      </c>
      <c r="AP995" s="83" t="s">
        <v>4018</v>
      </c>
      <c r="AQ995" s="83" t="s">
        <v>144</v>
      </c>
      <c r="AR995" s="87" t="s">
        <v>106</v>
      </c>
      <c r="AT995" s="83" t="s">
        <v>107</v>
      </c>
      <c r="AU995" s="83" t="s">
        <v>107</v>
      </c>
      <c r="AV995" s="83" t="s">
        <v>107</v>
      </c>
      <c r="AX995" s="110" t="s">
        <v>107</v>
      </c>
      <c r="AY995" s="111"/>
      <c r="AZ995" s="112">
        <f t="shared" ca="1" si="64"/>
        <v>4606</v>
      </c>
      <c r="BA995" s="136">
        <f t="shared" ca="1" si="65"/>
        <v>99</v>
      </c>
      <c r="BB995" s="114" t="s">
        <v>136</v>
      </c>
      <c r="BC995" s="114" t="s">
        <v>108</v>
      </c>
      <c r="BD995" s="114"/>
      <c r="BE995" s="115" t="s">
        <v>102</v>
      </c>
      <c r="BF995" s="115" t="s">
        <v>102</v>
      </c>
      <c r="BG995" s="115" t="s">
        <v>102</v>
      </c>
      <c r="BH995" s="115" t="s">
        <v>102</v>
      </c>
      <c r="BI995" s="116"/>
      <c r="BJ995" s="117" t="s">
        <v>109</v>
      </c>
      <c r="BK995" s="117" t="s">
        <v>109</v>
      </c>
      <c r="BL995" s="83">
        <f t="shared" ca="1" si="66"/>
        <v>59</v>
      </c>
      <c r="BM995" s="83" t="s">
        <v>270</v>
      </c>
      <c r="BN995" s="83">
        <v>0</v>
      </c>
      <c r="BO995" s="83" t="s">
        <v>108</v>
      </c>
      <c r="BP995" s="83">
        <v>-1716990</v>
      </c>
      <c r="BQ995" s="83" t="s">
        <v>381</v>
      </c>
      <c r="BR995" s="83" t="s">
        <v>157</v>
      </c>
      <c r="BS995" s="83" t="s">
        <v>502</v>
      </c>
      <c r="BT995" s="83">
        <v>-1716990</v>
      </c>
      <c r="BU995" s="83" t="s">
        <v>381</v>
      </c>
      <c r="BV995" s="83" t="s">
        <v>157</v>
      </c>
      <c r="BW995" s="83" t="s">
        <v>502</v>
      </c>
      <c r="BY995" s="136">
        <v>0</v>
      </c>
      <c r="BZ995" s="136">
        <v>0</v>
      </c>
      <c r="CA995" s="136">
        <v>0</v>
      </c>
      <c r="CB995" s="136">
        <v>0</v>
      </c>
      <c r="CD995" s="136">
        <v>0</v>
      </c>
      <c r="CE995" s="136">
        <v>0</v>
      </c>
      <c r="CF995" s="136">
        <v>0</v>
      </c>
      <c r="CG995" s="136">
        <v>0</v>
      </c>
      <c r="CH995" s="136">
        <v>0</v>
      </c>
      <c r="CI995" s="136">
        <v>0</v>
      </c>
      <c r="CJ995" s="136">
        <v>0</v>
      </c>
      <c r="CK995" s="138">
        <v>0</v>
      </c>
      <c r="CL995" s="138">
        <v>0</v>
      </c>
      <c r="CM995" s="136">
        <v>0</v>
      </c>
      <c r="CN995" s="136">
        <v>0</v>
      </c>
      <c r="CO995" s="85">
        <v>43700</v>
      </c>
      <c r="CP995" s="83" t="s">
        <v>5041</v>
      </c>
      <c r="CQ995" s="83" t="s">
        <v>102</v>
      </c>
      <c r="CR995" s="83" t="s">
        <v>482</v>
      </c>
      <c r="CS995" s="83">
        <v>990</v>
      </c>
      <c r="CT995" s="83" t="s">
        <v>483</v>
      </c>
      <c r="CU995" s="83">
        <v>1</v>
      </c>
      <c r="CV995" s="83">
        <v>0</v>
      </c>
      <c r="CW995" s="83">
        <v>0</v>
      </c>
      <c r="CX995" s="83" t="s">
        <v>109</v>
      </c>
      <c r="CY995" s="83" t="s">
        <v>583</v>
      </c>
      <c r="CZ995" s="83">
        <v>0</v>
      </c>
      <c r="DA995" s="83">
        <v>0</v>
      </c>
      <c r="DB995" s="83">
        <f t="shared" si="63"/>
        <v>0</v>
      </c>
      <c r="DC995" s="83" t="s">
        <v>497</v>
      </c>
      <c r="DE995" s="136">
        <v>1</v>
      </c>
      <c r="DF995" s="136">
        <v>1</v>
      </c>
      <c r="DG995" s="215" t="s">
        <v>269</v>
      </c>
      <c r="DH995" s="136">
        <v>1</v>
      </c>
      <c r="DI995" s="136">
        <v>1</v>
      </c>
      <c r="DJ995" s="215" t="s">
        <v>269</v>
      </c>
      <c r="EE995" s="136" t="b">
        <v>1</v>
      </c>
      <c r="EF995" s="136" t="b">
        <v>1</v>
      </c>
      <c r="EG995" s="136" t="b">
        <v>1</v>
      </c>
      <c r="EH995" s="136" t="b">
        <v>1</v>
      </c>
      <c r="EL995" s="215" t="s">
        <v>269</v>
      </c>
    </row>
    <row r="996" spans="1:142" ht="60" customHeight="1" x14ac:dyDescent="0.55000000000000004">
      <c r="A996" s="83" t="s">
        <v>130</v>
      </c>
      <c r="B996" s="83" t="s">
        <v>98</v>
      </c>
      <c r="C996">
        <v>592102</v>
      </c>
      <c r="D996" t="s">
        <v>1626</v>
      </c>
      <c r="E996" t="s">
        <v>1626</v>
      </c>
      <c r="F996" s="83" t="s">
        <v>108</v>
      </c>
      <c r="G996" s="213">
        <v>33305</v>
      </c>
      <c r="H996" s="83" t="s">
        <v>102</v>
      </c>
      <c r="I996" s="213">
        <v>43319</v>
      </c>
      <c r="J996" s="83" t="s">
        <v>228</v>
      </c>
      <c r="K996" s="214">
        <v>602896325991</v>
      </c>
      <c r="L996" s="83" t="s">
        <v>126</v>
      </c>
      <c r="M996" s="213">
        <v>43647</v>
      </c>
      <c r="N996">
        <v>379659</v>
      </c>
      <c r="O996" s="145" t="s">
        <v>567</v>
      </c>
      <c r="P996" s="145" t="s">
        <v>99</v>
      </c>
      <c r="Q996" s="145" t="s">
        <v>100</v>
      </c>
      <c r="R996" s="145" t="s">
        <v>567</v>
      </c>
      <c r="V996">
        <v>1866</v>
      </c>
      <c r="W996" s="83" t="s">
        <v>101</v>
      </c>
      <c r="X996" s="83" t="s">
        <v>103</v>
      </c>
      <c r="Y996" t="s">
        <v>2958</v>
      </c>
      <c r="Z996" s="83" t="s">
        <v>102</v>
      </c>
      <c r="AA996" s="83" t="s">
        <v>102</v>
      </c>
      <c r="AB996" t="s">
        <v>3923</v>
      </c>
      <c r="AC996" s="83" t="s">
        <v>4019</v>
      </c>
      <c r="AD996" s="83" t="s">
        <v>144</v>
      </c>
      <c r="AE996" s="83" t="s">
        <v>105</v>
      </c>
      <c r="AF996" t="s">
        <v>2958</v>
      </c>
      <c r="AG996" s="83" t="s">
        <v>102</v>
      </c>
      <c r="AH996" s="83" t="s">
        <v>102</v>
      </c>
      <c r="AI996" t="s">
        <v>3923</v>
      </c>
      <c r="AJ996" s="83" t="s">
        <v>4019</v>
      </c>
      <c r="AK996" s="83" t="s">
        <v>144</v>
      </c>
      <c r="AL996" s="83" t="s">
        <v>105</v>
      </c>
      <c r="AM996" s="87" t="s">
        <v>106</v>
      </c>
      <c r="AN996" t="s">
        <v>2958</v>
      </c>
      <c r="AO996" t="s">
        <v>3923</v>
      </c>
      <c r="AP996" s="83" t="s">
        <v>4019</v>
      </c>
      <c r="AQ996" s="83" t="s">
        <v>111</v>
      </c>
      <c r="AR996" s="87" t="s">
        <v>106</v>
      </c>
      <c r="AT996" s="83" t="s">
        <v>107</v>
      </c>
      <c r="AU996" s="83" t="s">
        <v>107</v>
      </c>
      <c r="AV996" s="83" t="s">
        <v>107</v>
      </c>
      <c r="AX996" s="110" t="s">
        <v>107</v>
      </c>
      <c r="AY996" s="111"/>
      <c r="AZ996" s="112">
        <f t="shared" ca="1" si="64"/>
        <v>9512</v>
      </c>
      <c r="BA996" s="136">
        <f t="shared" ca="1" si="65"/>
        <v>66</v>
      </c>
      <c r="BB996" s="114" t="s">
        <v>134</v>
      </c>
      <c r="BC996" s="114" t="s">
        <v>108</v>
      </c>
      <c r="BD996" s="114"/>
      <c r="BE996" s="115" t="s">
        <v>102</v>
      </c>
      <c r="BF996" s="115" t="s">
        <v>102</v>
      </c>
      <c r="BG996" s="115" t="s">
        <v>102</v>
      </c>
      <c r="BH996" s="115" t="s">
        <v>102</v>
      </c>
      <c r="BI996" s="116"/>
      <c r="BJ996" s="117" t="s">
        <v>109</v>
      </c>
      <c r="BK996" s="117" t="s">
        <v>109</v>
      </c>
      <c r="BL996" s="83">
        <f t="shared" ca="1" si="66"/>
        <v>91</v>
      </c>
      <c r="BM996" s="83" t="s">
        <v>108</v>
      </c>
      <c r="BN996" s="83">
        <v>0</v>
      </c>
      <c r="BO996" s="83" t="s">
        <v>108</v>
      </c>
      <c r="BP996" s="83">
        <v>-1718725</v>
      </c>
      <c r="BQ996" s="83" t="s">
        <v>312</v>
      </c>
      <c r="BR996" s="83" t="s">
        <v>153</v>
      </c>
      <c r="BS996" s="83" t="s">
        <v>499</v>
      </c>
      <c r="BT996" s="83">
        <v>-1718725</v>
      </c>
      <c r="BU996" s="83" t="s">
        <v>312</v>
      </c>
      <c r="BV996" s="83" t="s">
        <v>153</v>
      </c>
      <c r="BW996" s="83" t="s">
        <v>499</v>
      </c>
      <c r="BY996" s="136">
        <v>0</v>
      </c>
      <c r="BZ996" s="136">
        <v>0</v>
      </c>
      <c r="CA996" s="136">
        <v>0</v>
      </c>
      <c r="CB996" s="136">
        <v>0</v>
      </c>
      <c r="CD996" s="136">
        <v>0</v>
      </c>
      <c r="CE996" s="136">
        <v>0</v>
      </c>
      <c r="CF996" s="136">
        <v>0</v>
      </c>
      <c r="CG996" s="136">
        <v>0</v>
      </c>
      <c r="CH996" s="136">
        <v>0</v>
      </c>
      <c r="CI996" s="136">
        <v>0</v>
      </c>
      <c r="CJ996" s="136">
        <v>0</v>
      </c>
      <c r="CK996" s="138">
        <v>0</v>
      </c>
      <c r="CL996" s="138">
        <v>0</v>
      </c>
      <c r="CM996" s="136">
        <v>0</v>
      </c>
      <c r="CN996" s="136">
        <v>0</v>
      </c>
      <c r="CO996" s="85">
        <v>43701</v>
      </c>
      <c r="CP996" s="83" t="s">
        <v>5042</v>
      </c>
      <c r="CQ996" s="83" t="s">
        <v>102</v>
      </c>
      <c r="CR996" s="83" t="s">
        <v>482</v>
      </c>
      <c r="CS996" s="83">
        <v>991</v>
      </c>
      <c r="CT996" s="83" t="s">
        <v>483</v>
      </c>
      <c r="CU996" s="83">
        <v>1</v>
      </c>
      <c r="CV996" s="83">
        <v>0</v>
      </c>
      <c r="CW996" s="83">
        <v>0</v>
      </c>
      <c r="CX996" s="83" t="s">
        <v>109</v>
      </c>
      <c r="CY996" s="83" t="s">
        <v>583</v>
      </c>
      <c r="CZ996" s="83">
        <v>0</v>
      </c>
      <c r="DA996" s="83">
        <v>0</v>
      </c>
      <c r="DB996" s="83">
        <f t="shared" si="63"/>
        <v>0</v>
      </c>
      <c r="DC996" s="83" t="s">
        <v>497</v>
      </c>
      <c r="DE996" s="136">
        <v>1</v>
      </c>
      <c r="DF996" s="136">
        <v>1</v>
      </c>
      <c r="DG996" s="215" t="s">
        <v>269</v>
      </c>
      <c r="DH996" s="136">
        <v>1</v>
      </c>
      <c r="DI996" s="136">
        <v>1</v>
      </c>
      <c r="DJ996" s="215" t="s">
        <v>269</v>
      </c>
      <c r="EE996" s="136" t="b">
        <v>1</v>
      </c>
      <c r="EF996" s="136" t="b">
        <v>1</v>
      </c>
      <c r="EG996" s="136" t="b">
        <v>1</v>
      </c>
      <c r="EH996" s="136" t="b">
        <v>1</v>
      </c>
      <c r="EL996" s="215" t="s">
        <v>269</v>
      </c>
    </row>
    <row r="997" spans="1:142" ht="60" customHeight="1" x14ac:dyDescent="0.55000000000000004">
      <c r="A997" s="83" t="s">
        <v>130</v>
      </c>
      <c r="B997" s="83" t="s">
        <v>98</v>
      </c>
      <c r="C997">
        <v>728884</v>
      </c>
      <c r="D997" t="s">
        <v>1627</v>
      </c>
      <c r="E997" t="s">
        <v>1627</v>
      </c>
      <c r="F997" s="83" t="s">
        <v>108</v>
      </c>
      <c r="G997" s="213">
        <v>26092</v>
      </c>
      <c r="H997" s="83" t="s">
        <v>102</v>
      </c>
      <c r="I997" s="213">
        <v>43323</v>
      </c>
      <c r="J997" s="83" t="s">
        <v>228</v>
      </c>
      <c r="K997" s="214">
        <v>278910513936</v>
      </c>
      <c r="L997" s="83" t="s">
        <v>135</v>
      </c>
      <c r="M997" s="213">
        <v>43726</v>
      </c>
      <c r="N997">
        <v>267162</v>
      </c>
      <c r="O997" s="145" t="s">
        <v>567</v>
      </c>
      <c r="P997" s="145" t="s">
        <v>99</v>
      </c>
      <c r="Q997" s="145" t="s">
        <v>100</v>
      </c>
      <c r="R997" s="145" t="s">
        <v>567</v>
      </c>
      <c r="V997">
        <v>9281</v>
      </c>
      <c r="W997" s="83" t="s">
        <v>101</v>
      </c>
      <c r="X997" s="83" t="s">
        <v>103</v>
      </c>
      <c r="Y997" t="s">
        <v>2959</v>
      </c>
      <c r="Z997" s="83" t="s">
        <v>102</v>
      </c>
      <c r="AA997" s="83" t="s">
        <v>102</v>
      </c>
      <c r="AB997" t="s">
        <v>3924</v>
      </c>
      <c r="AC997" s="83" t="s">
        <v>4020</v>
      </c>
      <c r="AD997" s="83" t="s">
        <v>144</v>
      </c>
      <c r="AE997" s="83" t="s">
        <v>105</v>
      </c>
      <c r="AF997" t="s">
        <v>2959</v>
      </c>
      <c r="AG997" s="83" t="s">
        <v>102</v>
      </c>
      <c r="AH997" s="83" t="s">
        <v>102</v>
      </c>
      <c r="AI997" t="s">
        <v>3924</v>
      </c>
      <c r="AJ997" s="83" t="s">
        <v>4020</v>
      </c>
      <c r="AK997" s="83" t="s">
        <v>144</v>
      </c>
      <c r="AL997" s="83" t="s">
        <v>105</v>
      </c>
      <c r="AM997" s="87" t="s">
        <v>106</v>
      </c>
      <c r="AN997" t="s">
        <v>2959</v>
      </c>
      <c r="AO997" t="s">
        <v>3924</v>
      </c>
      <c r="AP997" s="83" t="s">
        <v>4020</v>
      </c>
      <c r="AQ997" s="83" t="s">
        <v>144</v>
      </c>
      <c r="AR997" s="87" t="s">
        <v>106</v>
      </c>
      <c r="AT997" s="83" t="s">
        <v>107</v>
      </c>
      <c r="AU997" s="83" t="s">
        <v>107</v>
      </c>
      <c r="AV997" s="83" t="s">
        <v>107</v>
      </c>
      <c r="AX997" s="110" t="s">
        <v>107</v>
      </c>
      <c r="AY997" s="111"/>
      <c r="AZ997" s="112">
        <f t="shared" ca="1" si="64"/>
        <v>9400</v>
      </c>
      <c r="BA997" s="136">
        <f t="shared" ca="1" si="65"/>
        <v>91</v>
      </c>
      <c r="BB997" s="114" t="s">
        <v>134</v>
      </c>
      <c r="BC997" s="114" t="s">
        <v>108</v>
      </c>
      <c r="BD997" s="114"/>
      <c r="BE997" s="115" t="s">
        <v>102</v>
      </c>
      <c r="BF997" s="115" t="s">
        <v>102</v>
      </c>
      <c r="BG997" s="115" t="s">
        <v>102</v>
      </c>
      <c r="BH997" s="115" t="s">
        <v>102</v>
      </c>
      <c r="BI997" s="116"/>
      <c r="BJ997" s="117" t="s">
        <v>109</v>
      </c>
      <c r="BK997" s="117" t="s">
        <v>109</v>
      </c>
      <c r="BL997" s="83">
        <f t="shared" ca="1" si="66"/>
        <v>39</v>
      </c>
      <c r="BM997" s="83" t="s">
        <v>108</v>
      </c>
      <c r="BN997" s="83">
        <v>0</v>
      </c>
      <c r="BO997" s="83" t="s">
        <v>108</v>
      </c>
      <c r="BP997" s="83">
        <v>-1720460</v>
      </c>
      <c r="BQ997" s="83" t="s">
        <v>198</v>
      </c>
      <c r="BR997" s="83" t="s">
        <v>164</v>
      </c>
      <c r="BS997" s="83" t="s">
        <v>499</v>
      </c>
      <c r="BT997" s="83">
        <v>-1720460</v>
      </c>
      <c r="BU997" s="83" t="s">
        <v>198</v>
      </c>
      <c r="BV997" s="83" t="s">
        <v>164</v>
      </c>
      <c r="BW997" s="83" t="s">
        <v>499</v>
      </c>
      <c r="BY997" s="136">
        <v>0</v>
      </c>
      <c r="BZ997" s="136">
        <v>0</v>
      </c>
      <c r="CA997" s="136">
        <v>0</v>
      </c>
      <c r="CB997" s="136">
        <v>0</v>
      </c>
      <c r="CD997" s="136">
        <v>0</v>
      </c>
      <c r="CE997" s="136">
        <v>0</v>
      </c>
      <c r="CF997" s="136">
        <v>0</v>
      </c>
      <c r="CG997" s="136">
        <v>0</v>
      </c>
      <c r="CH997" s="136">
        <v>0</v>
      </c>
      <c r="CI997" s="136">
        <v>0</v>
      </c>
      <c r="CJ997" s="136">
        <v>0</v>
      </c>
      <c r="CK997" s="138">
        <v>0</v>
      </c>
      <c r="CL997" s="138">
        <v>0</v>
      </c>
      <c r="CM997" s="136">
        <v>0</v>
      </c>
      <c r="CN997" s="136">
        <v>0</v>
      </c>
      <c r="CO997" s="85">
        <v>43702</v>
      </c>
      <c r="CP997" s="83" t="s">
        <v>5043</v>
      </c>
      <c r="CQ997" s="83" t="s">
        <v>102</v>
      </c>
      <c r="CR997" s="83" t="s">
        <v>482</v>
      </c>
      <c r="CS997" s="83">
        <v>992</v>
      </c>
      <c r="CT997" s="83" t="s">
        <v>483</v>
      </c>
      <c r="CU997" s="83">
        <v>1</v>
      </c>
      <c r="CV997" s="83">
        <v>0</v>
      </c>
      <c r="CW997" s="83">
        <v>0</v>
      </c>
      <c r="CX997" s="83" t="s">
        <v>109</v>
      </c>
      <c r="CY997" s="83" t="s">
        <v>583</v>
      </c>
      <c r="CZ997" s="83">
        <v>0</v>
      </c>
      <c r="DA997" s="83">
        <v>0</v>
      </c>
      <c r="DB997" s="83">
        <f t="shared" si="63"/>
        <v>0</v>
      </c>
      <c r="DC997" s="83" t="s">
        <v>497</v>
      </c>
      <c r="DE997" s="136">
        <v>1</v>
      </c>
      <c r="DF997" s="136">
        <v>1</v>
      </c>
      <c r="DG997" s="215" t="s">
        <v>269</v>
      </c>
      <c r="DH997" s="136">
        <v>1</v>
      </c>
      <c r="DI997" s="136">
        <v>1</v>
      </c>
      <c r="DJ997" s="215" t="s">
        <v>269</v>
      </c>
      <c r="EE997" s="136" t="b">
        <v>1</v>
      </c>
      <c r="EF997" s="136" t="b">
        <v>1</v>
      </c>
      <c r="EG997" s="136" t="b">
        <v>1</v>
      </c>
      <c r="EH997" s="136" t="b">
        <v>1</v>
      </c>
      <c r="EL997" s="215" t="s">
        <v>269</v>
      </c>
    </row>
    <row r="998" spans="1:142" ht="60" customHeight="1" x14ac:dyDescent="0.55000000000000004">
      <c r="A998" s="83" t="s">
        <v>130</v>
      </c>
      <c r="B998" s="83" t="s">
        <v>98</v>
      </c>
      <c r="C998">
        <v>226807</v>
      </c>
      <c r="D998" t="s">
        <v>1628</v>
      </c>
      <c r="E998" t="s">
        <v>1628</v>
      </c>
      <c r="F998" s="83" t="s">
        <v>108</v>
      </c>
      <c r="G998" s="213">
        <v>31901</v>
      </c>
      <c r="H998" s="83" t="s">
        <v>102</v>
      </c>
      <c r="I998" s="213">
        <v>43166</v>
      </c>
      <c r="J998" s="83" t="s">
        <v>228</v>
      </c>
      <c r="K998" s="214">
        <v>272027305142</v>
      </c>
      <c r="L998" s="83" t="s">
        <v>97</v>
      </c>
      <c r="M998" s="213">
        <v>43610</v>
      </c>
      <c r="N998">
        <v>454380</v>
      </c>
      <c r="O998" s="145" t="s">
        <v>567</v>
      </c>
      <c r="P998" s="145" t="s">
        <v>99</v>
      </c>
      <c r="Q998" s="145" t="s">
        <v>100</v>
      </c>
      <c r="R998" s="145" t="s">
        <v>567</v>
      </c>
      <c r="V998">
        <v>9330</v>
      </c>
      <c r="W998" s="83" t="s">
        <v>1965</v>
      </c>
      <c r="X998" s="83" t="s">
        <v>103</v>
      </c>
      <c r="Y998" t="s">
        <v>2960</v>
      </c>
      <c r="Z998" s="83" t="s">
        <v>102</v>
      </c>
      <c r="AA998" s="83" t="s">
        <v>102</v>
      </c>
      <c r="AB998" t="s">
        <v>3925</v>
      </c>
      <c r="AC998" s="83" t="s">
        <v>4021</v>
      </c>
      <c r="AD998" s="83" t="s">
        <v>111</v>
      </c>
      <c r="AE998" s="83" t="s">
        <v>105</v>
      </c>
      <c r="AF998" t="s">
        <v>2960</v>
      </c>
      <c r="AG998" s="83" t="s">
        <v>102</v>
      </c>
      <c r="AH998" s="83" t="s">
        <v>102</v>
      </c>
      <c r="AI998" t="s">
        <v>3925</v>
      </c>
      <c r="AJ998" s="83" t="s">
        <v>4021</v>
      </c>
      <c r="AK998" s="83" t="s">
        <v>111</v>
      </c>
      <c r="AL998" s="83" t="s">
        <v>105</v>
      </c>
      <c r="AM998" s="87" t="s">
        <v>106</v>
      </c>
      <c r="AN998" t="s">
        <v>2960</v>
      </c>
      <c r="AO998" t="s">
        <v>3925</v>
      </c>
      <c r="AP998" s="83" t="s">
        <v>4021</v>
      </c>
      <c r="AQ998" s="83" t="s">
        <v>144</v>
      </c>
      <c r="AR998" s="87" t="s">
        <v>106</v>
      </c>
      <c r="AT998" s="83" t="s">
        <v>107</v>
      </c>
      <c r="AU998" s="83" t="s">
        <v>107</v>
      </c>
      <c r="AV998" s="83" t="s">
        <v>107</v>
      </c>
      <c r="AX998" s="110" t="s">
        <v>107</v>
      </c>
      <c r="AY998" s="111"/>
      <c r="AZ998" s="112">
        <f t="shared" ca="1" si="64"/>
        <v>6310</v>
      </c>
      <c r="BA998" s="136">
        <f t="shared" ca="1" si="65"/>
        <v>61</v>
      </c>
      <c r="BB998" s="114" t="s">
        <v>136</v>
      </c>
      <c r="BC998" s="114" t="s">
        <v>108</v>
      </c>
      <c r="BD998" s="114"/>
      <c r="BE998" s="115" t="s">
        <v>102</v>
      </c>
      <c r="BF998" s="115" t="s">
        <v>102</v>
      </c>
      <c r="BG998" s="115" t="s">
        <v>102</v>
      </c>
      <c r="BH998" s="115" t="s">
        <v>102</v>
      </c>
      <c r="BI998" s="116"/>
      <c r="BJ998" s="117" t="s">
        <v>109</v>
      </c>
      <c r="BK998" s="117" t="s">
        <v>109</v>
      </c>
      <c r="BL998" s="83">
        <f t="shared" ca="1" si="66"/>
        <v>55</v>
      </c>
      <c r="BM998" s="83" t="s">
        <v>270</v>
      </c>
      <c r="BN998" s="83">
        <v>0</v>
      </c>
      <c r="BO998" s="83" t="s">
        <v>108</v>
      </c>
      <c r="BP998" s="83">
        <v>-1722195</v>
      </c>
      <c r="BQ998" s="83" t="s">
        <v>381</v>
      </c>
      <c r="BR998" s="83" t="s">
        <v>157</v>
      </c>
      <c r="BS998" s="83" t="s">
        <v>502</v>
      </c>
      <c r="BT998" s="83">
        <v>-1722195</v>
      </c>
      <c r="BU998" s="83" t="s">
        <v>381</v>
      </c>
      <c r="BV998" s="83" t="s">
        <v>157</v>
      </c>
      <c r="BW998" s="83" t="s">
        <v>502</v>
      </c>
      <c r="BY998" s="136">
        <v>0</v>
      </c>
      <c r="BZ998" s="136">
        <v>0</v>
      </c>
      <c r="CA998" s="136">
        <v>0</v>
      </c>
      <c r="CB998" s="136">
        <v>0</v>
      </c>
      <c r="CD998" s="136">
        <v>0</v>
      </c>
      <c r="CE998" s="136">
        <v>0</v>
      </c>
      <c r="CF998" s="136">
        <v>0</v>
      </c>
      <c r="CG998" s="136">
        <v>0</v>
      </c>
      <c r="CH998" s="136">
        <v>0</v>
      </c>
      <c r="CI998" s="136">
        <v>0</v>
      </c>
      <c r="CJ998" s="136">
        <v>0</v>
      </c>
      <c r="CK998" s="138">
        <v>0</v>
      </c>
      <c r="CL998" s="138">
        <v>0</v>
      </c>
      <c r="CM998" s="136">
        <v>0</v>
      </c>
      <c r="CN998" s="136">
        <v>0</v>
      </c>
      <c r="CO998" s="85">
        <v>43703</v>
      </c>
      <c r="CP998" s="83" t="s">
        <v>5044</v>
      </c>
      <c r="CQ998" s="83" t="s">
        <v>102</v>
      </c>
      <c r="CR998" s="83" t="s">
        <v>482</v>
      </c>
      <c r="CS998" s="83">
        <v>993</v>
      </c>
      <c r="CT998" s="83" t="s">
        <v>483</v>
      </c>
      <c r="CU998" s="83">
        <v>1</v>
      </c>
      <c r="CV998" s="83">
        <v>0</v>
      </c>
      <c r="CW998" s="83">
        <v>0</v>
      </c>
      <c r="CX998" s="83" t="s">
        <v>109</v>
      </c>
      <c r="CY998" s="83" t="s">
        <v>583</v>
      </c>
      <c r="CZ998" s="83">
        <v>0</v>
      </c>
      <c r="DA998" s="83">
        <v>0</v>
      </c>
      <c r="DB998" s="83">
        <f t="shared" si="63"/>
        <v>0</v>
      </c>
      <c r="DC998" s="83" t="s">
        <v>497</v>
      </c>
      <c r="DE998" s="136">
        <v>1</v>
      </c>
      <c r="DF998" s="136">
        <v>1</v>
      </c>
      <c r="DG998" s="215" t="s">
        <v>269</v>
      </c>
      <c r="DH998" s="136">
        <v>1</v>
      </c>
      <c r="DI998" s="136">
        <v>1</v>
      </c>
      <c r="DJ998" s="215" t="s">
        <v>269</v>
      </c>
      <c r="EE998" s="136" t="b">
        <v>1</v>
      </c>
      <c r="EF998" s="136" t="b">
        <v>1</v>
      </c>
      <c r="EG998" s="136" t="b">
        <v>1</v>
      </c>
      <c r="EH998" s="136" t="b">
        <v>1</v>
      </c>
      <c r="EL998" s="215" t="s">
        <v>269</v>
      </c>
    </row>
    <row r="999" spans="1:142" ht="60" customHeight="1" x14ac:dyDescent="0.55000000000000004">
      <c r="A999" s="83" t="s">
        <v>130</v>
      </c>
      <c r="B999" s="83" t="s">
        <v>98</v>
      </c>
      <c r="C999">
        <v>106169</v>
      </c>
      <c r="D999" t="s">
        <v>1629</v>
      </c>
      <c r="E999" t="s">
        <v>1629</v>
      </c>
      <c r="F999" s="83" t="s">
        <v>108</v>
      </c>
      <c r="G999" s="213">
        <v>32325</v>
      </c>
      <c r="H999" s="83" t="s">
        <v>102</v>
      </c>
      <c r="I999" s="213">
        <v>43303</v>
      </c>
      <c r="J999" s="83" t="s">
        <v>228</v>
      </c>
      <c r="K999" s="214">
        <v>329701524884</v>
      </c>
      <c r="L999" s="83" t="s">
        <v>135</v>
      </c>
      <c r="M999" s="213">
        <v>43489</v>
      </c>
      <c r="N999">
        <v>678647</v>
      </c>
      <c r="O999" s="145" t="s">
        <v>567</v>
      </c>
      <c r="P999" s="145" t="s">
        <v>99</v>
      </c>
      <c r="Q999" s="145" t="s">
        <v>100</v>
      </c>
      <c r="R999" s="145" t="s">
        <v>567</v>
      </c>
      <c r="V999">
        <v>2182</v>
      </c>
      <c r="W999" s="83" t="s">
        <v>101</v>
      </c>
      <c r="X999" s="83" t="s">
        <v>103</v>
      </c>
      <c r="Y999" t="s">
        <v>2961</v>
      </c>
      <c r="Z999" s="83" t="s">
        <v>102</v>
      </c>
      <c r="AA999" s="83" t="s">
        <v>102</v>
      </c>
      <c r="AB999" t="s">
        <v>3926</v>
      </c>
      <c r="AC999" s="83" t="s">
        <v>4022</v>
      </c>
      <c r="AD999" s="83" t="s">
        <v>144</v>
      </c>
      <c r="AE999" s="83" t="s">
        <v>105</v>
      </c>
      <c r="AF999" t="s">
        <v>2961</v>
      </c>
      <c r="AG999" s="83" t="s">
        <v>102</v>
      </c>
      <c r="AH999" s="83" t="s">
        <v>102</v>
      </c>
      <c r="AI999" t="s">
        <v>3926</v>
      </c>
      <c r="AJ999" s="83" t="s">
        <v>4022</v>
      </c>
      <c r="AK999" s="83" t="s">
        <v>144</v>
      </c>
      <c r="AL999" s="83" t="s">
        <v>105</v>
      </c>
      <c r="AM999" s="87" t="s">
        <v>106</v>
      </c>
      <c r="AN999" t="s">
        <v>2961</v>
      </c>
      <c r="AO999" t="s">
        <v>3926</v>
      </c>
      <c r="AP999" s="83" t="s">
        <v>4022</v>
      </c>
      <c r="AQ999" s="83" t="s">
        <v>111</v>
      </c>
      <c r="AR999" s="87" t="s">
        <v>106</v>
      </c>
      <c r="AT999" s="83" t="s">
        <v>107</v>
      </c>
      <c r="AU999" s="83" t="s">
        <v>107</v>
      </c>
      <c r="AV999" s="83" t="s">
        <v>107</v>
      </c>
      <c r="AX999" s="110" t="s">
        <v>107</v>
      </c>
      <c r="AY999" s="111"/>
      <c r="AZ999" s="112">
        <f t="shared" ca="1" si="64"/>
        <v>7575</v>
      </c>
      <c r="BA999" s="136">
        <f t="shared" ca="1" si="65"/>
        <v>86</v>
      </c>
      <c r="BB999" s="114" t="s">
        <v>134</v>
      </c>
      <c r="BC999" s="114" t="s">
        <v>108</v>
      </c>
      <c r="BD999" s="114"/>
      <c r="BE999" s="115" t="s">
        <v>102</v>
      </c>
      <c r="BF999" s="115" t="s">
        <v>102</v>
      </c>
      <c r="BG999" s="115" t="s">
        <v>102</v>
      </c>
      <c r="BH999" s="115" t="s">
        <v>102</v>
      </c>
      <c r="BI999" s="116"/>
      <c r="BJ999" s="117" t="s">
        <v>109</v>
      </c>
      <c r="BK999" s="117" t="s">
        <v>109</v>
      </c>
      <c r="BL999" s="83">
        <f t="shared" ca="1" si="66"/>
        <v>58</v>
      </c>
      <c r="BM999" s="83" t="s">
        <v>108</v>
      </c>
      <c r="BN999" s="83">
        <v>0</v>
      </c>
      <c r="BO999" s="83" t="s">
        <v>108</v>
      </c>
      <c r="BP999" s="83">
        <v>-1723930</v>
      </c>
      <c r="BQ999" s="83" t="s">
        <v>312</v>
      </c>
      <c r="BR999" s="83" t="s">
        <v>153</v>
      </c>
      <c r="BS999" s="83" t="s">
        <v>499</v>
      </c>
      <c r="BT999" s="83">
        <v>-1723930</v>
      </c>
      <c r="BU999" s="83" t="s">
        <v>312</v>
      </c>
      <c r="BV999" s="83" t="s">
        <v>153</v>
      </c>
      <c r="BW999" s="83" t="s">
        <v>499</v>
      </c>
      <c r="BY999" s="136">
        <v>0</v>
      </c>
      <c r="BZ999" s="136">
        <v>0</v>
      </c>
      <c r="CA999" s="136">
        <v>0</v>
      </c>
      <c r="CB999" s="136">
        <v>0</v>
      </c>
      <c r="CD999" s="136">
        <v>0</v>
      </c>
      <c r="CE999" s="136">
        <v>0</v>
      </c>
      <c r="CF999" s="136">
        <v>0</v>
      </c>
      <c r="CG999" s="136">
        <v>0</v>
      </c>
      <c r="CH999" s="136">
        <v>0</v>
      </c>
      <c r="CI999" s="136">
        <v>0</v>
      </c>
      <c r="CJ999" s="136">
        <v>0</v>
      </c>
      <c r="CK999" s="138">
        <v>0</v>
      </c>
      <c r="CL999" s="138">
        <v>0</v>
      </c>
      <c r="CM999" s="136">
        <v>0</v>
      </c>
      <c r="CN999" s="136">
        <v>0</v>
      </c>
      <c r="CO999" s="85">
        <v>43704</v>
      </c>
      <c r="CP999" s="83" t="s">
        <v>5045</v>
      </c>
      <c r="CQ999" s="83" t="s">
        <v>102</v>
      </c>
      <c r="CR999" s="83" t="s">
        <v>482</v>
      </c>
      <c r="CS999" s="83">
        <v>994</v>
      </c>
      <c r="CT999" s="83" t="s">
        <v>483</v>
      </c>
      <c r="CU999" s="83">
        <v>1</v>
      </c>
      <c r="CV999" s="83">
        <v>0</v>
      </c>
      <c r="CW999" s="83">
        <v>0</v>
      </c>
      <c r="CX999" s="83" t="s">
        <v>109</v>
      </c>
      <c r="CY999" s="83" t="s">
        <v>583</v>
      </c>
      <c r="CZ999" s="83">
        <v>0</v>
      </c>
      <c r="DA999" s="83">
        <v>0</v>
      </c>
      <c r="DB999" s="83">
        <f t="shared" si="63"/>
        <v>0</v>
      </c>
      <c r="DC999" s="83" t="s">
        <v>497</v>
      </c>
      <c r="DE999" s="136">
        <v>1</v>
      </c>
      <c r="DF999" s="136">
        <v>1</v>
      </c>
      <c r="DG999" s="215" t="s">
        <v>269</v>
      </c>
      <c r="DH999" s="136">
        <v>1</v>
      </c>
      <c r="DI999" s="136">
        <v>1</v>
      </c>
      <c r="DJ999" s="215" t="s">
        <v>269</v>
      </c>
      <c r="EE999" s="136" t="b">
        <v>1</v>
      </c>
      <c r="EF999" s="136" t="b">
        <v>1</v>
      </c>
      <c r="EG999" s="136" t="b">
        <v>1</v>
      </c>
      <c r="EH999" s="136" t="b">
        <v>1</v>
      </c>
      <c r="EL999" s="215" t="s">
        <v>269</v>
      </c>
    </row>
    <row r="1000" spans="1:142" ht="60" customHeight="1" x14ac:dyDescent="0.55000000000000004">
      <c r="A1000" s="83" t="s">
        <v>130</v>
      </c>
      <c r="B1000" s="83" t="s">
        <v>98</v>
      </c>
      <c r="C1000">
        <v>355827</v>
      </c>
      <c r="D1000" t="s">
        <v>860</v>
      </c>
      <c r="E1000" t="s">
        <v>860</v>
      </c>
      <c r="F1000" s="83" t="s">
        <v>108</v>
      </c>
      <c r="G1000" s="213">
        <v>31041</v>
      </c>
      <c r="H1000" s="83" t="s">
        <v>102</v>
      </c>
      <c r="I1000" s="213">
        <v>43422</v>
      </c>
      <c r="J1000" s="83" t="s">
        <v>228</v>
      </c>
      <c r="K1000" s="214">
        <v>823365664018</v>
      </c>
      <c r="L1000" s="83" t="s">
        <v>97</v>
      </c>
      <c r="M1000" s="213">
        <v>43624</v>
      </c>
      <c r="N1000">
        <v>713555</v>
      </c>
      <c r="O1000" s="145" t="s">
        <v>567</v>
      </c>
      <c r="P1000" s="145" t="s">
        <v>99</v>
      </c>
      <c r="Q1000" s="145" t="s">
        <v>100</v>
      </c>
      <c r="R1000" s="145" t="s">
        <v>567</v>
      </c>
      <c r="V1000">
        <v>3046</v>
      </c>
      <c r="W1000" s="83" t="s">
        <v>101</v>
      </c>
      <c r="X1000" s="83" t="s">
        <v>103</v>
      </c>
      <c r="Y1000" t="s">
        <v>2962</v>
      </c>
      <c r="Z1000" s="83" t="s">
        <v>102</v>
      </c>
      <c r="AA1000" s="83" t="s">
        <v>102</v>
      </c>
      <c r="AB1000" t="s">
        <v>3927</v>
      </c>
      <c r="AC1000" s="83" t="s">
        <v>4023</v>
      </c>
      <c r="AD1000" s="83" t="s">
        <v>144</v>
      </c>
      <c r="AE1000" s="83" t="s">
        <v>105</v>
      </c>
      <c r="AF1000" t="s">
        <v>2962</v>
      </c>
      <c r="AG1000" s="83" t="s">
        <v>102</v>
      </c>
      <c r="AH1000" s="83" t="s">
        <v>102</v>
      </c>
      <c r="AI1000" t="s">
        <v>3927</v>
      </c>
      <c r="AJ1000" s="83" t="s">
        <v>4023</v>
      </c>
      <c r="AK1000" s="83" t="s">
        <v>144</v>
      </c>
      <c r="AL1000" s="83" t="s">
        <v>105</v>
      </c>
      <c r="AM1000" s="87" t="s">
        <v>106</v>
      </c>
      <c r="AN1000" t="s">
        <v>2962</v>
      </c>
      <c r="AO1000" t="s">
        <v>3927</v>
      </c>
      <c r="AP1000" s="83" t="s">
        <v>4023</v>
      </c>
      <c r="AQ1000" s="83" t="s">
        <v>144</v>
      </c>
      <c r="AR1000" s="87" t="s">
        <v>106</v>
      </c>
      <c r="AT1000" s="83" t="s">
        <v>107</v>
      </c>
      <c r="AU1000" s="83" t="s">
        <v>107</v>
      </c>
      <c r="AV1000" s="83" t="s">
        <v>107</v>
      </c>
      <c r="AX1000" s="110" t="s">
        <v>107</v>
      </c>
      <c r="AY1000" s="111"/>
      <c r="AZ1000" s="112">
        <f t="shared" ca="1" si="64"/>
        <v>8720</v>
      </c>
      <c r="BA1000" s="136">
        <f t="shared" ca="1" si="65"/>
        <v>91</v>
      </c>
      <c r="BB1000" s="114" t="s">
        <v>134</v>
      </c>
      <c r="BC1000" s="114" t="s">
        <v>108</v>
      </c>
      <c r="BD1000" s="114"/>
      <c r="BE1000" s="115" t="s">
        <v>102</v>
      </c>
      <c r="BF1000" s="115" t="s">
        <v>102</v>
      </c>
      <c r="BG1000" s="115" t="s">
        <v>102</v>
      </c>
      <c r="BH1000" s="115" t="s">
        <v>102</v>
      </c>
      <c r="BI1000" s="116"/>
      <c r="BJ1000" s="117" t="s">
        <v>109</v>
      </c>
      <c r="BK1000" s="117" t="s">
        <v>109</v>
      </c>
      <c r="BL1000" s="83">
        <f t="shared" ca="1" si="66"/>
        <v>80</v>
      </c>
      <c r="BM1000" s="83" t="s">
        <v>108</v>
      </c>
      <c r="BN1000" s="83">
        <v>0</v>
      </c>
      <c r="BO1000" s="83" t="s">
        <v>108</v>
      </c>
      <c r="BP1000" s="83">
        <v>-1725665</v>
      </c>
      <c r="BQ1000" s="83" t="s">
        <v>198</v>
      </c>
      <c r="BR1000" s="83" t="s">
        <v>164</v>
      </c>
      <c r="BS1000" s="83" t="s">
        <v>499</v>
      </c>
      <c r="BT1000" s="83">
        <v>-1725665</v>
      </c>
      <c r="BU1000" s="83" t="s">
        <v>198</v>
      </c>
      <c r="BV1000" s="83" t="s">
        <v>164</v>
      </c>
      <c r="BW1000" s="83" t="s">
        <v>499</v>
      </c>
      <c r="BY1000" s="136">
        <v>0</v>
      </c>
      <c r="BZ1000" s="136">
        <v>0</v>
      </c>
      <c r="CA1000" s="136">
        <v>0</v>
      </c>
      <c r="CB1000" s="136">
        <v>0</v>
      </c>
      <c r="CD1000" s="136">
        <v>0</v>
      </c>
      <c r="CE1000" s="136">
        <v>0</v>
      </c>
      <c r="CF1000" s="136">
        <v>0</v>
      </c>
      <c r="CG1000" s="136">
        <v>0</v>
      </c>
      <c r="CH1000" s="136">
        <v>0</v>
      </c>
      <c r="CI1000" s="136">
        <v>0</v>
      </c>
      <c r="CJ1000" s="136">
        <v>0</v>
      </c>
      <c r="CK1000" s="138">
        <v>0</v>
      </c>
      <c r="CL1000" s="138">
        <v>0</v>
      </c>
      <c r="CM1000" s="136">
        <v>0</v>
      </c>
      <c r="CN1000" s="136">
        <v>0</v>
      </c>
      <c r="CO1000" s="85">
        <v>43705</v>
      </c>
      <c r="CP1000" s="83" t="s">
        <v>5046</v>
      </c>
      <c r="CQ1000" s="83" t="s">
        <v>102</v>
      </c>
      <c r="CR1000" s="83" t="s">
        <v>482</v>
      </c>
      <c r="CS1000" s="83">
        <v>995</v>
      </c>
      <c r="CT1000" s="83" t="s">
        <v>483</v>
      </c>
      <c r="CU1000" s="83">
        <v>1</v>
      </c>
      <c r="CV1000" s="83">
        <v>0</v>
      </c>
      <c r="CW1000" s="83">
        <v>0</v>
      </c>
      <c r="CX1000" s="83" t="s">
        <v>109</v>
      </c>
      <c r="CY1000" s="83" t="s">
        <v>583</v>
      </c>
      <c r="CZ1000" s="83">
        <v>0</v>
      </c>
      <c r="DA1000" s="83">
        <v>0</v>
      </c>
      <c r="DB1000" s="83">
        <f t="shared" si="63"/>
        <v>0</v>
      </c>
      <c r="DC1000" s="83" t="s">
        <v>497</v>
      </c>
      <c r="DE1000" s="136">
        <v>1</v>
      </c>
      <c r="DF1000" s="136">
        <v>1</v>
      </c>
      <c r="DG1000" s="215" t="s">
        <v>269</v>
      </c>
      <c r="DH1000" s="136">
        <v>1</v>
      </c>
      <c r="DI1000" s="136">
        <v>1</v>
      </c>
      <c r="DJ1000" s="215" t="s">
        <v>269</v>
      </c>
      <c r="EE1000" s="136" t="b">
        <v>1</v>
      </c>
      <c r="EF1000" s="136" t="b">
        <v>1</v>
      </c>
      <c r="EG1000" s="136" t="b">
        <v>1</v>
      </c>
      <c r="EH1000" s="136" t="b">
        <v>1</v>
      </c>
      <c r="EL1000" s="215" t="s">
        <v>269</v>
      </c>
    </row>
    <row r="1001" spans="1:142" ht="60" customHeight="1" x14ac:dyDescent="0.55000000000000004">
      <c r="A1001" s="83" t="s">
        <v>130</v>
      </c>
      <c r="B1001" s="83" t="s">
        <v>98</v>
      </c>
      <c r="C1001">
        <v>198404</v>
      </c>
      <c r="D1001" t="s">
        <v>1630</v>
      </c>
      <c r="E1001" t="s">
        <v>1630</v>
      </c>
      <c r="F1001" s="83" t="s">
        <v>108</v>
      </c>
      <c r="G1001" s="213">
        <v>39576</v>
      </c>
      <c r="H1001" s="83" t="s">
        <v>102</v>
      </c>
      <c r="I1001" s="213">
        <v>43214</v>
      </c>
      <c r="J1001" s="83" t="s">
        <v>228</v>
      </c>
      <c r="K1001" s="214">
        <v>183348747906</v>
      </c>
      <c r="L1001" s="83" t="s">
        <v>126</v>
      </c>
      <c r="M1001" s="213">
        <v>43506</v>
      </c>
      <c r="N1001">
        <v>621936</v>
      </c>
      <c r="O1001" s="145" t="s">
        <v>567</v>
      </c>
      <c r="P1001" s="145" t="s">
        <v>99</v>
      </c>
      <c r="Q1001" s="145" t="s">
        <v>100</v>
      </c>
      <c r="R1001" s="145" t="s">
        <v>567</v>
      </c>
      <c r="V1001">
        <v>9664</v>
      </c>
      <c r="W1001" s="83" t="s">
        <v>1966</v>
      </c>
      <c r="X1001" s="83" t="s">
        <v>103</v>
      </c>
      <c r="Y1001" t="s">
        <v>2963</v>
      </c>
      <c r="Z1001" s="83" t="s">
        <v>102</v>
      </c>
      <c r="AA1001" s="83" t="s">
        <v>102</v>
      </c>
      <c r="AB1001" t="s">
        <v>3276</v>
      </c>
      <c r="AC1001" s="83" t="s">
        <v>4024</v>
      </c>
      <c r="AD1001" s="83" t="s">
        <v>111</v>
      </c>
      <c r="AE1001" s="83" t="s">
        <v>105</v>
      </c>
      <c r="AF1001" t="s">
        <v>2963</v>
      </c>
      <c r="AG1001" s="83" t="s">
        <v>102</v>
      </c>
      <c r="AH1001" s="83" t="s">
        <v>102</v>
      </c>
      <c r="AI1001" t="s">
        <v>3276</v>
      </c>
      <c r="AJ1001" s="83" t="s">
        <v>4024</v>
      </c>
      <c r="AK1001" s="83" t="s">
        <v>111</v>
      </c>
      <c r="AL1001" s="83" t="s">
        <v>105</v>
      </c>
      <c r="AM1001" s="87" t="s">
        <v>106</v>
      </c>
      <c r="AN1001" t="s">
        <v>2963</v>
      </c>
      <c r="AO1001" t="s">
        <v>3276</v>
      </c>
      <c r="AP1001" s="83" t="s">
        <v>4024</v>
      </c>
      <c r="AQ1001" s="83" t="s">
        <v>144</v>
      </c>
      <c r="AR1001" s="87" t="s">
        <v>106</v>
      </c>
      <c r="AT1001" s="83" t="s">
        <v>107</v>
      </c>
      <c r="AU1001" s="83" t="s">
        <v>107</v>
      </c>
      <c r="AV1001" s="83" t="s">
        <v>107</v>
      </c>
      <c r="AX1001" s="110" t="s">
        <v>107</v>
      </c>
      <c r="AY1001" s="111"/>
      <c r="AZ1001" s="112">
        <f t="shared" ca="1" si="64"/>
        <v>7972</v>
      </c>
      <c r="BA1001" s="136">
        <f t="shared" ca="1" si="65"/>
        <v>86</v>
      </c>
      <c r="BB1001" s="114" t="s">
        <v>136</v>
      </c>
      <c r="BC1001" s="114" t="s">
        <v>108</v>
      </c>
      <c r="BD1001" s="114"/>
      <c r="BE1001" s="115" t="s">
        <v>102</v>
      </c>
      <c r="BF1001" s="115" t="s">
        <v>102</v>
      </c>
      <c r="BG1001" s="115" t="s">
        <v>102</v>
      </c>
      <c r="BH1001" s="115" t="s">
        <v>102</v>
      </c>
      <c r="BI1001" s="116"/>
      <c r="BJ1001" s="117" t="s">
        <v>109</v>
      </c>
      <c r="BK1001" s="117" t="s">
        <v>109</v>
      </c>
      <c r="BL1001" s="83">
        <f t="shared" ca="1" si="66"/>
        <v>40</v>
      </c>
      <c r="BM1001" s="83" t="s">
        <v>270</v>
      </c>
      <c r="BN1001" s="83">
        <v>0</v>
      </c>
      <c r="BO1001" s="83" t="s">
        <v>108</v>
      </c>
      <c r="BP1001" s="83">
        <v>-1727400</v>
      </c>
      <c r="BQ1001" s="83" t="s">
        <v>381</v>
      </c>
      <c r="BR1001" s="83" t="s">
        <v>157</v>
      </c>
      <c r="BS1001" s="83" t="s">
        <v>502</v>
      </c>
      <c r="BT1001" s="83">
        <v>-1727400</v>
      </c>
      <c r="BU1001" s="83" t="s">
        <v>381</v>
      </c>
      <c r="BV1001" s="83" t="s">
        <v>157</v>
      </c>
      <c r="BW1001" s="83" t="s">
        <v>502</v>
      </c>
      <c r="BY1001" s="136">
        <v>0</v>
      </c>
      <c r="BZ1001" s="136">
        <v>0</v>
      </c>
      <c r="CA1001" s="136">
        <v>0</v>
      </c>
      <c r="CB1001" s="136">
        <v>0</v>
      </c>
      <c r="CD1001" s="136">
        <v>0</v>
      </c>
      <c r="CE1001" s="136">
        <v>0</v>
      </c>
      <c r="CF1001" s="136">
        <v>0</v>
      </c>
      <c r="CG1001" s="136">
        <v>0</v>
      </c>
      <c r="CH1001" s="136">
        <v>0</v>
      </c>
      <c r="CI1001" s="136">
        <v>0</v>
      </c>
      <c r="CJ1001" s="136">
        <v>0</v>
      </c>
      <c r="CK1001" s="138">
        <v>0</v>
      </c>
      <c r="CL1001" s="138">
        <v>0</v>
      </c>
      <c r="CM1001" s="136">
        <v>0</v>
      </c>
      <c r="CN1001" s="136">
        <v>0</v>
      </c>
      <c r="CO1001" s="85">
        <v>43706</v>
      </c>
      <c r="CP1001" s="83" t="s">
        <v>5047</v>
      </c>
      <c r="CQ1001" s="83" t="s">
        <v>102</v>
      </c>
      <c r="CR1001" s="83" t="s">
        <v>482</v>
      </c>
      <c r="CS1001" s="83">
        <v>996</v>
      </c>
      <c r="CT1001" s="83" t="s">
        <v>483</v>
      </c>
      <c r="CU1001" s="83">
        <v>1</v>
      </c>
      <c r="CV1001" s="83">
        <v>0</v>
      </c>
      <c r="CW1001" s="83">
        <v>0</v>
      </c>
      <c r="CX1001" s="83" t="s">
        <v>109</v>
      </c>
      <c r="CY1001" s="83" t="s">
        <v>583</v>
      </c>
      <c r="CZ1001" s="83">
        <v>0</v>
      </c>
      <c r="DA1001" s="83">
        <v>0</v>
      </c>
      <c r="DB1001" s="83">
        <f t="shared" si="63"/>
        <v>0</v>
      </c>
      <c r="DC1001" s="83" t="s">
        <v>497</v>
      </c>
      <c r="DE1001" s="136">
        <v>1</v>
      </c>
      <c r="DF1001" s="136">
        <v>1</v>
      </c>
      <c r="DG1001" s="215" t="s">
        <v>269</v>
      </c>
      <c r="DH1001" s="136">
        <v>1</v>
      </c>
      <c r="DI1001" s="136">
        <v>1</v>
      </c>
      <c r="DJ1001" s="215" t="s">
        <v>269</v>
      </c>
      <c r="EE1001" s="136" t="b">
        <v>1</v>
      </c>
      <c r="EF1001" s="136" t="b">
        <v>1</v>
      </c>
      <c r="EG1001" s="136" t="b">
        <v>1</v>
      </c>
      <c r="EH1001" s="136" t="b">
        <v>1</v>
      </c>
      <c r="EL1001" s="215" t="s">
        <v>269</v>
      </c>
    </row>
    <row r="1002" spans="1:142" ht="60" customHeight="1" x14ac:dyDescent="0.55000000000000004">
      <c r="C1002"/>
      <c r="D1002"/>
      <c r="E1002"/>
      <c r="F1002" s="83"/>
      <c r="G1002" s="213"/>
      <c r="I1002" s="213"/>
      <c r="J1002" s="83"/>
      <c r="K1002" s="214"/>
      <c r="L1002" s="83"/>
      <c r="M1002" s="213"/>
      <c r="N1002"/>
      <c r="Y1002"/>
      <c r="AB1002"/>
      <c r="AP1002"/>
      <c r="AQ1002"/>
      <c r="AR1002"/>
      <c r="AS1002"/>
      <c r="AT1002"/>
      <c r="AU1002"/>
    </row>
    <row r="1003" spans="1:142" ht="60" customHeight="1" x14ac:dyDescent="0.55000000000000004">
      <c r="C1003"/>
      <c r="D1003"/>
      <c r="E1003"/>
      <c r="F1003" s="83"/>
      <c r="G1003" s="213"/>
      <c r="I1003" s="213"/>
      <c r="J1003" s="83"/>
      <c r="K1003" s="214"/>
      <c r="L1003" s="83"/>
      <c r="M1003" s="213"/>
      <c r="N1003"/>
      <c r="Y1003"/>
      <c r="AB1003"/>
    </row>
    <row r="1004" spans="1:142" ht="60" customHeight="1" x14ac:dyDescent="0.55000000000000004">
      <c r="C1004"/>
      <c r="D1004"/>
      <c r="E1004"/>
      <c r="F1004" s="83"/>
      <c r="G1004" s="213"/>
      <c r="I1004" s="213"/>
      <c r="J1004" s="83"/>
      <c r="K1004" s="214"/>
      <c r="L1004" s="83"/>
      <c r="M1004" s="213"/>
      <c r="N1004"/>
      <c r="Y1004"/>
      <c r="AB1004"/>
    </row>
    <row r="1005" spans="1:142" ht="60" customHeight="1" x14ac:dyDescent="0.55000000000000004">
      <c r="L1005" s="83"/>
    </row>
    <row r="1006" spans="1:142" ht="60" customHeight="1" x14ac:dyDescent="0.55000000000000004">
      <c r="L1006" s="83"/>
    </row>
    <row r="1007" spans="1:142" ht="60" customHeight="1" x14ac:dyDescent="0.55000000000000004">
      <c r="L1007" s="83"/>
    </row>
    <row r="1008" spans="1:142" ht="60" customHeight="1" x14ac:dyDescent="0.55000000000000004">
      <c r="L1008" s="83"/>
    </row>
    <row r="1009" spans="12:12" ht="60" customHeight="1" x14ac:dyDescent="0.55000000000000004">
      <c r="L1009" s="83"/>
    </row>
    <row r="1010" spans="12:12" ht="60" customHeight="1" x14ac:dyDescent="0.55000000000000004">
      <c r="L1010" s="83"/>
    </row>
    <row r="1011" spans="12:12" ht="60" customHeight="1" x14ac:dyDescent="0.55000000000000004">
      <c r="L1011" s="83"/>
    </row>
    <row r="1012" spans="12:12" ht="60" customHeight="1" x14ac:dyDescent="0.55000000000000004">
      <c r="L1012" s="83"/>
    </row>
    <row r="1013" spans="12:12" ht="60" customHeight="1" x14ac:dyDescent="0.55000000000000004">
      <c r="L1013" s="83"/>
    </row>
    <row r="1014" spans="12:12" ht="60" customHeight="1" x14ac:dyDescent="0.55000000000000004">
      <c r="L1014" s="83"/>
    </row>
    <row r="1015" spans="12:12" ht="60" customHeight="1" x14ac:dyDescent="0.55000000000000004">
      <c r="L1015" s="83"/>
    </row>
    <row r="1016" spans="12:12" ht="60" customHeight="1" x14ac:dyDescent="0.55000000000000004">
      <c r="L1016" s="83"/>
    </row>
    <row r="1017" spans="12:12" ht="60" customHeight="1" x14ac:dyDescent="0.55000000000000004">
      <c r="L1017" s="83"/>
    </row>
    <row r="1018" spans="12:12" ht="60" customHeight="1" x14ac:dyDescent="0.55000000000000004">
      <c r="L1018" s="83"/>
    </row>
    <row r="1019" spans="12:12" ht="60" customHeight="1" x14ac:dyDescent="0.55000000000000004">
      <c r="L1019" s="83"/>
    </row>
    <row r="1020" spans="12:12" ht="60" customHeight="1" x14ac:dyDescent="0.55000000000000004">
      <c r="L1020" s="83"/>
    </row>
    <row r="1021" spans="12:12" ht="60" customHeight="1" x14ac:dyDescent="0.55000000000000004">
      <c r="L1021" s="83"/>
    </row>
    <row r="1022" spans="12:12" ht="60" customHeight="1" x14ac:dyDescent="0.55000000000000004">
      <c r="L1022" s="83"/>
    </row>
    <row r="1023" spans="12:12" ht="60" customHeight="1" x14ac:dyDescent="0.55000000000000004">
      <c r="L1023" s="83"/>
    </row>
    <row r="1024" spans="12:12" ht="60" customHeight="1" x14ac:dyDescent="0.55000000000000004">
      <c r="L1024" s="83"/>
    </row>
    <row r="1025" spans="12:12" ht="60" customHeight="1" x14ac:dyDescent="0.55000000000000004">
      <c r="L1025" s="83"/>
    </row>
    <row r="1026" spans="12:12" ht="60" customHeight="1" x14ac:dyDescent="0.55000000000000004">
      <c r="L1026" s="83"/>
    </row>
    <row r="1027" spans="12:12" ht="60" customHeight="1" x14ac:dyDescent="0.55000000000000004">
      <c r="L1027" s="83"/>
    </row>
    <row r="1028" spans="12:12" ht="60" customHeight="1" x14ac:dyDescent="0.55000000000000004">
      <c r="L1028" s="83"/>
    </row>
    <row r="1029" spans="12:12" ht="60" customHeight="1" x14ac:dyDescent="0.55000000000000004">
      <c r="L1029" s="83"/>
    </row>
    <row r="1030" spans="12:12" ht="60" customHeight="1" x14ac:dyDescent="0.55000000000000004">
      <c r="L1030" s="83"/>
    </row>
    <row r="1031" spans="12:12" ht="60" customHeight="1" x14ac:dyDescent="0.55000000000000004">
      <c r="L1031" s="83"/>
    </row>
    <row r="1032" spans="12:12" ht="60" customHeight="1" x14ac:dyDescent="0.55000000000000004">
      <c r="L1032" s="83"/>
    </row>
    <row r="1033" spans="12:12" ht="60" customHeight="1" x14ac:dyDescent="0.55000000000000004">
      <c r="L1033" s="83"/>
    </row>
    <row r="1034" spans="12:12" ht="60" customHeight="1" x14ac:dyDescent="0.55000000000000004">
      <c r="L1034" s="83"/>
    </row>
    <row r="1035" spans="12:12" ht="60" customHeight="1" x14ac:dyDescent="0.55000000000000004">
      <c r="L1035" s="83"/>
    </row>
    <row r="1036" spans="12:12" ht="60" customHeight="1" x14ac:dyDescent="0.55000000000000004">
      <c r="L1036" s="83"/>
    </row>
    <row r="1037" spans="12:12" ht="60" customHeight="1" x14ac:dyDescent="0.55000000000000004">
      <c r="L1037" s="83"/>
    </row>
    <row r="1038" spans="12:12" ht="60" customHeight="1" x14ac:dyDescent="0.55000000000000004">
      <c r="L1038" s="83"/>
    </row>
    <row r="1039" spans="12:12" ht="60" customHeight="1" x14ac:dyDescent="0.55000000000000004">
      <c r="L1039" s="83"/>
    </row>
    <row r="1040" spans="12:12" ht="60" customHeight="1" x14ac:dyDescent="0.55000000000000004">
      <c r="L1040" s="83"/>
    </row>
    <row r="1041" spans="12:12" ht="60" customHeight="1" x14ac:dyDescent="0.55000000000000004">
      <c r="L1041" s="83"/>
    </row>
    <row r="1042" spans="12:12" ht="60" customHeight="1" x14ac:dyDescent="0.55000000000000004">
      <c r="L1042" s="83"/>
    </row>
    <row r="1043" spans="12:12" ht="60" customHeight="1" x14ac:dyDescent="0.55000000000000004">
      <c r="L1043" s="83"/>
    </row>
    <row r="1044" spans="12:12" ht="60" customHeight="1" x14ac:dyDescent="0.55000000000000004">
      <c r="L1044" s="83"/>
    </row>
    <row r="1045" spans="12:12" ht="60" customHeight="1" x14ac:dyDescent="0.55000000000000004">
      <c r="L1045" s="83"/>
    </row>
    <row r="1046" spans="12:12" ht="60" customHeight="1" x14ac:dyDescent="0.55000000000000004">
      <c r="L1046" s="83"/>
    </row>
    <row r="1047" spans="12:12" ht="60" customHeight="1" x14ac:dyDescent="0.55000000000000004">
      <c r="L1047" s="83"/>
    </row>
    <row r="1048" spans="12:12" ht="60" customHeight="1" x14ac:dyDescent="0.55000000000000004">
      <c r="L1048" s="83"/>
    </row>
    <row r="1049" spans="12:12" ht="60" customHeight="1" x14ac:dyDescent="0.55000000000000004">
      <c r="L1049" s="83"/>
    </row>
    <row r="1050" spans="12:12" ht="60" customHeight="1" x14ac:dyDescent="0.55000000000000004">
      <c r="L1050" s="83"/>
    </row>
    <row r="1051" spans="12:12" ht="60" customHeight="1" x14ac:dyDescent="0.55000000000000004">
      <c r="L1051" s="83"/>
    </row>
    <row r="1052" spans="12:12" ht="60" customHeight="1" x14ac:dyDescent="0.55000000000000004">
      <c r="L1052" s="83"/>
    </row>
    <row r="1053" spans="12:12" ht="60" customHeight="1" x14ac:dyDescent="0.55000000000000004">
      <c r="L1053" s="83"/>
    </row>
    <row r="1054" spans="12:12" ht="60" customHeight="1" x14ac:dyDescent="0.55000000000000004">
      <c r="L1054" s="83"/>
    </row>
    <row r="1055" spans="12:12" ht="60" customHeight="1" x14ac:dyDescent="0.55000000000000004">
      <c r="L1055" s="83"/>
    </row>
    <row r="1056" spans="12:12" ht="60" customHeight="1" x14ac:dyDescent="0.55000000000000004">
      <c r="L1056" s="83"/>
    </row>
    <row r="1057" spans="12:12" ht="60" customHeight="1" x14ac:dyDescent="0.55000000000000004">
      <c r="L1057" s="83"/>
    </row>
    <row r="1058" spans="12:12" ht="60" customHeight="1" x14ac:dyDescent="0.55000000000000004">
      <c r="L1058" s="83"/>
    </row>
    <row r="1059" spans="12:12" ht="60" customHeight="1" x14ac:dyDescent="0.55000000000000004">
      <c r="L1059" s="83"/>
    </row>
    <row r="1060" spans="12:12" ht="60" customHeight="1" x14ac:dyDescent="0.55000000000000004">
      <c r="L1060" s="83"/>
    </row>
    <row r="1061" spans="12:12" ht="60" customHeight="1" x14ac:dyDescent="0.55000000000000004">
      <c r="L1061" s="83"/>
    </row>
    <row r="1062" spans="12:12" ht="60" customHeight="1" x14ac:dyDescent="0.55000000000000004">
      <c r="L1062" s="83"/>
    </row>
    <row r="1063" spans="12:12" ht="60" customHeight="1" x14ac:dyDescent="0.55000000000000004">
      <c r="L1063" s="83"/>
    </row>
    <row r="1064" spans="12:12" ht="60" customHeight="1" x14ac:dyDescent="0.55000000000000004">
      <c r="L1064" s="83"/>
    </row>
    <row r="1065" spans="12:12" ht="60" customHeight="1" x14ac:dyDescent="0.55000000000000004">
      <c r="L1065" s="83"/>
    </row>
    <row r="1066" spans="12:12" ht="60" customHeight="1" x14ac:dyDescent="0.55000000000000004">
      <c r="L1066" s="83"/>
    </row>
    <row r="1067" spans="12:12" ht="60" customHeight="1" x14ac:dyDescent="0.55000000000000004">
      <c r="L1067" s="83"/>
    </row>
    <row r="1068" spans="12:12" ht="60" customHeight="1" x14ac:dyDescent="0.55000000000000004">
      <c r="L1068" s="83"/>
    </row>
    <row r="1069" spans="12:12" ht="60" customHeight="1" x14ac:dyDescent="0.55000000000000004">
      <c r="L1069" s="83"/>
    </row>
    <row r="1070" spans="12:12" ht="60" customHeight="1" x14ac:dyDescent="0.55000000000000004">
      <c r="L1070" s="83"/>
    </row>
    <row r="1071" spans="12:12" ht="60" customHeight="1" x14ac:dyDescent="0.55000000000000004">
      <c r="L1071" s="83"/>
    </row>
    <row r="1072" spans="12:12" ht="60" customHeight="1" x14ac:dyDescent="0.55000000000000004">
      <c r="L1072" s="83"/>
    </row>
    <row r="1073" spans="12:12" ht="60" customHeight="1" x14ac:dyDescent="0.55000000000000004">
      <c r="L1073" s="83"/>
    </row>
    <row r="1074" spans="12:12" ht="60" customHeight="1" x14ac:dyDescent="0.55000000000000004">
      <c r="L1074" s="83"/>
    </row>
    <row r="1075" spans="12:12" ht="60" customHeight="1" x14ac:dyDescent="0.55000000000000004">
      <c r="L1075" s="83"/>
    </row>
    <row r="1076" spans="12:12" ht="60" customHeight="1" x14ac:dyDescent="0.55000000000000004">
      <c r="L1076" s="83"/>
    </row>
    <row r="1077" spans="12:12" ht="60" customHeight="1" x14ac:dyDescent="0.55000000000000004">
      <c r="L1077" s="83"/>
    </row>
    <row r="1078" spans="12:12" ht="60" customHeight="1" x14ac:dyDescent="0.55000000000000004">
      <c r="L1078" s="83"/>
    </row>
    <row r="1079" spans="12:12" ht="60" customHeight="1" x14ac:dyDescent="0.55000000000000004">
      <c r="L1079" s="83"/>
    </row>
    <row r="1080" spans="12:12" ht="60" customHeight="1" x14ac:dyDescent="0.55000000000000004">
      <c r="L1080" s="83"/>
    </row>
    <row r="1081" spans="12:12" ht="60" customHeight="1" x14ac:dyDescent="0.55000000000000004">
      <c r="L1081" s="83"/>
    </row>
    <row r="1082" spans="12:12" ht="60" customHeight="1" x14ac:dyDescent="0.55000000000000004">
      <c r="L1082" s="83"/>
    </row>
    <row r="1083" spans="12:12" ht="60" customHeight="1" x14ac:dyDescent="0.55000000000000004">
      <c r="L1083" s="83"/>
    </row>
    <row r="1084" spans="12:12" ht="60" customHeight="1" x14ac:dyDescent="0.55000000000000004">
      <c r="L1084" s="83"/>
    </row>
    <row r="1085" spans="12:12" ht="60" customHeight="1" x14ac:dyDescent="0.55000000000000004">
      <c r="L1085" s="83"/>
    </row>
    <row r="1086" spans="12:12" ht="60" customHeight="1" x14ac:dyDescent="0.55000000000000004">
      <c r="L1086" s="83"/>
    </row>
    <row r="1087" spans="12:12" ht="60" customHeight="1" x14ac:dyDescent="0.55000000000000004">
      <c r="L1087" s="83"/>
    </row>
    <row r="1088" spans="12:12" ht="60" customHeight="1" x14ac:dyDescent="0.55000000000000004">
      <c r="L1088" s="83"/>
    </row>
    <row r="1089" spans="12:12" ht="60" customHeight="1" x14ac:dyDescent="0.55000000000000004">
      <c r="L1089" s="83"/>
    </row>
    <row r="1090" spans="12:12" ht="60" customHeight="1" x14ac:dyDescent="0.55000000000000004">
      <c r="L1090" s="83"/>
    </row>
    <row r="1091" spans="12:12" ht="60" customHeight="1" x14ac:dyDescent="0.55000000000000004">
      <c r="L1091" s="83"/>
    </row>
    <row r="1092" spans="12:12" ht="60" customHeight="1" x14ac:dyDescent="0.55000000000000004">
      <c r="L1092" s="83"/>
    </row>
    <row r="1093" spans="12:12" ht="60" customHeight="1" x14ac:dyDescent="0.55000000000000004">
      <c r="L1093" s="83"/>
    </row>
    <row r="1094" spans="12:12" ht="60" customHeight="1" x14ac:dyDescent="0.55000000000000004">
      <c r="L1094" s="83"/>
    </row>
    <row r="1095" spans="12:12" ht="60" customHeight="1" x14ac:dyDescent="0.55000000000000004">
      <c r="L1095" s="83"/>
    </row>
    <row r="1096" spans="12:12" ht="60" customHeight="1" x14ac:dyDescent="0.55000000000000004">
      <c r="L1096" s="83"/>
    </row>
    <row r="1097" spans="12:12" ht="60" customHeight="1" x14ac:dyDescent="0.55000000000000004">
      <c r="L1097" s="83"/>
    </row>
    <row r="1098" spans="12:12" ht="60" customHeight="1" x14ac:dyDescent="0.55000000000000004">
      <c r="L1098" s="83"/>
    </row>
    <row r="1099" spans="12:12" ht="60" customHeight="1" x14ac:dyDescent="0.55000000000000004">
      <c r="L1099" s="83"/>
    </row>
    <row r="1100" spans="12:12" ht="60" customHeight="1" x14ac:dyDescent="0.55000000000000004">
      <c r="L1100" s="83"/>
    </row>
    <row r="1101" spans="12:12" ht="60" customHeight="1" x14ac:dyDescent="0.55000000000000004">
      <c r="L1101" s="83"/>
    </row>
    <row r="1102" spans="12:12" ht="60" customHeight="1" x14ac:dyDescent="0.55000000000000004">
      <c r="L1102" s="83"/>
    </row>
    <row r="1103" spans="12:12" ht="60" customHeight="1" x14ac:dyDescent="0.55000000000000004">
      <c r="L1103" s="83"/>
    </row>
    <row r="1104" spans="12:12" ht="60" customHeight="1" x14ac:dyDescent="0.55000000000000004">
      <c r="L1104" s="83"/>
    </row>
    <row r="1105" spans="12:12" ht="60" customHeight="1" x14ac:dyDescent="0.55000000000000004">
      <c r="L1105" s="83"/>
    </row>
  </sheetData>
  <autoFilter ref="A1:EL4" xr:uid="{00000000-0009-0000-0000-000001000000}"/>
  <phoneticPr fontId="50" type="noConversion"/>
  <conditionalFormatting sqref="DE1:DP3">
    <cfRule type="cellIs" dxfId="71" priority="110" operator="equal">
      <formula>2</formula>
    </cfRule>
    <cfRule type="cellIs" dxfId="70" priority="111" operator="equal">
      <formula>3</formula>
    </cfRule>
  </conditionalFormatting>
  <conditionalFormatting sqref="BE1:BI1001">
    <cfRule type="expression" dxfId="69" priority="104">
      <formula>$DJ1=3</formula>
    </cfRule>
    <cfRule type="expression" dxfId="68" priority="105">
      <formula>$DJ1=2</formula>
    </cfRule>
  </conditionalFormatting>
  <conditionalFormatting sqref="AU1:AW4 AU5:AV684">
    <cfRule type="expression" dxfId="67" priority="106">
      <formula>$DG1=2</formula>
    </cfRule>
    <cfRule type="expression" dxfId="66" priority="107">
      <formula>$DG1=3</formula>
    </cfRule>
  </conditionalFormatting>
  <conditionalFormatting sqref="N1:U4 O5:R1001">
    <cfRule type="expression" dxfId="65" priority="108">
      <formula>$DE1=2</formula>
    </cfRule>
    <cfRule type="expression" dxfId="64" priority="109">
      <formula>$DE1=3</formula>
    </cfRule>
  </conditionalFormatting>
  <conditionalFormatting sqref="BA1:BD4 BB5:BD1001">
    <cfRule type="expression" dxfId="63" priority="112">
      <formula>$DI1=3</formula>
    </cfRule>
    <cfRule type="expression" dxfId="62" priority="113">
      <formula>$DI1=2</formula>
    </cfRule>
  </conditionalFormatting>
  <conditionalFormatting sqref="AX1:AY1001">
    <cfRule type="expression" dxfId="61" priority="114">
      <formula>$DH1=2</formula>
    </cfRule>
    <cfRule type="expression" dxfId="60" priority="115">
      <formula>$DH1=3</formula>
    </cfRule>
  </conditionalFormatting>
  <conditionalFormatting sqref="AF1:AS1 AG2:AM4 AO2:AS2 AS3:AS4">
    <cfRule type="expression" dxfId="59" priority="116">
      <formula>$DF1=3</formula>
    </cfRule>
    <cfRule type="expression" dxfId="58" priority="117">
      <formula>$DF1=2</formula>
    </cfRule>
  </conditionalFormatting>
  <conditionalFormatting sqref="DE4:DP4">
    <cfRule type="cellIs" dxfId="57" priority="96" operator="equal">
      <formula>2</formula>
    </cfRule>
    <cfRule type="cellIs" dxfId="56" priority="97" operator="equal">
      <formula>3</formula>
    </cfRule>
  </conditionalFormatting>
  <conditionalFormatting sqref="C1:C1048576">
    <cfRule type="duplicateValues" dxfId="55" priority="47"/>
  </conditionalFormatting>
  <conditionalFormatting sqref="DD2:DD4">
    <cfRule type="expression" dxfId="54" priority="26283">
      <formula>COUNTIFS($C$2:$C$2215,$C2,$DD$2:$DD$2215,"&lt;&gt;"&amp;$DD2)&gt;0</formula>
    </cfRule>
  </conditionalFormatting>
  <conditionalFormatting sqref="AF2:AF4">
    <cfRule type="expression" dxfId="53" priority="17">
      <formula>$DF2=3</formula>
    </cfRule>
    <cfRule type="expression" dxfId="52" priority="18">
      <formula>$DF2=2</formula>
    </cfRule>
  </conditionalFormatting>
  <conditionalFormatting sqref="AN2:AN4">
    <cfRule type="expression" dxfId="51" priority="13">
      <formula>$DF2=3</formula>
    </cfRule>
    <cfRule type="expression" dxfId="50" priority="14">
      <formula>$DF2=2</formula>
    </cfRule>
  </conditionalFormatting>
  <conditionalFormatting sqref="AM5:AM1001">
    <cfRule type="expression" dxfId="49" priority="11">
      <formula>$DF5=3</formula>
    </cfRule>
    <cfRule type="expression" dxfId="48" priority="12">
      <formula>$DF5=2</formula>
    </cfRule>
  </conditionalFormatting>
  <conditionalFormatting sqref="AO3:AO4">
    <cfRule type="expression" dxfId="47" priority="9">
      <formula>$DF3=3</formula>
    </cfRule>
    <cfRule type="expression" dxfId="46" priority="10">
      <formula>$DF3=2</formula>
    </cfRule>
  </conditionalFormatting>
  <conditionalFormatting sqref="AP3:AP4">
    <cfRule type="expression" dxfId="45" priority="7">
      <formula>$DF3=3</formula>
    </cfRule>
    <cfRule type="expression" dxfId="44" priority="8">
      <formula>$DF3=2</formula>
    </cfRule>
  </conditionalFormatting>
  <conditionalFormatting sqref="AQ3:AQ5">
    <cfRule type="expression" dxfId="43" priority="5">
      <formula>$DF3=3</formula>
    </cfRule>
    <cfRule type="expression" dxfId="42" priority="6">
      <formula>$DF3=2</formula>
    </cfRule>
  </conditionalFormatting>
  <conditionalFormatting sqref="AR3:AR5">
    <cfRule type="expression" dxfId="41" priority="3">
      <formula>$DF3=3</formula>
    </cfRule>
    <cfRule type="expression" dxfId="40" priority="4">
      <formula>$DF3=2</formula>
    </cfRule>
  </conditionalFormatting>
  <conditionalFormatting sqref="AR6:AR1001">
    <cfRule type="expression" dxfId="39" priority="1">
      <formula>$DF6=3</formula>
    </cfRule>
    <cfRule type="expression" dxfId="38" priority="2">
      <formula>$DF6=2</formula>
    </cfRule>
  </conditionalFormatting>
  <dataValidations count="2">
    <dataValidation type="list" allowBlank="1" showInputMessage="1" showErrorMessage="1" sqref="DQ2:DQ4" xr:uid="{00000000-0002-0000-0100-000000000000}">
      <formula1>"PHYSICAL REVIEW"</formula1>
    </dataValidation>
    <dataValidation type="list" allowBlank="1" showInputMessage="1" showErrorMessage="1" sqref="DE2:DP4" xr:uid="{00000000-0002-0000-0100-000001000000}">
      <formula1>"1,2,3,NO"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theme="9"/>
  </sheetPr>
  <dimension ref="A1:FC1004"/>
  <sheetViews>
    <sheetView topLeftCell="DI1" zoomScale="85" zoomScaleNormal="85" workbookViewId="0">
      <selection activeCell="DR2" sqref="DR2"/>
    </sheetView>
  </sheetViews>
  <sheetFormatPr defaultColWidth="9.109375" defaultRowHeight="14.4" x14ac:dyDescent="0.55000000000000004"/>
  <cols>
    <col min="1" max="1" width="35" customWidth="1"/>
    <col min="2" max="2" width="11.88671875" style="136" customWidth="1"/>
    <col min="3" max="3" width="35.609375" style="136" customWidth="1"/>
    <col min="4" max="4" width="13" style="136" customWidth="1"/>
    <col min="5" max="5" width="17.71875" style="136" customWidth="1"/>
    <col min="6" max="6" width="21.88671875" style="136" customWidth="1"/>
    <col min="7" max="7" width="16" style="136" customWidth="1"/>
    <col min="8" max="8" width="11" style="136" customWidth="1"/>
    <col min="9" max="9" width="10.88671875" style="136" bestFit="1" customWidth="1"/>
    <col min="10" max="10" width="37.38671875" style="136" customWidth="1"/>
    <col min="11" max="11" width="23" style="136" customWidth="1"/>
    <col min="12" max="12" width="21.609375" style="136" customWidth="1"/>
    <col min="13" max="13" width="12.109375" style="136" customWidth="1"/>
    <col min="14" max="14" width="21.71875" style="136" customWidth="1"/>
    <col min="15" max="15" width="13.38671875" style="136" customWidth="1"/>
    <col min="16" max="16" width="15.27734375" style="136" customWidth="1"/>
    <col min="17" max="17" width="11" style="136" customWidth="1"/>
    <col min="18" max="18" width="32.109375" style="136" customWidth="1"/>
    <col min="19" max="19" width="13.109375" style="136" customWidth="1"/>
    <col min="20" max="23" width="28.27734375" style="136" customWidth="1"/>
    <col min="24" max="24" width="9.109375" style="136" customWidth="1"/>
    <col min="25" max="25" width="40.38671875" style="136" customWidth="1"/>
    <col min="26" max="29" width="11.71875" style="136" customWidth="1"/>
    <col min="30" max="30" width="27.609375" style="136" customWidth="1"/>
    <col min="31" max="31" width="21.38671875" style="136" customWidth="1"/>
    <col min="32" max="32" width="9.109375" style="136" customWidth="1"/>
    <col min="33" max="33" width="19.38671875" style="136" customWidth="1"/>
    <col min="34" max="36" width="9.109375" style="136" customWidth="1"/>
    <col min="37" max="37" width="27.109375" style="136" customWidth="1"/>
    <col min="38" max="38" width="23.38671875" style="136" customWidth="1"/>
    <col min="39" max="39" width="10.609375" style="136" customWidth="1"/>
    <col min="40" max="40" width="18" style="136" customWidth="1"/>
    <col min="41" max="41" width="15.109375" style="136" customWidth="1"/>
    <col min="42" max="43" width="11.109375" style="136" customWidth="1"/>
    <col min="44" max="44" width="13.109375" style="136" customWidth="1"/>
    <col min="45" max="45" width="21.38671875" style="136" customWidth="1"/>
    <col min="46" max="46" width="15" style="136" customWidth="1"/>
    <col min="47" max="49" width="13.109375" style="136" customWidth="1"/>
    <col min="50" max="50" width="28.88671875" style="136" customWidth="1"/>
    <col min="51" max="52" width="13.109375" style="136" customWidth="1"/>
    <col min="53" max="53" width="14.71875" style="136" customWidth="1"/>
    <col min="54" max="54" width="12.88671875" style="136" customWidth="1"/>
    <col min="55" max="56" width="10.88671875" style="136" customWidth="1"/>
    <col min="57" max="57" width="16.71875" style="136" customWidth="1"/>
    <col min="58" max="58" width="13.109375" style="136" customWidth="1"/>
    <col min="59" max="59" width="26" style="136" customWidth="1"/>
    <col min="60" max="60" width="17.38671875" style="136" customWidth="1"/>
    <col min="61" max="61" width="17.27734375" style="136" customWidth="1"/>
    <col min="62" max="62" width="14" style="136" customWidth="1"/>
    <col min="63" max="63" width="12.38671875" style="136" customWidth="1"/>
    <col min="64" max="64" width="9.609375" style="136" customWidth="1"/>
    <col min="65" max="65" width="13.71875" style="136" customWidth="1"/>
    <col min="66" max="68" width="14.88671875" style="136" customWidth="1"/>
    <col min="69" max="69" width="13.38671875" style="136" customWidth="1"/>
    <col min="70" max="71" width="12.88671875" style="136" customWidth="1"/>
    <col min="72" max="72" width="20.71875" style="136" customWidth="1"/>
    <col min="73" max="73" width="17.109375" style="136" customWidth="1"/>
    <col min="74" max="74" width="20.609375" style="136" customWidth="1"/>
    <col min="75" max="75" width="16.38671875" style="136" customWidth="1"/>
    <col min="76" max="76" width="11.109375" style="136" customWidth="1"/>
    <col min="77" max="77" width="13.27734375" style="136" customWidth="1"/>
    <col min="78" max="78" width="16.27734375" style="136" customWidth="1"/>
    <col min="79" max="79" width="9.109375" style="136" customWidth="1"/>
    <col min="80" max="80" width="13.38671875" style="136" customWidth="1"/>
    <col min="81" max="81" width="13.27734375" style="136" customWidth="1"/>
    <col min="82" max="82" width="13.38671875" style="136" customWidth="1"/>
    <col min="83" max="83" width="16.109375" style="136" customWidth="1"/>
    <col min="84" max="84" width="42" style="136" customWidth="1"/>
    <col min="85" max="85" width="13.38671875" style="136" bestFit="1" customWidth="1"/>
    <col min="86" max="86" width="17.71875" style="136" customWidth="1"/>
    <col min="87" max="87" width="18.109375" style="136" customWidth="1"/>
    <col min="88" max="88" width="29.109375" style="136" customWidth="1"/>
    <col min="89" max="89" width="15.71875" style="136" bestFit="1" customWidth="1"/>
    <col min="90" max="90" width="35.609375" style="136" customWidth="1"/>
    <col min="91" max="91" width="36.71875" style="136" customWidth="1"/>
    <col min="92" max="92" width="23.27734375" style="136" customWidth="1"/>
    <col min="93" max="93" width="32.71875" style="136" customWidth="1"/>
    <col min="94" max="94" width="34.71875" style="136" customWidth="1"/>
    <col min="95" max="96" width="12.38671875" style="136" customWidth="1"/>
    <col min="97" max="97" width="36.88671875" style="136" customWidth="1"/>
    <col min="98" max="100" width="9.27734375" style="136" customWidth="1"/>
    <col min="101" max="101" width="32.27734375" style="136" customWidth="1"/>
    <col min="102" max="102" width="11.71875" style="136" customWidth="1"/>
    <col min="103" max="103" width="13.609375" style="136" bestFit="1" customWidth="1"/>
    <col min="104" max="104" width="12.38671875" style="136" customWidth="1"/>
    <col min="105" max="105" width="21.27734375" style="136" customWidth="1"/>
    <col min="106" max="106" width="25.88671875" style="136" customWidth="1"/>
    <col min="107" max="107" width="30.71875" style="136" customWidth="1"/>
    <col min="108" max="108" width="15" style="136" customWidth="1"/>
    <col min="109" max="109" width="26.27734375" style="136" customWidth="1"/>
    <col min="110" max="110" width="28.88671875" style="136" customWidth="1"/>
    <col min="111" max="111" width="26.109375" style="136" customWidth="1"/>
    <col min="112" max="112" width="17.109375" style="136" customWidth="1"/>
    <col min="113" max="113" width="17.88671875" style="206" bestFit="1" customWidth="1"/>
    <col min="114" max="114" width="13.27734375" style="136" bestFit="1" customWidth="1"/>
    <col min="115" max="115" width="15.609375" style="136" customWidth="1"/>
    <col min="116" max="120" width="11.109375" style="136" customWidth="1"/>
    <col min="121" max="121" width="17.109375" style="136" customWidth="1"/>
    <col min="122" max="122" width="12.88671875" style="136" bestFit="1" customWidth="1"/>
    <col min="123" max="123" width="20.88671875" customWidth="1"/>
    <col min="124" max="124" width="13.38671875" style="136" bestFit="1" customWidth="1"/>
    <col min="125" max="135" width="9" style="136" customWidth="1"/>
    <col min="136" max="146" width="13.71875" style="136" customWidth="1"/>
    <col min="147" max="147" width="9.109375" style="136" customWidth="1"/>
    <col min="148" max="16384" width="9.109375" style="136"/>
  </cols>
  <sheetData>
    <row r="1" spans="1:159" s="83" customFormat="1" ht="182.25" customHeight="1" x14ac:dyDescent="0.55000000000000004">
      <c r="A1" s="43" t="s">
        <v>427</v>
      </c>
      <c r="B1" s="151" t="s">
        <v>409</v>
      </c>
      <c r="C1" s="151" t="s">
        <v>410</v>
      </c>
      <c r="D1" s="151" t="s">
        <v>215</v>
      </c>
      <c r="E1" s="151" t="s">
        <v>216</v>
      </c>
      <c r="F1" s="151" t="s">
        <v>217</v>
      </c>
      <c r="G1" s="151" t="s">
        <v>303</v>
      </c>
      <c r="H1" s="151" t="s">
        <v>411</v>
      </c>
      <c r="I1" s="151" t="s">
        <v>412</v>
      </c>
      <c r="J1" s="151" t="s">
        <v>413</v>
      </c>
      <c r="K1" s="151" t="s">
        <v>313</v>
      </c>
      <c r="L1" s="151" t="s">
        <v>478</v>
      </c>
      <c r="M1" s="35" t="s">
        <v>446</v>
      </c>
      <c r="N1" s="36" t="s">
        <v>447</v>
      </c>
      <c r="O1" s="151" t="s">
        <v>414</v>
      </c>
      <c r="P1" s="152" t="s">
        <v>415</v>
      </c>
      <c r="Q1" s="153" t="s">
        <v>314</v>
      </c>
      <c r="R1" s="154" t="s">
        <v>448</v>
      </c>
      <c r="S1" s="155" t="s">
        <v>290</v>
      </c>
      <c r="T1" s="156" t="s">
        <v>291</v>
      </c>
      <c r="U1" s="157" t="s">
        <v>292</v>
      </c>
      <c r="V1" s="157" t="s">
        <v>293</v>
      </c>
      <c r="W1" s="157" t="s">
        <v>479</v>
      </c>
      <c r="X1" s="157" t="s">
        <v>294</v>
      </c>
      <c r="Y1" s="158" t="s">
        <v>449</v>
      </c>
      <c r="Z1" s="43" t="s">
        <v>315</v>
      </c>
      <c r="AA1" s="43" t="s">
        <v>316</v>
      </c>
      <c r="AB1" s="43" t="s">
        <v>317</v>
      </c>
      <c r="AC1" s="43" t="s">
        <v>318</v>
      </c>
      <c r="AD1" s="159" t="s">
        <v>319</v>
      </c>
      <c r="AE1" s="159" t="s">
        <v>320</v>
      </c>
      <c r="AF1" s="159" t="s">
        <v>321</v>
      </c>
      <c r="AG1" s="159" t="s">
        <v>322</v>
      </c>
      <c r="AH1" s="159" t="s">
        <v>323</v>
      </c>
      <c r="AI1" s="159" t="s">
        <v>324</v>
      </c>
      <c r="AJ1" s="159" t="s">
        <v>325</v>
      </c>
      <c r="AK1" s="160" t="s">
        <v>326</v>
      </c>
      <c r="AL1" s="160" t="s">
        <v>327</v>
      </c>
      <c r="AM1" s="161" t="s">
        <v>328</v>
      </c>
      <c r="AN1" s="161" t="s">
        <v>329</v>
      </c>
      <c r="AO1" s="161" t="s">
        <v>330</v>
      </c>
      <c r="AP1" s="161" t="s">
        <v>331</v>
      </c>
      <c r="AQ1" s="161" t="s">
        <v>450</v>
      </c>
      <c r="AR1" s="161" t="s">
        <v>451</v>
      </c>
      <c r="AS1" s="161" t="s">
        <v>457</v>
      </c>
      <c r="AT1" s="161" t="s">
        <v>458</v>
      </c>
      <c r="AU1" s="161" t="s">
        <v>459</v>
      </c>
      <c r="AV1" s="161" t="s">
        <v>460</v>
      </c>
      <c r="AW1" s="161" t="s">
        <v>461</v>
      </c>
      <c r="AX1" s="161" t="s">
        <v>428</v>
      </c>
      <c r="AY1" s="162" t="s">
        <v>407</v>
      </c>
      <c r="AZ1" s="162" t="s">
        <v>197</v>
      </c>
      <c r="BA1" s="162" t="s">
        <v>75</v>
      </c>
      <c r="BB1" s="162" t="s">
        <v>350</v>
      </c>
      <c r="BC1" s="163" t="s">
        <v>382</v>
      </c>
      <c r="BD1" s="164" t="s">
        <v>383</v>
      </c>
      <c r="BE1" s="164" t="s">
        <v>384</v>
      </c>
      <c r="BF1" s="164" t="s">
        <v>385</v>
      </c>
      <c r="BG1" s="164" t="s">
        <v>332</v>
      </c>
      <c r="BH1" s="164" t="s">
        <v>333</v>
      </c>
      <c r="BI1" s="164" t="s">
        <v>386</v>
      </c>
      <c r="BJ1" s="164" t="s">
        <v>490</v>
      </c>
      <c r="BK1" s="164" t="s">
        <v>491</v>
      </c>
      <c r="BL1" s="164" t="s">
        <v>387</v>
      </c>
      <c r="BM1" s="164" t="s">
        <v>388</v>
      </c>
      <c r="BN1" s="164" t="s">
        <v>389</v>
      </c>
      <c r="BO1" s="164" t="s">
        <v>390</v>
      </c>
      <c r="BP1" s="164" t="s">
        <v>391</v>
      </c>
      <c r="BQ1" s="164" t="s">
        <v>361</v>
      </c>
      <c r="BR1" s="164" t="s">
        <v>392</v>
      </c>
      <c r="BS1" s="164" t="s">
        <v>393</v>
      </c>
      <c r="BT1" s="164" t="s">
        <v>394</v>
      </c>
      <c r="BU1" s="164" t="s">
        <v>395</v>
      </c>
      <c r="BV1" s="164" t="s">
        <v>334</v>
      </c>
      <c r="BW1" s="164" t="s">
        <v>335</v>
      </c>
      <c r="BX1" s="164" t="s">
        <v>396</v>
      </c>
      <c r="BY1" s="164" t="s">
        <v>492</v>
      </c>
      <c r="BZ1" s="164" t="s">
        <v>336</v>
      </c>
      <c r="CA1" s="164" t="s">
        <v>397</v>
      </c>
      <c r="CB1" s="164" t="s">
        <v>399</v>
      </c>
      <c r="CC1" s="164" t="s">
        <v>398</v>
      </c>
      <c r="CD1" s="164" t="s">
        <v>400</v>
      </c>
      <c r="CE1" s="164" t="s">
        <v>401</v>
      </c>
      <c r="CF1" s="165" t="s">
        <v>429</v>
      </c>
      <c r="CG1" s="166" t="s">
        <v>493</v>
      </c>
      <c r="CH1" s="167" t="s">
        <v>402</v>
      </c>
      <c r="CI1" s="168" t="s">
        <v>430</v>
      </c>
      <c r="CJ1" s="58" t="s">
        <v>337</v>
      </c>
      <c r="CK1" s="59" t="s">
        <v>338</v>
      </c>
      <c r="CL1" s="60" t="s">
        <v>431</v>
      </c>
      <c r="CM1" s="151" t="s">
        <v>341</v>
      </c>
      <c r="CN1" s="27" t="s">
        <v>339</v>
      </c>
      <c r="CO1" s="28" t="s">
        <v>340</v>
      </c>
      <c r="CP1" s="29" t="s">
        <v>432</v>
      </c>
      <c r="CQ1" s="37" t="s">
        <v>342</v>
      </c>
      <c r="CR1" s="37" t="s">
        <v>343</v>
      </c>
      <c r="CS1" s="38" t="s">
        <v>462</v>
      </c>
      <c r="CT1" s="151" t="s">
        <v>218</v>
      </c>
      <c r="CU1" s="151" t="s">
        <v>219</v>
      </c>
      <c r="CV1" s="151" t="s">
        <v>92</v>
      </c>
      <c r="CW1" s="151" t="s">
        <v>93</v>
      </c>
      <c r="CX1" s="151" t="s">
        <v>220</v>
      </c>
      <c r="CY1" s="151" t="s">
        <v>221</v>
      </c>
      <c r="CZ1" s="151" t="s">
        <v>222</v>
      </c>
      <c r="DA1" s="151" t="s">
        <v>223</v>
      </c>
      <c r="DB1" s="151" t="s">
        <v>224</v>
      </c>
      <c r="DC1" s="151" t="s">
        <v>480</v>
      </c>
      <c r="DD1" s="151" t="s">
        <v>344</v>
      </c>
      <c r="DE1" s="151" t="s">
        <v>345</v>
      </c>
      <c r="DF1" s="151" t="s">
        <v>481</v>
      </c>
      <c r="DG1" s="151" t="s">
        <v>464</v>
      </c>
      <c r="DH1" s="151" t="s">
        <v>418</v>
      </c>
      <c r="DI1" s="151" t="s">
        <v>346</v>
      </c>
      <c r="DJ1" s="151" t="s">
        <v>264</v>
      </c>
      <c r="DK1" s="151" t="s">
        <v>465</v>
      </c>
      <c r="DL1" s="169" t="s">
        <v>494</v>
      </c>
      <c r="DM1" s="67" t="s">
        <v>265</v>
      </c>
      <c r="DN1" s="67" t="s">
        <v>408</v>
      </c>
      <c r="DO1" s="170" t="s">
        <v>239</v>
      </c>
      <c r="DP1" s="170" t="s">
        <v>453</v>
      </c>
      <c r="DQ1" s="170" t="s">
        <v>267</v>
      </c>
      <c r="DR1" s="67" t="s">
        <v>266</v>
      </c>
      <c r="DS1" s="43" t="s">
        <v>305</v>
      </c>
      <c r="DT1" s="43" t="s">
        <v>306</v>
      </c>
      <c r="DU1" s="171" t="s">
        <v>0</v>
      </c>
      <c r="DV1" s="172" t="s">
        <v>16</v>
      </c>
      <c r="DW1" s="172" t="s">
        <v>347</v>
      </c>
      <c r="DX1" s="173" t="s">
        <v>1</v>
      </c>
      <c r="DY1" s="174" t="s">
        <v>2</v>
      </c>
      <c r="DZ1" s="175" t="s">
        <v>55</v>
      </c>
      <c r="EA1" s="176" t="s">
        <v>3</v>
      </c>
      <c r="EB1" s="177" t="s">
        <v>67</v>
      </c>
      <c r="EC1" s="177" t="s">
        <v>57</v>
      </c>
      <c r="ED1" s="22" t="s">
        <v>14</v>
      </c>
      <c r="EE1" s="23" t="s">
        <v>15</v>
      </c>
      <c r="EF1" s="178" t="s">
        <v>452</v>
      </c>
      <c r="EG1" s="178" t="s">
        <v>240</v>
      </c>
      <c r="EH1" s="178" t="s">
        <v>241</v>
      </c>
      <c r="EI1" s="179" t="s">
        <v>374</v>
      </c>
      <c r="EJ1" s="178" t="s">
        <v>403</v>
      </c>
      <c r="EK1" s="178" t="s">
        <v>404</v>
      </c>
      <c r="EL1" s="178" t="s">
        <v>377</v>
      </c>
      <c r="EM1" s="180" t="s">
        <v>378</v>
      </c>
      <c r="EN1" s="180" t="s">
        <v>379</v>
      </c>
      <c r="EO1" s="180" t="s">
        <v>590</v>
      </c>
      <c r="EP1" s="181" t="s">
        <v>300</v>
      </c>
      <c r="EQ1" s="182" t="s">
        <v>470</v>
      </c>
      <c r="ER1" s="82" t="s">
        <v>551</v>
      </c>
      <c r="ES1" s="82" t="s">
        <v>553</v>
      </c>
      <c r="ET1" s="82" t="s">
        <v>552</v>
      </c>
      <c r="EU1" s="82" t="s">
        <v>554</v>
      </c>
      <c r="EV1" s="82" t="s">
        <v>585</v>
      </c>
      <c r="EW1" s="183" t="s">
        <v>586</v>
      </c>
      <c r="EX1" s="82" t="s">
        <v>555</v>
      </c>
      <c r="EY1" s="82" t="s">
        <v>587</v>
      </c>
      <c r="EZ1" s="82" t="s">
        <v>588</v>
      </c>
      <c r="FA1" s="82" t="s">
        <v>609</v>
      </c>
    </row>
    <row r="2" spans="1:159" s="134" customFormat="1" ht="60" customHeight="1" x14ac:dyDescent="0.55000000000000004">
      <c r="A2" s="83" t="s">
        <v>169</v>
      </c>
      <c r="B2" s="83">
        <v>640089</v>
      </c>
      <c r="C2" s="208" t="s">
        <v>647</v>
      </c>
      <c r="D2" s="83" t="s">
        <v>228</v>
      </c>
      <c r="E2" s="84" t="s">
        <v>607</v>
      </c>
      <c r="F2" s="83" t="s">
        <v>114</v>
      </c>
      <c r="G2" s="85">
        <v>43643</v>
      </c>
      <c r="H2" s="211" t="s">
        <v>98</v>
      </c>
      <c r="I2" s="84" t="s">
        <v>610</v>
      </c>
      <c r="J2" s="207" t="s">
        <v>627</v>
      </c>
      <c r="K2" s="208" t="s">
        <v>630</v>
      </c>
      <c r="L2" s="83" t="s">
        <v>108</v>
      </c>
      <c r="M2" s="184">
        <v>24378</v>
      </c>
      <c r="N2" s="184"/>
      <c r="O2" s="85" t="s">
        <v>102</v>
      </c>
      <c r="P2" s="185">
        <v>42491</v>
      </c>
      <c r="Q2" s="186" t="s">
        <v>203</v>
      </c>
      <c r="R2" s="186"/>
      <c r="S2" s="186"/>
      <c r="T2" s="187"/>
      <c r="U2" s="188" t="s">
        <v>296</v>
      </c>
      <c r="V2" s="188" t="s">
        <v>297</v>
      </c>
      <c r="W2" s="188" t="s">
        <v>297</v>
      </c>
      <c r="X2" s="189" t="s">
        <v>167</v>
      </c>
      <c r="Y2" s="190"/>
      <c r="Z2" s="83">
        <v>700</v>
      </c>
      <c r="AA2" s="83" t="s">
        <v>193</v>
      </c>
      <c r="AB2" s="83" t="s">
        <v>181</v>
      </c>
      <c r="AC2" s="83" t="s">
        <v>102</v>
      </c>
      <c r="AD2" s="83" t="s">
        <v>638</v>
      </c>
      <c r="AE2" s="83" t="s">
        <v>102</v>
      </c>
      <c r="AF2" s="83" t="s">
        <v>102</v>
      </c>
      <c r="AG2" s="83" t="s">
        <v>119</v>
      </c>
      <c r="AH2" s="83" t="s">
        <v>576</v>
      </c>
      <c r="AI2" s="83" t="s">
        <v>104</v>
      </c>
      <c r="AJ2" s="83" t="s">
        <v>105</v>
      </c>
      <c r="AK2" s="191" t="s">
        <v>638</v>
      </c>
      <c r="AL2" s="191" t="s">
        <v>102</v>
      </c>
      <c r="AM2" s="191" t="s">
        <v>102</v>
      </c>
      <c r="AN2" s="191" t="s">
        <v>119</v>
      </c>
      <c r="AO2" s="191" t="s">
        <v>576</v>
      </c>
      <c r="AP2" s="191" t="s">
        <v>104</v>
      </c>
      <c r="AQ2" s="191" t="s">
        <v>105</v>
      </c>
      <c r="AR2" s="191" t="s">
        <v>106</v>
      </c>
      <c r="AS2" s="191" t="s">
        <v>638</v>
      </c>
      <c r="AT2" s="191" t="s">
        <v>485</v>
      </c>
      <c r="AU2" s="191" t="s">
        <v>576</v>
      </c>
      <c r="AV2" s="191" t="s">
        <v>104</v>
      </c>
      <c r="AW2" s="191" t="s">
        <v>204</v>
      </c>
      <c r="AX2" s="191"/>
      <c r="AY2" s="192" t="s">
        <v>454</v>
      </c>
      <c r="AZ2" s="192" t="s">
        <v>416</v>
      </c>
      <c r="BA2" s="91" t="s">
        <v>108</v>
      </c>
      <c r="BB2" s="90">
        <v>0</v>
      </c>
      <c r="BC2" s="93" t="s">
        <v>102</v>
      </c>
      <c r="BD2" s="93" t="s">
        <v>102</v>
      </c>
      <c r="BE2" s="93" t="s">
        <v>102</v>
      </c>
      <c r="BF2" s="93" t="s">
        <v>102</v>
      </c>
      <c r="BG2" s="97" t="s">
        <v>108</v>
      </c>
      <c r="BH2" s="93" t="s">
        <v>108</v>
      </c>
      <c r="BI2" s="93" t="s">
        <v>102</v>
      </c>
      <c r="BJ2" s="93" t="s">
        <v>102</v>
      </c>
      <c r="BK2" s="93" t="s">
        <v>102</v>
      </c>
      <c r="BL2" s="93" t="s">
        <v>102</v>
      </c>
      <c r="BM2" s="93" t="s">
        <v>102</v>
      </c>
      <c r="BN2" s="93" t="s">
        <v>102</v>
      </c>
      <c r="BO2" s="93" t="s">
        <v>102</v>
      </c>
      <c r="BP2" s="96" t="s">
        <v>102</v>
      </c>
      <c r="BQ2" s="90">
        <v>0</v>
      </c>
      <c r="BR2" s="93" t="s">
        <v>102</v>
      </c>
      <c r="BS2" s="93" t="s">
        <v>102</v>
      </c>
      <c r="BT2" s="93" t="s">
        <v>102</v>
      </c>
      <c r="BU2" s="93" t="s">
        <v>102</v>
      </c>
      <c r="BV2" s="97" t="s">
        <v>108</v>
      </c>
      <c r="BW2" s="93" t="s">
        <v>108</v>
      </c>
      <c r="BX2" s="95" t="s">
        <v>102</v>
      </c>
      <c r="BY2" s="93" t="s">
        <v>102</v>
      </c>
      <c r="BZ2" s="93" t="s">
        <v>102</v>
      </c>
      <c r="CA2" s="93" t="s">
        <v>102</v>
      </c>
      <c r="CB2" s="93" t="s">
        <v>102</v>
      </c>
      <c r="CC2" s="93" t="s">
        <v>102</v>
      </c>
      <c r="CD2" s="93" t="s">
        <v>102</v>
      </c>
      <c r="CE2" s="193" t="s">
        <v>102</v>
      </c>
      <c r="CF2" s="194" t="s">
        <v>436</v>
      </c>
      <c r="CG2" s="195" t="s">
        <v>562</v>
      </c>
      <c r="CH2" s="101" t="s">
        <v>563</v>
      </c>
      <c r="CI2" s="102"/>
      <c r="CJ2" s="196" t="s">
        <v>577</v>
      </c>
      <c r="CK2" s="104" t="s">
        <v>190</v>
      </c>
      <c r="CL2" s="105"/>
      <c r="CM2" s="83" t="s">
        <v>578</v>
      </c>
      <c r="CN2" s="106" t="s">
        <v>108</v>
      </c>
      <c r="CO2" s="197" t="s">
        <v>566</v>
      </c>
      <c r="CP2" s="107"/>
      <c r="CQ2" s="198" t="s">
        <v>107</v>
      </c>
      <c r="CR2" s="198" t="s">
        <v>107</v>
      </c>
      <c r="CS2" s="199"/>
      <c r="CT2" s="83" t="s">
        <v>109</v>
      </c>
      <c r="CU2" s="83" t="s">
        <v>109</v>
      </c>
      <c r="CV2" s="83">
        <v>70</v>
      </c>
      <c r="CW2" s="83" t="s">
        <v>270</v>
      </c>
      <c r="CX2" s="83">
        <v>0</v>
      </c>
      <c r="CY2" s="83" t="s">
        <v>108</v>
      </c>
      <c r="CZ2" s="83">
        <v>19</v>
      </c>
      <c r="DA2" s="83" t="s">
        <v>608</v>
      </c>
      <c r="DB2" s="83" t="s">
        <v>118</v>
      </c>
      <c r="DC2" s="83" t="s">
        <v>108</v>
      </c>
      <c r="DD2" s="83">
        <v>5770</v>
      </c>
      <c r="DE2" s="83" t="s">
        <v>173</v>
      </c>
      <c r="DF2" s="83" t="s">
        <v>118</v>
      </c>
      <c r="DG2" s="83" t="s">
        <v>500</v>
      </c>
      <c r="DH2" s="83"/>
      <c r="DI2" s="85">
        <v>43646</v>
      </c>
      <c r="DJ2" s="83" t="s">
        <v>584</v>
      </c>
      <c r="DK2" s="83" t="s">
        <v>102</v>
      </c>
      <c r="DL2" s="83" t="s">
        <v>482</v>
      </c>
      <c r="DM2" s="83">
        <v>0</v>
      </c>
      <c r="DN2" s="83" t="s">
        <v>483</v>
      </c>
      <c r="DO2" s="83">
        <v>1</v>
      </c>
      <c r="DP2" s="83">
        <v>4</v>
      </c>
      <c r="DQ2" s="83"/>
      <c r="DR2" s="83" t="s">
        <v>108</v>
      </c>
      <c r="DS2" s="83" t="s">
        <v>495</v>
      </c>
      <c r="DT2" s="83"/>
      <c r="DU2" s="148" t="s">
        <v>269</v>
      </c>
      <c r="DV2" s="124">
        <v>1</v>
      </c>
      <c r="DW2" s="200">
        <v>1</v>
      </c>
      <c r="DX2" s="118" t="s">
        <v>269</v>
      </c>
      <c r="DY2" s="119" t="s">
        <v>269</v>
      </c>
      <c r="DZ2" s="120" t="s">
        <v>269</v>
      </c>
      <c r="EA2" s="121" t="s">
        <v>269</v>
      </c>
      <c r="EB2" s="122" t="s">
        <v>269</v>
      </c>
      <c r="EC2" s="122" t="s">
        <v>269</v>
      </c>
      <c r="ED2" s="123" t="s">
        <v>269</v>
      </c>
      <c r="EE2" s="201" t="s">
        <v>269</v>
      </c>
      <c r="EF2" s="202" t="s">
        <v>436</v>
      </c>
      <c r="EG2" s="202"/>
      <c r="EH2" s="202"/>
      <c r="EI2" s="202"/>
      <c r="EJ2" s="202"/>
      <c r="EK2" s="202"/>
      <c r="EL2" s="202"/>
      <c r="EM2" s="203"/>
      <c r="EN2" s="204"/>
      <c r="EO2" s="204"/>
      <c r="EP2" s="205"/>
      <c r="EQ2" s="133"/>
      <c r="ER2" s="134" t="b">
        <f t="shared" ref="ER2:ER4" si="0">AK2=AS2</f>
        <v>1</v>
      </c>
      <c r="ES2" s="134" t="b">
        <f t="shared" ref="ES2:EU4" si="1">AN2=AT2</f>
        <v>1</v>
      </c>
      <c r="ET2" s="134" t="b">
        <f t="shared" si="1"/>
        <v>1</v>
      </c>
      <c r="EU2" s="134" t="b">
        <f t="shared" si="1"/>
        <v>1</v>
      </c>
      <c r="EY2" s="134" t="s">
        <v>269</v>
      </c>
      <c r="EZ2" s="134" t="s">
        <v>611</v>
      </c>
      <c r="FA2" s="134">
        <f>COUNTIFS($E:$E,$E2,$A:$A,"&lt;&gt;"&amp;$A2)</f>
        <v>0</v>
      </c>
    </row>
    <row r="3" spans="1:159" s="134" customFormat="1" ht="60" customHeight="1" x14ac:dyDescent="0.55000000000000004">
      <c r="A3" s="83" t="s">
        <v>128</v>
      </c>
      <c r="B3" s="83">
        <v>515084</v>
      </c>
      <c r="C3" s="208" t="s">
        <v>650</v>
      </c>
      <c r="D3" s="83" t="s">
        <v>228</v>
      </c>
      <c r="E3" s="84" t="s">
        <v>604</v>
      </c>
      <c r="F3" s="83" t="s">
        <v>143</v>
      </c>
      <c r="G3" s="85">
        <v>43620</v>
      </c>
      <c r="H3" s="83" t="s">
        <v>98</v>
      </c>
      <c r="I3" s="84" t="s">
        <v>612</v>
      </c>
      <c r="J3" s="207" t="s">
        <v>628</v>
      </c>
      <c r="K3" s="208" t="s">
        <v>633</v>
      </c>
      <c r="L3" s="83" t="s">
        <v>108</v>
      </c>
      <c r="M3" s="184" t="s">
        <v>102</v>
      </c>
      <c r="N3" s="184" t="s">
        <v>556</v>
      </c>
      <c r="O3" s="85" t="s">
        <v>102</v>
      </c>
      <c r="P3" s="185">
        <v>42491</v>
      </c>
      <c r="Q3" s="186" t="s">
        <v>202</v>
      </c>
      <c r="R3" s="186" t="s">
        <v>613</v>
      </c>
      <c r="S3" s="186"/>
      <c r="T3" s="187"/>
      <c r="U3" s="188" t="s">
        <v>295</v>
      </c>
      <c r="V3" s="188" t="s">
        <v>205</v>
      </c>
      <c r="W3" s="188" t="s">
        <v>295</v>
      </c>
      <c r="X3" s="189" t="s">
        <v>107</v>
      </c>
      <c r="Y3" s="190" t="s">
        <v>614</v>
      </c>
      <c r="Z3" s="83">
        <v>700</v>
      </c>
      <c r="AA3" s="83" t="s">
        <v>193</v>
      </c>
      <c r="AB3" s="83" t="s">
        <v>181</v>
      </c>
      <c r="AC3" s="83" t="s">
        <v>102</v>
      </c>
      <c r="AD3" s="83" t="s">
        <v>639</v>
      </c>
      <c r="AE3" s="83" t="s">
        <v>615</v>
      </c>
      <c r="AF3" s="83" t="s">
        <v>102</v>
      </c>
      <c r="AG3" s="83" t="s">
        <v>175</v>
      </c>
      <c r="AH3" s="83" t="s">
        <v>477</v>
      </c>
      <c r="AI3" s="83" t="s">
        <v>104</v>
      </c>
      <c r="AJ3" s="83" t="s">
        <v>105</v>
      </c>
      <c r="AK3" s="191" t="s">
        <v>639</v>
      </c>
      <c r="AL3" s="191" t="s">
        <v>615</v>
      </c>
      <c r="AM3" s="191" t="s">
        <v>102</v>
      </c>
      <c r="AN3" s="191" t="s">
        <v>175</v>
      </c>
      <c r="AO3" s="191" t="s">
        <v>477</v>
      </c>
      <c r="AP3" s="191" t="s">
        <v>104</v>
      </c>
      <c r="AQ3" s="191" t="s">
        <v>105</v>
      </c>
      <c r="AR3" s="191" t="s">
        <v>106</v>
      </c>
      <c r="AS3" s="191"/>
      <c r="AT3" s="191"/>
      <c r="AU3" s="191"/>
      <c r="AV3" s="191"/>
      <c r="AW3" s="191"/>
      <c r="AX3" s="191" t="s">
        <v>575</v>
      </c>
      <c r="AY3" s="192" t="s">
        <v>454</v>
      </c>
      <c r="AZ3" s="192" t="s">
        <v>108</v>
      </c>
      <c r="BA3" s="91" t="s">
        <v>108</v>
      </c>
      <c r="BB3" s="90">
        <v>0</v>
      </c>
      <c r="BC3" s="93" t="s">
        <v>102</v>
      </c>
      <c r="BD3" s="93" t="s">
        <v>102</v>
      </c>
      <c r="BE3" s="93" t="s">
        <v>102</v>
      </c>
      <c r="BF3" s="93" t="s">
        <v>102</v>
      </c>
      <c r="BG3" s="97" t="s">
        <v>108</v>
      </c>
      <c r="BH3" s="93" t="s">
        <v>108</v>
      </c>
      <c r="BI3" s="93" t="s">
        <v>102</v>
      </c>
      <c r="BJ3" s="93" t="s">
        <v>102</v>
      </c>
      <c r="BK3" s="93" t="s">
        <v>102</v>
      </c>
      <c r="BL3" s="93" t="s">
        <v>102</v>
      </c>
      <c r="BM3" s="93" t="s">
        <v>102</v>
      </c>
      <c r="BN3" s="93" t="s">
        <v>102</v>
      </c>
      <c r="BO3" s="93" t="s">
        <v>102</v>
      </c>
      <c r="BP3" s="96" t="s">
        <v>102</v>
      </c>
      <c r="BQ3" s="90">
        <v>0</v>
      </c>
      <c r="BR3" s="93" t="s">
        <v>102</v>
      </c>
      <c r="BS3" s="93" t="s">
        <v>102</v>
      </c>
      <c r="BT3" s="93" t="s">
        <v>102</v>
      </c>
      <c r="BU3" s="93" t="s">
        <v>102</v>
      </c>
      <c r="BV3" s="97" t="s">
        <v>108</v>
      </c>
      <c r="BW3" s="93" t="s">
        <v>108</v>
      </c>
      <c r="BX3" s="95" t="s">
        <v>102</v>
      </c>
      <c r="BY3" s="93" t="s">
        <v>102</v>
      </c>
      <c r="BZ3" s="93" t="s">
        <v>102</v>
      </c>
      <c r="CA3" s="93" t="s">
        <v>102</v>
      </c>
      <c r="CB3" s="93" t="s">
        <v>102</v>
      </c>
      <c r="CC3" s="93" t="s">
        <v>102</v>
      </c>
      <c r="CD3" s="93" t="s">
        <v>102</v>
      </c>
      <c r="CE3" s="193" t="s">
        <v>102</v>
      </c>
      <c r="CF3" s="194" t="s">
        <v>508</v>
      </c>
      <c r="CG3" s="195" t="s">
        <v>102</v>
      </c>
      <c r="CH3" s="101" t="e">
        <v>#N/A</v>
      </c>
      <c r="CI3" s="102" t="s">
        <v>580</v>
      </c>
      <c r="CJ3" s="196" t="s">
        <v>108</v>
      </c>
      <c r="CK3" s="104" t="s">
        <v>109</v>
      </c>
      <c r="CL3" s="105" t="s">
        <v>579</v>
      </c>
      <c r="CM3" s="83" t="s">
        <v>108</v>
      </c>
      <c r="CN3" s="106" t="s">
        <v>108</v>
      </c>
      <c r="CO3" s="197" t="s">
        <v>108</v>
      </c>
      <c r="CP3" s="107"/>
      <c r="CQ3" s="198" t="s">
        <v>474</v>
      </c>
      <c r="CR3" s="198" t="s">
        <v>474</v>
      </c>
      <c r="CS3" s="199" t="s">
        <v>616</v>
      </c>
      <c r="CT3" s="83" t="s">
        <v>109</v>
      </c>
      <c r="CU3" s="83" t="s">
        <v>109</v>
      </c>
      <c r="CV3" s="83">
        <v>50</v>
      </c>
      <c r="CW3" s="83" t="s">
        <v>112</v>
      </c>
      <c r="CX3" s="83">
        <v>37</v>
      </c>
      <c r="CY3" s="83" t="s">
        <v>417</v>
      </c>
      <c r="CZ3" s="83">
        <v>1313</v>
      </c>
      <c r="DA3" s="83" t="s">
        <v>138</v>
      </c>
      <c r="DB3" s="83" t="s">
        <v>124</v>
      </c>
      <c r="DC3" s="83" t="s">
        <v>501</v>
      </c>
      <c r="DD3" s="83">
        <v>4590</v>
      </c>
      <c r="DE3" s="83" t="s">
        <v>582</v>
      </c>
      <c r="DF3" s="83" t="s">
        <v>145</v>
      </c>
      <c r="DG3" s="83" t="s">
        <v>501</v>
      </c>
      <c r="DH3" s="83" t="s">
        <v>582</v>
      </c>
      <c r="DI3" s="85">
        <v>43646</v>
      </c>
      <c r="DJ3" s="83" t="s">
        <v>584</v>
      </c>
      <c r="DK3" s="83" t="s">
        <v>102</v>
      </c>
      <c r="DL3" s="83" t="s">
        <v>482</v>
      </c>
      <c r="DM3" s="83">
        <v>0</v>
      </c>
      <c r="DN3" s="83" t="s">
        <v>238</v>
      </c>
      <c r="DO3" s="83">
        <v>1</v>
      </c>
      <c r="DP3" s="83">
        <v>1</v>
      </c>
      <c r="DQ3" s="83"/>
      <c r="DR3" s="83" t="s">
        <v>108</v>
      </c>
      <c r="DS3" s="83" t="s">
        <v>498</v>
      </c>
      <c r="DT3" s="83"/>
      <c r="DU3" s="148">
        <v>3</v>
      </c>
      <c r="DV3" s="124">
        <v>3</v>
      </c>
      <c r="DW3" s="200">
        <v>3</v>
      </c>
      <c r="DX3" s="118">
        <v>3</v>
      </c>
      <c r="DY3" s="119">
        <v>3</v>
      </c>
      <c r="DZ3" s="120">
        <v>3</v>
      </c>
      <c r="EA3" s="121">
        <v>3</v>
      </c>
      <c r="EB3" s="122" t="s">
        <v>269</v>
      </c>
      <c r="EC3" s="122" t="s">
        <v>269</v>
      </c>
      <c r="ED3" s="123">
        <v>3</v>
      </c>
      <c r="EE3" s="201">
        <v>3</v>
      </c>
      <c r="EF3" s="202" t="s">
        <v>436</v>
      </c>
      <c r="EG3" s="202"/>
      <c r="EH3" s="202"/>
      <c r="EI3" s="202"/>
      <c r="EJ3" s="202"/>
      <c r="EK3" s="202"/>
      <c r="EL3" s="202"/>
      <c r="EM3" s="203" t="s">
        <v>298</v>
      </c>
      <c r="EN3" s="204" t="s">
        <v>617</v>
      </c>
      <c r="EO3" s="204">
        <v>3</v>
      </c>
      <c r="EP3" s="205"/>
      <c r="EQ3" s="133"/>
      <c r="ER3" s="134" t="b">
        <f t="shared" si="0"/>
        <v>0</v>
      </c>
      <c r="ES3" s="134" t="b">
        <f t="shared" si="1"/>
        <v>0</v>
      </c>
      <c r="ET3" s="134" t="b">
        <f t="shared" si="1"/>
        <v>0</v>
      </c>
      <c r="EU3" s="134" t="b">
        <f t="shared" si="1"/>
        <v>0</v>
      </c>
      <c r="EY3" s="134" t="s">
        <v>211</v>
      </c>
      <c r="EZ3" s="134" t="s">
        <v>611</v>
      </c>
      <c r="FA3" s="134">
        <f>COUNTIFS($E:$E,$E3,$A:$A,"&lt;&gt;"&amp;$A3)</f>
        <v>0</v>
      </c>
    </row>
    <row r="4" spans="1:159" s="134" customFormat="1" ht="60" customHeight="1" x14ac:dyDescent="0.55000000000000004">
      <c r="A4" s="83" t="s">
        <v>130</v>
      </c>
      <c r="B4" s="83">
        <v>648015</v>
      </c>
      <c r="C4" s="208" t="s">
        <v>651</v>
      </c>
      <c r="D4" s="83" t="s">
        <v>228</v>
      </c>
      <c r="E4" s="84" t="s">
        <v>605</v>
      </c>
      <c r="F4" s="83" t="s">
        <v>114</v>
      </c>
      <c r="G4" s="85">
        <v>43634</v>
      </c>
      <c r="H4" s="83" t="s">
        <v>98</v>
      </c>
      <c r="I4" s="84" t="s">
        <v>618</v>
      </c>
      <c r="J4" s="207" t="s">
        <v>629</v>
      </c>
      <c r="K4" s="208" t="s">
        <v>634</v>
      </c>
      <c r="L4" s="83" t="s">
        <v>108</v>
      </c>
      <c r="M4" s="184">
        <v>27468</v>
      </c>
      <c r="N4" s="184"/>
      <c r="O4" s="85" t="s">
        <v>102</v>
      </c>
      <c r="P4" s="185">
        <v>43013</v>
      </c>
      <c r="Q4" s="186" t="s">
        <v>203</v>
      </c>
      <c r="R4" s="186"/>
      <c r="S4" s="186"/>
      <c r="T4" s="187"/>
      <c r="U4" s="188" t="s">
        <v>296</v>
      </c>
      <c r="V4" s="188" t="s">
        <v>205</v>
      </c>
      <c r="W4" s="189" t="s">
        <v>619</v>
      </c>
      <c r="X4" s="189" t="s">
        <v>107</v>
      </c>
      <c r="Y4" s="190" t="s">
        <v>614</v>
      </c>
      <c r="Z4" s="83">
        <v>700</v>
      </c>
      <c r="AA4" s="83" t="s">
        <v>193</v>
      </c>
      <c r="AB4" s="83" t="s">
        <v>181</v>
      </c>
      <c r="AC4" s="83" t="s">
        <v>102</v>
      </c>
      <c r="AD4" s="83" t="s">
        <v>640</v>
      </c>
      <c r="AE4" s="83" t="s">
        <v>102</v>
      </c>
      <c r="AF4" s="83" t="s">
        <v>102</v>
      </c>
      <c r="AG4" s="83" t="s">
        <v>174</v>
      </c>
      <c r="AH4" s="83" t="s">
        <v>620</v>
      </c>
      <c r="AI4" s="83" t="s">
        <v>104</v>
      </c>
      <c r="AJ4" s="83" t="s">
        <v>105</v>
      </c>
      <c r="AK4" s="191" t="s">
        <v>640</v>
      </c>
      <c r="AL4" s="191" t="s">
        <v>102</v>
      </c>
      <c r="AM4" s="191" t="s">
        <v>102</v>
      </c>
      <c r="AN4" s="191" t="s">
        <v>174</v>
      </c>
      <c r="AO4" s="191" t="s">
        <v>620</v>
      </c>
      <c r="AP4" s="191" t="s">
        <v>104</v>
      </c>
      <c r="AQ4" s="191" t="s">
        <v>105</v>
      </c>
      <c r="AR4" s="191" t="s">
        <v>106</v>
      </c>
      <c r="AS4" s="191" t="s">
        <v>640</v>
      </c>
      <c r="AT4" s="191" t="s">
        <v>488</v>
      </c>
      <c r="AU4" s="191" t="s">
        <v>621</v>
      </c>
      <c r="AV4" s="191" t="s">
        <v>104</v>
      </c>
      <c r="AW4" s="191" t="s">
        <v>204</v>
      </c>
      <c r="AX4" s="191"/>
      <c r="AY4" s="192" t="s">
        <v>454</v>
      </c>
      <c r="AZ4" s="192" t="s">
        <v>416</v>
      </c>
      <c r="BA4" s="91" t="s">
        <v>108</v>
      </c>
      <c r="BB4" s="90">
        <v>0</v>
      </c>
      <c r="BC4" s="93" t="s">
        <v>102</v>
      </c>
      <c r="BD4" s="93" t="s">
        <v>102</v>
      </c>
      <c r="BE4" s="93" t="s">
        <v>102</v>
      </c>
      <c r="BF4" s="93" t="s">
        <v>102</v>
      </c>
      <c r="BG4" s="97" t="s">
        <v>108</v>
      </c>
      <c r="BH4" s="93" t="s">
        <v>108</v>
      </c>
      <c r="BI4" s="93" t="s">
        <v>102</v>
      </c>
      <c r="BJ4" s="93" t="s">
        <v>102</v>
      </c>
      <c r="BK4" s="93" t="s">
        <v>102</v>
      </c>
      <c r="BL4" s="93" t="s">
        <v>102</v>
      </c>
      <c r="BM4" s="93" t="s">
        <v>102</v>
      </c>
      <c r="BN4" s="93" t="s">
        <v>102</v>
      </c>
      <c r="BO4" s="93" t="s">
        <v>102</v>
      </c>
      <c r="BP4" s="96" t="s">
        <v>102</v>
      </c>
      <c r="BQ4" s="90">
        <v>0</v>
      </c>
      <c r="BR4" s="93" t="s">
        <v>102</v>
      </c>
      <c r="BS4" s="93" t="s">
        <v>102</v>
      </c>
      <c r="BT4" s="93" t="s">
        <v>102</v>
      </c>
      <c r="BU4" s="93" t="s">
        <v>102</v>
      </c>
      <c r="BV4" s="97" t="s">
        <v>108</v>
      </c>
      <c r="BW4" s="93" t="s">
        <v>108</v>
      </c>
      <c r="BX4" s="95" t="s">
        <v>102</v>
      </c>
      <c r="BY4" s="93" t="s">
        <v>102</v>
      </c>
      <c r="BZ4" s="93" t="s">
        <v>102</v>
      </c>
      <c r="CA4" s="93" t="s">
        <v>102</v>
      </c>
      <c r="CB4" s="93" t="s">
        <v>102</v>
      </c>
      <c r="CC4" s="93" t="s">
        <v>102</v>
      </c>
      <c r="CD4" s="93" t="s">
        <v>102</v>
      </c>
      <c r="CE4" s="193" t="s">
        <v>102</v>
      </c>
      <c r="CF4" s="194" t="s">
        <v>436</v>
      </c>
      <c r="CG4" s="195" t="s">
        <v>200</v>
      </c>
      <c r="CH4" s="101" t="s">
        <v>310</v>
      </c>
      <c r="CI4" s="102"/>
      <c r="CJ4" s="196" t="s">
        <v>622</v>
      </c>
      <c r="CK4" s="104" t="s">
        <v>190</v>
      </c>
      <c r="CL4" s="105"/>
      <c r="CM4" s="83" t="s">
        <v>623</v>
      </c>
      <c r="CN4" s="106" t="s">
        <v>624</v>
      </c>
      <c r="CO4" s="197" t="s">
        <v>625</v>
      </c>
      <c r="CP4" s="107"/>
      <c r="CQ4" s="198" t="s">
        <v>474</v>
      </c>
      <c r="CR4" s="198" t="s">
        <v>474</v>
      </c>
      <c r="CS4" s="199"/>
      <c r="CT4" s="83" t="s">
        <v>109</v>
      </c>
      <c r="CU4" s="83" t="s">
        <v>109</v>
      </c>
      <c r="CV4" s="83">
        <v>40</v>
      </c>
      <c r="CW4" s="83" t="s">
        <v>139</v>
      </c>
      <c r="CX4" s="83">
        <v>0</v>
      </c>
      <c r="CY4" s="83" t="s">
        <v>108</v>
      </c>
      <c r="CZ4" s="83">
        <v>2658</v>
      </c>
      <c r="DA4" s="83" t="s">
        <v>581</v>
      </c>
      <c r="DB4" s="83" t="s">
        <v>152</v>
      </c>
      <c r="DC4" s="83" t="s">
        <v>500</v>
      </c>
      <c r="DD4" s="83">
        <v>1099</v>
      </c>
      <c r="DE4" s="83" t="s">
        <v>606</v>
      </c>
      <c r="DF4" s="83" t="s">
        <v>152</v>
      </c>
      <c r="DG4" s="83" t="s">
        <v>500</v>
      </c>
      <c r="DH4" s="83"/>
      <c r="DI4" s="85">
        <v>43646</v>
      </c>
      <c r="DJ4" s="83" t="s">
        <v>584</v>
      </c>
      <c r="DK4" s="83" t="s">
        <v>102</v>
      </c>
      <c r="DL4" s="83" t="s">
        <v>482</v>
      </c>
      <c r="DM4" s="83">
        <v>0</v>
      </c>
      <c r="DN4" s="83" t="s">
        <v>483</v>
      </c>
      <c r="DO4" s="83">
        <v>1</v>
      </c>
      <c r="DP4" s="83">
        <v>5</v>
      </c>
      <c r="DQ4" s="83"/>
      <c r="DR4" s="83" t="s">
        <v>108</v>
      </c>
      <c r="DS4" s="83" t="s">
        <v>497</v>
      </c>
      <c r="DT4" s="83"/>
      <c r="DU4" s="148" t="s">
        <v>269</v>
      </c>
      <c r="DV4" s="124">
        <v>1</v>
      </c>
      <c r="DW4" s="200">
        <v>3</v>
      </c>
      <c r="DX4" s="118" t="s">
        <v>269</v>
      </c>
      <c r="DY4" s="119" t="s">
        <v>269</v>
      </c>
      <c r="DZ4" s="120" t="s">
        <v>269</v>
      </c>
      <c r="EA4" s="121" t="s">
        <v>269</v>
      </c>
      <c r="EB4" s="122" t="s">
        <v>269</v>
      </c>
      <c r="EC4" s="122" t="s">
        <v>269</v>
      </c>
      <c r="ED4" s="123" t="s">
        <v>269</v>
      </c>
      <c r="EE4" s="201" t="s">
        <v>269</v>
      </c>
      <c r="EF4" s="202" t="s">
        <v>436</v>
      </c>
      <c r="EG4" s="202"/>
      <c r="EH4" s="202"/>
      <c r="EI4" s="202"/>
      <c r="EJ4" s="202"/>
      <c r="EK4" s="202"/>
      <c r="EL4" s="202"/>
      <c r="EM4" s="203"/>
      <c r="EN4" s="204"/>
      <c r="EO4" s="204"/>
      <c r="EP4" s="205"/>
      <c r="EQ4" s="133"/>
      <c r="ER4" s="134" t="b">
        <f t="shared" si="0"/>
        <v>1</v>
      </c>
      <c r="ES4" s="134" t="b">
        <f t="shared" si="1"/>
        <v>1</v>
      </c>
      <c r="ET4" s="134" t="b">
        <f t="shared" si="1"/>
        <v>0</v>
      </c>
      <c r="EU4" s="134" t="b">
        <f t="shared" si="1"/>
        <v>1</v>
      </c>
      <c r="EY4" s="134" t="s">
        <v>269</v>
      </c>
      <c r="EZ4" s="134" t="s">
        <v>626</v>
      </c>
      <c r="FA4" s="134">
        <f>COUNTIFS($E:$E,$E4,$A:$A,"&lt;&gt;"&amp;$A4)</f>
        <v>0</v>
      </c>
    </row>
    <row r="5" spans="1:159" ht="28.8" x14ac:dyDescent="0.55000000000000004">
      <c r="A5" s="83" t="s">
        <v>130</v>
      </c>
      <c r="B5" s="136">
        <v>477407</v>
      </c>
      <c r="C5" t="s">
        <v>658</v>
      </c>
      <c r="D5" s="83" t="s">
        <v>228</v>
      </c>
      <c r="E5" s="138">
        <v>762494846432</v>
      </c>
      <c r="F5" s="83" t="s">
        <v>114</v>
      </c>
      <c r="G5" s="85">
        <v>43643</v>
      </c>
      <c r="H5" s="211" t="s">
        <v>98</v>
      </c>
      <c r="I5" s="84" t="s">
        <v>610</v>
      </c>
      <c r="J5" s="207" t="s">
        <v>627</v>
      </c>
      <c r="K5" s="208" t="s">
        <v>630</v>
      </c>
      <c r="L5" s="83" t="s">
        <v>108</v>
      </c>
      <c r="M5" s="184">
        <v>24379</v>
      </c>
      <c r="N5" s="184"/>
      <c r="O5" s="85" t="s">
        <v>102</v>
      </c>
      <c r="P5" s="185">
        <v>42491</v>
      </c>
      <c r="Q5" s="186" t="s">
        <v>203</v>
      </c>
      <c r="R5" s="186"/>
      <c r="S5" s="186"/>
      <c r="T5" s="187"/>
      <c r="U5" s="188" t="s">
        <v>296</v>
      </c>
      <c r="V5" s="188" t="s">
        <v>297</v>
      </c>
      <c r="W5" s="188" t="s">
        <v>297</v>
      </c>
      <c r="X5" s="189" t="s">
        <v>167</v>
      </c>
      <c r="Y5" s="190"/>
      <c r="Z5" s="83">
        <v>700</v>
      </c>
      <c r="AA5" s="83" t="s">
        <v>193</v>
      </c>
      <c r="AB5" s="83" t="s">
        <v>181</v>
      </c>
      <c r="AC5" s="83" t="s">
        <v>102</v>
      </c>
      <c r="AD5" s="83" t="s">
        <v>5048</v>
      </c>
      <c r="AE5" s="83" t="s">
        <v>102</v>
      </c>
      <c r="AF5" s="83" t="s">
        <v>102</v>
      </c>
      <c r="AG5" s="83" t="s">
        <v>119</v>
      </c>
      <c r="AH5" s="83" t="s">
        <v>5049</v>
      </c>
      <c r="AI5" s="83" t="s">
        <v>104</v>
      </c>
      <c r="AJ5" s="83" t="s">
        <v>105</v>
      </c>
      <c r="AK5" s="191" t="s">
        <v>5048</v>
      </c>
      <c r="AL5" s="191" t="s">
        <v>102</v>
      </c>
      <c r="AM5" s="191" t="s">
        <v>102</v>
      </c>
      <c r="AN5" s="191" t="s">
        <v>119</v>
      </c>
      <c r="AO5" s="191" t="s">
        <v>5049</v>
      </c>
      <c r="AP5" s="191" t="s">
        <v>104</v>
      </c>
      <c r="AQ5" s="191" t="s">
        <v>105</v>
      </c>
      <c r="AR5" s="191" t="s">
        <v>106</v>
      </c>
      <c r="AS5" s="191" t="s">
        <v>5048</v>
      </c>
      <c r="AT5" s="191" t="s">
        <v>485</v>
      </c>
      <c r="AU5" s="191" t="s">
        <v>5049</v>
      </c>
      <c r="AV5" s="191" t="s">
        <v>104</v>
      </c>
      <c r="AW5" s="191" t="s">
        <v>204</v>
      </c>
      <c r="AX5" s="191"/>
      <c r="AY5" s="192" t="s">
        <v>454</v>
      </c>
      <c r="AZ5" s="192" t="s">
        <v>416</v>
      </c>
      <c r="BA5" s="91" t="s">
        <v>108</v>
      </c>
      <c r="BB5" s="90">
        <v>0</v>
      </c>
      <c r="BC5" s="93" t="s">
        <v>102</v>
      </c>
      <c r="BD5" s="93" t="s">
        <v>102</v>
      </c>
      <c r="BE5" s="93" t="s">
        <v>102</v>
      </c>
      <c r="BF5" s="93" t="s">
        <v>102</v>
      </c>
      <c r="BG5" s="97" t="s">
        <v>108</v>
      </c>
      <c r="BH5" s="93" t="s">
        <v>108</v>
      </c>
      <c r="BI5" s="93" t="s">
        <v>102</v>
      </c>
      <c r="BJ5" s="93" t="s">
        <v>102</v>
      </c>
      <c r="BK5" s="93" t="s">
        <v>102</v>
      </c>
      <c r="BL5" s="93" t="s">
        <v>102</v>
      </c>
      <c r="BM5" s="93" t="s">
        <v>102</v>
      </c>
      <c r="BN5" s="93" t="s">
        <v>102</v>
      </c>
      <c r="BO5" s="93" t="s">
        <v>102</v>
      </c>
      <c r="BP5" s="96" t="s">
        <v>102</v>
      </c>
      <c r="BQ5" s="90">
        <v>0</v>
      </c>
      <c r="BR5" s="93" t="s">
        <v>102</v>
      </c>
      <c r="BS5" s="93" t="s">
        <v>102</v>
      </c>
      <c r="BT5" s="93" t="s">
        <v>102</v>
      </c>
      <c r="BU5" s="93" t="s">
        <v>102</v>
      </c>
      <c r="BV5" s="97" t="s">
        <v>108</v>
      </c>
      <c r="BW5" s="93" t="s">
        <v>108</v>
      </c>
      <c r="BX5" s="95" t="s">
        <v>102</v>
      </c>
      <c r="BY5" s="93" t="s">
        <v>102</v>
      </c>
      <c r="BZ5" s="93" t="s">
        <v>102</v>
      </c>
      <c r="CA5" s="93" t="s">
        <v>102</v>
      </c>
      <c r="CB5" s="93" t="s">
        <v>102</v>
      </c>
      <c r="CC5" s="93" t="s">
        <v>102</v>
      </c>
      <c r="CD5" s="93" t="s">
        <v>102</v>
      </c>
      <c r="CE5" s="193" t="s">
        <v>102</v>
      </c>
      <c r="CF5" s="194" t="s">
        <v>436</v>
      </c>
      <c r="CG5" s="195" t="s">
        <v>5050</v>
      </c>
      <c r="CH5" s="101" t="s">
        <v>563</v>
      </c>
      <c r="CI5" s="102"/>
      <c r="CJ5" s="196" t="s">
        <v>577</v>
      </c>
      <c r="CK5" s="104" t="s">
        <v>190</v>
      </c>
      <c r="CL5" s="105"/>
      <c r="CM5" s="83" t="s">
        <v>578</v>
      </c>
      <c r="CN5" s="106" t="s">
        <v>108</v>
      </c>
      <c r="CO5" s="197" t="s">
        <v>566</v>
      </c>
      <c r="CP5" s="107"/>
      <c r="CQ5" s="198" t="s">
        <v>107</v>
      </c>
      <c r="CR5" s="198" t="s">
        <v>107</v>
      </c>
      <c r="CS5" s="199"/>
      <c r="CT5" s="83" t="s">
        <v>109</v>
      </c>
      <c r="CU5" s="83" t="s">
        <v>109</v>
      </c>
      <c r="CV5" s="83">
        <v>76</v>
      </c>
      <c r="CW5" s="83" t="s">
        <v>270</v>
      </c>
      <c r="CX5" s="83">
        <v>76</v>
      </c>
      <c r="CY5" s="83" t="s">
        <v>108</v>
      </c>
      <c r="CZ5" s="83">
        <v>3969</v>
      </c>
      <c r="DA5" s="83" t="s">
        <v>5051</v>
      </c>
      <c r="DB5" s="83" t="s">
        <v>118</v>
      </c>
      <c r="DC5" s="83" t="s">
        <v>108</v>
      </c>
      <c r="DD5" s="83">
        <v>1897</v>
      </c>
      <c r="DE5" s="83" t="s">
        <v>173</v>
      </c>
      <c r="DF5" s="83" t="s">
        <v>118</v>
      </c>
      <c r="DG5" s="83" t="s">
        <v>500</v>
      </c>
      <c r="DH5" s="83"/>
      <c r="DI5" s="85">
        <v>43646</v>
      </c>
      <c r="DJ5" s="83" t="s">
        <v>584</v>
      </c>
      <c r="DK5" s="83" t="s">
        <v>102</v>
      </c>
      <c r="DL5" s="83" t="s">
        <v>482</v>
      </c>
      <c r="DM5" s="83">
        <v>0</v>
      </c>
      <c r="DN5" s="83" t="s">
        <v>483</v>
      </c>
      <c r="DO5" s="83">
        <v>1</v>
      </c>
      <c r="DP5" s="83">
        <v>5</v>
      </c>
      <c r="DQ5" s="83"/>
      <c r="DR5" s="83" t="s">
        <v>108</v>
      </c>
      <c r="DS5" s="83" t="s">
        <v>497</v>
      </c>
      <c r="DU5" s="215" t="s">
        <v>269</v>
      </c>
      <c r="DV5" s="136">
        <v>1</v>
      </c>
      <c r="DW5" s="136">
        <v>3</v>
      </c>
      <c r="DX5" s="215" t="s">
        <v>269</v>
      </c>
      <c r="DY5" s="215" t="s">
        <v>269</v>
      </c>
      <c r="DZ5" s="215" t="s">
        <v>269</v>
      </c>
      <c r="EA5" s="215" t="s">
        <v>269</v>
      </c>
      <c r="EB5" s="215" t="s">
        <v>269</v>
      </c>
      <c r="EC5" s="215" t="s">
        <v>269</v>
      </c>
      <c r="ED5" s="215" t="s">
        <v>269</v>
      </c>
      <c r="EE5" s="215" t="s">
        <v>269</v>
      </c>
      <c r="FC5" s="134"/>
    </row>
    <row r="6" spans="1:159" ht="57.6" x14ac:dyDescent="0.55000000000000004">
      <c r="A6" s="83" t="s">
        <v>130</v>
      </c>
      <c r="B6" s="136">
        <v>177550</v>
      </c>
      <c r="C6" t="s">
        <v>659</v>
      </c>
      <c r="D6" s="83" t="s">
        <v>228</v>
      </c>
      <c r="E6" s="138">
        <v>950968059767</v>
      </c>
      <c r="F6" s="83" t="s">
        <v>143</v>
      </c>
      <c r="G6" s="85">
        <v>43620</v>
      </c>
      <c r="H6" s="83" t="s">
        <v>98</v>
      </c>
      <c r="I6" s="84" t="s">
        <v>612</v>
      </c>
      <c r="J6" s="207" t="s">
        <v>628</v>
      </c>
      <c r="K6" s="208" t="s">
        <v>633</v>
      </c>
      <c r="L6" s="83" t="s">
        <v>108</v>
      </c>
      <c r="M6" s="184" t="s">
        <v>102</v>
      </c>
      <c r="N6" s="184" t="s">
        <v>556</v>
      </c>
      <c r="O6" s="85" t="s">
        <v>102</v>
      </c>
      <c r="P6" s="185">
        <v>42491</v>
      </c>
      <c r="Q6" s="186" t="s">
        <v>202</v>
      </c>
      <c r="R6" s="186" t="s">
        <v>613</v>
      </c>
      <c r="S6" s="186"/>
      <c r="T6" s="187"/>
      <c r="U6" s="188" t="s">
        <v>295</v>
      </c>
      <c r="V6" s="188" t="s">
        <v>205</v>
      </c>
      <c r="W6" s="188" t="s">
        <v>295</v>
      </c>
      <c r="X6" s="189" t="s">
        <v>107</v>
      </c>
      <c r="Y6" s="190" t="s">
        <v>614</v>
      </c>
      <c r="Z6" s="83">
        <v>700</v>
      </c>
      <c r="AA6" s="83" t="s">
        <v>193</v>
      </c>
      <c r="AB6" s="83" t="s">
        <v>181</v>
      </c>
      <c r="AC6" s="83" t="s">
        <v>102</v>
      </c>
      <c r="AD6" s="83" t="s">
        <v>5052</v>
      </c>
      <c r="AE6" s="83" t="s">
        <v>5053</v>
      </c>
      <c r="AF6" s="83" t="s">
        <v>102</v>
      </c>
      <c r="AG6" s="83" t="s">
        <v>175</v>
      </c>
      <c r="AH6" s="83" t="s">
        <v>5054</v>
      </c>
      <c r="AI6" s="83" t="s">
        <v>104</v>
      </c>
      <c r="AJ6" s="83" t="s">
        <v>105</v>
      </c>
      <c r="AK6" s="191" t="s">
        <v>5052</v>
      </c>
      <c r="AL6" s="191" t="s">
        <v>5053</v>
      </c>
      <c r="AM6" s="191" t="s">
        <v>102</v>
      </c>
      <c r="AN6" s="191" t="s">
        <v>175</v>
      </c>
      <c r="AO6" s="191" t="s">
        <v>5054</v>
      </c>
      <c r="AP6" s="191" t="s">
        <v>104</v>
      </c>
      <c r="AQ6" s="191" t="s">
        <v>105</v>
      </c>
      <c r="AR6" s="191" t="s">
        <v>106</v>
      </c>
      <c r="AS6" s="191"/>
      <c r="AT6" s="191"/>
      <c r="AU6" s="191"/>
      <c r="AV6" s="191"/>
      <c r="AW6" s="191"/>
      <c r="AX6" s="191" t="s">
        <v>575</v>
      </c>
      <c r="AY6" s="192" t="s">
        <v>454</v>
      </c>
      <c r="AZ6" s="192" t="s">
        <v>108</v>
      </c>
      <c r="BA6" s="91" t="s">
        <v>108</v>
      </c>
      <c r="BB6" s="90">
        <v>0</v>
      </c>
      <c r="BC6" s="93" t="s">
        <v>102</v>
      </c>
      <c r="BD6" s="93" t="s">
        <v>102</v>
      </c>
      <c r="BE6" s="93" t="s">
        <v>102</v>
      </c>
      <c r="BF6" s="93" t="s">
        <v>102</v>
      </c>
      <c r="BG6" s="97" t="s">
        <v>108</v>
      </c>
      <c r="BH6" s="93" t="s">
        <v>108</v>
      </c>
      <c r="BI6" s="93" t="s">
        <v>102</v>
      </c>
      <c r="BJ6" s="93" t="s">
        <v>102</v>
      </c>
      <c r="BK6" s="93" t="s">
        <v>102</v>
      </c>
      <c r="BL6" s="93" t="s">
        <v>102</v>
      </c>
      <c r="BM6" s="93" t="s">
        <v>102</v>
      </c>
      <c r="BN6" s="93" t="s">
        <v>102</v>
      </c>
      <c r="BO6" s="93" t="s">
        <v>102</v>
      </c>
      <c r="BP6" s="96" t="s">
        <v>102</v>
      </c>
      <c r="BQ6" s="90">
        <v>0</v>
      </c>
      <c r="BR6" s="93" t="s">
        <v>102</v>
      </c>
      <c r="BS6" s="93" t="s">
        <v>102</v>
      </c>
      <c r="BT6" s="93" t="s">
        <v>102</v>
      </c>
      <c r="BU6" s="93" t="s">
        <v>102</v>
      </c>
      <c r="BV6" s="97" t="s">
        <v>108</v>
      </c>
      <c r="BW6" s="93" t="s">
        <v>108</v>
      </c>
      <c r="BX6" s="95" t="s">
        <v>102</v>
      </c>
      <c r="BY6" s="93" t="s">
        <v>102</v>
      </c>
      <c r="BZ6" s="93" t="s">
        <v>102</v>
      </c>
      <c r="CA6" s="93" t="s">
        <v>102</v>
      </c>
      <c r="CB6" s="93" t="s">
        <v>102</v>
      </c>
      <c r="CC6" s="93" t="s">
        <v>102</v>
      </c>
      <c r="CD6" s="93" t="s">
        <v>102</v>
      </c>
      <c r="CE6" s="193" t="s">
        <v>102</v>
      </c>
      <c r="CF6" s="194" t="s">
        <v>508</v>
      </c>
      <c r="CG6" s="195" t="s">
        <v>102</v>
      </c>
      <c r="CH6" s="101" t="e">
        <v>#N/A</v>
      </c>
      <c r="CI6" s="102" t="s">
        <v>580</v>
      </c>
      <c r="CJ6" s="196" t="s">
        <v>108</v>
      </c>
      <c r="CK6" s="104" t="s">
        <v>109</v>
      </c>
      <c r="CL6" s="105" t="s">
        <v>579</v>
      </c>
      <c r="CM6" s="83" t="s">
        <v>108</v>
      </c>
      <c r="CN6" s="106" t="s">
        <v>108</v>
      </c>
      <c r="CO6" s="197" t="s">
        <v>108</v>
      </c>
      <c r="CP6" s="107"/>
      <c r="CQ6" s="198" t="s">
        <v>474</v>
      </c>
      <c r="CR6" s="198" t="s">
        <v>474</v>
      </c>
      <c r="CS6" s="199" t="s">
        <v>616</v>
      </c>
      <c r="CT6" s="83" t="s">
        <v>109</v>
      </c>
      <c r="CU6" s="83" t="s">
        <v>109</v>
      </c>
      <c r="CV6" s="83">
        <v>15</v>
      </c>
      <c r="CW6" s="83" t="s">
        <v>112</v>
      </c>
      <c r="CX6" s="83">
        <v>15</v>
      </c>
      <c r="CY6" s="83" t="s">
        <v>5055</v>
      </c>
      <c r="CZ6" s="83">
        <v>5288.5</v>
      </c>
      <c r="DA6" s="83" t="s">
        <v>138</v>
      </c>
      <c r="DB6" s="83" t="s">
        <v>124</v>
      </c>
      <c r="DC6" s="83" t="s">
        <v>501</v>
      </c>
      <c r="DD6" s="83">
        <v>4080</v>
      </c>
      <c r="DE6" s="83" t="s">
        <v>582</v>
      </c>
      <c r="DF6" s="83" t="s">
        <v>145</v>
      </c>
      <c r="DG6" s="83" t="s">
        <v>501</v>
      </c>
      <c r="DH6" s="83" t="s">
        <v>582</v>
      </c>
      <c r="DI6" s="85">
        <v>43646</v>
      </c>
      <c r="DJ6" s="83" t="s">
        <v>584</v>
      </c>
      <c r="DK6" s="83" t="s">
        <v>102</v>
      </c>
      <c r="DL6" s="83" t="s">
        <v>482</v>
      </c>
      <c r="DM6" s="83">
        <v>0</v>
      </c>
      <c r="DN6" s="83" t="s">
        <v>238</v>
      </c>
      <c r="DO6" s="83">
        <v>1</v>
      </c>
      <c r="DP6" s="83">
        <v>5</v>
      </c>
      <c r="DQ6" s="83"/>
      <c r="DR6" s="83" t="s">
        <v>108</v>
      </c>
      <c r="DS6" s="83" t="s">
        <v>497</v>
      </c>
      <c r="DU6" s="215" t="s">
        <v>269</v>
      </c>
      <c r="DV6" s="136">
        <v>1</v>
      </c>
      <c r="DW6" s="136">
        <v>3</v>
      </c>
      <c r="DX6" s="215" t="s">
        <v>269</v>
      </c>
      <c r="DY6" s="215" t="s">
        <v>269</v>
      </c>
      <c r="DZ6" s="215" t="s">
        <v>269</v>
      </c>
      <c r="EA6" s="215" t="s">
        <v>269</v>
      </c>
      <c r="EB6" s="215" t="s">
        <v>269</v>
      </c>
      <c r="EC6" s="215" t="s">
        <v>269</v>
      </c>
      <c r="ED6" s="215" t="s">
        <v>269</v>
      </c>
      <c r="EE6" s="215" t="s">
        <v>269</v>
      </c>
      <c r="FC6" s="134"/>
    </row>
    <row r="7" spans="1:159" ht="28.8" x14ac:dyDescent="0.55000000000000004">
      <c r="A7" s="83" t="s">
        <v>130</v>
      </c>
      <c r="B7" s="136">
        <v>155827</v>
      </c>
      <c r="C7" t="s">
        <v>660</v>
      </c>
      <c r="D7" s="83" t="s">
        <v>228</v>
      </c>
      <c r="E7" s="138">
        <v>730803948587</v>
      </c>
      <c r="F7" s="83" t="s">
        <v>114</v>
      </c>
      <c r="G7" s="85">
        <v>43634</v>
      </c>
      <c r="H7" s="83" t="s">
        <v>98</v>
      </c>
      <c r="I7" s="84" t="s">
        <v>618</v>
      </c>
      <c r="J7" s="207" t="s">
        <v>629</v>
      </c>
      <c r="K7" s="208" t="s">
        <v>634</v>
      </c>
      <c r="L7" s="83" t="s">
        <v>108</v>
      </c>
      <c r="M7" s="184">
        <v>27469</v>
      </c>
      <c r="N7" s="184"/>
      <c r="O7" s="85" t="s">
        <v>102</v>
      </c>
      <c r="P7" s="185">
        <v>43013</v>
      </c>
      <c r="Q7" s="186" t="s">
        <v>203</v>
      </c>
      <c r="R7" s="186"/>
      <c r="S7" s="186"/>
      <c r="T7" s="187"/>
      <c r="U7" s="188" t="s">
        <v>296</v>
      </c>
      <c r="V7" s="188" t="s">
        <v>205</v>
      </c>
      <c r="W7" s="189" t="s">
        <v>619</v>
      </c>
      <c r="X7" s="189" t="s">
        <v>107</v>
      </c>
      <c r="Y7" s="190" t="s">
        <v>614</v>
      </c>
      <c r="Z7" s="83">
        <v>700</v>
      </c>
      <c r="AA7" s="83" t="s">
        <v>193</v>
      </c>
      <c r="AB7" s="83" t="s">
        <v>181</v>
      </c>
      <c r="AC7" s="83" t="s">
        <v>102</v>
      </c>
      <c r="AD7" s="83" t="s">
        <v>5056</v>
      </c>
      <c r="AE7" s="83" t="s">
        <v>102</v>
      </c>
      <c r="AF7" s="83" t="s">
        <v>102</v>
      </c>
      <c r="AG7" s="83" t="s">
        <v>174</v>
      </c>
      <c r="AH7" s="83" t="s">
        <v>621</v>
      </c>
      <c r="AI7" s="83" t="s">
        <v>104</v>
      </c>
      <c r="AJ7" s="83" t="s">
        <v>105</v>
      </c>
      <c r="AK7" s="191" t="s">
        <v>5056</v>
      </c>
      <c r="AL7" s="191" t="s">
        <v>102</v>
      </c>
      <c r="AM7" s="191" t="s">
        <v>102</v>
      </c>
      <c r="AN7" s="191" t="s">
        <v>174</v>
      </c>
      <c r="AO7" s="191" t="s">
        <v>621</v>
      </c>
      <c r="AP7" s="191" t="s">
        <v>104</v>
      </c>
      <c r="AQ7" s="191" t="s">
        <v>105</v>
      </c>
      <c r="AR7" s="191" t="s">
        <v>106</v>
      </c>
      <c r="AS7" s="191" t="s">
        <v>5056</v>
      </c>
      <c r="AT7" s="191" t="s">
        <v>488</v>
      </c>
      <c r="AU7" s="191" t="s">
        <v>5057</v>
      </c>
      <c r="AV7" s="191" t="s">
        <v>104</v>
      </c>
      <c r="AW7" s="191" t="s">
        <v>204</v>
      </c>
      <c r="AX7" s="191"/>
      <c r="AY7" s="192" t="s">
        <v>454</v>
      </c>
      <c r="AZ7" s="192" t="s">
        <v>416</v>
      </c>
      <c r="BA7" s="91" t="s">
        <v>108</v>
      </c>
      <c r="BB7" s="90">
        <v>0</v>
      </c>
      <c r="BC7" s="93" t="s">
        <v>102</v>
      </c>
      <c r="BD7" s="93" t="s">
        <v>102</v>
      </c>
      <c r="BE7" s="93" t="s">
        <v>102</v>
      </c>
      <c r="BF7" s="93" t="s">
        <v>102</v>
      </c>
      <c r="BG7" s="97" t="s">
        <v>108</v>
      </c>
      <c r="BH7" s="93" t="s">
        <v>108</v>
      </c>
      <c r="BI7" s="93" t="s">
        <v>102</v>
      </c>
      <c r="BJ7" s="93" t="s">
        <v>102</v>
      </c>
      <c r="BK7" s="93" t="s">
        <v>102</v>
      </c>
      <c r="BL7" s="93" t="s">
        <v>102</v>
      </c>
      <c r="BM7" s="93" t="s">
        <v>102</v>
      </c>
      <c r="BN7" s="93" t="s">
        <v>102</v>
      </c>
      <c r="BO7" s="93" t="s">
        <v>102</v>
      </c>
      <c r="BP7" s="96" t="s">
        <v>102</v>
      </c>
      <c r="BQ7" s="90">
        <v>0</v>
      </c>
      <c r="BR7" s="93" t="s">
        <v>102</v>
      </c>
      <c r="BS7" s="93" t="s">
        <v>102</v>
      </c>
      <c r="BT7" s="93" t="s">
        <v>102</v>
      </c>
      <c r="BU7" s="93" t="s">
        <v>102</v>
      </c>
      <c r="BV7" s="97" t="s">
        <v>108</v>
      </c>
      <c r="BW7" s="93" t="s">
        <v>108</v>
      </c>
      <c r="BX7" s="95" t="s">
        <v>102</v>
      </c>
      <c r="BY7" s="93" t="s">
        <v>102</v>
      </c>
      <c r="BZ7" s="93" t="s">
        <v>102</v>
      </c>
      <c r="CA7" s="93" t="s">
        <v>102</v>
      </c>
      <c r="CB7" s="93" t="s">
        <v>102</v>
      </c>
      <c r="CC7" s="93" t="s">
        <v>102</v>
      </c>
      <c r="CD7" s="93" t="s">
        <v>102</v>
      </c>
      <c r="CE7" s="193" t="s">
        <v>102</v>
      </c>
      <c r="CF7" s="194" t="s">
        <v>436</v>
      </c>
      <c r="CG7" s="195" t="s">
        <v>5058</v>
      </c>
      <c r="CH7" s="101" t="s">
        <v>310</v>
      </c>
      <c r="CI7" s="102"/>
      <c r="CJ7" s="196" t="s">
        <v>5059</v>
      </c>
      <c r="CK7" s="104" t="s">
        <v>190</v>
      </c>
      <c r="CL7" s="105"/>
      <c r="CM7" s="83" t="s">
        <v>623</v>
      </c>
      <c r="CN7" s="106" t="s">
        <v>624</v>
      </c>
      <c r="CO7" s="197" t="s">
        <v>625</v>
      </c>
      <c r="CP7" s="107"/>
      <c r="CQ7" s="198" t="s">
        <v>474</v>
      </c>
      <c r="CR7" s="198" t="s">
        <v>474</v>
      </c>
      <c r="CS7" s="199"/>
      <c r="CT7" s="83" t="s">
        <v>109</v>
      </c>
      <c r="CU7" s="83" t="s">
        <v>109</v>
      </c>
      <c r="CV7" s="83">
        <v>40</v>
      </c>
      <c r="CW7" s="83" t="s">
        <v>139</v>
      </c>
      <c r="CX7" s="83">
        <v>40</v>
      </c>
      <c r="CY7" s="83" t="s">
        <v>108</v>
      </c>
      <c r="CZ7" s="83">
        <v>6608</v>
      </c>
      <c r="DA7" s="83" t="s">
        <v>581</v>
      </c>
      <c r="DB7" s="83" t="s">
        <v>152</v>
      </c>
      <c r="DC7" s="83" t="s">
        <v>500</v>
      </c>
      <c r="DD7" s="83">
        <v>8652</v>
      </c>
      <c r="DE7" s="83" t="s">
        <v>606</v>
      </c>
      <c r="DF7" s="83" t="s">
        <v>152</v>
      </c>
      <c r="DG7" s="83" t="s">
        <v>500</v>
      </c>
      <c r="DH7" s="83"/>
      <c r="DI7" s="85">
        <v>43646</v>
      </c>
      <c r="DJ7" s="83" t="s">
        <v>584</v>
      </c>
      <c r="DK7" s="83" t="s">
        <v>102</v>
      </c>
      <c r="DL7" s="83" t="s">
        <v>482</v>
      </c>
      <c r="DM7" s="83">
        <v>0</v>
      </c>
      <c r="DN7" s="83" t="s">
        <v>483</v>
      </c>
      <c r="DO7" s="83">
        <v>1</v>
      </c>
      <c r="DP7" s="83">
        <v>6</v>
      </c>
      <c r="DQ7" s="83"/>
      <c r="DR7" s="83" t="s">
        <v>108</v>
      </c>
      <c r="DS7" s="83" t="s">
        <v>497</v>
      </c>
      <c r="DU7" s="215" t="s">
        <v>269</v>
      </c>
      <c r="DV7" s="136">
        <v>1</v>
      </c>
      <c r="DW7" s="136">
        <v>3</v>
      </c>
      <c r="DX7" s="215" t="s">
        <v>269</v>
      </c>
      <c r="DY7" s="215" t="s">
        <v>269</v>
      </c>
      <c r="DZ7" s="215" t="s">
        <v>269</v>
      </c>
      <c r="EA7" s="215" t="s">
        <v>269</v>
      </c>
      <c r="EB7" s="215" t="s">
        <v>269</v>
      </c>
      <c r="EC7" s="215" t="s">
        <v>269</v>
      </c>
      <c r="ED7" s="215" t="s">
        <v>269</v>
      </c>
      <c r="EE7" s="215" t="s">
        <v>269</v>
      </c>
      <c r="FC7" s="134"/>
    </row>
    <row r="8" spans="1:159" ht="28.8" x14ac:dyDescent="0.55000000000000004">
      <c r="A8" s="83" t="s">
        <v>130</v>
      </c>
      <c r="B8" s="136">
        <v>591952</v>
      </c>
      <c r="C8" t="s">
        <v>661</v>
      </c>
      <c r="D8" s="83" t="s">
        <v>228</v>
      </c>
      <c r="E8" s="138">
        <v>618140204070</v>
      </c>
      <c r="F8" s="83" t="s">
        <v>114</v>
      </c>
      <c r="G8" s="85">
        <v>43643</v>
      </c>
      <c r="H8" s="211" t="s">
        <v>98</v>
      </c>
      <c r="I8" s="84" t="s">
        <v>610</v>
      </c>
      <c r="J8" s="207" t="s">
        <v>627</v>
      </c>
      <c r="K8" s="208" t="s">
        <v>630</v>
      </c>
      <c r="L8" s="83" t="s">
        <v>108</v>
      </c>
      <c r="M8" s="184">
        <v>24380</v>
      </c>
      <c r="N8" s="184"/>
      <c r="O8" s="85" t="s">
        <v>102</v>
      </c>
      <c r="P8" s="185">
        <v>42491</v>
      </c>
      <c r="Q8" s="186" t="s">
        <v>203</v>
      </c>
      <c r="R8" s="186"/>
      <c r="S8" s="186"/>
      <c r="T8" s="187"/>
      <c r="U8" s="188" t="s">
        <v>296</v>
      </c>
      <c r="V8" s="188" t="s">
        <v>297</v>
      </c>
      <c r="W8" s="188" t="s">
        <v>297</v>
      </c>
      <c r="X8" s="189" t="s">
        <v>167</v>
      </c>
      <c r="Y8" s="190"/>
      <c r="Z8" s="83">
        <v>700</v>
      </c>
      <c r="AA8" s="83" t="s">
        <v>193</v>
      </c>
      <c r="AB8" s="83" t="s">
        <v>181</v>
      </c>
      <c r="AC8" s="83" t="s">
        <v>102</v>
      </c>
      <c r="AD8" s="83" t="s">
        <v>5060</v>
      </c>
      <c r="AE8" s="83" t="s">
        <v>102</v>
      </c>
      <c r="AF8" s="83" t="s">
        <v>102</v>
      </c>
      <c r="AG8" s="83" t="s">
        <v>119</v>
      </c>
      <c r="AH8" s="83" t="s">
        <v>5061</v>
      </c>
      <c r="AI8" s="83" t="s">
        <v>104</v>
      </c>
      <c r="AJ8" s="83" t="s">
        <v>105</v>
      </c>
      <c r="AK8" s="191" t="s">
        <v>5060</v>
      </c>
      <c r="AL8" s="191" t="s">
        <v>102</v>
      </c>
      <c r="AM8" s="191" t="s">
        <v>102</v>
      </c>
      <c r="AN8" s="191" t="s">
        <v>119</v>
      </c>
      <c r="AO8" s="191" t="s">
        <v>5061</v>
      </c>
      <c r="AP8" s="191" t="s">
        <v>104</v>
      </c>
      <c r="AQ8" s="191" t="s">
        <v>105</v>
      </c>
      <c r="AR8" s="191" t="s">
        <v>106</v>
      </c>
      <c r="AS8" s="191" t="s">
        <v>5060</v>
      </c>
      <c r="AT8" s="191" t="s">
        <v>485</v>
      </c>
      <c r="AU8" s="191" t="s">
        <v>5061</v>
      </c>
      <c r="AV8" s="191" t="s">
        <v>104</v>
      </c>
      <c r="AW8" s="191" t="s">
        <v>204</v>
      </c>
      <c r="AX8" s="191"/>
      <c r="AY8" s="192" t="s">
        <v>454</v>
      </c>
      <c r="AZ8" s="192" t="s">
        <v>416</v>
      </c>
      <c r="BA8" s="91" t="s">
        <v>108</v>
      </c>
      <c r="BB8" s="90">
        <v>0</v>
      </c>
      <c r="BC8" s="93" t="s">
        <v>102</v>
      </c>
      <c r="BD8" s="93" t="s">
        <v>102</v>
      </c>
      <c r="BE8" s="93" t="s">
        <v>102</v>
      </c>
      <c r="BF8" s="93" t="s">
        <v>102</v>
      </c>
      <c r="BG8" s="97" t="s">
        <v>108</v>
      </c>
      <c r="BH8" s="93" t="s">
        <v>108</v>
      </c>
      <c r="BI8" s="93" t="s">
        <v>102</v>
      </c>
      <c r="BJ8" s="93" t="s">
        <v>102</v>
      </c>
      <c r="BK8" s="93" t="s">
        <v>102</v>
      </c>
      <c r="BL8" s="93" t="s">
        <v>102</v>
      </c>
      <c r="BM8" s="93" t="s">
        <v>102</v>
      </c>
      <c r="BN8" s="93" t="s">
        <v>102</v>
      </c>
      <c r="BO8" s="93" t="s">
        <v>102</v>
      </c>
      <c r="BP8" s="96" t="s">
        <v>102</v>
      </c>
      <c r="BQ8" s="90">
        <v>0</v>
      </c>
      <c r="BR8" s="93" t="s">
        <v>102</v>
      </c>
      <c r="BS8" s="93" t="s">
        <v>102</v>
      </c>
      <c r="BT8" s="93" t="s">
        <v>102</v>
      </c>
      <c r="BU8" s="93" t="s">
        <v>102</v>
      </c>
      <c r="BV8" s="97" t="s">
        <v>108</v>
      </c>
      <c r="BW8" s="93" t="s">
        <v>108</v>
      </c>
      <c r="BX8" s="95" t="s">
        <v>102</v>
      </c>
      <c r="BY8" s="93" t="s">
        <v>102</v>
      </c>
      <c r="BZ8" s="93" t="s">
        <v>102</v>
      </c>
      <c r="CA8" s="93" t="s">
        <v>102</v>
      </c>
      <c r="CB8" s="93" t="s">
        <v>102</v>
      </c>
      <c r="CC8" s="93" t="s">
        <v>102</v>
      </c>
      <c r="CD8" s="93" t="s">
        <v>102</v>
      </c>
      <c r="CE8" s="193" t="s">
        <v>102</v>
      </c>
      <c r="CF8" s="194" t="s">
        <v>436</v>
      </c>
      <c r="CG8" s="195" t="s">
        <v>5062</v>
      </c>
      <c r="CH8" s="101" t="s">
        <v>563</v>
      </c>
      <c r="CI8" s="102"/>
      <c r="CJ8" s="196" t="s">
        <v>577</v>
      </c>
      <c r="CK8" s="104" t="s">
        <v>190</v>
      </c>
      <c r="CL8" s="105"/>
      <c r="CM8" s="83" t="s">
        <v>578</v>
      </c>
      <c r="CN8" s="106" t="s">
        <v>108</v>
      </c>
      <c r="CO8" s="197" t="s">
        <v>566</v>
      </c>
      <c r="CP8" s="107"/>
      <c r="CQ8" s="198" t="s">
        <v>107</v>
      </c>
      <c r="CR8" s="198" t="s">
        <v>107</v>
      </c>
      <c r="CS8" s="199"/>
      <c r="CT8" s="83" t="s">
        <v>109</v>
      </c>
      <c r="CU8" s="83" t="s">
        <v>109</v>
      </c>
      <c r="CV8" s="83">
        <v>73</v>
      </c>
      <c r="CW8" s="83" t="s">
        <v>270</v>
      </c>
      <c r="CX8" s="83">
        <v>73</v>
      </c>
      <c r="CY8" s="83" t="s">
        <v>108</v>
      </c>
      <c r="CZ8" s="83">
        <v>7927.5</v>
      </c>
      <c r="DA8" s="83" t="s">
        <v>5063</v>
      </c>
      <c r="DB8" s="83" t="s">
        <v>118</v>
      </c>
      <c r="DC8" s="83" t="s">
        <v>108</v>
      </c>
      <c r="DD8" s="83">
        <v>6725</v>
      </c>
      <c r="DE8" s="83" t="s">
        <v>173</v>
      </c>
      <c r="DF8" s="83" t="s">
        <v>118</v>
      </c>
      <c r="DG8" s="83" t="s">
        <v>500</v>
      </c>
      <c r="DH8" s="83"/>
      <c r="DI8" s="85">
        <v>43646</v>
      </c>
      <c r="DJ8" s="83" t="s">
        <v>584</v>
      </c>
      <c r="DK8" s="83" t="s">
        <v>102</v>
      </c>
      <c r="DL8" s="83" t="s">
        <v>482</v>
      </c>
      <c r="DM8" s="83">
        <v>0</v>
      </c>
      <c r="DN8" s="83" t="s">
        <v>483</v>
      </c>
      <c r="DO8" s="83">
        <v>1</v>
      </c>
      <c r="DP8" s="83">
        <v>1</v>
      </c>
      <c r="DQ8" s="83"/>
      <c r="DR8" s="83" t="s">
        <v>108</v>
      </c>
      <c r="DS8" s="83" t="s">
        <v>497</v>
      </c>
      <c r="DU8" s="215" t="s">
        <v>269</v>
      </c>
      <c r="DV8" s="136">
        <v>1</v>
      </c>
      <c r="DW8" s="136">
        <v>3</v>
      </c>
      <c r="DX8" s="215" t="s">
        <v>269</v>
      </c>
      <c r="DY8" s="215" t="s">
        <v>269</v>
      </c>
      <c r="DZ8" s="215" t="s">
        <v>269</v>
      </c>
      <c r="EA8" s="215" t="s">
        <v>269</v>
      </c>
      <c r="EB8" s="215" t="s">
        <v>269</v>
      </c>
      <c r="EC8" s="215" t="s">
        <v>269</v>
      </c>
      <c r="ED8" s="215" t="s">
        <v>269</v>
      </c>
      <c r="EE8" s="215" t="s">
        <v>269</v>
      </c>
      <c r="FC8" s="134"/>
    </row>
    <row r="9" spans="1:159" ht="57.6" x14ac:dyDescent="0.55000000000000004">
      <c r="A9" s="83" t="s">
        <v>130</v>
      </c>
      <c r="B9" s="136">
        <v>834457</v>
      </c>
      <c r="C9" t="s">
        <v>662</v>
      </c>
      <c r="D9" s="83" t="s">
        <v>228</v>
      </c>
      <c r="E9" s="138">
        <v>193601636849</v>
      </c>
      <c r="F9" s="83" t="s">
        <v>143</v>
      </c>
      <c r="G9" s="85">
        <v>43620</v>
      </c>
      <c r="H9" s="83" t="s">
        <v>98</v>
      </c>
      <c r="I9" s="84" t="s">
        <v>612</v>
      </c>
      <c r="J9" s="207" t="s">
        <v>628</v>
      </c>
      <c r="K9" s="208" t="s">
        <v>633</v>
      </c>
      <c r="L9" s="83" t="s">
        <v>108</v>
      </c>
      <c r="M9" s="184" t="s">
        <v>102</v>
      </c>
      <c r="N9" s="184" t="s">
        <v>556</v>
      </c>
      <c r="O9" s="85" t="s">
        <v>102</v>
      </c>
      <c r="P9" s="185">
        <v>42491</v>
      </c>
      <c r="Q9" s="186" t="s">
        <v>202</v>
      </c>
      <c r="R9" s="186" t="s">
        <v>613</v>
      </c>
      <c r="S9" s="186"/>
      <c r="T9" s="187"/>
      <c r="U9" s="188" t="s">
        <v>295</v>
      </c>
      <c r="V9" s="188" t="s">
        <v>205</v>
      </c>
      <c r="W9" s="188" t="s">
        <v>295</v>
      </c>
      <c r="X9" s="189" t="s">
        <v>107</v>
      </c>
      <c r="Y9" s="190" t="s">
        <v>614</v>
      </c>
      <c r="Z9" s="83">
        <v>700</v>
      </c>
      <c r="AA9" s="83" t="s">
        <v>193</v>
      </c>
      <c r="AB9" s="83" t="s">
        <v>181</v>
      </c>
      <c r="AC9" s="83" t="s">
        <v>102</v>
      </c>
      <c r="AD9" s="83" t="s">
        <v>5064</v>
      </c>
      <c r="AE9" s="83" t="s">
        <v>5065</v>
      </c>
      <c r="AF9" s="83" t="s">
        <v>102</v>
      </c>
      <c r="AG9" s="83" t="s">
        <v>175</v>
      </c>
      <c r="AH9" s="83" t="s">
        <v>5066</v>
      </c>
      <c r="AI9" s="83" t="s">
        <v>104</v>
      </c>
      <c r="AJ9" s="83" t="s">
        <v>105</v>
      </c>
      <c r="AK9" s="191" t="s">
        <v>5064</v>
      </c>
      <c r="AL9" s="191" t="s">
        <v>5065</v>
      </c>
      <c r="AM9" s="191" t="s">
        <v>102</v>
      </c>
      <c r="AN9" s="191" t="s">
        <v>175</v>
      </c>
      <c r="AO9" s="191" t="s">
        <v>5066</v>
      </c>
      <c r="AP9" s="191" t="s">
        <v>104</v>
      </c>
      <c r="AQ9" s="191" t="s">
        <v>105</v>
      </c>
      <c r="AR9" s="191" t="s">
        <v>106</v>
      </c>
      <c r="AS9" s="191"/>
      <c r="AT9" s="191"/>
      <c r="AU9" s="191"/>
      <c r="AV9" s="191"/>
      <c r="AW9" s="191"/>
      <c r="AX9" s="191" t="s">
        <v>575</v>
      </c>
      <c r="AY9" s="192" t="s">
        <v>454</v>
      </c>
      <c r="AZ9" s="192" t="s">
        <v>108</v>
      </c>
      <c r="BA9" s="91" t="s">
        <v>108</v>
      </c>
      <c r="BB9" s="90">
        <v>0</v>
      </c>
      <c r="BC9" s="93" t="s">
        <v>102</v>
      </c>
      <c r="BD9" s="93" t="s">
        <v>102</v>
      </c>
      <c r="BE9" s="93" t="s">
        <v>102</v>
      </c>
      <c r="BF9" s="93" t="s">
        <v>102</v>
      </c>
      <c r="BG9" s="97" t="s">
        <v>108</v>
      </c>
      <c r="BH9" s="93" t="s">
        <v>108</v>
      </c>
      <c r="BI9" s="93" t="s">
        <v>102</v>
      </c>
      <c r="BJ9" s="93" t="s">
        <v>102</v>
      </c>
      <c r="BK9" s="93" t="s">
        <v>102</v>
      </c>
      <c r="BL9" s="93" t="s">
        <v>102</v>
      </c>
      <c r="BM9" s="93" t="s">
        <v>102</v>
      </c>
      <c r="BN9" s="93" t="s">
        <v>102</v>
      </c>
      <c r="BO9" s="93" t="s">
        <v>102</v>
      </c>
      <c r="BP9" s="96" t="s">
        <v>102</v>
      </c>
      <c r="BQ9" s="90">
        <v>0</v>
      </c>
      <c r="BR9" s="93" t="s">
        <v>102</v>
      </c>
      <c r="BS9" s="93" t="s">
        <v>102</v>
      </c>
      <c r="BT9" s="93" t="s">
        <v>102</v>
      </c>
      <c r="BU9" s="93" t="s">
        <v>102</v>
      </c>
      <c r="BV9" s="97" t="s">
        <v>108</v>
      </c>
      <c r="BW9" s="93" t="s">
        <v>108</v>
      </c>
      <c r="BX9" s="95" t="s">
        <v>102</v>
      </c>
      <c r="BY9" s="93" t="s">
        <v>102</v>
      </c>
      <c r="BZ9" s="93" t="s">
        <v>102</v>
      </c>
      <c r="CA9" s="93" t="s">
        <v>102</v>
      </c>
      <c r="CB9" s="93" t="s">
        <v>102</v>
      </c>
      <c r="CC9" s="93" t="s">
        <v>102</v>
      </c>
      <c r="CD9" s="93" t="s">
        <v>102</v>
      </c>
      <c r="CE9" s="193" t="s">
        <v>102</v>
      </c>
      <c r="CF9" s="194" t="s">
        <v>508</v>
      </c>
      <c r="CG9" s="195" t="s">
        <v>102</v>
      </c>
      <c r="CH9" s="101" t="e">
        <v>#N/A</v>
      </c>
      <c r="CI9" s="102" t="s">
        <v>580</v>
      </c>
      <c r="CJ9" s="196" t="s">
        <v>108</v>
      </c>
      <c r="CK9" s="104" t="s">
        <v>109</v>
      </c>
      <c r="CL9" s="105" t="s">
        <v>579</v>
      </c>
      <c r="CM9" s="83" t="s">
        <v>108</v>
      </c>
      <c r="CN9" s="106" t="s">
        <v>108</v>
      </c>
      <c r="CO9" s="197" t="s">
        <v>108</v>
      </c>
      <c r="CP9" s="107"/>
      <c r="CQ9" s="198" t="s">
        <v>474</v>
      </c>
      <c r="CR9" s="198" t="s">
        <v>474</v>
      </c>
      <c r="CS9" s="199" t="s">
        <v>616</v>
      </c>
      <c r="CT9" s="83" t="s">
        <v>109</v>
      </c>
      <c r="CU9" s="83" t="s">
        <v>109</v>
      </c>
      <c r="CV9" s="83">
        <v>35</v>
      </c>
      <c r="CW9" s="83" t="s">
        <v>112</v>
      </c>
      <c r="CX9" s="83">
        <v>35</v>
      </c>
      <c r="CY9" s="83" t="s">
        <v>5067</v>
      </c>
      <c r="CZ9" s="83">
        <v>9247</v>
      </c>
      <c r="DA9" s="83" t="s">
        <v>138</v>
      </c>
      <c r="DB9" s="83" t="s">
        <v>124</v>
      </c>
      <c r="DC9" s="83" t="s">
        <v>501</v>
      </c>
      <c r="DD9" s="83">
        <v>3278</v>
      </c>
      <c r="DE9" s="83" t="s">
        <v>582</v>
      </c>
      <c r="DF9" s="83" t="s">
        <v>145</v>
      </c>
      <c r="DG9" s="83" t="s">
        <v>501</v>
      </c>
      <c r="DH9" s="83" t="s">
        <v>582</v>
      </c>
      <c r="DI9" s="85">
        <v>43646</v>
      </c>
      <c r="DJ9" s="83" t="s">
        <v>584</v>
      </c>
      <c r="DK9" s="83" t="s">
        <v>102</v>
      </c>
      <c r="DL9" s="83" t="s">
        <v>482</v>
      </c>
      <c r="DM9" s="83">
        <v>0</v>
      </c>
      <c r="DN9" s="83" t="s">
        <v>238</v>
      </c>
      <c r="DO9" s="83">
        <v>1</v>
      </c>
      <c r="DP9" s="83">
        <v>6</v>
      </c>
      <c r="DQ9" s="83"/>
      <c r="DR9" s="83" t="s">
        <v>108</v>
      </c>
      <c r="DS9" s="83" t="s">
        <v>497</v>
      </c>
      <c r="DU9" s="215" t="s">
        <v>269</v>
      </c>
      <c r="DV9" s="136">
        <v>1</v>
      </c>
      <c r="DW9" s="136">
        <v>3</v>
      </c>
      <c r="DX9" s="215" t="s">
        <v>269</v>
      </c>
      <c r="DY9" s="215" t="s">
        <v>269</v>
      </c>
      <c r="DZ9" s="215" t="s">
        <v>269</v>
      </c>
      <c r="EA9" s="215" t="s">
        <v>269</v>
      </c>
      <c r="EB9" s="215" t="s">
        <v>269</v>
      </c>
      <c r="EC9" s="215" t="s">
        <v>269</v>
      </c>
      <c r="ED9" s="215" t="s">
        <v>269</v>
      </c>
      <c r="EE9" s="215" t="s">
        <v>269</v>
      </c>
      <c r="FC9" s="134"/>
    </row>
    <row r="10" spans="1:159" ht="28.8" x14ac:dyDescent="0.55000000000000004">
      <c r="A10" s="83" t="s">
        <v>130</v>
      </c>
      <c r="B10" s="136">
        <v>992096</v>
      </c>
      <c r="C10" t="s">
        <v>663</v>
      </c>
      <c r="D10" s="83" t="s">
        <v>228</v>
      </c>
      <c r="E10" s="138">
        <v>866207636919</v>
      </c>
      <c r="F10" s="83" t="s">
        <v>114</v>
      </c>
      <c r="G10" s="85">
        <v>43634</v>
      </c>
      <c r="H10" s="83" t="s">
        <v>98</v>
      </c>
      <c r="I10" s="84" t="s">
        <v>618</v>
      </c>
      <c r="J10" s="207" t="s">
        <v>629</v>
      </c>
      <c r="K10" s="208" t="s">
        <v>634</v>
      </c>
      <c r="L10" s="83" t="s">
        <v>108</v>
      </c>
      <c r="M10" s="184">
        <v>27470</v>
      </c>
      <c r="N10" s="184"/>
      <c r="O10" s="85" t="s">
        <v>102</v>
      </c>
      <c r="P10" s="185">
        <v>43013</v>
      </c>
      <c r="Q10" s="186" t="s">
        <v>203</v>
      </c>
      <c r="R10" s="186"/>
      <c r="S10" s="186"/>
      <c r="T10" s="187"/>
      <c r="U10" s="188" t="s">
        <v>296</v>
      </c>
      <c r="V10" s="188" t="s">
        <v>205</v>
      </c>
      <c r="W10" s="189" t="s">
        <v>619</v>
      </c>
      <c r="X10" s="189" t="s">
        <v>107</v>
      </c>
      <c r="Y10" s="190" t="s">
        <v>614</v>
      </c>
      <c r="Z10" s="83">
        <v>700</v>
      </c>
      <c r="AA10" s="83" t="s">
        <v>193</v>
      </c>
      <c r="AB10" s="83" t="s">
        <v>181</v>
      </c>
      <c r="AC10" s="83" t="s">
        <v>102</v>
      </c>
      <c r="AD10" s="83" t="s">
        <v>5068</v>
      </c>
      <c r="AE10" s="83" t="s">
        <v>102</v>
      </c>
      <c r="AF10" s="83" t="s">
        <v>102</v>
      </c>
      <c r="AG10" s="83" t="s">
        <v>174</v>
      </c>
      <c r="AH10" s="83" t="s">
        <v>5057</v>
      </c>
      <c r="AI10" s="83" t="s">
        <v>104</v>
      </c>
      <c r="AJ10" s="83" t="s">
        <v>105</v>
      </c>
      <c r="AK10" s="191" t="s">
        <v>5068</v>
      </c>
      <c r="AL10" s="191" t="s">
        <v>102</v>
      </c>
      <c r="AM10" s="191" t="s">
        <v>102</v>
      </c>
      <c r="AN10" s="191" t="s">
        <v>174</v>
      </c>
      <c r="AO10" s="191" t="s">
        <v>5057</v>
      </c>
      <c r="AP10" s="191" t="s">
        <v>104</v>
      </c>
      <c r="AQ10" s="191" t="s">
        <v>105</v>
      </c>
      <c r="AR10" s="191" t="s">
        <v>106</v>
      </c>
      <c r="AS10" s="191" t="s">
        <v>5068</v>
      </c>
      <c r="AT10" s="191" t="s">
        <v>488</v>
      </c>
      <c r="AU10" s="191" t="s">
        <v>5069</v>
      </c>
      <c r="AV10" s="191" t="s">
        <v>104</v>
      </c>
      <c r="AW10" s="191" t="s">
        <v>204</v>
      </c>
      <c r="AX10" s="191"/>
      <c r="AY10" s="192" t="s">
        <v>454</v>
      </c>
      <c r="AZ10" s="192" t="s">
        <v>416</v>
      </c>
      <c r="BA10" s="91" t="s">
        <v>108</v>
      </c>
      <c r="BB10" s="90">
        <v>0</v>
      </c>
      <c r="BC10" s="93" t="s">
        <v>102</v>
      </c>
      <c r="BD10" s="93" t="s">
        <v>102</v>
      </c>
      <c r="BE10" s="93" t="s">
        <v>102</v>
      </c>
      <c r="BF10" s="93" t="s">
        <v>102</v>
      </c>
      <c r="BG10" s="97" t="s">
        <v>108</v>
      </c>
      <c r="BH10" s="93" t="s">
        <v>108</v>
      </c>
      <c r="BI10" s="93" t="s">
        <v>102</v>
      </c>
      <c r="BJ10" s="93" t="s">
        <v>102</v>
      </c>
      <c r="BK10" s="93" t="s">
        <v>102</v>
      </c>
      <c r="BL10" s="93" t="s">
        <v>102</v>
      </c>
      <c r="BM10" s="93" t="s">
        <v>102</v>
      </c>
      <c r="BN10" s="93" t="s">
        <v>102</v>
      </c>
      <c r="BO10" s="93" t="s">
        <v>102</v>
      </c>
      <c r="BP10" s="96" t="s">
        <v>102</v>
      </c>
      <c r="BQ10" s="90">
        <v>0</v>
      </c>
      <c r="BR10" s="93" t="s">
        <v>102</v>
      </c>
      <c r="BS10" s="93" t="s">
        <v>102</v>
      </c>
      <c r="BT10" s="93" t="s">
        <v>102</v>
      </c>
      <c r="BU10" s="93" t="s">
        <v>102</v>
      </c>
      <c r="BV10" s="97" t="s">
        <v>108</v>
      </c>
      <c r="BW10" s="93" t="s">
        <v>108</v>
      </c>
      <c r="BX10" s="95" t="s">
        <v>102</v>
      </c>
      <c r="BY10" s="93" t="s">
        <v>102</v>
      </c>
      <c r="BZ10" s="93" t="s">
        <v>102</v>
      </c>
      <c r="CA10" s="93" t="s">
        <v>102</v>
      </c>
      <c r="CB10" s="93" t="s">
        <v>102</v>
      </c>
      <c r="CC10" s="93" t="s">
        <v>102</v>
      </c>
      <c r="CD10" s="93" t="s">
        <v>102</v>
      </c>
      <c r="CE10" s="193" t="s">
        <v>102</v>
      </c>
      <c r="CF10" s="194" t="s">
        <v>436</v>
      </c>
      <c r="CG10" s="195" t="s">
        <v>5070</v>
      </c>
      <c r="CH10" s="101" t="s">
        <v>310</v>
      </c>
      <c r="CI10" s="102"/>
      <c r="CJ10" s="196" t="s">
        <v>5071</v>
      </c>
      <c r="CK10" s="104" t="s">
        <v>190</v>
      </c>
      <c r="CL10" s="105"/>
      <c r="CM10" s="83" t="s">
        <v>623</v>
      </c>
      <c r="CN10" s="106" t="s">
        <v>624</v>
      </c>
      <c r="CO10" s="197" t="s">
        <v>625</v>
      </c>
      <c r="CP10" s="107"/>
      <c r="CQ10" s="198" t="s">
        <v>474</v>
      </c>
      <c r="CR10" s="198" t="s">
        <v>474</v>
      </c>
      <c r="CS10" s="199"/>
      <c r="CT10" s="83" t="s">
        <v>109</v>
      </c>
      <c r="CU10" s="83" t="s">
        <v>109</v>
      </c>
      <c r="CV10" s="83">
        <v>69</v>
      </c>
      <c r="CW10" s="83" t="s">
        <v>139</v>
      </c>
      <c r="CX10" s="83">
        <v>69</v>
      </c>
      <c r="CY10" s="83" t="s">
        <v>108</v>
      </c>
      <c r="CZ10" s="83">
        <v>10566.5</v>
      </c>
      <c r="DA10" s="83" t="s">
        <v>581</v>
      </c>
      <c r="DB10" s="83" t="s">
        <v>152</v>
      </c>
      <c r="DC10" s="83" t="s">
        <v>500</v>
      </c>
      <c r="DD10" s="83">
        <v>9491</v>
      </c>
      <c r="DE10" s="83" t="s">
        <v>606</v>
      </c>
      <c r="DF10" s="83" t="s">
        <v>152</v>
      </c>
      <c r="DG10" s="83" t="s">
        <v>500</v>
      </c>
      <c r="DH10" s="83"/>
      <c r="DI10" s="85">
        <v>43646</v>
      </c>
      <c r="DJ10" s="83" t="s">
        <v>584</v>
      </c>
      <c r="DK10" s="83" t="s">
        <v>102</v>
      </c>
      <c r="DL10" s="83" t="s">
        <v>482</v>
      </c>
      <c r="DM10" s="83">
        <v>0</v>
      </c>
      <c r="DN10" s="83" t="s">
        <v>483</v>
      </c>
      <c r="DO10" s="83">
        <v>1</v>
      </c>
      <c r="DP10" s="83">
        <v>5</v>
      </c>
      <c r="DQ10" s="83"/>
      <c r="DR10" s="83" t="s">
        <v>108</v>
      </c>
      <c r="DS10" s="83" t="s">
        <v>497</v>
      </c>
      <c r="DU10" s="215" t="s">
        <v>269</v>
      </c>
      <c r="DV10" s="136">
        <v>1</v>
      </c>
      <c r="DW10" s="136">
        <v>3</v>
      </c>
      <c r="DX10" s="215" t="s">
        <v>269</v>
      </c>
      <c r="DY10" s="215" t="s">
        <v>269</v>
      </c>
      <c r="DZ10" s="215" t="s">
        <v>269</v>
      </c>
      <c r="EA10" s="215" t="s">
        <v>269</v>
      </c>
      <c r="EB10" s="215" t="s">
        <v>269</v>
      </c>
      <c r="EC10" s="215" t="s">
        <v>269</v>
      </c>
      <c r="ED10" s="215" t="s">
        <v>269</v>
      </c>
      <c r="EE10" s="215" t="s">
        <v>269</v>
      </c>
      <c r="FC10" s="134"/>
    </row>
    <row r="11" spans="1:159" ht="28.8" x14ac:dyDescent="0.55000000000000004">
      <c r="A11" s="83" t="s">
        <v>130</v>
      </c>
      <c r="B11" s="136">
        <v>583703</v>
      </c>
      <c r="C11" t="s">
        <v>664</v>
      </c>
      <c r="D11" s="83" t="s">
        <v>228</v>
      </c>
      <c r="E11" s="138">
        <v>791610911780</v>
      </c>
      <c r="F11" s="83" t="s">
        <v>114</v>
      </c>
      <c r="G11" s="85">
        <v>43643</v>
      </c>
      <c r="H11" s="211" t="s">
        <v>98</v>
      </c>
      <c r="I11" s="84" t="s">
        <v>610</v>
      </c>
      <c r="J11" s="207" t="s">
        <v>627</v>
      </c>
      <c r="K11" s="208" t="s">
        <v>630</v>
      </c>
      <c r="L11" s="83" t="s">
        <v>108</v>
      </c>
      <c r="M11" s="184">
        <v>24381</v>
      </c>
      <c r="N11" s="184"/>
      <c r="O11" s="85" t="s">
        <v>102</v>
      </c>
      <c r="P11" s="185">
        <v>42491</v>
      </c>
      <c r="Q11" s="186" t="s">
        <v>203</v>
      </c>
      <c r="R11" s="186"/>
      <c r="S11" s="186"/>
      <c r="T11" s="187"/>
      <c r="U11" s="188" t="s">
        <v>296</v>
      </c>
      <c r="V11" s="188" t="s">
        <v>297</v>
      </c>
      <c r="W11" s="188" t="s">
        <v>297</v>
      </c>
      <c r="X11" s="189" t="s">
        <v>167</v>
      </c>
      <c r="Y11" s="190"/>
      <c r="Z11" s="83">
        <v>700</v>
      </c>
      <c r="AA11" s="83" t="s">
        <v>193</v>
      </c>
      <c r="AB11" s="83" t="s">
        <v>181</v>
      </c>
      <c r="AC11" s="83" t="s">
        <v>102</v>
      </c>
      <c r="AD11" s="83" t="s">
        <v>5072</v>
      </c>
      <c r="AE11" s="83" t="s">
        <v>102</v>
      </c>
      <c r="AF11" s="83" t="s">
        <v>102</v>
      </c>
      <c r="AG11" s="83" t="s">
        <v>119</v>
      </c>
      <c r="AH11" s="83" t="s">
        <v>5073</v>
      </c>
      <c r="AI11" s="83" t="s">
        <v>104</v>
      </c>
      <c r="AJ11" s="83" t="s">
        <v>105</v>
      </c>
      <c r="AK11" s="191" t="s">
        <v>5072</v>
      </c>
      <c r="AL11" s="191" t="s">
        <v>102</v>
      </c>
      <c r="AM11" s="191" t="s">
        <v>102</v>
      </c>
      <c r="AN11" s="191" t="s">
        <v>119</v>
      </c>
      <c r="AO11" s="191" t="s">
        <v>5073</v>
      </c>
      <c r="AP11" s="191" t="s">
        <v>104</v>
      </c>
      <c r="AQ11" s="191" t="s">
        <v>105</v>
      </c>
      <c r="AR11" s="191" t="s">
        <v>106</v>
      </c>
      <c r="AS11" s="191" t="s">
        <v>5072</v>
      </c>
      <c r="AT11" s="191" t="s">
        <v>485</v>
      </c>
      <c r="AU11" s="191" t="s">
        <v>5073</v>
      </c>
      <c r="AV11" s="191" t="s">
        <v>104</v>
      </c>
      <c r="AW11" s="191" t="s">
        <v>204</v>
      </c>
      <c r="AX11" s="191"/>
      <c r="AY11" s="192" t="s">
        <v>454</v>
      </c>
      <c r="AZ11" s="192" t="s">
        <v>416</v>
      </c>
      <c r="BA11" s="91" t="s">
        <v>108</v>
      </c>
      <c r="BB11" s="90">
        <v>0</v>
      </c>
      <c r="BC11" s="93" t="s">
        <v>102</v>
      </c>
      <c r="BD11" s="93" t="s">
        <v>102</v>
      </c>
      <c r="BE11" s="93" t="s">
        <v>102</v>
      </c>
      <c r="BF11" s="93" t="s">
        <v>102</v>
      </c>
      <c r="BG11" s="97" t="s">
        <v>108</v>
      </c>
      <c r="BH11" s="93" t="s">
        <v>108</v>
      </c>
      <c r="BI11" s="93" t="s">
        <v>102</v>
      </c>
      <c r="BJ11" s="93" t="s">
        <v>102</v>
      </c>
      <c r="BK11" s="93" t="s">
        <v>102</v>
      </c>
      <c r="BL11" s="93" t="s">
        <v>102</v>
      </c>
      <c r="BM11" s="93" t="s">
        <v>102</v>
      </c>
      <c r="BN11" s="93" t="s">
        <v>102</v>
      </c>
      <c r="BO11" s="93" t="s">
        <v>102</v>
      </c>
      <c r="BP11" s="96" t="s">
        <v>102</v>
      </c>
      <c r="BQ11" s="90">
        <v>0</v>
      </c>
      <c r="BR11" s="93" t="s">
        <v>102</v>
      </c>
      <c r="BS11" s="93" t="s">
        <v>102</v>
      </c>
      <c r="BT11" s="93" t="s">
        <v>102</v>
      </c>
      <c r="BU11" s="93" t="s">
        <v>102</v>
      </c>
      <c r="BV11" s="97" t="s">
        <v>108</v>
      </c>
      <c r="BW11" s="93" t="s">
        <v>108</v>
      </c>
      <c r="BX11" s="95" t="s">
        <v>102</v>
      </c>
      <c r="BY11" s="93" t="s">
        <v>102</v>
      </c>
      <c r="BZ11" s="93" t="s">
        <v>102</v>
      </c>
      <c r="CA11" s="93" t="s">
        <v>102</v>
      </c>
      <c r="CB11" s="93" t="s">
        <v>102</v>
      </c>
      <c r="CC11" s="93" t="s">
        <v>102</v>
      </c>
      <c r="CD11" s="93" t="s">
        <v>102</v>
      </c>
      <c r="CE11" s="193" t="s">
        <v>102</v>
      </c>
      <c r="CF11" s="194" t="s">
        <v>436</v>
      </c>
      <c r="CG11" s="195" t="s">
        <v>5074</v>
      </c>
      <c r="CH11" s="101" t="s">
        <v>563</v>
      </c>
      <c r="CI11" s="102"/>
      <c r="CJ11" s="196" t="s">
        <v>577</v>
      </c>
      <c r="CK11" s="104" t="s">
        <v>190</v>
      </c>
      <c r="CL11" s="105"/>
      <c r="CM11" s="83" t="s">
        <v>578</v>
      </c>
      <c r="CN11" s="106" t="s">
        <v>108</v>
      </c>
      <c r="CO11" s="197" t="s">
        <v>566</v>
      </c>
      <c r="CP11" s="107"/>
      <c r="CQ11" s="198" t="s">
        <v>107</v>
      </c>
      <c r="CR11" s="198" t="s">
        <v>107</v>
      </c>
      <c r="CS11" s="199"/>
      <c r="CT11" s="83" t="s">
        <v>109</v>
      </c>
      <c r="CU11" s="83" t="s">
        <v>109</v>
      </c>
      <c r="CV11" s="83">
        <v>98</v>
      </c>
      <c r="CW11" s="83" t="s">
        <v>270</v>
      </c>
      <c r="CX11" s="83">
        <v>98</v>
      </c>
      <c r="CY11" s="83" t="s">
        <v>108</v>
      </c>
      <c r="CZ11" s="83">
        <v>11886</v>
      </c>
      <c r="DA11" s="83" t="s">
        <v>5075</v>
      </c>
      <c r="DB11" s="83" t="s">
        <v>118</v>
      </c>
      <c r="DC11" s="83" t="s">
        <v>108</v>
      </c>
      <c r="DD11" s="83">
        <v>2875</v>
      </c>
      <c r="DE11" s="83" t="s">
        <v>173</v>
      </c>
      <c r="DF11" s="83" t="s">
        <v>118</v>
      </c>
      <c r="DG11" s="83" t="s">
        <v>500</v>
      </c>
      <c r="DH11" s="83"/>
      <c r="DI11" s="85">
        <v>43646</v>
      </c>
      <c r="DJ11" s="83" t="s">
        <v>584</v>
      </c>
      <c r="DK11" s="83" t="s">
        <v>102</v>
      </c>
      <c r="DL11" s="83" t="s">
        <v>482</v>
      </c>
      <c r="DM11" s="83">
        <v>0</v>
      </c>
      <c r="DN11" s="83" t="s">
        <v>483</v>
      </c>
      <c r="DO11" s="83">
        <v>1</v>
      </c>
      <c r="DP11" s="83">
        <v>2</v>
      </c>
      <c r="DQ11" s="83"/>
      <c r="DR11" s="83" t="s">
        <v>108</v>
      </c>
      <c r="DS11" s="83" t="s">
        <v>497</v>
      </c>
      <c r="DU11" s="215" t="s">
        <v>269</v>
      </c>
      <c r="DV11" s="136">
        <v>1</v>
      </c>
      <c r="DW11" s="136">
        <v>3</v>
      </c>
      <c r="DX11" s="215" t="s">
        <v>269</v>
      </c>
      <c r="DY11" s="215" t="s">
        <v>269</v>
      </c>
      <c r="DZ11" s="215" t="s">
        <v>269</v>
      </c>
      <c r="EA11" s="215" t="s">
        <v>269</v>
      </c>
      <c r="EB11" s="215" t="s">
        <v>269</v>
      </c>
      <c r="EC11" s="215" t="s">
        <v>269</v>
      </c>
      <c r="ED11" s="215" t="s">
        <v>269</v>
      </c>
      <c r="EE11" s="215" t="s">
        <v>269</v>
      </c>
      <c r="FC11" s="134"/>
    </row>
    <row r="12" spans="1:159" ht="57.6" x14ac:dyDescent="0.55000000000000004">
      <c r="A12" s="83" t="s">
        <v>130</v>
      </c>
      <c r="B12" s="136">
        <v>348727</v>
      </c>
      <c r="C12" t="s">
        <v>665</v>
      </c>
      <c r="D12" s="83" t="s">
        <v>228</v>
      </c>
      <c r="E12" s="138">
        <v>512176650542</v>
      </c>
      <c r="F12" s="83" t="s">
        <v>143</v>
      </c>
      <c r="G12" s="85">
        <v>43620</v>
      </c>
      <c r="H12" s="83" t="s">
        <v>98</v>
      </c>
      <c r="I12" s="84" t="s">
        <v>612</v>
      </c>
      <c r="J12" s="207" t="s">
        <v>628</v>
      </c>
      <c r="K12" s="208" t="s">
        <v>633</v>
      </c>
      <c r="L12" s="83" t="s">
        <v>108</v>
      </c>
      <c r="M12" s="184" t="s">
        <v>102</v>
      </c>
      <c r="N12" s="184" t="s">
        <v>556</v>
      </c>
      <c r="O12" s="85" t="s">
        <v>102</v>
      </c>
      <c r="P12" s="185">
        <v>42491</v>
      </c>
      <c r="Q12" s="186" t="s">
        <v>202</v>
      </c>
      <c r="R12" s="186" t="s">
        <v>613</v>
      </c>
      <c r="S12" s="186"/>
      <c r="T12" s="187"/>
      <c r="U12" s="188" t="s">
        <v>295</v>
      </c>
      <c r="V12" s="188" t="s">
        <v>205</v>
      </c>
      <c r="W12" s="188" t="s">
        <v>295</v>
      </c>
      <c r="X12" s="189" t="s">
        <v>107</v>
      </c>
      <c r="Y12" s="190" t="s">
        <v>614</v>
      </c>
      <c r="Z12" s="83">
        <v>700</v>
      </c>
      <c r="AA12" s="83" t="s">
        <v>193</v>
      </c>
      <c r="AB12" s="83" t="s">
        <v>181</v>
      </c>
      <c r="AC12" s="83" t="s">
        <v>102</v>
      </c>
      <c r="AD12" s="83" t="s">
        <v>5076</v>
      </c>
      <c r="AE12" s="83" t="s">
        <v>5077</v>
      </c>
      <c r="AF12" s="83" t="s">
        <v>102</v>
      </c>
      <c r="AG12" s="83" t="s">
        <v>175</v>
      </c>
      <c r="AH12" s="83" t="s">
        <v>5078</v>
      </c>
      <c r="AI12" s="83" t="s">
        <v>104</v>
      </c>
      <c r="AJ12" s="83" t="s">
        <v>105</v>
      </c>
      <c r="AK12" s="191" t="s">
        <v>5076</v>
      </c>
      <c r="AL12" s="191" t="s">
        <v>5077</v>
      </c>
      <c r="AM12" s="191" t="s">
        <v>102</v>
      </c>
      <c r="AN12" s="191" t="s">
        <v>175</v>
      </c>
      <c r="AO12" s="191" t="s">
        <v>5078</v>
      </c>
      <c r="AP12" s="191" t="s">
        <v>104</v>
      </c>
      <c r="AQ12" s="191" t="s">
        <v>105</v>
      </c>
      <c r="AR12" s="191" t="s">
        <v>106</v>
      </c>
      <c r="AS12" s="191"/>
      <c r="AT12" s="191"/>
      <c r="AU12" s="191"/>
      <c r="AV12" s="191"/>
      <c r="AW12" s="191"/>
      <c r="AX12" s="191" t="s">
        <v>575</v>
      </c>
      <c r="AY12" s="192" t="s">
        <v>454</v>
      </c>
      <c r="AZ12" s="192" t="s">
        <v>108</v>
      </c>
      <c r="BA12" s="91" t="s">
        <v>108</v>
      </c>
      <c r="BB12" s="90">
        <v>0</v>
      </c>
      <c r="BC12" s="93" t="s">
        <v>102</v>
      </c>
      <c r="BD12" s="93" t="s">
        <v>102</v>
      </c>
      <c r="BE12" s="93" t="s">
        <v>102</v>
      </c>
      <c r="BF12" s="93" t="s">
        <v>102</v>
      </c>
      <c r="BG12" s="97" t="s">
        <v>108</v>
      </c>
      <c r="BH12" s="93" t="s">
        <v>108</v>
      </c>
      <c r="BI12" s="93" t="s">
        <v>102</v>
      </c>
      <c r="BJ12" s="93" t="s">
        <v>102</v>
      </c>
      <c r="BK12" s="93" t="s">
        <v>102</v>
      </c>
      <c r="BL12" s="93" t="s">
        <v>102</v>
      </c>
      <c r="BM12" s="93" t="s">
        <v>102</v>
      </c>
      <c r="BN12" s="93" t="s">
        <v>102</v>
      </c>
      <c r="BO12" s="93" t="s">
        <v>102</v>
      </c>
      <c r="BP12" s="96" t="s">
        <v>102</v>
      </c>
      <c r="BQ12" s="90">
        <v>0</v>
      </c>
      <c r="BR12" s="93" t="s">
        <v>102</v>
      </c>
      <c r="BS12" s="93" t="s">
        <v>102</v>
      </c>
      <c r="BT12" s="93" t="s">
        <v>102</v>
      </c>
      <c r="BU12" s="93" t="s">
        <v>102</v>
      </c>
      <c r="BV12" s="97" t="s">
        <v>108</v>
      </c>
      <c r="BW12" s="93" t="s">
        <v>108</v>
      </c>
      <c r="BX12" s="95" t="s">
        <v>102</v>
      </c>
      <c r="BY12" s="93" t="s">
        <v>102</v>
      </c>
      <c r="BZ12" s="93" t="s">
        <v>102</v>
      </c>
      <c r="CA12" s="93" t="s">
        <v>102</v>
      </c>
      <c r="CB12" s="93" t="s">
        <v>102</v>
      </c>
      <c r="CC12" s="93" t="s">
        <v>102</v>
      </c>
      <c r="CD12" s="93" t="s">
        <v>102</v>
      </c>
      <c r="CE12" s="193" t="s">
        <v>102</v>
      </c>
      <c r="CF12" s="194" t="s">
        <v>508</v>
      </c>
      <c r="CG12" s="195" t="s">
        <v>102</v>
      </c>
      <c r="CH12" s="101" t="e">
        <v>#N/A</v>
      </c>
      <c r="CI12" s="102" t="s">
        <v>580</v>
      </c>
      <c r="CJ12" s="196" t="s">
        <v>108</v>
      </c>
      <c r="CK12" s="104" t="s">
        <v>109</v>
      </c>
      <c r="CL12" s="105" t="s">
        <v>579</v>
      </c>
      <c r="CM12" s="83" t="s">
        <v>108</v>
      </c>
      <c r="CN12" s="106" t="s">
        <v>108</v>
      </c>
      <c r="CO12" s="197" t="s">
        <v>108</v>
      </c>
      <c r="CP12" s="107"/>
      <c r="CQ12" s="198" t="s">
        <v>474</v>
      </c>
      <c r="CR12" s="198" t="s">
        <v>474</v>
      </c>
      <c r="CS12" s="199" t="s">
        <v>616</v>
      </c>
      <c r="CT12" s="83" t="s">
        <v>109</v>
      </c>
      <c r="CU12" s="83" t="s">
        <v>109</v>
      </c>
      <c r="CV12" s="83">
        <v>8</v>
      </c>
      <c r="CW12" s="83" t="s">
        <v>112</v>
      </c>
      <c r="CX12" s="83">
        <v>8</v>
      </c>
      <c r="CY12" s="83" t="s">
        <v>5079</v>
      </c>
      <c r="CZ12" s="83">
        <v>13205.5</v>
      </c>
      <c r="DA12" s="83" t="s">
        <v>138</v>
      </c>
      <c r="DB12" s="83" t="s">
        <v>124</v>
      </c>
      <c r="DC12" s="83" t="s">
        <v>501</v>
      </c>
      <c r="DD12" s="83">
        <v>3324</v>
      </c>
      <c r="DE12" s="83" t="s">
        <v>582</v>
      </c>
      <c r="DF12" s="83" t="s">
        <v>145</v>
      </c>
      <c r="DG12" s="83" t="s">
        <v>501</v>
      </c>
      <c r="DH12" s="83" t="s">
        <v>582</v>
      </c>
      <c r="DI12" s="85">
        <v>43646</v>
      </c>
      <c r="DJ12" s="83" t="s">
        <v>584</v>
      </c>
      <c r="DK12" s="83" t="s">
        <v>102</v>
      </c>
      <c r="DL12" s="83" t="s">
        <v>482</v>
      </c>
      <c r="DM12" s="83">
        <v>0</v>
      </c>
      <c r="DN12" s="83" t="s">
        <v>238</v>
      </c>
      <c r="DO12" s="83">
        <v>1</v>
      </c>
      <c r="DP12" s="83">
        <v>5</v>
      </c>
      <c r="DQ12" s="83"/>
      <c r="DR12" s="83" t="s">
        <v>108</v>
      </c>
      <c r="DS12" s="83" t="s">
        <v>497</v>
      </c>
      <c r="DU12" s="215" t="s">
        <v>269</v>
      </c>
      <c r="DV12" s="136">
        <v>1</v>
      </c>
      <c r="DW12" s="136">
        <v>3</v>
      </c>
      <c r="DX12" s="215" t="s">
        <v>269</v>
      </c>
      <c r="DY12" s="215" t="s">
        <v>269</v>
      </c>
      <c r="DZ12" s="215" t="s">
        <v>269</v>
      </c>
      <c r="EA12" s="215" t="s">
        <v>269</v>
      </c>
      <c r="EB12" s="215" t="s">
        <v>269</v>
      </c>
      <c r="EC12" s="215" t="s">
        <v>269</v>
      </c>
      <c r="ED12" s="215" t="s">
        <v>269</v>
      </c>
      <c r="EE12" s="215" t="s">
        <v>269</v>
      </c>
    </row>
    <row r="13" spans="1:159" ht="28.8" x14ac:dyDescent="0.55000000000000004">
      <c r="A13" s="83" t="s">
        <v>130</v>
      </c>
      <c r="B13" s="136">
        <v>729584</v>
      </c>
      <c r="C13" t="s">
        <v>666</v>
      </c>
      <c r="D13" s="83" t="s">
        <v>228</v>
      </c>
      <c r="E13" s="138">
        <v>640518887257</v>
      </c>
      <c r="F13" s="83" t="s">
        <v>114</v>
      </c>
      <c r="G13" s="85">
        <v>43634</v>
      </c>
      <c r="H13" s="83" t="s">
        <v>98</v>
      </c>
      <c r="I13" s="84" t="s">
        <v>618</v>
      </c>
      <c r="J13" s="207" t="s">
        <v>629</v>
      </c>
      <c r="K13" s="208" t="s">
        <v>634</v>
      </c>
      <c r="L13" s="83" t="s">
        <v>108</v>
      </c>
      <c r="M13" s="184">
        <v>27471</v>
      </c>
      <c r="N13" s="184"/>
      <c r="O13" s="85" t="s">
        <v>102</v>
      </c>
      <c r="P13" s="185">
        <v>43013</v>
      </c>
      <c r="Q13" s="186" t="s">
        <v>203</v>
      </c>
      <c r="R13" s="186"/>
      <c r="S13" s="186"/>
      <c r="T13" s="187"/>
      <c r="U13" s="188" t="s">
        <v>296</v>
      </c>
      <c r="V13" s="188" t="s">
        <v>205</v>
      </c>
      <c r="W13" s="189" t="s">
        <v>619</v>
      </c>
      <c r="X13" s="189" t="s">
        <v>107</v>
      </c>
      <c r="Y13" s="190" t="s">
        <v>614</v>
      </c>
      <c r="Z13" s="83">
        <v>700</v>
      </c>
      <c r="AA13" s="83" t="s">
        <v>193</v>
      </c>
      <c r="AB13" s="83" t="s">
        <v>181</v>
      </c>
      <c r="AC13" s="83" t="s">
        <v>102</v>
      </c>
      <c r="AD13" s="83" t="s">
        <v>5080</v>
      </c>
      <c r="AE13" s="83" t="s">
        <v>102</v>
      </c>
      <c r="AF13" s="83" t="s">
        <v>102</v>
      </c>
      <c r="AG13" s="83" t="s">
        <v>174</v>
      </c>
      <c r="AH13" s="83" t="s">
        <v>5069</v>
      </c>
      <c r="AI13" s="83" t="s">
        <v>104</v>
      </c>
      <c r="AJ13" s="83" t="s">
        <v>105</v>
      </c>
      <c r="AK13" s="191" t="s">
        <v>5080</v>
      </c>
      <c r="AL13" s="191" t="s">
        <v>102</v>
      </c>
      <c r="AM13" s="191" t="s">
        <v>102</v>
      </c>
      <c r="AN13" s="191" t="s">
        <v>174</v>
      </c>
      <c r="AO13" s="191" t="s">
        <v>5069</v>
      </c>
      <c r="AP13" s="191" t="s">
        <v>104</v>
      </c>
      <c r="AQ13" s="191" t="s">
        <v>105</v>
      </c>
      <c r="AR13" s="191" t="s">
        <v>106</v>
      </c>
      <c r="AS13" s="191" t="s">
        <v>5080</v>
      </c>
      <c r="AT13" s="191" t="s">
        <v>488</v>
      </c>
      <c r="AU13" s="191" t="s">
        <v>5081</v>
      </c>
      <c r="AV13" s="191" t="s">
        <v>104</v>
      </c>
      <c r="AW13" s="191" t="s">
        <v>204</v>
      </c>
      <c r="AX13" s="191"/>
      <c r="AY13" s="192" t="s">
        <v>454</v>
      </c>
      <c r="AZ13" s="192" t="s">
        <v>416</v>
      </c>
      <c r="BA13" s="91" t="s">
        <v>108</v>
      </c>
      <c r="BB13" s="90">
        <v>0</v>
      </c>
      <c r="BC13" s="93" t="s">
        <v>102</v>
      </c>
      <c r="BD13" s="93" t="s">
        <v>102</v>
      </c>
      <c r="BE13" s="93" t="s">
        <v>102</v>
      </c>
      <c r="BF13" s="93" t="s">
        <v>102</v>
      </c>
      <c r="BG13" s="97" t="s">
        <v>108</v>
      </c>
      <c r="BH13" s="93" t="s">
        <v>108</v>
      </c>
      <c r="BI13" s="93" t="s">
        <v>102</v>
      </c>
      <c r="BJ13" s="93" t="s">
        <v>102</v>
      </c>
      <c r="BK13" s="93" t="s">
        <v>102</v>
      </c>
      <c r="BL13" s="93" t="s">
        <v>102</v>
      </c>
      <c r="BM13" s="93" t="s">
        <v>102</v>
      </c>
      <c r="BN13" s="93" t="s">
        <v>102</v>
      </c>
      <c r="BO13" s="93" t="s">
        <v>102</v>
      </c>
      <c r="BP13" s="96" t="s">
        <v>102</v>
      </c>
      <c r="BQ13" s="90">
        <v>0</v>
      </c>
      <c r="BR13" s="93" t="s">
        <v>102</v>
      </c>
      <c r="BS13" s="93" t="s">
        <v>102</v>
      </c>
      <c r="BT13" s="93" t="s">
        <v>102</v>
      </c>
      <c r="BU13" s="93" t="s">
        <v>102</v>
      </c>
      <c r="BV13" s="97" t="s">
        <v>108</v>
      </c>
      <c r="BW13" s="93" t="s">
        <v>108</v>
      </c>
      <c r="BX13" s="95" t="s">
        <v>102</v>
      </c>
      <c r="BY13" s="93" t="s">
        <v>102</v>
      </c>
      <c r="BZ13" s="93" t="s">
        <v>102</v>
      </c>
      <c r="CA13" s="93" t="s">
        <v>102</v>
      </c>
      <c r="CB13" s="93" t="s">
        <v>102</v>
      </c>
      <c r="CC13" s="93" t="s">
        <v>102</v>
      </c>
      <c r="CD13" s="93" t="s">
        <v>102</v>
      </c>
      <c r="CE13" s="193" t="s">
        <v>102</v>
      </c>
      <c r="CF13" s="194" t="s">
        <v>436</v>
      </c>
      <c r="CG13" s="195" t="s">
        <v>5082</v>
      </c>
      <c r="CH13" s="101" t="s">
        <v>310</v>
      </c>
      <c r="CI13" s="102"/>
      <c r="CJ13" s="196" t="s">
        <v>5083</v>
      </c>
      <c r="CK13" s="104" t="s">
        <v>190</v>
      </c>
      <c r="CL13" s="105"/>
      <c r="CM13" s="83" t="s">
        <v>623</v>
      </c>
      <c r="CN13" s="106" t="s">
        <v>624</v>
      </c>
      <c r="CO13" s="197" t="s">
        <v>625</v>
      </c>
      <c r="CP13" s="107"/>
      <c r="CQ13" s="198" t="s">
        <v>474</v>
      </c>
      <c r="CR13" s="198" t="s">
        <v>474</v>
      </c>
      <c r="CS13" s="199"/>
      <c r="CT13" s="83" t="s">
        <v>109</v>
      </c>
      <c r="CU13" s="83" t="s">
        <v>109</v>
      </c>
      <c r="CV13" s="83">
        <v>19</v>
      </c>
      <c r="CW13" s="83" t="s">
        <v>139</v>
      </c>
      <c r="CX13" s="83">
        <v>19</v>
      </c>
      <c r="CY13" s="83" t="s">
        <v>108</v>
      </c>
      <c r="CZ13" s="83">
        <v>14525</v>
      </c>
      <c r="DA13" s="83" t="s">
        <v>581</v>
      </c>
      <c r="DB13" s="83" t="s">
        <v>152</v>
      </c>
      <c r="DC13" s="83" t="s">
        <v>500</v>
      </c>
      <c r="DD13" s="83">
        <v>6169</v>
      </c>
      <c r="DE13" s="83" t="s">
        <v>606</v>
      </c>
      <c r="DF13" s="83" t="s">
        <v>152</v>
      </c>
      <c r="DG13" s="83" t="s">
        <v>500</v>
      </c>
      <c r="DH13" s="83"/>
      <c r="DI13" s="85">
        <v>43646</v>
      </c>
      <c r="DJ13" s="83" t="s">
        <v>584</v>
      </c>
      <c r="DK13" s="83" t="s">
        <v>102</v>
      </c>
      <c r="DL13" s="83" t="s">
        <v>482</v>
      </c>
      <c r="DM13" s="83">
        <v>0</v>
      </c>
      <c r="DN13" s="83" t="s">
        <v>483</v>
      </c>
      <c r="DO13" s="83">
        <v>1</v>
      </c>
      <c r="DP13" s="83">
        <v>1</v>
      </c>
      <c r="DQ13" s="83"/>
      <c r="DR13" s="83" t="s">
        <v>108</v>
      </c>
      <c r="DS13" s="83" t="s">
        <v>497</v>
      </c>
      <c r="DU13" s="215" t="s">
        <v>269</v>
      </c>
      <c r="DV13" s="136">
        <v>1</v>
      </c>
      <c r="DW13" s="136">
        <v>3</v>
      </c>
      <c r="DX13" s="215" t="s">
        <v>269</v>
      </c>
      <c r="DY13" s="215" t="s">
        <v>269</v>
      </c>
      <c r="DZ13" s="215" t="s">
        <v>269</v>
      </c>
      <c r="EA13" s="215" t="s">
        <v>269</v>
      </c>
      <c r="EB13" s="215" t="s">
        <v>269</v>
      </c>
      <c r="EC13" s="215" t="s">
        <v>269</v>
      </c>
      <c r="ED13" s="215" t="s">
        <v>269</v>
      </c>
      <c r="EE13" s="215" t="s">
        <v>269</v>
      </c>
    </row>
    <row r="14" spans="1:159" ht="28.8" x14ac:dyDescent="0.55000000000000004">
      <c r="A14" s="83" t="s">
        <v>130</v>
      </c>
      <c r="B14" s="136">
        <v>178049</v>
      </c>
      <c r="C14" t="s">
        <v>667</v>
      </c>
      <c r="D14" s="83" t="s">
        <v>228</v>
      </c>
      <c r="E14" s="138">
        <v>692513649982</v>
      </c>
      <c r="F14" s="83" t="s">
        <v>114</v>
      </c>
      <c r="G14" s="85">
        <v>43643</v>
      </c>
      <c r="H14" s="211" t="s">
        <v>98</v>
      </c>
      <c r="I14" s="84" t="s">
        <v>610</v>
      </c>
      <c r="J14" s="207" t="s">
        <v>627</v>
      </c>
      <c r="K14" s="208" t="s">
        <v>630</v>
      </c>
      <c r="L14" s="83" t="s">
        <v>108</v>
      </c>
      <c r="M14" s="184">
        <v>24382</v>
      </c>
      <c r="N14" s="184"/>
      <c r="O14" s="85" t="s">
        <v>102</v>
      </c>
      <c r="P14" s="185">
        <v>42491</v>
      </c>
      <c r="Q14" s="186" t="s">
        <v>203</v>
      </c>
      <c r="R14" s="186"/>
      <c r="S14" s="186"/>
      <c r="T14" s="187"/>
      <c r="U14" s="188" t="s">
        <v>296</v>
      </c>
      <c r="V14" s="188" t="s">
        <v>297</v>
      </c>
      <c r="W14" s="188" t="s">
        <v>297</v>
      </c>
      <c r="X14" s="189" t="s">
        <v>167</v>
      </c>
      <c r="Y14" s="190"/>
      <c r="Z14" s="83">
        <v>700</v>
      </c>
      <c r="AA14" s="83" t="s">
        <v>193</v>
      </c>
      <c r="AB14" s="83" t="s">
        <v>181</v>
      </c>
      <c r="AC14" s="83" t="s">
        <v>102</v>
      </c>
      <c r="AD14" s="83" t="s">
        <v>5084</v>
      </c>
      <c r="AE14" s="83" t="s">
        <v>102</v>
      </c>
      <c r="AF14" s="83" t="s">
        <v>102</v>
      </c>
      <c r="AG14" s="83" t="s">
        <v>119</v>
      </c>
      <c r="AH14" s="83" t="s">
        <v>5085</v>
      </c>
      <c r="AI14" s="83" t="s">
        <v>104</v>
      </c>
      <c r="AJ14" s="83" t="s">
        <v>105</v>
      </c>
      <c r="AK14" s="191" t="s">
        <v>5084</v>
      </c>
      <c r="AL14" s="191" t="s">
        <v>102</v>
      </c>
      <c r="AM14" s="191" t="s">
        <v>102</v>
      </c>
      <c r="AN14" s="191" t="s">
        <v>119</v>
      </c>
      <c r="AO14" s="191" t="s">
        <v>5085</v>
      </c>
      <c r="AP14" s="191" t="s">
        <v>104</v>
      </c>
      <c r="AQ14" s="191" t="s">
        <v>105</v>
      </c>
      <c r="AR14" s="191" t="s">
        <v>106</v>
      </c>
      <c r="AS14" s="191" t="s">
        <v>5084</v>
      </c>
      <c r="AT14" s="191" t="s">
        <v>485</v>
      </c>
      <c r="AU14" s="191" t="s">
        <v>5085</v>
      </c>
      <c r="AV14" s="191" t="s">
        <v>104</v>
      </c>
      <c r="AW14" s="191" t="s">
        <v>204</v>
      </c>
      <c r="AX14" s="191"/>
      <c r="AY14" s="192" t="s">
        <v>454</v>
      </c>
      <c r="AZ14" s="192" t="s">
        <v>416</v>
      </c>
      <c r="BA14" s="91" t="s">
        <v>108</v>
      </c>
      <c r="BB14" s="90">
        <v>0</v>
      </c>
      <c r="BC14" s="93" t="s">
        <v>102</v>
      </c>
      <c r="BD14" s="93" t="s">
        <v>102</v>
      </c>
      <c r="BE14" s="93" t="s">
        <v>102</v>
      </c>
      <c r="BF14" s="93" t="s">
        <v>102</v>
      </c>
      <c r="BG14" s="97" t="s">
        <v>108</v>
      </c>
      <c r="BH14" s="93" t="s">
        <v>108</v>
      </c>
      <c r="BI14" s="93" t="s">
        <v>102</v>
      </c>
      <c r="BJ14" s="93" t="s">
        <v>102</v>
      </c>
      <c r="BK14" s="93" t="s">
        <v>102</v>
      </c>
      <c r="BL14" s="93" t="s">
        <v>102</v>
      </c>
      <c r="BM14" s="93" t="s">
        <v>102</v>
      </c>
      <c r="BN14" s="93" t="s">
        <v>102</v>
      </c>
      <c r="BO14" s="93" t="s">
        <v>102</v>
      </c>
      <c r="BP14" s="96" t="s">
        <v>102</v>
      </c>
      <c r="BQ14" s="90">
        <v>0</v>
      </c>
      <c r="BR14" s="93" t="s">
        <v>102</v>
      </c>
      <c r="BS14" s="93" t="s">
        <v>102</v>
      </c>
      <c r="BT14" s="93" t="s">
        <v>102</v>
      </c>
      <c r="BU14" s="93" t="s">
        <v>102</v>
      </c>
      <c r="BV14" s="97" t="s">
        <v>108</v>
      </c>
      <c r="BW14" s="93" t="s">
        <v>108</v>
      </c>
      <c r="BX14" s="95" t="s">
        <v>102</v>
      </c>
      <c r="BY14" s="93" t="s">
        <v>102</v>
      </c>
      <c r="BZ14" s="93" t="s">
        <v>102</v>
      </c>
      <c r="CA14" s="93" t="s">
        <v>102</v>
      </c>
      <c r="CB14" s="93" t="s">
        <v>102</v>
      </c>
      <c r="CC14" s="93" t="s">
        <v>102</v>
      </c>
      <c r="CD14" s="93" t="s">
        <v>102</v>
      </c>
      <c r="CE14" s="193" t="s">
        <v>102</v>
      </c>
      <c r="CF14" s="194" t="s">
        <v>436</v>
      </c>
      <c r="CG14" s="195" t="s">
        <v>5086</v>
      </c>
      <c r="CH14" s="101" t="s">
        <v>563</v>
      </c>
      <c r="CI14" s="102"/>
      <c r="CJ14" s="196" t="s">
        <v>577</v>
      </c>
      <c r="CK14" s="104" t="s">
        <v>190</v>
      </c>
      <c r="CL14" s="105"/>
      <c r="CM14" s="83" t="s">
        <v>578</v>
      </c>
      <c r="CN14" s="106" t="s">
        <v>108</v>
      </c>
      <c r="CO14" s="197" t="s">
        <v>566</v>
      </c>
      <c r="CP14" s="107"/>
      <c r="CQ14" s="198" t="s">
        <v>107</v>
      </c>
      <c r="CR14" s="198" t="s">
        <v>107</v>
      </c>
      <c r="CS14" s="199"/>
      <c r="CT14" s="83" t="s">
        <v>109</v>
      </c>
      <c r="CU14" s="83" t="s">
        <v>109</v>
      </c>
      <c r="CV14" s="83">
        <v>76</v>
      </c>
      <c r="CW14" s="83" t="s">
        <v>270</v>
      </c>
      <c r="CX14" s="83">
        <v>76</v>
      </c>
      <c r="CY14" s="83" t="s">
        <v>108</v>
      </c>
      <c r="CZ14" s="83">
        <v>15844.5</v>
      </c>
      <c r="DA14" s="83" t="s">
        <v>5087</v>
      </c>
      <c r="DB14" s="83" t="s">
        <v>118</v>
      </c>
      <c r="DC14" s="83" t="s">
        <v>108</v>
      </c>
      <c r="DD14" s="83">
        <v>6329</v>
      </c>
      <c r="DE14" s="83" t="s">
        <v>173</v>
      </c>
      <c r="DF14" s="83" t="s">
        <v>118</v>
      </c>
      <c r="DG14" s="83" t="s">
        <v>500</v>
      </c>
      <c r="DH14" s="83"/>
      <c r="DI14" s="85">
        <v>43646</v>
      </c>
      <c r="DJ14" s="83" t="s">
        <v>584</v>
      </c>
      <c r="DK14" s="83" t="s">
        <v>102</v>
      </c>
      <c r="DL14" s="83" t="s">
        <v>482</v>
      </c>
      <c r="DM14" s="83">
        <v>0</v>
      </c>
      <c r="DN14" s="83" t="s">
        <v>483</v>
      </c>
      <c r="DO14" s="83">
        <v>1</v>
      </c>
      <c r="DP14" s="83">
        <v>2</v>
      </c>
      <c r="DQ14" s="83"/>
      <c r="DR14" s="83" t="s">
        <v>108</v>
      </c>
      <c r="DS14" s="83" t="s">
        <v>497</v>
      </c>
      <c r="DU14" s="215" t="s">
        <v>269</v>
      </c>
      <c r="DV14" s="136">
        <v>1</v>
      </c>
      <c r="DW14" s="136">
        <v>3</v>
      </c>
      <c r="DX14" s="215" t="s">
        <v>269</v>
      </c>
      <c r="DY14" s="215" t="s">
        <v>269</v>
      </c>
      <c r="DZ14" s="215" t="s">
        <v>269</v>
      </c>
      <c r="EA14" s="215" t="s">
        <v>269</v>
      </c>
      <c r="EB14" s="215" t="s">
        <v>269</v>
      </c>
      <c r="EC14" s="215" t="s">
        <v>269</v>
      </c>
      <c r="ED14" s="215" t="s">
        <v>269</v>
      </c>
      <c r="EE14" s="215" t="s">
        <v>269</v>
      </c>
    </row>
    <row r="15" spans="1:159" ht="57.6" x14ac:dyDescent="0.55000000000000004">
      <c r="A15" s="83" t="s">
        <v>130</v>
      </c>
      <c r="B15" s="136">
        <v>687699</v>
      </c>
      <c r="C15" t="s">
        <v>668</v>
      </c>
      <c r="D15" s="83" t="s">
        <v>228</v>
      </c>
      <c r="E15" s="138">
        <v>864355455233</v>
      </c>
      <c r="F15" s="83" t="s">
        <v>143</v>
      </c>
      <c r="G15" s="85">
        <v>43620</v>
      </c>
      <c r="H15" s="83" t="s">
        <v>98</v>
      </c>
      <c r="I15" s="84" t="s">
        <v>612</v>
      </c>
      <c r="J15" s="207" t="s">
        <v>628</v>
      </c>
      <c r="K15" s="208" t="s">
        <v>633</v>
      </c>
      <c r="L15" s="83" t="s">
        <v>108</v>
      </c>
      <c r="M15" s="184" t="s">
        <v>102</v>
      </c>
      <c r="N15" s="184" t="s">
        <v>556</v>
      </c>
      <c r="O15" s="85" t="s">
        <v>102</v>
      </c>
      <c r="P15" s="185">
        <v>42491</v>
      </c>
      <c r="Q15" s="186" t="s">
        <v>202</v>
      </c>
      <c r="R15" s="186" t="s">
        <v>613</v>
      </c>
      <c r="S15" s="186"/>
      <c r="T15" s="187"/>
      <c r="U15" s="188" t="s">
        <v>295</v>
      </c>
      <c r="V15" s="188" t="s">
        <v>205</v>
      </c>
      <c r="W15" s="188" t="s">
        <v>295</v>
      </c>
      <c r="X15" s="189" t="s">
        <v>107</v>
      </c>
      <c r="Y15" s="190" t="s">
        <v>614</v>
      </c>
      <c r="Z15" s="83">
        <v>700</v>
      </c>
      <c r="AA15" s="83" t="s">
        <v>193</v>
      </c>
      <c r="AB15" s="83" t="s">
        <v>181</v>
      </c>
      <c r="AC15" s="83" t="s">
        <v>102</v>
      </c>
      <c r="AD15" s="83" t="s">
        <v>5088</v>
      </c>
      <c r="AE15" s="83" t="s">
        <v>5089</v>
      </c>
      <c r="AF15" s="83" t="s">
        <v>102</v>
      </c>
      <c r="AG15" s="83" t="s">
        <v>175</v>
      </c>
      <c r="AH15" s="83" t="s">
        <v>5090</v>
      </c>
      <c r="AI15" s="83" t="s">
        <v>104</v>
      </c>
      <c r="AJ15" s="83" t="s">
        <v>105</v>
      </c>
      <c r="AK15" s="191" t="s">
        <v>5088</v>
      </c>
      <c r="AL15" s="191" t="s">
        <v>5089</v>
      </c>
      <c r="AM15" s="191" t="s">
        <v>102</v>
      </c>
      <c r="AN15" s="191" t="s">
        <v>175</v>
      </c>
      <c r="AO15" s="191" t="s">
        <v>5090</v>
      </c>
      <c r="AP15" s="191" t="s">
        <v>104</v>
      </c>
      <c r="AQ15" s="191" t="s">
        <v>105</v>
      </c>
      <c r="AR15" s="191" t="s">
        <v>106</v>
      </c>
      <c r="AS15" s="191"/>
      <c r="AT15" s="191"/>
      <c r="AU15" s="191"/>
      <c r="AV15" s="191"/>
      <c r="AW15" s="191"/>
      <c r="AX15" s="191" t="s">
        <v>575</v>
      </c>
      <c r="AY15" s="192" t="s">
        <v>454</v>
      </c>
      <c r="AZ15" s="192" t="s">
        <v>108</v>
      </c>
      <c r="BA15" s="91" t="s">
        <v>108</v>
      </c>
      <c r="BB15" s="90">
        <v>0</v>
      </c>
      <c r="BC15" s="93" t="s">
        <v>102</v>
      </c>
      <c r="BD15" s="93" t="s">
        <v>102</v>
      </c>
      <c r="BE15" s="93" t="s">
        <v>102</v>
      </c>
      <c r="BF15" s="93" t="s">
        <v>102</v>
      </c>
      <c r="BG15" s="97" t="s">
        <v>108</v>
      </c>
      <c r="BH15" s="93" t="s">
        <v>108</v>
      </c>
      <c r="BI15" s="93" t="s">
        <v>102</v>
      </c>
      <c r="BJ15" s="93" t="s">
        <v>102</v>
      </c>
      <c r="BK15" s="93" t="s">
        <v>102</v>
      </c>
      <c r="BL15" s="93" t="s">
        <v>102</v>
      </c>
      <c r="BM15" s="93" t="s">
        <v>102</v>
      </c>
      <c r="BN15" s="93" t="s">
        <v>102</v>
      </c>
      <c r="BO15" s="93" t="s">
        <v>102</v>
      </c>
      <c r="BP15" s="96" t="s">
        <v>102</v>
      </c>
      <c r="BQ15" s="90">
        <v>0</v>
      </c>
      <c r="BR15" s="93" t="s">
        <v>102</v>
      </c>
      <c r="BS15" s="93" t="s">
        <v>102</v>
      </c>
      <c r="BT15" s="93" t="s">
        <v>102</v>
      </c>
      <c r="BU15" s="93" t="s">
        <v>102</v>
      </c>
      <c r="BV15" s="97" t="s">
        <v>108</v>
      </c>
      <c r="BW15" s="93" t="s">
        <v>108</v>
      </c>
      <c r="BX15" s="95" t="s">
        <v>102</v>
      </c>
      <c r="BY15" s="93" t="s">
        <v>102</v>
      </c>
      <c r="BZ15" s="93" t="s">
        <v>102</v>
      </c>
      <c r="CA15" s="93" t="s">
        <v>102</v>
      </c>
      <c r="CB15" s="93" t="s">
        <v>102</v>
      </c>
      <c r="CC15" s="93" t="s">
        <v>102</v>
      </c>
      <c r="CD15" s="93" t="s">
        <v>102</v>
      </c>
      <c r="CE15" s="193" t="s">
        <v>102</v>
      </c>
      <c r="CF15" s="194" t="s">
        <v>508</v>
      </c>
      <c r="CG15" s="195" t="s">
        <v>102</v>
      </c>
      <c r="CH15" s="101" t="e">
        <v>#N/A</v>
      </c>
      <c r="CI15" s="102" t="s">
        <v>580</v>
      </c>
      <c r="CJ15" s="196" t="s">
        <v>108</v>
      </c>
      <c r="CK15" s="104" t="s">
        <v>109</v>
      </c>
      <c r="CL15" s="105" t="s">
        <v>579</v>
      </c>
      <c r="CM15" s="83" t="s">
        <v>108</v>
      </c>
      <c r="CN15" s="106" t="s">
        <v>108</v>
      </c>
      <c r="CO15" s="197" t="s">
        <v>108</v>
      </c>
      <c r="CP15" s="107"/>
      <c r="CQ15" s="198" t="s">
        <v>474</v>
      </c>
      <c r="CR15" s="198" t="s">
        <v>474</v>
      </c>
      <c r="CS15" s="199" t="s">
        <v>616</v>
      </c>
      <c r="CT15" s="83" t="s">
        <v>109</v>
      </c>
      <c r="CU15" s="83" t="s">
        <v>109</v>
      </c>
      <c r="CV15" s="83">
        <v>18</v>
      </c>
      <c r="CW15" s="83" t="s">
        <v>112</v>
      </c>
      <c r="CX15" s="83">
        <v>18</v>
      </c>
      <c r="CY15" s="83" t="s">
        <v>5091</v>
      </c>
      <c r="CZ15" s="83">
        <v>17164</v>
      </c>
      <c r="DA15" s="83" t="s">
        <v>138</v>
      </c>
      <c r="DB15" s="83" t="s">
        <v>124</v>
      </c>
      <c r="DC15" s="83" t="s">
        <v>501</v>
      </c>
      <c r="DD15" s="83">
        <v>3996</v>
      </c>
      <c r="DE15" s="83" t="s">
        <v>582</v>
      </c>
      <c r="DF15" s="83" t="s">
        <v>145</v>
      </c>
      <c r="DG15" s="83" t="s">
        <v>501</v>
      </c>
      <c r="DH15" s="83" t="s">
        <v>582</v>
      </c>
      <c r="DI15" s="85">
        <v>43646</v>
      </c>
      <c r="DJ15" s="83" t="s">
        <v>584</v>
      </c>
      <c r="DK15" s="83" t="s">
        <v>102</v>
      </c>
      <c r="DL15" s="83" t="s">
        <v>482</v>
      </c>
      <c r="DM15" s="83">
        <v>0</v>
      </c>
      <c r="DN15" s="83" t="s">
        <v>238</v>
      </c>
      <c r="DO15" s="83">
        <v>1</v>
      </c>
      <c r="DP15" s="83">
        <v>4</v>
      </c>
      <c r="DQ15" s="83"/>
      <c r="DR15" s="83" t="s">
        <v>108</v>
      </c>
      <c r="DS15" s="83" t="s">
        <v>497</v>
      </c>
      <c r="DU15" s="215" t="s">
        <v>269</v>
      </c>
      <c r="DV15" s="136">
        <v>1</v>
      </c>
      <c r="DW15" s="136">
        <v>3</v>
      </c>
      <c r="DX15" s="215" t="s">
        <v>269</v>
      </c>
      <c r="DY15" s="215" t="s">
        <v>269</v>
      </c>
      <c r="DZ15" s="215" t="s">
        <v>269</v>
      </c>
      <c r="EA15" s="215" t="s">
        <v>269</v>
      </c>
      <c r="EB15" s="215" t="s">
        <v>269</v>
      </c>
      <c r="EC15" s="215" t="s">
        <v>269</v>
      </c>
      <c r="ED15" s="215" t="s">
        <v>269</v>
      </c>
      <c r="EE15" s="215" t="s">
        <v>269</v>
      </c>
    </row>
    <row r="16" spans="1:159" ht="28.8" x14ac:dyDescent="0.55000000000000004">
      <c r="A16" s="83" t="s">
        <v>130</v>
      </c>
      <c r="B16" s="136">
        <v>605136</v>
      </c>
      <c r="C16" t="s">
        <v>669</v>
      </c>
      <c r="D16" s="83" t="s">
        <v>228</v>
      </c>
      <c r="E16" s="138">
        <v>342884315556</v>
      </c>
      <c r="F16" s="83" t="s">
        <v>114</v>
      </c>
      <c r="G16" s="85">
        <v>43634</v>
      </c>
      <c r="H16" s="83" t="s">
        <v>98</v>
      </c>
      <c r="I16" s="84" t="s">
        <v>618</v>
      </c>
      <c r="J16" s="207" t="s">
        <v>629</v>
      </c>
      <c r="K16" s="208" t="s">
        <v>634</v>
      </c>
      <c r="L16" s="83" t="s">
        <v>108</v>
      </c>
      <c r="M16" s="184">
        <v>27472</v>
      </c>
      <c r="N16" s="184"/>
      <c r="O16" s="85" t="s">
        <v>102</v>
      </c>
      <c r="P16" s="185">
        <v>43013</v>
      </c>
      <c r="Q16" s="186" t="s">
        <v>203</v>
      </c>
      <c r="R16" s="186"/>
      <c r="S16" s="186"/>
      <c r="T16" s="187"/>
      <c r="U16" s="188" t="s">
        <v>296</v>
      </c>
      <c r="V16" s="188" t="s">
        <v>205</v>
      </c>
      <c r="W16" s="189" t="s">
        <v>619</v>
      </c>
      <c r="X16" s="189" t="s">
        <v>107</v>
      </c>
      <c r="Y16" s="190" t="s">
        <v>614</v>
      </c>
      <c r="Z16" s="83">
        <v>700</v>
      </c>
      <c r="AA16" s="83" t="s">
        <v>193</v>
      </c>
      <c r="AB16" s="83" t="s">
        <v>181</v>
      </c>
      <c r="AC16" s="83" t="s">
        <v>102</v>
      </c>
      <c r="AD16" s="83" t="s">
        <v>5092</v>
      </c>
      <c r="AE16" s="83" t="s">
        <v>102</v>
      </c>
      <c r="AF16" s="83" t="s">
        <v>102</v>
      </c>
      <c r="AG16" s="83" t="s">
        <v>174</v>
      </c>
      <c r="AH16" s="83" t="s">
        <v>5081</v>
      </c>
      <c r="AI16" s="83" t="s">
        <v>104</v>
      </c>
      <c r="AJ16" s="83" t="s">
        <v>105</v>
      </c>
      <c r="AK16" s="191" t="s">
        <v>5092</v>
      </c>
      <c r="AL16" s="191" t="s">
        <v>102</v>
      </c>
      <c r="AM16" s="191" t="s">
        <v>102</v>
      </c>
      <c r="AN16" s="191" t="s">
        <v>174</v>
      </c>
      <c r="AO16" s="191" t="s">
        <v>5081</v>
      </c>
      <c r="AP16" s="191" t="s">
        <v>104</v>
      </c>
      <c r="AQ16" s="191" t="s">
        <v>105</v>
      </c>
      <c r="AR16" s="191" t="s">
        <v>106</v>
      </c>
      <c r="AS16" s="191" t="s">
        <v>5092</v>
      </c>
      <c r="AT16" s="191" t="s">
        <v>488</v>
      </c>
      <c r="AU16" s="191" t="s">
        <v>5093</v>
      </c>
      <c r="AV16" s="191" t="s">
        <v>104</v>
      </c>
      <c r="AW16" s="191" t="s">
        <v>204</v>
      </c>
      <c r="AX16" s="191"/>
      <c r="AY16" s="192" t="s">
        <v>454</v>
      </c>
      <c r="AZ16" s="192" t="s">
        <v>416</v>
      </c>
      <c r="BA16" s="91" t="s">
        <v>108</v>
      </c>
      <c r="BB16" s="90">
        <v>0</v>
      </c>
      <c r="BC16" s="93" t="s">
        <v>102</v>
      </c>
      <c r="BD16" s="93" t="s">
        <v>102</v>
      </c>
      <c r="BE16" s="93" t="s">
        <v>102</v>
      </c>
      <c r="BF16" s="93" t="s">
        <v>102</v>
      </c>
      <c r="BG16" s="97" t="s">
        <v>108</v>
      </c>
      <c r="BH16" s="93" t="s">
        <v>108</v>
      </c>
      <c r="BI16" s="93" t="s">
        <v>102</v>
      </c>
      <c r="BJ16" s="93" t="s">
        <v>102</v>
      </c>
      <c r="BK16" s="93" t="s">
        <v>102</v>
      </c>
      <c r="BL16" s="93" t="s">
        <v>102</v>
      </c>
      <c r="BM16" s="93" t="s">
        <v>102</v>
      </c>
      <c r="BN16" s="93" t="s">
        <v>102</v>
      </c>
      <c r="BO16" s="93" t="s">
        <v>102</v>
      </c>
      <c r="BP16" s="96" t="s">
        <v>102</v>
      </c>
      <c r="BQ16" s="90">
        <v>0</v>
      </c>
      <c r="BR16" s="93" t="s">
        <v>102</v>
      </c>
      <c r="BS16" s="93" t="s">
        <v>102</v>
      </c>
      <c r="BT16" s="93" t="s">
        <v>102</v>
      </c>
      <c r="BU16" s="93" t="s">
        <v>102</v>
      </c>
      <c r="BV16" s="97" t="s">
        <v>108</v>
      </c>
      <c r="BW16" s="93" t="s">
        <v>108</v>
      </c>
      <c r="BX16" s="95" t="s">
        <v>102</v>
      </c>
      <c r="BY16" s="93" t="s">
        <v>102</v>
      </c>
      <c r="BZ16" s="93" t="s">
        <v>102</v>
      </c>
      <c r="CA16" s="93" t="s">
        <v>102</v>
      </c>
      <c r="CB16" s="93" t="s">
        <v>102</v>
      </c>
      <c r="CC16" s="93" t="s">
        <v>102</v>
      </c>
      <c r="CD16" s="93" t="s">
        <v>102</v>
      </c>
      <c r="CE16" s="193" t="s">
        <v>102</v>
      </c>
      <c r="CF16" s="194" t="s">
        <v>436</v>
      </c>
      <c r="CG16" s="195" t="s">
        <v>5094</v>
      </c>
      <c r="CH16" s="101" t="s">
        <v>310</v>
      </c>
      <c r="CI16" s="102"/>
      <c r="CJ16" s="196" t="s">
        <v>5095</v>
      </c>
      <c r="CK16" s="104" t="s">
        <v>190</v>
      </c>
      <c r="CL16" s="105"/>
      <c r="CM16" s="83" t="s">
        <v>623</v>
      </c>
      <c r="CN16" s="106" t="s">
        <v>624</v>
      </c>
      <c r="CO16" s="197" t="s">
        <v>625</v>
      </c>
      <c r="CP16" s="107"/>
      <c r="CQ16" s="198" t="s">
        <v>474</v>
      </c>
      <c r="CR16" s="198" t="s">
        <v>474</v>
      </c>
      <c r="CS16" s="199"/>
      <c r="CT16" s="83" t="s">
        <v>109</v>
      </c>
      <c r="CU16" s="83" t="s">
        <v>109</v>
      </c>
      <c r="CV16" s="83">
        <v>97</v>
      </c>
      <c r="CW16" s="83" t="s">
        <v>139</v>
      </c>
      <c r="CX16" s="83">
        <v>97</v>
      </c>
      <c r="CY16" s="83" t="s">
        <v>108</v>
      </c>
      <c r="CZ16" s="83">
        <v>18483.5</v>
      </c>
      <c r="DA16" s="83" t="s">
        <v>581</v>
      </c>
      <c r="DB16" s="83" t="s">
        <v>152</v>
      </c>
      <c r="DC16" s="83" t="s">
        <v>500</v>
      </c>
      <c r="DD16" s="83">
        <v>5386</v>
      </c>
      <c r="DE16" s="83" t="s">
        <v>606</v>
      </c>
      <c r="DF16" s="83" t="s">
        <v>152</v>
      </c>
      <c r="DG16" s="83" t="s">
        <v>500</v>
      </c>
      <c r="DH16" s="83"/>
      <c r="DI16" s="85">
        <v>43646</v>
      </c>
      <c r="DJ16" s="83" t="s">
        <v>584</v>
      </c>
      <c r="DK16" s="83" t="s">
        <v>102</v>
      </c>
      <c r="DL16" s="83" t="s">
        <v>482</v>
      </c>
      <c r="DM16" s="83">
        <v>0</v>
      </c>
      <c r="DN16" s="83" t="s">
        <v>483</v>
      </c>
      <c r="DO16" s="83">
        <v>1</v>
      </c>
      <c r="DP16" s="83">
        <v>6</v>
      </c>
      <c r="DQ16" s="83"/>
      <c r="DR16" s="83" t="s">
        <v>108</v>
      </c>
      <c r="DS16" s="83" t="s">
        <v>497</v>
      </c>
      <c r="DU16" s="215" t="s">
        <v>269</v>
      </c>
      <c r="DV16" s="136">
        <v>1</v>
      </c>
      <c r="DW16" s="136">
        <v>3</v>
      </c>
      <c r="DX16" s="215" t="s">
        <v>269</v>
      </c>
      <c r="DY16" s="215" t="s">
        <v>269</v>
      </c>
      <c r="DZ16" s="215" t="s">
        <v>269</v>
      </c>
      <c r="EA16" s="215" t="s">
        <v>269</v>
      </c>
      <c r="EB16" s="215" t="s">
        <v>269</v>
      </c>
      <c r="EC16" s="215" t="s">
        <v>269</v>
      </c>
      <c r="ED16" s="215" t="s">
        <v>269</v>
      </c>
      <c r="EE16" s="215" t="s">
        <v>269</v>
      </c>
    </row>
    <row r="17" spans="1:135" ht="28.8" x14ac:dyDescent="0.55000000000000004">
      <c r="A17" s="83" t="s">
        <v>130</v>
      </c>
      <c r="B17" s="136">
        <v>512154</v>
      </c>
      <c r="C17" t="s">
        <v>670</v>
      </c>
      <c r="D17" s="83" t="s">
        <v>228</v>
      </c>
      <c r="E17" s="138">
        <v>364716289057</v>
      </c>
      <c r="F17" s="83" t="s">
        <v>114</v>
      </c>
      <c r="G17" s="85">
        <v>43643</v>
      </c>
      <c r="H17" s="211" t="s">
        <v>98</v>
      </c>
      <c r="I17" s="84" t="s">
        <v>610</v>
      </c>
      <c r="J17" s="207" t="s">
        <v>627</v>
      </c>
      <c r="K17" s="208" t="s">
        <v>630</v>
      </c>
      <c r="L17" s="83" t="s">
        <v>108</v>
      </c>
      <c r="M17" s="184">
        <v>24383</v>
      </c>
      <c r="N17" s="184"/>
      <c r="O17" s="85" t="s">
        <v>102</v>
      </c>
      <c r="P17" s="185">
        <v>42491</v>
      </c>
      <c r="Q17" s="186" t="s">
        <v>203</v>
      </c>
      <c r="R17" s="186"/>
      <c r="S17" s="186"/>
      <c r="T17" s="187"/>
      <c r="U17" s="188" t="s">
        <v>296</v>
      </c>
      <c r="V17" s="188" t="s">
        <v>297</v>
      </c>
      <c r="W17" s="188" t="s">
        <v>297</v>
      </c>
      <c r="X17" s="189" t="s">
        <v>167</v>
      </c>
      <c r="Y17" s="190"/>
      <c r="Z17" s="83">
        <v>700</v>
      </c>
      <c r="AA17" s="83" t="s">
        <v>193</v>
      </c>
      <c r="AB17" s="83" t="s">
        <v>181</v>
      </c>
      <c r="AC17" s="83" t="s">
        <v>102</v>
      </c>
      <c r="AD17" s="83" t="s">
        <v>5096</v>
      </c>
      <c r="AE17" s="83" t="s">
        <v>102</v>
      </c>
      <c r="AF17" s="83" t="s">
        <v>102</v>
      </c>
      <c r="AG17" s="83" t="s">
        <v>119</v>
      </c>
      <c r="AH17" s="83" t="s">
        <v>5097</v>
      </c>
      <c r="AI17" s="83" t="s">
        <v>104</v>
      </c>
      <c r="AJ17" s="83" t="s">
        <v>105</v>
      </c>
      <c r="AK17" s="191" t="s">
        <v>5096</v>
      </c>
      <c r="AL17" s="191" t="s">
        <v>102</v>
      </c>
      <c r="AM17" s="191" t="s">
        <v>102</v>
      </c>
      <c r="AN17" s="191" t="s">
        <v>119</v>
      </c>
      <c r="AO17" s="191" t="s">
        <v>5097</v>
      </c>
      <c r="AP17" s="191" t="s">
        <v>104</v>
      </c>
      <c r="AQ17" s="191" t="s">
        <v>105</v>
      </c>
      <c r="AR17" s="191" t="s">
        <v>106</v>
      </c>
      <c r="AS17" s="191" t="s">
        <v>5096</v>
      </c>
      <c r="AT17" s="191" t="s">
        <v>485</v>
      </c>
      <c r="AU17" s="191" t="s">
        <v>5097</v>
      </c>
      <c r="AV17" s="191" t="s">
        <v>104</v>
      </c>
      <c r="AW17" s="191" t="s">
        <v>204</v>
      </c>
      <c r="AX17" s="191"/>
      <c r="AY17" s="192" t="s">
        <v>454</v>
      </c>
      <c r="AZ17" s="192" t="s">
        <v>416</v>
      </c>
      <c r="BA17" s="91" t="s">
        <v>108</v>
      </c>
      <c r="BB17" s="90">
        <v>0</v>
      </c>
      <c r="BC17" s="93" t="s">
        <v>102</v>
      </c>
      <c r="BD17" s="93" t="s">
        <v>102</v>
      </c>
      <c r="BE17" s="93" t="s">
        <v>102</v>
      </c>
      <c r="BF17" s="93" t="s">
        <v>102</v>
      </c>
      <c r="BG17" s="97" t="s">
        <v>108</v>
      </c>
      <c r="BH17" s="93" t="s">
        <v>108</v>
      </c>
      <c r="BI17" s="93" t="s">
        <v>102</v>
      </c>
      <c r="BJ17" s="93" t="s">
        <v>102</v>
      </c>
      <c r="BK17" s="93" t="s">
        <v>102</v>
      </c>
      <c r="BL17" s="93" t="s">
        <v>102</v>
      </c>
      <c r="BM17" s="93" t="s">
        <v>102</v>
      </c>
      <c r="BN17" s="93" t="s">
        <v>102</v>
      </c>
      <c r="BO17" s="93" t="s">
        <v>102</v>
      </c>
      <c r="BP17" s="96" t="s">
        <v>102</v>
      </c>
      <c r="BQ17" s="90">
        <v>0</v>
      </c>
      <c r="BR17" s="93" t="s">
        <v>102</v>
      </c>
      <c r="BS17" s="93" t="s">
        <v>102</v>
      </c>
      <c r="BT17" s="93" t="s">
        <v>102</v>
      </c>
      <c r="BU17" s="93" t="s">
        <v>102</v>
      </c>
      <c r="BV17" s="97" t="s">
        <v>108</v>
      </c>
      <c r="BW17" s="93" t="s">
        <v>108</v>
      </c>
      <c r="BX17" s="95" t="s">
        <v>102</v>
      </c>
      <c r="BY17" s="93" t="s">
        <v>102</v>
      </c>
      <c r="BZ17" s="93" t="s">
        <v>102</v>
      </c>
      <c r="CA17" s="93" t="s">
        <v>102</v>
      </c>
      <c r="CB17" s="93" t="s">
        <v>102</v>
      </c>
      <c r="CC17" s="93" t="s">
        <v>102</v>
      </c>
      <c r="CD17" s="93" t="s">
        <v>102</v>
      </c>
      <c r="CE17" s="193" t="s">
        <v>102</v>
      </c>
      <c r="CF17" s="194" t="s">
        <v>436</v>
      </c>
      <c r="CG17" s="195" t="s">
        <v>5098</v>
      </c>
      <c r="CH17" s="101" t="s">
        <v>563</v>
      </c>
      <c r="CI17" s="102"/>
      <c r="CJ17" s="196" t="s">
        <v>577</v>
      </c>
      <c r="CK17" s="104" t="s">
        <v>190</v>
      </c>
      <c r="CL17" s="105"/>
      <c r="CM17" s="83" t="s">
        <v>578</v>
      </c>
      <c r="CN17" s="106" t="s">
        <v>108</v>
      </c>
      <c r="CO17" s="197" t="s">
        <v>566</v>
      </c>
      <c r="CP17" s="107"/>
      <c r="CQ17" s="198" t="s">
        <v>107</v>
      </c>
      <c r="CR17" s="198" t="s">
        <v>107</v>
      </c>
      <c r="CS17" s="199"/>
      <c r="CT17" s="83" t="s">
        <v>109</v>
      </c>
      <c r="CU17" s="83" t="s">
        <v>109</v>
      </c>
      <c r="CV17" s="83">
        <v>64</v>
      </c>
      <c r="CW17" s="83" t="s">
        <v>270</v>
      </c>
      <c r="CX17" s="83">
        <v>64</v>
      </c>
      <c r="CY17" s="83" t="s">
        <v>108</v>
      </c>
      <c r="CZ17" s="83">
        <v>19803</v>
      </c>
      <c r="DA17" s="83" t="s">
        <v>5099</v>
      </c>
      <c r="DB17" s="83" t="s">
        <v>118</v>
      </c>
      <c r="DC17" s="83" t="s">
        <v>108</v>
      </c>
      <c r="DD17" s="83">
        <v>3629</v>
      </c>
      <c r="DE17" s="83" t="s">
        <v>173</v>
      </c>
      <c r="DF17" s="83" t="s">
        <v>118</v>
      </c>
      <c r="DG17" s="83" t="s">
        <v>500</v>
      </c>
      <c r="DH17" s="83"/>
      <c r="DI17" s="85">
        <v>43646</v>
      </c>
      <c r="DJ17" s="83" t="s">
        <v>584</v>
      </c>
      <c r="DK17" s="83" t="s">
        <v>102</v>
      </c>
      <c r="DL17" s="83" t="s">
        <v>482</v>
      </c>
      <c r="DM17" s="83">
        <v>0</v>
      </c>
      <c r="DN17" s="83" t="s">
        <v>483</v>
      </c>
      <c r="DO17" s="83">
        <v>1</v>
      </c>
      <c r="DP17" s="83">
        <v>6</v>
      </c>
      <c r="DQ17" s="83"/>
      <c r="DR17" s="83" t="s">
        <v>108</v>
      </c>
      <c r="DS17" s="83" t="s">
        <v>497</v>
      </c>
      <c r="DU17" s="215" t="s">
        <v>269</v>
      </c>
      <c r="DV17" s="136">
        <v>1</v>
      </c>
      <c r="DW17" s="136">
        <v>3</v>
      </c>
      <c r="DX17" s="215" t="s">
        <v>269</v>
      </c>
      <c r="DY17" s="215" t="s">
        <v>269</v>
      </c>
      <c r="DZ17" s="215" t="s">
        <v>269</v>
      </c>
      <c r="EA17" s="215" t="s">
        <v>269</v>
      </c>
      <c r="EB17" s="215" t="s">
        <v>269</v>
      </c>
      <c r="EC17" s="215" t="s">
        <v>269</v>
      </c>
      <c r="ED17" s="215" t="s">
        <v>269</v>
      </c>
      <c r="EE17" s="215" t="s">
        <v>269</v>
      </c>
    </row>
    <row r="18" spans="1:135" ht="57.6" x14ac:dyDescent="0.55000000000000004">
      <c r="A18" s="83" t="s">
        <v>130</v>
      </c>
      <c r="B18" s="136">
        <v>186765</v>
      </c>
      <c r="C18" t="s">
        <v>671</v>
      </c>
      <c r="D18" s="83" t="s">
        <v>228</v>
      </c>
      <c r="E18" s="138">
        <v>747812019027</v>
      </c>
      <c r="F18" s="83" t="s">
        <v>143</v>
      </c>
      <c r="G18" s="85">
        <v>43620</v>
      </c>
      <c r="H18" s="83" t="s">
        <v>98</v>
      </c>
      <c r="I18" s="84" t="s">
        <v>612</v>
      </c>
      <c r="J18" s="207" t="s">
        <v>628</v>
      </c>
      <c r="K18" s="208" t="s">
        <v>633</v>
      </c>
      <c r="L18" s="83" t="s">
        <v>108</v>
      </c>
      <c r="M18" s="184" t="s">
        <v>102</v>
      </c>
      <c r="N18" s="184" t="s">
        <v>556</v>
      </c>
      <c r="O18" s="85" t="s">
        <v>102</v>
      </c>
      <c r="P18" s="185">
        <v>42491</v>
      </c>
      <c r="Q18" s="186" t="s">
        <v>202</v>
      </c>
      <c r="R18" s="186" t="s">
        <v>613</v>
      </c>
      <c r="S18" s="186"/>
      <c r="T18" s="187"/>
      <c r="U18" s="188" t="s">
        <v>295</v>
      </c>
      <c r="V18" s="188" t="s">
        <v>205</v>
      </c>
      <c r="W18" s="188" t="s">
        <v>295</v>
      </c>
      <c r="X18" s="189" t="s">
        <v>107</v>
      </c>
      <c r="Y18" s="190" t="s">
        <v>614</v>
      </c>
      <c r="Z18" s="83">
        <v>700</v>
      </c>
      <c r="AA18" s="83" t="s">
        <v>193</v>
      </c>
      <c r="AB18" s="83" t="s">
        <v>181</v>
      </c>
      <c r="AC18" s="83" t="s">
        <v>102</v>
      </c>
      <c r="AD18" s="83" t="s">
        <v>5100</v>
      </c>
      <c r="AE18" s="83" t="s">
        <v>5101</v>
      </c>
      <c r="AF18" s="83" t="s">
        <v>102</v>
      </c>
      <c r="AG18" s="83" t="s">
        <v>175</v>
      </c>
      <c r="AH18" s="83" t="s">
        <v>5102</v>
      </c>
      <c r="AI18" s="83" t="s">
        <v>104</v>
      </c>
      <c r="AJ18" s="83" t="s">
        <v>105</v>
      </c>
      <c r="AK18" s="191" t="s">
        <v>5100</v>
      </c>
      <c r="AL18" s="191" t="s">
        <v>5101</v>
      </c>
      <c r="AM18" s="191" t="s">
        <v>102</v>
      </c>
      <c r="AN18" s="191" t="s">
        <v>175</v>
      </c>
      <c r="AO18" s="191" t="s">
        <v>5102</v>
      </c>
      <c r="AP18" s="191" t="s">
        <v>104</v>
      </c>
      <c r="AQ18" s="191" t="s">
        <v>105</v>
      </c>
      <c r="AR18" s="191" t="s">
        <v>106</v>
      </c>
      <c r="AS18" s="191"/>
      <c r="AT18" s="191"/>
      <c r="AU18" s="191"/>
      <c r="AV18" s="191"/>
      <c r="AW18" s="191"/>
      <c r="AX18" s="191" t="s">
        <v>575</v>
      </c>
      <c r="AY18" s="192" t="s">
        <v>454</v>
      </c>
      <c r="AZ18" s="192" t="s">
        <v>108</v>
      </c>
      <c r="BA18" s="91" t="s">
        <v>108</v>
      </c>
      <c r="BB18" s="90">
        <v>0</v>
      </c>
      <c r="BC18" s="93" t="s">
        <v>102</v>
      </c>
      <c r="BD18" s="93" t="s">
        <v>102</v>
      </c>
      <c r="BE18" s="93" t="s">
        <v>102</v>
      </c>
      <c r="BF18" s="93" t="s">
        <v>102</v>
      </c>
      <c r="BG18" s="97" t="s">
        <v>108</v>
      </c>
      <c r="BH18" s="93" t="s">
        <v>108</v>
      </c>
      <c r="BI18" s="93" t="s">
        <v>102</v>
      </c>
      <c r="BJ18" s="93" t="s">
        <v>102</v>
      </c>
      <c r="BK18" s="93" t="s">
        <v>102</v>
      </c>
      <c r="BL18" s="93" t="s">
        <v>102</v>
      </c>
      <c r="BM18" s="93" t="s">
        <v>102</v>
      </c>
      <c r="BN18" s="93" t="s">
        <v>102</v>
      </c>
      <c r="BO18" s="93" t="s">
        <v>102</v>
      </c>
      <c r="BP18" s="96" t="s">
        <v>102</v>
      </c>
      <c r="BQ18" s="90">
        <v>0</v>
      </c>
      <c r="BR18" s="93" t="s">
        <v>102</v>
      </c>
      <c r="BS18" s="93" t="s">
        <v>102</v>
      </c>
      <c r="BT18" s="93" t="s">
        <v>102</v>
      </c>
      <c r="BU18" s="93" t="s">
        <v>102</v>
      </c>
      <c r="BV18" s="97" t="s">
        <v>108</v>
      </c>
      <c r="BW18" s="93" t="s">
        <v>108</v>
      </c>
      <c r="BX18" s="95" t="s">
        <v>102</v>
      </c>
      <c r="BY18" s="93" t="s">
        <v>102</v>
      </c>
      <c r="BZ18" s="93" t="s">
        <v>102</v>
      </c>
      <c r="CA18" s="93" t="s">
        <v>102</v>
      </c>
      <c r="CB18" s="93" t="s">
        <v>102</v>
      </c>
      <c r="CC18" s="93" t="s">
        <v>102</v>
      </c>
      <c r="CD18" s="93" t="s">
        <v>102</v>
      </c>
      <c r="CE18" s="193" t="s">
        <v>102</v>
      </c>
      <c r="CF18" s="194" t="s">
        <v>508</v>
      </c>
      <c r="CG18" s="195" t="s">
        <v>102</v>
      </c>
      <c r="CH18" s="101" t="e">
        <v>#N/A</v>
      </c>
      <c r="CI18" s="102" t="s">
        <v>580</v>
      </c>
      <c r="CJ18" s="196" t="s">
        <v>108</v>
      </c>
      <c r="CK18" s="104" t="s">
        <v>109</v>
      </c>
      <c r="CL18" s="105" t="s">
        <v>579</v>
      </c>
      <c r="CM18" s="83" t="s">
        <v>108</v>
      </c>
      <c r="CN18" s="106" t="s">
        <v>108</v>
      </c>
      <c r="CO18" s="197" t="s">
        <v>108</v>
      </c>
      <c r="CP18" s="107"/>
      <c r="CQ18" s="198" t="s">
        <v>474</v>
      </c>
      <c r="CR18" s="198" t="s">
        <v>474</v>
      </c>
      <c r="CS18" s="199" t="s">
        <v>616</v>
      </c>
      <c r="CT18" s="83" t="s">
        <v>109</v>
      </c>
      <c r="CU18" s="83" t="s">
        <v>109</v>
      </c>
      <c r="CV18" s="83">
        <v>92</v>
      </c>
      <c r="CW18" s="83" t="s">
        <v>112</v>
      </c>
      <c r="CX18" s="83">
        <v>92</v>
      </c>
      <c r="CY18" s="83" t="s">
        <v>5103</v>
      </c>
      <c r="CZ18" s="83">
        <v>21122.5</v>
      </c>
      <c r="DA18" s="83" t="s">
        <v>138</v>
      </c>
      <c r="DB18" s="83" t="s">
        <v>124</v>
      </c>
      <c r="DC18" s="83" t="s">
        <v>501</v>
      </c>
      <c r="DD18" s="83">
        <v>7145</v>
      </c>
      <c r="DE18" s="83" t="s">
        <v>582</v>
      </c>
      <c r="DF18" s="83" t="s">
        <v>145</v>
      </c>
      <c r="DG18" s="83" t="s">
        <v>501</v>
      </c>
      <c r="DH18" s="83" t="s">
        <v>582</v>
      </c>
      <c r="DI18" s="85">
        <v>43646</v>
      </c>
      <c r="DJ18" s="83" t="s">
        <v>584</v>
      </c>
      <c r="DK18" s="83" t="s">
        <v>102</v>
      </c>
      <c r="DL18" s="83" t="s">
        <v>482</v>
      </c>
      <c r="DM18" s="83">
        <v>0</v>
      </c>
      <c r="DN18" s="83" t="s">
        <v>238</v>
      </c>
      <c r="DO18" s="83">
        <v>1</v>
      </c>
      <c r="DP18" s="83">
        <v>3</v>
      </c>
      <c r="DQ18" s="83"/>
      <c r="DR18" s="83" t="s">
        <v>108</v>
      </c>
      <c r="DS18" s="83" t="s">
        <v>497</v>
      </c>
      <c r="DU18" s="215" t="s">
        <v>269</v>
      </c>
      <c r="DV18" s="136">
        <v>1</v>
      </c>
      <c r="DW18" s="136">
        <v>3</v>
      </c>
      <c r="DX18" s="215" t="s">
        <v>269</v>
      </c>
      <c r="DY18" s="215" t="s">
        <v>269</v>
      </c>
      <c r="DZ18" s="215" t="s">
        <v>269</v>
      </c>
      <c r="EA18" s="215" t="s">
        <v>269</v>
      </c>
      <c r="EB18" s="215" t="s">
        <v>269</v>
      </c>
      <c r="EC18" s="215" t="s">
        <v>269</v>
      </c>
      <c r="ED18" s="215" t="s">
        <v>269</v>
      </c>
      <c r="EE18" s="215" t="s">
        <v>269</v>
      </c>
    </row>
    <row r="19" spans="1:135" ht="28.8" x14ac:dyDescent="0.55000000000000004">
      <c r="A19" s="83" t="s">
        <v>130</v>
      </c>
      <c r="B19" s="136">
        <v>398958</v>
      </c>
      <c r="C19" t="s">
        <v>672</v>
      </c>
      <c r="D19" s="83" t="s">
        <v>228</v>
      </c>
      <c r="E19" s="138">
        <v>252904579352</v>
      </c>
      <c r="F19" s="83" t="s">
        <v>114</v>
      </c>
      <c r="G19" s="85">
        <v>43634</v>
      </c>
      <c r="H19" s="83" t="s">
        <v>98</v>
      </c>
      <c r="I19" s="84" t="s">
        <v>618</v>
      </c>
      <c r="J19" s="207" t="s">
        <v>629</v>
      </c>
      <c r="K19" s="208" t="s">
        <v>634</v>
      </c>
      <c r="L19" s="83" t="s">
        <v>108</v>
      </c>
      <c r="M19" s="184">
        <v>27473</v>
      </c>
      <c r="N19" s="184"/>
      <c r="O19" s="85" t="s">
        <v>102</v>
      </c>
      <c r="P19" s="185">
        <v>43013</v>
      </c>
      <c r="Q19" s="186" t="s">
        <v>203</v>
      </c>
      <c r="R19" s="186"/>
      <c r="S19" s="186"/>
      <c r="T19" s="187"/>
      <c r="U19" s="188" t="s">
        <v>296</v>
      </c>
      <c r="V19" s="188" t="s">
        <v>205</v>
      </c>
      <c r="W19" s="189" t="s">
        <v>619</v>
      </c>
      <c r="X19" s="189" t="s">
        <v>107</v>
      </c>
      <c r="Y19" s="190" t="s">
        <v>614</v>
      </c>
      <c r="Z19" s="83">
        <v>700</v>
      </c>
      <c r="AA19" s="83" t="s">
        <v>193</v>
      </c>
      <c r="AB19" s="83" t="s">
        <v>181</v>
      </c>
      <c r="AC19" s="83" t="s">
        <v>102</v>
      </c>
      <c r="AD19" s="83" t="s">
        <v>5104</v>
      </c>
      <c r="AE19" s="83" t="s">
        <v>102</v>
      </c>
      <c r="AF19" s="83" t="s">
        <v>102</v>
      </c>
      <c r="AG19" s="83" t="s">
        <v>174</v>
      </c>
      <c r="AH19" s="83" t="s">
        <v>5093</v>
      </c>
      <c r="AI19" s="83" t="s">
        <v>104</v>
      </c>
      <c r="AJ19" s="83" t="s">
        <v>105</v>
      </c>
      <c r="AK19" s="191" t="s">
        <v>5104</v>
      </c>
      <c r="AL19" s="191" t="s">
        <v>102</v>
      </c>
      <c r="AM19" s="191" t="s">
        <v>102</v>
      </c>
      <c r="AN19" s="191" t="s">
        <v>174</v>
      </c>
      <c r="AO19" s="191" t="s">
        <v>5093</v>
      </c>
      <c r="AP19" s="191" t="s">
        <v>104</v>
      </c>
      <c r="AQ19" s="191" t="s">
        <v>105</v>
      </c>
      <c r="AR19" s="191" t="s">
        <v>106</v>
      </c>
      <c r="AS19" s="191" t="s">
        <v>5104</v>
      </c>
      <c r="AT19" s="191" t="s">
        <v>488</v>
      </c>
      <c r="AU19" s="191" t="s">
        <v>5105</v>
      </c>
      <c r="AV19" s="191" t="s">
        <v>104</v>
      </c>
      <c r="AW19" s="191" t="s">
        <v>204</v>
      </c>
      <c r="AX19" s="191"/>
      <c r="AY19" s="192" t="s">
        <v>454</v>
      </c>
      <c r="AZ19" s="192" t="s">
        <v>416</v>
      </c>
      <c r="BA19" s="91" t="s">
        <v>108</v>
      </c>
      <c r="BB19" s="90">
        <v>0</v>
      </c>
      <c r="BC19" s="93" t="s">
        <v>102</v>
      </c>
      <c r="BD19" s="93" t="s">
        <v>102</v>
      </c>
      <c r="BE19" s="93" t="s">
        <v>102</v>
      </c>
      <c r="BF19" s="93" t="s">
        <v>102</v>
      </c>
      <c r="BG19" s="97" t="s">
        <v>108</v>
      </c>
      <c r="BH19" s="93" t="s">
        <v>108</v>
      </c>
      <c r="BI19" s="93" t="s">
        <v>102</v>
      </c>
      <c r="BJ19" s="93" t="s">
        <v>102</v>
      </c>
      <c r="BK19" s="93" t="s">
        <v>102</v>
      </c>
      <c r="BL19" s="93" t="s">
        <v>102</v>
      </c>
      <c r="BM19" s="93" t="s">
        <v>102</v>
      </c>
      <c r="BN19" s="93" t="s">
        <v>102</v>
      </c>
      <c r="BO19" s="93" t="s">
        <v>102</v>
      </c>
      <c r="BP19" s="96" t="s">
        <v>102</v>
      </c>
      <c r="BQ19" s="90">
        <v>0</v>
      </c>
      <c r="BR19" s="93" t="s">
        <v>102</v>
      </c>
      <c r="BS19" s="93" t="s">
        <v>102</v>
      </c>
      <c r="BT19" s="93" t="s">
        <v>102</v>
      </c>
      <c r="BU19" s="93" t="s">
        <v>102</v>
      </c>
      <c r="BV19" s="97" t="s">
        <v>108</v>
      </c>
      <c r="BW19" s="93" t="s">
        <v>108</v>
      </c>
      <c r="BX19" s="95" t="s">
        <v>102</v>
      </c>
      <c r="BY19" s="93" t="s">
        <v>102</v>
      </c>
      <c r="BZ19" s="93" t="s">
        <v>102</v>
      </c>
      <c r="CA19" s="93" t="s">
        <v>102</v>
      </c>
      <c r="CB19" s="93" t="s">
        <v>102</v>
      </c>
      <c r="CC19" s="93" t="s">
        <v>102</v>
      </c>
      <c r="CD19" s="93" t="s">
        <v>102</v>
      </c>
      <c r="CE19" s="193" t="s">
        <v>102</v>
      </c>
      <c r="CF19" s="194" t="s">
        <v>436</v>
      </c>
      <c r="CG19" s="195" t="s">
        <v>5106</v>
      </c>
      <c r="CH19" s="101" t="s">
        <v>310</v>
      </c>
      <c r="CI19" s="102"/>
      <c r="CJ19" s="196" t="s">
        <v>5107</v>
      </c>
      <c r="CK19" s="104" t="s">
        <v>190</v>
      </c>
      <c r="CL19" s="105"/>
      <c r="CM19" s="83" t="s">
        <v>623</v>
      </c>
      <c r="CN19" s="106" t="s">
        <v>624</v>
      </c>
      <c r="CO19" s="197" t="s">
        <v>625</v>
      </c>
      <c r="CP19" s="107"/>
      <c r="CQ19" s="198" t="s">
        <v>474</v>
      </c>
      <c r="CR19" s="198" t="s">
        <v>474</v>
      </c>
      <c r="CS19" s="199"/>
      <c r="CT19" s="83" t="s">
        <v>109</v>
      </c>
      <c r="CU19" s="83" t="s">
        <v>109</v>
      </c>
      <c r="CV19" s="83">
        <v>20</v>
      </c>
      <c r="CW19" s="83" t="s">
        <v>139</v>
      </c>
      <c r="CX19" s="83">
        <v>20</v>
      </c>
      <c r="CY19" s="83" t="s">
        <v>108</v>
      </c>
      <c r="CZ19" s="83">
        <v>22442</v>
      </c>
      <c r="DA19" s="83" t="s">
        <v>581</v>
      </c>
      <c r="DB19" s="83" t="s">
        <v>152</v>
      </c>
      <c r="DC19" s="83" t="s">
        <v>500</v>
      </c>
      <c r="DD19" s="83">
        <v>9405</v>
      </c>
      <c r="DE19" s="83" t="s">
        <v>606</v>
      </c>
      <c r="DF19" s="83" t="s">
        <v>152</v>
      </c>
      <c r="DG19" s="83" t="s">
        <v>500</v>
      </c>
      <c r="DH19" s="83"/>
      <c r="DI19" s="85">
        <v>43646</v>
      </c>
      <c r="DJ19" s="83" t="s">
        <v>584</v>
      </c>
      <c r="DK19" s="83" t="s">
        <v>102</v>
      </c>
      <c r="DL19" s="83" t="s">
        <v>482</v>
      </c>
      <c r="DM19" s="83">
        <v>0</v>
      </c>
      <c r="DN19" s="83" t="s">
        <v>483</v>
      </c>
      <c r="DO19" s="83">
        <v>1</v>
      </c>
      <c r="DP19" s="83">
        <v>5</v>
      </c>
      <c r="DQ19" s="83"/>
      <c r="DR19" s="83" t="s">
        <v>108</v>
      </c>
      <c r="DS19" s="83" t="s">
        <v>497</v>
      </c>
      <c r="DU19" s="215" t="s">
        <v>269</v>
      </c>
      <c r="DV19" s="136">
        <v>1</v>
      </c>
      <c r="DW19" s="136">
        <v>3</v>
      </c>
      <c r="DX19" s="215" t="s">
        <v>269</v>
      </c>
      <c r="DY19" s="215" t="s">
        <v>269</v>
      </c>
      <c r="DZ19" s="215" t="s">
        <v>269</v>
      </c>
      <c r="EA19" s="215" t="s">
        <v>269</v>
      </c>
      <c r="EB19" s="215" t="s">
        <v>269</v>
      </c>
      <c r="EC19" s="215" t="s">
        <v>269</v>
      </c>
      <c r="ED19" s="215" t="s">
        <v>269</v>
      </c>
      <c r="EE19" s="215" t="s">
        <v>269</v>
      </c>
    </row>
    <row r="20" spans="1:135" ht="28.8" x14ac:dyDescent="0.55000000000000004">
      <c r="A20" s="83" t="s">
        <v>130</v>
      </c>
      <c r="B20" s="136">
        <v>251289</v>
      </c>
      <c r="C20" t="s">
        <v>673</v>
      </c>
      <c r="D20" s="83" t="s">
        <v>228</v>
      </c>
      <c r="E20" s="138">
        <v>365528081328</v>
      </c>
      <c r="F20" s="83" t="s">
        <v>114</v>
      </c>
      <c r="G20" s="85">
        <v>43643</v>
      </c>
      <c r="H20" s="211" t="s">
        <v>98</v>
      </c>
      <c r="I20" s="84" t="s">
        <v>610</v>
      </c>
      <c r="J20" s="207" t="s">
        <v>627</v>
      </c>
      <c r="K20" s="208" t="s">
        <v>630</v>
      </c>
      <c r="L20" s="83" t="s">
        <v>108</v>
      </c>
      <c r="M20" s="184">
        <v>24384</v>
      </c>
      <c r="N20" s="184"/>
      <c r="O20" s="85" t="s">
        <v>102</v>
      </c>
      <c r="P20" s="185">
        <v>42491</v>
      </c>
      <c r="Q20" s="186" t="s">
        <v>203</v>
      </c>
      <c r="R20" s="186"/>
      <c r="S20" s="186"/>
      <c r="T20" s="187"/>
      <c r="U20" s="188" t="s">
        <v>296</v>
      </c>
      <c r="V20" s="188" t="s">
        <v>297</v>
      </c>
      <c r="W20" s="188" t="s">
        <v>297</v>
      </c>
      <c r="X20" s="189" t="s">
        <v>167</v>
      </c>
      <c r="Y20" s="190"/>
      <c r="Z20" s="83">
        <v>700</v>
      </c>
      <c r="AA20" s="83" t="s">
        <v>193</v>
      </c>
      <c r="AB20" s="83" t="s">
        <v>181</v>
      </c>
      <c r="AC20" s="83" t="s">
        <v>102</v>
      </c>
      <c r="AD20" s="83" t="s">
        <v>5108</v>
      </c>
      <c r="AE20" s="83" t="s">
        <v>102</v>
      </c>
      <c r="AF20" s="83" t="s">
        <v>102</v>
      </c>
      <c r="AG20" s="83" t="s">
        <v>119</v>
      </c>
      <c r="AH20" s="83" t="s">
        <v>5109</v>
      </c>
      <c r="AI20" s="83" t="s">
        <v>104</v>
      </c>
      <c r="AJ20" s="83" t="s">
        <v>105</v>
      </c>
      <c r="AK20" s="191" t="s">
        <v>5108</v>
      </c>
      <c r="AL20" s="191" t="s">
        <v>102</v>
      </c>
      <c r="AM20" s="191" t="s">
        <v>102</v>
      </c>
      <c r="AN20" s="191" t="s">
        <v>119</v>
      </c>
      <c r="AO20" s="191" t="s">
        <v>5109</v>
      </c>
      <c r="AP20" s="191" t="s">
        <v>104</v>
      </c>
      <c r="AQ20" s="191" t="s">
        <v>105</v>
      </c>
      <c r="AR20" s="191" t="s">
        <v>106</v>
      </c>
      <c r="AS20" s="191" t="s">
        <v>5108</v>
      </c>
      <c r="AT20" s="191" t="s">
        <v>485</v>
      </c>
      <c r="AU20" s="191" t="s">
        <v>5109</v>
      </c>
      <c r="AV20" s="191" t="s">
        <v>104</v>
      </c>
      <c r="AW20" s="191" t="s">
        <v>204</v>
      </c>
      <c r="AX20" s="191"/>
      <c r="AY20" s="192" t="s">
        <v>454</v>
      </c>
      <c r="AZ20" s="192" t="s">
        <v>416</v>
      </c>
      <c r="BA20" s="91" t="s">
        <v>108</v>
      </c>
      <c r="BB20" s="90">
        <v>0</v>
      </c>
      <c r="BC20" s="93" t="s">
        <v>102</v>
      </c>
      <c r="BD20" s="93" t="s">
        <v>102</v>
      </c>
      <c r="BE20" s="93" t="s">
        <v>102</v>
      </c>
      <c r="BF20" s="93" t="s">
        <v>102</v>
      </c>
      <c r="BG20" s="97" t="s">
        <v>108</v>
      </c>
      <c r="BH20" s="93" t="s">
        <v>108</v>
      </c>
      <c r="BI20" s="93" t="s">
        <v>102</v>
      </c>
      <c r="BJ20" s="93" t="s">
        <v>102</v>
      </c>
      <c r="BK20" s="93" t="s">
        <v>102</v>
      </c>
      <c r="BL20" s="93" t="s">
        <v>102</v>
      </c>
      <c r="BM20" s="93" t="s">
        <v>102</v>
      </c>
      <c r="BN20" s="93" t="s">
        <v>102</v>
      </c>
      <c r="BO20" s="93" t="s">
        <v>102</v>
      </c>
      <c r="BP20" s="96" t="s">
        <v>102</v>
      </c>
      <c r="BQ20" s="90">
        <v>0</v>
      </c>
      <c r="BR20" s="93" t="s">
        <v>102</v>
      </c>
      <c r="BS20" s="93" t="s">
        <v>102</v>
      </c>
      <c r="BT20" s="93" t="s">
        <v>102</v>
      </c>
      <c r="BU20" s="93" t="s">
        <v>102</v>
      </c>
      <c r="BV20" s="97" t="s">
        <v>108</v>
      </c>
      <c r="BW20" s="93" t="s">
        <v>108</v>
      </c>
      <c r="BX20" s="95" t="s">
        <v>102</v>
      </c>
      <c r="BY20" s="93" t="s">
        <v>102</v>
      </c>
      <c r="BZ20" s="93" t="s">
        <v>102</v>
      </c>
      <c r="CA20" s="93" t="s">
        <v>102</v>
      </c>
      <c r="CB20" s="93" t="s">
        <v>102</v>
      </c>
      <c r="CC20" s="93" t="s">
        <v>102</v>
      </c>
      <c r="CD20" s="93" t="s">
        <v>102</v>
      </c>
      <c r="CE20" s="193" t="s">
        <v>102</v>
      </c>
      <c r="CF20" s="194" t="s">
        <v>436</v>
      </c>
      <c r="CG20" s="195" t="s">
        <v>5110</v>
      </c>
      <c r="CH20" s="101" t="s">
        <v>563</v>
      </c>
      <c r="CI20" s="102"/>
      <c r="CJ20" s="196" t="s">
        <v>577</v>
      </c>
      <c r="CK20" s="104" t="s">
        <v>190</v>
      </c>
      <c r="CL20" s="105"/>
      <c r="CM20" s="83" t="s">
        <v>578</v>
      </c>
      <c r="CN20" s="106" t="s">
        <v>108</v>
      </c>
      <c r="CO20" s="197" t="s">
        <v>566</v>
      </c>
      <c r="CP20" s="107"/>
      <c r="CQ20" s="198" t="s">
        <v>107</v>
      </c>
      <c r="CR20" s="198" t="s">
        <v>107</v>
      </c>
      <c r="CS20" s="199"/>
      <c r="CT20" s="83" t="s">
        <v>109</v>
      </c>
      <c r="CU20" s="83" t="s">
        <v>109</v>
      </c>
      <c r="CV20" s="83">
        <v>16</v>
      </c>
      <c r="CW20" s="83" t="s">
        <v>270</v>
      </c>
      <c r="CX20" s="83">
        <v>16</v>
      </c>
      <c r="CY20" s="83" t="s">
        <v>108</v>
      </c>
      <c r="CZ20" s="83">
        <v>23761.5</v>
      </c>
      <c r="DA20" s="83" t="s">
        <v>5111</v>
      </c>
      <c r="DB20" s="83" t="s">
        <v>118</v>
      </c>
      <c r="DC20" s="83" t="s">
        <v>108</v>
      </c>
      <c r="DD20" s="83">
        <v>3000</v>
      </c>
      <c r="DE20" s="83" t="s">
        <v>173</v>
      </c>
      <c r="DF20" s="83" t="s">
        <v>118</v>
      </c>
      <c r="DG20" s="83" t="s">
        <v>500</v>
      </c>
      <c r="DH20" s="83"/>
      <c r="DI20" s="85">
        <v>43646</v>
      </c>
      <c r="DJ20" s="83" t="s">
        <v>584</v>
      </c>
      <c r="DK20" s="83" t="s">
        <v>102</v>
      </c>
      <c r="DL20" s="83" t="s">
        <v>482</v>
      </c>
      <c r="DM20" s="83">
        <v>0</v>
      </c>
      <c r="DN20" s="83" t="s">
        <v>483</v>
      </c>
      <c r="DO20" s="83">
        <v>1</v>
      </c>
      <c r="DP20" s="83">
        <v>3</v>
      </c>
      <c r="DQ20" s="83"/>
      <c r="DR20" s="83" t="s">
        <v>108</v>
      </c>
      <c r="DS20" s="83" t="s">
        <v>497</v>
      </c>
      <c r="DU20" s="215" t="s">
        <v>269</v>
      </c>
      <c r="DV20" s="136">
        <v>1</v>
      </c>
      <c r="DW20" s="136">
        <v>3</v>
      </c>
      <c r="DX20" s="215" t="s">
        <v>269</v>
      </c>
      <c r="DY20" s="215" t="s">
        <v>269</v>
      </c>
      <c r="DZ20" s="215" t="s">
        <v>269</v>
      </c>
      <c r="EA20" s="215" t="s">
        <v>269</v>
      </c>
      <c r="EB20" s="215" t="s">
        <v>269</v>
      </c>
      <c r="EC20" s="215" t="s">
        <v>269</v>
      </c>
      <c r="ED20" s="215" t="s">
        <v>269</v>
      </c>
      <c r="EE20" s="215" t="s">
        <v>269</v>
      </c>
    </row>
    <row r="21" spans="1:135" ht="57.6" x14ac:dyDescent="0.55000000000000004">
      <c r="A21" s="83" t="s">
        <v>130</v>
      </c>
      <c r="B21" s="136">
        <v>670296</v>
      </c>
      <c r="C21" t="s">
        <v>674</v>
      </c>
      <c r="D21" s="83" t="s">
        <v>228</v>
      </c>
      <c r="E21" s="138">
        <v>157337153675</v>
      </c>
      <c r="F21" s="83" t="s">
        <v>143</v>
      </c>
      <c r="G21" s="85">
        <v>43620</v>
      </c>
      <c r="H21" s="83" t="s">
        <v>98</v>
      </c>
      <c r="I21" s="84" t="s">
        <v>612</v>
      </c>
      <c r="J21" s="207" t="s">
        <v>628</v>
      </c>
      <c r="K21" s="208" t="s">
        <v>633</v>
      </c>
      <c r="L21" s="83" t="s">
        <v>108</v>
      </c>
      <c r="M21" s="184" t="s">
        <v>102</v>
      </c>
      <c r="N21" s="184" t="s">
        <v>556</v>
      </c>
      <c r="O21" s="85" t="s">
        <v>102</v>
      </c>
      <c r="P21" s="185">
        <v>42491</v>
      </c>
      <c r="Q21" s="186" t="s">
        <v>202</v>
      </c>
      <c r="R21" s="186" t="s">
        <v>613</v>
      </c>
      <c r="S21" s="186"/>
      <c r="T21" s="187"/>
      <c r="U21" s="188" t="s">
        <v>295</v>
      </c>
      <c r="V21" s="188" t="s">
        <v>205</v>
      </c>
      <c r="W21" s="188" t="s">
        <v>295</v>
      </c>
      <c r="X21" s="189" t="s">
        <v>107</v>
      </c>
      <c r="Y21" s="190" t="s">
        <v>614</v>
      </c>
      <c r="Z21" s="83">
        <v>700</v>
      </c>
      <c r="AA21" s="83" t="s">
        <v>193</v>
      </c>
      <c r="AB21" s="83" t="s">
        <v>181</v>
      </c>
      <c r="AC21" s="83" t="s">
        <v>102</v>
      </c>
      <c r="AD21" s="83" t="s">
        <v>5112</v>
      </c>
      <c r="AE21" s="83" t="s">
        <v>5113</v>
      </c>
      <c r="AF21" s="83" t="s">
        <v>102</v>
      </c>
      <c r="AG21" s="83" t="s">
        <v>175</v>
      </c>
      <c r="AH21" s="83" t="s">
        <v>5114</v>
      </c>
      <c r="AI21" s="83" t="s">
        <v>104</v>
      </c>
      <c r="AJ21" s="83" t="s">
        <v>105</v>
      </c>
      <c r="AK21" s="191" t="s">
        <v>5112</v>
      </c>
      <c r="AL21" s="191" t="s">
        <v>5113</v>
      </c>
      <c r="AM21" s="191" t="s">
        <v>102</v>
      </c>
      <c r="AN21" s="191" t="s">
        <v>175</v>
      </c>
      <c r="AO21" s="191" t="s">
        <v>5114</v>
      </c>
      <c r="AP21" s="191" t="s">
        <v>104</v>
      </c>
      <c r="AQ21" s="191" t="s">
        <v>105</v>
      </c>
      <c r="AR21" s="191" t="s">
        <v>106</v>
      </c>
      <c r="AS21" s="191"/>
      <c r="AT21" s="191"/>
      <c r="AU21" s="191"/>
      <c r="AV21" s="191"/>
      <c r="AW21" s="191"/>
      <c r="AX21" s="191" t="s">
        <v>575</v>
      </c>
      <c r="AY21" s="192" t="s">
        <v>454</v>
      </c>
      <c r="AZ21" s="192" t="s">
        <v>108</v>
      </c>
      <c r="BA21" s="91" t="s">
        <v>108</v>
      </c>
      <c r="BB21" s="90">
        <v>0</v>
      </c>
      <c r="BC21" s="93" t="s">
        <v>102</v>
      </c>
      <c r="BD21" s="93" t="s">
        <v>102</v>
      </c>
      <c r="BE21" s="93" t="s">
        <v>102</v>
      </c>
      <c r="BF21" s="93" t="s">
        <v>102</v>
      </c>
      <c r="BG21" s="97" t="s">
        <v>108</v>
      </c>
      <c r="BH21" s="93" t="s">
        <v>108</v>
      </c>
      <c r="BI21" s="93" t="s">
        <v>102</v>
      </c>
      <c r="BJ21" s="93" t="s">
        <v>102</v>
      </c>
      <c r="BK21" s="93" t="s">
        <v>102</v>
      </c>
      <c r="BL21" s="93" t="s">
        <v>102</v>
      </c>
      <c r="BM21" s="93" t="s">
        <v>102</v>
      </c>
      <c r="BN21" s="93" t="s">
        <v>102</v>
      </c>
      <c r="BO21" s="93" t="s">
        <v>102</v>
      </c>
      <c r="BP21" s="96" t="s">
        <v>102</v>
      </c>
      <c r="BQ21" s="90">
        <v>0</v>
      </c>
      <c r="BR21" s="93" t="s">
        <v>102</v>
      </c>
      <c r="BS21" s="93" t="s">
        <v>102</v>
      </c>
      <c r="BT21" s="93" t="s">
        <v>102</v>
      </c>
      <c r="BU21" s="93" t="s">
        <v>102</v>
      </c>
      <c r="BV21" s="97" t="s">
        <v>108</v>
      </c>
      <c r="BW21" s="93" t="s">
        <v>108</v>
      </c>
      <c r="BX21" s="95" t="s">
        <v>102</v>
      </c>
      <c r="BY21" s="93" t="s">
        <v>102</v>
      </c>
      <c r="BZ21" s="93" t="s">
        <v>102</v>
      </c>
      <c r="CA21" s="93" t="s">
        <v>102</v>
      </c>
      <c r="CB21" s="93" t="s">
        <v>102</v>
      </c>
      <c r="CC21" s="93" t="s">
        <v>102</v>
      </c>
      <c r="CD21" s="93" t="s">
        <v>102</v>
      </c>
      <c r="CE21" s="193" t="s">
        <v>102</v>
      </c>
      <c r="CF21" s="194" t="s">
        <v>508</v>
      </c>
      <c r="CG21" s="195" t="s">
        <v>102</v>
      </c>
      <c r="CH21" s="101" t="e">
        <v>#N/A</v>
      </c>
      <c r="CI21" s="102" t="s">
        <v>580</v>
      </c>
      <c r="CJ21" s="196" t="s">
        <v>108</v>
      </c>
      <c r="CK21" s="104" t="s">
        <v>109</v>
      </c>
      <c r="CL21" s="105" t="s">
        <v>579</v>
      </c>
      <c r="CM21" s="83" t="s">
        <v>108</v>
      </c>
      <c r="CN21" s="106" t="s">
        <v>108</v>
      </c>
      <c r="CO21" s="197" t="s">
        <v>108</v>
      </c>
      <c r="CP21" s="107"/>
      <c r="CQ21" s="198" t="s">
        <v>474</v>
      </c>
      <c r="CR21" s="198" t="s">
        <v>474</v>
      </c>
      <c r="CS21" s="199" t="s">
        <v>616</v>
      </c>
      <c r="CT21" s="83" t="s">
        <v>109</v>
      </c>
      <c r="CU21" s="83" t="s">
        <v>109</v>
      </c>
      <c r="CV21" s="83">
        <v>50</v>
      </c>
      <c r="CW21" s="83" t="s">
        <v>112</v>
      </c>
      <c r="CX21" s="83">
        <v>50</v>
      </c>
      <c r="CY21" s="83" t="s">
        <v>5115</v>
      </c>
      <c r="CZ21" s="83">
        <v>25081</v>
      </c>
      <c r="DA21" s="83" t="s">
        <v>138</v>
      </c>
      <c r="DB21" s="83" t="s">
        <v>124</v>
      </c>
      <c r="DC21" s="83" t="s">
        <v>501</v>
      </c>
      <c r="DD21" s="83">
        <v>9696</v>
      </c>
      <c r="DE21" s="83" t="s">
        <v>582</v>
      </c>
      <c r="DF21" s="83" t="s">
        <v>145</v>
      </c>
      <c r="DG21" s="83" t="s">
        <v>501</v>
      </c>
      <c r="DH21" s="83" t="s">
        <v>582</v>
      </c>
      <c r="DI21" s="85">
        <v>43646</v>
      </c>
      <c r="DJ21" s="83" t="s">
        <v>584</v>
      </c>
      <c r="DK21" s="83" t="s">
        <v>102</v>
      </c>
      <c r="DL21" s="83" t="s">
        <v>482</v>
      </c>
      <c r="DM21" s="83">
        <v>0</v>
      </c>
      <c r="DN21" s="83" t="s">
        <v>238</v>
      </c>
      <c r="DO21" s="83">
        <v>1</v>
      </c>
      <c r="DP21" s="83">
        <v>2</v>
      </c>
      <c r="DQ21" s="83"/>
      <c r="DR21" s="83" t="s">
        <v>108</v>
      </c>
      <c r="DS21" s="83" t="s">
        <v>497</v>
      </c>
      <c r="DU21" s="215" t="s">
        <v>269</v>
      </c>
      <c r="DV21" s="136">
        <v>1</v>
      </c>
      <c r="DW21" s="136">
        <v>3</v>
      </c>
      <c r="DX21" s="215" t="s">
        <v>269</v>
      </c>
      <c r="DY21" s="215" t="s">
        <v>269</v>
      </c>
      <c r="DZ21" s="215" t="s">
        <v>269</v>
      </c>
      <c r="EA21" s="215" t="s">
        <v>269</v>
      </c>
      <c r="EB21" s="215" t="s">
        <v>269</v>
      </c>
      <c r="EC21" s="215" t="s">
        <v>269</v>
      </c>
      <c r="ED21" s="215" t="s">
        <v>269</v>
      </c>
      <c r="EE21" s="215" t="s">
        <v>269</v>
      </c>
    </row>
    <row r="22" spans="1:135" ht="28.8" x14ac:dyDescent="0.55000000000000004">
      <c r="A22" s="83" t="s">
        <v>130</v>
      </c>
      <c r="B22" s="136">
        <v>633793</v>
      </c>
      <c r="C22" t="s">
        <v>675</v>
      </c>
      <c r="D22" s="83" t="s">
        <v>228</v>
      </c>
      <c r="E22" s="138">
        <v>830420306183</v>
      </c>
      <c r="F22" s="83" t="s">
        <v>114</v>
      </c>
      <c r="G22" s="85">
        <v>43634</v>
      </c>
      <c r="H22" s="83" t="s">
        <v>98</v>
      </c>
      <c r="I22" s="84" t="s">
        <v>618</v>
      </c>
      <c r="J22" s="207" t="s">
        <v>629</v>
      </c>
      <c r="K22" s="208" t="s">
        <v>634</v>
      </c>
      <c r="L22" s="83" t="s">
        <v>108</v>
      </c>
      <c r="M22" s="184">
        <v>27474</v>
      </c>
      <c r="N22" s="184"/>
      <c r="O22" s="85" t="s">
        <v>102</v>
      </c>
      <c r="P22" s="185">
        <v>43013</v>
      </c>
      <c r="Q22" s="186" t="s">
        <v>203</v>
      </c>
      <c r="R22" s="186"/>
      <c r="S22" s="186"/>
      <c r="T22" s="187"/>
      <c r="U22" s="188" t="s">
        <v>296</v>
      </c>
      <c r="V22" s="188" t="s">
        <v>205</v>
      </c>
      <c r="W22" s="189" t="s">
        <v>619</v>
      </c>
      <c r="X22" s="189" t="s">
        <v>107</v>
      </c>
      <c r="Y22" s="190" t="s">
        <v>614</v>
      </c>
      <c r="Z22" s="83">
        <v>700</v>
      </c>
      <c r="AA22" s="83" t="s">
        <v>193</v>
      </c>
      <c r="AB22" s="83" t="s">
        <v>181</v>
      </c>
      <c r="AC22" s="83" t="s">
        <v>102</v>
      </c>
      <c r="AD22" s="83" t="s">
        <v>5116</v>
      </c>
      <c r="AE22" s="83" t="s">
        <v>102</v>
      </c>
      <c r="AF22" s="83" t="s">
        <v>102</v>
      </c>
      <c r="AG22" s="83" t="s">
        <v>174</v>
      </c>
      <c r="AH22" s="83" t="s">
        <v>5105</v>
      </c>
      <c r="AI22" s="83" t="s">
        <v>104</v>
      </c>
      <c r="AJ22" s="83" t="s">
        <v>105</v>
      </c>
      <c r="AK22" s="191" t="s">
        <v>5116</v>
      </c>
      <c r="AL22" s="191" t="s">
        <v>102</v>
      </c>
      <c r="AM22" s="191" t="s">
        <v>102</v>
      </c>
      <c r="AN22" s="191" t="s">
        <v>174</v>
      </c>
      <c r="AO22" s="191" t="s">
        <v>5105</v>
      </c>
      <c r="AP22" s="191" t="s">
        <v>104</v>
      </c>
      <c r="AQ22" s="191" t="s">
        <v>105</v>
      </c>
      <c r="AR22" s="191" t="s">
        <v>106</v>
      </c>
      <c r="AS22" s="191" t="s">
        <v>5116</v>
      </c>
      <c r="AT22" s="191" t="s">
        <v>488</v>
      </c>
      <c r="AU22" s="191" t="s">
        <v>5117</v>
      </c>
      <c r="AV22" s="191" t="s">
        <v>104</v>
      </c>
      <c r="AW22" s="191" t="s">
        <v>204</v>
      </c>
      <c r="AX22" s="191"/>
      <c r="AY22" s="192" t="s">
        <v>454</v>
      </c>
      <c r="AZ22" s="192" t="s">
        <v>416</v>
      </c>
      <c r="BA22" s="91" t="s">
        <v>108</v>
      </c>
      <c r="BB22" s="90">
        <v>0</v>
      </c>
      <c r="BC22" s="93" t="s">
        <v>102</v>
      </c>
      <c r="BD22" s="93" t="s">
        <v>102</v>
      </c>
      <c r="BE22" s="93" t="s">
        <v>102</v>
      </c>
      <c r="BF22" s="93" t="s">
        <v>102</v>
      </c>
      <c r="BG22" s="97" t="s">
        <v>108</v>
      </c>
      <c r="BH22" s="93" t="s">
        <v>108</v>
      </c>
      <c r="BI22" s="93" t="s">
        <v>102</v>
      </c>
      <c r="BJ22" s="93" t="s">
        <v>102</v>
      </c>
      <c r="BK22" s="93" t="s">
        <v>102</v>
      </c>
      <c r="BL22" s="93" t="s">
        <v>102</v>
      </c>
      <c r="BM22" s="93" t="s">
        <v>102</v>
      </c>
      <c r="BN22" s="93" t="s">
        <v>102</v>
      </c>
      <c r="BO22" s="93" t="s">
        <v>102</v>
      </c>
      <c r="BP22" s="96" t="s">
        <v>102</v>
      </c>
      <c r="BQ22" s="90">
        <v>0</v>
      </c>
      <c r="BR22" s="93" t="s">
        <v>102</v>
      </c>
      <c r="BS22" s="93" t="s">
        <v>102</v>
      </c>
      <c r="BT22" s="93" t="s">
        <v>102</v>
      </c>
      <c r="BU22" s="93" t="s">
        <v>102</v>
      </c>
      <c r="BV22" s="97" t="s">
        <v>108</v>
      </c>
      <c r="BW22" s="93" t="s">
        <v>108</v>
      </c>
      <c r="BX22" s="95" t="s">
        <v>102</v>
      </c>
      <c r="BY22" s="93" t="s">
        <v>102</v>
      </c>
      <c r="BZ22" s="93" t="s">
        <v>102</v>
      </c>
      <c r="CA22" s="93" t="s">
        <v>102</v>
      </c>
      <c r="CB22" s="93" t="s">
        <v>102</v>
      </c>
      <c r="CC22" s="93" t="s">
        <v>102</v>
      </c>
      <c r="CD22" s="93" t="s">
        <v>102</v>
      </c>
      <c r="CE22" s="193" t="s">
        <v>102</v>
      </c>
      <c r="CF22" s="194" t="s">
        <v>436</v>
      </c>
      <c r="CG22" s="195" t="s">
        <v>5118</v>
      </c>
      <c r="CH22" s="101" t="s">
        <v>310</v>
      </c>
      <c r="CI22" s="102"/>
      <c r="CJ22" s="196" t="s">
        <v>5119</v>
      </c>
      <c r="CK22" s="104" t="s">
        <v>190</v>
      </c>
      <c r="CL22" s="105"/>
      <c r="CM22" s="83" t="s">
        <v>623</v>
      </c>
      <c r="CN22" s="106" t="s">
        <v>624</v>
      </c>
      <c r="CO22" s="197" t="s">
        <v>625</v>
      </c>
      <c r="CP22" s="107"/>
      <c r="CQ22" s="198" t="s">
        <v>474</v>
      </c>
      <c r="CR22" s="198" t="s">
        <v>474</v>
      </c>
      <c r="CS22" s="199"/>
      <c r="CT22" s="83" t="s">
        <v>109</v>
      </c>
      <c r="CU22" s="83" t="s">
        <v>109</v>
      </c>
      <c r="CV22" s="83">
        <v>37</v>
      </c>
      <c r="CW22" s="83" t="s">
        <v>139</v>
      </c>
      <c r="CX22" s="83">
        <v>37</v>
      </c>
      <c r="CY22" s="83" t="s">
        <v>108</v>
      </c>
      <c r="CZ22" s="83">
        <v>26400.5</v>
      </c>
      <c r="DA22" s="83" t="s">
        <v>581</v>
      </c>
      <c r="DB22" s="83" t="s">
        <v>152</v>
      </c>
      <c r="DC22" s="83" t="s">
        <v>500</v>
      </c>
      <c r="DD22" s="83">
        <v>2642</v>
      </c>
      <c r="DE22" s="83" t="s">
        <v>606</v>
      </c>
      <c r="DF22" s="83" t="s">
        <v>152</v>
      </c>
      <c r="DG22" s="83" t="s">
        <v>500</v>
      </c>
      <c r="DH22" s="83"/>
      <c r="DI22" s="85">
        <v>43646</v>
      </c>
      <c r="DJ22" s="83" t="s">
        <v>584</v>
      </c>
      <c r="DK22" s="83" t="s">
        <v>102</v>
      </c>
      <c r="DL22" s="83" t="s">
        <v>482</v>
      </c>
      <c r="DM22" s="83">
        <v>0</v>
      </c>
      <c r="DN22" s="83" t="s">
        <v>483</v>
      </c>
      <c r="DO22" s="83">
        <v>1</v>
      </c>
      <c r="DP22" s="83">
        <v>3</v>
      </c>
      <c r="DQ22" s="83"/>
      <c r="DR22" s="83" t="s">
        <v>108</v>
      </c>
      <c r="DS22" s="83" t="s">
        <v>497</v>
      </c>
      <c r="DU22" s="215" t="s">
        <v>269</v>
      </c>
      <c r="DV22" s="136">
        <v>1</v>
      </c>
      <c r="DW22" s="136">
        <v>3</v>
      </c>
      <c r="DX22" s="215" t="s">
        <v>269</v>
      </c>
      <c r="DY22" s="215" t="s">
        <v>269</v>
      </c>
      <c r="DZ22" s="215" t="s">
        <v>269</v>
      </c>
      <c r="EA22" s="215" t="s">
        <v>269</v>
      </c>
      <c r="EB22" s="215" t="s">
        <v>269</v>
      </c>
      <c r="EC22" s="215" t="s">
        <v>269</v>
      </c>
      <c r="ED22" s="215" t="s">
        <v>269</v>
      </c>
      <c r="EE22" s="215" t="s">
        <v>269</v>
      </c>
    </row>
    <row r="23" spans="1:135" ht="28.8" x14ac:dyDescent="0.55000000000000004">
      <c r="A23" s="83" t="s">
        <v>130</v>
      </c>
      <c r="B23" s="136">
        <v>946067</v>
      </c>
      <c r="C23" t="s">
        <v>676</v>
      </c>
      <c r="D23" s="83" t="s">
        <v>228</v>
      </c>
      <c r="E23" s="138">
        <v>845046120906</v>
      </c>
      <c r="F23" s="83" t="s">
        <v>114</v>
      </c>
      <c r="G23" s="85">
        <v>43643</v>
      </c>
      <c r="H23" s="211" t="s">
        <v>98</v>
      </c>
      <c r="I23" s="84" t="s">
        <v>610</v>
      </c>
      <c r="J23" s="207" t="s">
        <v>627</v>
      </c>
      <c r="K23" s="208" t="s">
        <v>630</v>
      </c>
      <c r="L23" s="83" t="s">
        <v>108</v>
      </c>
      <c r="M23" s="184">
        <v>24385</v>
      </c>
      <c r="N23" s="184"/>
      <c r="O23" s="85" t="s">
        <v>102</v>
      </c>
      <c r="P23" s="185">
        <v>42491</v>
      </c>
      <c r="Q23" s="186" t="s">
        <v>203</v>
      </c>
      <c r="R23" s="186"/>
      <c r="S23" s="186"/>
      <c r="T23" s="187"/>
      <c r="U23" s="188" t="s">
        <v>296</v>
      </c>
      <c r="V23" s="188" t="s">
        <v>297</v>
      </c>
      <c r="W23" s="188" t="s">
        <v>297</v>
      </c>
      <c r="X23" s="189" t="s">
        <v>167</v>
      </c>
      <c r="Y23" s="190"/>
      <c r="Z23" s="83">
        <v>700</v>
      </c>
      <c r="AA23" s="83" t="s">
        <v>193</v>
      </c>
      <c r="AB23" s="83" t="s">
        <v>181</v>
      </c>
      <c r="AC23" s="83" t="s">
        <v>102</v>
      </c>
      <c r="AD23" s="83" t="s">
        <v>5120</v>
      </c>
      <c r="AE23" s="83" t="s">
        <v>102</v>
      </c>
      <c r="AF23" s="83" t="s">
        <v>102</v>
      </c>
      <c r="AG23" s="83" t="s">
        <v>119</v>
      </c>
      <c r="AH23" s="83" t="s">
        <v>5121</v>
      </c>
      <c r="AI23" s="83" t="s">
        <v>104</v>
      </c>
      <c r="AJ23" s="83" t="s">
        <v>105</v>
      </c>
      <c r="AK23" s="191" t="s">
        <v>5120</v>
      </c>
      <c r="AL23" s="191" t="s">
        <v>102</v>
      </c>
      <c r="AM23" s="191" t="s">
        <v>102</v>
      </c>
      <c r="AN23" s="191" t="s">
        <v>119</v>
      </c>
      <c r="AO23" s="191" t="s">
        <v>5121</v>
      </c>
      <c r="AP23" s="191" t="s">
        <v>104</v>
      </c>
      <c r="AQ23" s="191" t="s">
        <v>105</v>
      </c>
      <c r="AR23" s="191" t="s">
        <v>106</v>
      </c>
      <c r="AS23" s="191" t="s">
        <v>5120</v>
      </c>
      <c r="AT23" s="191" t="s">
        <v>485</v>
      </c>
      <c r="AU23" s="191" t="s">
        <v>5121</v>
      </c>
      <c r="AV23" s="191" t="s">
        <v>104</v>
      </c>
      <c r="AW23" s="191" t="s">
        <v>204</v>
      </c>
      <c r="AX23" s="191"/>
      <c r="AY23" s="192" t="s">
        <v>454</v>
      </c>
      <c r="AZ23" s="192" t="s">
        <v>416</v>
      </c>
      <c r="BA23" s="91" t="s">
        <v>108</v>
      </c>
      <c r="BB23" s="90">
        <v>0</v>
      </c>
      <c r="BC23" s="93" t="s">
        <v>102</v>
      </c>
      <c r="BD23" s="93" t="s">
        <v>102</v>
      </c>
      <c r="BE23" s="93" t="s">
        <v>102</v>
      </c>
      <c r="BF23" s="93" t="s">
        <v>102</v>
      </c>
      <c r="BG23" s="97" t="s">
        <v>108</v>
      </c>
      <c r="BH23" s="93" t="s">
        <v>108</v>
      </c>
      <c r="BI23" s="93" t="s">
        <v>102</v>
      </c>
      <c r="BJ23" s="93" t="s">
        <v>102</v>
      </c>
      <c r="BK23" s="93" t="s">
        <v>102</v>
      </c>
      <c r="BL23" s="93" t="s">
        <v>102</v>
      </c>
      <c r="BM23" s="93" t="s">
        <v>102</v>
      </c>
      <c r="BN23" s="93" t="s">
        <v>102</v>
      </c>
      <c r="BO23" s="93" t="s">
        <v>102</v>
      </c>
      <c r="BP23" s="96" t="s">
        <v>102</v>
      </c>
      <c r="BQ23" s="90">
        <v>0</v>
      </c>
      <c r="BR23" s="93" t="s">
        <v>102</v>
      </c>
      <c r="BS23" s="93" t="s">
        <v>102</v>
      </c>
      <c r="BT23" s="93" t="s">
        <v>102</v>
      </c>
      <c r="BU23" s="93" t="s">
        <v>102</v>
      </c>
      <c r="BV23" s="97" t="s">
        <v>108</v>
      </c>
      <c r="BW23" s="93" t="s">
        <v>108</v>
      </c>
      <c r="BX23" s="95" t="s">
        <v>102</v>
      </c>
      <c r="BY23" s="93" t="s">
        <v>102</v>
      </c>
      <c r="BZ23" s="93" t="s">
        <v>102</v>
      </c>
      <c r="CA23" s="93" t="s">
        <v>102</v>
      </c>
      <c r="CB23" s="93" t="s">
        <v>102</v>
      </c>
      <c r="CC23" s="93" t="s">
        <v>102</v>
      </c>
      <c r="CD23" s="93" t="s">
        <v>102</v>
      </c>
      <c r="CE23" s="193" t="s">
        <v>102</v>
      </c>
      <c r="CF23" s="194" t="s">
        <v>436</v>
      </c>
      <c r="CG23" s="195" t="s">
        <v>5122</v>
      </c>
      <c r="CH23" s="101" t="s">
        <v>563</v>
      </c>
      <c r="CI23" s="102"/>
      <c r="CJ23" s="196" t="s">
        <v>577</v>
      </c>
      <c r="CK23" s="104" t="s">
        <v>190</v>
      </c>
      <c r="CL23" s="105"/>
      <c r="CM23" s="83" t="s">
        <v>578</v>
      </c>
      <c r="CN23" s="106" t="s">
        <v>108</v>
      </c>
      <c r="CO23" s="197" t="s">
        <v>566</v>
      </c>
      <c r="CP23" s="107"/>
      <c r="CQ23" s="198" t="s">
        <v>107</v>
      </c>
      <c r="CR23" s="198" t="s">
        <v>107</v>
      </c>
      <c r="CS23" s="199"/>
      <c r="CT23" s="83" t="s">
        <v>109</v>
      </c>
      <c r="CU23" s="83" t="s">
        <v>109</v>
      </c>
      <c r="CV23" s="83">
        <v>97</v>
      </c>
      <c r="CW23" s="83" t="s">
        <v>270</v>
      </c>
      <c r="CX23" s="83">
        <v>97</v>
      </c>
      <c r="CY23" s="83" t="s">
        <v>108</v>
      </c>
      <c r="CZ23" s="83">
        <v>27720</v>
      </c>
      <c r="DA23" s="83" t="s">
        <v>5123</v>
      </c>
      <c r="DB23" s="83" t="s">
        <v>118</v>
      </c>
      <c r="DC23" s="83" t="s">
        <v>108</v>
      </c>
      <c r="DD23" s="83">
        <v>9707</v>
      </c>
      <c r="DE23" s="83" t="s">
        <v>173</v>
      </c>
      <c r="DF23" s="83" t="s">
        <v>118</v>
      </c>
      <c r="DG23" s="83" t="s">
        <v>500</v>
      </c>
      <c r="DH23" s="83"/>
      <c r="DI23" s="85">
        <v>43646</v>
      </c>
      <c r="DJ23" s="83" t="s">
        <v>584</v>
      </c>
      <c r="DK23" s="83" t="s">
        <v>102</v>
      </c>
      <c r="DL23" s="83" t="s">
        <v>482</v>
      </c>
      <c r="DM23" s="83">
        <v>0</v>
      </c>
      <c r="DN23" s="83" t="s">
        <v>483</v>
      </c>
      <c r="DO23" s="83">
        <v>1</v>
      </c>
      <c r="DP23" s="83">
        <v>6</v>
      </c>
      <c r="DQ23" s="83"/>
      <c r="DR23" s="83" t="s">
        <v>108</v>
      </c>
      <c r="DS23" s="83" t="s">
        <v>497</v>
      </c>
      <c r="DU23" s="215" t="s">
        <v>269</v>
      </c>
      <c r="DV23" s="136">
        <v>1</v>
      </c>
      <c r="DW23" s="136">
        <v>3</v>
      </c>
      <c r="DX23" s="215" t="s">
        <v>269</v>
      </c>
      <c r="DY23" s="215" t="s">
        <v>269</v>
      </c>
      <c r="DZ23" s="215" t="s">
        <v>269</v>
      </c>
      <c r="EA23" s="215" t="s">
        <v>269</v>
      </c>
      <c r="EB23" s="215" t="s">
        <v>269</v>
      </c>
      <c r="EC23" s="215" t="s">
        <v>269</v>
      </c>
      <c r="ED23" s="215" t="s">
        <v>269</v>
      </c>
      <c r="EE23" s="215" t="s">
        <v>269</v>
      </c>
    </row>
    <row r="24" spans="1:135" ht="57.6" x14ac:dyDescent="0.55000000000000004">
      <c r="A24" s="83" t="s">
        <v>130</v>
      </c>
      <c r="B24" s="136">
        <v>223636</v>
      </c>
      <c r="C24" t="s">
        <v>677</v>
      </c>
      <c r="D24" s="83" t="s">
        <v>228</v>
      </c>
      <c r="E24" s="138">
        <v>200855407596</v>
      </c>
      <c r="F24" s="83" t="s">
        <v>143</v>
      </c>
      <c r="G24" s="85">
        <v>43620</v>
      </c>
      <c r="H24" s="83" t="s">
        <v>98</v>
      </c>
      <c r="I24" s="84" t="s">
        <v>612</v>
      </c>
      <c r="J24" s="207" t="s">
        <v>628</v>
      </c>
      <c r="K24" s="208" t="s">
        <v>633</v>
      </c>
      <c r="L24" s="83" t="s">
        <v>108</v>
      </c>
      <c r="M24" s="184" t="s">
        <v>102</v>
      </c>
      <c r="N24" s="184" t="s">
        <v>556</v>
      </c>
      <c r="O24" s="85" t="s">
        <v>102</v>
      </c>
      <c r="P24" s="185">
        <v>42491</v>
      </c>
      <c r="Q24" s="186" t="s">
        <v>202</v>
      </c>
      <c r="R24" s="186" t="s">
        <v>613</v>
      </c>
      <c r="S24" s="186"/>
      <c r="T24" s="187"/>
      <c r="U24" s="188" t="s">
        <v>295</v>
      </c>
      <c r="V24" s="188" t="s">
        <v>205</v>
      </c>
      <c r="W24" s="188" t="s">
        <v>295</v>
      </c>
      <c r="X24" s="189" t="s">
        <v>107</v>
      </c>
      <c r="Y24" s="190" t="s">
        <v>614</v>
      </c>
      <c r="Z24" s="83">
        <v>700</v>
      </c>
      <c r="AA24" s="83" t="s">
        <v>193</v>
      </c>
      <c r="AB24" s="83" t="s">
        <v>181</v>
      </c>
      <c r="AC24" s="83" t="s">
        <v>102</v>
      </c>
      <c r="AD24" s="83" t="s">
        <v>5124</v>
      </c>
      <c r="AE24" s="83" t="s">
        <v>5125</v>
      </c>
      <c r="AF24" s="83" t="s">
        <v>102</v>
      </c>
      <c r="AG24" s="83" t="s">
        <v>175</v>
      </c>
      <c r="AH24" s="83" t="s">
        <v>5126</v>
      </c>
      <c r="AI24" s="83" t="s">
        <v>104</v>
      </c>
      <c r="AJ24" s="83" t="s">
        <v>105</v>
      </c>
      <c r="AK24" s="191" t="s">
        <v>5124</v>
      </c>
      <c r="AL24" s="191" t="s">
        <v>5125</v>
      </c>
      <c r="AM24" s="191" t="s">
        <v>102</v>
      </c>
      <c r="AN24" s="191" t="s">
        <v>175</v>
      </c>
      <c r="AO24" s="191" t="s">
        <v>5126</v>
      </c>
      <c r="AP24" s="191" t="s">
        <v>104</v>
      </c>
      <c r="AQ24" s="191" t="s">
        <v>105</v>
      </c>
      <c r="AR24" s="191" t="s">
        <v>106</v>
      </c>
      <c r="AS24" s="191"/>
      <c r="AT24" s="191"/>
      <c r="AU24" s="191"/>
      <c r="AV24" s="191"/>
      <c r="AW24" s="191"/>
      <c r="AX24" s="191" t="s">
        <v>575</v>
      </c>
      <c r="AY24" s="192" t="s">
        <v>454</v>
      </c>
      <c r="AZ24" s="192" t="s">
        <v>108</v>
      </c>
      <c r="BA24" s="91" t="s">
        <v>108</v>
      </c>
      <c r="BB24" s="90">
        <v>0</v>
      </c>
      <c r="BC24" s="93" t="s">
        <v>102</v>
      </c>
      <c r="BD24" s="93" t="s">
        <v>102</v>
      </c>
      <c r="BE24" s="93" t="s">
        <v>102</v>
      </c>
      <c r="BF24" s="93" t="s">
        <v>102</v>
      </c>
      <c r="BG24" s="97" t="s">
        <v>108</v>
      </c>
      <c r="BH24" s="93" t="s">
        <v>108</v>
      </c>
      <c r="BI24" s="93" t="s">
        <v>102</v>
      </c>
      <c r="BJ24" s="93" t="s">
        <v>102</v>
      </c>
      <c r="BK24" s="93" t="s">
        <v>102</v>
      </c>
      <c r="BL24" s="93" t="s">
        <v>102</v>
      </c>
      <c r="BM24" s="93" t="s">
        <v>102</v>
      </c>
      <c r="BN24" s="93" t="s">
        <v>102</v>
      </c>
      <c r="BO24" s="93" t="s">
        <v>102</v>
      </c>
      <c r="BP24" s="96" t="s">
        <v>102</v>
      </c>
      <c r="BQ24" s="90">
        <v>0</v>
      </c>
      <c r="BR24" s="93" t="s">
        <v>102</v>
      </c>
      <c r="BS24" s="93" t="s">
        <v>102</v>
      </c>
      <c r="BT24" s="93" t="s">
        <v>102</v>
      </c>
      <c r="BU24" s="93" t="s">
        <v>102</v>
      </c>
      <c r="BV24" s="97" t="s">
        <v>108</v>
      </c>
      <c r="BW24" s="93" t="s">
        <v>108</v>
      </c>
      <c r="BX24" s="95" t="s">
        <v>102</v>
      </c>
      <c r="BY24" s="93" t="s">
        <v>102</v>
      </c>
      <c r="BZ24" s="93" t="s">
        <v>102</v>
      </c>
      <c r="CA24" s="93" t="s">
        <v>102</v>
      </c>
      <c r="CB24" s="93" t="s">
        <v>102</v>
      </c>
      <c r="CC24" s="93" t="s">
        <v>102</v>
      </c>
      <c r="CD24" s="93" t="s">
        <v>102</v>
      </c>
      <c r="CE24" s="193" t="s">
        <v>102</v>
      </c>
      <c r="CF24" s="194" t="s">
        <v>508</v>
      </c>
      <c r="CG24" s="195" t="s">
        <v>102</v>
      </c>
      <c r="CH24" s="101" t="e">
        <v>#N/A</v>
      </c>
      <c r="CI24" s="102" t="s">
        <v>580</v>
      </c>
      <c r="CJ24" s="196" t="s">
        <v>108</v>
      </c>
      <c r="CK24" s="104" t="s">
        <v>109</v>
      </c>
      <c r="CL24" s="105" t="s">
        <v>579</v>
      </c>
      <c r="CM24" s="83" t="s">
        <v>108</v>
      </c>
      <c r="CN24" s="106" t="s">
        <v>108</v>
      </c>
      <c r="CO24" s="197" t="s">
        <v>108</v>
      </c>
      <c r="CP24" s="107"/>
      <c r="CQ24" s="198" t="s">
        <v>474</v>
      </c>
      <c r="CR24" s="198" t="s">
        <v>474</v>
      </c>
      <c r="CS24" s="199" t="s">
        <v>616</v>
      </c>
      <c r="CT24" s="83" t="s">
        <v>109</v>
      </c>
      <c r="CU24" s="83" t="s">
        <v>109</v>
      </c>
      <c r="CV24" s="83">
        <v>37</v>
      </c>
      <c r="CW24" s="83" t="s">
        <v>112</v>
      </c>
      <c r="CX24" s="83">
        <v>37</v>
      </c>
      <c r="CY24" s="83" t="s">
        <v>5127</v>
      </c>
      <c r="CZ24" s="83">
        <v>29039.5</v>
      </c>
      <c r="DA24" s="83" t="s">
        <v>138</v>
      </c>
      <c r="DB24" s="83" t="s">
        <v>124</v>
      </c>
      <c r="DC24" s="83" t="s">
        <v>501</v>
      </c>
      <c r="DD24" s="83">
        <v>2836</v>
      </c>
      <c r="DE24" s="83" t="s">
        <v>582</v>
      </c>
      <c r="DF24" s="83" t="s">
        <v>145</v>
      </c>
      <c r="DG24" s="83" t="s">
        <v>501</v>
      </c>
      <c r="DH24" s="83" t="s">
        <v>582</v>
      </c>
      <c r="DI24" s="85">
        <v>43646</v>
      </c>
      <c r="DJ24" s="83" t="s">
        <v>584</v>
      </c>
      <c r="DK24" s="83" t="s">
        <v>102</v>
      </c>
      <c r="DL24" s="83" t="s">
        <v>482</v>
      </c>
      <c r="DM24" s="83">
        <v>0</v>
      </c>
      <c r="DN24" s="83" t="s">
        <v>238</v>
      </c>
      <c r="DO24" s="83">
        <v>1</v>
      </c>
      <c r="DP24" s="83">
        <v>3</v>
      </c>
      <c r="DQ24" s="83"/>
      <c r="DR24" s="83" t="s">
        <v>108</v>
      </c>
      <c r="DS24" s="83" t="s">
        <v>497</v>
      </c>
      <c r="DU24" s="215" t="s">
        <v>269</v>
      </c>
      <c r="DV24" s="136">
        <v>1</v>
      </c>
      <c r="DW24" s="136">
        <v>3</v>
      </c>
      <c r="DX24" s="215" t="s">
        <v>269</v>
      </c>
      <c r="DY24" s="215" t="s">
        <v>269</v>
      </c>
      <c r="DZ24" s="215" t="s">
        <v>269</v>
      </c>
      <c r="EA24" s="215" t="s">
        <v>269</v>
      </c>
      <c r="EB24" s="215" t="s">
        <v>269</v>
      </c>
      <c r="EC24" s="215" t="s">
        <v>269</v>
      </c>
      <c r="ED24" s="215" t="s">
        <v>269</v>
      </c>
      <c r="EE24" s="215" t="s">
        <v>269</v>
      </c>
    </row>
    <row r="25" spans="1:135" ht="28.8" x14ac:dyDescent="0.55000000000000004">
      <c r="A25" s="83" t="s">
        <v>130</v>
      </c>
      <c r="B25" s="136">
        <v>103017</v>
      </c>
      <c r="C25" t="s">
        <v>678</v>
      </c>
      <c r="D25" s="83" t="s">
        <v>228</v>
      </c>
      <c r="E25" s="138">
        <v>608741398429</v>
      </c>
      <c r="F25" s="83" t="s">
        <v>114</v>
      </c>
      <c r="G25" s="85">
        <v>43634</v>
      </c>
      <c r="H25" s="83" t="s">
        <v>98</v>
      </c>
      <c r="I25" s="84" t="s">
        <v>618</v>
      </c>
      <c r="J25" s="207" t="s">
        <v>629</v>
      </c>
      <c r="K25" s="208" t="s">
        <v>634</v>
      </c>
      <c r="L25" s="83" t="s">
        <v>108</v>
      </c>
      <c r="M25" s="184">
        <v>27475</v>
      </c>
      <c r="N25" s="184"/>
      <c r="O25" s="85" t="s">
        <v>102</v>
      </c>
      <c r="P25" s="185">
        <v>43013</v>
      </c>
      <c r="Q25" s="186" t="s">
        <v>203</v>
      </c>
      <c r="R25" s="186"/>
      <c r="S25" s="186"/>
      <c r="T25" s="187"/>
      <c r="U25" s="188" t="s">
        <v>296</v>
      </c>
      <c r="V25" s="188" t="s">
        <v>205</v>
      </c>
      <c r="W25" s="189" t="s">
        <v>619</v>
      </c>
      <c r="X25" s="189" t="s">
        <v>107</v>
      </c>
      <c r="Y25" s="190" t="s">
        <v>614</v>
      </c>
      <c r="Z25" s="83">
        <v>700</v>
      </c>
      <c r="AA25" s="83" t="s">
        <v>193</v>
      </c>
      <c r="AB25" s="83" t="s">
        <v>181</v>
      </c>
      <c r="AC25" s="83" t="s">
        <v>102</v>
      </c>
      <c r="AD25" s="83" t="s">
        <v>5128</v>
      </c>
      <c r="AE25" s="83" t="s">
        <v>102</v>
      </c>
      <c r="AF25" s="83" t="s">
        <v>102</v>
      </c>
      <c r="AG25" s="83" t="s">
        <v>174</v>
      </c>
      <c r="AH25" s="83" t="s">
        <v>5117</v>
      </c>
      <c r="AI25" s="83" t="s">
        <v>104</v>
      </c>
      <c r="AJ25" s="83" t="s">
        <v>105</v>
      </c>
      <c r="AK25" s="191" t="s">
        <v>5128</v>
      </c>
      <c r="AL25" s="191" t="s">
        <v>102</v>
      </c>
      <c r="AM25" s="191" t="s">
        <v>102</v>
      </c>
      <c r="AN25" s="191" t="s">
        <v>174</v>
      </c>
      <c r="AO25" s="191" t="s">
        <v>5117</v>
      </c>
      <c r="AP25" s="191" t="s">
        <v>104</v>
      </c>
      <c r="AQ25" s="191" t="s">
        <v>105</v>
      </c>
      <c r="AR25" s="191" t="s">
        <v>106</v>
      </c>
      <c r="AS25" s="191" t="s">
        <v>5128</v>
      </c>
      <c r="AT25" s="191" t="s">
        <v>488</v>
      </c>
      <c r="AU25" s="191" t="s">
        <v>5129</v>
      </c>
      <c r="AV25" s="191" t="s">
        <v>104</v>
      </c>
      <c r="AW25" s="191" t="s">
        <v>204</v>
      </c>
      <c r="AX25" s="191"/>
      <c r="AY25" s="192" t="s">
        <v>454</v>
      </c>
      <c r="AZ25" s="192" t="s">
        <v>416</v>
      </c>
      <c r="BA25" s="91" t="s">
        <v>108</v>
      </c>
      <c r="BB25" s="90">
        <v>0</v>
      </c>
      <c r="BC25" s="93" t="s">
        <v>102</v>
      </c>
      <c r="BD25" s="93" t="s">
        <v>102</v>
      </c>
      <c r="BE25" s="93" t="s">
        <v>102</v>
      </c>
      <c r="BF25" s="93" t="s">
        <v>102</v>
      </c>
      <c r="BG25" s="97" t="s">
        <v>108</v>
      </c>
      <c r="BH25" s="93" t="s">
        <v>108</v>
      </c>
      <c r="BI25" s="93" t="s">
        <v>102</v>
      </c>
      <c r="BJ25" s="93" t="s">
        <v>102</v>
      </c>
      <c r="BK25" s="93" t="s">
        <v>102</v>
      </c>
      <c r="BL25" s="93" t="s">
        <v>102</v>
      </c>
      <c r="BM25" s="93" t="s">
        <v>102</v>
      </c>
      <c r="BN25" s="93" t="s">
        <v>102</v>
      </c>
      <c r="BO25" s="93" t="s">
        <v>102</v>
      </c>
      <c r="BP25" s="96" t="s">
        <v>102</v>
      </c>
      <c r="BQ25" s="90">
        <v>0</v>
      </c>
      <c r="BR25" s="93" t="s">
        <v>102</v>
      </c>
      <c r="BS25" s="93" t="s">
        <v>102</v>
      </c>
      <c r="BT25" s="93" t="s">
        <v>102</v>
      </c>
      <c r="BU25" s="93" t="s">
        <v>102</v>
      </c>
      <c r="BV25" s="97" t="s">
        <v>108</v>
      </c>
      <c r="BW25" s="93" t="s">
        <v>108</v>
      </c>
      <c r="BX25" s="95" t="s">
        <v>102</v>
      </c>
      <c r="BY25" s="93" t="s">
        <v>102</v>
      </c>
      <c r="BZ25" s="93" t="s">
        <v>102</v>
      </c>
      <c r="CA25" s="93" t="s">
        <v>102</v>
      </c>
      <c r="CB25" s="93" t="s">
        <v>102</v>
      </c>
      <c r="CC25" s="93" t="s">
        <v>102</v>
      </c>
      <c r="CD25" s="93" t="s">
        <v>102</v>
      </c>
      <c r="CE25" s="193" t="s">
        <v>102</v>
      </c>
      <c r="CF25" s="194" t="s">
        <v>436</v>
      </c>
      <c r="CG25" s="195" t="s">
        <v>5130</v>
      </c>
      <c r="CH25" s="101" t="s">
        <v>310</v>
      </c>
      <c r="CI25" s="102"/>
      <c r="CJ25" s="196" t="s">
        <v>5131</v>
      </c>
      <c r="CK25" s="104" t="s">
        <v>190</v>
      </c>
      <c r="CL25" s="105"/>
      <c r="CM25" s="83" t="s">
        <v>623</v>
      </c>
      <c r="CN25" s="106" t="s">
        <v>624</v>
      </c>
      <c r="CO25" s="197" t="s">
        <v>625</v>
      </c>
      <c r="CP25" s="107"/>
      <c r="CQ25" s="198" t="s">
        <v>474</v>
      </c>
      <c r="CR25" s="198" t="s">
        <v>474</v>
      </c>
      <c r="CS25" s="199"/>
      <c r="CT25" s="83" t="s">
        <v>109</v>
      </c>
      <c r="CU25" s="83" t="s">
        <v>109</v>
      </c>
      <c r="CV25" s="83">
        <v>85</v>
      </c>
      <c r="CW25" s="83" t="s">
        <v>139</v>
      </c>
      <c r="CX25" s="83">
        <v>85</v>
      </c>
      <c r="CY25" s="83" t="s">
        <v>108</v>
      </c>
      <c r="CZ25" s="83">
        <v>30359</v>
      </c>
      <c r="DA25" s="83" t="s">
        <v>581</v>
      </c>
      <c r="DB25" s="83" t="s">
        <v>152</v>
      </c>
      <c r="DC25" s="83" t="s">
        <v>500</v>
      </c>
      <c r="DD25" s="83">
        <v>7948</v>
      </c>
      <c r="DE25" s="83" t="s">
        <v>606</v>
      </c>
      <c r="DF25" s="83" t="s">
        <v>152</v>
      </c>
      <c r="DG25" s="83" t="s">
        <v>500</v>
      </c>
      <c r="DH25" s="83"/>
      <c r="DI25" s="85">
        <v>43646</v>
      </c>
      <c r="DJ25" s="83" t="s">
        <v>584</v>
      </c>
      <c r="DK25" s="83" t="s">
        <v>102</v>
      </c>
      <c r="DL25" s="83" t="s">
        <v>482</v>
      </c>
      <c r="DM25" s="83">
        <v>0</v>
      </c>
      <c r="DN25" s="83" t="s">
        <v>483</v>
      </c>
      <c r="DO25" s="83">
        <v>1</v>
      </c>
      <c r="DP25" s="83">
        <v>4</v>
      </c>
      <c r="DQ25" s="83"/>
      <c r="DR25" s="83" t="s">
        <v>108</v>
      </c>
      <c r="DS25" s="83" t="s">
        <v>497</v>
      </c>
      <c r="DU25" s="215" t="s">
        <v>269</v>
      </c>
      <c r="DV25" s="136">
        <v>1</v>
      </c>
      <c r="DW25" s="136">
        <v>3</v>
      </c>
      <c r="DX25" s="215" t="s">
        <v>269</v>
      </c>
      <c r="DY25" s="215" t="s">
        <v>269</v>
      </c>
      <c r="DZ25" s="215" t="s">
        <v>269</v>
      </c>
      <c r="EA25" s="215" t="s">
        <v>269</v>
      </c>
      <c r="EB25" s="215" t="s">
        <v>269</v>
      </c>
      <c r="EC25" s="215" t="s">
        <v>269</v>
      </c>
      <c r="ED25" s="215" t="s">
        <v>269</v>
      </c>
      <c r="EE25" s="215" t="s">
        <v>269</v>
      </c>
    </row>
    <row r="26" spans="1:135" ht="28.8" x14ac:dyDescent="0.55000000000000004">
      <c r="A26" s="83" t="s">
        <v>130</v>
      </c>
      <c r="B26" s="136">
        <v>405276</v>
      </c>
      <c r="C26" t="s">
        <v>679</v>
      </c>
      <c r="D26" s="83" t="s">
        <v>228</v>
      </c>
      <c r="E26" s="138">
        <v>187284252299</v>
      </c>
      <c r="F26" s="83" t="s">
        <v>114</v>
      </c>
      <c r="G26" s="85">
        <v>43643</v>
      </c>
      <c r="H26" s="211" t="s">
        <v>98</v>
      </c>
      <c r="I26" s="84" t="s">
        <v>610</v>
      </c>
      <c r="J26" s="207" t="s">
        <v>627</v>
      </c>
      <c r="K26" s="208" t="s">
        <v>630</v>
      </c>
      <c r="L26" s="83" t="s">
        <v>108</v>
      </c>
      <c r="M26" s="184">
        <v>24386</v>
      </c>
      <c r="N26" s="184"/>
      <c r="O26" s="85" t="s">
        <v>102</v>
      </c>
      <c r="P26" s="185">
        <v>42491</v>
      </c>
      <c r="Q26" s="186" t="s">
        <v>203</v>
      </c>
      <c r="R26" s="186"/>
      <c r="S26" s="186"/>
      <c r="T26" s="187"/>
      <c r="U26" s="188" t="s">
        <v>296</v>
      </c>
      <c r="V26" s="188" t="s">
        <v>297</v>
      </c>
      <c r="W26" s="188" t="s">
        <v>297</v>
      </c>
      <c r="X26" s="189" t="s">
        <v>167</v>
      </c>
      <c r="Y26" s="190"/>
      <c r="Z26" s="83">
        <v>700</v>
      </c>
      <c r="AA26" s="83" t="s">
        <v>193</v>
      </c>
      <c r="AB26" s="83" t="s">
        <v>181</v>
      </c>
      <c r="AC26" s="83" t="s">
        <v>102</v>
      </c>
      <c r="AD26" s="83" t="s">
        <v>5132</v>
      </c>
      <c r="AE26" s="83" t="s">
        <v>102</v>
      </c>
      <c r="AF26" s="83" t="s">
        <v>102</v>
      </c>
      <c r="AG26" s="83" t="s">
        <v>119</v>
      </c>
      <c r="AH26" s="83" t="s">
        <v>5133</v>
      </c>
      <c r="AI26" s="83" t="s">
        <v>104</v>
      </c>
      <c r="AJ26" s="83" t="s">
        <v>105</v>
      </c>
      <c r="AK26" s="191" t="s">
        <v>5132</v>
      </c>
      <c r="AL26" s="191" t="s">
        <v>102</v>
      </c>
      <c r="AM26" s="191" t="s">
        <v>102</v>
      </c>
      <c r="AN26" s="191" t="s">
        <v>119</v>
      </c>
      <c r="AO26" s="191" t="s">
        <v>5133</v>
      </c>
      <c r="AP26" s="191" t="s">
        <v>104</v>
      </c>
      <c r="AQ26" s="191" t="s">
        <v>105</v>
      </c>
      <c r="AR26" s="191" t="s">
        <v>106</v>
      </c>
      <c r="AS26" s="191" t="s">
        <v>5132</v>
      </c>
      <c r="AT26" s="191" t="s">
        <v>485</v>
      </c>
      <c r="AU26" s="191" t="s">
        <v>5133</v>
      </c>
      <c r="AV26" s="191" t="s">
        <v>104</v>
      </c>
      <c r="AW26" s="191" t="s">
        <v>204</v>
      </c>
      <c r="AX26" s="191"/>
      <c r="AY26" s="192" t="s">
        <v>454</v>
      </c>
      <c r="AZ26" s="192" t="s">
        <v>416</v>
      </c>
      <c r="BA26" s="91" t="s">
        <v>108</v>
      </c>
      <c r="BB26" s="90">
        <v>0</v>
      </c>
      <c r="BC26" s="93" t="s">
        <v>102</v>
      </c>
      <c r="BD26" s="93" t="s">
        <v>102</v>
      </c>
      <c r="BE26" s="93" t="s">
        <v>102</v>
      </c>
      <c r="BF26" s="93" t="s">
        <v>102</v>
      </c>
      <c r="BG26" s="97" t="s">
        <v>108</v>
      </c>
      <c r="BH26" s="93" t="s">
        <v>108</v>
      </c>
      <c r="BI26" s="93" t="s">
        <v>102</v>
      </c>
      <c r="BJ26" s="93" t="s">
        <v>102</v>
      </c>
      <c r="BK26" s="93" t="s">
        <v>102</v>
      </c>
      <c r="BL26" s="93" t="s">
        <v>102</v>
      </c>
      <c r="BM26" s="93" t="s">
        <v>102</v>
      </c>
      <c r="BN26" s="93" t="s">
        <v>102</v>
      </c>
      <c r="BO26" s="93" t="s">
        <v>102</v>
      </c>
      <c r="BP26" s="96" t="s">
        <v>102</v>
      </c>
      <c r="BQ26" s="90">
        <v>0</v>
      </c>
      <c r="BR26" s="93" t="s">
        <v>102</v>
      </c>
      <c r="BS26" s="93" t="s">
        <v>102</v>
      </c>
      <c r="BT26" s="93" t="s">
        <v>102</v>
      </c>
      <c r="BU26" s="93" t="s">
        <v>102</v>
      </c>
      <c r="BV26" s="97" t="s">
        <v>108</v>
      </c>
      <c r="BW26" s="93" t="s">
        <v>108</v>
      </c>
      <c r="BX26" s="95" t="s">
        <v>102</v>
      </c>
      <c r="BY26" s="93" t="s">
        <v>102</v>
      </c>
      <c r="BZ26" s="93" t="s">
        <v>102</v>
      </c>
      <c r="CA26" s="93" t="s">
        <v>102</v>
      </c>
      <c r="CB26" s="93" t="s">
        <v>102</v>
      </c>
      <c r="CC26" s="93" t="s">
        <v>102</v>
      </c>
      <c r="CD26" s="93" t="s">
        <v>102</v>
      </c>
      <c r="CE26" s="193" t="s">
        <v>102</v>
      </c>
      <c r="CF26" s="194" t="s">
        <v>436</v>
      </c>
      <c r="CG26" s="195" t="s">
        <v>5134</v>
      </c>
      <c r="CH26" s="101" t="s">
        <v>563</v>
      </c>
      <c r="CI26" s="102"/>
      <c r="CJ26" s="196" t="s">
        <v>577</v>
      </c>
      <c r="CK26" s="104" t="s">
        <v>190</v>
      </c>
      <c r="CL26" s="105"/>
      <c r="CM26" s="83" t="s">
        <v>578</v>
      </c>
      <c r="CN26" s="106" t="s">
        <v>108</v>
      </c>
      <c r="CO26" s="197" t="s">
        <v>566</v>
      </c>
      <c r="CP26" s="107"/>
      <c r="CQ26" s="198" t="s">
        <v>107</v>
      </c>
      <c r="CR26" s="198" t="s">
        <v>107</v>
      </c>
      <c r="CS26" s="199"/>
      <c r="CT26" s="83" t="s">
        <v>109</v>
      </c>
      <c r="CU26" s="83" t="s">
        <v>109</v>
      </c>
      <c r="CV26" s="83">
        <v>90</v>
      </c>
      <c r="CW26" s="83" t="s">
        <v>270</v>
      </c>
      <c r="CX26" s="83">
        <v>90</v>
      </c>
      <c r="CY26" s="83" t="s">
        <v>108</v>
      </c>
      <c r="CZ26" s="83">
        <v>31678.5</v>
      </c>
      <c r="DA26" s="83" t="s">
        <v>5135</v>
      </c>
      <c r="DB26" s="83" t="s">
        <v>118</v>
      </c>
      <c r="DC26" s="83" t="s">
        <v>108</v>
      </c>
      <c r="DD26" s="83">
        <v>6720</v>
      </c>
      <c r="DE26" s="83" t="s">
        <v>173</v>
      </c>
      <c r="DF26" s="83" t="s">
        <v>118</v>
      </c>
      <c r="DG26" s="83" t="s">
        <v>500</v>
      </c>
      <c r="DH26" s="83"/>
      <c r="DI26" s="85">
        <v>43646</v>
      </c>
      <c r="DJ26" s="83" t="s">
        <v>584</v>
      </c>
      <c r="DK26" s="83" t="s">
        <v>102</v>
      </c>
      <c r="DL26" s="83" t="s">
        <v>482</v>
      </c>
      <c r="DM26" s="83">
        <v>0</v>
      </c>
      <c r="DN26" s="83" t="s">
        <v>483</v>
      </c>
      <c r="DO26" s="83">
        <v>1</v>
      </c>
      <c r="DP26" s="83">
        <v>6</v>
      </c>
      <c r="DQ26" s="83"/>
      <c r="DR26" s="83" t="s">
        <v>108</v>
      </c>
      <c r="DS26" s="83" t="s">
        <v>497</v>
      </c>
      <c r="DU26" s="215" t="s">
        <v>269</v>
      </c>
      <c r="DV26" s="136">
        <v>1</v>
      </c>
      <c r="DW26" s="136">
        <v>3</v>
      </c>
      <c r="DX26" s="215" t="s">
        <v>269</v>
      </c>
      <c r="DY26" s="215" t="s">
        <v>269</v>
      </c>
      <c r="DZ26" s="215" t="s">
        <v>269</v>
      </c>
      <c r="EA26" s="215" t="s">
        <v>269</v>
      </c>
      <c r="EB26" s="215" t="s">
        <v>269</v>
      </c>
      <c r="EC26" s="215" t="s">
        <v>269</v>
      </c>
      <c r="ED26" s="215" t="s">
        <v>269</v>
      </c>
      <c r="EE26" s="215" t="s">
        <v>269</v>
      </c>
    </row>
    <row r="27" spans="1:135" ht="57.6" x14ac:dyDescent="0.55000000000000004">
      <c r="A27" s="83" t="s">
        <v>130</v>
      </c>
      <c r="B27" s="136">
        <v>771000</v>
      </c>
      <c r="C27" t="s">
        <v>680</v>
      </c>
      <c r="D27" s="83" t="s">
        <v>228</v>
      </c>
      <c r="E27" s="138">
        <v>272056818370</v>
      </c>
      <c r="F27" s="83" t="s">
        <v>143</v>
      </c>
      <c r="G27" s="85">
        <v>43620</v>
      </c>
      <c r="H27" s="83" t="s">
        <v>98</v>
      </c>
      <c r="I27" s="84" t="s">
        <v>612</v>
      </c>
      <c r="J27" s="207" t="s">
        <v>628</v>
      </c>
      <c r="K27" s="208" t="s">
        <v>633</v>
      </c>
      <c r="L27" s="83" t="s">
        <v>108</v>
      </c>
      <c r="M27" s="184" t="s">
        <v>102</v>
      </c>
      <c r="N27" s="184" t="s">
        <v>556</v>
      </c>
      <c r="O27" s="85" t="s">
        <v>102</v>
      </c>
      <c r="P27" s="185">
        <v>42491</v>
      </c>
      <c r="Q27" s="186" t="s">
        <v>202</v>
      </c>
      <c r="R27" s="186" t="s">
        <v>613</v>
      </c>
      <c r="S27" s="186"/>
      <c r="T27" s="187"/>
      <c r="U27" s="188" t="s">
        <v>295</v>
      </c>
      <c r="V27" s="188" t="s">
        <v>205</v>
      </c>
      <c r="W27" s="188" t="s">
        <v>295</v>
      </c>
      <c r="X27" s="189" t="s">
        <v>107</v>
      </c>
      <c r="Y27" s="190" t="s">
        <v>614</v>
      </c>
      <c r="Z27" s="83">
        <v>700</v>
      </c>
      <c r="AA27" s="83" t="s">
        <v>193</v>
      </c>
      <c r="AB27" s="83" t="s">
        <v>181</v>
      </c>
      <c r="AC27" s="83" t="s">
        <v>102</v>
      </c>
      <c r="AD27" s="83" t="s">
        <v>5136</v>
      </c>
      <c r="AE27" s="83" t="s">
        <v>5137</v>
      </c>
      <c r="AF27" s="83" t="s">
        <v>102</v>
      </c>
      <c r="AG27" s="83" t="s">
        <v>175</v>
      </c>
      <c r="AH27" s="83" t="s">
        <v>5138</v>
      </c>
      <c r="AI27" s="83" t="s">
        <v>104</v>
      </c>
      <c r="AJ27" s="83" t="s">
        <v>105</v>
      </c>
      <c r="AK27" s="191" t="s">
        <v>5136</v>
      </c>
      <c r="AL27" s="191" t="s">
        <v>5137</v>
      </c>
      <c r="AM27" s="191" t="s">
        <v>102</v>
      </c>
      <c r="AN27" s="191" t="s">
        <v>175</v>
      </c>
      <c r="AO27" s="191" t="s">
        <v>5138</v>
      </c>
      <c r="AP27" s="191" t="s">
        <v>104</v>
      </c>
      <c r="AQ27" s="191" t="s">
        <v>105</v>
      </c>
      <c r="AR27" s="191" t="s">
        <v>106</v>
      </c>
      <c r="AS27" s="191"/>
      <c r="AT27" s="191"/>
      <c r="AU27" s="191"/>
      <c r="AV27" s="191"/>
      <c r="AW27" s="191"/>
      <c r="AX27" s="191" t="s">
        <v>575</v>
      </c>
      <c r="AY27" s="192" t="s">
        <v>454</v>
      </c>
      <c r="AZ27" s="192" t="s">
        <v>108</v>
      </c>
      <c r="BA27" s="91" t="s">
        <v>108</v>
      </c>
      <c r="BB27" s="90">
        <v>0</v>
      </c>
      <c r="BC27" s="93" t="s">
        <v>102</v>
      </c>
      <c r="BD27" s="93" t="s">
        <v>102</v>
      </c>
      <c r="BE27" s="93" t="s">
        <v>102</v>
      </c>
      <c r="BF27" s="93" t="s">
        <v>102</v>
      </c>
      <c r="BG27" s="97" t="s">
        <v>108</v>
      </c>
      <c r="BH27" s="93" t="s">
        <v>108</v>
      </c>
      <c r="BI27" s="93" t="s">
        <v>102</v>
      </c>
      <c r="BJ27" s="93" t="s">
        <v>102</v>
      </c>
      <c r="BK27" s="93" t="s">
        <v>102</v>
      </c>
      <c r="BL27" s="93" t="s">
        <v>102</v>
      </c>
      <c r="BM27" s="93" t="s">
        <v>102</v>
      </c>
      <c r="BN27" s="93" t="s">
        <v>102</v>
      </c>
      <c r="BO27" s="93" t="s">
        <v>102</v>
      </c>
      <c r="BP27" s="96" t="s">
        <v>102</v>
      </c>
      <c r="BQ27" s="90">
        <v>0</v>
      </c>
      <c r="BR27" s="93" t="s">
        <v>102</v>
      </c>
      <c r="BS27" s="93" t="s">
        <v>102</v>
      </c>
      <c r="BT27" s="93" t="s">
        <v>102</v>
      </c>
      <c r="BU27" s="93" t="s">
        <v>102</v>
      </c>
      <c r="BV27" s="97" t="s">
        <v>108</v>
      </c>
      <c r="BW27" s="93" t="s">
        <v>108</v>
      </c>
      <c r="BX27" s="95" t="s">
        <v>102</v>
      </c>
      <c r="BY27" s="93" t="s">
        <v>102</v>
      </c>
      <c r="BZ27" s="93" t="s">
        <v>102</v>
      </c>
      <c r="CA27" s="93" t="s">
        <v>102</v>
      </c>
      <c r="CB27" s="93" t="s">
        <v>102</v>
      </c>
      <c r="CC27" s="93" t="s">
        <v>102</v>
      </c>
      <c r="CD27" s="93" t="s">
        <v>102</v>
      </c>
      <c r="CE27" s="193" t="s">
        <v>102</v>
      </c>
      <c r="CF27" s="194" t="s">
        <v>508</v>
      </c>
      <c r="CG27" s="195" t="s">
        <v>102</v>
      </c>
      <c r="CH27" s="101" t="e">
        <v>#N/A</v>
      </c>
      <c r="CI27" s="102" t="s">
        <v>580</v>
      </c>
      <c r="CJ27" s="196" t="s">
        <v>108</v>
      </c>
      <c r="CK27" s="104" t="s">
        <v>109</v>
      </c>
      <c r="CL27" s="105" t="s">
        <v>579</v>
      </c>
      <c r="CM27" s="83" t="s">
        <v>108</v>
      </c>
      <c r="CN27" s="106" t="s">
        <v>108</v>
      </c>
      <c r="CO27" s="197" t="s">
        <v>108</v>
      </c>
      <c r="CP27" s="107"/>
      <c r="CQ27" s="198" t="s">
        <v>474</v>
      </c>
      <c r="CR27" s="198" t="s">
        <v>474</v>
      </c>
      <c r="CS27" s="199" t="s">
        <v>616</v>
      </c>
      <c r="CT27" s="83" t="s">
        <v>109</v>
      </c>
      <c r="CU27" s="83" t="s">
        <v>109</v>
      </c>
      <c r="CV27" s="83">
        <v>35</v>
      </c>
      <c r="CW27" s="83" t="s">
        <v>112</v>
      </c>
      <c r="CX27" s="83">
        <v>35</v>
      </c>
      <c r="CY27" s="83" t="s">
        <v>5139</v>
      </c>
      <c r="CZ27" s="83">
        <v>32998</v>
      </c>
      <c r="DA27" s="83" t="s">
        <v>138</v>
      </c>
      <c r="DB27" s="83" t="s">
        <v>124</v>
      </c>
      <c r="DC27" s="83" t="s">
        <v>501</v>
      </c>
      <c r="DD27" s="83">
        <v>7695</v>
      </c>
      <c r="DE27" s="83" t="s">
        <v>582</v>
      </c>
      <c r="DF27" s="83" t="s">
        <v>145</v>
      </c>
      <c r="DG27" s="83" t="s">
        <v>501</v>
      </c>
      <c r="DH27" s="83" t="s">
        <v>582</v>
      </c>
      <c r="DI27" s="85">
        <v>43646</v>
      </c>
      <c r="DJ27" s="83" t="s">
        <v>584</v>
      </c>
      <c r="DK27" s="83" t="s">
        <v>102</v>
      </c>
      <c r="DL27" s="83" t="s">
        <v>482</v>
      </c>
      <c r="DM27" s="83">
        <v>0</v>
      </c>
      <c r="DN27" s="83" t="s">
        <v>238</v>
      </c>
      <c r="DO27" s="83">
        <v>1</v>
      </c>
      <c r="DP27" s="83">
        <v>6</v>
      </c>
      <c r="DQ27" s="83"/>
      <c r="DR27" s="83" t="s">
        <v>108</v>
      </c>
      <c r="DS27" s="83" t="s">
        <v>497</v>
      </c>
      <c r="DU27" s="215" t="s">
        <v>269</v>
      </c>
      <c r="DV27" s="136">
        <v>1</v>
      </c>
      <c r="DW27" s="136">
        <v>3</v>
      </c>
      <c r="DX27" s="215" t="s">
        <v>269</v>
      </c>
      <c r="DY27" s="215" t="s">
        <v>269</v>
      </c>
      <c r="DZ27" s="215" t="s">
        <v>269</v>
      </c>
      <c r="EA27" s="215" t="s">
        <v>269</v>
      </c>
      <c r="EB27" s="215" t="s">
        <v>269</v>
      </c>
      <c r="EC27" s="215" t="s">
        <v>269</v>
      </c>
      <c r="ED27" s="215" t="s">
        <v>269</v>
      </c>
      <c r="EE27" s="215" t="s">
        <v>269</v>
      </c>
    </row>
    <row r="28" spans="1:135" ht="28.8" x14ac:dyDescent="0.55000000000000004">
      <c r="A28" s="83" t="s">
        <v>130</v>
      </c>
      <c r="B28" s="136">
        <v>767769</v>
      </c>
      <c r="C28" t="s">
        <v>681</v>
      </c>
      <c r="D28" s="83" t="s">
        <v>228</v>
      </c>
      <c r="E28" s="138">
        <v>832832356048</v>
      </c>
      <c r="F28" s="83" t="s">
        <v>114</v>
      </c>
      <c r="G28" s="85">
        <v>43634</v>
      </c>
      <c r="H28" s="83" t="s">
        <v>98</v>
      </c>
      <c r="I28" s="84" t="s">
        <v>618</v>
      </c>
      <c r="J28" s="207" t="s">
        <v>629</v>
      </c>
      <c r="K28" s="208" t="s">
        <v>634</v>
      </c>
      <c r="L28" s="83" t="s">
        <v>108</v>
      </c>
      <c r="M28" s="184">
        <v>27476</v>
      </c>
      <c r="N28" s="184"/>
      <c r="O28" s="85" t="s">
        <v>102</v>
      </c>
      <c r="P28" s="185">
        <v>43013</v>
      </c>
      <c r="Q28" s="186" t="s">
        <v>203</v>
      </c>
      <c r="R28" s="186"/>
      <c r="S28" s="186"/>
      <c r="T28" s="187"/>
      <c r="U28" s="188" t="s">
        <v>296</v>
      </c>
      <c r="V28" s="188" t="s">
        <v>205</v>
      </c>
      <c r="W28" s="189" t="s">
        <v>619</v>
      </c>
      <c r="X28" s="189" t="s">
        <v>107</v>
      </c>
      <c r="Y28" s="190" t="s">
        <v>614</v>
      </c>
      <c r="Z28" s="83">
        <v>700</v>
      </c>
      <c r="AA28" s="83" t="s">
        <v>193</v>
      </c>
      <c r="AB28" s="83" t="s">
        <v>181</v>
      </c>
      <c r="AC28" s="83" t="s">
        <v>102</v>
      </c>
      <c r="AD28" s="83" t="s">
        <v>5140</v>
      </c>
      <c r="AE28" s="83" t="s">
        <v>102</v>
      </c>
      <c r="AF28" s="83" t="s">
        <v>102</v>
      </c>
      <c r="AG28" s="83" t="s">
        <v>174</v>
      </c>
      <c r="AH28" s="83" t="s">
        <v>5129</v>
      </c>
      <c r="AI28" s="83" t="s">
        <v>104</v>
      </c>
      <c r="AJ28" s="83" t="s">
        <v>105</v>
      </c>
      <c r="AK28" s="191" t="s">
        <v>5140</v>
      </c>
      <c r="AL28" s="191" t="s">
        <v>102</v>
      </c>
      <c r="AM28" s="191" t="s">
        <v>102</v>
      </c>
      <c r="AN28" s="191" t="s">
        <v>174</v>
      </c>
      <c r="AO28" s="191" t="s">
        <v>5129</v>
      </c>
      <c r="AP28" s="191" t="s">
        <v>104</v>
      </c>
      <c r="AQ28" s="191" t="s">
        <v>105</v>
      </c>
      <c r="AR28" s="191" t="s">
        <v>106</v>
      </c>
      <c r="AS28" s="191" t="s">
        <v>5140</v>
      </c>
      <c r="AT28" s="191" t="s">
        <v>488</v>
      </c>
      <c r="AU28" s="191" t="s">
        <v>5141</v>
      </c>
      <c r="AV28" s="191" t="s">
        <v>104</v>
      </c>
      <c r="AW28" s="191" t="s">
        <v>204</v>
      </c>
      <c r="AX28" s="191"/>
      <c r="AY28" s="192" t="s">
        <v>454</v>
      </c>
      <c r="AZ28" s="192" t="s">
        <v>416</v>
      </c>
      <c r="BA28" s="91" t="s">
        <v>108</v>
      </c>
      <c r="BB28" s="90">
        <v>0</v>
      </c>
      <c r="BC28" s="93" t="s">
        <v>102</v>
      </c>
      <c r="BD28" s="93" t="s">
        <v>102</v>
      </c>
      <c r="BE28" s="93" t="s">
        <v>102</v>
      </c>
      <c r="BF28" s="93" t="s">
        <v>102</v>
      </c>
      <c r="BG28" s="97" t="s">
        <v>108</v>
      </c>
      <c r="BH28" s="93" t="s">
        <v>108</v>
      </c>
      <c r="BI28" s="93" t="s">
        <v>102</v>
      </c>
      <c r="BJ28" s="93" t="s">
        <v>102</v>
      </c>
      <c r="BK28" s="93" t="s">
        <v>102</v>
      </c>
      <c r="BL28" s="93" t="s">
        <v>102</v>
      </c>
      <c r="BM28" s="93" t="s">
        <v>102</v>
      </c>
      <c r="BN28" s="93" t="s">
        <v>102</v>
      </c>
      <c r="BO28" s="93" t="s">
        <v>102</v>
      </c>
      <c r="BP28" s="96" t="s">
        <v>102</v>
      </c>
      <c r="BQ28" s="90">
        <v>0</v>
      </c>
      <c r="BR28" s="93" t="s">
        <v>102</v>
      </c>
      <c r="BS28" s="93" t="s">
        <v>102</v>
      </c>
      <c r="BT28" s="93" t="s">
        <v>102</v>
      </c>
      <c r="BU28" s="93" t="s">
        <v>102</v>
      </c>
      <c r="BV28" s="97" t="s">
        <v>108</v>
      </c>
      <c r="BW28" s="93" t="s">
        <v>108</v>
      </c>
      <c r="BX28" s="95" t="s">
        <v>102</v>
      </c>
      <c r="BY28" s="93" t="s">
        <v>102</v>
      </c>
      <c r="BZ28" s="93" t="s">
        <v>102</v>
      </c>
      <c r="CA28" s="93" t="s">
        <v>102</v>
      </c>
      <c r="CB28" s="93" t="s">
        <v>102</v>
      </c>
      <c r="CC28" s="93" t="s">
        <v>102</v>
      </c>
      <c r="CD28" s="93" t="s">
        <v>102</v>
      </c>
      <c r="CE28" s="193" t="s">
        <v>102</v>
      </c>
      <c r="CF28" s="194" t="s">
        <v>436</v>
      </c>
      <c r="CG28" s="195" t="s">
        <v>5142</v>
      </c>
      <c r="CH28" s="101" t="s">
        <v>310</v>
      </c>
      <c r="CI28" s="102"/>
      <c r="CJ28" s="196" t="s">
        <v>5143</v>
      </c>
      <c r="CK28" s="104" t="s">
        <v>190</v>
      </c>
      <c r="CL28" s="105"/>
      <c r="CM28" s="83" t="s">
        <v>623</v>
      </c>
      <c r="CN28" s="106" t="s">
        <v>624</v>
      </c>
      <c r="CO28" s="197" t="s">
        <v>625</v>
      </c>
      <c r="CP28" s="107"/>
      <c r="CQ28" s="198" t="s">
        <v>474</v>
      </c>
      <c r="CR28" s="198" t="s">
        <v>474</v>
      </c>
      <c r="CS28" s="199"/>
      <c r="CT28" s="83" t="s">
        <v>109</v>
      </c>
      <c r="CU28" s="83" t="s">
        <v>109</v>
      </c>
      <c r="CV28" s="83">
        <v>10</v>
      </c>
      <c r="CW28" s="83" t="s">
        <v>139</v>
      </c>
      <c r="CX28" s="83">
        <v>10</v>
      </c>
      <c r="CY28" s="83" t="s">
        <v>108</v>
      </c>
      <c r="CZ28" s="83">
        <v>34317.5</v>
      </c>
      <c r="DA28" s="83" t="s">
        <v>581</v>
      </c>
      <c r="DB28" s="83" t="s">
        <v>152</v>
      </c>
      <c r="DC28" s="83" t="s">
        <v>500</v>
      </c>
      <c r="DD28" s="83">
        <v>8795</v>
      </c>
      <c r="DE28" s="83" t="s">
        <v>606</v>
      </c>
      <c r="DF28" s="83" t="s">
        <v>152</v>
      </c>
      <c r="DG28" s="83" t="s">
        <v>500</v>
      </c>
      <c r="DH28" s="83"/>
      <c r="DI28" s="85">
        <v>43646</v>
      </c>
      <c r="DJ28" s="83" t="s">
        <v>584</v>
      </c>
      <c r="DK28" s="83" t="s">
        <v>102</v>
      </c>
      <c r="DL28" s="83" t="s">
        <v>482</v>
      </c>
      <c r="DM28" s="83">
        <v>0</v>
      </c>
      <c r="DN28" s="83" t="s">
        <v>483</v>
      </c>
      <c r="DO28" s="83">
        <v>1</v>
      </c>
      <c r="DP28" s="83">
        <v>6</v>
      </c>
      <c r="DQ28" s="83"/>
      <c r="DR28" s="83" t="s">
        <v>108</v>
      </c>
      <c r="DS28" s="83" t="s">
        <v>497</v>
      </c>
      <c r="DU28" s="215" t="s">
        <v>269</v>
      </c>
      <c r="DV28" s="136">
        <v>1</v>
      </c>
      <c r="DW28" s="136">
        <v>3</v>
      </c>
      <c r="DX28" s="215" t="s">
        <v>269</v>
      </c>
      <c r="DY28" s="215" t="s">
        <v>269</v>
      </c>
      <c r="DZ28" s="215" t="s">
        <v>269</v>
      </c>
      <c r="EA28" s="215" t="s">
        <v>269</v>
      </c>
      <c r="EB28" s="215" t="s">
        <v>269</v>
      </c>
      <c r="EC28" s="215" t="s">
        <v>269</v>
      </c>
      <c r="ED28" s="215" t="s">
        <v>269</v>
      </c>
      <c r="EE28" s="215" t="s">
        <v>269</v>
      </c>
    </row>
    <row r="29" spans="1:135" ht="28.8" x14ac:dyDescent="0.55000000000000004">
      <c r="A29" s="83" t="s">
        <v>130</v>
      </c>
      <c r="B29" s="136">
        <v>842586</v>
      </c>
      <c r="C29" t="s">
        <v>682</v>
      </c>
      <c r="D29" s="83" t="s">
        <v>228</v>
      </c>
      <c r="E29" s="138">
        <v>576688730388</v>
      </c>
      <c r="F29" s="83" t="s">
        <v>114</v>
      </c>
      <c r="G29" s="85">
        <v>43643</v>
      </c>
      <c r="H29" s="211" t="s">
        <v>98</v>
      </c>
      <c r="I29" s="84" t="s">
        <v>610</v>
      </c>
      <c r="J29" s="207" t="s">
        <v>627</v>
      </c>
      <c r="K29" s="208" t="s">
        <v>630</v>
      </c>
      <c r="L29" s="83" t="s">
        <v>108</v>
      </c>
      <c r="M29" s="184">
        <v>24387</v>
      </c>
      <c r="N29" s="184"/>
      <c r="O29" s="85" t="s">
        <v>102</v>
      </c>
      <c r="P29" s="185">
        <v>42491</v>
      </c>
      <c r="Q29" s="186" t="s">
        <v>203</v>
      </c>
      <c r="R29" s="186"/>
      <c r="S29" s="186"/>
      <c r="T29" s="187"/>
      <c r="U29" s="188" t="s">
        <v>296</v>
      </c>
      <c r="V29" s="188" t="s">
        <v>297</v>
      </c>
      <c r="W29" s="188" t="s">
        <v>297</v>
      </c>
      <c r="X29" s="189" t="s">
        <v>167</v>
      </c>
      <c r="Y29" s="190"/>
      <c r="Z29" s="83">
        <v>700</v>
      </c>
      <c r="AA29" s="83" t="s">
        <v>193</v>
      </c>
      <c r="AB29" s="83" t="s">
        <v>181</v>
      </c>
      <c r="AC29" s="83" t="s">
        <v>102</v>
      </c>
      <c r="AD29" s="83" t="s">
        <v>5144</v>
      </c>
      <c r="AE29" s="83" t="s">
        <v>102</v>
      </c>
      <c r="AF29" s="83" t="s">
        <v>102</v>
      </c>
      <c r="AG29" s="83" t="s">
        <v>119</v>
      </c>
      <c r="AH29" s="83" t="s">
        <v>5145</v>
      </c>
      <c r="AI29" s="83" t="s">
        <v>104</v>
      </c>
      <c r="AJ29" s="83" t="s">
        <v>105</v>
      </c>
      <c r="AK29" s="191" t="s">
        <v>5144</v>
      </c>
      <c r="AL29" s="191" t="s">
        <v>102</v>
      </c>
      <c r="AM29" s="191" t="s">
        <v>102</v>
      </c>
      <c r="AN29" s="191" t="s">
        <v>119</v>
      </c>
      <c r="AO29" s="191" t="s">
        <v>5145</v>
      </c>
      <c r="AP29" s="191" t="s">
        <v>104</v>
      </c>
      <c r="AQ29" s="191" t="s">
        <v>105</v>
      </c>
      <c r="AR29" s="191" t="s">
        <v>106</v>
      </c>
      <c r="AS29" s="191" t="s">
        <v>5144</v>
      </c>
      <c r="AT29" s="191" t="s">
        <v>485</v>
      </c>
      <c r="AU29" s="191" t="s">
        <v>5145</v>
      </c>
      <c r="AV29" s="191" t="s">
        <v>104</v>
      </c>
      <c r="AW29" s="191" t="s">
        <v>204</v>
      </c>
      <c r="AX29" s="191"/>
      <c r="AY29" s="192" t="s">
        <v>454</v>
      </c>
      <c r="AZ29" s="192" t="s">
        <v>416</v>
      </c>
      <c r="BA29" s="91" t="s">
        <v>108</v>
      </c>
      <c r="BB29" s="90">
        <v>0</v>
      </c>
      <c r="BC29" s="93" t="s">
        <v>102</v>
      </c>
      <c r="BD29" s="93" t="s">
        <v>102</v>
      </c>
      <c r="BE29" s="93" t="s">
        <v>102</v>
      </c>
      <c r="BF29" s="93" t="s">
        <v>102</v>
      </c>
      <c r="BG29" s="97" t="s">
        <v>108</v>
      </c>
      <c r="BH29" s="93" t="s">
        <v>108</v>
      </c>
      <c r="BI29" s="93" t="s">
        <v>102</v>
      </c>
      <c r="BJ29" s="93" t="s">
        <v>102</v>
      </c>
      <c r="BK29" s="93" t="s">
        <v>102</v>
      </c>
      <c r="BL29" s="93" t="s">
        <v>102</v>
      </c>
      <c r="BM29" s="93" t="s">
        <v>102</v>
      </c>
      <c r="BN29" s="93" t="s">
        <v>102</v>
      </c>
      <c r="BO29" s="93" t="s">
        <v>102</v>
      </c>
      <c r="BP29" s="96" t="s">
        <v>102</v>
      </c>
      <c r="BQ29" s="90">
        <v>0</v>
      </c>
      <c r="BR29" s="93" t="s">
        <v>102</v>
      </c>
      <c r="BS29" s="93" t="s">
        <v>102</v>
      </c>
      <c r="BT29" s="93" t="s">
        <v>102</v>
      </c>
      <c r="BU29" s="93" t="s">
        <v>102</v>
      </c>
      <c r="BV29" s="97" t="s">
        <v>108</v>
      </c>
      <c r="BW29" s="93" t="s">
        <v>108</v>
      </c>
      <c r="BX29" s="95" t="s">
        <v>102</v>
      </c>
      <c r="BY29" s="93" t="s">
        <v>102</v>
      </c>
      <c r="BZ29" s="93" t="s">
        <v>102</v>
      </c>
      <c r="CA29" s="93" t="s">
        <v>102</v>
      </c>
      <c r="CB29" s="93" t="s">
        <v>102</v>
      </c>
      <c r="CC29" s="93" t="s">
        <v>102</v>
      </c>
      <c r="CD29" s="93" t="s">
        <v>102</v>
      </c>
      <c r="CE29" s="193" t="s">
        <v>102</v>
      </c>
      <c r="CF29" s="194" t="s">
        <v>436</v>
      </c>
      <c r="CG29" s="195" t="s">
        <v>5146</v>
      </c>
      <c r="CH29" s="101" t="s">
        <v>563</v>
      </c>
      <c r="CI29" s="102"/>
      <c r="CJ29" s="196" t="s">
        <v>577</v>
      </c>
      <c r="CK29" s="104" t="s">
        <v>190</v>
      </c>
      <c r="CL29" s="105"/>
      <c r="CM29" s="83" t="s">
        <v>578</v>
      </c>
      <c r="CN29" s="106" t="s">
        <v>108</v>
      </c>
      <c r="CO29" s="197" t="s">
        <v>566</v>
      </c>
      <c r="CP29" s="107"/>
      <c r="CQ29" s="198" t="s">
        <v>107</v>
      </c>
      <c r="CR29" s="198" t="s">
        <v>107</v>
      </c>
      <c r="CS29" s="199"/>
      <c r="CT29" s="83" t="s">
        <v>109</v>
      </c>
      <c r="CU29" s="83" t="s">
        <v>109</v>
      </c>
      <c r="CV29" s="83">
        <v>10</v>
      </c>
      <c r="CW29" s="83" t="s">
        <v>270</v>
      </c>
      <c r="CX29" s="83">
        <v>10</v>
      </c>
      <c r="CY29" s="83" t="s">
        <v>108</v>
      </c>
      <c r="CZ29" s="83">
        <v>35637</v>
      </c>
      <c r="DA29" s="83" t="s">
        <v>5147</v>
      </c>
      <c r="DB29" s="83" t="s">
        <v>118</v>
      </c>
      <c r="DC29" s="83" t="s">
        <v>108</v>
      </c>
      <c r="DD29" s="83">
        <v>1871</v>
      </c>
      <c r="DE29" s="83" t="s">
        <v>173</v>
      </c>
      <c r="DF29" s="83" t="s">
        <v>118</v>
      </c>
      <c r="DG29" s="83" t="s">
        <v>500</v>
      </c>
      <c r="DH29" s="83"/>
      <c r="DI29" s="85">
        <v>43646</v>
      </c>
      <c r="DJ29" s="83" t="s">
        <v>584</v>
      </c>
      <c r="DK29" s="83" t="s">
        <v>102</v>
      </c>
      <c r="DL29" s="83" t="s">
        <v>482</v>
      </c>
      <c r="DM29" s="83">
        <v>0</v>
      </c>
      <c r="DN29" s="83" t="s">
        <v>483</v>
      </c>
      <c r="DO29" s="83">
        <v>1</v>
      </c>
      <c r="DP29" s="83">
        <v>3</v>
      </c>
      <c r="DQ29" s="83"/>
      <c r="DR29" s="83" t="s">
        <v>108</v>
      </c>
      <c r="DS29" s="83" t="s">
        <v>497</v>
      </c>
      <c r="DU29" s="215" t="s">
        <v>269</v>
      </c>
      <c r="DV29" s="136">
        <v>1</v>
      </c>
      <c r="DW29" s="136">
        <v>3</v>
      </c>
      <c r="DX29" s="215" t="s">
        <v>269</v>
      </c>
      <c r="DY29" s="215" t="s">
        <v>269</v>
      </c>
      <c r="DZ29" s="215" t="s">
        <v>269</v>
      </c>
      <c r="EA29" s="215" t="s">
        <v>269</v>
      </c>
      <c r="EB29" s="215" t="s">
        <v>269</v>
      </c>
      <c r="EC29" s="215" t="s">
        <v>269</v>
      </c>
      <c r="ED29" s="215" t="s">
        <v>269</v>
      </c>
      <c r="EE29" s="215" t="s">
        <v>269</v>
      </c>
    </row>
    <row r="30" spans="1:135" ht="57.6" x14ac:dyDescent="0.55000000000000004">
      <c r="A30" s="83" t="s">
        <v>130</v>
      </c>
      <c r="B30" s="136">
        <v>149947</v>
      </c>
      <c r="C30" t="s">
        <v>683</v>
      </c>
      <c r="D30" s="83" t="s">
        <v>228</v>
      </c>
      <c r="E30" s="138">
        <v>423657465003</v>
      </c>
      <c r="F30" s="83" t="s">
        <v>143</v>
      </c>
      <c r="G30" s="85">
        <v>43620</v>
      </c>
      <c r="H30" s="83" t="s">
        <v>98</v>
      </c>
      <c r="I30" s="84" t="s">
        <v>612</v>
      </c>
      <c r="J30" s="207" t="s">
        <v>628</v>
      </c>
      <c r="K30" s="208" t="s">
        <v>633</v>
      </c>
      <c r="L30" s="83" t="s">
        <v>108</v>
      </c>
      <c r="M30" s="184" t="s">
        <v>102</v>
      </c>
      <c r="N30" s="184" t="s">
        <v>556</v>
      </c>
      <c r="O30" s="85" t="s">
        <v>102</v>
      </c>
      <c r="P30" s="185">
        <v>42491</v>
      </c>
      <c r="Q30" s="186" t="s">
        <v>202</v>
      </c>
      <c r="R30" s="186" t="s">
        <v>613</v>
      </c>
      <c r="S30" s="186"/>
      <c r="T30" s="187"/>
      <c r="U30" s="188" t="s">
        <v>295</v>
      </c>
      <c r="V30" s="188" t="s">
        <v>205</v>
      </c>
      <c r="W30" s="188" t="s">
        <v>295</v>
      </c>
      <c r="X30" s="189" t="s">
        <v>107</v>
      </c>
      <c r="Y30" s="190" t="s">
        <v>614</v>
      </c>
      <c r="Z30" s="83">
        <v>700</v>
      </c>
      <c r="AA30" s="83" t="s">
        <v>193</v>
      </c>
      <c r="AB30" s="83" t="s">
        <v>181</v>
      </c>
      <c r="AC30" s="83" t="s">
        <v>102</v>
      </c>
      <c r="AD30" s="83" t="s">
        <v>5148</v>
      </c>
      <c r="AE30" s="83" t="s">
        <v>5149</v>
      </c>
      <c r="AF30" s="83" t="s">
        <v>102</v>
      </c>
      <c r="AG30" s="83" t="s">
        <v>175</v>
      </c>
      <c r="AH30" s="83" t="s">
        <v>5150</v>
      </c>
      <c r="AI30" s="83" t="s">
        <v>104</v>
      </c>
      <c r="AJ30" s="83" t="s">
        <v>105</v>
      </c>
      <c r="AK30" s="191" t="s">
        <v>5148</v>
      </c>
      <c r="AL30" s="191" t="s">
        <v>5149</v>
      </c>
      <c r="AM30" s="191" t="s">
        <v>102</v>
      </c>
      <c r="AN30" s="191" t="s">
        <v>175</v>
      </c>
      <c r="AO30" s="191" t="s">
        <v>5150</v>
      </c>
      <c r="AP30" s="191" t="s">
        <v>104</v>
      </c>
      <c r="AQ30" s="191" t="s">
        <v>105</v>
      </c>
      <c r="AR30" s="191" t="s">
        <v>106</v>
      </c>
      <c r="AS30" s="191"/>
      <c r="AT30" s="191"/>
      <c r="AU30" s="191"/>
      <c r="AV30" s="191"/>
      <c r="AW30" s="191"/>
      <c r="AX30" s="191" t="s">
        <v>575</v>
      </c>
      <c r="AY30" s="192" t="s">
        <v>454</v>
      </c>
      <c r="AZ30" s="192" t="s">
        <v>108</v>
      </c>
      <c r="BA30" s="91" t="s">
        <v>108</v>
      </c>
      <c r="BB30" s="90">
        <v>0</v>
      </c>
      <c r="BC30" s="93" t="s">
        <v>102</v>
      </c>
      <c r="BD30" s="93" t="s">
        <v>102</v>
      </c>
      <c r="BE30" s="93" t="s">
        <v>102</v>
      </c>
      <c r="BF30" s="93" t="s">
        <v>102</v>
      </c>
      <c r="BG30" s="97" t="s">
        <v>108</v>
      </c>
      <c r="BH30" s="93" t="s">
        <v>108</v>
      </c>
      <c r="BI30" s="93" t="s">
        <v>102</v>
      </c>
      <c r="BJ30" s="93" t="s">
        <v>102</v>
      </c>
      <c r="BK30" s="93" t="s">
        <v>102</v>
      </c>
      <c r="BL30" s="93" t="s">
        <v>102</v>
      </c>
      <c r="BM30" s="93" t="s">
        <v>102</v>
      </c>
      <c r="BN30" s="93" t="s">
        <v>102</v>
      </c>
      <c r="BO30" s="93" t="s">
        <v>102</v>
      </c>
      <c r="BP30" s="96" t="s">
        <v>102</v>
      </c>
      <c r="BQ30" s="90">
        <v>0</v>
      </c>
      <c r="BR30" s="93" t="s">
        <v>102</v>
      </c>
      <c r="BS30" s="93" t="s">
        <v>102</v>
      </c>
      <c r="BT30" s="93" t="s">
        <v>102</v>
      </c>
      <c r="BU30" s="93" t="s">
        <v>102</v>
      </c>
      <c r="BV30" s="97" t="s">
        <v>108</v>
      </c>
      <c r="BW30" s="93" t="s">
        <v>108</v>
      </c>
      <c r="BX30" s="95" t="s">
        <v>102</v>
      </c>
      <c r="BY30" s="93" t="s">
        <v>102</v>
      </c>
      <c r="BZ30" s="93" t="s">
        <v>102</v>
      </c>
      <c r="CA30" s="93" t="s">
        <v>102</v>
      </c>
      <c r="CB30" s="93" t="s">
        <v>102</v>
      </c>
      <c r="CC30" s="93" t="s">
        <v>102</v>
      </c>
      <c r="CD30" s="93" t="s">
        <v>102</v>
      </c>
      <c r="CE30" s="193" t="s">
        <v>102</v>
      </c>
      <c r="CF30" s="194" t="s">
        <v>508</v>
      </c>
      <c r="CG30" s="195" t="s">
        <v>102</v>
      </c>
      <c r="CH30" s="101" t="e">
        <v>#N/A</v>
      </c>
      <c r="CI30" s="102" t="s">
        <v>580</v>
      </c>
      <c r="CJ30" s="196" t="s">
        <v>108</v>
      </c>
      <c r="CK30" s="104" t="s">
        <v>109</v>
      </c>
      <c r="CL30" s="105" t="s">
        <v>579</v>
      </c>
      <c r="CM30" s="83" t="s">
        <v>108</v>
      </c>
      <c r="CN30" s="106" t="s">
        <v>108</v>
      </c>
      <c r="CO30" s="197" t="s">
        <v>108</v>
      </c>
      <c r="CP30" s="107"/>
      <c r="CQ30" s="198" t="s">
        <v>474</v>
      </c>
      <c r="CR30" s="198" t="s">
        <v>474</v>
      </c>
      <c r="CS30" s="199" t="s">
        <v>616</v>
      </c>
      <c r="CT30" s="83" t="s">
        <v>109</v>
      </c>
      <c r="CU30" s="83" t="s">
        <v>109</v>
      </c>
      <c r="CV30" s="83">
        <v>3</v>
      </c>
      <c r="CW30" s="83" t="s">
        <v>112</v>
      </c>
      <c r="CX30" s="83">
        <v>3</v>
      </c>
      <c r="CY30" s="83" t="s">
        <v>5151</v>
      </c>
      <c r="CZ30" s="83">
        <v>36956.5</v>
      </c>
      <c r="DA30" s="83" t="s">
        <v>138</v>
      </c>
      <c r="DB30" s="83" t="s">
        <v>124</v>
      </c>
      <c r="DC30" s="83" t="s">
        <v>501</v>
      </c>
      <c r="DD30" s="83">
        <v>9985</v>
      </c>
      <c r="DE30" s="83" t="s">
        <v>582</v>
      </c>
      <c r="DF30" s="83" t="s">
        <v>145</v>
      </c>
      <c r="DG30" s="83" t="s">
        <v>501</v>
      </c>
      <c r="DH30" s="83" t="s">
        <v>582</v>
      </c>
      <c r="DI30" s="85">
        <v>43646</v>
      </c>
      <c r="DJ30" s="83" t="s">
        <v>584</v>
      </c>
      <c r="DK30" s="83" t="s">
        <v>102</v>
      </c>
      <c r="DL30" s="83" t="s">
        <v>482</v>
      </c>
      <c r="DM30" s="83">
        <v>0</v>
      </c>
      <c r="DN30" s="83" t="s">
        <v>238</v>
      </c>
      <c r="DO30" s="83">
        <v>1</v>
      </c>
      <c r="DP30" s="83">
        <v>2</v>
      </c>
      <c r="DQ30" s="83"/>
      <c r="DR30" s="83" t="s">
        <v>108</v>
      </c>
      <c r="DS30" s="83" t="s">
        <v>497</v>
      </c>
      <c r="DU30" s="215" t="s">
        <v>269</v>
      </c>
      <c r="DV30" s="136">
        <v>1</v>
      </c>
      <c r="DW30" s="136">
        <v>3</v>
      </c>
      <c r="DX30" s="215" t="s">
        <v>269</v>
      </c>
      <c r="DY30" s="215" t="s">
        <v>269</v>
      </c>
      <c r="DZ30" s="215" t="s">
        <v>269</v>
      </c>
      <c r="EA30" s="215" t="s">
        <v>269</v>
      </c>
      <c r="EB30" s="215" t="s">
        <v>269</v>
      </c>
      <c r="EC30" s="215" t="s">
        <v>269</v>
      </c>
      <c r="ED30" s="215" t="s">
        <v>269</v>
      </c>
      <c r="EE30" s="215" t="s">
        <v>269</v>
      </c>
    </row>
    <row r="31" spans="1:135" ht="28.8" x14ac:dyDescent="0.55000000000000004">
      <c r="A31" s="83" t="s">
        <v>130</v>
      </c>
      <c r="B31" s="136">
        <v>546901</v>
      </c>
      <c r="C31" t="s">
        <v>684</v>
      </c>
      <c r="D31" s="83" t="s">
        <v>228</v>
      </c>
      <c r="E31" s="138">
        <v>222029874525</v>
      </c>
      <c r="F31" s="83" t="s">
        <v>114</v>
      </c>
      <c r="G31" s="85">
        <v>43634</v>
      </c>
      <c r="H31" s="83" t="s">
        <v>98</v>
      </c>
      <c r="I31" s="84" t="s">
        <v>618</v>
      </c>
      <c r="J31" s="207" t="s">
        <v>629</v>
      </c>
      <c r="K31" s="208" t="s">
        <v>634</v>
      </c>
      <c r="L31" s="83" t="s">
        <v>108</v>
      </c>
      <c r="M31" s="184">
        <v>27477</v>
      </c>
      <c r="N31" s="184"/>
      <c r="O31" s="85" t="s">
        <v>102</v>
      </c>
      <c r="P31" s="185">
        <v>43013</v>
      </c>
      <c r="Q31" s="186" t="s">
        <v>203</v>
      </c>
      <c r="R31" s="186"/>
      <c r="S31" s="186"/>
      <c r="T31" s="187"/>
      <c r="U31" s="188" t="s">
        <v>296</v>
      </c>
      <c r="V31" s="188" t="s">
        <v>205</v>
      </c>
      <c r="W31" s="189" t="s">
        <v>619</v>
      </c>
      <c r="X31" s="189" t="s">
        <v>107</v>
      </c>
      <c r="Y31" s="190" t="s">
        <v>614</v>
      </c>
      <c r="Z31" s="83">
        <v>700</v>
      </c>
      <c r="AA31" s="83" t="s">
        <v>193</v>
      </c>
      <c r="AB31" s="83" t="s">
        <v>181</v>
      </c>
      <c r="AC31" s="83" t="s">
        <v>102</v>
      </c>
      <c r="AD31" s="83" t="s">
        <v>5152</v>
      </c>
      <c r="AE31" s="83" t="s">
        <v>102</v>
      </c>
      <c r="AF31" s="83" t="s">
        <v>102</v>
      </c>
      <c r="AG31" s="83" t="s">
        <v>174</v>
      </c>
      <c r="AH31" s="83" t="s">
        <v>5141</v>
      </c>
      <c r="AI31" s="83" t="s">
        <v>104</v>
      </c>
      <c r="AJ31" s="83" t="s">
        <v>105</v>
      </c>
      <c r="AK31" s="191" t="s">
        <v>5152</v>
      </c>
      <c r="AL31" s="191" t="s">
        <v>102</v>
      </c>
      <c r="AM31" s="191" t="s">
        <v>102</v>
      </c>
      <c r="AN31" s="191" t="s">
        <v>174</v>
      </c>
      <c r="AO31" s="191" t="s">
        <v>5141</v>
      </c>
      <c r="AP31" s="191" t="s">
        <v>104</v>
      </c>
      <c r="AQ31" s="191" t="s">
        <v>105</v>
      </c>
      <c r="AR31" s="191" t="s">
        <v>106</v>
      </c>
      <c r="AS31" s="191" t="s">
        <v>5152</v>
      </c>
      <c r="AT31" s="191" t="s">
        <v>488</v>
      </c>
      <c r="AU31" s="191" t="s">
        <v>5153</v>
      </c>
      <c r="AV31" s="191" t="s">
        <v>104</v>
      </c>
      <c r="AW31" s="191" t="s">
        <v>204</v>
      </c>
      <c r="AX31" s="191"/>
      <c r="AY31" s="192" t="s">
        <v>454</v>
      </c>
      <c r="AZ31" s="192" t="s">
        <v>416</v>
      </c>
      <c r="BA31" s="91" t="s">
        <v>108</v>
      </c>
      <c r="BB31" s="90">
        <v>0</v>
      </c>
      <c r="BC31" s="93" t="s">
        <v>102</v>
      </c>
      <c r="BD31" s="93" t="s">
        <v>102</v>
      </c>
      <c r="BE31" s="93" t="s">
        <v>102</v>
      </c>
      <c r="BF31" s="93" t="s">
        <v>102</v>
      </c>
      <c r="BG31" s="97" t="s">
        <v>108</v>
      </c>
      <c r="BH31" s="93" t="s">
        <v>108</v>
      </c>
      <c r="BI31" s="93" t="s">
        <v>102</v>
      </c>
      <c r="BJ31" s="93" t="s">
        <v>102</v>
      </c>
      <c r="BK31" s="93" t="s">
        <v>102</v>
      </c>
      <c r="BL31" s="93" t="s">
        <v>102</v>
      </c>
      <c r="BM31" s="93" t="s">
        <v>102</v>
      </c>
      <c r="BN31" s="93" t="s">
        <v>102</v>
      </c>
      <c r="BO31" s="93" t="s">
        <v>102</v>
      </c>
      <c r="BP31" s="96" t="s">
        <v>102</v>
      </c>
      <c r="BQ31" s="90">
        <v>0</v>
      </c>
      <c r="BR31" s="93" t="s">
        <v>102</v>
      </c>
      <c r="BS31" s="93" t="s">
        <v>102</v>
      </c>
      <c r="BT31" s="93" t="s">
        <v>102</v>
      </c>
      <c r="BU31" s="93" t="s">
        <v>102</v>
      </c>
      <c r="BV31" s="97" t="s">
        <v>108</v>
      </c>
      <c r="BW31" s="93" t="s">
        <v>108</v>
      </c>
      <c r="BX31" s="95" t="s">
        <v>102</v>
      </c>
      <c r="BY31" s="93" t="s">
        <v>102</v>
      </c>
      <c r="BZ31" s="93" t="s">
        <v>102</v>
      </c>
      <c r="CA31" s="93" t="s">
        <v>102</v>
      </c>
      <c r="CB31" s="93" t="s">
        <v>102</v>
      </c>
      <c r="CC31" s="93" t="s">
        <v>102</v>
      </c>
      <c r="CD31" s="93" t="s">
        <v>102</v>
      </c>
      <c r="CE31" s="193" t="s">
        <v>102</v>
      </c>
      <c r="CF31" s="194" t="s">
        <v>436</v>
      </c>
      <c r="CG31" s="195" t="s">
        <v>5154</v>
      </c>
      <c r="CH31" s="101" t="s">
        <v>310</v>
      </c>
      <c r="CI31" s="102"/>
      <c r="CJ31" s="196" t="s">
        <v>5155</v>
      </c>
      <c r="CK31" s="104" t="s">
        <v>190</v>
      </c>
      <c r="CL31" s="105"/>
      <c r="CM31" s="83" t="s">
        <v>623</v>
      </c>
      <c r="CN31" s="106" t="s">
        <v>624</v>
      </c>
      <c r="CO31" s="197" t="s">
        <v>625</v>
      </c>
      <c r="CP31" s="107"/>
      <c r="CQ31" s="198" t="s">
        <v>474</v>
      </c>
      <c r="CR31" s="198" t="s">
        <v>474</v>
      </c>
      <c r="CS31" s="199"/>
      <c r="CT31" s="83" t="s">
        <v>109</v>
      </c>
      <c r="CU31" s="83" t="s">
        <v>109</v>
      </c>
      <c r="CV31" s="83">
        <v>8</v>
      </c>
      <c r="CW31" s="83" t="s">
        <v>139</v>
      </c>
      <c r="CX31" s="83">
        <v>8</v>
      </c>
      <c r="CY31" s="83" t="s">
        <v>108</v>
      </c>
      <c r="CZ31" s="83">
        <v>38276</v>
      </c>
      <c r="DA31" s="83" t="s">
        <v>581</v>
      </c>
      <c r="DB31" s="83" t="s">
        <v>152</v>
      </c>
      <c r="DC31" s="83" t="s">
        <v>500</v>
      </c>
      <c r="DD31" s="83">
        <v>6286</v>
      </c>
      <c r="DE31" s="83" t="s">
        <v>606</v>
      </c>
      <c r="DF31" s="83" t="s">
        <v>152</v>
      </c>
      <c r="DG31" s="83" t="s">
        <v>500</v>
      </c>
      <c r="DH31" s="83"/>
      <c r="DI31" s="85">
        <v>43646</v>
      </c>
      <c r="DJ31" s="83" t="s">
        <v>584</v>
      </c>
      <c r="DK31" s="83" t="s">
        <v>102</v>
      </c>
      <c r="DL31" s="83" t="s">
        <v>482</v>
      </c>
      <c r="DM31" s="83">
        <v>0</v>
      </c>
      <c r="DN31" s="83" t="s">
        <v>483</v>
      </c>
      <c r="DO31" s="83">
        <v>1</v>
      </c>
      <c r="DP31" s="83">
        <v>1</v>
      </c>
      <c r="DQ31" s="83"/>
      <c r="DR31" s="83" t="s">
        <v>108</v>
      </c>
      <c r="DS31" s="83" t="s">
        <v>497</v>
      </c>
      <c r="DU31" s="215" t="s">
        <v>269</v>
      </c>
      <c r="DV31" s="136">
        <v>1</v>
      </c>
      <c r="DW31" s="136">
        <v>3</v>
      </c>
      <c r="DX31" s="215" t="s">
        <v>269</v>
      </c>
      <c r="DY31" s="215" t="s">
        <v>269</v>
      </c>
      <c r="DZ31" s="215" t="s">
        <v>269</v>
      </c>
      <c r="EA31" s="215" t="s">
        <v>269</v>
      </c>
      <c r="EB31" s="215" t="s">
        <v>269</v>
      </c>
      <c r="EC31" s="215" t="s">
        <v>269</v>
      </c>
      <c r="ED31" s="215" t="s">
        <v>269</v>
      </c>
      <c r="EE31" s="215" t="s">
        <v>269</v>
      </c>
    </row>
    <row r="32" spans="1:135" ht="28.8" x14ac:dyDescent="0.55000000000000004">
      <c r="A32" s="83" t="s">
        <v>130</v>
      </c>
      <c r="B32" s="136">
        <v>684134</v>
      </c>
      <c r="C32" t="s">
        <v>685</v>
      </c>
      <c r="D32" s="83" t="s">
        <v>228</v>
      </c>
      <c r="E32" s="138">
        <v>767142726730</v>
      </c>
      <c r="F32" s="83" t="s">
        <v>114</v>
      </c>
      <c r="G32" s="85">
        <v>43643</v>
      </c>
      <c r="H32" s="211" t="s">
        <v>98</v>
      </c>
      <c r="I32" s="84" t="s">
        <v>610</v>
      </c>
      <c r="J32" s="207" t="s">
        <v>627</v>
      </c>
      <c r="K32" s="208" t="s">
        <v>630</v>
      </c>
      <c r="L32" s="83" t="s">
        <v>108</v>
      </c>
      <c r="M32" s="184">
        <v>24388</v>
      </c>
      <c r="N32" s="184"/>
      <c r="O32" s="85" t="s">
        <v>102</v>
      </c>
      <c r="P32" s="185">
        <v>42491</v>
      </c>
      <c r="Q32" s="186" t="s">
        <v>203</v>
      </c>
      <c r="R32" s="186"/>
      <c r="S32" s="186"/>
      <c r="T32" s="187"/>
      <c r="U32" s="188" t="s">
        <v>296</v>
      </c>
      <c r="V32" s="188" t="s">
        <v>297</v>
      </c>
      <c r="W32" s="188" t="s">
        <v>297</v>
      </c>
      <c r="X32" s="189" t="s">
        <v>167</v>
      </c>
      <c r="Y32" s="190"/>
      <c r="Z32" s="83">
        <v>700</v>
      </c>
      <c r="AA32" s="83" t="s">
        <v>193</v>
      </c>
      <c r="AB32" s="83" t="s">
        <v>181</v>
      </c>
      <c r="AC32" s="83" t="s">
        <v>102</v>
      </c>
      <c r="AD32" s="83" t="s">
        <v>5156</v>
      </c>
      <c r="AE32" s="83" t="s">
        <v>102</v>
      </c>
      <c r="AF32" s="83" t="s">
        <v>102</v>
      </c>
      <c r="AG32" s="83" t="s">
        <v>119</v>
      </c>
      <c r="AH32" s="83" t="s">
        <v>5157</v>
      </c>
      <c r="AI32" s="83" t="s">
        <v>104</v>
      </c>
      <c r="AJ32" s="83" t="s">
        <v>105</v>
      </c>
      <c r="AK32" s="191" t="s">
        <v>5156</v>
      </c>
      <c r="AL32" s="191" t="s">
        <v>102</v>
      </c>
      <c r="AM32" s="191" t="s">
        <v>102</v>
      </c>
      <c r="AN32" s="191" t="s">
        <v>119</v>
      </c>
      <c r="AO32" s="191" t="s">
        <v>5157</v>
      </c>
      <c r="AP32" s="191" t="s">
        <v>104</v>
      </c>
      <c r="AQ32" s="191" t="s">
        <v>105</v>
      </c>
      <c r="AR32" s="191" t="s">
        <v>106</v>
      </c>
      <c r="AS32" s="191" t="s">
        <v>5156</v>
      </c>
      <c r="AT32" s="191" t="s">
        <v>485</v>
      </c>
      <c r="AU32" s="191" t="s">
        <v>5157</v>
      </c>
      <c r="AV32" s="191" t="s">
        <v>104</v>
      </c>
      <c r="AW32" s="191" t="s">
        <v>204</v>
      </c>
      <c r="AX32" s="191"/>
      <c r="AY32" s="192" t="s">
        <v>454</v>
      </c>
      <c r="AZ32" s="192" t="s">
        <v>416</v>
      </c>
      <c r="BA32" s="91" t="s">
        <v>108</v>
      </c>
      <c r="BB32" s="90">
        <v>0</v>
      </c>
      <c r="BC32" s="93" t="s">
        <v>102</v>
      </c>
      <c r="BD32" s="93" t="s">
        <v>102</v>
      </c>
      <c r="BE32" s="93" t="s">
        <v>102</v>
      </c>
      <c r="BF32" s="93" t="s">
        <v>102</v>
      </c>
      <c r="BG32" s="97" t="s">
        <v>108</v>
      </c>
      <c r="BH32" s="93" t="s">
        <v>108</v>
      </c>
      <c r="BI32" s="93" t="s">
        <v>102</v>
      </c>
      <c r="BJ32" s="93" t="s">
        <v>102</v>
      </c>
      <c r="BK32" s="93" t="s">
        <v>102</v>
      </c>
      <c r="BL32" s="93" t="s">
        <v>102</v>
      </c>
      <c r="BM32" s="93" t="s">
        <v>102</v>
      </c>
      <c r="BN32" s="93" t="s">
        <v>102</v>
      </c>
      <c r="BO32" s="93" t="s">
        <v>102</v>
      </c>
      <c r="BP32" s="96" t="s">
        <v>102</v>
      </c>
      <c r="BQ32" s="90">
        <v>0</v>
      </c>
      <c r="BR32" s="93" t="s">
        <v>102</v>
      </c>
      <c r="BS32" s="93" t="s">
        <v>102</v>
      </c>
      <c r="BT32" s="93" t="s">
        <v>102</v>
      </c>
      <c r="BU32" s="93" t="s">
        <v>102</v>
      </c>
      <c r="BV32" s="97" t="s">
        <v>108</v>
      </c>
      <c r="BW32" s="93" t="s">
        <v>108</v>
      </c>
      <c r="BX32" s="95" t="s">
        <v>102</v>
      </c>
      <c r="BY32" s="93" t="s">
        <v>102</v>
      </c>
      <c r="BZ32" s="93" t="s">
        <v>102</v>
      </c>
      <c r="CA32" s="93" t="s">
        <v>102</v>
      </c>
      <c r="CB32" s="93" t="s">
        <v>102</v>
      </c>
      <c r="CC32" s="93" t="s">
        <v>102</v>
      </c>
      <c r="CD32" s="93" t="s">
        <v>102</v>
      </c>
      <c r="CE32" s="193" t="s">
        <v>102</v>
      </c>
      <c r="CF32" s="194" t="s">
        <v>436</v>
      </c>
      <c r="CG32" s="195" t="s">
        <v>5158</v>
      </c>
      <c r="CH32" s="101" t="s">
        <v>563</v>
      </c>
      <c r="CI32" s="102"/>
      <c r="CJ32" s="196" t="s">
        <v>577</v>
      </c>
      <c r="CK32" s="104" t="s">
        <v>190</v>
      </c>
      <c r="CL32" s="105"/>
      <c r="CM32" s="83" t="s">
        <v>578</v>
      </c>
      <c r="CN32" s="106" t="s">
        <v>108</v>
      </c>
      <c r="CO32" s="197" t="s">
        <v>566</v>
      </c>
      <c r="CP32" s="107"/>
      <c r="CQ32" s="198" t="s">
        <v>107</v>
      </c>
      <c r="CR32" s="198" t="s">
        <v>107</v>
      </c>
      <c r="CS32" s="199"/>
      <c r="CT32" s="83" t="s">
        <v>109</v>
      </c>
      <c r="CU32" s="83" t="s">
        <v>109</v>
      </c>
      <c r="CV32" s="83">
        <v>32</v>
      </c>
      <c r="CW32" s="83" t="s">
        <v>270</v>
      </c>
      <c r="CX32" s="83">
        <v>32</v>
      </c>
      <c r="CY32" s="83" t="s">
        <v>108</v>
      </c>
      <c r="CZ32" s="83">
        <v>39595.5</v>
      </c>
      <c r="DA32" s="83" t="s">
        <v>5159</v>
      </c>
      <c r="DB32" s="83" t="s">
        <v>118</v>
      </c>
      <c r="DC32" s="83" t="s">
        <v>108</v>
      </c>
      <c r="DD32" s="83">
        <v>3805</v>
      </c>
      <c r="DE32" s="83" t="s">
        <v>173</v>
      </c>
      <c r="DF32" s="83" t="s">
        <v>118</v>
      </c>
      <c r="DG32" s="83" t="s">
        <v>500</v>
      </c>
      <c r="DH32" s="83"/>
      <c r="DI32" s="85">
        <v>43646</v>
      </c>
      <c r="DJ32" s="83" t="s">
        <v>584</v>
      </c>
      <c r="DK32" s="83" t="s">
        <v>102</v>
      </c>
      <c r="DL32" s="83" t="s">
        <v>482</v>
      </c>
      <c r="DM32" s="83">
        <v>0</v>
      </c>
      <c r="DN32" s="83" t="s">
        <v>483</v>
      </c>
      <c r="DO32" s="83">
        <v>1</v>
      </c>
      <c r="DP32" s="83">
        <v>3</v>
      </c>
      <c r="DQ32" s="83"/>
      <c r="DR32" s="83" t="s">
        <v>108</v>
      </c>
      <c r="DS32" s="83" t="s">
        <v>497</v>
      </c>
      <c r="DU32" s="215" t="s">
        <v>269</v>
      </c>
      <c r="DV32" s="136">
        <v>1</v>
      </c>
      <c r="DW32" s="136">
        <v>3</v>
      </c>
      <c r="DX32" s="215" t="s">
        <v>269</v>
      </c>
      <c r="DY32" s="215" t="s">
        <v>269</v>
      </c>
      <c r="DZ32" s="215" t="s">
        <v>269</v>
      </c>
      <c r="EA32" s="215" t="s">
        <v>269</v>
      </c>
      <c r="EB32" s="215" t="s">
        <v>269</v>
      </c>
      <c r="EC32" s="215" t="s">
        <v>269</v>
      </c>
      <c r="ED32" s="215" t="s">
        <v>269</v>
      </c>
      <c r="EE32" s="215" t="s">
        <v>269</v>
      </c>
    </row>
    <row r="33" spans="1:135" ht="57.6" x14ac:dyDescent="0.55000000000000004">
      <c r="A33" s="83" t="s">
        <v>130</v>
      </c>
      <c r="B33" s="136">
        <v>951222</v>
      </c>
      <c r="C33" t="s">
        <v>686</v>
      </c>
      <c r="D33" s="83" t="s">
        <v>228</v>
      </c>
      <c r="E33" s="138">
        <v>620599772447</v>
      </c>
      <c r="F33" s="83" t="s">
        <v>143</v>
      </c>
      <c r="G33" s="85">
        <v>43620</v>
      </c>
      <c r="H33" s="83" t="s">
        <v>98</v>
      </c>
      <c r="I33" s="84" t="s">
        <v>612</v>
      </c>
      <c r="J33" s="207" t="s">
        <v>628</v>
      </c>
      <c r="K33" s="208" t="s">
        <v>633</v>
      </c>
      <c r="L33" s="83" t="s">
        <v>108</v>
      </c>
      <c r="M33" s="184" t="s">
        <v>102</v>
      </c>
      <c r="N33" s="184" t="s">
        <v>556</v>
      </c>
      <c r="O33" s="85" t="s">
        <v>102</v>
      </c>
      <c r="P33" s="185">
        <v>42491</v>
      </c>
      <c r="Q33" s="186" t="s">
        <v>202</v>
      </c>
      <c r="R33" s="186" t="s">
        <v>613</v>
      </c>
      <c r="S33" s="186"/>
      <c r="T33" s="187"/>
      <c r="U33" s="188" t="s">
        <v>295</v>
      </c>
      <c r="V33" s="188" t="s">
        <v>205</v>
      </c>
      <c r="W33" s="188" t="s">
        <v>295</v>
      </c>
      <c r="X33" s="189" t="s">
        <v>107</v>
      </c>
      <c r="Y33" s="190" t="s">
        <v>614</v>
      </c>
      <c r="Z33" s="83">
        <v>700</v>
      </c>
      <c r="AA33" s="83" t="s">
        <v>193</v>
      </c>
      <c r="AB33" s="83" t="s">
        <v>181</v>
      </c>
      <c r="AC33" s="83" t="s">
        <v>102</v>
      </c>
      <c r="AD33" s="83" t="s">
        <v>5160</v>
      </c>
      <c r="AE33" s="83" t="s">
        <v>5161</v>
      </c>
      <c r="AF33" s="83" t="s">
        <v>102</v>
      </c>
      <c r="AG33" s="83" t="s">
        <v>175</v>
      </c>
      <c r="AH33" s="83" t="s">
        <v>5162</v>
      </c>
      <c r="AI33" s="83" t="s">
        <v>104</v>
      </c>
      <c r="AJ33" s="83" t="s">
        <v>105</v>
      </c>
      <c r="AK33" s="191" t="s">
        <v>5160</v>
      </c>
      <c r="AL33" s="191" t="s">
        <v>5161</v>
      </c>
      <c r="AM33" s="191" t="s">
        <v>102</v>
      </c>
      <c r="AN33" s="191" t="s">
        <v>175</v>
      </c>
      <c r="AO33" s="191" t="s">
        <v>5162</v>
      </c>
      <c r="AP33" s="191" t="s">
        <v>104</v>
      </c>
      <c r="AQ33" s="191" t="s">
        <v>105</v>
      </c>
      <c r="AR33" s="191" t="s">
        <v>106</v>
      </c>
      <c r="AS33" s="191"/>
      <c r="AT33" s="191"/>
      <c r="AU33" s="191"/>
      <c r="AV33" s="191"/>
      <c r="AW33" s="191"/>
      <c r="AX33" s="191" t="s">
        <v>575</v>
      </c>
      <c r="AY33" s="192" t="s">
        <v>454</v>
      </c>
      <c r="AZ33" s="192" t="s">
        <v>108</v>
      </c>
      <c r="BA33" s="91" t="s">
        <v>108</v>
      </c>
      <c r="BB33" s="90">
        <v>0</v>
      </c>
      <c r="BC33" s="93" t="s">
        <v>102</v>
      </c>
      <c r="BD33" s="93" t="s">
        <v>102</v>
      </c>
      <c r="BE33" s="93" t="s">
        <v>102</v>
      </c>
      <c r="BF33" s="93" t="s">
        <v>102</v>
      </c>
      <c r="BG33" s="97" t="s">
        <v>108</v>
      </c>
      <c r="BH33" s="93" t="s">
        <v>108</v>
      </c>
      <c r="BI33" s="93" t="s">
        <v>102</v>
      </c>
      <c r="BJ33" s="93" t="s">
        <v>102</v>
      </c>
      <c r="BK33" s="93" t="s">
        <v>102</v>
      </c>
      <c r="BL33" s="93" t="s">
        <v>102</v>
      </c>
      <c r="BM33" s="93" t="s">
        <v>102</v>
      </c>
      <c r="BN33" s="93" t="s">
        <v>102</v>
      </c>
      <c r="BO33" s="93" t="s">
        <v>102</v>
      </c>
      <c r="BP33" s="96" t="s">
        <v>102</v>
      </c>
      <c r="BQ33" s="90">
        <v>0</v>
      </c>
      <c r="BR33" s="93" t="s">
        <v>102</v>
      </c>
      <c r="BS33" s="93" t="s">
        <v>102</v>
      </c>
      <c r="BT33" s="93" t="s">
        <v>102</v>
      </c>
      <c r="BU33" s="93" t="s">
        <v>102</v>
      </c>
      <c r="BV33" s="97" t="s">
        <v>108</v>
      </c>
      <c r="BW33" s="93" t="s">
        <v>108</v>
      </c>
      <c r="BX33" s="95" t="s">
        <v>102</v>
      </c>
      <c r="BY33" s="93" t="s">
        <v>102</v>
      </c>
      <c r="BZ33" s="93" t="s">
        <v>102</v>
      </c>
      <c r="CA33" s="93" t="s">
        <v>102</v>
      </c>
      <c r="CB33" s="93" t="s">
        <v>102</v>
      </c>
      <c r="CC33" s="93" t="s">
        <v>102</v>
      </c>
      <c r="CD33" s="93" t="s">
        <v>102</v>
      </c>
      <c r="CE33" s="193" t="s">
        <v>102</v>
      </c>
      <c r="CF33" s="194" t="s">
        <v>508</v>
      </c>
      <c r="CG33" s="195" t="s">
        <v>102</v>
      </c>
      <c r="CH33" s="101" t="e">
        <v>#N/A</v>
      </c>
      <c r="CI33" s="102" t="s">
        <v>580</v>
      </c>
      <c r="CJ33" s="196" t="s">
        <v>108</v>
      </c>
      <c r="CK33" s="104" t="s">
        <v>109</v>
      </c>
      <c r="CL33" s="105" t="s">
        <v>579</v>
      </c>
      <c r="CM33" s="83" t="s">
        <v>108</v>
      </c>
      <c r="CN33" s="106" t="s">
        <v>108</v>
      </c>
      <c r="CO33" s="197" t="s">
        <v>108</v>
      </c>
      <c r="CP33" s="107"/>
      <c r="CQ33" s="198" t="s">
        <v>474</v>
      </c>
      <c r="CR33" s="198" t="s">
        <v>474</v>
      </c>
      <c r="CS33" s="199" t="s">
        <v>616</v>
      </c>
      <c r="CT33" s="83" t="s">
        <v>109</v>
      </c>
      <c r="CU33" s="83" t="s">
        <v>109</v>
      </c>
      <c r="CV33" s="83">
        <v>3</v>
      </c>
      <c r="CW33" s="83" t="s">
        <v>112</v>
      </c>
      <c r="CX33" s="83">
        <v>3</v>
      </c>
      <c r="CY33" s="83" t="s">
        <v>5163</v>
      </c>
      <c r="CZ33" s="83">
        <v>40915</v>
      </c>
      <c r="DA33" s="83" t="s">
        <v>138</v>
      </c>
      <c r="DB33" s="83" t="s">
        <v>124</v>
      </c>
      <c r="DC33" s="83" t="s">
        <v>501</v>
      </c>
      <c r="DD33" s="83">
        <v>8323</v>
      </c>
      <c r="DE33" s="83" t="s">
        <v>582</v>
      </c>
      <c r="DF33" s="83" t="s">
        <v>145</v>
      </c>
      <c r="DG33" s="83" t="s">
        <v>501</v>
      </c>
      <c r="DH33" s="83" t="s">
        <v>582</v>
      </c>
      <c r="DI33" s="85">
        <v>43646</v>
      </c>
      <c r="DJ33" s="83" t="s">
        <v>584</v>
      </c>
      <c r="DK33" s="83" t="s">
        <v>102</v>
      </c>
      <c r="DL33" s="83" t="s">
        <v>482</v>
      </c>
      <c r="DM33" s="83">
        <v>0</v>
      </c>
      <c r="DN33" s="83" t="s">
        <v>238</v>
      </c>
      <c r="DO33" s="83">
        <v>1</v>
      </c>
      <c r="DP33" s="83">
        <v>4</v>
      </c>
      <c r="DQ33" s="83"/>
      <c r="DR33" s="83" t="s">
        <v>108</v>
      </c>
      <c r="DS33" s="83" t="s">
        <v>497</v>
      </c>
      <c r="DU33" s="215" t="s">
        <v>269</v>
      </c>
      <c r="DV33" s="136">
        <v>1</v>
      </c>
      <c r="DW33" s="136">
        <v>3</v>
      </c>
      <c r="DX33" s="215" t="s">
        <v>269</v>
      </c>
      <c r="DY33" s="215" t="s">
        <v>269</v>
      </c>
      <c r="DZ33" s="215" t="s">
        <v>269</v>
      </c>
      <c r="EA33" s="215" t="s">
        <v>269</v>
      </c>
      <c r="EB33" s="215" t="s">
        <v>269</v>
      </c>
      <c r="EC33" s="215" t="s">
        <v>269</v>
      </c>
      <c r="ED33" s="215" t="s">
        <v>269</v>
      </c>
      <c r="EE33" s="215" t="s">
        <v>269</v>
      </c>
    </row>
    <row r="34" spans="1:135" ht="28.8" x14ac:dyDescent="0.55000000000000004">
      <c r="A34" s="83" t="s">
        <v>130</v>
      </c>
      <c r="B34" s="136">
        <v>196189</v>
      </c>
      <c r="C34" t="s">
        <v>687</v>
      </c>
      <c r="D34" s="83" t="s">
        <v>228</v>
      </c>
      <c r="E34" s="138">
        <v>182617863896</v>
      </c>
      <c r="F34" s="83" t="s">
        <v>114</v>
      </c>
      <c r="G34" s="85">
        <v>43634</v>
      </c>
      <c r="H34" s="83" t="s">
        <v>98</v>
      </c>
      <c r="I34" s="84" t="s">
        <v>618</v>
      </c>
      <c r="J34" s="207" t="s">
        <v>629</v>
      </c>
      <c r="K34" s="208" t="s">
        <v>634</v>
      </c>
      <c r="L34" s="83" t="s">
        <v>108</v>
      </c>
      <c r="M34" s="184">
        <v>27478</v>
      </c>
      <c r="N34" s="184"/>
      <c r="O34" s="85" t="s">
        <v>102</v>
      </c>
      <c r="P34" s="185">
        <v>43013</v>
      </c>
      <c r="Q34" s="186" t="s">
        <v>203</v>
      </c>
      <c r="R34" s="186"/>
      <c r="S34" s="186"/>
      <c r="T34" s="187"/>
      <c r="U34" s="188" t="s">
        <v>296</v>
      </c>
      <c r="V34" s="188" t="s">
        <v>205</v>
      </c>
      <c r="W34" s="189" t="s">
        <v>619</v>
      </c>
      <c r="X34" s="189" t="s">
        <v>107</v>
      </c>
      <c r="Y34" s="190" t="s">
        <v>614</v>
      </c>
      <c r="Z34" s="83">
        <v>700</v>
      </c>
      <c r="AA34" s="83" t="s">
        <v>193</v>
      </c>
      <c r="AB34" s="83" t="s">
        <v>181</v>
      </c>
      <c r="AC34" s="83" t="s">
        <v>102</v>
      </c>
      <c r="AD34" s="83" t="s">
        <v>5164</v>
      </c>
      <c r="AE34" s="83" t="s">
        <v>102</v>
      </c>
      <c r="AF34" s="83" t="s">
        <v>102</v>
      </c>
      <c r="AG34" s="83" t="s">
        <v>174</v>
      </c>
      <c r="AH34" s="83" t="s">
        <v>5153</v>
      </c>
      <c r="AI34" s="83" t="s">
        <v>104</v>
      </c>
      <c r="AJ34" s="83" t="s">
        <v>105</v>
      </c>
      <c r="AK34" s="191" t="s">
        <v>5164</v>
      </c>
      <c r="AL34" s="191" t="s">
        <v>102</v>
      </c>
      <c r="AM34" s="191" t="s">
        <v>102</v>
      </c>
      <c r="AN34" s="191" t="s">
        <v>174</v>
      </c>
      <c r="AO34" s="191" t="s">
        <v>5153</v>
      </c>
      <c r="AP34" s="191" t="s">
        <v>104</v>
      </c>
      <c r="AQ34" s="191" t="s">
        <v>105</v>
      </c>
      <c r="AR34" s="191" t="s">
        <v>106</v>
      </c>
      <c r="AS34" s="191" t="s">
        <v>5164</v>
      </c>
      <c r="AT34" s="191" t="s">
        <v>488</v>
      </c>
      <c r="AU34" s="191" t="s">
        <v>5165</v>
      </c>
      <c r="AV34" s="191" t="s">
        <v>104</v>
      </c>
      <c r="AW34" s="191" t="s">
        <v>204</v>
      </c>
      <c r="AX34" s="191"/>
      <c r="AY34" s="192" t="s">
        <v>454</v>
      </c>
      <c r="AZ34" s="192" t="s">
        <v>416</v>
      </c>
      <c r="BA34" s="91" t="s">
        <v>108</v>
      </c>
      <c r="BB34" s="90">
        <v>0</v>
      </c>
      <c r="BC34" s="93" t="s">
        <v>102</v>
      </c>
      <c r="BD34" s="93" t="s">
        <v>102</v>
      </c>
      <c r="BE34" s="93" t="s">
        <v>102</v>
      </c>
      <c r="BF34" s="93" t="s">
        <v>102</v>
      </c>
      <c r="BG34" s="97" t="s">
        <v>108</v>
      </c>
      <c r="BH34" s="93" t="s">
        <v>108</v>
      </c>
      <c r="BI34" s="93" t="s">
        <v>102</v>
      </c>
      <c r="BJ34" s="93" t="s">
        <v>102</v>
      </c>
      <c r="BK34" s="93" t="s">
        <v>102</v>
      </c>
      <c r="BL34" s="93" t="s">
        <v>102</v>
      </c>
      <c r="BM34" s="93" t="s">
        <v>102</v>
      </c>
      <c r="BN34" s="93" t="s">
        <v>102</v>
      </c>
      <c r="BO34" s="93" t="s">
        <v>102</v>
      </c>
      <c r="BP34" s="96" t="s">
        <v>102</v>
      </c>
      <c r="BQ34" s="90">
        <v>0</v>
      </c>
      <c r="BR34" s="93" t="s">
        <v>102</v>
      </c>
      <c r="BS34" s="93" t="s">
        <v>102</v>
      </c>
      <c r="BT34" s="93" t="s">
        <v>102</v>
      </c>
      <c r="BU34" s="93" t="s">
        <v>102</v>
      </c>
      <c r="BV34" s="97" t="s">
        <v>108</v>
      </c>
      <c r="BW34" s="93" t="s">
        <v>108</v>
      </c>
      <c r="BX34" s="95" t="s">
        <v>102</v>
      </c>
      <c r="BY34" s="93" t="s">
        <v>102</v>
      </c>
      <c r="BZ34" s="93" t="s">
        <v>102</v>
      </c>
      <c r="CA34" s="93" t="s">
        <v>102</v>
      </c>
      <c r="CB34" s="93" t="s">
        <v>102</v>
      </c>
      <c r="CC34" s="93" t="s">
        <v>102</v>
      </c>
      <c r="CD34" s="93" t="s">
        <v>102</v>
      </c>
      <c r="CE34" s="193" t="s">
        <v>102</v>
      </c>
      <c r="CF34" s="194" t="s">
        <v>436</v>
      </c>
      <c r="CG34" s="195" t="s">
        <v>5166</v>
      </c>
      <c r="CH34" s="101" t="s">
        <v>310</v>
      </c>
      <c r="CI34" s="102"/>
      <c r="CJ34" s="196" t="s">
        <v>5167</v>
      </c>
      <c r="CK34" s="104" t="s">
        <v>190</v>
      </c>
      <c r="CL34" s="105"/>
      <c r="CM34" s="83" t="s">
        <v>623</v>
      </c>
      <c r="CN34" s="106" t="s">
        <v>624</v>
      </c>
      <c r="CO34" s="197" t="s">
        <v>625</v>
      </c>
      <c r="CP34" s="107"/>
      <c r="CQ34" s="198" t="s">
        <v>474</v>
      </c>
      <c r="CR34" s="198" t="s">
        <v>474</v>
      </c>
      <c r="CS34" s="199"/>
      <c r="CT34" s="83" t="s">
        <v>109</v>
      </c>
      <c r="CU34" s="83" t="s">
        <v>109</v>
      </c>
      <c r="CV34" s="83">
        <v>9</v>
      </c>
      <c r="CW34" s="83" t="s">
        <v>139</v>
      </c>
      <c r="CX34" s="83">
        <v>9</v>
      </c>
      <c r="CY34" s="83" t="s">
        <v>108</v>
      </c>
      <c r="CZ34" s="83">
        <v>42234.5</v>
      </c>
      <c r="DA34" s="83" t="s">
        <v>581</v>
      </c>
      <c r="DB34" s="83" t="s">
        <v>152</v>
      </c>
      <c r="DC34" s="83" t="s">
        <v>500</v>
      </c>
      <c r="DD34" s="83">
        <v>8291</v>
      </c>
      <c r="DE34" s="83" t="s">
        <v>606</v>
      </c>
      <c r="DF34" s="83" t="s">
        <v>152</v>
      </c>
      <c r="DG34" s="83" t="s">
        <v>500</v>
      </c>
      <c r="DH34" s="83"/>
      <c r="DI34" s="85">
        <v>43646</v>
      </c>
      <c r="DJ34" s="83" t="s">
        <v>584</v>
      </c>
      <c r="DK34" s="83" t="s">
        <v>102</v>
      </c>
      <c r="DL34" s="83" t="s">
        <v>482</v>
      </c>
      <c r="DM34" s="83">
        <v>0</v>
      </c>
      <c r="DN34" s="83" t="s">
        <v>483</v>
      </c>
      <c r="DO34" s="83">
        <v>1</v>
      </c>
      <c r="DP34" s="83">
        <v>2</v>
      </c>
      <c r="DQ34" s="83"/>
      <c r="DR34" s="83" t="s">
        <v>108</v>
      </c>
      <c r="DS34" s="83" t="s">
        <v>497</v>
      </c>
      <c r="DU34" s="215" t="s">
        <v>269</v>
      </c>
      <c r="DV34" s="136">
        <v>1</v>
      </c>
      <c r="DW34" s="136">
        <v>3</v>
      </c>
      <c r="DX34" s="215" t="s">
        <v>269</v>
      </c>
      <c r="DY34" s="215" t="s">
        <v>269</v>
      </c>
      <c r="DZ34" s="215" t="s">
        <v>269</v>
      </c>
      <c r="EA34" s="215" t="s">
        <v>269</v>
      </c>
      <c r="EB34" s="215" t="s">
        <v>269</v>
      </c>
      <c r="EC34" s="215" t="s">
        <v>269</v>
      </c>
      <c r="ED34" s="215" t="s">
        <v>269</v>
      </c>
      <c r="EE34" s="215" t="s">
        <v>269</v>
      </c>
    </row>
    <row r="35" spans="1:135" ht="28.8" x14ac:dyDescent="0.55000000000000004">
      <c r="A35" s="83" t="s">
        <v>130</v>
      </c>
      <c r="B35" s="136">
        <v>475770</v>
      </c>
      <c r="C35" t="s">
        <v>688</v>
      </c>
      <c r="D35" s="83" t="s">
        <v>228</v>
      </c>
      <c r="E35" s="138">
        <v>347305873325</v>
      </c>
      <c r="F35" s="83" t="s">
        <v>114</v>
      </c>
      <c r="G35" s="85">
        <v>43643</v>
      </c>
      <c r="H35" s="211" t="s">
        <v>98</v>
      </c>
      <c r="I35" s="84" t="s">
        <v>610</v>
      </c>
      <c r="J35" s="207" t="s">
        <v>627</v>
      </c>
      <c r="K35" s="208" t="s">
        <v>630</v>
      </c>
      <c r="L35" s="83" t="s">
        <v>108</v>
      </c>
      <c r="M35" s="184">
        <v>24389</v>
      </c>
      <c r="N35" s="184"/>
      <c r="O35" s="85" t="s">
        <v>102</v>
      </c>
      <c r="P35" s="185">
        <v>42491</v>
      </c>
      <c r="Q35" s="186" t="s">
        <v>203</v>
      </c>
      <c r="R35" s="186"/>
      <c r="S35" s="186"/>
      <c r="T35" s="187"/>
      <c r="U35" s="188" t="s">
        <v>296</v>
      </c>
      <c r="V35" s="188" t="s">
        <v>297</v>
      </c>
      <c r="W35" s="188" t="s">
        <v>297</v>
      </c>
      <c r="X35" s="189" t="s">
        <v>167</v>
      </c>
      <c r="Y35" s="190"/>
      <c r="Z35" s="83">
        <v>700</v>
      </c>
      <c r="AA35" s="83" t="s">
        <v>193</v>
      </c>
      <c r="AB35" s="83" t="s">
        <v>181</v>
      </c>
      <c r="AC35" s="83" t="s">
        <v>102</v>
      </c>
      <c r="AD35" s="83" t="s">
        <v>5168</v>
      </c>
      <c r="AE35" s="83" t="s">
        <v>102</v>
      </c>
      <c r="AF35" s="83" t="s">
        <v>102</v>
      </c>
      <c r="AG35" s="83" t="s">
        <v>119</v>
      </c>
      <c r="AH35" s="83" t="s">
        <v>5169</v>
      </c>
      <c r="AI35" s="83" t="s">
        <v>104</v>
      </c>
      <c r="AJ35" s="83" t="s">
        <v>105</v>
      </c>
      <c r="AK35" s="191" t="s">
        <v>5168</v>
      </c>
      <c r="AL35" s="191" t="s">
        <v>102</v>
      </c>
      <c r="AM35" s="191" t="s">
        <v>102</v>
      </c>
      <c r="AN35" s="191" t="s">
        <v>119</v>
      </c>
      <c r="AO35" s="191" t="s">
        <v>5169</v>
      </c>
      <c r="AP35" s="191" t="s">
        <v>104</v>
      </c>
      <c r="AQ35" s="191" t="s">
        <v>105</v>
      </c>
      <c r="AR35" s="191" t="s">
        <v>106</v>
      </c>
      <c r="AS35" s="191" t="s">
        <v>5168</v>
      </c>
      <c r="AT35" s="191" t="s">
        <v>485</v>
      </c>
      <c r="AU35" s="191" t="s">
        <v>5169</v>
      </c>
      <c r="AV35" s="191" t="s">
        <v>104</v>
      </c>
      <c r="AW35" s="191" t="s">
        <v>204</v>
      </c>
      <c r="AX35" s="191"/>
      <c r="AY35" s="192" t="s">
        <v>454</v>
      </c>
      <c r="AZ35" s="192" t="s">
        <v>416</v>
      </c>
      <c r="BA35" s="91" t="s">
        <v>108</v>
      </c>
      <c r="BB35" s="90">
        <v>0</v>
      </c>
      <c r="BC35" s="93" t="s">
        <v>102</v>
      </c>
      <c r="BD35" s="93" t="s">
        <v>102</v>
      </c>
      <c r="BE35" s="93" t="s">
        <v>102</v>
      </c>
      <c r="BF35" s="93" t="s">
        <v>102</v>
      </c>
      <c r="BG35" s="97" t="s">
        <v>108</v>
      </c>
      <c r="BH35" s="93" t="s">
        <v>108</v>
      </c>
      <c r="BI35" s="93" t="s">
        <v>102</v>
      </c>
      <c r="BJ35" s="93" t="s">
        <v>102</v>
      </c>
      <c r="BK35" s="93" t="s">
        <v>102</v>
      </c>
      <c r="BL35" s="93" t="s">
        <v>102</v>
      </c>
      <c r="BM35" s="93" t="s">
        <v>102</v>
      </c>
      <c r="BN35" s="93" t="s">
        <v>102</v>
      </c>
      <c r="BO35" s="93" t="s">
        <v>102</v>
      </c>
      <c r="BP35" s="96" t="s">
        <v>102</v>
      </c>
      <c r="BQ35" s="90">
        <v>0</v>
      </c>
      <c r="BR35" s="93" t="s">
        <v>102</v>
      </c>
      <c r="BS35" s="93" t="s">
        <v>102</v>
      </c>
      <c r="BT35" s="93" t="s">
        <v>102</v>
      </c>
      <c r="BU35" s="93" t="s">
        <v>102</v>
      </c>
      <c r="BV35" s="97" t="s">
        <v>108</v>
      </c>
      <c r="BW35" s="93" t="s">
        <v>108</v>
      </c>
      <c r="BX35" s="95" t="s">
        <v>102</v>
      </c>
      <c r="BY35" s="93" t="s">
        <v>102</v>
      </c>
      <c r="BZ35" s="93" t="s">
        <v>102</v>
      </c>
      <c r="CA35" s="93" t="s">
        <v>102</v>
      </c>
      <c r="CB35" s="93" t="s">
        <v>102</v>
      </c>
      <c r="CC35" s="93" t="s">
        <v>102</v>
      </c>
      <c r="CD35" s="93" t="s">
        <v>102</v>
      </c>
      <c r="CE35" s="193" t="s">
        <v>102</v>
      </c>
      <c r="CF35" s="194" t="s">
        <v>436</v>
      </c>
      <c r="CG35" s="195" t="s">
        <v>5170</v>
      </c>
      <c r="CH35" s="101" t="s">
        <v>563</v>
      </c>
      <c r="CI35" s="102"/>
      <c r="CJ35" s="196" t="s">
        <v>577</v>
      </c>
      <c r="CK35" s="104" t="s">
        <v>190</v>
      </c>
      <c r="CL35" s="105"/>
      <c r="CM35" s="83" t="s">
        <v>578</v>
      </c>
      <c r="CN35" s="106" t="s">
        <v>108</v>
      </c>
      <c r="CO35" s="197" t="s">
        <v>566</v>
      </c>
      <c r="CP35" s="107"/>
      <c r="CQ35" s="198" t="s">
        <v>107</v>
      </c>
      <c r="CR35" s="198" t="s">
        <v>107</v>
      </c>
      <c r="CS35" s="199"/>
      <c r="CT35" s="83" t="s">
        <v>109</v>
      </c>
      <c r="CU35" s="83" t="s">
        <v>109</v>
      </c>
      <c r="CV35" s="83">
        <v>26</v>
      </c>
      <c r="CW35" s="83" t="s">
        <v>270</v>
      </c>
      <c r="CX35" s="83">
        <v>26</v>
      </c>
      <c r="CY35" s="83" t="s">
        <v>108</v>
      </c>
      <c r="CZ35" s="83">
        <v>43554</v>
      </c>
      <c r="DA35" s="83" t="s">
        <v>5171</v>
      </c>
      <c r="DB35" s="83" t="s">
        <v>118</v>
      </c>
      <c r="DC35" s="83" t="s">
        <v>108</v>
      </c>
      <c r="DD35" s="83">
        <v>6501</v>
      </c>
      <c r="DE35" s="83" t="s">
        <v>173</v>
      </c>
      <c r="DF35" s="83" t="s">
        <v>118</v>
      </c>
      <c r="DG35" s="83" t="s">
        <v>500</v>
      </c>
      <c r="DH35" s="83"/>
      <c r="DI35" s="85">
        <v>43646</v>
      </c>
      <c r="DJ35" s="83" t="s">
        <v>584</v>
      </c>
      <c r="DK35" s="83" t="s">
        <v>102</v>
      </c>
      <c r="DL35" s="83" t="s">
        <v>482</v>
      </c>
      <c r="DM35" s="83">
        <v>0</v>
      </c>
      <c r="DN35" s="83" t="s">
        <v>483</v>
      </c>
      <c r="DO35" s="83">
        <v>1</v>
      </c>
      <c r="DP35" s="83">
        <v>6</v>
      </c>
      <c r="DQ35" s="83"/>
      <c r="DR35" s="83" t="s">
        <v>108</v>
      </c>
      <c r="DS35" s="83" t="s">
        <v>497</v>
      </c>
      <c r="DU35" s="215" t="s">
        <v>269</v>
      </c>
      <c r="DV35" s="136">
        <v>1</v>
      </c>
      <c r="DW35" s="136">
        <v>3</v>
      </c>
      <c r="DX35" s="215" t="s">
        <v>269</v>
      </c>
      <c r="DY35" s="215" t="s">
        <v>269</v>
      </c>
      <c r="DZ35" s="215" t="s">
        <v>269</v>
      </c>
      <c r="EA35" s="215" t="s">
        <v>269</v>
      </c>
      <c r="EB35" s="215" t="s">
        <v>269</v>
      </c>
      <c r="EC35" s="215" t="s">
        <v>269</v>
      </c>
      <c r="ED35" s="215" t="s">
        <v>269</v>
      </c>
      <c r="EE35" s="215" t="s">
        <v>269</v>
      </c>
    </row>
    <row r="36" spans="1:135" ht="57.6" x14ac:dyDescent="0.55000000000000004">
      <c r="A36" s="83" t="s">
        <v>130</v>
      </c>
      <c r="B36" s="136">
        <v>769118</v>
      </c>
      <c r="C36" t="s">
        <v>689</v>
      </c>
      <c r="D36" s="83" t="s">
        <v>228</v>
      </c>
      <c r="E36" s="138">
        <v>657084339595</v>
      </c>
      <c r="F36" s="83" t="s">
        <v>143</v>
      </c>
      <c r="G36" s="85">
        <v>43620</v>
      </c>
      <c r="H36" s="83" t="s">
        <v>98</v>
      </c>
      <c r="I36" s="84" t="s">
        <v>612</v>
      </c>
      <c r="J36" s="207" t="s">
        <v>628</v>
      </c>
      <c r="K36" s="208" t="s">
        <v>633</v>
      </c>
      <c r="L36" s="83" t="s">
        <v>108</v>
      </c>
      <c r="M36" s="184" t="s">
        <v>102</v>
      </c>
      <c r="N36" s="184" t="s">
        <v>556</v>
      </c>
      <c r="O36" s="85" t="s">
        <v>102</v>
      </c>
      <c r="P36" s="185">
        <v>42491</v>
      </c>
      <c r="Q36" s="186" t="s">
        <v>202</v>
      </c>
      <c r="R36" s="186" t="s">
        <v>613</v>
      </c>
      <c r="S36" s="186"/>
      <c r="T36" s="187"/>
      <c r="U36" s="188" t="s">
        <v>295</v>
      </c>
      <c r="V36" s="188" t="s">
        <v>205</v>
      </c>
      <c r="W36" s="188" t="s">
        <v>295</v>
      </c>
      <c r="X36" s="189" t="s">
        <v>107</v>
      </c>
      <c r="Y36" s="190" t="s">
        <v>614</v>
      </c>
      <c r="Z36" s="83">
        <v>700</v>
      </c>
      <c r="AA36" s="83" t="s">
        <v>193</v>
      </c>
      <c r="AB36" s="83" t="s">
        <v>181</v>
      </c>
      <c r="AC36" s="83" t="s">
        <v>102</v>
      </c>
      <c r="AD36" s="83" t="s">
        <v>5172</v>
      </c>
      <c r="AE36" s="83" t="s">
        <v>5173</v>
      </c>
      <c r="AF36" s="83" t="s">
        <v>102</v>
      </c>
      <c r="AG36" s="83" t="s">
        <v>175</v>
      </c>
      <c r="AH36" s="83" t="s">
        <v>5174</v>
      </c>
      <c r="AI36" s="83" t="s">
        <v>104</v>
      </c>
      <c r="AJ36" s="83" t="s">
        <v>105</v>
      </c>
      <c r="AK36" s="191" t="s">
        <v>5172</v>
      </c>
      <c r="AL36" s="191" t="s">
        <v>5173</v>
      </c>
      <c r="AM36" s="191" t="s">
        <v>102</v>
      </c>
      <c r="AN36" s="191" t="s">
        <v>175</v>
      </c>
      <c r="AO36" s="191" t="s">
        <v>5174</v>
      </c>
      <c r="AP36" s="191" t="s">
        <v>104</v>
      </c>
      <c r="AQ36" s="191" t="s">
        <v>105</v>
      </c>
      <c r="AR36" s="191" t="s">
        <v>106</v>
      </c>
      <c r="AS36" s="191"/>
      <c r="AT36" s="191"/>
      <c r="AU36" s="191"/>
      <c r="AV36" s="191"/>
      <c r="AW36" s="191"/>
      <c r="AX36" s="191" t="s">
        <v>575</v>
      </c>
      <c r="AY36" s="192" t="s">
        <v>454</v>
      </c>
      <c r="AZ36" s="192" t="s">
        <v>108</v>
      </c>
      <c r="BA36" s="91" t="s">
        <v>108</v>
      </c>
      <c r="BB36" s="90">
        <v>0</v>
      </c>
      <c r="BC36" s="93" t="s">
        <v>102</v>
      </c>
      <c r="BD36" s="93" t="s">
        <v>102</v>
      </c>
      <c r="BE36" s="93" t="s">
        <v>102</v>
      </c>
      <c r="BF36" s="93" t="s">
        <v>102</v>
      </c>
      <c r="BG36" s="97" t="s">
        <v>108</v>
      </c>
      <c r="BH36" s="93" t="s">
        <v>108</v>
      </c>
      <c r="BI36" s="93" t="s">
        <v>102</v>
      </c>
      <c r="BJ36" s="93" t="s">
        <v>102</v>
      </c>
      <c r="BK36" s="93" t="s">
        <v>102</v>
      </c>
      <c r="BL36" s="93" t="s">
        <v>102</v>
      </c>
      <c r="BM36" s="93" t="s">
        <v>102</v>
      </c>
      <c r="BN36" s="93" t="s">
        <v>102</v>
      </c>
      <c r="BO36" s="93" t="s">
        <v>102</v>
      </c>
      <c r="BP36" s="96" t="s">
        <v>102</v>
      </c>
      <c r="BQ36" s="90">
        <v>0</v>
      </c>
      <c r="BR36" s="93" t="s">
        <v>102</v>
      </c>
      <c r="BS36" s="93" t="s">
        <v>102</v>
      </c>
      <c r="BT36" s="93" t="s">
        <v>102</v>
      </c>
      <c r="BU36" s="93" t="s">
        <v>102</v>
      </c>
      <c r="BV36" s="97" t="s">
        <v>108</v>
      </c>
      <c r="BW36" s="93" t="s">
        <v>108</v>
      </c>
      <c r="BX36" s="95" t="s">
        <v>102</v>
      </c>
      <c r="BY36" s="93" t="s">
        <v>102</v>
      </c>
      <c r="BZ36" s="93" t="s">
        <v>102</v>
      </c>
      <c r="CA36" s="93" t="s">
        <v>102</v>
      </c>
      <c r="CB36" s="93" t="s">
        <v>102</v>
      </c>
      <c r="CC36" s="93" t="s">
        <v>102</v>
      </c>
      <c r="CD36" s="93" t="s">
        <v>102</v>
      </c>
      <c r="CE36" s="193" t="s">
        <v>102</v>
      </c>
      <c r="CF36" s="194" t="s">
        <v>508</v>
      </c>
      <c r="CG36" s="195" t="s">
        <v>102</v>
      </c>
      <c r="CH36" s="101" t="e">
        <v>#N/A</v>
      </c>
      <c r="CI36" s="102" t="s">
        <v>580</v>
      </c>
      <c r="CJ36" s="196" t="s">
        <v>108</v>
      </c>
      <c r="CK36" s="104" t="s">
        <v>109</v>
      </c>
      <c r="CL36" s="105" t="s">
        <v>579</v>
      </c>
      <c r="CM36" s="83" t="s">
        <v>108</v>
      </c>
      <c r="CN36" s="106" t="s">
        <v>108</v>
      </c>
      <c r="CO36" s="197" t="s">
        <v>108</v>
      </c>
      <c r="CP36" s="107"/>
      <c r="CQ36" s="198" t="s">
        <v>474</v>
      </c>
      <c r="CR36" s="198" t="s">
        <v>474</v>
      </c>
      <c r="CS36" s="199" t="s">
        <v>616</v>
      </c>
      <c r="CT36" s="83" t="s">
        <v>109</v>
      </c>
      <c r="CU36" s="83" t="s">
        <v>109</v>
      </c>
      <c r="CV36" s="83">
        <v>50</v>
      </c>
      <c r="CW36" s="83" t="s">
        <v>112</v>
      </c>
      <c r="CX36" s="83">
        <v>50</v>
      </c>
      <c r="CY36" s="83" t="s">
        <v>5175</v>
      </c>
      <c r="CZ36" s="83">
        <v>44873.5</v>
      </c>
      <c r="DA36" s="83" t="s">
        <v>138</v>
      </c>
      <c r="DB36" s="83" t="s">
        <v>124</v>
      </c>
      <c r="DC36" s="83" t="s">
        <v>501</v>
      </c>
      <c r="DD36" s="83">
        <v>3868</v>
      </c>
      <c r="DE36" s="83" t="s">
        <v>582</v>
      </c>
      <c r="DF36" s="83" t="s">
        <v>145</v>
      </c>
      <c r="DG36" s="83" t="s">
        <v>501</v>
      </c>
      <c r="DH36" s="83" t="s">
        <v>582</v>
      </c>
      <c r="DI36" s="85">
        <v>43646</v>
      </c>
      <c r="DJ36" s="83" t="s">
        <v>584</v>
      </c>
      <c r="DK36" s="83" t="s">
        <v>102</v>
      </c>
      <c r="DL36" s="83" t="s">
        <v>482</v>
      </c>
      <c r="DM36" s="83">
        <v>0</v>
      </c>
      <c r="DN36" s="83" t="s">
        <v>238</v>
      </c>
      <c r="DO36" s="83">
        <v>1</v>
      </c>
      <c r="DP36" s="83">
        <v>4</v>
      </c>
      <c r="DQ36" s="83"/>
      <c r="DR36" s="83" t="s">
        <v>108</v>
      </c>
      <c r="DS36" s="83" t="s">
        <v>497</v>
      </c>
      <c r="DU36" s="215" t="s">
        <v>269</v>
      </c>
      <c r="DV36" s="136">
        <v>1</v>
      </c>
      <c r="DW36" s="136">
        <v>3</v>
      </c>
      <c r="DX36" s="215" t="s">
        <v>269</v>
      </c>
      <c r="DY36" s="215" t="s">
        <v>269</v>
      </c>
      <c r="DZ36" s="215" t="s">
        <v>269</v>
      </c>
      <c r="EA36" s="215" t="s">
        <v>269</v>
      </c>
      <c r="EB36" s="215" t="s">
        <v>269</v>
      </c>
      <c r="EC36" s="215" t="s">
        <v>269</v>
      </c>
      <c r="ED36" s="215" t="s">
        <v>269</v>
      </c>
      <c r="EE36" s="215" t="s">
        <v>269</v>
      </c>
    </row>
    <row r="37" spans="1:135" ht="28.8" x14ac:dyDescent="0.55000000000000004">
      <c r="A37" s="83" t="s">
        <v>130</v>
      </c>
      <c r="B37" s="136">
        <v>495354</v>
      </c>
      <c r="C37" t="s">
        <v>690</v>
      </c>
      <c r="D37" s="83" t="s">
        <v>228</v>
      </c>
      <c r="E37" s="138">
        <v>870759572791</v>
      </c>
      <c r="F37" s="83" t="s">
        <v>114</v>
      </c>
      <c r="G37" s="85">
        <v>43634</v>
      </c>
      <c r="H37" s="83" t="s">
        <v>98</v>
      </c>
      <c r="I37" s="84" t="s">
        <v>618</v>
      </c>
      <c r="J37" s="207" t="s">
        <v>629</v>
      </c>
      <c r="K37" s="208" t="s">
        <v>634</v>
      </c>
      <c r="L37" s="83" t="s">
        <v>108</v>
      </c>
      <c r="M37" s="184">
        <v>27479</v>
      </c>
      <c r="N37" s="184"/>
      <c r="O37" s="85" t="s">
        <v>102</v>
      </c>
      <c r="P37" s="185">
        <v>43013</v>
      </c>
      <c r="Q37" s="186" t="s">
        <v>203</v>
      </c>
      <c r="R37" s="186"/>
      <c r="S37" s="186"/>
      <c r="T37" s="187"/>
      <c r="U37" s="188" t="s">
        <v>296</v>
      </c>
      <c r="V37" s="188" t="s">
        <v>205</v>
      </c>
      <c r="W37" s="189" t="s">
        <v>619</v>
      </c>
      <c r="X37" s="189" t="s">
        <v>107</v>
      </c>
      <c r="Y37" s="190" t="s">
        <v>614</v>
      </c>
      <c r="Z37" s="83">
        <v>700</v>
      </c>
      <c r="AA37" s="83" t="s">
        <v>193</v>
      </c>
      <c r="AB37" s="83" t="s">
        <v>181</v>
      </c>
      <c r="AC37" s="83" t="s">
        <v>102</v>
      </c>
      <c r="AD37" s="83" t="s">
        <v>5176</v>
      </c>
      <c r="AE37" s="83" t="s">
        <v>102</v>
      </c>
      <c r="AF37" s="83" t="s">
        <v>102</v>
      </c>
      <c r="AG37" s="83" t="s">
        <v>174</v>
      </c>
      <c r="AH37" s="83" t="s">
        <v>5165</v>
      </c>
      <c r="AI37" s="83" t="s">
        <v>104</v>
      </c>
      <c r="AJ37" s="83" t="s">
        <v>105</v>
      </c>
      <c r="AK37" s="191" t="s">
        <v>5176</v>
      </c>
      <c r="AL37" s="191" t="s">
        <v>102</v>
      </c>
      <c r="AM37" s="191" t="s">
        <v>102</v>
      </c>
      <c r="AN37" s="191" t="s">
        <v>174</v>
      </c>
      <c r="AO37" s="191" t="s">
        <v>5165</v>
      </c>
      <c r="AP37" s="191" t="s">
        <v>104</v>
      </c>
      <c r="AQ37" s="191" t="s">
        <v>105</v>
      </c>
      <c r="AR37" s="191" t="s">
        <v>106</v>
      </c>
      <c r="AS37" s="191" t="s">
        <v>5176</v>
      </c>
      <c r="AT37" s="191" t="s">
        <v>488</v>
      </c>
      <c r="AU37" s="191" t="s">
        <v>5177</v>
      </c>
      <c r="AV37" s="191" t="s">
        <v>104</v>
      </c>
      <c r="AW37" s="191" t="s">
        <v>204</v>
      </c>
      <c r="AX37" s="191"/>
      <c r="AY37" s="192" t="s">
        <v>454</v>
      </c>
      <c r="AZ37" s="192" t="s">
        <v>416</v>
      </c>
      <c r="BA37" s="91" t="s">
        <v>108</v>
      </c>
      <c r="BB37" s="90">
        <v>0</v>
      </c>
      <c r="BC37" s="93" t="s">
        <v>102</v>
      </c>
      <c r="BD37" s="93" t="s">
        <v>102</v>
      </c>
      <c r="BE37" s="93" t="s">
        <v>102</v>
      </c>
      <c r="BF37" s="93" t="s">
        <v>102</v>
      </c>
      <c r="BG37" s="97" t="s">
        <v>108</v>
      </c>
      <c r="BH37" s="93" t="s">
        <v>108</v>
      </c>
      <c r="BI37" s="93" t="s">
        <v>102</v>
      </c>
      <c r="BJ37" s="93" t="s">
        <v>102</v>
      </c>
      <c r="BK37" s="93" t="s">
        <v>102</v>
      </c>
      <c r="BL37" s="93" t="s">
        <v>102</v>
      </c>
      <c r="BM37" s="93" t="s">
        <v>102</v>
      </c>
      <c r="BN37" s="93" t="s">
        <v>102</v>
      </c>
      <c r="BO37" s="93" t="s">
        <v>102</v>
      </c>
      <c r="BP37" s="96" t="s">
        <v>102</v>
      </c>
      <c r="BQ37" s="90">
        <v>0</v>
      </c>
      <c r="BR37" s="93" t="s">
        <v>102</v>
      </c>
      <c r="BS37" s="93" t="s">
        <v>102</v>
      </c>
      <c r="BT37" s="93" t="s">
        <v>102</v>
      </c>
      <c r="BU37" s="93" t="s">
        <v>102</v>
      </c>
      <c r="BV37" s="97" t="s">
        <v>108</v>
      </c>
      <c r="BW37" s="93" t="s">
        <v>108</v>
      </c>
      <c r="BX37" s="95" t="s">
        <v>102</v>
      </c>
      <c r="BY37" s="93" t="s">
        <v>102</v>
      </c>
      <c r="BZ37" s="93" t="s">
        <v>102</v>
      </c>
      <c r="CA37" s="93" t="s">
        <v>102</v>
      </c>
      <c r="CB37" s="93" t="s">
        <v>102</v>
      </c>
      <c r="CC37" s="93" t="s">
        <v>102</v>
      </c>
      <c r="CD37" s="93" t="s">
        <v>102</v>
      </c>
      <c r="CE37" s="193" t="s">
        <v>102</v>
      </c>
      <c r="CF37" s="194" t="s">
        <v>436</v>
      </c>
      <c r="CG37" s="195" t="s">
        <v>5178</v>
      </c>
      <c r="CH37" s="101" t="s">
        <v>310</v>
      </c>
      <c r="CI37" s="102"/>
      <c r="CJ37" s="196" t="s">
        <v>5179</v>
      </c>
      <c r="CK37" s="104" t="s">
        <v>190</v>
      </c>
      <c r="CL37" s="105"/>
      <c r="CM37" s="83" t="s">
        <v>623</v>
      </c>
      <c r="CN37" s="106" t="s">
        <v>624</v>
      </c>
      <c r="CO37" s="197" t="s">
        <v>625</v>
      </c>
      <c r="CP37" s="107"/>
      <c r="CQ37" s="198" t="s">
        <v>474</v>
      </c>
      <c r="CR37" s="198" t="s">
        <v>474</v>
      </c>
      <c r="CS37" s="199"/>
      <c r="CT37" s="83" t="s">
        <v>109</v>
      </c>
      <c r="CU37" s="83" t="s">
        <v>109</v>
      </c>
      <c r="CV37" s="83">
        <v>43</v>
      </c>
      <c r="CW37" s="83" t="s">
        <v>139</v>
      </c>
      <c r="CX37" s="83">
        <v>43</v>
      </c>
      <c r="CY37" s="83" t="s">
        <v>108</v>
      </c>
      <c r="CZ37" s="83">
        <v>46193</v>
      </c>
      <c r="DA37" s="83" t="s">
        <v>581</v>
      </c>
      <c r="DB37" s="83" t="s">
        <v>152</v>
      </c>
      <c r="DC37" s="83" t="s">
        <v>500</v>
      </c>
      <c r="DD37" s="83">
        <v>1750</v>
      </c>
      <c r="DE37" s="83" t="s">
        <v>606</v>
      </c>
      <c r="DF37" s="83" t="s">
        <v>152</v>
      </c>
      <c r="DG37" s="83" t="s">
        <v>500</v>
      </c>
      <c r="DH37" s="83"/>
      <c r="DI37" s="85">
        <v>43646</v>
      </c>
      <c r="DJ37" s="83" t="s">
        <v>584</v>
      </c>
      <c r="DK37" s="83" t="s">
        <v>102</v>
      </c>
      <c r="DL37" s="83" t="s">
        <v>482</v>
      </c>
      <c r="DM37" s="83">
        <v>0</v>
      </c>
      <c r="DN37" s="83" t="s">
        <v>483</v>
      </c>
      <c r="DO37" s="83">
        <v>1</v>
      </c>
      <c r="DP37" s="83">
        <v>4</v>
      </c>
      <c r="DQ37" s="83"/>
      <c r="DR37" s="83" t="s">
        <v>108</v>
      </c>
      <c r="DS37" s="83" t="s">
        <v>497</v>
      </c>
      <c r="DU37" s="215" t="s">
        <v>269</v>
      </c>
      <c r="DV37" s="136">
        <v>1</v>
      </c>
      <c r="DW37" s="136">
        <v>3</v>
      </c>
      <c r="DX37" s="215" t="s">
        <v>269</v>
      </c>
      <c r="DY37" s="215" t="s">
        <v>269</v>
      </c>
      <c r="DZ37" s="215" t="s">
        <v>269</v>
      </c>
      <c r="EA37" s="215" t="s">
        <v>269</v>
      </c>
      <c r="EB37" s="215" t="s">
        <v>269</v>
      </c>
      <c r="EC37" s="215" t="s">
        <v>269</v>
      </c>
      <c r="ED37" s="215" t="s">
        <v>269</v>
      </c>
      <c r="EE37" s="215" t="s">
        <v>269</v>
      </c>
    </row>
    <row r="38" spans="1:135" ht="28.8" x14ac:dyDescent="0.55000000000000004">
      <c r="A38" s="83" t="s">
        <v>130</v>
      </c>
      <c r="B38" s="136">
        <v>348663</v>
      </c>
      <c r="C38" t="s">
        <v>691</v>
      </c>
      <c r="D38" s="83" t="s">
        <v>228</v>
      </c>
      <c r="E38" s="138">
        <v>806968182244</v>
      </c>
      <c r="F38" s="83" t="s">
        <v>114</v>
      </c>
      <c r="G38" s="85">
        <v>43643</v>
      </c>
      <c r="H38" s="211" t="s">
        <v>98</v>
      </c>
      <c r="I38" s="84" t="s">
        <v>610</v>
      </c>
      <c r="J38" s="207" t="s">
        <v>627</v>
      </c>
      <c r="K38" s="208" t="s">
        <v>630</v>
      </c>
      <c r="L38" s="83" t="s">
        <v>108</v>
      </c>
      <c r="M38" s="184">
        <v>24390</v>
      </c>
      <c r="N38" s="184"/>
      <c r="O38" s="85" t="s">
        <v>102</v>
      </c>
      <c r="P38" s="185">
        <v>42491</v>
      </c>
      <c r="Q38" s="186" t="s">
        <v>203</v>
      </c>
      <c r="R38" s="186"/>
      <c r="S38" s="186"/>
      <c r="T38" s="187"/>
      <c r="U38" s="188" t="s">
        <v>296</v>
      </c>
      <c r="V38" s="188" t="s">
        <v>297</v>
      </c>
      <c r="W38" s="188" t="s">
        <v>297</v>
      </c>
      <c r="X38" s="189" t="s">
        <v>167</v>
      </c>
      <c r="Y38" s="190"/>
      <c r="Z38" s="83">
        <v>700</v>
      </c>
      <c r="AA38" s="83" t="s">
        <v>193</v>
      </c>
      <c r="AB38" s="83" t="s">
        <v>181</v>
      </c>
      <c r="AC38" s="83" t="s">
        <v>102</v>
      </c>
      <c r="AD38" s="83" t="s">
        <v>5180</v>
      </c>
      <c r="AE38" s="83" t="s">
        <v>102</v>
      </c>
      <c r="AF38" s="83" t="s">
        <v>102</v>
      </c>
      <c r="AG38" s="83" t="s">
        <v>119</v>
      </c>
      <c r="AH38" s="83" t="s">
        <v>5181</v>
      </c>
      <c r="AI38" s="83" t="s">
        <v>104</v>
      </c>
      <c r="AJ38" s="83" t="s">
        <v>105</v>
      </c>
      <c r="AK38" s="191" t="s">
        <v>5180</v>
      </c>
      <c r="AL38" s="191" t="s">
        <v>102</v>
      </c>
      <c r="AM38" s="191" t="s">
        <v>102</v>
      </c>
      <c r="AN38" s="191" t="s">
        <v>119</v>
      </c>
      <c r="AO38" s="191" t="s">
        <v>5181</v>
      </c>
      <c r="AP38" s="191" t="s">
        <v>104</v>
      </c>
      <c r="AQ38" s="191" t="s">
        <v>105</v>
      </c>
      <c r="AR38" s="191" t="s">
        <v>106</v>
      </c>
      <c r="AS38" s="191" t="s">
        <v>5180</v>
      </c>
      <c r="AT38" s="191" t="s">
        <v>485</v>
      </c>
      <c r="AU38" s="191" t="s">
        <v>5181</v>
      </c>
      <c r="AV38" s="191" t="s">
        <v>104</v>
      </c>
      <c r="AW38" s="191" t="s">
        <v>204</v>
      </c>
      <c r="AX38" s="191"/>
      <c r="AY38" s="192" t="s">
        <v>454</v>
      </c>
      <c r="AZ38" s="192" t="s">
        <v>416</v>
      </c>
      <c r="BA38" s="91" t="s">
        <v>108</v>
      </c>
      <c r="BB38" s="90">
        <v>0</v>
      </c>
      <c r="BC38" s="93" t="s">
        <v>102</v>
      </c>
      <c r="BD38" s="93" t="s">
        <v>102</v>
      </c>
      <c r="BE38" s="93" t="s">
        <v>102</v>
      </c>
      <c r="BF38" s="93" t="s">
        <v>102</v>
      </c>
      <c r="BG38" s="97" t="s">
        <v>108</v>
      </c>
      <c r="BH38" s="93" t="s">
        <v>108</v>
      </c>
      <c r="BI38" s="93" t="s">
        <v>102</v>
      </c>
      <c r="BJ38" s="93" t="s">
        <v>102</v>
      </c>
      <c r="BK38" s="93" t="s">
        <v>102</v>
      </c>
      <c r="BL38" s="93" t="s">
        <v>102</v>
      </c>
      <c r="BM38" s="93" t="s">
        <v>102</v>
      </c>
      <c r="BN38" s="93" t="s">
        <v>102</v>
      </c>
      <c r="BO38" s="93" t="s">
        <v>102</v>
      </c>
      <c r="BP38" s="96" t="s">
        <v>102</v>
      </c>
      <c r="BQ38" s="90">
        <v>0</v>
      </c>
      <c r="BR38" s="93" t="s">
        <v>102</v>
      </c>
      <c r="BS38" s="93" t="s">
        <v>102</v>
      </c>
      <c r="BT38" s="93" t="s">
        <v>102</v>
      </c>
      <c r="BU38" s="93" t="s">
        <v>102</v>
      </c>
      <c r="BV38" s="97" t="s">
        <v>108</v>
      </c>
      <c r="BW38" s="93" t="s">
        <v>108</v>
      </c>
      <c r="BX38" s="95" t="s">
        <v>102</v>
      </c>
      <c r="BY38" s="93" t="s">
        <v>102</v>
      </c>
      <c r="BZ38" s="93" t="s">
        <v>102</v>
      </c>
      <c r="CA38" s="93" t="s">
        <v>102</v>
      </c>
      <c r="CB38" s="93" t="s">
        <v>102</v>
      </c>
      <c r="CC38" s="93" t="s">
        <v>102</v>
      </c>
      <c r="CD38" s="93" t="s">
        <v>102</v>
      </c>
      <c r="CE38" s="193" t="s">
        <v>102</v>
      </c>
      <c r="CF38" s="194" t="s">
        <v>436</v>
      </c>
      <c r="CG38" s="195" t="s">
        <v>5182</v>
      </c>
      <c r="CH38" s="101" t="s">
        <v>563</v>
      </c>
      <c r="CI38" s="102"/>
      <c r="CJ38" s="196" t="s">
        <v>577</v>
      </c>
      <c r="CK38" s="104" t="s">
        <v>190</v>
      </c>
      <c r="CL38" s="105"/>
      <c r="CM38" s="83" t="s">
        <v>578</v>
      </c>
      <c r="CN38" s="106" t="s">
        <v>108</v>
      </c>
      <c r="CO38" s="197" t="s">
        <v>566</v>
      </c>
      <c r="CP38" s="107"/>
      <c r="CQ38" s="198" t="s">
        <v>107</v>
      </c>
      <c r="CR38" s="198" t="s">
        <v>107</v>
      </c>
      <c r="CS38" s="199"/>
      <c r="CT38" s="83" t="s">
        <v>109</v>
      </c>
      <c r="CU38" s="83" t="s">
        <v>109</v>
      </c>
      <c r="CV38" s="83">
        <v>67</v>
      </c>
      <c r="CW38" s="83" t="s">
        <v>270</v>
      </c>
      <c r="CX38" s="83">
        <v>67</v>
      </c>
      <c r="CY38" s="83" t="s">
        <v>108</v>
      </c>
      <c r="CZ38" s="83">
        <v>47512.5</v>
      </c>
      <c r="DA38" s="83" t="s">
        <v>5183</v>
      </c>
      <c r="DB38" s="83" t="s">
        <v>118</v>
      </c>
      <c r="DC38" s="83" t="s">
        <v>108</v>
      </c>
      <c r="DD38" s="83">
        <v>4161</v>
      </c>
      <c r="DE38" s="83" t="s">
        <v>173</v>
      </c>
      <c r="DF38" s="83" t="s">
        <v>118</v>
      </c>
      <c r="DG38" s="83" t="s">
        <v>500</v>
      </c>
      <c r="DH38" s="83"/>
      <c r="DI38" s="85">
        <v>43646</v>
      </c>
      <c r="DJ38" s="83" t="s">
        <v>584</v>
      </c>
      <c r="DK38" s="83" t="s">
        <v>102</v>
      </c>
      <c r="DL38" s="83" t="s">
        <v>482</v>
      </c>
      <c r="DM38" s="83">
        <v>0</v>
      </c>
      <c r="DN38" s="83" t="s">
        <v>483</v>
      </c>
      <c r="DO38" s="83">
        <v>1</v>
      </c>
      <c r="DP38" s="83">
        <v>1</v>
      </c>
      <c r="DQ38" s="83"/>
      <c r="DR38" s="83" t="s">
        <v>108</v>
      </c>
      <c r="DS38" s="83" t="s">
        <v>497</v>
      </c>
      <c r="DU38" s="215" t="s">
        <v>269</v>
      </c>
      <c r="DV38" s="136">
        <v>1</v>
      </c>
      <c r="DW38" s="136">
        <v>3</v>
      </c>
      <c r="DX38" s="215" t="s">
        <v>269</v>
      </c>
      <c r="DY38" s="215" t="s">
        <v>269</v>
      </c>
      <c r="DZ38" s="215" t="s">
        <v>269</v>
      </c>
      <c r="EA38" s="215" t="s">
        <v>269</v>
      </c>
      <c r="EB38" s="215" t="s">
        <v>269</v>
      </c>
      <c r="EC38" s="215" t="s">
        <v>269</v>
      </c>
      <c r="ED38" s="215" t="s">
        <v>269</v>
      </c>
      <c r="EE38" s="215" t="s">
        <v>269</v>
      </c>
    </row>
    <row r="39" spans="1:135" ht="57.6" x14ac:dyDescent="0.55000000000000004">
      <c r="A39" s="83" t="s">
        <v>130</v>
      </c>
      <c r="B39" s="136">
        <v>139413</v>
      </c>
      <c r="C39" t="s">
        <v>692</v>
      </c>
      <c r="D39" s="83" t="s">
        <v>228</v>
      </c>
      <c r="E39" s="138">
        <v>425632058434</v>
      </c>
      <c r="F39" s="83" t="s">
        <v>143</v>
      </c>
      <c r="G39" s="85">
        <v>43620</v>
      </c>
      <c r="H39" s="83" t="s">
        <v>98</v>
      </c>
      <c r="I39" s="84" t="s">
        <v>612</v>
      </c>
      <c r="J39" s="207" t="s">
        <v>628</v>
      </c>
      <c r="K39" s="208" t="s">
        <v>633</v>
      </c>
      <c r="L39" s="83" t="s">
        <v>108</v>
      </c>
      <c r="M39" s="184" t="s">
        <v>102</v>
      </c>
      <c r="N39" s="184" t="s">
        <v>556</v>
      </c>
      <c r="O39" s="85" t="s">
        <v>102</v>
      </c>
      <c r="P39" s="185">
        <v>42491</v>
      </c>
      <c r="Q39" s="186" t="s">
        <v>202</v>
      </c>
      <c r="R39" s="186" t="s">
        <v>613</v>
      </c>
      <c r="S39" s="186"/>
      <c r="T39" s="187"/>
      <c r="U39" s="188" t="s">
        <v>295</v>
      </c>
      <c r="V39" s="188" t="s">
        <v>205</v>
      </c>
      <c r="W39" s="188" t="s">
        <v>295</v>
      </c>
      <c r="X39" s="189" t="s">
        <v>107</v>
      </c>
      <c r="Y39" s="190" t="s">
        <v>614</v>
      </c>
      <c r="Z39" s="83">
        <v>700</v>
      </c>
      <c r="AA39" s="83" t="s">
        <v>193</v>
      </c>
      <c r="AB39" s="83" t="s">
        <v>181</v>
      </c>
      <c r="AC39" s="83" t="s">
        <v>102</v>
      </c>
      <c r="AD39" s="83" t="s">
        <v>5184</v>
      </c>
      <c r="AE39" s="83" t="s">
        <v>5185</v>
      </c>
      <c r="AF39" s="83" t="s">
        <v>102</v>
      </c>
      <c r="AG39" s="83" t="s">
        <v>175</v>
      </c>
      <c r="AH39" s="83" t="s">
        <v>5186</v>
      </c>
      <c r="AI39" s="83" t="s">
        <v>104</v>
      </c>
      <c r="AJ39" s="83" t="s">
        <v>105</v>
      </c>
      <c r="AK39" s="191" t="s">
        <v>5184</v>
      </c>
      <c r="AL39" s="191" t="s">
        <v>5185</v>
      </c>
      <c r="AM39" s="191" t="s">
        <v>102</v>
      </c>
      <c r="AN39" s="191" t="s">
        <v>175</v>
      </c>
      <c r="AO39" s="191" t="s">
        <v>5186</v>
      </c>
      <c r="AP39" s="191" t="s">
        <v>104</v>
      </c>
      <c r="AQ39" s="191" t="s">
        <v>105</v>
      </c>
      <c r="AR39" s="191" t="s">
        <v>106</v>
      </c>
      <c r="AS39" s="191"/>
      <c r="AT39" s="191"/>
      <c r="AU39" s="191"/>
      <c r="AV39" s="191"/>
      <c r="AW39" s="191"/>
      <c r="AX39" s="191" t="s">
        <v>575</v>
      </c>
      <c r="AY39" s="192" t="s">
        <v>454</v>
      </c>
      <c r="AZ39" s="192" t="s">
        <v>108</v>
      </c>
      <c r="BA39" s="91" t="s">
        <v>108</v>
      </c>
      <c r="BB39" s="90">
        <v>0</v>
      </c>
      <c r="BC39" s="93" t="s">
        <v>102</v>
      </c>
      <c r="BD39" s="93" t="s">
        <v>102</v>
      </c>
      <c r="BE39" s="93" t="s">
        <v>102</v>
      </c>
      <c r="BF39" s="93" t="s">
        <v>102</v>
      </c>
      <c r="BG39" s="97" t="s">
        <v>108</v>
      </c>
      <c r="BH39" s="93" t="s">
        <v>108</v>
      </c>
      <c r="BI39" s="93" t="s">
        <v>102</v>
      </c>
      <c r="BJ39" s="93" t="s">
        <v>102</v>
      </c>
      <c r="BK39" s="93" t="s">
        <v>102</v>
      </c>
      <c r="BL39" s="93" t="s">
        <v>102</v>
      </c>
      <c r="BM39" s="93" t="s">
        <v>102</v>
      </c>
      <c r="BN39" s="93" t="s">
        <v>102</v>
      </c>
      <c r="BO39" s="93" t="s">
        <v>102</v>
      </c>
      <c r="BP39" s="96" t="s">
        <v>102</v>
      </c>
      <c r="BQ39" s="90">
        <v>0</v>
      </c>
      <c r="BR39" s="93" t="s">
        <v>102</v>
      </c>
      <c r="BS39" s="93" t="s">
        <v>102</v>
      </c>
      <c r="BT39" s="93" t="s">
        <v>102</v>
      </c>
      <c r="BU39" s="93" t="s">
        <v>102</v>
      </c>
      <c r="BV39" s="97" t="s">
        <v>108</v>
      </c>
      <c r="BW39" s="93" t="s">
        <v>108</v>
      </c>
      <c r="BX39" s="95" t="s">
        <v>102</v>
      </c>
      <c r="BY39" s="93" t="s">
        <v>102</v>
      </c>
      <c r="BZ39" s="93" t="s">
        <v>102</v>
      </c>
      <c r="CA39" s="93" t="s">
        <v>102</v>
      </c>
      <c r="CB39" s="93" t="s">
        <v>102</v>
      </c>
      <c r="CC39" s="93" t="s">
        <v>102</v>
      </c>
      <c r="CD39" s="93" t="s">
        <v>102</v>
      </c>
      <c r="CE39" s="193" t="s">
        <v>102</v>
      </c>
      <c r="CF39" s="194" t="s">
        <v>508</v>
      </c>
      <c r="CG39" s="195" t="s">
        <v>102</v>
      </c>
      <c r="CH39" s="101" t="e">
        <v>#N/A</v>
      </c>
      <c r="CI39" s="102" t="s">
        <v>580</v>
      </c>
      <c r="CJ39" s="196" t="s">
        <v>108</v>
      </c>
      <c r="CK39" s="104" t="s">
        <v>109</v>
      </c>
      <c r="CL39" s="105" t="s">
        <v>579</v>
      </c>
      <c r="CM39" s="83" t="s">
        <v>108</v>
      </c>
      <c r="CN39" s="106" t="s">
        <v>108</v>
      </c>
      <c r="CO39" s="197" t="s">
        <v>108</v>
      </c>
      <c r="CP39" s="107"/>
      <c r="CQ39" s="198" t="s">
        <v>474</v>
      </c>
      <c r="CR39" s="198" t="s">
        <v>474</v>
      </c>
      <c r="CS39" s="199" t="s">
        <v>616</v>
      </c>
      <c r="CT39" s="83" t="s">
        <v>109</v>
      </c>
      <c r="CU39" s="83" t="s">
        <v>109</v>
      </c>
      <c r="CV39" s="83">
        <v>14</v>
      </c>
      <c r="CW39" s="83" t="s">
        <v>112</v>
      </c>
      <c r="CX39" s="83">
        <v>14</v>
      </c>
      <c r="CY39" s="83" t="s">
        <v>5187</v>
      </c>
      <c r="CZ39" s="83">
        <v>48832</v>
      </c>
      <c r="DA39" s="83" t="s">
        <v>138</v>
      </c>
      <c r="DB39" s="83" t="s">
        <v>124</v>
      </c>
      <c r="DC39" s="83" t="s">
        <v>501</v>
      </c>
      <c r="DD39" s="83">
        <v>4698</v>
      </c>
      <c r="DE39" s="83" t="s">
        <v>582</v>
      </c>
      <c r="DF39" s="83" t="s">
        <v>145</v>
      </c>
      <c r="DG39" s="83" t="s">
        <v>501</v>
      </c>
      <c r="DH39" s="83" t="s">
        <v>582</v>
      </c>
      <c r="DI39" s="85">
        <v>43646</v>
      </c>
      <c r="DJ39" s="83" t="s">
        <v>584</v>
      </c>
      <c r="DK39" s="83" t="s">
        <v>102</v>
      </c>
      <c r="DL39" s="83" t="s">
        <v>482</v>
      </c>
      <c r="DM39" s="83">
        <v>0</v>
      </c>
      <c r="DN39" s="83" t="s">
        <v>238</v>
      </c>
      <c r="DO39" s="83">
        <v>1</v>
      </c>
      <c r="DP39" s="83">
        <v>4</v>
      </c>
      <c r="DQ39" s="83"/>
      <c r="DR39" s="83" t="s">
        <v>108</v>
      </c>
      <c r="DS39" s="83" t="s">
        <v>497</v>
      </c>
      <c r="DU39" s="215" t="s">
        <v>269</v>
      </c>
      <c r="DV39" s="136">
        <v>1</v>
      </c>
      <c r="DW39" s="136">
        <v>3</v>
      </c>
      <c r="DX39" s="215" t="s">
        <v>269</v>
      </c>
      <c r="DY39" s="215" t="s">
        <v>269</v>
      </c>
      <c r="DZ39" s="215" t="s">
        <v>269</v>
      </c>
      <c r="EA39" s="215" t="s">
        <v>269</v>
      </c>
      <c r="EB39" s="215" t="s">
        <v>269</v>
      </c>
      <c r="EC39" s="215" t="s">
        <v>269</v>
      </c>
      <c r="ED39" s="215" t="s">
        <v>269</v>
      </c>
      <c r="EE39" s="215" t="s">
        <v>269</v>
      </c>
    </row>
    <row r="40" spans="1:135" ht="28.8" x14ac:dyDescent="0.55000000000000004">
      <c r="A40" s="83" t="s">
        <v>130</v>
      </c>
      <c r="B40" s="136">
        <v>282150</v>
      </c>
      <c r="C40" t="s">
        <v>693</v>
      </c>
      <c r="D40" s="83" t="s">
        <v>228</v>
      </c>
      <c r="E40" s="138">
        <v>682492215527</v>
      </c>
      <c r="F40" s="83" t="s">
        <v>114</v>
      </c>
      <c r="G40" s="85">
        <v>43634</v>
      </c>
      <c r="H40" s="83" t="s">
        <v>98</v>
      </c>
      <c r="I40" s="84" t="s">
        <v>618</v>
      </c>
      <c r="J40" s="207" t="s">
        <v>629</v>
      </c>
      <c r="K40" s="208" t="s">
        <v>634</v>
      </c>
      <c r="L40" s="83" t="s">
        <v>108</v>
      </c>
      <c r="M40" s="184">
        <v>27480</v>
      </c>
      <c r="N40" s="184"/>
      <c r="O40" s="85" t="s">
        <v>102</v>
      </c>
      <c r="P40" s="185">
        <v>43013</v>
      </c>
      <c r="Q40" s="186" t="s">
        <v>203</v>
      </c>
      <c r="R40" s="186"/>
      <c r="S40" s="186"/>
      <c r="T40" s="187"/>
      <c r="U40" s="188" t="s">
        <v>296</v>
      </c>
      <c r="V40" s="188" t="s">
        <v>205</v>
      </c>
      <c r="W40" s="189" t="s">
        <v>619</v>
      </c>
      <c r="X40" s="189" t="s">
        <v>107</v>
      </c>
      <c r="Y40" s="190" t="s">
        <v>614</v>
      </c>
      <c r="Z40" s="83">
        <v>700</v>
      </c>
      <c r="AA40" s="83" t="s">
        <v>193</v>
      </c>
      <c r="AB40" s="83" t="s">
        <v>181</v>
      </c>
      <c r="AC40" s="83" t="s">
        <v>102</v>
      </c>
      <c r="AD40" s="83" t="s">
        <v>5188</v>
      </c>
      <c r="AE40" s="83" t="s">
        <v>102</v>
      </c>
      <c r="AF40" s="83" t="s">
        <v>102</v>
      </c>
      <c r="AG40" s="83" t="s">
        <v>174</v>
      </c>
      <c r="AH40" s="83" t="s">
        <v>5177</v>
      </c>
      <c r="AI40" s="83" t="s">
        <v>104</v>
      </c>
      <c r="AJ40" s="83" t="s">
        <v>105</v>
      </c>
      <c r="AK40" s="191" t="s">
        <v>5188</v>
      </c>
      <c r="AL40" s="191" t="s">
        <v>102</v>
      </c>
      <c r="AM40" s="191" t="s">
        <v>102</v>
      </c>
      <c r="AN40" s="191" t="s">
        <v>174</v>
      </c>
      <c r="AO40" s="191" t="s">
        <v>5177</v>
      </c>
      <c r="AP40" s="191" t="s">
        <v>104</v>
      </c>
      <c r="AQ40" s="191" t="s">
        <v>105</v>
      </c>
      <c r="AR40" s="191" t="s">
        <v>106</v>
      </c>
      <c r="AS40" s="191" t="s">
        <v>5188</v>
      </c>
      <c r="AT40" s="191" t="s">
        <v>488</v>
      </c>
      <c r="AU40" s="191" t="s">
        <v>5189</v>
      </c>
      <c r="AV40" s="191" t="s">
        <v>104</v>
      </c>
      <c r="AW40" s="191" t="s">
        <v>204</v>
      </c>
      <c r="AX40" s="191"/>
      <c r="AY40" s="192" t="s">
        <v>454</v>
      </c>
      <c r="AZ40" s="192" t="s">
        <v>416</v>
      </c>
      <c r="BA40" s="91" t="s">
        <v>108</v>
      </c>
      <c r="BB40" s="90">
        <v>0</v>
      </c>
      <c r="BC40" s="93" t="s">
        <v>102</v>
      </c>
      <c r="BD40" s="93" t="s">
        <v>102</v>
      </c>
      <c r="BE40" s="93" t="s">
        <v>102</v>
      </c>
      <c r="BF40" s="93" t="s">
        <v>102</v>
      </c>
      <c r="BG40" s="97" t="s">
        <v>108</v>
      </c>
      <c r="BH40" s="93" t="s">
        <v>108</v>
      </c>
      <c r="BI40" s="93" t="s">
        <v>102</v>
      </c>
      <c r="BJ40" s="93" t="s">
        <v>102</v>
      </c>
      <c r="BK40" s="93" t="s">
        <v>102</v>
      </c>
      <c r="BL40" s="93" t="s">
        <v>102</v>
      </c>
      <c r="BM40" s="93" t="s">
        <v>102</v>
      </c>
      <c r="BN40" s="93" t="s">
        <v>102</v>
      </c>
      <c r="BO40" s="93" t="s">
        <v>102</v>
      </c>
      <c r="BP40" s="96" t="s">
        <v>102</v>
      </c>
      <c r="BQ40" s="90">
        <v>0</v>
      </c>
      <c r="BR40" s="93" t="s">
        <v>102</v>
      </c>
      <c r="BS40" s="93" t="s">
        <v>102</v>
      </c>
      <c r="BT40" s="93" t="s">
        <v>102</v>
      </c>
      <c r="BU40" s="93" t="s">
        <v>102</v>
      </c>
      <c r="BV40" s="97" t="s">
        <v>108</v>
      </c>
      <c r="BW40" s="93" t="s">
        <v>108</v>
      </c>
      <c r="BX40" s="95" t="s">
        <v>102</v>
      </c>
      <c r="BY40" s="93" t="s">
        <v>102</v>
      </c>
      <c r="BZ40" s="93" t="s">
        <v>102</v>
      </c>
      <c r="CA40" s="93" t="s">
        <v>102</v>
      </c>
      <c r="CB40" s="93" t="s">
        <v>102</v>
      </c>
      <c r="CC40" s="93" t="s">
        <v>102</v>
      </c>
      <c r="CD40" s="93" t="s">
        <v>102</v>
      </c>
      <c r="CE40" s="193" t="s">
        <v>102</v>
      </c>
      <c r="CF40" s="194" t="s">
        <v>436</v>
      </c>
      <c r="CG40" s="195" t="s">
        <v>5190</v>
      </c>
      <c r="CH40" s="101" t="s">
        <v>310</v>
      </c>
      <c r="CI40" s="102"/>
      <c r="CJ40" s="196" t="s">
        <v>5191</v>
      </c>
      <c r="CK40" s="104" t="s">
        <v>190</v>
      </c>
      <c r="CL40" s="105"/>
      <c r="CM40" s="83" t="s">
        <v>623</v>
      </c>
      <c r="CN40" s="106" t="s">
        <v>624</v>
      </c>
      <c r="CO40" s="197" t="s">
        <v>625</v>
      </c>
      <c r="CP40" s="107"/>
      <c r="CQ40" s="198" t="s">
        <v>474</v>
      </c>
      <c r="CR40" s="198" t="s">
        <v>474</v>
      </c>
      <c r="CS40" s="199"/>
      <c r="CT40" s="83" t="s">
        <v>109</v>
      </c>
      <c r="CU40" s="83" t="s">
        <v>109</v>
      </c>
      <c r="CV40" s="83">
        <v>97</v>
      </c>
      <c r="CW40" s="83" t="s">
        <v>139</v>
      </c>
      <c r="CX40" s="83">
        <v>97</v>
      </c>
      <c r="CY40" s="83" t="s">
        <v>108</v>
      </c>
      <c r="CZ40" s="83">
        <v>50151.5</v>
      </c>
      <c r="DA40" s="83" t="s">
        <v>581</v>
      </c>
      <c r="DB40" s="83" t="s">
        <v>152</v>
      </c>
      <c r="DC40" s="83" t="s">
        <v>500</v>
      </c>
      <c r="DD40" s="83">
        <v>4740</v>
      </c>
      <c r="DE40" s="83" t="s">
        <v>606</v>
      </c>
      <c r="DF40" s="83" t="s">
        <v>152</v>
      </c>
      <c r="DG40" s="83" t="s">
        <v>500</v>
      </c>
      <c r="DH40" s="83"/>
      <c r="DI40" s="85">
        <v>43646</v>
      </c>
      <c r="DJ40" s="83" t="s">
        <v>584</v>
      </c>
      <c r="DK40" s="83" t="s">
        <v>102</v>
      </c>
      <c r="DL40" s="83" t="s">
        <v>482</v>
      </c>
      <c r="DM40" s="83">
        <v>0</v>
      </c>
      <c r="DN40" s="83" t="s">
        <v>483</v>
      </c>
      <c r="DO40" s="83">
        <v>1</v>
      </c>
      <c r="DP40" s="83">
        <v>1</v>
      </c>
      <c r="DQ40" s="83"/>
      <c r="DR40" s="83" t="s">
        <v>108</v>
      </c>
      <c r="DS40" s="83" t="s">
        <v>497</v>
      </c>
      <c r="DU40" s="215" t="s">
        <v>269</v>
      </c>
      <c r="DV40" s="136">
        <v>1</v>
      </c>
      <c r="DW40" s="136">
        <v>3</v>
      </c>
      <c r="DX40" s="215" t="s">
        <v>269</v>
      </c>
      <c r="DY40" s="215" t="s">
        <v>269</v>
      </c>
      <c r="DZ40" s="215" t="s">
        <v>269</v>
      </c>
      <c r="EA40" s="215" t="s">
        <v>269</v>
      </c>
      <c r="EB40" s="215" t="s">
        <v>269</v>
      </c>
      <c r="EC40" s="215" t="s">
        <v>269</v>
      </c>
      <c r="ED40" s="215" t="s">
        <v>269</v>
      </c>
      <c r="EE40" s="215" t="s">
        <v>269</v>
      </c>
    </row>
    <row r="41" spans="1:135" ht="28.8" x14ac:dyDescent="0.55000000000000004">
      <c r="A41" s="83" t="s">
        <v>130</v>
      </c>
      <c r="B41" s="136">
        <v>715349</v>
      </c>
      <c r="C41" t="s">
        <v>694</v>
      </c>
      <c r="D41" s="83" t="s">
        <v>228</v>
      </c>
      <c r="E41" s="138">
        <v>874443960028</v>
      </c>
      <c r="F41" s="83" t="s">
        <v>114</v>
      </c>
      <c r="G41" s="85">
        <v>43643</v>
      </c>
      <c r="H41" s="211" t="s">
        <v>98</v>
      </c>
      <c r="I41" s="84" t="s">
        <v>610</v>
      </c>
      <c r="J41" s="207" t="s">
        <v>627</v>
      </c>
      <c r="K41" s="208" t="s">
        <v>630</v>
      </c>
      <c r="L41" s="83" t="s">
        <v>108</v>
      </c>
      <c r="M41" s="184">
        <v>24391</v>
      </c>
      <c r="N41" s="184"/>
      <c r="O41" s="85" t="s">
        <v>102</v>
      </c>
      <c r="P41" s="185">
        <v>42491</v>
      </c>
      <c r="Q41" s="186" t="s">
        <v>203</v>
      </c>
      <c r="R41" s="186"/>
      <c r="S41" s="186"/>
      <c r="T41" s="187"/>
      <c r="U41" s="188" t="s">
        <v>296</v>
      </c>
      <c r="V41" s="188" t="s">
        <v>297</v>
      </c>
      <c r="W41" s="188" t="s">
        <v>297</v>
      </c>
      <c r="X41" s="189" t="s">
        <v>167</v>
      </c>
      <c r="Y41" s="190"/>
      <c r="Z41" s="83">
        <v>700</v>
      </c>
      <c r="AA41" s="83" t="s">
        <v>193</v>
      </c>
      <c r="AB41" s="83" t="s">
        <v>181</v>
      </c>
      <c r="AC41" s="83" t="s">
        <v>102</v>
      </c>
      <c r="AD41" s="83" t="s">
        <v>5192</v>
      </c>
      <c r="AE41" s="83" t="s">
        <v>102</v>
      </c>
      <c r="AF41" s="83" t="s">
        <v>102</v>
      </c>
      <c r="AG41" s="83" t="s">
        <v>119</v>
      </c>
      <c r="AH41" s="83" t="s">
        <v>5193</v>
      </c>
      <c r="AI41" s="83" t="s">
        <v>104</v>
      </c>
      <c r="AJ41" s="83" t="s">
        <v>105</v>
      </c>
      <c r="AK41" s="191" t="s">
        <v>5192</v>
      </c>
      <c r="AL41" s="191" t="s">
        <v>102</v>
      </c>
      <c r="AM41" s="191" t="s">
        <v>102</v>
      </c>
      <c r="AN41" s="191" t="s">
        <v>119</v>
      </c>
      <c r="AO41" s="191" t="s">
        <v>5193</v>
      </c>
      <c r="AP41" s="191" t="s">
        <v>104</v>
      </c>
      <c r="AQ41" s="191" t="s">
        <v>105</v>
      </c>
      <c r="AR41" s="191" t="s">
        <v>106</v>
      </c>
      <c r="AS41" s="191" t="s">
        <v>5192</v>
      </c>
      <c r="AT41" s="191" t="s">
        <v>485</v>
      </c>
      <c r="AU41" s="191" t="s">
        <v>5193</v>
      </c>
      <c r="AV41" s="191" t="s">
        <v>104</v>
      </c>
      <c r="AW41" s="191" t="s">
        <v>204</v>
      </c>
      <c r="AX41" s="191"/>
      <c r="AY41" s="192" t="s">
        <v>454</v>
      </c>
      <c r="AZ41" s="192" t="s">
        <v>416</v>
      </c>
      <c r="BA41" s="91" t="s">
        <v>108</v>
      </c>
      <c r="BB41" s="90">
        <v>0</v>
      </c>
      <c r="BC41" s="93" t="s">
        <v>102</v>
      </c>
      <c r="BD41" s="93" t="s">
        <v>102</v>
      </c>
      <c r="BE41" s="93" t="s">
        <v>102</v>
      </c>
      <c r="BF41" s="93" t="s">
        <v>102</v>
      </c>
      <c r="BG41" s="97" t="s">
        <v>108</v>
      </c>
      <c r="BH41" s="93" t="s">
        <v>108</v>
      </c>
      <c r="BI41" s="93" t="s">
        <v>102</v>
      </c>
      <c r="BJ41" s="93" t="s">
        <v>102</v>
      </c>
      <c r="BK41" s="93" t="s">
        <v>102</v>
      </c>
      <c r="BL41" s="93" t="s">
        <v>102</v>
      </c>
      <c r="BM41" s="93" t="s">
        <v>102</v>
      </c>
      <c r="BN41" s="93" t="s">
        <v>102</v>
      </c>
      <c r="BO41" s="93" t="s">
        <v>102</v>
      </c>
      <c r="BP41" s="96" t="s">
        <v>102</v>
      </c>
      <c r="BQ41" s="90">
        <v>0</v>
      </c>
      <c r="BR41" s="93" t="s">
        <v>102</v>
      </c>
      <c r="BS41" s="93" t="s">
        <v>102</v>
      </c>
      <c r="BT41" s="93" t="s">
        <v>102</v>
      </c>
      <c r="BU41" s="93" t="s">
        <v>102</v>
      </c>
      <c r="BV41" s="97" t="s">
        <v>108</v>
      </c>
      <c r="BW41" s="93" t="s">
        <v>108</v>
      </c>
      <c r="BX41" s="95" t="s">
        <v>102</v>
      </c>
      <c r="BY41" s="93" t="s">
        <v>102</v>
      </c>
      <c r="BZ41" s="93" t="s">
        <v>102</v>
      </c>
      <c r="CA41" s="93" t="s">
        <v>102</v>
      </c>
      <c r="CB41" s="93" t="s">
        <v>102</v>
      </c>
      <c r="CC41" s="93" t="s">
        <v>102</v>
      </c>
      <c r="CD41" s="93" t="s">
        <v>102</v>
      </c>
      <c r="CE41" s="193" t="s">
        <v>102</v>
      </c>
      <c r="CF41" s="194" t="s">
        <v>436</v>
      </c>
      <c r="CG41" s="195" t="s">
        <v>5194</v>
      </c>
      <c r="CH41" s="101" t="s">
        <v>563</v>
      </c>
      <c r="CI41" s="102"/>
      <c r="CJ41" s="196" t="s">
        <v>577</v>
      </c>
      <c r="CK41" s="104" t="s">
        <v>190</v>
      </c>
      <c r="CL41" s="105"/>
      <c r="CM41" s="83" t="s">
        <v>578</v>
      </c>
      <c r="CN41" s="106" t="s">
        <v>108</v>
      </c>
      <c r="CO41" s="197" t="s">
        <v>566</v>
      </c>
      <c r="CP41" s="107"/>
      <c r="CQ41" s="198" t="s">
        <v>107</v>
      </c>
      <c r="CR41" s="198" t="s">
        <v>107</v>
      </c>
      <c r="CS41" s="199"/>
      <c r="CT41" s="83" t="s">
        <v>109</v>
      </c>
      <c r="CU41" s="83" t="s">
        <v>109</v>
      </c>
      <c r="CV41" s="83">
        <v>71</v>
      </c>
      <c r="CW41" s="83" t="s">
        <v>270</v>
      </c>
      <c r="CX41" s="83">
        <v>71</v>
      </c>
      <c r="CY41" s="83" t="s">
        <v>108</v>
      </c>
      <c r="CZ41" s="83">
        <v>51471</v>
      </c>
      <c r="DA41" s="83" t="s">
        <v>5195</v>
      </c>
      <c r="DB41" s="83" t="s">
        <v>118</v>
      </c>
      <c r="DC41" s="83" t="s">
        <v>108</v>
      </c>
      <c r="DD41" s="83">
        <v>3002</v>
      </c>
      <c r="DE41" s="83" t="s">
        <v>173</v>
      </c>
      <c r="DF41" s="83" t="s">
        <v>118</v>
      </c>
      <c r="DG41" s="83" t="s">
        <v>500</v>
      </c>
      <c r="DH41" s="83"/>
      <c r="DI41" s="85">
        <v>43646</v>
      </c>
      <c r="DJ41" s="83" t="s">
        <v>584</v>
      </c>
      <c r="DK41" s="83" t="s">
        <v>102</v>
      </c>
      <c r="DL41" s="83" t="s">
        <v>482</v>
      </c>
      <c r="DM41" s="83">
        <v>0</v>
      </c>
      <c r="DN41" s="83" t="s">
        <v>483</v>
      </c>
      <c r="DO41" s="83">
        <v>1</v>
      </c>
      <c r="DP41" s="83">
        <v>5</v>
      </c>
      <c r="DQ41" s="83"/>
      <c r="DR41" s="83" t="s">
        <v>108</v>
      </c>
      <c r="DS41" s="83" t="s">
        <v>497</v>
      </c>
      <c r="DU41" s="215" t="s">
        <v>269</v>
      </c>
      <c r="DV41" s="136">
        <v>1</v>
      </c>
      <c r="DW41" s="136">
        <v>3</v>
      </c>
      <c r="DX41" s="215" t="s">
        <v>269</v>
      </c>
      <c r="DY41" s="215" t="s">
        <v>269</v>
      </c>
      <c r="DZ41" s="215" t="s">
        <v>269</v>
      </c>
      <c r="EA41" s="215" t="s">
        <v>269</v>
      </c>
      <c r="EB41" s="215" t="s">
        <v>269</v>
      </c>
      <c r="EC41" s="215" t="s">
        <v>269</v>
      </c>
      <c r="ED41" s="215" t="s">
        <v>269</v>
      </c>
      <c r="EE41" s="215" t="s">
        <v>269</v>
      </c>
    </row>
    <row r="42" spans="1:135" ht="57.6" x14ac:dyDescent="0.55000000000000004">
      <c r="A42" s="83" t="s">
        <v>130</v>
      </c>
      <c r="B42" s="136">
        <v>742329</v>
      </c>
      <c r="C42" t="s">
        <v>695</v>
      </c>
      <c r="D42" s="83" t="s">
        <v>228</v>
      </c>
      <c r="E42" s="138">
        <v>520217126335</v>
      </c>
      <c r="F42" s="83" t="s">
        <v>143</v>
      </c>
      <c r="G42" s="85">
        <v>43620</v>
      </c>
      <c r="H42" s="83" t="s">
        <v>98</v>
      </c>
      <c r="I42" s="84" t="s">
        <v>612</v>
      </c>
      <c r="J42" s="207" t="s">
        <v>628</v>
      </c>
      <c r="K42" s="208" t="s">
        <v>633</v>
      </c>
      <c r="L42" s="83" t="s">
        <v>108</v>
      </c>
      <c r="M42" s="184" t="s">
        <v>102</v>
      </c>
      <c r="N42" s="184" t="s">
        <v>556</v>
      </c>
      <c r="O42" s="85" t="s">
        <v>102</v>
      </c>
      <c r="P42" s="185">
        <v>42491</v>
      </c>
      <c r="Q42" s="186" t="s">
        <v>202</v>
      </c>
      <c r="R42" s="186" t="s">
        <v>613</v>
      </c>
      <c r="S42" s="186"/>
      <c r="T42" s="187"/>
      <c r="U42" s="188" t="s">
        <v>295</v>
      </c>
      <c r="V42" s="188" t="s">
        <v>205</v>
      </c>
      <c r="W42" s="188" t="s">
        <v>295</v>
      </c>
      <c r="X42" s="189" t="s">
        <v>107</v>
      </c>
      <c r="Y42" s="190" t="s">
        <v>614</v>
      </c>
      <c r="Z42" s="83">
        <v>700</v>
      </c>
      <c r="AA42" s="83" t="s">
        <v>193</v>
      </c>
      <c r="AB42" s="83" t="s">
        <v>181</v>
      </c>
      <c r="AC42" s="83" t="s">
        <v>102</v>
      </c>
      <c r="AD42" s="83" t="s">
        <v>5196</v>
      </c>
      <c r="AE42" s="83" t="s">
        <v>5197</v>
      </c>
      <c r="AF42" s="83" t="s">
        <v>102</v>
      </c>
      <c r="AG42" s="83" t="s">
        <v>175</v>
      </c>
      <c r="AH42" s="83" t="s">
        <v>5198</v>
      </c>
      <c r="AI42" s="83" t="s">
        <v>104</v>
      </c>
      <c r="AJ42" s="83" t="s">
        <v>105</v>
      </c>
      <c r="AK42" s="191" t="s">
        <v>5196</v>
      </c>
      <c r="AL42" s="191" t="s">
        <v>5197</v>
      </c>
      <c r="AM42" s="191" t="s">
        <v>102</v>
      </c>
      <c r="AN42" s="191" t="s">
        <v>175</v>
      </c>
      <c r="AO42" s="191" t="s">
        <v>5198</v>
      </c>
      <c r="AP42" s="191" t="s">
        <v>104</v>
      </c>
      <c r="AQ42" s="191" t="s">
        <v>105</v>
      </c>
      <c r="AR42" s="191" t="s">
        <v>106</v>
      </c>
      <c r="AS42" s="191"/>
      <c r="AT42" s="191"/>
      <c r="AU42" s="191"/>
      <c r="AV42" s="191"/>
      <c r="AW42" s="191"/>
      <c r="AX42" s="191" t="s">
        <v>575</v>
      </c>
      <c r="AY42" s="192" t="s">
        <v>454</v>
      </c>
      <c r="AZ42" s="192" t="s">
        <v>108</v>
      </c>
      <c r="BA42" s="91" t="s">
        <v>108</v>
      </c>
      <c r="BB42" s="90">
        <v>0</v>
      </c>
      <c r="BC42" s="93" t="s">
        <v>102</v>
      </c>
      <c r="BD42" s="93" t="s">
        <v>102</v>
      </c>
      <c r="BE42" s="93" t="s">
        <v>102</v>
      </c>
      <c r="BF42" s="93" t="s">
        <v>102</v>
      </c>
      <c r="BG42" s="97" t="s">
        <v>108</v>
      </c>
      <c r="BH42" s="93" t="s">
        <v>108</v>
      </c>
      <c r="BI42" s="93" t="s">
        <v>102</v>
      </c>
      <c r="BJ42" s="93" t="s">
        <v>102</v>
      </c>
      <c r="BK42" s="93" t="s">
        <v>102</v>
      </c>
      <c r="BL42" s="93" t="s">
        <v>102</v>
      </c>
      <c r="BM42" s="93" t="s">
        <v>102</v>
      </c>
      <c r="BN42" s="93" t="s">
        <v>102</v>
      </c>
      <c r="BO42" s="93" t="s">
        <v>102</v>
      </c>
      <c r="BP42" s="96" t="s">
        <v>102</v>
      </c>
      <c r="BQ42" s="90">
        <v>0</v>
      </c>
      <c r="BR42" s="93" t="s">
        <v>102</v>
      </c>
      <c r="BS42" s="93" t="s">
        <v>102</v>
      </c>
      <c r="BT42" s="93" t="s">
        <v>102</v>
      </c>
      <c r="BU42" s="93" t="s">
        <v>102</v>
      </c>
      <c r="BV42" s="97" t="s">
        <v>108</v>
      </c>
      <c r="BW42" s="93" t="s">
        <v>108</v>
      </c>
      <c r="BX42" s="95" t="s">
        <v>102</v>
      </c>
      <c r="BY42" s="93" t="s">
        <v>102</v>
      </c>
      <c r="BZ42" s="93" t="s">
        <v>102</v>
      </c>
      <c r="CA42" s="93" t="s">
        <v>102</v>
      </c>
      <c r="CB42" s="93" t="s">
        <v>102</v>
      </c>
      <c r="CC42" s="93" t="s">
        <v>102</v>
      </c>
      <c r="CD42" s="93" t="s">
        <v>102</v>
      </c>
      <c r="CE42" s="193" t="s">
        <v>102</v>
      </c>
      <c r="CF42" s="194" t="s">
        <v>508</v>
      </c>
      <c r="CG42" s="195" t="s">
        <v>102</v>
      </c>
      <c r="CH42" s="101" t="e">
        <v>#N/A</v>
      </c>
      <c r="CI42" s="102" t="s">
        <v>580</v>
      </c>
      <c r="CJ42" s="196" t="s">
        <v>108</v>
      </c>
      <c r="CK42" s="104" t="s">
        <v>109</v>
      </c>
      <c r="CL42" s="105" t="s">
        <v>579</v>
      </c>
      <c r="CM42" s="83" t="s">
        <v>108</v>
      </c>
      <c r="CN42" s="106" t="s">
        <v>108</v>
      </c>
      <c r="CO42" s="197" t="s">
        <v>108</v>
      </c>
      <c r="CP42" s="107"/>
      <c r="CQ42" s="198" t="s">
        <v>474</v>
      </c>
      <c r="CR42" s="198" t="s">
        <v>474</v>
      </c>
      <c r="CS42" s="199" t="s">
        <v>616</v>
      </c>
      <c r="CT42" s="83" t="s">
        <v>109</v>
      </c>
      <c r="CU42" s="83" t="s">
        <v>109</v>
      </c>
      <c r="CV42" s="83">
        <v>37</v>
      </c>
      <c r="CW42" s="83" t="s">
        <v>112</v>
      </c>
      <c r="CX42" s="83">
        <v>37</v>
      </c>
      <c r="CY42" s="83" t="s">
        <v>5199</v>
      </c>
      <c r="CZ42" s="83">
        <v>52790.5</v>
      </c>
      <c r="DA42" s="83" t="s">
        <v>138</v>
      </c>
      <c r="DB42" s="83" t="s">
        <v>124</v>
      </c>
      <c r="DC42" s="83" t="s">
        <v>501</v>
      </c>
      <c r="DD42" s="83">
        <v>1748</v>
      </c>
      <c r="DE42" s="83" t="s">
        <v>582</v>
      </c>
      <c r="DF42" s="83" t="s">
        <v>145</v>
      </c>
      <c r="DG42" s="83" t="s">
        <v>501</v>
      </c>
      <c r="DH42" s="83" t="s">
        <v>582</v>
      </c>
      <c r="DI42" s="85">
        <v>43646</v>
      </c>
      <c r="DJ42" s="83" t="s">
        <v>584</v>
      </c>
      <c r="DK42" s="83" t="s">
        <v>102</v>
      </c>
      <c r="DL42" s="83" t="s">
        <v>482</v>
      </c>
      <c r="DM42" s="83">
        <v>0</v>
      </c>
      <c r="DN42" s="83" t="s">
        <v>238</v>
      </c>
      <c r="DO42" s="83">
        <v>1</v>
      </c>
      <c r="DP42" s="83">
        <v>2</v>
      </c>
      <c r="DQ42" s="83"/>
      <c r="DR42" s="83" t="s">
        <v>108</v>
      </c>
      <c r="DS42" s="83" t="s">
        <v>497</v>
      </c>
      <c r="DU42" s="215" t="s">
        <v>269</v>
      </c>
      <c r="DV42" s="136">
        <v>1</v>
      </c>
      <c r="DW42" s="136">
        <v>3</v>
      </c>
      <c r="DX42" s="215" t="s">
        <v>269</v>
      </c>
      <c r="DY42" s="215" t="s">
        <v>269</v>
      </c>
      <c r="DZ42" s="215" t="s">
        <v>269</v>
      </c>
      <c r="EA42" s="215" t="s">
        <v>269</v>
      </c>
      <c r="EB42" s="215" t="s">
        <v>269</v>
      </c>
      <c r="EC42" s="215" t="s">
        <v>269</v>
      </c>
      <c r="ED42" s="215" t="s">
        <v>269</v>
      </c>
      <c r="EE42" s="215" t="s">
        <v>269</v>
      </c>
    </row>
    <row r="43" spans="1:135" ht="28.8" x14ac:dyDescent="0.55000000000000004">
      <c r="A43" s="83" t="s">
        <v>130</v>
      </c>
      <c r="B43" s="136">
        <v>203049</v>
      </c>
      <c r="C43" t="s">
        <v>696</v>
      </c>
      <c r="D43" s="83" t="s">
        <v>228</v>
      </c>
      <c r="E43" s="138">
        <v>791704815522</v>
      </c>
      <c r="F43" s="83" t="s">
        <v>114</v>
      </c>
      <c r="G43" s="85">
        <v>43634</v>
      </c>
      <c r="H43" s="83" t="s">
        <v>98</v>
      </c>
      <c r="I43" s="84" t="s">
        <v>618</v>
      </c>
      <c r="J43" s="207" t="s">
        <v>629</v>
      </c>
      <c r="K43" s="208" t="s">
        <v>634</v>
      </c>
      <c r="L43" s="83" t="s">
        <v>108</v>
      </c>
      <c r="M43" s="184">
        <v>27481</v>
      </c>
      <c r="N43" s="184"/>
      <c r="O43" s="85" t="s">
        <v>102</v>
      </c>
      <c r="P43" s="185">
        <v>43013</v>
      </c>
      <c r="Q43" s="186" t="s">
        <v>203</v>
      </c>
      <c r="R43" s="186"/>
      <c r="S43" s="186"/>
      <c r="T43" s="187"/>
      <c r="U43" s="188" t="s">
        <v>296</v>
      </c>
      <c r="V43" s="188" t="s">
        <v>205</v>
      </c>
      <c r="W43" s="189" t="s">
        <v>619</v>
      </c>
      <c r="X43" s="189" t="s">
        <v>107</v>
      </c>
      <c r="Y43" s="190" t="s">
        <v>614</v>
      </c>
      <c r="Z43" s="83">
        <v>700</v>
      </c>
      <c r="AA43" s="83" t="s">
        <v>193</v>
      </c>
      <c r="AB43" s="83" t="s">
        <v>181</v>
      </c>
      <c r="AC43" s="83" t="s">
        <v>102</v>
      </c>
      <c r="AD43" s="83" t="s">
        <v>5200</v>
      </c>
      <c r="AE43" s="83" t="s">
        <v>102</v>
      </c>
      <c r="AF43" s="83" t="s">
        <v>102</v>
      </c>
      <c r="AG43" s="83" t="s">
        <v>174</v>
      </c>
      <c r="AH43" s="83" t="s">
        <v>5189</v>
      </c>
      <c r="AI43" s="83" t="s">
        <v>104</v>
      </c>
      <c r="AJ43" s="83" t="s">
        <v>105</v>
      </c>
      <c r="AK43" s="191" t="s">
        <v>5200</v>
      </c>
      <c r="AL43" s="191" t="s">
        <v>102</v>
      </c>
      <c r="AM43" s="191" t="s">
        <v>102</v>
      </c>
      <c r="AN43" s="191" t="s">
        <v>174</v>
      </c>
      <c r="AO43" s="191" t="s">
        <v>5189</v>
      </c>
      <c r="AP43" s="191" t="s">
        <v>104</v>
      </c>
      <c r="AQ43" s="191" t="s">
        <v>105</v>
      </c>
      <c r="AR43" s="191" t="s">
        <v>106</v>
      </c>
      <c r="AS43" s="191" t="s">
        <v>5200</v>
      </c>
      <c r="AT43" s="191" t="s">
        <v>488</v>
      </c>
      <c r="AU43" s="191" t="s">
        <v>5201</v>
      </c>
      <c r="AV43" s="191" t="s">
        <v>104</v>
      </c>
      <c r="AW43" s="191" t="s">
        <v>204</v>
      </c>
      <c r="AX43" s="191"/>
      <c r="AY43" s="192" t="s">
        <v>454</v>
      </c>
      <c r="AZ43" s="192" t="s">
        <v>416</v>
      </c>
      <c r="BA43" s="91" t="s">
        <v>108</v>
      </c>
      <c r="BB43" s="90">
        <v>0</v>
      </c>
      <c r="BC43" s="93" t="s">
        <v>102</v>
      </c>
      <c r="BD43" s="93" t="s">
        <v>102</v>
      </c>
      <c r="BE43" s="93" t="s">
        <v>102</v>
      </c>
      <c r="BF43" s="93" t="s">
        <v>102</v>
      </c>
      <c r="BG43" s="97" t="s">
        <v>108</v>
      </c>
      <c r="BH43" s="93" t="s">
        <v>108</v>
      </c>
      <c r="BI43" s="93" t="s">
        <v>102</v>
      </c>
      <c r="BJ43" s="93" t="s">
        <v>102</v>
      </c>
      <c r="BK43" s="93" t="s">
        <v>102</v>
      </c>
      <c r="BL43" s="93" t="s">
        <v>102</v>
      </c>
      <c r="BM43" s="93" t="s">
        <v>102</v>
      </c>
      <c r="BN43" s="93" t="s">
        <v>102</v>
      </c>
      <c r="BO43" s="93" t="s">
        <v>102</v>
      </c>
      <c r="BP43" s="96" t="s">
        <v>102</v>
      </c>
      <c r="BQ43" s="90">
        <v>0</v>
      </c>
      <c r="BR43" s="93" t="s">
        <v>102</v>
      </c>
      <c r="BS43" s="93" t="s">
        <v>102</v>
      </c>
      <c r="BT43" s="93" t="s">
        <v>102</v>
      </c>
      <c r="BU43" s="93" t="s">
        <v>102</v>
      </c>
      <c r="BV43" s="97" t="s">
        <v>108</v>
      </c>
      <c r="BW43" s="93" t="s">
        <v>108</v>
      </c>
      <c r="BX43" s="95" t="s">
        <v>102</v>
      </c>
      <c r="BY43" s="93" t="s">
        <v>102</v>
      </c>
      <c r="BZ43" s="93" t="s">
        <v>102</v>
      </c>
      <c r="CA43" s="93" t="s">
        <v>102</v>
      </c>
      <c r="CB43" s="93" t="s">
        <v>102</v>
      </c>
      <c r="CC43" s="93" t="s">
        <v>102</v>
      </c>
      <c r="CD43" s="93" t="s">
        <v>102</v>
      </c>
      <c r="CE43" s="193" t="s">
        <v>102</v>
      </c>
      <c r="CF43" s="194" t="s">
        <v>436</v>
      </c>
      <c r="CG43" s="195" t="s">
        <v>5202</v>
      </c>
      <c r="CH43" s="101" t="s">
        <v>310</v>
      </c>
      <c r="CI43" s="102"/>
      <c r="CJ43" s="196" t="s">
        <v>5203</v>
      </c>
      <c r="CK43" s="104" t="s">
        <v>190</v>
      </c>
      <c r="CL43" s="105"/>
      <c r="CM43" s="83" t="s">
        <v>623</v>
      </c>
      <c r="CN43" s="106" t="s">
        <v>624</v>
      </c>
      <c r="CO43" s="197" t="s">
        <v>625</v>
      </c>
      <c r="CP43" s="107"/>
      <c r="CQ43" s="198" t="s">
        <v>474</v>
      </c>
      <c r="CR43" s="198" t="s">
        <v>474</v>
      </c>
      <c r="CS43" s="199"/>
      <c r="CT43" s="83" t="s">
        <v>109</v>
      </c>
      <c r="CU43" s="83" t="s">
        <v>109</v>
      </c>
      <c r="CV43" s="83">
        <v>60</v>
      </c>
      <c r="CW43" s="83" t="s">
        <v>139</v>
      </c>
      <c r="CX43" s="83">
        <v>60</v>
      </c>
      <c r="CY43" s="83" t="s">
        <v>108</v>
      </c>
      <c r="CZ43" s="83">
        <v>54110</v>
      </c>
      <c r="DA43" s="83" t="s">
        <v>581</v>
      </c>
      <c r="DB43" s="83" t="s">
        <v>152</v>
      </c>
      <c r="DC43" s="83" t="s">
        <v>500</v>
      </c>
      <c r="DD43" s="83">
        <v>6557</v>
      </c>
      <c r="DE43" s="83" t="s">
        <v>606</v>
      </c>
      <c r="DF43" s="83" t="s">
        <v>152</v>
      </c>
      <c r="DG43" s="83" t="s">
        <v>500</v>
      </c>
      <c r="DH43" s="83"/>
      <c r="DI43" s="85">
        <v>43646</v>
      </c>
      <c r="DJ43" s="83" t="s">
        <v>584</v>
      </c>
      <c r="DK43" s="83" t="s">
        <v>102</v>
      </c>
      <c r="DL43" s="83" t="s">
        <v>482</v>
      </c>
      <c r="DM43" s="83">
        <v>0</v>
      </c>
      <c r="DN43" s="83" t="s">
        <v>483</v>
      </c>
      <c r="DO43" s="83">
        <v>1</v>
      </c>
      <c r="DP43" s="83">
        <v>5</v>
      </c>
      <c r="DQ43" s="83"/>
      <c r="DR43" s="83" t="s">
        <v>108</v>
      </c>
      <c r="DS43" s="83" t="s">
        <v>497</v>
      </c>
      <c r="DU43" s="215" t="s">
        <v>269</v>
      </c>
      <c r="DV43" s="136">
        <v>1</v>
      </c>
      <c r="DW43" s="136">
        <v>3</v>
      </c>
      <c r="DX43" s="215" t="s">
        <v>269</v>
      </c>
      <c r="DY43" s="215" t="s">
        <v>269</v>
      </c>
      <c r="DZ43" s="215" t="s">
        <v>269</v>
      </c>
      <c r="EA43" s="215" t="s">
        <v>269</v>
      </c>
      <c r="EB43" s="215" t="s">
        <v>269</v>
      </c>
      <c r="EC43" s="215" t="s">
        <v>269</v>
      </c>
      <c r="ED43" s="215" t="s">
        <v>269</v>
      </c>
      <c r="EE43" s="215" t="s">
        <v>269</v>
      </c>
    </row>
    <row r="44" spans="1:135" ht="28.8" x14ac:dyDescent="0.55000000000000004">
      <c r="A44" s="83" t="s">
        <v>130</v>
      </c>
      <c r="B44" s="136">
        <v>316040</v>
      </c>
      <c r="C44" t="s">
        <v>697</v>
      </c>
      <c r="D44" s="83" t="s">
        <v>228</v>
      </c>
      <c r="E44" s="138">
        <v>616022752307</v>
      </c>
      <c r="F44" s="83" t="s">
        <v>114</v>
      </c>
      <c r="G44" s="85">
        <v>43643</v>
      </c>
      <c r="H44" s="211" t="s">
        <v>98</v>
      </c>
      <c r="I44" s="84" t="s">
        <v>610</v>
      </c>
      <c r="J44" s="207" t="s">
        <v>627</v>
      </c>
      <c r="K44" s="208" t="s">
        <v>630</v>
      </c>
      <c r="L44" s="83" t="s">
        <v>108</v>
      </c>
      <c r="M44" s="184">
        <v>24392</v>
      </c>
      <c r="N44" s="184"/>
      <c r="O44" s="85" t="s">
        <v>102</v>
      </c>
      <c r="P44" s="185">
        <v>42491</v>
      </c>
      <c r="Q44" s="186" t="s">
        <v>203</v>
      </c>
      <c r="R44" s="186"/>
      <c r="S44" s="186"/>
      <c r="T44" s="187"/>
      <c r="U44" s="188" t="s">
        <v>296</v>
      </c>
      <c r="V44" s="188" t="s">
        <v>297</v>
      </c>
      <c r="W44" s="188" t="s">
        <v>297</v>
      </c>
      <c r="X44" s="189" t="s">
        <v>167</v>
      </c>
      <c r="Y44" s="190"/>
      <c r="Z44" s="83">
        <v>700</v>
      </c>
      <c r="AA44" s="83" t="s">
        <v>193</v>
      </c>
      <c r="AB44" s="83" t="s">
        <v>181</v>
      </c>
      <c r="AC44" s="83" t="s">
        <v>102</v>
      </c>
      <c r="AD44" s="83" t="s">
        <v>5204</v>
      </c>
      <c r="AE44" s="83" t="s">
        <v>102</v>
      </c>
      <c r="AF44" s="83" t="s">
        <v>102</v>
      </c>
      <c r="AG44" s="83" t="s">
        <v>119</v>
      </c>
      <c r="AH44" s="83" t="s">
        <v>5205</v>
      </c>
      <c r="AI44" s="83" t="s">
        <v>104</v>
      </c>
      <c r="AJ44" s="83" t="s">
        <v>105</v>
      </c>
      <c r="AK44" s="191" t="s">
        <v>5204</v>
      </c>
      <c r="AL44" s="191" t="s">
        <v>102</v>
      </c>
      <c r="AM44" s="191" t="s">
        <v>102</v>
      </c>
      <c r="AN44" s="191" t="s">
        <v>119</v>
      </c>
      <c r="AO44" s="191" t="s">
        <v>5205</v>
      </c>
      <c r="AP44" s="191" t="s">
        <v>104</v>
      </c>
      <c r="AQ44" s="191" t="s">
        <v>105</v>
      </c>
      <c r="AR44" s="191" t="s">
        <v>106</v>
      </c>
      <c r="AS44" s="191" t="s">
        <v>5204</v>
      </c>
      <c r="AT44" s="191" t="s">
        <v>485</v>
      </c>
      <c r="AU44" s="191" t="s">
        <v>5205</v>
      </c>
      <c r="AV44" s="191" t="s">
        <v>104</v>
      </c>
      <c r="AW44" s="191" t="s">
        <v>204</v>
      </c>
      <c r="AX44" s="191"/>
      <c r="AY44" s="192" t="s">
        <v>454</v>
      </c>
      <c r="AZ44" s="192" t="s">
        <v>416</v>
      </c>
      <c r="BA44" s="91" t="s">
        <v>108</v>
      </c>
      <c r="BB44" s="90">
        <v>0</v>
      </c>
      <c r="BC44" s="93" t="s">
        <v>102</v>
      </c>
      <c r="BD44" s="93" t="s">
        <v>102</v>
      </c>
      <c r="BE44" s="93" t="s">
        <v>102</v>
      </c>
      <c r="BF44" s="93" t="s">
        <v>102</v>
      </c>
      <c r="BG44" s="97" t="s">
        <v>108</v>
      </c>
      <c r="BH44" s="93" t="s">
        <v>108</v>
      </c>
      <c r="BI44" s="93" t="s">
        <v>102</v>
      </c>
      <c r="BJ44" s="93" t="s">
        <v>102</v>
      </c>
      <c r="BK44" s="93" t="s">
        <v>102</v>
      </c>
      <c r="BL44" s="93" t="s">
        <v>102</v>
      </c>
      <c r="BM44" s="93" t="s">
        <v>102</v>
      </c>
      <c r="BN44" s="93" t="s">
        <v>102</v>
      </c>
      <c r="BO44" s="93" t="s">
        <v>102</v>
      </c>
      <c r="BP44" s="96" t="s">
        <v>102</v>
      </c>
      <c r="BQ44" s="90">
        <v>0</v>
      </c>
      <c r="BR44" s="93" t="s">
        <v>102</v>
      </c>
      <c r="BS44" s="93" t="s">
        <v>102</v>
      </c>
      <c r="BT44" s="93" t="s">
        <v>102</v>
      </c>
      <c r="BU44" s="93" t="s">
        <v>102</v>
      </c>
      <c r="BV44" s="97" t="s">
        <v>108</v>
      </c>
      <c r="BW44" s="93" t="s">
        <v>108</v>
      </c>
      <c r="BX44" s="95" t="s">
        <v>102</v>
      </c>
      <c r="BY44" s="93" t="s">
        <v>102</v>
      </c>
      <c r="BZ44" s="93" t="s">
        <v>102</v>
      </c>
      <c r="CA44" s="93" t="s">
        <v>102</v>
      </c>
      <c r="CB44" s="93" t="s">
        <v>102</v>
      </c>
      <c r="CC44" s="93" t="s">
        <v>102</v>
      </c>
      <c r="CD44" s="93" t="s">
        <v>102</v>
      </c>
      <c r="CE44" s="193" t="s">
        <v>102</v>
      </c>
      <c r="CF44" s="194" t="s">
        <v>436</v>
      </c>
      <c r="CG44" s="195" t="s">
        <v>5206</v>
      </c>
      <c r="CH44" s="101" t="s">
        <v>563</v>
      </c>
      <c r="CI44" s="102"/>
      <c r="CJ44" s="196" t="s">
        <v>577</v>
      </c>
      <c r="CK44" s="104" t="s">
        <v>190</v>
      </c>
      <c r="CL44" s="105"/>
      <c r="CM44" s="83" t="s">
        <v>578</v>
      </c>
      <c r="CN44" s="106" t="s">
        <v>108</v>
      </c>
      <c r="CO44" s="197" t="s">
        <v>566</v>
      </c>
      <c r="CP44" s="107"/>
      <c r="CQ44" s="198" t="s">
        <v>107</v>
      </c>
      <c r="CR44" s="198" t="s">
        <v>107</v>
      </c>
      <c r="CS44" s="199"/>
      <c r="CT44" s="83" t="s">
        <v>109</v>
      </c>
      <c r="CU44" s="83" t="s">
        <v>109</v>
      </c>
      <c r="CV44" s="83">
        <v>60</v>
      </c>
      <c r="CW44" s="83" t="s">
        <v>270</v>
      </c>
      <c r="CX44" s="83">
        <v>60</v>
      </c>
      <c r="CY44" s="83" t="s">
        <v>108</v>
      </c>
      <c r="CZ44" s="83">
        <v>55429.5</v>
      </c>
      <c r="DA44" s="83" t="s">
        <v>5207</v>
      </c>
      <c r="DB44" s="83" t="s">
        <v>118</v>
      </c>
      <c r="DC44" s="83" t="s">
        <v>108</v>
      </c>
      <c r="DD44" s="83">
        <v>8884</v>
      </c>
      <c r="DE44" s="83" t="s">
        <v>173</v>
      </c>
      <c r="DF44" s="83" t="s">
        <v>118</v>
      </c>
      <c r="DG44" s="83" t="s">
        <v>500</v>
      </c>
      <c r="DH44" s="83"/>
      <c r="DI44" s="85">
        <v>43646</v>
      </c>
      <c r="DJ44" s="83" t="s">
        <v>584</v>
      </c>
      <c r="DK44" s="83" t="s">
        <v>102</v>
      </c>
      <c r="DL44" s="83" t="s">
        <v>482</v>
      </c>
      <c r="DM44" s="83">
        <v>0</v>
      </c>
      <c r="DN44" s="83" t="s">
        <v>483</v>
      </c>
      <c r="DO44" s="83">
        <v>1</v>
      </c>
      <c r="DP44" s="83">
        <v>3</v>
      </c>
      <c r="DQ44" s="83"/>
      <c r="DR44" s="83" t="s">
        <v>108</v>
      </c>
      <c r="DS44" s="83" t="s">
        <v>497</v>
      </c>
      <c r="DU44" s="215" t="s">
        <v>269</v>
      </c>
      <c r="DV44" s="136">
        <v>1</v>
      </c>
      <c r="DW44" s="136">
        <v>3</v>
      </c>
      <c r="DX44" s="215" t="s">
        <v>269</v>
      </c>
      <c r="DY44" s="215" t="s">
        <v>269</v>
      </c>
      <c r="DZ44" s="215" t="s">
        <v>269</v>
      </c>
      <c r="EA44" s="215" t="s">
        <v>269</v>
      </c>
      <c r="EB44" s="215" t="s">
        <v>269</v>
      </c>
      <c r="EC44" s="215" t="s">
        <v>269</v>
      </c>
      <c r="ED44" s="215" t="s">
        <v>269</v>
      </c>
      <c r="EE44" s="215" t="s">
        <v>269</v>
      </c>
    </row>
    <row r="45" spans="1:135" ht="57.6" x14ac:dyDescent="0.55000000000000004">
      <c r="A45" s="83" t="s">
        <v>130</v>
      </c>
      <c r="B45" s="136">
        <v>506363</v>
      </c>
      <c r="C45" t="s">
        <v>698</v>
      </c>
      <c r="D45" s="83" t="s">
        <v>228</v>
      </c>
      <c r="E45" s="138">
        <v>768426670743</v>
      </c>
      <c r="F45" s="83" t="s">
        <v>143</v>
      </c>
      <c r="G45" s="85">
        <v>43620</v>
      </c>
      <c r="H45" s="83" t="s">
        <v>98</v>
      </c>
      <c r="I45" s="84" t="s">
        <v>612</v>
      </c>
      <c r="J45" s="207" t="s">
        <v>628</v>
      </c>
      <c r="K45" s="208" t="s">
        <v>633</v>
      </c>
      <c r="L45" s="83" t="s">
        <v>108</v>
      </c>
      <c r="M45" s="184" t="s">
        <v>102</v>
      </c>
      <c r="N45" s="184" t="s">
        <v>556</v>
      </c>
      <c r="O45" s="85" t="s">
        <v>102</v>
      </c>
      <c r="P45" s="185">
        <v>42491</v>
      </c>
      <c r="Q45" s="186" t="s">
        <v>202</v>
      </c>
      <c r="R45" s="186" t="s">
        <v>613</v>
      </c>
      <c r="S45" s="186"/>
      <c r="T45" s="187"/>
      <c r="U45" s="188" t="s">
        <v>295</v>
      </c>
      <c r="V45" s="188" t="s">
        <v>205</v>
      </c>
      <c r="W45" s="188" t="s">
        <v>295</v>
      </c>
      <c r="X45" s="189" t="s">
        <v>107</v>
      </c>
      <c r="Y45" s="190" t="s">
        <v>614</v>
      </c>
      <c r="Z45" s="83">
        <v>700</v>
      </c>
      <c r="AA45" s="83" t="s">
        <v>193</v>
      </c>
      <c r="AB45" s="83" t="s">
        <v>181</v>
      </c>
      <c r="AC45" s="83" t="s">
        <v>102</v>
      </c>
      <c r="AD45" s="83" t="s">
        <v>5208</v>
      </c>
      <c r="AE45" s="83" t="s">
        <v>5209</v>
      </c>
      <c r="AF45" s="83" t="s">
        <v>102</v>
      </c>
      <c r="AG45" s="83" t="s">
        <v>175</v>
      </c>
      <c r="AH45" s="83" t="s">
        <v>5210</v>
      </c>
      <c r="AI45" s="83" t="s">
        <v>104</v>
      </c>
      <c r="AJ45" s="83" t="s">
        <v>105</v>
      </c>
      <c r="AK45" s="191" t="s">
        <v>5208</v>
      </c>
      <c r="AL45" s="191" t="s">
        <v>5209</v>
      </c>
      <c r="AM45" s="191" t="s">
        <v>102</v>
      </c>
      <c r="AN45" s="191" t="s">
        <v>175</v>
      </c>
      <c r="AO45" s="191" t="s">
        <v>5210</v>
      </c>
      <c r="AP45" s="191" t="s">
        <v>104</v>
      </c>
      <c r="AQ45" s="191" t="s">
        <v>105</v>
      </c>
      <c r="AR45" s="191" t="s">
        <v>106</v>
      </c>
      <c r="AS45" s="191"/>
      <c r="AT45" s="191"/>
      <c r="AU45" s="191"/>
      <c r="AV45" s="191"/>
      <c r="AW45" s="191"/>
      <c r="AX45" s="191" t="s">
        <v>575</v>
      </c>
      <c r="AY45" s="192" t="s">
        <v>454</v>
      </c>
      <c r="AZ45" s="192" t="s">
        <v>108</v>
      </c>
      <c r="BA45" s="91" t="s">
        <v>108</v>
      </c>
      <c r="BB45" s="90">
        <v>0</v>
      </c>
      <c r="BC45" s="93" t="s">
        <v>102</v>
      </c>
      <c r="BD45" s="93" t="s">
        <v>102</v>
      </c>
      <c r="BE45" s="93" t="s">
        <v>102</v>
      </c>
      <c r="BF45" s="93" t="s">
        <v>102</v>
      </c>
      <c r="BG45" s="97" t="s">
        <v>108</v>
      </c>
      <c r="BH45" s="93" t="s">
        <v>108</v>
      </c>
      <c r="BI45" s="93" t="s">
        <v>102</v>
      </c>
      <c r="BJ45" s="93" t="s">
        <v>102</v>
      </c>
      <c r="BK45" s="93" t="s">
        <v>102</v>
      </c>
      <c r="BL45" s="93" t="s">
        <v>102</v>
      </c>
      <c r="BM45" s="93" t="s">
        <v>102</v>
      </c>
      <c r="BN45" s="93" t="s">
        <v>102</v>
      </c>
      <c r="BO45" s="93" t="s">
        <v>102</v>
      </c>
      <c r="BP45" s="96" t="s">
        <v>102</v>
      </c>
      <c r="BQ45" s="90">
        <v>0</v>
      </c>
      <c r="BR45" s="93" t="s">
        <v>102</v>
      </c>
      <c r="BS45" s="93" t="s">
        <v>102</v>
      </c>
      <c r="BT45" s="93" t="s">
        <v>102</v>
      </c>
      <c r="BU45" s="93" t="s">
        <v>102</v>
      </c>
      <c r="BV45" s="97" t="s">
        <v>108</v>
      </c>
      <c r="BW45" s="93" t="s">
        <v>108</v>
      </c>
      <c r="BX45" s="95" t="s">
        <v>102</v>
      </c>
      <c r="BY45" s="93" t="s">
        <v>102</v>
      </c>
      <c r="BZ45" s="93" t="s">
        <v>102</v>
      </c>
      <c r="CA45" s="93" t="s">
        <v>102</v>
      </c>
      <c r="CB45" s="93" t="s">
        <v>102</v>
      </c>
      <c r="CC45" s="93" t="s">
        <v>102</v>
      </c>
      <c r="CD45" s="93" t="s">
        <v>102</v>
      </c>
      <c r="CE45" s="193" t="s">
        <v>102</v>
      </c>
      <c r="CF45" s="194" t="s">
        <v>508</v>
      </c>
      <c r="CG45" s="195" t="s">
        <v>102</v>
      </c>
      <c r="CH45" s="101" t="e">
        <v>#N/A</v>
      </c>
      <c r="CI45" s="102" t="s">
        <v>580</v>
      </c>
      <c r="CJ45" s="196" t="s">
        <v>108</v>
      </c>
      <c r="CK45" s="104" t="s">
        <v>109</v>
      </c>
      <c r="CL45" s="105" t="s">
        <v>579</v>
      </c>
      <c r="CM45" s="83" t="s">
        <v>108</v>
      </c>
      <c r="CN45" s="106" t="s">
        <v>108</v>
      </c>
      <c r="CO45" s="197" t="s">
        <v>108</v>
      </c>
      <c r="CP45" s="107"/>
      <c r="CQ45" s="198" t="s">
        <v>474</v>
      </c>
      <c r="CR45" s="198" t="s">
        <v>474</v>
      </c>
      <c r="CS45" s="199" t="s">
        <v>616</v>
      </c>
      <c r="CT45" s="83" t="s">
        <v>109</v>
      </c>
      <c r="CU45" s="83" t="s">
        <v>109</v>
      </c>
      <c r="CV45" s="83">
        <v>17</v>
      </c>
      <c r="CW45" s="83" t="s">
        <v>112</v>
      </c>
      <c r="CX45" s="83">
        <v>17</v>
      </c>
      <c r="CY45" s="83" t="s">
        <v>5211</v>
      </c>
      <c r="CZ45" s="83">
        <v>56749</v>
      </c>
      <c r="DA45" s="83" t="s">
        <v>138</v>
      </c>
      <c r="DB45" s="83" t="s">
        <v>124</v>
      </c>
      <c r="DC45" s="83" t="s">
        <v>501</v>
      </c>
      <c r="DD45" s="83">
        <v>5678</v>
      </c>
      <c r="DE45" s="83" t="s">
        <v>582</v>
      </c>
      <c r="DF45" s="83" t="s">
        <v>145</v>
      </c>
      <c r="DG45" s="83" t="s">
        <v>501</v>
      </c>
      <c r="DH45" s="83" t="s">
        <v>582</v>
      </c>
      <c r="DI45" s="85">
        <v>43646</v>
      </c>
      <c r="DJ45" s="83" t="s">
        <v>584</v>
      </c>
      <c r="DK45" s="83" t="s">
        <v>102</v>
      </c>
      <c r="DL45" s="83" t="s">
        <v>482</v>
      </c>
      <c r="DM45" s="83">
        <v>0</v>
      </c>
      <c r="DN45" s="83" t="s">
        <v>238</v>
      </c>
      <c r="DO45" s="83">
        <v>1</v>
      </c>
      <c r="DP45" s="83">
        <v>6</v>
      </c>
      <c r="DQ45" s="83"/>
      <c r="DR45" s="83" t="s">
        <v>108</v>
      </c>
      <c r="DS45" s="83" t="s">
        <v>497</v>
      </c>
      <c r="DU45" s="215" t="s">
        <v>269</v>
      </c>
      <c r="DV45" s="136">
        <v>1</v>
      </c>
      <c r="DW45" s="136">
        <v>3</v>
      </c>
      <c r="DX45" s="215" t="s">
        <v>269</v>
      </c>
      <c r="DY45" s="215" t="s">
        <v>269</v>
      </c>
      <c r="DZ45" s="215" t="s">
        <v>269</v>
      </c>
      <c r="EA45" s="215" t="s">
        <v>269</v>
      </c>
      <c r="EB45" s="215" t="s">
        <v>269</v>
      </c>
      <c r="EC45" s="215" t="s">
        <v>269</v>
      </c>
      <c r="ED45" s="215" t="s">
        <v>269</v>
      </c>
      <c r="EE45" s="215" t="s">
        <v>269</v>
      </c>
    </row>
    <row r="46" spans="1:135" ht="28.8" x14ac:dyDescent="0.55000000000000004">
      <c r="A46" s="83" t="s">
        <v>130</v>
      </c>
      <c r="B46" s="136">
        <v>135370</v>
      </c>
      <c r="C46" t="s">
        <v>699</v>
      </c>
      <c r="D46" s="83" t="s">
        <v>228</v>
      </c>
      <c r="E46" s="138">
        <v>635403114516</v>
      </c>
      <c r="F46" s="83" t="s">
        <v>114</v>
      </c>
      <c r="G46" s="85">
        <v>43634</v>
      </c>
      <c r="H46" s="83" t="s">
        <v>98</v>
      </c>
      <c r="I46" s="84" t="s">
        <v>618</v>
      </c>
      <c r="J46" s="207" t="s">
        <v>629</v>
      </c>
      <c r="K46" s="208" t="s">
        <v>634</v>
      </c>
      <c r="L46" s="83" t="s">
        <v>108</v>
      </c>
      <c r="M46" s="184">
        <v>27482</v>
      </c>
      <c r="N46" s="184"/>
      <c r="O46" s="85" t="s">
        <v>102</v>
      </c>
      <c r="P46" s="185">
        <v>43013</v>
      </c>
      <c r="Q46" s="186" t="s">
        <v>203</v>
      </c>
      <c r="R46" s="186"/>
      <c r="S46" s="186"/>
      <c r="T46" s="187"/>
      <c r="U46" s="188" t="s">
        <v>296</v>
      </c>
      <c r="V46" s="188" t="s">
        <v>205</v>
      </c>
      <c r="W46" s="189" t="s">
        <v>619</v>
      </c>
      <c r="X46" s="189" t="s">
        <v>107</v>
      </c>
      <c r="Y46" s="190" t="s">
        <v>614</v>
      </c>
      <c r="Z46" s="83">
        <v>700</v>
      </c>
      <c r="AA46" s="83" t="s">
        <v>193</v>
      </c>
      <c r="AB46" s="83" t="s">
        <v>181</v>
      </c>
      <c r="AC46" s="83" t="s">
        <v>102</v>
      </c>
      <c r="AD46" s="83" t="s">
        <v>5212</v>
      </c>
      <c r="AE46" s="83" t="s">
        <v>102</v>
      </c>
      <c r="AF46" s="83" t="s">
        <v>102</v>
      </c>
      <c r="AG46" s="83" t="s">
        <v>174</v>
      </c>
      <c r="AH46" s="83" t="s">
        <v>5201</v>
      </c>
      <c r="AI46" s="83" t="s">
        <v>104</v>
      </c>
      <c r="AJ46" s="83" t="s">
        <v>105</v>
      </c>
      <c r="AK46" s="191" t="s">
        <v>5212</v>
      </c>
      <c r="AL46" s="191" t="s">
        <v>102</v>
      </c>
      <c r="AM46" s="191" t="s">
        <v>102</v>
      </c>
      <c r="AN46" s="191" t="s">
        <v>174</v>
      </c>
      <c r="AO46" s="191" t="s">
        <v>5201</v>
      </c>
      <c r="AP46" s="191" t="s">
        <v>104</v>
      </c>
      <c r="AQ46" s="191" t="s">
        <v>105</v>
      </c>
      <c r="AR46" s="191" t="s">
        <v>106</v>
      </c>
      <c r="AS46" s="191" t="s">
        <v>5212</v>
      </c>
      <c r="AT46" s="191" t="s">
        <v>488</v>
      </c>
      <c r="AU46" s="191" t="s">
        <v>5213</v>
      </c>
      <c r="AV46" s="191" t="s">
        <v>104</v>
      </c>
      <c r="AW46" s="191" t="s">
        <v>204</v>
      </c>
      <c r="AX46" s="191"/>
      <c r="AY46" s="192" t="s">
        <v>454</v>
      </c>
      <c r="AZ46" s="192" t="s">
        <v>416</v>
      </c>
      <c r="BA46" s="91" t="s">
        <v>108</v>
      </c>
      <c r="BB46" s="90">
        <v>0</v>
      </c>
      <c r="BC46" s="93" t="s">
        <v>102</v>
      </c>
      <c r="BD46" s="93" t="s">
        <v>102</v>
      </c>
      <c r="BE46" s="93" t="s">
        <v>102</v>
      </c>
      <c r="BF46" s="93" t="s">
        <v>102</v>
      </c>
      <c r="BG46" s="97" t="s">
        <v>108</v>
      </c>
      <c r="BH46" s="93" t="s">
        <v>108</v>
      </c>
      <c r="BI46" s="93" t="s">
        <v>102</v>
      </c>
      <c r="BJ46" s="93" t="s">
        <v>102</v>
      </c>
      <c r="BK46" s="93" t="s">
        <v>102</v>
      </c>
      <c r="BL46" s="93" t="s">
        <v>102</v>
      </c>
      <c r="BM46" s="93" t="s">
        <v>102</v>
      </c>
      <c r="BN46" s="93" t="s">
        <v>102</v>
      </c>
      <c r="BO46" s="93" t="s">
        <v>102</v>
      </c>
      <c r="BP46" s="96" t="s">
        <v>102</v>
      </c>
      <c r="BQ46" s="90">
        <v>0</v>
      </c>
      <c r="BR46" s="93" t="s">
        <v>102</v>
      </c>
      <c r="BS46" s="93" t="s">
        <v>102</v>
      </c>
      <c r="BT46" s="93" t="s">
        <v>102</v>
      </c>
      <c r="BU46" s="93" t="s">
        <v>102</v>
      </c>
      <c r="BV46" s="97" t="s">
        <v>108</v>
      </c>
      <c r="BW46" s="93" t="s">
        <v>108</v>
      </c>
      <c r="BX46" s="95" t="s">
        <v>102</v>
      </c>
      <c r="BY46" s="93" t="s">
        <v>102</v>
      </c>
      <c r="BZ46" s="93" t="s">
        <v>102</v>
      </c>
      <c r="CA46" s="93" t="s">
        <v>102</v>
      </c>
      <c r="CB46" s="93" t="s">
        <v>102</v>
      </c>
      <c r="CC46" s="93" t="s">
        <v>102</v>
      </c>
      <c r="CD46" s="93" t="s">
        <v>102</v>
      </c>
      <c r="CE46" s="193" t="s">
        <v>102</v>
      </c>
      <c r="CF46" s="194" t="s">
        <v>436</v>
      </c>
      <c r="CG46" s="195" t="s">
        <v>5214</v>
      </c>
      <c r="CH46" s="101" t="s">
        <v>310</v>
      </c>
      <c r="CI46" s="102"/>
      <c r="CJ46" s="196" t="s">
        <v>5215</v>
      </c>
      <c r="CK46" s="104" t="s">
        <v>190</v>
      </c>
      <c r="CL46" s="105"/>
      <c r="CM46" s="83" t="s">
        <v>623</v>
      </c>
      <c r="CN46" s="106" t="s">
        <v>624</v>
      </c>
      <c r="CO46" s="197" t="s">
        <v>625</v>
      </c>
      <c r="CP46" s="107"/>
      <c r="CQ46" s="198" t="s">
        <v>474</v>
      </c>
      <c r="CR46" s="198" t="s">
        <v>474</v>
      </c>
      <c r="CS46" s="199"/>
      <c r="CT46" s="83" t="s">
        <v>109</v>
      </c>
      <c r="CU46" s="83" t="s">
        <v>109</v>
      </c>
      <c r="CV46" s="83">
        <v>46</v>
      </c>
      <c r="CW46" s="83" t="s">
        <v>139</v>
      </c>
      <c r="CX46" s="83">
        <v>46</v>
      </c>
      <c r="CY46" s="83" t="s">
        <v>108</v>
      </c>
      <c r="CZ46" s="83">
        <v>58068.5</v>
      </c>
      <c r="DA46" s="83" t="s">
        <v>581</v>
      </c>
      <c r="DB46" s="83" t="s">
        <v>152</v>
      </c>
      <c r="DC46" s="83" t="s">
        <v>500</v>
      </c>
      <c r="DD46" s="83">
        <v>8432</v>
      </c>
      <c r="DE46" s="83" t="s">
        <v>606</v>
      </c>
      <c r="DF46" s="83" t="s">
        <v>152</v>
      </c>
      <c r="DG46" s="83" t="s">
        <v>500</v>
      </c>
      <c r="DH46" s="83"/>
      <c r="DI46" s="85">
        <v>43646</v>
      </c>
      <c r="DJ46" s="83" t="s">
        <v>584</v>
      </c>
      <c r="DK46" s="83" t="s">
        <v>102</v>
      </c>
      <c r="DL46" s="83" t="s">
        <v>482</v>
      </c>
      <c r="DM46" s="83">
        <v>0</v>
      </c>
      <c r="DN46" s="83" t="s">
        <v>483</v>
      </c>
      <c r="DO46" s="83">
        <v>1</v>
      </c>
      <c r="DP46" s="83">
        <v>3</v>
      </c>
      <c r="DQ46" s="83"/>
      <c r="DR46" s="83" t="s">
        <v>108</v>
      </c>
      <c r="DS46" s="83" t="s">
        <v>497</v>
      </c>
      <c r="DU46" s="215" t="s">
        <v>269</v>
      </c>
      <c r="DV46" s="136">
        <v>1</v>
      </c>
      <c r="DW46" s="136">
        <v>3</v>
      </c>
      <c r="DX46" s="215" t="s">
        <v>269</v>
      </c>
      <c r="DY46" s="215" t="s">
        <v>269</v>
      </c>
      <c r="DZ46" s="215" t="s">
        <v>269</v>
      </c>
      <c r="EA46" s="215" t="s">
        <v>269</v>
      </c>
      <c r="EB46" s="215" t="s">
        <v>269</v>
      </c>
      <c r="EC46" s="215" t="s">
        <v>269</v>
      </c>
      <c r="ED46" s="215" t="s">
        <v>269</v>
      </c>
      <c r="EE46" s="215" t="s">
        <v>269</v>
      </c>
    </row>
    <row r="47" spans="1:135" ht="28.8" x14ac:dyDescent="0.55000000000000004">
      <c r="A47" s="83" t="s">
        <v>130</v>
      </c>
      <c r="B47" s="136">
        <v>655095</v>
      </c>
      <c r="C47" t="s">
        <v>700</v>
      </c>
      <c r="D47" s="83" t="s">
        <v>228</v>
      </c>
      <c r="E47" s="138">
        <v>913734076832</v>
      </c>
      <c r="F47" s="83" t="s">
        <v>114</v>
      </c>
      <c r="G47" s="85">
        <v>43643</v>
      </c>
      <c r="H47" s="211" t="s">
        <v>98</v>
      </c>
      <c r="I47" s="84" t="s">
        <v>610</v>
      </c>
      <c r="J47" s="207" t="s">
        <v>627</v>
      </c>
      <c r="K47" s="208" t="s">
        <v>630</v>
      </c>
      <c r="L47" s="83" t="s">
        <v>108</v>
      </c>
      <c r="M47" s="184">
        <v>24393</v>
      </c>
      <c r="N47" s="184"/>
      <c r="O47" s="85" t="s">
        <v>102</v>
      </c>
      <c r="P47" s="185">
        <v>42491</v>
      </c>
      <c r="Q47" s="186" t="s">
        <v>203</v>
      </c>
      <c r="R47" s="186"/>
      <c r="S47" s="186"/>
      <c r="T47" s="187"/>
      <c r="U47" s="188" t="s">
        <v>296</v>
      </c>
      <c r="V47" s="188" t="s">
        <v>297</v>
      </c>
      <c r="W47" s="188" t="s">
        <v>297</v>
      </c>
      <c r="X47" s="189" t="s">
        <v>167</v>
      </c>
      <c r="Y47" s="190"/>
      <c r="Z47" s="83">
        <v>700</v>
      </c>
      <c r="AA47" s="83" t="s">
        <v>193</v>
      </c>
      <c r="AB47" s="83" t="s">
        <v>181</v>
      </c>
      <c r="AC47" s="83" t="s">
        <v>102</v>
      </c>
      <c r="AD47" s="83" t="s">
        <v>5216</v>
      </c>
      <c r="AE47" s="83" t="s">
        <v>102</v>
      </c>
      <c r="AF47" s="83" t="s">
        <v>102</v>
      </c>
      <c r="AG47" s="83" t="s">
        <v>119</v>
      </c>
      <c r="AH47" s="83" t="s">
        <v>5217</v>
      </c>
      <c r="AI47" s="83" t="s">
        <v>104</v>
      </c>
      <c r="AJ47" s="83" t="s">
        <v>105</v>
      </c>
      <c r="AK47" s="191" t="s">
        <v>5216</v>
      </c>
      <c r="AL47" s="191" t="s">
        <v>102</v>
      </c>
      <c r="AM47" s="191" t="s">
        <v>102</v>
      </c>
      <c r="AN47" s="191" t="s">
        <v>119</v>
      </c>
      <c r="AO47" s="191" t="s">
        <v>5217</v>
      </c>
      <c r="AP47" s="191" t="s">
        <v>104</v>
      </c>
      <c r="AQ47" s="191" t="s">
        <v>105</v>
      </c>
      <c r="AR47" s="191" t="s">
        <v>106</v>
      </c>
      <c r="AS47" s="191" t="s">
        <v>5216</v>
      </c>
      <c r="AT47" s="191" t="s">
        <v>485</v>
      </c>
      <c r="AU47" s="191" t="s">
        <v>5217</v>
      </c>
      <c r="AV47" s="191" t="s">
        <v>104</v>
      </c>
      <c r="AW47" s="191" t="s">
        <v>204</v>
      </c>
      <c r="AX47" s="191"/>
      <c r="AY47" s="192" t="s">
        <v>454</v>
      </c>
      <c r="AZ47" s="192" t="s">
        <v>416</v>
      </c>
      <c r="BA47" s="91" t="s">
        <v>108</v>
      </c>
      <c r="BB47" s="90">
        <v>0</v>
      </c>
      <c r="BC47" s="93" t="s">
        <v>102</v>
      </c>
      <c r="BD47" s="93" t="s">
        <v>102</v>
      </c>
      <c r="BE47" s="93" t="s">
        <v>102</v>
      </c>
      <c r="BF47" s="93" t="s">
        <v>102</v>
      </c>
      <c r="BG47" s="97" t="s">
        <v>108</v>
      </c>
      <c r="BH47" s="93" t="s">
        <v>108</v>
      </c>
      <c r="BI47" s="93" t="s">
        <v>102</v>
      </c>
      <c r="BJ47" s="93" t="s">
        <v>102</v>
      </c>
      <c r="BK47" s="93" t="s">
        <v>102</v>
      </c>
      <c r="BL47" s="93" t="s">
        <v>102</v>
      </c>
      <c r="BM47" s="93" t="s">
        <v>102</v>
      </c>
      <c r="BN47" s="93" t="s">
        <v>102</v>
      </c>
      <c r="BO47" s="93" t="s">
        <v>102</v>
      </c>
      <c r="BP47" s="96" t="s">
        <v>102</v>
      </c>
      <c r="BQ47" s="90">
        <v>0</v>
      </c>
      <c r="BR47" s="93" t="s">
        <v>102</v>
      </c>
      <c r="BS47" s="93" t="s">
        <v>102</v>
      </c>
      <c r="BT47" s="93" t="s">
        <v>102</v>
      </c>
      <c r="BU47" s="93" t="s">
        <v>102</v>
      </c>
      <c r="BV47" s="97" t="s">
        <v>108</v>
      </c>
      <c r="BW47" s="93" t="s">
        <v>108</v>
      </c>
      <c r="BX47" s="95" t="s">
        <v>102</v>
      </c>
      <c r="BY47" s="93" t="s">
        <v>102</v>
      </c>
      <c r="BZ47" s="93" t="s">
        <v>102</v>
      </c>
      <c r="CA47" s="93" t="s">
        <v>102</v>
      </c>
      <c r="CB47" s="93" t="s">
        <v>102</v>
      </c>
      <c r="CC47" s="93" t="s">
        <v>102</v>
      </c>
      <c r="CD47" s="93" t="s">
        <v>102</v>
      </c>
      <c r="CE47" s="193" t="s">
        <v>102</v>
      </c>
      <c r="CF47" s="194" t="s">
        <v>436</v>
      </c>
      <c r="CG47" s="195" t="s">
        <v>5218</v>
      </c>
      <c r="CH47" s="101" t="s">
        <v>563</v>
      </c>
      <c r="CI47" s="102"/>
      <c r="CJ47" s="196" t="s">
        <v>577</v>
      </c>
      <c r="CK47" s="104" t="s">
        <v>190</v>
      </c>
      <c r="CL47" s="105"/>
      <c r="CM47" s="83" t="s">
        <v>578</v>
      </c>
      <c r="CN47" s="106" t="s">
        <v>108</v>
      </c>
      <c r="CO47" s="197" t="s">
        <v>566</v>
      </c>
      <c r="CP47" s="107"/>
      <c r="CQ47" s="198" t="s">
        <v>107</v>
      </c>
      <c r="CR47" s="198" t="s">
        <v>107</v>
      </c>
      <c r="CS47" s="199"/>
      <c r="CT47" s="83" t="s">
        <v>109</v>
      </c>
      <c r="CU47" s="83" t="s">
        <v>109</v>
      </c>
      <c r="CV47" s="83">
        <v>84</v>
      </c>
      <c r="CW47" s="83" t="s">
        <v>270</v>
      </c>
      <c r="CX47" s="83">
        <v>84</v>
      </c>
      <c r="CY47" s="83" t="s">
        <v>108</v>
      </c>
      <c r="CZ47" s="83">
        <v>59388</v>
      </c>
      <c r="DA47" s="83" t="s">
        <v>5219</v>
      </c>
      <c r="DB47" s="83" t="s">
        <v>118</v>
      </c>
      <c r="DC47" s="83" t="s">
        <v>108</v>
      </c>
      <c r="DD47" s="83">
        <v>8528</v>
      </c>
      <c r="DE47" s="83" t="s">
        <v>173</v>
      </c>
      <c r="DF47" s="83" t="s">
        <v>118</v>
      </c>
      <c r="DG47" s="83" t="s">
        <v>500</v>
      </c>
      <c r="DH47" s="83"/>
      <c r="DI47" s="85">
        <v>43646</v>
      </c>
      <c r="DJ47" s="83" t="s">
        <v>584</v>
      </c>
      <c r="DK47" s="83" t="s">
        <v>102</v>
      </c>
      <c r="DL47" s="83" t="s">
        <v>482</v>
      </c>
      <c r="DM47" s="83">
        <v>0</v>
      </c>
      <c r="DN47" s="83" t="s">
        <v>483</v>
      </c>
      <c r="DO47" s="83">
        <v>1</v>
      </c>
      <c r="DP47" s="83">
        <v>5</v>
      </c>
      <c r="DQ47" s="83"/>
      <c r="DR47" s="83" t="s">
        <v>108</v>
      </c>
      <c r="DS47" s="83" t="s">
        <v>497</v>
      </c>
      <c r="DU47" s="215" t="s">
        <v>269</v>
      </c>
      <c r="DV47" s="136">
        <v>1</v>
      </c>
      <c r="DW47" s="136">
        <v>3</v>
      </c>
      <c r="DX47" s="215" t="s">
        <v>269</v>
      </c>
      <c r="DY47" s="215" t="s">
        <v>269</v>
      </c>
      <c r="DZ47" s="215" t="s">
        <v>269</v>
      </c>
      <c r="EA47" s="215" t="s">
        <v>269</v>
      </c>
      <c r="EB47" s="215" t="s">
        <v>269</v>
      </c>
      <c r="EC47" s="215" t="s">
        <v>269</v>
      </c>
      <c r="ED47" s="215" t="s">
        <v>269</v>
      </c>
      <c r="EE47" s="215" t="s">
        <v>269</v>
      </c>
    </row>
    <row r="48" spans="1:135" ht="57.6" x14ac:dyDescent="0.55000000000000004">
      <c r="A48" s="83" t="s">
        <v>130</v>
      </c>
      <c r="B48" s="136">
        <v>179158</v>
      </c>
      <c r="C48" t="s">
        <v>701</v>
      </c>
      <c r="D48" s="83" t="s">
        <v>228</v>
      </c>
      <c r="E48" s="138">
        <v>452954994166</v>
      </c>
      <c r="F48" s="83" t="s">
        <v>143</v>
      </c>
      <c r="G48" s="85">
        <v>43620</v>
      </c>
      <c r="H48" s="83" t="s">
        <v>98</v>
      </c>
      <c r="I48" s="84" t="s">
        <v>612</v>
      </c>
      <c r="J48" s="207" t="s">
        <v>628</v>
      </c>
      <c r="K48" s="208" t="s">
        <v>633</v>
      </c>
      <c r="L48" s="83" t="s">
        <v>108</v>
      </c>
      <c r="M48" s="184" t="s">
        <v>102</v>
      </c>
      <c r="N48" s="184" t="s">
        <v>556</v>
      </c>
      <c r="O48" s="85" t="s">
        <v>102</v>
      </c>
      <c r="P48" s="185">
        <v>42491</v>
      </c>
      <c r="Q48" s="186" t="s">
        <v>202</v>
      </c>
      <c r="R48" s="186" t="s">
        <v>613</v>
      </c>
      <c r="S48" s="186"/>
      <c r="T48" s="187"/>
      <c r="U48" s="188" t="s">
        <v>295</v>
      </c>
      <c r="V48" s="188" t="s">
        <v>205</v>
      </c>
      <c r="W48" s="188" t="s">
        <v>295</v>
      </c>
      <c r="X48" s="189" t="s">
        <v>107</v>
      </c>
      <c r="Y48" s="190" t="s">
        <v>614</v>
      </c>
      <c r="Z48" s="83">
        <v>700</v>
      </c>
      <c r="AA48" s="83" t="s">
        <v>193</v>
      </c>
      <c r="AB48" s="83" t="s">
        <v>181</v>
      </c>
      <c r="AC48" s="83" t="s">
        <v>102</v>
      </c>
      <c r="AD48" s="83" t="s">
        <v>5220</v>
      </c>
      <c r="AE48" s="83" t="s">
        <v>5221</v>
      </c>
      <c r="AF48" s="83" t="s">
        <v>102</v>
      </c>
      <c r="AG48" s="83" t="s">
        <v>175</v>
      </c>
      <c r="AH48" s="83" t="s">
        <v>5222</v>
      </c>
      <c r="AI48" s="83" t="s">
        <v>104</v>
      </c>
      <c r="AJ48" s="83" t="s">
        <v>105</v>
      </c>
      <c r="AK48" s="191" t="s">
        <v>5220</v>
      </c>
      <c r="AL48" s="191" t="s">
        <v>5221</v>
      </c>
      <c r="AM48" s="191" t="s">
        <v>102</v>
      </c>
      <c r="AN48" s="191" t="s">
        <v>175</v>
      </c>
      <c r="AO48" s="191" t="s">
        <v>5222</v>
      </c>
      <c r="AP48" s="191" t="s">
        <v>104</v>
      </c>
      <c r="AQ48" s="191" t="s">
        <v>105</v>
      </c>
      <c r="AR48" s="191" t="s">
        <v>106</v>
      </c>
      <c r="AS48" s="191"/>
      <c r="AT48" s="191"/>
      <c r="AU48" s="191"/>
      <c r="AV48" s="191"/>
      <c r="AW48" s="191"/>
      <c r="AX48" s="191" t="s">
        <v>575</v>
      </c>
      <c r="AY48" s="192" t="s">
        <v>454</v>
      </c>
      <c r="AZ48" s="192" t="s">
        <v>108</v>
      </c>
      <c r="BA48" s="91" t="s">
        <v>108</v>
      </c>
      <c r="BB48" s="90">
        <v>0</v>
      </c>
      <c r="BC48" s="93" t="s">
        <v>102</v>
      </c>
      <c r="BD48" s="93" t="s">
        <v>102</v>
      </c>
      <c r="BE48" s="93" t="s">
        <v>102</v>
      </c>
      <c r="BF48" s="93" t="s">
        <v>102</v>
      </c>
      <c r="BG48" s="97" t="s">
        <v>108</v>
      </c>
      <c r="BH48" s="93" t="s">
        <v>108</v>
      </c>
      <c r="BI48" s="93" t="s">
        <v>102</v>
      </c>
      <c r="BJ48" s="93" t="s">
        <v>102</v>
      </c>
      <c r="BK48" s="93" t="s">
        <v>102</v>
      </c>
      <c r="BL48" s="93" t="s">
        <v>102</v>
      </c>
      <c r="BM48" s="93" t="s">
        <v>102</v>
      </c>
      <c r="BN48" s="93" t="s">
        <v>102</v>
      </c>
      <c r="BO48" s="93" t="s">
        <v>102</v>
      </c>
      <c r="BP48" s="96" t="s">
        <v>102</v>
      </c>
      <c r="BQ48" s="90">
        <v>0</v>
      </c>
      <c r="BR48" s="93" t="s">
        <v>102</v>
      </c>
      <c r="BS48" s="93" t="s">
        <v>102</v>
      </c>
      <c r="BT48" s="93" t="s">
        <v>102</v>
      </c>
      <c r="BU48" s="93" t="s">
        <v>102</v>
      </c>
      <c r="BV48" s="97" t="s">
        <v>108</v>
      </c>
      <c r="BW48" s="93" t="s">
        <v>108</v>
      </c>
      <c r="BX48" s="95" t="s">
        <v>102</v>
      </c>
      <c r="BY48" s="93" t="s">
        <v>102</v>
      </c>
      <c r="BZ48" s="93" t="s">
        <v>102</v>
      </c>
      <c r="CA48" s="93" t="s">
        <v>102</v>
      </c>
      <c r="CB48" s="93" t="s">
        <v>102</v>
      </c>
      <c r="CC48" s="93" t="s">
        <v>102</v>
      </c>
      <c r="CD48" s="93" t="s">
        <v>102</v>
      </c>
      <c r="CE48" s="193" t="s">
        <v>102</v>
      </c>
      <c r="CF48" s="194" t="s">
        <v>508</v>
      </c>
      <c r="CG48" s="195" t="s">
        <v>102</v>
      </c>
      <c r="CH48" s="101" t="e">
        <v>#N/A</v>
      </c>
      <c r="CI48" s="102" t="s">
        <v>580</v>
      </c>
      <c r="CJ48" s="196" t="s">
        <v>108</v>
      </c>
      <c r="CK48" s="104" t="s">
        <v>109</v>
      </c>
      <c r="CL48" s="105" t="s">
        <v>579</v>
      </c>
      <c r="CM48" s="83" t="s">
        <v>108</v>
      </c>
      <c r="CN48" s="106" t="s">
        <v>108</v>
      </c>
      <c r="CO48" s="197" t="s">
        <v>108</v>
      </c>
      <c r="CP48" s="107"/>
      <c r="CQ48" s="198" t="s">
        <v>474</v>
      </c>
      <c r="CR48" s="198" t="s">
        <v>474</v>
      </c>
      <c r="CS48" s="199" t="s">
        <v>616</v>
      </c>
      <c r="CT48" s="83" t="s">
        <v>109</v>
      </c>
      <c r="CU48" s="83" t="s">
        <v>109</v>
      </c>
      <c r="CV48" s="83">
        <v>92</v>
      </c>
      <c r="CW48" s="83" t="s">
        <v>112</v>
      </c>
      <c r="CX48" s="83">
        <v>92</v>
      </c>
      <c r="CY48" s="83" t="s">
        <v>5223</v>
      </c>
      <c r="CZ48" s="83">
        <v>60707.5</v>
      </c>
      <c r="DA48" s="83" t="s">
        <v>138</v>
      </c>
      <c r="DB48" s="83" t="s">
        <v>124</v>
      </c>
      <c r="DC48" s="83" t="s">
        <v>501</v>
      </c>
      <c r="DD48" s="83">
        <v>8640</v>
      </c>
      <c r="DE48" s="83" t="s">
        <v>582</v>
      </c>
      <c r="DF48" s="83" t="s">
        <v>145</v>
      </c>
      <c r="DG48" s="83" t="s">
        <v>501</v>
      </c>
      <c r="DH48" s="83" t="s">
        <v>582</v>
      </c>
      <c r="DI48" s="85">
        <v>43646</v>
      </c>
      <c r="DJ48" s="83" t="s">
        <v>584</v>
      </c>
      <c r="DK48" s="83" t="s">
        <v>102</v>
      </c>
      <c r="DL48" s="83" t="s">
        <v>482</v>
      </c>
      <c r="DM48" s="83">
        <v>0</v>
      </c>
      <c r="DN48" s="83" t="s">
        <v>238</v>
      </c>
      <c r="DO48" s="83">
        <v>1</v>
      </c>
      <c r="DP48" s="83">
        <v>2</v>
      </c>
      <c r="DQ48" s="83"/>
      <c r="DR48" s="83" t="s">
        <v>108</v>
      </c>
      <c r="DS48" s="83" t="s">
        <v>497</v>
      </c>
      <c r="DU48" s="215" t="s">
        <v>269</v>
      </c>
      <c r="DV48" s="136">
        <v>1</v>
      </c>
      <c r="DW48" s="136">
        <v>3</v>
      </c>
      <c r="DX48" s="215" t="s">
        <v>269</v>
      </c>
      <c r="DY48" s="215" t="s">
        <v>269</v>
      </c>
      <c r="DZ48" s="215" t="s">
        <v>269</v>
      </c>
      <c r="EA48" s="215" t="s">
        <v>269</v>
      </c>
      <c r="EB48" s="215" t="s">
        <v>269</v>
      </c>
      <c r="EC48" s="215" t="s">
        <v>269</v>
      </c>
      <c r="ED48" s="215" t="s">
        <v>269</v>
      </c>
      <c r="EE48" s="215" t="s">
        <v>269</v>
      </c>
    </row>
    <row r="49" spans="1:135" ht="28.8" x14ac:dyDescent="0.55000000000000004">
      <c r="A49" s="83" t="s">
        <v>130</v>
      </c>
      <c r="B49" s="136">
        <v>188107</v>
      </c>
      <c r="C49" t="s">
        <v>702</v>
      </c>
      <c r="D49" s="83" t="s">
        <v>228</v>
      </c>
      <c r="E49" s="138">
        <v>800223260195</v>
      </c>
      <c r="F49" s="83" t="s">
        <v>114</v>
      </c>
      <c r="G49" s="85">
        <v>43634</v>
      </c>
      <c r="H49" s="83" t="s">
        <v>98</v>
      </c>
      <c r="I49" s="84" t="s">
        <v>618</v>
      </c>
      <c r="J49" s="207" t="s">
        <v>629</v>
      </c>
      <c r="K49" s="208" t="s">
        <v>634</v>
      </c>
      <c r="L49" s="83" t="s">
        <v>108</v>
      </c>
      <c r="M49" s="184">
        <v>27483</v>
      </c>
      <c r="N49" s="184"/>
      <c r="O49" s="85" t="s">
        <v>102</v>
      </c>
      <c r="P49" s="185">
        <v>43013</v>
      </c>
      <c r="Q49" s="186" t="s">
        <v>203</v>
      </c>
      <c r="R49" s="186"/>
      <c r="S49" s="186"/>
      <c r="T49" s="187"/>
      <c r="U49" s="188" t="s">
        <v>296</v>
      </c>
      <c r="V49" s="188" t="s">
        <v>205</v>
      </c>
      <c r="W49" s="189" t="s">
        <v>619</v>
      </c>
      <c r="X49" s="189" t="s">
        <v>107</v>
      </c>
      <c r="Y49" s="190" t="s">
        <v>614</v>
      </c>
      <c r="Z49" s="83">
        <v>700</v>
      </c>
      <c r="AA49" s="83" t="s">
        <v>193</v>
      </c>
      <c r="AB49" s="83" t="s">
        <v>181</v>
      </c>
      <c r="AC49" s="83" t="s">
        <v>102</v>
      </c>
      <c r="AD49" s="83" t="s">
        <v>5224</v>
      </c>
      <c r="AE49" s="83" t="s">
        <v>102</v>
      </c>
      <c r="AF49" s="83" t="s">
        <v>102</v>
      </c>
      <c r="AG49" s="83" t="s">
        <v>174</v>
      </c>
      <c r="AH49" s="83" t="s">
        <v>5213</v>
      </c>
      <c r="AI49" s="83" t="s">
        <v>104</v>
      </c>
      <c r="AJ49" s="83" t="s">
        <v>105</v>
      </c>
      <c r="AK49" s="191" t="s">
        <v>5224</v>
      </c>
      <c r="AL49" s="191" t="s">
        <v>102</v>
      </c>
      <c r="AM49" s="191" t="s">
        <v>102</v>
      </c>
      <c r="AN49" s="191" t="s">
        <v>174</v>
      </c>
      <c r="AO49" s="191" t="s">
        <v>5213</v>
      </c>
      <c r="AP49" s="191" t="s">
        <v>104</v>
      </c>
      <c r="AQ49" s="191" t="s">
        <v>105</v>
      </c>
      <c r="AR49" s="191" t="s">
        <v>106</v>
      </c>
      <c r="AS49" s="191" t="s">
        <v>5224</v>
      </c>
      <c r="AT49" s="191" t="s">
        <v>488</v>
      </c>
      <c r="AU49" s="191" t="s">
        <v>5225</v>
      </c>
      <c r="AV49" s="191" t="s">
        <v>104</v>
      </c>
      <c r="AW49" s="191" t="s">
        <v>204</v>
      </c>
      <c r="AX49" s="191"/>
      <c r="AY49" s="192" t="s">
        <v>454</v>
      </c>
      <c r="AZ49" s="192" t="s">
        <v>416</v>
      </c>
      <c r="BA49" s="91" t="s">
        <v>108</v>
      </c>
      <c r="BB49" s="90">
        <v>0</v>
      </c>
      <c r="BC49" s="93" t="s">
        <v>102</v>
      </c>
      <c r="BD49" s="93" t="s">
        <v>102</v>
      </c>
      <c r="BE49" s="93" t="s">
        <v>102</v>
      </c>
      <c r="BF49" s="93" t="s">
        <v>102</v>
      </c>
      <c r="BG49" s="97" t="s">
        <v>108</v>
      </c>
      <c r="BH49" s="93" t="s">
        <v>108</v>
      </c>
      <c r="BI49" s="93" t="s">
        <v>102</v>
      </c>
      <c r="BJ49" s="93" t="s">
        <v>102</v>
      </c>
      <c r="BK49" s="93" t="s">
        <v>102</v>
      </c>
      <c r="BL49" s="93" t="s">
        <v>102</v>
      </c>
      <c r="BM49" s="93" t="s">
        <v>102</v>
      </c>
      <c r="BN49" s="93" t="s">
        <v>102</v>
      </c>
      <c r="BO49" s="93" t="s">
        <v>102</v>
      </c>
      <c r="BP49" s="96" t="s">
        <v>102</v>
      </c>
      <c r="BQ49" s="90">
        <v>0</v>
      </c>
      <c r="BR49" s="93" t="s">
        <v>102</v>
      </c>
      <c r="BS49" s="93" t="s">
        <v>102</v>
      </c>
      <c r="BT49" s="93" t="s">
        <v>102</v>
      </c>
      <c r="BU49" s="93" t="s">
        <v>102</v>
      </c>
      <c r="BV49" s="97" t="s">
        <v>108</v>
      </c>
      <c r="BW49" s="93" t="s">
        <v>108</v>
      </c>
      <c r="BX49" s="95" t="s">
        <v>102</v>
      </c>
      <c r="BY49" s="93" t="s">
        <v>102</v>
      </c>
      <c r="BZ49" s="93" t="s">
        <v>102</v>
      </c>
      <c r="CA49" s="93" t="s">
        <v>102</v>
      </c>
      <c r="CB49" s="93" t="s">
        <v>102</v>
      </c>
      <c r="CC49" s="93" t="s">
        <v>102</v>
      </c>
      <c r="CD49" s="93" t="s">
        <v>102</v>
      </c>
      <c r="CE49" s="193" t="s">
        <v>102</v>
      </c>
      <c r="CF49" s="194" t="s">
        <v>436</v>
      </c>
      <c r="CG49" s="195" t="s">
        <v>5226</v>
      </c>
      <c r="CH49" s="101" t="s">
        <v>310</v>
      </c>
      <c r="CI49" s="102"/>
      <c r="CJ49" s="196" t="s">
        <v>5227</v>
      </c>
      <c r="CK49" s="104" t="s">
        <v>190</v>
      </c>
      <c r="CL49" s="105"/>
      <c r="CM49" s="83" t="s">
        <v>623</v>
      </c>
      <c r="CN49" s="106" t="s">
        <v>624</v>
      </c>
      <c r="CO49" s="197" t="s">
        <v>625</v>
      </c>
      <c r="CP49" s="107"/>
      <c r="CQ49" s="198" t="s">
        <v>474</v>
      </c>
      <c r="CR49" s="198" t="s">
        <v>474</v>
      </c>
      <c r="CS49" s="199"/>
      <c r="CT49" s="83" t="s">
        <v>109</v>
      </c>
      <c r="CU49" s="83" t="s">
        <v>109</v>
      </c>
      <c r="CV49" s="83">
        <v>38</v>
      </c>
      <c r="CW49" s="83" t="s">
        <v>139</v>
      </c>
      <c r="CX49" s="83">
        <v>38</v>
      </c>
      <c r="CY49" s="83" t="s">
        <v>108</v>
      </c>
      <c r="CZ49" s="83">
        <v>62027</v>
      </c>
      <c r="DA49" s="83" t="s">
        <v>581</v>
      </c>
      <c r="DB49" s="83" t="s">
        <v>152</v>
      </c>
      <c r="DC49" s="83" t="s">
        <v>500</v>
      </c>
      <c r="DD49" s="83">
        <v>9678</v>
      </c>
      <c r="DE49" s="83" t="s">
        <v>606</v>
      </c>
      <c r="DF49" s="83" t="s">
        <v>152</v>
      </c>
      <c r="DG49" s="83" t="s">
        <v>500</v>
      </c>
      <c r="DH49" s="83"/>
      <c r="DI49" s="85">
        <v>43646</v>
      </c>
      <c r="DJ49" s="83" t="s">
        <v>584</v>
      </c>
      <c r="DK49" s="83" t="s">
        <v>102</v>
      </c>
      <c r="DL49" s="83" t="s">
        <v>482</v>
      </c>
      <c r="DM49" s="83">
        <v>0</v>
      </c>
      <c r="DN49" s="83" t="s">
        <v>483</v>
      </c>
      <c r="DO49" s="83">
        <v>1</v>
      </c>
      <c r="DP49" s="83">
        <v>4</v>
      </c>
      <c r="DQ49" s="83"/>
      <c r="DR49" s="83" t="s">
        <v>108</v>
      </c>
      <c r="DS49" s="83" t="s">
        <v>497</v>
      </c>
      <c r="DU49" s="215" t="s">
        <v>269</v>
      </c>
      <c r="DV49" s="136">
        <v>1</v>
      </c>
      <c r="DW49" s="136">
        <v>3</v>
      </c>
      <c r="DX49" s="215" t="s">
        <v>269</v>
      </c>
      <c r="DY49" s="215" t="s">
        <v>269</v>
      </c>
      <c r="DZ49" s="215" t="s">
        <v>269</v>
      </c>
      <c r="EA49" s="215" t="s">
        <v>269</v>
      </c>
      <c r="EB49" s="215" t="s">
        <v>269</v>
      </c>
      <c r="EC49" s="215" t="s">
        <v>269</v>
      </c>
      <c r="ED49" s="215" t="s">
        <v>269</v>
      </c>
      <c r="EE49" s="215" t="s">
        <v>269</v>
      </c>
    </row>
    <row r="50" spans="1:135" ht="28.8" x14ac:dyDescent="0.55000000000000004">
      <c r="A50" s="83" t="s">
        <v>130</v>
      </c>
      <c r="B50" s="136">
        <v>363952</v>
      </c>
      <c r="C50" t="s">
        <v>703</v>
      </c>
      <c r="D50" s="83" t="s">
        <v>228</v>
      </c>
      <c r="E50" s="138">
        <v>312534046191</v>
      </c>
      <c r="F50" s="83" t="s">
        <v>114</v>
      </c>
      <c r="G50" s="85">
        <v>43643</v>
      </c>
      <c r="H50" s="211" t="s">
        <v>98</v>
      </c>
      <c r="I50" s="84" t="s">
        <v>610</v>
      </c>
      <c r="J50" s="207" t="s">
        <v>627</v>
      </c>
      <c r="K50" s="208" t="s">
        <v>630</v>
      </c>
      <c r="L50" s="83" t="s">
        <v>108</v>
      </c>
      <c r="M50" s="184">
        <v>24394</v>
      </c>
      <c r="N50" s="184"/>
      <c r="O50" s="85" t="s">
        <v>102</v>
      </c>
      <c r="P50" s="185">
        <v>42491</v>
      </c>
      <c r="Q50" s="186" t="s">
        <v>203</v>
      </c>
      <c r="R50" s="186"/>
      <c r="S50" s="186"/>
      <c r="T50" s="187"/>
      <c r="U50" s="188" t="s">
        <v>296</v>
      </c>
      <c r="V50" s="188" t="s">
        <v>297</v>
      </c>
      <c r="W50" s="188" t="s">
        <v>297</v>
      </c>
      <c r="X50" s="189" t="s">
        <v>167</v>
      </c>
      <c r="Y50" s="190"/>
      <c r="Z50" s="83">
        <v>700</v>
      </c>
      <c r="AA50" s="83" t="s">
        <v>193</v>
      </c>
      <c r="AB50" s="83" t="s">
        <v>181</v>
      </c>
      <c r="AC50" s="83" t="s">
        <v>102</v>
      </c>
      <c r="AD50" s="83" t="s">
        <v>5228</v>
      </c>
      <c r="AE50" s="83" t="s">
        <v>102</v>
      </c>
      <c r="AF50" s="83" t="s">
        <v>102</v>
      </c>
      <c r="AG50" s="83" t="s">
        <v>119</v>
      </c>
      <c r="AH50" s="83" t="s">
        <v>5229</v>
      </c>
      <c r="AI50" s="83" t="s">
        <v>104</v>
      </c>
      <c r="AJ50" s="83" t="s">
        <v>105</v>
      </c>
      <c r="AK50" s="191" t="s">
        <v>5228</v>
      </c>
      <c r="AL50" s="191" t="s">
        <v>102</v>
      </c>
      <c r="AM50" s="191" t="s">
        <v>102</v>
      </c>
      <c r="AN50" s="191" t="s">
        <v>119</v>
      </c>
      <c r="AO50" s="191" t="s">
        <v>5229</v>
      </c>
      <c r="AP50" s="191" t="s">
        <v>104</v>
      </c>
      <c r="AQ50" s="191" t="s">
        <v>105</v>
      </c>
      <c r="AR50" s="191" t="s">
        <v>106</v>
      </c>
      <c r="AS50" s="191" t="s">
        <v>5228</v>
      </c>
      <c r="AT50" s="191" t="s">
        <v>485</v>
      </c>
      <c r="AU50" s="191" t="s">
        <v>5229</v>
      </c>
      <c r="AV50" s="191" t="s">
        <v>104</v>
      </c>
      <c r="AW50" s="191" t="s">
        <v>204</v>
      </c>
      <c r="AX50" s="191"/>
      <c r="AY50" s="192" t="s">
        <v>454</v>
      </c>
      <c r="AZ50" s="192" t="s">
        <v>416</v>
      </c>
      <c r="BA50" s="91" t="s">
        <v>108</v>
      </c>
      <c r="BB50" s="90">
        <v>0</v>
      </c>
      <c r="BC50" s="93" t="s">
        <v>102</v>
      </c>
      <c r="BD50" s="93" t="s">
        <v>102</v>
      </c>
      <c r="BE50" s="93" t="s">
        <v>102</v>
      </c>
      <c r="BF50" s="93" t="s">
        <v>102</v>
      </c>
      <c r="BG50" s="97" t="s">
        <v>108</v>
      </c>
      <c r="BH50" s="93" t="s">
        <v>108</v>
      </c>
      <c r="BI50" s="93" t="s">
        <v>102</v>
      </c>
      <c r="BJ50" s="93" t="s">
        <v>102</v>
      </c>
      <c r="BK50" s="93" t="s">
        <v>102</v>
      </c>
      <c r="BL50" s="93" t="s">
        <v>102</v>
      </c>
      <c r="BM50" s="93" t="s">
        <v>102</v>
      </c>
      <c r="BN50" s="93" t="s">
        <v>102</v>
      </c>
      <c r="BO50" s="93" t="s">
        <v>102</v>
      </c>
      <c r="BP50" s="96" t="s">
        <v>102</v>
      </c>
      <c r="BQ50" s="90">
        <v>0</v>
      </c>
      <c r="BR50" s="93" t="s">
        <v>102</v>
      </c>
      <c r="BS50" s="93" t="s">
        <v>102</v>
      </c>
      <c r="BT50" s="93" t="s">
        <v>102</v>
      </c>
      <c r="BU50" s="93" t="s">
        <v>102</v>
      </c>
      <c r="BV50" s="97" t="s">
        <v>108</v>
      </c>
      <c r="BW50" s="93" t="s">
        <v>108</v>
      </c>
      <c r="BX50" s="95" t="s">
        <v>102</v>
      </c>
      <c r="BY50" s="93" t="s">
        <v>102</v>
      </c>
      <c r="BZ50" s="93" t="s">
        <v>102</v>
      </c>
      <c r="CA50" s="93" t="s">
        <v>102</v>
      </c>
      <c r="CB50" s="93" t="s">
        <v>102</v>
      </c>
      <c r="CC50" s="93" t="s">
        <v>102</v>
      </c>
      <c r="CD50" s="93" t="s">
        <v>102</v>
      </c>
      <c r="CE50" s="193" t="s">
        <v>102</v>
      </c>
      <c r="CF50" s="194" t="s">
        <v>436</v>
      </c>
      <c r="CG50" s="195" t="s">
        <v>5230</v>
      </c>
      <c r="CH50" s="101" t="s">
        <v>563</v>
      </c>
      <c r="CI50" s="102"/>
      <c r="CJ50" s="196" t="s">
        <v>577</v>
      </c>
      <c r="CK50" s="104" t="s">
        <v>190</v>
      </c>
      <c r="CL50" s="105"/>
      <c r="CM50" s="83" t="s">
        <v>578</v>
      </c>
      <c r="CN50" s="106" t="s">
        <v>108</v>
      </c>
      <c r="CO50" s="197" t="s">
        <v>566</v>
      </c>
      <c r="CP50" s="107"/>
      <c r="CQ50" s="198" t="s">
        <v>107</v>
      </c>
      <c r="CR50" s="198" t="s">
        <v>107</v>
      </c>
      <c r="CS50" s="199"/>
      <c r="CT50" s="83" t="s">
        <v>109</v>
      </c>
      <c r="CU50" s="83" t="s">
        <v>109</v>
      </c>
      <c r="CV50" s="83">
        <v>61</v>
      </c>
      <c r="CW50" s="83" t="s">
        <v>270</v>
      </c>
      <c r="CX50" s="83">
        <v>61</v>
      </c>
      <c r="CY50" s="83" t="s">
        <v>108</v>
      </c>
      <c r="CZ50" s="83">
        <v>63346.5</v>
      </c>
      <c r="DA50" s="83" t="s">
        <v>5231</v>
      </c>
      <c r="DB50" s="83" t="s">
        <v>118</v>
      </c>
      <c r="DC50" s="83" t="s">
        <v>108</v>
      </c>
      <c r="DD50" s="83">
        <v>6456</v>
      </c>
      <c r="DE50" s="83" t="s">
        <v>173</v>
      </c>
      <c r="DF50" s="83" t="s">
        <v>118</v>
      </c>
      <c r="DG50" s="83" t="s">
        <v>500</v>
      </c>
      <c r="DH50" s="83"/>
      <c r="DI50" s="85">
        <v>43646</v>
      </c>
      <c r="DJ50" s="83" t="s">
        <v>584</v>
      </c>
      <c r="DK50" s="83" t="s">
        <v>102</v>
      </c>
      <c r="DL50" s="83" t="s">
        <v>482</v>
      </c>
      <c r="DM50" s="83">
        <v>0</v>
      </c>
      <c r="DN50" s="83" t="s">
        <v>483</v>
      </c>
      <c r="DO50" s="83">
        <v>1</v>
      </c>
      <c r="DP50" s="83">
        <v>2</v>
      </c>
      <c r="DQ50" s="83"/>
      <c r="DR50" s="83" t="s">
        <v>108</v>
      </c>
      <c r="DS50" s="83" t="s">
        <v>497</v>
      </c>
      <c r="DU50" s="215" t="s">
        <v>269</v>
      </c>
      <c r="DV50" s="136">
        <v>1</v>
      </c>
      <c r="DW50" s="136">
        <v>3</v>
      </c>
      <c r="DX50" s="215" t="s">
        <v>269</v>
      </c>
      <c r="DY50" s="215" t="s">
        <v>269</v>
      </c>
      <c r="DZ50" s="215" t="s">
        <v>269</v>
      </c>
      <c r="EA50" s="215" t="s">
        <v>269</v>
      </c>
      <c r="EB50" s="215" t="s">
        <v>269</v>
      </c>
      <c r="EC50" s="215" t="s">
        <v>269</v>
      </c>
      <c r="ED50" s="215" t="s">
        <v>269</v>
      </c>
      <c r="EE50" s="215" t="s">
        <v>269</v>
      </c>
    </row>
    <row r="51" spans="1:135" ht="57.6" x14ac:dyDescent="0.55000000000000004">
      <c r="A51" s="83" t="s">
        <v>130</v>
      </c>
      <c r="B51" s="136">
        <v>439114</v>
      </c>
      <c r="C51" t="s">
        <v>704</v>
      </c>
      <c r="D51" s="83" t="s">
        <v>228</v>
      </c>
      <c r="E51" s="138">
        <v>839141325872</v>
      </c>
      <c r="F51" s="83" t="s">
        <v>143</v>
      </c>
      <c r="G51" s="85">
        <v>43620</v>
      </c>
      <c r="H51" s="83" t="s">
        <v>98</v>
      </c>
      <c r="I51" s="84" t="s">
        <v>612</v>
      </c>
      <c r="J51" s="207" t="s">
        <v>628</v>
      </c>
      <c r="K51" s="208" t="s">
        <v>633</v>
      </c>
      <c r="L51" s="83" t="s">
        <v>108</v>
      </c>
      <c r="M51" s="184" t="s">
        <v>102</v>
      </c>
      <c r="N51" s="184" t="s">
        <v>556</v>
      </c>
      <c r="O51" s="85" t="s">
        <v>102</v>
      </c>
      <c r="P51" s="185">
        <v>42491</v>
      </c>
      <c r="Q51" s="186" t="s">
        <v>202</v>
      </c>
      <c r="R51" s="186" t="s">
        <v>613</v>
      </c>
      <c r="S51" s="186"/>
      <c r="T51" s="187"/>
      <c r="U51" s="188" t="s">
        <v>295</v>
      </c>
      <c r="V51" s="188" t="s">
        <v>205</v>
      </c>
      <c r="W51" s="188" t="s">
        <v>295</v>
      </c>
      <c r="X51" s="189" t="s">
        <v>107</v>
      </c>
      <c r="Y51" s="190" t="s">
        <v>614</v>
      </c>
      <c r="Z51" s="83">
        <v>700</v>
      </c>
      <c r="AA51" s="83" t="s">
        <v>193</v>
      </c>
      <c r="AB51" s="83" t="s">
        <v>181</v>
      </c>
      <c r="AC51" s="83" t="s">
        <v>102</v>
      </c>
      <c r="AD51" s="83" t="s">
        <v>5232</v>
      </c>
      <c r="AE51" s="83" t="s">
        <v>5233</v>
      </c>
      <c r="AF51" s="83" t="s">
        <v>102</v>
      </c>
      <c r="AG51" s="83" t="s">
        <v>175</v>
      </c>
      <c r="AH51" s="83" t="s">
        <v>5234</v>
      </c>
      <c r="AI51" s="83" t="s">
        <v>104</v>
      </c>
      <c r="AJ51" s="83" t="s">
        <v>105</v>
      </c>
      <c r="AK51" s="191" t="s">
        <v>5232</v>
      </c>
      <c r="AL51" s="191" t="s">
        <v>5233</v>
      </c>
      <c r="AM51" s="191" t="s">
        <v>102</v>
      </c>
      <c r="AN51" s="191" t="s">
        <v>175</v>
      </c>
      <c r="AO51" s="191" t="s">
        <v>5234</v>
      </c>
      <c r="AP51" s="191" t="s">
        <v>104</v>
      </c>
      <c r="AQ51" s="191" t="s">
        <v>105</v>
      </c>
      <c r="AR51" s="191" t="s">
        <v>106</v>
      </c>
      <c r="AS51" s="191"/>
      <c r="AT51" s="191"/>
      <c r="AU51" s="191"/>
      <c r="AV51" s="191"/>
      <c r="AW51" s="191"/>
      <c r="AX51" s="191" t="s">
        <v>575</v>
      </c>
      <c r="AY51" s="192" t="s">
        <v>454</v>
      </c>
      <c r="AZ51" s="192" t="s">
        <v>108</v>
      </c>
      <c r="BA51" s="91" t="s">
        <v>108</v>
      </c>
      <c r="BB51" s="90">
        <v>0</v>
      </c>
      <c r="BC51" s="93" t="s">
        <v>102</v>
      </c>
      <c r="BD51" s="93" t="s">
        <v>102</v>
      </c>
      <c r="BE51" s="93" t="s">
        <v>102</v>
      </c>
      <c r="BF51" s="93" t="s">
        <v>102</v>
      </c>
      <c r="BG51" s="97" t="s">
        <v>108</v>
      </c>
      <c r="BH51" s="93" t="s">
        <v>108</v>
      </c>
      <c r="BI51" s="93" t="s">
        <v>102</v>
      </c>
      <c r="BJ51" s="93" t="s">
        <v>102</v>
      </c>
      <c r="BK51" s="93" t="s">
        <v>102</v>
      </c>
      <c r="BL51" s="93" t="s">
        <v>102</v>
      </c>
      <c r="BM51" s="93" t="s">
        <v>102</v>
      </c>
      <c r="BN51" s="93" t="s">
        <v>102</v>
      </c>
      <c r="BO51" s="93" t="s">
        <v>102</v>
      </c>
      <c r="BP51" s="96" t="s">
        <v>102</v>
      </c>
      <c r="BQ51" s="90">
        <v>0</v>
      </c>
      <c r="BR51" s="93" t="s">
        <v>102</v>
      </c>
      <c r="BS51" s="93" t="s">
        <v>102</v>
      </c>
      <c r="BT51" s="93" t="s">
        <v>102</v>
      </c>
      <c r="BU51" s="93" t="s">
        <v>102</v>
      </c>
      <c r="BV51" s="97" t="s">
        <v>108</v>
      </c>
      <c r="BW51" s="93" t="s">
        <v>108</v>
      </c>
      <c r="BX51" s="95" t="s">
        <v>102</v>
      </c>
      <c r="BY51" s="93" t="s">
        <v>102</v>
      </c>
      <c r="BZ51" s="93" t="s">
        <v>102</v>
      </c>
      <c r="CA51" s="93" t="s">
        <v>102</v>
      </c>
      <c r="CB51" s="93" t="s">
        <v>102</v>
      </c>
      <c r="CC51" s="93" t="s">
        <v>102</v>
      </c>
      <c r="CD51" s="93" t="s">
        <v>102</v>
      </c>
      <c r="CE51" s="193" t="s">
        <v>102</v>
      </c>
      <c r="CF51" s="194" t="s">
        <v>508</v>
      </c>
      <c r="CG51" s="195" t="s">
        <v>102</v>
      </c>
      <c r="CH51" s="101" t="e">
        <v>#N/A</v>
      </c>
      <c r="CI51" s="102" t="s">
        <v>580</v>
      </c>
      <c r="CJ51" s="196" t="s">
        <v>108</v>
      </c>
      <c r="CK51" s="104" t="s">
        <v>109</v>
      </c>
      <c r="CL51" s="105" t="s">
        <v>579</v>
      </c>
      <c r="CM51" s="83" t="s">
        <v>108</v>
      </c>
      <c r="CN51" s="106" t="s">
        <v>108</v>
      </c>
      <c r="CO51" s="197" t="s">
        <v>108</v>
      </c>
      <c r="CP51" s="107"/>
      <c r="CQ51" s="198" t="s">
        <v>474</v>
      </c>
      <c r="CR51" s="198" t="s">
        <v>474</v>
      </c>
      <c r="CS51" s="199" t="s">
        <v>616</v>
      </c>
      <c r="CT51" s="83" t="s">
        <v>109</v>
      </c>
      <c r="CU51" s="83" t="s">
        <v>109</v>
      </c>
      <c r="CV51" s="83">
        <v>19</v>
      </c>
      <c r="CW51" s="83" t="s">
        <v>112</v>
      </c>
      <c r="CX51" s="83">
        <v>19</v>
      </c>
      <c r="CY51" s="83" t="s">
        <v>5235</v>
      </c>
      <c r="CZ51" s="83">
        <v>64666</v>
      </c>
      <c r="DA51" s="83" t="s">
        <v>138</v>
      </c>
      <c r="DB51" s="83" t="s">
        <v>124</v>
      </c>
      <c r="DC51" s="83" t="s">
        <v>501</v>
      </c>
      <c r="DD51" s="83">
        <v>8347</v>
      </c>
      <c r="DE51" s="83" t="s">
        <v>582</v>
      </c>
      <c r="DF51" s="83" t="s">
        <v>145</v>
      </c>
      <c r="DG51" s="83" t="s">
        <v>501</v>
      </c>
      <c r="DH51" s="83" t="s">
        <v>582</v>
      </c>
      <c r="DI51" s="85">
        <v>43646</v>
      </c>
      <c r="DJ51" s="83" t="s">
        <v>584</v>
      </c>
      <c r="DK51" s="83" t="s">
        <v>102</v>
      </c>
      <c r="DL51" s="83" t="s">
        <v>482</v>
      </c>
      <c r="DM51" s="83">
        <v>0</v>
      </c>
      <c r="DN51" s="83" t="s">
        <v>238</v>
      </c>
      <c r="DO51" s="83">
        <v>1</v>
      </c>
      <c r="DP51" s="83">
        <v>1</v>
      </c>
      <c r="DQ51" s="83"/>
      <c r="DR51" s="83" t="s">
        <v>108</v>
      </c>
      <c r="DS51" s="83" t="s">
        <v>497</v>
      </c>
      <c r="DU51" s="215" t="s">
        <v>269</v>
      </c>
      <c r="DV51" s="136">
        <v>1</v>
      </c>
      <c r="DW51" s="136">
        <v>3</v>
      </c>
      <c r="DX51" s="215" t="s">
        <v>269</v>
      </c>
      <c r="DY51" s="215" t="s">
        <v>269</v>
      </c>
      <c r="DZ51" s="215" t="s">
        <v>269</v>
      </c>
      <c r="EA51" s="215" t="s">
        <v>269</v>
      </c>
      <c r="EB51" s="215" t="s">
        <v>269</v>
      </c>
      <c r="EC51" s="215" t="s">
        <v>269</v>
      </c>
      <c r="ED51" s="215" t="s">
        <v>269</v>
      </c>
      <c r="EE51" s="215" t="s">
        <v>269</v>
      </c>
    </row>
    <row r="52" spans="1:135" ht="28.8" x14ac:dyDescent="0.55000000000000004">
      <c r="A52" s="83" t="s">
        <v>130</v>
      </c>
      <c r="B52" s="136">
        <v>883336</v>
      </c>
      <c r="C52" t="s">
        <v>705</v>
      </c>
      <c r="D52" s="83" t="s">
        <v>228</v>
      </c>
      <c r="E52" s="138">
        <v>770605227662</v>
      </c>
      <c r="F52" s="83" t="s">
        <v>114</v>
      </c>
      <c r="G52" s="85">
        <v>43634</v>
      </c>
      <c r="H52" s="83" t="s">
        <v>98</v>
      </c>
      <c r="I52" s="84" t="s">
        <v>618</v>
      </c>
      <c r="J52" s="207" t="s">
        <v>629</v>
      </c>
      <c r="K52" s="208" t="s">
        <v>634</v>
      </c>
      <c r="L52" s="83" t="s">
        <v>108</v>
      </c>
      <c r="M52" s="184">
        <v>27484</v>
      </c>
      <c r="N52" s="184"/>
      <c r="O52" s="85" t="s">
        <v>102</v>
      </c>
      <c r="P52" s="185">
        <v>43013</v>
      </c>
      <c r="Q52" s="186" t="s">
        <v>203</v>
      </c>
      <c r="R52" s="186"/>
      <c r="S52" s="186"/>
      <c r="T52" s="187"/>
      <c r="U52" s="188" t="s">
        <v>296</v>
      </c>
      <c r="V52" s="188" t="s">
        <v>205</v>
      </c>
      <c r="W52" s="189" t="s">
        <v>619</v>
      </c>
      <c r="X52" s="189" t="s">
        <v>107</v>
      </c>
      <c r="Y52" s="190" t="s">
        <v>614</v>
      </c>
      <c r="Z52" s="83">
        <v>700</v>
      </c>
      <c r="AA52" s="83" t="s">
        <v>193</v>
      </c>
      <c r="AB52" s="83" t="s">
        <v>181</v>
      </c>
      <c r="AC52" s="83" t="s">
        <v>102</v>
      </c>
      <c r="AD52" s="83" t="s">
        <v>5236</v>
      </c>
      <c r="AE52" s="83" t="s">
        <v>102</v>
      </c>
      <c r="AF52" s="83" t="s">
        <v>102</v>
      </c>
      <c r="AG52" s="83" t="s">
        <v>174</v>
      </c>
      <c r="AH52" s="83" t="s">
        <v>5225</v>
      </c>
      <c r="AI52" s="83" t="s">
        <v>104</v>
      </c>
      <c r="AJ52" s="83" t="s">
        <v>105</v>
      </c>
      <c r="AK52" s="191" t="s">
        <v>5236</v>
      </c>
      <c r="AL52" s="191" t="s">
        <v>102</v>
      </c>
      <c r="AM52" s="191" t="s">
        <v>102</v>
      </c>
      <c r="AN52" s="191" t="s">
        <v>174</v>
      </c>
      <c r="AO52" s="191" t="s">
        <v>5225</v>
      </c>
      <c r="AP52" s="191" t="s">
        <v>104</v>
      </c>
      <c r="AQ52" s="191" t="s">
        <v>105</v>
      </c>
      <c r="AR52" s="191" t="s">
        <v>106</v>
      </c>
      <c r="AS52" s="191" t="s">
        <v>5236</v>
      </c>
      <c r="AT52" s="191" t="s">
        <v>488</v>
      </c>
      <c r="AU52" s="191" t="s">
        <v>5237</v>
      </c>
      <c r="AV52" s="191" t="s">
        <v>104</v>
      </c>
      <c r="AW52" s="191" t="s">
        <v>204</v>
      </c>
      <c r="AX52" s="191"/>
      <c r="AY52" s="192" t="s">
        <v>454</v>
      </c>
      <c r="AZ52" s="192" t="s">
        <v>416</v>
      </c>
      <c r="BA52" s="91" t="s">
        <v>108</v>
      </c>
      <c r="BB52" s="90">
        <v>0</v>
      </c>
      <c r="BC52" s="93" t="s">
        <v>102</v>
      </c>
      <c r="BD52" s="93" t="s">
        <v>102</v>
      </c>
      <c r="BE52" s="93" t="s">
        <v>102</v>
      </c>
      <c r="BF52" s="93" t="s">
        <v>102</v>
      </c>
      <c r="BG52" s="97" t="s">
        <v>108</v>
      </c>
      <c r="BH52" s="93" t="s">
        <v>108</v>
      </c>
      <c r="BI52" s="93" t="s">
        <v>102</v>
      </c>
      <c r="BJ52" s="93" t="s">
        <v>102</v>
      </c>
      <c r="BK52" s="93" t="s">
        <v>102</v>
      </c>
      <c r="BL52" s="93" t="s">
        <v>102</v>
      </c>
      <c r="BM52" s="93" t="s">
        <v>102</v>
      </c>
      <c r="BN52" s="93" t="s">
        <v>102</v>
      </c>
      <c r="BO52" s="93" t="s">
        <v>102</v>
      </c>
      <c r="BP52" s="96" t="s">
        <v>102</v>
      </c>
      <c r="BQ52" s="90">
        <v>0</v>
      </c>
      <c r="BR52" s="93" t="s">
        <v>102</v>
      </c>
      <c r="BS52" s="93" t="s">
        <v>102</v>
      </c>
      <c r="BT52" s="93" t="s">
        <v>102</v>
      </c>
      <c r="BU52" s="93" t="s">
        <v>102</v>
      </c>
      <c r="BV52" s="97" t="s">
        <v>108</v>
      </c>
      <c r="BW52" s="93" t="s">
        <v>108</v>
      </c>
      <c r="BX52" s="95" t="s">
        <v>102</v>
      </c>
      <c r="BY52" s="93" t="s">
        <v>102</v>
      </c>
      <c r="BZ52" s="93" t="s">
        <v>102</v>
      </c>
      <c r="CA52" s="93" t="s">
        <v>102</v>
      </c>
      <c r="CB52" s="93" t="s">
        <v>102</v>
      </c>
      <c r="CC52" s="93" t="s">
        <v>102</v>
      </c>
      <c r="CD52" s="93" t="s">
        <v>102</v>
      </c>
      <c r="CE52" s="193" t="s">
        <v>102</v>
      </c>
      <c r="CF52" s="194" t="s">
        <v>436</v>
      </c>
      <c r="CG52" s="195" t="s">
        <v>5238</v>
      </c>
      <c r="CH52" s="101" t="s">
        <v>310</v>
      </c>
      <c r="CI52" s="102"/>
      <c r="CJ52" s="196" t="s">
        <v>5239</v>
      </c>
      <c r="CK52" s="104" t="s">
        <v>190</v>
      </c>
      <c r="CL52" s="105"/>
      <c r="CM52" s="83" t="s">
        <v>623</v>
      </c>
      <c r="CN52" s="106" t="s">
        <v>624</v>
      </c>
      <c r="CO52" s="197" t="s">
        <v>625</v>
      </c>
      <c r="CP52" s="107"/>
      <c r="CQ52" s="198" t="s">
        <v>474</v>
      </c>
      <c r="CR52" s="198" t="s">
        <v>474</v>
      </c>
      <c r="CS52" s="199"/>
      <c r="CT52" s="83" t="s">
        <v>109</v>
      </c>
      <c r="CU52" s="83" t="s">
        <v>109</v>
      </c>
      <c r="CV52" s="83">
        <v>2</v>
      </c>
      <c r="CW52" s="83" t="s">
        <v>139</v>
      </c>
      <c r="CX52" s="83">
        <v>2</v>
      </c>
      <c r="CY52" s="83" t="s">
        <v>108</v>
      </c>
      <c r="CZ52" s="83">
        <v>65985.5</v>
      </c>
      <c r="DA52" s="83" t="s">
        <v>581</v>
      </c>
      <c r="DB52" s="83" t="s">
        <v>152</v>
      </c>
      <c r="DC52" s="83" t="s">
        <v>500</v>
      </c>
      <c r="DD52" s="83">
        <v>2728</v>
      </c>
      <c r="DE52" s="83" t="s">
        <v>606</v>
      </c>
      <c r="DF52" s="83" t="s">
        <v>152</v>
      </c>
      <c r="DG52" s="83" t="s">
        <v>500</v>
      </c>
      <c r="DH52" s="83"/>
      <c r="DI52" s="85">
        <v>43646</v>
      </c>
      <c r="DJ52" s="83" t="s">
        <v>584</v>
      </c>
      <c r="DK52" s="83" t="s">
        <v>102</v>
      </c>
      <c r="DL52" s="83" t="s">
        <v>482</v>
      </c>
      <c r="DM52" s="83">
        <v>0</v>
      </c>
      <c r="DN52" s="83" t="s">
        <v>483</v>
      </c>
      <c r="DO52" s="83">
        <v>1</v>
      </c>
      <c r="DP52" s="83">
        <v>6</v>
      </c>
      <c r="DQ52" s="83"/>
      <c r="DR52" s="83" t="s">
        <v>108</v>
      </c>
      <c r="DS52" s="83" t="s">
        <v>497</v>
      </c>
      <c r="DU52" s="215" t="s">
        <v>269</v>
      </c>
      <c r="DV52" s="136">
        <v>1</v>
      </c>
      <c r="DW52" s="136">
        <v>3</v>
      </c>
      <c r="DX52" s="215" t="s">
        <v>269</v>
      </c>
      <c r="DY52" s="215" t="s">
        <v>269</v>
      </c>
      <c r="DZ52" s="215" t="s">
        <v>269</v>
      </c>
      <c r="EA52" s="215" t="s">
        <v>269</v>
      </c>
      <c r="EB52" s="215" t="s">
        <v>269</v>
      </c>
      <c r="EC52" s="215" t="s">
        <v>269</v>
      </c>
      <c r="ED52" s="215" t="s">
        <v>269</v>
      </c>
      <c r="EE52" s="215" t="s">
        <v>269</v>
      </c>
    </row>
    <row r="53" spans="1:135" ht="28.8" x14ac:dyDescent="0.55000000000000004">
      <c r="A53" s="83" t="s">
        <v>130</v>
      </c>
      <c r="B53" s="136">
        <v>962975</v>
      </c>
      <c r="C53" t="s">
        <v>706</v>
      </c>
      <c r="D53" s="83" t="s">
        <v>228</v>
      </c>
      <c r="E53" s="138">
        <v>649598985256</v>
      </c>
      <c r="F53" s="83" t="s">
        <v>114</v>
      </c>
      <c r="G53" s="85">
        <v>43643</v>
      </c>
      <c r="H53" s="211" t="s">
        <v>98</v>
      </c>
      <c r="I53" s="84" t="s">
        <v>610</v>
      </c>
      <c r="J53" s="207" t="s">
        <v>627</v>
      </c>
      <c r="K53" s="208" t="s">
        <v>630</v>
      </c>
      <c r="L53" s="83" t="s">
        <v>108</v>
      </c>
      <c r="M53" s="184">
        <v>24395</v>
      </c>
      <c r="N53" s="184"/>
      <c r="O53" s="85" t="s">
        <v>102</v>
      </c>
      <c r="P53" s="185">
        <v>42491</v>
      </c>
      <c r="Q53" s="186" t="s">
        <v>203</v>
      </c>
      <c r="R53" s="186"/>
      <c r="S53" s="186"/>
      <c r="T53" s="187"/>
      <c r="U53" s="188" t="s">
        <v>296</v>
      </c>
      <c r="V53" s="188" t="s">
        <v>297</v>
      </c>
      <c r="W53" s="188" t="s">
        <v>297</v>
      </c>
      <c r="X53" s="189" t="s">
        <v>167</v>
      </c>
      <c r="Y53" s="190"/>
      <c r="Z53" s="83">
        <v>700</v>
      </c>
      <c r="AA53" s="83" t="s">
        <v>193</v>
      </c>
      <c r="AB53" s="83" t="s">
        <v>181</v>
      </c>
      <c r="AC53" s="83" t="s">
        <v>102</v>
      </c>
      <c r="AD53" s="83" t="s">
        <v>5240</v>
      </c>
      <c r="AE53" s="83" t="s">
        <v>102</v>
      </c>
      <c r="AF53" s="83" t="s">
        <v>102</v>
      </c>
      <c r="AG53" s="83" t="s">
        <v>119</v>
      </c>
      <c r="AH53" s="83" t="s">
        <v>5241</v>
      </c>
      <c r="AI53" s="83" t="s">
        <v>104</v>
      </c>
      <c r="AJ53" s="83" t="s">
        <v>105</v>
      </c>
      <c r="AK53" s="191" t="s">
        <v>5240</v>
      </c>
      <c r="AL53" s="191" t="s">
        <v>102</v>
      </c>
      <c r="AM53" s="191" t="s">
        <v>102</v>
      </c>
      <c r="AN53" s="191" t="s">
        <v>119</v>
      </c>
      <c r="AO53" s="191" t="s">
        <v>5241</v>
      </c>
      <c r="AP53" s="191" t="s">
        <v>104</v>
      </c>
      <c r="AQ53" s="191" t="s">
        <v>105</v>
      </c>
      <c r="AR53" s="191" t="s">
        <v>106</v>
      </c>
      <c r="AS53" s="191" t="s">
        <v>5240</v>
      </c>
      <c r="AT53" s="191" t="s">
        <v>485</v>
      </c>
      <c r="AU53" s="191" t="s">
        <v>5241</v>
      </c>
      <c r="AV53" s="191" t="s">
        <v>104</v>
      </c>
      <c r="AW53" s="191" t="s">
        <v>204</v>
      </c>
      <c r="AX53" s="191"/>
      <c r="AY53" s="192" t="s">
        <v>454</v>
      </c>
      <c r="AZ53" s="192" t="s">
        <v>416</v>
      </c>
      <c r="BA53" s="91" t="s">
        <v>108</v>
      </c>
      <c r="BB53" s="90">
        <v>0</v>
      </c>
      <c r="BC53" s="93" t="s">
        <v>102</v>
      </c>
      <c r="BD53" s="93" t="s">
        <v>102</v>
      </c>
      <c r="BE53" s="93" t="s">
        <v>102</v>
      </c>
      <c r="BF53" s="93" t="s">
        <v>102</v>
      </c>
      <c r="BG53" s="97" t="s">
        <v>108</v>
      </c>
      <c r="BH53" s="93" t="s">
        <v>108</v>
      </c>
      <c r="BI53" s="93" t="s">
        <v>102</v>
      </c>
      <c r="BJ53" s="93" t="s">
        <v>102</v>
      </c>
      <c r="BK53" s="93" t="s">
        <v>102</v>
      </c>
      <c r="BL53" s="93" t="s">
        <v>102</v>
      </c>
      <c r="BM53" s="93" t="s">
        <v>102</v>
      </c>
      <c r="BN53" s="93" t="s">
        <v>102</v>
      </c>
      <c r="BO53" s="93" t="s">
        <v>102</v>
      </c>
      <c r="BP53" s="96" t="s">
        <v>102</v>
      </c>
      <c r="BQ53" s="90">
        <v>0</v>
      </c>
      <c r="BR53" s="93" t="s">
        <v>102</v>
      </c>
      <c r="BS53" s="93" t="s">
        <v>102</v>
      </c>
      <c r="BT53" s="93" t="s">
        <v>102</v>
      </c>
      <c r="BU53" s="93" t="s">
        <v>102</v>
      </c>
      <c r="BV53" s="97" t="s">
        <v>108</v>
      </c>
      <c r="BW53" s="93" t="s">
        <v>108</v>
      </c>
      <c r="BX53" s="95" t="s">
        <v>102</v>
      </c>
      <c r="BY53" s="93" t="s">
        <v>102</v>
      </c>
      <c r="BZ53" s="93" t="s">
        <v>102</v>
      </c>
      <c r="CA53" s="93" t="s">
        <v>102</v>
      </c>
      <c r="CB53" s="93" t="s">
        <v>102</v>
      </c>
      <c r="CC53" s="93" t="s">
        <v>102</v>
      </c>
      <c r="CD53" s="93" t="s">
        <v>102</v>
      </c>
      <c r="CE53" s="193" t="s">
        <v>102</v>
      </c>
      <c r="CF53" s="194" t="s">
        <v>436</v>
      </c>
      <c r="CG53" s="195" t="s">
        <v>5242</v>
      </c>
      <c r="CH53" s="101" t="s">
        <v>563</v>
      </c>
      <c r="CI53" s="102"/>
      <c r="CJ53" s="196" t="s">
        <v>577</v>
      </c>
      <c r="CK53" s="104" t="s">
        <v>190</v>
      </c>
      <c r="CL53" s="105"/>
      <c r="CM53" s="83" t="s">
        <v>578</v>
      </c>
      <c r="CN53" s="106" t="s">
        <v>108</v>
      </c>
      <c r="CO53" s="197" t="s">
        <v>566</v>
      </c>
      <c r="CP53" s="107"/>
      <c r="CQ53" s="198" t="s">
        <v>107</v>
      </c>
      <c r="CR53" s="198" t="s">
        <v>107</v>
      </c>
      <c r="CS53" s="199"/>
      <c r="CT53" s="83" t="s">
        <v>109</v>
      </c>
      <c r="CU53" s="83" t="s">
        <v>109</v>
      </c>
      <c r="CV53" s="83">
        <v>70</v>
      </c>
      <c r="CW53" s="83" t="s">
        <v>270</v>
      </c>
      <c r="CX53" s="83">
        <v>70</v>
      </c>
      <c r="CY53" s="83" t="s">
        <v>108</v>
      </c>
      <c r="CZ53" s="83">
        <v>67305</v>
      </c>
      <c r="DA53" s="83" t="s">
        <v>5243</v>
      </c>
      <c r="DB53" s="83" t="s">
        <v>118</v>
      </c>
      <c r="DC53" s="83" t="s">
        <v>108</v>
      </c>
      <c r="DD53" s="83">
        <v>9520</v>
      </c>
      <c r="DE53" s="83" t="s">
        <v>173</v>
      </c>
      <c r="DF53" s="83" t="s">
        <v>118</v>
      </c>
      <c r="DG53" s="83" t="s">
        <v>500</v>
      </c>
      <c r="DH53" s="83"/>
      <c r="DI53" s="85">
        <v>43646</v>
      </c>
      <c r="DJ53" s="83" t="s">
        <v>584</v>
      </c>
      <c r="DK53" s="83" t="s">
        <v>102</v>
      </c>
      <c r="DL53" s="83" t="s">
        <v>482</v>
      </c>
      <c r="DM53" s="83">
        <v>0</v>
      </c>
      <c r="DN53" s="83" t="s">
        <v>483</v>
      </c>
      <c r="DO53" s="83">
        <v>1</v>
      </c>
      <c r="DP53" s="83">
        <v>5</v>
      </c>
      <c r="DQ53" s="83"/>
      <c r="DR53" s="83" t="s">
        <v>108</v>
      </c>
      <c r="DS53" s="83" t="s">
        <v>497</v>
      </c>
      <c r="DU53" s="215" t="s">
        <v>269</v>
      </c>
      <c r="DV53" s="136">
        <v>1</v>
      </c>
      <c r="DW53" s="136">
        <v>3</v>
      </c>
      <c r="DX53" s="215" t="s">
        <v>269</v>
      </c>
      <c r="DY53" s="215" t="s">
        <v>269</v>
      </c>
      <c r="DZ53" s="215" t="s">
        <v>269</v>
      </c>
      <c r="EA53" s="215" t="s">
        <v>269</v>
      </c>
      <c r="EB53" s="215" t="s">
        <v>269</v>
      </c>
      <c r="EC53" s="215" t="s">
        <v>269</v>
      </c>
      <c r="ED53" s="215" t="s">
        <v>269</v>
      </c>
      <c r="EE53" s="215" t="s">
        <v>269</v>
      </c>
    </row>
    <row r="54" spans="1:135" ht="57.6" x14ac:dyDescent="0.55000000000000004">
      <c r="A54" s="83" t="s">
        <v>130</v>
      </c>
      <c r="B54" s="136">
        <v>262931</v>
      </c>
      <c r="C54" t="s">
        <v>707</v>
      </c>
      <c r="D54" s="83" t="s">
        <v>228</v>
      </c>
      <c r="E54" s="138">
        <v>680766523663</v>
      </c>
      <c r="F54" s="83" t="s">
        <v>143</v>
      </c>
      <c r="G54" s="85">
        <v>43620</v>
      </c>
      <c r="H54" s="83" t="s">
        <v>98</v>
      </c>
      <c r="I54" s="84" t="s">
        <v>612</v>
      </c>
      <c r="J54" s="207" t="s">
        <v>628</v>
      </c>
      <c r="K54" s="208" t="s">
        <v>633</v>
      </c>
      <c r="L54" s="83" t="s">
        <v>108</v>
      </c>
      <c r="M54" s="184" t="s">
        <v>102</v>
      </c>
      <c r="N54" s="184" t="s">
        <v>556</v>
      </c>
      <c r="O54" s="85" t="s">
        <v>102</v>
      </c>
      <c r="P54" s="185">
        <v>42491</v>
      </c>
      <c r="Q54" s="186" t="s">
        <v>202</v>
      </c>
      <c r="R54" s="186" t="s">
        <v>613</v>
      </c>
      <c r="S54" s="186"/>
      <c r="T54" s="187"/>
      <c r="U54" s="188" t="s">
        <v>295</v>
      </c>
      <c r="V54" s="188" t="s">
        <v>205</v>
      </c>
      <c r="W54" s="188" t="s">
        <v>295</v>
      </c>
      <c r="X54" s="189" t="s">
        <v>107</v>
      </c>
      <c r="Y54" s="190" t="s">
        <v>614</v>
      </c>
      <c r="Z54" s="83">
        <v>700</v>
      </c>
      <c r="AA54" s="83" t="s">
        <v>193</v>
      </c>
      <c r="AB54" s="83" t="s">
        <v>181</v>
      </c>
      <c r="AC54" s="83" t="s">
        <v>102</v>
      </c>
      <c r="AD54" s="83" t="s">
        <v>5244</v>
      </c>
      <c r="AE54" s="83" t="s">
        <v>5245</v>
      </c>
      <c r="AF54" s="83" t="s">
        <v>102</v>
      </c>
      <c r="AG54" s="83" t="s">
        <v>175</v>
      </c>
      <c r="AH54" s="83" t="s">
        <v>5246</v>
      </c>
      <c r="AI54" s="83" t="s">
        <v>104</v>
      </c>
      <c r="AJ54" s="83" t="s">
        <v>105</v>
      </c>
      <c r="AK54" s="191" t="s">
        <v>5244</v>
      </c>
      <c r="AL54" s="191" t="s">
        <v>5245</v>
      </c>
      <c r="AM54" s="191" t="s">
        <v>102</v>
      </c>
      <c r="AN54" s="191" t="s">
        <v>175</v>
      </c>
      <c r="AO54" s="191" t="s">
        <v>5246</v>
      </c>
      <c r="AP54" s="191" t="s">
        <v>104</v>
      </c>
      <c r="AQ54" s="191" t="s">
        <v>105</v>
      </c>
      <c r="AR54" s="191" t="s">
        <v>106</v>
      </c>
      <c r="AS54" s="191"/>
      <c r="AT54" s="191"/>
      <c r="AU54" s="191"/>
      <c r="AV54" s="191"/>
      <c r="AW54" s="191"/>
      <c r="AX54" s="191" t="s">
        <v>575</v>
      </c>
      <c r="AY54" s="192" t="s">
        <v>454</v>
      </c>
      <c r="AZ54" s="192" t="s">
        <v>108</v>
      </c>
      <c r="BA54" s="91" t="s">
        <v>108</v>
      </c>
      <c r="BB54" s="90">
        <v>0</v>
      </c>
      <c r="BC54" s="93" t="s">
        <v>102</v>
      </c>
      <c r="BD54" s="93" t="s">
        <v>102</v>
      </c>
      <c r="BE54" s="93" t="s">
        <v>102</v>
      </c>
      <c r="BF54" s="93" t="s">
        <v>102</v>
      </c>
      <c r="BG54" s="97" t="s">
        <v>108</v>
      </c>
      <c r="BH54" s="93" t="s">
        <v>108</v>
      </c>
      <c r="BI54" s="93" t="s">
        <v>102</v>
      </c>
      <c r="BJ54" s="93" t="s">
        <v>102</v>
      </c>
      <c r="BK54" s="93" t="s">
        <v>102</v>
      </c>
      <c r="BL54" s="93" t="s">
        <v>102</v>
      </c>
      <c r="BM54" s="93" t="s">
        <v>102</v>
      </c>
      <c r="BN54" s="93" t="s">
        <v>102</v>
      </c>
      <c r="BO54" s="93" t="s">
        <v>102</v>
      </c>
      <c r="BP54" s="96" t="s">
        <v>102</v>
      </c>
      <c r="BQ54" s="90">
        <v>0</v>
      </c>
      <c r="BR54" s="93" t="s">
        <v>102</v>
      </c>
      <c r="BS54" s="93" t="s">
        <v>102</v>
      </c>
      <c r="BT54" s="93" t="s">
        <v>102</v>
      </c>
      <c r="BU54" s="93" t="s">
        <v>102</v>
      </c>
      <c r="BV54" s="97" t="s">
        <v>108</v>
      </c>
      <c r="BW54" s="93" t="s">
        <v>108</v>
      </c>
      <c r="BX54" s="95" t="s">
        <v>102</v>
      </c>
      <c r="BY54" s="93" t="s">
        <v>102</v>
      </c>
      <c r="BZ54" s="93" t="s">
        <v>102</v>
      </c>
      <c r="CA54" s="93" t="s">
        <v>102</v>
      </c>
      <c r="CB54" s="93" t="s">
        <v>102</v>
      </c>
      <c r="CC54" s="93" t="s">
        <v>102</v>
      </c>
      <c r="CD54" s="93" t="s">
        <v>102</v>
      </c>
      <c r="CE54" s="193" t="s">
        <v>102</v>
      </c>
      <c r="CF54" s="194" t="s">
        <v>508</v>
      </c>
      <c r="CG54" s="195" t="s">
        <v>102</v>
      </c>
      <c r="CH54" s="101" t="e">
        <v>#N/A</v>
      </c>
      <c r="CI54" s="102" t="s">
        <v>580</v>
      </c>
      <c r="CJ54" s="196" t="s">
        <v>108</v>
      </c>
      <c r="CK54" s="104" t="s">
        <v>109</v>
      </c>
      <c r="CL54" s="105" t="s">
        <v>579</v>
      </c>
      <c r="CM54" s="83" t="s">
        <v>108</v>
      </c>
      <c r="CN54" s="106" t="s">
        <v>108</v>
      </c>
      <c r="CO54" s="197" t="s">
        <v>108</v>
      </c>
      <c r="CP54" s="107"/>
      <c r="CQ54" s="198" t="s">
        <v>474</v>
      </c>
      <c r="CR54" s="198" t="s">
        <v>474</v>
      </c>
      <c r="CS54" s="199" t="s">
        <v>616</v>
      </c>
      <c r="CT54" s="83" t="s">
        <v>109</v>
      </c>
      <c r="CU54" s="83" t="s">
        <v>109</v>
      </c>
      <c r="CV54" s="83">
        <v>6</v>
      </c>
      <c r="CW54" s="83" t="s">
        <v>112</v>
      </c>
      <c r="CX54" s="83">
        <v>6</v>
      </c>
      <c r="CY54" s="83" t="s">
        <v>5247</v>
      </c>
      <c r="CZ54" s="83">
        <v>68624.5</v>
      </c>
      <c r="DA54" s="83" t="s">
        <v>138</v>
      </c>
      <c r="DB54" s="83" t="s">
        <v>124</v>
      </c>
      <c r="DC54" s="83" t="s">
        <v>501</v>
      </c>
      <c r="DD54" s="83">
        <v>5176</v>
      </c>
      <c r="DE54" s="83" t="s">
        <v>582</v>
      </c>
      <c r="DF54" s="83" t="s">
        <v>145</v>
      </c>
      <c r="DG54" s="83" t="s">
        <v>501</v>
      </c>
      <c r="DH54" s="83" t="s">
        <v>582</v>
      </c>
      <c r="DI54" s="85">
        <v>43646</v>
      </c>
      <c r="DJ54" s="83" t="s">
        <v>584</v>
      </c>
      <c r="DK54" s="83" t="s">
        <v>102</v>
      </c>
      <c r="DL54" s="83" t="s">
        <v>482</v>
      </c>
      <c r="DM54" s="83">
        <v>0</v>
      </c>
      <c r="DN54" s="83" t="s">
        <v>238</v>
      </c>
      <c r="DO54" s="83">
        <v>1</v>
      </c>
      <c r="DP54" s="83">
        <v>4</v>
      </c>
      <c r="DQ54" s="83"/>
      <c r="DR54" s="83" t="s">
        <v>108</v>
      </c>
      <c r="DS54" s="83" t="s">
        <v>497</v>
      </c>
      <c r="DU54" s="215" t="s">
        <v>269</v>
      </c>
      <c r="DV54" s="136">
        <v>1</v>
      </c>
      <c r="DW54" s="136">
        <v>3</v>
      </c>
      <c r="DX54" s="215" t="s">
        <v>269</v>
      </c>
      <c r="DY54" s="215" t="s">
        <v>269</v>
      </c>
      <c r="DZ54" s="215" t="s">
        <v>269</v>
      </c>
      <c r="EA54" s="215" t="s">
        <v>269</v>
      </c>
      <c r="EB54" s="215" t="s">
        <v>269</v>
      </c>
      <c r="EC54" s="215" t="s">
        <v>269</v>
      </c>
      <c r="ED54" s="215" t="s">
        <v>269</v>
      </c>
      <c r="EE54" s="215" t="s">
        <v>269</v>
      </c>
    </row>
    <row r="55" spans="1:135" ht="28.8" x14ac:dyDescent="0.55000000000000004">
      <c r="A55" s="83" t="s">
        <v>130</v>
      </c>
      <c r="B55" s="136">
        <v>957607</v>
      </c>
      <c r="C55" t="s">
        <v>708</v>
      </c>
      <c r="D55" s="83" t="s">
        <v>228</v>
      </c>
      <c r="E55" s="138">
        <v>928837107458</v>
      </c>
      <c r="F55" s="83" t="s">
        <v>114</v>
      </c>
      <c r="G55" s="85">
        <v>43634</v>
      </c>
      <c r="H55" s="83" t="s">
        <v>98</v>
      </c>
      <c r="I55" s="84" t="s">
        <v>618</v>
      </c>
      <c r="J55" s="207" t="s">
        <v>629</v>
      </c>
      <c r="K55" s="208" t="s">
        <v>634</v>
      </c>
      <c r="L55" s="83" t="s">
        <v>108</v>
      </c>
      <c r="M55" s="184">
        <v>27485</v>
      </c>
      <c r="N55" s="184"/>
      <c r="O55" s="85" t="s">
        <v>102</v>
      </c>
      <c r="P55" s="185">
        <v>43013</v>
      </c>
      <c r="Q55" s="186" t="s">
        <v>203</v>
      </c>
      <c r="R55" s="186"/>
      <c r="S55" s="186"/>
      <c r="T55" s="187"/>
      <c r="U55" s="188" t="s">
        <v>296</v>
      </c>
      <c r="V55" s="188" t="s">
        <v>205</v>
      </c>
      <c r="W55" s="189" t="s">
        <v>619</v>
      </c>
      <c r="X55" s="189" t="s">
        <v>107</v>
      </c>
      <c r="Y55" s="190" t="s">
        <v>614</v>
      </c>
      <c r="Z55" s="83">
        <v>700</v>
      </c>
      <c r="AA55" s="83" t="s">
        <v>193</v>
      </c>
      <c r="AB55" s="83" t="s">
        <v>181</v>
      </c>
      <c r="AC55" s="83" t="s">
        <v>102</v>
      </c>
      <c r="AD55" s="83" t="s">
        <v>5248</v>
      </c>
      <c r="AE55" s="83" t="s">
        <v>102</v>
      </c>
      <c r="AF55" s="83" t="s">
        <v>102</v>
      </c>
      <c r="AG55" s="83" t="s">
        <v>174</v>
      </c>
      <c r="AH55" s="83" t="s">
        <v>5237</v>
      </c>
      <c r="AI55" s="83" t="s">
        <v>104</v>
      </c>
      <c r="AJ55" s="83" t="s">
        <v>105</v>
      </c>
      <c r="AK55" s="191" t="s">
        <v>5248</v>
      </c>
      <c r="AL55" s="191" t="s">
        <v>102</v>
      </c>
      <c r="AM55" s="191" t="s">
        <v>102</v>
      </c>
      <c r="AN55" s="191" t="s">
        <v>174</v>
      </c>
      <c r="AO55" s="191" t="s">
        <v>5237</v>
      </c>
      <c r="AP55" s="191" t="s">
        <v>104</v>
      </c>
      <c r="AQ55" s="191" t="s">
        <v>105</v>
      </c>
      <c r="AR55" s="191" t="s">
        <v>106</v>
      </c>
      <c r="AS55" s="191" t="s">
        <v>5248</v>
      </c>
      <c r="AT55" s="191" t="s">
        <v>488</v>
      </c>
      <c r="AU55" s="191" t="s">
        <v>5249</v>
      </c>
      <c r="AV55" s="191" t="s">
        <v>104</v>
      </c>
      <c r="AW55" s="191" t="s">
        <v>204</v>
      </c>
      <c r="AX55" s="191"/>
      <c r="AY55" s="192" t="s">
        <v>454</v>
      </c>
      <c r="AZ55" s="192" t="s">
        <v>416</v>
      </c>
      <c r="BA55" s="91" t="s">
        <v>108</v>
      </c>
      <c r="BB55" s="90">
        <v>0</v>
      </c>
      <c r="BC55" s="93" t="s">
        <v>102</v>
      </c>
      <c r="BD55" s="93" t="s">
        <v>102</v>
      </c>
      <c r="BE55" s="93" t="s">
        <v>102</v>
      </c>
      <c r="BF55" s="93" t="s">
        <v>102</v>
      </c>
      <c r="BG55" s="97" t="s">
        <v>108</v>
      </c>
      <c r="BH55" s="93" t="s">
        <v>108</v>
      </c>
      <c r="BI55" s="93" t="s">
        <v>102</v>
      </c>
      <c r="BJ55" s="93" t="s">
        <v>102</v>
      </c>
      <c r="BK55" s="93" t="s">
        <v>102</v>
      </c>
      <c r="BL55" s="93" t="s">
        <v>102</v>
      </c>
      <c r="BM55" s="93" t="s">
        <v>102</v>
      </c>
      <c r="BN55" s="93" t="s">
        <v>102</v>
      </c>
      <c r="BO55" s="93" t="s">
        <v>102</v>
      </c>
      <c r="BP55" s="96" t="s">
        <v>102</v>
      </c>
      <c r="BQ55" s="90">
        <v>0</v>
      </c>
      <c r="BR55" s="93" t="s">
        <v>102</v>
      </c>
      <c r="BS55" s="93" t="s">
        <v>102</v>
      </c>
      <c r="BT55" s="93" t="s">
        <v>102</v>
      </c>
      <c r="BU55" s="93" t="s">
        <v>102</v>
      </c>
      <c r="BV55" s="97" t="s">
        <v>108</v>
      </c>
      <c r="BW55" s="93" t="s">
        <v>108</v>
      </c>
      <c r="BX55" s="95" t="s">
        <v>102</v>
      </c>
      <c r="BY55" s="93" t="s">
        <v>102</v>
      </c>
      <c r="BZ55" s="93" t="s">
        <v>102</v>
      </c>
      <c r="CA55" s="93" t="s">
        <v>102</v>
      </c>
      <c r="CB55" s="93" t="s">
        <v>102</v>
      </c>
      <c r="CC55" s="93" t="s">
        <v>102</v>
      </c>
      <c r="CD55" s="93" t="s">
        <v>102</v>
      </c>
      <c r="CE55" s="193" t="s">
        <v>102</v>
      </c>
      <c r="CF55" s="194" t="s">
        <v>436</v>
      </c>
      <c r="CG55" s="195" t="s">
        <v>5250</v>
      </c>
      <c r="CH55" s="101" t="s">
        <v>310</v>
      </c>
      <c r="CI55" s="102"/>
      <c r="CJ55" s="196" t="s">
        <v>5251</v>
      </c>
      <c r="CK55" s="104" t="s">
        <v>190</v>
      </c>
      <c r="CL55" s="105"/>
      <c r="CM55" s="83" t="s">
        <v>623</v>
      </c>
      <c r="CN55" s="106" t="s">
        <v>624</v>
      </c>
      <c r="CO55" s="197" t="s">
        <v>625</v>
      </c>
      <c r="CP55" s="107"/>
      <c r="CQ55" s="198" t="s">
        <v>474</v>
      </c>
      <c r="CR55" s="198" t="s">
        <v>474</v>
      </c>
      <c r="CS55" s="199"/>
      <c r="CT55" s="83" t="s">
        <v>109</v>
      </c>
      <c r="CU55" s="83" t="s">
        <v>109</v>
      </c>
      <c r="CV55" s="83">
        <v>22</v>
      </c>
      <c r="CW55" s="83" t="s">
        <v>139</v>
      </c>
      <c r="CX55" s="83">
        <v>22</v>
      </c>
      <c r="CY55" s="83" t="s">
        <v>108</v>
      </c>
      <c r="CZ55" s="83">
        <v>69944</v>
      </c>
      <c r="DA55" s="83" t="s">
        <v>581</v>
      </c>
      <c r="DB55" s="83" t="s">
        <v>152</v>
      </c>
      <c r="DC55" s="83" t="s">
        <v>500</v>
      </c>
      <c r="DD55" s="83">
        <v>1454</v>
      </c>
      <c r="DE55" s="83" t="s">
        <v>606</v>
      </c>
      <c r="DF55" s="83" t="s">
        <v>152</v>
      </c>
      <c r="DG55" s="83" t="s">
        <v>500</v>
      </c>
      <c r="DH55" s="83"/>
      <c r="DI55" s="85">
        <v>43646</v>
      </c>
      <c r="DJ55" s="83" t="s">
        <v>584</v>
      </c>
      <c r="DK55" s="83" t="s">
        <v>102</v>
      </c>
      <c r="DL55" s="83" t="s">
        <v>482</v>
      </c>
      <c r="DM55" s="83">
        <v>0</v>
      </c>
      <c r="DN55" s="83" t="s">
        <v>483</v>
      </c>
      <c r="DO55" s="83">
        <v>1</v>
      </c>
      <c r="DP55" s="83">
        <v>2</v>
      </c>
      <c r="DQ55" s="83"/>
      <c r="DR55" s="83" t="s">
        <v>108</v>
      </c>
      <c r="DS55" s="83" t="s">
        <v>497</v>
      </c>
      <c r="DU55" s="215" t="s">
        <v>269</v>
      </c>
      <c r="DV55" s="136">
        <v>1</v>
      </c>
      <c r="DW55" s="136">
        <v>3</v>
      </c>
      <c r="DX55" s="215" t="s">
        <v>269</v>
      </c>
      <c r="DY55" s="215" t="s">
        <v>269</v>
      </c>
      <c r="DZ55" s="215" t="s">
        <v>269</v>
      </c>
      <c r="EA55" s="215" t="s">
        <v>269</v>
      </c>
      <c r="EB55" s="215" t="s">
        <v>269</v>
      </c>
      <c r="EC55" s="215" t="s">
        <v>269</v>
      </c>
      <c r="ED55" s="215" t="s">
        <v>269</v>
      </c>
      <c r="EE55" s="215" t="s">
        <v>269</v>
      </c>
    </row>
    <row r="56" spans="1:135" ht="28.8" x14ac:dyDescent="0.55000000000000004">
      <c r="A56" s="83" t="s">
        <v>130</v>
      </c>
      <c r="B56" s="136">
        <v>221752</v>
      </c>
      <c r="C56" t="s">
        <v>709</v>
      </c>
      <c r="D56" s="83" t="s">
        <v>228</v>
      </c>
      <c r="E56" s="138">
        <v>958183135294</v>
      </c>
      <c r="F56" s="83" t="s">
        <v>114</v>
      </c>
      <c r="G56" s="85">
        <v>43643</v>
      </c>
      <c r="H56" s="211" t="s">
        <v>98</v>
      </c>
      <c r="I56" s="84" t="s">
        <v>610</v>
      </c>
      <c r="J56" s="207" t="s">
        <v>627</v>
      </c>
      <c r="K56" s="208" t="s">
        <v>630</v>
      </c>
      <c r="L56" s="83" t="s">
        <v>108</v>
      </c>
      <c r="M56" s="184">
        <v>24396</v>
      </c>
      <c r="N56" s="184"/>
      <c r="O56" s="85" t="s">
        <v>102</v>
      </c>
      <c r="P56" s="185">
        <v>42491</v>
      </c>
      <c r="Q56" s="186" t="s">
        <v>203</v>
      </c>
      <c r="R56" s="186"/>
      <c r="S56" s="186"/>
      <c r="T56" s="187"/>
      <c r="U56" s="188" t="s">
        <v>296</v>
      </c>
      <c r="V56" s="188" t="s">
        <v>297</v>
      </c>
      <c r="W56" s="188" t="s">
        <v>297</v>
      </c>
      <c r="X56" s="189" t="s">
        <v>167</v>
      </c>
      <c r="Y56" s="190"/>
      <c r="Z56" s="83">
        <v>700</v>
      </c>
      <c r="AA56" s="83" t="s">
        <v>193</v>
      </c>
      <c r="AB56" s="83" t="s">
        <v>181</v>
      </c>
      <c r="AC56" s="83" t="s">
        <v>102</v>
      </c>
      <c r="AD56" s="83" t="s">
        <v>5252</v>
      </c>
      <c r="AE56" s="83" t="s">
        <v>102</v>
      </c>
      <c r="AF56" s="83" t="s">
        <v>102</v>
      </c>
      <c r="AG56" s="83" t="s">
        <v>119</v>
      </c>
      <c r="AH56" s="83" t="s">
        <v>5253</v>
      </c>
      <c r="AI56" s="83" t="s">
        <v>104</v>
      </c>
      <c r="AJ56" s="83" t="s">
        <v>105</v>
      </c>
      <c r="AK56" s="191" t="s">
        <v>5252</v>
      </c>
      <c r="AL56" s="191" t="s">
        <v>102</v>
      </c>
      <c r="AM56" s="191" t="s">
        <v>102</v>
      </c>
      <c r="AN56" s="191" t="s">
        <v>119</v>
      </c>
      <c r="AO56" s="191" t="s">
        <v>5253</v>
      </c>
      <c r="AP56" s="191" t="s">
        <v>104</v>
      </c>
      <c r="AQ56" s="191" t="s">
        <v>105</v>
      </c>
      <c r="AR56" s="191" t="s">
        <v>106</v>
      </c>
      <c r="AS56" s="191" t="s">
        <v>5252</v>
      </c>
      <c r="AT56" s="191" t="s">
        <v>485</v>
      </c>
      <c r="AU56" s="191" t="s">
        <v>5253</v>
      </c>
      <c r="AV56" s="191" t="s">
        <v>104</v>
      </c>
      <c r="AW56" s="191" t="s">
        <v>204</v>
      </c>
      <c r="AX56" s="191"/>
      <c r="AY56" s="192" t="s">
        <v>454</v>
      </c>
      <c r="AZ56" s="192" t="s">
        <v>416</v>
      </c>
      <c r="BA56" s="91" t="s">
        <v>108</v>
      </c>
      <c r="BB56" s="90">
        <v>0</v>
      </c>
      <c r="BC56" s="93" t="s">
        <v>102</v>
      </c>
      <c r="BD56" s="93" t="s">
        <v>102</v>
      </c>
      <c r="BE56" s="93" t="s">
        <v>102</v>
      </c>
      <c r="BF56" s="93" t="s">
        <v>102</v>
      </c>
      <c r="BG56" s="97" t="s">
        <v>108</v>
      </c>
      <c r="BH56" s="93" t="s">
        <v>108</v>
      </c>
      <c r="BI56" s="93" t="s">
        <v>102</v>
      </c>
      <c r="BJ56" s="93" t="s">
        <v>102</v>
      </c>
      <c r="BK56" s="93" t="s">
        <v>102</v>
      </c>
      <c r="BL56" s="93" t="s">
        <v>102</v>
      </c>
      <c r="BM56" s="93" t="s">
        <v>102</v>
      </c>
      <c r="BN56" s="93" t="s">
        <v>102</v>
      </c>
      <c r="BO56" s="93" t="s">
        <v>102</v>
      </c>
      <c r="BP56" s="96" t="s">
        <v>102</v>
      </c>
      <c r="BQ56" s="90">
        <v>0</v>
      </c>
      <c r="BR56" s="93" t="s">
        <v>102</v>
      </c>
      <c r="BS56" s="93" t="s">
        <v>102</v>
      </c>
      <c r="BT56" s="93" t="s">
        <v>102</v>
      </c>
      <c r="BU56" s="93" t="s">
        <v>102</v>
      </c>
      <c r="BV56" s="97" t="s">
        <v>108</v>
      </c>
      <c r="BW56" s="93" t="s">
        <v>108</v>
      </c>
      <c r="BX56" s="95" t="s">
        <v>102</v>
      </c>
      <c r="BY56" s="93" t="s">
        <v>102</v>
      </c>
      <c r="BZ56" s="93" t="s">
        <v>102</v>
      </c>
      <c r="CA56" s="93" t="s">
        <v>102</v>
      </c>
      <c r="CB56" s="93" t="s">
        <v>102</v>
      </c>
      <c r="CC56" s="93" t="s">
        <v>102</v>
      </c>
      <c r="CD56" s="93" t="s">
        <v>102</v>
      </c>
      <c r="CE56" s="193" t="s">
        <v>102</v>
      </c>
      <c r="CF56" s="194" t="s">
        <v>436</v>
      </c>
      <c r="CG56" s="195" t="s">
        <v>5254</v>
      </c>
      <c r="CH56" s="101" t="s">
        <v>563</v>
      </c>
      <c r="CI56" s="102"/>
      <c r="CJ56" s="196" t="s">
        <v>577</v>
      </c>
      <c r="CK56" s="104" t="s">
        <v>190</v>
      </c>
      <c r="CL56" s="105"/>
      <c r="CM56" s="83" t="s">
        <v>578</v>
      </c>
      <c r="CN56" s="106" t="s">
        <v>108</v>
      </c>
      <c r="CO56" s="197" t="s">
        <v>566</v>
      </c>
      <c r="CP56" s="107"/>
      <c r="CQ56" s="198" t="s">
        <v>107</v>
      </c>
      <c r="CR56" s="198" t="s">
        <v>107</v>
      </c>
      <c r="CS56" s="199"/>
      <c r="CT56" s="83" t="s">
        <v>109</v>
      </c>
      <c r="CU56" s="83" t="s">
        <v>109</v>
      </c>
      <c r="CV56" s="83">
        <v>52</v>
      </c>
      <c r="CW56" s="83" t="s">
        <v>270</v>
      </c>
      <c r="CX56" s="83">
        <v>52</v>
      </c>
      <c r="CY56" s="83" t="s">
        <v>108</v>
      </c>
      <c r="CZ56" s="83">
        <v>71263.5</v>
      </c>
      <c r="DA56" s="83" t="s">
        <v>5255</v>
      </c>
      <c r="DB56" s="83" t="s">
        <v>118</v>
      </c>
      <c r="DC56" s="83" t="s">
        <v>108</v>
      </c>
      <c r="DD56" s="83">
        <v>9234</v>
      </c>
      <c r="DE56" s="83" t="s">
        <v>173</v>
      </c>
      <c r="DF56" s="83" t="s">
        <v>118</v>
      </c>
      <c r="DG56" s="83" t="s">
        <v>500</v>
      </c>
      <c r="DH56" s="83"/>
      <c r="DI56" s="85">
        <v>43646</v>
      </c>
      <c r="DJ56" s="83" t="s">
        <v>584</v>
      </c>
      <c r="DK56" s="83" t="s">
        <v>102</v>
      </c>
      <c r="DL56" s="83" t="s">
        <v>482</v>
      </c>
      <c r="DM56" s="83">
        <v>0</v>
      </c>
      <c r="DN56" s="83" t="s">
        <v>483</v>
      </c>
      <c r="DO56" s="83">
        <v>1</v>
      </c>
      <c r="DP56" s="83">
        <v>2</v>
      </c>
      <c r="DQ56" s="83"/>
      <c r="DR56" s="83" t="s">
        <v>108</v>
      </c>
      <c r="DS56" s="83" t="s">
        <v>497</v>
      </c>
      <c r="DU56" s="215" t="s">
        <v>269</v>
      </c>
      <c r="DV56" s="136">
        <v>1</v>
      </c>
      <c r="DW56" s="136">
        <v>3</v>
      </c>
      <c r="DX56" s="215" t="s">
        <v>269</v>
      </c>
      <c r="DY56" s="215" t="s">
        <v>269</v>
      </c>
      <c r="DZ56" s="215" t="s">
        <v>269</v>
      </c>
      <c r="EA56" s="215" t="s">
        <v>269</v>
      </c>
      <c r="EB56" s="215" t="s">
        <v>269</v>
      </c>
      <c r="EC56" s="215" t="s">
        <v>269</v>
      </c>
      <c r="ED56" s="215" t="s">
        <v>269</v>
      </c>
      <c r="EE56" s="215" t="s">
        <v>269</v>
      </c>
    </row>
    <row r="57" spans="1:135" ht="57.6" x14ac:dyDescent="0.55000000000000004">
      <c r="A57" s="83" t="s">
        <v>130</v>
      </c>
      <c r="B57" s="136">
        <v>809858</v>
      </c>
      <c r="C57" t="s">
        <v>710</v>
      </c>
      <c r="D57" s="83" t="s">
        <v>228</v>
      </c>
      <c r="E57" s="138">
        <v>551505953223</v>
      </c>
      <c r="F57" s="83" t="s">
        <v>143</v>
      </c>
      <c r="G57" s="85">
        <v>43620</v>
      </c>
      <c r="H57" s="83" t="s">
        <v>98</v>
      </c>
      <c r="I57" s="84" t="s">
        <v>612</v>
      </c>
      <c r="J57" s="207" t="s">
        <v>628</v>
      </c>
      <c r="K57" s="208" t="s">
        <v>633</v>
      </c>
      <c r="L57" s="83" t="s">
        <v>108</v>
      </c>
      <c r="M57" s="184" t="s">
        <v>102</v>
      </c>
      <c r="N57" s="184" t="s">
        <v>556</v>
      </c>
      <c r="O57" s="85" t="s">
        <v>102</v>
      </c>
      <c r="P57" s="185">
        <v>42491</v>
      </c>
      <c r="Q57" s="186" t="s">
        <v>202</v>
      </c>
      <c r="R57" s="186" t="s">
        <v>613</v>
      </c>
      <c r="S57" s="186"/>
      <c r="T57" s="187"/>
      <c r="U57" s="188" t="s">
        <v>295</v>
      </c>
      <c r="V57" s="188" t="s">
        <v>205</v>
      </c>
      <c r="W57" s="188" t="s">
        <v>295</v>
      </c>
      <c r="X57" s="189" t="s">
        <v>107</v>
      </c>
      <c r="Y57" s="190" t="s">
        <v>614</v>
      </c>
      <c r="Z57" s="83">
        <v>700</v>
      </c>
      <c r="AA57" s="83" t="s">
        <v>193</v>
      </c>
      <c r="AB57" s="83" t="s">
        <v>181</v>
      </c>
      <c r="AC57" s="83" t="s">
        <v>102</v>
      </c>
      <c r="AD57" s="83" t="s">
        <v>5256</v>
      </c>
      <c r="AE57" s="83" t="s">
        <v>5257</v>
      </c>
      <c r="AF57" s="83" t="s">
        <v>102</v>
      </c>
      <c r="AG57" s="83" t="s">
        <v>175</v>
      </c>
      <c r="AH57" s="83" t="s">
        <v>5258</v>
      </c>
      <c r="AI57" s="83" t="s">
        <v>104</v>
      </c>
      <c r="AJ57" s="83" t="s">
        <v>105</v>
      </c>
      <c r="AK57" s="191" t="s">
        <v>5256</v>
      </c>
      <c r="AL57" s="191" t="s">
        <v>5257</v>
      </c>
      <c r="AM57" s="191" t="s">
        <v>102</v>
      </c>
      <c r="AN57" s="191" t="s">
        <v>175</v>
      </c>
      <c r="AO57" s="191" t="s">
        <v>5258</v>
      </c>
      <c r="AP57" s="191" t="s">
        <v>104</v>
      </c>
      <c r="AQ57" s="191" t="s">
        <v>105</v>
      </c>
      <c r="AR57" s="191" t="s">
        <v>106</v>
      </c>
      <c r="AS57" s="191"/>
      <c r="AT57" s="191"/>
      <c r="AU57" s="191"/>
      <c r="AV57" s="191"/>
      <c r="AW57" s="191"/>
      <c r="AX57" s="191" t="s">
        <v>575</v>
      </c>
      <c r="AY57" s="192" t="s">
        <v>454</v>
      </c>
      <c r="AZ57" s="192" t="s">
        <v>108</v>
      </c>
      <c r="BA57" s="91" t="s">
        <v>108</v>
      </c>
      <c r="BB57" s="90">
        <v>0</v>
      </c>
      <c r="BC57" s="93" t="s">
        <v>102</v>
      </c>
      <c r="BD57" s="93" t="s">
        <v>102</v>
      </c>
      <c r="BE57" s="93" t="s">
        <v>102</v>
      </c>
      <c r="BF57" s="93" t="s">
        <v>102</v>
      </c>
      <c r="BG57" s="97" t="s">
        <v>108</v>
      </c>
      <c r="BH57" s="93" t="s">
        <v>108</v>
      </c>
      <c r="BI57" s="93" t="s">
        <v>102</v>
      </c>
      <c r="BJ57" s="93" t="s">
        <v>102</v>
      </c>
      <c r="BK57" s="93" t="s">
        <v>102</v>
      </c>
      <c r="BL57" s="93" t="s">
        <v>102</v>
      </c>
      <c r="BM57" s="93" t="s">
        <v>102</v>
      </c>
      <c r="BN57" s="93" t="s">
        <v>102</v>
      </c>
      <c r="BO57" s="93" t="s">
        <v>102</v>
      </c>
      <c r="BP57" s="96" t="s">
        <v>102</v>
      </c>
      <c r="BQ57" s="90">
        <v>0</v>
      </c>
      <c r="BR57" s="93" t="s">
        <v>102</v>
      </c>
      <c r="BS57" s="93" t="s">
        <v>102</v>
      </c>
      <c r="BT57" s="93" t="s">
        <v>102</v>
      </c>
      <c r="BU57" s="93" t="s">
        <v>102</v>
      </c>
      <c r="BV57" s="97" t="s">
        <v>108</v>
      </c>
      <c r="BW57" s="93" t="s">
        <v>108</v>
      </c>
      <c r="BX57" s="95" t="s">
        <v>102</v>
      </c>
      <c r="BY57" s="93" t="s">
        <v>102</v>
      </c>
      <c r="BZ57" s="93" t="s">
        <v>102</v>
      </c>
      <c r="CA57" s="93" t="s">
        <v>102</v>
      </c>
      <c r="CB57" s="93" t="s">
        <v>102</v>
      </c>
      <c r="CC57" s="93" t="s">
        <v>102</v>
      </c>
      <c r="CD57" s="93" t="s">
        <v>102</v>
      </c>
      <c r="CE57" s="193" t="s">
        <v>102</v>
      </c>
      <c r="CF57" s="194" t="s">
        <v>508</v>
      </c>
      <c r="CG57" s="195" t="s">
        <v>102</v>
      </c>
      <c r="CH57" s="101" t="e">
        <v>#N/A</v>
      </c>
      <c r="CI57" s="102" t="s">
        <v>580</v>
      </c>
      <c r="CJ57" s="196" t="s">
        <v>108</v>
      </c>
      <c r="CK57" s="104" t="s">
        <v>109</v>
      </c>
      <c r="CL57" s="105" t="s">
        <v>579</v>
      </c>
      <c r="CM57" s="83" t="s">
        <v>108</v>
      </c>
      <c r="CN57" s="106" t="s">
        <v>108</v>
      </c>
      <c r="CO57" s="197" t="s">
        <v>108</v>
      </c>
      <c r="CP57" s="107"/>
      <c r="CQ57" s="198" t="s">
        <v>474</v>
      </c>
      <c r="CR57" s="198" t="s">
        <v>474</v>
      </c>
      <c r="CS57" s="199" t="s">
        <v>616</v>
      </c>
      <c r="CT57" s="83" t="s">
        <v>109</v>
      </c>
      <c r="CU57" s="83" t="s">
        <v>109</v>
      </c>
      <c r="CV57" s="83">
        <v>37</v>
      </c>
      <c r="CW57" s="83" t="s">
        <v>112</v>
      </c>
      <c r="CX57" s="83">
        <v>37</v>
      </c>
      <c r="CY57" s="83" t="s">
        <v>5259</v>
      </c>
      <c r="CZ57" s="83">
        <v>72583</v>
      </c>
      <c r="DA57" s="83" t="s">
        <v>138</v>
      </c>
      <c r="DB57" s="83" t="s">
        <v>124</v>
      </c>
      <c r="DC57" s="83" t="s">
        <v>501</v>
      </c>
      <c r="DD57" s="83">
        <v>6975</v>
      </c>
      <c r="DE57" s="83" t="s">
        <v>582</v>
      </c>
      <c r="DF57" s="83" t="s">
        <v>145</v>
      </c>
      <c r="DG57" s="83" t="s">
        <v>501</v>
      </c>
      <c r="DH57" s="83" t="s">
        <v>582</v>
      </c>
      <c r="DI57" s="85">
        <v>43646</v>
      </c>
      <c r="DJ57" s="83" t="s">
        <v>584</v>
      </c>
      <c r="DK57" s="83" t="s">
        <v>102</v>
      </c>
      <c r="DL57" s="83" t="s">
        <v>482</v>
      </c>
      <c r="DM57" s="83">
        <v>0</v>
      </c>
      <c r="DN57" s="83" t="s">
        <v>238</v>
      </c>
      <c r="DO57" s="83">
        <v>1</v>
      </c>
      <c r="DP57" s="83">
        <v>4</v>
      </c>
      <c r="DQ57" s="83"/>
      <c r="DR57" s="83" t="s">
        <v>108</v>
      </c>
      <c r="DS57" s="83" t="s">
        <v>497</v>
      </c>
      <c r="DU57" s="215" t="s">
        <v>269</v>
      </c>
      <c r="DV57" s="136">
        <v>1</v>
      </c>
      <c r="DW57" s="136">
        <v>3</v>
      </c>
      <c r="DX57" s="215" t="s">
        <v>269</v>
      </c>
      <c r="DY57" s="215" t="s">
        <v>269</v>
      </c>
      <c r="DZ57" s="215" t="s">
        <v>269</v>
      </c>
      <c r="EA57" s="215" t="s">
        <v>269</v>
      </c>
      <c r="EB57" s="215" t="s">
        <v>269</v>
      </c>
      <c r="EC57" s="215" t="s">
        <v>269</v>
      </c>
      <c r="ED57" s="215" t="s">
        <v>269</v>
      </c>
      <c r="EE57" s="215" t="s">
        <v>269</v>
      </c>
    </row>
    <row r="58" spans="1:135" ht="28.8" x14ac:dyDescent="0.55000000000000004">
      <c r="A58" s="83" t="s">
        <v>130</v>
      </c>
      <c r="B58" s="136">
        <v>268565</v>
      </c>
      <c r="C58" t="s">
        <v>711</v>
      </c>
      <c r="D58" s="83" t="s">
        <v>228</v>
      </c>
      <c r="E58" s="138">
        <v>801718215454</v>
      </c>
      <c r="F58" s="83" t="s">
        <v>114</v>
      </c>
      <c r="G58" s="85">
        <v>43634</v>
      </c>
      <c r="H58" s="83" t="s">
        <v>98</v>
      </c>
      <c r="I58" s="84" t="s">
        <v>618</v>
      </c>
      <c r="J58" s="207" t="s">
        <v>629</v>
      </c>
      <c r="K58" s="208" t="s">
        <v>634</v>
      </c>
      <c r="L58" s="83" t="s">
        <v>108</v>
      </c>
      <c r="M58" s="184">
        <v>27486</v>
      </c>
      <c r="N58" s="184"/>
      <c r="O58" s="85" t="s">
        <v>102</v>
      </c>
      <c r="P58" s="185">
        <v>43013</v>
      </c>
      <c r="Q58" s="186" t="s">
        <v>203</v>
      </c>
      <c r="R58" s="186"/>
      <c r="S58" s="186"/>
      <c r="T58" s="187"/>
      <c r="U58" s="188" t="s">
        <v>296</v>
      </c>
      <c r="V58" s="188" t="s">
        <v>205</v>
      </c>
      <c r="W58" s="189" t="s">
        <v>619</v>
      </c>
      <c r="X58" s="189" t="s">
        <v>107</v>
      </c>
      <c r="Y58" s="190" t="s">
        <v>614</v>
      </c>
      <c r="Z58" s="83">
        <v>700</v>
      </c>
      <c r="AA58" s="83" t="s">
        <v>193</v>
      </c>
      <c r="AB58" s="83" t="s">
        <v>181</v>
      </c>
      <c r="AC58" s="83" t="s">
        <v>102</v>
      </c>
      <c r="AD58" s="83" t="s">
        <v>5260</v>
      </c>
      <c r="AE58" s="83" t="s">
        <v>102</v>
      </c>
      <c r="AF58" s="83" t="s">
        <v>102</v>
      </c>
      <c r="AG58" s="83" t="s">
        <v>174</v>
      </c>
      <c r="AH58" s="83" t="s">
        <v>5249</v>
      </c>
      <c r="AI58" s="83" t="s">
        <v>104</v>
      </c>
      <c r="AJ58" s="83" t="s">
        <v>105</v>
      </c>
      <c r="AK58" s="191" t="s">
        <v>5260</v>
      </c>
      <c r="AL58" s="191" t="s">
        <v>102</v>
      </c>
      <c r="AM58" s="191" t="s">
        <v>102</v>
      </c>
      <c r="AN58" s="191" t="s">
        <v>174</v>
      </c>
      <c r="AO58" s="191" t="s">
        <v>5249</v>
      </c>
      <c r="AP58" s="191" t="s">
        <v>104</v>
      </c>
      <c r="AQ58" s="191" t="s">
        <v>105</v>
      </c>
      <c r="AR58" s="191" t="s">
        <v>106</v>
      </c>
      <c r="AS58" s="191" t="s">
        <v>5260</v>
      </c>
      <c r="AT58" s="191" t="s">
        <v>488</v>
      </c>
      <c r="AU58" s="191" t="s">
        <v>5261</v>
      </c>
      <c r="AV58" s="191" t="s">
        <v>104</v>
      </c>
      <c r="AW58" s="191" t="s">
        <v>204</v>
      </c>
      <c r="AX58" s="191"/>
      <c r="AY58" s="192" t="s">
        <v>454</v>
      </c>
      <c r="AZ58" s="192" t="s">
        <v>416</v>
      </c>
      <c r="BA58" s="91" t="s">
        <v>108</v>
      </c>
      <c r="BB58" s="90">
        <v>0</v>
      </c>
      <c r="BC58" s="93" t="s">
        <v>102</v>
      </c>
      <c r="BD58" s="93" t="s">
        <v>102</v>
      </c>
      <c r="BE58" s="93" t="s">
        <v>102</v>
      </c>
      <c r="BF58" s="93" t="s">
        <v>102</v>
      </c>
      <c r="BG58" s="97" t="s">
        <v>108</v>
      </c>
      <c r="BH58" s="93" t="s">
        <v>108</v>
      </c>
      <c r="BI58" s="93" t="s">
        <v>102</v>
      </c>
      <c r="BJ58" s="93" t="s">
        <v>102</v>
      </c>
      <c r="BK58" s="93" t="s">
        <v>102</v>
      </c>
      <c r="BL58" s="93" t="s">
        <v>102</v>
      </c>
      <c r="BM58" s="93" t="s">
        <v>102</v>
      </c>
      <c r="BN58" s="93" t="s">
        <v>102</v>
      </c>
      <c r="BO58" s="93" t="s">
        <v>102</v>
      </c>
      <c r="BP58" s="96" t="s">
        <v>102</v>
      </c>
      <c r="BQ58" s="90">
        <v>0</v>
      </c>
      <c r="BR58" s="93" t="s">
        <v>102</v>
      </c>
      <c r="BS58" s="93" t="s">
        <v>102</v>
      </c>
      <c r="BT58" s="93" t="s">
        <v>102</v>
      </c>
      <c r="BU58" s="93" t="s">
        <v>102</v>
      </c>
      <c r="BV58" s="97" t="s">
        <v>108</v>
      </c>
      <c r="BW58" s="93" t="s">
        <v>108</v>
      </c>
      <c r="BX58" s="95" t="s">
        <v>102</v>
      </c>
      <c r="BY58" s="93" t="s">
        <v>102</v>
      </c>
      <c r="BZ58" s="93" t="s">
        <v>102</v>
      </c>
      <c r="CA58" s="93" t="s">
        <v>102</v>
      </c>
      <c r="CB58" s="93" t="s">
        <v>102</v>
      </c>
      <c r="CC58" s="93" t="s">
        <v>102</v>
      </c>
      <c r="CD58" s="93" t="s">
        <v>102</v>
      </c>
      <c r="CE58" s="193" t="s">
        <v>102</v>
      </c>
      <c r="CF58" s="194" t="s">
        <v>436</v>
      </c>
      <c r="CG58" s="195" t="s">
        <v>5262</v>
      </c>
      <c r="CH58" s="101" t="s">
        <v>310</v>
      </c>
      <c r="CI58" s="102"/>
      <c r="CJ58" s="196" t="s">
        <v>5263</v>
      </c>
      <c r="CK58" s="104" t="s">
        <v>190</v>
      </c>
      <c r="CL58" s="105"/>
      <c r="CM58" s="83" t="s">
        <v>623</v>
      </c>
      <c r="CN58" s="106" t="s">
        <v>624</v>
      </c>
      <c r="CO58" s="197" t="s">
        <v>625</v>
      </c>
      <c r="CP58" s="107"/>
      <c r="CQ58" s="198" t="s">
        <v>474</v>
      </c>
      <c r="CR58" s="198" t="s">
        <v>474</v>
      </c>
      <c r="CS58" s="199"/>
      <c r="CT58" s="83" t="s">
        <v>109</v>
      </c>
      <c r="CU58" s="83" t="s">
        <v>109</v>
      </c>
      <c r="CV58" s="83">
        <v>3</v>
      </c>
      <c r="CW58" s="83" t="s">
        <v>139</v>
      </c>
      <c r="CX58" s="83">
        <v>3</v>
      </c>
      <c r="CY58" s="83" t="s">
        <v>108</v>
      </c>
      <c r="CZ58" s="83">
        <v>73902.5</v>
      </c>
      <c r="DA58" s="83" t="s">
        <v>581</v>
      </c>
      <c r="DB58" s="83" t="s">
        <v>152</v>
      </c>
      <c r="DC58" s="83" t="s">
        <v>500</v>
      </c>
      <c r="DD58" s="83">
        <v>5576</v>
      </c>
      <c r="DE58" s="83" t="s">
        <v>606</v>
      </c>
      <c r="DF58" s="83" t="s">
        <v>152</v>
      </c>
      <c r="DG58" s="83" t="s">
        <v>500</v>
      </c>
      <c r="DH58" s="83"/>
      <c r="DI58" s="85">
        <v>43646</v>
      </c>
      <c r="DJ58" s="83" t="s">
        <v>584</v>
      </c>
      <c r="DK58" s="83" t="s">
        <v>102</v>
      </c>
      <c r="DL58" s="83" t="s">
        <v>482</v>
      </c>
      <c r="DM58" s="83">
        <v>0</v>
      </c>
      <c r="DN58" s="83" t="s">
        <v>483</v>
      </c>
      <c r="DO58" s="83">
        <v>1</v>
      </c>
      <c r="DP58" s="83">
        <v>5</v>
      </c>
      <c r="DQ58" s="83"/>
      <c r="DR58" s="83" t="s">
        <v>108</v>
      </c>
      <c r="DS58" s="83" t="s">
        <v>497</v>
      </c>
      <c r="DU58" s="215" t="s">
        <v>269</v>
      </c>
      <c r="DV58" s="136">
        <v>1</v>
      </c>
      <c r="DW58" s="136">
        <v>3</v>
      </c>
      <c r="DX58" s="215" t="s">
        <v>269</v>
      </c>
      <c r="DY58" s="215" t="s">
        <v>269</v>
      </c>
      <c r="DZ58" s="215" t="s">
        <v>269</v>
      </c>
      <c r="EA58" s="215" t="s">
        <v>269</v>
      </c>
      <c r="EB58" s="215" t="s">
        <v>269</v>
      </c>
      <c r="EC58" s="215" t="s">
        <v>269</v>
      </c>
      <c r="ED58" s="215" t="s">
        <v>269</v>
      </c>
      <c r="EE58" s="215" t="s">
        <v>269</v>
      </c>
    </row>
    <row r="59" spans="1:135" ht="28.8" x14ac:dyDescent="0.55000000000000004">
      <c r="A59" s="83" t="s">
        <v>130</v>
      </c>
      <c r="B59" s="136">
        <v>896825</v>
      </c>
      <c r="C59" t="s">
        <v>712</v>
      </c>
      <c r="D59" s="83" t="s">
        <v>228</v>
      </c>
      <c r="E59" s="138">
        <v>754981456347</v>
      </c>
      <c r="F59" s="83" t="s">
        <v>114</v>
      </c>
      <c r="G59" s="85">
        <v>43643</v>
      </c>
      <c r="H59" s="211" t="s">
        <v>98</v>
      </c>
      <c r="I59" s="84" t="s">
        <v>610</v>
      </c>
      <c r="J59" s="207" t="s">
        <v>627</v>
      </c>
      <c r="K59" s="208" t="s">
        <v>630</v>
      </c>
      <c r="L59" s="83" t="s">
        <v>108</v>
      </c>
      <c r="M59" s="184">
        <v>24397</v>
      </c>
      <c r="N59" s="184"/>
      <c r="O59" s="85" t="s">
        <v>102</v>
      </c>
      <c r="P59" s="185">
        <v>42491</v>
      </c>
      <c r="Q59" s="186" t="s">
        <v>203</v>
      </c>
      <c r="R59" s="186"/>
      <c r="S59" s="186"/>
      <c r="T59" s="187"/>
      <c r="U59" s="188" t="s">
        <v>296</v>
      </c>
      <c r="V59" s="188" t="s">
        <v>297</v>
      </c>
      <c r="W59" s="188" t="s">
        <v>297</v>
      </c>
      <c r="X59" s="189" t="s">
        <v>167</v>
      </c>
      <c r="Y59" s="190"/>
      <c r="Z59" s="83">
        <v>700</v>
      </c>
      <c r="AA59" s="83" t="s">
        <v>193</v>
      </c>
      <c r="AB59" s="83" t="s">
        <v>181</v>
      </c>
      <c r="AC59" s="83" t="s">
        <v>102</v>
      </c>
      <c r="AD59" s="83" t="s">
        <v>5264</v>
      </c>
      <c r="AE59" s="83" t="s">
        <v>102</v>
      </c>
      <c r="AF59" s="83" t="s">
        <v>102</v>
      </c>
      <c r="AG59" s="83" t="s">
        <v>119</v>
      </c>
      <c r="AH59" s="83" t="s">
        <v>5265</v>
      </c>
      <c r="AI59" s="83" t="s">
        <v>104</v>
      </c>
      <c r="AJ59" s="83" t="s">
        <v>105</v>
      </c>
      <c r="AK59" s="191" t="s">
        <v>5264</v>
      </c>
      <c r="AL59" s="191" t="s">
        <v>102</v>
      </c>
      <c r="AM59" s="191" t="s">
        <v>102</v>
      </c>
      <c r="AN59" s="191" t="s">
        <v>119</v>
      </c>
      <c r="AO59" s="191" t="s">
        <v>5265</v>
      </c>
      <c r="AP59" s="191" t="s">
        <v>104</v>
      </c>
      <c r="AQ59" s="191" t="s">
        <v>105</v>
      </c>
      <c r="AR59" s="191" t="s">
        <v>106</v>
      </c>
      <c r="AS59" s="191" t="s">
        <v>5264</v>
      </c>
      <c r="AT59" s="191" t="s">
        <v>485</v>
      </c>
      <c r="AU59" s="191" t="s">
        <v>5265</v>
      </c>
      <c r="AV59" s="191" t="s">
        <v>104</v>
      </c>
      <c r="AW59" s="191" t="s">
        <v>204</v>
      </c>
      <c r="AX59" s="191"/>
      <c r="AY59" s="192" t="s">
        <v>454</v>
      </c>
      <c r="AZ59" s="192" t="s">
        <v>416</v>
      </c>
      <c r="BA59" s="91" t="s">
        <v>108</v>
      </c>
      <c r="BB59" s="90">
        <v>0</v>
      </c>
      <c r="BC59" s="93" t="s">
        <v>102</v>
      </c>
      <c r="BD59" s="93" t="s">
        <v>102</v>
      </c>
      <c r="BE59" s="93" t="s">
        <v>102</v>
      </c>
      <c r="BF59" s="93" t="s">
        <v>102</v>
      </c>
      <c r="BG59" s="97" t="s">
        <v>108</v>
      </c>
      <c r="BH59" s="93" t="s">
        <v>108</v>
      </c>
      <c r="BI59" s="93" t="s">
        <v>102</v>
      </c>
      <c r="BJ59" s="93" t="s">
        <v>102</v>
      </c>
      <c r="BK59" s="93" t="s">
        <v>102</v>
      </c>
      <c r="BL59" s="93" t="s">
        <v>102</v>
      </c>
      <c r="BM59" s="93" t="s">
        <v>102</v>
      </c>
      <c r="BN59" s="93" t="s">
        <v>102</v>
      </c>
      <c r="BO59" s="93" t="s">
        <v>102</v>
      </c>
      <c r="BP59" s="96" t="s">
        <v>102</v>
      </c>
      <c r="BQ59" s="90">
        <v>0</v>
      </c>
      <c r="BR59" s="93" t="s">
        <v>102</v>
      </c>
      <c r="BS59" s="93" t="s">
        <v>102</v>
      </c>
      <c r="BT59" s="93" t="s">
        <v>102</v>
      </c>
      <c r="BU59" s="93" t="s">
        <v>102</v>
      </c>
      <c r="BV59" s="97" t="s">
        <v>108</v>
      </c>
      <c r="BW59" s="93" t="s">
        <v>108</v>
      </c>
      <c r="BX59" s="95" t="s">
        <v>102</v>
      </c>
      <c r="BY59" s="93" t="s">
        <v>102</v>
      </c>
      <c r="BZ59" s="93" t="s">
        <v>102</v>
      </c>
      <c r="CA59" s="93" t="s">
        <v>102</v>
      </c>
      <c r="CB59" s="93" t="s">
        <v>102</v>
      </c>
      <c r="CC59" s="93" t="s">
        <v>102</v>
      </c>
      <c r="CD59" s="93" t="s">
        <v>102</v>
      </c>
      <c r="CE59" s="193" t="s">
        <v>102</v>
      </c>
      <c r="CF59" s="194" t="s">
        <v>436</v>
      </c>
      <c r="CG59" s="195" t="s">
        <v>5266</v>
      </c>
      <c r="CH59" s="101" t="s">
        <v>563</v>
      </c>
      <c r="CI59" s="102"/>
      <c r="CJ59" s="196" t="s">
        <v>577</v>
      </c>
      <c r="CK59" s="104" t="s">
        <v>190</v>
      </c>
      <c r="CL59" s="105"/>
      <c r="CM59" s="83" t="s">
        <v>578</v>
      </c>
      <c r="CN59" s="106" t="s">
        <v>108</v>
      </c>
      <c r="CO59" s="197" t="s">
        <v>566</v>
      </c>
      <c r="CP59" s="107"/>
      <c r="CQ59" s="198" t="s">
        <v>107</v>
      </c>
      <c r="CR59" s="198" t="s">
        <v>107</v>
      </c>
      <c r="CS59" s="199"/>
      <c r="CT59" s="83" t="s">
        <v>109</v>
      </c>
      <c r="CU59" s="83" t="s">
        <v>109</v>
      </c>
      <c r="CV59" s="83">
        <v>19</v>
      </c>
      <c r="CW59" s="83" t="s">
        <v>270</v>
      </c>
      <c r="CX59" s="83">
        <v>19</v>
      </c>
      <c r="CY59" s="83" t="s">
        <v>108</v>
      </c>
      <c r="CZ59" s="83">
        <v>75222</v>
      </c>
      <c r="DA59" s="83" t="s">
        <v>5267</v>
      </c>
      <c r="DB59" s="83" t="s">
        <v>118</v>
      </c>
      <c r="DC59" s="83" t="s">
        <v>108</v>
      </c>
      <c r="DD59" s="83">
        <v>5709</v>
      </c>
      <c r="DE59" s="83" t="s">
        <v>173</v>
      </c>
      <c r="DF59" s="83" t="s">
        <v>118</v>
      </c>
      <c r="DG59" s="83" t="s">
        <v>500</v>
      </c>
      <c r="DH59" s="83"/>
      <c r="DI59" s="85">
        <v>43646</v>
      </c>
      <c r="DJ59" s="83" t="s">
        <v>584</v>
      </c>
      <c r="DK59" s="83" t="s">
        <v>102</v>
      </c>
      <c r="DL59" s="83" t="s">
        <v>482</v>
      </c>
      <c r="DM59" s="83">
        <v>0</v>
      </c>
      <c r="DN59" s="83" t="s">
        <v>483</v>
      </c>
      <c r="DO59" s="83">
        <v>1</v>
      </c>
      <c r="DP59" s="83">
        <v>1</v>
      </c>
      <c r="DQ59" s="83"/>
      <c r="DR59" s="83" t="s">
        <v>108</v>
      </c>
      <c r="DS59" s="83" t="s">
        <v>497</v>
      </c>
      <c r="DU59" s="215" t="s">
        <v>269</v>
      </c>
      <c r="DV59" s="136">
        <v>1</v>
      </c>
      <c r="DW59" s="136">
        <v>3</v>
      </c>
      <c r="DX59" s="215" t="s">
        <v>269</v>
      </c>
      <c r="DY59" s="215" t="s">
        <v>269</v>
      </c>
      <c r="DZ59" s="215" t="s">
        <v>269</v>
      </c>
      <c r="EA59" s="215" t="s">
        <v>269</v>
      </c>
      <c r="EB59" s="215" t="s">
        <v>269</v>
      </c>
      <c r="EC59" s="215" t="s">
        <v>269</v>
      </c>
      <c r="ED59" s="215" t="s">
        <v>269</v>
      </c>
      <c r="EE59" s="215" t="s">
        <v>269</v>
      </c>
    </row>
    <row r="60" spans="1:135" ht="57.6" x14ac:dyDescent="0.55000000000000004">
      <c r="A60" s="83" t="s">
        <v>130</v>
      </c>
      <c r="B60" s="136">
        <v>605553</v>
      </c>
      <c r="C60" t="s">
        <v>713</v>
      </c>
      <c r="D60" s="83" t="s">
        <v>228</v>
      </c>
      <c r="E60" s="138">
        <v>406970145911</v>
      </c>
      <c r="F60" s="83" t="s">
        <v>143</v>
      </c>
      <c r="G60" s="85">
        <v>43620</v>
      </c>
      <c r="H60" s="83" t="s">
        <v>98</v>
      </c>
      <c r="I60" s="84" t="s">
        <v>612</v>
      </c>
      <c r="J60" s="207" t="s">
        <v>628</v>
      </c>
      <c r="K60" s="208" t="s">
        <v>633</v>
      </c>
      <c r="L60" s="83" t="s">
        <v>108</v>
      </c>
      <c r="M60" s="184" t="s">
        <v>102</v>
      </c>
      <c r="N60" s="184" t="s">
        <v>556</v>
      </c>
      <c r="O60" s="85" t="s">
        <v>102</v>
      </c>
      <c r="P60" s="185">
        <v>42491</v>
      </c>
      <c r="Q60" s="186" t="s">
        <v>202</v>
      </c>
      <c r="R60" s="186" t="s">
        <v>613</v>
      </c>
      <c r="S60" s="186"/>
      <c r="T60" s="187"/>
      <c r="U60" s="188" t="s">
        <v>295</v>
      </c>
      <c r="V60" s="188" t="s">
        <v>205</v>
      </c>
      <c r="W60" s="188" t="s">
        <v>295</v>
      </c>
      <c r="X60" s="189" t="s">
        <v>107</v>
      </c>
      <c r="Y60" s="190" t="s">
        <v>614</v>
      </c>
      <c r="Z60" s="83">
        <v>700</v>
      </c>
      <c r="AA60" s="83" t="s">
        <v>193</v>
      </c>
      <c r="AB60" s="83" t="s">
        <v>181</v>
      </c>
      <c r="AC60" s="83" t="s">
        <v>102</v>
      </c>
      <c r="AD60" s="83" t="s">
        <v>5268</v>
      </c>
      <c r="AE60" s="83" t="s">
        <v>5269</v>
      </c>
      <c r="AF60" s="83" t="s">
        <v>102</v>
      </c>
      <c r="AG60" s="83" t="s">
        <v>175</v>
      </c>
      <c r="AH60" s="83" t="s">
        <v>5270</v>
      </c>
      <c r="AI60" s="83" t="s">
        <v>104</v>
      </c>
      <c r="AJ60" s="83" t="s">
        <v>105</v>
      </c>
      <c r="AK60" s="191" t="s">
        <v>5268</v>
      </c>
      <c r="AL60" s="191" t="s">
        <v>5269</v>
      </c>
      <c r="AM60" s="191" t="s">
        <v>102</v>
      </c>
      <c r="AN60" s="191" t="s">
        <v>175</v>
      </c>
      <c r="AO60" s="191" t="s">
        <v>5270</v>
      </c>
      <c r="AP60" s="191" t="s">
        <v>104</v>
      </c>
      <c r="AQ60" s="191" t="s">
        <v>105</v>
      </c>
      <c r="AR60" s="191" t="s">
        <v>106</v>
      </c>
      <c r="AS60" s="191"/>
      <c r="AT60" s="191"/>
      <c r="AU60" s="191"/>
      <c r="AV60" s="191"/>
      <c r="AW60" s="191"/>
      <c r="AX60" s="191" t="s">
        <v>575</v>
      </c>
      <c r="AY60" s="192" t="s">
        <v>454</v>
      </c>
      <c r="AZ60" s="192" t="s">
        <v>108</v>
      </c>
      <c r="BA60" s="91" t="s">
        <v>108</v>
      </c>
      <c r="BB60" s="90">
        <v>0</v>
      </c>
      <c r="BC60" s="93" t="s">
        <v>102</v>
      </c>
      <c r="BD60" s="93" t="s">
        <v>102</v>
      </c>
      <c r="BE60" s="93" t="s">
        <v>102</v>
      </c>
      <c r="BF60" s="93" t="s">
        <v>102</v>
      </c>
      <c r="BG60" s="97" t="s">
        <v>108</v>
      </c>
      <c r="BH60" s="93" t="s">
        <v>108</v>
      </c>
      <c r="BI60" s="93" t="s">
        <v>102</v>
      </c>
      <c r="BJ60" s="93" t="s">
        <v>102</v>
      </c>
      <c r="BK60" s="93" t="s">
        <v>102</v>
      </c>
      <c r="BL60" s="93" t="s">
        <v>102</v>
      </c>
      <c r="BM60" s="93" t="s">
        <v>102</v>
      </c>
      <c r="BN60" s="93" t="s">
        <v>102</v>
      </c>
      <c r="BO60" s="93" t="s">
        <v>102</v>
      </c>
      <c r="BP60" s="96" t="s">
        <v>102</v>
      </c>
      <c r="BQ60" s="90">
        <v>0</v>
      </c>
      <c r="BR60" s="93" t="s">
        <v>102</v>
      </c>
      <c r="BS60" s="93" t="s">
        <v>102</v>
      </c>
      <c r="BT60" s="93" t="s">
        <v>102</v>
      </c>
      <c r="BU60" s="93" t="s">
        <v>102</v>
      </c>
      <c r="BV60" s="97" t="s">
        <v>108</v>
      </c>
      <c r="BW60" s="93" t="s">
        <v>108</v>
      </c>
      <c r="BX60" s="95" t="s">
        <v>102</v>
      </c>
      <c r="BY60" s="93" t="s">
        <v>102</v>
      </c>
      <c r="BZ60" s="93" t="s">
        <v>102</v>
      </c>
      <c r="CA60" s="93" t="s">
        <v>102</v>
      </c>
      <c r="CB60" s="93" t="s">
        <v>102</v>
      </c>
      <c r="CC60" s="93" t="s">
        <v>102</v>
      </c>
      <c r="CD60" s="93" t="s">
        <v>102</v>
      </c>
      <c r="CE60" s="193" t="s">
        <v>102</v>
      </c>
      <c r="CF60" s="194" t="s">
        <v>508</v>
      </c>
      <c r="CG60" s="195" t="s">
        <v>102</v>
      </c>
      <c r="CH60" s="101" t="e">
        <v>#N/A</v>
      </c>
      <c r="CI60" s="102" t="s">
        <v>580</v>
      </c>
      <c r="CJ60" s="196" t="s">
        <v>108</v>
      </c>
      <c r="CK60" s="104" t="s">
        <v>109</v>
      </c>
      <c r="CL60" s="105" t="s">
        <v>579</v>
      </c>
      <c r="CM60" s="83" t="s">
        <v>108</v>
      </c>
      <c r="CN60" s="106" t="s">
        <v>108</v>
      </c>
      <c r="CO60" s="197" t="s">
        <v>108</v>
      </c>
      <c r="CP60" s="107"/>
      <c r="CQ60" s="198" t="s">
        <v>474</v>
      </c>
      <c r="CR60" s="198" t="s">
        <v>474</v>
      </c>
      <c r="CS60" s="199" t="s">
        <v>616</v>
      </c>
      <c r="CT60" s="83" t="s">
        <v>109</v>
      </c>
      <c r="CU60" s="83" t="s">
        <v>109</v>
      </c>
      <c r="CV60" s="83">
        <v>99</v>
      </c>
      <c r="CW60" s="83" t="s">
        <v>112</v>
      </c>
      <c r="CX60" s="83">
        <v>99</v>
      </c>
      <c r="CY60" s="83" t="s">
        <v>5271</v>
      </c>
      <c r="CZ60" s="83">
        <v>76541.5</v>
      </c>
      <c r="DA60" s="83" t="s">
        <v>138</v>
      </c>
      <c r="DB60" s="83" t="s">
        <v>124</v>
      </c>
      <c r="DC60" s="83" t="s">
        <v>501</v>
      </c>
      <c r="DD60" s="83">
        <v>5440</v>
      </c>
      <c r="DE60" s="83" t="s">
        <v>582</v>
      </c>
      <c r="DF60" s="83" t="s">
        <v>145</v>
      </c>
      <c r="DG60" s="83" t="s">
        <v>501</v>
      </c>
      <c r="DH60" s="83" t="s">
        <v>582</v>
      </c>
      <c r="DI60" s="85">
        <v>43646</v>
      </c>
      <c r="DJ60" s="83" t="s">
        <v>584</v>
      </c>
      <c r="DK60" s="83" t="s">
        <v>102</v>
      </c>
      <c r="DL60" s="83" t="s">
        <v>482</v>
      </c>
      <c r="DM60" s="83">
        <v>0</v>
      </c>
      <c r="DN60" s="83" t="s">
        <v>238</v>
      </c>
      <c r="DO60" s="83">
        <v>1</v>
      </c>
      <c r="DP60" s="83">
        <v>6</v>
      </c>
      <c r="DQ60" s="83"/>
      <c r="DR60" s="83" t="s">
        <v>108</v>
      </c>
      <c r="DS60" s="83" t="s">
        <v>497</v>
      </c>
      <c r="DU60" s="215" t="s">
        <v>269</v>
      </c>
      <c r="DV60" s="136">
        <v>1</v>
      </c>
      <c r="DW60" s="136">
        <v>3</v>
      </c>
      <c r="DX60" s="215" t="s">
        <v>269</v>
      </c>
      <c r="DY60" s="215" t="s">
        <v>269</v>
      </c>
      <c r="DZ60" s="215" t="s">
        <v>269</v>
      </c>
      <c r="EA60" s="215" t="s">
        <v>269</v>
      </c>
      <c r="EB60" s="215" t="s">
        <v>269</v>
      </c>
      <c r="EC60" s="215" t="s">
        <v>269</v>
      </c>
      <c r="ED60" s="215" t="s">
        <v>269</v>
      </c>
      <c r="EE60" s="215" t="s">
        <v>269</v>
      </c>
    </row>
    <row r="61" spans="1:135" ht="28.8" x14ac:dyDescent="0.55000000000000004">
      <c r="A61" s="83" t="s">
        <v>130</v>
      </c>
      <c r="B61" s="136">
        <v>345138</v>
      </c>
      <c r="C61" t="s">
        <v>714</v>
      </c>
      <c r="D61" s="83" t="s">
        <v>228</v>
      </c>
      <c r="E61" s="138">
        <v>811562980325</v>
      </c>
      <c r="F61" s="83" t="s">
        <v>114</v>
      </c>
      <c r="G61" s="85">
        <v>43634</v>
      </c>
      <c r="H61" s="83" t="s">
        <v>98</v>
      </c>
      <c r="I61" s="84" t="s">
        <v>618</v>
      </c>
      <c r="J61" s="207" t="s">
        <v>629</v>
      </c>
      <c r="K61" s="208" t="s">
        <v>634</v>
      </c>
      <c r="L61" s="83" t="s">
        <v>108</v>
      </c>
      <c r="M61" s="184">
        <v>27487</v>
      </c>
      <c r="N61" s="184"/>
      <c r="O61" s="85" t="s">
        <v>102</v>
      </c>
      <c r="P61" s="185">
        <v>43013</v>
      </c>
      <c r="Q61" s="186" t="s">
        <v>203</v>
      </c>
      <c r="R61" s="186"/>
      <c r="S61" s="186"/>
      <c r="T61" s="187"/>
      <c r="U61" s="188" t="s">
        <v>296</v>
      </c>
      <c r="V61" s="188" t="s">
        <v>205</v>
      </c>
      <c r="W61" s="189" t="s">
        <v>619</v>
      </c>
      <c r="X61" s="189" t="s">
        <v>107</v>
      </c>
      <c r="Y61" s="190" t="s">
        <v>614</v>
      </c>
      <c r="Z61" s="83">
        <v>700</v>
      </c>
      <c r="AA61" s="83" t="s">
        <v>193</v>
      </c>
      <c r="AB61" s="83" t="s">
        <v>181</v>
      </c>
      <c r="AC61" s="83" t="s">
        <v>102</v>
      </c>
      <c r="AD61" s="83" t="s">
        <v>5272</v>
      </c>
      <c r="AE61" s="83" t="s">
        <v>102</v>
      </c>
      <c r="AF61" s="83" t="s">
        <v>102</v>
      </c>
      <c r="AG61" s="83" t="s">
        <v>174</v>
      </c>
      <c r="AH61" s="83" t="s">
        <v>5261</v>
      </c>
      <c r="AI61" s="83" t="s">
        <v>104</v>
      </c>
      <c r="AJ61" s="83" t="s">
        <v>105</v>
      </c>
      <c r="AK61" s="191" t="s">
        <v>5272</v>
      </c>
      <c r="AL61" s="191" t="s">
        <v>102</v>
      </c>
      <c r="AM61" s="191" t="s">
        <v>102</v>
      </c>
      <c r="AN61" s="191" t="s">
        <v>174</v>
      </c>
      <c r="AO61" s="191" t="s">
        <v>5261</v>
      </c>
      <c r="AP61" s="191" t="s">
        <v>104</v>
      </c>
      <c r="AQ61" s="191" t="s">
        <v>105</v>
      </c>
      <c r="AR61" s="191" t="s">
        <v>106</v>
      </c>
      <c r="AS61" s="191" t="s">
        <v>5272</v>
      </c>
      <c r="AT61" s="191" t="s">
        <v>488</v>
      </c>
      <c r="AU61" s="191" t="s">
        <v>5273</v>
      </c>
      <c r="AV61" s="191" t="s">
        <v>104</v>
      </c>
      <c r="AW61" s="191" t="s">
        <v>204</v>
      </c>
      <c r="AX61" s="191"/>
      <c r="AY61" s="192" t="s">
        <v>454</v>
      </c>
      <c r="AZ61" s="192" t="s">
        <v>416</v>
      </c>
      <c r="BA61" s="91" t="s">
        <v>108</v>
      </c>
      <c r="BB61" s="90">
        <v>0</v>
      </c>
      <c r="BC61" s="93" t="s">
        <v>102</v>
      </c>
      <c r="BD61" s="93" t="s">
        <v>102</v>
      </c>
      <c r="BE61" s="93" t="s">
        <v>102</v>
      </c>
      <c r="BF61" s="93" t="s">
        <v>102</v>
      </c>
      <c r="BG61" s="97" t="s">
        <v>108</v>
      </c>
      <c r="BH61" s="93" t="s">
        <v>108</v>
      </c>
      <c r="BI61" s="93" t="s">
        <v>102</v>
      </c>
      <c r="BJ61" s="93" t="s">
        <v>102</v>
      </c>
      <c r="BK61" s="93" t="s">
        <v>102</v>
      </c>
      <c r="BL61" s="93" t="s">
        <v>102</v>
      </c>
      <c r="BM61" s="93" t="s">
        <v>102</v>
      </c>
      <c r="BN61" s="93" t="s">
        <v>102</v>
      </c>
      <c r="BO61" s="93" t="s">
        <v>102</v>
      </c>
      <c r="BP61" s="96" t="s">
        <v>102</v>
      </c>
      <c r="BQ61" s="90">
        <v>0</v>
      </c>
      <c r="BR61" s="93" t="s">
        <v>102</v>
      </c>
      <c r="BS61" s="93" t="s">
        <v>102</v>
      </c>
      <c r="BT61" s="93" t="s">
        <v>102</v>
      </c>
      <c r="BU61" s="93" t="s">
        <v>102</v>
      </c>
      <c r="BV61" s="97" t="s">
        <v>108</v>
      </c>
      <c r="BW61" s="93" t="s">
        <v>108</v>
      </c>
      <c r="BX61" s="95" t="s">
        <v>102</v>
      </c>
      <c r="BY61" s="93" t="s">
        <v>102</v>
      </c>
      <c r="BZ61" s="93" t="s">
        <v>102</v>
      </c>
      <c r="CA61" s="93" t="s">
        <v>102</v>
      </c>
      <c r="CB61" s="93" t="s">
        <v>102</v>
      </c>
      <c r="CC61" s="93" t="s">
        <v>102</v>
      </c>
      <c r="CD61" s="93" t="s">
        <v>102</v>
      </c>
      <c r="CE61" s="193" t="s">
        <v>102</v>
      </c>
      <c r="CF61" s="194" t="s">
        <v>436</v>
      </c>
      <c r="CG61" s="195" t="s">
        <v>5274</v>
      </c>
      <c r="CH61" s="101" t="s">
        <v>310</v>
      </c>
      <c r="CI61" s="102"/>
      <c r="CJ61" s="196" t="s">
        <v>5275</v>
      </c>
      <c r="CK61" s="104" t="s">
        <v>190</v>
      </c>
      <c r="CL61" s="105"/>
      <c r="CM61" s="83" t="s">
        <v>623</v>
      </c>
      <c r="CN61" s="106" t="s">
        <v>624</v>
      </c>
      <c r="CO61" s="197" t="s">
        <v>625</v>
      </c>
      <c r="CP61" s="107"/>
      <c r="CQ61" s="198" t="s">
        <v>474</v>
      </c>
      <c r="CR61" s="198" t="s">
        <v>474</v>
      </c>
      <c r="CS61" s="199"/>
      <c r="CT61" s="83" t="s">
        <v>109</v>
      </c>
      <c r="CU61" s="83" t="s">
        <v>109</v>
      </c>
      <c r="CV61" s="83">
        <v>64</v>
      </c>
      <c r="CW61" s="83" t="s">
        <v>139</v>
      </c>
      <c r="CX61" s="83">
        <v>64</v>
      </c>
      <c r="CY61" s="83" t="s">
        <v>108</v>
      </c>
      <c r="CZ61" s="83">
        <v>77861</v>
      </c>
      <c r="DA61" s="83" t="s">
        <v>581</v>
      </c>
      <c r="DB61" s="83" t="s">
        <v>152</v>
      </c>
      <c r="DC61" s="83" t="s">
        <v>500</v>
      </c>
      <c r="DD61" s="83">
        <v>3248</v>
      </c>
      <c r="DE61" s="83" t="s">
        <v>606</v>
      </c>
      <c r="DF61" s="83" t="s">
        <v>152</v>
      </c>
      <c r="DG61" s="83" t="s">
        <v>500</v>
      </c>
      <c r="DH61" s="83"/>
      <c r="DI61" s="85">
        <v>43646</v>
      </c>
      <c r="DJ61" s="83" t="s">
        <v>584</v>
      </c>
      <c r="DK61" s="83" t="s">
        <v>102</v>
      </c>
      <c r="DL61" s="83" t="s">
        <v>482</v>
      </c>
      <c r="DM61" s="83">
        <v>0</v>
      </c>
      <c r="DN61" s="83" t="s">
        <v>483</v>
      </c>
      <c r="DO61" s="83">
        <v>1</v>
      </c>
      <c r="DP61" s="83">
        <v>2</v>
      </c>
      <c r="DQ61" s="83"/>
      <c r="DR61" s="83" t="s">
        <v>108</v>
      </c>
      <c r="DS61" s="83" t="s">
        <v>497</v>
      </c>
      <c r="DU61" s="215" t="s">
        <v>269</v>
      </c>
      <c r="DV61" s="136">
        <v>1</v>
      </c>
      <c r="DW61" s="136">
        <v>3</v>
      </c>
      <c r="DX61" s="215" t="s">
        <v>269</v>
      </c>
      <c r="DY61" s="215" t="s">
        <v>269</v>
      </c>
      <c r="DZ61" s="215" t="s">
        <v>269</v>
      </c>
      <c r="EA61" s="215" t="s">
        <v>269</v>
      </c>
      <c r="EB61" s="215" t="s">
        <v>269</v>
      </c>
      <c r="EC61" s="215" t="s">
        <v>269</v>
      </c>
      <c r="ED61" s="215" t="s">
        <v>269</v>
      </c>
      <c r="EE61" s="215" t="s">
        <v>269</v>
      </c>
    </row>
    <row r="62" spans="1:135" ht="28.8" x14ac:dyDescent="0.55000000000000004">
      <c r="A62" s="83" t="s">
        <v>130</v>
      </c>
      <c r="B62" s="136">
        <v>938874</v>
      </c>
      <c r="C62" t="s">
        <v>715</v>
      </c>
      <c r="D62" s="83" t="s">
        <v>228</v>
      </c>
      <c r="E62" s="138">
        <v>694187768112</v>
      </c>
      <c r="F62" s="83" t="s">
        <v>114</v>
      </c>
      <c r="G62" s="85">
        <v>43643</v>
      </c>
      <c r="H62" s="211" t="s">
        <v>98</v>
      </c>
      <c r="I62" s="84" t="s">
        <v>610</v>
      </c>
      <c r="J62" s="207" t="s">
        <v>627</v>
      </c>
      <c r="K62" s="208" t="s">
        <v>630</v>
      </c>
      <c r="L62" s="83" t="s">
        <v>108</v>
      </c>
      <c r="M62" s="184">
        <v>24398</v>
      </c>
      <c r="N62" s="184"/>
      <c r="O62" s="85" t="s">
        <v>102</v>
      </c>
      <c r="P62" s="185">
        <v>42491</v>
      </c>
      <c r="Q62" s="186" t="s">
        <v>203</v>
      </c>
      <c r="R62" s="186"/>
      <c r="S62" s="186"/>
      <c r="T62" s="187"/>
      <c r="U62" s="188" t="s">
        <v>296</v>
      </c>
      <c r="V62" s="188" t="s">
        <v>297</v>
      </c>
      <c r="W62" s="188" t="s">
        <v>297</v>
      </c>
      <c r="X62" s="189" t="s">
        <v>167</v>
      </c>
      <c r="Y62" s="190"/>
      <c r="Z62" s="83">
        <v>700</v>
      </c>
      <c r="AA62" s="83" t="s">
        <v>193</v>
      </c>
      <c r="AB62" s="83" t="s">
        <v>181</v>
      </c>
      <c r="AC62" s="83" t="s">
        <v>102</v>
      </c>
      <c r="AD62" s="83" t="s">
        <v>5276</v>
      </c>
      <c r="AE62" s="83" t="s">
        <v>102</v>
      </c>
      <c r="AF62" s="83" t="s">
        <v>102</v>
      </c>
      <c r="AG62" s="83" t="s">
        <v>119</v>
      </c>
      <c r="AH62" s="83" t="s">
        <v>5277</v>
      </c>
      <c r="AI62" s="83" t="s">
        <v>104</v>
      </c>
      <c r="AJ62" s="83" t="s">
        <v>105</v>
      </c>
      <c r="AK62" s="191" t="s">
        <v>5276</v>
      </c>
      <c r="AL62" s="191" t="s">
        <v>102</v>
      </c>
      <c r="AM62" s="191" t="s">
        <v>102</v>
      </c>
      <c r="AN62" s="191" t="s">
        <v>119</v>
      </c>
      <c r="AO62" s="191" t="s">
        <v>5277</v>
      </c>
      <c r="AP62" s="191" t="s">
        <v>104</v>
      </c>
      <c r="AQ62" s="191" t="s">
        <v>105</v>
      </c>
      <c r="AR62" s="191" t="s">
        <v>106</v>
      </c>
      <c r="AS62" s="191" t="s">
        <v>5276</v>
      </c>
      <c r="AT62" s="191" t="s">
        <v>485</v>
      </c>
      <c r="AU62" s="191" t="s">
        <v>5277</v>
      </c>
      <c r="AV62" s="191" t="s">
        <v>104</v>
      </c>
      <c r="AW62" s="191" t="s">
        <v>204</v>
      </c>
      <c r="AX62" s="191"/>
      <c r="AY62" s="192" t="s">
        <v>454</v>
      </c>
      <c r="AZ62" s="192" t="s">
        <v>416</v>
      </c>
      <c r="BA62" s="91" t="s">
        <v>108</v>
      </c>
      <c r="BB62" s="90">
        <v>0</v>
      </c>
      <c r="BC62" s="93" t="s">
        <v>102</v>
      </c>
      <c r="BD62" s="93" t="s">
        <v>102</v>
      </c>
      <c r="BE62" s="93" t="s">
        <v>102</v>
      </c>
      <c r="BF62" s="93" t="s">
        <v>102</v>
      </c>
      <c r="BG62" s="97" t="s">
        <v>108</v>
      </c>
      <c r="BH62" s="93" t="s">
        <v>108</v>
      </c>
      <c r="BI62" s="93" t="s">
        <v>102</v>
      </c>
      <c r="BJ62" s="93" t="s">
        <v>102</v>
      </c>
      <c r="BK62" s="93" t="s">
        <v>102</v>
      </c>
      <c r="BL62" s="93" t="s">
        <v>102</v>
      </c>
      <c r="BM62" s="93" t="s">
        <v>102</v>
      </c>
      <c r="BN62" s="93" t="s">
        <v>102</v>
      </c>
      <c r="BO62" s="93" t="s">
        <v>102</v>
      </c>
      <c r="BP62" s="96" t="s">
        <v>102</v>
      </c>
      <c r="BQ62" s="90">
        <v>0</v>
      </c>
      <c r="BR62" s="93" t="s">
        <v>102</v>
      </c>
      <c r="BS62" s="93" t="s">
        <v>102</v>
      </c>
      <c r="BT62" s="93" t="s">
        <v>102</v>
      </c>
      <c r="BU62" s="93" t="s">
        <v>102</v>
      </c>
      <c r="BV62" s="97" t="s">
        <v>108</v>
      </c>
      <c r="BW62" s="93" t="s">
        <v>108</v>
      </c>
      <c r="BX62" s="95" t="s">
        <v>102</v>
      </c>
      <c r="BY62" s="93" t="s">
        <v>102</v>
      </c>
      <c r="BZ62" s="93" t="s">
        <v>102</v>
      </c>
      <c r="CA62" s="93" t="s">
        <v>102</v>
      </c>
      <c r="CB62" s="93" t="s">
        <v>102</v>
      </c>
      <c r="CC62" s="93" t="s">
        <v>102</v>
      </c>
      <c r="CD62" s="93" t="s">
        <v>102</v>
      </c>
      <c r="CE62" s="193" t="s">
        <v>102</v>
      </c>
      <c r="CF62" s="194" t="s">
        <v>436</v>
      </c>
      <c r="CG62" s="195" t="s">
        <v>5278</v>
      </c>
      <c r="CH62" s="101" t="s">
        <v>563</v>
      </c>
      <c r="CI62" s="102"/>
      <c r="CJ62" s="196" t="s">
        <v>577</v>
      </c>
      <c r="CK62" s="104" t="s">
        <v>190</v>
      </c>
      <c r="CL62" s="105"/>
      <c r="CM62" s="83" t="s">
        <v>578</v>
      </c>
      <c r="CN62" s="106" t="s">
        <v>108</v>
      </c>
      <c r="CO62" s="197" t="s">
        <v>566</v>
      </c>
      <c r="CP62" s="107"/>
      <c r="CQ62" s="198" t="s">
        <v>107</v>
      </c>
      <c r="CR62" s="198" t="s">
        <v>107</v>
      </c>
      <c r="CS62" s="199"/>
      <c r="CT62" s="83" t="s">
        <v>109</v>
      </c>
      <c r="CU62" s="83" t="s">
        <v>109</v>
      </c>
      <c r="CV62" s="83">
        <v>42</v>
      </c>
      <c r="CW62" s="83" t="s">
        <v>270</v>
      </c>
      <c r="CX62" s="83">
        <v>42</v>
      </c>
      <c r="CY62" s="83" t="s">
        <v>108</v>
      </c>
      <c r="CZ62" s="83">
        <v>79180.5</v>
      </c>
      <c r="DA62" s="83" t="s">
        <v>5279</v>
      </c>
      <c r="DB62" s="83" t="s">
        <v>118</v>
      </c>
      <c r="DC62" s="83" t="s">
        <v>108</v>
      </c>
      <c r="DD62" s="83">
        <v>8526</v>
      </c>
      <c r="DE62" s="83" t="s">
        <v>173</v>
      </c>
      <c r="DF62" s="83" t="s">
        <v>118</v>
      </c>
      <c r="DG62" s="83" t="s">
        <v>500</v>
      </c>
      <c r="DH62" s="83"/>
      <c r="DI62" s="85">
        <v>43646</v>
      </c>
      <c r="DJ62" s="83" t="s">
        <v>584</v>
      </c>
      <c r="DK62" s="83" t="s">
        <v>102</v>
      </c>
      <c r="DL62" s="83" t="s">
        <v>482</v>
      </c>
      <c r="DM62" s="83">
        <v>0</v>
      </c>
      <c r="DN62" s="83" t="s">
        <v>483</v>
      </c>
      <c r="DO62" s="83">
        <v>1</v>
      </c>
      <c r="DP62" s="83">
        <v>1</v>
      </c>
      <c r="DQ62" s="83"/>
      <c r="DR62" s="83" t="s">
        <v>108</v>
      </c>
      <c r="DS62" s="83" t="s">
        <v>497</v>
      </c>
      <c r="DU62" s="215" t="s">
        <v>269</v>
      </c>
      <c r="DV62" s="136">
        <v>1</v>
      </c>
      <c r="DW62" s="136">
        <v>3</v>
      </c>
      <c r="DX62" s="215" t="s">
        <v>269</v>
      </c>
      <c r="DY62" s="215" t="s">
        <v>269</v>
      </c>
      <c r="DZ62" s="215" t="s">
        <v>269</v>
      </c>
      <c r="EA62" s="215" t="s">
        <v>269</v>
      </c>
      <c r="EB62" s="215" t="s">
        <v>269</v>
      </c>
      <c r="EC62" s="215" t="s">
        <v>269</v>
      </c>
      <c r="ED62" s="215" t="s">
        <v>269</v>
      </c>
      <c r="EE62" s="215" t="s">
        <v>269</v>
      </c>
    </row>
    <row r="63" spans="1:135" ht="57.6" x14ac:dyDescent="0.55000000000000004">
      <c r="A63" s="83" t="s">
        <v>130</v>
      </c>
      <c r="B63" s="136">
        <v>579676</v>
      </c>
      <c r="C63" t="s">
        <v>716</v>
      </c>
      <c r="D63" s="83" t="s">
        <v>228</v>
      </c>
      <c r="E63" s="138">
        <v>606780488173</v>
      </c>
      <c r="F63" s="83" t="s">
        <v>143</v>
      </c>
      <c r="G63" s="85">
        <v>43620</v>
      </c>
      <c r="H63" s="83" t="s">
        <v>98</v>
      </c>
      <c r="I63" s="84" t="s">
        <v>612</v>
      </c>
      <c r="J63" s="207" t="s">
        <v>628</v>
      </c>
      <c r="K63" s="208" t="s">
        <v>633</v>
      </c>
      <c r="L63" s="83" t="s">
        <v>108</v>
      </c>
      <c r="M63" s="184" t="s">
        <v>102</v>
      </c>
      <c r="N63" s="184" t="s">
        <v>556</v>
      </c>
      <c r="O63" s="85" t="s">
        <v>102</v>
      </c>
      <c r="P63" s="185">
        <v>42491</v>
      </c>
      <c r="Q63" s="186" t="s">
        <v>202</v>
      </c>
      <c r="R63" s="186" t="s">
        <v>613</v>
      </c>
      <c r="S63" s="186"/>
      <c r="T63" s="187"/>
      <c r="U63" s="188" t="s">
        <v>295</v>
      </c>
      <c r="V63" s="188" t="s">
        <v>205</v>
      </c>
      <c r="W63" s="188" t="s">
        <v>295</v>
      </c>
      <c r="X63" s="189" t="s">
        <v>107</v>
      </c>
      <c r="Y63" s="190" t="s">
        <v>614</v>
      </c>
      <c r="Z63" s="83">
        <v>700</v>
      </c>
      <c r="AA63" s="83" t="s">
        <v>193</v>
      </c>
      <c r="AB63" s="83" t="s">
        <v>181</v>
      </c>
      <c r="AC63" s="83" t="s">
        <v>102</v>
      </c>
      <c r="AD63" s="83" t="s">
        <v>5280</v>
      </c>
      <c r="AE63" s="83" t="s">
        <v>5281</v>
      </c>
      <c r="AF63" s="83" t="s">
        <v>102</v>
      </c>
      <c r="AG63" s="83" t="s">
        <v>175</v>
      </c>
      <c r="AH63" s="83" t="s">
        <v>5282</v>
      </c>
      <c r="AI63" s="83" t="s">
        <v>104</v>
      </c>
      <c r="AJ63" s="83" t="s">
        <v>105</v>
      </c>
      <c r="AK63" s="191" t="s">
        <v>5280</v>
      </c>
      <c r="AL63" s="191" t="s">
        <v>5281</v>
      </c>
      <c r="AM63" s="191" t="s">
        <v>102</v>
      </c>
      <c r="AN63" s="191" t="s">
        <v>175</v>
      </c>
      <c r="AO63" s="191" t="s">
        <v>5282</v>
      </c>
      <c r="AP63" s="191" t="s">
        <v>104</v>
      </c>
      <c r="AQ63" s="191" t="s">
        <v>105</v>
      </c>
      <c r="AR63" s="191" t="s">
        <v>106</v>
      </c>
      <c r="AS63" s="191"/>
      <c r="AT63" s="191"/>
      <c r="AU63" s="191"/>
      <c r="AV63" s="191"/>
      <c r="AW63" s="191"/>
      <c r="AX63" s="191" t="s">
        <v>575</v>
      </c>
      <c r="AY63" s="192" t="s">
        <v>454</v>
      </c>
      <c r="AZ63" s="192" t="s">
        <v>108</v>
      </c>
      <c r="BA63" s="91" t="s">
        <v>108</v>
      </c>
      <c r="BB63" s="90">
        <v>0</v>
      </c>
      <c r="BC63" s="93" t="s">
        <v>102</v>
      </c>
      <c r="BD63" s="93" t="s">
        <v>102</v>
      </c>
      <c r="BE63" s="93" t="s">
        <v>102</v>
      </c>
      <c r="BF63" s="93" t="s">
        <v>102</v>
      </c>
      <c r="BG63" s="97" t="s">
        <v>108</v>
      </c>
      <c r="BH63" s="93" t="s">
        <v>108</v>
      </c>
      <c r="BI63" s="93" t="s">
        <v>102</v>
      </c>
      <c r="BJ63" s="93" t="s">
        <v>102</v>
      </c>
      <c r="BK63" s="93" t="s">
        <v>102</v>
      </c>
      <c r="BL63" s="93" t="s">
        <v>102</v>
      </c>
      <c r="BM63" s="93" t="s">
        <v>102</v>
      </c>
      <c r="BN63" s="93" t="s">
        <v>102</v>
      </c>
      <c r="BO63" s="93" t="s">
        <v>102</v>
      </c>
      <c r="BP63" s="96" t="s">
        <v>102</v>
      </c>
      <c r="BQ63" s="90">
        <v>0</v>
      </c>
      <c r="BR63" s="93" t="s">
        <v>102</v>
      </c>
      <c r="BS63" s="93" t="s">
        <v>102</v>
      </c>
      <c r="BT63" s="93" t="s">
        <v>102</v>
      </c>
      <c r="BU63" s="93" t="s">
        <v>102</v>
      </c>
      <c r="BV63" s="97" t="s">
        <v>108</v>
      </c>
      <c r="BW63" s="93" t="s">
        <v>108</v>
      </c>
      <c r="BX63" s="95" t="s">
        <v>102</v>
      </c>
      <c r="BY63" s="93" t="s">
        <v>102</v>
      </c>
      <c r="BZ63" s="93" t="s">
        <v>102</v>
      </c>
      <c r="CA63" s="93" t="s">
        <v>102</v>
      </c>
      <c r="CB63" s="93" t="s">
        <v>102</v>
      </c>
      <c r="CC63" s="93" t="s">
        <v>102</v>
      </c>
      <c r="CD63" s="93" t="s">
        <v>102</v>
      </c>
      <c r="CE63" s="193" t="s">
        <v>102</v>
      </c>
      <c r="CF63" s="194" t="s">
        <v>508</v>
      </c>
      <c r="CG63" s="195" t="s">
        <v>102</v>
      </c>
      <c r="CH63" s="101" t="e">
        <v>#N/A</v>
      </c>
      <c r="CI63" s="102" t="s">
        <v>580</v>
      </c>
      <c r="CJ63" s="196" t="s">
        <v>108</v>
      </c>
      <c r="CK63" s="104" t="s">
        <v>109</v>
      </c>
      <c r="CL63" s="105" t="s">
        <v>579</v>
      </c>
      <c r="CM63" s="83" t="s">
        <v>108</v>
      </c>
      <c r="CN63" s="106" t="s">
        <v>108</v>
      </c>
      <c r="CO63" s="197" t="s">
        <v>108</v>
      </c>
      <c r="CP63" s="107"/>
      <c r="CQ63" s="198" t="s">
        <v>474</v>
      </c>
      <c r="CR63" s="198" t="s">
        <v>474</v>
      </c>
      <c r="CS63" s="199" t="s">
        <v>616</v>
      </c>
      <c r="CT63" s="83" t="s">
        <v>109</v>
      </c>
      <c r="CU63" s="83" t="s">
        <v>109</v>
      </c>
      <c r="CV63" s="83">
        <v>40</v>
      </c>
      <c r="CW63" s="83" t="s">
        <v>112</v>
      </c>
      <c r="CX63" s="83">
        <v>40</v>
      </c>
      <c r="CY63" s="83" t="s">
        <v>5283</v>
      </c>
      <c r="CZ63" s="83">
        <v>80500</v>
      </c>
      <c r="DA63" s="83" t="s">
        <v>138</v>
      </c>
      <c r="DB63" s="83" t="s">
        <v>124</v>
      </c>
      <c r="DC63" s="83" t="s">
        <v>501</v>
      </c>
      <c r="DD63" s="83">
        <v>5858</v>
      </c>
      <c r="DE63" s="83" t="s">
        <v>582</v>
      </c>
      <c r="DF63" s="83" t="s">
        <v>145</v>
      </c>
      <c r="DG63" s="83" t="s">
        <v>501</v>
      </c>
      <c r="DH63" s="83" t="s">
        <v>582</v>
      </c>
      <c r="DI63" s="85">
        <v>43646</v>
      </c>
      <c r="DJ63" s="83" t="s">
        <v>584</v>
      </c>
      <c r="DK63" s="83" t="s">
        <v>102</v>
      </c>
      <c r="DL63" s="83" t="s">
        <v>482</v>
      </c>
      <c r="DM63" s="83">
        <v>0</v>
      </c>
      <c r="DN63" s="83" t="s">
        <v>238</v>
      </c>
      <c r="DO63" s="83">
        <v>1</v>
      </c>
      <c r="DP63" s="83">
        <v>5</v>
      </c>
      <c r="DQ63" s="83"/>
      <c r="DR63" s="83" t="s">
        <v>108</v>
      </c>
      <c r="DS63" s="83" t="s">
        <v>497</v>
      </c>
      <c r="DU63" s="215" t="s">
        <v>269</v>
      </c>
      <c r="DV63" s="136">
        <v>1</v>
      </c>
      <c r="DW63" s="136">
        <v>3</v>
      </c>
      <c r="DX63" s="215" t="s">
        <v>269</v>
      </c>
      <c r="DY63" s="215" t="s">
        <v>269</v>
      </c>
      <c r="DZ63" s="215" t="s">
        <v>269</v>
      </c>
      <c r="EA63" s="215" t="s">
        <v>269</v>
      </c>
      <c r="EB63" s="215" t="s">
        <v>269</v>
      </c>
      <c r="EC63" s="215" t="s">
        <v>269</v>
      </c>
      <c r="ED63" s="215" t="s">
        <v>269</v>
      </c>
      <c r="EE63" s="215" t="s">
        <v>269</v>
      </c>
    </row>
    <row r="64" spans="1:135" ht="28.8" x14ac:dyDescent="0.55000000000000004">
      <c r="A64" s="83" t="s">
        <v>130</v>
      </c>
      <c r="B64" s="136">
        <v>680825</v>
      </c>
      <c r="C64" t="s">
        <v>717</v>
      </c>
      <c r="D64" s="83" t="s">
        <v>228</v>
      </c>
      <c r="E64" s="138">
        <v>587187570939</v>
      </c>
      <c r="F64" s="83" t="s">
        <v>114</v>
      </c>
      <c r="G64" s="85">
        <v>43634</v>
      </c>
      <c r="H64" s="83" t="s">
        <v>98</v>
      </c>
      <c r="I64" s="84" t="s">
        <v>618</v>
      </c>
      <c r="J64" s="207" t="s">
        <v>629</v>
      </c>
      <c r="K64" s="208" t="s">
        <v>634</v>
      </c>
      <c r="L64" s="83" t="s">
        <v>108</v>
      </c>
      <c r="M64" s="184">
        <v>27488</v>
      </c>
      <c r="N64" s="184"/>
      <c r="O64" s="85" t="s">
        <v>102</v>
      </c>
      <c r="P64" s="185">
        <v>43013</v>
      </c>
      <c r="Q64" s="186" t="s">
        <v>203</v>
      </c>
      <c r="R64" s="186"/>
      <c r="S64" s="186"/>
      <c r="T64" s="187"/>
      <c r="U64" s="188" t="s">
        <v>296</v>
      </c>
      <c r="V64" s="188" t="s">
        <v>205</v>
      </c>
      <c r="W64" s="189" t="s">
        <v>619</v>
      </c>
      <c r="X64" s="189" t="s">
        <v>107</v>
      </c>
      <c r="Y64" s="190" t="s">
        <v>614</v>
      </c>
      <c r="Z64" s="83">
        <v>700</v>
      </c>
      <c r="AA64" s="83" t="s">
        <v>193</v>
      </c>
      <c r="AB64" s="83" t="s">
        <v>181</v>
      </c>
      <c r="AC64" s="83" t="s">
        <v>102</v>
      </c>
      <c r="AD64" s="83" t="s">
        <v>5284</v>
      </c>
      <c r="AE64" s="83" t="s">
        <v>102</v>
      </c>
      <c r="AF64" s="83" t="s">
        <v>102</v>
      </c>
      <c r="AG64" s="83" t="s">
        <v>174</v>
      </c>
      <c r="AH64" s="83" t="s">
        <v>5273</v>
      </c>
      <c r="AI64" s="83" t="s">
        <v>104</v>
      </c>
      <c r="AJ64" s="83" t="s">
        <v>105</v>
      </c>
      <c r="AK64" s="191" t="s">
        <v>5284</v>
      </c>
      <c r="AL64" s="191" t="s">
        <v>102</v>
      </c>
      <c r="AM64" s="191" t="s">
        <v>102</v>
      </c>
      <c r="AN64" s="191" t="s">
        <v>174</v>
      </c>
      <c r="AO64" s="191" t="s">
        <v>5273</v>
      </c>
      <c r="AP64" s="191" t="s">
        <v>104</v>
      </c>
      <c r="AQ64" s="191" t="s">
        <v>105</v>
      </c>
      <c r="AR64" s="191" t="s">
        <v>106</v>
      </c>
      <c r="AS64" s="191" t="s">
        <v>5284</v>
      </c>
      <c r="AT64" s="191" t="s">
        <v>488</v>
      </c>
      <c r="AU64" s="191" t="s">
        <v>5285</v>
      </c>
      <c r="AV64" s="191" t="s">
        <v>104</v>
      </c>
      <c r="AW64" s="191" t="s">
        <v>204</v>
      </c>
      <c r="AX64" s="191"/>
      <c r="AY64" s="192" t="s">
        <v>454</v>
      </c>
      <c r="AZ64" s="192" t="s">
        <v>416</v>
      </c>
      <c r="BA64" s="91" t="s">
        <v>108</v>
      </c>
      <c r="BB64" s="90">
        <v>0</v>
      </c>
      <c r="BC64" s="93" t="s">
        <v>102</v>
      </c>
      <c r="BD64" s="93" t="s">
        <v>102</v>
      </c>
      <c r="BE64" s="93" t="s">
        <v>102</v>
      </c>
      <c r="BF64" s="93" t="s">
        <v>102</v>
      </c>
      <c r="BG64" s="97" t="s">
        <v>108</v>
      </c>
      <c r="BH64" s="93" t="s">
        <v>108</v>
      </c>
      <c r="BI64" s="93" t="s">
        <v>102</v>
      </c>
      <c r="BJ64" s="93" t="s">
        <v>102</v>
      </c>
      <c r="BK64" s="93" t="s">
        <v>102</v>
      </c>
      <c r="BL64" s="93" t="s">
        <v>102</v>
      </c>
      <c r="BM64" s="93" t="s">
        <v>102</v>
      </c>
      <c r="BN64" s="93" t="s">
        <v>102</v>
      </c>
      <c r="BO64" s="93" t="s">
        <v>102</v>
      </c>
      <c r="BP64" s="96" t="s">
        <v>102</v>
      </c>
      <c r="BQ64" s="90">
        <v>0</v>
      </c>
      <c r="BR64" s="93" t="s">
        <v>102</v>
      </c>
      <c r="BS64" s="93" t="s">
        <v>102</v>
      </c>
      <c r="BT64" s="93" t="s">
        <v>102</v>
      </c>
      <c r="BU64" s="93" t="s">
        <v>102</v>
      </c>
      <c r="BV64" s="97" t="s">
        <v>108</v>
      </c>
      <c r="BW64" s="93" t="s">
        <v>108</v>
      </c>
      <c r="BX64" s="95" t="s">
        <v>102</v>
      </c>
      <c r="BY64" s="93" t="s">
        <v>102</v>
      </c>
      <c r="BZ64" s="93" t="s">
        <v>102</v>
      </c>
      <c r="CA64" s="93" t="s">
        <v>102</v>
      </c>
      <c r="CB64" s="93" t="s">
        <v>102</v>
      </c>
      <c r="CC64" s="93" t="s">
        <v>102</v>
      </c>
      <c r="CD64" s="93" t="s">
        <v>102</v>
      </c>
      <c r="CE64" s="193" t="s">
        <v>102</v>
      </c>
      <c r="CF64" s="194" t="s">
        <v>436</v>
      </c>
      <c r="CG64" s="195" t="s">
        <v>5286</v>
      </c>
      <c r="CH64" s="101" t="s">
        <v>310</v>
      </c>
      <c r="CI64" s="102"/>
      <c r="CJ64" s="196" t="s">
        <v>5287</v>
      </c>
      <c r="CK64" s="104" t="s">
        <v>190</v>
      </c>
      <c r="CL64" s="105"/>
      <c r="CM64" s="83" t="s">
        <v>623</v>
      </c>
      <c r="CN64" s="106" t="s">
        <v>624</v>
      </c>
      <c r="CO64" s="197" t="s">
        <v>625</v>
      </c>
      <c r="CP64" s="107"/>
      <c r="CQ64" s="198" t="s">
        <v>474</v>
      </c>
      <c r="CR64" s="198" t="s">
        <v>474</v>
      </c>
      <c r="CS64" s="199"/>
      <c r="CT64" s="83" t="s">
        <v>109</v>
      </c>
      <c r="CU64" s="83" t="s">
        <v>109</v>
      </c>
      <c r="CV64" s="83">
        <v>42</v>
      </c>
      <c r="CW64" s="83" t="s">
        <v>139</v>
      </c>
      <c r="CX64" s="83">
        <v>42</v>
      </c>
      <c r="CY64" s="83" t="s">
        <v>108</v>
      </c>
      <c r="CZ64" s="83">
        <v>81819.5</v>
      </c>
      <c r="DA64" s="83" t="s">
        <v>581</v>
      </c>
      <c r="DB64" s="83" t="s">
        <v>152</v>
      </c>
      <c r="DC64" s="83" t="s">
        <v>500</v>
      </c>
      <c r="DD64" s="83">
        <v>7632</v>
      </c>
      <c r="DE64" s="83" t="s">
        <v>606</v>
      </c>
      <c r="DF64" s="83" t="s">
        <v>152</v>
      </c>
      <c r="DG64" s="83" t="s">
        <v>500</v>
      </c>
      <c r="DH64" s="83"/>
      <c r="DI64" s="85">
        <v>43646</v>
      </c>
      <c r="DJ64" s="83" t="s">
        <v>584</v>
      </c>
      <c r="DK64" s="83" t="s">
        <v>102</v>
      </c>
      <c r="DL64" s="83" t="s">
        <v>482</v>
      </c>
      <c r="DM64" s="83">
        <v>0</v>
      </c>
      <c r="DN64" s="83" t="s">
        <v>483</v>
      </c>
      <c r="DO64" s="83">
        <v>1</v>
      </c>
      <c r="DP64" s="83">
        <v>2</v>
      </c>
      <c r="DQ64" s="83"/>
      <c r="DR64" s="83" t="s">
        <v>108</v>
      </c>
      <c r="DS64" s="83" t="s">
        <v>497</v>
      </c>
      <c r="DU64" s="215" t="s">
        <v>269</v>
      </c>
      <c r="DV64" s="136">
        <v>1</v>
      </c>
      <c r="DW64" s="136">
        <v>3</v>
      </c>
      <c r="DX64" s="215" t="s">
        <v>269</v>
      </c>
      <c r="DY64" s="215" t="s">
        <v>269</v>
      </c>
      <c r="DZ64" s="215" t="s">
        <v>269</v>
      </c>
      <c r="EA64" s="215" t="s">
        <v>269</v>
      </c>
      <c r="EB64" s="215" t="s">
        <v>269</v>
      </c>
      <c r="EC64" s="215" t="s">
        <v>269</v>
      </c>
      <c r="ED64" s="215" t="s">
        <v>269</v>
      </c>
      <c r="EE64" s="215" t="s">
        <v>269</v>
      </c>
    </row>
    <row r="65" spans="1:135" ht="28.8" x14ac:dyDescent="0.55000000000000004">
      <c r="A65" s="83" t="s">
        <v>130</v>
      </c>
      <c r="B65" s="136">
        <v>221394</v>
      </c>
      <c r="C65" t="s">
        <v>718</v>
      </c>
      <c r="D65" s="83" t="s">
        <v>228</v>
      </c>
      <c r="E65" s="138">
        <v>736447366542</v>
      </c>
      <c r="F65" s="83" t="s">
        <v>114</v>
      </c>
      <c r="G65" s="85">
        <v>43643</v>
      </c>
      <c r="H65" s="211" t="s">
        <v>98</v>
      </c>
      <c r="I65" s="84" t="s">
        <v>610</v>
      </c>
      <c r="J65" s="207" t="s">
        <v>627</v>
      </c>
      <c r="K65" s="208" t="s">
        <v>630</v>
      </c>
      <c r="L65" s="83" t="s">
        <v>108</v>
      </c>
      <c r="M65" s="184">
        <v>24399</v>
      </c>
      <c r="N65" s="184"/>
      <c r="O65" s="85" t="s">
        <v>102</v>
      </c>
      <c r="P65" s="185">
        <v>42491</v>
      </c>
      <c r="Q65" s="186" t="s">
        <v>203</v>
      </c>
      <c r="R65" s="186"/>
      <c r="S65" s="186"/>
      <c r="T65" s="187"/>
      <c r="U65" s="188" t="s">
        <v>296</v>
      </c>
      <c r="V65" s="188" t="s">
        <v>297</v>
      </c>
      <c r="W65" s="188" t="s">
        <v>297</v>
      </c>
      <c r="X65" s="189" t="s">
        <v>167</v>
      </c>
      <c r="Y65" s="190"/>
      <c r="Z65" s="83">
        <v>700</v>
      </c>
      <c r="AA65" s="83" t="s">
        <v>193</v>
      </c>
      <c r="AB65" s="83" t="s">
        <v>181</v>
      </c>
      <c r="AC65" s="83" t="s">
        <v>102</v>
      </c>
      <c r="AD65" s="83" t="s">
        <v>5288</v>
      </c>
      <c r="AE65" s="83" t="s">
        <v>102</v>
      </c>
      <c r="AF65" s="83" t="s">
        <v>102</v>
      </c>
      <c r="AG65" s="83" t="s">
        <v>119</v>
      </c>
      <c r="AH65" s="83" t="s">
        <v>5289</v>
      </c>
      <c r="AI65" s="83" t="s">
        <v>104</v>
      </c>
      <c r="AJ65" s="83" t="s">
        <v>105</v>
      </c>
      <c r="AK65" s="191" t="s">
        <v>5288</v>
      </c>
      <c r="AL65" s="191" t="s">
        <v>102</v>
      </c>
      <c r="AM65" s="191" t="s">
        <v>102</v>
      </c>
      <c r="AN65" s="191" t="s">
        <v>119</v>
      </c>
      <c r="AO65" s="191" t="s">
        <v>5289</v>
      </c>
      <c r="AP65" s="191" t="s">
        <v>104</v>
      </c>
      <c r="AQ65" s="191" t="s">
        <v>105</v>
      </c>
      <c r="AR65" s="191" t="s">
        <v>106</v>
      </c>
      <c r="AS65" s="191" t="s">
        <v>5288</v>
      </c>
      <c r="AT65" s="191" t="s">
        <v>485</v>
      </c>
      <c r="AU65" s="191" t="s">
        <v>5289</v>
      </c>
      <c r="AV65" s="191" t="s">
        <v>104</v>
      </c>
      <c r="AW65" s="191" t="s">
        <v>204</v>
      </c>
      <c r="AX65" s="191"/>
      <c r="AY65" s="192" t="s">
        <v>454</v>
      </c>
      <c r="AZ65" s="192" t="s">
        <v>416</v>
      </c>
      <c r="BA65" s="91" t="s">
        <v>108</v>
      </c>
      <c r="BB65" s="90">
        <v>0</v>
      </c>
      <c r="BC65" s="93" t="s">
        <v>102</v>
      </c>
      <c r="BD65" s="93" t="s">
        <v>102</v>
      </c>
      <c r="BE65" s="93" t="s">
        <v>102</v>
      </c>
      <c r="BF65" s="93" t="s">
        <v>102</v>
      </c>
      <c r="BG65" s="97" t="s">
        <v>108</v>
      </c>
      <c r="BH65" s="93" t="s">
        <v>108</v>
      </c>
      <c r="BI65" s="93" t="s">
        <v>102</v>
      </c>
      <c r="BJ65" s="93" t="s">
        <v>102</v>
      </c>
      <c r="BK65" s="93" t="s">
        <v>102</v>
      </c>
      <c r="BL65" s="93" t="s">
        <v>102</v>
      </c>
      <c r="BM65" s="93" t="s">
        <v>102</v>
      </c>
      <c r="BN65" s="93" t="s">
        <v>102</v>
      </c>
      <c r="BO65" s="93" t="s">
        <v>102</v>
      </c>
      <c r="BP65" s="96" t="s">
        <v>102</v>
      </c>
      <c r="BQ65" s="90">
        <v>0</v>
      </c>
      <c r="BR65" s="93" t="s">
        <v>102</v>
      </c>
      <c r="BS65" s="93" t="s">
        <v>102</v>
      </c>
      <c r="BT65" s="93" t="s">
        <v>102</v>
      </c>
      <c r="BU65" s="93" t="s">
        <v>102</v>
      </c>
      <c r="BV65" s="97" t="s">
        <v>108</v>
      </c>
      <c r="BW65" s="93" t="s">
        <v>108</v>
      </c>
      <c r="BX65" s="95" t="s">
        <v>102</v>
      </c>
      <c r="BY65" s="93" t="s">
        <v>102</v>
      </c>
      <c r="BZ65" s="93" t="s">
        <v>102</v>
      </c>
      <c r="CA65" s="93" t="s">
        <v>102</v>
      </c>
      <c r="CB65" s="93" t="s">
        <v>102</v>
      </c>
      <c r="CC65" s="93" t="s">
        <v>102</v>
      </c>
      <c r="CD65" s="93" t="s">
        <v>102</v>
      </c>
      <c r="CE65" s="193" t="s">
        <v>102</v>
      </c>
      <c r="CF65" s="194" t="s">
        <v>436</v>
      </c>
      <c r="CG65" s="195" t="s">
        <v>5290</v>
      </c>
      <c r="CH65" s="101" t="s">
        <v>563</v>
      </c>
      <c r="CI65" s="102"/>
      <c r="CJ65" s="196" t="s">
        <v>577</v>
      </c>
      <c r="CK65" s="104" t="s">
        <v>190</v>
      </c>
      <c r="CL65" s="105"/>
      <c r="CM65" s="83" t="s">
        <v>578</v>
      </c>
      <c r="CN65" s="106" t="s">
        <v>108</v>
      </c>
      <c r="CO65" s="197" t="s">
        <v>566</v>
      </c>
      <c r="CP65" s="107"/>
      <c r="CQ65" s="198" t="s">
        <v>107</v>
      </c>
      <c r="CR65" s="198" t="s">
        <v>107</v>
      </c>
      <c r="CS65" s="199"/>
      <c r="CT65" s="83" t="s">
        <v>109</v>
      </c>
      <c r="CU65" s="83" t="s">
        <v>109</v>
      </c>
      <c r="CV65" s="83">
        <v>40</v>
      </c>
      <c r="CW65" s="83" t="s">
        <v>270</v>
      </c>
      <c r="CX65" s="83">
        <v>40</v>
      </c>
      <c r="CY65" s="83" t="s">
        <v>108</v>
      </c>
      <c r="CZ65" s="83">
        <v>83139</v>
      </c>
      <c r="DA65" s="83" t="s">
        <v>5291</v>
      </c>
      <c r="DB65" s="83" t="s">
        <v>118</v>
      </c>
      <c r="DC65" s="83" t="s">
        <v>108</v>
      </c>
      <c r="DD65" s="83">
        <v>1836</v>
      </c>
      <c r="DE65" s="83" t="s">
        <v>173</v>
      </c>
      <c r="DF65" s="83" t="s">
        <v>118</v>
      </c>
      <c r="DG65" s="83" t="s">
        <v>500</v>
      </c>
      <c r="DH65" s="83"/>
      <c r="DI65" s="85">
        <v>43646</v>
      </c>
      <c r="DJ65" s="83" t="s">
        <v>584</v>
      </c>
      <c r="DK65" s="83" t="s">
        <v>102</v>
      </c>
      <c r="DL65" s="83" t="s">
        <v>482</v>
      </c>
      <c r="DM65" s="83">
        <v>0</v>
      </c>
      <c r="DN65" s="83" t="s">
        <v>483</v>
      </c>
      <c r="DO65" s="83">
        <v>1</v>
      </c>
      <c r="DP65" s="83">
        <v>6</v>
      </c>
      <c r="DQ65" s="83"/>
      <c r="DR65" s="83" t="s">
        <v>108</v>
      </c>
      <c r="DS65" s="83" t="s">
        <v>497</v>
      </c>
      <c r="DU65" s="215" t="s">
        <v>269</v>
      </c>
      <c r="DV65" s="136">
        <v>1</v>
      </c>
      <c r="DW65" s="136">
        <v>3</v>
      </c>
      <c r="DX65" s="215" t="s">
        <v>269</v>
      </c>
      <c r="DY65" s="215" t="s">
        <v>269</v>
      </c>
      <c r="DZ65" s="215" t="s">
        <v>269</v>
      </c>
      <c r="EA65" s="215" t="s">
        <v>269</v>
      </c>
      <c r="EB65" s="215" t="s">
        <v>269</v>
      </c>
      <c r="EC65" s="215" t="s">
        <v>269</v>
      </c>
      <c r="ED65" s="215" t="s">
        <v>269</v>
      </c>
      <c r="EE65" s="215" t="s">
        <v>269</v>
      </c>
    </row>
    <row r="66" spans="1:135" ht="57.6" x14ac:dyDescent="0.55000000000000004">
      <c r="A66" s="83" t="s">
        <v>130</v>
      </c>
      <c r="B66" s="136">
        <v>779651</v>
      </c>
      <c r="C66" t="s">
        <v>719</v>
      </c>
      <c r="D66" s="83" t="s">
        <v>228</v>
      </c>
      <c r="E66" s="138">
        <v>733733828262</v>
      </c>
      <c r="F66" s="83" t="s">
        <v>143</v>
      </c>
      <c r="G66" s="85">
        <v>43620</v>
      </c>
      <c r="H66" s="83" t="s">
        <v>98</v>
      </c>
      <c r="I66" s="84" t="s">
        <v>612</v>
      </c>
      <c r="J66" s="207" t="s">
        <v>628</v>
      </c>
      <c r="K66" s="208" t="s">
        <v>633</v>
      </c>
      <c r="L66" s="83" t="s">
        <v>108</v>
      </c>
      <c r="M66" s="184" t="s">
        <v>102</v>
      </c>
      <c r="N66" s="184" t="s">
        <v>556</v>
      </c>
      <c r="O66" s="85" t="s">
        <v>102</v>
      </c>
      <c r="P66" s="185">
        <v>42491</v>
      </c>
      <c r="Q66" s="186" t="s">
        <v>202</v>
      </c>
      <c r="R66" s="186" t="s">
        <v>613</v>
      </c>
      <c r="S66" s="186"/>
      <c r="T66" s="187"/>
      <c r="U66" s="188" t="s">
        <v>295</v>
      </c>
      <c r="V66" s="188" t="s">
        <v>205</v>
      </c>
      <c r="W66" s="188" t="s">
        <v>295</v>
      </c>
      <c r="X66" s="189" t="s">
        <v>107</v>
      </c>
      <c r="Y66" s="190" t="s">
        <v>614</v>
      </c>
      <c r="Z66" s="83">
        <v>700</v>
      </c>
      <c r="AA66" s="83" t="s">
        <v>193</v>
      </c>
      <c r="AB66" s="83" t="s">
        <v>181</v>
      </c>
      <c r="AC66" s="83" t="s">
        <v>102</v>
      </c>
      <c r="AD66" s="83" t="s">
        <v>5292</v>
      </c>
      <c r="AE66" s="83" t="s">
        <v>5293</v>
      </c>
      <c r="AF66" s="83" t="s">
        <v>102</v>
      </c>
      <c r="AG66" s="83" t="s">
        <v>175</v>
      </c>
      <c r="AH66" s="83" t="s">
        <v>5294</v>
      </c>
      <c r="AI66" s="83" t="s">
        <v>104</v>
      </c>
      <c r="AJ66" s="83" t="s">
        <v>105</v>
      </c>
      <c r="AK66" s="191" t="s">
        <v>5292</v>
      </c>
      <c r="AL66" s="191" t="s">
        <v>5293</v>
      </c>
      <c r="AM66" s="191" t="s">
        <v>102</v>
      </c>
      <c r="AN66" s="191" t="s">
        <v>175</v>
      </c>
      <c r="AO66" s="191" t="s">
        <v>5294</v>
      </c>
      <c r="AP66" s="191" t="s">
        <v>104</v>
      </c>
      <c r="AQ66" s="191" t="s">
        <v>105</v>
      </c>
      <c r="AR66" s="191" t="s">
        <v>106</v>
      </c>
      <c r="AS66" s="191"/>
      <c r="AT66" s="191"/>
      <c r="AU66" s="191"/>
      <c r="AV66" s="191"/>
      <c r="AW66" s="191"/>
      <c r="AX66" s="191" t="s">
        <v>575</v>
      </c>
      <c r="AY66" s="192" t="s">
        <v>454</v>
      </c>
      <c r="AZ66" s="192" t="s">
        <v>108</v>
      </c>
      <c r="BA66" s="91" t="s">
        <v>108</v>
      </c>
      <c r="BB66" s="90">
        <v>0</v>
      </c>
      <c r="BC66" s="93" t="s">
        <v>102</v>
      </c>
      <c r="BD66" s="93" t="s">
        <v>102</v>
      </c>
      <c r="BE66" s="93" t="s">
        <v>102</v>
      </c>
      <c r="BF66" s="93" t="s">
        <v>102</v>
      </c>
      <c r="BG66" s="97" t="s">
        <v>108</v>
      </c>
      <c r="BH66" s="93" t="s">
        <v>108</v>
      </c>
      <c r="BI66" s="93" t="s">
        <v>102</v>
      </c>
      <c r="BJ66" s="93" t="s">
        <v>102</v>
      </c>
      <c r="BK66" s="93" t="s">
        <v>102</v>
      </c>
      <c r="BL66" s="93" t="s">
        <v>102</v>
      </c>
      <c r="BM66" s="93" t="s">
        <v>102</v>
      </c>
      <c r="BN66" s="93" t="s">
        <v>102</v>
      </c>
      <c r="BO66" s="93" t="s">
        <v>102</v>
      </c>
      <c r="BP66" s="96" t="s">
        <v>102</v>
      </c>
      <c r="BQ66" s="90">
        <v>0</v>
      </c>
      <c r="BR66" s="93" t="s">
        <v>102</v>
      </c>
      <c r="BS66" s="93" t="s">
        <v>102</v>
      </c>
      <c r="BT66" s="93" t="s">
        <v>102</v>
      </c>
      <c r="BU66" s="93" t="s">
        <v>102</v>
      </c>
      <c r="BV66" s="97" t="s">
        <v>108</v>
      </c>
      <c r="BW66" s="93" t="s">
        <v>108</v>
      </c>
      <c r="BX66" s="95" t="s">
        <v>102</v>
      </c>
      <c r="BY66" s="93" t="s">
        <v>102</v>
      </c>
      <c r="BZ66" s="93" t="s">
        <v>102</v>
      </c>
      <c r="CA66" s="93" t="s">
        <v>102</v>
      </c>
      <c r="CB66" s="93" t="s">
        <v>102</v>
      </c>
      <c r="CC66" s="93" t="s">
        <v>102</v>
      </c>
      <c r="CD66" s="93" t="s">
        <v>102</v>
      </c>
      <c r="CE66" s="193" t="s">
        <v>102</v>
      </c>
      <c r="CF66" s="194" t="s">
        <v>508</v>
      </c>
      <c r="CG66" s="195" t="s">
        <v>102</v>
      </c>
      <c r="CH66" s="101" t="e">
        <v>#N/A</v>
      </c>
      <c r="CI66" s="102" t="s">
        <v>580</v>
      </c>
      <c r="CJ66" s="196" t="s">
        <v>108</v>
      </c>
      <c r="CK66" s="104" t="s">
        <v>109</v>
      </c>
      <c r="CL66" s="105" t="s">
        <v>579</v>
      </c>
      <c r="CM66" s="83" t="s">
        <v>108</v>
      </c>
      <c r="CN66" s="106" t="s">
        <v>108</v>
      </c>
      <c r="CO66" s="197" t="s">
        <v>108</v>
      </c>
      <c r="CP66" s="107"/>
      <c r="CQ66" s="198" t="s">
        <v>474</v>
      </c>
      <c r="CR66" s="198" t="s">
        <v>474</v>
      </c>
      <c r="CS66" s="199" t="s">
        <v>616</v>
      </c>
      <c r="CT66" s="83" t="s">
        <v>109</v>
      </c>
      <c r="CU66" s="83" t="s">
        <v>109</v>
      </c>
      <c r="CV66" s="83">
        <v>42</v>
      </c>
      <c r="CW66" s="83" t="s">
        <v>112</v>
      </c>
      <c r="CX66" s="83">
        <v>42</v>
      </c>
      <c r="CY66" s="83" t="s">
        <v>5295</v>
      </c>
      <c r="CZ66" s="83">
        <v>84458.5</v>
      </c>
      <c r="DA66" s="83" t="s">
        <v>138</v>
      </c>
      <c r="DB66" s="83" t="s">
        <v>124</v>
      </c>
      <c r="DC66" s="83" t="s">
        <v>501</v>
      </c>
      <c r="DD66" s="83">
        <v>1773</v>
      </c>
      <c r="DE66" s="83" t="s">
        <v>582</v>
      </c>
      <c r="DF66" s="83" t="s">
        <v>145</v>
      </c>
      <c r="DG66" s="83" t="s">
        <v>501</v>
      </c>
      <c r="DH66" s="83" t="s">
        <v>582</v>
      </c>
      <c r="DI66" s="85">
        <v>43646</v>
      </c>
      <c r="DJ66" s="83" t="s">
        <v>584</v>
      </c>
      <c r="DK66" s="83" t="s">
        <v>102</v>
      </c>
      <c r="DL66" s="83" t="s">
        <v>482</v>
      </c>
      <c r="DM66" s="83">
        <v>0</v>
      </c>
      <c r="DN66" s="83" t="s">
        <v>238</v>
      </c>
      <c r="DO66" s="83">
        <v>1</v>
      </c>
      <c r="DP66" s="83">
        <v>5</v>
      </c>
      <c r="DQ66" s="83"/>
      <c r="DR66" s="83" t="s">
        <v>108</v>
      </c>
      <c r="DS66" s="83" t="s">
        <v>497</v>
      </c>
      <c r="DU66" s="215" t="s">
        <v>269</v>
      </c>
      <c r="DV66" s="136">
        <v>1</v>
      </c>
      <c r="DW66" s="136">
        <v>3</v>
      </c>
      <c r="DX66" s="215" t="s">
        <v>269</v>
      </c>
      <c r="DY66" s="215" t="s">
        <v>269</v>
      </c>
      <c r="DZ66" s="215" t="s">
        <v>269</v>
      </c>
      <c r="EA66" s="215" t="s">
        <v>269</v>
      </c>
      <c r="EB66" s="215" t="s">
        <v>269</v>
      </c>
      <c r="EC66" s="215" t="s">
        <v>269</v>
      </c>
      <c r="ED66" s="215" t="s">
        <v>269</v>
      </c>
      <c r="EE66" s="215" t="s">
        <v>269</v>
      </c>
    </row>
    <row r="67" spans="1:135" ht="28.8" x14ac:dyDescent="0.55000000000000004">
      <c r="A67" s="83" t="s">
        <v>130</v>
      </c>
      <c r="B67" s="136">
        <v>444374</v>
      </c>
      <c r="C67" t="s">
        <v>720</v>
      </c>
      <c r="D67" s="83" t="s">
        <v>228</v>
      </c>
      <c r="E67" s="138">
        <v>326394373806</v>
      </c>
      <c r="F67" s="83" t="s">
        <v>114</v>
      </c>
      <c r="G67" s="85">
        <v>43634</v>
      </c>
      <c r="H67" s="83" t="s">
        <v>98</v>
      </c>
      <c r="I67" s="84" t="s">
        <v>618</v>
      </c>
      <c r="J67" s="207" t="s">
        <v>629</v>
      </c>
      <c r="K67" s="208" t="s">
        <v>634</v>
      </c>
      <c r="L67" s="83" t="s">
        <v>108</v>
      </c>
      <c r="M67" s="184">
        <v>27489</v>
      </c>
      <c r="N67" s="184"/>
      <c r="O67" s="85" t="s">
        <v>102</v>
      </c>
      <c r="P67" s="185">
        <v>43013</v>
      </c>
      <c r="Q67" s="186" t="s">
        <v>203</v>
      </c>
      <c r="R67" s="186"/>
      <c r="S67" s="186"/>
      <c r="T67" s="187"/>
      <c r="U67" s="188" t="s">
        <v>296</v>
      </c>
      <c r="V67" s="188" t="s">
        <v>205</v>
      </c>
      <c r="W67" s="189" t="s">
        <v>619</v>
      </c>
      <c r="X67" s="189" t="s">
        <v>107</v>
      </c>
      <c r="Y67" s="190" t="s">
        <v>614</v>
      </c>
      <c r="Z67" s="83">
        <v>700</v>
      </c>
      <c r="AA67" s="83" t="s">
        <v>193</v>
      </c>
      <c r="AB67" s="83" t="s">
        <v>181</v>
      </c>
      <c r="AC67" s="83" t="s">
        <v>102</v>
      </c>
      <c r="AD67" s="83" t="s">
        <v>5296</v>
      </c>
      <c r="AE67" s="83" t="s">
        <v>102</v>
      </c>
      <c r="AF67" s="83" t="s">
        <v>102</v>
      </c>
      <c r="AG67" s="83" t="s">
        <v>174</v>
      </c>
      <c r="AH67" s="83" t="s">
        <v>5285</v>
      </c>
      <c r="AI67" s="83" t="s">
        <v>104</v>
      </c>
      <c r="AJ67" s="83" t="s">
        <v>105</v>
      </c>
      <c r="AK67" s="191" t="s">
        <v>5296</v>
      </c>
      <c r="AL67" s="191" t="s">
        <v>102</v>
      </c>
      <c r="AM67" s="191" t="s">
        <v>102</v>
      </c>
      <c r="AN67" s="191" t="s">
        <v>174</v>
      </c>
      <c r="AO67" s="191" t="s">
        <v>5285</v>
      </c>
      <c r="AP67" s="191" t="s">
        <v>104</v>
      </c>
      <c r="AQ67" s="191" t="s">
        <v>105</v>
      </c>
      <c r="AR67" s="191" t="s">
        <v>106</v>
      </c>
      <c r="AS67" s="191" t="s">
        <v>5296</v>
      </c>
      <c r="AT67" s="191" t="s">
        <v>488</v>
      </c>
      <c r="AU67" s="191" t="s">
        <v>5297</v>
      </c>
      <c r="AV67" s="191" t="s">
        <v>104</v>
      </c>
      <c r="AW67" s="191" t="s">
        <v>204</v>
      </c>
      <c r="AX67" s="191"/>
      <c r="AY67" s="192" t="s">
        <v>454</v>
      </c>
      <c r="AZ67" s="192" t="s">
        <v>416</v>
      </c>
      <c r="BA67" s="91" t="s">
        <v>108</v>
      </c>
      <c r="BB67" s="90">
        <v>0</v>
      </c>
      <c r="BC67" s="93" t="s">
        <v>102</v>
      </c>
      <c r="BD67" s="93" t="s">
        <v>102</v>
      </c>
      <c r="BE67" s="93" t="s">
        <v>102</v>
      </c>
      <c r="BF67" s="93" t="s">
        <v>102</v>
      </c>
      <c r="BG67" s="97" t="s">
        <v>108</v>
      </c>
      <c r="BH67" s="93" t="s">
        <v>108</v>
      </c>
      <c r="BI67" s="93" t="s">
        <v>102</v>
      </c>
      <c r="BJ67" s="93" t="s">
        <v>102</v>
      </c>
      <c r="BK67" s="93" t="s">
        <v>102</v>
      </c>
      <c r="BL67" s="93" t="s">
        <v>102</v>
      </c>
      <c r="BM67" s="93" t="s">
        <v>102</v>
      </c>
      <c r="BN67" s="93" t="s">
        <v>102</v>
      </c>
      <c r="BO67" s="93" t="s">
        <v>102</v>
      </c>
      <c r="BP67" s="96" t="s">
        <v>102</v>
      </c>
      <c r="BQ67" s="90">
        <v>0</v>
      </c>
      <c r="BR67" s="93" t="s">
        <v>102</v>
      </c>
      <c r="BS67" s="93" t="s">
        <v>102</v>
      </c>
      <c r="BT67" s="93" t="s">
        <v>102</v>
      </c>
      <c r="BU67" s="93" t="s">
        <v>102</v>
      </c>
      <c r="BV67" s="97" t="s">
        <v>108</v>
      </c>
      <c r="BW67" s="93" t="s">
        <v>108</v>
      </c>
      <c r="BX67" s="95" t="s">
        <v>102</v>
      </c>
      <c r="BY67" s="93" t="s">
        <v>102</v>
      </c>
      <c r="BZ67" s="93" t="s">
        <v>102</v>
      </c>
      <c r="CA67" s="93" t="s">
        <v>102</v>
      </c>
      <c r="CB67" s="93" t="s">
        <v>102</v>
      </c>
      <c r="CC67" s="93" t="s">
        <v>102</v>
      </c>
      <c r="CD67" s="93" t="s">
        <v>102</v>
      </c>
      <c r="CE67" s="193" t="s">
        <v>102</v>
      </c>
      <c r="CF67" s="194" t="s">
        <v>436</v>
      </c>
      <c r="CG67" s="195" t="s">
        <v>5298</v>
      </c>
      <c r="CH67" s="101" t="s">
        <v>310</v>
      </c>
      <c r="CI67" s="102"/>
      <c r="CJ67" s="196" t="s">
        <v>5299</v>
      </c>
      <c r="CK67" s="104" t="s">
        <v>190</v>
      </c>
      <c r="CL67" s="105"/>
      <c r="CM67" s="83" t="s">
        <v>623</v>
      </c>
      <c r="CN67" s="106" t="s">
        <v>624</v>
      </c>
      <c r="CO67" s="197" t="s">
        <v>625</v>
      </c>
      <c r="CP67" s="107"/>
      <c r="CQ67" s="198" t="s">
        <v>474</v>
      </c>
      <c r="CR67" s="198" t="s">
        <v>474</v>
      </c>
      <c r="CS67" s="199"/>
      <c r="CT67" s="83" t="s">
        <v>109</v>
      </c>
      <c r="CU67" s="83" t="s">
        <v>109</v>
      </c>
      <c r="CV67" s="83">
        <v>37</v>
      </c>
      <c r="CW67" s="83" t="s">
        <v>139</v>
      </c>
      <c r="CX67" s="83">
        <v>37</v>
      </c>
      <c r="CY67" s="83" t="s">
        <v>108</v>
      </c>
      <c r="CZ67" s="83">
        <v>85778</v>
      </c>
      <c r="DA67" s="83" t="s">
        <v>581</v>
      </c>
      <c r="DB67" s="83" t="s">
        <v>152</v>
      </c>
      <c r="DC67" s="83" t="s">
        <v>500</v>
      </c>
      <c r="DD67" s="83">
        <v>9742</v>
      </c>
      <c r="DE67" s="83" t="s">
        <v>606</v>
      </c>
      <c r="DF67" s="83" t="s">
        <v>152</v>
      </c>
      <c r="DG67" s="83" t="s">
        <v>500</v>
      </c>
      <c r="DH67" s="83"/>
      <c r="DI67" s="85">
        <v>43646</v>
      </c>
      <c r="DJ67" s="83" t="s">
        <v>584</v>
      </c>
      <c r="DK67" s="83" t="s">
        <v>102</v>
      </c>
      <c r="DL67" s="83" t="s">
        <v>482</v>
      </c>
      <c r="DM67" s="83">
        <v>0</v>
      </c>
      <c r="DN67" s="83" t="s">
        <v>483</v>
      </c>
      <c r="DO67" s="83">
        <v>1</v>
      </c>
      <c r="DP67" s="83">
        <v>3</v>
      </c>
      <c r="DQ67" s="83"/>
      <c r="DR67" s="83" t="s">
        <v>108</v>
      </c>
      <c r="DS67" s="83" t="s">
        <v>497</v>
      </c>
      <c r="DU67" s="215" t="s">
        <v>269</v>
      </c>
      <c r="DV67" s="136">
        <v>1</v>
      </c>
      <c r="DW67" s="136">
        <v>3</v>
      </c>
      <c r="DX67" s="215" t="s">
        <v>269</v>
      </c>
      <c r="DY67" s="215" t="s">
        <v>269</v>
      </c>
      <c r="DZ67" s="215" t="s">
        <v>269</v>
      </c>
      <c r="EA67" s="215" t="s">
        <v>269</v>
      </c>
      <c r="EB67" s="215" t="s">
        <v>269</v>
      </c>
      <c r="EC67" s="215" t="s">
        <v>269</v>
      </c>
      <c r="ED67" s="215" t="s">
        <v>269</v>
      </c>
      <c r="EE67" s="215" t="s">
        <v>269</v>
      </c>
    </row>
    <row r="68" spans="1:135" ht="28.8" x14ac:dyDescent="0.55000000000000004">
      <c r="A68" s="83" t="s">
        <v>130</v>
      </c>
      <c r="B68" s="136">
        <v>856454</v>
      </c>
      <c r="C68" t="s">
        <v>721</v>
      </c>
      <c r="D68" s="83" t="s">
        <v>228</v>
      </c>
      <c r="E68" s="138">
        <v>646073001064</v>
      </c>
      <c r="F68" s="83" t="s">
        <v>114</v>
      </c>
      <c r="G68" s="85">
        <v>43643</v>
      </c>
      <c r="H68" s="211" t="s">
        <v>98</v>
      </c>
      <c r="I68" s="84" t="s">
        <v>610</v>
      </c>
      <c r="J68" s="207" t="s">
        <v>627</v>
      </c>
      <c r="K68" s="208" t="s">
        <v>630</v>
      </c>
      <c r="L68" s="83" t="s">
        <v>108</v>
      </c>
      <c r="M68" s="184">
        <v>24400</v>
      </c>
      <c r="N68" s="184"/>
      <c r="O68" s="85" t="s">
        <v>102</v>
      </c>
      <c r="P68" s="185">
        <v>42491</v>
      </c>
      <c r="Q68" s="186" t="s">
        <v>203</v>
      </c>
      <c r="R68" s="186"/>
      <c r="S68" s="186"/>
      <c r="T68" s="187"/>
      <c r="U68" s="188" t="s">
        <v>296</v>
      </c>
      <c r="V68" s="188" t="s">
        <v>297</v>
      </c>
      <c r="W68" s="188" t="s">
        <v>297</v>
      </c>
      <c r="X68" s="189" t="s">
        <v>167</v>
      </c>
      <c r="Y68" s="190"/>
      <c r="Z68" s="83">
        <v>700</v>
      </c>
      <c r="AA68" s="83" t="s">
        <v>193</v>
      </c>
      <c r="AB68" s="83" t="s">
        <v>181</v>
      </c>
      <c r="AC68" s="83" t="s">
        <v>102</v>
      </c>
      <c r="AD68" s="83" t="s">
        <v>5300</v>
      </c>
      <c r="AE68" s="83" t="s">
        <v>102</v>
      </c>
      <c r="AF68" s="83" t="s">
        <v>102</v>
      </c>
      <c r="AG68" s="83" t="s">
        <v>119</v>
      </c>
      <c r="AH68" s="83" t="s">
        <v>5301</v>
      </c>
      <c r="AI68" s="83" t="s">
        <v>104</v>
      </c>
      <c r="AJ68" s="83" t="s">
        <v>105</v>
      </c>
      <c r="AK68" s="191" t="s">
        <v>5300</v>
      </c>
      <c r="AL68" s="191" t="s">
        <v>102</v>
      </c>
      <c r="AM68" s="191" t="s">
        <v>102</v>
      </c>
      <c r="AN68" s="191" t="s">
        <v>119</v>
      </c>
      <c r="AO68" s="191" t="s">
        <v>5301</v>
      </c>
      <c r="AP68" s="191" t="s">
        <v>104</v>
      </c>
      <c r="AQ68" s="191" t="s">
        <v>105</v>
      </c>
      <c r="AR68" s="191" t="s">
        <v>106</v>
      </c>
      <c r="AS68" s="191" t="s">
        <v>5300</v>
      </c>
      <c r="AT68" s="191" t="s">
        <v>485</v>
      </c>
      <c r="AU68" s="191" t="s">
        <v>5301</v>
      </c>
      <c r="AV68" s="191" t="s">
        <v>104</v>
      </c>
      <c r="AW68" s="191" t="s">
        <v>204</v>
      </c>
      <c r="AX68" s="191"/>
      <c r="AY68" s="192" t="s">
        <v>454</v>
      </c>
      <c r="AZ68" s="192" t="s">
        <v>416</v>
      </c>
      <c r="BA68" s="91" t="s">
        <v>108</v>
      </c>
      <c r="BB68" s="90">
        <v>0</v>
      </c>
      <c r="BC68" s="93" t="s">
        <v>102</v>
      </c>
      <c r="BD68" s="93" t="s">
        <v>102</v>
      </c>
      <c r="BE68" s="93" t="s">
        <v>102</v>
      </c>
      <c r="BF68" s="93" t="s">
        <v>102</v>
      </c>
      <c r="BG68" s="97" t="s">
        <v>108</v>
      </c>
      <c r="BH68" s="93" t="s">
        <v>108</v>
      </c>
      <c r="BI68" s="93" t="s">
        <v>102</v>
      </c>
      <c r="BJ68" s="93" t="s">
        <v>102</v>
      </c>
      <c r="BK68" s="93" t="s">
        <v>102</v>
      </c>
      <c r="BL68" s="93" t="s">
        <v>102</v>
      </c>
      <c r="BM68" s="93" t="s">
        <v>102</v>
      </c>
      <c r="BN68" s="93" t="s">
        <v>102</v>
      </c>
      <c r="BO68" s="93" t="s">
        <v>102</v>
      </c>
      <c r="BP68" s="96" t="s">
        <v>102</v>
      </c>
      <c r="BQ68" s="90">
        <v>0</v>
      </c>
      <c r="BR68" s="93" t="s">
        <v>102</v>
      </c>
      <c r="BS68" s="93" t="s">
        <v>102</v>
      </c>
      <c r="BT68" s="93" t="s">
        <v>102</v>
      </c>
      <c r="BU68" s="93" t="s">
        <v>102</v>
      </c>
      <c r="BV68" s="97" t="s">
        <v>108</v>
      </c>
      <c r="BW68" s="93" t="s">
        <v>108</v>
      </c>
      <c r="BX68" s="95" t="s">
        <v>102</v>
      </c>
      <c r="BY68" s="93" t="s">
        <v>102</v>
      </c>
      <c r="BZ68" s="93" t="s">
        <v>102</v>
      </c>
      <c r="CA68" s="93" t="s">
        <v>102</v>
      </c>
      <c r="CB68" s="93" t="s">
        <v>102</v>
      </c>
      <c r="CC68" s="93" t="s">
        <v>102</v>
      </c>
      <c r="CD68" s="93" t="s">
        <v>102</v>
      </c>
      <c r="CE68" s="193" t="s">
        <v>102</v>
      </c>
      <c r="CF68" s="194" t="s">
        <v>436</v>
      </c>
      <c r="CG68" s="195" t="s">
        <v>5302</v>
      </c>
      <c r="CH68" s="101" t="s">
        <v>563</v>
      </c>
      <c r="CI68" s="102"/>
      <c r="CJ68" s="196" t="s">
        <v>577</v>
      </c>
      <c r="CK68" s="104" t="s">
        <v>190</v>
      </c>
      <c r="CL68" s="105"/>
      <c r="CM68" s="83" t="s">
        <v>578</v>
      </c>
      <c r="CN68" s="106" t="s">
        <v>108</v>
      </c>
      <c r="CO68" s="197" t="s">
        <v>566</v>
      </c>
      <c r="CP68" s="107"/>
      <c r="CQ68" s="198" t="s">
        <v>107</v>
      </c>
      <c r="CR68" s="198" t="s">
        <v>107</v>
      </c>
      <c r="CS68" s="199"/>
      <c r="CT68" s="83" t="s">
        <v>109</v>
      </c>
      <c r="CU68" s="83" t="s">
        <v>109</v>
      </c>
      <c r="CV68" s="83">
        <v>75</v>
      </c>
      <c r="CW68" s="83" t="s">
        <v>270</v>
      </c>
      <c r="CX68" s="83">
        <v>75</v>
      </c>
      <c r="CY68" s="83" t="s">
        <v>108</v>
      </c>
      <c r="CZ68" s="83">
        <v>87097.5</v>
      </c>
      <c r="DA68" s="83" t="s">
        <v>5303</v>
      </c>
      <c r="DB68" s="83" t="s">
        <v>118</v>
      </c>
      <c r="DC68" s="83" t="s">
        <v>108</v>
      </c>
      <c r="DD68" s="83">
        <v>6615</v>
      </c>
      <c r="DE68" s="83" t="s">
        <v>173</v>
      </c>
      <c r="DF68" s="83" t="s">
        <v>118</v>
      </c>
      <c r="DG68" s="83" t="s">
        <v>500</v>
      </c>
      <c r="DH68" s="83"/>
      <c r="DI68" s="85">
        <v>43646</v>
      </c>
      <c r="DJ68" s="83" t="s">
        <v>584</v>
      </c>
      <c r="DK68" s="83" t="s">
        <v>102</v>
      </c>
      <c r="DL68" s="83" t="s">
        <v>482</v>
      </c>
      <c r="DM68" s="83">
        <v>0</v>
      </c>
      <c r="DN68" s="83" t="s">
        <v>483</v>
      </c>
      <c r="DO68" s="83">
        <v>1</v>
      </c>
      <c r="DP68" s="83">
        <v>6</v>
      </c>
      <c r="DQ68" s="83"/>
      <c r="DR68" s="83" t="s">
        <v>108</v>
      </c>
      <c r="DS68" s="83" t="s">
        <v>497</v>
      </c>
      <c r="DU68" s="215" t="s">
        <v>269</v>
      </c>
      <c r="DV68" s="136">
        <v>1</v>
      </c>
      <c r="DW68" s="136">
        <v>3</v>
      </c>
      <c r="DX68" s="215" t="s">
        <v>269</v>
      </c>
      <c r="DY68" s="215" t="s">
        <v>269</v>
      </c>
      <c r="DZ68" s="215" t="s">
        <v>269</v>
      </c>
      <c r="EA68" s="215" t="s">
        <v>269</v>
      </c>
      <c r="EB68" s="215" t="s">
        <v>269</v>
      </c>
      <c r="EC68" s="215" t="s">
        <v>269</v>
      </c>
      <c r="ED68" s="215" t="s">
        <v>269</v>
      </c>
      <c r="EE68" s="215" t="s">
        <v>269</v>
      </c>
    </row>
    <row r="69" spans="1:135" ht="57.6" x14ac:dyDescent="0.55000000000000004">
      <c r="A69" s="83" t="s">
        <v>130</v>
      </c>
      <c r="B69" s="136">
        <v>742900</v>
      </c>
      <c r="C69" t="s">
        <v>722</v>
      </c>
      <c r="D69" s="83" t="s">
        <v>228</v>
      </c>
      <c r="E69" s="138">
        <v>605648956145</v>
      </c>
      <c r="F69" s="83" t="s">
        <v>143</v>
      </c>
      <c r="G69" s="85">
        <v>43620</v>
      </c>
      <c r="H69" s="83" t="s">
        <v>98</v>
      </c>
      <c r="I69" s="84" t="s">
        <v>612</v>
      </c>
      <c r="J69" s="207" t="s">
        <v>628</v>
      </c>
      <c r="K69" s="208" t="s">
        <v>633</v>
      </c>
      <c r="L69" s="83" t="s">
        <v>108</v>
      </c>
      <c r="M69" s="184" t="s">
        <v>102</v>
      </c>
      <c r="N69" s="184" t="s">
        <v>556</v>
      </c>
      <c r="O69" s="85" t="s">
        <v>102</v>
      </c>
      <c r="P69" s="185">
        <v>42491</v>
      </c>
      <c r="Q69" s="186" t="s">
        <v>202</v>
      </c>
      <c r="R69" s="186" t="s">
        <v>613</v>
      </c>
      <c r="S69" s="186"/>
      <c r="T69" s="187"/>
      <c r="U69" s="188" t="s">
        <v>295</v>
      </c>
      <c r="V69" s="188" t="s">
        <v>205</v>
      </c>
      <c r="W69" s="188" t="s">
        <v>295</v>
      </c>
      <c r="X69" s="189" t="s">
        <v>107</v>
      </c>
      <c r="Y69" s="190" t="s">
        <v>614</v>
      </c>
      <c r="Z69" s="83">
        <v>700</v>
      </c>
      <c r="AA69" s="83" t="s">
        <v>193</v>
      </c>
      <c r="AB69" s="83" t="s">
        <v>181</v>
      </c>
      <c r="AC69" s="83" t="s">
        <v>102</v>
      </c>
      <c r="AD69" s="83" t="s">
        <v>5304</v>
      </c>
      <c r="AE69" s="83" t="s">
        <v>5305</v>
      </c>
      <c r="AF69" s="83" t="s">
        <v>102</v>
      </c>
      <c r="AG69" s="83" t="s">
        <v>175</v>
      </c>
      <c r="AH69" s="83" t="s">
        <v>5306</v>
      </c>
      <c r="AI69" s="83" t="s">
        <v>104</v>
      </c>
      <c r="AJ69" s="83" t="s">
        <v>105</v>
      </c>
      <c r="AK69" s="191" t="s">
        <v>5304</v>
      </c>
      <c r="AL69" s="191" t="s">
        <v>5305</v>
      </c>
      <c r="AM69" s="191" t="s">
        <v>102</v>
      </c>
      <c r="AN69" s="191" t="s">
        <v>175</v>
      </c>
      <c r="AO69" s="191" t="s">
        <v>5306</v>
      </c>
      <c r="AP69" s="191" t="s">
        <v>104</v>
      </c>
      <c r="AQ69" s="191" t="s">
        <v>105</v>
      </c>
      <c r="AR69" s="191" t="s">
        <v>106</v>
      </c>
      <c r="AS69" s="191"/>
      <c r="AT69" s="191"/>
      <c r="AU69" s="191"/>
      <c r="AV69" s="191"/>
      <c r="AW69" s="191"/>
      <c r="AX69" s="191" t="s">
        <v>575</v>
      </c>
      <c r="AY69" s="192" t="s">
        <v>454</v>
      </c>
      <c r="AZ69" s="192" t="s">
        <v>108</v>
      </c>
      <c r="BA69" s="91" t="s">
        <v>108</v>
      </c>
      <c r="BB69" s="90">
        <v>0</v>
      </c>
      <c r="BC69" s="93" t="s">
        <v>102</v>
      </c>
      <c r="BD69" s="93" t="s">
        <v>102</v>
      </c>
      <c r="BE69" s="93" t="s">
        <v>102</v>
      </c>
      <c r="BF69" s="93" t="s">
        <v>102</v>
      </c>
      <c r="BG69" s="97" t="s">
        <v>108</v>
      </c>
      <c r="BH69" s="93" t="s">
        <v>108</v>
      </c>
      <c r="BI69" s="93" t="s">
        <v>102</v>
      </c>
      <c r="BJ69" s="93" t="s">
        <v>102</v>
      </c>
      <c r="BK69" s="93" t="s">
        <v>102</v>
      </c>
      <c r="BL69" s="93" t="s">
        <v>102</v>
      </c>
      <c r="BM69" s="93" t="s">
        <v>102</v>
      </c>
      <c r="BN69" s="93" t="s">
        <v>102</v>
      </c>
      <c r="BO69" s="93" t="s">
        <v>102</v>
      </c>
      <c r="BP69" s="96" t="s">
        <v>102</v>
      </c>
      <c r="BQ69" s="90">
        <v>0</v>
      </c>
      <c r="BR69" s="93" t="s">
        <v>102</v>
      </c>
      <c r="BS69" s="93" t="s">
        <v>102</v>
      </c>
      <c r="BT69" s="93" t="s">
        <v>102</v>
      </c>
      <c r="BU69" s="93" t="s">
        <v>102</v>
      </c>
      <c r="BV69" s="97" t="s">
        <v>108</v>
      </c>
      <c r="BW69" s="93" t="s">
        <v>108</v>
      </c>
      <c r="BX69" s="95" t="s">
        <v>102</v>
      </c>
      <c r="BY69" s="93" t="s">
        <v>102</v>
      </c>
      <c r="BZ69" s="93" t="s">
        <v>102</v>
      </c>
      <c r="CA69" s="93" t="s">
        <v>102</v>
      </c>
      <c r="CB69" s="93" t="s">
        <v>102</v>
      </c>
      <c r="CC69" s="93" t="s">
        <v>102</v>
      </c>
      <c r="CD69" s="93" t="s">
        <v>102</v>
      </c>
      <c r="CE69" s="193" t="s">
        <v>102</v>
      </c>
      <c r="CF69" s="194" t="s">
        <v>508</v>
      </c>
      <c r="CG69" s="195" t="s">
        <v>102</v>
      </c>
      <c r="CH69" s="101" t="e">
        <v>#N/A</v>
      </c>
      <c r="CI69" s="102" t="s">
        <v>580</v>
      </c>
      <c r="CJ69" s="196" t="s">
        <v>108</v>
      </c>
      <c r="CK69" s="104" t="s">
        <v>109</v>
      </c>
      <c r="CL69" s="105" t="s">
        <v>579</v>
      </c>
      <c r="CM69" s="83" t="s">
        <v>108</v>
      </c>
      <c r="CN69" s="106" t="s">
        <v>108</v>
      </c>
      <c r="CO69" s="197" t="s">
        <v>108</v>
      </c>
      <c r="CP69" s="107"/>
      <c r="CQ69" s="198" t="s">
        <v>474</v>
      </c>
      <c r="CR69" s="198" t="s">
        <v>474</v>
      </c>
      <c r="CS69" s="199" t="s">
        <v>616</v>
      </c>
      <c r="CT69" s="83" t="s">
        <v>109</v>
      </c>
      <c r="CU69" s="83" t="s">
        <v>109</v>
      </c>
      <c r="CV69" s="83">
        <v>27</v>
      </c>
      <c r="CW69" s="83" t="s">
        <v>112</v>
      </c>
      <c r="CX69" s="83">
        <v>27</v>
      </c>
      <c r="CY69" s="83" t="s">
        <v>5307</v>
      </c>
      <c r="CZ69" s="83">
        <v>88417</v>
      </c>
      <c r="DA69" s="83" t="s">
        <v>138</v>
      </c>
      <c r="DB69" s="83" t="s">
        <v>124</v>
      </c>
      <c r="DC69" s="83" t="s">
        <v>501</v>
      </c>
      <c r="DD69" s="83">
        <v>9146</v>
      </c>
      <c r="DE69" s="83" t="s">
        <v>582</v>
      </c>
      <c r="DF69" s="83" t="s">
        <v>145</v>
      </c>
      <c r="DG69" s="83" t="s">
        <v>501</v>
      </c>
      <c r="DH69" s="83" t="s">
        <v>582</v>
      </c>
      <c r="DI69" s="85">
        <v>43646</v>
      </c>
      <c r="DJ69" s="83" t="s">
        <v>584</v>
      </c>
      <c r="DK69" s="83" t="s">
        <v>102</v>
      </c>
      <c r="DL69" s="83" t="s">
        <v>482</v>
      </c>
      <c r="DM69" s="83">
        <v>0</v>
      </c>
      <c r="DN69" s="83" t="s">
        <v>238</v>
      </c>
      <c r="DO69" s="83">
        <v>1</v>
      </c>
      <c r="DP69" s="83">
        <v>6</v>
      </c>
      <c r="DQ69" s="83"/>
      <c r="DR69" s="83" t="s">
        <v>108</v>
      </c>
      <c r="DS69" s="83" t="s">
        <v>497</v>
      </c>
      <c r="DU69" s="215" t="s">
        <v>269</v>
      </c>
      <c r="DV69" s="136">
        <v>1</v>
      </c>
      <c r="DW69" s="136">
        <v>3</v>
      </c>
      <c r="DX69" s="215" t="s">
        <v>269</v>
      </c>
      <c r="DY69" s="215" t="s">
        <v>269</v>
      </c>
      <c r="DZ69" s="215" t="s">
        <v>269</v>
      </c>
      <c r="EA69" s="215" t="s">
        <v>269</v>
      </c>
      <c r="EB69" s="215" t="s">
        <v>269</v>
      </c>
      <c r="EC69" s="215" t="s">
        <v>269</v>
      </c>
      <c r="ED69" s="215" t="s">
        <v>269</v>
      </c>
      <c r="EE69" s="215" t="s">
        <v>269</v>
      </c>
    </row>
    <row r="70" spans="1:135" ht="28.8" x14ac:dyDescent="0.55000000000000004">
      <c r="A70" s="83" t="s">
        <v>130</v>
      </c>
      <c r="B70" s="136">
        <v>989387</v>
      </c>
      <c r="C70" t="s">
        <v>723</v>
      </c>
      <c r="D70" s="83" t="s">
        <v>228</v>
      </c>
      <c r="E70" s="138">
        <v>975734538715</v>
      </c>
      <c r="F70" s="83" t="s">
        <v>114</v>
      </c>
      <c r="G70" s="85">
        <v>43634</v>
      </c>
      <c r="H70" s="83" t="s">
        <v>98</v>
      </c>
      <c r="I70" s="84" t="s">
        <v>618</v>
      </c>
      <c r="J70" s="207" t="s">
        <v>629</v>
      </c>
      <c r="K70" s="208" t="s">
        <v>634</v>
      </c>
      <c r="L70" s="83" t="s">
        <v>108</v>
      </c>
      <c r="M70" s="184">
        <v>27490</v>
      </c>
      <c r="N70" s="184"/>
      <c r="O70" s="85" t="s">
        <v>102</v>
      </c>
      <c r="P70" s="185">
        <v>43013</v>
      </c>
      <c r="Q70" s="186" t="s">
        <v>203</v>
      </c>
      <c r="R70" s="186"/>
      <c r="S70" s="186"/>
      <c r="T70" s="187"/>
      <c r="U70" s="188" t="s">
        <v>296</v>
      </c>
      <c r="V70" s="188" t="s">
        <v>205</v>
      </c>
      <c r="W70" s="189" t="s">
        <v>619</v>
      </c>
      <c r="X70" s="189" t="s">
        <v>107</v>
      </c>
      <c r="Y70" s="190" t="s">
        <v>614</v>
      </c>
      <c r="Z70" s="83">
        <v>700</v>
      </c>
      <c r="AA70" s="83" t="s">
        <v>193</v>
      </c>
      <c r="AB70" s="83" t="s">
        <v>181</v>
      </c>
      <c r="AC70" s="83" t="s">
        <v>102</v>
      </c>
      <c r="AD70" s="83" t="s">
        <v>5308</v>
      </c>
      <c r="AE70" s="83" t="s">
        <v>102</v>
      </c>
      <c r="AF70" s="83" t="s">
        <v>102</v>
      </c>
      <c r="AG70" s="83" t="s">
        <v>174</v>
      </c>
      <c r="AH70" s="83" t="s">
        <v>5297</v>
      </c>
      <c r="AI70" s="83" t="s">
        <v>104</v>
      </c>
      <c r="AJ70" s="83" t="s">
        <v>105</v>
      </c>
      <c r="AK70" s="191" t="s">
        <v>5308</v>
      </c>
      <c r="AL70" s="191" t="s">
        <v>102</v>
      </c>
      <c r="AM70" s="191" t="s">
        <v>102</v>
      </c>
      <c r="AN70" s="191" t="s">
        <v>174</v>
      </c>
      <c r="AO70" s="191" t="s">
        <v>5297</v>
      </c>
      <c r="AP70" s="191" t="s">
        <v>104</v>
      </c>
      <c r="AQ70" s="191" t="s">
        <v>105</v>
      </c>
      <c r="AR70" s="191" t="s">
        <v>106</v>
      </c>
      <c r="AS70" s="191" t="s">
        <v>5308</v>
      </c>
      <c r="AT70" s="191" t="s">
        <v>488</v>
      </c>
      <c r="AU70" s="191" t="s">
        <v>5309</v>
      </c>
      <c r="AV70" s="191" t="s">
        <v>104</v>
      </c>
      <c r="AW70" s="191" t="s">
        <v>204</v>
      </c>
      <c r="AX70" s="191"/>
      <c r="AY70" s="192" t="s">
        <v>454</v>
      </c>
      <c r="AZ70" s="192" t="s">
        <v>416</v>
      </c>
      <c r="BA70" s="91" t="s">
        <v>108</v>
      </c>
      <c r="BB70" s="90">
        <v>0</v>
      </c>
      <c r="BC70" s="93" t="s">
        <v>102</v>
      </c>
      <c r="BD70" s="93" t="s">
        <v>102</v>
      </c>
      <c r="BE70" s="93" t="s">
        <v>102</v>
      </c>
      <c r="BF70" s="93" t="s">
        <v>102</v>
      </c>
      <c r="BG70" s="97" t="s">
        <v>108</v>
      </c>
      <c r="BH70" s="93" t="s">
        <v>108</v>
      </c>
      <c r="BI70" s="93" t="s">
        <v>102</v>
      </c>
      <c r="BJ70" s="93" t="s">
        <v>102</v>
      </c>
      <c r="BK70" s="93" t="s">
        <v>102</v>
      </c>
      <c r="BL70" s="93" t="s">
        <v>102</v>
      </c>
      <c r="BM70" s="93" t="s">
        <v>102</v>
      </c>
      <c r="BN70" s="93" t="s">
        <v>102</v>
      </c>
      <c r="BO70" s="93" t="s">
        <v>102</v>
      </c>
      <c r="BP70" s="96" t="s">
        <v>102</v>
      </c>
      <c r="BQ70" s="90">
        <v>0</v>
      </c>
      <c r="BR70" s="93" t="s">
        <v>102</v>
      </c>
      <c r="BS70" s="93" t="s">
        <v>102</v>
      </c>
      <c r="BT70" s="93" t="s">
        <v>102</v>
      </c>
      <c r="BU70" s="93" t="s">
        <v>102</v>
      </c>
      <c r="BV70" s="97" t="s">
        <v>108</v>
      </c>
      <c r="BW70" s="93" t="s">
        <v>108</v>
      </c>
      <c r="BX70" s="95" t="s">
        <v>102</v>
      </c>
      <c r="BY70" s="93" t="s">
        <v>102</v>
      </c>
      <c r="BZ70" s="93" t="s">
        <v>102</v>
      </c>
      <c r="CA70" s="93" t="s">
        <v>102</v>
      </c>
      <c r="CB70" s="93" t="s">
        <v>102</v>
      </c>
      <c r="CC70" s="93" t="s">
        <v>102</v>
      </c>
      <c r="CD70" s="93" t="s">
        <v>102</v>
      </c>
      <c r="CE70" s="193" t="s">
        <v>102</v>
      </c>
      <c r="CF70" s="194" t="s">
        <v>436</v>
      </c>
      <c r="CG70" s="195" t="s">
        <v>5310</v>
      </c>
      <c r="CH70" s="101" t="s">
        <v>310</v>
      </c>
      <c r="CI70" s="102"/>
      <c r="CJ70" s="196" t="s">
        <v>5311</v>
      </c>
      <c r="CK70" s="104" t="s">
        <v>190</v>
      </c>
      <c r="CL70" s="105"/>
      <c r="CM70" s="83" t="s">
        <v>623</v>
      </c>
      <c r="CN70" s="106" t="s">
        <v>624</v>
      </c>
      <c r="CO70" s="197" t="s">
        <v>625</v>
      </c>
      <c r="CP70" s="107"/>
      <c r="CQ70" s="198" t="s">
        <v>474</v>
      </c>
      <c r="CR70" s="198" t="s">
        <v>474</v>
      </c>
      <c r="CS70" s="199"/>
      <c r="CT70" s="83" t="s">
        <v>109</v>
      </c>
      <c r="CU70" s="83" t="s">
        <v>109</v>
      </c>
      <c r="CV70" s="83">
        <v>69</v>
      </c>
      <c r="CW70" s="83" t="s">
        <v>139</v>
      </c>
      <c r="CX70" s="83">
        <v>69</v>
      </c>
      <c r="CY70" s="83" t="s">
        <v>108</v>
      </c>
      <c r="CZ70" s="83">
        <v>89736.5</v>
      </c>
      <c r="DA70" s="83" t="s">
        <v>581</v>
      </c>
      <c r="DB70" s="83" t="s">
        <v>152</v>
      </c>
      <c r="DC70" s="83" t="s">
        <v>500</v>
      </c>
      <c r="DD70" s="83">
        <v>7471</v>
      </c>
      <c r="DE70" s="83" t="s">
        <v>606</v>
      </c>
      <c r="DF70" s="83" t="s">
        <v>152</v>
      </c>
      <c r="DG70" s="83" t="s">
        <v>500</v>
      </c>
      <c r="DH70" s="83"/>
      <c r="DI70" s="85">
        <v>43646</v>
      </c>
      <c r="DJ70" s="83" t="s">
        <v>584</v>
      </c>
      <c r="DK70" s="83" t="s">
        <v>102</v>
      </c>
      <c r="DL70" s="83" t="s">
        <v>482</v>
      </c>
      <c r="DM70" s="83">
        <v>0</v>
      </c>
      <c r="DN70" s="83" t="s">
        <v>483</v>
      </c>
      <c r="DO70" s="83">
        <v>1</v>
      </c>
      <c r="DP70" s="83">
        <v>3</v>
      </c>
      <c r="DQ70" s="83"/>
      <c r="DR70" s="83" t="s">
        <v>108</v>
      </c>
      <c r="DS70" s="83" t="s">
        <v>497</v>
      </c>
      <c r="DU70" s="215" t="s">
        <v>269</v>
      </c>
      <c r="DV70" s="136">
        <v>1</v>
      </c>
      <c r="DW70" s="136">
        <v>3</v>
      </c>
      <c r="DX70" s="215" t="s">
        <v>269</v>
      </c>
      <c r="DY70" s="215" t="s">
        <v>269</v>
      </c>
      <c r="DZ70" s="215" t="s">
        <v>269</v>
      </c>
      <c r="EA70" s="215" t="s">
        <v>269</v>
      </c>
      <c r="EB70" s="215" t="s">
        <v>269</v>
      </c>
      <c r="EC70" s="215" t="s">
        <v>269</v>
      </c>
      <c r="ED70" s="215" t="s">
        <v>269</v>
      </c>
      <c r="EE70" s="215" t="s">
        <v>269</v>
      </c>
    </row>
    <row r="71" spans="1:135" ht="28.8" x14ac:dyDescent="0.55000000000000004">
      <c r="A71" s="83" t="s">
        <v>130</v>
      </c>
      <c r="B71" s="136">
        <v>855375</v>
      </c>
      <c r="C71" t="s">
        <v>724</v>
      </c>
      <c r="D71" s="83" t="s">
        <v>228</v>
      </c>
      <c r="E71" s="138">
        <v>320224443370</v>
      </c>
      <c r="F71" s="83" t="s">
        <v>114</v>
      </c>
      <c r="G71" s="85">
        <v>43643</v>
      </c>
      <c r="H71" s="211" t="s">
        <v>98</v>
      </c>
      <c r="I71" s="84" t="s">
        <v>610</v>
      </c>
      <c r="J71" s="207" t="s">
        <v>627</v>
      </c>
      <c r="K71" s="208" t="s">
        <v>630</v>
      </c>
      <c r="L71" s="83" t="s">
        <v>108</v>
      </c>
      <c r="M71" s="184">
        <v>24401</v>
      </c>
      <c r="N71" s="184"/>
      <c r="O71" s="85" t="s">
        <v>102</v>
      </c>
      <c r="P71" s="185">
        <v>42491</v>
      </c>
      <c r="Q71" s="186" t="s">
        <v>203</v>
      </c>
      <c r="R71" s="186"/>
      <c r="S71" s="186"/>
      <c r="T71" s="187"/>
      <c r="U71" s="188" t="s">
        <v>296</v>
      </c>
      <c r="V71" s="188" t="s">
        <v>297</v>
      </c>
      <c r="W71" s="188" t="s">
        <v>297</v>
      </c>
      <c r="X71" s="189" t="s">
        <v>167</v>
      </c>
      <c r="Y71" s="190"/>
      <c r="Z71" s="83">
        <v>700</v>
      </c>
      <c r="AA71" s="83" t="s">
        <v>193</v>
      </c>
      <c r="AB71" s="83" t="s">
        <v>181</v>
      </c>
      <c r="AC71" s="83" t="s">
        <v>102</v>
      </c>
      <c r="AD71" s="83" t="s">
        <v>5312</v>
      </c>
      <c r="AE71" s="83" t="s">
        <v>102</v>
      </c>
      <c r="AF71" s="83" t="s">
        <v>102</v>
      </c>
      <c r="AG71" s="83" t="s">
        <v>119</v>
      </c>
      <c r="AH71" s="83" t="s">
        <v>5313</v>
      </c>
      <c r="AI71" s="83" t="s">
        <v>104</v>
      </c>
      <c r="AJ71" s="83" t="s">
        <v>105</v>
      </c>
      <c r="AK71" s="191" t="s">
        <v>5312</v>
      </c>
      <c r="AL71" s="191" t="s">
        <v>102</v>
      </c>
      <c r="AM71" s="191" t="s">
        <v>102</v>
      </c>
      <c r="AN71" s="191" t="s">
        <v>119</v>
      </c>
      <c r="AO71" s="191" t="s">
        <v>5313</v>
      </c>
      <c r="AP71" s="191" t="s">
        <v>104</v>
      </c>
      <c r="AQ71" s="191" t="s">
        <v>105</v>
      </c>
      <c r="AR71" s="191" t="s">
        <v>106</v>
      </c>
      <c r="AS71" s="191" t="s">
        <v>5312</v>
      </c>
      <c r="AT71" s="191" t="s">
        <v>485</v>
      </c>
      <c r="AU71" s="191" t="s">
        <v>5313</v>
      </c>
      <c r="AV71" s="191" t="s">
        <v>104</v>
      </c>
      <c r="AW71" s="191" t="s">
        <v>204</v>
      </c>
      <c r="AX71" s="191"/>
      <c r="AY71" s="192" t="s">
        <v>454</v>
      </c>
      <c r="AZ71" s="192" t="s">
        <v>416</v>
      </c>
      <c r="BA71" s="91" t="s">
        <v>108</v>
      </c>
      <c r="BB71" s="90">
        <v>0</v>
      </c>
      <c r="BC71" s="93" t="s">
        <v>102</v>
      </c>
      <c r="BD71" s="93" t="s">
        <v>102</v>
      </c>
      <c r="BE71" s="93" t="s">
        <v>102</v>
      </c>
      <c r="BF71" s="93" t="s">
        <v>102</v>
      </c>
      <c r="BG71" s="97" t="s">
        <v>108</v>
      </c>
      <c r="BH71" s="93" t="s">
        <v>108</v>
      </c>
      <c r="BI71" s="93" t="s">
        <v>102</v>
      </c>
      <c r="BJ71" s="93" t="s">
        <v>102</v>
      </c>
      <c r="BK71" s="93" t="s">
        <v>102</v>
      </c>
      <c r="BL71" s="93" t="s">
        <v>102</v>
      </c>
      <c r="BM71" s="93" t="s">
        <v>102</v>
      </c>
      <c r="BN71" s="93" t="s">
        <v>102</v>
      </c>
      <c r="BO71" s="93" t="s">
        <v>102</v>
      </c>
      <c r="BP71" s="96" t="s">
        <v>102</v>
      </c>
      <c r="BQ71" s="90">
        <v>0</v>
      </c>
      <c r="BR71" s="93" t="s">
        <v>102</v>
      </c>
      <c r="BS71" s="93" t="s">
        <v>102</v>
      </c>
      <c r="BT71" s="93" t="s">
        <v>102</v>
      </c>
      <c r="BU71" s="93" t="s">
        <v>102</v>
      </c>
      <c r="BV71" s="97" t="s">
        <v>108</v>
      </c>
      <c r="BW71" s="93" t="s">
        <v>108</v>
      </c>
      <c r="BX71" s="95" t="s">
        <v>102</v>
      </c>
      <c r="BY71" s="93" t="s">
        <v>102</v>
      </c>
      <c r="BZ71" s="93" t="s">
        <v>102</v>
      </c>
      <c r="CA71" s="93" t="s">
        <v>102</v>
      </c>
      <c r="CB71" s="93" t="s">
        <v>102</v>
      </c>
      <c r="CC71" s="93" t="s">
        <v>102</v>
      </c>
      <c r="CD71" s="93" t="s">
        <v>102</v>
      </c>
      <c r="CE71" s="193" t="s">
        <v>102</v>
      </c>
      <c r="CF71" s="194" t="s">
        <v>436</v>
      </c>
      <c r="CG71" s="195" t="s">
        <v>5314</v>
      </c>
      <c r="CH71" s="101" t="s">
        <v>563</v>
      </c>
      <c r="CI71" s="102"/>
      <c r="CJ71" s="196" t="s">
        <v>577</v>
      </c>
      <c r="CK71" s="104" t="s">
        <v>190</v>
      </c>
      <c r="CL71" s="105"/>
      <c r="CM71" s="83" t="s">
        <v>578</v>
      </c>
      <c r="CN71" s="106" t="s">
        <v>108</v>
      </c>
      <c r="CO71" s="197" t="s">
        <v>566</v>
      </c>
      <c r="CP71" s="107"/>
      <c r="CQ71" s="198" t="s">
        <v>107</v>
      </c>
      <c r="CR71" s="198" t="s">
        <v>107</v>
      </c>
      <c r="CS71" s="199"/>
      <c r="CT71" s="83" t="s">
        <v>109</v>
      </c>
      <c r="CU71" s="83" t="s">
        <v>109</v>
      </c>
      <c r="CV71" s="83">
        <v>43</v>
      </c>
      <c r="CW71" s="83" t="s">
        <v>270</v>
      </c>
      <c r="CX71" s="83">
        <v>43</v>
      </c>
      <c r="CY71" s="83" t="s">
        <v>108</v>
      </c>
      <c r="CZ71" s="83">
        <v>91056</v>
      </c>
      <c r="DA71" s="83" t="s">
        <v>5315</v>
      </c>
      <c r="DB71" s="83" t="s">
        <v>118</v>
      </c>
      <c r="DC71" s="83" t="s">
        <v>108</v>
      </c>
      <c r="DD71" s="83">
        <v>5943</v>
      </c>
      <c r="DE71" s="83" t="s">
        <v>173</v>
      </c>
      <c r="DF71" s="83" t="s">
        <v>118</v>
      </c>
      <c r="DG71" s="83" t="s">
        <v>500</v>
      </c>
      <c r="DH71" s="83"/>
      <c r="DI71" s="85">
        <v>43646</v>
      </c>
      <c r="DJ71" s="83" t="s">
        <v>584</v>
      </c>
      <c r="DK71" s="83" t="s">
        <v>102</v>
      </c>
      <c r="DL71" s="83" t="s">
        <v>482</v>
      </c>
      <c r="DM71" s="83">
        <v>0</v>
      </c>
      <c r="DN71" s="83" t="s">
        <v>483</v>
      </c>
      <c r="DO71" s="83">
        <v>1</v>
      </c>
      <c r="DP71" s="83">
        <v>4</v>
      </c>
      <c r="DQ71" s="83"/>
      <c r="DR71" s="83" t="s">
        <v>108</v>
      </c>
      <c r="DS71" s="83" t="s">
        <v>497</v>
      </c>
      <c r="DU71" s="215" t="s">
        <v>269</v>
      </c>
      <c r="DV71" s="136">
        <v>1</v>
      </c>
      <c r="DW71" s="136">
        <v>3</v>
      </c>
      <c r="DX71" s="215" t="s">
        <v>269</v>
      </c>
      <c r="DY71" s="215" t="s">
        <v>269</v>
      </c>
      <c r="DZ71" s="215" t="s">
        <v>269</v>
      </c>
      <c r="EA71" s="215" t="s">
        <v>269</v>
      </c>
      <c r="EB71" s="215" t="s">
        <v>269</v>
      </c>
      <c r="EC71" s="215" t="s">
        <v>269</v>
      </c>
      <c r="ED71" s="215" t="s">
        <v>269</v>
      </c>
      <c r="EE71" s="215" t="s">
        <v>269</v>
      </c>
    </row>
    <row r="72" spans="1:135" ht="57.6" x14ac:dyDescent="0.55000000000000004">
      <c r="A72" s="83" t="s">
        <v>130</v>
      </c>
      <c r="B72" s="136">
        <v>770984</v>
      </c>
      <c r="C72" t="s">
        <v>725</v>
      </c>
      <c r="D72" s="83" t="s">
        <v>228</v>
      </c>
      <c r="E72" s="138">
        <v>932203336249</v>
      </c>
      <c r="F72" s="83" t="s">
        <v>143</v>
      </c>
      <c r="G72" s="85">
        <v>43620</v>
      </c>
      <c r="H72" s="83" t="s">
        <v>98</v>
      </c>
      <c r="I72" s="84" t="s">
        <v>612</v>
      </c>
      <c r="J72" s="207" t="s">
        <v>628</v>
      </c>
      <c r="K72" s="208" t="s">
        <v>633</v>
      </c>
      <c r="L72" s="83" t="s">
        <v>108</v>
      </c>
      <c r="M72" s="184" t="s">
        <v>102</v>
      </c>
      <c r="N72" s="184" t="s">
        <v>556</v>
      </c>
      <c r="O72" s="85" t="s">
        <v>102</v>
      </c>
      <c r="P72" s="185">
        <v>42491</v>
      </c>
      <c r="Q72" s="186" t="s">
        <v>202</v>
      </c>
      <c r="R72" s="186" t="s">
        <v>613</v>
      </c>
      <c r="S72" s="186"/>
      <c r="T72" s="187"/>
      <c r="U72" s="188" t="s">
        <v>295</v>
      </c>
      <c r="V72" s="188" t="s">
        <v>205</v>
      </c>
      <c r="W72" s="188" t="s">
        <v>295</v>
      </c>
      <c r="X72" s="189" t="s">
        <v>107</v>
      </c>
      <c r="Y72" s="190" t="s">
        <v>614</v>
      </c>
      <c r="Z72" s="83">
        <v>700</v>
      </c>
      <c r="AA72" s="83" t="s">
        <v>193</v>
      </c>
      <c r="AB72" s="83" t="s">
        <v>181</v>
      </c>
      <c r="AC72" s="83" t="s">
        <v>102</v>
      </c>
      <c r="AD72" s="83" t="s">
        <v>5316</v>
      </c>
      <c r="AE72" s="83" t="s">
        <v>5317</v>
      </c>
      <c r="AF72" s="83" t="s">
        <v>102</v>
      </c>
      <c r="AG72" s="83" t="s">
        <v>175</v>
      </c>
      <c r="AH72" s="83" t="s">
        <v>5318</v>
      </c>
      <c r="AI72" s="83" t="s">
        <v>104</v>
      </c>
      <c r="AJ72" s="83" t="s">
        <v>105</v>
      </c>
      <c r="AK72" s="191" t="s">
        <v>5316</v>
      </c>
      <c r="AL72" s="191" t="s">
        <v>5317</v>
      </c>
      <c r="AM72" s="191" t="s">
        <v>102</v>
      </c>
      <c r="AN72" s="191" t="s">
        <v>175</v>
      </c>
      <c r="AO72" s="191" t="s">
        <v>5318</v>
      </c>
      <c r="AP72" s="191" t="s">
        <v>104</v>
      </c>
      <c r="AQ72" s="191" t="s">
        <v>105</v>
      </c>
      <c r="AR72" s="191" t="s">
        <v>106</v>
      </c>
      <c r="AS72" s="191"/>
      <c r="AT72" s="191"/>
      <c r="AU72" s="191"/>
      <c r="AV72" s="191"/>
      <c r="AW72" s="191"/>
      <c r="AX72" s="191" t="s">
        <v>575</v>
      </c>
      <c r="AY72" s="192" t="s">
        <v>454</v>
      </c>
      <c r="AZ72" s="192" t="s">
        <v>108</v>
      </c>
      <c r="BA72" s="91" t="s">
        <v>108</v>
      </c>
      <c r="BB72" s="90">
        <v>0</v>
      </c>
      <c r="BC72" s="93" t="s">
        <v>102</v>
      </c>
      <c r="BD72" s="93" t="s">
        <v>102</v>
      </c>
      <c r="BE72" s="93" t="s">
        <v>102</v>
      </c>
      <c r="BF72" s="93" t="s">
        <v>102</v>
      </c>
      <c r="BG72" s="97" t="s">
        <v>108</v>
      </c>
      <c r="BH72" s="93" t="s">
        <v>108</v>
      </c>
      <c r="BI72" s="93" t="s">
        <v>102</v>
      </c>
      <c r="BJ72" s="93" t="s">
        <v>102</v>
      </c>
      <c r="BK72" s="93" t="s">
        <v>102</v>
      </c>
      <c r="BL72" s="93" t="s">
        <v>102</v>
      </c>
      <c r="BM72" s="93" t="s">
        <v>102</v>
      </c>
      <c r="BN72" s="93" t="s">
        <v>102</v>
      </c>
      <c r="BO72" s="93" t="s">
        <v>102</v>
      </c>
      <c r="BP72" s="96" t="s">
        <v>102</v>
      </c>
      <c r="BQ72" s="90">
        <v>0</v>
      </c>
      <c r="BR72" s="93" t="s">
        <v>102</v>
      </c>
      <c r="BS72" s="93" t="s">
        <v>102</v>
      </c>
      <c r="BT72" s="93" t="s">
        <v>102</v>
      </c>
      <c r="BU72" s="93" t="s">
        <v>102</v>
      </c>
      <c r="BV72" s="97" t="s">
        <v>108</v>
      </c>
      <c r="BW72" s="93" t="s">
        <v>108</v>
      </c>
      <c r="BX72" s="95" t="s">
        <v>102</v>
      </c>
      <c r="BY72" s="93" t="s">
        <v>102</v>
      </c>
      <c r="BZ72" s="93" t="s">
        <v>102</v>
      </c>
      <c r="CA72" s="93" t="s">
        <v>102</v>
      </c>
      <c r="CB72" s="93" t="s">
        <v>102</v>
      </c>
      <c r="CC72" s="93" t="s">
        <v>102</v>
      </c>
      <c r="CD72" s="93" t="s">
        <v>102</v>
      </c>
      <c r="CE72" s="193" t="s">
        <v>102</v>
      </c>
      <c r="CF72" s="194" t="s">
        <v>508</v>
      </c>
      <c r="CG72" s="195" t="s">
        <v>102</v>
      </c>
      <c r="CH72" s="101" t="e">
        <v>#N/A</v>
      </c>
      <c r="CI72" s="102" t="s">
        <v>580</v>
      </c>
      <c r="CJ72" s="196" t="s">
        <v>108</v>
      </c>
      <c r="CK72" s="104" t="s">
        <v>109</v>
      </c>
      <c r="CL72" s="105" t="s">
        <v>579</v>
      </c>
      <c r="CM72" s="83" t="s">
        <v>108</v>
      </c>
      <c r="CN72" s="106" t="s">
        <v>108</v>
      </c>
      <c r="CO72" s="197" t="s">
        <v>108</v>
      </c>
      <c r="CP72" s="107"/>
      <c r="CQ72" s="198" t="s">
        <v>474</v>
      </c>
      <c r="CR72" s="198" t="s">
        <v>474</v>
      </c>
      <c r="CS72" s="199" t="s">
        <v>616</v>
      </c>
      <c r="CT72" s="83" t="s">
        <v>109</v>
      </c>
      <c r="CU72" s="83" t="s">
        <v>109</v>
      </c>
      <c r="CV72" s="83">
        <v>63</v>
      </c>
      <c r="CW72" s="83" t="s">
        <v>112</v>
      </c>
      <c r="CX72" s="83">
        <v>63</v>
      </c>
      <c r="CY72" s="83" t="s">
        <v>5319</v>
      </c>
      <c r="CZ72" s="83">
        <v>92375.5</v>
      </c>
      <c r="DA72" s="83" t="s">
        <v>138</v>
      </c>
      <c r="DB72" s="83" t="s">
        <v>124</v>
      </c>
      <c r="DC72" s="83" t="s">
        <v>501</v>
      </c>
      <c r="DD72" s="83">
        <v>3078</v>
      </c>
      <c r="DE72" s="83" t="s">
        <v>582</v>
      </c>
      <c r="DF72" s="83" t="s">
        <v>145</v>
      </c>
      <c r="DG72" s="83" t="s">
        <v>501</v>
      </c>
      <c r="DH72" s="83" t="s">
        <v>582</v>
      </c>
      <c r="DI72" s="85">
        <v>43646</v>
      </c>
      <c r="DJ72" s="83" t="s">
        <v>584</v>
      </c>
      <c r="DK72" s="83" t="s">
        <v>102</v>
      </c>
      <c r="DL72" s="83" t="s">
        <v>482</v>
      </c>
      <c r="DM72" s="83">
        <v>0</v>
      </c>
      <c r="DN72" s="83" t="s">
        <v>238</v>
      </c>
      <c r="DO72" s="83">
        <v>1</v>
      </c>
      <c r="DP72" s="83">
        <v>4</v>
      </c>
      <c r="DQ72" s="83"/>
      <c r="DR72" s="83" t="s">
        <v>108</v>
      </c>
      <c r="DS72" s="83" t="s">
        <v>497</v>
      </c>
      <c r="DU72" s="215" t="s">
        <v>269</v>
      </c>
      <c r="DV72" s="136">
        <v>1</v>
      </c>
      <c r="DW72" s="136">
        <v>3</v>
      </c>
      <c r="DX72" s="215" t="s">
        <v>269</v>
      </c>
      <c r="DY72" s="215" t="s">
        <v>269</v>
      </c>
      <c r="DZ72" s="215" t="s">
        <v>269</v>
      </c>
      <c r="EA72" s="215" t="s">
        <v>269</v>
      </c>
      <c r="EB72" s="215" t="s">
        <v>269</v>
      </c>
      <c r="EC72" s="215" t="s">
        <v>269</v>
      </c>
      <c r="ED72" s="215" t="s">
        <v>269</v>
      </c>
      <c r="EE72" s="215" t="s">
        <v>269</v>
      </c>
    </row>
    <row r="73" spans="1:135" ht="28.8" x14ac:dyDescent="0.55000000000000004">
      <c r="A73" s="83" t="s">
        <v>130</v>
      </c>
      <c r="B73" s="136">
        <v>553829</v>
      </c>
      <c r="C73" t="s">
        <v>726</v>
      </c>
      <c r="D73" s="83" t="s">
        <v>228</v>
      </c>
      <c r="E73" s="138">
        <v>449456657714</v>
      </c>
      <c r="F73" s="83" t="s">
        <v>114</v>
      </c>
      <c r="G73" s="85">
        <v>43634</v>
      </c>
      <c r="H73" s="83" t="s">
        <v>98</v>
      </c>
      <c r="I73" s="84" t="s">
        <v>618</v>
      </c>
      <c r="J73" s="207" t="s">
        <v>629</v>
      </c>
      <c r="K73" s="208" t="s">
        <v>634</v>
      </c>
      <c r="L73" s="83" t="s">
        <v>108</v>
      </c>
      <c r="M73" s="184">
        <v>27491</v>
      </c>
      <c r="N73" s="184"/>
      <c r="O73" s="85" t="s">
        <v>102</v>
      </c>
      <c r="P73" s="185">
        <v>43013</v>
      </c>
      <c r="Q73" s="186" t="s">
        <v>203</v>
      </c>
      <c r="R73" s="186"/>
      <c r="S73" s="186"/>
      <c r="T73" s="187"/>
      <c r="U73" s="188" t="s">
        <v>296</v>
      </c>
      <c r="V73" s="188" t="s">
        <v>205</v>
      </c>
      <c r="W73" s="189" t="s">
        <v>619</v>
      </c>
      <c r="X73" s="189" t="s">
        <v>107</v>
      </c>
      <c r="Y73" s="190" t="s">
        <v>614</v>
      </c>
      <c r="Z73" s="83">
        <v>700</v>
      </c>
      <c r="AA73" s="83" t="s">
        <v>193</v>
      </c>
      <c r="AB73" s="83" t="s">
        <v>181</v>
      </c>
      <c r="AC73" s="83" t="s">
        <v>102</v>
      </c>
      <c r="AD73" s="83" t="s">
        <v>5320</v>
      </c>
      <c r="AE73" s="83" t="s">
        <v>102</v>
      </c>
      <c r="AF73" s="83" t="s">
        <v>102</v>
      </c>
      <c r="AG73" s="83" t="s">
        <v>174</v>
      </c>
      <c r="AH73" s="83" t="s">
        <v>5309</v>
      </c>
      <c r="AI73" s="83" t="s">
        <v>104</v>
      </c>
      <c r="AJ73" s="83" t="s">
        <v>105</v>
      </c>
      <c r="AK73" s="191" t="s">
        <v>5320</v>
      </c>
      <c r="AL73" s="191" t="s">
        <v>102</v>
      </c>
      <c r="AM73" s="191" t="s">
        <v>102</v>
      </c>
      <c r="AN73" s="191" t="s">
        <v>174</v>
      </c>
      <c r="AO73" s="191" t="s">
        <v>5309</v>
      </c>
      <c r="AP73" s="191" t="s">
        <v>104</v>
      </c>
      <c r="AQ73" s="191" t="s">
        <v>105</v>
      </c>
      <c r="AR73" s="191" t="s">
        <v>106</v>
      </c>
      <c r="AS73" s="191" t="s">
        <v>5320</v>
      </c>
      <c r="AT73" s="191" t="s">
        <v>488</v>
      </c>
      <c r="AU73" s="191" t="s">
        <v>5321</v>
      </c>
      <c r="AV73" s="191" t="s">
        <v>104</v>
      </c>
      <c r="AW73" s="191" t="s">
        <v>204</v>
      </c>
      <c r="AX73" s="191"/>
      <c r="AY73" s="192" t="s">
        <v>454</v>
      </c>
      <c r="AZ73" s="192" t="s">
        <v>416</v>
      </c>
      <c r="BA73" s="91" t="s">
        <v>108</v>
      </c>
      <c r="BB73" s="90">
        <v>0</v>
      </c>
      <c r="BC73" s="93" t="s">
        <v>102</v>
      </c>
      <c r="BD73" s="93" t="s">
        <v>102</v>
      </c>
      <c r="BE73" s="93" t="s">
        <v>102</v>
      </c>
      <c r="BF73" s="93" t="s">
        <v>102</v>
      </c>
      <c r="BG73" s="97" t="s">
        <v>108</v>
      </c>
      <c r="BH73" s="93" t="s">
        <v>108</v>
      </c>
      <c r="BI73" s="93" t="s">
        <v>102</v>
      </c>
      <c r="BJ73" s="93" t="s">
        <v>102</v>
      </c>
      <c r="BK73" s="93" t="s">
        <v>102</v>
      </c>
      <c r="BL73" s="93" t="s">
        <v>102</v>
      </c>
      <c r="BM73" s="93" t="s">
        <v>102</v>
      </c>
      <c r="BN73" s="93" t="s">
        <v>102</v>
      </c>
      <c r="BO73" s="93" t="s">
        <v>102</v>
      </c>
      <c r="BP73" s="96" t="s">
        <v>102</v>
      </c>
      <c r="BQ73" s="90">
        <v>0</v>
      </c>
      <c r="BR73" s="93" t="s">
        <v>102</v>
      </c>
      <c r="BS73" s="93" t="s">
        <v>102</v>
      </c>
      <c r="BT73" s="93" t="s">
        <v>102</v>
      </c>
      <c r="BU73" s="93" t="s">
        <v>102</v>
      </c>
      <c r="BV73" s="97" t="s">
        <v>108</v>
      </c>
      <c r="BW73" s="93" t="s">
        <v>108</v>
      </c>
      <c r="BX73" s="95" t="s">
        <v>102</v>
      </c>
      <c r="BY73" s="93" t="s">
        <v>102</v>
      </c>
      <c r="BZ73" s="93" t="s">
        <v>102</v>
      </c>
      <c r="CA73" s="93" t="s">
        <v>102</v>
      </c>
      <c r="CB73" s="93" t="s">
        <v>102</v>
      </c>
      <c r="CC73" s="93" t="s">
        <v>102</v>
      </c>
      <c r="CD73" s="93" t="s">
        <v>102</v>
      </c>
      <c r="CE73" s="193" t="s">
        <v>102</v>
      </c>
      <c r="CF73" s="194" t="s">
        <v>436</v>
      </c>
      <c r="CG73" s="195" t="s">
        <v>5322</v>
      </c>
      <c r="CH73" s="101" t="s">
        <v>310</v>
      </c>
      <c r="CI73" s="102"/>
      <c r="CJ73" s="196" t="s">
        <v>5323</v>
      </c>
      <c r="CK73" s="104" t="s">
        <v>190</v>
      </c>
      <c r="CL73" s="105"/>
      <c r="CM73" s="83" t="s">
        <v>623</v>
      </c>
      <c r="CN73" s="106" t="s">
        <v>624</v>
      </c>
      <c r="CO73" s="197" t="s">
        <v>625</v>
      </c>
      <c r="CP73" s="107"/>
      <c r="CQ73" s="198" t="s">
        <v>474</v>
      </c>
      <c r="CR73" s="198" t="s">
        <v>474</v>
      </c>
      <c r="CS73" s="199"/>
      <c r="CT73" s="83" t="s">
        <v>109</v>
      </c>
      <c r="CU73" s="83" t="s">
        <v>109</v>
      </c>
      <c r="CV73" s="83">
        <v>31</v>
      </c>
      <c r="CW73" s="83" t="s">
        <v>139</v>
      </c>
      <c r="CX73" s="83">
        <v>31</v>
      </c>
      <c r="CY73" s="83" t="s">
        <v>108</v>
      </c>
      <c r="CZ73" s="83">
        <v>93695</v>
      </c>
      <c r="DA73" s="83" t="s">
        <v>581</v>
      </c>
      <c r="DB73" s="83" t="s">
        <v>152</v>
      </c>
      <c r="DC73" s="83" t="s">
        <v>500</v>
      </c>
      <c r="DD73" s="83">
        <v>2721</v>
      </c>
      <c r="DE73" s="83" t="s">
        <v>606</v>
      </c>
      <c r="DF73" s="83" t="s">
        <v>152</v>
      </c>
      <c r="DG73" s="83" t="s">
        <v>500</v>
      </c>
      <c r="DH73" s="83"/>
      <c r="DI73" s="85">
        <v>43646</v>
      </c>
      <c r="DJ73" s="83" t="s">
        <v>584</v>
      </c>
      <c r="DK73" s="83" t="s">
        <v>102</v>
      </c>
      <c r="DL73" s="83" t="s">
        <v>482</v>
      </c>
      <c r="DM73" s="83">
        <v>0</v>
      </c>
      <c r="DN73" s="83" t="s">
        <v>483</v>
      </c>
      <c r="DO73" s="83">
        <v>1</v>
      </c>
      <c r="DP73" s="83">
        <v>1</v>
      </c>
      <c r="DQ73" s="83"/>
      <c r="DR73" s="83" t="s">
        <v>108</v>
      </c>
      <c r="DS73" s="83" t="s">
        <v>497</v>
      </c>
      <c r="DU73" s="215" t="s">
        <v>269</v>
      </c>
      <c r="DV73" s="136">
        <v>1</v>
      </c>
      <c r="DW73" s="136">
        <v>3</v>
      </c>
      <c r="DX73" s="215" t="s">
        <v>269</v>
      </c>
      <c r="DY73" s="215" t="s">
        <v>269</v>
      </c>
      <c r="DZ73" s="215" t="s">
        <v>269</v>
      </c>
      <c r="EA73" s="215" t="s">
        <v>269</v>
      </c>
      <c r="EB73" s="215" t="s">
        <v>269</v>
      </c>
      <c r="EC73" s="215" t="s">
        <v>269</v>
      </c>
      <c r="ED73" s="215" t="s">
        <v>269</v>
      </c>
      <c r="EE73" s="215" t="s">
        <v>269</v>
      </c>
    </row>
    <row r="74" spans="1:135" ht="28.8" x14ac:dyDescent="0.55000000000000004">
      <c r="A74" s="83" t="s">
        <v>130</v>
      </c>
      <c r="B74" s="136">
        <v>311736</v>
      </c>
      <c r="C74" t="s">
        <v>727</v>
      </c>
      <c r="D74" s="83" t="s">
        <v>228</v>
      </c>
      <c r="E74" s="138">
        <v>487046861051</v>
      </c>
      <c r="F74" s="83" t="s">
        <v>114</v>
      </c>
      <c r="G74" s="85">
        <v>43643</v>
      </c>
      <c r="H74" s="211" t="s">
        <v>98</v>
      </c>
      <c r="I74" s="84" t="s">
        <v>610</v>
      </c>
      <c r="J74" s="207" t="s">
        <v>627</v>
      </c>
      <c r="K74" s="208" t="s">
        <v>630</v>
      </c>
      <c r="L74" s="83" t="s">
        <v>108</v>
      </c>
      <c r="M74" s="184">
        <v>24402</v>
      </c>
      <c r="N74" s="184"/>
      <c r="O74" s="85" t="s">
        <v>102</v>
      </c>
      <c r="P74" s="185">
        <v>42491</v>
      </c>
      <c r="Q74" s="186" t="s">
        <v>203</v>
      </c>
      <c r="R74" s="186"/>
      <c r="S74" s="186"/>
      <c r="T74" s="187"/>
      <c r="U74" s="188" t="s">
        <v>296</v>
      </c>
      <c r="V74" s="188" t="s">
        <v>297</v>
      </c>
      <c r="W74" s="188" t="s">
        <v>297</v>
      </c>
      <c r="X74" s="189" t="s">
        <v>167</v>
      </c>
      <c r="Y74" s="190"/>
      <c r="Z74" s="83">
        <v>700</v>
      </c>
      <c r="AA74" s="83" t="s">
        <v>193</v>
      </c>
      <c r="AB74" s="83" t="s">
        <v>181</v>
      </c>
      <c r="AC74" s="83" t="s">
        <v>102</v>
      </c>
      <c r="AD74" s="83" t="s">
        <v>5324</v>
      </c>
      <c r="AE74" s="83" t="s">
        <v>102</v>
      </c>
      <c r="AF74" s="83" t="s">
        <v>102</v>
      </c>
      <c r="AG74" s="83" t="s">
        <v>119</v>
      </c>
      <c r="AH74" s="83" t="s">
        <v>5325</v>
      </c>
      <c r="AI74" s="83" t="s">
        <v>104</v>
      </c>
      <c r="AJ74" s="83" t="s">
        <v>105</v>
      </c>
      <c r="AK74" s="191" t="s">
        <v>5324</v>
      </c>
      <c r="AL74" s="191" t="s">
        <v>102</v>
      </c>
      <c r="AM74" s="191" t="s">
        <v>102</v>
      </c>
      <c r="AN74" s="191" t="s">
        <v>119</v>
      </c>
      <c r="AO74" s="191" t="s">
        <v>5325</v>
      </c>
      <c r="AP74" s="191" t="s">
        <v>104</v>
      </c>
      <c r="AQ74" s="191" t="s">
        <v>105</v>
      </c>
      <c r="AR74" s="191" t="s">
        <v>106</v>
      </c>
      <c r="AS74" s="191" t="s">
        <v>5324</v>
      </c>
      <c r="AT74" s="191" t="s">
        <v>485</v>
      </c>
      <c r="AU74" s="191" t="s">
        <v>5325</v>
      </c>
      <c r="AV74" s="191" t="s">
        <v>104</v>
      </c>
      <c r="AW74" s="191" t="s">
        <v>204</v>
      </c>
      <c r="AX74" s="191"/>
      <c r="AY74" s="192" t="s">
        <v>454</v>
      </c>
      <c r="AZ74" s="192" t="s">
        <v>416</v>
      </c>
      <c r="BA74" s="91" t="s">
        <v>108</v>
      </c>
      <c r="BB74" s="90">
        <v>0</v>
      </c>
      <c r="BC74" s="93" t="s">
        <v>102</v>
      </c>
      <c r="BD74" s="93" t="s">
        <v>102</v>
      </c>
      <c r="BE74" s="93" t="s">
        <v>102</v>
      </c>
      <c r="BF74" s="93" t="s">
        <v>102</v>
      </c>
      <c r="BG74" s="97" t="s">
        <v>108</v>
      </c>
      <c r="BH74" s="93" t="s">
        <v>108</v>
      </c>
      <c r="BI74" s="93" t="s">
        <v>102</v>
      </c>
      <c r="BJ74" s="93" t="s">
        <v>102</v>
      </c>
      <c r="BK74" s="93" t="s">
        <v>102</v>
      </c>
      <c r="BL74" s="93" t="s">
        <v>102</v>
      </c>
      <c r="BM74" s="93" t="s">
        <v>102</v>
      </c>
      <c r="BN74" s="93" t="s">
        <v>102</v>
      </c>
      <c r="BO74" s="93" t="s">
        <v>102</v>
      </c>
      <c r="BP74" s="96" t="s">
        <v>102</v>
      </c>
      <c r="BQ74" s="90">
        <v>0</v>
      </c>
      <c r="BR74" s="93" t="s">
        <v>102</v>
      </c>
      <c r="BS74" s="93" t="s">
        <v>102</v>
      </c>
      <c r="BT74" s="93" t="s">
        <v>102</v>
      </c>
      <c r="BU74" s="93" t="s">
        <v>102</v>
      </c>
      <c r="BV74" s="97" t="s">
        <v>108</v>
      </c>
      <c r="BW74" s="93" t="s">
        <v>108</v>
      </c>
      <c r="BX74" s="95" t="s">
        <v>102</v>
      </c>
      <c r="BY74" s="93" t="s">
        <v>102</v>
      </c>
      <c r="BZ74" s="93" t="s">
        <v>102</v>
      </c>
      <c r="CA74" s="93" t="s">
        <v>102</v>
      </c>
      <c r="CB74" s="93" t="s">
        <v>102</v>
      </c>
      <c r="CC74" s="93" t="s">
        <v>102</v>
      </c>
      <c r="CD74" s="93" t="s">
        <v>102</v>
      </c>
      <c r="CE74" s="193" t="s">
        <v>102</v>
      </c>
      <c r="CF74" s="194" t="s">
        <v>436</v>
      </c>
      <c r="CG74" s="195" t="s">
        <v>5326</v>
      </c>
      <c r="CH74" s="101" t="s">
        <v>563</v>
      </c>
      <c r="CI74" s="102"/>
      <c r="CJ74" s="196" t="s">
        <v>577</v>
      </c>
      <c r="CK74" s="104" t="s">
        <v>190</v>
      </c>
      <c r="CL74" s="105"/>
      <c r="CM74" s="83" t="s">
        <v>578</v>
      </c>
      <c r="CN74" s="106" t="s">
        <v>108</v>
      </c>
      <c r="CO74" s="197" t="s">
        <v>566</v>
      </c>
      <c r="CP74" s="107"/>
      <c r="CQ74" s="198" t="s">
        <v>107</v>
      </c>
      <c r="CR74" s="198" t="s">
        <v>107</v>
      </c>
      <c r="CS74" s="199"/>
      <c r="CT74" s="83" t="s">
        <v>109</v>
      </c>
      <c r="CU74" s="83" t="s">
        <v>109</v>
      </c>
      <c r="CV74" s="83">
        <v>92</v>
      </c>
      <c r="CW74" s="83" t="s">
        <v>270</v>
      </c>
      <c r="CX74" s="83">
        <v>92</v>
      </c>
      <c r="CY74" s="83" t="s">
        <v>108</v>
      </c>
      <c r="CZ74" s="83">
        <v>95014.5</v>
      </c>
      <c r="DA74" s="83" t="s">
        <v>5327</v>
      </c>
      <c r="DB74" s="83" t="s">
        <v>118</v>
      </c>
      <c r="DC74" s="83" t="s">
        <v>108</v>
      </c>
      <c r="DD74" s="83">
        <v>9930</v>
      </c>
      <c r="DE74" s="83" t="s">
        <v>173</v>
      </c>
      <c r="DF74" s="83" t="s">
        <v>118</v>
      </c>
      <c r="DG74" s="83" t="s">
        <v>500</v>
      </c>
      <c r="DH74" s="83"/>
      <c r="DI74" s="85">
        <v>43646</v>
      </c>
      <c r="DJ74" s="83" t="s">
        <v>584</v>
      </c>
      <c r="DK74" s="83" t="s">
        <v>102</v>
      </c>
      <c r="DL74" s="83" t="s">
        <v>482</v>
      </c>
      <c r="DM74" s="83">
        <v>0</v>
      </c>
      <c r="DN74" s="83" t="s">
        <v>483</v>
      </c>
      <c r="DO74" s="83">
        <v>1</v>
      </c>
      <c r="DP74" s="83">
        <v>4</v>
      </c>
      <c r="DQ74" s="83"/>
      <c r="DR74" s="83" t="s">
        <v>108</v>
      </c>
      <c r="DS74" s="83" t="s">
        <v>497</v>
      </c>
      <c r="DU74" s="215" t="s">
        <v>269</v>
      </c>
      <c r="DV74" s="136">
        <v>1</v>
      </c>
      <c r="DW74" s="136">
        <v>3</v>
      </c>
      <c r="DX74" s="215" t="s">
        <v>269</v>
      </c>
      <c r="DY74" s="215" t="s">
        <v>269</v>
      </c>
      <c r="DZ74" s="215" t="s">
        <v>269</v>
      </c>
      <c r="EA74" s="215" t="s">
        <v>269</v>
      </c>
      <c r="EB74" s="215" t="s">
        <v>269</v>
      </c>
      <c r="EC74" s="215" t="s">
        <v>269</v>
      </c>
      <c r="ED74" s="215" t="s">
        <v>269</v>
      </c>
      <c r="EE74" s="215" t="s">
        <v>269</v>
      </c>
    </row>
    <row r="75" spans="1:135" ht="57.6" x14ac:dyDescent="0.55000000000000004">
      <c r="A75" s="83" t="s">
        <v>130</v>
      </c>
      <c r="B75" s="136">
        <v>612410</v>
      </c>
      <c r="C75" t="s">
        <v>728</v>
      </c>
      <c r="D75" s="83" t="s">
        <v>228</v>
      </c>
      <c r="E75" s="138">
        <v>701048381682</v>
      </c>
      <c r="F75" s="83" t="s">
        <v>143</v>
      </c>
      <c r="G75" s="85">
        <v>43620</v>
      </c>
      <c r="H75" s="83" t="s">
        <v>98</v>
      </c>
      <c r="I75" s="84" t="s">
        <v>612</v>
      </c>
      <c r="J75" s="207" t="s">
        <v>628</v>
      </c>
      <c r="K75" s="208" t="s">
        <v>633</v>
      </c>
      <c r="L75" s="83" t="s">
        <v>108</v>
      </c>
      <c r="M75" s="184" t="s">
        <v>102</v>
      </c>
      <c r="N75" s="184" t="s">
        <v>556</v>
      </c>
      <c r="O75" s="85" t="s">
        <v>102</v>
      </c>
      <c r="P75" s="185">
        <v>42491</v>
      </c>
      <c r="Q75" s="186" t="s">
        <v>202</v>
      </c>
      <c r="R75" s="186" t="s">
        <v>613</v>
      </c>
      <c r="S75" s="186"/>
      <c r="T75" s="187"/>
      <c r="U75" s="188" t="s">
        <v>295</v>
      </c>
      <c r="V75" s="188" t="s">
        <v>205</v>
      </c>
      <c r="W75" s="188" t="s">
        <v>295</v>
      </c>
      <c r="X75" s="189" t="s">
        <v>107</v>
      </c>
      <c r="Y75" s="190" t="s">
        <v>614</v>
      </c>
      <c r="Z75" s="83">
        <v>700</v>
      </c>
      <c r="AA75" s="83" t="s">
        <v>193</v>
      </c>
      <c r="AB75" s="83" t="s">
        <v>181</v>
      </c>
      <c r="AC75" s="83" t="s">
        <v>102</v>
      </c>
      <c r="AD75" s="83" t="s">
        <v>5328</v>
      </c>
      <c r="AE75" s="83" t="s">
        <v>5329</v>
      </c>
      <c r="AF75" s="83" t="s">
        <v>102</v>
      </c>
      <c r="AG75" s="83" t="s">
        <v>175</v>
      </c>
      <c r="AH75" s="83" t="s">
        <v>5330</v>
      </c>
      <c r="AI75" s="83" t="s">
        <v>104</v>
      </c>
      <c r="AJ75" s="83" t="s">
        <v>105</v>
      </c>
      <c r="AK75" s="191" t="s">
        <v>5328</v>
      </c>
      <c r="AL75" s="191" t="s">
        <v>5329</v>
      </c>
      <c r="AM75" s="191" t="s">
        <v>102</v>
      </c>
      <c r="AN75" s="191" t="s">
        <v>175</v>
      </c>
      <c r="AO75" s="191" t="s">
        <v>5330</v>
      </c>
      <c r="AP75" s="191" t="s">
        <v>104</v>
      </c>
      <c r="AQ75" s="191" t="s">
        <v>105</v>
      </c>
      <c r="AR75" s="191" t="s">
        <v>106</v>
      </c>
      <c r="AS75" s="191"/>
      <c r="AT75" s="191"/>
      <c r="AU75" s="191"/>
      <c r="AV75" s="191"/>
      <c r="AW75" s="191"/>
      <c r="AX75" s="191" t="s">
        <v>575</v>
      </c>
      <c r="AY75" s="192" t="s">
        <v>454</v>
      </c>
      <c r="AZ75" s="192" t="s">
        <v>108</v>
      </c>
      <c r="BA75" s="91" t="s">
        <v>108</v>
      </c>
      <c r="BB75" s="90">
        <v>0</v>
      </c>
      <c r="BC75" s="93" t="s">
        <v>102</v>
      </c>
      <c r="BD75" s="93" t="s">
        <v>102</v>
      </c>
      <c r="BE75" s="93" t="s">
        <v>102</v>
      </c>
      <c r="BF75" s="93" t="s">
        <v>102</v>
      </c>
      <c r="BG75" s="97" t="s">
        <v>108</v>
      </c>
      <c r="BH75" s="93" t="s">
        <v>108</v>
      </c>
      <c r="BI75" s="93" t="s">
        <v>102</v>
      </c>
      <c r="BJ75" s="93" t="s">
        <v>102</v>
      </c>
      <c r="BK75" s="93" t="s">
        <v>102</v>
      </c>
      <c r="BL75" s="93" t="s">
        <v>102</v>
      </c>
      <c r="BM75" s="93" t="s">
        <v>102</v>
      </c>
      <c r="BN75" s="93" t="s">
        <v>102</v>
      </c>
      <c r="BO75" s="93" t="s">
        <v>102</v>
      </c>
      <c r="BP75" s="96" t="s">
        <v>102</v>
      </c>
      <c r="BQ75" s="90">
        <v>0</v>
      </c>
      <c r="BR75" s="93" t="s">
        <v>102</v>
      </c>
      <c r="BS75" s="93" t="s">
        <v>102</v>
      </c>
      <c r="BT75" s="93" t="s">
        <v>102</v>
      </c>
      <c r="BU75" s="93" t="s">
        <v>102</v>
      </c>
      <c r="BV75" s="97" t="s">
        <v>108</v>
      </c>
      <c r="BW75" s="93" t="s">
        <v>108</v>
      </c>
      <c r="BX75" s="95" t="s">
        <v>102</v>
      </c>
      <c r="BY75" s="93" t="s">
        <v>102</v>
      </c>
      <c r="BZ75" s="93" t="s">
        <v>102</v>
      </c>
      <c r="CA75" s="93" t="s">
        <v>102</v>
      </c>
      <c r="CB75" s="93" t="s">
        <v>102</v>
      </c>
      <c r="CC75" s="93" t="s">
        <v>102</v>
      </c>
      <c r="CD75" s="93" t="s">
        <v>102</v>
      </c>
      <c r="CE75" s="193" t="s">
        <v>102</v>
      </c>
      <c r="CF75" s="194" t="s">
        <v>508</v>
      </c>
      <c r="CG75" s="195" t="s">
        <v>102</v>
      </c>
      <c r="CH75" s="101" t="e">
        <v>#N/A</v>
      </c>
      <c r="CI75" s="102" t="s">
        <v>580</v>
      </c>
      <c r="CJ75" s="196" t="s">
        <v>108</v>
      </c>
      <c r="CK75" s="104" t="s">
        <v>109</v>
      </c>
      <c r="CL75" s="105" t="s">
        <v>579</v>
      </c>
      <c r="CM75" s="83" t="s">
        <v>108</v>
      </c>
      <c r="CN75" s="106" t="s">
        <v>108</v>
      </c>
      <c r="CO75" s="197" t="s">
        <v>108</v>
      </c>
      <c r="CP75" s="107"/>
      <c r="CQ75" s="198" t="s">
        <v>474</v>
      </c>
      <c r="CR75" s="198" t="s">
        <v>474</v>
      </c>
      <c r="CS75" s="199" t="s">
        <v>616</v>
      </c>
      <c r="CT75" s="83" t="s">
        <v>109</v>
      </c>
      <c r="CU75" s="83" t="s">
        <v>109</v>
      </c>
      <c r="CV75" s="83">
        <v>58</v>
      </c>
      <c r="CW75" s="83" t="s">
        <v>112</v>
      </c>
      <c r="CX75" s="83">
        <v>58</v>
      </c>
      <c r="CY75" s="83" t="s">
        <v>5331</v>
      </c>
      <c r="CZ75" s="83">
        <v>96334</v>
      </c>
      <c r="DA75" s="83" t="s">
        <v>138</v>
      </c>
      <c r="DB75" s="83" t="s">
        <v>124</v>
      </c>
      <c r="DC75" s="83" t="s">
        <v>501</v>
      </c>
      <c r="DD75" s="83">
        <v>5894</v>
      </c>
      <c r="DE75" s="83" t="s">
        <v>582</v>
      </c>
      <c r="DF75" s="83" t="s">
        <v>145</v>
      </c>
      <c r="DG75" s="83" t="s">
        <v>501</v>
      </c>
      <c r="DH75" s="83" t="s">
        <v>582</v>
      </c>
      <c r="DI75" s="85">
        <v>43646</v>
      </c>
      <c r="DJ75" s="83" t="s">
        <v>584</v>
      </c>
      <c r="DK75" s="83" t="s">
        <v>102</v>
      </c>
      <c r="DL75" s="83" t="s">
        <v>482</v>
      </c>
      <c r="DM75" s="83">
        <v>0</v>
      </c>
      <c r="DN75" s="83" t="s">
        <v>238</v>
      </c>
      <c r="DO75" s="83">
        <v>1</v>
      </c>
      <c r="DP75" s="83">
        <v>3</v>
      </c>
      <c r="DQ75" s="83"/>
      <c r="DR75" s="83" t="s">
        <v>108</v>
      </c>
      <c r="DS75" s="83" t="s">
        <v>497</v>
      </c>
      <c r="DU75" s="215" t="s">
        <v>269</v>
      </c>
      <c r="DV75" s="136">
        <v>1</v>
      </c>
      <c r="DW75" s="136">
        <v>3</v>
      </c>
      <c r="DX75" s="215" t="s">
        <v>269</v>
      </c>
      <c r="DY75" s="215" t="s">
        <v>269</v>
      </c>
      <c r="DZ75" s="215" t="s">
        <v>269</v>
      </c>
      <c r="EA75" s="215" t="s">
        <v>269</v>
      </c>
      <c r="EB75" s="215" t="s">
        <v>269</v>
      </c>
      <c r="EC75" s="215" t="s">
        <v>269</v>
      </c>
      <c r="ED75" s="215" t="s">
        <v>269</v>
      </c>
      <c r="EE75" s="215" t="s">
        <v>269</v>
      </c>
    </row>
    <row r="76" spans="1:135" ht="28.8" x14ac:dyDescent="0.55000000000000004">
      <c r="A76" s="83" t="s">
        <v>130</v>
      </c>
      <c r="B76" s="136">
        <v>635715</v>
      </c>
      <c r="C76" t="s">
        <v>729</v>
      </c>
      <c r="D76" s="83" t="s">
        <v>228</v>
      </c>
      <c r="E76" s="138">
        <v>666481624638</v>
      </c>
      <c r="F76" s="83" t="s">
        <v>114</v>
      </c>
      <c r="G76" s="85">
        <v>43634</v>
      </c>
      <c r="H76" s="83" t="s">
        <v>98</v>
      </c>
      <c r="I76" s="84" t="s">
        <v>618</v>
      </c>
      <c r="J76" s="207" t="s">
        <v>629</v>
      </c>
      <c r="K76" s="208" t="s">
        <v>634</v>
      </c>
      <c r="L76" s="83" t="s">
        <v>108</v>
      </c>
      <c r="M76" s="184">
        <v>27492</v>
      </c>
      <c r="N76" s="184"/>
      <c r="O76" s="85" t="s">
        <v>102</v>
      </c>
      <c r="P76" s="185">
        <v>43013</v>
      </c>
      <c r="Q76" s="186" t="s">
        <v>203</v>
      </c>
      <c r="R76" s="186"/>
      <c r="S76" s="186"/>
      <c r="T76" s="187"/>
      <c r="U76" s="188" t="s">
        <v>296</v>
      </c>
      <c r="V76" s="188" t="s">
        <v>205</v>
      </c>
      <c r="W76" s="189" t="s">
        <v>619</v>
      </c>
      <c r="X76" s="189" t="s">
        <v>107</v>
      </c>
      <c r="Y76" s="190" t="s">
        <v>614</v>
      </c>
      <c r="Z76" s="83">
        <v>700</v>
      </c>
      <c r="AA76" s="83" t="s">
        <v>193</v>
      </c>
      <c r="AB76" s="83" t="s">
        <v>181</v>
      </c>
      <c r="AC76" s="83" t="s">
        <v>102</v>
      </c>
      <c r="AD76" s="83" t="s">
        <v>5332</v>
      </c>
      <c r="AE76" s="83" t="s">
        <v>102</v>
      </c>
      <c r="AF76" s="83" t="s">
        <v>102</v>
      </c>
      <c r="AG76" s="83" t="s">
        <v>174</v>
      </c>
      <c r="AH76" s="83" t="s">
        <v>5321</v>
      </c>
      <c r="AI76" s="83" t="s">
        <v>104</v>
      </c>
      <c r="AJ76" s="83" t="s">
        <v>105</v>
      </c>
      <c r="AK76" s="191" t="s">
        <v>5332</v>
      </c>
      <c r="AL76" s="191" t="s">
        <v>102</v>
      </c>
      <c r="AM76" s="191" t="s">
        <v>102</v>
      </c>
      <c r="AN76" s="191" t="s">
        <v>174</v>
      </c>
      <c r="AO76" s="191" t="s">
        <v>5321</v>
      </c>
      <c r="AP76" s="191" t="s">
        <v>104</v>
      </c>
      <c r="AQ76" s="191" t="s">
        <v>105</v>
      </c>
      <c r="AR76" s="191" t="s">
        <v>106</v>
      </c>
      <c r="AS76" s="191" t="s">
        <v>5332</v>
      </c>
      <c r="AT76" s="191" t="s">
        <v>488</v>
      </c>
      <c r="AU76" s="191" t="s">
        <v>5333</v>
      </c>
      <c r="AV76" s="191" t="s">
        <v>104</v>
      </c>
      <c r="AW76" s="191" t="s">
        <v>204</v>
      </c>
      <c r="AX76" s="191"/>
      <c r="AY76" s="192" t="s">
        <v>454</v>
      </c>
      <c r="AZ76" s="192" t="s">
        <v>416</v>
      </c>
      <c r="BA76" s="91" t="s">
        <v>108</v>
      </c>
      <c r="BB76" s="90">
        <v>0</v>
      </c>
      <c r="BC76" s="93" t="s">
        <v>102</v>
      </c>
      <c r="BD76" s="93" t="s">
        <v>102</v>
      </c>
      <c r="BE76" s="93" t="s">
        <v>102</v>
      </c>
      <c r="BF76" s="93" t="s">
        <v>102</v>
      </c>
      <c r="BG76" s="97" t="s">
        <v>108</v>
      </c>
      <c r="BH76" s="93" t="s">
        <v>108</v>
      </c>
      <c r="BI76" s="93" t="s">
        <v>102</v>
      </c>
      <c r="BJ76" s="93" t="s">
        <v>102</v>
      </c>
      <c r="BK76" s="93" t="s">
        <v>102</v>
      </c>
      <c r="BL76" s="93" t="s">
        <v>102</v>
      </c>
      <c r="BM76" s="93" t="s">
        <v>102</v>
      </c>
      <c r="BN76" s="93" t="s">
        <v>102</v>
      </c>
      <c r="BO76" s="93" t="s">
        <v>102</v>
      </c>
      <c r="BP76" s="96" t="s">
        <v>102</v>
      </c>
      <c r="BQ76" s="90">
        <v>0</v>
      </c>
      <c r="BR76" s="93" t="s">
        <v>102</v>
      </c>
      <c r="BS76" s="93" t="s">
        <v>102</v>
      </c>
      <c r="BT76" s="93" t="s">
        <v>102</v>
      </c>
      <c r="BU76" s="93" t="s">
        <v>102</v>
      </c>
      <c r="BV76" s="97" t="s">
        <v>108</v>
      </c>
      <c r="BW76" s="93" t="s">
        <v>108</v>
      </c>
      <c r="BX76" s="95" t="s">
        <v>102</v>
      </c>
      <c r="BY76" s="93" t="s">
        <v>102</v>
      </c>
      <c r="BZ76" s="93" t="s">
        <v>102</v>
      </c>
      <c r="CA76" s="93" t="s">
        <v>102</v>
      </c>
      <c r="CB76" s="93" t="s">
        <v>102</v>
      </c>
      <c r="CC76" s="93" t="s">
        <v>102</v>
      </c>
      <c r="CD76" s="93" t="s">
        <v>102</v>
      </c>
      <c r="CE76" s="193" t="s">
        <v>102</v>
      </c>
      <c r="CF76" s="194" t="s">
        <v>436</v>
      </c>
      <c r="CG76" s="195" t="s">
        <v>5334</v>
      </c>
      <c r="CH76" s="101" t="s">
        <v>310</v>
      </c>
      <c r="CI76" s="102"/>
      <c r="CJ76" s="196" t="s">
        <v>5335</v>
      </c>
      <c r="CK76" s="104" t="s">
        <v>190</v>
      </c>
      <c r="CL76" s="105"/>
      <c r="CM76" s="83" t="s">
        <v>623</v>
      </c>
      <c r="CN76" s="106" t="s">
        <v>624</v>
      </c>
      <c r="CO76" s="197" t="s">
        <v>625</v>
      </c>
      <c r="CP76" s="107"/>
      <c r="CQ76" s="198" t="s">
        <v>474</v>
      </c>
      <c r="CR76" s="198" t="s">
        <v>474</v>
      </c>
      <c r="CS76" s="199"/>
      <c r="CT76" s="83" t="s">
        <v>109</v>
      </c>
      <c r="CU76" s="83" t="s">
        <v>109</v>
      </c>
      <c r="CV76" s="83">
        <v>31</v>
      </c>
      <c r="CW76" s="83" t="s">
        <v>139</v>
      </c>
      <c r="CX76" s="83">
        <v>31</v>
      </c>
      <c r="CY76" s="83" t="s">
        <v>108</v>
      </c>
      <c r="CZ76" s="83">
        <v>97653.5</v>
      </c>
      <c r="DA76" s="83" t="s">
        <v>581</v>
      </c>
      <c r="DB76" s="83" t="s">
        <v>152</v>
      </c>
      <c r="DC76" s="83" t="s">
        <v>500</v>
      </c>
      <c r="DD76" s="83">
        <v>7234</v>
      </c>
      <c r="DE76" s="83" t="s">
        <v>606</v>
      </c>
      <c r="DF76" s="83" t="s">
        <v>152</v>
      </c>
      <c r="DG76" s="83" t="s">
        <v>500</v>
      </c>
      <c r="DH76" s="83"/>
      <c r="DI76" s="85">
        <v>43646</v>
      </c>
      <c r="DJ76" s="83" t="s">
        <v>584</v>
      </c>
      <c r="DK76" s="83" t="s">
        <v>102</v>
      </c>
      <c r="DL76" s="83" t="s">
        <v>482</v>
      </c>
      <c r="DM76" s="83">
        <v>0</v>
      </c>
      <c r="DN76" s="83" t="s">
        <v>483</v>
      </c>
      <c r="DO76" s="83">
        <v>1</v>
      </c>
      <c r="DP76" s="83">
        <v>2</v>
      </c>
      <c r="DQ76" s="83"/>
      <c r="DR76" s="83" t="s">
        <v>108</v>
      </c>
      <c r="DS76" s="83" t="s">
        <v>497</v>
      </c>
      <c r="DU76" s="215" t="s">
        <v>269</v>
      </c>
      <c r="DV76" s="136">
        <v>1</v>
      </c>
      <c r="DW76" s="136">
        <v>3</v>
      </c>
      <c r="DX76" s="215" t="s">
        <v>269</v>
      </c>
      <c r="DY76" s="215" t="s">
        <v>269</v>
      </c>
      <c r="DZ76" s="215" t="s">
        <v>269</v>
      </c>
      <c r="EA76" s="215" t="s">
        <v>269</v>
      </c>
      <c r="EB76" s="215" t="s">
        <v>269</v>
      </c>
      <c r="EC76" s="215" t="s">
        <v>269</v>
      </c>
      <c r="ED76" s="215" t="s">
        <v>269</v>
      </c>
      <c r="EE76" s="215" t="s">
        <v>269</v>
      </c>
    </row>
    <row r="77" spans="1:135" ht="28.8" x14ac:dyDescent="0.55000000000000004">
      <c r="A77" s="83" t="s">
        <v>130</v>
      </c>
      <c r="B77" s="136">
        <v>262267</v>
      </c>
      <c r="C77" t="s">
        <v>730</v>
      </c>
      <c r="D77" s="83" t="s">
        <v>228</v>
      </c>
      <c r="E77" s="138">
        <v>869982076153</v>
      </c>
      <c r="F77" s="83" t="s">
        <v>114</v>
      </c>
      <c r="G77" s="85">
        <v>43643</v>
      </c>
      <c r="H77" s="211" t="s">
        <v>98</v>
      </c>
      <c r="I77" s="84" t="s">
        <v>610</v>
      </c>
      <c r="J77" s="207" t="s">
        <v>627</v>
      </c>
      <c r="K77" s="208" t="s">
        <v>630</v>
      </c>
      <c r="L77" s="83" t="s">
        <v>108</v>
      </c>
      <c r="M77" s="184">
        <v>24403</v>
      </c>
      <c r="N77" s="184"/>
      <c r="O77" s="85" t="s">
        <v>102</v>
      </c>
      <c r="P77" s="185">
        <v>42491</v>
      </c>
      <c r="Q77" s="186" t="s">
        <v>203</v>
      </c>
      <c r="R77" s="186"/>
      <c r="S77" s="186"/>
      <c r="T77" s="187"/>
      <c r="U77" s="188" t="s">
        <v>296</v>
      </c>
      <c r="V77" s="188" t="s">
        <v>297</v>
      </c>
      <c r="W77" s="188" t="s">
        <v>297</v>
      </c>
      <c r="X77" s="189" t="s">
        <v>167</v>
      </c>
      <c r="Y77" s="190"/>
      <c r="Z77" s="83">
        <v>700</v>
      </c>
      <c r="AA77" s="83" t="s">
        <v>193</v>
      </c>
      <c r="AB77" s="83" t="s">
        <v>181</v>
      </c>
      <c r="AC77" s="83" t="s">
        <v>102</v>
      </c>
      <c r="AD77" s="83" t="s">
        <v>5336</v>
      </c>
      <c r="AE77" s="83" t="s">
        <v>102</v>
      </c>
      <c r="AF77" s="83" t="s">
        <v>102</v>
      </c>
      <c r="AG77" s="83" t="s">
        <v>119</v>
      </c>
      <c r="AH77" s="83" t="s">
        <v>5337</v>
      </c>
      <c r="AI77" s="83" t="s">
        <v>104</v>
      </c>
      <c r="AJ77" s="83" t="s">
        <v>105</v>
      </c>
      <c r="AK77" s="191" t="s">
        <v>5336</v>
      </c>
      <c r="AL77" s="191" t="s">
        <v>102</v>
      </c>
      <c r="AM77" s="191" t="s">
        <v>102</v>
      </c>
      <c r="AN77" s="191" t="s">
        <v>119</v>
      </c>
      <c r="AO77" s="191" t="s">
        <v>5337</v>
      </c>
      <c r="AP77" s="191" t="s">
        <v>104</v>
      </c>
      <c r="AQ77" s="191" t="s">
        <v>105</v>
      </c>
      <c r="AR77" s="191" t="s">
        <v>106</v>
      </c>
      <c r="AS77" s="191" t="s">
        <v>5336</v>
      </c>
      <c r="AT77" s="191" t="s">
        <v>485</v>
      </c>
      <c r="AU77" s="191" t="s">
        <v>5337</v>
      </c>
      <c r="AV77" s="191" t="s">
        <v>104</v>
      </c>
      <c r="AW77" s="191" t="s">
        <v>204</v>
      </c>
      <c r="AX77" s="191"/>
      <c r="AY77" s="192" t="s">
        <v>454</v>
      </c>
      <c r="AZ77" s="192" t="s">
        <v>416</v>
      </c>
      <c r="BA77" s="91" t="s">
        <v>108</v>
      </c>
      <c r="BB77" s="90">
        <v>0</v>
      </c>
      <c r="BC77" s="93" t="s">
        <v>102</v>
      </c>
      <c r="BD77" s="93" t="s">
        <v>102</v>
      </c>
      <c r="BE77" s="93" t="s">
        <v>102</v>
      </c>
      <c r="BF77" s="93" t="s">
        <v>102</v>
      </c>
      <c r="BG77" s="97" t="s">
        <v>108</v>
      </c>
      <c r="BH77" s="93" t="s">
        <v>108</v>
      </c>
      <c r="BI77" s="93" t="s">
        <v>102</v>
      </c>
      <c r="BJ77" s="93" t="s">
        <v>102</v>
      </c>
      <c r="BK77" s="93" t="s">
        <v>102</v>
      </c>
      <c r="BL77" s="93" t="s">
        <v>102</v>
      </c>
      <c r="BM77" s="93" t="s">
        <v>102</v>
      </c>
      <c r="BN77" s="93" t="s">
        <v>102</v>
      </c>
      <c r="BO77" s="93" t="s">
        <v>102</v>
      </c>
      <c r="BP77" s="96" t="s">
        <v>102</v>
      </c>
      <c r="BQ77" s="90">
        <v>0</v>
      </c>
      <c r="BR77" s="93" t="s">
        <v>102</v>
      </c>
      <c r="BS77" s="93" t="s">
        <v>102</v>
      </c>
      <c r="BT77" s="93" t="s">
        <v>102</v>
      </c>
      <c r="BU77" s="93" t="s">
        <v>102</v>
      </c>
      <c r="BV77" s="97" t="s">
        <v>108</v>
      </c>
      <c r="BW77" s="93" t="s">
        <v>108</v>
      </c>
      <c r="BX77" s="95" t="s">
        <v>102</v>
      </c>
      <c r="BY77" s="93" t="s">
        <v>102</v>
      </c>
      <c r="BZ77" s="93" t="s">
        <v>102</v>
      </c>
      <c r="CA77" s="93" t="s">
        <v>102</v>
      </c>
      <c r="CB77" s="93" t="s">
        <v>102</v>
      </c>
      <c r="CC77" s="93" t="s">
        <v>102</v>
      </c>
      <c r="CD77" s="93" t="s">
        <v>102</v>
      </c>
      <c r="CE77" s="193" t="s">
        <v>102</v>
      </c>
      <c r="CF77" s="194" t="s">
        <v>436</v>
      </c>
      <c r="CG77" s="195" t="s">
        <v>5338</v>
      </c>
      <c r="CH77" s="101" t="s">
        <v>563</v>
      </c>
      <c r="CI77" s="102"/>
      <c r="CJ77" s="196" t="s">
        <v>577</v>
      </c>
      <c r="CK77" s="104" t="s">
        <v>190</v>
      </c>
      <c r="CL77" s="105"/>
      <c r="CM77" s="83" t="s">
        <v>578</v>
      </c>
      <c r="CN77" s="106" t="s">
        <v>108</v>
      </c>
      <c r="CO77" s="197" t="s">
        <v>566</v>
      </c>
      <c r="CP77" s="107"/>
      <c r="CQ77" s="198" t="s">
        <v>107</v>
      </c>
      <c r="CR77" s="198" t="s">
        <v>107</v>
      </c>
      <c r="CS77" s="199"/>
      <c r="CT77" s="83" t="s">
        <v>109</v>
      </c>
      <c r="CU77" s="83" t="s">
        <v>109</v>
      </c>
      <c r="CV77" s="83">
        <v>1</v>
      </c>
      <c r="CW77" s="83" t="s">
        <v>270</v>
      </c>
      <c r="CX77" s="83">
        <v>1</v>
      </c>
      <c r="CY77" s="83" t="s">
        <v>108</v>
      </c>
      <c r="CZ77" s="83">
        <v>98973</v>
      </c>
      <c r="DA77" s="83" t="s">
        <v>5339</v>
      </c>
      <c r="DB77" s="83" t="s">
        <v>118</v>
      </c>
      <c r="DC77" s="83" t="s">
        <v>108</v>
      </c>
      <c r="DD77" s="83">
        <v>5682</v>
      </c>
      <c r="DE77" s="83" t="s">
        <v>173</v>
      </c>
      <c r="DF77" s="83" t="s">
        <v>118</v>
      </c>
      <c r="DG77" s="83" t="s">
        <v>500</v>
      </c>
      <c r="DH77" s="83"/>
      <c r="DI77" s="85">
        <v>43646</v>
      </c>
      <c r="DJ77" s="83" t="s">
        <v>584</v>
      </c>
      <c r="DK77" s="83" t="s">
        <v>102</v>
      </c>
      <c r="DL77" s="83" t="s">
        <v>482</v>
      </c>
      <c r="DM77" s="83">
        <v>0</v>
      </c>
      <c r="DN77" s="83" t="s">
        <v>483</v>
      </c>
      <c r="DO77" s="83">
        <v>1</v>
      </c>
      <c r="DP77" s="83">
        <v>6</v>
      </c>
      <c r="DQ77" s="83"/>
      <c r="DR77" s="83" t="s">
        <v>108</v>
      </c>
      <c r="DS77" s="83" t="s">
        <v>497</v>
      </c>
      <c r="DU77" s="215" t="s">
        <v>269</v>
      </c>
      <c r="DV77" s="136">
        <v>1</v>
      </c>
      <c r="DW77" s="136">
        <v>3</v>
      </c>
      <c r="DX77" s="215" t="s">
        <v>269</v>
      </c>
      <c r="DY77" s="215" t="s">
        <v>269</v>
      </c>
      <c r="DZ77" s="215" t="s">
        <v>269</v>
      </c>
      <c r="EA77" s="215" t="s">
        <v>269</v>
      </c>
      <c r="EB77" s="215" t="s">
        <v>269</v>
      </c>
      <c r="EC77" s="215" t="s">
        <v>269</v>
      </c>
      <c r="ED77" s="215" t="s">
        <v>269</v>
      </c>
      <c r="EE77" s="215" t="s">
        <v>269</v>
      </c>
    </row>
    <row r="78" spans="1:135" ht="57.6" x14ac:dyDescent="0.55000000000000004">
      <c r="A78" s="83" t="s">
        <v>130</v>
      </c>
      <c r="B78" s="136">
        <v>486028</v>
      </c>
      <c r="C78" t="s">
        <v>731</v>
      </c>
      <c r="D78" s="83" t="s">
        <v>228</v>
      </c>
      <c r="E78" s="138">
        <v>882047799581</v>
      </c>
      <c r="F78" s="83" t="s">
        <v>143</v>
      </c>
      <c r="G78" s="85">
        <v>43620</v>
      </c>
      <c r="H78" s="83" t="s">
        <v>98</v>
      </c>
      <c r="I78" s="84" t="s">
        <v>612</v>
      </c>
      <c r="J78" s="207" t="s">
        <v>628</v>
      </c>
      <c r="K78" s="208" t="s">
        <v>633</v>
      </c>
      <c r="L78" s="83" t="s">
        <v>108</v>
      </c>
      <c r="M78" s="184" t="s">
        <v>102</v>
      </c>
      <c r="N78" s="184" t="s">
        <v>556</v>
      </c>
      <c r="O78" s="85" t="s">
        <v>102</v>
      </c>
      <c r="P78" s="185">
        <v>42491</v>
      </c>
      <c r="Q78" s="186" t="s">
        <v>202</v>
      </c>
      <c r="R78" s="186" t="s">
        <v>613</v>
      </c>
      <c r="S78" s="186"/>
      <c r="T78" s="187"/>
      <c r="U78" s="188" t="s">
        <v>295</v>
      </c>
      <c r="V78" s="188" t="s">
        <v>205</v>
      </c>
      <c r="W78" s="188" t="s">
        <v>295</v>
      </c>
      <c r="X78" s="189" t="s">
        <v>107</v>
      </c>
      <c r="Y78" s="190" t="s">
        <v>614</v>
      </c>
      <c r="Z78" s="83">
        <v>700</v>
      </c>
      <c r="AA78" s="83" t="s">
        <v>193</v>
      </c>
      <c r="AB78" s="83" t="s">
        <v>181</v>
      </c>
      <c r="AC78" s="83" t="s">
        <v>102</v>
      </c>
      <c r="AD78" s="83" t="s">
        <v>5340</v>
      </c>
      <c r="AE78" s="83" t="s">
        <v>5341</v>
      </c>
      <c r="AF78" s="83" t="s">
        <v>102</v>
      </c>
      <c r="AG78" s="83" t="s">
        <v>175</v>
      </c>
      <c r="AH78" s="83" t="s">
        <v>5342</v>
      </c>
      <c r="AI78" s="83" t="s">
        <v>104</v>
      </c>
      <c r="AJ78" s="83" t="s">
        <v>105</v>
      </c>
      <c r="AK78" s="191" t="s">
        <v>5340</v>
      </c>
      <c r="AL78" s="191" t="s">
        <v>5341</v>
      </c>
      <c r="AM78" s="191" t="s">
        <v>102</v>
      </c>
      <c r="AN78" s="191" t="s">
        <v>175</v>
      </c>
      <c r="AO78" s="191" t="s">
        <v>5342</v>
      </c>
      <c r="AP78" s="191" t="s">
        <v>104</v>
      </c>
      <c r="AQ78" s="191" t="s">
        <v>105</v>
      </c>
      <c r="AR78" s="191" t="s">
        <v>106</v>
      </c>
      <c r="AS78" s="191"/>
      <c r="AT78" s="191"/>
      <c r="AU78" s="191"/>
      <c r="AV78" s="191"/>
      <c r="AW78" s="191"/>
      <c r="AX78" s="191" t="s">
        <v>575</v>
      </c>
      <c r="AY78" s="192" t="s">
        <v>454</v>
      </c>
      <c r="AZ78" s="192" t="s">
        <v>108</v>
      </c>
      <c r="BA78" s="91" t="s">
        <v>108</v>
      </c>
      <c r="BB78" s="90">
        <v>0</v>
      </c>
      <c r="BC78" s="93" t="s">
        <v>102</v>
      </c>
      <c r="BD78" s="93" t="s">
        <v>102</v>
      </c>
      <c r="BE78" s="93" t="s">
        <v>102</v>
      </c>
      <c r="BF78" s="93" t="s">
        <v>102</v>
      </c>
      <c r="BG78" s="97" t="s">
        <v>108</v>
      </c>
      <c r="BH78" s="93" t="s">
        <v>108</v>
      </c>
      <c r="BI78" s="93" t="s">
        <v>102</v>
      </c>
      <c r="BJ78" s="93" t="s">
        <v>102</v>
      </c>
      <c r="BK78" s="93" t="s">
        <v>102</v>
      </c>
      <c r="BL78" s="93" t="s">
        <v>102</v>
      </c>
      <c r="BM78" s="93" t="s">
        <v>102</v>
      </c>
      <c r="BN78" s="93" t="s">
        <v>102</v>
      </c>
      <c r="BO78" s="93" t="s">
        <v>102</v>
      </c>
      <c r="BP78" s="96" t="s">
        <v>102</v>
      </c>
      <c r="BQ78" s="90">
        <v>0</v>
      </c>
      <c r="BR78" s="93" t="s">
        <v>102</v>
      </c>
      <c r="BS78" s="93" t="s">
        <v>102</v>
      </c>
      <c r="BT78" s="93" t="s">
        <v>102</v>
      </c>
      <c r="BU78" s="93" t="s">
        <v>102</v>
      </c>
      <c r="BV78" s="97" t="s">
        <v>108</v>
      </c>
      <c r="BW78" s="93" t="s">
        <v>108</v>
      </c>
      <c r="BX78" s="95" t="s">
        <v>102</v>
      </c>
      <c r="BY78" s="93" t="s">
        <v>102</v>
      </c>
      <c r="BZ78" s="93" t="s">
        <v>102</v>
      </c>
      <c r="CA78" s="93" t="s">
        <v>102</v>
      </c>
      <c r="CB78" s="93" t="s">
        <v>102</v>
      </c>
      <c r="CC78" s="93" t="s">
        <v>102</v>
      </c>
      <c r="CD78" s="93" t="s">
        <v>102</v>
      </c>
      <c r="CE78" s="193" t="s">
        <v>102</v>
      </c>
      <c r="CF78" s="194" t="s">
        <v>508</v>
      </c>
      <c r="CG78" s="195" t="s">
        <v>102</v>
      </c>
      <c r="CH78" s="101" t="e">
        <v>#N/A</v>
      </c>
      <c r="CI78" s="102" t="s">
        <v>580</v>
      </c>
      <c r="CJ78" s="196" t="s">
        <v>108</v>
      </c>
      <c r="CK78" s="104" t="s">
        <v>109</v>
      </c>
      <c r="CL78" s="105" t="s">
        <v>579</v>
      </c>
      <c r="CM78" s="83" t="s">
        <v>108</v>
      </c>
      <c r="CN78" s="106" t="s">
        <v>108</v>
      </c>
      <c r="CO78" s="197" t="s">
        <v>108</v>
      </c>
      <c r="CP78" s="107"/>
      <c r="CQ78" s="198" t="s">
        <v>474</v>
      </c>
      <c r="CR78" s="198" t="s">
        <v>474</v>
      </c>
      <c r="CS78" s="199" t="s">
        <v>616</v>
      </c>
      <c r="CT78" s="83" t="s">
        <v>109</v>
      </c>
      <c r="CU78" s="83" t="s">
        <v>109</v>
      </c>
      <c r="CV78" s="83">
        <v>48</v>
      </c>
      <c r="CW78" s="83" t="s">
        <v>112</v>
      </c>
      <c r="CX78" s="83">
        <v>48</v>
      </c>
      <c r="CY78" s="83" t="s">
        <v>5343</v>
      </c>
      <c r="CZ78" s="83">
        <v>100292.5</v>
      </c>
      <c r="DA78" s="83" t="s">
        <v>138</v>
      </c>
      <c r="DB78" s="83" t="s">
        <v>124</v>
      </c>
      <c r="DC78" s="83" t="s">
        <v>501</v>
      </c>
      <c r="DD78" s="83">
        <v>4164</v>
      </c>
      <c r="DE78" s="83" t="s">
        <v>582</v>
      </c>
      <c r="DF78" s="83" t="s">
        <v>145</v>
      </c>
      <c r="DG78" s="83" t="s">
        <v>501</v>
      </c>
      <c r="DH78" s="83" t="s">
        <v>582</v>
      </c>
      <c r="DI78" s="85">
        <v>43646</v>
      </c>
      <c r="DJ78" s="83" t="s">
        <v>584</v>
      </c>
      <c r="DK78" s="83" t="s">
        <v>102</v>
      </c>
      <c r="DL78" s="83" t="s">
        <v>482</v>
      </c>
      <c r="DM78" s="83">
        <v>0</v>
      </c>
      <c r="DN78" s="83" t="s">
        <v>238</v>
      </c>
      <c r="DO78" s="83">
        <v>1</v>
      </c>
      <c r="DP78" s="83">
        <v>3</v>
      </c>
      <c r="DQ78" s="83"/>
      <c r="DR78" s="83" t="s">
        <v>108</v>
      </c>
      <c r="DS78" s="83" t="s">
        <v>497</v>
      </c>
      <c r="DU78" s="215" t="s">
        <v>269</v>
      </c>
      <c r="DV78" s="136">
        <v>1</v>
      </c>
      <c r="DW78" s="136">
        <v>3</v>
      </c>
      <c r="DX78" s="215" t="s">
        <v>269</v>
      </c>
      <c r="DY78" s="215" t="s">
        <v>269</v>
      </c>
      <c r="DZ78" s="215" t="s">
        <v>269</v>
      </c>
      <c r="EA78" s="215" t="s">
        <v>269</v>
      </c>
      <c r="EB78" s="215" t="s">
        <v>269</v>
      </c>
      <c r="EC78" s="215" t="s">
        <v>269</v>
      </c>
      <c r="ED78" s="215" t="s">
        <v>269</v>
      </c>
      <c r="EE78" s="215" t="s">
        <v>269</v>
      </c>
    </row>
    <row r="79" spans="1:135" ht="28.8" x14ac:dyDescent="0.55000000000000004">
      <c r="A79" s="83" t="s">
        <v>130</v>
      </c>
      <c r="B79" s="136">
        <v>471677</v>
      </c>
      <c r="C79" t="s">
        <v>732</v>
      </c>
      <c r="D79" s="83" t="s">
        <v>228</v>
      </c>
      <c r="E79" s="138">
        <v>422652296044</v>
      </c>
      <c r="F79" s="83" t="s">
        <v>114</v>
      </c>
      <c r="G79" s="85">
        <v>43634</v>
      </c>
      <c r="H79" s="83" t="s">
        <v>98</v>
      </c>
      <c r="I79" s="84" t="s">
        <v>618</v>
      </c>
      <c r="J79" s="207" t="s">
        <v>629</v>
      </c>
      <c r="K79" s="208" t="s">
        <v>634</v>
      </c>
      <c r="L79" s="83" t="s">
        <v>108</v>
      </c>
      <c r="M79" s="184">
        <v>27493</v>
      </c>
      <c r="N79" s="184"/>
      <c r="O79" s="85" t="s">
        <v>102</v>
      </c>
      <c r="P79" s="185">
        <v>43013</v>
      </c>
      <c r="Q79" s="186" t="s">
        <v>203</v>
      </c>
      <c r="R79" s="186"/>
      <c r="S79" s="186"/>
      <c r="T79" s="187"/>
      <c r="U79" s="188" t="s">
        <v>296</v>
      </c>
      <c r="V79" s="188" t="s">
        <v>205</v>
      </c>
      <c r="W79" s="189" t="s">
        <v>619</v>
      </c>
      <c r="X79" s="189" t="s">
        <v>107</v>
      </c>
      <c r="Y79" s="190" t="s">
        <v>614</v>
      </c>
      <c r="Z79" s="83">
        <v>700</v>
      </c>
      <c r="AA79" s="83" t="s">
        <v>193</v>
      </c>
      <c r="AB79" s="83" t="s">
        <v>181</v>
      </c>
      <c r="AC79" s="83" t="s">
        <v>102</v>
      </c>
      <c r="AD79" s="83" t="s">
        <v>5344</v>
      </c>
      <c r="AE79" s="83" t="s">
        <v>102</v>
      </c>
      <c r="AF79" s="83" t="s">
        <v>102</v>
      </c>
      <c r="AG79" s="83" t="s">
        <v>174</v>
      </c>
      <c r="AH79" s="83" t="s">
        <v>5333</v>
      </c>
      <c r="AI79" s="83" t="s">
        <v>104</v>
      </c>
      <c r="AJ79" s="83" t="s">
        <v>105</v>
      </c>
      <c r="AK79" s="191" t="s">
        <v>5344</v>
      </c>
      <c r="AL79" s="191" t="s">
        <v>102</v>
      </c>
      <c r="AM79" s="191" t="s">
        <v>102</v>
      </c>
      <c r="AN79" s="191" t="s">
        <v>174</v>
      </c>
      <c r="AO79" s="191" t="s">
        <v>5333</v>
      </c>
      <c r="AP79" s="191" t="s">
        <v>104</v>
      </c>
      <c r="AQ79" s="191" t="s">
        <v>105</v>
      </c>
      <c r="AR79" s="191" t="s">
        <v>106</v>
      </c>
      <c r="AS79" s="191" t="s">
        <v>5344</v>
      </c>
      <c r="AT79" s="191" t="s">
        <v>488</v>
      </c>
      <c r="AU79" s="191" t="s">
        <v>5345</v>
      </c>
      <c r="AV79" s="191" t="s">
        <v>104</v>
      </c>
      <c r="AW79" s="191" t="s">
        <v>204</v>
      </c>
      <c r="AX79" s="191"/>
      <c r="AY79" s="192" t="s">
        <v>454</v>
      </c>
      <c r="AZ79" s="192" t="s">
        <v>416</v>
      </c>
      <c r="BA79" s="91" t="s">
        <v>108</v>
      </c>
      <c r="BB79" s="90">
        <v>0</v>
      </c>
      <c r="BC79" s="93" t="s">
        <v>102</v>
      </c>
      <c r="BD79" s="93" t="s">
        <v>102</v>
      </c>
      <c r="BE79" s="93" t="s">
        <v>102</v>
      </c>
      <c r="BF79" s="93" t="s">
        <v>102</v>
      </c>
      <c r="BG79" s="97" t="s">
        <v>108</v>
      </c>
      <c r="BH79" s="93" t="s">
        <v>108</v>
      </c>
      <c r="BI79" s="93" t="s">
        <v>102</v>
      </c>
      <c r="BJ79" s="93" t="s">
        <v>102</v>
      </c>
      <c r="BK79" s="93" t="s">
        <v>102</v>
      </c>
      <c r="BL79" s="93" t="s">
        <v>102</v>
      </c>
      <c r="BM79" s="93" t="s">
        <v>102</v>
      </c>
      <c r="BN79" s="93" t="s">
        <v>102</v>
      </c>
      <c r="BO79" s="93" t="s">
        <v>102</v>
      </c>
      <c r="BP79" s="96" t="s">
        <v>102</v>
      </c>
      <c r="BQ79" s="90">
        <v>0</v>
      </c>
      <c r="BR79" s="93" t="s">
        <v>102</v>
      </c>
      <c r="BS79" s="93" t="s">
        <v>102</v>
      </c>
      <c r="BT79" s="93" t="s">
        <v>102</v>
      </c>
      <c r="BU79" s="93" t="s">
        <v>102</v>
      </c>
      <c r="BV79" s="97" t="s">
        <v>108</v>
      </c>
      <c r="BW79" s="93" t="s">
        <v>108</v>
      </c>
      <c r="BX79" s="95" t="s">
        <v>102</v>
      </c>
      <c r="BY79" s="93" t="s">
        <v>102</v>
      </c>
      <c r="BZ79" s="93" t="s">
        <v>102</v>
      </c>
      <c r="CA79" s="93" t="s">
        <v>102</v>
      </c>
      <c r="CB79" s="93" t="s">
        <v>102</v>
      </c>
      <c r="CC79" s="93" t="s">
        <v>102</v>
      </c>
      <c r="CD79" s="93" t="s">
        <v>102</v>
      </c>
      <c r="CE79" s="193" t="s">
        <v>102</v>
      </c>
      <c r="CF79" s="194" t="s">
        <v>436</v>
      </c>
      <c r="CG79" s="195" t="s">
        <v>5346</v>
      </c>
      <c r="CH79" s="101" t="s">
        <v>310</v>
      </c>
      <c r="CI79" s="102"/>
      <c r="CJ79" s="196" t="s">
        <v>5347</v>
      </c>
      <c r="CK79" s="104" t="s">
        <v>190</v>
      </c>
      <c r="CL79" s="105"/>
      <c r="CM79" s="83" t="s">
        <v>623</v>
      </c>
      <c r="CN79" s="106" t="s">
        <v>624</v>
      </c>
      <c r="CO79" s="197" t="s">
        <v>625</v>
      </c>
      <c r="CP79" s="107"/>
      <c r="CQ79" s="198" t="s">
        <v>474</v>
      </c>
      <c r="CR79" s="198" t="s">
        <v>474</v>
      </c>
      <c r="CS79" s="199"/>
      <c r="CT79" s="83" t="s">
        <v>109</v>
      </c>
      <c r="CU79" s="83" t="s">
        <v>109</v>
      </c>
      <c r="CV79" s="83">
        <v>65</v>
      </c>
      <c r="CW79" s="83" t="s">
        <v>139</v>
      </c>
      <c r="CX79" s="83">
        <v>65</v>
      </c>
      <c r="CY79" s="83" t="s">
        <v>108</v>
      </c>
      <c r="CZ79" s="83">
        <v>101612</v>
      </c>
      <c r="DA79" s="83" t="s">
        <v>581</v>
      </c>
      <c r="DB79" s="83" t="s">
        <v>152</v>
      </c>
      <c r="DC79" s="83" t="s">
        <v>500</v>
      </c>
      <c r="DD79" s="83">
        <v>4893</v>
      </c>
      <c r="DE79" s="83" t="s">
        <v>606</v>
      </c>
      <c r="DF79" s="83" t="s">
        <v>152</v>
      </c>
      <c r="DG79" s="83" t="s">
        <v>500</v>
      </c>
      <c r="DH79" s="83"/>
      <c r="DI79" s="85">
        <v>43646</v>
      </c>
      <c r="DJ79" s="83" t="s">
        <v>584</v>
      </c>
      <c r="DK79" s="83" t="s">
        <v>102</v>
      </c>
      <c r="DL79" s="83" t="s">
        <v>482</v>
      </c>
      <c r="DM79" s="83">
        <v>0</v>
      </c>
      <c r="DN79" s="83" t="s">
        <v>483</v>
      </c>
      <c r="DO79" s="83">
        <v>1</v>
      </c>
      <c r="DP79" s="83">
        <v>4</v>
      </c>
      <c r="DQ79" s="83"/>
      <c r="DR79" s="83" t="s">
        <v>108</v>
      </c>
      <c r="DS79" s="83" t="s">
        <v>497</v>
      </c>
      <c r="DU79" s="215" t="s">
        <v>269</v>
      </c>
      <c r="DV79" s="136">
        <v>1</v>
      </c>
      <c r="DW79" s="136">
        <v>3</v>
      </c>
      <c r="DX79" s="215" t="s">
        <v>269</v>
      </c>
      <c r="DY79" s="215" t="s">
        <v>269</v>
      </c>
      <c r="DZ79" s="215" t="s">
        <v>269</v>
      </c>
      <c r="EA79" s="215" t="s">
        <v>269</v>
      </c>
      <c r="EB79" s="215" t="s">
        <v>269</v>
      </c>
      <c r="EC79" s="215" t="s">
        <v>269</v>
      </c>
      <c r="ED79" s="215" t="s">
        <v>269</v>
      </c>
      <c r="EE79" s="215" t="s">
        <v>269</v>
      </c>
    </row>
    <row r="80" spans="1:135" ht="28.8" x14ac:dyDescent="0.55000000000000004">
      <c r="A80" s="83" t="s">
        <v>130</v>
      </c>
      <c r="B80" s="136">
        <v>406633</v>
      </c>
      <c r="C80" t="s">
        <v>733</v>
      </c>
      <c r="D80" s="83" t="s">
        <v>228</v>
      </c>
      <c r="E80" s="138">
        <v>324087786775</v>
      </c>
      <c r="F80" s="83" t="s">
        <v>114</v>
      </c>
      <c r="G80" s="85">
        <v>43643</v>
      </c>
      <c r="H80" s="211" t="s">
        <v>98</v>
      </c>
      <c r="I80" s="84" t="s">
        <v>610</v>
      </c>
      <c r="J80" s="207" t="s">
        <v>627</v>
      </c>
      <c r="K80" s="208" t="s">
        <v>630</v>
      </c>
      <c r="L80" s="83" t="s">
        <v>108</v>
      </c>
      <c r="M80" s="184">
        <v>24404</v>
      </c>
      <c r="N80" s="184"/>
      <c r="O80" s="85" t="s">
        <v>102</v>
      </c>
      <c r="P80" s="185">
        <v>42491</v>
      </c>
      <c r="Q80" s="186" t="s">
        <v>203</v>
      </c>
      <c r="R80" s="186"/>
      <c r="S80" s="186"/>
      <c r="T80" s="187"/>
      <c r="U80" s="188" t="s">
        <v>296</v>
      </c>
      <c r="V80" s="188" t="s">
        <v>297</v>
      </c>
      <c r="W80" s="188" t="s">
        <v>297</v>
      </c>
      <c r="X80" s="189" t="s">
        <v>167</v>
      </c>
      <c r="Y80" s="190"/>
      <c r="Z80" s="83">
        <v>700</v>
      </c>
      <c r="AA80" s="83" t="s">
        <v>193</v>
      </c>
      <c r="AB80" s="83" t="s">
        <v>181</v>
      </c>
      <c r="AC80" s="83" t="s">
        <v>102</v>
      </c>
      <c r="AD80" s="83" t="s">
        <v>5348</v>
      </c>
      <c r="AE80" s="83" t="s">
        <v>102</v>
      </c>
      <c r="AF80" s="83" t="s">
        <v>102</v>
      </c>
      <c r="AG80" s="83" t="s">
        <v>119</v>
      </c>
      <c r="AH80" s="83" t="s">
        <v>5349</v>
      </c>
      <c r="AI80" s="83" t="s">
        <v>104</v>
      </c>
      <c r="AJ80" s="83" t="s">
        <v>105</v>
      </c>
      <c r="AK80" s="191" t="s">
        <v>5348</v>
      </c>
      <c r="AL80" s="191" t="s">
        <v>102</v>
      </c>
      <c r="AM80" s="191" t="s">
        <v>102</v>
      </c>
      <c r="AN80" s="191" t="s">
        <v>119</v>
      </c>
      <c r="AO80" s="191" t="s">
        <v>5349</v>
      </c>
      <c r="AP80" s="191" t="s">
        <v>104</v>
      </c>
      <c r="AQ80" s="191" t="s">
        <v>105</v>
      </c>
      <c r="AR80" s="191" t="s">
        <v>106</v>
      </c>
      <c r="AS80" s="191" t="s">
        <v>5348</v>
      </c>
      <c r="AT80" s="191" t="s">
        <v>485</v>
      </c>
      <c r="AU80" s="191" t="s">
        <v>5349</v>
      </c>
      <c r="AV80" s="191" t="s">
        <v>104</v>
      </c>
      <c r="AW80" s="191" t="s">
        <v>204</v>
      </c>
      <c r="AX80" s="191"/>
      <c r="AY80" s="192" t="s">
        <v>454</v>
      </c>
      <c r="AZ80" s="192" t="s">
        <v>416</v>
      </c>
      <c r="BA80" s="91" t="s">
        <v>108</v>
      </c>
      <c r="BB80" s="90">
        <v>0</v>
      </c>
      <c r="BC80" s="93" t="s">
        <v>102</v>
      </c>
      <c r="BD80" s="93" t="s">
        <v>102</v>
      </c>
      <c r="BE80" s="93" t="s">
        <v>102</v>
      </c>
      <c r="BF80" s="93" t="s">
        <v>102</v>
      </c>
      <c r="BG80" s="97" t="s">
        <v>108</v>
      </c>
      <c r="BH80" s="93" t="s">
        <v>108</v>
      </c>
      <c r="BI80" s="93" t="s">
        <v>102</v>
      </c>
      <c r="BJ80" s="93" t="s">
        <v>102</v>
      </c>
      <c r="BK80" s="93" t="s">
        <v>102</v>
      </c>
      <c r="BL80" s="93" t="s">
        <v>102</v>
      </c>
      <c r="BM80" s="93" t="s">
        <v>102</v>
      </c>
      <c r="BN80" s="93" t="s">
        <v>102</v>
      </c>
      <c r="BO80" s="93" t="s">
        <v>102</v>
      </c>
      <c r="BP80" s="96" t="s">
        <v>102</v>
      </c>
      <c r="BQ80" s="90">
        <v>0</v>
      </c>
      <c r="BR80" s="93" t="s">
        <v>102</v>
      </c>
      <c r="BS80" s="93" t="s">
        <v>102</v>
      </c>
      <c r="BT80" s="93" t="s">
        <v>102</v>
      </c>
      <c r="BU80" s="93" t="s">
        <v>102</v>
      </c>
      <c r="BV80" s="97" t="s">
        <v>108</v>
      </c>
      <c r="BW80" s="93" t="s">
        <v>108</v>
      </c>
      <c r="BX80" s="95" t="s">
        <v>102</v>
      </c>
      <c r="BY80" s="93" t="s">
        <v>102</v>
      </c>
      <c r="BZ80" s="93" t="s">
        <v>102</v>
      </c>
      <c r="CA80" s="93" t="s">
        <v>102</v>
      </c>
      <c r="CB80" s="93" t="s">
        <v>102</v>
      </c>
      <c r="CC80" s="93" t="s">
        <v>102</v>
      </c>
      <c r="CD80" s="93" t="s">
        <v>102</v>
      </c>
      <c r="CE80" s="193" t="s">
        <v>102</v>
      </c>
      <c r="CF80" s="194" t="s">
        <v>436</v>
      </c>
      <c r="CG80" s="195" t="s">
        <v>5350</v>
      </c>
      <c r="CH80" s="101" t="s">
        <v>563</v>
      </c>
      <c r="CI80" s="102"/>
      <c r="CJ80" s="196" t="s">
        <v>577</v>
      </c>
      <c r="CK80" s="104" t="s">
        <v>190</v>
      </c>
      <c r="CL80" s="105"/>
      <c r="CM80" s="83" t="s">
        <v>578</v>
      </c>
      <c r="CN80" s="106" t="s">
        <v>108</v>
      </c>
      <c r="CO80" s="197" t="s">
        <v>566</v>
      </c>
      <c r="CP80" s="107"/>
      <c r="CQ80" s="198" t="s">
        <v>107</v>
      </c>
      <c r="CR80" s="198" t="s">
        <v>107</v>
      </c>
      <c r="CS80" s="199"/>
      <c r="CT80" s="83" t="s">
        <v>109</v>
      </c>
      <c r="CU80" s="83" t="s">
        <v>109</v>
      </c>
      <c r="CV80" s="83">
        <v>47</v>
      </c>
      <c r="CW80" s="83" t="s">
        <v>270</v>
      </c>
      <c r="CX80" s="83">
        <v>47</v>
      </c>
      <c r="CY80" s="83" t="s">
        <v>108</v>
      </c>
      <c r="CZ80" s="83">
        <v>102931.5</v>
      </c>
      <c r="DA80" s="83" t="s">
        <v>5351</v>
      </c>
      <c r="DB80" s="83" t="s">
        <v>118</v>
      </c>
      <c r="DC80" s="83" t="s">
        <v>108</v>
      </c>
      <c r="DD80" s="83">
        <v>2884</v>
      </c>
      <c r="DE80" s="83" t="s">
        <v>173</v>
      </c>
      <c r="DF80" s="83" t="s">
        <v>118</v>
      </c>
      <c r="DG80" s="83" t="s">
        <v>500</v>
      </c>
      <c r="DH80" s="83"/>
      <c r="DI80" s="85">
        <v>43646</v>
      </c>
      <c r="DJ80" s="83" t="s">
        <v>584</v>
      </c>
      <c r="DK80" s="83" t="s">
        <v>102</v>
      </c>
      <c r="DL80" s="83" t="s">
        <v>482</v>
      </c>
      <c r="DM80" s="83">
        <v>0</v>
      </c>
      <c r="DN80" s="83" t="s">
        <v>483</v>
      </c>
      <c r="DO80" s="83">
        <v>1</v>
      </c>
      <c r="DP80" s="83">
        <v>3</v>
      </c>
      <c r="DQ80" s="83"/>
      <c r="DR80" s="83" t="s">
        <v>108</v>
      </c>
      <c r="DS80" s="83" t="s">
        <v>497</v>
      </c>
      <c r="DU80" s="215" t="s">
        <v>269</v>
      </c>
      <c r="DV80" s="136">
        <v>1</v>
      </c>
      <c r="DW80" s="136">
        <v>3</v>
      </c>
      <c r="DX80" s="215" t="s">
        <v>269</v>
      </c>
      <c r="DY80" s="215" t="s">
        <v>269</v>
      </c>
      <c r="DZ80" s="215" t="s">
        <v>269</v>
      </c>
      <c r="EA80" s="215" t="s">
        <v>269</v>
      </c>
      <c r="EB80" s="215" t="s">
        <v>269</v>
      </c>
      <c r="EC80" s="215" t="s">
        <v>269</v>
      </c>
      <c r="ED80" s="215" t="s">
        <v>269</v>
      </c>
      <c r="EE80" s="215" t="s">
        <v>269</v>
      </c>
    </row>
    <row r="81" spans="1:135" ht="57.6" x14ac:dyDescent="0.55000000000000004">
      <c r="A81" s="83" t="s">
        <v>130</v>
      </c>
      <c r="B81" s="136">
        <v>733078</v>
      </c>
      <c r="C81" t="s">
        <v>734</v>
      </c>
      <c r="D81" s="83" t="s">
        <v>228</v>
      </c>
      <c r="E81" s="138">
        <v>830654275829</v>
      </c>
      <c r="F81" s="83" t="s">
        <v>143</v>
      </c>
      <c r="G81" s="85">
        <v>43620</v>
      </c>
      <c r="H81" s="83" t="s">
        <v>98</v>
      </c>
      <c r="I81" s="84" t="s">
        <v>612</v>
      </c>
      <c r="J81" s="207" t="s">
        <v>628</v>
      </c>
      <c r="K81" s="208" t="s">
        <v>633</v>
      </c>
      <c r="L81" s="83" t="s">
        <v>108</v>
      </c>
      <c r="M81" s="184" t="s">
        <v>102</v>
      </c>
      <c r="N81" s="184" t="s">
        <v>556</v>
      </c>
      <c r="O81" s="85" t="s">
        <v>102</v>
      </c>
      <c r="P81" s="185">
        <v>42491</v>
      </c>
      <c r="Q81" s="186" t="s">
        <v>202</v>
      </c>
      <c r="R81" s="186" t="s">
        <v>613</v>
      </c>
      <c r="S81" s="186"/>
      <c r="T81" s="187"/>
      <c r="U81" s="188" t="s">
        <v>295</v>
      </c>
      <c r="V81" s="188" t="s">
        <v>205</v>
      </c>
      <c r="W81" s="188" t="s">
        <v>295</v>
      </c>
      <c r="X81" s="189" t="s">
        <v>107</v>
      </c>
      <c r="Y81" s="190" t="s">
        <v>614</v>
      </c>
      <c r="Z81" s="83">
        <v>700</v>
      </c>
      <c r="AA81" s="83" t="s">
        <v>193</v>
      </c>
      <c r="AB81" s="83" t="s">
        <v>181</v>
      </c>
      <c r="AC81" s="83" t="s">
        <v>102</v>
      </c>
      <c r="AD81" s="83" t="s">
        <v>5352</v>
      </c>
      <c r="AE81" s="83" t="s">
        <v>5353</v>
      </c>
      <c r="AF81" s="83" t="s">
        <v>102</v>
      </c>
      <c r="AG81" s="83" t="s">
        <v>175</v>
      </c>
      <c r="AH81" s="83" t="s">
        <v>5354</v>
      </c>
      <c r="AI81" s="83" t="s">
        <v>104</v>
      </c>
      <c r="AJ81" s="83" t="s">
        <v>105</v>
      </c>
      <c r="AK81" s="191" t="s">
        <v>5352</v>
      </c>
      <c r="AL81" s="191" t="s">
        <v>5353</v>
      </c>
      <c r="AM81" s="191" t="s">
        <v>102</v>
      </c>
      <c r="AN81" s="191" t="s">
        <v>175</v>
      </c>
      <c r="AO81" s="191" t="s">
        <v>5354</v>
      </c>
      <c r="AP81" s="191" t="s">
        <v>104</v>
      </c>
      <c r="AQ81" s="191" t="s">
        <v>105</v>
      </c>
      <c r="AR81" s="191" t="s">
        <v>106</v>
      </c>
      <c r="AS81" s="191"/>
      <c r="AT81" s="191"/>
      <c r="AU81" s="191"/>
      <c r="AV81" s="191"/>
      <c r="AW81" s="191"/>
      <c r="AX81" s="191" t="s">
        <v>575</v>
      </c>
      <c r="AY81" s="192" t="s">
        <v>454</v>
      </c>
      <c r="AZ81" s="192" t="s">
        <v>108</v>
      </c>
      <c r="BA81" s="91" t="s">
        <v>108</v>
      </c>
      <c r="BB81" s="90">
        <v>0</v>
      </c>
      <c r="BC81" s="93" t="s">
        <v>102</v>
      </c>
      <c r="BD81" s="93" t="s">
        <v>102</v>
      </c>
      <c r="BE81" s="93" t="s">
        <v>102</v>
      </c>
      <c r="BF81" s="93" t="s">
        <v>102</v>
      </c>
      <c r="BG81" s="97" t="s">
        <v>108</v>
      </c>
      <c r="BH81" s="93" t="s">
        <v>108</v>
      </c>
      <c r="BI81" s="93" t="s">
        <v>102</v>
      </c>
      <c r="BJ81" s="93" t="s">
        <v>102</v>
      </c>
      <c r="BK81" s="93" t="s">
        <v>102</v>
      </c>
      <c r="BL81" s="93" t="s">
        <v>102</v>
      </c>
      <c r="BM81" s="93" t="s">
        <v>102</v>
      </c>
      <c r="BN81" s="93" t="s">
        <v>102</v>
      </c>
      <c r="BO81" s="93" t="s">
        <v>102</v>
      </c>
      <c r="BP81" s="96" t="s">
        <v>102</v>
      </c>
      <c r="BQ81" s="90">
        <v>0</v>
      </c>
      <c r="BR81" s="93" t="s">
        <v>102</v>
      </c>
      <c r="BS81" s="93" t="s">
        <v>102</v>
      </c>
      <c r="BT81" s="93" t="s">
        <v>102</v>
      </c>
      <c r="BU81" s="93" t="s">
        <v>102</v>
      </c>
      <c r="BV81" s="97" t="s">
        <v>108</v>
      </c>
      <c r="BW81" s="93" t="s">
        <v>108</v>
      </c>
      <c r="BX81" s="95" t="s">
        <v>102</v>
      </c>
      <c r="BY81" s="93" t="s">
        <v>102</v>
      </c>
      <c r="BZ81" s="93" t="s">
        <v>102</v>
      </c>
      <c r="CA81" s="93" t="s">
        <v>102</v>
      </c>
      <c r="CB81" s="93" t="s">
        <v>102</v>
      </c>
      <c r="CC81" s="93" t="s">
        <v>102</v>
      </c>
      <c r="CD81" s="93" t="s">
        <v>102</v>
      </c>
      <c r="CE81" s="193" t="s">
        <v>102</v>
      </c>
      <c r="CF81" s="194" t="s">
        <v>508</v>
      </c>
      <c r="CG81" s="195" t="s">
        <v>102</v>
      </c>
      <c r="CH81" s="101" t="e">
        <v>#N/A</v>
      </c>
      <c r="CI81" s="102" t="s">
        <v>580</v>
      </c>
      <c r="CJ81" s="196" t="s">
        <v>108</v>
      </c>
      <c r="CK81" s="104" t="s">
        <v>109</v>
      </c>
      <c r="CL81" s="105" t="s">
        <v>579</v>
      </c>
      <c r="CM81" s="83" t="s">
        <v>108</v>
      </c>
      <c r="CN81" s="106" t="s">
        <v>108</v>
      </c>
      <c r="CO81" s="197" t="s">
        <v>108</v>
      </c>
      <c r="CP81" s="107"/>
      <c r="CQ81" s="198" t="s">
        <v>474</v>
      </c>
      <c r="CR81" s="198" t="s">
        <v>474</v>
      </c>
      <c r="CS81" s="199" t="s">
        <v>616</v>
      </c>
      <c r="CT81" s="83" t="s">
        <v>109</v>
      </c>
      <c r="CU81" s="83" t="s">
        <v>109</v>
      </c>
      <c r="CV81" s="83">
        <v>3</v>
      </c>
      <c r="CW81" s="83" t="s">
        <v>112</v>
      </c>
      <c r="CX81" s="83">
        <v>3</v>
      </c>
      <c r="CY81" s="83" t="s">
        <v>5355</v>
      </c>
      <c r="CZ81" s="83">
        <v>104251</v>
      </c>
      <c r="DA81" s="83" t="s">
        <v>138</v>
      </c>
      <c r="DB81" s="83" t="s">
        <v>124</v>
      </c>
      <c r="DC81" s="83" t="s">
        <v>501</v>
      </c>
      <c r="DD81" s="83">
        <v>3010</v>
      </c>
      <c r="DE81" s="83" t="s">
        <v>582</v>
      </c>
      <c r="DF81" s="83" t="s">
        <v>145</v>
      </c>
      <c r="DG81" s="83" t="s">
        <v>501</v>
      </c>
      <c r="DH81" s="83" t="s">
        <v>582</v>
      </c>
      <c r="DI81" s="85">
        <v>43646</v>
      </c>
      <c r="DJ81" s="83" t="s">
        <v>584</v>
      </c>
      <c r="DK81" s="83" t="s">
        <v>102</v>
      </c>
      <c r="DL81" s="83" t="s">
        <v>482</v>
      </c>
      <c r="DM81" s="83">
        <v>0</v>
      </c>
      <c r="DN81" s="83" t="s">
        <v>238</v>
      </c>
      <c r="DO81" s="83">
        <v>1</v>
      </c>
      <c r="DP81" s="83">
        <v>5</v>
      </c>
      <c r="DQ81" s="83"/>
      <c r="DR81" s="83" t="s">
        <v>108</v>
      </c>
      <c r="DS81" s="83" t="s">
        <v>497</v>
      </c>
      <c r="DU81" s="215" t="s">
        <v>269</v>
      </c>
      <c r="DV81" s="136">
        <v>1</v>
      </c>
      <c r="DW81" s="136">
        <v>3</v>
      </c>
      <c r="DX81" s="215" t="s">
        <v>269</v>
      </c>
      <c r="DY81" s="215" t="s">
        <v>269</v>
      </c>
      <c r="DZ81" s="215" t="s">
        <v>269</v>
      </c>
      <c r="EA81" s="215" t="s">
        <v>269</v>
      </c>
      <c r="EB81" s="215" t="s">
        <v>269</v>
      </c>
      <c r="EC81" s="215" t="s">
        <v>269</v>
      </c>
      <c r="ED81" s="215" t="s">
        <v>269</v>
      </c>
      <c r="EE81" s="215" t="s">
        <v>269</v>
      </c>
    </row>
    <row r="82" spans="1:135" ht="28.8" x14ac:dyDescent="0.55000000000000004">
      <c r="A82" s="83" t="s">
        <v>130</v>
      </c>
      <c r="B82" s="136">
        <v>751475</v>
      </c>
      <c r="C82" t="s">
        <v>735</v>
      </c>
      <c r="D82" s="83" t="s">
        <v>228</v>
      </c>
      <c r="E82" s="138">
        <v>604115247676</v>
      </c>
      <c r="F82" s="83" t="s">
        <v>114</v>
      </c>
      <c r="G82" s="85">
        <v>43634</v>
      </c>
      <c r="H82" s="83" t="s">
        <v>98</v>
      </c>
      <c r="I82" s="84" t="s">
        <v>618</v>
      </c>
      <c r="J82" s="207" t="s">
        <v>629</v>
      </c>
      <c r="K82" s="208" t="s">
        <v>634</v>
      </c>
      <c r="L82" s="83" t="s">
        <v>108</v>
      </c>
      <c r="M82" s="184">
        <v>27494</v>
      </c>
      <c r="N82" s="184"/>
      <c r="O82" s="85" t="s">
        <v>102</v>
      </c>
      <c r="P82" s="185">
        <v>43013</v>
      </c>
      <c r="Q82" s="186" t="s">
        <v>203</v>
      </c>
      <c r="R82" s="186"/>
      <c r="S82" s="186"/>
      <c r="T82" s="187"/>
      <c r="U82" s="188" t="s">
        <v>296</v>
      </c>
      <c r="V82" s="188" t="s">
        <v>205</v>
      </c>
      <c r="W82" s="189" t="s">
        <v>619</v>
      </c>
      <c r="X82" s="189" t="s">
        <v>107</v>
      </c>
      <c r="Y82" s="190" t="s">
        <v>614</v>
      </c>
      <c r="Z82" s="83">
        <v>700</v>
      </c>
      <c r="AA82" s="83" t="s">
        <v>193</v>
      </c>
      <c r="AB82" s="83" t="s">
        <v>181</v>
      </c>
      <c r="AC82" s="83" t="s">
        <v>102</v>
      </c>
      <c r="AD82" s="83" t="s">
        <v>5356</v>
      </c>
      <c r="AE82" s="83" t="s">
        <v>102</v>
      </c>
      <c r="AF82" s="83" t="s">
        <v>102</v>
      </c>
      <c r="AG82" s="83" t="s">
        <v>174</v>
      </c>
      <c r="AH82" s="83" t="s">
        <v>5345</v>
      </c>
      <c r="AI82" s="83" t="s">
        <v>104</v>
      </c>
      <c r="AJ82" s="83" t="s">
        <v>105</v>
      </c>
      <c r="AK82" s="191" t="s">
        <v>5356</v>
      </c>
      <c r="AL82" s="191" t="s">
        <v>102</v>
      </c>
      <c r="AM82" s="191" t="s">
        <v>102</v>
      </c>
      <c r="AN82" s="191" t="s">
        <v>174</v>
      </c>
      <c r="AO82" s="191" t="s">
        <v>5345</v>
      </c>
      <c r="AP82" s="191" t="s">
        <v>104</v>
      </c>
      <c r="AQ82" s="191" t="s">
        <v>105</v>
      </c>
      <c r="AR82" s="191" t="s">
        <v>106</v>
      </c>
      <c r="AS82" s="191" t="s">
        <v>5356</v>
      </c>
      <c r="AT82" s="191" t="s">
        <v>488</v>
      </c>
      <c r="AU82" s="191" t="s">
        <v>5357</v>
      </c>
      <c r="AV82" s="191" t="s">
        <v>104</v>
      </c>
      <c r="AW82" s="191" t="s">
        <v>204</v>
      </c>
      <c r="AX82" s="191"/>
      <c r="AY82" s="192" t="s">
        <v>454</v>
      </c>
      <c r="AZ82" s="192" t="s">
        <v>416</v>
      </c>
      <c r="BA82" s="91" t="s">
        <v>108</v>
      </c>
      <c r="BB82" s="90">
        <v>0</v>
      </c>
      <c r="BC82" s="93" t="s">
        <v>102</v>
      </c>
      <c r="BD82" s="93" t="s">
        <v>102</v>
      </c>
      <c r="BE82" s="93" t="s">
        <v>102</v>
      </c>
      <c r="BF82" s="93" t="s">
        <v>102</v>
      </c>
      <c r="BG82" s="97" t="s">
        <v>108</v>
      </c>
      <c r="BH82" s="93" t="s">
        <v>108</v>
      </c>
      <c r="BI82" s="93" t="s">
        <v>102</v>
      </c>
      <c r="BJ82" s="93" t="s">
        <v>102</v>
      </c>
      <c r="BK82" s="93" t="s">
        <v>102</v>
      </c>
      <c r="BL82" s="93" t="s">
        <v>102</v>
      </c>
      <c r="BM82" s="93" t="s">
        <v>102</v>
      </c>
      <c r="BN82" s="93" t="s">
        <v>102</v>
      </c>
      <c r="BO82" s="93" t="s">
        <v>102</v>
      </c>
      <c r="BP82" s="96" t="s">
        <v>102</v>
      </c>
      <c r="BQ82" s="90">
        <v>0</v>
      </c>
      <c r="BR82" s="93" t="s">
        <v>102</v>
      </c>
      <c r="BS82" s="93" t="s">
        <v>102</v>
      </c>
      <c r="BT82" s="93" t="s">
        <v>102</v>
      </c>
      <c r="BU82" s="93" t="s">
        <v>102</v>
      </c>
      <c r="BV82" s="97" t="s">
        <v>108</v>
      </c>
      <c r="BW82" s="93" t="s">
        <v>108</v>
      </c>
      <c r="BX82" s="95" t="s">
        <v>102</v>
      </c>
      <c r="BY82" s="93" t="s">
        <v>102</v>
      </c>
      <c r="BZ82" s="93" t="s">
        <v>102</v>
      </c>
      <c r="CA82" s="93" t="s">
        <v>102</v>
      </c>
      <c r="CB82" s="93" t="s">
        <v>102</v>
      </c>
      <c r="CC82" s="93" t="s">
        <v>102</v>
      </c>
      <c r="CD82" s="93" t="s">
        <v>102</v>
      </c>
      <c r="CE82" s="193" t="s">
        <v>102</v>
      </c>
      <c r="CF82" s="194" t="s">
        <v>436</v>
      </c>
      <c r="CG82" s="195" t="s">
        <v>5358</v>
      </c>
      <c r="CH82" s="101" t="s">
        <v>310</v>
      </c>
      <c r="CI82" s="102"/>
      <c r="CJ82" s="196" t="s">
        <v>5359</v>
      </c>
      <c r="CK82" s="104" t="s">
        <v>190</v>
      </c>
      <c r="CL82" s="105"/>
      <c r="CM82" s="83" t="s">
        <v>623</v>
      </c>
      <c r="CN82" s="106" t="s">
        <v>624</v>
      </c>
      <c r="CO82" s="197" t="s">
        <v>625</v>
      </c>
      <c r="CP82" s="107"/>
      <c r="CQ82" s="198" t="s">
        <v>474</v>
      </c>
      <c r="CR82" s="198" t="s">
        <v>474</v>
      </c>
      <c r="CS82" s="199"/>
      <c r="CT82" s="83" t="s">
        <v>109</v>
      </c>
      <c r="CU82" s="83" t="s">
        <v>109</v>
      </c>
      <c r="CV82" s="83">
        <v>90</v>
      </c>
      <c r="CW82" s="83" t="s">
        <v>139</v>
      </c>
      <c r="CX82" s="83">
        <v>90</v>
      </c>
      <c r="CY82" s="83" t="s">
        <v>108</v>
      </c>
      <c r="CZ82" s="83">
        <v>105570.5</v>
      </c>
      <c r="DA82" s="83" t="s">
        <v>581</v>
      </c>
      <c r="DB82" s="83" t="s">
        <v>152</v>
      </c>
      <c r="DC82" s="83" t="s">
        <v>500</v>
      </c>
      <c r="DD82" s="83">
        <v>2047</v>
      </c>
      <c r="DE82" s="83" t="s">
        <v>606</v>
      </c>
      <c r="DF82" s="83" t="s">
        <v>152</v>
      </c>
      <c r="DG82" s="83" t="s">
        <v>500</v>
      </c>
      <c r="DH82" s="83"/>
      <c r="DI82" s="85">
        <v>43646</v>
      </c>
      <c r="DJ82" s="83" t="s">
        <v>584</v>
      </c>
      <c r="DK82" s="83" t="s">
        <v>102</v>
      </c>
      <c r="DL82" s="83" t="s">
        <v>482</v>
      </c>
      <c r="DM82" s="83">
        <v>0</v>
      </c>
      <c r="DN82" s="83" t="s">
        <v>483</v>
      </c>
      <c r="DO82" s="83">
        <v>1</v>
      </c>
      <c r="DP82" s="83">
        <v>3</v>
      </c>
      <c r="DQ82" s="83"/>
      <c r="DR82" s="83" t="s">
        <v>108</v>
      </c>
      <c r="DS82" s="83" t="s">
        <v>497</v>
      </c>
      <c r="DU82" s="215" t="s">
        <v>269</v>
      </c>
      <c r="DV82" s="136">
        <v>1</v>
      </c>
      <c r="DW82" s="136">
        <v>3</v>
      </c>
      <c r="DX82" s="215" t="s">
        <v>269</v>
      </c>
      <c r="DY82" s="215" t="s">
        <v>269</v>
      </c>
      <c r="DZ82" s="215" t="s">
        <v>269</v>
      </c>
      <c r="EA82" s="215" t="s">
        <v>269</v>
      </c>
      <c r="EB82" s="215" t="s">
        <v>269</v>
      </c>
      <c r="EC82" s="215" t="s">
        <v>269</v>
      </c>
      <c r="ED82" s="215" t="s">
        <v>269</v>
      </c>
      <c r="EE82" s="215" t="s">
        <v>269</v>
      </c>
    </row>
    <row r="83" spans="1:135" ht="28.8" x14ac:dyDescent="0.55000000000000004">
      <c r="A83" s="83" t="s">
        <v>130</v>
      </c>
      <c r="B83" s="136">
        <v>460009</v>
      </c>
      <c r="C83" t="s">
        <v>736</v>
      </c>
      <c r="D83" s="83" t="s">
        <v>228</v>
      </c>
      <c r="E83" s="138">
        <v>233399921683</v>
      </c>
      <c r="F83" s="83" t="s">
        <v>114</v>
      </c>
      <c r="G83" s="85">
        <v>43643</v>
      </c>
      <c r="H83" s="211" t="s">
        <v>98</v>
      </c>
      <c r="I83" s="84" t="s">
        <v>610</v>
      </c>
      <c r="J83" s="207" t="s">
        <v>627</v>
      </c>
      <c r="K83" s="208" t="s">
        <v>630</v>
      </c>
      <c r="L83" s="83" t="s">
        <v>108</v>
      </c>
      <c r="M83" s="184">
        <v>24405</v>
      </c>
      <c r="N83" s="184"/>
      <c r="O83" s="85" t="s">
        <v>102</v>
      </c>
      <c r="P83" s="185">
        <v>42491</v>
      </c>
      <c r="Q83" s="186" t="s">
        <v>203</v>
      </c>
      <c r="R83" s="186"/>
      <c r="S83" s="186"/>
      <c r="T83" s="187"/>
      <c r="U83" s="188" t="s">
        <v>296</v>
      </c>
      <c r="V83" s="188" t="s">
        <v>297</v>
      </c>
      <c r="W83" s="188" t="s">
        <v>297</v>
      </c>
      <c r="X83" s="189" t="s">
        <v>167</v>
      </c>
      <c r="Y83" s="190"/>
      <c r="Z83" s="83">
        <v>700</v>
      </c>
      <c r="AA83" s="83" t="s">
        <v>193</v>
      </c>
      <c r="AB83" s="83" t="s">
        <v>181</v>
      </c>
      <c r="AC83" s="83" t="s">
        <v>102</v>
      </c>
      <c r="AD83" s="83" t="s">
        <v>5360</v>
      </c>
      <c r="AE83" s="83" t="s">
        <v>102</v>
      </c>
      <c r="AF83" s="83" t="s">
        <v>102</v>
      </c>
      <c r="AG83" s="83" t="s">
        <v>119</v>
      </c>
      <c r="AH83" s="83" t="s">
        <v>5361</v>
      </c>
      <c r="AI83" s="83" t="s">
        <v>104</v>
      </c>
      <c r="AJ83" s="83" t="s">
        <v>105</v>
      </c>
      <c r="AK83" s="191" t="s">
        <v>5360</v>
      </c>
      <c r="AL83" s="191" t="s">
        <v>102</v>
      </c>
      <c r="AM83" s="191" t="s">
        <v>102</v>
      </c>
      <c r="AN83" s="191" t="s">
        <v>119</v>
      </c>
      <c r="AO83" s="191" t="s">
        <v>5361</v>
      </c>
      <c r="AP83" s="191" t="s">
        <v>104</v>
      </c>
      <c r="AQ83" s="191" t="s">
        <v>105</v>
      </c>
      <c r="AR83" s="191" t="s">
        <v>106</v>
      </c>
      <c r="AS83" s="191" t="s">
        <v>5360</v>
      </c>
      <c r="AT83" s="191" t="s">
        <v>485</v>
      </c>
      <c r="AU83" s="191" t="s">
        <v>5361</v>
      </c>
      <c r="AV83" s="191" t="s">
        <v>104</v>
      </c>
      <c r="AW83" s="191" t="s">
        <v>204</v>
      </c>
      <c r="AX83" s="191"/>
      <c r="AY83" s="192" t="s">
        <v>454</v>
      </c>
      <c r="AZ83" s="192" t="s">
        <v>416</v>
      </c>
      <c r="BA83" s="91" t="s">
        <v>108</v>
      </c>
      <c r="BB83" s="90">
        <v>0</v>
      </c>
      <c r="BC83" s="93" t="s">
        <v>102</v>
      </c>
      <c r="BD83" s="93" t="s">
        <v>102</v>
      </c>
      <c r="BE83" s="93" t="s">
        <v>102</v>
      </c>
      <c r="BF83" s="93" t="s">
        <v>102</v>
      </c>
      <c r="BG83" s="97" t="s">
        <v>108</v>
      </c>
      <c r="BH83" s="93" t="s">
        <v>108</v>
      </c>
      <c r="BI83" s="93" t="s">
        <v>102</v>
      </c>
      <c r="BJ83" s="93" t="s">
        <v>102</v>
      </c>
      <c r="BK83" s="93" t="s">
        <v>102</v>
      </c>
      <c r="BL83" s="93" t="s">
        <v>102</v>
      </c>
      <c r="BM83" s="93" t="s">
        <v>102</v>
      </c>
      <c r="BN83" s="93" t="s">
        <v>102</v>
      </c>
      <c r="BO83" s="93" t="s">
        <v>102</v>
      </c>
      <c r="BP83" s="96" t="s">
        <v>102</v>
      </c>
      <c r="BQ83" s="90">
        <v>0</v>
      </c>
      <c r="BR83" s="93" t="s">
        <v>102</v>
      </c>
      <c r="BS83" s="93" t="s">
        <v>102</v>
      </c>
      <c r="BT83" s="93" t="s">
        <v>102</v>
      </c>
      <c r="BU83" s="93" t="s">
        <v>102</v>
      </c>
      <c r="BV83" s="97" t="s">
        <v>108</v>
      </c>
      <c r="BW83" s="93" t="s">
        <v>108</v>
      </c>
      <c r="BX83" s="95" t="s">
        <v>102</v>
      </c>
      <c r="BY83" s="93" t="s">
        <v>102</v>
      </c>
      <c r="BZ83" s="93" t="s">
        <v>102</v>
      </c>
      <c r="CA83" s="93" t="s">
        <v>102</v>
      </c>
      <c r="CB83" s="93" t="s">
        <v>102</v>
      </c>
      <c r="CC83" s="93" t="s">
        <v>102</v>
      </c>
      <c r="CD83" s="93" t="s">
        <v>102</v>
      </c>
      <c r="CE83" s="193" t="s">
        <v>102</v>
      </c>
      <c r="CF83" s="194" t="s">
        <v>436</v>
      </c>
      <c r="CG83" s="195" t="s">
        <v>5362</v>
      </c>
      <c r="CH83" s="101" t="s">
        <v>563</v>
      </c>
      <c r="CI83" s="102"/>
      <c r="CJ83" s="196" t="s">
        <v>577</v>
      </c>
      <c r="CK83" s="104" t="s">
        <v>190</v>
      </c>
      <c r="CL83" s="105"/>
      <c r="CM83" s="83" t="s">
        <v>578</v>
      </c>
      <c r="CN83" s="106" t="s">
        <v>108</v>
      </c>
      <c r="CO83" s="197" t="s">
        <v>566</v>
      </c>
      <c r="CP83" s="107"/>
      <c r="CQ83" s="198" t="s">
        <v>107</v>
      </c>
      <c r="CR83" s="198" t="s">
        <v>107</v>
      </c>
      <c r="CS83" s="199"/>
      <c r="CT83" s="83" t="s">
        <v>109</v>
      </c>
      <c r="CU83" s="83" t="s">
        <v>109</v>
      </c>
      <c r="CV83" s="83">
        <v>22</v>
      </c>
      <c r="CW83" s="83" t="s">
        <v>270</v>
      </c>
      <c r="CX83" s="83">
        <v>22</v>
      </c>
      <c r="CY83" s="83" t="s">
        <v>108</v>
      </c>
      <c r="CZ83" s="83">
        <v>106890</v>
      </c>
      <c r="DA83" s="83" t="s">
        <v>5363</v>
      </c>
      <c r="DB83" s="83" t="s">
        <v>118</v>
      </c>
      <c r="DC83" s="83" t="s">
        <v>108</v>
      </c>
      <c r="DD83" s="83">
        <v>2898</v>
      </c>
      <c r="DE83" s="83" t="s">
        <v>173</v>
      </c>
      <c r="DF83" s="83" t="s">
        <v>118</v>
      </c>
      <c r="DG83" s="83" t="s">
        <v>500</v>
      </c>
      <c r="DH83" s="83"/>
      <c r="DI83" s="85">
        <v>43646</v>
      </c>
      <c r="DJ83" s="83" t="s">
        <v>584</v>
      </c>
      <c r="DK83" s="83" t="s">
        <v>102</v>
      </c>
      <c r="DL83" s="83" t="s">
        <v>482</v>
      </c>
      <c r="DM83" s="83">
        <v>0</v>
      </c>
      <c r="DN83" s="83" t="s">
        <v>483</v>
      </c>
      <c r="DO83" s="83">
        <v>1</v>
      </c>
      <c r="DP83" s="83">
        <v>3</v>
      </c>
      <c r="DQ83" s="83"/>
      <c r="DR83" s="83" t="s">
        <v>108</v>
      </c>
      <c r="DS83" s="83" t="s">
        <v>497</v>
      </c>
      <c r="DU83" s="215" t="s">
        <v>269</v>
      </c>
      <c r="DV83" s="136">
        <v>1</v>
      </c>
      <c r="DW83" s="136">
        <v>3</v>
      </c>
      <c r="DX83" s="215" t="s">
        <v>269</v>
      </c>
      <c r="DY83" s="215" t="s">
        <v>269</v>
      </c>
      <c r="DZ83" s="215" t="s">
        <v>269</v>
      </c>
      <c r="EA83" s="215" t="s">
        <v>269</v>
      </c>
      <c r="EB83" s="215" t="s">
        <v>269</v>
      </c>
      <c r="EC83" s="215" t="s">
        <v>269</v>
      </c>
      <c r="ED83" s="215" t="s">
        <v>269</v>
      </c>
      <c r="EE83" s="215" t="s">
        <v>269</v>
      </c>
    </row>
    <row r="84" spans="1:135" ht="57.6" x14ac:dyDescent="0.55000000000000004">
      <c r="A84" s="83" t="s">
        <v>130</v>
      </c>
      <c r="B84" s="136">
        <v>209699</v>
      </c>
      <c r="C84" t="s">
        <v>737</v>
      </c>
      <c r="D84" s="83" t="s">
        <v>228</v>
      </c>
      <c r="E84" s="138">
        <v>620502791043</v>
      </c>
      <c r="F84" s="83" t="s">
        <v>143</v>
      </c>
      <c r="G84" s="85">
        <v>43620</v>
      </c>
      <c r="H84" s="83" t="s">
        <v>98</v>
      </c>
      <c r="I84" s="84" t="s">
        <v>612</v>
      </c>
      <c r="J84" s="207" t="s">
        <v>628</v>
      </c>
      <c r="K84" s="208" t="s">
        <v>633</v>
      </c>
      <c r="L84" s="83" t="s">
        <v>108</v>
      </c>
      <c r="M84" s="184" t="s">
        <v>102</v>
      </c>
      <c r="N84" s="184" t="s">
        <v>556</v>
      </c>
      <c r="O84" s="85" t="s">
        <v>102</v>
      </c>
      <c r="P84" s="185">
        <v>42491</v>
      </c>
      <c r="Q84" s="186" t="s">
        <v>202</v>
      </c>
      <c r="R84" s="186" t="s">
        <v>613</v>
      </c>
      <c r="S84" s="186"/>
      <c r="T84" s="187"/>
      <c r="U84" s="188" t="s">
        <v>295</v>
      </c>
      <c r="V84" s="188" t="s">
        <v>205</v>
      </c>
      <c r="W84" s="188" t="s">
        <v>295</v>
      </c>
      <c r="X84" s="189" t="s">
        <v>107</v>
      </c>
      <c r="Y84" s="190" t="s">
        <v>614</v>
      </c>
      <c r="Z84" s="83">
        <v>700</v>
      </c>
      <c r="AA84" s="83" t="s">
        <v>193</v>
      </c>
      <c r="AB84" s="83" t="s">
        <v>181</v>
      </c>
      <c r="AC84" s="83" t="s">
        <v>102</v>
      </c>
      <c r="AD84" s="83" t="s">
        <v>5364</v>
      </c>
      <c r="AE84" s="83" t="s">
        <v>5365</v>
      </c>
      <c r="AF84" s="83" t="s">
        <v>102</v>
      </c>
      <c r="AG84" s="83" t="s">
        <v>175</v>
      </c>
      <c r="AH84" s="83" t="s">
        <v>5366</v>
      </c>
      <c r="AI84" s="83" t="s">
        <v>104</v>
      </c>
      <c r="AJ84" s="83" t="s">
        <v>105</v>
      </c>
      <c r="AK84" s="191" t="s">
        <v>5364</v>
      </c>
      <c r="AL84" s="191" t="s">
        <v>5365</v>
      </c>
      <c r="AM84" s="191" t="s">
        <v>102</v>
      </c>
      <c r="AN84" s="191" t="s">
        <v>175</v>
      </c>
      <c r="AO84" s="191" t="s">
        <v>5366</v>
      </c>
      <c r="AP84" s="191" t="s">
        <v>104</v>
      </c>
      <c r="AQ84" s="191" t="s">
        <v>105</v>
      </c>
      <c r="AR84" s="191" t="s">
        <v>106</v>
      </c>
      <c r="AS84" s="191"/>
      <c r="AT84" s="191"/>
      <c r="AU84" s="191"/>
      <c r="AV84" s="191"/>
      <c r="AW84" s="191"/>
      <c r="AX84" s="191" t="s">
        <v>575</v>
      </c>
      <c r="AY84" s="192" t="s">
        <v>454</v>
      </c>
      <c r="AZ84" s="192" t="s">
        <v>108</v>
      </c>
      <c r="BA84" s="91" t="s">
        <v>108</v>
      </c>
      <c r="BB84" s="90">
        <v>0</v>
      </c>
      <c r="BC84" s="93" t="s">
        <v>102</v>
      </c>
      <c r="BD84" s="93" t="s">
        <v>102</v>
      </c>
      <c r="BE84" s="93" t="s">
        <v>102</v>
      </c>
      <c r="BF84" s="93" t="s">
        <v>102</v>
      </c>
      <c r="BG84" s="97" t="s">
        <v>108</v>
      </c>
      <c r="BH84" s="93" t="s">
        <v>108</v>
      </c>
      <c r="BI84" s="93" t="s">
        <v>102</v>
      </c>
      <c r="BJ84" s="93" t="s">
        <v>102</v>
      </c>
      <c r="BK84" s="93" t="s">
        <v>102</v>
      </c>
      <c r="BL84" s="93" t="s">
        <v>102</v>
      </c>
      <c r="BM84" s="93" t="s">
        <v>102</v>
      </c>
      <c r="BN84" s="93" t="s">
        <v>102</v>
      </c>
      <c r="BO84" s="93" t="s">
        <v>102</v>
      </c>
      <c r="BP84" s="96" t="s">
        <v>102</v>
      </c>
      <c r="BQ84" s="90">
        <v>0</v>
      </c>
      <c r="BR84" s="93" t="s">
        <v>102</v>
      </c>
      <c r="BS84" s="93" t="s">
        <v>102</v>
      </c>
      <c r="BT84" s="93" t="s">
        <v>102</v>
      </c>
      <c r="BU84" s="93" t="s">
        <v>102</v>
      </c>
      <c r="BV84" s="97" t="s">
        <v>108</v>
      </c>
      <c r="BW84" s="93" t="s">
        <v>108</v>
      </c>
      <c r="BX84" s="95" t="s">
        <v>102</v>
      </c>
      <c r="BY84" s="93" t="s">
        <v>102</v>
      </c>
      <c r="BZ84" s="93" t="s">
        <v>102</v>
      </c>
      <c r="CA84" s="93" t="s">
        <v>102</v>
      </c>
      <c r="CB84" s="93" t="s">
        <v>102</v>
      </c>
      <c r="CC84" s="93" t="s">
        <v>102</v>
      </c>
      <c r="CD84" s="93" t="s">
        <v>102</v>
      </c>
      <c r="CE84" s="193" t="s">
        <v>102</v>
      </c>
      <c r="CF84" s="194" t="s">
        <v>508</v>
      </c>
      <c r="CG84" s="195" t="s">
        <v>102</v>
      </c>
      <c r="CH84" s="101" t="e">
        <v>#N/A</v>
      </c>
      <c r="CI84" s="102" t="s">
        <v>580</v>
      </c>
      <c r="CJ84" s="196" t="s">
        <v>108</v>
      </c>
      <c r="CK84" s="104" t="s">
        <v>109</v>
      </c>
      <c r="CL84" s="105" t="s">
        <v>579</v>
      </c>
      <c r="CM84" s="83" t="s">
        <v>108</v>
      </c>
      <c r="CN84" s="106" t="s">
        <v>108</v>
      </c>
      <c r="CO84" s="197" t="s">
        <v>108</v>
      </c>
      <c r="CP84" s="107"/>
      <c r="CQ84" s="198" t="s">
        <v>474</v>
      </c>
      <c r="CR84" s="198" t="s">
        <v>474</v>
      </c>
      <c r="CS84" s="199" t="s">
        <v>616</v>
      </c>
      <c r="CT84" s="83" t="s">
        <v>109</v>
      </c>
      <c r="CU84" s="83" t="s">
        <v>109</v>
      </c>
      <c r="CV84" s="83">
        <v>28</v>
      </c>
      <c r="CW84" s="83" t="s">
        <v>112</v>
      </c>
      <c r="CX84" s="83">
        <v>28</v>
      </c>
      <c r="CY84" s="83" t="s">
        <v>5367</v>
      </c>
      <c r="CZ84" s="83">
        <v>108209.5</v>
      </c>
      <c r="DA84" s="83" t="s">
        <v>138</v>
      </c>
      <c r="DB84" s="83" t="s">
        <v>124</v>
      </c>
      <c r="DC84" s="83" t="s">
        <v>501</v>
      </c>
      <c r="DD84" s="83">
        <v>6109</v>
      </c>
      <c r="DE84" s="83" t="s">
        <v>582</v>
      </c>
      <c r="DF84" s="83" t="s">
        <v>145</v>
      </c>
      <c r="DG84" s="83" t="s">
        <v>501</v>
      </c>
      <c r="DH84" s="83" t="s">
        <v>582</v>
      </c>
      <c r="DI84" s="85">
        <v>43646</v>
      </c>
      <c r="DJ84" s="83" t="s">
        <v>584</v>
      </c>
      <c r="DK84" s="83" t="s">
        <v>102</v>
      </c>
      <c r="DL84" s="83" t="s">
        <v>482</v>
      </c>
      <c r="DM84" s="83">
        <v>0</v>
      </c>
      <c r="DN84" s="83" t="s">
        <v>238</v>
      </c>
      <c r="DO84" s="83">
        <v>1</v>
      </c>
      <c r="DP84" s="83">
        <v>3</v>
      </c>
      <c r="DQ84" s="83"/>
      <c r="DR84" s="83" t="s">
        <v>108</v>
      </c>
      <c r="DS84" s="83" t="s">
        <v>497</v>
      </c>
      <c r="DU84" s="215" t="s">
        <v>269</v>
      </c>
      <c r="DV84" s="136">
        <v>1</v>
      </c>
      <c r="DW84" s="136">
        <v>3</v>
      </c>
      <c r="DX84" s="215" t="s">
        <v>269</v>
      </c>
      <c r="DY84" s="215" t="s">
        <v>269</v>
      </c>
      <c r="DZ84" s="215" t="s">
        <v>269</v>
      </c>
      <c r="EA84" s="215" t="s">
        <v>269</v>
      </c>
      <c r="EB84" s="215" t="s">
        <v>269</v>
      </c>
      <c r="EC84" s="215" t="s">
        <v>269</v>
      </c>
      <c r="ED84" s="215" t="s">
        <v>269</v>
      </c>
      <c r="EE84" s="215" t="s">
        <v>269</v>
      </c>
    </row>
    <row r="85" spans="1:135" ht="28.8" x14ac:dyDescent="0.55000000000000004">
      <c r="A85" s="83" t="s">
        <v>130</v>
      </c>
      <c r="B85" s="136">
        <v>991997</v>
      </c>
      <c r="C85" t="s">
        <v>738</v>
      </c>
      <c r="D85" s="83" t="s">
        <v>228</v>
      </c>
      <c r="E85" s="138">
        <v>443447363473</v>
      </c>
      <c r="F85" s="83" t="s">
        <v>114</v>
      </c>
      <c r="G85" s="85">
        <v>43634</v>
      </c>
      <c r="H85" s="83" t="s">
        <v>98</v>
      </c>
      <c r="I85" s="84" t="s">
        <v>618</v>
      </c>
      <c r="J85" s="207" t="s">
        <v>629</v>
      </c>
      <c r="K85" s="208" t="s">
        <v>634</v>
      </c>
      <c r="L85" s="83" t="s">
        <v>108</v>
      </c>
      <c r="M85" s="184">
        <v>27495</v>
      </c>
      <c r="N85" s="184"/>
      <c r="O85" s="85" t="s">
        <v>102</v>
      </c>
      <c r="P85" s="185">
        <v>43013</v>
      </c>
      <c r="Q85" s="186" t="s">
        <v>203</v>
      </c>
      <c r="R85" s="186"/>
      <c r="S85" s="186"/>
      <c r="T85" s="187"/>
      <c r="U85" s="188" t="s">
        <v>296</v>
      </c>
      <c r="V85" s="188" t="s">
        <v>205</v>
      </c>
      <c r="W85" s="189" t="s">
        <v>619</v>
      </c>
      <c r="X85" s="189" t="s">
        <v>107</v>
      </c>
      <c r="Y85" s="190" t="s">
        <v>614</v>
      </c>
      <c r="Z85" s="83">
        <v>700</v>
      </c>
      <c r="AA85" s="83" t="s">
        <v>193</v>
      </c>
      <c r="AB85" s="83" t="s">
        <v>181</v>
      </c>
      <c r="AC85" s="83" t="s">
        <v>102</v>
      </c>
      <c r="AD85" s="83" t="s">
        <v>5368</v>
      </c>
      <c r="AE85" s="83" t="s">
        <v>102</v>
      </c>
      <c r="AF85" s="83" t="s">
        <v>102</v>
      </c>
      <c r="AG85" s="83" t="s">
        <v>174</v>
      </c>
      <c r="AH85" s="83" t="s">
        <v>5357</v>
      </c>
      <c r="AI85" s="83" t="s">
        <v>104</v>
      </c>
      <c r="AJ85" s="83" t="s">
        <v>105</v>
      </c>
      <c r="AK85" s="191" t="s">
        <v>5368</v>
      </c>
      <c r="AL85" s="191" t="s">
        <v>102</v>
      </c>
      <c r="AM85" s="191" t="s">
        <v>102</v>
      </c>
      <c r="AN85" s="191" t="s">
        <v>174</v>
      </c>
      <c r="AO85" s="191" t="s">
        <v>5357</v>
      </c>
      <c r="AP85" s="191" t="s">
        <v>104</v>
      </c>
      <c r="AQ85" s="191" t="s">
        <v>105</v>
      </c>
      <c r="AR85" s="191" t="s">
        <v>106</v>
      </c>
      <c r="AS85" s="191" t="s">
        <v>5368</v>
      </c>
      <c r="AT85" s="191" t="s">
        <v>488</v>
      </c>
      <c r="AU85" s="191" t="s">
        <v>5369</v>
      </c>
      <c r="AV85" s="191" t="s">
        <v>104</v>
      </c>
      <c r="AW85" s="191" t="s">
        <v>204</v>
      </c>
      <c r="AX85" s="191"/>
      <c r="AY85" s="192" t="s">
        <v>454</v>
      </c>
      <c r="AZ85" s="192" t="s">
        <v>416</v>
      </c>
      <c r="BA85" s="91" t="s">
        <v>108</v>
      </c>
      <c r="BB85" s="90">
        <v>0</v>
      </c>
      <c r="BC85" s="93" t="s">
        <v>102</v>
      </c>
      <c r="BD85" s="93" t="s">
        <v>102</v>
      </c>
      <c r="BE85" s="93" t="s">
        <v>102</v>
      </c>
      <c r="BF85" s="93" t="s">
        <v>102</v>
      </c>
      <c r="BG85" s="97" t="s">
        <v>108</v>
      </c>
      <c r="BH85" s="93" t="s">
        <v>108</v>
      </c>
      <c r="BI85" s="93" t="s">
        <v>102</v>
      </c>
      <c r="BJ85" s="93" t="s">
        <v>102</v>
      </c>
      <c r="BK85" s="93" t="s">
        <v>102</v>
      </c>
      <c r="BL85" s="93" t="s">
        <v>102</v>
      </c>
      <c r="BM85" s="93" t="s">
        <v>102</v>
      </c>
      <c r="BN85" s="93" t="s">
        <v>102</v>
      </c>
      <c r="BO85" s="93" t="s">
        <v>102</v>
      </c>
      <c r="BP85" s="96" t="s">
        <v>102</v>
      </c>
      <c r="BQ85" s="90">
        <v>0</v>
      </c>
      <c r="BR85" s="93" t="s">
        <v>102</v>
      </c>
      <c r="BS85" s="93" t="s">
        <v>102</v>
      </c>
      <c r="BT85" s="93" t="s">
        <v>102</v>
      </c>
      <c r="BU85" s="93" t="s">
        <v>102</v>
      </c>
      <c r="BV85" s="97" t="s">
        <v>108</v>
      </c>
      <c r="BW85" s="93" t="s">
        <v>108</v>
      </c>
      <c r="BX85" s="95" t="s">
        <v>102</v>
      </c>
      <c r="BY85" s="93" t="s">
        <v>102</v>
      </c>
      <c r="BZ85" s="93" t="s">
        <v>102</v>
      </c>
      <c r="CA85" s="93" t="s">
        <v>102</v>
      </c>
      <c r="CB85" s="93" t="s">
        <v>102</v>
      </c>
      <c r="CC85" s="93" t="s">
        <v>102</v>
      </c>
      <c r="CD85" s="93" t="s">
        <v>102</v>
      </c>
      <c r="CE85" s="193" t="s">
        <v>102</v>
      </c>
      <c r="CF85" s="194" t="s">
        <v>436</v>
      </c>
      <c r="CG85" s="195" t="s">
        <v>5370</v>
      </c>
      <c r="CH85" s="101" t="s">
        <v>310</v>
      </c>
      <c r="CI85" s="102"/>
      <c r="CJ85" s="196" t="s">
        <v>5371</v>
      </c>
      <c r="CK85" s="104" t="s">
        <v>190</v>
      </c>
      <c r="CL85" s="105"/>
      <c r="CM85" s="83" t="s">
        <v>623</v>
      </c>
      <c r="CN85" s="106" t="s">
        <v>624</v>
      </c>
      <c r="CO85" s="197" t="s">
        <v>625</v>
      </c>
      <c r="CP85" s="107"/>
      <c r="CQ85" s="198" t="s">
        <v>474</v>
      </c>
      <c r="CR85" s="198" t="s">
        <v>474</v>
      </c>
      <c r="CS85" s="199"/>
      <c r="CT85" s="83" t="s">
        <v>109</v>
      </c>
      <c r="CU85" s="83" t="s">
        <v>109</v>
      </c>
      <c r="CV85" s="83">
        <v>81</v>
      </c>
      <c r="CW85" s="83" t="s">
        <v>139</v>
      </c>
      <c r="CX85" s="83">
        <v>81</v>
      </c>
      <c r="CY85" s="83" t="s">
        <v>108</v>
      </c>
      <c r="CZ85" s="83">
        <v>109529</v>
      </c>
      <c r="DA85" s="83" t="s">
        <v>581</v>
      </c>
      <c r="DB85" s="83" t="s">
        <v>152</v>
      </c>
      <c r="DC85" s="83" t="s">
        <v>500</v>
      </c>
      <c r="DD85" s="83">
        <v>2675</v>
      </c>
      <c r="DE85" s="83" t="s">
        <v>606</v>
      </c>
      <c r="DF85" s="83" t="s">
        <v>152</v>
      </c>
      <c r="DG85" s="83" t="s">
        <v>500</v>
      </c>
      <c r="DH85" s="83"/>
      <c r="DI85" s="85">
        <v>43646</v>
      </c>
      <c r="DJ85" s="83" t="s">
        <v>584</v>
      </c>
      <c r="DK85" s="83" t="s">
        <v>102</v>
      </c>
      <c r="DL85" s="83" t="s">
        <v>482</v>
      </c>
      <c r="DM85" s="83">
        <v>0</v>
      </c>
      <c r="DN85" s="83" t="s">
        <v>483</v>
      </c>
      <c r="DO85" s="83">
        <v>1</v>
      </c>
      <c r="DP85" s="83">
        <v>5</v>
      </c>
      <c r="DQ85" s="83"/>
      <c r="DR85" s="83" t="s">
        <v>108</v>
      </c>
      <c r="DS85" s="83" t="s">
        <v>497</v>
      </c>
      <c r="DU85" s="215" t="s">
        <v>269</v>
      </c>
      <c r="DV85" s="136">
        <v>1</v>
      </c>
      <c r="DW85" s="136">
        <v>3</v>
      </c>
      <c r="DX85" s="215" t="s">
        <v>269</v>
      </c>
      <c r="DY85" s="215" t="s">
        <v>269</v>
      </c>
      <c r="DZ85" s="215" t="s">
        <v>269</v>
      </c>
      <c r="EA85" s="215" t="s">
        <v>269</v>
      </c>
      <c r="EB85" s="215" t="s">
        <v>269</v>
      </c>
      <c r="EC85" s="215" t="s">
        <v>269</v>
      </c>
      <c r="ED85" s="215" t="s">
        <v>269</v>
      </c>
      <c r="EE85" s="215" t="s">
        <v>269</v>
      </c>
    </row>
    <row r="86" spans="1:135" ht="28.8" x14ac:dyDescent="0.55000000000000004">
      <c r="A86" s="83" t="s">
        <v>130</v>
      </c>
      <c r="B86" s="136">
        <v>929683</v>
      </c>
      <c r="C86" t="s">
        <v>739</v>
      </c>
      <c r="D86" s="83" t="s">
        <v>228</v>
      </c>
      <c r="E86" s="138">
        <v>458200634364</v>
      </c>
      <c r="F86" s="83" t="s">
        <v>114</v>
      </c>
      <c r="G86" s="85">
        <v>43643</v>
      </c>
      <c r="H86" s="211" t="s">
        <v>98</v>
      </c>
      <c r="I86" s="84" t="s">
        <v>610</v>
      </c>
      <c r="J86" s="207" t="s">
        <v>627</v>
      </c>
      <c r="K86" s="208" t="s">
        <v>630</v>
      </c>
      <c r="L86" s="83" t="s">
        <v>108</v>
      </c>
      <c r="M86" s="184">
        <v>24406</v>
      </c>
      <c r="N86" s="184"/>
      <c r="O86" s="85" t="s">
        <v>102</v>
      </c>
      <c r="P86" s="185">
        <v>42491</v>
      </c>
      <c r="Q86" s="186" t="s">
        <v>203</v>
      </c>
      <c r="R86" s="186"/>
      <c r="S86" s="186"/>
      <c r="T86" s="187"/>
      <c r="U86" s="188" t="s">
        <v>296</v>
      </c>
      <c r="V86" s="188" t="s">
        <v>297</v>
      </c>
      <c r="W86" s="188" t="s">
        <v>297</v>
      </c>
      <c r="X86" s="189" t="s">
        <v>167</v>
      </c>
      <c r="Y86" s="190"/>
      <c r="Z86" s="83">
        <v>700</v>
      </c>
      <c r="AA86" s="83" t="s">
        <v>193</v>
      </c>
      <c r="AB86" s="83" t="s">
        <v>181</v>
      </c>
      <c r="AC86" s="83" t="s">
        <v>102</v>
      </c>
      <c r="AD86" s="83" t="s">
        <v>5372</v>
      </c>
      <c r="AE86" s="83" t="s">
        <v>102</v>
      </c>
      <c r="AF86" s="83" t="s">
        <v>102</v>
      </c>
      <c r="AG86" s="83" t="s">
        <v>119</v>
      </c>
      <c r="AH86" s="83" t="s">
        <v>5373</v>
      </c>
      <c r="AI86" s="83" t="s">
        <v>104</v>
      </c>
      <c r="AJ86" s="83" t="s">
        <v>105</v>
      </c>
      <c r="AK86" s="191" t="s">
        <v>5372</v>
      </c>
      <c r="AL86" s="191" t="s">
        <v>102</v>
      </c>
      <c r="AM86" s="191" t="s">
        <v>102</v>
      </c>
      <c r="AN86" s="191" t="s">
        <v>119</v>
      </c>
      <c r="AO86" s="191" t="s">
        <v>5373</v>
      </c>
      <c r="AP86" s="191" t="s">
        <v>104</v>
      </c>
      <c r="AQ86" s="191" t="s">
        <v>105</v>
      </c>
      <c r="AR86" s="191" t="s">
        <v>106</v>
      </c>
      <c r="AS86" s="191" t="s">
        <v>5372</v>
      </c>
      <c r="AT86" s="191" t="s">
        <v>485</v>
      </c>
      <c r="AU86" s="191" t="s">
        <v>5373</v>
      </c>
      <c r="AV86" s="191" t="s">
        <v>104</v>
      </c>
      <c r="AW86" s="191" t="s">
        <v>204</v>
      </c>
      <c r="AX86" s="191"/>
      <c r="AY86" s="192" t="s">
        <v>454</v>
      </c>
      <c r="AZ86" s="192" t="s">
        <v>416</v>
      </c>
      <c r="BA86" s="91" t="s">
        <v>108</v>
      </c>
      <c r="BB86" s="90">
        <v>0</v>
      </c>
      <c r="BC86" s="93" t="s">
        <v>102</v>
      </c>
      <c r="BD86" s="93" t="s">
        <v>102</v>
      </c>
      <c r="BE86" s="93" t="s">
        <v>102</v>
      </c>
      <c r="BF86" s="93" t="s">
        <v>102</v>
      </c>
      <c r="BG86" s="97" t="s">
        <v>108</v>
      </c>
      <c r="BH86" s="93" t="s">
        <v>108</v>
      </c>
      <c r="BI86" s="93" t="s">
        <v>102</v>
      </c>
      <c r="BJ86" s="93" t="s">
        <v>102</v>
      </c>
      <c r="BK86" s="93" t="s">
        <v>102</v>
      </c>
      <c r="BL86" s="93" t="s">
        <v>102</v>
      </c>
      <c r="BM86" s="93" t="s">
        <v>102</v>
      </c>
      <c r="BN86" s="93" t="s">
        <v>102</v>
      </c>
      <c r="BO86" s="93" t="s">
        <v>102</v>
      </c>
      <c r="BP86" s="96" t="s">
        <v>102</v>
      </c>
      <c r="BQ86" s="90">
        <v>0</v>
      </c>
      <c r="BR86" s="93" t="s">
        <v>102</v>
      </c>
      <c r="BS86" s="93" t="s">
        <v>102</v>
      </c>
      <c r="BT86" s="93" t="s">
        <v>102</v>
      </c>
      <c r="BU86" s="93" t="s">
        <v>102</v>
      </c>
      <c r="BV86" s="97" t="s">
        <v>108</v>
      </c>
      <c r="BW86" s="93" t="s">
        <v>108</v>
      </c>
      <c r="BX86" s="95" t="s">
        <v>102</v>
      </c>
      <c r="BY86" s="93" t="s">
        <v>102</v>
      </c>
      <c r="BZ86" s="93" t="s">
        <v>102</v>
      </c>
      <c r="CA86" s="93" t="s">
        <v>102</v>
      </c>
      <c r="CB86" s="93" t="s">
        <v>102</v>
      </c>
      <c r="CC86" s="93" t="s">
        <v>102</v>
      </c>
      <c r="CD86" s="93" t="s">
        <v>102</v>
      </c>
      <c r="CE86" s="193" t="s">
        <v>102</v>
      </c>
      <c r="CF86" s="194" t="s">
        <v>436</v>
      </c>
      <c r="CG86" s="195" t="s">
        <v>5374</v>
      </c>
      <c r="CH86" s="101" t="s">
        <v>563</v>
      </c>
      <c r="CI86" s="102"/>
      <c r="CJ86" s="196" t="s">
        <v>577</v>
      </c>
      <c r="CK86" s="104" t="s">
        <v>190</v>
      </c>
      <c r="CL86" s="105"/>
      <c r="CM86" s="83" t="s">
        <v>578</v>
      </c>
      <c r="CN86" s="106" t="s">
        <v>108</v>
      </c>
      <c r="CO86" s="197" t="s">
        <v>566</v>
      </c>
      <c r="CP86" s="107"/>
      <c r="CQ86" s="198" t="s">
        <v>107</v>
      </c>
      <c r="CR86" s="198" t="s">
        <v>107</v>
      </c>
      <c r="CS86" s="199"/>
      <c r="CT86" s="83" t="s">
        <v>109</v>
      </c>
      <c r="CU86" s="83" t="s">
        <v>109</v>
      </c>
      <c r="CV86" s="83">
        <v>80</v>
      </c>
      <c r="CW86" s="83" t="s">
        <v>270</v>
      </c>
      <c r="CX86" s="83">
        <v>80</v>
      </c>
      <c r="CY86" s="83" t="s">
        <v>108</v>
      </c>
      <c r="CZ86" s="83">
        <v>110848.5</v>
      </c>
      <c r="DA86" s="83" t="s">
        <v>5375</v>
      </c>
      <c r="DB86" s="83" t="s">
        <v>118</v>
      </c>
      <c r="DC86" s="83" t="s">
        <v>108</v>
      </c>
      <c r="DD86" s="83">
        <v>7597</v>
      </c>
      <c r="DE86" s="83" t="s">
        <v>173</v>
      </c>
      <c r="DF86" s="83" t="s">
        <v>118</v>
      </c>
      <c r="DG86" s="83" t="s">
        <v>500</v>
      </c>
      <c r="DH86" s="83"/>
      <c r="DI86" s="85">
        <v>43646</v>
      </c>
      <c r="DJ86" s="83" t="s">
        <v>584</v>
      </c>
      <c r="DK86" s="83" t="s">
        <v>102</v>
      </c>
      <c r="DL86" s="83" t="s">
        <v>482</v>
      </c>
      <c r="DM86" s="83">
        <v>0</v>
      </c>
      <c r="DN86" s="83" t="s">
        <v>483</v>
      </c>
      <c r="DO86" s="83">
        <v>1</v>
      </c>
      <c r="DP86" s="83">
        <v>1</v>
      </c>
      <c r="DQ86" s="83"/>
      <c r="DR86" s="83" t="s">
        <v>108</v>
      </c>
      <c r="DS86" s="83" t="s">
        <v>497</v>
      </c>
      <c r="DU86" s="215" t="s">
        <v>269</v>
      </c>
      <c r="DV86" s="136">
        <v>1</v>
      </c>
      <c r="DW86" s="136">
        <v>3</v>
      </c>
      <c r="DX86" s="215" t="s">
        <v>269</v>
      </c>
      <c r="DY86" s="215" t="s">
        <v>269</v>
      </c>
      <c r="DZ86" s="215" t="s">
        <v>269</v>
      </c>
      <c r="EA86" s="215" t="s">
        <v>269</v>
      </c>
      <c r="EB86" s="215" t="s">
        <v>269</v>
      </c>
      <c r="EC86" s="215" t="s">
        <v>269</v>
      </c>
      <c r="ED86" s="215" t="s">
        <v>269</v>
      </c>
      <c r="EE86" s="215" t="s">
        <v>269</v>
      </c>
    </row>
    <row r="87" spans="1:135" ht="57.6" x14ac:dyDescent="0.55000000000000004">
      <c r="A87" s="83" t="s">
        <v>130</v>
      </c>
      <c r="B87" s="136">
        <v>669695</v>
      </c>
      <c r="C87" t="s">
        <v>740</v>
      </c>
      <c r="D87" s="83" t="s">
        <v>228</v>
      </c>
      <c r="E87" s="138">
        <v>248345157310</v>
      </c>
      <c r="F87" s="83" t="s">
        <v>143</v>
      </c>
      <c r="G87" s="85">
        <v>43620</v>
      </c>
      <c r="H87" s="83" t="s">
        <v>98</v>
      </c>
      <c r="I87" s="84" t="s">
        <v>612</v>
      </c>
      <c r="J87" s="207" t="s">
        <v>628</v>
      </c>
      <c r="K87" s="208" t="s">
        <v>633</v>
      </c>
      <c r="L87" s="83" t="s">
        <v>108</v>
      </c>
      <c r="M87" s="184" t="s">
        <v>102</v>
      </c>
      <c r="N87" s="184" t="s">
        <v>556</v>
      </c>
      <c r="O87" s="85" t="s">
        <v>102</v>
      </c>
      <c r="P87" s="185">
        <v>42491</v>
      </c>
      <c r="Q87" s="186" t="s">
        <v>202</v>
      </c>
      <c r="R87" s="186" t="s">
        <v>613</v>
      </c>
      <c r="S87" s="186"/>
      <c r="T87" s="187"/>
      <c r="U87" s="188" t="s">
        <v>295</v>
      </c>
      <c r="V87" s="188" t="s">
        <v>205</v>
      </c>
      <c r="W87" s="188" t="s">
        <v>295</v>
      </c>
      <c r="X87" s="189" t="s">
        <v>107</v>
      </c>
      <c r="Y87" s="190" t="s">
        <v>614</v>
      </c>
      <c r="Z87" s="83">
        <v>700</v>
      </c>
      <c r="AA87" s="83" t="s">
        <v>193</v>
      </c>
      <c r="AB87" s="83" t="s">
        <v>181</v>
      </c>
      <c r="AC87" s="83" t="s">
        <v>102</v>
      </c>
      <c r="AD87" s="83" t="s">
        <v>5376</v>
      </c>
      <c r="AE87" s="83" t="s">
        <v>5377</v>
      </c>
      <c r="AF87" s="83" t="s">
        <v>102</v>
      </c>
      <c r="AG87" s="83" t="s">
        <v>175</v>
      </c>
      <c r="AH87" s="83" t="s">
        <v>5378</v>
      </c>
      <c r="AI87" s="83" t="s">
        <v>104</v>
      </c>
      <c r="AJ87" s="83" t="s">
        <v>105</v>
      </c>
      <c r="AK87" s="191" t="s">
        <v>5376</v>
      </c>
      <c r="AL87" s="191" t="s">
        <v>5377</v>
      </c>
      <c r="AM87" s="191" t="s">
        <v>102</v>
      </c>
      <c r="AN87" s="191" t="s">
        <v>175</v>
      </c>
      <c r="AO87" s="191" t="s">
        <v>5378</v>
      </c>
      <c r="AP87" s="191" t="s">
        <v>104</v>
      </c>
      <c r="AQ87" s="191" t="s">
        <v>105</v>
      </c>
      <c r="AR87" s="191" t="s">
        <v>106</v>
      </c>
      <c r="AS87" s="191"/>
      <c r="AT87" s="191"/>
      <c r="AU87" s="191"/>
      <c r="AV87" s="191"/>
      <c r="AW87" s="191"/>
      <c r="AX87" s="191" t="s">
        <v>575</v>
      </c>
      <c r="AY87" s="192" t="s">
        <v>454</v>
      </c>
      <c r="AZ87" s="192" t="s">
        <v>108</v>
      </c>
      <c r="BA87" s="91" t="s">
        <v>108</v>
      </c>
      <c r="BB87" s="90">
        <v>0</v>
      </c>
      <c r="BC87" s="93" t="s">
        <v>102</v>
      </c>
      <c r="BD87" s="93" t="s">
        <v>102</v>
      </c>
      <c r="BE87" s="93" t="s">
        <v>102</v>
      </c>
      <c r="BF87" s="93" t="s">
        <v>102</v>
      </c>
      <c r="BG87" s="97" t="s">
        <v>108</v>
      </c>
      <c r="BH87" s="93" t="s">
        <v>108</v>
      </c>
      <c r="BI87" s="93" t="s">
        <v>102</v>
      </c>
      <c r="BJ87" s="93" t="s">
        <v>102</v>
      </c>
      <c r="BK87" s="93" t="s">
        <v>102</v>
      </c>
      <c r="BL87" s="93" t="s">
        <v>102</v>
      </c>
      <c r="BM87" s="93" t="s">
        <v>102</v>
      </c>
      <c r="BN87" s="93" t="s">
        <v>102</v>
      </c>
      <c r="BO87" s="93" t="s">
        <v>102</v>
      </c>
      <c r="BP87" s="96" t="s">
        <v>102</v>
      </c>
      <c r="BQ87" s="90">
        <v>0</v>
      </c>
      <c r="BR87" s="93" t="s">
        <v>102</v>
      </c>
      <c r="BS87" s="93" t="s">
        <v>102</v>
      </c>
      <c r="BT87" s="93" t="s">
        <v>102</v>
      </c>
      <c r="BU87" s="93" t="s">
        <v>102</v>
      </c>
      <c r="BV87" s="97" t="s">
        <v>108</v>
      </c>
      <c r="BW87" s="93" t="s">
        <v>108</v>
      </c>
      <c r="BX87" s="95" t="s">
        <v>102</v>
      </c>
      <c r="BY87" s="93" t="s">
        <v>102</v>
      </c>
      <c r="BZ87" s="93" t="s">
        <v>102</v>
      </c>
      <c r="CA87" s="93" t="s">
        <v>102</v>
      </c>
      <c r="CB87" s="93" t="s">
        <v>102</v>
      </c>
      <c r="CC87" s="93" t="s">
        <v>102</v>
      </c>
      <c r="CD87" s="93" t="s">
        <v>102</v>
      </c>
      <c r="CE87" s="193" t="s">
        <v>102</v>
      </c>
      <c r="CF87" s="194" t="s">
        <v>508</v>
      </c>
      <c r="CG87" s="195" t="s">
        <v>102</v>
      </c>
      <c r="CH87" s="101" t="e">
        <v>#N/A</v>
      </c>
      <c r="CI87" s="102" t="s">
        <v>580</v>
      </c>
      <c r="CJ87" s="196" t="s">
        <v>108</v>
      </c>
      <c r="CK87" s="104" t="s">
        <v>109</v>
      </c>
      <c r="CL87" s="105" t="s">
        <v>579</v>
      </c>
      <c r="CM87" s="83" t="s">
        <v>108</v>
      </c>
      <c r="CN87" s="106" t="s">
        <v>108</v>
      </c>
      <c r="CO87" s="197" t="s">
        <v>108</v>
      </c>
      <c r="CP87" s="107"/>
      <c r="CQ87" s="198" t="s">
        <v>474</v>
      </c>
      <c r="CR87" s="198" t="s">
        <v>474</v>
      </c>
      <c r="CS87" s="199" t="s">
        <v>616</v>
      </c>
      <c r="CT87" s="83" t="s">
        <v>109</v>
      </c>
      <c r="CU87" s="83" t="s">
        <v>109</v>
      </c>
      <c r="CV87" s="83">
        <v>26</v>
      </c>
      <c r="CW87" s="83" t="s">
        <v>112</v>
      </c>
      <c r="CX87" s="83">
        <v>26</v>
      </c>
      <c r="CY87" s="83" t="s">
        <v>5379</v>
      </c>
      <c r="CZ87" s="83">
        <v>112168</v>
      </c>
      <c r="DA87" s="83" t="s">
        <v>138</v>
      </c>
      <c r="DB87" s="83" t="s">
        <v>124</v>
      </c>
      <c r="DC87" s="83" t="s">
        <v>501</v>
      </c>
      <c r="DD87" s="83">
        <v>8847</v>
      </c>
      <c r="DE87" s="83" t="s">
        <v>582</v>
      </c>
      <c r="DF87" s="83" t="s">
        <v>145</v>
      </c>
      <c r="DG87" s="83" t="s">
        <v>501</v>
      </c>
      <c r="DH87" s="83" t="s">
        <v>582</v>
      </c>
      <c r="DI87" s="85">
        <v>43646</v>
      </c>
      <c r="DJ87" s="83" t="s">
        <v>584</v>
      </c>
      <c r="DK87" s="83" t="s">
        <v>102</v>
      </c>
      <c r="DL87" s="83" t="s">
        <v>482</v>
      </c>
      <c r="DM87" s="83">
        <v>0</v>
      </c>
      <c r="DN87" s="83" t="s">
        <v>238</v>
      </c>
      <c r="DO87" s="83">
        <v>1</v>
      </c>
      <c r="DP87" s="83">
        <v>5</v>
      </c>
      <c r="DQ87" s="83"/>
      <c r="DR87" s="83" t="s">
        <v>108</v>
      </c>
      <c r="DS87" s="83" t="s">
        <v>497</v>
      </c>
      <c r="DU87" s="215" t="s">
        <v>269</v>
      </c>
      <c r="DV87" s="136">
        <v>1</v>
      </c>
      <c r="DW87" s="136">
        <v>3</v>
      </c>
      <c r="DX87" s="215" t="s">
        <v>269</v>
      </c>
      <c r="DY87" s="215" t="s">
        <v>269</v>
      </c>
      <c r="DZ87" s="215" t="s">
        <v>269</v>
      </c>
      <c r="EA87" s="215" t="s">
        <v>269</v>
      </c>
      <c r="EB87" s="215" t="s">
        <v>269</v>
      </c>
      <c r="EC87" s="215" t="s">
        <v>269</v>
      </c>
      <c r="ED87" s="215" t="s">
        <v>269</v>
      </c>
      <c r="EE87" s="215" t="s">
        <v>269</v>
      </c>
    </row>
    <row r="88" spans="1:135" ht="28.8" x14ac:dyDescent="0.55000000000000004">
      <c r="A88" s="83" t="s">
        <v>130</v>
      </c>
      <c r="B88" s="136">
        <v>152818</v>
      </c>
      <c r="C88" t="s">
        <v>741</v>
      </c>
      <c r="D88" s="83" t="s">
        <v>228</v>
      </c>
      <c r="E88" s="138">
        <v>296707329305</v>
      </c>
      <c r="F88" s="83" t="s">
        <v>114</v>
      </c>
      <c r="G88" s="85">
        <v>43634</v>
      </c>
      <c r="H88" s="83" t="s">
        <v>98</v>
      </c>
      <c r="I88" s="84" t="s">
        <v>618</v>
      </c>
      <c r="J88" s="207" t="s">
        <v>629</v>
      </c>
      <c r="K88" s="208" t="s">
        <v>634</v>
      </c>
      <c r="L88" s="83" t="s">
        <v>108</v>
      </c>
      <c r="M88" s="184">
        <v>27496</v>
      </c>
      <c r="N88" s="184"/>
      <c r="O88" s="85" t="s">
        <v>102</v>
      </c>
      <c r="P88" s="185">
        <v>43013</v>
      </c>
      <c r="Q88" s="186" t="s">
        <v>203</v>
      </c>
      <c r="R88" s="186"/>
      <c r="S88" s="186"/>
      <c r="T88" s="187"/>
      <c r="U88" s="188" t="s">
        <v>296</v>
      </c>
      <c r="V88" s="188" t="s">
        <v>205</v>
      </c>
      <c r="W88" s="189" t="s">
        <v>619</v>
      </c>
      <c r="X88" s="189" t="s">
        <v>107</v>
      </c>
      <c r="Y88" s="190" t="s">
        <v>614</v>
      </c>
      <c r="Z88" s="83">
        <v>700</v>
      </c>
      <c r="AA88" s="83" t="s">
        <v>193</v>
      </c>
      <c r="AB88" s="83" t="s">
        <v>181</v>
      </c>
      <c r="AC88" s="83" t="s">
        <v>102</v>
      </c>
      <c r="AD88" s="83" t="s">
        <v>5380</v>
      </c>
      <c r="AE88" s="83" t="s">
        <v>102</v>
      </c>
      <c r="AF88" s="83" t="s">
        <v>102</v>
      </c>
      <c r="AG88" s="83" t="s">
        <v>174</v>
      </c>
      <c r="AH88" s="83" t="s">
        <v>5369</v>
      </c>
      <c r="AI88" s="83" t="s">
        <v>104</v>
      </c>
      <c r="AJ88" s="83" t="s">
        <v>105</v>
      </c>
      <c r="AK88" s="191" t="s">
        <v>5380</v>
      </c>
      <c r="AL88" s="191" t="s">
        <v>102</v>
      </c>
      <c r="AM88" s="191" t="s">
        <v>102</v>
      </c>
      <c r="AN88" s="191" t="s">
        <v>174</v>
      </c>
      <c r="AO88" s="191" t="s">
        <v>5369</v>
      </c>
      <c r="AP88" s="191" t="s">
        <v>104</v>
      </c>
      <c r="AQ88" s="191" t="s">
        <v>105</v>
      </c>
      <c r="AR88" s="191" t="s">
        <v>106</v>
      </c>
      <c r="AS88" s="191" t="s">
        <v>5380</v>
      </c>
      <c r="AT88" s="191" t="s">
        <v>488</v>
      </c>
      <c r="AU88" s="191" t="s">
        <v>5381</v>
      </c>
      <c r="AV88" s="191" t="s">
        <v>104</v>
      </c>
      <c r="AW88" s="191" t="s">
        <v>204</v>
      </c>
      <c r="AX88" s="191"/>
      <c r="AY88" s="192" t="s">
        <v>454</v>
      </c>
      <c r="AZ88" s="192" t="s">
        <v>416</v>
      </c>
      <c r="BA88" s="91" t="s">
        <v>108</v>
      </c>
      <c r="BB88" s="90">
        <v>0</v>
      </c>
      <c r="BC88" s="93" t="s">
        <v>102</v>
      </c>
      <c r="BD88" s="93" t="s">
        <v>102</v>
      </c>
      <c r="BE88" s="93" t="s">
        <v>102</v>
      </c>
      <c r="BF88" s="93" t="s">
        <v>102</v>
      </c>
      <c r="BG88" s="97" t="s">
        <v>108</v>
      </c>
      <c r="BH88" s="93" t="s">
        <v>108</v>
      </c>
      <c r="BI88" s="93" t="s">
        <v>102</v>
      </c>
      <c r="BJ88" s="93" t="s">
        <v>102</v>
      </c>
      <c r="BK88" s="93" t="s">
        <v>102</v>
      </c>
      <c r="BL88" s="93" t="s">
        <v>102</v>
      </c>
      <c r="BM88" s="93" t="s">
        <v>102</v>
      </c>
      <c r="BN88" s="93" t="s">
        <v>102</v>
      </c>
      <c r="BO88" s="93" t="s">
        <v>102</v>
      </c>
      <c r="BP88" s="96" t="s">
        <v>102</v>
      </c>
      <c r="BQ88" s="90">
        <v>0</v>
      </c>
      <c r="BR88" s="93" t="s">
        <v>102</v>
      </c>
      <c r="BS88" s="93" t="s">
        <v>102</v>
      </c>
      <c r="BT88" s="93" t="s">
        <v>102</v>
      </c>
      <c r="BU88" s="93" t="s">
        <v>102</v>
      </c>
      <c r="BV88" s="97" t="s">
        <v>108</v>
      </c>
      <c r="BW88" s="93" t="s">
        <v>108</v>
      </c>
      <c r="BX88" s="95" t="s">
        <v>102</v>
      </c>
      <c r="BY88" s="93" t="s">
        <v>102</v>
      </c>
      <c r="BZ88" s="93" t="s">
        <v>102</v>
      </c>
      <c r="CA88" s="93" t="s">
        <v>102</v>
      </c>
      <c r="CB88" s="93" t="s">
        <v>102</v>
      </c>
      <c r="CC88" s="93" t="s">
        <v>102</v>
      </c>
      <c r="CD88" s="93" t="s">
        <v>102</v>
      </c>
      <c r="CE88" s="193" t="s">
        <v>102</v>
      </c>
      <c r="CF88" s="194" t="s">
        <v>436</v>
      </c>
      <c r="CG88" s="195" t="s">
        <v>5382</v>
      </c>
      <c r="CH88" s="101" t="s">
        <v>310</v>
      </c>
      <c r="CI88" s="102"/>
      <c r="CJ88" s="196" t="s">
        <v>5383</v>
      </c>
      <c r="CK88" s="104" t="s">
        <v>190</v>
      </c>
      <c r="CL88" s="105"/>
      <c r="CM88" s="83" t="s">
        <v>623</v>
      </c>
      <c r="CN88" s="106" t="s">
        <v>624</v>
      </c>
      <c r="CO88" s="197" t="s">
        <v>625</v>
      </c>
      <c r="CP88" s="107"/>
      <c r="CQ88" s="198" t="s">
        <v>474</v>
      </c>
      <c r="CR88" s="198" t="s">
        <v>474</v>
      </c>
      <c r="CS88" s="199"/>
      <c r="CT88" s="83" t="s">
        <v>109</v>
      </c>
      <c r="CU88" s="83" t="s">
        <v>109</v>
      </c>
      <c r="CV88" s="83">
        <v>63</v>
      </c>
      <c r="CW88" s="83" t="s">
        <v>139</v>
      </c>
      <c r="CX88" s="83">
        <v>63</v>
      </c>
      <c r="CY88" s="83" t="s">
        <v>108</v>
      </c>
      <c r="CZ88" s="83">
        <v>113487.5</v>
      </c>
      <c r="DA88" s="83" t="s">
        <v>581</v>
      </c>
      <c r="DB88" s="83" t="s">
        <v>152</v>
      </c>
      <c r="DC88" s="83" t="s">
        <v>500</v>
      </c>
      <c r="DD88" s="83">
        <v>4537</v>
      </c>
      <c r="DE88" s="83" t="s">
        <v>606</v>
      </c>
      <c r="DF88" s="83" t="s">
        <v>152</v>
      </c>
      <c r="DG88" s="83" t="s">
        <v>500</v>
      </c>
      <c r="DH88" s="83"/>
      <c r="DI88" s="85">
        <v>43646</v>
      </c>
      <c r="DJ88" s="83" t="s">
        <v>584</v>
      </c>
      <c r="DK88" s="83" t="s">
        <v>102</v>
      </c>
      <c r="DL88" s="83" t="s">
        <v>482</v>
      </c>
      <c r="DM88" s="83">
        <v>0</v>
      </c>
      <c r="DN88" s="83" t="s">
        <v>483</v>
      </c>
      <c r="DO88" s="83">
        <v>1</v>
      </c>
      <c r="DP88" s="83">
        <v>2</v>
      </c>
      <c r="DQ88" s="83"/>
      <c r="DR88" s="83" t="s">
        <v>108</v>
      </c>
      <c r="DS88" s="83" t="s">
        <v>497</v>
      </c>
      <c r="DU88" s="215" t="s">
        <v>269</v>
      </c>
      <c r="DV88" s="136">
        <v>1</v>
      </c>
      <c r="DW88" s="136">
        <v>3</v>
      </c>
      <c r="DX88" s="215" t="s">
        <v>269</v>
      </c>
      <c r="DY88" s="215" t="s">
        <v>269</v>
      </c>
      <c r="DZ88" s="215" t="s">
        <v>269</v>
      </c>
      <c r="EA88" s="215" t="s">
        <v>269</v>
      </c>
      <c r="EB88" s="215" t="s">
        <v>269</v>
      </c>
      <c r="EC88" s="215" t="s">
        <v>269</v>
      </c>
      <c r="ED88" s="215" t="s">
        <v>269</v>
      </c>
      <c r="EE88" s="215" t="s">
        <v>269</v>
      </c>
    </row>
    <row r="89" spans="1:135" ht="28.8" x14ac:dyDescent="0.55000000000000004">
      <c r="A89" s="83" t="s">
        <v>130</v>
      </c>
      <c r="B89" s="136">
        <v>644489</v>
      </c>
      <c r="C89" t="s">
        <v>742</v>
      </c>
      <c r="D89" s="83" t="s">
        <v>228</v>
      </c>
      <c r="E89" s="138">
        <v>199033224978</v>
      </c>
      <c r="F89" s="83" t="s">
        <v>114</v>
      </c>
      <c r="G89" s="85">
        <v>43643</v>
      </c>
      <c r="H89" s="211" t="s">
        <v>98</v>
      </c>
      <c r="I89" s="84" t="s">
        <v>610</v>
      </c>
      <c r="J89" s="207" t="s">
        <v>627</v>
      </c>
      <c r="K89" s="208" t="s">
        <v>630</v>
      </c>
      <c r="L89" s="83" t="s">
        <v>108</v>
      </c>
      <c r="M89" s="184">
        <v>24407</v>
      </c>
      <c r="N89" s="184"/>
      <c r="O89" s="85" t="s">
        <v>102</v>
      </c>
      <c r="P89" s="185">
        <v>42491</v>
      </c>
      <c r="Q89" s="186" t="s">
        <v>203</v>
      </c>
      <c r="R89" s="186"/>
      <c r="S89" s="186"/>
      <c r="T89" s="187"/>
      <c r="U89" s="188" t="s">
        <v>296</v>
      </c>
      <c r="V89" s="188" t="s">
        <v>297</v>
      </c>
      <c r="W89" s="188" t="s">
        <v>297</v>
      </c>
      <c r="X89" s="189" t="s">
        <v>167</v>
      </c>
      <c r="Y89" s="190"/>
      <c r="Z89" s="83">
        <v>700</v>
      </c>
      <c r="AA89" s="83" t="s">
        <v>193</v>
      </c>
      <c r="AB89" s="83" t="s">
        <v>181</v>
      </c>
      <c r="AC89" s="83" t="s">
        <v>102</v>
      </c>
      <c r="AD89" s="83" t="s">
        <v>5384</v>
      </c>
      <c r="AE89" s="83" t="s">
        <v>102</v>
      </c>
      <c r="AF89" s="83" t="s">
        <v>102</v>
      </c>
      <c r="AG89" s="83" t="s">
        <v>119</v>
      </c>
      <c r="AH89" s="83" t="s">
        <v>5385</v>
      </c>
      <c r="AI89" s="83" t="s">
        <v>104</v>
      </c>
      <c r="AJ89" s="83" t="s">
        <v>105</v>
      </c>
      <c r="AK89" s="191" t="s">
        <v>5384</v>
      </c>
      <c r="AL89" s="191" t="s">
        <v>102</v>
      </c>
      <c r="AM89" s="191" t="s">
        <v>102</v>
      </c>
      <c r="AN89" s="191" t="s">
        <v>119</v>
      </c>
      <c r="AO89" s="191" t="s">
        <v>5385</v>
      </c>
      <c r="AP89" s="191" t="s">
        <v>104</v>
      </c>
      <c r="AQ89" s="191" t="s">
        <v>105</v>
      </c>
      <c r="AR89" s="191" t="s">
        <v>106</v>
      </c>
      <c r="AS89" s="191" t="s">
        <v>5384</v>
      </c>
      <c r="AT89" s="191" t="s">
        <v>485</v>
      </c>
      <c r="AU89" s="191" t="s">
        <v>5385</v>
      </c>
      <c r="AV89" s="191" t="s">
        <v>104</v>
      </c>
      <c r="AW89" s="191" t="s">
        <v>204</v>
      </c>
      <c r="AX89" s="191"/>
      <c r="AY89" s="192" t="s">
        <v>454</v>
      </c>
      <c r="AZ89" s="192" t="s">
        <v>416</v>
      </c>
      <c r="BA89" s="91" t="s">
        <v>108</v>
      </c>
      <c r="BB89" s="90">
        <v>0</v>
      </c>
      <c r="BC89" s="93" t="s">
        <v>102</v>
      </c>
      <c r="BD89" s="93" t="s">
        <v>102</v>
      </c>
      <c r="BE89" s="93" t="s">
        <v>102</v>
      </c>
      <c r="BF89" s="93" t="s">
        <v>102</v>
      </c>
      <c r="BG89" s="97" t="s">
        <v>108</v>
      </c>
      <c r="BH89" s="93" t="s">
        <v>108</v>
      </c>
      <c r="BI89" s="93" t="s">
        <v>102</v>
      </c>
      <c r="BJ89" s="93" t="s">
        <v>102</v>
      </c>
      <c r="BK89" s="93" t="s">
        <v>102</v>
      </c>
      <c r="BL89" s="93" t="s">
        <v>102</v>
      </c>
      <c r="BM89" s="93" t="s">
        <v>102</v>
      </c>
      <c r="BN89" s="93" t="s">
        <v>102</v>
      </c>
      <c r="BO89" s="93" t="s">
        <v>102</v>
      </c>
      <c r="BP89" s="96" t="s">
        <v>102</v>
      </c>
      <c r="BQ89" s="90">
        <v>0</v>
      </c>
      <c r="BR89" s="93" t="s">
        <v>102</v>
      </c>
      <c r="BS89" s="93" t="s">
        <v>102</v>
      </c>
      <c r="BT89" s="93" t="s">
        <v>102</v>
      </c>
      <c r="BU89" s="93" t="s">
        <v>102</v>
      </c>
      <c r="BV89" s="97" t="s">
        <v>108</v>
      </c>
      <c r="BW89" s="93" t="s">
        <v>108</v>
      </c>
      <c r="BX89" s="95" t="s">
        <v>102</v>
      </c>
      <c r="BY89" s="93" t="s">
        <v>102</v>
      </c>
      <c r="BZ89" s="93" t="s">
        <v>102</v>
      </c>
      <c r="CA89" s="93" t="s">
        <v>102</v>
      </c>
      <c r="CB89" s="93" t="s">
        <v>102</v>
      </c>
      <c r="CC89" s="93" t="s">
        <v>102</v>
      </c>
      <c r="CD89" s="93" t="s">
        <v>102</v>
      </c>
      <c r="CE89" s="193" t="s">
        <v>102</v>
      </c>
      <c r="CF89" s="194" t="s">
        <v>436</v>
      </c>
      <c r="CG89" s="195" t="s">
        <v>5386</v>
      </c>
      <c r="CH89" s="101" t="s">
        <v>563</v>
      </c>
      <c r="CI89" s="102"/>
      <c r="CJ89" s="196" t="s">
        <v>577</v>
      </c>
      <c r="CK89" s="104" t="s">
        <v>190</v>
      </c>
      <c r="CL89" s="105"/>
      <c r="CM89" s="83" t="s">
        <v>578</v>
      </c>
      <c r="CN89" s="106" t="s">
        <v>108</v>
      </c>
      <c r="CO89" s="197" t="s">
        <v>566</v>
      </c>
      <c r="CP89" s="107"/>
      <c r="CQ89" s="198" t="s">
        <v>107</v>
      </c>
      <c r="CR89" s="198" t="s">
        <v>107</v>
      </c>
      <c r="CS89" s="199"/>
      <c r="CT89" s="83" t="s">
        <v>109</v>
      </c>
      <c r="CU89" s="83" t="s">
        <v>109</v>
      </c>
      <c r="CV89" s="83">
        <v>89</v>
      </c>
      <c r="CW89" s="83" t="s">
        <v>270</v>
      </c>
      <c r="CX89" s="83">
        <v>89</v>
      </c>
      <c r="CY89" s="83" t="s">
        <v>108</v>
      </c>
      <c r="CZ89" s="83">
        <v>114807</v>
      </c>
      <c r="DA89" s="83" t="s">
        <v>5387</v>
      </c>
      <c r="DB89" s="83" t="s">
        <v>118</v>
      </c>
      <c r="DC89" s="83" t="s">
        <v>108</v>
      </c>
      <c r="DD89" s="83">
        <v>8369</v>
      </c>
      <c r="DE89" s="83" t="s">
        <v>173</v>
      </c>
      <c r="DF89" s="83" t="s">
        <v>118</v>
      </c>
      <c r="DG89" s="83" t="s">
        <v>500</v>
      </c>
      <c r="DH89" s="83"/>
      <c r="DI89" s="85">
        <v>43646</v>
      </c>
      <c r="DJ89" s="83" t="s">
        <v>584</v>
      </c>
      <c r="DK89" s="83" t="s">
        <v>102</v>
      </c>
      <c r="DL89" s="83" t="s">
        <v>482</v>
      </c>
      <c r="DM89" s="83">
        <v>0</v>
      </c>
      <c r="DN89" s="83" t="s">
        <v>483</v>
      </c>
      <c r="DO89" s="83">
        <v>1</v>
      </c>
      <c r="DP89" s="83">
        <v>3</v>
      </c>
      <c r="DQ89" s="83"/>
      <c r="DR89" s="83" t="s">
        <v>108</v>
      </c>
      <c r="DS89" s="83" t="s">
        <v>497</v>
      </c>
      <c r="DU89" s="215" t="s">
        <v>269</v>
      </c>
      <c r="DV89" s="136">
        <v>1</v>
      </c>
      <c r="DW89" s="136">
        <v>3</v>
      </c>
      <c r="DX89" s="215" t="s">
        <v>269</v>
      </c>
      <c r="DY89" s="215" t="s">
        <v>269</v>
      </c>
      <c r="DZ89" s="215" t="s">
        <v>269</v>
      </c>
      <c r="EA89" s="215" t="s">
        <v>269</v>
      </c>
      <c r="EB89" s="215" t="s">
        <v>269</v>
      </c>
      <c r="EC89" s="215" t="s">
        <v>269</v>
      </c>
      <c r="ED89" s="215" t="s">
        <v>269</v>
      </c>
      <c r="EE89" s="215" t="s">
        <v>269</v>
      </c>
    </row>
    <row r="90" spans="1:135" ht="57.6" x14ac:dyDescent="0.55000000000000004">
      <c r="A90" s="83" t="s">
        <v>130</v>
      </c>
      <c r="B90" s="136">
        <v>917258</v>
      </c>
      <c r="C90" t="s">
        <v>743</v>
      </c>
      <c r="D90" s="83" t="s">
        <v>228</v>
      </c>
      <c r="E90" s="138">
        <v>904742527553</v>
      </c>
      <c r="F90" s="83" t="s">
        <v>143</v>
      </c>
      <c r="G90" s="85">
        <v>43620</v>
      </c>
      <c r="H90" s="83" t="s">
        <v>98</v>
      </c>
      <c r="I90" s="84" t="s">
        <v>612</v>
      </c>
      <c r="J90" s="207" t="s">
        <v>628</v>
      </c>
      <c r="K90" s="208" t="s">
        <v>633</v>
      </c>
      <c r="L90" s="83" t="s">
        <v>108</v>
      </c>
      <c r="M90" s="184" t="s">
        <v>102</v>
      </c>
      <c r="N90" s="184" t="s">
        <v>556</v>
      </c>
      <c r="O90" s="85" t="s">
        <v>102</v>
      </c>
      <c r="P90" s="185">
        <v>42491</v>
      </c>
      <c r="Q90" s="186" t="s">
        <v>202</v>
      </c>
      <c r="R90" s="186" t="s">
        <v>613</v>
      </c>
      <c r="S90" s="186"/>
      <c r="T90" s="187"/>
      <c r="U90" s="188" t="s">
        <v>295</v>
      </c>
      <c r="V90" s="188" t="s">
        <v>205</v>
      </c>
      <c r="W90" s="188" t="s">
        <v>295</v>
      </c>
      <c r="X90" s="189" t="s">
        <v>107</v>
      </c>
      <c r="Y90" s="190" t="s">
        <v>614</v>
      </c>
      <c r="Z90" s="83">
        <v>700</v>
      </c>
      <c r="AA90" s="83" t="s">
        <v>193</v>
      </c>
      <c r="AB90" s="83" t="s">
        <v>181</v>
      </c>
      <c r="AC90" s="83" t="s">
        <v>102</v>
      </c>
      <c r="AD90" s="83" t="s">
        <v>5388</v>
      </c>
      <c r="AE90" s="83" t="s">
        <v>5389</v>
      </c>
      <c r="AF90" s="83" t="s">
        <v>102</v>
      </c>
      <c r="AG90" s="83" t="s">
        <v>175</v>
      </c>
      <c r="AH90" s="83" t="s">
        <v>5390</v>
      </c>
      <c r="AI90" s="83" t="s">
        <v>104</v>
      </c>
      <c r="AJ90" s="83" t="s">
        <v>105</v>
      </c>
      <c r="AK90" s="191" t="s">
        <v>5388</v>
      </c>
      <c r="AL90" s="191" t="s">
        <v>5389</v>
      </c>
      <c r="AM90" s="191" t="s">
        <v>102</v>
      </c>
      <c r="AN90" s="191" t="s">
        <v>175</v>
      </c>
      <c r="AO90" s="191" t="s">
        <v>5390</v>
      </c>
      <c r="AP90" s="191" t="s">
        <v>104</v>
      </c>
      <c r="AQ90" s="191" t="s">
        <v>105</v>
      </c>
      <c r="AR90" s="191" t="s">
        <v>106</v>
      </c>
      <c r="AS90" s="191"/>
      <c r="AT90" s="191"/>
      <c r="AU90" s="191"/>
      <c r="AV90" s="191"/>
      <c r="AW90" s="191"/>
      <c r="AX90" s="191" t="s">
        <v>575</v>
      </c>
      <c r="AY90" s="192" t="s">
        <v>454</v>
      </c>
      <c r="AZ90" s="192" t="s">
        <v>108</v>
      </c>
      <c r="BA90" s="91" t="s">
        <v>108</v>
      </c>
      <c r="BB90" s="90">
        <v>0</v>
      </c>
      <c r="BC90" s="93" t="s">
        <v>102</v>
      </c>
      <c r="BD90" s="93" t="s">
        <v>102</v>
      </c>
      <c r="BE90" s="93" t="s">
        <v>102</v>
      </c>
      <c r="BF90" s="93" t="s">
        <v>102</v>
      </c>
      <c r="BG90" s="97" t="s">
        <v>108</v>
      </c>
      <c r="BH90" s="93" t="s">
        <v>108</v>
      </c>
      <c r="BI90" s="93" t="s">
        <v>102</v>
      </c>
      <c r="BJ90" s="93" t="s">
        <v>102</v>
      </c>
      <c r="BK90" s="93" t="s">
        <v>102</v>
      </c>
      <c r="BL90" s="93" t="s">
        <v>102</v>
      </c>
      <c r="BM90" s="93" t="s">
        <v>102</v>
      </c>
      <c r="BN90" s="93" t="s">
        <v>102</v>
      </c>
      <c r="BO90" s="93" t="s">
        <v>102</v>
      </c>
      <c r="BP90" s="96" t="s">
        <v>102</v>
      </c>
      <c r="BQ90" s="90">
        <v>0</v>
      </c>
      <c r="BR90" s="93" t="s">
        <v>102</v>
      </c>
      <c r="BS90" s="93" t="s">
        <v>102</v>
      </c>
      <c r="BT90" s="93" t="s">
        <v>102</v>
      </c>
      <c r="BU90" s="93" t="s">
        <v>102</v>
      </c>
      <c r="BV90" s="97" t="s">
        <v>108</v>
      </c>
      <c r="BW90" s="93" t="s">
        <v>108</v>
      </c>
      <c r="BX90" s="95" t="s">
        <v>102</v>
      </c>
      <c r="BY90" s="93" t="s">
        <v>102</v>
      </c>
      <c r="BZ90" s="93" t="s">
        <v>102</v>
      </c>
      <c r="CA90" s="93" t="s">
        <v>102</v>
      </c>
      <c r="CB90" s="93" t="s">
        <v>102</v>
      </c>
      <c r="CC90" s="93" t="s">
        <v>102</v>
      </c>
      <c r="CD90" s="93" t="s">
        <v>102</v>
      </c>
      <c r="CE90" s="193" t="s">
        <v>102</v>
      </c>
      <c r="CF90" s="194" t="s">
        <v>508</v>
      </c>
      <c r="CG90" s="195" t="s">
        <v>102</v>
      </c>
      <c r="CH90" s="101" t="e">
        <v>#N/A</v>
      </c>
      <c r="CI90" s="102" t="s">
        <v>580</v>
      </c>
      <c r="CJ90" s="196" t="s">
        <v>108</v>
      </c>
      <c r="CK90" s="104" t="s">
        <v>109</v>
      </c>
      <c r="CL90" s="105" t="s">
        <v>579</v>
      </c>
      <c r="CM90" s="83" t="s">
        <v>108</v>
      </c>
      <c r="CN90" s="106" t="s">
        <v>108</v>
      </c>
      <c r="CO90" s="197" t="s">
        <v>108</v>
      </c>
      <c r="CP90" s="107"/>
      <c r="CQ90" s="198" t="s">
        <v>474</v>
      </c>
      <c r="CR90" s="198" t="s">
        <v>474</v>
      </c>
      <c r="CS90" s="199" t="s">
        <v>616</v>
      </c>
      <c r="CT90" s="83" t="s">
        <v>109</v>
      </c>
      <c r="CU90" s="83" t="s">
        <v>109</v>
      </c>
      <c r="CV90" s="83">
        <v>69</v>
      </c>
      <c r="CW90" s="83" t="s">
        <v>112</v>
      </c>
      <c r="CX90" s="83">
        <v>69</v>
      </c>
      <c r="CY90" s="83" t="s">
        <v>5391</v>
      </c>
      <c r="CZ90" s="83">
        <v>116126.5</v>
      </c>
      <c r="DA90" s="83" t="s">
        <v>138</v>
      </c>
      <c r="DB90" s="83" t="s">
        <v>124</v>
      </c>
      <c r="DC90" s="83" t="s">
        <v>501</v>
      </c>
      <c r="DD90" s="83">
        <v>7033</v>
      </c>
      <c r="DE90" s="83" t="s">
        <v>582</v>
      </c>
      <c r="DF90" s="83" t="s">
        <v>145</v>
      </c>
      <c r="DG90" s="83" t="s">
        <v>501</v>
      </c>
      <c r="DH90" s="83" t="s">
        <v>582</v>
      </c>
      <c r="DI90" s="85">
        <v>43646</v>
      </c>
      <c r="DJ90" s="83" t="s">
        <v>584</v>
      </c>
      <c r="DK90" s="83" t="s">
        <v>102</v>
      </c>
      <c r="DL90" s="83" t="s">
        <v>482</v>
      </c>
      <c r="DM90" s="83">
        <v>0</v>
      </c>
      <c r="DN90" s="83" t="s">
        <v>238</v>
      </c>
      <c r="DO90" s="83">
        <v>1</v>
      </c>
      <c r="DP90" s="83">
        <v>4</v>
      </c>
      <c r="DQ90" s="83"/>
      <c r="DR90" s="83" t="s">
        <v>108</v>
      </c>
      <c r="DS90" s="83" t="s">
        <v>497</v>
      </c>
      <c r="DU90" s="215" t="s">
        <v>269</v>
      </c>
      <c r="DV90" s="136">
        <v>1</v>
      </c>
      <c r="DW90" s="136">
        <v>3</v>
      </c>
      <c r="DX90" s="215" t="s">
        <v>269</v>
      </c>
      <c r="DY90" s="215" t="s">
        <v>269</v>
      </c>
      <c r="DZ90" s="215" t="s">
        <v>269</v>
      </c>
      <c r="EA90" s="215" t="s">
        <v>269</v>
      </c>
      <c r="EB90" s="215" t="s">
        <v>269</v>
      </c>
      <c r="EC90" s="215" t="s">
        <v>269</v>
      </c>
      <c r="ED90" s="215" t="s">
        <v>269</v>
      </c>
      <c r="EE90" s="215" t="s">
        <v>269</v>
      </c>
    </row>
    <row r="91" spans="1:135" ht="28.8" x14ac:dyDescent="0.55000000000000004">
      <c r="A91" s="83" t="s">
        <v>130</v>
      </c>
      <c r="B91" s="136">
        <v>471126</v>
      </c>
      <c r="C91" t="s">
        <v>744</v>
      </c>
      <c r="D91" s="83" t="s">
        <v>228</v>
      </c>
      <c r="E91" s="138">
        <v>582621958048</v>
      </c>
      <c r="F91" s="83" t="s">
        <v>114</v>
      </c>
      <c r="G91" s="85">
        <v>43634</v>
      </c>
      <c r="H91" s="83" t="s">
        <v>98</v>
      </c>
      <c r="I91" s="84" t="s">
        <v>618</v>
      </c>
      <c r="J91" s="207" t="s">
        <v>629</v>
      </c>
      <c r="K91" s="208" t="s">
        <v>634</v>
      </c>
      <c r="L91" s="83" t="s">
        <v>108</v>
      </c>
      <c r="M91" s="184">
        <v>27497</v>
      </c>
      <c r="N91" s="184"/>
      <c r="O91" s="85" t="s">
        <v>102</v>
      </c>
      <c r="P91" s="185">
        <v>43013</v>
      </c>
      <c r="Q91" s="186" t="s">
        <v>203</v>
      </c>
      <c r="R91" s="186"/>
      <c r="S91" s="186"/>
      <c r="T91" s="187"/>
      <c r="U91" s="188" t="s">
        <v>296</v>
      </c>
      <c r="V91" s="188" t="s">
        <v>205</v>
      </c>
      <c r="W91" s="189" t="s">
        <v>619</v>
      </c>
      <c r="X91" s="189" t="s">
        <v>107</v>
      </c>
      <c r="Y91" s="190" t="s">
        <v>614</v>
      </c>
      <c r="Z91" s="83">
        <v>700</v>
      </c>
      <c r="AA91" s="83" t="s">
        <v>193</v>
      </c>
      <c r="AB91" s="83" t="s">
        <v>181</v>
      </c>
      <c r="AC91" s="83" t="s">
        <v>102</v>
      </c>
      <c r="AD91" s="83" t="s">
        <v>5392</v>
      </c>
      <c r="AE91" s="83" t="s">
        <v>102</v>
      </c>
      <c r="AF91" s="83" t="s">
        <v>102</v>
      </c>
      <c r="AG91" s="83" t="s">
        <v>174</v>
      </c>
      <c r="AH91" s="83" t="s">
        <v>5381</v>
      </c>
      <c r="AI91" s="83" t="s">
        <v>104</v>
      </c>
      <c r="AJ91" s="83" t="s">
        <v>105</v>
      </c>
      <c r="AK91" s="191" t="s">
        <v>5392</v>
      </c>
      <c r="AL91" s="191" t="s">
        <v>102</v>
      </c>
      <c r="AM91" s="191" t="s">
        <v>102</v>
      </c>
      <c r="AN91" s="191" t="s">
        <v>174</v>
      </c>
      <c r="AO91" s="191" t="s">
        <v>5381</v>
      </c>
      <c r="AP91" s="191" t="s">
        <v>104</v>
      </c>
      <c r="AQ91" s="191" t="s">
        <v>105</v>
      </c>
      <c r="AR91" s="191" t="s">
        <v>106</v>
      </c>
      <c r="AS91" s="191" t="s">
        <v>5392</v>
      </c>
      <c r="AT91" s="191" t="s">
        <v>488</v>
      </c>
      <c r="AU91" s="191" t="s">
        <v>5393</v>
      </c>
      <c r="AV91" s="191" t="s">
        <v>104</v>
      </c>
      <c r="AW91" s="191" t="s">
        <v>204</v>
      </c>
      <c r="AX91" s="191"/>
      <c r="AY91" s="192" t="s">
        <v>454</v>
      </c>
      <c r="AZ91" s="192" t="s">
        <v>416</v>
      </c>
      <c r="BA91" s="91" t="s">
        <v>108</v>
      </c>
      <c r="BB91" s="90">
        <v>0</v>
      </c>
      <c r="BC91" s="93" t="s">
        <v>102</v>
      </c>
      <c r="BD91" s="93" t="s">
        <v>102</v>
      </c>
      <c r="BE91" s="93" t="s">
        <v>102</v>
      </c>
      <c r="BF91" s="93" t="s">
        <v>102</v>
      </c>
      <c r="BG91" s="97" t="s">
        <v>108</v>
      </c>
      <c r="BH91" s="93" t="s">
        <v>108</v>
      </c>
      <c r="BI91" s="93" t="s">
        <v>102</v>
      </c>
      <c r="BJ91" s="93" t="s">
        <v>102</v>
      </c>
      <c r="BK91" s="93" t="s">
        <v>102</v>
      </c>
      <c r="BL91" s="93" t="s">
        <v>102</v>
      </c>
      <c r="BM91" s="93" t="s">
        <v>102</v>
      </c>
      <c r="BN91" s="93" t="s">
        <v>102</v>
      </c>
      <c r="BO91" s="93" t="s">
        <v>102</v>
      </c>
      <c r="BP91" s="96" t="s">
        <v>102</v>
      </c>
      <c r="BQ91" s="90">
        <v>0</v>
      </c>
      <c r="BR91" s="93" t="s">
        <v>102</v>
      </c>
      <c r="BS91" s="93" t="s">
        <v>102</v>
      </c>
      <c r="BT91" s="93" t="s">
        <v>102</v>
      </c>
      <c r="BU91" s="93" t="s">
        <v>102</v>
      </c>
      <c r="BV91" s="97" t="s">
        <v>108</v>
      </c>
      <c r="BW91" s="93" t="s">
        <v>108</v>
      </c>
      <c r="BX91" s="95" t="s">
        <v>102</v>
      </c>
      <c r="BY91" s="93" t="s">
        <v>102</v>
      </c>
      <c r="BZ91" s="93" t="s">
        <v>102</v>
      </c>
      <c r="CA91" s="93" t="s">
        <v>102</v>
      </c>
      <c r="CB91" s="93" t="s">
        <v>102</v>
      </c>
      <c r="CC91" s="93" t="s">
        <v>102</v>
      </c>
      <c r="CD91" s="93" t="s">
        <v>102</v>
      </c>
      <c r="CE91" s="193" t="s">
        <v>102</v>
      </c>
      <c r="CF91" s="194" t="s">
        <v>436</v>
      </c>
      <c r="CG91" s="195" t="s">
        <v>5394</v>
      </c>
      <c r="CH91" s="101" t="s">
        <v>310</v>
      </c>
      <c r="CI91" s="102"/>
      <c r="CJ91" s="196" t="s">
        <v>5395</v>
      </c>
      <c r="CK91" s="104" t="s">
        <v>190</v>
      </c>
      <c r="CL91" s="105"/>
      <c r="CM91" s="83" t="s">
        <v>623</v>
      </c>
      <c r="CN91" s="106" t="s">
        <v>624</v>
      </c>
      <c r="CO91" s="197" t="s">
        <v>625</v>
      </c>
      <c r="CP91" s="107"/>
      <c r="CQ91" s="198" t="s">
        <v>474</v>
      </c>
      <c r="CR91" s="198" t="s">
        <v>474</v>
      </c>
      <c r="CS91" s="199"/>
      <c r="CT91" s="83" t="s">
        <v>109</v>
      </c>
      <c r="CU91" s="83" t="s">
        <v>109</v>
      </c>
      <c r="CV91" s="83">
        <v>23</v>
      </c>
      <c r="CW91" s="83" t="s">
        <v>139</v>
      </c>
      <c r="CX91" s="83">
        <v>23</v>
      </c>
      <c r="CY91" s="83" t="s">
        <v>108</v>
      </c>
      <c r="CZ91" s="83">
        <v>117446</v>
      </c>
      <c r="DA91" s="83" t="s">
        <v>581</v>
      </c>
      <c r="DB91" s="83" t="s">
        <v>152</v>
      </c>
      <c r="DC91" s="83" t="s">
        <v>500</v>
      </c>
      <c r="DD91" s="83">
        <v>3686</v>
      </c>
      <c r="DE91" s="83" t="s">
        <v>606</v>
      </c>
      <c r="DF91" s="83" t="s">
        <v>152</v>
      </c>
      <c r="DG91" s="83" t="s">
        <v>500</v>
      </c>
      <c r="DH91" s="83"/>
      <c r="DI91" s="85">
        <v>43646</v>
      </c>
      <c r="DJ91" s="83" t="s">
        <v>584</v>
      </c>
      <c r="DK91" s="83" t="s">
        <v>102</v>
      </c>
      <c r="DL91" s="83" t="s">
        <v>482</v>
      </c>
      <c r="DM91" s="83">
        <v>0</v>
      </c>
      <c r="DN91" s="83" t="s">
        <v>483</v>
      </c>
      <c r="DO91" s="83">
        <v>1</v>
      </c>
      <c r="DP91" s="83">
        <v>2</v>
      </c>
      <c r="DQ91" s="83"/>
      <c r="DR91" s="83" t="s">
        <v>108</v>
      </c>
      <c r="DS91" s="83" t="s">
        <v>497</v>
      </c>
      <c r="DU91" s="215" t="s">
        <v>269</v>
      </c>
      <c r="DV91" s="136">
        <v>1</v>
      </c>
      <c r="DW91" s="136">
        <v>3</v>
      </c>
      <c r="DX91" s="215" t="s">
        <v>269</v>
      </c>
      <c r="DY91" s="215" t="s">
        <v>269</v>
      </c>
      <c r="DZ91" s="215" t="s">
        <v>269</v>
      </c>
      <c r="EA91" s="215" t="s">
        <v>269</v>
      </c>
      <c r="EB91" s="215" t="s">
        <v>269</v>
      </c>
      <c r="EC91" s="215" t="s">
        <v>269</v>
      </c>
      <c r="ED91" s="215" t="s">
        <v>269</v>
      </c>
      <c r="EE91" s="215" t="s">
        <v>269</v>
      </c>
    </row>
    <row r="92" spans="1:135" ht="28.8" x14ac:dyDescent="0.55000000000000004">
      <c r="A92" s="83" t="s">
        <v>130</v>
      </c>
      <c r="B92" s="136">
        <v>462020</v>
      </c>
      <c r="C92" t="s">
        <v>745</v>
      </c>
      <c r="D92" s="83" t="s">
        <v>228</v>
      </c>
      <c r="E92" s="138">
        <v>825729607167</v>
      </c>
      <c r="F92" s="83" t="s">
        <v>114</v>
      </c>
      <c r="G92" s="85">
        <v>43643</v>
      </c>
      <c r="H92" s="211" t="s">
        <v>98</v>
      </c>
      <c r="I92" s="84" t="s">
        <v>610</v>
      </c>
      <c r="J92" s="207" t="s">
        <v>627</v>
      </c>
      <c r="K92" s="208" t="s">
        <v>630</v>
      </c>
      <c r="L92" s="83" t="s">
        <v>108</v>
      </c>
      <c r="M92" s="184">
        <v>24408</v>
      </c>
      <c r="N92" s="184"/>
      <c r="O92" s="85" t="s">
        <v>102</v>
      </c>
      <c r="P92" s="185">
        <v>42491</v>
      </c>
      <c r="Q92" s="186" t="s">
        <v>203</v>
      </c>
      <c r="R92" s="186"/>
      <c r="S92" s="186"/>
      <c r="T92" s="187"/>
      <c r="U92" s="188" t="s">
        <v>296</v>
      </c>
      <c r="V92" s="188" t="s">
        <v>297</v>
      </c>
      <c r="W92" s="188" t="s">
        <v>297</v>
      </c>
      <c r="X92" s="189" t="s">
        <v>167</v>
      </c>
      <c r="Y92" s="190"/>
      <c r="Z92" s="83">
        <v>700</v>
      </c>
      <c r="AA92" s="83" t="s">
        <v>193</v>
      </c>
      <c r="AB92" s="83" t="s">
        <v>181</v>
      </c>
      <c r="AC92" s="83" t="s">
        <v>102</v>
      </c>
      <c r="AD92" s="83" t="s">
        <v>5396</v>
      </c>
      <c r="AE92" s="83" t="s">
        <v>102</v>
      </c>
      <c r="AF92" s="83" t="s">
        <v>102</v>
      </c>
      <c r="AG92" s="83" t="s">
        <v>119</v>
      </c>
      <c r="AH92" s="83" t="s">
        <v>5397</v>
      </c>
      <c r="AI92" s="83" t="s">
        <v>104</v>
      </c>
      <c r="AJ92" s="83" t="s">
        <v>105</v>
      </c>
      <c r="AK92" s="191" t="s">
        <v>5396</v>
      </c>
      <c r="AL92" s="191" t="s">
        <v>102</v>
      </c>
      <c r="AM92" s="191" t="s">
        <v>102</v>
      </c>
      <c r="AN92" s="191" t="s">
        <v>119</v>
      </c>
      <c r="AO92" s="191" t="s">
        <v>5397</v>
      </c>
      <c r="AP92" s="191" t="s">
        <v>104</v>
      </c>
      <c r="AQ92" s="191" t="s">
        <v>105</v>
      </c>
      <c r="AR92" s="191" t="s">
        <v>106</v>
      </c>
      <c r="AS92" s="191" t="s">
        <v>5396</v>
      </c>
      <c r="AT92" s="191" t="s">
        <v>485</v>
      </c>
      <c r="AU92" s="191" t="s">
        <v>5397</v>
      </c>
      <c r="AV92" s="191" t="s">
        <v>104</v>
      </c>
      <c r="AW92" s="191" t="s">
        <v>204</v>
      </c>
      <c r="AX92" s="191"/>
      <c r="AY92" s="192" t="s">
        <v>454</v>
      </c>
      <c r="AZ92" s="192" t="s">
        <v>416</v>
      </c>
      <c r="BA92" s="91" t="s">
        <v>108</v>
      </c>
      <c r="BB92" s="90">
        <v>0</v>
      </c>
      <c r="BC92" s="93" t="s">
        <v>102</v>
      </c>
      <c r="BD92" s="93" t="s">
        <v>102</v>
      </c>
      <c r="BE92" s="93" t="s">
        <v>102</v>
      </c>
      <c r="BF92" s="93" t="s">
        <v>102</v>
      </c>
      <c r="BG92" s="97" t="s">
        <v>108</v>
      </c>
      <c r="BH92" s="93" t="s">
        <v>108</v>
      </c>
      <c r="BI92" s="93" t="s">
        <v>102</v>
      </c>
      <c r="BJ92" s="93" t="s">
        <v>102</v>
      </c>
      <c r="BK92" s="93" t="s">
        <v>102</v>
      </c>
      <c r="BL92" s="93" t="s">
        <v>102</v>
      </c>
      <c r="BM92" s="93" t="s">
        <v>102</v>
      </c>
      <c r="BN92" s="93" t="s">
        <v>102</v>
      </c>
      <c r="BO92" s="93" t="s">
        <v>102</v>
      </c>
      <c r="BP92" s="96" t="s">
        <v>102</v>
      </c>
      <c r="BQ92" s="90">
        <v>0</v>
      </c>
      <c r="BR92" s="93" t="s">
        <v>102</v>
      </c>
      <c r="BS92" s="93" t="s">
        <v>102</v>
      </c>
      <c r="BT92" s="93" t="s">
        <v>102</v>
      </c>
      <c r="BU92" s="93" t="s">
        <v>102</v>
      </c>
      <c r="BV92" s="97" t="s">
        <v>108</v>
      </c>
      <c r="BW92" s="93" t="s">
        <v>108</v>
      </c>
      <c r="BX92" s="95" t="s">
        <v>102</v>
      </c>
      <c r="BY92" s="93" t="s">
        <v>102</v>
      </c>
      <c r="BZ92" s="93" t="s">
        <v>102</v>
      </c>
      <c r="CA92" s="93" t="s">
        <v>102</v>
      </c>
      <c r="CB92" s="93" t="s">
        <v>102</v>
      </c>
      <c r="CC92" s="93" t="s">
        <v>102</v>
      </c>
      <c r="CD92" s="93" t="s">
        <v>102</v>
      </c>
      <c r="CE92" s="193" t="s">
        <v>102</v>
      </c>
      <c r="CF92" s="194" t="s">
        <v>436</v>
      </c>
      <c r="CG92" s="195" t="s">
        <v>5398</v>
      </c>
      <c r="CH92" s="101" t="s">
        <v>563</v>
      </c>
      <c r="CI92" s="102"/>
      <c r="CJ92" s="196" t="s">
        <v>577</v>
      </c>
      <c r="CK92" s="104" t="s">
        <v>190</v>
      </c>
      <c r="CL92" s="105"/>
      <c r="CM92" s="83" t="s">
        <v>578</v>
      </c>
      <c r="CN92" s="106" t="s">
        <v>108</v>
      </c>
      <c r="CO92" s="197" t="s">
        <v>566</v>
      </c>
      <c r="CP92" s="107"/>
      <c r="CQ92" s="198" t="s">
        <v>107</v>
      </c>
      <c r="CR92" s="198" t="s">
        <v>107</v>
      </c>
      <c r="CS92" s="199"/>
      <c r="CT92" s="83" t="s">
        <v>109</v>
      </c>
      <c r="CU92" s="83" t="s">
        <v>109</v>
      </c>
      <c r="CV92" s="83">
        <v>39</v>
      </c>
      <c r="CW92" s="83" t="s">
        <v>270</v>
      </c>
      <c r="CX92" s="83">
        <v>39</v>
      </c>
      <c r="CY92" s="83" t="s">
        <v>108</v>
      </c>
      <c r="CZ92" s="83">
        <v>118765.5</v>
      </c>
      <c r="DA92" s="83" t="s">
        <v>5399</v>
      </c>
      <c r="DB92" s="83" t="s">
        <v>118</v>
      </c>
      <c r="DC92" s="83" t="s">
        <v>108</v>
      </c>
      <c r="DD92" s="83">
        <v>6307</v>
      </c>
      <c r="DE92" s="83" t="s">
        <v>173</v>
      </c>
      <c r="DF92" s="83" t="s">
        <v>118</v>
      </c>
      <c r="DG92" s="83" t="s">
        <v>500</v>
      </c>
      <c r="DH92" s="83"/>
      <c r="DI92" s="85">
        <v>43646</v>
      </c>
      <c r="DJ92" s="83" t="s">
        <v>584</v>
      </c>
      <c r="DK92" s="83" t="s">
        <v>102</v>
      </c>
      <c r="DL92" s="83" t="s">
        <v>482</v>
      </c>
      <c r="DM92" s="83">
        <v>0</v>
      </c>
      <c r="DN92" s="83" t="s">
        <v>483</v>
      </c>
      <c r="DO92" s="83">
        <v>1</v>
      </c>
      <c r="DP92" s="83">
        <v>1</v>
      </c>
      <c r="DQ92" s="83"/>
      <c r="DR92" s="83" t="s">
        <v>108</v>
      </c>
      <c r="DS92" s="83" t="s">
        <v>497</v>
      </c>
      <c r="DU92" s="215" t="s">
        <v>269</v>
      </c>
      <c r="DV92" s="136">
        <v>1</v>
      </c>
      <c r="DW92" s="136">
        <v>3</v>
      </c>
      <c r="DX92" s="215" t="s">
        <v>269</v>
      </c>
      <c r="DY92" s="215" t="s">
        <v>269</v>
      </c>
      <c r="DZ92" s="215" t="s">
        <v>269</v>
      </c>
      <c r="EA92" s="215" t="s">
        <v>269</v>
      </c>
      <c r="EB92" s="215" t="s">
        <v>269</v>
      </c>
      <c r="EC92" s="215" t="s">
        <v>269</v>
      </c>
      <c r="ED92" s="215" t="s">
        <v>269</v>
      </c>
      <c r="EE92" s="215" t="s">
        <v>269</v>
      </c>
    </row>
    <row r="93" spans="1:135" ht="57.6" x14ac:dyDescent="0.55000000000000004">
      <c r="A93" s="83" t="s">
        <v>130</v>
      </c>
      <c r="B93" s="136">
        <v>182588</v>
      </c>
      <c r="C93" t="s">
        <v>746</v>
      </c>
      <c r="D93" s="83" t="s">
        <v>228</v>
      </c>
      <c r="E93" s="138">
        <v>566661909884</v>
      </c>
      <c r="F93" s="83" t="s">
        <v>143</v>
      </c>
      <c r="G93" s="85">
        <v>43620</v>
      </c>
      <c r="H93" s="83" t="s">
        <v>98</v>
      </c>
      <c r="I93" s="84" t="s">
        <v>612</v>
      </c>
      <c r="J93" s="207" t="s">
        <v>628</v>
      </c>
      <c r="K93" s="208" t="s">
        <v>633</v>
      </c>
      <c r="L93" s="83" t="s">
        <v>108</v>
      </c>
      <c r="M93" s="184" t="s">
        <v>102</v>
      </c>
      <c r="N93" s="184" t="s">
        <v>556</v>
      </c>
      <c r="O93" s="85" t="s">
        <v>102</v>
      </c>
      <c r="P93" s="185">
        <v>42491</v>
      </c>
      <c r="Q93" s="186" t="s">
        <v>202</v>
      </c>
      <c r="R93" s="186" t="s">
        <v>613</v>
      </c>
      <c r="S93" s="186"/>
      <c r="T93" s="187"/>
      <c r="U93" s="188" t="s">
        <v>295</v>
      </c>
      <c r="V93" s="188" t="s">
        <v>205</v>
      </c>
      <c r="W93" s="188" t="s">
        <v>295</v>
      </c>
      <c r="X93" s="189" t="s">
        <v>107</v>
      </c>
      <c r="Y93" s="190" t="s">
        <v>614</v>
      </c>
      <c r="Z93" s="83">
        <v>700</v>
      </c>
      <c r="AA93" s="83" t="s">
        <v>193</v>
      </c>
      <c r="AB93" s="83" t="s">
        <v>181</v>
      </c>
      <c r="AC93" s="83" t="s">
        <v>102</v>
      </c>
      <c r="AD93" s="83" t="s">
        <v>5400</v>
      </c>
      <c r="AE93" s="83" t="s">
        <v>5401</v>
      </c>
      <c r="AF93" s="83" t="s">
        <v>102</v>
      </c>
      <c r="AG93" s="83" t="s">
        <v>175</v>
      </c>
      <c r="AH93" s="83" t="s">
        <v>5402</v>
      </c>
      <c r="AI93" s="83" t="s">
        <v>104</v>
      </c>
      <c r="AJ93" s="83" t="s">
        <v>105</v>
      </c>
      <c r="AK93" s="191" t="s">
        <v>5400</v>
      </c>
      <c r="AL93" s="191" t="s">
        <v>5401</v>
      </c>
      <c r="AM93" s="191" t="s">
        <v>102</v>
      </c>
      <c r="AN93" s="191" t="s">
        <v>175</v>
      </c>
      <c r="AO93" s="191" t="s">
        <v>5402</v>
      </c>
      <c r="AP93" s="191" t="s">
        <v>104</v>
      </c>
      <c r="AQ93" s="191" t="s">
        <v>105</v>
      </c>
      <c r="AR93" s="191" t="s">
        <v>106</v>
      </c>
      <c r="AS93" s="191"/>
      <c r="AT93" s="191"/>
      <c r="AU93" s="191"/>
      <c r="AV93" s="191"/>
      <c r="AW93" s="191"/>
      <c r="AX93" s="191" t="s">
        <v>575</v>
      </c>
      <c r="AY93" s="192" t="s">
        <v>454</v>
      </c>
      <c r="AZ93" s="192" t="s">
        <v>108</v>
      </c>
      <c r="BA93" s="91" t="s">
        <v>108</v>
      </c>
      <c r="BB93" s="90">
        <v>0</v>
      </c>
      <c r="BC93" s="93" t="s">
        <v>102</v>
      </c>
      <c r="BD93" s="93" t="s">
        <v>102</v>
      </c>
      <c r="BE93" s="93" t="s">
        <v>102</v>
      </c>
      <c r="BF93" s="93" t="s">
        <v>102</v>
      </c>
      <c r="BG93" s="97" t="s">
        <v>108</v>
      </c>
      <c r="BH93" s="93" t="s">
        <v>108</v>
      </c>
      <c r="BI93" s="93" t="s">
        <v>102</v>
      </c>
      <c r="BJ93" s="93" t="s">
        <v>102</v>
      </c>
      <c r="BK93" s="93" t="s">
        <v>102</v>
      </c>
      <c r="BL93" s="93" t="s">
        <v>102</v>
      </c>
      <c r="BM93" s="93" t="s">
        <v>102</v>
      </c>
      <c r="BN93" s="93" t="s">
        <v>102</v>
      </c>
      <c r="BO93" s="93" t="s">
        <v>102</v>
      </c>
      <c r="BP93" s="96" t="s">
        <v>102</v>
      </c>
      <c r="BQ93" s="90">
        <v>0</v>
      </c>
      <c r="BR93" s="93" t="s">
        <v>102</v>
      </c>
      <c r="BS93" s="93" t="s">
        <v>102</v>
      </c>
      <c r="BT93" s="93" t="s">
        <v>102</v>
      </c>
      <c r="BU93" s="93" t="s">
        <v>102</v>
      </c>
      <c r="BV93" s="97" t="s">
        <v>108</v>
      </c>
      <c r="BW93" s="93" t="s">
        <v>108</v>
      </c>
      <c r="BX93" s="95" t="s">
        <v>102</v>
      </c>
      <c r="BY93" s="93" t="s">
        <v>102</v>
      </c>
      <c r="BZ93" s="93" t="s">
        <v>102</v>
      </c>
      <c r="CA93" s="93" t="s">
        <v>102</v>
      </c>
      <c r="CB93" s="93" t="s">
        <v>102</v>
      </c>
      <c r="CC93" s="93" t="s">
        <v>102</v>
      </c>
      <c r="CD93" s="93" t="s">
        <v>102</v>
      </c>
      <c r="CE93" s="193" t="s">
        <v>102</v>
      </c>
      <c r="CF93" s="194" t="s">
        <v>508</v>
      </c>
      <c r="CG93" s="195" t="s">
        <v>102</v>
      </c>
      <c r="CH93" s="101" t="e">
        <v>#N/A</v>
      </c>
      <c r="CI93" s="102" t="s">
        <v>580</v>
      </c>
      <c r="CJ93" s="196" t="s">
        <v>108</v>
      </c>
      <c r="CK93" s="104" t="s">
        <v>109</v>
      </c>
      <c r="CL93" s="105" t="s">
        <v>579</v>
      </c>
      <c r="CM93" s="83" t="s">
        <v>108</v>
      </c>
      <c r="CN93" s="106" t="s">
        <v>108</v>
      </c>
      <c r="CO93" s="197" t="s">
        <v>108</v>
      </c>
      <c r="CP93" s="107"/>
      <c r="CQ93" s="198" t="s">
        <v>474</v>
      </c>
      <c r="CR93" s="198" t="s">
        <v>474</v>
      </c>
      <c r="CS93" s="199" t="s">
        <v>616</v>
      </c>
      <c r="CT93" s="83" t="s">
        <v>109</v>
      </c>
      <c r="CU93" s="83" t="s">
        <v>109</v>
      </c>
      <c r="CV93" s="83">
        <v>10</v>
      </c>
      <c r="CW93" s="83" t="s">
        <v>112</v>
      </c>
      <c r="CX93" s="83">
        <v>10</v>
      </c>
      <c r="CY93" s="83" t="s">
        <v>5403</v>
      </c>
      <c r="CZ93" s="83">
        <v>120085</v>
      </c>
      <c r="DA93" s="83" t="s">
        <v>138</v>
      </c>
      <c r="DB93" s="83" t="s">
        <v>124</v>
      </c>
      <c r="DC93" s="83" t="s">
        <v>501</v>
      </c>
      <c r="DD93" s="83">
        <v>3322</v>
      </c>
      <c r="DE93" s="83" t="s">
        <v>582</v>
      </c>
      <c r="DF93" s="83" t="s">
        <v>145</v>
      </c>
      <c r="DG93" s="83" t="s">
        <v>501</v>
      </c>
      <c r="DH93" s="83" t="s">
        <v>582</v>
      </c>
      <c r="DI93" s="85">
        <v>43646</v>
      </c>
      <c r="DJ93" s="83" t="s">
        <v>584</v>
      </c>
      <c r="DK93" s="83" t="s">
        <v>102</v>
      </c>
      <c r="DL93" s="83" t="s">
        <v>482</v>
      </c>
      <c r="DM93" s="83">
        <v>0</v>
      </c>
      <c r="DN93" s="83" t="s">
        <v>238</v>
      </c>
      <c r="DO93" s="83">
        <v>1</v>
      </c>
      <c r="DP93" s="83">
        <v>3</v>
      </c>
      <c r="DQ93" s="83"/>
      <c r="DR93" s="83" t="s">
        <v>108</v>
      </c>
      <c r="DS93" s="83" t="s">
        <v>497</v>
      </c>
      <c r="DU93" s="215" t="s">
        <v>269</v>
      </c>
      <c r="DV93" s="136">
        <v>1</v>
      </c>
      <c r="DW93" s="136">
        <v>3</v>
      </c>
      <c r="DX93" s="215" t="s">
        <v>269</v>
      </c>
      <c r="DY93" s="215" t="s">
        <v>269</v>
      </c>
      <c r="DZ93" s="215" t="s">
        <v>269</v>
      </c>
      <c r="EA93" s="215" t="s">
        <v>269</v>
      </c>
      <c r="EB93" s="215" t="s">
        <v>269</v>
      </c>
      <c r="EC93" s="215" t="s">
        <v>269</v>
      </c>
      <c r="ED93" s="215" t="s">
        <v>269</v>
      </c>
      <c r="EE93" s="215" t="s">
        <v>269</v>
      </c>
    </row>
    <row r="94" spans="1:135" ht="28.8" x14ac:dyDescent="0.55000000000000004">
      <c r="A94" s="83" t="s">
        <v>130</v>
      </c>
      <c r="B94" s="136">
        <v>455866</v>
      </c>
      <c r="C94" t="s">
        <v>747</v>
      </c>
      <c r="D94" s="83" t="s">
        <v>228</v>
      </c>
      <c r="E94" s="138">
        <v>787482289095</v>
      </c>
      <c r="F94" s="83" t="s">
        <v>114</v>
      </c>
      <c r="G94" s="85">
        <v>43634</v>
      </c>
      <c r="H94" s="83" t="s">
        <v>98</v>
      </c>
      <c r="I94" s="84" t="s">
        <v>618</v>
      </c>
      <c r="J94" s="207" t="s">
        <v>629</v>
      </c>
      <c r="K94" s="208" t="s">
        <v>634</v>
      </c>
      <c r="L94" s="83" t="s">
        <v>108</v>
      </c>
      <c r="M94" s="184">
        <v>27498</v>
      </c>
      <c r="N94" s="184"/>
      <c r="O94" s="85" t="s">
        <v>102</v>
      </c>
      <c r="P94" s="185">
        <v>43013</v>
      </c>
      <c r="Q94" s="186" t="s">
        <v>203</v>
      </c>
      <c r="R94" s="186"/>
      <c r="S94" s="186"/>
      <c r="T94" s="187"/>
      <c r="U94" s="188" t="s">
        <v>296</v>
      </c>
      <c r="V94" s="188" t="s">
        <v>205</v>
      </c>
      <c r="W94" s="189" t="s">
        <v>619</v>
      </c>
      <c r="X94" s="189" t="s">
        <v>107</v>
      </c>
      <c r="Y94" s="190" t="s">
        <v>614</v>
      </c>
      <c r="Z94" s="83">
        <v>700</v>
      </c>
      <c r="AA94" s="83" t="s">
        <v>193</v>
      </c>
      <c r="AB94" s="83" t="s">
        <v>181</v>
      </c>
      <c r="AC94" s="83" t="s">
        <v>102</v>
      </c>
      <c r="AD94" s="83" t="s">
        <v>5404</v>
      </c>
      <c r="AE94" s="83" t="s">
        <v>102</v>
      </c>
      <c r="AF94" s="83" t="s">
        <v>102</v>
      </c>
      <c r="AG94" s="83" t="s">
        <v>174</v>
      </c>
      <c r="AH94" s="83" t="s">
        <v>5393</v>
      </c>
      <c r="AI94" s="83" t="s">
        <v>104</v>
      </c>
      <c r="AJ94" s="83" t="s">
        <v>105</v>
      </c>
      <c r="AK94" s="191" t="s">
        <v>5404</v>
      </c>
      <c r="AL94" s="191" t="s">
        <v>102</v>
      </c>
      <c r="AM94" s="191" t="s">
        <v>102</v>
      </c>
      <c r="AN94" s="191" t="s">
        <v>174</v>
      </c>
      <c r="AO94" s="191" t="s">
        <v>5393</v>
      </c>
      <c r="AP94" s="191" t="s">
        <v>104</v>
      </c>
      <c r="AQ94" s="191" t="s">
        <v>105</v>
      </c>
      <c r="AR94" s="191" t="s">
        <v>106</v>
      </c>
      <c r="AS94" s="191" t="s">
        <v>5404</v>
      </c>
      <c r="AT94" s="191" t="s">
        <v>488</v>
      </c>
      <c r="AU94" s="191" t="s">
        <v>5405</v>
      </c>
      <c r="AV94" s="191" t="s">
        <v>104</v>
      </c>
      <c r="AW94" s="191" t="s">
        <v>204</v>
      </c>
      <c r="AX94" s="191"/>
      <c r="AY94" s="192" t="s">
        <v>454</v>
      </c>
      <c r="AZ94" s="192" t="s">
        <v>416</v>
      </c>
      <c r="BA94" s="91" t="s">
        <v>108</v>
      </c>
      <c r="BB94" s="90">
        <v>0</v>
      </c>
      <c r="BC94" s="93" t="s">
        <v>102</v>
      </c>
      <c r="BD94" s="93" t="s">
        <v>102</v>
      </c>
      <c r="BE94" s="93" t="s">
        <v>102</v>
      </c>
      <c r="BF94" s="93" t="s">
        <v>102</v>
      </c>
      <c r="BG94" s="97" t="s">
        <v>108</v>
      </c>
      <c r="BH94" s="93" t="s">
        <v>108</v>
      </c>
      <c r="BI94" s="93" t="s">
        <v>102</v>
      </c>
      <c r="BJ94" s="93" t="s">
        <v>102</v>
      </c>
      <c r="BK94" s="93" t="s">
        <v>102</v>
      </c>
      <c r="BL94" s="93" t="s">
        <v>102</v>
      </c>
      <c r="BM94" s="93" t="s">
        <v>102</v>
      </c>
      <c r="BN94" s="93" t="s">
        <v>102</v>
      </c>
      <c r="BO94" s="93" t="s">
        <v>102</v>
      </c>
      <c r="BP94" s="96" t="s">
        <v>102</v>
      </c>
      <c r="BQ94" s="90">
        <v>0</v>
      </c>
      <c r="BR94" s="93" t="s">
        <v>102</v>
      </c>
      <c r="BS94" s="93" t="s">
        <v>102</v>
      </c>
      <c r="BT94" s="93" t="s">
        <v>102</v>
      </c>
      <c r="BU94" s="93" t="s">
        <v>102</v>
      </c>
      <c r="BV94" s="97" t="s">
        <v>108</v>
      </c>
      <c r="BW94" s="93" t="s">
        <v>108</v>
      </c>
      <c r="BX94" s="95" t="s">
        <v>102</v>
      </c>
      <c r="BY94" s="93" t="s">
        <v>102</v>
      </c>
      <c r="BZ94" s="93" t="s">
        <v>102</v>
      </c>
      <c r="CA94" s="93" t="s">
        <v>102</v>
      </c>
      <c r="CB94" s="93" t="s">
        <v>102</v>
      </c>
      <c r="CC94" s="93" t="s">
        <v>102</v>
      </c>
      <c r="CD94" s="93" t="s">
        <v>102</v>
      </c>
      <c r="CE94" s="193" t="s">
        <v>102</v>
      </c>
      <c r="CF94" s="194" t="s">
        <v>436</v>
      </c>
      <c r="CG94" s="195" t="s">
        <v>5406</v>
      </c>
      <c r="CH94" s="101" t="s">
        <v>310</v>
      </c>
      <c r="CI94" s="102"/>
      <c r="CJ94" s="196" t="s">
        <v>5407</v>
      </c>
      <c r="CK94" s="104" t="s">
        <v>190</v>
      </c>
      <c r="CL94" s="105"/>
      <c r="CM94" s="83" t="s">
        <v>623</v>
      </c>
      <c r="CN94" s="106" t="s">
        <v>624</v>
      </c>
      <c r="CO94" s="197" t="s">
        <v>625</v>
      </c>
      <c r="CP94" s="107"/>
      <c r="CQ94" s="198" t="s">
        <v>474</v>
      </c>
      <c r="CR94" s="198" t="s">
        <v>474</v>
      </c>
      <c r="CS94" s="199"/>
      <c r="CT94" s="83" t="s">
        <v>109</v>
      </c>
      <c r="CU94" s="83" t="s">
        <v>109</v>
      </c>
      <c r="CV94" s="83">
        <v>86</v>
      </c>
      <c r="CW94" s="83" t="s">
        <v>139</v>
      </c>
      <c r="CX94" s="83">
        <v>86</v>
      </c>
      <c r="CY94" s="83" t="s">
        <v>108</v>
      </c>
      <c r="CZ94" s="83">
        <v>121404.5</v>
      </c>
      <c r="DA94" s="83" t="s">
        <v>581</v>
      </c>
      <c r="DB94" s="83" t="s">
        <v>152</v>
      </c>
      <c r="DC94" s="83" t="s">
        <v>500</v>
      </c>
      <c r="DD94" s="83">
        <v>6654</v>
      </c>
      <c r="DE94" s="83" t="s">
        <v>606</v>
      </c>
      <c r="DF94" s="83" t="s">
        <v>152</v>
      </c>
      <c r="DG94" s="83" t="s">
        <v>500</v>
      </c>
      <c r="DH94" s="83"/>
      <c r="DI94" s="85">
        <v>43646</v>
      </c>
      <c r="DJ94" s="83" t="s">
        <v>584</v>
      </c>
      <c r="DK94" s="83" t="s">
        <v>102</v>
      </c>
      <c r="DL94" s="83" t="s">
        <v>482</v>
      </c>
      <c r="DM94" s="83">
        <v>0</v>
      </c>
      <c r="DN94" s="83" t="s">
        <v>483</v>
      </c>
      <c r="DO94" s="83">
        <v>1</v>
      </c>
      <c r="DP94" s="83">
        <v>4</v>
      </c>
      <c r="DQ94" s="83"/>
      <c r="DR94" s="83" t="s">
        <v>108</v>
      </c>
      <c r="DS94" s="83" t="s">
        <v>497</v>
      </c>
      <c r="DU94" s="215" t="s">
        <v>269</v>
      </c>
      <c r="DV94" s="136">
        <v>1</v>
      </c>
      <c r="DW94" s="136">
        <v>3</v>
      </c>
      <c r="DX94" s="215" t="s">
        <v>269</v>
      </c>
      <c r="DY94" s="215" t="s">
        <v>269</v>
      </c>
      <c r="DZ94" s="215" t="s">
        <v>269</v>
      </c>
      <c r="EA94" s="215" t="s">
        <v>269</v>
      </c>
      <c r="EB94" s="215" t="s">
        <v>269</v>
      </c>
      <c r="EC94" s="215" t="s">
        <v>269</v>
      </c>
      <c r="ED94" s="215" t="s">
        <v>269</v>
      </c>
      <c r="EE94" s="215" t="s">
        <v>269</v>
      </c>
    </row>
    <row r="95" spans="1:135" ht="28.8" x14ac:dyDescent="0.55000000000000004">
      <c r="A95" s="83" t="s">
        <v>130</v>
      </c>
      <c r="B95" s="136">
        <v>819591</v>
      </c>
      <c r="C95" t="s">
        <v>748</v>
      </c>
      <c r="D95" s="83" t="s">
        <v>228</v>
      </c>
      <c r="E95" s="138">
        <v>766992379878</v>
      </c>
      <c r="F95" s="83" t="s">
        <v>114</v>
      </c>
      <c r="G95" s="85">
        <v>43643</v>
      </c>
      <c r="H95" s="211" t="s">
        <v>98</v>
      </c>
      <c r="I95" s="84" t="s">
        <v>610</v>
      </c>
      <c r="J95" s="207" t="s">
        <v>627</v>
      </c>
      <c r="K95" s="208" t="s">
        <v>630</v>
      </c>
      <c r="L95" s="83" t="s">
        <v>108</v>
      </c>
      <c r="M95" s="184">
        <v>24409</v>
      </c>
      <c r="N95" s="184"/>
      <c r="O95" s="85" t="s">
        <v>102</v>
      </c>
      <c r="P95" s="185">
        <v>42491</v>
      </c>
      <c r="Q95" s="186" t="s">
        <v>203</v>
      </c>
      <c r="R95" s="186"/>
      <c r="S95" s="186"/>
      <c r="T95" s="187"/>
      <c r="U95" s="188" t="s">
        <v>296</v>
      </c>
      <c r="V95" s="188" t="s">
        <v>297</v>
      </c>
      <c r="W95" s="188" t="s">
        <v>297</v>
      </c>
      <c r="X95" s="189" t="s">
        <v>167</v>
      </c>
      <c r="Y95" s="190"/>
      <c r="Z95" s="83">
        <v>700</v>
      </c>
      <c r="AA95" s="83" t="s">
        <v>193</v>
      </c>
      <c r="AB95" s="83" t="s">
        <v>181</v>
      </c>
      <c r="AC95" s="83" t="s">
        <v>102</v>
      </c>
      <c r="AD95" s="83" t="s">
        <v>5408</v>
      </c>
      <c r="AE95" s="83" t="s">
        <v>102</v>
      </c>
      <c r="AF95" s="83" t="s">
        <v>102</v>
      </c>
      <c r="AG95" s="83" t="s">
        <v>119</v>
      </c>
      <c r="AH95" s="83" t="s">
        <v>5409</v>
      </c>
      <c r="AI95" s="83" t="s">
        <v>104</v>
      </c>
      <c r="AJ95" s="83" t="s">
        <v>105</v>
      </c>
      <c r="AK95" s="191" t="s">
        <v>5408</v>
      </c>
      <c r="AL95" s="191" t="s">
        <v>102</v>
      </c>
      <c r="AM95" s="191" t="s">
        <v>102</v>
      </c>
      <c r="AN95" s="191" t="s">
        <v>119</v>
      </c>
      <c r="AO95" s="191" t="s">
        <v>5409</v>
      </c>
      <c r="AP95" s="191" t="s">
        <v>104</v>
      </c>
      <c r="AQ95" s="191" t="s">
        <v>105</v>
      </c>
      <c r="AR95" s="191" t="s">
        <v>106</v>
      </c>
      <c r="AS95" s="191" t="s">
        <v>5408</v>
      </c>
      <c r="AT95" s="191" t="s">
        <v>485</v>
      </c>
      <c r="AU95" s="191" t="s">
        <v>5409</v>
      </c>
      <c r="AV95" s="191" t="s">
        <v>104</v>
      </c>
      <c r="AW95" s="191" t="s">
        <v>204</v>
      </c>
      <c r="AX95" s="191"/>
      <c r="AY95" s="192" t="s">
        <v>454</v>
      </c>
      <c r="AZ95" s="192" t="s">
        <v>416</v>
      </c>
      <c r="BA95" s="91" t="s">
        <v>108</v>
      </c>
      <c r="BB95" s="90">
        <v>0</v>
      </c>
      <c r="BC95" s="93" t="s">
        <v>102</v>
      </c>
      <c r="BD95" s="93" t="s">
        <v>102</v>
      </c>
      <c r="BE95" s="93" t="s">
        <v>102</v>
      </c>
      <c r="BF95" s="93" t="s">
        <v>102</v>
      </c>
      <c r="BG95" s="97" t="s">
        <v>108</v>
      </c>
      <c r="BH95" s="93" t="s">
        <v>108</v>
      </c>
      <c r="BI95" s="93" t="s">
        <v>102</v>
      </c>
      <c r="BJ95" s="93" t="s">
        <v>102</v>
      </c>
      <c r="BK95" s="93" t="s">
        <v>102</v>
      </c>
      <c r="BL95" s="93" t="s">
        <v>102</v>
      </c>
      <c r="BM95" s="93" t="s">
        <v>102</v>
      </c>
      <c r="BN95" s="93" t="s">
        <v>102</v>
      </c>
      <c r="BO95" s="93" t="s">
        <v>102</v>
      </c>
      <c r="BP95" s="96" t="s">
        <v>102</v>
      </c>
      <c r="BQ95" s="90">
        <v>0</v>
      </c>
      <c r="BR95" s="93" t="s">
        <v>102</v>
      </c>
      <c r="BS95" s="93" t="s">
        <v>102</v>
      </c>
      <c r="BT95" s="93" t="s">
        <v>102</v>
      </c>
      <c r="BU95" s="93" t="s">
        <v>102</v>
      </c>
      <c r="BV95" s="97" t="s">
        <v>108</v>
      </c>
      <c r="BW95" s="93" t="s">
        <v>108</v>
      </c>
      <c r="BX95" s="95" t="s">
        <v>102</v>
      </c>
      <c r="BY95" s="93" t="s">
        <v>102</v>
      </c>
      <c r="BZ95" s="93" t="s">
        <v>102</v>
      </c>
      <c r="CA95" s="93" t="s">
        <v>102</v>
      </c>
      <c r="CB95" s="93" t="s">
        <v>102</v>
      </c>
      <c r="CC95" s="93" t="s">
        <v>102</v>
      </c>
      <c r="CD95" s="93" t="s">
        <v>102</v>
      </c>
      <c r="CE95" s="193" t="s">
        <v>102</v>
      </c>
      <c r="CF95" s="194" t="s">
        <v>436</v>
      </c>
      <c r="CG95" s="195" t="s">
        <v>5410</v>
      </c>
      <c r="CH95" s="101" t="s">
        <v>563</v>
      </c>
      <c r="CI95" s="102"/>
      <c r="CJ95" s="196" t="s">
        <v>577</v>
      </c>
      <c r="CK95" s="104" t="s">
        <v>190</v>
      </c>
      <c r="CL95" s="105"/>
      <c r="CM95" s="83" t="s">
        <v>578</v>
      </c>
      <c r="CN95" s="106" t="s">
        <v>108</v>
      </c>
      <c r="CO95" s="197" t="s">
        <v>566</v>
      </c>
      <c r="CP95" s="107"/>
      <c r="CQ95" s="198" t="s">
        <v>107</v>
      </c>
      <c r="CR95" s="198" t="s">
        <v>107</v>
      </c>
      <c r="CS95" s="199"/>
      <c r="CT95" s="83" t="s">
        <v>109</v>
      </c>
      <c r="CU95" s="83" t="s">
        <v>109</v>
      </c>
      <c r="CV95" s="83">
        <v>64</v>
      </c>
      <c r="CW95" s="83" t="s">
        <v>270</v>
      </c>
      <c r="CX95" s="83">
        <v>64</v>
      </c>
      <c r="CY95" s="83" t="s">
        <v>108</v>
      </c>
      <c r="CZ95" s="83">
        <v>122724</v>
      </c>
      <c r="DA95" s="83" t="s">
        <v>5411</v>
      </c>
      <c r="DB95" s="83" t="s">
        <v>118</v>
      </c>
      <c r="DC95" s="83" t="s">
        <v>108</v>
      </c>
      <c r="DD95" s="83">
        <v>1326</v>
      </c>
      <c r="DE95" s="83" t="s">
        <v>173</v>
      </c>
      <c r="DF95" s="83" t="s">
        <v>118</v>
      </c>
      <c r="DG95" s="83" t="s">
        <v>500</v>
      </c>
      <c r="DH95" s="83"/>
      <c r="DI95" s="85">
        <v>43646</v>
      </c>
      <c r="DJ95" s="83" t="s">
        <v>584</v>
      </c>
      <c r="DK95" s="83" t="s">
        <v>102</v>
      </c>
      <c r="DL95" s="83" t="s">
        <v>482</v>
      </c>
      <c r="DM95" s="83">
        <v>0</v>
      </c>
      <c r="DN95" s="83" t="s">
        <v>483</v>
      </c>
      <c r="DO95" s="83">
        <v>1</v>
      </c>
      <c r="DP95" s="83">
        <v>6</v>
      </c>
      <c r="DQ95" s="83"/>
      <c r="DR95" s="83" t="s">
        <v>108</v>
      </c>
      <c r="DS95" s="83" t="s">
        <v>497</v>
      </c>
      <c r="DU95" s="215" t="s">
        <v>269</v>
      </c>
      <c r="DV95" s="136">
        <v>1</v>
      </c>
      <c r="DW95" s="136">
        <v>3</v>
      </c>
      <c r="DX95" s="215" t="s">
        <v>269</v>
      </c>
      <c r="DY95" s="215" t="s">
        <v>269</v>
      </c>
      <c r="DZ95" s="215" t="s">
        <v>269</v>
      </c>
      <c r="EA95" s="215" t="s">
        <v>269</v>
      </c>
      <c r="EB95" s="215" t="s">
        <v>269</v>
      </c>
      <c r="EC95" s="215" t="s">
        <v>269</v>
      </c>
      <c r="ED95" s="215" t="s">
        <v>269</v>
      </c>
      <c r="EE95" s="215" t="s">
        <v>269</v>
      </c>
    </row>
    <row r="96" spans="1:135" ht="57.6" x14ac:dyDescent="0.55000000000000004">
      <c r="A96" s="83" t="s">
        <v>130</v>
      </c>
      <c r="B96" s="136">
        <v>355483</v>
      </c>
      <c r="C96" t="s">
        <v>749</v>
      </c>
      <c r="D96" s="83" t="s">
        <v>228</v>
      </c>
      <c r="E96" s="138">
        <v>897563342131</v>
      </c>
      <c r="F96" s="83" t="s">
        <v>143</v>
      </c>
      <c r="G96" s="85">
        <v>43620</v>
      </c>
      <c r="H96" s="83" t="s">
        <v>98</v>
      </c>
      <c r="I96" s="84" t="s">
        <v>612</v>
      </c>
      <c r="J96" s="207" t="s">
        <v>628</v>
      </c>
      <c r="K96" s="208" t="s">
        <v>633</v>
      </c>
      <c r="L96" s="83" t="s">
        <v>108</v>
      </c>
      <c r="M96" s="184" t="s">
        <v>102</v>
      </c>
      <c r="N96" s="184" t="s">
        <v>556</v>
      </c>
      <c r="O96" s="85" t="s">
        <v>102</v>
      </c>
      <c r="P96" s="185">
        <v>42491</v>
      </c>
      <c r="Q96" s="186" t="s">
        <v>202</v>
      </c>
      <c r="R96" s="186" t="s">
        <v>613</v>
      </c>
      <c r="S96" s="186"/>
      <c r="T96" s="187"/>
      <c r="U96" s="188" t="s">
        <v>295</v>
      </c>
      <c r="V96" s="188" t="s">
        <v>205</v>
      </c>
      <c r="W96" s="188" t="s">
        <v>295</v>
      </c>
      <c r="X96" s="189" t="s">
        <v>107</v>
      </c>
      <c r="Y96" s="190" t="s">
        <v>614</v>
      </c>
      <c r="Z96" s="83">
        <v>700</v>
      </c>
      <c r="AA96" s="83" t="s">
        <v>193</v>
      </c>
      <c r="AB96" s="83" t="s">
        <v>181</v>
      </c>
      <c r="AC96" s="83" t="s">
        <v>102</v>
      </c>
      <c r="AD96" s="83" t="s">
        <v>5412</v>
      </c>
      <c r="AE96" s="83" t="s">
        <v>5413</v>
      </c>
      <c r="AF96" s="83" t="s">
        <v>102</v>
      </c>
      <c r="AG96" s="83" t="s">
        <v>175</v>
      </c>
      <c r="AH96" s="83" t="s">
        <v>5414</v>
      </c>
      <c r="AI96" s="83" t="s">
        <v>104</v>
      </c>
      <c r="AJ96" s="83" t="s">
        <v>105</v>
      </c>
      <c r="AK96" s="191" t="s">
        <v>5412</v>
      </c>
      <c r="AL96" s="191" t="s">
        <v>5413</v>
      </c>
      <c r="AM96" s="191" t="s">
        <v>102</v>
      </c>
      <c r="AN96" s="191" t="s">
        <v>175</v>
      </c>
      <c r="AO96" s="191" t="s">
        <v>5414</v>
      </c>
      <c r="AP96" s="191" t="s">
        <v>104</v>
      </c>
      <c r="AQ96" s="191" t="s">
        <v>105</v>
      </c>
      <c r="AR96" s="191" t="s">
        <v>106</v>
      </c>
      <c r="AS96" s="191"/>
      <c r="AT96" s="191"/>
      <c r="AU96" s="191"/>
      <c r="AV96" s="191"/>
      <c r="AW96" s="191"/>
      <c r="AX96" s="191" t="s">
        <v>575</v>
      </c>
      <c r="AY96" s="192" t="s">
        <v>454</v>
      </c>
      <c r="AZ96" s="192" t="s">
        <v>108</v>
      </c>
      <c r="BA96" s="91" t="s">
        <v>108</v>
      </c>
      <c r="BB96" s="90">
        <v>0</v>
      </c>
      <c r="BC96" s="93" t="s">
        <v>102</v>
      </c>
      <c r="BD96" s="93" t="s">
        <v>102</v>
      </c>
      <c r="BE96" s="93" t="s">
        <v>102</v>
      </c>
      <c r="BF96" s="93" t="s">
        <v>102</v>
      </c>
      <c r="BG96" s="97" t="s">
        <v>108</v>
      </c>
      <c r="BH96" s="93" t="s">
        <v>108</v>
      </c>
      <c r="BI96" s="93" t="s">
        <v>102</v>
      </c>
      <c r="BJ96" s="93" t="s">
        <v>102</v>
      </c>
      <c r="BK96" s="93" t="s">
        <v>102</v>
      </c>
      <c r="BL96" s="93" t="s">
        <v>102</v>
      </c>
      <c r="BM96" s="93" t="s">
        <v>102</v>
      </c>
      <c r="BN96" s="93" t="s">
        <v>102</v>
      </c>
      <c r="BO96" s="93" t="s">
        <v>102</v>
      </c>
      <c r="BP96" s="96" t="s">
        <v>102</v>
      </c>
      <c r="BQ96" s="90">
        <v>0</v>
      </c>
      <c r="BR96" s="93" t="s">
        <v>102</v>
      </c>
      <c r="BS96" s="93" t="s">
        <v>102</v>
      </c>
      <c r="BT96" s="93" t="s">
        <v>102</v>
      </c>
      <c r="BU96" s="93" t="s">
        <v>102</v>
      </c>
      <c r="BV96" s="97" t="s">
        <v>108</v>
      </c>
      <c r="BW96" s="93" t="s">
        <v>108</v>
      </c>
      <c r="BX96" s="95" t="s">
        <v>102</v>
      </c>
      <c r="BY96" s="93" t="s">
        <v>102</v>
      </c>
      <c r="BZ96" s="93" t="s">
        <v>102</v>
      </c>
      <c r="CA96" s="93" t="s">
        <v>102</v>
      </c>
      <c r="CB96" s="93" t="s">
        <v>102</v>
      </c>
      <c r="CC96" s="93" t="s">
        <v>102</v>
      </c>
      <c r="CD96" s="93" t="s">
        <v>102</v>
      </c>
      <c r="CE96" s="193" t="s">
        <v>102</v>
      </c>
      <c r="CF96" s="194" t="s">
        <v>508</v>
      </c>
      <c r="CG96" s="195" t="s">
        <v>102</v>
      </c>
      <c r="CH96" s="101" t="e">
        <v>#N/A</v>
      </c>
      <c r="CI96" s="102" t="s">
        <v>580</v>
      </c>
      <c r="CJ96" s="196" t="s">
        <v>108</v>
      </c>
      <c r="CK96" s="104" t="s">
        <v>109</v>
      </c>
      <c r="CL96" s="105" t="s">
        <v>579</v>
      </c>
      <c r="CM96" s="83" t="s">
        <v>108</v>
      </c>
      <c r="CN96" s="106" t="s">
        <v>108</v>
      </c>
      <c r="CO96" s="197" t="s">
        <v>108</v>
      </c>
      <c r="CP96" s="107"/>
      <c r="CQ96" s="198" t="s">
        <v>474</v>
      </c>
      <c r="CR96" s="198" t="s">
        <v>474</v>
      </c>
      <c r="CS96" s="199" t="s">
        <v>616</v>
      </c>
      <c r="CT96" s="83" t="s">
        <v>109</v>
      </c>
      <c r="CU96" s="83" t="s">
        <v>109</v>
      </c>
      <c r="CV96" s="83">
        <v>45</v>
      </c>
      <c r="CW96" s="83" t="s">
        <v>112</v>
      </c>
      <c r="CX96" s="83">
        <v>45</v>
      </c>
      <c r="CY96" s="83" t="s">
        <v>5415</v>
      </c>
      <c r="CZ96" s="83">
        <v>124043.5</v>
      </c>
      <c r="DA96" s="83" t="s">
        <v>138</v>
      </c>
      <c r="DB96" s="83" t="s">
        <v>124</v>
      </c>
      <c r="DC96" s="83" t="s">
        <v>501</v>
      </c>
      <c r="DD96" s="83">
        <v>5994</v>
      </c>
      <c r="DE96" s="83" t="s">
        <v>582</v>
      </c>
      <c r="DF96" s="83" t="s">
        <v>145</v>
      </c>
      <c r="DG96" s="83" t="s">
        <v>501</v>
      </c>
      <c r="DH96" s="83" t="s">
        <v>582</v>
      </c>
      <c r="DI96" s="85">
        <v>43646</v>
      </c>
      <c r="DJ96" s="83" t="s">
        <v>584</v>
      </c>
      <c r="DK96" s="83" t="s">
        <v>102</v>
      </c>
      <c r="DL96" s="83" t="s">
        <v>482</v>
      </c>
      <c r="DM96" s="83">
        <v>0</v>
      </c>
      <c r="DN96" s="83" t="s">
        <v>238</v>
      </c>
      <c r="DO96" s="83">
        <v>1</v>
      </c>
      <c r="DP96" s="83">
        <v>6</v>
      </c>
      <c r="DQ96" s="83"/>
      <c r="DR96" s="83" t="s">
        <v>108</v>
      </c>
      <c r="DS96" s="83" t="s">
        <v>497</v>
      </c>
      <c r="DU96" s="215" t="s">
        <v>269</v>
      </c>
      <c r="DV96" s="136">
        <v>1</v>
      </c>
      <c r="DW96" s="136">
        <v>3</v>
      </c>
      <c r="DX96" s="215" t="s">
        <v>269</v>
      </c>
      <c r="DY96" s="215" t="s">
        <v>269</v>
      </c>
      <c r="DZ96" s="215" t="s">
        <v>269</v>
      </c>
      <c r="EA96" s="215" t="s">
        <v>269</v>
      </c>
      <c r="EB96" s="215" t="s">
        <v>269</v>
      </c>
      <c r="EC96" s="215" t="s">
        <v>269</v>
      </c>
      <c r="ED96" s="215" t="s">
        <v>269</v>
      </c>
      <c r="EE96" s="215" t="s">
        <v>269</v>
      </c>
    </row>
    <row r="97" spans="1:135" ht="28.8" x14ac:dyDescent="0.55000000000000004">
      <c r="A97" s="83" t="s">
        <v>130</v>
      </c>
      <c r="B97" s="136">
        <v>703229</v>
      </c>
      <c r="C97" t="s">
        <v>750</v>
      </c>
      <c r="D97" s="83" t="s">
        <v>228</v>
      </c>
      <c r="E97" s="138">
        <v>339153469533</v>
      </c>
      <c r="F97" s="83" t="s">
        <v>114</v>
      </c>
      <c r="G97" s="85">
        <v>43634</v>
      </c>
      <c r="H97" s="83" t="s">
        <v>98</v>
      </c>
      <c r="I97" s="84" t="s">
        <v>618</v>
      </c>
      <c r="J97" s="207" t="s">
        <v>629</v>
      </c>
      <c r="K97" s="208" t="s">
        <v>634</v>
      </c>
      <c r="L97" s="83" t="s">
        <v>108</v>
      </c>
      <c r="M97" s="184">
        <v>27499</v>
      </c>
      <c r="N97" s="184"/>
      <c r="O97" s="85" t="s">
        <v>102</v>
      </c>
      <c r="P97" s="185">
        <v>43013</v>
      </c>
      <c r="Q97" s="186" t="s">
        <v>203</v>
      </c>
      <c r="R97" s="186"/>
      <c r="S97" s="186"/>
      <c r="T97" s="187"/>
      <c r="U97" s="188" t="s">
        <v>296</v>
      </c>
      <c r="V97" s="188" t="s">
        <v>205</v>
      </c>
      <c r="W97" s="189" t="s">
        <v>619</v>
      </c>
      <c r="X97" s="189" t="s">
        <v>107</v>
      </c>
      <c r="Y97" s="190" t="s">
        <v>614</v>
      </c>
      <c r="Z97" s="83">
        <v>700</v>
      </c>
      <c r="AA97" s="83" t="s">
        <v>193</v>
      </c>
      <c r="AB97" s="83" t="s">
        <v>181</v>
      </c>
      <c r="AC97" s="83" t="s">
        <v>102</v>
      </c>
      <c r="AD97" s="83" t="s">
        <v>5416</v>
      </c>
      <c r="AE97" s="83" t="s">
        <v>102</v>
      </c>
      <c r="AF97" s="83" t="s">
        <v>102</v>
      </c>
      <c r="AG97" s="83" t="s">
        <v>174</v>
      </c>
      <c r="AH97" s="83" t="s">
        <v>5405</v>
      </c>
      <c r="AI97" s="83" t="s">
        <v>104</v>
      </c>
      <c r="AJ97" s="83" t="s">
        <v>105</v>
      </c>
      <c r="AK97" s="191" t="s">
        <v>5416</v>
      </c>
      <c r="AL97" s="191" t="s">
        <v>102</v>
      </c>
      <c r="AM97" s="191" t="s">
        <v>102</v>
      </c>
      <c r="AN97" s="191" t="s">
        <v>174</v>
      </c>
      <c r="AO97" s="191" t="s">
        <v>5405</v>
      </c>
      <c r="AP97" s="191" t="s">
        <v>104</v>
      </c>
      <c r="AQ97" s="191" t="s">
        <v>105</v>
      </c>
      <c r="AR97" s="191" t="s">
        <v>106</v>
      </c>
      <c r="AS97" s="191" t="s">
        <v>5416</v>
      </c>
      <c r="AT97" s="191" t="s">
        <v>488</v>
      </c>
      <c r="AU97" s="191" t="s">
        <v>5417</v>
      </c>
      <c r="AV97" s="191" t="s">
        <v>104</v>
      </c>
      <c r="AW97" s="191" t="s">
        <v>204</v>
      </c>
      <c r="AX97" s="191"/>
      <c r="AY97" s="192" t="s">
        <v>454</v>
      </c>
      <c r="AZ97" s="192" t="s">
        <v>416</v>
      </c>
      <c r="BA97" s="91" t="s">
        <v>108</v>
      </c>
      <c r="BB97" s="90">
        <v>0</v>
      </c>
      <c r="BC97" s="93" t="s">
        <v>102</v>
      </c>
      <c r="BD97" s="93" t="s">
        <v>102</v>
      </c>
      <c r="BE97" s="93" t="s">
        <v>102</v>
      </c>
      <c r="BF97" s="93" t="s">
        <v>102</v>
      </c>
      <c r="BG97" s="97" t="s">
        <v>108</v>
      </c>
      <c r="BH97" s="93" t="s">
        <v>108</v>
      </c>
      <c r="BI97" s="93" t="s">
        <v>102</v>
      </c>
      <c r="BJ97" s="93" t="s">
        <v>102</v>
      </c>
      <c r="BK97" s="93" t="s">
        <v>102</v>
      </c>
      <c r="BL97" s="93" t="s">
        <v>102</v>
      </c>
      <c r="BM97" s="93" t="s">
        <v>102</v>
      </c>
      <c r="BN97" s="93" t="s">
        <v>102</v>
      </c>
      <c r="BO97" s="93" t="s">
        <v>102</v>
      </c>
      <c r="BP97" s="96" t="s">
        <v>102</v>
      </c>
      <c r="BQ97" s="90">
        <v>0</v>
      </c>
      <c r="BR97" s="93" t="s">
        <v>102</v>
      </c>
      <c r="BS97" s="93" t="s">
        <v>102</v>
      </c>
      <c r="BT97" s="93" t="s">
        <v>102</v>
      </c>
      <c r="BU97" s="93" t="s">
        <v>102</v>
      </c>
      <c r="BV97" s="97" t="s">
        <v>108</v>
      </c>
      <c r="BW97" s="93" t="s">
        <v>108</v>
      </c>
      <c r="BX97" s="95" t="s">
        <v>102</v>
      </c>
      <c r="BY97" s="93" t="s">
        <v>102</v>
      </c>
      <c r="BZ97" s="93" t="s">
        <v>102</v>
      </c>
      <c r="CA97" s="93" t="s">
        <v>102</v>
      </c>
      <c r="CB97" s="93" t="s">
        <v>102</v>
      </c>
      <c r="CC97" s="93" t="s">
        <v>102</v>
      </c>
      <c r="CD97" s="93" t="s">
        <v>102</v>
      </c>
      <c r="CE97" s="193" t="s">
        <v>102</v>
      </c>
      <c r="CF97" s="194" t="s">
        <v>436</v>
      </c>
      <c r="CG97" s="195" t="s">
        <v>5418</v>
      </c>
      <c r="CH97" s="101" t="s">
        <v>310</v>
      </c>
      <c r="CI97" s="102"/>
      <c r="CJ97" s="196" t="s">
        <v>5419</v>
      </c>
      <c r="CK97" s="104" t="s">
        <v>190</v>
      </c>
      <c r="CL97" s="105"/>
      <c r="CM97" s="83" t="s">
        <v>623</v>
      </c>
      <c r="CN97" s="106" t="s">
        <v>624</v>
      </c>
      <c r="CO97" s="197" t="s">
        <v>625</v>
      </c>
      <c r="CP97" s="107"/>
      <c r="CQ97" s="198" t="s">
        <v>474</v>
      </c>
      <c r="CR97" s="198" t="s">
        <v>474</v>
      </c>
      <c r="CS97" s="199"/>
      <c r="CT97" s="83" t="s">
        <v>109</v>
      </c>
      <c r="CU97" s="83" t="s">
        <v>109</v>
      </c>
      <c r="CV97" s="83">
        <v>87</v>
      </c>
      <c r="CW97" s="83" t="s">
        <v>139</v>
      </c>
      <c r="CX97" s="83">
        <v>87</v>
      </c>
      <c r="CY97" s="83" t="s">
        <v>108</v>
      </c>
      <c r="CZ97" s="83">
        <v>125363</v>
      </c>
      <c r="DA97" s="83" t="s">
        <v>581</v>
      </c>
      <c r="DB97" s="83" t="s">
        <v>152</v>
      </c>
      <c r="DC97" s="83" t="s">
        <v>500</v>
      </c>
      <c r="DD97" s="83">
        <v>8510</v>
      </c>
      <c r="DE97" s="83" t="s">
        <v>606</v>
      </c>
      <c r="DF97" s="83" t="s">
        <v>152</v>
      </c>
      <c r="DG97" s="83" t="s">
        <v>500</v>
      </c>
      <c r="DH97" s="83"/>
      <c r="DI97" s="85">
        <v>43646</v>
      </c>
      <c r="DJ97" s="83" t="s">
        <v>584</v>
      </c>
      <c r="DK97" s="83" t="s">
        <v>102</v>
      </c>
      <c r="DL97" s="83" t="s">
        <v>482</v>
      </c>
      <c r="DM97" s="83">
        <v>0</v>
      </c>
      <c r="DN97" s="83" t="s">
        <v>483</v>
      </c>
      <c r="DO97" s="83">
        <v>1</v>
      </c>
      <c r="DP97" s="83">
        <v>2</v>
      </c>
      <c r="DQ97" s="83"/>
      <c r="DR97" s="83" t="s">
        <v>108</v>
      </c>
      <c r="DS97" s="83" t="s">
        <v>497</v>
      </c>
      <c r="DU97" s="215" t="s">
        <v>269</v>
      </c>
      <c r="DV97" s="136">
        <v>1</v>
      </c>
      <c r="DW97" s="136">
        <v>3</v>
      </c>
      <c r="DX97" s="215" t="s">
        <v>269</v>
      </c>
      <c r="DY97" s="215" t="s">
        <v>269</v>
      </c>
      <c r="DZ97" s="215" t="s">
        <v>269</v>
      </c>
      <c r="EA97" s="215" t="s">
        <v>269</v>
      </c>
      <c r="EB97" s="215" t="s">
        <v>269</v>
      </c>
      <c r="EC97" s="215" t="s">
        <v>269</v>
      </c>
      <c r="ED97" s="215" t="s">
        <v>269</v>
      </c>
      <c r="EE97" s="215" t="s">
        <v>269</v>
      </c>
    </row>
    <row r="98" spans="1:135" ht="28.8" x14ac:dyDescent="0.55000000000000004">
      <c r="A98" s="83" t="s">
        <v>130</v>
      </c>
      <c r="B98" s="136">
        <v>437551</v>
      </c>
      <c r="C98" t="s">
        <v>751</v>
      </c>
      <c r="D98" s="83" t="s">
        <v>228</v>
      </c>
      <c r="E98" s="138">
        <v>438181634590</v>
      </c>
      <c r="F98" s="83" t="s">
        <v>114</v>
      </c>
      <c r="G98" s="85">
        <v>43643</v>
      </c>
      <c r="H98" s="211" t="s">
        <v>98</v>
      </c>
      <c r="I98" s="84" t="s">
        <v>610</v>
      </c>
      <c r="J98" s="207" t="s">
        <v>627</v>
      </c>
      <c r="K98" s="208" t="s">
        <v>630</v>
      </c>
      <c r="L98" s="83" t="s">
        <v>108</v>
      </c>
      <c r="M98" s="184">
        <v>24410</v>
      </c>
      <c r="N98" s="184"/>
      <c r="O98" s="85" t="s">
        <v>102</v>
      </c>
      <c r="P98" s="185">
        <v>42491</v>
      </c>
      <c r="Q98" s="186" t="s">
        <v>203</v>
      </c>
      <c r="R98" s="186"/>
      <c r="S98" s="186"/>
      <c r="T98" s="187"/>
      <c r="U98" s="188" t="s">
        <v>296</v>
      </c>
      <c r="V98" s="188" t="s">
        <v>297</v>
      </c>
      <c r="W98" s="188" t="s">
        <v>297</v>
      </c>
      <c r="X98" s="189" t="s">
        <v>167</v>
      </c>
      <c r="Y98" s="190"/>
      <c r="Z98" s="83">
        <v>700</v>
      </c>
      <c r="AA98" s="83" t="s">
        <v>193</v>
      </c>
      <c r="AB98" s="83" t="s">
        <v>181</v>
      </c>
      <c r="AC98" s="83" t="s">
        <v>102</v>
      </c>
      <c r="AD98" s="83" t="s">
        <v>5420</v>
      </c>
      <c r="AE98" s="83" t="s">
        <v>102</v>
      </c>
      <c r="AF98" s="83" t="s">
        <v>102</v>
      </c>
      <c r="AG98" s="83" t="s">
        <v>119</v>
      </c>
      <c r="AH98" s="83" t="s">
        <v>5421</v>
      </c>
      <c r="AI98" s="83" t="s">
        <v>104</v>
      </c>
      <c r="AJ98" s="83" t="s">
        <v>105</v>
      </c>
      <c r="AK98" s="191" t="s">
        <v>5420</v>
      </c>
      <c r="AL98" s="191" t="s">
        <v>102</v>
      </c>
      <c r="AM98" s="191" t="s">
        <v>102</v>
      </c>
      <c r="AN98" s="191" t="s">
        <v>119</v>
      </c>
      <c r="AO98" s="191" t="s">
        <v>5421</v>
      </c>
      <c r="AP98" s="191" t="s">
        <v>104</v>
      </c>
      <c r="AQ98" s="191" t="s">
        <v>105</v>
      </c>
      <c r="AR98" s="191" t="s">
        <v>106</v>
      </c>
      <c r="AS98" s="191" t="s">
        <v>5420</v>
      </c>
      <c r="AT98" s="191" t="s">
        <v>485</v>
      </c>
      <c r="AU98" s="191" t="s">
        <v>5421</v>
      </c>
      <c r="AV98" s="191" t="s">
        <v>104</v>
      </c>
      <c r="AW98" s="191" t="s">
        <v>204</v>
      </c>
      <c r="AX98" s="191"/>
      <c r="AY98" s="192" t="s">
        <v>454</v>
      </c>
      <c r="AZ98" s="192" t="s">
        <v>416</v>
      </c>
      <c r="BA98" s="91" t="s">
        <v>108</v>
      </c>
      <c r="BB98" s="90">
        <v>0</v>
      </c>
      <c r="BC98" s="93" t="s">
        <v>102</v>
      </c>
      <c r="BD98" s="93" t="s">
        <v>102</v>
      </c>
      <c r="BE98" s="93" t="s">
        <v>102</v>
      </c>
      <c r="BF98" s="93" t="s">
        <v>102</v>
      </c>
      <c r="BG98" s="97" t="s">
        <v>108</v>
      </c>
      <c r="BH98" s="93" t="s">
        <v>108</v>
      </c>
      <c r="BI98" s="93" t="s">
        <v>102</v>
      </c>
      <c r="BJ98" s="93" t="s">
        <v>102</v>
      </c>
      <c r="BK98" s="93" t="s">
        <v>102</v>
      </c>
      <c r="BL98" s="93" t="s">
        <v>102</v>
      </c>
      <c r="BM98" s="93" t="s">
        <v>102</v>
      </c>
      <c r="BN98" s="93" t="s">
        <v>102</v>
      </c>
      <c r="BO98" s="93" t="s">
        <v>102</v>
      </c>
      <c r="BP98" s="96" t="s">
        <v>102</v>
      </c>
      <c r="BQ98" s="90">
        <v>0</v>
      </c>
      <c r="BR98" s="93" t="s">
        <v>102</v>
      </c>
      <c r="BS98" s="93" t="s">
        <v>102</v>
      </c>
      <c r="BT98" s="93" t="s">
        <v>102</v>
      </c>
      <c r="BU98" s="93" t="s">
        <v>102</v>
      </c>
      <c r="BV98" s="97" t="s">
        <v>108</v>
      </c>
      <c r="BW98" s="93" t="s">
        <v>108</v>
      </c>
      <c r="BX98" s="95" t="s">
        <v>102</v>
      </c>
      <c r="BY98" s="93" t="s">
        <v>102</v>
      </c>
      <c r="BZ98" s="93" t="s">
        <v>102</v>
      </c>
      <c r="CA98" s="93" t="s">
        <v>102</v>
      </c>
      <c r="CB98" s="93" t="s">
        <v>102</v>
      </c>
      <c r="CC98" s="93" t="s">
        <v>102</v>
      </c>
      <c r="CD98" s="93" t="s">
        <v>102</v>
      </c>
      <c r="CE98" s="193" t="s">
        <v>102</v>
      </c>
      <c r="CF98" s="194" t="s">
        <v>436</v>
      </c>
      <c r="CG98" s="195" t="s">
        <v>5422</v>
      </c>
      <c r="CH98" s="101" t="s">
        <v>563</v>
      </c>
      <c r="CI98" s="102"/>
      <c r="CJ98" s="196" t="s">
        <v>577</v>
      </c>
      <c r="CK98" s="104" t="s">
        <v>190</v>
      </c>
      <c r="CL98" s="105"/>
      <c r="CM98" s="83" t="s">
        <v>578</v>
      </c>
      <c r="CN98" s="106" t="s">
        <v>108</v>
      </c>
      <c r="CO98" s="197" t="s">
        <v>566</v>
      </c>
      <c r="CP98" s="107"/>
      <c r="CQ98" s="198" t="s">
        <v>107</v>
      </c>
      <c r="CR98" s="198" t="s">
        <v>107</v>
      </c>
      <c r="CS98" s="199"/>
      <c r="CT98" s="83" t="s">
        <v>109</v>
      </c>
      <c r="CU98" s="83" t="s">
        <v>109</v>
      </c>
      <c r="CV98" s="83">
        <v>94</v>
      </c>
      <c r="CW98" s="83" t="s">
        <v>270</v>
      </c>
      <c r="CX98" s="83">
        <v>94</v>
      </c>
      <c r="CY98" s="83" t="s">
        <v>108</v>
      </c>
      <c r="CZ98" s="83">
        <v>126682.5</v>
      </c>
      <c r="DA98" s="83" t="s">
        <v>5423</v>
      </c>
      <c r="DB98" s="83" t="s">
        <v>118</v>
      </c>
      <c r="DC98" s="83" t="s">
        <v>108</v>
      </c>
      <c r="DD98" s="83">
        <v>4370</v>
      </c>
      <c r="DE98" s="83" t="s">
        <v>173</v>
      </c>
      <c r="DF98" s="83" t="s">
        <v>118</v>
      </c>
      <c r="DG98" s="83" t="s">
        <v>500</v>
      </c>
      <c r="DH98" s="83"/>
      <c r="DI98" s="85">
        <v>43646</v>
      </c>
      <c r="DJ98" s="83" t="s">
        <v>584</v>
      </c>
      <c r="DK98" s="83" t="s">
        <v>102</v>
      </c>
      <c r="DL98" s="83" t="s">
        <v>482</v>
      </c>
      <c r="DM98" s="83">
        <v>0</v>
      </c>
      <c r="DN98" s="83" t="s">
        <v>483</v>
      </c>
      <c r="DO98" s="83">
        <v>1</v>
      </c>
      <c r="DP98" s="83">
        <v>4</v>
      </c>
      <c r="DQ98" s="83"/>
      <c r="DR98" s="83" t="s">
        <v>108</v>
      </c>
      <c r="DS98" s="83" t="s">
        <v>497</v>
      </c>
      <c r="DU98" s="215" t="s">
        <v>269</v>
      </c>
      <c r="DV98" s="136">
        <v>1</v>
      </c>
      <c r="DW98" s="136">
        <v>3</v>
      </c>
      <c r="DX98" s="215" t="s">
        <v>269</v>
      </c>
      <c r="DY98" s="215" t="s">
        <v>269</v>
      </c>
      <c r="DZ98" s="215" t="s">
        <v>269</v>
      </c>
      <c r="EA98" s="215" t="s">
        <v>269</v>
      </c>
      <c r="EB98" s="215" t="s">
        <v>269</v>
      </c>
      <c r="EC98" s="215" t="s">
        <v>269</v>
      </c>
      <c r="ED98" s="215" t="s">
        <v>269</v>
      </c>
      <c r="EE98" s="215" t="s">
        <v>269</v>
      </c>
    </row>
    <row r="99" spans="1:135" ht="57.6" x14ac:dyDescent="0.55000000000000004">
      <c r="A99" s="83" t="s">
        <v>130</v>
      </c>
      <c r="B99" s="136">
        <v>297648</v>
      </c>
      <c r="C99" t="s">
        <v>752</v>
      </c>
      <c r="D99" s="83" t="s">
        <v>228</v>
      </c>
      <c r="E99" s="138">
        <v>258704708740</v>
      </c>
      <c r="F99" s="83" t="s">
        <v>143</v>
      </c>
      <c r="G99" s="85">
        <v>43620</v>
      </c>
      <c r="H99" s="83" t="s">
        <v>98</v>
      </c>
      <c r="I99" s="84" t="s">
        <v>612</v>
      </c>
      <c r="J99" s="207" t="s">
        <v>628</v>
      </c>
      <c r="K99" s="208" t="s">
        <v>633</v>
      </c>
      <c r="L99" s="83" t="s">
        <v>108</v>
      </c>
      <c r="M99" s="184" t="s">
        <v>102</v>
      </c>
      <c r="N99" s="184" t="s">
        <v>556</v>
      </c>
      <c r="O99" s="85" t="s">
        <v>102</v>
      </c>
      <c r="P99" s="185">
        <v>42491</v>
      </c>
      <c r="Q99" s="186" t="s">
        <v>202</v>
      </c>
      <c r="R99" s="186" t="s">
        <v>613</v>
      </c>
      <c r="S99" s="186"/>
      <c r="T99" s="187"/>
      <c r="U99" s="188" t="s">
        <v>295</v>
      </c>
      <c r="V99" s="188" t="s">
        <v>205</v>
      </c>
      <c r="W99" s="188" t="s">
        <v>295</v>
      </c>
      <c r="X99" s="189" t="s">
        <v>107</v>
      </c>
      <c r="Y99" s="190" t="s">
        <v>614</v>
      </c>
      <c r="Z99" s="83">
        <v>700</v>
      </c>
      <c r="AA99" s="83" t="s">
        <v>193</v>
      </c>
      <c r="AB99" s="83" t="s">
        <v>181</v>
      </c>
      <c r="AC99" s="83" t="s">
        <v>102</v>
      </c>
      <c r="AD99" s="83" t="s">
        <v>5424</v>
      </c>
      <c r="AE99" s="83" t="s">
        <v>5425</v>
      </c>
      <c r="AF99" s="83" t="s">
        <v>102</v>
      </c>
      <c r="AG99" s="83" t="s">
        <v>175</v>
      </c>
      <c r="AH99" s="83" t="s">
        <v>5426</v>
      </c>
      <c r="AI99" s="83" t="s">
        <v>104</v>
      </c>
      <c r="AJ99" s="83" t="s">
        <v>105</v>
      </c>
      <c r="AK99" s="191" t="s">
        <v>5424</v>
      </c>
      <c r="AL99" s="191" t="s">
        <v>5425</v>
      </c>
      <c r="AM99" s="191" t="s">
        <v>102</v>
      </c>
      <c r="AN99" s="191" t="s">
        <v>175</v>
      </c>
      <c r="AO99" s="191" t="s">
        <v>5426</v>
      </c>
      <c r="AP99" s="191" t="s">
        <v>104</v>
      </c>
      <c r="AQ99" s="191" t="s">
        <v>105</v>
      </c>
      <c r="AR99" s="191" t="s">
        <v>106</v>
      </c>
      <c r="AS99" s="191"/>
      <c r="AT99" s="191"/>
      <c r="AU99" s="191"/>
      <c r="AV99" s="191"/>
      <c r="AW99" s="191"/>
      <c r="AX99" s="191" t="s">
        <v>575</v>
      </c>
      <c r="AY99" s="192" t="s">
        <v>454</v>
      </c>
      <c r="AZ99" s="192" t="s">
        <v>108</v>
      </c>
      <c r="BA99" s="91" t="s">
        <v>108</v>
      </c>
      <c r="BB99" s="90">
        <v>0</v>
      </c>
      <c r="BC99" s="93" t="s">
        <v>102</v>
      </c>
      <c r="BD99" s="93" t="s">
        <v>102</v>
      </c>
      <c r="BE99" s="93" t="s">
        <v>102</v>
      </c>
      <c r="BF99" s="93" t="s">
        <v>102</v>
      </c>
      <c r="BG99" s="97" t="s">
        <v>108</v>
      </c>
      <c r="BH99" s="93" t="s">
        <v>108</v>
      </c>
      <c r="BI99" s="93" t="s">
        <v>102</v>
      </c>
      <c r="BJ99" s="93" t="s">
        <v>102</v>
      </c>
      <c r="BK99" s="93" t="s">
        <v>102</v>
      </c>
      <c r="BL99" s="93" t="s">
        <v>102</v>
      </c>
      <c r="BM99" s="93" t="s">
        <v>102</v>
      </c>
      <c r="BN99" s="93" t="s">
        <v>102</v>
      </c>
      <c r="BO99" s="93" t="s">
        <v>102</v>
      </c>
      <c r="BP99" s="96" t="s">
        <v>102</v>
      </c>
      <c r="BQ99" s="90">
        <v>0</v>
      </c>
      <c r="BR99" s="93" t="s">
        <v>102</v>
      </c>
      <c r="BS99" s="93" t="s">
        <v>102</v>
      </c>
      <c r="BT99" s="93" t="s">
        <v>102</v>
      </c>
      <c r="BU99" s="93" t="s">
        <v>102</v>
      </c>
      <c r="BV99" s="97" t="s">
        <v>108</v>
      </c>
      <c r="BW99" s="93" t="s">
        <v>108</v>
      </c>
      <c r="BX99" s="95" t="s">
        <v>102</v>
      </c>
      <c r="BY99" s="93" t="s">
        <v>102</v>
      </c>
      <c r="BZ99" s="93" t="s">
        <v>102</v>
      </c>
      <c r="CA99" s="93" t="s">
        <v>102</v>
      </c>
      <c r="CB99" s="93" t="s">
        <v>102</v>
      </c>
      <c r="CC99" s="93" t="s">
        <v>102</v>
      </c>
      <c r="CD99" s="93" t="s">
        <v>102</v>
      </c>
      <c r="CE99" s="193" t="s">
        <v>102</v>
      </c>
      <c r="CF99" s="194" t="s">
        <v>508</v>
      </c>
      <c r="CG99" s="195" t="s">
        <v>102</v>
      </c>
      <c r="CH99" s="101" t="e">
        <v>#N/A</v>
      </c>
      <c r="CI99" s="102" t="s">
        <v>580</v>
      </c>
      <c r="CJ99" s="196" t="s">
        <v>108</v>
      </c>
      <c r="CK99" s="104" t="s">
        <v>109</v>
      </c>
      <c r="CL99" s="105" t="s">
        <v>579</v>
      </c>
      <c r="CM99" s="83" t="s">
        <v>108</v>
      </c>
      <c r="CN99" s="106" t="s">
        <v>108</v>
      </c>
      <c r="CO99" s="197" t="s">
        <v>108</v>
      </c>
      <c r="CP99" s="107"/>
      <c r="CQ99" s="198" t="s">
        <v>474</v>
      </c>
      <c r="CR99" s="198" t="s">
        <v>474</v>
      </c>
      <c r="CS99" s="199" t="s">
        <v>616</v>
      </c>
      <c r="CT99" s="83" t="s">
        <v>109</v>
      </c>
      <c r="CU99" s="83" t="s">
        <v>109</v>
      </c>
      <c r="CV99" s="83">
        <v>57</v>
      </c>
      <c r="CW99" s="83" t="s">
        <v>112</v>
      </c>
      <c r="CX99" s="83">
        <v>57</v>
      </c>
      <c r="CY99" s="83" t="s">
        <v>5427</v>
      </c>
      <c r="CZ99" s="83">
        <v>128002</v>
      </c>
      <c r="DA99" s="83" t="s">
        <v>138</v>
      </c>
      <c r="DB99" s="83" t="s">
        <v>124</v>
      </c>
      <c r="DC99" s="83" t="s">
        <v>501</v>
      </c>
      <c r="DD99" s="83">
        <v>7108</v>
      </c>
      <c r="DE99" s="83" t="s">
        <v>582</v>
      </c>
      <c r="DF99" s="83" t="s">
        <v>145</v>
      </c>
      <c r="DG99" s="83" t="s">
        <v>501</v>
      </c>
      <c r="DH99" s="83" t="s">
        <v>582</v>
      </c>
      <c r="DI99" s="85">
        <v>43646</v>
      </c>
      <c r="DJ99" s="83" t="s">
        <v>584</v>
      </c>
      <c r="DK99" s="83" t="s">
        <v>102</v>
      </c>
      <c r="DL99" s="83" t="s">
        <v>482</v>
      </c>
      <c r="DM99" s="83">
        <v>0</v>
      </c>
      <c r="DN99" s="83" t="s">
        <v>238</v>
      </c>
      <c r="DO99" s="83">
        <v>1</v>
      </c>
      <c r="DP99" s="83">
        <v>2</v>
      </c>
      <c r="DQ99" s="83"/>
      <c r="DR99" s="83" t="s">
        <v>108</v>
      </c>
      <c r="DS99" s="83" t="s">
        <v>497</v>
      </c>
      <c r="DU99" s="215" t="s">
        <v>269</v>
      </c>
      <c r="DV99" s="136">
        <v>1</v>
      </c>
      <c r="DW99" s="136">
        <v>3</v>
      </c>
      <c r="DX99" s="215" t="s">
        <v>269</v>
      </c>
      <c r="DY99" s="215" t="s">
        <v>269</v>
      </c>
      <c r="DZ99" s="215" t="s">
        <v>269</v>
      </c>
      <c r="EA99" s="215" t="s">
        <v>269</v>
      </c>
      <c r="EB99" s="215" t="s">
        <v>269</v>
      </c>
      <c r="EC99" s="215" t="s">
        <v>269</v>
      </c>
      <c r="ED99" s="215" t="s">
        <v>269</v>
      </c>
      <c r="EE99" s="215" t="s">
        <v>269</v>
      </c>
    </row>
    <row r="100" spans="1:135" ht="28.8" x14ac:dyDescent="0.55000000000000004">
      <c r="A100" s="83" t="s">
        <v>130</v>
      </c>
      <c r="B100" s="136">
        <v>428149</v>
      </c>
      <c r="C100" t="s">
        <v>753</v>
      </c>
      <c r="D100" s="83" t="s">
        <v>228</v>
      </c>
      <c r="E100" s="138">
        <v>449470694448</v>
      </c>
      <c r="F100" s="83" t="s">
        <v>114</v>
      </c>
      <c r="G100" s="85">
        <v>43634</v>
      </c>
      <c r="H100" s="83" t="s">
        <v>98</v>
      </c>
      <c r="I100" s="84" t="s">
        <v>618</v>
      </c>
      <c r="J100" s="207" t="s">
        <v>629</v>
      </c>
      <c r="K100" s="208" t="s">
        <v>634</v>
      </c>
      <c r="L100" s="83" t="s">
        <v>108</v>
      </c>
      <c r="M100" s="184">
        <v>27500</v>
      </c>
      <c r="N100" s="184"/>
      <c r="O100" s="85" t="s">
        <v>102</v>
      </c>
      <c r="P100" s="185">
        <v>43013</v>
      </c>
      <c r="Q100" s="186" t="s">
        <v>203</v>
      </c>
      <c r="R100" s="186"/>
      <c r="S100" s="186"/>
      <c r="T100" s="187"/>
      <c r="U100" s="188" t="s">
        <v>296</v>
      </c>
      <c r="V100" s="188" t="s">
        <v>205</v>
      </c>
      <c r="W100" s="189" t="s">
        <v>619</v>
      </c>
      <c r="X100" s="189" t="s">
        <v>107</v>
      </c>
      <c r="Y100" s="190" t="s">
        <v>614</v>
      </c>
      <c r="Z100" s="83">
        <v>700</v>
      </c>
      <c r="AA100" s="83" t="s">
        <v>193</v>
      </c>
      <c r="AB100" s="83" t="s">
        <v>181</v>
      </c>
      <c r="AC100" s="83" t="s">
        <v>102</v>
      </c>
      <c r="AD100" s="83" t="s">
        <v>5428</v>
      </c>
      <c r="AE100" s="83" t="s">
        <v>102</v>
      </c>
      <c r="AF100" s="83" t="s">
        <v>102</v>
      </c>
      <c r="AG100" s="83" t="s">
        <v>174</v>
      </c>
      <c r="AH100" s="83" t="s">
        <v>5417</v>
      </c>
      <c r="AI100" s="83" t="s">
        <v>104</v>
      </c>
      <c r="AJ100" s="83" t="s">
        <v>105</v>
      </c>
      <c r="AK100" s="191" t="s">
        <v>5428</v>
      </c>
      <c r="AL100" s="191" t="s">
        <v>102</v>
      </c>
      <c r="AM100" s="191" t="s">
        <v>102</v>
      </c>
      <c r="AN100" s="191" t="s">
        <v>174</v>
      </c>
      <c r="AO100" s="191" t="s">
        <v>5417</v>
      </c>
      <c r="AP100" s="191" t="s">
        <v>104</v>
      </c>
      <c r="AQ100" s="191" t="s">
        <v>105</v>
      </c>
      <c r="AR100" s="191" t="s">
        <v>106</v>
      </c>
      <c r="AS100" s="191" t="s">
        <v>5428</v>
      </c>
      <c r="AT100" s="191" t="s">
        <v>488</v>
      </c>
      <c r="AU100" s="191" t="s">
        <v>5429</v>
      </c>
      <c r="AV100" s="191" t="s">
        <v>104</v>
      </c>
      <c r="AW100" s="191" t="s">
        <v>204</v>
      </c>
      <c r="AX100" s="191"/>
      <c r="AY100" s="192" t="s">
        <v>454</v>
      </c>
      <c r="AZ100" s="192" t="s">
        <v>416</v>
      </c>
      <c r="BA100" s="91" t="s">
        <v>108</v>
      </c>
      <c r="BB100" s="90">
        <v>0</v>
      </c>
      <c r="BC100" s="93" t="s">
        <v>102</v>
      </c>
      <c r="BD100" s="93" t="s">
        <v>102</v>
      </c>
      <c r="BE100" s="93" t="s">
        <v>102</v>
      </c>
      <c r="BF100" s="93" t="s">
        <v>102</v>
      </c>
      <c r="BG100" s="97" t="s">
        <v>108</v>
      </c>
      <c r="BH100" s="93" t="s">
        <v>108</v>
      </c>
      <c r="BI100" s="93" t="s">
        <v>102</v>
      </c>
      <c r="BJ100" s="93" t="s">
        <v>102</v>
      </c>
      <c r="BK100" s="93" t="s">
        <v>102</v>
      </c>
      <c r="BL100" s="93" t="s">
        <v>102</v>
      </c>
      <c r="BM100" s="93" t="s">
        <v>102</v>
      </c>
      <c r="BN100" s="93" t="s">
        <v>102</v>
      </c>
      <c r="BO100" s="93" t="s">
        <v>102</v>
      </c>
      <c r="BP100" s="96" t="s">
        <v>102</v>
      </c>
      <c r="BQ100" s="90">
        <v>0</v>
      </c>
      <c r="BR100" s="93" t="s">
        <v>102</v>
      </c>
      <c r="BS100" s="93" t="s">
        <v>102</v>
      </c>
      <c r="BT100" s="93" t="s">
        <v>102</v>
      </c>
      <c r="BU100" s="93" t="s">
        <v>102</v>
      </c>
      <c r="BV100" s="97" t="s">
        <v>108</v>
      </c>
      <c r="BW100" s="93" t="s">
        <v>108</v>
      </c>
      <c r="BX100" s="95" t="s">
        <v>102</v>
      </c>
      <c r="BY100" s="93" t="s">
        <v>102</v>
      </c>
      <c r="BZ100" s="93" t="s">
        <v>102</v>
      </c>
      <c r="CA100" s="93" t="s">
        <v>102</v>
      </c>
      <c r="CB100" s="93" t="s">
        <v>102</v>
      </c>
      <c r="CC100" s="93" t="s">
        <v>102</v>
      </c>
      <c r="CD100" s="93" t="s">
        <v>102</v>
      </c>
      <c r="CE100" s="193" t="s">
        <v>102</v>
      </c>
      <c r="CF100" s="194" t="s">
        <v>436</v>
      </c>
      <c r="CG100" s="195" t="s">
        <v>5430</v>
      </c>
      <c r="CH100" s="101" t="s">
        <v>310</v>
      </c>
      <c r="CI100" s="102"/>
      <c r="CJ100" s="196" t="s">
        <v>5431</v>
      </c>
      <c r="CK100" s="104" t="s">
        <v>190</v>
      </c>
      <c r="CL100" s="105"/>
      <c r="CM100" s="83" t="s">
        <v>623</v>
      </c>
      <c r="CN100" s="106" t="s">
        <v>624</v>
      </c>
      <c r="CO100" s="197" t="s">
        <v>625</v>
      </c>
      <c r="CP100" s="107"/>
      <c r="CQ100" s="198" t="s">
        <v>474</v>
      </c>
      <c r="CR100" s="198" t="s">
        <v>474</v>
      </c>
      <c r="CS100" s="199"/>
      <c r="CT100" s="83" t="s">
        <v>109</v>
      </c>
      <c r="CU100" s="83" t="s">
        <v>109</v>
      </c>
      <c r="CV100" s="83">
        <v>24</v>
      </c>
      <c r="CW100" s="83" t="s">
        <v>139</v>
      </c>
      <c r="CX100" s="83">
        <v>24</v>
      </c>
      <c r="CY100" s="83" t="s">
        <v>108</v>
      </c>
      <c r="CZ100" s="83">
        <v>129321.5</v>
      </c>
      <c r="DA100" s="83" t="s">
        <v>581</v>
      </c>
      <c r="DB100" s="83" t="s">
        <v>152</v>
      </c>
      <c r="DC100" s="83" t="s">
        <v>500</v>
      </c>
      <c r="DD100" s="83">
        <v>3936</v>
      </c>
      <c r="DE100" s="83" t="s">
        <v>606</v>
      </c>
      <c r="DF100" s="83" t="s">
        <v>152</v>
      </c>
      <c r="DG100" s="83" t="s">
        <v>500</v>
      </c>
      <c r="DH100" s="83"/>
      <c r="DI100" s="85">
        <v>43646</v>
      </c>
      <c r="DJ100" s="83" t="s">
        <v>584</v>
      </c>
      <c r="DK100" s="83" t="s">
        <v>102</v>
      </c>
      <c r="DL100" s="83" t="s">
        <v>482</v>
      </c>
      <c r="DM100" s="83">
        <v>0</v>
      </c>
      <c r="DN100" s="83" t="s">
        <v>483</v>
      </c>
      <c r="DO100" s="83">
        <v>1</v>
      </c>
      <c r="DP100" s="83">
        <v>3</v>
      </c>
      <c r="DQ100" s="83"/>
      <c r="DR100" s="83" t="s">
        <v>108</v>
      </c>
      <c r="DS100" s="83" t="s">
        <v>497</v>
      </c>
      <c r="DU100" s="215" t="s">
        <v>269</v>
      </c>
      <c r="DV100" s="136">
        <v>1</v>
      </c>
      <c r="DW100" s="136">
        <v>3</v>
      </c>
      <c r="DX100" s="215" t="s">
        <v>269</v>
      </c>
      <c r="DY100" s="215" t="s">
        <v>269</v>
      </c>
      <c r="DZ100" s="215" t="s">
        <v>269</v>
      </c>
      <c r="EA100" s="215" t="s">
        <v>269</v>
      </c>
      <c r="EB100" s="215" t="s">
        <v>269</v>
      </c>
      <c r="EC100" s="215" t="s">
        <v>269</v>
      </c>
      <c r="ED100" s="215" t="s">
        <v>269</v>
      </c>
      <c r="EE100" s="215" t="s">
        <v>269</v>
      </c>
    </row>
    <row r="101" spans="1:135" ht="28.8" x14ac:dyDescent="0.55000000000000004">
      <c r="A101" s="83" t="s">
        <v>130</v>
      </c>
      <c r="B101" s="136">
        <v>136030</v>
      </c>
      <c r="C101" t="s">
        <v>754</v>
      </c>
      <c r="D101" s="83" t="s">
        <v>228</v>
      </c>
      <c r="E101" s="138">
        <v>346740962799</v>
      </c>
      <c r="F101" s="83" t="s">
        <v>114</v>
      </c>
      <c r="G101" s="85">
        <v>43643</v>
      </c>
      <c r="H101" s="211" t="s">
        <v>98</v>
      </c>
      <c r="I101" s="84" t="s">
        <v>610</v>
      </c>
      <c r="J101" s="207" t="s">
        <v>627</v>
      </c>
      <c r="K101" s="208" t="s">
        <v>630</v>
      </c>
      <c r="L101" s="83" t="s">
        <v>108</v>
      </c>
      <c r="M101" s="184">
        <v>24411</v>
      </c>
      <c r="N101" s="184"/>
      <c r="O101" s="85" t="s">
        <v>102</v>
      </c>
      <c r="P101" s="185">
        <v>42491</v>
      </c>
      <c r="Q101" s="186" t="s">
        <v>203</v>
      </c>
      <c r="R101" s="186"/>
      <c r="S101" s="186"/>
      <c r="T101" s="187"/>
      <c r="U101" s="188" t="s">
        <v>296</v>
      </c>
      <c r="V101" s="188" t="s">
        <v>297</v>
      </c>
      <c r="W101" s="188" t="s">
        <v>297</v>
      </c>
      <c r="X101" s="189" t="s">
        <v>167</v>
      </c>
      <c r="Y101" s="190"/>
      <c r="Z101" s="83">
        <v>700</v>
      </c>
      <c r="AA101" s="83" t="s">
        <v>193</v>
      </c>
      <c r="AB101" s="83" t="s">
        <v>181</v>
      </c>
      <c r="AC101" s="83" t="s">
        <v>102</v>
      </c>
      <c r="AD101" s="83" t="s">
        <v>5432</v>
      </c>
      <c r="AE101" s="83" t="s">
        <v>102</v>
      </c>
      <c r="AF101" s="83" t="s">
        <v>102</v>
      </c>
      <c r="AG101" s="83" t="s">
        <v>119</v>
      </c>
      <c r="AH101" s="83" t="s">
        <v>5433</v>
      </c>
      <c r="AI101" s="83" t="s">
        <v>104</v>
      </c>
      <c r="AJ101" s="83" t="s">
        <v>105</v>
      </c>
      <c r="AK101" s="191" t="s">
        <v>5432</v>
      </c>
      <c r="AL101" s="191" t="s">
        <v>102</v>
      </c>
      <c r="AM101" s="191" t="s">
        <v>102</v>
      </c>
      <c r="AN101" s="191" t="s">
        <v>119</v>
      </c>
      <c r="AO101" s="191" t="s">
        <v>5433</v>
      </c>
      <c r="AP101" s="191" t="s">
        <v>104</v>
      </c>
      <c r="AQ101" s="191" t="s">
        <v>105</v>
      </c>
      <c r="AR101" s="191" t="s">
        <v>106</v>
      </c>
      <c r="AS101" s="191" t="s">
        <v>5432</v>
      </c>
      <c r="AT101" s="191" t="s">
        <v>485</v>
      </c>
      <c r="AU101" s="191" t="s">
        <v>5433</v>
      </c>
      <c r="AV101" s="191" t="s">
        <v>104</v>
      </c>
      <c r="AW101" s="191" t="s">
        <v>204</v>
      </c>
      <c r="AX101" s="191"/>
      <c r="AY101" s="192" t="s">
        <v>454</v>
      </c>
      <c r="AZ101" s="192" t="s">
        <v>416</v>
      </c>
      <c r="BA101" s="91" t="s">
        <v>108</v>
      </c>
      <c r="BB101" s="90">
        <v>0</v>
      </c>
      <c r="BC101" s="93" t="s">
        <v>102</v>
      </c>
      <c r="BD101" s="93" t="s">
        <v>102</v>
      </c>
      <c r="BE101" s="93" t="s">
        <v>102</v>
      </c>
      <c r="BF101" s="93" t="s">
        <v>102</v>
      </c>
      <c r="BG101" s="97" t="s">
        <v>108</v>
      </c>
      <c r="BH101" s="93" t="s">
        <v>108</v>
      </c>
      <c r="BI101" s="93" t="s">
        <v>102</v>
      </c>
      <c r="BJ101" s="93" t="s">
        <v>102</v>
      </c>
      <c r="BK101" s="93" t="s">
        <v>102</v>
      </c>
      <c r="BL101" s="93" t="s">
        <v>102</v>
      </c>
      <c r="BM101" s="93" t="s">
        <v>102</v>
      </c>
      <c r="BN101" s="93" t="s">
        <v>102</v>
      </c>
      <c r="BO101" s="93" t="s">
        <v>102</v>
      </c>
      <c r="BP101" s="96" t="s">
        <v>102</v>
      </c>
      <c r="BQ101" s="90">
        <v>0</v>
      </c>
      <c r="BR101" s="93" t="s">
        <v>102</v>
      </c>
      <c r="BS101" s="93" t="s">
        <v>102</v>
      </c>
      <c r="BT101" s="93" t="s">
        <v>102</v>
      </c>
      <c r="BU101" s="93" t="s">
        <v>102</v>
      </c>
      <c r="BV101" s="97" t="s">
        <v>108</v>
      </c>
      <c r="BW101" s="93" t="s">
        <v>108</v>
      </c>
      <c r="BX101" s="95" t="s">
        <v>102</v>
      </c>
      <c r="BY101" s="93" t="s">
        <v>102</v>
      </c>
      <c r="BZ101" s="93" t="s">
        <v>102</v>
      </c>
      <c r="CA101" s="93" t="s">
        <v>102</v>
      </c>
      <c r="CB101" s="93" t="s">
        <v>102</v>
      </c>
      <c r="CC101" s="93" t="s">
        <v>102</v>
      </c>
      <c r="CD101" s="93" t="s">
        <v>102</v>
      </c>
      <c r="CE101" s="193" t="s">
        <v>102</v>
      </c>
      <c r="CF101" s="194" t="s">
        <v>436</v>
      </c>
      <c r="CG101" s="195" t="s">
        <v>5434</v>
      </c>
      <c r="CH101" s="101" t="s">
        <v>563</v>
      </c>
      <c r="CI101" s="102"/>
      <c r="CJ101" s="196" t="s">
        <v>577</v>
      </c>
      <c r="CK101" s="104" t="s">
        <v>190</v>
      </c>
      <c r="CL101" s="105"/>
      <c r="CM101" s="83" t="s">
        <v>578</v>
      </c>
      <c r="CN101" s="106" t="s">
        <v>108</v>
      </c>
      <c r="CO101" s="197" t="s">
        <v>566</v>
      </c>
      <c r="CP101" s="107"/>
      <c r="CQ101" s="198" t="s">
        <v>107</v>
      </c>
      <c r="CR101" s="198" t="s">
        <v>107</v>
      </c>
      <c r="CS101" s="199"/>
      <c r="CT101" s="83" t="s">
        <v>109</v>
      </c>
      <c r="CU101" s="83" t="s">
        <v>109</v>
      </c>
      <c r="CV101" s="83">
        <v>24</v>
      </c>
      <c r="CW101" s="83" t="s">
        <v>270</v>
      </c>
      <c r="CX101" s="83">
        <v>24</v>
      </c>
      <c r="CY101" s="83" t="s">
        <v>108</v>
      </c>
      <c r="CZ101" s="83">
        <v>130641</v>
      </c>
      <c r="DA101" s="83" t="s">
        <v>5435</v>
      </c>
      <c r="DB101" s="83" t="s">
        <v>118</v>
      </c>
      <c r="DC101" s="83" t="s">
        <v>108</v>
      </c>
      <c r="DD101" s="83">
        <v>6396</v>
      </c>
      <c r="DE101" s="83" t="s">
        <v>173</v>
      </c>
      <c r="DF101" s="83" t="s">
        <v>118</v>
      </c>
      <c r="DG101" s="83" t="s">
        <v>500</v>
      </c>
      <c r="DH101" s="83"/>
      <c r="DI101" s="85">
        <v>43646</v>
      </c>
      <c r="DJ101" s="83" t="s">
        <v>584</v>
      </c>
      <c r="DK101" s="83" t="s">
        <v>102</v>
      </c>
      <c r="DL101" s="83" t="s">
        <v>482</v>
      </c>
      <c r="DM101" s="83">
        <v>0</v>
      </c>
      <c r="DN101" s="83" t="s">
        <v>483</v>
      </c>
      <c r="DO101" s="83">
        <v>1</v>
      </c>
      <c r="DP101" s="83">
        <v>6</v>
      </c>
      <c r="DQ101" s="83"/>
      <c r="DR101" s="83" t="s">
        <v>108</v>
      </c>
      <c r="DS101" s="83" t="s">
        <v>497</v>
      </c>
      <c r="DU101" s="215" t="s">
        <v>269</v>
      </c>
      <c r="DV101" s="136">
        <v>1</v>
      </c>
      <c r="DW101" s="136">
        <v>3</v>
      </c>
      <c r="DX101" s="215" t="s">
        <v>269</v>
      </c>
      <c r="DY101" s="215" t="s">
        <v>269</v>
      </c>
      <c r="DZ101" s="215" t="s">
        <v>269</v>
      </c>
      <c r="EA101" s="215" t="s">
        <v>269</v>
      </c>
      <c r="EB101" s="215" t="s">
        <v>269</v>
      </c>
      <c r="EC101" s="215" t="s">
        <v>269</v>
      </c>
      <c r="ED101" s="215" t="s">
        <v>269</v>
      </c>
      <c r="EE101" s="215" t="s">
        <v>269</v>
      </c>
    </row>
    <row r="102" spans="1:135" ht="57.6" x14ac:dyDescent="0.55000000000000004">
      <c r="A102" s="83" t="s">
        <v>130</v>
      </c>
      <c r="B102" s="136">
        <v>434978</v>
      </c>
      <c r="C102" t="s">
        <v>755</v>
      </c>
      <c r="D102" s="83" t="s">
        <v>228</v>
      </c>
      <c r="E102" s="138">
        <v>270841416734</v>
      </c>
      <c r="F102" s="83" t="s">
        <v>143</v>
      </c>
      <c r="G102" s="85">
        <v>43620</v>
      </c>
      <c r="H102" s="83" t="s">
        <v>98</v>
      </c>
      <c r="I102" s="84" t="s">
        <v>612</v>
      </c>
      <c r="J102" s="207" t="s">
        <v>628</v>
      </c>
      <c r="K102" s="208" t="s">
        <v>633</v>
      </c>
      <c r="L102" s="83" t="s">
        <v>108</v>
      </c>
      <c r="M102" s="184" t="s">
        <v>102</v>
      </c>
      <c r="N102" s="184" t="s">
        <v>556</v>
      </c>
      <c r="O102" s="85" t="s">
        <v>102</v>
      </c>
      <c r="P102" s="185">
        <v>42491</v>
      </c>
      <c r="Q102" s="186" t="s">
        <v>202</v>
      </c>
      <c r="R102" s="186" t="s">
        <v>613</v>
      </c>
      <c r="S102" s="186"/>
      <c r="T102" s="187"/>
      <c r="U102" s="188" t="s">
        <v>295</v>
      </c>
      <c r="V102" s="188" t="s">
        <v>205</v>
      </c>
      <c r="W102" s="188" t="s">
        <v>295</v>
      </c>
      <c r="X102" s="189" t="s">
        <v>107</v>
      </c>
      <c r="Y102" s="190" t="s">
        <v>614</v>
      </c>
      <c r="Z102" s="83">
        <v>700</v>
      </c>
      <c r="AA102" s="83" t="s">
        <v>193</v>
      </c>
      <c r="AB102" s="83" t="s">
        <v>181</v>
      </c>
      <c r="AC102" s="83" t="s">
        <v>102</v>
      </c>
      <c r="AD102" s="83" t="s">
        <v>5436</v>
      </c>
      <c r="AE102" s="83" t="s">
        <v>5437</v>
      </c>
      <c r="AF102" s="83" t="s">
        <v>102</v>
      </c>
      <c r="AG102" s="83" t="s">
        <v>175</v>
      </c>
      <c r="AH102" s="83" t="s">
        <v>5438</v>
      </c>
      <c r="AI102" s="83" t="s">
        <v>104</v>
      </c>
      <c r="AJ102" s="83" t="s">
        <v>105</v>
      </c>
      <c r="AK102" s="191" t="s">
        <v>5436</v>
      </c>
      <c r="AL102" s="191" t="s">
        <v>5437</v>
      </c>
      <c r="AM102" s="191" t="s">
        <v>102</v>
      </c>
      <c r="AN102" s="191" t="s">
        <v>175</v>
      </c>
      <c r="AO102" s="191" t="s">
        <v>5438</v>
      </c>
      <c r="AP102" s="191" t="s">
        <v>104</v>
      </c>
      <c r="AQ102" s="191" t="s">
        <v>105</v>
      </c>
      <c r="AR102" s="191" t="s">
        <v>106</v>
      </c>
      <c r="AS102" s="191"/>
      <c r="AT102" s="191"/>
      <c r="AU102" s="191"/>
      <c r="AV102" s="191"/>
      <c r="AW102" s="191"/>
      <c r="AX102" s="191" t="s">
        <v>575</v>
      </c>
      <c r="AY102" s="192" t="s">
        <v>454</v>
      </c>
      <c r="AZ102" s="192" t="s">
        <v>108</v>
      </c>
      <c r="BA102" s="91" t="s">
        <v>108</v>
      </c>
      <c r="BB102" s="90">
        <v>0</v>
      </c>
      <c r="BC102" s="93" t="s">
        <v>102</v>
      </c>
      <c r="BD102" s="93" t="s">
        <v>102</v>
      </c>
      <c r="BE102" s="93" t="s">
        <v>102</v>
      </c>
      <c r="BF102" s="93" t="s">
        <v>102</v>
      </c>
      <c r="BG102" s="97" t="s">
        <v>108</v>
      </c>
      <c r="BH102" s="93" t="s">
        <v>108</v>
      </c>
      <c r="BI102" s="93" t="s">
        <v>102</v>
      </c>
      <c r="BJ102" s="93" t="s">
        <v>102</v>
      </c>
      <c r="BK102" s="93" t="s">
        <v>102</v>
      </c>
      <c r="BL102" s="93" t="s">
        <v>102</v>
      </c>
      <c r="BM102" s="93" t="s">
        <v>102</v>
      </c>
      <c r="BN102" s="93" t="s">
        <v>102</v>
      </c>
      <c r="BO102" s="93" t="s">
        <v>102</v>
      </c>
      <c r="BP102" s="96" t="s">
        <v>102</v>
      </c>
      <c r="BQ102" s="90">
        <v>0</v>
      </c>
      <c r="BR102" s="93" t="s">
        <v>102</v>
      </c>
      <c r="BS102" s="93" t="s">
        <v>102</v>
      </c>
      <c r="BT102" s="93" t="s">
        <v>102</v>
      </c>
      <c r="BU102" s="93" t="s">
        <v>102</v>
      </c>
      <c r="BV102" s="97" t="s">
        <v>108</v>
      </c>
      <c r="BW102" s="93" t="s">
        <v>108</v>
      </c>
      <c r="BX102" s="95" t="s">
        <v>102</v>
      </c>
      <c r="BY102" s="93" t="s">
        <v>102</v>
      </c>
      <c r="BZ102" s="93" t="s">
        <v>102</v>
      </c>
      <c r="CA102" s="93" t="s">
        <v>102</v>
      </c>
      <c r="CB102" s="93" t="s">
        <v>102</v>
      </c>
      <c r="CC102" s="93" t="s">
        <v>102</v>
      </c>
      <c r="CD102" s="93" t="s">
        <v>102</v>
      </c>
      <c r="CE102" s="193" t="s">
        <v>102</v>
      </c>
      <c r="CF102" s="194" t="s">
        <v>508</v>
      </c>
      <c r="CG102" s="195" t="s">
        <v>102</v>
      </c>
      <c r="CH102" s="101" t="e">
        <v>#N/A</v>
      </c>
      <c r="CI102" s="102" t="s">
        <v>580</v>
      </c>
      <c r="CJ102" s="196" t="s">
        <v>108</v>
      </c>
      <c r="CK102" s="104" t="s">
        <v>109</v>
      </c>
      <c r="CL102" s="105" t="s">
        <v>579</v>
      </c>
      <c r="CM102" s="83" t="s">
        <v>108</v>
      </c>
      <c r="CN102" s="106" t="s">
        <v>108</v>
      </c>
      <c r="CO102" s="197" t="s">
        <v>108</v>
      </c>
      <c r="CP102" s="107"/>
      <c r="CQ102" s="198" t="s">
        <v>474</v>
      </c>
      <c r="CR102" s="198" t="s">
        <v>474</v>
      </c>
      <c r="CS102" s="199" t="s">
        <v>616</v>
      </c>
      <c r="CT102" s="83" t="s">
        <v>109</v>
      </c>
      <c r="CU102" s="83" t="s">
        <v>109</v>
      </c>
      <c r="CV102" s="83">
        <v>15</v>
      </c>
      <c r="CW102" s="83" t="s">
        <v>112</v>
      </c>
      <c r="CX102" s="83">
        <v>15</v>
      </c>
      <c r="CY102" s="83" t="s">
        <v>5439</v>
      </c>
      <c r="CZ102" s="83">
        <v>131960.5</v>
      </c>
      <c r="DA102" s="83" t="s">
        <v>138</v>
      </c>
      <c r="DB102" s="83" t="s">
        <v>124</v>
      </c>
      <c r="DC102" s="83" t="s">
        <v>501</v>
      </c>
      <c r="DD102" s="83">
        <v>3338</v>
      </c>
      <c r="DE102" s="83" t="s">
        <v>582</v>
      </c>
      <c r="DF102" s="83" t="s">
        <v>145</v>
      </c>
      <c r="DG102" s="83" t="s">
        <v>501</v>
      </c>
      <c r="DH102" s="83" t="s">
        <v>582</v>
      </c>
      <c r="DI102" s="85">
        <v>43646</v>
      </c>
      <c r="DJ102" s="83" t="s">
        <v>584</v>
      </c>
      <c r="DK102" s="83" t="s">
        <v>102</v>
      </c>
      <c r="DL102" s="83" t="s">
        <v>482</v>
      </c>
      <c r="DM102" s="83">
        <v>0</v>
      </c>
      <c r="DN102" s="83" t="s">
        <v>238</v>
      </c>
      <c r="DO102" s="83">
        <v>1</v>
      </c>
      <c r="DP102" s="83">
        <v>5</v>
      </c>
      <c r="DQ102" s="83"/>
      <c r="DR102" s="83" t="s">
        <v>108</v>
      </c>
      <c r="DS102" s="83" t="s">
        <v>497</v>
      </c>
      <c r="DU102" s="215" t="s">
        <v>269</v>
      </c>
      <c r="DV102" s="136">
        <v>1</v>
      </c>
      <c r="DW102" s="136">
        <v>3</v>
      </c>
      <c r="DX102" s="215" t="s">
        <v>269</v>
      </c>
      <c r="DY102" s="215" t="s">
        <v>269</v>
      </c>
      <c r="DZ102" s="215" t="s">
        <v>269</v>
      </c>
      <c r="EA102" s="215" t="s">
        <v>269</v>
      </c>
      <c r="EB102" s="215" t="s">
        <v>269</v>
      </c>
      <c r="EC102" s="215" t="s">
        <v>269</v>
      </c>
      <c r="ED102" s="215" t="s">
        <v>269</v>
      </c>
      <c r="EE102" s="215" t="s">
        <v>269</v>
      </c>
    </row>
    <row r="103" spans="1:135" ht="28.8" x14ac:dyDescent="0.55000000000000004">
      <c r="A103" s="83" t="s">
        <v>130</v>
      </c>
      <c r="B103" s="136">
        <v>817481</v>
      </c>
      <c r="C103" t="s">
        <v>756</v>
      </c>
      <c r="D103" s="83" t="s">
        <v>228</v>
      </c>
      <c r="E103" s="138">
        <v>102978091993</v>
      </c>
      <c r="F103" s="83" t="s">
        <v>114</v>
      </c>
      <c r="G103" s="85">
        <v>43634</v>
      </c>
      <c r="H103" s="83" t="s">
        <v>98</v>
      </c>
      <c r="I103" s="84" t="s">
        <v>618</v>
      </c>
      <c r="J103" s="207" t="s">
        <v>629</v>
      </c>
      <c r="K103" s="208" t="s">
        <v>634</v>
      </c>
      <c r="L103" s="83" t="s">
        <v>108</v>
      </c>
      <c r="M103" s="184">
        <v>27501</v>
      </c>
      <c r="N103" s="184"/>
      <c r="O103" s="85" t="s">
        <v>102</v>
      </c>
      <c r="P103" s="185">
        <v>43013</v>
      </c>
      <c r="Q103" s="186" t="s">
        <v>203</v>
      </c>
      <c r="R103" s="186"/>
      <c r="S103" s="186"/>
      <c r="T103" s="187"/>
      <c r="U103" s="188" t="s">
        <v>296</v>
      </c>
      <c r="V103" s="188" t="s">
        <v>205</v>
      </c>
      <c r="W103" s="189" t="s">
        <v>619</v>
      </c>
      <c r="X103" s="189" t="s">
        <v>107</v>
      </c>
      <c r="Y103" s="190" t="s">
        <v>614</v>
      </c>
      <c r="Z103" s="83">
        <v>700</v>
      </c>
      <c r="AA103" s="83" t="s">
        <v>193</v>
      </c>
      <c r="AB103" s="83" t="s">
        <v>181</v>
      </c>
      <c r="AC103" s="83" t="s">
        <v>102</v>
      </c>
      <c r="AD103" s="83" t="s">
        <v>5440</v>
      </c>
      <c r="AE103" s="83" t="s">
        <v>102</v>
      </c>
      <c r="AF103" s="83" t="s">
        <v>102</v>
      </c>
      <c r="AG103" s="83" t="s">
        <v>174</v>
      </c>
      <c r="AH103" s="83" t="s">
        <v>5429</v>
      </c>
      <c r="AI103" s="83" t="s">
        <v>104</v>
      </c>
      <c r="AJ103" s="83" t="s">
        <v>105</v>
      </c>
      <c r="AK103" s="191" t="s">
        <v>5440</v>
      </c>
      <c r="AL103" s="191" t="s">
        <v>102</v>
      </c>
      <c r="AM103" s="191" t="s">
        <v>102</v>
      </c>
      <c r="AN103" s="191" t="s">
        <v>174</v>
      </c>
      <c r="AO103" s="191" t="s">
        <v>5429</v>
      </c>
      <c r="AP103" s="191" t="s">
        <v>104</v>
      </c>
      <c r="AQ103" s="191" t="s">
        <v>105</v>
      </c>
      <c r="AR103" s="191" t="s">
        <v>106</v>
      </c>
      <c r="AS103" s="191" t="s">
        <v>5440</v>
      </c>
      <c r="AT103" s="191" t="s">
        <v>488</v>
      </c>
      <c r="AU103" s="191" t="s">
        <v>5441</v>
      </c>
      <c r="AV103" s="191" t="s">
        <v>104</v>
      </c>
      <c r="AW103" s="191" t="s">
        <v>204</v>
      </c>
      <c r="AX103" s="191"/>
      <c r="AY103" s="192" t="s">
        <v>454</v>
      </c>
      <c r="AZ103" s="192" t="s">
        <v>416</v>
      </c>
      <c r="BA103" s="91" t="s">
        <v>108</v>
      </c>
      <c r="BB103" s="90">
        <v>0</v>
      </c>
      <c r="BC103" s="93" t="s">
        <v>102</v>
      </c>
      <c r="BD103" s="93" t="s">
        <v>102</v>
      </c>
      <c r="BE103" s="93" t="s">
        <v>102</v>
      </c>
      <c r="BF103" s="93" t="s">
        <v>102</v>
      </c>
      <c r="BG103" s="97" t="s">
        <v>108</v>
      </c>
      <c r="BH103" s="93" t="s">
        <v>108</v>
      </c>
      <c r="BI103" s="93" t="s">
        <v>102</v>
      </c>
      <c r="BJ103" s="93" t="s">
        <v>102</v>
      </c>
      <c r="BK103" s="93" t="s">
        <v>102</v>
      </c>
      <c r="BL103" s="93" t="s">
        <v>102</v>
      </c>
      <c r="BM103" s="93" t="s">
        <v>102</v>
      </c>
      <c r="BN103" s="93" t="s">
        <v>102</v>
      </c>
      <c r="BO103" s="93" t="s">
        <v>102</v>
      </c>
      <c r="BP103" s="96" t="s">
        <v>102</v>
      </c>
      <c r="BQ103" s="90">
        <v>0</v>
      </c>
      <c r="BR103" s="93" t="s">
        <v>102</v>
      </c>
      <c r="BS103" s="93" t="s">
        <v>102</v>
      </c>
      <c r="BT103" s="93" t="s">
        <v>102</v>
      </c>
      <c r="BU103" s="93" t="s">
        <v>102</v>
      </c>
      <c r="BV103" s="97" t="s">
        <v>108</v>
      </c>
      <c r="BW103" s="93" t="s">
        <v>108</v>
      </c>
      <c r="BX103" s="95" t="s">
        <v>102</v>
      </c>
      <c r="BY103" s="93" t="s">
        <v>102</v>
      </c>
      <c r="BZ103" s="93" t="s">
        <v>102</v>
      </c>
      <c r="CA103" s="93" t="s">
        <v>102</v>
      </c>
      <c r="CB103" s="93" t="s">
        <v>102</v>
      </c>
      <c r="CC103" s="93" t="s">
        <v>102</v>
      </c>
      <c r="CD103" s="93" t="s">
        <v>102</v>
      </c>
      <c r="CE103" s="193" t="s">
        <v>102</v>
      </c>
      <c r="CF103" s="194" t="s">
        <v>436</v>
      </c>
      <c r="CG103" s="195" t="s">
        <v>5442</v>
      </c>
      <c r="CH103" s="101" t="s">
        <v>310</v>
      </c>
      <c r="CI103" s="102"/>
      <c r="CJ103" s="196" t="s">
        <v>5443</v>
      </c>
      <c r="CK103" s="104" t="s">
        <v>190</v>
      </c>
      <c r="CL103" s="105"/>
      <c r="CM103" s="83" t="s">
        <v>623</v>
      </c>
      <c r="CN103" s="106" t="s">
        <v>624</v>
      </c>
      <c r="CO103" s="197" t="s">
        <v>625</v>
      </c>
      <c r="CP103" s="107"/>
      <c r="CQ103" s="198" t="s">
        <v>474</v>
      </c>
      <c r="CR103" s="198" t="s">
        <v>474</v>
      </c>
      <c r="CS103" s="199"/>
      <c r="CT103" s="83" t="s">
        <v>109</v>
      </c>
      <c r="CU103" s="83" t="s">
        <v>109</v>
      </c>
      <c r="CV103" s="83">
        <v>54</v>
      </c>
      <c r="CW103" s="83" t="s">
        <v>139</v>
      </c>
      <c r="CX103" s="83">
        <v>54</v>
      </c>
      <c r="CY103" s="83" t="s">
        <v>108</v>
      </c>
      <c r="CZ103" s="83">
        <v>133280</v>
      </c>
      <c r="DA103" s="83" t="s">
        <v>581</v>
      </c>
      <c r="DB103" s="83" t="s">
        <v>152</v>
      </c>
      <c r="DC103" s="83" t="s">
        <v>500</v>
      </c>
      <c r="DD103" s="83">
        <v>7760</v>
      </c>
      <c r="DE103" s="83" t="s">
        <v>606</v>
      </c>
      <c r="DF103" s="83" t="s">
        <v>152</v>
      </c>
      <c r="DG103" s="83" t="s">
        <v>500</v>
      </c>
      <c r="DH103" s="83"/>
      <c r="DI103" s="85">
        <v>43646</v>
      </c>
      <c r="DJ103" s="83" t="s">
        <v>584</v>
      </c>
      <c r="DK103" s="83" t="s">
        <v>102</v>
      </c>
      <c r="DL103" s="83" t="s">
        <v>482</v>
      </c>
      <c r="DM103" s="83">
        <v>0</v>
      </c>
      <c r="DN103" s="83" t="s">
        <v>483</v>
      </c>
      <c r="DO103" s="83">
        <v>1</v>
      </c>
      <c r="DP103" s="83">
        <v>1</v>
      </c>
      <c r="DQ103" s="83"/>
      <c r="DR103" s="83" t="s">
        <v>108</v>
      </c>
      <c r="DS103" s="83" t="s">
        <v>497</v>
      </c>
      <c r="DU103" s="215" t="s">
        <v>269</v>
      </c>
      <c r="DV103" s="136">
        <v>1</v>
      </c>
      <c r="DW103" s="136">
        <v>3</v>
      </c>
      <c r="DX103" s="215" t="s">
        <v>269</v>
      </c>
      <c r="DY103" s="215" t="s">
        <v>269</v>
      </c>
      <c r="DZ103" s="215" t="s">
        <v>269</v>
      </c>
      <c r="EA103" s="215" t="s">
        <v>269</v>
      </c>
      <c r="EB103" s="215" t="s">
        <v>269</v>
      </c>
      <c r="EC103" s="215" t="s">
        <v>269</v>
      </c>
      <c r="ED103" s="215" t="s">
        <v>269</v>
      </c>
      <c r="EE103" s="215" t="s">
        <v>269</v>
      </c>
    </row>
    <row r="104" spans="1:135" ht="28.8" x14ac:dyDescent="0.55000000000000004">
      <c r="A104" s="83" t="s">
        <v>130</v>
      </c>
      <c r="B104" s="136">
        <v>366665</v>
      </c>
      <c r="C104" t="s">
        <v>757</v>
      </c>
      <c r="D104" s="83" t="s">
        <v>228</v>
      </c>
      <c r="E104" s="138">
        <v>635823122959</v>
      </c>
      <c r="F104" s="83" t="s">
        <v>114</v>
      </c>
      <c r="G104" s="85">
        <v>43643</v>
      </c>
      <c r="H104" s="211" t="s">
        <v>98</v>
      </c>
      <c r="I104" s="84" t="s">
        <v>610</v>
      </c>
      <c r="J104" s="207" t="s">
        <v>627</v>
      </c>
      <c r="K104" s="208" t="s">
        <v>630</v>
      </c>
      <c r="L104" s="83" t="s">
        <v>108</v>
      </c>
      <c r="M104" s="184">
        <v>24412</v>
      </c>
      <c r="N104" s="184"/>
      <c r="O104" s="85" t="s">
        <v>102</v>
      </c>
      <c r="P104" s="185">
        <v>42491</v>
      </c>
      <c r="Q104" s="186" t="s">
        <v>203</v>
      </c>
      <c r="R104" s="186"/>
      <c r="S104" s="186"/>
      <c r="T104" s="187"/>
      <c r="U104" s="188" t="s">
        <v>296</v>
      </c>
      <c r="V104" s="188" t="s">
        <v>297</v>
      </c>
      <c r="W104" s="188" t="s">
        <v>297</v>
      </c>
      <c r="X104" s="189" t="s">
        <v>167</v>
      </c>
      <c r="Y104" s="190"/>
      <c r="Z104" s="83">
        <v>700</v>
      </c>
      <c r="AA104" s="83" t="s">
        <v>193</v>
      </c>
      <c r="AB104" s="83" t="s">
        <v>181</v>
      </c>
      <c r="AC104" s="83" t="s">
        <v>102</v>
      </c>
      <c r="AD104" s="83" t="s">
        <v>5444</v>
      </c>
      <c r="AE104" s="83" t="s">
        <v>102</v>
      </c>
      <c r="AF104" s="83" t="s">
        <v>102</v>
      </c>
      <c r="AG104" s="83" t="s">
        <v>119</v>
      </c>
      <c r="AH104" s="83" t="s">
        <v>5445</v>
      </c>
      <c r="AI104" s="83" t="s">
        <v>104</v>
      </c>
      <c r="AJ104" s="83" t="s">
        <v>105</v>
      </c>
      <c r="AK104" s="191" t="s">
        <v>5444</v>
      </c>
      <c r="AL104" s="191" t="s">
        <v>102</v>
      </c>
      <c r="AM104" s="191" t="s">
        <v>102</v>
      </c>
      <c r="AN104" s="191" t="s">
        <v>119</v>
      </c>
      <c r="AO104" s="191" t="s">
        <v>5445</v>
      </c>
      <c r="AP104" s="191" t="s">
        <v>104</v>
      </c>
      <c r="AQ104" s="191" t="s">
        <v>105</v>
      </c>
      <c r="AR104" s="191" t="s">
        <v>106</v>
      </c>
      <c r="AS104" s="191" t="s">
        <v>5444</v>
      </c>
      <c r="AT104" s="191" t="s">
        <v>485</v>
      </c>
      <c r="AU104" s="191" t="s">
        <v>5445</v>
      </c>
      <c r="AV104" s="191" t="s">
        <v>104</v>
      </c>
      <c r="AW104" s="191" t="s">
        <v>204</v>
      </c>
      <c r="AX104" s="191"/>
      <c r="AY104" s="192" t="s">
        <v>454</v>
      </c>
      <c r="AZ104" s="192" t="s">
        <v>416</v>
      </c>
      <c r="BA104" s="91" t="s">
        <v>108</v>
      </c>
      <c r="BB104" s="90">
        <v>0</v>
      </c>
      <c r="BC104" s="93" t="s">
        <v>102</v>
      </c>
      <c r="BD104" s="93" t="s">
        <v>102</v>
      </c>
      <c r="BE104" s="93" t="s">
        <v>102</v>
      </c>
      <c r="BF104" s="93" t="s">
        <v>102</v>
      </c>
      <c r="BG104" s="97" t="s">
        <v>108</v>
      </c>
      <c r="BH104" s="93" t="s">
        <v>108</v>
      </c>
      <c r="BI104" s="93" t="s">
        <v>102</v>
      </c>
      <c r="BJ104" s="93" t="s">
        <v>102</v>
      </c>
      <c r="BK104" s="93" t="s">
        <v>102</v>
      </c>
      <c r="BL104" s="93" t="s">
        <v>102</v>
      </c>
      <c r="BM104" s="93" t="s">
        <v>102</v>
      </c>
      <c r="BN104" s="93" t="s">
        <v>102</v>
      </c>
      <c r="BO104" s="93" t="s">
        <v>102</v>
      </c>
      <c r="BP104" s="96" t="s">
        <v>102</v>
      </c>
      <c r="BQ104" s="90">
        <v>0</v>
      </c>
      <c r="BR104" s="93" t="s">
        <v>102</v>
      </c>
      <c r="BS104" s="93" t="s">
        <v>102</v>
      </c>
      <c r="BT104" s="93" t="s">
        <v>102</v>
      </c>
      <c r="BU104" s="93" t="s">
        <v>102</v>
      </c>
      <c r="BV104" s="97" t="s">
        <v>108</v>
      </c>
      <c r="BW104" s="93" t="s">
        <v>108</v>
      </c>
      <c r="BX104" s="95" t="s">
        <v>102</v>
      </c>
      <c r="BY104" s="93" t="s">
        <v>102</v>
      </c>
      <c r="BZ104" s="93" t="s">
        <v>102</v>
      </c>
      <c r="CA104" s="93" t="s">
        <v>102</v>
      </c>
      <c r="CB104" s="93" t="s">
        <v>102</v>
      </c>
      <c r="CC104" s="93" t="s">
        <v>102</v>
      </c>
      <c r="CD104" s="93" t="s">
        <v>102</v>
      </c>
      <c r="CE104" s="193" t="s">
        <v>102</v>
      </c>
      <c r="CF104" s="194" t="s">
        <v>436</v>
      </c>
      <c r="CG104" s="195" t="s">
        <v>5446</v>
      </c>
      <c r="CH104" s="101" t="s">
        <v>563</v>
      </c>
      <c r="CI104" s="102"/>
      <c r="CJ104" s="196" t="s">
        <v>577</v>
      </c>
      <c r="CK104" s="104" t="s">
        <v>190</v>
      </c>
      <c r="CL104" s="105"/>
      <c r="CM104" s="83" t="s">
        <v>578</v>
      </c>
      <c r="CN104" s="106" t="s">
        <v>108</v>
      </c>
      <c r="CO104" s="197" t="s">
        <v>566</v>
      </c>
      <c r="CP104" s="107"/>
      <c r="CQ104" s="198" t="s">
        <v>107</v>
      </c>
      <c r="CR104" s="198" t="s">
        <v>107</v>
      </c>
      <c r="CS104" s="199"/>
      <c r="CT104" s="83" t="s">
        <v>109</v>
      </c>
      <c r="CU104" s="83" t="s">
        <v>109</v>
      </c>
      <c r="CV104" s="83">
        <v>79</v>
      </c>
      <c r="CW104" s="83" t="s">
        <v>270</v>
      </c>
      <c r="CX104" s="83">
        <v>79</v>
      </c>
      <c r="CY104" s="83" t="s">
        <v>108</v>
      </c>
      <c r="CZ104" s="83">
        <v>134599.5</v>
      </c>
      <c r="DA104" s="83" t="s">
        <v>5447</v>
      </c>
      <c r="DB104" s="83" t="s">
        <v>118</v>
      </c>
      <c r="DC104" s="83" t="s">
        <v>108</v>
      </c>
      <c r="DD104" s="83">
        <v>2669</v>
      </c>
      <c r="DE104" s="83" t="s">
        <v>173</v>
      </c>
      <c r="DF104" s="83" t="s">
        <v>118</v>
      </c>
      <c r="DG104" s="83" t="s">
        <v>500</v>
      </c>
      <c r="DH104" s="83"/>
      <c r="DI104" s="85">
        <v>43646</v>
      </c>
      <c r="DJ104" s="83" t="s">
        <v>584</v>
      </c>
      <c r="DK104" s="83" t="s">
        <v>102</v>
      </c>
      <c r="DL104" s="83" t="s">
        <v>482</v>
      </c>
      <c r="DM104" s="83">
        <v>0</v>
      </c>
      <c r="DN104" s="83" t="s">
        <v>483</v>
      </c>
      <c r="DO104" s="83">
        <v>1</v>
      </c>
      <c r="DP104" s="83">
        <v>5</v>
      </c>
      <c r="DQ104" s="83"/>
      <c r="DR104" s="83" t="s">
        <v>108</v>
      </c>
      <c r="DS104" s="83" t="s">
        <v>497</v>
      </c>
      <c r="DU104" s="215" t="s">
        <v>269</v>
      </c>
      <c r="DV104" s="136">
        <v>1</v>
      </c>
      <c r="DW104" s="136">
        <v>3</v>
      </c>
      <c r="DX104" s="215" t="s">
        <v>269</v>
      </c>
      <c r="DY104" s="215" t="s">
        <v>269</v>
      </c>
      <c r="DZ104" s="215" t="s">
        <v>269</v>
      </c>
      <c r="EA104" s="215" t="s">
        <v>269</v>
      </c>
      <c r="EB104" s="215" t="s">
        <v>269</v>
      </c>
      <c r="EC104" s="215" t="s">
        <v>269</v>
      </c>
      <c r="ED104" s="215" t="s">
        <v>269</v>
      </c>
      <c r="EE104" s="215" t="s">
        <v>269</v>
      </c>
    </row>
    <row r="105" spans="1:135" ht="57.6" x14ac:dyDescent="0.55000000000000004">
      <c r="A105" s="83" t="s">
        <v>130</v>
      </c>
      <c r="B105" s="136">
        <v>220385</v>
      </c>
      <c r="C105" t="s">
        <v>758</v>
      </c>
      <c r="D105" s="83" t="s">
        <v>228</v>
      </c>
      <c r="E105" s="138">
        <v>329774087494</v>
      </c>
      <c r="F105" s="83" t="s">
        <v>143</v>
      </c>
      <c r="G105" s="85">
        <v>43620</v>
      </c>
      <c r="H105" s="83" t="s">
        <v>98</v>
      </c>
      <c r="I105" s="84" t="s">
        <v>612</v>
      </c>
      <c r="J105" s="207" t="s">
        <v>628</v>
      </c>
      <c r="K105" s="208" t="s">
        <v>633</v>
      </c>
      <c r="L105" s="83" t="s">
        <v>108</v>
      </c>
      <c r="M105" s="184" t="s">
        <v>102</v>
      </c>
      <c r="N105" s="184" t="s">
        <v>556</v>
      </c>
      <c r="O105" s="85" t="s">
        <v>102</v>
      </c>
      <c r="P105" s="185">
        <v>42491</v>
      </c>
      <c r="Q105" s="186" t="s">
        <v>202</v>
      </c>
      <c r="R105" s="186" t="s">
        <v>613</v>
      </c>
      <c r="S105" s="186"/>
      <c r="T105" s="187"/>
      <c r="U105" s="188" t="s">
        <v>295</v>
      </c>
      <c r="V105" s="188" t="s">
        <v>205</v>
      </c>
      <c r="W105" s="188" t="s">
        <v>295</v>
      </c>
      <c r="X105" s="189" t="s">
        <v>107</v>
      </c>
      <c r="Y105" s="190" t="s">
        <v>614</v>
      </c>
      <c r="Z105" s="83">
        <v>700</v>
      </c>
      <c r="AA105" s="83" t="s">
        <v>193</v>
      </c>
      <c r="AB105" s="83" t="s">
        <v>181</v>
      </c>
      <c r="AC105" s="83" t="s">
        <v>102</v>
      </c>
      <c r="AD105" s="83" t="s">
        <v>5448</v>
      </c>
      <c r="AE105" s="83" t="s">
        <v>5449</v>
      </c>
      <c r="AF105" s="83" t="s">
        <v>102</v>
      </c>
      <c r="AG105" s="83" t="s">
        <v>175</v>
      </c>
      <c r="AH105" s="83" t="s">
        <v>5450</v>
      </c>
      <c r="AI105" s="83" t="s">
        <v>104</v>
      </c>
      <c r="AJ105" s="83" t="s">
        <v>105</v>
      </c>
      <c r="AK105" s="191" t="s">
        <v>5448</v>
      </c>
      <c r="AL105" s="191" t="s">
        <v>5449</v>
      </c>
      <c r="AM105" s="191" t="s">
        <v>102</v>
      </c>
      <c r="AN105" s="191" t="s">
        <v>175</v>
      </c>
      <c r="AO105" s="191" t="s">
        <v>5450</v>
      </c>
      <c r="AP105" s="191" t="s">
        <v>104</v>
      </c>
      <c r="AQ105" s="191" t="s">
        <v>105</v>
      </c>
      <c r="AR105" s="191" t="s">
        <v>106</v>
      </c>
      <c r="AS105" s="191"/>
      <c r="AT105" s="191"/>
      <c r="AU105" s="191"/>
      <c r="AV105" s="191"/>
      <c r="AW105" s="191"/>
      <c r="AX105" s="191" t="s">
        <v>575</v>
      </c>
      <c r="AY105" s="192" t="s">
        <v>454</v>
      </c>
      <c r="AZ105" s="192" t="s">
        <v>108</v>
      </c>
      <c r="BA105" s="91" t="s">
        <v>108</v>
      </c>
      <c r="BB105" s="90">
        <v>0</v>
      </c>
      <c r="BC105" s="93" t="s">
        <v>102</v>
      </c>
      <c r="BD105" s="93" t="s">
        <v>102</v>
      </c>
      <c r="BE105" s="93" t="s">
        <v>102</v>
      </c>
      <c r="BF105" s="93" t="s">
        <v>102</v>
      </c>
      <c r="BG105" s="97" t="s">
        <v>108</v>
      </c>
      <c r="BH105" s="93" t="s">
        <v>108</v>
      </c>
      <c r="BI105" s="93" t="s">
        <v>102</v>
      </c>
      <c r="BJ105" s="93" t="s">
        <v>102</v>
      </c>
      <c r="BK105" s="93" t="s">
        <v>102</v>
      </c>
      <c r="BL105" s="93" t="s">
        <v>102</v>
      </c>
      <c r="BM105" s="93" t="s">
        <v>102</v>
      </c>
      <c r="BN105" s="93" t="s">
        <v>102</v>
      </c>
      <c r="BO105" s="93" t="s">
        <v>102</v>
      </c>
      <c r="BP105" s="96" t="s">
        <v>102</v>
      </c>
      <c r="BQ105" s="90">
        <v>0</v>
      </c>
      <c r="BR105" s="93" t="s">
        <v>102</v>
      </c>
      <c r="BS105" s="93" t="s">
        <v>102</v>
      </c>
      <c r="BT105" s="93" t="s">
        <v>102</v>
      </c>
      <c r="BU105" s="93" t="s">
        <v>102</v>
      </c>
      <c r="BV105" s="97" t="s">
        <v>108</v>
      </c>
      <c r="BW105" s="93" t="s">
        <v>108</v>
      </c>
      <c r="BX105" s="95" t="s">
        <v>102</v>
      </c>
      <c r="BY105" s="93" t="s">
        <v>102</v>
      </c>
      <c r="BZ105" s="93" t="s">
        <v>102</v>
      </c>
      <c r="CA105" s="93" t="s">
        <v>102</v>
      </c>
      <c r="CB105" s="93" t="s">
        <v>102</v>
      </c>
      <c r="CC105" s="93" t="s">
        <v>102</v>
      </c>
      <c r="CD105" s="93" t="s">
        <v>102</v>
      </c>
      <c r="CE105" s="193" t="s">
        <v>102</v>
      </c>
      <c r="CF105" s="194" t="s">
        <v>508</v>
      </c>
      <c r="CG105" s="195" t="s">
        <v>102</v>
      </c>
      <c r="CH105" s="101" t="e">
        <v>#N/A</v>
      </c>
      <c r="CI105" s="102" t="s">
        <v>580</v>
      </c>
      <c r="CJ105" s="196" t="s">
        <v>108</v>
      </c>
      <c r="CK105" s="104" t="s">
        <v>109</v>
      </c>
      <c r="CL105" s="105" t="s">
        <v>579</v>
      </c>
      <c r="CM105" s="83" t="s">
        <v>108</v>
      </c>
      <c r="CN105" s="106" t="s">
        <v>108</v>
      </c>
      <c r="CO105" s="197" t="s">
        <v>108</v>
      </c>
      <c r="CP105" s="107"/>
      <c r="CQ105" s="198" t="s">
        <v>474</v>
      </c>
      <c r="CR105" s="198" t="s">
        <v>474</v>
      </c>
      <c r="CS105" s="199" t="s">
        <v>616</v>
      </c>
      <c r="CT105" s="83" t="s">
        <v>109</v>
      </c>
      <c r="CU105" s="83" t="s">
        <v>109</v>
      </c>
      <c r="CV105" s="83">
        <v>49</v>
      </c>
      <c r="CW105" s="83" t="s">
        <v>112</v>
      </c>
      <c r="CX105" s="83">
        <v>49</v>
      </c>
      <c r="CY105" s="83" t="s">
        <v>5451</v>
      </c>
      <c r="CZ105" s="83">
        <v>135919</v>
      </c>
      <c r="DA105" s="83" t="s">
        <v>138</v>
      </c>
      <c r="DB105" s="83" t="s">
        <v>124</v>
      </c>
      <c r="DC105" s="83" t="s">
        <v>501</v>
      </c>
      <c r="DD105" s="83">
        <v>7056</v>
      </c>
      <c r="DE105" s="83" t="s">
        <v>582</v>
      </c>
      <c r="DF105" s="83" t="s">
        <v>145</v>
      </c>
      <c r="DG105" s="83" t="s">
        <v>501</v>
      </c>
      <c r="DH105" s="83" t="s">
        <v>582</v>
      </c>
      <c r="DI105" s="85">
        <v>43646</v>
      </c>
      <c r="DJ105" s="83" t="s">
        <v>584</v>
      </c>
      <c r="DK105" s="83" t="s">
        <v>102</v>
      </c>
      <c r="DL105" s="83" t="s">
        <v>482</v>
      </c>
      <c r="DM105" s="83">
        <v>0</v>
      </c>
      <c r="DN105" s="83" t="s">
        <v>238</v>
      </c>
      <c r="DO105" s="83">
        <v>1</v>
      </c>
      <c r="DP105" s="83">
        <v>2</v>
      </c>
      <c r="DQ105" s="83"/>
      <c r="DR105" s="83" t="s">
        <v>108</v>
      </c>
      <c r="DS105" s="83" t="s">
        <v>497</v>
      </c>
      <c r="DU105" s="215" t="s">
        <v>269</v>
      </c>
      <c r="DV105" s="136">
        <v>1</v>
      </c>
      <c r="DW105" s="136">
        <v>3</v>
      </c>
      <c r="DX105" s="215" t="s">
        <v>269</v>
      </c>
      <c r="DY105" s="215" t="s">
        <v>269</v>
      </c>
      <c r="DZ105" s="215" t="s">
        <v>269</v>
      </c>
      <c r="EA105" s="215" t="s">
        <v>269</v>
      </c>
      <c r="EB105" s="215" t="s">
        <v>269</v>
      </c>
      <c r="EC105" s="215" t="s">
        <v>269</v>
      </c>
      <c r="ED105" s="215" t="s">
        <v>269</v>
      </c>
      <c r="EE105" s="215" t="s">
        <v>269</v>
      </c>
    </row>
    <row r="106" spans="1:135" ht="28.8" x14ac:dyDescent="0.55000000000000004">
      <c r="A106" s="83" t="s">
        <v>130</v>
      </c>
      <c r="B106" s="136">
        <v>433220</v>
      </c>
      <c r="C106" t="s">
        <v>759</v>
      </c>
      <c r="D106" s="83" t="s">
        <v>228</v>
      </c>
      <c r="E106" s="138">
        <v>848777901921</v>
      </c>
      <c r="F106" s="83" t="s">
        <v>114</v>
      </c>
      <c r="G106" s="85">
        <v>43634</v>
      </c>
      <c r="H106" s="83" t="s">
        <v>98</v>
      </c>
      <c r="I106" s="84" t="s">
        <v>618</v>
      </c>
      <c r="J106" s="207" t="s">
        <v>629</v>
      </c>
      <c r="K106" s="208" t="s">
        <v>634</v>
      </c>
      <c r="L106" s="83" t="s">
        <v>108</v>
      </c>
      <c r="M106" s="184">
        <v>27502</v>
      </c>
      <c r="N106" s="184"/>
      <c r="O106" s="85" t="s">
        <v>102</v>
      </c>
      <c r="P106" s="185">
        <v>43013</v>
      </c>
      <c r="Q106" s="186" t="s">
        <v>203</v>
      </c>
      <c r="R106" s="186"/>
      <c r="S106" s="186"/>
      <c r="T106" s="187"/>
      <c r="U106" s="188" t="s">
        <v>296</v>
      </c>
      <c r="V106" s="188" t="s">
        <v>205</v>
      </c>
      <c r="W106" s="189" t="s">
        <v>619</v>
      </c>
      <c r="X106" s="189" t="s">
        <v>107</v>
      </c>
      <c r="Y106" s="190" t="s">
        <v>614</v>
      </c>
      <c r="Z106" s="83">
        <v>700</v>
      </c>
      <c r="AA106" s="83" t="s">
        <v>193</v>
      </c>
      <c r="AB106" s="83" t="s">
        <v>181</v>
      </c>
      <c r="AC106" s="83" t="s">
        <v>102</v>
      </c>
      <c r="AD106" s="83" t="s">
        <v>5452</v>
      </c>
      <c r="AE106" s="83" t="s">
        <v>102</v>
      </c>
      <c r="AF106" s="83" t="s">
        <v>102</v>
      </c>
      <c r="AG106" s="83" t="s">
        <v>174</v>
      </c>
      <c r="AH106" s="83" t="s">
        <v>5441</v>
      </c>
      <c r="AI106" s="83" t="s">
        <v>104</v>
      </c>
      <c r="AJ106" s="83" t="s">
        <v>105</v>
      </c>
      <c r="AK106" s="191" t="s">
        <v>5452</v>
      </c>
      <c r="AL106" s="191" t="s">
        <v>102</v>
      </c>
      <c r="AM106" s="191" t="s">
        <v>102</v>
      </c>
      <c r="AN106" s="191" t="s">
        <v>174</v>
      </c>
      <c r="AO106" s="191" t="s">
        <v>5441</v>
      </c>
      <c r="AP106" s="191" t="s">
        <v>104</v>
      </c>
      <c r="AQ106" s="191" t="s">
        <v>105</v>
      </c>
      <c r="AR106" s="191" t="s">
        <v>106</v>
      </c>
      <c r="AS106" s="191" t="s">
        <v>5452</v>
      </c>
      <c r="AT106" s="191" t="s">
        <v>488</v>
      </c>
      <c r="AU106" s="191" t="s">
        <v>5453</v>
      </c>
      <c r="AV106" s="191" t="s">
        <v>104</v>
      </c>
      <c r="AW106" s="191" t="s">
        <v>204</v>
      </c>
      <c r="AX106" s="191"/>
      <c r="AY106" s="192" t="s">
        <v>454</v>
      </c>
      <c r="AZ106" s="192" t="s">
        <v>416</v>
      </c>
      <c r="BA106" s="91" t="s">
        <v>108</v>
      </c>
      <c r="BB106" s="90">
        <v>0</v>
      </c>
      <c r="BC106" s="93" t="s">
        <v>102</v>
      </c>
      <c r="BD106" s="93" t="s">
        <v>102</v>
      </c>
      <c r="BE106" s="93" t="s">
        <v>102</v>
      </c>
      <c r="BF106" s="93" t="s">
        <v>102</v>
      </c>
      <c r="BG106" s="97" t="s">
        <v>108</v>
      </c>
      <c r="BH106" s="93" t="s">
        <v>108</v>
      </c>
      <c r="BI106" s="93" t="s">
        <v>102</v>
      </c>
      <c r="BJ106" s="93" t="s">
        <v>102</v>
      </c>
      <c r="BK106" s="93" t="s">
        <v>102</v>
      </c>
      <c r="BL106" s="93" t="s">
        <v>102</v>
      </c>
      <c r="BM106" s="93" t="s">
        <v>102</v>
      </c>
      <c r="BN106" s="93" t="s">
        <v>102</v>
      </c>
      <c r="BO106" s="93" t="s">
        <v>102</v>
      </c>
      <c r="BP106" s="96" t="s">
        <v>102</v>
      </c>
      <c r="BQ106" s="90">
        <v>0</v>
      </c>
      <c r="BR106" s="93" t="s">
        <v>102</v>
      </c>
      <c r="BS106" s="93" t="s">
        <v>102</v>
      </c>
      <c r="BT106" s="93" t="s">
        <v>102</v>
      </c>
      <c r="BU106" s="93" t="s">
        <v>102</v>
      </c>
      <c r="BV106" s="97" t="s">
        <v>108</v>
      </c>
      <c r="BW106" s="93" t="s">
        <v>108</v>
      </c>
      <c r="BX106" s="95" t="s">
        <v>102</v>
      </c>
      <c r="BY106" s="93" t="s">
        <v>102</v>
      </c>
      <c r="BZ106" s="93" t="s">
        <v>102</v>
      </c>
      <c r="CA106" s="93" t="s">
        <v>102</v>
      </c>
      <c r="CB106" s="93" t="s">
        <v>102</v>
      </c>
      <c r="CC106" s="93" t="s">
        <v>102</v>
      </c>
      <c r="CD106" s="93" t="s">
        <v>102</v>
      </c>
      <c r="CE106" s="193" t="s">
        <v>102</v>
      </c>
      <c r="CF106" s="194" t="s">
        <v>436</v>
      </c>
      <c r="CG106" s="195" t="s">
        <v>5454</v>
      </c>
      <c r="CH106" s="101" t="s">
        <v>310</v>
      </c>
      <c r="CI106" s="102"/>
      <c r="CJ106" s="196" t="s">
        <v>5455</v>
      </c>
      <c r="CK106" s="104" t="s">
        <v>190</v>
      </c>
      <c r="CL106" s="105"/>
      <c r="CM106" s="83" t="s">
        <v>623</v>
      </c>
      <c r="CN106" s="106" t="s">
        <v>624</v>
      </c>
      <c r="CO106" s="197" t="s">
        <v>625</v>
      </c>
      <c r="CP106" s="107"/>
      <c r="CQ106" s="198" t="s">
        <v>474</v>
      </c>
      <c r="CR106" s="198" t="s">
        <v>474</v>
      </c>
      <c r="CS106" s="199"/>
      <c r="CT106" s="83" t="s">
        <v>109</v>
      </c>
      <c r="CU106" s="83" t="s">
        <v>109</v>
      </c>
      <c r="CV106" s="83">
        <v>79</v>
      </c>
      <c r="CW106" s="83" t="s">
        <v>139</v>
      </c>
      <c r="CX106" s="83">
        <v>79</v>
      </c>
      <c r="CY106" s="83" t="s">
        <v>108</v>
      </c>
      <c r="CZ106" s="83">
        <v>137238.5</v>
      </c>
      <c r="DA106" s="83" t="s">
        <v>581</v>
      </c>
      <c r="DB106" s="83" t="s">
        <v>152</v>
      </c>
      <c r="DC106" s="83" t="s">
        <v>500</v>
      </c>
      <c r="DD106" s="83">
        <v>8313</v>
      </c>
      <c r="DE106" s="83" t="s">
        <v>606</v>
      </c>
      <c r="DF106" s="83" t="s">
        <v>152</v>
      </c>
      <c r="DG106" s="83" t="s">
        <v>500</v>
      </c>
      <c r="DH106" s="83"/>
      <c r="DI106" s="85">
        <v>43646</v>
      </c>
      <c r="DJ106" s="83" t="s">
        <v>584</v>
      </c>
      <c r="DK106" s="83" t="s">
        <v>102</v>
      </c>
      <c r="DL106" s="83" t="s">
        <v>482</v>
      </c>
      <c r="DM106" s="83">
        <v>0</v>
      </c>
      <c r="DN106" s="83" t="s">
        <v>483</v>
      </c>
      <c r="DO106" s="83">
        <v>1</v>
      </c>
      <c r="DP106" s="83">
        <v>2</v>
      </c>
      <c r="DQ106" s="83"/>
      <c r="DR106" s="83" t="s">
        <v>108</v>
      </c>
      <c r="DS106" s="83" t="s">
        <v>497</v>
      </c>
      <c r="DU106" s="215" t="s">
        <v>269</v>
      </c>
      <c r="DV106" s="136">
        <v>1</v>
      </c>
      <c r="DW106" s="136">
        <v>3</v>
      </c>
      <c r="DX106" s="215" t="s">
        <v>269</v>
      </c>
      <c r="DY106" s="215" t="s">
        <v>269</v>
      </c>
      <c r="DZ106" s="215" t="s">
        <v>269</v>
      </c>
      <c r="EA106" s="215" t="s">
        <v>269</v>
      </c>
      <c r="EB106" s="215" t="s">
        <v>269</v>
      </c>
      <c r="EC106" s="215" t="s">
        <v>269</v>
      </c>
      <c r="ED106" s="215" t="s">
        <v>269</v>
      </c>
      <c r="EE106" s="215" t="s">
        <v>269</v>
      </c>
    </row>
    <row r="107" spans="1:135" ht="28.8" x14ac:dyDescent="0.55000000000000004">
      <c r="A107" s="83" t="s">
        <v>130</v>
      </c>
      <c r="B107" s="136">
        <v>917247</v>
      </c>
      <c r="C107" t="s">
        <v>760</v>
      </c>
      <c r="D107" s="83" t="s">
        <v>228</v>
      </c>
      <c r="E107" s="138">
        <v>886225538656</v>
      </c>
      <c r="F107" s="83" t="s">
        <v>114</v>
      </c>
      <c r="G107" s="85">
        <v>43643</v>
      </c>
      <c r="H107" s="211" t="s">
        <v>98</v>
      </c>
      <c r="I107" s="84" t="s">
        <v>610</v>
      </c>
      <c r="J107" s="207" t="s">
        <v>627</v>
      </c>
      <c r="K107" s="208" t="s">
        <v>630</v>
      </c>
      <c r="L107" s="83" t="s">
        <v>108</v>
      </c>
      <c r="M107" s="184">
        <v>24413</v>
      </c>
      <c r="N107" s="184"/>
      <c r="O107" s="85" t="s">
        <v>102</v>
      </c>
      <c r="P107" s="185">
        <v>42491</v>
      </c>
      <c r="Q107" s="186" t="s">
        <v>203</v>
      </c>
      <c r="R107" s="186"/>
      <c r="S107" s="186"/>
      <c r="T107" s="187"/>
      <c r="U107" s="188" t="s">
        <v>296</v>
      </c>
      <c r="V107" s="188" t="s">
        <v>297</v>
      </c>
      <c r="W107" s="188" t="s">
        <v>297</v>
      </c>
      <c r="X107" s="189" t="s">
        <v>167</v>
      </c>
      <c r="Y107" s="190"/>
      <c r="Z107" s="83">
        <v>700</v>
      </c>
      <c r="AA107" s="83" t="s">
        <v>193</v>
      </c>
      <c r="AB107" s="83" t="s">
        <v>181</v>
      </c>
      <c r="AC107" s="83" t="s">
        <v>102</v>
      </c>
      <c r="AD107" s="83" t="s">
        <v>5456</v>
      </c>
      <c r="AE107" s="83" t="s">
        <v>102</v>
      </c>
      <c r="AF107" s="83" t="s">
        <v>102</v>
      </c>
      <c r="AG107" s="83" t="s">
        <v>119</v>
      </c>
      <c r="AH107" s="83" t="s">
        <v>5457</v>
      </c>
      <c r="AI107" s="83" t="s">
        <v>104</v>
      </c>
      <c r="AJ107" s="83" t="s">
        <v>105</v>
      </c>
      <c r="AK107" s="191" t="s">
        <v>5456</v>
      </c>
      <c r="AL107" s="191" t="s">
        <v>102</v>
      </c>
      <c r="AM107" s="191" t="s">
        <v>102</v>
      </c>
      <c r="AN107" s="191" t="s">
        <v>119</v>
      </c>
      <c r="AO107" s="191" t="s">
        <v>5457</v>
      </c>
      <c r="AP107" s="191" t="s">
        <v>104</v>
      </c>
      <c r="AQ107" s="191" t="s">
        <v>105</v>
      </c>
      <c r="AR107" s="191" t="s">
        <v>106</v>
      </c>
      <c r="AS107" s="191" t="s">
        <v>5456</v>
      </c>
      <c r="AT107" s="191" t="s">
        <v>485</v>
      </c>
      <c r="AU107" s="191" t="s">
        <v>5457</v>
      </c>
      <c r="AV107" s="191" t="s">
        <v>104</v>
      </c>
      <c r="AW107" s="191" t="s">
        <v>204</v>
      </c>
      <c r="AX107" s="191"/>
      <c r="AY107" s="192" t="s">
        <v>454</v>
      </c>
      <c r="AZ107" s="192" t="s">
        <v>416</v>
      </c>
      <c r="BA107" s="91" t="s">
        <v>108</v>
      </c>
      <c r="BB107" s="90">
        <v>0</v>
      </c>
      <c r="BC107" s="93" t="s">
        <v>102</v>
      </c>
      <c r="BD107" s="93" t="s">
        <v>102</v>
      </c>
      <c r="BE107" s="93" t="s">
        <v>102</v>
      </c>
      <c r="BF107" s="93" t="s">
        <v>102</v>
      </c>
      <c r="BG107" s="97" t="s">
        <v>108</v>
      </c>
      <c r="BH107" s="93" t="s">
        <v>108</v>
      </c>
      <c r="BI107" s="93" t="s">
        <v>102</v>
      </c>
      <c r="BJ107" s="93" t="s">
        <v>102</v>
      </c>
      <c r="BK107" s="93" t="s">
        <v>102</v>
      </c>
      <c r="BL107" s="93" t="s">
        <v>102</v>
      </c>
      <c r="BM107" s="93" t="s">
        <v>102</v>
      </c>
      <c r="BN107" s="93" t="s">
        <v>102</v>
      </c>
      <c r="BO107" s="93" t="s">
        <v>102</v>
      </c>
      <c r="BP107" s="96" t="s">
        <v>102</v>
      </c>
      <c r="BQ107" s="90">
        <v>0</v>
      </c>
      <c r="BR107" s="93" t="s">
        <v>102</v>
      </c>
      <c r="BS107" s="93" t="s">
        <v>102</v>
      </c>
      <c r="BT107" s="93" t="s">
        <v>102</v>
      </c>
      <c r="BU107" s="93" t="s">
        <v>102</v>
      </c>
      <c r="BV107" s="97" t="s">
        <v>108</v>
      </c>
      <c r="BW107" s="93" t="s">
        <v>108</v>
      </c>
      <c r="BX107" s="95" t="s">
        <v>102</v>
      </c>
      <c r="BY107" s="93" t="s">
        <v>102</v>
      </c>
      <c r="BZ107" s="93" t="s">
        <v>102</v>
      </c>
      <c r="CA107" s="93" t="s">
        <v>102</v>
      </c>
      <c r="CB107" s="93" t="s">
        <v>102</v>
      </c>
      <c r="CC107" s="93" t="s">
        <v>102</v>
      </c>
      <c r="CD107" s="93" t="s">
        <v>102</v>
      </c>
      <c r="CE107" s="193" t="s">
        <v>102</v>
      </c>
      <c r="CF107" s="194" t="s">
        <v>436</v>
      </c>
      <c r="CG107" s="195" t="s">
        <v>5458</v>
      </c>
      <c r="CH107" s="101" t="s">
        <v>563</v>
      </c>
      <c r="CI107" s="102"/>
      <c r="CJ107" s="196" t="s">
        <v>577</v>
      </c>
      <c r="CK107" s="104" t="s">
        <v>190</v>
      </c>
      <c r="CL107" s="105"/>
      <c r="CM107" s="83" t="s">
        <v>578</v>
      </c>
      <c r="CN107" s="106" t="s">
        <v>108</v>
      </c>
      <c r="CO107" s="197" t="s">
        <v>566</v>
      </c>
      <c r="CP107" s="107"/>
      <c r="CQ107" s="198" t="s">
        <v>107</v>
      </c>
      <c r="CR107" s="198" t="s">
        <v>107</v>
      </c>
      <c r="CS107" s="199"/>
      <c r="CT107" s="83" t="s">
        <v>109</v>
      </c>
      <c r="CU107" s="83" t="s">
        <v>109</v>
      </c>
      <c r="CV107" s="83">
        <v>24</v>
      </c>
      <c r="CW107" s="83" t="s">
        <v>270</v>
      </c>
      <c r="CX107" s="83">
        <v>24</v>
      </c>
      <c r="CY107" s="83" t="s">
        <v>108</v>
      </c>
      <c r="CZ107" s="83">
        <v>138558</v>
      </c>
      <c r="DA107" s="83" t="s">
        <v>5459</v>
      </c>
      <c r="DB107" s="83" t="s">
        <v>118</v>
      </c>
      <c r="DC107" s="83" t="s">
        <v>108</v>
      </c>
      <c r="DD107" s="83">
        <v>8922</v>
      </c>
      <c r="DE107" s="83" t="s">
        <v>173</v>
      </c>
      <c r="DF107" s="83" t="s">
        <v>118</v>
      </c>
      <c r="DG107" s="83" t="s">
        <v>500</v>
      </c>
      <c r="DH107" s="83"/>
      <c r="DI107" s="85">
        <v>43646</v>
      </c>
      <c r="DJ107" s="83" t="s">
        <v>584</v>
      </c>
      <c r="DK107" s="83" t="s">
        <v>102</v>
      </c>
      <c r="DL107" s="83" t="s">
        <v>482</v>
      </c>
      <c r="DM107" s="83">
        <v>0</v>
      </c>
      <c r="DN107" s="83" t="s">
        <v>483</v>
      </c>
      <c r="DO107" s="83">
        <v>1</v>
      </c>
      <c r="DP107" s="83">
        <v>1</v>
      </c>
      <c r="DQ107" s="83"/>
      <c r="DR107" s="83" t="s">
        <v>108</v>
      </c>
      <c r="DS107" s="83" t="s">
        <v>497</v>
      </c>
      <c r="DU107" s="215" t="s">
        <v>269</v>
      </c>
      <c r="DV107" s="136">
        <v>1</v>
      </c>
      <c r="DW107" s="136">
        <v>3</v>
      </c>
      <c r="DX107" s="215" t="s">
        <v>269</v>
      </c>
      <c r="DY107" s="215" t="s">
        <v>269</v>
      </c>
      <c r="DZ107" s="215" t="s">
        <v>269</v>
      </c>
      <c r="EA107" s="215" t="s">
        <v>269</v>
      </c>
      <c r="EB107" s="215" t="s">
        <v>269</v>
      </c>
      <c r="EC107" s="215" t="s">
        <v>269</v>
      </c>
      <c r="ED107" s="215" t="s">
        <v>269</v>
      </c>
      <c r="EE107" s="215" t="s">
        <v>269</v>
      </c>
    </row>
    <row r="108" spans="1:135" ht="57.6" x14ac:dyDescent="0.55000000000000004">
      <c r="A108" s="83" t="s">
        <v>130</v>
      </c>
      <c r="B108" s="136">
        <v>810725</v>
      </c>
      <c r="C108" t="s">
        <v>761</v>
      </c>
      <c r="D108" s="83" t="s">
        <v>228</v>
      </c>
      <c r="E108" s="138">
        <v>370870854618</v>
      </c>
      <c r="F108" s="83" t="s">
        <v>143</v>
      </c>
      <c r="G108" s="85">
        <v>43620</v>
      </c>
      <c r="H108" s="83" t="s">
        <v>98</v>
      </c>
      <c r="I108" s="84" t="s">
        <v>612</v>
      </c>
      <c r="J108" s="207" t="s">
        <v>628</v>
      </c>
      <c r="K108" s="208" t="s">
        <v>633</v>
      </c>
      <c r="L108" s="83" t="s">
        <v>108</v>
      </c>
      <c r="M108" s="184" t="s">
        <v>102</v>
      </c>
      <c r="N108" s="184" t="s">
        <v>556</v>
      </c>
      <c r="O108" s="85" t="s">
        <v>102</v>
      </c>
      <c r="P108" s="185">
        <v>42491</v>
      </c>
      <c r="Q108" s="186" t="s">
        <v>202</v>
      </c>
      <c r="R108" s="186" t="s">
        <v>613</v>
      </c>
      <c r="S108" s="186"/>
      <c r="T108" s="187"/>
      <c r="U108" s="188" t="s">
        <v>295</v>
      </c>
      <c r="V108" s="188" t="s">
        <v>205</v>
      </c>
      <c r="W108" s="188" t="s">
        <v>295</v>
      </c>
      <c r="X108" s="189" t="s">
        <v>107</v>
      </c>
      <c r="Y108" s="190" t="s">
        <v>614</v>
      </c>
      <c r="Z108" s="83">
        <v>700</v>
      </c>
      <c r="AA108" s="83" t="s">
        <v>193</v>
      </c>
      <c r="AB108" s="83" t="s">
        <v>181</v>
      </c>
      <c r="AC108" s="83" t="s">
        <v>102</v>
      </c>
      <c r="AD108" s="83" t="s">
        <v>5460</v>
      </c>
      <c r="AE108" s="83" t="s">
        <v>5461</v>
      </c>
      <c r="AF108" s="83" t="s">
        <v>102</v>
      </c>
      <c r="AG108" s="83" t="s">
        <v>175</v>
      </c>
      <c r="AH108" s="83" t="s">
        <v>5462</v>
      </c>
      <c r="AI108" s="83" t="s">
        <v>104</v>
      </c>
      <c r="AJ108" s="83" t="s">
        <v>105</v>
      </c>
      <c r="AK108" s="191" t="s">
        <v>5460</v>
      </c>
      <c r="AL108" s="191" t="s">
        <v>5461</v>
      </c>
      <c r="AM108" s="191" t="s">
        <v>102</v>
      </c>
      <c r="AN108" s="191" t="s">
        <v>175</v>
      </c>
      <c r="AO108" s="191" t="s">
        <v>5462</v>
      </c>
      <c r="AP108" s="191" t="s">
        <v>104</v>
      </c>
      <c r="AQ108" s="191" t="s">
        <v>105</v>
      </c>
      <c r="AR108" s="191" t="s">
        <v>106</v>
      </c>
      <c r="AS108" s="191"/>
      <c r="AT108" s="191"/>
      <c r="AU108" s="191"/>
      <c r="AV108" s="191"/>
      <c r="AW108" s="191"/>
      <c r="AX108" s="191" t="s">
        <v>575</v>
      </c>
      <c r="AY108" s="192" t="s">
        <v>454</v>
      </c>
      <c r="AZ108" s="192" t="s">
        <v>108</v>
      </c>
      <c r="BA108" s="91" t="s">
        <v>108</v>
      </c>
      <c r="BB108" s="90">
        <v>0</v>
      </c>
      <c r="BC108" s="93" t="s">
        <v>102</v>
      </c>
      <c r="BD108" s="93" t="s">
        <v>102</v>
      </c>
      <c r="BE108" s="93" t="s">
        <v>102</v>
      </c>
      <c r="BF108" s="93" t="s">
        <v>102</v>
      </c>
      <c r="BG108" s="97" t="s">
        <v>108</v>
      </c>
      <c r="BH108" s="93" t="s">
        <v>108</v>
      </c>
      <c r="BI108" s="93" t="s">
        <v>102</v>
      </c>
      <c r="BJ108" s="93" t="s">
        <v>102</v>
      </c>
      <c r="BK108" s="93" t="s">
        <v>102</v>
      </c>
      <c r="BL108" s="93" t="s">
        <v>102</v>
      </c>
      <c r="BM108" s="93" t="s">
        <v>102</v>
      </c>
      <c r="BN108" s="93" t="s">
        <v>102</v>
      </c>
      <c r="BO108" s="93" t="s">
        <v>102</v>
      </c>
      <c r="BP108" s="96" t="s">
        <v>102</v>
      </c>
      <c r="BQ108" s="90">
        <v>0</v>
      </c>
      <c r="BR108" s="93" t="s">
        <v>102</v>
      </c>
      <c r="BS108" s="93" t="s">
        <v>102</v>
      </c>
      <c r="BT108" s="93" t="s">
        <v>102</v>
      </c>
      <c r="BU108" s="93" t="s">
        <v>102</v>
      </c>
      <c r="BV108" s="97" t="s">
        <v>108</v>
      </c>
      <c r="BW108" s="93" t="s">
        <v>108</v>
      </c>
      <c r="BX108" s="95" t="s">
        <v>102</v>
      </c>
      <c r="BY108" s="93" t="s">
        <v>102</v>
      </c>
      <c r="BZ108" s="93" t="s">
        <v>102</v>
      </c>
      <c r="CA108" s="93" t="s">
        <v>102</v>
      </c>
      <c r="CB108" s="93" t="s">
        <v>102</v>
      </c>
      <c r="CC108" s="93" t="s">
        <v>102</v>
      </c>
      <c r="CD108" s="93" t="s">
        <v>102</v>
      </c>
      <c r="CE108" s="193" t="s">
        <v>102</v>
      </c>
      <c r="CF108" s="194" t="s">
        <v>508</v>
      </c>
      <c r="CG108" s="195" t="s">
        <v>102</v>
      </c>
      <c r="CH108" s="101" t="e">
        <v>#N/A</v>
      </c>
      <c r="CI108" s="102" t="s">
        <v>580</v>
      </c>
      <c r="CJ108" s="196" t="s">
        <v>108</v>
      </c>
      <c r="CK108" s="104" t="s">
        <v>109</v>
      </c>
      <c r="CL108" s="105" t="s">
        <v>579</v>
      </c>
      <c r="CM108" s="83" t="s">
        <v>108</v>
      </c>
      <c r="CN108" s="106" t="s">
        <v>108</v>
      </c>
      <c r="CO108" s="197" t="s">
        <v>108</v>
      </c>
      <c r="CP108" s="107"/>
      <c r="CQ108" s="198" t="s">
        <v>474</v>
      </c>
      <c r="CR108" s="198" t="s">
        <v>474</v>
      </c>
      <c r="CS108" s="199" t="s">
        <v>616</v>
      </c>
      <c r="CT108" s="83" t="s">
        <v>109</v>
      </c>
      <c r="CU108" s="83" t="s">
        <v>109</v>
      </c>
      <c r="CV108" s="83">
        <v>62</v>
      </c>
      <c r="CW108" s="83" t="s">
        <v>112</v>
      </c>
      <c r="CX108" s="83">
        <v>62</v>
      </c>
      <c r="CY108" s="83" t="s">
        <v>5463</v>
      </c>
      <c r="CZ108" s="83">
        <v>139877.5</v>
      </c>
      <c r="DA108" s="83" t="s">
        <v>138</v>
      </c>
      <c r="DB108" s="83" t="s">
        <v>124</v>
      </c>
      <c r="DC108" s="83" t="s">
        <v>501</v>
      </c>
      <c r="DD108" s="83">
        <v>4310</v>
      </c>
      <c r="DE108" s="83" t="s">
        <v>582</v>
      </c>
      <c r="DF108" s="83" t="s">
        <v>145</v>
      </c>
      <c r="DG108" s="83" t="s">
        <v>501</v>
      </c>
      <c r="DH108" s="83" t="s">
        <v>582</v>
      </c>
      <c r="DI108" s="85">
        <v>43646</v>
      </c>
      <c r="DJ108" s="83" t="s">
        <v>584</v>
      </c>
      <c r="DK108" s="83" t="s">
        <v>102</v>
      </c>
      <c r="DL108" s="83" t="s">
        <v>482</v>
      </c>
      <c r="DM108" s="83">
        <v>0</v>
      </c>
      <c r="DN108" s="83" t="s">
        <v>238</v>
      </c>
      <c r="DO108" s="83">
        <v>1</v>
      </c>
      <c r="DP108" s="83">
        <v>5</v>
      </c>
      <c r="DQ108" s="83"/>
      <c r="DR108" s="83" t="s">
        <v>108</v>
      </c>
      <c r="DS108" s="83" t="s">
        <v>497</v>
      </c>
      <c r="DU108" s="215" t="s">
        <v>269</v>
      </c>
      <c r="DV108" s="136">
        <v>1</v>
      </c>
      <c r="DW108" s="136">
        <v>3</v>
      </c>
      <c r="DX108" s="215" t="s">
        <v>269</v>
      </c>
      <c r="DY108" s="215" t="s">
        <v>269</v>
      </c>
      <c r="DZ108" s="215" t="s">
        <v>269</v>
      </c>
      <c r="EA108" s="215" t="s">
        <v>269</v>
      </c>
      <c r="EB108" s="215" t="s">
        <v>269</v>
      </c>
      <c r="EC108" s="215" t="s">
        <v>269</v>
      </c>
      <c r="ED108" s="215" t="s">
        <v>269</v>
      </c>
      <c r="EE108" s="215" t="s">
        <v>269</v>
      </c>
    </row>
    <row r="109" spans="1:135" ht="28.8" x14ac:dyDescent="0.55000000000000004">
      <c r="A109" s="83" t="s">
        <v>130</v>
      </c>
      <c r="B109" s="136">
        <v>549972</v>
      </c>
      <c r="C109" t="s">
        <v>762</v>
      </c>
      <c r="D109" s="83" t="s">
        <v>228</v>
      </c>
      <c r="E109" s="138">
        <v>490051817247</v>
      </c>
      <c r="F109" s="83" t="s">
        <v>114</v>
      </c>
      <c r="G109" s="85">
        <v>43634</v>
      </c>
      <c r="H109" s="83" t="s">
        <v>98</v>
      </c>
      <c r="I109" s="84" t="s">
        <v>618</v>
      </c>
      <c r="J109" s="207" t="s">
        <v>629</v>
      </c>
      <c r="K109" s="208" t="s">
        <v>634</v>
      </c>
      <c r="L109" s="83" t="s">
        <v>108</v>
      </c>
      <c r="M109" s="184">
        <v>27503</v>
      </c>
      <c r="N109" s="184"/>
      <c r="O109" s="85" t="s">
        <v>102</v>
      </c>
      <c r="P109" s="185">
        <v>43013</v>
      </c>
      <c r="Q109" s="186" t="s">
        <v>203</v>
      </c>
      <c r="R109" s="186"/>
      <c r="S109" s="186"/>
      <c r="T109" s="187"/>
      <c r="U109" s="188" t="s">
        <v>296</v>
      </c>
      <c r="V109" s="188" t="s">
        <v>205</v>
      </c>
      <c r="W109" s="189" t="s">
        <v>619</v>
      </c>
      <c r="X109" s="189" t="s">
        <v>107</v>
      </c>
      <c r="Y109" s="190" t="s">
        <v>614</v>
      </c>
      <c r="Z109" s="83">
        <v>700</v>
      </c>
      <c r="AA109" s="83" t="s">
        <v>193</v>
      </c>
      <c r="AB109" s="83" t="s">
        <v>181</v>
      </c>
      <c r="AC109" s="83" t="s">
        <v>102</v>
      </c>
      <c r="AD109" s="83" t="s">
        <v>5464</v>
      </c>
      <c r="AE109" s="83" t="s">
        <v>102</v>
      </c>
      <c r="AF109" s="83" t="s">
        <v>102</v>
      </c>
      <c r="AG109" s="83" t="s">
        <v>174</v>
      </c>
      <c r="AH109" s="83" t="s">
        <v>5453</v>
      </c>
      <c r="AI109" s="83" t="s">
        <v>104</v>
      </c>
      <c r="AJ109" s="83" t="s">
        <v>105</v>
      </c>
      <c r="AK109" s="191" t="s">
        <v>5464</v>
      </c>
      <c r="AL109" s="191" t="s">
        <v>102</v>
      </c>
      <c r="AM109" s="191" t="s">
        <v>102</v>
      </c>
      <c r="AN109" s="191" t="s">
        <v>174</v>
      </c>
      <c r="AO109" s="191" t="s">
        <v>5453</v>
      </c>
      <c r="AP109" s="191" t="s">
        <v>104</v>
      </c>
      <c r="AQ109" s="191" t="s">
        <v>105</v>
      </c>
      <c r="AR109" s="191" t="s">
        <v>106</v>
      </c>
      <c r="AS109" s="191" t="s">
        <v>5464</v>
      </c>
      <c r="AT109" s="191" t="s">
        <v>488</v>
      </c>
      <c r="AU109" s="191" t="s">
        <v>5465</v>
      </c>
      <c r="AV109" s="191" t="s">
        <v>104</v>
      </c>
      <c r="AW109" s="191" t="s">
        <v>204</v>
      </c>
      <c r="AX109" s="191"/>
      <c r="AY109" s="192" t="s">
        <v>454</v>
      </c>
      <c r="AZ109" s="192" t="s">
        <v>416</v>
      </c>
      <c r="BA109" s="91" t="s">
        <v>108</v>
      </c>
      <c r="BB109" s="90">
        <v>0</v>
      </c>
      <c r="BC109" s="93" t="s">
        <v>102</v>
      </c>
      <c r="BD109" s="93" t="s">
        <v>102</v>
      </c>
      <c r="BE109" s="93" t="s">
        <v>102</v>
      </c>
      <c r="BF109" s="93" t="s">
        <v>102</v>
      </c>
      <c r="BG109" s="97" t="s">
        <v>108</v>
      </c>
      <c r="BH109" s="93" t="s">
        <v>108</v>
      </c>
      <c r="BI109" s="93" t="s">
        <v>102</v>
      </c>
      <c r="BJ109" s="93" t="s">
        <v>102</v>
      </c>
      <c r="BK109" s="93" t="s">
        <v>102</v>
      </c>
      <c r="BL109" s="93" t="s">
        <v>102</v>
      </c>
      <c r="BM109" s="93" t="s">
        <v>102</v>
      </c>
      <c r="BN109" s="93" t="s">
        <v>102</v>
      </c>
      <c r="BO109" s="93" t="s">
        <v>102</v>
      </c>
      <c r="BP109" s="96" t="s">
        <v>102</v>
      </c>
      <c r="BQ109" s="90">
        <v>0</v>
      </c>
      <c r="BR109" s="93" t="s">
        <v>102</v>
      </c>
      <c r="BS109" s="93" t="s">
        <v>102</v>
      </c>
      <c r="BT109" s="93" t="s">
        <v>102</v>
      </c>
      <c r="BU109" s="93" t="s">
        <v>102</v>
      </c>
      <c r="BV109" s="97" t="s">
        <v>108</v>
      </c>
      <c r="BW109" s="93" t="s">
        <v>108</v>
      </c>
      <c r="BX109" s="95" t="s">
        <v>102</v>
      </c>
      <c r="BY109" s="93" t="s">
        <v>102</v>
      </c>
      <c r="BZ109" s="93" t="s">
        <v>102</v>
      </c>
      <c r="CA109" s="93" t="s">
        <v>102</v>
      </c>
      <c r="CB109" s="93" t="s">
        <v>102</v>
      </c>
      <c r="CC109" s="93" t="s">
        <v>102</v>
      </c>
      <c r="CD109" s="93" t="s">
        <v>102</v>
      </c>
      <c r="CE109" s="193" t="s">
        <v>102</v>
      </c>
      <c r="CF109" s="194" t="s">
        <v>436</v>
      </c>
      <c r="CG109" s="195" t="s">
        <v>5466</v>
      </c>
      <c r="CH109" s="101" t="s">
        <v>310</v>
      </c>
      <c r="CI109" s="102"/>
      <c r="CJ109" s="196" t="s">
        <v>5467</v>
      </c>
      <c r="CK109" s="104" t="s">
        <v>190</v>
      </c>
      <c r="CL109" s="105"/>
      <c r="CM109" s="83" t="s">
        <v>623</v>
      </c>
      <c r="CN109" s="106" t="s">
        <v>624</v>
      </c>
      <c r="CO109" s="197" t="s">
        <v>625</v>
      </c>
      <c r="CP109" s="107"/>
      <c r="CQ109" s="198" t="s">
        <v>474</v>
      </c>
      <c r="CR109" s="198" t="s">
        <v>474</v>
      </c>
      <c r="CS109" s="199"/>
      <c r="CT109" s="83" t="s">
        <v>109</v>
      </c>
      <c r="CU109" s="83" t="s">
        <v>109</v>
      </c>
      <c r="CV109" s="83">
        <v>46</v>
      </c>
      <c r="CW109" s="83" t="s">
        <v>139</v>
      </c>
      <c r="CX109" s="83">
        <v>46</v>
      </c>
      <c r="CY109" s="83" t="s">
        <v>108</v>
      </c>
      <c r="CZ109" s="83">
        <v>141197</v>
      </c>
      <c r="DA109" s="83" t="s">
        <v>581</v>
      </c>
      <c r="DB109" s="83" t="s">
        <v>152</v>
      </c>
      <c r="DC109" s="83" t="s">
        <v>500</v>
      </c>
      <c r="DD109" s="83">
        <v>4731</v>
      </c>
      <c r="DE109" s="83" t="s">
        <v>606</v>
      </c>
      <c r="DF109" s="83" t="s">
        <v>152</v>
      </c>
      <c r="DG109" s="83" t="s">
        <v>500</v>
      </c>
      <c r="DH109" s="83"/>
      <c r="DI109" s="85">
        <v>43646</v>
      </c>
      <c r="DJ109" s="83" t="s">
        <v>584</v>
      </c>
      <c r="DK109" s="83" t="s">
        <v>102</v>
      </c>
      <c r="DL109" s="83" t="s">
        <v>482</v>
      </c>
      <c r="DM109" s="83">
        <v>0</v>
      </c>
      <c r="DN109" s="83" t="s">
        <v>483</v>
      </c>
      <c r="DO109" s="83">
        <v>1</v>
      </c>
      <c r="DP109" s="83">
        <v>4</v>
      </c>
      <c r="DQ109" s="83"/>
      <c r="DR109" s="83" t="s">
        <v>108</v>
      </c>
      <c r="DS109" s="83" t="s">
        <v>497</v>
      </c>
      <c r="DU109" s="215" t="s">
        <v>269</v>
      </c>
      <c r="DV109" s="136">
        <v>1</v>
      </c>
      <c r="DW109" s="136">
        <v>3</v>
      </c>
      <c r="DX109" s="215" t="s">
        <v>269</v>
      </c>
      <c r="DY109" s="215" t="s">
        <v>269</v>
      </c>
      <c r="DZ109" s="215" t="s">
        <v>269</v>
      </c>
      <c r="EA109" s="215" t="s">
        <v>269</v>
      </c>
      <c r="EB109" s="215" t="s">
        <v>269</v>
      </c>
      <c r="EC109" s="215" t="s">
        <v>269</v>
      </c>
      <c r="ED109" s="215" t="s">
        <v>269</v>
      </c>
      <c r="EE109" s="215" t="s">
        <v>269</v>
      </c>
    </row>
    <row r="110" spans="1:135" ht="28.8" x14ac:dyDescent="0.55000000000000004">
      <c r="A110" s="83" t="s">
        <v>130</v>
      </c>
      <c r="B110" s="136">
        <v>624518</v>
      </c>
      <c r="C110" t="s">
        <v>763</v>
      </c>
      <c r="D110" s="83" t="s">
        <v>228</v>
      </c>
      <c r="E110" s="138">
        <v>198190843251</v>
      </c>
      <c r="F110" s="83" t="s">
        <v>114</v>
      </c>
      <c r="G110" s="85">
        <v>43643</v>
      </c>
      <c r="H110" s="211" t="s">
        <v>98</v>
      </c>
      <c r="I110" s="84" t="s">
        <v>610</v>
      </c>
      <c r="J110" s="207" t="s">
        <v>627</v>
      </c>
      <c r="K110" s="208" t="s">
        <v>630</v>
      </c>
      <c r="L110" s="83" t="s">
        <v>108</v>
      </c>
      <c r="M110" s="184">
        <v>24414</v>
      </c>
      <c r="N110" s="184"/>
      <c r="O110" s="85" t="s">
        <v>102</v>
      </c>
      <c r="P110" s="185">
        <v>42491</v>
      </c>
      <c r="Q110" s="186" t="s">
        <v>203</v>
      </c>
      <c r="R110" s="186"/>
      <c r="S110" s="186"/>
      <c r="T110" s="187"/>
      <c r="U110" s="188" t="s">
        <v>296</v>
      </c>
      <c r="V110" s="188" t="s">
        <v>297</v>
      </c>
      <c r="W110" s="188" t="s">
        <v>297</v>
      </c>
      <c r="X110" s="189" t="s">
        <v>167</v>
      </c>
      <c r="Y110" s="190"/>
      <c r="Z110" s="83">
        <v>700</v>
      </c>
      <c r="AA110" s="83" t="s">
        <v>193</v>
      </c>
      <c r="AB110" s="83" t="s">
        <v>181</v>
      </c>
      <c r="AC110" s="83" t="s">
        <v>102</v>
      </c>
      <c r="AD110" s="83" t="s">
        <v>5468</v>
      </c>
      <c r="AE110" s="83" t="s">
        <v>102</v>
      </c>
      <c r="AF110" s="83" t="s">
        <v>102</v>
      </c>
      <c r="AG110" s="83" t="s">
        <v>119</v>
      </c>
      <c r="AH110" s="83" t="s">
        <v>5469</v>
      </c>
      <c r="AI110" s="83" t="s">
        <v>104</v>
      </c>
      <c r="AJ110" s="83" t="s">
        <v>105</v>
      </c>
      <c r="AK110" s="191" t="s">
        <v>5468</v>
      </c>
      <c r="AL110" s="191" t="s">
        <v>102</v>
      </c>
      <c r="AM110" s="191" t="s">
        <v>102</v>
      </c>
      <c r="AN110" s="191" t="s">
        <v>119</v>
      </c>
      <c r="AO110" s="191" t="s">
        <v>5469</v>
      </c>
      <c r="AP110" s="191" t="s">
        <v>104</v>
      </c>
      <c r="AQ110" s="191" t="s">
        <v>105</v>
      </c>
      <c r="AR110" s="191" t="s">
        <v>106</v>
      </c>
      <c r="AS110" s="191" t="s">
        <v>5468</v>
      </c>
      <c r="AT110" s="191" t="s">
        <v>485</v>
      </c>
      <c r="AU110" s="191" t="s">
        <v>5469</v>
      </c>
      <c r="AV110" s="191" t="s">
        <v>104</v>
      </c>
      <c r="AW110" s="191" t="s">
        <v>204</v>
      </c>
      <c r="AX110" s="191"/>
      <c r="AY110" s="192" t="s">
        <v>454</v>
      </c>
      <c r="AZ110" s="192" t="s">
        <v>416</v>
      </c>
      <c r="BA110" s="91" t="s">
        <v>108</v>
      </c>
      <c r="BB110" s="90">
        <v>0</v>
      </c>
      <c r="BC110" s="93" t="s">
        <v>102</v>
      </c>
      <c r="BD110" s="93" t="s">
        <v>102</v>
      </c>
      <c r="BE110" s="93" t="s">
        <v>102</v>
      </c>
      <c r="BF110" s="93" t="s">
        <v>102</v>
      </c>
      <c r="BG110" s="97" t="s">
        <v>108</v>
      </c>
      <c r="BH110" s="93" t="s">
        <v>108</v>
      </c>
      <c r="BI110" s="93" t="s">
        <v>102</v>
      </c>
      <c r="BJ110" s="93" t="s">
        <v>102</v>
      </c>
      <c r="BK110" s="93" t="s">
        <v>102</v>
      </c>
      <c r="BL110" s="93" t="s">
        <v>102</v>
      </c>
      <c r="BM110" s="93" t="s">
        <v>102</v>
      </c>
      <c r="BN110" s="93" t="s">
        <v>102</v>
      </c>
      <c r="BO110" s="93" t="s">
        <v>102</v>
      </c>
      <c r="BP110" s="96" t="s">
        <v>102</v>
      </c>
      <c r="BQ110" s="90">
        <v>0</v>
      </c>
      <c r="BR110" s="93" t="s">
        <v>102</v>
      </c>
      <c r="BS110" s="93" t="s">
        <v>102</v>
      </c>
      <c r="BT110" s="93" t="s">
        <v>102</v>
      </c>
      <c r="BU110" s="93" t="s">
        <v>102</v>
      </c>
      <c r="BV110" s="97" t="s">
        <v>108</v>
      </c>
      <c r="BW110" s="93" t="s">
        <v>108</v>
      </c>
      <c r="BX110" s="95" t="s">
        <v>102</v>
      </c>
      <c r="BY110" s="93" t="s">
        <v>102</v>
      </c>
      <c r="BZ110" s="93" t="s">
        <v>102</v>
      </c>
      <c r="CA110" s="93" t="s">
        <v>102</v>
      </c>
      <c r="CB110" s="93" t="s">
        <v>102</v>
      </c>
      <c r="CC110" s="93" t="s">
        <v>102</v>
      </c>
      <c r="CD110" s="93" t="s">
        <v>102</v>
      </c>
      <c r="CE110" s="193" t="s">
        <v>102</v>
      </c>
      <c r="CF110" s="194" t="s">
        <v>436</v>
      </c>
      <c r="CG110" s="195" t="s">
        <v>5470</v>
      </c>
      <c r="CH110" s="101" t="s">
        <v>563</v>
      </c>
      <c r="CI110" s="102"/>
      <c r="CJ110" s="196" t="s">
        <v>577</v>
      </c>
      <c r="CK110" s="104" t="s">
        <v>190</v>
      </c>
      <c r="CL110" s="105"/>
      <c r="CM110" s="83" t="s">
        <v>578</v>
      </c>
      <c r="CN110" s="106" t="s">
        <v>108</v>
      </c>
      <c r="CO110" s="197" t="s">
        <v>566</v>
      </c>
      <c r="CP110" s="107"/>
      <c r="CQ110" s="198" t="s">
        <v>107</v>
      </c>
      <c r="CR110" s="198" t="s">
        <v>107</v>
      </c>
      <c r="CS110" s="199"/>
      <c r="CT110" s="83" t="s">
        <v>109</v>
      </c>
      <c r="CU110" s="83" t="s">
        <v>109</v>
      </c>
      <c r="CV110" s="83">
        <v>59</v>
      </c>
      <c r="CW110" s="83" t="s">
        <v>270</v>
      </c>
      <c r="CX110" s="83">
        <v>59</v>
      </c>
      <c r="CY110" s="83" t="s">
        <v>108</v>
      </c>
      <c r="CZ110" s="83">
        <v>142516.5</v>
      </c>
      <c r="DA110" s="83" t="s">
        <v>5471</v>
      </c>
      <c r="DB110" s="83" t="s">
        <v>118</v>
      </c>
      <c r="DC110" s="83" t="s">
        <v>108</v>
      </c>
      <c r="DD110" s="83">
        <v>6207</v>
      </c>
      <c r="DE110" s="83" t="s">
        <v>173</v>
      </c>
      <c r="DF110" s="83" t="s">
        <v>118</v>
      </c>
      <c r="DG110" s="83" t="s">
        <v>500</v>
      </c>
      <c r="DH110" s="83"/>
      <c r="DI110" s="85">
        <v>43646</v>
      </c>
      <c r="DJ110" s="83" t="s">
        <v>584</v>
      </c>
      <c r="DK110" s="83" t="s">
        <v>102</v>
      </c>
      <c r="DL110" s="83" t="s">
        <v>482</v>
      </c>
      <c r="DM110" s="83">
        <v>0</v>
      </c>
      <c r="DN110" s="83" t="s">
        <v>483</v>
      </c>
      <c r="DO110" s="83">
        <v>1</v>
      </c>
      <c r="DP110" s="83">
        <v>2</v>
      </c>
      <c r="DQ110" s="83"/>
      <c r="DR110" s="83" t="s">
        <v>108</v>
      </c>
      <c r="DS110" s="83" t="s">
        <v>497</v>
      </c>
      <c r="DU110" s="215" t="s">
        <v>269</v>
      </c>
      <c r="DV110" s="136">
        <v>1</v>
      </c>
      <c r="DW110" s="136">
        <v>3</v>
      </c>
      <c r="DX110" s="215" t="s">
        <v>269</v>
      </c>
      <c r="DY110" s="215" t="s">
        <v>269</v>
      </c>
      <c r="DZ110" s="215" t="s">
        <v>269</v>
      </c>
      <c r="EA110" s="215" t="s">
        <v>269</v>
      </c>
      <c r="EB110" s="215" t="s">
        <v>269</v>
      </c>
      <c r="EC110" s="215" t="s">
        <v>269</v>
      </c>
      <c r="ED110" s="215" t="s">
        <v>269</v>
      </c>
      <c r="EE110" s="215" t="s">
        <v>269</v>
      </c>
    </row>
    <row r="111" spans="1:135" ht="57.6" x14ac:dyDescent="0.55000000000000004">
      <c r="A111" s="83" t="s">
        <v>130</v>
      </c>
      <c r="B111" s="136">
        <v>410184</v>
      </c>
      <c r="C111" t="s">
        <v>764</v>
      </c>
      <c r="D111" s="83" t="s">
        <v>228</v>
      </c>
      <c r="E111" s="138">
        <v>991793470835</v>
      </c>
      <c r="F111" s="83" t="s">
        <v>143</v>
      </c>
      <c r="G111" s="85">
        <v>43620</v>
      </c>
      <c r="H111" s="83" t="s">
        <v>98</v>
      </c>
      <c r="I111" s="84" t="s">
        <v>612</v>
      </c>
      <c r="J111" s="207" t="s">
        <v>628</v>
      </c>
      <c r="K111" s="208" t="s">
        <v>633</v>
      </c>
      <c r="L111" s="83" t="s">
        <v>108</v>
      </c>
      <c r="M111" s="184" t="s">
        <v>102</v>
      </c>
      <c r="N111" s="184" t="s">
        <v>556</v>
      </c>
      <c r="O111" s="85" t="s">
        <v>102</v>
      </c>
      <c r="P111" s="185">
        <v>42491</v>
      </c>
      <c r="Q111" s="186" t="s">
        <v>202</v>
      </c>
      <c r="R111" s="186" t="s">
        <v>613</v>
      </c>
      <c r="S111" s="186"/>
      <c r="T111" s="187"/>
      <c r="U111" s="188" t="s">
        <v>295</v>
      </c>
      <c r="V111" s="188" t="s">
        <v>205</v>
      </c>
      <c r="W111" s="188" t="s">
        <v>295</v>
      </c>
      <c r="X111" s="189" t="s">
        <v>107</v>
      </c>
      <c r="Y111" s="190" t="s">
        <v>614</v>
      </c>
      <c r="Z111" s="83">
        <v>700</v>
      </c>
      <c r="AA111" s="83" t="s">
        <v>193</v>
      </c>
      <c r="AB111" s="83" t="s">
        <v>181</v>
      </c>
      <c r="AC111" s="83" t="s">
        <v>102</v>
      </c>
      <c r="AD111" s="83" t="s">
        <v>5472</v>
      </c>
      <c r="AE111" s="83" t="s">
        <v>5473</v>
      </c>
      <c r="AF111" s="83" t="s">
        <v>102</v>
      </c>
      <c r="AG111" s="83" t="s">
        <v>175</v>
      </c>
      <c r="AH111" s="83" t="s">
        <v>5474</v>
      </c>
      <c r="AI111" s="83" t="s">
        <v>104</v>
      </c>
      <c r="AJ111" s="83" t="s">
        <v>105</v>
      </c>
      <c r="AK111" s="191" t="s">
        <v>5472</v>
      </c>
      <c r="AL111" s="191" t="s">
        <v>5473</v>
      </c>
      <c r="AM111" s="191" t="s">
        <v>102</v>
      </c>
      <c r="AN111" s="191" t="s">
        <v>175</v>
      </c>
      <c r="AO111" s="191" t="s">
        <v>5474</v>
      </c>
      <c r="AP111" s="191" t="s">
        <v>104</v>
      </c>
      <c r="AQ111" s="191" t="s">
        <v>105</v>
      </c>
      <c r="AR111" s="191" t="s">
        <v>106</v>
      </c>
      <c r="AS111" s="191"/>
      <c r="AT111" s="191"/>
      <c r="AU111" s="191"/>
      <c r="AV111" s="191"/>
      <c r="AW111" s="191"/>
      <c r="AX111" s="191" t="s">
        <v>575</v>
      </c>
      <c r="AY111" s="192" t="s">
        <v>454</v>
      </c>
      <c r="AZ111" s="192" t="s">
        <v>108</v>
      </c>
      <c r="BA111" s="91" t="s">
        <v>108</v>
      </c>
      <c r="BB111" s="90">
        <v>0</v>
      </c>
      <c r="BC111" s="93" t="s">
        <v>102</v>
      </c>
      <c r="BD111" s="93" t="s">
        <v>102</v>
      </c>
      <c r="BE111" s="93" t="s">
        <v>102</v>
      </c>
      <c r="BF111" s="93" t="s">
        <v>102</v>
      </c>
      <c r="BG111" s="97" t="s">
        <v>108</v>
      </c>
      <c r="BH111" s="93" t="s">
        <v>108</v>
      </c>
      <c r="BI111" s="93" t="s">
        <v>102</v>
      </c>
      <c r="BJ111" s="93" t="s">
        <v>102</v>
      </c>
      <c r="BK111" s="93" t="s">
        <v>102</v>
      </c>
      <c r="BL111" s="93" t="s">
        <v>102</v>
      </c>
      <c r="BM111" s="93" t="s">
        <v>102</v>
      </c>
      <c r="BN111" s="93" t="s">
        <v>102</v>
      </c>
      <c r="BO111" s="93" t="s">
        <v>102</v>
      </c>
      <c r="BP111" s="96" t="s">
        <v>102</v>
      </c>
      <c r="BQ111" s="90">
        <v>0</v>
      </c>
      <c r="BR111" s="93" t="s">
        <v>102</v>
      </c>
      <c r="BS111" s="93" t="s">
        <v>102</v>
      </c>
      <c r="BT111" s="93" t="s">
        <v>102</v>
      </c>
      <c r="BU111" s="93" t="s">
        <v>102</v>
      </c>
      <c r="BV111" s="97" t="s">
        <v>108</v>
      </c>
      <c r="BW111" s="93" t="s">
        <v>108</v>
      </c>
      <c r="BX111" s="95" t="s">
        <v>102</v>
      </c>
      <c r="BY111" s="93" t="s">
        <v>102</v>
      </c>
      <c r="BZ111" s="93" t="s">
        <v>102</v>
      </c>
      <c r="CA111" s="93" t="s">
        <v>102</v>
      </c>
      <c r="CB111" s="93" t="s">
        <v>102</v>
      </c>
      <c r="CC111" s="93" t="s">
        <v>102</v>
      </c>
      <c r="CD111" s="93" t="s">
        <v>102</v>
      </c>
      <c r="CE111" s="193" t="s">
        <v>102</v>
      </c>
      <c r="CF111" s="194" t="s">
        <v>508</v>
      </c>
      <c r="CG111" s="195" t="s">
        <v>102</v>
      </c>
      <c r="CH111" s="101" t="e">
        <v>#N/A</v>
      </c>
      <c r="CI111" s="102" t="s">
        <v>580</v>
      </c>
      <c r="CJ111" s="196" t="s">
        <v>108</v>
      </c>
      <c r="CK111" s="104" t="s">
        <v>109</v>
      </c>
      <c r="CL111" s="105" t="s">
        <v>579</v>
      </c>
      <c r="CM111" s="83" t="s">
        <v>108</v>
      </c>
      <c r="CN111" s="106" t="s">
        <v>108</v>
      </c>
      <c r="CO111" s="197" t="s">
        <v>108</v>
      </c>
      <c r="CP111" s="107"/>
      <c r="CQ111" s="198" t="s">
        <v>474</v>
      </c>
      <c r="CR111" s="198" t="s">
        <v>474</v>
      </c>
      <c r="CS111" s="199" t="s">
        <v>616</v>
      </c>
      <c r="CT111" s="83" t="s">
        <v>109</v>
      </c>
      <c r="CU111" s="83" t="s">
        <v>109</v>
      </c>
      <c r="CV111" s="83">
        <v>69</v>
      </c>
      <c r="CW111" s="83" t="s">
        <v>112</v>
      </c>
      <c r="CX111" s="83">
        <v>69</v>
      </c>
      <c r="CY111" s="83" t="s">
        <v>5475</v>
      </c>
      <c r="CZ111" s="83">
        <v>143836</v>
      </c>
      <c r="DA111" s="83" t="s">
        <v>138</v>
      </c>
      <c r="DB111" s="83" t="s">
        <v>124</v>
      </c>
      <c r="DC111" s="83" t="s">
        <v>501</v>
      </c>
      <c r="DD111" s="83">
        <v>3459</v>
      </c>
      <c r="DE111" s="83" t="s">
        <v>582</v>
      </c>
      <c r="DF111" s="83" t="s">
        <v>145</v>
      </c>
      <c r="DG111" s="83" t="s">
        <v>501</v>
      </c>
      <c r="DH111" s="83" t="s">
        <v>582</v>
      </c>
      <c r="DI111" s="85">
        <v>43646</v>
      </c>
      <c r="DJ111" s="83" t="s">
        <v>584</v>
      </c>
      <c r="DK111" s="83" t="s">
        <v>102</v>
      </c>
      <c r="DL111" s="83" t="s">
        <v>482</v>
      </c>
      <c r="DM111" s="83">
        <v>0</v>
      </c>
      <c r="DN111" s="83" t="s">
        <v>238</v>
      </c>
      <c r="DO111" s="83">
        <v>1</v>
      </c>
      <c r="DP111" s="83">
        <v>6</v>
      </c>
      <c r="DQ111" s="83"/>
      <c r="DR111" s="83" t="s">
        <v>108</v>
      </c>
      <c r="DS111" s="83" t="s">
        <v>497</v>
      </c>
      <c r="DU111" s="215" t="s">
        <v>269</v>
      </c>
      <c r="DV111" s="136">
        <v>1</v>
      </c>
      <c r="DW111" s="136">
        <v>3</v>
      </c>
      <c r="DX111" s="215" t="s">
        <v>269</v>
      </c>
      <c r="DY111" s="215" t="s">
        <v>269</v>
      </c>
      <c r="DZ111" s="215" t="s">
        <v>269</v>
      </c>
      <c r="EA111" s="215" t="s">
        <v>269</v>
      </c>
      <c r="EB111" s="215" t="s">
        <v>269</v>
      </c>
      <c r="EC111" s="215" t="s">
        <v>269</v>
      </c>
      <c r="ED111" s="215" t="s">
        <v>269</v>
      </c>
      <c r="EE111" s="215" t="s">
        <v>269</v>
      </c>
    </row>
    <row r="112" spans="1:135" ht="28.8" x14ac:dyDescent="0.55000000000000004">
      <c r="A112" s="83" t="s">
        <v>130</v>
      </c>
      <c r="B112" s="136">
        <v>975189</v>
      </c>
      <c r="C112" t="s">
        <v>765</v>
      </c>
      <c r="D112" s="83" t="s">
        <v>228</v>
      </c>
      <c r="E112" s="138">
        <v>104936276257</v>
      </c>
      <c r="F112" s="83" t="s">
        <v>114</v>
      </c>
      <c r="G112" s="85">
        <v>43634</v>
      </c>
      <c r="H112" s="83" t="s">
        <v>98</v>
      </c>
      <c r="I112" s="84" t="s">
        <v>618</v>
      </c>
      <c r="J112" s="207" t="s">
        <v>629</v>
      </c>
      <c r="K112" s="208" t="s">
        <v>634</v>
      </c>
      <c r="L112" s="83" t="s">
        <v>108</v>
      </c>
      <c r="M112" s="184">
        <v>27504</v>
      </c>
      <c r="N112" s="184"/>
      <c r="O112" s="85" t="s">
        <v>102</v>
      </c>
      <c r="P112" s="185">
        <v>43013</v>
      </c>
      <c r="Q112" s="186" t="s">
        <v>203</v>
      </c>
      <c r="R112" s="186"/>
      <c r="S112" s="186"/>
      <c r="T112" s="187"/>
      <c r="U112" s="188" t="s">
        <v>296</v>
      </c>
      <c r="V112" s="188" t="s">
        <v>205</v>
      </c>
      <c r="W112" s="189" t="s">
        <v>619</v>
      </c>
      <c r="X112" s="189" t="s">
        <v>107</v>
      </c>
      <c r="Y112" s="190" t="s">
        <v>614</v>
      </c>
      <c r="Z112" s="83">
        <v>700</v>
      </c>
      <c r="AA112" s="83" t="s">
        <v>193</v>
      </c>
      <c r="AB112" s="83" t="s">
        <v>181</v>
      </c>
      <c r="AC112" s="83" t="s">
        <v>102</v>
      </c>
      <c r="AD112" s="83" t="s">
        <v>5476</v>
      </c>
      <c r="AE112" s="83" t="s">
        <v>102</v>
      </c>
      <c r="AF112" s="83" t="s">
        <v>102</v>
      </c>
      <c r="AG112" s="83" t="s">
        <v>174</v>
      </c>
      <c r="AH112" s="83" t="s">
        <v>5465</v>
      </c>
      <c r="AI112" s="83" t="s">
        <v>104</v>
      </c>
      <c r="AJ112" s="83" t="s">
        <v>105</v>
      </c>
      <c r="AK112" s="191" t="s">
        <v>5476</v>
      </c>
      <c r="AL112" s="191" t="s">
        <v>102</v>
      </c>
      <c r="AM112" s="191" t="s">
        <v>102</v>
      </c>
      <c r="AN112" s="191" t="s">
        <v>174</v>
      </c>
      <c r="AO112" s="191" t="s">
        <v>5465</v>
      </c>
      <c r="AP112" s="191" t="s">
        <v>104</v>
      </c>
      <c r="AQ112" s="191" t="s">
        <v>105</v>
      </c>
      <c r="AR112" s="191" t="s">
        <v>106</v>
      </c>
      <c r="AS112" s="191" t="s">
        <v>5476</v>
      </c>
      <c r="AT112" s="191" t="s">
        <v>488</v>
      </c>
      <c r="AU112" s="191" t="s">
        <v>5477</v>
      </c>
      <c r="AV112" s="191" t="s">
        <v>104</v>
      </c>
      <c r="AW112" s="191" t="s">
        <v>204</v>
      </c>
      <c r="AX112" s="191"/>
      <c r="AY112" s="192" t="s">
        <v>454</v>
      </c>
      <c r="AZ112" s="192" t="s">
        <v>416</v>
      </c>
      <c r="BA112" s="91" t="s">
        <v>108</v>
      </c>
      <c r="BB112" s="90">
        <v>0</v>
      </c>
      <c r="BC112" s="93" t="s">
        <v>102</v>
      </c>
      <c r="BD112" s="93" t="s">
        <v>102</v>
      </c>
      <c r="BE112" s="93" t="s">
        <v>102</v>
      </c>
      <c r="BF112" s="93" t="s">
        <v>102</v>
      </c>
      <c r="BG112" s="97" t="s">
        <v>108</v>
      </c>
      <c r="BH112" s="93" t="s">
        <v>108</v>
      </c>
      <c r="BI112" s="93" t="s">
        <v>102</v>
      </c>
      <c r="BJ112" s="93" t="s">
        <v>102</v>
      </c>
      <c r="BK112" s="93" t="s">
        <v>102</v>
      </c>
      <c r="BL112" s="93" t="s">
        <v>102</v>
      </c>
      <c r="BM112" s="93" t="s">
        <v>102</v>
      </c>
      <c r="BN112" s="93" t="s">
        <v>102</v>
      </c>
      <c r="BO112" s="93" t="s">
        <v>102</v>
      </c>
      <c r="BP112" s="96" t="s">
        <v>102</v>
      </c>
      <c r="BQ112" s="90">
        <v>0</v>
      </c>
      <c r="BR112" s="93" t="s">
        <v>102</v>
      </c>
      <c r="BS112" s="93" t="s">
        <v>102</v>
      </c>
      <c r="BT112" s="93" t="s">
        <v>102</v>
      </c>
      <c r="BU112" s="93" t="s">
        <v>102</v>
      </c>
      <c r="BV112" s="97" t="s">
        <v>108</v>
      </c>
      <c r="BW112" s="93" t="s">
        <v>108</v>
      </c>
      <c r="BX112" s="95" t="s">
        <v>102</v>
      </c>
      <c r="BY112" s="93" t="s">
        <v>102</v>
      </c>
      <c r="BZ112" s="93" t="s">
        <v>102</v>
      </c>
      <c r="CA112" s="93" t="s">
        <v>102</v>
      </c>
      <c r="CB112" s="93" t="s">
        <v>102</v>
      </c>
      <c r="CC112" s="93" t="s">
        <v>102</v>
      </c>
      <c r="CD112" s="93" t="s">
        <v>102</v>
      </c>
      <c r="CE112" s="193" t="s">
        <v>102</v>
      </c>
      <c r="CF112" s="194" t="s">
        <v>436</v>
      </c>
      <c r="CG112" s="195" t="s">
        <v>5478</v>
      </c>
      <c r="CH112" s="101" t="s">
        <v>310</v>
      </c>
      <c r="CI112" s="102"/>
      <c r="CJ112" s="196" t="s">
        <v>5479</v>
      </c>
      <c r="CK112" s="104" t="s">
        <v>190</v>
      </c>
      <c r="CL112" s="105"/>
      <c r="CM112" s="83" t="s">
        <v>623</v>
      </c>
      <c r="CN112" s="106" t="s">
        <v>624</v>
      </c>
      <c r="CO112" s="197" t="s">
        <v>625</v>
      </c>
      <c r="CP112" s="107"/>
      <c r="CQ112" s="198" t="s">
        <v>474</v>
      </c>
      <c r="CR112" s="198" t="s">
        <v>474</v>
      </c>
      <c r="CS112" s="199"/>
      <c r="CT112" s="83" t="s">
        <v>109</v>
      </c>
      <c r="CU112" s="83" t="s">
        <v>109</v>
      </c>
      <c r="CV112" s="83">
        <v>93</v>
      </c>
      <c r="CW112" s="83" t="s">
        <v>139</v>
      </c>
      <c r="CX112" s="83">
        <v>93</v>
      </c>
      <c r="CY112" s="83" t="s">
        <v>108</v>
      </c>
      <c r="CZ112" s="83">
        <v>145155.5</v>
      </c>
      <c r="DA112" s="83" t="s">
        <v>581</v>
      </c>
      <c r="DB112" s="83" t="s">
        <v>152</v>
      </c>
      <c r="DC112" s="83" t="s">
        <v>500</v>
      </c>
      <c r="DD112" s="83">
        <v>9380</v>
      </c>
      <c r="DE112" s="83" t="s">
        <v>606</v>
      </c>
      <c r="DF112" s="83" t="s">
        <v>152</v>
      </c>
      <c r="DG112" s="83" t="s">
        <v>500</v>
      </c>
      <c r="DH112" s="83"/>
      <c r="DI112" s="85">
        <v>43646</v>
      </c>
      <c r="DJ112" s="83" t="s">
        <v>584</v>
      </c>
      <c r="DK112" s="83" t="s">
        <v>102</v>
      </c>
      <c r="DL112" s="83" t="s">
        <v>482</v>
      </c>
      <c r="DM112" s="83">
        <v>0</v>
      </c>
      <c r="DN112" s="83" t="s">
        <v>483</v>
      </c>
      <c r="DO112" s="83">
        <v>1</v>
      </c>
      <c r="DP112" s="83">
        <v>5</v>
      </c>
      <c r="DQ112" s="83"/>
      <c r="DR112" s="83" t="s">
        <v>108</v>
      </c>
      <c r="DS112" s="83" t="s">
        <v>497</v>
      </c>
      <c r="DU112" s="215" t="s">
        <v>269</v>
      </c>
      <c r="DV112" s="136">
        <v>1</v>
      </c>
      <c r="DW112" s="136">
        <v>3</v>
      </c>
      <c r="DX112" s="215" t="s">
        <v>269</v>
      </c>
      <c r="DY112" s="215" t="s">
        <v>269</v>
      </c>
      <c r="DZ112" s="215" t="s">
        <v>269</v>
      </c>
      <c r="EA112" s="215" t="s">
        <v>269</v>
      </c>
      <c r="EB112" s="215" t="s">
        <v>269</v>
      </c>
      <c r="EC112" s="215" t="s">
        <v>269</v>
      </c>
      <c r="ED112" s="215" t="s">
        <v>269</v>
      </c>
      <c r="EE112" s="215" t="s">
        <v>269</v>
      </c>
    </row>
    <row r="113" spans="1:135" ht="28.8" x14ac:dyDescent="0.55000000000000004">
      <c r="A113" s="83" t="s">
        <v>130</v>
      </c>
      <c r="B113" s="136">
        <v>665744</v>
      </c>
      <c r="C113" t="s">
        <v>766</v>
      </c>
      <c r="D113" s="83" t="s">
        <v>228</v>
      </c>
      <c r="E113" s="138">
        <v>887733241037</v>
      </c>
      <c r="F113" s="83" t="s">
        <v>114</v>
      </c>
      <c r="G113" s="85">
        <v>43643</v>
      </c>
      <c r="H113" s="211" t="s">
        <v>98</v>
      </c>
      <c r="I113" s="84" t="s">
        <v>610</v>
      </c>
      <c r="J113" s="207" t="s">
        <v>627</v>
      </c>
      <c r="K113" s="208" t="s">
        <v>630</v>
      </c>
      <c r="L113" s="83" t="s">
        <v>108</v>
      </c>
      <c r="M113" s="184">
        <v>24415</v>
      </c>
      <c r="N113" s="184"/>
      <c r="O113" s="85" t="s">
        <v>102</v>
      </c>
      <c r="P113" s="185">
        <v>42491</v>
      </c>
      <c r="Q113" s="186" t="s">
        <v>203</v>
      </c>
      <c r="R113" s="186"/>
      <c r="S113" s="186"/>
      <c r="T113" s="187"/>
      <c r="U113" s="188" t="s">
        <v>296</v>
      </c>
      <c r="V113" s="188" t="s">
        <v>297</v>
      </c>
      <c r="W113" s="188" t="s">
        <v>297</v>
      </c>
      <c r="X113" s="189" t="s">
        <v>167</v>
      </c>
      <c r="Y113" s="190"/>
      <c r="Z113" s="83">
        <v>700</v>
      </c>
      <c r="AA113" s="83" t="s">
        <v>193</v>
      </c>
      <c r="AB113" s="83" t="s">
        <v>181</v>
      </c>
      <c r="AC113" s="83" t="s">
        <v>102</v>
      </c>
      <c r="AD113" s="83" t="s">
        <v>5480</v>
      </c>
      <c r="AE113" s="83" t="s">
        <v>102</v>
      </c>
      <c r="AF113" s="83" t="s">
        <v>102</v>
      </c>
      <c r="AG113" s="83" t="s">
        <v>119</v>
      </c>
      <c r="AH113" s="83" t="s">
        <v>5481</v>
      </c>
      <c r="AI113" s="83" t="s">
        <v>104</v>
      </c>
      <c r="AJ113" s="83" t="s">
        <v>105</v>
      </c>
      <c r="AK113" s="191" t="s">
        <v>5480</v>
      </c>
      <c r="AL113" s="191" t="s">
        <v>102</v>
      </c>
      <c r="AM113" s="191" t="s">
        <v>102</v>
      </c>
      <c r="AN113" s="191" t="s">
        <v>119</v>
      </c>
      <c r="AO113" s="191" t="s">
        <v>5481</v>
      </c>
      <c r="AP113" s="191" t="s">
        <v>104</v>
      </c>
      <c r="AQ113" s="191" t="s">
        <v>105</v>
      </c>
      <c r="AR113" s="191" t="s">
        <v>106</v>
      </c>
      <c r="AS113" s="191" t="s">
        <v>5480</v>
      </c>
      <c r="AT113" s="191" t="s">
        <v>485</v>
      </c>
      <c r="AU113" s="191" t="s">
        <v>5481</v>
      </c>
      <c r="AV113" s="191" t="s">
        <v>104</v>
      </c>
      <c r="AW113" s="191" t="s">
        <v>204</v>
      </c>
      <c r="AX113" s="191"/>
      <c r="AY113" s="192" t="s">
        <v>454</v>
      </c>
      <c r="AZ113" s="192" t="s">
        <v>416</v>
      </c>
      <c r="BA113" s="91" t="s">
        <v>108</v>
      </c>
      <c r="BB113" s="90">
        <v>0</v>
      </c>
      <c r="BC113" s="93" t="s">
        <v>102</v>
      </c>
      <c r="BD113" s="93" t="s">
        <v>102</v>
      </c>
      <c r="BE113" s="93" t="s">
        <v>102</v>
      </c>
      <c r="BF113" s="93" t="s">
        <v>102</v>
      </c>
      <c r="BG113" s="97" t="s">
        <v>108</v>
      </c>
      <c r="BH113" s="93" t="s">
        <v>108</v>
      </c>
      <c r="BI113" s="93" t="s">
        <v>102</v>
      </c>
      <c r="BJ113" s="93" t="s">
        <v>102</v>
      </c>
      <c r="BK113" s="93" t="s">
        <v>102</v>
      </c>
      <c r="BL113" s="93" t="s">
        <v>102</v>
      </c>
      <c r="BM113" s="93" t="s">
        <v>102</v>
      </c>
      <c r="BN113" s="93" t="s">
        <v>102</v>
      </c>
      <c r="BO113" s="93" t="s">
        <v>102</v>
      </c>
      <c r="BP113" s="96" t="s">
        <v>102</v>
      </c>
      <c r="BQ113" s="90">
        <v>0</v>
      </c>
      <c r="BR113" s="93" t="s">
        <v>102</v>
      </c>
      <c r="BS113" s="93" t="s">
        <v>102</v>
      </c>
      <c r="BT113" s="93" t="s">
        <v>102</v>
      </c>
      <c r="BU113" s="93" t="s">
        <v>102</v>
      </c>
      <c r="BV113" s="97" t="s">
        <v>108</v>
      </c>
      <c r="BW113" s="93" t="s">
        <v>108</v>
      </c>
      <c r="BX113" s="95" t="s">
        <v>102</v>
      </c>
      <c r="BY113" s="93" t="s">
        <v>102</v>
      </c>
      <c r="BZ113" s="93" t="s">
        <v>102</v>
      </c>
      <c r="CA113" s="93" t="s">
        <v>102</v>
      </c>
      <c r="CB113" s="93" t="s">
        <v>102</v>
      </c>
      <c r="CC113" s="93" t="s">
        <v>102</v>
      </c>
      <c r="CD113" s="93" t="s">
        <v>102</v>
      </c>
      <c r="CE113" s="193" t="s">
        <v>102</v>
      </c>
      <c r="CF113" s="194" t="s">
        <v>436</v>
      </c>
      <c r="CG113" s="195" t="s">
        <v>5482</v>
      </c>
      <c r="CH113" s="101" t="s">
        <v>563</v>
      </c>
      <c r="CI113" s="102"/>
      <c r="CJ113" s="196" t="s">
        <v>577</v>
      </c>
      <c r="CK113" s="104" t="s">
        <v>190</v>
      </c>
      <c r="CL113" s="105"/>
      <c r="CM113" s="83" t="s">
        <v>578</v>
      </c>
      <c r="CN113" s="106" t="s">
        <v>108</v>
      </c>
      <c r="CO113" s="197" t="s">
        <v>566</v>
      </c>
      <c r="CP113" s="107"/>
      <c r="CQ113" s="198" t="s">
        <v>107</v>
      </c>
      <c r="CR113" s="198" t="s">
        <v>107</v>
      </c>
      <c r="CS113" s="199"/>
      <c r="CT113" s="83" t="s">
        <v>109</v>
      </c>
      <c r="CU113" s="83" t="s">
        <v>109</v>
      </c>
      <c r="CV113" s="83">
        <v>44</v>
      </c>
      <c r="CW113" s="83" t="s">
        <v>270</v>
      </c>
      <c r="CX113" s="83">
        <v>44</v>
      </c>
      <c r="CY113" s="83" t="s">
        <v>108</v>
      </c>
      <c r="CZ113" s="83">
        <v>146475</v>
      </c>
      <c r="DA113" s="83" t="s">
        <v>5483</v>
      </c>
      <c r="DB113" s="83" t="s">
        <v>118</v>
      </c>
      <c r="DC113" s="83" t="s">
        <v>108</v>
      </c>
      <c r="DD113" s="83">
        <v>2174</v>
      </c>
      <c r="DE113" s="83" t="s">
        <v>173</v>
      </c>
      <c r="DF113" s="83" t="s">
        <v>118</v>
      </c>
      <c r="DG113" s="83" t="s">
        <v>500</v>
      </c>
      <c r="DH113" s="83"/>
      <c r="DI113" s="85">
        <v>43646</v>
      </c>
      <c r="DJ113" s="83" t="s">
        <v>584</v>
      </c>
      <c r="DK113" s="83" t="s">
        <v>102</v>
      </c>
      <c r="DL113" s="83" t="s">
        <v>482</v>
      </c>
      <c r="DM113" s="83">
        <v>0</v>
      </c>
      <c r="DN113" s="83" t="s">
        <v>483</v>
      </c>
      <c r="DO113" s="83">
        <v>1</v>
      </c>
      <c r="DP113" s="83">
        <v>3</v>
      </c>
      <c r="DQ113" s="83"/>
      <c r="DR113" s="83" t="s">
        <v>108</v>
      </c>
      <c r="DS113" s="83" t="s">
        <v>497</v>
      </c>
      <c r="DU113" s="215" t="s">
        <v>269</v>
      </c>
      <c r="DV113" s="136">
        <v>1</v>
      </c>
      <c r="DW113" s="136">
        <v>3</v>
      </c>
      <c r="DX113" s="215" t="s">
        <v>269</v>
      </c>
      <c r="DY113" s="215" t="s">
        <v>269</v>
      </c>
      <c r="DZ113" s="215" t="s">
        <v>269</v>
      </c>
      <c r="EA113" s="215" t="s">
        <v>269</v>
      </c>
      <c r="EB113" s="215" t="s">
        <v>269</v>
      </c>
      <c r="EC113" s="215" t="s">
        <v>269</v>
      </c>
      <c r="ED113" s="215" t="s">
        <v>269</v>
      </c>
      <c r="EE113" s="215" t="s">
        <v>269</v>
      </c>
    </row>
    <row r="114" spans="1:135" ht="57.6" x14ac:dyDescent="0.55000000000000004">
      <c r="A114" s="83" t="s">
        <v>130</v>
      </c>
      <c r="B114" s="136">
        <v>912749</v>
      </c>
      <c r="C114" t="s">
        <v>767</v>
      </c>
      <c r="D114" s="83" t="s">
        <v>228</v>
      </c>
      <c r="E114" s="138">
        <v>873160527575</v>
      </c>
      <c r="F114" s="83" t="s">
        <v>143</v>
      </c>
      <c r="G114" s="85">
        <v>43620</v>
      </c>
      <c r="H114" s="83" t="s">
        <v>98</v>
      </c>
      <c r="I114" s="84" t="s">
        <v>612</v>
      </c>
      <c r="J114" s="207" t="s">
        <v>628</v>
      </c>
      <c r="K114" s="208" t="s">
        <v>633</v>
      </c>
      <c r="L114" s="83" t="s">
        <v>108</v>
      </c>
      <c r="M114" s="184" t="s">
        <v>102</v>
      </c>
      <c r="N114" s="184" t="s">
        <v>556</v>
      </c>
      <c r="O114" s="85" t="s">
        <v>102</v>
      </c>
      <c r="P114" s="185">
        <v>42491</v>
      </c>
      <c r="Q114" s="186" t="s">
        <v>202</v>
      </c>
      <c r="R114" s="186" t="s">
        <v>613</v>
      </c>
      <c r="S114" s="186"/>
      <c r="T114" s="187"/>
      <c r="U114" s="188" t="s">
        <v>295</v>
      </c>
      <c r="V114" s="188" t="s">
        <v>205</v>
      </c>
      <c r="W114" s="188" t="s">
        <v>295</v>
      </c>
      <c r="X114" s="189" t="s">
        <v>107</v>
      </c>
      <c r="Y114" s="190" t="s">
        <v>614</v>
      </c>
      <c r="Z114" s="83">
        <v>700</v>
      </c>
      <c r="AA114" s="83" t="s">
        <v>193</v>
      </c>
      <c r="AB114" s="83" t="s">
        <v>181</v>
      </c>
      <c r="AC114" s="83" t="s">
        <v>102</v>
      </c>
      <c r="AD114" s="83" t="s">
        <v>5484</v>
      </c>
      <c r="AE114" s="83" t="s">
        <v>5485</v>
      </c>
      <c r="AF114" s="83" t="s">
        <v>102</v>
      </c>
      <c r="AG114" s="83" t="s">
        <v>175</v>
      </c>
      <c r="AH114" s="83" t="s">
        <v>5486</v>
      </c>
      <c r="AI114" s="83" t="s">
        <v>104</v>
      </c>
      <c r="AJ114" s="83" t="s">
        <v>105</v>
      </c>
      <c r="AK114" s="191" t="s">
        <v>5484</v>
      </c>
      <c r="AL114" s="191" t="s">
        <v>5485</v>
      </c>
      <c r="AM114" s="191" t="s">
        <v>102</v>
      </c>
      <c r="AN114" s="191" t="s">
        <v>175</v>
      </c>
      <c r="AO114" s="191" t="s">
        <v>5486</v>
      </c>
      <c r="AP114" s="191" t="s">
        <v>104</v>
      </c>
      <c r="AQ114" s="191" t="s">
        <v>105</v>
      </c>
      <c r="AR114" s="191" t="s">
        <v>106</v>
      </c>
      <c r="AS114" s="191"/>
      <c r="AT114" s="191"/>
      <c r="AU114" s="191"/>
      <c r="AV114" s="191"/>
      <c r="AW114" s="191"/>
      <c r="AX114" s="191" t="s">
        <v>575</v>
      </c>
      <c r="AY114" s="192" t="s">
        <v>454</v>
      </c>
      <c r="AZ114" s="192" t="s">
        <v>108</v>
      </c>
      <c r="BA114" s="91" t="s">
        <v>108</v>
      </c>
      <c r="BB114" s="90">
        <v>0</v>
      </c>
      <c r="BC114" s="93" t="s">
        <v>102</v>
      </c>
      <c r="BD114" s="93" t="s">
        <v>102</v>
      </c>
      <c r="BE114" s="93" t="s">
        <v>102</v>
      </c>
      <c r="BF114" s="93" t="s">
        <v>102</v>
      </c>
      <c r="BG114" s="97" t="s">
        <v>108</v>
      </c>
      <c r="BH114" s="93" t="s">
        <v>108</v>
      </c>
      <c r="BI114" s="93" t="s">
        <v>102</v>
      </c>
      <c r="BJ114" s="93" t="s">
        <v>102</v>
      </c>
      <c r="BK114" s="93" t="s">
        <v>102</v>
      </c>
      <c r="BL114" s="93" t="s">
        <v>102</v>
      </c>
      <c r="BM114" s="93" t="s">
        <v>102</v>
      </c>
      <c r="BN114" s="93" t="s">
        <v>102</v>
      </c>
      <c r="BO114" s="93" t="s">
        <v>102</v>
      </c>
      <c r="BP114" s="96" t="s">
        <v>102</v>
      </c>
      <c r="BQ114" s="90">
        <v>0</v>
      </c>
      <c r="BR114" s="93" t="s">
        <v>102</v>
      </c>
      <c r="BS114" s="93" t="s">
        <v>102</v>
      </c>
      <c r="BT114" s="93" t="s">
        <v>102</v>
      </c>
      <c r="BU114" s="93" t="s">
        <v>102</v>
      </c>
      <c r="BV114" s="97" t="s">
        <v>108</v>
      </c>
      <c r="BW114" s="93" t="s">
        <v>108</v>
      </c>
      <c r="BX114" s="95" t="s">
        <v>102</v>
      </c>
      <c r="BY114" s="93" t="s">
        <v>102</v>
      </c>
      <c r="BZ114" s="93" t="s">
        <v>102</v>
      </c>
      <c r="CA114" s="93" t="s">
        <v>102</v>
      </c>
      <c r="CB114" s="93" t="s">
        <v>102</v>
      </c>
      <c r="CC114" s="93" t="s">
        <v>102</v>
      </c>
      <c r="CD114" s="93" t="s">
        <v>102</v>
      </c>
      <c r="CE114" s="193" t="s">
        <v>102</v>
      </c>
      <c r="CF114" s="194" t="s">
        <v>508</v>
      </c>
      <c r="CG114" s="195" t="s">
        <v>102</v>
      </c>
      <c r="CH114" s="101" t="e">
        <v>#N/A</v>
      </c>
      <c r="CI114" s="102" t="s">
        <v>580</v>
      </c>
      <c r="CJ114" s="196" t="s">
        <v>108</v>
      </c>
      <c r="CK114" s="104" t="s">
        <v>109</v>
      </c>
      <c r="CL114" s="105" t="s">
        <v>579</v>
      </c>
      <c r="CM114" s="83" t="s">
        <v>108</v>
      </c>
      <c r="CN114" s="106" t="s">
        <v>108</v>
      </c>
      <c r="CO114" s="197" t="s">
        <v>108</v>
      </c>
      <c r="CP114" s="107"/>
      <c r="CQ114" s="198" t="s">
        <v>474</v>
      </c>
      <c r="CR114" s="198" t="s">
        <v>474</v>
      </c>
      <c r="CS114" s="199" t="s">
        <v>616</v>
      </c>
      <c r="CT114" s="83" t="s">
        <v>109</v>
      </c>
      <c r="CU114" s="83" t="s">
        <v>109</v>
      </c>
      <c r="CV114" s="83">
        <v>63</v>
      </c>
      <c r="CW114" s="83" t="s">
        <v>112</v>
      </c>
      <c r="CX114" s="83">
        <v>63</v>
      </c>
      <c r="CY114" s="83" t="s">
        <v>5487</v>
      </c>
      <c r="CZ114" s="83">
        <v>147794.5</v>
      </c>
      <c r="DA114" s="83" t="s">
        <v>138</v>
      </c>
      <c r="DB114" s="83" t="s">
        <v>124</v>
      </c>
      <c r="DC114" s="83" t="s">
        <v>501</v>
      </c>
      <c r="DD114" s="83">
        <v>8401</v>
      </c>
      <c r="DE114" s="83" t="s">
        <v>582</v>
      </c>
      <c r="DF114" s="83" t="s">
        <v>145</v>
      </c>
      <c r="DG114" s="83" t="s">
        <v>501</v>
      </c>
      <c r="DH114" s="83" t="s">
        <v>582</v>
      </c>
      <c r="DI114" s="85">
        <v>43646</v>
      </c>
      <c r="DJ114" s="83" t="s">
        <v>584</v>
      </c>
      <c r="DK114" s="83" t="s">
        <v>102</v>
      </c>
      <c r="DL114" s="83" t="s">
        <v>482</v>
      </c>
      <c r="DM114" s="83">
        <v>0</v>
      </c>
      <c r="DN114" s="83" t="s">
        <v>238</v>
      </c>
      <c r="DO114" s="83">
        <v>1</v>
      </c>
      <c r="DP114" s="83">
        <v>3</v>
      </c>
      <c r="DQ114" s="83"/>
      <c r="DR114" s="83" t="s">
        <v>108</v>
      </c>
      <c r="DS114" s="83" t="s">
        <v>497</v>
      </c>
      <c r="DU114" s="215" t="s">
        <v>269</v>
      </c>
      <c r="DV114" s="136">
        <v>1</v>
      </c>
      <c r="DW114" s="136">
        <v>3</v>
      </c>
      <c r="DX114" s="215" t="s">
        <v>269</v>
      </c>
      <c r="DY114" s="215" t="s">
        <v>269</v>
      </c>
      <c r="DZ114" s="215" t="s">
        <v>269</v>
      </c>
      <c r="EA114" s="215" t="s">
        <v>269</v>
      </c>
      <c r="EB114" s="215" t="s">
        <v>269</v>
      </c>
      <c r="EC114" s="215" t="s">
        <v>269</v>
      </c>
      <c r="ED114" s="215" t="s">
        <v>269</v>
      </c>
      <c r="EE114" s="215" t="s">
        <v>269</v>
      </c>
    </row>
    <row r="115" spans="1:135" ht="28.8" x14ac:dyDescent="0.55000000000000004">
      <c r="A115" s="83" t="s">
        <v>130</v>
      </c>
      <c r="B115" s="136">
        <v>104982</v>
      </c>
      <c r="C115" t="s">
        <v>768</v>
      </c>
      <c r="D115" s="83" t="s">
        <v>228</v>
      </c>
      <c r="E115" s="138">
        <v>269273672130</v>
      </c>
      <c r="F115" s="83" t="s">
        <v>114</v>
      </c>
      <c r="G115" s="85">
        <v>43634</v>
      </c>
      <c r="H115" s="83" t="s">
        <v>98</v>
      </c>
      <c r="I115" s="84" t="s">
        <v>618</v>
      </c>
      <c r="J115" s="207" t="s">
        <v>629</v>
      </c>
      <c r="K115" s="208" t="s">
        <v>634</v>
      </c>
      <c r="L115" s="83" t="s">
        <v>108</v>
      </c>
      <c r="M115" s="184">
        <v>27505</v>
      </c>
      <c r="N115" s="184"/>
      <c r="O115" s="85" t="s">
        <v>102</v>
      </c>
      <c r="P115" s="185">
        <v>43013</v>
      </c>
      <c r="Q115" s="186" t="s">
        <v>203</v>
      </c>
      <c r="R115" s="186"/>
      <c r="S115" s="186"/>
      <c r="T115" s="187"/>
      <c r="U115" s="188" t="s">
        <v>296</v>
      </c>
      <c r="V115" s="188" t="s">
        <v>205</v>
      </c>
      <c r="W115" s="189" t="s">
        <v>619</v>
      </c>
      <c r="X115" s="189" t="s">
        <v>107</v>
      </c>
      <c r="Y115" s="190" t="s">
        <v>614</v>
      </c>
      <c r="Z115" s="83">
        <v>700</v>
      </c>
      <c r="AA115" s="83" t="s">
        <v>193</v>
      </c>
      <c r="AB115" s="83" t="s">
        <v>181</v>
      </c>
      <c r="AC115" s="83" t="s">
        <v>102</v>
      </c>
      <c r="AD115" s="83" t="s">
        <v>5488</v>
      </c>
      <c r="AE115" s="83" t="s">
        <v>102</v>
      </c>
      <c r="AF115" s="83" t="s">
        <v>102</v>
      </c>
      <c r="AG115" s="83" t="s">
        <v>174</v>
      </c>
      <c r="AH115" s="83" t="s">
        <v>5477</v>
      </c>
      <c r="AI115" s="83" t="s">
        <v>104</v>
      </c>
      <c r="AJ115" s="83" t="s">
        <v>105</v>
      </c>
      <c r="AK115" s="191" t="s">
        <v>5488</v>
      </c>
      <c r="AL115" s="191" t="s">
        <v>102</v>
      </c>
      <c r="AM115" s="191" t="s">
        <v>102</v>
      </c>
      <c r="AN115" s="191" t="s">
        <v>174</v>
      </c>
      <c r="AO115" s="191" t="s">
        <v>5477</v>
      </c>
      <c r="AP115" s="191" t="s">
        <v>104</v>
      </c>
      <c r="AQ115" s="191" t="s">
        <v>105</v>
      </c>
      <c r="AR115" s="191" t="s">
        <v>106</v>
      </c>
      <c r="AS115" s="191" t="s">
        <v>5488</v>
      </c>
      <c r="AT115" s="191" t="s">
        <v>488</v>
      </c>
      <c r="AU115" s="191" t="s">
        <v>5489</v>
      </c>
      <c r="AV115" s="191" t="s">
        <v>104</v>
      </c>
      <c r="AW115" s="191" t="s">
        <v>204</v>
      </c>
      <c r="AX115" s="191"/>
      <c r="AY115" s="192" t="s">
        <v>454</v>
      </c>
      <c r="AZ115" s="192" t="s">
        <v>416</v>
      </c>
      <c r="BA115" s="91" t="s">
        <v>108</v>
      </c>
      <c r="BB115" s="90">
        <v>0</v>
      </c>
      <c r="BC115" s="93" t="s">
        <v>102</v>
      </c>
      <c r="BD115" s="93" t="s">
        <v>102</v>
      </c>
      <c r="BE115" s="93" t="s">
        <v>102</v>
      </c>
      <c r="BF115" s="93" t="s">
        <v>102</v>
      </c>
      <c r="BG115" s="97" t="s">
        <v>108</v>
      </c>
      <c r="BH115" s="93" t="s">
        <v>108</v>
      </c>
      <c r="BI115" s="93" t="s">
        <v>102</v>
      </c>
      <c r="BJ115" s="93" t="s">
        <v>102</v>
      </c>
      <c r="BK115" s="93" t="s">
        <v>102</v>
      </c>
      <c r="BL115" s="93" t="s">
        <v>102</v>
      </c>
      <c r="BM115" s="93" t="s">
        <v>102</v>
      </c>
      <c r="BN115" s="93" t="s">
        <v>102</v>
      </c>
      <c r="BO115" s="93" t="s">
        <v>102</v>
      </c>
      <c r="BP115" s="96" t="s">
        <v>102</v>
      </c>
      <c r="BQ115" s="90">
        <v>0</v>
      </c>
      <c r="BR115" s="93" t="s">
        <v>102</v>
      </c>
      <c r="BS115" s="93" t="s">
        <v>102</v>
      </c>
      <c r="BT115" s="93" t="s">
        <v>102</v>
      </c>
      <c r="BU115" s="93" t="s">
        <v>102</v>
      </c>
      <c r="BV115" s="97" t="s">
        <v>108</v>
      </c>
      <c r="BW115" s="93" t="s">
        <v>108</v>
      </c>
      <c r="BX115" s="95" t="s">
        <v>102</v>
      </c>
      <c r="BY115" s="93" t="s">
        <v>102</v>
      </c>
      <c r="BZ115" s="93" t="s">
        <v>102</v>
      </c>
      <c r="CA115" s="93" t="s">
        <v>102</v>
      </c>
      <c r="CB115" s="93" t="s">
        <v>102</v>
      </c>
      <c r="CC115" s="93" t="s">
        <v>102</v>
      </c>
      <c r="CD115" s="93" t="s">
        <v>102</v>
      </c>
      <c r="CE115" s="193" t="s">
        <v>102</v>
      </c>
      <c r="CF115" s="194" t="s">
        <v>436</v>
      </c>
      <c r="CG115" s="195" t="s">
        <v>5490</v>
      </c>
      <c r="CH115" s="101" t="s">
        <v>310</v>
      </c>
      <c r="CI115" s="102"/>
      <c r="CJ115" s="196" t="s">
        <v>5491</v>
      </c>
      <c r="CK115" s="104" t="s">
        <v>190</v>
      </c>
      <c r="CL115" s="105"/>
      <c r="CM115" s="83" t="s">
        <v>623</v>
      </c>
      <c r="CN115" s="106" t="s">
        <v>624</v>
      </c>
      <c r="CO115" s="197" t="s">
        <v>625</v>
      </c>
      <c r="CP115" s="107"/>
      <c r="CQ115" s="198" t="s">
        <v>474</v>
      </c>
      <c r="CR115" s="198" t="s">
        <v>474</v>
      </c>
      <c r="CS115" s="199"/>
      <c r="CT115" s="83" t="s">
        <v>109</v>
      </c>
      <c r="CU115" s="83" t="s">
        <v>109</v>
      </c>
      <c r="CV115" s="83">
        <v>95</v>
      </c>
      <c r="CW115" s="83" t="s">
        <v>139</v>
      </c>
      <c r="CX115" s="83">
        <v>95</v>
      </c>
      <c r="CY115" s="83" t="s">
        <v>108</v>
      </c>
      <c r="CZ115" s="83">
        <v>149114</v>
      </c>
      <c r="DA115" s="83" t="s">
        <v>581</v>
      </c>
      <c r="DB115" s="83" t="s">
        <v>152</v>
      </c>
      <c r="DC115" s="83" t="s">
        <v>500</v>
      </c>
      <c r="DD115" s="83">
        <v>3835</v>
      </c>
      <c r="DE115" s="83" t="s">
        <v>606</v>
      </c>
      <c r="DF115" s="83" t="s">
        <v>152</v>
      </c>
      <c r="DG115" s="83" t="s">
        <v>500</v>
      </c>
      <c r="DH115" s="83"/>
      <c r="DI115" s="85">
        <v>43646</v>
      </c>
      <c r="DJ115" s="83" t="s">
        <v>584</v>
      </c>
      <c r="DK115" s="83" t="s">
        <v>102</v>
      </c>
      <c r="DL115" s="83" t="s">
        <v>482</v>
      </c>
      <c r="DM115" s="83">
        <v>0</v>
      </c>
      <c r="DN115" s="83" t="s">
        <v>483</v>
      </c>
      <c r="DO115" s="83">
        <v>1</v>
      </c>
      <c r="DP115" s="83">
        <v>6</v>
      </c>
      <c r="DQ115" s="83"/>
      <c r="DR115" s="83" t="s">
        <v>108</v>
      </c>
      <c r="DS115" s="83" t="s">
        <v>497</v>
      </c>
      <c r="DU115" s="215" t="s">
        <v>269</v>
      </c>
      <c r="DV115" s="136">
        <v>1</v>
      </c>
      <c r="DW115" s="136">
        <v>3</v>
      </c>
      <c r="DX115" s="215" t="s">
        <v>269</v>
      </c>
      <c r="DY115" s="215" t="s">
        <v>269</v>
      </c>
      <c r="DZ115" s="215" t="s">
        <v>269</v>
      </c>
      <c r="EA115" s="215" t="s">
        <v>269</v>
      </c>
      <c r="EB115" s="215" t="s">
        <v>269</v>
      </c>
      <c r="EC115" s="215" t="s">
        <v>269</v>
      </c>
      <c r="ED115" s="215" t="s">
        <v>269</v>
      </c>
      <c r="EE115" s="215" t="s">
        <v>269</v>
      </c>
    </row>
    <row r="116" spans="1:135" ht="28.8" x14ac:dyDescent="0.55000000000000004">
      <c r="A116" s="83" t="s">
        <v>130</v>
      </c>
      <c r="B116" s="136">
        <v>674589</v>
      </c>
      <c r="C116" t="s">
        <v>769</v>
      </c>
      <c r="D116" s="83" t="s">
        <v>228</v>
      </c>
      <c r="E116" s="138">
        <v>743092798593</v>
      </c>
      <c r="F116" s="83" t="s">
        <v>114</v>
      </c>
      <c r="G116" s="85">
        <v>43643</v>
      </c>
      <c r="H116" s="211" t="s">
        <v>98</v>
      </c>
      <c r="I116" s="84" t="s">
        <v>610</v>
      </c>
      <c r="J116" s="207" t="s">
        <v>627</v>
      </c>
      <c r="K116" s="208" t="s">
        <v>630</v>
      </c>
      <c r="L116" s="83" t="s">
        <v>108</v>
      </c>
      <c r="M116" s="184">
        <v>24416</v>
      </c>
      <c r="N116" s="184"/>
      <c r="O116" s="85" t="s">
        <v>102</v>
      </c>
      <c r="P116" s="185">
        <v>42491</v>
      </c>
      <c r="Q116" s="186" t="s">
        <v>203</v>
      </c>
      <c r="R116" s="186"/>
      <c r="S116" s="186"/>
      <c r="T116" s="187"/>
      <c r="U116" s="188" t="s">
        <v>296</v>
      </c>
      <c r="V116" s="188" t="s">
        <v>297</v>
      </c>
      <c r="W116" s="188" t="s">
        <v>297</v>
      </c>
      <c r="X116" s="189" t="s">
        <v>167</v>
      </c>
      <c r="Y116" s="190"/>
      <c r="Z116" s="83">
        <v>700</v>
      </c>
      <c r="AA116" s="83" t="s">
        <v>193</v>
      </c>
      <c r="AB116" s="83" t="s">
        <v>181</v>
      </c>
      <c r="AC116" s="83" t="s">
        <v>102</v>
      </c>
      <c r="AD116" s="83" t="s">
        <v>5492</v>
      </c>
      <c r="AE116" s="83" t="s">
        <v>102</v>
      </c>
      <c r="AF116" s="83" t="s">
        <v>102</v>
      </c>
      <c r="AG116" s="83" t="s">
        <v>119</v>
      </c>
      <c r="AH116" s="83" t="s">
        <v>5493</v>
      </c>
      <c r="AI116" s="83" t="s">
        <v>104</v>
      </c>
      <c r="AJ116" s="83" t="s">
        <v>105</v>
      </c>
      <c r="AK116" s="191" t="s">
        <v>5492</v>
      </c>
      <c r="AL116" s="191" t="s">
        <v>102</v>
      </c>
      <c r="AM116" s="191" t="s">
        <v>102</v>
      </c>
      <c r="AN116" s="191" t="s">
        <v>119</v>
      </c>
      <c r="AO116" s="191" t="s">
        <v>5493</v>
      </c>
      <c r="AP116" s="191" t="s">
        <v>104</v>
      </c>
      <c r="AQ116" s="191" t="s">
        <v>105</v>
      </c>
      <c r="AR116" s="191" t="s">
        <v>106</v>
      </c>
      <c r="AS116" s="191" t="s">
        <v>5492</v>
      </c>
      <c r="AT116" s="191" t="s">
        <v>485</v>
      </c>
      <c r="AU116" s="191" t="s">
        <v>5493</v>
      </c>
      <c r="AV116" s="191" t="s">
        <v>104</v>
      </c>
      <c r="AW116" s="191" t="s">
        <v>204</v>
      </c>
      <c r="AX116" s="191"/>
      <c r="AY116" s="192" t="s">
        <v>454</v>
      </c>
      <c r="AZ116" s="192" t="s">
        <v>416</v>
      </c>
      <c r="BA116" s="91" t="s">
        <v>108</v>
      </c>
      <c r="BB116" s="90">
        <v>0</v>
      </c>
      <c r="BC116" s="93" t="s">
        <v>102</v>
      </c>
      <c r="BD116" s="93" t="s">
        <v>102</v>
      </c>
      <c r="BE116" s="93" t="s">
        <v>102</v>
      </c>
      <c r="BF116" s="93" t="s">
        <v>102</v>
      </c>
      <c r="BG116" s="97" t="s">
        <v>108</v>
      </c>
      <c r="BH116" s="93" t="s">
        <v>108</v>
      </c>
      <c r="BI116" s="93" t="s">
        <v>102</v>
      </c>
      <c r="BJ116" s="93" t="s">
        <v>102</v>
      </c>
      <c r="BK116" s="93" t="s">
        <v>102</v>
      </c>
      <c r="BL116" s="93" t="s">
        <v>102</v>
      </c>
      <c r="BM116" s="93" t="s">
        <v>102</v>
      </c>
      <c r="BN116" s="93" t="s">
        <v>102</v>
      </c>
      <c r="BO116" s="93" t="s">
        <v>102</v>
      </c>
      <c r="BP116" s="96" t="s">
        <v>102</v>
      </c>
      <c r="BQ116" s="90">
        <v>0</v>
      </c>
      <c r="BR116" s="93" t="s">
        <v>102</v>
      </c>
      <c r="BS116" s="93" t="s">
        <v>102</v>
      </c>
      <c r="BT116" s="93" t="s">
        <v>102</v>
      </c>
      <c r="BU116" s="93" t="s">
        <v>102</v>
      </c>
      <c r="BV116" s="97" t="s">
        <v>108</v>
      </c>
      <c r="BW116" s="93" t="s">
        <v>108</v>
      </c>
      <c r="BX116" s="95" t="s">
        <v>102</v>
      </c>
      <c r="BY116" s="93" t="s">
        <v>102</v>
      </c>
      <c r="BZ116" s="93" t="s">
        <v>102</v>
      </c>
      <c r="CA116" s="93" t="s">
        <v>102</v>
      </c>
      <c r="CB116" s="93" t="s">
        <v>102</v>
      </c>
      <c r="CC116" s="93" t="s">
        <v>102</v>
      </c>
      <c r="CD116" s="93" t="s">
        <v>102</v>
      </c>
      <c r="CE116" s="193" t="s">
        <v>102</v>
      </c>
      <c r="CF116" s="194" t="s">
        <v>436</v>
      </c>
      <c r="CG116" s="195" t="s">
        <v>5494</v>
      </c>
      <c r="CH116" s="101" t="s">
        <v>563</v>
      </c>
      <c r="CI116" s="102"/>
      <c r="CJ116" s="196" t="s">
        <v>577</v>
      </c>
      <c r="CK116" s="104" t="s">
        <v>190</v>
      </c>
      <c r="CL116" s="105"/>
      <c r="CM116" s="83" t="s">
        <v>578</v>
      </c>
      <c r="CN116" s="106" t="s">
        <v>108</v>
      </c>
      <c r="CO116" s="197" t="s">
        <v>566</v>
      </c>
      <c r="CP116" s="107"/>
      <c r="CQ116" s="198" t="s">
        <v>107</v>
      </c>
      <c r="CR116" s="198" t="s">
        <v>107</v>
      </c>
      <c r="CS116" s="199"/>
      <c r="CT116" s="83" t="s">
        <v>109</v>
      </c>
      <c r="CU116" s="83" t="s">
        <v>109</v>
      </c>
      <c r="CV116" s="83">
        <v>23</v>
      </c>
      <c r="CW116" s="83" t="s">
        <v>270</v>
      </c>
      <c r="CX116" s="83">
        <v>23</v>
      </c>
      <c r="CY116" s="83" t="s">
        <v>108</v>
      </c>
      <c r="CZ116" s="83">
        <v>150433.5</v>
      </c>
      <c r="DA116" s="83" t="s">
        <v>5495</v>
      </c>
      <c r="DB116" s="83" t="s">
        <v>118</v>
      </c>
      <c r="DC116" s="83" t="s">
        <v>108</v>
      </c>
      <c r="DD116" s="83">
        <v>2763</v>
      </c>
      <c r="DE116" s="83" t="s">
        <v>173</v>
      </c>
      <c r="DF116" s="83" t="s">
        <v>118</v>
      </c>
      <c r="DG116" s="83" t="s">
        <v>500</v>
      </c>
      <c r="DH116" s="83"/>
      <c r="DI116" s="85">
        <v>43646</v>
      </c>
      <c r="DJ116" s="83" t="s">
        <v>584</v>
      </c>
      <c r="DK116" s="83" t="s">
        <v>102</v>
      </c>
      <c r="DL116" s="83" t="s">
        <v>482</v>
      </c>
      <c r="DM116" s="83">
        <v>0</v>
      </c>
      <c r="DN116" s="83" t="s">
        <v>483</v>
      </c>
      <c r="DO116" s="83">
        <v>1</v>
      </c>
      <c r="DP116" s="83">
        <v>1</v>
      </c>
      <c r="DQ116" s="83"/>
      <c r="DR116" s="83" t="s">
        <v>108</v>
      </c>
      <c r="DS116" s="83" t="s">
        <v>497</v>
      </c>
      <c r="DU116" s="215" t="s">
        <v>269</v>
      </c>
      <c r="DV116" s="136">
        <v>1</v>
      </c>
      <c r="DW116" s="136">
        <v>3</v>
      </c>
      <c r="DX116" s="215" t="s">
        <v>269</v>
      </c>
      <c r="DY116" s="215" t="s">
        <v>269</v>
      </c>
      <c r="DZ116" s="215" t="s">
        <v>269</v>
      </c>
      <c r="EA116" s="215" t="s">
        <v>269</v>
      </c>
      <c r="EB116" s="215" t="s">
        <v>269</v>
      </c>
      <c r="EC116" s="215" t="s">
        <v>269</v>
      </c>
      <c r="ED116" s="215" t="s">
        <v>269</v>
      </c>
      <c r="EE116" s="215" t="s">
        <v>269</v>
      </c>
    </row>
    <row r="117" spans="1:135" ht="57.6" x14ac:dyDescent="0.55000000000000004">
      <c r="A117" s="83" t="s">
        <v>130</v>
      </c>
      <c r="B117" s="136">
        <v>308525</v>
      </c>
      <c r="C117" t="s">
        <v>770</v>
      </c>
      <c r="D117" s="83" t="s">
        <v>228</v>
      </c>
      <c r="E117" s="138">
        <v>221849335765</v>
      </c>
      <c r="F117" s="83" t="s">
        <v>143</v>
      </c>
      <c r="G117" s="85">
        <v>43620</v>
      </c>
      <c r="H117" s="83" t="s">
        <v>98</v>
      </c>
      <c r="I117" s="84" t="s">
        <v>612</v>
      </c>
      <c r="J117" s="207" t="s">
        <v>628</v>
      </c>
      <c r="K117" s="208" t="s">
        <v>633</v>
      </c>
      <c r="L117" s="83" t="s">
        <v>108</v>
      </c>
      <c r="M117" s="184" t="s">
        <v>102</v>
      </c>
      <c r="N117" s="184" t="s">
        <v>556</v>
      </c>
      <c r="O117" s="85" t="s">
        <v>102</v>
      </c>
      <c r="P117" s="185">
        <v>42491</v>
      </c>
      <c r="Q117" s="186" t="s">
        <v>202</v>
      </c>
      <c r="R117" s="186" t="s">
        <v>613</v>
      </c>
      <c r="S117" s="186"/>
      <c r="T117" s="187"/>
      <c r="U117" s="188" t="s">
        <v>295</v>
      </c>
      <c r="V117" s="188" t="s">
        <v>205</v>
      </c>
      <c r="W117" s="188" t="s">
        <v>295</v>
      </c>
      <c r="X117" s="189" t="s">
        <v>107</v>
      </c>
      <c r="Y117" s="190" t="s">
        <v>614</v>
      </c>
      <c r="Z117" s="83">
        <v>700</v>
      </c>
      <c r="AA117" s="83" t="s">
        <v>193</v>
      </c>
      <c r="AB117" s="83" t="s">
        <v>181</v>
      </c>
      <c r="AC117" s="83" t="s">
        <v>102</v>
      </c>
      <c r="AD117" s="83" t="s">
        <v>5496</v>
      </c>
      <c r="AE117" s="83" t="s">
        <v>5497</v>
      </c>
      <c r="AF117" s="83" t="s">
        <v>102</v>
      </c>
      <c r="AG117" s="83" t="s">
        <v>175</v>
      </c>
      <c r="AH117" s="83" t="s">
        <v>5498</v>
      </c>
      <c r="AI117" s="83" t="s">
        <v>104</v>
      </c>
      <c r="AJ117" s="83" t="s">
        <v>105</v>
      </c>
      <c r="AK117" s="191" t="s">
        <v>5496</v>
      </c>
      <c r="AL117" s="191" t="s">
        <v>5497</v>
      </c>
      <c r="AM117" s="191" t="s">
        <v>102</v>
      </c>
      <c r="AN117" s="191" t="s">
        <v>175</v>
      </c>
      <c r="AO117" s="191" t="s">
        <v>5498</v>
      </c>
      <c r="AP117" s="191" t="s">
        <v>104</v>
      </c>
      <c r="AQ117" s="191" t="s">
        <v>105</v>
      </c>
      <c r="AR117" s="191" t="s">
        <v>106</v>
      </c>
      <c r="AS117" s="191"/>
      <c r="AT117" s="191"/>
      <c r="AU117" s="191"/>
      <c r="AV117" s="191"/>
      <c r="AW117" s="191"/>
      <c r="AX117" s="191" t="s">
        <v>575</v>
      </c>
      <c r="AY117" s="192" t="s">
        <v>454</v>
      </c>
      <c r="AZ117" s="192" t="s">
        <v>108</v>
      </c>
      <c r="BA117" s="91" t="s">
        <v>108</v>
      </c>
      <c r="BB117" s="90">
        <v>0</v>
      </c>
      <c r="BC117" s="93" t="s">
        <v>102</v>
      </c>
      <c r="BD117" s="93" t="s">
        <v>102</v>
      </c>
      <c r="BE117" s="93" t="s">
        <v>102</v>
      </c>
      <c r="BF117" s="93" t="s">
        <v>102</v>
      </c>
      <c r="BG117" s="97" t="s">
        <v>108</v>
      </c>
      <c r="BH117" s="93" t="s">
        <v>108</v>
      </c>
      <c r="BI117" s="93" t="s">
        <v>102</v>
      </c>
      <c r="BJ117" s="93" t="s">
        <v>102</v>
      </c>
      <c r="BK117" s="93" t="s">
        <v>102</v>
      </c>
      <c r="BL117" s="93" t="s">
        <v>102</v>
      </c>
      <c r="BM117" s="93" t="s">
        <v>102</v>
      </c>
      <c r="BN117" s="93" t="s">
        <v>102</v>
      </c>
      <c r="BO117" s="93" t="s">
        <v>102</v>
      </c>
      <c r="BP117" s="96" t="s">
        <v>102</v>
      </c>
      <c r="BQ117" s="90">
        <v>0</v>
      </c>
      <c r="BR117" s="93" t="s">
        <v>102</v>
      </c>
      <c r="BS117" s="93" t="s">
        <v>102</v>
      </c>
      <c r="BT117" s="93" t="s">
        <v>102</v>
      </c>
      <c r="BU117" s="93" t="s">
        <v>102</v>
      </c>
      <c r="BV117" s="97" t="s">
        <v>108</v>
      </c>
      <c r="BW117" s="93" t="s">
        <v>108</v>
      </c>
      <c r="BX117" s="95" t="s">
        <v>102</v>
      </c>
      <c r="BY117" s="93" t="s">
        <v>102</v>
      </c>
      <c r="BZ117" s="93" t="s">
        <v>102</v>
      </c>
      <c r="CA117" s="93" t="s">
        <v>102</v>
      </c>
      <c r="CB117" s="93" t="s">
        <v>102</v>
      </c>
      <c r="CC117" s="93" t="s">
        <v>102</v>
      </c>
      <c r="CD117" s="93" t="s">
        <v>102</v>
      </c>
      <c r="CE117" s="193" t="s">
        <v>102</v>
      </c>
      <c r="CF117" s="194" t="s">
        <v>508</v>
      </c>
      <c r="CG117" s="195" t="s">
        <v>102</v>
      </c>
      <c r="CH117" s="101" t="e">
        <v>#N/A</v>
      </c>
      <c r="CI117" s="102" t="s">
        <v>580</v>
      </c>
      <c r="CJ117" s="196" t="s">
        <v>108</v>
      </c>
      <c r="CK117" s="104" t="s">
        <v>109</v>
      </c>
      <c r="CL117" s="105" t="s">
        <v>579</v>
      </c>
      <c r="CM117" s="83" t="s">
        <v>108</v>
      </c>
      <c r="CN117" s="106" t="s">
        <v>108</v>
      </c>
      <c r="CO117" s="197" t="s">
        <v>108</v>
      </c>
      <c r="CP117" s="107"/>
      <c r="CQ117" s="198" t="s">
        <v>474</v>
      </c>
      <c r="CR117" s="198" t="s">
        <v>474</v>
      </c>
      <c r="CS117" s="199" t="s">
        <v>616</v>
      </c>
      <c r="CT117" s="83" t="s">
        <v>109</v>
      </c>
      <c r="CU117" s="83" t="s">
        <v>109</v>
      </c>
      <c r="CV117" s="83">
        <v>56</v>
      </c>
      <c r="CW117" s="83" t="s">
        <v>112</v>
      </c>
      <c r="CX117" s="83">
        <v>56</v>
      </c>
      <c r="CY117" s="83" t="s">
        <v>5499</v>
      </c>
      <c r="CZ117" s="83">
        <v>151753</v>
      </c>
      <c r="DA117" s="83" t="s">
        <v>138</v>
      </c>
      <c r="DB117" s="83" t="s">
        <v>124</v>
      </c>
      <c r="DC117" s="83" t="s">
        <v>501</v>
      </c>
      <c r="DD117" s="83">
        <v>5735</v>
      </c>
      <c r="DE117" s="83" t="s">
        <v>582</v>
      </c>
      <c r="DF117" s="83" t="s">
        <v>145</v>
      </c>
      <c r="DG117" s="83" t="s">
        <v>501</v>
      </c>
      <c r="DH117" s="83" t="s">
        <v>582</v>
      </c>
      <c r="DI117" s="85">
        <v>43646</v>
      </c>
      <c r="DJ117" s="83" t="s">
        <v>584</v>
      </c>
      <c r="DK117" s="83" t="s">
        <v>102</v>
      </c>
      <c r="DL117" s="83" t="s">
        <v>482</v>
      </c>
      <c r="DM117" s="83">
        <v>0</v>
      </c>
      <c r="DN117" s="83" t="s">
        <v>238</v>
      </c>
      <c r="DO117" s="83">
        <v>1</v>
      </c>
      <c r="DP117" s="83">
        <v>6</v>
      </c>
      <c r="DQ117" s="83"/>
      <c r="DR117" s="83" t="s">
        <v>108</v>
      </c>
      <c r="DS117" s="83" t="s">
        <v>497</v>
      </c>
      <c r="DU117" s="215" t="s">
        <v>269</v>
      </c>
      <c r="DV117" s="136">
        <v>1</v>
      </c>
      <c r="DW117" s="136">
        <v>3</v>
      </c>
      <c r="DX117" s="215" t="s">
        <v>269</v>
      </c>
      <c r="DY117" s="215" t="s">
        <v>269</v>
      </c>
      <c r="DZ117" s="215" t="s">
        <v>269</v>
      </c>
      <c r="EA117" s="215" t="s">
        <v>269</v>
      </c>
      <c r="EB117" s="215" t="s">
        <v>269</v>
      </c>
      <c r="EC117" s="215" t="s">
        <v>269</v>
      </c>
      <c r="ED117" s="215" t="s">
        <v>269</v>
      </c>
      <c r="EE117" s="215" t="s">
        <v>269</v>
      </c>
    </row>
    <row r="118" spans="1:135" ht="28.8" x14ac:dyDescent="0.55000000000000004">
      <c r="A118" s="83" t="s">
        <v>130</v>
      </c>
      <c r="B118" s="136">
        <v>177352</v>
      </c>
      <c r="C118" t="s">
        <v>771</v>
      </c>
      <c r="D118" s="83" t="s">
        <v>228</v>
      </c>
      <c r="E118" s="138">
        <v>655219397007</v>
      </c>
      <c r="F118" s="83" t="s">
        <v>114</v>
      </c>
      <c r="G118" s="85">
        <v>43634</v>
      </c>
      <c r="H118" s="83" t="s">
        <v>98</v>
      </c>
      <c r="I118" s="84" t="s">
        <v>618</v>
      </c>
      <c r="J118" s="207" t="s">
        <v>629</v>
      </c>
      <c r="K118" s="208" t="s">
        <v>634</v>
      </c>
      <c r="L118" s="83" t="s">
        <v>108</v>
      </c>
      <c r="M118" s="184">
        <v>27506</v>
      </c>
      <c r="N118" s="184"/>
      <c r="O118" s="85" t="s">
        <v>102</v>
      </c>
      <c r="P118" s="185">
        <v>43013</v>
      </c>
      <c r="Q118" s="186" t="s">
        <v>203</v>
      </c>
      <c r="R118" s="186"/>
      <c r="S118" s="186"/>
      <c r="T118" s="187"/>
      <c r="U118" s="188" t="s">
        <v>296</v>
      </c>
      <c r="V118" s="188" t="s">
        <v>205</v>
      </c>
      <c r="W118" s="189" t="s">
        <v>619</v>
      </c>
      <c r="X118" s="189" t="s">
        <v>107</v>
      </c>
      <c r="Y118" s="190" t="s">
        <v>614</v>
      </c>
      <c r="Z118" s="83">
        <v>700</v>
      </c>
      <c r="AA118" s="83" t="s">
        <v>193</v>
      </c>
      <c r="AB118" s="83" t="s">
        <v>181</v>
      </c>
      <c r="AC118" s="83" t="s">
        <v>102</v>
      </c>
      <c r="AD118" s="83" t="s">
        <v>5500</v>
      </c>
      <c r="AE118" s="83" t="s">
        <v>102</v>
      </c>
      <c r="AF118" s="83" t="s">
        <v>102</v>
      </c>
      <c r="AG118" s="83" t="s">
        <v>174</v>
      </c>
      <c r="AH118" s="83" t="s">
        <v>5489</v>
      </c>
      <c r="AI118" s="83" t="s">
        <v>104</v>
      </c>
      <c r="AJ118" s="83" t="s">
        <v>105</v>
      </c>
      <c r="AK118" s="191" t="s">
        <v>5500</v>
      </c>
      <c r="AL118" s="191" t="s">
        <v>102</v>
      </c>
      <c r="AM118" s="191" t="s">
        <v>102</v>
      </c>
      <c r="AN118" s="191" t="s">
        <v>174</v>
      </c>
      <c r="AO118" s="191" t="s">
        <v>5489</v>
      </c>
      <c r="AP118" s="191" t="s">
        <v>104</v>
      </c>
      <c r="AQ118" s="191" t="s">
        <v>105</v>
      </c>
      <c r="AR118" s="191" t="s">
        <v>106</v>
      </c>
      <c r="AS118" s="191" t="s">
        <v>5500</v>
      </c>
      <c r="AT118" s="191" t="s">
        <v>488</v>
      </c>
      <c r="AU118" s="191" t="s">
        <v>5501</v>
      </c>
      <c r="AV118" s="191" t="s">
        <v>104</v>
      </c>
      <c r="AW118" s="191" t="s">
        <v>204</v>
      </c>
      <c r="AX118" s="191"/>
      <c r="AY118" s="192" t="s">
        <v>454</v>
      </c>
      <c r="AZ118" s="192" t="s">
        <v>416</v>
      </c>
      <c r="BA118" s="91" t="s">
        <v>108</v>
      </c>
      <c r="BB118" s="90">
        <v>0</v>
      </c>
      <c r="BC118" s="93" t="s">
        <v>102</v>
      </c>
      <c r="BD118" s="93" t="s">
        <v>102</v>
      </c>
      <c r="BE118" s="93" t="s">
        <v>102</v>
      </c>
      <c r="BF118" s="93" t="s">
        <v>102</v>
      </c>
      <c r="BG118" s="97" t="s">
        <v>108</v>
      </c>
      <c r="BH118" s="93" t="s">
        <v>108</v>
      </c>
      <c r="BI118" s="93" t="s">
        <v>102</v>
      </c>
      <c r="BJ118" s="93" t="s">
        <v>102</v>
      </c>
      <c r="BK118" s="93" t="s">
        <v>102</v>
      </c>
      <c r="BL118" s="93" t="s">
        <v>102</v>
      </c>
      <c r="BM118" s="93" t="s">
        <v>102</v>
      </c>
      <c r="BN118" s="93" t="s">
        <v>102</v>
      </c>
      <c r="BO118" s="93" t="s">
        <v>102</v>
      </c>
      <c r="BP118" s="96" t="s">
        <v>102</v>
      </c>
      <c r="BQ118" s="90">
        <v>0</v>
      </c>
      <c r="BR118" s="93" t="s">
        <v>102</v>
      </c>
      <c r="BS118" s="93" t="s">
        <v>102</v>
      </c>
      <c r="BT118" s="93" t="s">
        <v>102</v>
      </c>
      <c r="BU118" s="93" t="s">
        <v>102</v>
      </c>
      <c r="BV118" s="97" t="s">
        <v>108</v>
      </c>
      <c r="BW118" s="93" t="s">
        <v>108</v>
      </c>
      <c r="BX118" s="95" t="s">
        <v>102</v>
      </c>
      <c r="BY118" s="93" t="s">
        <v>102</v>
      </c>
      <c r="BZ118" s="93" t="s">
        <v>102</v>
      </c>
      <c r="CA118" s="93" t="s">
        <v>102</v>
      </c>
      <c r="CB118" s="93" t="s">
        <v>102</v>
      </c>
      <c r="CC118" s="93" t="s">
        <v>102</v>
      </c>
      <c r="CD118" s="93" t="s">
        <v>102</v>
      </c>
      <c r="CE118" s="193" t="s">
        <v>102</v>
      </c>
      <c r="CF118" s="194" t="s">
        <v>436</v>
      </c>
      <c r="CG118" s="195" t="s">
        <v>5502</v>
      </c>
      <c r="CH118" s="101" t="s">
        <v>310</v>
      </c>
      <c r="CI118" s="102"/>
      <c r="CJ118" s="196" t="s">
        <v>5503</v>
      </c>
      <c r="CK118" s="104" t="s">
        <v>190</v>
      </c>
      <c r="CL118" s="105"/>
      <c r="CM118" s="83" t="s">
        <v>623</v>
      </c>
      <c r="CN118" s="106" t="s">
        <v>624</v>
      </c>
      <c r="CO118" s="197" t="s">
        <v>625</v>
      </c>
      <c r="CP118" s="107"/>
      <c r="CQ118" s="198" t="s">
        <v>474</v>
      </c>
      <c r="CR118" s="198" t="s">
        <v>474</v>
      </c>
      <c r="CS118" s="199"/>
      <c r="CT118" s="83" t="s">
        <v>109</v>
      </c>
      <c r="CU118" s="83" t="s">
        <v>109</v>
      </c>
      <c r="CV118" s="83">
        <v>15</v>
      </c>
      <c r="CW118" s="83" t="s">
        <v>139</v>
      </c>
      <c r="CX118" s="83">
        <v>15</v>
      </c>
      <c r="CY118" s="83" t="s">
        <v>108</v>
      </c>
      <c r="CZ118" s="83">
        <v>153072.5</v>
      </c>
      <c r="DA118" s="83" t="s">
        <v>581</v>
      </c>
      <c r="DB118" s="83" t="s">
        <v>152</v>
      </c>
      <c r="DC118" s="83" t="s">
        <v>500</v>
      </c>
      <c r="DD118" s="83">
        <v>5157</v>
      </c>
      <c r="DE118" s="83" t="s">
        <v>606</v>
      </c>
      <c r="DF118" s="83" t="s">
        <v>152</v>
      </c>
      <c r="DG118" s="83" t="s">
        <v>500</v>
      </c>
      <c r="DH118" s="83"/>
      <c r="DI118" s="85">
        <v>43646</v>
      </c>
      <c r="DJ118" s="83" t="s">
        <v>584</v>
      </c>
      <c r="DK118" s="83" t="s">
        <v>102</v>
      </c>
      <c r="DL118" s="83" t="s">
        <v>482</v>
      </c>
      <c r="DM118" s="83">
        <v>0</v>
      </c>
      <c r="DN118" s="83" t="s">
        <v>483</v>
      </c>
      <c r="DO118" s="83">
        <v>1</v>
      </c>
      <c r="DP118" s="83">
        <v>6</v>
      </c>
      <c r="DQ118" s="83"/>
      <c r="DR118" s="83" t="s">
        <v>108</v>
      </c>
      <c r="DS118" s="83" t="s">
        <v>497</v>
      </c>
      <c r="DU118" s="215" t="s">
        <v>269</v>
      </c>
      <c r="DV118" s="136">
        <v>1</v>
      </c>
      <c r="DW118" s="136">
        <v>3</v>
      </c>
      <c r="DX118" s="215" t="s">
        <v>269</v>
      </c>
      <c r="DY118" s="215" t="s">
        <v>269</v>
      </c>
      <c r="DZ118" s="215" t="s">
        <v>269</v>
      </c>
      <c r="EA118" s="215" t="s">
        <v>269</v>
      </c>
      <c r="EB118" s="215" t="s">
        <v>269</v>
      </c>
      <c r="EC118" s="215" t="s">
        <v>269</v>
      </c>
      <c r="ED118" s="215" t="s">
        <v>269</v>
      </c>
      <c r="EE118" s="215" t="s">
        <v>269</v>
      </c>
    </row>
    <row r="119" spans="1:135" ht="28.8" x14ac:dyDescent="0.55000000000000004">
      <c r="A119" s="83" t="s">
        <v>130</v>
      </c>
      <c r="B119" s="136">
        <v>203686</v>
      </c>
      <c r="C119" t="s">
        <v>772</v>
      </c>
      <c r="D119" s="83" t="s">
        <v>228</v>
      </c>
      <c r="E119" s="138">
        <v>353791699226</v>
      </c>
      <c r="F119" s="83" t="s">
        <v>114</v>
      </c>
      <c r="G119" s="85">
        <v>43643</v>
      </c>
      <c r="H119" s="211" t="s">
        <v>98</v>
      </c>
      <c r="I119" s="84" t="s">
        <v>610</v>
      </c>
      <c r="J119" s="207" t="s">
        <v>627</v>
      </c>
      <c r="K119" s="208" t="s">
        <v>630</v>
      </c>
      <c r="L119" s="83" t="s">
        <v>108</v>
      </c>
      <c r="M119" s="184">
        <v>24417</v>
      </c>
      <c r="N119" s="184"/>
      <c r="O119" s="85" t="s">
        <v>102</v>
      </c>
      <c r="P119" s="185">
        <v>42491</v>
      </c>
      <c r="Q119" s="186" t="s">
        <v>203</v>
      </c>
      <c r="R119" s="186"/>
      <c r="S119" s="186"/>
      <c r="T119" s="187"/>
      <c r="U119" s="188" t="s">
        <v>296</v>
      </c>
      <c r="V119" s="188" t="s">
        <v>297</v>
      </c>
      <c r="W119" s="188" t="s">
        <v>297</v>
      </c>
      <c r="X119" s="189" t="s">
        <v>167</v>
      </c>
      <c r="Y119" s="190"/>
      <c r="Z119" s="83">
        <v>700</v>
      </c>
      <c r="AA119" s="83" t="s">
        <v>193</v>
      </c>
      <c r="AB119" s="83" t="s">
        <v>181</v>
      </c>
      <c r="AC119" s="83" t="s">
        <v>102</v>
      </c>
      <c r="AD119" s="83" t="s">
        <v>5504</v>
      </c>
      <c r="AE119" s="83" t="s">
        <v>102</v>
      </c>
      <c r="AF119" s="83" t="s">
        <v>102</v>
      </c>
      <c r="AG119" s="83" t="s">
        <v>119</v>
      </c>
      <c r="AH119" s="83" t="s">
        <v>5505</v>
      </c>
      <c r="AI119" s="83" t="s">
        <v>104</v>
      </c>
      <c r="AJ119" s="83" t="s">
        <v>105</v>
      </c>
      <c r="AK119" s="191" t="s">
        <v>5504</v>
      </c>
      <c r="AL119" s="191" t="s">
        <v>102</v>
      </c>
      <c r="AM119" s="191" t="s">
        <v>102</v>
      </c>
      <c r="AN119" s="191" t="s">
        <v>119</v>
      </c>
      <c r="AO119" s="191" t="s">
        <v>5505</v>
      </c>
      <c r="AP119" s="191" t="s">
        <v>104</v>
      </c>
      <c r="AQ119" s="191" t="s">
        <v>105</v>
      </c>
      <c r="AR119" s="191" t="s">
        <v>106</v>
      </c>
      <c r="AS119" s="191" t="s">
        <v>5504</v>
      </c>
      <c r="AT119" s="191" t="s">
        <v>485</v>
      </c>
      <c r="AU119" s="191" t="s">
        <v>5505</v>
      </c>
      <c r="AV119" s="191" t="s">
        <v>104</v>
      </c>
      <c r="AW119" s="191" t="s">
        <v>204</v>
      </c>
      <c r="AX119" s="191"/>
      <c r="AY119" s="192" t="s">
        <v>454</v>
      </c>
      <c r="AZ119" s="192" t="s">
        <v>416</v>
      </c>
      <c r="BA119" s="91" t="s">
        <v>108</v>
      </c>
      <c r="BB119" s="90">
        <v>0</v>
      </c>
      <c r="BC119" s="93" t="s">
        <v>102</v>
      </c>
      <c r="BD119" s="93" t="s">
        <v>102</v>
      </c>
      <c r="BE119" s="93" t="s">
        <v>102</v>
      </c>
      <c r="BF119" s="93" t="s">
        <v>102</v>
      </c>
      <c r="BG119" s="97" t="s">
        <v>108</v>
      </c>
      <c r="BH119" s="93" t="s">
        <v>108</v>
      </c>
      <c r="BI119" s="93" t="s">
        <v>102</v>
      </c>
      <c r="BJ119" s="93" t="s">
        <v>102</v>
      </c>
      <c r="BK119" s="93" t="s">
        <v>102</v>
      </c>
      <c r="BL119" s="93" t="s">
        <v>102</v>
      </c>
      <c r="BM119" s="93" t="s">
        <v>102</v>
      </c>
      <c r="BN119" s="93" t="s">
        <v>102</v>
      </c>
      <c r="BO119" s="93" t="s">
        <v>102</v>
      </c>
      <c r="BP119" s="96" t="s">
        <v>102</v>
      </c>
      <c r="BQ119" s="90">
        <v>0</v>
      </c>
      <c r="BR119" s="93" t="s">
        <v>102</v>
      </c>
      <c r="BS119" s="93" t="s">
        <v>102</v>
      </c>
      <c r="BT119" s="93" t="s">
        <v>102</v>
      </c>
      <c r="BU119" s="93" t="s">
        <v>102</v>
      </c>
      <c r="BV119" s="97" t="s">
        <v>108</v>
      </c>
      <c r="BW119" s="93" t="s">
        <v>108</v>
      </c>
      <c r="BX119" s="95" t="s">
        <v>102</v>
      </c>
      <c r="BY119" s="93" t="s">
        <v>102</v>
      </c>
      <c r="BZ119" s="93" t="s">
        <v>102</v>
      </c>
      <c r="CA119" s="93" t="s">
        <v>102</v>
      </c>
      <c r="CB119" s="93" t="s">
        <v>102</v>
      </c>
      <c r="CC119" s="93" t="s">
        <v>102</v>
      </c>
      <c r="CD119" s="93" t="s">
        <v>102</v>
      </c>
      <c r="CE119" s="193" t="s">
        <v>102</v>
      </c>
      <c r="CF119" s="194" t="s">
        <v>436</v>
      </c>
      <c r="CG119" s="195" t="s">
        <v>5506</v>
      </c>
      <c r="CH119" s="101" t="s">
        <v>563</v>
      </c>
      <c r="CI119" s="102"/>
      <c r="CJ119" s="196" t="s">
        <v>577</v>
      </c>
      <c r="CK119" s="104" t="s">
        <v>190</v>
      </c>
      <c r="CL119" s="105"/>
      <c r="CM119" s="83" t="s">
        <v>578</v>
      </c>
      <c r="CN119" s="106" t="s">
        <v>108</v>
      </c>
      <c r="CO119" s="197" t="s">
        <v>566</v>
      </c>
      <c r="CP119" s="107"/>
      <c r="CQ119" s="198" t="s">
        <v>107</v>
      </c>
      <c r="CR119" s="198" t="s">
        <v>107</v>
      </c>
      <c r="CS119" s="199"/>
      <c r="CT119" s="83" t="s">
        <v>109</v>
      </c>
      <c r="CU119" s="83" t="s">
        <v>109</v>
      </c>
      <c r="CV119" s="83">
        <v>4</v>
      </c>
      <c r="CW119" s="83" t="s">
        <v>270</v>
      </c>
      <c r="CX119" s="83">
        <v>4</v>
      </c>
      <c r="CY119" s="83" t="s">
        <v>108</v>
      </c>
      <c r="CZ119" s="83">
        <v>154392</v>
      </c>
      <c r="DA119" s="83" t="s">
        <v>5507</v>
      </c>
      <c r="DB119" s="83" t="s">
        <v>118</v>
      </c>
      <c r="DC119" s="83" t="s">
        <v>108</v>
      </c>
      <c r="DD119" s="83">
        <v>7788</v>
      </c>
      <c r="DE119" s="83" t="s">
        <v>173</v>
      </c>
      <c r="DF119" s="83" t="s">
        <v>118</v>
      </c>
      <c r="DG119" s="83" t="s">
        <v>500</v>
      </c>
      <c r="DH119" s="83"/>
      <c r="DI119" s="85">
        <v>43646</v>
      </c>
      <c r="DJ119" s="83" t="s">
        <v>584</v>
      </c>
      <c r="DK119" s="83" t="s">
        <v>102</v>
      </c>
      <c r="DL119" s="83" t="s">
        <v>482</v>
      </c>
      <c r="DM119" s="83">
        <v>0</v>
      </c>
      <c r="DN119" s="83" t="s">
        <v>483</v>
      </c>
      <c r="DO119" s="83">
        <v>1</v>
      </c>
      <c r="DP119" s="83">
        <v>6</v>
      </c>
      <c r="DQ119" s="83"/>
      <c r="DR119" s="83" t="s">
        <v>108</v>
      </c>
      <c r="DS119" s="83" t="s">
        <v>497</v>
      </c>
      <c r="DU119" s="215" t="s">
        <v>269</v>
      </c>
      <c r="DV119" s="136">
        <v>1</v>
      </c>
      <c r="DW119" s="136">
        <v>3</v>
      </c>
      <c r="DX119" s="215" t="s">
        <v>269</v>
      </c>
      <c r="DY119" s="215" t="s">
        <v>269</v>
      </c>
      <c r="DZ119" s="215" t="s">
        <v>269</v>
      </c>
      <c r="EA119" s="215" t="s">
        <v>269</v>
      </c>
      <c r="EB119" s="215" t="s">
        <v>269</v>
      </c>
      <c r="EC119" s="215" t="s">
        <v>269</v>
      </c>
      <c r="ED119" s="215" t="s">
        <v>269</v>
      </c>
      <c r="EE119" s="215" t="s">
        <v>269</v>
      </c>
    </row>
    <row r="120" spans="1:135" ht="57.6" x14ac:dyDescent="0.55000000000000004">
      <c r="A120" s="83" t="s">
        <v>130</v>
      </c>
      <c r="B120" s="136">
        <v>902227</v>
      </c>
      <c r="C120" t="s">
        <v>773</v>
      </c>
      <c r="D120" s="83" t="s">
        <v>228</v>
      </c>
      <c r="E120" s="138">
        <v>909603807636</v>
      </c>
      <c r="F120" s="83" t="s">
        <v>143</v>
      </c>
      <c r="G120" s="85">
        <v>43620</v>
      </c>
      <c r="H120" s="83" t="s">
        <v>98</v>
      </c>
      <c r="I120" s="84" t="s">
        <v>612</v>
      </c>
      <c r="J120" s="207" t="s">
        <v>628</v>
      </c>
      <c r="K120" s="208" t="s">
        <v>633</v>
      </c>
      <c r="L120" s="83" t="s">
        <v>108</v>
      </c>
      <c r="M120" s="184" t="s">
        <v>102</v>
      </c>
      <c r="N120" s="184" t="s">
        <v>556</v>
      </c>
      <c r="O120" s="85" t="s">
        <v>102</v>
      </c>
      <c r="P120" s="185">
        <v>42491</v>
      </c>
      <c r="Q120" s="186" t="s">
        <v>202</v>
      </c>
      <c r="R120" s="186" t="s">
        <v>613</v>
      </c>
      <c r="S120" s="186"/>
      <c r="T120" s="187"/>
      <c r="U120" s="188" t="s">
        <v>295</v>
      </c>
      <c r="V120" s="188" t="s">
        <v>205</v>
      </c>
      <c r="W120" s="188" t="s">
        <v>295</v>
      </c>
      <c r="X120" s="189" t="s">
        <v>107</v>
      </c>
      <c r="Y120" s="190" t="s">
        <v>614</v>
      </c>
      <c r="Z120" s="83">
        <v>700</v>
      </c>
      <c r="AA120" s="83" t="s">
        <v>193</v>
      </c>
      <c r="AB120" s="83" t="s">
        <v>181</v>
      </c>
      <c r="AC120" s="83" t="s">
        <v>102</v>
      </c>
      <c r="AD120" s="83" t="s">
        <v>5508</v>
      </c>
      <c r="AE120" s="83" t="s">
        <v>5509</v>
      </c>
      <c r="AF120" s="83" t="s">
        <v>102</v>
      </c>
      <c r="AG120" s="83" t="s">
        <v>175</v>
      </c>
      <c r="AH120" s="83" t="s">
        <v>5510</v>
      </c>
      <c r="AI120" s="83" t="s">
        <v>104</v>
      </c>
      <c r="AJ120" s="83" t="s">
        <v>105</v>
      </c>
      <c r="AK120" s="191" t="s">
        <v>5508</v>
      </c>
      <c r="AL120" s="191" t="s">
        <v>5509</v>
      </c>
      <c r="AM120" s="191" t="s">
        <v>102</v>
      </c>
      <c r="AN120" s="191" t="s">
        <v>175</v>
      </c>
      <c r="AO120" s="191" t="s">
        <v>5510</v>
      </c>
      <c r="AP120" s="191" t="s">
        <v>104</v>
      </c>
      <c r="AQ120" s="191" t="s">
        <v>105</v>
      </c>
      <c r="AR120" s="191" t="s">
        <v>106</v>
      </c>
      <c r="AS120" s="191"/>
      <c r="AT120" s="191"/>
      <c r="AU120" s="191"/>
      <c r="AV120" s="191"/>
      <c r="AW120" s="191"/>
      <c r="AX120" s="191" t="s">
        <v>575</v>
      </c>
      <c r="AY120" s="192" t="s">
        <v>454</v>
      </c>
      <c r="AZ120" s="192" t="s">
        <v>108</v>
      </c>
      <c r="BA120" s="91" t="s">
        <v>108</v>
      </c>
      <c r="BB120" s="90">
        <v>0</v>
      </c>
      <c r="BC120" s="93" t="s">
        <v>102</v>
      </c>
      <c r="BD120" s="93" t="s">
        <v>102</v>
      </c>
      <c r="BE120" s="93" t="s">
        <v>102</v>
      </c>
      <c r="BF120" s="93" t="s">
        <v>102</v>
      </c>
      <c r="BG120" s="97" t="s">
        <v>108</v>
      </c>
      <c r="BH120" s="93" t="s">
        <v>108</v>
      </c>
      <c r="BI120" s="93" t="s">
        <v>102</v>
      </c>
      <c r="BJ120" s="93" t="s">
        <v>102</v>
      </c>
      <c r="BK120" s="93" t="s">
        <v>102</v>
      </c>
      <c r="BL120" s="93" t="s">
        <v>102</v>
      </c>
      <c r="BM120" s="93" t="s">
        <v>102</v>
      </c>
      <c r="BN120" s="93" t="s">
        <v>102</v>
      </c>
      <c r="BO120" s="93" t="s">
        <v>102</v>
      </c>
      <c r="BP120" s="96" t="s">
        <v>102</v>
      </c>
      <c r="BQ120" s="90">
        <v>0</v>
      </c>
      <c r="BR120" s="93" t="s">
        <v>102</v>
      </c>
      <c r="BS120" s="93" t="s">
        <v>102</v>
      </c>
      <c r="BT120" s="93" t="s">
        <v>102</v>
      </c>
      <c r="BU120" s="93" t="s">
        <v>102</v>
      </c>
      <c r="BV120" s="97" t="s">
        <v>108</v>
      </c>
      <c r="BW120" s="93" t="s">
        <v>108</v>
      </c>
      <c r="BX120" s="95" t="s">
        <v>102</v>
      </c>
      <c r="BY120" s="93" t="s">
        <v>102</v>
      </c>
      <c r="BZ120" s="93" t="s">
        <v>102</v>
      </c>
      <c r="CA120" s="93" t="s">
        <v>102</v>
      </c>
      <c r="CB120" s="93" t="s">
        <v>102</v>
      </c>
      <c r="CC120" s="93" t="s">
        <v>102</v>
      </c>
      <c r="CD120" s="93" t="s">
        <v>102</v>
      </c>
      <c r="CE120" s="193" t="s">
        <v>102</v>
      </c>
      <c r="CF120" s="194" t="s">
        <v>508</v>
      </c>
      <c r="CG120" s="195" t="s">
        <v>102</v>
      </c>
      <c r="CH120" s="101" t="e">
        <v>#N/A</v>
      </c>
      <c r="CI120" s="102" t="s">
        <v>580</v>
      </c>
      <c r="CJ120" s="196" t="s">
        <v>108</v>
      </c>
      <c r="CK120" s="104" t="s">
        <v>109</v>
      </c>
      <c r="CL120" s="105" t="s">
        <v>579</v>
      </c>
      <c r="CM120" s="83" t="s">
        <v>108</v>
      </c>
      <c r="CN120" s="106" t="s">
        <v>108</v>
      </c>
      <c r="CO120" s="197" t="s">
        <v>108</v>
      </c>
      <c r="CP120" s="107"/>
      <c r="CQ120" s="198" t="s">
        <v>474</v>
      </c>
      <c r="CR120" s="198" t="s">
        <v>474</v>
      </c>
      <c r="CS120" s="199" t="s">
        <v>616</v>
      </c>
      <c r="CT120" s="83" t="s">
        <v>109</v>
      </c>
      <c r="CU120" s="83" t="s">
        <v>109</v>
      </c>
      <c r="CV120" s="83">
        <v>81</v>
      </c>
      <c r="CW120" s="83" t="s">
        <v>112</v>
      </c>
      <c r="CX120" s="83">
        <v>81</v>
      </c>
      <c r="CY120" s="83" t="s">
        <v>5511</v>
      </c>
      <c r="CZ120" s="83">
        <v>155711.5</v>
      </c>
      <c r="DA120" s="83" t="s">
        <v>138</v>
      </c>
      <c r="DB120" s="83" t="s">
        <v>124</v>
      </c>
      <c r="DC120" s="83" t="s">
        <v>501</v>
      </c>
      <c r="DD120" s="83">
        <v>1196</v>
      </c>
      <c r="DE120" s="83" t="s">
        <v>582</v>
      </c>
      <c r="DF120" s="83" t="s">
        <v>145</v>
      </c>
      <c r="DG120" s="83" t="s">
        <v>501</v>
      </c>
      <c r="DH120" s="83" t="s">
        <v>582</v>
      </c>
      <c r="DI120" s="85">
        <v>43646</v>
      </c>
      <c r="DJ120" s="83" t="s">
        <v>584</v>
      </c>
      <c r="DK120" s="83" t="s">
        <v>102</v>
      </c>
      <c r="DL120" s="83" t="s">
        <v>482</v>
      </c>
      <c r="DM120" s="83">
        <v>0</v>
      </c>
      <c r="DN120" s="83" t="s">
        <v>238</v>
      </c>
      <c r="DO120" s="83">
        <v>1</v>
      </c>
      <c r="DP120" s="83">
        <v>3</v>
      </c>
      <c r="DQ120" s="83"/>
      <c r="DR120" s="83" t="s">
        <v>108</v>
      </c>
      <c r="DS120" s="83" t="s">
        <v>497</v>
      </c>
      <c r="DU120" s="215" t="s">
        <v>269</v>
      </c>
      <c r="DV120" s="136">
        <v>1</v>
      </c>
      <c r="DW120" s="136">
        <v>3</v>
      </c>
      <c r="DX120" s="215" t="s">
        <v>269</v>
      </c>
      <c r="DY120" s="215" t="s">
        <v>269</v>
      </c>
      <c r="DZ120" s="215" t="s">
        <v>269</v>
      </c>
      <c r="EA120" s="215" t="s">
        <v>269</v>
      </c>
      <c r="EB120" s="215" t="s">
        <v>269</v>
      </c>
      <c r="EC120" s="215" t="s">
        <v>269</v>
      </c>
      <c r="ED120" s="215" t="s">
        <v>269</v>
      </c>
      <c r="EE120" s="215" t="s">
        <v>269</v>
      </c>
    </row>
    <row r="121" spans="1:135" ht="28.8" x14ac:dyDescent="0.55000000000000004">
      <c r="A121" s="83" t="s">
        <v>130</v>
      </c>
      <c r="B121" s="136">
        <v>539731</v>
      </c>
      <c r="C121" t="s">
        <v>774</v>
      </c>
      <c r="D121" s="83" t="s">
        <v>228</v>
      </c>
      <c r="E121" s="138">
        <v>884801449867</v>
      </c>
      <c r="F121" s="83" t="s">
        <v>114</v>
      </c>
      <c r="G121" s="85">
        <v>43634</v>
      </c>
      <c r="H121" s="83" t="s">
        <v>98</v>
      </c>
      <c r="I121" s="84" t="s">
        <v>618</v>
      </c>
      <c r="J121" s="207" t="s">
        <v>629</v>
      </c>
      <c r="K121" s="208" t="s">
        <v>634</v>
      </c>
      <c r="L121" s="83" t="s">
        <v>108</v>
      </c>
      <c r="M121" s="184">
        <v>27507</v>
      </c>
      <c r="N121" s="184"/>
      <c r="O121" s="85" t="s">
        <v>102</v>
      </c>
      <c r="P121" s="185">
        <v>43013</v>
      </c>
      <c r="Q121" s="186" t="s">
        <v>203</v>
      </c>
      <c r="R121" s="186"/>
      <c r="S121" s="186"/>
      <c r="T121" s="187"/>
      <c r="U121" s="188" t="s">
        <v>296</v>
      </c>
      <c r="V121" s="188" t="s">
        <v>205</v>
      </c>
      <c r="W121" s="189" t="s">
        <v>619</v>
      </c>
      <c r="X121" s="189" t="s">
        <v>107</v>
      </c>
      <c r="Y121" s="190" t="s">
        <v>614</v>
      </c>
      <c r="Z121" s="83">
        <v>700</v>
      </c>
      <c r="AA121" s="83" t="s">
        <v>193</v>
      </c>
      <c r="AB121" s="83" t="s">
        <v>181</v>
      </c>
      <c r="AC121" s="83" t="s">
        <v>102</v>
      </c>
      <c r="AD121" s="83" t="s">
        <v>5512</v>
      </c>
      <c r="AE121" s="83" t="s">
        <v>102</v>
      </c>
      <c r="AF121" s="83" t="s">
        <v>102</v>
      </c>
      <c r="AG121" s="83" t="s">
        <v>174</v>
      </c>
      <c r="AH121" s="83" t="s">
        <v>5501</v>
      </c>
      <c r="AI121" s="83" t="s">
        <v>104</v>
      </c>
      <c r="AJ121" s="83" t="s">
        <v>105</v>
      </c>
      <c r="AK121" s="191" t="s">
        <v>5512</v>
      </c>
      <c r="AL121" s="191" t="s">
        <v>102</v>
      </c>
      <c r="AM121" s="191" t="s">
        <v>102</v>
      </c>
      <c r="AN121" s="191" t="s">
        <v>174</v>
      </c>
      <c r="AO121" s="191" t="s">
        <v>5501</v>
      </c>
      <c r="AP121" s="191" t="s">
        <v>104</v>
      </c>
      <c r="AQ121" s="191" t="s">
        <v>105</v>
      </c>
      <c r="AR121" s="191" t="s">
        <v>106</v>
      </c>
      <c r="AS121" s="191" t="s">
        <v>5512</v>
      </c>
      <c r="AT121" s="191" t="s">
        <v>488</v>
      </c>
      <c r="AU121" s="191" t="s">
        <v>5513</v>
      </c>
      <c r="AV121" s="191" t="s">
        <v>104</v>
      </c>
      <c r="AW121" s="191" t="s">
        <v>204</v>
      </c>
      <c r="AX121" s="191"/>
      <c r="AY121" s="192" t="s">
        <v>454</v>
      </c>
      <c r="AZ121" s="192" t="s">
        <v>416</v>
      </c>
      <c r="BA121" s="91" t="s">
        <v>108</v>
      </c>
      <c r="BB121" s="90">
        <v>0</v>
      </c>
      <c r="BC121" s="93" t="s">
        <v>102</v>
      </c>
      <c r="BD121" s="93" t="s">
        <v>102</v>
      </c>
      <c r="BE121" s="93" t="s">
        <v>102</v>
      </c>
      <c r="BF121" s="93" t="s">
        <v>102</v>
      </c>
      <c r="BG121" s="97" t="s">
        <v>108</v>
      </c>
      <c r="BH121" s="93" t="s">
        <v>108</v>
      </c>
      <c r="BI121" s="93" t="s">
        <v>102</v>
      </c>
      <c r="BJ121" s="93" t="s">
        <v>102</v>
      </c>
      <c r="BK121" s="93" t="s">
        <v>102</v>
      </c>
      <c r="BL121" s="93" t="s">
        <v>102</v>
      </c>
      <c r="BM121" s="93" t="s">
        <v>102</v>
      </c>
      <c r="BN121" s="93" t="s">
        <v>102</v>
      </c>
      <c r="BO121" s="93" t="s">
        <v>102</v>
      </c>
      <c r="BP121" s="96" t="s">
        <v>102</v>
      </c>
      <c r="BQ121" s="90">
        <v>0</v>
      </c>
      <c r="BR121" s="93" t="s">
        <v>102</v>
      </c>
      <c r="BS121" s="93" t="s">
        <v>102</v>
      </c>
      <c r="BT121" s="93" t="s">
        <v>102</v>
      </c>
      <c r="BU121" s="93" t="s">
        <v>102</v>
      </c>
      <c r="BV121" s="97" t="s">
        <v>108</v>
      </c>
      <c r="BW121" s="93" t="s">
        <v>108</v>
      </c>
      <c r="BX121" s="95" t="s">
        <v>102</v>
      </c>
      <c r="BY121" s="93" t="s">
        <v>102</v>
      </c>
      <c r="BZ121" s="93" t="s">
        <v>102</v>
      </c>
      <c r="CA121" s="93" t="s">
        <v>102</v>
      </c>
      <c r="CB121" s="93" t="s">
        <v>102</v>
      </c>
      <c r="CC121" s="93" t="s">
        <v>102</v>
      </c>
      <c r="CD121" s="93" t="s">
        <v>102</v>
      </c>
      <c r="CE121" s="193" t="s">
        <v>102</v>
      </c>
      <c r="CF121" s="194" t="s">
        <v>436</v>
      </c>
      <c r="CG121" s="195" t="s">
        <v>5514</v>
      </c>
      <c r="CH121" s="101" t="s">
        <v>310</v>
      </c>
      <c r="CI121" s="102"/>
      <c r="CJ121" s="196" t="s">
        <v>5515</v>
      </c>
      <c r="CK121" s="104" t="s">
        <v>190</v>
      </c>
      <c r="CL121" s="105"/>
      <c r="CM121" s="83" t="s">
        <v>623</v>
      </c>
      <c r="CN121" s="106" t="s">
        <v>624</v>
      </c>
      <c r="CO121" s="197" t="s">
        <v>625</v>
      </c>
      <c r="CP121" s="107"/>
      <c r="CQ121" s="198" t="s">
        <v>474</v>
      </c>
      <c r="CR121" s="198" t="s">
        <v>474</v>
      </c>
      <c r="CS121" s="199"/>
      <c r="CT121" s="83" t="s">
        <v>109</v>
      </c>
      <c r="CU121" s="83" t="s">
        <v>109</v>
      </c>
      <c r="CV121" s="83">
        <v>14</v>
      </c>
      <c r="CW121" s="83" t="s">
        <v>139</v>
      </c>
      <c r="CX121" s="83">
        <v>14</v>
      </c>
      <c r="CY121" s="83" t="s">
        <v>108</v>
      </c>
      <c r="CZ121" s="83">
        <v>157031</v>
      </c>
      <c r="DA121" s="83" t="s">
        <v>581</v>
      </c>
      <c r="DB121" s="83" t="s">
        <v>152</v>
      </c>
      <c r="DC121" s="83" t="s">
        <v>500</v>
      </c>
      <c r="DD121" s="83">
        <v>6242</v>
      </c>
      <c r="DE121" s="83" t="s">
        <v>606</v>
      </c>
      <c r="DF121" s="83" t="s">
        <v>152</v>
      </c>
      <c r="DG121" s="83" t="s">
        <v>500</v>
      </c>
      <c r="DH121" s="83"/>
      <c r="DI121" s="85">
        <v>43646</v>
      </c>
      <c r="DJ121" s="83" t="s">
        <v>584</v>
      </c>
      <c r="DK121" s="83" t="s">
        <v>102</v>
      </c>
      <c r="DL121" s="83" t="s">
        <v>482</v>
      </c>
      <c r="DM121" s="83">
        <v>0</v>
      </c>
      <c r="DN121" s="83" t="s">
        <v>483</v>
      </c>
      <c r="DO121" s="83">
        <v>1</v>
      </c>
      <c r="DP121" s="83">
        <v>1</v>
      </c>
      <c r="DQ121" s="83"/>
      <c r="DR121" s="83" t="s">
        <v>108</v>
      </c>
      <c r="DS121" s="83" t="s">
        <v>497</v>
      </c>
      <c r="DU121" s="215" t="s">
        <v>269</v>
      </c>
      <c r="DV121" s="136">
        <v>1</v>
      </c>
      <c r="DW121" s="136">
        <v>3</v>
      </c>
      <c r="DX121" s="215" t="s">
        <v>269</v>
      </c>
      <c r="DY121" s="215" t="s">
        <v>269</v>
      </c>
      <c r="DZ121" s="215" t="s">
        <v>269</v>
      </c>
      <c r="EA121" s="215" t="s">
        <v>269</v>
      </c>
      <c r="EB121" s="215" t="s">
        <v>269</v>
      </c>
      <c r="EC121" s="215" t="s">
        <v>269</v>
      </c>
      <c r="ED121" s="215" t="s">
        <v>269</v>
      </c>
      <c r="EE121" s="215" t="s">
        <v>269</v>
      </c>
    </row>
    <row r="122" spans="1:135" ht="28.8" x14ac:dyDescent="0.55000000000000004">
      <c r="A122" s="83" t="s">
        <v>130</v>
      </c>
      <c r="B122" s="136">
        <v>991999</v>
      </c>
      <c r="C122" t="s">
        <v>775</v>
      </c>
      <c r="D122" s="83" t="s">
        <v>228</v>
      </c>
      <c r="E122" s="138">
        <v>180627598035</v>
      </c>
      <c r="F122" s="83" t="s">
        <v>114</v>
      </c>
      <c r="G122" s="85">
        <v>43643</v>
      </c>
      <c r="H122" s="211" t="s">
        <v>98</v>
      </c>
      <c r="I122" s="84" t="s">
        <v>610</v>
      </c>
      <c r="J122" s="207" t="s">
        <v>627</v>
      </c>
      <c r="K122" s="208" t="s">
        <v>630</v>
      </c>
      <c r="L122" s="83" t="s">
        <v>108</v>
      </c>
      <c r="M122" s="184">
        <v>24418</v>
      </c>
      <c r="N122" s="184"/>
      <c r="O122" s="85" t="s">
        <v>102</v>
      </c>
      <c r="P122" s="185">
        <v>42491</v>
      </c>
      <c r="Q122" s="186" t="s">
        <v>203</v>
      </c>
      <c r="R122" s="186"/>
      <c r="S122" s="186"/>
      <c r="T122" s="187"/>
      <c r="U122" s="188" t="s">
        <v>296</v>
      </c>
      <c r="V122" s="188" t="s">
        <v>297</v>
      </c>
      <c r="W122" s="188" t="s">
        <v>297</v>
      </c>
      <c r="X122" s="189" t="s">
        <v>167</v>
      </c>
      <c r="Y122" s="190"/>
      <c r="Z122" s="83">
        <v>700</v>
      </c>
      <c r="AA122" s="83" t="s">
        <v>193</v>
      </c>
      <c r="AB122" s="83" t="s">
        <v>181</v>
      </c>
      <c r="AC122" s="83" t="s">
        <v>102</v>
      </c>
      <c r="AD122" s="83" t="s">
        <v>5516</v>
      </c>
      <c r="AE122" s="83" t="s">
        <v>102</v>
      </c>
      <c r="AF122" s="83" t="s">
        <v>102</v>
      </c>
      <c r="AG122" s="83" t="s">
        <v>119</v>
      </c>
      <c r="AH122" s="83" t="s">
        <v>5517</v>
      </c>
      <c r="AI122" s="83" t="s">
        <v>104</v>
      </c>
      <c r="AJ122" s="83" t="s">
        <v>105</v>
      </c>
      <c r="AK122" s="191" t="s">
        <v>5516</v>
      </c>
      <c r="AL122" s="191" t="s">
        <v>102</v>
      </c>
      <c r="AM122" s="191" t="s">
        <v>102</v>
      </c>
      <c r="AN122" s="191" t="s">
        <v>119</v>
      </c>
      <c r="AO122" s="191" t="s">
        <v>5517</v>
      </c>
      <c r="AP122" s="191" t="s">
        <v>104</v>
      </c>
      <c r="AQ122" s="191" t="s">
        <v>105</v>
      </c>
      <c r="AR122" s="191" t="s">
        <v>106</v>
      </c>
      <c r="AS122" s="191" t="s">
        <v>5516</v>
      </c>
      <c r="AT122" s="191" t="s">
        <v>485</v>
      </c>
      <c r="AU122" s="191" t="s">
        <v>5517</v>
      </c>
      <c r="AV122" s="191" t="s">
        <v>104</v>
      </c>
      <c r="AW122" s="191" t="s">
        <v>204</v>
      </c>
      <c r="AX122" s="191"/>
      <c r="AY122" s="192" t="s">
        <v>454</v>
      </c>
      <c r="AZ122" s="192" t="s">
        <v>416</v>
      </c>
      <c r="BA122" s="91" t="s">
        <v>108</v>
      </c>
      <c r="BB122" s="90">
        <v>0</v>
      </c>
      <c r="BC122" s="93" t="s">
        <v>102</v>
      </c>
      <c r="BD122" s="93" t="s">
        <v>102</v>
      </c>
      <c r="BE122" s="93" t="s">
        <v>102</v>
      </c>
      <c r="BF122" s="93" t="s">
        <v>102</v>
      </c>
      <c r="BG122" s="97" t="s">
        <v>108</v>
      </c>
      <c r="BH122" s="93" t="s">
        <v>108</v>
      </c>
      <c r="BI122" s="93" t="s">
        <v>102</v>
      </c>
      <c r="BJ122" s="93" t="s">
        <v>102</v>
      </c>
      <c r="BK122" s="93" t="s">
        <v>102</v>
      </c>
      <c r="BL122" s="93" t="s">
        <v>102</v>
      </c>
      <c r="BM122" s="93" t="s">
        <v>102</v>
      </c>
      <c r="BN122" s="93" t="s">
        <v>102</v>
      </c>
      <c r="BO122" s="93" t="s">
        <v>102</v>
      </c>
      <c r="BP122" s="96" t="s">
        <v>102</v>
      </c>
      <c r="BQ122" s="90">
        <v>0</v>
      </c>
      <c r="BR122" s="93" t="s">
        <v>102</v>
      </c>
      <c r="BS122" s="93" t="s">
        <v>102</v>
      </c>
      <c r="BT122" s="93" t="s">
        <v>102</v>
      </c>
      <c r="BU122" s="93" t="s">
        <v>102</v>
      </c>
      <c r="BV122" s="97" t="s">
        <v>108</v>
      </c>
      <c r="BW122" s="93" t="s">
        <v>108</v>
      </c>
      <c r="BX122" s="95" t="s">
        <v>102</v>
      </c>
      <c r="BY122" s="93" t="s">
        <v>102</v>
      </c>
      <c r="BZ122" s="93" t="s">
        <v>102</v>
      </c>
      <c r="CA122" s="93" t="s">
        <v>102</v>
      </c>
      <c r="CB122" s="93" t="s">
        <v>102</v>
      </c>
      <c r="CC122" s="93" t="s">
        <v>102</v>
      </c>
      <c r="CD122" s="93" t="s">
        <v>102</v>
      </c>
      <c r="CE122" s="193" t="s">
        <v>102</v>
      </c>
      <c r="CF122" s="194" t="s">
        <v>436</v>
      </c>
      <c r="CG122" s="195" t="s">
        <v>5518</v>
      </c>
      <c r="CH122" s="101" t="s">
        <v>563</v>
      </c>
      <c r="CI122" s="102"/>
      <c r="CJ122" s="196" t="s">
        <v>577</v>
      </c>
      <c r="CK122" s="104" t="s">
        <v>190</v>
      </c>
      <c r="CL122" s="105"/>
      <c r="CM122" s="83" t="s">
        <v>578</v>
      </c>
      <c r="CN122" s="106" t="s">
        <v>108</v>
      </c>
      <c r="CO122" s="197" t="s">
        <v>566</v>
      </c>
      <c r="CP122" s="107"/>
      <c r="CQ122" s="198" t="s">
        <v>107</v>
      </c>
      <c r="CR122" s="198" t="s">
        <v>107</v>
      </c>
      <c r="CS122" s="199"/>
      <c r="CT122" s="83" t="s">
        <v>109</v>
      </c>
      <c r="CU122" s="83" t="s">
        <v>109</v>
      </c>
      <c r="CV122" s="83">
        <v>88</v>
      </c>
      <c r="CW122" s="83" t="s">
        <v>270</v>
      </c>
      <c r="CX122" s="83">
        <v>88</v>
      </c>
      <c r="CY122" s="83" t="s">
        <v>108</v>
      </c>
      <c r="CZ122" s="83">
        <v>158350.5</v>
      </c>
      <c r="DA122" s="83" t="s">
        <v>5519</v>
      </c>
      <c r="DB122" s="83" t="s">
        <v>118</v>
      </c>
      <c r="DC122" s="83" t="s">
        <v>108</v>
      </c>
      <c r="DD122" s="83">
        <v>7586</v>
      </c>
      <c r="DE122" s="83" t="s">
        <v>173</v>
      </c>
      <c r="DF122" s="83" t="s">
        <v>118</v>
      </c>
      <c r="DG122" s="83" t="s">
        <v>500</v>
      </c>
      <c r="DH122" s="83"/>
      <c r="DI122" s="85">
        <v>43646</v>
      </c>
      <c r="DJ122" s="83" t="s">
        <v>584</v>
      </c>
      <c r="DK122" s="83" t="s">
        <v>102</v>
      </c>
      <c r="DL122" s="83" t="s">
        <v>482</v>
      </c>
      <c r="DM122" s="83">
        <v>0</v>
      </c>
      <c r="DN122" s="83" t="s">
        <v>483</v>
      </c>
      <c r="DO122" s="83">
        <v>1</v>
      </c>
      <c r="DP122" s="83">
        <v>1</v>
      </c>
      <c r="DQ122" s="83"/>
      <c r="DR122" s="83" t="s">
        <v>108</v>
      </c>
      <c r="DS122" s="83" t="s">
        <v>497</v>
      </c>
      <c r="DU122" s="215" t="s">
        <v>269</v>
      </c>
      <c r="DV122" s="136">
        <v>1</v>
      </c>
      <c r="DW122" s="136">
        <v>3</v>
      </c>
      <c r="DX122" s="215" t="s">
        <v>269</v>
      </c>
      <c r="DY122" s="215" t="s">
        <v>269</v>
      </c>
      <c r="DZ122" s="215" t="s">
        <v>269</v>
      </c>
      <c r="EA122" s="215" t="s">
        <v>269</v>
      </c>
      <c r="EB122" s="215" t="s">
        <v>269</v>
      </c>
      <c r="EC122" s="215" t="s">
        <v>269</v>
      </c>
      <c r="ED122" s="215" t="s">
        <v>269</v>
      </c>
      <c r="EE122" s="215" t="s">
        <v>269</v>
      </c>
    </row>
    <row r="123" spans="1:135" ht="57.6" x14ac:dyDescent="0.55000000000000004">
      <c r="A123" s="83" t="s">
        <v>130</v>
      </c>
      <c r="B123" s="136">
        <v>339718</v>
      </c>
      <c r="C123" t="s">
        <v>776</v>
      </c>
      <c r="D123" s="83" t="s">
        <v>228</v>
      </c>
      <c r="E123" s="138">
        <v>159645777952</v>
      </c>
      <c r="F123" s="83" t="s">
        <v>143</v>
      </c>
      <c r="G123" s="85">
        <v>43620</v>
      </c>
      <c r="H123" s="83" t="s">
        <v>98</v>
      </c>
      <c r="I123" s="84" t="s">
        <v>612</v>
      </c>
      <c r="J123" s="207" t="s">
        <v>628</v>
      </c>
      <c r="K123" s="208" t="s">
        <v>633</v>
      </c>
      <c r="L123" s="83" t="s">
        <v>108</v>
      </c>
      <c r="M123" s="184" t="s">
        <v>102</v>
      </c>
      <c r="N123" s="184" t="s">
        <v>556</v>
      </c>
      <c r="O123" s="85" t="s">
        <v>102</v>
      </c>
      <c r="P123" s="185">
        <v>42491</v>
      </c>
      <c r="Q123" s="186" t="s">
        <v>202</v>
      </c>
      <c r="R123" s="186" t="s">
        <v>613</v>
      </c>
      <c r="S123" s="186"/>
      <c r="T123" s="187"/>
      <c r="U123" s="188" t="s">
        <v>295</v>
      </c>
      <c r="V123" s="188" t="s">
        <v>205</v>
      </c>
      <c r="W123" s="188" t="s">
        <v>295</v>
      </c>
      <c r="X123" s="189" t="s">
        <v>107</v>
      </c>
      <c r="Y123" s="190" t="s">
        <v>614</v>
      </c>
      <c r="Z123" s="83">
        <v>700</v>
      </c>
      <c r="AA123" s="83" t="s">
        <v>193</v>
      </c>
      <c r="AB123" s="83" t="s">
        <v>181</v>
      </c>
      <c r="AC123" s="83" t="s">
        <v>102</v>
      </c>
      <c r="AD123" s="83" t="s">
        <v>5520</v>
      </c>
      <c r="AE123" s="83" t="s">
        <v>5521</v>
      </c>
      <c r="AF123" s="83" t="s">
        <v>102</v>
      </c>
      <c r="AG123" s="83" t="s">
        <v>175</v>
      </c>
      <c r="AH123" s="83" t="s">
        <v>5522</v>
      </c>
      <c r="AI123" s="83" t="s">
        <v>104</v>
      </c>
      <c r="AJ123" s="83" t="s">
        <v>105</v>
      </c>
      <c r="AK123" s="191" t="s">
        <v>5520</v>
      </c>
      <c r="AL123" s="191" t="s">
        <v>5521</v>
      </c>
      <c r="AM123" s="191" t="s">
        <v>102</v>
      </c>
      <c r="AN123" s="191" t="s">
        <v>175</v>
      </c>
      <c r="AO123" s="191" t="s">
        <v>5522</v>
      </c>
      <c r="AP123" s="191" t="s">
        <v>104</v>
      </c>
      <c r="AQ123" s="191" t="s">
        <v>105</v>
      </c>
      <c r="AR123" s="191" t="s">
        <v>106</v>
      </c>
      <c r="AS123" s="191"/>
      <c r="AT123" s="191"/>
      <c r="AU123" s="191"/>
      <c r="AV123" s="191"/>
      <c r="AW123" s="191"/>
      <c r="AX123" s="191" t="s">
        <v>575</v>
      </c>
      <c r="AY123" s="192" t="s">
        <v>454</v>
      </c>
      <c r="AZ123" s="192" t="s">
        <v>108</v>
      </c>
      <c r="BA123" s="91" t="s">
        <v>108</v>
      </c>
      <c r="BB123" s="90">
        <v>0</v>
      </c>
      <c r="BC123" s="93" t="s">
        <v>102</v>
      </c>
      <c r="BD123" s="93" t="s">
        <v>102</v>
      </c>
      <c r="BE123" s="93" t="s">
        <v>102</v>
      </c>
      <c r="BF123" s="93" t="s">
        <v>102</v>
      </c>
      <c r="BG123" s="97" t="s">
        <v>108</v>
      </c>
      <c r="BH123" s="93" t="s">
        <v>108</v>
      </c>
      <c r="BI123" s="93" t="s">
        <v>102</v>
      </c>
      <c r="BJ123" s="93" t="s">
        <v>102</v>
      </c>
      <c r="BK123" s="93" t="s">
        <v>102</v>
      </c>
      <c r="BL123" s="93" t="s">
        <v>102</v>
      </c>
      <c r="BM123" s="93" t="s">
        <v>102</v>
      </c>
      <c r="BN123" s="93" t="s">
        <v>102</v>
      </c>
      <c r="BO123" s="93" t="s">
        <v>102</v>
      </c>
      <c r="BP123" s="96" t="s">
        <v>102</v>
      </c>
      <c r="BQ123" s="90">
        <v>0</v>
      </c>
      <c r="BR123" s="93" t="s">
        <v>102</v>
      </c>
      <c r="BS123" s="93" t="s">
        <v>102</v>
      </c>
      <c r="BT123" s="93" t="s">
        <v>102</v>
      </c>
      <c r="BU123" s="93" t="s">
        <v>102</v>
      </c>
      <c r="BV123" s="97" t="s">
        <v>108</v>
      </c>
      <c r="BW123" s="93" t="s">
        <v>108</v>
      </c>
      <c r="BX123" s="95" t="s">
        <v>102</v>
      </c>
      <c r="BY123" s="93" t="s">
        <v>102</v>
      </c>
      <c r="BZ123" s="93" t="s">
        <v>102</v>
      </c>
      <c r="CA123" s="93" t="s">
        <v>102</v>
      </c>
      <c r="CB123" s="93" t="s">
        <v>102</v>
      </c>
      <c r="CC123" s="93" t="s">
        <v>102</v>
      </c>
      <c r="CD123" s="93" t="s">
        <v>102</v>
      </c>
      <c r="CE123" s="193" t="s">
        <v>102</v>
      </c>
      <c r="CF123" s="194" t="s">
        <v>508</v>
      </c>
      <c r="CG123" s="195" t="s">
        <v>102</v>
      </c>
      <c r="CH123" s="101" t="e">
        <v>#N/A</v>
      </c>
      <c r="CI123" s="102" t="s">
        <v>580</v>
      </c>
      <c r="CJ123" s="196" t="s">
        <v>108</v>
      </c>
      <c r="CK123" s="104" t="s">
        <v>109</v>
      </c>
      <c r="CL123" s="105" t="s">
        <v>579</v>
      </c>
      <c r="CM123" s="83" t="s">
        <v>108</v>
      </c>
      <c r="CN123" s="106" t="s">
        <v>108</v>
      </c>
      <c r="CO123" s="197" t="s">
        <v>108</v>
      </c>
      <c r="CP123" s="107"/>
      <c r="CQ123" s="198" t="s">
        <v>474</v>
      </c>
      <c r="CR123" s="198" t="s">
        <v>474</v>
      </c>
      <c r="CS123" s="199" t="s">
        <v>616</v>
      </c>
      <c r="CT123" s="83" t="s">
        <v>109</v>
      </c>
      <c r="CU123" s="83" t="s">
        <v>109</v>
      </c>
      <c r="CV123" s="83">
        <v>13</v>
      </c>
      <c r="CW123" s="83" t="s">
        <v>112</v>
      </c>
      <c r="CX123" s="83">
        <v>13</v>
      </c>
      <c r="CY123" s="83" t="s">
        <v>5523</v>
      </c>
      <c r="CZ123" s="83">
        <v>159670</v>
      </c>
      <c r="DA123" s="83" t="s">
        <v>138</v>
      </c>
      <c r="DB123" s="83" t="s">
        <v>124</v>
      </c>
      <c r="DC123" s="83" t="s">
        <v>501</v>
      </c>
      <c r="DD123" s="83">
        <v>1443</v>
      </c>
      <c r="DE123" s="83" t="s">
        <v>582</v>
      </c>
      <c r="DF123" s="83" t="s">
        <v>145</v>
      </c>
      <c r="DG123" s="83" t="s">
        <v>501</v>
      </c>
      <c r="DH123" s="83" t="s">
        <v>582</v>
      </c>
      <c r="DI123" s="85">
        <v>43646</v>
      </c>
      <c r="DJ123" s="83" t="s">
        <v>584</v>
      </c>
      <c r="DK123" s="83" t="s">
        <v>102</v>
      </c>
      <c r="DL123" s="83" t="s">
        <v>482</v>
      </c>
      <c r="DM123" s="83">
        <v>0</v>
      </c>
      <c r="DN123" s="83" t="s">
        <v>238</v>
      </c>
      <c r="DO123" s="83">
        <v>1</v>
      </c>
      <c r="DP123" s="83">
        <v>4</v>
      </c>
      <c r="DQ123" s="83"/>
      <c r="DR123" s="83" t="s">
        <v>108</v>
      </c>
      <c r="DS123" s="83" t="s">
        <v>497</v>
      </c>
      <c r="DU123" s="215" t="s">
        <v>269</v>
      </c>
      <c r="DV123" s="136">
        <v>1</v>
      </c>
      <c r="DW123" s="136">
        <v>3</v>
      </c>
      <c r="DX123" s="215" t="s">
        <v>269</v>
      </c>
      <c r="DY123" s="215" t="s">
        <v>269</v>
      </c>
      <c r="DZ123" s="215" t="s">
        <v>269</v>
      </c>
      <c r="EA123" s="215" t="s">
        <v>269</v>
      </c>
      <c r="EB123" s="215" t="s">
        <v>269</v>
      </c>
      <c r="EC123" s="215" t="s">
        <v>269</v>
      </c>
      <c r="ED123" s="215" t="s">
        <v>269</v>
      </c>
      <c r="EE123" s="215" t="s">
        <v>269</v>
      </c>
    </row>
    <row r="124" spans="1:135" ht="28.8" x14ac:dyDescent="0.55000000000000004">
      <c r="A124" s="83" t="s">
        <v>130</v>
      </c>
      <c r="B124" s="136">
        <v>114239</v>
      </c>
      <c r="C124" t="s">
        <v>777</v>
      </c>
      <c r="D124" s="83" t="s">
        <v>228</v>
      </c>
      <c r="E124" s="138">
        <v>767776284795</v>
      </c>
      <c r="F124" s="83" t="s">
        <v>114</v>
      </c>
      <c r="G124" s="85">
        <v>43634</v>
      </c>
      <c r="H124" s="83" t="s">
        <v>98</v>
      </c>
      <c r="I124" s="84" t="s">
        <v>618</v>
      </c>
      <c r="J124" s="207" t="s">
        <v>629</v>
      </c>
      <c r="K124" s="208" t="s">
        <v>634</v>
      </c>
      <c r="L124" s="83" t="s">
        <v>108</v>
      </c>
      <c r="M124" s="184">
        <v>27508</v>
      </c>
      <c r="N124" s="184"/>
      <c r="O124" s="85" t="s">
        <v>102</v>
      </c>
      <c r="P124" s="185">
        <v>43013</v>
      </c>
      <c r="Q124" s="186" t="s">
        <v>203</v>
      </c>
      <c r="R124" s="186"/>
      <c r="S124" s="186"/>
      <c r="T124" s="187"/>
      <c r="U124" s="188" t="s">
        <v>296</v>
      </c>
      <c r="V124" s="188" t="s">
        <v>205</v>
      </c>
      <c r="W124" s="189" t="s">
        <v>619</v>
      </c>
      <c r="X124" s="189" t="s">
        <v>107</v>
      </c>
      <c r="Y124" s="190" t="s">
        <v>614</v>
      </c>
      <c r="Z124" s="83">
        <v>700</v>
      </c>
      <c r="AA124" s="83" t="s">
        <v>193</v>
      </c>
      <c r="AB124" s="83" t="s">
        <v>181</v>
      </c>
      <c r="AC124" s="83" t="s">
        <v>102</v>
      </c>
      <c r="AD124" s="83" t="s">
        <v>5524</v>
      </c>
      <c r="AE124" s="83" t="s">
        <v>102</v>
      </c>
      <c r="AF124" s="83" t="s">
        <v>102</v>
      </c>
      <c r="AG124" s="83" t="s">
        <v>174</v>
      </c>
      <c r="AH124" s="83" t="s">
        <v>5513</v>
      </c>
      <c r="AI124" s="83" t="s">
        <v>104</v>
      </c>
      <c r="AJ124" s="83" t="s">
        <v>105</v>
      </c>
      <c r="AK124" s="191" t="s">
        <v>5524</v>
      </c>
      <c r="AL124" s="191" t="s">
        <v>102</v>
      </c>
      <c r="AM124" s="191" t="s">
        <v>102</v>
      </c>
      <c r="AN124" s="191" t="s">
        <v>174</v>
      </c>
      <c r="AO124" s="191" t="s">
        <v>5513</v>
      </c>
      <c r="AP124" s="191" t="s">
        <v>104</v>
      </c>
      <c r="AQ124" s="191" t="s">
        <v>105</v>
      </c>
      <c r="AR124" s="191" t="s">
        <v>106</v>
      </c>
      <c r="AS124" s="191" t="s">
        <v>5524</v>
      </c>
      <c r="AT124" s="191" t="s">
        <v>488</v>
      </c>
      <c r="AU124" s="191" t="s">
        <v>5525</v>
      </c>
      <c r="AV124" s="191" t="s">
        <v>104</v>
      </c>
      <c r="AW124" s="191" t="s">
        <v>204</v>
      </c>
      <c r="AX124" s="191"/>
      <c r="AY124" s="192" t="s">
        <v>454</v>
      </c>
      <c r="AZ124" s="192" t="s">
        <v>416</v>
      </c>
      <c r="BA124" s="91" t="s">
        <v>108</v>
      </c>
      <c r="BB124" s="90">
        <v>0</v>
      </c>
      <c r="BC124" s="93" t="s">
        <v>102</v>
      </c>
      <c r="BD124" s="93" t="s">
        <v>102</v>
      </c>
      <c r="BE124" s="93" t="s">
        <v>102</v>
      </c>
      <c r="BF124" s="93" t="s">
        <v>102</v>
      </c>
      <c r="BG124" s="97" t="s">
        <v>108</v>
      </c>
      <c r="BH124" s="93" t="s">
        <v>108</v>
      </c>
      <c r="BI124" s="93" t="s">
        <v>102</v>
      </c>
      <c r="BJ124" s="93" t="s">
        <v>102</v>
      </c>
      <c r="BK124" s="93" t="s">
        <v>102</v>
      </c>
      <c r="BL124" s="93" t="s">
        <v>102</v>
      </c>
      <c r="BM124" s="93" t="s">
        <v>102</v>
      </c>
      <c r="BN124" s="93" t="s">
        <v>102</v>
      </c>
      <c r="BO124" s="93" t="s">
        <v>102</v>
      </c>
      <c r="BP124" s="96" t="s">
        <v>102</v>
      </c>
      <c r="BQ124" s="90">
        <v>0</v>
      </c>
      <c r="BR124" s="93" t="s">
        <v>102</v>
      </c>
      <c r="BS124" s="93" t="s">
        <v>102</v>
      </c>
      <c r="BT124" s="93" t="s">
        <v>102</v>
      </c>
      <c r="BU124" s="93" t="s">
        <v>102</v>
      </c>
      <c r="BV124" s="97" t="s">
        <v>108</v>
      </c>
      <c r="BW124" s="93" t="s">
        <v>108</v>
      </c>
      <c r="BX124" s="95" t="s">
        <v>102</v>
      </c>
      <c r="BY124" s="93" t="s">
        <v>102</v>
      </c>
      <c r="BZ124" s="93" t="s">
        <v>102</v>
      </c>
      <c r="CA124" s="93" t="s">
        <v>102</v>
      </c>
      <c r="CB124" s="93" t="s">
        <v>102</v>
      </c>
      <c r="CC124" s="93" t="s">
        <v>102</v>
      </c>
      <c r="CD124" s="93" t="s">
        <v>102</v>
      </c>
      <c r="CE124" s="193" t="s">
        <v>102</v>
      </c>
      <c r="CF124" s="194" t="s">
        <v>436</v>
      </c>
      <c r="CG124" s="195" t="s">
        <v>5526</v>
      </c>
      <c r="CH124" s="101" t="s">
        <v>310</v>
      </c>
      <c r="CI124" s="102"/>
      <c r="CJ124" s="196" t="s">
        <v>5527</v>
      </c>
      <c r="CK124" s="104" t="s">
        <v>190</v>
      </c>
      <c r="CL124" s="105"/>
      <c r="CM124" s="83" t="s">
        <v>623</v>
      </c>
      <c r="CN124" s="106" t="s">
        <v>624</v>
      </c>
      <c r="CO124" s="197" t="s">
        <v>625</v>
      </c>
      <c r="CP124" s="107"/>
      <c r="CQ124" s="198" t="s">
        <v>474</v>
      </c>
      <c r="CR124" s="198" t="s">
        <v>474</v>
      </c>
      <c r="CS124" s="199"/>
      <c r="CT124" s="83" t="s">
        <v>109</v>
      </c>
      <c r="CU124" s="83" t="s">
        <v>109</v>
      </c>
      <c r="CV124" s="83">
        <v>34</v>
      </c>
      <c r="CW124" s="83" t="s">
        <v>139</v>
      </c>
      <c r="CX124" s="83">
        <v>34</v>
      </c>
      <c r="CY124" s="83" t="s">
        <v>108</v>
      </c>
      <c r="CZ124" s="83">
        <v>160989.5</v>
      </c>
      <c r="DA124" s="83" t="s">
        <v>581</v>
      </c>
      <c r="DB124" s="83" t="s">
        <v>152</v>
      </c>
      <c r="DC124" s="83" t="s">
        <v>500</v>
      </c>
      <c r="DD124" s="83">
        <v>7230</v>
      </c>
      <c r="DE124" s="83" t="s">
        <v>606</v>
      </c>
      <c r="DF124" s="83" t="s">
        <v>152</v>
      </c>
      <c r="DG124" s="83" t="s">
        <v>500</v>
      </c>
      <c r="DH124" s="83"/>
      <c r="DI124" s="85">
        <v>43646</v>
      </c>
      <c r="DJ124" s="83" t="s">
        <v>584</v>
      </c>
      <c r="DK124" s="83" t="s">
        <v>102</v>
      </c>
      <c r="DL124" s="83" t="s">
        <v>482</v>
      </c>
      <c r="DM124" s="83">
        <v>0</v>
      </c>
      <c r="DN124" s="83" t="s">
        <v>483</v>
      </c>
      <c r="DO124" s="83">
        <v>1</v>
      </c>
      <c r="DP124" s="83">
        <v>6</v>
      </c>
      <c r="DQ124" s="83"/>
      <c r="DR124" s="83" t="s">
        <v>108</v>
      </c>
      <c r="DS124" s="83" t="s">
        <v>497</v>
      </c>
      <c r="DU124" s="215" t="s">
        <v>269</v>
      </c>
      <c r="DV124" s="136">
        <v>1</v>
      </c>
      <c r="DW124" s="136">
        <v>3</v>
      </c>
      <c r="DX124" s="215" t="s">
        <v>269</v>
      </c>
      <c r="DY124" s="215" t="s">
        <v>269</v>
      </c>
      <c r="DZ124" s="215" t="s">
        <v>269</v>
      </c>
      <c r="EA124" s="215" t="s">
        <v>269</v>
      </c>
      <c r="EB124" s="215" t="s">
        <v>269</v>
      </c>
      <c r="EC124" s="215" t="s">
        <v>269</v>
      </c>
      <c r="ED124" s="215" t="s">
        <v>269</v>
      </c>
      <c r="EE124" s="215" t="s">
        <v>269</v>
      </c>
    </row>
    <row r="125" spans="1:135" ht="28.8" x14ac:dyDescent="0.55000000000000004">
      <c r="A125" s="83" t="s">
        <v>130</v>
      </c>
      <c r="B125" s="136">
        <v>592954</v>
      </c>
      <c r="C125" t="s">
        <v>778</v>
      </c>
      <c r="D125" s="83" t="s">
        <v>228</v>
      </c>
      <c r="E125" s="138">
        <v>171730816206</v>
      </c>
      <c r="F125" s="83" t="s">
        <v>114</v>
      </c>
      <c r="G125" s="85">
        <v>43643</v>
      </c>
      <c r="H125" s="211" t="s">
        <v>98</v>
      </c>
      <c r="I125" s="84" t="s">
        <v>610</v>
      </c>
      <c r="J125" s="207" t="s">
        <v>627</v>
      </c>
      <c r="K125" s="208" t="s">
        <v>630</v>
      </c>
      <c r="L125" s="83" t="s">
        <v>108</v>
      </c>
      <c r="M125" s="184">
        <v>24419</v>
      </c>
      <c r="N125" s="184"/>
      <c r="O125" s="85" t="s">
        <v>102</v>
      </c>
      <c r="P125" s="185">
        <v>42491</v>
      </c>
      <c r="Q125" s="186" t="s">
        <v>203</v>
      </c>
      <c r="R125" s="186"/>
      <c r="S125" s="186"/>
      <c r="T125" s="187"/>
      <c r="U125" s="188" t="s">
        <v>296</v>
      </c>
      <c r="V125" s="188" t="s">
        <v>297</v>
      </c>
      <c r="W125" s="188" t="s">
        <v>297</v>
      </c>
      <c r="X125" s="189" t="s">
        <v>167</v>
      </c>
      <c r="Y125" s="190"/>
      <c r="Z125" s="83">
        <v>700</v>
      </c>
      <c r="AA125" s="83" t="s">
        <v>193</v>
      </c>
      <c r="AB125" s="83" t="s">
        <v>181</v>
      </c>
      <c r="AC125" s="83" t="s">
        <v>102</v>
      </c>
      <c r="AD125" s="83" t="s">
        <v>5528</v>
      </c>
      <c r="AE125" s="83" t="s">
        <v>102</v>
      </c>
      <c r="AF125" s="83" t="s">
        <v>102</v>
      </c>
      <c r="AG125" s="83" t="s">
        <v>119</v>
      </c>
      <c r="AH125" s="83" t="s">
        <v>5529</v>
      </c>
      <c r="AI125" s="83" t="s">
        <v>104</v>
      </c>
      <c r="AJ125" s="83" t="s">
        <v>105</v>
      </c>
      <c r="AK125" s="191" t="s">
        <v>5528</v>
      </c>
      <c r="AL125" s="191" t="s">
        <v>102</v>
      </c>
      <c r="AM125" s="191" t="s">
        <v>102</v>
      </c>
      <c r="AN125" s="191" t="s">
        <v>119</v>
      </c>
      <c r="AO125" s="191" t="s">
        <v>5529</v>
      </c>
      <c r="AP125" s="191" t="s">
        <v>104</v>
      </c>
      <c r="AQ125" s="191" t="s">
        <v>105</v>
      </c>
      <c r="AR125" s="191" t="s">
        <v>106</v>
      </c>
      <c r="AS125" s="191" t="s">
        <v>5528</v>
      </c>
      <c r="AT125" s="191" t="s">
        <v>485</v>
      </c>
      <c r="AU125" s="191" t="s">
        <v>5529</v>
      </c>
      <c r="AV125" s="191" t="s">
        <v>104</v>
      </c>
      <c r="AW125" s="191" t="s">
        <v>204</v>
      </c>
      <c r="AX125" s="191"/>
      <c r="AY125" s="192" t="s">
        <v>454</v>
      </c>
      <c r="AZ125" s="192" t="s">
        <v>416</v>
      </c>
      <c r="BA125" s="91" t="s">
        <v>108</v>
      </c>
      <c r="BB125" s="90">
        <v>0</v>
      </c>
      <c r="BC125" s="93" t="s">
        <v>102</v>
      </c>
      <c r="BD125" s="93" t="s">
        <v>102</v>
      </c>
      <c r="BE125" s="93" t="s">
        <v>102</v>
      </c>
      <c r="BF125" s="93" t="s">
        <v>102</v>
      </c>
      <c r="BG125" s="97" t="s">
        <v>108</v>
      </c>
      <c r="BH125" s="93" t="s">
        <v>108</v>
      </c>
      <c r="BI125" s="93" t="s">
        <v>102</v>
      </c>
      <c r="BJ125" s="93" t="s">
        <v>102</v>
      </c>
      <c r="BK125" s="93" t="s">
        <v>102</v>
      </c>
      <c r="BL125" s="93" t="s">
        <v>102</v>
      </c>
      <c r="BM125" s="93" t="s">
        <v>102</v>
      </c>
      <c r="BN125" s="93" t="s">
        <v>102</v>
      </c>
      <c r="BO125" s="93" t="s">
        <v>102</v>
      </c>
      <c r="BP125" s="96" t="s">
        <v>102</v>
      </c>
      <c r="BQ125" s="90">
        <v>0</v>
      </c>
      <c r="BR125" s="93" t="s">
        <v>102</v>
      </c>
      <c r="BS125" s="93" t="s">
        <v>102</v>
      </c>
      <c r="BT125" s="93" t="s">
        <v>102</v>
      </c>
      <c r="BU125" s="93" t="s">
        <v>102</v>
      </c>
      <c r="BV125" s="97" t="s">
        <v>108</v>
      </c>
      <c r="BW125" s="93" t="s">
        <v>108</v>
      </c>
      <c r="BX125" s="95" t="s">
        <v>102</v>
      </c>
      <c r="BY125" s="93" t="s">
        <v>102</v>
      </c>
      <c r="BZ125" s="93" t="s">
        <v>102</v>
      </c>
      <c r="CA125" s="93" t="s">
        <v>102</v>
      </c>
      <c r="CB125" s="93" t="s">
        <v>102</v>
      </c>
      <c r="CC125" s="93" t="s">
        <v>102</v>
      </c>
      <c r="CD125" s="93" t="s">
        <v>102</v>
      </c>
      <c r="CE125" s="193" t="s">
        <v>102</v>
      </c>
      <c r="CF125" s="194" t="s">
        <v>436</v>
      </c>
      <c r="CG125" s="195" t="s">
        <v>5530</v>
      </c>
      <c r="CH125" s="101" t="s">
        <v>563</v>
      </c>
      <c r="CI125" s="102"/>
      <c r="CJ125" s="196" t="s">
        <v>577</v>
      </c>
      <c r="CK125" s="104" t="s">
        <v>190</v>
      </c>
      <c r="CL125" s="105"/>
      <c r="CM125" s="83" t="s">
        <v>578</v>
      </c>
      <c r="CN125" s="106" t="s">
        <v>108</v>
      </c>
      <c r="CO125" s="197" t="s">
        <v>566</v>
      </c>
      <c r="CP125" s="107"/>
      <c r="CQ125" s="198" t="s">
        <v>107</v>
      </c>
      <c r="CR125" s="198" t="s">
        <v>107</v>
      </c>
      <c r="CS125" s="199"/>
      <c r="CT125" s="83" t="s">
        <v>109</v>
      </c>
      <c r="CU125" s="83" t="s">
        <v>109</v>
      </c>
      <c r="CV125" s="83">
        <v>52</v>
      </c>
      <c r="CW125" s="83" t="s">
        <v>270</v>
      </c>
      <c r="CX125" s="83">
        <v>52</v>
      </c>
      <c r="CY125" s="83" t="s">
        <v>108</v>
      </c>
      <c r="CZ125" s="83">
        <v>162309</v>
      </c>
      <c r="DA125" s="83" t="s">
        <v>5531</v>
      </c>
      <c r="DB125" s="83" t="s">
        <v>118</v>
      </c>
      <c r="DC125" s="83" t="s">
        <v>108</v>
      </c>
      <c r="DD125" s="83">
        <v>5076</v>
      </c>
      <c r="DE125" s="83" t="s">
        <v>173</v>
      </c>
      <c r="DF125" s="83" t="s">
        <v>118</v>
      </c>
      <c r="DG125" s="83" t="s">
        <v>500</v>
      </c>
      <c r="DH125" s="83"/>
      <c r="DI125" s="85">
        <v>43646</v>
      </c>
      <c r="DJ125" s="83" t="s">
        <v>584</v>
      </c>
      <c r="DK125" s="83" t="s">
        <v>102</v>
      </c>
      <c r="DL125" s="83" t="s">
        <v>482</v>
      </c>
      <c r="DM125" s="83">
        <v>0</v>
      </c>
      <c r="DN125" s="83" t="s">
        <v>483</v>
      </c>
      <c r="DO125" s="83">
        <v>1</v>
      </c>
      <c r="DP125" s="83">
        <v>5</v>
      </c>
      <c r="DQ125" s="83"/>
      <c r="DR125" s="83" t="s">
        <v>108</v>
      </c>
      <c r="DS125" s="83" t="s">
        <v>497</v>
      </c>
      <c r="DU125" s="215" t="s">
        <v>269</v>
      </c>
      <c r="DV125" s="136">
        <v>1</v>
      </c>
      <c r="DW125" s="136">
        <v>3</v>
      </c>
      <c r="DX125" s="215" t="s">
        <v>269</v>
      </c>
      <c r="DY125" s="215" t="s">
        <v>269</v>
      </c>
      <c r="DZ125" s="215" t="s">
        <v>269</v>
      </c>
      <c r="EA125" s="215" t="s">
        <v>269</v>
      </c>
      <c r="EB125" s="215" t="s">
        <v>269</v>
      </c>
      <c r="EC125" s="215" t="s">
        <v>269</v>
      </c>
      <c r="ED125" s="215" t="s">
        <v>269</v>
      </c>
      <c r="EE125" s="215" t="s">
        <v>269</v>
      </c>
    </row>
    <row r="126" spans="1:135" ht="57.6" x14ac:dyDescent="0.55000000000000004">
      <c r="A126" s="83" t="s">
        <v>130</v>
      </c>
      <c r="B126" s="136">
        <v>145918</v>
      </c>
      <c r="C126" t="s">
        <v>779</v>
      </c>
      <c r="D126" s="83" t="s">
        <v>228</v>
      </c>
      <c r="E126" s="138">
        <v>574683523195</v>
      </c>
      <c r="F126" s="83" t="s">
        <v>143</v>
      </c>
      <c r="G126" s="85">
        <v>43620</v>
      </c>
      <c r="H126" s="83" t="s">
        <v>98</v>
      </c>
      <c r="I126" s="84" t="s">
        <v>612</v>
      </c>
      <c r="J126" s="207" t="s">
        <v>628</v>
      </c>
      <c r="K126" s="208" t="s">
        <v>633</v>
      </c>
      <c r="L126" s="83" t="s">
        <v>108</v>
      </c>
      <c r="M126" s="184" t="s">
        <v>102</v>
      </c>
      <c r="N126" s="184" t="s">
        <v>556</v>
      </c>
      <c r="O126" s="85" t="s">
        <v>102</v>
      </c>
      <c r="P126" s="185">
        <v>42491</v>
      </c>
      <c r="Q126" s="186" t="s">
        <v>202</v>
      </c>
      <c r="R126" s="186" t="s">
        <v>613</v>
      </c>
      <c r="S126" s="186"/>
      <c r="T126" s="187"/>
      <c r="U126" s="188" t="s">
        <v>295</v>
      </c>
      <c r="V126" s="188" t="s">
        <v>205</v>
      </c>
      <c r="W126" s="188" t="s">
        <v>295</v>
      </c>
      <c r="X126" s="189" t="s">
        <v>107</v>
      </c>
      <c r="Y126" s="190" t="s">
        <v>614</v>
      </c>
      <c r="Z126" s="83">
        <v>700</v>
      </c>
      <c r="AA126" s="83" t="s">
        <v>193</v>
      </c>
      <c r="AB126" s="83" t="s">
        <v>181</v>
      </c>
      <c r="AC126" s="83" t="s">
        <v>102</v>
      </c>
      <c r="AD126" s="83" t="s">
        <v>5532</v>
      </c>
      <c r="AE126" s="83" t="s">
        <v>5533</v>
      </c>
      <c r="AF126" s="83" t="s">
        <v>102</v>
      </c>
      <c r="AG126" s="83" t="s">
        <v>175</v>
      </c>
      <c r="AH126" s="83" t="s">
        <v>5534</v>
      </c>
      <c r="AI126" s="83" t="s">
        <v>104</v>
      </c>
      <c r="AJ126" s="83" t="s">
        <v>105</v>
      </c>
      <c r="AK126" s="191" t="s">
        <v>5532</v>
      </c>
      <c r="AL126" s="191" t="s">
        <v>5533</v>
      </c>
      <c r="AM126" s="191" t="s">
        <v>102</v>
      </c>
      <c r="AN126" s="191" t="s">
        <v>175</v>
      </c>
      <c r="AO126" s="191" t="s">
        <v>5534</v>
      </c>
      <c r="AP126" s="191" t="s">
        <v>104</v>
      </c>
      <c r="AQ126" s="191" t="s">
        <v>105</v>
      </c>
      <c r="AR126" s="191" t="s">
        <v>106</v>
      </c>
      <c r="AS126" s="191"/>
      <c r="AT126" s="191"/>
      <c r="AU126" s="191"/>
      <c r="AV126" s="191"/>
      <c r="AW126" s="191"/>
      <c r="AX126" s="191" t="s">
        <v>575</v>
      </c>
      <c r="AY126" s="192" t="s">
        <v>454</v>
      </c>
      <c r="AZ126" s="192" t="s">
        <v>108</v>
      </c>
      <c r="BA126" s="91" t="s">
        <v>108</v>
      </c>
      <c r="BB126" s="90">
        <v>0</v>
      </c>
      <c r="BC126" s="93" t="s">
        <v>102</v>
      </c>
      <c r="BD126" s="93" t="s">
        <v>102</v>
      </c>
      <c r="BE126" s="93" t="s">
        <v>102</v>
      </c>
      <c r="BF126" s="93" t="s">
        <v>102</v>
      </c>
      <c r="BG126" s="97" t="s">
        <v>108</v>
      </c>
      <c r="BH126" s="93" t="s">
        <v>108</v>
      </c>
      <c r="BI126" s="93" t="s">
        <v>102</v>
      </c>
      <c r="BJ126" s="93" t="s">
        <v>102</v>
      </c>
      <c r="BK126" s="93" t="s">
        <v>102</v>
      </c>
      <c r="BL126" s="93" t="s">
        <v>102</v>
      </c>
      <c r="BM126" s="93" t="s">
        <v>102</v>
      </c>
      <c r="BN126" s="93" t="s">
        <v>102</v>
      </c>
      <c r="BO126" s="93" t="s">
        <v>102</v>
      </c>
      <c r="BP126" s="96" t="s">
        <v>102</v>
      </c>
      <c r="BQ126" s="90">
        <v>0</v>
      </c>
      <c r="BR126" s="93" t="s">
        <v>102</v>
      </c>
      <c r="BS126" s="93" t="s">
        <v>102</v>
      </c>
      <c r="BT126" s="93" t="s">
        <v>102</v>
      </c>
      <c r="BU126" s="93" t="s">
        <v>102</v>
      </c>
      <c r="BV126" s="97" t="s">
        <v>108</v>
      </c>
      <c r="BW126" s="93" t="s">
        <v>108</v>
      </c>
      <c r="BX126" s="95" t="s">
        <v>102</v>
      </c>
      <c r="BY126" s="93" t="s">
        <v>102</v>
      </c>
      <c r="BZ126" s="93" t="s">
        <v>102</v>
      </c>
      <c r="CA126" s="93" t="s">
        <v>102</v>
      </c>
      <c r="CB126" s="93" t="s">
        <v>102</v>
      </c>
      <c r="CC126" s="93" t="s">
        <v>102</v>
      </c>
      <c r="CD126" s="93" t="s">
        <v>102</v>
      </c>
      <c r="CE126" s="193" t="s">
        <v>102</v>
      </c>
      <c r="CF126" s="194" t="s">
        <v>508</v>
      </c>
      <c r="CG126" s="195" t="s">
        <v>102</v>
      </c>
      <c r="CH126" s="101" t="e">
        <v>#N/A</v>
      </c>
      <c r="CI126" s="102" t="s">
        <v>580</v>
      </c>
      <c r="CJ126" s="196" t="s">
        <v>108</v>
      </c>
      <c r="CK126" s="104" t="s">
        <v>109</v>
      </c>
      <c r="CL126" s="105" t="s">
        <v>579</v>
      </c>
      <c r="CM126" s="83" t="s">
        <v>108</v>
      </c>
      <c r="CN126" s="106" t="s">
        <v>108</v>
      </c>
      <c r="CO126" s="197" t="s">
        <v>108</v>
      </c>
      <c r="CP126" s="107"/>
      <c r="CQ126" s="198" t="s">
        <v>474</v>
      </c>
      <c r="CR126" s="198" t="s">
        <v>474</v>
      </c>
      <c r="CS126" s="199" t="s">
        <v>616</v>
      </c>
      <c r="CT126" s="83" t="s">
        <v>109</v>
      </c>
      <c r="CU126" s="83" t="s">
        <v>109</v>
      </c>
      <c r="CV126" s="83">
        <v>68</v>
      </c>
      <c r="CW126" s="83" t="s">
        <v>112</v>
      </c>
      <c r="CX126" s="83">
        <v>68</v>
      </c>
      <c r="CY126" s="83" t="s">
        <v>5535</v>
      </c>
      <c r="CZ126" s="83">
        <v>163628.5</v>
      </c>
      <c r="DA126" s="83" t="s">
        <v>138</v>
      </c>
      <c r="DB126" s="83" t="s">
        <v>124</v>
      </c>
      <c r="DC126" s="83" t="s">
        <v>501</v>
      </c>
      <c r="DD126" s="83">
        <v>3542</v>
      </c>
      <c r="DE126" s="83" t="s">
        <v>582</v>
      </c>
      <c r="DF126" s="83" t="s">
        <v>145</v>
      </c>
      <c r="DG126" s="83" t="s">
        <v>501</v>
      </c>
      <c r="DH126" s="83" t="s">
        <v>582</v>
      </c>
      <c r="DI126" s="85">
        <v>43646</v>
      </c>
      <c r="DJ126" s="83" t="s">
        <v>584</v>
      </c>
      <c r="DK126" s="83" t="s">
        <v>102</v>
      </c>
      <c r="DL126" s="83" t="s">
        <v>482</v>
      </c>
      <c r="DM126" s="83">
        <v>0</v>
      </c>
      <c r="DN126" s="83" t="s">
        <v>238</v>
      </c>
      <c r="DO126" s="83">
        <v>1</v>
      </c>
      <c r="DP126" s="83">
        <v>4</v>
      </c>
      <c r="DQ126" s="83"/>
      <c r="DR126" s="83" t="s">
        <v>108</v>
      </c>
      <c r="DS126" s="83" t="s">
        <v>497</v>
      </c>
      <c r="DU126" s="215" t="s">
        <v>269</v>
      </c>
      <c r="DV126" s="136">
        <v>1</v>
      </c>
      <c r="DW126" s="136">
        <v>3</v>
      </c>
      <c r="DX126" s="215" t="s">
        <v>269</v>
      </c>
      <c r="DY126" s="215" t="s">
        <v>269</v>
      </c>
      <c r="DZ126" s="215" t="s">
        <v>269</v>
      </c>
      <c r="EA126" s="215" t="s">
        <v>269</v>
      </c>
      <c r="EB126" s="215" t="s">
        <v>269</v>
      </c>
      <c r="EC126" s="215" t="s">
        <v>269</v>
      </c>
      <c r="ED126" s="215" t="s">
        <v>269</v>
      </c>
      <c r="EE126" s="215" t="s">
        <v>269</v>
      </c>
    </row>
    <row r="127" spans="1:135" ht="28.8" x14ac:dyDescent="0.55000000000000004">
      <c r="A127" s="83" t="s">
        <v>130</v>
      </c>
      <c r="B127" s="136">
        <v>929036</v>
      </c>
      <c r="C127" t="s">
        <v>780</v>
      </c>
      <c r="D127" s="83" t="s">
        <v>228</v>
      </c>
      <c r="E127" s="138">
        <v>634138512754</v>
      </c>
      <c r="F127" s="83" t="s">
        <v>114</v>
      </c>
      <c r="G127" s="85">
        <v>43634</v>
      </c>
      <c r="H127" s="83" t="s">
        <v>98</v>
      </c>
      <c r="I127" s="84" t="s">
        <v>618</v>
      </c>
      <c r="J127" s="207" t="s">
        <v>629</v>
      </c>
      <c r="K127" s="208" t="s">
        <v>634</v>
      </c>
      <c r="L127" s="83" t="s">
        <v>108</v>
      </c>
      <c r="M127" s="184">
        <v>27509</v>
      </c>
      <c r="N127" s="184"/>
      <c r="O127" s="85" t="s">
        <v>102</v>
      </c>
      <c r="P127" s="185">
        <v>43013</v>
      </c>
      <c r="Q127" s="186" t="s">
        <v>203</v>
      </c>
      <c r="R127" s="186"/>
      <c r="S127" s="186"/>
      <c r="T127" s="187"/>
      <c r="U127" s="188" t="s">
        <v>296</v>
      </c>
      <c r="V127" s="188" t="s">
        <v>205</v>
      </c>
      <c r="W127" s="189" t="s">
        <v>619</v>
      </c>
      <c r="X127" s="189" t="s">
        <v>107</v>
      </c>
      <c r="Y127" s="190" t="s">
        <v>614</v>
      </c>
      <c r="Z127" s="83">
        <v>700</v>
      </c>
      <c r="AA127" s="83" t="s">
        <v>193</v>
      </c>
      <c r="AB127" s="83" t="s">
        <v>181</v>
      </c>
      <c r="AC127" s="83" t="s">
        <v>102</v>
      </c>
      <c r="AD127" s="83" t="s">
        <v>5536</v>
      </c>
      <c r="AE127" s="83" t="s">
        <v>102</v>
      </c>
      <c r="AF127" s="83" t="s">
        <v>102</v>
      </c>
      <c r="AG127" s="83" t="s">
        <v>174</v>
      </c>
      <c r="AH127" s="83" t="s">
        <v>5525</v>
      </c>
      <c r="AI127" s="83" t="s">
        <v>104</v>
      </c>
      <c r="AJ127" s="83" t="s">
        <v>105</v>
      </c>
      <c r="AK127" s="191" t="s">
        <v>5536</v>
      </c>
      <c r="AL127" s="191" t="s">
        <v>102</v>
      </c>
      <c r="AM127" s="191" t="s">
        <v>102</v>
      </c>
      <c r="AN127" s="191" t="s">
        <v>174</v>
      </c>
      <c r="AO127" s="191" t="s">
        <v>5525</v>
      </c>
      <c r="AP127" s="191" t="s">
        <v>104</v>
      </c>
      <c r="AQ127" s="191" t="s">
        <v>105</v>
      </c>
      <c r="AR127" s="191" t="s">
        <v>106</v>
      </c>
      <c r="AS127" s="191" t="s">
        <v>5536</v>
      </c>
      <c r="AT127" s="191" t="s">
        <v>488</v>
      </c>
      <c r="AU127" s="191" t="s">
        <v>5537</v>
      </c>
      <c r="AV127" s="191" t="s">
        <v>104</v>
      </c>
      <c r="AW127" s="191" t="s">
        <v>204</v>
      </c>
      <c r="AX127" s="191"/>
      <c r="AY127" s="192" t="s">
        <v>454</v>
      </c>
      <c r="AZ127" s="192" t="s">
        <v>416</v>
      </c>
      <c r="BA127" s="91" t="s">
        <v>108</v>
      </c>
      <c r="BB127" s="90">
        <v>0</v>
      </c>
      <c r="BC127" s="93" t="s">
        <v>102</v>
      </c>
      <c r="BD127" s="93" t="s">
        <v>102</v>
      </c>
      <c r="BE127" s="93" t="s">
        <v>102</v>
      </c>
      <c r="BF127" s="93" t="s">
        <v>102</v>
      </c>
      <c r="BG127" s="97" t="s">
        <v>108</v>
      </c>
      <c r="BH127" s="93" t="s">
        <v>108</v>
      </c>
      <c r="BI127" s="93" t="s">
        <v>102</v>
      </c>
      <c r="BJ127" s="93" t="s">
        <v>102</v>
      </c>
      <c r="BK127" s="93" t="s">
        <v>102</v>
      </c>
      <c r="BL127" s="93" t="s">
        <v>102</v>
      </c>
      <c r="BM127" s="93" t="s">
        <v>102</v>
      </c>
      <c r="BN127" s="93" t="s">
        <v>102</v>
      </c>
      <c r="BO127" s="93" t="s">
        <v>102</v>
      </c>
      <c r="BP127" s="96" t="s">
        <v>102</v>
      </c>
      <c r="BQ127" s="90">
        <v>0</v>
      </c>
      <c r="BR127" s="93" t="s">
        <v>102</v>
      </c>
      <c r="BS127" s="93" t="s">
        <v>102</v>
      </c>
      <c r="BT127" s="93" t="s">
        <v>102</v>
      </c>
      <c r="BU127" s="93" t="s">
        <v>102</v>
      </c>
      <c r="BV127" s="97" t="s">
        <v>108</v>
      </c>
      <c r="BW127" s="93" t="s">
        <v>108</v>
      </c>
      <c r="BX127" s="95" t="s">
        <v>102</v>
      </c>
      <c r="BY127" s="93" t="s">
        <v>102</v>
      </c>
      <c r="BZ127" s="93" t="s">
        <v>102</v>
      </c>
      <c r="CA127" s="93" t="s">
        <v>102</v>
      </c>
      <c r="CB127" s="93" t="s">
        <v>102</v>
      </c>
      <c r="CC127" s="93" t="s">
        <v>102</v>
      </c>
      <c r="CD127" s="93" t="s">
        <v>102</v>
      </c>
      <c r="CE127" s="193" t="s">
        <v>102</v>
      </c>
      <c r="CF127" s="194" t="s">
        <v>436</v>
      </c>
      <c r="CG127" s="195" t="s">
        <v>5538</v>
      </c>
      <c r="CH127" s="101" t="s">
        <v>310</v>
      </c>
      <c r="CI127" s="102"/>
      <c r="CJ127" s="196" t="s">
        <v>5539</v>
      </c>
      <c r="CK127" s="104" t="s">
        <v>190</v>
      </c>
      <c r="CL127" s="105"/>
      <c r="CM127" s="83" t="s">
        <v>623</v>
      </c>
      <c r="CN127" s="106" t="s">
        <v>624</v>
      </c>
      <c r="CO127" s="197" t="s">
        <v>625</v>
      </c>
      <c r="CP127" s="107"/>
      <c r="CQ127" s="198" t="s">
        <v>474</v>
      </c>
      <c r="CR127" s="198" t="s">
        <v>474</v>
      </c>
      <c r="CS127" s="199"/>
      <c r="CT127" s="83" t="s">
        <v>109</v>
      </c>
      <c r="CU127" s="83" t="s">
        <v>109</v>
      </c>
      <c r="CV127" s="83">
        <v>9</v>
      </c>
      <c r="CW127" s="83" t="s">
        <v>139</v>
      </c>
      <c r="CX127" s="83">
        <v>9</v>
      </c>
      <c r="CY127" s="83" t="s">
        <v>108</v>
      </c>
      <c r="CZ127" s="83">
        <v>164948</v>
      </c>
      <c r="DA127" s="83" t="s">
        <v>581</v>
      </c>
      <c r="DB127" s="83" t="s">
        <v>152</v>
      </c>
      <c r="DC127" s="83" t="s">
        <v>500</v>
      </c>
      <c r="DD127" s="83">
        <v>2176</v>
      </c>
      <c r="DE127" s="83" t="s">
        <v>606</v>
      </c>
      <c r="DF127" s="83" t="s">
        <v>152</v>
      </c>
      <c r="DG127" s="83" t="s">
        <v>500</v>
      </c>
      <c r="DH127" s="83"/>
      <c r="DI127" s="85">
        <v>43646</v>
      </c>
      <c r="DJ127" s="83" t="s">
        <v>584</v>
      </c>
      <c r="DK127" s="83" t="s">
        <v>102</v>
      </c>
      <c r="DL127" s="83" t="s">
        <v>482</v>
      </c>
      <c r="DM127" s="83">
        <v>0</v>
      </c>
      <c r="DN127" s="83" t="s">
        <v>483</v>
      </c>
      <c r="DO127" s="83">
        <v>1</v>
      </c>
      <c r="DP127" s="83">
        <v>1</v>
      </c>
      <c r="DQ127" s="83"/>
      <c r="DR127" s="83" t="s">
        <v>108</v>
      </c>
      <c r="DS127" s="83" t="s">
        <v>497</v>
      </c>
      <c r="DU127" s="215" t="s">
        <v>269</v>
      </c>
      <c r="DV127" s="136">
        <v>1</v>
      </c>
      <c r="DW127" s="136">
        <v>3</v>
      </c>
      <c r="DX127" s="215" t="s">
        <v>269</v>
      </c>
      <c r="DY127" s="215" t="s">
        <v>269</v>
      </c>
      <c r="DZ127" s="215" t="s">
        <v>269</v>
      </c>
      <c r="EA127" s="215" t="s">
        <v>269</v>
      </c>
      <c r="EB127" s="215" t="s">
        <v>269</v>
      </c>
      <c r="EC127" s="215" t="s">
        <v>269</v>
      </c>
      <c r="ED127" s="215" t="s">
        <v>269</v>
      </c>
      <c r="EE127" s="215" t="s">
        <v>269</v>
      </c>
    </row>
    <row r="128" spans="1:135" ht="28.8" x14ac:dyDescent="0.55000000000000004">
      <c r="A128" s="83" t="s">
        <v>130</v>
      </c>
      <c r="B128" s="136">
        <v>844564</v>
      </c>
      <c r="C128" t="s">
        <v>781</v>
      </c>
      <c r="D128" s="83" t="s">
        <v>228</v>
      </c>
      <c r="E128" s="138">
        <v>314310620136</v>
      </c>
      <c r="F128" s="83" t="s">
        <v>114</v>
      </c>
      <c r="G128" s="85">
        <v>43643</v>
      </c>
      <c r="H128" s="211" t="s">
        <v>98</v>
      </c>
      <c r="I128" s="84" t="s">
        <v>610</v>
      </c>
      <c r="J128" s="207" t="s">
        <v>627</v>
      </c>
      <c r="K128" s="208" t="s">
        <v>630</v>
      </c>
      <c r="L128" s="83" t="s">
        <v>108</v>
      </c>
      <c r="M128" s="184">
        <v>24420</v>
      </c>
      <c r="N128" s="184"/>
      <c r="O128" s="85" t="s">
        <v>102</v>
      </c>
      <c r="P128" s="185">
        <v>42491</v>
      </c>
      <c r="Q128" s="186" t="s">
        <v>203</v>
      </c>
      <c r="R128" s="186"/>
      <c r="S128" s="186"/>
      <c r="T128" s="187"/>
      <c r="U128" s="188" t="s">
        <v>296</v>
      </c>
      <c r="V128" s="188" t="s">
        <v>297</v>
      </c>
      <c r="W128" s="188" t="s">
        <v>297</v>
      </c>
      <c r="X128" s="189" t="s">
        <v>167</v>
      </c>
      <c r="Y128" s="190"/>
      <c r="Z128" s="83">
        <v>700</v>
      </c>
      <c r="AA128" s="83" t="s">
        <v>193</v>
      </c>
      <c r="AB128" s="83" t="s">
        <v>181</v>
      </c>
      <c r="AC128" s="83" t="s">
        <v>102</v>
      </c>
      <c r="AD128" s="83" t="s">
        <v>5540</v>
      </c>
      <c r="AE128" s="83" t="s">
        <v>102</v>
      </c>
      <c r="AF128" s="83" t="s">
        <v>102</v>
      </c>
      <c r="AG128" s="83" t="s">
        <v>119</v>
      </c>
      <c r="AH128" s="83" t="s">
        <v>5541</v>
      </c>
      <c r="AI128" s="83" t="s">
        <v>104</v>
      </c>
      <c r="AJ128" s="83" t="s">
        <v>105</v>
      </c>
      <c r="AK128" s="191" t="s">
        <v>5540</v>
      </c>
      <c r="AL128" s="191" t="s">
        <v>102</v>
      </c>
      <c r="AM128" s="191" t="s">
        <v>102</v>
      </c>
      <c r="AN128" s="191" t="s">
        <v>119</v>
      </c>
      <c r="AO128" s="191" t="s">
        <v>5541</v>
      </c>
      <c r="AP128" s="191" t="s">
        <v>104</v>
      </c>
      <c r="AQ128" s="191" t="s">
        <v>105</v>
      </c>
      <c r="AR128" s="191" t="s">
        <v>106</v>
      </c>
      <c r="AS128" s="191" t="s">
        <v>5540</v>
      </c>
      <c r="AT128" s="191" t="s">
        <v>485</v>
      </c>
      <c r="AU128" s="191" t="s">
        <v>5541</v>
      </c>
      <c r="AV128" s="191" t="s">
        <v>104</v>
      </c>
      <c r="AW128" s="191" t="s">
        <v>204</v>
      </c>
      <c r="AX128" s="191"/>
      <c r="AY128" s="192" t="s">
        <v>454</v>
      </c>
      <c r="AZ128" s="192" t="s">
        <v>416</v>
      </c>
      <c r="BA128" s="91" t="s">
        <v>108</v>
      </c>
      <c r="BB128" s="90">
        <v>0</v>
      </c>
      <c r="BC128" s="93" t="s">
        <v>102</v>
      </c>
      <c r="BD128" s="93" t="s">
        <v>102</v>
      </c>
      <c r="BE128" s="93" t="s">
        <v>102</v>
      </c>
      <c r="BF128" s="93" t="s">
        <v>102</v>
      </c>
      <c r="BG128" s="97" t="s">
        <v>108</v>
      </c>
      <c r="BH128" s="93" t="s">
        <v>108</v>
      </c>
      <c r="BI128" s="93" t="s">
        <v>102</v>
      </c>
      <c r="BJ128" s="93" t="s">
        <v>102</v>
      </c>
      <c r="BK128" s="93" t="s">
        <v>102</v>
      </c>
      <c r="BL128" s="93" t="s">
        <v>102</v>
      </c>
      <c r="BM128" s="93" t="s">
        <v>102</v>
      </c>
      <c r="BN128" s="93" t="s">
        <v>102</v>
      </c>
      <c r="BO128" s="93" t="s">
        <v>102</v>
      </c>
      <c r="BP128" s="96" t="s">
        <v>102</v>
      </c>
      <c r="BQ128" s="90">
        <v>0</v>
      </c>
      <c r="BR128" s="93" t="s">
        <v>102</v>
      </c>
      <c r="BS128" s="93" t="s">
        <v>102</v>
      </c>
      <c r="BT128" s="93" t="s">
        <v>102</v>
      </c>
      <c r="BU128" s="93" t="s">
        <v>102</v>
      </c>
      <c r="BV128" s="97" t="s">
        <v>108</v>
      </c>
      <c r="BW128" s="93" t="s">
        <v>108</v>
      </c>
      <c r="BX128" s="95" t="s">
        <v>102</v>
      </c>
      <c r="BY128" s="93" t="s">
        <v>102</v>
      </c>
      <c r="BZ128" s="93" t="s">
        <v>102</v>
      </c>
      <c r="CA128" s="93" t="s">
        <v>102</v>
      </c>
      <c r="CB128" s="93" t="s">
        <v>102</v>
      </c>
      <c r="CC128" s="93" t="s">
        <v>102</v>
      </c>
      <c r="CD128" s="93" t="s">
        <v>102</v>
      </c>
      <c r="CE128" s="193" t="s">
        <v>102</v>
      </c>
      <c r="CF128" s="194" t="s">
        <v>436</v>
      </c>
      <c r="CG128" s="195" t="s">
        <v>5542</v>
      </c>
      <c r="CH128" s="101" t="s">
        <v>563</v>
      </c>
      <c r="CI128" s="102"/>
      <c r="CJ128" s="196" t="s">
        <v>577</v>
      </c>
      <c r="CK128" s="104" t="s">
        <v>190</v>
      </c>
      <c r="CL128" s="105"/>
      <c r="CM128" s="83" t="s">
        <v>578</v>
      </c>
      <c r="CN128" s="106" t="s">
        <v>108</v>
      </c>
      <c r="CO128" s="197" t="s">
        <v>566</v>
      </c>
      <c r="CP128" s="107"/>
      <c r="CQ128" s="198" t="s">
        <v>107</v>
      </c>
      <c r="CR128" s="198" t="s">
        <v>107</v>
      </c>
      <c r="CS128" s="199"/>
      <c r="CT128" s="83" t="s">
        <v>109</v>
      </c>
      <c r="CU128" s="83" t="s">
        <v>109</v>
      </c>
      <c r="CV128" s="83">
        <v>92</v>
      </c>
      <c r="CW128" s="83" t="s">
        <v>270</v>
      </c>
      <c r="CX128" s="83">
        <v>92</v>
      </c>
      <c r="CY128" s="83" t="s">
        <v>108</v>
      </c>
      <c r="CZ128" s="83">
        <v>166267.5</v>
      </c>
      <c r="DA128" s="83" t="s">
        <v>5543</v>
      </c>
      <c r="DB128" s="83" t="s">
        <v>118</v>
      </c>
      <c r="DC128" s="83" t="s">
        <v>108</v>
      </c>
      <c r="DD128" s="83">
        <v>8571</v>
      </c>
      <c r="DE128" s="83" t="s">
        <v>173</v>
      </c>
      <c r="DF128" s="83" t="s">
        <v>118</v>
      </c>
      <c r="DG128" s="83" t="s">
        <v>500</v>
      </c>
      <c r="DH128" s="83"/>
      <c r="DI128" s="85">
        <v>43646</v>
      </c>
      <c r="DJ128" s="83" t="s">
        <v>584</v>
      </c>
      <c r="DK128" s="83" t="s">
        <v>102</v>
      </c>
      <c r="DL128" s="83" t="s">
        <v>482</v>
      </c>
      <c r="DM128" s="83">
        <v>0</v>
      </c>
      <c r="DN128" s="83" t="s">
        <v>483</v>
      </c>
      <c r="DO128" s="83">
        <v>1</v>
      </c>
      <c r="DP128" s="83">
        <v>2</v>
      </c>
      <c r="DQ128" s="83"/>
      <c r="DR128" s="83" t="s">
        <v>108</v>
      </c>
      <c r="DS128" s="83" t="s">
        <v>497</v>
      </c>
      <c r="DU128" s="215" t="s">
        <v>269</v>
      </c>
      <c r="DV128" s="136">
        <v>1</v>
      </c>
      <c r="DW128" s="136">
        <v>3</v>
      </c>
      <c r="DX128" s="215" t="s">
        <v>269</v>
      </c>
      <c r="DY128" s="215" t="s">
        <v>269</v>
      </c>
      <c r="DZ128" s="215" t="s">
        <v>269</v>
      </c>
      <c r="EA128" s="215" t="s">
        <v>269</v>
      </c>
      <c r="EB128" s="215" t="s">
        <v>269</v>
      </c>
      <c r="EC128" s="215" t="s">
        <v>269</v>
      </c>
      <c r="ED128" s="215" t="s">
        <v>269</v>
      </c>
      <c r="EE128" s="215" t="s">
        <v>269</v>
      </c>
    </row>
    <row r="129" spans="1:135" ht="57.6" x14ac:dyDescent="0.55000000000000004">
      <c r="A129" s="83" t="s">
        <v>130</v>
      </c>
      <c r="B129" s="136">
        <v>357568</v>
      </c>
      <c r="C129" t="s">
        <v>782</v>
      </c>
      <c r="D129" s="83" t="s">
        <v>228</v>
      </c>
      <c r="E129" s="138">
        <v>885068579531</v>
      </c>
      <c r="F129" s="83" t="s">
        <v>143</v>
      </c>
      <c r="G129" s="85">
        <v>43620</v>
      </c>
      <c r="H129" s="83" t="s">
        <v>98</v>
      </c>
      <c r="I129" s="84" t="s">
        <v>612</v>
      </c>
      <c r="J129" s="207" t="s">
        <v>628</v>
      </c>
      <c r="K129" s="208" t="s">
        <v>633</v>
      </c>
      <c r="L129" s="83" t="s">
        <v>108</v>
      </c>
      <c r="M129" s="184" t="s">
        <v>102</v>
      </c>
      <c r="N129" s="184" t="s">
        <v>556</v>
      </c>
      <c r="O129" s="85" t="s">
        <v>102</v>
      </c>
      <c r="P129" s="185">
        <v>42491</v>
      </c>
      <c r="Q129" s="186" t="s">
        <v>202</v>
      </c>
      <c r="R129" s="186" t="s">
        <v>613</v>
      </c>
      <c r="S129" s="186"/>
      <c r="T129" s="187"/>
      <c r="U129" s="188" t="s">
        <v>295</v>
      </c>
      <c r="V129" s="188" t="s">
        <v>205</v>
      </c>
      <c r="W129" s="188" t="s">
        <v>295</v>
      </c>
      <c r="X129" s="189" t="s">
        <v>107</v>
      </c>
      <c r="Y129" s="190" t="s">
        <v>614</v>
      </c>
      <c r="Z129" s="83">
        <v>700</v>
      </c>
      <c r="AA129" s="83" t="s">
        <v>193</v>
      </c>
      <c r="AB129" s="83" t="s">
        <v>181</v>
      </c>
      <c r="AC129" s="83" t="s">
        <v>102</v>
      </c>
      <c r="AD129" s="83" t="s">
        <v>5544</v>
      </c>
      <c r="AE129" s="83" t="s">
        <v>5545</v>
      </c>
      <c r="AF129" s="83" t="s">
        <v>102</v>
      </c>
      <c r="AG129" s="83" t="s">
        <v>175</v>
      </c>
      <c r="AH129" s="83" t="s">
        <v>5546</v>
      </c>
      <c r="AI129" s="83" t="s">
        <v>104</v>
      </c>
      <c r="AJ129" s="83" t="s">
        <v>105</v>
      </c>
      <c r="AK129" s="191" t="s">
        <v>5544</v>
      </c>
      <c r="AL129" s="191" t="s">
        <v>5545</v>
      </c>
      <c r="AM129" s="191" t="s">
        <v>102</v>
      </c>
      <c r="AN129" s="191" t="s">
        <v>175</v>
      </c>
      <c r="AO129" s="191" t="s">
        <v>5546</v>
      </c>
      <c r="AP129" s="191" t="s">
        <v>104</v>
      </c>
      <c r="AQ129" s="191" t="s">
        <v>105</v>
      </c>
      <c r="AR129" s="191" t="s">
        <v>106</v>
      </c>
      <c r="AS129" s="191"/>
      <c r="AT129" s="191"/>
      <c r="AU129" s="191"/>
      <c r="AV129" s="191"/>
      <c r="AW129" s="191"/>
      <c r="AX129" s="191" t="s">
        <v>575</v>
      </c>
      <c r="AY129" s="192" t="s">
        <v>454</v>
      </c>
      <c r="AZ129" s="192" t="s">
        <v>108</v>
      </c>
      <c r="BA129" s="91" t="s">
        <v>108</v>
      </c>
      <c r="BB129" s="90">
        <v>0</v>
      </c>
      <c r="BC129" s="93" t="s">
        <v>102</v>
      </c>
      <c r="BD129" s="93" t="s">
        <v>102</v>
      </c>
      <c r="BE129" s="93" t="s">
        <v>102</v>
      </c>
      <c r="BF129" s="93" t="s">
        <v>102</v>
      </c>
      <c r="BG129" s="97" t="s">
        <v>108</v>
      </c>
      <c r="BH129" s="93" t="s">
        <v>108</v>
      </c>
      <c r="BI129" s="93" t="s">
        <v>102</v>
      </c>
      <c r="BJ129" s="93" t="s">
        <v>102</v>
      </c>
      <c r="BK129" s="93" t="s">
        <v>102</v>
      </c>
      <c r="BL129" s="93" t="s">
        <v>102</v>
      </c>
      <c r="BM129" s="93" t="s">
        <v>102</v>
      </c>
      <c r="BN129" s="93" t="s">
        <v>102</v>
      </c>
      <c r="BO129" s="93" t="s">
        <v>102</v>
      </c>
      <c r="BP129" s="96" t="s">
        <v>102</v>
      </c>
      <c r="BQ129" s="90">
        <v>0</v>
      </c>
      <c r="BR129" s="93" t="s">
        <v>102</v>
      </c>
      <c r="BS129" s="93" t="s">
        <v>102</v>
      </c>
      <c r="BT129" s="93" t="s">
        <v>102</v>
      </c>
      <c r="BU129" s="93" t="s">
        <v>102</v>
      </c>
      <c r="BV129" s="97" t="s">
        <v>108</v>
      </c>
      <c r="BW129" s="93" t="s">
        <v>108</v>
      </c>
      <c r="BX129" s="95" t="s">
        <v>102</v>
      </c>
      <c r="BY129" s="93" t="s">
        <v>102</v>
      </c>
      <c r="BZ129" s="93" t="s">
        <v>102</v>
      </c>
      <c r="CA129" s="93" t="s">
        <v>102</v>
      </c>
      <c r="CB129" s="93" t="s">
        <v>102</v>
      </c>
      <c r="CC129" s="93" t="s">
        <v>102</v>
      </c>
      <c r="CD129" s="93" t="s">
        <v>102</v>
      </c>
      <c r="CE129" s="193" t="s">
        <v>102</v>
      </c>
      <c r="CF129" s="194" t="s">
        <v>508</v>
      </c>
      <c r="CG129" s="195" t="s">
        <v>102</v>
      </c>
      <c r="CH129" s="101" t="e">
        <v>#N/A</v>
      </c>
      <c r="CI129" s="102" t="s">
        <v>580</v>
      </c>
      <c r="CJ129" s="196" t="s">
        <v>108</v>
      </c>
      <c r="CK129" s="104" t="s">
        <v>109</v>
      </c>
      <c r="CL129" s="105" t="s">
        <v>579</v>
      </c>
      <c r="CM129" s="83" t="s">
        <v>108</v>
      </c>
      <c r="CN129" s="106" t="s">
        <v>108</v>
      </c>
      <c r="CO129" s="197" t="s">
        <v>108</v>
      </c>
      <c r="CP129" s="107"/>
      <c r="CQ129" s="198" t="s">
        <v>474</v>
      </c>
      <c r="CR129" s="198" t="s">
        <v>474</v>
      </c>
      <c r="CS129" s="199" t="s">
        <v>616</v>
      </c>
      <c r="CT129" s="83" t="s">
        <v>109</v>
      </c>
      <c r="CU129" s="83" t="s">
        <v>109</v>
      </c>
      <c r="CV129" s="83">
        <v>73</v>
      </c>
      <c r="CW129" s="83" t="s">
        <v>112</v>
      </c>
      <c r="CX129" s="83">
        <v>73</v>
      </c>
      <c r="CY129" s="83" t="s">
        <v>5547</v>
      </c>
      <c r="CZ129" s="83">
        <v>167587</v>
      </c>
      <c r="DA129" s="83" t="s">
        <v>138</v>
      </c>
      <c r="DB129" s="83" t="s">
        <v>124</v>
      </c>
      <c r="DC129" s="83" t="s">
        <v>501</v>
      </c>
      <c r="DD129" s="83">
        <v>1438</v>
      </c>
      <c r="DE129" s="83" t="s">
        <v>582</v>
      </c>
      <c r="DF129" s="83" t="s">
        <v>145</v>
      </c>
      <c r="DG129" s="83" t="s">
        <v>501</v>
      </c>
      <c r="DH129" s="83" t="s">
        <v>582</v>
      </c>
      <c r="DI129" s="85">
        <v>43646</v>
      </c>
      <c r="DJ129" s="83" t="s">
        <v>584</v>
      </c>
      <c r="DK129" s="83" t="s">
        <v>102</v>
      </c>
      <c r="DL129" s="83" t="s">
        <v>482</v>
      </c>
      <c r="DM129" s="83">
        <v>0</v>
      </c>
      <c r="DN129" s="83" t="s">
        <v>238</v>
      </c>
      <c r="DO129" s="83">
        <v>1</v>
      </c>
      <c r="DP129" s="83">
        <v>2</v>
      </c>
      <c r="DQ129" s="83"/>
      <c r="DR129" s="83" t="s">
        <v>108</v>
      </c>
      <c r="DS129" s="83" t="s">
        <v>497</v>
      </c>
      <c r="DU129" s="215" t="s">
        <v>269</v>
      </c>
      <c r="DV129" s="136">
        <v>1</v>
      </c>
      <c r="DW129" s="136">
        <v>3</v>
      </c>
      <c r="DX129" s="215" t="s">
        <v>269</v>
      </c>
      <c r="DY129" s="215" t="s">
        <v>269</v>
      </c>
      <c r="DZ129" s="215" t="s">
        <v>269</v>
      </c>
      <c r="EA129" s="215" t="s">
        <v>269</v>
      </c>
      <c r="EB129" s="215" t="s">
        <v>269</v>
      </c>
      <c r="EC129" s="215" t="s">
        <v>269</v>
      </c>
      <c r="ED129" s="215" t="s">
        <v>269</v>
      </c>
      <c r="EE129" s="215" t="s">
        <v>269</v>
      </c>
    </row>
    <row r="130" spans="1:135" ht="28.8" x14ac:dyDescent="0.55000000000000004">
      <c r="A130" s="83" t="s">
        <v>130</v>
      </c>
      <c r="B130" s="136">
        <v>881456</v>
      </c>
      <c r="C130" t="s">
        <v>783</v>
      </c>
      <c r="D130" s="83" t="s">
        <v>228</v>
      </c>
      <c r="E130" s="138">
        <v>347900993536</v>
      </c>
      <c r="F130" s="83" t="s">
        <v>114</v>
      </c>
      <c r="G130" s="85">
        <v>43634</v>
      </c>
      <c r="H130" s="83" t="s">
        <v>98</v>
      </c>
      <c r="I130" s="84" t="s">
        <v>618</v>
      </c>
      <c r="J130" s="207" t="s">
        <v>629</v>
      </c>
      <c r="K130" s="208" t="s">
        <v>634</v>
      </c>
      <c r="L130" s="83" t="s">
        <v>108</v>
      </c>
      <c r="M130" s="184">
        <v>27510</v>
      </c>
      <c r="N130" s="184"/>
      <c r="O130" s="85" t="s">
        <v>102</v>
      </c>
      <c r="P130" s="185">
        <v>43013</v>
      </c>
      <c r="Q130" s="186" t="s">
        <v>203</v>
      </c>
      <c r="R130" s="186"/>
      <c r="S130" s="186"/>
      <c r="T130" s="187"/>
      <c r="U130" s="188" t="s">
        <v>296</v>
      </c>
      <c r="V130" s="188" t="s">
        <v>205</v>
      </c>
      <c r="W130" s="189" t="s">
        <v>619</v>
      </c>
      <c r="X130" s="189" t="s">
        <v>107</v>
      </c>
      <c r="Y130" s="190" t="s">
        <v>614</v>
      </c>
      <c r="Z130" s="83">
        <v>700</v>
      </c>
      <c r="AA130" s="83" t="s">
        <v>193</v>
      </c>
      <c r="AB130" s="83" t="s">
        <v>181</v>
      </c>
      <c r="AC130" s="83" t="s">
        <v>102</v>
      </c>
      <c r="AD130" s="83" t="s">
        <v>5548</v>
      </c>
      <c r="AE130" s="83" t="s">
        <v>102</v>
      </c>
      <c r="AF130" s="83" t="s">
        <v>102</v>
      </c>
      <c r="AG130" s="83" t="s">
        <v>174</v>
      </c>
      <c r="AH130" s="83" t="s">
        <v>5537</v>
      </c>
      <c r="AI130" s="83" t="s">
        <v>104</v>
      </c>
      <c r="AJ130" s="83" t="s">
        <v>105</v>
      </c>
      <c r="AK130" s="191" t="s">
        <v>5548</v>
      </c>
      <c r="AL130" s="191" t="s">
        <v>102</v>
      </c>
      <c r="AM130" s="191" t="s">
        <v>102</v>
      </c>
      <c r="AN130" s="191" t="s">
        <v>174</v>
      </c>
      <c r="AO130" s="191" t="s">
        <v>5537</v>
      </c>
      <c r="AP130" s="191" t="s">
        <v>104</v>
      </c>
      <c r="AQ130" s="191" t="s">
        <v>105</v>
      </c>
      <c r="AR130" s="191" t="s">
        <v>106</v>
      </c>
      <c r="AS130" s="191" t="s">
        <v>5548</v>
      </c>
      <c r="AT130" s="191" t="s">
        <v>488</v>
      </c>
      <c r="AU130" s="191" t="s">
        <v>5549</v>
      </c>
      <c r="AV130" s="191" t="s">
        <v>104</v>
      </c>
      <c r="AW130" s="191" t="s">
        <v>204</v>
      </c>
      <c r="AX130" s="191"/>
      <c r="AY130" s="192" t="s">
        <v>454</v>
      </c>
      <c r="AZ130" s="192" t="s">
        <v>416</v>
      </c>
      <c r="BA130" s="91" t="s">
        <v>108</v>
      </c>
      <c r="BB130" s="90">
        <v>0</v>
      </c>
      <c r="BC130" s="93" t="s">
        <v>102</v>
      </c>
      <c r="BD130" s="93" t="s">
        <v>102</v>
      </c>
      <c r="BE130" s="93" t="s">
        <v>102</v>
      </c>
      <c r="BF130" s="93" t="s">
        <v>102</v>
      </c>
      <c r="BG130" s="97" t="s">
        <v>108</v>
      </c>
      <c r="BH130" s="93" t="s">
        <v>108</v>
      </c>
      <c r="BI130" s="93" t="s">
        <v>102</v>
      </c>
      <c r="BJ130" s="93" t="s">
        <v>102</v>
      </c>
      <c r="BK130" s="93" t="s">
        <v>102</v>
      </c>
      <c r="BL130" s="93" t="s">
        <v>102</v>
      </c>
      <c r="BM130" s="93" t="s">
        <v>102</v>
      </c>
      <c r="BN130" s="93" t="s">
        <v>102</v>
      </c>
      <c r="BO130" s="93" t="s">
        <v>102</v>
      </c>
      <c r="BP130" s="96" t="s">
        <v>102</v>
      </c>
      <c r="BQ130" s="90">
        <v>0</v>
      </c>
      <c r="BR130" s="93" t="s">
        <v>102</v>
      </c>
      <c r="BS130" s="93" t="s">
        <v>102</v>
      </c>
      <c r="BT130" s="93" t="s">
        <v>102</v>
      </c>
      <c r="BU130" s="93" t="s">
        <v>102</v>
      </c>
      <c r="BV130" s="97" t="s">
        <v>108</v>
      </c>
      <c r="BW130" s="93" t="s">
        <v>108</v>
      </c>
      <c r="BX130" s="95" t="s">
        <v>102</v>
      </c>
      <c r="BY130" s="93" t="s">
        <v>102</v>
      </c>
      <c r="BZ130" s="93" t="s">
        <v>102</v>
      </c>
      <c r="CA130" s="93" t="s">
        <v>102</v>
      </c>
      <c r="CB130" s="93" t="s">
        <v>102</v>
      </c>
      <c r="CC130" s="93" t="s">
        <v>102</v>
      </c>
      <c r="CD130" s="93" t="s">
        <v>102</v>
      </c>
      <c r="CE130" s="193" t="s">
        <v>102</v>
      </c>
      <c r="CF130" s="194" t="s">
        <v>436</v>
      </c>
      <c r="CG130" s="195" t="s">
        <v>5550</v>
      </c>
      <c r="CH130" s="101" t="s">
        <v>310</v>
      </c>
      <c r="CI130" s="102"/>
      <c r="CJ130" s="196" t="s">
        <v>5551</v>
      </c>
      <c r="CK130" s="104" t="s">
        <v>190</v>
      </c>
      <c r="CL130" s="105"/>
      <c r="CM130" s="83" t="s">
        <v>623</v>
      </c>
      <c r="CN130" s="106" t="s">
        <v>624</v>
      </c>
      <c r="CO130" s="197" t="s">
        <v>625</v>
      </c>
      <c r="CP130" s="107"/>
      <c r="CQ130" s="198" t="s">
        <v>474</v>
      </c>
      <c r="CR130" s="198" t="s">
        <v>474</v>
      </c>
      <c r="CS130" s="199"/>
      <c r="CT130" s="83" t="s">
        <v>109</v>
      </c>
      <c r="CU130" s="83" t="s">
        <v>109</v>
      </c>
      <c r="CV130" s="83">
        <v>61</v>
      </c>
      <c r="CW130" s="83" t="s">
        <v>139</v>
      </c>
      <c r="CX130" s="83">
        <v>61</v>
      </c>
      <c r="CY130" s="83" t="s">
        <v>108</v>
      </c>
      <c r="CZ130" s="83">
        <v>168906.5</v>
      </c>
      <c r="DA130" s="83" t="s">
        <v>581</v>
      </c>
      <c r="DB130" s="83" t="s">
        <v>152</v>
      </c>
      <c r="DC130" s="83" t="s">
        <v>500</v>
      </c>
      <c r="DD130" s="83">
        <v>5767</v>
      </c>
      <c r="DE130" s="83" t="s">
        <v>606</v>
      </c>
      <c r="DF130" s="83" t="s">
        <v>152</v>
      </c>
      <c r="DG130" s="83" t="s">
        <v>500</v>
      </c>
      <c r="DH130" s="83"/>
      <c r="DI130" s="85">
        <v>43646</v>
      </c>
      <c r="DJ130" s="83" t="s">
        <v>584</v>
      </c>
      <c r="DK130" s="83" t="s">
        <v>102</v>
      </c>
      <c r="DL130" s="83" t="s">
        <v>482</v>
      </c>
      <c r="DM130" s="83">
        <v>0</v>
      </c>
      <c r="DN130" s="83" t="s">
        <v>483</v>
      </c>
      <c r="DO130" s="83">
        <v>1</v>
      </c>
      <c r="DP130" s="83">
        <v>1</v>
      </c>
      <c r="DQ130" s="83"/>
      <c r="DR130" s="83" t="s">
        <v>108</v>
      </c>
      <c r="DS130" s="83" t="s">
        <v>497</v>
      </c>
      <c r="DU130" s="215" t="s">
        <v>269</v>
      </c>
      <c r="DV130" s="136">
        <v>1</v>
      </c>
      <c r="DW130" s="136">
        <v>3</v>
      </c>
      <c r="DX130" s="215" t="s">
        <v>269</v>
      </c>
      <c r="DY130" s="215" t="s">
        <v>269</v>
      </c>
      <c r="DZ130" s="215" t="s">
        <v>269</v>
      </c>
      <c r="EA130" s="215" t="s">
        <v>269</v>
      </c>
      <c r="EB130" s="215" t="s">
        <v>269</v>
      </c>
      <c r="EC130" s="215" t="s">
        <v>269</v>
      </c>
      <c r="ED130" s="215" t="s">
        <v>269</v>
      </c>
      <c r="EE130" s="215" t="s">
        <v>269</v>
      </c>
    </row>
    <row r="131" spans="1:135" ht="28.8" x14ac:dyDescent="0.55000000000000004">
      <c r="A131" s="83" t="s">
        <v>130</v>
      </c>
      <c r="B131" s="136">
        <v>917222</v>
      </c>
      <c r="C131" t="s">
        <v>784</v>
      </c>
      <c r="D131" s="83" t="s">
        <v>228</v>
      </c>
      <c r="E131" s="138">
        <v>812222185331</v>
      </c>
      <c r="F131" s="83" t="s">
        <v>114</v>
      </c>
      <c r="G131" s="85">
        <v>43643</v>
      </c>
      <c r="H131" s="211" t="s">
        <v>98</v>
      </c>
      <c r="I131" s="84" t="s">
        <v>610</v>
      </c>
      <c r="J131" s="207" t="s">
        <v>627</v>
      </c>
      <c r="K131" s="208" t="s">
        <v>630</v>
      </c>
      <c r="L131" s="83" t="s">
        <v>108</v>
      </c>
      <c r="M131" s="184">
        <v>24421</v>
      </c>
      <c r="N131" s="184"/>
      <c r="O131" s="85" t="s">
        <v>102</v>
      </c>
      <c r="P131" s="185">
        <v>42491</v>
      </c>
      <c r="Q131" s="186" t="s">
        <v>203</v>
      </c>
      <c r="R131" s="186"/>
      <c r="S131" s="186"/>
      <c r="T131" s="187"/>
      <c r="U131" s="188" t="s">
        <v>296</v>
      </c>
      <c r="V131" s="188" t="s">
        <v>297</v>
      </c>
      <c r="W131" s="188" t="s">
        <v>297</v>
      </c>
      <c r="X131" s="189" t="s">
        <v>167</v>
      </c>
      <c r="Y131" s="190"/>
      <c r="Z131" s="83">
        <v>700</v>
      </c>
      <c r="AA131" s="83" t="s">
        <v>193</v>
      </c>
      <c r="AB131" s="83" t="s">
        <v>181</v>
      </c>
      <c r="AC131" s="83" t="s">
        <v>102</v>
      </c>
      <c r="AD131" s="83" t="s">
        <v>5552</v>
      </c>
      <c r="AE131" s="83" t="s">
        <v>102</v>
      </c>
      <c r="AF131" s="83" t="s">
        <v>102</v>
      </c>
      <c r="AG131" s="83" t="s">
        <v>119</v>
      </c>
      <c r="AH131" s="83" t="s">
        <v>5553</v>
      </c>
      <c r="AI131" s="83" t="s">
        <v>104</v>
      </c>
      <c r="AJ131" s="83" t="s">
        <v>105</v>
      </c>
      <c r="AK131" s="191" t="s">
        <v>5552</v>
      </c>
      <c r="AL131" s="191" t="s">
        <v>102</v>
      </c>
      <c r="AM131" s="191" t="s">
        <v>102</v>
      </c>
      <c r="AN131" s="191" t="s">
        <v>119</v>
      </c>
      <c r="AO131" s="191" t="s">
        <v>5553</v>
      </c>
      <c r="AP131" s="191" t="s">
        <v>104</v>
      </c>
      <c r="AQ131" s="191" t="s">
        <v>105</v>
      </c>
      <c r="AR131" s="191" t="s">
        <v>106</v>
      </c>
      <c r="AS131" s="191" t="s">
        <v>5552</v>
      </c>
      <c r="AT131" s="191" t="s">
        <v>485</v>
      </c>
      <c r="AU131" s="191" t="s">
        <v>5553</v>
      </c>
      <c r="AV131" s="191" t="s">
        <v>104</v>
      </c>
      <c r="AW131" s="191" t="s">
        <v>204</v>
      </c>
      <c r="AX131" s="191"/>
      <c r="AY131" s="192" t="s">
        <v>454</v>
      </c>
      <c r="AZ131" s="192" t="s">
        <v>416</v>
      </c>
      <c r="BA131" s="91" t="s">
        <v>108</v>
      </c>
      <c r="BB131" s="90">
        <v>0</v>
      </c>
      <c r="BC131" s="93" t="s">
        <v>102</v>
      </c>
      <c r="BD131" s="93" t="s">
        <v>102</v>
      </c>
      <c r="BE131" s="93" t="s">
        <v>102</v>
      </c>
      <c r="BF131" s="93" t="s">
        <v>102</v>
      </c>
      <c r="BG131" s="97" t="s">
        <v>108</v>
      </c>
      <c r="BH131" s="93" t="s">
        <v>108</v>
      </c>
      <c r="BI131" s="93" t="s">
        <v>102</v>
      </c>
      <c r="BJ131" s="93" t="s">
        <v>102</v>
      </c>
      <c r="BK131" s="93" t="s">
        <v>102</v>
      </c>
      <c r="BL131" s="93" t="s">
        <v>102</v>
      </c>
      <c r="BM131" s="93" t="s">
        <v>102</v>
      </c>
      <c r="BN131" s="93" t="s">
        <v>102</v>
      </c>
      <c r="BO131" s="93" t="s">
        <v>102</v>
      </c>
      <c r="BP131" s="96" t="s">
        <v>102</v>
      </c>
      <c r="BQ131" s="90">
        <v>0</v>
      </c>
      <c r="BR131" s="93" t="s">
        <v>102</v>
      </c>
      <c r="BS131" s="93" t="s">
        <v>102</v>
      </c>
      <c r="BT131" s="93" t="s">
        <v>102</v>
      </c>
      <c r="BU131" s="93" t="s">
        <v>102</v>
      </c>
      <c r="BV131" s="97" t="s">
        <v>108</v>
      </c>
      <c r="BW131" s="93" t="s">
        <v>108</v>
      </c>
      <c r="BX131" s="95" t="s">
        <v>102</v>
      </c>
      <c r="BY131" s="93" t="s">
        <v>102</v>
      </c>
      <c r="BZ131" s="93" t="s">
        <v>102</v>
      </c>
      <c r="CA131" s="93" t="s">
        <v>102</v>
      </c>
      <c r="CB131" s="93" t="s">
        <v>102</v>
      </c>
      <c r="CC131" s="93" t="s">
        <v>102</v>
      </c>
      <c r="CD131" s="93" t="s">
        <v>102</v>
      </c>
      <c r="CE131" s="193" t="s">
        <v>102</v>
      </c>
      <c r="CF131" s="194" t="s">
        <v>436</v>
      </c>
      <c r="CG131" s="195" t="s">
        <v>5554</v>
      </c>
      <c r="CH131" s="101" t="s">
        <v>563</v>
      </c>
      <c r="CI131" s="102"/>
      <c r="CJ131" s="196" t="s">
        <v>577</v>
      </c>
      <c r="CK131" s="104" t="s">
        <v>190</v>
      </c>
      <c r="CL131" s="105"/>
      <c r="CM131" s="83" t="s">
        <v>578</v>
      </c>
      <c r="CN131" s="106" t="s">
        <v>108</v>
      </c>
      <c r="CO131" s="197" t="s">
        <v>566</v>
      </c>
      <c r="CP131" s="107"/>
      <c r="CQ131" s="198" t="s">
        <v>107</v>
      </c>
      <c r="CR131" s="198" t="s">
        <v>107</v>
      </c>
      <c r="CS131" s="199"/>
      <c r="CT131" s="83" t="s">
        <v>109</v>
      </c>
      <c r="CU131" s="83" t="s">
        <v>109</v>
      </c>
      <c r="CV131" s="83">
        <v>21</v>
      </c>
      <c r="CW131" s="83" t="s">
        <v>270</v>
      </c>
      <c r="CX131" s="83">
        <v>21</v>
      </c>
      <c r="CY131" s="83" t="s">
        <v>108</v>
      </c>
      <c r="CZ131" s="83">
        <v>170226</v>
      </c>
      <c r="DA131" s="83" t="s">
        <v>5555</v>
      </c>
      <c r="DB131" s="83" t="s">
        <v>118</v>
      </c>
      <c r="DC131" s="83" t="s">
        <v>108</v>
      </c>
      <c r="DD131" s="83">
        <v>6033</v>
      </c>
      <c r="DE131" s="83" t="s">
        <v>173</v>
      </c>
      <c r="DF131" s="83" t="s">
        <v>118</v>
      </c>
      <c r="DG131" s="83" t="s">
        <v>500</v>
      </c>
      <c r="DH131" s="83"/>
      <c r="DI131" s="85">
        <v>43646</v>
      </c>
      <c r="DJ131" s="83" t="s">
        <v>584</v>
      </c>
      <c r="DK131" s="83" t="s">
        <v>102</v>
      </c>
      <c r="DL131" s="83" t="s">
        <v>482</v>
      </c>
      <c r="DM131" s="83">
        <v>0</v>
      </c>
      <c r="DN131" s="83" t="s">
        <v>483</v>
      </c>
      <c r="DO131" s="83">
        <v>1</v>
      </c>
      <c r="DP131" s="83">
        <v>4</v>
      </c>
      <c r="DQ131" s="83"/>
      <c r="DR131" s="83" t="s">
        <v>108</v>
      </c>
      <c r="DS131" s="83" t="s">
        <v>497</v>
      </c>
      <c r="DU131" s="215" t="s">
        <v>269</v>
      </c>
      <c r="DV131" s="136">
        <v>1</v>
      </c>
      <c r="DW131" s="136">
        <v>3</v>
      </c>
      <c r="DX131" s="215" t="s">
        <v>269</v>
      </c>
      <c r="DY131" s="215" t="s">
        <v>269</v>
      </c>
      <c r="DZ131" s="215" t="s">
        <v>269</v>
      </c>
      <c r="EA131" s="215" t="s">
        <v>269</v>
      </c>
      <c r="EB131" s="215" t="s">
        <v>269</v>
      </c>
      <c r="EC131" s="215" t="s">
        <v>269</v>
      </c>
      <c r="ED131" s="215" t="s">
        <v>269</v>
      </c>
      <c r="EE131" s="215" t="s">
        <v>269</v>
      </c>
    </row>
    <row r="132" spans="1:135" ht="57.6" x14ac:dyDescent="0.55000000000000004">
      <c r="A132" s="83" t="s">
        <v>130</v>
      </c>
      <c r="B132" s="136">
        <v>536286</v>
      </c>
      <c r="C132" t="s">
        <v>785</v>
      </c>
      <c r="D132" s="83" t="s">
        <v>228</v>
      </c>
      <c r="E132" s="138">
        <v>136144734226</v>
      </c>
      <c r="F132" s="83" t="s">
        <v>143</v>
      </c>
      <c r="G132" s="85">
        <v>43620</v>
      </c>
      <c r="H132" s="83" t="s">
        <v>98</v>
      </c>
      <c r="I132" s="84" t="s">
        <v>612</v>
      </c>
      <c r="J132" s="207" t="s">
        <v>628</v>
      </c>
      <c r="K132" s="208" t="s">
        <v>633</v>
      </c>
      <c r="L132" s="83" t="s">
        <v>108</v>
      </c>
      <c r="M132" s="184" t="s">
        <v>102</v>
      </c>
      <c r="N132" s="184" t="s">
        <v>556</v>
      </c>
      <c r="O132" s="85" t="s">
        <v>102</v>
      </c>
      <c r="P132" s="185">
        <v>42491</v>
      </c>
      <c r="Q132" s="186" t="s">
        <v>202</v>
      </c>
      <c r="R132" s="186" t="s">
        <v>613</v>
      </c>
      <c r="S132" s="186"/>
      <c r="T132" s="187"/>
      <c r="U132" s="188" t="s">
        <v>295</v>
      </c>
      <c r="V132" s="188" t="s">
        <v>205</v>
      </c>
      <c r="W132" s="188" t="s">
        <v>295</v>
      </c>
      <c r="X132" s="189" t="s">
        <v>107</v>
      </c>
      <c r="Y132" s="190" t="s">
        <v>614</v>
      </c>
      <c r="Z132" s="83">
        <v>700</v>
      </c>
      <c r="AA132" s="83" t="s">
        <v>193</v>
      </c>
      <c r="AB132" s="83" t="s">
        <v>181</v>
      </c>
      <c r="AC132" s="83" t="s">
        <v>102</v>
      </c>
      <c r="AD132" s="83" t="s">
        <v>5556</v>
      </c>
      <c r="AE132" s="83" t="s">
        <v>5557</v>
      </c>
      <c r="AF132" s="83" t="s">
        <v>102</v>
      </c>
      <c r="AG132" s="83" t="s">
        <v>175</v>
      </c>
      <c r="AH132" s="83" t="s">
        <v>5558</v>
      </c>
      <c r="AI132" s="83" t="s">
        <v>104</v>
      </c>
      <c r="AJ132" s="83" t="s">
        <v>105</v>
      </c>
      <c r="AK132" s="191" t="s">
        <v>5556</v>
      </c>
      <c r="AL132" s="191" t="s">
        <v>5557</v>
      </c>
      <c r="AM132" s="191" t="s">
        <v>102</v>
      </c>
      <c r="AN132" s="191" t="s">
        <v>175</v>
      </c>
      <c r="AO132" s="191" t="s">
        <v>5558</v>
      </c>
      <c r="AP132" s="191" t="s">
        <v>104</v>
      </c>
      <c r="AQ132" s="191" t="s">
        <v>105</v>
      </c>
      <c r="AR132" s="191" t="s">
        <v>106</v>
      </c>
      <c r="AS132" s="191"/>
      <c r="AT132" s="191"/>
      <c r="AU132" s="191"/>
      <c r="AV132" s="191"/>
      <c r="AW132" s="191"/>
      <c r="AX132" s="191" t="s">
        <v>575</v>
      </c>
      <c r="AY132" s="192" t="s">
        <v>454</v>
      </c>
      <c r="AZ132" s="192" t="s">
        <v>108</v>
      </c>
      <c r="BA132" s="91" t="s">
        <v>108</v>
      </c>
      <c r="BB132" s="90">
        <v>0</v>
      </c>
      <c r="BC132" s="93" t="s">
        <v>102</v>
      </c>
      <c r="BD132" s="93" t="s">
        <v>102</v>
      </c>
      <c r="BE132" s="93" t="s">
        <v>102</v>
      </c>
      <c r="BF132" s="93" t="s">
        <v>102</v>
      </c>
      <c r="BG132" s="97" t="s">
        <v>108</v>
      </c>
      <c r="BH132" s="93" t="s">
        <v>108</v>
      </c>
      <c r="BI132" s="93" t="s">
        <v>102</v>
      </c>
      <c r="BJ132" s="93" t="s">
        <v>102</v>
      </c>
      <c r="BK132" s="93" t="s">
        <v>102</v>
      </c>
      <c r="BL132" s="93" t="s">
        <v>102</v>
      </c>
      <c r="BM132" s="93" t="s">
        <v>102</v>
      </c>
      <c r="BN132" s="93" t="s">
        <v>102</v>
      </c>
      <c r="BO132" s="93" t="s">
        <v>102</v>
      </c>
      <c r="BP132" s="96" t="s">
        <v>102</v>
      </c>
      <c r="BQ132" s="90">
        <v>0</v>
      </c>
      <c r="BR132" s="93" t="s">
        <v>102</v>
      </c>
      <c r="BS132" s="93" t="s">
        <v>102</v>
      </c>
      <c r="BT132" s="93" t="s">
        <v>102</v>
      </c>
      <c r="BU132" s="93" t="s">
        <v>102</v>
      </c>
      <c r="BV132" s="97" t="s">
        <v>108</v>
      </c>
      <c r="BW132" s="93" t="s">
        <v>108</v>
      </c>
      <c r="BX132" s="95" t="s">
        <v>102</v>
      </c>
      <c r="BY132" s="93" t="s">
        <v>102</v>
      </c>
      <c r="BZ132" s="93" t="s">
        <v>102</v>
      </c>
      <c r="CA132" s="93" t="s">
        <v>102</v>
      </c>
      <c r="CB132" s="93" t="s">
        <v>102</v>
      </c>
      <c r="CC132" s="93" t="s">
        <v>102</v>
      </c>
      <c r="CD132" s="93" t="s">
        <v>102</v>
      </c>
      <c r="CE132" s="193" t="s">
        <v>102</v>
      </c>
      <c r="CF132" s="194" t="s">
        <v>508</v>
      </c>
      <c r="CG132" s="195" t="s">
        <v>102</v>
      </c>
      <c r="CH132" s="101" t="e">
        <v>#N/A</v>
      </c>
      <c r="CI132" s="102" t="s">
        <v>580</v>
      </c>
      <c r="CJ132" s="196" t="s">
        <v>108</v>
      </c>
      <c r="CK132" s="104" t="s">
        <v>109</v>
      </c>
      <c r="CL132" s="105" t="s">
        <v>579</v>
      </c>
      <c r="CM132" s="83" t="s">
        <v>108</v>
      </c>
      <c r="CN132" s="106" t="s">
        <v>108</v>
      </c>
      <c r="CO132" s="197" t="s">
        <v>108</v>
      </c>
      <c r="CP132" s="107"/>
      <c r="CQ132" s="198" t="s">
        <v>474</v>
      </c>
      <c r="CR132" s="198" t="s">
        <v>474</v>
      </c>
      <c r="CS132" s="199" t="s">
        <v>616</v>
      </c>
      <c r="CT132" s="83" t="s">
        <v>109</v>
      </c>
      <c r="CU132" s="83" t="s">
        <v>109</v>
      </c>
      <c r="CV132" s="83">
        <v>32</v>
      </c>
      <c r="CW132" s="83" t="s">
        <v>112</v>
      </c>
      <c r="CX132" s="83">
        <v>32</v>
      </c>
      <c r="CY132" s="83" t="s">
        <v>5559</v>
      </c>
      <c r="CZ132" s="83">
        <v>171545.5</v>
      </c>
      <c r="DA132" s="83" t="s">
        <v>138</v>
      </c>
      <c r="DB132" s="83" t="s">
        <v>124</v>
      </c>
      <c r="DC132" s="83" t="s">
        <v>501</v>
      </c>
      <c r="DD132" s="83">
        <v>4076</v>
      </c>
      <c r="DE132" s="83" t="s">
        <v>582</v>
      </c>
      <c r="DF132" s="83" t="s">
        <v>145</v>
      </c>
      <c r="DG132" s="83" t="s">
        <v>501</v>
      </c>
      <c r="DH132" s="83" t="s">
        <v>582</v>
      </c>
      <c r="DI132" s="85">
        <v>43646</v>
      </c>
      <c r="DJ132" s="83" t="s">
        <v>584</v>
      </c>
      <c r="DK132" s="83" t="s">
        <v>102</v>
      </c>
      <c r="DL132" s="83" t="s">
        <v>482</v>
      </c>
      <c r="DM132" s="83">
        <v>0</v>
      </c>
      <c r="DN132" s="83" t="s">
        <v>238</v>
      </c>
      <c r="DO132" s="83">
        <v>1</v>
      </c>
      <c r="DP132" s="83">
        <v>3</v>
      </c>
      <c r="DQ132" s="83"/>
      <c r="DR132" s="83" t="s">
        <v>108</v>
      </c>
      <c r="DS132" s="83" t="s">
        <v>497</v>
      </c>
      <c r="DU132" s="215" t="s">
        <v>269</v>
      </c>
      <c r="DV132" s="136">
        <v>1</v>
      </c>
      <c r="DW132" s="136">
        <v>3</v>
      </c>
      <c r="DX132" s="215" t="s">
        <v>269</v>
      </c>
      <c r="DY132" s="215" t="s">
        <v>269</v>
      </c>
      <c r="DZ132" s="215" t="s">
        <v>269</v>
      </c>
      <c r="EA132" s="215" t="s">
        <v>269</v>
      </c>
      <c r="EB132" s="215" t="s">
        <v>269</v>
      </c>
      <c r="EC132" s="215" t="s">
        <v>269</v>
      </c>
      <c r="ED132" s="215" t="s">
        <v>269</v>
      </c>
      <c r="EE132" s="215" t="s">
        <v>269</v>
      </c>
    </row>
    <row r="133" spans="1:135" ht="28.8" x14ac:dyDescent="0.55000000000000004">
      <c r="A133" s="83" t="s">
        <v>130</v>
      </c>
      <c r="B133" s="136">
        <v>445492</v>
      </c>
      <c r="C133" t="s">
        <v>786</v>
      </c>
      <c r="D133" s="83" t="s">
        <v>228</v>
      </c>
      <c r="E133" s="138">
        <v>100114578432</v>
      </c>
      <c r="F133" s="83" t="s">
        <v>114</v>
      </c>
      <c r="G133" s="85">
        <v>43634</v>
      </c>
      <c r="H133" s="83" t="s">
        <v>98</v>
      </c>
      <c r="I133" s="84" t="s">
        <v>618</v>
      </c>
      <c r="J133" s="207" t="s">
        <v>629</v>
      </c>
      <c r="K133" s="208" t="s">
        <v>634</v>
      </c>
      <c r="L133" s="83" t="s">
        <v>108</v>
      </c>
      <c r="M133" s="184">
        <v>27511</v>
      </c>
      <c r="N133" s="184"/>
      <c r="O133" s="85" t="s">
        <v>102</v>
      </c>
      <c r="P133" s="185">
        <v>43013</v>
      </c>
      <c r="Q133" s="186" t="s">
        <v>203</v>
      </c>
      <c r="R133" s="186"/>
      <c r="S133" s="186"/>
      <c r="T133" s="187"/>
      <c r="U133" s="188" t="s">
        <v>296</v>
      </c>
      <c r="V133" s="188" t="s">
        <v>205</v>
      </c>
      <c r="W133" s="189" t="s">
        <v>619</v>
      </c>
      <c r="X133" s="189" t="s">
        <v>107</v>
      </c>
      <c r="Y133" s="190" t="s">
        <v>614</v>
      </c>
      <c r="Z133" s="83">
        <v>700</v>
      </c>
      <c r="AA133" s="83" t="s">
        <v>193</v>
      </c>
      <c r="AB133" s="83" t="s">
        <v>181</v>
      </c>
      <c r="AC133" s="83" t="s">
        <v>102</v>
      </c>
      <c r="AD133" s="83" t="s">
        <v>5560</v>
      </c>
      <c r="AE133" s="83" t="s">
        <v>102</v>
      </c>
      <c r="AF133" s="83" t="s">
        <v>102</v>
      </c>
      <c r="AG133" s="83" t="s">
        <v>174</v>
      </c>
      <c r="AH133" s="83" t="s">
        <v>5549</v>
      </c>
      <c r="AI133" s="83" t="s">
        <v>104</v>
      </c>
      <c r="AJ133" s="83" t="s">
        <v>105</v>
      </c>
      <c r="AK133" s="191" t="s">
        <v>5560</v>
      </c>
      <c r="AL133" s="191" t="s">
        <v>102</v>
      </c>
      <c r="AM133" s="191" t="s">
        <v>102</v>
      </c>
      <c r="AN133" s="191" t="s">
        <v>174</v>
      </c>
      <c r="AO133" s="191" t="s">
        <v>5549</v>
      </c>
      <c r="AP133" s="191" t="s">
        <v>104</v>
      </c>
      <c r="AQ133" s="191" t="s">
        <v>105</v>
      </c>
      <c r="AR133" s="191" t="s">
        <v>106</v>
      </c>
      <c r="AS133" s="191" t="s">
        <v>5560</v>
      </c>
      <c r="AT133" s="191" t="s">
        <v>488</v>
      </c>
      <c r="AU133" s="191" t="s">
        <v>5561</v>
      </c>
      <c r="AV133" s="191" t="s">
        <v>104</v>
      </c>
      <c r="AW133" s="191" t="s">
        <v>204</v>
      </c>
      <c r="AX133" s="191"/>
      <c r="AY133" s="192" t="s">
        <v>454</v>
      </c>
      <c r="AZ133" s="192" t="s">
        <v>416</v>
      </c>
      <c r="BA133" s="91" t="s">
        <v>108</v>
      </c>
      <c r="BB133" s="90">
        <v>0</v>
      </c>
      <c r="BC133" s="93" t="s">
        <v>102</v>
      </c>
      <c r="BD133" s="93" t="s">
        <v>102</v>
      </c>
      <c r="BE133" s="93" t="s">
        <v>102</v>
      </c>
      <c r="BF133" s="93" t="s">
        <v>102</v>
      </c>
      <c r="BG133" s="97" t="s">
        <v>108</v>
      </c>
      <c r="BH133" s="93" t="s">
        <v>108</v>
      </c>
      <c r="BI133" s="93" t="s">
        <v>102</v>
      </c>
      <c r="BJ133" s="93" t="s">
        <v>102</v>
      </c>
      <c r="BK133" s="93" t="s">
        <v>102</v>
      </c>
      <c r="BL133" s="93" t="s">
        <v>102</v>
      </c>
      <c r="BM133" s="93" t="s">
        <v>102</v>
      </c>
      <c r="BN133" s="93" t="s">
        <v>102</v>
      </c>
      <c r="BO133" s="93" t="s">
        <v>102</v>
      </c>
      <c r="BP133" s="96" t="s">
        <v>102</v>
      </c>
      <c r="BQ133" s="90">
        <v>0</v>
      </c>
      <c r="BR133" s="93" t="s">
        <v>102</v>
      </c>
      <c r="BS133" s="93" t="s">
        <v>102</v>
      </c>
      <c r="BT133" s="93" t="s">
        <v>102</v>
      </c>
      <c r="BU133" s="93" t="s">
        <v>102</v>
      </c>
      <c r="BV133" s="97" t="s">
        <v>108</v>
      </c>
      <c r="BW133" s="93" t="s">
        <v>108</v>
      </c>
      <c r="BX133" s="95" t="s">
        <v>102</v>
      </c>
      <c r="BY133" s="93" t="s">
        <v>102</v>
      </c>
      <c r="BZ133" s="93" t="s">
        <v>102</v>
      </c>
      <c r="CA133" s="93" t="s">
        <v>102</v>
      </c>
      <c r="CB133" s="93" t="s">
        <v>102</v>
      </c>
      <c r="CC133" s="93" t="s">
        <v>102</v>
      </c>
      <c r="CD133" s="93" t="s">
        <v>102</v>
      </c>
      <c r="CE133" s="193" t="s">
        <v>102</v>
      </c>
      <c r="CF133" s="194" t="s">
        <v>436</v>
      </c>
      <c r="CG133" s="195" t="s">
        <v>5562</v>
      </c>
      <c r="CH133" s="101" t="s">
        <v>310</v>
      </c>
      <c r="CI133" s="102"/>
      <c r="CJ133" s="196" t="s">
        <v>5563</v>
      </c>
      <c r="CK133" s="104" t="s">
        <v>190</v>
      </c>
      <c r="CL133" s="105"/>
      <c r="CM133" s="83" t="s">
        <v>623</v>
      </c>
      <c r="CN133" s="106" t="s">
        <v>624</v>
      </c>
      <c r="CO133" s="197" t="s">
        <v>625</v>
      </c>
      <c r="CP133" s="107"/>
      <c r="CQ133" s="198" t="s">
        <v>474</v>
      </c>
      <c r="CR133" s="198" t="s">
        <v>474</v>
      </c>
      <c r="CS133" s="199"/>
      <c r="CT133" s="83" t="s">
        <v>109</v>
      </c>
      <c r="CU133" s="83" t="s">
        <v>109</v>
      </c>
      <c r="CV133" s="83">
        <v>22</v>
      </c>
      <c r="CW133" s="83" t="s">
        <v>139</v>
      </c>
      <c r="CX133" s="83">
        <v>22</v>
      </c>
      <c r="CY133" s="83" t="s">
        <v>108</v>
      </c>
      <c r="CZ133" s="83">
        <v>172865</v>
      </c>
      <c r="DA133" s="83" t="s">
        <v>581</v>
      </c>
      <c r="DB133" s="83" t="s">
        <v>152</v>
      </c>
      <c r="DC133" s="83" t="s">
        <v>500</v>
      </c>
      <c r="DD133" s="83">
        <v>9179</v>
      </c>
      <c r="DE133" s="83" t="s">
        <v>606</v>
      </c>
      <c r="DF133" s="83" t="s">
        <v>152</v>
      </c>
      <c r="DG133" s="83" t="s">
        <v>500</v>
      </c>
      <c r="DH133" s="83"/>
      <c r="DI133" s="85">
        <v>43646</v>
      </c>
      <c r="DJ133" s="83" t="s">
        <v>584</v>
      </c>
      <c r="DK133" s="83" t="s">
        <v>102</v>
      </c>
      <c r="DL133" s="83" t="s">
        <v>482</v>
      </c>
      <c r="DM133" s="83">
        <v>0</v>
      </c>
      <c r="DN133" s="83" t="s">
        <v>483</v>
      </c>
      <c r="DO133" s="83">
        <v>1</v>
      </c>
      <c r="DP133" s="83">
        <v>4</v>
      </c>
      <c r="DQ133" s="83"/>
      <c r="DR133" s="83" t="s">
        <v>108</v>
      </c>
      <c r="DS133" s="83" t="s">
        <v>497</v>
      </c>
      <c r="DU133" s="215" t="s">
        <v>269</v>
      </c>
      <c r="DV133" s="136">
        <v>1</v>
      </c>
      <c r="DW133" s="136">
        <v>3</v>
      </c>
      <c r="DX133" s="215" t="s">
        <v>269</v>
      </c>
      <c r="DY133" s="215" t="s">
        <v>269</v>
      </c>
      <c r="DZ133" s="215" t="s">
        <v>269</v>
      </c>
      <c r="EA133" s="215" t="s">
        <v>269</v>
      </c>
      <c r="EB133" s="215" t="s">
        <v>269</v>
      </c>
      <c r="EC133" s="215" t="s">
        <v>269</v>
      </c>
      <c r="ED133" s="215" t="s">
        <v>269</v>
      </c>
      <c r="EE133" s="215" t="s">
        <v>269</v>
      </c>
    </row>
    <row r="134" spans="1:135" ht="28.8" x14ac:dyDescent="0.55000000000000004">
      <c r="A134" s="83" t="s">
        <v>130</v>
      </c>
      <c r="B134" s="136">
        <v>130029</v>
      </c>
      <c r="C134" t="s">
        <v>787</v>
      </c>
      <c r="D134" s="83" t="s">
        <v>228</v>
      </c>
      <c r="E134" s="138">
        <v>600385749587</v>
      </c>
      <c r="F134" s="83" t="s">
        <v>114</v>
      </c>
      <c r="G134" s="85">
        <v>43643</v>
      </c>
      <c r="H134" s="211" t="s">
        <v>98</v>
      </c>
      <c r="I134" s="84" t="s">
        <v>610</v>
      </c>
      <c r="J134" s="207" t="s">
        <v>627</v>
      </c>
      <c r="K134" s="208" t="s">
        <v>630</v>
      </c>
      <c r="L134" s="83" t="s">
        <v>108</v>
      </c>
      <c r="M134" s="184">
        <v>24422</v>
      </c>
      <c r="N134" s="184"/>
      <c r="O134" s="85" t="s">
        <v>102</v>
      </c>
      <c r="P134" s="185">
        <v>42491</v>
      </c>
      <c r="Q134" s="186" t="s">
        <v>203</v>
      </c>
      <c r="R134" s="186"/>
      <c r="S134" s="186"/>
      <c r="T134" s="187"/>
      <c r="U134" s="188" t="s">
        <v>296</v>
      </c>
      <c r="V134" s="188" t="s">
        <v>297</v>
      </c>
      <c r="W134" s="188" t="s">
        <v>297</v>
      </c>
      <c r="X134" s="189" t="s">
        <v>167</v>
      </c>
      <c r="Y134" s="190"/>
      <c r="Z134" s="83">
        <v>700</v>
      </c>
      <c r="AA134" s="83" t="s">
        <v>193</v>
      </c>
      <c r="AB134" s="83" t="s">
        <v>181</v>
      </c>
      <c r="AC134" s="83" t="s">
        <v>102</v>
      </c>
      <c r="AD134" s="83" t="s">
        <v>5564</v>
      </c>
      <c r="AE134" s="83" t="s">
        <v>102</v>
      </c>
      <c r="AF134" s="83" t="s">
        <v>102</v>
      </c>
      <c r="AG134" s="83" t="s">
        <v>119</v>
      </c>
      <c r="AH134" s="83" t="s">
        <v>5565</v>
      </c>
      <c r="AI134" s="83" t="s">
        <v>104</v>
      </c>
      <c r="AJ134" s="83" t="s">
        <v>105</v>
      </c>
      <c r="AK134" s="191" t="s">
        <v>5564</v>
      </c>
      <c r="AL134" s="191" t="s">
        <v>102</v>
      </c>
      <c r="AM134" s="191" t="s">
        <v>102</v>
      </c>
      <c r="AN134" s="191" t="s">
        <v>119</v>
      </c>
      <c r="AO134" s="191" t="s">
        <v>5565</v>
      </c>
      <c r="AP134" s="191" t="s">
        <v>104</v>
      </c>
      <c r="AQ134" s="191" t="s">
        <v>105</v>
      </c>
      <c r="AR134" s="191" t="s">
        <v>106</v>
      </c>
      <c r="AS134" s="191" t="s">
        <v>5564</v>
      </c>
      <c r="AT134" s="191" t="s">
        <v>485</v>
      </c>
      <c r="AU134" s="191" t="s">
        <v>5565</v>
      </c>
      <c r="AV134" s="191" t="s">
        <v>104</v>
      </c>
      <c r="AW134" s="191" t="s">
        <v>204</v>
      </c>
      <c r="AX134" s="191"/>
      <c r="AY134" s="192" t="s">
        <v>454</v>
      </c>
      <c r="AZ134" s="192" t="s">
        <v>416</v>
      </c>
      <c r="BA134" s="91" t="s">
        <v>108</v>
      </c>
      <c r="BB134" s="90">
        <v>0</v>
      </c>
      <c r="BC134" s="93" t="s">
        <v>102</v>
      </c>
      <c r="BD134" s="93" t="s">
        <v>102</v>
      </c>
      <c r="BE134" s="93" t="s">
        <v>102</v>
      </c>
      <c r="BF134" s="93" t="s">
        <v>102</v>
      </c>
      <c r="BG134" s="97" t="s">
        <v>108</v>
      </c>
      <c r="BH134" s="93" t="s">
        <v>108</v>
      </c>
      <c r="BI134" s="93" t="s">
        <v>102</v>
      </c>
      <c r="BJ134" s="93" t="s">
        <v>102</v>
      </c>
      <c r="BK134" s="93" t="s">
        <v>102</v>
      </c>
      <c r="BL134" s="93" t="s">
        <v>102</v>
      </c>
      <c r="BM134" s="93" t="s">
        <v>102</v>
      </c>
      <c r="BN134" s="93" t="s">
        <v>102</v>
      </c>
      <c r="BO134" s="93" t="s">
        <v>102</v>
      </c>
      <c r="BP134" s="96" t="s">
        <v>102</v>
      </c>
      <c r="BQ134" s="90">
        <v>0</v>
      </c>
      <c r="BR134" s="93" t="s">
        <v>102</v>
      </c>
      <c r="BS134" s="93" t="s">
        <v>102</v>
      </c>
      <c r="BT134" s="93" t="s">
        <v>102</v>
      </c>
      <c r="BU134" s="93" t="s">
        <v>102</v>
      </c>
      <c r="BV134" s="97" t="s">
        <v>108</v>
      </c>
      <c r="BW134" s="93" t="s">
        <v>108</v>
      </c>
      <c r="BX134" s="95" t="s">
        <v>102</v>
      </c>
      <c r="BY134" s="93" t="s">
        <v>102</v>
      </c>
      <c r="BZ134" s="93" t="s">
        <v>102</v>
      </c>
      <c r="CA134" s="93" t="s">
        <v>102</v>
      </c>
      <c r="CB134" s="93" t="s">
        <v>102</v>
      </c>
      <c r="CC134" s="93" t="s">
        <v>102</v>
      </c>
      <c r="CD134" s="93" t="s">
        <v>102</v>
      </c>
      <c r="CE134" s="193" t="s">
        <v>102</v>
      </c>
      <c r="CF134" s="194" t="s">
        <v>436</v>
      </c>
      <c r="CG134" s="195" t="s">
        <v>5566</v>
      </c>
      <c r="CH134" s="101" t="s">
        <v>563</v>
      </c>
      <c r="CI134" s="102"/>
      <c r="CJ134" s="196" t="s">
        <v>577</v>
      </c>
      <c r="CK134" s="104" t="s">
        <v>190</v>
      </c>
      <c r="CL134" s="105"/>
      <c r="CM134" s="83" t="s">
        <v>578</v>
      </c>
      <c r="CN134" s="106" t="s">
        <v>108</v>
      </c>
      <c r="CO134" s="197" t="s">
        <v>566</v>
      </c>
      <c r="CP134" s="107"/>
      <c r="CQ134" s="198" t="s">
        <v>107</v>
      </c>
      <c r="CR134" s="198" t="s">
        <v>107</v>
      </c>
      <c r="CS134" s="199"/>
      <c r="CT134" s="83" t="s">
        <v>109</v>
      </c>
      <c r="CU134" s="83" t="s">
        <v>109</v>
      </c>
      <c r="CV134" s="83">
        <v>37</v>
      </c>
      <c r="CW134" s="83" t="s">
        <v>270</v>
      </c>
      <c r="CX134" s="83">
        <v>37</v>
      </c>
      <c r="CY134" s="83" t="s">
        <v>108</v>
      </c>
      <c r="CZ134" s="83">
        <v>174184.5</v>
      </c>
      <c r="DA134" s="83" t="s">
        <v>5567</v>
      </c>
      <c r="DB134" s="83" t="s">
        <v>118</v>
      </c>
      <c r="DC134" s="83" t="s">
        <v>108</v>
      </c>
      <c r="DD134" s="83">
        <v>8357</v>
      </c>
      <c r="DE134" s="83" t="s">
        <v>173</v>
      </c>
      <c r="DF134" s="83" t="s">
        <v>118</v>
      </c>
      <c r="DG134" s="83" t="s">
        <v>500</v>
      </c>
      <c r="DH134" s="83"/>
      <c r="DI134" s="85">
        <v>43646</v>
      </c>
      <c r="DJ134" s="83" t="s">
        <v>584</v>
      </c>
      <c r="DK134" s="83" t="s">
        <v>102</v>
      </c>
      <c r="DL134" s="83" t="s">
        <v>482</v>
      </c>
      <c r="DM134" s="83">
        <v>0</v>
      </c>
      <c r="DN134" s="83" t="s">
        <v>483</v>
      </c>
      <c r="DO134" s="83">
        <v>1</v>
      </c>
      <c r="DP134" s="83">
        <v>6</v>
      </c>
      <c r="DQ134" s="83"/>
      <c r="DR134" s="83" t="s">
        <v>108</v>
      </c>
      <c r="DS134" s="83" t="s">
        <v>497</v>
      </c>
      <c r="DU134" s="215" t="s">
        <v>269</v>
      </c>
      <c r="DV134" s="136">
        <v>1</v>
      </c>
      <c r="DW134" s="136">
        <v>3</v>
      </c>
      <c r="DX134" s="215" t="s">
        <v>269</v>
      </c>
      <c r="DY134" s="215" t="s">
        <v>269</v>
      </c>
      <c r="DZ134" s="215" t="s">
        <v>269</v>
      </c>
      <c r="EA134" s="215" t="s">
        <v>269</v>
      </c>
      <c r="EB134" s="215" t="s">
        <v>269</v>
      </c>
      <c r="EC134" s="215" t="s">
        <v>269</v>
      </c>
      <c r="ED134" s="215" t="s">
        <v>269</v>
      </c>
      <c r="EE134" s="215" t="s">
        <v>269</v>
      </c>
    </row>
    <row r="135" spans="1:135" ht="57.6" x14ac:dyDescent="0.55000000000000004">
      <c r="A135" s="83" t="s">
        <v>130</v>
      </c>
      <c r="B135" s="136">
        <v>668980</v>
      </c>
      <c r="C135" t="s">
        <v>788</v>
      </c>
      <c r="D135" s="83" t="s">
        <v>228</v>
      </c>
      <c r="E135" s="138">
        <v>909864530946</v>
      </c>
      <c r="F135" s="83" t="s">
        <v>143</v>
      </c>
      <c r="G135" s="85">
        <v>43620</v>
      </c>
      <c r="H135" s="83" t="s">
        <v>98</v>
      </c>
      <c r="I135" s="84" t="s">
        <v>612</v>
      </c>
      <c r="J135" s="207" t="s">
        <v>628</v>
      </c>
      <c r="K135" s="208" t="s">
        <v>633</v>
      </c>
      <c r="L135" s="83" t="s">
        <v>108</v>
      </c>
      <c r="M135" s="184" t="s">
        <v>102</v>
      </c>
      <c r="N135" s="184" t="s">
        <v>556</v>
      </c>
      <c r="O135" s="85" t="s">
        <v>102</v>
      </c>
      <c r="P135" s="185">
        <v>42491</v>
      </c>
      <c r="Q135" s="186" t="s">
        <v>202</v>
      </c>
      <c r="R135" s="186" t="s">
        <v>613</v>
      </c>
      <c r="S135" s="186"/>
      <c r="T135" s="187"/>
      <c r="U135" s="188" t="s">
        <v>295</v>
      </c>
      <c r="V135" s="188" t="s">
        <v>205</v>
      </c>
      <c r="W135" s="188" t="s">
        <v>295</v>
      </c>
      <c r="X135" s="189" t="s">
        <v>107</v>
      </c>
      <c r="Y135" s="190" t="s">
        <v>614</v>
      </c>
      <c r="Z135" s="83">
        <v>700</v>
      </c>
      <c r="AA135" s="83" t="s">
        <v>193</v>
      </c>
      <c r="AB135" s="83" t="s">
        <v>181</v>
      </c>
      <c r="AC135" s="83" t="s">
        <v>102</v>
      </c>
      <c r="AD135" s="83" t="s">
        <v>5568</v>
      </c>
      <c r="AE135" s="83" t="s">
        <v>5569</v>
      </c>
      <c r="AF135" s="83" t="s">
        <v>102</v>
      </c>
      <c r="AG135" s="83" t="s">
        <v>175</v>
      </c>
      <c r="AH135" s="83" t="s">
        <v>5570</v>
      </c>
      <c r="AI135" s="83" t="s">
        <v>104</v>
      </c>
      <c r="AJ135" s="83" t="s">
        <v>105</v>
      </c>
      <c r="AK135" s="191" t="s">
        <v>5568</v>
      </c>
      <c r="AL135" s="191" t="s">
        <v>5569</v>
      </c>
      <c r="AM135" s="191" t="s">
        <v>102</v>
      </c>
      <c r="AN135" s="191" t="s">
        <v>175</v>
      </c>
      <c r="AO135" s="191" t="s">
        <v>5570</v>
      </c>
      <c r="AP135" s="191" t="s">
        <v>104</v>
      </c>
      <c r="AQ135" s="191" t="s">
        <v>105</v>
      </c>
      <c r="AR135" s="191" t="s">
        <v>106</v>
      </c>
      <c r="AS135" s="191"/>
      <c r="AT135" s="191"/>
      <c r="AU135" s="191"/>
      <c r="AV135" s="191"/>
      <c r="AW135" s="191"/>
      <c r="AX135" s="191" t="s">
        <v>575</v>
      </c>
      <c r="AY135" s="192" t="s">
        <v>454</v>
      </c>
      <c r="AZ135" s="192" t="s">
        <v>108</v>
      </c>
      <c r="BA135" s="91" t="s">
        <v>108</v>
      </c>
      <c r="BB135" s="90">
        <v>0</v>
      </c>
      <c r="BC135" s="93" t="s">
        <v>102</v>
      </c>
      <c r="BD135" s="93" t="s">
        <v>102</v>
      </c>
      <c r="BE135" s="93" t="s">
        <v>102</v>
      </c>
      <c r="BF135" s="93" t="s">
        <v>102</v>
      </c>
      <c r="BG135" s="97" t="s">
        <v>108</v>
      </c>
      <c r="BH135" s="93" t="s">
        <v>108</v>
      </c>
      <c r="BI135" s="93" t="s">
        <v>102</v>
      </c>
      <c r="BJ135" s="93" t="s">
        <v>102</v>
      </c>
      <c r="BK135" s="93" t="s">
        <v>102</v>
      </c>
      <c r="BL135" s="93" t="s">
        <v>102</v>
      </c>
      <c r="BM135" s="93" t="s">
        <v>102</v>
      </c>
      <c r="BN135" s="93" t="s">
        <v>102</v>
      </c>
      <c r="BO135" s="93" t="s">
        <v>102</v>
      </c>
      <c r="BP135" s="96" t="s">
        <v>102</v>
      </c>
      <c r="BQ135" s="90">
        <v>0</v>
      </c>
      <c r="BR135" s="93" t="s">
        <v>102</v>
      </c>
      <c r="BS135" s="93" t="s">
        <v>102</v>
      </c>
      <c r="BT135" s="93" t="s">
        <v>102</v>
      </c>
      <c r="BU135" s="93" t="s">
        <v>102</v>
      </c>
      <c r="BV135" s="97" t="s">
        <v>108</v>
      </c>
      <c r="BW135" s="93" t="s">
        <v>108</v>
      </c>
      <c r="BX135" s="95" t="s">
        <v>102</v>
      </c>
      <c r="BY135" s="93" t="s">
        <v>102</v>
      </c>
      <c r="BZ135" s="93" t="s">
        <v>102</v>
      </c>
      <c r="CA135" s="93" t="s">
        <v>102</v>
      </c>
      <c r="CB135" s="93" t="s">
        <v>102</v>
      </c>
      <c r="CC135" s="93" t="s">
        <v>102</v>
      </c>
      <c r="CD135" s="93" t="s">
        <v>102</v>
      </c>
      <c r="CE135" s="193" t="s">
        <v>102</v>
      </c>
      <c r="CF135" s="194" t="s">
        <v>508</v>
      </c>
      <c r="CG135" s="195" t="s">
        <v>102</v>
      </c>
      <c r="CH135" s="101" t="e">
        <v>#N/A</v>
      </c>
      <c r="CI135" s="102" t="s">
        <v>580</v>
      </c>
      <c r="CJ135" s="196" t="s">
        <v>108</v>
      </c>
      <c r="CK135" s="104" t="s">
        <v>109</v>
      </c>
      <c r="CL135" s="105" t="s">
        <v>579</v>
      </c>
      <c r="CM135" s="83" t="s">
        <v>108</v>
      </c>
      <c r="CN135" s="106" t="s">
        <v>108</v>
      </c>
      <c r="CO135" s="197" t="s">
        <v>108</v>
      </c>
      <c r="CP135" s="107"/>
      <c r="CQ135" s="198" t="s">
        <v>474</v>
      </c>
      <c r="CR135" s="198" t="s">
        <v>474</v>
      </c>
      <c r="CS135" s="199" t="s">
        <v>616</v>
      </c>
      <c r="CT135" s="83" t="s">
        <v>109</v>
      </c>
      <c r="CU135" s="83" t="s">
        <v>109</v>
      </c>
      <c r="CV135" s="83">
        <v>6</v>
      </c>
      <c r="CW135" s="83" t="s">
        <v>112</v>
      </c>
      <c r="CX135" s="83">
        <v>6</v>
      </c>
      <c r="CY135" s="83" t="s">
        <v>5571</v>
      </c>
      <c r="CZ135" s="83">
        <v>175504</v>
      </c>
      <c r="DA135" s="83" t="s">
        <v>138</v>
      </c>
      <c r="DB135" s="83" t="s">
        <v>124</v>
      </c>
      <c r="DC135" s="83" t="s">
        <v>501</v>
      </c>
      <c r="DD135" s="83">
        <v>5674</v>
      </c>
      <c r="DE135" s="83" t="s">
        <v>582</v>
      </c>
      <c r="DF135" s="83" t="s">
        <v>145</v>
      </c>
      <c r="DG135" s="83" t="s">
        <v>501</v>
      </c>
      <c r="DH135" s="83" t="s">
        <v>582</v>
      </c>
      <c r="DI135" s="85">
        <v>43646</v>
      </c>
      <c r="DJ135" s="83" t="s">
        <v>584</v>
      </c>
      <c r="DK135" s="83" t="s">
        <v>102</v>
      </c>
      <c r="DL135" s="83" t="s">
        <v>482</v>
      </c>
      <c r="DM135" s="83">
        <v>0</v>
      </c>
      <c r="DN135" s="83" t="s">
        <v>238</v>
      </c>
      <c r="DO135" s="83">
        <v>1</v>
      </c>
      <c r="DP135" s="83">
        <v>1</v>
      </c>
      <c r="DQ135" s="83"/>
      <c r="DR135" s="83" t="s">
        <v>108</v>
      </c>
      <c r="DS135" s="83" t="s">
        <v>497</v>
      </c>
      <c r="DU135" s="215" t="s">
        <v>269</v>
      </c>
      <c r="DV135" s="136">
        <v>1</v>
      </c>
      <c r="DW135" s="136">
        <v>3</v>
      </c>
      <c r="DX135" s="215" t="s">
        <v>269</v>
      </c>
      <c r="DY135" s="215" t="s">
        <v>269</v>
      </c>
      <c r="DZ135" s="215" t="s">
        <v>269</v>
      </c>
      <c r="EA135" s="215" t="s">
        <v>269</v>
      </c>
      <c r="EB135" s="215" t="s">
        <v>269</v>
      </c>
      <c r="EC135" s="215" t="s">
        <v>269</v>
      </c>
      <c r="ED135" s="215" t="s">
        <v>269</v>
      </c>
      <c r="EE135" s="215" t="s">
        <v>269</v>
      </c>
    </row>
    <row r="136" spans="1:135" ht="28.8" x14ac:dyDescent="0.55000000000000004">
      <c r="A136" s="83" t="s">
        <v>130</v>
      </c>
      <c r="B136" s="136">
        <v>727320</v>
      </c>
      <c r="C136" t="s">
        <v>789</v>
      </c>
      <c r="D136" s="83" t="s">
        <v>228</v>
      </c>
      <c r="E136" s="138">
        <v>658218680660</v>
      </c>
      <c r="F136" s="83" t="s">
        <v>114</v>
      </c>
      <c r="G136" s="85">
        <v>43634</v>
      </c>
      <c r="H136" s="83" t="s">
        <v>98</v>
      </c>
      <c r="I136" s="84" t="s">
        <v>618</v>
      </c>
      <c r="J136" s="207" t="s">
        <v>629</v>
      </c>
      <c r="K136" s="208" t="s">
        <v>634</v>
      </c>
      <c r="L136" s="83" t="s">
        <v>108</v>
      </c>
      <c r="M136" s="184">
        <v>27512</v>
      </c>
      <c r="N136" s="184"/>
      <c r="O136" s="85" t="s">
        <v>102</v>
      </c>
      <c r="P136" s="185">
        <v>43013</v>
      </c>
      <c r="Q136" s="186" t="s">
        <v>203</v>
      </c>
      <c r="R136" s="186"/>
      <c r="S136" s="186"/>
      <c r="T136" s="187"/>
      <c r="U136" s="188" t="s">
        <v>296</v>
      </c>
      <c r="V136" s="188" t="s">
        <v>205</v>
      </c>
      <c r="W136" s="189" t="s">
        <v>619</v>
      </c>
      <c r="X136" s="189" t="s">
        <v>107</v>
      </c>
      <c r="Y136" s="190" t="s">
        <v>614</v>
      </c>
      <c r="Z136" s="83">
        <v>700</v>
      </c>
      <c r="AA136" s="83" t="s">
        <v>193</v>
      </c>
      <c r="AB136" s="83" t="s">
        <v>181</v>
      </c>
      <c r="AC136" s="83" t="s">
        <v>102</v>
      </c>
      <c r="AD136" s="83" t="s">
        <v>5572</v>
      </c>
      <c r="AE136" s="83" t="s">
        <v>102</v>
      </c>
      <c r="AF136" s="83" t="s">
        <v>102</v>
      </c>
      <c r="AG136" s="83" t="s">
        <v>174</v>
      </c>
      <c r="AH136" s="83" t="s">
        <v>5561</v>
      </c>
      <c r="AI136" s="83" t="s">
        <v>104</v>
      </c>
      <c r="AJ136" s="83" t="s">
        <v>105</v>
      </c>
      <c r="AK136" s="191" t="s">
        <v>5572</v>
      </c>
      <c r="AL136" s="191" t="s">
        <v>102</v>
      </c>
      <c r="AM136" s="191" t="s">
        <v>102</v>
      </c>
      <c r="AN136" s="191" t="s">
        <v>174</v>
      </c>
      <c r="AO136" s="191" t="s">
        <v>5561</v>
      </c>
      <c r="AP136" s="191" t="s">
        <v>104</v>
      </c>
      <c r="AQ136" s="191" t="s">
        <v>105</v>
      </c>
      <c r="AR136" s="191" t="s">
        <v>106</v>
      </c>
      <c r="AS136" s="191" t="s">
        <v>5572</v>
      </c>
      <c r="AT136" s="191" t="s">
        <v>488</v>
      </c>
      <c r="AU136" s="191" t="s">
        <v>5573</v>
      </c>
      <c r="AV136" s="191" t="s">
        <v>104</v>
      </c>
      <c r="AW136" s="191" t="s">
        <v>204</v>
      </c>
      <c r="AX136" s="191"/>
      <c r="AY136" s="192" t="s">
        <v>454</v>
      </c>
      <c r="AZ136" s="192" t="s">
        <v>416</v>
      </c>
      <c r="BA136" s="91" t="s">
        <v>108</v>
      </c>
      <c r="BB136" s="90">
        <v>0</v>
      </c>
      <c r="BC136" s="93" t="s">
        <v>102</v>
      </c>
      <c r="BD136" s="93" t="s">
        <v>102</v>
      </c>
      <c r="BE136" s="93" t="s">
        <v>102</v>
      </c>
      <c r="BF136" s="93" t="s">
        <v>102</v>
      </c>
      <c r="BG136" s="97" t="s">
        <v>108</v>
      </c>
      <c r="BH136" s="93" t="s">
        <v>108</v>
      </c>
      <c r="BI136" s="93" t="s">
        <v>102</v>
      </c>
      <c r="BJ136" s="93" t="s">
        <v>102</v>
      </c>
      <c r="BK136" s="93" t="s">
        <v>102</v>
      </c>
      <c r="BL136" s="93" t="s">
        <v>102</v>
      </c>
      <c r="BM136" s="93" t="s">
        <v>102</v>
      </c>
      <c r="BN136" s="93" t="s">
        <v>102</v>
      </c>
      <c r="BO136" s="93" t="s">
        <v>102</v>
      </c>
      <c r="BP136" s="96" t="s">
        <v>102</v>
      </c>
      <c r="BQ136" s="90">
        <v>0</v>
      </c>
      <c r="BR136" s="93" t="s">
        <v>102</v>
      </c>
      <c r="BS136" s="93" t="s">
        <v>102</v>
      </c>
      <c r="BT136" s="93" t="s">
        <v>102</v>
      </c>
      <c r="BU136" s="93" t="s">
        <v>102</v>
      </c>
      <c r="BV136" s="97" t="s">
        <v>108</v>
      </c>
      <c r="BW136" s="93" t="s">
        <v>108</v>
      </c>
      <c r="BX136" s="95" t="s">
        <v>102</v>
      </c>
      <c r="BY136" s="93" t="s">
        <v>102</v>
      </c>
      <c r="BZ136" s="93" t="s">
        <v>102</v>
      </c>
      <c r="CA136" s="93" t="s">
        <v>102</v>
      </c>
      <c r="CB136" s="93" t="s">
        <v>102</v>
      </c>
      <c r="CC136" s="93" t="s">
        <v>102</v>
      </c>
      <c r="CD136" s="93" t="s">
        <v>102</v>
      </c>
      <c r="CE136" s="193" t="s">
        <v>102</v>
      </c>
      <c r="CF136" s="194" t="s">
        <v>436</v>
      </c>
      <c r="CG136" s="195" t="s">
        <v>5574</v>
      </c>
      <c r="CH136" s="101" t="s">
        <v>310</v>
      </c>
      <c r="CI136" s="102"/>
      <c r="CJ136" s="196" t="s">
        <v>5575</v>
      </c>
      <c r="CK136" s="104" t="s">
        <v>190</v>
      </c>
      <c r="CL136" s="105"/>
      <c r="CM136" s="83" t="s">
        <v>623</v>
      </c>
      <c r="CN136" s="106" t="s">
        <v>624</v>
      </c>
      <c r="CO136" s="197" t="s">
        <v>625</v>
      </c>
      <c r="CP136" s="107"/>
      <c r="CQ136" s="198" t="s">
        <v>474</v>
      </c>
      <c r="CR136" s="198" t="s">
        <v>474</v>
      </c>
      <c r="CS136" s="199"/>
      <c r="CT136" s="83" t="s">
        <v>109</v>
      </c>
      <c r="CU136" s="83" t="s">
        <v>109</v>
      </c>
      <c r="CV136" s="83">
        <v>42</v>
      </c>
      <c r="CW136" s="83" t="s">
        <v>139</v>
      </c>
      <c r="CX136" s="83">
        <v>42</v>
      </c>
      <c r="CY136" s="83" t="s">
        <v>108</v>
      </c>
      <c r="CZ136" s="83">
        <v>176823.5</v>
      </c>
      <c r="DA136" s="83" t="s">
        <v>581</v>
      </c>
      <c r="DB136" s="83" t="s">
        <v>152</v>
      </c>
      <c r="DC136" s="83" t="s">
        <v>500</v>
      </c>
      <c r="DD136" s="83">
        <v>5755</v>
      </c>
      <c r="DE136" s="83" t="s">
        <v>606</v>
      </c>
      <c r="DF136" s="83" t="s">
        <v>152</v>
      </c>
      <c r="DG136" s="83" t="s">
        <v>500</v>
      </c>
      <c r="DH136" s="83"/>
      <c r="DI136" s="85">
        <v>43646</v>
      </c>
      <c r="DJ136" s="83" t="s">
        <v>584</v>
      </c>
      <c r="DK136" s="83" t="s">
        <v>102</v>
      </c>
      <c r="DL136" s="83" t="s">
        <v>482</v>
      </c>
      <c r="DM136" s="83">
        <v>0</v>
      </c>
      <c r="DN136" s="83" t="s">
        <v>483</v>
      </c>
      <c r="DO136" s="83">
        <v>1</v>
      </c>
      <c r="DP136" s="83">
        <v>5</v>
      </c>
      <c r="DQ136" s="83"/>
      <c r="DR136" s="83" t="s">
        <v>108</v>
      </c>
      <c r="DS136" s="83" t="s">
        <v>497</v>
      </c>
      <c r="DU136" s="215" t="s">
        <v>269</v>
      </c>
      <c r="DV136" s="136">
        <v>1</v>
      </c>
      <c r="DW136" s="136">
        <v>3</v>
      </c>
      <c r="DX136" s="215" t="s">
        <v>269</v>
      </c>
      <c r="DY136" s="215" t="s">
        <v>269</v>
      </c>
      <c r="DZ136" s="215" t="s">
        <v>269</v>
      </c>
      <c r="EA136" s="215" t="s">
        <v>269</v>
      </c>
      <c r="EB136" s="215" t="s">
        <v>269</v>
      </c>
      <c r="EC136" s="215" t="s">
        <v>269</v>
      </c>
      <c r="ED136" s="215" t="s">
        <v>269</v>
      </c>
      <c r="EE136" s="215" t="s">
        <v>269</v>
      </c>
    </row>
    <row r="137" spans="1:135" ht="28.8" x14ac:dyDescent="0.55000000000000004">
      <c r="A137" s="83" t="s">
        <v>130</v>
      </c>
      <c r="B137" s="136">
        <v>456885</v>
      </c>
      <c r="C137" t="s">
        <v>790</v>
      </c>
      <c r="D137" s="83" t="s">
        <v>228</v>
      </c>
      <c r="E137" s="138">
        <v>353852866535</v>
      </c>
      <c r="F137" s="83" t="s">
        <v>114</v>
      </c>
      <c r="G137" s="85">
        <v>43643</v>
      </c>
      <c r="H137" s="211" t="s">
        <v>98</v>
      </c>
      <c r="I137" s="84" t="s">
        <v>610</v>
      </c>
      <c r="J137" s="207" t="s">
        <v>627</v>
      </c>
      <c r="K137" s="208" t="s">
        <v>630</v>
      </c>
      <c r="L137" s="83" t="s">
        <v>108</v>
      </c>
      <c r="M137" s="184">
        <v>24423</v>
      </c>
      <c r="N137" s="184"/>
      <c r="O137" s="85" t="s">
        <v>102</v>
      </c>
      <c r="P137" s="185">
        <v>42491</v>
      </c>
      <c r="Q137" s="186" t="s">
        <v>203</v>
      </c>
      <c r="R137" s="186"/>
      <c r="S137" s="186"/>
      <c r="T137" s="187"/>
      <c r="U137" s="188" t="s">
        <v>296</v>
      </c>
      <c r="V137" s="188" t="s">
        <v>297</v>
      </c>
      <c r="W137" s="188" t="s">
        <v>297</v>
      </c>
      <c r="X137" s="189" t="s">
        <v>167</v>
      </c>
      <c r="Y137" s="190"/>
      <c r="Z137" s="83">
        <v>700</v>
      </c>
      <c r="AA137" s="83" t="s">
        <v>193</v>
      </c>
      <c r="AB137" s="83" t="s">
        <v>181</v>
      </c>
      <c r="AC137" s="83" t="s">
        <v>102</v>
      </c>
      <c r="AD137" s="83" t="s">
        <v>5576</v>
      </c>
      <c r="AE137" s="83" t="s">
        <v>102</v>
      </c>
      <c r="AF137" s="83" t="s">
        <v>102</v>
      </c>
      <c r="AG137" s="83" t="s">
        <v>119</v>
      </c>
      <c r="AH137" s="83" t="s">
        <v>5577</v>
      </c>
      <c r="AI137" s="83" t="s">
        <v>104</v>
      </c>
      <c r="AJ137" s="83" t="s">
        <v>105</v>
      </c>
      <c r="AK137" s="191" t="s">
        <v>5576</v>
      </c>
      <c r="AL137" s="191" t="s">
        <v>102</v>
      </c>
      <c r="AM137" s="191" t="s">
        <v>102</v>
      </c>
      <c r="AN137" s="191" t="s">
        <v>119</v>
      </c>
      <c r="AO137" s="191" t="s">
        <v>5577</v>
      </c>
      <c r="AP137" s="191" t="s">
        <v>104</v>
      </c>
      <c r="AQ137" s="191" t="s">
        <v>105</v>
      </c>
      <c r="AR137" s="191" t="s">
        <v>106</v>
      </c>
      <c r="AS137" s="191" t="s">
        <v>5576</v>
      </c>
      <c r="AT137" s="191" t="s">
        <v>485</v>
      </c>
      <c r="AU137" s="191" t="s">
        <v>5577</v>
      </c>
      <c r="AV137" s="191" t="s">
        <v>104</v>
      </c>
      <c r="AW137" s="191" t="s">
        <v>204</v>
      </c>
      <c r="AX137" s="191"/>
      <c r="AY137" s="192" t="s">
        <v>454</v>
      </c>
      <c r="AZ137" s="192" t="s">
        <v>416</v>
      </c>
      <c r="BA137" s="91" t="s">
        <v>108</v>
      </c>
      <c r="BB137" s="90">
        <v>0</v>
      </c>
      <c r="BC137" s="93" t="s">
        <v>102</v>
      </c>
      <c r="BD137" s="93" t="s">
        <v>102</v>
      </c>
      <c r="BE137" s="93" t="s">
        <v>102</v>
      </c>
      <c r="BF137" s="93" t="s">
        <v>102</v>
      </c>
      <c r="BG137" s="97" t="s">
        <v>108</v>
      </c>
      <c r="BH137" s="93" t="s">
        <v>108</v>
      </c>
      <c r="BI137" s="93" t="s">
        <v>102</v>
      </c>
      <c r="BJ137" s="93" t="s">
        <v>102</v>
      </c>
      <c r="BK137" s="93" t="s">
        <v>102</v>
      </c>
      <c r="BL137" s="93" t="s">
        <v>102</v>
      </c>
      <c r="BM137" s="93" t="s">
        <v>102</v>
      </c>
      <c r="BN137" s="93" t="s">
        <v>102</v>
      </c>
      <c r="BO137" s="93" t="s">
        <v>102</v>
      </c>
      <c r="BP137" s="96" t="s">
        <v>102</v>
      </c>
      <c r="BQ137" s="90">
        <v>0</v>
      </c>
      <c r="BR137" s="93" t="s">
        <v>102</v>
      </c>
      <c r="BS137" s="93" t="s">
        <v>102</v>
      </c>
      <c r="BT137" s="93" t="s">
        <v>102</v>
      </c>
      <c r="BU137" s="93" t="s">
        <v>102</v>
      </c>
      <c r="BV137" s="97" t="s">
        <v>108</v>
      </c>
      <c r="BW137" s="93" t="s">
        <v>108</v>
      </c>
      <c r="BX137" s="95" t="s">
        <v>102</v>
      </c>
      <c r="BY137" s="93" t="s">
        <v>102</v>
      </c>
      <c r="BZ137" s="93" t="s">
        <v>102</v>
      </c>
      <c r="CA137" s="93" t="s">
        <v>102</v>
      </c>
      <c r="CB137" s="93" t="s">
        <v>102</v>
      </c>
      <c r="CC137" s="93" t="s">
        <v>102</v>
      </c>
      <c r="CD137" s="93" t="s">
        <v>102</v>
      </c>
      <c r="CE137" s="193" t="s">
        <v>102</v>
      </c>
      <c r="CF137" s="194" t="s">
        <v>436</v>
      </c>
      <c r="CG137" s="195" t="s">
        <v>5578</v>
      </c>
      <c r="CH137" s="101" t="s">
        <v>563</v>
      </c>
      <c r="CI137" s="102"/>
      <c r="CJ137" s="196" t="s">
        <v>577</v>
      </c>
      <c r="CK137" s="104" t="s">
        <v>190</v>
      </c>
      <c r="CL137" s="105"/>
      <c r="CM137" s="83" t="s">
        <v>578</v>
      </c>
      <c r="CN137" s="106" t="s">
        <v>108</v>
      </c>
      <c r="CO137" s="197" t="s">
        <v>566</v>
      </c>
      <c r="CP137" s="107"/>
      <c r="CQ137" s="198" t="s">
        <v>107</v>
      </c>
      <c r="CR137" s="198" t="s">
        <v>107</v>
      </c>
      <c r="CS137" s="199"/>
      <c r="CT137" s="83" t="s">
        <v>109</v>
      </c>
      <c r="CU137" s="83" t="s">
        <v>109</v>
      </c>
      <c r="CV137" s="83">
        <v>97</v>
      </c>
      <c r="CW137" s="83" t="s">
        <v>270</v>
      </c>
      <c r="CX137" s="83">
        <v>97</v>
      </c>
      <c r="CY137" s="83" t="s">
        <v>108</v>
      </c>
      <c r="CZ137" s="83">
        <v>178143</v>
      </c>
      <c r="DA137" s="83" t="s">
        <v>5579</v>
      </c>
      <c r="DB137" s="83" t="s">
        <v>118</v>
      </c>
      <c r="DC137" s="83" t="s">
        <v>108</v>
      </c>
      <c r="DD137" s="83">
        <v>1876</v>
      </c>
      <c r="DE137" s="83" t="s">
        <v>173</v>
      </c>
      <c r="DF137" s="83" t="s">
        <v>118</v>
      </c>
      <c r="DG137" s="83" t="s">
        <v>500</v>
      </c>
      <c r="DH137" s="83"/>
      <c r="DI137" s="85">
        <v>43646</v>
      </c>
      <c r="DJ137" s="83" t="s">
        <v>584</v>
      </c>
      <c r="DK137" s="83" t="s">
        <v>102</v>
      </c>
      <c r="DL137" s="83" t="s">
        <v>482</v>
      </c>
      <c r="DM137" s="83">
        <v>0</v>
      </c>
      <c r="DN137" s="83" t="s">
        <v>483</v>
      </c>
      <c r="DO137" s="83">
        <v>1</v>
      </c>
      <c r="DP137" s="83">
        <v>5</v>
      </c>
      <c r="DQ137" s="83"/>
      <c r="DR137" s="83" t="s">
        <v>108</v>
      </c>
      <c r="DS137" s="83" t="s">
        <v>497</v>
      </c>
      <c r="DU137" s="215" t="s">
        <v>269</v>
      </c>
      <c r="DV137" s="136">
        <v>1</v>
      </c>
      <c r="DW137" s="136">
        <v>3</v>
      </c>
      <c r="DX137" s="215" t="s">
        <v>269</v>
      </c>
      <c r="DY137" s="215" t="s">
        <v>269</v>
      </c>
      <c r="DZ137" s="215" t="s">
        <v>269</v>
      </c>
      <c r="EA137" s="215" t="s">
        <v>269</v>
      </c>
      <c r="EB137" s="215" t="s">
        <v>269</v>
      </c>
      <c r="EC137" s="215" t="s">
        <v>269</v>
      </c>
      <c r="ED137" s="215" t="s">
        <v>269</v>
      </c>
      <c r="EE137" s="215" t="s">
        <v>269</v>
      </c>
    </row>
    <row r="138" spans="1:135" ht="57.6" x14ac:dyDescent="0.55000000000000004">
      <c r="A138" s="83" t="s">
        <v>130</v>
      </c>
      <c r="B138" s="136">
        <v>244306</v>
      </c>
      <c r="C138" t="s">
        <v>791</v>
      </c>
      <c r="D138" s="83" t="s">
        <v>228</v>
      </c>
      <c r="E138" s="138">
        <v>314590471133</v>
      </c>
      <c r="F138" s="83" t="s">
        <v>143</v>
      </c>
      <c r="G138" s="85">
        <v>43620</v>
      </c>
      <c r="H138" s="83" t="s">
        <v>98</v>
      </c>
      <c r="I138" s="84" t="s">
        <v>612</v>
      </c>
      <c r="J138" s="207" t="s">
        <v>628</v>
      </c>
      <c r="K138" s="208" t="s">
        <v>633</v>
      </c>
      <c r="L138" s="83" t="s">
        <v>108</v>
      </c>
      <c r="M138" s="184" t="s">
        <v>102</v>
      </c>
      <c r="N138" s="184" t="s">
        <v>556</v>
      </c>
      <c r="O138" s="85" t="s">
        <v>102</v>
      </c>
      <c r="P138" s="185">
        <v>42491</v>
      </c>
      <c r="Q138" s="186" t="s">
        <v>202</v>
      </c>
      <c r="R138" s="186" t="s">
        <v>613</v>
      </c>
      <c r="S138" s="186"/>
      <c r="T138" s="187"/>
      <c r="U138" s="188" t="s">
        <v>295</v>
      </c>
      <c r="V138" s="188" t="s">
        <v>205</v>
      </c>
      <c r="W138" s="188" t="s">
        <v>295</v>
      </c>
      <c r="X138" s="189" t="s">
        <v>107</v>
      </c>
      <c r="Y138" s="190" t="s">
        <v>614</v>
      </c>
      <c r="Z138" s="83">
        <v>700</v>
      </c>
      <c r="AA138" s="83" t="s">
        <v>193</v>
      </c>
      <c r="AB138" s="83" t="s">
        <v>181</v>
      </c>
      <c r="AC138" s="83" t="s">
        <v>102</v>
      </c>
      <c r="AD138" s="83" t="s">
        <v>5580</v>
      </c>
      <c r="AE138" s="83" t="s">
        <v>5581</v>
      </c>
      <c r="AF138" s="83" t="s">
        <v>102</v>
      </c>
      <c r="AG138" s="83" t="s">
        <v>175</v>
      </c>
      <c r="AH138" s="83" t="s">
        <v>5582</v>
      </c>
      <c r="AI138" s="83" t="s">
        <v>104</v>
      </c>
      <c r="AJ138" s="83" t="s">
        <v>105</v>
      </c>
      <c r="AK138" s="191" t="s">
        <v>5580</v>
      </c>
      <c r="AL138" s="191" t="s">
        <v>5581</v>
      </c>
      <c r="AM138" s="191" t="s">
        <v>102</v>
      </c>
      <c r="AN138" s="191" t="s">
        <v>175</v>
      </c>
      <c r="AO138" s="191" t="s">
        <v>5582</v>
      </c>
      <c r="AP138" s="191" t="s">
        <v>104</v>
      </c>
      <c r="AQ138" s="191" t="s">
        <v>105</v>
      </c>
      <c r="AR138" s="191" t="s">
        <v>106</v>
      </c>
      <c r="AS138" s="191"/>
      <c r="AT138" s="191"/>
      <c r="AU138" s="191"/>
      <c r="AV138" s="191"/>
      <c r="AW138" s="191"/>
      <c r="AX138" s="191" t="s">
        <v>575</v>
      </c>
      <c r="AY138" s="192" t="s">
        <v>454</v>
      </c>
      <c r="AZ138" s="192" t="s">
        <v>108</v>
      </c>
      <c r="BA138" s="91" t="s">
        <v>108</v>
      </c>
      <c r="BB138" s="90">
        <v>0</v>
      </c>
      <c r="BC138" s="93" t="s">
        <v>102</v>
      </c>
      <c r="BD138" s="93" t="s">
        <v>102</v>
      </c>
      <c r="BE138" s="93" t="s">
        <v>102</v>
      </c>
      <c r="BF138" s="93" t="s">
        <v>102</v>
      </c>
      <c r="BG138" s="97" t="s">
        <v>108</v>
      </c>
      <c r="BH138" s="93" t="s">
        <v>108</v>
      </c>
      <c r="BI138" s="93" t="s">
        <v>102</v>
      </c>
      <c r="BJ138" s="93" t="s">
        <v>102</v>
      </c>
      <c r="BK138" s="93" t="s">
        <v>102</v>
      </c>
      <c r="BL138" s="93" t="s">
        <v>102</v>
      </c>
      <c r="BM138" s="93" t="s">
        <v>102</v>
      </c>
      <c r="BN138" s="93" t="s">
        <v>102</v>
      </c>
      <c r="BO138" s="93" t="s">
        <v>102</v>
      </c>
      <c r="BP138" s="96" t="s">
        <v>102</v>
      </c>
      <c r="BQ138" s="90">
        <v>0</v>
      </c>
      <c r="BR138" s="93" t="s">
        <v>102</v>
      </c>
      <c r="BS138" s="93" t="s">
        <v>102</v>
      </c>
      <c r="BT138" s="93" t="s">
        <v>102</v>
      </c>
      <c r="BU138" s="93" t="s">
        <v>102</v>
      </c>
      <c r="BV138" s="97" t="s">
        <v>108</v>
      </c>
      <c r="BW138" s="93" t="s">
        <v>108</v>
      </c>
      <c r="BX138" s="95" t="s">
        <v>102</v>
      </c>
      <c r="BY138" s="93" t="s">
        <v>102</v>
      </c>
      <c r="BZ138" s="93" t="s">
        <v>102</v>
      </c>
      <c r="CA138" s="93" t="s">
        <v>102</v>
      </c>
      <c r="CB138" s="93" t="s">
        <v>102</v>
      </c>
      <c r="CC138" s="93" t="s">
        <v>102</v>
      </c>
      <c r="CD138" s="93" t="s">
        <v>102</v>
      </c>
      <c r="CE138" s="193" t="s">
        <v>102</v>
      </c>
      <c r="CF138" s="194" t="s">
        <v>508</v>
      </c>
      <c r="CG138" s="195" t="s">
        <v>102</v>
      </c>
      <c r="CH138" s="101" t="e">
        <v>#N/A</v>
      </c>
      <c r="CI138" s="102" t="s">
        <v>580</v>
      </c>
      <c r="CJ138" s="196" t="s">
        <v>108</v>
      </c>
      <c r="CK138" s="104" t="s">
        <v>109</v>
      </c>
      <c r="CL138" s="105" t="s">
        <v>579</v>
      </c>
      <c r="CM138" s="83" t="s">
        <v>108</v>
      </c>
      <c r="CN138" s="106" t="s">
        <v>108</v>
      </c>
      <c r="CO138" s="197" t="s">
        <v>108</v>
      </c>
      <c r="CP138" s="107"/>
      <c r="CQ138" s="198" t="s">
        <v>474</v>
      </c>
      <c r="CR138" s="198" t="s">
        <v>474</v>
      </c>
      <c r="CS138" s="199" t="s">
        <v>616</v>
      </c>
      <c r="CT138" s="83" t="s">
        <v>109</v>
      </c>
      <c r="CU138" s="83" t="s">
        <v>109</v>
      </c>
      <c r="CV138" s="83">
        <v>38</v>
      </c>
      <c r="CW138" s="83" t="s">
        <v>112</v>
      </c>
      <c r="CX138" s="83">
        <v>38</v>
      </c>
      <c r="CY138" s="83" t="s">
        <v>5583</v>
      </c>
      <c r="CZ138" s="83">
        <v>179462.5</v>
      </c>
      <c r="DA138" s="83" t="s">
        <v>138</v>
      </c>
      <c r="DB138" s="83" t="s">
        <v>124</v>
      </c>
      <c r="DC138" s="83" t="s">
        <v>501</v>
      </c>
      <c r="DD138" s="83">
        <v>6269</v>
      </c>
      <c r="DE138" s="83" t="s">
        <v>582</v>
      </c>
      <c r="DF138" s="83" t="s">
        <v>145</v>
      </c>
      <c r="DG138" s="83" t="s">
        <v>501</v>
      </c>
      <c r="DH138" s="83" t="s">
        <v>582</v>
      </c>
      <c r="DI138" s="85">
        <v>43646</v>
      </c>
      <c r="DJ138" s="83" t="s">
        <v>584</v>
      </c>
      <c r="DK138" s="83" t="s">
        <v>102</v>
      </c>
      <c r="DL138" s="83" t="s">
        <v>482</v>
      </c>
      <c r="DM138" s="83">
        <v>0</v>
      </c>
      <c r="DN138" s="83" t="s">
        <v>238</v>
      </c>
      <c r="DO138" s="83">
        <v>1</v>
      </c>
      <c r="DP138" s="83">
        <v>2</v>
      </c>
      <c r="DQ138" s="83"/>
      <c r="DR138" s="83" t="s">
        <v>108</v>
      </c>
      <c r="DS138" s="83" t="s">
        <v>497</v>
      </c>
      <c r="DU138" s="215" t="s">
        <v>269</v>
      </c>
      <c r="DV138" s="136">
        <v>1</v>
      </c>
      <c r="DW138" s="136">
        <v>3</v>
      </c>
      <c r="DX138" s="215" t="s">
        <v>269</v>
      </c>
      <c r="DY138" s="215" t="s">
        <v>269</v>
      </c>
      <c r="DZ138" s="215" t="s">
        <v>269</v>
      </c>
      <c r="EA138" s="215" t="s">
        <v>269</v>
      </c>
      <c r="EB138" s="215" t="s">
        <v>269</v>
      </c>
      <c r="EC138" s="215" t="s">
        <v>269</v>
      </c>
      <c r="ED138" s="215" t="s">
        <v>269</v>
      </c>
      <c r="EE138" s="215" t="s">
        <v>269</v>
      </c>
    </row>
    <row r="139" spans="1:135" ht="28.8" x14ac:dyDescent="0.55000000000000004">
      <c r="A139" s="83" t="s">
        <v>130</v>
      </c>
      <c r="B139" s="136">
        <v>544223</v>
      </c>
      <c r="C139" t="s">
        <v>792</v>
      </c>
      <c r="D139" s="83" t="s">
        <v>228</v>
      </c>
      <c r="E139" s="138">
        <v>920625142008</v>
      </c>
      <c r="F139" s="83" t="s">
        <v>114</v>
      </c>
      <c r="G139" s="85">
        <v>43634</v>
      </c>
      <c r="H139" s="83" t="s">
        <v>98</v>
      </c>
      <c r="I139" s="84" t="s">
        <v>618</v>
      </c>
      <c r="J139" s="207" t="s">
        <v>629</v>
      </c>
      <c r="K139" s="208" t="s">
        <v>634</v>
      </c>
      <c r="L139" s="83" t="s">
        <v>108</v>
      </c>
      <c r="M139" s="184">
        <v>27513</v>
      </c>
      <c r="N139" s="184"/>
      <c r="O139" s="85" t="s">
        <v>102</v>
      </c>
      <c r="P139" s="185">
        <v>43013</v>
      </c>
      <c r="Q139" s="186" t="s">
        <v>203</v>
      </c>
      <c r="R139" s="186"/>
      <c r="S139" s="186"/>
      <c r="T139" s="187"/>
      <c r="U139" s="188" t="s">
        <v>296</v>
      </c>
      <c r="V139" s="188" t="s">
        <v>205</v>
      </c>
      <c r="W139" s="189" t="s">
        <v>619</v>
      </c>
      <c r="X139" s="189" t="s">
        <v>107</v>
      </c>
      <c r="Y139" s="190" t="s">
        <v>614</v>
      </c>
      <c r="Z139" s="83">
        <v>700</v>
      </c>
      <c r="AA139" s="83" t="s">
        <v>193</v>
      </c>
      <c r="AB139" s="83" t="s">
        <v>181</v>
      </c>
      <c r="AC139" s="83" t="s">
        <v>102</v>
      </c>
      <c r="AD139" s="83" t="s">
        <v>5584</v>
      </c>
      <c r="AE139" s="83" t="s">
        <v>102</v>
      </c>
      <c r="AF139" s="83" t="s">
        <v>102</v>
      </c>
      <c r="AG139" s="83" t="s">
        <v>174</v>
      </c>
      <c r="AH139" s="83" t="s">
        <v>5573</v>
      </c>
      <c r="AI139" s="83" t="s">
        <v>104</v>
      </c>
      <c r="AJ139" s="83" t="s">
        <v>105</v>
      </c>
      <c r="AK139" s="191" t="s">
        <v>5584</v>
      </c>
      <c r="AL139" s="191" t="s">
        <v>102</v>
      </c>
      <c r="AM139" s="191" t="s">
        <v>102</v>
      </c>
      <c r="AN139" s="191" t="s">
        <v>174</v>
      </c>
      <c r="AO139" s="191" t="s">
        <v>5573</v>
      </c>
      <c r="AP139" s="191" t="s">
        <v>104</v>
      </c>
      <c r="AQ139" s="191" t="s">
        <v>105</v>
      </c>
      <c r="AR139" s="191" t="s">
        <v>106</v>
      </c>
      <c r="AS139" s="191" t="s">
        <v>5584</v>
      </c>
      <c r="AT139" s="191" t="s">
        <v>488</v>
      </c>
      <c r="AU139" s="191" t="s">
        <v>5585</v>
      </c>
      <c r="AV139" s="191" t="s">
        <v>104</v>
      </c>
      <c r="AW139" s="191" t="s">
        <v>204</v>
      </c>
      <c r="AX139" s="191"/>
      <c r="AY139" s="192" t="s">
        <v>454</v>
      </c>
      <c r="AZ139" s="192" t="s">
        <v>416</v>
      </c>
      <c r="BA139" s="91" t="s">
        <v>108</v>
      </c>
      <c r="BB139" s="90">
        <v>0</v>
      </c>
      <c r="BC139" s="93" t="s">
        <v>102</v>
      </c>
      <c r="BD139" s="93" t="s">
        <v>102</v>
      </c>
      <c r="BE139" s="93" t="s">
        <v>102</v>
      </c>
      <c r="BF139" s="93" t="s">
        <v>102</v>
      </c>
      <c r="BG139" s="97" t="s">
        <v>108</v>
      </c>
      <c r="BH139" s="93" t="s">
        <v>108</v>
      </c>
      <c r="BI139" s="93" t="s">
        <v>102</v>
      </c>
      <c r="BJ139" s="93" t="s">
        <v>102</v>
      </c>
      <c r="BK139" s="93" t="s">
        <v>102</v>
      </c>
      <c r="BL139" s="93" t="s">
        <v>102</v>
      </c>
      <c r="BM139" s="93" t="s">
        <v>102</v>
      </c>
      <c r="BN139" s="93" t="s">
        <v>102</v>
      </c>
      <c r="BO139" s="93" t="s">
        <v>102</v>
      </c>
      <c r="BP139" s="96" t="s">
        <v>102</v>
      </c>
      <c r="BQ139" s="90">
        <v>0</v>
      </c>
      <c r="BR139" s="93" t="s">
        <v>102</v>
      </c>
      <c r="BS139" s="93" t="s">
        <v>102</v>
      </c>
      <c r="BT139" s="93" t="s">
        <v>102</v>
      </c>
      <c r="BU139" s="93" t="s">
        <v>102</v>
      </c>
      <c r="BV139" s="97" t="s">
        <v>108</v>
      </c>
      <c r="BW139" s="93" t="s">
        <v>108</v>
      </c>
      <c r="BX139" s="95" t="s">
        <v>102</v>
      </c>
      <c r="BY139" s="93" t="s">
        <v>102</v>
      </c>
      <c r="BZ139" s="93" t="s">
        <v>102</v>
      </c>
      <c r="CA139" s="93" t="s">
        <v>102</v>
      </c>
      <c r="CB139" s="93" t="s">
        <v>102</v>
      </c>
      <c r="CC139" s="93" t="s">
        <v>102</v>
      </c>
      <c r="CD139" s="93" t="s">
        <v>102</v>
      </c>
      <c r="CE139" s="193" t="s">
        <v>102</v>
      </c>
      <c r="CF139" s="194" t="s">
        <v>436</v>
      </c>
      <c r="CG139" s="195" t="s">
        <v>5586</v>
      </c>
      <c r="CH139" s="101" t="s">
        <v>310</v>
      </c>
      <c r="CI139" s="102"/>
      <c r="CJ139" s="196" t="s">
        <v>5587</v>
      </c>
      <c r="CK139" s="104" t="s">
        <v>190</v>
      </c>
      <c r="CL139" s="105"/>
      <c r="CM139" s="83" t="s">
        <v>623</v>
      </c>
      <c r="CN139" s="106" t="s">
        <v>624</v>
      </c>
      <c r="CO139" s="197" t="s">
        <v>625</v>
      </c>
      <c r="CP139" s="107"/>
      <c r="CQ139" s="198" t="s">
        <v>474</v>
      </c>
      <c r="CR139" s="198" t="s">
        <v>474</v>
      </c>
      <c r="CS139" s="199"/>
      <c r="CT139" s="83" t="s">
        <v>109</v>
      </c>
      <c r="CU139" s="83" t="s">
        <v>109</v>
      </c>
      <c r="CV139" s="83">
        <v>38</v>
      </c>
      <c r="CW139" s="83" t="s">
        <v>139</v>
      </c>
      <c r="CX139" s="83">
        <v>38</v>
      </c>
      <c r="CY139" s="83" t="s">
        <v>108</v>
      </c>
      <c r="CZ139" s="83">
        <v>180782</v>
      </c>
      <c r="DA139" s="83" t="s">
        <v>581</v>
      </c>
      <c r="DB139" s="83" t="s">
        <v>152</v>
      </c>
      <c r="DC139" s="83" t="s">
        <v>500</v>
      </c>
      <c r="DD139" s="83">
        <v>5160</v>
      </c>
      <c r="DE139" s="83" t="s">
        <v>606</v>
      </c>
      <c r="DF139" s="83" t="s">
        <v>152</v>
      </c>
      <c r="DG139" s="83" t="s">
        <v>500</v>
      </c>
      <c r="DH139" s="83"/>
      <c r="DI139" s="85">
        <v>43646</v>
      </c>
      <c r="DJ139" s="83" t="s">
        <v>584</v>
      </c>
      <c r="DK139" s="83" t="s">
        <v>102</v>
      </c>
      <c r="DL139" s="83" t="s">
        <v>482</v>
      </c>
      <c r="DM139" s="83">
        <v>0</v>
      </c>
      <c r="DN139" s="83" t="s">
        <v>483</v>
      </c>
      <c r="DO139" s="83">
        <v>1</v>
      </c>
      <c r="DP139" s="83">
        <v>4</v>
      </c>
      <c r="DQ139" s="83"/>
      <c r="DR139" s="83" t="s">
        <v>108</v>
      </c>
      <c r="DS139" s="83" t="s">
        <v>497</v>
      </c>
      <c r="DU139" s="215" t="s">
        <v>269</v>
      </c>
      <c r="DV139" s="136">
        <v>1</v>
      </c>
      <c r="DW139" s="136">
        <v>3</v>
      </c>
      <c r="DX139" s="215" t="s">
        <v>269</v>
      </c>
      <c r="DY139" s="215" t="s">
        <v>269</v>
      </c>
      <c r="DZ139" s="215" t="s">
        <v>269</v>
      </c>
      <c r="EA139" s="215" t="s">
        <v>269</v>
      </c>
      <c r="EB139" s="215" t="s">
        <v>269</v>
      </c>
      <c r="EC139" s="215" t="s">
        <v>269</v>
      </c>
      <c r="ED139" s="215" t="s">
        <v>269</v>
      </c>
      <c r="EE139" s="215" t="s">
        <v>269</v>
      </c>
    </row>
    <row r="140" spans="1:135" ht="28.8" x14ac:dyDescent="0.55000000000000004">
      <c r="A140" s="83" t="s">
        <v>130</v>
      </c>
      <c r="B140" s="136">
        <v>877533</v>
      </c>
      <c r="C140" t="s">
        <v>773</v>
      </c>
      <c r="D140" s="83" t="s">
        <v>228</v>
      </c>
      <c r="E140" s="138">
        <v>166855726378</v>
      </c>
      <c r="F140" s="83" t="s">
        <v>114</v>
      </c>
      <c r="G140" s="85">
        <v>43643</v>
      </c>
      <c r="H140" s="211" t="s">
        <v>98</v>
      </c>
      <c r="I140" s="84" t="s">
        <v>610</v>
      </c>
      <c r="J140" s="207" t="s">
        <v>627</v>
      </c>
      <c r="K140" s="208" t="s">
        <v>630</v>
      </c>
      <c r="L140" s="83" t="s">
        <v>108</v>
      </c>
      <c r="M140" s="184">
        <v>24424</v>
      </c>
      <c r="N140" s="184"/>
      <c r="O140" s="85" t="s">
        <v>102</v>
      </c>
      <c r="P140" s="185">
        <v>42491</v>
      </c>
      <c r="Q140" s="186" t="s">
        <v>203</v>
      </c>
      <c r="R140" s="186"/>
      <c r="S140" s="186"/>
      <c r="T140" s="187"/>
      <c r="U140" s="188" t="s">
        <v>296</v>
      </c>
      <c r="V140" s="188" t="s">
        <v>297</v>
      </c>
      <c r="W140" s="188" t="s">
        <v>297</v>
      </c>
      <c r="X140" s="189" t="s">
        <v>167</v>
      </c>
      <c r="Y140" s="190"/>
      <c r="Z140" s="83">
        <v>700</v>
      </c>
      <c r="AA140" s="83" t="s">
        <v>193</v>
      </c>
      <c r="AB140" s="83" t="s">
        <v>181</v>
      </c>
      <c r="AC140" s="83" t="s">
        <v>102</v>
      </c>
      <c r="AD140" s="83" t="s">
        <v>5588</v>
      </c>
      <c r="AE140" s="83" t="s">
        <v>102</v>
      </c>
      <c r="AF140" s="83" t="s">
        <v>102</v>
      </c>
      <c r="AG140" s="83" t="s">
        <v>119</v>
      </c>
      <c r="AH140" s="83" t="s">
        <v>5589</v>
      </c>
      <c r="AI140" s="83" t="s">
        <v>104</v>
      </c>
      <c r="AJ140" s="83" t="s">
        <v>105</v>
      </c>
      <c r="AK140" s="191" t="s">
        <v>5588</v>
      </c>
      <c r="AL140" s="191" t="s">
        <v>102</v>
      </c>
      <c r="AM140" s="191" t="s">
        <v>102</v>
      </c>
      <c r="AN140" s="191" t="s">
        <v>119</v>
      </c>
      <c r="AO140" s="191" t="s">
        <v>5589</v>
      </c>
      <c r="AP140" s="191" t="s">
        <v>104</v>
      </c>
      <c r="AQ140" s="191" t="s">
        <v>105</v>
      </c>
      <c r="AR140" s="191" t="s">
        <v>106</v>
      </c>
      <c r="AS140" s="191" t="s">
        <v>5588</v>
      </c>
      <c r="AT140" s="191" t="s">
        <v>485</v>
      </c>
      <c r="AU140" s="191" t="s">
        <v>5589</v>
      </c>
      <c r="AV140" s="191" t="s">
        <v>104</v>
      </c>
      <c r="AW140" s="191" t="s">
        <v>204</v>
      </c>
      <c r="AX140" s="191"/>
      <c r="AY140" s="192" t="s">
        <v>454</v>
      </c>
      <c r="AZ140" s="192" t="s">
        <v>416</v>
      </c>
      <c r="BA140" s="91" t="s">
        <v>108</v>
      </c>
      <c r="BB140" s="90">
        <v>0</v>
      </c>
      <c r="BC140" s="93" t="s">
        <v>102</v>
      </c>
      <c r="BD140" s="93" t="s">
        <v>102</v>
      </c>
      <c r="BE140" s="93" t="s">
        <v>102</v>
      </c>
      <c r="BF140" s="93" t="s">
        <v>102</v>
      </c>
      <c r="BG140" s="97" t="s">
        <v>108</v>
      </c>
      <c r="BH140" s="93" t="s">
        <v>108</v>
      </c>
      <c r="BI140" s="93" t="s">
        <v>102</v>
      </c>
      <c r="BJ140" s="93" t="s">
        <v>102</v>
      </c>
      <c r="BK140" s="93" t="s">
        <v>102</v>
      </c>
      <c r="BL140" s="93" t="s">
        <v>102</v>
      </c>
      <c r="BM140" s="93" t="s">
        <v>102</v>
      </c>
      <c r="BN140" s="93" t="s">
        <v>102</v>
      </c>
      <c r="BO140" s="93" t="s">
        <v>102</v>
      </c>
      <c r="BP140" s="96" t="s">
        <v>102</v>
      </c>
      <c r="BQ140" s="90">
        <v>0</v>
      </c>
      <c r="BR140" s="93" t="s">
        <v>102</v>
      </c>
      <c r="BS140" s="93" t="s">
        <v>102</v>
      </c>
      <c r="BT140" s="93" t="s">
        <v>102</v>
      </c>
      <c r="BU140" s="93" t="s">
        <v>102</v>
      </c>
      <c r="BV140" s="97" t="s">
        <v>108</v>
      </c>
      <c r="BW140" s="93" t="s">
        <v>108</v>
      </c>
      <c r="BX140" s="95" t="s">
        <v>102</v>
      </c>
      <c r="BY140" s="93" t="s">
        <v>102</v>
      </c>
      <c r="BZ140" s="93" t="s">
        <v>102</v>
      </c>
      <c r="CA140" s="93" t="s">
        <v>102</v>
      </c>
      <c r="CB140" s="93" t="s">
        <v>102</v>
      </c>
      <c r="CC140" s="93" t="s">
        <v>102</v>
      </c>
      <c r="CD140" s="93" t="s">
        <v>102</v>
      </c>
      <c r="CE140" s="193" t="s">
        <v>102</v>
      </c>
      <c r="CF140" s="194" t="s">
        <v>436</v>
      </c>
      <c r="CG140" s="195" t="s">
        <v>5590</v>
      </c>
      <c r="CH140" s="101" t="s">
        <v>563</v>
      </c>
      <c r="CI140" s="102"/>
      <c r="CJ140" s="196" t="s">
        <v>577</v>
      </c>
      <c r="CK140" s="104" t="s">
        <v>190</v>
      </c>
      <c r="CL140" s="105"/>
      <c r="CM140" s="83" t="s">
        <v>578</v>
      </c>
      <c r="CN140" s="106" t="s">
        <v>108</v>
      </c>
      <c r="CO140" s="197" t="s">
        <v>566</v>
      </c>
      <c r="CP140" s="107"/>
      <c r="CQ140" s="198" t="s">
        <v>107</v>
      </c>
      <c r="CR140" s="198" t="s">
        <v>107</v>
      </c>
      <c r="CS140" s="199"/>
      <c r="CT140" s="83" t="s">
        <v>109</v>
      </c>
      <c r="CU140" s="83" t="s">
        <v>109</v>
      </c>
      <c r="CV140" s="83">
        <v>38</v>
      </c>
      <c r="CW140" s="83" t="s">
        <v>270</v>
      </c>
      <c r="CX140" s="83">
        <v>38</v>
      </c>
      <c r="CY140" s="83" t="s">
        <v>108</v>
      </c>
      <c r="CZ140" s="83">
        <v>182101.5</v>
      </c>
      <c r="DA140" s="83" t="s">
        <v>5591</v>
      </c>
      <c r="DB140" s="83" t="s">
        <v>118</v>
      </c>
      <c r="DC140" s="83" t="s">
        <v>108</v>
      </c>
      <c r="DD140" s="83">
        <v>3252</v>
      </c>
      <c r="DE140" s="83" t="s">
        <v>173</v>
      </c>
      <c r="DF140" s="83" t="s">
        <v>118</v>
      </c>
      <c r="DG140" s="83" t="s">
        <v>500</v>
      </c>
      <c r="DH140" s="83"/>
      <c r="DI140" s="85">
        <v>43646</v>
      </c>
      <c r="DJ140" s="83" t="s">
        <v>584</v>
      </c>
      <c r="DK140" s="83" t="s">
        <v>102</v>
      </c>
      <c r="DL140" s="83" t="s">
        <v>482</v>
      </c>
      <c r="DM140" s="83">
        <v>0</v>
      </c>
      <c r="DN140" s="83" t="s">
        <v>483</v>
      </c>
      <c r="DO140" s="83">
        <v>1</v>
      </c>
      <c r="DP140" s="83">
        <v>2</v>
      </c>
      <c r="DQ140" s="83"/>
      <c r="DR140" s="83" t="s">
        <v>108</v>
      </c>
      <c r="DS140" s="83" t="s">
        <v>497</v>
      </c>
      <c r="DU140" s="215" t="s">
        <v>269</v>
      </c>
      <c r="DV140" s="136">
        <v>1</v>
      </c>
      <c r="DW140" s="136">
        <v>3</v>
      </c>
      <c r="DX140" s="215" t="s">
        <v>269</v>
      </c>
      <c r="DY140" s="215" t="s">
        <v>269</v>
      </c>
      <c r="DZ140" s="215" t="s">
        <v>269</v>
      </c>
      <c r="EA140" s="215" t="s">
        <v>269</v>
      </c>
      <c r="EB140" s="215" t="s">
        <v>269</v>
      </c>
      <c r="EC140" s="215" t="s">
        <v>269</v>
      </c>
      <c r="ED140" s="215" t="s">
        <v>269</v>
      </c>
      <c r="EE140" s="215" t="s">
        <v>269</v>
      </c>
    </row>
    <row r="141" spans="1:135" ht="57.6" x14ac:dyDescent="0.55000000000000004">
      <c r="A141" s="83" t="s">
        <v>130</v>
      </c>
      <c r="B141" s="136">
        <v>752652</v>
      </c>
      <c r="C141" t="s">
        <v>793</v>
      </c>
      <c r="D141" s="83" t="s">
        <v>228</v>
      </c>
      <c r="E141" s="138">
        <v>767906903993</v>
      </c>
      <c r="F141" s="83" t="s">
        <v>143</v>
      </c>
      <c r="G141" s="85">
        <v>43620</v>
      </c>
      <c r="H141" s="83" t="s">
        <v>98</v>
      </c>
      <c r="I141" s="84" t="s">
        <v>612</v>
      </c>
      <c r="J141" s="207" t="s">
        <v>628</v>
      </c>
      <c r="K141" s="208" t="s">
        <v>633</v>
      </c>
      <c r="L141" s="83" t="s">
        <v>108</v>
      </c>
      <c r="M141" s="184" t="s">
        <v>102</v>
      </c>
      <c r="N141" s="184" t="s">
        <v>556</v>
      </c>
      <c r="O141" s="85" t="s">
        <v>102</v>
      </c>
      <c r="P141" s="185">
        <v>42491</v>
      </c>
      <c r="Q141" s="186" t="s">
        <v>202</v>
      </c>
      <c r="R141" s="186" t="s">
        <v>613</v>
      </c>
      <c r="S141" s="186"/>
      <c r="T141" s="187"/>
      <c r="U141" s="188" t="s">
        <v>295</v>
      </c>
      <c r="V141" s="188" t="s">
        <v>205</v>
      </c>
      <c r="W141" s="188" t="s">
        <v>295</v>
      </c>
      <c r="X141" s="189" t="s">
        <v>107</v>
      </c>
      <c r="Y141" s="190" t="s">
        <v>614</v>
      </c>
      <c r="Z141" s="83">
        <v>700</v>
      </c>
      <c r="AA141" s="83" t="s">
        <v>193</v>
      </c>
      <c r="AB141" s="83" t="s">
        <v>181</v>
      </c>
      <c r="AC141" s="83" t="s">
        <v>102</v>
      </c>
      <c r="AD141" s="83" t="s">
        <v>5592</v>
      </c>
      <c r="AE141" s="83" t="s">
        <v>5593</v>
      </c>
      <c r="AF141" s="83" t="s">
        <v>102</v>
      </c>
      <c r="AG141" s="83" t="s">
        <v>175</v>
      </c>
      <c r="AH141" s="83" t="s">
        <v>5594</v>
      </c>
      <c r="AI141" s="83" t="s">
        <v>104</v>
      </c>
      <c r="AJ141" s="83" t="s">
        <v>105</v>
      </c>
      <c r="AK141" s="191" t="s">
        <v>5592</v>
      </c>
      <c r="AL141" s="191" t="s">
        <v>5593</v>
      </c>
      <c r="AM141" s="191" t="s">
        <v>102</v>
      </c>
      <c r="AN141" s="191" t="s">
        <v>175</v>
      </c>
      <c r="AO141" s="191" t="s">
        <v>5594</v>
      </c>
      <c r="AP141" s="191" t="s">
        <v>104</v>
      </c>
      <c r="AQ141" s="191" t="s">
        <v>105</v>
      </c>
      <c r="AR141" s="191" t="s">
        <v>106</v>
      </c>
      <c r="AS141" s="191"/>
      <c r="AT141" s="191"/>
      <c r="AU141" s="191"/>
      <c r="AV141" s="191"/>
      <c r="AW141" s="191"/>
      <c r="AX141" s="191" t="s">
        <v>575</v>
      </c>
      <c r="AY141" s="192" t="s">
        <v>454</v>
      </c>
      <c r="AZ141" s="192" t="s">
        <v>108</v>
      </c>
      <c r="BA141" s="91" t="s">
        <v>108</v>
      </c>
      <c r="BB141" s="90">
        <v>0</v>
      </c>
      <c r="BC141" s="93" t="s">
        <v>102</v>
      </c>
      <c r="BD141" s="93" t="s">
        <v>102</v>
      </c>
      <c r="BE141" s="93" t="s">
        <v>102</v>
      </c>
      <c r="BF141" s="93" t="s">
        <v>102</v>
      </c>
      <c r="BG141" s="97" t="s">
        <v>108</v>
      </c>
      <c r="BH141" s="93" t="s">
        <v>108</v>
      </c>
      <c r="BI141" s="93" t="s">
        <v>102</v>
      </c>
      <c r="BJ141" s="93" t="s">
        <v>102</v>
      </c>
      <c r="BK141" s="93" t="s">
        <v>102</v>
      </c>
      <c r="BL141" s="93" t="s">
        <v>102</v>
      </c>
      <c r="BM141" s="93" t="s">
        <v>102</v>
      </c>
      <c r="BN141" s="93" t="s">
        <v>102</v>
      </c>
      <c r="BO141" s="93" t="s">
        <v>102</v>
      </c>
      <c r="BP141" s="96" t="s">
        <v>102</v>
      </c>
      <c r="BQ141" s="90">
        <v>0</v>
      </c>
      <c r="BR141" s="93" t="s">
        <v>102</v>
      </c>
      <c r="BS141" s="93" t="s">
        <v>102</v>
      </c>
      <c r="BT141" s="93" t="s">
        <v>102</v>
      </c>
      <c r="BU141" s="93" t="s">
        <v>102</v>
      </c>
      <c r="BV141" s="97" t="s">
        <v>108</v>
      </c>
      <c r="BW141" s="93" t="s">
        <v>108</v>
      </c>
      <c r="BX141" s="95" t="s">
        <v>102</v>
      </c>
      <c r="BY141" s="93" t="s">
        <v>102</v>
      </c>
      <c r="BZ141" s="93" t="s">
        <v>102</v>
      </c>
      <c r="CA141" s="93" t="s">
        <v>102</v>
      </c>
      <c r="CB141" s="93" t="s">
        <v>102</v>
      </c>
      <c r="CC141" s="93" t="s">
        <v>102</v>
      </c>
      <c r="CD141" s="93" t="s">
        <v>102</v>
      </c>
      <c r="CE141" s="193" t="s">
        <v>102</v>
      </c>
      <c r="CF141" s="194" t="s">
        <v>508</v>
      </c>
      <c r="CG141" s="195" t="s">
        <v>102</v>
      </c>
      <c r="CH141" s="101" t="e">
        <v>#N/A</v>
      </c>
      <c r="CI141" s="102" t="s">
        <v>580</v>
      </c>
      <c r="CJ141" s="196" t="s">
        <v>108</v>
      </c>
      <c r="CK141" s="104" t="s">
        <v>109</v>
      </c>
      <c r="CL141" s="105" t="s">
        <v>579</v>
      </c>
      <c r="CM141" s="83" t="s">
        <v>108</v>
      </c>
      <c r="CN141" s="106" t="s">
        <v>108</v>
      </c>
      <c r="CO141" s="197" t="s">
        <v>108</v>
      </c>
      <c r="CP141" s="107"/>
      <c r="CQ141" s="198" t="s">
        <v>474</v>
      </c>
      <c r="CR141" s="198" t="s">
        <v>474</v>
      </c>
      <c r="CS141" s="199" t="s">
        <v>616</v>
      </c>
      <c r="CT141" s="83" t="s">
        <v>109</v>
      </c>
      <c r="CU141" s="83" t="s">
        <v>109</v>
      </c>
      <c r="CV141" s="83">
        <v>92</v>
      </c>
      <c r="CW141" s="83" t="s">
        <v>112</v>
      </c>
      <c r="CX141" s="83">
        <v>92</v>
      </c>
      <c r="CY141" s="83" t="s">
        <v>5595</v>
      </c>
      <c r="CZ141" s="83">
        <v>183421</v>
      </c>
      <c r="DA141" s="83" t="s">
        <v>138</v>
      </c>
      <c r="DB141" s="83" t="s">
        <v>124</v>
      </c>
      <c r="DC141" s="83" t="s">
        <v>501</v>
      </c>
      <c r="DD141" s="83">
        <v>4077</v>
      </c>
      <c r="DE141" s="83" t="s">
        <v>582</v>
      </c>
      <c r="DF141" s="83" t="s">
        <v>145</v>
      </c>
      <c r="DG141" s="83" t="s">
        <v>501</v>
      </c>
      <c r="DH141" s="83" t="s">
        <v>582</v>
      </c>
      <c r="DI141" s="85">
        <v>43646</v>
      </c>
      <c r="DJ141" s="83" t="s">
        <v>584</v>
      </c>
      <c r="DK141" s="83" t="s">
        <v>102</v>
      </c>
      <c r="DL141" s="83" t="s">
        <v>482</v>
      </c>
      <c r="DM141" s="83">
        <v>0</v>
      </c>
      <c r="DN141" s="83" t="s">
        <v>238</v>
      </c>
      <c r="DO141" s="83">
        <v>1</v>
      </c>
      <c r="DP141" s="83">
        <v>4</v>
      </c>
      <c r="DQ141" s="83"/>
      <c r="DR141" s="83" t="s">
        <v>108</v>
      </c>
      <c r="DS141" s="83" t="s">
        <v>497</v>
      </c>
      <c r="DU141" s="215" t="s">
        <v>269</v>
      </c>
      <c r="DV141" s="136">
        <v>1</v>
      </c>
      <c r="DW141" s="136">
        <v>3</v>
      </c>
      <c r="DX141" s="215" t="s">
        <v>269</v>
      </c>
      <c r="DY141" s="215" t="s">
        <v>269</v>
      </c>
      <c r="DZ141" s="215" t="s">
        <v>269</v>
      </c>
      <c r="EA141" s="215" t="s">
        <v>269</v>
      </c>
      <c r="EB141" s="215" t="s">
        <v>269</v>
      </c>
      <c r="EC141" s="215" t="s">
        <v>269</v>
      </c>
      <c r="ED141" s="215" t="s">
        <v>269</v>
      </c>
      <c r="EE141" s="215" t="s">
        <v>269</v>
      </c>
    </row>
    <row r="142" spans="1:135" ht="28.8" x14ac:dyDescent="0.55000000000000004">
      <c r="A142" s="83" t="s">
        <v>130</v>
      </c>
      <c r="B142" s="136">
        <v>691959</v>
      </c>
      <c r="C142" t="s">
        <v>794</v>
      </c>
      <c r="D142" s="83" t="s">
        <v>228</v>
      </c>
      <c r="E142" s="138">
        <v>977048218571</v>
      </c>
      <c r="F142" s="83" t="s">
        <v>114</v>
      </c>
      <c r="G142" s="85">
        <v>43634</v>
      </c>
      <c r="H142" s="83" t="s">
        <v>98</v>
      </c>
      <c r="I142" s="84" t="s">
        <v>618</v>
      </c>
      <c r="J142" s="207" t="s">
        <v>629</v>
      </c>
      <c r="K142" s="208" t="s">
        <v>634</v>
      </c>
      <c r="L142" s="83" t="s">
        <v>108</v>
      </c>
      <c r="M142" s="184">
        <v>27514</v>
      </c>
      <c r="N142" s="184"/>
      <c r="O142" s="85" t="s">
        <v>102</v>
      </c>
      <c r="P142" s="185">
        <v>43013</v>
      </c>
      <c r="Q142" s="186" t="s">
        <v>203</v>
      </c>
      <c r="R142" s="186"/>
      <c r="S142" s="186"/>
      <c r="T142" s="187"/>
      <c r="U142" s="188" t="s">
        <v>296</v>
      </c>
      <c r="V142" s="188" t="s">
        <v>205</v>
      </c>
      <c r="W142" s="189" t="s">
        <v>619</v>
      </c>
      <c r="X142" s="189" t="s">
        <v>107</v>
      </c>
      <c r="Y142" s="190" t="s">
        <v>614</v>
      </c>
      <c r="Z142" s="83">
        <v>700</v>
      </c>
      <c r="AA142" s="83" t="s">
        <v>193</v>
      </c>
      <c r="AB142" s="83" t="s">
        <v>181</v>
      </c>
      <c r="AC142" s="83" t="s">
        <v>102</v>
      </c>
      <c r="AD142" s="83" t="s">
        <v>5596</v>
      </c>
      <c r="AE142" s="83" t="s">
        <v>102</v>
      </c>
      <c r="AF142" s="83" t="s">
        <v>102</v>
      </c>
      <c r="AG142" s="83" t="s">
        <v>174</v>
      </c>
      <c r="AH142" s="83" t="s">
        <v>5585</v>
      </c>
      <c r="AI142" s="83" t="s">
        <v>104</v>
      </c>
      <c r="AJ142" s="83" t="s">
        <v>105</v>
      </c>
      <c r="AK142" s="191" t="s">
        <v>5596</v>
      </c>
      <c r="AL142" s="191" t="s">
        <v>102</v>
      </c>
      <c r="AM142" s="191" t="s">
        <v>102</v>
      </c>
      <c r="AN142" s="191" t="s">
        <v>174</v>
      </c>
      <c r="AO142" s="191" t="s">
        <v>5585</v>
      </c>
      <c r="AP142" s="191" t="s">
        <v>104</v>
      </c>
      <c r="AQ142" s="191" t="s">
        <v>105</v>
      </c>
      <c r="AR142" s="191" t="s">
        <v>106</v>
      </c>
      <c r="AS142" s="191" t="s">
        <v>5596</v>
      </c>
      <c r="AT142" s="191" t="s">
        <v>488</v>
      </c>
      <c r="AU142" s="191" t="s">
        <v>5597</v>
      </c>
      <c r="AV142" s="191" t="s">
        <v>104</v>
      </c>
      <c r="AW142" s="191" t="s">
        <v>204</v>
      </c>
      <c r="AX142" s="191"/>
      <c r="AY142" s="192" t="s">
        <v>454</v>
      </c>
      <c r="AZ142" s="192" t="s">
        <v>416</v>
      </c>
      <c r="BA142" s="91" t="s">
        <v>108</v>
      </c>
      <c r="BB142" s="90">
        <v>0</v>
      </c>
      <c r="BC142" s="93" t="s">
        <v>102</v>
      </c>
      <c r="BD142" s="93" t="s">
        <v>102</v>
      </c>
      <c r="BE142" s="93" t="s">
        <v>102</v>
      </c>
      <c r="BF142" s="93" t="s">
        <v>102</v>
      </c>
      <c r="BG142" s="97" t="s">
        <v>108</v>
      </c>
      <c r="BH142" s="93" t="s">
        <v>108</v>
      </c>
      <c r="BI142" s="93" t="s">
        <v>102</v>
      </c>
      <c r="BJ142" s="93" t="s">
        <v>102</v>
      </c>
      <c r="BK142" s="93" t="s">
        <v>102</v>
      </c>
      <c r="BL142" s="93" t="s">
        <v>102</v>
      </c>
      <c r="BM142" s="93" t="s">
        <v>102</v>
      </c>
      <c r="BN142" s="93" t="s">
        <v>102</v>
      </c>
      <c r="BO142" s="93" t="s">
        <v>102</v>
      </c>
      <c r="BP142" s="96" t="s">
        <v>102</v>
      </c>
      <c r="BQ142" s="90">
        <v>0</v>
      </c>
      <c r="BR142" s="93" t="s">
        <v>102</v>
      </c>
      <c r="BS142" s="93" t="s">
        <v>102</v>
      </c>
      <c r="BT142" s="93" t="s">
        <v>102</v>
      </c>
      <c r="BU142" s="93" t="s">
        <v>102</v>
      </c>
      <c r="BV142" s="97" t="s">
        <v>108</v>
      </c>
      <c r="BW142" s="93" t="s">
        <v>108</v>
      </c>
      <c r="BX142" s="95" t="s">
        <v>102</v>
      </c>
      <c r="BY142" s="93" t="s">
        <v>102</v>
      </c>
      <c r="BZ142" s="93" t="s">
        <v>102</v>
      </c>
      <c r="CA142" s="93" t="s">
        <v>102</v>
      </c>
      <c r="CB142" s="93" t="s">
        <v>102</v>
      </c>
      <c r="CC142" s="93" t="s">
        <v>102</v>
      </c>
      <c r="CD142" s="93" t="s">
        <v>102</v>
      </c>
      <c r="CE142" s="193" t="s">
        <v>102</v>
      </c>
      <c r="CF142" s="194" t="s">
        <v>436</v>
      </c>
      <c r="CG142" s="195" t="s">
        <v>5598</v>
      </c>
      <c r="CH142" s="101" t="s">
        <v>310</v>
      </c>
      <c r="CI142" s="102"/>
      <c r="CJ142" s="196" t="s">
        <v>5599</v>
      </c>
      <c r="CK142" s="104" t="s">
        <v>190</v>
      </c>
      <c r="CL142" s="105"/>
      <c r="CM142" s="83" t="s">
        <v>623</v>
      </c>
      <c r="CN142" s="106" t="s">
        <v>624</v>
      </c>
      <c r="CO142" s="197" t="s">
        <v>625</v>
      </c>
      <c r="CP142" s="107"/>
      <c r="CQ142" s="198" t="s">
        <v>474</v>
      </c>
      <c r="CR142" s="198" t="s">
        <v>474</v>
      </c>
      <c r="CS142" s="199"/>
      <c r="CT142" s="83" t="s">
        <v>109</v>
      </c>
      <c r="CU142" s="83" t="s">
        <v>109</v>
      </c>
      <c r="CV142" s="83">
        <v>10</v>
      </c>
      <c r="CW142" s="83" t="s">
        <v>139</v>
      </c>
      <c r="CX142" s="83">
        <v>10</v>
      </c>
      <c r="CY142" s="83" t="s">
        <v>108</v>
      </c>
      <c r="CZ142" s="83">
        <v>184740.5</v>
      </c>
      <c r="DA142" s="83" t="s">
        <v>581</v>
      </c>
      <c r="DB142" s="83" t="s">
        <v>152</v>
      </c>
      <c r="DC142" s="83" t="s">
        <v>500</v>
      </c>
      <c r="DD142" s="83">
        <v>3319</v>
      </c>
      <c r="DE142" s="83" t="s">
        <v>606</v>
      </c>
      <c r="DF142" s="83" t="s">
        <v>152</v>
      </c>
      <c r="DG142" s="83" t="s">
        <v>500</v>
      </c>
      <c r="DH142" s="83"/>
      <c r="DI142" s="85">
        <v>43646</v>
      </c>
      <c r="DJ142" s="83" t="s">
        <v>584</v>
      </c>
      <c r="DK142" s="83" t="s">
        <v>102</v>
      </c>
      <c r="DL142" s="83" t="s">
        <v>482</v>
      </c>
      <c r="DM142" s="83">
        <v>0</v>
      </c>
      <c r="DN142" s="83" t="s">
        <v>483</v>
      </c>
      <c r="DO142" s="83">
        <v>1</v>
      </c>
      <c r="DP142" s="83">
        <v>5</v>
      </c>
      <c r="DQ142" s="83"/>
      <c r="DR142" s="83" t="s">
        <v>108</v>
      </c>
      <c r="DS142" s="83" t="s">
        <v>497</v>
      </c>
      <c r="DU142" s="215" t="s">
        <v>269</v>
      </c>
      <c r="DV142" s="136">
        <v>1</v>
      </c>
      <c r="DW142" s="136">
        <v>3</v>
      </c>
      <c r="DX142" s="215" t="s">
        <v>269</v>
      </c>
      <c r="DY142" s="215" t="s">
        <v>269</v>
      </c>
      <c r="DZ142" s="215" t="s">
        <v>269</v>
      </c>
      <c r="EA142" s="215" t="s">
        <v>269</v>
      </c>
      <c r="EB142" s="215" t="s">
        <v>269</v>
      </c>
      <c r="EC142" s="215" t="s">
        <v>269</v>
      </c>
      <c r="ED142" s="215" t="s">
        <v>269</v>
      </c>
      <c r="EE142" s="215" t="s">
        <v>269</v>
      </c>
    </row>
    <row r="143" spans="1:135" ht="28.8" x14ac:dyDescent="0.55000000000000004">
      <c r="A143" s="83" t="s">
        <v>130</v>
      </c>
      <c r="B143" s="136">
        <v>618326</v>
      </c>
      <c r="C143" t="s">
        <v>795</v>
      </c>
      <c r="D143" s="83" t="s">
        <v>228</v>
      </c>
      <c r="E143" s="138">
        <v>426819840202</v>
      </c>
      <c r="F143" s="83" t="s">
        <v>114</v>
      </c>
      <c r="G143" s="85">
        <v>43643</v>
      </c>
      <c r="H143" s="211" t="s">
        <v>98</v>
      </c>
      <c r="I143" s="84" t="s">
        <v>610</v>
      </c>
      <c r="J143" s="207" t="s">
        <v>627</v>
      </c>
      <c r="K143" s="208" t="s">
        <v>630</v>
      </c>
      <c r="L143" s="83" t="s">
        <v>108</v>
      </c>
      <c r="M143" s="184">
        <v>24425</v>
      </c>
      <c r="N143" s="184"/>
      <c r="O143" s="85" t="s">
        <v>102</v>
      </c>
      <c r="P143" s="185">
        <v>42491</v>
      </c>
      <c r="Q143" s="186" t="s">
        <v>203</v>
      </c>
      <c r="R143" s="186"/>
      <c r="S143" s="186"/>
      <c r="T143" s="187"/>
      <c r="U143" s="188" t="s">
        <v>296</v>
      </c>
      <c r="V143" s="188" t="s">
        <v>297</v>
      </c>
      <c r="W143" s="188" t="s">
        <v>297</v>
      </c>
      <c r="X143" s="189" t="s">
        <v>167</v>
      </c>
      <c r="Y143" s="190"/>
      <c r="Z143" s="83">
        <v>700</v>
      </c>
      <c r="AA143" s="83" t="s">
        <v>193</v>
      </c>
      <c r="AB143" s="83" t="s">
        <v>181</v>
      </c>
      <c r="AC143" s="83" t="s">
        <v>102</v>
      </c>
      <c r="AD143" s="83" t="s">
        <v>5600</v>
      </c>
      <c r="AE143" s="83" t="s">
        <v>102</v>
      </c>
      <c r="AF143" s="83" t="s">
        <v>102</v>
      </c>
      <c r="AG143" s="83" t="s">
        <v>119</v>
      </c>
      <c r="AH143" s="83" t="s">
        <v>5601</v>
      </c>
      <c r="AI143" s="83" t="s">
        <v>104</v>
      </c>
      <c r="AJ143" s="83" t="s">
        <v>105</v>
      </c>
      <c r="AK143" s="191" t="s">
        <v>5600</v>
      </c>
      <c r="AL143" s="191" t="s">
        <v>102</v>
      </c>
      <c r="AM143" s="191" t="s">
        <v>102</v>
      </c>
      <c r="AN143" s="191" t="s">
        <v>119</v>
      </c>
      <c r="AO143" s="191" t="s">
        <v>5601</v>
      </c>
      <c r="AP143" s="191" t="s">
        <v>104</v>
      </c>
      <c r="AQ143" s="191" t="s">
        <v>105</v>
      </c>
      <c r="AR143" s="191" t="s">
        <v>106</v>
      </c>
      <c r="AS143" s="191" t="s">
        <v>5600</v>
      </c>
      <c r="AT143" s="191" t="s">
        <v>485</v>
      </c>
      <c r="AU143" s="191" t="s">
        <v>5601</v>
      </c>
      <c r="AV143" s="191" t="s">
        <v>104</v>
      </c>
      <c r="AW143" s="191" t="s">
        <v>204</v>
      </c>
      <c r="AX143" s="191"/>
      <c r="AY143" s="192" t="s">
        <v>454</v>
      </c>
      <c r="AZ143" s="192" t="s">
        <v>416</v>
      </c>
      <c r="BA143" s="91" t="s">
        <v>108</v>
      </c>
      <c r="BB143" s="90">
        <v>0</v>
      </c>
      <c r="BC143" s="93" t="s">
        <v>102</v>
      </c>
      <c r="BD143" s="93" t="s">
        <v>102</v>
      </c>
      <c r="BE143" s="93" t="s">
        <v>102</v>
      </c>
      <c r="BF143" s="93" t="s">
        <v>102</v>
      </c>
      <c r="BG143" s="97" t="s">
        <v>108</v>
      </c>
      <c r="BH143" s="93" t="s">
        <v>108</v>
      </c>
      <c r="BI143" s="93" t="s">
        <v>102</v>
      </c>
      <c r="BJ143" s="93" t="s">
        <v>102</v>
      </c>
      <c r="BK143" s="93" t="s">
        <v>102</v>
      </c>
      <c r="BL143" s="93" t="s">
        <v>102</v>
      </c>
      <c r="BM143" s="93" t="s">
        <v>102</v>
      </c>
      <c r="BN143" s="93" t="s">
        <v>102</v>
      </c>
      <c r="BO143" s="93" t="s">
        <v>102</v>
      </c>
      <c r="BP143" s="96" t="s">
        <v>102</v>
      </c>
      <c r="BQ143" s="90">
        <v>0</v>
      </c>
      <c r="BR143" s="93" t="s">
        <v>102</v>
      </c>
      <c r="BS143" s="93" t="s">
        <v>102</v>
      </c>
      <c r="BT143" s="93" t="s">
        <v>102</v>
      </c>
      <c r="BU143" s="93" t="s">
        <v>102</v>
      </c>
      <c r="BV143" s="97" t="s">
        <v>108</v>
      </c>
      <c r="BW143" s="93" t="s">
        <v>108</v>
      </c>
      <c r="BX143" s="95" t="s">
        <v>102</v>
      </c>
      <c r="BY143" s="93" t="s">
        <v>102</v>
      </c>
      <c r="BZ143" s="93" t="s">
        <v>102</v>
      </c>
      <c r="CA143" s="93" t="s">
        <v>102</v>
      </c>
      <c r="CB143" s="93" t="s">
        <v>102</v>
      </c>
      <c r="CC143" s="93" t="s">
        <v>102</v>
      </c>
      <c r="CD143" s="93" t="s">
        <v>102</v>
      </c>
      <c r="CE143" s="193" t="s">
        <v>102</v>
      </c>
      <c r="CF143" s="194" t="s">
        <v>436</v>
      </c>
      <c r="CG143" s="195" t="s">
        <v>5602</v>
      </c>
      <c r="CH143" s="101" t="s">
        <v>563</v>
      </c>
      <c r="CI143" s="102"/>
      <c r="CJ143" s="196" t="s">
        <v>577</v>
      </c>
      <c r="CK143" s="104" t="s">
        <v>190</v>
      </c>
      <c r="CL143" s="105"/>
      <c r="CM143" s="83" t="s">
        <v>578</v>
      </c>
      <c r="CN143" s="106" t="s">
        <v>108</v>
      </c>
      <c r="CO143" s="197" t="s">
        <v>566</v>
      </c>
      <c r="CP143" s="107"/>
      <c r="CQ143" s="198" t="s">
        <v>107</v>
      </c>
      <c r="CR143" s="198" t="s">
        <v>107</v>
      </c>
      <c r="CS143" s="199"/>
      <c r="CT143" s="83" t="s">
        <v>109</v>
      </c>
      <c r="CU143" s="83" t="s">
        <v>109</v>
      </c>
      <c r="CV143" s="83">
        <v>38</v>
      </c>
      <c r="CW143" s="83" t="s">
        <v>270</v>
      </c>
      <c r="CX143" s="83">
        <v>38</v>
      </c>
      <c r="CY143" s="83" t="s">
        <v>108</v>
      </c>
      <c r="CZ143" s="83">
        <v>186060</v>
      </c>
      <c r="DA143" s="83" t="s">
        <v>5603</v>
      </c>
      <c r="DB143" s="83" t="s">
        <v>118</v>
      </c>
      <c r="DC143" s="83" t="s">
        <v>108</v>
      </c>
      <c r="DD143" s="83">
        <v>9861</v>
      </c>
      <c r="DE143" s="83" t="s">
        <v>173</v>
      </c>
      <c r="DF143" s="83" t="s">
        <v>118</v>
      </c>
      <c r="DG143" s="83" t="s">
        <v>500</v>
      </c>
      <c r="DH143" s="83"/>
      <c r="DI143" s="85">
        <v>43646</v>
      </c>
      <c r="DJ143" s="83" t="s">
        <v>584</v>
      </c>
      <c r="DK143" s="83" t="s">
        <v>102</v>
      </c>
      <c r="DL143" s="83" t="s">
        <v>482</v>
      </c>
      <c r="DM143" s="83">
        <v>0</v>
      </c>
      <c r="DN143" s="83" t="s">
        <v>483</v>
      </c>
      <c r="DO143" s="83">
        <v>1</v>
      </c>
      <c r="DP143" s="83">
        <v>5</v>
      </c>
      <c r="DQ143" s="83"/>
      <c r="DR143" s="83" t="s">
        <v>108</v>
      </c>
      <c r="DS143" s="83" t="s">
        <v>497</v>
      </c>
      <c r="DU143" s="215" t="s">
        <v>269</v>
      </c>
      <c r="DV143" s="136">
        <v>1</v>
      </c>
      <c r="DW143" s="136">
        <v>3</v>
      </c>
      <c r="DX143" s="215" t="s">
        <v>269</v>
      </c>
      <c r="DY143" s="215" t="s">
        <v>269</v>
      </c>
      <c r="DZ143" s="215" t="s">
        <v>269</v>
      </c>
      <c r="EA143" s="215" t="s">
        <v>269</v>
      </c>
      <c r="EB143" s="215" t="s">
        <v>269</v>
      </c>
      <c r="EC143" s="215" t="s">
        <v>269</v>
      </c>
      <c r="ED143" s="215" t="s">
        <v>269</v>
      </c>
      <c r="EE143" s="215" t="s">
        <v>269</v>
      </c>
    </row>
    <row r="144" spans="1:135" ht="57.6" x14ac:dyDescent="0.55000000000000004">
      <c r="A144" s="83" t="s">
        <v>130</v>
      </c>
      <c r="B144" s="136">
        <v>366459</v>
      </c>
      <c r="C144" t="s">
        <v>796</v>
      </c>
      <c r="D144" s="83" t="s">
        <v>228</v>
      </c>
      <c r="E144" s="138">
        <v>393136380194</v>
      </c>
      <c r="F144" s="83" t="s">
        <v>143</v>
      </c>
      <c r="G144" s="85">
        <v>43620</v>
      </c>
      <c r="H144" s="83" t="s">
        <v>98</v>
      </c>
      <c r="I144" s="84" t="s">
        <v>612</v>
      </c>
      <c r="J144" s="207" t="s">
        <v>628</v>
      </c>
      <c r="K144" s="208" t="s">
        <v>633</v>
      </c>
      <c r="L144" s="83" t="s">
        <v>108</v>
      </c>
      <c r="M144" s="184" t="s">
        <v>102</v>
      </c>
      <c r="N144" s="184" t="s">
        <v>556</v>
      </c>
      <c r="O144" s="85" t="s">
        <v>102</v>
      </c>
      <c r="P144" s="185">
        <v>42491</v>
      </c>
      <c r="Q144" s="186" t="s">
        <v>202</v>
      </c>
      <c r="R144" s="186" t="s">
        <v>613</v>
      </c>
      <c r="S144" s="186"/>
      <c r="T144" s="187"/>
      <c r="U144" s="188" t="s">
        <v>295</v>
      </c>
      <c r="V144" s="188" t="s">
        <v>205</v>
      </c>
      <c r="W144" s="188" t="s">
        <v>295</v>
      </c>
      <c r="X144" s="189" t="s">
        <v>107</v>
      </c>
      <c r="Y144" s="190" t="s">
        <v>614</v>
      </c>
      <c r="Z144" s="83">
        <v>700</v>
      </c>
      <c r="AA144" s="83" t="s">
        <v>193</v>
      </c>
      <c r="AB144" s="83" t="s">
        <v>181</v>
      </c>
      <c r="AC144" s="83" t="s">
        <v>102</v>
      </c>
      <c r="AD144" s="83" t="s">
        <v>5604</v>
      </c>
      <c r="AE144" s="83" t="s">
        <v>5605</v>
      </c>
      <c r="AF144" s="83" t="s">
        <v>102</v>
      </c>
      <c r="AG144" s="83" t="s">
        <v>175</v>
      </c>
      <c r="AH144" s="83" t="s">
        <v>5606</v>
      </c>
      <c r="AI144" s="83" t="s">
        <v>104</v>
      </c>
      <c r="AJ144" s="83" t="s">
        <v>105</v>
      </c>
      <c r="AK144" s="191" t="s">
        <v>5604</v>
      </c>
      <c r="AL144" s="191" t="s">
        <v>5605</v>
      </c>
      <c r="AM144" s="191" t="s">
        <v>102</v>
      </c>
      <c r="AN144" s="191" t="s">
        <v>175</v>
      </c>
      <c r="AO144" s="191" t="s">
        <v>5606</v>
      </c>
      <c r="AP144" s="191" t="s">
        <v>104</v>
      </c>
      <c r="AQ144" s="191" t="s">
        <v>105</v>
      </c>
      <c r="AR144" s="191" t="s">
        <v>106</v>
      </c>
      <c r="AS144" s="191"/>
      <c r="AT144" s="191"/>
      <c r="AU144" s="191"/>
      <c r="AV144" s="191"/>
      <c r="AW144" s="191"/>
      <c r="AX144" s="191" t="s">
        <v>575</v>
      </c>
      <c r="AY144" s="192" t="s">
        <v>454</v>
      </c>
      <c r="AZ144" s="192" t="s">
        <v>108</v>
      </c>
      <c r="BA144" s="91" t="s">
        <v>108</v>
      </c>
      <c r="BB144" s="90">
        <v>0</v>
      </c>
      <c r="BC144" s="93" t="s">
        <v>102</v>
      </c>
      <c r="BD144" s="93" t="s">
        <v>102</v>
      </c>
      <c r="BE144" s="93" t="s">
        <v>102</v>
      </c>
      <c r="BF144" s="93" t="s">
        <v>102</v>
      </c>
      <c r="BG144" s="97" t="s">
        <v>108</v>
      </c>
      <c r="BH144" s="93" t="s">
        <v>108</v>
      </c>
      <c r="BI144" s="93" t="s">
        <v>102</v>
      </c>
      <c r="BJ144" s="93" t="s">
        <v>102</v>
      </c>
      <c r="BK144" s="93" t="s">
        <v>102</v>
      </c>
      <c r="BL144" s="93" t="s">
        <v>102</v>
      </c>
      <c r="BM144" s="93" t="s">
        <v>102</v>
      </c>
      <c r="BN144" s="93" t="s">
        <v>102</v>
      </c>
      <c r="BO144" s="93" t="s">
        <v>102</v>
      </c>
      <c r="BP144" s="96" t="s">
        <v>102</v>
      </c>
      <c r="BQ144" s="90">
        <v>0</v>
      </c>
      <c r="BR144" s="93" t="s">
        <v>102</v>
      </c>
      <c r="BS144" s="93" t="s">
        <v>102</v>
      </c>
      <c r="BT144" s="93" t="s">
        <v>102</v>
      </c>
      <c r="BU144" s="93" t="s">
        <v>102</v>
      </c>
      <c r="BV144" s="97" t="s">
        <v>108</v>
      </c>
      <c r="BW144" s="93" t="s">
        <v>108</v>
      </c>
      <c r="BX144" s="95" t="s">
        <v>102</v>
      </c>
      <c r="BY144" s="93" t="s">
        <v>102</v>
      </c>
      <c r="BZ144" s="93" t="s">
        <v>102</v>
      </c>
      <c r="CA144" s="93" t="s">
        <v>102</v>
      </c>
      <c r="CB144" s="93" t="s">
        <v>102</v>
      </c>
      <c r="CC144" s="93" t="s">
        <v>102</v>
      </c>
      <c r="CD144" s="93" t="s">
        <v>102</v>
      </c>
      <c r="CE144" s="193" t="s">
        <v>102</v>
      </c>
      <c r="CF144" s="194" t="s">
        <v>508</v>
      </c>
      <c r="CG144" s="195" t="s">
        <v>102</v>
      </c>
      <c r="CH144" s="101" t="e">
        <v>#N/A</v>
      </c>
      <c r="CI144" s="102" t="s">
        <v>580</v>
      </c>
      <c r="CJ144" s="196" t="s">
        <v>108</v>
      </c>
      <c r="CK144" s="104" t="s">
        <v>109</v>
      </c>
      <c r="CL144" s="105" t="s">
        <v>579</v>
      </c>
      <c r="CM144" s="83" t="s">
        <v>108</v>
      </c>
      <c r="CN144" s="106" t="s">
        <v>108</v>
      </c>
      <c r="CO144" s="197" t="s">
        <v>108</v>
      </c>
      <c r="CP144" s="107"/>
      <c r="CQ144" s="198" t="s">
        <v>474</v>
      </c>
      <c r="CR144" s="198" t="s">
        <v>474</v>
      </c>
      <c r="CS144" s="199" t="s">
        <v>616</v>
      </c>
      <c r="CT144" s="83" t="s">
        <v>109</v>
      </c>
      <c r="CU144" s="83" t="s">
        <v>109</v>
      </c>
      <c r="CV144" s="83">
        <v>75</v>
      </c>
      <c r="CW144" s="83" t="s">
        <v>112</v>
      </c>
      <c r="CX144" s="83">
        <v>75</v>
      </c>
      <c r="CY144" s="83" t="s">
        <v>5607</v>
      </c>
      <c r="CZ144" s="83">
        <v>187379.5</v>
      </c>
      <c r="DA144" s="83" t="s">
        <v>138</v>
      </c>
      <c r="DB144" s="83" t="s">
        <v>124</v>
      </c>
      <c r="DC144" s="83" t="s">
        <v>501</v>
      </c>
      <c r="DD144" s="83">
        <v>4958</v>
      </c>
      <c r="DE144" s="83" t="s">
        <v>582</v>
      </c>
      <c r="DF144" s="83" t="s">
        <v>145</v>
      </c>
      <c r="DG144" s="83" t="s">
        <v>501</v>
      </c>
      <c r="DH144" s="83" t="s">
        <v>582</v>
      </c>
      <c r="DI144" s="85">
        <v>43646</v>
      </c>
      <c r="DJ144" s="83" t="s">
        <v>584</v>
      </c>
      <c r="DK144" s="83" t="s">
        <v>102</v>
      </c>
      <c r="DL144" s="83" t="s">
        <v>482</v>
      </c>
      <c r="DM144" s="83">
        <v>0</v>
      </c>
      <c r="DN144" s="83" t="s">
        <v>238</v>
      </c>
      <c r="DO144" s="83">
        <v>1</v>
      </c>
      <c r="DP144" s="83">
        <v>4</v>
      </c>
      <c r="DQ144" s="83"/>
      <c r="DR144" s="83" t="s">
        <v>108</v>
      </c>
      <c r="DS144" s="83" t="s">
        <v>497</v>
      </c>
      <c r="DU144" s="215" t="s">
        <v>269</v>
      </c>
      <c r="DV144" s="136">
        <v>1</v>
      </c>
      <c r="DW144" s="136">
        <v>3</v>
      </c>
      <c r="DX144" s="215" t="s">
        <v>269</v>
      </c>
      <c r="DY144" s="215" t="s">
        <v>269</v>
      </c>
      <c r="DZ144" s="215" t="s">
        <v>269</v>
      </c>
      <c r="EA144" s="215" t="s">
        <v>269</v>
      </c>
      <c r="EB144" s="215" t="s">
        <v>269</v>
      </c>
      <c r="EC144" s="215" t="s">
        <v>269</v>
      </c>
      <c r="ED144" s="215" t="s">
        <v>269</v>
      </c>
      <c r="EE144" s="215" t="s">
        <v>269</v>
      </c>
    </row>
    <row r="145" spans="1:135" ht="28.8" x14ac:dyDescent="0.55000000000000004">
      <c r="A145" s="83" t="s">
        <v>130</v>
      </c>
      <c r="B145" s="136">
        <v>493186</v>
      </c>
      <c r="C145" t="s">
        <v>797</v>
      </c>
      <c r="D145" s="83" t="s">
        <v>228</v>
      </c>
      <c r="E145" s="138">
        <v>777391612643</v>
      </c>
      <c r="F145" s="83" t="s">
        <v>114</v>
      </c>
      <c r="G145" s="85">
        <v>43634</v>
      </c>
      <c r="H145" s="83" t="s">
        <v>98</v>
      </c>
      <c r="I145" s="84" t="s">
        <v>618</v>
      </c>
      <c r="J145" s="207" t="s">
        <v>629</v>
      </c>
      <c r="K145" s="208" t="s">
        <v>634</v>
      </c>
      <c r="L145" s="83" t="s">
        <v>108</v>
      </c>
      <c r="M145" s="184">
        <v>27515</v>
      </c>
      <c r="N145" s="184"/>
      <c r="O145" s="85" t="s">
        <v>102</v>
      </c>
      <c r="P145" s="185">
        <v>43013</v>
      </c>
      <c r="Q145" s="186" t="s">
        <v>203</v>
      </c>
      <c r="R145" s="186"/>
      <c r="S145" s="186"/>
      <c r="T145" s="187"/>
      <c r="U145" s="188" t="s">
        <v>296</v>
      </c>
      <c r="V145" s="188" t="s">
        <v>205</v>
      </c>
      <c r="W145" s="189" t="s">
        <v>619</v>
      </c>
      <c r="X145" s="189" t="s">
        <v>107</v>
      </c>
      <c r="Y145" s="190" t="s">
        <v>614</v>
      </c>
      <c r="Z145" s="83">
        <v>700</v>
      </c>
      <c r="AA145" s="83" t="s">
        <v>193</v>
      </c>
      <c r="AB145" s="83" t="s">
        <v>181</v>
      </c>
      <c r="AC145" s="83" t="s">
        <v>102</v>
      </c>
      <c r="AD145" s="83" t="s">
        <v>5608</v>
      </c>
      <c r="AE145" s="83" t="s">
        <v>102</v>
      </c>
      <c r="AF145" s="83" t="s">
        <v>102</v>
      </c>
      <c r="AG145" s="83" t="s">
        <v>174</v>
      </c>
      <c r="AH145" s="83" t="s">
        <v>5597</v>
      </c>
      <c r="AI145" s="83" t="s">
        <v>104</v>
      </c>
      <c r="AJ145" s="83" t="s">
        <v>105</v>
      </c>
      <c r="AK145" s="191" t="s">
        <v>5608</v>
      </c>
      <c r="AL145" s="191" t="s">
        <v>102</v>
      </c>
      <c r="AM145" s="191" t="s">
        <v>102</v>
      </c>
      <c r="AN145" s="191" t="s">
        <v>174</v>
      </c>
      <c r="AO145" s="191" t="s">
        <v>5597</v>
      </c>
      <c r="AP145" s="191" t="s">
        <v>104</v>
      </c>
      <c r="AQ145" s="191" t="s">
        <v>105</v>
      </c>
      <c r="AR145" s="191" t="s">
        <v>106</v>
      </c>
      <c r="AS145" s="191" t="s">
        <v>5608</v>
      </c>
      <c r="AT145" s="191" t="s">
        <v>488</v>
      </c>
      <c r="AU145" s="191" t="s">
        <v>5609</v>
      </c>
      <c r="AV145" s="191" t="s">
        <v>104</v>
      </c>
      <c r="AW145" s="191" t="s">
        <v>204</v>
      </c>
      <c r="AX145" s="191"/>
      <c r="AY145" s="192" t="s">
        <v>454</v>
      </c>
      <c r="AZ145" s="192" t="s">
        <v>416</v>
      </c>
      <c r="BA145" s="91" t="s">
        <v>108</v>
      </c>
      <c r="BB145" s="90">
        <v>0</v>
      </c>
      <c r="BC145" s="93" t="s">
        <v>102</v>
      </c>
      <c r="BD145" s="93" t="s">
        <v>102</v>
      </c>
      <c r="BE145" s="93" t="s">
        <v>102</v>
      </c>
      <c r="BF145" s="93" t="s">
        <v>102</v>
      </c>
      <c r="BG145" s="97" t="s">
        <v>108</v>
      </c>
      <c r="BH145" s="93" t="s">
        <v>108</v>
      </c>
      <c r="BI145" s="93" t="s">
        <v>102</v>
      </c>
      <c r="BJ145" s="93" t="s">
        <v>102</v>
      </c>
      <c r="BK145" s="93" t="s">
        <v>102</v>
      </c>
      <c r="BL145" s="93" t="s">
        <v>102</v>
      </c>
      <c r="BM145" s="93" t="s">
        <v>102</v>
      </c>
      <c r="BN145" s="93" t="s">
        <v>102</v>
      </c>
      <c r="BO145" s="93" t="s">
        <v>102</v>
      </c>
      <c r="BP145" s="96" t="s">
        <v>102</v>
      </c>
      <c r="BQ145" s="90">
        <v>0</v>
      </c>
      <c r="BR145" s="93" t="s">
        <v>102</v>
      </c>
      <c r="BS145" s="93" t="s">
        <v>102</v>
      </c>
      <c r="BT145" s="93" t="s">
        <v>102</v>
      </c>
      <c r="BU145" s="93" t="s">
        <v>102</v>
      </c>
      <c r="BV145" s="97" t="s">
        <v>108</v>
      </c>
      <c r="BW145" s="93" t="s">
        <v>108</v>
      </c>
      <c r="BX145" s="95" t="s">
        <v>102</v>
      </c>
      <c r="BY145" s="93" t="s">
        <v>102</v>
      </c>
      <c r="BZ145" s="93" t="s">
        <v>102</v>
      </c>
      <c r="CA145" s="93" t="s">
        <v>102</v>
      </c>
      <c r="CB145" s="93" t="s">
        <v>102</v>
      </c>
      <c r="CC145" s="93" t="s">
        <v>102</v>
      </c>
      <c r="CD145" s="93" t="s">
        <v>102</v>
      </c>
      <c r="CE145" s="193" t="s">
        <v>102</v>
      </c>
      <c r="CF145" s="194" t="s">
        <v>436</v>
      </c>
      <c r="CG145" s="195" t="s">
        <v>5610</v>
      </c>
      <c r="CH145" s="101" t="s">
        <v>310</v>
      </c>
      <c r="CI145" s="102"/>
      <c r="CJ145" s="196" t="s">
        <v>5611</v>
      </c>
      <c r="CK145" s="104" t="s">
        <v>190</v>
      </c>
      <c r="CL145" s="105"/>
      <c r="CM145" s="83" t="s">
        <v>623</v>
      </c>
      <c r="CN145" s="106" t="s">
        <v>624</v>
      </c>
      <c r="CO145" s="197" t="s">
        <v>625</v>
      </c>
      <c r="CP145" s="107"/>
      <c r="CQ145" s="198" t="s">
        <v>474</v>
      </c>
      <c r="CR145" s="198" t="s">
        <v>474</v>
      </c>
      <c r="CS145" s="199"/>
      <c r="CT145" s="83" t="s">
        <v>109</v>
      </c>
      <c r="CU145" s="83" t="s">
        <v>109</v>
      </c>
      <c r="CV145" s="83">
        <v>59</v>
      </c>
      <c r="CW145" s="83" t="s">
        <v>139</v>
      </c>
      <c r="CX145" s="83">
        <v>59</v>
      </c>
      <c r="CY145" s="83" t="s">
        <v>108</v>
      </c>
      <c r="CZ145" s="83">
        <v>188699</v>
      </c>
      <c r="DA145" s="83" t="s">
        <v>581</v>
      </c>
      <c r="DB145" s="83" t="s">
        <v>152</v>
      </c>
      <c r="DC145" s="83" t="s">
        <v>500</v>
      </c>
      <c r="DD145" s="83">
        <v>6166</v>
      </c>
      <c r="DE145" s="83" t="s">
        <v>606</v>
      </c>
      <c r="DF145" s="83" t="s">
        <v>152</v>
      </c>
      <c r="DG145" s="83" t="s">
        <v>500</v>
      </c>
      <c r="DH145" s="83"/>
      <c r="DI145" s="85">
        <v>43646</v>
      </c>
      <c r="DJ145" s="83" t="s">
        <v>584</v>
      </c>
      <c r="DK145" s="83" t="s">
        <v>102</v>
      </c>
      <c r="DL145" s="83" t="s">
        <v>482</v>
      </c>
      <c r="DM145" s="83">
        <v>0</v>
      </c>
      <c r="DN145" s="83" t="s">
        <v>483</v>
      </c>
      <c r="DO145" s="83">
        <v>1</v>
      </c>
      <c r="DP145" s="83">
        <v>5</v>
      </c>
      <c r="DQ145" s="83"/>
      <c r="DR145" s="83" t="s">
        <v>108</v>
      </c>
      <c r="DS145" s="83" t="s">
        <v>497</v>
      </c>
      <c r="DU145" s="215" t="s">
        <v>269</v>
      </c>
      <c r="DV145" s="136">
        <v>1</v>
      </c>
      <c r="DW145" s="136">
        <v>3</v>
      </c>
      <c r="DX145" s="215" t="s">
        <v>269</v>
      </c>
      <c r="DY145" s="215" t="s">
        <v>269</v>
      </c>
      <c r="DZ145" s="215" t="s">
        <v>269</v>
      </c>
      <c r="EA145" s="215" t="s">
        <v>269</v>
      </c>
      <c r="EB145" s="215" t="s">
        <v>269</v>
      </c>
      <c r="EC145" s="215" t="s">
        <v>269</v>
      </c>
      <c r="ED145" s="215" t="s">
        <v>269</v>
      </c>
      <c r="EE145" s="215" t="s">
        <v>269</v>
      </c>
    </row>
    <row r="146" spans="1:135" ht="28.8" x14ac:dyDescent="0.55000000000000004">
      <c r="A146" s="83" t="s">
        <v>130</v>
      </c>
      <c r="B146" s="136">
        <v>604538</v>
      </c>
      <c r="C146" t="s">
        <v>798</v>
      </c>
      <c r="D146" s="83" t="s">
        <v>228</v>
      </c>
      <c r="E146" s="138">
        <v>710959626022</v>
      </c>
      <c r="F146" s="83" t="s">
        <v>114</v>
      </c>
      <c r="G146" s="85">
        <v>43643</v>
      </c>
      <c r="H146" s="211" t="s">
        <v>98</v>
      </c>
      <c r="I146" s="84" t="s">
        <v>610</v>
      </c>
      <c r="J146" s="207" t="s">
        <v>627</v>
      </c>
      <c r="K146" s="208" t="s">
        <v>630</v>
      </c>
      <c r="L146" s="83" t="s">
        <v>108</v>
      </c>
      <c r="M146" s="184">
        <v>24426</v>
      </c>
      <c r="N146" s="184"/>
      <c r="O146" s="85" t="s">
        <v>102</v>
      </c>
      <c r="P146" s="185">
        <v>42491</v>
      </c>
      <c r="Q146" s="186" t="s">
        <v>203</v>
      </c>
      <c r="R146" s="186"/>
      <c r="S146" s="186"/>
      <c r="T146" s="187"/>
      <c r="U146" s="188" t="s">
        <v>296</v>
      </c>
      <c r="V146" s="188" t="s">
        <v>297</v>
      </c>
      <c r="W146" s="188" t="s">
        <v>297</v>
      </c>
      <c r="X146" s="189" t="s">
        <v>167</v>
      </c>
      <c r="Y146" s="190"/>
      <c r="Z146" s="83">
        <v>700</v>
      </c>
      <c r="AA146" s="83" t="s">
        <v>193</v>
      </c>
      <c r="AB146" s="83" t="s">
        <v>181</v>
      </c>
      <c r="AC146" s="83" t="s">
        <v>102</v>
      </c>
      <c r="AD146" s="83" t="s">
        <v>5612</v>
      </c>
      <c r="AE146" s="83" t="s">
        <v>102</v>
      </c>
      <c r="AF146" s="83" t="s">
        <v>102</v>
      </c>
      <c r="AG146" s="83" t="s">
        <v>119</v>
      </c>
      <c r="AH146" s="83" t="s">
        <v>5613</v>
      </c>
      <c r="AI146" s="83" t="s">
        <v>104</v>
      </c>
      <c r="AJ146" s="83" t="s">
        <v>105</v>
      </c>
      <c r="AK146" s="191" t="s">
        <v>5612</v>
      </c>
      <c r="AL146" s="191" t="s">
        <v>102</v>
      </c>
      <c r="AM146" s="191" t="s">
        <v>102</v>
      </c>
      <c r="AN146" s="191" t="s">
        <v>119</v>
      </c>
      <c r="AO146" s="191" t="s">
        <v>5613</v>
      </c>
      <c r="AP146" s="191" t="s">
        <v>104</v>
      </c>
      <c r="AQ146" s="191" t="s">
        <v>105</v>
      </c>
      <c r="AR146" s="191" t="s">
        <v>106</v>
      </c>
      <c r="AS146" s="191" t="s">
        <v>5612</v>
      </c>
      <c r="AT146" s="191" t="s">
        <v>485</v>
      </c>
      <c r="AU146" s="191" t="s">
        <v>5613</v>
      </c>
      <c r="AV146" s="191" t="s">
        <v>104</v>
      </c>
      <c r="AW146" s="191" t="s">
        <v>204</v>
      </c>
      <c r="AX146" s="191"/>
      <c r="AY146" s="192" t="s">
        <v>454</v>
      </c>
      <c r="AZ146" s="192" t="s">
        <v>416</v>
      </c>
      <c r="BA146" s="91" t="s">
        <v>108</v>
      </c>
      <c r="BB146" s="90">
        <v>0</v>
      </c>
      <c r="BC146" s="93" t="s">
        <v>102</v>
      </c>
      <c r="BD146" s="93" t="s">
        <v>102</v>
      </c>
      <c r="BE146" s="93" t="s">
        <v>102</v>
      </c>
      <c r="BF146" s="93" t="s">
        <v>102</v>
      </c>
      <c r="BG146" s="97" t="s">
        <v>108</v>
      </c>
      <c r="BH146" s="93" t="s">
        <v>108</v>
      </c>
      <c r="BI146" s="93" t="s">
        <v>102</v>
      </c>
      <c r="BJ146" s="93" t="s">
        <v>102</v>
      </c>
      <c r="BK146" s="93" t="s">
        <v>102</v>
      </c>
      <c r="BL146" s="93" t="s">
        <v>102</v>
      </c>
      <c r="BM146" s="93" t="s">
        <v>102</v>
      </c>
      <c r="BN146" s="93" t="s">
        <v>102</v>
      </c>
      <c r="BO146" s="93" t="s">
        <v>102</v>
      </c>
      <c r="BP146" s="96" t="s">
        <v>102</v>
      </c>
      <c r="BQ146" s="90">
        <v>0</v>
      </c>
      <c r="BR146" s="93" t="s">
        <v>102</v>
      </c>
      <c r="BS146" s="93" t="s">
        <v>102</v>
      </c>
      <c r="BT146" s="93" t="s">
        <v>102</v>
      </c>
      <c r="BU146" s="93" t="s">
        <v>102</v>
      </c>
      <c r="BV146" s="97" t="s">
        <v>108</v>
      </c>
      <c r="BW146" s="93" t="s">
        <v>108</v>
      </c>
      <c r="BX146" s="95" t="s">
        <v>102</v>
      </c>
      <c r="BY146" s="93" t="s">
        <v>102</v>
      </c>
      <c r="BZ146" s="93" t="s">
        <v>102</v>
      </c>
      <c r="CA146" s="93" t="s">
        <v>102</v>
      </c>
      <c r="CB146" s="93" t="s">
        <v>102</v>
      </c>
      <c r="CC146" s="93" t="s">
        <v>102</v>
      </c>
      <c r="CD146" s="93" t="s">
        <v>102</v>
      </c>
      <c r="CE146" s="193" t="s">
        <v>102</v>
      </c>
      <c r="CF146" s="194" t="s">
        <v>436</v>
      </c>
      <c r="CG146" s="195" t="s">
        <v>5614</v>
      </c>
      <c r="CH146" s="101" t="s">
        <v>563</v>
      </c>
      <c r="CI146" s="102"/>
      <c r="CJ146" s="196" t="s">
        <v>577</v>
      </c>
      <c r="CK146" s="104" t="s">
        <v>190</v>
      </c>
      <c r="CL146" s="105"/>
      <c r="CM146" s="83" t="s">
        <v>578</v>
      </c>
      <c r="CN146" s="106" t="s">
        <v>108</v>
      </c>
      <c r="CO146" s="197" t="s">
        <v>566</v>
      </c>
      <c r="CP146" s="107"/>
      <c r="CQ146" s="198" t="s">
        <v>107</v>
      </c>
      <c r="CR146" s="198" t="s">
        <v>107</v>
      </c>
      <c r="CS146" s="199"/>
      <c r="CT146" s="83" t="s">
        <v>109</v>
      </c>
      <c r="CU146" s="83" t="s">
        <v>109</v>
      </c>
      <c r="CV146" s="83">
        <v>36</v>
      </c>
      <c r="CW146" s="83" t="s">
        <v>270</v>
      </c>
      <c r="CX146" s="83">
        <v>36</v>
      </c>
      <c r="CY146" s="83" t="s">
        <v>108</v>
      </c>
      <c r="CZ146" s="83">
        <v>190018.5</v>
      </c>
      <c r="DA146" s="83" t="s">
        <v>5615</v>
      </c>
      <c r="DB146" s="83" t="s">
        <v>118</v>
      </c>
      <c r="DC146" s="83" t="s">
        <v>108</v>
      </c>
      <c r="DD146" s="83">
        <v>5650</v>
      </c>
      <c r="DE146" s="83" t="s">
        <v>173</v>
      </c>
      <c r="DF146" s="83" t="s">
        <v>118</v>
      </c>
      <c r="DG146" s="83" t="s">
        <v>500</v>
      </c>
      <c r="DH146" s="83"/>
      <c r="DI146" s="85">
        <v>43646</v>
      </c>
      <c r="DJ146" s="83" t="s">
        <v>584</v>
      </c>
      <c r="DK146" s="83" t="s">
        <v>102</v>
      </c>
      <c r="DL146" s="83" t="s">
        <v>482</v>
      </c>
      <c r="DM146" s="83">
        <v>0</v>
      </c>
      <c r="DN146" s="83" t="s">
        <v>483</v>
      </c>
      <c r="DO146" s="83">
        <v>1</v>
      </c>
      <c r="DP146" s="83">
        <v>6</v>
      </c>
      <c r="DQ146" s="83"/>
      <c r="DR146" s="83" t="s">
        <v>108</v>
      </c>
      <c r="DS146" s="83" t="s">
        <v>497</v>
      </c>
      <c r="DU146" s="215" t="s">
        <v>269</v>
      </c>
      <c r="DV146" s="136">
        <v>1</v>
      </c>
      <c r="DW146" s="136">
        <v>3</v>
      </c>
      <c r="DX146" s="215" t="s">
        <v>269</v>
      </c>
      <c r="DY146" s="215" t="s">
        <v>269</v>
      </c>
      <c r="DZ146" s="215" t="s">
        <v>269</v>
      </c>
      <c r="EA146" s="215" t="s">
        <v>269</v>
      </c>
      <c r="EB146" s="215" t="s">
        <v>269</v>
      </c>
      <c r="EC146" s="215" t="s">
        <v>269</v>
      </c>
      <c r="ED146" s="215" t="s">
        <v>269</v>
      </c>
      <c r="EE146" s="215" t="s">
        <v>269</v>
      </c>
    </row>
    <row r="147" spans="1:135" ht="57.6" x14ac:dyDescent="0.55000000000000004">
      <c r="A147" s="83" t="s">
        <v>130</v>
      </c>
      <c r="B147" s="136">
        <v>373790</v>
      </c>
      <c r="C147" t="s">
        <v>799</v>
      </c>
      <c r="D147" s="83" t="s">
        <v>228</v>
      </c>
      <c r="E147" s="138">
        <v>162311834105</v>
      </c>
      <c r="F147" s="83" t="s">
        <v>143</v>
      </c>
      <c r="G147" s="85">
        <v>43620</v>
      </c>
      <c r="H147" s="83" t="s">
        <v>98</v>
      </c>
      <c r="I147" s="84" t="s">
        <v>612</v>
      </c>
      <c r="J147" s="207" t="s">
        <v>628</v>
      </c>
      <c r="K147" s="208" t="s">
        <v>633</v>
      </c>
      <c r="L147" s="83" t="s">
        <v>108</v>
      </c>
      <c r="M147" s="184" t="s">
        <v>102</v>
      </c>
      <c r="N147" s="184" t="s">
        <v>556</v>
      </c>
      <c r="O147" s="85" t="s">
        <v>102</v>
      </c>
      <c r="P147" s="185">
        <v>42491</v>
      </c>
      <c r="Q147" s="186" t="s">
        <v>202</v>
      </c>
      <c r="R147" s="186" t="s">
        <v>613</v>
      </c>
      <c r="S147" s="186"/>
      <c r="T147" s="187"/>
      <c r="U147" s="188" t="s">
        <v>295</v>
      </c>
      <c r="V147" s="188" t="s">
        <v>205</v>
      </c>
      <c r="W147" s="188" t="s">
        <v>295</v>
      </c>
      <c r="X147" s="189" t="s">
        <v>107</v>
      </c>
      <c r="Y147" s="190" t="s">
        <v>614</v>
      </c>
      <c r="Z147" s="83">
        <v>700</v>
      </c>
      <c r="AA147" s="83" t="s">
        <v>193</v>
      </c>
      <c r="AB147" s="83" t="s">
        <v>181</v>
      </c>
      <c r="AC147" s="83" t="s">
        <v>102</v>
      </c>
      <c r="AD147" s="83" t="s">
        <v>5616</v>
      </c>
      <c r="AE147" s="83" t="s">
        <v>5617</v>
      </c>
      <c r="AF147" s="83" t="s">
        <v>102</v>
      </c>
      <c r="AG147" s="83" t="s">
        <v>175</v>
      </c>
      <c r="AH147" s="83" t="s">
        <v>5618</v>
      </c>
      <c r="AI147" s="83" t="s">
        <v>104</v>
      </c>
      <c r="AJ147" s="83" t="s">
        <v>105</v>
      </c>
      <c r="AK147" s="191" t="s">
        <v>5616</v>
      </c>
      <c r="AL147" s="191" t="s">
        <v>5617</v>
      </c>
      <c r="AM147" s="191" t="s">
        <v>102</v>
      </c>
      <c r="AN147" s="191" t="s">
        <v>175</v>
      </c>
      <c r="AO147" s="191" t="s">
        <v>5618</v>
      </c>
      <c r="AP147" s="191" t="s">
        <v>104</v>
      </c>
      <c r="AQ147" s="191" t="s">
        <v>105</v>
      </c>
      <c r="AR147" s="191" t="s">
        <v>106</v>
      </c>
      <c r="AS147" s="191"/>
      <c r="AT147" s="191"/>
      <c r="AU147" s="191"/>
      <c r="AV147" s="191"/>
      <c r="AW147" s="191"/>
      <c r="AX147" s="191" t="s">
        <v>575</v>
      </c>
      <c r="AY147" s="192" t="s">
        <v>454</v>
      </c>
      <c r="AZ147" s="192" t="s">
        <v>108</v>
      </c>
      <c r="BA147" s="91" t="s">
        <v>108</v>
      </c>
      <c r="BB147" s="90">
        <v>0</v>
      </c>
      <c r="BC147" s="93" t="s">
        <v>102</v>
      </c>
      <c r="BD147" s="93" t="s">
        <v>102</v>
      </c>
      <c r="BE147" s="93" t="s">
        <v>102</v>
      </c>
      <c r="BF147" s="93" t="s">
        <v>102</v>
      </c>
      <c r="BG147" s="97" t="s">
        <v>108</v>
      </c>
      <c r="BH147" s="93" t="s">
        <v>108</v>
      </c>
      <c r="BI147" s="93" t="s">
        <v>102</v>
      </c>
      <c r="BJ147" s="93" t="s">
        <v>102</v>
      </c>
      <c r="BK147" s="93" t="s">
        <v>102</v>
      </c>
      <c r="BL147" s="93" t="s">
        <v>102</v>
      </c>
      <c r="BM147" s="93" t="s">
        <v>102</v>
      </c>
      <c r="BN147" s="93" t="s">
        <v>102</v>
      </c>
      <c r="BO147" s="93" t="s">
        <v>102</v>
      </c>
      <c r="BP147" s="96" t="s">
        <v>102</v>
      </c>
      <c r="BQ147" s="90">
        <v>0</v>
      </c>
      <c r="BR147" s="93" t="s">
        <v>102</v>
      </c>
      <c r="BS147" s="93" t="s">
        <v>102</v>
      </c>
      <c r="BT147" s="93" t="s">
        <v>102</v>
      </c>
      <c r="BU147" s="93" t="s">
        <v>102</v>
      </c>
      <c r="BV147" s="97" t="s">
        <v>108</v>
      </c>
      <c r="BW147" s="93" t="s">
        <v>108</v>
      </c>
      <c r="BX147" s="95" t="s">
        <v>102</v>
      </c>
      <c r="BY147" s="93" t="s">
        <v>102</v>
      </c>
      <c r="BZ147" s="93" t="s">
        <v>102</v>
      </c>
      <c r="CA147" s="93" t="s">
        <v>102</v>
      </c>
      <c r="CB147" s="93" t="s">
        <v>102</v>
      </c>
      <c r="CC147" s="93" t="s">
        <v>102</v>
      </c>
      <c r="CD147" s="93" t="s">
        <v>102</v>
      </c>
      <c r="CE147" s="193" t="s">
        <v>102</v>
      </c>
      <c r="CF147" s="194" t="s">
        <v>508</v>
      </c>
      <c r="CG147" s="195" t="s">
        <v>102</v>
      </c>
      <c r="CH147" s="101" t="e">
        <v>#N/A</v>
      </c>
      <c r="CI147" s="102" t="s">
        <v>580</v>
      </c>
      <c r="CJ147" s="196" t="s">
        <v>108</v>
      </c>
      <c r="CK147" s="104" t="s">
        <v>109</v>
      </c>
      <c r="CL147" s="105" t="s">
        <v>579</v>
      </c>
      <c r="CM147" s="83" t="s">
        <v>108</v>
      </c>
      <c r="CN147" s="106" t="s">
        <v>108</v>
      </c>
      <c r="CO147" s="197" t="s">
        <v>108</v>
      </c>
      <c r="CP147" s="107"/>
      <c r="CQ147" s="198" t="s">
        <v>474</v>
      </c>
      <c r="CR147" s="198" t="s">
        <v>474</v>
      </c>
      <c r="CS147" s="199" t="s">
        <v>616</v>
      </c>
      <c r="CT147" s="83" t="s">
        <v>109</v>
      </c>
      <c r="CU147" s="83" t="s">
        <v>109</v>
      </c>
      <c r="CV147" s="83">
        <v>15</v>
      </c>
      <c r="CW147" s="83" t="s">
        <v>112</v>
      </c>
      <c r="CX147" s="83">
        <v>15</v>
      </c>
      <c r="CY147" s="83" t="s">
        <v>5619</v>
      </c>
      <c r="CZ147" s="83">
        <v>191338</v>
      </c>
      <c r="DA147" s="83" t="s">
        <v>138</v>
      </c>
      <c r="DB147" s="83" t="s">
        <v>124</v>
      </c>
      <c r="DC147" s="83" t="s">
        <v>501</v>
      </c>
      <c r="DD147" s="83">
        <v>6817</v>
      </c>
      <c r="DE147" s="83" t="s">
        <v>582</v>
      </c>
      <c r="DF147" s="83" t="s">
        <v>145</v>
      </c>
      <c r="DG147" s="83" t="s">
        <v>501</v>
      </c>
      <c r="DH147" s="83" t="s">
        <v>582</v>
      </c>
      <c r="DI147" s="85">
        <v>43646</v>
      </c>
      <c r="DJ147" s="83" t="s">
        <v>584</v>
      </c>
      <c r="DK147" s="83" t="s">
        <v>102</v>
      </c>
      <c r="DL147" s="83" t="s">
        <v>482</v>
      </c>
      <c r="DM147" s="83">
        <v>0</v>
      </c>
      <c r="DN147" s="83" t="s">
        <v>238</v>
      </c>
      <c r="DO147" s="83">
        <v>1</v>
      </c>
      <c r="DP147" s="83">
        <v>6</v>
      </c>
      <c r="DQ147" s="83"/>
      <c r="DR147" s="83" t="s">
        <v>108</v>
      </c>
      <c r="DS147" s="83" t="s">
        <v>497</v>
      </c>
      <c r="DU147" s="215" t="s">
        <v>269</v>
      </c>
      <c r="DV147" s="136">
        <v>1</v>
      </c>
      <c r="DW147" s="136">
        <v>3</v>
      </c>
      <c r="DX147" s="215" t="s">
        <v>269</v>
      </c>
      <c r="DY147" s="215" t="s">
        <v>269</v>
      </c>
      <c r="DZ147" s="215" t="s">
        <v>269</v>
      </c>
      <c r="EA147" s="215" t="s">
        <v>269</v>
      </c>
      <c r="EB147" s="215" t="s">
        <v>269</v>
      </c>
      <c r="EC147" s="215" t="s">
        <v>269</v>
      </c>
      <c r="ED147" s="215" t="s">
        <v>269</v>
      </c>
      <c r="EE147" s="215" t="s">
        <v>269</v>
      </c>
    </row>
    <row r="148" spans="1:135" ht="28.8" x14ac:dyDescent="0.55000000000000004">
      <c r="A148" s="83" t="s">
        <v>130</v>
      </c>
      <c r="B148" s="136">
        <v>389828</v>
      </c>
      <c r="C148" t="s">
        <v>800</v>
      </c>
      <c r="D148" s="83" t="s">
        <v>228</v>
      </c>
      <c r="E148" s="138">
        <v>465200467256</v>
      </c>
      <c r="F148" s="83" t="s">
        <v>114</v>
      </c>
      <c r="G148" s="85">
        <v>43634</v>
      </c>
      <c r="H148" s="83" t="s">
        <v>98</v>
      </c>
      <c r="I148" s="84" t="s">
        <v>618</v>
      </c>
      <c r="J148" s="207" t="s">
        <v>629</v>
      </c>
      <c r="K148" s="208" t="s">
        <v>634</v>
      </c>
      <c r="L148" s="83" t="s">
        <v>108</v>
      </c>
      <c r="M148" s="184">
        <v>27516</v>
      </c>
      <c r="N148" s="184"/>
      <c r="O148" s="85" t="s">
        <v>102</v>
      </c>
      <c r="P148" s="185">
        <v>43013</v>
      </c>
      <c r="Q148" s="186" t="s">
        <v>203</v>
      </c>
      <c r="R148" s="186"/>
      <c r="S148" s="186"/>
      <c r="T148" s="187"/>
      <c r="U148" s="188" t="s">
        <v>296</v>
      </c>
      <c r="V148" s="188" t="s">
        <v>205</v>
      </c>
      <c r="W148" s="189" t="s">
        <v>619</v>
      </c>
      <c r="X148" s="189" t="s">
        <v>107</v>
      </c>
      <c r="Y148" s="190" t="s">
        <v>614</v>
      </c>
      <c r="Z148" s="83">
        <v>700</v>
      </c>
      <c r="AA148" s="83" t="s">
        <v>193</v>
      </c>
      <c r="AB148" s="83" t="s">
        <v>181</v>
      </c>
      <c r="AC148" s="83" t="s">
        <v>102</v>
      </c>
      <c r="AD148" s="83" t="s">
        <v>5620</v>
      </c>
      <c r="AE148" s="83" t="s">
        <v>102</v>
      </c>
      <c r="AF148" s="83" t="s">
        <v>102</v>
      </c>
      <c r="AG148" s="83" t="s">
        <v>174</v>
      </c>
      <c r="AH148" s="83" t="s">
        <v>5609</v>
      </c>
      <c r="AI148" s="83" t="s">
        <v>104</v>
      </c>
      <c r="AJ148" s="83" t="s">
        <v>105</v>
      </c>
      <c r="AK148" s="191" t="s">
        <v>5620</v>
      </c>
      <c r="AL148" s="191" t="s">
        <v>102</v>
      </c>
      <c r="AM148" s="191" t="s">
        <v>102</v>
      </c>
      <c r="AN148" s="191" t="s">
        <v>174</v>
      </c>
      <c r="AO148" s="191" t="s">
        <v>5609</v>
      </c>
      <c r="AP148" s="191" t="s">
        <v>104</v>
      </c>
      <c r="AQ148" s="191" t="s">
        <v>105</v>
      </c>
      <c r="AR148" s="191" t="s">
        <v>106</v>
      </c>
      <c r="AS148" s="191" t="s">
        <v>5620</v>
      </c>
      <c r="AT148" s="191" t="s">
        <v>488</v>
      </c>
      <c r="AU148" s="191" t="s">
        <v>5621</v>
      </c>
      <c r="AV148" s="191" t="s">
        <v>104</v>
      </c>
      <c r="AW148" s="191" t="s">
        <v>204</v>
      </c>
      <c r="AX148" s="191"/>
      <c r="AY148" s="192" t="s">
        <v>454</v>
      </c>
      <c r="AZ148" s="192" t="s">
        <v>416</v>
      </c>
      <c r="BA148" s="91" t="s">
        <v>108</v>
      </c>
      <c r="BB148" s="90">
        <v>0</v>
      </c>
      <c r="BC148" s="93" t="s">
        <v>102</v>
      </c>
      <c r="BD148" s="93" t="s">
        <v>102</v>
      </c>
      <c r="BE148" s="93" t="s">
        <v>102</v>
      </c>
      <c r="BF148" s="93" t="s">
        <v>102</v>
      </c>
      <c r="BG148" s="97" t="s">
        <v>108</v>
      </c>
      <c r="BH148" s="93" t="s">
        <v>108</v>
      </c>
      <c r="BI148" s="93" t="s">
        <v>102</v>
      </c>
      <c r="BJ148" s="93" t="s">
        <v>102</v>
      </c>
      <c r="BK148" s="93" t="s">
        <v>102</v>
      </c>
      <c r="BL148" s="93" t="s">
        <v>102</v>
      </c>
      <c r="BM148" s="93" t="s">
        <v>102</v>
      </c>
      <c r="BN148" s="93" t="s">
        <v>102</v>
      </c>
      <c r="BO148" s="93" t="s">
        <v>102</v>
      </c>
      <c r="BP148" s="96" t="s">
        <v>102</v>
      </c>
      <c r="BQ148" s="90">
        <v>0</v>
      </c>
      <c r="BR148" s="93" t="s">
        <v>102</v>
      </c>
      <c r="BS148" s="93" t="s">
        <v>102</v>
      </c>
      <c r="BT148" s="93" t="s">
        <v>102</v>
      </c>
      <c r="BU148" s="93" t="s">
        <v>102</v>
      </c>
      <c r="BV148" s="97" t="s">
        <v>108</v>
      </c>
      <c r="BW148" s="93" t="s">
        <v>108</v>
      </c>
      <c r="BX148" s="95" t="s">
        <v>102</v>
      </c>
      <c r="BY148" s="93" t="s">
        <v>102</v>
      </c>
      <c r="BZ148" s="93" t="s">
        <v>102</v>
      </c>
      <c r="CA148" s="93" t="s">
        <v>102</v>
      </c>
      <c r="CB148" s="93" t="s">
        <v>102</v>
      </c>
      <c r="CC148" s="93" t="s">
        <v>102</v>
      </c>
      <c r="CD148" s="93" t="s">
        <v>102</v>
      </c>
      <c r="CE148" s="193" t="s">
        <v>102</v>
      </c>
      <c r="CF148" s="194" t="s">
        <v>436</v>
      </c>
      <c r="CG148" s="195" t="s">
        <v>5622</v>
      </c>
      <c r="CH148" s="101" t="s">
        <v>310</v>
      </c>
      <c r="CI148" s="102"/>
      <c r="CJ148" s="196" t="s">
        <v>5623</v>
      </c>
      <c r="CK148" s="104" t="s">
        <v>190</v>
      </c>
      <c r="CL148" s="105"/>
      <c r="CM148" s="83" t="s">
        <v>623</v>
      </c>
      <c r="CN148" s="106" t="s">
        <v>624</v>
      </c>
      <c r="CO148" s="197" t="s">
        <v>625</v>
      </c>
      <c r="CP148" s="107"/>
      <c r="CQ148" s="198" t="s">
        <v>474</v>
      </c>
      <c r="CR148" s="198" t="s">
        <v>474</v>
      </c>
      <c r="CS148" s="199"/>
      <c r="CT148" s="83" t="s">
        <v>109</v>
      </c>
      <c r="CU148" s="83" t="s">
        <v>109</v>
      </c>
      <c r="CV148" s="83">
        <v>17</v>
      </c>
      <c r="CW148" s="83" t="s">
        <v>139</v>
      </c>
      <c r="CX148" s="83">
        <v>17</v>
      </c>
      <c r="CY148" s="83" t="s">
        <v>108</v>
      </c>
      <c r="CZ148" s="83">
        <v>192657.5</v>
      </c>
      <c r="DA148" s="83" t="s">
        <v>581</v>
      </c>
      <c r="DB148" s="83" t="s">
        <v>152</v>
      </c>
      <c r="DC148" s="83" t="s">
        <v>500</v>
      </c>
      <c r="DD148" s="83">
        <v>3493</v>
      </c>
      <c r="DE148" s="83" t="s">
        <v>606</v>
      </c>
      <c r="DF148" s="83" t="s">
        <v>152</v>
      </c>
      <c r="DG148" s="83" t="s">
        <v>500</v>
      </c>
      <c r="DH148" s="83"/>
      <c r="DI148" s="85">
        <v>43646</v>
      </c>
      <c r="DJ148" s="83" t="s">
        <v>584</v>
      </c>
      <c r="DK148" s="83" t="s">
        <v>102</v>
      </c>
      <c r="DL148" s="83" t="s">
        <v>482</v>
      </c>
      <c r="DM148" s="83">
        <v>0</v>
      </c>
      <c r="DN148" s="83" t="s">
        <v>483</v>
      </c>
      <c r="DO148" s="83">
        <v>1</v>
      </c>
      <c r="DP148" s="83">
        <v>3</v>
      </c>
      <c r="DQ148" s="83"/>
      <c r="DR148" s="83" t="s">
        <v>108</v>
      </c>
      <c r="DS148" s="83" t="s">
        <v>497</v>
      </c>
      <c r="DU148" s="215" t="s">
        <v>269</v>
      </c>
      <c r="DV148" s="136">
        <v>1</v>
      </c>
      <c r="DW148" s="136">
        <v>3</v>
      </c>
      <c r="DX148" s="215" t="s">
        <v>269</v>
      </c>
      <c r="DY148" s="215" t="s">
        <v>269</v>
      </c>
      <c r="DZ148" s="215" t="s">
        <v>269</v>
      </c>
      <c r="EA148" s="215" t="s">
        <v>269</v>
      </c>
      <c r="EB148" s="215" t="s">
        <v>269</v>
      </c>
      <c r="EC148" s="215" t="s">
        <v>269</v>
      </c>
      <c r="ED148" s="215" t="s">
        <v>269</v>
      </c>
      <c r="EE148" s="215" t="s">
        <v>269</v>
      </c>
    </row>
    <row r="149" spans="1:135" ht="28.8" x14ac:dyDescent="0.55000000000000004">
      <c r="A149" s="83" t="s">
        <v>130</v>
      </c>
      <c r="B149" s="136">
        <v>322496</v>
      </c>
      <c r="C149" t="s">
        <v>801</v>
      </c>
      <c r="D149" s="83" t="s">
        <v>228</v>
      </c>
      <c r="E149" s="138">
        <v>206270137533</v>
      </c>
      <c r="F149" s="83" t="s">
        <v>114</v>
      </c>
      <c r="G149" s="85">
        <v>43643</v>
      </c>
      <c r="H149" s="211" t="s">
        <v>98</v>
      </c>
      <c r="I149" s="84" t="s">
        <v>610</v>
      </c>
      <c r="J149" s="207" t="s">
        <v>627</v>
      </c>
      <c r="K149" s="208" t="s">
        <v>630</v>
      </c>
      <c r="L149" s="83" t="s">
        <v>108</v>
      </c>
      <c r="M149" s="184">
        <v>24427</v>
      </c>
      <c r="N149" s="184"/>
      <c r="O149" s="85" t="s">
        <v>102</v>
      </c>
      <c r="P149" s="185">
        <v>42491</v>
      </c>
      <c r="Q149" s="186" t="s">
        <v>203</v>
      </c>
      <c r="R149" s="186"/>
      <c r="S149" s="186"/>
      <c r="T149" s="187"/>
      <c r="U149" s="188" t="s">
        <v>296</v>
      </c>
      <c r="V149" s="188" t="s">
        <v>297</v>
      </c>
      <c r="W149" s="188" t="s">
        <v>297</v>
      </c>
      <c r="X149" s="189" t="s">
        <v>167</v>
      </c>
      <c r="Y149" s="190"/>
      <c r="Z149" s="83">
        <v>700</v>
      </c>
      <c r="AA149" s="83" t="s">
        <v>193</v>
      </c>
      <c r="AB149" s="83" t="s">
        <v>181</v>
      </c>
      <c r="AC149" s="83" t="s">
        <v>102</v>
      </c>
      <c r="AD149" s="83" t="s">
        <v>5624</v>
      </c>
      <c r="AE149" s="83" t="s">
        <v>102</v>
      </c>
      <c r="AF149" s="83" t="s">
        <v>102</v>
      </c>
      <c r="AG149" s="83" t="s">
        <v>119</v>
      </c>
      <c r="AH149" s="83" t="s">
        <v>5625</v>
      </c>
      <c r="AI149" s="83" t="s">
        <v>104</v>
      </c>
      <c r="AJ149" s="83" t="s">
        <v>105</v>
      </c>
      <c r="AK149" s="191" t="s">
        <v>5624</v>
      </c>
      <c r="AL149" s="191" t="s">
        <v>102</v>
      </c>
      <c r="AM149" s="191" t="s">
        <v>102</v>
      </c>
      <c r="AN149" s="191" t="s">
        <v>119</v>
      </c>
      <c r="AO149" s="191" t="s">
        <v>5625</v>
      </c>
      <c r="AP149" s="191" t="s">
        <v>104</v>
      </c>
      <c r="AQ149" s="191" t="s">
        <v>105</v>
      </c>
      <c r="AR149" s="191" t="s">
        <v>106</v>
      </c>
      <c r="AS149" s="191" t="s">
        <v>5624</v>
      </c>
      <c r="AT149" s="191" t="s">
        <v>485</v>
      </c>
      <c r="AU149" s="191" t="s">
        <v>5625</v>
      </c>
      <c r="AV149" s="191" t="s">
        <v>104</v>
      </c>
      <c r="AW149" s="191" t="s">
        <v>204</v>
      </c>
      <c r="AX149" s="191"/>
      <c r="AY149" s="192" t="s">
        <v>454</v>
      </c>
      <c r="AZ149" s="192" t="s">
        <v>416</v>
      </c>
      <c r="BA149" s="91" t="s">
        <v>108</v>
      </c>
      <c r="BB149" s="90">
        <v>0</v>
      </c>
      <c r="BC149" s="93" t="s">
        <v>102</v>
      </c>
      <c r="BD149" s="93" t="s">
        <v>102</v>
      </c>
      <c r="BE149" s="93" t="s">
        <v>102</v>
      </c>
      <c r="BF149" s="93" t="s">
        <v>102</v>
      </c>
      <c r="BG149" s="97" t="s">
        <v>108</v>
      </c>
      <c r="BH149" s="93" t="s">
        <v>108</v>
      </c>
      <c r="BI149" s="93" t="s">
        <v>102</v>
      </c>
      <c r="BJ149" s="93" t="s">
        <v>102</v>
      </c>
      <c r="BK149" s="93" t="s">
        <v>102</v>
      </c>
      <c r="BL149" s="93" t="s">
        <v>102</v>
      </c>
      <c r="BM149" s="93" t="s">
        <v>102</v>
      </c>
      <c r="BN149" s="93" t="s">
        <v>102</v>
      </c>
      <c r="BO149" s="93" t="s">
        <v>102</v>
      </c>
      <c r="BP149" s="96" t="s">
        <v>102</v>
      </c>
      <c r="BQ149" s="90">
        <v>0</v>
      </c>
      <c r="BR149" s="93" t="s">
        <v>102</v>
      </c>
      <c r="BS149" s="93" t="s">
        <v>102</v>
      </c>
      <c r="BT149" s="93" t="s">
        <v>102</v>
      </c>
      <c r="BU149" s="93" t="s">
        <v>102</v>
      </c>
      <c r="BV149" s="97" t="s">
        <v>108</v>
      </c>
      <c r="BW149" s="93" t="s">
        <v>108</v>
      </c>
      <c r="BX149" s="95" t="s">
        <v>102</v>
      </c>
      <c r="BY149" s="93" t="s">
        <v>102</v>
      </c>
      <c r="BZ149" s="93" t="s">
        <v>102</v>
      </c>
      <c r="CA149" s="93" t="s">
        <v>102</v>
      </c>
      <c r="CB149" s="93" t="s">
        <v>102</v>
      </c>
      <c r="CC149" s="93" t="s">
        <v>102</v>
      </c>
      <c r="CD149" s="93" t="s">
        <v>102</v>
      </c>
      <c r="CE149" s="193" t="s">
        <v>102</v>
      </c>
      <c r="CF149" s="194" t="s">
        <v>436</v>
      </c>
      <c r="CG149" s="195" t="s">
        <v>5626</v>
      </c>
      <c r="CH149" s="101" t="s">
        <v>563</v>
      </c>
      <c r="CI149" s="102"/>
      <c r="CJ149" s="196" t="s">
        <v>577</v>
      </c>
      <c r="CK149" s="104" t="s">
        <v>190</v>
      </c>
      <c r="CL149" s="105"/>
      <c r="CM149" s="83" t="s">
        <v>578</v>
      </c>
      <c r="CN149" s="106" t="s">
        <v>108</v>
      </c>
      <c r="CO149" s="197" t="s">
        <v>566</v>
      </c>
      <c r="CP149" s="107"/>
      <c r="CQ149" s="198" t="s">
        <v>107</v>
      </c>
      <c r="CR149" s="198" t="s">
        <v>107</v>
      </c>
      <c r="CS149" s="199"/>
      <c r="CT149" s="83" t="s">
        <v>109</v>
      </c>
      <c r="CU149" s="83" t="s">
        <v>109</v>
      </c>
      <c r="CV149" s="83">
        <v>19</v>
      </c>
      <c r="CW149" s="83" t="s">
        <v>270</v>
      </c>
      <c r="CX149" s="83">
        <v>19</v>
      </c>
      <c r="CY149" s="83" t="s">
        <v>108</v>
      </c>
      <c r="CZ149" s="83">
        <v>193977</v>
      </c>
      <c r="DA149" s="83" t="s">
        <v>5627</v>
      </c>
      <c r="DB149" s="83" t="s">
        <v>118</v>
      </c>
      <c r="DC149" s="83" t="s">
        <v>108</v>
      </c>
      <c r="DD149" s="83">
        <v>5768</v>
      </c>
      <c r="DE149" s="83" t="s">
        <v>173</v>
      </c>
      <c r="DF149" s="83" t="s">
        <v>118</v>
      </c>
      <c r="DG149" s="83" t="s">
        <v>500</v>
      </c>
      <c r="DH149" s="83"/>
      <c r="DI149" s="85">
        <v>43646</v>
      </c>
      <c r="DJ149" s="83" t="s">
        <v>584</v>
      </c>
      <c r="DK149" s="83" t="s">
        <v>102</v>
      </c>
      <c r="DL149" s="83" t="s">
        <v>482</v>
      </c>
      <c r="DM149" s="83">
        <v>0</v>
      </c>
      <c r="DN149" s="83" t="s">
        <v>483</v>
      </c>
      <c r="DO149" s="83">
        <v>1</v>
      </c>
      <c r="DP149" s="83">
        <v>3</v>
      </c>
      <c r="DQ149" s="83"/>
      <c r="DR149" s="83" t="s">
        <v>108</v>
      </c>
      <c r="DS149" s="83" t="s">
        <v>497</v>
      </c>
      <c r="DU149" s="215" t="s">
        <v>269</v>
      </c>
      <c r="DV149" s="136">
        <v>1</v>
      </c>
      <c r="DW149" s="136">
        <v>3</v>
      </c>
      <c r="DX149" s="215" t="s">
        <v>269</v>
      </c>
      <c r="DY149" s="215" t="s">
        <v>269</v>
      </c>
      <c r="DZ149" s="215" t="s">
        <v>269</v>
      </c>
      <c r="EA149" s="215" t="s">
        <v>269</v>
      </c>
      <c r="EB149" s="215" t="s">
        <v>269</v>
      </c>
      <c r="EC149" s="215" t="s">
        <v>269</v>
      </c>
      <c r="ED149" s="215" t="s">
        <v>269</v>
      </c>
      <c r="EE149" s="215" t="s">
        <v>269</v>
      </c>
    </row>
    <row r="150" spans="1:135" ht="57.6" x14ac:dyDescent="0.55000000000000004">
      <c r="A150" s="83" t="s">
        <v>130</v>
      </c>
      <c r="B150" s="136">
        <v>184406</v>
      </c>
      <c r="C150" t="s">
        <v>802</v>
      </c>
      <c r="D150" s="83" t="s">
        <v>228</v>
      </c>
      <c r="E150" s="138">
        <v>988898640039</v>
      </c>
      <c r="F150" s="83" t="s">
        <v>143</v>
      </c>
      <c r="G150" s="85">
        <v>43620</v>
      </c>
      <c r="H150" s="83" t="s">
        <v>98</v>
      </c>
      <c r="I150" s="84" t="s">
        <v>612</v>
      </c>
      <c r="J150" s="207" t="s">
        <v>628</v>
      </c>
      <c r="K150" s="208" t="s">
        <v>633</v>
      </c>
      <c r="L150" s="83" t="s">
        <v>108</v>
      </c>
      <c r="M150" s="184" t="s">
        <v>102</v>
      </c>
      <c r="N150" s="184" t="s">
        <v>556</v>
      </c>
      <c r="O150" s="85" t="s">
        <v>102</v>
      </c>
      <c r="P150" s="185">
        <v>42491</v>
      </c>
      <c r="Q150" s="186" t="s">
        <v>202</v>
      </c>
      <c r="R150" s="186" t="s">
        <v>613</v>
      </c>
      <c r="S150" s="186"/>
      <c r="T150" s="187"/>
      <c r="U150" s="188" t="s">
        <v>295</v>
      </c>
      <c r="V150" s="188" t="s">
        <v>205</v>
      </c>
      <c r="W150" s="188" t="s">
        <v>295</v>
      </c>
      <c r="X150" s="189" t="s">
        <v>107</v>
      </c>
      <c r="Y150" s="190" t="s">
        <v>614</v>
      </c>
      <c r="Z150" s="83">
        <v>700</v>
      </c>
      <c r="AA150" s="83" t="s">
        <v>193</v>
      </c>
      <c r="AB150" s="83" t="s">
        <v>181</v>
      </c>
      <c r="AC150" s="83" t="s">
        <v>102</v>
      </c>
      <c r="AD150" s="83" t="s">
        <v>5628</v>
      </c>
      <c r="AE150" s="83" t="s">
        <v>5629</v>
      </c>
      <c r="AF150" s="83" t="s">
        <v>102</v>
      </c>
      <c r="AG150" s="83" t="s">
        <v>175</v>
      </c>
      <c r="AH150" s="83" t="s">
        <v>5630</v>
      </c>
      <c r="AI150" s="83" t="s">
        <v>104</v>
      </c>
      <c r="AJ150" s="83" t="s">
        <v>105</v>
      </c>
      <c r="AK150" s="191" t="s">
        <v>5628</v>
      </c>
      <c r="AL150" s="191" t="s">
        <v>5629</v>
      </c>
      <c r="AM150" s="191" t="s">
        <v>102</v>
      </c>
      <c r="AN150" s="191" t="s">
        <v>175</v>
      </c>
      <c r="AO150" s="191" t="s">
        <v>5630</v>
      </c>
      <c r="AP150" s="191" t="s">
        <v>104</v>
      </c>
      <c r="AQ150" s="191" t="s">
        <v>105</v>
      </c>
      <c r="AR150" s="191" t="s">
        <v>106</v>
      </c>
      <c r="AS150" s="191"/>
      <c r="AT150" s="191"/>
      <c r="AU150" s="191"/>
      <c r="AV150" s="191"/>
      <c r="AW150" s="191"/>
      <c r="AX150" s="191" t="s">
        <v>575</v>
      </c>
      <c r="AY150" s="192" t="s">
        <v>454</v>
      </c>
      <c r="AZ150" s="192" t="s">
        <v>108</v>
      </c>
      <c r="BA150" s="91" t="s">
        <v>108</v>
      </c>
      <c r="BB150" s="90">
        <v>0</v>
      </c>
      <c r="BC150" s="93" t="s">
        <v>102</v>
      </c>
      <c r="BD150" s="93" t="s">
        <v>102</v>
      </c>
      <c r="BE150" s="93" t="s">
        <v>102</v>
      </c>
      <c r="BF150" s="93" t="s">
        <v>102</v>
      </c>
      <c r="BG150" s="97" t="s">
        <v>108</v>
      </c>
      <c r="BH150" s="93" t="s">
        <v>108</v>
      </c>
      <c r="BI150" s="93" t="s">
        <v>102</v>
      </c>
      <c r="BJ150" s="93" t="s">
        <v>102</v>
      </c>
      <c r="BK150" s="93" t="s">
        <v>102</v>
      </c>
      <c r="BL150" s="93" t="s">
        <v>102</v>
      </c>
      <c r="BM150" s="93" t="s">
        <v>102</v>
      </c>
      <c r="BN150" s="93" t="s">
        <v>102</v>
      </c>
      <c r="BO150" s="93" t="s">
        <v>102</v>
      </c>
      <c r="BP150" s="96" t="s">
        <v>102</v>
      </c>
      <c r="BQ150" s="90">
        <v>0</v>
      </c>
      <c r="BR150" s="93" t="s">
        <v>102</v>
      </c>
      <c r="BS150" s="93" t="s">
        <v>102</v>
      </c>
      <c r="BT150" s="93" t="s">
        <v>102</v>
      </c>
      <c r="BU150" s="93" t="s">
        <v>102</v>
      </c>
      <c r="BV150" s="97" t="s">
        <v>108</v>
      </c>
      <c r="BW150" s="93" t="s">
        <v>108</v>
      </c>
      <c r="BX150" s="95" t="s">
        <v>102</v>
      </c>
      <c r="BY150" s="93" t="s">
        <v>102</v>
      </c>
      <c r="BZ150" s="93" t="s">
        <v>102</v>
      </c>
      <c r="CA150" s="93" t="s">
        <v>102</v>
      </c>
      <c r="CB150" s="93" t="s">
        <v>102</v>
      </c>
      <c r="CC150" s="93" t="s">
        <v>102</v>
      </c>
      <c r="CD150" s="93" t="s">
        <v>102</v>
      </c>
      <c r="CE150" s="193" t="s">
        <v>102</v>
      </c>
      <c r="CF150" s="194" t="s">
        <v>508</v>
      </c>
      <c r="CG150" s="195" t="s">
        <v>102</v>
      </c>
      <c r="CH150" s="101" t="e">
        <v>#N/A</v>
      </c>
      <c r="CI150" s="102" t="s">
        <v>580</v>
      </c>
      <c r="CJ150" s="196" t="s">
        <v>108</v>
      </c>
      <c r="CK150" s="104" t="s">
        <v>109</v>
      </c>
      <c r="CL150" s="105" t="s">
        <v>579</v>
      </c>
      <c r="CM150" s="83" t="s">
        <v>108</v>
      </c>
      <c r="CN150" s="106" t="s">
        <v>108</v>
      </c>
      <c r="CO150" s="197" t="s">
        <v>108</v>
      </c>
      <c r="CP150" s="107"/>
      <c r="CQ150" s="198" t="s">
        <v>474</v>
      </c>
      <c r="CR150" s="198" t="s">
        <v>474</v>
      </c>
      <c r="CS150" s="199" t="s">
        <v>616</v>
      </c>
      <c r="CT150" s="83" t="s">
        <v>109</v>
      </c>
      <c r="CU150" s="83" t="s">
        <v>109</v>
      </c>
      <c r="CV150" s="83">
        <v>95</v>
      </c>
      <c r="CW150" s="83" t="s">
        <v>112</v>
      </c>
      <c r="CX150" s="83">
        <v>95</v>
      </c>
      <c r="CY150" s="83" t="s">
        <v>5631</v>
      </c>
      <c r="CZ150" s="83">
        <v>195296.5</v>
      </c>
      <c r="DA150" s="83" t="s">
        <v>138</v>
      </c>
      <c r="DB150" s="83" t="s">
        <v>124</v>
      </c>
      <c r="DC150" s="83" t="s">
        <v>501</v>
      </c>
      <c r="DD150" s="83">
        <v>2935</v>
      </c>
      <c r="DE150" s="83" t="s">
        <v>582</v>
      </c>
      <c r="DF150" s="83" t="s">
        <v>145</v>
      </c>
      <c r="DG150" s="83" t="s">
        <v>501</v>
      </c>
      <c r="DH150" s="83" t="s">
        <v>582</v>
      </c>
      <c r="DI150" s="85">
        <v>43646</v>
      </c>
      <c r="DJ150" s="83" t="s">
        <v>584</v>
      </c>
      <c r="DK150" s="83" t="s">
        <v>102</v>
      </c>
      <c r="DL150" s="83" t="s">
        <v>482</v>
      </c>
      <c r="DM150" s="83">
        <v>0</v>
      </c>
      <c r="DN150" s="83" t="s">
        <v>238</v>
      </c>
      <c r="DO150" s="83">
        <v>1</v>
      </c>
      <c r="DP150" s="83">
        <v>6</v>
      </c>
      <c r="DQ150" s="83"/>
      <c r="DR150" s="83" t="s">
        <v>108</v>
      </c>
      <c r="DS150" s="83" t="s">
        <v>497</v>
      </c>
      <c r="DU150" s="215" t="s">
        <v>269</v>
      </c>
      <c r="DV150" s="136">
        <v>1</v>
      </c>
      <c r="DW150" s="136">
        <v>3</v>
      </c>
      <c r="DX150" s="215" t="s">
        <v>269</v>
      </c>
      <c r="DY150" s="215" t="s">
        <v>269</v>
      </c>
      <c r="DZ150" s="215" t="s">
        <v>269</v>
      </c>
      <c r="EA150" s="215" t="s">
        <v>269</v>
      </c>
      <c r="EB150" s="215" t="s">
        <v>269</v>
      </c>
      <c r="EC150" s="215" t="s">
        <v>269</v>
      </c>
      <c r="ED150" s="215" t="s">
        <v>269</v>
      </c>
      <c r="EE150" s="215" t="s">
        <v>269</v>
      </c>
    </row>
    <row r="151" spans="1:135" ht="28.8" x14ac:dyDescent="0.55000000000000004">
      <c r="A151" s="83" t="s">
        <v>130</v>
      </c>
      <c r="B151" s="136">
        <v>954759</v>
      </c>
      <c r="C151" t="s">
        <v>803</v>
      </c>
      <c r="D151" s="83" t="s">
        <v>228</v>
      </c>
      <c r="E151" s="138">
        <v>618081268630</v>
      </c>
      <c r="F151" s="83" t="s">
        <v>114</v>
      </c>
      <c r="G151" s="85">
        <v>43634</v>
      </c>
      <c r="H151" s="83" t="s">
        <v>98</v>
      </c>
      <c r="I151" s="84" t="s">
        <v>618</v>
      </c>
      <c r="J151" s="207" t="s">
        <v>629</v>
      </c>
      <c r="K151" s="208" t="s">
        <v>634</v>
      </c>
      <c r="L151" s="83" t="s">
        <v>108</v>
      </c>
      <c r="M151" s="184">
        <v>27517</v>
      </c>
      <c r="N151" s="184"/>
      <c r="O151" s="85" t="s">
        <v>102</v>
      </c>
      <c r="P151" s="185">
        <v>43013</v>
      </c>
      <c r="Q151" s="186" t="s">
        <v>203</v>
      </c>
      <c r="R151" s="186"/>
      <c r="S151" s="186"/>
      <c r="T151" s="187"/>
      <c r="U151" s="188" t="s">
        <v>296</v>
      </c>
      <c r="V151" s="188" t="s">
        <v>205</v>
      </c>
      <c r="W151" s="189" t="s">
        <v>619</v>
      </c>
      <c r="X151" s="189" t="s">
        <v>107</v>
      </c>
      <c r="Y151" s="190" t="s">
        <v>614</v>
      </c>
      <c r="Z151" s="83">
        <v>700</v>
      </c>
      <c r="AA151" s="83" t="s">
        <v>193</v>
      </c>
      <c r="AB151" s="83" t="s">
        <v>181</v>
      </c>
      <c r="AC151" s="83" t="s">
        <v>102</v>
      </c>
      <c r="AD151" s="83" t="s">
        <v>5632</v>
      </c>
      <c r="AE151" s="83" t="s">
        <v>102</v>
      </c>
      <c r="AF151" s="83" t="s">
        <v>102</v>
      </c>
      <c r="AG151" s="83" t="s">
        <v>174</v>
      </c>
      <c r="AH151" s="83" t="s">
        <v>5621</v>
      </c>
      <c r="AI151" s="83" t="s">
        <v>104</v>
      </c>
      <c r="AJ151" s="83" t="s">
        <v>105</v>
      </c>
      <c r="AK151" s="191" t="s">
        <v>5632</v>
      </c>
      <c r="AL151" s="191" t="s">
        <v>102</v>
      </c>
      <c r="AM151" s="191" t="s">
        <v>102</v>
      </c>
      <c r="AN151" s="191" t="s">
        <v>174</v>
      </c>
      <c r="AO151" s="191" t="s">
        <v>5621</v>
      </c>
      <c r="AP151" s="191" t="s">
        <v>104</v>
      </c>
      <c r="AQ151" s="191" t="s">
        <v>105</v>
      </c>
      <c r="AR151" s="191" t="s">
        <v>106</v>
      </c>
      <c r="AS151" s="191" t="s">
        <v>5632</v>
      </c>
      <c r="AT151" s="191" t="s">
        <v>488</v>
      </c>
      <c r="AU151" s="191" t="s">
        <v>5633</v>
      </c>
      <c r="AV151" s="191" t="s">
        <v>104</v>
      </c>
      <c r="AW151" s="191" t="s">
        <v>204</v>
      </c>
      <c r="AX151" s="191"/>
      <c r="AY151" s="192" t="s">
        <v>454</v>
      </c>
      <c r="AZ151" s="192" t="s">
        <v>416</v>
      </c>
      <c r="BA151" s="91" t="s">
        <v>108</v>
      </c>
      <c r="BB151" s="90">
        <v>0</v>
      </c>
      <c r="BC151" s="93" t="s">
        <v>102</v>
      </c>
      <c r="BD151" s="93" t="s">
        <v>102</v>
      </c>
      <c r="BE151" s="93" t="s">
        <v>102</v>
      </c>
      <c r="BF151" s="93" t="s">
        <v>102</v>
      </c>
      <c r="BG151" s="97" t="s">
        <v>108</v>
      </c>
      <c r="BH151" s="93" t="s">
        <v>108</v>
      </c>
      <c r="BI151" s="93" t="s">
        <v>102</v>
      </c>
      <c r="BJ151" s="93" t="s">
        <v>102</v>
      </c>
      <c r="BK151" s="93" t="s">
        <v>102</v>
      </c>
      <c r="BL151" s="93" t="s">
        <v>102</v>
      </c>
      <c r="BM151" s="93" t="s">
        <v>102</v>
      </c>
      <c r="BN151" s="93" t="s">
        <v>102</v>
      </c>
      <c r="BO151" s="93" t="s">
        <v>102</v>
      </c>
      <c r="BP151" s="96" t="s">
        <v>102</v>
      </c>
      <c r="BQ151" s="90">
        <v>0</v>
      </c>
      <c r="BR151" s="93" t="s">
        <v>102</v>
      </c>
      <c r="BS151" s="93" t="s">
        <v>102</v>
      </c>
      <c r="BT151" s="93" t="s">
        <v>102</v>
      </c>
      <c r="BU151" s="93" t="s">
        <v>102</v>
      </c>
      <c r="BV151" s="97" t="s">
        <v>108</v>
      </c>
      <c r="BW151" s="93" t="s">
        <v>108</v>
      </c>
      <c r="BX151" s="95" t="s">
        <v>102</v>
      </c>
      <c r="BY151" s="93" t="s">
        <v>102</v>
      </c>
      <c r="BZ151" s="93" t="s">
        <v>102</v>
      </c>
      <c r="CA151" s="93" t="s">
        <v>102</v>
      </c>
      <c r="CB151" s="93" t="s">
        <v>102</v>
      </c>
      <c r="CC151" s="93" t="s">
        <v>102</v>
      </c>
      <c r="CD151" s="93" t="s">
        <v>102</v>
      </c>
      <c r="CE151" s="193" t="s">
        <v>102</v>
      </c>
      <c r="CF151" s="194" t="s">
        <v>436</v>
      </c>
      <c r="CG151" s="195" t="s">
        <v>5634</v>
      </c>
      <c r="CH151" s="101" t="s">
        <v>310</v>
      </c>
      <c r="CI151" s="102"/>
      <c r="CJ151" s="196" t="s">
        <v>5635</v>
      </c>
      <c r="CK151" s="104" t="s">
        <v>190</v>
      </c>
      <c r="CL151" s="105"/>
      <c r="CM151" s="83" t="s">
        <v>623</v>
      </c>
      <c r="CN151" s="106" t="s">
        <v>624</v>
      </c>
      <c r="CO151" s="197" t="s">
        <v>625</v>
      </c>
      <c r="CP151" s="107"/>
      <c r="CQ151" s="198" t="s">
        <v>474</v>
      </c>
      <c r="CR151" s="198" t="s">
        <v>474</v>
      </c>
      <c r="CS151" s="199"/>
      <c r="CT151" s="83" t="s">
        <v>109</v>
      </c>
      <c r="CU151" s="83" t="s">
        <v>109</v>
      </c>
      <c r="CV151" s="83">
        <v>58</v>
      </c>
      <c r="CW151" s="83" t="s">
        <v>139</v>
      </c>
      <c r="CX151" s="83">
        <v>58</v>
      </c>
      <c r="CY151" s="83" t="s">
        <v>108</v>
      </c>
      <c r="CZ151" s="83">
        <v>196616</v>
      </c>
      <c r="DA151" s="83" t="s">
        <v>581</v>
      </c>
      <c r="DB151" s="83" t="s">
        <v>152</v>
      </c>
      <c r="DC151" s="83" t="s">
        <v>500</v>
      </c>
      <c r="DD151" s="83">
        <v>9870</v>
      </c>
      <c r="DE151" s="83" t="s">
        <v>606</v>
      </c>
      <c r="DF151" s="83" t="s">
        <v>152</v>
      </c>
      <c r="DG151" s="83" t="s">
        <v>500</v>
      </c>
      <c r="DH151" s="83"/>
      <c r="DI151" s="85">
        <v>43646</v>
      </c>
      <c r="DJ151" s="83" t="s">
        <v>584</v>
      </c>
      <c r="DK151" s="83" t="s">
        <v>102</v>
      </c>
      <c r="DL151" s="83" t="s">
        <v>482</v>
      </c>
      <c r="DM151" s="83">
        <v>0</v>
      </c>
      <c r="DN151" s="83" t="s">
        <v>483</v>
      </c>
      <c r="DO151" s="83">
        <v>1</v>
      </c>
      <c r="DP151" s="83">
        <v>3</v>
      </c>
      <c r="DQ151" s="83"/>
      <c r="DR151" s="83" t="s">
        <v>108</v>
      </c>
      <c r="DS151" s="83" t="s">
        <v>497</v>
      </c>
      <c r="DU151" s="215" t="s">
        <v>269</v>
      </c>
      <c r="DV151" s="136">
        <v>1</v>
      </c>
      <c r="DW151" s="136">
        <v>3</v>
      </c>
      <c r="DX151" s="215" t="s">
        <v>269</v>
      </c>
      <c r="DY151" s="215" t="s">
        <v>269</v>
      </c>
      <c r="DZ151" s="215" t="s">
        <v>269</v>
      </c>
      <c r="EA151" s="215" t="s">
        <v>269</v>
      </c>
      <c r="EB151" s="215" t="s">
        <v>269</v>
      </c>
      <c r="EC151" s="215" t="s">
        <v>269</v>
      </c>
      <c r="ED151" s="215" t="s">
        <v>269</v>
      </c>
      <c r="EE151" s="215" t="s">
        <v>269</v>
      </c>
    </row>
    <row r="152" spans="1:135" ht="28.8" x14ac:dyDescent="0.55000000000000004">
      <c r="A152" s="83" t="s">
        <v>130</v>
      </c>
      <c r="B152" s="136">
        <v>169397</v>
      </c>
      <c r="C152" t="s">
        <v>804</v>
      </c>
      <c r="D152" s="83" t="s">
        <v>228</v>
      </c>
      <c r="E152" s="138">
        <v>459466168459</v>
      </c>
      <c r="F152" s="83" t="s">
        <v>114</v>
      </c>
      <c r="G152" s="85">
        <v>43643</v>
      </c>
      <c r="H152" s="211" t="s">
        <v>98</v>
      </c>
      <c r="I152" s="84" t="s">
        <v>610</v>
      </c>
      <c r="J152" s="207" t="s">
        <v>627</v>
      </c>
      <c r="K152" s="208" t="s">
        <v>630</v>
      </c>
      <c r="L152" s="83" t="s">
        <v>108</v>
      </c>
      <c r="M152" s="184">
        <v>24428</v>
      </c>
      <c r="N152" s="184"/>
      <c r="O152" s="85" t="s">
        <v>102</v>
      </c>
      <c r="P152" s="185">
        <v>42491</v>
      </c>
      <c r="Q152" s="186" t="s">
        <v>203</v>
      </c>
      <c r="R152" s="186"/>
      <c r="S152" s="186"/>
      <c r="T152" s="187"/>
      <c r="U152" s="188" t="s">
        <v>296</v>
      </c>
      <c r="V152" s="188" t="s">
        <v>297</v>
      </c>
      <c r="W152" s="188" t="s">
        <v>297</v>
      </c>
      <c r="X152" s="189" t="s">
        <v>167</v>
      </c>
      <c r="Y152" s="190"/>
      <c r="Z152" s="83">
        <v>700</v>
      </c>
      <c r="AA152" s="83" t="s">
        <v>193</v>
      </c>
      <c r="AB152" s="83" t="s">
        <v>181</v>
      </c>
      <c r="AC152" s="83" t="s">
        <v>102</v>
      </c>
      <c r="AD152" s="83" t="s">
        <v>5636</v>
      </c>
      <c r="AE152" s="83" t="s">
        <v>102</v>
      </c>
      <c r="AF152" s="83" t="s">
        <v>102</v>
      </c>
      <c r="AG152" s="83" t="s">
        <v>119</v>
      </c>
      <c r="AH152" s="83" t="s">
        <v>5637</v>
      </c>
      <c r="AI152" s="83" t="s">
        <v>104</v>
      </c>
      <c r="AJ152" s="83" t="s">
        <v>105</v>
      </c>
      <c r="AK152" s="191" t="s">
        <v>5636</v>
      </c>
      <c r="AL152" s="191" t="s">
        <v>102</v>
      </c>
      <c r="AM152" s="191" t="s">
        <v>102</v>
      </c>
      <c r="AN152" s="191" t="s">
        <v>119</v>
      </c>
      <c r="AO152" s="191" t="s">
        <v>5637</v>
      </c>
      <c r="AP152" s="191" t="s">
        <v>104</v>
      </c>
      <c r="AQ152" s="191" t="s">
        <v>105</v>
      </c>
      <c r="AR152" s="191" t="s">
        <v>106</v>
      </c>
      <c r="AS152" s="191" t="s">
        <v>5636</v>
      </c>
      <c r="AT152" s="191" t="s">
        <v>485</v>
      </c>
      <c r="AU152" s="191" t="s">
        <v>5637</v>
      </c>
      <c r="AV152" s="191" t="s">
        <v>104</v>
      </c>
      <c r="AW152" s="191" t="s">
        <v>204</v>
      </c>
      <c r="AX152" s="191"/>
      <c r="AY152" s="192" t="s">
        <v>454</v>
      </c>
      <c r="AZ152" s="192" t="s">
        <v>416</v>
      </c>
      <c r="BA152" s="91" t="s">
        <v>108</v>
      </c>
      <c r="BB152" s="90">
        <v>0</v>
      </c>
      <c r="BC152" s="93" t="s">
        <v>102</v>
      </c>
      <c r="BD152" s="93" t="s">
        <v>102</v>
      </c>
      <c r="BE152" s="93" t="s">
        <v>102</v>
      </c>
      <c r="BF152" s="93" t="s">
        <v>102</v>
      </c>
      <c r="BG152" s="97" t="s">
        <v>108</v>
      </c>
      <c r="BH152" s="93" t="s">
        <v>108</v>
      </c>
      <c r="BI152" s="93" t="s">
        <v>102</v>
      </c>
      <c r="BJ152" s="93" t="s">
        <v>102</v>
      </c>
      <c r="BK152" s="93" t="s">
        <v>102</v>
      </c>
      <c r="BL152" s="93" t="s">
        <v>102</v>
      </c>
      <c r="BM152" s="93" t="s">
        <v>102</v>
      </c>
      <c r="BN152" s="93" t="s">
        <v>102</v>
      </c>
      <c r="BO152" s="93" t="s">
        <v>102</v>
      </c>
      <c r="BP152" s="96" t="s">
        <v>102</v>
      </c>
      <c r="BQ152" s="90">
        <v>0</v>
      </c>
      <c r="BR152" s="93" t="s">
        <v>102</v>
      </c>
      <c r="BS152" s="93" t="s">
        <v>102</v>
      </c>
      <c r="BT152" s="93" t="s">
        <v>102</v>
      </c>
      <c r="BU152" s="93" t="s">
        <v>102</v>
      </c>
      <c r="BV152" s="97" t="s">
        <v>108</v>
      </c>
      <c r="BW152" s="93" t="s">
        <v>108</v>
      </c>
      <c r="BX152" s="95" t="s">
        <v>102</v>
      </c>
      <c r="BY152" s="93" t="s">
        <v>102</v>
      </c>
      <c r="BZ152" s="93" t="s">
        <v>102</v>
      </c>
      <c r="CA152" s="93" t="s">
        <v>102</v>
      </c>
      <c r="CB152" s="93" t="s">
        <v>102</v>
      </c>
      <c r="CC152" s="93" t="s">
        <v>102</v>
      </c>
      <c r="CD152" s="93" t="s">
        <v>102</v>
      </c>
      <c r="CE152" s="193" t="s">
        <v>102</v>
      </c>
      <c r="CF152" s="194" t="s">
        <v>436</v>
      </c>
      <c r="CG152" s="195" t="s">
        <v>5638</v>
      </c>
      <c r="CH152" s="101" t="s">
        <v>563</v>
      </c>
      <c r="CI152" s="102"/>
      <c r="CJ152" s="196" t="s">
        <v>577</v>
      </c>
      <c r="CK152" s="104" t="s">
        <v>190</v>
      </c>
      <c r="CL152" s="105"/>
      <c r="CM152" s="83" t="s">
        <v>578</v>
      </c>
      <c r="CN152" s="106" t="s">
        <v>108</v>
      </c>
      <c r="CO152" s="197" t="s">
        <v>566</v>
      </c>
      <c r="CP152" s="107"/>
      <c r="CQ152" s="198" t="s">
        <v>107</v>
      </c>
      <c r="CR152" s="198" t="s">
        <v>107</v>
      </c>
      <c r="CS152" s="199"/>
      <c r="CT152" s="83" t="s">
        <v>109</v>
      </c>
      <c r="CU152" s="83" t="s">
        <v>109</v>
      </c>
      <c r="CV152" s="83">
        <v>39</v>
      </c>
      <c r="CW152" s="83" t="s">
        <v>270</v>
      </c>
      <c r="CX152" s="83">
        <v>39</v>
      </c>
      <c r="CY152" s="83" t="s">
        <v>108</v>
      </c>
      <c r="CZ152" s="83">
        <v>197935.5</v>
      </c>
      <c r="DA152" s="83" t="s">
        <v>5639</v>
      </c>
      <c r="DB152" s="83" t="s">
        <v>118</v>
      </c>
      <c r="DC152" s="83" t="s">
        <v>108</v>
      </c>
      <c r="DD152" s="83">
        <v>2332</v>
      </c>
      <c r="DE152" s="83" t="s">
        <v>173</v>
      </c>
      <c r="DF152" s="83" t="s">
        <v>118</v>
      </c>
      <c r="DG152" s="83" t="s">
        <v>500</v>
      </c>
      <c r="DH152" s="83"/>
      <c r="DI152" s="85">
        <v>43646</v>
      </c>
      <c r="DJ152" s="83" t="s">
        <v>584</v>
      </c>
      <c r="DK152" s="83" t="s">
        <v>102</v>
      </c>
      <c r="DL152" s="83" t="s">
        <v>482</v>
      </c>
      <c r="DM152" s="83">
        <v>0</v>
      </c>
      <c r="DN152" s="83" t="s">
        <v>483</v>
      </c>
      <c r="DO152" s="83">
        <v>1</v>
      </c>
      <c r="DP152" s="83">
        <v>4</v>
      </c>
      <c r="DQ152" s="83"/>
      <c r="DR152" s="83" t="s">
        <v>108</v>
      </c>
      <c r="DS152" s="83" t="s">
        <v>497</v>
      </c>
      <c r="DU152" s="215" t="s">
        <v>269</v>
      </c>
      <c r="DV152" s="136">
        <v>1</v>
      </c>
      <c r="DW152" s="136">
        <v>3</v>
      </c>
      <c r="DX152" s="215" t="s">
        <v>269</v>
      </c>
      <c r="DY152" s="215" t="s">
        <v>269</v>
      </c>
      <c r="DZ152" s="215" t="s">
        <v>269</v>
      </c>
      <c r="EA152" s="215" t="s">
        <v>269</v>
      </c>
      <c r="EB152" s="215" t="s">
        <v>269</v>
      </c>
      <c r="EC152" s="215" t="s">
        <v>269</v>
      </c>
      <c r="ED152" s="215" t="s">
        <v>269</v>
      </c>
      <c r="EE152" s="215" t="s">
        <v>269</v>
      </c>
    </row>
    <row r="153" spans="1:135" ht="57.6" x14ac:dyDescent="0.55000000000000004">
      <c r="A153" s="83" t="s">
        <v>130</v>
      </c>
      <c r="B153" s="136">
        <v>939593</v>
      </c>
      <c r="C153" t="s">
        <v>805</v>
      </c>
      <c r="D153" s="83" t="s">
        <v>228</v>
      </c>
      <c r="E153" s="138">
        <v>758437219664</v>
      </c>
      <c r="F153" s="83" t="s">
        <v>143</v>
      </c>
      <c r="G153" s="85">
        <v>43620</v>
      </c>
      <c r="H153" s="83" t="s">
        <v>98</v>
      </c>
      <c r="I153" s="84" t="s">
        <v>612</v>
      </c>
      <c r="J153" s="207" t="s">
        <v>628</v>
      </c>
      <c r="K153" s="208" t="s">
        <v>633</v>
      </c>
      <c r="L153" s="83" t="s">
        <v>108</v>
      </c>
      <c r="M153" s="184" t="s">
        <v>102</v>
      </c>
      <c r="N153" s="184" t="s">
        <v>556</v>
      </c>
      <c r="O153" s="85" t="s">
        <v>102</v>
      </c>
      <c r="P153" s="185">
        <v>42491</v>
      </c>
      <c r="Q153" s="186" t="s">
        <v>202</v>
      </c>
      <c r="R153" s="186" t="s">
        <v>613</v>
      </c>
      <c r="S153" s="186"/>
      <c r="T153" s="187"/>
      <c r="U153" s="188" t="s">
        <v>295</v>
      </c>
      <c r="V153" s="188" t="s">
        <v>205</v>
      </c>
      <c r="W153" s="188" t="s">
        <v>295</v>
      </c>
      <c r="X153" s="189" t="s">
        <v>107</v>
      </c>
      <c r="Y153" s="190" t="s">
        <v>614</v>
      </c>
      <c r="Z153" s="83">
        <v>700</v>
      </c>
      <c r="AA153" s="83" t="s">
        <v>193</v>
      </c>
      <c r="AB153" s="83" t="s">
        <v>181</v>
      </c>
      <c r="AC153" s="83" t="s">
        <v>102</v>
      </c>
      <c r="AD153" s="83" t="s">
        <v>5640</v>
      </c>
      <c r="AE153" s="83" t="s">
        <v>5641</v>
      </c>
      <c r="AF153" s="83" t="s">
        <v>102</v>
      </c>
      <c r="AG153" s="83" t="s">
        <v>175</v>
      </c>
      <c r="AH153" s="83" t="s">
        <v>5642</v>
      </c>
      <c r="AI153" s="83" t="s">
        <v>104</v>
      </c>
      <c r="AJ153" s="83" t="s">
        <v>105</v>
      </c>
      <c r="AK153" s="191" t="s">
        <v>5640</v>
      </c>
      <c r="AL153" s="191" t="s">
        <v>5641</v>
      </c>
      <c r="AM153" s="191" t="s">
        <v>102</v>
      </c>
      <c r="AN153" s="191" t="s">
        <v>175</v>
      </c>
      <c r="AO153" s="191" t="s">
        <v>5642</v>
      </c>
      <c r="AP153" s="191" t="s">
        <v>104</v>
      </c>
      <c r="AQ153" s="191" t="s">
        <v>105</v>
      </c>
      <c r="AR153" s="191" t="s">
        <v>106</v>
      </c>
      <c r="AS153" s="191"/>
      <c r="AT153" s="191"/>
      <c r="AU153" s="191"/>
      <c r="AV153" s="191"/>
      <c r="AW153" s="191"/>
      <c r="AX153" s="191" t="s">
        <v>575</v>
      </c>
      <c r="AY153" s="192" t="s">
        <v>454</v>
      </c>
      <c r="AZ153" s="192" t="s">
        <v>108</v>
      </c>
      <c r="BA153" s="91" t="s">
        <v>108</v>
      </c>
      <c r="BB153" s="90">
        <v>0</v>
      </c>
      <c r="BC153" s="93" t="s">
        <v>102</v>
      </c>
      <c r="BD153" s="93" t="s">
        <v>102</v>
      </c>
      <c r="BE153" s="93" t="s">
        <v>102</v>
      </c>
      <c r="BF153" s="93" t="s">
        <v>102</v>
      </c>
      <c r="BG153" s="97" t="s">
        <v>108</v>
      </c>
      <c r="BH153" s="93" t="s">
        <v>108</v>
      </c>
      <c r="BI153" s="93" t="s">
        <v>102</v>
      </c>
      <c r="BJ153" s="93" t="s">
        <v>102</v>
      </c>
      <c r="BK153" s="93" t="s">
        <v>102</v>
      </c>
      <c r="BL153" s="93" t="s">
        <v>102</v>
      </c>
      <c r="BM153" s="93" t="s">
        <v>102</v>
      </c>
      <c r="BN153" s="93" t="s">
        <v>102</v>
      </c>
      <c r="BO153" s="93" t="s">
        <v>102</v>
      </c>
      <c r="BP153" s="96" t="s">
        <v>102</v>
      </c>
      <c r="BQ153" s="90">
        <v>0</v>
      </c>
      <c r="BR153" s="93" t="s">
        <v>102</v>
      </c>
      <c r="BS153" s="93" t="s">
        <v>102</v>
      </c>
      <c r="BT153" s="93" t="s">
        <v>102</v>
      </c>
      <c r="BU153" s="93" t="s">
        <v>102</v>
      </c>
      <c r="BV153" s="97" t="s">
        <v>108</v>
      </c>
      <c r="BW153" s="93" t="s">
        <v>108</v>
      </c>
      <c r="BX153" s="95" t="s">
        <v>102</v>
      </c>
      <c r="BY153" s="93" t="s">
        <v>102</v>
      </c>
      <c r="BZ153" s="93" t="s">
        <v>102</v>
      </c>
      <c r="CA153" s="93" t="s">
        <v>102</v>
      </c>
      <c r="CB153" s="93" t="s">
        <v>102</v>
      </c>
      <c r="CC153" s="93" t="s">
        <v>102</v>
      </c>
      <c r="CD153" s="93" t="s">
        <v>102</v>
      </c>
      <c r="CE153" s="193" t="s">
        <v>102</v>
      </c>
      <c r="CF153" s="194" t="s">
        <v>508</v>
      </c>
      <c r="CG153" s="195" t="s">
        <v>102</v>
      </c>
      <c r="CH153" s="101" t="e">
        <v>#N/A</v>
      </c>
      <c r="CI153" s="102" t="s">
        <v>580</v>
      </c>
      <c r="CJ153" s="196" t="s">
        <v>108</v>
      </c>
      <c r="CK153" s="104" t="s">
        <v>109</v>
      </c>
      <c r="CL153" s="105" t="s">
        <v>579</v>
      </c>
      <c r="CM153" s="83" t="s">
        <v>108</v>
      </c>
      <c r="CN153" s="106" t="s">
        <v>108</v>
      </c>
      <c r="CO153" s="197" t="s">
        <v>108</v>
      </c>
      <c r="CP153" s="107"/>
      <c r="CQ153" s="198" t="s">
        <v>474</v>
      </c>
      <c r="CR153" s="198" t="s">
        <v>474</v>
      </c>
      <c r="CS153" s="199" t="s">
        <v>616</v>
      </c>
      <c r="CT153" s="83" t="s">
        <v>109</v>
      </c>
      <c r="CU153" s="83" t="s">
        <v>109</v>
      </c>
      <c r="CV153" s="83">
        <v>66</v>
      </c>
      <c r="CW153" s="83" t="s">
        <v>112</v>
      </c>
      <c r="CX153" s="83">
        <v>66</v>
      </c>
      <c r="CY153" s="83" t="s">
        <v>5643</v>
      </c>
      <c r="CZ153" s="83">
        <v>199255</v>
      </c>
      <c r="DA153" s="83" t="s">
        <v>138</v>
      </c>
      <c r="DB153" s="83" t="s">
        <v>124</v>
      </c>
      <c r="DC153" s="83" t="s">
        <v>501</v>
      </c>
      <c r="DD153" s="83">
        <v>3400</v>
      </c>
      <c r="DE153" s="83" t="s">
        <v>582</v>
      </c>
      <c r="DF153" s="83" t="s">
        <v>145</v>
      </c>
      <c r="DG153" s="83" t="s">
        <v>501</v>
      </c>
      <c r="DH153" s="83" t="s">
        <v>582</v>
      </c>
      <c r="DI153" s="85">
        <v>43646</v>
      </c>
      <c r="DJ153" s="83" t="s">
        <v>584</v>
      </c>
      <c r="DK153" s="83" t="s">
        <v>102</v>
      </c>
      <c r="DL153" s="83" t="s">
        <v>482</v>
      </c>
      <c r="DM153" s="83">
        <v>0</v>
      </c>
      <c r="DN153" s="83" t="s">
        <v>238</v>
      </c>
      <c r="DO153" s="83">
        <v>1</v>
      </c>
      <c r="DP153" s="83">
        <v>6</v>
      </c>
      <c r="DQ153" s="83"/>
      <c r="DR153" s="83" t="s">
        <v>108</v>
      </c>
      <c r="DS153" s="83" t="s">
        <v>497</v>
      </c>
      <c r="DU153" s="215" t="s">
        <v>269</v>
      </c>
      <c r="DV153" s="136">
        <v>1</v>
      </c>
      <c r="DW153" s="136">
        <v>3</v>
      </c>
      <c r="DX153" s="215" t="s">
        <v>269</v>
      </c>
      <c r="DY153" s="215" t="s">
        <v>269</v>
      </c>
      <c r="DZ153" s="215" t="s">
        <v>269</v>
      </c>
      <c r="EA153" s="215" t="s">
        <v>269</v>
      </c>
      <c r="EB153" s="215" t="s">
        <v>269</v>
      </c>
      <c r="EC153" s="215" t="s">
        <v>269</v>
      </c>
      <c r="ED153" s="215" t="s">
        <v>269</v>
      </c>
      <c r="EE153" s="215" t="s">
        <v>269</v>
      </c>
    </row>
    <row r="154" spans="1:135" ht="28.8" x14ac:dyDescent="0.55000000000000004">
      <c r="A154" s="83" t="s">
        <v>130</v>
      </c>
      <c r="B154" s="136">
        <v>996993</v>
      </c>
      <c r="C154" t="s">
        <v>806</v>
      </c>
      <c r="D154" s="83" t="s">
        <v>228</v>
      </c>
      <c r="E154" s="138">
        <v>225138104861</v>
      </c>
      <c r="F154" s="83" t="s">
        <v>114</v>
      </c>
      <c r="G154" s="85">
        <v>43634</v>
      </c>
      <c r="H154" s="83" t="s">
        <v>98</v>
      </c>
      <c r="I154" s="84" t="s">
        <v>618</v>
      </c>
      <c r="J154" s="207" t="s">
        <v>629</v>
      </c>
      <c r="K154" s="208" t="s">
        <v>634</v>
      </c>
      <c r="L154" s="83" t="s">
        <v>108</v>
      </c>
      <c r="M154" s="184">
        <v>27518</v>
      </c>
      <c r="N154" s="184"/>
      <c r="O154" s="85" t="s">
        <v>102</v>
      </c>
      <c r="P154" s="185">
        <v>43013</v>
      </c>
      <c r="Q154" s="186" t="s">
        <v>203</v>
      </c>
      <c r="R154" s="186"/>
      <c r="S154" s="186"/>
      <c r="T154" s="187"/>
      <c r="U154" s="188" t="s">
        <v>296</v>
      </c>
      <c r="V154" s="188" t="s">
        <v>205</v>
      </c>
      <c r="W154" s="189" t="s">
        <v>619</v>
      </c>
      <c r="X154" s="189" t="s">
        <v>107</v>
      </c>
      <c r="Y154" s="190" t="s">
        <v>614</v>
      </c>
      <c r="Z154" s="83">
        <v>700</v>
      </c>
      <c r="AA154" s="83" t="s">
        <v>193</v>
      </c>
      <c r="AB154" s="83" t="s">
        <v>181</v>
      </c>
      <c r="AC154" s="83" t="s">
        <v>102</v>
      </c>
      <c r="AD154" s="83" t="s">
        <v>5644</v>
      </c>
      <c r="AE154" s="83" t="s">
        <v>102</v>
      </c>
      <c r="AF154" s="83" t="s">
        <v>102</v>
      </c>
      <c r="AG154" s="83" t="s">
        <v>174</v>
      </c>
      <c r="AH154" s="83" t="s">
        <v>5633</v>
      </c>
      <c r="AI154" s="83" t="s">
        <v>104</v>
      </c>
      <c r="AJ154" s="83" t="s">
        <v>105</v>
      </c>
      <c r="AK154" s="191" t="s">
        <v>5644</v>
      </c>
      <c r="AL154" s="191" t="s">
        <v>102</v>
      </c>
      <c r="AM154" s="191" t="s">
        <v>102</v>
      </c>
      <c r="AN154" s="191" t="s">
        <v>174</v>
      </c>
      <c r="AO154" s="191" t="s">
        <v>5633</v>
      </c>
      <c r="AP154" s="191" t="s">
        <v>104</v>
      </c>
      <c r="AQ154" s="191" t="s">
        <v>105</v>
      </c>
      <c r="AR154" s="191" t="s">
        <v>106</v>
      </c>
      <c r="AS154" s="191" t="s">
        <v>5644</v>
      </c>
      <c r="AT154" s="191" t="s">
        <v>488</v>
      </c>
      <c r="AU154" s="191" t="s">
        <v>5645</v>
      </c>
      <c r="AV154" s="191" t="s">
        <v>104</v>
      </c>
      <c r="AW154" s="191" t="s">
        <v>204</v>
      </c>
      <c r="AX154" s="191"/>
      <c r="AY154" s="192" t="s">
        <v>454</v>
      </c>
      <c r="AZ154" s="192" t="s">
        <v>416</v>
      </c>
      <c r="BA154" s="91" t="s">
        <v>108</v>
      </c>
      <c r="BB154" s="90">
        <v>0</v>
      </c>
      <c r="BC154" s="93" t="s">
        <v>102</v>
      </c>
      <c r="BD154" s="93" t="s">
        <v>102</v>
      </c>
      <c r="BE154" s="93" t="s">
        <v>102</v>
      </c>
      <c r="BF154" s="93" t="s">
        <v>102</v>
      </c>
      <c r="BG154" s="97" t="s">
        <v>108</v>
      </c>
      <c r="BH154" s="93" t="s">
        <v>108</v>
      </c>
      <c r="BI154" s="93" t="s">
        <v>102</v>
      </c>
      <c r="BJ154" s="93" t="s">
        <v>102</v>
      </c>
      <c r="BK154" s="93" t="s">
        <v>102</v>
      </c>
      <c r="BL154" s="93" t="s">
        <v>102</v>
      </c>
      <c r="BM154" s="93" t="s">
        <v>102</v>
      </c>
      <c r="BN154" s="93" t="s">
        <v>102</v>
      </c>
      <c r="BO154" s="93" t="s">
        <v>102</v>
      </c>
      <c r="BP154" s="96" t="s">
        <v>102</v>
      </c>
      <c r="BQ154" s="90">
        <v>0</v>
      </c>
      <c r="BR154" s="93" t="s">
        <v>102</v>
      </c>
      <c r="BS154" s="93" t="s">
        <v>102</v>
      </c>
      <c r="BT154" s="93" t="s">
        <v>102</v>
      </c>
      <c r="BU154" s="93" t="s">
        <v>102</v>
      </c>
      <c r="BV154" s="97" t="s">
        <v>108</v>
      </c>
      <c r="BW154" s="93" t="s">
        <v>108</v>
      </c>
      <c r="BX154" s="95" t="s">
        <v>102</v>
      </c>
      <c r="BY154" s="93" t="s">
        <v>102</v>
      </c>
      <c r="BZ154" s="93" t="s">
        <v>102</v>
      </c>
      <c r="CA154" s="93" t="s">
        <v>102</v>
      </c>
      <c r="CB154" s="93" t="s">
        <v>102</v>
      </c>
      <c r="CC154" s="93" t="s">
        <v>102</v>
      </c>
      <c r="CD154" s="93" t="s">
        <v>102</v>
      </c>
      <c r="CE154" s="193" t="s">
        <v>102</v>
      </c>
      <c r="CF154" s="194" t="s">
        <v>436</v>
      </c>
      <c r="CG154" s="195" t="s">
        <v>5646</v>
      </c>
      <c r="CH154" s="101" t="s">
        <v>310</v>
      </c>
      <c r="CI154" s="102"/>
      <c r="CJ154" s="196" t="s">
        <v>5647</v>
      </c>
      <c r="CK154" s="104" t="s">
        <v>190</v>
      </c>
      <c r="CL154" s="105"/>
      <c r="CM154" s="83" t="s">
        <v>623</v>
      </c>
      <c r="CN154" s="106" t="s">
        <v>624</v>
      </c>
      <c r="CO154" s="197" t="s">
        <v>625</v>
      </c>
      <c r="CP154" s="107"/>
      <c r="CQ154" s="198" t="s">
        <v>474</v>
      </c>
      <c r="CR154" s="198" t="s">
        <v>474</v>
      </c>
      <c r="CS154" s="199"/>
      <c r="CT154" s="83" t="s">
        <v>109</v>
      </c>
      <c r="CU154" s="83" t="s">
        <v>109</v>
      </c>
      <c r="CV154" s="83">
        <v>32</v>
      </c>
      <c r="CW154" s="83" t="s">
        <v>139</v>
      </c>
      <c r="CX154" s="83">
        <v>32</v>
      </c>
      <c r="CY154" s="83" t="s">
        <v>108</v>
      </c>
      <c r="CZ154" s="83">
        <v>200574.5</v>
      </c>
      <c r="DA154" s="83" t="s">
        <v>581</v>
      </c>
      <c r="DB154" s="83" t="s">
        <v>152</v>
      </c>
      <c r="DC154" s="83" t="s">
        <v>500</v>
      </c>
      <c r="DD154" s="83">
        <v>1670</v>
      </c>
      <c r="DE154" s="83" t="s">
        <v>606</v>
      </c>
      <c r="DF154" s="83" t="s">
        <v>152</v>
      </c>
      <c r="DG154" s="83" t="s">
        <v>500</v>
      </c>
      <c r="DH154" s="83"/>
      <c r="DI154" s="85">
        <v>43646</v>
      </c>
      <c r="DJ154" s="83" t="s">
        <v>584</v>
      </c>
      <c r="DK154" s="83" t="s">
        <v>102</v>
      </c>
      <c r="DL154" s="83" t="s">
        <v>482</v>
      </c>
      <c r="DM154" s="83">
        <v>0</v>
      </c>
      <c r="DN154" s="83" t="s">
        <v>483</v>
      </c>
      <c r="DO154" s="83">
        <v>1</v>
      </c>
      <c r="DP154" s="83">
        <v>1</v>
      </c>
      <c r="DQ154" s="83"/>
      <c r="DR154" s="83" t="s">
        <v>108</v>
      </c>
      <c r="DS154" s="83" t="s">
        <v>497</v>
      </c>
      <c r="DU154" s="215" t="s">
        <v>269</v>
      </c>
      <c r="DV154" s="136">
        <v>1</v>
      </c>
      <c r="DW154" s="136">
        <v>3</v>
      </c>
      <c r="DX154" s="215" t="s">
        <v>269</v>
      </c>
      <c r="DY154" s="215" t="s">
        <v>269</v>
      </c>
      <c r="DZ154" s="215" t="s">
        <v>269</v>
      </c>
      <c r="EA154" s="215" t="s">
        <v>269</v>
      </c>
      <c r="EB154" s="215" t="s">
        <v>269</v>
      </c>
      <c r="EC154" s="215" t="s">
        <v>269</v>
      </c>
      <c r="ED154" s="215" t="s">
        <v>269</v>
      </c>
      <c r="EE154" s="215" t="s">
        <v>269</v>
      </c>
    </row>
    <row r="155" spans="1:135" ht="28.8" x14ac:dyDescent="0.55000000000000004">
      <c r="A155" s="83" t="s">
        <v>130</v>
      </c>
      <c r="B155" s="136">
        <v>583729</v>
      </c>
      <c r="C155" t="s">
        <v>807</v>
      </c>
      <c r="D155" s="83" t="s">
        <v>228</v>
      </c>
      <c r="E155" s="138">
        <v>612823230942</v>
      </c>
      <c r="F155" s="83" t="s">
        <v>114</v>
      </c>
      <c r="G155" s="85">
        <v>43643</v>
      </c>
      <c r="H155" s="211" t="s">
        <v>98</v>
      </c>
      <c r="I155" s="84" t="s">
        <v>610</v>
      </c>
      <c r="J155" s="207" t="s">
        <v>627</v>
      </c>
      <c r="K155" s="208" t="s">
        <v>630</v>
      </c>
      <c r="L155" s="83" t="s">
        <v>108</v>
      </c>
      <c r="M155" s="184">
        <v>24429</v>
      </c>
      <c r="N155" s="184"/>
      <c r="O155" s="85" t="s">
        <v>102</v>
      </c>
      <c r="P155" s="185">
        <v>42491</v>
      </c>
      <c r="Q155" s="186" t="s">
        <v>203</v>
      </c>
      <c r="R155" s="186"/>
      <c r="S155" s="186"/>
      <c r="T155" s="187"/>
      <c r="U155" s="188" t="s">
        <v>296</v>
      </c>
      <c r="V155" s="188" t="s">
        <v>297</v>
      </c>
      <c r="W155" s="188" t="s">
        <v>297</v>
      </c>
      <c r="X155" s="189" t="s">
        <v>167</v>
      </c>
      <c r="Y155" s="190"/>
      <c r="Z155" s="83">
        <v>700</v>
      </c>
      <c r="AA155" s="83" t="s">
        <v>193</v>
      </c>
      <c r="AB155" s="83" t="s">
        <v>181</v>
      </c>
      <c r="AC155" s="83" t="s">
        <v>102</v>
      </c>
      <c r="AD155" s="83" t="s">
        <v>5648</v>
      </c>
      <c r="AE155" s="83" t="s">
        <v>102</v>
      </c>
      <c r="AF155" s="83" t="s">
        <v>102</v>
      </c>
      <c r="AG155" s="83" t="s">
        <v>119</v>
      </c>
      <c r="AH155" s="83" t="s">
        <v>5649</v>
      </c>
      <c r="AI155" s="83" t="s">
        <v>104</v>
      </c>
      <c r="AJ155" s="83" t="s">
        <v>105</v>
      </c>
      <c r="AK155" s="191" t="s">
        <v>5648</v>
      </c>
      <c r="AL155" s="191" t="s">
        <v>102</v>
      </c>
      <c r="AM155" s="191" t="s">
        <v>102</v>
      </c>
      <c r="AN155" s="191" t="s">
        <v>119</v>
      </c>
      <c r="AO155" s="191" t="s">
        <v>5649</v>
      </c>
      <c r="AP155" s="191" t="s">
        <v>104</v>
      </c>
      <c r="AQ155" s="191" t="s">
        <v>105</v>
      </c>
      <c r="AR155" s="191" t="s">
        <v>106</v>
      </c>
      <c r="AS155" s="191" t="s">
        <v>5648</v>
      </c>
      <c r="AT155" s="191" t="s">
        <v>485</v>
      </c>
      <c r="AU155" s="191" t="s">
        <v>5649</v>
      </c>
      <c r="AV155" s="191" t="s">
        <v>104</v>
      </c>
      <c r="AW155" s="191" t="s">
        <v>204</v>
      </c>
      <c r="AX155" s="191"/>
      <c r="AY155" s="192" t="s">
        <v>454</v>
      </c>
      <c r="AZ155" s="192" t="s">
        <v>416</v>
      </c>
      <c r="BA155" s="91" t="s">
        <v>108</v>
      </c>
      <c r="BB155" s="90">
        <v>0</v>
      </c>
      <c r="BC155" s="93" t="s">
        <v>102</v>
      </c>
      <c r="BD155" s="93" t="s">
        <v>102</v>
      </c>
      <c r="BE155" s="93" t="s">
        <v>102</v>
      </c>
      <c r="BF155" s="93" t="s">
        <v>102</v>
      </c>
      <c r="BG155" s="97" t="s">
        <v>108</v>
      </c>
      <c r="BH155" s="93" t="s">
        <v>108</v>
      </c>
      <c r="BI155" s="93" t="s">
        <v>102</v>
      </c>
      <c r="BJ155" s="93" t="s">
        <v>102</v>
      </c>
      <c r="BK155" s="93" t="s">
        <v>102</v>
      </c>
      <c r="BL155" s="93" t="s">
        <v>102</v>
      </c>
      <c r="BM155" s="93" t="s">
        <v>102</v>
      </c>
      <c r="BN155" s="93" t="s">
        <v>102</v>
      </c>
      <c r="BO155" s="93" t="s">
        <v>102</v>
      </c>
      <c r="BP155" s="96" t="s">
        <v>102</v>
      </c>
      <c r="BQ155" s="90">
        <v>0</v>
      </c>
      <c r="BR155" s="93" t="s">
        <v>102</v>
      </c>
      <c r="BS155" s="93" t="s">
        <v>102</v>
      </c>
      <c r="BT155" s="93" t="s">
        <v>102</v>
      </c>
      <c r="BU155" s="93" t="s">
        <v>102</v>
      </c>
      <c r="BV155" s="97" t="s">
        <v>108</v>
      </c>
      <c r="BW155" s="93" t="s">
        <v>108</v>
      </c>
      <c r="BX155" s="95" t="s">
        <v>102</v>
      </c>
      <c r="BY155" s="93" t="s">
        <v>102</v>
      </c>
      <c r="BZ155" s="93" t="s">
        <v>102</v>
      </c>
      <c r="CA155" s="93" t="s">
        <v>102</v>
      </c>
      <c r="CB155" s="93" t="s">
        <v>102</v>
      </c>
      <c r="CC155" s="93" t="s">
        <v>102</v>
      </c>
      <c r="CD155" s="93" t="s">
        <v>102</v>
      </c>
      <c r="CE155" s="193" t="s">
        <v>102</v>
      </c>
      <c r="CF155" s="194" t="s">
        <v>436</v>
      </c>
      <c r="CG155" s="195" t="s">
        <v>5650</v>
      </c>
      <c r="CH155" s="101" t="s">
        <v>563</v>
      </c>
      <c r="CI155" s="102"/>
      <c r="CJ155" s="196" t="s">
        <v>577</v>
      </c>
      <c r="CK155" s="104" t="s">
        <v>190</v>
      </c>
      <c r="CL155" s="105"/>
      <c r="CM155" s="83" t="s">
        <v>578</v>
      </c>
      <c r="CN155" s="106" t="s">
        <v>108</v>
      </c>
      <c r="CO155" s="197" t="s">
        <v>566</v>
      </c>
      <c r="CP155" s="107"/>
      <c r="CQ155" s="198" t="s">
        <v>107</v>
      </c>
      <c r="CR155" s="198" t="s">
        <v>107</v>
      </c>
      <c r="CS155" s="199"/>
      <c r="CT155" s="83" t="s">
        <v>109</v>
      </c>
      <c r="CU155" s="83" t="s">
        <v>109</v>
      </c>
      <c r="CV155" s="83">
        <v>76</v>
      </c>
      <c r="CW155" s="83" t="s">
        <v>270</v>
      </c>
      <c r="CX155" s="83">
        <v>76</v>
      </c>
      <c r="CY155" s="83" t="s">
        <v>108</v>
      </c>
      <c r="CZ155" s="83">
        <v>201894</v>
      </c>
      <c r="DA155" s="83" t="s">
        <v>5651</v>
      </c>
      <c r="DB155" s="83" t="s">
        <v>118</v>
      </c>
      <c r="DC155" s="83" t="s">
        <v>108</v>
      </c>
      <c r="DD155" s="83">
        <v>9029</v>
      </c>
      <c r="DE155" s="83" t="s">
        <v>173</v>
      </c>
      <c r="DF155" s="83" t="s">
        <v>118</v>
      </c>
      <c r="DG155" s="83" t="s">
        <v>500</v>
      </c>
      <c r="DH155" s="83"/>
      <c r="DI155" s="85">
        <v>43646</v>
      </c>
      <c r="DJ155" s="83" t="s">
        <v>584</v>
      </c>
      <c r="DK155" s="83" t="s">
        <v>102</v>
      </c>
      <c r="DL155" s="83" t="s">
        <v>482</v>
      </c>
      <c r="DM155" s="83">
        <v>0</v>
      </c>
      <c r="DN155" s="83" t="s">
        <v>483</v>
      </c>
      <c r="DO155" s="83">
        <v>1</v>
      </c>
      <c r="DP155" s="83">
        <v>3</v>
      </c>
      <c r="DQ155" s="83"/>
      <c r="DR155" s="83" t="s">
        <v>108</v>
      </c>
      <c r="DS155" s="83" t="s">
        <v>497</v>
      </c>
      <c r="DU155" s="215" t="s">
        <v>269</v>
      </c>
      <c r="DV155" s="136">
        <v>1</v>
      </c>
      <c r="DW155" s="136">
        <v>3</v>
      </c>
      <c r="DX155" s="215" t="s">
        <v>269</v>
      </c>
      <c r="DY155" s="215" t="s">
        <v>269</v>
      </c>
      <c r="DZ155" s="215" t="s">
        <v>269</v>
      </c>
      <c r="EA155" s="215" t="s">
        <v>269</v>
      </c>
      <c r="EB155" s="215" t="s">
        <v>269</v>
      </c>
      <c r="EC155" s="215" t="s">
        <v>269</v>
      </c>
      <c r="ED155" s="215" t="s">
        <v>269</v>
      </c>
      <c r="EE155" s="215" t="s">
        <v>269</v>
      </c>
    </row>
    <row r="156" spans="1:135" ht="57.6" x14ac:dyDescent="0.55000000000000004">
      <c r="A156" s="83" t="s">
        <v>130</v>
      </c>
      <c r="B156" s="136">
        <v>891000</v>
      </c>
      <c r="C156" t="s">
        <v>808</v>
      </c>
      <c r="D156" s="83" t="s">
        <v>228</v>
      </c>
      <c r="E156" s="138">
        <v>425846302691</v>
      </c>
      <c r="F156" s="83" t="s">
        <v>143</v>
      </c>
      <c r="G156" s="85">
        <v>43620</v>
      </c>
      <c r="H156" s="83" t="s">
        <v>98</v>
      </c>
      <c r="I156" s="84" t="s">
        <v>612</v>
      </c>
      <c r="J156" s="207" t="s">
        <v>628</v>
      </c>
      <c r="K156" s="208" t="s">
        <v>633</v>
      </c>
      <c r="L156" s="83" t="s">
        <v>108</v>
      </c>
      <c r="M156" s="184" t="s">
        <v>102</v>
      </c>
      <c r="N156" s="184" t="s">
        <v>556</v>
      </c>
      <c r="O156" s="85" t="s">
        <v>102</v>
      </c>
      <c r="P156" s="185">
        <v>42491</v>
      </c>
      <c r="Q156" s="186" t="s">
        <v>202</v>
      </c>
      <c r="R156" s="186" t="s">
        <v>613</v>
      </c>
      <c r="S156" s="186"/>
      <c r="T156" s="187"/>
      <c r="U156" s="188" t="s">
        <v>295</v>
      </c>
      <c r="V156" s="188" t="s">
        <v>205</v>
      </c>
      <c r="W156" s="188" t="s">
        <v>295</v>
      </c>
      <c r="X156" s="189" t="s">
        <v>107</v>
      </c>
      <c r="Y156" s="190" t="s">
        <v>614</v>
      </c>
      <c r="Z156" s="83">
        <v>700</v>
      </c>
      <c r="AA156" s="83" t="s">
        <v>193</v>
      </c>
      <c r="AB156" s="83" t="s">
        <v>181</v>
      </c>
      <c r="AC156" s="83" t="s">
        <v>102</v>
      </c>
      <c r="AD156" s="83" t="s">
        <v>5652</v>
      </c>
      <c r="AE156" s="83" t="s">
        <v>5653</v>
      </c>
      <c r="AF156" s="83" t="s">
        <v>102</v>
      </c>
      <c r="AG156" s="83" t="s">
        <v>175</v>
      </c>
      <c r="AH156" s="83" t="s">
        <v>5654</v>
      </c>
      <c r="AI156" s="83" t="s">
        <v>104</v>
      </c>
      <c r="AJ156" s="83" t="s">
        <v>105</v>
      </c>
      <c r="AK156" s="191" t="s">
        <v>5652</v>
      </c>
      <c r="AL156" s="191" t="s">
        <v>5653</v>
      </c>
      <c r="AM156" s="191" t="s">
        <v>102</v>
      </c>
      <c r="AN156" s="191" t="s">
        <v>175</v>
      </c>
      <c r="AO156" s="191" t="s">
        <v>5654</v>
      </c>
      <c r="AP156" s="191" t="s">
        <v>104</v>
      </c>
      <c r="AQ156" s="191" t="s">
        <v>105</v>
      </c>
      <c r="AR156" s="191" t="s">
        <v>106</v>
      </c>
      <c r="AS156" s="191"/>
      <c r="AT156" s="191"/>
      <c r="AU156" s="191"/>
      <c r="AV156" s="191"/>
      <c r="AW156" s="191"/>
      <c r="AX156" s="191" t="s">
        <v>575</v>
      </c>
      <c r="AY156" s="192" t="s">
        <v>454</v>
      </c>
      <c r="AZ156" s="192" t="s">
        <v>108</v>
      </c>
      <c r="BA156" s="91" t="s">
        <v>108</v>
      </c>
      <c r="BB156" s="90">
        <v>0</v>
      </c>
      <c r="BC156" s="93" t="s">
        <v>102</v>
      </c>
      <c r="BD156" s="93" t="s">
        <v>102</v>
      </c>
      <c r="BE156" s="93" t="s">
        <v>102</v>
      </c>
      <c r="BF156" s="93" t="s">
        <v>102</v>
      </c>
      <c r="BG156" s="97" t="s">
        <v>108</v>
      </c>
      <c r="BH156" s="93" t="s">
        <v>108</v>
      </c>
      <c r="BI156" s="93" t="s">
        <v>102</v>
      </c>
      <c r="BJ156" s="93" t="s">
        <v>102</v>
      </c>
      <c r="BK156" s="93" t="s">
        <v>102</v>
      </c>
      <c r="BL156" s="93" t="s">
        <v>102</v>
      </c>
      <c r="BM156" s="93" t="s">
        <v>102</v>
      </c>
      <c r="BN156" s="93" t="s">
        <v>102</v>
      </c>
      <c r="BO156" s="93" t="s">
        <v>102</v>
      </c>
      <c r="BP156" s="96" t="s">
        <v>102</v>
      </c>
      <c r="BQ156" s="90">
        <v>0</v>
      </c>
      <c r="BR156" s="93" t="s">
        <v>102</v>
      </c>
      <c r="BS156" s="93" t="s">
        <v>102</v>
      </c>
      <c r="BT156" s="93" t="s">
        <v>102</v>
      </c>
      <c r="BU156" s="93" t="s">
        <v>102</v>
      </c>
      <c r="BV156" s="97" t="s">
        <v>108</v>
      </c>
      <c r="BW156" s="93" t="s">
        <v>108</v>
      </c>
      <c r="BX156" s="95" t="s">
        <v>102</v>
      </c>
      <c r="BY156" s="93" t="s">
        <v>102</v>
      </c>
      <c r="BZ156" s="93" t="s">
        <v>102</v>
      </c>
      <c r="CA156" s="93" t="s">
        <v>102</v>
      </c>
      <c r="CB156" s="93" t="s">
        <v>102</v>
      </c>
      <c r="CC156" s="93" t="s">
        <v>102</v>
      </c>
      <c r="CD156" s="93" t="s">
        <v>102</v>
      </c>
      <c r="CE156" s="193" t="s">
        <v>102</v>
      </c>
      <c r="CF156" s="194" t="s">
        <v>508</v>
      </c>
      <c r="CG156" s="195" t="s">
        <v>102</v>
      </c>
      <c r="CH156" s="101" t="e">
        <v>#N/A</v>
      </c>
      <c r="CI156" s="102" t="s">
        <v>580</v>
      </c>
      <c r="CJ156" s="196" t="s">
        <v>108</v>
      </c>
      <c r="CK156" s="104" t="s">
        <v>109</v>
      </c>
      <c r="CL156" s="105" t="s">
        <v>579</v>
      </c>
      <c r="CM156" s="83" t="s">
        <v>108</v>
      </c>
      <c r="CN156" s="106" t="s">
        <v>108</v>
      </c>
      <c r="CO156" s="197" t="s">
        <v>108</v>
      </c>
      <c r="CP156" s="107"/>
      <c r="CQ156" s="198" t="s">
        <v>474</v>
      </c>
      <c r="CR156" s="198" t="s">
        <v>474</v>
      </c>
      <c r="CS156" s="199" t="s">
        <v>616</v>
      </c>
      <c r="CT156" s="83" t="s">
        <v>109</v>
      </c>
      <c r="CU156" s="83" t="s">
        <v>109</v>
      </c>
      <c r="CV156" s="83">
        <v>60</v>
      </c>
      <c r="CW156" s="83" t="s">
        <v>112</v>
      </c>
      <c r="CX156" s="83">
        <v>60</v>
      </c>
      <c r="CY156" s="83" t="s">
        <v>5655</v>
      </c>
      <c r="CZ156" s="83">
        <v>203213.5</v>
      </c>
      <c r="DA156" s="83" t="s">
        <v>138</v>
      </c>
      <c r="DB156" s="83" t="s">
        <v>124</v>
      </c>
      <c r="DC156" s="83" t="s">
        <v>501</v>
      </c>
      <c r="DD156" s="83">
        <v>3139</v>
      </c>
      <c r="DE156" s="83" t="s">
        <v>582</v>
      </c>
      <c r="DF156" s="83" t="s">
        <v>145</v>
      </c>
      <c r="DG156" s="83" t="s">
        <v>501</v>
      </c>
      <c r="DH156" s="83" t="s">
        <v>582</v>
      </c>
      <c r="DI156" s="85">
        <v>43646</v>
      </c>
      <c r="DJ156" s="83" t="s">
        <v>584</v>
      </c>
      <c r="DK156" s="83" t="s">
        <v>102</v>
      </c>
      <c r="DL156" s="83" t="s">
        <v>482</v>
      </c>
      <c r="DM156" s="83">
        <v>0</v>
      </c>
      <c r="DN156" s="83" t="s">
        <v>238</v>
      </c>
      <c r="DO156" s="83">
        <v>1</v>
      </c>
      <c r="DP156" s="83">
        <v>1</v>
      </c>
      <c r="DQ156" s="83"/>
      <c r="DR156" s="83" t="s">
        <v>108</v>
      </c>
      <c r="DS156" s="83" t="s">
        <v>497</v>
      </c>
      <c r="DU156" s="215" t="s">
        <v>269</v>
      </c>
      <c r="DV156" s="136">
        <v>1</v>
      </c>
      <c r="DW156" s="136">
        <v>3</v>
      </c>
      <c r="DX156" s="215" t="s">
        <v>269</v>
      </c>
      <c r="DY156" s="215" t="s">
        <v>269</v>
      </c>
      <c r="DZ156" s="215" t="s">
        <v>269</v>
      </c>
      <c r="EA156" s="215" t="s">
        <v>269</v>
      </c>
      <c r="EB156" s="215" t="s">
        <v>269</v>
      </c>
      <c r="EC156" s="215" t="s">
        <v>269</v>
      </c>
      <c r="ED156" s="215" t="s">
        <v>269</v>
      </c>
      <c r="EE156" s="215" t="s">
        <v>269</v>
      </c>
    </row>
    <row r="157" spans="1:135" ht="28.8" x14ac:dyDescent="0.55000000000000004">
      <c r="A157" s="83" t="s">
        <v>130</v>
      </c>
      <c r="B157" s="136">
        <v>670703</v>
      </c>
      <c r="C157" t="s">
        <v>809</v>
      </c>
      <c r="D157" s="83" t="s">
        <v>228</v>
      </c>
      <c r="E157" s="138">
        <v>590331224404</v>
      </c>
      <c r="F157" s="83" t="s">
        <v>114</v>
      </c>
      <c r="G157" s="85">
        <v>43634</v>
      </c>
      <c r="H157" s="83" t="s">
        <v>98</v>
      </c>
      <c r="I157" s="84" t="s">
        <v>618</v>
      </c>
      <c r="J157" s="207" t="s">
        <v>629</v>
      </c>
      <c r="K157" s="208" t="s">
        <v>634</v>
      </c>
      <c r="L157" s="83" t="s">
        <v>108</v>
      </c>
      <c r="M157" s="184">
        <v>27519</v>
      </c>
      <c r="N157" s="184"/>
      <c r="O157" s="85" t="s">
        <v>102</v>
      </c>
      <c r="P157" s="185">
        <v>43013</v>
      </c>
      <c r="Q157" s="186" t="s">
        <v>203</v>
      </c>
      <c r="R157" s="186"/>
      <c r="S157" s="186"/>
      <c r="T157" s="187"/>
      <c r="U157" s="188" t="s">
        <v>296</v>
      </c>
      <c r="V157" s="188" t="s">
        <v>205</v>
      </c>
      <c r="W157" s="189" t="s">
        <v>619</v>
      </c>
      <c r="X157" s="189" t="s">
        <v>107</v>
      </c>
      <c r="Y157" s="190" t="s">
        <v>614</v>
      </c>
      <c r="Z157" s="83">
        <v>700</v>
      </c>
      <c r="AA157" s="83" t="s">
        <v>193</v>
      </c>
      <c r="AB157" s="83" t="s">
        <v>181</v>
      </c>
      <c r="AC157" s="83" t="s">
        <v>102</v>
      </c>
      <c r="AD157" s="83" t="s">
        <v>5656</v>
      </c>
      <c r="AE157" s="83" t="s">
        <v>102</v>
      </c>
      <c r="AF157" s="83" t="s">
        <v>102</v>
      </c>
      <c r="AG157" s="83" t="s">
        <v>174</v>
      </c>
      <c r="AH157" s="83" t="s">
        <v>5645</v>
      </c>
      <c r="AI157" s="83" t="s">
        <v>104</v>
      </c>
      <c r="AJ157" s="83" t="s">
        <v>105</v>
      </c>
      <c r="AK157" s="191" t="s">
        <v>5656</v>
      </c>
      <c r="AL157" s="191" t="s">
        <v>102</v>
      </c>
      <c r="AM157" s="191" t="s">
        <v>102</v>
      </c>
      <c r="AN157" s="191" t="s">
        <v>174</v>
      </c>
      <c r="AO157" s="191" t="s">
        <v>5645</v>
      </c>
      <c r="AP157" s="191" t="s">
        <v>104</v>
      </c>
      <c r="AQ157" s="191" t="s">
        <v>105</v>
      </c>
      <c r="AR157" s="191" t="s">
        <v>106</v>
      </c>
      <c r="AS157" s="191" t="s">
        <v>5656</v>
      </c>
      <c r="AT157" s="191" t="s">
        <v>488</v>
      </c>
      <c r="AU157" s="191" t="s">
        <v>5657</v>
      </c>
      <c r="AV157" s="191" t="s">
        <v>104</v>
      </c>
      <c r="AW157" s="191" t="s">
        <v>204</v>
      </c>
      <c r="AX157" s="191"/>
      <c r="AY157" s="192" t="s">
        <v>454</v>
      </c>
      <c r="AZ157" s="192" t="s">
        <v>416</v>
      </c>
      <c r="BA157" s="91" t="s">
        <v>108</v>
      </c>
      <c r="BB157" s="90">
        <v>0</v>
      </c>
      <c r="BC157" s="93" t="s">
        <v>102</v>
      </c>
      <c r="BD157" s="93" t="s">
        <v>102</v>
      </c>
      <c r="BE157" s="93" t="s">
        <v>102</v>
      </c>
      <c r="BF157" s="93" t="s">
        <v>102</v>
      </c>
      <c r="BG157" s="97" t="s">
        <v>108</v>
      </c>
      <c r="BH157" s="93" t="s">
        <v>108</v>
      </c>
      <c r="BI157" s="93" t="s">
        <v>102</v>
      </c>
      <c r="BJ157" s="93" t="s">
        <v>102</v>
      </c>
      <c r="BK157" s="93" t="s">
        <v>102</v>
      </c>
      <c r="BL157" s="93" t="s">
        <v>102</v>
      </c>
      <c r="BM157" s="93" t="s">
        <v>102</v>
      </c>
      <c r="BN157" s="93" t="s">
        <v>102</v>
      </c>
      <c r="BO157" s="93" t="s">
        <v>102</v>
      </c>
      <c r="BP157" s="96" t="s">
        <v>102</v>
      </c>
      <c r="BQ157" s="90">
        <v>0</v>
      </c>
      <c r="BR157" s="93" t="s">
        <v>102</v>
      </c>
      <c r="BS157" s="93" t="s">
        <v>102</v>
      </c>
      <c r="BT157" s="93" t="s">
        <v>102</v>
      </c>
      <c r="BU157" s="93" t="s">
        <v>102</v>
      </c>
      <c r="BV157" s="97" t="s">
        <v>108</v>
      </c>
      <c r="BW157" s="93" t="s">
        <v>108</v>
      </c>
      <c r="BX157" s="95" t="s">
        <v>102</v>
      </c>
      <c r="BY157" s="93" t="s">
        <v>102</v>
      </c>
      <c r="BZ157" s="93" t="s">
        <v>102</v>
      </c>
      <c r="CA157" s="93" t="s">
        <v>102</v>
      </c>
      <c r="CB157" s="93" t="s">
        <v>102</v>
      </c>
      <c r="CC157" s="93" t="s">
        <v>102</v>
      </c>
      <c r="CD157" s="93" t="s">
        <v>102</v>
      </c>
      <c r="CE157" s="193" t="s">
        <v>102</v>
      </c>
      <c r="CF157" s="194" t="s">
        <v>436</v>
      </c>
      <c r="CG157" s="195" t="s">
        <v>5658</v>
      </c>
      <c r="CH157" s="101" t="s">
        <v>310</v>
      </c>
      <c r="CI157" s="102"/>
      <c r="CJ157" s="196" t="s">
        <v>5659</v>
      </c>
      <c r="CK157" s="104" t="s">
        <v>190</v>
      </c>
      <c r="CL157" s="105"/>
      <c r="CM157" s="83" t="s">
        <v>623</v>
      </c>
      <c r="CN157" s="106" t="s">
        <v>624</v>
      </c>
      <c r="CO157" s="197" t="s">
        <v>625</v>
      </c>
      <c r="CP157" s="107"/>
      <c r="CQ157" s="198" t="s">
        <v>474</v>
      </c>
      <c r="CR157" s="198" t="s">
        <v>474</v>
      </c>
      <c r="CS157" s="199"/>
      <c r="CT157" s="83" t="s">
        <v>109</v>
      </c>
      <c r="CU157" s="83" t="s">
        <v>109</v>
      </c>
      <c r="CV157" s="83">
        <v>93</v>
      </c>
      <c r="CW157" s="83" t="s">
        <v>139</v>
      </c>
      <c r="CX157" s="83">
        <v>93</v>
      </c>
      <c r="CY157" s="83" t="s">
        <v>108</v>
      </c>
      <c r="CZ157" s="83">
        <v>204533</v>
      </c>
      <c r="DA157" s="83" t="s">
        <v>581</v>
      </c>
      <c r="DB157" s="83" t="s">
        <v>152</v>
      </c>
      <c r="DC157" s="83" t="s">
        <v>500</v>
      </c>
      <c r="DD157" s="83">
        <v>7963</v>
      </c>
      <c r="DE157" s="83" t="s">
        <v>606</v>
      </c>
      <c r="DF157" s="83" t="s">
        <v>152</v>
      </c>
      <c r="DG157" s="83" t="s">
        <v>500</v>
      </c>
      <c r="DH157" s="83"/>
      <c r="DI157" s="85">
        <v>43646</v>
      </c>
      <c r="DJ157" s="83" t="s">
        <v>584</v>
      </c>
      <c r="DK157" s="83" t="s">
        <v>102</v>
      </c>
      <c r="DL157" s="83" t="s">
        <v>482</v>
      </c>
      <c r="DM157" s="83">
        <v>0</v>
      </c>
      <c r="DN157" s="83" t="s">
        <v>483</v>
      </c>
      <c r="DO157" s="83">
        <v>1</v>
      </c>
      <c r="DP157" s="83">
        <v>5</v>
      </c>
      <c r="DQ157" s="83"/>
      <c r="DR157" s="83" t="s">
        <v>108</v>
      </c>
      <c r="DS157" s="83" t="s">
        <v>497</v>
      </c>
      <c r="DU157" s="215" t="s">
        <v>269</v>
      </c>
      <c r="DV157" s="136">
        <v>1</v>
      </c>
      <c r="DW157" s="136">
        <v>3</v>
      </c>
      <c r="DX157" s="215" t="s">
        <v>269</v>
      </c>
      <c r="DY157" s="215" t="s">
        <v>269</v>
      </c>
      <c r="DZ157" s="215" t="s">
        <v>269</v>
      </c>
      <c r="EA157" s="215" t="s">
        <v>269</v>
      </c>
      <c r="EB157" s="215" t="s">
        <v>269</v>
      </c>
      <c r="EC157" s="215" t="s">
        <v>269</v>
      </c>
      <c r="ED157" s="215" t="s">
        <v>269</v>
      </c>
      <c r="EE157" s="215" t="s">
        <v>269</v>
      </c>
    </row>
    <row r="158" spans="1:135" ht="28.8" x14ac:dyDescent="0.55000000000000004">
      <c r="A158" s="83" t="s">
        <v>130</v>
      </c>
      <c r="B158" s="136">
        <v>233827</v>
      </c>
      <c r="C158" t="s">
        <v>810</v>
      </c>
      <c r="D158" s="83" t="s">
        <v>228</v>
      </c>
      <c r="E158" s="138">
        <v>587987047241</v>
      </c>
      <c r="F158" s="83" t="s">
        <v>114</v>
      </c>
      <c r="G158" s="85">
        <v>43643</v>
      </c>
      <c r="H158" s="211" t="s">
        <v>98</v>
      </c>
      <c r="I158" s="84" t="s">
        <v>610</v>
      </c>
      <c r="J158" s="207" t="s">
        <v>627</v>
      </c>
      <c r="K158" s="208" t="s">
        <v>630</v>
      </c>
      <c r="L158" s="83" t="s">
        <v>108</v>
      </c>
      <c r="M158" s="184">
        <v>24430</v>
      </c>
      <c r="N158" s="184"/>
      <c r="O158" s="85" t="s">
        <v>102</v>
      </c>
      <c r="P158" s="185">
        <v>42491</v>
      </c>
      <c r="Q158" s="186" t="s">
        <v>203</v>
      </c>
      <c r="R158" s="186"/>
      <c r="S158" s="186"/>
      <c r="T158" s="187"/>
      <c r="U158" s="188" t="s">
        <v>296</v>
      </c>
      <c r="V158" s="188" t="s">
        <v>297</v>
      </c>
      <c r="W158" s="188" t="s">
        <v>297</v>
      </c>
      <c r="X158" s="189" t="s">
        <v>167</v>
      </c>
      <c r="Y158" s="190"/>
      <c r="Z158" s="83">
        <v>700</v>
      </c>
      <c r="AA158" s="83" t="s">
        <v>193</v>
      </c>
      <c r="AB158" s="83" t="s">
        <v>181</v>
      </c>
      <c r="AC158" s="83" t="s">
        <v>102</v>
      </c>
      <c r="AD158" s="83" t="s">
        <v>5660</v>
      </c>
      <c r="AE158" s="83" t="s">
        <v>102</v>
      </c>
      <c r="AF158" s="83" t="s">
        <v>102</v>
      </c>
      <c r="AG158" s="83" t="s">
        <v>119</v>
      </c>
      <c r="AH158" s="83" t="s">
        <v>5661</v>
      </c>
      <c r="AI158" s="83" t="s">
        <v>104</v>
      </c>
      <c r="AJ158" s="83" t="s">
        <v>105</v>
      </c>
      <c r="AK158" s="191" t="s">
        <v>5660</v>
      </c>
      <c r="AL158" s="191" t="s">
        <v>102</v>
      </c>
      <c r="AM158" s="191" t="s">
        <v>102</v>
      </c>
      <c r="AN158" s="191" t="s">
        <v>119</v>
      </c>
      <c r="AO158" s="191" t="s">
        <v>5661</v>
      </c>
      <c r="AP158" s="191" t="s">
        <v>104</v>
      </c>
      <c r="AQ158" s="191" t="s">
        <v>105</v>
      </c>
      <c r="AR158" s="191" t="s">
        <v>106</v>
      </c>
      <c r="AS158" s="191" t="s">
        <v>5660</v>
      </c>
      <c r="AT158" s="191" t="s">
        <v>485</v>
      </c>
      <c r="AU158" s="191" t="s">
        <v>5661</v>
      </c>
      <c r="AV158" s="191" t="s">
        <v>104</v>
      </c>
      <c r="AW158" s="191" t="s">
        <v>204</v>
      </c>
      <c r="AX158" s="191"/>
      <c r="AY158" s="192" t="s">
        <v>454</v>
      </c>
      <c r="AZ158" s="192" t="s">
        <v>416</v>
      </c>
      <c r="BA158" s="91" t="s">
        <v>108</v>
      </c>
      <c r="BB158" s="90">
        <v>0</v>
      </c>
      <c r="BC158" s="93" t="s">
        <v>102</v>
      </c>
      <c r="BD158" s="93" t="s">
        <v>102</v>
      </c>
      <c r="BE158" s="93" t="s">
        <v>102</v>
      </c>
      <c r="BF158" s="93" t="s">
        <v>102</v>
      </c>
      <c r="BG158" s="97" t="s">
        <v>108</v>
      </c>
      <c r="BH158" s="93" t="s">
        <v>108</v>
      </c>
      <c r="BI158" s="93" t="s">
        <v>102</v>
      </c>
      <c r="BJ158" s="93" t="s">
        <v>102</v>
      </c>
      <c r="BK158" s="93" t="s">
        <v>102</v>
      </c>
      <c r="BL158" s="93" t="s">
        <v>102</v>
      </c>
      <c r="BM158" s="93" t="s">
        <v>102</v>
      </c>
      <c r="BN158" s="93" t="s">
        <v>102</v>
      </c>
      <c r="BO158" s="93" t="s">
        <v>102</v>
      </c>
      <c r="BP158" s="96" t="s">
        <v>102</v>
      </c>
      <c r="BQ158" s="90">
        <v>0</v>
      </c>
      <c r="BR158" s="93" t="s">
        <v>102</v>
      </c>
      <c r="BS158" s="93" t="s">
        <v>102</v>
      </c>
      <c r="BT158" s="93" t="s">
        <v>102</v>
      </c>
      <c r="BU158" s="93" t="s">
        <v>102</v>
      </c>
      <c r="BV158" s="97" t="s">
        <v>108</v>
      </c>
      <c r="BW158" s="93" t="s">
        <v>108</v>
      </c>
      <c r="BX158" s="95" t="s">
        <v>102</v>
      </c>
      <c r="BY158" s="93" t="s">
        <v>102</v>
      </c>
      <c r="BZ158" s="93" t="s">
        <v>102</v>
      </c>
      <c r="CA158" s="93" t="s">
        <v>102</v>
      </c>
      <c r="CB158" s="93" t="s">
        <v>102</v>
      </c>
      <c r="CC158" s="93" t="s">
        <v>102</v>
      </c>
      <c r="CD158" s="93" t="s">
        <v>102</v>
      </c>
      <c r="CE158" s="193" t="s">
        <v>102</v>
      </c>
      <c r="CF158" s="194" t="s">
        <v>436</v>
      </c>
      <c r="CG158" s="195" t="s">
        <v>5662</v>
      </c>
      <c r="CH158" s="101" t="s">
        <v>563</v>
      </c>
      <c r="CI158" s="102"/>
      <c r="CJ158" s="196" t="s">
        <v>577</v>
      </c>
      <c r="CK158" s="104" t="s">
        <v>190</v>
      </c>
      <c r="CL158" s="105"/>
      <c r="CM158" s="83" t="s">
        <v>578</v>
      </c>
      <c r="CN158" s="106" t="s">
        <v>108</v>
      </c>
      <c r="CO158" s="197" t="s">
        <v>566</v>
      </c>
      <c r="CP158" s="107"/>
      <c r="CQ158" s="198" t="s">
        <v>107</v>
      </c>
      <c r="CR158" s="198" t="s">
        <v>107</v>
      </c>
      <c r="CS158" s="199"/>
      <c r="CT158" s="83" t="s">
        <v>109</v>
      </c>
      <c r="CU158" s="83" t="s">
        <v>109</v>
      </c>
      <c r="CV158" s="83">
        <v>22</v>
      </c>
      <c r="CW158" s="83" t="s">
        <v>270</v>
      </c>
      <c r="CX158" s="83">
        <v>22</v>
      </c>
      <c r="CY158" s="83" t="s">
        <v>108</v>
      </c>
      <c r="CZ158" s="83">
        <v>205852.5</v>
      </c>
      <c r="DA158" s="83" t="s">
        <v>5663</v>
      </c>
      <c r="DB158" s="83" t="s">
        <v>118</v>
      </c>
      <c r="DC158" s="83" t="s">
        <v>108</v>
      </c>
      <c r="DD158" s="83">
        <v>1746</v>
      </c>
      <c r="DE158" s="83" t="s">
        <v>173</v>
      </c>
      <c r="DF158" s="83" t="s">
        <v>118</v>
      </c>
      <c r="DG158" s="83" t="s">
        <v>500</v>
      </c>
      <c r="DH158" s="83"/>
      <c r="DI158" s="85">
        <v>43646</v>
      </c>
      <c r="DJ158" s="83" t="s">
        <v>584</v>
      </c>
      <c r="DK158" s="83" t="s">
        <v>102</v>
      </c>
      <c r="DL158" s="83" t="s">
        <v>482</v>
      </c>
      <c r="DM158" s="83">
        <v>0</v>
      </c>
      <c r="DN158" s="83" t="s">
        <v>483</v>
      </c>
      <c r="DO158" s="83">
        <v>1</v>
      </c>
      <c r="DP158" s="83">
        <v>6</v>
      </c>
      <c r="DQ158" s="83"/>
      <c r="DR158" s="83" t="s">
        <v>108</v>
      </c>
      <c r="DS158" s="83" t="s">
        <v>497</v>
      </c>
      <c r="DU158" s="215" t="s">
        <v>269</v>
      </c>
      <c r="DV158" s="136">
        <v>1</v>
      </c>
      <c r="DW158" s="136">
        <v>3</v>
      </c>
      <c r="DX158" s="215" t="s">
        <v>269</v>
      </c>
      <c r="DY158" s="215" t="s">
        <v>269</v>
      </c>
      <c r="DZ158" s="215" t="s">
        <v>269</v>
      </c>
      <c r="EA158" s="215" t="s">
        <v>269</v>
      </c>
      <c r="EB158" s="215" t="s">
        <v>269</v>
      </c>
      <c r="EC158" s="215" t="s">
        <v>269</v>
      </c>
      <c r="ED158" s="215" t="s">
        <v>269</v>
      </c>
      <c r="EE158" s="215" t="s">
        <v>269</v>
      </c>
    </row>
    <row r="159" spans="1:135" ht="57.6" x14ac:dyDescent="0.55000000000000004">
      <c r="A159" s="83" t="s">
        <v>130</v>
      </c>
      <c r="B159" s="136">
        <v>465344</v>
      </c>
      <c r="C159" t="s">
        <v>811</v>
      </c>
      <c r="D159" s="83" t="s">
        <v>228</v>
      </c>
      <c r="E159" s="138">
        <v>929827123633</v>
      </c>
      <c r="F159" s="83" t="s">
        <v>143</v>
      </c>
      <c r="G159" s="85">
        <v>43620</v>
      </c>
      <c r="H159" s="83" t="s">
        <v>98</v>
      </c>
      <c r="I159" s="84" t="s">
        <v>612</v>
      </c>
      <c r="J159" s="207" t="s">
        <v>628</v>
      </c>
      <c r="K159" s="208" t="s">
        <v>633</v>
      </c>
      <c r="L159" s="83" t="s">
        <v>108</v>
      </c>
      <c r="M159" s="184" t="s">
        <v>102</v>
      </c>
      <c r="N159" s="184" t="s">
        <v>556</v>
      </c>
      <c r="O159" s="85" t="s">
        <v>102</v>
      </c>
      <c r="P159" s="185">
        <v>42491</v>
      </c>
      <c r="Q159" s="186" t="s">
        <v>202</v>
      </c>
      <c r="R159" s="186" t="s">
        <v>613</v>
      </c>
      <c r="S159" s="186"/>
      <c r="T159" s="187"/>
      <c r="U159" s="188" t="s">
        <v>295</v>
      </c>
      <c r="V159" s="188" t="s">
        <v>205</v>
      </c>
      <c r="W159" s="188" t="s">
        <v>295</v>
      </c>
      <c r="X159" s="189" t="s">
        <v>107</v>
      </c>
      <c r="Y159" s="190" t="s">
        <v>614</v>
      </c>
      <c r="Z159" s="83">
        <v>700</v>
      </c>
      <c r="AA159" s="83" t="s">
        <v>193</v>
      </c>
      <c r="AB159" s="83" t="s">
        <v>181</v>
      </c>
      <c r="AC159" s="83" t="s">
        <v>102</v>
      </c>
      <c r="AD159" s="83" t="s">
        <v>5664</v>
      </c>
      <c r="AE159" s="83" t="s">
        <v>5665</v>
      </c>
      <c r="AF159" s="83" t="s">
        <v>102</v>
      </c>
      <c r="AG159" s="83" t="s">
        <v>175</v>
      </c>
      <c r="AH159" s="83" t="s">
        <v>5666</v>
      </c>
      <c r="AI159" s="83" t="s">
        <v>104</v>
      </c>
      <c r="AJ159" s="83" t="s">
        <v>105</v>
      </c>
      <c r="AK159" s="191" t="s">
        <v>5664</v>
      </c>
      <c r="AL159" s="191" t="s">
        <v>5665</v>
      </c>
      <c r="AM159" s="191" t="s">
        <v>102</v>
      </c>
      <c r="AN159" s="191" t="s">
        <v>175</v>
      </c>
      <c r="AO159" s="191" t="s">
        <v>5666</v>
      </c>
      <c r="AP159" s="191" t="s">
        <v>104</v>
      </c>
      <c r="AQ159" s="191" t="s">
        <v>105</v>
      </c>
      <c r="AR159" s="191" t="s">
        <v>106</v>
      </c>
      <c r="AS159" s="191"/>
      <c r="AT159" s="191"/>
      <c r="AU159" s="191"/>
      <c r="AV159" s="191"/>
      <c r="AW159" s="191"/>
      <c r="AX159" s="191" t="s">
        <v>575</v>
      </c>
      <c r="AY159" s="192" t="s">
        <v>454</v>
      </c>
      <c r="AZ159" s="192" t="s">
        <v>108</v>
      </c>
      <c r="BA159" s="91" t="s">
        <v>108</v>
      </c>
      <c r="BB159" s="90">
        <v>0</v>
      </c>
      <c r="BC159" s="93" t="s">
        <v>102</v>
      </c>
      <c r="BD159" s="93" t="s">
        <v>102</v>
      </c>
      <c r="BE159" s="93" t="s">
        <v>102</v>
      </c>
      <c r="BF159" s="93" t="s">
        <v>102</v>
      </c>
      <c r="BG159" s="97" t="s">
        <v>108</v>
      </c>
      <c r="BH159" s="93" t="s">
        <v>108</v>
      </c>
      <c r="BI159" s="93" t="s">
        <v>102</v>
      </c>
      <c r="BJ159" s="93" t="s">
        <v>102</v>
      </c>
      <c r="BK159" s="93" t="s">
        <v>102</v>
      </c>
      <c r="BL159" s="93" t="s">
        <v>102</v>
      </c>
      <c r="BM159" s="93" t="s">
        <v>102</v>
      </c>
      <c r="BN159" s="93" t="s">
        <v>102</v>
      </c>
      <c r="BO159" s="93" t="s">
        <v>102</v>
      </c>
      <c r="BP159" s="96" t="s">
        <v>102</v>
      </c>
      <c r="BQ159" s="90">
        <v>0</v>
      </c>
      <c r="BR159" s="93" t="s">
        <v>102</v>
      </c>
      <c r="BS159" s="93" t="s">
        <v>102</v>
      </c>
      <c r="BT159" s="93" t="s">
        <v>102</v>
      </c>
      <c r="BU159" s="93" t="s">
        <v>102</v>
      </c>
      <c r="BV159" s="97" t="s">
        <v>108</v>
      </c>
      <c r="BW159" s="93" t="s">
        <v>108</v>
      </c>
      <c r="BX159" s="95" t="s">
        <v>102</v>
      </c>
      <c r="BY159" s="93" t="s">
        <v>102</v>
      </c>
      <c r="BZ159" s="93" t="s">
        <v>102</v>
      </c>
      <c r="CA159" s="93" t="s">
        <v>102</v>
      </c>
      <c r="CB159" s="93" t="s">
        <v>102</v>
      </c>
      <c r="CC159" s="93" t="s">
        <v>102</v>
      </c>
      <c r="CD159" s="93" t="s">
        <v>102</v>
      </c>
      <c r="CE159" s="193" t="s">
        <v>102</v>
      </c>
      <c r="CF159" s="194" t="s">
        <v>508</v>
      </c>
      <c r="CG159" s="195" t="s">
        <v>102</v>
      </c>
      <c r="CH159" s="101" t="e">
        <v>#N/A</v>
      </c>
      <c r="CI159" s="102" t="s">
        <v>580</v>
      </c>
      <c r="CJ159" s="196" t="s">
        <v>108</v>
      </c>
      <c r="CK159" s="104" t="s">
        <v>109</v>
      </c>
      <c r="CL159" s="105" t="s">
        <v>579</v>
      </c>
      <c r="CM159" s="83" t="s">
        <v>108</v>
      </c>
      <c r="CN159" s="106" t="s">
        <v>108</v>
      </c>
      <c r="CO159" s="197" t="s">
        <v>108</v>
      </c>
      <c r="CP159" s="107"/>
      <c r="CQ159" s="198" t="s">
        <v>474</v>
      </c>
      <c r="CR159" s="198" t="s">
        <v>474</v>
      </c>
      <c r="CS159" s="199" t="s">
        <v>616</v>
      </c>
      <c r="CT159" s="83" t="s">
        <v>109</v>
      </c>
      <c r="CU159" s="83" t="s">
        <v>109</v>
      </c>
      <c r="CV159" s="83">
        <v>35</v>
      </c>
      <c r="CW159" s="83" t="s">
        <v>112</v>
      </c>
      <c r="CX159" s="83">
        <v>35</v>
      </c>
      <c r="CY159" s="83" t="s">
        <v>5667</v>
      </c>
      <c r="CZ159" s="83">
        <v>207172</v>
      </c>
      <c r="DA159" s="83" t="s">
        <v>138</v>
      </c>
      <c r="DB159" s="83" t="s">
        <v>124</v>
      </c>
      <c r="DC159" s="83" t="s">
        <v>501</v>
      </c>
      <c r="DD159" s="83">
        <v>6876</v>
      </c>
      <c r="DE159" s="83" t="s">
        <v>582</v>
      </c>
      <c r="DF159" s="83" t="s">
        <v>145</v>
      </c>
      <c r="DG159" s="83" t="s">
        <v>501</v>
      </c>
      <c r="DH159" s="83" t="s">
        <v>582</v>
      </c>
      <c r="DI159" s="85">
        <v>43646</v>
      </c>
      <c r="DJ159" s="83" t="s">
        <v>584</v>
      </c>
      <c r="DK159" s="83" t="s">
        <v>102</v>
      </c>
      <c r="DL159" s="83" t="s">
        <v>482</v>
      </c>
      <c r="DM159" s="83">
        <v>0</v>
      </c>
      <c r="DN159" s="83" t="s">
        <v>238</v>
      </c>
      <c r="DO159" s="83">
        <v>1</v>
      </c>
      <c r="DP159" s="83">
        <v>3</v>
      </c>
      <c r="DQ159" s="83"/>
      <c r="DR159" s="83" t="s">
        <v>108</v>
      </c>
      <c r="DS159" s="83" t="s">
        <v>497</v>
      </c>
      <c r="DU159" s="215" t="s">
        <v>269</v>
      </c>
      <c r="DV159" s="136">
        <v>1</v>
      </c>
      <c r="DW159" s="136">
        <v>3</v>
      </c>
      <c r="DX159" s="215" t="s">
        <v>269</v>
      </c>
      <c r="DY159" s="215" t="s">
        <v>269</v>
      </c>
      <c r="DZ159" s="215" t="s">
        <v>269</v>
      </c>
      <c r="EA159" s="215" t="s">
        <v>269</v>
      </c>
      <c r="EB159" s="215" t="s">
        <v>269</v>
      </c>
      <c r="EC159" s="215" t="s">
        <v>269</v>
      </c>
      <c r="ED159" s="215" t="s">
        <v>269</v>
      </c>
      <c r="EE159" s="215" t="s">
        <v>269</v>
      </c>
    </row>
    <row r="160" spans="1:135" ht="28.8" x14ac:dyDescent="0.55000000000000004">
      <c r="A160" s="83" t="s">
        <v>130</v>
      </c>
      <c r="B160" s="136">
        <v>242483</v>
      </c>
      <c r="C160" t="s">
        <v>812</v>
      </c>
      <c r="D160" s="83" t="s">
        <v>228</v>
      </c>
      <c r="E160" s="138">
        <v>867668430411</v>
      </c>
      <c r="F160" s="83" t="s">
        <v>114</v>
      </c>
      <c r="G160" s="85">
        <v>43634</v>
      </c>
      <c r="H160" s="83" t="s">
        <v>98</v>
      </c>
      <c r="I160" s="84" t="s">
        <v>618</v>
      </c>
      <c r="J160" s="207" t="s">
        <v>629</v>
      </c>
      <c r="K160" s="208" t="s">
        <v>634</v>
      </c>
      <c r="L160" s="83" t="s">
        <v>108</v>
      </c>
      <c r="M160" s="184">
        <v>27520</v>
      </c>
      <c r="N160" s="184"/>
      <c r="O160" s="85" t="s">
        <v>102</v>
      </c>
      <c r="P160" s="185">
        <v>43013</v>
      </c>
      <c r="Q160" s="186" t="s">
        <v>203</v>
      </c>
      <c r="R160" s="186"/>
      <c r="S160" s="186"/>
      <c r="T160" s="187"/>
      <c r="U160" s="188" t="s">
        <v>296</v>
      </c>
      <c r="V160" s="188" t="s">
        <v>205</v>
      </c>
      <c r="W160" s="189" t="s">
        <v>619</v>
      </c>
      <c r="X160" s="189" t="s">
        <v>107</v>
      </c>
      <c r="Y160" s="190" t="s">
        <v>614</v>
      </c>
      <c r="Z160" s="83">
        <v>700</v>
      </c>
      <c r="AA160" s="83" t="s">
        <v>193</v>
      </c>
      <c r="AB160" s="83" t="s">
        <v>181</v>
      </c>
      <c r="AC160" s="83" t="s">
        <v>102</v>
      </c>
      <c r="AD160" s="83" t="s">
        <v>5668</v>
      </c>
      <c r="AE160" s="83" t="s">
        <v>102</v>
      </c>
      <c r="AF160" s="83" t="s">
        <v>102</v>
      </c>
      <c r="AG160" s="83" t="s">
        <v>174</v>
      </c>
      <c r="AH160" s="83" t="s">
        <v>5657</v>
      </c>
      <c r="AI160" s="83" t="s">
        <v>104</v>
      </c>
      <c r="AJ160" s="83" t="s">
        <v>105</v>
      </c>
      <c r="AK160" s="191" t="s">
        <v>5668</v>
      </c>
      <c r="AL160" s="191" t="s">
        <v>102</v>
      </c>
      <c r="AM160" s="191" t="s">
        <v>102</v>
      </c>
      <c r="AN160" s="191" t="s">
        <v>174</v>
      </c>
      <c r="AO160" s="191" t="s">
        <v>5657</v>
      </c>
      <c r="AP160" s="191" t="s">
        <v>104</v>
      </c>
      <c r="AQ160" s="191" t="s">
        <v>105</v>
      </c>
      <c r="AR160" s="191" t="s">
        <v>106</v>
      </c>
      <c r="AS160" s="191" t="s">
        <v>5668</v>
      </c>
      <c r="AT160" s="191" t="s">
        <v>488</v>
      </c>
      <c r="AU160" s="191" t="s">
        <v>5669</v>
      </c>
      <c r="AV160" s="191" t="s">
        <v>104</v>
      </c>
      <c r="AW160" s="191" t="s">
        <v>204</v>
      </c>
      <c r="AX160" s="191"/>
      <c r="AY160" s="192" t="s">
        <v>454</v>
      </c>
      <c r="AZ160" s="192" t="s">
        <v>416</v>
      </c>
      <c r="BA160" s="91" t="s">
        <v>108</v>
      </c>
      <c r="BB160" s="90">
        <v>0</v>
      </c>
      <c r="BC160" s="93" t="s">
        <v>102</v>
      </c>
      <c r="BD160" s="93" t="s">
        <v>102</v>
      </c>
      <c r="BE160" s="93" t="s">
        <v>102</v>
      </c>
      <c r="BF160" s="93" t="s">
        <v>102</v>
      </c>
      <c r="BG160" s="97" t="s">
        <v>108</v>
      </c>
      <c r="BH160" s="93" t="s">
        <v>108</v>
      </c>
      <c r="BI160" s="93" t="s">
        <v>102</v>
      </c>
      <c r="BJ160" s="93" t="s">
        <v>102</v>
      </c>
      <c r="BK160" s="93" t="s">
        <v>102</v>
      </c>
      <c r="BL160" s="93" t="s">
        <v>102</v>
      </c>
      <c r="BM160" s="93" t="s">
        <v>102</v>
      </c>
      <c r="BN160" s="93" t="s">
        <v>102</v>
      </c>
      <c r="BO160" s="93" t="s">
        <v>102</v>
      </c>
      <c r="BP160" s="96" t="s">
        <v>102</v>
      </c>
      <c r="BQ160" s="90">
        <v>0</v>
      </c>
      <c r="BR160" s="93" t="s">
        <v>102</v>
      </c>
      <c r="BS160" s="93" t="s">
        <v>102</v>
      </c>
      <c r="BT160" s="93" t="s">
        <v>102</v>
      </c>
      <c r="BU160" s="93" t="s">
        <v>102</v>
      </c>
      <c r="BV160" s="97" t="s">
        <v>108</v>
      </c>
      <c r="BW160" s="93" t="s">
        <v>108</v>
      </c>
      <c r="BX160" s="95" t="s">
        <v>102</v>
      </c>
      <c r="BY160" s="93" t="s">
        <v>102</v>
      </c>
      <c r="BZ160" s="93" t="s">
        <v>102</v>
      </c>
      <c r="CA160" s="93" t="s">
        <v>102</v>
      </c>
      <c r="CB160" s="93" t="s">
        <v>102</v>
      </c>
      <c r="CC160" s="93" t="s">
        <v>102</v>
      </c>
      <c r="CD160" s="93" t="s">
        <v>102</v>
      </c>
      <c r="CE160" s="193" t="s">
        <v>102</v>
      </c>
      <c r="CF160" s="194" t="s">
        <v>436</v>
      </c>
      <c r="CG160" s="195" t="s">
        <v>5670</v>
      </c>
      <c r="CH160" s="101" t="s">
        <v>310</v>
      </c>
      <c r="CI160" s="102"/>
      <c r="CJ160" s="196" t="s">
        <v>5671</v>
      </c>
      <c r="CK160" s="104" t="s">
        <v>190</v>
      </c>
      <c r="CL160" s="105"/>
      <c r="CM160" s="83" t="s">
        <v>623</v>
      </c>
      <c r="CN160" s="106" t="s">
        <v>624</v>
      </c>
      <c r="CO160" s="197" t="s">
        <v>625</v>
      </c>
      <c r="CP160" s="107"/>
      <c r="CQ160" s="198" t="s">
        <v>474</v>
      </c>
      <c r="CR160" s="198" t="s">
        <v>474</v>
      </c>
      <c r="CS160" s="199"/>
      <c r="CT160" s="83" t="s">
        <v>109</v>
      </c>
      <c r="CU160" s="83" t="s">
        <v>109</v>
      </c>
      <c r="CV160" s="83">
        <v>48</v>
      </c>
      <c r="CW160" s="83" t="s">
        <v>139</v>
      </c>
      <c r="CX160" s="83">
        <v>48</v>
      </c>
      <c r="CY160" s="83" t="s">
        <v>108</v>
      </c>
      <c r="CZ160" s="83">
        <v>208491.5</v>
      </c>
      <c r="DA160" s="83" t="s">
        <v>581</v>
      </c>
      <c r="DB160" s="83" t="s">
        <v>152</v>
      </c>
      <c r="DC160" s="83" t="s">
        <v>500</v>
      </c>
      <c r="DD160" s="83">
        <v>2697</v>
      </c>
      <c r="DE160" s="83" t="s">
        <v>606</v>
      </c>
      <c r="DF160" s="83" t="s">
        <v>152</v>
      </c>
      <c r="DG160" s="83" t="s">
        <v>500</v>
      </c>
      <c r="DH160" s="83"/>
      <c r="DI160" s="85">
        <v>43646</v>
      </c>
      <c r="DJ160" s="83" t="s">
        <v>584</v>
      </c>
      <c r="DK160" s="83" t="s">
        <v>102</v>
      </c>
      <c r="DL160" s="83" t="s">
        <v>482</v>
      </c>
      <c r="DM160" s="83">
        <v>0</v>
      </c>
      <c r="DN160" s="83" t="s">
        <v>483</v>
      </c>
      <c r="DO160" s="83">
        <v>1</v>
      </c>
      <c r="DP160" s="83">
        <v>3</v>
      </c>
      <c r="DQ160" s="83"/>
      <c r="DR160" s="83" t="s">
        <v>108</v>
      </c>
      <c r="DS160" s="83" t="s">
        <v>497</v>
      </c>
      <c r="DU160" s="215" t="s">
        <v>269</v>
      </c>
      <c r="DV160" s="136">
        <v>1</v>
      </c>
      <c r="DW160" s="136">
        <v>3</v>
      </c>
      <c r="DX160" s="215" t="s">
        <v>269</v>
      </c>
      <c r="DY160" s="215" t="s">
        <v>269</v>
      </c>
      <c r="DZ160" s="215" t="s">
        <v>269</v>
      </c>
      <c r="EA160" s="215" t="s">
        <v>269</v>
      </c>
      <c r="EB160" s="215" t="s">
        <v>269</v>
      </c>
      <c r="EC160" s="215" t="s">
        <v>269</v>
      </c>
      <c r="ED160" s="215" t="s">
        <v>269</v>
      </c>
      <c r="EE160" s="215" t="s">
        <v>269</v>
      </c>
    </row>
    <row r="161" spans="1:135" ht="28.8" x14ac:dyDescent="0.55000000000000004">
      <c r="A161" s="83" t="s">
        <v>130</v>
      </c>
      <c r="B161" s="136">
        <v>140025</v>
      </c>
      <c r="C161" t="s">
        <v>813</v>
      </c>
      <c r="D161" s="83" t="s">
        <v>228</v>
      </c>
      <c r="E161" s="138">
        <v>577193567982</v>
      </c>
      <c r="F161" s="83" t="s">
        <v>114</v>
      </c>
      <c r="G161" s="85">
        <v>43643</v>
      </c>
      <c r="H161" s="211" t="s">
        <v>98</v>
      </c>
      <c r="I161" s="84" t="s">
        <v>610</v>
      </c>
      <c r="J161" s="207" t="s">
        <v>627</v>
      </c>
      <c r="K161" s="208" t="s">
        <v>630</v>
      </c>
      <c r="L161" s="83" t="s">
        <v>108</v>
      </c>
      <c r="M161" s="184">
        <v>24431</v>
      </c>
      <c r="N161" s="184"/>
      <c r="O161" s="85" t="s">
        <v>102</v>
      </c>
      <c r="P161" s="185">
        <v>42491</v>
      </c>
      <c r="Q161" s="186" t="s">
        <v>203</v>
      </c>
      <c r="R161" s="186"/>
      <c r="S161" s="186"/>
      <c r="T161" s="187"/>
      <c r="U161" s="188" t="s">
        <v>296</v>
      </c>
      <c r="V161" s="188" t="s">
        <v>297</v>
      </c>
      <c r="W161" s="188" t="s">
        <v>297</v>
      </c>
      <c r="X161" s="189" t="s">
        <v>167</v>
      </c>
      <c r="Y161" s="190"/>
      <c r="Z161" s="83">
        <v>700</v>
      </c>
      <c r="AA161" s="83" t="s">
        <v>193</v>
      </c>
      <c r="AB161" s="83" t="s">
        <v>181</v>
      </c>
      <c r="AC161" s="83" t="s">
        <v>102</v>
      </c>
      <c r="AD161" s="83" t="s">
        <v>5672</v>
      </c>
      <c r="AE161" s="83" t="s">
        <v>102</v>
      </c>
      <c r="AF161" s="83" t="s">
        <v>102</v>
      </c>
      <c r="AG161" s="83" t="s">
        <v>119</v>
      </c>
      <c r="AH161" s="83" t="s">
        <v>5673</v>
      </c>
      <c r="AI161" s="83" t="s">
        <v>104</v>
      </c>
      <c r="AJ161" s="83" t="s">
        <v>105</v>
      </c>
      <c r="AK161" s="191" t="s">
        <v>5672</v>
      </c>
      <c r="AL161" s="191" t="s">
        <v>102</v>
      </c>
      <c r="AM161" s="191" t="s">
        <v>102</v>
      </c>
      <c r="AN161" s="191" t="s">
        <v>119</v>
      </c>
      <c r="AO161" s="191" t="s">
        <v>5673</v>
      </c>
      <c r="AP161" s="191" t="s">
        <v>104</v>
      </c>
      <c r="AQ161" s="191" t="s">
        <v>105</v>
      </c>
      <c r="AR161" s="191" t="s">
        <v>106</v>
      </c>
      <c r="AS161" s="191" t="s">
        <v>5672</v>
      </c>
      <c r="AT161" s="191" t="s">
        <v>485</v>
      </c>
      <c r="AU161" s="191" t="s">
        <v>5673</v>
      </c>
      <c r="AV161" s="191" t="s">
        <v>104</v>
      </c>
      <c r="AW161" s="191" t="s">
        <v>204</v>
      </c>
      <c r="AX161" s="191"/>
      <c r="AY161" s="192" t="s">
        <v>454</v>
      </c>
      <c r="AZ161" s="192" t="s">
        <v>416</v>
      </c>
      <c r="BA161" s="91" t="s">
        <v>108</v>
      </c>
      <c r="BB161" s="90">
        <v>0</v>
      </c>
      <c r="BC161" s="93" t="s">
        <v>102</v>
      </c>
      <c r="BD161" s="93" t="s">
        <v>102</v>
      </c>
      <c r="BE161" s="93" t="s">
        <v>102</v>
      </c>
      <c r="BF161" s="93" t="s">
        <v>102</v>
      </c>
      <c r="BG161" s="97" t="s">
        <v>108</v>
      </c>
      <c r="BH161" s="93" t="s">
        <v>108</v>
      </c>
      <c r="BI161" s="93" t="s">
        <v>102</v>
      </c>
      <c r="BJ161" s="93" t="s">
        <v>102</v>
      </c>
      <c r="BK161" s="93" t="s">
        <v>102</v>
      </c>
      <c r="BL161" s="93" t="s">
        <v>102</v>
      </c>
      <c r="BM161" s="93" t="s">
        <v>102</v>
      </c>
      <c r="BN161" s="93" t="s">
        <v>102</v>
      </c>
      <c r="BO161" s="93" t="s">
        <v>102</v>
      </c>
      <c r="BP161" s="96" t="s">
        <v>102</v>
      </c>
      <c r="BQ161" s="90">
        <v>0</v>
      </c>
      <c r="BR161" s="93" t="s">
        <v>102</v>
      </c>
      <c r="BS161" s="93" t="s">
        <v>102</v>
      </c>
      <c r="BT161" s="93" t="s">
        <v>102</v>
      </c>
      <c r="BU161" s="93" t="s">
        <v>102</v>
      </c>
      <c r="BV161" s="97" t="s">
        <v>108</v>
      </c>
      <c r="BW161" s="93" t="s">
        <v>108</v>
      </c>
      <c r="BX161" s="95" t="s">
        <v>102</v>
      </c>
      <c r="BY161" s="93" t="s">
        <v>102</v>
      </c>
      <c r="BZ161" s="93" t="s">
        <v>102</v>
      </c>
      <c r="CA161" s="93" t="s">
        <v>102</v>
      </c>
      <c r="CB161" s="93" t="s">
        <v>102</v>
      </c>
      <c r="CC161" s="93" t="s">
        <v>102</v>
      </c>
      <c r="CD161" s="93" t="s">
        <v>102</v>
      </c>
      <c r="CE161" s="193" t="s">
        <v>102</v>
      </c>
      <c r="CF161" s="194" t="s">
        <v>436</v>
      </c>
      <c r="CG161" s="195" t="s">
        <v>5674</v>
      </c>
      <c r="CH161" s="101" t="s">
        <v>563</v>
      </c>
      <c r="CI161" s="102"/>
      <c r="CJ161" s="196" t="s">
        <v>577</v>
      </c>
      <c r="CK161" s="104" t="s">
        <v>190</v>
      </c>
      <c r="CL161" s="105"/>
      <c r="CM161" s="83" t="s">
        <v>578</v>
      </c>
      <c r="CN161" s="106" t="s">
        <v>108</v>
      </c>
      <c r="CO161" s="197" t="s">
        <v>566</v>
      </c>
      <c r="CP161" s="107"/>
      <c r="CQ161" s="198" t="s">
        <v>107</v>
      </c>
      <c r="CR161" s="198" t="s">
        <v>107</v>
      </c>
      <c r="CS161" s="199"/>
      <c r="CT161" s="83" t="s">
        <v>109</v>
      </c>
      <c r="CU161" s="83" t="s">
        <v>109</v>
      </c>
      <c r="CV161" s="83">
        <v>30</v>
      </c>
      <c r="CW161" s="83" t="s">
        <v>270</v>
      </c>
      <c r="CX161" s="83">
        <v>30</v>
      </c>
      <c r="CY161" s="83" t="s">
        <v>108</v>
      </c>
      <c r="CZ161" s="83">
        <v>209811</v>
      </c>
      <c r="DA161" s="83" t="s">
        <v>5675</v>
      </c>
      <c r="DB161" s="83" t="s">
        <v>118</v>
      </c>
      <c r="DC161" s="83" t="s">
        <v>108</v>
      </c>
      <c r="DD161" s="83">
        <v>1012</v>
      </c>
      <c r="DE161" s="83" t="s">
        <v>173</v>
      </c>
      <c r="DF161" s="83" t="s">
        <v>118</v>
      </c>
      <c r="DG161" s="83" t="s">
        <v>500</v>
      </c>
      <c r="DH161" s="83"/>
      <c r="DI161" s="85">
        <v>43646</v>
      </c>
      <c r="DJ161" s="83" t="s">
        <v>584</v>
      </c>
      <c r="DK161" s="83" t="s">
        <v>102</v>
      </c>
      <c r="DL161" s="83" t="s">
        <v>482</v>
      </c>
      <c r="DM161" s="83">
        <v>0</v>
      </c>
      <c r="DN161" s="83" t="s">
        <v>483</v>
      </c>
      <c r="DO161" s="83">
        <v>1</v>
      </c>
      <c r="DP161" s="83">
        <v>1</v>
      </c>
      <c r="DQ161" s="83"/>
      <c r="DR161" s="83" t="s">
        <v>108</v>
      </c>
      <c r="DS161" s="83" t="s">
        <v>497</v>
      </c>
      <c r="DU161" s="215" t="s">
        <v>269</v>
      </c>
      <c r="DV161" s="136">
        <v>1</v>
      </c>
      <c r="DW161" s="136">
        <v>3</v>
      </c>
      <c r="DX161" s="215" t="s">
        <v>269</v>
      </c>
      <c r="DY161" s="215" t="s">
        <v>269</v>
      </c>
      <c r="DZ161" s="215" t="s">
        <v>269</v>
      </c>
      <c r="EA161" s="215" t="s">
        <v>269</v>
      </c>
      <c r="EB161" s="215" t="s">
        <v>269</v>
      </c>
      <c r="EC161" s="215" t="s">
        <v>269</v>
      </c>
      <c r="ED161" s="215" t="s">
        <v>269</v>
      </c>
      <c r="EE161" s="215" t="s">
        <v>269</v>
      </c>
    </row>
    <row r="162" spans="1:135" ht="57.6" x14ac:dyDescent="0.55000000000000004">
      <c r="A162" s="83" t="s">
        <v>130</v>
      </c>
      <c r="B162" s="136">
        <v>249838</v>
      </c>
      <c r="C162" t="s">
        <v>814</v>
      </c>
      <c r="D162" s="83" t="s">
        <v>228</v>
      </c>
      <c r="E162" s="138">
        <v>854471692655</v>
      </c>
      <c r="F162" s="83" t="s">
        <v>143</v>
      </c>
      <c r="G162" s="85">
        <v>43620</v>
      </c>
      <c r="H162" s="83" t="s">
        <v>98</v>
      </c>
      <c r="I162" s="84" t="s">
        <v>612</v>
      </c>
      <c r="J162" s="207" t="s">
        <v>628</v>
      </c>
      <c r="K162" s="208" t="s">
        <v>633</v>
      </c>
      <c r="L162" s="83" t="s">
        <v>108</v>
      </c>
      <c r="M162" s="184" t="s">
        <v>102</v>
      </c>
      <c r="N162" s="184" t="s">
        <v>556</v>
      </c>
      <c r="O162" s="85" t="s">
        <v>102</v>
      </c>
      <c r="P162" s="185">
        <v>42491</v>
      </c>
      <c r="Q162" s="186" t="s">
        <v>202</v>
      </c>
      <c r="R162" s="186" t="s">
        <v>613</v>
      </c>
      <c r="S162" s="186"/>
      <c r="T162" s="187"/>
      <c r="U162" s="188" t="s">
        <v>295</v>
      </c>
      <c r="V162" s="188" t="s">
        <v>205</v>
      </c>
      <c r="W162" s="188" t="s">
        <v>295</v>
      </c>
      <c r="X162" s="189" t="s">
        <v>107</v>
      </c>
      <c r="Y162" s="190" t="s">
        <v>614</v>
      </c>
      <c r="Z162" s="83">
        <v>700</v>
      </c>
      <c r="AA162" s="83" t="s">
        <v>193</v>
      </c>
      <c r="AB162" s="83" t="s">
        <v>181</v>
      </c>
      <c r="AC162" s="83" t="s">
        <v>102</v>
      </c>
      <c r="AD162" s="83" t="s">
        <v>5676</v>
      </c>
      <c r="AE162" s="83" t="s">
        <v>5677</v>
      </c>
      <c r="AF162" s="83" t="s">
        <v>102</v>
      </c>
      <c r="AG162" s="83" t="s">
        <v>175</v>
      </c>
      <c r="AH162" s="83" t="s">
        <v>5678</v>
      </c>
      <c r="AI162" s="83" t="s">
        <v>104</v>
      </c>
      <c r="AJ162" s="83" t="s">
        <v>105</v>
      </c>
      <c r="AK162" s="191" t="s">
        <v>5676</v>
      </c>
      <c r="AL162" s="191" t="s">
        <v>5677</v>
      </c>
      <c r="AM162" s="191" t="s">
        <v>102</v>
      </c>
      <c r="AN162" s="191" t="s">
        <v>175</v>
      </c>
      <c r="AO162" s="191" t="s">
        <v>5678</v>
      </c>
      <c r="AP162" s="191" t="s">
        <v>104</v>
      </c>
      <c r="AQ162" s="191" t="s">
        <v>105</v>
      </c>
      <c r="AR162" s="191" t="s">
        <v>106</v>
      </c>
      <c r="AS162" s="191"/>
      <c r="AT162" s="191"/>
      <c r="AU162" s="191"/>
      <c r="AV162" s="191"/>
      <c r="AW162" s="191"/>
      <c r="AX162" s="191" t="s">
        <v>575</v>
      </c>
      <c r="AY162" s="192" t="s">
        <v>454</v>
      </c>
      <c r="AZ162" s="192" t="s">
        <v>108</v>
      </c>
      <c r="BA162" s="91" t="s">
        <v>108</v>
      </c>
      <c r="BB162" s="90">
        <v>0</v>
      </c>
      <c r="BC162" s="93" t="s">
        <v>102</v>
      </c>
      <c r="BD162" s="93" t="s">
        <v>102</v>
      </c>
      <c r="BE162" s="93" t="s">
        <v>102</v>
      </c>
      <c r="BF162" s="93" t="s">
        <v>102</v>
      </c>
      <c r="BG162" s="97" t="s">
        <v>108</v>
      </c>
      <c r="BH162" s="93" t="s">
        <v>108</v>
      </c>
      <c r="BI162" s="93" t="s">
        <v>102</v>
      </c>
      <c r="BJ162" s="93" t="s">
        <v>102</v>
      </c>
      <c r="BK162" s="93" t="s">
        <v>102</v>
      </c>
      <c r="BL162" s="93" t="s">
        <v>102</v>
      </c>
      <c r="BM162" s="93" t="s">
        <v>102</v>
      </c>
      <c r="BN162" s="93" t="s">
        <v>102</v>
      </c>
      <c r="BO162" s="93" t="s">
        <v>102</v>
      </c>
      <c r="BP162" s="96" t="s">
        <v>102</v>
      </c>
      <c r="BQ162" s="90">
        <v>0</v>
      </c>
      <c r="BR162" s="93" t="s">
        <v>102</v>
      </c>
      <c r="BS162" s="93" t="s">
        <v>102</v>
      </c>
      <c r="BT162" s="93" t="s">
        <v>102</v>
      </c>
      <c r="BU162" s="93" t="s">
        <v>102</v>
      </c>
      <c r="BV162" s="97" t="s">
        <v>108</v>
      </c>
      <c r="BW162" s="93" t="s">
        <v>108</v>
      </c>
      <c r="BX162" s="95" t="s">
        <v>102</v>
      </c>
      <c r="BY162" s="93" t="s">
        <v>102</v>
      </c>
      <c r="BZ162" s="93" t="s">
        <v>102</v>
      </c>
      <c r="CA162" s="93" t="s">
        <v>102</v>
      </c>
      <c r="CB162" s="93" t="s">
        <v>102</v>
      </c>
      <c r="CC162" s="93" t="s">
        <v>102</v>
      </c>
      <c r="CD162" s="93" t="s">
        <v>102</v>
      </c>
      <c r="CE162" s="193" t="s">
        <v>102</v>
      </c>
      <c r="CF162" s="194" t="s">
        <v>508</v>
      </c>
      <c r="CG162" s="195" t="s">
        <v>102</v>
      </c>
      <c r="CH162" s="101" t="e">
        <v>#N/A</v>
      </c>
      <c r="CI162" s="102" t="s">
        <v>580</v>
      </c>
      <c r="CJ162" s="196" t="s">
        <v>108</v>
      </c>
      <c r="CK162" s="104" t="s">
        <v>109</v>
      </c>
      <c r="CL162" s="105" t="s">
        <v>579</v>
      </c>
      <c r="CM162" s="83" t="s">
        <v>108</v>
      </c>
      <c r="CN162" s="106" t="s">
        <v>108</v>
      </c>
      <c r="CO162" s="197" t="s">
        <v>108</v>
      </c>
      <c r="CP162" s="107"/>
      <c r="CQ162" s="198" t="s">
        <v>474</v>
      </c>
      <c r="CR162" s="198" t="s">
        <v>474</v>
      </c>
      <c r="CS162" s="199" t="s">
        <v>616</v>
      </c>
      <c r="CT162" s="83" t="s">
        <v>109</v>
      </c>
      <c r="CU162" s="83" t="s">
        <v>109</v>
      </c>
      <c r="CV162" s="83">
        <v>78</v>
      </c>
      <c r="CW162" s="83" t="s">
        <v>112</v>
      </c>
      <c r="CX162" s="83">
        <v>78</v>
      </c>
      <c r="CY162" s="83" t="s">
        <v>5679</v>
      </c>
      <c r="CZ162" s="83">
        <v>211130.5</v>
      </c>
      <c r="DA162" s="83" t="s">
        <v>138</v>
      </c>
      <c r="DB162" s="83" t="s">
        <v>124</v>
      </c>
      <c r="DC162" s="83" t="s">
        <v>501</v>
      </c>
      <c r="DD162" s="83">
        <v>4808</v>
      </c>
      <c r="DE162" s="83" t="s">
        <v>582</v>
      </c>
      <c r="DF162" s="83" t="s">
        <v>145</v>
      </c>
      <c r="DG162" s="83" t="s">
        <v>501</v>
      </c>
      <c r="DH162" s="83" t="s">
        <v>582</v>
      </c>
      <c r="DI162" s="85">
        <v>43646</v>
      </c>
      <c r="DJ162" s="83" t="s">
        <v>584</v>
      </c>
      <c r="DK162" s="83" t="s">
        <v>102</v>
      </c>
      <c r="DL162" s="83" t="s">
        <v>482</v>
      </c>
      <c r="DM162" s="83">
        <v>0</v>
      </c>
      <c r="DN162" s="83" t="s">
        <v>238</v>
      </c>
      <c r="DO162" s="83">
        <v>1</v>
      </c>
      <c r="DP162" s="83">
        <v>2</v>
      </c>
      <c r="DQ162" s="83"/>
      <c r="DR162" s="83" t="s">
        <v>108</v>
      </c>
      <c r="DS162" s="83" t="s">
        <v>497</v>
      </c>
      <c r="DU162" s="215" t="s">
        <v>269</v>
      </c>
      <c r="DV162" s="136">
        <v>1</v>
      </c>
      <c r="DW162" s="136">
        <v>3</v>
      </c>
      <c r="DX162" s="215" t="s">
        <v>269</v>
      </c>
      <c r="DY162" s="215" t="s">
        <v>269</v>
      </c>
      <c r="DZ162" s="215" t="s">
        <v>269</v>
      </c>
      <c r="EA162" s="215" t="s">
        <v>269</v>
      </c>
      <c r="EB162" s="215" t="s">
        <v>269</v>
      </c>
      <c r="EC162" s="215" t="s">
        <v>269</v>
      </c>
      <c r="ED162" s="215" t="s">
        <v>269</v>
      </c>
      <c r="EE162" s="215" t="s">
        <v>269</v>
      </c>
    </row>
    <row r="163" spans="1:135" ht="28.8" x14ac:dyDescent="0.55000000000000004">
      <c r="A163" s="83" t="s">
        <v>130</v>
      </c>
      <c r="B163" s="136">
        <v>378771</v>
      </c>
      <c r="C163" t="s">
        <v>815</v>
      </c>
      <c r="D163" s="83" t="s">
        <v>228</v>
      </c>
      <c r="E163" s="138">
        <v>982811922107</v>
      </c>
      <c r="F163" s="83" t="s">
        <v>114</v>
      </c>
      <c r="G163" s="85">
        <v>43634</v>
      </c>
      <c r="H163" s="83" t="s">
        <v>98</v>
      </c>
      <c r="I163" s="84" t="s">
        <v>618</v>
      </c>
      <c r="J163" s="207" t="s">
        <v>629</v>
      </c>
      <c r="K163" s="208" t="s">
        <v>634</v>
      </c>
      <c r="L163" s="83" t="s">
        <v>108</v>
      </c>
      <c r="M163" s="184">
        <v>27521</v>
      </c>
      <c r="N163" s="184"/>
      <c r="O163" s="85" t="s">
        <v>102</v>
      </c>
      <c r="P163" s="185">
        <v>43013</v>
      </c>
      <c r="Q163" s="186" t="s">
        <v>203</v>
      </c>
      <c r="R163" s="186"/>
      <c r="S163" s="186"/>
      <c r="T163" s="187"/>
      <c r="U163" s="188" t="s">
        <v>296</v>
      </c>
      <c r="V163" s="188" t="s">
        <v>205</v>
      </c>
      <c r="W163" s="189" t="s">
        <v>619</v>
      </c>
      <c r="X163" s="189" t="s">
        <v>107</v>
      </c>
      <c r="Y163" s="190" t="s">
        <v>614</v>
      </c>
      <c r="Z163" s="83">
        <v>700</v>
      </c>
      <c r="AA163" s="83" t="s">
        <v>193</v>
      </c>
      <c r="AB163" s="83" t="s">
        <v>181</v>
      </c>
      <c r="AC163" s="83" t="s">
        <v>102</v>
      </c>
      <c r="AD163" s="83" t="s">
        <v>5680</v>
      </c>
      <c r="AE163" s="83" t="s">
        <v>102</v>
      </c>
      <c r="AF163" s="83" t="s">
        <v>102</v>
      </c>
      <c r="AG163" s="83" t="s">
        <v>174</v>
      </c>
      <c r="AH163" s="83" t="s">
        <v>5669</v>
      </c>
      <c r="AI163" s="83" t="s">
        <v>104</v>
      </c>
      <c r="AJ163" s="83" t="s">
        <v>105</v>
      </c>
      <c r="AK163" s="191" t="s">
        <v>5680</v>
      </c>
      <c r="AL163" s="191" t="s">
        <v>102</v>
      </c>
      <c r="AM163" s="191" t="s">
        <v>102</v>
      </c>
      <c r="AN163" s="191" t="s">
        <v>174</v>
      </c>
      <c r="AO163" s="191" t="s">
        <v>5669</v>
      </c>
      <c r="AP163" s="191" t="s">
        <v>104</v>
      </c>
      <c r="AQ163" s="191" t="s">
        <v>105</v>
      </c>
      <c r="AR163" s="191" t="s">
        <v>106</v>
      </c>
      <c r="AS163" s="191" t="s">
        <v>5680</v>
      </c>
      <c r="AT163" s="191" t="s">
        <v>488</v>
      </c>
      <c r="AU163" s="191" t="s">
        <v>5681</v>
      </c>
      <c r="AV163" s="191" t="s">
        <v>104</v>
      </c>
      <c r="AW163" s="191" t="s">
        <v>204</v>
      </c>
      <c r="AX163" s="191"/>
      <c r="AY163" s="192" t="s">
        <v>454</v>
      </c>
      <c r="AZ163" s="192" t="s">
        <v>416</v>
      </c>
      <c r="BA163" s="91" t="s">
        <v>108</v>
      </c>
      <c r="BB163" s="90">
        <v>0</v>
      </c>
      <c r="BC163" s="93" t="s">
        <v>102</v>
      </c>
      <c r="BD163" s="93" t="s">
        <v>102</v>
      </c>
      <c r="BE163" s="93" t="s">
        <v>102</v>
      </c>
      <c r="BF163" s="93" t="s">
        <v>102</v>
      </c>
      <c r="BG163" s="97" t="s">
        <v>108</v>
      </c>
      <c r="BH163" s="93" t="s">
        <v>108</v>
      </c>
      <c r="BI163" s="93" t="s">
        <v>102</v>
      </c>
      <c r="BJ163" s="93" t="s">
        <v>102</v>
      </c>
      <c r="BK163" s="93" t="s">
        <v>102</v>
      </c>
      <c r="BL163" s="93" t="s">
        <v>102</v>
      </c>
      <c r="BM163" s="93" t="s">
        <v>102</v>
      </c>
      <c r="BN163" s="93" t="s">
        <v>102</v>
      </c>
      <c r="BO163" s="93" t="s">
        <v>102</v>
      </c>
      <c r="BP163" s="96" t="s">
        <v>102</v>
      </c>
      <c r="BQ163" s="90">
        <v>0</v>
      </c>
      <c r="BR163" s="93" t="s">
        <v>102</v>
      </c>
      <c r="BS163" s="93" t="s">
        <v>102</v>
      </c>
      <c r="BT163" s="93" t="s">
        <v>102</v>
      </c>
      <c r="BU163" s="93" t="s">
        <v>102</v>
      </c>
      <c r="BV163" s="97" t="s">
        <v>108</v>
      </c>
      <c r="BW163" s="93" t="s">
        <v>108</v>
      </c>
      <c r="BX163" s="95" t="s">
        <v>102</v>
      </c>
      <c r="BY163" s="93" t="s">
        <v>102</v>
      </c>
      <c r="BZ163" s="93" t="s">
        <v>102</v>
      </c>
      <c r="CA163" s="93" t="s">
        <v>102</v>
      </c>
      <c r="CB163" s="93" t="s">
        <v>102</v>
      </c>
      <c r="CC163" s="93" t="s">
        <v>102</v>
      </c>
      <c r="CD163" s="93" t="s">
        <v>102</v>
      </c>
      <c r="CE163" s="193" t="s">
        <v>102</v>
      </c>
      <c r="CF163" s="194" t="s">
        <v>436</v>
      </c>
      <c r="CG163" s="195" t="s">
        <v>5682</v>
      </c>
      <c r="CH163" s="101" t="s">
        <v>310</v>
      </c>
      <c r="CI163" s="102"/>
      <c r="CJ163" s="196" t="s">
        <v>5683</v>
      </c>
      <c r="CK163" s="104" t="s">
        <v>190</v>
      </c>
      <c r="CL163" s="105"/>
      <c r="CM163" s="83" t="s">
        <v>623</v>
      </c>
      <c r="CN163" s="106" t="s">
        <v>624</v>
      </c>
      <c r="CO163" s="197" t="s">
        <v>625</v>
      </c>
      <c r="CP163" s="107"/>
      <c r="CQ163" s="198" t="s">
        <v>474</v>
      </c>
      <c r="CR163" s="198" t="s">
        <v>474</v>
      </c>
      <c r="CS163" s="199"/>
      <c r="CT163" s="83" t="s">
        <v>109</v>
      </c>
      <c r="CU163" s="83" t="s">
        <v>109</v>
      </c>
      <c r="CV163" s="83">
        <v>20</v>
      </c>
      <c r="CW163" s="83" t="s">
        <v>139</v>
      </c>
      <c r="CX163" s="83">
        <v>20</v>
      </c>
      <c r="CY163" s="83" t="s">
        <v>108</v>
      </c>
      <c r="CZ163" s="83">
        <v>212450</v>
      </c>
      <c r="DA163" s="83" t="s">
        <v>581</v>
      </c>
      <c r="DB163" s="83" t="s">
        <v>152</v>
      </c>
      <c r="DC163" s="83" t="s">
        <v>500</v>
      </c>
      <c r="DD163" s="83">
        <v>9649</v>
      </c>
      <c r="DE163" s="83" t="s">
        <v>606</v>
      </c>
      <c r="DF163" s="83" t="s">
        <v>152</v>
      </c>
      <c r="DG163" s="83" t="s">
        <v>500</v>
      </c>
      <c r="DH163" s="83"/>
      <c r="DI163" s="85">
        <v>43646</v>
      </c>
      <c r="DJ163" s="83" t="s">
        <v>584</v>
      </c>
      <c r="DK163" s="83" t="s">
        <v>102</v>
      </c>
      <c r="DL163" s="83" t="s">
        <v>482</v>
      </c>
      <c r="DM163" s="83">
        <v>0</v>
      </c>
      <c r="DN163" s="83" t="s">
        <v>483</v>
      </c>
      <c r="DO163" s="83">
        <v>1</v>
      </c>
      <c r="DP163" s="83">
        <v>1</v>
      </c>
      <c r="DQ163" s="83"/>
      <c r="DR163" s="83" t="s">
        <v>108</v>
      </c>
      <c r="DS163" s="83" t="s">
        <v>497</v>
      </c>
      <c r="DU163" s="215" t="s">
        <v>269</v>
      </c>
      <c r="DV163" s="136">
        <v>1</v>
      </c>
      <c r="DW163" s="136">
        <v>3</v>
      </c>
      <c r="DX163" s="215" t="s">
        <v>269</v>
      </c>
      <c r="DY163" s="215" t="s">
        <v>269</v>
      </c>
      <c r="DZ163" s="215" t="s">
        <v>269</v>
      </c>
      <c r="EA163" s="215" t="s">
        <v>269</v>
      </c>
      <c r="EB163" s="215" t="s">
        <v>269</v>
      </c>
      <c r="EC163" s="215" t="s">
        <v>269</v>
      </c>
      <c r="ED163" s="215" t="s">
        <v>269</v>
      </c>
      <c r="EE163" s="215" t="s">
        <v>269</v>
      </c>
    </row>
    <row r="164" spans="1:135" ht="28.8" x14ac:dyDescent="0.55000000000000004">
      <c r="A164" s="83" t="s">
        <v>130</v>
      </c>
      <c r="B164" s="136">
        <v>668221</v>
      </c>
      <c r="C164" t="s">
        <v>816</v>
      </c>
      <c r="D164" s="83" t="s">
        <v>228</v>
      </c>
      <c r="E164" s="138">
        <v>907550383535</v>
      </c>
      <c r="F164" s="83" t="s">
        <v>114</v>
      </c>
      <c r="G164" s="85">
        <v>43643</v>
      </c>
      <c r="H164" s="211" t="s">
        <v>98</v>
      </c>
      <c r="I164" s="84" t="s">
        <v>610</v>
      </c>
      <c r="J164" s="207" t="s">
        <v>627</v>
      </c>
      <c r="K164" s="208" t="s">
        <v>630</v>
      </c>
      <c r="L164" s="83" t="s">
        <v>108</v>
      </c>
      <c r="M164" s="184">
        <v>24432</v>
      </c>
      <c r="N164" s="184"/>
      <c r="O164" s="85" t="s">
        <v>102</v>
      </c>
      <c r="P164" s="185">
        <v>42491</v>
      </c>
      <c r="Q164" s="186" t="s">
        <v>203</v>
      </c>
      <c r="R164" s="186"/>
      <c r="S164" s="186"/>
      <c r="T164" s="187"/>
      <c r="U164" s="188" t="s">
        <v>296</v>
      </c>
      <c r="V164" s="188" t="s">
        <v>297</v>
      </c>
      <c r="W164" s="188" t="s">
        <v>297</v>
      </c>
      <c r="X164" s="189" t="s">
        <v>167</v>
      </c>
      <c r="Y164" s="190"/>
      <c r="Z164" s="83">
        <v>700</v>
      </c>
      <c r="AA164" s="83" t="s">
        <v>193</v>
      </c>
      <c r="AB164" s="83" t="s">
        <v>181</v>
      </c>
      <c r="AC164" s="83" t="s">
        <v>102</v>
      </c>
      <c r="AD164" s="83" t="s">
        <v>5684</v>
      </c>
      <c r="AE164" s="83" t="s">
        <v>102</v>
      </c>
      <c r="AF164" s="83" t="s">
        <v>102</v>
      </c>
      <c r="AG164" s="83" t="s">
        <v>119</v>
      </c>
      <c r="AH164" s="83" t="s">
        <v>5685</v>
      </c>
      <c r="AI164" s="83" t="s">
        <v>104</v>
      </c>
      <c r="AJ164" s="83" t="s">
        <v>105</v>
      </c>
      <c r="AK164" s="191" t="s">
        <v>5684</v>
      </c>
      <c r="AL164" s="191" t="s">
        <v>102</v>
      </c>
      <c r="AM164" s="191" t="s">
        <v>102</v>
      </c>
      <c r="AN164" s="191" t="s">
        <v>119</v>
      </c>
      <c r="AO164" s="191" t="s">
        <v>5685</v>
      </c>
      <c r="AP164" s="191" t="s">
        <v>104</v>
      </c>
      <c r="AQ164" s="191" t="s">
        <v>105</v>
      </c>
      <c r="AR164" s="191" t="s">
        <v>106</v>
      </c>
      <c r="AS164" s="191" t="s">
        <v>5684</v>
      </c>
      <c r="AT164" s="191" t="s">
        <v>485</v>
      </c>
      <c r="AU164" s="191" t="s">
        <v>5685</v>
      </c>
      <c r="AV164" s="191" t="s">
        <v>104</v>
      </c>
      <c r="AW164" s="191" t="s">
        <v>204</v>
      </c>
      <c r="AX164" s="191"/>
      <c r="AY164" s="192" t="s">
        <v>454</v>
      </c>
      <c r="AZ164" s="192" t="s">
        <v>416</v>
      </c>
      <c r="BA164" s="91" t="s">
        <v>108</v>
      </c>
      <c r="BB164" s="90">
        <v>0</v>
      </c>
      <c r="BC164" s="93" t="s">
        <v>102</v>
      </c>
      <c r="BD164" s="93" t="s">
        <v>102</v>
      </c>
      <c r="BE164" s="93" t="s">
        <v>102</v>
      </c>
      <c r="BF164" s="93" t="s">
        <v>102</v>
      </c>
      <c r="BG164" s="97" t="s">
        <v>108</v>
      </c>
      <c r="BH164" s="93" t="s">
        <v>108</v>
      </c>
      <c r="BI164" s="93" t="s">
        <v>102</v>
      </c>
      <c r="BJ164" s="93" t="s">
        <v>102</v>
      </c>
      <c r="BK164" s="93" t="s">
        <v>102</v>
      </c>
      <c r="BL164" s="93" t="s">
        <v>102</v>
      </c>
      <c r="BM164" s="93" t="s">
        <v>102</v>
      </c>
      <c r="BN164" s="93" t="s">
        <v>102</v>
      </c>
      <c r="BO164" s="93" t="s">
        <v>102</v>
      </c>
      <c r="BP164" s="96" t="s">
        <v>102</v>
      </c>
      <c r="BQ164" s="90">
        <v>0</v>
      </c>
      <c r="BR164" s="93" t="s">
        <v>102</v>
      </c>
      <c r="BS164" s="93" t="s">
        <v>102</v>
      </c>
      <c r="BT164" s="93" t="s">
        <v>102</v>
      </c>
      <c r="BU164" s="93" t="s">
        <v>102</v>
      </c>
      <c r="BV164" s="97" t="s">
        <v>108</v>
      </c>
      <c r="BW164" s="93" t="s">
        <v>108</v>
      </c>
      <c r="BX164" s="95" t="s">
        <v>102</v>
      </c>
      <c r="BY164" s="93" t="s">
        <v>102</v>
      </c>
      <c r="BZ164" s="93" t="s">
        <v>102</v>
      </c>
      <c r="CA164" s="93" t="s">
        <v>102</v>
      </c>
      <c r="CB164" s="93" t="s">
        <v>102</v>
      </c>
      <c r="CC164" s="93" t="s">
        <v>102</v>
      </c>
      <c r="CD164" s="93" t="s">
        <v>102</v>
      </c>
      <c r="CE164" s="193" t="s">
        <v>102</v>
      </c>
      <c r="CF164" s="194" t="s">
        <v>436</v>
      </c>
      <c r="CG164" s="195" t="s">
        <v>5686</v>
      </c>
      <c r="CH164" s="101" t="s">
        <v>563</v>
      </c>
      <c r="CI164" s="102"/>
      <c r="CJ164" s="196" t="s">
        <v>577</v>
      </c>
      <c r="CK164" s="104" t="s">
        <v>190</v>
      </c>
      <c r="CL164" s="105"/>
      <c r="CM164" s="83" t="s">
        <v>578</v>
      </c>
      <c r="CN164" s="106" t="s">
        <v>108</v>
      </c>
      <c r="CO164" s="197" t="s">
        <v>566</v>
      </c>
      <c r="CP164" s="107"/>
      <c r="CQ164" s="198" t="s">
        <v>107</v>
      </c>
      <c r="CR164" s="198" t="s">
        <v>107</v>
      </c>
      <c r="CS164" s="199"/>
      <c r="CT164" s="83" t="s">
        <v>109</v>
      </c>
      <c r="CU164" s="83" t="s">
        <v>109</v>
      </c>
      <c r="CV164" s="83">
        <v>61</v>
      </c>
      <c r="CW164" s="83" t="s">
        <v>270</v>
      </c>
      <c r="CX164" s="83">
        <v>61</v>
      </c>
      <c r="CY164" s="83" t="s">
        <v>108</v>
      </c>
      <c r="CZ164" s="83">
        <v>213769.5</v>
      </c>
      <c r="DA164" s="83" t="s">
        <v>5687</v>
      </c>
      <c r="DB164" s="83" t="s">
        <v>118</v>
      </c>
      <c r="DC164" s="83" t="s">
        <v>108</v>
      </c>
      <c r="DD164" s="83">
        <v>1481</v>
      </c>
      <c r="DE164" s="83" t="s">
        <v>173</v>
      </c>
      <c r="DF164" s="83" t="s">
        <v>118</v>
      </c>
      <c r="DG164" s="83" t="s">
        <v>500</v>
      </c>
      <c r="DH164" s="83"/>
      <c r="DI164" s="85">
        <v>43646</v>
      </c>
      <c r="DJ164" s="83" t="s">
        <v>584</v>
      </c>
      <c r="DK164" s="83" t="s">
        <v>102</v>
      </c>
      <c r="DL164" s="83" t="s">
        <v>482</v>
      </c>
      <c r="DM164" s="83">
        <v>0</v>
      </c>
      <c r="DN164" s="83" t="s">
        <v>483</v>
      </c>
      <c r="DO164" s="83">
        <v>1</v>
      </c>
      <c r="DP164" s="83">
        <v>4</v>
      </c>
      <c r="DQ164" s="83"/>
      <c r="DR164" s="83" t="s">
        <v>108</v>
      </c>
      <c r="DS164" s="83" t="s">
        <v>497</v>
      </c>
      <c r="DU164" s="215" t="s">
        <v>269</v>
      </c>
      <c r="DV164" s="136">
        <v>1</v>
      </c>
      <c r="DW164" s="136">
        <v>3</v>
      </c>
      <c r="DX164" s="215" t="s">
        <v>269</v>
      </c>
      <c r="DY164" s="215" t="s">
        <v>269</v>
      </c>
      <c r="DZ164" s="215" t="s">
        <v>269</v>
      </c>
      <c r="EA164" s="215" t="s">
        <v>269</v>
      </c>
      <c r="EB164" s="215" t="s">
        <v>269</v>
      </c>
      <c r="EC164" s="215" t="s">
        <v>269</v>
      </c>
      <c r="ED164" s="215" t="s">
        <v>269</v>
      </c>
      <c r="EE164" s="215" t="s">
        <v>269</v>
      </c>
    </row>
    <row r="165" spans="1:135" ht="57.6" x14ac:dyDescent="0.55000000000000004">
      <c r="A165" s="83" t="s">
        <v>130</v>
      </c>
      <c r="B165" s="136">
        <v>109547</v>
      </c>
      <c r="C165" t="s">
        <v>817</v>
      </c>
      <c r="D165" s="83" t="s">
        <v>228</v>
      </c>
      <c r="E165" s="138">
        <v>390820558165</v>
      </c>
      <c r="F165" s="83" t="s">
        <v>143</v>
      </c>
      <c r="G165" s="85">
        <v>43620</v>
      </c>
      <c r="H165" s="83" t="s">
        <v>98</v>
      </c>
      <c r="I165" s="84" t="s">
        <v>612</v>
      </c>
      <c r="J165" s="207" t="s">
        <v>628</v>
      </c>
      <c r="K165" s="208" t="s">
        <v>633</v>
      </c>
      <c r="L165" s="83" t="s">
        <v>108</v>
      </c>
      <c r="M165" s="184" t="s">
        <v>102</v>
      </c>
      <c r="N165" s="184" t="s">
        <v>556</v>
      </c>
      <c r="O165" s="85" t="s">
        <v>102</v>
      </c>
      <c r="P165" s="185">
        <v>42491</v>
      </c>
      <c r="Q165" s="186" t="s">
        <v>202</v>
      </c>
      <c r="R165" s="186" t="s">
        <v>613</v>
      </c>
      <c r="S165" s="186"/>
      <c r="T165" s="187"/>
      <c r="U165" s="188" t="s">
        <v>295</v>
      </c>
      <c r="V165" s="188" t="s">
        <v>205</v>
      </c>
      <c r="W165" s="188" t="s">
        <v>295</v>
      </c>
      <c r="X165" s="189" t="s">
        <v>107</v>
      </c>
      <c r="Y165" s="190" t="s">
        <v>614</v>
      </c>
      <c r="Z165" s="83">
        <v>700</v>
      </c>
      <c r="AA165" s="83" t="s">
        <v>193</v>
      </c>
      <c r="AB165" s="83" t="s">
        <v>181</v>
      </c>
      <c r="AC165" s="83" t="s">
        <v>102</v>
      </c>
      <c r="AD165" s="83" t="s">
        <v>5688</v>
      </c>
      <c r="AE165" s="83" t="s">
        <v>5689</v>
      </c>
      <c r="AF165" s="83" t="s">
        <v>102</v>
      </c>
      <c r="AG165" s="83" t="s">
        <v>175</v>
      </c>
      <c r="AH165" s="83" t="s">
        <v>5690</v>
      </c>
      <c r="AI165" s="83" t="s">
        <v>104</v>
      </c>
      <c r="AJ165" s="83" t="s">
        <v>105</v>
      </c>
      <c r="AK165" s="191" t="s">
        <v>5688</v>
      </c>
      <c r="AL165" s="191" t="s">
        <v>5689</v>
      </c>
      <c r="AM165" s="191" t="s">
        <v>102</v>
      </c>
      <c r="AN165" s="191" t="s">
        <v>175</v>
      </c>
      <c r="AO165" s="191" t="s">
        <v>5690</v>
      </c>
      <c r="AP165" s="191" t="s">
        <v>104</v>
      </c>
      <c r="AQ165" s="191" t="s">
        <v>105</v>
      </c>
      <c r="AR165" s="191" t="s">
        <v>106</v>
      </c>
      <c r="AS165" s="191"/>
      <c r="AT165" s="191"/>
      <c r="AU165" s="191"/>
      <c r="AV165" s="191"/>
      <c r="AW165" s="191"/>
      <c r="AX165" s="191" t="s">
        <v>575</v>
      </c>
      <c r="AY165" s="192" t="s">
        <v>454</v>
      </c>
      <c r="AZ165" s="192" t="s">
        <v>108</v>
      </c>
      <c r="BA165" s="91" t="s">
        <v>108</v>
      </c>
      <c r="BB165" s="90">
        <v>0</v>
      </c>
      <c r="BC165" s="93" t="s">
        <v>102</v>
      </c>
      <c r="BD165" s="93" t="s">
        <v>102</v>
      </c>
      <c r="BE165" s="93" t="s">
        <v>102</v>
      </c>
      <c r="BF165" s="93" t="s">
        <v>102</v>
      </c>
      <c r="BG165" s="97" t="s">
        <v>108</v>
      </c>
      <c r="BH165" s="93" t="s">
        <v>108</v>
      </c>
      <c r="BI165" s="93" t="s">
        <v>102</v>
      </c>
      <c r="BJ165" s="93" t="s">
        <v>102</v>
      </c>
      <c r="BK165" s="93" t="s">
        <v>102</v>
      </c>
      <c r="BL165" s="93" t="s">
        <v>102</v>
      </c>
      <c r="BM165" s="93" t="s">
        <v>102</v>
      </c>
      <c r="BN165" s="93" t="s">
        <v>102</v>
      </c>
      <c r="BO165" s="93" t="s">
        <v>102</v>
      </c>
      <c r="BP165" s="96" t="s">
        <v>102</v>
      </c>
      <c r="BQ165" s="90">
        <v>0</v>
      </c>
      <c r="BR165" s="93" t="s">
        <v>102</v>
      </c>
      <c r="BS165" s="93" t="s">
        <v>102</v>
      </c>
      <c r="BT165" s="93" t="s">
        <v>102</v>
      </c>
      <c r="BU165" s="93" t="s">
        <v>102</v>
      </c>
      <c r="BV165" s="97" t="s">
        <v>108</v>
      </c>
      <c r="BW165" s="93" t="s">
        <v>108</v>
      </c>
      <c r="BX165" s="95" t="s">
        <v>102</v>
      </c>
      <c r="BY165" s="93" t="s">
        <v>102</v>
      </c>
      <c r="BZ165" s="93" t="s">
        <v>102</v>
      </c>
      <c r="CA165" s="93" t="s">
        <v>102</v>
      </c>
      <c r="CB165" s="93" t="s">
        <v>102</v>
      </c>
      <c r="CC165" s="93" t="s">
        <v>102</v>
      </c>
      <c r="CD165" s="93" t="s">
        <v>102</v>
      </c>
      <c r="CE165" s="193" t="s">
        <v>102</v>
      </c>
      <c r="CF165" s="194" t="s">
        <v>508</v>
      </c>
      <c r="CG165" s="195" t="s">
        <v>102</v>
      </c>
      <c r="CH165" s="101" t="e">
        <v>#N/A</v>
      </c>
      <c r="CI165" s="102" t="s">
        <v>580</v>
      </c>
      <c r="CJ165" s="196" t="s">
        <v>108</v>
      </c>
      <c r="CK165" s="104" t="s">
        <v>109</v>
      </c>
      <c r="CL165" s="105" t="s">
        <v>579</v>
      </c>
      <c r="CM165" s="83" t="s">
        <v>108</v>
      </c>
      <c r="CN165" s="106" t="s">
        <v>108</v>
      </c>
      <c r="CO165" s="197" t="s">
        <v>108</v>
      </c>
      <c r="CP165" s="107"/>
      <c r="CQ165" s="198" t="s">
        <v>474</v>
      </c>
      <c r="CR165" s="198" t="s">
        <v>474</v>
      </c>
      <c r="CS165" s="199" t="s">
        <v>616</v>
      </c>
      <c r="CT165" s="83" t="s">
        <v>109</v>
      </c>
      <c r="CU165" s="83" t="s">
        <v>109</v>
      </c>
      <c r="CV165" s="83">
        <v>28</v>
      </c>
      <c r="CW165" s="83" t="s">
        <v>112</v>
      </c>
      <c r="CX165" s="83">
        <v>28</v>
      </c>
      <c r="CY165" s="83" t="s">
        <v>5691</v>
      </c>
      <c r="CZ165" s="83">
        <v>215089</v>
      </c>
      <c r="DA165" s="83" t="s">
        <v>138</v>
      </c>
      <c r="DB165" s="83" t="s">
        <v>124</v>
      </c>
      <c r="DC165" s="83" t="s">
        <v>501</v>
      </c>
      <c r="DD165" s="83">
        <v>8321</v>
      </c>
      <c r="DE165" s="83" t="s">
        <v>582</v>
      </c>
      <c r="DF165" s="83" t="s">
        <v>145</v>
      </c>
      <c r="DG165" s="83" t="s">
        <v>501</v>
      </c>
      <c r="DH165" s="83" t="s">
        <v>582</v>
      </c>
      <c r="DI165" s="85">
        <v>43646</v>
      </c>
      <c r="DJ165" s="83" t="s">
        <v>584</v>
      </c>
      <c r="DK165" s="83" t="s">
        <v>102</v>
      </c>
      <c r="DL165" s="83" t="s">
        <v>482</v>
      </c>
      <c r="DM165" s="83">
        <v>0</v>
      </c>
      <c r="DN165" s="83" t="s">
        <v>238</v>
      </c>
      <c r="DO165" s="83">
        <v>1</v>
      </c>
      <c r="DP165" s="83">
        <v>4</v>
      </c>
      <c r="DQ165" s="83"/>
      <c r="DR165" s="83" t="s">
        <v>108</v>
      </c>
      <c r="DS165" s="83" t="s">
        <v>497</v>
      </c>
      <c r="DU165" s="215" t="s">
        <v>269</v>
      </c>
      <c r="DV165" s="136">
        <v>1</v>
      </c>
      <c r="DW165" s="136">
        <v>3</v>
      </c>
      <c r="DX165" s="215" t="s">
        <v>269</v>
      </c>
      <c r="DY165" s="215" t="s">
        <v>269</v>
      </c>
      <c r="DZ165" s="215" t="s">
        <v>269</v>
      </c>
      <c r="EA165" s="215" t="s">
        <v>269</v>
      </c>
      <c r="EB165" s="215" t="s">
        <v>269</v>
      </c>
      <c r="EC165" s="215" t="s">
        <v>269</v>
      </c>
      <c r="ED165" s="215" t="s">
        <v>269</v>
      </c>
      <c r="EE165" s="215" t="s">
        <v>269</v>
      </c>
    </row>
    <row r="166" spans="1:135" ht="28.8" x14ac:dyDescent="0.55000000000000004">
      <c r="A166" s="83" t="s">
        <v>130</v>
      </c>
      <c r="B166" s="136">
        <v>233201</v>
      </c>
      <c r="C166" t="s">
        <v>818</v>
      </c>
      <c r="D166" s="83" t="s">
        <v>228</v>
      </c>
      <c r="E166" s="138">
        <v>432130767082</v>
      </c>
      <c r="F166" s="83" t="s">
        <v>114</v>
      </c>
      <c r="G166" s="85">
        <v>43634</v>
      </c>
      <c r="H166" s="83" t="s">
        <v>98</v>
      </c>
      <c r="I166" s="84" t="s">
        <v>618</v>
      </c>
      <c r="J166" s="207" t="s">
        <v>629</v>
      </c>
      <c r="K166" s="208" t="s">
        <v>634</v>
      </c>
      <c r="L166" s="83" t="s">
        <v>108</v>
      </c>
      <c r="M166" s="184">
        <v>27522</v>
      </c>
      <c r="N166" s="184"/>
      <c r="O166" s="85" t="s">
        <v>102</v>
      </c>
      <c r="P166" s="185">
        <v>43013</v>
      </c>
      <c r="Q166" s="186" t="s">
        <v>203</v>
      </c>
      <c r="R166" s="186"/>
      <c r="S166" s="186"/>
      <c r="T166" s="187"/>
      <c r="U166" s="188" t="s">
        <v>296</v>
      </c>
      <c r="V166" s="188" t="s">
        <v>205</v>
      </c>
      <c r="W166" s="189" t="s">
        <v>619</v>
      </c>
      <c r="X166" s="189" t="s">
        <v>107</v>
      </c>
      <c r="Y166" s="190" t="s">
        <v>614</v>
      </c>
      <c r="Z166" s="83">
        <v>700</v>
      </c>
      <c r="AA166" s="83" t="s">
        <v>193</v>
      </c>
      <c r="AB166" s="83" t="s">
        <v>181</v>
      </c>
      <c r="AC166" s="83" t="s">
        <v>102</v>
      </c>
      <c r="AD166" s="83" t="s">
        <v>5692</v>
      </c>
      <c r="AE166" s="83" t="s">
        <v>102</v>
      </c>
      <c r="AF166" s="83" t="s">
        <v>102</v>
      </c>
      <c r="AG166" s="83" t="s">
        <v>174</v>
      </c>
      <c r="AH166" s="83" t="s">
        <v>5681</v>
      </c>
      <c r="AI166" s="83" t="s">
        <v>104</v>
      </c>
      <c r="AJ166" s="83" t="s">
        <v>105</v>
      </c>
      <c r="AK166" s="191" t="s">
        <v>5692</v>
      </c>
      <c r="AL166" s="191" t="s">
        <v>102</v>
      </c>
      <c r="AM166" s="191" t="s">
        <v>102</v>
      </c>
      <c r="AN166" s="191" t="s">
        <v>174</v>
      </c>
      <c r="AO166" s="191" t="s">
        <v>5681</v>
      </c>
      <c r="AP166" s="191" t="s">
        <v>104</v>
      </c>
      <c r="AQ166" s="191" t="s">
        <v>105</v>
      </c>
      <c r="AR166" s="191" t="s">
        <v>106</v>
      </c>
      <c r="AS166" s="191" t="s">
        <v>5692</v>
      </c>
      <c r="AT166" s="191" t="s">
        <v>488</v>
      </c>
      <c r="AU166" s="191" t="s">
        <v>5693</v>
      </c>
      <c r="AV166" s="191" t="s">
        <v>104</v>
      </c>
      <c r="AW166" s="191" t="s">
        <v>204</v>
      </c>
      <c r="AX166" s="191"/>
      <c r="AY166" s="192" t="s">
        <v>454</v>
      </c>
      <c r="AZ166" s="192" t="s">
        <v>416</v>
      </c>
      <c r="BA166" s="91" t="s">
        <v>108</v>
      </c>
      <c r="BB166" s="90">
        <v>0</v>
      </c>
      <c r="BC166" s="93" t="s">
        <v>102</v>
      </c>
      <c r="BD166" s="93" t="s">
        <v>102</v>
      </c>
      <c r="BE166" s="93" t="s">
        <v>102</v>
      </c>
      <c r="BF166" s="93" t="s">
        <v>102</v>
      </c>
      <c r="BG166" s="97" t="s">
        <v>108</v>
      </c>
      <c r="BH166" s="93" t="s">
        <v>108</v>
      </c>
      <c r="BI166" s="93" t="s">
        <v>102</v>
      </c>
      <c r="BJ166" s="93" t="s">
        <v>102</v>
      </c>
      <c r="BK166" s="93" t="s">
        <v>102</v>
      </c>
      <c r="BL166" s="93" t="s">
        <v>102</v>
      </c>
      <c r="BM166" s="93" t="s">
        <v>102</v>
      </c>
      <c r="BN166" s="93" t="s">
        <v>102</v>
      </c>
      <c r="BO166" s="93" t="s">
        <v>102</v>
      </c>
      <c r="BP166" s="96" t="s">
        <v>102</v>
      </c>
      <c r="BQ166" s="90">
        <v>0</v>
      </c>
      <c r="BR166" s="93" t="s">
        <v>102</v>
      </c>
      <c r="BS166" s="93" t="s">
        <v>102</v>
      </c>
      <c r="BT166" s="93" t="s">
        <v>102</v>
      </c>
      <c r="BU166" s="93" t="s">
        <v>102</v>
      </c>
      <c r="BV166" s="97" t="s">
        <v>108</v>
      </c>
      <c r="BW166" s="93" t="s">
        <v>108</v>
      </c>
      <c r="BX166" s="95" t="s">
        <v>102</v>
      </c>
      <c r="BY166" s="93" t="s">
        <v>102</v>
      </c>
      <c r="BZ166" s="93" t="s">
        <v>102</v>
      </c>
      <c r="CA166" s="93" t="s">
        <v>102</v>
      </c>
      <c r="CB166" s="93" t="s">
        <v>102</v>
      </c>
      <c r="CC166" s="93" t="s">
        <v>102</v>
      </c>
      <c r="CD166" s="93" t="s">
        <v>102</v>
      </c>
      <c r="CE166" s="193" t="s">
        <v>102</v>
      </c>
      <c r="CF166" s="194" t="s">
        <v>436</v>
      </c>
      <c r="CG166" s="195" t="s">
        <v>5694</v>
      </c>
      <c r="CH166" s="101" t="s">
        <v>310</v>
      </c>
      <c r="CI166" s="102"/>
      <c r="CJ166" s="196" t="s">
        <v>5695</v>
      </c>
      <c r="CK166" s="104" t="s">
        <v>190</v>
      </c>
      <c r="CL166" s="105"/>
      <c r="CM166" s="83" t="s">
        <v>623</v>
      </c>
      <c r="CN166" s="106" t="s">
        <v>624</v>
      </c>
      <c r="CO166" s="197" t="s">
        <v>625</v>
      </c>
      <c r="CP166" s="107"/>
      <c r="CQ166" s="198" t="s">
        <v>474</v>
      </c>
      <c r="CR166" s="198" t="s">
        <v>474</v>
      </c>
      <c r="CS166" s="199"/>
      <c r="CT166" s="83" t="s">
        <v>109</v>
      </c>
      <c r="CU166" s="83" t="s">
        <v>109</v>
      </c>
      <c r="CV166" s="83">
        <v>7</v>
      </c>
      <c r="CW166" s="83" t="s">
        <v>139</v>
      </c>
      <c r="CX166" s="83">
        <v>7</v>
      </c>
      <c r="CY166" s="83" t="s">
        <v>108</v>
      </c>
      <c r="CZ166" s="83">
        <v>216408.5</v>
      </c>
      <c r="DA166" s="83" t="s">
        <v>581</v>
      </c>
      <c r="DB166" s="83" t="s">
        <v>152</v>
      </c>
      <c r="DC166" s="83" t="s">
        <v>500</v>
      </c>
      <c r="DD166" s="83">
        <v>6902</v>
      </c>
      <c r="DE166" s="83" t="s">
        <v>606</v>
      </c>
      <c r="DF166" s="83" t="s">
        <v>152</v>
      </c>
      <c r="DG166" s="83" t="s">
        <v>500</v>
      </c>
      <c r="DH166" s="83"/>
      <c r="DI166" s="85">
        <v>43646</v>
      </c>
      <c r="DJ166" s="83" t="s">
        <v>584</v>
      </c>
      <c r="DK166" s="83" t="s">
        <v>102</v>
      </c>
      <c r="DL166" s="83" t="s">
        <v>482</v>
      </c>
      <c r="DM166" s="83">
        <v>0</v>
      </c>
      <c r="DN166" s="83" t="s">
        <v>483</v>
      </c>
      <c r="DO166" s="83">
        <v>1</v>
      </c>
      <c r="DP166" s="83">
        <v>5</v>
      </c>
      <c r="DQ166" s="83"/>
      <c r="DR166" s="83" t="s">
        <v>108</v>
      </c>
      <c r="DS166" s="83" t="s">
        <v>497</v>
      </c>
      <c r="DU166" s="215" t="s">
        <v>269</v>
      </c>
      <c r="DV166" s="136">
        <v>1</v>
      </c>
      <c r="DW166" s="136">
        <v>3</v>
      </c>
      <c r="DX166" s="215" t="s">
        <v>269</v>
      </c>
      <c r="DY166" s="215" t="s">
        <v>269</v>
      </c>
      <c r="DZ166" s="215" t="s">
        <v>269</v>
      </c>
      <c r="EA166" s="215" t="s">
        <v>269</v>
      </c>
      <c r="EB166" s="215" t="s">
        <v>269</v>
      </c>
      <c r="EC166" s="215" t="s">
        <v>269</v>
      </c>
      <c r="ED166" s="215" t="s">
        <v>269</v>
      </c>
      <c r="EE166" s="215" t="s">
        <v>269</v>
      </c>
    </row>
    <row r="167" spans="1:135" ht="28.8" x14ac:dyDescent="0.55000000000000004">
      <c r="A167" s="83" t="s">
        <v>130</v>
      </c>
      <c r="B167" s="136">
        <v>728603</v>
      </c>
      <c r="C167" t="s">
        <v>819</v>
      </c>
      <c r="D167" s="83" t="s">
        <v>228</v>
      </c>
      <c r="E167" s="138">
        <v>664068015066</v>
      </c>
      <c r="F167" s="83" t="s">
        <v>114</v>
      </c>
      <c r="G167" s="85">
        <v>43643</v>
      </c>
      <c r="H167" s="211" t="s">
        <v>98</v>
      </c>
      <c r="I167" s="84" t="s">
        <v>610</v>
      </c>
      <c r="J167" s="207" t="s">
        <v>627</v>
      </c>
      <c r="K167" s="208" t="s">
        <v>630</v>
      </c>
      <c r="L167" s="83" t="s">
        <v>108</v>
      </c>
      <c r="M167" s="184">
        <v>24433</v>
      </c>
      <c r="N167" s="184"/>
      <c r="O167" s="85" t="s">
        <v>102</v>
      </c>
      <c r="P167" s="185">
        <v>42491</v>
      </c>
      <c r="Q167" s="186" t="s">
        <v>203</v>
      </c>
      <c r="R167" s="186"/>
      <c r="S167" s="186"/>
      <c r="T167" s="187"/>
      <c r="U167" s="188" t="s">
        <v>296</v>
      </c>
      <c r="V167" s="188" t="s">
        <v>297</v>
      </c>
      <c r="W167" s="188" t="s">
        <v>297</v>
      </c>
      <c r="X167" s="189" t="s">
        <v>167</v>
      </c>
      <c r="Y167" s="190"/>
      <c r="Z167" s="83">
        <v>700</v>
      </c>
      <c r="AA167" s="83" t="s">
        <v>193</v>
      </c>
      <c r="AB167" s="83" t="s">
        <v>181</v>
      </c>
      <c r="AC167" s="83" t="s">
        <v>102</v>
      </c>
      <c r="AD167" s="83" t="s">
        <v>5696</v>
      </c>
      <c r="AE167" s="83" t="s">
        <v>102</v>
      </c>
      <c r="AF167" s="83" t="s">
        <v>102</v>
      </c>
      <c r="AG167" s="83" t="s">
        <v>119</v>
      </c>
      <c r="AH167" s="83" t="s">
        <v>5697</v>
      </c>
      <c r="AI167" s="83" t="s">
        <v>104</v>
      </c>
      <c r="AJ167" s="83" t="s">
        <v>105</v>
      </c>
      <c r="AK167" s="191" t="s">
        <v>5696</v>
      </c>
      <c r="AL167" s="191" t="s">
        <v>102</v>
      </c>
      <c r="AM167" s="191" t="s">
        <v>102</v>
      </c>
      <c r="AN167" s="191" t="s">
        <v>119</v>
      </c>
      <c r="AO167" s="191" t="s">
        <v>5697</v>
      </c>
      <c r="AP167" s="191" t="s">
        <v>104</v>
      </c>
      <c r="AQ167" s="191" t="s">
        <v>105</v>
      </c>
      <c r="AR167" s="191" t="s">
        <v>106</v>
      </c>
      <c r="AS167" s="191" t="s">
        <v>5696</v>
      </c>
      <c r="AT167" s="191" t="s">
        <v>485</v>
      </c>
      <c r="AU167" s="191" t="s">
        <v>5697</v>
      </c>
      <c r="AV167" s="191" t="s">
        <v>104</v>
      </c>
      <c r="AW167" s="191" t="s">
        <v>204</v>
      </c>
      <c r="AX167" s="191"/>
      <c r="AY167" s="192" t="s">
        <v>454</v>
      </c>
      <c r="AZ167" s="192" t="s">
        <v>416</v>
      </c>
      <c r="BA167" s="91" t="s">
        <v>108</v>
      </c>
      <c r="BB167" s="90">
        <v>0</v>
      </c>
      <c r="BC167" s="93" t="s">
        <v>102</v>
      </c>
      <c r="BD167" s="93" t="s">
        <v>102</v>
      </c>
      <c r="BE167" s="93" t="s">
        <v>102</v>
      </c>
      <c r="BF167" s="93" t="s">
        <v>102</v>
      </c>
      <c r="BG167" s="97" t="s">
        <v>108</v>
      </c>
      <c r="BH167" s="93" t="s">
        <v>108</v>
      </c>
      <c r="BI167" s="93" t="s">
        <v>102</v>
      </c>
      <c r="BJ167" s="93" t="s">
        <v>102</v>
      </c>
      <c r="BK167" s="93" t="s">
        <v>102</v>
      </c>
      <c r="BL167" s="93" t="s">
        <v>102</v>
      </c>
      <c r="BM167" s="93" t="s">
        <v>102</v>
      </c>
      <c r="BN167" s="93" t="s">
        <v>102</v>
      </c>
      <c r="BO167" s="93" t="s">
        <v>102</v>
      </c>
      <c r="BP167" s="96" t="s">
        <v>102</v>
      </c>
      <c r="BQ167" s="90">
        <v>0</v>
      </c>
      <c r="BR167" s="93" t="s">
        <v>102</v>
      </c>
      <c r="BS167" s="93" t="s">
        <v>102</v>
      </c>
      <c r="BT167" s="93" t="s">
        <v>102</v>
      </c>
      <c r="BU167" s="93" t="s">
        <v>102</v>
      </c>
      <c r="BV167" s="97" t="s">
        <v>108</v>
      </c>
      <c r="BW167" s="93" t="s">
        <v>108</v>
      </c>
      <c r="BX167" s="95" t="s">
        <v>102</v>
      </c>
      <c r="BY167" s="93" t="s">
        <v>102</v>
      </c>
      <c r="BZ167" s="93" t="s">
        <v>102</v>
      </c>
      <c r="CA167" s="93" t="s">
        <v>102</v>
      </c>
      <c r="CB167" s="93" t="s">
        <v>102</v>
      </c>
      <c r="CC167" s="93" t="s">
        <v>102</v>
      </c>
      <c r="CD167" s="93" t="s">
        <v>102</v>
      </c>
      <c r="CE167" s="193" t="s">
        <v>102</v>
      </c>
      <c r="CF167" s="194" t="s">
        <v>436</v>
      </c>
      <c r="CG167" s="195" t="s">
        <v>5698</v>
      </c>
      <c r="CH167" s="101" t="s">
        <v>563</v>
      </c>
      <c r="CI167" s="102"/>
      <c r="CJ167" s="196" t="s">
        <v>577</v>
      </c>
      <c r="CK167" s="104" t="s">
        <v>190</v>
      </c>
      <c r="CL167" s="105"/>
      <c r="CM167" s="83" t="s">
        <v>578</v>
      </c>
      <c r="CN167" s="106" t="s">
        <v>108</v>
      </c>
      <c r="CO167" s="197" t="s">
        <v>566</v>
      </c>
      <c r="CP167" s="107"/>
      <c r="CQ167" s="198" t="s">
        <v>107</v>
      </c>
      <c r="CR167" s="198" t="s">
        <v>107</v>
      </c>
      <c r="CS167" s="199"/>
      <c r="CT167" s="83" t="s">
        <v>109</v>
      </c>
      <c r="CU167" s="83" t="s">
        <v>109</v>
      </c>
      <c r="CV167" s="83">
        <v>13</v>
      </c>
      <c r="CW167" s="83" t="s">
        <v>270</v>
      </c>
      <c r="CX167" s="83">
        <v>13</v>
      </c>
      <c r="CY167" s="83" t="s">
        <v>108</v>
      </c>
      <c r="CZ167" s="83">
        <v>217728</v>
      </c>
      <c r="DA167" s="83" t="s">
        <v>5699</v>
      </c>
      <c r="DB167" s="83" t="s">
        <v>118</v>
      </c>
      <c r="DC167" s="83" t="s">
        <v>108</v>
      </c>
      <c r="DD167" s="83">
        <v>9370</v>
      </c>
      <c r="DE167" s="83" t="s">
        <v>173</v>
      </c>
      <c r="DF167" s="83" t="s">
        <v>118</v>
      </c>
      <c r="DG167" s="83" t="s">
        <v>500</v>
      </c>
      <c r="DH167" s="83"/>
      <c r="DI167" s="85">
        <v>43646</v>
      </c>
      <c r="DJ167" s="83" t="s">
        <v>584</v>
      </c>
      <c r="DK167" s="83" t="s">
        <v>102</v>
      </c>
      <c r="DL167" s="83" t="s">
        <v>482</v>
      </c>
      <c r="DM167" s="83">
        <v>0</v>
      </c>
      <c r="DN167" s="83" t="s">
        <v>483</v>
      </c>
      <c r="DO167" s="83">
        <v>1</v>
      </c>
      <c r="DP167" s="83">
        <v>3</v>
      </c>
      <c r="DQ167" s="83"/>
      <c r="DR167" s="83" t="s">
        <v>108</v>
      </c>
      <c r="DS167" s="83" t="s">
        <v>497</v>
      </c>
      <c r="DU167" s="215" t="s">
        <v>269</v>
      </c>
      <c r="DV167" s="136">
        <v>1</v>
      </c>
      <c r="DW167" s="136">
        <v>3</v>
      </c>
      <c r="DX167" s="215" t="s">
        <v>269</v>
      </c>
      <c r="DY167" s="215" t="s">
        <v>269</v>
      </c>
      <c r="DZ167" s="215" t="s">
        <v>269</v>
      </c>
      <c r="EA167" s="215" t="s">
        <v>269</v>
      </c>
      <c r="EB167" s="215" t="s">
        <v>269</v>
      </c>
      <c r="EC167" s="215" t="s">
        <v>269</v>
      </c>
      <c r="ED167" s="215" t="s">
        <v>269</v>
      </c>
      <c r="EE167" s="215" t="s">
        <v>269</v>
      </c>
    </row>
    <row r="168" spans="1:135" ht="57.6" x14ac:dyDescent="0.55000000000000004">
      <c r="A168" s="83" t="s">
        <v>130</v>
      </c>
      <c r="B168" s="136">
        <v>796289</v>
      </c>
      <c r="C168" t="s">
        <v>820</v>
      </c>
      <c r="D168" s="83" t="s">
        <v>228</v>
      </c>
      <c r="E168" s="138">
        <v>623758405506</v>
      </c>
      <c r="F168" s="83" t="s">
        <v>143</v>
      </c>
      <c r="G168" s="85">
        <v>43620</v>
      </c>
      <c r="H168" s="83" t="s">
        <v>98</v>
      </c>
      <c r="I168" s="84" t="s">
        <v>612</v>
      </c>
      <c r="J168" s="207" t="s">
        <v>628</v>
      </c>
      <c r="K168" s="208" t="s">
        <v>633</v>
      </c>
      <c r="L168" s="83" t="s">
        <v>108</v>
      </c>
      <c r="M168" s="184" t="s">
        <v>102</v>
      </c>
      <c r="N168" s="184" t="s">
        <v>556</v>
      </c>
      <c r="O168" s="85" t="s">
        <v>102</v>
      </c>
      <c r="P168" s="185">
        <v>42491</v>
      </c>
      <c r="Q168" s="186" t="s">
        <v>202</v>
      </c>
      <c r="R168" s="186" t="s">
        <v>613</v>
      </c>
      <c r="S168" s="186"/>
      <c r="T168" s="187"/>
      <c r="U168" s="188" t="s">
        <v>295</v>
      </c>
      <c r="V168" s="188" t="s">
        <v>205</v>
      </c>
      <c r="W168" s="188" t="s">
        <v>295</v>
      </c>
      <c r="X168" s="189" t="s">
        <v>107</v>
      </c>
      <c r="Y168" s="190" t="s">
        <v>614</v>
      </c>
      <c r="Z168" s="83">
        <v>700</v>
      </c>
      <c r="AA168" s="83" t="s">
        <v>193</v>
      </c>
      <c r="AB168" s="83" t="s">
        <v>181</v>
      </c>
      <c r="AC168" s="83" t="s">
        <v>102</v>
      </c>
      <c r="AD168" s="83" t="s">
        <v>5700</v>
      </c>
      <c r="AE168" s="83" t="s">
        <v>5701</v>
      </c>
      <c r="AF168" s="83" t="s">
        <v>102</v>
      </c>
      <c r="AG168" s="83" t="s">
        <v>175</v>
      </c>
      <c r="AH168" s="83" t="s">
        <v>5702</v>
      </c>
      <c r="AI168" s="83" t="s">
        <v>104</v>
      </c>
      <c r="AJ168" s="83" t="s">
        <v>105</v>
      </c>
      <c r="AK168" s="191" t="s">
        <v>5700</v>
      </c>
      <c r="AL168" s="191" t="s">
        <v>5701</v>
      </c>
      <c r="AM168" s="191" t="s">
        <v>102</v>
      </c>
      <c r="AN168" s="191" t="s">
        <v>175</v>
      </c>
      <c r="AO168" s="191" t="s">
        <v>5702</v>
      </c>
      <c r="AP168" s="191" t="s">
        <v>104</v>
      </c>
      <c r="AQ168" s="191" t="s">
        <v>105</v>
      </c>
      <c r="AR168" s="191" t="s">
        <v>106</v>
      </c>
      <c r="AS168" s="191"/>
      <c r="AT168" s="191"/>
      <c r="AU168" s="191"/>
      <c r="AV168" s="191"/>
      <c r="AW168" s="191"/>
      <c r="AX168" s="191" t="s">
        <v>575</v>
      </c>
      <c r="AY168" s="192" t="s">
        <v>454</v>
      </c>
      <c r="AZ168" s="192" t="s">
        <v>108</v>
      </c>
      <c r="BA168" s="91" t="s">
        <v>108</v>
      </c>
      <c r="BB168" s="90">
        <v>0</v>
      </c>
      <c r="BC168" s="93" t="s">
        <v>102</v>
      </c>
      <c r="BD168" s="93" t="s">
        <v>102</v>
      </c>
      <c r="BE168" s="93" t="s">
        <v>102</v>
      </c>
      <c r="BF168" s="93" t="s">
        <v>102</v>
      </c>
      <c r="BG168" s="97" t="s">
        <v>108</v>
      </c>
      <c r="BH168" s="93" t="s">
        <v>108</v>
      </c>
      <c r="BI168" s="93" t="s">
        <v>102</v>
      </c>
      <c r="BJ168" s="93" t="s">
        <v>102</v>
      </c>
      <c r="BK168" s="93" t="s">
        <v>102</v>
      </c>
      <c r="BL168" s="93" t="s">
        <v>102</v>
      </c>
      <c r="BM168" s="93" t="s">
        <v>102</v>
      </c>
      <c r="BN168" s="93" t="s">
        <v>102</v>
      </c>
      <c r="BO168" s="93" t="s">
        <v>102</v>
      </c>
      <c r="BP168" s="96" t="s">
        <v>102</v>
      </c>
      <c r="BQ168" s="90">
        <v>0</v>
      </c>
      <c r="BR168" s="93" t="s">
        <v>102</v>
      </c>
      <c r="BS168" s="93" t="s">
        <v>102</v>
      </c>
      <c r="BT168" s="93" t="s">
        <v>102</v>
      </c>
      <c r="BU168" s="93" t="s">
        <v>102</v>
      </c>
      <c r="BV168" s="97" t="s">
        <v>108</v>
      </c>
      <c r="BW168" s="93" t="s">
        <v>108</v>
      </c>
      <c r="BX168" s="95" t="s">
        <v>102</v>
      </c>
      <c r="BY168" s="93" t="s">
        <v>102</v>
      </c>
      <c r="BZ168" s="93" t="s">
        <v>102</v>
      </c>
      <c r="CA168" s="93" t="s">
        <v>102</v>
      </c>
      <c r="CB168" s="93" t="s">
        <v>102</v>
      </c>
      <c r="CC168" s="93" t="s">
        <v>102</v>
      </c>
      <c r="CD168" s="93" t="s">
        <v>102</v>
      </c>
      <c r="CE168" s="193" t="s">
        <v>102</v>
      </c>
      <c r="CF168" s="194" t="s">
        <v>508</v>
      </c>
      <c r="CG168" s="195" t="s">
        <v>102</v>
      </c>
      <c r="CH168" s="101" t="e">
        <v>#N/A</v>
      </c>
      <c r="CI168" s="102" t="s">
        <v>580</v>
      </c>
      <c r="CJ168" s="196" t="s">
        <v>108</v>
      </c>
      <c r="CK168" s="104" t="s">
        <v>109</v>
      </c>
      <c r="CL168" s="105" t="s">
        <v>579</v>
      </c>
      <c r="CM168" s="83" t="s">
        <v>108</v>
      </c>
      <c r="CN168" s="106" t="s">
        <v>108</v>
      </c>
      <c r="CO168" s="197" t="s">
        <v>108</v>
      </c>
      <c r="CP168" s="107"/>
      <c r="CQ168" s="198" t="s">
        <v>474</v>
      </c>
      <c r="CR168" s="198" t="s">
        <v>474</v>
      </c>
      <c r="CS168" s="199" t="s">
        <v>616</v>
      </c>
      <c r="CT168" s="83" t="s">
        <v>109</v>
      </c>
      <c r="CU168" s="83" t="s">
        <v>109</v>
      </c>
      <c r="CV168" s="83">
        <v>96</v>
      </c>
      <c r="CW168" s="83" t="s">
        <v>112</v>
      </c>
      <c r="CX168" s="83">
        <v>96</v>
      </c>
      <c r="CY168" s="83" t="s">
        <v>5703</v>
      </c>
      <c r="CZ168" s="83">
        <v>219047.5</v>
      </c>
      <c r="DA168" s="83" t="s">
        <v>138</v>
      </c>
      <c r="DB168" s="83" t="s">
        <v>124</v>
      </c>
      <c r="DC168" s="83" t="s">
        <v>501</v>
      </c>
      <c r="DD168" s="83">
        <v>1492</v>
      </c>
      <c r="DE168" s="83" t="s">
        <v>582</v>
      </c>
      <c r="DF168" s="83" t="s">
        <v>145</v>
      </c>
      <c r="DG168" s="83" t="s">
        <v>501</v>
      </c>
      <c r="DH168" s="83" t="s">
        <v>582</v>
      </c>
      <c r="DI168" s="85">
        <v>43646</v>
      </c>
      <c r="DJ168" s="83" t="s">
        <v>584</v>
      </c>
      <c r="DK168" s="83" t="s">
        <v>102</v>
      </c>
      <c r="DL168" s="83" t="s">
        <v>482</v>
      </c>
      <c r="DM168" s="83">
        <v>0</v>
      </c>
      <c r="DN168" s="83" t="s">
        <v>238</v>
      </c>
      <c r="DO168" s="83">
        <v>1</v>
      </c>
      <c r="DP168" s="83">
        <v>3</v>
      </c>
      <c r="DQ168" s="83"/>
      <c r="DR168" s="83" t="s">
        <v>108</v>
      </c>
      <c r="DS168" s="83" t="s">
        <v>497</v>
      </c>
      <c r="DU168" s="215" t="s">
        <v>269</v>
      </c>
      <c r="DV168" s="136">
        <v>1</v>
      </c>
      <c r="DW168" s="136">
        <v>3</v>
      </c>
      <c r="DX168" s="215" t="s">
        <v>269</v>
      </c>
      <c r="DY168" s="215" t="s">
        <v>269</v>
      </c>
      <c r="DZ168" s="215" t="s">
        <v>269</v>
      </c>
      <c r="EA168" s="215" t="s">
        <v>269</v>
      </c>
      <c r="EB168" s="215" t="s">
        <v>269</v>
      </c>
      <c r="EC168" s="215" t="s">
        <v>269</v>
      </c>
      <c r="ED168" s="215" t="s">
        <v>269</v>
      </c>
      <c r="EE168" s="215" t="s">
        <v>269</v>
      </c>
    </row>
    <row r="169" spans="1:135" ht="28.8" x14ac:dyDescent="0.55000000000000004">
      <c r="A169" s="83" t="s">
        <v>130</v>
      </c>
      <c r="B169" s="136">
        <v>291769</v>
      </c>
      <c r="C169" t="s">
        <v>821</v>
      </c>
      <c r="D169" s="83" t="s">
        <v>228</v>
      </c>
      <c r="E169" s="138">
        <v>771735877828</v>
      </c>
      <c r="F169" s="83" t="s">
        <v>114</v>
      </c>
      <c r="G169" s="85">
        <v>43634</v>
      </c>
      <c r="H169" s="83" t="s">
        <v>98</v>
      </c>
      <c r="I169" s="84" t="s">
        <v>618</v>
      </c>
      <c r="J169" s="207" t="s">
        <v>629</v>
      </c>
      <c r="K169" s="208" t="s">
        <v>634</v>
      </c>
      <c r="L169" s="83" t="s">
        <v>108</v>
      </c>
      <c r="M169" s="184">
        <v>27523</v>
      </c>
      <c r="N169" s="184"/>
      <c r="O169" s="85" t="s">
        <v>102</v>
      </c>
      <c r="P169" s="185">
        <v>43013</v>
      </c>
      <c r="Q169" s="186" t="s">
        <v>203</v>
      </c>
      <c r="R169" s="186"/>
      <c r="S169" s="186"/>
      <c r="T169" s="187"/>
      <c r="U169" s="188" t="s">
        <v>296</v>
      </c>
      <c r="V169" s="188" t="s">
        <v>205</v>
      </c>
      <c r="W169" s="189" t="s">
        <v>619</v>
      </c>
      <c r="X169" s="189" t="s">
        <v>107</v>
      </c>
      <c r="Y169" s="190" t="s">
        <v>614</v>
      </c>
      <c r="Z169" s="83">
        <v>700</v>
      </c>
      <c r="AA169" s="83" t="s">
        <v>193</v>
      </c>
      <c r="AB169" s="83" t="s">
        <v>181</v>
      </c>
      <c r="AC169" s="83" t="s">
        <v>102</v>
      </c>
      <c r="AD169" s="83" t="s">
        <v>5704</v>
      </c>
      <c r="AE169" s="83" t="s">
        <v>102</v>
      </c>
      <c r="AF169" s="83" t="s">
        <v>102</v>
      </c>
      <c r="AG169" s="83" t="s">
        <v>174</v>
      </c>
      <c r="AH169" s="83" t="s">
        <v>5693</v>
      </c>
      <c r="AI169" s="83" t="s">
        <v>104</v>
      </c>
      <c r="AJ169" s="83" t="s">
        <v>105</v>
      </c>
      <c r="AK169" s="191" t="s">
        <v>5704</v>
      </c>
      <c r="AL169" s="191" t="s">
        <v>102</v>
      </c>
      <c r="AM169" s="191" t="s">
        <v>102</v>
      </c>
      <c r="AN169" s="191" t="s">
        <v>174</v>
      </c>
      <c r="AO169" s="191" t="s">
        <v>5693</v>
      </c>
      <c r="AP169" s="191" t="s">
        <v>104</v>
      </c>
      <c r="AQ169" s="191" t="s">
        <v>105</v>
      </c>
      <c r="AR169" s="191" t="s">
        <v>106</v>
      </c>
      <c r="AS169" s="191" t="s">
        <v>5704</v>
      </c>
      <c r="AT169" s="191" t="s">
        <v>488</v>
      </c>
      <c r="AU169" s="191" t="s">
        <v>5705</v>
      </c>
      <c r="AV169" s="191" t="s">
        <v>104</v>
      </c>
      <c r="AW169" s="191" t="s">
        <v>204</v>
      </c>
      <c r="AX169" s="191"/>
      <c r="AY169" s="192" t="s">
        <v>454</v>
      </c>
      <c r="AZ169" s="192" t="s">
        <v>416</v>
      </c>
      <c r="BA169" s="91" t="s">
        <v>108</v>
      </c>
      <c r="BB169" s="90">
        <v>0</v>
      </c>
      <c r="BC169" s="93" t="s">
        <v>102</v>
      </c>
      <c r="BD169" s="93" t="s">
        <v>102</v>
      </c>
      <c r="BE169" s="93" t="s">
        <v>102</v>
      </c>
      <c r="BF169" s="93" t="s">
        <v>102</v>
      </c>
      <c r="BG169" s="97" t="s">
        <v>108</v>
      </c>
      <c r="BH169" s="93" t="s">
        <v>108</v>
      </c>
      <c r="BI169" s="93" t="s">
        <v>102</v>
      </c>
      <c r="BJ169" s="93" t="s">
        <v>102</v>
      </c>
      <c r="BK169" s="93" t="s">
        <v>102</v>
      </c>
      <c r="BL169" s="93" t="s">
        <v>102</v>
      </c>
      <c r="BM169" s="93" t="s">
        <v>102</v>
      </c>
      <c r="BN169" s="93" t="s">
        <v>102</v>
      </c>
      <c r="BO169" s="93" t="s">
        <v>102</v>
      </c>
      <c r="BP169" s="96" t="s">
        <v>102</v>
      </c>
      <c r="BQ169" s="90">
        <v>0</v>
      </c>
      <c r="BR169" s="93" t="s">
        <v>102</v>
      </c>
      <c r="BS169" s="93" t="s">
        <v>102</v>
      </c>
      <c r="BT169" s="93" t="s">
        <v>102</v>
      </c>
      <c r="BU169" s="93" t="s">
        <v>102</v>
      </c>
      <c r="BV169" s="97" t="s">
        <v>108</v>
      </c>
      <c r="BW169" s="93" t="s">
        <v>108</v>
      </c>
      <c r="BX169" s="95" t="s">
        <v>102</v>
      </c>
      <c r="BY169" s="93" t="s">
        <v>102</v>
      </c>
      <c r="BZ169" s="93" t="s">
        <v>102</v>
      </c>
      <c r="CA169" s="93" t="s">
        <v>102</v>
      </c>
      <c r="CB169" s="93" t="s">
        <v>102</v>
      </c>
      <c r="CC169" s="93" t="s">
        <v>102</v>
      </c>
      <c r="CD169" s="93" t="s">
        <v>102</v>
      </c>
      <c r="CE169" s="193" t="s">
        <v>102</v>
      </c>
      <c r="CF169" s="194" t="s">
        <v>436</v>
      </c>
      <c r="CG169" s="195" t="s">
        <v>5706</v>
      </c>
      <c r="CH169" s="101" t="s">
        <v>310</v>
      </c>
      <c r="CI169" s="102"/>
      <c r="CJ169" s="196" t="s">
        <v>5707</v>
      </c>
      <c r="CK169" s="104" t="s">
        <v>190</v>
      </c>
      <c r="CL169" s="105"/>
      <c r="CM169" s="83" t="s">
        <v>623</v>
      </c>
      <c r="CN169" s="106" t="s">
        <v>624</v>
      </c>
      <c r="CO169" s="197" t="s">
        <v>625</v>
      </c>
      <c r="CP169" s="107"/>
      <c r="CQ169" s="198" t="s">
        <v>474</v>
      </c>
      <c r="CR169" s="198" t="s">
        <v>474</v>
      </c>
      <c r="CS169" s="199"/>
      <c r="CT169" s="83" t="s">
        <v>109</v>
      </c>
      <c r="CU169" s="83" t="s">
        <v>109</v>
      </c>
      <c r="CV169" s="83">
        <v>0</v>
      </c>
      <c r="CW169" s="83" t="s">
        <v>139</v>
      </c>
      <c r="CX169" s="83">
        <v>0</v>
      </c>
      <c r="CY169" s="83" t="s">
        <v>108</v>
      </c>
      <c r="CZ169" s="83">
        <v>220367</v>
      </c>
      <c r="DA169" s="83" t="s">
        <v>581</v>
      </c>
      <c r="DB169" s="83" t="s">
        <v>152</v>
      </c>
      <c r="DC169" s="83" t="s">
        <v>500</v>
      </c>
      <c r="DD169" s="83">
        <v>3893</v>
      </c>
      <c r="DE169" s="83" t="s">
        <v>606</v>
      </c>
      <c r="DF169" s="83" t="s">
        <v>152</v>
      </c>
      <c r="DG169" s="83" t="s">
        <v>500</v>
      </c>
      <c r="DH169" s="83"/>
      <c r="DI169" s="85">
        <v>43646</v>
      </c>
      <c r="DJ169" s="83" t="s">
        <v>584</v>
      </c>
      <c r="DK169" s="83" t="s">
        <v>102</v>
      </c>
      <c r="DL169" s="83" t="s">
        <v>482</v>
      </c>
      <c r="DM169" s="83">
        <v>0</v>
      </c>
      <c r="DN169" s="83" t="s">
        <v>483</v>
      </c>
      <c r="DO169" s="83">
        <v>1</v>
      </c>
      <c r="DP169" s="83">
        <v>3</v>
      </c>
      <c r="DQ169" s="83"/>
      <c r="DR169" s="83" t="s">
        <v>108</v>
      </c>
      <c r="DS169" s="83" t="s">
        <v>497</v>
      </c>
      <c r="DU169" s="215" t="s">
        <v>269</v>
      </c>
      <c r="DV169" s="136">
        <v>1</v>
      </c>
      <c r="DW169" s="136">
        <v>3</v>
      </c>
      <c r="DX169" s="215" t="s">
        <v>269</v>
      </c>
      <c r="DY169" s="215" t="s">
        <v>269</v>
      </c>
      <c r="DZ169" s="215" t="s">
        <v>269</v>
      </c>
      <c r="EA169" s="215" t="s">
        <v>269</v>
      </c>
      <c r="EB169" s="215" t="s">
        <v>269</v>
      </c>
      <c r="EC169" s="215" t="s">
        <v>269</v>
      </c>
      <c r="ED169" s="215" t="s">
        <v>269</v>
      </c>
      <c r="EE169" s="215" t="s">
        <v>269</v>
      </c>
    </row>
    <row r="170" spans="1:135" ht="28.8" x14ac:dyDescent="0.55000000000000004">
      <c r="A170" s="83" t="s">
        <v>130</v>
      </c>
      <c r="B170" s="136">
        <v>511861</v>
      </c>
      <c r="C170" t="s">
        <v>822</v>
      </c>
      <c r="D170" s="83" t="s">
        <v>228</v>
      </c>
      <c r="E170" s="138">
        <v>481115824969</v>
      </c>
      <c r="F170" s="83" t="s">
        <v>114</v>
      </c>
      <c r="G170" s="85">
        <v>43643</v>
      </c>
      <c r="H170" s="211" t="s">
        <v>98</v>
      </c>
      <c r="I170" s="84" t="s">
        <v>610</v>
      </c>
      <c r="J170" s="207" t="s">
        <v>627</v>
      </c>
      <c r="K170" s="208" t="s">
        <v>630</v>
      </c>
      <c r="L170" s="83" t="s">
        <v>108</v>
      </c>
      <c r="M170" s="184">
        <v>24434</v>
      </c>
      <c r="N170" s="184"/>
      <c r="O170" s="85" t="s">
        <v>102</v>
      </c>
      <c r="P170" s="185">
        <v>42491</v>
      </c>
      <c r="Q170" s="186" t="s">
        <v>203</v>
      </c>
      <c r="R170" s="186"/>
      <c r="S170" s="186"/>
      <c r="T170" s="187"/>
      <c r="U170" s="188" t="s">
        <v>296</v>
      </c>
      <c r="V170" s="188" t="s">
        <v>297</v>
      </c>
      <c r="W170" s="188" t="s">
        <v>297</v>
      </c>
      <c r="X170" s="189" t="s">
        <v>167</v>
      </c>
      <c r="Y170" s="190"/>
      <c r="Z170" s="83">
        <v>700</v>
      </c>
      <c r="AA170" s="83" t="s">
        <v>193</v>
      </c>
      <c r="AB170" s="83" t="s">
        <v>181</v>
      </c>
      <c r="AC170" s="83" t="s">
        <v>102</v>
      </c>
      <c r="AD170" s="83" t="s">
        <v>5708</v>
      </c>
      <c r="AE170" s="83" t="s">
        <v>102</v>
      </c>
      <c r="AF170" s="83" t="s">
        <v>102</v>
      </c>
      <c r="AG170" s="83" t="s">
        <v>119</v>
      </c>
      <c r="AH170" s="83" t="s">
        <v>5709</v>
      </c>
      <c r="AI170" s="83" t="s">
        <v>104</v>
      </c>
      <c r="AJ170" s="83" t="s">
        <v>105</v>
      </c>
      <c r="AK170" s="191" t="s">
        <v>5708</v>
      </c>
      <c r="AL170" s="191" t="s">
        <v>102</v>
      </c>
      <c r="AM170" s="191" t="s">
        <v>102</v>
      </c>
      <c r="AN170" s="191" t="s">
        <v>119</v>
      </c>
      <c r="AO170" s="191" t="s">
        <v>5709</v>
      </c>
      <c r="AP170" s="191" t="s">
        <v>104</v>
      </c>
      <c r="AQ170" s="191" t="s">
        <v>105</v>
      </c>
      <c r="AR170" s="191" t="s">
        <v>106</v>
      </c>
      <c r="AS170" s="191" t="s">
        <v>5708</v>
      </c>
      <c r="AT170" s="191" t="s">
        <v>485</v>
      </c>
      <c r="AU170" s="191" t="s">
        <v>5709</v>
      </c>
      <c r="AV170" s="191" t="s">
        <v>104</v>
      </c>
      <c r="AW170" s="191" t="s">
        <v>204</v>
      </c>
      <c r="AX170" s="191"/>
      <c r="AY170" s="192" t="s">
        <v>454</v>
      </c>
      <c r="AZ170" s="192" t="s">
        <v>416</v>
      </c>
      <c r="BA170" s="91" t="s">
        <v>108</v>
      </c>
      <c r="BB170" s="90">
        <v>0</v>
      </c>
      <c r="BC170" s="93" t="s">
        <v>102</v>
      </c>
      <c r="BD170" s="93" t="s">
        <v>102</v>
      </c>
      <c r="BE170" s="93" t="s">
        <v>102</v>
      </c>
      <c r="BF170" s="93" t="s">
        <v>102</v>
      </c>
      <c r="BG170" s="97" t="s">
        <v>108</v>
      </c>
      <c r="BH170" s="93" t="s">
        <v>108</v>
      </c>
      <c r="BI170" s="93" t="s">
        <v>102</v>
      </c>
      <c r="BJ170" s="93" t="s">
        <v>102</v>
      </c>
      <c r="BK170" s="93" t="s">
        <v>102</v>
      </c>
      <c r="BL170" s="93" t="s">
        <v>102</v>
      </c>
      <c r="BM170" s="93" t="s">
        <v>102</v>
      </c>
      <c r="BN170" s="93" t="s">
        <v>102</v>
      </c>
      <c r="BO170" s="93" t="s">
        <v>102</v>
      </c>
      <c r="BP170" s="96" t="s">
        <v>102</v>
      </c>
      <c r="BQ170" s="90">
        <v>0</v>
      </c>
      <c r="BR170" s="93" t="s">
        <v>102</v>
      </c>
      <c r="BS170" s="93" t="s">
        <v>102</v>
      </c>
      <c r="BT170" s="93" t="s">
        <v>102</v>
      </c>
      <c r="BU170" s="93" t="s">
        <v>102</v>
      </c>
      <c r="BV170" s="97" t="s">
        <v>108</v>
      </c>
      <c r="BW170" s="93" t="s">
        <v>108</v>
      </c>
      <c r="BX170" s="95" t="s">
        <v>102</v>
      </c>
      <c r="BY170" s="93" t="s">
        <v>102</v>
      </c>
      <c r="BZ170" s="93" t="s">
        <v>102</v>
      </c>
      <c r="CA170" s="93" t="s">
        <v>102</v>
      </c>
      <c r="CB170" s="93" t="s">
        <v>102</v>
      </c>
      <c r="CC170" s="93" t="s">
        <v>102</v>
      </c>
      <c r="CD170" s="93" t="s">
        <v>102</v>
      </c>
      <c r="CE170" s="193" t="s">
        <v>102</v>
      </c>
      <c r="CF170" s="194" t="s">
        <v>436</v>
      </c>
      <c r="CG170" s="195" t="s">
        <v>5710</v>
      </c>
      <c r="CH170" s="101" t="s">
        <v>563</v>
      </c>
      <c r="CI170" s="102"/>
      <c r="CJ170" s="196" t="s">
        <v>577</v>
      </c>
      <c r="CK170" s="104" t="s">
        <v>190</v>
      </c>
      <c r="CL170" s="105"/>
      <c r="CM170" s="83" t="s">
        <v>578</v>
      </c>
      <c r="CN170" s="106" t="s">
        <v>108</v>
      </c>
      <c r="CO170" s="197" t="s">
        <v>566</v>
      </c>
      <c r="CP170" s="107"/>
      <c r="CQ170" s="198" t="s">
        <v>107</v>
      </c>
      <c r="CR170" s="198" t="s">
        <v>107</v>
      </c>
      <c r="CS170" s="199"/>
      <c r="CT170" s="83" t="s">
        <v>109</v>
      </c>
      <c r="CU170" s="83" t="s">
        <v>109</v>
      </c>
      <c r="CV170" s="83">
        <v>8</v>
      </c>
      <c r="CW170" s="83" t="s">
        <v>270</v>
      </c>
      <c r="CX170" s="83">
        <v>8</v>
      </c>
      <c r="CY170" s="83" t="s">
        <v>108</v>
      </c>
      <c r="CZ170" s="83">
        <v>221686.5</v>
      </c>
      <c r="DA170" s="83" t="s">
        <v>5711</v>
      </c>
      <c r="DB170" s="83" t="s">
        <v>118</v>
      </c>
      <c r="DC170" s="83" t="s">
        <v>108</v>
      </c>
      <c r="DD170" s="83">
        <v>1716</v>
      </c>
      <c r="DE170" s="83" t="s">
        <v>173</v>
      </c>
      <c r="DF170" s="83" t="s">
        <v>118</v>
      </c>
      <c r="DG170" s="83" t="s">
        <v>500</v>
      </c>
      <c r="DH170" s="83"/>
      <c r="DI170" s="85">
        <v>43646</v>
      </c>
      <c r="DJ170" s="83" t="s">
        <v>584</v>
      </c>
      <c r="DK170" s="83" t="s">
        <v>102</v>
      </c>
      <c r="DL170" s="83" t="s">
        <v>482</v>
      </c>
      <c r="DM170" s="83">
        <v>0</v>
      </c>
      <c r="DN170" s="83" t="s">
        <v>483</v>
      </c>
      <c r="DO170" s="83">
        <v>1</v>
      </c>
      <c r="DP170" s="83">
        <v>1</v>
      </c>
      <c r="DQ170" s="83"/>
      <c r="DR170" s="83" t="s">
        <v>108</v>
      </c>
      <c r="DS170" s="83" t="s">
        <v>497</v>
      </c>
      <c r="DU170" s="215" t="s">
        <v>269</v>
      </c>
      <c r="DV170" s="136">
        <v>1</v>
      </c>
      <c r="DW170" s="136">
        <v>3</v>
      </c>
      <c r="DX170" s="215" t="s">
        <v>269</v>
      </c>
      <c r="DY170" s="215" t="s">
        <v>269</v>
      </c>
      <c r="DZ170" s="215" t="s">
        <v>269</v>
      </c>
      <c r="EA170" s="215" t="s">
        <v>269</v>
      </c>
      <c r="EB170" s="215" t="s">
        <v>269</v>
      </c>
      <c r="EC170" s="215" t="s">
        <v>269</v>
      </c>
      <c r="ED170" s="215" t="s">
        <v>269</v>
      </c>
      <c r="EE170" s="215" t="s">
        <v>269</v>
      </c>
    </row>
    <row r="171" spans="1:135" ht="57.6" x14ac:dyDescent="0.55000000000000004">
      <c r="A171" s="83" t="s">
        <v>130</v>
      </c>
      <c r="B171" s="136">
        <v>247315</v>
      </c>
      <c r="C171" t="s">
        <v>823</v>
      </c>
      <c r="D171" s="83" t="s">
        <v>228</v>
      </c>
      <c r="E171" s="138">
        <v>437136153237</v>
      </c>
      <c r="F171" s="83" t="s">
        <v>143</v>
      </c>
      <c r="G171" s="85">
        <v>43620</v>
      </c>
      <c r="H171" s="83" t="s">
        <v>98</v>
      </c>
      <c r="I171" s="84" t="s">
        <v>612</v>
      </c>
      <c r="J171" s="207" t="s">
        <v>628</v>
      </c>
      <c r="K171" s="208" t="s">
        <v>633</v>
      </c>
      <c r="L171" s="83" t="s">
        <v>108</v>
      </c>
      <c r="M171" s="184" t="s">
        <v>102</v>
      </c>
      <c r="N171" s="184" t="s">
        <v>556</v>
      </c>
      <c r="O171" s="85" t="s">
        <v>102</v>
      </c>
      <c r="P171" s="185">
        <v>42491</v>
      </c>
      <c r="Q171" s="186" t="s">
        <v>202</v>
      </c>
      <c r="R171" s="186" t="s">
        <v>613</v>
      </c>
      <c r="S171" s="186"/>
      <c r="T171" s="187"/>
      <c r="U171" s="188" t="s">
        <v>295</v>
      </c>
      <c r="V171" s="188" t="s">
        <v>205</v>
      </c>
      <c r="W171" s="188" t="s">
        <v>295</v>
      </c>
      <c r="X171" s="189" t="s">
        <v>107</v>
      </c>
      <c r="Y171" s="190" t="s">
        <v>614</v>
      </c>
      <c r="Z171" s="83">
        <v>700</v>
      </c>
      <c r="AA171" s="83" t="s">
        <v>193</v>
      </c>
      <c r="AB171" s="83" t="s">
        <v>181</v>
      </c>
      <c r="AC171" s="83" t="s">
        <v>102</v>
      </c>
      <c r="AD171" s="83" t="s">
        <v>5712</v>
      </c>
      <c r="AE171" s="83" t="s">
        <v>5713</v>
      </c>
      <c r="AF171" s="83" t="s">
        <v>102</v>
      </c>
      <c r="AG171" s="83" t="s">
        <v>175</v>
      </c>
      <c r="AH171" s="83" t="s">
        <v>5714</v>
      </c>
      <c r="AI171" s="83" t="s">
        <v>104</v>
      </c>
      <c r="AJ171" s="83" t="s">
        <v>105</v>
      </c>
      <c r="AK171" s="191" t="s">
        <v>5712</v>
      </c>
      <c r="AL171" s="191" t="s">
        <v>5713</v>
      </c>
      <c r="AM171" s="191" t="s">
        <v>102</v>
      </c>
      <c r="AN171" s="191" t="s">
        <v>175</v>
      </c>
      <c r="AO171" s="191" t="s">
        <v>5714</v>
      </c>
      <c r="AP171" s="191" t="s">
        <v>104</v>
      </c>
      <c r="AQ171" s="191" t="s">
        <v>105</v>
      </c>
      <c r="AR171" s="191" t="s">
        <v>106</v>
      </c>
      <c r="AS171" s="191"/>
      <c r="AT171" s="191"/>
      <c r="AU171" s="191"/>
      <c r="AV171" s="191"/>
      <c r="AW171" s="191"/>
      <c r="AX171" s="191" t="s">
        <v>575</v>
      </c>
      <c r="AY171" s="192" t="s">
        <v>454</v>
      </c>
      <c r="AZ171" s="192" t="s">
        <v>108</v>
      </c>
      <c r="BA171" s="91" t="s">
        <v>108</v>
      </c>
      <c r="BB171" s="90">
        <v>0</v>
      </c>
      <c r="BC171" s="93" t="s">
        <v>102</v>
      </c>
      <c r="BD171" s="93" t="s">
        <v>102</v>
      </c>
      <c r="BE171" s="93" t="s">
        <v>102</v>
      </c>
      <c r="BF171" s="93" t="s">
        <v>102</v>
      </c>
      <c r="BG171" s="97" t="s">
        <v>108</v>
      </c>
      <c r="BH171" s="93" t="s">
        <v>108</v>
      </c>
      <c r="BI171" s="93" t="s">
        <v>102</v>
      </c>
      <c r="BJ171" s="93" t="s">
        <v>102</v>
      </c>
      <c r="BK171" s="93" t="s">
        <v>102</v>
      </c>
      <c r="BL171" s="93" t="s">
        <v>102</v>
      </c>
      <c r="BM171" s="93" t="s">
        <v>102</v>
      </c>
      <c r="BN171" s="93" t="s">
        <v>102</v>
      </c>
      <c r="BO171" s="93" t="s">
        <v>102</v>
      </c>
      <c r="BP171" s="96" t="s">
        <v>102</v>
      </c>
      <c r="BQ171" s="90">
        <v>0</v>
      </c>
      <c r="BR171" s="93" t="s">
        <v>102</v>
      </c>
      <c r="BS171" s="93" t="s">
        <v>102</v>
      </c>
      <c r="BT171" s="93" t="s">
        <v>102</v>
      </c>
      <c r="BU171" s="93" t="s">
        <v>102</v>
      </c>
      <c r="BV171" s="97" t="s">
        <v>108</v>
      </c>
      <c r="BW171" s="93" t="s">
        <v>108</v>
      </c>
      <c r="BX171" s="95" t="s">
        <v>102</v>
      </c>
      <c r="BY171" s="93" t="s">
        <v>102</v>
      </c>
      <c r="BZ171" s="93" t="s">
        <v>102</v>
      </c>
      <c r="CA171" s="93" t="s">
        <v>102</v>
      </c>
      <c r="CB171" s="93" t="s">
        <v>102</v>
      </c>
      <c r="CC171" s="93" t="s">
        <v>102</v>
      </c>
      <c r="CD171" s="93" t="s">
        <v>102</v>
      </c>
      <c r="CE171" s="193" t="s">
        <v>102</v>
      </c>
      <c r="CF171" s="194" t="s">
        <v>508</v>
      </c>
      <c r="CG171" s="195" t="s">
        <v>102</v>
      </c>
      <c r="CH171" s="101" t="e">
        <v>#N/A</v>
      </c>
      <c r="CI171" s="102" t="s">
        <v>580</v>
      </c>
      <c r="CJ171" s="196" t="s">
        <v>108</v>
      </c>
      <c r="CK171" s="104" t="s">
        <v>109</v>
      </c>
      <c r="CL171" s="105" t="s">
        <v>579</v>
      </c>
      <c r="CM171" s="83" t="s">
        <v>108</v>
      </c>
      <c r="CN171" s="106" t="s">
        <v>108</v>
      </c>
      <c r="CO171" s="197" t="s">
        <v>108</v>
      </c>
      <c r="CP171" s="107"/>
      <c r="CQ171" s="198" t="s">
        <v>474</v>
      </c>
      <c r="CR171" s="198" t="s">
        <v>474</v>
      </c>
      <c r="CS171" s="199" t="s">
        <v>616</v>
      </c>
      <c r="CT171" s="83" t="s">
        <v>109</v>
      </c>
      <c r="CU171" s="83" t="s">
        <v>109</v>
      </c>
      <c r="CV171" s="83">
        <v>27</v>
      </c>
      <c r="CW171" s="83" t="s">
        <v>112</v>
      </c>
      <c r="CX171" s="83">
        <v>27</v>
      </c>
      <c r="CY171" s="83" t="s">
        <v>5715</v>
      </c>
      <c r="CZ171" s="83">
        <v>223006</v>
      </c>
      <c r="DA171" s="83" t="s">
        <v>138</v>
      </c>
      <c r="DB171" s="83" t="s">
        <v>124</v>
      </c>
      <c r="DC171" s="83" t="s">
        <v>501</v>
      </c>
      <c r="DD171" s="83">
        <v>7131</v>
      </c>
      <c r="DE171" s="83" t="s">
        <v>582</v>
      </c>
      <c r="DF171" s="83" t="s">
        <v>145</v>
      </c>
      <c r="DG171" s="83" t="s">
        <v>501</v>
      </c>
      <c r="DH171" s="83" t="s">
        <v>582</v>
      </c>
      <c r="DI171" s="85">
        <v>43646</v>
      </c>
      <c r="DJ171" s="83" t="s">
        <v>584</v>
      </c>
      <c r="DK171" s="83" t="s">
        <v>102</v>
      </c>
      <c r="DL171" s="83" t="s">
        <v>482</v>
      </c>
      <c r="DM171" s="83">
        <v>0</v>
      </c>
      <c r="DN171" s="83" t="s">
        <v>238</v>
      </c>
      <c r="DO171" s="83">
        <v>1</v>
      </c>
      <c r="DP171" s="83">
        <v>1</v>
      </c>
      <c r="DQ171" s="83"/>
      <c r="DR171" s="83" t="s">
        <v>108</v>
      </c>
      <c r="DS171" s="83" t="s">
        <v>497</v>
      </c>
      <c r="DU171" s="215" t="s">
        <v>269</v>
      </c>
      <c r="DV171" s="136">
        <v>1</v>
      </c>
      <c r="DW171" s="136">
        <v>3</v>
      </c>
      <c r="DX171" s="215" t="s">
        <v>269</v>
      </c>
      <c r="DY171" s="215" t="s">
        <v>269</v>
      </c>
      <c r="DZ171" s="215" t="s">
        <v>269</v>
      </c>
      <c r="EA171" s="215" t="s">
        <v>269</v>
      </c>
      <c r="EB171" s="215" t="s">
        <v>269</v>
      </c>
      <c r="EC171" s="215" t="s">
        <v>269</v>
      </c>
      <c r="ED171" s="215" t="s">
        <v>269</v>
      </c>
      <c r="EE171" s="215" t="s">
        <v>269</v>
      </c>
    </row>
    <row r="172" spans="1:135" ht="28.8" x14ac:dyDescent="0.55000000000000004">
      <c r="A172" s="83" t="s">
        <v>130</v>
      </c>
      <c r="B172" s="136">
        <v>285109</v>
      </c>
      <c r="C172" t="s">
        <v>824</v>
      </c>
      <c r="D172" s="83" t="s">
        <v>228</v>
      </c>
      <c r="E172" s="138">
        <v>610251294485</v>
      </c>
      <c r="F172" s="83" t="s">
        <v>114</v>
      </c>
      <c r="G172" s="85">
        <v>43634</v>
      </c>
      <c r="H172" s="83" t="s">
        <v>98</v>
      </c>
      <c r="I172" s="84" t="s">
        <v>618</v>
      </c>
      <c r="J172" s="207" t="s">
        <v>629</v>
      </c>
      <c r="K172" s="208" t="s">
        <v>634</v>
      </c>
      <c r="L172" s="83" t="s">
        <v>108</v>
      </c>
      <c r="M172" s="184">
        <v>27524</v>
      </c>
      <c r="N172" s="184"/>
      <c r="O172" s="85" t="s">
        <v>102</v>
      </c>
      <c r="P172" s="185">
        <v>43013</v>
      </c>
      <c r="Q172" s="186" t="s">
        <v>203</v>
      </c>
      <c r="R172" s="186"/>
      <c r="S172" s="186"/>
      <c r="T172" s="187"/>
      <c r="U172" s="188" t="s">
        <v>296</v>
      </c>
      <c r="V172" s="188" t="s">
        <v>205</v>
      </c>
      <c r="W172" s="189" t="s">
        <v>619</v>
      </c>
      <c r="X172" s="189" t="s">
        <v>107</v>
      </c>
      <c r="Y172" s="190" t="s">
        <v>614</v>
      </c>
      <c r="Z172" s="83">
        <v>700</v>
      </c>
      <c r="AA172" s="83" t="s">
        <v>193</v>
      </c>
      <c r="AB172" s="83" t="s">
        <v>181</v>
      </c>
      <c r="AC172" s="83" t="s">
        <v>102</v>
      </c>
      <c r="AD172" s="83" t="s">
        <v>5716</v>
      </c>
      <c r="AE172" s="83" t="s">
        <v>102</v>
      </c>
      <c r="AF172" s="83" t="s">
        <v>102</v>
      </c>
      <c r="AG172" s="83" t="s">
        <v>174</v>
      </c>
      <c r="AH172" s="83" t="s">
        <v>5705</v>
      </c>
      <c r="AI172" s="83" t="s">
        <v>104</v>
      </c>
      <c r="AJ172" s="83" t="s">
        <v>105</v>
      </c>
      <c r="AK172" s="191" t="s">
        <v>5716</v>
      </c>
      <c r="AL172" s="191" t="s">
        <v>102</v>
      </c>
      <c r="AM172" s="191" t="s">
        <v>102</v>
      </c>
      <c r="AN172" s="191" t="s">
        <v>174</v>
      </c>
      <c r="AO172" s="191" t="s">
        <v>5705</v>
      </c>
      <c r="AP172" s="191" t="s">
        <v>104</v>
      </c>
      <c r="AQ172" s="191" t="s">
        <v>105</v>
      </c>
      <c r="AR172" s="191" t="s">
        <v>106</v>
      </c>
      <c r="AS172" s="191" t="s">
        <v>5716</v>
      </c>
      <c r="AT172" s="191" t="s">
        <v>488</v>
      </c>
      <c r="AU172" s="191" t="s">
        <v>5717</v>
      </c>
      <c r="AV172" s="191" t="s">
        <v>104</v>
      </c>
      <c r="AW172" s="191" t="s">
        <v>204</v>
      </c>
      <c r="AX172" s="191"/>
      <c r="AY172" s="192" t="s">
        <v>454</v>
      </c>
      <c r="AZ172" s="192" t="s">
        <v>416</v>
      </c>
      <c r="BA172" s="91" t="s">
        <v>108</v>
      </c>
      <c r="BB172" s="90">
        <v>0</v>
      </c>
      <c r="BC172" s="93" t="s">
        <v>102</v>
      </c>
      <c r="BD172" s="93" t="s">
        <v>102</v>
      </c>
      <c r="BE172" s="93" t="s">
        <v>102</v>
      </c>
      <c r="BF172" s="93" t="s">
        <v>102</v>
      </c>
      <c r="BG172" s="97" t="s">
        <v>108</v>
      </c>
      <c r="BH172" s="93" t="s">
        <v>108</v>
      </c>
      <c r="BI172" s="93" t="s">
        <v>102</v>
      </c>
      <c r="BJ172" s="93" t="s">
        <v>102</v>
      </c>
      <c r="BK172" s="93" t="s">
        <v>102</v>
      </c>
      <c r="BL172" s="93" t="s">
        <v>102</v>
      </c>
      <c r="BM172" s="93" t="s">
        <v>102</v>
      </c>
      <c r="BN172" s="93" t="s">
        <v>102</v>
      </c>
      <c r="BO172" s="93" t="s">
        <v>102</v>
      </c>
      <c r="BP172" s="96" t="s">
        <v>102</v>
      </c>
      <c r="BQ172" s="90">
        <v>0</v>
      </c>
      <c r="BR172" s="93" t="s">
        <v>102</v>
      </c>
      <c r="BS172" s="93" t="s">
        <v>102</v>
      </c>
      <c r="BT172" s="93" t="s">
        <v>102</v>
      </c>
      <c r="BU172" s="93" t="s">
        <v>102</v>
      </c>
      <c r="BV172" s="97" t="s">
        <v>108</v>
      </c>
      <c r="BW172" s="93" t="s">
        <v>108</v>
      </c>
      <c r="BX172" s="95" t="s">
        <v>102</v>
      </c>
      <c r="BY172" s="93" t="s">
        <v>102</v>
      </c>
      <c r="BZ172" s="93" t="s">
        <v>102</v>
      </c>
      <c r="CA172" s="93" t="s">
        <v>102</v>
      </c>
      <c r="CB172" s="93" t="s">
        <v>102</v>
      </c>
      <c r="CC172" s="93" t="s">
        <v>102</v>
      </c>
      <c r="CD172" s="93" t="s">
        <v>102</v>
      </c>
      <c r="CE172" s="193" t="s">
        <v>102</v>
      </c>
      <c r="CF172" s="194" t="s">
        <v>436</v>
      </c>
      <c r="CG172" s="195" t="s">
        <v>5718</v>
      </c>
      <c r="CH172" s="101" t="s">
        <v>310</v>
      </c>
      <c r="CI172" s="102"/>
      <c r="CJ172" s="196" t="s">
        <v>5719</v>
      </c>
      <c r="CK172" s="104" t="s">
        <v>190</v>
      </c>
      <c r="CL172" s="105"/>
      <c r="CM172" s="83" t="s">
        <v>623</v>
      </c>
      <c r="CN172" s="106" t="s">
        <v>624</v>
      </c>
      <c r="CO172" s="197" t="s">
        <v>625</v>
      </c>
      <c r="CP172" s="107"/>
      <c r="CQ172" s="198" t="s">
        <v>474</v>
      </c>
      <c r="CR172" s="198" t="s">
        <v>474</v>
      </c>
      <c r="CS172" s="199"/>
      <c r="CT172" s="83" t="s">
        <v>109</v>
      </c>
      <c r="CU172" s="83" t="s">
        <v>109</v>
      </c>
      <c r="CV172" s="83">
        <v>6</v>
      </c>
      <c r="CW172" s="83" t="s">
        <v>139</v>
      </c>
      <c r="CX172" s="83">
        <v>6</v>
      </c>
      <c r="CY172" s="83" t="s">
        <v>108</v>
      </c>
      <c r="CZ172" s="83">
        <v>224325.5</v>
      </c>
      <c r="DA172" s="83" t="s">
        <v>581</v>
      </c>
      <c r="DB172" s="83" t="s">
        <v>152</v>
      </c>
      <c r="DC172" s="83" t="s">
        <v>500</v>
      </c>
      <c r="DD172" s="83">
        <v>3503</v>
      </c>
      <c r="DE172" s="83" t="s">
        <v>606</v>
      </c>
      <c r="DF172" s="83" t="s">
        <v>152</v>
      </c>
      <c r="DG172" s="83" t="s">
        <v>500</v>
      </c>
      <c r="DH172" s="83"/>
      <c r="DI172" s="85">
        <v>43646</v>
      </c>
      <c r="DJ172" s="83" t="s">
        <v>584</v>
      </c>
      <c r="DK172" s="83" t="s">
        <v>102</v>
      </c>
      <c r="DL172" s="83" t="s">
        <v>482</v>
      </c>
      <c r="DM172" s="83">
        <v>0</v>
      </c>
      <c r="DN172" s="83" t="s">
        <v>483</v>
      </c>
      <c r="DO172" s="83">
        <v>1</v>
      </c>
      <c r="DP172" s="83">
        <v>4</v>
      </c>
      <c r="DQ172" s="83"/>
      <c r="DR172" s="83" t="s">
        <v>108</v>
      </c>
      <c r="DS172" s="83" t="s">
        <v>497</v>
      </c>
      <c r="DU172" s="215" t="s">
        <v>269</v>
      </c>
      <c r="DV172" s="136">
        <v>1</v>
      </c>
      <c r="DW172" s="136">
        <v>3</v>
      </c>
      <c r="DX172" s="215" t="s">
        <v>269</v>
      </c>
      <c r="DY172" s="215" t="s">
        <v>269</v>
      </c>
      <c r="DZ172" s="215" t="s">
        <v>269</v>
      </c>
      <c r="EA172" s="215" t="s">
        <v>269</v>
      </c>
      <c r="EB172" s="215" t="s">
        <v>269</v>
      </c>
      <c r="EC172" s="215" t="s">
        <v>269</v>
      </c>
      <c r="ED172" s="215" t="s">
        <v>269</v>
      </c>
      <c r="EE172" s="215" t="s">
        <v>269</v>
      </c>
    </row>
    <row r="173" spans="1:135" ht="28.8" x14ac:dyDescent="0.55000000000000004">
      <c r="A173" s="83" t="s">
        <v>130</v>
      </c>
      <c r="B173" s="136">
        <v>715499</v>
      </c>
      <c r="C173" t="s">
        <v>825</v>
      </c>
      <c r="D173" s="83" t="s">
        <v>228</v>
      </c>
      <c r="E173" s="138">
        <v>371815380574</v>
      </c>
      <c r="F173" s="83" t="s">
        <v>114</v>
      </c>
      <c r="G173" s="85">
        <v>43643</v>
      </c>
      <c r="H173" s="211" t="s">
        <v>98</v>
      </c>
      <c r="I173" s="84" t="s">
        <v>610</v>
      </c>
      <c r="J173" s="207" t="s">
        <v>627</v>
      </c>
      <c r="K173" s="208" t="s">
        <v>630</v>
      </c>
      <c r="L173" s="83" t="s">
        <v>108</v>
      </c>
      <c r="M173" s="184">
        <v>24435</v>
      </c>
      <c r="N173" s="184"/>
      <c r="O173" s="85" t="s">
        <v>102</v>
      </c>
      <c r="P173" s="185">
        <v>42491</v>
      </c>
      <c r="Q173" s="186" t="s">
        <v>203</v>
      </c>
      <c r="R173" s="186"/>
      <c r="S173" s="186"/>
      <c r="T173" s="187"/>
      <c r="U173" s="188" t="s">
        <v>296</v>
      </c>
      <c r="V173" s="188" t="s">
        <v>297</v>
      </c>
      <c r="W173" s="188" t="s">
        <v>297</v>
      </c>
      <c r="X173" s="189" t="s">
        <v>167</v>
      </c>
      <c r="Y173" s="190"/>
      <c r="Z173" s="83">
        <v>700</v>
      </c>
      <c r="AA173" s="83" t="s">
        <v>193</v>
      </c>
      <c r="AB173" s="83" t="s">
        <v>181</v>
      </c>
      <c r="AC173" s="83" t="s">
        <v>102</v>
      </c>
      <c r="AD173" s="83" t="s">
        <v>5720</v>
      </c>
      <c r="AE173" s="83" t="s">
        <v>102</v>
      </c>
      <c r="AF173" s="83" t="s">
        <v>102</v>
      </c>
      <c r="AG173" s="83" t="s">
        <v>119</v>
      </c>
      <c r="AH173" s="83" t="s">
        <v>5721</v>
      </c>
      <c r="AI173" s="83" t="s">
        <v>104</v>
      </c>
      <c r="AJ173" s="83" t="s">
        <v>105</v>
      </c>
      <c r="AK173" s="191" t="s">
        <v>5720</v>
      </c>
      <c r="AL173" s="191" t="s">
        <v>102</v>
      </c>
      <c r="AM173" s="191" t="s">
        <v>102</v>
      </c>
      <c r="AN173" s="191" t="s">
        <v>119</v>
      </c>
      <c r="AO173" s="191" t="s">
        <v>5721</v>
      </c>
      <c r="AP173" s="191" t="s">
        <v>104</v>
      </c>
      <c r="AQ173" s="191" t="s">
        <v>105</v>
      </c>
      <c r="AR173" s="191" t="s">
        <v>106</v>
      </c>
      <c r="AS173" s="191" t="s">
        <v>5720</v>
      </c>
      <c r="AT173" s="191" t="s">
        <v>485</v>
      </c>
      <c r="AU173" s="191" t="s">
        <v>5721</v>
      </c>
      <c r="AV173" s="191" t="s">
        <v>104</v>
      </c>
      <c r="AW173" s="191" t="s">
        <v>204</v>
      </c>
      <c r="AX173" s="191"/>
      <c r="AY173" s="192" t="s">
        <v>454</v>
      </c>
      <c r="AZ173" s="192" t="s">
        <v>416</v>
      </c>
      <c r="BA173" s="91" t="s">
        <v>108</v>
      </c>
      <c r="BB173" s="90">
        <v>0</v>
      </c>
      <c r="BC173" s="93" t="s">
        <v>102</v>
      </c>
      <c r="BD173" s="93" t="s">
        <v>102</v>
      </c>
      <c r="BE173" s="93" t="s">
        <v>102</v>
      </c>
      <c r="BF173" s="93" t="s">
        <v>102</v>
      </c>
      <c r="BG173" s="97" t="s">
        <v>108</v>
      </c>
      <c r="BH173" s="93" t="s">
        <v>108</v>
      </c>
      <c r="BI173" s="93" t="s">
        <v>102</v>
      </c>
      <c r="BJ173" s="93" t="s">
        <v>102</v>
      </c>
      <c r="BK173" s="93" t="s">
        <v>102</v>
      </c>
      <c r="BL173" s="93" t="s">
        <v>102</v>
      </c>
      <c r="BM173" s="93" t="s">
        <v>102</v>
      </c>
      <c r="BN173" s="93" t="s">
        <v>102</v>
      </c>
      <c r="BO173" s="93" t="s">
        <v>102</v>
      </c>
      <c r="BP173" s="96" t="s">
        <v>102</v>
      </c>
      <c r="BQ173" s="90">
        <v>0</v>
      </c>
      <c r="BR173" s="93" t="s">
        <v>102</v>
      </c>
      <c r="BS173" s="93" t="s">
        <v>102</v>
      </c>
      <c r="BT173" s="93" t="s">
        <v>102</v>
      </c>
      <c r="BU173" s="93" t="s">
        <v>102</v>
      </c>
      <c r="BV173" s="97" t="s">
        <v>108</v>
      </c>
      <c r="BW173" s="93" t="s">
        <v>108</v>
      </c>
      <c r="BX173" s="95" t="s">
        <v>102</v>
      </c>
      <c r="BY173" s="93" t="s">
        <v>102</v>
      </c>
      <c r="BZ173" s="93" t="s">
        <v>102</v>
      </c>
      <c r="CA173" s="93" t="s">
        <v>102</v>
      </c>
      <c r="CB173" s="93" t="s">
        <v>102</v>
      </c>
      <c r="CC173" s="93" t="s">
        <v>102</v>
      </c>
      <c r="CD173" s="93" t="s">
        <v>102</v>
      </c>
      <c r="CE173" s="193" t="s">
        <v>102</v>
      </c>
      <c r="CF173" s="194" t="s">
        <v>436</v>
      </c>
      <c r="CG173" s="195" t="s">
        <v>5722</v>
      </c>
      <c r="CH173" s="101" t="s">
        <v>563</v>
      </c>
      <c r="CI173" s="102"/>
      <c r="CJ173" s="196" t="s">
        <v>577</v>
      </c>
      <c r="CK173" s="104" t="s">
        <v>190</v>
      </c>
      <c r="CL173" s="105"/>
      <c r="CM173" s="83" t="s">
        <v>578</v>
      </c>
      <c r="CN173" s="106" t="s">
        <v>108</v>
      </c>
      <c r="CO173" s="197" t="s">
        <v>566</v>
      </c>
      <c r="CP173" s="107"/>
      <c r="CQ173" s="198" t="s">
        <v>107</v>
      </c>
      <c r="CR173" s="198" t="s">
        <v>107</v>
      </c>
      <c r="CS173" s="199"/>
      <c r="CT173" s="83" t="s">
        <v>109</v>
      </c>
      <c r="CU173" s="83" t="s">
        <v>109</v>
      </c>
      <c r="CV173" s="83">
        <v>78</v>
      </c>
      <c r="CW173" s="83" t="s">
        <v>270</v>
      </c>
      <c r="CX173" s="83">
        <v>78</v>
      </c>
      <c r="CY173" s="83" t="s">
        <v>108</v>
      </c>
      <c r="CZ173" s="83">
        <v>225645</v>
      </c>
      <c r="DA173" s="83" t="s">
        <v>5723</v>
      </c>
      <c r="DB173" s="83" t="s">
        <v>118</v>
      </c>
      <c r="DC173" s="83" t="s">
        <v>108</v>
      </c>
      <c r="DD173" s="83">
        <v>7606</v>
      </c>
      <c r="DE173" s="83" t="s">
        <v>173</v>
      </c>
      <c r="DF173" s="83" t="s">
        <v>118</v>
      </c>
      <c r="DG173" s="83" t="s">
        <v>500</v>
      </c>
      <c r="DH173" s="83"/>
      <c r="DI173" s="85">
        <v>43646</v>
      </c>
      <c r="DJ173" s="83" t="s">
        <v>584</v>
      </c>
      <c r="DK173" s="83" t="s">
        <v>102</v>
      </c>
      <c r="DL173" s="83" t="s">
        <v>482</v>
      </c>
      <c r="DM173" s="83">
        <v>0</v>
      </c>
      <c r="DN173" s="83" t="s">
        <v>483</v>
      </c>
      <c r="DO173" s="83">
        <v>1</v>
      </c>
      <c r="DP173" s="83">
        <v>1</v>
      </c>
      <c r="DQ173" s="83"/>
      <c r="DR173" s="83" t="s">
        <v>108</v>
      </c>
      <c r="DS173" s="83" t="s">
        <v>497</v>
      </c>
      <c r="DU173" s="215" t="s">
        <v>269</v>
      </c>
      <c r="DV173" s="136">
        <v>1</v>
      </c>
      <c r="DW173" s="136">
        <v>3</v>
      </c>
      <c r="DX173" s="215" t="s">
        <v>269</v>
      </c>
      <c r="DY173" s="215" t="s">
        <v>269</v>
      </c>
      <c r="DZ173" s="215" t="s">
        <v>269</v>
      </c>
      <c r="EA173" s="215" t="s">
        <v>269</v>
      </c>
      <c r="EB173" s="215" t="s">
        <v>269</v>
      </c>
      <c r="EC173" s="215" t="s">
        <v>269</v>
      </c>
      <c r="ED173" s="215" t="s">
        <v>269</v>
      </c>
      <c r="EE173" s="215" t="s">
        <v>269</v>
      </c>
    </row>
    <row r="174" spans="1:135" ht="57.6" x14ac:dyDescent="0.55000000000000004">
      <c r="A174" s="83" t="s">
        <v>130</v>
      </c>
      <c r="B174" s="136">
        <v>337196</v>
      </c>
      <c r="C174" t="s">
        <v>826</v>
      </c>
      <c r="D174" s="83" t="s">
        <v>228</v>
      </c>
      <c r="E174" s="138">
        <v>318474358668</v>
      </c>
      <c r="F174" s="83" t="s">
        <v>143</v>
      </c>
      <c r="G174" s="85">
        <v>43620</v>
      </c>
      <c r="H174" s="83" t="s">
        <v>98</v>
      </c>
      <c r="I174" s="84" t="s">
        <v>612</v>
      </c>
      <c r="J174" s="207" t="s">
        <v>628</v>
      </c>
      <c r="K174" s="208" t="s">
        <v>633</v>
      </c>
      <c r="L174" s="83" t="s">
        <v>108</v>
      </c>
      <c r="M174" s="184" t="s">
        <v>102</v>
      </c>
      <c r="N174" s="184" t="s">
        <v>556</v>
      </c>
      <c r="O174" s="85" t="s">
        <v>102</v>
      </c>
      <c r="P174" s="185">
        <v>42491</v>
      </c>
      <c r="Q174" s="186" t="s">
        <v>202</v>
      </c>
      <c r="R174" s="186" t="s">
        <v>613</v>
      </c>
      <c r="S174" s="186"/>
      <c r="T174" s="187"/>
      <c r="U174" s="188" t="s">
        <v>295</v>
      </c>
      <c r="V174" s="188" t="s">
        <v>205</v>
      </c>
      <c r="W174" s="188" t="s">
        <v>295</v>
      </c>
      <c r="X174" s="189" t="s">
        <v>107</v>
      </c>
      <c r="Y174" s="190" t="s">
        <v>614</v>
      </c>
      <c r="Z174" s="83">
        <v>700</v>
      </c>
      <c r="AA174" s="83" t="s">
        <v>193</v>
      </c>
      <c r="AB174" s="83" t="s">
        <v>181</v>
      </c>
      <c r="AC174" s="83" t="s">
        <v>102</v>
      </c>
      <c r="AD174" s="83" t="s">
        <v>5724</v>
      </c>
      <c r="AE174" s="83" t="s">
        <v>5725</v>
      </c>
      <c r="AF174" s="83" t="s">
        <v>102</v>
      </c>
      <c r="AG174" s="83" t="s">
        <v>175</v>
      </c>
      <c r="AH174" s="83" t="s">
        <v>5726</v>
      </c>
      <c r="AI174" s="83" t="s">
        <v>104</v>
      </c>
      <c r="AJ174" s="83" t="s">
        <v>105</v>
      </c>
      <c r="AK174" s="191" t="s">
        <v>5724</v>
      </c>
      <c r="AL174" s="191" t="s">
        <v>5725</v>
      </c>
      <c r="AM174" s="191" t="s">
        <v>102</v>
      </c>
      <c r="AN174" s="191" t="s">
        <v>175</v>
      </c>
      <c r="AO174" s="191" t="s">
        <v>5726</v>
      </c>
      <c r="AP174" s="191" t="s">
        <v>104</v>
      </c>
      <c r="AQ174" s="191" t="s">
        <v>105</v>
      </c>
      <c r="AR174" s="191" t="s">
        <v>106</v>
      </c>
      <c r="AS174" s="191"/>
      <c r="AT174" s="191"/>
      <c r="AU174" s="191"/>
      <c r="AV174" s="191"/>
      <c r="AW174" s="191"/>
      <c r="AX174" s="191" t="s">
        <v>575</v>
      </c>
      <c r="AY174" s="192" t="s">
        <v>454</v>
      </c>
      <c r="AZ174" s="192" t="s">
        <v>108</v>
      </c>
      <c r="BA174" s="91" t="s">
        <v>108</v>
      </c>
      <c r="BB174" s="90">
        <v>0</v>
      </c>
      <c r="BC174" s="93" t="s">
        <v>102</v>
      </c>
      <c r="BD174" s="93" t="s">
        <v>102</v>
      </c>
      <c r="BE174" s="93" t="s">
        <v>102</v>
      </c>
      <c r="BF174" s="93" t="s">
        <v>102</v>
      </c>
      <c r="BG174" s="97" t="s">
        <v>108</v>
      </c>
      <c r="BH174" s="93" t="s">
        <v>108</v>
      </c>
      <c r="BI174" s="93" t="s">
        <v>102</v>
      </c>
      <c r="BJ174" s="93" t="s">
        <v>102</v>
      </c>
      <c r="BK174" s="93" t="s">
        <v>102</v>
      </c>
      <c r="BL174" s="93" t="s">
        <v>102</v>
      </c>
      <c r="BM174" s="93" t="s">
        <v>102</v>
      </c>
      <c r="BN174" s="93" t="s">
        <v>102</v>
      </c>
      <c r="BO174" s="93" t="s">
        <v>102</v>
      </c>
      <c r="BP174" s="96" t="s">
        <v>102</v>
      </c>
      <c r="BQ174" s="90">
        <v>0</v>
      </c>
      <c r="BR174" s="93" t="s">
        <v>102</v>
      </c>
      <c r="BS174" s="93" t="s">
        <v>102</v>
      </c>
      <c r="BT174" s="93" t="s">
        <v>102</v>
      </c>
      <c r="BU174" s="93" t="s">
        <v>102</v>
      </c>
      <c r="BV174" s="97" t="s">
        <v>108</v>
      </c>
      <c r="BW174" s="93" t="s">
        <v>108</v>
      </c>
      <c r="BX174" s="95" t="s">
        <v>102</v>
      </c>
      <c r="BY174" s="93" t="s">
        <v>102</v>
      </c>
      <c r="BZ174" s="93" t="s">
        <v>102</v>
      </c>
      <c r="CA174" s="93" t="s">
        <v>102</v>
      </c>
      <c r="CB174" s="93" t="s">
        <v>102</v>
      </c>
      <c r="CC174" s="93" t="s">
        <v>102</v>
      </c>
      <c r="CD174" s="93" t="s">
        <v>102</v>
      </c>
      <c r="CE174" s="193" t="s">
        <v>102</v>
      </c>
      <c r="CF174" s="194" t="s">
        <v>508</v>
      </c>
      <c r="CG174" s="195" t="s">
        <v>102</v>
      </c>
      <c r="CH174" s="101" t="e">
        <v>#N/A</v>
      </c>
      <c r="CI174" s="102" t="s">
        <v>580</v>
      </c>
      <c r="CJ174" s="196" t="s">
        <v>108</v>
      </c>
      <c r="CK174" s="104" t="s">
        <v>109</v>
      </c>
      <c r="CL174" s="105" t="s">
        <v>579</v>
      </c>
      <c r="CM174" s="83" t="s">
        <v>108</v>
      </c>
      <c r="CN174" s="106" t="s">
        <v>108</v>
      </c>
      <c r="CO174" s="197" t="s">
        <v>108</v>
      </c>
      <c r="CP174" s="107"/>
      <c r="CQ174" s="198" t="s">
        <v>474</v>
      </c>
      <c r="CR174" s="198" t="s">
        <v>474</v>
      </c>
      <c r="CS174" s="199" t="s">
        <v>616</v>
      </c>
      <c r="CT174" s="83" t="s">
        <v>109</v>
      </c>
      <c r="CU174" s="83" t="s">
        <v>109</v>
      </c>
      <c r="CV174" s="83">
        <v>67</v>
      </c>
      <c r="CW174" s="83" t="s">
        <v>112</v>
      </c>
      <c r="CX174" s="83">
        <v>67</v>
      </c>
      <c r="CY174" s="83" t="s">
        <v>5727</v>
      </c>
      <c r="CZ174" s="83">
        <v>226964.5</v>
      </c>
      <c r="DA174" s="83" t="s">
        <v>138</v>
      </c>
      <c r="DB174" s="83" t="s">
        <v>124</v>
      </c>
      <c r="DC174" s="83" t="s">
        <v>501</v>
      </c>
      <c r="DD174" s="83">
        <v>8411</v>
      </c>
      <c r="DE174" s="83" t="s">
        <v>582</v>
      </c>
      <c r="DF174" s="83" t="s">
        <v>145</v>
      </c>
      <c r="DG174" s="83" t="s">
        <v>501</v>
      </c>
      <c r="DH174" s="83" t="s">
        <v>582</v>
      </c>
      <c r="DI174" s="85">
        <v>43646</v>
      </c>
      <c r="DJ174" s="83" t="s">
        <v>584</v>
      </c>
      <c r="DK174" s="83" t="s">
        <v>102</v>
      </c>
      <c r="DL174" s="83" t="s">
        <v>482</v>
      </c>
      <c r="DM174" s="83">
        <v>0</v>
      </c>
      <c r="DN174" s="83" t="s">
        <v>238</v>
      </c>
      <c r="DO174" s="83">
        <v>1</v>
      </c>
      <c r="DP174" s="83">
        <v>4</v>
      </c>
      <c r="DQ174" s="83"/>
      <c r="DR174" s="83" t="s">
        <v>108</v>
      </c>
      <c r="DS174" s="83" t="s">
        <v>497</v>
      </c>
      <c r="DU174" s="215" t="s">
        <v>269</v>
      </c>
      <c r="DV174" s="136">
        <v>1</v>
      </c>
      <c r="DW174" s="136">
        <v>3</v>
      </c>
      <c r="DX174" s="215" t="s">
        <v>269</v>
      </c>
      <c r="DY174" s="215" t="s">
        <v>269</v>
      </c>
      <c r="DZ174" s="215" t="s">
        <v>269</v>
      </c>
      <c r="EA174" s="215" t="s">
        <v>269</v>
      </c>
      <c r="EB174" s="215" t="s">
        <v>269</v>
      </c>
      <c r="EC174" s="215" t="s">
        <v>269</v>
      </c>
      <c r="ED174" s="215" t="s">
        <v>269</v>
      </c>
      <c r="EE174" s="215" t="s">
        <v>269</v>
      </c>
    </row>
    <row r="175" spans="1:135" ht="28.8" x14ac:dyDescent="0.55000000000000004">
      <c r="A175" s="83" t="s">
        <v>130</v>
      </c>
      <c r="B175" s="136">
        <v>440209</v>
      </c>
      <c r="C175" t="s">
        <v>827</v>
      </c>
      <c r="D175" s="83" t="s">
        <v>228</v>
      </c>
      <c r="E175" s="138">
        <v>796804661951</v>
      </c>
      <c r="F175" s="83" t="s">
        <v>114</v>
      </c>
      <c r="G175" s="85">
        <v>43634</v>
      </c>
      <c r="H175" s="83" t="s">
        <v>98</v>
      </c>
      <c r="I175" s="84" t="s">
        <v>618</v>
      </c>
      <c r="J175" s="207" t="s">
        <v>629</v>
      </c>
      <c r="K175" s="208" t="s">
        <v>634</v>
      </c>
      <c r="L175" s="83" t="s">
        <v>108</v>
      </c>
      <c r="M175" s="184">
        <v>27525</v>
      </c>
      <c r="N175" s="184"/>
      <c r="O175" s="85" t="s">
        <v>102</v>
      </c>
      <c r="P175" s="185">
        <v>43013</v>
      </c>
      <c r="Q175" s="186" t="s">
        <v>203</v>
      </c>
      <c r="R175" s="186"/>
      <c r="S175" s="186"/>
      <c r="T175" s="187"/>
      <c r="U175" s="188" t="s">
        <v>296</v>
      </c>
      <c r="V175" s="188" t="s">
        <v>205</v>
      </c>
      <c r="W175" s="189" t="s">
        <v>619</v>
      </c>
      <c r="X175" s="189" t="s">
        <v>107</v>
      </c>
      <c r="Y175" s="190" t="s">
        <v>614</v>
      </c>
      <c r="Z175" s="83">
        <v>700</v>
      </c>
      <c r="AA175" s="83" t="s">
        <v>193</v>
      </c>
      <c r="AB175" s="83" t="s">
        <v>181</v>
      </c>
      <c r="AC175" s="83" t="s">
        <v>102</v>
      </c>
      <c r="AD175" s="83" t="s">
        <v>5728</v>
      </c>
      <c r="AE175" s="83" t="s">
        <v>102</v>
      </c>
      <c r="AF175" s="83" t="s">
        <v>102</v>
      </c>
      <c r="AG175" s="83" t="s">
        <v>174</v>
      </c>
      <c r="AH175" s="83" t="s">
        <v>5717</v>
      </c>
      <c r="AI175" s="83" t="s">
        <v>104</v>
      </c>
      <c r="AJ175" s="83" t="s">
        <v>105</v>
      </c>
      <c r="AK175" s="191" t="s">
        <v>5728</v>
      </c>
      <c r="AL175" s="191" t="s">
        <v>102</v>
      </c>
      <c r="AM175" s="191" t="s">
        <v>102</v>
      </c>
      <c r="AN175" s="191" t="s">
        <v>174</v>
      </c>
      <c r="AO175" s="191" t="s">
        <v>5717</v>
      </c>
      <c r="AP175" s="191" t="s">
        <v>104</v>
      </c>
      <c r="AQ175" s="191" t="s">
        <v>105</v>
      </c>
      <c r="AR175" s="191" t="s">
        <v>106</v>
      </c>
      <c r="AS175" s="191" t="s">
        <v>5728</v>
      </c>
      <c r="AT175" s="191" t="s">
        <v>488</v>
      </c>
      <c r="AU175" s="191" t="s">
        <v>5729</v>
      </c>
      <c r="AV175" s="191" t="s">
        <v>104</v>
      </c>
      <c r="AW175" s="191" t="s">
        <v>204</v>
      </c>
      <c r="AX175" s="191"/>
      <c r="AY175" s="192" t="s">
        <v>454</v>
      </c>
      <c r="AZ175" s="192" t="s">
        <v>416</v>
      </c>
      <c r="BA175" s="91" t="s">
        <v>108</v>
      </c>
      <c r="BB175" s="90">
        <v>0</v>
      </c>
      <c r="BC175" s="93" t="s">
        <v>102</v>
      </c>
      <c r="BD175" s="93" t="s">
        <v>102</v>
      </c>
      <c r="BE175" s="93" t="s">
        <v>102</v>
      </c>
      <c r="BF175" s="93" t="s">
        <v>102</v>
      </c>
      <c r="BG175" s="97" t="s">
        <v>108</v>
      </c>
      <c r="BH175" s="93" t="s">
        <v>108</v>
      </c>
      <c r="BI175" s="93" t="s">
        <v>102</v>
      </c>
      <c r="BJ175" s="93" t="s">
        <v>102</v>
      </c>
      <c r="BK175" s="93" t="s">
        <v>102</v>
      </c>
      <c r="BL175" s="93" t="s">
        <v>102</v>
      </c>
      <c r="BM175" s="93" t="s">
        <v>102</v>
      </c>
      <c r="BN175" s="93" t="s">
        <v>102</v>
      </c>
      <c r="BO175" s="93" t="s">
        <v>102</v>
      </c>
      <c r="BP175" s="96" t="s">
        <v>102</v>
      </c>
      <c r="BQ175" s="90">
        <v>0</v>
      </c>
      <c r="BR175" s="93" t="s">
        <v>102</v>
      </c>
      <c r="BS175" s="93" t="s">
        <v>102</v>
      </c>
      <c r="BT175" s="93" t="s">
        <v>102</v>
      </c>
      <c r="BU175" s="93" t="s">
        <v>102</v>
      </c>
      <c r="BV175" s="97" t="s">
        <v>108</v>
      </c>
      <c r="BW175" s="93" t="s">
        <v>108</v>
      </c>
      <c r="BX175" s="95" t="s">
        <v>102</v>
      </c>
      <c r="BY175" s="93" t="s">
        <v>102</v>
      </c>
      <c r="BZ175" s="93" t="s">
        <v>102</v>
      </c>
      <c r="CA175" s="93" t="s">
        <v>102</v>
      </c>
      <c r="CB175" s="93" t="s">
        <v>102</v>
      </c>
      <c r="CC175" s="93" t="s">
        <v>102</v>
      </c>
      <c r="CD175" s="93" t="s">
        <v>102</v>
      </c>
      <c r="CE175" s="193" t="s">
        <v>102</v>
      </c>
      <c r="CF175" s="194" t="s">
        <v>436</v>
      </c>
      <c r="CG175" s="195" t="s">
        <v>5730</v>
      </c>
      <c r="CH175" s="101" t="s">
        <v>310</v>
      </c>
      <c r="CI175" s="102"/>
      <c r="CJ175" s="196" t="s">
        <v>5731</v>
      </c>
      <c r="CK175" s="104" t="s">
        <v>190</v>
      </c>
      <c r="CL175" s="105"/>
      <c r="CM175" s="83" t="s">
        <v>623</v>
      </c>
      <c r="CN175" s="106" t="s">
        <v>624</v>
      </c>
      <c r="CO175" s="197" t="s">
        <v>625</v>
      </c>
      <c r="CP175" s="107"/>
      <c r="CQ175" s="198" t="s">
        <v>474</v>
      </c>
      <c r="CR175" s="198" t="s">
        <v>474</v>
      </c>
      <c r="CS175" s="199"/>
      <c r="CT175" s="83" t="s">
        <v>109</v>
      </c>
      <c r="CU175" s="83" t="s">
        <v>109</v>
      </c>
      <c r="CV175" s="83">
        <v>76</v>
      </c>
      <c r="CW175" s="83" t="s">
        <v>139</v>
      </c>
      <c r="CX175" s="83">
        <v>76</v>
      </c>
      <c r="CY175" s="83" t="s">
        <v>108</v>
      </c>
      <c r="CZ175" s="83">
        <v>228284</v>
      </c>
      <c r="DA175" s="83" t="s">
        <v>581</v>
      </c>
      <c r="DB175" s="83" t="s">
        <v>152</v>
      </c>
      <c r="DC175" s="83" t="s">
        <v>500</v>
      </c>
      <c r="DD175" s="83">
        <v>1259</v>
      </c>
      <c r="DE175" s="83" t="s">
        <v>606</v>
      </c>
      <c r="DF175" s="83" t="s">
        <v>152</v>
      </c>
      <c r="DG175" s="83" t="s">
        <v>500</v>
      </c>
      <c r="DH175" s="83"/>
      <c r="DI175" s="85">
        <v>43646</v>
      </c>
      <c r="DJ175" s="83" t="s">
        <v>584</v>
      </c>
      <c r="DK175" s="83" t="s">
        <v>102</v>
      </c>
      <c r="DL175" s="83" t="s">
        <v>482</v>
      </c>
      <c r="DM175" s="83">
        <v>0</v>
      </c>
      <c r="DN175" s="83" t="s">
        <v>483</v>
      </c>
      <c r="DO175" s="83">
        <v>1</v>
      </c>
      <c r="DP175" s="83">
        <v>1</v>
      </c>
      <c r="DQ175" s="83"/>
      <c r="DR175" s="83" t="s">
        <v>108</v>
      </c>
      <c r="DS175" s="83" t="s">
        <v>497</v>
      </c>
      <c r="DU175" s="215" t="s">
        <v>269</v>
      </c>
      <c r="DV175" s="136">
        <v>1</v>
      </c>
      <c r="DW175" s="136">
        <v>3</v>
      </c>
      <c r="DX175" s="215" t="s">
        <v>269</v>
      </c>
      <c r="DY175" s="215" t="s">
        <v>269</v>
      </c>
      <c r="DZ175" s="215" t="s">
        <v>269</v>
      </c>
      <c r="EA175" s="215" t="s">
        <v>269</v>
      </c>
      <c r="EB175" s="215" t="s">
        <v>269</v>
      </c>
      <c r="EC175" s="215" t="s">
        <v>269</v>
      </c>
      <c r="ED175" s="215" t="s">
        <v>269</v>
      </c>
      <c r="EE175" s="215" t="s">
        <v>269</v>
      </c>
    </row>
    <row r="176" spans="1:135" ht="28.8" x14ac:dyDescent="0.55000000000000004">
      <c r="A176" s="83" t="s">
        <v>130</v>
      </c>
      <c r="B176" s="136">
        <v>122734</v>
      </c>
      <c r="C176" t="s">
        <v>828</v>
      </c>
      <c r="D176" s="83" t="s">
        <v>228</v>
      </c>
      <c r="E176" s="138">
        <v>610260474638</v>
      </c>
      <c r="F176" s="83" t="s">
        <v>114</v>
      </c>
      <c r="G176" s="85">
        <v>43643</v>
      </c>
      <c r="H176" s="211" t="s">
        <v>98</v>
      </c>
      <c r="I176" s="84" t="s">
        <v>610</v>
      </c>
      <c r="J176" s="207" t="s">
        <v>627</v>
      </c>
      <c r="K176" s="208" t="s">
        <v>630</v>
      </c>
      <c r="L176" s="83" t="s">
        <v>108</v>
      </c>
      <c r="M176" s="184">
        <v>24436</v>
      </c>
      <c r="N176" s="184"/>
      <c r="O176" s="85" t="s">
        <v>102</v>
      </c>
      <c r="P176" s="185">
        <v>42491</v>
      </c>
      <c r="Q176" s="186" t="s">
        <v>203</v>
      </c>
      <c r="R176" s="186"/>
      <c r="S176" s="186"/>
      <c r="T176" s="187"/>
      <c r="U176" s="188" t="s">
        <v>296</v>
      </c>
      <c r="V176" s="188" t="s">
        <v>297</v>
      </c>
      <c r="W176" s="188" t="s">
        <v>297</v>
      </c>
      <c r="X176" s="189" t="s">
        <v>167</v>
      </c>
      <c r="Y176" s="190"/>
      <c r="Z176" s="83">
        <v>700</v>
      </c>
      <c r="AA176" s="83" t="s">
        <v>193</v>
      </c>
      <c r="AB176" s="83" t="s">
        <v>181</v>
      </c>
      <c r="AC176" s="83" t="s">
        <v>102</v>
      </c>
      <c r="AD176" s="83" t="s">
        <v>5732</v>
      </c>
      <c r="AE176" s="83" t="s">
        <v>102</v>
      </c>
      <c r="AF176" s="83" t="s">
        <v>102</v>
      </c>
      <c r="AG176" s="83" t="s">
        <v>119</v>
      </c>
      <c r="AH176" s="83" t="s">
        <v>5733</v>
      </c>
      <c r="AI176" s="83" t="s">
        <v>104</v>
      </c>
      <c r="AJ176" s="83" t="s">
        <v>105</v>
      </c>
      <c r="AK176" s="191" t="s">
        <v>5732</v>
      </c>
      <c r="AL176" s="191" t="s">
        <v>102</v>
      </c>
      <c r="AM176" s="191" t="s">
        <v>102</v>
      </c>
      <c r="AN176" s="191" t="s">
        <v>119</v>
      </c>
      <c r="AO176" s="191" t="s">
        <v>5733</v>
      </c>
      <c r="AP176" s="191" t="s">
        <v>104</v>
      </c>
      <c r="AQ176" s="191" t="s">
        <v>105</v>
      </c>
      <c r="AR176" s="191" t="s">
        <v>106</v>
      </c>
      <c r="AS176" s="191" t="s">
        <v>5732</v>
      </c>
      <c r="AT176" s="191" t="s">
        <v>485</v>
      </c>
      <c r="AU176" s="191" t="s">
        <v>5733</v>
      </c>
      <c r="AV176" s="191" t="s">
        <v>104</v>
      </c>
      <c r="AW176" s="191" t="s">
        <v>204</v>
      </c>
      <c r="AX176" s="191"/>
      <c r="AY176" s="192" t="s">
        <v>454</v>
      </c>
      <c r="AZ176" s="192" t="s">
        <v>416</v>
      </c>
      <c r="BA176" s="91" t="s">
        <v>108</v>
      </c>
      <c r="BB176" s="90">
        <v>0</v>
      </c>
      <c r="BC176" s="93" t="s">
        <v>102</v>
      </c>
      <c r="BD176" s="93" t="s">
        <v>102</v>
      </c>
      <c r="BE176" s="93" t="s">
        <v>102</v>
      </c>
      <c r="BF176" s="93" t="s">
        <v>102</v>
      </c>
      <c r="BG176" s="97" t="s">
        <v>108</v>
      </c>
      <c r="BH176" s="93" t="s">
        <v>108</v>
      </c>
      <c r="BI176" s="93" t="s">
        <v>102</v>
      </c>
      <c r="BJ176" s="93" t="s">
        <v>102</v>
      </c>
      <c r="BK176" s="93" t="s">
        <v>102</v>
      </c>
      <c r="BL176" s="93" t="s">
        <v>102</v>
      </c>
      <c r="BM176" s="93" t="s">
        <v>102</v>
      </c>
      <c r="BN176" s="93" t="s">
        <v>102</v>
      </c>
      <c r="BO176" s="93" t="s">
        <v>102</v>
      </c>
      <c r="BP176" s="96" t="s">
        <v>102</v>
      </c>
      <c r="BQ176" s="90">
        <v>0</v>
      </c>
      <c r="BR176" s="93" t="s">
        <v>102</v>
      </c>
      <c r="BS176" s="93" t="s">
        <v>102</v>
      </c>
      <c r="BT176" s="93" t="s">
        <v>102</v>
      </c>
      <c r="BU176" s="93" t="s">
        <v>102</v>
      </c>
      <c r="BV176" s="97" t="s">
        <v>108</v>
      </c>
      <c r="BW176" s="93" t="s">
        <v>108</v>
      </c>
      <c r="BX176" s="95" t="s">
        <v>102</v>
      </c>
      <c r="BY176" s="93" t="s">
        <v>102</v>
      </c>
      <c r="BZ176" s="93" t="s">
        <v>102</v>
      </c>
      <c r="CA176" s="93" t="s">
        <v>102</v>
      </c>
      <c r="CB176" s="93" t="s">
        <v>102</v>
      </c>
      <c r="CC176" s="93" t="s">
        <v>102</v>
      </c>
      <c r="CD176" s="93" t="s">
        <v>102</v>
      </c>
      <c r="CE176" s="193" t="s">
        <v>102</v>
      </c>
      <c r="CF176" s="194" t="s">
        <v>436</v>
      </c>
      <c r="CG176" s="195" t="s">
        <v>5734</v>
      </c>
      <c r="CH176" s="101" t="s">
        <v>563</v>
      </c>
      <c r="CI176" s="102"/>
      <c r="CJ176" s="196" t="s">
        <v>577</v>
      </c>
      <c r="CK176" s="104" t="s">
        <v>190</v>
      </c>
      <c r="CL176" s="105"/>
      <c r="CM176" s="83" t="s">
        <v>578</v>
      </c>
      <c r="CN176" s="106" t="s">
        <v>108</v>
      </c>
      <c r="CO176" s="197" t="s">
        <v>566</v>
      </c>
      <c r="CP176" s="107"/>
      <c r="CQ176" s="198" t="s">
        <v>107</v>
      </c>
      <c r="CR176" s="198" t="s">
        <v>107</v>
      </c>
      <c r="CS176" s="199"/>
      <c r="CT176" s="83" t="s">
        <v>109</v>
      </c>
      <c r="CU176" s="83" t="s">
        <v>109</v>
      </c>
      <c r="CV176" s="83">
        <v>75</v>
      </c>
      <c r="CW176" s="83" t="s">
        <v>270</v>
      </c>
      <c r="CX176" s="83">
        <v>75</v>
      </c>
      <c r="CY176" s="83" t="s">
        <v>108</v>
      </c>
      <c r="CZ176" s="83">
        <v>229603.5</v>
      </c>
      <c r="DA176" s="83" t="s">
        <v>5735</v>
      </c>
      <c r="DB176" s="83" t="s">
        <v>118</v>
      </c>
      <c r="DC176" s="83" t="s">
        <v>108</v>
      </c>
      <c r="DD176" s="83">
        <v>9211</v>
      </c>
      <c r="DE176" s="83" t="s">
        <v>173</v>
      </c>
      <c r="DF176" s="83" t="s">
        <v>118</v>
      </c>
      <c r="DG176" s="83" t="s">
        <v>500</v>
      </c>
      <c r="DH176" s="83"/>
      <c r="DI176" s="85">
        <v>43646</v>
      </c>
      <c r="DJ176" s="83" t="s">
        <v>584</v>
      </c>
      <c r="DK176" s="83" t="s">
        <v>102</v>
      </c>
      <c r="DL176" s="83" t="s">
        <v>482</v>
      </c>
      <c r="DM176" s="83">
        <v>0</v>
      </c>
      <c r="DN176" s="83" t="s">
        <v>483</v>
      </c>
      <c r="DO176" s="83">
        <v>1</v>
      </c>
      <c r="DP176" s="83">
        <v>4</v>
      </c>
      <c r="DQ176" s="83"/>
      <c r="DR176" s="83" t="s">
        <v>108</v>
      </c>
      <c r="DS176" s="83" t="s">
        <v>497</v>
      </c>
      <c r="DU176" s="215" t="s">
        <v>269</v>
      </c>
      <c r="DV176" s="136">
        <v>1</v>
      </c>
      <c r="DW176" s="136">
        <v>3</v>
      </c>
      <c r="DX176" s="215" t="s">
        <v>269</v>
      </c>
      <c r="DY176" s="215" t="s">
        <v>269</v>
      </c>
      <c r="DZ176" s="215" t="s">
        <v>269</v>
      </c>
      <c r="EA176" s="215" t="s">
        <v>269</v>
      </c>
      <c r="EB176" s="215" t="s">
        <v>269</v>
      </c>
      <c r="EC176" s="215" t="s">
        <v>269</v>
      </c>
      <c r="ED176" s="215" t="s">
        <v>269</v>
      </c>
      <c r="EE176" s="215" t="s">
        <v>269</v>
      </c>
    </row>
    <row r="177" spans="1:135" ht="57.6" x14ac:dyDescent="0.55000000000000004">
      <c r="A177" s="83" t="s">
        <v>130</v>
      </c>
      <c r="B177" s="136">
        <v>692746</v>
      </c>
      <c r="C177" t="s">
        <v>829</v>
      </c>
      <c r="D177" s="83" t="s">
        <v>228</v>
      </c>
      <c r="E177" s="138">
        <v>758341272236</v>
      </c>
      <c r="F177" s="83" t="s">
        <v>143</v>
      </c>
      <c r="G177" s="85">
        <v>43620</v>
      </c>
      <c r="H177" s="83" t="s">
        <v>98</v>
      </c>
      <c r="I177" s="84" t="s">
        <v>612</v>
      </c>
      <c r="J177" s="207" t="s">
        <v>628</v>
      </c>
      <c r="K177" s="208" t="s">
        <v>633</v>
      </c>
      <c r="L177" s="83" t="s">
        <v>108</v>
      </c>
      <c r="M177" s="184" t="s">
        <v>102</v>
      </c>
      <c r="N177" s="184" t="s">
        <v>556</v>
      </c>
      <c r="O177" s="85" t="s">
        <v>102</v>
      </c>
      <c r="P177" s="185">
        <v>42491</v>
      </c>
      <c r="Q177" s="186" t="s">
        <v>202</v>
      </c>
      <c r="R177" s="186" t="s">
        <v>613</v>
      </c>
      <c r="S177" s="186"/>
      <c r="T177" s="187"/>
      <c r="U177" s="188" t="s">
        <v>295</v>
      </c>
      <c r="V177" s="188" t="s">
        <v>205</v>
      </c>
      <c r="W177" s="188" t="s">
        <v>295</v>
      </c>
      <c r="X177" s="189" t="s">
        <v>107</v>
      </c>
      <c r="Y177" s="190" t="s">
        <v>614</v>
      </c>
      <c r="Z177" s="83">
        <v>700</v>
      </c>
      <c r="AA177" s="83" t="s">
        <v>193</v>
      </c>
      <c r="AB177" s="83" t="s">
        <v>181</v>
      </c>
      <c r="AC177" s="83" t="s">
        <v>102</v>
      </c>
      <c r="AD177" s="83" t="s">
        <v>5736</v>
      </c>
      <c r="AE177" s="83" t="s">
        <v>5737</v>
      </c>
      <c r="AF177" s="83" t="s">
        <v>102</v>
      </c>
      <c r="AG177" s="83" t="s">
        <v>175</v>
      </c>
      <c r="AH177" s="83" t="s">
        <v>5738</v>
      </c>
      <c r="AI177" s="83" t="s">
        <v>104</v>
      </c>
      <c r="AJ177" s="83" t="s">
        <v>105</v>
      </c>
      <c r="AK177" s="191" t="s">
        <v>5736</v>
      </c>
      <c r="AL177" s="191" t="s">
        <v>5737</v>
      </c>
      <c r="AM177" s="191" t="s">
        <v>102</v>
      </c>
      <c r="AN177" s="191" t="s">
        <v>175</v>
      </c>
      <c r="AO177" s="191" t="s">
        <v>5738</v>
      </c>
      <c r="AP177" s="191" t="s">
        <v>104</v>
      </c>
      <c r="AQ177" s="191" t="s">
        <v>105</v>
      </c>
      <c r="AR177" s="191" t="s">
        <v>106</v>
      </c>
      <c r="AS177" s="191"/>
      <c r="AT177" s="191"/>
      <c r="AU177" s="191"/>
      <c r="AV177" s="191"/>
      <c r="AW177" s="191"/>
      <c r="AX177" s="191" t="s">
        <v>575</v>
      </c>
      <c r="AY177" s="192" t="s">
        <v>454</v>
      </c>
      <c r="AZ177" s="192" t="s">
        <v>108</v>
      </c>
      <c r="BA177" s="91" t="s">
        <v>108</v>
      </c>
      <c r="BB177" s="90">
        <v>0</v>
      </c>
      <c r="BC177" s="93" t="s">
        <v>102</v>
      </c>
      <c r="BD177" s="93" t="s">
        <v>102</v>
      </c>
      <c r="BE177" s="93" t="s">
        <v>102</v>
      </c>
      <c r="BF177" s="93" t="s">
        <v>102</v>
      </c>
      <c r="BG177" s="97" t="s">
        <v>108</v>
      </c>
      <c r="BH177" s="93" t="s">
        <v>108</v>
      </c>
      <c r="BI177" s="93" t="s">
        <v>102</v>
      </c>
      <c r="BJ177" s="93" t="s">
        <v>102</v>
      </c>
      <c r="BK177" s="93" t="s">
        <v>102</v>
      </c>
      <c r="BL177" s="93" t="s">
        <v>102</v>
      </c>
      <c r="BM177" s="93" t="s">
        <v>102</v>
      </c>
      <c r="BN177" s="93" t="s">
        <v>102</v>
      </c>
      <c r="BO177" s="93" t="s">
        <v>102</v>
      </c>
      <c r="BP177" s="96" t="s">
        <v>102</v>
      </c>
      <c r="BQ177" s="90">
        <v>0</v>
      </c>
      <c r="BR177" s="93" t="s">
        <v>102</v>
      </c>
      <c r="BS177" s="93" t="s">
        <v>102</v>
      </c>
      <c r="BT177" s="93" t="s">
        <v>102</v>
      </c>
      <c r="BU177" s="93" t="s">
        <v>102</v>
      </c>
      <c r="BV177" s="97" t="s">
        <v>108</v>
      </c>
      <c r="BW177" s="93" t="s">
        <v>108</v>
      </c>
      <c r="BX177" s="95" t="s">
        <v>102</v>
      </c>
      <c r="BY177" s="93" t="s">
        <v>102</v>
      </c>
      <c r="BZ177" s="93" t="s">
        <v>102</v>
      </c>
      <c r="CA177" s="93" t="s">
        <v>102</v>
      </c>
      <c r="CB177" s="93" t="s">
        <v>102</v>
      </c>
      <c r="CC177" s="93" t="s">
        <v>102</v>
      </c>
      <c r="CD177" s="93" t="s">
        <v>102</v>
      </c>
      <c r="CE177" s="193" t="s">
        <v>102</v>
      </c>
      <c r="CF177" s="194" t="s">
        <v>508</v>
      </c>
      <c r="CG177" s="195" t="s">
        <v>102</v>
      </c>
      <c r="CH177" s="101" t="e">
        <v>#N/A</v>
      </c>
      <c r="CI177" s="102" t="s">
        <v>580</v>
      </c>
      <c r="CJ177" s="196" t="s">
        <v>108</v>
      </c>
      <c r="CK177" s="104" t="s">
        <v>109</v>
      </c>
      <c r="CL177" s="105" t="s">
        <v>579</v>
      </c>
      <c r="CM177" s="83" t="s">
        <v>108</v>
      </c>
      <c r="CN177" s="106" t="s">
        <v>108</v>
      </c>
      <c r="CO177" s="197" t="s">
        <v>108</v>
      </c>
      <c r="CP177" s="107"/>
      <c r="CQ177" s="198" t="s">
        <v>474</v>
      </c>
      <c r="CR177" s="198" t="s">
        <v>474</v>
      </c>
      <c r="CS177" s="199" t="s">
        <v>616</v>
      </c>
      <c r="CT177" s="83" t="s">
        <v>109</v>
      </c>
      <c r="CU177" s="83" t="s">
        <v>109</v>
      </c>
      <c r="CV177" s="83">
        <v>43</v>
      </c>
      <c r="CW177" s="83" t="s">
        <v>112</v>
      </c>
      <c r="CX177" s="83">
        <v>43</v>
      </c>
      <c r="CY177" s="83" t="s">
        <v>5739</v>
      </c>
      <c r="CZ177" s="83">
        <v>230923</v>
      </c>
      <c r="DA177" s="83" t="s">
        <v>138</v>
      </c>
      <c r="DB177" s="83" t="s">
        <v>124</v>
      </c>
      <c r="DC177" s="83" t="s">
        <v>501</v>
      </c>
      <c r="DD177" s="83">
        <v>6518</v>
      </c>
      <c r="DE177" s="83" t="s">
        <v>582</v>
      </c>
      <c r="DF177" s="83" t="s">
        <v>145</v>
      </c>
      <c r="DG177" s="83" t="s">
        <v>501</v>
      </c>
      <c r="DH177" s="83" t="s">
        <v>582</v>
      </c>
      <c r="DI177" s="85">
        <v>43646</v>
      </c>
      <c r="DJ177" s="83" t="s">
        <v>584</v>
      </c>
      <c r="DK177" s="83" t="s">
        <v>102</v>
      </c>
      <c r="DL177" s="83" t="s">
        <v>482</v>
      </c>
      <c r="DM177" s="83">
        <v>0</v>
      </c>
      <c r="DN177" s="83" t="s">
        <v>238</v>
      </c>
      <c r="DO177" s="83">
        <v>1</v>
      </c>
      <c r="DP177" s="83">
        <v>2</v>
      </c>
      <c r="DQ177" s="83"/>
      <c r="DR177" s="83" t="s">
        <v>108</v>
      </c>
      <c r="DS177" s="83" t="s">
        <v>497</v>
      </c>
      <c r="DU177" s="215" t="s">
        <v>269</v>
      </c>
      <c r="DV177" s="136">
        <v>1</v>
      </c>
      <c r="DW177" s="136">
        <v>3</v>
      </c>
      <c r="DX177" s="215" t="s">
        <v>269</v>
      </c>
      <c r="DY177" s="215" t="s">
        <v>269</v>
      </c>
      <c r="DZ177" s="215" t="s">
        <v>269</v>
      </c>
      <c r="EA177" s="215" t="s">
        <v>269</v>
      </c>
      <c r="EB177" s="215" t="s">
        <v>269</v>
      </c>
      <c r="EC177" s="215" t="s">
        <v>269</v>
      </c>
      <c r="ED177" s="215" t="s">
        <v>269</v>
      </c>
      <c r="EE177" s="215" t="s">
        <v>269</v>
      </c>
    </row>
    <row r="178" spans="1:135" ht="28.8" x14ac:dyDescent="0.55000000000000004">
      <c r="A178" s="83" t="s">
        <v>130</v>
      </c>
      <c r="B178" s="136">
        <v>146727</v>
      </c>
      <c r="C178" t="s">
        <v>830</v>
      </c>
      <c r="D178" s="83" t="s">
        <v>228</v>
      </c>
      <c r="E178" s="138">
        <v>979546836181</v>
      </c>
      <c r="F178" s="83" t="s">
        <v>114</v>
      </c>
      <c r="G178" s="85">
        <v>43634</v>
      </c>
      <c r="H178" s="83" t="s">
        <v>98</v>
      </c>
      <c r="I178" s="84" t="s">
        <v>618</v>
      </c>
      <c r="J178" s="207" t="s">
        <v>629</v>
      </c>
      <c r="K178" s="208" t="s">
        <v>634</v>
      </c>
      <c r="L178" s="83" t="s">
        <v>108</v>
      </c>
      <c r="M178" s="184">
        <v>27526</v>
      </c>
      <c r="N178" s="184"/>
      <c r="O178" s="85" t="s">
        <v>102</v>
      </c>
      <c r="P178" s="185">
        <v>43013</v>
      </c>
      <c r="Q178" s="186" t="s">
        <v>203</v>
      </c>
      <c r="R178" s="186"/>
      <c r="S178" s="186"/>
      <c r="T178" s="187"/>
      <c r="U178" s="188" t="s">
        <v>296</v>
      </c>
      <c r="V178" s="188" t="s">
        <v>205</v>
      </c>
      <c r="W178" s="189" t="s">
        <v>619</v>
      </c>
      <c r="X178" s="189" t="s">
        <v>107</v>
      </c>
      <c r="Y178" s="190" t="s">
        <v>614</v>
      </c>
      <c r="Z178" s="83">
        <v>700</v>
      </c>
      <c r="AA178" s="83" t="s">
        <v>193</v>
      </c>
      <c r="AB178" s="83" t="s">
        <v>181</v>
      </c>
      <c r="AC178" s="83" t="s">
        <v>102</v>
      </c>
      <c r="AD178" s="83" t="s">
        <v>5740</v>
      </c>
      <c r="AE178" s="83" t="s">
        <v>102</v>
      </c>
      <c r="AF178" s="83" t="s">
        <v>102</v>
      </c>
      <c r="AG178" s="83" t="s">
        <v>174</v>
      </c>
      <c r="AH178" s="83" t="s">
        <v>5729</v>
      </c>
      <c r="AI178" s="83" t="s">
        <v>104</v>
      </c>
      <c r="AJ178" s="83" t="s">
        <v>105</v>
      </c>
      <c r="AK178" s="191" t="s">
        <v>5740</v>
      </c>
      <c r="AL178" s="191" t="s">
        <v>102</v>
      </c>
      <c r="AM178" s="191" t="s">
        <v>102</v>
      </c>
      <c r="AN178" s="191" t="s">
        <v>174</v>
      </c>
      <c r="AO178" s="191" t="s">
        <v>5729</v>
      </c>
      <c r="AP178" s="191" t="s">
        <v>104</v>
      </c>
      <c r="AQ178" s="191" t="s">
        <v>105</v>
      </c>
      <c r="AR178" s="191" t="s">
        <v>106</v>
      </c>
      <c r="AS178" s="191" t="s">
        <v>5740</v>
      </c>
      <c r="AT178" s="191" t="s">
        <v>488</v>
      </c>
      <c r="AU178" s="191" t="s">
        <v>5741</v>
      </c>
      <c r="AV178" s="191" t="s">
        <v>104</v>
      </c>
      <c r="AW178" s="191" t="s">
        <v>204</v>
      </c>
      <c r="AX178" s="191"/>
      <c r="AY178" s="192" t="s">
        <v>454</v>
      </c>
      <c r="AZ178" s="192" t="s">
        <v>416</v>
      </c>
      <c r="BA178" s="91" t="s">
        <v>108</v>
      </c>
      <c r="BB178" s="90">
        <v>0</v>
      </c>
      <c r="BC178" s="93" t="s">
        <v>102</v>
      </c>
      <c r="BD178" s="93" t="s">
        <v>102</v>
      </c>
      <c r="BE178" s="93" t="s">
        <v>102</v>
      </c>
      <c r="BF178" s="93" t="s">
        <v>102</v>
      </c>
      <c r="BG178" s="97" t="s">
        <v>108</v>
      </c>
      <c r="BH178" s="93" t="s">
        <v>108</v>
      </c>
      <c r="BI178" s="93" t="s">
        <v>102</v>
      </c>
      <c r="BJ178" s="93" t="s">
        <v>102</v>
      </c>
      <c r="BK178" s="93" t="s">
        <v>102</v>
      </c>
      <c r="BL178" s="93" t="s">
        <v>102</v>
      </c>
      <c r="BM178" s="93" t="s">
        <v>102</v>
      </c>
      <c r="BN178" s="93" t="s">
        <v>102</v>
      </c>
      <c r="BO178" s="93" t="s">
        <v>102</v>
      </c>
      <c r="BP178" s="96" t="s">
        <v>102</v>
      </c>
      <c r="BQ178" s="90">
        <v>0</v>
      </c>
      <c r="BR178" s="93" t="s">
        <v>102</v>
      </c>
      <c r="BS178" s="93" t="s">
        <v>102</v>
      </c>
      <c r="BT178" s="93" t="s">
        <v>102</v>
      </c>
      <c r="BU178" s="93" t="s">
        <v>102</v>
      </c>
      <c r="BV178" s="97" t="s">
        <v>108</v>
      </c>
      <c r="BW178" s="93" t="s">
        <v>108</v>
      </c>
      <c r="BX178" s="95" t="s">
        <v>102</v>
      </c>
      <c r="BY178" s="93" t="s">
        <v>102</v>
      </c>
      <c r="BZ178" s="93" t="s">
        <v>102</v>
      </c>
      <c r="CA178" s="93" t="s">
        <v>102</v>
      </c>
      <c r="CB178" s="93" t="s">
        <v>102</v>
      </c>
      <c r="CC178" s="93" t="s">
        <v>102</v>
      </c>
      <c r="CD178" s="93" t="s">
        <v>102</v>
      </c>
      <c r="CE178" s="193" t="s">
        <v>102</v>
      </c>
      <c r="CF178" s="194" t="s">
        <v>436</v>
      </c>
      <c r="CG178" s="195" t="s">
        <v>5742</v>
      </c>
      <c r="CH178" s="101" t="s">
        <v>310</v>
      </c>
      <c r="CI178" s="102"/>
      <c r="CJ178" s="196" t="s">
        <v>5743</v>
      </c>
      <c r="CK178" s="104" t="s">
        <v>190</v>
      </c>
      <c r="CL178" s="105"/>
      <c r="CM178" s="83" t="s">
        <v>623</v>
      </c>
      <c r="CN178" s="106" t="s">
        <v>624</v>
      </c>
      <c r="CO178" s="197" t="s">
        <v>625</v>
      </c>
      <c r="CP178" s="107"/>
      <c r="CQ178" s="198" t="s">
        <v>474</v>
      </c>
      <c r="CR178" s="198" t="s">
        <v>474</v>
      </c>
      <c r="CS178" s="199"/>
      <c r="CT178" s="83" t="s">
        <v>109</v>
      </c>
      <c r="CU178" s="83" t="s">
        <v>109</v>
      </c>
      <c r="CV178" s="83">
        <v>90</v>
      </c>
      <c r="CW178" s="83" t="s">
        <v>139</v>
      </c>
      <c r="CX178" s="83">
        <v>90</v>
      </c>
      <c r="CY178" s="83" t="s">
        <v>108</v>
      </c>
      <c r="CZ178" s="83">
        <v>232242.5</v>
      </c>
      <c r="DA178" s="83" t="s">
        <v>581</v>
      </c>
      <c r="DB178" s="83" t="s">
        <v>152</v>
      </c>
      <c r="DC178" s="83" t="s">
        <v>500</v>
      </c>
      <c r="DD178" s="83">
        <v>2044</v>
      </c>
      <c r="DE178" s="83" t="s">
        <v>606</v>
      </c>
      <c r="DF178" s="83" t="s">
        <v>152</v>
      </c>
      <c r="DG178" s="83" t="s">
        <v>500</v>
      </c>
      <c r="DH178" s="83"/>
      <c r="DI178" s="85">
        <v>43646</v>
      </c>
      <c r="DJ178" s="83" t="s">
        <v>584</v>
      </c>
      <c r="DK178" s="83" t="s">
        <v>102</v>
      </c>
      <c r="DL178" s="83" t="s">
        <v>482</v>
      </c>
      <c r="DM178" s="83">
        <v>0</v>
      </c>
      <c r="DN178" s="83" t="s">
        <v>483</v>
      </c>
      <c r="DO178" s="83">
        <v>1</v>
      </c>
      <c r="DP178" s="83">
        <v>6</v>
      </c>
      <c r="DQ178" s="83"/>
      <c r="DR178" s="83" t="s">
        <v>108</v>
      </c>
      <c r="DS178" s="83" t="s">
        <v>497</v>
      </c>
      <c r="DU178" s="215" t="s">
        <v>269</v>
      </c>
      <c r="DV178" s="136">
        <v>1</v>
      </c>
      <c r="DW178" s="136">
        <v>3</v>
      </c>
      <c r="DX178" s="215" t="s">
        <v>269</v>
      </c>
      <c r="DY178" s="215" t="s">
        <v>269</v>
      </c>
      <c r="DZ178" s="215" t="s">
        <v>269</v>
      </c>
      <c r="EA178" s="215" t="s">
        <v>269</v>
      </c>
      <c r="EB178" s="215" t="s">
        <v>269</v>
      </c>
      <c r="EC178" s="215" t="s">
        <v>269</v>
      </c>
      <c r="ED178" s="215" t="s">
        <v>269</v>
      </c>
      <c r="EE178" s="215" t="s">
        <v>269</v>
      </c>
    </row>
    <row r="179" spans="1:135" ht="28.8" x14ac:dyDescent="0.55000000000000004">
      <c r="A179" s="83" t="s">
        <v>130</v>
      </c>
      <c r="B179" s="136">
        <v>481848</v>
      </c>
      <c r="C179" t="s">
        <v>831</v>
      </c>
      <c r="D179" s="83" t="s">
        <v>228</v>
      </c>
      <c r="E179" s="138">
        <v>596709794855</v>
      </c>
      <c r="F179" s="83" t="s">
        <v>114</v>
      </c>
      <c r="G179" s="85">
        <v>43643</v>
      </c>
      <c r="H179" s="211" t="s">
        <v>98</v>
      </c>
      <c r="I179" s="84" t="s">
        <v>610</v>
      </c>
      <c r="J179" s="207" t="s">
        <v>627</v>
      </c>
      <c r="K179" s="208" t="s">
        <v>630</v>
      </c>
      <c r="L179" s="83" t="s">
        <v>108</v>
      </c>
      <c r="M179" s="184">
        <v>24437</v>
      </c>
      <c r="N179" s="184"/>
      <c r="O179" s="85" t="s">
        <v>102</v>
      </c>
      <c r="P179" s="185">
        <v>42491</v>
      </c>
      <c r="Q179" s="186" t="s">
        <v>203</v>
      </c>
      <c r="R179" s="186"/>
      <c r="S179" s="186"/>
      <c r="T179" s="187"/>
      <c r="U179" s="188" t="s">
        <v>296</v>
      </c>
      <c r="V179" s="188" t="s">
        <v>297</v>
      </c>
      <c r="W179" s="188" t="s">
        <v>297</v>
      </c>
      <c r="X179" s="189" t="s">
        <v>167</v>
      </c>
      <c r="Y179" s="190"/>
      <c r="Z179" s="83">
        <v>700</v>
      </c>
      <c r="AA179" s="83" t="s">
        <v>193</v>
      </c>
      <c r="AB179" s="83" t="s">
        <v>181</v>
      </c>
      <c r="AC179" s="83" t="s">
        <v>102</v>
      </c>
      <c r="AD179" s="83" t="s">
        <v>5744</v>
      </c>
      <c r="AE179" s="83" t="s">
        <v>102</v>
      </c>
      <c r="AF179" s="83" t="s">
        <v>102</v>
      </c>
      <c r="AG179" s="83" t="s">
        <v>119</v>
      </c>
      <c r="AH179" s="83" t="s">
        <v>5745</v>
      </c>
      <c r="AI179" s="83" t="s">
        <v>104</v>
      </c>
      <c r="AJ179" s="83" t="s">
        <v>105</v>
      </c>
      <c r="AK179" s="191" t="s">
        <v>5744</v>
      </c>
      <c r="AL179" s="191" t="s">
        <v>102</v>
      </c>
      <c r="AM179" s="191" t="s">
        <v>102</v>
      </c>
      <c r="AN179" s="191" t="s">
        <v>119</v>
      </c>
      <c r="AO179" s="191" t="s">
        <v>5745</v>
      </c>
      <c r="AP179" s="191" t="s">
        <v>104</v>
      </c>
      <c r="AQ179" s="191" t="s">
        <v>105</v>
      </c>
      <c r="AR179" s="191" t="s">
        <v>106</v>
      </c>
      <c r="AS179" s="191" t="s">
        <v>5744</v>
      </c>
      <c r="AT179" s="191" t="s">
        <v>485</v>
      </c>
      <c r="AU179" s="191" t="s">
        <v>5745</v>
      </c>
      <c r="AV179" s="191" t="s">
        <v>104</v>
      </c>
      <c r="AW179" s="191" t="s">
        <v>204</v>
      </c>
      <c r="AX179" s="191"/>
      <c r="AY179" s="192" t="s">
        <v>454</v>
      </c>
      <c r="AZ179" s="192" t="s">
        <v>416</v>
      </c>
      <c r="BA179" s="91" t="s">
        <v>108</v>
      </c>
      <c r="BB179" s="90">
        <v>0</v>
      </c>
      <c r="BC179" s="93" t="s">
        <v>102</v>
      </c>
      <c r="BD179" s="93" t="s">
        <v>102</v>
      </c>
      <c r="BE179" s="93" t="s">
        <v>102</v>
      </c>
      <c r="BF179" s="93" t="s">
        <v>102</v>
      </c>
      <c r="BG179" s="97" t="s">
        <v>108</v>
      </c>
      <c r="BH179" s="93" t="s">
        <v>108</v>
      </c>
      <c r="BI179" s="93" t="s">
        <v>102</v>
      </c>
      <c r="BJ179" s="93" t="s">
        <v>102</v>
      </c>
      <c r="BK179" s="93" t="s">
        <v>102</v>
      </c>
      <c r="BL179" s="93" t="s">
        <v>102</v>
      </c>
      <c r="BM179" s="93" t="s">
        <v>102</v>
      </c>
      <c r="BN179" s="93" t="s">
        <v>102</v>
      </c>
      <c r="BO179" s="93" t="s">
        <v>102</v>
      </c>
      <c r="BP179" s="96" t="s">
        <v>102</v>
      </c>
      <c r="BQ179" s="90">
        <v>0</v>
      </c>
      <c r="BR179" s="93" t="s">
        <v>102</v>
      </c>
      <c r="BS179" s="93" t="s">
        <v>102</v>
      </c>
      <c r="BT179" s="93" t="s">
        <v>102</v>
      </c>
      <c r="BU179" s="93" t="s">
        <v>102</v>
      </c>
      <c r="BV179" s="97" t="s">
        <v>108</v>
      </c>
      <c r="BW179" s="93" t="s">
        <v>108</v>
      </c>
      <c r="BX179" s="95" t="s">
        <v>102</v>
      </c>
      <c r="BY179" s="93" t="s">
        <v>102</v>
      </c>
      <c r="BZ179" s="93" t="s">
        <v>102</v>
      </c>
      <c r="CA179" s="93" t="s">
        <v>102</v>
      </c>
      <c r="CB179" s="93" t="s">
        <v>102</v>
      </c>
      <c r="CC179" s="93" t="s">
        <v>102</v>
      </c>
      <c r="CD179" s="93" t="s">
        <v>102</v>
      </c>
      <c r="CE179" s="193" t="s">
        <v>102</v>
      </c>
      <c r="CF179" s="194" t="s">
        <v>436</v>
      </c>
      <c r="CG179" s="195" t="s">
        <v>5746</v>
      </c>
      <c r="CH179" s="101" t="s">
        <v>563</v>
      </c>
      <c r="CI179" s="102"/>
      <c r="CJ179" s="196" t="s">
        <v>577</v>
      </c>
      <c r="CK179" s="104" t="s">
        <v>190</v>
      </c>
      <c r="CL179" s="105"/>
      <c r="CM179" s="83" t="s">
        <v>578</v>
      </c>
      <c r="CN179" s="106" t="s">
        <v>108</v>
      </c>
      <c r="CO179" s="197" t="s">
        <v>566</v>
      </c>
      <c r="CP179" s="107"/>
      <c r="CQ179" s="198" t="s">
        <v>107</v>
      </c>
      <c r="CR179" s="198" t="s">
        <v>107</v>
      </c>
      <c r="CS179" s="199"/>
      <c r="CT179" s="83" t="s">
        <v>109</v>
      </c>
      <c r="CU179" s="83" t="s">
        <v>109</v>
      </c>
      <c r="CV179" s="83">
        <v>25</v>
      </c>
      <c r="CW179" s="83" t="s">
        <v>270</v>
      </c>
      <c r="CX179" s="83">
        <v>25</v>
      </c>
      <c r="CY179" s="83" t="s">
        <v>108</v>
      </c>
      <c r="CZ179" s="83">
        <v>233562</v>
      </c>
      <c r="DA179" s="83" t="s">
        <v>5747</v>
      </c>
      <c r="DB179" s="83" t="s">
        <v>118</v>
      </c>
      <c r="DC179" s="83" t="s">
        <v>108</v>
      </c>
      <c r="DD179" s="83">
        <v>2254</v>
      </c>
      <c r="DE179" s="83" t="s">
        <v>173</v>
      </c>
      <c r="DF179" s="83" t="s">
        <v>118</v>
      </c>
      <c r="DG179" s="83" t="s">
        <v>500</v>
      </c>
      <c r="DH179" s="83"/>
      <c r="DI179" s="85">
        <v>43646</v>
      </c>
      <c r="DJ179" s="83" t="s">
        <v>584</v>
      </c>
      <c r="DK179" s="83" t="s">
        <v>102</v>
      </c>
      <c r="DL179" s="83" t="s">
        <v>482</v>
      </c>
      <c r="DM179" s="83">
        <v>0</v>
      </c>
      <c r="DN179" s="83" t="s">
        <v>483</v>
      </c>
      <c r="DO179" s="83">
        <v>1</v>
      </c>
      <c r="DP179" s="83">
        <v>1</v>
      </c>
      <c r="DQ179" s="83"/>
      <c r="DR179" s="83" t="s">
        <v>108</v>
      </c>
      <c r="DS179" s="83" t="s">
        <v>497</v>
      </c>
      <c r="DU179" s="215" t="s">
        <v>269</v>
      </c>
      <c r="DV179" s="136">
        <v>1</v>
      </c>
      <c r="DW179" s="136">
        <v>3</v>
      </c>
      <c r="DX179" s="215" t="s">
        <v>269</v>
      </c>
      <c r="DY179" s="215" t="s">
        <v>269</v>
      </c>
      <c r="DZ179" s="215" t="s">
        <v>269</v>
      </c>
      <c r="EA179" s="215" t="s">
        <v>269</v>
      </c>
      <c r="EB179" s="215" t="s">
        <v>269</v>
      </c>
      <c r="EC179" s="215" t="s">
        <v>269</v>
      </c>
      <c r="ED179" s="215" t="s">
        <v>269</v>
      </c>
      <c r="EE179" s="215" t="s">
        <v>269</v>
      </c>
    </row>
    <row r="180" spans="1:135" ht="57.6" x14ac:dyDescent="0.55000000000000004">
      <c r="A180" s="83" t="s">
        <v>130</v>
      </c>
      <c r="B180" s="136">
        <v>858001</v>
      </c>
      <c r="C180" t="s">
        <v>832</v>
      </c>
      <c r="D180" s="83" t="s">
        <v>228</v>
      </c>
      <c r="E180" s="138">
        <v>400405271345</v>
      </c>
      <c r="F180" s="83" t="s">
        <v>143</v>
      </c>
      <c r="G180" s="85">
        <v>43620</v>
      </c>
      <c r="H180" s="83" t="s">
        <v>98</v>
      </c>
      <c r="I180" s="84" t="s">
        <v>612</v>
      </c>
      <c r="J180" s="207" t="s">
        <v>628</v>
      </c>
      <c r="K180" s="208" t="s">
        <v>633</v>
      </c>
      <c r="L180" s="83" t="s">
        <v>108</v>
      </c>
      <c r="M180" s="184" t="s">
        <v>102</v>
      </c>
      <c r="N180" s="184" t="s">
        <v>556</v>
      </c>
      <c r="O180" s="85" t="s">
        <v>102</v>
      </c>
      <c r="P180" s="185">
        <v>42491</v>
      </c>
      <c r="Q180" s="186" t="s">
        <v>202</v>
      </c>
      <c r="R180" s="186" t="s">
        <v>613</v>
      </c>
      <c r="S180" s="186"/>
      <c r="T180" s="187"/>
      <c r="U180" s="188" t="s">
        <v>295</v>
      </c>
      <c r="V180" s="188" t="s">
        <v>205</v>
      </c>
      <c r="W180" s="188" t="s">
        <v>295</v>
      </c>
      <c r="X180" s="189" t="s">
        <v>107</v>
      </c>
      <c r="Y180" s="190" t="s">
        <v>614</v>
      </c>
      <c r="Z180" s="83">
        <v>700</v>
      </c>
      <c r="AA180" s="83" t="s">
        <v>193</v>
      </c>
      <c r="AB180" s="83" t="s">
        <v>181</v>
      </c>
      <c r="AC180" s="83" t="s">
        <v>102</v>
      </c>
      <c r="AD180" s="83" t="s">
        <v>5748</v>
      </c>
      <c r="AE180" s="83" t="s">
        <v>5749</v>
      </c>
      <c r="AF180" s="83" t="s">
        <v>102</v>
      </c>
      <c r="AG180" s="83" t="s">
        <v>175</v>
      </c>
      <c r="AH180" s="83" t="s">
        <v>5750</v>
      </c>
      <c r="AI180" s="83" t="s">
        <v>104</v>
      </c>
      <c r="AJ180" s="83" t="s">
        <v>105</v>
      </c>
      <c r="AK180" s="191" t="s">
        <v>5748</v>
      </c>
      <c r="AL180" s="191" t="s">
        <v>5749</v>
      </c>
      <c r="AM180" s="191" t="s">
        <v>102</v>
      </c>
      <c r="AN180" s="191" t="s">
        <v>175</v>
      </c>
      <c r="AO180" s="191" t="s">
        <v>5750</v>
      </c>
      <c r="AP180" s="191" t="s">
        <v>104</v>
      </c>
      <c r="AQ180" s="191" t="s">
        <v>105</v>
      </c>
      <c r="AR180" s="191" t="s">
        <v>106</v>
      </c>
      <c r="AS180" s="191"/>
      <c r="AT180" s="191"/>
      <c r="AU180" s="191"/>
      <c r="AV180" s="191"/>
      <c r="AW180" s="191"/>
      <c r="AX180" s="191" t="s">
        <v>575</v>
      </c>
      <c r="AY180" s="192" t="s">
        <v>454</v>
      </c>
      <c r="AZ180" s="192" t="s">
        <v>108</v>
      </c>
      <c r="BA180" s="91" t="s">
        <v>108</v>
      </c>
      <c r="BB180" s="90">
        <v>0</v>
      </c>
      <c r="BC180" s="93" t="s">
        <v>102</v>
      </c>
      <c r="BD180" s="93" t="s">
        <v>102</v>
      </c>
      <c r="BE180" s="93" t="s">
        <v>102</v>
      </c>
      <c r="BF180" s="93" t="s">
        <v>102</v>
      </c>
      <c r="BG180" s="97" t="s">
        <v>108</v>
      </c>
      <c r="BH180" s="93" t="s">
        <v>108</v>
      </c>
      <c r="BI180" s="93" t="s">
        <v>102</v>
      </c>
      <c r="BJ180" s="93" t="s">
        <v>102</v>
      </c>
      <c r="BK180" s="93" t="s">
        <v>102</v>
      </c>
      <c r="BL180" s="93" t="s">
        <v>102</v>
      </c>
      <c r="BM180" s="93" t="s">
        <v>102</v>
      </c>
      <c r="BN180" s="93" t="s">
        <v>102</v>
      </c>
      <c r="BO180" s="93" t="s">
        <v>102</v>
      </c>
      <c r="BP180" s="96" t="s">
        <v>102</v>
      </c>
      <c r="BQ180" s="90">
        <v>0</v>
      </c>
      <c r="BR180" s="93" t="s">
        <v>102</v>
      </c>
      <c r="BS180" s="93" t="s">
        <v>102</v>
      </c>
      <c r="BT180" s="93" t="s">
        <v>102</v>
      </c>
      <c r="BU180" s="93" t="s">
        <v>102</v>
      </c>
      <c r="BV180" s="97" t="s">
        <v>108</v>
      </c>
      <c r="BW180" s="93" t="s">
        <v>108</v>
      </c>
      <c r="BX180" s="95" t="s">
        <v>102</v>
      </c>
      <c r="BY180" s="93" t="s">
        <v>102</v>
      </c>
      <c r="BZ180" s="93" t="s">
        <v>102</v>
      </c>
      <c r="CA180" s="93" t="s">
        <v>102</v>
      </c>
      <c r="CB180" s="93" t="s">
        <v>102</v>
      </c>
      <c r="CC180" s="93" t="s">
        <v>102</v>
      </c>
      <c r="CD180" s="93" t="s">
        <v>102</v>
      </c>
      <c r="CE180" s="193" t="s">
        <v>102</v>
      </c>
      <c r="CF180" s="194" t="s">
        <v>508</v>
      </c>
      <c r="CG180" s="195" t="s">
        <v>102</v>
      </c>
      <c r="CH180" s="101" t="e">
        <v>#N/A</v>
      </c>
      <c r="CI180" s="102" t="s">
        <v>580</v>
      </c>
      <c r="CJ180" s="196" t="s">
        <v>108</v>
      </c>
      <c r="CK180" s="104" t="s">
        <v>109</v>
      </c>
      <c r="CL180" s="105" t="s">
        <v>579</v>
      </c>
      <c r="CM180" s="83" t="s">
        <v>108</v>
      </c>
      <c r="CN180" s="106" t="s">
        <v>108</v>
      </c>
      <c r="CO180" s="197" t="s">
        <v>108</v>
      </c>
      <c r="CP180" s="107"/>
      <c r="CQ180" s="198" t="s">
        <v>474</v>
      </c>
      <c r="CR180" s="198" t="s">
        <v>474</v>
      </c>
      <c r="CS180" s="199" t="s">
        <v>616</v>
      </c>
      <c r="CT180" s="83" t="s">
        <v>109</v>
      </c>
      <c r="CU180" s="83" t="s">
        <v>109</v>
      </c>
      <c r="CV180" s="83">
        <v>14</v>
      </c>
      <c r="CW180" s="83" t="s">
        <v>112</v>
      </c>
      <c r="CX180" s="83">
        <v>14</v>
      </c>
      <c r="CY180" s="83" t="s">
        <v>5751</v>
      </c>
      <c r="CZ180" s="83">
        <v>234881.5</v>
      </c>
      <c r="DA180" s="83" t="s">
        <v>138</v>
      </c>
      <c r="DB180" s="83" t="s">
        <v>124</v>
      </c>
      <c r="DC180" s="83" t="s">
        <v>501</v>
      </c>
      <c r="DD180" s="83">
        <v>1195</v>
      </c>
      <c r="DE180" s="83" t="s">
        <v>582</v>
      </c>
      <c r="DF180" s="83" t="s">
        <v>145</v>
      </c>
      <c r="DG180" s="83" t="s">
        <v>501</v>
      </c>
      <c r="DH180" s="83" t="s">
        <v>582</v>
      </c>
      <c r="DI180" s="85">
        <v>43646</v>
      </c>
      <c r="DJ180" s="83" t="s">
        <v>584</v>
      </c>
      <c r="DK180" s="83" t="s">
        <v>102</v>
      </c>
      <c r="DL180" s="83" t="s">
        <v>482</v>
      </c>
      <c r="DM180" s="83">
        <v>0</v>
      </c>
      <c r="DN180" s="83" t="s">
        <v>238</v>
      </c>
      <c r="DO180" s="83">
        <v>1</v>
      </c>
      <c r="DP180" s="83">
        <v>2</v>
      </c>
      <c r="DQ180" s="83"/>
      <c r="DR180" s="83" t="s">
        <v>108</v>
      </c>
      <c r="DS180" s="83" t="s">
        <v>497</v>
      </c>
      <c r="DU180" s="215" t="s">
        <v>269</v>
      </c>
      <c r="DV180" s="136">
        <v>1</v>
      </c>
      <c r="DW180" s="136">
        <v>3</v>
      </c>
      <c r="DX180" s="215" t="s">
        <v>269</v>
      </c>
      <c r="DY180" s="215" t="s">
        <v>269</v>
      </c>
      <c r="DZ180" s="215" t="s">
        <v>269</v>
      </c>
      <c r="EA180" s="215" t="s">
        <v>269</v>
      </c>
      <c r="EB180" s="215" t="s">
        <v>269</v>
      </c>
      <c r="EC180" s="215" t="s">
        <v>269</v>
      </c>
      <c r="ED180" s="215" t="s">
        <v>269</v>
      </c>
      <c r="EE180" s="215" t="s">
        <v>269</v>
      </c>
    </row>
    <row r="181" spans="1:135" ht="28.8" x14ac:dyDescent="0.55000000000000004">
      <c r="A181" s="83" t="s">
        <v>130</v>
      </c>
      <c r="B181" s="136">
        <v>315937</v>
      </c>
      <c r="C181" t="s">
        <v>833</v>
      </c>
      <c r="D181" s="83" t="s">
        <v>228</v>
      </c>
      <c r="E181" s="138">
        <v>729909442478</v>
      </c>
      <c r="F181" s="83" t="s">
        <v>114</v>
      </c>
      <c r="G181" s="85">
        <v>43634</v>
      </c>
      <c r="H181" s="83" t="s">
        <v>98</v>
      </c>
      <c r="I181" s="84" t="s">
        <v>618</v>
      </c>
      <c r="J181" s="207" t="s">
        <v>629</v>
      </c>
      <c r="K181" s="208" t="s">
        <v>634</v>
      </c>
      <c r="L181" s="83" t="s">
        <v>108</v>
      </c>
      <c r="M181" s="184">
        <v>27527</v>
      </c>
      <c r="N181" s="184"/>
      <c r="O181" s="85" t="s">
        <v>102</v>
      </c>
      <c r="P181" s="185">
        <v>43013</v>
      </c>
      <c r="Q181" s="186" t="s">
        <v>203</v>
      </c>
      <c r="R181" s="186"/>
      <c r="S181" s="186"/>
      <c r="T181" s="187"/>
      <c r="U181" s="188" t="s">
        <v>296</v>
      </c>
      <c r="V181" s="188" t="s">
        <v>205</v>
      </c>
      <c r="W181" s="189" t="s">
        <v>619</v>
      </c>
      <c r="X181" s="189" t="s">
        <v>107</v>
      </c>
      <c r="Y181" s="190" t="s">
        <v>614</v>
      </c>
      <c r="Z181" s="83">
        <v>700</v>
      </c>
      <c r="AA181" s="83" t="s">
        <v>193</v>
      </c>
      <c r="AB181" s="83" t="s">
        <v>181</v>
      </c>
      <c r="AC181" s="83" t="s">
        <v>102</v>
      </c>
      <c r="AD181" s="83" t="s">
        <v>5752</v>
      </c>
      <c r="AE181" s="83" t="s">
        <v>102</v>
      </c>
      <c r="AF181" s="83" t="s">
        <v>102</v>
      </c>
      <c r="AG181" s="83" t="s">
        <v>174</v>
      </c>
      <c r="AH181" s="83" t="s">
        <v>5741</v>
      </c>
      <c r="AI181" s="83" t="s">
        <v>104</v>
      </c>
      <c r="AJ181" s="83" t="s">
        <v>105</v>
      </c>
      <c r="AK181" s="191" t="s">
        <v>5752</v>
      </c>
      <c r="AL181" s="191" t="s">
        <v>102</v>
      </c>
      <c r="AM181" s="191" t="s">
        <v>102</v>
      </c>
      <c r="AN181" s="191" t="s">
        <v>174</v>
      </c>
      <c r="AO181" s="191" t="s">
        <v>5741</v>
      </c>
      <c r="AP181" s="191" t="s">
        <v>104</v>
      </c>
      <c r="AQ181" s="191" t="s">
        <v>105</v>
      </c>
      <c r="AR181" s="191" t="s">
        <v>106</v>
      </c>
      <c r="AS181" s="191" t="s">
        <v>5752</v>
      </c>
      <c r="AT181" s="191" t="s">
        <v>488</v>
      </c>
      <c r="AU181" s="191" t="s">
        <v>5753</v>
      </c>
      <c r="AV181" s="191" t="s">
        <v>104</v>
      </c>
      <c r="AW181" s="191" t="s">
        <v>204</v>
      </c>
      <c r="AX181" s="191"/>
      <c r="AY181" s="192" t="s">
        <v>454</v>
      </c>
      <c r="AZ181" s="192" t="s">
        <v>416</v>
      </c>
      <c r="BA181" s="91" t="s">
        <v>108</v>
      </c>
      <c r="BB181" s="90">
        <v>0</v>
      </c>
      <c r="BC181" s="93" t="s">
        <v>102</v>
      </c>
      <c r="BD181" s="93" t="s">
        <v>102</v>
      </c>
      <c r="BE181" s="93" t="s">
        <v>102</v>
      </c>
      <c r="BF181" s="93" t="s">
        <v>102</v>
      </c>
      <c r="BG181" s="97" t="s">
        <v>108</v>
      </c>
      <c r="BH181" s="93" t="s">
        <v>108</v>
      </c>
      <c r="BI181" s="93" t="s">
        <v>102</v>
      </c>
      <c r="BJ181" s="93" t="s">
        <v>102</v>
      </c>
      <c r="BK181" s="93" t="s">
        <v>102</v>
      </c>
      <c r="BL181" s="93" t="s">
        <v>102</v>
      </c>
      <c r="BM181" s="93" t="s">
        <v>102</v>
      </c>
      <c r="BN181" s="93" t="s">
        <v>102</v>
      </c>
      <c r="BO181" s="93" t="s">
        <v>102</v>
      </c>
      <c r="BP181" s="96" t="s">
        <v>102</v>
      </c>
      <c r="BQ181" s="90">
        <v>0</v>
      </c>
      <c r="BR181" s="93" t="s">
        <v>102</v>
      </c>
      <c r="BS181" s="93" t="s">
        <v>102</v>
      </c>
      <c r="BT181" s="93" t="s">
        <v>102</v>
      </c>
      <c r="BU181" s="93" t="s">
        <v>102</v>
      </c>
      <c r="BV181" s="97" t="s">
        <v>108</v>
      </c>
      <c r="BW181" s="93" t="s">
        <v>108</v>
      </c>
      <c r="BX181" s="95" t="s">
        <v>102</v>
      </c>
      <c r="BY181" s="93" t="s">
        <v>102</v>
      </c>
      <c r="BZ181" s="93" t="s">
        <v>102</v>
      </c>
      <c r="CA181" s="93" t="s">
        <v>102</v>
      </c>
      <c r="CB181" s="93" t="s">
        <v>102</v>
      </c>
      <c r="CC181" s="93" t="s">
        <v>102</v>
      </c>
      <c r="CD181" s="93" t="s">
        <v>102</v>
      </c>
      <c r="CE181" s="193" t="s">
        <v>102</v>
      </c>
      <c r="CF181" s="194" t="s">
        <v>436</v>
      </c>
      <c r="CG181" s="195" t="s">
        <v>5754</v>
      </c>
      <c r="CH181" s="101" t="s">
        <v>310</v>
      </c>
      <c r="CI181" s="102"/>
      <c r="CJ181" s="196" t="s">
        <v>5755</v>
      </c>
      <c r="CK181" s="104" t="s">
        <v>190</v>
      </c>
      <c r="CL181" s="105"/>
      <c r="CM181" s="83" t="s">
        <v>623</v>
      </c>
      <c r="CN181" s="106" t="s">
        <v>624</v>
      </c>
      <c r="CO181" s="197" t="s">
        <v>625</v>
      </c>
      <c r="CP181" s="107"/>
      <c r="CQ181" s="198" t="s">
        <v>474</v>
      </c>
      <c r="CR181" s="198" t="s">
        <v>474</v>
      </c>
      <c r="CS181" s="199"/>
      <c r="CT181" s="83" t="s">
        <v>109</v>
      </c>
      <c r="CU181" s="83" t="s">
        <v>109</v>
      </c>
      <c r="CV181" s="83">
        <v>97</v>
      </c>
      <c r="CW181" s="83" t="s">
        <v>139</v>
      </c>
      <c r="CX181" s="83">
        <v>97</v>
      </c>
      <c r="CY181" s="83" t="s">
        <v>108</v>
      </c>
      <c r="CZ181" s="83">
        <v>236201</v>
      </c>
      <c r="DA181" s="83" t="s">
        <v>581</v>
      </c>
      <c r="DB181" s="83" t="s">
        <v>152</v>
      </c>
      <c r="DC181" s="83" t="s">
        <v>500</v>
      </c>
      <c r="DD181" s="83">
        <v>3006</v>
      </c>
      <c r="DE181" s="83" t="s">
        <v>606</v>
      </c>
      <c r="DF181" s="83" t="s">
        <v>152</v>
      </c>
      <c r="DG181" s="83" t="s">
        <v>500</v>
      </c>
      <c r="DH181" s="83"/>
      <c r="DI181" s="85">
        <v>43646</v>
      </c>
      <c r="DJ181" s="83" t="s">
        <v>584</v>
      </c>
      <c r="DK181" s="83" t="s">
        <v>102</v>
      </c>
      <c r="DL181" s="83" t="s">
        <v>482</v>
      </c>
      <c r="DM181" s="83">
        <v>0</v>
      </c>
      <c r="DN181" s="83" t="s">
        <v>483</v>
      </c>
      <c r="DO181" s="83">
        <v>1</v>
      </c>
      <c r="DP181" s="83">
        <v>3</v>
      </c>
      <c r="DQ181" s="83"/>
      <c r="DR181" s="83" t="s">
        <v>108</v>
      </c>
      <c r="DS181" s="83" t="s">
        <v>497</v>
      </c>
      <c r="DU181" s="215" t="s">
        <v>269</v>
      </c>
      <c r="DV181" s="136">
        <v>1</v>
      </c>
      <c r="DW181" s="136">
        <v>3</v>
      </c>
      <c r="DX181" s="215" t="s">
        <v>269</v>
      </c>
      <c r="DY181" s="215" t="s">
        <v>269</v>
      </c>
      <c r="DZ181" s="215" t="s">
        <v>269</v>
      </c>
      <c r="EA181" s="215" t="s">
        <v>269</v>
      </c>
      <c r="EB181" s="215" t="s">
        <v>269</v>
      </c>
      <c r="EC181" s="215" t="s">
        <v>269</v>
      </c>
      <c r="ED181" s="215" t="s">
        <v>269</v>
      </c>
      <c r="EE181" s="215" t="s">
        <v>269</v>
      </c>
    </row>
    <row r="182" spans="1:135" ht="28.8" x14ac:dyDescent="0.55000000000000004">
      <c r="A182" s="83" t="s">
        <v>130</v>
      </c>
      <c r="B182" s="136">
        <v>295085</v>
      </c>
      <c r="C182" t="s">
        <v>834</v>
      </c>
      <c r="D182" s="83" t="s">
        <v>228</v>
      </c>
      <c r="E182" s="138">
        <v>598521990028</v>
      </c>
      <c r="F182" s="83" t="s">
        <v>114</v>
      </c>
      <c r="G182" s="85">
        <v>43643</v>
      </c>
      <c r="H182" s="211" t="s">
        <v>98</v>
      </c>
      <c r="I182" s="84" t="s">
        <v>610</v>
      </c>
      <c r="J182" s="207" t="s">
        <v>627</v>
      </c>
      <c r="K182" s="208" t="s">
        <v>630</v>
      </c>
      <c r="L182" s="83" t="s">
        <v>108</v>
      </c>
      <c r="M182" s="184">
        <v>24438</v>
      </c>
      <c r="N182" s="184"/>
      <c r="O182" s="85" t="s">
        <v>102</v>
      </c>
      <c r="P182" s="185">
        <v>42491</v>
      </c>
      <c r="Q182" s="186" t="s">
        <v>203</v>
      </c>
      <c r="R182" s="186"/>
      <c r="S182" s="186"/>
      <c r="T182" s="187"/>
      <c r="U182" s="188" t="s">
        <v>296</v>
      </c>
      <c r="V182" s="188" t="s">
        <v>297</v>
      </c>
      <c r="W182" s="188" t="s">
        <v>297</v>
      </c>
      <c r="X182" s="189" t="s">
        <v>167</v>
      </c>
      <c r="Y182" s="190"/>
      <c r="Z182" s="83">
        <v>700</v>
      </c>
      <c r="AA182" s="83" t="s">
        <v>193</v>
      </c>
      <c r="AB182" s="83" t="s">
        <v>181</v>
      </c>
      <c r="AC182" s="83" t="s">
        <v>102</v>
      </c>
      <c r="AD182" s="83" t="s">
        <v>5756</v>
      </c>
      <c r="AE182" s="83" t="s">
        <v>102</v>
      </c>
      <c r="AF182" s="83" t="s">
        <v>102</v>
      </c>
      <c r="AG182" s="83" t="s">
        <v>119</v>
      </c>
      <c r="AH182" s="83" t="s">
        <v>5757</v>
      </c>
      <c r="AI182" s="83" t="s">
        <v>104</v>
      </c>
      <c r="AJ182" s="83" t="s">
        <v>105</v>
      </c>
      <c r="AK182" s="191" t="s">
        <v>5756</v>
      </c>
      <c r="AL182" s="191" t="s">
        <v>102</v>
      </c>
      <c r="AM182" s="191" t="s">
        <v>102</v>
      </c>
      <c r="AN182" s="191" t="s">
        <v>119</v>
      </c>
      <c r="AO182" s="191" t="s">
        <v>5757</v>
      </c>
      <c r="AP182" s="191" t="s">
        <v>104</v>
      </c>
      <c r="AQ182" s="191" t="s">
        <v>105</v>
      </c>
      <c r="AR182" s="191" t="s">
        <v>106</v>
      </c>
      <c r="AS182" s="191" t="s">
        <v>5756</v>
      </c>
      <c r="AT182" s="191" t="s">
        <v>485</v>
      </c>
      <c r="AU182" s="191" t="s">
        <v>5757</v>
      </c>
      <c r="AV182" s="191" t="s">
        <v>104</v>
      </c>
      <c r="AW182" s="191" t="s">
        <v>204</v>
      </c>
      <c r="AX182" s="191"/>
      <c r="AY182" s="192" t="s">
        <v>454</v>
      </c>
      <c r="AZ182" s="192" t="s">
        <v>416</v>
      </c>
      <c r="BA182" s="91" t="s">
        <v>108</v>
      </c>
      <c r="BB182" s="90">
        <v>0</v>
      </c>
      <c r="BC182" s="93" t="s">
        <v>102</v>
      </c>
      <c r="BD182" s="93" t="s">
        <v>102</v>
      </c>
      <c r="BE182" s="93" t="s">
        <v>102</v>
      </c>
      <c r="BF182" s="93" t="s">
        <v>102</v>
      </c>
      <c r="BG182" s="97" t="s">
        <v>108</v>
      </c>
      <c r="BH182" s="93" t="s">
        <v>108</v>
      </c>
      <c r="BI182" s="93" t="s">
        <v>102</v>
      </c>
      <c r="BJ182" s="93" t="s">
        <v>102</v>
      </c>
      <c r="BK182" s="93" t="s">
        <v>102</v>
      </c>
      <c r="BL182" s="93" t="s">
        <v>102</v>
      </c>
      <c r="BM182" s="93" t="s">
        <v>102</v>
      </c>
      <c r="BN182" s="93" t="s">
        <v>102</v>
      </c>
      <c r="BO182" s="93" t="s">
        <v>102</v>
      </c>
      <c r="BP182" s="96" t="s">
        <v>102</v>
      </c>
      <c r="BQ182" s="90">
        <v>0</v>
      </c>
      <c r="BR182" s="93" t="s">
        <v>102</v>
      </c>
      <c r="BS182" s="93" t="s">
        <v>102</v>
      </c>
      <c r="BT182" s="93" t="s">
        <v>102</v>
      </c>
      <c r="BU182" s="93" t="s">
        <v>102</v>
      </c>
      <c r="BV182" s="97" t="s">
        <v>108</v>
      </c>
      <c r="BW182" s="93" t="s">
        <v>108</v>
      </c>
      <c r="BX182" s="95" t="s">
        <v>102</v>
      </c>
      <c r="BY182" s="93" t="s">
        <v>102</v>
      </c>
      <c r="BZ182" s="93" t="s">
        <v>102</v>
      </c>
      <c r="CA182" s="93" t="s">
        <v>102</v>
      </c>
      <c r="CB182" s="93" t="s">
        <v>102</v>
      </c>
      <c r="CC182" s="93" t="s">
        <v>102</v>
      </c>
      <c r="CD182" s="93" t="s">
        <v>102</v>
      </c>
      <c r="CE182" s="193" t="s">
        <v>102</v>
      </c>
      <c r="CF182" s="194" t="s">
        <v>436</v>
      </c>
      <c r="CG182" s="195" t="s">
        <v>5758</v>
      </c>
      <c r="CH182" s="101" t="s">
        <v>563</v>
      </c>
      <c r="CI182" s="102"/>
      <c r="CJ182" s="196" t="s">
        <v>577</v>
      </c>
      <c r="CK182" s="104" t="s">
        <v>190</v>
      </c>
      <c r="CL182" s="105"/>
      <c r="CM182" s="83" t="s">
        <v>578</v>
      </c>
      <c r="CN182" s="106" t="s">
        <v>108</v>
      </c>
      <c r="CO182" s="197" t="s">
        <v>566</v>
      </c>
      <c r="CP182" s="107"/>
      <c r="CQ182" s="198" t="s">
        <v>107</v>
      </c>
      <c r="CR182" s="198" t="s">
        <v>107</v>
      </c>
      <c r="CS182" s="199"/>
      <c r="CT182" s="83" t="s">
        <v>109</v>
      </c>
      <c r="CU182" s="83" t="s">
        <v>109</v>
      </c>
      <c r="CV182" s="83">
        <v>55</v>
      </c>
      <c r="CW182" s="83" t="s">
        <v>270</v>
      </c>
      <c r="CX182" s="83">
        <v>55</v>
      </c>
      <c r="CY182" s="83" t="s">
        <v>108</v>
      </c>
      <c r="CZ182" s="83">
        <v>237520.5</v>
      </c>
      <c r="DA182" s="83" t="s">
        <v>5759</v>
      </c>
      <c r="DB182" s="83" t="s">
        <v>118</v>
      </c>
      <c r="DC182" s="83" t="s">
        <v>108</v>
      </c>
      <c r="DD182" s="83">
        <v>9190</v>
      </c>
      <c r="DE182" s="83" t="s">
        <v>173</v>
      </c>
      <c r="DF182" s="83" t="s">
        <v>118</v>
      </c>
      <c r="DG182" s="83" t="s">
        <v>500</v>
      </c>
      <c r="DH182" s="83"/>
      <c r="DI182" s="85">
        <v>43646</v>
      </c>
      <c r="DJ182" s="83" t="s">
        <v>584</v>
      </c>
      <c r="DK182" s="83" t="s">
        <v>102</v>
      </c>
      <c r="DL182" s="83" t="s">
        <v>482</v>
      </c>
      <c r="DM182" s="83">
        <v>0</v>
      </c>
      <c r="DN182" s="83" t="s">
        <v>483</v>
      </c>
      <c r="DO182" s="83">
        <v>1</v>
      </c>
      <c r="DP182" s="83">
        <v>6</v>
      </c>
      <c r="DQ182" s="83"/>
      <c r="DR182" s="83" t="s">
        <v>108</v>
      </c>
      <c r="DS182" s="83" t="s">
        <v>497</v>
      </c>
      <c r="DU182" s="215" t="s">
        <v>269</v>
      </c>
      <c r="DV182" s="136">
        <v>1</v>
      </c>
      <c r="DW182" s="136">
        <v>3</v>
      </c>
      <c r="DX182" s="215" t="s">
        <v>269</v>
      </c>
      <c r="DY182" s="215" t="s">
        <v>269</v>
      </c>
      <c r="DZ182" s="215" t="s">
        <v>269</v>
      </c>
      <c r="EA182" s="215" t="s">
        <v>269</v>
      </c>
      <c r="EB182" s="215" t="s">
        <v>269</v>
      </c>
      <c r="EC182" s="215" t="s">
        <v>269</v>
      </c>
      <c r="ED182" s="215" t="s">
        <v>269</v>
      </c>
      <c r="EE182" s="215" t="s">
        <v>269</v>
      </c>
    </row>
    <row r="183" spans="1:135" ht="57.6" x14ac:dyDescent="0.55000000000000004">
      <c r="A183" s="83" t="s">
        <v>130</v>
      </c>
      <c r="B183" s="136">
        <v>771100</v>
      </c>
      <c r="C183" t="s">
        <v>835</v>
      </c>
      <c r="D183" s="83" t="s">
        <v>228</v>
      </c>
      <c r="E183" s="138">
        <v>577213166396</v>
      </c>
      <c r="F183" s="83" t="s">
        <v>143</v>
      </c>
      <c r="G183" s="85">
        <v>43620</v>
      </c>
      <c r="H183" s="83" t="s">
        <v>98</v>
      </c>
      <c r="I183" s="84" t="s">
        <v>612</v>
      </c>
      <c r="J183" s="207" t="s">
        <v>628</v>
      </c>
      <c r="K183" s="208" t="s">
        <v>633</v>
      </c>
      <c r="L183" s="83" t="s">
        <v>108</v>
      </c>
      <c r="M183" s="184" t="s">
        <v>102</v>
      </c>
      <c r="N183" s="184" t="s">
        <v>556</v>
      </c>
      <c r="O183" s="85" t="s">
        <v>102</v>
      </c>
      <c r="P183" s="185">
        <v>42491</v>
      </c>
      <c r="Q183" s="186" t="s">
        <v>202</v>
      </c>
      <c r="R183" s="186" t="s">
        <v>613</v>
      </c>
      <c r="S183" s="186"/>
      <c r="T183" s="187"/>
      <c r="U183" s="188" t="s">
        <v>295</v>
      </c>
      <c r="V183" s="188" t="s">
        <v>205</v>
      </c>
      <c r="W183" s="188" t="s">
        <v>295</v>
      </c>
      <c r="X183" s="189" t="s">
        <v>107</v>
      </c>
      <c r="Y183" s="190" t="s">
        <v>614</v>
      </c>
      <c r="Z183" s="83">
        <v>700</v>
      </c>
      <c r="AA183" s="83" t="s">
        <v>193</v>
      </c>
      <c r="AB183" s="83" t="s">
        <v>181</v>
      </c>
      <c r="AC183" s="83" t="s">
        <v>102</v>
      </c>
      <c r="AD183" s="83" t="s">
        <v>5760</v>
      </c>
      <c r="AE183" s="83" t="s">
        <v>5761</v>
      </c>
      <c r="AF183" s="83" t="s">
        <v>102</v>
      </c>
      <c r="AG183" s="83" t="s">
        <v>175</v>
      </c>
      <c r="AH183" s="83" t="s">
        <v>5762</v>
      </c>
      <c r="AI183" s="83" t="s">
        <v>104</v>
      </c>
      <c r="AJ183" s="83" t="s">
        <v>105</v>
      </c>
      <c r="AK183" s="191" t="s">
        <v>5760</v>
      </c>
      <c r="AL183" s="191" t="s">
        <v>5761</v>
      </c>
      <c r="AM183" s="191" t="s">
        <v>102</v>
      </c>
      <c r="AN183" s="191" t="s">
        <v>175</v>
      </c>
      <c r="AO183" s="191" t="s">
        <v>5762</v>
      </c>
      <c r="AP183" s="191" t="s">
        <v>104</v>
      </c>
      <c r="AQ183" s="191" t="s">
        <v>105</v>
      </c>
      <c r="AR183" s="191" t="s">
        <v>106</v>
      </c>
      <c r="AS183" s="191"/>
      <c r="AT183" s="191"/>
      <c r="AU183" s="191"/>
      <c r="AV183" s="191"/>
      <c r="AW183" s="191"/>
      <c r="AX183" s="191" t="s">
        <v>575</v>
      </c>
      <c r="AY183" s="192" t="s">
        <v>454</v>
      </c>
      <c r="AZ183" s="192" t="s">
        <v>108</v>
      </c>
      <c r="BA183" s="91" t="s">
        <v>108</v>
      </c>
      <c r="BB183" s="90">
        <v>0</v>
      </c>
      <c r="BC183" s="93" t="s">
        <v>102</v>
      </c>
      <c r="BD183" s="93" t="s">
        <v>102</v>
      </c>
      <c r="BE183" s="93" t="s">
        <v>102</v>
      </c>
      <c r="BF183" s="93" t="s">
        <v>102</v>
      </c>
      <c r="BG183" s="97" t="s">
        <v>108</v>
      </c>
      <c r="BH183" s="93" t="s">
        <v>108</v>
      </c>
      <c r="BI183" s="93" t="s">
        <v>102</v>
      </c>
      <c r="BJ183" s="93" t="s">
        <v>102</v>
      </c>
      <c r="BK183" s="93" t="s">
        <v>102</v>
      </c>
      <c r="BL183" s="93" t="s">
        <v>102</v>
      </c>
      <c r="BM183" s="93" t="s">
        <v>102</v>
      </c>
      <c r="BN183" s="93" t="s">
        <v>102</v>
      </c>
      <c r="BO183" s="93" t="s">
        <v>102</v>
      </c>
      <c r="BP183" s="96" t="s">
        <v>102</v>
      </c>
      <c r="BQ183" s="90">
        <v>0</v>
      </c>
      <c r="BR183" s="93" t="s">
        <v>102</v>
      </c>
      <c r="BS183" s="93" t="s">
        <v>102</v>
      </c>
      <c r="BT183" s="93" t="s">
        <v>102</v>
      </c>
      <c r="BU183" s="93" t="s">
        <v>102</v>
      </c>
      <c r="BV183" s="97" t="s">
        <v>108</v>
      </c>
      <c r="BW183" s="93" t="s">
        <v>108</v>
      </c>
      <c r="BX183" s="95" t="s">
        <v>102</v>
      </c>
      <c r="BY183" s="93" t="s">
        <v>102</v>
      </c>
      <c r="BZ183" s="93" t="s">
        <v>102</v>
      </c>
      <c r="CA183" s="93" t="s">
        <v>102</v>
      </c>
      <c r="CB183" s="93" t="s">
        <v>102</v>
      </c>
      <c r="CC183" s="93" t="s">
        <v>102</v>
      </c>
      <c r="CD183" s="93" t="s">
        <v>102</v>
      </c>
      <c r="CE183" s="193" t="s">
        <v>102</v>
      </c>
      <c r="CF183" s="194" t="s">
        <v>508</v>
      </c>
      <c r="CG183" s="195" t="s">
        <v>102</v>
      </c>
      <c r="CH183" s="101" t="e">
        <v>#N/A</v>
      </c>
      <c r="CI183" s="102" t="s">
        <v>580</v>
      </c>
      <c r="CJ183" s="196" t="s">
        <v>108</v>
      </c>
      <c r="CK183" s="104" t="s">
        <v>109</v>
      </c>
      <c r="CL183" s="105" t="s">
        <v>579</v>
      </c>
      <c r="CM183" s="83" t="s">
        <v>108</v>
      </c>
      <c r="CN183" s="106" t="s">
        <v>108</v>
      </c>
      <c r="CO183" s="197" t="s">
        <v>108</v>
      </c>
      <c r="CP183" s="107"/>
      <c r="CQ183" s="198" t="s">
        <v>474</v>
      </c>
      <c r="CR183" s="198" t="s">
        <v>474</v>
      </c>
      <c r="CS183" s="199" t="s">
        <v>616</v>
      </c>
      <c r="CT183" s="83" t="s">
        <v>109</v>
      </c>
      <c r="CU183" s="83" t="s">
        <v>109</v>
      </c>
      <c r="CV183" s="83">
        <v>61</v>
      </c>
      <c r="CW183" s="83" t="s">
        <v>112</v>
      </c>
      <c r="CX183" s="83">
        <v>61</v>
      </c>
      <c r="CY183" s="83" t="s">
        <v>5763</v>
      </c>
      <c r="CZ183" s="83">
        <v>238840</v>
      </c>
      <c r="DA183" s="83" t="s">
        <v>138</v>
      </c>
      <c r="DB183" s="83" t="s">
        <v>124</v>
      </c>
      <c r="DC183" s="83" t="s">
        <v>501</v>
      </c>
      <c r="DD183" s="83">
        <v>4586</v>
      </c>
      <c r="DE183" s="83" t="s">
        <v>582</v>
      </c>
      <c r="DF183" s="83" t="s">
        <v>145</v>
      </c>
      <c r="DG183" s="83" t="s">
        <v>501</v>
      </c>
      <c r="DH183" s="83" t="s">
        <v>582</v>
      </c>
      <c r="DI183" s="85">
        <v>43646</v>
      </c>
      <c r="DJ183" s="83" t="s">
        <v>584</v>
      </c>
      <c r="DK183" s="83" t="s">
        <v>102</v>
      </c>
      <c r="DL183" s="83" t="s">
        <v>482</v>
      </c>
      <c r="DM183" s="83">
        <v>0</v>
      </c>
      <c r="DN183" s="83" t="s">
        <v>238</v>
      </c>
      <c r="DO183" s="83">
        <v>1</v>
      </c>
      <c r="DP183" s="83">
        <v>1</v>
      </c>
      <c r="DQ183" s="83"/>
      <c r="DR183" s="83" t="s">
        <v>108</v>
      </c>
      <c r="DS183" s="83" t="s">
        <v>497</v>
      </c>
      <c r="DU183" s="215" t="s">
        <v>269</v>
      </c>
      <c r="DV183" s="136">
        <v>1</v>
      </c>
      <c r="DW183" s="136">
        <v>3</v>
      </c>
      <c r="DX183" s="215" t="s">
        <v>269</v>
      </c>
      <c r="DY183" s="215" t="s">
        <v>269</v>
      </c>
      <c r="DZ183" s="215" t="s">
        <v>269</v>
      </c>
      <c r="EA183" s="215" t="s">
        <v>269</v>
      </c>
      <c r="EB183" s="215" t="s">
        <v>269</v>
      </c>
      <c r="EC183" s="215" t="s">
        <v>269</v>
      </c>
      <c r="ED183" s="215" t="s">
        <v>269</v>
      </c>
      <c r="EE183" s="215" t="s">
        <v>269</v>
      </c>
    </row>
    <row r="184" spans="1:135" ht="28.8" x14ac:dyDescent="0.55000000000000004">
      <c r="A184" s="83" t="s">
        <v>130</v>
      </c>
      <c r="B184" s="136">
        <v>269871</v>
      </c>
      <c r="C184" t="s">
        <v>836</v>
      </c>
      <c r="D184" s="83" t="s">
        <v>228</v>
      </c>
      <c r="E184" s="138">
        <v>103925813052</v>
      </c>
      <c r="F184" s="83" t="s">
        <v>114</v>
      </c>
      <c r="G184" s="85">
        <v>43634</v>
      </c>
      <c r="H184" s="83" t="s">
        <v>98</v>
      </c>
      <c r="I184" s="84" t="s">
        <v>618</v>
      </c>
      <c r="J184" s="207" t="s">
        <v>629</v>
      </c>
      <c r="K184" s="208" t="s">
        <v>634</v>
      </c>
      <c r="L184" s="83" t="s">
        <v>108</v>
      </c>
      <c r="M184" s="184">
        <v>27528</v>
      </c>
      <c r="N184" s="184"/>
      <c r="O184" s="85" t="s">
        <v>102</v>
      </c>
      <c r="P184" s="185">
        <v>43013</v>
      </c>
      <c r="Q184" s="186" t="s">
        <v>203</v>
      </c>
      <c r="R184" s="186"/>
      <c r="S184" s="186"/>
      <c r="T184" s="187"/>
      <c r="U184" s="188" t="s">
        <v>296</v>
      </c>
      <c r="V184" s="188" t="s">
        <v>205</v>
      </c>
      <c r="W184" s="189" t="s">
        <v>619</v>
      </c>
      <c r="X184" s="189" t="s">
        <v>107</v>
      </c>
      <c r="Y184" s="190" t="s">
        <v>614</v>
      </c>
      <c r="Z184" s="83">
        <v>700</v>
      </c>
      <c r="AA184" s="83" t="s">
        <v>193</v>
      </c>
      <c r="AB184" s="83" t="s">
        <v>181</v>
      </c>
      <c r="AC184" s="83" t="s">
        <v>102</v>
      </c>
      <c r="AD184" s="83" t="s">
        <v>5764</v>
      </c>
      <c r="AE184" s="83" t="s">
        <v>102</v>
      </c>
      <c r="AF184" s="83" t="s">
        <v>102</v>
      </c>
      <c r="AG184" s="83" t="s">
        <v>174</v>
      </c>
      <c r="AH184" s="83" t="s">
        <v>5753</v>
      </c>
      <c r="AI184" s="83" t="s">
        <v>104</v>
      </c>
      <c r="AJ184" s="83" t="s">
        <v>105</v>
      </c>
      <c r="AK184" s="191" t="s">
        <v>5764</v>
      </c>
      <c r="AL184" s="191" t="s">
        <v>102</v>
      </c>
      <c r="AM184" s="191" t="s">
        <v>102</v>
      </c>
      <c r="AN184" s="191" t="s">
        <v>174</v>
      </c>
      <c r="AO184" s="191" t="s">
        <v>5753</v>
      </c>
      <c r="AP184" s="191" t="s">
        <v>104</v>
      </c>
      <c r="AQ184" s="191" t="s">
        <v>105</v>
      </c>
      <c r="AR184" s="191" t="s">
        <v>106</v>
      </c>
      <c r="AS184" s="191" t="s">
        <v>5764</v>
      </c>
      <c r="AT184" s="191" t="s">
        <v>488</v>
      </c>
      <c r="AU184" s="191" t="s">
        <v>5765</v>
      </c>
      <c r="AV184" s="191" t="s">
        <v>104</v>
      </c>
      <c r="AW184" s="191" t="s">
        <v>204</v>
      </c>
      <c r="AX184" s="191"/>
      <c r="AY184" s="192" t="s">
        <v>454</v>
      </c>
      <c r="AZ184" s="192" t="s">
        <v>416</v>
      </c>
      <c r="BA184" s="91" t="s">
        <v>108</v>
      </c>
      <c r="BB184" s="90">
        <v>0</v>
      </c>
      <c r="BC184" s="93" t="s">
        <v>102</v>
      </c>
      <c r="BD184" s="93" t="s">
        <v>102</v>
      </c>
      <c r="BE184" s="93" t="s">
        <v>102</v>
      </c>
      <c r="BF184" s="93" t="s">
        <v>102</v>
      </c>
      <c r="BG184" s="97" t="s">
        <v>108</v>
      </c>
      <c r="BH184" s="93" t="s">
        <v>108</v>
      </c>
      <c r="BI184" s="93" t="s">
        <v>102</v>
      </c>
      <c r="BJ184" s="93" t="s">
        <v>102</v>
      </c>
      <c r="BK184" s="93" t="s">
        <v>102</v>
      </c>
      <c r="BL184" s="93" t="s">
        <v>102</v>
      </c>
      <c r="BM184" s="93" t="s">
        <v>102</v>
      </c>
      <c r="BN184" s="93" t="s">
        <v>102</v>
      </c>
      <c r="BO184" s="93" t="s">
        <v>102</v>
      </c>
      <c r="BP184" s="96" t="s">
        <v>102</v>
      </c>
      <c r="BQ184" s="90">
        <v>0</v>
      </c>
      <c r="BR184" s="93" t="s">
        <v>102</v>
      </c>
      <c r="BS184" s="93" t="s">
        <v>102</v>
      </c>
      <c r="BT184" s="93" t="s">
        <v>102</v>
      </c>
      <c r="BU184" s="93" t="s">
        <v>102</v>
      </c>
      <c r="BV184" s="97" t="s">
        <v>108</v>
      </c>
      <c r="BW184" s="93" t="s">
        <v>108</v>
      </c>
      <c r="BX184" s="95" t="s">
        <v>102</v>
      </c>
      <c r="BY184" s="93" t="s">
        <v>102</v>
      </c>
      <c r="BZ184" s="93" t="s">
        <v>102</v>
      </c>
      <c r="CA184" s="93" t="s">
        <v>102</v>
      </c>
      <c r="CB184" s="93" t="s">
        <v>102</v>
      </c>
      <c r="CC184" s="93" t="s">
        <v>102</v>
      </c>
      <c r="CD184" s="93" t="s">
        <v>102</v>
      </c>
      <c r="CE184" s="193" t="s">
        <v>102</v>
      </c>
      <c r="CF184" s="194" t="s">
        <v>436</v>
      </c>
      <c r="CG184" s="195" t="s">
        <v>5766</v>
      </c>
      <c r="CH184" s="101" t="s">
        <v>310</v>
      </c>
      <c r="CI184" s="102"/>
      <c r="CJ184" s="196" t="s">
        <v>5767</v>
      </c>
      <c r="CK184" s="104" t="s">
        <v>190</v>
      </c>
      <c r="CL184" s="105"/>
      <c r="CM184" s="83" t="s">
        <v>623</v>
      </c>
      <c r="CN184" s="106" t="s">
        <v>624</v>
      </c>
      <c r="CO184" s="197" t="s">
        <v>625</v>
      </c>
      <c r="CP184" s="107"/>
      <c r="CQ184" s="198" t="s">
        <v>474</v>
      </c>
      <c r="CR184" s="198" t="s">
        <v>474</v>
      </c>
      <c r="CS184" s="199"/>
      <c r="CT184" s="83" t="s">
        <v>109</v>
      </c>
      <c r="CU184" s="83" t="s">
        <v>109</v>
      </c>
      <c r="CV184" s="83">
        <v>99</v>
      </c>
      <c r="CW184" s="83" t="s">
        <v>139</v>
      </c>
      <c r="CX184" s="83">
        <v>99</v>
      </c>
      <c r="CY184" s="83" t="s">
        <v>108</v>
      </c>
      <c r="CZ184" s="83">
        <v>240159.5</v>
      </c>
      <c r="DA184" s="83" t="s">
        <v>581</v>
      </c>
      <c r="DB184" s="83" t="s">
        <v>152</v>
      </c>
      <c r="DC184" s="83" t="s">
        <v>500</v>
      </c>
      <c r="DD184" s="83">
        <v>3173</v>
      </c>
      <c r="DE184" s="83" t="s">
        <v>606</v>
      </c>
      <c r="DF184" s="83" t="s">
        <v>152</v>
      </c>
      <c r="DG184" s="83" t="s">
        <v>500</v>
      </c>
      <c r="DH184" s="83"/>
      <c r="DI184" s="85">
        <v>43646</v>
      </c>
      <c r="DJ184" s="83" t="s">
        <v>584</v>
      </c>
      <c r="DK184" s="83" t="s">
        <v>102</v>
      </c>
      <c r="DL184" s="83" t="s">
        <v>482</v>
      </c>
      <c r="DM184" s="83">
        <v>0</v>
      </c>
      <c r="DN184" s="83" t="s">
        <v>483</v>
      </c>
      <c r="DO184" s="83">
        <v>1</v>
      </c>
      <c r="DP184" s="83">
        <v>4</v>
      </c>
      <c r="DQ184" s="83"/>
      <c r="DR184" s="83" t="s">
        <v>108</v>
      </c>
      <c r="DS184" s="83" t="s">
        <v>497</v>
      </c>
      <c r="DU184" s="215" t="s">
        <v>269</v>
      </c>
      <c r="DV184" s="136">
        <v>1</v>
      </c>
      <c r="DW184" s="136">
        <v>3</v>
      </c>
      <c r="DX184" s="215" t="s">
        <v>269</v>
      </c>
      <c r="DY184" s="215" t="s">
        <v>269</v>
      </c>
      <c r="DZ184" s="215" t="s">
        <v>269</v>
      </c>
      <c r="EA184" s="215" t="s">
        <v>269</v>
      </c>
      <c r="EB184" s="215" t="s">
        <v>269</v>
      </c>
      <c r="EC184" s="215" t="s">
        <v>269</v>
      </c>
      <c r="ED184" s="215" t="s">
        <v>269</v>
      </c>
      <c r="EE184" s="215" t="s">
        <v>269</v>
      </c>
    </row>
    <row r="185" spans="1:135" ht="28.8" x14ac:dyDescent="0.55000000000000004">
      <c r="A185" s="83" t="s">
        <v>130</v>
      </c>
      <c r="B185" s="136">
        <v>836260</v>
      </c>
      <c r="C185" t="s">
        <v>837</v>
      </c>
      <c r="D185" s="83" t="s">
        <v>228</v>
      </c>
      <c r="E185" s="138">
        <v>863884036887</v>
      </c>
      <c r="F185" s="83" t="s">
        <v>114</v>
      </c>
      <c r="G185" s="85">
        <v>43643</v>
      </c>
      <c r="H185" s="211" t="s">
        <v>98</v>
      </c>
      <c r="I185" s="84" t="s">
        <v>610</v>
      </c>
      <c r="J185" s="207" t="s">
        <v>627</v>
      </c>
      <c r="K185" s="208" t="s">
        <v>630</v>
      </c>
      <c r="L185" s="83" t="s">
        <v>108</v>
      </c>
      <c r="M185" s="184">
        <v>24439</v>
      </c>
      <c r="N185" s="184"/>
      <c r="O185" s="85" t="s">
        <v>102</v>
      </c>
      <c r="P185" s="185">
        <v>42491</v>
      </c>
      <c r="Q185" s="186" t="s">
        <v>203</v>
      </c>
      <c r="R185" s="186"/>
      <c r="S185" s="186"/>
      <c r="T185" s="187"/>
      <c r="U185" s="188" t="s">
        <v>296</v>
      </c>
      <c r="V185" s="188" t="s">
        <v>297</v>
      </c>
      <c r="W185" s="188" t="s">
        <v>297</v>
      </c>
      <c r="X185" s="189" t="s">
        <v>167</v>
      </c>
      <c r="Y185" s="190"/>
      <c r="Z185" s="83">
        <v>700</v>
      </c>
      <c r="AA185" s="83" t="s">
        <v>193</v>
      </c>
      <c r="AB185" s="83" t="s">
        <v>181</v>
      </c>
      <c r="AC185" s="83" t="s">
        <v>102</v>
      </c>
      <c r="AD185" s="83" t="s">
        <v>5768</v>
      </c>
      <c r="AE185" s="83" t="s">
        <v>102</v>
      </c>
      <c r="AF185" s="83" t="s">
        <v>102</v>
      </c>
      <c r="AG185" s="83" t="s">
        <v>119</v>
      </c>
      <c r="AH185" s="83" t="s">
        <v>5769</v>
      </c>
      <c r="AI185" s="83" t="s">
        <v>104</v>
      </c>
      <c r="AJ185" s="83" t="s">
        <v>105</v>
      </c>
      <c r="AK185" s="191" t="s">
        <v>5768</v>
      </c>
      <c r="AL185" s="191" t="s">
        <v>102</v>
      </c>
      <c r="AM185" s="191" t="s">
        <v>102</v>
      </c>
      <c r="AN185" s="191" t="s">
        <v>119</v>
      </c>
      <c r="AO185" s="191" t="s">
        <v>5769</v>
      </c>
      <c r="AP185" s="191" t="s">
        <v>104</v>
      </c>
      <c r="AQ185" s="191" t="s">
        <v>105</v>
      </c>
      <c r="AR185" s="191" t="s">
        <v>106</v>
      </c>
      <c r="AS185" s="191" t="s">
        <v>5768</v>
      </c>
      <c r="AT185" s="191" t="s">
        <v>485</v>
      </c>
      <c r="AU185" s="191" t="s">
        <v>5769</v>
      </c>
      <c r="AV185" s="191" t="s">
        <v>104</v>
      </c>
      <c r="AW185" s="191" t="s">
        <v>204</v>
      </c>
      <c r="AX185" s="191"/>
      <c r="AY185" s="192" t="s">
        <v>454</v>
      </c>
      <c r="AZ185" s="192" t="s">
        <v>416</v>
      </c>
      <c r="BA185" s="91" t="s">
        <v>108</v>
      </c>
      <c r="BB185" s="90">
        <v>0</v>
      </c>
      <c r="BC185" s="93" t="s">
        <v>102</v>
      </c>
      <c r="BD185" s="93" t="s">
        <v>102</v>
      </c>
      <c r="BE185" s="93" t="s">
        <v>102</v>
      </c>
      <c r="BF185" s="93" t="s">
        <v>102</v>
      </c>
      <c r="BG185" s="97" t="s">
        <v>108</v>
      </c>
      <c r="BH185" s="93" t="s">
        <v>108</v>
      </c>
      <c r="BI185" s="93" t="s">
        <v>102</v>
      </c>
      <c r="BJ185" s="93" t="s">
        <v>102</v>
      </c>
      <c r="BK185" s="93" t="s">
        <v>102</v>
      </c>
      <c r="BL185" s="93" t="s">
        <v>102</v>
      </c>
      <c r="BM185" s="93" t="s">
        <v>102</v>
      </c>
      <c r="BN185" s="93" t="s">
        <v>102</v>
      </c>
      <c r="BO185" s="93" t="s">
        <v>102</v>
      </c>
      <c r="BP185" s="96" t="s">
        <v>102</v>
      </c>
      <c r="BQ185" s="90">
        <v>0</v>
      </c>
      <c r="BR185" s="93" t="s">
        <v>102</v>
      </c>
      <c r="BS185" s="93" t="s">
        <v>102</v>
      </c>
      <c r="BT185" s="93" t="s">
        <v>102</v>
      </c>
      <c r="BU185" s="93" t="s">
        <v>102</v>
      </c>
      <c r="BV185" s="97" t="s">
        <v>108</v>
      </c>
      <c r="BW185" s="93" t="s">
        <v>108</v>
      </c>
      <c r="BX185" s="95" t="s">
        <v>102</v>
      </c>
      <c r="BY185" s="93" t="s">
        <v>102</v>
      </c>
      <c r="BZ185" s="93" t="s">
        <v>102</v>
      </c>
      <c r="CA185" s="93" t="s">
        <v>102</v>
      </c>
      <c r="CB185" s="93" t="s">
        <v>102</v>
      </c>
      <c r="CC185" s="93" t="s">
        <v>102</v>
      </c>
      <c r="CD185" s="93" t="s">
        <v>102</v>
      </c>
      <c r="CE185" s="193" t="s">
        <v>102</v>
      </c>
      <c r="CF185" s="194" t="s">
        <v>436</v>
      </c>
      <c r="CG185" s="195" t="s">
        <v>5770</v>
      </c>
      <c r="CH185" s="101" t="s">
        <v>563</v>
      </c>
      <c r="CI185" s="102"/>
      <c r="CJ185" s="196" t="s">
        <v>577</v>
      </c>
      <c r="CK185" s="104" t="s">
        <v>190</v>
      </c>
      <c r="CL185" s="105"/>
      <c r="CM185" s="83" t="s">
        <v>578</v>
      </c>
      <c r="CN185" s="106" t="s">
        <v>108</v>
      </c>
      <c r="CO185" s="197" t="s">
        <v>566</v>
      </c>
      <c r="CP185" s="107"/>
      <c r="CQ185" s="198" t="s">
        <v>107</v>
      </c>
      <c r="CR185" s="198" t="s">
        <v>107</v>
      </c>
      <c r="CS185" s="199"/>
      <c r="CT185" s="83" t="s">
        <v>109</v>
      </c>
      <c r="CU185" s="83" t="s">
        <v>109</v>
      </c>
      <c r="CV185" s="83">
        <v>56</v>
      </c>
      <c r="CW185" s="83" t="s">
        <v>270</v>
      </c>
      <c r="CX185" s="83">
        <v>56</v>
      </c>
      <c r="CY185" s="83" t="s">
        <v>108</v>
      </c>
      <c r="CZ185" s="83">
        <v>241479</v>
      </c>
      <c r="DA185" s="83" t="s">
        <v>5771</v>
      </c>
      <c r="DB185" s="83" t="s">
        <v>118</v>
      </c>
      <c r="DC185" s="83" t="s">
        <v>108</v>
      </c>
      <c r="DD185" s="83">
        <v>5093</v>
      </c>
      <c r="DE185" s="83" t="s">
        <v>173</v>
      </c>
      <c r="DF185" s="83" t="s">
        <v>118</v>
      </c>
      <c r="DG185" s="83" t="s">
        <v>500</v>
      </c>
      <c r="DH185" s="83"/>
      <c r="DI185" s="85">
        <v>43646</v>
      </c>
      <c r="DJ185" s="83" t="s">
        <v>584</v>
      </c>
      <c r="DK185" s="83" t="s">
        <v>102</v>
      </c>
      <c r="DL185" s="83" t="s">
        <v>482</v>
      </c>
      <c r="DM185" s="83">
        <v>0</v>
      </c>
      <c r="DN185" s="83" t="s">
        <v>483</v>
      </c>
      <c r="DO185" s="83">
        <v>1</v>
      </c>
      <c r="DP185" s="83">
        <v>5</v>
      </c>
      <c r="DQ185" s="83"/>
      <c r="DR185" s="83" t="s">
        <v>108</v>
      </c>
      <c r="DS185" s="83" t="s">
        <v>497</v>
      </c>
      <c r="DU185" s="215" t="s">
        <v>269</v>
      </c>
      <c r="DV185" s="136">
        <v>1</v>
      </c>
      <c r="DW185" s="136">
        <v>3</v>
      </c>
      <c r="DX185" s="215" t="s">
        <v>269</v>
      </c>
      <c r="DY185" s="215" t="s">
        <v>269</v>
      </c>
      <c r="DZ185" s="215" t="s">
        <v>269</v>
      </c>
      <c r="EA185" s="215" t="s">
        <v>269</v>
      </c>
      <c r="EB185" s="215" t="s">
        <v>269</v>
      </c>
      <c r="EC185" s="215" t="s">
        <v>269</v>
      </c>
      <c r="ED185" s="215" t="s">
        <v>269</v>
      </c>
      <c r="EE185" s="215" t="s">
        <v>269</v>
      </c>
    </row>
    <row r="186" spans="1:135" ht="57.6" x14ac:dyDescent="0.55000000000000004">
      <c r="A186" s="83" t="s">
        <v>130</v>
      </c>
      <c r="B186" s="136">
        <v>596363</v>
      </c>
      <c r="C186" t="s">
        <v>838</v>
      </c>
      <c r="D186" s="83" t="s">
        <v>228</v>
      </c>
      <c r="E186" s="138">
        <v>811942847551</v>
      </c>
      <c r="F186" s="83" t="s">
        <v>143</v>
      </c>
      <c r="G186" s="85">
        <v>43620</v>
      </c>
      <c r="H186" s="83" t="s">
        <v>98</v>
      </c>
      <c r="I186" s="84" t="s">
        <v>612</v>
      </c>
      <c r="J186" s="207" t="s">
        <v>628</v>
      </c>
      <c r="K186" s="208" t="s">
        <v>633</v>
      </c>
      <c r="L186" s="83" t="s">
        <v>108</v>
      </c>
      <c r="M186" s="184" t="s">
        <v>102</v>
      </c>
      <c r="N186" s="184" t="s">
        <v>556</v>
      </c>
      <c r="O186" s="85" t="s">
        <v>102</v>
      </c>
      <c r="P186" s="185">
        <v>42491</v>
      </c>
      <c r="Q186" s="186" t="s">
        <v>202</v>
      </c>
      <c r="R186" s="186" t="s">
        <v>613</v>
      </c>
      <c r="S186" s="186"/>
      <c r="T186" s="187"/>
      <c r="U186" s="188" t="s">
        <v>295</v>
      </c>
      <c r="V186" s="188" t="s">
        <v>205</v>
      </c>
      <c r="W186" s="188" t="s">
        <v>295</v>
      </c>
      <c r="X186" s="189" t="s">
        <v>107</v>
      </c>
      <c r="Y186" s="190" t="s">
        <v>614</v>
      </c>
      <c r="Z186" s="83">
        <v>700</v>
      </c>
      <c r="AA186" s="83" t="s">
        <v>193</v>
      </c>
      <c r="AB186" s="83" t="s">
        <v>181</v>
      </c>
      <c r="AC186" s="83" t="s">
        <v>102</v>
      </c>
      <c r="AD186" s="83" t="s">
        <v>5772</v>
      </c>
      <c r="AE186" s="83" t="s">
        <v>5773</v>
      </c>
      <c r="AF186" s="83" t="s">
        <v>102</v>
      </c>
      <c r="AG186" s="83" t="s">
        <v>175</v>
      </c>
      <c r="AH186" s="83" t="s">
        <v>5774</v>
      </c>
      <c r="AI186" s="83" t="s">
        <v>104</v>
      </c>
      <c r="AJ186" s="83" t="s">
        <v>105</v>
      </c>
      <c r="AK186" s="191" t="s">
        <v>5772</v>
      </c>
      <c r="AL186" s="191" t="s">
        <v>5773</v>
      </c>
      <c r="AM186" s="191" t="s">
        <v>102</v>
      </c>
      <c r="AN186" s="191" t="s">
        <v>175</v>
      </c>
      <c r="AO186" s="191" t="s">
        <v>5774</v>
      </c>
      <c r="AP186" s="191" t="s">
        <v>104</v>
      </c>
      <c r="AQ186" s="191" t="s">
        <v>105</v>
      </c>
      <c r="AR186" s="191" t="s">
        <v>106</v>
      </c>
      <c r="AS186" s="191"/>
      <c r="AT186" s="191"/>
      <c r="AU186" s="191"/>
      <c r="AV186" s="191"/>
      <c r="AW186" s="191"/>
      <c r="AX186" s="191" t="s">
        <v>575</v>
      </c>
      <c r="AY186" s="192" t="s">
        <v>454</v>
      </c>
      <c r="AZ186" s="192" t="s">
        <v>108</v>
      </c>
      <c r="BA186" s="91" t="s">
        <v>108</v>
      </c>
      <c r="BB186" s="90">
        <v>0</v>
      </c>
      <c r="BC186" s="93" t="s">
        <v>102</v>
      </c>
      <c r="BD186" s="93" t="s">
        <v>102</v>
      </c>
      <c r="BE186" s="93" t="s">
        <v>102</v>
      </c>
      <c r="BF186" s="93" t="s">
        <v>102</v>
      </c>
      <c r="BG186" s="97" t="s">
        <v>108</v>
      </c>
      <c r="BH186" s="93" t="s">
        <v>108</v>
      </c>
      <c r="BI186" s="93" t="s">
        <v>102</v>
      </c>
      <c r="BJ186" s="93" t="s">
        <v>102</v>
      </c>
      <c r="BK186" s="93" t="s">
        <v>102</v>
      </c>
      <c r="BL186" s="93" t="s">
        <v>102</v>
      </c>
      <c r="BM186" s="93" t="s">
        <v>102</v>
      </c>
      <c r="BN186" s="93" t="s">
        <v>102</v>
      </c>
      <c r="BO186" s="93" t="s">
        <v>102</v>
      </c>
      <c r="BP186" s="96" t="s">
        <v>102</v>
      </c>
      <c r="BQ186" s="90">
        <v>0</v>
      </c>
      <c r="BR186" s="93" t="s">
        <v>102</v>
      </c>
      <c r="BS186" s="93" t="s">
        <v>102</v>
      </c>
      <c r="BT186" s="93" t="s">
        <v>102</v>
      </c>
      <c r="BU186" s="93" t="s">
        <v>102</v>
      </c>
      <c r="BV186" s="97" t="s">
        <v>108</v>
      </c>
      <c r="BW186" s="93" t="s">
        <v>108</v>
      </c>
      <c r="BX186" s="95" t="s">
        <v>102</v>
      </c>
      <c r="BY186" s="93" t="s">
        <v>102</v>
      </c>
      <c r="BZ186" s="93" t="s">
        <v>102</v>
      </c>
      <c r="CA186" s="93" t="s">
        <v>102</v>
      </c>
      <c r="CB186" s="93" t="s">
        <v>102</v>
      </c>
      <c r="CC186" s="93" t="s">
        <v>102</v>
      </c>
      <c r="CD186" s="93" t="s">
        <v>102</v>
      </c>
      <c r="CE186" s="193" t="s">
        <v>102</v>
      </c>
      <c r="CF186" s="194" t="s">
        <v>508</v>
      </c>
      <c r="CG186" s="195" t="s">
        <v>102</v>
      </c>
      <c r="CH186" s="101" t="e">
        <v>#N/A</v>
      </c>
      <c r="CI186" s="102" t="s">
        <v>580</v>
      </c>
      <c r="CJ186" s="196" t="s">
        <v>108</v>
      </c>
      <c r="CK186" s="104" t="s">
        <v>109</v>
      </c>
      <c r="CL186" s="105" t="s">
        <v>579</v>
      </c>
      <c r="CM186" s="83" t="s">
        <v>108</v>
      </c>
      <c r="CN186" s="106" t="s">
        <v>108</v>
      </c>
      <c r="CO186" s="197" t="s">
        <v>108</v>
      </c>
      <c r="CP186" s="107"/>
      <c r="CQ186" s="198" t="s">
        <v>474</v>
      </c>
      <c r="CR186" s="198" t="s">
        <v>474</v>
      </c>
      <c r="CS186" s="199" t="s">
        <v>616</v>
      </c>
      <c r="CT186" s="83" t="s">
        <v>109</v>
      </c>
      <c r="CU186" s="83" t="s">
        <v>109</v>
      </c>
      <c r="CV186" s="83">
        <v>48</v>
      </c>
      <c r="CW186" s="83" t="s">
        <v>112</v>
      </c>
      <c r="CX186" s="83">
        <v>48</v>
      </c>
      <c r="CY186" s="83" t="s">
        <v>5775</v>
      </c>
      <c r="CZ186" s="83">
        <v>242798.5</v>
      </c>
      <c r="DA186" s="83" t="s">
        <v>138</v>
      </c>
      <c r="DB186" s="83" t="s">
        <v>124</v>
      </c>
      <c r="DC186" s="83" t="s">
        <v>501</v>
      </c>
      <c r="DD186" s="83">
        <v>5579</v>
      </c>
      <c r="DE186" s="83" t="s">
        <v>582</v>
      </c>
      <c r="DF186" s="83" t="s">
        <v>145</v>
      </c>
      <c r="DG186" s="83" t="s">
        <v>501</v>
      </c>
      <c r="DH186" s="83" t="s">
        <v>582</v>
      </c>
      <c r="DI186" s="85">
        <v>43646</v>
      </c>
      <c r="DJ186" s="83" t="s">
        <v>584</v>
      </c>
      <c r="DK186" s="83" t="s">
        <v>102</v>
      </c>
      <c r="DL186" s="83" t="s">
        <v>482</v>
      </c>
      <c r="DM186" s="83">
        <v>0</v>
      </c>
      <c r="DN186" s="83" t="s">
        <v>238</v>
      </c>
      <c r="DO186" s="83">
        <v>1</v>
      </c>
      <c r="DP186" s="83">
        <v>4</v>
      </c>
      <c r="DQ186" s="83"/>
      <c r="DR186" s="83" t="s">
        <v>108</v>
      </c>
      <c r="DS186" s="83" t="s">
        <v>497</v>
      </c>
      <c r="DU186" s="215" t="s">
        <v>269</v>
      </c>
      <c r="DV186" s="136">
        <v>1</v>
      </c>
      <c r="DW186" s="136">
        <v>3</v>
      </c>
      <c r="DX186" s="215" t="s">
        <v>269</v>
      </c>
      <c r="DY186" s="215" t="s">
        <v>269</v>
      </c>
      <c r="DZ186" s="215" t="s">
        <v>269</v>
      </c>
      <c r="EA186" s="215" t="s">
        <v>269</v>
      </c>
      <c r="EB186" s="215" t="s">
        <v>269</v>
      </c>
      <c r="EC186" s="215" t="s">
        <v>269</v>
      </c>
      <c r="ED186" s="215" t="s">
        <v>269</v>
      </c>
      <c r="EE186" s="215" t="s">
        <v>269</v>
      </c>
    </row>
    <row r="187" spans="1:135" ht="28.8" x14ac:dyDescent="0.55000000000000004">
      <c r="A187" s="83" t="s">
        <v>130</v>
      </c>
      <c r="B187" s="136">
        <v>814473</v>
      </c>
      <c r="C187" t="s">
        <v>839</v>
      </c>
      <c r="D187" s="83" t="s">
        <v>228</v>
      </c>
      <c r="E187" s="138">
        <v>130968732363</v>
      </c>
      <c r="F187" s="83" t="s">
        <v>114</v>
      </c>
      <c r="G187" s="85">
        <v>43634</v>
      </c>
      <c r="H187" s="83" t="s">
        <v>98</v>
      </c>
      <c r="I187" s="84" t="s">
        <v>618</v>
      </c>
      <c r="J187" s="207" t="s">
        <v>629</v>
      </c>
      <c r="K187" s="208" t="s">
        <v>634</v>
      </c>
      <c r="L187" s="83" t="s">
        <v>108</v>
      </c>
      <c r="M187" s="184">
        <v>27529</v>
      </c>
      <c r="N187" s="184"/>
      <c r="O187" s="85" t="s">
        <v>102</v>
      </c>
      <c r="P187" s="185">
        <v>43013</v>
      </c>
      <c r="Q187" s="186" t="s">
        <v>203</v>
      </c>
      <c r="R187" s="186"/>
      <c r="S187" s="186"/>
      <c r="T187" s="187"/>
      <c r="U187" s="188" t="s">
        <v>296</v>
      </c>
      <c r="V187" s="188" t="s">
        <v>205</v>
      </c>
      <c r="W187" s="189" t="s">
        <v>619</v>
      </c>
      <c r="X187" s="189" t="s">
        <v>107</v>
      </c>
      <c r="Y187" s="190" t="s">
        <v>614</v>
      </c>
      <c r="Z187" s="83">
        <v>700</v>
      </c>
      <c r="AA187" s="83" t="s">
        <v>193</v>
      </c>
      <c r="AB187" s="83" t="s">
        <v>181</v>
      </c>
      <c r="AC187" s="83" t="s">
        <v>102</v>
      </c>
      <c r="AD187" s="83" t="s">
        <v>5776</v>
      </c>
      <c r="AE187" s="83" t="s">
        <v>102</v>
      </c>
      <c r="AF187" s="83" t="s">
        <v>102</v>
      </c>
      <c r="AG187" s="83" t="s">
        <v>174</v>
      </c>
      <c r="AH187" s="83" t="s">
        <v>5765</v>
      </c>
      <c r="AI187" s="83" t="s">
        <v>104</v>
      </c>
      <c r="AJ187" s="83" t="s">
        <v>105</v>
      </c>
      <c r="AK187" s="191" t="s">
        <v>5776</v>
      </c>
      <c r="AL187" s="191" t="s">
        <v>102</v>
      </c>
      <c r="AM187" s="191" t="s">
        <v>102</v>
      </c>
      <c r="AN187" s="191" t="s">
        <v>174</v>
      </c>
      <c r="AO187" s="191" t="s">
        <v>5765</v>
      </c>
      <c r="AP187" s="191" t="s">
        <v>104</v>
      </c>
      <c r="AQ187" s="191" t="s">
        <v>105</v>
      </c>
      <c r="AR187" s="191" t="s">
        <v>106</v>
      </c>
      <c r="AS187" s="191" t="s">
        <v>5776</v>
      </c>
      <c r="AT187" s="191" t="s">
        <v>488</v>
      </c>
      <c r="AU187" s="191" t="s">
        <v>5777</v>
      </c>
      <c r="AV187" s="191" t="s">
        <v>104</v>
      </c>
      <c r="AW187" s="191" t="s">
        <v>204</v>
      </c>
      <c r="AX187" s="191"/>
      <c r="AY187" s="192" t="s">
        <v>454</v>
      </c>
      <c r="AZ187" s="192" t="s">
        <v>416</v>
      </c>
      <c r="BA187" s="91" t="s">
        <v>108</v>
      </c>
      <c r="BB187" s="90">
        <v>0</v>
      </c>
      <c r="BC187" s="93" t="s">
        <v>102</v>
      </c>
      <c r="BD187" s="93" t="s">
        <v>102</v>
      </c>
      <c r="BE187" s="93" t="s">
        <v>102</v>
      </c>
      <c r="BF187" s="93" t="s">
        <v>102</v>
      </c>
      <c r="BG187" s="97" t="s">
        <v>108</v>
      </c>
      <c r="BH187" s="93" t="s">
        <v>108</v>
      </c>
      <c r="BI187" s="93" t="s">
        <v>102</v>
      </c>
      <c r="BJ187" s="93" t="s">
        <v>102</v>
      </c>
      <c r="BK187" s="93" t="s">
        <v>102</v>
      </c>
      <c r="BL187" s="93" t="s">
        <v>102</v>
      </c>
      <c r="BM187" s="93" t="s">
        <v>102</v>
      </c>
      <c r="BN187" s="93" t="s">
        <v>102</v>
      </c>
      <c r="BO187" s="93" t="s">
        <v>102</v>
      </c>
      <c r="BP187" s="96" t="s">
        <v>102</v>
      </c>
      <c r="BQ187" s="90">
        <v>0</v>
      </c>
      <c r="BR187" s="93" t="s">
        <v>102</v>
      </c>
      <c r="BS187" s="93" t="s">
        <v>102</v>
      </c>
      <c r="BT187" s="93" t="s">
        <v>102</v>
      </c>
      <c r="BU187" s="93" t="s">
        <v>102</v>
      </c>
      <c r="BV187" s="97" t="s">
        <v>108</v>
      </c>
      <c r="BW187" s="93" t="s">
        <v>108</v>
      </c>
      <c r="BX187" s="95" t="s">
        <v>102</v>
      </c>
      <c r="BY187" s="93" t="s">
        <v>102</v>
      </c>
      <c r="BZ187" s="93" t="s">
        <v>102</v>
      </c>
      <c r="CA187" s="93" t="s">
        <v>102</v>
      </c>
      <c r="CB187" s="93" t="s">
        <v>102</v>
      </c>
      <c r="CC187" s="93" t="s">
        <v>102</v>
      </c>
      <c r="CD187" s="93" t="s">
        <v>102</v>
      </c>
      <c r="CE187" s="193" t="s">
        <v>102</v>
      </c>
      <c r="CF187" s="194" t="s">
        <v>436</v>
      </c>
      <c r="CG187" s="195" t="s">
        <v>5778</v>
      </c>
      <c r="CH187" s="101" t="s">
        <v>310</v>
      </c>
      <c r="CI187" s="102"/>
      <c r="CJ187" s="196" t="s">
        <v>5779</v>
      </c>
      <c r="CK187" s="104" t="s">
        <v>190</v>
      </c>
      <c r="CL187" s="105"/>
      <c r="CM187" s="83" t="s">
        <v>623</v>
      </c>
      <c r="CN187" s="106" t="s">
        <v>624</v>
      </c>
      <c r="CO187" s="197" t="s">
        <v>625</v>
      </c>
      <c r="CP187" s="107"/>
      <c r="CQ187" s="198" t="s">
        <v>474</v>
      </c>
      <c r="CR187" s="198" t="s">
        <v>474</v>
      </c>
      <c r="CS187" s="199"/>
      <c r="CT187" s="83" t="s">
        <v>109</v>
      </c>
      <c r="CU187" s="83" t="s">
        <v>109</v>
      </c>
      <c r="CV187" s="83">
        <v>4</v>
      </c>
      <c r="CW187" s="83" t="s">
        <v>139</v>
      </c>
      <c r="CX187" s="83">
        <v>4</v>
      </c>
      <c r="CY187" s="83" t="s">
        <v>108</v>
      </c>
      <c r="CZ187" s="83">
        <v>244118</v>
      </c>
      <c r="DA187" s="83" t="s">
        <v>581</v>
      </c>
      <c r="DB187" s="83" t="s">
        <v>152</v>
      </c>
      <c r="DC187" s="83" t="s">
        <v>500</v>
      </c>
      <c r="DD187" s="83">
        <v>9308</v>
      </c>
      <c r="DE187" s="83" t="s">
        <v>606</v>
      </c>
      <c r="DF187" s="83" t="s">
        <v>152</v>
      </c>
      <c r="DG187" s="83" t="s">
        <v>500</v>
      </c>
      <c r="DH187" s="83"/>
      <c r="DI187" s="85">
        <v>43646</v>
      </c>
      <c r="DJ187" s="83" t="s">
        <v>584</v>
      </c>
      <c r="DK187" s="83" t="s">
        <v>102</v>
      </c>
      <c r="DL187" s="83" t="s">
        <v>482</v>
      </c>
      <c r="DM187" s="83">
        <v>0</v>
      </c>
      <c r="DN187" s="83" t="s">
        <v>483</v>
      </c>
      <c r="DO187" s="83">
        <v>1</v>
      </c>
      <c r="DP187" s="83">
        <v>5</v>
      </c>
      <c r="DQ187" s="83"/>
      <c r="DR187" s="83" t="s">
        <v>108</v>
      </c>
      <c r="DS187" s="83" t="s">
        <v>497</v>
      </c>
      <c r="DU187" s="215" t="s">
        <v>269</v>
      </c>
      <c r="DV187" s="136">
        <v>1</v>
      </c>
      <c r="DW187" s="136">
        <v>3</v>
      </c>
      <c r="DX187" s="215" t="s">
        <v>269</v>
      </c>
      <c r="DY187" s="215" t="s">
        <v>269</v>
      </c>
      <c r="DZ187" s="215" t="s">
        <v>269</v>
      </c>
      <c r="EA187" s="215" t="s">
        <v>269</v>
      </c>
      <c r="EB187" s="215" t="s">
        <v>269</v>
      </c>
      <c r="EC187" s="215" t="s">
        <v>269</v>
      </c>
      <c r="ED187" s="215" t="s">
        <v>269</v>
      </c>
      <c r="EE187" s="215" t="s">
        <v>269</v>
      </c>
    </row>
    <row r="188" spans="1:135" ht="28.8" x14ac:dyDescent="0.55000000000000004">
      <c r="A188" s="83" t="s">
        <v>130</v>
      </c>
      <c r="B188" s="136">
        <v>580865</v>
      </c>
      <c r="C188" t="s">
        <v>840</v>
      </c>
      <c r="D188" s="83" t="s">
        <v>228</v>
      </c>
      <c r="E188" s="138">
        <v>580123549270</v>
      </c>
      <c r="F188" s="83" t="s">
        <v>114</v>
      </c>
      <c r="G188" s="85">
        <v>43643</v>
      </c>
      <c r="H188" s="211" t="s">
        <v>98</v>
      </c>
      <c r="I188" s="84" t="s">
        <v>610</v>
      </c>
      <c r="J188" s="207" t="s">
        <v>627</v>
      </c>
      <c r="K188" s="208" t="s">
        <v>630</v>
      </c>
      <c r="L188" s="83" t="s">
        <v>108</v>
      </c>
      <c r="M188" s="184">
        <v>24440</v>
      </c>
      <c r="N188" s="184"/>
      <c r="O188" s="85" t="s">
        <v>102</v>
      </c>
      <c r="P188" s="185">
        <v>42491</v>
      </c>
      <c r="Q188" s="186" t="s">
        <v>203</v>
      </c>
      <c r="R188" s="186"/>
      <c r="S188" s="186"/>
      <c r="T188" s="187"/>
      <c r="U188" s="188" t="s">
        <v>296</v>
      </c>
      <c r="V188" s="188" t="s">
        <v>297</v>
      </c>
      <c r="W188" s="188" t="s">
        <v>297</v>
      </c>
      <c r="X188" s="189" t="s">
        <v>167</v>
      </c>
      <c r="Y188" s="190"/>
      <c r="Z188" s="83">
        <v>700</v>
      </c>
      <c r="AA188" s="83" t="s">
        <v>193</v>
      </c>
      <c r="AB188" s="83" t="s">
        <v>181</v>
      </c>
      <c r="AC188" s="83" t="s">
        <v>102</v>
      </c>
      <c r="AD188" s="83" t="s">
        <v>5780</v>
      </c>
      <c r="AE188" s="83" t="s">
        <v>102</v>
      </c>
      <c r="AF188" s="83" t="s">
        <v>102</v>
      </c>
      <c r="AG188" s="83" t="s">
        <v>119</v>
      </c>
      <c r="AH188" s="83" t="s">
        <v>5781</v>
      </c>
      <c r="AI188" s="83" t="s">
        <v>104</v>
      </c>
      <c r="AJ188" s="83" t="s">
        <v>105</v>
      </c>
      <c r="AK188" s="191" t="s">
        <v>5780</v>
      </c>
      <c r="AL188" s="191" t="s">
        <v>102</v>
      </c>
      <c r="AM188" s="191" t="s">
        <v>102</v>
      </c>
      <c r="AN188" s="191" t="s">
        <v>119</v>
      </c>
      <c r="AO188" s="191" t="s">
        <v>5781</v>
      </c>
      <c r="AP188" s="191" t="s">
        <v>104</v>
      </c>
      <c r="AQ188" s="191" t="s">
        <v>105</v>
      </c>
      <c r="AR188" s="191" t="s">
        <v>106</v>
      </c>
      <c r="AS188" s="191" t="s">
        <v>5780</v>
      </c>
      <c r="AT188" s="191" t="s">
        <v>485</v>
      </c>
      <c r="AU188" s="191" t="s">
        <v>5781</v>
      </c>
      <c r="AV188" s="191" t="s">
        <v>104</v>
      </c>
      <c r="AW188" s="191" t="s">
        <v>204</v>
      </c>
      <c r="AX188" s="191"/>
      <c r="AY188" s="192" t="s">
        <v>454</v>
      </c>
      <c r="AZ188" s="192" t="s">
        <v>416</v>
      </c>
      <c r="BA188" s="91" t="s">
        <v>108</v>
      </c>
      <c r="BB188" s="90">
        <v>0</v>
      </c>
      <c r="BC188" s="93" t="s">
        <v>102</v>
      </c>
      <c r="BD188" s="93" t="s">
        <v>102</v>
      </c>
      <c r="BE188" s="93" t="s">
        <v>102</v>
      </c>
      <c r="BF188" s="93" t="s">
        <v>102</v>
      </c>
      <c r="BG188" s="97" t="s">
        <v>108</v>
      </c>
      <c r="BH188" s="93" t="s">
        <v>108</v>
      </c>
      <c r="BI188" s="93" t="s">
        <v>102</v>
      </c>
      <c r="BJ188" s="93" t="s">
        <v>102</v>
      </c>
      <c r="BK188" s="93" t="s">
        <v>102</v>
      </c>
      <c r="BL188" s="93" t="s">
        <v>102</v>
      </c>
      <c r="BM188" s="93" t="s">
        <v>102</v>
      </c>
      <c r="BN188" s="93" t="s">
        <v>102</v>
      </c>
      <c r="BO188" s="93" t="s">
        <v>102</v>
      </c>
      <c r="BP188" s="96" t="s">
        <v>102</v>
      </c>
      <c r="BQ188" s="90">
        <v>0</v>
      </c>
      <c r="BR188" s="93" t="s">
        <v>102</v>
      </c>
      <c r="BS188" s="93" t="s">
        <v>102</v>
      </c>
      <c r="BT188" s="93" t="s">
        <v>102</v>
      </c>
      <c r="BU188" s="93" t="s">
        <v>102</v>
      </c>
      <c r="BV188" s="97" t="s">
        <v>108</v>
      </c>
      <c r="BW188" s="93" t="s">
        <v>108</v>
      </c>
      <c r="BX188" s="95" t="s">
        <v>102</v>
      </c>
      <c r="BY188" s="93" t="s">
        <v>102</v>
      </c>
      <c r="BZ188" s="93" t="s">
        <v>102</v>
      </c>
      <c r="CA188" s="93" t="s">
        <v>102</v>
      </c>
      <c r="CB188" s="93" t="s">
        <v>102</v>
      </c>
      <c r="CC188" s="93" t="s">
        <v>102</v>
      </c>
      <c r="CD188" s="93" t="s">
        <v>102</v>
      </c>
      <c r="CE188" s="193" t="s">
        <v>102</v>
      </c>
      <c r="CF188" s="194" t="s">
        <v>436</v>
      </c>
      <c r="CG188" s="195" t="s">
        <v>5782</v>
      </c>
      <c r="CH188" s="101" t="s">
        <v>563</v>
      </c>
      <c r="CI188" s="102"/>
      <c r="CJ188" s="196" t="s">
        <v>577</v>
      </c>
      <c r="CK188" s="104" t="s">
        <v>190</v>
      </c>
      <c r="CL188" s="105"/>
      <c r="CM188" s="83" t="s">
        <v>578</v>
      </c>
      <c r="CN188" s="106" t="s">
        <v>108</v>
      </c>
      <c r="CO188" s="197" t="s">
        <v>566</v>
      </c>
      <c r="CP188" s="107"/>
      <c r="CQ188" s="198" t="s">
        <v>107</v>
      </c>
      <c r="CR188" s="198" t="s">
        <v>107</v>
      </c>
      <c r="CS188" s="199"/>
      <c r="CT188" s="83" t="s">
        <v>109</v>
      </c>
      <c r="CU188" s="83" t="s">
        <v>109</v>
      </c>
      <c r="CV188" s="83">
        <v>0</v>
      </c>
      <c r="CW188" s="83" t="s">
        <v>270</v>
      </c>
      <c r="CX188" s="83">
        <v>0</v>
      </c>
      <c r="CY188" s="83" t="s">
        <v>108</v>
      </c>
      <c r="CZ188" s="83">
        <v>245437.5</v>
      </c>
      <c r="DA188" s="83" t="s">
        <v>5783</v>
      </c>
      <c r="DB188" s="83" t="s">
        <v>118</v>
      </c>
      <c r="DC188" s="83" t="s">
        <v>108</v>
      </c>
      <c r="DD188" s="83">
        <v>2555</v>
      </c>
      <c r="DE188" s="83" t="s">
        <v>173</v>
      </c>
      <c r="DF188" s="83" t="s">
        <v>118</v>
      </c>
      <c r="DG188" s="83" t="s">
        <v>500</v>
      </c>
      <c r="DH188" s="83"/>
      <c r="DI188" s="85">
        <v>43646</v>
      </c>
      <c r="DJ188" s="83" t="s">
        <v>584</v>
      </c>
      <c r="DK188" s="83" t="s">
        <v>102</v>
      </c>
      <c r="DL188" s="83" t="s">
        <v>482</v>
      </c>
      <c r="DM188" s="83">
        <v>0</v>
      </c>
      <c r="DN188" s="83" t="s">
        <v>483</v>
      </c>
      <c r="DO188" s="83">
        <v>1</v>
      </c>
      <c r="DP188" s="83">
        <v>5</v>
      </c>
      <c r="DQ188" s="83"/>
      <c r="DR188" s="83" t="s">
        <v>108</v>
      </c>
      <c r="DS188" s="83" t="s">
        <v>497</v>
      </c>
      <c r="DU188" s="215" t="s">
        <v>269</v>
      </c>
      <c r="DV188" s="136">
        <v>1</v>
      </c>
      <c r="DW188" s="136">
        <v>3</v>
      </c>
      <c r="DX188" s="215" t="s">
        <v>269</v>
      </c>
      <c r="DY188" s="215" t="s">
        <v>269</v>
      </c>
      <c r="DZ188" s="215" t="s">
        <v>269</v>
      </c>
      <c r="EA188" s="215" t="s">
        <v>269</v>
      </c>
      <c r="EB188" s="215" t="s">
        <v>269</v>
      </c>
      <c r="EC188" s="215" t="s">
        <v>269</v>
      </c>
      <c r="ED188" s="215" t="s">
        <v>269</v>
      </c>
      <c r="EE188" s="215" t="s">
        <v>269</v>
      </c>
    </row>
    <row r="189" spans="1:135" ht="57.6" x14ac:dyDescent="0.55000000000000004">
      <c r="A189" s="83" t="s">
        <v>130</v>
      </c>
      <c r="B189" s="136">
        <v>816070</v>
      </c>
      <c r="C189" t="s">
        <v>841</v>
      </c>
      <c r="D189" s="83" t="s">
        <v>228</v>
      </c>
      <c r="E189" s="138">
        <v>613723451758</v>
      </c>
      <c r="F189" s="83" t="s">
        <v>143</v>
      </c>
      <c r="G189" s="85">
        <v>43620</v>
      </c>
      <c r="H189" s="83" t="s">
        <v>98</v>
      </c>
      <c r="I189" s="84" t="s">
        <v>612</v>
      </c>
      <c r="J189" s="207" t="s">
        <v>628</v>
      </c>
      <c r="K189" s="208" t="s">
        <v>633</v>
      </c>
      <c r="L189" s="83" t="s">
        <v>108</v>
      </c>
      <c r="M189" s="184" t="s">
        <v>102</v>
      </c>
      <c r="N189" s="184" t="s">
        <v>556</v>
      </c>
      <c r="O189" s="85" t="s">
        <v>102</v>
      </c>
      <c r="P189" s="185">
        <v>42491</v>
      </c>
      <c r="Q189" s="186" t="s">
        <v>202</v>
      </c>
      <c r="R189" s="186" t="s">
        <v>613</v>
      </c>
      <c r="S189" s="186"/>
      <c r="T189" s="187"/>
      <c r="U189" s="188" t="s">
        <v>295</v>
      </c>
      <c r="V189" s="188" t="s">
        <v>205</v>
      </c>
      <c r="W189" s="188" t="s">
        <v>295</v>
      </c>
      <c r="X189" s="189" t="s">
        <v>107</v>
      </c>
      <c r="Y189" s="190" t="s">
        <v>614</v>
      </c>
      <c r="Z189" s="83">
        <v>700</v>
      </c>
      <c r="AA189" s="83" t="s">
        <v>193</v>
      </c>
      <c r="AB189" s="83" t="s">
        <v>181</v>
      </c>
      <c r="AC189" s="83" t="s">
        <v>102</v>
      </c>
      <c r="AD189" s="83" t="s">
        <v>5784</v>
      </c>
      <c r="AE189" s="83" t="s">
        <v>5785</v>
      </c>
      <c r="AF189" s="83" t="s">
        <v>102</v>
      </c>
      <c r="AG189" s="83" t="s">
        <v>175</v>
      </c>
      <c r="AH189" s="83" t="s">
        <v>5786</v>
      </c>
      <c r="AI189" s="83" t="s">
        <v>104</v>
      </c>
      <c r="AJ189" s="83" t="s">
        <v>105</v>
      </c>
      <c r="AK189" s="191" t="s">
        <v>5784</v>
      </c>
      <c r="AL189" s="191" t="s">
        <v>5785</v>
      </c>
      <c r="AM189" s="191" t="s">
        <v>102</v>
      </c>
      <c r="AN189" s="191" t="s">
        <v>175</v>
      </c>
      <c r="AO189" s="191" t="s">
        <v>5786</v>
      </c>
      <c r="AP189" s="191" t="s">
        <v>104</v>
      </c>
      <c r="AQ189" s="191" t="s">
        <v>105</v>
      </c>
      <c r="AR189" s="191" t="s">
        <v>106</v>
      </c>
      <c r="AS189" s="191"/>
      <c r="AT189" s="191"/>
      <c r="AU189" s="191"/>
      <c r="AV189" s="191"/>
      <c r="AW189" s="191"/>
      <c r="AX189" s="191" t="s">
        <v>575</v>
      </c>
      <c r="AY189" s="192" t="s">
        <v>454</v>
      </c>
      <c r="AZ189" s="192" t="s">
        <v>108</v>
      </c>
      <c r="BA189" s="91" t="s">
        <v>108</v>
      </c>
      <c r="BB189" s="90">
        <v>0</v>
      </c>
      <c r="BC189" s="93" t="s">
        <v>102</v>
      </c>
      <c r="BD189" s="93" t="s">
        <v>102</v>
      </c>
      <c r="BE189" s="93" t="s">
        <v>102</v>
      </c>
      <c r="BF189" s="93" t="s">
        <v>102</v>
      </c>
      <c r="BG189" s="97" t="s">
        <v>108</v>
      </c>
      <c r="BH189" s="93" t="s">
        <v>108</v>
      </c>
      <c r="BI189" s="93" t="s">
        <v>102</v>
      </c>
      <c r="BJ189" s="93" t="s">
        <v>102</v>
      </c>
      <c r="BK189" s="93" t="s">
        <v>102</v>
      </c>
      <c r="BL189" s="93" t="s">
        <v>102</v>
      </c>
      <c r="BM189" s="93" t="s">
        <v>102</v>
      </c>
      <c r="BN189" s="93" t="s">
        <v>102</v>
      </c>
      <c r="BO189" s="93" t="s">
        <v>102</v>
      </c>
      <c r="BP189" s="96" t="s">
        <v>102</v>
      </c>
      <c r="BQ189" s="90">
        <v>0</v>
      </c>
      <c r="BR189" s="93" t="s">
        <v>102</v>
      </c>
      <c r="BS189" s="93" t="s">
        <v>102</v>
      </c>
      <c r="BT189" s="93" t="s">
        <v>102</v>
      </c>
      <c r="BU189" s="93" t="s">
        <v>102</v>
      </c>
      <c r="BV189" s="97" t="s">
        <v>108</v>
      </c>
      <c r="BW189" s="93" t="s">
        <v>108</v>
      </c>
      <c r="BX189" s="95" t="s">
        <v>102</v>
      </c>
      <c r="BY189" s="93" t="s">
        <v>102</v>
      </c>
      <c r="BZ189" s="93" t="s">
        <v>102</v>
      </c>
      <c r="CA189" s="93" t="s">
        <v>102</v>
      </c>
      <c r="CB189" s="93" t="s">
        <v>102</v>
      </c>
      <c r="CC189" s="93" t="s">
        <v>102</v>
      </c>
      <c r="CD189" s="93" t="s">
        <v>102</v>
      </c>
      <c r="CE189" s="193" t="s">
        <v>102</v>
      </c>
      <c r="CF189" s="194" t="s">
        <v>508</v>
      </c>
      <c r="CG189" s="195" t="s">
        <v>102</v>
      </c>
      <c r="CH189" s="101" t="e">
        <v>#N/A</v>
      </c>
      <c r="CI189" s="102" t="s">
        <v>580</v>
      </c>
      <c r="CJ189" s="196" t="s">
        <v>108</v>
      </c>
      <c r="CK189" s="104" t="s">
        <v>109</v>
      </c>
      <c r="CL189" s="105" t="s">
        <v>579</v>
      </c>
      <c r="CM189" s="83" t="s">
        <v>108</v>
      </c>
      <c r="CN189" s="106" t="s">
        <v>108</v>
      </c>
      <c r="CO189" s="197" t="s">
        <v>108</v>
      </c>
      <c r="CP189" s="107"/>
      <c r="CQ189" s="198" t="s">
        <v>474</v>
      </c>
      <c r="CR189" s="198" t="s">
        <v>474</v>
      </c>
      <c r="CS189" s="199" t="s">
        <v>616</v>
      </c>
      <c r="CT189" s="83" t="s">
        <v>109</v>
      </c>
      <c r="CU189" s="83" t="s">
        <v>109</v>
      </c>
      <c r="CV189" s="83">
        <v>59</v>
      </c>
      <c r="CW189" s="83" t="s">
        <v>112</v>
      </c>
      <c r="CX189" s="83">
        <v>59</v>
      </c>
      <c r="CY189" s="83" t="s">
        <v>5787</v>
      </c>
      <c r="CZ189" s="83">
        <v>246757</v>
      </c>
      <c r="DA189" s="83" t="s">
        <v>138</v>
      </c>
      <c r="DB189" s="83" t="s">
        <v>124</v>
      </c>
      <c r="DC189" s="83" t="s">
        <v>501</v>
      </c>
      <c r="DD189" s="83">
        <v>6787</v>
      </c>
      <c r="DE189" s="83" t="s">
        <v>582</v>
      </c>
      <c r="DF189" s="83" t="s">
        <v>145</v>
      </c>
      <c r="DG189" s="83" t="s">
        <v>501</v>
      </c>
      <c r="DH189" s="83" t="s">
        <v>582</v>
      </c>
      <c r="DI189" s="85">
        <v>43646</v>
      </c>
      <c r="DJ189" s="83" t="s">
        <v>584</v>
      </c>
      <c r="DK189" s="83" t="s">
        <v>102</v>
      </c>
      <c r="DL189" s="83" t="s">
        <v>482</v>
      </c>
      <c r="DM189" s="83">
        <v>0</v>
      </c>
      <c r="DN189" s="83" t="s">
        <v>238</v>
      </c>
      <c r="DO189" s="83">
        <v>1</v>
      </c>
      <c r="DP189" s="83">
        <v>6</v>
      </c>
      <c r="DQ189" s="83"/>
      <c r="DR189" s="83" t="s">
        <v>108</v>
      </c>
      <c r="DS189" s="83" t="s">
        <v>497</v>
      </c>
      <c r="DU189" s="215" t="s">
        <v>269</v>
      </c>
      <c r="DV189" s="136">
        <v>1</v>
      </c>
      <c r="DW189" s="136">
        <v>3</v>
      </c>
      <c r="DX189" s="215" t="s">
        <v>269</v>
      </c>
      <c r="DY189" s="215" t="s">
        <v>269</v>
      </c>
      <c r="DZ189" s="215" t="s">
        <v>269</v>
      </c>
      <c r="EA189" s="215" t="s">
        <v>269</v>
      </c>
      <c r="EB189" s="215" t="s">
        <v>269</v>
      </c>
      <c r="EC189" s="215" t="s">
        <v>269</v>
      </c>
      <c r="ED189" s="215" t="s">
        <v>269</v>
      </c>
      <c r="EE189" s="215" t="s">
        <v>269</v>
      </c>
    </row>
    <row r="190" spans="1:135" ht="28.8" x14ac:dyDescent="0.55000000000000004">
      <c r="A190" s="83" t="s">
        <v>130</v>
      </c>
      <c r="B190" s="136">
        <v>562595</v>
      </c>
      <c r="C190" t="s">
        <v>842</v>
      </c>
      <c r="D190" s="83" t="s">
        <v>228</v>
      </c>
      <c r="E190" s="138">
        <v>787199273424</v>
      </c>
      <c r="F190" s="83" t="s">
        <v>114</v>
      </c>
      <c r="G190" s="85">
        <v>43634</v>
      </c>
      <c r="H190" s="83" t="s">
        <v>98</v>
      </c>
      <c r="I190" s="84" t="s">
        <v>618</v>
      </c>
      <c r="J190" s="207" t="s">
        <v>629</v>
      </c>
      <c r="K190" s="208" t="s">
        <v>634</v>
      </c>
      <c r="L190" s="83" t="s">
        <v>108</v>
      </c>
      <c r="M190" s="184">
        <v>27530</v>
      </c>
      <c r="N190" s="184"/>
      <c r="O190" s="85" t="s">
        <v>102</v>
      </c>
      <c r="P190" s="185">
        <v>43013</v>
      </c>
      <c r="Q190" s="186" t="s">
        <v>203</v>
      </c>
      <c r="R190" s="186"/>
      <c r="S190" s="186"/>
      <c r="T190" s="187"/>
      <c r="U190" s="188" t="s">
        <v>296</v>
      </c>
      <c r="V190" s="188" t="s">
        <v>205</v>
      </c>
      <c r="W190" s="189" t="s">
        <v>619</v>
      </c>
      <c r="X190" s="189" t="s">
        <v>107</v>
      </c>
      <c r="Y190" s="190" t="s">
        <v>614</v>
      </c>
      <c r="Z190" s="83">
        <v>700</v>
      </c>
      <c r="AA190" s="83" t="s">
        <v>193</v>
      </c>
      <c r="AB190" s="83" t="s">
        <v>181</v>
      </c>
      <c r="AC190" s="83" t="s">
        <v>102</v>
      </c>
      <c r="AD190" s="83" t="s">
        <v>5788</v>
      </c>
      <c r="AE190" s="83" t="s">
        <v>102</v>
      </c>
      <c r="AF190" s="83" t="s">
        <v>102</v>
      </c>
      <c r="AG190" s="83" t="s">
        <v>174</v>
      </c>
      <c r="AH190" s="83" t="s">
        <v>5777</v>
      </c>
      <c r="AI190" s="83" t="s">
        <v>104</v>
      </c>
      <c r="AJ190" s="83" t="s">
        <v>105</v>
      </c>
      <c r="AK190" s="191" t="s">
        <v>5788</v>
      </c>
      <c r="AL190" s="191" t="s">
        <v>102</v>
      </c>
      <c r="AM190" s="191" t="s">
        <v>102</v>
      </c>
      <c r="AN190" s="191" t="s">
        <v>174</v>
      </c>
      <c r="AO190" s="191" t="s">
        <v>5777</v>
      </c>
      <c r="AP190" s="191" t="s">
        <v>104</v>
      </c>
      <c r="AQ190" s="191" t="s">
        <v>105</v>
      </c>
      <c r="AR190" s="191" t="s">
        <v>106</v>
      </c>
      <c r="AS190" s="191" t="s">
        <v>5788</v>
      </c>
      <c r="AT190" s="191" t="s">
        <v>488</v>
      </c>
      <c r="AU190" s="191" t="s">
        <v>5789</v>
      </c>
      <c r="AV190" s="191" t="s">
        <v>104</v>
      </c>
      <c r="AW190" s="191" t="s">
        <v>204</v>
      </c>
      <c r="AX190" s="191"/>
      <c r="AY190" s="192" t="s">
        <v>454</v>
      </c>
      <c r="AZ190" s="192" t="s">
        <v>416</v>
      </c>
      <c r="BA190" s="91" t="s">
        <v>108</v>
      </c>
      <c r="BB190" s="90">
        <v>0</v>
      </c>
      <c r="BC190" s="93" t="s">
        <v>102</v>
      </c>
      <c r="BD190" s="93" t="s">
        <v>102</v>
      </c>
      <c r="BE190" s="93" t="s">
        <v>102</v>
      </c>
      <c r="BF190" s="93" t="s">
        <v>102</v>
      </c>
      <c r="BG190" s="97" t="s">
        <v>108</v>
      </c>
      <c r="BH190" s="93" t="s">
        <v>108</v>
      </c>
      <c r="BI190" s="93" t="s">
        <v>102</v>
      </c>
      <c r="BJ190" s="93" t="s">
        <v>102</v>
      </c>
      <c r="BK190" s="93" t="s">
        <v>102</v>
      </c>
      <c r="BL190" s="93" t="s">
        <v>102</v>
      </c>
      <c r="BM190" s="93" t="s">
        <v>102</v>
      </c>
      <c r="BN190" s="93" t="s">
        <v>102</v>
      </c>
      <c r="BO190" s="93" t="s">
        <v>102</v>
      </c>
      <c r="BP190" s="96" t="s">
        <v>102</v>
      </c>
      <c r="BQ190" s="90">
        <v>0</v>
      </c>
      <c r="BR190" s="93" t="s">
        <v>102</v>
      </c>
      <c r="BS190" s="93" t="s">
        <v>102</v>
      </c>
      <c r="BT190" s="93" t="s">
        <v>102</v>
      </c>
      <c r="BU190" s="93" t="s">
        <v>102</v>
      </c>
      <c r="BV190" s="97" t="s">
        <v>108</v>
      </c>
      <c r="BW190" s="93" t="s">
        <v>108</v>
      </c>
      <c r="BX190" s="95" t="s">
        <v>102</v>
      </c>
      <c r="BY190" s="93" t="s">
        <v>102</v>
      </c>
      <c r="BZ190" s="93" t="s">
        <v>102</v>
      </c>
      <c r="CA190" s="93" t="s">
        <v>102</v>
      </c>
      <c r="CB190" s="93" t="s">
        <v>102</v>
      </c>
      <c r="CC190" s="93" t="s">
        <v>102</v>
      </c>
      <c r="CD190" s="93" t="s">
        <v>102</v>
      </c>
      <c r="CE190" s="193" t="s">
        <v>102</v>
      </c>
      <c r="CF190" s="194" t="s">
        <v>436</v>
      </c>
      <c r="CG190" s="195" t="s">
        <v>5790</v>
      </c>
      <c r="CH190" s="101" t="s">
        <v>310</v>
      </c>
      <c r="CI190" s="102"/>
      <c r="CJ190" s="196" t="s">
        <v>5791</v>
      </c>
      <c r="CK190" s="104" t="s">
        <v>190</v>
      </c>
      <c r="CL190" s="105"/>
      <c r="CM190" s="83" t="s">
        <v>623</v>
      </c>
      <c r="CN190" s="106" t="s">
        <v>624</v>
      </c>
      <c r="CO190" s="197" t="s">
        <v>625</v>
      </c>
      <c r="CP190" s="107"/>
      <c r="CQ190" s="198" t="s">
        <v>474</v>
      </c>
      <c r="CR190" s="198" t="s">
        <v>474</v>
      </c>
      <c r="CS190" s="199"/>
      <c r="CT190" s="83" t="s">
        <v>109</v>
      </c>
      <c r="CU190" s="83" t="s">
        <v>109</v>
      </c>
      <c r="CV190" s="83">
        <v>59</v>
      </c>
      <c r="CW190" s="83" t="s">
        <v>139</v>
      </c>
      <c r="CX190" s="83">
        <v>59</v>
      </c>
      <c r="CY190" s="83" t="s">
        <v>108</v>
      </c>
      <c r="CZ190" s="83">
        <v>248076.5</v>
      </c>
      <c r="DA190" s="83" t="s">
        <v>581</v>
      </c>
      <c r="DB190" s="83" t="s">
        <v>152</v>
      </c>
      <c r="DC190" s="83" t="s">
        <v>500</v>
      </c>
      <c r="DD190" s="83">
        <v>2694</v>
      </c>
      <c r="DE190" s="83" t="s">
        <v>606</v>
      </c>
      <c r="DF190" s="83" t="s">
        <v>152</v>
      </c>
      <c r="DG190" s="83" t="s">
        <v>500</v>
      </c>
      <c r="DH190" s="83"/>
      <c r="DI190" s="85">
        <v>43646</v>
      </c>
      <c r="DJ190" s="83" t="s">
        <v>584</v>
      </c>
      <c r="DK190" s="83" t="s">
        <v>102</v>
      </c>
      <c r="DL190" s="83" t="s">
        <v>482</v>
      </c>
      <c r="DM190" s="83">
        <v>0</v>
      </c>
      <c r="DN190" s="83" t="s">
        <v>483</v>
      </c>
      <c r="DO190" s="83">
        <v>1</v>
      </c>
      <c r="DP190" s="83">
        <v>6</v>
      </c>
      <c r="DQ190" s="83"/>
      <c r="DR190" s="83" t="s">
        <v>108</v>
      </c>
      <c r="DS190" s="83" t="s">
        <v>497</v>
      </c>
      <c r="DU190" s="215" t="s">
        <v>269</v>
      </c>
      <c r="DV190" s="136">
        <v>1</v>
      </c>
      <c r="DW190" s="136">
        <v>3</v>
      </c>
      <c r="DX190" s="215" t="s">
        <v>269</v>
      </c>
      <c r="DY190" s="215" t="s">
        <v>269</v>
      </c>
      <c r="DZ190" s="215" t="s">
        <v>269</v>
      </c>
      <c r="EA190" s="215" t="s">
        <v>269</v>
      </c>
      <c r="EB190" s="215" t="s">
        <v>269</v>
      </c>
      <c r="EC190" s="215" t="s">
        <v>269</v>
      </c>
      <c r="ED190" s="215" t="s">
        <v>269</v>
      </c>
      <c r="EE190" s="215" t="s">
        <v>269</v>
      </c>
    </row>
    <row r="191" spans="1:135" ht="28.8" x14ac:dyDescent="0.55000000000000004">
      <c r="A191" s="83" t="s">
        <v>130</v>
      </c>
      <c r="B191" s="136">
        <v>179989</v>
      </c>
      <c r="C191" t="s">
        <v>843</v>
      </c>
      <c r="D191" s="83" t="s">
        <v>228</v>
      </c>
      <c r="E191" s="138">
        <v>982420474712</v>
      </c>
      <c r="F191" s="83" t="s">
        <v>114</v>
      </c>
      <c r="G191" s="85">
        <v>43643</v>
      </c>
      <c r="H191" s="211" t="s">
        <v>98</v>
      </c>
      <c r="I191" s="84" t="s">
        <v>610</v>
      </c>
      <c r="J191" s="207" t="s">
        <v>627</v>
      </c>
      <c r="K191" s="208" t="s">
        <v>630</v>
      </c>
      <c r="L191" s="83" t="s">
        <v>108</v>
      </c>
      <c r="M191" s="184">
        <v>24441</v>
      </c>
      <c r="N191" s="184"/>
      <c r="O191" s="85" t="s">
        <v>102</v>
      </c>
      <c r="P191" s="185">
        <v>42491</v>
      </c>
      <c r="Q191" s="186" t="s">
        <v>203</v>
      </c>
      <c r="R191" s="186"/>
      <c r="S191" s="186"/>
      <c r="T191" s="187"/>
      <c r="U191" s="188" t="s">
        <v>296</v>
      </c>
      <c r="V191" s="188" t="s">
        <v>297</v>
      </c>
      <c r="W191" s="188" t="s">
        <v>297</v>
      </c>
      <c r="X191" s="189" t="s">
        <v>167</v>
      </c>
      <c r="Y191" s="190"/>
      <c r="Z191" s="83">
        <v>700</v>
      </c>
      <c r="AA191" s="83" t="s">
        <v>193</v>
      </c>
      <c r="AB191" s="83" t="s">
        <v>181</v>
      </c>
      <c r="AC191" s="83" t="s">
        <v>102</v>
      </c>
      <c r="AD191" s="83" t="s">
        <v>5792</v>
      </c>
      <c r="AE191" s="83" t="s">
        <v>102</v>
      </c>
      <c r="AF191" s="83" t="s">
        <v>102</v>
      </c>
      <c r="AG191" s="83" t="s">
        <v>119</v>
      </c>
      <c r="AH191" s="83" t="s">
        <v>5793</v>
      </c>
      <c r="AI191" s="83" t="s">
        <v>104</v>
      </c>
      <c r="AJ191" s="83" t="s">
        <v>105</v>
      </c>
      <c r="AK191" s="191" t="s">
        <v>5792</v>
      </c>
      <c r="AL191" s="191" t="s">
        <v>102</v>
      </c>
      <c r="AM191" s="191" t="s">
        <v>102</v>
      </c>
      <c r="AN191" s="191" t="s">
        <v>119</v>
      </c>
      <c r="AO191" s="191" t="s">
        <v>5793</v>
      </c>
      <c r="AP191" s="191" t="s">
        <v>104</v>
      </c>
      <c r="AQ191" s="191" t="s">
        <v>105</v>
      </c>
      <c r="AR191" s="191" t="s">
        <v>106</v>
      </c>
      <c r="AS191" s="191" t="s">
        <v>5792</v>
      </c>
      <c r="AT191" s="191" t="s">
        <v>485</v>
      </c>
      <c r="AU191" s="191" t="s">
        <v>5793</v>
      </c>
      <c r="AV191" s="191" t="s">
        <v>104</v>
      </c>
      <c r="AW191" s="191" t="s">
        <v>204</v>
      </c>
      <c r="AX191" s="191"/>
      <c r="AY191" s="192" t="s">
        <v>454</v>
      </c>
      <c r="AZ191" s="192" t="s">
        <v>416</v>
      </c>
      <c r="BA191" s="91" t="s">
        <v>108</v>
      </c>
      <c r="BB191" s="90">
        <v>0</v>
      </c>
      <c r="BC191" s="93" t="s">
        <v>102</v>
      </c>
      <c r="BD191" s="93" t="s">
        <v>102</v>
      </c>
      <c r="BE191" s="93" t="s">
        <v>102</v>
      </c>
      <c r="BF191" s="93" t="s">
        <v>102</v>
      </c>
      <c r="BG191" s="97" t="s">
        <v>108</v>
      </c>
      <c r="BH191" s="93" t="s">
        <v>108</v>
      </c>
      <c r="BI191" s="93" t="s">
        <v>102</v>
      </c>
      <c r="BJ191" s="93" t="s">
        <v>102</v>
      </c>
      <c r="BK191" s="93" t="s">
        <v>102</v>
      </c>
      <c r="BL191" s="93" t="s">
        <v>102</v>
      </c>
      <c r="BM191" s="93" t="s">
        <v>102</v>
      </c>
      <c r="BN191" s="93" t="s">
        <v>102</v>
      </c>
      <c r="BO191" s="93" t="s">
        <v>102</v>
      </c>
      <c r="BP191" s="96" t="s">
        <v>102</v>
      </c>
      <c r="BQ191" s="90">
        <v>0</v>
      </c>
      <c r="BR191" s="93" t="s">
        <v>102</v>
      </c>
      <c r="BS191" s="93" t="s">
        <v>102</v>
      </c>
      <c r="BT191" s="93" t="s">
        <v>102</v>
      </c>
      <c r="BU191" s="93" t="s">
        <v>102</v>
      </c>
      <c r="BV191" s="97" t="s">
        <v>108</v>
      </c>
      <c r="BW191" s="93" t="s">
        <v>108</v>
      </c>
      <c r="BX191" s="95" t="s">
        <v>102</v>
      </c>
      <c r="BY191" s="93" t="s">
        <v>102</v>
      </c>
      <c r="BZ191" s="93" t="s">
        <v>102</v>
      </c>
      <c r="CA191" s="93" t="s">
        <v>102</v>
      </c>
      <c r="CB191" s="93" t="s">
        <v>102</v>
      </c>
      <c r="CC191" s="93" t="s">
        <v>102</v>
      </c>
      <c r="CD191" s="93" t="s">
        <v>102</v>
      </c>
      <c r="CE191" s="193" t="s">
        <v>102</v>
      </c>
      <c r="CF191" s="194" t="s">
        <v>436</v>
      </c>
      <c r="CG191" s="195" t="s">
        <v>5794</v>
      </c>
      <c r="CH191" s="101" t="s">
        <v>563</v>
      </c>
      <c r="CI191" s="102"/>
      <c r="CJ191" s="196" t="s">
        <v>577</v>
      </c>
      <c r="CK191" s="104" t="s">
        <v>190</v>
      </c>
      <c r="CL191" s="105"/>
      <c r="CM191" s="83" t="s">
        <v>578</v>
      </c>
      <c r="CN191" s="106" t="s">
        <v>108</v>
      </c>
      <c r="CO191" s="197" t="s">
        <v>566</v>
      </c>
      <c r="CP191" s="107"/>
      <c r="CQ191" s="198" t="s">
        <v>107</v>
      </c>
      <c r="CR191" s="198" t="s">
        <v>107</v>
      </c>
      <c r="CS191" s="199"/>
      <c r="CT191" s="83" t="s">
        <v>109</v>
      </c>
      <c r="CU191" s="83" t="s">
        <v>109</v>
      </c>
      <c r="CV191" s="83">
        <v>80</v>
      </c>
      <c r="CW191" s="83" t="s">
        <v>270</v>
      </c>
      <c r="CX191" s="83">
        <v>80</v>
      </c>
      <c r="CY191" s="83" t="s">
        <v>108</v>
      </c>
      <c r="CZ191" s="83">
        <v>249396</v>
      </c>
      <c r="DA191" s="83" t="s">
        <v>5795</v>
      </c>
      <c r="DB191" s="83" t="s">
        <v>118</v>
      </c>
      <c r="DC191" s="83" t="s">
        <v>108</v>
      </c>
      <c r="DD191" s="83">
        <v>6307</v>
      </c>
      <c r="DE191" s="83" t="s">
        <v>173</v>
      </c>
      <c r="DF191" s="83" t="s">
        <v>118</v>
      </c>
      <c r="DG191" s="83" t="s">
        <v>500</v>
      </c>
      <c r="DH191" s="83"/>
      <c r="DI191" s="85">
        <v>43646</v>
      </c>
      <c r="DJ191" s="83" t="s">
        <v>584</v>
      </c>
      <c r="DK191" s="83" t="s">
        <v>102</v>
      </c>
      <c r="DL191" s="83" t="s">
        <v>482</v>
      </c>
      <c r="DM191" s="83">
        <v>0</v>
      </c>
      <c r="DN191" s="83" t="s">
        <v>483</v>
      </c>
      <c r="DO191" s="83">
        <v>1</v>
      </c>
      <c r="DP191" s="83">
        <v>1</v>
      </c>
      <c r="DQ191" s="83"/>
      <c r="DR191" s="83" t="s">
        <v>108</v>
      </c>
      <c r="DS191" s="83" t="s">
        <v>497</v>
      </c>
      <c r="DU191" s="215" t="s">
        <v>269</v>
      </c>
      <c r="DV191" s="136">
        <v>1</v>
      </c>
      <c r="DW191" s="136">
        <v>3</v>
      </c>
      <c r="DX191" s="215" t="s">
        <v>269</v>
      </c>
      <c r="DY191" s="215" t="s">
        <v>269</v>
      </c>
      <c r="DZ191" s="215" t="s">
        <v>269</v>
      </c>
      <c r="EA191" s="215" t="s">
        <v>269</v>
      </c>
      <c r="EB191" s="215" t="s">
        <v>269</v>
      </c>
      <c r="EC191" s="215" t="s">
        <v>269</v>
      </c>
      <c r="ED191" s="215" t="s">
        <v>269</v>
      </c>
      <c r="EE191" s="215" t="s">
        <v>269</v>
      </c>
    </row>
    <row r="192" spans="1:135" ht="57.6" x14ac:dyDescent="0.55000000000000004">
      <c r="A192" s="83" t="s">
        <v>130</v>
      </c>
      <c r="B192" s="136">
        <v>814538</v>
      </c>
      <c r="C192" t="s">
        <v>844</v>
      </c>
      <c r="D192" s="83" t="s">
        <v>228</v>
      </c>
      <c r="E192" s="138">
        <v>891393634057</v>
      </c>
      <c r="F192" s="83" t="s">
        <v>143</v>
      </c>
      <c r="G192" s="85">
        <v>43620</v>
      </c>
      <c r="H192" s="83" t="s">
        <v>98</v>
      </c>
      <c r="I192" s="84" t="s">
        <v>612</v>
      </c>
      <c r="J192" s="207" t="s">
        <v>628</v>
      </c>
      <c r="K192" s="208" t="s">
        <v>633</v>
      </c>
      <c r="L192" s="83" t="s">
        <v>108</v>
      </c>
      <c r="M192" s="184" t="s">
        <v>102</v>
      </c>
      <c r="N192" s="184" t="s">
        <v>556</v>
      </c>
      <c r="O192" s="85" t="s">
        <v>102</v>
      </c>
      <c r="P192" s="185">
        <v>42491</v>
      </c>
      <c r="Q192" s="186" t="s">
        <v>202</v>
      </c>
      <c r="R192" s="186" t="s">
        <v>613</v>
      </c>
      <c r="S192" s="186"/>
      <c r="T192" s="187"/>
      <c r="U192" s="188" t="s">
        <v>295</v>
      </c>
      <c r="V192" s="188" t="s">
        <v>205</v>
      </c>
      <c r="W192" s="188" t="s">
        <v>295</v>
      </c>
      <c r="X192" s="189" t="s">
        <v>107</v>
      </c>
      <c r="Y192" s="190" t="s">
        <v>614</v>
      </c>
      <c r="Z192" s="83">
        <v>700</v>
      </c>
      <c r="AA192" s="83" t="s">
        <v>193</v>
      </c>
      <c r="AB192" s="83" t="s">
        <v>181</v>
      </c>
      <c r="AC192" s="83" t="s">
        <v>102</v>
      </c>
      <c r="AD192" s="83" t="s">
        <v>5796</v>
      </c>
      <c r="AE192" s="83" t="s">
        <v>5797</v>
      </c>
      <c r="AF192" s="83" t="s">
        <v>102</v>
      </c>
      <c r="AG192" s="83" t="s">
        <v>175</v>
      </c>
      <c r="AH192" s="83" t="s">
        <v>5798</v>
      </c>
      <c r="AI192" s="83" t="s">
        <v>104</v>
      </c>
      <c r="AJ192" s="83" t="s">
        <v>105</v>
      </c>
      <c r="AK192" s="191" t="s">
        <v>5796</v>
      </c>
      <c r="AL192" s="191" t="s">
        <v>5797</v>
      </c>
      <c r="AM192" s="191" t="s">
        <v>102</v>
      </c>
      <c r="AN192" s="191" t="s">
        <v>175</v>
      </c>
      <c r="AO192" s="191" t="s">
        <v>5798</v>
      </c>
      <c r="AP192" s="191" t="s">
        <v>104</v>
      </c>
      <c r="AQ192" s="191" t="s">
        <v>105</v>
      </c>
      <c r="AR192" s="191" t="s">
        <v>106</v>
      </c>
      <c r="AS192" s="191"/>
      <c r="AT192" s="191"/>
      <c r="AU192" s="191"/>
      <c r="AV192" s="191"/>
      <c r="AW192" s="191"/>
      <c r="AX192" s="191" t="s">
        <v>575</v>
      </c>
      <c r="AY192" s="192" t="s">
        <v>454</v>
      </c>
      <c r="AZ192" s="192" t="s">
        <v>108</v>
      </c>
      <c r="BA192" s="91" t="s">
        <v>108</v>
      </c>
      <c r="BB192" s="90">
        <v>0</v>
      </c>
      <c r="BC192" s="93" t="s">
        <v>102</v>
      </c>
      <c r="BD192" s="93" t="s">
        <v>102</v>
      </c>
      <c r="BE192" s="93" t="s">
        <v>102</v>
      </c>
      <c r="BF192" s="93" t="s">
        <v>102</v>
      </c>
      <c r="BG192" s="97" t="s">
        <v>108</v>
      </c>
      <c r="BH192" s="93" t="s">
        <v>108</v>
      </c>
      <c r="BI192" s="93" t="s">
        <v>102</v>
      </c>
      <c r="BJ192" s="93" t="s">
        <v>102</v>
      </c>
      <c r="BK192" s="93" t="s">
        <v>102</v>
      </c>
      <c r="BL192" s="93" t="s">
        <v>102</v>
      </c>
      <c r="BM192" s="93" t="s">
        <v>102</v>
      </c>
      <c r="BN192" s="93" t="s">
        <v>102</v>
      </c>
      <c r="BO192" s="93" t="s">
        <v>102</v>
      </c>
      <c r="BP192" s="96" t="s">
        <v>102</v>
      </c>
      <c r="BQ192" s="90">
        <v>0</v>
      </c>
      <c r="BR192" s="93" t="s">
        <v>102</v>
      </c>
      <c r="BS192" s="93" t="s">
        <v>102</v>
      </c>
      <c r="BT192" s="93" t="s">
        <v>102</v>
      </c>
      <c r="BU192" s="93" t="s">
        <v>102</v>
      </c>
      <c r="BV192" s="97" t="s">
        <v>108</v>
      </c>
      <c r="BW192" s="93" t="s">
        <v>108</v>
      </c>
      <c r="BX192" s="95" t="s">
        <v>102</v>
      </c>
      <c r="BY192" s="93" t="s">
        <v>102</v>
      </c>
      <c r="BZ192" s="93" t="s">
        <v>102</v>
      </c>
      <c r="CA192" s="93" t="s">
        <v>102</v>
      </c>
      <c r="CB192" s="93" t="s">
        <v>102</v>
      </c>
      <c r="CC192" s="93" t="s">
        <v>102</v>
      </c>
      <c r="CD192" s="93" t="s">
        <v>102</v>
      </c>
      <c r="CE192" s="193" t="s">
        <v>102</v>
      </c>
      <c r="CF192" s="194" t="s">
        <v>508</v>
      </c>
      <c r="CG192" s="195" t="s">
        <v>102</v>
      </c>
      <c r="CH192" s="101" t="e">
        <v>#N/A</v>
      </c>
      <c r="CI192" s="102" t="s">
        <v>580</v>
      </c>
      <c r="CJ192" s="196" t="s">
        <v>108</v>
      </c>
      <c r="CK192" s="104" t="s">
        <v>109</v>
      </c>
      <c r="CL192" s="105" t="s">
        <v>579</v>
      </c>
      <c r="CM192" s="83" t="s">
        <v>108</v>
      </c>
      <c r="CN192" s="106" t="s">
        <v>108</v>
      </c>
      <c r="CO192" s="197" t="s">
        <v>108</v>
      </c>
      <c r="CP192" s="107"/>
      <c r="CQ192" s="198" t="s">
        <v>474</v>
      </c>
      <c r="CR192" s="198" t="s">
        <v>474</v>
      </c>
      <c r="CS192" s="199" t="s">
        <v>616</v>
      </c>
      <c r="CT192" s="83" t="s">
        <v>109</v>
      </c>
      <c r="CU192" s="83" t="s">
        <v>109</v>
      </c>
      <c r="CV192" s="83">
        <v>5</v>
      </c>
      <c r="CW192" s="83" t="s">
        <v>112</v>
      </c>
      <c r="CX192" s="83">
        <v>5</v>
      </c>
      <c r="CY192" s="83" t="s">
        <v>5799</v>
      </c>
      <c r="CZ192" s="83">
        <v>250715.5</v>
      </c>
      <c r="DA192" s="83" t="s">
        <v>138</v>
      </c>
      <c r="DB192" s="83" t="s">
        <v>124</v>
      </c>
      <c r="DC192" s="83" t="s">
        <v>501</v>
      </c>
      <c r="DD192" s="83">
        <v>9028</v>
      </c>
      <c r="DE192" s="83" t="s">
        <v>582</v>
      </c>
      <c r="DF192" s="83" t="s">
        <v>145</v>
      </c>
      <c r="DG192" s="83" t="s">
        <v>501</v>
      </c>
      <c r="DH192" s="83" t="s">
        <v>582</v>
      </c>
      <c r="DI192" s="85">
        <v>43646</v>
      </c>
      <c r="DJ192" s="83" t="s">
        <v>584</v>
      </c>
      <c r="DK192" s="83" t="s">
        <v>102</v>
      </c>
      <c r="DL192" s="83" t="s">
        <v>482</v>
      </c>
      <c r="DM192" s="83">
        <v>0</v>
      </c>
      <c r="DN192" s="83" t="s">
        <v>238</v>
      </c>
      <c r="DO192" s="83">
        <v>1</v>
      </c>
      <c r="DP192" s="83">
        <v>5</v>
      </c>
      <c r="DQ192" s="83"/>
      <c r="DR192" s="83" t="s">
        <v>108</v>
      </c>
      <c r="DS192" s="83" t="s">
        <v>497</v>
      </c>
      <c r="DU192" s="215" t="s">
        <v>269</v>
      </c>
      <c r="DV192" s="136">
        <v>1</v>
      </c>
      <c r="DW192" s="136">
        <v>3</v>
      </c>
      <c r="DX192" s="215" t="s">
        <v>269</v>
      </c>
      <c r="DY192" s="215" t="s">
        <v>269</v>
      </c>
      <c r="DZ192" s="215" t="s">
        <v>269</v>
      </c>
      <c r="EA192" s="215" t="s">
        <v>269</v>
      </c>
      <c r="EB192" s="215" t="s">
        <v>269</v>
      </c>
      <c r="EC192" s="215" t="s">
        <v>269</v>
      </c>
      <c r="ED192" s="215" t="s">
        <v>269</v>
      </c>
      <c r="EE192" s="215" t="s">
        <v>269</v>
      </c>
    </row>
    <row r="193" spans="1:135" ht="28.8" x14ac:dyDescent="0.55000000000000004">
      <c r="A193" s="83" t="s">
        <v>130</v>
      </c>
      <c r="B193" s="136">
        <v>955718</v>
      </c>
      <c r="C193" t="s">
        <v>845</v>
      </c>
      <c r="D193" s="83" t="s">
        <v>228</v>
      </c>
      <c r="E193" s="138">
        <v>239483312607</v>
      </c>
      <c r="F193" s="83" t="s">
        <v>114</v>
      </c>
      <c r="G193" s="85">
        <v>43634</v>
      </c>
      <c r="H193" s="83" t="s">
        <v>98</v>
      </c>
      <c r="I193" s="84" t="s">
        <v>618</v>
      </c>
      <c r="J193" s="207" t="s">
        <v>629</v>
      </c>
      <c r="K193" s="208" t="s">
        <v>634</v>
      </c>
      <c r="L193" s="83" t="s">
        <v>108</v>
      </c>
      <c r="M193" s="184">
        <v>27531</v>
      </c>
      <c r="N193" s="184"/>
      <c r="O193" s="85" t="s">
        <v>102</v>
      </c>
      <c r="P193" s="185">
        <v>43013</v>
      </c>
      <c r="Q193" s="186" t="s">
        <v>203</v>
      </c>
      <c r="R193" s="186"/>
      <c r="S193" s="186"/>
      <c r="T193" s="187"/>
      <c r="U193" s="188" t="s">
        <v>296</v>
      </c>
      <c r="V193" s="188" t="s">
        <v>205</v>
      </c>
      <c r="W193" s="189" t="s">
        <v>619</v>
      </c>
      <c r="X193" s="189" t="s">
        <v>107</v>
      </c>
      <c r="Y193" s="190" t="s">
        <v>614</v>
      </c>
      <c r="Z193" s="83">
        <v>700</v>
      </c>
      <c r="AA193" s="83" t="s">
        <v>193</v>
      </c>
      <c r="AB193" s="83" t="s">
        <v>181</v>
      </c>
      <c r="AC193" s="83" t="s">
        <v>102</v>
      </c>
      <c r="AD193" s="83" t="s">
        <v>5800</v>
      </c>
      <c r="AE193" s="83" t="s">
        <v>102</v>
      </c>
      <c r="AF193" s="83" t="s">
        <v>102</v>
      </c>
      <c r="AG193" s="83" t="s">
        <v>174</v>
      </c>
      <c r="AH193" s="83" t="s">
        <v>5789</v>
      </c>
      <c r="AI193" s="83" t="s">
        <v>104</v>
      </c>
      <c r="AJ193" s="83" t="s">
        <v>105</v>
      </c>
      <c r="AK193" s="191" t="s">
        <v>5800</v>
      </c>
      <c r="AL193" s="191" t="s">
        <v>102</v>
      </c>
      <c r="AM193" s="191" t="s">
        <v>102</v>
      </c>
      <c r="AN193" s="191" t="s">
        <v>174</v>
      </c>
      <c r="AO193" s="191" t="s">
        <v>5789</v>
      </c>
      <c r="AP193" s="191" t="s">
        <v>104</v>
      </c>
      <c r="AQ193" s="191" t="s">
        <v>105</v>
      </c>
      <c r="AR193" s="191" t="s">
        <v>106</v>
      </c>
      <c r="AS193" s="191" t="s">
        <v>5800</v>
      </c>
      <c r="AT193" s="191" t="s">
        <v>488</v>
      </c>
      <c r="AU193" s="191" t="s">
        <v>5801</v>
      </c>
      <c r="AV193" s="191" t="s">
        <v>104</v>
      </c>
      <c r="AW193" s="191" t="s">
        <v>204</v>
      </c>
      <c r="AX193" s="191"/>
      <c r="AY193" s="192" t="s">
        <v>454</v>
      </c>
      <c r="AZ193" s="192" t="s">
        <v>416</v>
      </c>
      <c r="BA193" s="91" t="s">
        <v>108</v>
      </c>
      <c r="BB193" s="90">
        <v>0</v>
      </c>
      <c r="BC193" s="93" t="s">
        <v>102</v>
      </c>
      <c r="BD193" s="93" t="s">
        <v>102</v>
      </c>
      <c r="BE193" s="93" t="s">
        <v>102</v>
      </c>
      <c r="BF193" s="93" t="s">
        <v>102</v>
      </c>
      <c r="BG193" s="97" t="s">
        <v>108</v>
      </c>
      <c r="BH193" s="93" t="s">
        <v>108</v>
      </c>
      <c r="BI193" s="93" t="s">
        <v>102</v>
      </c>
      <c r="BJ193" s="93" t="s">
        <v>102</v>
      </c>
      <c r="BK193" s="93" t="s">
        <v>102</v>
      </c>
      <c r="BL193" s="93" t="s">
        <v>102</v>
      </c>
      <c r="BM193" s="93" t="s">
        <v>102</v>
      </c>
      <c r="BN193" s="93" t="s">
        <v>102</v>
      </c>
      <c r="BO193" s="93" t="s">
        <v>102</v>
      </c>
      <c r="BP193" s="96" t="s">
        <v>102</v>
      </c>
      <c r="BQ193" s="90">
        <v>0</v>
      </c>
      <c r="BR193" s="93" t="s">
        <v>102</v>
      </c>
      <c r="BS193" s="93" t="s">
        <v>102</v>
      </c>
      <c r="BT193" s="93" t="s">
        <v>102</v>
      </c>
      <c r="BU193" s="93" t="s">
        <v>102</v>
      </c>
      <c r="BV193" s="97" t="s">
        <v>108</v>
      </c>
      <c r="BW193" s="93" t="s">
        <v>108</v>
      </c>
      <c r="BX193" s="95" t="s">
        <v>102</v>
      </c>
      <c r="BY193" s="93" t="s">
        <v>102</v>
      </c>
      <c r="BZ193" s="93" t="s">
        <v>102</v>
      </c>
      <c r="CA193" s="93" t="s">
        <v>102</v>
      </c>
      <c r="CB193" s="93" t="s">
        <v>102</v>
      </c>
      <c r="CC193" s="93" t="s">
        <v>102</v>
      </c>
      <c r="CD193" s="93" t="s">
        <v>102</v>
      </c>
      <c r="CE193" s="193" t="s">
        <v>102</v>
      </c>
      <c r="CF193" s="194" t="s">
        <v>436</v>
      </c>
      <c r="CG193" s="195" t="s">
        <v>5802</v>
      </c>
      <c r="CH193" s="101" t="s">
        <v>310</v>
      </c>
      <c r="CI193" s="102"/>
      <c r="CJ193" s="196" t="s">
        <v>5803</v>
      </c>
      <c r="CK193" s="104" t="s">
        <v>190</v>
      </c>
      <c r="CL193" s="105"/>
      <c r="CM193" s="83" t="s">
        <v>623</v>
      </c>
      <c r="CN193" s="106" t="s">
        <v>624</v>
      </c>
      <c r="CO193" s="197" t="s">
        <v>625</v>
      </c>
      <c r="CP193" s="107"/>
      <c r="CQ193" s="198" t="s">
        <v>474</v>
      </c>
      <c r="CR193" s="198" t="s">
        <v>474</v>
      </c>
      <c r="CS193" s="199"/>
      <c r="CT193" s="83" t="s">
        <v>109</v>
      </c>
      <c r="CU193" s="83" t="s">
        <v>109</v>
      </c>
      <c r="CV193" s="83">
        <v>24</v>
      </c>
      <c r="CW193" s="83" t="s">
        <v>139</v>
      </c>
      <c r="CX193" s="83">
        <v>24</v>
      </c>
      <c r="CY193" s="83" t="s">
        <v>108</v>
      </c>
      <c r="CZ193" s="83">
        <v>252035</v>
      </c>
      <c r="DA193" s="83" t="s">
        <v>581</v>
      </c>
      <c r="DB193" s="83" t="s">
        <v>152</v>
      </c>
      <c r="DC193" s="83" t="s">
        <v>500</v>
      </c>
      <c r="DD193" s="83">
        <v>5760</v>
      </c>
      <c r="DE193" s="83" t="s">
        <v>606</v>
      </c>
      <c r="DF193" s="83" t="s">
        <v>152</v>
      </c>
      <c r="DG193" s="83" t="s">
        <v>500</v>
      </c>
      <c r="DH193" s="83"/>
      <c r="DI193" s="85">
        <v>43646</v>
      </c>
      <c r="DJ193" s="83" t="s">
        <v>584</v>
      </c>
      <c r="DK193" s="83" t="s">
        <v>102</v>
      </c>
      <c r="DL193" s="83" t="s">
        <v>482</v>
      </c>
      <c r="DM193" s="83">
        <v>0</v>
      </c>
      <c r="DN193" s="83" t="s">
        <v>483</v>
      </c>
      <c r="DO193" s="83">
        <v>1</v>
      </c>
      <c r="DP193" s="83">
        <v>6</v>
      </c>
      <c r="DQ193" s="83"/>
      <c r="DR193" s="83" t="s">
        <v>108</v>
      </c>
      <c r="DS193" s="83" t="s">
        <v>497</v>
      </c>
      <c r="DU193" s="215" t="s">
        <v>269</v>
      </c>
      <c r="DV193" s="136">
        <v>1</v>
      </c>
      <c r="DW193" s="136">
        <v>3</v>
      </c>
      <c r="DX193" s="215" t="s">
        <v>269</v>
      </c>
      <c r="DY193" s="215" t="s">
        <v>269</v>
      </c>
      <c r="DZ193" s="215" t="s">
        <v>269</v>
      </c>
      <c r="EA193" s="215" t="s">
        <v>269</v>
      </c>
      <c r="EB193" s="215" t="s">
        <v>269</v>
      </c>
      <c r="EC193" s="215" t="s">
        <v>269</v>
      </c>
      <c r="ED193" s="215" t="s">
        <v>269</v>
      </c>
      <c r="EE193" s="215" t="s">
        <v>269</v>
      </c>
    </row>
    <row r="194" spans="1:135" ht="28.8" x14ac:dyDescent="0.55000000000000004">
      <c r="A194" s="83" t="s">
        <v>130</v>
      </c>
      <c r="B194" s="136">
        <v>545488</v>
      </c>
      <c r="C194" t="s">
        <v>846</v>
      </c>
      <c r="D194" s="83" t="s">
        <v>228</v>
      </c>
      <c r="E194" s="138">
        <v>477089462381</v>
      </c>
      <c r="F194" s="83" t="s">
        <v>114</v>
      </c>
      <c r="G194" s="85">
        <v>43643</v>
      </c>
      <c r="H194" s="211" t="s">
        <v>98</v>
      </c>
      <c r="I194" s="84" t="s">
        <v>610</v>
      </c>
      <c r="J194" s="207" t="s">
        <v>627</v>
      </c>
      <c r="K194" s="208" t="s">
        <v>630</v>
      </c>
      <c r="L194" s="83" t="s">
        <v>108</v>
      </c>
      <c r="M194" s="184">
        <v>24442</v>
      </c>
      <c r="N194" s="184"/>
      <c r="O194" s="85" t="s">
        <v>102</v>
      </c>
      <c r="P194" s="185">
        <v>42491</v>
      </c>
      <c r="Q194" s="186" t="s">
        <v>203</v>
      </c>
      <c r="R194" s="186"/>
      <c r="S194" s="186"/>
      <c r="T194" s="187"/>
      <c r="U194" s="188" t="s">
        <v>296</v>
      </c>
      <c r="V194" s="188" t="s">
        <v>297</v>
      </c>
      <c r="W194" s="188" t="s">
        <v>297</v>
      </c>
      <c r="X194" s="189" t="s">
        <v>167</v>
      </c>
      <c r="Y194" s="190"/>
      <c r="Z194" s="83">
        <v>700</v>
      </c>
      <c r="AA194" s="83" t="s">
        <v>193</v>
      </c>
      <c r="AB194" s="83" t="s">
        <v>181</v>
      </c>
      <c r="AC194" s="83" t="s">
        <v>102</v>
      </c>
      <c r="AD194" s="83" t="s">
        <v>5804</v>
      </c>
      <c r="AE194" s="83" t="s">
        <v>102</v>
      </c>
      <c r="AF194" s="83" t="s">
        <v>102</v>
      </c>
      <c r="AG194" s="83" t="s">
        <v>119</v>
      </c>
      <c r="AH194" s="83" t="s">
        <v>5805</v>
      </c>
      <c r="AI194" s="83" t="s">
        <v>104</v>
      </c>
      <c r="AJ194" s="83" t="s">
        <v>105</v>
      </c>
      <c r="AK194" s="191" t="s">
        <v>5804</v>
      </c>
      <c r="AL194" s="191" t="s">
        <v>102</v>
      </c>
      <c r="AM194" s="191" t="s">
        <v>102</v>
      </c>
      <c r="AN194" s="191" t="s">
        <v>119</v>
      </c>
      <c r="AO194" s="191" t="s">
        <v>5805</v>
      </c>
      <c r="AP194" s="191" t="s">
        <v>104</v>
      </c>
      <c r="AQ194" s="191" t="s">
        <v>105</v>
      </c>
      <c r="AR194" s="191" t="s">
        <v>106</v>
      </c>
      <c r="AS194" s="191" t="s">
        <v>5804</v>
      </c>
      <c r="AT194" s="191" t="s">
        <v>485</v>
      </c>
      <c r="AU194" s="191" t="s">
        <v>5805</v>
      </c>
      <c r="AV194" s="191" t="s">
        <v>104</v>
      </c>
      <c r="AW194" s="191" t="s">
        <v>204</v>
      </c>
      <c r="AX194" s="191"/>
      <c r="AY194" s="192" t="s">
        <v>454</v>
      </c>
      <c r="AZ194" s="192" t="s">
        <v>416</v>
      </c>
      <c r="BA194" s="91" t="s">
        <v>108</v>
      </c>
      <c r="BB194" s="90">
        <v>0</v>
      </c>
      <c r="BC194" s="93" t="s">
        <v>102</v>
      </c>
      <c r="BD194" s="93" t="s">
        <v>102</v>
      </c>
      <c r="BE194" s="93" t="s">
        <v>102</v>
      </c>
      <c r="BF194" s="93" t="s">
        <v>102</v>
      </c>
      <c r="BG194" s="97" t="s">
        <v>108</v>
      </c>
      <c r="BH194" s="93" t="s">
        <v>108</v>
      </c>
      <c r="BI194" s="93" t="s">
        <v>102</v>
      </c>
      <c r="BJ194" s="93" t="s">
        <v>102</v>
      </c>
      <c r="BK194" s="93" t="s">
        <v>102</v>
      </c>
      <c r="BL194" s="93" t="s">
        <v>102</v>
      </c>
      <c r="BM194" s="93" t="s">
        <v>102</v>
      </c>
      <c r="BN194" s="93" t="s">
        <v>102</v>
      </c>
      <c r="BO194" s="93" t="s">
        <v>102</v>
      </c>
      <c r="BP194" s="96" t="s">
        <v>102</v>
      </c>
      <c r="BQ194" s="90">
        <v>0</v>
      </c>
      <c r="BR194" s="93" t="s">
        <v>102</v>
      </c>
      <c r="BS194" s="93" t="s">
        <v>102</v>
      </c>
      <c r="BT194" s="93" t="s">
        <v>102</v>
      </c>
      <c r="BU194" s="93" t="s">
        <v>102</v>
      </c>
      <c r="BV194" s="97" t="s">
        <v>108</v>
      </c>
      <c r="BW194" s="93" t="s">
        <v>108</v>
      </c>
      <c r="BX194" s="95" t="s">
        <v>102</v>
      </c>
      <c r="BY194" s="93" t="s">
        <v>102</v>
      </c>
      <c r="BZ194" s="93" t="s">
        <v>102</v>
      </c>
      <c r="CA194" s="93" t="s">
        <v>102</v>
      </c>
      <c r="CB194" s="93" t="s">
        <v>102</v>
      </c>
      <c r="CC194" s="93" t="s">
        <v>102</v>
      </c>
      <c r="CD194" s="93" t="s">
        <v>102</v>
      </c>
      <c r="CE194" s="193" t="s">
        <v>102</v>
      </c>
      <c r="CF194" s="194" t="s">
        <v>436</v>
      </c>
      <c r="CG194" s="195" t="s">
        <v>5806</v>
      </c>
      <c r="CH194" s="101" t="s">
        <v>563</v>
      </c>
      <c r="CI194" s="102"/>
      <c r="CJ194" s="196" t="s">
        <v>577</v>
      </c>
      <c r="CK194" s="104" t="s">
        <v>190</v>
      </c>
      <c r="CL194" s="105"/>
      <c r="CM194" s="83" t="s">
        <v>578</v>
      </c>
      <c r="CN194" s="106" t="s">
        <v>108</v>
      </c>
      <c r="CO194" s="197" t="s">
        <v>566</v>
      </c>
      <c r="CP194" s="107"/>
      <c r="CQ194" s="198" t="s">
        <v>107</v>
      </c>
      <c r="CR194" s="198" t="s">
        <v>107</v>
      </c>
      <c r="CS194" s="199"/>
      <c r="CT194" s="83" t="s">
        <v>109</v>
      </c>
      <c r="CU194" s="83" t="s">
        <v>109</v>
      </c>
      <c r="CV194" s="83">
        <v>96</v>
      </c>
      <c r="CW194" s="83" t="s">
        <v>270</v>
      </c>
      <c r="CX194" s="83">
        <v>96</v>
      </c>
      <c r="CY194" s="83" t="s">
        <v>108</v>
      </c>
      <c r="CZ194" s="83">
        <v>253354.5</v>
      </c>
      <c r="DA194" s="83" t="s">
        <v>5807</v>
      </c>
      <c r="DB194" s="83" t="s">
        <v>118</v>
      </c>
      <c r="DC194" s="83" t="s">
        <v>108</v>
      </c>
      <c r="DD194" s="83">
        <v>7557</v>
      </c>
      <c r="DE194" s="83" t="s">
        <v>173</v>
      </c>
      <c r="DF194" s="83" t="s">
        <v>118</v>
      </c>
      <c r="DG194" s="83" t="s">
        <v>500</v>
      </c>
      <c r="DH194" s="83"/>
      <c r="DI194" s="85">
        <v>43646</v>
      </c>
      <c r="DJ194" s="83" t="s">
        <v>584</v>
      </c>
      <c r="DK194" s="83" t="s">
        <v>102</v>
      </c>
      <c r="DL194" s="83" t="s">
        <v>482</v>
      </c>
      <c r="DM194" s="83">
        <v>0</v>
      </c>
      <c r="DN194" s="83" t="s">
        <v>483</v>
      </c>
      <c r="DO194" s="83">
        <v>1</v>
      </c>
      <c r="DP194" s="83">
        <v>6</v>
      </c>
      <c r="DQ194" s="83"/>
      <c r="DR194" s="83" t="s">
        <v>108</v>
      </c>
      <c r="DS194" s="83" t="s">
        <v>497</v>
      </c>
      <c r="DU194" s="215" t="s">
        <v>269</v>
      </c>
      <c r="DV194" s="136">
        <v>1</v>
      </c>
      <c r="DW194" s="136">
        <v>3</v>
      </c>
      <c r="DX194" s="215" t="s">
        <v>269</v>
      </c>
      <c r="DY194" s="215" t="s">
        <v>269</v>
      </c>
      <c r="DZ194" s="215" t="s">
        <v>269</v>
      </c>
      <c r="EA194" s="215" t="s">
        <v>269</v>
      </c>
      <c r="EB194" s="215" t="s">
        <v>269</v>
      </c>
      <c r="EC194" s="215" t="s">
        <v>269</v>
      </c>
      <c r="ED194" s="215" t="s">
        <v>269</v>
      </c>
      <c r="EE194" s="215" t="s">
        <v>269</v>
      </c>
    </row>
    <row r="195" spans="1:135" ht="57.6" x14ac:dyDescent="0.55000000000000004">
      <c r="A195" s="83" t="s">
        <v>130</v>
      </c>
      <c r="B195" s="136">
        <v>357759</v>
      </c>
      <c r="C195" t="s">
        <v>847</v>
      </c>
      <c r="D195" s="83" t="s">
        <v>228</v>
      </c>
      <c r="E195" s="138">
        <v>270478248649</v>
      </c>
      <c r="F195" s="83" t="s">
        <v>143</v>
      </c>
      <c r="G195" s="85">
        <v>43620</v>
      </c>
      <c r="H195" s="83" t="s">
        <v>98</v>
      </c>
      <c r="I195" s="84" t="s">
        <v>612</v>
      </c>
      <c r="J195" s="207" t="s">
        <v>628</v>
      </c>
      <c r="K195" s="208" t="s">
        <v>633</v>
      </c>
      <c r="L195" s="83" t="s">
        <v>108</v>
      </c>
      <c r="M195" s="184" t="s">
        <v>102</v>
      </c>
      <c r="N195" s="184" t="s">
        <v>556</v>
      </c>
      <c r="O195" s="85" t="s">
        <v>102</v>
      </c>
      <c r="P195" s="185">
        <v>42491</v>
      </c>
      <c r="Q195" s="186" t="s">
        <v>202</v>
      </c>
      <c r="R195" s="186" t="s">
        <v>613</v>
      </c>
      <c r="S195" s="186"/>
      <c r="T195" s="187"/>
      <c r="U195" s="188" t="s">
        <v>295</v>
      </c>
      <c r="V195" s="188" t="s">
        <v>205</v>
      </c>
      <c r="W195" s="188" t="s">
        <v>295</v>
      </c>
      <c r="X195" s="189" t="s">
        <v>107</v>
      </c>
      <c r="Y195" s="190" t="s">
        <v>614</v>
      </c>
      <c r="Z195" s="83">
        <v>700</v>
      </c>
      <c r="AA195" s="83" t="s">
        <v>193</v>
      </c>
      <c r="AB195" s="83" t="s">
        <v>181</v>
      </c>
      <c r="AC195" s="83" t="s">
        <v>102</v>
      </c>
      <c r="AD195" s="83" t="s">
        <v>5808</v>
      </c>
      <c r="AE195" s="83" t="s">
        <v>5809</v>
      </c>
      <c r="AF195" s="83" t="s">
        <v>102</v>
      </c>
      <c r="AG195" s="83" t="s">
        <v>175</v>
      </c>
      <c r="AH195" s="83" t="s">
        <v>5810</v>
      </c>
      <c r="AI195" s="83" t="s">
        <v>104</v>
      </c>
      <c r="AJ195" s="83" t="s">
        <v>105</v>
      </c>
      <c r="AK195" s="191" t="s">
        <v>5808</v>
      </c>
      <c r="AL195" s="191" t="s">
        <v>5809</v>
      </c>
      <c r="AM195" s="191" t="s">
        <v>102</v>
      </c>
      <c r="AN195" s="191" t="s">
        <v>175</v>
      </c>
      <c r="AO195" s="191" t="s">
        <v>5810</v>
      </c>
      <c r="AP195" s="191" t="s">
        <v>104</v>
      </c>
      <c r="AQ195" s="191" t="s">
        <v>105</v>
      </c>
      <c r="AR195" s="191" t="s">
        <v>106</v>
      </c>
      <c r="AS195" s="191"/>
      <c r="AT195" s="191"/>
      <c r="AU195" s="191"/>
      <c r="AV195" s="191"/>
      <c r="AW195" s="191"/>
      <c r="AX195" s="191" t="s">
        <v>575</v>
      </c>
      <c r="AY195" s="192" t="s">
        <v>454</v>
      </c>
      <c r="AZ195" s="192" t="s">
        <v>108</v>
      </c>
      <c r="BA195" s="91" t="s">
        <v>108</v>
      </c>
      <c r="BB195" s="90">
        <v>0</v>
      </c>
      <c r="BC195" s="93" t="s">
        <v>102</v>
      </c>
      <c r="BD195" s="93" t="s">
        <v>102</v>
      </c>
      <c r="BE195" s="93" t="s">
        <v>102</v>
      </c>
      <c r="BF195" s="93" t="s">
        <v>102</v>
      </c>
      <c r="BG195" s="97" t="s">
        <v>108</v>
      </c>
      <c r="BH195" s="93" t="s">
        <v>108</v>
      </c>
      <c r="BI195" s="93" t="s">
        <v>102</v>
      </c>
      <c r="BJ195" s="93" t="s">
        <v>102</v>
      </c>
      <c r="BK195" s="93" t="s">
        <v>102</v>
      </c>
      <c r="BL195" s="93" t="s">
        <v>102</v>
      </c>
      <c r="BM195" s="93" t="s">
        <v>102</v>
      </c>
      <c r="BN195" s="93" t="s">
        <v>102</v>
      </c>
      <c r="BO195" s="93" t="s">
        <v>102</v>
      </c>
      <c r="BP195" s="96" t="s">
        <v>102</v>
      </c>
      <c r="BQ195" s="90">
        <v>0</v>
      </c>
      <c r="BR195" s="93" t="s">
        <v>102</v>
      </c>
      <c r="BS195" s="93" t="s">
        <v>102</v>
      </c>
      <c r="BT195" s="93" t="s">
        <v>102</v>
      </c>
      <c r="BU195" s="93" t="s">
        <v>102</v>
      </c>
      <c r="BV195" s="97" t="s">
        <v>108</v>
      </c>
      <c r="BW195" s="93" t="s">
        <v>108</v>
      </c>
      <c r="BX195" s="95" t="s">
        <v>102</v>
      </c>
      <c r="BY195" s="93" t="s">
        <v>102</v>
      </c>
      <c r="BZ195" s="93" t="s">
        <v>102</v>
      </c>
      <c r="CA195" s="93" t="s">
        <v>102</v>
      </c>
      <c r="CB195" s="93" t="s">
        <v>102</v>
      </c>
      <c r="CC195" s="93" t="s">
        <v>102</v>
      </c>
      <c r="CD195" s="93" t="s">
        <v>102</v>
      </c>
      <c r="CE195" s="193" t="s">
        <v>102</v>
      </c>
      <c r="CF195" s="194" t="s">
        <v>508</v>
      </c>
      <c r="CG195" s="195" t="s">
        <v>102</v>
      </c>
      <c r="CH195" s="101" t="e">
        <v>#N/A</v>
      </c>
      <c r="CI195" s="102" t="s">
        <v>580</v>
      </c>
      <c r="CJ195" s="196" t="s">
        <v>108</v>
      </c>
      <c r="CK195" s="104" t="s">
        <v>109</v>
      </c>
      <c r="CL195" s="105" t="s">
        <v>579</v>
      </c>
      <c r="CM195" s="83" t="s">
        <v>108</v>
      </c>
      <c r="CN195" s="106" t="s">
        <v>108</v>
      </c>
      <c r="CO195" s="197" t="s">
        <v>108</v>
      </c>
      <c r="CP195" s="107"/>
      <c r="CQ195" s="198" t="s">
        <v>474</v>
      </c>
      <c r="CR195" s="198" t="s">
        <v>474</v>
      </c>
      <c r="CS195" s="199" t="s">
        <v>616</v>
      </c>
      <c r="CT195" s="83" t="s">
        <v>109</v>
      </c>
      <c r="CU195" s="83" t="s">
        <v>109</v>
      </c>
      <c r="CV195" s="83">
        <v>49</v>
      </c>
      <c r="CW195" s="83" t="s">
        <v>112</v>
      </c>
      <c r="CX195" s="83">
        <v>49</v>
      </c>
      <c r="CY195" s="83" t="s">
        <v>5811</v>
      </c>
      <c r="CZ195" s="83">
        <v>254674</v>
      </c>
      <c r="DA195" s="83" t="s">
        <v>138</v>
      </c>
      <c r="DB195" s="83" t="s">
        <v>124</v>
      </c>
      <c r="DC195" s="83" t="s">
        <v>501</v>
      </c>
      <c r="DD195" s="83">
        <v>2874</v>
      </c>
      <c r="DE195" s="83" t="s">
        <v>582</v>
      </c>
      <c r="DF195" s="83" t="s">
        <v>145</v>
      </c>
      <c r="DG195" s="83" t="s">
        <v>501</v>
      </c>
      <c r="DH195" s="83" t="s">
        <v>582</v>
      </c>
      <c r="DI195" s="85">
        <v>43646</v>
      </c>
      <c r="DJ195" s="83" t="s">
        <v>584</v>
      </c>
      <c r="DK195" s="83" t="s">
        <v>102</v>
      </c>
      <c r="DL195" s="83" t="s">
        <v>482</v>
      </c>
      <c r="DM195" s="83">
        <v>0</v>
      </c>
      <c r="DN195" s="83" t="s">
        <v>238</v>
      </c>
      <c r="DO195" s="83">
        <v>1</v>
      </c>
      <c r="DP195" s="83">
        <v>3</v>
      </c>
      <c r="DQ195" s="83"/>
      <c r="DR195" s="83" t="s">
        <v>108</v>
      </c>
      <c r="DS195" s="83" t="s">
        <v>497</v>
      </c>
      <c r="DU195" s="215" t="s">
        <v>269</v>
      </c>
      <c r="DV195" s="136">
        <v>1</v>
      </c>
      <c r="DW195" s="136">
        <v>3</v>
      </c>
      <c r="DX195" s="215" t="s">
        <v>269</v>
      </c>
      <c r="DY195" s="215" t="s">
        <v>269</v>
      </c>
      <c r="DZ195" s="215" t="s">
        <v>269</v>
      </c>
      <c r="EA195" s="215" t="s">
        <v>269</v>
      </c>
      <c r="EB195" s="215" t="s">
        <v>269</v>
      </c>
      <c r="EC195" s="215" t="s">
        <v>269</v>
      </c>
      <c r="ED195" s="215" t="s">
        <v>269</v>
      </c>
      <c r="EE195" s="215" t="s">
        <v>269</v>
      </c>
    </row>
    <row r="196" spans="1:135" ht="28.8" x14ac:dyDescent="0.55000000000000004">
      <c r="A196" s="83" t="s">
        <v>130</v>
      </c>
      <c r="B196" s="136">
        <v>883314</v>
      </c>
      <c r="C196" t="s">
        <v>848</v>
      </c>
      <c r="D196" s="83" t="s">
        <v>228</v>
      </c>
      <c r="E196" s="138">
        <v>742956049434</v>
      </c>
      <c r="F196" s="83" t="s">
        <v>114</v>
      </c>
      <c r="G196" s="85">
        <v>43634</v>
      </c>
      <c r="H196" s="83" t="s">
        <v>98</v>
      </c>
      <c r="I196" s="84" t="s">
        <v>618</v>
      </c>
      <c r="J196" s="207" t="s">
        <v>629</v>
      </c>
      <c r="K196" s="208" t="s">
        <v>634</v>
      </c>
      <c r="L196" s="83" t="s">
        <v>108</v>
      </c>
      <c r="M196" s="184">
        <v>27532</v>
      </c>
      <c r="N196" s="184"/>
      <c r="O196" s="85" t="s">
        <v>102</v>
      </c>
      <c r="P196" s="185">
        <v>43013</v>
      </c>
      <c r="Q196" s="186" t="s">
        <v>203</v>
      </c>
      <c r="R196" s="186"/>
      <c r="S196" s="186"/>
      <c r="T196" s="187"/>
      <c r="U196" s="188" t="s">
        <v>296</v>
      </c>
      <c r="V196" s="188" t="s">
        <v>205</v>
      </c>
      <c r="W196" s="189" t="s">
        <v>619</v>
      </c>
      <c r="X196" s="189" t="s">
        <v>107</v>
      </c>
      <c r="Y196" s="190" t="s">
        <v>614</v>
      </c>
      <c r="Z196" s="83">
        <v>700</v>
      </c>
      <c r="AA196" s="83" t="s">
        <v>193</v>
      </c>
      <c r="AB196" s="83" t="s">
        <v>181</v>
      </c>
      <c r="AC196" s="83" t="s">
        <v>102</v>
      </c>
      <c r="AD196" s="83" t="s">
        <v>5812</v>
      </c>
      <c r="AE196" s="83" t="s">
        <v>102</v>
      </c>
      <c r="AF196" s="83" t="s">
        <v>102</v>
      </c>
      <c r="AG196" s="83" t="s">
        <v>174</v>
      </c>
      <c r="AH196" s="83" t="s">
        <v>5801</v>
      </c>
      <c r="AI196" s="83" t="s">
        <v>104</v>
      </c>
      <c r="AJ196" s="83" t="s">
        <v>105</v>
      </c>
      <c r="AK196" s="191" t="s">
        <v>5812</v>
      </c>
      <c r="AL196" s="191" t="s">
        <v>102</v>
      </c>
      <c r="AM196" s="191" t="s">
        <v>102</v>
      </c>
      <c r="AN196" s="191" t="s">
        <v>174</v>
      </c>
      <c r="AO196" s="191" t="s">
        <v>5801</v>
      </c>
      <c r="AP196" s="191" t="s">
        <v>104</v>
      </c>
      <c r="AQ196" s="191" t="s">
        <v>105</v>
      </c>
      <c r="AR196" s="191" t="s">
        <v>106</v>
      </c>
      <c r="AS196" s="191" t="s">
        <v>5812</v>
      </c>
      <c r="AT196" s="191" t="s">
        <v>488</v>
      </c>
      <c r="AU196" s="191" t="s">
        <v>5813</v>
      </c>
      <c r="AV196" s="191" t="s">
        <v>104</v>
      </c>
      <c r="AW196" s="191" t="s">
        <v>204</v>
      </c>
      <c r="AX196" s="191"/>
      <c r="AY196" s="192" t="s">
        <v>454</v>
      </c>
      <c r="AZ196" s="192" t="s">
        <v>416</v>
      </c>
      <c r="BA196" s="91" t="s">
        <v>108</v>
      </c>
      <c r="BB196" s="90">
        <v>0</v>
      </c>
      <c r="BC196" s="93" t="s">
        <v>102</v>
      </c>
      <c r="BD196" s="93" t="s">
        <v>102</v>
      </c>
      <c r="BE196" s="93" t="s">
        <v>102</v>
      </c>
      <c r="BF196" s="93" t="s">
        <v>102</v>
      </c>
      <c r="BG196" s="97" t="s">
        <v>108</v>
      </c>
      <c r="BH196" s="93" t="s">
        <v>108</v>
      </c>
      <c r="BI196" s="93" t="s">
        <v>102</v>
      </c>
      <c r="BJ196" s="93" t="s">
        <v>102</v>
      </c>
      <c r="BK196" s="93" t="s">
        <v>102</v>
      </c>
      <c r="BL196" s="93" t="s">
        <v>102</v>
      </c>
      <c r="BM196" s="93" t="s">
        <v>102</v>
      </c>
      <c r="BN196" s="93" t="s">
        <v>102</v>
      </c>
      <c r="BO196" s="93" t="s">
        <v>102</v>
      </c>
      <c r="BP196" s="96" t="s">
        <v>102</v>
      </c>
      <c r="BQ196" s="90">
        <v>0</v>
      </c>
      <c r="BR196" s="93" t="s">
        <v>102</v>
      </c>
      <c r="BS196" s="93" t="s">
        <v>102</v>
      </c>
      <c r="BT196" s="93" t="s">
        <v>102</v>
      </c>
      <c r="BU196" s="93" t="s">
        <v>102</v>
      </c>
      <c r="BV196" s="97" t="s">
        <v>108</v>
      </c>
      <c r="BW196" s="93" t="s">
        <v>108</v>
      </c>
      <c r="BX196" s="95" t="s">
        <v>102</v>
      </c>
      <c r="BY196" s="93" t="s">
        <v>102</v>
      </c>
      <c r="BZ196" s="93" t="s">
        <v>102</v>
      </c>
      <c r="CA196" s="93" t="s">
        <v>102</v>
      </c>
      <c r="CB196" s="93" t="s">
        <v>102</v>
      </c>
      <c r="CC196" s="93" t="s">
        <v>102</v>
      </c>
      <c r="CD196" s="93" t="s">
        <v>102</v>
      </c>
      <c r="CE196" s="193" t="s">
        <v>102</v>
      </c>
      <c r="CF196" s="194" t="s">
        <v>436</v>
      </c>
      <c r="CG196" s="195" t="s">
        <v>5814</v>
      </c>
      <c r="CH196" s="101" t="s">
        <v>310</v>
      </c>
      <c r="CI196" s="102"/>
      <c r="CJ196" s="196" t="s">
        <v>5815</v>
      </c>
      <c r="CK196" s="104" t="s">
        <v>190</v>
      </c>
      <c r="CL196" s="105"/>
      <c r="CM196" s="83" t="s">
        <v>623</v>
      </c>
      <c r="CN196" s="106" t="s">
        <v>624</v>
      </c>
      <c r="CO196" s="197" t="s">
        <v>625</v>
      </c>
      <c r="CP196" s="107"/>
      <c r="CQ196" s="198" t="s">
        <v>474</v>
      </c>
      <c r="CR196" s="198" t="s">
        <v>474</v>
      </c>
      <c r="CS196" s="199"/>
      <c r="CT196" s="83" t="s">
        <v>109</v>
      </c>
      <c r="CU196" s="83" t="s">
        <v>109</v>
      </c>
      <c r="CV196" s="83">
        <v>25</v>
      </c>
      <c r="CW196" s="83" t="s">
        <v>139</v>
      </c>
      <c r="CX196" s="83">
        <v>25</v>
      </c>
      <c r="CY196" s="83" t="s">
        <v>108</v>
      </c>
      <c r="CZ196" s="83">
        <v>255993.5</v>
      </c>
      <c r="DA196" s="83" t="s">
        <v>581</v>
      </c>
      <c r="DB196" s="83" t="s">
        <v>152</v>
      </c>
      <c r="DC196" s="83" t="s">
        <v>500</v>
      </c>
      <c r="DD196" s="83">
        <v>7074</v>
      </c>
      <c r="DE196" s="83" t="s">
        <v>606</v>
      </c>
      <c r="DF196" s="83" t="s">
        <v>152</v>
      </c>
      <c r="DG196" s="83" t="s">
        <v>500</v>
      </c>
      <c r="DH196" s="83"/>
      <c r="DI196" s="85">
        <v>43646</v>
      </c>
      <c r="DJ196" s="83" t="s">
        <v>584</v>
      </c>
      <c r="DK196" s="83" t="s">
        <v>102</v>
      </c>
      <c r="DL196" s="83" t="s">
        <v>482</v>
      </c>
      <c r="DM196" s="83">
        <v>0</v>
      </c>
      <c r="DN196" s="83" t="s">
        <v>483</v>
      </c>
      <c r="DO196" s="83">
        <v>1</v>
      </c>
      <c r="DP196" s="83">
        <v>3</v>
      </c>
      <c r="DQ196" s="83"/>
      <c r="DR196" s="83" t="s">
        <v>108</v>
      </c>
      <c r="DS196" s="83" t="s">
        <v>497</v>
      </c>
      <c r="DU196" s="215" t="s">
        <v>269</v>
      </c>
      <c r="DV196" s="136">
        <v>1</v>
      </c>
      <c r="DW196" s="136">
        <v>3</v>
      </c>
      <c r="DX196" s="215" t="s">
        <v>269</v>
      </c>
      <c r="DY196" s="215" t="s">
        <v>269</v>
      </c>
      <c r="DZ196" s="215" t="s">
        <v>269</v>
      </c>
      <c r="EA196" s="215" t="s">
        <v>269</v>
      </c>
      <c r="EB196" s="215" t="s">
        <v>269</v>
      </c>
      <c r="EC196" s="215" t="s">
        <v>269</v>
      </c>
      <c r="ED196" s="215" t="s">
        <v>269</v>
      </c>
      <c r="EE196" s="215" t="s">
        <v>269</v>
      </c>
    </row>
    <row r="197" spans="1:135" ht="28.8" x14ac:dyDescent="0.55000000000000004">
      <c r="A197" s="83" t="s">
        <v>130</v>
      </c>
      <c r="B197" s="136">
        <v>118292</v>
      </c>
      <c r="C197" t="s">
        <v>849</v>
      </c>
      <c r="D197" s="83" t="s">
        <v>228</v>
      </c>
      <c r="E197" s="138">
        <v>649675747137</v>
      </c>
      <c r="F197" s="83" t="s">
        <v>114</v>
      </c>
      <c r="G197" s="85">
        <v>43643</v>
      </c>
      <c r="H197" s="211" t="s">
        <v>98</v>
      </c>
      <c r="I197" s="84" t="s">
        <v>610</v>
      </c>
      <c r="J197" s="207" t="s">
        <v>627</v>
      </c>
      <c r="K197" s="208" t="s">
        <v>630</v>
      </c>
      <c r="L197" s="83" t="s">
        <v>108</v>
      </c>
      <c r="M197" s="184">
        <v>24443</v>
      </c>
      <c r="N197" s="184"/>
      <c r="O197" s="85" t="s">
        <v>102</v>
      </c>
      <c r="P197" s="185">
        <v>42491</v>
      </c>
      <c r="Q197" s="186" t="s">
        <v>203</v>
      </c>
      <c r="R197" s="186"/>
      <c r="S197" s="186"/>
      <c r="T197" s="187"/>
      <c r="U197" s="188" t="s">
        <v>296</v>
      </c>
      <c r="V197" s="188" t="s">
        <v>297</v>
      </c>
      <c r="W197" s="188" t="s">
        <v>297</v>
      </c>
      <c r="X197" s="189" t="s">
        <v>167</v>
      </c>
      <c r="Y197" s="190"/>
      <c r="Z197" s="83">
        <v>700</v>
      </c>
      <c r="AA197" s="83" t="s">
        <v>193</v>
      </c>
      <c r="AB197" s="83" t="s">
        <v>181</v>
      </c>
      <c r="AC197" s="83" t="s">
        <v>102</v>
      </c>
      <c r="AD197" s="83" t="s">
        <v>5816</v>
      </c>
      <c r="AE197" s="83" t="s">
        <v>102</v>
      </c>
      <c r="AF197" s="83" t="s">
        <v>102</v>
      </c>
      <c r="AG197" s="83" t="s">
        <v>119</v>
      </c>
      <c r="AH197" s="83" t="s">
        <v>5817</v>
      </c>
      <c r="AI197" s="83" t="s">
        <v>104</v>
      </c>
      <c r="AJ197" s="83" t="s">
        <v>105</v>
      </c>
      <c r="AK197" s="191" t="s">
        <v>5816</v>
      </c>
      <c r="AL197" s="191" t="s">
        <v>102</v>
      </c>
      <c r="AM197" s="191" t="s">
        <v>102</v>
      </c>
      <c r="AN197" s="191" t="s">
        <v>119</v>
      </c>
      <c r="AO197" s="191" t="s">
        <v>5817</v>
      </c>
      <c r="AP197" s="191" t="s">
        <v>104</v>
      </c>
      <c r="AQ197" s="191" t="s">
        <v>105</v>
      </c>
      <c r="AR197" s="191" t="s">
        <v>106</v>
      </c>
      <c r="AS197" s="191" t="s">
        <v>5816</v>
      </c>
      <c r="AT197" s="191" t="s">
        <v>485</v>
      </c>
      <c r="AU197" s="191" t="s">
        <v>5817</v>
      </c>
      <c r="AV197" s="191" t="s">
        <v>104</v>
      </c>
      <c r="AW197" s="191" t="s">
        <v>204</v>
      </c>
      <c r="AX197" s="191"/>
      <c r="AY197" s="192" t="s">
        <v>454</v>
      </c>
      <c r="AZ197" s="192" t="s">
        <v>416</v>
      </c>
      <c r="BA197" s="91" t="s">
        <v>108</v>
      </c>
      <c r="BB197" s="90">
        <v>0</v>
      </c>
      <c r="BC197" s="93" t="s">
        <v>102</v>
      </c>
      <c r="BD197" s="93" t="s">
        <v>102</v>
      </c>
      <c r="BE197" s="93" t="s">
        <v>102</v>
      </c>
      <c r="BF197" s="93" t="s">
        <v>102</v>
      </c>
      <c r="BG197" s="97" t="s">
        <v>108</v>
      </c>
      <c r="BH197" s="93" t="s">
        <v>108</v>
      </c>
      <c r="BI197" s="93" t="s">
        <v>102</v>
      </c>
      <c r="BJ197" s="93" t="s">
        <v>102</v>
      </c>
      <c r="BK197" s="93" t="s">
        <v>102</v>
      </c>
      <c r="BL197" s="93" t="s">
        <v>102</v>
      </c>
      <c r="BM197" s="93" t="s">
        <v>102</v>
      </c>
      <c r="BN197" s="93" t="s">
        <v>102</v>
      </c>
      <c r="BO197" s="93" t="s">
        <v>102</v>
      </c>
      <c r="BP197" s="96" t="s">
        <v>102</v>
      </c>
      <c r="BQ197" s="90">
        <v>0</v>
      </c>
      <c r="BR197" s="93" t="s">
        <v>102</v>
      </c>
      <c r="BS197" s="93" t="s">
        <v>102</v>
      </c>
      <c r="BT197" s="93" t="s">
        <v>102</v>
      </c>
      <c r="BU197" s="93" t="s">
        <v>102</v>
      </c>
      <c r="BV197" s="97" t="s">
        <v>108</v>
      </c>
      <c r="BW197" s="93" t="s">
        <v>108</v>
      </c>
      <c r="BX197" s="95" t="s">
        <v>102</v>
      </c>
      <c r="BY197" s="93" t="s">
        <v>102</v>
      </c>
      <c r="BZ197" s="93" t="s">
        <v>102</v>
      </c>
      <c r="CA197" s="93" t="s">
        <v>102</v>
      </c>
      <c r="CB197" s="93" t="s">
        <v>102</v>
      </c>
      <c r="CC197" s="93" t="s">
        <v>102</v>
      </c>
      <c r="CD197" s="93" t="s">
        <v>102</v>
      </c>
      <c r="CE197" s="193" t="s">
        <v>102</v>
      </c>
      <c r="CF197" s="194" t="s">
        <v>436</v>
      </c>
      <c r="CG197" s="195" t="s">
        <v>5818</v>
      </c>
      <c r="CH197" s="101" t="s">
        <v>563</v>
      </c>
      <c r="CI197" s="102"/>
      <c r="CJ197" s="196" t="s">
        <v>577</v>
      </c>
      <c r="CK197" s="104" t="s">
        <v>190</v>
      </c>
      <c r="CL197" s="105"/>
      <c r="CM197" s="83" t="s">
        <v>578</v>
      </c>
      <c r="CN197" s="106" t="s">
        <v>108</v>
      </c>
      <c r="CO197" s="197" t="s">
        <v>566</v>
      </c>
      <c r="CP197" s="107"/>
      <c r="CQ197" s="198" t="s">
        <v>107</v>
      </c>
      <c r="CR197" s="198" t="s">
        <v>107</v>
      </c>
      <c r="CS197" s="199"/>
      <c r="CT197" s="83" t="s">
        <v>109</v>
      </c>
      <c r="CU197" s="83" t="s">
        <v>109</v>
      </c>
      <c r="CV197" s="83">
        <v>34</v>
      </c>
      <c r="CW197" s="83" t="s">
        <v>270</v>
      </c>
      <c r="CX197" s="83">
        <v>34</v>
      </c>
      <c r="CY197" s="83" t="s">
        <v>108</v>
      </c>
      <c r="CZ197" s="83">
        <v>257313</v>
      </c>
      <c r="DA197" s="83" t="s">
        <v>5819</v>
      </c>
      <c r="DB197" s="83" t="s">
        <v>118</v>
      </c>
      <c r="DC197" s="83" t="s">
        <v>108</v>
      </c>
      <c r="DD197" s="83">
        <v>4638</v>
      </c>
      <c r="DE197" s="83" t="s">
        <v>173</v>
      </c>
      <c r="DF197" s="83" t="s">
        <v>118</v>
      </c>
      <c r="DG197" s="83" t="s">
        <v>500</v>
      </c>
      <c r="DH197" s="83"/>
      <c r="DI197" s="85">
        <v>43646</v>
      </c>
      <c r="DJ197" s="83" t="s">
        <v>584</v>
      </c>
      <c r="DK197" s="83" t="s">
        <v>102</v>
      </c>
      <c r="DL197" s="83" t="s">
        <v>482</v>
      </c>
      <c r="DM197" s="83">
        <v>0</v>
      </c>
      <c r="DN197" s="83" t="s">
        <v>483</v>
      </c>
      <c r="DO197" s="83">
        <v>1</v>
      </c>
      <c r="DP197" s="83">
        <v>5</v>
      </c>
      <c r="DQ197" s="83"/>
      <c r="DR197" s="83" t="s">
        <v>108</v>
      </c>
      <c r="DS197" s="83" t="s">
        <v>497</v>
      </c>
      <c r="DU197" s="215" t="s">
        <v>269</v>
      </c>
      <c r="DV197" s="136">
        <v>1</v>
      </c>
      <c r="DW197" s="136">
        <v>3</v>
      </c>
      <c r="DX197" s="215" t="s">
        <v>269</v>
      </c>
      <c r="DY197" s="215" t="s">
        <v>269</v>
      </c>
      <c r="DZ197" s="215" t="s">
        <v>269</v>
      </c>
      <c r="EA197" s="215" t="s">
        <v>269</v>
      </c>
      <c r="EB197" s="215" t="s">
        <v>269</v>
      </c>
      <c r="EC197" s="215" t="s">
        <v>269</v>
      </c>
      <c r="ED197" s="215" t="s">
        <v>269</v>
      </c>
      <c r="EE197" s="215" t="s">
        <v>269</v>
      </c>
    </row>
    <row r="198" spans="1:135" ht="57.6" x14ac:dyDescent="0.55000000000000004">
      <c r="A198" s="83" t="s">
        <v>130</v>
      </c>
      <c r="B198" s="136">
        <v>491430</v>
      </c>
      <c r="C198" t="s">
        <v>850</v>
      </c>
      <c r="D198" s="83" t="s">
        <v>228</v>
      </c>
      <c r="E198" s="138">
        <v>636719037111</v>
      </c>
      <c r="F198" s="83" t="s">
        <v>143</v>
      </c>
      <c r="G198" s="85">
        <v>43620</v>
      </c>
      <c r="H198" s="83" t="s">
        <v>98</v>
      </c>
      <c r="I198" s="84" t="s">
        <v>612</v>
      </c>
      <c r="J198" s="207" t="s">
        <v>628</v>
      </c>
      <c r="K198" s="208" t="s">
        <v>633</v>
      </c>
      <c r="L198" s="83" t="s">
        <v>108</v>
      </c>
      <c r="M198" s="184" t="s">
        <v>102</v>
      </c>
      <c r="N198" s="184" t="s">
        <v>556</v>
      </c>
      <c r="O198" s="85" t="s">
        <v>102</v>
      </c>
      <c r="P198" s="185">
        <v>42491</v>
      </c>
      <c r="Q198" s="186" t="s">
        <v>202</v>
      </c>
      <c r="R198" s="186" t="s">
        <v>613</v>
      </c>
      <c r="S198" s="186"/>
      <c r="T198" s="187"/>
      <c r="U198" s="188" t="s">
        <v>295</v>
      </c>
      <c r="V198" s="188" t="s">
        <v>205</v>
      </c>
      <c r="W198" s="188" t="s">
        <v>295</v>
      </c>
      <c r="X198" s="189" t="s">
        <v>107</v>
      </c>
      <c r="Y198" s="190" t="s">
        <v>614</v>
      </c>
      <c r="Z198" s="83">
        <v>700</v>
      </c>
      <c r="AA198" s="83" t="s">
        <v>193</v>
      </c>
      <c r="AB198" s="83" t="s">
        <v>181</v>
      </c>
      <c r="AC198" s="83" t="s">
        <v>102</v>
      </c>
      <c r="AD198" s="83" t="s">
        <v>5820</v>
      </c>
      <c r="AE198" s="83" t="s">
        <v>5821</v>
      </c>
      <c r="AF198" s="83" t="s">
        <v>102</v>
      </c>
      <c r="AG198" s="83" t="s">
        <v>175</v>
      </c>
      <c r="AH198" s="83" t="s">
        <v>5822</v>
      </c>
      <c r="AI198" s="83" t="s">
        <v>104</v>
      </c>
      <c r="AJ198" s="83" t="s">
        <v>105</v>
      </c>
      <c r="AK198" s="191" t="s">
        <v>5820</v>
      </c>
      <c r="AL198" s="191" t="s">
        <v>5821</v>
      </c>
      <c r="AM198" s="191" t="s">
        <v>102</v>
      </c>
      <c r="AN198" s="191" t="s">
        <v>175</v>
      </c>
      <c r="AO198" s="191" t="s">
        <v>5822</v>
      </c>
      <c r="AP198" s="191" t="s">
        <v>104</v>
      </c>
      <c r="AQ198" s="191" t="s">
        <v>105</v>
      </c>
      <c r="AR198" s="191" t="s">
        <v>106</v>
      </c>
      <c r="AS198" s="191"/>
      <c r="AT198" s="191"/>
      <c r="AU198" s="191"/>
      <c r="AV198" s="191"/>
      <c r="AW198" s="191"/>
      <c r="AX198" s="191" t="s">
        <v>575</v>
      </c>
      <c r="AY198" s="192" t="s">
        <v>454</v>
      </c>
      <c r="AZ198" s="192" t="s">
        <v>108</v>
      </c>
      <c r="BA198" s="91" t="s">
        <v>108</v>
      </c>
      <c r="BB198" s="90">
        <v>0</v>
      </c>
      <c r="BC198" s="93" t="s">
        <v>102</v>
      </c>
      <c r="BD198" s="93" t="s">
        <v>102</v>
      </c>
      <c r="BE198" s="93" t="s">
        <v>102</v>
      </c>
      <c r="BF198" s="93" t="s">
        <v>102</v>
      </c>
      <c r="BG198" s="97" t="s">
        <v>108</v>
      </c>
      <c r="BH198" s="93" t="s">
        <v>108</v>
      </c>
      <c r="BI198" s="93" t="s">
        <v>102</v>
      </c>
      <c r="BJ198" s="93" t="s">
        <v>102</v>
      </c>
      <c r="BK198" s="93" t="s">
        <v>102</v>
      </c>
      <c r="BL198" s="93" t="s">
        <v>102</v>
      </c>
      <c r="BM198" s="93" t="s">
        <v>102</v>
      </c>
      <c r="BN198" s="93" t="s">
        <v>102</v>
      </c>
      <c r="BO198" s="93" t="s">
        <v>102</v>
      </c>
      <c r="BP198" s="96" t="s">
        <v>102</v>
      </c>
      <c r="BQ198" s="90">
        <v>0</v>
      </c>
      <c r="BR198" s="93" t="s">
        <v>102</v>
      </c>
      <c r="BS198" s="93" t="s">
        <v>102</v>
      </c>
      <c r="BT198" s="93" t="s">
        <v>102</v>
      </c>
      <c r="BU198" s="93" t="s">
        <v>102</v>
      </c>
      <c r="BV198" s="97" t="s">
        <v>108</v>
      </c>
      <c r="BW198" s="93" t="s">
        <v>108</v>
      </c>
      <c r="BX198" s="95" t="s">
        <v>102</v>
      </c>
      <c r="BY198" s="93" t="s">
        <v>102</v>
      </c>
      <c r="BZ198" s="93" t="s">
        <v>102</v>
      </c>
      <c r="CA198" s="93" t="s">
        <v>102</v>
      </c>
      <c r="CB198" s="93" t="s">
        <v>102</v>
      </c>
      <c r="CC198" s="93" t="s">
        <v>102</v>
      </c>
      <c r="CD198" s="93" t="s">
        <v>102</v>
      </c>
      <c r="CE198" s="193" t="s">
        <v>102</v>
      </c>
      <c r="CF198" s="194" t="s">
        <v>508</v>
      </c>
      <c r="CG198" s="195" t="s">
        <v>102</v>
      </c>
      <c r="CH198" s="101" t="e">
        <v>#N/A</v>
      </c>
      <c r="CI198" s="102" t="s">
        <v>580</v>
      </c>
      <c r="CJ198" s="196" t="s">
        <v>108</v>
      </c>
      <c r="CK198" s="104" t="s">
        <v>109</v>
      </c>
      <c r="CL198" s="105" t="s">
        <v>579</v>
      </c>
      <c r="CM198" s="83" t="s">
        <v>108</v>
      </c>
      <c r="CN198" s="106" t="s">
        <v>108</v>
      </c>
      <c r="CO198" s="197" t="s">
        <v>108</v>
      </c>
      <c r="CP198" s="107"/>
      <c r="CQ198" s="198" t="s">
        <v>474</v>
      </c>
      <c r="CR198" s="198" t="s">
        <v>474</v>
      </c>
      <c r="CS198" s="199" t="s">
        <v>616</v>
      </c>
      <c r="CT198" s="83" t="s">
        <v>109</v>
      </c>
      <c r="CU198" s="83" t="s">
        <v>109</v>
      </c>
      <c r="CV198" s="83">
        <v>91</v>
      </c>
      <c r="CW198" s="83" t="s">
        <v>112</v>
      </c>
      <c r="CX198" s="83">
        <v>91</v>
      </c>
      <c r="CY198" s="83" t="s">
        <v>5823</v>
      </c>
      <c r="CZ198" s="83">
        <v>258632.5</v>
      </c>
      <c r="DA198" s="83" t="s">
        <v>138</v>
      </c>
      <c r="DB198" s="83" t="s">
        <v>124</v>
      </c>
      <c r="DC198" s="83" t="s">
        <v>501</v>
      </c>
      <c r="DD198" s="83">
        <v>4658</v>
      </c>
      <c r="DE198" s="83" t="s">
        <v>582</v>
      </c>
      <c r="DF198" s="83" t="s">
        <v>145</v>
      </c>
      <c r="DG198" s="83" t="s">
        <v>501</v>
      </c>
      <c r="DH198" s="83" t="s">
        <v>582</v>
      </c>
      <c r="DI198" s="85">
        <v>43646</v>
      </c>
      <c r="DJ198" s="83" t="s">
        <v>584</v>
      </c>
      <c r="DK198" s="83" t="s">
        <v>102</v>
      </c>
      <c r="DL198" s="83" t="s">
        <v>482</v>
      </c>
      <c r="DM198" s="83">
        <v>0</v>
      </c>
      <c r="DN198" s="83" t="s">
        <v>238</v>
      </c>
      <c r="DO198" s="83">
        <v>1</v>
      </c>
      <c r="DP198" s="83">
        <v>2</v>
      </c>
      <c r="DQ198" s="83"/>
      <c r="DR198" s="83" t="s">
        <v>108</v>
      </c>
      <c r="DS198" s="83" t="s">
        <v>497</v>
      </c>
      <c r="DU198" s="215" t="s">
        <v>269</v>
      </c>
      <c r="DV198" s="136">
        <v>1</v>
      </c>
      <c r="DW198" s="136">
        <v>3</v>
      </c>
      <c r="DX198" s="215" t="s">
        <v>269</v>
      </c>
      <c r="DY198" s="215" t="s">
        <v>269</v>
      </c>
      <c r="DZ198" s="215" t="s">
        <v>269</v>
      </c>
      <c r="EA198" s="215" t="s">
        <v>269</v>
      </c>
      <c r="EB198" s="215" t="s">
        <v>269</v>
      </c>
      <c r="EC198" s="215" t="s">
        <v>269</v>
      </c>
      <c r="ED198" s="215" t="s">
        <v>269</v>
      </c>
      <c r="EE198" s="215" t="s">
        <v>269</v>
      </c>
    </row>
    <row r="199" spans="1:135" ht="28.8" x14ac:dyDescent="0.55000000000000004">
      <c r="A199" s="83" t="s">
        <v>130</v>
      </c>
      <c r="B199" s="136">
        <v>285891</v>
      </c>
      <c r="C199" t="s">
        <v>851</v>
      </c>
      <c r="D199" s="83" t="s">
        <v>228</v>
      </c>
      <c r="E199" s="138">
        <v>648669850745</v>
      </c>
      <c r="F199" s="83" t="s">
        <v>114</v>
      </c>
      <c r="G199" s="85">
        <v>43634</v>
      </c>
      <c r="H199" s="83" t="s">
        <v>98</v>
      </c>
      <c r="I199" s="84" t="s">
        <v>618</v>
      </c>
      <c r="J199" s="207" t="s">
        <v>629</v>
      </c>
      <c r="K199" s="208" t="s">
        <v>634</v>
      </c>
      <c r="L199" s="83" t="s">
        <v>108</v>
      </c>
      <c r="M199" s="184">
        <v>27533</v>
      </c>
      <c r="N199" s="184"/>
      <c r="O199" s="85" t="s">
        <v>102</v>
      </c>
      <c r="P199" s="185">
        <v>43013</v>
      </c>
      <c r="Q199" s="186" t="s">
        <v>203</v>
      </c>
      <c r="R199" s="186"/>
      <c r="S199" s="186"/>
      <c r="T199" s="187"/>
      <c r="U199" s="188" t="s">
        <v>296</v>
      </c>
      <c r="V199" s="188" t="s">
        <v>205</v>
      </c>
      <c r="W199" s="189" t="s">
        <v>619</v>
      </c>
      <c r="X199" s="189" t="s">
        <v>107</v>
      </c>
      <c r="Y199" s="190" t="s">
        <v>614</v>
      </c>
      <c r="Z199" s="83">
        <v>700</v>
      </c>
      <c r="AA199" s="83" t="s">
        <v>193</v>
      </c>
      <c r="AB199" s="83" t="s">
        <v>181</v>
      </c>
      <c r="AC199" s="83" t="s">
        <v>102</v>
      </c>
      <c r="AD199" s="83" t="s">
        <v>5824</v>
      </c>
      <c r="AE199" s="83" t="s">
        <v>102</v>
      </c>
      <c r="AF199" s="83" t="s">
        <v>102</v>
      </c>
      <c r="AG199" s="83" t="s">
        <v>174</v>
      </c>
      <c r="AH199" s="83" t="s">
        <v>5813</v>
      </c>
      <c r="AI199" s="83" t="s">
        <v>104</v>
      </c>
      <c r="AJ199" s="83" t="s">
        <v>105</v>
      </c>
      <c r="AK199" s="191" t="s">
        <v>5824</v>
      </c>
      <c r="AL199" s="191" t="s">
        <v>102</v>
      </c>
      <c r="AM199" s="191" t="s">
        <v>102</v>
      </c>
      <c r="AN199" s="191" t="s">
        <v>174</v>
      </c>
      <c r="AO199" s="191" t="s">
        <v>5813</v>
      </c>
      <c r="AP199" s="191" t="s">
        <v>104</v>
      </c>
      <c r="AQ199" s="191" t="s">
        <v>105</v>
      </c>
      <c r="AR199" s="191" t="s">
        <v>106</v>
      </c>
      <c r="AS199" s="191" t="s">
        <v>5824</v>
      </c>
      <c r="AT199" s="191" t="s">
        <v>488</v>
      </c>
      <c r="AU199" s="191" t="s">
        <v>5825</v>
      </c>
      <c r="AV199" s="191" t="s">
        <v>104</v>
      </c>
      <c r="AW199" s="191" t="s">
        <v>204</v>
      </c>
      <c r="AX199" s="191"/>
      <c r="AY199" s="192" t="s">
        <v>454</v>
      </c>
      <c r="AZ199" s="192" t="s">
        <v>416</v>
      </c>
      <c r="BA199" s="91" t="s">
        <v>108</v>
      </c>
      <c r="BB199" s="90">
        <v>0</v>
      </c>
      <c r="BC199" s="93" t="s">
        <v>102</v>
      </c>
      <c r="BD199" s="93" t="s">
        <v>102</v>
      </c>
      <c r="BE199" s="93" t="s">
        <v>102</v>
      </c>
      <c r="BF199" s="93" t="s">
        <v>102</v>
      </c>
      <c r="BG199" s="97" t="s">
        <v>108</v>
      </c>
      <c r="BH199" s="93" t="s">
        <v>108</v>
      </c>
      <c r="BI199" s="93" t="s">
        <v>102</v>
      </c>
      <c r="BJ199" s="93" t="s">
        <v>102</v>
      </c>
      <c r="BK199" s="93" t="s">
        <v>102</v>
      </c>
      <c r="BL199" s="93" t="s">
        <v>102</v>
      </c>
      <c r="BM199" s="93" t="s">
        <v>102</v>
      </c>
      <c r="BN199" s="93" t="s">
        <v>102</v>
      </c>
      <c r="BO199" s="93" t="s">
        <v>102</v>
      </c>
      <c r="BP199" s="96" t="s">
        <v>102</v>
      </c>
      <c r="BQ199" s="90">
        <v>0</v>
      </c>
      <c r="BR199" s="93" t="s">
        <v>102</v>
      </c>
      <c r="BS199" s="93" t="s">
        <v>102</v>
      </c>
      <c r="BT199" s="93" t="s">
        <v>102</v>
      </c>
      <c r="BU199" s="93" t="s">
        <v>102</v>
      </c>
      <c r="BV199" s="97" t="s">
        <v>108</v>
      </c>
      <c r="BW199" s="93" t="s">
        <v>108</v>
      </c>
      <c r="BX199" s="95" t="s">
        <v>102</v>
      </c>
      <c r="BY199" s="93" t="s">
        <v>102</v>
      </c>
      <c r="BZ199" s="93" t="s">
        <v>102</v>
      </c>
      <c r="CA199" s="93" t="s">
        <v>102</v>
      </c>
      <c r="CB199" s="93" t="s">
        <v>102</v>
      </c>
      <c r="CC199" s="93" t="s">
        <v>102</v>
      </c>
      <c r="CD199" s="93" t="s">
        <v>102</v>
      </c>
      <c r="CE199" s="193" t="s">
        <v>102</v>
      </c>
      <c r="CF199" s="194" t="s">
        <v>436</v>
      </c>
      <c r="CG199" s="195" t="s">
        <v>5826</v>
      </c>
      <c r="CH199" s="101" t="s">
        <v>310</v>
      </c>
      <c r="CI199" s="102"/>
      <c r="CJ199" s="196" t="s">
        <v>5827</v>
      </c>
      <c r="CK199" s="104" t="s">
        <v>190</v>
      </c>
      <c r="CL199" s="105"/>
      <c r="CM199" s="83" t="s">
        <v>623</v>
      </c>
      <c r="CN199" s="106" t="s">
        <v>624</v>
      </c>
      <c r="CO199" s="197" t="s">
        <v>625</v>
      </c>
      <c r="CP199" s="107"/>
      <c r="CQ199" s="198" t="s">
        <v>474</v>
      </c>
      <c r="CR199" s="198" t="s">
        <v>474</v>
      </c>
      <c r="CS199" s="199"/>
      <c r="CT199" s="83" t="s">
        <v>109</v>
      </c>
      <c r="CU199" s="83" t="s">
        <v>109</v>
      </c>
      <c r="CV199" s="83">
        <v>75</v>
      </c>
      <c r="CW199" s="83" t="s">
        <v>139</v>
      </c>
      <c r="CX199" s="83">
        <v>75</v>
      </c>
      <c r="CY199" s="83" t="s">
        <v>108</v>
      </c>
      <c r="CZ199" s="83">
        <v>259952</v>
      </c>
      <c r="DA199" s="83" t="s">
        <v>581</v>
      </c>
      <c r="DB199" s="83" t="s">
        <v>152</v>
      </c>
      <c r="DC199" s="83" t="s">
        <v>500</v>
      </c>
      <c r="DD199" s="83">
        <v>6339</v>
      </c>
      <c r="DE199" s="83" t="s">
        <v>606</v>
      </c>
      <c r="DF199" s="83" t="s">
        <v>152</v>
      </c>
      <c r="DG199" s="83" t="s">
        <v>500</v>
      </c>
      <c r="DH199" s="83"/>
      <c r="DI199" s="85">
        <v>43646</v>
      </c>
      <c r="DJ199" s="83" t="s">
        <v>584</v>
      </c>
      <c r="DK199" s="83" t="s">
        <v>102</v>
      </c>
      <c r="DL199" s="83" t="s">
        <v>482</v>
      </c>
      <c r="DM199" s="83">
        <v>0</v>
      </c>
      <c r="DN199" s="83" t="s">
        <v>483</v>
      </c>
      <c r="DO199" s="83">
        <v>1</v>
      </c>
      <c r="DP199" s="83">
        <v>4</v>
      </c>
      <c r="DQ199" s="83"/>
      <c r="DR199" s="83" t="s">
        <v>108</v>
      </c>
      <c r="DS199" s="83" t="s">
        <v>497</v>
      </c>
      <c r="DU199" s="215" t="s">
        <v>269</v>
      </c>
      <c r="DV199" s="136">
        <v>1</v>
      </c>
      <c r="DW199" s="136">
        <v>3</v>
      </c>
      <c r="DX199" s="215" t="s">
        <v>269</v>
      </c>
      <c r="DY199" s="215" t="s">
        <v>269</v>
      </c>
      <c r="DZ199" s="215" t="s">
        <v>269</v>
      </c>
      <c r="EA199" s="215" t="s">
        <v>269</v>
      </c>
      <c r="EB199" s="215" t="s">
        <v>269</v>
      </c>
      <c r="EC199" s="215" t="s">
        <v>269</v>
      </c>
      <c r="ED199" s="215" t="s">
        <v>269</v>
      </c>
      <c r="EE199" s="215" t="s">
        <v>269</v>
      </c>
    </row>
    <row r="200" spans="1:135" ht="28.8" x14ac:dyDescent="0.55000000000000004">
      <c r="A200" s="83" t="s">
        <v>130</v>
      </c>
      <c r="B200" s="136">
        <v>997171</v>
      </c>
      <c r="C200" t="s">
        <v>852</v>
      </c>
      <c r="D200" s="83" t="s">
        <v>228</v>
      </c>
      <c r="E200" s="138">
        <v>627162935090</v>
      </c>
      <c r="F200" s="83" t="s">
        <v>114</v>
      </c>
      <c r="G200" s="85">
        <v>43643</v>
      </c>
      <c r="H200" s="211" t="s">
        <v>98</v>
      </c>
      <c r="I200" s="84" t="s">
        <v>610</v>
      </c>
      <c r="J200" s="207" t="s">
        <v>627</v>
      </c>
      <c r="K200" s="208" t="s">
        <v>630</v>
      </c>
      <c r="L200" s="83" t="s">
        <v>108</v>
      </c>
      <c r="M200" s="184">
        <v>24444</v>
      </c>
      <c r="N200" s="184"/>
      <c r="O200" s="85" t="s">
        <v>102</v>
      </c>
      <c r="P200" s="185">
        <v>42491</v>
      </c>
      <c r="Q200" s="186" t="s">
        <v>203</v>
      </c>
      <c r="R200" s="186"/>
      <c r="S200" s="186"/>
      <c r="T200" s="187"/>
      <c r="U200" s="188" t="s">
        <v>296</v>
      </c>
      <c r="V200" s="188" t="s">
        <v>297</v>
      </c>
      <c r="W200" s="188" t="s">
        <v>297</v>
      </c>
      <c r="X200" s="189" t="s">
        <v>167</v>
      </c>
      <c r="Y200" s="190"/>
      <c r="Z200" s="83">
        <v>700</v>
      </c>
      <c r="AA200" s="83" t="s">
        <v>193</v>
      </c>
      <c r="AB200" s="83" t="s">
        <v>181</v>
      </c>
      <c r="AC200" s="83" t="s">
        <v>102</v>
      </c>
      <c r="AD200" s="83" t="s">
        <v>5828</v>
      </c>
      <c r="AE200" s="83" t="s">
        <v>102</v>
      </c>
      <c r="AF200" s="83" t="s">
        <v>102</v>
      </c>
      <c r="AG200" s="83" t="s">
        <v>119</v>
      </c>
      <c r="AH200" s="83" t="s">
        <v>5829</v>
      </c>
      <c r="AI200" s="83" t="s">
        <v>104</v>
      </c>
      <c r="AJ200" s="83" t="s">
        <v>105</v>
      </c>
      <c r="AK200" s="191" t="s">
        <v>5828</v>
      </c>
      <c r="AL200" s="191" t="s">
        <v>102</v>
      </c>
      <c r="AM200" s="191" t="s">
        <v>102</v>
      </c>
      <c r="AN200" s="191" t="s">
        <v>119</v>
      </c>
      <c r="AO200" s="191" t="s">
        <v>5829</v>
      </c>
      <c r="AP200" s="191" t="s">
        <v>104</v>
      </c>
      <c r="AQ200" s="191" t="s">
        <v>105</v>
      </c>
      <c r="AR200" s="191" t="s">
        <v>106</v>
      </c>
      <c r="AS200" s="191" t="s">
        <v>5828</v>
      </c>
      <c r="AT200" s="191" t="s">
        <v>485</v>
      </c>
      <c r="AU200" s="191" t="s">
        <v>5829</v>
      </c>
      <c r="AV200" s="191" t="s">
        <v>104</v>
      </c>
      <c r="AW200" s="191" t="s">
        <v>204</v>
      </c>
      <c r="AX200" s="191"/>
      <c r="AY200" s="192" t="s">
        <v>454</v>
      </c>
      <c r="AZ200" s="192" t="s">
        <v>416</v>
      </c>
      <c r="BA200" s="91" t="s">
        <v>108</v>
      </c>
      <c r="BB200" s="90">
        <v>0</v>
      </c>
      <c r="BC200" s="93" t="s">
        <v>102</v>
      </c>
      <c r="BD200" s="93" t="s">
        <v>102</v>
      </c>
      <c r="BE200" s="93" t="s">
        <v>102</v>
      </c>
      <c r="BF200" s="93" t="s">
        <v>102</v>
      </c>
      <c r="BG200" s="97" t="s">
        <v>108</v>
      </c>
      <c r="BH200" s="93" t="s">
        <v>108</v>
      </c>
      <c r="BI200" s="93" t="s">
        <v>102</v>
      </c>
      <c r="BJ200" s="93" t="s">
        <v>102</v>
      </c>
      <c r="BK200" s="93" t="s">
        <v>102</v>
      </c>
      <c r="BL200" s="93" t="s">
        <v>102</v>
      </c>
      <c r="BM200" s="93" t="s">
        <v>102</v>
      </c>
      <c r="BN200" s="93" t="s">
        <v>102</v>
      </c>
      <c r="BO200" s="93" t="s">
        <v>102</v>
      </c>
      <c r="BP200" s="96" t="s">
        <v>102</v>
      </c>
      <c r="BQ200" s="90">
        <v>0</v>
      </c>
      <c r="BR200" s="93" t="s">
        <v>102</v>
      </c>
      <c r="BS200" s="93" t="s">
        <v>102</v>
      </c>
      <c r="BT200" s="93" t="s">
        <v>102</v>
      </c>
      <c r="BU200" s="93" t="s">
        <v>102</v>
      </c>
      <c r="BV200" s="97" t="s">
        <v>108</v>
      </c>
      <c r="BW200" s="93" t="s">
        <v>108</v>
      </c>
      <c r="BX200" s="95" t="s">
        <v>102</v>
      </c>
      <c r="BY200" s="93" t="s">
        <v>102</v>
      </c>
      <c r="BZ200" s="93" t="s">
        <v>102</v>
      </c>
      <c r="CA200" s="93" t="s">
        <v>102</v>
      </c>
      <c r="CB200" s="93" t="s">
        <v>102</v>
      </c>
      <c r="CC200" s="93" t="s">
        <v>102</v>
      </c>
      <c r="CD200" s="93" t="s">
        <v>102</v>
      </c>
      <c r="CE200" s="193" t="s">
        <v>102</v>
      </c>
      <c r="CF200" s="194" t="s">
        <v>436</v>
      </c>
      <c r="CG200" s="195" t="s">
        <v>5830</v>
      </c>
      <c r="CH200" s="101" t="s">
        <v>563</v>
      </c>
      <c r="CI200" s="102"/>
      <c r="CJ200" s="196" t="s">
        <v>577</v>
      </c>
      <c r="CK200" s="104" t="s">
        <v>190</v>
      </c>
      <c r="CL200" s="105"/>
      <c r="CM200" s="83" t="s">
        <v>578</v>
      </c>
      <c r="CN200" s="106" t="s">
        <v>108</v>
      </c>
      <c r="CO200" s="197" t="s">
        <v>566</v>
      </c>
      <c r="CP200" s="107"/>
      <c r="CQ200" s="198" t="s">
        <v>107</v>
      </c>
      <c r="CR200" s="198" t="s">
        <v>107</v>
      </c>
      <c r="CS200" s="199"/>
      <c r="CT200" s="83" t="s">
        <v>109</v>
      </c>
      <c r="CU200" s="83" t="s">
        <v>109</v>
      </c>
      <c r="CV200" s="83">
        <v>19</v>
      </c>
      <c r="CW200" s="83" t="s">
        <v>270</v>
      </c>
      <c r="CX200" s="83">
        <v>19</v>
      </c>
      <c r="CY200" s="83" t="s">
        <v>108</v>
      </c>
      <c r="CZ200" s="83">
        <v>261271.5</v>
      </c>
      <c r="DA200" s="83" t="s">
        <v>5831</v>
      </c>
      <c r="DB200" s="83" t="s">
        <v>118</v>
      </c>
      <c r="DC200" s="83" t="s">
        <v>108</v>
      </c>
      <c r="DD200" s="83">
        <v>6437</v>
      </c>
      <c r="DE200" s="83" t="s">
        <v>173</v>
      </c>
      <c r="DF200" s="83" t="s">
        <v>118</v>
      </c>
      <c r="DG200" s="83" t="s">
        <v>500</v>
      </c>
      <c r="DH200" s="83"/>
      <c r="DI200" s="85">
        <v>43646</v>
      </c>
      <c r="DJ200" s="83" t="s">
        <v>584</v>
      </c>
      <c r="DK200" s="83" t="s">
        <v>102</v>
      </c>
      <c r="DL200" s="83" t="s">
        <v>482</v>
      </c>
      <c r="DM200" s="83">
        <v>0</v>
      </c>
      <c r="DN200" s="83" t="s">
        <v>483</v>
      </c>
      <c r="DO200" s="83">
        <v>1</v>
      </c>
      <c r="DP200" s="83">
        <v>1</v>
      </c>
      <c r="DQ200" s="83"/>
      <c r="DR200" s="83" t="s">
        <v>108</v>
      </c>
      <c r="DS200" s="83" t="s">
        <v>497</v>
      </c>
      <c r="DU200" s="215" t="s">
        <v>269</v>
      </c>
      <c r="DV200" s="136">
        <v>1</v>
      </c>
      <c r="DW200" s="136">
        <v>3</v>
      </c>
      <c r="DX200" s="215" t="s">
        <v>269</v>
      </c>
      <c r="DY200" s="215" t="s">
        <v>269</v>
      </c>
      <c r="DZ200" s="215" t="s">
        <v>269</v>
      </c>
      <c r="EA200" s="215" t="s">
        <v>269</v>
      </c>
      <c r="EB200" s="215" t="s">
        <v>269</v>
      </c>
      <c r="EC200" s="215" t="s">
        <v>269</v>
      </c>
      <c r="ED200" s="215" t="s">
        <v>269</v>
      </c>
      <c r="EE200" s="215" t="s">
        <v>269</v>
      </c>
    </row>
    <row r="201" spans="1:135" ht="57.6" x14ac:dyDescent="0.55000000000000004">
      <c r="A201" s="83" t="s">
        <v>130</v>
      </c>
      <c r="B201" s="136">
        <v>865331</v>
      </c>
      <c r="C201" t="s">
        <v>853</v>
      </c>
      <c r="D201" s="83" t="s">
        <v>228</v>
      </c>
      <c r="E201" s="138">
        <v>265460004226</v>
      </c>
      <c r="F201" s="83" t="s">
        <v>143</v>
      </c>
      <c r="G201" s="85">
        <v>43620</v>
      </c>
      <c r="H201" s="83" t="s">
        <v>98</v>
      </c>
      <c r="I201" s="84" t="s">
        <v>612</v>
      </c>
      <c r="J201" s="207" t="s">
        <v>628</v>
      </c>
      <c r="K201" s="208" t="s">
        <v>633</v>
      </c>
      <c r="L201" s="83" t="s">
        <v>108</v>
      </c>
      <c r="M201" s="184" t="s">
        <v>102</v>
      </c>
      <c r="N201" s="184" t="s">
        <v>556</v>
      </c>
      <c r="O201" s="85" t="s">
        <v>102</v>
      </c>
      <c r="P201" s="185">
        <v>42491</v>
      </c>
      <c r="Q201" s="186" t="s">
        <v>202</v>
      </c>
      <c r="R201" s="186" t="s">
        <v>613</v>
      </c>
      <c r="S201" s="186"/>
      <c r="T201" s="187"/>
      <c r="U201" s="188" t="s">
        <v>295</v>
      </c>
      <c r="V201" s="188" t="s">
        <v>205</v>
      </c>
      <c r="W201" s="188" t="s">
        <v>295</v>
      </c>
      <c r="X201" s="189" t="s">
        <v>107</v>
      </c>
      <c r="Y201" s="190" t="s">
        <v>614</v>
      </c>
      <c r="Z201" s="83">
        <v>700</v>
      </c>
      <c r="AA201" s="83" t="s">
        <v>193</v>
      </c>
      <c r="AB201" s="83" t="s">
        <v>181</v>
      </c>
      <c r="AC201" s="83" t="s">
        <v>102</v>
      </c>
      <c r="AD201" s="83" t="s">
        <v>5832</v>
      </c>
      <c r="AE201" s="83" t="s">
        <v>5833</v>
      </c>
      <c r="AF201" s="83" t="s">
        <v>102</v>
      </c>
      <c r="AG201" s="83" t="s">
        <v>175</v>
      </c>
      <c r="AH201" s="83" t="s">
        <v>5834</v>
      </c>
      <c r="AI201" s="83" t="s">
        <v>104</v>
      </c>
      <c r="AJ201" s="83" t="s">
        <v>105</v>
      </c>
      <c r="AK201" s="191" t="s">
        <v>5832</v>
      </c>
      <c r="AL201" s="191" t="s">
        <v>5833</v>
      </c>
      <c r="AM201" s="191" t="s">
        <v>102</v>
      </c>
      <c r="AN201" s="191" t="s">
        <v>175</v>
      </c>
      <c r="AO201" s="191" t="s">
        <v>5834</v>
      </c>
      <c r="AP201" s="191" t="s">
        <v>104</v>
      </c>
      <c r="AQ201" s="191" t="s">
        <v>105</v>
      </c>
      <c r="AR201" s="191" t="s">
        <v>106</v>
      </c>
      <c r="AS201" s="191"/>
      <c r="AT201" s="191"/>
      <c r="AU201" s="191"/>
      <c r="AV201" s="191"/>
      <c r="AW201" s="191"/>
      <c r="AX201" s="191" t="s">
        <v>575</v>
      </c>
      <c r="AY201" s="192" t="s">
        <v>454</v>
      </c>
      <c r="AZ201" s="192" t="s">
        <v>108</v>
      </c>
      <c r="BA201" s="91" t="s">
        <v>108</v>
      </c>
      <c r="BB201" s="90">
        <v>0</v>
      </c>
      <c r="BC201" s="93" t="s">
        <v>102</v>
      </c>
      <c r="BD201" s="93" t="s">
        <v>102</v>
      </c>
      <c r="BE201" s="93" t="s">
        <v>102</v>
      </c>
      <c r="BF201" s="93" t="s">
        <v>102</v>
      </c>
      <c r="BG201" s="97" t="s">
        <v>108</v>
      </c>
      <c r="BH201" s="93" t="s">
        <v>108</v>
      </c>
      <c r="BI201" s="93" t="s">
        <v>102</v>
      </c>
      <c r="BJ201" s="93" t="s">
        <v>102</v>
      </c>
      <c r="BK201" s="93" t="s">
        <v>102</v>
      </c>
      <c r="BL201" s="93" t="s">
        <v>102</v>
      </c>
      <c r="BM201" s="93" t="s">
        <v>102</v>
      </c>
      <c r="BN201" s="93" t="s">
        <v>102</v>
      </c>
      <c r="BO201" s="93" t="s">
        <v>102</v>
      </c>
      <c r="BP201" s="96" t="s">
        <v>102</v>
      </c>
      <c r="BQ201" s="90">
        <v>0</v>
      </c>
      <c r="BR201" s="93" t="s">
        <v>102</v>
      </c>
      <c r="BS201" s="93" t="s">
        <v>102</v>
      </c>
      <c r="BT201" s="93" t="s">
        <v>102</v>
      </c>
      <c r="BU201" s="93" t="s">
        <v>102</v>
      </c>
      <c r="BV201" s="97" t="s">
        <v>108</v>
      </c>
      <c r="BW201" s="93" t="s">
        <v>108</v>
      </c>
      <c r="BX201" s="95" t="s">
        <v>102</v>
      </c>
      <c r="BY201" s="93" t="s">
        <v>102</v>
      </c>
      <c r="BZ201" s="93" t="s">
        <v>102</v>
      </c>
      <c r="CA201" s="93" t="s">
        <v>102</v>
      </c>
      <c r="CB201" s="93" t="s">
        <v>102</v>
      </c>
      <c r="CC201" s="93" t="s">
        <v>102</v>
      </c>
      <c r="CD201" s="93" t="s">
        <v>102</v>
      </c>
      <c r="CE201" s="193" t="s">
        <v>102</v>
      </c>
      <c r="CF201" s="194" t="s">
        <v>508</v>
      </c>
      <c r="CG201" s="195" t="s">
        <v>102</v>
      </c>
      <c r="CH201" s="101" t="e">
        <v>#N/A</v>
      </c>
      <c r="CI201" s="102" t="s">
        <v>580</v>
      </c>
      <c r="CJ201" s="196" t="s">
        <v>108</v>
      </c>
      <c r="CK201" s="104" t="s">
        <v>109</v>
      </c>
      <c r="CL201" s="105" t="s">
        <v>579</v>
      </c>
      <c r="CM201" s="83" t="s">
        <v>108</v>
      </c>
      <c r="CN201" s="106" t="s">
        <v>108</v>
      </c>
      <c r="CO201" s="197" t="s">
        <v>108</v>
      </c>
      <c r="CP201" s="107"/>
      <c r="CQ201" s="198" t="s">
        <v>474</v>
      </c>
      <c r="CR201" s="198" t="s">
        <v>474</v>
      </c>
      <c r="CS201" s="199" t="s">
        <v>616</v>
      </c>
      <c r="CT201" s="83" t="s">
        <v>109</v>
      </c>
      <c r="CU201" s="83" t="s">
        <v>109</v>
      </c>
      <c r="CV201" s="83">
        <v>81</v>
      </c>
      <c r="CW201" s="83" t="s">
        <v>112</v>
      </c>
      <c r="CX201" s="83">
        <v>81</v>
      </c>
      <c r="CY201" s="83" t="s">
        <v>5835</v>
      </c>
      <c r="CZ201" s="83">
        <v>262591</v>
      </c>
      <c r="DA201" s="83" t="s">
        <v>138</v>
      </c>
      <c r="DB201" s="83" t="s">
        <v>124</v>
      </c>
      <c r="DC201" s="83" t="s">
        <v>501</v>
      </c>
      <c r="DD201" s="83">
        <v>4229</v>
      </c>
      <c r="DE201" s="83" t="s">
        <v>582</v>
      </c>
      <c r="DF201" s="83" t="s">
        <v>145</v>
      </c>
      <c r="DG201" s="83" t="s">
        <v>501</v>
      </c>
      <c r="DH201" s="83" t="s">
        <v>582</v>
      </c>
      <c r="DI201" s="85">
        <v>43646</v>
      </c>
      <c r="DJ201" s="83" t="s">
        <v>584</v>
      </c>
      <c r="DK201" s="83" t="s">
        <v>102</v>
      </c>
      <c r="DL201" s="83" t="s">
        <v>482</v>
      </c>
      <c r="DM201" s="83">
        <v>0</v>
      </c>
      <c r="DN201" s="83" t="s">
        <v>238</v>
      </c>
      <c r="DO201" s="83">
        <v>1</v>
      </c>
      <c r="DP201" s="83">
        <v>5</v>
      </c>
      <c r="DQ201" s="83"/>
      <c r="DR201" s="83" t="s">
        <v>108</v>
      </c>
      <c r="DS201" s="83" t="s">
        <v>497</v>
      </c>
      <c r="DU201" s="215" t="s">
        <v>269</v>
      </c>
      <c r="DV201" s="136">
        <v>1</v>
      </c>
      <c r="DW201" s="136">
        <v>3</v>
      </c>
      <c r="DX201" s="215" t="s">
        <v>269</v>
      </c>
      <c r="DY201" s="215" t="s">
        <v>269</v>
      </c>
      <c r="DZ201" s="215" t="s">
        <v>269</v>
      </c>
      <c r="EA201" s="215" t="s">
        <v>269</v>
      </c>
      <c r="EB201" s="215" t="s">
        <v>269</v>
      </c>
      <c r="EC201" s="215" t="s">
        <v>269</v>
      </c>
      <c r="ED201" s="215" t="s">
        <v>269</v>
      </c>
      <c r="EE201" s="215" t="s">
        <v>269</v>
      </c>
    </row>
    <row r="202" spans="1:135" ht="28.8" x14ac:dyDescent="0.55000000000000004">
      <c r="A202" s="83" t="s">
        <v>130</v>
      </c>
      <c r="B202" s="136">
        <v>724690</v>
      </c>
      <c r="C202" t="s">
        <v>854</v>
      </c>
      <c r="D202" s="83" t="s">
        <v>228</v>
      </c>
      <c r="E202" s="138">
        <v>347998053100</v>
      </c>
      <c r="F202" s="83" t="s">
        <v>114</v>
      </c>
      <c r="G202" s="85">
        <v>43634</v>
      </c>
      <c r="H202" s="83" t="s">
        <v>98</v>
      </c>
      <c r="I202" s="84" t="s">
        <v>618</v>
      </c>
      <c r="J202" s="207" t="s">
        <v>629</v>
      </c>
      <c r="K202" s="208" t="s">
        <v>634</v>
      </c>
      <c r="L202" s="83" t="s">
        <v>108</v>
      </c>
      <c r="M202" s="184">
        <v>27534</v>
      </c>
      <c r="N202" s="184"/>
      <c r="O202" s="85" t="s">
        <v>102</v>
      </c>
      <c r="P202" s="185">
        <v>43013</v>
      </c>
      <c r="Q202" s="186" t="s">
        <v>203</v>
      </c>
      <c r="R202" s="186"/>
      <c r="S202" s="186"/>
      <c r="T202" s="187"/>
      <c r="U202" s="188" t="s">
        <v>296</v>
      </c>
      <c r="V202" s="188" t="s">
        <v>205</v>
      </c>
      <c r="W202" s="189" t="s">
        <v>619</v>
      </c>
      <c r="X202" s="189" t="s">
        <v>107</v>
      </c>
      <c r="Y202" s="190" t="s">
        <v>614</v>
      </c>
      <c r="Z202" s="83">
        <v>700</v>
      </c>
      <c r="AA202" s="83" t="s">
        <v>193</v>
      </c>
      <c r="AB202" s="83" t="s">
        <v>181</v>
      </c>
      <c r="AC202" s="83" t="s">
        <v>102</v>
      </c>
      <c r="AD202" s="83" t="s">
        <v>5836</v>
      </c>
      <c r="AE202" s="83" t="s">
        <v>102</v>
      </c>
      <c r="AF202" s="83" t="s">
        <v>102</v>
      </c>
      <c r="AG202" s="83" t="s">
        <v>174</v>
      </c>
      <c r="AH202" s="83" t="s">
        <v>5825</v>
      </c>
      <c r="AI202" s="83" t="s">
        <v>104</v>
      </c>
      <c r="AJ202" s="83" t="s">
        <v>105</v>
      </c>
      <c r="AK202" s="191" t="s">
        <v>5836</v>
      </c>
      <c r="AL202" s="191" t="s">
        <v>102</v>
      </c>
      <c r="AM202" s="191" t="s">
        <v>102</v>
      </c>
      <c r="AN202" s="191" t="s">
        <v>174</v>
      </c>
      <c r="AO202" s="191" t="s">
        <v>5825</v>
      </c>
      <c r="AP202" s="191" t="s">
        <v>104</v>
      </c>
      <c r="AQ202" s="191" t="s">
        <v>105</v>
      </c>
      <c r="AR202" s="191" t="s">
        <v>106</v>
      </c>
      <c r="AS202" s="191" t="s">
        <v>5836</v>
      </c>
      <c r="AT202" s="191" t="s">
        <v>488</v>
      </c>
      <c r="AU202" s="191" t="s">
        <v>5837</v>
      </c>
      <c r="AV202" s="191" t="s">
        <v>104</v>
      </c>
      <c r="AW202" s="191" t="s">
        <v>204</v>
      </c>
      <c r="AX202" s="191"/>
      <c r="AY202" s="192" t="s">
        <v>454</v>
      </c>
      <c r="AZ202" s="192" t="s">
        <v>416</v>
      </c>
      <c r="BA202" s="91" t="s">
        <v>108</v>
      </c>
      <c r="BB202" s="90">
        <v>0</v>
      </c>
      <c r="BC202" s="93" t="s">
        <v>102</v>
      </c>
      <c r="BD202" s="93" t="s">
        <v>102</v>
      </c>
      <c r="BE202" s="93" t="s">
        <v>102</v>
      </c>
      <c r="BF202" s="93" t="s">
        <v>102</v>
      </c>
      <c r="BG202" s="97" t="s">
        <v>108</v>
      </c>
      <c r="BH202" s="93" t="s">
        <v>108</v>
      </c>
      <c r="BI202" s="93" t="s">
        <v>102</v>
      </c>
      <c r="BJ202" s="93" t="s">
        <v>102</v>
      </c>
      <c r="BK202" s="93" t="s">
        <v>102</v>
      </c>
      <c r="BL202" s="93" t="s">
        <v>102</v>
      </c>
      <c r="BM202" s="93" t="s">
        <v>102</v>
      </c>
      <c r="BN202" s="93" t="s">
        <v>102</v>
      </c>
      <c r="BO202" s="93" t="s">
        <v>102</v>
      </c>
      <c r="BP202" s="96" t="s">
        <v>102</v>
      </c>
      <c r="BQ202" s="90">
        <v>0</v>
      </c>
      <c r="BR202" s="93" t="s">
        <v>102</v>
      </c>
      <c r="BS202" s="93" t="s">
        <v>102</v>
      </c>
      <c r="BT202" s="93" t="s">
        <v>102</v>
      </c>
      <c r="BU202" s="93" t="s">
        <v>102</v>
      </c>
      <c r="BV202" s="97" t="s">
        <v>108</v>
      </c>
      <c r="BW202" s="93" t="s">
        <v>108</v>
      </c>
      <c r="BX202" s="95" t="s">
        <v>102</v>
      </c>
      <c r="BY202" s="93" t="s">
        <v>102</v>
      </c>
      <c r="BZ202" s="93" t="s">
        <v>102</v>
      </c>
      <c r="CA202" s="93" t="s">
        <v>102</v>
      </c>
      <c r="CB202" s="93" t="s">
        <v>102</v>
      </c>
      <c r="CC202" s="93" t="s">
        <v>102</v>
      </c>
      <c r="CD202" s="93" t="s">
        <v>102</v>
      </c>
      <c r="CE202" s="193" t="s">
        <v>102</v>
      </c>
      <c r="CF202" s="194" t="s">
        <v>436</v>
      </c>
      <c r="CG202" s="195" t="s">
        <v>5838</v>
      </c>
      <c r="CH202" s="101" t="s">
        <v>310</v>
      </c>
      <c r="CI202" s="102"/>
      <c r="CJ202" s="196" t="s">
        <v>5839</v>
      </c>
      <c r="CK202" s="104" t="s">
        <v>190</v>
      </c>
      <c r="CL202" s="105"/>
      <c r="CM202" s="83" t="s">
        <v>623</v>
      </c>
      <c r="CN202" s="106" t="s">
        <v>624</v>
      </c>
      <c r="CO202" s="197" t="s">
        <v>625</v>
      </c>
      <c r="CP202" s="107"/>
      <c r="CQ202" s="198" t="s">
        <v>474</v>
      </c>
      <c r="CR202" s="198" t="s">
        <v>474</v>
      </c>
      <c r="CS202" s="199"/>
      <c r="CT202" s="83" t="s">
        <v>109</v>
      </c>
      <c r="CU202" s="83" t="s">
        <v>109</v>
      </c>
      <c r="CV202" s="83">
        <v>8</v>
      </c>
      <c r="CW202" s="83" t="s">
        <v>139</v>
      </c>
      <c r="CX202" s="83">
        <v>8</v>
      </c>
      <c r="CY202" s="83" t="s">
        <v>108</v>
      </c>
      <c r="CZ202" s="83">
        <v>263910.5</v>
      </c>
      <c r="DA202" s="83" t="s">
        <v>581</v>
      </c>
      <c r="DB202" s="83" t="s">
        <v>152</v>
      </c>
      <c r="DC202" s="83" t="s">
        <v>500</v>
      </c>
      <c r="DD202" s="83">
        <v>5829</v>
      </c>
      <c r="DE202" s="83" t="s">
        <v>606</v>
      </c>
      <c r="DF202" s="83" t="s">
        <v>152</v>
      </c>
      <c r="DG202" s="83" t="s">
        <v>500</v>
      </c>
      <c r="DH202" s="83"/>
      <c r="DI202" s="85">
        <v>43646</v>
      </c>
      <c r="DJ202" s="83" t="s">
        <v>584</v>
      </c>
      <c r="DK202" s="83" t="s">
        <v>102</v>
      </c>
      <c r="DL202" s="83" t="s">
        <v>482</v>
      </c>
      <c r="DM202" s="83">
        <v>0</v>
      </c>
      <c r="DN202" s="83" t="s">
        <v>483</v>
      </c>
      <c r="DO202" s="83">
        <v>1</v>
      </c>
      <c r="DP202" s="83">
        <v>6</v>
      </c>
      <c r="DQ202" s="83"/>
      <c r="DR202" s="83" t="s">
        <v>108</v>
      </c>
      <c r="DS202" s="83" t="s">
        <v>497</v>
      </c>
      <c r="DU202" s="215" t="s">
        <v>269</v>
      </c>
      <c r="DV202" s="136">
        <v>1</v>
      </c>
      <c r="DW202" s="136">
        <v>3</v>
      </c>
      <c r="DX202" s="215" t="s">
        <v>269</v>
      </c>
      <c r="DY202" s="215" t="s">
        <v>269</v>
      </c>
      <c r="DZ202" s="215" t="s">
        <v>269</v>
      </c>
      <c r="EA202" s="215" t="s">
        <v>269</v>
      </c>
      <c r="EB202" s="215" t="s">
        <v>269</v>
      </c>
      <c r="EC202" s="215" t="s">
        <v>269</v>
      </c>
      <c r="ED202" s="215" t="s">
        <v>269</v>
      </c>
      <c r="EE202" s="215" t="s">
        <v>269</v>
      </c>
    </row>
    <row r="203" spans="1:135" ht="28.8" x14ac:dyDescent="0.55000000000000004">
      <c r="A203" s="83" t="s">
        <v>130</v>
      </c>
      <c r="B203" s="136">
        <v>449220</v>
      </c>
      <c r="C203" t="s">
        <v>855</v>
      </c>
      <c r="D203" s="83" t="s">
        <v>228</v>
      </c>
      <c r="E203" s="138">
        <v>487452403842</v>
      </c>
      <c r="F203" s="83" t="s">
        <v>114</v>
      </c>
      <c r="G203" s="85">
        <v>43643</v>
      </c>
      <c r="H203" s="211" t="s">
        <v>98</v>
      </c>
      <c r="I203" s="84" t="s">
        <v>610</v>
      </c>
      <c r="J203" s="207" t="s">
        <v>627</v>
      </c>
      <c r="K203" s="208" t="s">
        <v>630</v>
      </c>
      <c r="L203" s="83" t="s">
        <v>108</v>
      </c>
      <c r="M203" s="184">
        <v>24445</v>
      </c>
      <c r="N203" s="184"/>
      <c r="O203" s="85" t="s">
        <v>102</v>
      </c>
      <c r="P203" s="185">
        <v>42491</v>
      </c>
      <c r="Q203" s="186" t="s">
        <v>203</v>
      </c>
      <c r="R203" s="186"/>
      <c r="S203" s="186"/>
      <c r="T203" s="187"/>
      <c r="U203" s="188" t="s">
        <v>296</v>
      </c>
      <c r="V203" s="188" t="s">
        <v>297</v>
      </c>
      <c r="W203" s="188" t="s">
        <v>297</v>
      </c>
      <c r="X203" s="189" t="s">
        <v>167</v>
      </c>
      <c r="Y203" s="190"/>
      <c r="Z203" s="83">
        <v>700</v>
      </c>
      <c r="AA203" s="83" t="s">
        <v>193</v>
      </c>
      <c r="AB203" s="83" t="s">
        <v>181</v>
      </c>
      <c r="AC203" s="83" t="s">
        <v>102</v>
      </c>
      <c r="AD203" s="83" t="s">
        <v>5840</v>
      </c>
      <c r="AE203" s="83" t="s">
        <v>102</v>
      </c>
      <c r="AF203" s="83" t="s">
        <v>102</v>
      </c>
      <c r="AG203" s="83" t="s">
        <v>119</v>
      </c>
      <c r="AH203" s="83" t="s">
        <v>5841</v>
      </c>
      <c r="AI203" s="83" t="s">
        <v>104</v>
      </c>
      <c r="AJ203" s="83" t="s">
        <v>105</v>
      </c>
      <c r="AK203" s="191" t="s">
        <v>5840</v>
      </c>
      <c r="AL203" s="191" t="s">
        <v>102</v>
      </c>
      <c r="AM203" s="191" t="s">
        <v>102</v>
      </c>
      <c r="AN203" s="191" t="s">
        <v>119</v>
      </c>
      <c r="AO203" s="191" t="s">
        <v>5841</v>
      </c>
      <c r="AP203" s="191" t="s">
        <v>104</v>
      </c>
      <c r="AQ203" s="191" t="s">
        <v>105</v>
      </c>
      <c r="AR203" s="191" t="s">
        <v>106</v>
      </c>
      <c r="AS203" s="191" t="s">
        <v>5840</v>
      </c>
      <c r="AT203" s="191" t="s">
        <v>485</v>
      </c>
      <c r="AU203" s="191" t="s">
        <v>5841</v>
      </c>
      <c r="AV203" s="191" t="s">
        <v>104</v>
      </c>
      <c r="AW203" s="191" t="s">
        <v>204</v>
      </c>
      <c r="AX203" s="191"/>
      <c r="AY203" s="192" t="s">
        <v>454</v>
      </c>
      <c r="AZ203" s="192" t="s">
        <v>416</v>
      </c>
      <c r="BA203" s="91" t="s">
        <v>108</v>
      </c>
      <c r="BB203" s="90">
        <v>0</v>
      </c>
      <c r="BC203" s="93" t="s">
        <v>102</v>
      </c>
      <c r="BD203" s="93" t="s">
        <v>102</v>
      </c>
      <c r="BE203" s="93" t="s">
        <v>102</v>
      </c>
      <c r="BF203" s="93" t="s">
        <v>102</v>
      </c>
      <c r="BG203" s="97" t="s">
        <v>108</v>
      </c>
      <c r="BH203" s="93" t="s">
        <v>108</v>
      </c>
      <c r="BI203" s="93" t="s">
        <v>102</v>
      </c>
      <c r="BJ203" s="93" t="s">
        <v>102</v>
      </c>
      <c r="BK203" s="93" t="s">
        <v>102</v>
      </c>
      <c r="BL203" s="93" t="s">
        <v>102</v>
      </c>
      <c r="BM203" s="93" t="s">
        <v>102</v>
      </c>
      <c r="BN203" s="93" t="s">
        <v>102</v>
      </c>
      <c r="BO203" s="93" t="s">
        <v>102</v>
      </c>
      <c r="BP203" s="96" t="s">
        <v>102</v>
      </c>
      <c r="BQ203" s="90">
        <v>0</v>
      </c>
      <c r="BR203" s="93" t="s">
        <v>102</v>
      </c>
      <c r="BS203" s="93" t="s">
        <v>102</v>
      </c>
      <c r="BT203" s="93" t="s">
        <v>102</v>
      </c>
      <c r="BU203" s="93" t="s">
        <v>102</v>
      </c>
      <c r="BV203" s="97" t="s">
        <v>108</v>
      </c>
      <c r="BW203" s="93" t="s">
        <v>108</v>
      </c>
      <c r="BX203" s="95" t="s">
        <v>102</v>
      </c>
      <c r="BY203" s="93" t="s">
        <v>102</v>
      </c>
      <c r="BZ203" s="93" t="s">
        <v>102</v>
      </c>
      <c r="CA203" s="93" t="s">
        <v>102</v>
      </c>
      <c r="CB203" s="93" t="s">
        <v>102</v>
      </c>
      <c r="CC203" s="93" t="s">
        <v>102</v>
      </c>
      <c r="CD203" s="93" t="s">
        <v>102</v>
      </c>
      <c r="CE203" s="193" t="s">
        <v>102</v>
      </c>
      <c r="CF203" s="194" t="s">
        <v>436</v>
      </c>
      <c r="CG203" s="195" t="s">
        <v>5842</v>
      </c>
      <c r="CH203" s="101" t="s">
        <v>563</v>
      </c>
      <c r="CI203" s="102"/>
      <c r="CJ203" s="196" t="s">
        <v>577</v>
      </c>
      <c r="CK203" s="104" t="s">
        <v>190</v>
      </c>
      <c r="CL203" s="105"/>
      <c r="CM203" s="83" t="s">
        <v>578</v>
      </c>
      <c r="CN203" s="106" t="s">
        <v>108</v>
      </c>
      <c r="CO203" s="197" t="s">
        <v>566</v>
      </c>
      <c r="CP203" s="107"/>
      <c r="CQ203" s="198" t="s">
        <v>107</v>
      </c>
      <c r="CR203" s="198" t="s">
        <v>107</v>
      </c>
      <c r="CS203" s="199"/>
      <c r="CT203" s="83" t="s">
        <v>109</v>
      </c>
      <c r="CU203" s="83" t="s">
        <v>109</v>
      </c>
      <c r="CV203" s="83">
        <v>79</v>
      </c>
      <c r="CW203" s="83" t="s">
        <v>270</v>
      </c>
      <c r="CX203" s="83">
        <v>79</v>
      </c>
      <c r="CY203" s="83" t="s">
        <v>108</v>
      </c>
      <c r="CZ203" s="83">
        <v>265230</v>
      </c>
      <c r="DA203" s="83" t="s">
        <v>5843</v>
      </c>
      <c r="DB203" s="83" t="s">
        <v>118</v>
      </c>
      <c r="DC203" s="83" t="s">
        <v>108</v>
      </c>
      <c r="DD203" s="83">
        <v>2324</v>
      </c>
      <c r="DE203" s="83" t="s">
        <v>173</v>
      </c>
      <c r="DF203" s="83" t="s">
        <v>118</v>
      </c>
      <c r="DG203" s="83" t="s">
        <v>500</v>
      </c>
      <c r="DH203" s="83"/>
      <c r="DI203" s="85">
        <v>43646</v>
      </c>
      <c r="DJ203" s="83" t="s">
        <v>584</v>
      </c>
      <c r="DK203" s="83" t="s">
        <v>102</v>
      </c>
      <c r="DL203" s="83" t="s">
        <v>482</v>
      </c>
      <c r="DM203" s="83">
        <v>0</v>
      </c>
      <c r="DN203" s="83" t="s">
        <v>483</v>
      </c>
      <c r="DO203" s="83">
        <v>1</v>
      </c>
      <c r="DP203" s="83">
        <v>6</v>
      </c>
      <c r="DQ203" s="83"/>
      <c r="DR203" s="83" t="s">
        <v>108</v>
      </c>
      <c r="DS203" s="83" t="s">
        <v>497</v>
      </c>
      <c r="DU203" s="215" t="s">
        <v>269</v>
      </c>
      <c r="DV203" s="136">
        <v>1</v>
      </c>
      <c r="DW203" s="136">
        <v>3</v>
      </c>
      <c r="DX203" s="215" t="s">
        <v>269</v>
      </c>
      <c r="DY203" s="215" t="s">
        <v>269</v>
      </c>
      <c r="DZ203" s="215" t="s">
        <v>269</v>
      </c>
      <c r="EA203" s="215" t="s">
        <v>269</v>
      </c>
      <c r="EB203" s="215" t="s">
        <v>269</v>
      </c>
      <c r="EC203" s="215" t="s">
        <v>269</v>
      </c>
      <c r="ED203" s="215" t="s">
        <v>269</v>
      </c>
      <c r="EE203" s="215" t="s">
        <v>269</v>
      </c>
    </row>
    <row r="204" spans="1:135" ht="57.6" x14ac:dyDescent="0.55000000000000004">
      <c r="A204" s="83" t="s">
        <v>130</v>
      </c>
      <c r="B204" s="136">
        <v>534162</v>
      </c>
      <c r="C204" t="s">
        <v>856</v>
      </c>
      <c r="D204" s="83" t="s">
        <v>228</v>
      </c>
      <c r="E204" s="138">
        <v>276205905334</v>
      </c>
      <c r="F204" s="83" t="s">
        <v>143</v>
      </c>
      <c r="G204" s="85">
        <v>43620</v>
      </c>
      <c r="H204" s="83" t="s">
        <v>98</v>
      </c>
      <c r="I204" s="84" t="s">
        <v>612</v>
      </c>
      <c r="J204" s="207" t="s">
        <v>628</v>
      </c>
      <c r="K204" s="208" t="s">
        <v>633</v>
      </c>
      <c r="L204" s="83" t="s">
        <v>108</v>
      </c>
      <c r="M204" s="184" t="s">
        <v>102</v>
      </c>
      <c r="N204" s="184" t="s">
        <v>556</v>
      </c>
      <c r="O204" s="85" t="s">
        <v>102</v>
      </c>
      <c r="P204" s="185">
        <v>42491</v>
      </c>
      <c r="Q204" s="186" t="s">
        <v>202</v>
      </c>
      <c r="R204" s="186" t="s">
        <v>613</v>
      </c>
      <c r="S204" s="186"/>
      <c r="T204" s="187"/>
      <c r="U204" s="188" t="s">
        <v>295</v>
      </c>
      <c r="V204" s="188" t="s">
        <v>205</v>
      </c>
      <c r="W204" s="188" t="s">
        <v>295</v>
      </c>
      <c r="X204" s="189" t="s">
        <v>107</v>
      </c>
      <c r="Y204" s="190" t="s">
        <v>614</v>
      </c>
      <c r="Z204" s="83">
        <v>700</v>
      </c>
      <c r="AA204" s="83" t="s">
        <v>193</v>
      </c>
      <c r="AB204" s="83" t="s">
        <v>181</v>
      </c>
      <c r="AC204" s="83" t="s">
        <v>102</v>
      </c>
      <c r="AD204" s="83" t="s">
        <v>5844</v>
      </c>
      <c r="AE204" s="83" t="s">
        <v>5845</v>
      </c>
      <c r="AF204" s="83" t="s">
        <v>102</v>
      </c>
      <c r="AG204" s="83" t="s">
        <v>175</v>
      </c>
      <c r="AH204" s="83" t="s">
        <v>5846</v>
      </c>
      <c r="AI204" s="83" t="s">
        <v>104</v>
      </c>
      <c r="AJ204" s="83" t="s">
        <v>105</v>
      </c>
      <c r="AK204" s="191" t="s">
        <v>5844</v>
      </c>
      <c r="AL204" s="191" t="s">
        <v>5845</v>
      </c>
      <c r="AM204" s="191" t="s">
        <v>102</v>
      </c>
      <c r="AN204" s="191" t="s">
        <v>175</v>
      </c>
      <c r="AO204" s="191" t="s">
        <v>5846</v>
      </c>
      <c r="AP204" s="191" t="s">
        <v>104</v>
      </c>
      <c r="AQ204" s="191" t="s">
        <v>105</v>
      </c>
      <c r="AR204" s="191" t="s">
        <v>106</v>
      </c>
      <c r="AS204" s="191"/>
      <c r="AT204" s="191"/>
      <c r="AU204" s="191"/>
      <c r="AV204" s="191"/>
      <c r="AW204" s="191"/>
      <c r="AX204" s="191" t="s">
        <v>575</v>
      </c>
      <c r="AY204" s="192" t="s">
        <v>454</v>
      </c>
      <c r="AZ204" s="192" t="s">
        <v>108</v>
      </c>
      <c r="BA204" s="91" t="s">
        <v>108</v>
      </c>
      <c r="BB204" s="90">
        <v>0</v>
      </c>
      <c r="BC204" s="93" t="s">
        <v>102</v>
      </c>
      <c r="BD204" s="93" t="s">
        <v>102</v>
      </c>
      <c r="BE204" s="93" t="s">
        <v>102</v>
      </c>
      <c r="BF204" s="93" t="s">
        <v>102</v>
      </c>
      <c r="BG204" s="97" t="s">
        <v>108</v>
      </c>
      <c r="BH204" s="93" t="s">
        <v>108</v>
      </c>
      <c r="BI204" s="93" t="s">
        <v>102</v>
      </c>
      <c r="BJ204" s="93" t="s">
        <v>102</v>
      </c>
      <c r="BK204" s="93" t="s">
        <v>102</v>
      </c>
      <c r="BL204" s="93" t="s">
        <v>102</v>
      </c>
      <c r="BM204" s="93" t="s">
        <v>102</v>
      </c>
      <c r="BN204" s="93" t="s">
        <v>102</v>
      </c>
      <c r="BO204" s="93" t="s">
        <v>102</v>
      </c>
      <c r="BP204" s="96" t="s">
        <v>102</v>
      </c>
      <c r="BQ204" s="90">
        <v>0</v>
      </c>
      <c r="BR204" s="93" t="s">
        <v>102</v>
      </c>
      <c r="BS204" s="93" t="s">
        <v>102</v>
      </c>
      <c r="BT204" s="93" t="s">
        <v>102</v>
      </c>
      <c r="BU204" s="93" t="s">
        <v>102</v>
      </c>
      <c r="BV204" s="97" t="s">
        <v>108</v>
      </c>
      <c r="BW204" s="93" t="s">
        <v>108</v>
      </c>
      <c r="BX204" s="95" t="s">
        <v>102</v>
      </c>
      <c r="BY204" s="93" t="s">
        <v>102</v>
      </c>
      <c r="BZ204" s="93" t="s">
        <v>102</v>
      </c>
      <c r="CA204" s="93" t="s">
        <v>102</v>
      </c>
      <c r="CB204" s="93" t="s">
        <v>102</v>
      </c>
      <c r="CC204" s="93" t="s">
        <v>102</v>
      </c>
      <c r="CD204" s="93" t="s">
        <v>102</v>
      </c>
      <c r="CE204" s="193" t="s">
        <v>102</v>
      </c>
      <c r="CF204" s="194" t="s">
        <v>508</v>
      </c>
      <c r="CG204" s="195" t="s">
        <v>102</v>
      </c>
      <c r="CH204" s="101" t="e">
        <v>#N/A</v>
      </c>
      <c r="CI204" s="102" t="s">
        <v>580</v>
      </c>
      <c r="CJ204" s="196" t="s">
        <v>108</v>
      </c>
      <c r="CK204" s="104" t="s">
        <v>109</v>
      </c>
      <c r="CL204" s="105" t="s">
        <v>579</v>
      </c>
      <c r="CM204" s="83" t="s">
        <v>108</v>
      </c>
      <c r="CN204" s="106" t="s">
        <v>108</v>
      </c>
      <c r="CO204" s="197" t="s">
        <v>108</v>
      </c>
      <c r="CP204" s="107"/>
      <c r="CQ204" s="198" t="s">
        <v>474</v>
      </c>
      <c r="CR204" s="198" t="s">
        <v>474</v>
      </c>
      <c r="CS204" s="199" t="s">
        <v>616</v>
      </c>
      <c r="CT204" s="83" t="s">
        <v>109</v>
      </c>
      <c r="CU204" s="83" t="s">
        <v>109</v>
      </c>
      <c r="CV204" s="83">
        <v>38</v>
      </c>
      <c r="CW204" s="83" t="s">
        <v>112</v>
      </c>
      <c r="CX204" s="83">
        <v>38</v>
      </c>
      <c r="CY204" s="83" t="s">
        <v>5847</v>
      </c>
      <c r="CZ204" s="83">
        <v>266549.5</v>
      </c>
      <c r="DA204" s="83" t="s">
        <v>138</v>
      </c>
      <c r="DB204" s="83" t="s">
        <v>124</v>
      </c>
      <c r="DC204" s="83" t="s">
        <v>501</v>
      </c>
      <c r="DD204" s="83">
        <v>4428</v>
      </c>
      <c r="DE204" s="83" t="s">
        <v>582</v>
      </c>
      <c r="DF204" s="83" t="s">
        <v>145</v>
      </c>
      <c r="DG204" s="83" t="s">
        <v>501</v>
      </c>
      <c r="DH204" s="83" t="s">
        <v>582</v>
      </c>
      <c r="DI204" s="85">
        <v>43646</v>
      </c>
      <c r="DJ204" s="83" t="s">
        <v>584</v>
      </c>
      <c r="DK204" s="83" t="s">
        <v>102</v>
      </c>
      <c r="DL204" s="83" t="s">
        <v>482</v>
      </c>
      <c r="DM204" s="83">
        <v>0</v>
      </c>
      <c r="DN204" s="83" t="s">
        <v>238</v>
      </c>
      <c r="DO204" s="83">
        <v>1</v>
      </c>
      <c r="DP204" s="83">
        <v>2</v>
      </c>
      <c r="DQ204" s="83"/>
      <c r="DR204" s="83" t="s">
        <v>108</v>
      </c>
      <c r="DS204" s="83" t="s">
        <v>497</v>
      </c>
      <c r="DU204" s="215" t="s">
        <v>269</v>
      </c>
      <c r="DV204" s="136">
        <v>1</v>
      </c>
      <c r="DW204" s="136">
        <v>3</v>
      </c>
      <c r="DX204" s="215" t="s">
        <v>269</v>
      </c>
      <c r="DY204" s="215" t="s">
        <v>269</v>
      </c>
      <c r="DZ204" s="215" t="s">
        <v>269</v>
      </c>
      <c r="EA204" s="215" t="s">
        <v>269</v>
      </c>
      <c r="EB204" s="215" t="s">
        <v>269</v>
      </c>
      <c r="EC204" s="215" t="s">
        <v>269</v>
      </c>
      <c r="ED204" s="215" t="s">
        <v>269</v>
      </c>
      <c r="EE204" s="215" t="s">
        <v>269</v>
      </c>
    </row>
    <row r="205" spans="1:135" ht="28.8" x14ac:dyDescent="0.55000000000000004">
      <c r="A205" s="83" t="s">
        <v>130</v>
      </c>
      <c r="B205" s="136">
        <v>114079</v>
      </c>
      <c r="C205" t="s">
        <v>857</v>
      </c>
      <c r="D205" s="83" t="s">
        <v>228</v>
      </c>
      <c r="E205" s="138">
        <v>717713415007</v>
      </c>
      <c r="F205" s="83" t="s">
        <v>114</v>
      </c>
      <c r="G205" s="85">
        <v>43634</v>
      </c>
      <c r="H205" s="83" t="s">
        <v>98</v>
      </c>
      <c r="I205" s="84" t="s">
        <v>618</v>
      </c>
      <c r="J205" s="207" t="s">
        <v>629</v>
      </c>
      <c r="K205" s="208" t="s">
        <v>634</v>
      </c>
      <c r="L205" s="83" t="s">
        <v>108</v>
      </c>
      <c r="M205" s="184">
        <v>27535</v>
      </c>
      <c r="N205" s="184"/>
      <c r="O205" s="85" t="s">
        <v>102</v>
      </c>
      <c r="P205" s="185">
        <v>43013</v>
      </c>
      <c r="Q205" s="186" t="s">
        <v>203</v>
      </c>
      <c r="R205" s="186"/>
      <c r="S205" s="186"/>
      <c r="T205" s="187"/>
      <c r="U205" s="188" t="s">
        <v>296</v>
      </c>
      <c r="V205" s="188" t="s">
        <v>205</v>
      </c>
      <c r="W205" s="189" t="s">
        <v>619</v>
      </c>
      <c r="X205" s="189" t="s">
        <v>107</v>
      </c>
      <c r="Y205" s="190" t="s">
        <v>614</v>
      </c>
      <c r="Z205" s="83">
        <v>700</v>
      </c>
      <c r="AA205" s="83" t="s">
        <v>193</v>
      </c>
      <c r="AB205" s="83" t="s">
        <v>181</v>
      </c>
      <c r="AC205" s="83" t="s">
        <v>102</v>
      </c>
      <c r="AD205" s="83" t="s">
        <v>5848</v>
      </c>
      <c r="AE205" s="83" t="s">
        <v>102</v>
      </c>
      <c r="AF205" s="83" t="s">
        <v>102</v>
      </c>
      <c r="AG205" s="83" t="s">
        <v>174</v>
      </c>
      <c r="AH205" s="83" t="s">
        <v>5837</v>
      </c>
      <c r="AI205" s="83" t="s">
        <v>104</v>
      </c>
      <c r="AJ205" s="83" t="s">
        <v>105</v>
      </c>
      <c r="AK205" s="191" t="s">
        <v>5848</v>
      </c>
      <c r="AL205" s="191" t="s">
        <v>102</v>
      </c>
      <c r="AM205" s="191" t="s">
        <v>102</v>
      </c>
      <c r="AN205" s="191" t="s">
        <v>174</v>
      </c>
      <c r="AO205" s="191" t="s">
        <v>5837</v>
      </c>
      <c r="AP205" s="191" t="s">
        <v>104</v>
      </c>
      <c r="AQ205" s="191" t="s">
        <v>105</v>
      </c>
      <c r="AR205" s="191" t="s">
        <v>106</v>
      </c>
      <c r="AS205" s="191" t="s">
        <v>5848</v>
      </c>
      <c r="AT205" s="191" t="s">
        <v>488</v>
      </c>
      <c r="AU205" s="191" t="s">
        <v>5849</v>
      </c>
      <c r="AV205" s="191" t="s">
        <v>104</v>
      </c>
      <c r="AW205" s="191" t="s">
        <v>204</v>
      </c>
      <c r="AX205" s="191"/>
      <c r="AY205" s="192" t="s">
        <v>454</v>
      </c>
      <c r="AZ205" s="192" t="s">
        <v>416</v>
      </c>
      <c r="BA205" s="91" t="s">
        <v>108</v>
      </c>
      <c r="BB205" s="90">
        <v>0</v>
      </c>
      <c r="BC205" s="93" t="s">
        <v>102</v>
      </c>
      <c r="BD205" s="93" t="s">
        <v>102</v>
      </c>
      <c r="BE205" s="93" t="s">
        <v>102</v>
      </c>
      <c r="BF205" s="93" t="s">
        <v>102</v>
      </c>
      <c r="BG205" s="97" t="s">
        <v>108</v>
      </c>
      <c r="BH205" s="93" t="s">
        <v>108</v>
      </c>
      <c r="BI205" s="93" t="s">
        <v>102</v>
      </c>
      <c r="BJ205" s="93" t="s">
        <v>102</v>
      </c>
      <c r="BK205" s="93" t="s">
        <v>102</v>
      </c>
      <c r="BL205" s="93" t="s">
        <v>102</v>
      </c>
      <c r="BM205" s="93" t="s">
        <v>102</v>
      </c>
      <c r="BN205" s="93" t="s">
        <v>102</v>
      </c>
      <c r="BO205" s="93" t="s">
        <v>102</v>
      </c>
      <c r="BP205" s="96" t="s">
        <v>102</v>
      </c>
      <c r="BQ205" s="90">
        <v>0</v>
      </c>
      <c r="BR205" s="93" t="s">
        <v>102</v>
      </c>
      <c r="BS205" s="93" t="s">
        <v>102</v>
      </c>
      <c r="BT205" s="93" t="s">
        <v>102</v>
      </c>
      <c r="BU205" s="93" t="s">
        <v>102</v>
      </c>
      <c r="BV205" s="97" t="s">
        <v>108</v>
      </c>
      <c r="BW205" s="93" t="s">
        <v>108</v>
      </c>
      <c r="BX205" s="95" t="s">
        <v>102</v>
      </c>
      <c r="BY205" s="93" t="s">
        <v>102</v>
      </c>
      <c r="BZ205" s="93" t="s">
        <v>102</v>
      </c>
      <c r="CA205" s="93" t="s">
        <v>102</v>
      </c>
      <c r="CB205" s="93" t="s">
        <v>102</v>
      </c>
      <c r="CC205" s="93" t="s">
        <v>102</v>
      </c>
      <c r="CD205" s="93" t="s">
        <v>102</v>
      </c>
      <c r="CE205" s="193" t="s">
        <v>102</v>
      </c>
      <c r="CF205" s="194" t="s">
        <v>436</v>
      </c>
      <c r="CG205" s="195" t="s">
        <v>5850</v>
      </c>
      <c r="CH205" s="101" t="s">
        <v>310</v>
      </c>
      <c r="CI205" s="102"/>
      <c r="CJ205" s="196" t="s">
        <v>5851</v>
      </c>
      <c r="CK205" s="104" t="s">
        <v>190</v>
      </c>
      <c r="CL205" s="105"/>
      <c r="CM205" s="83" t="s">
        <v>623</v>
      </c>
      <c r="CN205" s="106" t="s">
        <v>624</v>
      </c>
      <c r="CO205" s="197" t="s">
        <v>625</v>
      </c>
      <c r="CP205" s="107"/>
      <c r="CQ205" s="198" t="s">
        <v>474</v>
      </c>
      <c r="CR205" s="198" t="s">
        <v>474</v>
      </c>
      <c r="CS205" s="199"/>
      <c r="CT205" s="83" t="s">
        <v>109</v>
      </c>
      <c r="CU205" s="83" t="s">
        <v>109</v>
      </c>
      <c r="CV205" s="83">
        <v>18</v>
      </c>
      <c r="CW205" s="83" t="s">
        <v>139</v>
      </c>
      <c r="CX205" s="83">
        <v>18</v>
      </c>
      <c r="CY205" s="83" t="s">
        <v>108</v>
      </c>
      <c r="CZ205" s="83">
        <v>267869</v>
      </c>
      <c r="DA205" s="83" t="s">
        <v>581</v>
      </c>
      <c r="DB205" s="83" t="s">
        <v>152</v>
      </c>
      <c r="DC205" s="83" t="s">
        <v>500</v>
      </c>
      <c r="DD205" s="83">
        <v>6933</v>
      </c>
      <c r="DE205" s="83" t="s">
        <v>606</v>
      </c>
      <c r="DF205" s="83" t="s">
        <v>152</v>
      </c>
      <c r="DG205" s="83" t="s">
        <v>500</v>
      </c>
      <c r="DH205" s="83"/>
      <c r="DI205" s="85">
        <v>43646</v>
      </c>
      <c r="DJ205" s="83" t="s">
        <v>584</v>
      </c>
      <c r="DK205" s="83" t="s">
        <v>102</v>
      </c>
      <c r="DL205" s="83" t="s">
        <v>482</v>
      </c>
      <c r="DM205" s="83">
        <v>0</v>
      </c>
      <c r="DN205" s="83" t="s">
        <v>483</v>
      </c>
      <c r="DO205" s="83">
        <v>1</v>
      </c>
      <c r="DP205" s="83">
        <v>6</v>
      </c>
      <c r="DQ205" s="83"/>
      <c r="DR205" s="83" t="s">
        <v>108</v>
      </c>
      <c r="DS205" s="83" t="s">
        <v>497</v>
      </c>
      <c r="DU205" s="215" t="s">
        <v>269</v>
      </c>
      <c r="DV205" s="136">
        <v>1</v>
      </c>
      <c r="DW205" s="136">
        <v>3</v>
      </c>
      <c r="DX205" s="215" t="s">
        <v>269</v>
      </c>
      <c r="DY205" s="215" t="s">
        <v>269</v>
      </c>
      <c r="DZ205" s="215" t="s">
        <v>269</v>
      </c>
      <c r="EA205" s="215" t="s">
        <v>269</v>
      </c>
      <c r="EB205" s="215" t="s">
        <v>269</v>
      </c>
      <c r="EC205" s="215" t="s">
        <v>269</v>
      </c>
      <c r="ED205" s="215" t="s">
        <v>269</v>
      </c>
      <c r="EE205" s="215" t="s">
        <v>269</v>
      </c>
    </row>
    <row r="206" spans="1:135" ht="28.8" x14ac:dyDescent="0.55000000000000004">
      <c r="A206" s="83" t="s">
        <v>130</v>
      </c>
      <c r="B206" s="136">
        <v>522805</v>
      </c>
      <c r="C206" t="s">
        <v>858</v>
      </c>
      <c r="D206" s="83" t="s">
        <v>228</v>
      </c>
      <c r="E206" s="138">
        <v>142657404834</v>
      </c>
      <c r="F206" s="83" t="s">
        <v>114</v>
      </c>
      <c r="G206" s="85">
        <v>43643</v>
      </c>
      <c r="H206" s="211" t="s">
        <v>98</v>
      </c>
      <c r="I206" s="84" t="s">
        <v>610</v>
      </c>
      <c r="J206" s="207" t="s">
        <v>627</v>
      </c>
      <c r="K206" s="208" t="s">
        <v>630</v>
      </c>
      <c r="L206" s="83" t="s">
        <v>108</v>
      </c>
      <c r="M206" s="184">
        <v>24446</v>
      </c>
      <c r="N206" s="184"/>
      <c r="O206" s="85" t="s">
        <v>102</v>
      </c>
      <c r="P206" s="185">
        <v>42491</v>
      </c>
      <c r="Q206" s="186" t="s">
        <v>203</v>
      </c>
      <c r="R206" s="186"/>
      <c r="S206" s="186"/>
      <c r="T206" s="187"/>
      <c r="U206" s="188" t="s">
        <v>296</v>
      </c>
      <c r="V206" s="188" t="s">
        <v>297</v>
      </c>
      <c r="W206" s="188" t="s">
        <v>297</v>
      </c>
      <c r="X206" s="189" t="s">
        <v>167</v>
      </c>
      <c r="Y206" s="190"/>
      <c r="Z206" s="83">
        <v>700</v>
      </c>
      <c r="AA206" s="83" t="s">
        <v>193</v>
      </c>
      <c r="AB206" s="83" t="s">
        <v>181</v>
      </c>
      <c r="AC206" s="83" t="s">
        <v>102</v>
      </c>
      <c r="AD206" s="83" t="s">
        <v>5852</v>
      </c>
      <c r="AE206" s="83" t="s">
        <v>102</v>
      </c>
      <c r="AF206" s="83" t="s">
        <v>102</v>
      </c>
      <c r="AG206" s="83" t="s">
        <v>119</v>
      </c>
      <c r="AH206" s="83" t="s">
        <v>5853</v>
      </c>
      <c r="AI206" s="83" t="s">
        <v>104</v>
      </c>
      <c r="AJ206" s="83" t="s">
        <v>105</v>
      </c>
      <c r="AK206" s="191" t="s">
        <v>5852</v>
      </c>
      <c r="AL206" s="191" t="s">
        <v>102</v>
      </c>
      <c r="AM206" s="191" t="s">
        <v>102</v>
      </c>
      <c r="AN206" s="191" t="s">
        <v>119</v>
      </c>
      <c r="AO206" s="191" t="s">
        <v>5853</v>
      </c>
      <c r="AP206" s="191" t="s">
        <v>104</v>
      </c>
      <c r="AQ206" s="191" t="s">
        <v>105</v>
      </c>
      <c r="AR206" s="191" t="s">
        <v>106</v>
      </c>
      <c r="AS206" s="191" t="s">
        <v>5852</v>
      </c>
      <c r="AT206" s="191" t="s">
        <v>485</v>
      </c>
      <c r="AU206" s="191" t="s">
        <v>5853</v>
      </c>
      <c r="AV206" s="191" t="s">
        <v>104</v>
      </c>
      <c r="AW206" s="191" t="s">
        <v>204</v>
      </c>
      <c r="AX206" s="191"/>
      <c r="AY206" s="192" t="s">
        <v>454</v>
      </c>
      <c r="AZ206" s="192" t="s">
        <v>416</v>
      </c>
      <c r="BA206" s="91" t="s">
        <v>108</v>
      </c>
      <c r="BB206" s="90">
        <v>0</v>
      </c>
      <c r="BC206" s="93" t="s">
        <v>102</v>
      </c>
      <c r="BD206" s="93" t="s">
        <v>102</v>
      </c>
      <c r="BE206" s="93" t="s">
        <v>102</v>
      </c>
      <c r="BF206" s="93" t="s">
        <v>102</v>
      </c>
      <c r="BG206" s="97" t="s">
        <v>108</v>
      </c>
      <c r="BH206" s="93" t="s">
        <v>108</v>
      </c>
      <c r="BI206" s="93" t="s">
        <v>102</v>
      </c>
      <c r="BJ206" s="93" t="s">
        <v>102</v>
      </c>
      <c r="BK206" s="93" t="s">
        <v>102</v>
      </c>
      <c r="BL206" s="93" t="s">
        <v>102</v>
      </c>
      <c r="BM206" s="93" t="s">
        <v>102</v>
      </c>
      <c r="BN206" s="93" t="s">
        <v>102</v>
      </c>
      <c r="BO206" s="93" t="s">
        <v>102</v>
      </c>
      <c r="BP206" s="96" t="s">
        <v>102</v>
      </c>
      <c r="BQ206" s="90">
        <v>0</v>
      </c>
      <c r="BR206" s="93" t="s">
        <v>102</v>
      </c>
      <c r="BS206" s="93" t="s">
        <v>102</v>
      </c>
      <c r="BT206" s="93" t="s">
        <v>102</v>
      </c>
      <c r="BU206" s="93" t="s">
        <v>102</v>
      </c>
      <c r="BV206" s="97" t="s">
        <v>108</v>
      </c>
      <c r="BW206" s="93" t="s">
        <v>108</v>
      </c>
      <c r="BX206" s="95" t="s">
        <v>102</v>
      </c>
      <c r="BY206" s="93" t="s">
        <v>102</v>
      </c>
      <c r="BZ206" s="93" t="s">
        <v>102</v>
      </c>
      <c r="CA206" s="93" t="s">
        <v>102</v>
      </c>
      <c r="CB206" s="93" t="s">
        <v>102</v>
      </c>
      <c r="CC206" s="93" t="s">
        <v>102</v>
      </c>
      <c r="CD206" s="93" t="s">
        <v>102</v>
      </c>
      <c r="CE206" s="193" t="s">
        <v>102</v>
      </c>
      <c r="CF206" s="194" t="s">
        <v>436</v>
      </c>
      <c r="CG206" s="195" t="s">
        <v>5854</v>
      </c>
      <c r="CH206" s="101" t="s">
        <v>563</v>
      </c>
      <c r="CI206" s="102"/>
      <c r="CJ206" s="196" t="s">
        <v>577</v>
      </c>
      <c r="CK206" s="104" t="s">
        <v>190</v>
      </c>
      <c r="CL206" s="105"/>
      <c r="CM206" s="83" t="s">
        <v>578</v>
      </c>
      <c r="CN206" s="106" t="s">
        <v>108</v>
      </c>
      <c r="CO206" s="197" t="s">
        <v>566</v>
      </c>
      <c r="CP206" s="107"/>
      <c r="CQ206" s="198" t="s">
        <v>107</v>
      </c>
      <c r="CR206" s="198" t="s">
        <v>107</v>
      </c>
      <c r="CS206" s="199"/>
      <c r="CT206" s="83" t="s">
        <v>109</v>
      </c>
      <c r="CU206" s="83" t="s">
        <v>109</v>
      </c>
      <c r="CV206" s="83">
        <v>33</v>
      </c>
      <c r="CW206" s="83" t="s">
        <v>270</v>
      </c>
      <c r="CX206" s="83">
        <v>33</v>
      </c>
      <c r="CY206" s="83" t="s">
        <v>108</v>
      </c>
      <c r="CZ206" s="83">
        <v>269188.5</v>
      </c>
      <c r="DA206" s="83" t="s">
        <v>5855</v>
      </c>
      <c r="DB206" s="83" t="s">
        <v>118</v>
      </c>
      <c r="DC206" s="83" t="s">
        <v>108</v>
      </c>
      <c r="DD206" s="83">
        <v>5395</v>
      </c>
      <c r="DE206" s="83" t="s">
        <v>173</v>
      </c>
      <c r="DF206" s="83" t="s">
        <v>118</v>
      </c>
      <c r="DG206" s="83" t="s">
        <v>500</v>
      </c>
      <c r="DH206" s="83"/>
      <c r="DI206" s="85">
        <v>43646</v>
      </c>
      <c r="DJ206" s="83" t="s">
        <v>584</v>
      </c>
      <c r="DK206" s="83" t="s">
        <v>102</v>
      </c>
      <c r="DL206" s="83" t="s">
        <v>482</v>
      </c>
      <c r="DM206" s="83">
        <v>0</v>
      </c>
      <c r="DN206" s="83" t="s">
        <v>483</v>
      </c>
      <c r="DO206" s="83">
        <v>1</v>
      </c>
      <c r="DP206" s="83">
        <v>6</v>
      </c>
      <c r="DQ206" s="83"/>
      <c r="DR206" s="83" t="s">
        <v>108</v>
      </c>
      <c r="DS206" s="83" t="s">
        <v>497</v>
      </c>
      <c r="DU206" s="215" t="s">
        <v>269</v>
      </c>
      <c r="DV206" s="136">
        <v>1</v>
      </c>
      <c r="DW206" s="136">
        <v>3</v>
      </c>
      <c r="DX206" s="215" t="s">
        <v>269</v>
      </c>
      <c r="DY206" s="215" t="s">
        <v>269</v>
      </c>
      <c r="DZ206" s="215" t="s">
        <v>269</v>
      </c>
      <c r="EA206" s="215" t="s">
        <v>269</v>
      </c>
      <c r="EB206" s="215" t="s">
        <v>269</v>
      </c>
      <c r="EC206" s="215" t="s">
        <v>269</v>
      </c>
      <c r="ED206" s="215" t="s">
        <v>269</v>
      </c>
      <c r="EE206" s="215" t="s">
        <v>269</v>
      </c>
    </row>
    <row r="207" spans="1:135" ht="57.6" x14ac:dyDescent="0.55000000000000004">
      <c r="A207" s="83" t="s">
        <v>130</v>
      </c>
      <c r="B207" s="136">
        <v>420774</v>
      </c>
      <c r="C207" t="s">
        <v>859</v>
      </c>
      <c r="D207" s="83" t="s">
        <v>228</v>
      </c>
      <c r="E207" s="138">
        <v>257062811177</v>
      </c>
      <c r="F207" s="83" t="s">
        <v>143</v>
      </c>
      <c r="G207" s="85">
        <v>43620</v>
      </c>
      <c r="H207" s="83" t="s">
        <v>98</v>
      </c>
      <c r="I207" s="84" t="s">
        <v>612</v>
      </c>
      <c r="J207" s="207" t="s">
        <v>628</v>
      </c>
      <c r="K207" s="208" t="s">
        <v>633</v>
      </c>
      <c r="L207" s="83" t="s">
        <v>108</v>
      </c>
      <c r="M207" s="184" t="s">
        <v>102</v>
      </c>
      <c r="N207" s="184" t="s">
        <v>556</v>
      </c>
      <c r="O207" s="85" t="s">
        <v>102</v>
      </c>
      <c r="P207" s="185">
        <v>42491</v>
      </c>
      <c r="Q207" s="186" t="s">
        <v>202</v>
      </c>
      <c r="R207" s="186" t="s">
        <v>613</v>
      </c>
      <c r="S207" s="186"/>
      <c r="T207" s="187"/>
      <c r="U207" s="188" t="s">
        <v>295</v>
      </c>
      <c r="V207" s="188" t="s">
        <v>205</v>
      </c>
      <c r="W207" s="188" t="s">
        <v>295</v>
      </c>
      <c r="X207" s="189" t="s">
        <v>107</v>
      </c>
      <c r="Y207" s="190" t="s">
        <v>614</v>
      </c>
      <c r="Z207" s="83">
        <v>700</v>
      </c>
      <c r="AA207" s="83" t="s">
        <v>193</v>
      </c>
      <c r="AB207" s="83" t="s">
        <v>181</v>
      </c>
      <c r="AC207" s="83" t="s">
        <v>102</v>
      </c>
      <c r="AD207" s="83" t="s">
        <v>5856</v>
      </c>
      <c r="AE207" s="83" t="s">
        <v>5857</v>
      </c>
      <c r="AF207" s="83" t="s">
        <v>102</v>
      </c>
      <c r="AG207" s="83" t="s">
        <v>175</v>
      </c>
      <c r="AH207" s="83" t="s">
        <v>5858</v>
      </c>
      <c r="AI207" s="83" t="s">
        <v>104</v>
      </c>
      <c r="AJ207" s="83" t="s">
        <v>105</v>
      </c>
      <c r="AK207" s="191" t="s">
        <v>5856</v>
      </c>
      <c r="AL207" s="191" t="s">
        <v>5857</v>
      </c>
      <c r="AM207" s="191" t="s">
        <v>102</v>
      </c>
      <c r="AN207" s="191" t="s">
        <v>175</v>
      </c>
      <c r="AO207" s="191" t="s">
        <v>5858</v>
      </c>
      <c r="AP207" s="191" t="s">
        <v>104</v>
      </c>
      <c r="AQ207" s="191" t="s">
        <v>105</v>
      </c>
      <c r="AR207" s="191" t="s">
        <v>106</v>
      </c>
      <c r="AS207" s="191"/>
      <c r="AT207" s="191"/>
      <c r="AU207" s="191"/>
      <c r="AV207" s="191"/>
      <c r="AW207" s="191"/>
      <c r="AX207" s="191" t="s">
        <v>575</v>
      </c>
      <c r="AY207" s="192" t="s">
        <v>454</v>
      </c>
      <c r="AZ207" s="192" t="s">
        <v>108</v>
      </c>
      <c r="BA207" s="91" t="s">
        <v>108</v>
      </c>
      <c r="BB207" s="90">
        <v>0</v>
      </c>
      <c r="BC207" s="93" t="s">
        <v>102</v>
      </c>
      <c r="BD207" s="93" t="s">
        <v>102</v>
      </c>
      <c r="BE207" s="93" t="s">
        <v>102</v>
      </c>
      <c r="BF207" s="93" t="s">
        <v>102</v>
      </c>
      <c r="BG207" s="97" t="s">
        <v>108</v>
      </c>
      <c r="BH207" s="93" t="s">
        <v>108</v>
      </c>
      <c r="BI207" s="93" t="s">
        <v>102</v>
      </c>
      <c r="BJ207" s="93" t="s">
        <v>102</v>
      </c>
      <c r="BK207" s="93" t="s">
        <v>102</v>
      </c>
      <c r="BL207" s="93" t="s">
        <v>102</v>
      </c>
      <c r="BM207" s="93" t="s">
        <v>102</v>
      </c>
      <c r="BN207" s="93" t="s">
        <v>102</v>
      </c>
      <c r="BO207" s="93" t="s">
        <v>102</v>
      </c>
      <c r="BP207" s="96" t="s">
        <v>102</v>
      </c>
      <c r="BQ207" s="90">
        <v>0</v>
      </c>
      <c r="BR207" s="93" t="s">
        <v>102</v>
      </c>
      <c r="BS207" s="93" t="s">
        <v>102</v>
      </c>
      <c r="BT207" s="93" t="s">
        <v>102</v>
      </c>
      <c r="BU207" s="93" t="s">
        <v>102</v>
      </c>
      <c r="BV207" s="97" t="s">
        <v>108</v>
      </c>
      <c r="BW207" s="93" t="s">
        <v>108</v>
      </c>
      <c r="BX207" s="95" t="s">
        <v>102</v>
      </c>
      <c r="BY207" s="93" t="s">
        <v>102</v>
      </c>
      <c r="BZ207" s="93" t="s">
        <v>102</v>
      </c>
      <c r="CA207" s="93" t="s">
        <v>102</v>
      </c>
      <c r="CB207" s="93" t="s">
        <v>102</v>
      </c>
      <c r="CC207" s="93" t="s">
        <v>102</v>
      </c>
      <c r="CD207" s="93" t="s">
        <v>102</v>
      </c>
      <c r="CE207" s="193" t="s">
        <v>102</v>
      </c>
      <c r="CF207" s="194" t="s">
        <v>508</v>
      </c>
      <c r="CG207" s="195" t="s">
        <v>102</v>
      </c>
      <c r="CH207" s="101" t="e">
        <v>#N/A</v>
      </c>
      <c r="CI207" s="102" t="s">
        <v>580</v>
      </c>
      <c r="CJ207" s="196" t="s">
        <v>108</v>
      </c>
      <c r="CK207" s="104" t="s">
        <v>109</v>
      </c>
      <c r="CL207" s="105" t="s">
        <v>579</v>
      </c>
      <c r="CM207" s="83" t="s">
        <v>108</v>
      </c>
      <c r="CN207" s="106" t="s">
        <v>108</v>
      </c>
      <c r="CO207" s="197" t="s">
        <v>108</v>
      </c>
      <c r="CP207" s="107"/>
      <c r="CQ207" s="198" t="s">
        <v>474</v>
      </c>
      <c r="CR207" s="198" t="s">
        <v>474</v>
      </c>
      <c r="CS207" s="199" t="s">
        <v>616</v>
      </c>
      <c r="CT207" s="83" t="s">
        <v>109</v>
      </c>
      <c r="CU207" s="83" t="s">
        <v>109</v>
      </c>
      <c r="CV207" s="83">
        <v>58</v>
      </c>
      <c r="CW207" s="83" t="s">
        <v>112</v>
      </c>
      <c r="CX207" s="83">
        <v>58</v>
      </c>
      <c r="CY207" s="83" t="s">
        <v>5859</v>
      </c>
      <c r="CZ207" s="83">
        <v>270508</v>
      </c>
      <c r="DA207" s="83" t="s">
        <v>138</v>
      </c>
      <c r="DB207" s="83" t="s">
        <v>124</v>
      </c>
      <c r="DC207" s="83" t="s">
        <v>501</v>
      </c>
      <c r="DD207" s="83">
        <v>4466</v>
      </c>
      <c r="DE207" s="83" t="s">
        <v>582</v>
      </c>
      <c r="DF207" s="83" t="s">
        <v>145</v>
      </c>
      <c r="DG207" s="83" t="s">
        <v>501</v>
      </c>
      <c r="DH207" s="83" t="s">
        <v>582</v>
      </c>
      <c r="DI207" s="85">
        <v>43646</v>
      </c>
      <c r="DJ207" s="83" t="s">
        <v>584</v>
      </c>
      <c r="DK207" s="83" t="s">
        <v>102</v>
      </c>
      <c r="DL207" s="83" t="s">
        <v>482</v>
      </c>
      <c r="DM207" s="83">
        <v>0</v>
      </c>
      <c r="DN207" s="83" t="s">
        <v>238</v>
      </c>
      <c r="DO207" s="83">
        <v>1</v>
      </c>
      <c r="DP207" s="83">
        <v>1</v>
      </c>
      <c r="DQ207" s="83"/>
      <c r="DR207" s="83" t="s">
        <v>108</v>
      </c>
      <c r="DS207" s="83" t="s">
        <v>497</v>
      </c>
      <c r="DU207" s="215" t="s">
        <v>269</v>
      </c>
      <c r="DV207" s="136">
        <v>1</v>
      </c>
      <c r="DW207" s="136">
        <v>3</v>
      </c>
      <c r="DX207" s="215" t="s">
        <v>269</v>
      </c>
      <c r="DY207" s="215" t="s">
        <v>269</v>
      </c>
      <c r="DZ207" s="215" t="s">
        <v>269</v>
      </c>
      <c r="EA207" s="215" t="s">
        <v>269</v>
      </c>
      <c r="EB207" s="215" t="s">
        <v>269</v>
      </c>
      <c r="EC207" s="215" t="s">
        <v>269</v>
      </c>
      <c r="ED207" s="215" t="s">
        <v>269</v>
      </c>
      <c r="EE207" s="215" t="s">
        <v>269</v>
      </c>
    </row>
    <row r="208" spans="1:135" ht="28.8" x14ac:dyDescent="0.55000000000000004">
      <c r="A208" s="83" t="s">
        <v>130</v>
      </c>
      <c r="B208" s="136">
        <v>678722</v>
      </c>
      <c r="C208" t="s">
        <v>860</v>
      </c>
      <c r="D208" s="83" t="s">
        <v>228</v>
      </c>
      <c r="E208" s="138">
        <v>918584990064</v>
      </c>
      <c r="F208" s="83" t="s">
        <v>114</v>
      </c>
      <c r="G208" s="85">
        <v>43634</v>
      </c>
      <c r="H208" s="83" t="s">
        <v>98</v>
      </c>
      <c r="I208" s="84" t="s">
        <v>618</v>
      </c>
      <c r="J208" s="207" t="s">
        <v>629</v>
      </c>
      <c r="K208" s="208" t="s">
        <v>634</v>
      </c>
      <c r="L208" s="83" t="s">
        <v>108</v>
      </c>
      <c r="M208" s="184">
        <v>27536</v>
      </c>
      <c r="N208" s="184"/>
      <c r="O208" s="85" t="s">
        <v>102</v>
      </c>
      <c r="P208" s="185">
        <v>43013</v>
      </c>
      <c r="Q208" s="186" t="s">
        <v>203</v>
      </c>
      <c r="R208" s="186"/>
      <c r="S208" s="186"/>
      <c r="T208" s="187"/>
      <c r="U208" s="188" t="s">
        <v>296</v>
      </c>
      <c r="V208" s="188" t="s">
        <v>205</v>
      </c>
      <c r="W208" s="189" t="s">
        <v>619</v>
      </c>
      <c r="X208" s="189" t="s">
        <v>107</v>
      </c>
      <c r="Y208" s="190" t="s">
        <v>614</v>
      </c>
      <c r="Z208" s="83">
        <v>700</v>
      </c>
      <c r="AA208" s="83" t="s">
        <v>193</v>
      </c>
      <c r="AB208" s="83" t="s">
        <v>181</v>
      </c>
      <c r="AC208" s="83" t="s">
        <v>102</v>
      </c>
      <c r="AD208" s="83" t="s">
        <v>5860</v>
      </c>
      <c r="AE208" s="83" t="s">
        <v>102</v>
      </c>
      <c r="AF208" s="83" t="s">
        <v>102</v>
      </c>
      <c r="AG208" s="83" t="s">
        <v>174</v>
      </c>
      <c r="AH208" s="83" t="s">
        <v>5849</v>
      </c>
      <c r="AI208" s="83" t="s">
        <v>104</v>
      </c>
      <c r="AJ208" s="83" t="s">
        <v>105</v>
      </c>
      <c r="AK208" s="191" t="s">
        <v>5860</v>
      </c>
      <c r="AL208" s="191" t="s">
        <v>102</v>
      </c>
      <c r="AM208" s="191" t="s">
        <v>102</v>
      </c>
      <c r="AN208" s="191" t="s">
        <v>174</v>
      </c>
      <c r="AO208" s="191" t="s">
        <v>5849</v>
      </c>
      <c r="AP208" s="191" t="s">
        <v>104</v>
      </c>
      <c r="AQ208" s="191" t="s">
        <v>105</v>
      </c>
      <c r="AR208" s="191" t="s">
        <v>106</v>
      </c>
      <c r="AS208" s="191" t="s">
        <v>5860</v>
      </c>
      <c r="AT208" s="191" t="s">
        <v>488</v>
      </c>
      <c r="AU208" s="191" t="s">
        <v>5861</v>
      </c>
      <c r="AV208" s="191" t="s">
        <v>104</v>
      </c>
      <c r="AW208" s="191" t="s">
        <v>204</v>
      </c>
      <c r="AX208" s="191"/>
      <c r="AY208" s="192" t="s">
        <v>454</v>
      </c>
      <c r="AZ208" s="192" t="s">
        <v>416</v>
      </c>
      <c r="BA208" s="91" t="s">
        <v>108</v>
      </c>
      <c r="BB208" s="90">
        <v>0</v>
      </c>
      <c r="BC208" s="93" t="s">
        <v>102</v>
      </c>
      <c r="BD208" s="93" t="s">
        <v>102</v>
      </c>
      <c r="BE208" s="93" t="s">
        <v>102</v>
      </c>
      <c r="BF208" s="93" t="s">
        <v>102</v>
      </c>
      <c r="BG208" s="97" t="s">
        <v>108</v>
      </c>
      <c r="BH208" s="93" t="s">
        <v>108</v>
      </c>
      <c r="BI208" s="93" t="s">
        <v>102</v>
      </c>
      <c r="BJ208" s="93" t="s">
        <v>102</v>
      </c>
      <c r="BK208" s="93" t="s">
        <v>102</v>
      </c>
      <c r="BL208" s="93" t="s">
        <v>102</v>
      </c>
      <c r="BM208" s="93" t="s">
        <v>102</v>
      </c>
      <c r="BN208" s="93" t="s">
        <v>102</v>
      </c>
      <c r="BO208" s="93" t="s">
        <v>102</v>
      </c>
      <c r="BP208" s="96" t="s">
        <v>102</v>
      </c>
      <c r="BQ208" s="90">
        <v>0</v>
      </c>
      <c r="BR208" s="93" t="s">
        <v>102</v>
      </c>
      <c r="BS208" s="93" t="s">
        <v>102</v>
      </c>
      <c r="BT208" s="93" t="s">
        <v>102</v>
      </c>
      <c r="BU208" s="93" t="s">
        <v>102</v>
      </c>
      <c r="BV208" s="97" t="s">
        <v>108</v>
      </c>
      <c r="BW208" s="93" t="s">
        <v>108</v>
      </c>
      <c r="BX208" s="95" t="s">
        <v>102</v>
      </c>
      <c r="BY208" s="93" t="s">
        <v>102</v>
      </c>
      <c r="BZ208" s="93" t="s">
        <v>102</v>
      </c>
      <c r="CA208" s="93" t="s">
        <v>102</v>
      </c>
      <c r="CB208" s="93" t="s">
        <v>102</v>
      </c>
      <c r="CC208" s="93" t="s">
        <v>102</v>
      </c>
      <c r="CD208" s="93" t="s">
        <v>102</v>
      </c>
      <c r="CE208" s="193" t="s">
        <v>102</v>
      </c>
      <c r="CF208" s="194" t="s">
        <v>436</v>
      </c>
      <c r="CG208" s="195" t="s">
        <v>5862</v>
      </c>
      <c r="CH208" s="101" t="s">
        <v>310</v>
      </c>
      <c r="CI208" s="102"/>
      <c r="CJ208" s="196" t="s">
        <v>5863</v>
      </c>
      <c r="CK208" s="104" t="s">
        <v>190</v>
      </c>
      <c r="CL208" s="105"/>
      <c r="CM208" s="83" t="s">
        <v>623</v>
      </c>
      <c r="CN208" s="106" t="s">
        <v>624</v>
      </c>
      <c r="CO208" s="197" t="s">
        <v>625</v>
      </c>
      <c r="CP208" s="107"/>
      <c r="CQ208" s="198" t="s">
        <v>474</v>
      </c>
      <c r="CR208" s="198" t="s">
        <v>474</v>
      </c>
      <c r="CS208" s="199"/>
      <c r="CT208" s="83" t="s">
        <v>109</v>
      </c>
      <c r="CU208" s="83" t="s">
        <v>109</v>
      </c>
      <c r="CV208" s="83">
        <v>57</v>
      </c>
      <c r="CW208" s="83" t="s">
        <v>139</v>
      </c>
      <c r="CX208" s="83">
        <v>57</v>
      </c>
      <c r="CY208" s="83" t="s">
        <v>108</v>
      </c>
      <c r="CZ208" s="83">
        <v>271827.5</v>
      </c>
      <c r="DA208" s="83" t="s">
        <v>581</v>
      </c>
      <c r="DB208" s="83" t="s">
        <v>152</v>
      </c>
      <c r="DC208" s="83" t="s">
        <v>500</v>
      </c>
      <c r="DD208" s="83">
        <v>5300</v>
      </c>
      <c r="DE208" s="83" t="s">
        <v>606</v>
      </c>
      <c r="DF208" s="83" t="s">
        <v>152</v>
      </c>
      <c r="DG208" s="83" t="s">
        <v>500</v>
      </c>
      <c r="DH208" s="83"/>
      <c r="DI208" s="85">
        <v>43646</v>
      </c>
      <c r="DJ208" s="83" t="s">
        <v>584</v>
      </c>
      <c r="DK208" s="83" t="s">
        <v>102</v>
      </c>
      <c r="DL208" s="83" t="s">
        <v>482</v>
      </c>
      <c r="DM208" s="83">
        <v>0</v>
      </c>
      <c r="DN208" s="83" t="s">
        <v>483</v>
      </c>
      <c r="DO208" s="83">
        <v>1</v>
      </c>
      <c r="DP208" s="83">
        <v>2</v>
      </c>
      <c r="DQ208" s="83"/>
      <c r="DR208" s="83" t="s">
        <v>108</v>
      </c>
      <c r="DS208" s="83" t="s">
        <v>497</v>
      </c>
      <c r="DU208" s="215" t="s">
        <v>269</v>
      </c>
      <c r="DV208" s="136">
        <v>1</v>
      </c>
      <c r="DW208" s="136">
        <v>3</v>
      </c>
      <c r="DX208" s="215" t="s">
        <v>269</v>
      </c>
      <c r="DY208" s="215" t="s">
        <v>269</v>
      </c>
      <c r="DZ208" s="215" t="s">
        <v>269</v>
      </c>
      <c r="EA208" s="215" t="s">
        <v>269</v>
      </c>
      <c r="EB208" s="215" t="s">
        <v>269</v>
      </c>
      <c r="EC208" s="215" t="s">
        <v>269</v>
      </c>
      <c r="ED208" s="215" t="s">
        <v>269</v>
      </c>
      <c r="EE208" s="215" t="s">
        <v>269</v>
      </c>
    </row>
    <row r="209" spans="1:135" ht="28.8" x14ac:dyDescent="0.55000000000000004">
      <c r="A209" s="83" t="s">
        <v>130</v>
      </c>
      <c r="B209" s="136">
        <v>985048</v>
      </c>
      <c r="C209" t="s">
        <v>861</v>
      </c>
      <c r="D209" s="83" t="s">
        <v>228</v>
      </c>
      <c r="E209" s="138">
        <v>874260735042</v>
      </c>
      <c r="F209" s="83" t="s">
        <v>114</v>
      </c>
      <c r="G209" s="85">
        <v>43643</v>
      </c>
      <c r="H209" s="211" t="s">
        <v>98</v>
      </c>
      <c r="I209" s="84" t="s">
        <v>610</v>
      </c>
      <c r="J209" s="207" t="s">
        <v>627</v>
      </c>
      <c r="K209" s="208" t="s">
        <v>630</v>
      </c>
      <c r="L209" s="83" t="s">
        <v>108</v>
      </c>
      <c r="M209" s="184">
        <v>24447</v>
      </c>
      <c r="N209" s="184"/>
      <c r="O209" s="85" t="s">
        <v>102</v>
      </c>
      <c r="P209" s="185">
        <v>42491</v>
      </c>
      <c r="Q209" s="186" t="s">
        <v>203</v>
      </c>
      <c r="R209" s="186"/>
      <c r="S209" s="186"/>
      <c r="T209" s="187"/>
      <c r="U209" s="188" t="s">
        <v>296</v>
      </c>
      <c r="V209" s="188" t="s">
        <v>297</v>
      </c>
      <c r="W209" s="188" t="s">
        <v>297</v>
      </c>
      <c r="X209" s="189" t="s">
        <v>167</v>
      </c>
      <c r="Y209" s="190"/>
      <c r="Z209" s="83">
        <v>700</v>
      </c>
      <c r="AA209" s="83" t="s">
        <v>193</v>
      </c>
      <c r="AB209" s="83" t="s">
        <v>181</v>
      </c>
      <c r="AC209" s="83" t="s">
        <v>102</v>
      </c>
      <c r="AD209" s="83" t="s">
        <v>5864</v>
      </c>
      <c r="AE209" s="83" t="s">
        <v>102</v>
      </c>
      <c r="AF209" s="83" t="s">
        <v>102</v>
      </c>
      <c r="AG209" s="83" t="s">
        <v>119</v>
      </c>
      <c r="AH209" s="83" t="s">
        <v>5865</v>
      </c>
      <c r="AI209" s="83" t="s">
        <v>104</v>
      </c>
      <c r="AJ209" s="83" t="s">
        <v>105</v>
      </c>
      <c r="AK209" s="191" t="s">
        <v>5864</v>
      </c>
      <c r="AL209" s="191" t="s">
        <v>102</v>
      </c>
      <c r="AM209" s="191" t="s">
        <v>102</v>
      </c>
      <c r="AN209" s="191" t="s">
        <v>119</v>
      </c>
      <c r="AO209" s="191" t="s">
        <v>5865</v>
      </c>
      <c r="AP209" s="191" t="s">
        <v>104</v>
      </c>
      <c r="AQ209" s="191" t="s">
        <v>105</v>
      </c>
      <c r="AR209" s="191" t="s">
        <v>106</v>
      </c>
      <c r="AS209" s="191" t="s">
        <v>5864</v>
      </c>
      <c r="AT209" s="191" t="s">
        <v>485</v>
      </c>
      <c r="AU209" s="191" t="s">
        <v>5865</v>
      </c>
      <c r="AV209" s="191" t="s">
        <v>104</v>
      </c>
      <c r="AW209" s="191" t="s">
        <v>204</v>
      </c>
      <c r="AX209" s="191"/>
      <c r="AY209" s="192" t="s">
        <v>454</v>
      </c>
      <c r="AZ209" s="192" t="s">
        <v>416</v>
      </c>
      <c r="BA209" s="91" t="s">
        <v>108</v>
      </c>
      <c r="BB209" s="90">
        <v>0</v>
      </c>
      <c r="BC209" s="93" t="s">
        <v>102</v>
      </c>
      <c r="BD209" s="93" t="s">
        <v>102</v>
      </c>
      <c r="BE209" s="93" t="s">
        <v>102</v>
      </c>
      <c r="BF209" s="93" t="s">
        <v>102</v>
      </c>
      <c r="BG209" s="97" t="s">
        <v>108</v>
      </c>
      <c r="BH209" s="93" t="s">
        <v>108</v>
      </c>
      <c r="BI209" s="93" t="s">
        <v>102</v>
      </c>
      <c r="BJ209" s="93" t="s">
        <v>102</v>
      </c>
      <c r="BK209" s="93" t="s">
        <v>102</v>
      </c>
      <c r="BL209" s="93" t="s">
        <v>102</v>
      </c>
      <c r="BM209" s="93" t="s">
        <v>102</v>
      </c>
      <c r="BN209" s="93" t="s">
        <v>102</v>
      </c>
      <c r="BO209" s="93" t="s">
        <v>102</v>
      </c>
      <c r="BP209" s="96" t="s">
        <v>102</v>
      </c>
      <c r="BQ209" s="90">
        <v>0</v>
      </c>
      <c r="BR209" s="93" t="s">
        <v>102</v>
      </c>
      <c r="BS209" s="93" t="s">
        <v>102</v>
      </c>
      <c r="BT209" s="93" t="s">
        <v>102</v>
      </c>
      <c r="BU209" s="93" t="s">
        <v>102</v>
      </c>
      <c r="BV209" s="97" t="s">
        <v>108</v>
      </c>
      <c r="BW209" s="93" t="s">
        <v>108</v>
      </c>
      <c r="BX209" s="95" t="s">
        <v>102</v>
      </c>
      <c r="BY209" s="93" t="s">
        <v>102</v>
      </c>
      <c r="BZ209" s="93" t="s">
        <v>102</v>
      </c>
      <c r="CA209" s="93" t="s">
        <v>102</v>
      </c>
      <c r="CB209" s="93" t="s">
        <v>102</v>
      </c>
      <c r="CC209" s="93" t="s">
        <v>102</v>
      </c>
      <c r="CD209" s="93" t="s">
        <v>102</v>
      </c>
      <c r="CE209" s="193" t="s">
        <v>102</v>
      </c>
      <c r="CF209" s="194" t="s">
        <v>436</v>
      </c>
      <c r="CG209" s="195" t="s">
        <v>5866</v>
      </c>
      <c r="CH209" s="101" t="s">
        <v>563</v>
      </c>
      <c r="CI209" s="102"/>
      <c r="CJ209" s="196" t="s">
        <v>577</v>
      </c>
      <c r="CK209" s="104" t="s">
        <v>190</v>
      </c>
      <c r="CL209" s="105"/>
      <c r="CM209" s="83" t="s">
        <v>578</v>
      </c>
      <c r="CN209" s="106" t="s">
        <v>108</v>
      </c>
      <c r="CO209" s="197" t="s">
        <v>566</v>
      </c>
      <c r="CP209" s="107"/>
      <c r="CQ209" s="198" t="s">
        <v>107</v>
      </c>
      <c r="CR209" s="198" t="s">
        <v>107</v>
      </c>
      <c r="CS209" s="199"/>
      <c r="CT209" s="83" t="s">
        <v>109</v>
      </c>
      <c r="CU209" s="83" t="s">
        <v>109</v>
      </c>
      <c r="CV209" s="83">
        <v>16</v>
      </c>
      <c r="CW209" s="83" t="s">
        <v>270</v>
      </c>
      <c r="CX209" s="83">
        <v>16</v>
      </c>
      <c r="CY209" s="83" t="s">
        <v>108</v>
      </c>
      <c r="CZ209" s="83">
        <v>273147</v>
      </c>
      <c r="DA209" s="83" t="s">
        <v>5867</v>
      </c>
      <c r="DB209" s="83" t="s">
        <v>118</v>
      </c>
      <c r="DC209" s="83" t="s">
        <v>108</v>
      </c>
      <c r="DD209" s="83">
        <v>8489</v>
      </c>
      <c r="DE209" s="83" t="s">
        <v>173</v>
      </c>
      <c r="DF209" s="83" t="s">
        <v>118</v>
      </c>
      <c r="DG209" s="83" t="s">
        <v>500</v>
      </c>
      <c r="DH209" s="83"/>
      <c r="DI209" s="85">
        <v>43646</v>
      </c>
      <c r="DJ209" s="83" t="s">
        <v>584</v>
      </c>
      <c r="DK209" s="83" t="s">
        <v>102</v>
      </c>
      <c r="DL209" s="83" t="s">
        <v>482</v>
      </c>
      <c r="DM209" s="83">
        <v>0</v>
      </c>
      <c r="DN209" s="83" t="s">
        <v>483</v>
      </c>
      <c r="DO209" s="83">
        <v>1</v>
      </c>
      <c r="DP209" s="83">
        <v>5</v>
      </c>
      <c r="DQ209" s="83"/>
      <c r="DR209" s="83" t="s">
        <v>108</v>
      </c>
      <c r="DS209" s="83" t="s">
        <v>497</v>
      </c>
      <c r="DU209" s="215" t="s">
        <v>269</v>
      </c>
      <c r="DV209" s="136">
        <v>1</v>
      </c>
      <c r="DW209" s="136">
        <v>3</v>
      </c>
      <c r="DX209" s="215" t="s">
        <v>269</v>
      </c>
      <c r="DY209" s="215" t="s">
        <v>269</v>
      </c>
      <c r="DZ209" s="215" t="s">
        <v>269</v>
      </c>
      <c r="EA209" s="215" t="s">
        <v>269</v>
      </c>
      <c r="EB209" s="215" t="s">
        <v>269</v>
      </c>
      <c r="EC209" s="215" t="s">
        <v>269</v>
      </c>
      <c r="ED209" s="215" t="s">
        <v>269</v>
      </c>
      <c r="EE209" s="215" t="s">
        <v>269</v>
      </c>
    </row>
    <row r="210" spans="1:135" ht="57.6" x14ac:dyDescent="0.55000000000000004">
      <c r="A210" s="83" t="s">
        <v>130</v>
      </c>
      <c r="B210" s="136">
        <v>130658</v>
      </c>
      <c r="C210" t="s">
        <v>862</v>
      </c>
      <c r="D210" s="83" t="s">
        <v>228</v>
      </c>
      <c r="E210" s="138">
        <v>427861550363</v>
      </c>
      <c r="F210" s="83" t="s">
        <v>143</v>
      </c>
      <c r="G210" s="85">
        <v>43620</v>
      </c>
      <c r="H210" s="83" t="s">
        <v>98</v>
      </c>
      <c r="I210" s="84" t="s">
        <v>612</v>
      </c>
      <c r="J210" s="207" t="s">
        <v>628</v>
      </c>
      <c r="K210" s="208" t="s">
        <v>633</v>
      </c>
      <c r="L210" s="83" t="s">
        <v>108</v>
      </c>
      <c r="M210" s="184" t="s">
        <v>102</v>
      </c>
      <c r="N210" s="184" t="s">
        <v>556</v>
      </c>
      <c r="O210" s="85" t="s">
        <v>102</v>
      </c>
      <c r="P210" s="185">
        <v>42491</v>
      </c>
      <c r="Q210" s="186" t="s">
        <v>202</v>
      </c>
      <c r="R210" s="186" t="s">
        <v>613</v>
      </c>
      <c r="S210" s="186"/>
      <c r="T210" s="187"/>
      <c r="U210" s="188" t="s">
        <v>295</v>
      </c>
      <c r="V210" s="188" t="s">
        <v>205</v>
      </c>
      <c r="W210" s="188" t="s">
        <v>295</v>
      </c>
      <c r="X210" s="189" t="s">
        <v>107</v>
      </c>
      <c r="Y210" s="190" t="s">
        <v>614</v>
      </c>
      <c r="Z210" s="83">
        <v>700</v>
      </c>
      <c r="AA210" s="83" t="s">
        <v>193</v>
      </c>
      <c r="AB210" s="83" t="s">
        <v>181</v>
      </c>
      <c r="AC210" s="83" t="s">
        <v>102</v>
      </c>
      <c r="AD210" s="83" t="s">
        <v>5868</v>
      </c>
      <c r="AE210" s="83" t="s">
        <v>5869</v>
      </c>
      <c r="AF210" s="83" t="s">
        <v>102</v>
      </c>
      <c r="AG210" s="83" t="s">
        <v>175</v>
      </c>
      <c r="AH210" s="83" t="s">
        <v>5870</v>
      </c>
      <c r="AI210" s="83" t="s">
        <v>104</v>
      </c>
      <c r="AJ210" s="83" t="s">
        <v>105</v>
      </c>
      <c r="AK210" s="191" t="s">
        <v>5868</v>
      </c>
      <c r="AL210" s="191" t="s">
        <v>5869</v>
      </c>
      <c r="AM210" s="191" t="s">
        <v>102</v>
      </c>
      <c r="AN210" s="191" t="s">
        <v>175</v>
      </c>
      <c r="AO210" s="191" t="s">
        <v>5870</v>
      </c>
      <c r="AP210" s="191" t="s">
        <v>104</v>
      </c>
      <c r="AQ210" s="191" t="s">
        <v>105</v>
      </c>
      <c r="AR210" s="191" t="s">
        <v>106</v>
      </c>
      <c r="AS210" s="191"/>
      <c r="AT210" s="191"/>
      <c r="AU210" s="191"/>
      <c r="AV210" s="191"/>
      <c r="AW210" s="191"/>
      <c r="AX210" s="191" t="s">
        <v>575</v>
      </c>
      <c r="AY210" s="192" t="s">
        <v>454</v>
      </c>
      <c r="AZ210" s="192" t="s">
        <v>108</v>
      </c>
      <c r="BA210" s="91" t="s">
        <v>108</v>
      </c>
      <c r="BB210" s="90">
        <v>0</v>
      </c>
      <c r="BC210" s="93" t="s">
        <v>102</v>
      </c>
      <c r="BD210" s="93" t="s">
        <v>102</v>
      </c>
      <c r="BE210" s="93" t="s">
        <v>102</v>
      </c>
      <c r="BF210" s="93" t="s">
        <v>102</v>
      </c>
      <c r="BG210" s="97" t="s">
        <v>108</v>
      </c>
      <c r="BH210" s="93" t="s">
        <v>108</v>
      </c>
      <c r="BI210" s="93" t="s">
        <v>102</v>
      </c>
      <c r="BJ210" s="93" t="s">
        <v>102</v>
      </c>
      <c r="BK210" s="93" t="s">
        <v>102</v>
      </c>
      <c r="BL210" s="93" t="s">
        <v>102</v>
      </c>
      <c r="BM210" s="93" t="s">
        <v>102</v>
      </c>
      <c r="BN210" s="93" t="s">
        <v>102</v>
      </c>
      <c r="BO210" s="93" t="s">
        <v>102</v>
      </c>
      <c r="BP210" s="96" t="s">
        <v>102</v>
      </c>
      <c r="BQ210" s="90">
        <v>0</v>
      </c>
      <c r="BR210" s="93" t="s">
        <v>102</v>
      </c>
      <c r="BS210" s="93" t="s">
        <v>102</v>
      </c>
      <c r="BT210" s="93" t="s">
        <v>102</v>
      </c>
      <c r="BU210" s="93" t="s">
        <v>102</v>
      </c>
      <c r="BV210" s="97" t="s">
        <v>108</v>
      </c>
      <c r="BW210" s="93" t="s">
        <v>108</v>
      </c>
      <c r="BX210" s="95" t="s">
        <v>102</v>
      </c>
      <c r="BY210" s="93" t="s">
        <v>102</v>
      </c>
      <c r="BZ210" s="93" t="s">
        <v>102</v>
      </c>
      <c r="CA210" s="93" t="s">
        <v>102</v>
      </c>
      <c r="CB210" s="93" t="s">
        <v>102</v>
      </c>
      <c r="CC210" s="93" t="s">
        <v>102</v>
      </c>
      <c r="CD210" s="93" t="s">
        <v>102</v>
      </c>
      <c r="CE210" s="193" t="s">
        <v>102</v>
      </c>
      <c r="CF210" s="194" t="s">
        <v>508</v>
      </c>
      <c r="CG210" s="195" t="s">
        <v>102</v>
      </c>
      <c r="CH210" s="101" t="e">
        <v>#N/A</v>
      </c>
      <c r="CI210" s="102" t="s">
        <v>580</v>
      </c>
      <c r="CJ210" s="196" t="s">
        <v>108</v>
      </c>
      <c r="CK210" s="104" t="s">
        <v>109</v>
      </c>
      <c r="CL210" s="105" t="s">
        <v>579</v>
      </c>
      <c r="CM210" s="83" t="s">
        <v>108</v>
      </c>
      <c r="CN210" s="106" t="s">
        <v>108</v>
      </c>
      <c r="CO210" s="197" t="s">
        <v>108</v>
      </c>
      <c r="CP210" s="107"/>
      <c r="CQ210" s="198" t="s">
        <v>474</v>
      </c>
      <c r="CR210" s="198" t="s">
        <v>474</v>
      </c>
      <c r="CS210" s="199" t="s">
        <v>616</v>
      </c>
      <c r="CT210" s="83" t="s">
        <v>109</v>
      </c>
      <c r="CU210" s="83" t="s">
        <v>109</v>
      </c>
      <c r="CV210" s="83">
        <v>47</v>
      </c>
      <c r="CW210" s="83" t="s">
        <v>112</v>
      </c>
      <c r="CX210" s="83">
        <v>47</v>
      </c>
      <c r="CY210" s="83" t="s">
        <v>5871</v>
      </c>
      <c r="CZ210" s="83">
        <v>274466.5</v>
      </c>
      <c r="DA210" s="83" t="s">
        <v>138</v>
      </c>
      <c r="DB210" s="83" t="s">
        <v>124</v>
      </c>
      <c r="DC210" s="83" t="s">
        <v>501</v>
      </c>
      <c r="DD210" s="83">
        <v>5761</v>
      </c>
      <c r="DE210" s="83" t="s">
        <v>582</v>
      </c>
      <c r="DF210" s="83" t="s">
        <v>145</v>
      </c>
      <c r="DG210" s="83" t="s">
        <v>501</v>
      </c>
      <c r="DH210" s="83" t="s">
        <v>582</v>
      </c>
      <c r="DI210" s="85">
        <v>43646</v>
      </c>
      <c r="DJ210" s="83" t="s">
        <v>584</v>
      </c>
      <c r="DK210" s="83" t="s">
        <v>102</v>
      </c>
      <c r="DL210" s="83" t="s">
        <v>482</v>
      </c>
      <c r="DM210" s="83">
        <v>0</v>
      </c>
      <c r="DN210" s="83" t="s">
        <v>238</v>
      </c>
      <c r="DO210" s="83">
        <v>1</v>
      </c>
      <c r="DP210" s="83">
        <v>4</v>
      </c>
      <c r="DQ210" s="83"/>
      <c r="DR210" s="83" t="s">
        <v>108</v>
      </c>
      <c r="DS210" s="83" t="s">
        <v>497</v>
      </c>
      <c r="DU210" s="215" t="s">
        <v>269</v>
      </c>
      <c r="DV210" s="136">
        <v>1</v>
      </c>
      <c r="DW210" s="136">
        <v>3</v>
      </c>
      <c r="DX210" s="215" t="s">
        <v>269</v>
      </c>
      <c r="DY210" s="215" t="s">
        <v>269</v>
      </c>
      <c r="DZ210" s="215" t="s">
        <v>269</v>
      </c>
      <c r="EA210" s="215" t="s">
        <v>269</v>
      </c>
      <c r="EB210" s="215" t="s">
        <v>269</v>
      </c>
      <c r="EC210" s="215" t="s">
        <v>269</v>
      </c>
      <c r="ED210" s="215" t="s">
        <v>269</v>
      </c>
      <c r="EE210" s="215" t="s">
        <v>269</v>
      </c>
    </row>
    <row r="211" spans="1:135" ht="28.8" x14ac:dyDescent="0.55000000000000004">
      <c r="A211" s="83" t="s">
        <v>130</v>
      </c>
      <c r="B211" s="136">
        <v>805578</v>
      </c>
      <c r="C211" t="s">
        <v>863</v>
      </c>
      <c r="D211" s="83" t="s">
        <v>228</v>
      </c>
      <c r="E211" s="138">
        <v>630883168399</v>
      </c>
      <c r="F211" s="83" t="s">
        <v>114</v>
      </c>
      <c r="G211" s="85">
        <v>43634</v>
      </c>
      <c r="H211" s="83" t="s">
        <v>98</v>
      </c>
      <c r="I211" s="84" t="s">
        <v>618</v>
      </c>
      <c r="J211" s="207" t="s">
        <v>629</v>
      </c>
      <c r="K211" s="208" t="s">
        <v>634</v>
      </c>
      <c r="L211" s="83" t="s">
        <v>108</v>
      </c>
      <c r="M211" s="184">
        <v>27537</v>
      </c>
      <c r="N211" s="184"/>
      <c r="O211" s="85" t="s">
        <v>102</v>
      </c>
      <c r="P211" s="185">
        <v>43013</v>
      </c>
      <c r="Q211" s="186" t="s">
        <v>203</v>
      </c>
      <c r="R211" s="186"/>
      <c r="S211" s="186"/>
      <c r="T211" s="187"/>
      <c r="U211" s="188" t="s">
        <v>296</v>
      </c>
      <c r="V211" s="188" t="s">
        <v>205</v>
      </c>
      <c r="W211" s="189" t="s">
        <v>619</v>
      </c>
      <c r="X211" s="189" t="s">
        <v>107</v>
      </c>
      <c r="Y211" s="190" t="s">
        <v>614</v>
      </c>
      <c r="Z211" s="83">
        <v>700</v>
      </c>
      <c r="AA211" s="83" t="s">
        <v>193</v>
      </c>
      <c r="AB211" s="83" t="s">
        <v>181</v>
      </c>
      <c r="AC211" s="83" t="s">
        <v>102</v>
      </c>
      <c r="AD211" s="83" t="s">
        <v>5872</v>
      </c>
      <c r="AE211" s="83" t="s">
        <v>102</v>
      </c>
      <c r="AF211" s="83" t="s">
        <v>102</v>
      </c>
      <c r="AG211" s="83" t="s">
        <v>174</v>
      </c>
      <c r="AH211" s="83" t="s">
        <v>5861</v>
      </c>
      <c r="AI211" s="83" t="s">
        <v>104</v>
      </c>
      <c r="AJ211" s="83" t="s">
        <v>105</v>
      </c>
      <c r="AK211" s="191" t="s">
        <v>5872</v>
      </c>
      <c r="AL211" s="191" t="s">
        <v>102</v>
      </c>
      <c r="AM211" s="191" t="s">
        <v>102</v>
      </c>
      <c r="AN211" s="191" t="s">
        <v>174</v>
      </c>
      <c r="AO211" s="191" t="s">
        <v>5861</v>
      </c>
      <c r="AP211" s="191" t="s">
        <v>104</v>
      </c>
      <c r="AQ211" s="191" t="s">
        <v>105</v>
      </c>
      <c r="AR211" s="191" t="s">
        <v>106</v>
      </c>
      <c r="AS211" s="191" t="s">
        <v>5872</v>
      </c>
      <c r="AT211" s="191" t="s">
        <v>488</v>
      </c>
      <c r="AU211" s="191" t="s">
        <v>5873</v>
      </c>
      <c r="AV211" s="191" t="s">
        <v>104</v>
      </c>
      <c r="AW211" s="191" t="s">
        <v>204</v>
      </c>
      <c r="AX211" s="191"/>
      <c r="AY211" s="192" t="s">
        <v>454</v>
      </c>
      <c r="AZ211" s="192" t="s">
        <v>416</v>
      </c>
      <c r="BA211" s="91" t="s">
        <v>108</v>
      </c>
      <c r="BB211" s="90">
        <v>0</v>
      </c>
      <c r="BC211" s="93" t="s">
        <v>102</v>
      </c>
      <c r="BD211" s="93" t="s">
        <v>102</v>
      </c>
      <c r="BE211" s="93" t="s">
        <v>102</v>
      </c>
      <c r="BF211" s="93" t="s">
        <v>102</v>
      </c>
      <c r="BG211" s="97" t="s">
        <v>108</v>
      </c>
      <c r="BH211" s="93" t="s">
        <v>108</v>
      </c>
      <c r="BI211" s="93" t="s">
        <v>102</v>
      </c>
      <c r="BJ211" s="93" t="s">
        <v>102</v>
      </c>
      <c r="BK211" s="93" t="s">
        <v>102</v>
      </c>
      <c r="BL211" s="93" t="s">
        <v>102</v>
      </c>
      <c r="BM211" s="93" t="s">
        <v>102</v>
      </c>
      <c r="BN211" s="93" t="s">
        <v>102</v>
      </c>
      <c r="BO211" s="93" t="s">
        <v>102</v>
      </c>
      <c r="BP211" s="96" t="s">
        <v>102</v>
      </c>
      <c r="BQ211" s="90">
        <v>0</v>
      </c>
      <c r="BR211" s="93" t="s">
        <v>102</v>
      </c>
      <c r="BS211" s="93" t="s">
        <v>102</v>
      </c>
      <c r="BT211" s="93" t="s">
        <v>102</v>
      </c>
      <c r="BU211" s="93" t="s">
        <v>102</v>
      </c>
      <c r="BV211" s="97" t="s">
        <v>108</v>
      </c>
      <c r="BW211" s="93" t="s">
        <v>108</v>
      </c>
      <c r="BX211" s="95" t="s">
        <v>102</v>
      </c>
      <c r="BY211" s="93" t="s">
        <v>102</v>
      </c>
      <c r="BZ211" s="93" t="s">
        <v>102</v>
      </c>
      <c r="CA211" s="93" t="s">
        <v>102</v>
      </c>
      <c r="CB211" s="93" t="s">
        <v>102</v>
      </c>
      <c r="CC211" s="93" t="s">
        <v>102</v>
      </c>
      <c r="CD211" s="93" t="s">
        <v>102</v>
      </c>
      <c r="CE211" s="193" t="s">
        <v>102</v>
      </c>
      <c r="CF211" s="194" t="s">
        <v>436</v>
      </c>
      <c r="CG211" s="195" t="s">
        <v>5874</v>
      </c>
      <c r="CH211" s="101" t="s">
        <v>310</v>
      </c>
      <c r="CI211" s="102"/>
      <c r="CJ211" s="196" t="s">
        <v>5875</v>
      </c>
      <c r="CK211" s="104" t="s">
        <v>190</v>
      </c>
      <c r="CL211" s="105"/>
      <c r="CM211" s="83" t="s">
        <v>623</v>
      </c>
      <c r="CN211" s="106" t="s">
        <v>624</v>
      </c>
      <c r="CO211" s="197" t="s">
        <v>625</v>
      </c>
      <c r="CP211" s="107"/>
      <c r="CQ211" s="198" t="s">
        <v>474</v>
      </c>
      <c r="CR211" s="198" t="s">
        <v>474</v>
      </c>
      <c r="CS211" s="199"/>
      <c r="CT211" s="83" t="s">
        <v>109</v>
      </c>
      <c r="CU211" s="83" t="s">
        <v>109</v>
      </c>
      <c r="CV211" s="83">
        <v>25</v>
      </c>
      <c r="CW211" s="83" t="s">
        <v>139</v>
      </c>
      <c r="CX211" s="83">
        <v>25</v>
      </c>
      <c r="CY211" s="83" t="s">
        <v>108</v>
      </c>
      <c r="CZ211" s="83">
        <v>275786</v>
      </c>
      <c r="DA211" s="83" t="s">
        <v>581</v>
      </c>
      <c r="DB211" s="83" t="s">
        <v>152</v>
      </c>
      <c r="DC211" s="83" t="s">
        <v>500</v>
      </c>
      <c r="DD211" s="83">
        <v>7305</v>
      </c>
      <c r="DE211" s="83" t="s">
        <v>606</v>
      </c>
      <c r="DF211" s="83" t="s">
        <v>152</v>
      </c>
      <c r="DG211" s="83" t="s">
        <v>500</v>
      </c>
      <c r="DH211" s="83"/>
      <c r="DI211" s="85">
        <v>43646</v>
      </c>
      <c r="DJ211" s="83" t="s">
        <v>584</v>
      </c>
      <c r="DK211" s="83" t="s">
        <v>102</v>
      </c>
      <c r="DL211" s="83" t="s">
        <v>482</v>
      </c>
      <c r="DM211" s="83">
        <v>0</v>
      </c>
      <c r="DN211" s="83" t="s">
        <v>483</v>
      </c>
      <c r="DO211" s="83">
        <v>1</v>
      </c>
      <c r="DP211" s="83">
        <v>1</v>
      </c>
      <c r="DQ211" s="83"/>
      <c r="DR211" s="83" t="s">
        <v>108</v>
      </c>
      <c r="DS211" s="83" t="s">
        <v>497</v>
      </c>
      <c r="DU211" s="215" t="s">
        <v>269</v>
      </c>
      <c r="DV211" s="136">
        <v>1</v>
      </c>
      <c r="DW211" s="136">
        <v>3</v>
      </c>
      <c r="DX211" s="215" t="s">
        <v>269</v>
      </c>
      <c r="DY211" s="215" t="s">
        <v>269</v>
      </c>
      <c r="DZ211" s="215" t="s">
        <v>269</v>
      </c>
      <c r="EA211" s="215" t="s">
        <v>269</v>
      </c>
      <c r="EB211" s="215" t="s">
        <v>269</v>
      </c>
      <c r="EC211" s="215" t="s">
        <v>269</v>
      </c>
      <c r="ED211" s="215" t="s">
        <v>269</v>
      </c>
      <c r="EE211" s="215" t="s">
        <v>269</v>
      </c>
    </row>
    <row r="212" spans="1:135" ht="28.8" x14ac:dyDescent="0.55000000000000004">
      <c r="A212" s="83" t="s">
        <v>130</v>
      </c>
      <c r="B212" s="136">
        <v>116574</v>
      </c>
      <c r="C212" t="s">
        <v>864</v>
      </c>
      <c r="D212" s="83" t="s">
        <v>228</v>
      </c>
      <c r="E212" s="138">
        <v>658938605309</v>
      </c>
      <c r="F212" s="83" t="s">
        <v>114</v>
      </c>
      <c r="G212" s="85">
        <v>43643</v>
      </c>
      <c r="H212" s="211" t="s">
        <v>98</v>
      </c>
      <c r="I212" s="84" t="s">
        <v>610</v>
      </c>
      <c r="J212" s="207" t="s">
        <v>627</v>
      </c>
      <c r="K212" s="208" t="s">
        <v>630</v>
      </c>
      <c r="L212" s="83" t="s">
        <v>108</v>
      </c>
      <c r="M212" s="184">
        <v>24448</v>
      </c>
      <c r="N212" s="184"/>
      <c r="O212" s="85" t="s">
        <v>102</v>
      </c>
      <c r="P212" s="185">
        <v>42491</v>
      </c>
      <c r="Q212" s="186" t="s">
        <v>203</v>
      </c>
      <c r="R212" s="186"/>
      <c r="S212" s="186"/>
      <c r="T212" s="187"/>
      <c r="U212" s="188" t="s">
        <v>296</v>
      </c>
      <c r="V212" s="188" t="s">
        <v>297</v>
      </c>
      <c r="W212" s="188" t="s">
        <v>297</v>
      </c>
      <c r="X212" s="189" t="s">
        <v>167</v>
      </c>
      <c r="Y212" s="190"/>
      <c r="Z212" s="83">
        <v>700</v>
      </c>
      <c r="AA212" s="83" t="s">
        <v>193</v>
      </c>
      <c r="AB212" s="83" t="s">
        <v>181</v>
      </c>
      <c r="AC212" s="83" t="s">
        <v>102</v>
      </c>
      <c r="AD212" s="83" t="s">
        <v>5876</v>
      </c>
      <c r="AE212" s="83" t="s">
        <v>102</v>
      </c>
      <c r="AF212" s="83" t="s">
        <v>102</v>
      </c>
      <c r="AG212" s="83" t="s">
        <v>119</v>
      </c>
      <c r="AH212" s="83" t="s">
        <v>5877</v>
      </c>
      <c r="AI212" s="83" t="s">
        <v>104</v>
      </c>
      <c r="AJ212" s="83" t="s">
        <v>105</v>
      </c>
      <c r="AK212" s="191" t="s">
        <v>5876</v>
      </c>
      <c r="AL212" s="191" t="s">
        <v>102</v>
      </c>
      <c r="AM212" s="191" t="s">
        <v>102</v>
      </c>
      <c r="AN212" s="191" t="s">
        <v>119</v>
      </c>
      <c r="AO212" s="191" t="s">
        <v>5877</v>
      </c>
      <c r="AP212" s="191" t="s">
        <v>104</v>
      </c>
      <c r="AQ212" s="191" t="s">
        <v>105</v>
      </c>
      <c r="AR212" s="191" t="s">
        <v>106</v>
      </c>
      <c r="AS212" s="191" t="s">
        <v>5876</v>
      </c>
      <c r="AT212" s="191" t="s">
        <v>485</v>
      </c>
      <c r="AU212" s="191" t="s">
        <v>5877</v>
      </c>
      <c r="AV212" s="191" t="s">
        <v>104</v>
      </c>
      <c r="AW212" s="191" t="s">
        <v>204</v>
      </c>
      <c r="AX212" s="191"/>
      <c r="AY212" s="192" t="s">
        <v>454</v>
      </c>
      <c r="AZ212" s="192" t="s">
        <v>416</v>
      </c>
      <c r="BA212" s="91" t="s">
        <v>108</v>
      </c>
      <c r="BB212" s="90">
        <v>0</v>
      </c>
      <c r="BC212" s="93" t="s">
        <v>102</v>
      </c>
      <c r="BD212" s="93" t="s">
        <v>102</v>
      </c>
      <c r="BE212" s="93" t="s">
        <v>102</v>
      </c>
      <c r="BF212" s="93" t="s">
        <v>102</v>
      </c>
      <c r="BG212" s="97" t="s">
        <v>108</v>
      </c>
      <c r="BH212" s="93" t="s">
        <v>108</v>
      </c>
      <c r="BI212" s="93" t="s">
        <v>102</v>
      </c>
      <c r="BJ212" s="93" t="s">
        <v>102</v>
      </c>
      <c r="BK212" s="93" t="s">
        <v>102</v>
      </c>
      <c r="BL212" s="93" t="s">
        <v>102</v>
      </c>
      <c r="BM212" s="93" t="s">
        <v>102</v>
      </c>
      <c r="BN212" s="93" t="s">
        <v>102</v>
      </c>
      <c r="BO212" s="93" t="s">
        <v>102</v>
      </c>
      <c r="BP212" s="96" t="s">
        <v>102</v>
      </c>
      <c r="BQ212" s="90">
        <v>0</v>
      </c>
      <c r="BR212" s="93" t="s">
        <v>102</v>
      </c>
      <c r="BS212" s="93" t="s">
        <v>102</v>
      </c>
      <c r="BT212" s="93" t="s">
        <v>102</v>
      </c>
      <c r="BU212" s="93" t="s">
        <v>102</v>
      </c>
      <c r="BV212" s="97" t="s">
        <v>108</v>
      </c>
      <c r="BW212" s="93" t="s">
        <v>108</v>
      </c>
      <c r="BX212" s="95" t="s">
        <v>102</v>
      </c>
      <c r="BY212" s="93" t="s">
        <v>102</v>
      </c>
      <c r="BZ212" s="93" t="s">
        <v>102</v>
      </c>
      <c r="CA212" s="93" t="s">
        <v>102</v>
      </c>
      <c r="CB212" s="93" t="s">
        <v>102</v>
      </c>
      <c r="CC212" s="93" t="s">
        <v>102</v>
      </c>
      <c r="CD212" s="93" t="s">
        <v>102</v>
      </c>
      <c r="CE212" s="193" t="s">
        <v>102</v>
      </c>
      <c r="CF212" s="194" t="s">
        <v>436</v>
      </c>
      <c r="CG212" s="195" t="s">
        <v>5878</v>
      </c>
      <c r="CH212" s="101" t="s">
        <v>563</v>
      </c>
      <c r="CI212" s="102"/>
      <c r="CJ212" s="196" t="s">
        <v>577</v>
      </c>
      <c r="CK212" s="104" t="s">
        <v>190</v>
      </c>
      <c r="CL212" s="105"/>
      <c r="CM212" s="83" t="s">
        <v>578</v>
      </c>
      <c r="CN212" s="106" t="s">
        <v>108</v>
      </c>
      <c r="CO212" s="197" t="s">
        <v>566</v>
      </c>
      <c r="CP212" s="107"/>
      <c r="CQ212" s="198" t="s">
        <v>107</v>
      </c>
      <c r="CR212" s="198" t="s">
        <v>107</v>
      </c>
      <c r="CS212" s="199"/>
      <c r="CT212" s="83" t="s">
        <v>109</v>
      </c>
      <c r="CU212" s="83" t="s">
        <v>109</v>
      </c>
      <c r="CV212" s="83">
        <v>68</v>
      </c>
      <c r="CW212" s="83" t="s">
        <v>270</v>
      </c>
      <c r="CX212" s="83">
        <v>68</v>
      </c>
      <c r="CY212" s="83" t="s">
        <v>108</v>
      </c>
      <c r="CZ212" s="83">
        <v>277105.5</v>
      </c>
      <c r="DA212" s="83" t="s">
        <v>5879</v>
      </c>
      <c r="DB212" s="83" t="s">
        <v>118</v>
      </c>
      <c r="DC212" s="83" t="s">
        <v>108</v>
      </c>
      <c r="DD212" s="83">
        <v>7279</v>
      </c>
      <c r="DE212" s="83" t="s">
        <v>173</v>
      </c>
      <c r="DF212" s="83" t="s">
        <v>118</v>
      </c>
      <c r="DG212" s="83" t="s">
        <v>500</v>
      </c>
      <c r="DH212" s="83"/>
      <c r="DI212" s="85">
        <v>43646</v>
      </c>
      <c r="DJ212" s="83" t="s">
        <v>584</v>
      </c>
      <c r="DK212" s="83" t="s">
        <v>102</v>
      </c>
      <c r="DL212" s="83" t="s">
        <v>482</v>
      </c>
      <c r="DM212" s="83">
        <v>0</v>
      </c>
      <c r="DN212" s="83" t="s">
        <v>483</v>
      </c>
      <c r="DO212" s="83">
        <v>1</v>
      </c>
      <c r="DP212" s="83">
        <v>3</v>
      </c>
      <c r="DQ212" s="83"/>
      <c r="DR212" s="83" t="s">
        <v>108</v>
      </c>
      <c r="DS212" s="83" t="s">
        <v>497</v>
      </c>
      <c r="DU212" s="215" t="s">
        <v>269</v>
      </c>
      <c r="DV212" s="136">
        <v>1</v>
      </c>
      <c r="DW212" s="136">
        <v>3</v>
      </c>
      <c r="DX212" s="215" t="s">
        <v>269</v>
      </c>
      <c r="DY212" s="215" t="s">
        <v>269</v>
      </c>
      <c r="DZ212" s="215" t="s">
        <v>269</v>
      </c>
      <c r="EA212" s="215" t="s">
        <v>269</v>
      </c>
      <c r="EB212" s="215" t="s">
        <v>269</v>
      </c>
      <c r="EC212" s="215" t="s">
        <v>269</v>
      </c>
      <c r="ED212" s="215" t="s">
        <v>269</v>
      </c>
      <c r="EE212" s="215" t="s">
        <v>269</v>
      </c>
    </row>
    <row r="213" spans="1:135" ht="57.6" x14ac:dyDescent="0.55000000000000004">
      <c r="A213" s="83" t="s">
        <v>130</v>
      </c>
      <c r="B213" s="136">
        <v>141141</v>
      </c>
      <c r="C213" t="s">
        <v>865</v>
      </c>
      <c r="D213" s="83" t="s">
        <v>228</v>
      </c>
      <c r="E213" s="138">
        <v>985893741469</v>
      </c>
      <c r="F213" s="83" t="s">
        <v>143</v>
      </c>
      <c r="G213" s="85">
        <v>43620</v>
      </c>
      <c r="H213" s="83" t="s">
        <v>98</v>
      </c>
      <c r="I213" s="84" t="s">
        <v>612</v>
      </c>
      <c r="J213" s="207" t="s">
        <v>628</v>
      </c>
      <c r="K213" s="208" t="s">
        <v>633</v>
      </c>
      <c r="L213" s="83" t="s">
        <v>108</v>
      </c>
      <c r="M213" s="184" t="s">
        <v>102</v>
      </c>
      <c r="N213" s="184" t="s">
        <v>556</v>
      </c>
      <c r="O213" s="85" t="s">
        <v>102</v>
      </c>
      <c r="P213" s="185">
        <v>42491</v>
      </c>
      <c r="Q213" s="186" t="s">
        <v>202</v>
      </c>
      <c r="R213" s="186" t="s">
        <v>613</v>
      </c>
      <c r="S213" s="186"/>
      <c r="T213" s="187"/>
      <c r="U213" s="188" t="s">
        <v>295</v>
      </c>
      <c r="V213" s="188" t="s">
        <v>205</v>
      </c>
      <c r="W213" s="188" t="s">
        <v>295</v>
      </c>
      <c r="X213" s="189" t="s">
        <v>107</v>
      </c>
      <c r="Y213" s="190" t="s">
        <v>614</v>
      </c>
      <c r="Z213" s="83">
        <v>700</v>
      </c>
      <c r="AA213" s="83" t="s">
        <v>193</v>
      </c>
      <c r="AB213" s="83" t="s">
        <v>181</v>
      </c>
      <c r="AC213" s="83" t="s">
        <v>102</v>
      </c>
      <c r="AD213" s="83" t="s">
        <v>5880</v>
      </c>
      <c r="AE213" s="83" t="s">
        <v>5881</v>
      </c>
      <c r="AF213" s="83" t="s">
        <v>102</v>
      </c>
      <c r="AG213" s="83" t="s">
        <v>175</v>
      </c>
      <c r="AH213" s="83" t="s">
        <v>5882</v>
      </c>
      <c r="AI213" s="83" t="s">
        <v>104</v>
      </c>
      <c r="AJ213" s="83" t="s">
        <v>105</v>
      </c>
      <c r="AK213" s="191" t="s">
        <v>5880</v>
      </c>
      <c r="AL213" s="191" t="s">
        <v>5881</v>
      </c>
      <c r="AM213" s="191" t="s">
        <v>102</v>
      </c>
      <c r="AN213" s="191" t="s">
        <v>175</v>
      </c>
      <c r="AO213" s="191" t="s">
        <v>5882</v>
      </c>
      <c r="AP213" s="191" t="s">
        <v>104</v>
      </c>
      <c r="AQ213" s="191" t="s">
        <v>105</v>
      </c>
      <c r="AR213" s="191" t="s">
        <v>106</v>
      </c>
      <c r="AS213" s="191"/>
      <c r="AT213" s="191"/>
      <c r="AU213" s="191"/>
      <c r="AV213" s="191"/>
      <c r="AW213" s="191"/>
      <c r="AX213" s="191" t="s">
        <v>575</v>
      </c>
      <c r="AY213" s="192" t="s">
        <v>454</v>
      </c>
      <c r="AZ213" s="192" t="s">
        <v>108</v>
      </c>
      <c r="BA213" s="91" t="s">
        <v>108</v>
      </c>
      <c r="BB213" s="90">
        <v>0</v>
      </c>
      <c r="BC213" s="93" t="s">
        <v>102</v>
      </c>
      <c r="BD213" s="93" t="s">
        <v>102</v>
      </c>
      <c r="BE213" s="93" t="s">
        <v>102</v>
      </c>
      <c r="BF213" s="93" t="s">
        <v>102</v>
      </c>
      <c r="BG213" s="97" t="s">
        <v>108</v>
      </c>
      <c r="BH213" s="93" t="s">
        <v>108</v>
      </c>
      <c r="BI213" s="93" t="s">
        <v>102</v>
      </c>
      <c r="BJ213" s="93" t="s">
        <v>102</v>
      </c>
      <c r="BK213" s="93" t="s">
        <v>102</v>
      </c>
      <c r="BL213" s="93" t="s">
        <v>102</v>
      </c>
      <c r="BM213" s="93" t="s">
        <v>102</v>
      </c>
      <c r="BN213" s="93" t="s">
        <v>102</v>
      </c>
      <c r="BO213" s="93" t="s">
        <v>102</v>
      </c>
      <c r="BP213" s="96" t="s">
        <v>102</v>
      </c>
      <c r="BQ213" s="90">
        <v>0</v>
      </c>
      <c r="BR213" s="93" t="s">
        <v>102</v>
      </c>
      <c r="BS213" s="93" t="s">
        <v>102</v>
      </c>
      <c r="BT213" s="93" t="s">
        <v>102</v>
      </c>
      <c r="BU213" s="93" t="s">
        <v>102</v>
      </c>
      <c r="BV213" s="97" t="s">
        <v>108</v>
      </c>
      <c r="BW213" s="93" t="s">
        <v>108</v>
      </c>
      <c r="BX213" s="95" t="s">
        <v>102</v>
      </c>
      <c r="BY213" s="93" t="s">
        <v>102</v>
      </c>
      <c r="BZ213" s="93" t="s">
        <v>102</v>
      </c>
      <c r="CA213" s="93" t="s">
        <v>102</v>
      </c>
      <c r="CB213" s="93" t="s">
        <v>102</v>
      </c>
      <c r="CC213" s="93" t="s">
        <v>102</v>
      </c>
      <c r="CD213" s="93" t="s">
        <v>102</v>
      </c>
      <c r="CE213" s="193" t="s">
        <v>102</v>
      </c>
      <c r="CF213" s="194" t="s">
        <v>508</v>
      </c>
      <c r="CG213" s="195" t="s">
        <v>102</v>
      </c>
      <c r="CH213" s="101" t="e">
        <v>#N/A</v>
      </c>
      <c r="CI213" s="102" t="s">
        <v>580</v>
      </c>
      <c r="CJ213" s="196" t="s">
        <v>108</v>
      </c>
      <c r="CK213" s="104" t="s">
        <v>109</v>
      </c>
      <c r="CL213" s="105" t="s">
        <v>579</v>
      </c>
      <c r="CM213" s="83" t="s">
        <v>108</v>
      </c>
      <c r="CN213" s="106" t="s">
        <v>108</v>
      </c>
      <c r="CO213" s="197" t="s">
        <v>108</v>
      </c>
      <c r="CP213" s="107"/>
      <c r="CQ213" s="198" t="s">
        <v>474</v>
      </c>
      <c r="CR213" s="198" t="s">
        <v>474</v>
      </c>
      <c r="CS213" s="199" t="s">
        <v>616</v>
      </c>
      <c r="CT213" s="83" t="s">
        <v>109</v>
      </c>
      <c r="CU213" s="83" t="s">
        <v>109</v>
      </c>
      <c r="CV213" s="83">
        <v>21</v>
      </c>
      <c r="CW213" s="83" t="s">
        <v>112</v>
      </c>
      <c r="CX213" s="83">
        <v>21</v>
      </c>
      <c r="CY213" s="83" t="s">
        <v>5883</v>
      </c>
      <c r="CZ213" s="83">
        <v>278425</v>
      </c>
      <c r="DA213" s="83" t="s">
        <v>138</v>
      </c>
      <c r="DB213" s="83" t="s">
        <v>124</v>
      </c>
      <c r="DC213" s="83" t="s">
        <v>501</v>
      </c>
      <c r="DD213" s="83">
        <v>3981</v>
      </c>
      <c r="DE213" s="83" t="s">
        <v>582</v>
      </c>
      <c r="DF213" s="83" t="s">
        <v>145</v>
      </c>
      <c r="DG213" s="83" t="s">
        <v>501</v>
      </c>
      <c r="DH213" s="83" t="s">
        <v>582</v>
      </c>
      <c r="DI213" s="85">
        <v>43646</v>
      </c>
      <c r="DJ213" s="83" t="s">
        <v>584</v>
      </c>
      <c r="DK213" s="83" t="s">
        <v>102</v>
      </c>
      <c r="DL213" s="83" t="s">
        <v>482</v>
      </c>
      <c r="DM213" s="83">
        <v>0</v>
      </c>
      <c r="DN213" s="83" t="s">
        <v>238</v>
      </c>
      <c r="DO213" s="83">
        <v>1</v>
      </c>
      <c r="DP213" s="83">
        <v>1</v>
      </c>
      <c r="DQ213" s="83"/>
      <c r="DR213" s="83" t="s">
        <v>108</v>
      </c>
      <c r="DS213" s="83" t="s">
        <v>497</v>
      </c>
      <c r="DU213" s="215" t="s">
        <v>269</v>
      </c>
      <c r="DV213" s="136">
        <v>1</v>
      </c>
      <c r="DW213" s="136">
        <v>3</v>
      </c>
      <c r="DX213" s="215" t="s">
        <v>269</v>
      </c>
      <c r="DY213" s="215" t="s">
        <v>269</v>
      </c>
      <c r="DZ213" s="215" t="s">
        <v>269</v>
      </c>
      <c r="EA213" s="215" t="s">
        <v>269</v>
      </c>
      <c r="EB213" s="215" t="s">
        <v>269</v>
      </c>
      <c r="EC213" s="215" t="s">
        <v>269</v>
      </c>
      <c r="ED213" s="215" t="s">
        <v>269</v>
      </c>
      <c r="EE213" s="215" t="s">
        <v>269</v>
      </c>
    </row>
    <row r="214" spans="1:135" ht="28.8" x14ac:dyDescent="0.55000000000000004">
      <c r="A214" s="83" t="s">
        <v>130</v>
      </c>
      <c r="B214" s="136">
        <v>459576</v>
      </c>
      <c r="C214" t="s">
        <v>866</v>
      </c>
      <c r="D214" s="83" t="s">
        <v>228</v>
      </c>
      <c r="E214" s="138">
        <v>261647550015</v>
      </c>
      <c r="F214" s="83" t="s">
        <v>114</v>
      </c>
      <c r="G214" s="85">
        <v>43634</v>
      </c>
      <c r="H214" s="83" t="s">
        <v>98</v>
      </c>
      <c r="I214" s="84" t="s">
        <v>618</v>
      </c>
      <c r="J214" s="207" t="s">
        <v>629</v>
      </c>
      <c r="K214" s="208" t="s">
        <v>634</v>
      </c>
      <c r="L214" s="83" t="s">
        <v>108</v>
      </c>
      <c r="M214" s="184">
        <v>27538</v>
      </c>
      <c r="N214" s="184"/>
      <c r="O214" s="85" t="s">
        <v>102</v>
      </c>
      <c r="P214" s="185">
        <v>43013</v>
      </c>
      <c r="Q214" s="186" t="s">
        <v>203</v>
      </c>
      <c r="R214" s="186"/>
      <c r="S214" s="186"/>
      <c r="T214" s="187"/>
      <c r="U214" s="188" t="s">
        <v>296</v>
      </c>
      <c r="V214" s="188" t="s">
        <v>205</v>
      </c>
      <c r="W214" s="189" t="s">
        <v>619</v>
      </c>
      <c r="X214" s="189" t="s">
        <v>107</v>
      </c>
      <c r="Y214" s="190" t="s">
        <v>614</v>
      </c>
      <c r="Z214" s="83">
        <v>700</v>
      </c>
      <c r="AA214" s="83" t="s">
        <v>193</v>
      </c>
      <c r="AB214" s="83" t="s">
        <v>181</v>
      </c>
      <c r="AC214" s="83" t="s">
        <v>102</v>
      </c>
      <c r="AD214" s="83" t="s">
        <v>5884</v>
      </c>
      <c r="AE214" s="83" t="s">
        <v>102</v>
      </c>
      <c r="AF214" s="83" t="s">
        <v>102</v>
      </c>
      <c r="AG214" s="83" t="s">
        <v>174</v>
      </c>
      <c r="AH214" s="83" t="s">
        <v>5873</v>
      </c>
      <c r="AI214" s="83" t="s">
        <v>104</v>
      </c>
      <c r="AJ214" s="83" t="s">
        <v>105</v>
      </c>
      <c r="AK214" s="191" t="s">
        <v>5884</v>
      </c>
      <c r="AL214" s="191" t="s">
        <v>102</v>
      </c>
      <c r="AM214" s="191" t="s">
        <v>102</v>
      </c>
      <c r="AN214" s="191" t="s">
        <v>174</v>
      </c>
      <c r="AO214" s="191" t="s">
        <v>5873</v>
      </c>
      <c r="AP214" s="191" t="s">
        <v>104</v>
      </c>
      <c r="AQ214" s="191" t="s">
        <v>105</v>
      </c>
      <c r="AR214" s="191" t="s">
        <v>106</v>
      </c>
      <c r="AS214" s="191" t="s">
        <v>5884</v>
      </c>
      <c r="AT214" s="191" t="s">
        <v>488</v>
      </c>
      <c r="AU214" s="191" t="s">
        <v>5885</v>
      </c>
      <c r="AV214" s="191" t="s">
        <v>104</v>
      </c>
      <c r="AW214" s="191" t="s">
        <v>204</v>
      </c>
      <c r="AX214" s="191"/>
      <c r="AY214" s="192" t="s">
        <v>454</v>
      </c>
      <c r="AZ214" s="192" t="s">
        <v>416</v>
      </c>
      <c r="BA214" s="91" t="s">
        <v>108</v>
      </c>
      <c r="BB214" s="90">
        <v>0</v>
      </c>
      <c r="BC214" s="93" t="s">
        <v>102</v>
      </c>
      <c r="BD214" s="93" t="s">
        <v>102</v>
      </c>
      <c r="BE214" s="93" t="s">
        <v>102</v>
      </c>
      <c r="BF214" s="93" t="s">
        <v>102</v>
      </c>
      <c r="BG214" s="97" t="s">
        <v>108</v>
      </c>
      <c r="BH214" s="93" t="s">
        <v>108</v>
      </c>
      <c r="BI214" s="93" t="s">
        <v>102</v>
      </c>
      <c r="BJ214" s="93" t="s">
        <v>102</v>
      </c>
      <c r="BK214" s="93" t="s">
        <v>102</v>
      </c>
      <c r="BL214" s="93" t="s">
        <v>102</v>
      </c>
      <c r="BM214" s="93" t="s">
        <v>102</v>
      </c>
      <c r="BN214" s="93" t="s">
        <v>102</v>
      </c>
      <c r="BO214" s="93" t="s">
        <v>102</v>
      </c>
      <c r="BP214" s="96" t="s">
        <v>102</v>
      </c>
      <c r="BQ214" s="90">
        <v>0</v>
      </c>
      <c r="BR214" s="93" t="s">
        <v>102</v>
      </c>
      <c r="BS214" s="93" t="s">
        <v>102</v>
      </c>
      <c r="BT214" s="93" t="s">
        <v>102</v>
      </c>
      <c r="BU214" s="93" t="s">
        <v>102</v>
      </c>
      <c r="BV214" s="97" t="s">
        <v>108</v>
      </c>
      <c r="BW214" s="93" t="s">
        <v>108</v>
      </c>
      <c r="BX214" s="95" t="s">
        <v>102</v>
      </c>
      <c r="BY214" s="93" t="s">
        <v>102</v>
      </c>
      <c r="BZ214" s="93" t="s">
        <v>102</v>
      </c>
      <c r="CA214" s="93" t="s">
        <v>102</v>
      </c>
      <c r="CB214" s="93" t="s">
        <v>102</v>
      </c>
      <c r="CC214" s="93" t="s">
        <v>102</v>
      </c>
      <c r="CD214" s="93" t="s">
        <v>102</v>
      </c>
      <c r="CE214" s="193" t="s">
        <v>102</v>
      </c>
      <c r="CF214" s="194" t="s">
        <v>436</v>
      </c>
      <c r="CG214" s="195" t="s">
        <v>5886</v>
      </c>
      <c r="CH214" s="101" t="s">
        <v>310</v>
      </c>
      <c r="CI214" s="102"/>
      <c r="CJ214" s="196" t="s">
        <v>5887</v>
      </c>
      <c r="CK214" s="104" t="s">
        <v>190</v>
      </c>
      <c r="CL214" s="105"/>
      <c r="CM214" s="83" t="s">
        <v>623</v>
      </c>
      <c r="CN214" s="106" t="s">
        <v>624</v>
      </c>
      <c r="CO214" s="197" t="s">
        <v>625</v>
      </c>
      <c r="CP214" s="107"/>
      <c r="CQ214" s="198" t="s">
        <v>474</v>
      </c>
      <c r="CR214" s="198" t="s">
        <v>474</v>
      </c>
      <c r="CS214" s="199"/>
      <c r="CT214" s="83" t="s">
        <v>109</v>
      </c>
      <c r="CU214" s="83" t="s">
        <v>109</v>
      </c>
      <c r="CV214" s="83">
        <v>60</v>
      </c>
      <c r="CW214" s="83" t="s">
        <v>139</v>
      </c>
      <c r="CX214" s="83">
        <v>60</v>
      </c>
      <c r="CY214" s="83" t="s">
        <v>108</v>
      </c>
      <c r="CZ214" s="83">
        <v>279744.5</v>
      </c>
      <c r="DA214" s="83" t="s">
        <v>581</v>
      </c>
      <c r="DB214" s="83" t="s">
        <v>152</v>
      </c>
      <c r="DC214" s="83" t="s">
        <v>500</v>
      </c>
      <c r="DD214" s="83">
        <v>4604</v>
      </c>
      <c r="DE214" s="83" t="s">
        <v>606</v>
      </c>
      <c r="DF214" s="83" t="s">
        <v>152</v>
      </c>
      <c r="DG214" s="83" t="s">
        <v>500</v>
      </c>
      <c r="DH214" s="83"/>
      <c r="DI214" s="85">
        <v>43646</v>
      </c>
      <c r="DJ214" s="83" t="s">
        <v>584</v>
      </c>
      <c r="DK214" s="83" t="s">
        <v>102</v>
      </c>
      <c r="DL214" s="83" t="s">
        <v>482</v>
      </c>
      <c r="DM214" s="83">
        <v>0</v>
      </c>
      <c r="DN214" s="83" t="s">
        <v>483</v>
      </c>
      <c r="DO214" s="83">
        <v>1</v>
      </c>
      <c r="DP214" s="83">
        <v>6</v>
      </c>
      <c r="DQ214" s="83"/>
      <c r="DR214" s="83" t="s">
        <v>108</v>
      </c>
      <c r="DS214" s="83" t="s">
        <v>497</v>
      </c>
      <c r="DU214" s="215" t="s">
        <v>269</v>
      </c>
      <c r="DV214" s="136">
        <v>1</v>
      </c>
      <c r="DW214" s="136">
        <v>3</v>
      </c>
      <c r="DX214" s="215" t="s">
        <v>269</v>
      </c>
      <c r="DY214" s="215" t="s">
        <v>269</v>
      </c>
      <c r="DZ214" s="215" t="s">
        <v>269</v>
      </c>
      <c r="EA214" s="215" t="s">
        <v>269</v>
      </c>
      <c r="EB214" s="215" t="s">
        <v>269</v>
      </c>
      <c r="EC214" s="215" t="s">
        <v>269</v>
      </c>
      <c r="ED214" s="215" t="s">
        <v>269</v>
      </c>
      <c r="EE214" s="215" t="s">
        <v>269</v>
      </c>
    </row>
    <row r="215" spans="1:135" ht="28.8" x14ac:dyDescent="0.55000000000000004">
      <c r="A215" s="83" t="s">
        <v>130</v>
      </c>
      <c r="B215" s="136">
        <v>399394</v>
      </c>
      <c r="C215" t="s">
        <v>867</v>
      </c>
      <c r="D215" s="83" t="s">
        <v>228</v>
      </c>
      <c r="E215" s="138">
        <v>811166388760</v>
      </c>
      <c r="F215" s="83" t="s">
        <v>114</v>
      </c>
      <c r="G215" s="85">
        <v>43643</v>
      </c>
      <c r="H215" s="211" t="s">
        <v>98</v>
      </c>
      <c r="I215" s="84" t="s">
        <v>610</v>
      </c>
      <c r="J215" s="207" t="s">
        <v>627</v>
      </c>
      <c r="K215" s="208" t="s">
        <v>630</v>
      </c>
      <c r="L215" s="83" t="s">
        <v>108</v>
      </c>
      <c r="M215" s="184">
        <v>24449</v>
      </c>
      <c r="N215" s="184"/>
      <c r="O215" s="85" t="s">
        <v>102</v>
      </c>
      <c r="P215" s="185">
        <v>42491</v>
      </c>
      <c r="Q215" s="186" t="s">
        <v>203</v>
      </c>
      <c r="R215" s="186"/>
      <c r="S215" s="186"/>
      <c r="T215" s="187"/>
      <c r="U215" s="188" t="s">
        <v>296</v>
      </c>
      <c r="V215" s="188" t="s">
        <v>297</v>
      </c>
      <c r="W215" s="188" t="s">
        <v>297</v>
      </c>
      <c r="X215" s="189" t="s">
        <v>167</v>
      </c>
      <c r="Y215" s="190"/>
      <c r="Z215" s="83">
        <v>700</v>
      </c>
      <c r="AA215" s="83" t="s">
        <v>193</v>
      </c>
      <c r="AB215" s="83" t="s">
        <v>181</v>
      </c>
      <c r="AC215" s="83" t="s">
        <v>102</v>
      </c>
      <c r="AD215" s="83" t="s">
        <v>5888</v>
      </c>
      <c r="AE215" s="83" t="s">
        <v>102</v>
      </c>
      <c r="AF215" s="83" t="s">
        <v>102</v>
      </c>
      <c r="AG215" s="83" t="s">
        <v>119</v>
      </c>
      <c r="AH215" s="83" t="s">
        <v>5889</v>
      </c>
      <c r="AI215" s="83" t="s">
        <v>104</v>
      </c>
      <c r="AJ215" s="83" t="s">
        <v>105</v>
      </c>
      <c r="AK215" s="191" t="s">
        <v>5888</v>
      </c>
      <c r="AL215" s="191" t="s">
        <v>102</v>
      </c>
      <c r="AM215" s="191" t="s">
        <v>102</v>
      </c>
      <c r="AN215" s="191" t="s">
        <v>119</v>
      </c>
      <c r="AO215" s="191" t="s">
        <v>5889</v>
      </c>
      <c r="AP215" s="191" t="s">
        <v>104</v>
      </c>
      <c r="AQ215" s="191" t="s">
        <v>105</v>
      </c>
      <c r="AR215" s="191" t="s">
        <v>106</v>
      </c>
      <c r="AS215" s="191" t="s">
        <v>5888</v>
      </c>
      <c r="AT215" s="191" t="s">
        <v>485</v>
      </c>
      <c r="AU215" s="191" t="s">
        <v>5889</v>
      </c>
      <c r="AV215" s="191" t="s">
        <v>104</v>
      </c>
      <c r="AW215" s="191" t="s">
        <v>204</v>
      </c>
      <c r="AX215" s="191"/>
      <c r="AY215" s="192" t="s">
        <v>454</v>
      </c>
      <c r="AZ215" s="192" t="s">
        <v>416</v>
      </c>
      <c r="BA215" s="91" t="s">
        <v>108</v>
      </c>
      <c r="BB215" s="90">
        <v>0</v>
      </c>
      <c r="BC215" s="93" t="s">
        <v>102</v>
      </c>
      <c r="BD215" s="93" t="s">
        <v>102</v>
      </c>
      <c r="BE215" s="93" t="s">
        <v>102</v>
      </c>
      <c r="BF215" s="93" t="s">
        <v>102</v>
      </c>
      <c r="BG215" s="97" t="s">
        <v>108</v>
      </c>
      <c r="BH215" s="93" t="s">
        <v>108</v>
      </c>
      <c r="BI215" s="93" t="s">
        <v>102</v>
      </c>
      <c r="BJ215" s="93" t="s">
        <v>102</v>
      </c>
      <c r="BK215" s="93" t="s">
        <v>102</v>
      </c>
      <c r="BL215" s="93" t="s">
        <v>102</v>
      </c>
      <c r="BM215" s="93" t="s">
        <v>102</v>
      </c>
      <c r="BN215" s="93" t="s">
        <v>102</v>
      </c>
      <c r="BO215" s="93" t="s">
        <v>102</v>
      </c>
      <c r="BP215" s="96" t="s">
        <v>102</v>
      </c>
      <c r="BQ215" s="90">
        <v>0</v>
      </c>
      <c r="BR215" s="93" t="s">
        <v>102</v>
      </c>
      <c r="BS215" s="93" t="s">
        <v>102</v>
      </c>
      <c r="BT215" s="93" t="s">
        <v>102</v>
      </c>
      <c r="BU215" s="93" t="s">
        <v>102</v>
      </c>
      <c r="BV215" s="97" t="s">
        <v>108</v>
      </c>
      <c r="BW215" s="93" t="s">
        <v>108</v>
      </c>
      <c r="BX215" s="95" t="s">
        <v>102</v>
      </c>
      <c r="BY215" s="93" t="s">
        <v>102</v>
      </c>
      <c r="BZ215" s="93" t="s">
        <v>102</v>
      </c>
      <c r="CA215" s="93" t="s">
        <v>102</v>
      </c>
      <c r="CB215" s="93" t="s">
        <v>102</v>
      </c>
      <c r="CC215" s="93" t="s">
        <v>102</v>
      </c>
      <c r="CD215" s="93" t="s">
        <v>102</v>
      </c>
      <c r="CE215" s="193" t="s">
        <v>102</v>
      </c>
      <c r="CF215" s="194" t="s">
        <v>436</v>
      </c>
      <c r="CG215" s="195" t="s">
        <v>5890</v>
      </c>
      <c r="CH215" s="101" t="s">
        <v>563</v>
      </c>
      <c r="CI215" s="102"/>
      <c r="CJ215" s="196" t="s">
        <v>577</v>
      </c>
      <c r="CK215" s="104" t="s">
        <v>190</v>
      </c>
      <c r="CL215" s="105"/>
      <c r="CM215" s="83" t="s">
        <v>578</v>
      </c>
      <c r="CN215" s="106" t="s">
        <v>108</v>
      </c>
      <c r="CO215" s="197" t="s">
        <v>566</v>
      </c>
      <c r="CP215" s="107"/>
      <c r="CQ215" s="198" t="s">
        <v>107</v>
      </c>
      <c r="CR215" s="198" t="s">
        <v>107</v>
      </c>
      <c r="CS215" s="199"/>
      <c r="CT215" s="83" t="s">
        <v>109</v>
      </c>
      <c r="CU215" s="83" t="s">
        <v>109</v>
      </c>
      <c r="CV215" s="83">
        <v>45</v>
      </c>
      <c r="CW215" s="83" t="s">
        <v>270</v>
      </c>
      <c r="CX215" s="83">
        <v>45</v>
      </c>
      <c r="CY215" s="83" t="s">
        <v>108</v>
      </c>
      <c r="CZ215" s="83">
        <v>281064</v>
      </c>
      <c r="DA215" s="83" t="s">
        <v>5891</v>
      </c>
      <c r="DB215" s="83" t="s">
        <v>118</v>
      </c>
      <c r="DC215" s="83" t="s">
        <v>108</v>
      </c>
      <c r="DD215" s="83">
        <v>5923</v>
      </c>
      <c r="DE215" s="83" t="s">
        <v>173</v>
      </c>
      <c r="DF215" s="83" t="s">
        <v>118</v>
      </c>
      <c r="DG215" s="83" t="s">
        <v>500</v>
      </c>
      <c r="DH215" s="83"/>
      <c r="DI215" s="85">
        <v>43646</v>
      </c>
      <c r="DJ215" s="83" t="s">
        <v>584</v>
      </c>
      <c r="DK215" s="83" t="s">
        <v>102</v>
      </c>
      <c r="DL215" s="83" t="s">
        <v>482</v>
      </c>
      <c r="DM215" s="83">
        <v>0</v>
      </c>
      <c r="DN215" s="83" t="s">
        <v>483</v>
      </c>
      <c r="DO215" s="83">
        <v>1</v>
      </c>
      <c r="DP215" s="83">
        <v>6</v>
      </c>
      <c r="DQ215" s="83"/>
      <c r="DR215" s="83" t="s">
        <v>108</v>
      </c>
      <c r="DS215" s="83" t="s">
        <v>497</v>
      </c>
      <c r="DU215" s="215" t="s">
        <v>269</v>
      </c>
      <c r="DV215" s="136">
        <v>1</v>
      </c>
      <c r="DW215" s="136">
        <v>3</v>
      </c>
      <c r="DX215" s="215" t="s">
        <v>269</v>
      </c>
      <c r="DY215" s="215" t="s">
        <v>269</v>
      </c>
      <c r="DZ215" s="215" t="s">
        <v>269</v>
      </c>
      <c r="EA215" s="215" t="s">
        <v>269</v>
      </c>
      <c r="EB215" s="215" t="s">
        <v>269</v>
      </c>
      <c r="EC215" s="215" t="s">
        <v>269</v>
      </c>
      <c r="ED215" s="215" t="s">
        <v>269</v>
      </c>
      <c r="EE215" s="215" t="s">
        <v>269</v>
      </c>
    </row>
    <row r="216" spans="1:135" ht="57.6" x14ac:dyDescent="0.55000000000000004">
      <c r="A216" s="83" t="s">
        <v>130</v>
      </c>
      <c r="B216" s="136">
        <v>759890</v>
      </c>
      <c r="C216" t="s">
        <v>868</v>
      </c>
      <c r="D216" s="83" t="s">
        <v>228</v>
      </c>
      <c r="E216" s="138">
        <v>282151005751</v>
      </c>
      <c r="F216" s="83" t="s">
        <v>143</v>
      </c>
      <c r="G216" s="85">
        <v>43620</v>
      </c>
      <c r="H216" s="83" t="s">
        <v>98</v>
      </c>
      <c r="I216" s="84" t="s">
        <v>612</v>
      </c>
      <c r="J216" s="207" t="s">
        <v>628</v>
      </c>
      <c r="K216" s="208" t="s">
        <v>633</v>
      </c>
      <c r="L216" s="83" t="s">
        <v>108</v>
      </c>
      <c r="M216" s="184" t="s">
        <v>102</v>
      </c>
      <c r="N216" s="184" t="s">
        <v>556</v>
      </c>
      <c r="O216" s="85" t="s">
        <v>102</v>
      </c>
      <c r="P216" s="185">
        <v>42491</v>
      </c>
      <c r="Q216" s="186" t="s">
        <v>202</v>
      </c>
      <c r="R216" s="186" t="s">
        <v>613</v>
      </c>
      <c r="S216" s="186"/>
      <c r="T216" s="187"/>
      <c r="U216" s="188" t="s">
        <v>295</v>
      </c>
      <c r="V216" s="188" t="s">
        <v>205</v>
      </c>
      <c r="W216" s="188" t="s">
        <v>295</v>
      </c>
      <c r="X216" s="189" t="s">
        <v>107</v>
      </c>
      <c r="Y216" s="190" t="s">
        <v>614</v>
      </c>
      <c r="Z216" s="83">
        <v>700</v>
      </c>
      <c r="AA216" s="83" t="s">
        <v>193</v>
      </c>
      <c r="AB216" s="83" t="s">
        <v>181</v>
      </c>
      <c r="AC216" s="83" t="s">
        <v>102</v>
      </c>
      <c r="AD216" s="83" t="s">
        <v>5892</v>
      </c>
      <c r="AE216" s="83" t="s">
        <v>5893</v>
      </c>
      <c r="AF216" s="83" t="s">
        <v>102</v>
      </c>
      <c r="AG216" s="83" t="s">
        <v>175</v>
      </c>
      <c r="AH216" s="83" t="s">
        <v>5894</v>
      </c>
      <c r="AI216" s="83" t="s">
        <v>104</v>
      </c>
      <c r="AJ216" s="83" t="s">
        <v>105</v>
      </c>
      <c r="AK216" s="191" t="s">
        <v>5892</v>
      </c>
      <c r="AL216" s="191" t="s">
        <v>5893</v>
      </c>
      <c r="AM216" s="191" t="s">
        <v>102</v>
      </c>
      <c r="AN216" s="191" t="s">
        <v>175</v>
      </c>
      <c r="AO216" s="191" t="s">
        <v>5894</v>
      </c>
      <c r="AP216" s="191" t="s">
        <v>104</v>
      </c>
      <c r="AQ216" s="191" t="s">
        <v>105</v>
      </c>
      <c r="AR216" s="191" t="s">
        <v>106</v>
      </c>
      <c r="AS216" s="191"/>
      <c r="AT216" s="191"/>
      <c r="AU216" s="191"/>
      <c r="AV216" s="191"/>
      <c r="AW216" s="191"/>
      <c r="AX216" s="191" t="s">
        <v>575</v>
      </c>
      <c r="AY216" s="192" t="s">
        <v>454</v>
      </c>
      <c r="AZ216" s="192" t="s">
        <v>108</v>
      </c>
      <c r="BA216" s="91" t="s">
        <v>108</v>
      </c>
      <c r="BB216" s="90">
        <v>0</v>
      </c>
      <c r="BC216" s="93" t="s">
        <v>102</v>
      </c>
      <c r="BD216" s="93" t="s">
        <v>102</v>
      </c>
      <c r="BE216" s="93" t="s">
        <v>102</v>
      </c>
      <c r="BF216" s="93" t="s">
        <v>102</v>
      </c>
      <c r="BG216" s="97" t="s">
        <v>108</v>
      </c>
      <c r="BH216" s="93" t="s">
        <v>108</v>
      </c>
      <c r="BI216" s="93" t="s">
        <v>102</v>
      </c>
      <c r="BJ216" s="93" t="s">
        <v>102</v>
      </c>
      <c r="BK216" s="93" t="s">
        <v>102</v>
      </c>
      <c r="BL216" s="93" t="s">
        <v>102</v>
      </c>
      <c r="BM216" s="93" t="s">
        <v>102</v>
      </c>
      <c r="BN216" s="93" t="s">
        <v>102</v>
      </c>
      <c r="BO216" s="93" t="s">
        <v>102</v>
      </c>
      <c r="BP216" s="96" t="s">
        <v>102</v>
      </c>
      <c r="BQ216" s="90">
        <v>0</v>
      </c>
      <c r="BR216" s="93" t="s">
        <v>102</v>
      </c>
      <c r="BS216" s="93" t="s">
        <v>102</v>
      </c>
      <c r="BT216" s="93" t="s">
        <v>102</v>
      </c>
      <c r="BU216" s="93" t="s">
        <v>102</v>
      </c>
      <c r="BV216" s="97" t="s">
        <v>108</v>
      </c>
      <c r="BW216" s="93" t="s">
        <v>108</v>
      </c>
      <c r="BX216" s="95" t="s">
        <v>102</v>
      </c>
      <c r="BY216" s="93" t="s">
        <v>102</v>
      </c>
      <c r="BZ216" s="93" t="s">
        <v>102</v>
      </c>
      <c r="CA216" s="93" t="s">
        <v>102</v>
      </c>
      <c r="CB216" s="93" t="s">
        <v>102</v>
      </c>
      <c r="CC216" s="93" t="s">
        <v>102</v>
      </c>
      <c r="CD216" s="93" t="s">
        <v>102</v>
      </c>
      <c r="CE216" s="193" t="s">
        <v>102</v>
      </c>
      <c r="CF216" s="194" t="s">
        <v>508</v>
      </c>
      <c r="CG216" s="195" t="s">
        <v>102</v>
      </c>
      <c r="CH216" s="101" t="e">
        <v>#N/A</v>
      </c>
      <c r="CI216" s="102" t="s">
        <v>580</v>
      </c>
      <c r="CJ216" s="196" t="s">
        <v>108</v>
      </c>
      <c r="CK216" s="104" t="s">
        <v>109</v>
      </c>
      <c r="CL216" s="105" t="s">
        <v>579</v>
      </c>
      <c r="CM216" s="83" t="s">
        <v>108</v>
      </c>
      <c r="CN216" s="106" t="s">
        <v>108</v>
      </c>
      <c r="CO216" s="197" t="s">
        <v>108</v>
      </c>
      <c r="CP216" s="107"/>
      <c r="CQ216" s="198" t="s">
        <v>474</v>
      </c>
      <c r="CR216" s="198" t="s">
        <v>474</v>
      </c>
      <c r="CS216" s="199" t="s">
        <v>616</v>
      </c>
      <c r="CT216" s="83" t="s">
        <v>109</v>
      </c>
      <c r="CU216" s="83" t="s">
        <v>109</v>
      </c>
      <c r="CV216" s="83">
        <v>67</v>
      </c>
      <c r="CW216" s="83" t="s">
        <v>112</v>
      </c>
      <c r="CX216" s="83">
        <v>67</v>
      </c>
      <c r="CY216" s="83" t="s">
        <v>5895</v>
      </c>
      <c r="CZ216" s="83">
        <v>282383.5</v>
      </c>
      <c r="DA216" s="83" t="s">
        <v>138</v>
      </c>
      <c r="DB216" s="83" t="s">
        <v>124</v>
      </c>
      <c r="DC216" s="83" t="s">
        <v>501</v>
      </c>
      <c r="DD216" s="83">
        <v>9368</v>
      </c>
      <c r="DE216" s="83" t="s">
        <v>582</v>
      </c>
      <c r="DF216" s="83" t="s">
        <v>145</v>
      </c>
      <c r="DG216" s="83" t="s">
        <v>501</v>
      </c>
      <c r="DH216" s="83" t="s">
        <v>582</v>
      </c>
      <c r="DI216" s="85">
        <v>43646</v>
      </c>
      <c r="DJ216" s="83" t="s">
        <v>584</v>
      </c>
      <c r="DK216" s="83" t="s">
        <v>102</v>
      </c>
      <c r="DL216" s="83" t="s">
        <v>482</v>
      </c>
      <c r="DM216" s="83">
        <v>0</v>
      </c>
      <c r="DN216" s="83" t="s">
        <v>238</v>
      </c>
      <c r="DO216" s="83">
        <v>1</v>
      </c>
      <c r="DP216" s="83">
        <v>4</v>
      </c>
      <c r="DQ216" s="83"/>
      <c r="DR216" s="83" t="s">
        <v>108</v>
      </c>
      <c r="DS216" s="83" t="s">
        <v>497</v>
      </c>
      <c r="DU216" s="215" t="s">
        <v>269</v>
      </c>
      <c r="DV216" s="136">
        <v>1</v>
      </c>
      <c r="DW216" s="136">
        <v>3</v>
      </c>
      <c r="DX216" s="215" t="s">
        <v>269</v>
      </c>
      <c r="DY216" s="215" t="s">
        <v>269</v>
      </c>
      <c r="DZ216" s="215" t="s">
        <v>269</v>
      </c>
      <c r="EA216" s="215" t="s">
        <v>269</v>
      </c>
      <c r="EB216" s="215" t="s">
        <v>269</v>
      </c>
      <c r="EC216" s="215" t="s">
        <v>269</v>
      </c>
      <c r="ED216" s="215" t="s">
        <v>269</v>
      </c>
      <c r="EE216" s="215" t="s">
        <v>269</v>
      </c>
    </row>
    <row r="217" spans="1:135" ht="28.8" x14ac:dyDescent="0.55000000000000004">
      <c r="A217" s="83" t="s">
        <v>130</v>
      </c>
      <c r="B217" s="136">
        <v>546712</v>
      </c>
      <c r="C217" t="s">
        <v>869</v>
      </c>
      <c r="D217" s="83" t="s">
        <v>228</v>
      </c>
      <c r="E217" s="138">
        <v>259727896114</v>
      </c>
      <c r="F217" s="83" t="s">
        <v>114</v>
      </c>
      <c r="G217" s="85">
        <v>43634</v>
      </c>
      <c r="H217" s="83" t="s">
        <v>98</v>
      </c>
      <c r="I217" s="84" t="s">
        <v>618</v>
      </c>
      <c r="J217" s="207" t="s">
        <v>629</v>
      </c>
      <c r="K217" s="208" t="s">
        <v>634</v>
      </c>
      <c r="L217" s="83" t="s">
        <v>108</v>
      </c>
      <c r="M217" s="184">
        <v>27539</v>
      </c>
      <c r="N217" s="184"/>
      <c r="O217" s="85" t="s">
        <v>102</v>
      </c>
      <c r="P217" s="185">
        <v>43013</v>
      </c>
      <c r="Q217" s="186" t="s">
        <v>203</v>
      </c>
      <c r="R217" s="186"/>
      <c r="S217" s="186"/>
      <c r="T217" s="187"/>
      <c r="U217" s="188" t="s">
        <v>296</v>
      </c>
      <c r="V217" s="188" t="s">
        <v>205</v>
      </c>
      <c r="W217" s="189" t="s">
        <v>619</v>
      </c>
      <c r="X217" s="189" t="s">
        <v>107</v>
      </c>
      <c r="Y217" s="190" t="s">
        <v>614</v>
      </c>
      <c r="Z217" s="83">
        <v>700</v>
      </c>
      <c r="AA217" s="83" t="s">
        <v>193</v>
      </c>
      <c r="AB217" s="83" t="s">
        <v>181</v>
      </c>
      <c r="AC217" s="83" t="s">
        <v>102</v>
      </c>
      <c r="AD217" s="83" t="s">
        <v>5896</v>
      </c>
      <c r="AE217" s="83" t="s">
        <v>102</v>
      </c>
      <c r="AF217" s="83" t="s">
        <v>102</v>
      </c>
      <c r="AG217" s="83" t="s">
        <v>174</v>
      </c>
      <c r="AH217" s="83" t="s">
        <v>5885</v>
      </c>
      <c r="AI217" s="83" t="s">
        <v>104</v>
      </c>
      <c r="AJ217" s="83" t="s">
        <v>105</v>
      </c>
      <c r="AK217" s="191" t="s">
        <v>5896</v>
      </c>
      <c r="AL217" s="191" t="s">
        <v>102</v>
      </c>
      <c r="AM217" s="191" t="s">
        <v>102</v>
      </c>
      <c r="AN217" s="191" t="s">
        <v>174</v>
      </c>
      <c r="AO217" s="191" t="s">
        <v>5885</v>
      </c>
      <c r="AP217" s="191" t="s">
        <v>104</v>
      </c>
      <c r="AQ217" s="191" t="s">
        <v>105</v>
      </c>
      <c r="AR217" s="191" t="s">
        <v>106</v>
      </c>
      <c r="AS217" s="191" t="s">
        <v>5896</v>
      </c>
      <c r="AT217" s="191" t="s">
        <v>488</v>
      </c>
      <c r="AU217" s="191" t="s">
        <v>5897</v>
      </c>
      <c r="AV217" s="191" t="s">
        <v>104</v>
      </c>
      <c r="AW217" s="191" t="s">
        <v>204</v>
      </c>
      <c r="AX217" s="191"/>
      <c r="AY217" s="192" t="s">
        <v>454</v>
      </c>
      <c r="AZ217" s="192" t="s">
        <v>416</v>
      </c>
      <c r="BA217" s="91" t="s">
        <v>108</v>
      </c>
      <c r="BB217" s="90">
        <v>0</v>
      </c>
      <c r="BC217" s="93" t="s">
        <v>102</v>
      </c>
      <c r="BD217" s="93" t="s">
        <v>102</v>
      </c>
      <c r="BE217" s="93" t="s">
        <v>102</v>
      </c>
      <c r="BF217" s="93" t="s">
        <v>102</v>
      </c>
      <c r="BG217" s="97" t="s">
        <v>108</v>
      </c>
      <c r="BH217" s="93" t="s">
        <v>108</v>
      </c>
      <c r="BI217" s="93" t="s">
        <v>102</v>
      </c>
      <c r="BJ217" s="93" t="s">
        <v>102</v>
      </c>
      <c r="BK217" s="93" t="s">
        <v>102</v>
      </c>
      <c r="BL217" s="93" t="s">
        <v>102</v>
      </c>
      <c r="BM217" s="93" t="s">
        <v>102</v>
      </c>
      <c r="BN217" s="93" t="s">
        <v>102</v>
      </c>
      <c r="BO217" s="93" t="s">
        <v>102</v>
      </c>
      <c r="BP217" s="96" t="s">
        <v>102</v>
      </c>
      <c r="BQ217" s="90">
        <v>0</v>
      </c>
      <c r="BR217" s="93" t="s">
        <v>102</v>
      </c>
      <c r="BS217" s="93" t="s">
        <v>102</v>
      </c>
      <c r="BT217" s="93" t="s">
        <v>102</v>
      </c>
      <c r="BU217" s="93" t="s">
        <v>102</v>
      </c>
      <c r="BV217" s="97" t="s">
        <v>108</v>
      </c>
      <c r="BW217" s="93" t="s">
        <v>108</v>
      </c>
      <c r="BX217" s="95" t="s">
        <v>102</v>
      </c>
      <c r="BY217" s="93" t="s">
        <v>102</v>
      </c>
      <c r="BZ217" s="93" t="s">
        <v>102</v>
      </c>
      <c r="CA217" s="93" t="s">
        <v>102</v>
      </c>
      <c r="CB217" s="93" t="s">
        <v>102</v>
      </c>
      <c r="CC217" s="93" t="s">
        <v>102</v>
      </c>
      <c r="CD217" s="93" t="s">
        <v>102</v>
      </c>
      <c r="CE217" s="193" t="s">
        <v>102</v>
      </c>
      <c r="CF217" s="194" t="s">
        <v>436</v>
      </c>
      <c r="CG217" s="195" t="s">
        <v>5898</v>
      </c>
      <c r="CH217" s="101" t="s">
        <v>310</v>
      </c>
      <c r="CI217" s="102"/>
      <c r="CJ217" s="196" t="s">
        <v>5899</v>
      </c>
      <c r="CK217" s="104" t="s">
        <v>190</v>
      </c>
      <c r="CL217" s="105"/>
      <c r="CM217" s="83" t="s">
        <v>623</v>
      </c>
      <c r="CN217" s="106" t="s">
        <v>624</v>
      </c>
      <c r="CO217" s="197" t="s">
        <v>625</v>
      </c>
      <c r="CP217" s="107"/>
      <c r="CQ217" s="198" t="s">
        <v>474</v>
      </c>
      <c r="CR217" s="198" t="s">
        <v>474</v>
      </c>
      <c r="CS217" s="199"/>
      <c r="CT217" s="83" t="s">
        <v>109</v>
      </c>
      <c r="CU217" s="83" t="s">
        <v>109</v>
      </c>
      <c r="CV217" s="83">
        <v>93</v>
      </c>
      <c r="CW217" s="83" t="s">
        <v>139</v>
      </c>
      <c r="CX217" s="83">
        <v>93</v>
      </c>
      <c r="CY217" s="83" t="s">
        <v>108</v>
      </c>
      <c r="CZ217" s="83">
        <v>283703</v>
      </c>
      <c r="DA217" s="83" t="s">
        <v>581</v>
      </c>
      <c r="DB217" s="83" t="s">
        <v>152</v>
      </c>
      <c r="DC217" s="83" t="s">
        <v>500</v>
      </c>
      <c r="DD217" s="83">
        <v>4175</v>
      </c>
      <c r="DE217" s="83" t="s">
        <v>606</v>
      </c>
      <c r="DF217" s="83" t="s">
        <v>152</v>
      </c>
      <c r="DG217" s="83" t="s">
        <v>500</v>
      </c>
      <c r="DH217" s="83"/>
      <c r="DI217" s="85">
        <v>43646</v>
      </c>
      <c r="DJ217" s="83" t="s">
        <v>584</v>
      </c>
      <c r="DK217" s="83" t="s">
        <v>102</v>
      </c>
      <c r="DL217" s="83" t="s">
        <v>482</v>
      </c>
      <c r="DM217" s="83">
        <v>0</v>
      </c>
      <c r="DN217" s="83" t="s">
        <v>483</v>
      </c>
      <c r="DO217" s="83">
        <v>1</v>
      </c>
      <c r="DP217" s="83">
        <v>1</v>
      </c>
      <c r="DQ217" s="83"/>
      <c r="DR217" s="83" t="s">
        <v>108</v>
      </c>
      <c r="DS217" s="83" t="s">
        <v>497</v>
      </c>
      <c r="DU217" s="215" t="s">
        <v>269</v>
      </c>
      <c r="DV217" s="136">
        <v>1</v>
      </c>
      <c r="DW217" s="136">
        <v>3</v>
      </c>
      <c r="DX217" s="215" t="s">
        <v>269</v>
      </c>
      <c r="DY217" s="215" t="s">
        <v>269</v>
      </c>
      <c r="DZ217" s="215" t="s">
        <v>269</v>
      </c>
      <c r="EA217" s="215" t="s">
        <v>269</v>
      </c>
      <c r="EB217" s="215" t="s">
        <v>269</v>
      </c>
      <c r="EC217" s="215" t="s">
        <v>269</v>
      </c>
      <c r="ED217" s="215" t="s">
        <v>269</v>
      </c>
      <c r="EE217" s="215" t="s">
        <v>269</v>
      </c>
    </row>
    <row r="218" spans="1:135" ht="28.8" x14ac:dyDescent="0.55000000000000004">
      <c r="A218" s="83" t="s">
        <v>130</v>
      </c>
      <c r="B218" s="136">
        <v>469525</v>
      </c>
      <c r="C218" t="s">
        <v>870</v>
      </c>
      <c r="D218" s="83" t="s">
        <v>228</v>
      </c>
      <c r="E218" s="138">
        <v>578649024790</v>
      </c>
      <c r="F218" s="83" t="s">
        <v>114</v>
      </c>
      <c r="G218" s="85">
        <v>43643</v>
      </c>
      <c r="H218" s="211" t="s">
        <v>98</v>
      </c>
      <c r="I218" s="84" t="s">
        <v>610</v>
      </c>
      <c r="J218" s="207" t="s">
        <v>627</v>
      </c>
      <c r="K218" s="208" t="s">
        <v>630</v>
      </c>
      <c r="L218" s="83" t="s">
        <v>108</v>
      </c>
      <c r="M218" s="184">
        <v>24450</v>
      </c>
      <c r="N218" s="184"/>
      <c r="O218" s="85" t="s">
        <v>102</v>
      </c>
      <c r="P218" s="185">
        <v>42491</v>
      </c>
      <c r="Q218" s="186" t="s">
        <v>203</v>
      </c>
      <c r="R218" s="186"/>
      <c r="S218" s="186"/>
      <c r="T218" s="187"/>
      <c r="U218" s="188" t="s">
        <v>296</v>
      </c>
      <c r="V218" s="188" t="s">
        <v>297</v>
      </c>
      <c r="W218" s="188" t="s">
        <v>297</v>
      </c>
      <c r="X218" s="189" t="s">
        <v>167</v>
      </c>
      <c r="Y218" s="190"/>
      <c r="Z218" s="83">
        <v>700</v>
      </c>
      <c r="AA218" s="83" t="s">
        <v>193</v>
      </c>
      <c r="AB218" s="83" t="s">
        <v>181</v>
      </c>
      <c r="AC218" s="83" t="s">
        <v>102</v>
      </c>
      <c r="AD218" s="83" t="s">
        <v>5900</v>
      </c>
      <c r="AE218" s="83" t="s">
        <v>102</v>
      </c>
      <c r="AF218" s="83" t="s">
        <v>102</v>
      </c>
      <c r="AG218" s="83" t="s">
        <v>119</v>
      </c>
      <c r="AH218" s="83" t="s">
        <v>5901</v>
      </c>
      <c r="AI218" s="83" t="s">
        <v>104</v>
      </c>
      <c r="AJ218" s="83" t="s">
        <v>105</v>
      </c>
      <c r="AK218" s="191" t="s">
        <v>5900</v>
      </c>
      <c r="AL218" s="191" t="s">
        <v>102</v>
      </c>
      <c r="AM218" s="191" t="s">
        <v>102</v>
      </c>
      <c r="AN218" s="191" t="s">
        <v>119</v>
      </c>
      <c r="AO218" s="191" t="s">
        <v>5901</v>
      </c>
      <c r="AP218" s="191" t="s">
        <v>104</v>
      </c>
      <c r="AQ218" s="191" t="s">
        <v>105</v>
      </c>
      <c r="AR218" s="191" t="s">
        <v>106</v>
      </c>
      <c r="AS218" s="191" t="s">
        <v>5900</v>
      </c>
      <c r="AT218" s="191" t="s">
        <v>485</v>
      </c>
      <c r="AU218" s="191" t="s">
        <v>5901</v>
      </c>
      <c r="AV218" s="191" t="s">
        <v>104</v>
      </c>
      <c r="AW218" s="191" t="s">
        <v>204</v>
      </c>
      <c r="AX218" s="191"/>
      <c r="AY218" s="192" t="s">
        <v>454</v>
      </c>
      <c r="AZ218" s="192" t="s">
        <v>416</v>
      </c>
      <c r="BA218" s="91" t="s">
        <v>108</v>
      </c>
      <c r="BB218" s="90">
        <v>0</v>
      </c>
      <c r="BC218" s="93" t="s">
        <v>102</v>
      </c>
      <c r="BD218" s="93" t="s">
        <v>102</v>
      </c>
      <c r="BE218" s="93" t="s">
        <v>102</v>
      </c>
      <c r="BF218" s="93" t="s">
        <v>102</v>
      </c>
      <c r="BG218" s="97" t="s">
        <v>108</v>
      </c>
      <c r="BH218" s="93" t="s">
        <v>108</v>
      </c>
      <c r="BI218" s="93" t="s">
        <v>102</v>
      </c>
      <c r="BJ218" s="93" t="s">
        <v>102</v>
      </c>
      <c r="BK218" s="93" t="s">
        <v>102</v>
      </c>
      <c r="BL218" s="93" t="s">
        <v>102</v>
      </c>
      <c r="BM218" s="93" t="s">
        <v>102</v>
      </c>
      <c r="BN218" s="93" t="s">
        <v>102</v>
      </c>
      <c r="BO218" s="93" t="s">
        <v>102</v>
      </c>
      <c r="BP218" s="96" t="s">
        <v>102</v>
      </c>
      <c r="BQ218" s="90">
        <v>0</v>
      </c>
      <c r="BR218" s="93" t="s">
        <v>102</v>
      </c>
      <c r="BS218" s="93" t="s">
        <v>102</v>
      </c>
      <c r="BT218" s="93" t="s">
        <v>102</v>
      </c>
      <c r="BU218" s="93" t="s">
        <v>102</v>
      </c>
      <c r="BV218" s="97" t="s">
        <v>108</v>
      </c>
      <c r="BW218" s="93" t="s">
        <v>108</v>
      </c>
      <c r="BX218" s="95" t="s">
        <v>102</v>
      </c>
      <c r="BY218" s="93" t="s">
        <v>102</v>
      </c>
      <c r="BZ218" s="93" t="s">
        <v>102</v>
      </c>
      <c r="CA218" s="93" t="s">
        <v>102</v>
      </c>
      <c r="CB218" s="93" t="s">
        <v>102</v>
      </c>
      <c r="CC218" s="93" t="s">
        <v>102</v>
      </c>
      <c r="CD218" s="93" t="s">
        <v>102</v>
      </c>
      <c r="CE218" s="193" t="s">
        <v>102</v>
      </c>
      <c r="CF218" s="194" t="s">
        <v>436</v>
      </c>
      <c r="CG218" s="195" t="s">
        <v>5902</v>
      </c>
      <c r="CH218" s="101" t="s">
        <v>563</v>
      </c>
      <c r="CI218" s="102"/>
      <c r="CJ218" s="196" t="s">
        <v>577</v>
      </c>
      <c r="CK218" s="104" t="s">
        <v>190</v>
      </c>
      <c r="CL218" s="105"/>
      <c r="CM218" s="83" t="s">
        <v>578</v>
      </c>
      <c r="CN218" s="106" t="s">
        <v>108</v>
      </c>
      <c r="CO218" s="197" t="s">
        <v>566</v>
      </c>
      <c r="CP218" s="107"/>
      <c r="CQ218" s="198" t="s">
        <v>107</v>
      </c>
      <c r="CR218" s="198" t="s">
        <v>107</v>
      </c>
      <c r="CS218" s="199"/>
      <c r="CT218" s="83" t="s">
        <v>109</v>
      </c>
      <c r="CU218" s="83" t="s">
        <v>109</v>
      </c>
      <c r="CV218" s="83">
        <v>34</v>
      </c>
      <c r="CW218" s="83" t="s">
        <v>270</v>
      </c>
      <c r="CX218" s="83">
        <v>34</v>
      </c>
      <c r="CY218" s="83" t="s">
        <v>108</v>
      </c>
      <c r="CZ218" s="83">
        <v>285022.5</v>
      </c>
      <c r="DA218" s="83" t="s">
        <v>5903</v>
      </c>
      <c r="DB218" s="83" t="s">
        <v>118</v>
      </c>
      <c r="DC218" s="83" t="s">
        <v>108</v>
      </c>
      <c r="DD218" s="83">
        <v>5879</v>
      </c>
      <c r="DE218" s="83" t="s">
        <v>173</v>
      </c>
      <c r="DF218" s="83" t="s">
        <v>118</v>
      </c>
      <c r="DG218" s="83" t="s">
        <v>500</v>
      </c>
      <c r="DH218" s="83"/>
      <c r="DI218" s="85">
        <v>43646</v>
      </c>
      <c r="DJ218" s="83" t="s">
        <v>584</v>
      </c>
      <c r="DK218" s="83" t="s">
        <v>102</v>
      </c>
      <c r="DL218" s="83" t="s">
        <v>482</v>
      </c>
      <c r="DM218" s="83">
        <v>0</v>
      </c>
      <c r="DN218" s="83" t="s">
        <v>483</v>
      </c>
      <c r="DO218" s="83">
        <v>1</v>
      </c>
      <c r="DP218" s="83">
        <v>6</v>
      </c>
      <c r="DQ218" s="83"/>
      <c r="DR218" s="83" t="s">
        <v>108</v>
      </c>
      <c r="DS218" s="83" t="s">
        <v>497</v>
      </c>
      <c r="DU218" s="215" t="s">
        <v>269</v>
      </c>
      <c r="DV218" s="136">
        <v>1</v>
      </c>
      <c r="DW218" s="136">
        <v>3</v>
      </c>
      <c r="DX218" s="215" t="s">
        <v>269</v>
      </c>
      <c r="DY218" s="215" t="s">
        <v>269</v>
      </c>
      <c r="DZ218" s="215" t="s">
        <v>269</v>
      </c>
      <c r="EA218" s="215" t="s">
        <v>269</v>
      </c>
      <c r="EB218" s="215" t="s">
        <v>269</v>
      </c>
      <c r="EC218" s="215" t="s">
        <v>269</v>
      </c>
      <c r="ED218" s="215" t="s">
        <v>269</v>
      </c>
      <c r="EE218" s="215" t="s">
        <v>269</v>
      </c>
    </row>
    <row r="219" spans="1:135" ht="57.6" x14ac:dyDescent="0.55000000000000004">
      <c r="A219" s="83" t="s">
        <v>130</v>
      </c>
      <c r="B219" s="136">
        <v>718486</v>
      </c>
      <c r="C219" t="s">
        <v>871</v>
      </c>
      <c r="D219" s="83" t="s">
        <v>228</v>
      </c>
      <c r="E219" s="138">
        <v>606925386059</v>
      </c>
      <c r="F219" s="83" t="s">
        <v>143</v>
      </c>
      <c r="G219" s="85">
        <v>43620</v>
      </c>
      <c r="H219" s="83" t="s">
        <v>98</v>
      </c>
      <c r="I219" s="84" t="s">
        <v>612</v>
      </c>
      <c r="J219" s="207" t="s">
        <v>628</v>
      </c>
      <c r="K219" s="208" t="s">
        <v>633</v>
      </c>
      <c r="L219" s="83" t="s">
        <v>108</v>
      </c>
      <c r="M219" s="184" t="s">
        <v>102</v>
      </c>
      <c r="N219" s="184" t="s">
        <v>556</v>
      </c>
      <c r="O219" s="85" t="s">
        <v>102</v>
      </c>
      <c r="P219" s="185">
        <v>42491</v>
      </c>
      <c r="Q219" s="186" t="s">
        <v>202</v>
      </c>
      <c r="R219" s="186" t="s">
        <v>613</v>
      </c>
      <c r="S219" s="186"/>
      <c r="T219" s="187"/>
      <c r="U219" s="188" t="s">
        <v>295</v>
      </c>
      <c r="V219" s="188" t="s">
        <v>205</v>
      </c>
      <c r="W219" s="188" t="s">
        <v>295</v>
      </c>
      <c r="X219" s="189" t="s">
        <v>107</v>
      </c>
      <c r="Y219" s="190" t="s">
        <v>614</v>
      </c>
      <c r="Z219" s="83">
        <v>700</v>
      </c>
      <c r="AA219" s="83" t="s">
        <v>193</v>
      </c>
      <c r="AB219" s="83" t="s">
        <v>181</v>
      </c>
      <c r="AC219" s="83" t="s">
        <v>102</v>
      </c>
      <c r="AD219" s="83" t="s">
        <v>5904</v>
      </c>
      <c r="AE219" s="83" t="s">
        <v>5905</v>
      </c>
      <c r="AF219" s="83" t="s">
        <v>102</v>
      </c>
      <c r="AG219" s="83" t="s">
        <v>175</v>
      </c>
      <c r="AH219" s="83" t="s">
        <v>5906</v>
      </c>
      <c r="AI219" s="83" t="s">
        <v>104</v>
      </c>
      <c r="AJ219" s="83" t="s">
        <v>105</v>
      </c>
      <c r="AK219" s="191" t="s">
        <v>5904</v>
      </c>
      <c r="AL219" s="191" t="s">
        <v>5905</v>
      </c>
      <c r="AM219" s="191" t="s">
        <v>102</v>
      </c>
      <c r="AN219" s="191" t="s">
        <v>175</v>
      </c>
      <c r="AO219" s="191" t="s">
        <v>5906</v>
      </c>
      <c r="AP219" s="191" t="s">
        <v>104</v>
      </c>
      <c r="AQ219" s="191" t="s">
        <v>105</v>
      </c>
      <c r="AR219" s="191" t="s">
        <v>106</v>
      </c>
      <c r="AS219" s="191"/>
      <c r="AT219" s="191"/>
      <c r="AU219" s="191"/>
      <c r="AV219" s="191"/>
      <c r="AW219" s="191"/>
      <c r="AX219" s="191" t="s">
        <v>575</v>
      </c>
      <c r="AY219" s="192" t="s">
        <v>454</v>
      </c>
      <c r="AZ219" s="192" t="s">
        <v>108</v>
      </c>
      <c r="BA219" s="91" t="s">
        <v>108</v>
      </c>
      <c r="BB219" s="90">
        <v>0</v>
      </c>
      <c r="BC219" s="93" t="s">
        <v>102</v>
      </c>
      <c r="BD219" s="93" t="s">
        <v>102</v>
      </c>
      <c r="BE219" s="93" t="s">
        <v>102</v>
      </c>
      <c r="BF219" s="93" t="s">
        <v>102</v>
      </c>
      <c r="BG219" s="97" t="s">
        <v>108</v>
      </c>
      <c r="BH219" s="93" t="s">
        <v>108</v>
      </c>
      <c r="BI219" s="93" t="s">
        <v>102</v>
      </c>
      <c r="BJ219" s="93" t="s">
        <v>102</v>
      </c>
      <c r="BK219" s="93" t="s">
        <v>102</v>
      </c>
      <c r="BL219" s="93" t="s">
        <v>102</v>
      </c>
      <c r="BM219" s="93" t="s">
        <v>102</v>
      </c>
      <c r="BN219" s="93" t="s">
        <v>102</v>
      </c>
      <c r="BO219" s="93" t="s">
        <v>102</v>
      </c>
      <c r="BP219" s="96" t="s">
        <v>102</v>
      </c>
      <c r="BQ219" s="90">
        <v>0</v>
      </c>
      <c r="BR219" s="93" t="s">
        <v>102</v>
      </c>
      <c r="BS219" s="93" t="s">
        <v>102</v>
      </c>
      <c r="BT219" s="93" t="s">
        <v>102</v>
      </c>
      <c r="BU219" s="93" t="s">
        <v>102</v>
      </c>
      <c r="BV219" s="97" t="s">
        <v>108</v>
      </c>
      <c r="BW219" s="93" t="s">
        <v>108</v>
      </c>
      <c r="BX219" s="95" t="s">
        <v>102</v>
      </c>
      <c r="BY219" s="93" t="s">
        <v>102</v>
      </c>
      <c r="BZ219" s="93" t="s">
        <v>102</v>
      </c>
      <c r="CA219" s="93" t="s">
        <v>102</v>
      </c>
      <c r="CB219" s="93" t="s">
        <v>102</v>
      </c>
      <c r="CC219" s="93" t="s">
        <v>102</v>
      </c>
      <c r="CD219" s="93" t="s">
        <v>102</v>
      </c>
      <c r="CE219" s="193" t="s">
        <v>102</v>
      </c>
      <c r="CF219" s="194" t="s">
        <v>508</v>
      </c>
      <c r="CG219" s="195" t="s">
        <v>102</v>
      </c>
      <c r="CH219" s="101" t="e">
        <v>#N/A</v>
      </c>
      <c r="CI219" s="102" t="s">
        <v>580</v>
      </c>
      <c r="CJ219" s="196" t="s">
        <v>108</v>
      </c>
      <c r="CK219" s="104" t="s">
        <v>109</v>
      </c>
      <c r="CL219" s="105" t="s">
        <v>579</v>
      </c>
      <c r="CM219" s="83" t="s">
        <v>108</v>
      </c>
      <c r="CN219" s="106" t="s">
        <v>108</v>
      </c>
      <c r="CO219" s="197" t="s">
        <v>108</v>
      </c>
      <c r="CP219" s="107"/>
      <c r="CQ219" s="198" t="s">
        <v>474</v>
      </c>
      <c r="CR219" s="198" t="s">
        <v>474</v>
      </c>
      <c r="CS219" s="199" t="s">
        <v>616</v>
      </c>
      <c r="CT219" s="83" t="s">
        <v>109</v>
      </c>
      <c r="CU219" s="83" t="s">
        <v>109</v>
      </c>
      <c r="CV219" s="83">
        <v>96</v>
      </c>
      <c r="CW219" s="83" t="s">
        <v>112</v>
      </c>
      <c r="CX219" s="83">
        <v>96</v>
      </c>
      <c r="CY219" s="83" t="s">
        <v>5907</v>
      </c>
      <c r="CZ219" s="83">
        <v>286342</v>
      </c>
      <c r="DA219" s="83" t="s">
        <v>138</v>
      </c>
      <c r="DB219" s="83" t="s">
        <v>124</v>
      </c>
      <c r="DC219" s="83" t="s">
        <v>501</v>
      </c>
      <c r="DD219" s="83">
        <v>8200</v>
      </c>
      <c r="DE219" s="83" t="s">
        <v>582</v>
      </c>
      <c r="DF219" s="83" t="s">
        <v>145</v>
      </c>
      <c r="DG219" s="83" t="s">
        <v>501</v>
      </c>
      <c r="DH219" s="83" t="s">
        <v>582</v>
      </c>
      <c r="DI219" s="85">
        <v>43646</v>
      </c>
      <c r="DJ219" s="83" t="s">
        <v>584</v>
      </c>
      <c r="DK219" s="83" t="s">
        <v>102</v>
      </c>
      <c r="DL219" s="83" t="s">
        <v>482</v>
      </c>
      <c r="DM219" s="83">
        <v>0</v>
      </c>
      <c r="DN219" s="83" t="s">
        <v>238</v>
      </c>
      <c r="DO219" s="83">
        <v>1</v>
      </c>
      <c r="DP219" s="83">
        <v>2</v>
      </c>
      <c r="DQ219" s="83"/>
      <c r="DR219" s="83" t="s">
        <v>108</v>
      </c>
      <c r="DS219" s="83" t="s">
        <v>497</v>
      </c>
      <c r="DU219" s="215" t="s">
        <v>269</v>
      </c>
      <c r="DV219" s="136">
        <v>1</v>
      </c>
      <c r="DW219" s="136">
        <v>3</v>
      </c>
      <c r="DX219" s="215" t="s">
        <v>269</v>
      </c>
      <c r="DY219" s="215" t="s">
        <v>269</v>
      </c>
      <c r="DZ219" s="215" t="s">
        <v>269</v>
      </c>
      <c r="EA219" s="215" t="s">
        <v>269</v>
      </c>
      <c r="EB219" s="215" t="s">
        <v>269</v>
      </c>
      <c r="EC219" s="215" t="s">
        <v>269</v>
      </c>
      <c r="ED219" s="215" t="s">
        <v>269</v>
      </c>
      <c r="EE219" s="215" t="s">
        <v>269</v>
      </c>
    </row>
    <row r="220" spans="1:135" ht="28.8" x14ac:dyDescent="0.55000000000000004">
      <c r="A220" s="83" t="s">
        <v>130</v>
      </c>
      <c r="B220" s="136">
        <v>239765</v>
      </c>
      <c r="C220" t="s">
        <v>872</v>
      </c>
      <c r="D220" s="83" t="s">
        <v>228</v>
      </c>
      <c r="E220" s="138">
        <v>214660536810</v>
      </c>
      <c r="F220" s="83" t="s">
        <v>114</v>
      </c>
      <c r="G220" s="85">
        <v>43634</v>
      </c>
      <c r="H220" s="83" t="s">
        <v>98</v>
      </c>
      <c r="I220" s="84" t="s">
        <v>618</v>
      </c>
      <c r="J220" s="207" t="s">
        <v>629</v>
      </c>
      <c r="K220" s="208" t="s">
        <v>634</v>
      </c>
      <c r="L220" s="83" t="s">
        <v>108</v>
      </c>
      <c r="M220" s="184">
        <v>27540</v>
      </c>
      <c r="N220" s="184"/>
      <c r="O220" s="85" t="s">
        <v>102</v>
      </c>
      <c r="P220" s="185">
        <v>43013</v>
      </c>
      <c r="Q220" s="186" t="s">
        <v>203</v>
      </c>
      <c r="R220" s="186"/>
      <c r="S220" s="186"/>
      <c r="T220" s="187"/>
      <c r="U220" s="188" t="s">
        <v>296</v>
      </c>
      <c r="V220" s="188" t="s">
        <v>205</v>
      </c>
      <c r="W220" s="189" t="s">
        <v>619</v>
      </c>
      <c r="X220" s="189" t="s">
        <v>107</v>
      </c>
      <c r="Y220" s="190" t="s">
        <v>614</v>
      </c>
      <c r="Z220" s="83">
        <v>700</v>
      </c>
      <c r="AA220" s="83" t="s">
        <v>193</v>
      </c>
      <c r="AB220" s="83" t="s">
        <v>181</v>
      </c>
      <c r="AC220" s="83" t="s">
        <v>102</v>
      </c>
      <c r="AD220" s="83" t="s">
        <v>5908</v>
      </c>
      <c r="AE220" s="83" t="s">
        <v>102</v>
      </c>
      <c r="AF220" s="83" t="s">
        <v>102</v>
      </c>
      <c r="AG220" s="83" t="s">
        <v>174</v>
      </c>
      <c r="AH220" s="83" t="s">
        <v>5897</v>
      </c>
      <c r="AI220" s="83" t="s">
        <v>104</v>
      </c>
      <c r="AJ220" s="83" t="s">
        <v>105</v>
      </c>
      <c r="AK220" s="191" t="s">
        <v>5908</v>
      </c>
      <c r="AL220" s="191" t="s">
        <v>102</v>
      </c>
      <c r="AM220" s="191" t="s">
        <v>102</v>
      </c>
      <c r="AN220" s="191" t="s">
        <v>174</v>
      </c>
      <c r="AO220" s="191" t="s">
        <v>5897</v>
      </c>
      <c r="AP220" s="191" t="s">
        <v>104</v>
      </c>
      <c r="AQ220" s="191" t="s">
        <v>105</v>
      </c>
      <c r="AR220" s="191" t="s">
        <v>106</v>
      </c>
      <c r="AS220" s="191" t="s">
        <v>5908</v>
      </c>
      <c r="AT220" s="191" t="s">
        <v>488</v>
      </c>
      <c r="AU220" s="191" t="s">
        <v>5909</v>
      </c>
      <c r="AV220" s="191" t="s">
        <v>104</v>
      </c>
      <c r="AW220" s="191" t="s">
        <v>204</v>
      </c>
      <c r="AX220" s="191"/>
      <c r="AY220" s="192" t="s">
        <v>454</v>
      </c>
      <c r="AZ220" s="192" t="s">
        <v>416</v>
      </c>
      <c r="BA220" s="91" t="s">
        <v>108</v>
      </c>
      <c r="BB220" s="90">
        <v>0</v>
      </c>
      <c r="BC220" s="93" t="s">
        <v>102</v>
      </c>
      <c r="BD220" s="93" t="s">
        <v>102</v>
      </c>
      <c r="BE220" s="93" t="s">
        <v>102</v>
      </c>
      <c r="BF220" s="93" t="s">
        <v>102</v>
      </c>
      <c r="BG220" s="97" t="s">
        <v>108</v>
      </c>
      <c r="BH220" s="93" t="s">
        <v>108</v>
      </c>
      <c r="BI220" s="93" t="s">
        <v>102</v>
      </c>
      <c r="BJ220" s="93" t="s">
        <v>102</v>
      </c>
      <c r="BK220" s="93" t="s">
        <v>102</v>
      </c>
      <c r="BL220" s="93" t="s">
        <v>102</v>
      </c>
      <c r="BM220" s="93" t="s">
        <v>102</v>
      </c>
      <c r="BN220" s="93" t="s">
        <v>102</v>
      </c>
      <c r="BO220" s="93" t="s">
        <v>102</v>
      </c>
      <c r="BP220" s="96" t="s">
        <v>102</v>
      </c>
      <c r="BQ220" s="90">
        <v>0</v>
      </c>
      <c r="BR220" s="93" t="s">
        <v>102</v>
      </c>
      <c r="BS220" s="93" t="s">
        <v>102</v>
      </c>
      <c r="BT220" s="93" t="s">
        <v>102</v>
      </c>
      <c r="BU220" s="93" t="s">
        <v>102</v>
      </c>
      <c r="BV220" s="97" t="s">
        <v>108</v>
      </c>
      <c r="BW220" s="93" t="s">
        <v>108</v>
      </c>
      <c r="BX220" s="95" t="s">
        <v>102</v>
      </c>
      <c r="BY220" s="93" t="s">
        <v>102</v>
      </c>
      <c r="BZ220" s="93" t="s">
        <v>102</v>
      </c>
      <c r="CA220" s="93" t="s">
        <v>102</v>
      </c>
      <c r="CB220" s="93" t="s">
        <v>102</v>
      </c>
      <c r="CC220" s="93" t="s">
        <v>102</v>
      </c>
      <c r="CD220" s="93" t="s">
        <v>102</v>
      </c>
      <c r="CE220" s="193" t="s">
        <v>102</v>
      </c>
      <c r="CF220" s="194" t="s">
        <v>436</v>
      </c>
      <c r="CG220" s="195" t="s">
        <v>5910</v>
      </c>
      <c r="CH220" s="101" t="s">
        <v>310</v>
      </c>
      <c r="CI220" s="102"/>
      <c r="CJ220" s="196" t="s">
        <v>5911</v>
      </c>
      <c r="CK220" s="104" t="s">
        <v>190</v>
      </c>
      <c r="CL220" s="105"/>
      <c r="CM220" s="83" t="s">
        <v>623</v>
      </c>
      <c r="CN220" s="106" t="s">
        <v>624</v>
      </c>
      <c r="CO220" s="197" t="s">
        <v>625</v>
      </c>
      <c r="CP220" s="107"/>
      <c r="CQ220" s="198" t="s">
        <v>474</v>
      </c>
      <c r="CR220" s="198" t="s">
        <v>474</v>
      </c>
      <c r="CS220" s="199"/>
      <c r="CT220" s="83" t="s">
        <v>109</v>
      </c>
      <c r="CU220" s="83" t="s">
        <v>109</v>
      </c>
      <c r="CV220" s="83">
        <v>77</v>
      </c>
      <c r="CW220" s="83" t="s">
        <v>139</v>
      </c>
      <c r="CX220" s="83">
        <v>77</v>
      </c>
      <c r="CY220" s="83" t="s">
        <v>108</v>
      </c>
      <c r="CZ220" s="83">
        <v>287661.5</v>
      </c>
      <c r="DA220" s="83" t="s">
        <v>581</v>
      </c>
      <c r="DB220" s="83" t="s">
        <v>152</v>
      </c>
      <c r="DC220" s="83" t="s">
        <v>500</v>
      </c>
      <c r="DD220" s="83">
        <v>8068</v>
      </c>
      <c r="DE220" s="83" t="s">
        <v>606</v>
      </c>
      <c r="DF220" s="83" t="s">
        <v>152</v>
      </c>
      <c r="DG220" s="83" t="s">
        <v>500</v>
      </c>
      <c r="DH220" s="83"/>
      <c r="DI220" s="85">
        <v>43646</v>
      </c>
      <c r="DJ220" s="83" t="s">
        <v>584</v>
      </c>
      <c r="DK220" s="83" t="s">
        <v>102</v>
      </c>
      <c r="DL220" s="83" t="s">
        <v>482</v>
      </c>
      <c r="DM220" s="83">
        <v>0</v>
      </c>
      <c r="DN220" s="83" t="s">
        <v>483</v>
      </c>
      <c r="DO220" s="83">
        <v>1</v>
      </c>
      <c r="DP220" s="83">
        <v>3</v>
      </c>
      <c r="DQ220" s="83"/>
      <c r="DR220" s="83" t="s">
        <v>108</v>
      </c>
      <c r="DS220" s="83" t="s">
        <v>497</v>
      </c>
      <c r="DU220" s="215" t="s">
        <v>269</v>
      </c>
      <c r="DV220" s="136">
        <v>1</v>
      </c>
      <c r="DW220" s="136">
        <v>3</v>
      </c>
      <c r="DX220" s="215" t="s">
        <v>269</v>
      </c>
      <c r="DY220" s="215" t="s">
        <v>269</v>
      </c>
      <c r="DZ220" s="215" t="s">
        <v>269</v>
      </c>
      <c r="EA220" s="215" t="s">
        <v>269</v>
      </c>
      <c r="EB220" s="215" t="s">
        <v>269</v>
      </c>
      <c r="EC220" s="215" t="s">
        <v>269</v>
      </c>
      <c r="ED220" s="215" t="s">
        <v>269</v>
      </c>
      <c r="EE220" s="215" t="s">
        <v>269</v>
      </c>
    </row>
    <row r="221" spans="1:135" ht="28.8" x14ac:dyDescent="0.55000000000000004">
      <c r="A221" s="83" t="s">
        <v>130</v>
      </c>
      <c r="B221" s="136">
        <v>950810</v>
      </c>
      <c r="C221" t="s">
        <v>873</v>
      </c>
      <c r="D221" s="83" t="s">
        <v>228</v>
      </c>
      <c r="E221" s="138">
        <v>212599444521</v>
      </c>
      <c r="F221" s="83" t="s">
        <v>114</v>
      </c>
      <c r="G221" s="85">
        <v>43643</v>
      </c>
      <c r="H221" s="211" t="s">
        <v>98</v>
      </c>
      <c r="I221" s="84" t="s">
        <v>610</v>
      </c>
      <c r="J221" s="207" t="s">
        <v>627</v>
      </c>
      <c r="K221" s="208" t="s">
        <v>630</v>
      </c>
      <c r="L221" s="83" t="s">
        <v>108</v>
      </c>
      <c r="M221" s="184">
        <v>24451</v>
      </c>
      <c r="N221" s="184"/>
      <c r="O221" s="85" t="s">
        <v>102</v>
      </c>
      <c r="P221" s="185">
        <v>42491</v>
      </c>
      <c r="Q221" s="186" t="s">
        <v>203</v>
      </c>
      <c r="R221" s="186"/>
      <c r="S221" s="186"/>
      <c r="T221" s="187"/>
      <c r="U221" s="188" t="s">
        <v>296</v>
      </c>
      <c r="V221" s="188" t="s">
        <v>297</v>
      </c>
      <c r="W221" s="188" t="s">
        <v>297</v>
      </c>
      <c r="X221" s="189" t="s">
        <v>167</v>
      </c>
      <c r="Y221" s="190"/>
      <c r="Z221" s="83">
        <v>700</v>
      </c>
      <c r="AA221" s="83" t="s">
        <v>193</v>
      </c>
      <c r="AB221" s="83" t="s">
        <v>181</v>
      </c>
      <c r="AC221" s="83" t="s">
        <v>102</v>
      </c>
      <c r="AD221" s="83" t="s">
        <v>5912</v>
      </c>
      <c r="AE221" s="83" t="s">
        <v>102</v>
      </c>
      <c r="AF221" s="83" t="s">
        <v>102</v>
      </c>
      <c r="AG221" s="83" t="s">
        <v>119</v>
      </c>
      <c r="AH221" s="83" t="s">
        <v>5913</v>
      </c>
      <c r="AI221" s="83" t="s">
        <v>104</v>
      </c>
      <c r="AJ221" s="83" t="s">
        <v>105</v>
      </c>
      <c r="AK221" s="191" t="s">
        <v>5912</v>
      </c>
      <c r="AL221" s="191" t="s">
        <v>102</v>
      </c>
      <c r="AM221" s="191" t="s">
        <v>102</v>
      </c>
      <c r="AN221" s="191" t="s">
        <v>119</v>
      </c>
      <c r="AO221" s="191" t="s">
        <v>5913</v>
      </c>
      <c r="AP221" s="191" t="s">
        <v>104</v>
      </c>
      <c r="AQ221" s="191" t="s">
        <v>105</v>
      </c>
      <c r="AR221" s="191" t="s">
        <v>106</v>
      </c>
      <c r="AS221" s="191" t="s">
        <v>5912</v>
      </c>
      <c r="AT221" s="191" t="s">
        <v>485</v>
      </c>
      <c r="AU221" s="191" t="s">
        <v>5913</v>
      </c>
      <c r="AV221" s="191" t="s">
        <v>104</v>
      </c>
      <c r="AW221" s="191" t="s">
        <v>204</v>
      </c>
      <c r="AX221" s="191"/>
      <c r="AY221" s="192" t="s">
        <v>454</v>
      </c>
      <c r="AZ221" s="192" t="s">
        <v>416</v>
      </c>
      <c r="BA221" s="91" t="s">
        <v>108</v>
      </c>
      <c r="BB221" s="90">
        <v>0</v>
      </c>
      <c r="BC221" s="93" t="s">
        <v>102</v>
      </c>
      <c r="BD221" s="93" t="s">
        <v>102</v>
      </c>
      <c r="BE221" s="93" t="s">
        <v>102</v>
      </c>
      <c r="BF221" s="93" t="s">
        <v>102</v>
      </c>
      <c r="BG221" s="97" t="s">
        <v>108</v>
      </c>
      <c r="BH221" s="93" t="s">
        <v>108</v>
      </c>
      <c r="BI221" s="93" t="s">
        <v>102</v>
      </c>
      <c r="BJ221" s="93" t="s">
        <v>102</v>
      </c>
      <c r="BK221" s="93" t="s">
        <v>102</v>
      </c>
      <c r="BL221" s="93" t="s">
        <v>102</v>
      </c>
      <c r="BM221" s="93" t="s">
        <v>102</v>
      </c>
      <c r="BN221" s="93" t="s">
        <v>102</v>
      </c>
      <c r="BO221" s="93" t="s">
        <v>102</v>
      </c>
      <c r="BP221" s="96" t="s">
        <v>102</v>
      </c>
      <c r="BQ221" s="90">
        <v>0</v>
      </c>
      <c r="BR221" s="93" t="s">
        <v>102</v>
      </c>
      <c r="BS221" s="93" t="s">
        <v>102</v>
      </c>
      <c r="BT221" s="93" t="s">
        <v>102</v>
      </c>
      <c r="BU221" s="93" t="s">
        <v>102</v>
      </c>
      <c r="BV221" s="97" t="s">
        <v>108</v>
      </c>
      <c r="BW221" s="93" t="s">
        <v>108</v>
      </c>
      <c r="BX221" s="95" t="s">
        <v>102</v>
      </c>
      <c r="BY221" s="93" t="s">
        <v>102</v>
      </c>
      <c r="BZ221" s="93" t="s">
        <v>102</v>
      </c>
      <c r="CA221" s="93" t="s">
        <v>102</v>
      </c>
      <c r="CB221" s="93" t="s">
        <v>102</v>
      </c>
      <c r="CC221" s="93" t="s">
        <v>102</v>
      </c>
      <c r="CD221" s="93" t="s">
        <v>102</v>
      </c>
      <c r="CE221" s="193" t="s">
        <v>102</v>
      </c>
      <c r="CF221" s="194" t="s">
        <v>436</v>
      </c>
      <c r="CG221" s="195" t="s">
        <v>5914</v>
      </c>
      <c r="CH221" s="101" t="s">
        <v>563</v>
      </c>
      <c r="CI221" s="102"/>
      <c r="CJ221" s="196" t="s">
        <v>577</v>
      </c>
      <c r="CK221" s="104" t="s">
        <v>190</v>
      </c>
      <c r="CL221" s="105"/>
      <c r="CM221" s="83" t="s">
        <v>578</v>
      </c>
      <c r="CN221" s="106" t="s">
        <v>108</v>
      </c>
      <c r="CO221" s="197" t="s">
        <v>566</v>
      </c>
      <c r="CP221" s="107"/>
      <c r="CQ221" s="198" t="s">
        <v>107</v>
      </c>
      <c r="CR221" s="198" t="s">
        <v>107</v>
      </c>
      <c r="CS221" s="199"/>
      <c r="CT221" s="83" t="s">
        <v>109</v>
      </c>
      <c r="CU221" s="83" t="s">
        <v>109</v>
      </c>
      <c r="CV221" s="83">
        <v>49</v>
      </c>
      <c r="CW221" s="83" t="s">
        <v>270</v>
      </c>
      <c r="CX221" s="83">
        <v>49</v>
      </c>
      <c r="CY221" s="83" t="s">
        <v>108</v>
      </c>
      <c r="CZ221" s="83">
        <v>288981</v>
      </c>
      <c r="DA221" s="83" t="s">
        <v>5915</v>
      </c>
      <c r="DB221" s="83" t="s">
        <v>118</v>
      </c>
      <c r="DC221" s="83" t="s">
        <v>108</v>
      </c>
      <c r="DD221" s="83">
        <v>4180</v>
      </c>
      <c r="DE221" s="83" t="s">
        <v>173</v>
      </c>
      <c r="DF221" s="83" t="s">
        <v>118</v>
      </c>
      <c r="DG221" s="83" t="s">
        <v>500</v>
      </c>
      <c r="DH221" s="83"/>
      <c r="DI221" s="85">
        <v>43646</v>
      </c>
      <c r="DJ221" s="83" t="s">
        <v>584</v>
      </c>
      <c r="DK221" s="83" t="s">
        <v>102</v>
      </c>
      <c r="DL221" s="83" t="s">
        <v>482</v>
      </c>
      <c r="DM221" s="83">
        <v>0</v>
      </c>
      <c r="DN221" s="83" t="s">
        <v>483</v>
      </c>
      <c r="DO221" s="83">
        <v>1</v>
      </c>
      <c r="DP221" s="83">
        <v>5</v>
      </c>
      <c r="DQ221" s="83"/>
      <c r="DR221" s="83" t="s">
        <v>108</v>
      </c>
      <c r="DS221" s="83" t="s">
        <v>497</v>
      </c>
      <c r="DU221" s="215" t="s">
        <v>269</v>
      </c>
      <c r="DV221" s="136">
        <v>1</v>
      </c>
      <c r="DW221" s="136">
        <v>3</v>
      </c>
      <c r="DX221" s="215" t="s">
        <v>269</v>
      </c>
      <c r="DY221" s="215" t="s">
        <v>269</v>
      </c>
      <c r="DZ221" s="215" t="s">
        <v>269</v>
      </c>
      <c r="EA221" s="215" t="s">
        <v>269</v>
      </c>
      <c r="EB221" s="215" t="s">
        <v>269</v>
      </c>
      <c r="EC221" s="215" t="s">
        <v>269</v>
      </c>
      <c r="ED221" s="215" t="s">
        <v>269</v>
      </c>
      <c r="EE221" s="215" t="s">
        <v>269</v>
      </c>
    </row>
    <row r="222" spans="1:135" ht="57.6" x14ac:dyDescent="0.55000000000000004">
      <c r="A222" s="83" t="s">
        <v>130</v>
      </c>
      <c r="B222" s="136">
        <v>947741</v>
      </c>
      <c r="C222" t="s">
        <v>874</v>
      </c>
      <c r="D222" s="83" t="s">
        <v>228</v>
      </c>
      <c r="E222" s="138">
        <v>517454781532</v>
      </c>
      <c r="F222" s="83" t="s">
        <v>143</v>
      </c>
      <c r="G222" s="85">
        <v>43620</v>
      </c>
      <c r="H222" s="83" t="s">
        <v>98</v>
      </c>
      <c r="I222" s="84" t="s">
        <v>612</v>
      </c>
      <c r="J222" s="207" t="s">
        <v>628</v>
      </c>
      <c r="K222" s="208" t="s">
        <v>633</v>
      </c>
      <c r="L222" s="83" t="s">
        <v>108</v>
      </c>
      <c r="M222" s="184" t="s">
        <v>102</v>
      </c>
      <c r="N222" s="184" t="s">
        <v>556</v>
      </c>
      <c r="O222" s="85" t="s">
        <v>102</v>
      </c>
      <c r="P222" s="185">
        <v>42491</v>
      </c>
      <c r="Q222" s="186" t="s">
        <v>202</v>
      </c>
      <c r="R222" s="186" t="s">
        <v>613</v>
      </c>
      <c r="S222" s="186"/>
      <c r="T222" s="187"/>
      <c r="U222" s="188" t="s">
        <v>295</v>
      </c>
      <c r="V222" s="188" t="s">
        <v>205</v>
      </c>
      <c r="W222" s="188" t="s">
        <v>295</v>
      </c>
      <c r="X222" s="189" t="s">
        <v>107</v>
      </c>
      <c r="Y222" s="190" t="s">
        <v>614</v>
      </c>
      <c r="Z222" s="83">
        <v>700</v>
      </c>
      <c r="AA222" s="83" t="s">
        <v>193</v>
      </c>
      <c r="AB222" s="83" t="s">
        <v>181</v>
      </c>
      <c r="AC222" s="83" t="s">
        <v>102</v>
      </c>
      <c r="AD222" s="83" t="s">
        <v>5916</v>
      </c>
      <c r="AE222" s="83" t="s">
        <v>5917</v>
      </c>
      <c r="AF222" s="83" t="s">
        <v>102</v>
      </c>
      <c r="AG222" s="83" t="s">
        <v>175</v>
      </c>
      <c r="AH222" s="83" t="s">
        <v>5918</v>
      </c>
      <c r="AI222" s="83" t="s">
        <v>104</v>
      </c>
      <c r="AJ222" s="83" t="s">
        <v>105</v>
      </c>
      <c r="AK222" s="191" t="s">
        <v>5916</v>
      </c>
      <c r="AL222" s="191" t="s">
        <v>5917</v>
      </c>
      <c r="AM222" s="191" t="s">
        <v>102</v>
      </c>
      <c r="AN222" s="191" t="s">
        <v>175</v>
      </c>
      <c r="AO222" s="191" t="s">
        <v>5918</v>
      </c>
      <c r="AP222" s="191" t="s">
        <v>104</v>
      </c>
      <c r="AQ222" s="191" t="s">
        <v>105</v>
      </c>
      <c r="AR222" s="191" t="s">
        <v>106</v>
      </c>
      <c r="AS222" s="191"/>
      <c r="AT222" s="191"/>
      <c r="AU222" s="191"/>
      <c r="AV222" s="191"/>
      <c r="AW222" s="191"/>
      <c r="AX222" s="191" t="s">
        <v>575</v>
      </c>
      <c r="AY222" s="192" t="s">
        <v>454</v>
      </c>
      <c r="AZ222" s="192" t="s">
        <v>108</v>
      </c>
      <c r="BA222" s="91" t="s">
        <v>108</v>
      </c>
      <c r="BB222" s="90">
        <v>0</v>
      </c>
      <c r="BC222" s="93" t="s">
        <v>102</v>
      </c>
      <c r="BD222" s="93" t="s">
        <v>102</v>
      </c>
      <c r="BE222" s="93" t="s">
        <v>102</v>
      </c>
      <c r="BF222" s="93" t="s">
        <v>102</v>
      </c>
      <c r="BG222" s="97" t="s">
        <v>108</v>
      </c>
      <c r="BH222" s="93" t="s">
        <v>108</v>
      </c>
      <c r="BI222" s="93" t="s">
        <v>102</v>
      </c>
      <c r="BJ222" s="93" t="s">
        <v>102</v>
      </c>
      <c r="BK222" s="93" t="s">
        <v>102</v>
      </c>
      <c r="BL222" s="93" t="s">
        <v>102</v>
      </c>
      <c r="BM222" s="93" t="s">
        <v>102</v>
      </c>
      <c r="BN222" s="93" t="s">
        <v>102</v>
      </c>
      <c r="BO222" s="93" t="s">
        <v>102</v>
      </c>
      <c r="BP222" s="96" t="s">
        <v>102</v>
      </c>
      <c r="BQ222" s="90">
        <v>0</v>
      </c>
      <c r="BR222" s="93" t="s">
        <v>102</v>
      </c>
      <c r="BS222" s="93" t="s">
        <v>102</v>
      </c>
      <c r="BT222" s="93" t="s">
        <v>102</v>
      </c>
      <c r="BU222" s="93" t="s">
        <v>102</v>
      </c>
      <c r="BV222" s="97" t="s">
        <v>108</v>
      </c>
      <c r="BW222" s="93" t="s">
        <v>108</v>
      </c>
      <c r="BX222" s="95" t="s">
        <v>102</v>
      </c>
      <c r="BY222" s="93" t="s">
        <v>102</v>
      </c>
      <c r="BZ222" s="93" t="s">
        <v>102</v>
      </c>
      <c r="CA222" s="93" t="s">
        <v>102</v>
      </c>
      <c r="CB222" s="93" t="s">
        <v>102</v>
      </c>
      <c r="CC222" s="93" t="s">
        <v>102</v>
      </c>
      <c r="CD222" s="93" t="s">
        <v>102</v>
      </c>
      <c r="CE222" s="193" t="s">
        <v>102</v>
      </c>
      <c r="CF222" s="194" t="s">
        <v>508</v>
      </c>
      <c r="CG222" s="195" t="s">
        <v>102</v>
      </c>
      <c r="CH222" s="101" t="e">
        <v>#N/A</v>
      </c>
      <c r="CI222" s="102" t="s">
        <v>580</v>
      </c>
      <c r="CJ222" s="196" t="s">
        <v>108</v>
      </c>
      <c r="CK222" s="104" t="s">
        <v>109</v>
      </c>
      <c r="CL222" s="105" t="s">
        <v>579</v>
      </c>
      <c r="CM222" s="83" t="s">
        <v>108</v>
      </c>
      <c r="CN222" s="106" t="s">
        <v>108</v>
      </c>
      <c r="CO222" s="197" t="s">
        <v>108</v>
      </c>
      <c r="CP222" s="107"/>
      <c r="CQ222" s="198" t="s">
        <v>474</v>
      </c>
      <c r="CR222" s="198" t="s">
        <v>474</v>
      </c>
      <c r="CS222" s="199" t="s">
        <v>616</v>
      </c>
      <c r="CT222" s="83" t="s">
        <v>109</v>
      </c>
      <c r="CU222" s="83" t="s">
        <v>109</v>
      </c>
      <c r="CV222" s="83">
        <v>33</v>
      </c>
      <c r="CW222" s="83" t="s">
        <v>112</v>
      </c>
      <c r="CX222" s="83">
        <v>33</v>
      </c>
      <c r="CY222" s="83" t="s">
        <v>5919</v>
      </c>
      <c r="CZ222" s="83">
        <v>290300.5</v>
      </c>
      <c r="DA222" s="83" t="s">
        <v>138</v>
      </c>
      <c r="DB222" s="83" t="s">
        <v>124</v>
      </c>
      <c r="DC222" s="83" t="s">
        <v>501</v>
      </c>
      <c r="DD222" s="83">
        <v>1864</v>
      </c>
      <c r="DE222" s="83" t="s">
        <v>582</v>
      </c>
      <c r="DF222" s="83" t="s">
        <v>145</v>
      </c>
      <c r="DG222" s="83" t="s">
        <v>501</v>
      </c>
      <c r="DH222" s="83" t="s">
        <v>582</v>
      </c>
      <c r="DI222" s="85">
        <v>43646</v>
      </c>
      <c r="DJ222" s="83" t="s">
        <v>584</v>
      </c>
      <c r="DK222" s="83" t="s">
        <v>102</v>
      </c>
      <c r="DL222" s="83" t="s">
        <v>482</v>
      </c>
      <c r="DM222" s="83">
        <v>0</v>
      </c>
      <c r="DN222" s="83" t="s">
        <v>238</v>
      </c>
      <c r="DO222" s="83">
        <v>1</v>
      </c>
      <c r="DP222" s="83">
        <v>6</v>
      </c>
      <c r="DQ222" s="83"/>
      <c r="DR222" s="83" t="s">
        <v>108</v>
      </c>
      <c r="DS222" s="83" t="s">
        <v>497</v>
      </c>
      <c r="DU222" s="215" t="s">
        <v>269</v>
      </c>
      <c r="DV222" s="136">
        <v>1</v>
      </c>
      <c r="DW222" s="136">
        <v>3</v>
      </c>
      <c r="DX222" s="215" t="s">
        <v>269</v>
      </c>
      <c r="DY222" s="215" t="s">
        <v>269</v>
      </c>
      <c r="DZ222" s="215" t="s">
        <v>269</v>
      </c>
      <c r="EA222" s="215" t="s">
        <v>269</v>
      </c>
      <c r="EB222" s="215" t="s">
        <v>269</v>
      </c>
      <c r="EC222" s="215" t="s">
        <v>269</v>
      </c>
      <c r="ED222" s="215" t="s">
        <v>269</v>
      </c>
      <c r="EE222" s="215" t="s">
        <v>269</v>
      </c>
    </row>
    <row r="223" spans="1:135" ht="28.8" x14ac:dyDescent="0.55000000000000004">
      <c r="A223" s="83" t="s">
        <v>130</v>
      </c>
      <c r="B223" s="136">
        <v>264636</v>
      </c>
      <c r="C223" t="s">
        <v>875</v>
      </c>
      <c r="D223" s="83" t="s">
        <v>228</v>
      </c>
      <c r="E223" s="138">
        <v>872019278820</v>
      </c>
      <c r="F223" s="83" t="s">
        <v>114</v>
      </c>
      <c r="G223" s="85">
        <v>43634</v>
      </c>
      <c r="H223" s="83" t="s">
        <v>98</v>
      </c>
      <c r="I223" s="84" t="s">
        <v>618</v>
      </c>
      <c r="J223" s="207" t="s">
        <v>629</v>
      </c>
      <c r="K223" s="208" t="s">
        <v>634</v>
      </c>
      <c r="L223" s="83" t="s">
        <v>108</v>
      </c>
      <c r="M223" s="184">
        <v>27541</v>
      </c>
      <c r="N223" s="184"/>
      <c r="O223" s="85" t="s">
        <v>102</v>
      </c>
      <c r="P223" s="185">
        <v>43013</v>
      </c>
      <c r="Q223" s="186" t="s">
        <v>203</v>
      </c>
      <c r="R223" s="186"/>
      <c r="S223" s="186"/>
      <c r="T223" s="187"/>
      <c r="U223" s="188" t="s">
        <v>296</v>
      </c>
      <c r="V223" s="188" t="s">
        <v>205</v>
      </c>
      <c r="W223" s="189" t="s">
        <v>619</v>
      </c>
      <c r="X223" s="189" t="s">
        <v>107</v>
      </c>
      <c r="Y223" s="190" t="s">
        <v>614</v>
      </c>
      <c r="Z223" s="83">
        <v>700</v>
      </c>
      <c r="AA223" s="83" t="s">
        <v>193</v>
      </c>
      <c r="AB223" s="83" t="s">
        <v>181</v>
      </c>
      <c r="AC223" s="83" t="s">
        <v>102</v>
      </c>
      <c r="AD223" s="83" t="s">
        <v>5920</v>
      </c>
      <c r="AE223" s="83" t="s">
        <v>102</v>
      </c>
      <c r="AF223" s="83" t="s">
        <v>102</v>
      </c>
      <c r="AG223" s="83" t="s">
        <v>174</v>
      </c>
      <c r="AH223" s="83" t="s">
        <v>5909</v>
      </c>
      <c r="AI223" s="83" t="s">
        <v>104</v>
      </c>
      <c r="AJ223" s="83" t="s">
        <v>105</v>
      </c>
      <c r="AK223" s="191" t="s">
        <v>5920</v>
      </c>
      <c r="AL223" s="191" t="s">
        <v>102</v>
      </c>
      <c r="AM223" s="191" t="s">
        <v>102</v>
      </c>
      <c r="AN223" s="191" t="s">
        <v>174</v>
      </c>
      <c r="AO223" s="191" t="s">
        <v>5909</v>
      </c>
      <c r="AP223" s="191" t="s">
        <v>104</v>
      </c>
      <c r="AQ223" s="191" t="s">
        <v>105</v>
      </c>
      <c r="AR223" s="191" t="s">
        <v>106</v>
      </c>
      <c r="AS223" s="191" t="s">
        <v>5920</v>
      </c>
      <c r="AT223" s="191" t="s">
        <v>488</v>
      </c>
      <c r="AU223" s="191" t="s">
        <v>5921</v>
      </c>
      <c r="AV223" s="191" t="s">
        <v>104</v>
      </c>
      <c r="AW223" s="191" t="s">
        <v>204</v>
      </c>
      <c r="AX223" s="191"/>
      <c r="AY223" s="192" t="s">
        <v>454</v>
      </c>
      <c r="AZ223" s="192" t="s">
        <v>416</v>
      </c>
      <c r="BA223" s="91" t="s">
        <v>108</v>
      </c>
      <c r="BB223" s="90">
        <v>0</v>
      </c>
      <c r="BC223" s="93" t="s">
        <v>102</v>
      </c>
      <c r="BD223" s="93" t="s">
        <v>102</v>
      </c>
      <c r="BE223" s="93" t="s">
        <v>102</v>
      </c>
      <c r="BF223" s="93" t="s">
        <v>102</v>
      </c>
      <c r="BG223" s="97" t="s">
        <v>108</v>
      </c>
      <c r="BH223" s="93" t="s">
        <v>108</v>
      </c>
      <c r="BI223" s="93" t="s">
        <v>102</v>
      </c>
      <c r="BJ223" s="93" t="s">
        <v>102</v>
      </c>
      <c r="BK223" s="93" t="s">
        <v>102</v>
      </c>
      <c r="BL223" s="93" t="s">
        <v>102</v>
      </c>
      <c r="BM223" s="93" t="s">
        <v>102</v>
      </c>
      <c r="BN223" s="93" t="s">
        <v>102</v>
      </c>
      <c r="BO223" s="93" t="s">
        <v>102</v>
      </c>
      <c r="BP223" s="96" t="s">
        <v>102</v>
      </c>
      <c r="BQ223" s="90">
        <v>0</v>
      </c>
      <c r="BR223" s="93" t="s">
        <v>102</v>
      </c>
      <c r="BS223" s="93" t="s">
        <v>102</v>
      </c>
      <c r="BT223" s="93" t="s">
        <v>102</v>
      </c>
      <c r="BU223" s="93" t="s">
        <v>102</v>
      </c>
      <c r="BV223" s="97" t="s">
        <v>108</v>
      </c>
      <c r="BW223" s="93" t="s">
        <v>108</v>
      </c>
      <c r="BX223" s="95" t="s">
        <v>102</v>
      </c>
      <c r="BY223" s="93" t="s">
        <v>102</v>
      </c>
      <c r="BZ223" s="93" t="s">
        <v>102</v>
      </c>
      <c r="CA223" s="93" t="s">
        <v>102</v>
      </c>
      <c r="CB223" s="93" t="s">
        <v>102</v>
      </c>
      <c r="CC223" s="93" t="s">
        <v>102</v>
      </c>
      <c r="CD223" s="93" t="s">
        <v>102</v>
      </c>
      <c r="CE223" s="193" t="s">
        <v>102</v>
      </c>
      <c r="CF223" s="194" t="s">
        <v>436</v>
      </c>
      <c r="CG223" s="195" t="s">
        <v>5922</v>
      </c>
      <c r="CH223" s="101" t="s">
        <v>310</v>
      </c>
      <c r="CI223" s="102"/>
      <c r="CJ223" s="196" t="s">
        <v>5923</v>
      </c>
      <c r="CK223" s="104" t="s">
        <v>190</v>
      </c>
      <c r="CL223" s="105"/>
      <c r="CM223" s="83" t="s">
        <v>623</v>
      </c>
      <c r="CN223" s="106" t="s">
        <v>624</v>
      </c>
      <c r="CO223" s="197" t="s">
        <v>625</v>
      </c>
      <c r="CP223" s="107"/>
      <c r="CQ223" s="198" t="s">
        <v>474</v>
      </c>
      <c r="CR223" s="198" t="s">
        <v>474</v>
      </c>
      <c r="CS223" s="199"/>
      <c r="CT223" s="83" t="s">
        <v>109</v>
      </c>
      <c r="CU223" s="83" t="s">
        <v>109</v>
      </c>
      <c r="CV223" s="83">
        <v>92</v>
      </c>
      <c r="CW223" s="83" t="s">
        <v>139</v>
      </c>
      <c r="CX223" s="83">
        <v>92</v>
      </c>
      <c r="CY223" s="83" t="s">
        <v>108</v>
      </c>
      <c r="CZ223" s="83">
        <v>291620</v>
      </c>
      <c r="DA223" s="83" t="s">
        <v>581</v>
      </c>
      <c r="DB223" s="83" t="s">
        <v>152</v>
      </c>
      <c r="DC223" s="83" t="s">
        <v>500</v>
      </c>
      <c r="DD223" s="83">
        <v>1759</v>
      </c>
      <c r="DE223" s="83" t="s">
        <v>606</v>
      </c>
      <c r="DF223" s="83" t="s">
        <v>152</v>
      </c>
      <c r="DG223" s="83" t="s">
        <v>500</v>
      </c>
      <c r="DH223" s="83"/>
      <c r="DI223" s="85">
        <v>43646</v>
      </c>
      <c r="DJ223" s="83" t="s">
        <v>584</v>
      </c>
      <c r="DK223" s="83" t="s">
        <v>102</v>
      </c>
      <c r="DL223" s="83" t="s">
        <v>482</v>
      </c>
      <c r="DM223" s="83">
        <v>0</v>
      </c>
      <c r="DN223" s="83" t="s">
        <v>483</v>
      </c>
      <c r="DO223" s="83">
        <v>1</v>
      </c>
      <c r="DP223" s="83">
        <v>6</v>
      </c>
      <c r="DQ223" s="83"/>
      <c r="DR223" s="83" t="s">
        <v>108</v>
      </c>
      <c r="DS223" s="83" t="s">
        <v>497</v>
      </c>
      <c r="DU223" s="215" t="s">
        <v>269</v>
      </c>
      <c r="DV223" s="136">
        <v>1</v>
      </c>
      <c r="DW223" s="136">
        <v>3</v>
      </c>
      <c r="DX223" s="215" t="s">
        <v>269</v>
      </c>
      <c r="DY223" s="215" t="s">
        <v>269</v>
      </c>
      <c r="DZ223" s="215" t="s">
        <v>269</v>
      </c>
      <c r="EA223" s="215" t="s">
        <v>269</v>
      </c>
      <c r="EB223" s="215" t="s">
        <v>269</v>
      </c>
      <c r="EC223" s="215" t="s">
        <v>269</v>
      </c>
      <c r="ED223" s="215" t="s">
        <v>269</v>
      </c>
      <c r="EE223" s="215" t="s">
        <v>269</v>
      </c>
    </row>
    <row r="224" spans="1:135" ht="28.8" x14ac:dyDescent="0.55000000000000004">
      <c r="A224" s="83" t="s">
        <v>130</v>
      </c>
      <c r="B224" s="136">
        <v>394830</v>
      </c>
      <c r="C224" t="s">
        <v>876</v>
      </c>
      <c r="D224" s="83" t="s">
        <v>228</v>
      </c>
      <c r="E224" s="138">
        <v>604042510530</v>
      </c>
      <c r="F224" s="83" t="s">
        <v>114</v>
      </c>
      <c r="G224" s="85">
        <v>43643</v>
      </c>
      <c r="H224" s="211" t="s">
        <v>98</v>
      </c>
      <c r="I224" s="84" t="s">
        <v>610</v>
      </c>
      <c r="J224" s="207" t="s">
        <v>627</v>
      </c>
      <c r="K224" s="208" t="s">
        <v>630</v>
      </c>
      <c r="L224" s="83" t="s">
        <v>108</v>
      </c>
      <c r="M224" s="184">
        <v>24452</v>
      </c>
      <c r="N224" s="184"/>
      <c r="O224" s="85" t="s">
        <v>102</v>
      </c>
      <c r="P224" s="185">
        <v>42491</v>
      </c>
      <c r="Q224" s="186" t="s">
        <v>203</v>
      </c>
      <c r="R224" s="186"/>
      <c r="S224" s="186"/>
      <c r="T224" s="187"/>
      <c r="U224" s="188" t="s">
        <v>296</v>
      </c>
      <c r="V224" s="188" t="s">
        <v>297</v>
      </c>
      <c r="W224" s="188" t="s">
        <v>297</v>
      </c>
      <c r="X224" s="189" t="s">
        <v>167</v>
      </c>
      <c r="Y224" s="190"/>
      <c r="Z224" s="83">
        <v>700</v>
      </c>
      <c r="AA224" s="83" t="s">
        <v>193</v>
      </c>
      <c r="AB224" s="83" t="s">
        <v>181</v>
      </c>
      <c r="AC224" s="83" t="s">
        <v>102</v>
      </c>
      <c r="AD224" s="83" t="s">
        <v>5924</v>
      </c>
      <c r="AE224" s="83" t="s">
        <v>102</v>
      </c>
      <c r="AF224" s="83" t="s">
        <v>102</v>
      </c>
      <c r="AG224" s="83" t="s">
        <v>119</v>
      </c>
      <c r="AH224" s="83" t="s">
        <v>5925</v>
      </c>
      <c r="AI224" s="83" t="s">
        <v>104</v>
      </c>
      <c r="AJ224" s="83" t="s">
        <v>105</v>
      </c>
      <c r="AK224" s="191" t="s">
        <v>5924</v>
      </c>
      <c r="AL224" s="191" t="s">
        <v>102</v>
      </c>
      <c r="AM224" s="191" t="s">
        <v>102</v>
      </c>
      <c r="AN224" s="191" t="s">
        <v>119</v>
      </c>
      <c r="AO224" s="191" t="s">
        <v>5925</v>
      </c>
      <c r="AP224" s="191" t="s">
        <v>104</v>
      </c>
      <c r="AQ224" s="191" t="s">
        <v>105</v>
      </c>
      <c r="AR224" s="191" t="s">
        <v>106</v>
      </c>
      <c r="AS224" s="191" t="s">
        <v>5924</v>
      </c>
      <c r="AT224" s="191" t="s">
        <v>485</v>
      </c>
      <c r="AU224" s="191" t="s">
        <v>5925</v>
      </c>
      <c r="AV224" s="191" t="s">
        <v>104</v>
      </c>
      <c r="AW224" s="191" t="s">
        <v>204</v>
      </c>
      <c r="AX224" s="191"/>
      <c r="AY224" s="192" t="s">
        <v>454</v>
      </c>
      <c r="AZ224" s="192" t="s">
        <v>416</v>
      </c>
      <c r="BA224" s="91" t="s">
        <v>108</v>
      </c>
      <c r="BB224" s="90">
        <v>0</v>
      </c>
      <c r="BC224" s="93" t="s">
        <v>102</v>
      </c>
      <c r="BD224" s="93" t="s">
        <v>102</v>
      </c>
      <c r="BE224" s="93" t="s">
        <v>102</v>
      </c>
      <c r="BF224" s="93" t="s">
        <v>102</v>
      </c>
      <c r="BG224" s="97" t="s">
        <v>108</v>
      </c>
      <c r="BH224" s="93" t="s">
        <v>108</v>
      </c>
      <c r="BI224" s="93" t="s">
        <v>102</v>
      </c>
      <c r="BJ224" s="93" t="s">
        <v>102</v>
      </c>
      <c r="BK224" s="93" t="s">
        <v>102</v>
      </c>
      <c r="BL224" s="93" t="s">
        <v>102</v>
      </c>
      <c r="BM224" s="93" t="s">
        <v>102</v>
      </c>
      <c r="BN224" s="93" t="s">
        <v>102</v>
      </c>
      <c r="BO224" s="93" t="s">
        <v>102</v>
      </c>
      <c r="BP224" s="96" t="s">
        <v>102</v>
      </c>
      <c r="BQ224" s="90">
        <v>0</v>
      </c>
      <c r="BR224" s="93" t="s">
        <v>102</v>
      </c>
      <c r="BS224" s="93" t="s">
        <v>102</v>
      </c>
      <c r="BT224" s="93" t="s">
        <v>102</v>
      </c>
      <c r="BU224" s="93" t="s">
        <v>102</v>
      </c>
      <c r="BV224" s="97" t="s">
        <v>108</v>
      </c>
      <c r="BW224" s="93" t="s">
        <v>108</v>
      </c>
      <c r="BX224" s="95" t="s">
        <v>102</v>
      </c>
      <c r="BY224" s="93" t="s">
        <v>102</v>
      </c>
      <c r="BZ224" s="93" t="s">
        <v>102</v>
      </c>
      <c r="CA224" s="93" t="s">
        <v>102</v>
      </c>
      <c r="CB224" s="93" t="s">
        <v>102</v>
      </c>
      <c r="CC224" s="93" t="s">
        <v>102</v>
      </c>
      <c r="CD224" s="93" t="s">
        <v>102</v>
      </c>
      <c r="CE224" s="193" t="s">
        <v>102</v>
      </c>
      <c r="CF224" s="194" t="s">
        <v>436</v>
      </c>
      <c r="CG224" s="195" t="s">
        <v>5926</v>
      </c>
      <c r="CH224" s="101" t="s">
        <v>563</v>
      </c>
      <c r="CI224" s="102"/>
      <c r="CJ224" s="196" t="s">
        <v>577</v>
      </c>
      <c r="CK224" s="104" t="s">
        <v>190</v>
      </c>
      <c r="CL224" s="105"/>
      <c r="CM224" s="83" t="s">
        <v>578</v>
      </c>
      <c r="CN224" s="106" t="s">
        <v>108</v>
      </c>
      <c r="CO224" s="197" t="s">
        <v>566</v>
      </c>
      <c r="CP224" s="107"/>
      <c r="CQ224" s="198" t="s">
        <v>107</v>
      </c>
      <c r="CR224" s="198" t="s">
        <v>107</v>
      </c>
      <c r="CS224" s="199"/>
      <c r="CT224" s="83" t="s">
        <v>109</v>
      </c>
      <c r="CU224" s="83" t="s">
        <v>109</v>
      </c>
      <c r="CV224" s="83">
        <v>35</v>
      </c>
      <c r="CW224" s="83" t="s">
        <v>270</v>
      </c>
      <c r="CX224" s="83">
        <v>35</v>
      </c>
      <c r="CY224" s="83" t="s">
        <v>108</v>
      </c>
      <c r="CZ224" s="83">
        <v>292939.5</v>
      </c>
      <c r="DA224" s="83" t="s">
        <v>5927</v>
      </c>
      <c r="DB224" s="83" t="s">
        <v>118</v>
      </c>
      <c r="DC224" s="83" t="s">
        <v>108</v>
      </c>
      <c r="DD224" s="83">
        <v>2947</v>
      </c>
      <c r="DE224" s="83" t="s">
        <v>173</v>
      </c>
      <c r="DF224" s="83" t="s">
        <v>118</v>
      </c>
      <c r="DG224" s="83" t="s">
        <v>500</v>
      </c>
      <c r="DH224" s="83"/>
      <c r="DI224" s="85">
        <v>43646</v>
      </c>
      <c r="DJ224" s="83" t="s">
        <v>584</v>
      </c>
      <c r="DK224" s="83" t="s">
        <v>102</v>
      </c>
      <c r="DL224" s="83" t="s">
        <v>482</v>
      </c>
      <c r="DM224" s="83">
        <v>0</v>
      </c>
      <c r="DN224" s="83" t="s">
        <v>483</v>
      </c>
      <c r="DO224" s="83">
        <v>1</v>
      </c>
      <c r="DP224" s="83">
        <v>3</v>
      </c>
      <c r="DQ224" s="83"/>
      <c r="DR224" s="83" t="s">
        <v>108</v>
      </c>
      <c r="DS224" s="83" t="s">
        <v>497</v>
      </c>
      <c r="DU224" s="215" t="s">
        <v>269</v>
      </c>
      <c r="DV224" s="136">
        <v>1</v>
      </c>
      <c r="DW224" s="136">
        <v>3</v>
      </c>
      <c r="DX224" s="215" t="s">
        <v>269</v>
      </c>
      <c r="DY224" s="215" t="s">
        <v>269</v>
      </c>
      <c r="DZ224" s="215" t="s">
        <v>269</v>
      </c>
      <c r="EA224" s="215" t="s">
        <v>269</v>
      </c>
      <c r="EB224" s="215" t="s">
        <v>269</v>
      </c>
      <c r="EC224" s="215" t="s">
        <v>269</v>
      </c>
      <c r="ED224" s="215" t="s">
        <v>269</v>
      </c>
      <c r="EE224" s="215" t="s">
        <v>269</v>
      </c>
    </row>
    <row r="225" spans="1:135" ht="57.6" x14ac:dyDescent="0.55000000000000004">
      <c r="A225" s="83" t="s">
        <v>130</v>
      </c>
      <c r="B225" s="136">
        <v>837655</v>
      </c>
      <c r="C225" t="s">
        <v>877</v>
      </c>
      <c r="D225" s="83" t="s">
        <v>228</v>
      </c>
      <c r="E225" s="138">
        <v>140203987653</v>
      </c>
      <c r="F225" s="83" t="s">
        <v>143</v>
      </c>
      <c r="G225" s="85">
        <v>43620</v>
      </c>
      <c r="H225" s="83" t="s">
        <v>98</v>
      </c>
      <c r="I225" s="84" t="s">
        <v>612</v>
      </c>
      <c r="J225" s="207" t="s">
        <v>628</v>
      </c>
      <c r="K225" s="208" t="s">
        <v>633</v>
      </c>
      <c r="L225" s="83" t="s">
        <v>108</v>
      </c>
      <c r="M225" s="184" t="s">
        <v>102</v>
      </c>
      <c r="N225" s="184" t="s">
        <v>556</v>
      </c>
      <c r="O225" s="85" t="s">
        <v>102</v>
      </c>
      <c r="P225" s="185">
        <v>42491</v>
      </c>
      <c r="Q225" s="186" t="s">
        <v>202</v>
      </c>
      <c r="R225" s="186" t="s">
        <v>613</v>
      </c>
      <c r="S225" s="186"/>
      <c r="T225" s="187"/>
      <c r="U225" s="188" t="s">
        <v>295</v>
      </c>
      <c r="V225" s="188" t="s">
        <v>205</v>
      </c>
      <c r="W225" s="188" t="s">
        <v>295</v>
      </c>
      <c r="X225" s="189" t="s">
        <v>107</v>
      </c>
      <c r="Y225" s="190" t="s">
        <v>614</v>
      </c>
      <c r="Z225" s="83">
        <v>700</v>
      </c>
      <c r="AA225" s="83" t="s">
        <v>193</v>
      </c>
      <c r="AB225" s="83" t="s">
        <v>181</v>
      </c>
      <c r="AC225" s="83" t="s">
        <v>102</v>
      </c>
      <c r="AD225" s="83" t="s">
        <v>5928</v>
      </c>
      <c r="AE225" s="83" t="s">
        <v>5929</v>
      </c>
      <c r="AF225" s="83" t="s">
        <v>102</v>
      </c>
      <c r="AG225" s="83" t="s">
        <v>175</v>
      </c>
      <c r="AH225" s="83" t="s">
        <v>5930</v>
      </c>
      <c r="AI225" s="83" t="s">
        <v>104</v>
      </c>
      <c r="AJ225" s="83" t="s">
        <v>105</v>
      </c>
      <c r="AK225" s="191" t="s">
        <v>5928</v>
      </c>
      <c r="AL225" s="191" t="s">
        <v>5929</v>
      </c>
      <c r="AM225" s="191" t="s">
        <v>102</v>
      </c>
      <c r="AN225" s="191" t="s">
        <v>175</v>
      </c>
      <c r="AO225" s="191" t="s">
        <v>5930</v>
      </c>
      <c r="AP225" s="191" t="s">
        <v>104</v>
      </c>
      <c r="AQ225" s="191" t="s">
        <v>105</v>
      </c>
      <c r="AR225" s="191" t="s">
        <v>106</v>
      </c>
      <c r="AS225" s="191"/>
      <c r="AT225" s="191"/>
      <c r="AU225" s="191"/>
      <c r="AV225" s="191"/>
      <c r="AW225" s="191"/>
      <c r="AX225" s="191" t="s">
        <v>575</v>
      </c>
      <c r="AY225" s="192" t="s">
        <v>454</v>
      </c>
      <c r="AZ225" s="192" t="s">
        <v>108</v>
      </c>
      <c r="BA225" s="91" t="s">
        <v>108</v>
      </c>
      <c r="BB225" s="90">
        <v>0</v>
      </c>
      <c r="BC225" s="93" t="s">
        <v>102</v>
      </c>
      <c r="BD225" s="93" t="s">
        <v>102</v>
      </c>
      <c r="BE225" s="93" t="s">
        <v>102</v>
      </c>
      <c r="BF225" s="93" t="s">
        <v>102</v>
      </c>
      <c r="BG225" s="97" t="s">
        <v>108</v>
      </c>
      <c r="BH225" s="93" t="s">
        <v>108</v>
      </c>
      <c r="BI225" s="93" t="s">
        <v>102</v>
      </c>
      <c r="BJ225" s="93" t="s">
        <v>102</v>
      </c>
      <c r="BK225" s="93" t="s">
        <v>102</v>
      </c>
      <c r="BL225" s="93" t="s">
        <v>102</v>
      </c>
      <c r="BM225" s="93" t="s">
        <v>102</v>
      </c>
      <c r="BN225" s="93" t="s">
        <v>102</v>
      </c>
      <c r="BO225" s="93" t="s">
        <v>102</v>
      </c>
      <c r="BP225" s="96" t="s">
        <v>102</v>
      </c>
      <c r="BQ225" s="90">
        <v>0</v>
      </c>
      <c r="BR225" s="93" t="s">
        <v>102</v>
      </c>
      <c r="BS225" s="93" t="s">
        <v>102</v>
      </c>
      <c r="BT225" s="93" t="s">
        <v>102</v>
      </c>
      <c r="BU225" s="93" t="s">
        <v>102</v>
      </c>
      <c r="BV225" s="97" t="s">
        <v>108</v>
      </c>
      <c r="BW225" s="93" t="s">
        <v>108</v>
      </c>
      <c r="BX225" s="95" t="s">
        <v>102</v>
      </c>
      <c r="BY225" s="93" t="s">
        <v>102</v>
      </c>
      <c r="BZ225" s="93" t="s">
        <v>102</v>
      </c>
      <c r="CA225" s="93" t="s">
        <v>102</v>
      </c>
      <c r="CB225" s="93" t="s">
        <v>102</v>
      </c>
      <c r="CC225" s="93" t="s">
        <v>102</v>
      </c>
      <c r="CD225" s="93" t="s">
        <v>102</v>
      </c>
      <c r="CE225" s="193" t="s">
        <v>102</v>
      </c>
      <c r="CF225" s="194" t="s">
        <v>508</v>
      </c>
      <c r="CG225" s="195" t="s">
        <v>102</v>
      </c>
      <c r="CH225" s="101" t="e">
        <v>#N/A</v>
      </c>
      <c r="CI225" s="102" t="s">
        <v>580</v>
      </c>
      <c r="CJ225" s="196" t="s">
        <v>108</v>
      </c>
      <c r="CK225" s="104" t="s">
        <v>109</v>
      </c>
      <c r="CL225" s="105" t="s">
        <v>579</v>
      </c>
      <c r="CM225" s="83" t="s">
        <v>108</v>
      </c>
      <c r="CN225" s="106" t="s">
        <v>108</v>
      </c>
      <c r="CO225" s="197" t="s">
        <v>108</v>
      </c>
      <c r="CP225" s="107"/>
      <c r="CQ225" s="198" t="s">
        <v>474</v>
      </c>
      <c r="CR225" s="198" t="s">
        <v>474</v>
      </c>
      <c r="CS225" s="199" t="s">
        <v>616</v>
      </c>
      <c r="CT225" s="83" t="s">
        <v>109</v>
      </c>
      <c r="CU225" s="83" t="s">
        <v>109</v>
      </c>
      <c r="CV225" s="83">
        <v>6</v>
      </c>
      <c r="CW225" s="83" t="s">
        <v>112</v>
      </c>
      <c r="CX225" s="83">
        <v>6</v>
      </c>
      <c r="CY225" s="83" t="s">
        <v>5931</v>
      </c>
      <c r="CZ225" s="83">
        <v>294259</v>
      </c>
      <c r="DA225" s="83" t="s">
        <v>138</v>
      </c>
      <c r="DB225" s="83" t="s">
        <v>124</v>
      </c>
      <c r="DC225" s="83" t="s">
        <v>501</v>
      </c>
      <c r="DD225" s="83">
        <v>4471</v>
      </c>
      <c r="DE225" s="83" t="s">
        <v>582</v>
      </c>
      <c r="DF225" s="83" t="s">
        <v>145</v>
      </c>
      <c r="DG225" s="83" t="s">
        <v>501</v>
      </c>
      <c r="DH225" s="83" t="s">
        <v>582</v>
      </c>
      <c r="DI225" s="85">
        <v>43646</v>
      </c>
      <c r="DJ225" s="83" t="s">
        <v>584</v>
      </c>
      <c r="DK225" s="83" t="s">
        <v>102</v>
      </c>
      <c r="DL225" s="83" t="s">
        <v>482</v>
      </c>
      <c r="DM225" s="83">
        <v>0</v>
      </c>
      <c r="DN225" s="83" t="s">
        <v>238</v>
      </c>
      <c r="DO225" s="83">
        <v>1</v>
      </c>
      <c r="DP225" s="83">
        <v>6</v>
      </c>
      <c r="DQ225" s="83"/>
      <c r="DR225" s="83" t="s">
        <v>108</v>
      </c>
      <c r="DS225" s="83" t="s">
        <v>497</v>
      </c>
      <c r="DU225" s="215" t="s">
        <v>269</v>
      </c>
      <c r="DV225" s="136">
        <v>1</v>
      </c>
      <c r="DW225" s="136">
        <v>3</v>
      </c>
      <c r="DX225" s="215" t="s">
        <v>269</v>
      </c>
      <c r="DY225" s="215" t="s">
        <v>269</v>
      </c>
      <c r="DZ225" s="215" t="s">
        <v>269</v>
      </c>
      <c r="EA225" s="215" t="s">
        <v>269</v>
      </c>
      <c r="EB225" s="215" t="s">
        <v>269</v>
      </c>
      <c r="EC225" s="215" t="s">
        <v>269</v>
      </c>
      <c r="ED225" s="215" t="s">
        <v>269</v>
      </c>
      <c r="EE225" s="215" t="s">
        <v>269</v>
      </c>
    </row>
    <row r="226" spans="1:135" ht="28.8" x14ac:dyDescent="0.55000000000000004">
      <c r="A226" s="83" t="s">
        <v>130</v>
      </c>
      <c r="B226" s="136">
        <v>889838</v>
      </c>
      <c r="C226" t="s">
        <v>878</v>
      </c>
      <c r="D226" s="83" t="s">
        <v>228</v>
      </c>
      <c r="E226" s="138">
        <v>881662449326</v>
      </c>
      <c r="F226" s="83" t="s">
        <v>114</v>
      </c>
      <c r="G226" s="85">
        <v>43634</v>
      </c>
      <c r="H226" s="83" t="s">
        <v>98</v>
      </c>
      <c r="I226" s="84" t="s">
        <v>618</v>
      </c>
      <c r="J226" s="207" t="s">
        <v>629</v>
      </c>
      <c r="K226" s="208" t="s">
        <v>634</v>
      </c>
      <c r="L226" s="83" t="s">
        <v>108</v>
      </c>
      <c r="M226" s="184">
        <v>27542</v>
      </c>
      <c r="N226" s="184"/>
      <c r="O226" s="85" t="s">
        <v>102</v>
      </c>
      <c r="P226" s="185">
        <v>43013</v>
      </c>
      <c r="Q226" s="186" t="s">
        <v>203</v>
      </c>
      <c r="R226" s="186"/>
      <c r="S226" s="186"/>
      <c r="T226" s="187"/>
      <c r="U226" s="188" t="s">
        <v>296</v>
      </c>
      <c r="V226" s="188" t="s">
        <v>205</v>
      </c>
      <c r="W226" s="189" t="s">
        <v>619</v>
      </c>
      <c r="X226" s="189" t="s">
        <v>107</v>
      </c>
      <c r="Y226" s="190" t="s">
        <v>614</v>
      </c>
      <c r="Z226" s="83">
        <v>700</v>
      </c>
      <c r="AA226" s="83" t="s">
        <v>193</v>
      </c>
      <c r="AB226" s="83" t="s">
        <v>181</v>
      </c>
      <c r="AC226" s="83" t="s">
        <v>102</v>
      </c>
      <c r="AD226" s="83" t="s">
        <v>5932</v>
      </c>
      <c r="AE226" s="83" t="s">
        <v>102</v>
      </c>
      <c r="AF226" s="83" t="s">
        <v>102</v>
      </c>
      <c r="AG226" s="83" t="s">
        <v>174</v>
      </c>
      <c r="AH226" s="83" t="s">
        <v>5921</v>
      </c>
      <c r="AI226" s="83" t="s">
        <v>104</v>
      </c>
      <c r="AJ226" s="83" t="s">
        <v>105</v>
      </c>
      <c r="AK226" s="191" t="s">
        <v>5932</v>
      </c>
      <c r="AL226" s="191" t="s">
        <v>102</v>
      </c>
      <c r="AM226" s="191" t="s">
        <v>102</v>
      </c>
      <c r="AN226" s="191" t="s">
        <v>174</v>
      </c>
      <c r="AO226" s="191" t="s">
        <v>5921</v>
      </c>
      <c r="AP226" s="191" t="s">
        <v>104</v>
      </c>
      <c r="AQ226" s="191" t="s">
        <v>105</v>
      </c>
      <c r="AR226" s="191" t="s">
        <v>106</v>
      </c>
      <c r="AS226" s="191" t="s">
        <v>5932</v>
      </c>
      <c r="AT226" s="191" t="s">
        <v>488</v>
      </c>
      <c r="AU226" s="191" t="s">
        <v>5933</v>
      </c>
      <c r="AV226" s="191" t="s">
        <v>104</v>
      </c>
      <c r="AW226" s="191" t="s">
        <v>204</v>
      </c>
      <c r="AX226" s="191"/>
      <c r="AY226" s="192" t="s">
        <v>454</v>
      </c>
      <c r="AZ226" s="192" t="s">
        <v>416</v>
      </c>
      <c r="BA226" s="91" t="s">
        <v>108</v>
      </c>
      <c r="BB226" s="90">
        <v>0</v>
      </c>
      <c r="BC226" s="93" t="s">
        <v>102</v>
      </c>
      <c r="BD226" s="93" t="s">
        <v>102</v>
      </c>
      <c r="BE226" s="93" t="s">
        <v>102</v>
      </c>
      <c r="BF226" s="93" t="s">
        <v>102</v>
      </c>
      <c r="BG226" s="97" t="s">
        <v>108</v>
      </c>
      <c r="BH226" s="93" t="s">
        <v>108</v>
      </c>
      <c r="BI226" s="93" t="s">
        <v>102</v>
      </c>
      <c r="BJ226" s="93" t="s">
        <v>102</v>
      </c>
      <c r="BK226" s="93" t="s">
        <v>102</v>
      </c>
      <c r="BL226" s="93" t="s">
        <v>102</v>
      </c>
      <c r="BM226" s="93" t="s">
        <v>102</v>
      </c>
      <c r="BN226" s="93" t="s">
        <v>102</v>
      </c>
      <c r="BO226" s="93" t="s">
        <v>102</v>
      </c>
      <c r="BP226" s="96" t="s">
        <v>102</v>
      </c>
      <c r="BQ226" s="90">
        <v>0</v>
      </c>
      <c r="BR226" s="93" t="s">
        <v>102</v>
      </c>
      <c r="BS226" s="93" t="s">
        <v>102</v>
      </c>
      <c r="BT226" s="93" t="s">
        <v>102</v>
      </c>
      <c r="BU226" s="93" t="s">
        <v>102</v>
      </c>
      <c r="BV226" s="97" t="s">
        <v>108</v>
      </c>
      <c r="BW226" s="93" t="s">
        <v>108</v>
      </c>
      <c r="BX226" s="95" t="s">
        <v>102</v>
      </c>
      <c r="BY226" s="93" t="s">
        <v>102</v>
      </c>
      <c r="BZ226" s="93" t="s">
        <v>102</v>
      </c>
      <c r="CA226" s="93" t="s">
        <v>102</v>
      </c>
      <c r="CB226" s="93" t="s">
        <v>102</v>
      </c>
      <c r="CC226" s="93" t="s">
        <v>102</v>
      </c>
      <c r="CD226" s="93" t="s">
        <v>102</v>
      </c>
      <c r="CE226" s="193" t="s">
        <v>102</v>
      </c>
      <c r="CF226" s="194" t="s">
        <v>436</v>
      </c>
      <c r="CG226" s="195" t="s">
        <v>5934</v>
      </c>
      <c r="CH226" s="101" t="s">
        <v>310</v>
      </c>
      <c r="CI226" s="102"/>
      <c r="CJ226" s="196" t="s">
        <v>5935</v>
      </c>
      <c r="CK226" s="104" t="s">
        <v>190</v>
      </c>
      <c r="CL226" s="105"/>
      <c r="CM226" s="83" t="s">
        <v>623</v>
      </c>
      <c r="CN226" s="106" t="s">
        <v>624</v>
      </c>
      <c r="CO226" s="197" t="s">
        <v>625</v>
      </c>
      <c r="CP226" s="107"/>
      <c r="CQ226" s="198" t="s">
        <v>474</v>
      </c>
      <c r="CR226" s="198" t="s">
        <v>474</v>
      </c>
      <c r="CS226" s="199"/>
      <c r="CT226" s="83" t="s">
        <v>109</v>
      </c>
      <c r="CU226" s="83" t="s">
        <v>109</v>
      </c>
      <c r="CV226" s="83">
        <v>72</v>
      </c>
      <c r="CW226" s="83" t="s">
        <v>139</v>
      </c>
      <c r="CX226" s="83">
        <v>72</v>
      </c>
      <c r="CY226" s="83" t="s">
        <v>108</v>
      </c>
      <c r="CZ226" s="83">
        <v>295578.5</v>
      </c>
      <c r="DA226" s="83" t="s">
        <v>581</v>
      </c>
      <c r="DB226" s="83" t="s">
        <v>152</v>
      </c>
      <c r="DC226" s="83" t="s">
        <v>500</v>
      </c>
      <c r="DD226" s="83">
        <v>5994</v>
      </c>
      <c r="DE226" s="83" t="s">
        <v>606</v>
      </c>
      <c r="DF226" s="83" t="s">
        <v>152</v>
      </c>
      <c r="DG226" s="83" t="s">
        <v>500</v>
      </c>
      <c r="DH226" s="83"/>
      <c r="DI226" s="85">
        <v>43646</v>
      </c>
      <c r="DJ226" s="83" t="s">
        <v>584</v>
      </c>
      <c r="DK226" s="83" t="s">
        <v>102</v>
      </c>
      <c r="DL226" s="83" t="s">
        <v>482</v>
      </c>
      <c r="DM226" s="83">
        <v>0</v>
      </c>
      <c r="DN226" s="83" t="s">
        <v>483</v>
      </c>
      <c r="DO226" s="83">
        <v>1</v>
      </c>
      <c r="DP226" s="83">
        <v>5</v>
      </c>
      <c r="DQ226" s="83"/>
      <c r="DR226" s="83" t="s">
        <v>108</v>
      </c>
      <c r="DS226" s="83" t="s">
        <v>497</v>
      </c>
      <c r="DU226" s="215" t="s">
        <v>269</v>
      </c>
      <c r="DV226" s="136">
        <v>1</v>
      </c>
      <c r="DW226" s="136">
        <v>3</v>
      </c>
      <c r="DX226" s="215" t="s">
        <v>269</v>
      </c>
      <c r="DY226" s="215" t="s">
        <v>269</v>
      </c>
      <c r="DZ226" s="215" t="s">
        <v>269</v>
      </c>
      <c r="EA226" s="215" t="s">
        <v>269</v>
      </c>
      <c r="EB226" s="215" t="s">
        <v>269</v>
      </c>
      <c r="EC226" s="215" t="s">
        <v>269</v>
      </c>
      <c r="ED226" s="215" t="s">
        <v>269</v>
      </c>
      <c r="EE226" s="215" t="s">
        <v>269</v>
      </c>
    </row>
    <row r="227" spans="1:135" ht="28.8" x14ac:dyDescent="0.55000000000000004">
      <c r="A227" s="83" t="s">
        <v>130</v>
      </c>
      <c r="B227" s="136">
        <v>902709</v>
      </c>
      <c r="C227" t="s">
        <v>879</v>
      </c>
      <c r="D227" s="83" t="s">
        <v>228</v>
      </c>
      <c r="E227" s="138">
        <v>770082044832</v>
      </c>
      <c r="F227" s="83" t="s">
        <v>114</v>
      </c>
      <c r="G227" s="85">
        <v>43643</v>
      </c>
      <c r="H227" s="211" t="s">
        <v>98</v>
      </c>
      <c r="I227" s="84" t="s">
        <v>610</v>
      </c>
      <c r="J227" s="207" t="s">
        <v>627</v>
      </c>
      <c r="K227" s="208" t="s">
        <v>630</v>
      </c>
      <c r="L227" s="83" t="s">
        <v>108</v>
      </c>
      <c r="M227" s="184">
        <v>24453</v>
      </c>
      <c r="N227" s="184"/>
      <c r="O227" s="85" t="s">
        <v>102</v>
      </c>
      <c r="P227" s="185">
        <v>42491</v>
      </c>
      <c r="Q227" s="186" t="s">
        <v>203</v>
      </c>
      <c r="R227" s="186"/>
      <c r="S227" s="186"/>
      <c r="T227" s="187"/>
      <c r="U227" s="188" t="s">
        <v>296</v>
      </c>
      <c r="V227" s="188" t="s">
        <v>297</v>
      </c>
      <c r="W227" s="188" t="s">
        <v>297</v>
      </c>
      <c r="X227" s="189" t="s">
        <v>167</v>
      </c>
      <c r="Y227" s="190"/>
      <c r="Z227" s="83">
        <v>700</v>
      </c>
      <c r="AA227" s="83" t="s">
        <v>193</v>
      </c>
      <c r="AB227" s="83" t="s">
        <v>181</v>
      </c>
      <c r="AC227" s="83" t="s">
        <v>102</v>
      </c>
      <c r="AD227" s="83" t="s">
        <v>5936</v>
      </c>
      <c r="AE227" s="83" t="s">
        <v>102</v>
      </c>
      <c r="AF227" s="83" t="s">
        <v>102</v>
      </c>
      <c r="AG227" s="83" t="s">
        <v>119</v>
      </c>
      <c r="AH227" s="83" t="s">
        <v>5937</v>
      </c>
      <c r="AI227" s="83" t="s">
        <v>104</v>
      </c>
      <c r="AJ227" s="83" t="s">
        <v>105</v>
      </c>
      <c r="AK227" s="191" t="s">
        <v>5936</v>
      </c>
      <c r="AL227" s="191" t="s">
        <v>102</v>
      </c>
      <c r="AM227" s="191" t="s">
        <v>102</v>
      </c>
      <c r="AN227" s="191" t="s">
        <v>119</v>
      </c>
      <c r="AO227" s="191" t="s">
        <v>5937</v>
      </c>
      <c r="AP227" s="191" t="s">
        <v>104</v>
      </c>
      <c r="AQ227" s="191" t="s">
        <v>105</v>
      </c>
      <c r="AR227" s="191" t="s">
        <v>106</v>
      </c>
      <c r="AS227" s="191" t="s">
        <v>5936</v>
      </c>
      <c r="AT227" s="191" t="s">
        <v>485</v>
      </c>
      <c r="AU227" s="191" t="s">
        <v>5937</v>
      </c>
      <c r="AV227" s="191" t="s">
        <v>104</v>
      </c>
      <c r="AW227" s="191" t="s">
        <v>204</v>
      </c>
      <c r="AX227" s="191"/>
      <c r="AY227" s="192" t="s">
        <v>454</v>
      </c>
      <c r="AZ227" s="192" t="s">
        <v>416</v>
      </c>
      <c r="BA227" s="91" t="s">
        <v>108</v>
      </c>
      <c r="BB227" s="90">
        <v>0</v>
      </c>
      <c r="BC227" s="93" t="s">
        <v>102</v>
      </c>
      <c r="BD227" s="93" t="s">
        <v>102</v>
      </c>
      <c r="BE227" s="93" t="s">
        <v>102</v>
      </c>
      <c r="BF227" s="93" t="s">
        <v>102</v>
      </c>
      <c r="BG227" s="97" t="s">
        <v>108</v>
      </c>
      <c r="BH227" s="93" t="s">
        <v>108</v>
      </c>
      <c r="BI227" s="93" t="s">
        <v>102</v>
      </c>
      <c r="BJ227" s="93" t="s">
        <v>102</v>
      </c>
      <c r="BK227" s="93" t="s">
        <v>102</v>
      </c>
      <c r="BL227" s="93" t="s">
        <v>102</v>
      </c>
      <c r="BM227" s="93" t="s">
        <v>102</v>
      </c>
      <c r="BN227" s="93" t="s">
        <v>102</v>
      </c>
      <c r="BO227" s="93" t="s">
        <v>102</v>
      </c>
      <c r="BP227" s="96" t="s">
        <v>102</v>
      </c>
      <c r="BQ227" s="90">
        <v>0</v>
      </c>
      <c r="BR227" s="93" t="s">
        <v>102</v>
      </c>
      <c r="BS227" s="93" t="s">
        <v>102</v>
      </c>
      <c r="BT227" s="93" t="s">
        <v>102</v>
      </c>
      <c r="BU227" s="93" t="s">
        <v>102</v>
      </c>
      <c r="BV227" s="97" t="s">
        <v>108</v>
      </c>
      <c r="BW227" s="93" t="s">
        <v>108</v>
      </c>
      <c r="BX227" s="95" t="s">
        <v>102</v>
      </c>
      <c r="BY227" s="93" t="s">
        <v>102</v>
      </c>
      <c r="BZ227" s="93" t="s">
        <v>102</v>
      </c>
      <c r="CA227" s="93" t="s">
        <v>102</v>
      </c>
      <c r="CB227" s="93" t="s">
        <v>102</v>
      </c>
      <c r="CC227" s="93" t="s">
        <v>102</v>
      </c>
      <c r="CD227" s="93" t="s">
        <v>102</v>
      </c>
      <c r="CE227" s="193" t="s">
        <v>102</v>
      </c>
      <c r="CF227" s="194" t="s">
        <v>436</v>
      </c>
      <c r="CG227" s="195" t="s">
        <v>5938</v>
      </c>
      <c r="CH227" s="101" t="s">
        <v>563</v>
      </c>
      <c r="CI227" s="102"/>
      <c r="CJ227" s="196" t="s">
        <v>577</v>
      </c>
      <c r="CK227" s="104" t="s">
        <v>190</v>
      </c>
      <c r="CL227" s="105"/>
      <c r="CM227" s="83" t="s">
        <v>578</v>
      </c>
      <c r="CN227" s="106" t="s">
        <v>108</v>
      </c>
      <c r="CO227" s="197" t="s">
        <v>566</v>
      </c>
      <c r="CP227" s="107"/>
      <c r="CQ227" s="198" t="s">
        <v>107</v>
      </c>
      <c r="CR227" s="198" t="s">
        <v>107</v>
      </c>
      <c r="CS227" s="199"/>
      <c r="CT227" s="83" t="s">
        <v>109</v>
      </c>
      <c r="CU227" s="83" t="s">
        <v>109</v>
      </c>
      <c r="CV227" s="83">
        <v>20</v>
      </c>
      <c r="CW227" s="83" t="s">
        <v>270</v>
      </c>
      <c r="CX227" s="83">
        <v>20</v>
      </c>
      <c r="CY227" s="83" t="s">
        <v>108</v>
      </c>
      <c r="CZ227" s="83">
        <v>296898</v>
      </c>
      <c r="DA227" s="83" t="s">
        <v>5939</v>
      </c>
      <c r="DB227" s="83" t="s">
        <v>118</v>
      </c>
      <c r="DC227" s="83" t="s">
        <v>108</v>
      </c>
      <c r="DD227" s="83">
        <v>1704</v>
      </c>
      <c r="DE227" s="83" t="s">
        <v>173</v>
      </c>
      <c r="DF227" s="83" t="s">
        <v>118</v>
      </c>
      <c r="DG227" s="83" t="s">
        <v>500</v>
      </c>
      <c r="DH227" s="83"/>
      <c r="DI227" s="85">
        <v>43646</v>
      </c>
      <c r="DJ227" s="83" t="s">
        <v>584</v>
      </c>
      <c r="DK227" s="83" t="s">
        <v>102</v>
      </c>
      <c r="DL227" s="83" t="s">
        <v>482</v>
      </c>
      <c r="DM227" s="83">
        <v>0</v>
      </c>
      <c r="DN227" s="83" t="s">
        <v>483</v>
      </c>
      <c r="DO227" s="83">
        <v>1</v>
      </c>
      <c r="DP227" s="83">
        <v>5</v>
      </c>
      <c r="DQ227" s="83"/>
      <c r="DR227" s="83" t="s">
        <v>108</v>
      </c>
      <c r="DS227" s="83" t="s">
        <v>497</v>
      </c>
      <c r="DU227" s="215" t="s">
        <v>269</v>
      </c>
      <c r="DV227" s="136">
        <v>1</v>
      </c>
      <c r="DW227" s="136">
        <v>3</v>
      </c>
      <c r="DX227" s="215" t="s">
        <v>269</v>
      </c>
      <c r="DY227" s="215" t="s">
        <v>269</v>
      </c>
      <c r="DZ227" s="215" t="s">
        <v>269</v>
      </c>
      <c r="EA227" s="215" t="s">
        <v>269</v>
      </c>
      <c r="EB227" s="215" t="s">
        <v>269</v>
      </c>
      <c r="EC227" s="215" t="s">
        <v>269</v>
      </c>
      <c r="ED227" s="215" t="s">
        <v>269</v>
      </c>
      <c r="EE227" s="215" t="s">
        <v>269</v>
      </c>
    </row>
    <row r="228" spans="1:135" ht="57.6" x14ac:dyDescent="0.55000000000000004">
      <c r="A228" s="83" t="s">
        <v>130</v>
      </c>
      <c r="B228" s="136">
        <v>937570</v>
      </c>
      <c r="C228" t="s">
        <v>880</v>
      </c>
      <c r="D228" s="83" t="s">
        <v>228</v>
      </c>
      <c r="E228" s="138">
        <v>306958418996</v>
      </c>
      <c r="F228" s="83" t="s">
        <v>143</v>
      </c>
      <c r="G228" s="85">
        <v>43620</v>
      </c>
      <c r="H228" s="83" t="s">
        <v>98</v>
      </c>
      <c r="I228" s="84" t="s">
        <v>612</v>
      </c>
      <c r="J228" s="207" t="s">
        <v>628</v>
      </c>
      <c r="K228" s="208" t="s">
        <v>633</v>
      </c>
      <c r="L228" s="83" t="s">
        <v>108</v>
      </c>
      <c r="M228" s="184" t="s">
        <v>102</v>
      </c>
      <c r="N228" s="184" t="s">
        <v>556</v>
      </c>
      <c r="O228" s="85" t="s">
        <v>102</v>
      </c>
      <c r="P228" s="185">
        <v>42491</v>
      </c>
      <c r="Q228" s="186" t="s">
        <v>202</v>
      </c>
      <c r="R228" s="186" t="s">
        <v>613</v>
      </c>
      <c r="S228" s="186"/>
      <c r="T228" s="187"/>
      <c r="U228" s="188" t="s">
        <v>295</v>
      </c>
      <c r="V228" s="188" t="s">
        <v>205</v>
      </c>
      <c r="W228" s="188" t="s">
        <v>295</v>
      </c>
      <c r="X228" s="189" t="s">
        <v>107</v>
      </c>
      <c r="Y228" s="190" t="s">
        <v>614</v>
      </c>
      <c r="Z228" s="83">
        <v>700</v>
      </c>
      <c r="AA228" s="83" t="s">
        <v>193</v>
      </c>
      <c r="AB228" s="83" t="s">
        <v>181</v>
      </c>
      <c r="AC228" s="83" t="s">
        <v>102</v>
      </c>
      <c r="AD228" s="83" t="s">
        <v>5940</v>
      </c>
      <c r="AE228" s="83" t="s">
        <v>5941</v>
      </c>
      <c r="AF228" s="83" t="s">
        <v>102</v>
      </c>
      <c r="AG228" s="83" t="s">
        <v>175</v>
      </c>
      <c r="AH228" s="83" t="s">
        <v>5942</v>
      </c>
      <c r="AI228" s="83" t="s">
        <v>104</v>
      </c>
      <c r="AJ228" s="83" t="s">
        <v>105</v>
      </c>
      <c r="AK228" s="191" t="s">
        <v>5940</v>
      </c>
      <c r="AL228" s="191" t="s">
        <v>5941</v>
      </c>
      <c r="AM228" s="191" t="s">
        <v>102</v>
      </c>
      <c r="AN228" s="191" t="s">
        <v>175</v>
      </c>
      <c r="AO228" s="191" t="s">
        <v>5942</v>
      </c>
      <c r="AP228" s="191" t="s">
        <v>104</v>
      </c>
      <c r="AQ228" s="191" t="s">
        <v>105</v>
      </c>
      <c r="AR228" s="191" t="s">
        <v>106</v>
      </c>
      <c r="AS228" s="191"/>
      <c r="AT228" s="191"/>
      <c r="AU228" s="191"/>
      <c r="AV228" s="191"/>
      <c r="AW228" s="191"/>
      <c r="AX228" s="191" t="s">
        <v>575</v>
      </c>
      <c r="AY228" s="192" t="s">
        <v>454</v>
      </c>
      <c r="AZ228" s="192" t="s">
        <v>108</v>
      </c>
      <c r="BA228" s="91" t="s">
        <v>108</v>
      </c>
      <c r="BB228" s="90">
        <v>0</v>
      </c>
      <c r="BC228" s="93" t="s">
        <v>102</v>
      </c>
      <c r="BD228" s="93" t="s">
        <v>102</v>
      </c>
      <c r="BE228" s="93" t="s">
        <v>102</v>
      </c>
      <c r="BF228" s="93" t="s">
        <v>102</v>
      </c>
      <c r="BG228" s="97" t="s">
        <v>108</v>
      </c>
      <c r="BH228" s="93" t="s">
        <v>108</v>
      </c>
      <c r="BI228" s="93" t="s">
        <v>102</v>
      </c>
      <c r="BJ228" s="93" t="s">
        <v>102</v>
      </c>
      <c r="BK228" s="93" t="s">
        <v>102</v>
      </c>
      <c r="BL228" s="93" t="s">
        <v>102</v>
      </c>
      <c r="BM228" s="93" t="s">
        <v>102</v>
      </c>
      <c r="BN228" s="93" t="s">
        <v>102</v>
      </c>
      <c r="BO228" s="93" t="s">
        <v>102</v>
      </c>
      <c r="BP228" s="96" t="s">
        <v>102</v>
      </c>
      <c r="BQ228" s="90">
        <v>0</v>
      </c>
      <c r="BR228" s="93" t="s">
        <v>102</v>
      </c>
      <c r="BS228" s="93" t="s">
        <v>102</v>
      </c>
      <c r="BT228" s="93" t="s">
        <v>102</v>
      </c>
      <c r="BU228" s="93" t="s">
        <v>102</v>
      </c>
      <c r="BV228" s="97" t="s">
        <v>108</v>
      </c>
      <c r="BW228" s="93" t="s">
        <v>108</v>
      </c>
      <c r="BX228" s="95" t="s">
        <v>102</v>
      </c>
      <c r="BY228" s="93" t="s">
        <v>102</v>
      </c>
      <c r="BZ228" s="93" t="s">
        <v>102</v>
      </c>
      <c r="CA228" s="93" t="s">
        <v>102</v>
      </c>
      <c r="CB228" s="93" t="s">
        <v>102</v>
      </c>
      <c r="CC228" s="93" t="s">
        <v>102</v>
      </c>
      <c r="CD228" s="93" t="s">
        <v>102</v>
      </c>
      <c r="CE228" s="193" t="s">
        <v>102</v>
      </c>
      <c r="CF228" s="194" t="s">
        <v>508</v>
      </c>
      <c r="CG228" s="195" t="s">
        <v>102</v>
      </c>
      <c r="CH228" s="101" t="e">
        <v>#N/A</v>
      </c>
      <c r="CI228" s="102" t="s">
        <v>580</v>
      </c>
      <c r="CJ228" s="196" t="s">
        <v>108</v>
      </c>
      <c r="CK228" s="104" t="s">
        <v>109</v>
      </c>
      <c r="CL228" s="105" t="s">
        <v>579</v>
      </c>
      <c r="CM228" s="83" t="s">
        <v>108</v>
      </c>
      <c r="CN228" s="106" t="s">
        <v>108</v>
      </c>
      <c r="CO228" s="197" t="s">
        <v>108</v>
      </c>
      <c r="CP228" s="107"/>
      <c r="CQ228" s="198" t="s">
        <v>474</v>
      </c>
      <c r="CR228" s="198" t="s">
        <v>474</v>
      </c>
      <c r="CS228" s="199" t="s">
        <v>616</v>
      </c>
      <c r="CT228" s="83" t="s">
        <v>109</v>
      </c>
      <c r="CU228" s="83" t="s">
        <v>109</v>
      </c>
      <c r="CV228" s="83">
        <v>76</v>
      </c>
      <c r="CW228" s="83" t="s">
        <v>112</v>
      </c>
      <c r="CX228" s="83">
        <v>76</v>
      </c>
      <c r="CY228" s="83" t="s">
        <v>5943</v>
      </c>
      <c r="CZ228" s="83">
        <v>298217.5</v>
      </c>
      <c r="DA228" s="83" t="s">
        <v>138</v>
      </c>
      <c r="DB228" s="83" t="s">
        <v>124</v>
      </c>
      <c r="DC228" s="83" t="s">
        <v>501</v>
      </c>
      <c r="DD228" s="83">
        <v>6606</v>
      </c>
      <c r="DE228" s="83" t="s">
        <v>582</v>
      </c>
      <c r="DF228" s="83" t="s">
        <v>145</v>
      </c>
      <c r="DG228" s="83" t="s">
        <v>501</v>
      </c>
      <c r="DH228" s="83" t="s">
        <v>582</v>
      </c>
      <c r="DI228" s="85">
        <v>43646</v>
      </c>
      <c r="DJ228" s="83" t="s">
        <v>584</v>
      </c>
      <c r="DK228" s="83" t="s">
        <v>102</v>
      </c>
      <c r="DL228" s="83" t="s">
        <v>482</v>
      </c>
      <c r="DM228" s="83">
        <v>0</v>
      </c>
      <c r="DN228" s="83" t="s">
        <v>238</v>
      </c>
      <c r="DO228" s="83">
        <v>1</v>
      </c>
      <c r="DP228" s="83">
        <v>1</v>
      </c>
      <c r="DQ228" s="83"/>
      <c r="DR228" s="83" t="s">
        <v>108</v>
      </c>
      <c r="DS228" s="83" t="s">
        <v>497</v>
      </c>
      <c r="DU228" s="215" t="s">
        <v>269</v>
      </c>
      <c r="DV228" s="136">
        <v>1</v>
      </c>
      <c r="DW228" s="136">
        <v>3</v>
      </c>
      <c r="DX228" s="215" t="s">
        <v>269</v>
      </c>
      <c r="DY228" s="215" t="s">
        <v>269</v>
      </c>
      <c r="DZ228" s="215" t="s">
        <v>269</v>
      </c>
      <c r="EA228" s="215" t="s">
        <v>269</v>
      </c>
      <c r="EB228" s="215" t="s">
        <v>269</v>
      </c>
      <c r="EC228" s="215" t="s">
        <v>269</v>
      </c>
      <c r="ED228" s="215" t="s">
        <v>269</v>
      </c>
      <c r="EE228" s="215" t="s">
        <v>269</v>
      </c>
    </row>
    <row r="229" spans="1:135" ht="28.8" x14ac:dyDescent="0.55000000000000004">
      <c r="A229" s="83" t="s">
        <v>130</v>
      </c>
      <c r="B229" s="136">
        <v>995039</v>
      </c>
      <c r="C229" t="s">
        <v>881</v>
      </c>
      <c r="D229" s="83" t="s">
        <v>228</v>
      </c>
      <c r="E229" s="138">
        <v>779268594168</v>
      </c>
      <c r="F229" s="83" t="s">
        <v>114</v>
      </c>
      <c r="G229" s="85">
        <v>43634</v>
      </c>
      <c r="H229" s="83" t="s">
        <v>98</v>
      </c>
      <c r="I229" s="84" t="s">
        <v>618</v>
      </c>
      <c r="J229" s="207" t="s">
        <v>629</v>
      </c>
      <c r="K229" s="208" t="s">
        <v>634</v>
      </c>
      <c r="L229" s="83" t="s">
        <v>108</v>
      </c>
      <c r="M229" s="184">
        <v>27543</v>
      </c>
      <c r="N229" s="184"/>
      <c r="O229" s="85" t="s">
        <v>102</v>
      </c>
      <c r="P229" s="185">
        <v>43013</v>
      </c>
      <c r="Q229" s="186" t="s">
        <v>203</v>
      </c>
      <c r="R229" s="186"/>
      <c r="S229" s="186"/>
      <c r="T229" s="187"/>
      <c r="U229" s="188" t="s">
        <v>296</v>
      </c>
      <c r="V229" s="188" t="s">
        <v>205</v>
      </c>
      <c r="W229" s="189" t="s">
        <v>619</v>
      </c>
      <c r="X229" s="189" t="s">
        <v>107</v>
      </c>
      <c r="Y229" s="190" t="s">
        <v>614</v>
      </c>
      <c r="Z229" s="83">
        <v>700</v>
      </c>
      <c r="AA229" s="83" t="s">
        <v>193</v>
      </c>
      <c r="AB229" s="83" t="s">
        <v>181</v>
      </c>
      <c r="AC229" s="83" t="s">
        <v>102</v>
      </c>
      <c r="AD229" s="83" t="s">
        <v>5944</v>
      </c>
      <c r="AE229" s="83" t="s">
        <v>102</v>
      </c>
      <c r="AF229" s="83" t="s">
        <v>102</v>
      </c>
      <c r="AG229" s="83" t="s">
        <v>174</v>
      </c>
      <c r="AH229" s="83" t="s">
        <v>5933</v>
      </c>
      <c r="AI229" s="83" t="s">
        <v>104</v>
      </c>
      <c r="AJ229" s="83" t="s">
        <v>105</v>
      </c>
      <c r="AK229" s="191" t="s">
        <v>5944</v>
      </c>
      <c r="AL229" s="191" t="s">
        <v>102</v>
      </c>
      <c r="AM229" s="191" t="s">
        <v>102</v>
      </c>
      <c r="AN229" s="191" t="s">
        <v>174</v>
      </c>
      <c r="AO229" s="191" t="s">
        <v>5933</v>
      </c>
      <c r="AP229" s="191" t="s">
        <v>104</v>
      </c>
      <c r="AQ229" s="191" t="s">
        <v>105</v>
      </c>
      <c r="AR229" s="191" t="s">
        <v>106</v>
      </c>
      <c r="AS229" s="191" t="s">
        <v>5944</v>
      </c>
      <c r="AT229" s="191" t="s">
        <v>488</v>
      </c>
      <c r="AU229" s="191" t="s">
        <v>5945</v>
      </c>
      <c r="AV229" s="191" t="s">
        <v>104</v>
      </c>
      <c r="AW229" s="191" t="s">
        <v>204</v>
      </c>
      <c r="AX229" s="191"/>
      <c r="AY229" s="192" t="s">
        <v>454</v>
      </c>
      <c r="AZ229" s="192" t="s">
        <v>416</v>
      </c>
      <c r="BA229" s="91" t="s">
        <v>108</v>
      </c>
      <c r="BB229" s="90">
        <v>0</v>
      </c>
      <c r="BC229" s="93" t="s">
        <v>102</v>
      </c>
      <c r="BD229" s="93" t="s">
        <v>102</v>
      </c>
      <c r="BE229" s="93" t="s">
        <v>102</v>
      </c>
      <c r="BF229" s="93" t="s">
        <v>102</v>
      </c>
      <c r="BG229" s="97" t="s">
        <v>108</v>
      </c>
      <c r="BH229" s="93" t="s">
        <v>108</v>
      </c>
      <c r="BI229" s="93" t="s">
        <v>102</v>
      </c>
      <c r="BJ229" s="93" t="s">
        <v>102</v>
      </c>
      <c r="BK229" s="93" t="s">
        <v>102</v>
      </c>
      <c r="BL229" s="93" t="s">
        <v>102</v>
      </c>
      <c r="BM229" s="93" t="s">
        <v>102</v>
      </c>
      <c r="BN229" s="93" t="s">
        <v>102</v>
      </c>
      <c r="BO229" s="93" t="s">
        <v>102</v>
      </c>
      <c r="BP229" s="96" t="s">
        <v>102</v>
      </c>
      <c r="BQ229" s="90">
        <v>0</v>
      </c>
      <c r="BR229" s="93" t="s">
        <v>102</v>
      </c>
      <c r="BS229" s="93" t="s">
        <v>102</v>
      </c>
      <c r="BT229" s="93" t="s">
        <v>102</v>
      </c>
      <c r="BU229" s="93" t="s">
        <v>102</v>
      </c>
      <c r="BV229" s="97" t="s">
        <v>108</v>
      </c>
      <c r="BW229" s="93" t="s">
        <v>108</v>
      </c>
      <c r="BX229" s="95" t="s">
        <v>102</v>
      </c>
      <c r="BY229" s="93" t="s">
        <v>102</v>
      </c>
      <c r="BZ229" s="93" t="s">
        <v>102</v>
      </c>
      <c r="CA229" s="93" t="s">
        <v>102</v>
      </c>
      <c r="CB229" s="93" t="s">
        <v>102</v>
      </c>
      <c r="CC229" s="93" t="s">
        <v>102</v>
      </c>
      <c r="CD229" s="93" t="s">
        <v>102</v>
      </c>
      <c r="CE229" s="193" t="s">
        <v>102</v>
      </c>
      <c r="CF229" s="194" t="s">
        <v>436</v>
      </c>
      <c r="CG229" s="195" t="s">
        <v>5946</v>
      </c>
      <c r="CH229" s="101" t="s">
        <v>310</v>
      </c>
      <c r="CI229" s="102"/>
      <c r="CJ229" s="196" t="s">
        <v>5947</v>
      </c>
      <c r="CK229" s="104" t="s">
        <v>190</v>
      </c>
      <c r="CL229" s="105"/>
      <c r="CM229" s="83" t="s">
        <v>623</v>
      </c>
      <c r="CN229" s="106" t="s">
        <v>624</v>
      </c>
      <c r="CO229" s="197" t="s">
        <v>625</v>
      </c>
      <c r="CP229" s="107"/>
      <c r="CQ229" s="198" t="s">
        <v>474</v>
      </c>
      <c r="CR229" s="198" t="s">
        <v>474</v>
      </c>
      <c r="CS229" s="199"/>
      <c r="CT229" s="83" t="s">
        <v>109</v>
      </c>
      <c r="CU229" s="83" t="s">
        <v>109</v>
      </c>
      <c r="CV229" s="83">
        <v>57</v>
      </c>
      <c r="CW229" s="83" t="s">
        <v>139</v>
      </c>
      <c r="CX229" s="83">
        <v>57</v>
      </c>
      <c r="CY229" s="83" t="s">
        <v>108</v>
      </c>
      <c r="CZ229" s="83">
        <v>299537</v>
      </c>
      <c r="DA229" s="83" t="s">
        <v>581</v>
      </c>
      <c r="DB229" s="83" t="s">
        <v>152</v>
      </c>
      <c r="DC229" s="83" t="s">
        <v>500</v>
      </c>
      <c r="DD229" s="83">
        <v>3827</v>
      </c>
      <c r="DE229" s="83" t="s">
        <v>606</v>
      </c>
      <c r="DF229" s="83" t="s">
        <v>152</v>
      </c>
      <c r="DG229" s="83" t="s">
        <v>500</v>
      </c>
      <c r="DH229" s="83"/>
      <c r="DI229" s="85">
        <v>43646</v>
      </c>
      <c r="DJ229" s="83" t="s">
        <v>584</v>
      </c>
      <c r="DK229" s="83" t="s">
        <v>102</v>
      </c>
      <c r="DL229" s="83" t="s">
        <v>482</v>
      </c>
      <c r="DM229" s="83">
        <v>0</v>
      </c>
      <c r="DN229" s="83" t="s">
        <v>483</v>
      </c>
      <c r="DO229" s="83">
        <v>1</v>
      </c>
      <c r="DP229" s="83">
        <v>1</v>
      </c>
      <c r="DQ229" s="83"/>
      <c r="DR229" s="83" t="s">
        <v>108</v>
      </c>
      <c r="DS229" s="83" t="s">
        <v>497</v>
      </c>
      <c r="DU229" s="215" t="s">
        <v>269</v>
      </c>
      <c r="DV229" s="136">
        <v>1</v>
      </c>
      <c r="DW229" s="136">
        <v>3</v>
      </c>
      <c r="DX229" s="215" t="s">
        <v>269</v>
      </c>
      <c r="DY229" s="215" t="s">
        <v>269</v>
      </c>
      <c r="DZ229" s="215" t="s">
        <v>269</v>
      </c>
      <c r="EA229" s="215" t="s">
        <v>269</v>
      </c>
      <c r="EB229" s="215" t="s">
        <v>269</v>
      </c>
      <c r="EC229" s="215" t="s">
        <v>269</v>
      </c>
      <c r="ED229" s="215" t="s">
        <v>269</v>
      </c>
      <c r="EE229" s="215" t="s">
        <v>269</v>
      </c>
    </row>
    <row r="230" spans="1:135" ht="28.8" x14ac:dyDescent="0.55000000000000004">
      <c r="A230" s="83" t="s">
        <v>130</v>
      </c>
      <c r="B230" s="136">
        <v>253001</v>
      </c>
      <c r="C230" t="s">
        <v>882</v>
      </c>
      <c r="D230" s="83" t="s">
        <v>228</v>
      </c>
      <c r="E230" s="138">
        <v>500093784197</v>
      </c>
      <c r="F230" s="83" t="s">
        <v>114</v>
      </c>
      <c r="G230" s="85">
        <v>43643</v>
      </c>
      <c r="H230" s="211" t="s">
        <v>98</v>
      </c>
      <c r="I230" s="84" t="s">
        <v>610</v>
      </c>
      <c r="J230" s="207" t="s">
        <v>627</v>
      </c>
      <c r="K230" s="208" t="s">
        <v>630</v>
      </c>
      <c r="L230" s="83" t="s">
        <v>108</v>
      </c>
      <c r="M230" s="184">
        <v>24454</v>
      </c>
      <c r="N230" s="184"/>
      <c r="O230" s="85" t="s">
        <v>102</v>
      </c>
      <c r="P230" s="185">
        <v>42491</v>
      </c>
      <c r="Q230" s="186" t="s">
        <v>203</v>
      </c>
      <c r="R230" s="186"/>
      <c r="S230" s="186"/>
      <c r="T230" s="187"/>
      <c r="U230" s="188" t="s">
        <v>296</v>
      </c>
      <c r="V230" s="188" t="s">
        <v>297</v>
      </c>
      <c r="W230" s="188" t="s">
        <v>297</v>
      </c>
      <c r="X230" s="189" t="s">
        <v>167</v>
      </c>
      <c r="Y230" s="190"/>
      <c r="Z230" s="83">
        <v>700</v>
      </c>
      <c r="AA230" s="83" t="s">
        <v>193</v>
      </c>
      <c r="AB230" s="83" t="s">
        <v>181</v>
      </c>
      <c r="AC230" s="83" t="s">
        <v>102</v>
      </c>
      <c r="AD230" s="83" t="s">
        <v>5948</v>
      </c>
      <c r="AE230" s="83" t="s">
        <v>102</v>
      </c>
      <c r="AF230" s="83" t="s">
        <v>102</v>
      </c>
      <c r="AG230" s="83" t="s">
        <v>119</v>
      </c>
      <c r="AH230" s="83" t="s">
        <v>5949</v>
      </c>
      <c r="AI230" s="83" t="s">
        <v>104</v>
      </c>
      <c r="AJ230" s="83" t="s">
        <v>105</v>
      </c>
      <c r="AK230" s="191" t="s">
        <v>5948</v>
      </c>
      <c r="AL230" s="191" t="s">
        <v>102</v>
      </c>
      <c r="AM230" s="191" t="s">
        <v>102</v>
      </c>
      <c r="AN230" s="191" t="s">
        <v>119</v>
      </c>
      <c r="AO230" s="191" t="s">
        <v>5949</v>
      </c>
      <c r="AP230" s="191" t="s">
        <v>104</v>
      </c>
      <c r="AQ230" s="191" t="s">
        <v>105</v>
      </c>
      <c r="AR230" s="191" t="s">
        <v>106</v>
      </c>
      <c r="AS230" s="191" t="s">
        <v>5948</v>
      </c>
      <c r="AT230" s="191" t="s">
        <v>485</v>
      </c>
      <c r="AU230" s="191" t="s">
        <v>5949</v>
      </c>
      <c r="AV230" s="191" t="s">
        <v>104</v>
      </c>
      <c r="AW230" s="191" t="s">
        <v>204</v>
      </c>
      <c r="AX230" s="191"/>
      <c r="AY230" s="192" t="s">
        <v>454</v>
      </c>
      <c r="AZ230" s="192" t="s">
        <v>416</v>
      </c>
      <c r="BA230" s="91" t="s">
        <v>108</v>
      </c>
      <c r="BB230" s="90">
        <v>0</v>
      </c>
      <c r="BC230" s="93" t="s">
        <v>102</v>
      </c>
      <c r="BD230" s="93" t="s">
        <v>102</v>
      </c>
      <c r="BE230" s="93" t="s">
        <v>102</v>
      </c>
      <c r="BF230" s="93" t="s">
        <v>102</v>
      </c>
      <c r="BG230" s="97" t="s">
        <v>108</v>
      </c>
      <c r="BH230" s="93" t="s">
        <v>108</v>
      </c>
      <c r="BI230" s="93" t="s">
        <v>102</v>
      </c>
      <c r="BJ230" s="93" t="s">
        <v>102</v>
      </c>
      <c r="BK230" s="93" t="s">
        <v>102</v>
      </c>
      <c r="BL230" s="93" t="s">
        <v>102</v>
      </c>
      <c r="BM230" s="93" t="s">
        <v>102</v>
      </c>
      <c r="BN230" s="93" t="s">
        <v>102</v>
      </c>
      <c r="BO230" s="93" t="s">
        <v>102</v>
      </c>
      <c r="BP230" s="96" t="s">
        <v>102</v>
      </c>
      <c r="BQ230" s="90">
        <v>0</v>
      </c>
      <c r="BR230" s="93" t="s">
        <v>102</v>
      </c>
      <c r="BS230" s="93" t="s">
        <v>102</v>
      </c>
      <c r="BT230" s="93" t="s">
        <v>102</v>
      </c>
      <c r="BU230" s="93" t="s">
        <v>102</v>
      </c>
      <c r="BV230" s="97" t="s">
        <v>108</v>
      </c>
      <c r="BW230" s="93" t="s">
        <v>108</v>
      </c>
      <c r="BX230" s="95" t="s">
        <v>102</v>
      </c>
      <c r="BY230" s="93" t="s">
        <v>102</v>
      </c>
      <c r="BZ230" s="93" t="s">
        <v>102</v>
      </c>
      <c r="CA230" s="93" t="s">
        <v>102</v>
      </c>
      <c r="CB230" s="93" t="s">
        <v>102</v>
      </c>
      <c r="CC230" s="93" t="s">
        <v>102</v>
      </c>
      <c r="CD230" s="93" t="s">
        <v>102</v>
      </c>
      <c r="CE230" s="193" t="s">
        <v>102</v>
      </c>
      <c r="CF230" s="194" t="s">
        <v>436</v>
      </c>
      <c r="CG230" s="195" t="s">
        <v>5950</v>
      </c>
      <c r="CH230" s="101" t="s">
        <v>563</v>
      </c>
      <c r="CI230" s="102"/>
      <c r="CJ230" s="196" t="s">
        <v>577</v>
      </c>
      <c r="CK230" s="104" t="s">
        <v>190</v>
      </c>
      <c r="CL230" s="105"/>
      <c r="CM230" s="83" t="s">
        <v>578</v>
      </c>
      <c r="CN230" s="106" t="s">
        <v>108</v>
      </c>
      <c r="CO230" s="197" t="s">
        <v>566</v>
      </c>
      <c r="CP230" s="107"/>
      <c r="CQ230" s="198" t="s">
        <v>107</v>
      </c>
      <c r="CR230" s="198" t="s">
        <v>107</v>
      </c>
      <c r="CS230" s="199"/>
      <c r="CT230" s="83" t="s">
        <v>109</v>
      </c>
      <c r="CU230" s="83" t="s">
        <v>109</v>
      </c>
      <c r="CV230" s="83">
        <v>39</v>
      </c>
      <c r="CW230" s="83" t="s">
        <v>270</v>
      </c>
      <c r="CX230" s="83">
        <v>39</v>
      </c>
      <c r="CY230" s="83" t="s">
        <v>108</v>
      </c>
      <c r="CZ230" s="83">
        <v>300856.5</v>
      </c>
      <c r="DA230" s="83" t="s">
        <v>5951</v>
      </c>
      <c r="DB230" s="83" t="s">
        <v>118</v>
      </c>
      <c r="DC230" s="83" t="s">
        <v>108</v>
      </c>
      <c r="DD230" s="83">
        <v>1000</v>
      </c>
      <c r="DE230" s="83" t="s">
        <v>173</v>
      </c>
      <c r="DF230" s="83" t="s">
        <v>118</v>
      </c>
      <c r="DG230" s="83" t="s">
        <v>500</v>
      </c>
      <c r="DH230" s="83"/>
      <c r="DI230" s="85">
        <v>43646</v>
      </c>
      <c r="DJ230" s="83" t="s">
        <v>584</v>
      </c>
      <c r="DK230" s="83" t="s">
        <v>102</v>
      </c>
      <c r="DL230" s="83" t="s">
        <v>482</v>
      </c>
      <c r="DM230" s="83">
        <v>0</v>
      </c>
      <c r="DN230" s="83" t="s">
        <v>483</v>
      </c>
      <c r="DO230" s="83">
        <v>1</v>
      </c>
      <c r="DP230" s="83">
        <v>4</v>
      </c>
      <c r="DQ230" s="83"/>
      <c r="DR230" s="83" t="s">
        <v>108</v>
      </c>
      <c r="DS230" s="83" t="s">
        <v>497</v>
      </c>
      <c r="DU230" s="215" t="s">
        <v>269</v>
      </c>
      <c r="DV230" s="136">
        <v>1</v>
      </c>
      <c r="DW230" s="136">
        <v>3</v>
      </c>
      <c r="DX230" s="215" t="s">
        <v>269</v>
      </c>
      <c r="DY230" s="215" t="s">
        <v>269</v>
      </c>
      <c r="DZ230" s="215" t="s">
        <v>269</v>
      </c>
      <c r="EA230" s="215" t="s">
        <v>269</v>
      </c>
      <c r="EB230" s="215" t="s">
        <v>269</v>
      </c>
      <c r="EC230" s="215" t="s">
        <v>269</v>
      </c>
      <c r="ED230" s="215" t="s">
        <v>269</v>
      </c>
      <c r="EE230" s="215" t="s">
        <v>269</v>
      </c>
    </row>
    <row r="231" spans="1:135" ht="57.6" x14ac:dyDescent="0.55000000000000004">
      <c r="A231" s="83" t="s">
        <v>130</v>
      </c>
      <c r="B231" s="136">
        <v>506809</v>
      </c>
      <c r="C231" t="s">
        <v>883</v>
      </c>
      <c r="D231" s="83" t="s">
        <v>228</v>
      </c>
      <c r="E231" s="138">
        <v>488023924622</v>
      </c>
      <c r="F231" s="83" t="s">
        <v>143</v>
      </c>
      <c r="G231" s="85">
        <v>43620</v>
      </c>
      <c r="H231" s="83" t="s">
        <v>98</v>
      </c>
      <c r="I231" s="84" t="s">
        <v>612</v>
      </c>
      <c r="J231" s="207" t="s">
        <v>628</v>
      </c>
      <c r="K231" s="208" t="s">
        <v>633</v>
      </c>
      <c r="L231" s="83" t="s">
        <v>108</v>
      </c>
      <c r="M231" s="184" t="s">
        <v>102</v>
      </c>
      <c r="N231" s="184" t="s">
        <v>556</v>
      </c>
      <c r="O231" s="85" t="s">
        <v>102</v>
      </c>
      <c r="P231" s="185">
        <v>42491</v>
      </c>
      <c r="Q231" s="186" t="s">
        <v>202</v>
      </c>
      <c r="R231" s="186" t="s">
        <v>613</v>
      </c>
      <c r="S231" s="186"/>
      <c r="T231" s="187"/>
      <c r="U231" s="188" t="s">
        <v>295</v>
      </c>
      <c r="V231" s="188" t="s">
        <v>205</v>
      </c>
      <c r="W231" s="188" t="s">
        <v>295</v>
      </c>
      <c r="X231" s="189" t="s">
        <v>107</v>
      </c>
      <c r="Y231" s="190" t="s">
        <v>614</v>
      </c>
      <c r="Z231" s="83">
        <v>700</v>
      </c>
      <c r="AA231" s="83" t="s">
        <v>193</v>
      </c>
      <c r="AB231" s="83" t="s">
        <v>181</v>
      </c>
      <c r="AC231" s="83" t="s">
        <v>102</v>
      </c>
      <c r="AD231" s="83" t="s">
        <v>5952</v>
      </c>
      <c r="AE231" s="83" t="s">
        <v>5953</v>
      </c>
      <c r="AF231" s="83" t="s">
        <v>102</v>
      </c>
      <c r="AG231" s="83" t="s">
        <v>175</v>
      </c>
      <c r="AH231" s="83" t="s">
        <v>5954</v>
      </c>
      <c r="AI231" s="83" t="s">
        <v>104</v>
      </c>
      <c r="AJ231" s="83" t="s">
        <v>105</v>
      </c>
      <c r="AK231" s="191" t="s">
        <v>5952</v>
      </c>
      <c r="AL231" s="191" t="s">
        <v>5953</v>
      </c>
      <c r="AM231" s="191" t="s">
        <v>102</v>
      </c>
      <c r="AN231" s="191" t="s">
        <v>175</v>
      </c>
      <c r="AO231" s="191" t="s">
        <v>5954</v>
      </c>
      <c r="AP231" s="191" t="s">
        <v>104</v>
      </c>
      <c r="AQ231" s="191" t="s">
        <v>105</v>
      </c>
      <c r="AR231" s="191" t="s">
        <v>106</v>
      </c>
      <c r="AS231" s="191"/>
      <c r="AT231" s="191"/>
      <c r="AU231" s="191"/>
      <c r="AV231" s="191"/>
      <c r="AW231" s="191"/>
      <c r="AX231" s="191" t="s">
        <v>575</v>
      </c>
      <c r="AY231" s="192" t="s">
        <v>454</v>
      </c>
      <c r="AZ231" s="192" t="s">
        <v>108</v>
      </c>
      <c r="BA231" s="91" t="s">
        <v>108</v>
      </c>
      <c r="BB231" s="90">
        <v>0</v>
      </c>
      <c r="BC231" s="93" t="s">
        <v>102</v>
      </c>
      <c r="BD231" s="93" t="s">
        <v>102</v>
      </c>
      <c r="BE231" s="93" t="s">
        <v>102</v>
      </c>
      <c r="BF231" s="93" t="s">
        <v>102</v>
      </c>
      <c r="BG231" s="97" t="s">
        <v>108</v>
      </c>
      <c r="BH231" s="93" t="s">
        <v>108</v>
      </c>
      <c r="BI231" s="93" t="s">
        <v>102</v>
      </c>
      <c r="BJ231" s="93" t="s">
        <v>102</v>
      </c>
      <c r="BK231" s="93" t="s">
        <v>102</v>
      </c>
      <c r="BL231" s="93" t="s">
        <v>102</v>
      </c>
      <c r="BM231" s="93" t="s">
        <v>102</v>
      </c>
      <c r="BN231" s="93" t="s">
        <v>102</v>
      </c>
      <c r="BO231" s="93" t="s">
        <v>102</v>
      </c>
      <c r="BP231" s="96" t="s">
        <v>102</v>
      </c>
      <c r="BQ231" s="90">
        <v>0</v>
      </c>
      <c r="BR231" s="93" t="s">
        <v>102</v>
      </c>
      <c r="BS231" s="93" t="s">
        <v>102</v>
      </c>
      <c r="BT231" s="93" t="s">
        <v>102</v>
      </c>
      <c r="BU231" s="93" t="s">
        <v>102</v>
      </c>
      <c r="BV231" s="97" t="s">
        <v>108</v>
      </c>
      <c r="BW231" s="93" t="s">
        <v>108</v>
      </c>
      <c r="BX231" s="95" t="s">
        <v>102</v>
      </c>
      <c r="BY231" s="93" t="s">
        <v>102</v>
      </c>
      <c r="BZ231" s="93" t="s">
        <v>102</v>
      </c>
      <c r="CA231" s="93" t="s">
        <v>102</v>
      </c>
      <c r="CB231" s="93" t="s">
        <v>102</v>
      </c>
      <c r="CC231" s="93" t="s">
        <v>102</v>
      </c>
      <c r="CD231" s="93" t="s">
        <v>102</v>
      </c>
      <c r="CE231" s="193" t="s">
        <v>102</v>
      </c>
      <c r="CF231" s="194" t="s">
        <v>508</v>
      </c>
      <c r="CG231" s="195" t="s">
        <v>102</v>
      </c>
      <c r="CH231" s="101" t="e">
        <v>#N/A</v>
      </c>
      <c r="CI231" s="102" t="s">
        <v>580</v>
      </c>
      <c r="CJ231" s="196" t="s">
        <v>108</v>
      </c>
      <c r="CK231" s="104" t="s">
        <v>109</v>
      </c>
      <c r="CL231" s="105" t="s">
        <v>579</v>
      </c>
      <c r="CM231" s="83" t="s">
        <v>108</v>
      </c>
      <c r="CN231" s="106" t="s">
        <v>108</v>
      </c>
      <c r="CO231" s="197" t="s">
        <v>108</v>
      </c>
      <c r="CP231" s="107"/>
      <c r="CQ231" s="198" t="s">
        <v>474</v>
      </c>
      <c r="CR231" s="198" t="s">
        <v>474</v>
      </c>
      <c r="CS231" s="199" t="s">
        <v>616</v>
      </c>
      <c r="CT231" s="83" t="s">
        <v>109</v>
      </c>
      <c r="CU231" s="83" t="s">
        <v>109</v>
      </c>
      <c r="CV231" s="83">
        <v>14</v>
      </c>
      <c r="CW231" s="83" t="s">
        <v>112</v>
      </c>
      <c r="CX231" s="83">
        <v>14</v>
      </c>
      <c r="CY231" s="83" t="s">
        <v>5955</v>
      </c>
      <c r="CZ231" s="83">
        <v>302176</v>
      </c>
      <c r="DA231" s="83" t="s">
        <v>138</v>
      </c>
      <c r="DB231" s="83" t="s">
        <v>124</v>
      </c>
      <c r="DC231" s="83" t="s">
        <v>501</v>
      </c>
      <c r="DD231" s="83">
        <v>7618</v>
      </c>
      <c r="DE231" s="83" t="s">
        <v>582</v>
      </c>
      <c r="DF231" s="83" t="s">
        <v>145</v>
      </c>
      <c r="DG231" s="83" t="s">
        <v>501</v>
      </c>
      <c r="DH231" s="83" t="s">
        <v>582</v>
      </c>
      <c r="DI231" s="85">
        <v>43646</v>
      </c>
      <c r="DJ231" s="83" t="s">
        <v>584</v>
      </c>
      <c r="DK231" s="83" t="s">
        <v>102</v>
      </c>
      <c r="DL231" s="83" t="s">
        <v>482</v>
      </c>
      <c r="DM231" s="83">
        <v>0</v>
      </c>
      <c r="DN231" s="83" t="s">
        <v>238</v>
      </c>
      <c r="DO231" s="83">
        <v>1</v>
      </c>
      <c r="DP231" s="83">
        <v>3</v>
      </c>
      <c r="DQ231" s="83"/>
      <c r="DR231" s="83" t="s">
        <v>108</v>
      </c>
      <c r="DS231" s="83" t="s">
        <v>497</v>
      </c>
      <c r="DU231" s="215" t="s">
        <v>269</v>
      </c>
      <c r="DV231" s="136">
        <v>1</v>
      </c>
      <c r="DW231" s="136">
        <v>3</v>
      </c>
      <c r="DX231" s="215" t="s">
        <v>269</v>
      </c>
      <c r="DY231" s="215" t="s">
        <v>269</v>
      </c>
      <c r="DZ231" s="215" t="s">
        <v>269</v>
      </c>
      <c r="EA231" s="215" t="s">
        <v>269</v>
      </c>
      <c r="EB231" s="215" t="s">
        <v>269</v>
      </c>
      <c r="EC231" s="215" t="s">
        <v>269</v>
      </c>
      <c r="ED231" s="215" t="s">
        <v>269</v>
      </c>
      <c r="EE231" s="215" t="s">
        <v>269</v>
      </c>
    </row>
    <row r="232" spans="1:135" ht="28.8" x14ac:dyDescent="0.55000000000000004">
      <c r="A232" s="83" t="s">
        <v>130</v>
      </c>
      <c r="B232" s="136">
        <v>144107</v>
      </c>
      <c r="C232" t="s">
        <v>884</v>
      </c>
      <c r="D232" s="83" t="s">
        <v>228</v>
      </c>
      <c r="E232" s="138">
        <v>815358861290</v>
      </c>
      <c r="F232" s="83" t="s">
        <v>114</v>
      </c>
      <c r="G232" s="85">
        <v>43634</v>
      </c>
      <c r="H232" s="83" t="s">
        <v>98</v>
      </c>
      <c r="I232" s="84" t="s">
        <v>618</v>
      </c>
      <c r="J232" s="207" t="s">
        <v>629</v>
      </c>
      <c r="K232" s="208" t="s">
        <v>634</v>
      </c>
      <c r="L232" s="83" t="s">
        <v>108</v>
      </c>
      <c r="M232" s="184">
        <v>27544</v>
      </c>
      <c r="N232" s="184"/>
      <c r="O232" s="85" t="s">
        <v>102</v>
      </c>
      <c r="P232" s="185">
        <v>43013</v>
      </c>
      <c r="Q232" s="186" t="s">
        <v>203</v>
      </c>
      <c r="R232" s="186"/>
      <c r="S232" s="186"/>
      <c r="T232" s="187"/>
      <c r="U232" s="188" t="s">
        <v>296</v>
      </c>
      <c r="V232" s="188" t="s">
        <v>205</v>
      </c>
      <c r="W232" s="189" t="s">
        <v>619</v>
      </c>
      <c r="X232" s="189" t="s">
        <v>107</v>
      </c>
      <c r="Y232" s="190" t="s">
        <v>614</v>
      </c>
      <c r="Z232" s="83">
        <v>700</v>
      </c>
      <c r="AA232" s="83" t="s">
        <v>193</v>
      </c>
      <c r="AB232" s="83" t="s">
        <v>181</v>
      </c>
      <c r="AC232" s="83" t="s">
        <v>102</v>
      </c>
      <c r="AD232" s="83" t="s">
        <v>5956</v>
      </c>
      <c r="AE232" s="83" t="s">
        <v>102</v>
      </c>
      <c r="AF232" s="83" t="s">
        <v>102</v>
      </c>
      <c r="AG232" s="83" t="s">
        <v>174</v>
      </c>
      <c r="AH232" s="83" t="s">
        <v>5945</v>
      </c>
      <c r="AI232" s="83" t="s">
        <v>104</v>
      </c>
      <c r="AJ232" s="83" t="s">
        <v>105</v>
      </c>
      <c r="AK232" s="191" t="s">
        <v>5956</v>
      </c>
      <c r="AL232" s="191" t="s">
        <v>102</v>
      </c>
      <c r="AM232" s="191" t="s">
        <v>102</v>
      </c>
      <c r="AN232" s="191" t="s">
        <v>174</v>
      </c>
      <c r="AO232" s="191" t="s">
        <v>5945</v>
      </c>
      <c r="AP232" s="191" t="s">
        <v>104</v>
      </c>
      <c r="AQ232" s="191" t="s">
        <v>105</v>
      </c>
      <c r="AR232" s="191" t="s">
        <v>106</v>
      </c>
      <c r="AS232" s="191" t="s">
        <v>5956</v>
      </c>
      <c r="AT232" s="191" t="s">
        <v>488</v>
      </c>
      <c r="AU232" s="191" t="s">
        <v>5957</v>
      </c>
      <c r="AV232" s="191" t="s">
        <v>104</v>
      </c>
      <c r="AW232" s="191" t="s">
        <v>204</v>
      </c>
      <c r="AX232" s="191"/>
      <c r="AY232" s="192" t="s">
        <v>454</v>
      </c>
      <c r="AZ232" s="192" t="s">
        <v>416</v>
      </c>
      <c r="BA232" s="91" t="s">
        <v>108</v>
      </c>
      <c r="BB232" s="90">
        <v>0</v>
      </c>
      <c r="BC232" s="93" t="s">
        <v>102</v>
      </c>
      <c r="BD232" s="93" t="s">
        <v>102</v>
      </c>
      <c r="BE232" s="93" t="s">
        <v>102</v>
      </c>
      <c r="BF232" s="93" t="s">
        <v>102</v>
      </c>
      <c r="BG232" s="97" t="s">
        <v>108</v>
      </c>
      <c r="BH232" s="93" t="s">
        <v>108</v>
      </c>
      <c r="BI232" s="93" t="s">
        <v>102</v>
      </c>
      <c r="BJ232" s="93" t="s">
        <v>102</v>
      </c>
      <c r="BK232" s="93" t="s">
        <v>102</v>
      </c>
      <c r="BL232" s="93" t="s">
        <v>102</v>
      </c>
      <c r="BM232" s="93" t="s">
        <v>102</v>
      </c>
      <c r="BN232" s="93" t="s">
        <v>102</v>
      </c>
      <c r="BO232" s="93" t="s">
        <v>102</v>
      </c>
      <c r="BP232" s="96" t="s">
        <v>102</v>
      </c>
      <c r="BQ232" s="90">
        <v>0</v>
      </c>
      <c r="BR232" s="93" t="s">
        <v>102</v>
      </c>
      <c r="BS232" s="93" t="s">
        <v>102</v>
      </c>
      <c r="BT232" s="93" t="s">
        <v>102</v>
      </c>
      <c r="BU232" s="93" t="s">
        <v>102</v>
      </c>
      <c r="BV232" s="97" t="s">
        <v>108</v>
      </c>
      <c r="BW232" s="93" t="s">
        <v>108</v>
      </c>
      <c r="BX232" s="95" t="s">
        <v>102</v>
      </c>
      <c r="BY232" s="93" t="s">
        <v>102</v>
      </c>
      <c r="BZ232" s="93" t="s">
        <v>102</v>
      </c>
      <c r="CA232" s="93" t="s">
        <v>102</v>
      </c>
      <c r="CB232" s="93" t="s">
        <v>102</v>
      </c>
      <c r="CC232" s="93" t="s">
        <v>102</v>
      </c>
      <c r="CD232" s="93" t="s">
        <v>102</v>
      </c>
      <c r="CE232" s="193" t="s">
        <v>102</v>
      </c>
      <c r="CF232" s="194" t="s">
        <v>436</v>
      </c>
      <c r="CG232" s="195" t="s">
        <v>5958</v>
      </c>
      <c r="CH232" s="101" t="s">
        <v>310</v>
      </c>
      <c r="CI232" s="102"/>
      <c r="CJ232" s="196" t="s">
        <v>5959</v>
      </c>
      <c r="CK232" s="104" t="s">
        <v>190</v>
      </c>
      <c r="CL232" s="105"/>
      <c r="CM232" s="83" t="s">
        <v>623</v>
      </c>
      <c r="CN232" s="106" t="s">
        <v>624</v>
      </c>
      <c r="CO232" s="197" t="s">
        <v>625</v>
      </c>
      <c r="CP232" s="107"/>
      <c r="CQ232" s="198" t="s">
        <v>474</v>
      </c>
      <c r="CR232" s="198" t="s">
        <v>474</v>
      </c>
      <c r="CS232" s="199"/>
      <c r="CT232" s="83" t="s">
        <v>109</v>
      </c>
      <c r="CU232" s="83" t="s">
        <v>109</v>
      </c>
      <c r="CV232" s="83">
        <v>38</v>
      </c>
      <c r="CW232" s="83" t="s">
        <v>139</v>
      </c>
      <c r="CX232" s="83">
        <v>38</v>
      </c>
      <c r="CY232" s="83" t="s">
        <v>108</v>
      </c>
      <c r="CZ232" s="83">
        <v>303495.5</v>
      </c>
      <c r="DA232" s="83" t="s">
        <v>581</v>
      </c>
      <c r="DB232" s="83" t="s">
        <v>152</v>
      </c>
      <c r="DC232" s="83" t="s">
        <v>500</v>
      </c>
      <c r="DD232" s="83">
        <v>6825</v>
      </c>
      <c r="DE232" s="83" t="s">
        <v>606</v>
      </c>
      <c r="DF232" s="83" t="s">
        <v>152</v>
      </c>
      <c r="DG232" s="83" t="s">
        <v>500</v>
      </c>
      <c r="DH232" s="83"/>
      <c r="DI232" s="85">
        <v>43646</v>
      </c>
      <c r="DJ232" s="83" t="s">
        <v>584</v>
      </c>
      <c r="DK232" s="83" t="s">
        <v>102</v>
      </c>
      <c r="DL232" s="83" t="s">
        <v>482</v>
      </c>
      <c r="DM232" s="83">
        <v>0</v>
      </c>
      <c r="DN232" s="83" t="s">
        <v>483</v>
      </c>
      <c r="DO232" s="83">
        <v>1</v>
      </c>
      <c r="DP232" s="83">
        <v>3</v>
      </c>
      <c r="DQ232" s="83"/>
      <c r="DR232" s="83" t="s">
        <v>108</v>
      </c>
      <c r="DS232" s="83" t="s">
        <v>497</v>
      </c>
      <c r="DU232" s="215" t="s">
        <v>269</v>
      </c>
      <c r="DV232" s="136">
        <v>1</v>
      </c>
      <c r="DW232" s="136">
        <v>3</v>
      </c>
      <c r="DX232" s="215" t="s">
        <v>269</v>
      </c>
      <c r="DY232" s="215" t="s">
        <v>269</v>
      </c>
      <c r="DZ232" s="215" t="s">
        <v>269</v>
      </c>
      <c r="EA232" s="215" t="s">
        <v>269</v>
      </c>
      <c r="EB232" s="215" t="s">
        <v>269</v>
      </c>
      <c r="EC232" s="215" t="s">
        <v>269</v>
      </c>
      <c r="ED232" s="215" t="s">
        <v>269</v>
      </c>
      <c r="EE232" s="215" t="s">
        <v>269</v>
      </c>
    </row>
    <row r="233" spans="1:135" ht="28.8" x14ac:dyDescent="0.55000000000000004">
      <c r="A233" s="83" t="s">
        <v>130</v>
      </c>
      <c r="B233" s="136">
        <v>522390</v>
      </c>
      <c r="C233" t="s">
        <v>811</v>
      </c>
      <c r="D233" s="83" t="s">
        <v>228</v>
      </c>
      <c r="E233" s="138">
        <v>949541042834</v>
      </c>
      <c r="F233" s="83" t="s">
        <v>114</v>
      </c>
      <c r="G233" s="85">
        <v>43643</v>
      </c>
      <c r="H233" s="211" t="s">
        <v>98</v>
      </c>
      <c r="I233" s="84" t="s">
        <v>610</v>
      </c>
      <c r="J233" s="207" t="s">
        <v>627</v>
      </c>
      <c r="K233" s="208" t="s">
        <v>630</v>
      </c>
      <c r="L233" s="83" t="s">
        <v>108</v>
      </c>
      <c r="M233" s="184">
        <v>24455</v>
      </c>
      <c r="N233" s="184"/>
      <c r="O233" s="85" t="s">
        <v>102</v>
      </c>
      <c r="P233" s="185">
        <v>42491</v>
      </c>
      <c r="Q233" s="186" t="s">
        <v>203</v>
      </c>
      <c r="R233" s="186"/>
      <c r="S233" s="186"/>
      <c r="T233" s="187"/>
      <c r="U233" s="188" t="s">
        <v>296</v>
      </c>
      <c r="V233" s="188" t="s">
        <v>297</v>
      </c>
      <c r="W233" s="188" t="s">
        <v>297</v>
      </c>
      <c r="X233" s="189" t="s">
        <v>167</v>
      </c>
      <c r="Y233" s="190"/>
      <c r="Z233" s="83">
        <v>700</v>
      </c>
      <c r="AA233" s="83" t="s">
        <v>193</v>
      </c>
      <c r="AB233" s="83" t="s">
        <v>181</v>
      </c>
      <c r="AC233" s="83" t="s">
        <v>102</v>
      </c>
      <c r="AD233" s="83" t="s">
        <v>5960</v>
      </c>
      <c r="AE233" s="83" t="s">
        <v>102</v>
      </c>
      <c r="AF233" s="83" t="s">
        <v>102</v>
      </c>
      <c r="AG233" s="83" t="s">
        <v>119</v>
      </c>
      <c r="AH233" s="83" t="s">
        <v>5961</v>
      </c>
      <c r="AI233" s="83" t="s">
        <v>104</v>
      </c>
      <c r="AJ233" s="83" t="s">
        <v>105</v>
      </c>
      <c r="AK233" s="191" t="s">
        <v>5960</v>
      </c>
      <c r="AL233" s="191" t="s">
        <v>102</v>
      </c>
      <c r="AM233" s="191" t="s">
        <v>102</v>
      </c>
      <c r="AN233" s="191" t="s">
        <v>119</v>
      </c>
      <c r="AO233" s="191" t="s">
        <v>5961</v>
      </c>
      <c r="AP233" s="191" t="s">
        <v>104</v>
      </c>
      <c r="AQ233" s="191" t="s">
        <v>105</v>
      </c>
      <c r="AR233" s="191" t="s">
        <v>106</v>
      </c>
      <c r="AS233" s="191" t="s">
        <v>5960</v>
      </c>
      <c r="AT233" s="191" t="s">
        <v>485</v>
      </c>
      <c r="AU233" s="191" t="s">
        <v>5961</v>
      </c>
      <c r="AV233" s="191" t="s">
        <v>104</v>
      </c>
      <c r="AW233" s="191" t="s">
        <v>204</v>
      </c>
      <c r="AX233" s="191"/>
      <c r="AY233" s="192" t="s">
        <v>454</v>
      </c>
      <c r="AZ233" s="192" t="s">
        <v>416</v>
      </c>
      <c r="BA233" s="91" t="s">
        <v>108</v>
      </c>
      <c r="BB233" s="90">
        <v>0</v>
      </c>
      <c r="BC233" s="93" t="s">
        <v>102</v>
      </c>
      <c r="BD233" s="93" t="s">
        <v>102</v>
      </c>
      <c r="BE233" s="93" t="s">
        <v>102</v>
      </c>
      <c r="BF233" s="93" t="s">
        <v>102</v>
      </c>
      <c r="BG233" s="97" t="s">
        <v>108</v>
      </c>
      <c r="BH233" s="93" t="s">
        <v>108</v>
      </c>
      <c r="BI233" s="93" t="s">
        <v>102</v>
      </c>
      <c r="BJ233" s="93" t="s">
        <v>102</v>
      </c>
      <c r="BK233" s="93" t="s">
        <v>102</v>
      </c>
      <c r="BL233" s="93" t="s">
        <v>102</v>
      </c>
      <c r="BM233" s="93" t="s">
        <v>102</v>
      </c>
      <c r="BN233" s="93" t="s">
        <v>102</v>
      </c>
      <c r="BO233" s="93" t="s">
        <v>102</v>
      </c>
      <c r="BP233" s="96" t="s">
        <v>102</v>
      </c>
      <c r="BQ233" s="90">
        <v>0</v>
      </c>
      <c r="BR233" s="93" t="s">
        <v>102</v>
      </c>
      <c r="BS233" s="93" t="s">
        <v>102</v>
      </c>
      <c r="BT233" s="93" t="s">
        <v>102</v>
      </c>
      <c r="BU233" s="93" t="s">
        <v>102</v>
      </c>
      <c r="BV233" s="97" t="s">
        <v>108</v>
      </c>
      <c r="BW233" s="93" t="s">
        <v>108</v>
      </c>
      <c r="BX233" s="95" t="s">
        <v>102</v>
      </c>
      <c r="BY233" s="93" t="s">
        <v>102</v>
      </c>
      <c r="BZ233" s="93" t="s">
        <v>102</v>
      </c>
      <c r="CA233" s="93" t="s">
        <v>102</v>
      </c>
      <c r="CB233" s="93" t="s">
        <v>102</v>
      </c>
      <c r="CC233" s="93" t="s">
        <v>102</v>
      </c>
      <c r="CD233" s="93" t="s">
        <v>102</v>
      </c>
      <c r="CE233" s="193" t="s">
        <v>102</v>
      </c>
      <c r="CF233" s="194" t="s">
        <v>436</v>
      </c>
      <c r="CG233" s="195" t="s">
        <v>5962</v>
      </c>
      <c r="CH233" s="101" t="s">
        <v>563</v>
      </c>
      <c r="CI233" s="102"/>
      <c r="CJ233" s="196" t="s">
        <v>577</v>
      </c>
      <c r="CK233" s="104" t="s">
        <v>190</v>
      </c>
      <c r="CL233" s="105"/>
      <c r="CM233" s="83" t="s">
        <v>578</v>
      </c>
      <c r="CN233" s="106" t="s">
        <v>108</v>
      </c>
      <c r="CO233" s="197" t="s">
        <v>566</v>
      </c>
      <c r="CP233" s="107"/>
      <c r="CQ233" s="198" t="s">
        <v>107</v>
      </c>
      <c r="CR233" s="198" t="s">
        <v>107</v>
      </c>
      <c r="CS233" s="199"/>
      <c r="CT233" s="83" t="s">
        <v>109</v>
      </c>
      <c r="CU233" s="83" t="s">
        <v>109</v>
      </c>
      <c r="CV233" s="83">
        <v>59</v>
      </c>
      <c r="CW233" s="83" t="s">
        <v>270</v>
      </c>
      <c r="CX233" s="83">
        <v>59</v>
      </c>
      <c r="CY233" s="83" t="s">
        <v>108</v>
      </c>
      <c r="CZ233" s="83">
        <v>304815</v>
      </c>
      <c r="DA233" s="83" t="s">
        <v>5963</v>
      </c>
      <c r="DB233" s="83" t="s">
        <v>118</v>
      </c>
      <c r="DC233" s="83" t="s">
        <v>108</v>
      </c>
      <c r="DD233" s="83">
        <v>4878</v>
      </c>
      <c r="DE233" s="83" t="s">
        <v>173</v>
      </c>
      <c r="DF233" s="83" t="s">
        <v>118</v>
      </c>
      <c r="DG233" s="83" t="s">
        <v>500</v>
      </c>
      <c r="DH233" s="83"/>
      <c r="DI233" s="85">
        <v>43646</v>
      </c>
      <c r="DJ233" s="83" t="s">
        <v>584</v>
      </c>
      <c r="DK233" s="83" t="s">
        <v>102</v>
      </c>
      <c r="DL233" s="83" t="s">
        <v>482</v>
      </c>
      <c r="DM233" s="83">
        <v>0</v>
      </c>
      <c r="DN233" s="83" t="s">
        <v>483</v>
      </c>
      <c r="DO233" s="83">
        <v>1</v>
      </c>
      <c r="DP233" s="83">
        <v>4</v>
      </c>
      <c r="DQ233" s="83"/>
      <c r="DR233" s="83" t="s">
        <v>108</v>
      </c>
      <c r="DS233" s="83" t="s">
        <v>497</v>
      </c>
      <c r="DU233" s="215" t="s">
        <v>269</v>
      </c>
      <c r="DV233" s="136">
        <v>1</v>
      </c>
      <c r="DW233" s="136">
        <v>3</v>
      </c>
      <c r="DX233" s="215" t="s">
        <v>269</v>
      </c>
      <c r="DY233" s="215" t="s">
        <v>269</v>
      </c>
      <c r="DZ233" s="215" t="s">
        <v>269</v>
      </c>
      <c r="EA233" s="215" t="s">
        <v>269</v>
      </c>
      <c r="EB233" s="215" t="s">
        <v>269</v>
      </c>
      <c r="EC233" s="215" t="s">
        <v>269</v>
      </c>
      <c r="ED233" s="215" t="s">
        <v>269</v>
      </c>
      <c r="EE233" s="215" t="s">
        <v>269</v>
      </c>
    </row>
    <row r="234" spans="1:135" ht="57.6" x14ac:dyDescent="0.55000000000000004">
      <c r="A234" s="83" t="s">
        <v>130</v>
      </c>
      <c r="B234" s="136">
        <v>179421</v>
      </c>
      <c r="C234" t="s">
        <v>885</v>
      </c>
      <c r="D234" s="83" t="s">
        <v>228</v>
      </c>
      <c r="E234" s="138">
        <v>718251032111</v>
      </c>
      <c r="F234" s="83" t="s">
        <v>143</v>
      </c>
      <c r="G234" s="85">
        <v>43620</v>
      </c>
      <c r="H234" s="83" t="s">
        <v>98</v>
      </c>
      <c r="I234" s="84" t="s">
        <v>612</v>
      </c>
      <c r="J234" s="207" t="s">
        <v>628</v>
      </c>
      <c r="K234" s="208" t="s">
        <v>633</v>
      </c>
      <c r="L234" s="83" t="s">
        <v>108</v>
      </c>
      <c r="M234" s="184" t="s">
        <v>102</v>
      </c>
      <c r="N234" s="184" t="s">
        <v>556</v>
      </c>
      <c r="O234" s="85" t="s">
        <v>102</v>
      </c>
      <c r="P234" s="185">
        <v>42491</v>
      </c>
      <c r="Q234" s="186" t="s">
        <v>202</v>
      </c>
      <c r="R234" s="186" t="s">
        <v>613</v>
      </c>
      <c r="S234" s="186"/>
      <c r="T234" s="187"/>
      <c r="U234" s="188" t="s">
        <v>295</v>
      </c>
      <c r="V234" s="188" t="s">
        <v>205</v>
      </c>
      <c r="W234" s="188" t="s">
        <v>295</v>
      </c>
      <c r="X234" s="189" t="s">
        <v>107</v>
      </c>
      <c r="Y234" s="190" t="s">
        <v>614</v>
      </c>
      <c r="Z234" s="83">
        <v>700</v>
      </c>
      <c r="AA234" s="83" t="s">
        <v>193</v>
      </c>
      <c r="AB234" s="83" t="s">
        <v>181</v>
      </c>
      <c r="AC234" s="83" t="s">
        <v>102</v>
      </c>
      <c r="AD234" s="83" t="s">
        <v>5964</v>
      </c>
      <c r="AE234" s="83" t="s">
        <v>5965</v>
      </c>
      <c r="AF234" s="83" t="s">
        <v>102</v>
      </c>
      <c r="AG234" s="83" t="s">
        <v>175</v>
      </c>
      <c r="AH234" s="83" t="s">
        <v>5966</v>
      </c>
      <c r="AI234" s="83" t="s">
        <v>104</v>
      </c>
      <c r="AJ234" s="83" t="s">
        <v>105</v>
      </c>
      <c r="AK234" s="191" t="s">
        <v>5964</v>
      </c>
      <c r="AL234" s="191" t="s">
        <v>5965</v>
      </c>
      <c r="AM234" s="191" t="s">
        <v>102</v>
      </c>
      <c r="AN234" s="191" t="s">
        <v>175</v>
      </c>
      <c r="AO234" s="191" t="s">
        <v>5966</v>
      </c>
      <c r="AP234" s="191" t="s">
        <v>104</v>
      </c>
      <c r="AQ234" s="191" t="s">
        <v>105</v>
      </c>
      <c r="AR234" s="191" t="s">
        <v>106</v>
      </c>
      <c r="AS234" s="191"/>
      <c r="AT234" s="191"/>
      <c r="AU234" s="191"/>
      <c r="AV234" s="191"/>
      <c r="AW234" s="191"/>
      <c r="AX234" s="191" t="s">
        <v>575</v>
      </c>
      <c r="AY234" s="192" t="s">
        <v>454</v>
      </c>
      <c r="AZ234" s="192" t="s">
        <v>108</v>
      </c>
      <c r="BA234" s="91" t="s">
        <v>108</v>
      </c>
      <c r="BB234" s="90">
        <v>0</v>
      </c>
      <c r="BC234" s="93" t="s">
        <v>102</v>
      </c>
      <c r="BD234" s="93" t="s">
        <v>102</v>
      </c>
      <c r="BE234" s="93" t="s">
        <v>102</v>
      </c>
      <c r="BF234" s="93" t="s">
        <v>102</v>
      </c>
      <c r="BG234" s="97" t="s">
        <v>108</v>
      </c>
      <c r="BH234" s="93" t="s">
        <v>108</v>
      </c>
      <c r="BI234" s="93" t="s">
        <v>102</v>
      </c>
      <c r="BJ234" s="93" t="s">
        <v>102</v>
      </c>
      <c r="BK234" s="93" t="s">
        <v>102</v>
      </c>
      <c r="BL234" s="93" t="s">
        <v>102</v>
      </c>
      <c r="BM234" s="93" t="s">
        <v>102</v>
      </c>
      <c r="BN234" s="93" t="s">
        <v>102</v>
      </c>
      <c r="BO234" s="93" t="s">
        <v>102</v>
      </c>
      <c r="BP234" s="96" t="s">
        <v>102</v>
      </c>
      <c r="BQ234" s="90">
        <v>0</v>
      </c>
      <c r="BR234" s="93" t="s">
        <v>102</v>
      </c>
      <c r="BS234" s="93" t="s">
        <v>102</v>
      </c>
      <c r="BT234" s="93" t="s">
        <v>102</v>
      </c>
      <c r="BU234" s="93" t="s">
        <v>102</v>
      </c>
      <c r="BV234" s="97" t="s">
        <v>108</v>
      </c>
      <c r="BW234" s="93" t="s">
        <v>108</v>
      </c>
      <c r="BX234" s="95" t="s">
        <v>102</v>
      </c>
      <c r="BY234" s="93" t="s">
        <v>102</v>
      </c>
      <c r="BZ234" s="93" t="s">
        <v>102</v>
      </c>
      <c r="CA234" s="93" t="s">
        <v>102</v>
      </c>
      <c r="CB234" s="93" t="s">
        <v>102</v>
      </c>
      <c r="CC234" s="93" t="s">
        <v>102</v>
      </c>
      <c r="CD234" s="93" t="s">
        <v>102</v>
      </c>
      <c r="CE234" s="193" t="s">
        <v>102</v>
      </c>
      <c r="CF234" s="194" t="s">
        <v>508</v>
      </c>
      <c r="CG234" s="195" t="s">
        <v>102</v>
      </c>
      <c r="CH234" s="101" t="e">
        <v>#N/A</v>
      </c>
      <c r="CI234" s="102" t="s">
        <v>580</v>
      </c>
      <c r="CJ234" s="196" t="s">
        <v>108</v>
      </c>
      <c r="CK234" s="104" t="s">
        <v>109</v>
      </c>
      <c r="CL234" s="105" t="s">
        <v>579</v>
      </c>
      <c r="CM234" s="83" t="s">
        <v>108</v>
      </c>
      <c r="CN234" s="106" t="s">
        <v>108</v>
      </c>
      <c r="CO234" s="197" t="s">
        <v>108</v>
      </c>
      <c r="CP234" s="107"/>
      <c r="CQ234" s="198" t="s">
        <v>474</v>
      </c>
      <c r="CR234" s="198" t="s">
        <v>474</v>
      </c>
      <c r="CS234" s="199" t="s">
        <v>616</v>
      </c>
      <c r="CT234" s="83" t="s">
        <v>109</v>
      </c>
      <c r="CU234" s="83" t="s">
        <v>109</v>
      </c>
      <c r="CV234" s="83">
        <v>67</v>
      </c>
      <c r="CW234" s="83" t="s">
        <v>112</v>
      </c>
      <c r="CX234" s="83">
        <v>67</v>
      </c>
      <c r="CY234" s="83" t="s">
        <v>5967</v>
      </c>
      <c r="CZ234" s="83">
        <v>306134.5</v>
      </c>
      <c r="DA234" s="83" t="s">
        <v>138</v>
      </c>
      <c r="DB234" s="83" t="s">
        <v>124</v>
      </c>
      <c r="DC234" s="83" t="s">
        <v>501</v>
      </c>
      <c r="DD234" s="83">
        <v>4401</v>
      </c>
      <c r="DE234" s="83" t="s">
        <v>582</v>
      </c>
      <c r="DF234" s="83" t="s">
        <v>145</v>
      </c>
      <c r="DG234" s="83" t="s">
        <v>501</v>
      </c>
      <c r="DH234" s="83" t="s">
        <v>582</v>
      </c>
      <c r="DI234" s="85">
        <v>43646</v>
      </c>
      <c r="DJ234" s="83" t="s">
        <v>584</v>
      </c>
      <c r="DK234" s="83" t="s">
        <v>102</v>
      </c>
      <c r="DL234" s="83" t="s">
        <v>482</v>
      </c>
      <c r="DM234" s="83">
        <v>0</v>
      </c>
      <c r="DN234" s="83" t="s">
        <v>238</v>
      </c>
      <c r="DO234" s="83">
        <v>1</v>
      </c>
      <c r="DP234" s="83">
        <v>5</v>
      </c>
      <c r="DQ234" s="83"/>
      <c r="DR234" s="83" t="s">
        <v>108</v>
      </c>
      <c r="DS234" s="83" t="s">
        <v>497</v>
      </c>
      <c r="DU234" s="215" t="s">
        <v>269</v>
      </c>
      <c r="DV234" s="136">
        <v>1</v>
      </c>
      <c r="DW234" s="136">
        <v>3</v>
      </c>
      <c r="DX234" s="215" t="s">
        <v>269</v>
      </c>
      <c r="DY234" s="215" t="s">
        <v>269</v>
      </c>
      <c r="DZ234" s="215" t="s">
        <v>269</v>
      </c>
      <c r="EA234" s="215" t="s">
        <v>269</v>
      </c>
      <c r="EB234" s="215" t="s">
        <v>269</v>
      </c>
      <c r="EC234" s="215" t="s">
        <v>269</v>
      </c>
      <c r="ED234" s="215" t="s">
        <v>269</v>
      </c>
      <c r="EE234" s="215" t="s">
        <v>269</v>
      </c>
    </row>
    <row r="235" spans="1:135" ht="28.8" x14ac:dyDescent="0.55000000000000004">
      <c r="A235" s="83" t="s">
        <v>130</v>
      </c>
      <c r="B235" s="136">
        <v>500363</v>
      </c>
      <c r="C235" t="s">
        <v>886</v>
      </c>
      <c r="D235" s="83" t="s">
        <v>228</v>
      </c>
      <c r="E235" s="138">
        <v>719006472146</v>
      </c>
      <c r="F235" s="83" t="s">
        <v>114</v>
      </c>
      <c r="G235" s="85">
        <v>43634</v>
      </c>
      <c r="H235" s="83" t="s">
        <v>98</v>
      </c>
      <c r="I235" s="84" t="s">
        <v>618</v>
      </c>
      <c r="J235" s="207" t="s">
        <v>629</v>
      </c>
      <c r="K235" s="208" t="s">
        <v>634</v>
      </c>
      <c r="L235" s="83" t="s">
        <v>108</v>
      </c>
      <c r="M235" s="184">
        <v>27545</v>
      </c>
      <c r="N235" s="184"/>
      <c r="O235" s="85" t="s">
        <v>102</v>
      </c>
      <c r="P235" s="185">
        <v>43013</v>
      </c>
      <c r="Q235" s="186" t="s">
        <v>203</v>
      </c>
      <c r="R235" s="186"/>
      <c r="S235" s="186"/>
      <c r="T235" s="187"/>
      <c r="U235" s="188" t="s">
        <v>296</v>
      </c>
      <c r="V235" s="188" t="s">
        <v>205</v>
      </c>
      <c r="W235" s="189" t="s">
        <v>619</v>
      </c>
      <c r="X235" s="189" t="s">
        <v>107</v>
      </c>
      <c r="Y235" s="190" t="s">
        <v>614</v>
      </c>
      <c r="Z235" s="83">
        <v>700</v>
      </c>
      <c r="AA235" s="83" t="s">
        <v>193</v>
      </c>
      <c r="AB235" s="83" t="s">
        <v>181</v>
      </c>
      <c r="AC235" s="83" t="s">
        <v>102</v>
      </c>
      <c r="AD235" s="83" t="s">
        <v>5968</v>
      </c>
      <c r="AE235" s="83" t="s">
        <v>102</v>
      </c>
      <c r="AF235" s="83" t="s">
        <v>102</v>
      </c>
      <c r="AG235" s="83" t="s">
        <v>174</v>
      </c>
      <c r="AH235" s="83" t="s">
        <v>5957</v>
      </c>
      <c r="AI235" s="83" t="s">
        <v>104</v>
      </c>
      <c r="AJ235" s="83" t="s">
        <v>105</v>
      </c>
      <c r="AK235" s="191" t="s">
        <v>5968</v>
      </c>
      <c r="AL235" s="191" t="s">
        <v>102</v>
      </c>
      <c r="AM235" s="191" t="s">
        <v>102</v>
      </c>
      <c r="AN235" s="191" t="s">
        <v>174</v>
      </c>
      <c r="AO235" s="191" t="s">
        <v>5957</v>
      </c>
      <c r="AP235" s="191" t="s">
        <v>104</v>
      </c>
      <c r="AQ235" s="191" t="s">
        <v>105</v>
      </c>
      <c r="AR235" s="191" t="s">
        <v>106</v>
      </c>
      <c r="AS235" s="191" t="s">
        <v>5968</v>
      </c>
      <c r="AT235" s="191" t="s">
        <v>488</v>
      </c>
      <c r="AU235" s="191" t="s">
        <v>5969</v>
      </c>
      <c r="AV235" s="191" t="s">
        <v>104</v>
      </c>
      <c r="AW235" s="191" t="s">
        <v>204</v>
      </c>
      <c r="AX235" s="191"/>
      <c r="AY235" s="192" t="s">
        <v>454</v>
      </c>
      <c r="AZ235" s="192" t="s">
        <v>416</v>
      </c>
      <c r="BA235" s="91" t="s">
        <v>108</v>
      </c>
      <c r="BB235" s="90">
        <v>0</v>
      </c>
      <c r="BC235" s="93" t="s">
        <v>102</v>
      </c>
      <c r="BD235" s="93" t="s">
        <v>102</v>
      </c>
      <c r="BE235" s="93" t="s">
        <v>102</v>
      </c>
      <c r="BF235" s="93" t="s">
        <v>102</v>
      </c>
      <c r="BG235" s="97" t="s">
        <v>108</v>
      </c>
      <c r="BH235" s="93" t="s">
        <v>108</v>
      </c>
      <c r="BI235" s="93" t="s">
        <v>102</v>
      </c>
      <c r="BJ235" s="93" t="s">
        <v>102</v>
      </c>
      <c r="BK235" s="93" t="s">
        <v>102</v>
      </c>
      <c r="BL235" s="93" t="s">
        <v>102</v>
      </c>
      <c r="BM235" s="93" t="s">
        <v>102</v>
      </c>
      <c r="BN235" s="93" t="s">
        <v>102</v>
      </c>
      <c r="BO235" s="93" t="s">
        <v>102</v>
      </c>
      <c r="BP235" s="96" t="s">
        <v>102</v>
      </c>
      <c r="BQ235" s="90">
        <v>0</v>
      </c>
      <c r="BR235" s="93" t="s">
        <v>102</v>
      </c>
      <c r="BS235" s="93" t="s">
        <v>102</v>
      </c>
      <c r="BT235" s="93" t="s">
        <v>102</v>
      </c>
      <c r="BU235" s="93" t="s">
        <v>102</v>
      </c>
      <c r="BV235" s="97" t="s">
        <v>108</v>
      </c>
      <c r="BW235" s="93" t="s">
        <v>108</v>
      </c>
      <c r="BX235" s="95" t="s">
        <v>102</v>
      </c>
      <c r="BY235" s="93" t="s">
        <v>102</v>
      </c>
      <c r="BZ235" s="93" t="s">
        <v>102</v>
      </c>
      <c r="CA235" s="93" t="s">
        <v>102</v>
      </c>
      <c r="CB235" s="93" t="s">
        <v>102</v>
      </c>
      <c r="CC235" s="93" t="s">
        <v>102</v>
      </c>
      <c r="CD235" s="93" t="s">
        <v>102</v>
      </c>
      <c r="CE235" s="193" t="s">
        <v>102</v>
      </c>
      <c r="CF235" s="194" t="s">
        <v>436</v>
      </c>
      <c r="CG235" s="195" t="s">
        <v>5970</v>
      </c>
      <c r="CH235" s="101" t="s">
        <v>310</v>
      </c>
      <c r="CI235" s="102"/>
      <c r="CJ235" s="196" t="s">
        <v>5971</v>
      </c>
      <c r="CK235" s="104" t="s">
        <v>190</v>
      </c>
      <c r="CL235" s="105"/>
      <c r="CM235" s="83" t="s">
        <v>623</v>
      </c>
      <c r="CN235" s="106" t="s">
        <v>624</v>
      </c>
      <c r="CO235" s="197" t="s">
        <v>625</v>
      </c>
      <c r="CP235" s="107"/>
      <c r="CQ235" s="198" t="s">
        <v>474</v>
      </c>
      <c r="CR235" s="198" t="s">
        <v>474</v>
      </c>
      <c r="CS235" s="199"/>
      <c r="CT235" s="83" t="s">
        <v>109</v>
      </c>
      <c r="CU235" s="83" t="s">
        <v>109</v>
      </c>
      <c r="CV235" s="83">
        <v>13</v>
      </c>
      <c r="CW235" s="83" t="s">
        <v>139</v>
      </c>
      <c r="CX235" s="83">
        <v>13</v>
      </c>
      <c r="CY235" s="83" t="s">
        <v>108</v>
      </c>
      <c r="CZ235" s="83">
        <v>307454</v>
      </c>
      <c r="DA235" s="83" t="s">
        <v>581</v>
      </c>
      <c r="DB235" s="83" t="s">
        <v>152</v>
      </c>
      <c r="DC235" s="83" t="s">
        <v>500</v>
      </c>
      <c r="DD235" s="83">
        <v>4217</v>
      </c>
      <c r="DE235" s="83" t="s">
        <v>606</v>
      </c>
      <c r="DF235" s="83" t="s">
        <v>152</v>
      </c>
      <c r="DG235" s="83" t="s">
        <v>500</v>
      </c>
      <c r="DH235" s="83"/>
      <c r="DI235" s="85">
        <v>43646</v>
      </c>
      <c r="DJ235" s="83" t="s">
        <v>584</v>
      </c>
      <c r="DK235" s="83" t="s">
        <v>102</v>
      </c>
      <c r="DL235" s="83" t="s">
        <v>482</v>
      </c>
      <c r="DM235" s="83">
        <v>0</v>
      </c>
      <c r="DN235" s="83" t="s">
        <v>483</v>
      </c>
      <c r="DO235" s="83">
        <v>1</v>
      </c>
      <c r="DP235" s="83">
        <v>2</v>
      </c>
      <c r="DQ235" s="83"/>
      <c r="DR235" s="83" t="s">
        <v>108</v>
      </c>
      <c r="DS235" s="83" t="s">
        <v>497</v>
      </c>
      <c r="DU235" s="215" t="s">
        <v>269</v>
      </c>
      <c r="DV235" s="136">
        <v>1</v>
      </c>
      <c r="DW235" s="136">
        <v>3</v>
      </c>
      <c r="DX235" s="215" t="s">
        <v>269</v>
      </c>
      <c r="DY235" s="215" t="s">
        <v>269</v>
      </c>
      <c r="DZ235" s="215" t="s">
        <v>269</v>
      </c>
      <c r="EA235" s="215" t="s">
        <v>269</v>
      </c>
      <c r="EB235" s="215" t="s">
        <v>269</v>
      </c>
      <c r="EC235" s="215" t="s">
        <v>269</v>
      </c>
      <c r="ED235" s="215" t="s">
        <v>269</v>
      </c>
      <c r="EE235" s="215" t="s">
        <v>269</v>
      </c>
    </row>
    <row r="236" spans="1:135" ht="28.8" x14ac:dyDescent="0.55000000000000004">
      <c r="A236" s="83" t="s">
        <v>130</v>
      </c>
      <c r="B236" s="136">
        <v>568472</v>
      </c>
      <c r="C236" t="s">
        <v>887</v>
      </c>
      <c r="D236" s="83" t="s">
        <v>228</v>
      </c>
      <c r="E236" s="138">
        <v>213904415920</v>
      </c>
      <c r="F236" s="83" t="s">
        <v>114</v>
      </c>
      <c r="G236" s="85">
        <v>43643</v>
      </c>
      <c r="H236" s="211" t="s">
        <v>98</v>
      </c>
      <c r="I236" s="84" t="s">
        <v>610</v>
      </c>
      <c r="J236" s="207" t="s">
        <v>627</v>
      </c>
      <c r="K236" s="208" t="s">
        <v>630</v>
      </c>
      <c r="L236" s="83" t="s">
        <v>108</v>
      </c>
      <c r="M236" s="184">
        <v>24456</v>
      </c>
      <c r="N236" s="184"/>
      <c r="O236" s="85" t="s">
        <v>102</v>
      </c>
      <c r="P236" s="185">
        <v>42491</v>
      </c>
      <c r="Q236" s="186" t="s">
        <v>203</v>
      </c>
      <c r="R236" s="186"/>
      <c r="S236" s="186"/>
      <c r="T236" s="187"/>
      <c r="U236" s="188" t="s">
        <v>296</v>
      </c>
      <c r="V236" s="188" t="s">
        <v>297</v>
      </c>
      <c r="W236" s="188" t="s">
        <v>297</v>
      </c>
      <c r="X236" s="189" t="s">
        <v>167</v>
      </c>
      <c r="Y236" s="190"/>
      <c r="Z236" s="83">
        <v>700</v>
      </c>
      <c r="AA236" s="83" t="s">
        <v>193</v>
      </c>
      <c r="AB236" s="83" t="s">
        <v>181</v>
      </c>
      <c r="AC236" s="83" t="s">
        <v>102</v>
      </c>
      <c r="AD236" s="83" t="s">
        <v>5972</v>
      </c>
      <c r="AE236" s="83" t="s">
        <v>102</v>
      </c>
      <c r="AF236" s="83" t="s">
        <v>102</v>
      </c>
      <c r="AG236" s="83" t="s">
        <v>119</v>
      </c>
      <c r="AH236" s="83" t="s">
        <v>5973</v>
      </c>
      <c r="AI236" s="83" t="s">
        <v>104</v>
      </c>
      <c r="AJ236" s="83" t="s">
        <v>105</v>
      </c>
      <c r="AK236" s="191" t="s">
        <v>5972</v>
      </c>
      <c r="AL236" s="191" t="s">
        <v>102</v>
      </c>
      <c r="AM236" s="191" t="s">
        <v>102</v>
      </c>
      <c r="AN236" s="191" t="s">
        <v>119</v>
      </c>
      <c r="AO236" s="191" t="s">
        <v>5973</v>
      </c>
      <c r="AP236" s="191" t="s">
        <v>104</v>
      </c>
      <c r="AQ236" s="191" t="s">
        <v>105</v>
      </c>
      <c r="AR236" s="191" t="s">
        <v>106</v>
      </c>
      <c r="AS236" s="191" t="s">
        <v>5972</v>
      </c>
      <c r="AT236" s="191" t="s">
        <v>485</v>
      </c>
      <c r="AU236" s="191" t="s">
        <v>5973</v>
      </c>
      <c r="AV236" s="191" t="s">
        <v>104</v>
      </c>
      <c r="AW236" s="191" t="s">
        <v>204</v>
      </c>
      <c r="AX236" s="191"/>
      <c r="AY236" s="192" t="s">
        <v>454</v>
      </c>
      <c r="AZ236" s="192" t="s">
        <v>416</v>
      </c>
      <c r="BA236" s="91" t="s">
        <v>108</v>
      </c>
      <c r="BB236" s="90">
        <v>0</v>
      </c>
      <c r="BC236" s="93" t="s">
        <v>102</v>
      </c>
      <c r="BD236" s="93" t="s">
        <v>102</v>
      </c>
      <c r="BE236" s="93" t="s">
        <v>102</v>
      </c>
      <c r="BF236" s="93" t="s">
        <v>102</v>
      </c>
      <c r="BG236" s="97" t="s">
        <v>108</v>
      </c>
      <c r="BH236" s="93" t="s">
        <v>108</v>
      </c>
      <c r="BI236" s="93" t="s">
        <v>102</v>
      </c>
      <c r="BJ236" s="93" t="s">
        <v>102</v>
      </c>
      <c r="BK236" s="93" t="s">
        <v>102</v>
      </c>
      <c r="BL236" s="93" t="s">
        <v>102</v>
      </c>
      <c r="BM236" s="93" t="s">
        <v>102</v>
      </c>
      <c r="BN236" s="93" t="s">
        <v>102</v>
      </c>
      <c r="BO236" s="93" t="s">
        <v>102</v>
      </c>
      <c r="BP236" s="96" t="s">
        <v>102</v>
      </c>
      <c r="BQ236" s="90">
        <v>0</v>
      </c>
      <c r="BR236" s="93" t="s">
        <v>102</v>
      </c>
      <c r="BS236" s="93" t="s">
        <v>102</v>
      </c>
      <c r="BT236" s="93" t="s">
        <v>102</v>
      </c>
      <c r="BU236" s="93" t="s">
        <v>102</v>
      </c>
      <c r="BV236" s="97" t="s">
        <v>108</v>
      </c>
      <c r="BW236" s="93" t="s">
        <v>108</v>
      </c>
      <c r="BX236" s="95" t="s">
        <v>102</v>
      </c>
      <c r="BY236" s="93" t="s">
        <v>102</v>
      </c>
      <c r="BZ236" s="93" t="s">
        <v>102</v>
      </c>
      <c r="CA236" s="93" t="s">
        <v>102</v>
      </c>
      <c r="CB236" s="93" t="s">
        <v>102</v>
      </c>
      <c r="CC236" s="93" t="s">
        <v>102</v>
      </c>
      <c r="CD236" s="93" t="s">
        <v>102</v>
      </c>
      <c r="CE236" s="193" t="s">
        <v>102</v>
      </c>
      <c r="CF236" s="194" t="s">
        <v>436</v>
      </c>
      <c r="CG236" s="195" t="s">
        <v>5974</v>
      </c>
      <c r="CH236" s="101" t="s">
        <v>563</v>
      </c>
      <c r="CI236" s="102"/>
      <c r="CJ236" s="196" t="s">
        <v>577</v>
      </c>
      <c r="CK236" s="104" t="s">
        <v>190</v>
      </c>
      <c r="CL236" s="105"/>
      <c r="CM236" s="83" t="s">
        <v>578</v>
      </c>
      <c r="CN236" s="106" t="s">
        <v>108</v>
      </c>
      <c r="CO236" s="197" t="s">
        <v>566</v>
      </c>
      <c r="CP236" s="107"/>
      <c r="CQ236" s="198" t="s">
        <v>107</v>
      </c>
      <c r="CR236" s="198" t="s">
        <v>107</v>
      </c>
      <c r="CS236" s="199"/>
      <c r="CT236" s="83" t="s">
        <v>109</v>
      </c>
      <c r="CU236" s="83" t="s">
        <v>109</v>
      </c>
      <c r="CV236" s="83">
        <v>30</v>
      </c>
      <c r="CW236" s="83" t="s">
        <v>270</v>
      </c>
      <c r="CX236" s="83">
        <v>30</v>
      </c>
      <c r="CY236" s="83" t="s">
        <v>108</v>
      </c>
      <c r="CZ236" s="83">
        <v>308773.5</v>
      </c>
      <c r="DA236" s="83" t="s">
        <v>5975</v>
      </c>
      <c r="DB236" s="83" t="s">
        <v>118</v>
      </c>
      <c r="DC236" s="83" t="s">
        <v>108</v>
      </c>
      <c r="DD236" s="83">
        <v>2619</v>
      </c>
      <c r="DE236" s="83" t="s">
        <v>173</v>
      </c>
      <c r="DF236" s="83" t="s">
        <v>118</v>
      </c>
      <c r="DG236" s="83" t="s">
        <v>500</v>
      </c>
      <c r="DH236" s="83"/>
      <c r="DI236" s="85">
        <v>43646</v>
      </c>
      <c r="DJ236" s="83" t="s">
        <v>584</v>
      </c>
      <c r="DK236" s="83" t="s">
        <v>102</v>
      </c>
      <c r="DL236" s="83" t="s">
        <v>482</v>
      </c>
      <c r="DM236" s="83">
        <v>0</v>
      </c>
      <c r="DN236" s="83" t="s">
        <v>483</v>
      </c>
      <c r="DO236" s="83">
        <v>1</v>
      </c>
      <c r="DP236" s="83">
        <v>1</v>
      </c>
      <c r="DQ236" s="83"/>
      <c r="DR236" s="83" t="s">
        <v>108</v>
      </c>
      <c r="DS236" s="83" t="s">
        <v>497</v>
      </c>
      <c r="DU236" s="215" t="s">
        <v>269</v>
      </c>
      <c r="DV236" s="136">
        <v>1</v>
      </c>
      <c r="DW236" s="136">
        <v>3</v>
      </c>
      <c r="DX236" s="215" t="s">
        <v>269</v>
      </c>
      <c r="DY236" s="215" t="s">
        <v>269</v>
      </c>
      <c r="DZ236" s="215" t="s">
        <v>269</v>
      </c>
      <c r="EA236" s="215" t="s">
        <v>269</v>
      </c>
      <c r="EB236" s="215" t="s">
        <v>269</v>
      </c>
      <c r="EC236" s="215" t="s">
        <v>269</v>
      </c>
      <c r="ED236" s="215" t="s">
        <v>269</v>
      </c>
      <c r="EE236" s="215" t="s">
        <v>269</v>
      </c>
    </row>
    <row r="237" spans="1:135" ht="57.6" x14ac:dyDescent="0.55000000000000004">
      <c r="A237" s="83" t="s">
        <v>130</v>
      </c>
      <c r="B237" s="136">
        <v>644443</v>
      </c>
      <c r="C237" t="s">
        <v>888</v>
      </c>
      <c r="D237" s="83" t="s">
        <v>228</v>
      </c>
      <c r="E237" s="138">
        <v>240592510590</v>
      </c>
      <c r="F237" s="83" t="s">
        <v>143</v>
      </c>
      <c r="G237" s="85">
        <v>43620</v>
      </c>
      <c r="H237" s="83" t="s">
        <v>98</v>
      </c>
      <c r="I237" s="84" t="s">
        <v>612</v>
      </c>
      <c r="J237" s="207" t="s">
        <v>628</v>
      </c>
      <c r="K237" s="208" t="s">
        <v>633</v>
      </c>
      <c r="L237" s="83" t="s">
        <v>108</v>
      </c>
      <c r="M237" s="184" t="s">
        <v>102</v>
      </c>
      <c r="N237" s="184" t="s">
        <v>556</v>
      </c>
      <c r="O237" s="85" t="s">
        <v>102</v>
      </c>
      <c r="P237" s="185">
        <v>42491</v>
      </c>
      <c r="Q237" s="186" t="s">
        <v>202</v>
      </c>
      <c r="R237" s="186" t="s">
        <v>613</v>
      </c>
      <c r="S237" s="186"/>
      <c r="T237" s="187"/>
      <c r="U237" s="188" t="s">
        <v>295</v>
      </c>
      <c r="V237" s="188" t="s">
        <v>205</v>
      </c>
      <c r="W237" s="188" t="s">
        <v>295</v>
      </c>
      <c r="X237" s="189" t="s">
        <v>107</v>
      </c>
      <c r="Y237" s="190" t="s">
        <v>614</v>
      </c>
      <c r="Z237" s="83">
        <v>700</v>
      </c>
      <c r="AA237" s="83" t="s">
        <v>193</v>
      </c>
      <c r="AB237" s="83" t="s">
        <v>181</v>
      </c>
      <c r="AC237" s="83" t="s">
        <v>102</v>
      </c>
      <c r="AD237" s="83" t="s">
        <v>5976</v>
      </c>
      <c r="AE237" s="83" t="s">
        <v>5977</v>
      </c>
      <c r="AF237" s="83" t="s">
        <v>102</v>
      </c>
      <c r="AG237" s="83" t="s">
        <v>175</v>
      </c>
      <c r="AH237" s="83" t="s">
        <v>5978</v>
      </c>
      <c r="AI237" s="83" t="s">
        <v>104</v>
      </c>
      <c r="AJ237" s="83" t="s">
        <v>105</v>
      </c>
      <c r="AK237" s="191" t="s">
        <v>5976</v>
      </c>
      <c r="AL237" s="191" t="s">
        <v>5977</v>
      </c>
      <c r="AM237" s="191" t="s">
        <v>102</v>
      </c>
      <c r="AN237" s="191" t="s">
        <v>175</v>
      </c>
      <c r="AO237" s="191" t="s">
        <v>5978</v>
      </c>
      <c r="AP237" s="191" t="s">
        <v>104</v>
      </c>
      <c r="AQ237" s="191" t="s">
        <v>105</v>
      </c>
      <c r="AR237" s="191" t="s">
        <v>106</v>
      </c>
      <c r="AS237" s="191"/>
      <c r="AT237" s="191"/>
      <c r="AU237" s="191"/>
      <c r="AV237" s="191"/>
      <c r="AW237" s="191"/>
      <c r="AX237" s="191" t="s">
        <v>575</v>
      </c>
      <c r="AY237" s="192" t="s">
        <v>454</v>
      </c>
      <c r="AZ237" s="192" t="s">
        <v>108</v>
      </c>
      <c r="BA237" s="91" t="s">
        <v>108</v>
      </c>
      <c r="BB237" s="90">
        <v>0</v>
      </c>
      <c r="BC237" s="93" t="s">
        <v>102</v>
      </c>
      <c r="BD237" s="93" t="s">
        <v>102</v>
      </c>
      <c r="BE237" s="93" t="s">
        <v>102</v>
      </c>
      <c r="BF237" s="93" t="s">
        <v>102</v>
      </c>
      <c r="BG237" s="97" t="s">
        <v>108</v>
      </c>
      <c r="BH237" s="93" t="s">
        <v>108</v>
      </c>
      <c r="BI237" s="93" t="s">
        <v>102</v>
      </c>
      <c r="BJ237" s="93" t="s">
        <v>102</v>
      </c>
      <c r="BK237" s="93" t="s">
        <v>102</v>
      </c>
      <c r="BL237" s="93" t="s">
        <v>102</v>
      </c>
      <c r="BM237" s="93" t="s">
        <v>102</v>
      </c>
      <c r="BN237" s="93" t="s">
        <v>102</v>
      </c>
      <c r="BO237" s="93" t="s">
        <v>102</v>
      </c>
      <c r="BP237" s="96" t="s">
        <v>102</v>
      </c>
      <c r="BQ237" s="90">
        <v>0</v>
      </c>
      <c r="BR237" s="93" t="s">
        <v>102</v>
      </c>
      <c r="BS237" s="93" t="s">
        <v>102</v>
      </c>
      <c r="BT237" s="93" t="s">
        <v>102</v>
      </c>
      <c r="BU237" s="93" t="s">
        <v>102</v>
      </c>
      <c r="BV237" s="97" t="s">
        <v>108</v>
      </c>
      <c r="BW237" s="93" t="s">
        <v>108</v>
      </c>
      <c r="BX237" s="95" t="s">
        <v>102</v>
      </c>
      <c r="BY237" s="93" t="s">
        <v>102</v>
      </c>
      <c r="BZ237" s="93" t="s">
        <v>102</v>
      </c>
      <c r="CA237" s="93" t="s">
        <v>102</v>
      </c>
      <c r="CB237" s="93" t="s">
        <v>102</v>
      </c>
      <c r="CC237" s="93" t="s">
        <v>102</v>
      </c>
      <c r="CD237" s="93" t="s">
        <v>102</v>
      </c>
      <c r="CE237" s="193" t="s">
        <v>102</v>
      </c>
      <c r="CF237" s="194" t="s">
        <v>508</v>
      </c>
      <c r="CG237" s="195" t="s">
        <v>102</v>
      </c>
      <c r="CH237" s="101" t="e">
        <v>#N/A</v>
      </c>
      <c r="CI237" s="102" t="s">
        <v>580</v>
      </c>
      <c r="CJ237" s="196" t="s">
        <v>108</v>
      </c>
      <c r="CK237" s="104" t="s">
        <v>109</v>
      </c>
      <c r="CL237" s="105" t="s">
        <v>579</v>
      </c>
      <c r="CM237" s="83" t="s">
        <v>108</v>
      </c>
      <c r="CN237" s="106" t="s">
        <v>108</v>
      </c>
      <c r="CO237" s="197" t="s">
        <v>108</v>
      </c>
      <c r="CP237" s="107"/>
      <c r="CQ237" s="198" t="s">
        <v>474</v>
      </c>
      <c r="CR237" s="198" t="s">
        <v>474</v>
      </c>
      <c r="CS237" s="199" t="s">
        <v>616</v>
      </c>
      <c r="CT237" s="83" t="s">
        <v>109</v>
      </c>
      <c r="CU237" s="83" t="s">
        <v>109</v>
      </c>
      <c r="CV237" s="83">
        <v>28</v>
      </c>
      <c r="CW237" s="83" t="s">
        <v>112</v>
      </c>
      <c r="CX237" s="83">
        <v>28</v>
      </c>
      <c r="CY237" s="83" t="s">
        <v>5979</v>
      </c>
      <c r="CZ237" s="83">
        <v>310093</v>
      </c>
      <c r="DA237" s="83" t="s">
        <v>138</v>
      </c>
      <c r="DB237" s="83" t="s">
        <v>124</v>
      </c>
      <c r="DC237" s="83" t="s">
        <v>501</v>
      </c>
      <c r="DD237" s="83">
        <v>7246</v>
      </c>
      <c r="DE237" s="83" t="s">
        <v>582</v>
      </c>
      <c r="DF237" s="83" t="s">
        <v>145</v>
      </c>
      <c r="DG237" s="83" t="s">
        <v>501</v>
      </c>
      <c r="DH237" s="83" t="s">
        <v>582</v>
      </c>
      <c r="DI237" s="85">
        <v>43646</v>
      </c>
      <c r="DJ237" s="83" t="s">
        <v>584</v>
      </c>
      <c r="DK237" s="83" t="s">
        <v>102</v>
      </c>
      <c r="DL237" s="83" t="s">
        <v>482</v>
      </c>
      <c r="DM237" s="83">
        <v>0</v>
      </c>
      <c r="DN237" s="83" t="s">
        <v>238</v>
      </c>
      <c r="DO237" s="83">
        <v>1</v>
      </c>
      <c r="DP237" s="83">
        <v>4</v>
      </c>
      <c r="DQ237" s="83"/>
      <c r="DR237" s="83" t="s">
        <v>108</v>
      </c>
      <c r="DS237" s="83" t="s">
        <v>497</v>
      </c>
      <c r="DU237" s="215" t="s">
        <v>269</v>
      </c>
      <c r="DV237" s="136">
        <v>1</v>
      </c>
      <c r="DW237" s="136">
        <v>3</v>
      </c>
      <c r="DX237" s="215" t="s">
        <v>269</v>
      </c>
      <c r="DY237" s="215" t="s">
        <v>269</v>
      </c>
      <c r="DZ237" s="215" t="s">
        <v>269</v>
      </c>
      <c r="EA237" s="215" t="s">
        <v>269</v>
      </c>
      <c r="EB237" s="215" t="s">
        <v>269</v>
      </c>
      <c r="EC237" s="215" t="s">
        <v>269</v>
      </c>
      <c r="ED237" s="215" t="s">
        <v>269</v>
      </c>
      <c r="EE237" s="215" t="s">
        <v>269</v>
      </c>
    </row>
    <row r="238" spans="1:135" ht="28.8" x14ac:dyDescent="0.55000000000000004">
      <c r="A238" s="83" t="s">
        <v>130</v>
      </c>
      <c r="B238" s="136">
        <v>105897</v>
      </c>
      <c r="C238" t="s">
        <v>889</v>
      </c>
      <c r="D238" s="83" t="s">
        <v>228</v>
      </c>
      <c r="E238" s="138">
        <v>974106032715</v>
      </c>
      <c r="F238" s="83" t="s">
        <v>114</v>
      </c>
      <c r="G238" s="85">
        <v>43634</v>
      </c>
      <c r="H238" s="83" t="s">
        <v>98</v>
      </c>
      <c r="I238" s="84" t="s">
        <v>618</v>
      </c>
      <c r="J238" s="207" t="s">
        <v>629</v>
      </c>
      <c r="K238" s="208" t="s">
        <v>634</v>
      </c>
      <c r="L238" s="83" t="s">
        <v>108</v>
      </c>
      <c r="M238" s="184">
        <v>27546</v>
      </c>
      <c r="N238" s="184"/>
      <c r="O238" s="85" t="s">
        <v>102</v>
      </c>
      <c r="P238" s="185">
        <v>43013</v>
      </c>
      <c r="Q238" s="186" t="s">
        <v>203</v>
      </c>
      <c r="R238" s="186"/>
      <c r="S238" s="186"/>
      <c r="T238" s="187"/>
      <c r="U238" s="188" t="s">
        <v>296</v>
      </c>
      <c r="V238" s="188" t="s">
        <v>205</v>
      </c>
      <c r="W238" s="189" t="s">
        <v>619</v>
      </c>
      <c r="X238" s="189" t="s">
        <v>107</v>
      </c>
      <c r="Y238" s="190" t="s">
        <v>614</v>
      </c>
      <c r="Z238" s="83">
        <v>700</v>
      </c>
      <c r="AA238" s="83" t="s">
        <v>193</v>
      </c>
      <c r="AB238" s="83" t="s">
        <v>181</v>
      </c>
      <c r="AC238" s="83" t="s">
        <v>102</v>
      </c>
      <c r="AD238" s="83" t="s">
        <v>5980</v>
      </c>
      <c r="AE238" s="83" t="s">
        <v>102</v>
      </c>
      <c r="AF238" s="83" t="s">
        <v>102</v>
      </c>
      <c r="AG238" s="83" t="s">
        <v>174</v>
      </c>
      <c r="AH238" s="83" t="s">
        <v>5969</v>
      </c>
      <c r="AI238" s="83" t="s">
        <v>104</v>
      </c>
      <c r="AJ238" s="83" t="s">
        <v>105</v>
      </c>
      <c r="AK238" s="191" t="s">
        <v>5980</v>
      </c>
      <c r="AL238" s="191" t="s">
        <v>102</v>
      </c>
      <c r="AM238" s="191" t="s">
        <v>102</v>
      </c>
      <c r="AN238" s="191" t="s">
        <v>174</v>
      </c>
      <c r="AO238" s="191" t="s">
        <v>5969</v>
      </c>
      <c r="AP238" s="191" t="s">
        <v>104</v>
      </c>
      <c r="AQ238" s="191" t="s">
        <v>105</v>
      </c>
      <c r="AR238" s="191" t="s">
        <v>106</v>
      </c>
      <c r="AS238" s="191" t="s">
        <v>5980</v>
      </c>
      <c r="AT238" s="191" t="s">
        <v>488</v>
      </c>
      <c r="AU238" s="191" t="s">
        <v>5981</v>
      </c>
      <c r="AV238" s="191" t="s">
        <v>104</v>
      </c>
      <c r="AW238" s="191" t="s">
        <v>204</v>
      </c>
      <c r="AX238" s="191"/>
      <c r="AY238" s="192" t="s">
        <v>454</v>
      </c>
      <c r="AZ238" s="192" t="s">
        <v>416</v>
      </c>
      <c r="BA238" s="91" t="s">
        <v>108</v>
      </c>
      <c r="BB238" s="90">
        <v>0</v>
      </c>
      <c r="BC238" s="93" t="s">
        <v>102</v>
      </c>
      <c r="BD238" s="93" t="s">
        <v>102</v>
      </c>
      <c r="BE238" s="93" t="s">
        <v>102</v>
      </c>
      <c r="BF238" s="93" t="s">
        <v>102</v>
      </c>
      <c r="BG238" s="97" t="s">
        <v>108</v>
      </c>
      <c r="BH238" s="93" t="s">
        <v>108</v>
      </c>
      <c r="BI238" s="93" t="s">
        <v>102</v>
      </c>
      <c r="BJ238" s="93" t="s">
        <v>102</v>
      </c>
      <c r="BK238" s="93" t="s">
        <v>102</v>
      </c>
      <c r="BL238" s="93" t="s">
        <v>102</v>
      </c>
      <c r="BM238" s="93" t="s">
        <v>102</v>
      </c>
      <c r="BN238" s="93" t="s">
        <v>102</v>
      </c>
      <c r="BO238" s="93" t="s">
        <v>102</v>
      </c>
      <c r="BP238" s="96" t="s">
        <v>102</v>
      </c>
      <c r="BQ238" s="90">
        <v>0</v>
      </c>
      <c r="BR238" s="93" t="s">
        <v>102</v>
      </c>
      <c r="BS238" s="93" t="s">
        <v>102</v>
      </c>
      <c r="BT238" s="93" t="s">
        <v>102</v>
      </c>
      <c r="BU238" s="93" t="s">
        <v>102</v>
      </c>
      <c r="BV238" s="97" t="s">
        <v>108</v>
      </c>
      <c r="BW238" s="93" t="s">
        <v>108</v>
      </c>
      <c r="BX238" s="95" t="s">
        <v>102</v>
      </c>
      <c r="BY238" s="93" t="s">
        <v>102</v>
      </c>
      <c r="BZ238" s="93" t="s">
        <v>102</v>
      </c>
      <c r="CA238" s="93" t="s">
        <v>102</v>
      </c>
      <c r="CB238" s="93" t="s">
        <v>102</v>
      </c>
      <c r="CC238" s="93" t="s">
        <v>102</v>
      </c>
      <c r="CD238" s="93" t="s">
        <v>102</v>
      </c>
      <c r="CE238" s="193" t="s">
        <v>102</v>
      </c>
      <c r="CF238" s="194" t="s">
        <v>436</v>
      </c>
      <c r="CG238" s="195" t="s">
        <v>5982</v>
      </c>
      <c r="CH238" s="101" t="s">
        <v>310</v>
      </c>
      <c r="CI238" s="102"/>
      <c r="CJ238" s="196" t="s">
        <v>5983</v>
      </c>
      <c r="CK238" s="104" t="s">
        <v>190</v>
      </c>
      <c r="CL238" s="105"/>
      <c r="CM238" s="83" t="s">
        <v>623</v>
      </c>
      <c r="CN238" s="106" t="s">
        <v>624</v>
      </c>
      <c r="CO238" s="197" t="s">
        <v>625</v>
      </c>
      <c r="CP238" s="107"/>
      <c r="CQ238" s="198" t="s">
        <v>474</v>
      </c>
      <c r="CR238" s="198" t="s">
        <v>474</v>
      </c>
      <c r="CS238" s="199"/>
      <c r="CT238" s="83" t="s">
        <v>109</v>
      </c>
      <c r="CU238" s="83" t="s">
        <v>109</v>
      </c>
      <c r="CV238" s="83">
        <v>89</v>
      </c>
      <c r="CW238" s="83" t="s">
        <v>139</v>
      </c>
      <c r="CX238" s="83">
        <v>89</v>
      </c>
      <c r="CY238" s="83" t="s">
        <v>108</v>
      </c>
      <c r="CZ238" s="83">
        <v>311412.5</v>
      </c>
      <c r="DA238" s="83" t="s">
        <v>581</v>
      </c>
      <c r="DB238" s="83" t="s">
        <v>152</v>
      </c>
      <c r="DC238" s="83" t="s">
        <v>500</v>
      </c>
      <c r="DD238" s="83">
        <v>1953</v>
      </c>
      <c r="DE238" s="83" t="s">
        <v>606</v>
      </c>
      <c r="DF238" s="83" t="s">
        <v>152</v>
      </c>
      <c r="DG238" s="83" t="s">
        <v>500</v>
      </c>
      <c r="DH238" s="83"/>
      <c r="DI238" s="85">
        <v>43646</v>
      </c>
      <c r="DJ238" s="83" t="s">
        <v>584</v>
      </c>
      <c r="DK238" s="83" t="s">
        <v>102</v>
      </c>
      <c r="DL238" s="83" t="s">
        <v>482</v>
      </c>
      <c r="DM238" s="83">
        <v>0</v>
      </c>
      <c r="DN238" s="83" t="s">
        <v>483</v>
      </c>
      <c r="DO238" s="83">
        <v>1</v>
      </c>
      <c r="DP238" s="83">
        <v>1</v>
      </c>
      <c r="DQ238" s="83"/>
      <c r="DR238" s="83" t="s">
        <v>108</v>
      </c>
      <c r="DS238" s="83" t="s">
        <v>497</v>
      </c>
      <c r="DU238" s="215" t="s">
        <v>269</v>
      </c>
      <c r="DV238" s="136">
        <v>1</v>
      </c>
      <c r="DW238" s="136">
        <v>3</v>
      </c>
      <c r="DX238" s="215" t="s">
        <v>269</v>
      </c>
      <c r="DY238" s="215" t="s">
        <v>269</v>
      </c>
      <c r="DZ238" s="215" t="s">
        <v>269</v>
      </c>
      <c r="EA238" s="215" t="s">
        <v>269</v>
      </c>
      <c r="EB238" s="215" t="s">
        <v>269</v>
      </c>
      <c r="EC238" s="215" t="s">
        <v>269</v>
      </c>
      <c r="ED238" s="215" t="s">
        <v>269</v>
      </c>
      <c r="EE238" s="215" t="s">
        <v>269</v>
      </c>
    </row>
    <row r="239" spans="1:135" ht="28.8" x14ac:dyDescent="0.55000000000000004">
      <c r="A239" s="83" t="s">
        <v>130</v>
      </c>
      <c r="B239" s="136">
        <v>906490</v>
      </c>
      <c r="C239" t="s">
        <v>890</v>
      </c>
      <c r="D239" s="83" t="s">
        <v>228</v>
      </c>
      <c r="E239" s="138">
        <v>602925177524</v>
      </c>
      <c r="F239" s="83" t="s">
        <v>114</v>
      </c>
      <c r="G239" s="85">
        <v>43643</v>
      </c>
      <c r="H239" s="211" t="s">
        <v>98</v>
      </c>
      <c r="I239" s="84" t="s">
        <v>610</v>
      </c>
      <c r="J239" s="207" t="s">
        <v>627</v>
      </c>
      <c r="K239" s="208" t="s">
        <v>630</v>
      </c>
      <c r="L239" s="83" t="s">
        <v>108</v>
      </c>
      <c r="M239" s="184">
        <v>24457</v>
      </c>
      <c r="N239" s="184"/>
      <c r="O239" s="85" t="s">
        <v>102</v>
      </c>
      <c r="P239" s="185">
        <v>42491</v>
      </c>
      <c r="Q239" s="186" t="s">
        <v>203</v>
      </c>
      <c r="R239" s="186"/>
      <c r="S239" s="186"/>
      <c r="T239" s="187"/>
      <c r="U239" s="188" t="s">
        <v>296</v>
      </c>
      <c r="V239" s="188" t="s">
        <v>297</v>
      </c>
      <c r="W239" s="188" t="s">
        <v>297</v>
      </c>
      <c r="X239" s="189" t="s">
        <v>167</v>
      </c>
      <c r="Y239" s="190"/>
      <c r="Z239" s="83">
        <v>700</v>
      </c>
      <c r="AA239" s="83" t="s">
        <v>193</v>
      </c>
      <c r="AB239" s="83" t="s">
        <v>181</v>
      </c>
      <c r="AC239" s="83" t="s">
        <v>102</v>
      </c>
      <c r="AD239" s="83" t="s">
        <v>5984</v>
      </c>
      <c r="AE239" s="83" t="s">
        <v>102</v>
      </c>
      <c r="AF239" s="83" t="s">
        <v>102</v>
      </c>
      <c r="AG239" s="83" t="s">
        <v>119</v>
      </c>
      <c r="AH239" s="83" t="s">
        <v>5985</v>
      </c>
      <c r="AI239" s="83" t="s">
        <v>104</v>
      </c>
      <c r="AJ239" s="83" t="s">
        <v>105</v>
      </c>
      <c r="AK239" s="191" t="s">
        <v>5984</v>
      </c>
      <c r="AL239" s="191" t="s">
        <v>102</v>
      </c>
      <c r="AM239" s="191" t="s">
        <v>102</v>
      </c>
      <c r="AN239" s="191" t="s">
        <v>119</v>
      </c>
      <c r="AO239" s="191" t="s">
        <v>5985</v>
      </c>
      <c r="AP239" s="191" t="s">
        <v>104</v>
      </c>
      <c r="AQ239" s="191" t="s">
        <v>105</v>
      </c>
      <c r="AR239" s="191" t="s">
        <v>106</v>
      </c>
      <c r="AS239" s="191" t="s">
        <v>5984</v>
      </c>
      <c r="AT239" s="191" t="s">
        <v>485</v>
      </c>
      <c r="AU239" s="191" t="s">
        <v>5985</v>
      </c>
      <c r="AV239" s="191" t="s">
        <v>104</v>
      </c>
      <c r="AW239" s="191" t="s">
        <v>204</v>
      </c>
      <c r="AX239" s="191"/>
      <c r="AY239" s="192" t="s">
        <v>454</v>
      </c>
      <c r="AZ239" s="192" t="s">
        <v>416</v>
      </c>
      <c r="BA239" s="91" t="s">
        <v>108</v>
      </c>
      <c r="BB239" s="90">
        <v>0</v>
      </c>
      <c r="BC239" s="93" t="s">
        <v>102</v>
      </c>
      <c r="BD239" s="93" t="s">
        <v>102</v>
      </c>
      <c r="BE239" s="93" t="s">
        <v>102</v>
      </c>
      <c r="BF239" s="93" t="s">
        <v>102</v>
      </c>
      <c r="BG239" s="97" t="s">
        <v>108</v>
      </c>
      <c r="BH239" s="93" t="s">
        <v>108</v>
      </c>
      <c r="BI239" s="93" t="s">
        <v>102</v>
      </c>
      <c r="BJ239" s="93" t="s">
        <v>102</v>
      </c>
      <c r="BK239" s="93" t="s">
        <v>102</v>
      </c>
      <c r="BL239" s="93" t="s">
        <v>102</v>
      </c>
      <c r="BM239" s="93" t="s">
        <v>102</v>
      </c>
      <c r="BN239" s="93" t="s">
        <v>102</v>
      </c>
      <c r="BO239" s="93" t="s">
        <v>102</v>
      </c>
      <c r="BP239" s="96" t="s">
        <v>102</v>
      </c>
      <c r="BQ239" s="90">
        <v>0</v>
      </c>
      <c r="BR239" s="93" t="s">
        <v>102</v>
      </c>
      <c r="BS239" s="93" t="s">
        <v>102</v>
      </c>
      <c r="BT239" s="93" t="s">
        <v>102</v>
      </c>
      <c r="BU239" s="93" t="s">
        <v>102</v>
      </c>
      <c r="BV239" s="97" t="s">
        <v>108</v>
      </c>
      <c r="BW239" s="93" t="s">
        <v>108</v>
      </c>
      <c r="BX239" s="95" t="s">
        <v>102</v>
      </c>
      <c r="BY239" s="93" t="s">
        <v>102</v>
      </c>
      <c r="BZ239" s="93" t="s">
        <v>102</v>
      </c>
      <c r="CA239" s="93" t="s">
        <v>102</v>
      </c>
      <c r="CB239" s="93" t="s">
        <v>102</v>
      </c>
      <c r="CC239" s="93" t="s">
        <v>102</v>
      </c>
      <c r="CD239" s="93" t="s">
        <v>102</v>
      </c>
      <c r="CE239" s="193" t="s">
        <v>102</v>
      </c>
      <c r="CF239" s="194" t="s">
        <v>436</v>
      </c>
      <c r="CG239" s="195" t="s">
        <v>5986</v>
      </c>
      <c r="CH239" s="101" t="s">
        <v>563</v>
      </c>
      <c r="CI239" s="102"/>
      <c r="CJ239" s="196" t="s">
        <v>577</v>
      </c>
      <c r="CK239" s="104" t="s">
        <v>190</v>
      </c>
      <c r="CL239" s="105"/>
      <c r="CM239" s="83" t="s">
        <v>578</v>
      </c>
      <c r="CN239" s="106" t="s">
        <v>108</v>
      </c>
      <c r="CO239" s="197" t="s">
        <v>566</v>
      </c>
      <c r="CP239" s="107"/>
      <c r="CQ239" s="198" t="s">
        <v>107</v>
      </c>
      <c r="CR239" s="198" t="s">
        <v>107</v>
      </c>
      <c r="CS239" s="199"/>
      <c r="CT239" s="83" t="s">
        <v>109</v>
      </c>
      <c r="CU239" s="83" t="s">
        <v>109</v>
      </c>
      <c r="CV239" s="83">
        <v>45</v>
      </c>
      <c r="CW239" s="83" t="s">
        <v>270</v>
      </c>
      <c r="CX239" s="83">
        <v>45</v>
      </c>
      <c r="CY239" s="83" t="s">
        <v>108</v>
      </c>
      <c r="CZ239" s="83">
        <v>312732</v>
      </c>
      <c r="DA239" s="83" t="s">
        <v>5987</v>
      </c>
      <c r="DB239" s="83" t="s">
        <v>118</v>
      </c>
      <c r="DC239" s="83" t="s">
        <v>108</v>
      </c>
      <c r="DD239" s="83">
        <v>8169</v>
      </c>
      <c r="DE239" s="83" t="s">
        <v>173</v>
      </c>
      <c r="DF239" s="83" t="s">
        <v>118</v>
      </c>
      <c r="DG239" s="83" t="s">
        <v>500</v>
      </c>
      <c r="DH239" s="83"/>
      <c r="DI239" s="85">
        <v>43646</v>
      </c>
      <c r="DJ239" s="83" t="s">
        <v>584</v>
      </c>
      <c r="DK239" s="83" t="s">
        <v>102</v>
      </c>
      <c r="DL239" s="83" t="s">
        <v>482</v>
      </c>
      <c r="DM239" s="83">
        <v>0</v>
      </c>
      <c r="DN239" s="83" t="s">
        <v>483</v>
      </c>
      <c r="DO239" s="83">
        <v>1</v>
      </c>
      <c r="DP239" s="83">
        <v>2</v>
      </c>
      <c r="DQ239" s="83"/>
      <c r="DR239" s="83" t="s">
        <v>108</v>
      </c>
      <c r="DS239" s="83" t="s">
        <v>497</v>
      </c>
      <c r="DU239" s="215" t="s">
        <v>269</v>
      </c>
      <c r="DV239" s="136">
        <v>1</v>
      </c>
      <c r="DW239" s="136">
        <v>3</v>
      </c>
      <c r="DX239" s="215" t="s">
        <v>269</v>
      </c>
      <c r="DY239" s="215" t="s">
        <v>269</v>
      </c>
      <c r="DZ239" s="215" t="s">
        <v>269</v>
      </c>
      <c r="EA239" s="215" t="s">
        <v>269</v>
      </c>
      <c r="EB239" s="215" t="s">
        <v>269</v>
      </c>
      <c r="EC239" s="215" t="s">
        <v>269</v>
      </c>
      <c r="ED239" s="215" t="s">
        <v>269</v>
      </c>
      <c r="EE239" s="215" t="s">
        <v>269</v>
      </c>
    </row>
    <row r="240" spans="1:135" ht="57.6" x14ac:dyDescent="0.55000000000000004">
      <c r="A240" s="83" t="s">
        <v>130</v>
      </c>
      <c r="B240" s="136">
        <v>875950</v>
      </c>
      <c r="C240" t="s">
        <v>891</v>
      </c>
      <c r="D240" s="83" t="s">
        <v>228</v>
      </c>
      <c r="E240" s="138">
        <v>721112436074</v>
      </c>
      <c r="F240" s="83" t="s">
        <v>143</v>
      </c>
      <c r="G240" s="85">
        <v>43620</v>
      </c>
      <c r="H240" s="83" t="s">
        <v>98</v>
      </c>
      <c r="I240" s="84" t="s">
        <v>612</v>
      </c>
      <c r="J240" s="207" t="s">
        <v>628</v>
      </c>
      <c r="K240" s="208" t="s">
        <v>633</v>
      </c>
      <c r="L240" s="83" t="s">
        <v>108</v>
      </c>
      <c r="M240" s="184" t="s">
        <v>102</v>
      </c>
      <c r="N240" s="184" t="s">
        <v>556</v>
      </c>
      <c r="O240" s="85" t="s">
        <v>102</v>
      </c>
      <c r="P240" s="185">
        <v>42491</v>
      </c>
      <c r="Q240" s="186" t="s">
        <v>202</v>
      </c>
      <c r="R240" s="186" t="s">
        <v>613</v>
      </c>
      <c r="S240" s="186"/>
      <c r="T240" s="187"/>
      <c r="U240" s="188" t="s">
        <v>295</v>
      </c>
      <c r="V240" s="188" t="s">
        <v>205</v>
      </c>
      <c r="W240" s="188" t="s">
        <v>295</v>
      </c>
      <c r="X240" s="189" t="s">
        <v>107</v>
      </c>
      <c r="Y240" s="190" t="s">
        <v>614</v>
      </c>
      <c r="Z240" s="83">
        <v>700</v>
      </c>
      <c r="AA240" s="83" t="s">
        <v>193</v>
      </c>
      <c r="AB240" s="83" t="s">
        <v>181</v>
      </c>
      <c r="AC240" s="83" t="s">
        <v>102</v>
      </c>
      <c r="AD240" s="83" t="s">
        <v>5988</v>
      </c>
      <c r="AE240" s="83" t="s">
        <v>5989</v>
      </c>
      <c r="AF240" s="83" t="s">
        <v>102</v>
      </c>
      <c r="AG240" s="83" t="s">
        <v>175</v>
      </c>
      <c r="AH240" s="83" t="s">
        <v>5990</v>
      </c>
      <c r="AI240" s="83" t="s">
        <v>104</v>
      </c>
      <c r="AJ240" s="83" t="s">
        <v>105</v>
      </c>
      <c r="AK240" s="191" t="s">
        <v>5988</v>
      </c>
      <c r="AL240" s="191" t="s">
        <v>5989</v>
      </c>
      <c r="AM240" s="191" t="s">
        <v>102</v>
      </c>
      <c r="AN240" s="191" t="s">
        <v>175</v>
      </c>
      <c r="AO240" s="191" t="s">
        <v>5990</v>
      </c>
      <c r="AP240" s="191" t="s">
        <v>104</v>
      </c>
      <c r="AQ240" s="191" t="s">
        <v>105</v>
      </c>
      <c r="AR240" s="191" t="s">
        <v>106</v>
      </c>
      <c r="AS240" s="191"/>
      <c r="AT240" s="191"/>
      <c r="AU240" s="191"/>
      <c r="AV240" s="191"/>
      <c r="AW240" s="191"/>
      <c r="AX240" s="191" t="s">
        <v>575</v>
      </c>
      <c r="AY240" s="192" t="s">
        <v>454</v>
      </c>
      <c r="AZ240" s="192" t="s">
        <v>108</v>
      </c>
      <c r="BA240" s="91" t="s">
        <v>108</v>
      </c>
      <c r="BB240" s="90">
        <v>0</v>
      </c>
      <c r="BC240" s="93" t="s">
        <v>102</v>
      </c>
      <c r="BD240" s="93" t="s">
        <v>102</v>
      </c>
      <c r="BE240" s="93" t="s">
        <v>102</v>
      </c>
      <c r="BF240" s="93" t="s">
        <v>102</v>
      </c>
      <c r="BG240" s="97" t="s">
        <v>108</v>
      </c>
      <c r="BH240" s="93" t="s">
        <v>108</v>
      </c>
      <c r="BI240" s="93" t="s">
        <v>102</v>
      </c>
      <c r="BJ240" s="93" t="s">
        <v>102</v>
      </c>
      <c r="BK240" s="93" t="s">
        <v>102</v>
      </c>
      <c r="BL240" s="93" t="s">
        <v>102</v>
      </c>
      <c r="BM240" s="93" t="s">
        <v>102</v>
      </c>
      <c r="BN240" s="93" t="s">
        <v>102</v>
      </c>
      <c r="BO240" s="93" t="s">
        <v>102</v>
      </c>
      <c r="BP240" s="96" t="s">
        <v>102</v>
      </c>
      <c r="BQ240" s="90">
        <v>0</v>
      </c>
      <c r="BR240" s="93" t="s">
        <v>102</v>
      </c>
      <c r="BS240" s="93" t="s">
        <v>102</v>
      </c>
      <c r="BT240" s="93" t="s">
        <v>102</v>
      </c>
      <c r="BU240" s="93" t="s">
        <v>102</v>
      </c>
      <c r="BV240" s="97" t="s">
        <v>108</v>
      </c>
      <c r="BW240" s="93" t="s">
        <v>108</v>
      </c>
      <c r="BX240" s="95" t="s">
        <v>102</v>
      </c>
      <c r="BY240" s="93" t="s">
        <v>102</v>
      </c>
      <c r="BZ240" s="93" t="s">
        <v>102</v>
      </c>
      <c r="CA240" s="93" t="s">
        <v>102</v>
      </c>
      <c r="CB240" s="93" t="s">
        <v>102</v>
      </c>
      <c r="CC240" s="93" t="s">
        <v>102</v>
      </c>
      <c r="CD240" s="93" t="s">
        <v>102</v>
      </c>
      <c r="CE240" s="193" t="s">
        <v>102</v>
      </c>
      <c r="CF240" s="194" t="s">
        <v>508</v>
      </c>
      <c r="CG240" s="195" t="s">
        <v>102</v>
      </c>
      <c r="CH240" s="101" t="e">
        <v>#N/A</v>
      </c>
      <c r="CI240" s="102" t="s">
        <v>580</v>
      </c>
      <c r="CJ240" s="196" t="s">
        <v>108</v>
      </c>
      <c r="CK240" s="104" t="s">
        <v>109</v>
      </c>
      <c r="CL240" s="105" t="s">
        <v>579</v>
      </c>
      <c r="CM240" s="83" t="s">
        <v>108</v>
      </c>
      <c r="CN240" s="106" t="s">
        <v>108</v>
      </c>
      <c r="CO240" s="197" t="s">
        <v>108</v>
      </c>
      <c r="CP240" s="107"/>
      <c r="CQ240" s="198" t="s">
        <v>474</v>
      </c>
      <c r="CR240" s="198" t="s">
        <v>474</v>
      </c>
      <c r="CS240" s="199" t="s">
        <v>616</v>
      </c>
      <c r="CT240" s="83" t="s">
        <v>109</v>
      </c>
      <c r="CU240" s="83" t="s">
        <v>109</v>
      </c>
      <c r="CV240" s="83">
        <v>9</v>
      </c>
      <c r="CW240" s="83" t="s">
        <v>112</v>
      </c>
      <c r="CX240" s="83">
        <v>9</v>
      </c>
      <c r="CY240" s="83" t="s">
        <v>5991</v>
      </c>
      <c r="CZ240" s="83">
        <v>314051.5</v>
      </c>
      <c r="DA240" s="83" t="s">
        <v>138</v>
      </c>
      <c r="DB240" s="83" t="s">
        <v>124</v>
      </c>
      <c r="DC240" s="83" t="s">
        <v>501</v>
      </c>
      <c r="DD240" s="83">
        <v>1461</v>
      </c>
      <c r="DE240" s="83" t="s">
        <v>582</v>
      </c>
      <c r="DF240" s="83" t="s">
        <v>145</v>
      </c>
      <c r="DG240" s="83" t="s">
        <v>501</v>
      </c>
      <c r="DH240" s="83" t="s">
        <v>582</v>
      </c>
      <c r="DI240" s="85">
        <v>43646</v>
      </c>
      <c r="DJ240" s="83" t="s">
        <v>584</v>
      </c>
      <c r="DK240" s="83" t="s">
        <v>102</v>
      </c>
      <c r="DL240" s="83" t="s">
        <v>482</v>
      </c>
      <c r="DM240" s="83">
        <v>0</v>
      </c>
      <c r="DN240" s="83" t="s">
        <v>238</v>
      </c>
      <c r="DO240" s="83">
        <v>1</v>
      </c>
      <c r="DP240" s="83">
        <v>1</v>
      </c>
      <c r="DQ240" s="83"/>
      <c r="DR240" s="83" t="s">
        <v>108</v>
      </c>
      <c r="DS240" s="83" t="s">
        <v>497</v>
      </c>
      <c r="DU240" s="215" t="s">
        <v>269</v>
      </c>
      <c r="DV240" s="136">
        <v>1</v>
      </c>
      <c r="DW240" s="136">
        <v>3</v>
      </c>
      <c r="DX240" s="215" t="s">
        <v>269</v>
      </c>
      <c r="DY240" s="215" t="s">
        <v>269</v>
      </c>
      <c r="DZ240" s="215" t="s">
        <v>269</v>
      </c>
      <c r="EA240" s="215" t="s">
        <v>269</v>
      </c>
      <c r="EB240" s="215" t="s">
        <v>269</v>
      </c>
      <c r="EC240" s="215" t="s">
        <v>269</v>
      </c>
      <c r="ED240" s="215" t="s">
        <v>269</v>
      </c>
      <c r="EE240" s="215" t="s">
        <v>269</v>
      </c>
    </row>
    <row r="241" spans="1:135" ht="28.8" x14ac:dyDescent="0.55000000000000004">
      <c r="A241" s="83" t="s">
        <v>130</v>
      </c>
      <c r="B241" s="136">
        <v>345749</v>
      </c>
      <c r="C241" t="s">
        <v>892</v>
      </c>
      <c r="D241" s="83" t="s">
        <v>228</v>
      </c>
      <c r="E241" s="138">
        <v>471861860656</v>
      </c>
      <c r="F241" s="83" t="s">
        <v>114</v>
      </c>
      <c r="G241" s="85">
        <v>43634</v>
      </c>
      <c r="H241" s="83" t="s">
        <v>98</v>
      </c>
      <c r="I241" s="84" t="s">
        <v>618</v>
      </c>
      <c r="J241" s="207" t="s">
        <v>629</v>
      </c>
      <c r="K241" s="208" t="s">
        <v>634</v>
      </c>
      <c r="L241" s="83" t="s">
        <v>108</v>
      </c>
      <c r="M241" s="184">
        <v>27547</v>
      </c>
      <c r="N241" s="184"/>
      <c r="O241" s="85" t="s">
        <v>102</v>
      </c>
      <c r="P241" s="185">
        <v>43013</v>
      </c>
      <c r="Q241" s="186" t="s">
        <v>203</v>
      </c>
      <c r="R241" s="186"/>
      <c r="S241" s="186"/>
      <c r="T241" s="187"/>
      <c r="U241" s="188" t="s">
        <v>296</v>
      </c>
      <c r="V241" s="188" t="s">
        <v>205</v>
      </c>
      <c r="W241" s="189" t="s">
        <v>619</v>
      </c>
      <c r="X241" s="189" t="s">
        <v>107</v>
      </c>
      <c r="Y241" s="190" t="s">
        <v>614</v>
      </c>
      <c r="Z241" s="83">
        <v>700</v>
      </c>
      <c r="AA241" s="83" t="s">
        <v>193</v>
      </c>
      <c r="AB241" s="83" t="s">
        <v>181</v>
      </c>
      <c r="AC241" s="83" t="s">
        <v>102</v>
      </c>
      <c r="AD241" s="83" t="s">
        <v>5992</v>
      </c>
      <c r="AE241" s="83" t="s">
        <v>102</v>
      </c>
      <c r="AF241" s="83" t="s">
        <v>102</v>
      </c>
      <c r="AG241" s="83" t="s">
        <v>174</v>
      </c>
      <c r="AH241" s="83" t="s">
        <v>5981</v>
      </c>
      <c r="AI241" s="83" t="s">
        <v>104</v>
      </c>
      <c r="AJ241" s="83" t="s">
        <v>105</v>
      </c>
      <c r="AK241" s="191" t="s">
        <v>5992</v>
      </c>
      <c r="AL241" s="191" t="s">
        <v>102</v>
      </c>
      <c r="AM241" s="191" t="s">
        <v>102</v>
      </c>
      <c r="AN241" s="191" t="s">
        <v>174</v>
      </c>
      <c r="AO241" s="191" t="s">
        <v>5981</v>
      </c>
      <c r="AP241" s="191" t="s">
        <v>104</v>
      </c>
      <c r="AQ241" s="191" t="s">
        <v>105</v>
      </c>
      <c r="AR241" s="191" t="s">
        <v>106</v>
      </c>
      <c r="AS241" s="191" t="s">
        <v>5992</v>
      </c>
      <c r="AT241" s="191" t="s">
        <v>488</v>
      </c>
      <c r="AU241" s="191" t="s">
        <v>5993</v>
      </c>
      <c r="AV241" s="191" t="s">
        <v>104</v>
      </c>
      <c r="AW241" s="191" t="s">
        <v>204</v>
      </c>
      <c r="AX241" s="191"/>
      <c r="AY241" s="192" t="s">
        <v>454</v>
      </c>
      <c r="AZ241" s="192" t="s">
        <v>416</v>
      </c>
      <c r="BA241" s="91" t="s">
        <v>108</v>
      </c>
      <c r="BB241" s="90">
        <v>0</v>
      </c>
      <c r="BC241" s="93" t="s">
        <v>102</v>
      </c>
      <c r="BD241" s="93" t="s">
        <v>102</v>
      </c>
      <c r="BE241" s="93" t="s">
        <v>102</v>
      </c>
      <c r="BF241" s="93" t="s">
        <v>102</v>
      </c>
      <c r="BG241" s="97" t="s">
        <v>108</v>
      </c>
      <c r="BH241" s="93" t="s">
        <v>108</v>
      </c>
      <c r="BI241" s="93" t="s">
        <v>102</v>
      </c>
      <c r="BJ241" s="93" t="s">
        <v>102</v>
      </c>
      <c r="BK241" s="93" t="s">
        <v>102</v>
      </c>
      <c r="BL241" s="93" t="s">
        <v>102</v>
      </c>
      <c r="BM241" s="93" t="s">
        <v>102</v>
      </c>
      <c r="BN241" s="93" t="s">
        <v>102</v>
      </c>
      <c r="BO241" s="93" t="s">
        <v>102</v>
      </c>
      <c r="BP241" s="96" t="s">
        <v>102</v>
      </c>
      <c r="BQ241" s="90">
        <v>0</v>
      </c>
      <c r="BR241" s="93" t="s">
        <v>102</v>
      </c>
      <c r="BS241" s="93" t="s">
        <v>102</v>
      </c>
      <c r="BT241" s="93" t="s">
        <v>102</v>
      </c>
      <c r="BU241" s="93" t="s">
        <v>102</v>
      </c>
      <c r="BV241" s="97" t="s">
        <v>108</v>
      </c>
      <c r="BW241" s="93" t="s">
        <v>108</v>
      </c>
      <c r="BX241" s="95" t="s">
        <v>102</v>
      </c>
      <c r="BY241" s="93" t="s">
        <v>102</v>
      </c>
      <c r="BZ241" s="93" t="s">
        <v>102</v>
      </c>
      <c r="CA241" s="93" t="s">
        <v>102</v>
      </c>
      <c r="CB241" s="93" t="s">
        <v>102</v>
      </c>
      <c r="CC241" s="93" t="s">
        <v>102</v>
      </c>
      <c r="CD241" s="93" t="s">
        <v>102</v>
      </c>
      <c r="CE241" s="193" t="s">
        <v>102</v>
      </c>
      <c r="CF241" s="194" t="s">
        <v>436</v>
      </c>
      <c r="CG241" s="195" t="s">
        <v>5994</v>
      </c>
      <c r="CH241" s="101" t="s">
        <v>310</v>
      </c>
      <c r="CI241" s="102"/>
      <c r="CJ241" s="196" t="s">
        <v>5995</v>
      </c>
      <c r="CK241" s="104" t="s">
        <v>190</v>
      </c>
      <c r="CL241" s="105"/>
      <c r="CM241" s="83" t="s">
        <v>623</v>
      </c>
      <c r="CN241" s="106" t="s">
        <v>624</v>
      </c>
      <c r="CO241" s="197" t="s">
        <v>625</v>
      </c>
      <c r="CP241" s="107"/>
      <c r="CQ241" s="198" t="s">
        <v>474</v>
      </c>
      <c r="CR241" s="198" t="s">
        <v>474</v>
      </c>
      <c r="CS241" s="199"/>
      <c r="CT241" s="83" t="s">
        <v>109</v>
      </c>
      <c r="CU241" s="83" t="s">
        <v>109</v>
      </c>
      <c r="CV241" s="83">
        <v>41</v>
      </c>
      <c r="CW241" s="83" t="s">
        <v>139</v>
      </c>
      <c r="CX241" s="83">
        <v>41</v>
      </c>
      <c r="CY241" s="83" t="s">
        <v>108</v>
      </c>
      <c r="CZ241" s="83">
        <v>315371</v>
      </c>
      <c r="DA241" s="83" t="s">
        <v>581</v>
      </c>
      <c r="DB241" s="83" t="s">
        <v>152</v>
      </c>
      <c r="DC241" s="83" t="s">
        <v>500</v>
      </c>
      <c r="DD241" s="83">
        <v>1126</v>
      </c>
      <c r="DE241" s="83" t="s">
        <v>606</v>
      </c>
      <c r="DF241" s="83" t="s">
        <v>152</v>
      </c>
      <c r="DG241" s="83" t="s">
        <v>500</v>
      </c>
      <c r="DH241" s="83"/>
      <c r="DI241" s="85">
        <v>43646</v>
      </c>
      <c r="DJ241" s="83" t="s">
        <v>584</v>
      </c>
      <c r="DK241" s="83" t="s">
        <v>102</v>
      </c>
      <c r="DL241" s="83" t="s">
        <v>482</v>
      </c>
      <c r="DM241" s="83">
        <v>0</v>
      </c>
      <c r="DN241" s="83" t="s">
        <v>483</v>
      </c>
      <c r="DO241" s="83">
        <v>1</v>
      </c>
      <c r="DP241" s="83">
        <v>6</v>
      </c>
      <c r="DQ241" s="83"/>
      <c r="DR241" s="83" t="s">
        <v>108</v>
      </c>
      <c r="DS241" s="83" t="s">
        <v>497</v>
      </c>
      <c r="DU241" s="215" t="s">
        <v>269</v>
      </c>
      <c r="DV241" s="136">
        <v>1</v>
      </c>
      <c r="DW241" s="136">
        <v>3</v>
      </c>
      <c r="DX241" s="215" t="s">
        <v>269</v>
      </c>
      <c r="DY241" s="215" t="s">
        <v>269</v>
      </c>
      <c r="DZ241" s="215" t="s">
        <v>269</v>
      </c>
      <c r="EA241" s="215" t="s">
        <v>269</v>
      </c>
      <c r="EB241" s="215" t="s">
        <v>269</v>
      </c>
      <c r="EC241" s="215" t="s">
        <v>269</v>
      </c>
      <c r="ED241" s="215" t="s">
        <v>269</v>
      </c>
      <c r="EE241" s="215" t="s">
        <v>269</v>
      </c>
    </row>
    <row r="242" spans="1:135" ht="28.8" x14ac:dyDescent="0.55000000000000004">
      <c r="A242" s="83" t="s">
        <v>130</v>
      </c>
      <c r="B242" s="136">
        <v>512398</v>
      </c>
      <c r="C242" t="s">
        <v>893</v>
      </c>
      <c r="D242" s="83" t="s">
        <v>228</v>
      </c>
      <c r="E242" s="138">
        <v>908854314621</v>
      </c>
      <c r="F242" s="83" t="s">
        <v>114</v>
      </c>
      <c r="G242" s="85">
        <v>43643</v>
      </c>
      <c r="H242" s="211" t="s">
        <v>98</v>
      </c>
      <c r="I242" s="84" t="s">
        <v>610</v>
      </c>
      <c r="J242" s="207" t="s">
        <v>627</v>
      </c>
      <c r="K242" s="208" t="s">
        <v>630</v>
      </c>
      <c r="L242" s="83" t="s">
        <v>108</v>
      </c>
      <c r="M242" s="184">
        <v>24458</v>
      </c>
      <c r="N242" s="184"/>
      <c r="O242" s="85" t="s">
        <v>102</v>
      </c>
      <c r="P242" s="185">
        <v>42491</v>
      </c>
      <c r="Q242" s="186" t="s">
        <v>203</v>
      </c>
      <c r="R242" s="186"/>
      <c r="S242" s="186"/>
      <c r="T242" s="187"/>
      <c r="U242" s="188" t="s">
        <v>296</v>
      </c>
      <c r="V242" s="188" t="s">
        <v>297</v>
      </c>
      <c r="W242" s="188" t="s">
        <v>297</v>
      </c>
      <c r="X242" s="189" t="s">
        <v>167</v>
      </c>
      <c r="Y242" s="190"/>
      <c r="Z242" s="83">
        <v>700</v>
      </c>
      <c r="AA242" s="83" t="s">
        <v>193</v>
      </c>
      <c r="AB242" s="83" t="s">
        <v>181</v>
      </c>
      <c r="AC242" s="83" t="s">
        <v>102</v>
      </c>
      <c r="AD242" s="83" t="s">
        <v>5996</v>
      </c>
      <c r="AE242" s="83" t="s">
        <v>102</v>
      </c>
      <c r="AF242" s="83" t="s">
        <v>102</v>
      </c>
      <c r="AG242" s="83" t="s">
        <v>119</v>
      </c>
      <c r="AH242" s="83" t="s">
        <v>5997</v>
      </c>
      <c r="AI242" s="83" t="s">
        <v>104</v>
      </c>
      <c r="AJ242" s="83" t="s">
        <v>105</v>
      </c>
      <c r="AK242" s="191" t="s">
        <v>5996</v>
      </c>
      <c r="AL242" s="191" t="s">
        <v>102</v>
      </c>
      <c r="AM242" s="191" t="s">
        <v>102</v>
      </c>
      <c r="AN242" s="191" t="s">
        <v>119</v>
      </c>
      <c r="AO242" s="191" t="s">
        <v>5997</v>
      </c>
      <c r="AP242" s="191" t="s">
        <v>104</v>
      </c>
      <c r="AQ242" s="191" t="s">
        <v>105</v>
      </c>
      <c r="AR242" s="191" t="s">
        <v>106</v>
      </c>
      <c r="AS242" s="191" t="s">
        <v>5996</v>
      </c>
      <c r="AT242" s="191" t="s">
        <v>485</v>
      </c>
      <c r="AU242" s="191" t="s">
        <v>5997</v>
      </c>
      <c r="AV242" s="191" t="s">
        <v>104</v>
      </c>
      <c r="AW242" s="191" t="s">
        <v>204</v>
      </c>
      <c r="AX242" s="191"/>
      <c r="AY242" s="192" t="s">
        <v>454</v>
      </c>
      <c r="AZ242" s="192" t="s">
        <v>416</v>
      </c>
      <c r="BA242" s="91" t="s">
        <v>108</v>
      </c>
      <c r="BB242" s="90">
        <v>0</v>
      </c>
      <c r="BC242" s="93" t="s">
        <v>102</v>
      </c>
      <c r="BD242" s="93" t="s">
        <v>102</v>
      </c>
      <c r="BE242" s="93" t="s">
        <v>102</v>
      </c>
      <c r="BF242" s="93" t="s">
        <v>102</v>
      </c>
      <c r="BG242" s="97" t="s">
        <v>108</v>
      </c>
      <c r="BH242" s="93" t="s">
        <v>108</v>
      </c>
      <c r="BI242" s="93" t="s">
        <v>102</v>
      </c>
      <c r="BJ242" s="93" t="s">
        <v>102</v>
      </c>
      <c r="BK242" s="93" t="s">
        <v>102</v>
      </c>
      <c r="BL242" s="93" t="s">
        <v>102</v>
      </c>
      <c r="BM242" s="93" t="s">
        <v>102</v>
      </c>
      <c r="BN242" s="93" t="s">
        <v>102</v>
      </c>
      <c r="BO242" s="93" t="s">
        <v>102</v>
      </c>
      <c r="BP242" s="96" t="s">
        <v>102</v>
      </c>
      <c r="BQ242" s="90">
        <v>0</v>
      </c>
      <c r="BR242" s="93" t="s">
        <v>102</v>
      </c>
      <c r="BS242" s="93" t="s">
        <v>102</v>
      </c>
      <c r="BT242" s="93" t="s">
        <v>102</v>
      </c>
      <c r="BU242" s="93" t="s">
        <v>102</v>
      </c>
      <c r="BV242" s="97" t="s">
        <v>108</v>
      </c>
      <c r="BW242" s="93" t="s">
        <v>108</v>
      </c>
      <c r="BX242" s="95" t="s">
        <v>102</v>
      </c>
      <c r="BY242" s="93" t="s">
        <v>102</v>
      </c>
      <c r="BZ242" s="93" t="s">
        <v>102</v>
      </c>
      <c r="CA242" s="93" t="s">
        <v>102</v>
      </c>
      <c r="CB242" s="93" t="s">
        <v>102</v>
      </c>
      <c r="CC242" s="93" t="s">
        <v>102</v>
      </c>
      <c r="CD242" s="93" t="s">
        <v>102</v>
      </c>
      <c r="CE242" s="193" t="s">
        <v>102</v>
      </c>
      <c r="CF242" s="194" t="s">
        <v>436</v>
      </c>
      <c r="CG242" s="195" t="s">
        <v>5998</v>
      </c>
      <c r="CH242" s="101" t="s">
        <v>563</v>
      </c>
      <c r="CI242" s="102"/>
      <c r="CJ242" s="196" t="s">
        <v>577</v>
      </c>
      <c r="CK242" s="104" t="s">
        <v>190</v>
      </c>
      <c r="CL242" s="105"/>
      <c r="CM242" s="83" t="s">
        <v>578</v>
      </c>
      <c r="CN242" s="106" t="s">
        <v>108</v>
      </c>
      <c r="CO242" s="197" t="s">
        <v>566</v>
      </c>
      <c r="CP242" s="107"/>
      <c r="CQ242" s="198" t="s">
        <v>107</v>
      </c>
      <c r="CR242" s="198" t="s">
        <v>107</v>
      </c>
      <c r="CS242" s="199"/>
      <c r="CT242" s="83" t="s">
        <v>109</v>
      </c>
      <c r="CU242" s="83" t="s">
        <v>109</v>
      </c>
      <c r="CV242" s="83">
        <v>41</v>
      </c>
      <c r="CW242" s="83" t="s">
        <v>270</v>
      </c>
      <c r="CX242" s="83">
        <v>41</v>
      </c>
      <c r="CY242" s="83" t="s">
        <v>108</v>
      </c>
      <c r="CZ242" s="83">
        <v>316690.5</v>
      </c>
      <c r="DA242" s="83" t="s">
        <v>5999</v>
      </c>
      <c r="DB242" s="83" t="s">
        <v>118</v>
      </c>
      <c r="DC242" s="83" t="s">
        <v>108</v>
      </c>
      <c r="DD242" s="83">
        <v>5812</v>
      </c>
      <c r="DE242" s="83" t="s">
        <v>173</v>
      </c>
      <c r="DF242" s="83" t="s">
        <v>118</v>
      </c>
      <c r="DG242" s="83" t="s">
        <v>500</v>
      </c>
      <c r="DH242" s="83"/>
      <c r="DI242" s="85">
        <v>43646</v>
      </c>
      <c r="DJ242" s="83" t="s">
        <v>584</v>
      </c>
      <c r="DK242" s="83" t="s">
        <v>102</v>
      </c>
      <c r="DL242" s="83" t="s">
        <v>482</v>
      </c>
      <c r="DM242" s="83">
        <v>0</v>
      </c>
      <c r="DN242" s="83" t="s">
        <v>483</v>
      </c>
      <c r="DO242" s="83">
        <v>1</v>
      </c>
      <c r="DP242" s="83">
        <v>5</v>
      </c>
      <c r="DQ242" s="83"/>
      <c r="DR242" s="83" t="s">
        <v>108</v>
      </c>
      <c r="DS242" s="83" t="s">
        <v>497</v>
      </c>
      <c r="DU242" s="215" t="s">
        <v>269</v>
      </c>
      <c r="DV242" s="136">
        <v>1</v>
      </c>
      <c r="DW242" s="136">
        <v>3</v>
      </c>
      <c r="DX242" s="215" t="s">
        <v>269</v>
      </c>
      <c r="DY242" s="215" t="s">
        <v>269</v>
      </c>
      <c r="DZ242" s="215" t="s">
        <v>269</v>
      </c>
      <c r="EA242" s="215" t="s">
        <v>269</v>
      </c>
      <c r="EB242" s="215" t="s">
        <v>269</v>
      </c>
      <c r="EC242" s="215" t="s">
        <v>269</v>
      </c>
      <c r="ED242" s="215" t="s">
        <v>269</v>
      </c>
      <c r="EE242" s="215" t="s">
        <v>269</v>
      </c>
    </row>
    <row r="243" spans="1:135" ht="57.6" x14ac:dyDescent="0.55000000000000004">
      <c r="A243" s="83" t="s">
        <v>130</v>
      </c>
      <c r="B243" s="136">
        <v>164136</v>
      </c>
      <c r="C243" t="s">
        <v>894</v>
      </c>
      <c r="D243" s="83" t="s">
        <v>228</v>
      </c>
      <c r="E243" s="138">
        <v>704647972693</v>
      </c>
      <c r="F243" s="83" t="s">
        <v>143</v>
      </c>
      <c r="G243" s="85">
        <v>43620</v>
      </c>
      <c r="H243" s="83" t="s">
        <v>98</v>
      </c>
      <c r="I243" s="84" t="s">
        <v>612</v>
      </c>
      <c r="J243" s="207" t="s">
        <v>628</v>
      </c>
      <c r="K243" s="208" t="s">
        <v>633</v>
      </c>
      <c r="L243" s="83" t="s">
        <v>108</v>
      </c>
      <c r="M243" s="184" t="s">
        <v>102</v>
      </c>
      <c r="N243" s="184" t="s">
        <v>556</v>
      </c>
      <c r="O243" s="85" t="s">
        <v>102</v>
      </c>
      <c r="P243" s="185">
        <v>42491</v>
      </c>
      <c r="Q243" s="186" t="s">
        <v>202</v>
      </c>
      <c r="R243" s="186" t="s">
        <v>613</v>
      </c>
      <c r="S243" s="186"/>
      <c r="T243" s="187"/>
      <c r="U243" s="188" t="s">
        <v>295</v>
      </c>
      <c r="V243" s="188" t="s">
        <v>205</v>
      </c>
      <c r="W243" s="188" t="s">
        <v>295</v>
      </c>
      <c r="X243" s="189" t="s">
        <v>107</v>
      </c>
      <c r="Y243" s="190" t="s">
        <v>614</v>
      </c>
      <c r="Z243" s="83">
        <v>700</v>
      </c>
      <c r="AA243" s="83" t="s">
        <v>193</v>
      </c>
      <c r="AB243" s="83" t="s">
        <v>181</v>
      </c>
      <c r="AC243" s="83" t="s">
        <v>102</v>
      </c>
      <c r="AD243" s="83" t="s">
        <v>6000</v>
      </c>
      <c r="AE243" s="83" t="s">
        <v>6001</v>
      </c>
      <c r="AF243" s="83" t="s">
        <v>102</v>
      </c>
      <c r="AG243" s="83" t="s">
        <v>175</v>
      </c>
      <c r="AH243" s="83" t="s">
        <v>6002</v>
      </c>
      <c r="AI243" s="83" t="s">
        <v>104</v>
      </c>
      <c r="AJ243" s="83" t="s">
        <v>105</v>
      </c>
      <c r="AK243" s="191" t="s">
        <v>6000</v>
      </c>
      <c r="AL243" s="191" t="s">
        <v>6001</v>
      </c>
      <c r="AM243" s="191" t="s">
        <v>102</v>
      </c>
      <c r="AN243" s="191" t="s">
        <v>175</v>
      </c>
      <c r="AO243" s="191" t="s">
        <v>6002</v>
      </c>
      <c r="AP243" s="191" t="s">
        <v>104</v>
      </c>
      <c r="AQ243" s="191" t="s">
        <v>105</v>
      </c>
      <c r="AR243" s="191" t="s">
        <v>106</v>
      </c>
      <c r="AS243" s="191"/>
      <c r="AT243" s="191"/>
      <c r="AU243" s="191"/>
      <c r="AV243" s="191"/>
      <c r="AW243" s="191"/>
      <c r="AX243" s="191" t="s">
        <v>575</v>
      </c>
      <c r="AY243" s="192" t="s">
        <v>454</v>
      </c>
      <c r="AZ243" s="192" t="s">
        <v>108</v>
      </c>
      <c r="BA243" s="91" t="s">
        <v>108</v>
      </c>
      <c r="BB243" s="90">
        <v>0</v>
      </c>
      <c r="BC243" s="93" t="s">
        <v>102</v>
      </c>
      <c r="BD243" s="93" t="s">
        <v>102</v>
      </c>
      <c r="BE243" s="93" t="s">
        <v>102</v>
      </c>
      <c r="BF243" s="93" t="s">
        <v>102</v>
      </c>
      <c r="BG243" s="97" t="s">
        <v>108</v>
      </c>
      <c r="BH243" s="93" t="s">
        <v>108</v>
      </c>
      <c r="BI243" s="93" t="s">
        <v>102</v>
      </c>
      <c r="BJ243" s="93" t="s">
        <v>102</v>
      </c>
      <c r="BK243" s="93" t="s">
        <v>102</v>
      </c>
      <c r="BL243" s="93" t="s">
        <v>102</v>
      </c>
      <c r="BM243" s="93" t="s">
        <v>102</v>
      </c>
      <c r="BN243" s="93" t="s">
        <v>102</v>
      </c>
      <c r="BO243" s="93" t="s">
        <v>102</v>
      </c>
      <c r="BP243" s="96" t="s">
        <v>102</v>
      </c>
      <c r="BQ243" s="90">
        <v>0</v>
      </c>
      <c r="BR243" s="93" t="s">
        <v>102</v>
      </c>
      <c r="BS243" s="93" t="s">
        <v>102</v>
      </c>
      <c r="BT243" s="93" t="s">
        <v>102</v>
      </c>
      <c r="BU243" s="93" t="s">
        <v>102</v>
      </c>
      <c r="BV243" s="97" t="s">
        <v>108</v>
      </c>
      <c r="BW243" s="93" t="s">
        <v>108</v>
      </c>
      <c r="BX243" s="95" t="s">
        <v>102</v>
      </c>
      <c r="BY243" s="93" t="s">
        <v>102</v>
      </c>
      <c r="BZ243" s="93" t="s">
        <v>102</v>
      </c>
      <c r="CA243" s="93" t="s">
        <v>102</v>
      </c>
      <c r="CB243" s="93" t="s">
        <v>102</v>
      </c>
      <c r="CC243" s="93" t="s">
        <v>102</v>
      </c>
      <c r="CD243" s="93" t="s">
        <v>102</v>
      </c>
      <c r="CE243" s="193" t="s">
        <v>102</v>
      </c>
      <c r="CF243" s="194" t="s">
        <v>508</v>
      </c>
      <c r="CG243" s="195" t="s">
        <v>102</v>
      </c>
      <c r="CH243" s="101" t="e">
        <v>#N/A</v>
      </c>
      <c r="CI243" s="102" t="s">
        <v>580</v>
      </c>
      <c r="CJ243" s="196" t="s">
        <v>108</v>
      </c>
      <c r="CK243" s="104" t="s">
        <v>109</v>
      </c>
      <c r="CL243" s="105" t="s">
        <v>579</v>
      </c>
      <c r="CM243" s="83" t="s">
        <v>108</v>
      </c>
      <c r="CN243" s="106" t="s">
        <v>108</v>
      </c>
      <c r="CO243" s="197" t="s">
        <v>108</v>
      </c>
      <c r="CP243" s="107"/>
      <c r="CQ243" s="198" t="s">
        <v>474</v>
      </c>
      <c r="CR243" s="198" t="s">
        <v>474</v>
      </c>
      <c r="CS243" s="199" t="s">
        <v>616</v>
      </c>
      <c r="CT243" s="83" t="s">
        <v>109</v>
      </c>
      <c r="CU243" s="83" t="s">
        <v>109</v>
      </c>
      <c r="CV243" s="83">
        <v>53</v>
      </c>
      <c r="CW243" s="83" t="s">
        <v>112</v>
      </c>
      <c r="CX243" s="83">
        <v>53</v>
      </c>
      <c r="CY243" s="83" t="s">
        <v>6003</v>
      </c>
      <c r="CZ243" s="83">
        <v>318010</v>
      </c>
      <c r="DA243" s="83" t="s">
        <v>138</v>
      </c>
      <c r="DB243" s="83" t="s">
        <v>124</v>
      </c>
      <c r="DC243" s="83" t="s">
        <v>501</v>
      </c>
      <c r="DD243" s="83">
        <v>6813</v>
      </c>
      <c r="DE243" s="83" t="s">
        <v>582</v>
      </c>
      <c r="DF243" s="83" t="s">
        <v>145</v>
      </c>
      <c r="DG243" s="83" t="s">
        <v>501</v>
      </c>
      <c r="DH243" s="83" t="s">
        <v>582</v>
      </c>
      <c r="DI243" s="85">
        <v>43646</v>
      </c>
      <c r="DJ243" s="83" t="s">
        <v>584</v>
      </c>
      <c r="DK243" s="83" t="s">
        <v>102</v>
      </c>
      <c r="DL243" s="83" t="s">
        <v>482</v>
      </c>
      <c r="DM243" s="83">
        <v>0</v>
      </c>
      <c r="DN243" s="83" t="s">
        <v>238</v>
      </c>
      <c r="DO243" s="83">
        <v>1</v>
      </c>
      <c r="DP243" s="83">
        <v>4</v>
      </c>
      <c r="DQ243" s="83"/>
      <c r="DR243" s="83" t="s">
        <v>108</v>
      </c>
      <c r="DS243" s="83" t="s">
        <v>497</v>
      </c>
      <c r="DU243" s="215" t="s">
        <v>269</v>
      </c>
      <c r="DV243" s="136">
        <v>1</v>
      </c>
      <c r="DW243" s="136">
        <v>3</v>
      </c>
      <c r="DX243" s="215" t="s">
        <v>269</v>
      </c>
      <c r="DY243" s="215" t="s">
        <v>269</v>
      </c>
      <c r="DZ243" s="215" t="s">
        <v>269</v>
      </c>
      <c r="EA243" s="215" t="s">
        <v>269</v>
      </c>
      <c r="EB243" s="215" t="s">
        <v>269</v>
      </c>
      <c r="EC243" s="215" t="s">
        <v>269</v>
      </c>
      <c r="ED243" s="215" t="s">
        <v>269</v>
      </c>
      <c r="EE243" s="215" t="s">
        <v>269</v>
      </c>
    </row>
    <row r="244" spans="1:135" ht="28.8" x14ac:dyDescent="0.55000000000000004">
      <c r="A244" s="83" t="s">
        <v>130</v>
      </c>
      <c r="B244" s="136">
        <v>841284</v>
      </c>
      <c r="C244" t="s">
        <v>895</v>
      </c>
      <c r="D244" s="83" t="s">
        <v>228</v>
      </c>
      <c r="E244" s="138">
        <v>780095840884</v>
      </c>
      <c r="F244" s="83" t="s">
        <v>114</v>
      </c>
      <c r="G244" s="85">
        <v>43634</v>
      </c>
      <c r="H244" s="83" t="s">
        <v>98</v>
      </c>
      <c r="I244" s="84" t="s">
        <v>618</v>
      </c>
      <c r="J244" s="207" t="s">
        <v>629</v>
      </c>
      <c r="K244" s="208" t="s">
        <v>634</v>
      </c>
      <c r="L244" s="83" t="s">
        <v>108</v>
      </c>
      <c r="M244" s="184">
        <v>27548</v>
      </c>
      <c r="N244" s="184"/>
      <c r="O244" s="85" t="s">
        <v>102</v>
      </c>
      <c r="P244" s="185">
        <v>43013</v>
      </c>
      <c r="Q244" s="186" t="s">
        <v>203</v>
      </c>
      <c r="R244" s="186"/>
      <c r="S244" s="186"/>
      <c r="T244" s="187"/>
      <c r="U244" s="188" t="s">
        <v>296</v>
      </c>
      <c r="V244" s="188" t="s">
        <v>205</v>
      </c>
      <c r="W244" s="189" t="s">
        <v>619</v>
      </c>
      <c r="X244" s="189" t="s">
        <v>107</v>
      </c>
      <c r="Y244" s="190" t="s">
        <v>614</v>
      </c>
      <c r="Z244" s="83">
        <v>700</v>
      </c>
      <c r="AA244" s="83" t="s">
        <v>193</v>
      </c>
      <c r="AB244" s="83" t="s">
        <v>181</v>
      </c>
      <c r="AC244" s="83" t="s">
        <v>102</v>
      </c>
      <c r="AD244" s="83" t="s">
        <v>6004</v>
      </c>
      <c r="AE244" s="83" t="s">
        <v>102</v>
      </c>
      <c r="AF244" s="83" t="s">
        <v>102</v>
      </c>
      <c r="AG244" s="83" t="s">
        <v>174</v>
      </c>
      <c r="AH244" s="83" t="s">
        <v>5993</v>
      </c>
      <c r="AI244" s="83" t="s">
        <v>104</v>
      </c>
      <c r="AJ244" s="83" t="s">
        <v>105</v>
      </c>
      <c r="AK244" s="191" t="s">
        <v>6004</v>
      </c>
      <c r="AL244" s="191" t="s">
        <v>102</v>
      </c>
      <c r="AM244" s="191" t="s">
        <v>102</v>
      </c>
      <c r="AN244" s="191" t="s">
        <v>174</v>
      </c>
      <c r="AO244" s="191" t="s">
        <v>5993</v>
      </c>
      <c r="AP244" s="191" t="s">
        <v>104</v>
      </c>
      <c r="AQ244" s="191" t="s">
        <v>105</v>
      </c>
      <c r="AR244" s="191" t="s">
        <v>106</v>
      </c>
      <c r="AS244" s="191" t="s">
        <v>6004</v>
      </c>
      <c r="AT244" s="191" t="s">
        <v>488</v>
      </c>
      <c r="AU244" s="191" t="s">
        <v>6005</v>
      </c>
      <c r="AV244" s="191" t="s">
        <v>104</v>
      </c>
      <c r="AW244" s="191" t="s">
        <v>204</v>
      </c>
      <c r="AX244" s="191"/>
      <c r="AY244" s="192" t="s">
        <v>454</v>
      </c>
      <c r="AZ244" s="192" t="s">
        <v>416</v>
      </c>
      <c r="BA244" s="91" t="s">
        <v>108</v>
      </c>
      <c r="BB244" s="90">
        <v>0</v>
      </c>
      <c r="BC244" s="93" t="s">
        <v>102</v>
      </c>
      <c r="BD244" s="93" t="s">
        <v>102</v>
      </c>
      <c r="BE244" s="93" t="s">
        <v>102</v>
      </c>
      <c r="BF244" s="93" t="s">
        <v>102</v>
      </c>
      <c r="BG244" s="97" t="s">
        <v>108</v>
      </c>
      <c r="BH244" s="93" t="s">
        <v>108</v>
      </c>
      <c r="BI244" s="93" t="s">
        <v>102</v>
      </c>
      <c r="BJ244" s="93" t="s">
        <v>102</v>
      </c>
      <c r="BK244" s="93" t="s">
        <v>102</v>
      </c>
      <c r="BL244" s="93" t="s">
        <v>102</v>
      </c>
      <c r="BM244" s="93" t="s">
        <v>102</v>
      </c>
      <c r="BN244" s="93" t="s">
        <v>102</v>
      </c>
      <c r="BO244" s="93" t="s">
        <v>102</v>
      </c>
      <c r="BP244" s="96" t="s">
        <v>102</v>
      </c>
      <c r="BQ244" s="90">
        <v>0</v>
      </c>
      <c r="BR244" s="93" t="s">
        <v>102</v>
      </c>
      <c r="BS244" s="93" t="s">
        <v>102</v>
      </c>
      <c r="BT244" s="93" t="s">
        <v>102</v>
      </c>
      <c r="BU244" s="93" t="s">
        <v>102</v>
      </c>
      <c r="BV244" s="97" t="s">
        <v>108</v>
      </c>
      <c r="BW244" s="93" t="s">
        <v>108</v>
      </c>
      <c r="BX244" s="95" t="s">
        <v>102</v>
      </c>
      <c r="BY244" s="93" t="s">
        <v>102</v>
      </c>
      <c r="BZ244" s="93" t="s">
        <v>102</v>
      </c>
      <c r="CA244" s="93" t="s">
        <v>102</v>
      </c>
      <c r="CB244" s="93" t="s">
        <v>102</v>
      </c>
      <c r="CC244" s="93" t="s">
        <v>102</v>
      </c>
      <c r="CD244" s="93" t="s">
        <v>102</v>
      </c>
      <c r="CE244" s="193" t="s">
        <v>102</v>
      </c>
      <c r="CF244" s="194" t="s">
        <v>436</v>
      </c>
      <c r="CG244" s="195" t="s">
        <v>6006</v>
      </c>
      <c r="CH244" s="101" t="s">
        <v>310</v>
      </c>
      <c r="CI244" s="102"/>
      <c r="CJ244" s="196" t="s">
        <v>6007</v>
      </c>
      <c r="CK244" s="104" t="s">
        <v>190</v>
      </c>
      <c r="CL244" s="105"/>
      <c r="CM244" s="83" t="s">
        <v>623</v>
      </c>
      <c r="CN244" s="106" t="s">
        <v>624</v>
      </c>
      <c r="CO244" s="197" t="s">
        <v>625</v>
      </c>
      <c r="CP244" s="107"/>
      <c r="CQ244" s="198" t="s">
        <v>474</v>
      </c>
      <c r="CR244" s="198" t="s">
        <v>474</v>
      </c>
      <c r="CS244" s="199"/>
      <c r="CT244" s="83" t="s">
        <v>109</v>
      </c>
      <c r="CU244" s="83" t="s">
        <v>109</v>
      </c>
      <c r="CV244" s="83">
        <v>15</v>
      </c>
      <c r="CW244" s="83" t="s">
        <v>139</v>
      </c>
      <c r="CX244" s="83">
        <v>15</v>
      </c>
      <c r="CY244" s="83" t="s">
        <v>108</v>
      </c>
      <c r="CZ244" s="83">
        <v>319329.5</v>
      </c>
      <c r="DA244" s="83" t="s">
        <v>581</v>
      </c>
      <c r="DB244" s="83" t="s">
        <v>152</v>
      </c>
      <c r="DC244" s="83" t="s">
        <v>500</v>
      </c>
      <c r="DD244" s="83">
        <v>6754</v>
      </c>
      <c r="DE244" s="83" t="s">
        <v>606</v>
      </c>
      <c r="DF244" s="83" t="s">
        <v>152</v>
      </c>
      <c r="DG244" s="83" t="s">
        <v>500</v>
      </c>
      <c r="DH244" s="83"/>
      <c r="DI244" s="85">
        <v>43646</v>
      </c>
      <c r="DJ244" s="83" t="s">
        <v>584</v>
      </c>
      <c r="DK244" s="83" t="s">
        <v>102</v>
      </c>
      <c r="DL244" s="83" t="s">
        <v>482</v>
      </c>
      <c r="DM244" s="83">
        <v>0</v>
      </c>
      <c r="DN244" s="83" t="s">
        <v>483</v>
      </c>
      <c r="DO244" s="83">
        <v>1</v>
      </c>
      <c r="DP244" s="83">
        <v>2</v>
      </c>
      <c r="DQ244" s="83"/>
      <c r="DR244" s="83" t="s">
        <v>108</v>
      </c>
      <c r="DS244" s="83" t="s">
        <v>497</v>
      </c>
      <c r="DU244" s="215" t="s">
        <v>269</v>
      </c>
      <c r="DV244" s="136">
        <v>1</v>
      </c>
      <c r="DW244" s="136">
        <v>3</v>
      </c>
      <c r="DX244" s="215" t="s">
        <v>269</v>
      </c>
      <c r="DY244" s="215" t="s">
        <v>269</v>
      </c>
      <c r="DZ244" s="215" t="s">
        <v>269</v>
      </c>
      <c r="EA244" s="215" t="s">
        <v>269</v>
      </c>
      <c r="EB244" s="215" t="s">
        <v>269</v>
      </c>
      <c r="EC244" s="215" t="s">
        <v>269</v>
      </c>
      <c r="ED244" s="215" t="s">
        <v>269</v>
      </c>
      <c r="EE244" s="215" t="s">
        <v>269</v>
      </c>
    </row>
    <row r="245" spans="1:135" ht="28.8" x14ac:dyDescent="0.55000000000000004">
      <c r="A245" s="83" t="s">
        <v>130</v>
      </c>
      <c r="B245" s="136">
        <v>397781</v>
      </c>
      <c r="C245" t="s">
        <v>896</v>
      </c>
      <c r="D245" s="83" t="s">
        <v>228</v>
      </c>
      <c r="E245" s="138">
        <v>780890884528</v>
      </c>
      <c r="F245" s="83" t="s">
        <v>114</v>
      </c>
      <c r="G245" s="85">
        <v>43643</v>
      </c>
      <c r="H245" s="211" t="s">
        <v>98</v>
      </c>
      <c r="I245" s="84" t="s">
        <v>610</v>
      </c>
      <c r="J245" s="207" t="s">
        <v>627</v>
      </c>
      <c r="K245" s="208" t="s">
        <v>630</v>
      </c>
      <c r="L245" s="83" t="s">
        <v>108</v>
      </c>
      <c r="M245" s="184">
        <v>24459</v>
      </c>
      <c r="N245" s="184"/>
      <c r="O245" s="85" t="s">
        <v>102</v>
      </c>
      <c r="P245" s="185">
        <v>42491</v>
      </c>
      <c r="Q245" s="186" t="s">
        <v>203</v>
      </c>
      <c r="R245" s="186"/>
      <c r="S245" s="186"/>
      <c r="T245" s="187"/>
      <c r="U245" s="188" t="s">
        <v>296</v>
      </c>
      <c r="V245" s="188" t="s">
        <v>297</v>
      </c>
      <c r="W245" s="188" t="s">
        <v>297</v>
      </c>
      <c r="X245" s="189" t="s">
        <v>167</v>
      </c>
      <c r="Y245" s="190"/>
      <c r="Z245" s="83">
        <v>700</v>
      </c>
      <c r="AA245" s="83" t="s">
        <v>193</v>
      </c>
      <c r="AB245" s="83" t="s">
        <v>181</v>
      </c>
      <c r="AC245" s="83" t="s">
        <v>102</v>
      </c>
      <c r="AD245" s="83" t="s">
        <v>6008</v>
      </c>
      <c r="AE245" s="83" t="s">
        <v>102</v>
      </c>
      <c r="AF245" s="83" t="s">
        <v>102</v>
      </c>
      <c r="AG245" s="83" t="s">
        <v>119</v>
      </c>
      <c r="AH245" s="83" t="s">
        <v>6009</v>
      </c>
      <c r="AI245" s="83" t="s">
        <v>104</v>
      </c>
      <c r="AJ245" s="83" t="s">
        <v>105</v>
      </c>
      <c r="AK245" s="191" t="s">
        <v>6008</v>
      </c>
      <c r="AL245" s="191" t="s">
        <v>102</v>
      </c>
      <c r="AM245" s="191" t="s">
        <v>102</v>
      </c>
      <c r="AN245" s="191" t="s">
        <v>119</v>
      </c>
      <c r="AO245" s="191" t="s">
        <v>6009</v>
      </c>
      <c r="AP245" s="191" t="s">
        <v>104</v>
      </c>
      <c r="AQ245" s="191" t="s">
        <v>105</v>
      </c>
      <c r="AR245" s="191" t="s">
        <v>106</v>
      </c>
      <c r="AS245" s="191" t="s">
        <v>6008</v>
      </c>
      <c r="AT245" s="191" t="s">
        <v>485</v>
      </c>
      <c r="AU245" s="191" t="s">
        <v>6009</v>
      </c>
      <c r="AV245" s="191" t="s">
        <v>104</v>
      </c>
      <c r="AW245" s="191" t="s">
        <v>204</v>
      </c>
      <c r="AX245" s="191"/>
      <c r="AY245" s="192" t="s">
        <v>454</v>
      </c>
      <c r="AZ245" s="192" t="s">
        <v>416</v>
      </c>
      <c r="BA245" s="91" t="s">
        <v>108</v>
      </c>
      <c r="BB245" s="90">
        <v>0</v>
      </c>
      <c r="BC245" s="93" t="s">
        <v>102</v>
      </c>
      <c r="BD245" s="93" t="s">
        <v>102</v>
      </c>
      <c r="BE245" s="93" t="s">
        <v>102</v>
      </c>
      <c r="BF245" s="93" t="s">
        <v>102</v>
      </c>
      <c r="BG245" s="97" t="s">
        <v>108</v>
      </c>
      <c r="BH245" s="93" t="s">
        <v>108</v>
      </c>
      <c r="BI245" s="93" t="s">
        <v>102</v>
      </c>
      <c r="BJ245" s="93" t="s">
        <v>102</v>
      </c>
      <c r="BK245" s="93" t="s">
        <v>102</v>
      </c>
      <c r="BL245" s="93" t="s">
        <v>102</v>
      </c>
      <c r="BM245" s="93" t="s">
        <v>102</v>
      </c>
      <c r="BN245" s="93" t="s">
        <v>102</v>
      </c>
      <c r="BO245" s="93" t="s">
        <v>102</v>
      </c>
      <c r="BP245" s="96" t="s">
        <v>102</v>
      </c>
      <c r="BQ245" s="90">
        <v>0</v>
      </c>
      <c r="BR245" s="93" t="s">
        <v>102</v>
      </c>
      <c r="BS245" s="93" t="s">
        <v>102</v>
      </c>
      <c r="BT245" s="93" t="s">
        <v>102</v>
      </c>
      <c r="BU245" s="93" t="s">
        <v>102</v>
      </c>
      <c r="BV245" s="97" t="s">
        <v>108</v>
      </c>
      <c r="BW245" s="93" t="s">
        <v>108</v>
      </c>
      <c r="BX245" s="95" t="s">
        <v>102</v>
      </c>
      <c r="BY245" s="93" t="s">
        <v>102</v>
      </c>
      <c r="BZ245" s="93" t="s">
        <v>102</v>
      </c>
      <c r="CA245" s="93" t="s">
        <v>102</v>
      </c>
      <c r="CB245" s="93" t="s">
        <v>102</v>
      </c>
      <c r="CC245" s="93" t="s">
        <v>102</v>
      </c>
      <c r="CD245" s="93" t="s">
        <v>102</v>
      </c>
      <c r="CE245" s="193" t="s">
        <v>102</v>
      </c>
      <c r="CF245" s="194" t="s">
        <v>436</v>
      </c>
      <c r="CG245" s="195" t="s">
        <v>6010</v>
      </c>
      <c r="CH245" s="101" t="s">
        <v>563</v>
      </c>
      <c r="CI245" s="102"/>
      <c r="CJ245" s="196" t="s">
        <v>577</v>
      </c>
      <c r="CK245" s="104" t="s">
        <v>190</v>
      </c>
      <c r="CL245" s="105"/>
      <c r="CM245" s="83" t="s">
        <v>578</v>
      </c>
      <c r="CN245" s="106" t="s">
        <v>108</v>
      </c>
      <c r="CO245" s="197" t="s">
        <v>566</v>
      </c>
      <c r="CP245" s="107"/>
      <c r="CQ245" s="198" t="s">
        <v>107</v>
      </c>
      <c r="CR245" s="198" t="s">
        <v>107</v>
      </c>
      <c r="CS245" s="199"/>
      <c r="CT245" s="83" t="s">
        <v>109</v>
      </c>
      <c r="CU245" s="83" t="s">
        <v>109</v>
      </c>
      <c r="CV245" s="83">
        <v>33</v>
      </c>
      <c r="CW245" s="83" t="s">
        <v>270</v>
      </c>
      <c r="CX245" s="83">
        <v>33</v>
      </c>
      <c r="CY245" s="83" t="s">
        <v>108</v>
      </c>
      <c r="CZ245" s="83">
        <v>320649</v>
      </c>
      <c r="DA245" s="83" t="s">
        <v>6011</v>
      </c>
      <c r="DB245" s="83" t="s">
        <v>118</v>
      </c>
      <c r="DC245" s="83" t="s">
        <v>108</v>
      </c>
      <c r="DD245" s="83">
        <v>9445</v>
      </c>
      <c r="DE245" s="83" t="s">
        <v>173</v>
      </c>
      <c r="DF245" s="83" t="s">
        <v>118</v>
      </c>
      <c r="DG245" s="83" t="s">
        <v>500</v>
      </c>
      <c r="DH245" s="83"/>
      <c r="DI245" s="85">
        <v>43646</v>
      </c>
      <c r="DJ245" s="83" t="s">
        <v>584</v>
      </c>
      <c r="DK245" s="83" t="s">
        <v>102</v>
      </c>
      <c r="DL245" s="83" t="s">
        <v>482</v>
      </c>
      <c r="DM245" s="83">
        <v>0</v>
      </c>
      <c r="DN245" s="83" t="s">
        <v>483</v>
      </c>
      <c r="DO245" s="83">
        <v>1</v>
      </c>
      <c r="DP245" s="83">
        <v>2</v>
      </c>
      <c r="DQ245" s="83"/>
      <c r="DR245" s="83" t="s">
        <v>108</v>
      </c>
      <c r="DS245" s="83" t="s">
        <v>497</v>
      </c>
      <c r="DU245" s="215" t="s">
        <v>269</v>
      </c>
      <c r="DV245" s="136">
        <v>1</v>
      </c>
      <c r="DW245" s="136">
        <v>3</v>
      </c>
      <c r="DX245" s="215" t="s">
        <v>269</v>
      </c>
      <c r="DY245" s="215" t="s">
        <v>269</v>
      </c>
      <c r="DZ245" s="215" t="s">
        <v>269</v>
      </c>
      <c r="EA245" s="215" t="s">
        <v>269</v>
      </c>
      <c r="EB245" s="215" t="s">
        <v>269</v>
      </c>
      <c r="EC245" s="215" t="s">
        <v>269</v>
      </c>
      <c r="ED245" s="215" t="s">
        <v>269</v>
      </c>
      <c r="EE245" s="215" t="s">
        <v>269</v>
      </c>
    </row>
    <row r="246" spans="1:135" ht="57.6" x14ac:dyDescent="0.55000000000000004">
      <c r="A246" s="83" t="s">
        <v>130</v>
      </c>
      <c r="B246" s="136">
        <v>851806</v>
      </c>
      <c r="C246" t="s">
        <v>897</v>
      </c>
      <c r="D246" s="83" t="s">
        <v>228</v>
      </c>
      <c r="E246" s="138">
        <v>644971406427</v>
      </c>
      <c r="F246" s="83" t="s">
        <v>143</v>
      </c>
      <c r="G246" s="85">
        <v>43620</v>
      </c>
      <c r="H246" s="83" t="s">
        <v>98</v>
      </c>
      <c r="I246" s="84" t="s">
        <v>612</v>
      </c>
      <c r="J246" s="207" t="s">
        <v>628</v>
      </c>
      <c r="K246" s="208" t="s">
        <v>633</v>
      </c>
      <c r="L246" s="83" t="s">
        <v>108</v>
      </c>
      <c r="M246" s="184" t="s">
        <v>102</v>
      </c>
      <c r="N246" s="184" t="s">
        <v>556</v>
      </c>
      <c r="O246" s="85" t="s">
        <v>102</v>
      </c>
      <c r="P246" s="185">
        <v>42491</v>
      </c>
      <c r="Q246" s="186" t="s">
        <v>202</v>
      </c>
      <c r="R246" s="186" t="s">
        <v>613</v>
      </c>
      <c r="S246" s="186"/>
      <c r="T246" s="187"/>
      <c r="U246" s="188" t="s">
        <v>295</v>
      </c>
      <c r="V246" s="188" t="s">
        <v>205</v>
      </c>
      <c r="W246" s="188" t="s">
        <v>295</v>
      </c>
      <c r="X246" s="189" t="s">
        <v>107</v>
      </c>
      <c r="Y246" s="190" t="s">
        <v>614</v>
      </c>
      <c r="Z246" s="83">
        <v>700</v>
      </c>
      <c r="AA246" s="83" t="s">
        <v>193</v>
      </c>
      <c r="AB246" s="83" t="s">
        <v>181</v>
      </c>
      <c r="AC246" s="83" t="s">
        <v>102</v>
      </c>
      <c r="AD246" s="83" t="s">
        <v>6012</v>
      </c>
      <c r="AE246" s="83" t="s">
        <v>6013</v>
      </c>
      <c r="AF246" s="83" t="s">
        <v>102</v>
      </c>
      <c r="AG246" s="83" t="s">
        <v>175</v>
      </c>
      <c r="AH246" s="83" t="s">
        <v>6014</v>
      </c>
      <c r="AI246" s="83" t="s">
        <v>104</v>
      </c>
      <c r="AJ246" s="83" t="s">
        <v>105</v>
      </c>
      <c r="AK246" s="191" t="s">
        <v>6012</v>
      </c>
      <c r="AL246" s="191" t="s">
        <v>6013</v>
      </c>
      <c r="AM246" s="191" t="s">
        <v>102</v>
      </c>
      <c r="AN246" s="191" t="s">
        <v>175</v>
      </c>
      <c r="AO246" s="191" t="s">
        <v>6014</v>
      </c>
      <c r="AP246" s="191" t="s">
        <v>104</v>
      </c>
      <c r="AQ246" s="191" t="s">
        <v>105</v>
      </c>
      <c r="AR246" s="191" t="s">
        <v>106</v>
      </c>
      <c r="AS246" s="191"/>
      <c r="AT246" s="191"/>
      <c r="AU246" s="191"/>
      <c r="AV246" s="191"/>
      <c r="AW246" s="191"/>
      <c r="AX246" s="191" t="s">
        <v>575</v>
      </c>
      <c r="AY246" s="192" t="s">
        <v>454</v>
      </c>
      <c r="AZ246" s="192" t="s">
        <v>108</v>
      </c>
      <c r="BA246" s="91" t="s">
        <v>108</v>
      </c>
      <c r="BB246" s="90">
        <v>0</v>
      </c>
      <c r="BC246" s="93" t="s">
        <v>102</v>
      </c>
      <c r="BD246" s="93" t="s">
        <v>102</v>
      </c>
      <c r="BE246" s="93" t="s">
        <v>102</v>
      </c>
      <c r="BF246" s="93" t="s">
        <v>102</v>
      </c>
      <c r="BG246" s="97" t="s">
        <v>108</v>
      </c>
      <c r="BH246" s="93" t="s">
        <v>108</v>
      </c>
      <c r="BI246" s="93" t="s">
        <v>102</v>
      </c>
      <c r="BJ246" s="93" t="s">
        <v>102</v>
      </c>
      <c r="BK246" s="93" t="s">
        <v>102</v>
      </c>
      <c r="BL246" s="93" t="s">
        <v>102</v>
      </c>
      <c r="BM246" s="93" t="s">
        <v>102</v>
      </c>
      <c r="BN246" s="93" t="s">
        <v>102</v>
      </c>
      <c r="BO246" s="93" t="s">
        <v>102</v>
      </c>
      <c r="BP246" s="96" t="s">
        <v>102</v>
      </c>
      <c r="BQ246" s="90">
        <v>0</v>
      </c>
      <c r="BR246" s="93" t="s">
        <v>102</v>
      </c>
      <c r="BS246" s="93" t="s">
        <v>102</v>
      </c>
      <c r="BT246" s="93" t="s">
        <v>102</v>
      </c>
      <c r="BU246" s="93" t="s">
        <v>102</v>
      </c>
      <c r="BV246" s="97" t="s">
        <v>108</v>
      </c>
      <c r="BW246" s="93" t="s">
        <v>108</v>
      </c>
      <c r="BX246" s="95" t="s">
        <v>102</v>
      </c>
      <c r="BY246" s="93" t="s">
        <v>102</v>
      </c>
      <c r="BZ246" s="93" t="s">
        <v>102</v>
      </c>
      <c r="CA246" s="93" t="s">
        <v>102</v>
      </c>
      <c r="CB246" s="93" t="s">
        <v>102</v>
      </c>
      <c r="CC246" s="93" t="s">
        <v>102</v>
      </c>
      <c r="CD246" s="93" t="s">
        <v>102</v>
      </c>
      <c r="CE246" s="193" t="s">
        <v>102</v>
      </c>
      <c r="CF246" s="194" t="s">
        <v>508</v>
      </c>
      <c r="CG246" s="195" t="s">
        <v>102</v>
      </c>
      <c r="CH246" s="101" t="e">
        <v>#N/A</v>
      </c>
      <c r="CI246" s="102" t="s">
        <v>580</v>
      </c>
      <c r="CJ246" s="196" t="s">
        <v>108</v>
      </c>
      <c r="CK246" s="104" t="s">
        <v>109</v>
      </c>
      <c r="CL246" s="105" t="s">
        <v>579</v>
      </c>
      <c r="CM246" s="83" t="s">
        <v>108</v>
      </c>
      <c r="CN246" s="106" t="s">
        <v>108</v>
      </c>
      <c r="CO246" s="197" t="s">
        <v>108</v>
      </c>
      <c r="CP246" s="107"/>
      <c r="CQ246" s="198" t="s">
        <v>474</v>
      </c>
      <c r="CR246" s="198" t="s">
        <v>474</v>
      </c>
      <c r="CS246" s="199" t="s">
        <v>616</v>
      </c>
      <c r="CT246" s="83" t="s">
        <v>109</v>
      </c>
      <c r="CU246" s="83" t="s">
        <v>109</v>
      </c>
      <c r="CV246" s="83">
        <v>44</v>
      </c>
      <c r="CW246" s="83" t="s">
        <v>112</v>
      </c>
      <c r="CX246" s="83">
        <v>44</v>
      </c>
      <c r="CY246" s="83" t="s">
        <v>6015</v>
      </c>
      <c r="CZ246" s="83">
        <v>321968.5</v>
      </c>
      <c r="DA246" s="83" t="s">
        <v>138</v>
      </c>
      <c r="DB246" s="83" t="s">
        <v>124</v>
      </c>
      <c r="DC246" s="83" t="s">
        <v>501</v>
      </c>
      <c r="DD246" s="83">
        <v>4899</v>
      </c>
      <c r="DE246" s="83" t="s">
        <v>582</v>
      </c>
      <c r="DF246" s="83" t="s">
        <v>145</v>
      </c>
      <c r="DG246" s="83" t="s">
        <v>501</v>
      </c>
      <c r="DH246" s="83" t="s">
        <v>582</v>
      </c>
      <c r="DI246" s="85">
        <v>43646</v>
      </c>
      <c r="DJ246" s="83" t="s">
        <v>584</v>
      </c>
      <c r="DK246" s="83" t="s">
        <v>102</v>
      </c>
      <c r="DL246" s="83" t="s">
        <v>482</v>
      </c>
      <c r="DM246" s="83">
        <v>0</v>
      </c>
      <c r="DN246" s="83" t="s">
        <v>238</v>
      </c>
      <c r="DO246" s="83">
        <v>1</v>
      </c>
      <c r="DP246" s="83">
        <v>3</v>
      </c>
      <c r="DQ246" s="83"/>
      <c r="DR246" s="83" t="s">
        <v>108</v>
      </c>
      <c r="DS246" s="83" t="s">
        <v>497</v>
      </c>
      <c r="DU246" s="215" t="s">
        <v>269</v>
      </c>
      <c r="DV246" s="136">
        <v>1</v>
      </c>
      <c r="DW246" s="136">
        <v>3</v>
      </c>
      <c r="DX246" s="215" t="s">
        <v>269</v>
      </c>
      <c r="DY246" s="215" t="s">
        <v>269</v>
      </c>
      <c r="DZ246" s="215" t="s">
        <v>269</v>
      </c>
      <c r="EA246" s="215" t="s">
        <v>269</v>
      </c>
      <c r="EB246" s="215" t="s">
        <v>269</v>
      </c>
      <c r="EC246" s="215" t="s">
        <v>269</v>
      </c>
      <c r="ED246" s="215" t="s">
        <v>269</v>
      </c>
      <c r="EE246" s="215" t="s">
        <v>269</v>
      </c>
    </row>
    <row r="247" spans="1:135" ht="28.8" x14ac:dyDescent="0.55000000000000004">
      <c r="A247" s="83" t="s">
        <v>130</v>
      </c>
      <c r="B247" s="136">
        <v>718739</v>
      </c>
      <c r="C247" t="s">
        <v>898</v>
      </c>
      <c r="D247" s="83" t="s">
        <v>228</v>
      </c>
      <c r="E247" s="138">
        <v>431659883930</v>
      </c>
      <c r="F247" s="83" t="s">
        <v>114</v>
      </c>
      <c r="G247" s="85">
        <v>43634</v>
      </c>
      <c r="H247" s="83" t="s">
        <v>98</v>
      </c>
      <c r="I247" s="84" t="s">
        <v>618</v>
      </c>
      <c r="J247" s="207" t="s">
        <v>629</v>
      </c>
      <c r="K247" s="208" t="s">
        <v>634</v>
      </c>
      <c r="L247" s="83" t="s">
        <v>108</v>
      </c>
      <c r="M247" s="184">
        <v>27549</v>
      </c>
      <c r="N247" s="184"/>
      <c r="O247" s="85" t="s">
        <v>102</v>
      </c>
      <c r="P247" s="185">
        <v>43013</v>
      </c>
      <c r="Q247" s="186" t="s">
        <v>203</v>
      </c>
      <c r="R247" s="186"/>
      <c r="S247" s="186"/>
      <c r="T247" s="187"/>
      <c r="U247" s="188" t="s">
        <v>296</v>
      </c>
      <c r="V247" s="188" t="s">
        <v>205</v>
      </c>
      <c r="W247" s="189" t="s">
        <v>619</v>
      </c>
      <c r="X247" s="189" t="s">
        <v>107</v>
      </c>
      <c r="Y247" s="190" t="s">
        <v>614</v>
      </c>
      <c r="Z247" s="83">
        <v>700</v>
      </c>
      <c r="AA247" s="83" t="s">
        <v>193</v>
      </c>
      <c r="AB247" s="83" t="s">
        <v>181</v>
      </c>
      <c r="AC247" s="83" t="s">
        <v>102</v>
      </c>
      <c r="AD247" s="83" t="s">
        <v>6016</v>
      </c>
      <c r="AE247" s="83" t="s">
        <v>102</v>
      </c>
      <c r="AF247" s="83" t="s">
        <v>102</v>
      </c>
      <c r="AG247" s="83" t="s">
        <v>174</v>
      </c>
      <c r="AH247" s="83" t="s">
        <v>6005</v>
      </c>
      <c r="AI247" s="83" t="s">
        <v>104</v>
      </c>
      <c r="AJ247" s="83" t="s">
        <v>105</v>
      </c>
      <c r="AK247" s="191" t="s">
        <v>6016</v>
      </c>
      <c r="AL247" s="191" t="s">
        <v>102</v>
      </c>
      <c r="AM247" s="191" t="s">
        <v>102</v>
      </c>
      <c r="AN247" s="191" t="s">
        <v>174</v>
      </c>
      <c r="AO247" s="191" t="s">
        <v>6005</v>
      </c>
      <c r="AP247" s="191" t="s">
        <v>104</v>
      </c>
      <c r="AQ247" s="191" t="s">
        <v>105</v>
      </c>
      <c r="AR247" s="191" t="s">
        <v>106</v>
      </c>
      <c r="AS247" s="191" t="s">
        <v>6016</v>
      </c>
      <c r="AT247" s="191" t="s">
        <v>488</v>
      </c>
      <c r="AU247" s="191" t="s">
        <v>6017</v>
      </c>
      <c r="AV247" s="191" t="s">
        <v>104</v>
      </c>
      <c r="AW247" s="191" t="s">
        <v>204</v>
      </c>
      <c r="AX247" s="191"/>
      <c r="AY247" s="192" t="s">
        <v>454</v>
      </c>
      <c r="AZ247" s="192" t="s">
        <v>416</v>
      </c>
      <c r="BA247" s="91" t="s">
        <v>108</v>
      </c>
      <c r="BB247" s="90">
        <v>0</v>
      </c>
      <c r="BC247" s="93" t="s">
        <v>102</v>
      </c>
      <c r="BD247" s="93" t="s">
        <v>102</v>
      </c>
      <c r="BE247" s="93" t="s">
        <v>102</v>
      </c>
      <c r="BF247" s="93" t="s">
        <v>102</v>
      </c>
      <c r="BG247" s="97" t="s">
        <v>108</v>
      </c>
      <c r="BH247" s="93" t="s">
        <v>108</v>
      </c>
      <c r="BI247" s="93" t="s">
        <v>102</v>
      </c>
      <c r="BJ247" s="93" t="s">
        <v>102</v>
      </c>
      <c r="BK247" s="93" t="s">
        <v>102</v>
      </c>
      <c r="BL247" s="93" t="s">
        <v>102</v>
      </c>
      <c r="BM247" s="93" t="s">
        <v>102</v>
      </c>
      <c r="BN247" s="93" t="s">
        <v>102</v>
      </c>
      <c r="BO247" s="93" t="s">
        <v>102</v>
      </c>
      <c r="BP247" s="96" t="s">
        <v>102</v>
      </c>
      <c r="BQ247" s="90">
        <v>0</v>
      </c>
      <c r="BR247" s="93" t="s">
        <v>102</v>
      </c>
      <c r="BS247" s="93" t="s">
        <v>102</v>
      </c>
      <c r="BT247" s="93" t="s">
        <v>102</v>
      </c>
      <c r="BU247" s="93" t="s">
        <v>102</v>
      </c>
      <c r="BV247" s="97" t="s">
        <v>108</v>
      </c>
      <c r="BW247" s="93" t="s">
        <v>108</v>
      </c>
      <c r="BX247" s="95" t="s">
        <v>102</v>
      </c>
      <c r="BY247" s="93" t="s">
        <v>102</v>
      </c>
      <c r="BZ247" s="93" t="s">
        <v>102</v>
      </c>
      <c r="CA247" s="93" t="s">
        <v>102</v>
      </c>
      <c r="CB247" s="93" t="s">
        <v>102</v>
      </c>
      <c r="CC247" s="93" t="s">
        <v>102</v>
      </c>
      <c r="CD247" s="93" t="s">
        <v>102</v>
      </c>
      <c r="CE247" s="193" t="s">
        <v>102</v>
      </c>
      <c r="CF247" s="194" t="s">
        <v>436</v>
      </c>
      <c r="CG247" s="195" t="s">
        <v>6018</v>
      </c>
      <c r="CH247" s="101" t="s">
        <v>310</v>
      </c>
      <c r="CI247" s="102"/>
      <c r="CJ247" s="196" t="s">
        <v>6019</v>
      </c>
      <c r="CK247" s="104" t="s">
        <v>190</v>
      </c>
      <c r="CL247" s="105"/>
      <c r="CM247" s="83" t="s">
        <v>623</v>
      </c>
      <c r="CN247" s="106" t="s">
        <v>624</v>
      </c>
      <c r="CO247" s="197" t="s">
        <v>625</v>
      </c>
      <c r="CP247" s="107"/>
      <c r="CQ247" s="198" t="s">
        <v>474</v>
      </c>
      <c r="CR247" s="198" t="s">
        <v>474</v>
      </c>
      <c r="CS247" s="199"/>
      <c r="CT247" s="83" t="s">
        <v>109</v>
      </c>
      <c r="CU247" s="83" t="s">
        <v>109</v>
      </c>
      <c r="CV247" s="83">
        <v>94</v>
      </c>
      <c r="CW247" s="83" t="s">
        <v>139</v>
      </c>
      <c r="CX247" s="83">
        <v>94</v>
      </c>
      <c r="CY247" s="83" t="s">
        <v>108</v>
      </c>
      <c r="CZ247" s="83">
        <v>323288</v>
      </c>
      <c r="DA247" s="83" t="s">
        <v>581</v>
      </c>
      <c r="DB247" s="83" t="s">
        <v>152</v>
      </c>
      <c r="DC247" s="83" t="s">
        <v>500</v>
      </c>
      <c r="DD247" s="83">
        <v>3004</v>
      </c>
      <c r="DE247" s="83" t="s">
        <v>606</v>
      </c>
      <c r="DF247" s="83" t="s">
        <v>152</v>
      </c>
      <c r="DG247" s="83" t="s">
        <v>500</v>
      </c>
      <c r="DH247" s="83"/>
      <c r="DI247" s="85">
        <v>43646</v>
      </c>
      <c r="DJ247" s="83" t="s">
        <v>584</v>
      </c>
      <c r="DK247" s="83" t="s">
        <v>102</v>
      </c>
      <c r="DL247" s="83" t="s">
        <v>482</v>
      </c>
      <c r="DM247" s="83">
        <v>0</v>
      </c>
      <c r="DN247" s="83" t="s">
        <v>483</v>
      </c>
      <c r="DO247" s="83">
        <v>1</v>
      </c>
      <c r="DP247" s="83">
        <v>1</v>
      </c>
      <c r="DQ247" s="83"/>
      <c r="DR247" s="83" t="s">
        <v>108</v>
      </c>
      <c r="DS247" s="83" t="s">
        <v>497</v>
      </c>
      <c r="DU247" s="215" t="s">
        <v>269</v>
      </c>
      <c r="DV247" s="136">
        <v>1</v>
      </c>
      <c r="DW247" s="136">
        <v>3</v>
      </c>
      <c r="DX247" s="215" t="s">
        <v>269</v>
      </c>
      <c r="DY247" s="215" t="s">
        <v>269</v>
      </c>
      <c r="DZ247" s="215" t="s">
        <v>269</v>
      </c>
      <c r="EA247" s="215" t="s">
        <v>269</v>
      </c>
      <c r="EB247" s="215" t="s">
        <v>269</v>
      </c>
      <c r="EC247" s="215" t="s">
        <v>269</v>
      </c>
      <c r="ED247" s="215" t="s">
        <v>269</v>
      </c>
      <c r="EE247" s="215" t="s">
        <v>269</v>
      </c>
    </row>
    <row r="248" spans="1:135" ht="28.8" x14ac:dyDescent="0.55000000000000004">
      <c r="A248" s="83" t="s">
        <v>130</v>
      </c>
      <c r="B248" s="136">
        <v>243881</v>
      </c>
      <c r="C248" t="s">
        <v>899</v>
      </c>
      <c r="D248" s="83" t="s">
        <v>228</v>
      </c>
      <c r="E248" s="138">
        <v>181191050969</v>
      </c>
      <c r="F248" s="83" t="s">
        <v>114</v>
      </c>
      <c r="G248" s="85">
        <v>43643</v>
      </c>
      <c r="H248" s="211" t="s">
        <v>98</v>
      </c>
      <c r="I248" s="84" t="s">
        <v>610</v>
      </c>
      <c r="J248" s="207" t="s">
        <v>627</v>
      </c>
      <c r="K248" s="208" t="s">
        <v>630</v>
      </c>
      <c r="L248" s="83" t="s">
        <v>108</v>
      </c>
      <c r="M248" s="184">
        <v>24460</v>
      </c>
      <c r="N248" s="184"/>
      <c r="O248" s="85" t="s">
        <v>102</v>
      </c>
      <c r="P248" s="185">
        <v>42491</v>
      </c>
      <c r="Q248" s="186" t="s">
        <v>203</v>
      </c>
      <c r="R248" s="186"/>
      <c r="S248" s="186"/>
      <c r="T248" s="187"/>
      <c r="U248" s="188" t="s">
        <v>296</v>
      </c>
      <c r="V248" s="188" t="s">
        <v>297</v>
      </c>
      <c r="W248" s="188" t="s">
        <v>297</v>
      </c>
      <c r="X248" s="189" t="s">
        <v>167</v>
      </c>
      <c r="Y248" s="190"/>
      <c r="Z248" s="83">
        <v>700</v>
      </c>
      <c r="AA248" s="83" t="s">
        <v>193</v>
      </c>
      <c r="AB248" s="83" t="s">
        <v>181</v>
      </c>
      <c r="AC248" s="83" t="s">
        <v>102</v>
      </c>
      <c r="AD248" s="83" t="s">
        <v>6020</v>
      </c>
      <c r="AE248" s="83" t="s">
        <v>102</v>
      </c>
      <c r="AF248" s="83" t="s">
        <v>102</v>
      </c>
      <c r="AG248" s="83" t="s">
        <v>119</v>
      </c>
      <c r="AH248" s="83" t="s">
        <v>6021</v>
      </c>
      <c r="AI248" s="83" t="s">
        <v>104</v>
      </c>
      <c r="AJ248" s="83" t="s">
        <v>105</v>
      </c>
      <c r="AK248" s="191" t="s">
        <v>6020</v>
      </c>
      <c r="AL248" s="191" t="s">
        <v>102</v>
      </c>
      <c r="AM248" s="191" t="s">
        <v>102</v>
      </c>
      <c r="AN248" s="191" t="s">
        <v>119</v>
      </c>
      <c r="AO248" s="191" t="s">
        <v>6021</v>
      </c>
      <c r="AP248" s="191" t="s">
        <v>104</v>
      </c>
      <c r="AQ248" s="191" t="s">
        <v>105</v>
      </c>
      <c r="AR248" s="191" t="s">
        <v>106</v>
      </c>
      <c r="AS248" s="191" t="s">
        <v>6020</v>
      </c>
      <c r="AT248" s="191" t="s">
        <v>485</v>
      </c>
      <c r="AU248" s="191" t="s">
        <v>6021</v>
      </c>
      <c r="AV248" s="191" t="s">
        <v>104</v>
      </c>
      <c r="AW248" s="191" t="s">
        <v>204</v>
      </c>
      <c r="AX248" s="191"/>
      <c r="AY248" s="192" t="s">
        <v>454</v>
      </c>
      <c r="AZ248" s="192" t="s">
        <v>416</v>
      </c>
      <c r="BA248" s="91" t="s">
        <v>108</v>
      </c>
      <c r="BB248" s="90">
        <v>0</v>
      </c>
      <c r="BC248" s="93" t="s">
        <v>102</v>
      </c>
      <c r="BD248" s="93" t="s">
        <v>102</v>
      </c>
      <c r="BE248" s="93" t="s">
        <v>102</v>
      </c>
      <c r="BF248" s="93" t="s">
        <v>102</v>
      </c>
      <c r="BG248" s="97" t="s">
        <v>108</v>
      </c>
      <c r="BH248" s="93" t="s">
        <v>108</v>
      </c>
      <c r="BI248" s="93" t="s">
        <v>102</v>
      </c>
      <c r="BJ248" s="93" t="s">
        <v>102</v>
      </c>
      <c r="BK248" s="93" t="s">
        <v>102</v>
      </c>
      <c r="BL248" s="93" t="s">
        <v>102</v>
      </c>
      <c r="BM248" s="93" t="s">
        <v>102</v>
      </c>
      <c r="BN248" s="93" t="s">
        <v>102</v>
      </c>
      <c r="BO248" s="93" t="s">
        <v>102</v>
      </c>
      <c r="BP248" s="96" t="s">
        <v>102</v>
      </c>
      <c r="BQ248" s="90">
        <v>0</v>
      </c>
      <c r="BR248" s="93" t="s">
        <v>102</v>
      </c>
      <c r="BS248" s="93" t="s">
        <v>102</v>
      </c>
      <c r="BT248" s="93" t="s">
        <v>102</v>
      </c>
      <c r="BU248" s="93" t="s">
        <v>102</v>
      </c>
      <c r="BV248" s="97" t="s">
        <v>108</v>
      </c>
      <c r="BW248" s="93" t="s">
        <v>108</v>
      </c>
      <c r="BX248" s="95" t="s">
        <v>102</v>
      </c>
      <c r="BY248" s="93" t="s">
        <v>102</v>
      </c>
      <c r="BZ248" s="93" t="s">
        <v>102</v>
      </c>
      <c r="CA248" s="93" t="s">
        <v>102</v>
      </c>
      <c r="CB248" s="93" t="s">
        <v>102</v>
      </c>
      <c r="CC248" s="93" t="s">
        <v>102</v>
      </c>
      <c r="CD248" s="93" t="s">
        <v>102</v>
      </c>
      <c r="CE248" s="193" t="s">
        <v>102</v>
      </c>
      <c r="CF248" s="194" t="s">
        <v>436</v>
      </c>
      <c r="CG248" s="195" t="s">
        <v>6022</v>
      </c>
      <c r="CH248" s="101" t="s">
        <v>563</v>
      </c>
      <c r="CI248" s="102"/>
      <c r="CJ248" s="196" t="s">
        <v>577</v>
      </c>
      <c r="CK248" s="104" t="s">
        <v>190</v>
      </c>
      <c r="CL248" s="105"/>
      <c r="CM248" s="83" t="s">
        <v>578</v>
      </c>
      <c r="CN248" s="106" t="s">
        <v>108</v>
      </c>
      <c r="CO248" s="197" t="s">
        <v>566</v>
      </c>
      <c r="CP248" s="107"/>
      <c r="CQ248" s="198" t="s">
        <v>107</v>
      </c>
      <c r="CR248" s="198" t="s">
        <v>107</v>
      </c>
      <c r="CS248" s="199"/>
      <c r="CT248" s="83" t="s">
        <v>109</v>
      </c>
      <c r="CU248" s="83" t="s">
        <v>109</v>
      </c>
      <c r="CV248" s="83">
        <v>2</v>
      </c>
      <c r="CW248" s="83" t="s">
        <v>270</v>
      </c>
      <c r="CX248" s="83">
        <v>2</v>
      </c>
      <c r="CY248" s="83" t="s">
        <v>108</v>
      </c>
      <c r="CZ248" s="83">
        <v>324607.5</v>
      </c>
      <c r="DA248" s="83" t="s">
        <v>6023</v>
      </c>
      <c r="DB248" s="83" t="s">
        <v>118</v>
      </c>
      <c r="DC248" s="83" t="s">
        <v>108</v>
      </c>
      <c r="DD248" s="83">
        <v>4528</v>
      </c>
      <c r="DE248" s="83" t="s">
        <v>173</v>
      </c>
      <c r="DF248" s="83" t="s">
        <v>118</v>
      </c>
      <c r="DG248" s="83" t="s">
        <v>500</v>
      </c>
      <c r="DH248" s="83"/>
      <c r="DI248" s="85">
        <v>43646</v>
      </c>
      <c r="DJ248" s="83" t="s">
        <v>584</v>
      </c>
      <c r="DK248" s="83" t="s">
        <v>102</v>
      </c>
      <c r="DL248" s="83" t="s">
        <v>482</v>
      </c>
      <c r="DM248" s="83">
        <v>0</v>
      </c>
      <c r="DN248" s="83" t="s">
        <v>483</v>
      </c>
      <c r="DO248" s="83">
        <v>1</v>
      </c>
      <c r="DP248" s="83">
        <v>5</v>
      </c>
      <c r="DQ248" s="83"/>
      <c r="DR248" s="83" t="s">
        <v>108</v>
      </c>
      <c r="DS248" s="83" t="s">
        <v>497</v>
      </c>
      <c r="DU248" s="215" t="s">
        <v>269</v>
      </c>
      <c r="DV248" s="136">
        <v>1</v>
      </c>
      <c r="DW248" s="136">
        <v>3</v>
      </c>
      <c r="DX248" s="215" t="s">
        <v>269</v>
      </c>
      <c r="DY248" s="215" t="s">
        <v>269</v>
      </c>
      <c r="DZ248" s="215" t="s">
        <v>269</v>
      </c>
      <c r="EA248" s="215" t="s">
        <v>269</v>
      </c>
      <c r="EB248" s="215" t="s">
        <v>269</v>
      </c>
      <c r="EC248" s="215" t="s">
        <v>269</v>
      </c>
      <c r="ED248" s="215" t="s">
        <v>269</v>
      </c>
      <c r="EE248" s="215" t="s">
        <v>269</v>
      </c>
    </row>
    <row r="249" spans="1:135" ht="57.6" x14ac:dyDescent="0.55000000000000004">
      <c r="A249" s="83" t="s">
        <v>130</v>
      </c>
      <c r="B249" s="136">
        <v>154628</v>
      </c>
      <c r="C249" t="s">
        <v>900</v>
      </c>
      <c r="D249" s="83" t="s">
        <v>228</v>
      </c>
      <c r="E249" s="138">
        <v>579060365786</v>
      </c>
      <c r="F249" s="83" t="s">
        <v>143</v>
      </c>
      <c r="G249" s="85">
        <v>43620</v>
      </c>
      <c r="H249" s="83" t="s">
        <v>98</v>
      </c>
      <c r="I249" s="84" t="s">
        <v>612</v>
      </c>
      <c r="J249" s="207" t="s">
        <v>628</v>
      </c>
      <c r="K249" s="208" t="s">
        <v>633</v>
      </c>
      <c r="L249" s="83" t="s">
        <v>108</v>
      </c>
      <c r="M249" s="184" t="s">
        <v>102</v>
      </c>
      <c r="N249" s="184" t="s">
        <v>556</v>
      </c>
      <c r="O249" s="85" t="s">
        <v>102</v>
      </c>
      <c r="P249" s="185">
        <v>42491</v>
      </c>
      <c r="Q249" s="186" t="s">
        <v>202</v>
      </c>
      <c r="R249" s="186" t="s">
        <v>613</v>
      </c>
      <c r="S249" s="186"/>
      <c r="T249" s="187"/>
      <c r="U249" s="188" t="s">
        <v>295</v>
      </c>
      <c r="V249" s="188" t="s">
        <v>205</v>
      </c>
      <c r="W249" s="188" t="s">
        <v>295</v>
      </c>
      <c r="X249" s="189" t="s">
        <v>107</v>
      </c>
      <c r="Y249" s="190" t="s">
        <v>614</v>
      </c>
      <c r="Z249" s="83">
        <v>700</v>
      </c>
      <c r="AA249" s="83" t="s">
        <v>193</v>
      </c>
      <c r="AB249" s="83" t="s">
        <v>181</v>
      </c>
      <c r="AC249" s="83" t="s">
        <v>102</v>
      </c>
      <c r="AD249" s="83" t="s">
        <v>6024</v>
      </c>
      <c r="AE249" s="83" t="s">
        <v>6025</v>
      </c>
      <c r="AF249" s="83" t="s">
        <v>102</v>
      </c>
      <c r="AG249" s="83" t="s">
        <v>175</v>
      </c>
      <c r="AH249" s="83" t="s">
        <v>6026</v>
      </c>
      <c r="AI249" s="83" t="s">
        <v>104</v>
      </c>
      <c r="AJ249" s="83" t="s">
        <v>105</v>
      </c>
      <c r="AK249" s="191" t="s">
        <v>6024</v>
      </c>
      <c r="AL249" s="191" t="s">
        <v>6025</v>
      </c>
      <c r="AM249" s="191" t="s">
        <v>102</v>
      </c>
      <c r="AN249" s="191" t="s">
        <v>175</v>
      </c>
      <c r="AO249" s="191" t="s">
        <v>6026</v>
      </c>
      <c r="AP249" s="191" t="s">
        <v>104</v>
      </c>
      <c r="AQ249" s="191" t="s">
        <v>105</v>
      </c>
      <c r="AR249" s="191" t="s">
        <v>106</v>
      </c>
      <c r="AS249" s="191"/>
      <c r="AT249" s="191"/>
      <c r="AU249" s="191"/>
      <c r="AV249" s="191"/>
      <c r="AW249" s="191"/>
      <c r="AX249" s="191" t="s">
        <v>575</v>
      </c>
      <c r="AY249" s="192" t="s">
        <v>454</v>
      </c>
      <c r="AZ249" s="192" t="s">
        <v>108</v>
      </c>
      <c r="BA249" s="91" t="s">
        <v>108</v>
      </c>
      <c r="BB249" s="90">
        <v>0</v>
      </c>
      <c r="BC249" s="93" t="s">
        <v>102</v>
      </c>
      <c r="BD249" s="93" t="s">
        <v>102</v>
      </c>
      <c r="BE249" s="93" t="s">
        <v>102</v>
      </c>
      <c r="BF249" s="93" t="s">
        <v>102</v>
      </c>
      <c r="BG249" s="97" t="s">
        <v>108</v>
      </c>
      <c r="BH249" s="93" t="s">
        <v>108</v>
      </c>
      <c r="BI249" s="93" t="s">
        <v>102</v>
      </c>
      <c r="BJ249" s="93" t="s">
        <v>102</v>
      </c>
      <c r="BK249" s="93" t="s">
        <v>102</v>
      </c>
      <c r="BL249" s="93" t="s">
        <v>102</v>
      </c>
      <c r="BM249" s="93" t="s">
        <v>102</v>
      </c>
      <c r="BN249" s="93" t="s">
        <v>102</v>
      </c>
      <c r="BO249" s="93" t="s">
        <v>102</v>
      </c>
      <c r="BP249" s="96" t="s">
        <v>102</v>
      </c>
      <c r="BQ249" s="90">
        <v>0</v>
      </c>
      <c r="BR249" s="93" t="s">
        <v>102</v>
      </c>
      <c r="BS249" s="93" t="s">
        <v>102</v>
      </c>
      <c r="BT249" s="93" t="s">
        <v>102</v>
      </c>
      <c r="BU249" s="93" t="s">
        <v>102</v>
      </c>
      <c r="BV249" s="97" t="s">
        <v>108</v>
      </c>
      <c r="BW249" s="93" t="s">
        <v>108</v>
      </c>
      <c r="BX249" s="95" t="s">
        <v>102</v>
      </c>
      <c r="BY249" s="93" t="s">
        <v>102</v>
      </c>
      <c r="BZ249" s="93" t="s">
        <v>102</v>
      </c>
      <c r="CA249" s="93" t="s">
        <v>102</v>
      </c>
      <c r="CB249" s="93" t="s">
        <v>102</v>
      </c>
      <c r="CC249" s="93" t="s">
        <v>102</v>
      </c>
      <c r="CD249" s="93" t="s">
        <v>102</v>
      </c>
      <c r="CE249" s="193" t="s">
        <v>102</v>
      </c>
      <c r="CF249" s="194" t="s">
        <v>508</v>
      </c>
      <c r="CG249" s="195" t="s">
        <v>102</v>
      </c>
      <c r="CH249" s="101" t="e">
        <v>#N/A</v>
      </c>
      <c r="CI249" s="102" t="s">
        <v>580</v>
      </c>
      <c r="CJ249" s="196" t="s">
        <v>108</v>
      </c>
      <c r="CK249" s="104" t="s">
        <v>109</v>
      </c>
      <c r="CL249" s="105" t="s">
        <v>579</v>
      </c>
      <c r="CM249" s="83" t="s">
        <v>108</v>
      </c>
      <c r="CN249" s="106" t="s">
        <v>108</v>
      </c>
      <c r="CO249" s="197" t="s">
        <v>108</v>
      </c>
      <c r="CP249" s="107"/>
      <c r="CQ249" s="198" t="s">
        <v>474</v>
      </c>
      <c r="CR249" s="198" t="s">
        <v>474</v>
      </c>
      <c r="CS249" s="199" t="s">
        <v>616</v>
      </c>
      <c r="CT249" s="83" t="s">
        <v>109</v>
      </c>
      <c r="CU249" s="83" t="s">
        <v>109</v>
      </c>
      <c r="CV249" s="83">
        <v>47</v>
      </c>
      <c r="CW249" s="83" t="s">
        <v>112</v>
      </c>
      <c r="CX249" s="83">
        <v>47</v>
      </c>
      <c r="CY249" s="83" t="s">
        <v>6027</v>
      </c>
      <c r="CZ249" s="83">
        <v>325927</v>
      </c>
      <c r="DA249" s="83" t="s">
        <v>138</v>
      </c>
      <c r="DB249" s="83" t="s">
        <v>124</v>
      </c>
      <c r="DC249" s="83" t="s">
        <v>501</v>
      </c>
      <c r="DD249" s="83">
        <v>3625</v>
      </c>
      <c r="DE249" s="83" t="s">
        <v>582</v>
      </c>
      <c r="DF249" s="83" t="s">
        <v>145</v>
      </c>
      <c r="DG249" s="83" t="s">
        <v>501</v>
      </c>
      <c r="DH249" s="83" t="s">
        <v>582</v>
      </c>
      <c r="DI249" s="85">
        <v>43646</v>
      </c>
      <c r="DJ249" s="83" t="s">
        <v>584</v>
      </c>
      <c r="DK249" s="83" t="s">
        <v>102</v>
      </c>
      <c r="DL249" s="83" t="s">
        <v>482</v>
      </c>
      <c r="DM249" s="83">
        <v>0</v>
      </c>
      <c r="DN249" s="83" t="s">
        <v>238</v>
      </c>
      <c r="DO249" s="83">
        <v>1</v>
      </c>
      <c r="DP249" s="83">
        <v>1</v>
      </c>
      <c r="DQ249" s="83"/>
      <c r="DR249" s="83" t="s">
        <v>108</v>
      </c>
      <c r="DS249" s="83" t="s">
        <v>497</v>
      </c>
      <c r="DU249" s="215" t="s">
        <v>269</v>
      </c>
      <c r="DV249" s="136">
        <v>1</v>
      </c>
      <c r="DW249" s="136">
        <v>3</v>
      </c>
      <c r="DX249" s="215" t="s">
        <v>269</v>
      </c>
      <c r="DY249" s="215" t="s">
        <v>269</v>
      </c>
      <c r="DZ249" s="215" t="s">
        <v>269</v>
      </c>
      <c r="EA249" s="215" t="s">
        <v>269</v>
      </c>
      <c r="EB249" s="215" t="s">
        <v>269</v>
      </c>
      <c r="EC249" s="215" t="s">
        <v>269</v>
      </c>
      <c r="ED249" s="215" t="s">
        <v>269</v>
      </c>
      <c r="EE249" s="215" t="s">
        <v>269</v>
      </c>
    </row>
    <row r="250" spans="1:135" ht="28.8" x14ac:dyDescent="0.55000000000000004">
      <c r="A250" s="83" t="s">
        <v>130</v>
      </c>
      <c r="B250" s="136">
        <v>755477</v>
      </c>
      <c r="C250" t="s">
        <v>901</v>
      </c>
      <c r="D250" s="83" t="s">
        <v>228</v>
      </c>
      <c r="E250" s="138">
        <v>383107919275</v>
      </c>
      <c r="F250" s="83" t="s">
        <v>114</v>
      </c>
      <c r="G250" s="85">
        <v>43634</v>
      </c>
      <c r="H250" s="83" t="s">
        <v>98</v>
      </c>
      <c r="I250" s="84" t="s">
        <v>618</v>
      </c>
      <c r="J250" s="207" t="s">
        <v>629</v>
      </c>
      <c r="K250" s="208" t="s">
        <v>634</v>
      </c>
      <c r="L250" s="83" t="s">
        <v>108</v>
      </c>
      <c r="M250" s="184">
        <v>27550</v>
      </c>
      <c r="N250" s="184"/>
      <c r="O250" s="85" t="s">
        <v>102</v>
      </c>
      <c r="P250" s="185">
        <v>43013</v>
      </c>
      <c r="Q250" s="186" t="s">
        <v>203</v>
      </c>
      <c r="R250" s="186"/>
      <c r="S250" s="186"/>
      <c r="T250" s="187"/>
      <c r="U250" s="188" t="s">
        <v>296</v>
      </c>
      <c r="V250" s="188" t="s">
        <v>205</v>
      </c>
      <c r="W250" s="189" t="s">
        <v>619</v>
      </c>
      <c r="X250" s="189" t="s">
        <v>107</v>
      </c>
      <c r="Y250" s="190" t="s">
        <v>614</v>
      </c>
      <c r="Z250" s="83">
        <v>700</v>
      </c>
      <c r="AA250" s="83" t="s">
        <v>193</v>
      </c>
      <c r="AB250" s="83" t="s">
        <v>181</v>
      </c>
      <c r="AC250" s="83" t="s">
        <v>102</v>
      </c>
      <c r="AD250" s="83" t="s">
        <v>6028</v>
      </c>
      <c r="AE250" s="83" t="s">
        <v>102</v>
      </c>
      <c r="AF250" s="83" t="s">
        <v>102</v>
      </c>
      <c r="AG250" s="83" t="s">
        <v>174</v>
      </c>
      <c r="AH250" s="83" t="s">
        <v>6017</v>
      </c>
      <c r="AI250" s="83" t="s">
        <v>104</v>
      </c>
      <c r="AJ250" s="83" t="s">
        <v>105</v>
      </c>
      <c r="AK250" s="191" t="s">
        <v>6028</v>
      </c>
      <c r="AL250" s="191" t="s">
        <v>102</v>
      </c>
      <c r="AM250" s="191" t="s">
        <v>102</v>
      </c>
      <c r="AN250" s="191" t="s">
        <v>174</v>
      </c>
      <c r="AO250" s="191" t="s">
        <v>6017</v>
      </c>
      <c r="AP250" s="191" t="s">
        <v>104</v>
      </c>
      <c r="AQ250" s="191" t="s">
        <v>105</v>
      </c>
      <c r="AR250" s="191" t="s">
        <v>106</v>
      </c>
      <c r="AS250" s="191" t="s">
        <v>6028</v>
      </c>
      <c r="AT250" s="191" t="s">
        <v>488</v>
      </c>
      <c r="AU250" s="191" t="s">
        <v>6029</v>
      </c>
      <c r="AV250" s="191" t="s">
        <v>104</v>
      </c>
      <c r="AW250" s="191" t="s">
        <v>204</v>
      </c>
      <c r="AX250" s="191"/>
      <c r="AY250" s="192" t="s">
        <v>454</v>
      </c>
      <c r="AZ250" s="192" t="s">
        <v>416</v>
      </c>
      <c r="BA250" s="91" t="s">
        <v>108</v>
      </c>
      <c r="BB250" s="90">
        <v>0</v>
      </c>
      <c r="BC250" s="93" t="s">
        <v>102</v>
      </c>
      <c r="BD250" s="93" t="s">
        <v>102</v>
      </c>
      <c r="BE250" s="93" t="s">
        <v>102</v>
      </c>
      <c r="BF250" s="93" t="s">
        <v>102</v>
      </c>
      <c r="BG250" s="97" t="s">
        <v>108</v>
      </c>
      <c r="BH250" s="93" t="s">
        <v>108</v>
      </c>
      <c r="BI250" s="93" t="s">
        <v>102</v>
      </c>
      <c r="BJ250" s="93" t="s">
        <v>102</v>
      </c>
      <c r="BK250" s="93" t="s">
        <v>102</v>
      </c>
      <c r="BL250" s="93" t="s">
        <v>102</v>
      </c>
      <c r="BM250" s="93" t="s">
        <v>102</v>
      </c>
      <c r="BN250" s="93" t="s">
        <v>102</v>
      </c>
      <c r="BO250" s="93" t="s">
        <v>102</v>
      </c>
      <c r="BP250" s="96" t="s">
        <v>102</v>
      </c>
      <c r="BQ250" s="90">
        <v>0</v>
      </c>
      <c r="BR250" s="93" t="s">
        <v>102</v>
      </c>
      <c r="BS250" s="93" t="s">
        <v>102</v>
      </c>
      <c r="BT250" s="93" t="s">
        <v>102</v>
      </c>
      <c r="BU250" s="93" t="s">
        <v>102</v>
      </c>
      <c r="BV250" s="97" t="s">
        <v>108</v>
      </c>
      <c r="BW250" s="93" t="s">
        <v>108</v>
      </c>
      <c r="BX250" s="95" t="s">
        <v>102</v>
      </c>
      <c r="BY250" s="93" t="s">
        <v>102</v>
      </c>
      <c r="BZ250" s="93" t="s">
        <v>102</v>
      </c>
      <c r="CA250" s="93" t="s">
        <v>102</v>
      </c>
      <c r="CB250" s="93" t="s">
        <v>102</v>
      </c>
      <c r="CC250" s="93" t="s">
        <v>102</v>
      </c>
      <c r="CD250" s="93" t="s">
        <v>102</v>
      </c>
      <c r="CE250" s="193" t="s">
        <v>102</v>
      </c>
      <c r="CF250" s="194" t="s">
        <v>436</v>
      </c>
      <c r="CG250" s="195" t="s">
        <v>6030</v>
      </c>
      <c r="CH250" s="101" t="s">
        <v>310</v>
      </c>
      <c r="CI250" s="102"/>
      <c r="CJ250" s="196" t="s">
        <v>6031</v>
      </c>
      <c r="CK250" s="104" t="s">
        <v>190</v>
      </c>
      <c r="CL250" s="105"/>
      <c r="CM250" s="83" t="s">
        <v>623</v>
      </c>
      <c r="CN250" s="106" t="s">
        <v>624</v>
      </c>
      <c r="CO250" s="197" t="s">
        <v>625</v>
      </c>
      <c r="CP250" s="107"/>
      <c r="CQ250" s="198" t="s">
        <v>474</v>
      </c>
      <c r="CR250" s="198" t="s">
        <v>474</v>
      </c>
      <c r="CS250" s="199"/>
      <c r="CT250" s="83" t="s">
        <v>109</v>
      </c>
      <c r="CU250" s="83" t="s">
        <v>109</v>
      </c>
      <c r="CV250" s="83">
        <v>71</v>
      </c>
      <c r="CW250" s="83" t="s">
        <v>139</v>
      </c>
      <c r="CX250" s="83">
        <v>71</v>
      </c>
      <c r="CY250" s="83" t="s">
        <v>108</v>
      </c>
      <c r="CZ250" s="83">
        <v>327246.5</v>
      </c>
      <c r="DA250" s="83" t="s">
        <v>581</v>
      </c>
      <c r="DB250" s="83" t="s">
        <v>152</v>
      </c>
      <c r="DC250" s="83" t="s">
        <v>500</v>
      </c>
      <c r="DD250" s="83">
        <v>3375</v>
      </c>
      <c r="DE250" s="83" t="s">
        <v>606</v>
      </c>
      <c r="DF250" s="83" t="s">
        <v>152</v>
      </c>
      <c r="DG250" s="83" t="s">
        <v>500</v>
      </c>
      <c r="DH250" s="83"/>
      <c r="DI250" s="85">
        <v>43646</v>
      </c>
      <c r="DJ250" s="83" t="s">
        <v>584</v>
      </c>
      <c r="DK250" s="83" t="s">
        <v>102</v>
      </c>
      <c r="DL250" s="83" t="s">
        <v>482</v>
      </c>
      <c r="DM250" s="83">
        <v>0</v>
      </c>
      <c r="DN250" s="83" t="s">
        <v>483</v>
      </c>
      <c r="DO250" s="83">
        <v>1</v>
      </c>
      <c r="DP250" s="83">
        <v>4</v>
      </c>
      <c r="DQ250" s="83"/>
      <c r="DR250" s="83" t="s">
        <v>108</v>
      </c>
      <c r="DS250" s="83" t="s">
        <v>497</v>
      </c>
      <c r="DU250" s="215" t="s">
        <v>269</v>
      </c>
      <c r="DV250" s="136">
        <v>1</v>
      </c>
      <c r="DW250" s="136">
        <v>3</v>
      </c>
      <c r="DX250" s="215" t="s">
        <v>269</v>
      </c>
      <c r="DY250" s="215" t="s">
        <v>269</v>
      </c>
      <c r="DZ250" s="215" t="s">
        <v>269</v>
      </c>
      <c r="EA250" s="215" t="s">
        <v>269</v>
      </c>
      <c r="EB250" s="215" t="s">
        <v>269</v>
      </c>
      <c r="EC250" s="215" t="s">
        <v>269</v>
      </c>
      <c r="ED250" s="215" t="s">
        <v>269</v>
      </c>
      <c r="EE250" s="215" t="s">
        <v>269</v>
      </c>
    </row>
    <row r="251" spans="1:135" ht="28.8" x14ac:dyDescent="0.55000000000000004">
      <c r="A251" s="83" t="s">
        <v>130</v>
      </c>
      <c r="B251" s="136">
        <v>338098</v>
      </c>
      <c r="C251" t="s">
        <v>902</v>
      </c>
      <c r="D251" s="83" t="s">
        <v>228</v>
      </c>
      <c r="E251" s="138">
        <v>989789228072</v>
      </c>
      <c r="F251" s="83" t="s">
        <v>114</v>
      </c>
      <c r="G251" s="85">
        <v>43643</v>
      </c>
      <c r="H251" s="211" t="s">
        <v>98</v>
      </c>
      <c r="I251" s="84" t="s">
        <v>610</v>
      </c>
      <c r="J251" s="207" t="s">
        <v>627</v>
      </c>
      <c r="K251" s="208" t="s">
        <v>630</v>
      </c>
      <c r="L251" s="83" t="s">
        <v>108</v>
      </c>
      <c r="M251" s="184">
        <v>24461</v>
      </c>
      <c r="N251" s="184"/>
      <c r="O251" s="85" t="s">
        <v>102</v>
      </c>
      <c r="P251" s="185">
        <v>42491</v>
      </c>
      <c r="Q251" s="186" t="s">
        <v>203</v>
      </c>
      <c r="R251" s="186"/>
      <c r="S251" s="186"/>
      <c r="T251" s="187"/>
      <c r="U251" s="188" t="s">
        <v>296</v>
      </c>
      <c r="V251" s="188" t="s">
        <v>297</v>
      </c>
      <c r="W251" s="188" t="s">
        <v>297</v>
      </c>
      <c r="X251" s="189" t="s">
        <v>167</v>
      </c>
      <c r="Y251" s="190"/>
      <c r="Z251" s="83">
        <v>700</v>
      </c>
      <c r="AA251" s="83" t="s">
        <v>193</v>
      </c>
      <c r="AB251" s="83" t="s">
        <v>181</v>
      </c>
      <c r="AC251" s="83" t="s">
        <v>102</v>
      </c>
      <c r="AD251" s="83" t="s">
        <v>6032</v>
      </c>
      <c r="AE251" s="83" t="s">
        <v>102</v>
      </c>
      <c r="AF251" s="83" t="s">
        <v>102</v>
      </c>
      <c r="AG251" s="83" t="s">
        <v>119</v>
      </c>
      <c r="AH251" s="83" t="s">
        <v>6033</v>
      </c>
      <c r="AI251" s="83" t="s">
        <v>104</v>
      </c>
      <c r="AJ251" s="83" t="s">
        <v>105</v>
      </c>
      <c r="AK251" s="191" t="s">
        <v>6032</v>
      </c>
      <c r="AL251" s="191" t="s">
        <v>102</v>
      </c>
      <c r="AM251" s="191" t="s">
        <v>102</v>
      </c>
      <c r="AN251" s="191" t="s">
        <v>119</v>
      </c>
      <c r="AO251" s="191" t="s">
        <v>6033</v>
      </c>
      <c r="AP251" s="191" t="s">
        <v>104</v>
      </c>
      <c r="AQ251" s="191" t="s">
        <v>105</v>
      </c>
      <c r="AR251" s="191" t="s">
        <v>106</v>
      </c>
      <c r="AS251" s="191" t="s">
        <v>6032</v>
      </c>
      <c r="AT251" s="191" t="s">
        <v>485</v>
      </c>
      <c r="AU251" s="191" t="s">
        <v>6033</v>
      </c>
      <c r="AV251" s="191" t="s">
        <v>104</v>
      </c>
      <c r="AW251" s="191" t="s">
        <v>204</v>
      </c>
      <c r="AX251" s="191"/>
      <c r="AY251" s="192" t="s">
        <v>454</v>
      </c>
      <c r="AZ251" s="192" t="s">
        <v>416</v>
      </c>
      <c r="BA251" s="91" t="s">
        <v>108</v>
      </c>
      <c r="BB251" s="90">
        <v>0</v>
      </c>
      <c r="BC251" s="93" t="s">
        <v>102</v>
      </c>
      <c r="BD251" s="93" t="s">
        <v>102</v>
      </c>
      <c r="BE251" s="93" t="s">
        <v>102</v>
      </c>
      <c r="BF251" s="93" t="s">
        <v>102</v>
      </c>
      <c r="BG251" s="97" t="s">
        <v>108</v>
      </c>
      <c r="BH251" s="93" t="s">
        <v>108</v>
      </c>
      <c r="BI251" s="93" t="s">
        <v>102</v>
      </c>
      <c r="BJ251" s="93" t="s">
        <v>102</v>
      </c>
      <c r="BK251" s="93" t="s">
        <v>102</v>
      </c>
      <c r="BL251" s="93" t="s">
        <v>102</v>
      </c>
      <c r="BM251" s="93" t="s">
        <v>102</v>
      </c>
      <c r="BN251" s="93" t="s">
        <v>102</v>
      </c>
      <c r="BO251" s="93" t="s">
        <v>102</v>
      </c>
      <c r="BP251" s="96" t="s">
        <v>102</v>
      </c>
      <c r="BQ251" s="90">
        <v>0</v>
      </c>
      <c r="BR251" s="93" t="s">
        <v>102</v>
      </c>
      <c r="BS251" s="93" t="s">
        <v>102</v>
      </c>
      <c r="BT251" s="93" t="s">
        <v>102</v>
      </c>
      <c r="BU251" s="93" t="s">
        <v>102</v>
      </c>
      <c r="BV251" s="97" t="s">
        <v>108</v>
      </c>
      <c r="BW251" s="93" t="s">
        <v>108</v>
      </c>
      <c r="BX251" s="95" t="s">
        <v>102</v>
      </c>
      <c r="BY251" s="93" t="s">
        <v>102</v>
      </c>
      <c r="BZ251" s="93" t="s">
        <v>102</v>
      </c>
      <c r="CA251" s="93" t="s">
        <v>102</v>
      </c>
      <c r="CB251" s="93" t="s">
        <v>102</v>
      </c>
      <c r="CC251" s="93" t="s">
        <v>102</v>
      </c>
      <c r="CD251" s="93" t="s">
        <v>102</v>
      </c>
      <c r="CE251" s="193" t="s">
        <v>102</v>
      </c>
      <c r="CF251" s="194" t="s">
        <v>436</v>
      </c>
      <c r="CG251" s="195" t="s">
        <v>6034</v>
      </c>
      <c r="CH251" s="101" t="s">
        <v>563</v>
      </c>
      <c r="CI251" s="102"/>
      <c r="CJ251" s="196" t="s">
        <v>577</v>
      </c>
      <c r="CK251" s="104" t="s">
        <v>190</v>
      </c>
      <c r="CL251" s="105"/>
      <c r="CM251" s="83" t="s">
        <v>578</v>
      </c>
      <c r="CN251" s="106" t="s">
        <v>108</v>
      </c>
      <c r="CO251" s="197" t="s">
        <v>566</v>
      </c>
      <c r="CP251" s="107"/>
      <c r="CQ251" s="198" t="s">
        <v>107</v>
      </c>
      <c r="CR251" s="198" t="s">
        <v>107</v>
      </c>
      <c r="CS251" s="199"/>
      <c r="CT251" s="83" t="s">
        <v>109</v>
      </c>
      <c r="CU251" s="83" t="s">
        <v>109</v>
      </c>
      <c r="CV251" s="83">
        <v>64</v>
      </c>
      <c r="CW251" s="83" t="s">
        <v>270</v>
      </c>
      <c r="CX251" s="83">
        <v>64</v>
      </c>
      <c r="CY251" s="83" t="s">
        <v>108</v>
      </c>
      <c r="CZ251" s="83">
        <v>328566</v>
      </c>
      <c r="DA251" s="83" t="s">
        <v>6035</v>
      </c>
      <c r="DB251" s="83" t="s">
        <v>118</v>
      </c>
      <c r="DC251" s="83" t="s">
        <v>108</v>
      </c>
      <c r="DD251" s="83">
        <v>8058</v>
      </c>
      <c r="DE251" s="83" t="s">
        <v>173</v>
      </c>
      <c r="DF251" s="83" t="s">
        <v>118</v>
      </c>
      <c r="DG251" s="83" t="s">
        <v>500</v>
      </c>
      <c r="DH251" s="83"/>
      <c r="DI251" s="85">
        <v>43646</v>
      </c>
      <c r="DJ251" s="83" t="s">
        <v>584</v>
      </c>
      <c r="DK251" s="83" t="s">
        <v>102</v>
      </c>
      <c r="DL251" s="83" t="s">
        <v>482</v>
      </c>
      <c r="DM251" s="83">
        <v>0</v>
      </c>
      <c r="DN251" s="83" t="s">
        <v>483</v>
      </c>
      <c r="DO251" s="83">
        <v>1</v>
      </c>
      <c r="DP251" s="83">
        <v>1</v>
      </c>
      <c r="DQ251" s="83"/>
      <c r="DR251" s="83" t="s">
        <v>108</v>
      </c>
      <c r="DS251" s="83" t="s">
        <v>497</v>
      </c>
      <c r="DU251" s="215" t="s">
        <v>269</v>
      </c>
      <c r="DV251" s="136">
        <v>1</v>
      </c>
      <c r="DW251" s="136">
        <v>3</v>
      </c>
      <c r="DX251" s="215" t="s">
        <v>269</v>
      </c>
      <c r="DY251" s="215" t="s">
        <v>269</v>
      </c>
      <c r="DZ251" s="215" t="s">
        <v>269</v>
      </c>
      <c r="EA251" s="215" t="s">
        <v>269</v>
      </c>
      <c r="EB251" s="215" t="s">
        <v>269</v>
      </c>
      <c r="EC251" s="215" t="s">
        <v>269</v>
      </c>
      <c r="ED251" s="215" t="s">
        <v>269</v>
      </c>
      <c r="EE251" s="215" t="s">
        <v>269</v>
      </c>
    </row>
    <row r="252" spans="1:135" ht="57.6" x14ac:dyDescent="0.55000000000000004">
      <c r="A252" s="83" t="s">
        <v>130</v>
      </c>
      <c r="B252" s="136">
        <v>167722</v>
      </c>
      <c r="C252" t="s">
        <v>903</v>
      </c>
      <c r="D252" s="83" t="s">
        <v>228</v>
      </c>
      <c r="E252" s="138">
        <v>697426624105</v>
      </c>
      <c r="F252" s="83" t="s">
        <v>143</v>
      </c>
      <c r="G252" s="85">
        <v>43620</v>
      </c>
      <c r="H252" s="83" t="s">
        <v>98</v>
      </c>
      <c r="I252" s="84" t="s">
        <v>612</v>
      </c>
      <c r="J252" s="207" t="s">
        <v>628</v>
      </c>
      <c r="K252" s="208" t="s">
        <v>633</v>
      </c>
      <c r="L252" s="83" t="s">
        <v>108</v>
      </c>
      <c r="M252" s="184" t="s">
        <v>102</v>
      </c>
      <c r="N252" s="184" t="s">
        <v>556</v>
      </c>
      <c r="O252" s="85" t="s">
        <v>102</v>
      </c>
      <c r="P252" s="185">
        <v>42491</v>
      </c>
      <c r="Q252" s="186" t="s">
        <v>202</v>
      </c>
      <c r="R252" s="186" t="s">
        <v>613</v>
      </c>
      <c r="S252" s="186"/>
      <c r="T252" s="187"/>
      <c r="U252" s="188" t="s">
        <v>295</v>
      </c>
      <c r="V252" s="188" t="s">
        <v>205</v>
      </c>
      <c r="W252" s="188" t="s">
        <v>295</v>
      </c>
      <c r="X252" s="189" t="s">
        <v>107</v>
      </c>
      <c r="Y252" s="190" t="s">
        <v>614</v>
      </c>
      <c r="Z252" s="83">
        <v>700</v>
      </c>
      <c r="AA252" s="83" t="s">
        <v>193</v>
      </c>
      <c r="AB252" s="83" t="s">
        <v>181</v>
      </c>
      <c r="AC252" s="83" t="s">
        <v>102</v>
      </c>
      <c r="AD252" s="83" t="s">
        <v>6036</v>
      </c>
      <c r="AE252" s="83" t="s">
        <v>6037</v>
      </c>
      <c r="AF252" s="83" t="s">
        <v>102</v>
      </c>
      <c r="AG252" s="83" t="s">
        <v>175</v>
      </c>
      <c r="AH252" s="83" t="s">
        <v>6038</v>
      </c>
      <c r="AI252" s="83" t="s">
        <v>104</v>
      </c>
      <c r="AJ252" s="83" t="s">
        <v>105</v>
      </c>
      <c r="AK252" s="191" t="s">
        <v>6036</v>
      </c>
      <c r="AL252" s="191" t="s">
        <v>6037</v>
      </c>
      <c r="AM252" s="191" t="s">
        <v>102</v>
      </c>
      <c r="AN252" s="191" t="s">
        <v>175</v>
      </c>
      <c r="AO252" s="191" t="s">
        <v>6038</v>
      </c>
      <c r="AP252" s="191" t="s">
        <v>104</v>
      </c>
      <c r="AQ252" s="191" t="s">
        <v>105</v>
      </c>
      <c r="AR252" s="191" t="s">
        <v>106</v>
      </c>
      <c r="AS252" s="191"/>
      <c r="AT252" s="191"/>
      <c r="AU252" s="191"/>
      <c r="AV252" s="191"/>
      <c r="AW252" s="191"/>
      <c r="AX252" s="191" t="s">
        <v>575</v>
      </c>
      <c r="AY252" s="192" t="s">
        <v>454</v>
      </c>
      <c r="AZ252" s="192" t="s">
        <v>108</v>
      </c>
      <c r="BA252" s="91" t="s">
        <v>108</v>
      </c>
      <c r="BB252" s="90">
        <v>0</v>
      </c>
      <c r="BC252" s="93" t="s">
        <v>102</v>
      </c>
      <c r="BD252" s="93" t="s">
        <v>102</v>
      </c>
      <c r="BE252" s="93" t="s">
        <v>102</v>
      </c>
      <c r="BF252" s="93" t="s">
        <v>102</v>
      </c>
      <c r="BG252" s="97" t="s">
        <v>108</v>
      </c>
      <c r="BH252" s="93" t="s">
        <v>108</v>
      </c>
      <c r="BI252" s="93" t="s">
        <v>102</v>
      </c>
      <c r="BJ252" s="93" t="s">
        <v>102</v>
      </c>
      <c r="BK252" s="93" t="s">
        <v>102</v>
      </c>
      <c r="BL252" s="93" t="s">
        <v>102</v>
      </c>
      <c r="BM252" s="93" t="s">
        <v>102</v>
      </c>
      <c r="BN252" s="93" t="s">
        <v>102</v>
      </c>
      <c r="BO252" s="93" t="s">
        <v>102</v>
      </c>
      <c r="BP252" s="96" t="s">
        <v>102</v>
      </c>
      <c r="BQ252" s="90">
        <v>0</v>
      </c>
      <c r="BR252" s="93" t="s">
        <v>102</v>
      </c>
      <c r="BS252" s="93" t="s">
        <v>102</v>
      </c>
      <c r="BT252" s="93" t="s">
        <v>102</v>
      </c>
      <c r="BU252" s="93" t="s">
        <v>102</v>
      </c>
      <c r="BV252" s="97" t="s">
        <v>108</v>
      </c>
      <c r="BW252" s="93" t="s">
        <v>108</v>
      </c>
      <c r="BX252" s="95" t="s">
        <v>102</v>
      </c>
      <c r="BY252" s="93" t="s">
        <v>102</v>
      </c>
      <c r="BZ252" s="93" t="s">
        <v>102</v>
      </c>
      <c r="CA252" s="93" t="s">
        <v>102</v>
      </c>
      <c r="CB252" s="93" t="s">
        <v>102</v>
      </c>
      <c r="CC252" s="93" t="s">
        <v>102</v>
      </c>
      <c r="CD252" s="93" t="s">
        <v>102</v>
      </c>
      <c r="CE252" s="193" t="s">
        <v>102</v>
      </c>
      <c r="CF252" s="194" t="s">
        <v>508</v>
      </c>
      <c r="CG252" s="195" t="s">
        <v>102</v>
      </c>
      <c r="CH252" s="101" t="e">
        <v>#N/A</v>
      </c>
      <c r="CI252" s="102" t="s">
        <v>580</v>
      </c>
      <c r="CJ252" s="196" t="s">
        <v>108</v>
      </c>
      <c r="CK252" s="104" t="s">
        <v>109</v>
      </c>
      <c r="CL252" s="105" t="s">
        <v>579</v>
      </c>
      <c r="CM252" s="83" t="s">
        <v>108</v>
      </c>
      <c r="CN252" s="106" t="s">
        <v>108</v>
      </c>
      <c r="CO252" s="197" t="s">
        <v>108</v>
      </c>
      <c r="CP252" s="107"/>
      <c r="CQ252" s="198" t="s">
        <v>474</v>
      </c>
      <c r="CR252" s="198" t="s">
        <v>474</v>
      </c>
      <c r="CS252" s="199" t="s">
        <v>616</v>
      </c>
      <c r="CT252" s="83" t="s">
        <v>109</v>
      </c>
      <c r="CU252" s="83" t="s">
        <v>109</v>
      </c>
      <c r="CV252" s="83">
        <v>30</v>
      </c>
      <c r="CW252" s="83" t="s">
        <v>112</v>
      </c>
      <c r="CX252" s="83">
        <v>30</v>
      </c>
      <c r="CY252" s="83" t="s">
        <v>6039</v>
      </c>
      <c r="CZ252" s="83">
        <v>329885.5</v>
      </c>
      <c r="DA252" s="83" t="s">
        <v>138</v>
      </c>
      <c r="DB252" s="83" t="s">
        <v>124</v>
      </c>
      <c r="DC252" s="83" t="s">
        <v>501</v>
      </c>
      <c r="DD252" s="83">
        <v>1772</v>
      </c>
      <c r="DE252" s="83" t="s">
        <v>582</v>
      </c>
      <c r="DF252" s="83" t="s">
        <v>145</v>
      </c>
      <c r="DG252" s="83" t="s">
        <v>501</v>
      </c>
      <c r="DH252" s="83" t="s">
        <v>582</v>
      </c>
      <c r="DI252" s="85">
        <v>43646</v>
      </c>
      <c r="DJ252" s="83" t="s">
        <v>584</v>
      </c>
      <c r="DK252" s="83" t="s">
        <v>102</v>
      </c>
      <c r="DL252" s="83" t="s">
        <v>482</v>
      </c>
      <c r="DM252" s="83">
        <v>0</v>
      </c>
      <c r="DN252" s="83" t="s">
        <v>238</v>
      </c>
      <c r="DO252" s="83">
        <v>1</v>
      </c>
      <c r="DP252" s="83">
        <v>3</v>
      </c>
      <c r="DQ252" s="83"/>
      <c r="DR252" s="83" t="s">
        <v>108</v>
      </c>
      <c r="DS252" s="83" t="s">
        <v>497</v>
      </c>
      <c r="DU252" s="215" t="s">
        <v>269</v>
      </c>
      <c r="DV252" s="136">
        <v>1</v>
      </c>
      <c r="DW252" s="136">
        <v>3</v>
      </c>
      <c r="DX252" s="215" t="s">
        <v>269</v>
      </c>
      <c r="DY252" s="215" t="s">
        <v>269</v>
      </c>
      <c r="DZ252" s="215" t="s">
        <v>269</v>
      </c>
      <c r="EA252" s="215" t="s">
        <v>269</v>
      </c>
      <c r="EB252" s="215" t="s">
        <v>269</v>
      </c>
      <c r="EC252" s="215" t="s">
        <v>269</v>
      </c>
      <c r="ED252" s="215" t="s">
        <v>269</v>
      </c>
      <c r="EE252" s="215" t="s">
        <v>269</v>
      </c>
    </row>
    <row r="253" spans="1:135" ht="28.8" x14ac:dyDescent="0.55000000000000004">
      <c r="A253" s="83" t="s">
        <v>130</v>
      </c>
      <c r="B253" s="136">
        <v>380593</v>
      </c>
      <c r="C253" t="s">
        <v>904</v>
      </c>
      <c r="D253" s="83" t="s">
        <v>228</v>
      </c>
      <c r="E253" s="138">
        <v>886318307281</v>
      </c>
      <c r="F253" s="83" t="s">
        <v>114</v>
      </c>
      <c r="G253" s="85">
        <v>43634</v>
      </c>
      <c r="H253" s="83" t="s">
        <v>98</v>
      </c>
      <c r="I253" s="84" t="s">
        <v>618</v>
      </c>
      <c r="J253" s="207" t="s">
        <v>629</v>
      </c>
      <c r="K253" s="208" t="s">
        <v>634</v>
      </c>
      <c r="L253" s="83" t="s">
        <v>108</v>
      </c>
      <c r="M253" s="184">
        <v>27551</v>
      </c>
      <c r="N253" s="184"/>
      <c r="O253" s="85" t="s">
        <v>102</v>
      </c>
      <c r="P253" s="185">
        <v>43013</v>
      </c>
      <c r="Q253" s="186" t="s">
        <v>203</v>
      </c>
      <c r="R253" s="186"/>
      <c r="S253" s="186"/>
      <c r="T253" s="187"/>
      <c r="U253" s="188" t="s">
        <v>296</v>
      </c>
      <c r="V253" s="188" t="s">
        <v>205</v>
      </c>
      <c r="W253" s="189" t="s">
        <v>619</v>
      </c>
      <c r="X253" s="189" t="s">
        <v>107</v>
      </c>
      <c r="Y253" s="190" t="s">
        <v>614</v>
      </c>
      <c r="Z253" s="83">
        <v>700</v>
      </c>
      <c r="AA253" s="83" t="s">
        <v>193</v>
      </c>
      <c r="AB253" s="83" t="s">
        <v>181</v>
      </c>
      <c r="AC253" s="83" t="s">
        <v>102</v>
      </c>
      <c r="AD253" s="83" t="s">
        <v>6040</v>
      </c>
      <c r="AE253" s="83" t="s">
        <v>102</v>
      </c>
      <c r="AF253" s="83" t="s">
        <v>102</v>
      </c>
      <c r="AG253" s="83" t="s">
        <v>174</v>
      </c>
      <c r="AH253" s="83" t="s">
        <v>6029</v>
      </c>
      <c r="AI253" s="83" t="s">
        <v>104</v>
      </c>
      <c r="AJ253" s="83" t="s">
        <v>105</v>
      </c>
      <c r="AK253" s="191" t="s">
        <v>6040</v>
      </c>
      <c r="AL253" s="191" t="s">
        <v>102</v>
      </c>
      <c r="AM253" s="191" t="s">
        <v>102</v>
      </c>
      <c r="AN253" s="191" t="s">
        <v>174</v>
      </c>
      <c r="AO253" s="191" t="s">
        <v>6029</v>
      </c>
      <c r="AP253" s="191" t="s">
        <v>104</v>
      </c>
      <c r="AQ253" s="191" t="s">
        <v>105</v>
      </c>
      <c r="AR253" s="191" t="s">
        <v>106</v>
      </c>
      <c r="AS253" s="191" t="s">
        <v>6040</v>
      </c>
      <c r="AT253" s="191" t="s">
        <v>488</v>
      </c>
      <c r="AU253" s="191" t="s">
        <v>6041</v>
      </c>
      <c r="AV253" s="191" t="s">
        <v>104</v>
      </c>
      <c r="AW253" s="191" t="s">
        <v>204</v>
      </c>
      <c r="AX253" s="191"/>
      <c r="AY253" s="192" t="s">
        <v>454</v>
      </c>
      <c r="AZ253" s="192" t="s">
        <v>416</v>
      </c>
      <c r="BA253" s="91" t="s">
        <v>108</v>
      </c>
      <c r="BB253" s="90">
        <v>0</v>
      </c>
      <c r="BC253" s="93" t="s">
        <v>102</v>
      </c>
      <c r="BD253" s="93" t="s">
        <v>102</v>
      </c>
      <c r="BE253" s="93" t="s">
        <v>102</v>
      </c>
      <c r="BF253" s="93" t="s">
        <v>102</v>
      </c>
      <c r="BG253" s="97" t="s">
        <v>108</v>
      </c>
      <c r="BH253" s="93" t="s">
        <v>108</v>
      </c>
      <c r="BI253" s="93" t="s">
        <v>102</v>
      </c>
      <c r="BJ253" s="93" t="s">
        <v>102</v>
      </c>
      <c r="BK253" s="93" t="s">
        <v>102</v>
      </c>
      <c r="BL253" s="93" t="s">
        <v>102</v>
      </c>
      <c r="BM253" s="93" t="s">
        <v>102</v>
      </c>
      <c r="BN253" s="93" t="s">
        <v>102</v>
      </c>
      <c r="BO253" s="93" t="s">
        <v>102</v>
      </c>
      <c r="BP253" s="96" t="s">
        <v>102</v>
      </c>
      <c r="BQ253" s="90">
        <v>0</v>
      </c>
      <c r="BR253" s="93" t="s">
        <v>102</v>
      </c>
      <c r="BS253" s="93" t="s">
        <v>102</v>
      </c>
      <c r="BT253" s="93" t="s">
        <v>102</v>
      </c>
      <c r="BU253" s="93" t="s">
        <v>102</v>
      </c>
      <c r="BV253" s="97" t="s">
        <v>108</v>
      </c>
      <c r="BW253" s="93" t="s">
        <v>108</v>
      </c>
      <c r="BX253" s="95" t="s">
        <v>102</v>
      </c>
      <c r="BY253" s="93" t="s">
        <v>102</v>
      </c>
      <c r="BZ253" s="93" t="s">
        <v>102</v>
      </c>
      <c r="CA253" s="93" t="s">
        <v>102</v>
      </c>
      <c r="CB253" s="93" t="s">
        <v>102</v>
      </c>
      <c r="CC253" s="93" t="s">
        <v>102</v>
      </c>
      <c r="CD253" s="93" t="s">
        <v>102</v>
      </c>
      <c r="CE253" s="193" t="s">
        <v>102</v>
      </c>
      <c r="CF253" s="194" t="s">
        <v>436</v>
      </c>
      <c r="CG253" s="195" t="s">
        <v>6042</v>
      </c>
      <c r="CH253" s="101" t="s">
        <v>310</v>
      </c>
      <c r="CI253" s="102"/>
      <c r="CJ253" s="196" t="s">
        <v>6043</v>
      </c>
      <c r="CK253" s="104" t="s">
        <v>190</v>
      </c>
      <c r="CL253" s="105"/>
      <c r="CM253" s="83" t="s">
        <v>623</v>
      </c>
      <c r="CN253" s="106" t="s">
        <v>624</v>
      </c>
      <c r="CO253" s="197" t="s">
        <v>625</v>
      </c>
      <c r="CP253" s="107"/>
      <c r="CQ253" s="198" t="s">
        <v>474</v>
      </c>
      <c r="CR253" s="198" t="s">
        <v>474</v>
      </c>
      <c r="CS253" s="199"/>
      <c r="CT253" s="83" t="s">
        <v>109</v>
      </c>
      <c r="CU253" s="83" t="s">
        <v>109</v>
      </c>
      <c r="CV253" s="83">
        <v>55</v>
      </c>
      <c r="CW253" s="83" t="s">
        <v>139</v>
      </c>
      <c r="CX253" s="83">
        <v>55</v>
      </c>
      <c r="CY253" s="83" t="s">
        <v>108</v>
      </c>
      <c r="CZ253" s="83">
        <v>331205</v>
      </c>
      <c r="DA253" s="83" t="s">
        <v>581</v>
      </c>
      <c r="DB253" s="83" t="s">
        <v>152</v>
      </c>
      <c r="DC253" s="83" t="s">
        <v>500</v>
      </c>
      <c r="DD253" s="83">
        <v>1044</v>
      </c>
      <c r="DE253" s="83" t="s">
        <v>606</v>
      </c>
      <c r="DF253" s="83" t="s">
        <v>152</v>
      </c>
      <c r="DG253" s="83" t="s">
        <v>500</v>
      </c>
      <c r="DH253" s="83"/>
      <c r="DI253" s="85">
        <v>43646</v>
      </c>
      <c r="DJ253" s="83" t="s">
        <v>584</v>
      </c>
      <c r="DK253" s="83" t="s">
        <v>102</v>
      </c>
      <c r="DL253" s="83" t="s">
        <v>482</v>
      </c>
      <c r="DM253" s="83">
        <v>0</v>
      </c>
      <c r="DN253" s="83" t="s">
        <v>483</v>
      </c>
      <c r="DO253" s="83">
        <v>1</v>
      </c>
      <c r="DP253" s="83">
        <v>1</v>
      </c>
      <c r="DQ253" s="83"/>
      <c r="DR253" s="83" t="s">
        <v>108</v>
      </c>
      <c r="DS253" s="83" t="s">
        <v>497</v>
      </c>
      <c r="DU253" s="215" t="s">
        <v>269</v>
      </c>
      <c r="DV253" s="136">
        <v>1</v>
      </c>
      <c r="DW253" s="136">
        <v>3</v>
      </c>
      <c r="DX253" s="215" t="s">
        <v>269</v>
      </c>
      <c r="DY253" s="215" t="s">
        <v>269</v>
      </c>
      <c r="DZ253" s="215" t="s">
        <v>269</v>
      </c>
      <c r="EA253" s="215" t="s">
        <v>269</v>
      </c>
      <c r="EB253" s="215" t="s">
        <v>269</v>
      </c>
      <c r="EC253" s="215" t="s">
        <v>269</v>
      </c>
      <c r="ED253" s="215" t="s">
        <v>269</v>
      </c>
      <c r="EE253" s="215" t="s">
        <v>269</v>
      </c>
    </row>
    <row r="254" spans="1:135" ht="28.8" x14ac:dyDescent="0.55000000000000004">
      <c r="A254" s="83" t="s">
        <v>130</v>
      </c>
      <c r="B254" s="136">
        <v>771659</v>
      </c>
      <c r="C254" t="s">
        <v>905</v>
      </c>
      <c r="D254" s="83" t="s">
        <v>228</v>
      </c>
      <c r="E254" s="138">
        <v>857083204223</v>
      </c>
      <c r="F254" s="83" t="s">
        <v>114</v>
      </c>
      <c r="G254" s="85">
        <v>43643</v>
      </c>
      <c r="H254" s="211" t="s">
        <v>98</v>
      </c>
      <c r="I254" s="84" t="s">
        <v>610</v>
      </c>
      <c r="J254" s="207" t="s">
        <v>627</v>
      </c>
      <c r="K254" s="208" t="s">
        <v>630</v>
      </c>
      <c r="L254" s="83" t="s">
        <v>108</v>
      </c>
      <c r="M254" s="184">
        <v>24462</v>
      </c>
      <c r="N254" s="184"/>
      <c r="O254" s="85" t="s">
        <v>102</v>
      </c>
      <c r="P254" s="185">
        <v>42491</v>
      </c>
      <c r="Q254" s="186" t="s">
        <v>203</v>
      </c>
      <c r="R254" s="186"/>
      <c r="S254" s="186"/>
      <c r="T254" s="187"/>
      <c r="U254" s="188" t="s">
        <v>296</v>
      </c>
      <c r="V254" s="188" t="s">
        <v>297</v>
      </c>
      <c r="W254" s="188" t="s">
        <v>297</v>
      </c>
      <c r="X254" s="189" t="s">
        <v>167</v>
      </c>
      <c r="Y254" s="190"/>
      <c r="Z254" s="83">
        <v>700</v>
      </c>
      <c r="AA254" s="83" t="s">
        <v>193</v>
      </c>
      <c r="AB254" s="83" t="s">
        <v>181</v>
      </c>
      <c r="AC254" s="83" t="s">
        <v>102</v>
      </c>
      <c r="AD254" s="83" t="s">
        <v>6044</v>
      </c>
      <c r="AE254" s="83" t="s">
        <v>102</v>
      </c>
      <c r="AF254" s="83" t="s">
        <v>102</v>
      </c>
      <c r="AG254" s="83" t="s">
        <v>119</v>
      </c>
      <c r="AH254" s="83" t="s">
        <v>6045</v>
      </c>
      <c r="AI254" s="83" t="s">
        <v>104</v>
      </c>
      <c r="AJ254" s="83" t="s">
        <v>105</v>
      </c>
      <c r="AK254" s="191" t="s">
        <v>6044</v>
      </c>
      <c r="AL254" s="191" t="s">
        <v>102</v>
      </c>
      <c r="AM254" s="191" t="s">
        <v>102</v>
      </c>
      <c r="AN254" s="191" t="s">
        <v>119</v>
      </c>
      <c r="AO254" s="191" t="s">
        <v>6045</v>
      </c>
      <c r="AP254" s="191" t="s">
        <v>104</v>
      </c>
      <c r="AQ254" s="191" t="s">
        <v>105</v>
      </c>
      <c r="AR254" s="191" t="s">
        <v>106</v>
      </c>
      <c r="AS254" s="191" t="s">
        <v>6044</v>
      </c>
      <c r="AT254" s="191" t="s">
        <v>485</v>
      </c>
      <c r="AU254" s="191" t="s">
        <v>6045</v>
      </c>
      <c r="AV254" s="191" t="s">
        <v>104</v>
      </c>
      <c r="AW254" s="191" t="s">
        <v>204</v>
      </c>
      <c r="AX254" s="191"/>
      <c r="AY254" s="192" t="s">
        <v>454</v>
      </c>
      <c r="AZ254" s="192" t="s">
        <v>416</v>
      </c>
      <c r="BA254" s="91" t="s">
        <v>108</v>
      </c>
      <c r="BB254" s="90">
        <v>0</v>
      </c>
      <c r="BC254" s="93" t="s">
        <v>102</v>
      </c>
      <c r="BD254" s="93" t="s">
        <v>102</v>
      </c>
      <c r="BE254" s="93" t="s">
        <v>102</v>
      </c>
      <c r="BF254" s="93" t="s">
        <v>102</v>
      </c>
      <c r="BG254" s="97" t="s">
        <v>108</v>
      </c>
      <c r="BH254" s="93" t="s">
        <v>108</v>
      </c>
      <c r="BI254" s="93" t="s">
        <v>102</v>
      </c>
      <c r="BJ254" s="93" t="s">
        <v>102</v>
      </c>
      <c r="BK254" s="93" t="s">
        <v>102</v>
      </c>
      <c r="BL254" s="93" t="s">
        <v>102</v>
      </c>
      <c r="BM254" s="93" t="s">
        <v>102</v>
      </c>
      <c r="BN254" s="93" t="s">
        <v>102</v>
      </c>
      <c r="BO254" s="93" t="s">
        <v>102</v>
      </c>
      <c r="BP254" s="96" t="s">
        <v>102</v>
      </c>
      <c r="BQ254" s="90">
        <v>0</v>
      </c>
      <c r="BR254" s="93" t="s">
        <v>102</v>
      </c>
      <c r="BS254" s="93" t="s">
        <v>102</v>
      </c>
      <c r="BT254" s="93" t="s">
        <v>102</v>
      </c>
      <c r="BU254" s="93" t="s">
        <v>102</v>
      </c>
      <c r="BV254" s="97" t="s">
        <v>108</v>
      </c>
      <c r="BW254" s="93" t="s">
        <v>108</v>
      </c>
      <c r="BX254" s="95" t="s">
        <v>102</v>
      </c>
      <c r="BY254" s="93" t="s">
        <v>102</v>
      </c>
      <c r="BZ254" s="93" t="s">
        <v>102</v>
      </c>
      <c r="CA254" s="93" t="s">
        <v>102</v>
      </c>
      <c r="CB254" s="93" t="s">
        <v>102</v>
      </c>
      <c r="CC254" s="93" t="s">
        <v>102</v>
      </c>
      <c r="CD254" s="93" t="s">
        <v>102</v>
      </c>
      <c r="CE254" s="193" t="s">
        <v>102</v>
      </c>
      <c r="CF254" s="194" t="s">
        <v>436</v>
      </c>
      <c r="CG254" s="195" t="s">
        <v>6046</v>
      </c>
      <c r="CH254" s="101" t="s">
        <v>563</v>
      </c>
      <c r="CI254" s="102"/>
      <c r="CJ254" s="196" t="s">
        <v>577</v>
      </c>
      <c r="CK254" s="104" t="s">
        <v>190</v>
      </c>
      <c r="CL254" s="105"/>
      <c r="CM254" s="83" t="s">
        <v>578</v>
      </c>
      <c r="CN254" s="106" t="s">
        <v>108</v>
      </c>
      <c r="CO254" s="197" t="s">
        <v>566</v>
      </c>
      <c r="CP254" s="107"/>
      <c r="CQ254" s="198" t="s">
        <v>107</v>
      </c>
      <c r="CR254" s="198" t="s">
        <v>107</v>
      </c>
      <c r="CS254" s="199"/>
      <c r="CT254" s="83" t="s">
        <v>109</v>
      </c>
      <c r="CU254" s="83" t="s">
        <v>109</v>
      </c>
      <c r="CV254" s="83">
        <v>26</v>
      </c>
      <c r="CW254" s="83" t="s">
        <v>270</v>
      </c>
      <c r="CX254" s="83">
        <v>26</v>
      </c>
      <c r="CY254" s="83" t="s">
        <v>108</v>
      </c>
      <c r="CZ254" s="83">
        <v>332524.5</v>
      </c>
      <c r="DA254" s="83" t="s">
        <v>6047</v>
      </c>
      <c r="DB254" s="83" t="s">
        <v>118</v>
      </c>
      <c r="DC254" s="83" t="s">
        <v>108</v>
      </c>
      <c r="DD254" s="83">
        <v>1599</v>
      </c>
      <c r="DE254" s="83" t="s">
        <v>173</v>
      </c>
      <c r="DF254" s="83" t="s">
        <v>118</v>
      </c>
      <c r="DG254" s="83" t="s">
        <v>500</v>
      </c>
      <c r="DH254" s="83"/>
      <c r="DI254" s="85">
        <v>43646</v>
      </c>
      <c r="DJ254" s="83" t="s">
        <v>584</v>
      </c>
      <c r="DK254" s="83" t="s">
        <v>102</v>
      </c>
      <c r="DL254" s="83" t="s">
        <v>482</v>
      </c>
      <c r="DM254" s="83">
        <v>0</v>
      </c>
      <c r="DN254" s="83" t="s">
        <v>483</v>
      </c>
      <c r="DO254" s="83">
        <v>1</v>
      </c>
      <c r="DP254" s="83">
        <v>2</v>
      </c>
      <c r="DQ254" s="83"/>
      <c r="DR254" s="83" t="s">
        <v>108</v>
      </c>
      <c r="DS254" s="83" t="s">
        <v>497</v>
      </c>
      <c r="DU254" s="215" t="s">
        <v>269</v>
      </c>
      <c r="DV254" s="136">
        <v>1</v>
      </c>
      <c r="DW254" s="136">
        <v>3</v>
      </c>
      <c r="DX254" s="215" t="s">
        <v>269</v>
      </c>
      <c r="DY254" s="215" t="s">
        <v>269</v>
      </c>
      <c r="DZ254" s="215" t="s">
        <v>269</v>
      </c>
      <c r="EA254" s="215" t="s">
        <v>269</v>
      </c>
      <c r="EB254" s="215" t="s">
        <v>269</v>
      </c>
      <c r="EC254" s="215" t="s">
        <v>269</v>
      </c>
      <c r="ED254" s="215" t="s">
        <v>269</v>
      </c>
      <c r="EE254" s="215" t="s">
        <v>269</v>
      </c>
    </row>
    <row r="255" spans="1:135" ht="57.6" x14ac:dyDescent="0.55000000000000004">
      <c r="A255" s="83" t="s">
        <v>130</v>
      </c>
      <c r="B255" s="136">
        <v>331480</v>
      </c>
      <c r="C255" t="s">
        <v>906</v>
      </c>
      <c r="D255" s="83" t="s">
        <v>228</v>
      </c>
      <c r="E255" s="138">
        <v>648190117720</v>
      </c>
      <c r="F255" s="83" t="s">
        <v>143</v>
      </c>
      <c r="G255" s="85">
        <v>43620</v>
      </c>
      <c r="H255" s="83" t="s">
        <v>98</v>
      </c>
      <c r="I255" s="84" t="s">
        <v>612</v>
      </c>
      <c r="J255" s="207" t="s">
        <v>628</v>
      </c>
      <c r="K255" s="208" t="s">
        <v>633</v>
      </c>
      <c r="L255" s="83" t="s">
        <v>108</v>
      </c>
      <c r="M255" s="184" t="s">
        <v>102</v>
      </c>
      <c r="N255" s="184" t="s">
        <v>556</v>
      </c>
      <c r="O255" s="85" t="s">
        <v>102</v>
      </c>
      <c r="P255" s="185">
        <v>42491</v>
      </c>
      <c r="Q255" s="186" t="s">
        <v>202</v>
      </c>
      <c r="R255" s="186" t="s">
        <v>613</v>
      </c>
      <c r="S255" s="186"/>
      <c r="T255" s="187"/>
      <c r="U255" s="188" t="s">
        <v>295</v>
      </c>
      <c r="V255" s="188" t="s">
        <v>205</v>
      </c>
      <c r="W255" s="188" t="s">
        <v>295</v>
      </c>
      <c r="X255" s="189" t="s">
        <v>107</v>
      </c>
      <c r="Y255" s="190" t="s">
        <v>614</v>
      </c>
      <c r="Z255" s="83">
        <v>700</v>
      </c>
      <c r="AA255" s="83" t="s">
        <v>193</v>
      </c>
      <c r="AB255" s="83" t="s">
        <v>181</v>
      </c>
      <c r="AC255" s="83" t="s">
        <v>102</v>
      </c>
      <c r="AD255" s="83" t="s">
        <v>6048</v>
      </c>
      <c r="AE255" s="83" t="s">
        <v>6049</v>
      </c>
      <c r="AF255" s="83" t="s">
        <v>102</v>
      </c>
      <c r="AG255" s="83" t="s">
        <v>175</v>
      </c>
      <c r="AH255" s="83" t="s">
        <v>6050</v>
      </c>
      <c r="AI255" s="83" t="s">
        <v>104</v>
      </c>
      <c r="AJ255" s="83" t="s">
        <v>105</v>
      </c>
      <c r="AK255" s="191" t="s">
        <v>6048</v>
      </c>
      <c r="AL255" s="191" t="s">
        <v>6049</v>
      </c>
      <c r="AM255" s="191" t="s">
        <v>102</v>
      </c>
      <c r="AN255" s="191" t="s">
        <v>175</v>
      </c>
      <c r="AO255" s="191" t="s">
        <v>6050</v>
      </c>
      <c r="AP255" s="191" t="s">
        <v>104</v>
      </c>
      <c r="AQ255" s="191" t="s">
        <v>105</v>
      </c>
      <c r="AR255" s="191" t="s">
        <v>106</v>
      </c>
      <c r="AS255" s="191"/>
      <c r="AT255" s="191"/>
      <c r="AU255" s="191"/>
      <c r="AV255" s="191"/>
      <c r="AW255" s="191"/>
      <c r="AX255" s="191" t="s">
        <v>575</v>
      </c>
      <c r="AY255" s="192" t="s">
        <v>454</v>
      </c>
      <c r="AZ255" s="192" t="s">
        <v>108</v>
      </c>
      <c r="BA255" s="91" t="s">
        <v>108</v>
      </c>
      <c r="BB255" s="90">
        <v>0</v>
      </c>
      <c r="BC255" s="93" t="s">
        <v>102</v>
      </c>
      <c r="BD255" s="93" t="s">
        <v>102</v>
      </c>
      <c r="BE255" s="93" t="s">
        <v>102</v>
      </c>
      <c r="BF255" s="93" t="s">
        <v>102</v>
      </c>
      <c r="BG255" s="97" t="s">
        <v>108</v>
      </c>
      <c r="BH255" s="93" t="s">
        <v>108</v>
      </c>
      <c r="BI255" s="93" t="s">
        <v>102</v>
      </c>
      <c r="BJ255" s="93" t="s">
        <v>102</v>
      </c>
      <c r="BK255" s="93" t="s">
        <v>102</v>
      </c>
      <c r="BL255" s="93" t="s">
        <v>102</v>
      </c>
      <c r="BM255" s="93" t="s">
        <v>102</v>
      </c>
      <c r="BN255" s="93" t="s">
        <v>102</v>
      </c>
      <c r="BO255" s="93" t="s">
        <v>102</v>
      </c>
      <c r="BP255" s="96" t="s">
        <v>102</v>
      </c>
      <c r="BQ255" s="90">
        <v>0</v>
      </c>
      <c r="BR255" s="93" t="s">
        <v>102</v>
      </c>
      <c r="BS255" s="93" t="s">
        <v>102</v>
      </c>
      <c r="BT255" s="93" t="s">
        <v>102</v>
      </c>
      <c r="BU255" s="93" t="s">
        <v>102</v>
      </c>
      <c r="BV255" s="97" t="s">
        <v>108</v>
      </c>
      <c r="BW255" s="93" t="s">
        <v>108</v>
      </c>
      <c r="BX255" s="95" t="s">
        <v>102</v>
      </c>
      <c r="BY255" s="93" t="s">
        <v>102</v>
      </c>
      <c r="BZ255" s="93" t="s">
        <v>102</v>
      </c>
      <c r="CA255" s="93" t="s">
        <v>102</v>
      </c>
      <c r="CB255" s="93" t="s">
        <v>102</v>
      </c>
      <c r="CC255" s="93" t="s">
        <v>102</v>
      </c>
      <c r="CD255" s="93" t="s">
        <v>102</v>
      </c>
      <c r="CE255" s="193" t="s">
        <v>102</v>
      </c>
      <c r="CF255" s="194" t="s">
        <v>508</v>
      </c>
      <c r="CG255" s="195" t="s">
        <v>102</v>
      </c>
      <c r="CH255" s="101" t="e">
        <v>#N/A</v>
      </c>
      <c r="CI255" s="102" t="s">
        <v>580</v>
      </c>
      <c r="CJ255" s="196" t="s">
        <v>108</v>
      </c>
      <c r="CK255" s="104" t="s">
        <v>109</v>
      </c>
      <c r="CL255" s="105" t="s">
        <v>579</v>
      </c>
      <c r="CM255" s="83" t="s">
        <v>108</v>
      </c>
      <c r="CN255" s="106" t="s">
        <v>108</v>
      </c>
      <c r="CO255" s="197" t="s">
        <v>108</v>
      </c>
      <c r="CP255" s="107"/>
      <c r="CQ255" s="198" t="s">
        <v>474</v>
      </c>
      <c r="CR255" s="198" t="s">
        <v>474</v>
      </c>
      <c r="CS255" s="199" t="s">
        <v>616</v>
      </c>
      <c r="CT255" s="83" t="s">
        <v>109</v>
      </c>
      <c r="CU255" s="83" t="s">
        <v>109</v>
      </c>
      <c r="CV255" s="83">
        <v>40</v>
      </c>
      <c r="CW255" s="83" t="s">
        <v>112</v>
      </c>
      <c r="CX255" s="83">
        <v>40</v>
      </c>
      <c r="CY255" s="83" t="s">
        <v>6051</v>
      </c>
      <c r="CZ255" s="83">
        <v>333844</v>
      </c>
      <c r="DA255" s="83" t="s">
        <v>138</v>
      </c>
      <c r="DB255" s="83" t="s">
        <v>124</v>
      </c>
      <c r="DC255" s="83" t="s">
        <v>501</v>
      </c>
      <c r="DD255" s="83">
        <v>7442</v>
      </c>
      <c r="DE255" s="83" t="s">
        <v>582</v>
      </c>
      <c r="DF255" s="83" t="s">
        <v>145</v>
      </c>
      <c r="DG255" s="83" t="s">
        <v>501</v>
      </c>
      <c r="DH255" s="83" t="s">
        <v>582</v>
      </c>
      <c r="DI255" s="85">
        <v>43646</v>
      </c>
      <c r="DJ255" s="83" t="s">
        <v>584</v>
      </c>
      <c r="DK255" s="83" t="s">
        <v>102</v>
      </c>
      <c r="DL255" s="83" t="s">
        <v>482</v>
      </c>
      <c r="DM255" s="83">
        <v>0</v>
      </c>
      <c r="DN255" s="83" t="s">
        <v>238</v>
      </c>
      <c r="DO255" s="83">
        <v>1</v>
      </c>
      <c r="DP255" s="83">
        <v>2</v>
      </c>
      <c r="DQ255" s="83"/>
      <c r="DR255" s="83" t="s">
        <v>108</v>
      </c>
      <c r="DS255" s="83" t="s">
        <v>497</v>
      </c>
      <c r="DU255" s="215" t="s">
        <v>269</v>
      </c>
      <c r="DV255" s="136">
        <v>1</v>
      </c>
      <c r="DW255" s="136">
        <v>3</v>
      </c>
      <c r="DX255" s="215" t="s">
        <v>269</v>
      </c>
      <c r="DY255" s="215" t="s">
        <v>269</v>
      </c>
      <c r="DZ255" s="215" t="s">
        <v>269</v>
      </c>
      <c r="EA255" s="215" t="s">
        <v>269</v>
      </c>
      <c r="EB255" s="215" t="s">
        <v>269</v>
      </c>
      <c r="EC255" s="215" t="s">
        <v>269</v>
      </c>
      <c r="ED255" s="215" t="s">
        <v>269</v>
      </c>
      <c r="EE255" s="215" t="s">
        <v>269</v>
      </c>
    </row>
    <row r="256" spans="1:135" ht="28.8" x14ac:dyDescent="0.55000000000000004">
      <c r="A256" s="83" t="s">
        <v>130</v>
      </c>
      <c r="B256" s="136">
        <v>884242</v>
      </c>
      <c r="C256" t="s">
        <v>907</v>
      </c>
      <c r="D256" s="83" t="s">
        <v>228</v>
      </c>
      <c r="E256" s="138">
        <v>964537751554</v>
      </c>
      <c r="F256" s="83" t="s">
        <v>114</v>
      </c>
      <c r="G256" s="85">
        <v>43634</v>
      </c>
      <c r="H256" s="83" t="s">
        <v>98</v>
      </c>
      <c r="I256" s="84" t="s">
        <v>618</v>
      </c>
      <c r="J256" s="207" t="s">
        <v>629</v>
      </c>
      <c r="K256" s="208" t="s">
        <v>634</v>
      </c>
      <c r="L256" s="83" t="s">
        <v>108</v>
      </c>
      <c r="M256" s="184">
        <v>27552</v>
      </c>
      <c r="N256" s="184"/>
      <c r="O256" s="85" t="s">
        <v>102</v>
      </c>
      <c r="P256" s="185">
        <v>43013</v>
      </c>
      <c r="Q256" s="186" t="s">
        <v>203</v>
      </c>
      <c r="R256" s="186"/>
      <c r="S256" s="186"/>
      <c r="T256" s="187"/>
      <c r="U256" s="188" t="s">
        <v>296</v>
      </c>
      <c r="V256" s="188" t="s">
        <v>205</v>
      </c>
      <c r="W256" s="189" t="s">
        <v>619</v>
      </c>
      <c r="X256" s="189" t="s">
        <v>107</v>
      </c>
      <c r="Y256" s="190" t="s">
        <v>614</v>
      </c>
      <c r="Z256" s="83">
        <v>700</v>
      </c>
      <c r="AA256" s="83" t="s">
        <v>193</v>
      </c>
      <c r="AB256" s="83" t="s">
        <v>181</v>
      </c>
      <c r="AC256" s="83" t="s">
        <v>102</v>
      </c>
      <c r="AD256" s="83" t="s">
        <v>6052</v>
      </c>
      <c r="AE256" s="83" t="s">
        <v>102</v>
      </c>
      <c r="AF256" s="83" t="s">
        <v>102</v>
      </c>
      <c r="AG256" s="83" t="s">
        <v>174</v>
      </c>
      <c r="AH256" s="83" t="s">
        <v>6041</v>
      </c>
      <c r="AI256" s="83" t="s">
        <v>104</v>
      </c>
      <c r="AJ256" s="83" t="s">
        <v>105</v>
      </c>
      <c r="AK256" s="191" t="s">
        <v>6052</v>
      </c>
      <c r="AL256" s="191" t="s">
        <v>102</v>
      </c>
      <c r="AM256" s="191" t="s">
        <v>102</v>
      </c>
      <c r="AN256" s="191" t="s">
        <v>174</v>
      </c>
      <c r="AO256" s="191" t="s">
        <v>6041</v>
      </c>
      <c r="AP256" s="191" t="s">
        <v>104</v>
      </c>
      <c r="AQ256" s="191" t="s">
        <v>105</v>
      </c>
      <c r="AR256" s="191" t="s">
        <v>106</v>
      </c>
      <c r="AS256" s="191" t="s">
        <v>6052</v>
      </c>
      <c r="AT256" s="191" t="s">
        <v>488</v>
      </c>
      <c r="AU256" s="191" t="s">
        <v>6053</v>
      </c>
      <c r="AV256" s="191" t="s">
        <v>104</v>
      </c>
      <c r="AW256" s="191" t="s">
        <v>204</v>
      </c>
      <c r="AX256" s="191"/>
      <c r="AY256" s="192" t="s">
        <v>454</v>
      </c>
      <c r="AZ256" s="192" t="s">
        <v>416</v>
      </c>
      <c r="BA256" s="91" t="s">
        <v>108</v>
      </c>
      <c r="BB256" s="90">
        <v>0</v>
      </c>
      <c r="BC256" s="93" t="s">
        <v>102</v>
      </c>
      <c r="BD256" s="93" t="s">
        <v>102</v>
      </c>
      <c r="BE256" s="93" t="s">
        <v>102</v>
      </c>
      <c r="BF256" s="93" t="s">
        <v>102</v>
      </c>
      <c r="BG256" s="97" t="s">
        <v>108</v>
      </c>
      <c r="BH256" s="93" t="s">
        <v>108</v>
      </c>
      <c r="BI256" s="93" t="s">
        <v>102</v>
      </c>
      <c r="BJ256" s="93" t="s">
        <v>102</v>
      </c>
      <c r="BK256" s="93" t="s">
        <v>102</v>
      </c>
      <c r="BL256" s="93" t="s">
        <v>102</v>
      </c>
      <c r="BM256" s="93" t="s">
        <v>102</v>
      </c>
      <c r="BN256" s="93" t="s">
        <v>102</v>
      </c>
      <c r="BO256" s="93" t="s">
        <v>102</v>
      </c>
      <c r="BP256" s="96" t="s">
        <v>102</v>
      </c>
      <c r="BQ256" s="90">
        <v>0</v>
      </c>
      <c r="BR256" s="93" t="s">
        <v>102</v>
      </c>
      <c r="BS256" s="93" t="s">
        <v>102</v>
      </c>
      <c r="BT256" s="93" t="s">
        <v>102</v>
      </c>
      <c r="BU256" s="93" t="s">
        <v>102</v>
      </c>
      <c r="BV256" s="97" t="s">
        <v>108</v>
      </c>
      <c r="BW256" s="93" t="s">
        <v>108</v>
      </c>
      <c r="BX256" s="95" t="s">
        <v>102</v>
      </c>
      <c r="BY256" s="93" t="s">
        <v>102</v>
      </c>
      <c r="BZ256" s="93" t="s">
        <v>102</v>
      </c>
      <c r="CA256" s="93" t="s">
        <v>102</v>
      </c>
      <c r="CB256" s="93" t="s">
        <v>102</v>
      </c>
      <c r="CC256" s="93" t="s">
        <v>102</v>
      </c>
      <c r="CD256" s="93" t="s">
        <v>102</v>
      </c>
      <c r="CE256" s="193" t="s">
        <v>102</v>
      </c>
      <c r="CF256" s="194" t="s">
        <v>436</v>
      </c>
      <c r="CG256" s="195" t="s">
        <v>6054</v>
      </c>
      <c r="CH256" s="101" t="s">
        <v>310</v>
      </c>
      <c r="CI256" s="102"/>
      <c r="CJ256" s="196" t="s">
        <v>6055</v>
      </c>
      <c r="CK256" s="104" t="s">
        <v>190</v>
      </c>
      <c r="CL256" s="105"/>
      <c r="CM256" s="83" t="s">
        <v>623</v>
      </c>
      <c r="CN256" s="106" t="s">
        <v>624</v>
      </c>
      <c r="CO256" s="197" t="s">
        <v>625</v>
      </c>
      <c r="CP256" s="107"/>
      <c r="CQ256" s="198" t="s">
        <v>474</v>
      </c>
      <c r="CR256" s="198" t="s">
        <v>474</v>
      </c>
      <c r="CS256" s="199"/>
      <c r="CT256" s="83" t="s">
        <v>109</v>
      </c>
      <c r="CU256" s="83" t="s">
        <v>109</v>
      </c>
      <c r="CV256" s="83">
        <v>0</v>
      </c>
      <c r="CW256" s="83" t="s">
        <v>139</v>
      </c>
      <c r="CX256" s="83">
        <v>0</v>
      </c>
      <c r="CY256" s="83" t="s">
        <v>108</v>
      </c>
      <c r="CZ256" s="83">
        <v>335163.5</v>
      </c>
      <c r="DA256" s="83" t="s">
        <v>581</v>
      </c>
      <c r="DB256" s="83" t="s">
        <v>152</v>
      </c>
      <c r="DC256" s="83" t="s">
        <v>500</v>
      </c>
      <c r="DD256" s="83">
        <v>3888</v>
      </c>
      <c r="DE256" s="83" t="s">
        <v>606</v>
      </c>
      <c r="DF256" s="83" t="s">
        <v>152</v>
      </c>
      <c r="DG256" s="83" t="s">
        <v>500</v>
      </c>
      <c r="DH256" s="83"/>
      <c r="DI256" s="85">
        <v>43646</v>
      </c>
      <c r="DJ256" s="83" t="s">
        <v>584</v>
      </c>
      <c r="DK256" s="83" t="s">
        <v>102</v>
      </c>
      <c r="DL256" s="83" t="s">
        <v>482</v>
      </c>
      <c r="DM256" s="83">
        <v>0</v>
      </c>
      <c r="DN256" s="83" t="s">
        <v>483</v>
      </c>
      <c r="DO256" s="83">
        <v>1</v>
      </c>
      <c r="DP256" s="83">
        <v>4</v>
      </c>
      <c r="DQ256" s="83"/>
      <c r="DR256" s="83" t="s">
        <v>108</v>
      </c>
      <c r="DS256" s="83" t="s">
        <v>497</v>
      </c>
      <c r="DU256" s="215" t="s">
        <v>269</v>
      </c>
      <c r="DV256" s="136">
        <v>1</v>
      </c>
      <c r="DW256" s="136">
        <v>3</v>
      </c>
      <c r="DX256" s="215" t="s">
        <v>269</v>
      </c>
      <c r="DY256" s="215" t="s">
        <v>269</v>
      </c>
      <c r="DZ256" s="215" t="s">
        <v>269</v>
      </c>
      <c r="EA256" s="215" t="s">
        <v>269</v>
      </c>
      <c r="EB256" s="215" t="s">
        <v>269</v>
      </c>
      <c r="EC256" s="215" t="s">
        <v>269</v>
      </c>
      <c r="ED256" s="215" t="s">
        <v>269</v>
      </c>
      <c r="EE256" s="215" t="s">
        <v>269</v>
      </c>
    </row>
    <row r="257" spans="1:135" ht="28.8" x14ac:dyDescent="0.55000000000000004">
      <c r="A257" s="83" t="s">
        <v>130</v>
      </c>
      <c r="B257" s="136">
        <v>908137</v>
      </c>
      <c r="C257" t="s">
        <v>908</v>
      </c>
      <c r="D257" s="83" t="s">
        <v>228</v>
      </c>
      <c r="E257" s="138">
        <v>732830826257</v>
      </c>
      <c r="F257" s="83" t="s">
        <v>114</v>
      </c>
      <c r="G257" s="85">
        <v>43643</v>
      </c>
      <c r="H257" s="211" t="s">
        <v>98</v>
      </c>
      <c r="I257" s="84" t="s">
        <v>610</v>
      </c>
      <c r="J257" s="207" t="s">
        <v>627</v>
      </c>
      <c r="K257" s="208" t="s">
        <v>630</v>
      </c>
      <c r="L257" s="83" t="s">
        <v>108</v>
      </c>
      <c r="M257" s="184">
        <v>24463</v>
      </c>
      <c r="N257" s="184"/>
      <c r="O257" s="85" t="s">
        <v>102</v>
      </c>
      <c r="P257" s="185">
        <v>42491</v>
      </c>
      <c r="Q257" s="186" t="s">
        <v>203</v>
      </c>
      <c r="R257" s="186"/>
      <c r="S257" s="186"/>
      <c r="T257" s="187"/>
      <c r="U257" s="188" t="s">
        <v>296</v>
      </c>
      <c r="V257" s="188" t="s">
        <v>297</v>
      </c>
      <c r="W257" s="188" t="s">
        <v>297</v>
      </c>
      <c r="X257" s="189" t="s">
        <v>167</v>
      </c>
      <c r="Y257" s="190"/>
      <c r="Z257" s="83">
        <v>700</v>
      </c>
      <c r="AA257" s="83" t="s">
        <v>193</v>
      </c>
      <c r="AB257" s="83" t="s">
        <v>181</v>
      </c>
      <c r="AC257" s="83" t="s">
        <v>102</v>
      </c>
      <c r="AD257" s="83" t="s">
        <v>6056</v>
      </c>
      <c r="AE257" s="83" t="s">
        <v>102</v>
      </c>
      <c r="AF257" s="83" t="s">
        <v>102</v>
      </c>
      <c r="AG257" s="83" t="s">
        <v>119</v>
      </c>
      <c r="AH257" s="83" t="s">
        <v>6057</v>
      </c>
      <c r="AI257" s="83" t="s">
        <v>104</v>
      </c>
      <c r="AJ257" s="83" t="s">
        <v>105</v>
      </c>
      <c r="AK257" s="191" t="s">
        <v>6056</v>
      </c>
      <c r="AL257" s="191" t="s">
        <v>102</v>
      </c>
      <c r="AM257" s="191" t="s">
        <v>102</v>
      </c>
      <c r="AN257" s="191" t="s">
        <v>119</v>
      </c>
      <c r="AO257" s="191" t="s">
        <v>6057</v>
      </c>
      <c r="AP257" s="191" t="s">
        <v>104</v>
      </c>
      <c r="AQ257" s="191" t="s">
        <v>105</v>
      </c>
      <c r="AR257" s="191" t="s">
        <v>106</v>
      </c>
      <c r="AS257" s="191" t="s">
        <v>6056</v>
      </c>
      <c r="AT257" s="191" t="s">
        <v>485</v>
      </c>
      <c r="AU257" s="191" t="s">
        <v>6057</v>
      </c>
      <c r="AV257" s="191" t="s">
        <v>104</v>
      </c>
      <c r="AW257" s="191" t="s">
        <v>204</v>
      </c>
      <c r="AX257" s="191"/>
      <c r="AY257" s="192" t="s">
        <v>454</v>
      </c>
      <c r="AZ257" s="192" t="s">
        <v>416</v>
      </c>
      <c r="BA257" s="91" t="s">
        <v>108</v>
      </c>
      <c r="BB257" s="90">
        <v>0</v>
      </c>
      <c r="BC257" s="93" t="s">
        <v>102</v>
      </c>
      <c r="BD257" s="93" t="s">
        <v>102</v>
      </c>
      <c r="BE257" s="93" t="s">
        <v>102</v>
      </c>
      <c r="BF257" s="93" t="s">
        <v>102</v>
      </c>
      <c r="BG257" s="97" t="s">
        <v>108</v>
      </c>
      <c r="BH257" s="93" t="s">
        <v>108</v>
      </c>
      <c r="BI257" s="93" t="s">
        <v>102</v>
      </c>
      <c r="BJ257" s="93" t="s">
        <v>102</v>
      </c>
      <c r="BK257" s="93" t="s">
        <v>102</v>
      </c>
      <c r="BL257" s="93" t="s">
        <v>102</v>
      </c>
      <c r="BM257" s="93" t="s">
        <v>102</v>
      </c>
      <c r="BN257" s="93" t="s">
        <v>102</v>
      </c>
      <c r="BO257" s="93" t="s">
        <v>102</v>
      </c>
      <c r="BP257" s="96" t="s">
        <v>102</v>
      </c>
      <c r="BQ257" s="90">
        <v>0</v>
      </c>
      <c r="BR257" s="93" t="s">
        <v>102</v>
      </c>
      <c r="BS257" s="93" t="s">
        <v>102</v>
      </c>
      <c r="BT257" s="93" t="s">
        <v>102</v>
      </c>
      <c r="BU257" s="93" t="s">
        <v>102</v>
      </c>
      <c r="BV257" s="97" t="s">
        <v>108</v>
      </c>
      <c r="BW257" s="93" t="s">
        <v>108</v>
      </c>
      <c r="BX257" s="95" t="s">
        <v>102</v>
      </c>
      <c r="BY257" s="93" t="s">
        <v>102</v>
      </c>
      <c r="BZ257" s="93" t="s">
        <v>102</v>
      </c>
      <c r="CA257" s="93" t="s">
        <v>102</v>
      </c>
      <c r="CB257" s="93" t="s">
        <v>102</v>
      </c>
      <c r="CC257" s="93" t="s">
        <v>102</v>
      </c>
      <c r="CD257" s="93" t="s">
        <v>102</v>
      </c>
      <c r="CE257" s="193" t="s">
        <v>102</v>
      </c>
      <c r="CF257" s="194" t="s">
        <v>436</v>
      </c>
      <c r="CG257" s="195" t="s">
        <v>6058</v>
      </c>
      <c r="CH257" s="101" t="s">
        <v>563</v>
      </c>
      <c r="CI257" s="102"/>
      <c r="CJ257" s="196" t="s">
        <v>577</v>
      </c>
      <c r="CK257" s="104" t="s">
        <v>190</v>
      </c>
      <c r="CL257" s="105"/>
      <c r="CM257" s="83" t="s">
        <v>578</v>
      </c>
      <c r="CN257" s="106" t="s">
        <v>108</v>
      </c>
      <c r="CO257" s="197" t="s">
        <v>566</v>
      </c>
      <c r="CP257" s="107"/>
      <c r="CQ257" s="198" t="s">
        <v>107</v>
      </c>
      <c r="CR257" s="198" t="s">
        <v>107</v>
      </c>
      <c r="CS257" s="199"/>
      <c r="CT257" s="83" t="s">
        <v>109</v>
      </c>
      <c r="CU257" s="83" t="s">
        <v>109</v>
      </c>
      <c r="CV257" s="83">
        <v>63</v>
      </c>
      <c r="CW257" s="83" t="s">
        <v>270</v>
      </c>
      <c r="CX257" s="83">
        <v>63</v>
      </c>
      <c r="CY257" s="83" t="s">
        <v>108</v>
      </c>
      <c r="CZ257" s="83">
        <v>336483</v>
      </c>
      <c r="DA257" s="83" t="s">
        <v>6059</v>
      </c>
      <c r="DB257" s="83" t="s">
        <v>118</v>
      </c>
      <c r="DC257" s="83" t="s">
        <v>108</v>
      </c>
      <c r="DD257" s="83">
        <v>3916</v>
      </c>
      <c r="DE257" s="83" t="s">
        <v>173</v>
      </c>
      <c r="DF257" s="83" t="s">
        <v>118</v>
      </c>
      <c r="DG257" s="83" t="s">
        <v>500</v>
      </c>
      <c r="DH257" s="83"/>
      <c r="DI257" s="85">
        <v>43646</v>
      </c>
      <c r="DJ257" s="83" t="s">
        <v>584</v>
      </c>
      <c r="DK257" s="83" t="s">
        <v>102</v>
      </c>
      <c r="DL257" s="83" t="s">
        <v>482</v>
      </c>
      <c r="DM257" s="83">
        <v>0</v>
      </c>
      <c r="DN257" s="83" t="s">
        <v>483</v>
      </c>
      <c r="DO257" s="83">
        <v>1</v>
      </c>
      <c r="DP257" s="83">
        <v>1</v>
      </c>
      <c r="DQ257" s="83"/>
      <c r="DR257" s="83" t="s">
        <v>108</v>
      </c>
      <c r="DS257" s="83" t="s">
        <v>497</v>
      </c>
      <c r="DU257" s="215" t="s">
        <v>269</v>
      </c>
      <c r="DV257" s="136">
        <v>1</v>
      </c>
      <c r="DW257" s="136">
        <v>3</v>
      </c>
      <c r="DX257" s="215" t="s">
        <v>269</v>
      </c>
      <c r="DY257" s="215" t="s">
        <v>269</v>
      </c>
      <c r="DZ257" s="215" t="s">
        <v>269</v>
      </c>
      <c r="EA257" s="215" t="s">
        <v>269</v>
      </c>
      <c r="EB257" s="215" t="s">
        <v>269</v>
      </c>
      <c r="EC257" s="215" t="s">
        <v>269</v>
      </c>
      <c r="ED257" s="215" t="s">
        <v>269</v>
      </c>
      <c r="EE257" s="215" t="s">
        <v>269</v>
      </c>
    </row>
    <row r="258" spans="1:135" ht="57.6" x14ac:dyDescent="0.55000000000000004">
      <c r="A258" s="83" t="s">
        <v>130</v>
      </c>
      <c r="B258" s="136">
        <v>867088</v>
      </c>
      <c r="C258" t="s">
        <v>909</v>
      </c>
      <c r="D258" s="83" t="s">
        <v>228</v>
      </c>
      <c r="E258" s="138">
        <v>494378566874</v>
      </c>
      <c r="F258" s="83" t="s">
        <v>143</v>
      </c>
      <c r="G258" s="85">
        <v>43620</v>
      </c>
      <c r="H258" s="83" t="s">
        <v>98</v>
      </c>
      <c r="I258" s="84" t="s">
        <v>612</v>
      </c>
      <c r="J258" s="207" t="s">
        <v>628</v>
      </c>
      <c r="K258" s="208" t="s">
        <v>633</v>
      </c>
      <c r="L258" s="83" t="s">
        <v>108</v>
      </c>
      <c r="M258" s="184" t="s">
        <v>102</v>
      </c>
      <c r="N258" s="184" t="s">
        <v>556</v>
      </c>
      <c r="O258" s="85" t="s">
        <v>102</v>
      </c>
      <c r="P258" s="185">
        <v>42491</v>
      </c>
      <c r="Q258" s="186" t="s">
        <v>202</v>
      </c>
      <c r="R258" s="186" t="s">
        <v>613</v>
      </c>
      <c r="S258" s="186"/>
      <c r="T258" s="187"/>
      <c r="U258" s="188" t="s">
        <v>295</v>
      </c>
      <c r="V258" s="188" t="s">
        <v>205</v>
      </c>
      <c r="W258" s="188" t="s">
        <v>295</v>
      </c>
      <c r="X258" s="189" t="s">
        <v>107</v>
      </c>
      <c r="Y258" s="190" t="s">
        <v>614</v>
      </c>
      <c r="Z258" s="83">
        <v>700</v>
      </c>
      <c r="AA258" s="83" t="s">
        <v>193</v>
      </c>
      <c r="AB258" s="83" t="s">
        <v>181</v>
      </c>
      <c r="AC258" s="83" t="s">
        <v>102</v>
      </c>
      <c r="AD258" s="83" t="s">
        <v>6060</v>
      </c>
      <c r="AE258" s="83" t="s">
        <v>6061</v>
      </c>
      <c r="AF258" s="83" t="s">
        <v>102</v>
      </c>
      <c r="AG258" s="83" t="s">
        <v>175</v>
      </c>
      <c r="AH258" s="83" t="s">
        <v>6062</v>
      </c>
      <c r="AI258" s="83" t="s">
        <v>104</v>
      </c>
      <c r="AJ258" s="83" t="s">
        <v>105</v>
      </c>
      <c r="AK258" s="191" t="s">
        <v>6060</v>
      </c>
      <c r="AL258" s="191" t="s">
        <v>6061</v>
      </c>
      <c r="AM258" s="191" t="s">
        <v>102</v>
      </c>
      <c r="AN258" s="191" t="s">
        <v>175</v>
      </c>
      <c r="AO258" s="191" t="s">
        <v>6062</v>
      </c>
      <c r="AP258" s="191" t="s">
        <v>104</v>
      </c>
      <c r="AQ258" s="191" t="s">
        <v>105</v>
      </c>
      <c r="AR258" s="191" t="s">
        <v>106</v>
      </c>
      <c r="AS258" s="191"/>
      <c r="AT258" s="191"/>
      <c r="AU258" s="191"/>
      <c r="AV258" s="191"/>
      <c r="AW258" s="191"/>
      <c r="AX258" s="191" t="s">
        <v>575</v>
      </c>
      <c r="AY258" s="192" t="s">
        <v>454</v>
      </c>
      <c r="AZ258" s="192" t="s">
        <v>108</v>
      </c>
      <c r="BA258" s="91" t="s">
        <v>108</v>
      </c>
      <c r="BB258" s="90">
        <v>0</v>
      </c>
      <c r="BC258" s="93" t="s">
        <v>102</v>
      </c>
      <c r="BD258" s="93" t="s">
        <v>102</v>
      </c>
      <c r="BE258" s="93" t="s">
        <v>102</v>
      </c>
      <c r="BF258" s="93" t="s">
        <v>102</v>
      </c>
      <c r="BG258" s="97" t="s">
        <v>108</v>
      </c>
      <c r="BH258" s="93" t="s">
        <v>108</v>
      </c>
      <c r="BI258" s="93" t="s">
        <v>102</v>
      </c>
      <c r="BJ258" s="93" t="s">
        <v>102</v>
      </c>
      <c r="BK258" s="93" t="s">
        <v>102</v>
      </c>
      <c r="BL258" s="93" t="s">
        <v>102</v>
      </c>
      <c r="BM258" s="93" t="s">
        <v>102</v>
      </c>
      <c r="BN258" s="93" t="s">
        <v>102</v>
      </c>
      <c r="BO258" s="93" t="s">
        <v>102</v>
      </c>
      <c r="BP258" s="96" t="s">
        <v>102</v>
      </c>
      <c r="BQ258" s="90">
        <v>0</v>
      </c>
      <c r="BR258" s="93" t="s">
        <v>102</v>
      </c>
      <c r="BS258" s="93" t="s">
        <v>102</v>
      </c>
      <c r="BT258" s="93" t="s">
        <v>102</v>
      </c>
      <c r="BU258" s="93" t="s">
        <v>102</v>
      </c>
      <c r="BV258" s="97" t="s">
        <v>108</v>
      </c>
      <c r="BW258" s="93" t="s">
        <v>108</v>
      </c>
      <c r="BX258" s="95" t="s">
        <v>102</v>
      </c>
      <c r="BY258" s="93" t="s">
        <v>102</v>
      </c>
      <c r="BZ258" s="93" t="s">
        <v>102</v>
      </c>
      <c r="CA258" s="93" t="s">
        <v>102</v>
      </c>
      <c r="CB258" s="93" t="s">
        <v>102</v>
      </c>
      <c r="CC258" s="93" t="s">
        <v>102</v>
      </c>
      <c r="CD258" s="93" t="s">
        <v>102</v>
      </c>
      <c r="CE258" s="193" t="s">
        <v>102</v>
      </c>
      <c r="CF258" s="194" t="s">
        <v>508</v>
      </c>
      <c r="CG258" s="195" t="s">
        <v>102</v>
      </c>
      <c r="CH258" s="101" t="e">
        <v>#N/A</v>
      </c>
      <c r="CI258" s="102" t="s">
        <v>580</v>
      </c>
      <c r="CJ258" s="196" t="s">
        <v>108</v>
      </c>
      <c r="CK258" s="104" t="s">
        <v>109</v>
      </c>
      <c r="CL258" s="105" t="s">
        <v>579</v>
      </c>
      <c r="CM258" s="83" t="s">
        <v>108</v>
      </c>
      <c r="CN258" s="106" t="s">
        <v>108</v>
      </c>
      <c r="CO258" s="197" t="s">
        <v>108</v>
      </c>
      <c r="CP258" s="107"/>
      <c r="CQ258" s="198" t="s">
        <v>474</v>
      </c>
      <c r="CR258" s="198" t="s">
        <v>474</v>
      </c>
      <c r="CS258" s="199" t="s">
        <v>616</v>
      </c>
      <c r="CT258" s="83" t="s">
        <v>109</v>
      </c>
      <c r="CU258" s="83" t="s">
        <v>109</v>
      </c>
      <c r="CV258" s="83">
        <v>62</v>
      </c>
      <c r="CW258" s="83" t="s">
        <v>112</v>
      </c>
      <c r="CX258" s="83">
        <v>62</v>
      </c>
      <c r="CY258" s="83" t="s">
        <v>6063</v>
      </c>
      <c r="CZ258" s="83">
        <v>337802.5</v>
      </c>
      <c r="DA258" s="83" t="s">
        <v>138</v>
      </c>
      <c r="DB258" s="83" t="s">
        <v>124</v>
      </c>
      <c r="DC258" s="83" t="s">
        <v>501</v>
      </c>
      <c r="DD258" s="83">
        <v>8662</v>
      </c>
      <c r="DE258" s="83" t="s">
        <v>582</v>
      </c>
      <c r="DF258" s="83" t="s">
        <v>145</v>
      </c>
      <c r="DG258" s="83" t="s">
        <v>501</v>
      </c>
      <c r="DH258" s="83" t="s">
        <v>582</v>
      </c>
      <c r="DI258" s="85">
        <v>43646</v>
      </c>
      <c r="DJ258" s="83" t="s">
        <v>584</v>
      </c>
      <c r="DK258" s="83" t="s">
        <v>102</v>
      </c>
      <c r="DL258" s="83" t="s">
        <v>482</v>
      </c>
      <c r="DM258" s="83">
        <v>0</v>
      </c>
      <c r="DN258" s="83" t="s">
        <v>238</v>
      </c>
      <c r="DO258" s="83">
        <v>1</v>
      </c>
      <c r="DP258" s="83">
        <v>6</v>
      </c>
      <c r="DQ258" s="83"/>
      <c r="DR258" s="83" t="s">
        <v>108</v>
      </c>
      <c r="DS258" s="83" t="s">
        <v>497</v>
      </c>
      <c r="DU258" s="215" t="s">
        <v>269</v>
      </c>
      <c r="DV258" s="136">
        <v>1</v>
      </c>
      <c r="DW258" s="136">
        <v>3</v>
      </c>
      <c r="DX258" s="215" t="s">
        <v>269</v>
      </c>
      <c r="DY258" s="215" t="s">
        <v>269</v>
      </c>
      <c r="DZ258" s="215" t="s">
        <v>269</v>
      </c>
      <c r="EA258" s="215" t="s">
        <v>269</v>
      </c>
      <c r="EB258" s="215" t="s">
        <v>269</v>
      </c>
      <c r="EC258" s="215" t="s">
        <v>269</v>
      </c>
      <c r="ED258" s="215" t="s">
        <v>269</v>
      </c>
      <c r="EE258" s="215" t="s">
        <v>269</v>
      </c>
    </row>
    <row r="259" spans="1:135" ht="28.8" x14ac:dyDescent="0.55000000000000004">
      <c r="A259" s="83" t="s">
        <v>130</v>
      </c>
      <c r="B259" s="136">
        <v>260058</v>
      </c>
      <c r="C259" t="s">
        <v>910</v>
      </c>
      <c r="D259" s="83" t="s">
        <v>228</v>
      </c>
      <c r="E259" s="138">
        <v>772432383542</v>
      </c>
      <c r="F259" s="83" t="s">
        <v>114</v>
      </c>
      <c r="G259" s="85">
        <v>43634</v>
      </c>
      <c r="H259" s="83" t="s">
        <v>98</v>
      </c>
      <c r="I259" s="84" t="s">
        <v>618</v>
      </c>
      <c r="J259" s="207" t="s">
        <v>629</v>
      </c>
      <c r="K259" s="208" t="s">
        <v>634</v>
      </c>
      <c r="L259" s="83" t="s">
        <v>108</v>
      </c>
      <c r="M259" s="184">
        <v>27553</v>
      </c>
      <c r="N259" s="184"/>
      <c r="O259" s="85" t="s">
        <v>102</v>
      </c>
      <c r="P259" s="185">
        <v>43013</v>
      </c>
      <c r="Q259" s="186" t="s">
        <v>203</v>
      </c>
      <c r="R259" s="186"/>
      <c r="S259" s="186"/>
      <c r="T259" s="187"/>
      <c r="U259" s="188" t="s">
        <v>296</v>
      </c>
      <c r="V259" s="188" t="s">
        <v>205</v>
      </c>
      <c r="W259" s="189" t="s">
        <v>619</v>
      </c>
      <c r="X259" s="189" t="s">
        <v>107</v>
      </c>
      <c r="Y259" s="190" t="s">
        <v>614</v>
      </c>
      <c r="Z259" s="83">
        <v>700</v>
      </c>
      <c r="AA259" s="83" t="s">
        <v>193</v>
      </c>
      <c r="AB259" s="83" t="s">
        <v>181</v>
      </c>
      <c r="AC259" s="83" t="s">
        <v>102</v>
      </c>
      <c r="AD259" s="83" t="s">
        <v>6064</v>
      </c>
      <c r="AE259" s="83" t="s">
        <v>102</v>
      </c>
      <c r="AF259" s="83" t="s">
        <v>102</v>
      </c>
      <c r="AG259" s="83" t="s">
        <v>174</v>
      </c>
      <c r="AH259" s="83" t="s">
        <v>6053</v>
      </c>
      <c r="AI259" s="83" t="s">
        <v>104</v>
      </c>
      <c r="AJ259" s="83" t="s">
        <v>105</v>
      </c>
      <c r="AK259" s="191" t="s">
        <v>6064</v>
      </c>
      <c r="AL259" s="191" t="s">
        <v>102</v>
      </c>
      <c r="AM259" s="191" t="s">
        <v>102</v>
      </c>
      <c r="AN259" s="191" t="s">
        <v>174</v>
      </c>
      <c r="AO259" s="191" t="s">
        <v>6053</v>
      </c>
      <c r="AP259" s="191" t="s">
        <v>104</v>
      </c>
      <c r="AQ259" s="191" t="s">
        <v>105</v>
      </c>
      <c r="AR259" s="191" t="s">
        <v>106</v>
      </c>
      <c r="AS259" s="191" t="s">
        <v>6064</v>
      </c>
      <c r="AT259" s="191" t="s">
        <v>488</v>
      </c>
      <c r="AU259" s="191" t="s">
        <v>6065</v>
      </c>
      <c r="AV259" s="191" t="s">
        <v>104</v>
      </c>
      <c r="AW259" s="191" t="s">
        <v>204</v>
      </c>
      <c r="AX259" s="191"/>
      <c r="AY259" s="192" t="s">
        <v>454</v>
      </c>
      <c r="AZ259" s="192" t="s">
        <v>416</v>
      </c>
      <c r="BA259" s="91" t="s">
        <v>108</v>
      </c>
      <c r="BB259" s="90">
        <v>0</v>
      </c>
      <c r="BC259" s="93" t="s">
        <v>102</v>
      </c>
      <c r="BD259" s="93" t="s">
        <v>102</v>
      </c>
      <c r="BE259" s="93" t="s">
        <v>102</v>
      </c>
      <c r="BF259" s="93" t="s">
        <v>102</v>
      </c>
      <c r="BG259" s="97" t="s">
        <v>108</v>
      </c>
      <c r="BH259" s="93" t="s">
        <v>108</v>
      </c>
      <c r="BI259" s="93" t="s">
        <v>102</v>
      </c>
      <c r="BJ259" s="93" t="s">
        <v>102</v>
      </c>
      <c r="BK259" s="93" t="s">
        <v>102</v>
      </c>
      <c r="BL259" s="93" t="s">
        <v>102</v>
      </c>
      <c r="BM259" s="93" t="s">
        <v>102</v>
      </c>
      <c r="BN259" s="93" t="s">
        <v>102</v>
      </c>
      <c r="BO259" s="93" t="s">
        <v>102</v>
      </c>
      <c r="BP259" s="96" t="s">
        <v>102</v>
      </c>
      <c r="BQ259" s="90">
        <v>0</v>
      </c>
      <c r="BR259" s="93" t="s">
        <v>102</v>
      </c>
      <c r="BS259" s="93" t="s">
        <v>102</v>
      </c>
      <c r="BT259" s="93" t="s">
        <v>102</v>
      </c>
      <c r="BU259" s="93" t="s">
        <v>102</v>
      </c>
      <c r="BV259" s="97" t="s">
        <v>108</v>
      </c>
      <c r="BW259" s="93" t="s">
        <v>108</v>
      </c>
      <c r="BX259" s="95" t="s">
        <v>102</v>
      </c>
      <c r="BY259" s="93" t="s">
        <v>102</v>
      </c>
      <c r="BZ259" s="93" t="s">
        <v>102</v>
      </c>
      <c r="CA259" s="93" t="s">
        <v>102</v>
      </c>
      <c r="CB259" s="93" t="s">
        <v>102</v>
      </c>
      <c r="CC259" s="93" t="s">
        <v>102</v>
      </c>
      <c r="CD259" s="93" t="s">
        <v>102</v>
      </c>
      <c r="CE259" s="193" t="s">
        <v>102</v>
      </c>
      <c r="CF259" s="194" t="s">
        <v>436</v>
      </c>
      <c r="CG259" s="195" t="s">
        <v>6066</v>
      </c>
      <c r="CH259" s="101" t="s">
        <v>310</v>
      </c>
      <c r="CI259" s="102"/>
      <c r="CJ259" s="196" t="s">
        <v>6067</v>
      </c>
      <c r="CK259" s="104" t="s">
        <v>190</v>
      </c>
      <c r="CL259" s="105"/>
      <c r="CM259" s="83" t="s">
        <v>623</v>
      </c>
      <c r="CN259" s="106" t="s">
        <v>624</v>
      </c>
      <c r="CO259" s="197" t="s">
        <v>625</v>
      </c>
      <c r="CP259" s="107"/>
      <c r="CQ259" s="198" t="s">
        <v>474</v>
      </c>
      <c r="CR259" s="198" t="s">
        <v>474</v>
      </c>
      <c r="CS259" s="199"/>
      <c r="CT259" s="83" t="s">
        <v>109</v>
      </c>
      <c r="CU259" s="83" t="s">
        <v>109</v>
      </c>
      <c r="CV259" s="83">
        <v>83</v>
      </c>
      <c r="CW259" s="83" t="s">
        <v>139</v>
      </c>
      <c r="CX259" s="83">
        <v>83</v>
      </c>
      <c r="CY259" s="83" t="s">
        <v>108</v>
      </c>
      <c r="CZ259" s="83">
        <v>339122</v>
      </c>
      <c r="DA259" s="83" t="s">
        <v>581</v>
      </c>
      <c r="DB259" s="83" t="s">
        <v>152</v>
      </c>
      <c r="DC259" s="83" t="s">
        <v>500</v>
      </c>
      <c r="DD259" s="83">
        <v>6185</v>
      </c>
      <c r="DE259" s="83" t="s">
        <v>606</v>
      </c>
      <c r="DF259" s="83" t="s">
        <v>152</v>
      </c>
      <c r="DG259" s="83" t="s">
        <v>500</v>
      </c>
      <c r="DH259" s="83"/>
      <c r="DI259" s="85">
        <v>43646</v>
      </c>
      <c r="DJ259" s="83" t="s">
        <v>584</v>
      </c>
      <c r="DK259" s="83" t="s">
        <v>102</v>
      </c>
      <c r="DL259" s="83" t="s">
        <v>482</v>
      </c>
      <c r="DM259" s="83">
        <v>0</v>
      </c>
      <c r="DN259" s="83" t="s">
        <v>483</v>
      </c>
      <c r="DO259" s="83">
        <v>1</v>
      </c>
      <c r="DP259" s="83">
        <v>2</v>
      </c>
      <c r="DQ259" s="83"/>
      <c r="DR259" s="83" t="s">
        <v>108</v>
      </c>
      <c r="DS259" s="83" t="s">
        <v>497</v>
      </c>
      <c r="DU259" s="215" t="s">
        <v>269</v>
      </c>
      <c r="DV259" s="136">
        <v>1</v>
      </c>
      <c r="DW259" s="136">
        <v>3</v>
      </c>
      <c r="DX259" s="215" t="s">
        <v>269</v>
      </c>
      <c r="DY259" s="215" t="s">
        <v>269</v>
      </c>
      <c r="DZ259" s="215" t="s">
        <v>269</v>
      </c>
      <c r="EA259" s="215" t="s">
        <v>269</v>
      </c>
      <c r="EB259" s="215" t="s">
        <v>269</v>
      </c>
      <c r="EC259" s="215" t="s">
        <v>269</v>
      </c>
      <c r="ED259" s="215" t="s">
        <v>269</v>
      </c>
      <c r="EE259" s="215" t="s">
        <v>269</v>
      </c>
    </row>
    <row r="260" spans="1:135" ht="28.8" x14ac:dyDescent="0.55000000000000004">
      <c r="A260" s="83" t="s">
        <v>130</v>
      </c>
      <c r="B260" s="136">
        <v>803457</v>
      </c>
      <c r="C260" t="s">
        <v>911</v>
      </c>
      <c r="D260" s="83" t="s">
        <v>228</v>
      </c>
      <c r="E260" s="138">
        <v>405761556208</v>
      </c>
      <c r="F260" s="83" t="s">
        <v>114</v>
      </c>
      <c r="G260" s="85">
        <v>43643</v>
      </c>
      <c r="H260" s="211" t="s">
        <v>98</v>
      </c>
      <c r="I260" s="84" t="s">
        <v>610</v>
      </c>
      <c r="J260" s="207" t="s">
        <v>627</v>
      </c>
      <c r="K260" s="208" t="s">
        <v>630</v>
      </c>
      <c r="L260" s="83" t="s">
        <v>108</v>
      </c>
      <c r="M260" s="184">
        <v>24464</v>
      </c>
      <c r="N260" s="184"/>
      <c r="O260" s="85" t="s">
        <v>102</v>
      </c>
      <c r="P260" s="185">
        <v>42491</v>
      </c>
      <c r="Q260" s="186" t="s">
        <v>203</v>
      </c>
      <c r="R260" s="186"/>
      <c r="S260" s="186"/>
      <c r="T260" s="187"/>
      <c r="U260" s="188" t="s">
        <v>296</v>
      </c>
      <c r="V260" s="188" t="s">
        <v>297</v>
      </c>
      <c r="W260" s="188" t="s">
        <v>297</v>
      </c>
      <c r="X260" s="189" t="s">
        <v>167</v>
      </c>
      <c r="Y260" s="190"/>
      <c r="Z260" s="83">
        <v>700</v>
      </c>
      <c r="AA260" s="83" t="s">
        <v>193</v>
      </c>
      <c r="AB260" s="83" t="s">
        <v>181</v>
      </c>
      <c r="AC260" s="83" t="s">
        <v>102</v>
      </c>
      <c r="AD260" s="83" t="s">
        <v>6068</v>
      </c>
      <c r="AE260" s="83" t="s">
        <v>102</v>
      </c>
      <c r="AF260" s="83" t="s">
        <v>102</v>
      </c>
      <c r="AG260" s="83" t="s">
        <v>119</v>
      </c>
      <c r="AH260" s="83" t="s">
        <v>6069</v>
      </c>
      <c r="AI260" s="83" t="s">
        <v>104</v>
      </c>
      <c r="AJ260" s="83" t="s">
        <v>105</v>
      </c>
      <c r="AK260" s="191" t="s">
        <v>6068</v>
      </c>
      <c r="AL260" s="191" t="s">
        <v>102</v>
      </c>
      <c r="AM260" s="191" t="s">
        <v>102</v>
      </c>
      <c r="AN260" s="191" t="s">
        <v>119</v>
      </c>
      <c r="AO260" s="191" t="s">
        <v>6069</v>
      </c>
      <c r="AP260" s="191" t="s">
        <v>104</v>
      </c>
      <c r="AQ260" s="191" t="s">
        <v>105</v>
      </c>
      <c r="AR260" s="191" t="s">
        <v>106</v>
      </c>
      <c r="AS260" s="191" t="s">
        <v>6068</v>
      </c>
      <c r="AT260" s="191" t="s">
        <v>485</v>
      </c>
      <c r="AU260" s="191" t="s">
        <v>6069</v>
      </c>
      <c r="AV260" s="191" t="s">
        <v>104</v>
      </c>
      <c r="AW260" s="191" t="s">
        <v>204</v>
      </c>
      <c r="AX260" s="191"/>
      <c r="AY260" s="192" t="s">
        <v>454</v>
      </c>
      <c r="AZ260" s="192" t="s">
        <v>416</v>
      </c>
      <c r="BA260" s="91" t="s">
        <v>108</v>
      </c>
      <c r="BB260" s="90">
        <v>0</v>
      </c>
      <c r="BC260" s="93" t="s">
        <v>102</v>
      </c>
      <c r="BD260" s="93" t="s">
        <v>102</v>
      </c>
      <c r="BE260" s="93" t="s">
        <v>102</v>
      </c>
      <c r="BF260" s="93" t="s">
        <v>102</v>
      </c>
      <c r="BG260" s="97" t="s">
        <v>108</v>
      </c>
      <c r="BH260" s="93" t="s">
        <v>108</v>
      </c>
      <c r="BI260" s="93" t="s">
        <v>102</v>
      </c>
      <c r="BJ260" s="93" t="s">
        <v>102</v>
      </c>
      <c r="BK260" s="93" t="s">
        <v>102</v>
      </c>
      <c r="BL260" s="93" t="s">
        <v>102</v>
      </c>
      <c r="BM260" s="93" t="s">
        <v>102</v>
      </c>
      <c r="BN260" s="93" t="s">
        <v>102</v>
      </c>
      <c r="BO260" s="93" t="s">
        <v>102</v>
      </c>
      <c r="BP260" s="96" t="s">
        <v>102</v>
      </c>
      <c r="BQ260" s="90">
        <v>0</v>
      </c>
      <c r="BR260" s="93" t="s">
        <v>102</v>
      </c>
      <c r="BS260" s="93" t="s">
        <v>102</v>
      </c>
      <c r="BT260" s="93" t="s">
        <v>102</v>
      </c>
      <c r="BU260" s="93" t="s">
        <v>102</v>
      </c>
      <c r="BV260" s="97" t="s">
        <v>108</v>
      </c>
      <c r="BW260" s="93" t="s">
        <v>108</v>
      </c>
      <c r="BX260" s="95" t="s">
        <v>102</v>
      </c>
      <c r="BY260" s="93" t="s">
        <v>102</v>
      </c>
      <c r="BZ260" s="93" t="s">
        <v>102</v>
      </c>
      <c r="CA260" s="93" t="s">
        <v>102</v>
      </c>
      <c r="CB260" s="93" t="s">
        <v>102</v>
      </c>
      <c r="CC260" s="93" t="s">
        <v>102</v>
      </c>
      <c r="CD260" s="93" t="s">
        <v>102</v>
      </c>
      <c r="CE260" s="193" t="s">
        <v>102</v>
      </c>
      <c r="CF260" s="194" t="s">
        <v>436</v>
      </c>
      <c r="CG260" s="195" t="s">
        <v>6070</v>
      </c>
      <c r="CH260" s="101" t="s">
        <v>563</v>
      </c>
      <c r="CI260" s="102"/>
      <c r="CJ260" s="196" t="s">
        <v>577</v>
      </c>
      <c r="CK260" s="104" t="s">
        <v>190</v>
      </c>
      <c r="CL260" s="105"/>
      <c r="CM260" s="83" t="s">
        <v>578</v>
      </c>
      <c r="CN260" s="106" t="s">
        <v>108</v>
      </c>
      <c r="CO260" s="197" t="s">
        <v>566</v>
      </c>
      <c r="CP260" s="107"/>
      <c r="CQ260" s="198" t="s">
        <v>107</v>
      </c>
      <c r="CR260" s="198" t="s">
        <v>107</v>
      </c>
      <c r="CS260" s="199"/>
      <c r="CT260" s="83" t="s">
        <v>109</v>
      </c>
      <c r="CU260" s="83" t="s">
        <v>109</v>
      </c>
      <c r="CV260" s="83">
        <v>92</v>
      </c>
      <c r="CW260" s="83" t="s">
        <v>270</v>
      </c>
      <c r="CX260" s="83">
        <v>92</v>
      </c>
      <c r="CY260" s="83" t="s">
        <v>108</v>
      </c>
      <c r="CZ260" s="83">
        <v>340441.5</v>
      </c>
      <c r="DA260" s="83" t="s">
        <v>6071</v>
      </c>
      <c r="DB260" s="83" t="s">
        <v>118</v>
      </c>
      <c r="DC260" s="83" t="s">
        <v>108</v>
      </c>
      <c r="DD260" s="83">
        <v>2005</v>
      </c>
      <c r="DE260" s="83" t="s">
        <v>173</v>
      </c>
      <c r="DF260" s="83" t="s">
        <v>118</v>
      </c>
      <c r="DG260" s="83" t="s">
        <v>500</v>
      </c>
      <c r="DH260" s="83"/>
      <c r="DI260" s="85">
        <v>43646</v>
      </c>
      <c r="DJ260" s="83" t="s">
        <v>584</v>
      </c>
      <c r="DK260" s="83" t="s">
        <v>102</v>
      </c>
      <c r="DL260" s="83" t="s">
        <v>482</v>
      </c>
      <c r="DM260" s="83">
        <v>0</v>
      </c>
      <c r="DN260" s="83" t="s">
        <v>483</v>
      </c>
      <c r="DO260" s="83">
        <v>1</v>
      </c>
      <c r="DP260" s="83">
        <v>2</v>
      </c>
      <c r="DQ260" s="83"/>
      <c r="DR260" s="83" t="s">
        <v>108</v>
      </c>
      <c r="DS260" s="83" t="s">
        <v>497</v>
      </c>
      <c r="DU260" s="215" t="s">
        <v>269</v>
      </c>
      <c r="DV260" s="136">
        <v>1</v>
      </c>
      <c r="DW260" s="136">
        <v>3</v>
      </c>
      <c r="DX260" s="215" t="s">
        <v>269</v>
      </c>
      <c r="DY260" s="215" t="s">
        <v>269</v>
      </c>
      <c r="DZ260" s="215" t="s">
        <v>269</v>
      </c>
      <c r="EA260" s="215" t="s">
        <v>269</v>
      </c>
      <c r="EB260" s="215" t="s">
        <v>269</v>
      </c>
      <c r="EC260" s="215" t="s">
        <v>269</v>
      </c>
      <c r="ED260" s="215" t="s">
        <v>269</v>
      </c>
      <c r="EE260" s="215" t="s">
        <v>269</v>
      </c>
    </row>
    <row r="261" spans="1:135" ht="57.6" x14ac:dyDescent="0.55000000000000004">
      <c r="A261" s="83" t="s">
        <v>130</v>
      </c>
      <c r="B261" s="136">
        <v>293255</v>
      </c>
      <c r="C261" t="s">
        <v>912</v>
      </c>
      <c r="D261" s="83" t="s">
        <v>228</v>
      </c>
      <c r="E261" s="138">
        <v>285409620427</v>
      </c>
      <c r="F261" s="83" t="s">
        <v>143</v>
      </c>
      <c r="G261" s="85">
        <v>43620</v>
      </c>
      <c r="H261" s="83" t="s">
        <v>98</v>
      </c>
      <c r="I261" s="84" t="s">
        <v>612</v>
      </c>
      <c r="J261" s="207" t="s">
        <v>628</v>
      </c>
      <c r="K261" s="208" t="s">
        <v>633</v>
      </c>
      <c r="L261" s="83" t="s">
        <v>108</v>
      </c>
      <c r="M261" s="184" t="s">
        <v>102</v>
      </c>
      <c r="N261" s="184" t="s">
        <v>556</v>
      </c>
      <c r="O261" s="85" t="s">
        <v>102</v>
      </c>
      <c r="P261" s="185">
        <v>42491</v>
      </c>
      <c r="Q261" s="186" t="s">
        <v>202</v>
      </c>
      <c r="R261" s="186" t="s">
        <v>613</v>
      </c>
      <c r="S261" s="186"/>
      <c r="T261" s="187"/>
      <c r="U261" s="188" t="s">
        <v>295</v>
      </c>
      <c r="V261" s="188" t="s">
        <v>205</v>
      </c>
      <c r="W261" s="188" t="s">
        <v>295</v>
      </c>
      <c r="X261" s="189" t="s">
        <v>107</v>
      </c>
      <c r="Y261" s="190" t="s">
        <v>614</v>
      </c>
      <c r="Z261" s="83">
        <v>700</v>
      </c>
      <c r="AA261" s="83" t="s">
        <v>193</v>
      </c>
      <c r="AB261" s="83" t="s">
        <v>181</v>
      </c>
      <c r="AC261" s="83" t="s">
        <v>102</v>
      </c>
      <c r="AD261" s="83" t="s">
        <v>6072</v>
      </c>
      <c r="AE261" s="83" t="s">
        <v>6073</v>
      </c>
      <c r="AF261" s="83" t="s">
        <v>102</v>
      </c>
      <c r="AG261" s="83" t="s">
        <v>175</v>
      </c>
      <c r="AH261" s="83" t="s">
        <v>6074</v>
      </c>
      <c r="AI261" s="83" t="s">
        <v>104</v>
      </c>
      <c r="AJ261" s="83" t="s">
        <v>105</v>
      </c>
      <c r="AK261" s="191" t="s">
        <v>6072</v>
      </c>
      <c r="AL261" s="191" t="s">
        <v>6073</v>
      </c>
      <c r="AM261" s="191" t="s">
        <v>102</v>
      </c>
      <c r="AN261" s="191" t="s">
        <v>175</v>
      </c>
      <c r="AO261" s="191" t="s">
        <v>6074</v>
      </c>
      <c r="AP261" s="191" t="s">
        <v>104</v>
      </c>
      <c r="AQ261" s="191" t="s">
        <v>105</v>
      </c>
      <c r="AR261" s="191" t="s">
        <v>106</v>
      </c>
      <c r="AS261" s="191"/>
      <c r="AT261" s="191"/>
      <c r="AU261" s="191"/>
      <c r="AV261" s="191"/>
      <c r="AW261" s="191"/>
      <c r="AX261" s="191" t="s">
        <v>575</v>
      </c>
      <c r="AY261" s="192" t="s">
        <v>454</v>
      </c>
      <c r="AZ261" s="192" t="s">
        <v>108</v>
      </c>
      <c r="BA261" s="91" t="s">
        <v>108</v>
      </c>
      <c r="BB261" s="90">
        <v>0</v>
      </c>
      <c r="BC261" s="93" t="s">
        <v>102</v>
      </c>
      <c r="BD261" s="93" t="s">
        <v>102</v>
      </c>
      <c r="BE261" s="93" t="s">
        <v>102</v>
      </c>
      <c r="BF261" s="93" t="s">
        <v>102</v>
      </c>
      <c r="BG261" s="97" t="s">
        <v>108</v>
      </c>
      <c r="BH261" s="93" t="s">
        <v>108</v>
      </c>
      <c r="BI261" s="93" t="s">
        <v>102</v>
      </c>
      <c r="BJ261" s="93" t="s">
        <v>102</v>
      </c>
      <c r="BK261" s="93" t="s">
        <v>102</v>
      </c>
      <c r="BL261" s="93" t="s">
        <v>102</v>
      </c>
      <c r="BM261" s="93" t="s">
        <v>102</v>
      </c>
      <c r="BN261" s="93" t="s">
        <v>102</v>
      </c>
      <c r="BO261" s="93" t="s">
        <v>102</v>
      </c>
      <c r="BP261" s="96" t="s">
        <v>102</v>
      </c>
      <c r="BQ261" s="90">
        <v>0</v>
      </c>
      <c r="BR261" s="93" t="s">
        <v>102</v>
      </c>
      <c r="BS261" s="93" t="s">
        <v>102</v>
      </c>
      <c r="BT261" s="93" t="s">
        <v>102</v>
      </c>
      <c r="BU261" s="93" t="s">
        <v>102</v>
      </c>
      <c r="BV261" s="97" t="s">
        <v>108</v>
      </c>
      <c r="BW261" s="93" t="s">
        <v>108</v>
      </c>
      <c r="BX261" s="95" t="s">
        <v>102</v>
      </c>
      <c r="BY261" s="93" t="s">
        <v>102</v>
      </c>
      <c r="BZ261" s="93" t="s">
        <v>102</v>
      </c>
      <c r="CA261" s="93" t="s">
        <v>102</v>
      </c>
      <c r="CB261" s="93" t="s">
        <v>102</v>
      </c>
      <c r="CC261" s="93" t="s">
        <v>102</v>
      </c>
      <c r="CD261" s="93" t="s">
        <v>102</v>
      </c>
      <c r="CE261" s="193" t="s">
        <v>102</v>
      </c>
      <c r="CF261" s="194" t="s">
        <v>508</v>
      </c>
      <c r="CG261" s="195" t="s">
        <v>102</v>
      </c>
      <c r="CH261" s="101" t="e">
        <v>#N/A</v>
      </c>
      <c r="CI261" s="102" t="s">
        <v>580</v>
      </c>
      <c r="CJ261" s="196" t="s">
        <v>108</v>
      </c>
      <c r="CK261" s="104" t="s">
        <v>109</v>
      </c>
      <c r="CL261" s="105" t="s">
        <v>579</v>
      </c>
      <c r="CM261" s="83" t="s">
        <v>108</v>
      </c>
      <c r="CN261" s="106" t="s">
        <v>108</v>
      </c>
      <c r="CO261" s="197" t="s">
        <v>108</v>
      </c>
      <c r="CP261" s="107"/>
      <c r="CQ261" s="198" t="s">
        <v>474</v>
      </c>
      <c r="CR261" s="198" t="s">
        <v>474</v>
      </c>
      <c r="CS261" s="199" t="s">
        <v>616</v>
      </c>
      <c r="CT261" s="83" t="s">
        <v>109</v>
      </c>
      <c r="CU261" s="83" t="s">
        <v>109</v>
      </c>
      <c r="CV261" s="83">
        <v>86</v>
      </c>
      <c r="CW261" s="83" t="s">
        <v>112</v>
      </c>
      <c r="CX261" s="83">
        <v>86</v>
      </c>
      <c r="CY261" s="83" t="s">
        <v>6075</v>
      </c>
      <c r="CZ261" s="83">
        <v>341761</v>
      </c>
      <c r="DA261" s="83" t="s">
        <v>138</v>
      </c>
      <c r="DB261" s="83" t="s">
        <v>124</v>
      </c>
      <c r="DC261" s="83" t="s">
        <v>501</v>
      </c>
      <c r="DD261" s="83">
        <v>9434</v>
      </c>
      <c r="DE261" s="83" t="s">
        <v>582</v>
      </c>
      <c r="DF261" s="83" t="s">
        <v>145</v>
      </c>
      <c r="DG261" s="83" t="s">
        <v>501</v>
      </c>
      <c r="DH261" s="83" t="s">
        <v>582</v>
      </c>
      <c r="DI261" s="85">
        <v>43646</v>
      </c>
      <c r="DJ261" s="83" t="s">
        <v>584</v>
      </c>
      <c r="DK261" s="83" t="s">
        <v>102</v>
      </c>
      <c r="DL261" s="83" t="s">
        <v>482</v>
      </c>
      <c r="DM261" s="83">
        <v>0</v>
      </c>
      <c r="DN261" s="83" t="s">
        <v>238</v>
      </c>
      <c r="DO261" s="83">
        <v>1</v>
      </c>
      <c r="DP261" s="83">
        <v>6</v>
      </c>
      <c r="DQ261" s="83"/>
      <c r="DR261" s="83" t="s">
        <v>108</v>
      </c>
      <c r="DS261" s="83" t="s">
        <v>497</v>
      </c>
      <c r="DU261" s="215" t="s">
        <v>269</v>
      </c>
      <c r="DV261" s="136">
        <v>1</v>
      </c>
      <c r="DW261" s="136">
        <v>3</v>
      </c>
      <c r="DX261" s="215" t="s">
        <v>269</v>
      </c>
      <c r="DY261" s="215" t="s">
        <v>269</v>
      </c>
      <c r="DZ261" s="215" t="s">
        <v>269</v>
      </c>
      <c r="EA261" s="215" t="s">
        <v>269</v>
      </c>
      <c r="EB261" s="215" t="s">
        <v>269</v>
      </c>
      <c r="EC261" s="215" t="s">
        <v>269</v>
      </c>
      <c r="ED261" s="215" t="s">
        <v>269</v>
      </c>
      <c r="EE261" s="215" t="s">
        <v>269</v>
      </c>
    </row>
    <row r="262" spans="1:135" ht="28.8" x14ac:dyDescent="0.55000000000000004">
      <c r="A262" s="83" t="s">
        <v>130</v>
      </c>
      <c r="B262" s="136">
        <v>771259</v>
      </c>
      <c r="C262" t="s">
        <v>913</v>
      </c>
      <c r="D262" s="83" t="s">
        <v>228</v>
      </c>
      <c r="E262" s="138">
        <v>336586002810</v>
      </c>
      <c r="F262" s="83" t="s">
        <v>114</v>
      </c>
      <c r="G262" s="85">
        <v>43634</v>
      </c>
      <c r="H262" s="83" t="s">
        <v>98</v>
      </c>
      <c r="I262" s="84" t="s">
        <v>618</v>
      </c>
      <c r="J262" s="207" t="s">
        <v>629</v>
      </c>
      <c r="K262" s="208" t="s">
        <v>634</v>
      </c>
      <c r="L262" s="83" t="s">
        <v>108</v>
      </c>
      <c r="M262" s="184">
        <v>27554</v>
      </c>
      <c r="N262" s="184"/>
      <c r="O262" s="85" t="s">
        <v>102</v>
      </c>
      <c r="P262" s="185">
        <v>43013</v>
      </c>
      <c r="Q262" s="186" t="s">
        <v>203</v>
      </c>
      <c r="R262" s="186"/>
      <c r="S262" s="186"/>
      <c r="T262" s="187"/>
      <c r="U262" s="188" t="s">
        <v>296</v>
      </c>
      <c r="V262" s="188" t="s">
        <v>205</v>
      </c>
      <c r="W262" s="189" t="s">
        <v>619</v>
      </c>
      <c r="X262" s="189" t="s">
        <v>107</v>
      </c>
      <c r="Y262" s="190" t="s">
        <v>614</v>
      </c>
      <c r="Z262" s="83">
        <v>700</v>
      </c>
      <c r="AA262" s="83" t="s">
        <v>193</v>
      </c>
      <c r="AB262" s="83" t="s">
        <v>181</v>
      </c>
      <c r="AC262" s="83" t="s">
        <v>102</v>
      </c>
      <c r="AD262" s="83" t="s">
        <v>6076</v>
      </c>
      <c r="AE262" s="83" t="s">
        <v>102</v>
      </c>
      <c r="AF262" s="83" t="s">
        <v>102</v>
      </c>
      <c r="AG262" s="83" t="s">
        <v>174</v>
      </c>
      <c r="AH262" s="83" t="s">
        <v>6065</v>
      </c>
      <c r="AI262" s="83" t="s">
        <v>104</v>
      </c>
      <c r="AJ262" s="83" t="s">
        <v>105</v>
      </c>
      <c r="AK262" s="191" t="s">
        <v>6076</v>
      </c>
      <c r="AL262" s="191" t="s">
        <v>102</v>
      </c>
      <c r="AM262" s="191" t="s">
        <v>102</v>
      </c>
      <c r="AN262" s="191" t="s">
        <v>174</v>
      </c>
      <c r="AO262" s="191" t="s">
        <v>6065</v>
      </c>
      <c r="AP262" s="191" t="s">
        <v>104</v>
      </c>
      <c r="AQ262" s="191" t="s">
        <v>105</v>
      </c>
      <c r="AR262" s="191" t="s">
        <v>106</v>
      </c>
      <c r="AS262" s="191" t="s">
        <v>6076</v>
      </c>
      <c r="AT262" s="191" t="s">
        <v>488</v>
      </c>
      <c r="AU262" s="191" t="s">
        <v>6077</v>
      </c>
      <c r="AV262" s="191" t="s">
        <v>104</v>
      </c>
      <c r="AW262" s="191" t="s">
        <v>204</v>
      </c>
      <c r="AX262" s="191"/>
      <c r="AY262" s="192" t="s">
        <v>454</v>
      </c>
      <c r="AZ262" s="192" t="s">
        <v>416</v>
      </c>
      <c r="BA262" s="91" t="s">
        <v>108</v>
      </c>
      <c r="BB262" s="90">
        <v>0</v>
      </c>
      <c r="BC262" s="93" t="s">
        <v>102</v>
      </c>
      <c r="BD262" s="93" t="s">
        <v>102</v>
      </c>
      <c r="BE262" s="93" t="s">
        <v>102</v>
      </c>
      <c r="BF262" s="93" t="s">
        <v>102</v>
      </c>
      <c r="BG262" s="97" t="s">
        <v>108</v>
      </c>
      <c r="BH262" s="93" t="s">
        <v>108</v>
      </c>
      <c r="BI262" s="93" t="s">
        <v>102</v>
      </c>
      <c r="BJ262" s="93" t="s">
        <v>102</v>
      </c>
      <c r="BK262" s="93" t="s">
        <v>102</v>
      </c>
      <c r="BL262" s="93" t="s">
        <v>102</v>
      </c>
      <c r="BM262" s="93" t="s">
        <v>102</v>
      </c>
      <c r="BN262" s="93" t="s">
        <v>102</v>
      </c>
      <c r="BO262" s="93" t="s">
        <v>102</v>
      </c>
      <c r="BP262" s="96" t="s">
        <v>102</v>
      </c>
      <c r="BQ262" s="90">
        <v>0</v>
      </c>
      <c r="BR262" s="93" t="s">
        <v>102</v>
      </c>
      <c r="BS262" s="93" t="s">
        <v>102</v>
      </c>
      <c r="BT262" s="93" t="s">
        <v>102</v>
      </c>
      <c r="BU262" s="93" t="s">
        <v>102</v>
      </c>
      <c r="BV262" s="97" t="s">
        <v>108</v>
      </c>
      <c r="BW262" s="93" t="s">
        <v>108</v>
      </c>
      <c r="BX262" s="95" t="s">
        <v>102</v>
      </c>
      <c r="BY262" s="93" t="s">
        <v>102</v>
      </c>
      <c r="BZ262" s="93" t="s">
        <v>102</v>
      </c>
      <c r="CA262" s="93" t="s">
        <v>102</v>
      </c>
      <c r="CB262" s="93" t="s">
        <v>102</v>
      </c>
      <c r="CC262" s="93" t="s">
        <v>102</v>
      </c>
      <c r="CD262" s="93" t="s">
        <v>102</v>
      </c>
      <c r="CE262" s="193" t="s">
        <v>102</v>
      </c>
      <c r="CF262" s="194" t="s">
        <v>436</v>
      </c>
      <c r="CG262" s="195" t="s">
        <v>6078</v>
      </c>
      <c r="CH262" s="101" t="s">
        <v>310</v>
      </c>
      <c r="CI262" s="102"/>
      <c r="CJ262" s="196" t="s">
        <v>6079</v>
      </c>
      <c r="CK262" s="104" t="s">
        <v>190</v>
      </c>
      <c r="CL262" s="105"/>
      <c r="CM262" s="83" t="s">
        <v>623</v>
      </c>
      <c r="CN262" s="106" t="s">
        <v>624</v>
      </c>
      <c r="CO262" s="197" t="s">
        <v>625</v>
      </c>
      <c r="CP262" s="107"/>
      <c r="CQ262" s="198" t="s">
        <v>474</v>
      </c>
      <c r="CR262" s="198" t="s">
        <v>474</v>
      </c>
      <c r="CS262" s="199"/>
      <c r="CT262" s="83" t="s">
        <v>109</v>
      </c>
      <c r="CU262" s="83" t="s">
        <v>109</v>
      </c>
      <c r="CV262" s="83">
        <v>43</v>
      </c>
      <c r="CW262" s="83" t="s">
        <v>139</v>
      </c>
      <c r="CX262" s="83">
        <v>43</v>
      </c>
      <c r="CY262" s="83" t="s">
        <v>108</v>
      </c>
      <c r="CZ262" s="83">
        <v>343080.5</v>
      </c>
      <c r="DA262" s="83" t="s">
        <v>581</v>
      </c>
      <c r="DB262" s="83" t="s">
        <v>152</v>
      </c>
      <c r="DC262" s="83" t="s">
        <v>500</v>
      </c>
      <c r="DD262" s="83">
        <v>7894</v>
      </c>
      <c r="DE262" s="83" t="s">
        <v>606</v>
      </c>
      <c r="DF262" s="83" t="s">
        <v>152</v>
      </c>
      <c r="DG262" s="83" t="s">
        <v>500</v>
      </c>
      <c r="DH262" s="83"/>
      <c r="DI262" s="85">
        <v>43646</v>
      </c>
      <c r="DJ262" s="83" t="s">
        <v>584</v>
      </c>
      <c r="DK262" s="83" t="s">
        <v>102</v>
      </c>
      <c r="DL262" s="83" t="s">
        <v>482</v>
      </c>
      <c r="DM262" s="83">
        <v>0</v>
      </c>
      <c r="DN262" s="83" t="s">
        <v>483</v>
      </c>
      <c r="DO262" s="83">
        <v>1</v>
      </c>
      <c r="DP262" s="83">
        <v>3</v>
      </c>
      <c r="DQ262" s="83"/>
      <c r="DR262" s="83" t="s">
        <v>108</v>
      </c>
      <c r="DS262" s="83" t="s">
        <v>497</v>
      </c>
      <c r="DU262" s="215" t="s">
        <v>269</v>
      </c>
      <c r="DV262" s="136">
        <v>1</v>
      </c>
      <c r="DW262" s="136">
        <v>3</v>
      </c>
      <c r="DX262" s="215" t="s">
        <v>269</v>
      </c>
      <c r="DY262" s="215" t="s">
        <v>269</v>
      </c>
      <c r="DZ262" s="215" t="s">
        <v>269</v>
      </c>
      <c r="EA262" s="215" t="s">
        <v>269</v>
      </c>
      <c r="EB262" s="215" t="s">
        <v>269</v>
      </c>
      <c r="EC262" s="215" t="s">
        <v>269</v>
      </c>
      <c r="ED262" s="215" t="s">
        <v>269</v>
      </c>
      <c r="EE262" s="215" t="s">
        <v>269</v>
      </c>
    </row>
    <row r="263" spans="1:135" ht="28.8" x14ac:dyDescent="0.55000000000000004">
      <c r="A263" s="83" t="s">
        <v>130</v>
      </c>
      <c r="B263" s="136">
        <v>636996</v>
      </c>
      <c r="C263" t="s">
        <v>914</v>
      </c>
      <c r="D263" s="83" t="s">
        <v>228</v>
      </c>
      <c r="E263" s="138">
        <v>110067373929</v>
      </c>
      <c r="F263" s="83" t="s">
        <v>114</v>
      </c>
      <c r="G263" s="85">
        <v>43643</v>
      </c>
      <c r="H263" s="211" t="s">
        <v>98</v>
      </c>
      <c r="I263" s="84" t="s">
        <v>610</v>
      </c>
      <c r="J263" s="207" t="s">
        <v>627</v>
      </c>
      <c r="K263" s="208" t="s">
        <v>630</v>
      </c>
      <c r="L263" s="83" t="s">
        <v>108</v>
      </c>
      <c r="M263" s="184">
        <v>24465</v>
      </c>
      <c r="N263" s="184"/>
      <c r="O263" s="85" t="s">
        <v>102</v>
      </c>
      <c r="P263" s="185">
        <v>42491</v>
      </c>
      <c r="Q263" s="186" t="s">
        <v>203</v>
      </c>
      <c r="R263" s="186"/>
      <c r="S263" s="186"/>
      <c r="T263" s="187"/>
      <c r="U263" s="188" t="s">
        <v>296</v>
      </c>
      <c r="V263" s="188" t="s">
        <v>297</v>
      </c>
      <c r="W263" s="188" t="s">
        <v>297</v>
      </c>
      <c r="X263" s="189" t="s">
        <v>167</v>
      </c>
      <c r="Y263" s="190"/>
      <c r="Z263" s="83">
        <v>700</v>
      </c>
      <c r="AA263" s="83" t="s">
        <v>193</v>
      </c>
      <c r="AB263" s="83" t="s">
        <v>181</v>
      </c>
      <c r="AC263" s="83" t="s">
        <v>102</v>
      </c>
      <c r="AD263" s="83" t="s">
        <v>6080</v>
      </c>
      <c r="AE263" s="83" t="s">
        <v>102</v>
      </c>
      <c r="AF263" s="83" t="s">
        <v>102</v>
      </c>
      <c r="AG263" s="83" t="s">
        <v>119</v>
      </c>
      <c r="AH263" s="83" t="s">
        <v>6081</v>
      </c>
      <c r="AI263" s="83" t="s">
        <v>104</v>
      </c>
      <c r="AJ263" s="83" t="s">
        <v>105</v>
      </c>
      <c r="AK263" s="191" t="s">
        <v>6080</v>
      </c>
      <c r="AL263" s="191" t="s">
        <v>102</v>
      </c>
      <c r="AM263" s="191" t="s">
        <v>102</v>
      </c>
      <c r="AN263" s="191" t="s">
        <v>119</v>
      </c>
      <c r="AO263" s="191" t="s">
        <v>6081</v>
      </c>
      <c r="AP263" s="191" t="s">
        <v>104</v>
      </c>
      <c r="AQ263" s="191" t="s">
        <v>105</v>
      </c>
      <c r="AR263" s="191" t="s">
        <v>106</v>
      </c>
      <c r="AS263" s="191" t="s">
        <v>6080</v>
      </c>
      <c r="AT263" s="191" t="s">
        <v>485</v>
      </c>
      <c r="AU263" s="191" t="s">
        <v>6081</v>
      </c>
      <c r="AV263" s="191" t="s">
        <v>104</v>
      </c>
      <c r="AW263" s="191" t="s">
        <v>204</v>
      </c>
      <c r="AX263" s="191"/>
      <c r="AY263" s="192" t="s">
        <v>454</v>
      </c>
      <c r="AZ263" s="192" t="s">
        <v>416</v>
      </c>
      <c r="BA263" s="91" t="s">
        <v>108</v>
      </c>
      <c r="BB263" s="90">
        <v>0</v>
      </c>
      <c r="BC263" s="93" t="s">
        <v>102</v>
      </c>
      <c r="BD263" s="93" t="s">
        <v>102</v>
      </c>
      <c r="BE263" s="93" t="s">
        <v>102</v>
      </c>
      <c r="BF263" s="93" t="s">
        <v>102</v>
      </c>
      <c r="BG263" s="97" t="s">
        <v>108</v>
      </c>
      <c r="BH263" s="93" t="s">
        <v>108</v>
      </c>
      <c r="BI263" s="93" t="s">
        <v>102</v>
      </c>
      <c r="BJ263" s="93" t="s">
        <v>102</v>
      </c>
      <c r="BK263" s="93" t="s">
        <v>102</v>
      </c>
      <c r="BL263" s="93" t="s">
        <v>102</v>
      </c>
      <c r="BM263" s="93" t="s">
        <v>102</v>
      </c>
      <c r="BN263" s="93" t="s">
        <v>102</v>
      </c>
      <c r="BO263" s="93" t="s">
        <v>102</v>
      </c>
      <c r="BP263" s="96" t="s">
        <v>102</v>
      </c>
      <c r="BQ263" s="90">
        <v>0</v>
      </c>
      <c r="BR263" s="93" t="s">
        <v>102</v>
      </c>
      <c r="BS263" s="93" t="s">
        <v>102</v>
      </c>
      <c r="BT263" s="93" t="s">
        <v>102</v>
      </c>
      <c r="BU263" s="93" t="s">
        <v>102</v>
      </c>
      <c r="BV263" s="97" t="s">
        <v>108</v>
      </c>
      <c r="BW263" s="93" t="s">
        <v>108</v>
      </c>
      <c r="BX263" s="95" t="s">
        <v>102</v>
      </c>
      <c r="BY263" s="93" t="s">
        <v>102</v>
      </c>
      <c r="BZ263" s="93" t="s">
        <v>102</v>
      </c>
      <c r="CA263" s="93" t="s">
        <v>102</v>
      </c>
      <c r="CB263" s="93" t="s">
        <v>102</v>
      </c>
      <c r="CC263" s="93" t="s">
        <v>102</v>
      </c>
      <c r="CD263" s="93" t="s">
        <v>102</v>
      </c>
      <c r="CE263" s="193" t="s">
        <v>102</v>
      </c>
      <c r="CF263" s="194" t="s">
        <v>436</v>
      </c>
      <c r="CG263" s="195" t="s">
        <v>6082</v>
      </c>
      <c r="CH263" s="101" t="s">
        <v>563</v>
      </c>
      <c r="CI263" s="102"/>
      <c r="CJ263" s="196" t="s">
        <v>577</v>
      </c>
      <c r="CK263" s="104" t="s">
        <v>190</v>
      </c>
      <c r="CL263" s="105"/>
      <c r="CM263" s="83" t="s">
        <v>578</v>
      </c>
      <c r="CN263" s="106" t="s">
        <v>108</v>
      </c>
      <c r="CO263" s="197" t="s">
        <v>566</v>
      </c>
      <c r="CP263" s="107"/>
      <c r="CQ263" s="198" t="s">
        <v>107</v>
      </c>
      <c r="CR263" s="198" t="s">
        <v>107</v>
      </c>
      <c r="CS263" s="199"/>
      <c r="CT263" s="83" t="s">
        <v>109</v>
      </c>
      <c r="CU263" s="83" t="s">
        <v>109</v>
      </c>
      <c r="CV263" s="83">
        <v>29</v>
      </c>
      <c r="CW263" s="83" t="s">
        <v>270</v>
      </c>
      <c r="CX263" s="83">
        <v>29</v>
      </c>
      <c r="CY263" s="83" t="s">
        <v>108</v>
      </c>
      <c r="CZ263" s="83">
        <v>344400</v>
      </c>
      <c r="DA263" s="83" t="s">
        <v>6083</v>
      </c>
      <c r="DB263" s="83" t="s">
        <v>118</v>
      </c>
      <c r="DC263" s="83" t="s">
        <v>108</v>
      </c>
      <c r="DD263" s="83">
        <v>6360</v>
      </c>
      <c r="DE263" s="83" t="s">
        <v>173</v>
      </c>
      <c r="DF263" s="83" t="s">
        <v>118</v>
      </c>
      <c r="DG263" s="83" t="s">
        <v>500</v>
      </c>
      <c r="DH263" s="83"/>
      <c r="DI263" s="85">
        <v>43646</v>
      </c>
      <c r="DJ263" s="83" t="s">
        <v>584</v>
      </c>
      <c r="DK263" s="83" t="s">
        <v>102</v>
      </c>
      <c r="DL263" s="83" t="s">
        <v>482</v>
      </c>
      <c r="DM263" s="83">
        <v>0</v>
      </c>
      <c r="DN263" s="83" t="s">
        <v>483</v>
      </c>
      <c r="DO263" s="83">
        <v>1</v>
      </c>
      <c r="DP263" s="83">
        <v>5</v>
      </c>
      <c r="DQ263" s="83"/>
      <c r="DR263" s="83" t="s">
        <v>108</v>
      </c>
      <c r="DS263" s="83" t="s">
        <v>497</v>
      </c>
      <c r="DU263" s="215" t="s">
        <v>269</v>
      </c>
      <c r="DV263" s="136">
        <v>1</v>
      </c>
      <c r="DW263" s="136">
        <v>3</v>
      </c>
      <c r="DX263" s="215" t="s">
        <v>269</v>
      </c>
      <c r="DY263" s="215" t="s">
        <v>269</v>
      </c>
      <c r="DZ263" s="215" t="s">
        <v>269</v>
      </c>
      <c r="EA263" s="215" t="s">
        <v>269</v>
      </c>
      <c r="EB263" s="215" t="s">
        <v>269</v>
      </c>
      <c r="EC263" s="215" t="s">
        <v>269</v>
      </c>
      <c r="ED263" s="215" t="s">
        <v>269</v>
      </c>
      <c r="EE263" s="215" t="s">
        <v>269</v>
      </c>
    </row>
    <row r="264" spans="1:135" ht="57.6" x14ac:dyDescent="0.55000000000000004">
      <c r="A264" s="83" t="s">
        <v>130</v>
      </c>
      <c r="B264" s="136">
        <v>576535</v>
      </c>
      <c r="C264" t="s">
        <v>915</v>
      </c>
      <c r="D264" s="83" t="s">
        <v>228</v>
      </c>
      <c r="E264" s="138">
        <v>725381547630</v>
      </c>
      <c r="F264" s="83" t="s">
        <v>143</v>
      </c>
      <c r="G264" s="85">
        <v>43620</v>
      </c>
      <c r="H264" s="83" t="s">
        <v>98</v>
      </c>
      <c r="I264" s="84" t="s">
        <v>612</v>
      </c>
      <c r="J264" s="207" t="s">
        <v>628</v>
      </c>
      <c r="K264" s="208" t="s">
        <v>633</v>
      </c>
      <c r="L264" s="83" t="s">
        <v>108</v>
      </c>
      <c r="M264" s="184" t="s">
        <v>102</v>
      </c>
      <c r="N264" s="184" t="s">
        <v>556</v>
      </c>
      <c r="O264" s="85" t="s">
        <v>102</v>
      </c>
      <c r="P264" s="185">
        <v>42491</v>
      </c>
      <c r="Q264" s="186" t="s">
        <v>202</v>
      </c>
      <c r="R264" s="186" t="s">
        <v>613</v>
      </c>
      <c r="S264" s="186"/>
      <c r="T264" s="187"/>
      <c r="U264" s="188" t="s">
        <v>295</v>
      </c>
      <c r="V264" s="188" t="s">
        <v>205</v>
      </c>
      <c r="W264" s="188" t="s">
        <v>295</v>
      </c>
      <c r="X264" s="189" t="s">
        <v>107</v>
      </c>
      <c r="Y264" s="190" t="s">
        <v>614</v>
      </c>
      <c r="Z264" s="83">
        <v>700</v>
      </c>
      <c r="AA264" s="83" t="s">
        <v>193</v>
      </c>
      <c r="AB264" s="83" t="s">
        <v>181</v>
      </c>
      <c r="AC264" s="83" t="s">
        <v>102</v>
      </c>
      <c r="AD264" s="83" t="s">
        <v>6084</v>
      </c>
      <c r="AE264" s="83" t="s">
        <v>6085</v>
      </c>
      <c r="AF264" s="83" t="s">
        <v>102</v>
      </c>
      <c r="AG264" s="83" t="s">
        <v>175</v>
      </c>
      <c r="AH264" s="83" t="s">
        <v>6086</v>
      </c>
      <c r="AI264" s="83" t="s">
        <v>104</v>
      </c>
      <c r="AJ264" s="83" t="s">
        <v>105</v>
      </c>
      <c r="AK264" s="191" t="s">
        <v>6084</v>
      </c>
      <c r="AL264" s="191" t="s">
        <v>6085</v>
      </c>
      <c r="AM264" s="191" t="s">
        <v>102</v>
      </c>
      <c r="AN264" s="191" t="s">
        <v>175</v>
      </c>
      <c r="AO264" s="191" t="s">
        <v>6086</v>
      </c>
      <c r="AP264" s="191" t="s">
        <v>104</v>
      </c>
      <c r="AQ264" s="191" t="s">
        <v>105</v>
      </c>
      <c r="AR264" s="191" t="s">
        <v>106</v>
      </c>
      <c r="AS264" s="191"/>
      <c r="AT264" s="191"/>
      <c r="AU264" s="191"/>
      <c r="AV264" s="191"/>
      <c r="AW264" s="191"/>
      <c r="AX264" s="191" t="s">
        <v>575</v>
      </c>
      <c r="AY264" s="192" t="s">
        <v>454</v>
      </c>
      <c r="AZ264" s="192" t="s">
        <v>108</v>
      </c>
      <c r="BA264" s="91" t="s">
        <v>108</v>
      </c>
      <c r="BB264" s="90">
        <v>0</v>
      </c>
      <c r="BC264" s="93" t="s">
        <v>102</v>
      </c>
      <c r="BD264" s="93" t="s">
        <v>102</v>
      </c>
      <c r="BE264" s="93" t="s">
        <v>102</v>
      </c>
      <c r="BF264" s="93" t="s">
        <v>102</v>
      </c>
      <c r="BG264" s="97" t="s">
        <v>108</v>
      </c>
      <c r="BH264" s="93" t="s">
        <v>108</v>
      </c>
      <c r="BI264" s="93" t="s">
        <v>102</v>
      </c>
      <c r="BJ264" s="93" t="s">
        <v>102</v>
      </c>
      <c r="BK264" s="93" t="s">
        <v>102</v>
      </c>
      <c r="BL264" s="93" t="s">
        <v>102</v>
      </c>
      <c r="BM264" s="93" t="s">
        <v>102</v>
      </c>
      <c r="BN264" s="93" t="s">
        <v>102</v>
      </c>
      <c r="BO264" s="93" t="s">
        <v>102</v>
      </c>
      <c r="BP264" s="96" t="s">
        <v>102</v>
      </c>
      <c r="BQ264" s="90">
        <v>0</v>
      </c>
      <c r="BR264" s="93" t="s">
        <v>102</v>
      </c>
      <c r="BS264" s="93" t="s">
        <v>102</v>
      </c>
      <c r="BT264" s="93" t="s">
        <v>102</v>
      </c>
      <c r="BU264" s="93" t="s">
        <v>102</v>
      </c>
      <c r="BV264" s="97" t="s">
        <v>108</v>
      </c>
      <c r="BW264" s="93" t="s">
        <v>108</v>
      </c>
      <c r="BX264" s="95" t="s">
        <v>102</v>
      </c>
      <c r="BY264" s="93" t="s">
        <v>102</v>
      </c>
      <c r="BZ264" s="93" t="s">
        <v>102</v>
      </c>
      <c r="CA264" s="93" t="s">
        <v>102</v>
      </c>
      <c r="CB264" s="93" t="s">
        <v>102</v>
      </c>
      <c r="CC264" s="93" t="s">
        <v>102</v>
      </c>
      <c r="CD264" s="93" t="s">
        <v>102</v>
      </c>
      <c r="CE264" s="193" t="s">
        <v>102</v>
      </c>
      <c r="CF264" s="194" t="s">
        <v>508</v>
      </c>
      <c r="CG264" s="195" t="s">
        <v>102</v>
      </c>
      <c r="CH264" s="101" t="e">
        <v>#N/A</v>
      </c>
      <c r="CI264" s="102" t="s">
        <v>580</v>
      </c>
      <c r="CJ264" s="196" t="s">
        <v>108</v>
      </c>
      <c r="CK264" s="104" t="s">
        <v>109</v>
      </c>
      <c r="CL264" s="105" t="s">
        <v>579</v>
      </c>
      <c r="CM264" s="83" t="s">
        <v>108</v>
      </c>
      <c r="CN264" s="106" t="s">
        <v>108</v>
      </c>
      <c r="CO264" s="197" t="s">
        <v>108</v>
      </c>
      <c r="CP264" s="107"/>
      <c r="CQ264" s="198" t="s">
        <v>474</v>
      </c>
      <c r="CR264" s="198" t="s">
        <v>474</v>
      </c>
      <c r="CS264" s="199" t="s">
        <v>616</v>
      </c>
      <c r="CT264" s="83" t="s">
        <v>109</v>
      </c>
      <c r="CU264" s="83" t="s">
        <v>109</v>
      </c>
      <c r="CV264" s="83">
        <v>11</v>
      </c>
      <c r="CW264" s="83" t="s">
        <v>112</v>
      </c>
      <c r="CX264" s="83">
        <v>11</v>
      </c>
      <c r="CY264" s="83" t="s">
        <v>6087</v>
      </c>
      <c r="CZ264" s="83">
        <v>345719.5</v>
      </c>
      <c r="DA264" s="83" t="s">
        <v>138</v>
      </c>
      <c r="DB264" s="83" t="s">
        <v>124</v>
      </c>
      <c r="DC264" s="83" t="s">
        <v>501</v>
      </c>
      <c r="DD264" s="83">
        <v>5838</v>
      </c>
      <c r="DE264" s="83" t="s">
        <v>582</v>
      </c>
      <c r="DF264" s="83" t="s">
        <v>145</v>
      </c>
      <c r="DG264" s="83" t="s">
        <v>501</v>
      </c>
      <c r="DH264" s="83" t="s">
        <v>582</v>
      </c>
      <c r="DI264" s="85">
        <v>43646</v>
      </c>
      <c r="DJ264" s="83" t="s">
        <v>584</v>
      </c>
      <c r="DK264" s="83" t="s">
        <v>102</v>
      </c>
      <c r="DL264" s="83" t="s">
        <v>482</v>
      </c>
      <c r="DM264" s="83">
        <v>0</v>
      </c>
      <c r="DN264" s="83" t="s">
        <v>238</v>
      </c>
      <c r="DO264" s="83">
        <v>1</v>
      </c>
      <c r="DP264" s="83">
        <v>6</v>
      </c>
      <c r="DQ264" s="83"/>
      <c r="DR264" s="83" t="s">
        <v>108</v>
      </c>
      <c r="DS264" s="83" t="s">
        <v>497</v>
      </c>
      <c r="DU264" s="215" t="s">
        <v>269</v>
      </c>
      <c r="DV264" s="136">
        <v>1</v>
      </c>
      <c r="DW264" s="136">
        <v>3</v>
      </c>
      <c r="DX264" s="215" t="s">
        <v>269</v>
      </c>
      <c r="DY264" s="215" t="s">
        <v>269</v>
      </c>
      <c r="DZ264" s="215" t="s">
        <v>269</v>
      </c>
      <c r="EA264" s="215" t="s">
        <v>269</v>
      </c>
      <c r="EB264" s="215" t="s">
        <v>269</v>
      </c>
      <c r="EC264" s="215" t="s">
        <v>269</v>
      </c>
      <c r="ED264" s="215" t="s">
        <v>269</v>
      </c>
      <c r="EE264" s="215" t="s">
        <v>269</v>
      </c>
    </row>
    <row r="265" spans="1:135" ht="28.8" x14ac:dyDescent="0.55000000000000004">
      <c r="A265" s="83" t="s">
        <v>130</v>
      </c>
      <c r="B265" s="136">
        <v>469903</v>
      </c>
      <c r="C265" t="s">
        <v>916</v>
      </c>
      <c r="D265" s="83" t="s">
        <v>228</v>
      </c>
      <c r="E265" s="138">
        <v>752988904242</v>
      </c>
      <c r="F265" s="83" t="s">
        <v>114</v>
      </c>
      <c r="G265" s="85">
        <v>43634</v>
      </c>
      <c r="H265" s="83" t="s">
        <v>98</v>
      </c>
      <c r="I265" s="84" t="s">
        <v>618</v>
      </c>
      <c r="J265" s="207" t="s">
        <v>629</v>
      </c>
      <c r="K265" s="208" t="s">
        <v>634</v>
      </c>
      <c r="L265" s="83" t="s">
        <v>108</v>
      </c>
      <c r="M265" s="184">
        <v>27555</v>
      </c>
      <c r="N265" s="184"/>
      <c r="O265" s="85" t="s">
        <v>102</v>
      </c>
      <c r="P265" s="185">
        <v>43013</v>
      </c>
      <c r="Q265" s="186" t="s">
        <v>203</v>
      </c>
      <c r="R265" s="186"/>
      <c r="S265" s="186"/>
      <c r="T265" s="187"/>
      <c r="U265" s="188" t="s">
        <v>296</v>
      </c>
      <c r="V265" s="188" t="s">
        <v>205</v>
      </c>
      <c r="W265" s="189" t="s">
        <v>619</v>
      </c>
      <c r="X265" s="189" t="s">
        <v>107</v>
      </c>
      <c r="Y265" s="190" t="s">
        <v>614</v>
      </c>
      <c r="Z265" s="83">
        <v>700</v>
      </c>
      <c r="AA265" s="83" t="s">
        <v>193</v>
      </c>
      <c r="AB265" s="83" t="s">
        <v>181</v>
      </c>
      <c r="AC265" s="83" t="s">
        <v>102</v>
      </c>
      <c r="AD265" s="83" t="s">
        <v>6088</v>
      </c>
      <c r="AE265" s="83" t="s">
        <v>102</v>
      </c>
      <c r="AF265" s="83" t="s">
        <v>102</v>
      </c>
      <c r="AG265" s="83" t="s">
        <v>174</v>
      </c>
      <c r="AH265" s="83" t="s">
        <v>6077</v>
      </c>
      <c r="AI265" s="83" t="s">
        <v>104</v>
      </c>
      <c r="AJ265" s="83" t="s">
        <v>105</v>
      </c>
      <c r="AK265" s="191" t="s">
        <v>6088</v>
      </c>
      <c r="AL265" s="191" t="s">
        <v>102</v>
      </c>
      <c r="AM265" s="191" t="s">
        <v>102</v>
      </c>
      <c r="AN265" s="191" t="s">
        <v>174</v>
      </c>
      <c r="AO265" s="191" t="s">
        <v>6077</v>
      </c>
      <c r="AP265" s="191" t="s">
        <v>104</v>
      </c>
      <c r="AQ265" s="191" t="s">
        <v>105</v>
      </c>
      <c r="AR265" s="191" t="s">
        <v>106</v>
      </c>
      <c r="AS265" s="191" t="s">
        <v>6088</v>
      </c>
      <c r="AT265" s="191" t="s">
        <v>488</v>
      </c>
      <c r="AU265" s="191" t="s">
        <v>6089</v>
      </c>
      <c r="AV265" s="191" t="s">
        <v>104</v>
      </c>
      <c r="AW265" s="191" t="s">
        <v>204</v>
      </c>
      <c r="AX265" s="191"/>
      <c r="AY265" s="192" t="s">
        <v>454</v>
      </c>
      <c r="AZ265" s="192" t="s">
        <v>416</v>
      </c>
      <c r="BA265" s="91" t="s">
        <v>108</v>
      </c>
      <c r="BB265" s="90">
        <v>0</v>
      </c>
      <c r="BC265" s="93" t="s">
        <v>102</v>
      </c>
      <c r="BD265" s="93" t="s">
        <v>102</v>
      </c>
      <c r="BE265" s="93" t="s">
        <v>102</v>
      </c>
      <c r="BF265" s="93" t="s">
        <v>102</v>
      </c>
      <c r="BG265" s="97" t="s">
        <v>108</v>
      </c>
      <c r="BH265" s="93" t="s">
        <v>108</v>
      </c>
      <c r="BI265" s="93" t="s">
        <v>102</v>
      </c>
      <c r="BJ265" s="93" t="s">
        <v>102</v>
      </c>
      <c r="BK265" s="93" t="s">
        <v>102</v>
      </c>
      <c r="BL265" s="93" t="s">
        <v>102</v>
      </c>
      <c r="BM265" s="93" t="s">
        <v>102</v>
      </c>
      <c r="BN265" s="93" t="s">
        <v>102</v>
      </c>
      <c r="BO265" s="93" t="s">
        <v>102</v>
      </c>
      <c r="BP265" s="96" t="s">
        <v>102</v>
      </c>
      <c r="BQ265" s="90">
        <v>0</v>
      </c>
      <c r="BR265" s="93" t="s">
        <v>102</v>
      </c>
      <c r="BS265" s="93" t="s">
        <v>102</v>
      </c>
      <c r="BT265" s="93" t="s">
        <v>102</v>
      </c>
      <c r="BU265" s="93" t="s">
        <v>102</v>
      </c>
      <c r="BV265" s="97" t="s">
        <v>108</v>
      </c>
      <c r="BW265" s="93" t="s">
        <v>108</v>
      </c>
      <c r="BX265" s="95" t="s">
        <v>102</v>
      </c>
      <c r="BY265" s="93" t="s">
        <v>102</v>
      </c>
      <c r="BZ265" s="93" t="s">
        <v>102</v>
      </c>
      <c r="CA265" s="93" t="s">
        <v>102</v>
      </c>
      <c r="CB265" s="93" t="s">
        <v>102</v>
      </c>
      <c r="CC265" s="93" t="s">
        <v>102</v>
      </c>
      <c r="CD265" s="93" t="s">
        <v>102</v>
      </c>
      <c r="CE265" s="193" t="s">
        <v>102</v>
      </c>
      <c r="CF265" s="194" t="s">
        <v>436</v>
      </c>
      <c r="CG265" s="195" t="s">
        <v>6090</v>
      </c>
      <c r="CH265" s="101" t="s">
        <v>310</v>
      </c>
      <c r="CI265" s="102"/>
      <c r="CJ265" s="196" t="s">
        <v>6091</v>
      </c>
      <c r="CK265" s="104" t="s">
        <v>190</v>
      </c>
      <c r="CL265" s="105"/>
      <c r="CM265" s="83" t="s">
        <v>623</v>
      </c>
      <c r="CN265" s="106" t="s">
        <v>624</v>
      </c>
      <c r="CO265" s="197" t="s">
        <v>625</v>
      </c>
      <c r="CP265" s="107"/>
      <c r="CQ265" s="198" t="s">
        <v>474</v>
      </c>
      <c r="CR265" s="198" t="s">
        <v>474</v>
      </c>
      <c r="CS265" s="199"/>
      <c r="CT265" s="83" t="s">
        <v>109</v>
      </c>
      <c r="CU265" s="83" t="s">
        <v>109</v>
      </c>
      <c r="CV265" s="83">
        <v>80</v>
      </c>
      <c r="CW265" s="83" t="s">
        <v>139</v>
      </c>
      <c r="CX265" s="83">
        <v>80</v>
      </c>
      <c r="CY265" s="83" t="s">
        <v>108</v>
      </c>
      <c r="CZ265" s="83">
        <v>347039</v>
      </c>
      <c r="DA265" s="83" t="s">
        <v>581</v>
      </c>
      <c r="DB265" s="83" t="s">
        <v>152</v>
      </c>
      <c r="DC265" s="83" t="s">
        <v>500</v>
      </c>
      <c r="DD265" s="83">
        <v>6821</v>
      </c>
      <c r="DE265" s="83" t="s">
        <v>606</v>
      </c>
      <c r="DF265" s="83" t="s">
        <v>152</v>
      </c>
      <c r="DG265" s="83" t="s">
        <v>500</v>
      </c>
      <c r="DH265" s="83"/>
      <c r="DI265" s="85">
        <v>43646</v>
      </c>
      <c r="DJ265" s="83" t="s">
        <v>584</v>
      </c>
      <c r="DK265" s="83" t="s">
        <v>102</v>
      </c>
      <c r="DL265" s="83" t="s">
        <v>482</v>
      </c>
      <c r="DM265" s="83">
        <v>0</v>
      </c>
      <c r="DN265" s="83" t="s">
        <v>483</v>
      </c>
      <c r="DO265" s="83">
        <v>1</v>
      </c>
      <c r="DP265" s="83">
        <v>4</v>
      </c>
      <c r="DQ265" s="83"/>
      <c r="DR265" s="83" t="s">
        <v>108</v>
      </c>
      <c r="DS265" s="83" t="s">
        <v>497</v>
      </c>
      <c r="DU265" s="215" t="s">
        <v>269</v>
      </c>
      <c r="DV265" s="136">
        <v>1</v>
      </c>
      <c r="DW265" s="136">
        <v>3</v>
      </c>
      <c r="DX265" s="215" t="s">
        <v>269</v>
      </c>
      <c r="DY265" s="215" t="s">
        <v>269</v>
      </c>
      <c r="DZ265" s="215" t="s">
        <v>269</v>
      </c>
      <c r="EA265" s="215" t="s">
        <v>269</v>
      </c>
      <c r="EB265" s="215" t="s">
        <v>269</v>
      </c>
      <c r="EC265" s="215" t="s">
        <v>269</v>
      </c>
      <c r="ED265" s="215" t="s">
        <v>269</v>
      </c>
      <c r="EE265" s="215" t="s">
        <v>269</v>
      </c>
    </row>
    <row r="266" spans="1:135" ht="28.8" x14ac:dyDescent="0.55000000000000004">
      <c r="A266" s="83" t="s">
        <v>130</v>
      </c>
      <c r="B266" s="136">
        <v>384009</v>
      </c>
      <c r="C266" t="s">
        <v>917</v>
      </c>
      <c r="D266" s="83" t="s">
        <v>228</v>
      </c>
      <c r="E266" s="138">
        <v>927598266236</v>
      </c>
      <c r="F266" s="83" t="s">
        <v>114</v>
      </c>
      <c r="G266" s="85">
        <v>43643</v>
      </c>
      <c r="H266" s="211" t="s">
        <v>98</v>
      </c>
      <c r="I266" s="84" t="s">
        <v>610</v>
      </c>
      <c r="J266" s="207" t="s">
        <v>627</v>
      </c>
      <c r="K266" s="208" t="s">
        <v>630</v>
      </c>
      <c r="L266" s="83" t="s">
        <v>108</v>
      </c>
      <c r="M266" s="184">
        <v>24466</v>
      </c>
      <c r="N266" s="184"/>
      <c r="O266" s="85" t="s">
        <v>102</v>
      </c>
      <c r="P266" s="185">
        <v>42491</v>
      </c>
      <c r="Q266" s="186" t="s">
        <v>203</v>
      </c>
      <c r="R266" s="186"/>
      <c r="S266" s="186"/>
      <c r="T266" s="187"/>
      <c r="U266" s="188" t="s">
        <v>296</v>
      </c>
      <c r="V266" s="188" t="s">
        <v>297</v>
      </c>
      <c r="W266" s="188" t="s">
        <v>297</v>
      </c>
      <c r="X266" s="189" t="s">
        <v>167</v>
      </c>
      <c r="Y266" s="190"/>
      <c r="Z266" s="83">
        <v>700</v>
      </c>
      <c r="AA266" s="83" t="s">
        <v>193</v>
      </c>
      <c r="AB266" s="83" t="s">
        <v>181</v>
      </c>
      <c r="AC266" s="83" t="s">
        <v>102</v>
      </c>
      <c r="AD266" s="83" t="s">
        <v>6092</v>
      </c>
      <c r="AE266" s="83" t="s">
        <v>102</v>
      </c>
      <c r="AF266" s="83" t="s">
        <v>102</v>
      </c>
      <c r="AG266" s="83" t="s">
        <v>119</v>
      </c>
      <c r="AH266" s="83" t="s">
        <v>6093</v>
      </c>
      <c r="AI266" s="83" t="s">
        <v>104</v>
      </c>
      <c r="AJ266" s="83" t="s">
        <v>105</v>
      </c>
      <c r="AK266" s="191" t="s">
        <v>6092</v>
      </c>
      <c r="AL266" s="191" t="s">
        <v>102</v>
      </c>
      <c r="AM266" s="191" t="s">
        <v>102</v>
      </c>
      <c r="AN266" s="191" t="s">
        <v>119</v>
      </c>
      <c r="AO266" s="191" t="s">
        <v>6093</v>
      </c>
      <c r="AP266" s="191" t="s">
        <v>104</v>
      </c>
      <c r="AQ266" s="191" t="s">
        <v>105</v>
      </c>
      <c r="AR266" s="191" t="s">
        <v>106</v>
      </c>
      <c r="AS266" s="191" t="s">
        <v>6092</v>
      </c>
      <c r="AT266" s="191" t="s">
        <v>485</v>
      </c>
      <c r="AU266" s="191" t="s">
        <v>6093</v>
      </c>
      <c r="AV266" s="191" t="s">
        <v>104</v>
      </c>
      <c r="AW266" s="191" t="s">
        <v>204</v>
      </c>
      <c r="AX266" s="191"/>
      <c r="AY266" s="192" t="s">
        <v>454</v>
      </c>
      <c r="AZ266" s="192" t="s">
        <v>416</v>
      </c>
      <c r="BA266" s="91" t="s">
        <v>108</v>
      </c>
      <c r="BB266" s="90">
        <v>0</v>
      </c>
      <c r="BC266" s="93" t="s">
        <v>102</v>
      </c>
      <c r="BD266" s="93" t="s">
        <v>102</v>
      </c>
      <c r="BE266" s="93" t="s">
        <v>102</v>
      </c>
      <c r="BF266" s="93" t="s">
        <v>102</v>
      </c>
      <c r="BG266" s="97" t="s">
        <v>108</v>
      </c>
      <c r="BH266" s="93" t="s">
        <v>108</v>
      </c>
      <c r="BI266" s="93" t="s">
        <v>102</v>
      </c>
      <c r="BJ266" s="93" t="s">
        <v>102</v>
      </c>
      <c r="BK266" s="93" t="s">
        <v>102</v>
      </c>
      <c r="BL266" s="93" t="s">
        <v>102</v>
      </c>
      <c r="BM266" s="93" t="s">
        <v>102</v>
      </c>
      <c r="BN266" s="93" t="s">
        <v>102</v>
      </c>
      <c r="BO266" s="93" t="s">
        <v>102</v>
      </c>
      <c r="BP266" s="96" t="s">
        <v>102</v>
      </c>
      <c r="BQ266" s="90">
        <v>0</v>
      </c>
      <c r="BR266" s="93" t="s">
        <v>102</v>
      </c>
      <c r="BS266" s="93" t="s">
        <v>102</v>
      </c>
      <c r="BT266" s="93" t="s">
        <v>102</v>
      </c>
      <c r="BU266" s="93" t="s">
        <v>102</v>
      </c>
      <c r="BV266" s="97" t="s">
        <v>108</v>
      </c>
      <c r="BW266" s="93" t="s">
        <v>108</v>
      </c>
      <c r="BX266" s="95" t="s">
        <v>102</v>
      </c>
      <c r="BY266" s="93" t="s">
        <v>102</v>
      </c>
      <c r="BZ266" s="93" t="s">
        <v>102</v>
      </c>
      <c r="CA266" s="93" t="s">
        <v>102</v>
      </c>
      <c r="CB266" s="93" t="s">
        <v>102</v>
      </c>
      <c r="CC266" s="93" t="s">
        <v>102</v>
      </c>
      <c r="CD266" s="93" t="s">
        <v>102</v>
      </c>
      <c r="CE266" s="193" t="s">
        <v>102</v>
      </c>
      <c r="CF266" s="194" t="s">
        <v>436</v>
      </c>
      <c r="CG266" s="195" t="s">
        <v>6094</v>
      </c>
      <c r="CH266" s="101" t="s">
        <v>563</v>
      </c>
      <c r="CI266" s="102"/>
      <c r="CJ266" s="196" t="s">
        <v>577</v>
      </c>
      <c r="CK266" s="104" t="s">
        <v>190</v>
      </c>
      <c r="CL266" s="105"/>
      <c r="CM266" s="83" t="s">
        <v>578</v>
      </c>
      <c r="CN266" s="106" t="s">
        <v>108</v>
      </c>
      <c r="CO266" s="197" t="s">
        <v>566</v>
      </c>
      <c r="CP266" s="107"/>
      <c r="CQ266" s="198" t="s">
        <v>107</v>
      </c>
      <c r="CR266" s="198" t="s">
        <v>107</v>
      </c>
      <c r="CS266" s="199"/>
      <c r="CT266" s="83" t="s">
        <v>109</v>
      </c>
      <c r="CU266" s="83" t="s">
        <v>109</v>
      </c>
      <c r="CV266" s="83">
        <v>57</v>
      </c>
      <c r="CW266" s="83" t="s">
        <v>270</v>
      </c>
      <c r="CX266" s="83">
        <v>57</v>
      </c>
      <c r="CY266" s="83" t="s">
        <v>108</v>
      </c>
      <c r="CZ266" s="83">
        <v>348358.5</v>
      </c>
      <c r="DA266" s="83" t="s">
        <v>6095</v>
      </c>
      <c r="DB266" s="83" t="s">
        <v>118</v>
      </c>
      <c r="DC266" s="83" t="s">
        <v>108</v>
      </c>
      <c r="DD266" s="83">
        <v>2991</v>
      </c>
      <c r="DE266" s="83" t="s">
        <v>173</v>
      </c>
      <c r="DF266" s="83" t="s">
        <v>118</v>
      </c>
      <c r="DG266" s="83" t="s">
        <v>500</v>
      </c>
      <c r="DH266" s="83"/>
      <c r="DI266" s="85">
        <v>43646</v>
      </c>
      <c r="DJ266" s="83" t="s">
        <v>584</v>
      </c>
      <c r="DK266" s="83" t="s">
        <v>102</v>
      </c>
      <c r="DL266" s="83" t="s">
        <v>482</v>
      </c>
      <c r="DM266" s="83">
        <v>0</v>
      </c>
      <c r="DN266" s="83" t="s">
        <v>483</v>
      </c>
      <c r="DO266" s="83">
        <v>1</v>
      </c>
      <c r="DP266" s="83">
        <v>5</v>
      </c>
      <c r="DQ266" s="83"/>
      <c r="DR266" s="83" t="s">
        <v>108</v>
      </c>
      <c r="DS266" s="83" t="s">
        <v>497</v>
      </c>
      <c r="DU266" s="215" t="s">
        <v>269</v>
      </c>
      <c r="DV266" s="136">
        <v>1</v>
      </c>
      <c r="DW266" s="136">
        <v>3</v>
      </c>
      <c r="DX266" s="215" t="s">
        <v>269</v>
      </c>
      <c r="DY266" s="215" t="s">
        <v>269</v>
      </c>
      <c r="DZ266" s="215" t="s">
        <v>269</v>
      </c>
      <c r="EA266" s="215" t="s">
        <v>269</v>
      </c>
      <c r="EB266" s="215" t="s">
        <v>269</v>
      </c>
      <c r="EC266" s="215" t="s">
        <v>269</v>
      </c>
      <c r="ED266" s="215" t="s">
        <v>269</v>
      </c>
      <c r="EE266" s="215" t="s">
        <v>269</v>
      </c>
    </row>
    <row r="267" spans="1:135" ht="57.6" x14ac:dyDescent="0.55000000000000004">
      <c r="A267" s="83" t="s">
        <v>130</v>
      </c>
      <c r="B267" s="136">
        <v>325616</v>
      </c>
      <c r="C267" t="s">
        <v>918</v>
      </c>
      <c r="D267" s="83" t="s">
        <v>228</v>
      </c>
      <c r="E267" s="138">
        <v>906600151248</v>
      </c>
      <c r="F267" s="83" t="s">
        <v>143</v>
      </c>
      <c r="G267" s="85">
        <v>43620</v>
      </c>
      <c r="H267" s="83" t="s">
        <v>98</v>
      </c>
      <c r="I267" s="84" t="s">
        <v>612</v>
      </c>
      <c r="J267" s="207" t="s">
        <v>628</v>
      </c>
      <c r="K267" s="208" t="s">
        <v>633</v>
      </c>
      <c r="L267" s="83" t="s">
        <v>108</v>
      </c>
      <c r="M267" s="184" t="s">
        <v>102</v>
      </c>
      <c r="N267" s="184" t="s">
        <v>556</v>
      </c>
      <c r="O267" s="85" t="s">
        <v>102</v>
      </c>
      <c r="P267" s="185">
        <v>42491</v>
      </c>
      <c r="Q267" s="186" t="s">
        <v>202</v>
      </c>
      <c r="R267" s="186" t="s">
        <v>613</v>
      </c>
      <c r="S267" s="186"/>
      <c r="T267" s="187"/>
      <c r="U267" s="188" t="s">
        <v>295</v>
      </c>
      <c r="V267" s="188" t="s">
        <v>205</v>
      </c>
      <c r="W267" s="188" t="s">
        <v>295</v>
      </c>
      <c r="X267" s="189" t="s">
        <v>107</v>
      </c>
      <c r="Y267" s="190" t="s">
        <v>614</v>
      </c>
      <c r="Z267" s="83">
        <v>700</v>
      </c>
      <c r="AA267" s="83" t="s">
        <v>193</v>
      </c>
      <c r="AB267" s="83" t="s">
        <v>181</v>
      </c>
      <c r="AC267" s="83" t="s">
        <v>102</v>
      </c>
      <c r="AD267" s="83" t="s">
        <v>6096</v>
      </c>
      <c r="AE267" s="83" t="s">
        <v>6097</v>
      </c>
      <c r="AF267" s="83" t="s">
        <v>102</v>
      </c>
      <c r="AG267" s="83" t="s">
        <v>175</v>
      </c>
      <c r="AH267" s="83" t="s">
        <v>6098</v>
      </c>
      <c r="AI267" s="83" t="s">
        <v>104</v>
      </c>
      <c r="AJ267" s="83" t="s">
        <v>105</v>
      </c>
      <c r="AK267" s="191" t="s">
        <v>6096</v>
      </c>
      <c r="AL267" s="191" t="s">
        <v>6097</v>
      </c>
      <c r="AM267" s="191" t="s">
        <v>102</v>
      </c>
      <c r="AN267" s="191" t="s">
        <v>175</v>
      </c>
      <c r="AO267" s="191" t="s">
        <v>6098</v>
      </c>
      <c r="AP267" s="191" t="s">
        <v>104</v>
      </c>
      <c r="AQ267" s="191" t="s">
        <v>105</v>
      </c>
      <c r="AR267" s="191" t="s">
        <v>106</v>
      </c>
      <c r="AS267" s="191"/>
      <c r="AT267" s="191"/>
      <c r="AU267" s="191"/>
      <c r="AV267" s="191"/>
      <c r="AW267" s="191"/>
      <c r="AX267" s="191" t="s">
        <v>575</v>
      </c>
      <c r="AY267" s="192" t="s">
        <v>454</v>
      </c>
      <c r="AZ267" s="192" t="s">
        <v>108</v>
      </c>
      <c r="BA267" s="91" t="s">
        <v>108</v>
      </c>
      <c r="BB267" s="90">
        <v>0</v>
      </c>
      <c r="BC267" s="93" t="s">
        <v>102</v>
      </c>
      <c r="BD267" s="93" t="s">
        <v>102</v>
      </c>
      <c r="BE267" s="93" t="s">
        <v>102</v>
      </c>
      <c r="BF267" s="93" t="s">
        <v>102</v>
      </c>
      <c r="BG267" s="97" t="s">
        <v>108</v>
      </c>
      <c r="BH267" s="93" t="s">
        <v>108</v>
      </c>
      <c r="BI267" s="93" t="s">
        <v>102</v>
      </c>
      <c r="BJ267" s="93" t="s">
        <v>102</v>
      </c>
      <c r="BK267" s="93" t="s">
        <v>102</v>
      </c>
      <c r="BL267" s="93" t="s">
        <v>102</v>
      </c>
      <c r="BM267" s="93" t="s">
        <v>102</v>
      </c>
      <c r="BN267" s="93" t="s">
        <v>102</v>
      </c>
      <c r="BO267" s="93" t="s">
        <v>102</v>
      </c>
      <c r="BP267" s="96" t="s">
        <v>102</v>
      </c>
      <c r="BQ267" s="90">
        <v>0</v>
      </c>
      <c r="BR267" s="93" t="s">
        <v>102</v>
      </c>
      <c r="BS267" s="93" t="s">
        <v>102</v>
      </c>
      <c r="BT267" s="93" t="s">
        <v>102</v>
      </c>
      <c r="BU267" s="93" t="s">
        <v>102</v>
      </c>
      <c r="BV267" s="97" t="s">
        <v>108</v>
      </c>
      <c r="BW267" s="93" t="s">
        <v>108</v>
      </c>
      <c r="BX267" s="95" t="s">
        <v>102</v>
      </c>
      <c r="BY267" s="93" t="s">
        <v>102</v>
      </c>
      <c r="BZ267" s="93" t="s">
        <v>102</v>
      </c>
      <c r="CA267" s="93" t="s">
        <v>102</v>
      </c>
      <c r="CB267" s="93" t="s">
        <v>102</v>
      </c>
      <c r="CC267" s="93" t="s">
        <v>102</v>
      </c>
      <c r="CD267" s="93" t="s">
        <v>102</v>
      </c>
      <c r="CE267" s="193" t="s">
        <v>102</v>
      </c>
      <c r="CF267" s="194" t="s">
        <v>508</v>
      </c>
      <c r="CG267" s="195" t="s">
        <v>102</v>
      </c>
      <c r="CH267" s="101" t="e">
        <v>#N/A</v>
      </c>
      <c r="CI267" s="102" t="s">
        <v>580</v>
      </c>
      <c r="CJ267" s="196" t="s">
        <v>108</v>
      </c>
      <c r="CK267" s="104" t="s">
        <v>109</v>
      </c>
      <c r="CL267" s="105" t="s">
        <v>579</v>
      </c>
      <c r="CM267" s="83" t="s">
        <v>108</v>
      </c>
      <c r="CN267" s="106" t="s">
        <v>108</v>
      </c>
      <c r="CO267" s="197" t="s">
        <v>108</v>
      </c>
      <c r="CP267" s="107"/>
      <c r="CQ267" s="198" t="s">
        <v>474</v>
      </c>
      <c r="CR267" s="198" t="s">
        <v>474</v>
      </c>
      <c r="CS267" s="199" t="s">
        <v>616</v>
      </c>
      <c r="CT267" s="83" t="s">
        <v>109</v>
      </c>
      <c r="CU267" s="83" t="s">
        <v>109</v>
      </c>
      <c r="CV267" s="83">
        <v>95</v>
      </c>
      <c r="CW267" s="83" t="s">
        <v>112</v>
      </c>
      <c r="CX267" s="83">
        <v>95</v>
      </c>
      <c r="CY267" s="83" t="s">
        <v>6099</v>
      </c>
      <c r="CZ267" s="83">
        <v>349678</v>
      </c>
      <c r="DA267" s="83" t="s">
        <v>138</v>
      </c>
      <c r="DB267" s="83" t="s">
        <v>124</v>
      </c>
      <c r="DC267" s="83" t="s">
        <v>501</v>
      </c>
      <c r="DD267" s="83">
        <v>7040</v>
      </c>
      <c r="DE267" s="83" t="s">
        <v>582</v>
      </c>
      <c r="DF267" s="83" t="s">
        <v>145</v>
      </c>
      <c r="DG267" s="83" t="s">
        <v>501</v>
      </c>
      <c r="DH267" s="83" t="s">
        <v>582</v>
      </c>
      <c r="DI267" s="85">
        <v>43646</v>
      </c>
      <c r="DJ267" s="83" t="s">
        <v>584</v>
      </c>
      <c r="DK267" s="83" t="s">
        <v>102</v>
      </c>
      <c r="DL267" s="83" t="s">
        <v>482</v>
      </c>
      <c r="DM267" s="83">
        <v>0</v>
      </c>
      <c r="DN267" s="83" t="s">
        <v>238</v>
      </c>
      <c r="DO267" s="83">
        <v>1</v>
      </c>
      <c r="DP267" s="83">
        <v>1</v>
      </c>
      <c r="DQ267" s="83"/>
      <c r="DR267" s="83" t="s">
        <v>108</v>
      </c>
      <c r="DS267" s="83" t="s">
        <v>497</v>
      </c>
      <c r="DU267" s="215" t="s">
        <v>269</v>
      </c>
      <c r="DV267" s="136">
        <v>1</v>
      </c>
      <c r="DW267" s="136">
        <v>3</v>
      </c>
      <c r="DX267" s="215" t="s">
        <v>269</v>
      </c>
      <c r="DY267" s="215" t="s">
        <v>269</v>
      </c>
      <c r="DZ267" s="215" t="s">
        <v>269</v>
      </c>
      <c r="EA267" s="215" t="s">
        <v>269</v>
      </c>
      <c r="EB267" s="215" t="s">
        <v>269</v>
      </c>
      <c r="EC267" s="215" t="s">
        <v>269</v>
      </c>
      <c r="ED267" s="215" t="s">
        <v>269</v>
      </c>
      <c r="EE267" s="215" t="s">
        <v>269</v>
      </c>
    </row>
    <row r="268" spans="1:135" ht="28.8" x14ac:dyDescent="0.55000000000000004">
      <c r="A268" s="83" t="s">
        <v>130</v>
      </c>
      <c r="B268" s="136">
        <v>824726</v>
      </c>
      <c r="C268" t="s">
        <v>919</v>
      </c>
      <c r="D268" s="83" t="s">
        <v>228</v>
      </c>
      <c r="E268" s="138">
        <v>146815762719</v>
      </c>
      <c r="F268" s="83" t="s">
        <v>114</v>
      </c>
      <c r="G268" s="85">
        <v>43634</v>
      </c>
      <c r="H268" s="83" t="s">
        <v>98</v>
      </c>
      <c r="I268" s="84" t="s">
        <v>618</v>
      </c>
      <c r="J268" s="207" t="s">
        <v>629</v>
      </c>
      <c r="K268" s="208" t="s">
        <v>634</v>
      </c>
      <c r="L268" s="83" t="s">
        <v>108</v>
      </c>
      <c r="M268" s="184">
        <v>27556</v>
      </c>
      <c r="N268" s="184"/>
      <c r="O268" s="85" t="s">
        <v>102</v>
      </c>
      <c r="P268" s="185">
        <v>43013</v>
      </c>
      <c r="Q268" s="186" t="s">
        <v>203</v>
      </c>
      <c r="R268" s="186"/>
      <c r="S268" s="186"/>
      <c r="T268" s="187"/>
      <c r="U268" s="188" t="s">
        <v>296</v>
      </c>
      <c r="V268" s="188" t="s">
        <v>205</v>
      </c>
      <c r="W268" s="189" t="s">
        <v>619</v>
      </c>
      <c r="X268" s="189" t="s">
        <v>107</v>
      </c>
      <c r="Y268" s="190" t="s">
        <v>614</v>
      </c>
      <c r="Z268" s="83">
        <v>700</v>
      </c>
      <c r="AA268" s="83" t="s">
        <v>193</v>
      </c>
      <c r="AB268" s="83" t="s">
        <v>181</v>
      </c>
      <c r="AC268" s="83" t="s">
        <v>102</v>
      </c>
      <c r="AD268" s="83" t="s">
        <v>6100</v>
      </c>
      <c r="AE268" s="83" t="s">
        <v>102</v>
      </c>
      <c r="AF268" s="83" t="s">
        <v>102</v>
      </c>
      <c r="AG268" s="83" t="s">
        <v>174</v>
      </c>
      <c r="AH268" s="83" t="s">
        <v>6089</v>
      </c>
      <c r="AI268" s="83" t="s">
        <v>104</v>
      </c>
      <c r="AJ268" s="83" t="s">
        <v>105</v>
      </c>
      <c r="AK268" s="191" t="s">
        <v>6100</v>
      </c>
      <c r="AL268" s="191" t="s">
        <v>102</v>
      </c>
      <c r="AM268" s="191" t="s">
        <v>102</v>
      </c>
      <c r="AN268" s="191" t="s">
        <v>174</v>
      </c>
      <c r="AO268" s="191" t="s">
        <v>6089</v>
      </c>
      <c r="AP268" s="191" t="s">
        <v>104</v>
      </c>
      <c r="AQ268" s="191" t="s">
        <v>105</v>
      </c>
      <c r="AR268" s="191" t="s">
        <v>106</v>
      </c>
      <c r="AS268" s="191" t="s">
        <v>6100</v>
      </c>
      <c r="AT268" s="191" t="s">
        <v>488</v>
      </c>
      <c r="AU268" s="191" t="s">
        <v>6101</v>
      </c>
      <c r="AV268" s="191" t="s">
        <v>104</v>
      </c>
      <c r="AW268" s="191" t="s">
        <v>204</v>
      </c>
      <c r="AX268" s="191"/>
      <c r="AY268" s="192" t="s">
        <v>454</v>
      </c>
      <c r="AZ268" s="192" t="s">
        <v>416</v>
      </c>
      <c r="BA268" s="91" t="s">
        <v>108</v>
      </c>
      <c r="BB268" s="90">
        <v>0</v>
      </c>
      <c r="BC268" s="93" t="s">
        <v>102</v>
      </c>
      <c r="BD268" s="93" t="s">
        <v>102</v>
      </c>
      <c r="BE268" s="93" t="s">
        <v>102</v>
      </c>
      <c r="BF268" s="93" t="s">
        <v>102</v>
      </c>
      <c r="BG268" s="97" t="s">
        <v>108</v>
      </c>
      <c r="BH268" s="93" t="s">
        <v>108</v>
      </c>
      <c r="BI268" s="93" t="s">
        <v>102</v>
      </c>
      <c r="BJ268" s="93" t="s">
        <v>102</v>
      </c>
      <c r="BK268" s="93" t="s">
        <v>102</v>
      </c>
      <c r="BL268" s="93" t="s">
        <v>102</v>
      </c>
      <c r="BM268" s="93" t="s">
        <v>102</v>
      </c>
      <c r="BN268" s="93" t="s">
        <v>102</v>
      </c>
      <c r="BO268" s="93" t="s">
        <v>102</v>
      </c>
      <c r="BP268" s="96" t="s">
        <v>102</v>
      </c>
      <c r="BQ268" s="90">
        <v>0</v>
      </c>
      <c r="BR268" s="93" t="s">
        <v>102</v>
      </c>
      <c r="BS268" s="93" t="s">
        <v>102</v>
      </c>
      <c r="BT268" s="93" t="s">
        <v>102</v>
      </c>
      <c r="BU268" s="93" t="s">
        <v>102</v>
      </c>
      <c r="BV268" s="97" t="s">
        <v>108</v>
      </c>
      <c r="BW268" s="93" t="s">
        <v>108</v>
      </c>
      <c r="BX268" s="95" t="s">
        <v>102</v>
      </c>
      <c r="BY268" s="93" t="s">
        <v>102</v>
      </c>
      <c r="BZ268" s="93" t="s">
        <v>102</v>
      </c>
      <c r="CA268" s="93" t="s">
        <v>102</v>
      </c>
      <c r="CB268" s="93" t="s">
        <v>102</v>
      </c>
      <c r="CC268" s="93" t="s">
        <v>102</v>
      </c>
      <c r="CD268" s="93" t="s">
        <v>102</v>
      </c>
      <c r="CE268" s="193" t="s">
        <v>102</v>
      </c>
      <c r="CF268" s="194" t="s">
        <v>436</v>
      </c>
      <c r="CG268" s="195" t="s">
        <v>6102</v>
      </c>
      <c r="CH268" s="101" t="s">
        <v>310</v>
      </c>
      <c r="CI268" s="102"/>
      <c r="CJ268" s="196" t="s">
        <v>6103</v>
      </c>
      <c r="CK268" s="104" t="s">
        <v>190</v>
      </c>
      <c r="CL268" s="105"/>
      <c r="CM268" s="83" t="s">
        <v>623</v>
      </c>
      <c r="CN268" s="106" t="s">
        <v>624</v>
      </c>
      <c r="CO268" s="197" t="s">
        <v>625</v>
      </c>
      <c r="CP268" s="107"/>
      <c r="CQ268" s="198" t="s">
        <v>474</v>
      </c>
      <c r="CR268" s="198" t="s">
        <v>474</v>
      </c>
      <c r="CS268" s="199"/>
      <c r="CT268" s="83" t="s">
        <v>109</v>
      </c>
      <c r="CU268" s="83" t="s">
        <v>109</v>
      </c>
      <c r="CV268" s="83">
        <v>45</v>
      </c>
      <c r="CW268" s="83" t="s">
        <v>139</v>
      </c>
      <c r="CX268" s="83">
        <v>45</v>
      </c>
      <c r="CY268" s="83" t="s">
        <v>108</v>
      </c>
      <c r="CZ268" s="83">
        <v>350997.5</v>
      </c>
      <c r="DA268" s="83" t="s">
        <v>581</v>
      </c>
      <c r="DB268" s="83" t="s">
        <v>152</v>
      </c>
      <c r="DC268" s="83" t="s">
        <v>500</v>
      </c>
      <c r="DD268" s="83">
        <v>5017</v>
      </c>
      <c r="DE268" s="83" t="s">
        <v>606</v>
      </c>
      <c r="DF268" s="83" t="s">
        <v>152</v>
      </c>
      <c r="DG268" s="83" t="s">
        <v>500</v>
      </c>
      <c r="DH268" s="83"/>
      <c r="DI268" s="85">
        <v>43646</v>
      </c>
      <c r="DJ268" s="83" t="s">
        <v>584</v>
      </c>
      <c r="DK268" s="83" t="s">
        <v>102</v>
      </c>
      <c r="DL268" s="83" t="s">
        <v>482</v>
      </c>
      <c r="DM268" s="83">
        <v>0</v>
      </c>
      <c r="DN268" s="83" t="s">
        <v>483</v>
      </c>
      <c r="DO268" s="83">
        <v>1</v>
      </c>
      <c r="DP268" s="83">
        <v>1</v>
      </c>
      <c r="DQ268" s="83"/>
      <c r="DR268" s="83" t="s">
        <v>108</v>
      </c>
      <c r="DS268" s="83" t="s">
        <v>497</v>
      </c>
      <c r="DU268" s="215" t="s">
        <v>269</v>
      </c>
      <c r="DV268" s="136">
        <v>1</v>
      </c>
      <c r="DW268" s="136">
        <v>3</v>
      </c>
      <c r="DX268" s="215" t="s">
        <v>269</v>
      </c>
      <c r="DY268" s="215" t="s">
        <v>269</v>
      </c>
      <c r="DZ268" s="215" t="s">
        <v>269</v>
      </c>
      <c r="EA268" s="215" t="s">
        <v>269</v>
      </c>
      <c r="EB268" s="215" t="s">
        <v>269</v>
      </c>
      <c r="EC268" s="215" t="s">
        <v>269</v>
      </c>
      <c r="ED268" s="215" t="s">
        <v>269</v>
      </c>
      <c r="EE268" s="215" t="s">
        <v>269</v>
      </c>
    </row>
    <row r="269" spans="1:135" ht="28.8" x14ac:dyDescent="0.55000000000000004">
      <c r="A269" s="83" t="s">
        <v>130</v>
      </c>
      <c r="B269" s="136">
        <v>852173</v>
      </c>
      <c r="C269" t="s">
        <v>920</v>
      </c>
      <c r="D269" s="83" t="s">
        <v>228</v>
      </c>
      <c r="E269" s="138">
        <v>579058879800</v>
      </c>
      <c r="F269" s="83" t="s">
        <v>114</v>
      </c>
      <c r="G269" s="85">
        <v>43643</v>
      </c>
      <c r="H269" s="211" t="s">
        <v>98</v>
      </c>
      <c r="I269" s="84" t="s">
        <v>610</v>
      </c>
      <c r="J269" s="207" t="s">
        <v>627</v>
      </c>
      <c r="K269" s="208" t="s">
        <v>630</v>
      </c>
      <c r="L269" s="83" t="s">
        <v>108</v>
      </c>
      <c r="M269" s="184">
        <v>24467</v>
      </c>
      <c r="N269" s="184"/>
      <c r="O269" s="85" t="s">
        <v>102</v>
      </c>
      <c r="P269" s="185">
        <v>42491</v>
      </c>
      <c r="Q269" s="186" t="s">
        <v>203</v>
      </c>
      <c r="R269" s="186"/>
      <c r="S269" s="186"/>
      <c r="T269" s="187"/>
      <c r="U269" s="188" t="s">
        <v>296</v>
      </c>
      <c r="V269" s="188" t="s">
        <v>297</v>
      </c>
      <c r="W269" s="188" t="s">
        <v>297</v>
      </c>
      <c r="X269" s="189" t="s">
        <v>167</v>
      </c>
      <c r="Y269" s="190"/>
      <c r="Z269" s="83">
        <v>700</v>
      </c>
      <c r="AA269" s="83" t="s">
        <v>193</v>
      </c>
      <c r="AB269" s="83" t="s">
        <v>181</v>
      </c>
      <c r="AC269" s="83" t="s">
        <v>102</v>
      </c>
      <c r="AD269" s="83" t="s">
        <v>6104</v>
      </c>
      <c r="AE269" s="83" t="s">
        <v>102</v>
      </c>
      <c r="AF269" s="83" t="s">
        <v>102</v>
      </c>
      <c r="AG269" s="83" t="s">
        <v>119</v>
      </c>
      <c r="AH269" s="83" t="s">
        <v>6105</v>
      </c>
      <c r="AI269" s="83" t="s">
        <v>104</v>
      </c>
      <c r="AJ269" s="83" t="s">
        <v>105</v>
      </c>
      <c r="AK269" s="191" t="s">
        <v>6104</v>
      </c>
      <c r="AL269" s="191" t="s">
        <v>102</v>
      </c>
      <c r="AM269" s="191" t="s">
        <v>102</v>
      </c>
      <c r="AN269" s="191" t="s">
        <v>119</v>
      </c>
      <c r="AO269" s="191" t="s">
        <v>6105</v>
      </c>
      <c r="AP269" s="191" t="s">
        <v>104</v>
      </c>
      <c r="AQ269" s="191" t="s">
        <v>105</v>
      </c>
      <c r="AR269" s="191" t="s">
        <v>106</v>
      </c>
      <c r="AS269" s="191" t="s">
        <v>6104</v>
      </c>
      <c r="AT269" s="191" t="s">
        <v>485</v>
      </c>
      <c r="AU269" s="191" t="s">
        <v>6105</v>
      </c>
      <c r="AV269" s="191" t="s">
        <v>104</v>
      </c>
      <c r="AW269" s="191" t="s">
        <v>204</v>
      </c>
      <c r="AX269" s="191"/>
      <c r="AY269" s="192" t="s">
        <v>454</v>
      </c>
      <c r="AZ269" s="192" t="s">
        <v>416</v>
      </c>
      <c r="BA269" s="91" t="s">
        <v>108</v>
      </c>
      <c r="BB269" s="90">
        <v>0</v>
      </c>
      <c r="BC269" s="93" t="s">
        <v>102</v>
      </c>
      <c r="BD269" s="93" t="s">
        <v>102</v>
      </c>
      <c r="BE269" s="93" t="s">
        <v>102</v>
      </c>
      <c r="BF269" s="93" t="s">
        <v>102</v>
      </c>
      <c r="BG269" s="97" t="s">
        <v>108</v>
      </c>
      <c r="BH269" s="93" t="s">
        <v>108</v>
      </c>
      <c r="BI269" s="93" t="s">
        <v>102</v>
      </c>
      <c r="BJ269" s="93" t="s">
        <v>102</v>
      </c>
      <c r="BK269" s="93" t="s">
        <v>102</v>
      </c>
      <c r="BL269" s="93" t="s">
        <v>102</v>
      </c>
      <c r="BM269" s="93" t="s">
        <v>102</v>
      </c>
      <c r="BN269" s="93" t="s">
        <v>102</v>
      </c>
      <c r="BO269" s="93" t="s">
        <v>102</v>
      </c>
      <c r="BP269" s="96" t="s">
        <v>102</v>
      </c>
      <c r="BQ269" s="90">
        <v>0</v>
      </c>
      <c r="BR269" s="93" t="s">
        <v>102</v>
      </c>
      <c r="BS269" s="93" t="s">
        <v>102</v>
      </c>
      <c r="BT269" s="93" t="s">
        <v>102</v>
      </c>
      <c r="BU269" s="93" t="s">
        <v>102</v>
      </c>
      <c r="BV269" s="97" t="s">
        <v>108</v>
      </c>
      <c r="BW269" s="93" t="s">
        <v>108</v>
      </c>
      <c r="BX269" s="95" t="s">
        <v>102</v>
      </c>
      <c r="BY269" s="93" t="s">
        <v>102</v>
      </c>
      <c r="BZ269" s="93" t="s">
        <v>102</v>
      </c>
      <c r="CA269" s="93" t="s">
        <v>102</v>
      </c>
      <c r="CB269" s="93" t="s">
        <v>102</v>
      </c>
      <c r="CC269" s="93" t="s">
        <v>102</v>
      </c>
      <c r="CD269" s="93" t="s">
        <v>102</v>
      </c>
      <c r="CE269" s="193" t="s">
        <v>102</v>
      </c>
      <c r="CF269" s="194" t="s">
        <v>436</v>
      </c>
      <c r="CG269" s="195" t="s">
        <v>6106</v>
      </c>
      <c r="CH269" s="101" t="s">
        <v>563</v>
      </c>
      <c r="CI269" s="102"/>
      <c r="CJ269" s="196" t="s">
        <v>577</v>
      </c>
      <c r="CK269" s="104" t="s">
        <v>190</v>
      </c>
      <c r="CL269" s="105"/>
      <c r="CM269" s="83" t="s">
        <v>578</v>
      </c>
      <c r="CN269" s="106" t="s">
        <v>108</v>
      </c>
      <c r="CO269" s="197" t="s">
        <v>566</v>
      </c>
      <c r="CP269" s="107"/>
      <c r="CQ269" s="198" t="s">
        <v>107</v>
      </c>
      <c r="CR269" s="198" t="s">
        <v>107</v>
      </c>
      <c r="CS269" s="199"/>
      <c r="CT269" s="83" t="s">
        <v>109</v>
      </c>
      <c r="CU269" s="83" t="s">
        <v>109</v>
      </c>
      <c r="CV269" s="83">
        <v>23</v>
      </c>
      <c r="CW269" s="83" t="s">
        <v>270</v>
      </c>
      <c r="CX269" s="83">
        <v>23</v>
      </c>
      <c r="CY269" s="83" t="s">
        <v>108</v>
      </c>
      <c r="CZ269" s="83">
        <v>352317</v>
      </c>
      <c r="DA269" s="83" t="s">
        <v>6107</v>
      </c>
      <c r="DB269" s="83" t="s">
        <v>118</v>
      </c>
      <c r="DC269" s="83" t="s">
        <v>108</v>
      </c>
      <c r="DD269" s="83">
        <v>6287</v>
      </c>
      <c r="DE269" s="83" t="s">
        <v>173</v>
      </c>
      <c r="DF269" s="83" t="s">
        <v>118</v>
      </c>
      <c r="DG269" s="83" t="s">
        <v>500</v>
      </c>
      <c r="DH269" s="83"/>
      <c r="DI269" s="85">
        <v>43646</v>
      </c>
      <c r="DJ269" s="83" t="s">
        <v>584</v>
      </c>
      <c r="DK269" s="83" t="s">
        <v>102</v>
      </c>
      <c r="DL269" s="83" t="s">
        <v>482</v>
      </c>
      <c r="DM269" s="83">
        <v>0</v>
      </c>
      <c r="DN269" s="83" t="s">
        <v>483</v>
      </c>
      <c r="DO269" s="83">
        <v>1</v>
      </c>
      <c r="DP269" s="83">
        <v>3</v>
      </c>
      <c r="DQ269" s="83"/>
      <c r="DR269" s="83" t="s">
        <v>108</v>
      </c>
      <c r="DS269" s="83" t="s">
        <v>497</v>
      </c>
      <c r="DU269" s="215" t="s">
        <v>269</v>
      </c>
      <c r="DV269" s="136">
        <v>1</v>
      </c>
      <c r="DW269" s="136">
        <v>3</v>
      </c>
      <c r="DX269" s="215" t="s">
        <v>269</v>
      </c>
      <c r="DY269" s="215" t="s">
        <v>269</v>
      </c>
      <c r="DZ269" s="215" t="s">
        <v>269</v>
      </c>
      <c r="EA269" s="215" t="s">
        <v>269</v>
      </c>
      <c r="EB269" s="215" t="s">
        <v>269</v>
      </c>
      <c r="EC269" s="215" t="s">
        <v>269</v>
      </c>
      <c r="ED269" s="215" t="s">
        <v>269</v>
      </c>
      <c r="EE269" s="215" t="s">
        <v>269</v>
      </c>
    </row>
    <row r="270" spans="1:135" ht="57.6" x14ac:dyDescent="0.55000000000000004">
      <c r="A270" s="83" t="s">
        <v>130</v>
      </c>
      <c r="B270" s="136">
        <v>233588</v>
      </c>
      <c r="C270" t="s">
        <v>921</v>
      </c>
      <c r="D270" s="83" t="s">
        <v>228</v>
      </c>
      <c r="E270" s="138">
        <v>780902864361</v>
      </c>
      <c r="F270" s="83" t="s">
        <v>143</v>
      </c>
      <c r="G270" s="85">
        <v>43620</v>
      </c>
      <c r="H270" s="83" t="s">
        <v>98</v>
      </c>
      <c r="I270" s="84" t="s">
        <v>612</v>
      </c>
      <c r="J270" s="207" t="s">
        <v>628</v>
      </c>
      <c r="K270" s="208" t="s">
        <v>633</v>
      </c>
      <c r="L270" s="83" t="s">
        <v>108</v>
      </c>
      <c r="M270" s="184" t="s">
        <v>102</v>
      </c>
      <c r="N270" s="184" t="s">
        <v>556</v>
      </c>
      <c r="O270" s="85" t="s">
        <v>102</v>
      </c>
      <c r="P270" s="185">
        <v>42491</v>
      </c>
      <c r="Q270" s="186" t="s">
        <v>202</v>
      </c>
      <c r="R270" s="186" t="s">
        <v>613</v>
      </c>
      <c r="S270" s="186"/>
      <c r="T270" s="187"/>
      <c r="U270" s="188" t="s">
        <v>295</v>
      </c>
      <c r="V270" s="188" t="s">
        <v>205</v>
      </c>
      <c r="W270" s="188" t="s">
        <v>295</v>
      </c>
      <c r="X270" s="189" t="s">
        <v>107</v>
      </c>
      <c r="Y270" s="190" t="s">
        <v>614</v>
      </c>
      <c r="Z270" s="83">
        <v>700</v>
      </c>
      <c r="AA270" s="83" t="s">
        <v>193</v>
      </c>
      <c r="AB270" s="83" t="s">
        <v>181</v>
      </c>
      <c r="AC270" s="83" t="s">
        <v>102</v>
      </c>
      <c r="AD270" s="83" t="s">
        <v>6108</v>
      </c>
      <c r="AE270" s="83" t="s">
        <v>6109</v>
      </c>
      <c r="AF270" s="83" t="s">
        <v>102</v>
      </c>
      <c r="AG270" s="83" t="s">
        <v>175</v>
      </c>
      <c r="AH270" s="83" t="s">
        <v>6110</v>
      </c>
      <c r="AI270" s="83" t="s">
        <v>104</v>
      </c>
      <c r="AJ270" s="83" t="s">
        <v>105</v>
      </c>
      <c r="AK270" s="191" t="s">
        <v>6108</v>
      </c>
      <c r="AL270" s="191" t="s">
        <v>6109</v>
      </c>
      <c r="AM270" s="191" t="s">
        <v>102</v>
      </c>
      <c r="AN270" s="191" t="s">
        <v>175</v>
      </c>
      <c r="AO270" s="191" t="s">
        <v>6110</v>
      </c>
      <c r="AP270" s="191" t="s">
        <v>104</v>
      </c>
      <c r="AQ270" s="191" t="s">
        <v>105</v>
      </c>
      <c r="AR270" s="191" t="s">
        <v>106</v>
      </c>
      <c r="AS270" s="191"/>
      <c r="AT270" s="191"/>
      <c r="AU270" s="191"/>
      <c r="AV270" s="191"/>
      <c r="AW270" s="191"/>
      <c r="AX270" s="191" t="s">
        <v>575</v>
      </c>
      <c r="AY270" s="192" t="s">
        <v>454</v>
      </c>
      <c r="AZ270" s="192" t="s">
        <v>108</v>
      </c>
      <c r="BA270" s="91" t="s">
        <v>108</v>
      </c>
      <c r="BB270" s="90">
        <v>0</v>
      </c>
      <c r="BC270" s="93" t="s">
        <v>102</v>
      </c>
      <c r="BD270" s="93" t="s">
        <v>102</v>
      </c>
      <c r="BE270" s="93" t="s">
        <v>102</v>
      </c>
      <c r="BF270" s="93" t="s">
        <v>102</v>
      </c>
      <c r="BG270" s="97" t="s">
        <v>108</v>
      </c>
      <c r="BH270" s="93" t="s">
        <v>108</v>
      </c>
      <c r="BI270" s="93" t="s">
        <v>102</v>
      </c>
      <c r="BJ270" s="93" t="s">
        <v>102</v>
      </c>
      <c r="BK270" s="93" t="s">
        <v>102</v>
      </c>
      <c r="BL270" s="93" t="s">
        <v>102</v>
      </c>
      <c r="BM270" s="93" t="s">
        <v>102</v>
      </c>
      <c r="BN270" s="93" t="s">
        <v>102</v>
      </c>
      <c r="BO270" s="93" t="s">
        <v>102</v>
      </c>
      <c r="BP270" s="96" t="s">
        <v>102</v>
      </c>
      <c r="BQ270" s="90">
        <v>0</v>
      </c>
      <c r="BR270" s="93" t="s">
        <v>102</v>
      </c>
      <c r="BS270" s="93" t="s">
        <v>102</v>
      </c>
      <c r="BT270" s="93" t="s">
        <v>102</v>
      </c>
      <c r="BU270" s="93" t="s">
        <v>102</v>
      </c>
      <c r="BV270" s="97" t="s">
        <v>108</v>
      </c>
      <c r="BW270" s="93" t="s">
        <v>108</v>
      </c>
      <c r="BX270" s="95" t="s">
        <v>102</v>
      </c>
      <c r="BY270" s="93" t="s">
        <v>102</v>
      </c>
      <c r="BZ270" s="93" t="s">
        <v>102</v>
      </c>
      <c r="CA270" s="93" t="s">
        <v>102</v>
      </c>
      <c r="CB270" s="93" t="s">
        <v>102</v>
      </c>
      <c r="CC270" s="93" t="s">
        <v>102</v>
      </c>
      <c r="CD270" s="93" t="s">
        <v>102</v>
      </c>
      <c r="CE270" s="193" t="s">
        <v>102</v>
      </c>
      <c r="CF270" s="194" t="s">
        <v>508</v>
      </c>
      <c r="CG270" s="195" t="s">
        <v>102</v>
      </c>
      <c r="CH270" s="101" t="e">
        <v>#N/A</v>
      </c>
      <c r="CI270" s="102" t="s">
        <v>580</v>
      </c>
      <c r="CJ270" s="196" t="s">
        <v>108</v>
      </c>
      <c r="CK270" s="104" t="s">
        <v>109</v>
      </c>
      <c r="CL270" s="105" t="s">
        <v>579</v>
      </c>
      <c r="CM270" s="83" t="s">
        <v>108</v>
      </c>
      <c r="CN270" s="106" t="s">
        <v>108</v>
      </c>
      <c r="CO270" s="197" t="s">
        <v>108</v>
      </c>
      <c r="CP270" s="107"/>
      <c r="CQ270" s="198" t="s">
        <v>474</v>
      </c>
      <c r="CR270" s="198" t="s">
        <v>474</v>
      </c>
      <c r="CS270" s="199" t="s">
        <v>616</v>
      </c>
      <c r="CT270" s="83" t="s">
        <v>109</v>
      </c>
      <c r="CU270" s="83" t="s">
        <v>109</v>
      </c>
      <c r="CV270" s="83">
        <v>95</v>
      </c>
      <c r="CW270" s="83" t="s">
        <v>112</v>
      </c>
      <c r="CX270" s="83">
        <v>95</v>
      </c>
      <c r="CY270" s="83" t="s">
        <v>6111</v>
      </c>
      <c r="CZ270" s="83">
        <v>353636.5</v>
      </c>
      <c r="DA270" s="83" t="s">
        <v>138</v>
      </c>
      <c r="DB270" s="83" t="s">
        <v>124</v>
      </c>
      <c r="DC270" s="83" t="s">
        <v>501</v>
      </c>
      <c r="DD270" s="83">
        <v>3294</v>
      </c>
      <c r="DE270" s="83" t="s">
        <v>582</v>
      </c>
      <c r="DF270" s="83" t="s">
        <v>145</v>
      </c>
      <c r="DG270" s="83" t="s">
        <v>501</v>
      </c>
      <c r="DH270" s="83" t="s">
        <v>582</v>
      </c>
      <c r="DI270" s="85">
        <v>43646</v>
      </c>
      <c r="DJ270" s="83" t="s">
        <v>584</v>
      </c>
      <c r="DK270" s="83" t="s">
        <v>102</v>
      </c>
      <c r="DL270" s="83" t="s">
        <v>482</v>
      </c>
      <c r="DM270" s="83">
        <v>0</v>
      </c>
      <c r="DN270" s="83" t="s">
        <v>238</v>
      </c>
      <c r="DO270" s="83">
        <v>1</v>
      </c>
      <c r="DP270" s="83">
        <v>3</v>
      </c>
      <c r="DQ270" s="83"/>
      <c r="DR270" s="83" t="s">
        <v>108</v>
      </c>
      <c r="DS270" s="83" t="s">
        <v>497</v>
      </c>
      <c r="DU270" s="215" t="s">
        <v>269</v>
      </c>
      <c r="DV270" s="136">
        <v>1</v>
      </c>
      <c r="DW270" s="136">
        <v>3</v>
      </c>
      <c r="DX270" s="215" t="s">
        <v>269</v>
      </c>
      <c r="DY270" s="215" t="s">
        <v>269</v>
      </c>
      <c r="DZ270" s="215" t="s">
        <v>269</v>
      </c>
      <c r="EA270" s="215" t="s">
        <v>269</v>
      </c>
      <c r="EB270" s="215" t="s">
        <v>269</v>
      </c>
      <c r="EC270" s="215" t="s">
        <v>269</v>
      </c>
      <c r="ED270" s="215" t="s">
        <v>269</v>
      </c>
      <c r="EE270" s="215" t="s">
        <v>269</v>
      </c>
    </row>
    <row r="271" spans="1:135" ht="28.8" x14ac:dyDescent="0.55000000000000004">
      <c r="A271" s="83" t="s">
        <v>130</v>
      </c>
      <c r="B271" s="136">
        <v>348835</v>
      </c>
      <c r="C271" t="s">
        <v>922</v>
      </c>
      <c r="D271" s="83" t="s">
        <v>228</v>
      </c>
      <c r="E271" s="138">
        <v>702532471744</v>
      </c>
      <c r="F271" s="83" t="s">
        <v>114</v>
      </c>
      <c r="G271" s="85">
        <v>43634</v>
      </c>
      <c r="H271" s="83" t="s">
        <v>98</v>
      </c>
      <c r="I271" s="84" t="s">
        <v>618</v>
      </c>
      <c r="J271" s="207" t="s">
        <v>629</v>
      </c>
      <c r="K271" s="208" t="s">
        <v>634</v>
      </c>
      <c r="L271" s="83" t="s">
        <v>108</v>
      </c>
      <c r="M271" s="184">
        <v>27557</v>
      </c>
      <c r="N271" s="184"/>
      <c r="O271" s="85" t="s">
        <v>102</v>
      </c>
      <c r="P271" s="185">
        <v>43013</v>
      </c>
      <c r="Q271" s="186" t="s">
        <v>203</v>
      </c>
      <c r="R271" s="186"/>
      <c r="S271" s="186"/>
      <c r="T271" s="187"/>
      <c r="U271" s="188" t="s">
        <v>296</v>
      </c>
      <c r="V271" s="188" t="s">
        <v>205</v>
      </c>
      <c r="W271" s="189" t="s">
        <v>619</v>
      </c>
      <c r="X271" s="189" t="s">
        <v>107</v>
      </c>
      <c r="Y271" s="190" t="s">
        <v>614</v>
      </c>
      <c r="Z271" s="83">
        <v>700</v>
      </c>
      <c r="AA271" s="83" t="s">
        <v>193</v>
      </c>
      <c r="AB271" s="83" t="s">
        <v>181</v>
      </c>
      <c r="AC271" s="83" t="s">
        <v>102</v>
      </c>
      <c r="AD271" s="83" t="s">
        <v>6112</v>
      </c>
      <c r="AE271" s="83" t="s">
        <v>102</v>
      </c>
      <c r="AF271" s="83" t="s">
        <v>102</v>
      </c>
      <c r="AG271" s="83" t="s">
        <v>174</v>
      </c>
      <c r="AH271" s="83" t="s">
        <v>6101</v>
      </c>
      <c r="AI271" s="83" t="s">
        <v>104</v>
      </c>
      <c r="AJ271" s="83" t="s">
        <v>105</v>
      </c>
      <c r="AK271" s="191" t="s">
        <v>6112</v>
      </c>
      <c r="AL271" s="191" t="s">
        <v>102</v>
      </c>
      <c r="AM271" s="191" t="s">
        <v>102</v>
      </c>
      <c r="AN271" s="191" t="s">
        <v>174</v>
      </c>
      <c r="AO271" s="191" t="s">
        <v>6101</v>
      </c>
      <c r="AP271" s="191" t="s">
        <v>104</v>
      </c>
      <c r="AQ271" s="191" t="s">
        <v>105</v>
      </c>
      <c r="AR271" s="191" t="s">
        <v>106</v>
      </c>
      <c r="AS271" s="191" t="s">
        <v>6112</v>
      </c>
      <c r="AT271" s="191" t="s">
        <v>488</v>
      </c>
      <c r="AU271" s="191" t="s">
        <v>6113</v>
      </c>
      <c r="AV271" s="191" t="s">
        <v>104</v>
      </c>
      <c r="AW271" s="191" t="s">
        <v>204</v>
      </c>
      <c r="AX271" s="191"/>
      <c r="AY271" s="192" t="s">
        <v>454</v>
      </c>
      <c r="AZ271" s="192" t="s">
        <v>416</v>
      </c>
      <c r="BA271" s="91" t="s">
        <v>108</v>
      </c>
      <c r="BB271" s="90">
        <v>0</v>
      </c>
      <c r="BC271" s="93" t="s">
        <v>102</v>
      </c>
      <c r="BD271" s="93" t="s">
        <v>102</v>
      </c>
      <c r="BE271" s="93" t="s">
        <v>102</v>
      </c>
      <c r="BF271" s="93" t="s">
        <v>102</v>
      </c>
      <c r="BG271" s="97" t="s">
        <v>108</v>
      </c>
      <c r="BH271" s="93" t="s">
        <v>108</v>
      </c>
      <c r="BI271" s="93" t="s">
        <v>102</v>
      </c>
      <c r="BJ271" s="93" t="s">
        <v>102</v>
      </c>
      <c r="BK271" s="93" t="s">
        <v>102</v>
      </c>
      <c r="BL271" s="93" t="s">
        <v>102</v>
      </c>
      <c r="BM271" s="93" t="s">
        <v>102</v>
      </c>
      <c r="BN271" s="93" t="s">
        <v>102</v>
      </c>
      <c r="BO271" s="93" t="s">
        <v>102</v>
      </c>
      <c r="BP271" s="96" t="s">
        <v>102</v>
      </c>
      <c r="BQ271" s="90">
        <v>0</v>
      </c>
      <c r="BR271" s="93" t="s">
        <v>102</v>
      </c>
      <c r="BS271" s="93" t="s">
        <v>102</v>
      </c>
      <c r="BT271" s="93" t="s">
        <v>102</v>
      </c>
      <c r="BU271" s="93" t="s">
        <v>102</v>
      </c>
      <c r="BV271" s="97" t="s">
        <v>108</v>
      </c>
      <c r="BW271" s="93" t="s">
        <v>108</v>
      </c>
      <c r="BX271" s="95" t="s">
        <v>102</v>
      </c>
      <c r="BY271" s="93" t="s">
        <v>102</v>
      </c>
      <c r="BZ271" s="93" t="s">
        <v>102</v>
      </c>
      <c r="CA271" s="93" t="s">
        <v>102</v>
      </c>
      <c r="CB271" s="93" t="s">
        <v>102</v>
      </c>
      <c r="CC271" s="93" t="s">
        <v>102</v>
      </c>
      <c r="CD271" s="93" t="s">
        <v>102</v>
      </c>
      <c r="CE271" s="193" t="s">
        <v>102</v>
      </c>
      <c r="CF271" s="194" t="s">
        <v>436</v>
      </c>
      <c r="CG271" s="195" t="s">
        <v>6114</v>
      </c>
      <c r="CH271" s="101" t="s">
        <v>310</v>
      </c>
      <c r="CI271" s="102"/>
      <c r="CJ271" s="196" t="s">
        <v>6115</v>
      </c>
      <c r="CK271" s="104" t="s">
        <v>190</v>
      </c>
      <c r="CL271" s="105"/>
      <c r="CM271" s="83" t="s">
        <v>623</v>
      </c>
      <c r="CN271" s="106" t="s">
        <v>624</v>
      </c>
      <c r="CO271" s="197" t="s">
        <v>625</v>
      </c>
      <c r="CP271" s="107"/>
      <c r="CQ271" s="198" t="s">
        <v>474</v>
      </c>
      <c r="CR271" s="198" t="s">
        <v>474</v>
      </c>
      <c r="CS271" s="199"/>
      <c r="CT271" s="83" t="s">
        <v>109</v>
      </c>
      <c r="CU271" s="83" t="s">
        <v>109</v>
      </c>
      <c r="CV271" s="83">
        <v>58</v>
      </c>
      <c r="CW271" s="83" t="s">
        <v>139</v>
      </c>
      <c r="CX271" s="83">
        <v>58</v>
      </c>
      <c r="CY271" s="83" t="s">
        <v>108</v>
      </c>
      <c r="CZ271" s="83">
        <v>354956</v>
      </c>
      <c r="DA271" s="83" t="s">
        <v>581</v>
      </c>
      <c r="DB271" s="83" t="s">
        <v>152</v>
      </c>
      <c r="DC271" s="83" t="s">
        <v>500</v>
      </c>
      <c r="DD271" s="83">
        <v>5931</v>
      </c>
      <c r="DE271" s="83" t="s">
        <v>606</v>
      </c>
      <c r="DF271" s="83" t="s">
        <v>152</v>
      </c>
      <c r="DG271" s="83" t="s">
        <v>500</v>
      </c>
      <c r="DH271" s="83"/>
      <c r="DI271" s="85">
        <v>43646</v>
      </c>
      <c r="DJ271" s="83" t="s">
        <v>584</v>
      </c>
      <c r="DK271" s="83" t="s">
        <v>102</v>
      </c>
      <c r="DL271" s="83" t="s">
        <v>482</v>
      </c>
      <c r="DM271" s="83">
        <v>0</v>
      </c>
      <c r="DN271" s="83" t="s">
        <v>483</v>
      </c>
      <c r="DO271" s="83">
        <v>1</v>
      </c>
      <c r="DP271" s="83">
        <v>2</v>
      </c>
      <c r="DQ271" s="83"/>
      <c r="DR271" s="83" t="s">
        <v>108</v>
      </c>
      <c r="DS271" s="83" t="s">
        <v>497</v>
      </c>
      <c r="DU271" s="215" t="s">
        <v>269</v>
      </c>
      <c r="DV271" s="136">
        <v>1</v>
      </c>
      <c r="DW271" s="136">
        <v>3</v>
      </c>
      <c r="DX271" s="215" t="s">
        <v>269</v>
      </c>
      <c r="DY271" s="215" t="s">
        <v>269</v>
      </c>
      <c r="DZ271" s="215" t="s">
        <v>269</v>
      </c>
      <c r="EA271" s="215" t="s">
        <v>269</v>
      </c>
      <c r="EB271" s="215" t="s">
        <v>269</v>
      </c>
      <c r="EC271" s="215" t="s">
        <v>269</v>
      </c>
      <c r="ED271" s="215" t="s">
        <v>269</v>
      </c>
      <c r="EE271" s="215" t="s">
        <v>269</v>
      </c>
    </row>
    <row r="272" spans="1:135" ht="28.8" x14ac:dyDescent="0.55000000000000004">
      <c r="A272" s="83" t="s">
        <v>130</v>
      </c>
      <c r="B272" s="136">
        <v>641428</v>
      </c>
      <c r="C272" t="s">
        <v>923</v>
      </c>
      <c r="D272" s="83" t="s">
        <v>228</v>
      </c>
      <c r="E272" s="138">
        <v>952468394331</v>
      </c>
      <c r="F272" s="83" t="s">
        <v>114</v>
      </c>
      <c r="G272" s="85">
        <v>43643</v>
      </c>
      <c r="H272" s="211" t="s">
        <v>98</v>
      </c>
      <c r="I272" s="84" t="s">
        <v>610</v>
      </c>
      <c r="J272" s="207" t="s">
        <v>627</v>
      </c>
      <c r="K272" s="208" t="s">
        <v>630</v>
      </c>
      <c r="L272" s="83" t="s">
        <v>108</v>
      </c>
      <c r="M272" s="184">
        <v>24468</v>
      </c>
      <c r="N272" s="184"/>
      <c r="O272" s="85" t="s">
        <v>102</v>
      </c>
      <c r="P272" s="185">
        <v>42491</v>
      </c>
      <c r="Q272" s="186" t="s">
        <v>203</v>
      </c>
      <c r="R272" s="186"/>
      <c r="S272" s="186"/>
      <c r="T272" s="187"/>
      <c r="U272" s="188" t="s">
        <v>296</v>
      </c>
      <c r="V272" s="188" t="s">
        <v>297</v>
      </c>
      <c r="W272" s="188" t="s">
        <v>297</v>
      </c>
      <c r="X272" s="189" t="s">
        <v>167</v>
      </c>
      <c r="Y272" s="190"/>
      <c r="Z272" s="83">
        <v>700</v>
      </c>
      <c r="AA272" s="83" t="s">
        <v>193</v>
      </c>
      <c r="AB272" s="83" t="s">
        <v>181</v>
      </c>
      <c r="AC272" s="83" t="s">
        <v>102</v>
      </c>
      <c r="AD272" s="83" t="s">
        <v>6116</v>
      </c>
      <c r="AE272" s="83" t="s">
        <v>102</v>
      </c>
      <c r="AF272" s="83" t="s">
        <v>102</v>
      </c>
      <c r="AG272" s="83" t="s">
        <v>119</v>
      </c>
      <c r="AH272" s="83" t="s">
        <v>6117</v>
      </c>
      <c r="AI272" s="83" t="s">
        <v>104</v>
      </c>
      <c r="AJ272" s="83" t="s">
        <v>105</v>
      </c>
      <c r="AK272" s="191" t="s">
        <v>6116</v>
      </c>
      <c r="AL272" s="191" t="s">
        <v>102</v>
      </c>
      <c r="AM272" s="191" t="s">
        <v>102</v>
      </c>
      <c r="AN272" s="191" t="s">
        <v>119</v>
      </c>
      <c r="AO272" s="191" t="s">
        <v>6117</v>
      </c>
      <c r="AP272" s="191" t="s">
        <v>104</v>
      </c>
      <c r="AQ272" s="191" t="s">
        <v>105</v>
      </c>
      <c r="AR272" s="191" t="s">
        <v>106</v>
      </c>
      <c r="AS272" s="191" t="s">
        <v>6116</v>
      </c>
      <c r="AT272" s="191" t="s">
        <v>485</v>
      </c>
      <c r="AU272" s="191" t="s">
        <v>6117</v>
      </c>
      <c r="AV272" s="191" t="s">
        <v>104</v>
      </c>
      <c r="AW272" s="191" t="s">
        <v>204</v>
      </c>
      <c r="AX272" s="191"/>
      <c r="AY272" s="192" t="s">
        <v>454</v>
      </c>
      <c r="AZ272" s="192" t="s">
        <v>416</v>
      </c>
      <c r="BA272" s="91" t="s">
        <v>108</v>
      </c>
      <c r="BB272" s="90">
        <v>0</v>
      </c>
      <c r="BC272" s="93" t="s">
        <v>102</v>
      </c>
      <c r="BD272" s="93" t="s">
        <v>102</v>
      </c>
      <c r="BE272" s="93" t="s">
        <v>102</v>
      </c>
      <c r="BF272" s="93" t="s">
        <v>102</v>
      </c>
      <c r="BG272" s="97" t="s">
        <v>108</v>
      </c>
      <c r="BH272" s="93" t="s">
        <v>108</v>
      </c>
      <c r="BI272" s="93" t="s">
        <v>102</v>
      </c>
      <c r="BJ272" s="93" t="s">
        <v>102</v>
      </c>
      <c r="BK272" s="93" t="s">
        <v>102</v>
      </c>
      <c r="BL272" s="93" t="s">
        <v>102</v>
      </c>
      <c r="BM272" s="93" t="s">
        <v>102</v>
      </c>
      <c r="BN272" s="93" t="s">
        <v>102</v>
      </c>
      <c r="BO272" s="93" t="s">
        <v>102</v>
      </c>
      <c r="BP272" s="96" t="s">
        <v>102</v>
      </c>
      <c r="BQ272" s="90">
        <v>0</v>
      </c>
      <c r="BR272" s="93" t="s">
        <v>102</v>
      </c>
      <c r="BS272" s="93" t="s">
        <v>102</v>
      </c>
      <c r="BT272" s="93" t="s">
        <v>102</v>
      </c>
      <c r="BU272" s="93" t="s">
        <v>102</v>
      </c>
      <c r="BV272" s="97" t="s">
        <v>108</v>
      </c>
      <c r="BW272" s="93" t="s">
        <v>108</v>
      </c>
      <c r="BX272" s="95" t="s">
        <v>102</v>
      </c>
      <c r="BY272" s="93" t="s">
        <v>102</v>
      </c>
      <c r="BZ272" s="93" t="s">
        <v>102</v>
      </c>
      <c r="CA272" s="93" t="s">
        <v>102</v>
      </c>
      <c r="CB272" s="93" t="s">
        <v>102</v>
      </c>
      <c r="CC272" s="93" t="s">
        <v>102</v>
      </c>
      <c r="CD272" s="93" t="s">
        <v>102</v>
      </c>
      <c r="CE272" s="193" t="s">
        <v>102</v>
      </c>
      <c r="CF272" s="194" t="s">
        <v>436</v>
      </c>
      <c r="CG272" s="195" t="s">
        <v>6118</v>
      </c>
      <c r="CH272" s="101" t="s">
        <v>563</v>
      </c>
      <c r="CI272" s="102"/>
      <c r="CJ272" s="196" t="s">
        <v>577</v>
      </c>
      <c r="CK272" s="104" t="s">
        <v>190</v>
      </c>
      <c r="CL272" s="105"/>
      <c r="CM272" s="83" t="s">
        <v>578</v>
      </c>
      <c r="CN272" s="106" t="s">
        <v>108</v>
      </c>
      <c r="CO272" s="197" t="s">
        <v>566</v>
      </c>
      <c r="CP272" s="107"/>
      <c r="CQ272" s="198" t="s">
        <v>107</v>
      </c>
      <c r="CR272" s="198" t="s">
        <v>107</v>
      </c>
      <c r="CS272" s="199"/>
      <c r="CT272" s="83" t="s">
        <v>109</v>
      </c>
      <c r="CU272" s="83" t="s">
        <v>109</v>
      </c>
      <c r="CV272" s="83">
        <v>46</v>
      </c>
      <c r="CW272" s="83" t="s">
        <v>270</v>
      </c>
      <c r="CX272" s="83">
        <v>46</v>
      </c>
      <c r="CY272" s="83" t="s">
        <v>108</v>
      </c>
      <c r="CZ272" s="83">
        <v>356275.5</v>
      </c>
      <c r="DA272" s="83" t="s">
        <v>6119</v>
      </c>
      <c r="DB272" s="83" t="s">
        <v>118</v>
      </c>
      <c r="DC272" s="83" t="s">
        <v>108</v>
      </c>
      <c r="DD272" s="83">
        <v>5956</v>
      </c>
      <c r="DE272" s="83" t="s">
        <v>173</v>
      </c>
      <c r="DF272" s="83" t="s">
        <v>118</v>
      </c>
      <c r="DG272" s="83" t="s">
        <v>500</v>
      </c>
      <c r="DH272" s="83"/>
      <c r="DI272" s="85">
        <v>43646</v>
      </c>
      <c r="DJ272" s="83" t="s">
        <v>584</v>
      </c>
      <c r="DK272" s="83" t="s">
        <v>102</v>
      </c>
      <c r="DL272" s="83" t="s">
        <v>482</v>
      </c>
      <c r="DM272" s="83">
        <v>0</v>
      </c>
      <c r="DN272" s="83" t="s">
        <v>483</v>
      </c>
      <c r="DO272" s="83">
        <v>1</v>
      </c>
      <c r="DP272" s="83">
        <v>6</v>
      </c>
      <c r="DQ272" s="83"/>
      <c r="DR272" s="83" t="s">
        <v>108</v>
      </c>
      <c r="DS272" s="83" t="s">
        <v>497</v>
      </c>
      <c r="DU272" s="215" t="s">
        <v>269</v>
      </c>
      <c r="DV272" s="136">
        <v>1</v>
      </c>
      <c r="DW272" s="136">
        <v>3</v>
      </c>
      <c r="DX272" s="215" t="s">
        <v>269</v>
      </c>
      <c r="DY272" s="215" t="s">
        <v>269</v>
      </c>
      <c r="DZ272" s="215" t="s">
        <v>269</v>
      </c>
      <c r="EA272" s="215" t="s">
        <v>269</v>
      </c>
      <c r="EB272" s="215" t="s">
        <v>269</v>
      </c>
      <c r="EC272" s="215" t="s">
        <v>269</v>
      </c>
      <c r="ED272" s="215" t="s">
        <v>269</v>
      </c>
      <c r="EE272" s="215" t="s">
        <v>269</v>
      </c>
    </row>
    <row r="273" spans="1:135" ht="57.6" x14ac:dyDescent="0.55000000000000004">
      <c r="A273" s="83" t="s">
        <v>130</v>
      </c>
      <c r="B273" s="136">
        <v>912552</v>
      </c>
      <c r="C273" t="s">
        <v>924</v>
      </c>
      <c r="D273" s="83" t="s">
        <v>228</v>
      </c>
      <c r="E273" s="138">
        <v>919504423242</v>
      </c>
      <c r="F273" s="83" t="s">
        <v>143</v>
      </c>
      <c r="G273" s="85">
        <v>43620</v>
      </c>
      <c r="H273" s="83" t="s">
        <v>98</v>
      </c>
      <c r="I273" s="84" t="s">
        <v>612</v>
      </c>
      <c r="J273" s="207" t="s">
        <v>628</v>
      </c>
      <c r="K273" s="208" t="s">
        <v>633</v>
      </c>
      <c r="L273" s="83" t="s">
        <v>108</v>
      </c>
      <c r="M273" s="184" t="s">
        <v>102</v>
      </c>
      <c r="N273" s="184" t="s">
        <v>556</v>
      </c>
      <c r="O273" s="85" t="s">
        <v>102</v>
      </c>
      <c r="P273" s="185">
        <v>42491</v>
      </c>
      <c r="Q273" s="186" t="s">
        <v>202</v>
      </c>
      <c r="R273" s="186" t="s">
        <v>613</v>
      </c>
      <c r="S273" s="186"/>
      <c r="T273" s="187"/>
      <c r="U273" s="188" t="s">
        <v>295</v>
      </c>
      <c r="V273" s="188" t="s">
        <v>205</v>
      </c>
      <c r="W273" s="188" t="s">
        <v>295</v>
      </c>
      <c r="X273" s="189" t="s">
        <v>107</v>
      </c>
      <c r="Y273" s="190" t="s">
        <v>614</v>
      </c>
      <c r="Z273" s="83">
        <v>700</v>
      </c>
      <c r="AA273" s="83" t="s">
        <v>193</v>
      </c>
      <c r="AB273" s="83" t="s">
        <v>181</v>
      </c>
      <c r="AC273" s="83" t="s">
        <v>102</v>
      </c>
      <c r="AD273" s="83" t="s">
        <v>6120</v>
      </c>
      <c r="AE273" s="83" t="s">
        <v>6121</v>
      </c>
      <c r="AF273" s="83" t="s">
        <v>102</v>
      </c>
      <c r="AG273" s="83" t="s">
        <v>175</v>
      </c>
      <c r="AH273" s="83" t="s">
        <v>6122</v>
      </c>
      <c r="AI273" s="83" t="s">
        <v>104</v>
      </c>
      <c r="AJ273" s="83" t="s">
        <v>105</v>
      </c>
      <c r="AK273" s="191" t="s">
        <v>6120</v>
      </c>
      <c r="AL273" s="191" t="s">
        <v>6121</v>
      </c>
      <c r="AM273" s="191" t="s">
        <v>102</v>
      </c>
      <c r="AN273" s="191" t="s">
        <v>175</v>
      </c>
      <c r="AO273" s="191" t="s">
        <v>6122</v>
      </c>
      <c r="AP273" s="191" t="s">
        <v>104</v>
      </c>
      <c r="AQ273" s="191" t="s">
        <v>105</v>
      </c>
      <c r="AR273" s="191" t="s">
        <v>106</v>
      </c>
      <c r="AS273" s="191"/>
      <c r="AT273" s="191"/>
      <c r="AU273" s="191"/>
      <c r="AV273" s="191"/>
      <c r="AW273" s="191"/>
      <c r="AX273" s="191" t="s">
        <v>575</v>
      </c>
      <c r="AY273" s="192" t="s">
        <v>454</v>
      </c>
      <c r="AZ273" s="192" t="s">
        <v>108</v>
      </c>
      <c r="BA273" s="91" t="s">
        <v>108</v>
      </c>
      <c r="BB273" s="90">
        <v>0</v>
      </c>
      <c r="BC273" s="93" t="s">
        <v>102</v>
      </c>
      <c r="BD273" s="93" t="s">
        <v>102</v>
      </c>
      <c r="BE273" s="93" t="s">
        <v>102</v>
      </c>
      <c r="BF273" s="93" t="s">
        <v>102</v>
      </c>
      <c r="BG273" s="97" t="s">
        <v>108</v>
      </c>
      <c r="BH273" s="93" t="s">
        <v>108</v>
      </c>
      <c r="BI273" s="93" t="s">
        <v>102</v>
      </c>
      <c r="BJ273" s="93" t="s">
        <v>102</v>
      </c>
      <c r="BK273" s="93" t="s">
        <v>102</v>
      </c>
      <c r="BL273" s="93" t="s">
        <v>102</v>
      </c>
      <c r="BM273" s="93" t="s">
        <v>102</v>
      </c>
      <c r="BN273" s="93" t="s">
        <v>102</v>
      </c>
      <c r="BO273" s="93" t="s">
        <v>102</v>
      </c>
      <c r="BP273" s="96" t="s">
        <v>102</v>
      </c>
      <c r="BQ273" s="90">
        <v>0</v>
      </c>
      <c r="BR273" s="93" t="s">
        <v>102</v>
      </c>
      <c r="BS273" s="93" t="s">
        <v>102</v>
      </c>
      <c r="BT273" s="93" t="s">
        <v>102</v>
      </c>
      <c r="BU273" s="93" t="s">
        <v>102</v>
      </c>
      <c r="BV273" s="97" t="s">
        <v>108</v>
      </c>
      <c r="BW273" s="93" t="s">
        <v>108</v>
      </c>
      <c r="BX273" s="95" t="s">
        <v>102</v>
      </c>
      <c r="BY273" s="93" t="s">
        <v>102</v>
      </c>
      <c r="BZ273" s="93" t="s">
        <v>102</v>
      </c>
      <c r="CA273" s="93" t="s">
        <v>102</v>
      </c>
      <c r="CB273" s="93" t="s">
        <v>102</v>
      </c>
      <c r="CC273" s="93" t="s">
        <v>102</v>
      </c>
      <c r="CD273" s="93" t="s">
        <v>102</v>
      </c>
      <c r="CE273" s="193" t="s">
        <v>102</v>
      </c>
      <c r="CF273" s="194" t="s">
        <v>508</v>
      </c>
      <c r="CG273" s="195" t="s">
        <v>102</v>
      </c>
      <c r="CH273" s="101" t="e">
        <v>#N/A</v>
      </c>
      <c r="CI273" s="102" t="s">
        <v>580</v>
      </c>
      <c r="CJ273" s="196" t="s">
        <v>108</v>
      </c>
      <c r="CK273" s="104" t="s">
        <v>109</v>
      </c>
      <c r="CL273" s="105" t="s">
        <v>579</v>
      </c>
      <c r="CM273" s="83" t="s">
        <v>108</v>
      </c>
      <c r="CN273" s="106" t="s">
        <v>108</v>
      </c>
      <c r="CO273" s="197" t="s">
        <v>108</v>
      </c>
      <c r="CP273" s="107"/>
      <c r="CQ273" s="198" t="s">
        <v>474</v>
      </c>
      <c r="CR273" s="198" t="s">
        <v>474</v>
      </c>
      <c r="CS273" s="199" t="s">
        <v>616</v>
      </c>
      <c r="CT273" s="83" t="s">
        <v>109</v>
      </c>
      <c r="CU273" s="83" t="s">
        <v>109</v>
      </c>
      <c r="CV273" s="83">
        <v>81</v>
      </c>
      <c r="CW273" s="83" t="s">
        <v>112</v>
      </c>
      <c r="CX273" s="83">
        <v>81</v>
      </c>
      <c r="CY273" s="83" t="s">
        <v>6123</v>
      </c>
      <c r="CZ273" s="83">
        <v>357595</v>
      </c>
      <c r="DA273" s="83" t="s">
        <v>138</v>
      </c>
      <c r="DB273" s="83" t="s">
        <v>124</v>
      </c>
      <c r="DC273" s="83" t="s">
        <v>501</v>
      </c>
      <c r="DD273" s="83">
        <v>4992</v>
      </c>
      <c r="DE273" s="83" t="s">
        <v>582</v>
      </c>
      <c r="DF273" s="83" t="s">
        <v>145</v>
      </c>
      <c r="DG273" s="83" t="s">
        <v>501</v>
      </c>
      <c r="DH273" s="83" t="s">
        <v>582</v>
      </c>
      <c r="DI273" s="85">
        <v>43646</v>
      </c>
      <c r="DJ273" s="83" t="s">
        <v>584</v>
      </c>
      <c r="DK273" s="83" t="s">
        <v>102</v>
      </c>
      <c r="DL273" s="83" t="s">
        <v>482</v>
      </c>
      <c r="DM273" s="83">
        <v>0</v>
      </c>
      <c r="DN273" s="83" t="s">
        <v>238</v>
      </c>
      <c r="DO273" s="83">
        <v>1</v>
      </c>
      <c r="DP273" s="83">
        <v>2</v>
      </c>
      <c r="DQ273" s="83"/>
      <c r="DR273" s="83" t="s">
        <v>108</v>
      </c>
      <c r="DS273" s="83" t="s">
        <v>497</v>
      </c>
      <c r="DU273" s="215" t="s">
        <v>269</v>
      </c>
      <c r="DV273" s="136">
        <v>1</v>
      </c>
      <c r="DW273" s="136">
        <v>3</v>
      </c>
      <c r="DX273" s="215" t="s">
        <v>269</v>
      </c>
      <c r="DY273" s="215" t="s">
        <v>269</v>
      </c>
      <c r="DZ273" s="215" t="s">
        <v>269</v>
      </c>
      <c r="EA273" s="215" t="s">
        <v>269</v>
      </c>
      <c r="EB273" s="215" t="s">
        <v>269</v>
      </c>
      <c r="EC273" s="215" t="s">
        <v>269</v>
      </c>
      <c r="ED273" s="215" t="s">
        <v>269</v>
      </c>
      <c r="EE273" s="215" t="s">
        <v>269</v>
      </c>
    </row>
    <row r="274" spans="1:135" ht="28.8" x14ac:dyDescent="0.55000000000000004">
      <c r="A274" s="83" t="s">
        <v>130</v>
      </c>
      <c r="B274" s="136">
        <v>668044</v>
      </c>
      <c r="C274" t="s">
        <v>925</v>
      </c>
      <c r="D274" s="83" t="s">
        <v>228</v>
      </c>
      <c r="E274" s="138">
        <v>166614070574</v>
      </c>
      <c r="F274" s="83" t="s">
        <v>114</v>
      </c>
      <c r="G274" s="85">
        <v>43634</v>
      </c>
      <c r="H274" s="83" t="s">
        <v>98</v>
      </c>
      <c r="I274" s="84" t="s">
        <v>618</v>
      </c>
      <c r="J274" s="207" t="s">
        <v>629</v>
      </c>
      <c r="K274" s="208" t="s">
        <v>634</v>
      </c>
      <c r="L274" s="83" t="s">
        <v>108</v>
      </c>
      <c r="M274" s="184">
        <v>27558</v>
      </c>
      <c r="N274" s="184"/>
      <c r="O274" s="85" t="s">
        <v>102</v>
      </c>
      <c r="P274" s="185">
        <v>43013</v>
      </c>
      <c r="Q274" s="186" t="s">
        <v>203</v>
      </c>
      <c r="R274" s="186"/>
      <c r="S274" s="186"/>
      <c r="T274" s="187"/>
      <c r="U274" s="188" t="s">
        <v>296</v>
      </c>
      <c r="V274" s="188" t="s">
        <v>205</v>
      </c>
      <c r="W274" s="189" t="s">
        <v>619</v>
      </c>
      <c r="X274" s="189" t="s">
        <v>107</v>
      </c>
      <c r="Y274" s="190" t="s">
        <v>614</v>
      </c>
      <c r="Z274" s="83">
        <v>700</v>
      </c>
      <c r="AA274" s="83" t="s">
        <v>193</v>
      </c>
      <c r="AB274" s="83" t="s">
        <v>181</v>
      </c>
      <c r="AC274" s="83" t="s">
        <v>102</v>
      </c>
      <c r="AD274" s="83" t="s">
        <v>6124</v>
      </c>
      <c r="AE274" s="83" t="s">
        <v>102</v>
      </c>
      <c r="AF274" s="83" t="s">
        <v>102</v>
      </c>
      <c r="AG274" s="83" t="s">
        <v>174</v>
      </c>
      <c r="AH274" s="83" t="s">
        <v>6113</v>
      </c>
      <c r="AI274" s="83" t="s">
        <v>104</v>
      </c>
      <c r="AJ274" s="83" t="s">
        <v>105</v>
      </c>
      <c r="AK274" s="191" t="s">
        <v>6124</v>
      </c>
      <c r="AL274" s="191" t="s">
        <v>102</v>
      </c>
      <c r="AM274" s="191" t="s">
        <v>102</v>
      </c>
      <c r="AN274" s="191" t="s">
        <v>174</v>
      </c>
      <c r="AO274" s="191" t="s">
        <v>6113</v>
      </c>
      <c r="AP274" s="191" t="s">
        <v>104</v>
      </c>
      <c r="AQ274" s="191" t="s">
        <v>105</v>
      </c>
      <c r="AR274" s="191" t="s">
        <v>106</v>
      </c>
      <c r="AS274" s="191" t="s">
        <v>6124</v>
      </c>
      <c r="AT274" s="191" t="s">
        <v>488</v>
      </c>
      <c r="AU274" s="191" t="s">
        <v>6125</v>
      </c>
      <c r="AV274" s="191" t="s">
        <v>104</v>
      </c>
      <c r="AW274" s="191" t="s">
        <v>204</v>
      </c>
      <c r="AX274" s="191"/>
      <c r="AY274" s="192" t="s">
        <v>454</v>
      </c>
      <c r="AZ274" s="192" t="s">
        <v>416</v>
      </c>
      <c r="BA274" s="91" t="s">
        <v>108</v>
      </c>
      <c r="BB274" s="90">
        <v>0</v>
      </c>
      <c r="BC274" s="93" t="s">
        <v>102</v>
      </c>
      <c r="BD274" s="93" t="s">
        <v>102</v>
      </c>
      <c r="BE274" s="93" t="s">
        <v>102</v>
      </c>
      <c r="BF274" s="93" t="s">
        <v>102</v>
      </c>
      <c r="BG274" s="97" t="s">
        <v>108</v>
      </c>
      <c r="BH274" s="93" t="s">
        <v>108</v>
      </c>
      <c r="BI274" s="93" t="s">
        <v>102</v>
      </c>
      <c r="BJ274" s="93" t="s">
        <v>102</v>
      </c>
      <c r="BK274" s="93" t="s">
        <v>102</v>
      </c>
      <c r="BL274" s="93" t="s">
        <v>102</v>
      </c>
      <c r="BM274" s="93" t="s">
        <v>102</v>
      </c>
      <c r="BN274" s="93" t="s">
        <v>102</v>
      </c>
      <c r="BO274" s="93" t="s">
        <v>102</v>
      </c>
      <c r="BP274" s="96" t="s">
        <v>102</v>
      </c>
      <c r="BQ274" s="90">
        <v>0</v>
      </c>
      <c r="BR274" s="93" t="s">
        <v>102</v>
      </c>
      <c r="BS274" s="93" t="s">
        <v>102</v>
      </c>
      <c r="BT274" s="93" t="s">
        <v>102</v>
      </c>
      <c r="BU274" s="93" t="s">
        <v>102</v>
      </c>
      <c r="BV274" s="97" t="s">
        <v>108</v>
      </c>
      <c r="BW274" s="93" t="s">
        <v>108</v>
      </c>
      <c r="BX274" s="95" t="s">
        <v>102</v>
      </c>
      <c r="BY274" s="93" t="s">
        <v>102</v>
      </c>
      <c r="BZ274" s="93" t="s">
        <v>102</v>
      </c>
      <c r="CA274" s="93" t="s">
        <v>102</v>
      </c>
      <c r="CB274" s="93" t="s">
        <v>102</v>
      </c>
      <c r="CC274" s="93" t="s">
        <v>102</v>
      </c>
      <c r="CD274" s="93" t="s">
        <v>102</v>
      </c>
      <c r="CE274" s="193" t="s">
        <v>102</v>
      </c>
      <c r="CF274" s="194" t="s">
        <v>436</v>
      </c>
      <c r="CG274" s="195" t="s">
        <v>6126</v>
      </c>
      <c r="CH274" s="101" t="s">
        <v>310</v>
      </c>
      <c r="CI274" s="102"/>
      <c r="CJ274" s="196" t="s">
        <v>6127</v>
      </c>
      <c r="CK274" s="104" t="s">
        <v>190</v>
      </c>
      <c r="CL274" s="105"/>
      <c r="CM274" s="83" t="s">
        <v>623</v>
      </c>
      <c r="CN274" s="106" t="s">
        <v>624</v>
      </c>
      <c r="CO274" s="197" t="s">
        <v>625</v>
      </c>
      <c r="CP274" s="107"/>
      <c r="CQ274" s="198" t="s">
        <v>474</v>
      </c>
      <c r="CR274" s="198" t="s">
        <v>474</v>
      </c>
      <c r="CS274" s="199"/>
      <c r="CT274" s="83" t="s">
        <v>109</v>
      </c>
      <c r="CU274" s="83" t="s">
        <v>109</v>
      </c>
      <c r="CV274" s="83">
        <v>73</v>
      </c>
      <c r="CW274" s="83" t="s">
        <v>139</v>
      </c>
      <c r="CX274" s="83">
        <v>73</v>
      </c>
      <c r="CY274" s="83" t="s">
        <v>108</v>
      </c>
      <c r="CZ274" s="83">
        <v>358914.5</v>
      </c>
      <c r="DA274" s="83" t="s">
        <v>581</v>
      </c>
      <c r="DB274" s="83" t="s">
        <v>152</v>
      </c>
      <c r="DC274" s="83" t="s">
        <v>500</v>
      </c>
      <c r="DD274" s="83">
        <v>7395</v>
      </c>
      <c r="DE274" s="83" t="s">
        <v>606</v>
      </c>
      <c r="DF274" s="83" t="s">
        <v>152</v>
      </c>
      <c r="DG274" s="83" t="s">
        <v>500</v>
      </c>
      <c r="DH274" s="83"/>
      <c r="DI274" s="85">
        <v>43646</v>
      </c>
      <c r="DJ274" s="83" t="s">
        <v>584</v>
      </c>
      <c r="DK274" s="83" t="s">
        <v>102</v>
      </c>
      <c r="DL274" s="83" t="s">
        <v>482</v>
      </c>
      <c r="DM274" s="83">
        <v>0</v>
      </c>
      <c r="DN274" s="83" t="s">
        <v>483</v>
      </c>
      <c r="DO274" s="83">
        <v>1</v>
      </c>
      <c r="DP274" s="83">
        <v>1</v>
      </c>
      <c r="DQ274" s="83"/>
      <c r="DR274" s="83" t="s">
        <v>108</v>
      </c>
      <c r="DS274" s="83" t="s">
        <v>497</v>
      </c>
      <c r="DU274" s="215" t="s">
        <v>269</v>
      </c>
      <c r="DV274" s="136">
        <v>1</v>
      </c>
      <c r="DW274" s="136">
        <v>3</v>
      </c>
      <c r="DX274" s="215" t="s">
        <v>269</v>
      </c>
      <c r="DY274" s="215" t="s">
        <v>269</v>
      </c>
      <c r="DZ274" s="215" t="s">
        <v>269</v>
      </c>
      <c r="EA274" s="215" t="s">
        <v>269</v>
      </c>
      <c r="EB274" s="215" t="s">
        <v>269</v>
      </c>
      <c r="EC274" s="215" t="s">
        <v>269</v>
      </c>
      <c r="ED274" s="215" t="s">
        <v>269</v>
      </c>
      <c r="EE274" s="215" t="s">
        <v>269</v>
      </c>
    </row>
    <row r="275" spans="1:135" ht="28.8" x14ac:dyDescent="0.55000000000000004">
      <c r="A275" s="83" t="s">
        <v>130</v>
      </c>
      <c r="B275" s="136">
        <v>502362</v>
      </c>
      <c r="C275" t="s">
        <v>926</v>
      </c>
      <c r="D275" s="83" t="s">
        <v>228</v>
      </c>
      <c r="E275" s="138">
        <v>460922204429</v>
      </c>
      <c r="F275" s="83" t="s">
        <v>114</v>
      </c>
      <c r="G275" s="85">
        <v>43643</v>
      </c>
      <c r="H275" s="211" t="s">
        <v>98</v>
      </c>
      <c r="I275" s="84" t="s">
        <v>610</v>
      </c>
      <c r="J275" s="207" t="s">
        <v>627</v>
      </c>
      <c r="K275" s="208" t="s">
        <v>630</v>
      </c>
      <c r="L275" s="83" t="s">
        <v>108</v>
      </c>
      <c r="M275" s="184">
        <v>24469</v>
      </c>
      <c r="N275" s="184"/>
      <c r="O275" s="85" t="s">
        <v>102</v>
      </c>
      <c r="P275" s="185">
        <v>42491</v>
      </c>
      <c r="Q275" s="186" t="s">
        <v>203</v>
      </c>
      <c r="R275" s="186"/>
      <c r="S275" s="186"/>
      <c r="T275" s="187"/>
      <c r="U275" s="188" t="s">
        <v>296</v>
      </c>
      <c r="V275" s="188" t="s">
        <v>297</v>
      </c>
      <c r="W275" s="188" t="s">
        <v>297</v>
      </c>
      <c r="X275" s="189" t="s">
        <v>167</v>
      </c>
      <c r="Y275" s="190"/>
      <c r="Z275" s="83">
        <v>700</v>
      </c>
      <c r="AA275" s="83" t="s">
        <v>193</v>
      </c>
      <c r="AB275" s="83" t="s">
        <v>181</v>
      </c>
      <c r="AC275" s="83" t="s">
        <v>102</v>
      </c>
      <c r="AD275" s="83" t="s">
        <v>6128</v>
      </c>
      <c r="AE275" s="83" t="s">
        <v>102</v>
      </c>
      <c r="AF275" s="83" t="s">
        <v>102</v>
      </c>
      <c r="AG275" s="83" t="s">
        <v>119</v>
      </c>
      <c r="AH275" s="83" t="s">
        <v>6129</v>
      </c>
      <c r="AI275" s="83" t="s">
        <v>104</v>
      </c>
      <c r="AJ275" s="83" t="s">
        <v>105</v>
      </c>
      <c r="AK275" s="191" t="s">
        <v>6128</v>
      </c>
      <c r="AL275" s="191" t="s">
        <v>102</v>
      </c>
      <c r="AM275" s="191" t="s">
        <v>102</v>
      </c>
      <c r="AN275" s="191" t="s">
        <v>119</v>
      </c>
      <c r="AO275" s="191" t="s">
        <v>6129</v>
      </c>
      <c r="AP275" s="191" t="s">
        <v>104</v>
      </c>
      <c r="AQ275" s="191" t="s">
        <v>105</v>
      </c>
      <c r="AR275" s="191" t="s">
        <v>106</v>
      </c>
      <c r="AS275" s="191" t="s">
        <v>6128</v>
      </c>
      <c r="AT275" s="191" t="s">
        <v>485</v>
      </c>
      <c r="AU275" s="191" t="s">
        <v>6129</v>
      </c>
      <c r="AV275" s="191" t="s">
        <v>104</v>
      </c>
      <c r="AW275" s="191" t="s">
        <v>204</v>
      </c>
      <c r="AX275" s="191"/>
      <c r="AY275" s="192" t="s">
        <v>454</v>
      </c>
      <c r="AZ275" s="192" t="s">
        <v>416</v>
      </c>
      <c r="BA275" s="91" t="s">
        <v>108</v>
      </c>
      <c r="BB275" s="90">
        <v>0</v>
      </c>
      <c r="BC275" s="93" t="s">
        <v>102</v>
      </c>
      <c r="BD275" s="93" t="s">
        <v>102</v>
      </c>
      <c r="BE275" s="93" t="s">
        <v>102</v>
      </c>
      <c r="BF275" s="93" t="s">
        <v>102</v>
      </c>
      <c r="BG275" s="97" t="s">
        <v>108</v>
      </c>
      <c r="BH275" s="93" t="s">
        <v>108</v>
      </c>
      <c r="BI275" s="93" t="s">
        <v>102</v>
      </c>
      <c r="BJ275" s="93" t="s">
        <v>102</v>
      </c>
      <c r="BK275" s="93" t="s">
        <v>102</v>
      </c>
      <c r="BL275" s="93" t="s">
        <v>102</v>
      </c>
      <c r="BM275" s="93" t="s">
        <v>102</v>
      </c>
      <c r="BN275" s="93" t="s">
        <v>102</v>
      </c>
      <c r="BO275" s="93" t="s">
        <v>102</v>
      </c>
      <c r="BP275" s="96" t="s">
        <v>102</v>
      </c>
      <c r="BQ275" s="90">
        <v>0</v>
      </c>
      <c r="BR275" s="93" t="s">
        <v>102</v>
      </c>
      <c r="BS275" s="93" t="s">
        <v>102</v>
      </c>
      <c r="BT275" s="93" t="s">
        <v>102</v>
      </c>
      <c r="BU275" s="93" t="s">
        <v>102</v>
      </c>
      <c r="BV275" s="97" t="s">
        <v>108</v>
      </c>
      <c r="BW275" s="93" t="s">
        <v>108</v>
      </c>
      <c r="BX275" s="95" t="s">
        <v>102</v>
      </c>
      <c r="BY275" s="93" t="s">
        <v>102</v>
      </c>
      <c r="BZ275" s="93" t="s">
        <v>102</v>
      </c>
      <c r="CA275" s="93" t="s">
        <v>102</v>
      </c>
      <c r="CB275" s="93" t="s">
        <v>102</v>
      </c>
      <c r="CC275" s="93" t="s">
        <v>102</v>
      </c>
      <c r="CD275" s="93" t="s">
        <v>102</v>
      </c>
      <c r="CE275" s="193" t="s">
        <v>102</v>
      </c>
      <c r="CF275" s="194" t="s">
        <v>436</v>
      </c>
      <c r="CG275" s="195" t="s">
        <v>6130</v>
      </c>
      <c r="CH275" s="101" t="s">
        <v>563</v>
      </c>
      <c r="CI275" s="102"/>
      <c r="CJ275" s="196" t="s">
        <v>577</v>
      </c>
      <c r="CK275" s="104" t="s">
        <v>190</v>
      </c>
      <c r="CL275" s="105"/>
      <c r="CM275" s="83" t="s">
        <v>578</v>
      </c>
      <c r="CN275" s="106" t="s">
        <v>108</v>
      </c>
      <c r="CO275" s="197" t="s">
        <v>566</v>
      </c>
      <c r="CP275" s="107"/>
      <c r="CQ275" s="198" t="s">
        <v>107</v>
      </c>
      <c r="CR275" s="198" t="s">
        <v>107</v>
      </c>
      <c r="CS275" s="199"/>
      <c r="CT275" s="83" t="s">
        <v>109</v>
      </c>
      <c r="CU275" s="83" t="s">
        <v>109</v>
      </c>
      <c r="CV275" s="83">
        <v>61</v>
      </c>
      <c r="CW275" s="83" t="s">
        <v>270</v>
      </c>
      <c r="CX275" s="83">
        <v>61</v>
      </c>
      <c r="CY275" s="83" t="s">
        <v>108</v>
      </c>
      <c r="CZ275" s="83">
        <v>360234</v>
      </c>
      <c r="DA275" s="83" t="s">
        <v>6131</v>
      </c>
      <c r="DB275" s="83" t="s">
        <v>118</v>
      </c>
      <c r="DC275" s="83" t="s">
        <v>108</v>
      </c>
      <c r="DD275" s="83">
        <v>5448</v>
      </c>
      <c r="DE275" s="83" t="s">
        <v>173</v>
      </c>
      <c r="DF275" s="83" t="s">
        <v>118</v>
      </c>
      <c r="DG275" s="83" t="s">
        <v>500</v>
      </c>
      <c r="DH275" s="83"/>
      <c r="DI275" s="85">
        <v>43646</v>
      </c>
      <c r="DJ275" s="83" t="s">
        <v>584</v>
      </c>
      <c r="DK275" s="83" t="s">
        <v>102</v>
      </c>
      <c r="DL275" s="83" t="s">
        <v>482</v>
      </c>
      <c r="DM275" s="83">
        <v>0</v>
      </c>
      <c r="DN275" s="83" t="s">
        <v>483</v>
      </c>
      <c r="DO275" s="83">
        <v>1</v>
      </c>
      <c r="DP275" s="83">
        <v>1</v>
      </c>
      <c r="DQ275" s="83"/>
      <c r="DR275" s="83" t="s">
        <v>108</v>
      </c>
      <c r="DS275" s="83" t="s">
        <v>497</v>
      </c>
      <c r="DU275" s="215" t="s">
        <v>269</v>
      </c>
      <c r="DV275" s="136">
        <v>1</v>
      </c>
      <c r="DW275" s="136">
        <v>3</v>
      </c>
      <c r="DX275" s="215" t="s">
        <v>269</v>
      </c>
      <c r="DY275" s="215" t="s">
        <v>269</v>
      </c>
      <c r="DZ275" s="215" t="s">
        <v>269</v>
      </c>
      <c r="EA275" s="215" t="s">
        <v>269</v>
      </c>
      <c r="EB275" s="215" t="s">
        <v>269</v>
      </c>
      <c r="EC275" s="215" t="s">
        <v>269</v>
      </c>
      <c r="ED275" s="215" t="s">
        <v>269</v>
      </c>
      <c r="EE275" s="215" t="s">
        <v>269</v>
      </c>
    </row>
    <row r="276" spans="1:135" ht="57.6" x14ac:dyDescent="0.55000000000000004">
      <c r="A276" s="83" t="s">
        <v>130</v>
      </c>
      <c r="B276" s="136">
        <v>865291</v>
      </c>
      <c r="C276" t="s">
        <v>927</v>
      </c>
      <c r="D276" s="83" t="s">
        <v>228</v>
      </c>
      <c r="E276" s="138">
        <v>925596985764</v>
      </c>
      <c r="F276" s="83" t="s">
        <v>143</v>
      </c>
      <c r="G276" s="85">
        <v>43620</v>
      </c>
      <c r="H276" s="83" t="s">
        <v>98</v>
      </c>
      <c r="I276" s="84" t="s">
        <v>612</v>
      </c>
      <c r="J276" s="207" t="s">
        <v>628</v>
      </c>
      <c r="K276" s="208" t="s">
        <v>633</v>
      </c>
      <c r="L276" s="83" t="s">
        <v>108</v>
      </c>
      <c r="M276" s="184" t="s">
        <v>102</v>
      </c>
      <c r="N276" s="184" t="s">
        <v>556</v>
      </c>
      <c r="O276" s="85" t="s">
        <v>102</v>
      </c>
      <c r="P276" s="185">
        <v>42491</v>
      </c>
      <c r="Q276" s="186" t="s">
        <v>202</v>
      </c>
      <c r="R276" s="186" t="s">
        <v>613</v>
      </c>
      <c r="S276" s="186"/>
      <c r="T276" s="187"/>
      <c r="U276" s="188" t="s">
        <v>295</v>
      </c>
      <c r="V276" s="188" t="s">
        <v>205</v>
      </c>
      <c r="W276" s="188" t="s">
        <v>295</v>
      </c>
      <c r="X276" s="189" t="s">
        <v>107</v>
      </c>
      <c r="Y276" s="190" t="s">
        <v>614</v>
      </c>
      <c r="Z276" s="83">
        <v>700</v>
      </c>
      <c r="AA276" s="83" t="s">
        <v>193</v>
      </c>
      <c r="AB276" s="83" t="s">
        <v>181</v>
      </c>
      <c r="AC276" s="83" t="s">
        <v>102</v>
      </c>
      <c r="AD276" s="83" t="s">
        <v>6132</v>
      </c>
      <c r="AE276" s="83" t="s">
        <v>6133</v>
      </c>
      <c r="AF276" s="83" t="s">
        <v>102</v>
      </c>
      <c r="AG276" s="83" t="s">
        <v>175</v>
      </c>
      <c r="AH276" s="83" t="s">
        <v>6134</v>
      </c>
      <c r="AI276" s="83" t="s">
        <v>104</v>
      </c>
      <c r="AJ276" s="83" t="s">
        <v>105</v>
      </c>
      <c r="AK276" s="191" t="s">
        <v>6132</v>
      </c>
      <c r="AL276" s="191" t="s">
        <v>6133</v>
      </c>
      <c r="AM276" s="191" t="s">
        <v>102</v>
      </c>
      <c r="AN276" s="191" t="s">
        <v>175</v>
      </c>
      <c r="AO276" s="191" t="s">
        <v>6134</v>
      </c>
      <c r="AP276" s="191" t="s">
        <v>104</v>
      </c>
      <c r="AQ276" s="191" t="s">
        <v>105</v>
      </c>
      <c r="AR276" s="191" t="s">
        <v>106</v>
      </c>
      <c r="AS276" s="191"/>
      <c r="AT276" s="191"/>
      <c r="AU276" s="191"/>
      <c r="AV276" s="191"/>
      <c r="AW276" s="191"/>
      <c r="AX276" s="191" t="s">
        <v>575</v>
      </c>
      <c r="AY276" s="192" t="s">
        <v>454</v>
      </c>
      <c r="AZ276" s="192" t="s">
        <v>108</v>
      </c>
      <c r="BA276" s="91" t="s">
        <v>108</v>
      </c>
      <c r="BB276" s="90">
        <v>0</v>
      </c>
      <c r="BC276" s="93" t="s">
        <v>102</v>
      </c>
      <c r="BD276" s="93" t="s">
        <v>102</v>
      </c>
      <c r="BE276" s="93" t="s">
        <v>102</v>
      </c>
      <c r="BF276" s="93" t="s">
        <v>102</v>
      </c>
      <c r="BG276" s="97" t="s">
        <v>108</v>
      </c>
      <c r="BH276" s="93" t="s">
        <v>108</v>
      </c>
      <c r="BI276" s="93" t="s">
        <v>102</v>
      </c>
      <c r="BJ276" s="93" t="s">
        <v>102</v>
      </c>
      <c r="BK276" s="93" t="s">
        <v>102</v>
      </c>
      <c r="BL276" s="93" t="s">
        <v>102</v>
      </c>
      <c r="BM276" s="93" t="s">
        <v>102</v>
      </c>
      <c r="BN276" s="93" t="s">
        <v>102</v>
      </c>
      <c r="BO276" s="93" t="s">
        <v>102</v>
      </c>
      <c r="BP276" s="96" t="s">
        <v>102</v>
      </c>
      <c r="BQ276" s="90">
        <v>0</v>
      </c>
      <c r="BR276" s="93" t="s">
        <v>102</v>
      </c>
      <c r="BS276" s="93" t="s">
        <v>102</v>
      </c>
      <c r="BT276" s="93" t="s">
        <v>102</v>
      </c>
      <c r="BU276" s="93" t="s">
        <v>102</v>
      </c>
      <c r="BV276" s="97" t="s">
        <v>108</v>
      </c>
      <c r="BW276" s="93" t="s">
        <v>108</v>
      </c>
      <c r="BX276" s="95" t="s">
        <v>102</v>
      </c>
      <c r="BY276" s="93" t="s">
        <v>102</v>
      </c>
      <c r="BZ276" s="93" t="s">
        <v>102</v>
      </c>
      <c r="CA276" s="93" t="s">
        <v>102</v>
      </c>
      <c r="CB276" s="93" t="s">
        <v>102</v>
      </c>
      <c r="CC276" s="93" t="s">
        <v>102</v>
      </c>
      <c r="CD276" s="93" t="s">
        <v>102</v>
      </c>
      <c r="CE276" s="193" t="s">
        <v>102</v>
      </c>
      <c r="CF276" s="194" t="s">
        <v>508</v>
      </c>
      <c r="CG276" s="195" t="s">
        <v>102</v>
      </c>
      <c r="CH276" s="101" t="e">
        <v>#N/A</v>
      </c>
      <c r="CI276" s="102" t="s">
        <v>580</v>
      </c>
      <c r="CJ276" s="196" t="s">
        <v>108</v>
      </c>
      <c r="CK276" s="104" t="s">
        <v>109</v>
      </c>
      <c r="CL276" s="105" t="s">
        <v>579</v>
      </c>
      <c r="CM276" s="83" t="s">
        <v>108</v>
      </c>
      <c r="CN276" s="106" t="s">
        <v>108</v>
      </c>
      <c r="CO276" s="197" t="s">
        <v>108</v>
      </c>
      <c r="CP276" s="107"/>
      <c r="CQ276" s="198" t="s">
        <v>474</v>
      </c>
      <c r="CR276" s="198" t="s">
        <v>474</v>
      </c>
      <c r="CS276" s="199" t="s">
        <v>616</v>
      </c>
      <c r="CT276" s="83" t="s">
        <v>109</v>
      </c>
      <c r="CU276" s="83" t="s">
        <v>109</v>
      </c>
      <c r="CV276" s="83">
        <v>26</v>
      </c>
      <c r="CW276" s="83" t="s">
        <v>112</v>
      </c>
      <c r="CX276" s="83">
        <v>26</v>
      </c>
      <c r="CY276" s="83" t="s">
        <v>6135</v>
      </c>
      <c r="CZ276" s="83">
        <v>361553.5</v>
      </c>
      <c r="DA276" s="83" t="s">
        <v>138</v>
      </c>
      <c r="DB276" s="83" t="s">
        <v>124</v>
      </c>
      <c r="DC276" s="83" t="s">
        <v>501</v>
      </c>
      <c r="DD276" s="83">
        <v>1214</v>
      </c>
      <c r="DE276" s="83" t="s">
        <v>582</v>
      </c>
      <c r="DF276" s="83" t="s">
        <v>145</v>
      </c>
      <c r="DG276" s="83" t="s">
        <v>501</v>
      </c>
      <c r="DH276" s="83" t="s">
        <v>582</v>
      </c>
      <c r="DI276" s="85">
        <v>43646</v>
      </c>
      <c r="DJ276" s="83" t="s">
        <v>584</v>
      </c>
      <c r="DK276" s="83" t="s">
        <v>102</v>
      </c>
      <c r="DL276" s="83" t="s">
        <v>482</v>
      </c>
      <c r="DM276" s="83">
        <v>0</v>
      </c>
      <c r="DN276" s="83" t="s">
        <v>238</v>
      </c>
      <c r="DO276" s="83">
        <v>1</v>
      </c>
      <c r="DP276" s="83">
        <v>5</v>
      </c>
      <c r="DQ276" s="83"/>
      <c r="DR276" s="83" t="s">
        <v>108</v>
      </c>
      <c r="DS276" s="83" t="s">
        <v>497</v>
      </c>
      <c r="DU276" s="215" t="s">
        <v>269</v>
      </c>
      <c r="DV276" s="136">
        <v>1</v>
      </c>
      <c r="DW276" s="136">
        <v>3</v>
      </c>
      <c r="DX276" s="215" t="s">
        <v>269</v>
      </c>
      <c r="DY276" s="215" t="s">
        <v>269</v>
      </c>
      <c r="DZ276" s="215" t="s">
        <v>269</v>
      </c>
      <c r="EA276" s="215" t="s">
        <v>269</v>
      </c>
      <c r="EB276" s="215" t="s">
        <v>269</v>
      </c>
      <c r="EC276" s="215" t="s">
        <v>269</v>
      </c>
      <c r="ED276" s="215" t="s">
        <v>269</v>
      </c>
      <c r="EE276" s="215" t="s">
        <v>269</v>
      </c>
    </row>
    <row r="277" spans="1:135" ht="28.8" x14ac:dyDescent="0.55000000000000004">
      <c r="A277" s="83" t="s">
        <v>130</v>
      </c>
      <c r="B277" s="136">
        <v>570419</v>
      </c>
      <c r="C277" t="s">
        <v>928</v>
      </c>
      <c r="D277" s="83" t="s">
        <v>228</v>
      </c>
      <c r="E277" s="138">
        <v>802722213341</v>
      </c>
      <c r="F277" s="83" t="s">
        <v>114</v>
      </c>
      <c r="G277" s="85">
        <v>43634</v>
      </c>
      <c r="H277" s="83" t="s">
        <v>98</v>
      </c>
      <c r="I277" s="84" t="s">
        <v>618</v>
      </c>
      <c r="J277" s="207" t="s">
        <v>629</v>
      </c>
      <c r="K277" s="208" t="s">
        <v>634</v>
      </c>
      <c r="L277" s="83" t="s">
        <v>108</v>
      </c>
      <c r="M277" s="184">
        <v>27559</v>
      </c>
      <c r="N277" s="184"/>
      <c r="O277" s="85" t="s">
        <v>102</v>
      </c>
      <c r="P277" s="185">
        <v>43013</v>
      </c>
      <c r="Q277" s="186" t="s">
        <v>203</v>
      </c>
      <c r="R277" s="186"/>
      <c r="S277" s="186"/>
      <c r="T277" s="187"/>
      <c r="U277" s="188" t="s">
        <v>296</v>
      </c>
      <c r="V277" s="188" t="s">
        <v>205</v>
      </c>
      <c r="W277" s="189" t="s">
        <v>619</v>
      </c>
      <c r="X277" s="189" t="s">
        <v>107</v>
      </c>
      <c r="Y277" s="190" t="s">
        <v>614</v>
      </c>
      <c r="Z277" s="83">
        <v>700</v>
      </c>
      <c r="AA277" s="83" t="s">
        <v>193</v>
      </c>
      <c r="AB277" s="83" t="s">
        <v>181</v>
      </c>
      <c r="AC277" s="83" t="s">
        <v>102</v>
      </c>
      <c r="AD277" s="83" t="s">
        <v>6136</v>
      </c>
      <c r="AE277" s="83" t="s">
        <v>102</v>
      </c>
      <c r="AF277" s="83" t="s">
        <v>102</v>
      </c>
      <c r="AG277" s="83" t="s">
        <v>174</v>
      </c>
      <c r="AH277" s="83" t="s">
        <v>6125</v>
      </c>
      <c r="AI277" s="83" t="s">
        <v>104</v>
      </c>
      <c r="AJ277" s="83" t="s">
        <v>105</v>
      </c>
      <c r="AK277" s="191" t="s">
        <v>6136</v>
      </c>
      <c r="AL277" s="191" t="s">
        <v>102</v>
      </c>
      <c r="AM277" s="191" t="s">
        <v>102</v>
      </c>
      <c r="AN277" s="191" t="s">
        <v>174</v>
      </c>
      <c r="AO277" s="191" t="s">
        <v>6125</v>
      </c>
      <c r="AP277" s="191" t="s">
        <v>104</v>
      </c>
      <c r="AQ277" s="191" t="s">
        <v>105</v>
      </c>
      <c r="AR277" s="191" t="s">
        <v>106</v>
      </c>
      <c r="AS277" s="191" t="s">
        <v>6136</v>
      </c>
      <c r="AT277" s="191" t="s">
        <v>488</v>
      </c>
      <c r="AU277" s="191" t="s">
        <v>6137</v>
      </c>
      <c r="AV277" s="191" t="s">
        <v>104</v>
      </c>
      <c r="AW277" s="191" t="s">
        <v>204</v>
      </c>
      <c r="AX277" s="191"/>
      <c r="AY277" s="192" t="s">
        <v>454</v>
      </c>
      <c r="AZ277" s="192" t="s">
        <v>416</v>
      </c>
      <c r="BA277" s="91" t="s">
        <v>108</v>
      </c>
      <c r="BB277" s="90">
        <v>0</v>
      </c>
      <c r="BC277" s="93" t="s">
        <v>102</v>
      </c>
      <c r="BD277" s="93" t="s">
        <v>102</v>
      </c>
      <c r="BE277" s="93" t="s">
        <v>102</v>
      </c>
      <c r="BF277" s="93" t="s">
        <v>102</v>
      </c>
      <c r="BG277" s="97" t="s">
        <v>108</v>
      </c>
      <c r="BH277" s="93" t="s">
        <v>108</v>
      </c>
      <c r="BI277" s="93" t="s">
        <v>102</v>
      </c>
      <c r="BJ277" s="93" t="s">
        <v>102</v>
      </c>
      <c r="BK277" s="93" t="s">
        <v>102</v>
      </c>
      <c r="BL277" s="93" t="s">
        <v>102</v>
      </c>
      <c r="BM277" s="93" t="s">
        <v>102</v>
      </c>
      <c r="BN277" s="93" t="s">
        <v>102</v>
      </c>
      <c r="BO277" s="93" t="s">
        <v>102</v>
      </c>
      <c r="BP277" s="96" t="s">
        <v>102</v>
      </c>
      <c r="BQ277" s="90">
        <v>0</v>
      </c>
      <c r="BR277" s="93" t="s">
        <v>102</v>
      </c>
      <c r="BS277" s="93" t="s">
        <v>102</v>
      </c>
      <c r="BT277" s="93" t="s">
        <v>102</v>
      </c>
      <c r="BU277" s="93" t="s">
        <v>102</v>
      </c>
      <c r="BV277" s="97" t="s">
        <v>108</v>
      </c>
      <c r="BW277" s="93" t="s">
        <v>108</v>
      </c>
      <c r="BX277" s="95" t="s">
        <v>102</v>
      </c>
      <c r="BY277" s="93" t="s">
        <v>102</v>
      </c>
      <c r="BZ277" s="93" t="s">
        <v>102</v>
      </c>
      <c r="CA277" s="93" t="s">
        <v>102</v>
      </c>
      <c r="CB277" s="93" t="s">
        <v>102</v>
      </c>
      <c r="CC277" s="93" t="s">
        <v>102</v>
      </c>
      <c r="CD277" s="93" t="s">
        <v>102</v>
      </c>
      <c r="CE277" s="193" t="s">
        <v>102</v>
      </c>
      <c r="CF277" s="194" t="s">
        <v>436</v>
      </c>
      <c r="CG277" s="195" t="s">
        <v>6138</v>
      </c>
      <c r="CH277" s="101" t="s">
        <v>310</v>
      </c>
      <c r="CI277" s="102"/>
      <c r="CJ277" s="196" t="s">
        <v>6139</v>
      </c>
      <c r="CK277" s="104" t="s">
        <v>190</v>
      </c>
      <c r="CL277" s="105"/>
      <c r="CM277" s="83" t="s">
        <v>623</v>
      </c>
      <c r="CN277" s="106" t="s">
        <v>624</v>
      </c>
      <c r="CO277" s="197" t="s">
        <v>625</v>
      </c>
      <c r="CP277" s="107"/>
      <c r="CQ277" s="198" t="s">
        <v>474</v>
      </c>
      <c r="CR277" s="198" t="s">
        <v>474</v>
      </c>
      <c r="CS277" s="199"/>
      <c r="CT277" s="83" t="s">
        <v>109</v>
      </c>
      <c r="CU277" s="83" t="s">
        <v>109</v>
      </c>
      <c r="CV277" s="83">
        <v>99</v>
      </c>
      <c r="CW277" s="83" t="s">
        <v>139</v>
      </c>
      <c r="CX277" s="83">
        <v>99</v>
      </c>
      <c r="CY277" s="83" t="s">
        <v>108</v>
      </c>
      <c r="CZ277" s="83">
        <v>362873</v>
      </c>
      <c r="DA277" s="83" t="s">
        <v>581</v>
      </c>
      <c r="DB277" s="83" t="s">
        <v>152</v>
      </c>
      <c r="DC277" s="83" t="s">
        <v>500</v>
      </c>
      <c r="DD277" s="83">
        <v>8466</v>
      </c>
      <c r="DE277" s="83" t="s">
        <v>606</v>
      </c>
      <c r="DF277" s="83" t="s">
        <v>152</v>
      </c>
      <c r="DG277" s="83" t="s">
        <v>500</v>
      </c>
      <c r="DH277" s="83"/>
      <c r="DI277" s="85">
        <v>43646</v>
      </c>
      <c r="DJ277" s="83" t="s">
        <v>584</v>
      </c>
      <c r="DK277" s="83" t="s">
        <v>102</v>
      </c>
      <c r="DL277" s="83" t="s">
        <v>482</v>
      </c>
      <c r="DM277" s="83">
        <v>0</v>
      </c>
      <c r="DN277" s="83" t="s">
        <v>483</v>
      </c>
      <c r="DO277" s="83">
        <v>1</v>
      </c>
      <c r="DP277" s="83">
        <v>3</v>
      </c>
      <c r="DQ277" s="83"/>
      <c r="DR277" s="83" t="s">
        <v>108</v>
      </c>
      <c r="DS277" s="83" t="s">
        <v>497</v>
      </c>
      <c r="DU277" s="215" t="s">
        <v>269</v>
      </c>
      <c r="DV277" s="136">
        <v>1</v>
      </c>
      <c r="DW277" s="136">
        <v>3</v>
      </c>
      <c r="DX277" s="215" t="s">
        <v>269</v>
      </c>
      <c r="DY277" s="215" t="s">
        <v>269</v>
      </c>
      <c r="DZ277" s="215" t="s">
        <v>269</v>
      </c>
      <c r="EA277" s="215" t="s">
        <v>269</v>
      </c>
      <c r="EB277" s="215" t="s">
        <v>269</v>
      </c>
      <c r="EC277" s="215" t="s">
        <v>269</v>
      </c>
      <c r="ED277" s="215" t="s">
        <v>269</v>
      </c>
      <c r="EE277" s="215" t="s">
        <v>269</v>
      </c>
    </row>
    <row r="278" spans="1:135" ht="28.8" x14ac:dyDescent="0.55000000000000004">
      <c r="A278" s="83" t="s">
        <v>130</v>
      </c>
      <c r="B278" s="136">
        <v>854970</v>
      </c>
      <c r="C278" t="s">
        <v>929</v>
      </c>
      <c r="D278" s="83" t="s">
        <v>228</v>
      </c>
      <c r="E278" s="138">
        <v>357580467664</v>
      </c>
      <c r="F278" s="83" t="s">
        <v>114</v>
      </c>
      <c r="G278" s="85">
        <v>43643</v>
      </c>
      <c r="H278" s="211" t="s">
        <v>98</v>
      </c>
      <c r="I278" s="84" t="s">
        <v>610</v>
      </c>
      <c r="J278" s="207" t="s">
        <v>627</v>
      </c>
      <c r="K278" s="208" t="s">
        <v>630</v>
      </c>
      <c r="L278" s="83" t="s">
        <v>108</v>
      </c>
      <c r="M278" s="184">
        <v>24470</v>
      </c>
      <c r="N278" s="184"/>
      <c r="O278" s="85" t="s">
        <v>102</v>
      </c>
      <c r="P278" s="185">
        <v>42491</v>
      </c>
      <c r="Q278" s="186" t="s">
        <v>203</v>
      </c>
      <c r="R278" s="186"/>
      <c r="S278" s="186"/>
      <c r="T278" s="187"/>
      <c r="U278" s="188" t="s">
        <v>296</v>
      </c>
      <c r="V278" s="188" t="s">
        <v>297</v>
      </c>
      <c r="W278" s="188" t="s">
        <v>297</v>
      </c>
      <c r="X278" s="189" t="s">
        <v>167</v>
      </c>
      <c r="Y278" s="190"/>
      <c r="Z278" s="83">
        <v>700</v>
      </c>
      <c r="AA278" s="83" t="s">
        <v>193</v>
      </c>
      <c r="AB278" s="83" t="s">
        <v>181</v>
      </c>
      <c r="AC278" s="83" t="s">
        <v>102</v>
      </c>
      <c r="AD278" s="83" t="s">
        <v>6140</v>
      </c>
      <c r="AE278" s="83" t="s">
        <v>102</v>
      </c>
      <c r="AF278" s="83" t="s">
        <v>102</v>
      </c>
      <c r="AG278" s="83" t="s">
        <v>119</v>
      </c>
      <c r="AH278" s="83" t="s">
        <v>6141</v>
      </c>
      <c r="AI278" s="83" t="s">
        <v>104</v>
      </c>
      <c r="AJ278" s="83" t="s">
        <v>105</v>
      </c>
      <c r="AK278" s="191" t="s">
        <v>6140</v>
      </c>
      <c r="AL278" s="191" t="s">
        <v>102</v>
      </c>
      <c r="AM278" s="191" t="s">
        <v>102</v>
      </c>
      <c r="AN278" s="191" t="s">
        <v>119</v>
      </c>
      <c r="AO278" s="191" t="s">
        <v>6141</v>
      </c>
      <c r="AP278" s="191" t="s">
        <v>104</v>
      </c>
      <c r="AQ278" s="191" t="s">
        <v>105</v>
      </c>
      <c r="AR278" s="191" t="s">
        <v>106</v>
      </c>
      <c r="AS278" s="191" t="s">
        <v>6140</v>
      </c>
      <c r="AT278" s="191" t="s">
        <v>485</v>
      </c>
      <c r="AU278" s="191" t="s">
        <v>6141</v>
      </c>
      <c r="AV278" s="191" t="s">
        <v>104</v>
      </c>
      <c r="AW278" s="191" t="s">
        <v>204</v>
      </c>
      <c r="AX278" s="191"/>
      <c r="AY278" s="192" t="s">
        <v>454</v>
      </c>
      <c r="AZ278" s="192" t="s">
        <v>416</v>
      </c>
      <c r="BA278" s="91" t="s">
        <v>108</v>
      </c>
      <c r="BB278" s="90">
        <v>0</v>
      </c>
      <c r="BC278" s="93" t="s">
        <v>102</v>
      </c>
      <c r="BD278" s="93" t="s">
        <v>102</v>
      </c>
      <c r="BE278" s="93" t="s">
        <v>102</v>
      </c>
      <c r="BF278" s="93" t="s">
        <v>102</v>
      </c>
      <c r="BG278" s="97" t="s">
        <v>108</v>
      </c>
      <c r="BH278" s="93" t="s">
        <v>108</v>
      </c>
      <c r="BI278" s="93" t="s">
        <v>102</v>
      </c>
      <c r="BJ278" s="93" t="s">
        <v>102</v>
      </c>
      <c r="BK278" s="93" t="s">
        <v>102</v>
      </c>
      <c r="BL278" s="93" t="s">
        <v>102</v>
      </c>
      <c r="BM278" s="93" t="s">
        <v>102</v>
      </c>
      <c r="BN278" s="93" t="s">
        <v>102</v>
      </c>
      <c r="BO278" s="93" t="s">
        <v>102</v>
      </c>
      <c r="BP278" s="96" t="s">
        <v>102</v>
      </c>
      <c r="BQ278" s="90">
        <v>0</v>
      </c>
      <c r="BR278" s="93" t="s">
        <v>102</v>
      </c>
      <c r="BS278" s="93" t="s">
        <v>102</v>
      </c>
      <c r="BT278" s="93" t="s">
        <v>102</v>
      </c>
      <c r="BU278" s="93" t="s">
        <v>102</v>
      </c>
      <c r="BV278" s="97" t="s">
        <v>108</v>
      </c>
      <c r="BW278" s="93" t="s">
        <v>108</v>
      </c>
      <c r="BX278" s="95" t="s">
        <v>102</v>
      </c>
      <c r="BY278" s="93" t="s">
        <v>102</v>
      </c>
      <c r="BZ278" s="93" t="s">
        <v>102</v>
      </c>
      <c r="CA278" s="93" t="s">
        <v>102</v>
      </c>
      <c r="CB278" s="93" t="s">
        <v>102</v>
      </c>
      <c r="CC278" s="93" t="s">
        <v>102</v>
      </c>
      <c r="CD278" s="93" t="s">
        <v>102</v>
      </c>
      <c r="CE278" s="193" t="s">
        <v>102</v>
      </c>
      <c r="CF278" s="194" t="s">
        <v>436</v>
      </c>
      <c r="CG278" s="195" t="s">
        <v>6142</v>
      </c>
      <c r="CH278" s="101" t="s">
        <v>563</v>
      </c>
      <c r="CI278" s="102"/>
      <c r="CJ278" s="196" t="s">
        <v>577</v>
      </c>
      <c r="CK278" s="104" t="s">
        <v>190</v>
      </c>
      <c r="CL278" s="105"/>
      <c r="CM278" s="83" t="s">
        <v>578</v>
      </c>
      <c r="CN278" s="106" t="s">
        <v>108</v>
      </c>
      <c r="CO278" s="197" t="s">
        <v>566</v>
      </c>
      <c r="CP278" s="107"/>
      <c r="CQ278" s="198" t="s">
        <v>107</v>
      </c>
      <c r="CR278" s="198" t="s">
        <v>107</v>
      </c>
      <c r="CS278" s="199"/>
      <c r="CT278" s="83" t="s">
        <v>109</v>
      </c>
      <c r="CU278" s="83" t="s">
        <v>109</v>
      </c>
      <c r="CV278" s="83">
        <v>35</v>
      </c>
      <c r="CW278" s="83" t="s">
        <v>270</v>
      </c>
      <c r="CX278" s="83">
        <v>35</v>
      </c>
      <c r="CY278" s="83" t="s">
        <v>108</v>
      </c>
      <c r="CZ278" s="83">
        <v>364192.5</v>
      </c>
      <c r="DA278" s="83" t="s">
        <v>6143</v>
      </c>
      <c r="DB278" s="83" t="s">
        <v>118</v>
      </c>
      <c r="DC278" s="83" t="s">
        <v>108</v>
      </c>
      <c r="DD278" s="83">
        <v>8924</v>
      </c>
      <c r="DE278" s="83" t="s">
        <v>173</v>
      </c>
      <c r="DF278" s="83" t="s">
        <v>118</v>
      </c>
      <c r="DG278" s="83" t="s">
        <v>500</v>
      </c>
      <c r="DH278" s="83"/>
      <c r="DI278" s="85">
        <v>43646</v>
      </c>
      <c r="DJ278" s="83" t="s">
        <v>584</v>
      </c>
      <c r="DK278" s="83" t="s">
        <v>102</v>
      </c>
      <c r="DL278" s="83" t="s">
        <v>482</v>
      </c>
      <c r="DM278" s="83">
        <v>0</v>
      </c>
      <c r="DN278" s="83" t="s">
        <v>483</v>
      </c>
      <c r="DO278" s="83">
        <v>1</v>
      </c>
      <c r="DP278" s="83">
        <v>3</v>
      </c>
      <c r="DQ278" s="83"/>
      <c r="DR278" s="83" t="s">
        <v>108</v>
      </c>
      <c r="DS278" s="83" t="s">
        <v>497</v>
      </c>
      <c r="DU278" s="215" t="s">
        <v>269</v>
      </c>
      <c r="DV278" s="136">
        <v>1</v>
      </c>
      <c r="DW278" s="136">
        <v>3</v>
      </c>
      <c r="DX278" s="215" t="s">
        <v>269</v>
      </c>
      <c r="DY278" s="215" t="s">
        <v>269</v>
      </c>
      <c r="DZ278" s="215" t="s">
        <v>269</v>
      </c>
      <c r="EA278" s="215" t="s">
        <v>269</v>
      </c>
      <c r="EB278" s="215" t="s">
        <v>269</v>
      </c>
      <c r="EC278" s="215" t="s">
        <v>269</v>
      </c>
      <c r="ED278" s="215" t="s">
        <v>269</v>
      </c>
      <c r="EE278" s="215" t="s">
        <v>269</v>
      </c>
    </row>
    <row r="279" spans="1:135" ht="57.6" x14ac:dyDescent="0.55000000000000004">
      <c r="A279" s="83" t="s">
        <v>130</v>
      </c>
      <c r="B279" s="136">
        <v>411612</v>
      </c>
      <c r="C279" t="s">
        <v>930</v>
      </c>
      <c r="D279" s="83" t="s">
        <v>228</v>
      </c>
      <c r="E279" s="138">
        <v>413693763813</v>
      </c>
      <c r="F279" s="83" t="s">
        <v>143</v>
      </c>
      <c r="G279" s="85">
        <v>43620</v>
      </c>
      <c r="H279" s="83" t="s">
        <v>98</v>
      </c>
      <c r="I279" s="84" t="s">
        <v>612</v>
      </c>
      <c r="J279" s="207" t="s">
        <v>628</v>
      </c>
      <c r="K279" s="208" t="s">
        <v>633</v>
      </c>
      <c r="L279" s="83" t="s">
        <v>108</v>
      </c>
      <c r="M279" s="184" t="s">
        <v>102</v>
      </c>
      <c r="N279" s="184" t="s">
        <v>556</v>
      </c>
      <c r="O279" s="85" t="s">
        <v>102</v>
      </c>
      <c r="P279" s="185">
        <v>42491</v>
      </c>
      <c r="Q279" s="186" t="s">
        <v>202</v>
      </c>
      <c r="R279" s="186" t="s">
        <v>613</v>
      </c>
      <c r="S279" s="186"/>
      <c r="T279" s="187"/>
      <c r="U279" s="188" t="s">
        <v>295</v>
      </c>
      <c r="V279" s="188" t="s">
        <v>205</v>
      </c>
      <c r="W279" s="188" t="s">
        <v>295</v>
      </c>
      <c r="X279" s="189" t="s">
        <v>107</v>
      </c>
      <c r="Y279" s="190" t="s">
        <v>614</v>
      </c>
      <c r="Z279" s="83">
        <v>700</v>
      </c>
      <c r="AA279" s="83" t="s">
        <v>193</v>
      </c>
      <c r="AB279" s="83" t="s">
        <v>181</v>
      </c>
      <c r="AC279" s="83" t="s">
        <v>102</v>
      </c>
      <c r="AD279" s="83" t="s">
        <v>6144</v>
      </c>
      <c r="AE279" s="83" t="s">
        <v>6145</v>
      </c>
      <c r="AF279" s="83" t="s">
        <v>102</v>
      </c>
      <c r="AG279" s="83" t="s">
        <v>175</v>
      </c>
      <c r="AH279" s="83" t="s">
        <v>6146</v>
      </c>
      <c r="AI279" s="83" t="s">
        <v>104</v>
      </c>
      <c r="AJ279" s="83" t="s">
        <v>105</v>
      </c>
      <c r="AK279" s="191" t="s">
        <v>6144</v>
      </c>
      <c r="AL279" s="191" t="s">
        <v>6145</v>
      </c>
      <c r="AM279" s="191" t="s">
        <v>102</v>
      </c>
      <c r="AN279" s="191" t="s">
        <v>175</v>
      </c>
      <c r="AO279" s="191" t="s">
        <v>6146</v>
      </c>
      <c r="AP279" s="191" t="s">
        <v>104</v>
      </c>
      <c r="AQ279" s="191" t="s">
        <v>105</v>
      </c>
      <c r="AR279" s="191" t="s">
        <v>106</v>
      </c>
      <c r="AS279" s="191"/>
      <c r="AT279" s="191"/>
      <c r="AU279" s="191"/>
      <c r="AV279" s="191"/>
      <c r="AW279" s="191"/>
      <c r="AX279" s="191" t="s">
        <v>575</v>
      </c>
      <c r="AY279" s="192" t="s">
        <v>454</v>
      </c>
      <c r="AZ279" s="192" t="s">
        <v>108</v>
      </c>
      <c r="BA279" s="91" t="s">
        <v>108</v>
      </c>
      <c r="BB279" s="90">
        <v>0</v>
      </c>
      <c r="BC279" s="93" t="s">
        <v>102</v>
      </c>
      <c r="BD279" s="93" t="s">
        <v>102</v>
      </c>
      <c r="BE279" s="93" t="s">
        <v>102</v>
      </c>
      <c r="BF279" s="93" t="s">
        <v>102</v>
      </c>
      <c r="BG279" s="97" t="s">
        <v>108</v>
      </c>
      <c r="BH279" s="93" t="s">
        <v>108</v>
      </c>
      <c r="BI279" s="93" t="s">
        <v>102</v>
      </c>
      <c r="BJ279" s="93" t="s">
        <v>102</v>
      </c>
      <c r="BK279" s="93" t="s">
        <v>102</v>
      </c>
      <c r="BL279" s="93" t="s">
        <v>102</v>
      </c>
      <c r="BM279" s="93" t="s">
        <v>102</v>
      </c>
      <c r="BN279" s="93" t="s">
        <v>102</v>
      </c>
      <c r="BO279" s="93" t="s">
        <v>102</v>
      </c>
      <c r="BP279" s="96" t="s">
        <v>102</v>
      </c>
      <c r="BQ279" s="90">
        <v>0</v>
      </c>
      <c r="BR279" s="93" t="s">
        <v>102</v>
      </c>
      <c r="BS279" s="93" t="s">
        <v>102</v>
      </c>
      <c r="BT279" s="93" t="s">
        <v>102</v>
      </c>
      <c r="BU279" s="93" t="s">
        <v>102</v>
      </c>
      <c r="BV279" s="97" t="s">
        <v>108</v>
      </c>
      <c r="BW279" s="93" t="s">
        <v>108</v>
      </c>
      <c r="BX279" s="95" t="s">
        <v>102</v>
      </c>
      <c r="BY279" s="93" t="s">
        <v>102</v>
      </c>
      <c r="BZ279" s="93" t="s">
        <v>102</v>
      </c>
      <c r="CA279" s="93" t="s">
        <v>102</v>
      </c>
      <c r="CB279" s="93" t="s">
        <v>102</v>
      </c>
      <c r="CC279" s="93" t="s">
        <v>102</v>
      </c>
      <c r="CD279" s="93" t="s">
        <v>102</v>
      </c>
      <c r="CE279" s="193" t="s">
        <v>102</v>
      </c>
      <c r="CF279" s="194" t="s">
        <v>508</v>
      </c>
      <c r="CG279" s="195" t="s">
        <v>102</v>
      </c>
      <c r="CH279" s="101" t="e">
        <v>#N/A</v>
      </c>
      <c r="CI279" s="102" t="s">
        <v>580</v>
      </c>
      <c r="CJ279" s="196" t="s">
        <v>108</v>
      </c>
      <c r="CK279" s="104" t="s">
        <v>109</v>
      </c>
      <c r="CL279" s="105" t="s">
        <v>579</v>
      </c>
      <c r="CM279" s="83" t="s">
        <v>108</v>
      </c>
      <c r="CN279" s="106" t="s">
        <v>108</v>
      </c>
      <c r="CO279" s="197" t="s">
        <v>108</v>
      </c>
      <c r="CP279" s="107"/>
      <c r="CQ279" s="198" t="s">
        <v>474</v>
      </c>
      <c r="CR279" s="198" t="s">
        <v>474</v>
      </c>
      <c r="CS279" s="199" t="s">
        <v>616</v>
      </c>
      <c r="CT279" s="83" t="s">
        <v>109</v>
      </c>
      <c r="CU279" s="83" t="s">
        <v>109</v>
      </c>
      <c r="CV279" s="83">
        <v>27</v>
      </c>
      <c r="CW279" s="83" t="s">
        <v>112</v>
      </c>
      <c r="CX279" s="83">
        <v>27</v>
      </c>
      <c r="CY279" s="83" t="s">
        <v>6147</v>
      </c>
      <c r="CZ279" s="83">
        <v>365512</v>
      </c>
      <c r="DA279" s="83" t="s">
        <v>138</v>
      </c>
      <c r="DB279" s="83" t="s">
        <v>124</v>
      </c>
      <c r="DC279" s="83" t="s">
        <v>501</v>
      </c>
      <c r="DD279" s="83">
        <v>8786</v>
      </c>
      <c r="DE279" s="83" t="s">
        <v>582</v>
      </c>
      <c r="DF279" s="83" t="s">
        <v>145</v>
      </c>
      <c r="DG279" s="83" t="s">
        <v>501</v>
      </c>
      <c r="DH279" s="83" t="s">
        <v>582</v>
      </c>
      <c r="DI279" s="85">
        <v>43646</v>
      </c>
      <c r="DJ279" s="83" t="s">
        <v>584</v>
      </c>
      <c r="DK279" s="83" t="s">
        <v>102</v>
      </c>
      <c r="DL279" s="83" t="s">
        <v>482</v>
      </c>
      <c r="DM279" s="83">
        <v>0</v>
      </c>
      <c r="DN279" s="83" t="s">
        <v>238</v>
      </c>
      <c r="DO279" s="83">
        <v>1</v>
      </c>
      <c r="DP279" s="83">
        <v>5</v>
      </c>
      <c r="DQ279" s="83"/>
      <c r="DR279" s="83" t="s">
        <v>108</v>
      </c>
      <c r="DS279" s="83" t="s">
        <v>497</v>
      </c>
      <c r="DU279" s="215" t="s">
        <v>269</v>
      </c>
      <c r="DV279" s="136">
        <v>1</v>
      </c>
      <c r="DW279" s="136">
        <v>3</v>
      </c>
      <c r="DX279" s="215" t="s">
        <v>269</v>
      </c>
      <c r="DY279" s="215" t="s">
        <v>269</v>
      </c>
      <c r="DZ279" s="215" t="s">
        <v>269</v>
      </c>
      <c r="EA279" s="215" t="s">
        <v>269</v>
      </c>
      <c r="EB279" s="215" t="s">
        <v>269</v>
      </c>
      <c r="EC279" s="215" t="s">
        <v>269</v>
      </c>
      <c r="ED279" s="215" t="s">
        <v>269</v>
      </c>
      <c r="EE279" s="215" t="s">
        <v>269</v>
      </c>
    </row>
    <row r="280" spans="1:135" ht="28.8" x14ac:dyDescent="0.55000000000000004">
      <c r="A280" s="83" t="s">
        <v>130</v>
      </c>
      <c r="B280" s="136">
        <v>558029</v>
      </c>
      <c r="C280" t="s">
        <v>931</v>
      </c>
      <c r="D280" s="83" t="s">
        <v>228</v>
      </c>
      <c r="E280" s="138">
        <v>628488187875</v>
      </c>
      <c r="F280" s="83" t="s">
        <v>114</v>
      </c>
      <c r="G280" s="85">
        <v>43634</v>
      </c>
      <c r="H280" s="83" t="s">
        <v>98</v>
      </c>
      <c r="I280" s="84" t="s">
        <v>618</v>
      </c>
      <c r="J280" s="207" t="s">
        <v>629</v>
      </c>
      <c r="K280" s="208" t="s">
        <v>634</v>
      </c>
      <c r="L280" s="83" t="s">
        <v>108</v>
      </c>
      <c r="M280" s="184">
        <v>27560</v>
      </c>
      <c r="N280" s="184"/>
      <c r="O280" s="85" t="s">
        <v>102</v>
      </c>
      <c r="P280" s="185">
        <v>43013</v>
      </c>
      <c r="Q280" s="186" t="s">
        <v>203</v>
      </c>
      <c r="R280" s="186"/>
      <c r="S280" s="186"/>
      <c r="T280" s="187"/>
      <c r="U280" s="188" t="s">
        <v>296</v>
      </c>
      <c r="V280" s="188" t="s">
        <v>205</v>
      </c>
      <c r="W280" s="189" t="s">
        <v>619</v>
      </c>
      <c r="X280" s="189" t="s">
        <v>107</v>
      </c>
      <c r="Y280" s="190" t="s">
        <v>614</v>
      </c>
      <c r="Z280" s="83">
        <v>700</v>
      </c>
      <c r="AA280" s="83" t="s">
        <v>193</v>
      </c>
      <c r="AB280" s="83" t="s">
        <v>181</v>
      </c>
      <c r="AC280" s="83" t="s">
        <v>102</v>
      </c>
      <c r="AD280" s="83" t="s">
        <v>6148</v>
      </c>
      <c r="AE280" s="83" t="s">
        <v>102</v>
      </c>
      <c r="AF280" s="83" t="s">
        <v>102</v>
      </c>
      <c r="AG280" s="83" t="s">
        <v>174</v>
      </c>
      <c r="AH280" s="83" t="s">
        <v>6137</v>
      </c>
      <c r="AI280" s="83" t="s">
        <v>104</v>
      </c>
      <c r="AJ280" s="83" t="s">
        <v>105</v>
      </c>
      <c r="AK280" s="191" t="s">
        <v>6148</v>
      </c>
      <c r="AL280" s="191" t="s">
        <v>102</v>
      </c>
      <c r="AM280" s="191" t="s">
        <v>102</v>
      </c>
      <c r="AN280" s="191" t="s">
        <v>174</v>
      </c>
      <c r="AO280" s="191" t="s">
        <v>6137</v>
      </c>
      <c r="AP280" s="191" t="s">
        <v>104</v>
      </c>
      <c r="AQ280" s="191" t="s">
        <v>105</v>
      </c>
      <c r="AR280" s="191" t="s">
        <v>106</v>
      </c>
      <c r="AS280" s="191" t="s">
        <v>6148</v>
      </c>
      <c r="AT280" s="191" t="s">
        <v>488</v>
      </c>
      <c r="AU280" s="191" t="s">
        <v>6149</v>
      </c>
      <c r="AV280" s="191" t="s">
        <v>104</v>
      </c>
      <c r="AW280" s="191" t="s">
        <v>204</v>
      </c>
      <c r="AX280" s="191"/>
      <c r="AY280" s="192" t="s">
        <v>454</v>
      </c>
      <c r="AZ280" s="192" t="s">
        <v>416</v>
      </c>
      <c r="BA280" s="91" t="s">
        <v>108</v>
      </c>
      <c r="BB280" s="90">
        <v>0</v>
      </c>
      <c r="BC280" s="93" t="s">
        <v>102</v>
      </c>
      <c r="BD280" s="93" t="s">
        <v>102</v>
      </c>
      <c r="BE280" s="93" t="s">
        <v>102</v>
      </c>
      <c r="BF280" s="93" t="s">
        <v>102</v>
      </c>
      <c r="BG280" s="97" t="s">
        <v>108</v>
      </c>
      <c r="BH280" s="93" t="s">
        <v>108</v>
      </c>
      <c r="BI280" s="93" t="s">
        <v>102</v>
      </c>
      <c r="BJ280" s="93" t="s">
        <v>102</v>
      </c>
      <c r="BK280" s="93" t="s">
        <v>102</v>
      </c>
      <c r="BL280" s="93" t="s">
        <v>102</v>
      </c>
      <c r="BM280" s="93" t="s">
        <v>102</v>
      </c>
      <c r="BN280" s="93" t="s">
        <v>102</v>
      </c>
      <c r="BO280" s="93" t="s">
        <v>102</v>
      </c>
      <c r="BP280" s="96" t="s">
        <v>102</v>
      </c>
      <c r="BQ280" s="90">
        <v>0</v>
      </c>
      <c r="BR280" s="93" t="s">
        <v>102</v>
      </c>
      <c r="BS280" s="93" t="s">
        <v>102</v>
      </c>
      <c r="BT280" s="93" t="s">
        <v>102</v>
      </c>
      <c r="BU280" s="93" t="s">
        <v>102</v>
      </c>
      <c r="BV280" s="97" t="s">
        <v>108</v>
      </c>
      <c r="BW280" s="93" t="s">
        <v>108</v>
      </c>
      <c r="BX280" s="95" t="s">
        <v>102</v>
      </c>
      <c r="BY280" s="93" t="s">
        <v>102</v>
      </c>
      <c r="BZ280" s="93" t="s">
        <v>102</v>
      </c>
      <c r="CA280" s="93" t="s">
        <v>102</v>
      </c>
      <c r="CB280" s="93" t="s">
        <v>102</v>
      </c>
      <c r="CC280" s="93" t="s">
        <v>102</v>
      </c>
      <c r="CD280" s="93" t="s">
        <v>102</v>
      </c>
      <c r="CE280" s="193" t="s">
        <v>102</v>
      </c>
      <c r="CF280" s="194" t="s">
        <v>436</v>
      </c>
      <c r="CG280" s="195" t="s">
        <v>6150</v>
      </c>
      <c r="CH280" s="101" t="s">
        <v>310</v>
      </c>
      <c r="CI280" s="102"/>
      <c r="CJ280" s="196" t="s">
        <v>6151</v>
      </c>
      <c r="CK280" s="104" t="s">
        <v>190</v>
      </c>
      <c r="CL280" s="105"/>
      <c r="CM280" s="83" t="s">
        <v>623</v>
      </c>
      <c r="CN280" s="106" t="s">
        <v>624</v>
      </c>
      <c r="CO280" s="197" t="s">
        <v>625</v>
      </c>
      <c r="CP280" s="107"/>
      <c r="CQ280" s="198" t="s">
        <v>474</v>
      </c>
      <c r="CR280" s="198" t="s">
        <v>474</v>
      </c>
      <c r="CS280" s="199"/>
      <c r="CT280" s="83" t="s">
        <v>109</v>
      </c>
      <c r="CU280" s="83" t="s">
        <v>109</v>
      </c>
      <c r="CV280" s="83">
        <v>25</v>
      </c>
      <c r="CW280" s="83" t="s">
        <v>139</v>
      </c>
      <c r="CX280" s="83">
        <v>25</v>
      </c>
      <c r="CY280" s="83" t="s">
        <v>108</v>
      </c>
      <c r="CZ280" s="83">
        <v>366831.5</v>
      </c>
      <c r="DA280" s="83" t="s">
        <v>581</v>
      </c>
      <c r="DB280" s="83" t="s">
        <v>152</v>
      </c>
      <c r="DC280" s="83" t="s">
        <v>500</v>
      </c>
      <c r="DD280" s="83">
        <v>7073</v>
      </c>
      <c r="DE280" s="83" t="s">
        <v>606</v>
      </c>
      <c r="DF280" s="83" t="s">
        <v>152</v>
      </c>
      <c r="DG280" s="83" t="s">
        <v>500</v>
      </c>
      <c r="DH280" s="83"/>
      <c r="DI280" s="85">
        <v>43646</v>
      </c>
      <c r="DJ280" s="83" t="s">
        <v>584</v>
      </c>
      <c r="DK280" s="83" t="s">
        <v>102</v>
      </c>
      <c r="DL280" s="83" t="s">
        <v>482</v>
      </c>
      <c r="DM280" s="83">
        <v>0</v>
      </c>
      <c r="DN280" s="83" t="s">
        <v>483</v>
      </c>
      <c r="DO280" s="83">
        <v>1</v>
      </c>
      <c r="DP280" s="83">
        <v>4</v>
      </c>
      <c r="DQ280" s="83"/>
      <c r="DR280" s="83" t="s">
        <v>108</v>
      </c>
      <c r="DS280" s="83" t="s">
        <v>497</v>
      </c>
      <c r="DU280" s="215" t="s">
        <v>269</v>
      </c>
      <c r="DV280" s="136">
        <v>1</v>
      </c>
      <c r="DW280" s="136">
        <v>3</v>
      </c>
      <c r="DX280" s="215" t="s">
        <v>269</v>
      </c>
      <c r="DY280" s="215" t="s">
        <v>269</v>
      </c>
      <c r="DZ280" s="215" t="s">
        <v>269</v>
      </c>
      <c r="EA280" s="215" t="s">
        <v>269</v>
      </c>
      <c r="EB280" s="215" t="s">
        <v>269</v>
      </c>
      <c r="EC280" s="215" t="s">
        <v>269</v>
      </c>
      <c r="ED280" s="215" t="s">
        <v>269</v>
      </c>
      <c r="EE280" s="215" t="s">
        <v>269</v>
      </c>
    </row>
    <row r="281" spans="1:135" ht="28.8" x14ac:dyDescent="0.55000000000000004">
      <c r="A281" s="83" t="s">
        <v>130</v>
      </c>
      <c r="B281" s="136">
        <v>248179</v>
      </c>
      <c r="C281" t="s">
        <v>932</v>
      </c>
      <c r="D281" s="83" t="s">
        <v>228</v>
      </c>
      <c r="E281" s="138">
        <v>622692014934</v>
      </c>
      <c r="F281" s="83" t="s">
        <v>114</v>
      </c>
      <c r="G281" s="85">
        <v>43643</v>
      </c>
      <c r="H281" s="211" t="s">
        <v>98</v>
      </c>
      <c r="I281" s="84" t="s">
        <v>610</v>
      </c>
      <c r="J281" s="207" t="s">
        <v>627</v>
      </c>
      <c r="K281" s="208" t="s">
        <v>630</v>
      </c>
      <c r="L281" s="83" t="s">
        <v>108</v>
      </c>
      <c r="M281" s="184">
        <v>24471</v>
      </c>
      <c r="N281" s="184"/>
      <c r="O281" s="85" t="s">
        <v>102</v>
      </c>
      <c r="P281" s="185">
        <v>42491</v>
      </c>
      <c r="Q281" s="186" t="s">
        <v>203</v>
      </c>
      <c r="R281" s="186"/>
      <c r="S281" s="186"/>
      <c r="T281" s="187"/>
      <c r="U281" s="188" t="s">
        <v>296</v>
      </c>
      <c r="V281" s="188" t="s">
        <v>297</v>
      </c>
      <c r="W281" s="188" t="s">
        <v>297</v>
      </c>
      <c r="X281" s="189" t="s">
        <v>167</v>
      </c>
      <c r="Y281" s="190"/>
      <c r="Z281" s="83">
        <v>700</v>
      </c>
      <c r="AA281" s="83" t="s">
        <v>193</v>
      </c>
      <c r="AB281" s="83" t="s">
        <v>181</v>
      </c>
      <c r="AC281" s="83" t="s">
        <v>102</v>
      </c>
      <c r="AD281" s="83" t="s">
        <v>6152</v>
      </c>
      <c r="AE281" s="83" t="s">
        <v>102</v>
      </c>
      <c r="AF281" s="83" t="s">
        <v>102</v>
      </c>
      <c r="AG281" s="83" t="s">
        <v>119</v>
      </c>
      <c r="AH281" s="83" t="s">
        <v>6153</v>
      </c>
      <c r="AI281" s="83" t="s">
        <v>104</v>
      </c>
      <c r="AJ281" s="83" t="s">
        <v>105</v>
      </c>
      <c r="AK281" s="191" t="s">
        <v>6152</v>
      </c>
      <c r="AL281" s="191" t="s">
        <v>102</v>
      </c>
      <c r="AM281" s="191" t="s">
        <v>102</v>
      </c>
      <c r="AN281" s="191" t="s">
        <v>119</v>
      </c>
      <c r="AO281" s="191" t="s">
        <v>6153</v>
      </c>
      <c r="AP281" s="191" t="s">
        <v>104</v>
      </c>
      <c r="AQ281" s="191" t="s">
        <v>105</v>
      </c>
      <c r="AR281" s="191" t="s">
        <v>106</v>
      </c>
      <c r="AS281" s="191" t="s">
        <v>6152</v>
      </c>
      <c r="AT281" s="191" t="s">
        <v>485</v>
      </c>
      <c r="AU281" s="191" t="s">
        <v>6153</v>
      </c>
      <c r="AV281" s="191" t="s">
        <v>104</v>
      </c>
      <c r="AW281" s="191" t="s">
        <v>204</v>
      </c>
      <c r="AX281" s="191"/>
      <c r="AY281" s="192" t="s">
        <v>454</v>
      </c>
      <c r="AZ281" s="192" t="s">
        <v>416</v>
      </c>
      <c r="BA281" s="91" t="s">
        <v>108</v>
      </c>
      <c r="BB281" s="90">
        <v>0</v>
      </c>
      <c r="BC281" s="93" t="s">
        <v>102</v>
      </c>
      <c r="BD281" s="93" t="s">
        <v>102</v>
      </c>
      <c r="BE281" s="93" t="s">
        <v>102</v>
      </c>
      <c r="BF281" s="93" t="s">
        <v>102</v>
      </c>
      <c r="BG281" s="97" t="s">
        <v>108</v>
      </c>
      <c r="BH281" s="93" t="s">
        <v>108</v>
      </c>
      <c r="BI281" s="93" t="s">
        <v>102</v>
      </c>
      <c r="BJ281" s="93" t="s">
        <v>102</v>
      </c>
      <c r="BK281" s="93" t="s">
        <v>102</v>
      </c>
      <c r="BL281" s="93" t="s">
        <v>102</v>
      </c>
      <c r="BM281" s="93" t="s">
        <v>102</v>
      </c>
      <c r="BN281" s="93" t="s">
        <v>102</v>
      </c>
      <c r="BO281" s="93" t="s">
        <v>102</v>
      </c>
      <c r="BP281" s="96" t="s">
        <v>102</v>
      </c>
      <c r="BQ281" s="90">
        <v>0</v>
      </c>
      <c r="BR281" s="93" t="s">
        <v>102</v>
      </c>
      <c r="BS281" s="93" t="s">
        <v>102</v>
      </c>
      <c r="BT281" s="93" t="s">
        <v>102</v>
      </c>
      <c r="BU281" s="93" t="s">
        <v>102</v>
      </c>
      <c r="BV281" s="97" t="s">
        <v>108</v>
      </c>
      <c r="BW281" s="93" t="s">
        <v>108</v>
      </c>
      <c r="BX281" s="95" t="s">
        <v>102</v>
      </c>
      <c r="BY281" s="93" t="s">
        <v>102</v>
      </c>
      <c r="BZ281" s="93" t="s">
        <v>102</v>
      </c>
      <c r="CA281" s="93" t="s">
        <v>102</v>
      </c>
      <c r="CB281" s="93" t="s">
        <v>102</v>
      </c>
      <c r="CC281" s="93" t="s">
        <v>102</v>
      </c>
      <c r="CD281" s="93" t="s">
        <v>102</v>
      </c>
      <c r="CE281" s="193" t="s">
        <v>102</v>
      </c>
      <c r="CF281" s="194" t="s">
        <v>436</v>
      </c>
      <c r="CG281" s="195" t="s">
        <v>6154</v>
      </c>
      <c r="CH281" s="101" t="s">
        <v>563</v>
      </c>
      <c r="CI281" s="102"/>
      <c r="CJ281" s="196" t="s">
        <v>577</v>
      </c>
      <c r="CK281" s="104" t="s">
        <v>190</v>
      </c>
      <c r="CL281" s="105"/>
      <c r="CM281" s="83" t="s">
        <v>578</v>
      </c>
      <c r="CN281" s="106" t="s">
        <v>108</v>
      </c>
      <c r="CO281" s="197" t="s">
        <v>566</v>
      </c>
      <c r="CP281" s="107"/>
      <c r="CQ281" s="198" t="s">
        <v>107</v>
      </c>
      <c r="CR281" s="198" t="s">
        <v>107</v>
      </c>
      <c r="CS281" s="199"/>
      <c r="CT281" s="83" t="s">
        <v>109</v>
      </c>
      <c r="CU281" s="83" t="s">
        <v>109</v>
      </c>
      <c r="CV281" s="83">
        <v>43</v>
      </c>
      <c r="CW281" s="83" t="s">
        <v>270</v>
      </c>
      <c r="CX281" s="83">
        <v>43</v>
      </c>
      <c r="CY281" s="83" t="s">
        <v>108</v>
      </c>
      <c r="CZ281" s="83">
        <v>368151</v>
      </c>
      <c r="DA281" s="83" t="s">
        <v>6155</v>
      </c>
      <c r="DB281" s="83" t="s">
        <v>118</v>
      </c>
      <c r="DC281" s="83" t="s">
        <v>108</v>
      </c>
      <c r="DD281" s="83">
        <v>3459</v>
      </c>
      <c r="DE281" s="83" t="s">
        <v>173</v>
      </c>
      <c r="DF281" s="83" t="s">
        <v>118</v>
      </c>
      <c r="DG281" s="83" t="s">
        <v>500</v>
      </c>
      <c r="DH281" s="83"/>
      <c r="DI281" s="85">
        <v>43646</v>
      </c>
      <c r="DJ281" s="83" t="s">
        <v>584</v>
      </c>
      <c r="DK281" s="83" t="s">
        <v>102</v>
      </c>
      <c r="DL281" s="83" t="s">
        <v>482</v>
      </c>
      <c r="DM281" s="83">
        <v>0</v>
      </c>
      <c r="DN281" s="83" t="s">
        <v>483</v>
      </c>
      <c r="DO281" s="83">
        <v>1</v>
      </c>
      <c r="DP281" s="83">
        <v>2</v>
      </c>
      <c r="DQ281" s="83"/>
      <c r="DR281" s="83" t="s">
        <v>108</v>
      </c>
      <c r="DS281" s="83" t="s">
        <v>497</v>
      </c>
      <c r="DU281" s="215" t="s">
        <v>269</v>
      </c>
      <c r="DV281" s="136">
        <v>1</v>
      </c>
      <c r="DW281" s="136">
        <v>3</v>
      </c>
      <c r="DX281" s="215" t="s">
        <v>269</v>
      </c>
      <c r="DY281" s="215" t="s">
        <v>269</v>
      </c>
      <c r="DZ281" s="215" t="s">
        <v>269</v>
      </c>
      <c r="EA281" s="215" t="s">
        <v>269</v>
      </c>
      <c r="EB281" s="215" t="s">
        <v>269</v>
      </c>
      <c r="EC281" s="215" t="s">
        <v>269</v>
      </c>
      <c r="ED281" s="215" t="s">
        <v>269</v>
      </c>
      <c r="EE281" s="215" t="s">
        <v>269</v>
      </c>
    </row>
    <row r="282" spans="1:135" ht="57.6" x14ac:dyDescent="0.55000000000000004">
      <c r="A282" s="83" t="s">
        <v>130</v>
      </c>
      <c r="B282" s="136">
        <v>692239</v>
      </c>
      <c r="C282" t="s">
        <v>933</v>
      </c>
      <c r="D282" s="83" t="s">
        <v>228</v>
      </c>
      <c r="E282" s="138">
        <v>357603410229</v>
      </c>
      <c r="F282" s="83" t="s">
        <v>143</v>
      </c>
      <c r="G282" s="85">
        <v>43620</v>
      </c>
      <c r="H282" s="83" t="s">
        <v>98</v>
      </c>
      <c r="I282" s="84" t="s">
        <v>612</v>
      </c>
      <c r="J282" s="207" t="s">
        <v>628</v>
      </c>
      <c r="K282" s="208" t="s">
        <v>633</v>
      </c>
      <c r="L282" s="83" t="s">
        <v>108</v>
      </c>
      <c r="M282" s="184" t="s">
        <v>102</v>
      </c>
      <c r="N282" s="184" t="s">
        <v>556</v>
      </c>
      <c r="O282" s="85" t="s">
        <v>102</v>
      </c>
      <c r="P282" s="185">
        <v>42491</v>
      </c>
      <c r="Q282" s="186" t="s">
        <v>202</v>
      </c>
      <c r="R282" s="186" t="s">
        <v>613</v>
      </c>
      <c r="S282" s="186"/>
      <c r="T282" s="187"/>
      <c r="U282" s="188" t="s">
        <v>295</v>
      </c>
      <c r="V282" s="188" t="s">
        <v>205</v>
      </c>
      <c r="W282" s="188" t="s">
        <v>295</v>
      </c>
      <c r="X282" s="189" t="s">
        <v>107</v>
      </c>
      <c r="Y282" s="190" t="s">
        <v>614</v>
      </c>
      <c r="Z282" s="83">
        <v>700</v>
      </c>
      <c r="AA282" s="83" t="s">
        <v>193</v>
      </c>
      <c r="AB282" s="83" t="s">
        <v>181</v>
      </c>
      <c r="AC282" s="83" t="s">
        <v>102</v>
      </c>
      <c r="AD282" s="83" t="s">
        <v>6156</v>
      </c>
      <c r="AE282" s="83" t="s">
        <v>6157</v>
      </c>
      <c r="AF282" s="83" t="s">
        <v>102</v>
      </c>
      <c r="AG282" s="83" t="s">
        <v>175</v>
      </c>
      <c r="AH282" s="83" t="s">
        <v>6158</v>
      </c>
      <c r="AI282" s="83" t="s">
        <v>104</v>
      </c>
      <c r="AJ282" s="83" t="s">
        <v>105</v>
      </c>
      <c r="AK282" s="191" t="s">
        <v>6156</v>
      </c>
      <c r="AL282" s="191" t="s">
        <v>6157</v>
      </c>
      <c r="AM282" s="191" t="s">
        <v>102</v>
      </c>
      <c r="AN282" s="191" t="s">
        <v>175</v>
      </c>
      <c r="AO282" s="191" t="s">
        <v>6158</v>
      </c>
      <c r="AP282" s="191" t="s">
        <v>104</v>
      </c>
      <c r="AQ282" s="191" t="s">
        <v>105</v>
      </c>
      <c r="AR282" s="191" t="s">
        <v>106</v>
      </c>
      <c r="AS282" s="191"/>
      <c r="AT282" s="191"/>
      <c r="AU282" s="191"/>
      <c r="AV282" s="191"/>
      <c r="AW282" s="191"/>
      <c r="AX282" s="191" t="s">
        <v>575</v>
      </c>
      <c r="AY282" s="192" t="s">
        <v>454</v>
      </c>
      <c r="AZ282" s="192" t="s">
        <v>108</v>
      </c>
      <c r="BA282" s="91" t="s">
        <v>108</v>
      </c>
      <c r="BB282" s="90">
        <v>0</v>
      </c>
      <c r="BC282" s="93" t="s">
        <v>102</v>
      </c>
      <c r="BD282" s="93" t="s">
        <v>102</v>
      </c>
      <c r="BE282" s="93" t="s">
        <v>102</v>
      </c>
      <c r="BF282" s="93" t="s">
        <v>102</v>
      </c>
      <c r="BG282" s="97" t="s">
        <v>108</v>
      </c>
      <c r="BH282" s="93" t="s">
        <v>108</v>
      </c>
      <c r="BI282" s="93" t="s">
        <v>102</v>
      </c>
      <c r="BJ282" s="93" t="s">
        <v>102</v>
      </c>
      <c r="BK282" s="93" t="s">
        <v>102</v>
      </c>
      <c r="BL282" s="93" t="s">
        <v>102</v>
      </c>
      <c r="BM282" s="93" t="s">
        <v>102</v>
      </c>
      <c r="BN282" s="93" t="s">
        <v>102</v>
      </c>
      <c r="BO282" s="93" t="s">
        <v>102</v>
      </c>
      <c r="BP282" s="96" t="s">
        <v>102</v>
      </c>
      <c r="BQ282" s="90">
        <v>0</v>
      </c>
      <c r="BR282" s="93" t="s">
        <v>102</v>
      </c>
      <c r="BS282" s="93" t="s">
        <v>102</v>
      </c>
      <c r="BT282" s="93" t="s">
        <v>102</v>
      </c>
      <c r="BU282" s="93" t="s">
        <v>102</v>
      </c>
      <c r="BV282" s="97" t="s">
        <v>108</v>
      </c>
      <c r="BW282" s="93" t="s">
        <v>108</v>
      </c>
      <c r="BX282" s="95" t="s">
        <v>102</v>
      </c>
      <c r="BY282" s="93" t="s">
        <v>102</v>
      </c>
      <c r="BZ282" s="93" t="s">
        <v>102</v>
      </c>
      <c r="CA282" s="93" t="s">
        <v>102</v>
      </c>
      <c r="CB282" s="93" t="s">
        <v>102</v>
      </c>
      <c r="CC282" s="93" t="s">
        <v>102</v>
      </c>
      <c r="CD282" s="93" t="s">
        <v>102</v>
      </c>
      <c r="CE282" s="193" t="s">
        <v>102</v>
      </c>
      <c r="CF282" s="194" t="s">
        <v>508</v>
      </c>
      <c r="CG282" s="195" t="s">
        <v>102</v>
      </c>
      <c r="CH282" s="101" t="e">
        <v>#N/A</v>
      </c>
      <c r="CI282" s="102" t="s">
        <v>580</v>
      </c>
      <c r="CJ282" s="196" t="s">
        <v>108</v>
      </c>
      <c r="CK282" s="104" t="s">
        <v>109</v>
      </c>
      <c r="CL282" s="105" t="s">
        <v>579</v>
      </c>
      <c r="CM282" s="83" t="s">
        <v>108</v>
      </c>
      <c r="CN282" s="106" t="s">
        <v>108</v>
      </c>
      <c r="CO282" s="197" t="s">
        <v>108</v>
      </c>
      <c r="CP282" s="107"/>
      <c r="CQ282" s="198" t="s">
        <v>474</v>
      </c>
      <c r="CR282" s="198" t="s">
        <v>474</v>
      </c>
      <c r="CS282" s="199" t="s">
        <v>616</v>
      </c>
      <c r="CT282" s="83" t="s">
        <v>109</v>
      </c>
      <c r="CU282" s="83" t="s">
        <v>109</v>
      </c>
      <c r="CV282" s="83">
        <v>75</v>
      </c>
      <c r="CW282" s="83" t="s">
        <v>112</v>
      </c>
      <c r="CX282" s="83">
        <v>75</v>
      </c>
      <c r="CY282" s="83" t="s">
        <v>6159</v>
      </c>
      <c r="CZ282" s="83">
        <v>369470.5</v>
      </c>
      <c r="DA282" s="83" t="s">
        <v>138</v>
      </c>
      <c r="DB282" s="83" t="s">
        <v>124</v>
      </c>
      <c r="DC282" s="83" t="s">
        <v>501</v>
      </c>
      <c r="DD282" s="83">
        <v>6409</v>
      </c>
      <c r="DE282" s="83" t="s">
        <v>582</v>
      </c>
      <c r="DF282" s="83" t="s">
        <v>145</v>
      </c>
      <c r="DG282" s="83" t="s">
        <v>501</v>
      </c>
      <c r="DH282" s="83" t="s">
        <v>582</v>
      </c>
      <c r="DI282" s="85">
        <v>43646</v>
      </c>
      <c r="DJ282" s="83" t="s">
        <v>584</v>
      </c>
      <c r="DK282" s="83" t="s">
        <v>102</v>
      </c>
      <c r="DL282" s="83" t="s">
        <v>482</v>
      </c>
      <c r="DM282" s="83">
        <v>0</v>
      </c>
      <c r="DN282" s="83" t="s">
        <v>238</v>
      </c>
      <c r="DO282" s="83">
        <v>1</v>
      </c>
      <c r="DP282" s="83">
        <v>2</v>
      </c>
      <c r="DQ282" s="83"/>
      <c r="DR282" s="83" t="s">
        <v>108</v>
      </c>
      <c r="DS282" s="83" t="s">
        <v>497</v>
      </c>
      <c r="DU282" s="215" t="s">
        <v>269</v>
      </c>
      <c r="DV282" s="136">
        <v>1</v>
      </c>
      <c r="DW282" s="136">
        <v>3</v>
      </c>
      <c r="DX282" s="215" t="s">
        <v>269</v>
      </c>
      <c r="DY282" s="215" t="s">
        <v>269</v>
      </c>
      <c r="DZ282" s="215" t="s">
        <v>269</v>
      </c>
      <c r="EA282" s="215" t="s">
        <v>269</v>
      </c>
      <c r="EB282" s="215" t="s">
        <v>269</v>
      </c>
      <c r="EC282" s="215" t="s">
        <v>269</v>
      </c>
      <c r="ED282" s="215" t="s">
        <v>269</v>
      </c>
      <c r="EE282" s="215" t="s">
        <v>269</v>
      </c>
    </row>
    <row r="283" spans="1:135" ht="28.8" x14ac:dyDescent="0.55000000000000004">
      <c r="A283" s="83" t="s">
        <v>130</v>
      </c>
      <c r="B283" s="136">
        <v>330714</v>
      </c>
      <c r="C283" t="s">
        <v>934</v>
      </c>
      <c r="D283" s="83" t="s">
        <v>228</v>
      </c>
      <c r="E283" s="138">
        <v>955062301227</v>
      </c>
      <c r="F283" s="83" t="s">
        <v>114</v>
      </c>
      <c r="G283" s="85">
        <v>43634</v>
      </c>
      <c r="H283" s="83" t="s">
        <v>98</v>
      </c>
      <c r="I283" s="84" t="s">
        <v>618</v>
      </c>
      <c r="J283" s="207" t="s">
        <v>629</v>
      </c>
      <c r="K283" s="208" t="s">
        <v>634</v>
      </c>
      <c r="L283" s="83" t="s">
        <v>108</v>
      </c>
      <c r="M283" s="184">
        <v>27561</v>
      </c>
      <c r="N283" s="184"/>
      <c r="O283" s="85" t="s">
        <v>102</v>
      </c>
      <c r="P283" s="185">
        <v>43013</v>
      </c>
      <c r="Q283" s="186" t="s">
        <v>203</v>
      </c>
      <c r="R283" s="186"/>
      <c r="S283" s="186"/>
      <c r="T283" s="187"/>
      <c r="U283" s="188" t="s">
        <v>296</v>
      </c>
      <c r="V283" s="188" t="s">
        <v>205</v>
      </c>
      <c r="W283" s="189" t="s">
        <v>619</v>
      </c>
      <c r="X283" s="189" t="s">
        <v>107</v>
      </c>
      <c r="Y283" s="190" t="s">
        <v>614</v>
      </c>
      <c r="Z283" s="83">
        <v>700</v>
      </c>
      <c r="AA283" s="83" t="s">
        <v>193</v>
      </c>
      <c r="AB283" s="83" t="s">
        <v>181</v>
      </c>
      <c r="AC283" s="83" t="s">
        <v>102</v>
      </c>
      <c r="AD283" s="83" t="s">
        <v>6160</v>
      </c>
      <c r="AE283" s="83" t="s">
        <v>102</v>
      </c>
      <c r="AF283" s="83" t="s">
        <v>102</v>
      </c>
      <c r="AG283" s="83" t="s">
        <v>174</v>
      </c>
      <c r="AH283" s="83" t="s">
        <v>6149</v>
      </c>
      <c r="AI283" s="83" t="s">
        <v>104</v>
      </c>
      <c r="AJ283" s="83" t="s">
        <v>105</v>
      </c>
      <c r="AK283" s="191" t="s">
        <v>6160</v>
      </c>
      <c r="AL283" s="191" t="s">
        <v>102</v>
      </c>
      <c r="AM283" s="191" t="s">
        <v>102</v>
      </c>
      <c r="AN283" s="191" t="s">
        <v>174</v>
      </c>
      <c r="AO283" s="191" t="s">
        <v>6149</v>
      </c>
      <c r="AP283" s="191" t="s">
        <v>104</v>
      </c>
      <c r="AQ283" s="191" t="s">
        <v>105</v>
      </c>
      <c r="AR283" s="191" t="s">
        <v>106</v>
      </c>
      <c r="AS283" s="191" t="s">
        <v>6160</v>
      </c>
      <c r="AT283" s="191" t="s">
        <v>488</v>
      </c>
      <c r="AU283" s="191" t="s">
        <v>6161</v>
      </c>
      <c r="AV283" s="191" t="s">
        <v>104</v>
      </c>
      <c r="AW283" s="191" t="s">
        <v>204</v>
      </c>
      <c r="AX283" s="191"/>
      <c r="AY283" s="192" t="s">
        <v>454</v>
      </c>
      <c r="AZ283" s="192" t="s">
        <v>416</v>
      </c>
      <c r="BA283" s="91" t="s">
        <v>108</v>
      </c>
      <c r="BB283" s="90">
        <v>0</v>
      </c>
      <c r="BC283" s="93" t="s">
        <v>102</v>
      </c>
      <c r="BD283" s="93" t="s">
        <v>102</v>
      </c>
      <c r="BE283" s="93" t="s">
        <v>102</v>
      </c>
      <c r="BF283" s="93" t="s">
        <v>102</v>
      </c>
      <c r="BG283" s="97" t="s">
        <v>108</v>
      </c>
      <c r="BH283" s="93" t="s">
        <v>108</v>
      </c>
      <c r="BI283" s="93" t="s">
        <v>102</v>
      </c>
      <c r="BJ283" s="93" t="s">
        <v>102</v>
      </c>
      <c r="BK283" s="93" t="s">
        <v>102</v>
      </c>
      <c r="BL283" s="93" t="s">
        <v>102</v>
      </c>
      <c r="BM283" s="93" t="s">
        <v>102</v>
      </c>
      <c r="BN283" s="93" t="s">
        <v>102</v>
      </c>
      <c r="BO283" s="93" t="s">
        <v>102</v>
      </c>
      <c r="BP283" s="96" t="s">
        <v>102</v>
      </c>
      <c r="BQ283" s="90">
        <v>0</v>
      </c>
      <c r="BR283" s="93" t="s">
        <v>102</v>
      </c>
      <c r="BS283" s="93" t="s">
        <v>102</v>
      </c>
      <c r="BT283" s="93" t="s">
        <v>102</v>
      </c>
      <c r="BU283" s="93" t="s">
        <v>102</v>
      </c>
      <c r="BV283" s="97" t="s">
        <v>108</v>
      </c>
      <c r="BW283" s="93" t="s">
        <v>108</v>
      </c>
      <c r="BX283" s="95" t="s">
        <v>102</v>
      </c>
      <c r="BY283" s="93" t="s">
        <v>102</v>
      </c>
      <c r="BZ283" s="93" t="s">
        <v>102</v>
      </c>
      <c r="CA283" s="93" t="s">
        <v>102</v>
      </c>
      <c r="CB283" s="93" t="s">
        <v>102</v>
      </c>
      <c r="CC283" s="93" t="s">
        <v>102</v>
      </c>
      <c r="CD283" s="93" t="s">
        <v>102</v>
      </c>
      <c r="CE283" s="193" t="s">
        <v>102</v>
      </c>
      <c r="CF283" s="194" t="s">
        <v>436</v>
      </c>
      <c r="CG283" s="195" t="s">
        <v>6162</v>
      </c>
      <c r="CH283" s="101" t="s">
        <v>310</v>
      </c>
      <c r="CI283" s="102"/>
      <c r="CJ283" s="196" t="s">
        <v>6163</v>
      </c>
      <c r="CK283" s="104" t="s">
        <v>190</v>
      </c>
      <c r="CL283" s="105"/>
      <c r="CM283" s="83" t="s">
        <v>623</v>
      </c>
      <c r="CN283" s="106" t="s">
        <v>624</v>
      </c>
      <c r="CO283" s="197" t="s">
        <v>625</v>
      </c>
      <c r="CP283" s="107"/>
      <c r="CQ283" s="198" t="s">
        <v>474</v>
      </c>
      <c r="CR283" s="198" t="s">
        <v>474</v>
      </c>
      <c r="CS283" s="199"/>
      <c r="CT283" s="83" t="s">
        <v>109</v>
      </c>
      <c r="CU283" s="83" t="s">
        <v>109</v>
      </c>
      <c r="CV283" s="83">
        <v>70</v>
      </c>
      <c r="CW283" s="83" t="s">
        <v>139</v>
      </c>
      <c r="CX283" s="83">
        <v>70</v>
      </c>
      <c r="CY283" s="83" t="s">
        <v>108</v>
      </c>
      <c r="CZ283" s="83">
        <v>370790</v>
      </c>
      <c r="DA283" s="83" t="s">
        <v>581</v>
      </c>
      <c r="DB283" s="83" t="s">
        <v>152</v>
      </c>
      <c r="DC283" s="83" t="s">
        <v>500</v>
      </c>
      <c r="DD283" s="83">
        <v>5654</v>
      </c>
      <c r="DE283" s="83" t="s">
        <v>606</v>
      </c>
      <c r="DF283" s="83" t="s">
        <v>152</v>
      </c>
      <c r="DG283" s="83" t="s">
        <v>500</v>
      </c>
      <c r="DH283" s="83"/>
      <c r="DI283" s="85">
        <v>43646</v>
      </c>
      <c r="DJ283" s="83" t="s">
        <v>584</v>
      </c>
      <c r="DK283" s="83" t="s">
        <v>102</v>
      </c>
      <c r="DL283" s="83" t="s">
        <v>482</v>
      </c>
      <c r="DM283" s="83">
        <v>0</v>
      </c>
      <c r="DN283" s="83" t="s">
        <v>483</v>
      </c>
      <c r="DO283" s="83">
        <v>1</v>
      </c>
      <c r="DP283" s="83">
        <v>4</v>
      </c>
      <c r="DQ283" s="83"/>
      <c r="DR283" s="83" t="s">
        <v>108</v>
      </c>
      <c r="DS283" s="83" t="s">
        <v>497</v>
      </c>
      <c r="DU283" s="215" t="s">
        <v>269</v>
      </c>
      <c r="DV283" s="136">
        <v>1</v>
      </c>
      <c r="DW283" s="136">
        <v>3</v>
      </c>
      <c r="DX283" s="215" t="s">
        <v>269</v>
      </c>
      <c r="DY283" s="215" t="s">
        <v>269</v>
      </c>
      <c r="DZ283" s="215" t="s">
        <v>269</v>
      </c>
      <c r="EA283" s="215" t="s">
        <v>269</v>
      </c>
      <c r="EB283" s="215" t="s">
        <v>269</v>
      </c>
      <c r="EC283" s="215" t="s">
        <v>269</v>
      </c>
      <c r="ED283" s="215" t="s">
        <v>269</v>
      </c>
      <c r="EE283" s="215" t="s">
        <v>269</v>
      </c>
    </row>
    <row r="284" spans="1:135" ht="28.8" x14ac:dyDescent="0.55000000000000004">
      <c r="A284" s="83" t="s">
        <v>130</v>
      </c>
      <c r="B284" s="136">
        <v>732025</v>
      </c>
      <c r="C284" t="s">
        <v>935</v>
      </c>
      <c r="D284" s="83" t="s">
        <v>228</v>
      </c>
      <c r="E284" s="138">
        <v>311498482834</v>
      </c>
      <c r="F284" s="83" t="s">
        <v>114</v>
      </c>
      <c r="G284" s="85">
        <v>43643</v>
      </c>
      <c r="H284" s="211" t="s">
        <v>98</v>
      </c>
      <c r="I284" s="84" t="s">
        <v>610</v>
      </c>
      <c r="J284" s="207" t="s">
        <v>627</v>
      </c>
      <c r="K284" s="208" t="s">
        <v>630</v>
      </c>
      <c r="L284" s="83" t="s">
        <v>108</v>
      </c>
      <c r="M284" s="184">
        <v>24472</v>
      </c>
      <c r="N284" s="184"/>
      <c r="O284" s="85" t="s">
        <v>102</v>
      </c>
      <c r="P284" s="185">
        <v>42491</v>
      </c>
      <c r="Q284" s="186" t="s">
        <v>203</v>
      </c>
      <c r="R284" s="186"/>
      <c r="S284" s="186"/>
      <c r="T284" s="187"/>
      <c r="U284" s="188" t="s">
        <v>296</v>
      </c>
      <c r="V284" s="188" t="s">
        <v>297</v>
      </c>
      <c r="W284" s="188" t="s">
        <v>297</v>
      </c>
      <c r="X284" s="189" t="s">
        <v>167</v>
      </c>
      <c r="Y284" s="190"/>
      <c r="Z284" s="83">
        <v>700</v>
      </c>
      <c r="AA284" s="83" t="s">
        <v>193</v>
      </c>
      <c r="AB284" s="83" t="s">
        <v>181</v>
      </c>
      <c r="AC284" s="83" t="s">
        <v>102</v>
      </c>
      <c r="AD284" s="83" t="s">
        <v>6164</v>
      </c>
      <c r="AE284" s="83" t="s">
        <v>102</v>
      </c>
      <c r="AF284" s="83" t="s">
        <v>102</v>
      </c>
      <c r="AG284" s="83" t="s">
        <v>119</v>
      </c>
      <c r="AH284" s="83" t="s">
        <v>6165</v>
      </c>
      <c r="AI284" s="83" t="s">
        <v>104</v>
      </c>
      <c r="AJ284" s="83" t="s">
        <v>105</v>
      </c>
      <c r="AK284" s="191" t="s">
        <v>6164</v>
      </c>
      <c r="AL284" s="191" t="s">
        <v>102</v>
      </c>
      <c r="AM284" s="191" t="s">
        <v>102</v>
      </c>
      <c r="AN284" s="191" t="s">
        <v>119</v>
      </c>
      <c r="AO284" s="191" t="s">
        <v>6165</v>
      </c>
      <c r="AP284" s="191" t="s">
        <v>104</v>
      </c>
      <c r="AQ284" s="191" t="s">
        <v>105</v>
      </c>
      <c r="AR284" s="191" t="s">
        <v>106</v>
      </c>
      <c r="AS284" s="191" t="s">
        <v>6164</v>
      </c>
      <c r="AT284" s="191" t="s">
        <v>485</v>
      </c>
      <c r="AU284" s="191" t="s">
        <v>6165</v>
      </c>
      <c r="AV284" s="191" t="s">
        <v>104</v>
      </c>
      <c r="AW284" s="191" t="s">
        <v>204</v>
      </c>
      <c r="AX284" s="191"/>
      <c r="AY284" s="192" t="s">
        <v>454</v>
      </c>
      <c r="AZ284" s="192" t="s">
        <v>416</v>
      </c>
      <c r="BA284" s="91" t="s">
        <v>108</v>
      </c>
      <c r="BB284" s="90">
        <v>0</v>
      </c>
      <c r="BC284" s="93" t="s">
        <v>102</v>
      </c>
      <c r="BD284" s="93" t="s">
        <v>102</v>
      </c>
      <c r="BE284" s="93" t="s">
        <v>102</v>
      </c>
      <c r="BF284" s="93" t="s">
        <v>102</v>
      </c>
      <c r="BG284" s="97" t="s">
        <v>108</v>
      </c>
      <c r="BH284" s="93" t="s">
        <v>108</v>
      </c>
      <c r="BI284" s="93" t="s">
        <v>102</v>
      </c>
      <c r="BJ284" s="93" t="s">
        <v>102</v>
      </c>
      <c r="BK284" s="93" t="s">
        <v>102</v>
      </c>
      <c r="BL284" s="93" t="s">
        <v>102</v>
      </c>
      <c r="BM284" s="93" t="s">
        <v>102</v>
      </c>
      <c r="BN284" s="93" t="s">
        <v>102</v>
      </c>
      <c r="BO284" s="93" t="s">
        <v>102</v>
      </c>
      <c r="BP284" s="96" t="s">
        <v>102</v>
      </c>
      <c r="BQ284" s="90">
        <v>0</v>
      </c>
      <c r="BR284" s="93" t="s">
        <v>102</v>
      </c>
      <c r="BS284" s="93" t="s">
        <v>102</v>
      </c>
      <c r="BT284" s="93" t="s">
        <v>102</v>
      </c>
      <c r="BU284" s="93" t="s">
        <v>102</v>
      </c>
      <c r="BV284" s="97" t="s">
        <v>108</v>
      </c>
      <c r="BW284" s="93" t="s">
        <v>108</v>
      </c>
      <c r="BX284" s="95" t="s">
        <v>102</v>
      </c>
      <c r="BY284" s="93" t="s">
        <v>102</v>
      </c>
      <c r="BZ284" s="93" t="s">
        <v>102</v>
      </c>
      <c r="CA284" s="93" t="s">
        <v>102</v>
      </c>
      <c r="CB284" s="93" t="s">
        <v>102</v>
      </c>
      <c r="CC284" s="93" t="s">
        <v>102</v>
      </c>
      <c r="CD284" s="93" t="s">
        <v>102</v>
      </c>
      <c r="CE284" s="193" t="s">
        <v>102</v>
      </c>
      <c r="CF284" s="194" t="s">
        <v>436</v>
      </c>
      <c r="CG284" s="195" t="s">
        <v>6166</v>
      </c>
      <c r="CH284" s="101" t="s">
        <v>563</v>
      </c>
      <c r="CI284" s="102"/>
      <c r="CJ284" s="196" t="s">
        <v>577</v>
      </c>
      <c r="CK284" s="104" t="s">
        <v>190</v>
      </c>
      <c r="CL284" s="105"/>
      <c r="CM284" s="83" t="s">
        <v>578</v>
      </c>
      <c r="CN284" s="106" t="s">
        <v>108</v>
      </c>
      <c r="CO284" s="197" t="s">
        <v>566</v>
      </c>
      <c r="CP284" s="107"/>
      <c r="CQ284" s="198" t="s">
        <v>107</v>
      </c>
      <c r="CR284" s="198" t="s">
        <v>107</v>
      </c>
      <c r="CS284" s="199"/>
      <c r="CT284" s="83" t="s">
        <v>109</v>
      </c>
      <c r="CU284" s="83" t="s">
        <v>109</v>
      </c>
      <c r="CV284" s="83">
        <v>53</v>
      </c>
      <c r="CW284" s="83" t="s">
        <v>270</v>
      </c>
      <c r="CX284" s="83">
        <v>53</v>
      </c>
      <c r="CY284" s="83" t="s">
        <v>108</v>
      </c>
      <c r="CZ284" s="83">
        <v>372109.5</v>
      </c>
      <c r="DA284" s="83" t="s">
        <v>6167</v>
      </c>
      <c r="DB284" s="83" t="s">
        <v>118</v>
      </c>
      <c r="DC284" s="83" t="s">
        <v>108</v>
      </c>
      <c r="DD284" s="83">
        <v>7587</v>
      </c>
      <c r="DE284" s="83" t="s">
        <v>173</v>
      </c>
      <c r="DF284" s="83" t="s">
        <v>118</v>
      </c>
      <c r="DG284" s="83" t="s">
        <v>500</v>
      </c>
      <c r="DH284" s="83"/>
      <c r="DI284" s="85">
        <v>43646</v>
      </c>
      <c r="DJ284" s="83" t="s">
        <v>584</v>
      </c>
      <c r="DK284" s="83" t="s">
        <v>102</v>
      </c>
      <c r="DL284" s="83" t="s">
        <v>482</v>
      </c>
      <c r="DM284" s="83">
        <v>0</v>
      </c>
      <c r="DN284" s="83" t="s">
        <v>483</v>
      </c>
      <c r="DO284" s="83">
        <v>1</v>
      </c>
      <c r="DP284" s="83">
        <v>3</v>
      </c>
      <c r="DQ284" s="83"/>
      <c r="DR284" s="83" t="s">
        <v>108</v>
      </c>
      <c r="DS284" s="83" t="s">
        <v>497</v>
      </c>
      <c r="DU284" s="215" t="s">
        <v>269</v>
      </c>
      <c r="DV284" s="136">
        <v>1</v>
      </c>
      <c r="DW284" s="136">
        <v>3</v>
      </c>
      <c r="DX284" s="215" t="s">
        <v>269</v>
      </c>
      <c r="DY284" s="215" t="s">
        <v>269</v>
      </c>
      <c r="DZ284" s="215" t="s">
        <v>269</v>
      </c>
      <c r="EA284" s="215" t="s">
        <v>269</v>
      </c>
      <c r="EB284" s="215" t="s">
        <v>269</v>
      </c>
      <c r="EC284" s="215" t="s">
        <v>269</v>
      </c>
      <c r="ED284" s="215" t="s">
        <v>269</v>
      </c>
      <c r="EE284" s="215" t="s">
        <v>269</v>
      </c>
    </row>
    <row r="285" spans="1:135" ht="57.6" x14ac:dyDescent="0.55000000000000004">
      <c r="A285" s="83" t="s">
        <v>130</v>
      </c>
      <c r="B285" s="136">
        <v>515323</v>
      </c>
      <c r="C285" t="s">
        <v>936</v>
      </c>
      <c r="D285" s="83" t="s">
        <v>228</v>
      </c>
      <c r="E285" s="138">
        <v>175191550594</v>
      </c>
      <c r="F285" s="83" t="s">
        <v>143</v>
      </c>
      <c r="G285" s="85">
        <v>43620</v>
      </c>
      <c r="H285" s="83" t="s">
        <v>98</v>
      </c>
      <c r="I285" s="84" t="s">
        <v>612</v>
      </c>
      <c r="J285" s="207" t="s">
        <v>628</v>
      </c>
      <c r="K285" s="208" t="s">
        <v>633</v>
      </c>
      <c r="L285" s="83" t="s">
        <v>108</v>
      </c>
      <c r="M285" s="184" t="s">
        <v>102</v>
      </c>
      <c r="N285" s="184" t="s">
        <v>556</v>
      </c>
      <c r="O285" s="85" t="s">
        <v>102</v>
      </c>
      <c r="P285" s="185">
        <v>42491</v>
      </c>
      <c r="Q285" s="186" t="s">
        <v>202</v>
      </c>
      <c r="R285" s="186" t="s">
        <v>613</v>
      </c>
      <c r="S285" s="186"/>
      <c r="T285" s="187"/>
      <c r="U285" s="188" t="s">
        <v>295</v>
      </c>
      <c r="V285" s="188" t="s">
        <v>205</v>
      </c>
      <c r="W285" s="188" t="s">
        <v>295</v>
      </c>
      <c r="X285" s="189" t="s">
        <v>107</v>
      </c>
      <c r="Y285" s="190" t="s">
        <v>614</v>
      </c>
      <c r="Z285" s="83">
        <v>700</v>
      </c>
      <c r="AA285" s="83" t="s">
        <v>193</v>
      </c>
      <c r="AB285" s="83" t="s">
        <v>181</v>
      </c>
      <c r="AC285" s="83" t="s">
        <v>102</v>
      </c>
      <c r="AD285" s="83" t="s">
        <v>6168</v>
      </c>
      <c r="AE285" s="83" t="s">
        <v>6169</v>
      </c>
      <c r="AF285" s="83" t="s">
        <v>102</v>
      </c>
      <c r="AG285" s="83" t="s">
        <v>175</v>
      </c>
      <c r="AH285" s="83" t="s">
        <v>6170</v>
      </c>
      <c r="AI285" s="83" t="s">
        <v>104</v>
      </c>
      <c r="AJ285" s="83" t="s">
        <v>105</v>
      </c>
      <c r="AK285" s="191" t="s">
        <v>6168</v>
      </c>
      <c r="AL285" s="191" t="s">
        <v>6169</v>
      </c>
      <c r="AM285" s="191" t="s">
        <v>102</v>
      </c>
      <c r="AN285" s="191" t="s">
        <v>175</v>
      </c>
      <c r="AO285" s="191" t="s">
        <v>6170</v>
      </c>
      <c r="AP285" s="191" t="s">
        <v>104</v>
      </c>
      <c r="AQ285" s="191" t="s">
        <v>105</v>
      </c>
      <c r="AR285" s="191" t="s">
        <v>106</v>
      </c>
      <c r="AS285" s="191"/>
      <c r="AT285" s="191"/>
      <c r="AU285" s="191"/>
      <c r="AV285" s="191"/>
      <c r="AW285" s="191"/>
      <c r="AX285" s="191" t="s">
        <v>575</v>
      </c>
      <c r="AY285" s="192" t="s">
        <v>454</v>
      </c>
      <c r="AZ285" s="192" t="s">
        <v>108</v>
      </c>
      <c r="BA285" s="91" t="s">
        <v>108</v>
      </c>
      <c r="BB285" s="90">
        <v>0</v>
      </c>
      <c r="BC285" s="93" t="s">
        <v>102</v>
      </c>
      <c r="BD285" s="93" t="s">
        <v>102</v>
      </c>
      <c r="BE285" s="93" t="s">
        <v>102</v>
      </c>
      <c r="BF285" s="93" t="s">
        <v>102</v>
      </c>
      <c r="BG285" s="97" t="s">
        <v>108</v>
      </c>
      <c r="BH285" s="93" t="s">
        <v>108</v>
      </c>
      <c r="BI285" s="93" t="s">
        <v>102</v>
      </c>
      <c r="BJ285" s="93" t="s">
        <v>102</v>
      </c>
      <c r="BK285" s="93" t="s">
        <v>102</v>
      </c>
      <c r="BL285" s="93" t="s">
        <v>102</v>
      </c>
      <c r="BM285" s="93" t="s">
        <v>102</v>
      </c>
      <c r="BN285" s="93" t="s">
        <v>102</v>
      </c>
      <c r="BO285" s="93" t="s">
        <v>102</v>
      </c>
      <c r="BP285" s="96" t="s">
        <v>102</v>
      </c>
      <c r="BQ285" s="90">
        <v>0</v>
      </c>
      <c r="BR285" s="93" t="s">
        <v>102</v>
      </c>
      <c r="BS285" s="93" t="s">
        <v>102</v>
      </c>
      <c r="BT285" s="93" t="s">
        <v>102</v>
      </c>
      <c r="BU285" s="93" t="s">
        <v>102</v>
      </c>
      <c r="BV285" s="97" t="s">
        <v>108</v>
      </c>
      <c r="BW285" s="93" t="s">
        <v>108</v>
      </c>
      <c r="BX285" s="95" t="s">
        <v>102</v>
      </c>
      <c r="BY285" s="93" t="s">
        <v>102</v>
      </c>
      <c r="BZ285" s="93" t="s">
        <v>102</v>
      </c>
      <c r="CA285" s="93" t="s">
        <v>102</v>
      </c>
      <c r="CB285" s="93" t="s">
        <v>102</v>
      </c>
      <c r="CC285" s="93" t="s">
        <v>102</v>
      </c>
      <c r="CD285" s="93" t="s">
        <v>102</v>
      </c>
      <c r="CE285" s="193" t="s">
        <v>102</v>
      </c>
      <c r="CF285" s="194" t="s">
        <v>508</v>
      </c>
      <c r="CG285" s="195" t="s">
        <v>102</v>
      </c>
      <c r="CH285" s="101" t="e">
        <v>#N/A</v>
      </c>
      <c r="CI285" s="102" t="s">
        <v>580</v>
      </c>
      <c r="CJ285" s="196" t="s">
        <v>108</v>
      </c>
      <c r="CK285" s="104" t="s">
        <v>109</v>
      </c>
      <c r="CL285" s="105" t="s">
        <v>579</v>
      </c>
      <c r="CM285" s="83" t="s">
        <v>108</v>
      </c>
      <c r="CN285" s="106" t="s">
        <v>108</v>
      </c>
      <c r="CO285" s="197" t="s">
        <v>108</v>
      </c>
      <c r="CP285" s="107"/>
      <c r="CQ285" s="198" t="s">
        <v>474</v>
      </c>
      <c r="CR285" s="198" t="s">
        <v>474</v>
      </c>
      <c r="CS285" s="199" t="s">
        <v>616</v>
      </c>
      <c r="CT285" s="83" t="s">
        <v>109</v>
      </c>
      <c r="CU285" s="83" t="s">
        <v>109</v>
      </c>
      <c r="CV285" s="83">
        <v>66</v>
      </c>
      <c r="CW285" s="83" t="s">
        <v>112</v>
      </c>
      <c r="CX285" s="83">
        <v>66</v>
      </c>
      <c r="CY285" s="83" t="s">
        <v>6171</v>
      </c>
      <c r="CZ285" s="83">
        <v>373429</v>
      </c>
      <c r="DA285" s="83" t="s">
        <v>138</v>
      </c>
      <c r="DB285" s="83" t="s">
        <v>124</v>
      </c>
      <c r="DC285" s="83" t="s">
        <v>501</v>
      </c>
      <c r="DD285" s="83">
        <v>2642</v>
      </c>
      <c r="DE285" s="83" t="s">
        <v>582</v>
      </c>
      <c r="DF285" s="83" t="s">
        <v>145</v>
      </c>
      <c r="DG285" s="83" t="s">
        <v>501</v>
      </c>
      <c r="DH285" s="83" t="s">
        <v>582</v>
      </c>
      <c r="DI285" s="85">
        <v>43646</v>
      </c>
      <c r="DJ285" s="83" t="s">
        <v>584</v>
      </c>
      <c r="DK285" s="83" t="s">
        <v>102</v>
      </c>
      <c r="DL285" s="83" t="s">
        <v>482</v>
      </c>
      <c r="DM285" s="83">
        <v>0</v>
      </c>
      <c r="DN285" s="83" t="s">
        <v>238</v>
      </c>
      <c r="DO285" s="83">
        <v>1</v>
      </c>
      <c r="DP285" s="83">
        <v>3</v>
      </c>
      <c r="DQ285" s="83"/>
      <c r="DR285" s="83" t="s">
        <v>108</v>
      </c>
      <c r="DS285" s="83" t="s">
        <v>497</v>
      </c>
      <c r="DU285" s="215" t="s">
        <v>269</v>
      </c>
      <c r="DV285" s="136">
        <v>1</v>
      </c>
      <c r="DW285" s="136">
        <v>3</v>
      </c>
      <c r="DX285" s="215" t="s">
        <v>269</v>
      </c>
      <c r="DY285" s="215" t="s">
        <v>269</v>
      </c>
      <c r="DZ285" s="215" t="s">
        <v>269</v>
      </c>
      <c r="EA285" s="215" t="s">
        <v>269</v>
      </c>
      <c r="EB285" s="215" t="s">
        <v>269</v>
      </c>
      <c r="EC285" s="215" t="s">
        <v>269</v>
      </c>
      <c r="ED285" s="215" t="s">
        <v>269</v>
      </c>
      <c r="EE285" s="215" t="s">
        <v>269</v>
      </c>
    </row>
    <row r="286" spans="1:135" ht="28.8" x14ac:dyDescent="0.55000000000000004">
      <c r="A286" s="83" t="s">
        <v>130</v>
      </c>
      <c r="B286" s="136">
        <v>212477</v>
      </c>
      <c r="C286" t="s">
        <v>937</v>
      </c>
      <c r="D286" s="83" t="s">
        <v>228</v>
      </c>
      <c r="E286" s="138">
        <v>919427294301</v>
      </c>
      <c r="F286" s="83" t="s">
        <v>114</v>
      </c>
      <c r="G286" s="85">
        <v>43634</v>
      </c>
      <c r="H286" s="83" t="s">
        <v>98</v>
      </c>
      <c r="I286" s="84" t="s">
        <v>618</v>
      </c>
      <c r="J286" s="207" t="s">
        <v>629</v>
      </c>
      <c r="K286" s="208" t="s">
        <v>634</v>
      </c>
      <c r="L286" s="83" t="s">
        <v>108</v>
      </c>
      <c r="M286" s="184">
        <v>27562</v>
      </c>
      <c r="N286" s="184"/>
      <c r="O286" s="85" t="s">
        <v>102</v>
      </c>
      <c r="P286" s="185">
        <v>43013</v>
      </c>
      <c r="Q286" s="186" t="s">
        <v>203</v>
      </c>
      <c r="R286" s="186"/>
      <c r="S286" s="186"/>
      <c r="T286" s="187"/>
      <c r="U286" s="188" t="s">
        <v>296</v>
      </c>
      <c r="V286" s="188" t="s">
        <v>205</v>
      </c>
      <c r="W286" s="189" t="s">
        <v>619</v>
      </c>
      <c r="X286" s="189" t="s">
        <v>107</v>
      </c>
      <c r="Y286" s="190" t="s">
        <v>614</v>
      </c>
      <c r="Z286" s="83">
        <v>700</v>
      </c>
      <c r="AA286" s="83" t="s">
        <v>193</v>
      </c>
      <c r="AB286" s="83" t="s">
        <v>181</v>
      </c>
      <c r="AC286" s="83" t="s">
        <v>102</v>
      </c>
      <c r="AD286" s="83" t="s">
        <v>6172</v>
      </c>
      <c r="AE286" s="83" t="s">
        <v>102</v>
      </c>
      <c r="AF286" s="83" t="s">
        <v>102</v>
      </c>
      <c r="AG286" s="83" t="s">
        <v>174</v>
      </c>
      <c r="AH286" s="83" t="s">
        <v>6161</v>
      </c>
      <c r="AI286" s="83" t="s">
        <v>104</v>
      </c>
      <c r="AJ286" s="83" t="s">
        <v>105</v>
      </c>
      <c r="AK286" s="191" t="s">
        <v>6172</v>
      </c>
      <c r="AL286" s="191" t="s">
        <v>102</v>
      </c>
      <c r="AM286" s="191" t="s">
        <v>102</v>
      </c>
      <c r="AN286" s="191" t="s">
        <v>174</v>
      </c>
      <c r="AO286" s="191" t="s">
        <v>6161</v>
      </c>
      <c r="AP286" s="191" t="s">
        <v>104</v>
      </c>
      <c r="AQ286" s="191" t="s">
        <v>105</v>
      </c>
      <c r="AR286" s="191" t="s">
        <v>106</v>
      </c>
      <c r="AS286" s="191" t="s">
        <v>6172</v>
      </c>
      <c r="AT286" s="191" t="s">
        <v>488</v>
      </c>
      <c r="AU286" s="191" t="s">
        <v>6173</v>
      </c>
      <c r="AV286" s="191" t="s">
        <v>104</v>
      </c>
      <c r="AW286" s="191" t="s">
        <v>204</v>
      </c>
      <c r="AX286" s="191"/>
      <c r="AY286" s="192" t="s">
        <v>454</v>
      </c>
      <c r="AZ286" s="192" t="s">
        <v>416</v>
      </c>
      <c r="BA286" s="91" t="s">
        <v>108</v>
      </c>
      <c r="BB286" s="90">
        <v>0</v>
      </c>
      <c r="BC286" s="93" t="s">
        <v>102</v>
      </c>
      <c r="BD286" s="93" t="s">
        <v>102</v>
      </c>
      <c r="BE286" s="93" t="s">
        <v>102</v>
      </c>
      <c r="BF286" s="93" t="s">
        <v>102</v>
      </c>
      <c r="BG286" s="97" t="s">
        <v>108</v>
      </c>
      <c r="BH286" s="93" t="s">
        <v>108</v>
      </c>
      <c r="BI286" s="93" t="s">
        <v>102</v>
      </c>
      <c r="BJ286" s="93" t="s">
        <v>102</v>
      </c>
      <c r="BK286" s="93" t="s">
        <v>102</v>
      </c>
      <c r="BL286" s="93" t="s">
        <v>102</v>
      </c>
      <c r="BM286" s="93" t="s">
        <v>102</v>
      </c>
      <c r="BN286" s="93" t="s">
        <v>102</v>
      </c>
      <c r="BO286" s="93" t="s">
        <v>102</v>
      </c>
      <c r="BP286" s="96" t="s">
        <v>102</v>
      </c>
      <c r="BQ286" s="90">
        <v>0</v>
      </c>
      <c r="BR286" s="93" t="s">
        <v>102</v>
      </c>
      <c r="BS286" s="93" t="s">
        <v>102</v>
      </c>
      <c r="BT286" s="93" t="s">
        <v>102</v>
      </c>
      <c r="BU286" s="93" t="s">
        <v>102</v>
      </c>
      <c r="BV286" s="97" t="s">
        <v>108</v>
      </c>
      <c r="BW286" s="93" t="s">
        <v>108</v>
      </c>
      <c r="BX286" s="95" t="s">
        <v>102</v>
      </c>
      <c r="BY286" s="93" t="s">
        <v>102</v>
      </c>
      <c r="BZ286" s="93" t="s">
        <v>102</v>
      </c>
      <c r="CA286" s="93" t="s">
        <v>102</v>
      </c>
      <c r="CB286" s="93" t="s">
        <v>102</v>
      </c>
      <c r="CC286" s="93" t="s">
        <v>102</v>
      </c>
      <c r="CD286" s="93" t="s">
        <v>102</v>
      </c>
      <c r="CE286" s="193" t="s">
        <v>102</v>
      </c>
      <c r="CF286" s="194" t="s">
        <v>436</v>
      </c>
      <c r="CG286" s="195" t="s">
        <v>6174</v>
      </c>
      <c r="CH286" s="101" t="s">
        <v>310</v>
      </c>
      <c r="CI286" s="102"/>
      <c r="CJ286" s="196" t="s">
        <v>6175</v>
      </c>
      <c r="CK286" s="104" t="s">
        <v>190</v>
      </c>
      <c r="CL286" s="105"/>
      <c r="CM286" s="83" t="s">
        <v>623</v>
      </c>
      <c r="CN286" s="106" t="s">
        <v>624</v>
      </c>
      <c r="CO286" s="197" t="s">
        <v>625</v>
      </c>
      <c r="CP286" s="107"/>
      <c r="CQ286" s="198" t="s">
        <v>474</v>
      </c>
      <c r="CR286" s="198" t="s">
        <v>474</v>
      </c>
      <c r="CS286" s="199"/>
      <c r="CT286" s="83" t="s">
        <v>109</v>
      </c>
      <c r="CU286" s="83" t="s">
        <v>109</v>
      </c>
      <c r="CV286" s="83">
        <v>39</v>
      </c>
      <c r="CW286" s="83" t="s">
        <v>139</v>
      </c>
      <c r="CX286" s="83">
        <v>39</v>
      </c>
      <c r="CY286" s="83" t="s">
        <v>108</v>
      </c>
      <c r="CZ286" s="83">
        <v>374748.5</v>
      </c>
      <c r="DA286" s="83" t="s">
        <v>581</v>
      </c>
      <c r="DB286" s="83" t="s">
        <v>152</v>
      </c>
      <c r="DC286" s="83" t="s">
        <v>500</v>
      </c>
      <c r="DD286" s="83">
        <v>6303</v>
      </c>
      <c r="DE286" s="83" t="s">
        <v>606</v>
      </c>
      <c r="DF286" s="83" t="s">
        <v>152</v>
      </c>
      <c r="DG286" s="83" t="s">
        <v>500</v>
      </c>
      <c r="DH286" s="83"/>
      <c r="DI286" s="85">
        <v>43646</v>
      </c>
      <c r="DJ286" s="83" t="s">
        <v>584</v>
      </c>
      <c r="DK286" s="83" t="s">
        <v>102</v>
      </c>
      <c r="DL286" s="83" t="s">
        <v>482</v>
      </c>
      <c r="DM286" s="83">
        <v>0</v>
      </c>
      <c r="DN286" s="83" t="s">
        <v>483</v>
      </c>
      <c r="DO286" s="83">
        <v>1</v>
      </c>
      <c r="DP286" s="83">
        <v>4</v>
      </c>
      <c r="DQ286" s="83"/>
      <c r="DR286" s="83" t="s">
        <v>108</v>
      </c>
      <c r="DS286" s="83" t="s">
        <v>497</v>
      </c>
      <c r="DU286" s="215" t="s">
        <v>269</v>
      </c>
      <c r="DV286" s="136">
        <v>1</v>
      </c>
      <c r="DW286" s="136">
        <v>3</v>
      </c>
      <c r="DX286" s="215" t="s">
        <v>269</v>
      </c>
      <c r="DY286" s="215" t="s">
        <v>269</v>
      </c>
      <c r="DZ286" s="215" t="s">
        <v>269</v>
      </c>
      <c r="EA286" s="215" t="s">
        <v>269</v>
      </c>
      <c r="EB286" s="215" t="s">
        <v>269</v>
      </c>
      <c r="EC286" s="215" t="s">
        <v>269</v>
      </c>
      <c r="ED286" s="215" t="s">
        <v>269</v>
      </c>
      <c r="EE286" s="215" t="s">
        <v>269</v>
      </c>
    </row>
    <row r="287" spans="1:135" ht="28.8" x14ac:dyDescent="0.55000000000000004">
      <c r="A287" s="83" t="s">
        <v>130</v>
      </c>
      <c r="B287" s="136">
        <v>284026</v>
      </c>
      <c r="C287" t="s">
        <v>938</v>
      </c>
      <c r="D287" s="83" t="s">
        <v>228</v>
      </c>
      <c r="E287" s="138">
        <v>798738866666</v>
      </c>
      <c r="F287" s="83" t="s">
        <v>114</v>
      </c>
      <c r="G287" s="85">
        <v>43643</v>
      </c>
      <c r="H287" s="211" t="s">
        <v>98</v>
      </c>
      <c r="I287" s="84" t="s">
        <v>610</v>
      </c>
      <c r="J287" s="207" t="s">
        <v>627</v>
      </c>
      <c r="K287" s="208" t="s">
        <v>630</v>
      </c>
      <c r="L287" s="83" t="s">
        <v>108</v>
      </c>
      <c r="M287" s="184">
        <v>24473</v>
      </c>
      <c r="N287" s="184"/>
      <c r="O287" s="85" t="s">
        <v>102</v>
      </c>
      <c r="P287" s="185">
        <v>42491</v>
      </c>
      <c r="Q287" s="186" t="s">
        <v>203</v>
      </c>
      <c r="R287" s="186"/>
      <c r="S287" s="186"/>
      <c r="T287" s="187"/>
      <c r="U287" s="188" t="s">
        <v>296</v>
      </c>
      <c r="V287" s="188" t="s">
        <v>297</v>
      </c>
      <c r="W287" s="188" t="s">
        <v>297</v>
      </c>
      <c r="X287" s="189" t="s">
        <v>167</v>
      </c>
      <c r="Y287" s="190"/>
      <c r="Z287" s="83">
        <v>700</v>
      </c>
      <c r="AA287" s="83" t="s">
        <v>193</v>
      </c>
      <c r="AB287" s="83" t="s">
        <v>181</v>
      </c>
      <c r="AC287" s="83" t="s">
        <v>102</v>
      </c>
      <c r="AD287" s="83" t="s">
        <v>6176</v>
      </c>
      <c r="AE287" s="83" t="s">
        <v>102</v>
      </c>
      <c r="AF287" s="83" t="s">
        <v>102</v>
      </c>
      <c r="AG287" s="83" t="s">
        <v>119</v>
      </c>
      <c r="AH287" s="83" t="s">
        <v>6177</v>
      </c>
      <c r="AI287" s="83" t="s">
        <v>104</v>
      </c>
      <c r="AJ287" s="83" t="s">
        <v>105</v>
      </c>
      <c r="AK287" s="191" t="s">
        <v>6176</v>
      </c>
      <c r="AL287" s="191" t="s">
        <v>102</v>
      </c>
      <c r="AM287" s="191" t="s">
        <v>102</v>
      </c>
      <c r="AN287" s="191" t="s">
        <v>119</v>
      </c>
      <c r="AO287" s="191" t="s">
        <v>6177</v>
      </c>
      <c r="AP287" s="191" t="s">
        <v>104</v>
      </c>
      <c r="AQ287" s="191" t="s">
        <v>105</v>
      </c>
      <c r="AR287" s="191" t="s">
        <v>106</v>
      </c>
      <c r="AS287" s="191" t="s">
        <v>6176</v>
      </c>
      <c r="AT287" s="191" t="s">
        <v>485</v>
      </c>
      <c r="AU287" s="191" t="s">
        <v>6177</v>
      </c>
      <c r="AV287" s="191" t="s">
        <v>104</v>
      </c>
      <c r="AW287" s="191" t="s">
        <v>204</v>
      </c>
      <c r="AX287" s="191"/>
      <c r="AY287" s="192" t="s">
        <v>454</v>
      </c>
      <c r="AZ287" s="192" t="s">
        <v>416</v>
      </c>
      <c r="BA287" s="91" t="s">
        <v>108</v>
      </c>
      <c r="BB287" s="90">
        <v>0</v>
      </c>
      <c r="BC287" s="93" t="s">
        <v>102</v>
      </c>
      <c r="BD287" s="93" t="s">
        <v>102</v>
      </c>
      <c r="BE287" s="93" t="s">
        <v>102</v>
      </c>
      <c r="BF287" s="93" t="s">
        <v>102</v>
      </c>
      <c r="BG287" s="97" t="s">
        <v>108</v>
      </c>
      <c r="BH287" s="93" t="s">
        <v>108</v>
      </c>
      <c r="BI287" s="93" t="s">
        <v>102</v>
      </c>
      <c r="BJ287" s="93" t="s">
        <v>102</v>
      </c>
      <c r="BK287" s="93" t="s">
        <v>102</v>
      </c>
      <c r="BL287" s="93" t="s">
        <v>102</v>
      </c>
      <c r="BM287" s="93" t="s">
        <v>102</v>
      </c>
      <c r="BN287" s="93" t="s">
        <v>102</v>
      </c>
      <c r="BO287" s="93" t="s">
        <v>102</v>
      </c>
      <c r="BP287" s="96" t="s">
        <v>102</v>
      </c>
      <c r="BQ287" s="90">
        <v>0</v>
      </c>
      <c r="BR287" s="93" t="s">
        <v>102</v>
      </c>
      <c r="BS287" s="93" t="s">
        <v>102</v>
      </c>
      <c r="BT287" s="93" t="s">
        <v>102</v>
      </c>
      <c r="BU287" s="93" t="s">
        <v>102</v>
      </c>
      <c r="BV287" s="97" t="s">
        <v>108</v>
      </c>
      <c r="BW287" s="93" t="s">
        <v>108</v>
      </c>
      <c r="BX287" s="95" t="s">
        <v>102</v>
      </c>
      <c r="BY287" s="93" t="s">
        <v>102</v>
      </c>
      <c r="BZ287" s="93" t="s">
        <v>102</v>
      </c>
      <c r="CA287" s="93" t="s">
        <v>102</v>
      </c>
      <c r="CB287" s="93" t="s">
        <v>102</v>
      </c>
      <c r="CC287" s="93" t="s">
        <v>102</v>
      </c>
      <c r="CD287" s="93" t="s">
        <v>102</v>
      </c>
      <c r="CE287" s="193" t="s">
        <v>102</v>
      </c>
      <c r="CF287" s="194" t="s">
        <v>436</v>
      </c>
      <c r="CG287" s="195" t="s">
        <v>6178</v>
      </c>
      <c r="CH287" s="101" t="s">
        <v>563</v>
      </c>
      <c r="CI287" s="102"/>
      <c r="CJ287" s="196" t="s">
        <v>577</v>
      </c>
      <c r="CK287" s="104" t="s">
        <v>190</v>
      </c>
      <c r="CL287" s="105"/>
      <c r="CM287" s="83" t="s">
        <v>578</v>
      </c>
      <c r="CN287" s="106" t="s">
        <v>108</v>
      </c>
      <c r="CO287" s="197" t="s">
        <v>566</v>
      </c>
      <c r="CP287" s="107"/>
      <c r="CQ287" s="198" t="s">
        <v>107</v>
      </c>
      <c r="CR287" s="198" t="s">
        <v>107</v>
      </c>
      <c r="CS287" s="199"/>
      <c r="CT287" s="83" t="s">
        <v>109</v>
      </c>
      <c r="CU287" s="83" t="s">
        <v>109</v>
      </c>
      <c r="CV287" s="83">
        <v>71</v>
      </c>
      <c r="CW287" s="83" t="s">
        <v>270</v>
      </c>
      <c r="CX287" s="83">
        <v>71</v>
      </c>
      <c r="CY287" s="83" t="s">
        <v>108</v>
      </c>
      <c r="CZ287" s="83">
        <v>376068</v>
      </c>
      <c r="DA287" s="83" t="s">
        <v>6179</v>
      </c>
      <c r="DB287" s="83" t="s">
        <v>118</v>
      </c>
      <c r="DC287" s="83" t="s">
        <v>108</v>
      </c>
      <c r="DD287" s="83">
        <v>2764</v>
      </c>
      <c r="DE287" s="83" t="s">
        <v>173</v>
      </c>
      <c r="DF287" s="83" t="s">
        <v>118</v>
      </c>
      <c r="DG287" s="83" t="s">
        <v>500</v>
      </c>
      <c r="DH287" s="83"/>
      <c r="DI287" s="85">
        <v>43646</v>
      </c>
      <c r="DJ287" s="83" t="s">
        <v>584</v>
      </c>
      <c r="DK287" s="83" t="s">
        <v>102</v>
      </c>
      <c r="DL287" s="83" t="s">
        <v>482</v>
      </c>
      <c r="DM287" s="83">
        <v>0</v>
      </c>
      <c r="DN287" s="83" t="s">
        <v>483</v>
      </c>
      <c r="DO287" s="83">
        <v>1</v>
      </c>
      <c r="DP287" s="83">
        <v>4</v>
      </c>
      <c r="DQ287" s="83"/>
      <c r="DR287" s="83" t="s">
        <v>108</v>
      </c>
      <c r="DS287" s="83" t="s">
        <v>497</v>
      </c>
      <c r="DU287" s="215" t="s">
        <v>269</v>
      </c>
      <c r="DV287" s="136">
        <v>1</v>
      </c>
      <c r="DW287" s="136">
        <v>3</v>
      </c>
      <c r="DX287" s="215" t="s">
        <v>269</v>
      </c>
      <c r="DY287" s="215" t="s">
        <v>269</v>
      </c>
      <c r="DZ287" s="215" t="s">
        <v>269</v>
      </c>
      <c r="EA287" s="215" t="s">
        <v>269</v>
      </c>
      <c r="EB287" s="215" t="s">
        <v>269</v>
      </c>
      <c r="EC287" s="215" t="s">
        <v>269</v>
      </c>
      <c r="ED287" s="215" t="s">
        <v>269</v>
      </c>
      <c r="EE287" s="215" t="s">
        <v>269</v>
      </c>
    </row>
    <row r="288" spans="1:135" ht="57.6" x14ac:dyDescent="0.55000000000000004">
      <c r="A288" s="83" t="s">
        <v>130</v>
      </c>
      <c r="B288" s="136">
        <v>657144</v>
      </c>
      <c r="C288" t="s">
        <v>939</v>
      </c>
      <c r="D288" s="83" t="s">
        <v>228</v>
      </c>
      <c r="E288" s="138">
        <v>862701806164</v>
      </c>
      <c r="F288" s="83" t="s">
        <v>143</v>
      </c>
      <c r="G288" s="85">
        <v>43620</v>
      </c>
      <c r="H288" s="83" t="s">
        <v>98</v>
      </c>
      <c r="I288" s="84" t="s">
        <v>612</v>
      </c>
      <c r="J288" s="207" t="s">
        <v>628</v>
      </c>
      <c r="K288" s="208" t="s">
        <v>633</v>
      </c>
      <c r="L288" s="83" t="s">
        <v>108</v>
      </c>
      <c r="M288" s="184" t="s">
        <v>102</v>
      </c>
      <c r="N288" s="184" t="s">
        <v>556</v>
      </c>
      <c r="O288" s="85" t="s">
        <v>102</v>
      </c>
      <c r="P288" s="185">
        <v>42491</v>
      </c>
      <c r="Q288" s="186" t="s">
        <v>202</v>
      </c>
      <c r="R288" s="186" t="s">
        <v>613</v>
      </c>
      <c r="S288" s="186"/>
      <c r="T288" s="187"/>
      <c r="U288" s="188" t="s">
        <v>295</v>
      </c>
      <c r="V288" s="188" t="s">
        <v>205</v>
      </c>
      <c r="W288" s="188" t="s">
        <v>295</v>
      </c>
      <c r="X288" s="189" t="s">
        <v>107</v>
      </c>
      <c r="Y288" s="190" t="s">
        <v>614</v>
      </c>
      <c r="Z288" s="83">
        <v>700</v>
      </c>
      <c r="AA288" s="83" t="s">
        <v>193</v>
      </c>
      <c r="AB288" s="83" t="s">
        <v>181</v>
      </c>
      <c r="AC288" s="83" t="s">
        <v>102</v>
      </c>
      <c r="AD288" s="83" t="s">
        <v>6180</v>
      </c>
      <c r="AE288" s="83" t="s">
        <v>6181</v>
      </c>
      <c r="AF288" s="83" t="s">
        <v>102</v>
      </c>
      <c r="AG288" s="83" t="s">
        <v>175</v>
      </c>
      <c r="AH288" s="83" t="s">
        <v>6182</v>
      </c>
      <c r="AI288" s="83" t="s">
        <v>104</v>
      </c>
      <c r="AJ288" s="83" t="s">
        <v>105</v>
      </c>
      <c r="AK288" s="191" t="s">
        <v>6180</v>
      </c>
      <c r="AL288" s="191" t="s">
        <v>6181</v>
      </c>
      <c r="AM288" s="191" t="s">
        <v>102</v>
      </c>
      <c r="AN288" s="191" t="s">
        <v>175</v>
      </c>
      <c r="AO288" s="191" t="s">
        <v>6182</v>
      </c>
      <c r="AP288" s="191" t="s">
        <v>104</v>
      </c>
      <c r="AQ288" s="191" t="s">
        <v>105</v>
      </c>
      <c r="AR288" s="191" t="s">
        <v>106</v>
      </c>
      <c r="AS288" s="191"/>
      <c r="AT288" s="191"/>
      <c r="AU288" s="191"/>
      <c r="AV288" s="191"/>
      <c r="AW288" s="191"/>
      <c r="AX288" s="191" t="s">
        <v>575</v>
      </c>
      <c r="AY288" s="192" t="s">
        <v>454</v>
      </c>
      <c r="AZ288" s="192" t="s">
        <v>108</v>
      </c>
      <c r="BA288" s="91" t="s">
        <v>108</v>
      </c>
      <c r="BB288" s="90">
        <v>0</v>
      </c>
      <c r="BC288" s="93" t="s">
        <v>102</v>
      </c>
      <c r="BD288" s="93" t="s">
        <v>102</v>
      </c>
      <c r="BE288" s="93" t="s">
        <v>102</v>
      </c>
      <c r="BF288" s="93" t="s">
        <v>102</v>
      </c>
      <c r="BG288" s="97" t="s">
        <v>108</v>
      </c>
      <c r="BH288" s="93" t="s">
        <v>108</v>
      </c>
      <c r="BI288" s="93" t="s">
        <v>102</v>
      </c>
      <c r="BJ288" s="93" t="s">
        <v>102</v>
      </c>
      <c r="BK288" s="93" t="s">
        <v>102</v>
      </c>
      <c r="BL288" s="93" t="s">
        <v>102</v>
      </c>
      <c r="BM288" s="93" t="s">
        <v>102</v>
      </c>
      <c r="BN288" s="93" t="s">
        <v>102</v>
      </c>
      <c r="BO288" s="93" t="s">
        <v>102</v>
      </c>
      <c r="BP288" s="96" t="s">
        <v>102</v>
      </c>
      <c r="BQ288" s="90">
        <v>0</v>
      </c>
      <c r="BR288" s="93" t="s">
        <v>102</v>
      </c>
      <c r="BS288" s="93" t="s">
        <v>102</v>
      </c>
      <c r="BT288" s="93" t="s">
        <v>102</v>
      </c>
      <c r="BU288" s="93" t="s">
        <v>102</v>
      </c>
      <c r="BV288" s="97" t="s">
        <v>108</v>
      </c>
      <c r="BW288" s="93" t="s">
        <v>108</v>
      </c>
      <c r="BX288" s="95" t="s">
        <v>102</v>
      </c>
      <c r="BY288" s="93" t="s">
        <v>102</v>
      </c>
      <c r="BZ288" s="93" t="s">
        <v>102</v>
      </c>
      <c r="CA288" s="93" t="s">
        <v>102</v>
      </c>
      <c r="CB288" s="93" t="s">
        <v>102</v>
      </c>
      <c r="CC288" s="93" t="s">
        <v>102</v>
      </c>
      <c r="CD288" s="93" t="s">
        <v>102</v>
      </c>
      <c r="CE288" s="193" t="s">
        <v>102</v>
      </c>
      <c r="CF288" s="194" t="s">
        <v>508</v>
      </c>
      <c r="CG288" s="195" t="s">
        <v>102</v>
      </c>
      <c r="CH288" s="101" t="e">
        <v>#N/A</v>
      </c>
      <c r="CI288" s="102" t="s">
        <v>580</v>
      </c>
      <c r="CJ288" s="196" t="s">
        <v>108</v>
      </c>
      <c r="CK288" s="104" t="s">
        <v>109</v>
      </c>
      <c r="CL288" s="105" t="s">
        <v>579</v>
      </c>
      <c r="CM288" s="83" t="s">
        <v>108</v>
      </c>
      <c r="CN288" s="106" t="s">
        <v>108</v>
      </c>
      <c r="CO288" s="197" t="s">
        <v>108</v>
      </c>
      <c r="CP288" s="107"/>
      <c r="CQ288" s="198" t="s">
        <v>474</v>
      </c>
      <c r="CR288" s="198" t="s">
        <v>474</v>
      </c>
      <c r="CS288" s="199" t="s">
        <v>616</v>
      </c>
      <c r="CT288" s="83" t="s">
        <v>109</v>
      </c>
      <c r="CU288" s="83" t="s">
        <v>109</v>
      </c>
      <c r="CV288" s="83">
        <v>25</v>
      </c>
      <c r="CW288" s="83" t="s">
        <v>112</v>
      </c>
      <c r="CX288" s="83">
        <v>25</v>
      </c>
      <c r="CY288" s="83" t="s">
        <v>6183</v>
      </c>
      <c r="CZ288" s="83">
        <v>377387.5</v>
      </c>
      <c r="DA288" s="83" t="s">
        <v>138</v>
      </c>
      <c r="DB288" s="83" t="s">
        <v>124</v>
      </c>
      <c r="DC288" s="83" t="s">
        <v>501</v>
      </c>
      <c r="DD288" s="83">
        <v>7901</v>
      </c>
      <c r="DE288" s="83" t="s">
        <v>582</v>
      </c>
      <c r="DF288" s="83" t="s">
        <v>145</v>
      </c>
      <c r="DG288" s="83" t="s">
        <v>501</v>
      </c>
      <c r="DH288" s="83" t="s">
        <v>582</v>
      </c>
      <c r="DI288" s="85">
        <v>43646</v>
      </c>
      <c r="DJ288" s="83" t="s">
        <v>584</v>
      </c>
      <c r="DK288" s="83" t="s">
        <v>102</v>
      </c>
      <c r="DL288" s="83" t="s">
        <v>482</v>
      </c>
      <c r="DM288" s="83">
        <v>0</v>
      </c>
      <c r="DN288" s="83" t="s">
        <v>238</v>
      </c>
      <c r="DO288" s="83">
        <v>1</v>
      </c>
      <c r="DP288" s="83">
        <v>3</v>
      </c>
      <c r="DQ288" s="83"/>
      <c r="DR288" s="83" t="s">
        <v>108</v>
      </c>
      <c r="DS288" s="83" t="s">
        <v>497</v>
      </c>
      <c r="DU288" s="215" t="s">
        <v>269</v>
      </c>
      <c r="DV288" s="136">
        <v>1</v>
      </c>
      <c r="DW288" s="136">
        <v>3</v>
      </c>
      <c r="DX288" s="215" t="s">
        <v>269</v>
      </c>
      <c r="DY288" s="215" t="s">
        <v>269</v>
      </c>
      <c r="DZ288" s="215" t="s">
        <v>269</v>
      </c>
      <c r="EA288" s="215" t="s">
        <v>269</v>
      </c>
      <c r="EB288" s="215" t="s">
        <v>269</v>
      </c>
      <c r="EC288" s="215" t="s">
        <v>269</v>
      </c>
      <c r="ED288" s="215" t="s">
        <v>269</v>
      </c>
      <c r="EE288" s="215" t="s">
        <v>269</v>
      </c>
    </row>
    <row r="289" spans="1:135" ht="28.8" x14ac:dyDescent="0.55000000000000004">
      <c r="A289" s="83" t="s">
        <v>130</v>
      </c>
      <c r="B289" s="136">
        <v>232627</v>
      </c>
      <c r="C289" t="s">
        <v>940</v>
      </c>
      <c r="D289" s="83" t="s">
        <v>228</v>
      </c>
      <c r="E289" s="138">
        <v>545415496824</v>
      </c>
      <c r="F289" s="83" t="s">
        <v>114</v>
      </c>
      <c r="G289" s="85">
        <v>43634</v>
      </c>
      <c r="H289" s="83" t="s">
        <v>98</v>
      </c>
      <c r="I289" s="84" t="s">
        <v>618</v>
      </c>
      <c r="J289" s="207" t="s">
        <v>629</v>
      </c>
      <c r="K289" s="208" t="s">
        <v>634</v>
      </c>
      <c r="L289" s="83" t="s">
        <v>108</v>
      </c>
      <c r="M289" s="184">
        <v>27563</v>
      </c>
      <c r="N289" s="184"/>
      <c r="O289" s="85" t="s">
        <v>102</v>
      </c>
      <c r="P289" s="185">
        <v>43013</v>
      </c>
      <c r="Q289" s="186" t="s">
        <v>203</v>
      </c>
      <c r="R289" s="186"/>
      <c r="S289" s="186"/>
      <c r="T289" s="187"/>
      <c r="U289" s="188" t="s">
        <v>296</v>
      </c>
      <c r="V289" s="188" t="s">
        <v>205</v>
      </c>
      <c r="W289" s="189" t="s">
        <v>619</v>
      </c>
      <c r="X289" s="189" t="s">
        <v>107</v>
      </c>
      <c r="Y289" s="190" t="s">
        <v>614</v>
      </c>
      <c r="Z289" s="83">
        <v>700</v>
      </c>
      <c r="AA289" s="83" t="s">
        <v>193</v>
      </c>
      <c r="AB289" s="83" t="s">
        <v>181</v>
      </c>
      <c r="AC289" s="83" t="s">
        <v>102</v>
      </c>
      <c r="AD289" s="83" t="s">
        <v>6184</v>
      </c>
      <c r="AE289" s="83" t="s">
        <v>102</v>
      </c>
      <c r="AF289" s="83" t="s">
        <v>102</v>
      </c>
      <c r="AG289" s="83" t="s">
        <v>174</v>
      </c>
      <c r="AH289" s="83" t="s">
        <v>6173</v>
      </c>
      <c r="AI289" s="83" t="s">
        <v>104</v>
      </c>
      <c r="AJ289" s="83" t="s">
        <v>105</v>
      </c>
      <c r="AK289" s="191" t="s">
        <v>6184</v>
      </c>
      <c r="AL289" s="191" t="s">
        <v>102</v>
      </c>
      <c r="AM289" s="191" t="s">
        <v>102</v>
      </c>
      <c r="AN289" s="191" t="s">
        <v>174</v>
      </c>
      <c r="AO289" s="191" t="s">
        <v>6173</v>
      </c>
      <c r="AP289" s="191" t="s">
        <v>104</v>
      </c>
      <c r="AQ289" s="191" t="s">
        <v>105</v>
      </c>
      <c r="AR289" s="191" t="s">
        <v>106</v>
      </c>
      <c r="AS289" s="191" t="s">
        <v>6184</v>
      </c>
      <c r="AT289" s="191" t="s">
        <v>488</v>
      </c>
      <c r="AU289" s="191" t="s">
        <v>6185</v>
      </c>
      <c r="AV289" s="191" t="s">
        <v>104</v>
      </c>
      <c r="AW289" s="191" t="s">
        <v>204</v>
      </c>
      <c r="AX289" s="191"/>
      <c r="AY289" s="192" t="s">
        <v>454</v>
      </c>
      <c r="AZ289" s="192" t="s">
        <v>416</v>
      </c>
      <c r="BA289" s="91" t="s">
        <v>108</v>
      </c>
      <c r="BB289" s="90">
        <v>0</v>
      </c>
      <c r="BC289" s="93" t="s">
        <v>102</v>
      </c>
      <c r="BD289" s="93" t="s">
        <v>102</v>
      </c>
      <c r="BE289" s="93" t="s">
        <v>102</v>
      </c>
      <c r="BF289" s="93" t="s">
        <v>102</v>
      </c>
      <c r="BG289" s="97" t="s">
        <v>108</v>
      </c>
      <c r="BH289" s="93" t="s">
        <v>108</v>
      </c>
      <c r="BI289" s="93" t="s">
        <v>102</v>
      </c>
      <c r="BJ289" s="93" t="s">
        <v>102</v>
      </c>
      <c r="BK289" s="93" t="s">
        <v>102</v>
      </c>
      <c r="BL289" s="93" t="s">
        <v>102</v>
      </c>
      <c r="BM289" s="93" t="s">
        <v>102</v>
      </c>
      <c r="BN289" s="93" t="s">
        <v>102</v>
      </c>
      <c r="BO289" s="93" t="s">
        <v>102</v>
      </c>
      <c r="BP289" s="96" t="s">
        <v>102</v>
      </c>
      <c r="BQ289" s="90">
        <v>0</v>
      </c>
      <c r="BR289" s="93" t="s">
        <v>102</v>
      </c>
      <c r="BS289" s="93" t="s">
        <v>102</v>
      </c>
      <c r="BT289" s="93" t="s">
        <v>102</v>
      </c>
      <c r="BU289" s="93" t="s">
        <v>102</v>
      </c>
      <c r="BV289" s="97" t="s">
        <v>108</v>
      </c>
      <c r="BW289" s="93" t="s">
        <v>108</v>
      </c>
      <c r="BX289" s="95" t="s">
        <v>102</v>
      </c>
      <c r="BY289" s="93" t="s">
        <v>102</v>
      </c>
      <c r="BZ289" s="93" t="s">
        <v>102</v>
      </c>
      <c r="CA289" s="93" t="s">
        <v>102</v>
      </c>
      <c r="CB289" s="93" t="s">
        <v>102</v>
      </c>
      <c r="CC289" s="93" t="s">
        <v>102</v>
      </c>
      <c r="CD289" s="93" t="s">
        <v>102</v>
      </c>
      <c r="CE289" s="193" t="s">
        <v>102</v>
      </c>
      <c r="CF289" s="194" t="s">
        <v>436</v>
      </c>
      <c r="CG289" s="195" t="s">
        <v>6186</v>
      </c>
      <c r="CH289" s="101" t="s">
        <v>310</v>
      </c>
      <c r="CI289" s="102"/>
      <c r="CJ289" s="196" t="s">
        <v>6187</v>
      </c>
      <c r="CK289" s="104" t="s">
        <v>190</v>
      </c>
      <c r="CL289" s="105"/>
      <c r="CM289" s="83" t="s">
        <v>623</v>
      </c>
      <c r="CN289" s="106" t="s">
        <v>624</v>
      </c>
      <c r="CO289" s="197" t="s">
        <v>625</v>
      </c>
      <c r="CP289" s="107"/>
      <c r="CQ289" s="198" t="s">
        <v>474</v>
      </c>
      <c r="CR289" s="198" t="s">
        <v>474</v>
      </c>
      <c r="CS289" s="199"/>
      <c r="CT289" s="83" t="s">
        <v>109</v>
      </c>
      <c r="CU289" s="83" t="s">
        <v>109</v>
      </c>
      <c r="CV289" s="83">
        <v>83</v>
      </c>
      <c r="CW289" s="83" t="s">
        <v>139</v>
      </c>
      <c r="CX289" s="83">
        <v>83</v>
      </c>
      <c r="CY289" s="83" t="s">
        <v>108</v>
      </c>
      <c r="CZ289" s="83">
        <v>378707</v>
      </c>
      <c r="DA289" s="83" t="s">
        <v>581</v>
      </c>
      <c r="DB289" s="83" t="s">
        <v>152</v>
      </c>
      <c r="DC289" s="83" t="s">
        <v>500</v>
      </c>
      <c r="DD289" s="83">
        <v>2421</v>
      </c>
      <c r="DE289" s="83" t="s">
        <v>606</v>
      </c>
      <c r="DF289" s="83" t="s">
        <v>152</v>
      </c>
      <c r="DG289" s="83" t="s">
        <v>500</v>
      </c>
      <c r="DH289" s="83"/>
      <c r="DI289" s="85">
        <v>43646</v>
      </c>
      <c r="DJ289" s="83" t="s">
        <v>584</v>
      </c>
      <c r="DK289" s="83" t="s">
        <v>102</v>
      </c>
      <c r="DL289" s="83" t="s">
        <v>482</v>
      </c>
      <c r="DM289" s="83">
        <v>0</v>
      </c>
      <c r="DN289" s="83" t="s">
        <v>483</v>
      </c>
      <c r="DO289" s="83">
        <v>1</v>
      </c>
      <c r="DP289" s="83">
        <v>2</v>
      </c>
      <c r="DQ289" s="83"/>
      <c r="DR289" s="83" t="s">
        <v>108</v>
      </c>
      <c r="DS289" s="83" t="s">
        <v>497</v>
      </c>
      <c r="DU289" s="215" t="s">
        <v>269</v>
      </c>
      <c r="DV289" s="136">
        <v>1</v>
      </c>
      <c r="DW289" s="136">
        <v>3</v>
      </c>
      <c r="DX289" s="215" t="s">
        <v>269</v>
      </c>
      <c r="DY289" s="215" t="s">
        <v>269</v>
      </c>
      <c r="DZ289" s="215" t="s">
        <v>269</v>
      </c>
      <c r="EA289" s="215" t="s">
        <v>269</v>
      </c>
      <c r="EB289" s="215" t="s">
        <v>269</v>
      </c>
      <c r="EC289" s="215" t="s">
        <v>269</v>
      </c>
      <c r="ED289" s="215" t="s">
        <v>269</v>
      </c>
      <c r="EE289" s="215" t="s">
        <v>269</v>
      </c>
    </row>
    <row r="290" spans="1:135" ht="28.8" x14ac:dyDescent="0.55000000000000004">
      <c r="A290" s="83" t="s">
        <v>130</v>
      </c>
      <c r="B290" s="136">
        <v>381055</v>
      </c>
      <c r="C290" t="s">
        <v>941</v>
      </c>
      <c r="D290" s="83" t="s">
        <v>228</v>
      </c>
      <c r="E290" s="138">
        <v>509722336872</v>
      </c>
      <c r="F290" s="83" t="s">
        <v>114</v>
      </c>
      <c r="G290" s="85">
        <v>43643</v>
      </c>
      <c r="H290" s="211" t="s">
        <v>98</v>
      </c>
      <c r="I290" s="84" t="s">
        <v>610</v>
      </c>
      <c r="J290" s="207" t="s">
        <v>627</v>
      </c>
      <c r="K290" s="208" t="s">
        <v>630</v>
      </c>
      <c r="L290" s="83" t="s">
        <v>108</v>
      </c>
      <c r="M290" s="184">
        <v>24474</v>
      </c>
      <c r="N290" s="184"/>
      <c r="O290" s="85" t="s">
        <v>102</v>
      </c>
      <c r="P290" s="185">
        <v>42491</v>
      </c>
      <c r="Q290" s="186" t="s">
        <v>203</v>
      </c>
      <c r="R290" s="186"/>
      <c r="S290" s="186"/>
      <c r="T290" s="187"/>
      <c r="U290" s="188" t="s">
        <v>296</v>
      </c>
      <c r="V290" s="188" t="s">
        <v>297</v>
      </c>
      <c r="W290" s="188" t="s">
        <v>297</v>
      </c>
      <c r="X290" s="189" t="s">
        <v>167</v>
      </c>
      <c r="Y290" s="190"/>
      <c r="Z290" s="83">
        <v>700</v>
      </c>
      <c r="AA290" s="83" t="s">
        <v>193</v>
      </c>
      <c r="AB290" s="83" t="s">
        <v>181</v>
      </c>
      <c r="AC290" s="83" t="s">
        <v>102</v>
      </c>
      <c r="AD290" s="83" t="s">
        <v>6188</v>
      </c>
      <c r="AE290" s="83" t="s">
        <v>102</v>
      </c>
      <c r="AF290" s="83" t="s">
        <v>102</v>
      </c>
      <c r="AG290" s="83" t="s">
        <v>119</v>
      </c>
      <c r="AH290" s="83" t="s">
        <v>6189</v>
      </c>
      <c r="AI290" s="83" t="s">
        <v>104</v>
      </c>
      <c r="AJ290" s="83" t="s">
        <v>105</v>
      </c>
      <c r="AK290" s="191" t="s">
        <v>6188</v>
      </c>
      <c r="AL290" s="191" t="s">
        <v>102</v>
      </c>
      <c r="AM290" s="191" t="s">
        <v>102</v>
      </c>
      <c r="AN290" s="191" t="s">
        <v>119</v>
      </c>
      <c r="AO290" s="191" t="s">
        <v>6189</v>
      </c>
      <c r="AP290" s="191" t="s">
        <v>104</v>
      </c>
      <c r="AQ290" s="191" t="s">
        <v>105</v>
      </c>
      <c r="AR290" s="191" t="s">
        <v>106</v>
      </c>
      <c r="AS290" s="191" t="s">
        <v>6188</v>
      </c>
      <c r="AT290" s="191" t="s">
        <v>485</v>
      </c>
      <c r="AU290" s="191" t="s">
        <v>6189</v>
      </c>
      <c r="AV290" s="191" t="s">
        <v>104</v>
      </c>
      <c r="AW290" s="191" t="s">
        <v>204</v>
      </c>
      <c r="AX290" s="191"/>
      <c r="AY290" s="192" t="s">
        <v>454</v>
      </c>
      <c r="AZ290" s="192" t="s">
        <v>416</v>
      </c>
      <c r="BA290" s="91" t="s">
        <v>108</v>
      </c>
      <c r="BB290" s="90">
        <v>0</v>
      </c>
      <c r="BC290" s="93" t="s">
        <v>102</v>
      </c>
      <c r="BD290" s="93" t="s">
        <v>102</v>
      </c>
      <c r="BE290" s="93" t="s">
        <v>102</v>
      </c>
      <c r="BF290" s="93" t="s">
        <v>102</v>
      </c>
      <c r="BG290" s="97" t="s">
        <v>108</v>
      </c>
      <c r="BH290" s="93" t="s">
        <v>108</v>
      </c>
      <c r="BI290" s="93" t="s">
        <v>102</v>
      </c>
      <c r="BJ290" s="93" t="s">
        <v>102</v>
      </c>
      <c r="BK290" s="93" t="s">
        <v>102</v>
      </c>
      <c r="BL290" s="93" t="s">
        <v>102</v>
      </c>
      <c r="BM290" s="93" t="s">
        <v>102</v>
      </c>
      <c r="BN290" s="93" t="s">
        <v>102</v>
      </c>
      <c r="BO290" s="93" t="s">
        <v>102</v>
      </c>
      <c r="BP290" s="96" t="s">
        <v>102</v>
      </c>
      <c r="BQ290" s="90">
        <v>0</v>
      </c>
      <c r="BR290" s="93" t="s">
        <v>102</v>
      </c>
      <c r="BS290" s="93" t="s">
        <v>102</v>
      </c>
      <c r="BT290" s="93" t="s">
        <v>102</v>
      </c>
      <c r="BU290" s="93" t="s">
        <v>102</v>
      </c>
      <c r="BV290" s="97" t="s">
        <v>108</v>
      </c>
      <c r="BW290" s="93" t="s">
        <v>108</v>
      </c>
      <c r="BX290" s="95" t="s">
        <v>102</v>
      </c>
      <c r="BY290" s="93" t="s">
        <v>102</v>
      </c>
      <c r="BZ290" s="93" t="s">
        <v>102</v>
      </c>
      <c r="CA290" s="93" t="s">
        <v>102</v>
      </c>
      <c r="CB290" s="93" t="s">
        <v>102</v>
      </c>
      <c r="CC290" s="93" t="s">
        <v>102</v>
      </c>
      <c r="CD290" s="93" t="s">
        <v>102</v>
      </c>
      <c r="CE290" s="193" t="s">
        <v>102</v>
      </c>
      <c r="CF290" s="194" t="s">
        <v>436</v>
      </c>
      <c r="CG290" s="195" t="s">
        <v>6190</v>
      </c>
      <c r="CH290" s="101" t="s">
        <v>563</v>
      </c>
      <c r="CI290" s="102"/>
      <c r="CJ290" s="196" t="s">
        <v>577</v>
      </c>
      <c r="CK290" s="104" t="s">
        <v>190</v>
      </c>
      <c r="CL290" s="105"/>
      <c r="CM290" s="83" t="s">
        <v>578</v>
      </c>
      <c r="CN290" s="106" t="s">
        <v>108</v>
      </c>
      <c r="CO290" s="197" t="s">
        <v>566</v>
      </c>
      <c r="CP290" s="107"/>
      <c r="CQ290" s="198" t="s">
        <v>107</v>
      </c>
      <c r="CR290" s="198" t="s">
        <v>107</v>
      </c>
      <c r="CS290" s="199"/>
      <c r="CT290" s="83" t="s">
        <v>109</v>
      </c>
      <c r="CU290" s="83" t="s">
        <v>109</v>
      </c>
      <c r="CV290" s="83">
        <v>59</v>
      </c>
      <c r="CW290" s="83" t="s">
        <v>270</v>
      </c>
      <c r="CX290" s="83">
        <v>59</v>
      </c>
      <c r="CY290" s="83" t="s">
        <v>108</v>
      </c>
      <c r="CZ290" s="83">
        <v>380026.5</v>
      </c>
      <c r="DA290" s="83" t="s">
        <v>6191</v>
      </c>
      <c r="DB290" s="83" t="s">
        <v>118</v>
      </c>
      <c r="DC290" s="83" t="s">
        <v>108</v>
      </c>
      <c r="DD290" s="83">
        <v>8915</v>
      </c>
      <c r="DE290" s="83" t="s">
        <v>173</v>
      </c>
      <c r="DF290" s="83" t="s">
        <v>118</v>
      </c>
      <c r="DG290" s="83" t="s">
        <v>500</v>
      </c>
      <c r="DH290" s="83"/>
      <c r="DI290" s="85">
        <v>43646</v>
      </c>
      <c r="DJ290" s="83" t="s">
        <v>584</v>
      </c>
      <c r="DK290" s="83" t="s">
        <v>102</v>
      </c>
      <c r="DL290" s="83" t="s">
        <v>482</v>
      </c>
      <c r="DM290" s="83">
        <v>0</v>
      </c>
      <c r="DN290" s="83" t="s">
        <v>483</v>
      </c>
      <c r="DO290" s="83">
        <v>1</v>
      </c>
      <c r="DP290" s="83">
        <v>2</v>
      </c>
      <c r="DQ290" s="83"/>
      <c r="DR290" s="83" t="s">
        <v>108</v>
      </c>
      <c r="DS290" s="83" t="s">
        <v>497</v>
      </c>
      <c r="DU290" s="215" t="s">
        <v>269</v>
      </c>
      <c r="DV290" s="136">
        <v>1</v>
      </c>
      <c r="DW290" s="136">
        <v>3</v>
      </c>
      <c r="DX290" s="215" t="s">
        <v>269</v>
      </c>
      <c r="DY290" s="215" t="s">
        <v>269</v>
      </c>
      <c r="DZ290" s="215" t="s">
        <v>269</v>
      </c>
      <c r="EA290" s="215" t="s">
        <v>269</v>
      </c>
      <c r="EB290" s="215" t="s">
        <v>269</v>
      </c>
      <c r="EC290" s="215" t="s">
        <v>269</v>
      </c>
      <c r="ED290" s="215" t="s">
        <v>269</v>
      </c>
      <c r="EE290" s="215" t="s">
        <v>269</v>
      </c>
    </row>
    <row r="291" spans="1:135" ht="57.6" x14ac:dyDescent="0.55000000000000004">
      <c r="A291" s="83" t="s">
        <v>130</v>
      </c>
      <c r="B291" s="136">
        <v>857732</v>
      </c>
      <c r="C291" t="s">
        <v>942</v>
      </c>
      <c r="D291" s="83" t="s">
        <v>228</v>
      </c>
      <c r="E291" s="138">
        <v>648508017716</v>
      </c>
      <c r="F291" s="83" t="s">
        <v>143</v>
      </c>
      <c r="G291" s="85">
        <v>43620</v>
      </c>
      <c r="H291" s="83" t="s">
        <v>98</v>
      </c>
      <c r="I291" s="84" t="s">
        <v>612</v>
      </c>
      <c r="J291" s="207" t="s">
        <v>628</v>
      </c>
      <c r="K291" s="208" t="s">
        <v>633</v>
      </c>
      <c r="L291" s="83" t="s">
        <v>108</v>
      </c>
      <c r="M291" s="184" t="s">
        <v>102</v>
      </c>
      <c r="N291" s="184" t="s">
        <v>556</v>
      </c>
      <c r="O291" s="85" t="s">
        <v>102</v>
      </c>
      <c r="P291" s="185">
        <v>42491</v>
      </c>
      <c r="Q291" s="186" t="s">
        <v>202</v>
      </c>
      <c r="R291" s="186" t="s">
        <v>613</v>
      </c>
      <c r="S291" s="186"/>
      <c r="T291" s="187"/>
      <c r="U291" s="188" t="s">
        <v>295</v>
      </c>
      <c r="V291" s="188" t="s">
        <v>205</v>
      </c>
      <c r="W291" s="188" t="s">
        <v>295</v>
      </c>
      <c r="X291" s="189" t="s">
        <v>107</v>
      </c>
      <c r="Y291" s="190" t="s">
        <v>614</v>
      </c>
      <c r="Z291" s="83">
        <v>700</v>
      </c>
      <c r="AA291" s="83" t="s">
        <v>193</v>
      </c>
      <c r="AB291" s="83" t="s">
        <v>181</v>
      </c>
      <c r="AC291" s="83" t="s">
        <v>102</v>
      </c>
      <c r="AD291" s="83" t="s">
        <v>6192</v>
      </c>
      <c r="AE291" s="83" t="s">
        <v>6193</v>
      </c>
      <c r="AF291" s="83" t="s">
        <v>102</v>
      </c>
      <c r="AG291" s="83" t="s">
        <v>175</v>
      </c>
      <c r="AH291" s="83" t="s">
        <v>6194</v>
      </c>
      <c r="AI291" s="83" t="s">
        <v>104</v>
      </c>
      <c r="AJ291" s="83" t="s">
        <v>105</v>
      </c>
      <c r="AK291" s="191" t="s">
        <v>6192</v>
      </c>
      <c r="AL291" s="191" t="s">
        <v>6193</v>
      </c>
      <c r="AM291" s="191" t="s">
        <v>102</v>
      </c>
      <c r="AN291" s="191" t="s">
        <v>175</v>
      </c>
      <c r="AO291" s="191" t="s">
        <v>6194</v>
      </c>
      <c r="AP291" s="191" t="s">
        <v>104</v>
      </c>
      <c r="AQ291" s="191" t="s">
        <v>105</v>
      </c>
      <c r="AR291" s="191" t="s">
        <v>106</v>
      </c>
      <c r="AS291" s="191"/>
      <c r="AT291" s="191"/>
      <c r="AU291" s="191"/>
      <c r="AV291" s="191"/>
      <c r="AW291" s="191"/>
      <c r="AX291" s="191" t="s">
        <v>575</v>
      </c>
      <c r="AY291" s="192" t="s">
        <v>454</v>
      </c>
      <c r="AZ291" s="192" t="s">
        <v>108</v>
      </c>
      <c r="BA291" s="91" t="s">
        <v>108</v>
      </c>
      <c r="BB291" s="90">
        <v>0</v>
      </c>
      <c r="BC291" s="93" t="s">
        <v>102</v>
      </c>
      <c r="BD291" s="93" t="s">
        <v>102</v>
      </c>
      <c r="BE291" s="93" t="s">
        <v>102</v>
      </c>
      <c r="BF291" s="93" t="s">
        <v>102</v>
      </c>
      <c r="BG291" s="97" t="s">
        <v>108</v>
      </c>
      <c r="BH291" s="93" t="s">
        <v>108</v>
      </c>
      <c r="BI291" s="93" t="s">
        <v>102</v>
      </c>
      <c r="BJ291" s="93" t="s">
        <v>102</v>
      </c>
      <c r="BK291" s="93" t="s">
        <v>102</v>
      </c>
      <c r="BL291" s="93" t="s">
        <v>102</v>
      </c>
      <c r="BM291" s="93" t="s">
        <v>102</v>
      </c>
      <c r="BN291" s="93" t="s">
        <v>102</v>
      </c>
      <c r="BO291" s="93" t="s">
        <v>102</v>
      </c>
      <c r="BP291" s="96" t="s">
        <v>102</v>
      </c>
      <c r="BQ291" s="90">
        <v>0</v>
      </c>
      <c r="BR291" s="93" t="s">
        <v>102</v>
      </c>
      <c r="BS291" s="93" t="s">
        <v>102</v>
      </c>
      <c r="BT291" s="93" t="s">
        <v>102</v>
      </c>
      <c r="BU291" s="93" t="s">
        <v>102</v>
      </c>
      <c r="BV291" s="97" t="s">
        <v>108</v>
      </c>
      <c r="BW291" s="93" t="s">
        <v>108</v>
      </c>
      <c r="BX291" s="95" t="s">
        <v>102</v>
      </c>
      <c r="BY291" s="93" t="s">
        <v>102</v>
      </c>
      <c r="BZ291" s="93" t="s">
        <v>102</v>
      </c>
      <c r="CA291" s="93" t="s">
        <v>102</v>
      </c>
      <c r="CB291" s="93" t="s">
        <v>102</v>
      </c>
      <c r="CC291" s="93" t="s">
        <v>102</v>
      </c>
      <c r="CD291" s="93" t="s">
        <v>102</v>
      </c>
      <c r="CE291" s="193" t="s">
        <v>102</v>
      </c>
      <c r="CF291" s="194" t="s">
        <v>508</v>
      </c>
      <c r="CG291" s="195" t="s">
        <v>102</v>
      </c>
      <c r="CH291" s="101" t="e">
        <v>#N/A</v>
      </c>
      <c r="CI291" s="102" t="s">
        <v>580</v>
      </c>
      <c r="CJ291" s="196" t="s">
        <v>108</v>
      </c>
      <c r="CK291" s="104" t="s">
        <v>109</v>
      </c>
      <c r="CL291" s="105" t="s">
        <v>579</v>
      </c>
      <c r="CM291" s="83" t="s">
        <v>108</v>
      </c>
      <c r="CN291" s="106" t="s">
        <v>108</v>
      </c>
      <c r="CO291" s="197" t="s">
        <v>108</v>
      </c>
      <c r="CP291" s="107"/>
      <c r="CQ291" s="198" t="s">
        <v>474</v>
      </c>
      <c r="CR291" s="198" t="s">
        <v>474</v>
      </c>
      <c r="CS291" s="199" t="s">
        <v>616</v>
      </c>
      <c r="CT291" s="83" t="s">
        <v>109</v>
      </c>
      <c r="CU291" s="83" t="s">
        <v>109</v>
      </c>
      <c r="CV291" s="83">
        <v>82</v>
      </c>
      <c r="CW291" s="83" t="s">
        <v>112</v>
      </c>
      <c r="CX291" s="83">
        <v>82</v>
      </c>
      <c r="CY291" s="83" t="s">
        <v>6195</v>
      </c>
      <c r="CZ291" s="83">
        <v>381346</v>
      </c>
      <c r="DA291" s="83" t="s">
        <v>138</v>
      </c>
      <c r="DB291" s="83" t="s">
        <v>124</v>
      </c>
      <c r="DC291" s="83" t="s">
        <v>501</v>
      </c>
      <c r="DD291" s="83">
        <v>9840</v>
      </c>
      <c r="DE291" s="83" t="s">
        <v>582</v>
      </c>
      <c r="DF291" s="83" t="s">
        <v>145</v>
      </c>
      <c r="DG291" s="83" t="s">
        <v>501</v>
      </c>
      <c r="DH291" s="83" t="s">
        <v>582</v>
      </c>
      <c r="DI291" s="85">
        <v>43646</v>
      </c>
      <c r="DJ291" s="83" t="s">
        <v>584</v>
      </c>
      <c r="DK291" s="83" t="s">
        <v>102</v>
      </c>
      <c r="DL291" s="83" t="s">
        <v>482</v>
      </c>
      <c r="DM291" s="83">
        <v>0</v>
      </c>
      <c r="DN291" s="83" t="s">
        <v>238</v>
      </c>
      <c r="DO291" s="83">
        <v>1</v>
      </c>
      <c r="DP291" s="83">
        <v>4</v>
      </c>
      <c r="DQ291" s="83"/>
      <c r="DR291" s="83" t="s">
        <v>108</v>
      </c>
      <c r="DS291" s="83" t="s">
        <v>497</v>
      </c>
      <c r="DU291" s="215" t="s">
        <v>269</v>
      </c>
      <c r="DV291" s="136">
        <v>1</v>
      </c>
      <c r="DW291" s="136">
        <v>3</v>
      </c>
      <c r="DX291" s="215" t="s">
        <v>269</v>
      </c>
      <c r="DY291" s="215" t="s">
        <v>269</v>
      </c>
      <c r="DZ291" s="215" t="s">
        <v>269</v>
      </c>
      <c r="EA291" s="215" t="s">
        <v>269</v>
      </c>
      <c r="EB291" s="215" t="s">
        <v>269</v>
      </c>
      <c r="EC291" s="215" t="s">
        <v>269</v>
      </c>
      <c r="ED291" s="215" t="s">
        <v>269</v>
      </c>
      <c r="EE291" s="215" t="s">
        <v>269</v>
      </c>
    </row>
    <row r="292" spans="1:135" ht="28.8" x14ac:dyDescent="0.55000000000000004">
      <c r="A292" s="83" t="s">
        <v>130</v>
      </c>
      <c r="B292" s="136">
        <v>710453</v>
      </c>
      <c r="C292" t="s">
        <v>943</v>
      </c>
      <c r="D292" s="83" t="s">
        <v>228</v>
      </c>
      <c r="E292" s="138">
        <v>455280996223</v>
      </c>
      <c r="F292" s="83" t="s">
        <v>114</v>
      </c>
      <c r="G292" s="85">
        <v>43634</v>
      </c>
      <c r="H292" s="83" t="s">
        <v>98</v>
      </c>
      <c r="I292" s="84" t="s">
        <v>618</v>
      </c>
      <c r="J292" s="207" t="s">
        <v>629</v>
      </c>
      <c r="K292" s="208" t="s">
        <v>634</v>
      </c>
      <c r="L292" s="83" t="s">
        <v>108</v>
      </c>
      <c r="M292" s="184">
        <v>27564</v>
      </c>
      <c r="N292" s="184"/>
      <c r="O292" s="85" t="s">
        <v>102</v>
      </c>
      <c r="P292" s="185">
        <v>43013</v>
      </c>
      <c r="Q292" s="186" t="s">
        <v>203</v>
      </c>
      <c r="R292" s="186"/>
      <c r="S292" s="186"/>
      <c r="T292" s="187"/>
      <c r="U292" s="188" t="s">
        <v>296</v>
      </c>
      <c r="V292" s="188" t="s">
        <v>205</v>
      </c>
      <c r="W292" s="189" t="s">
        <v>619</v>
      </c>
      <c r="X292" s="189" t="s">
        <v>107</v>
      </c>
      <c r="Y292" s="190" t="s">
        <v>614</v>
      </c>
      <c r="Z292" s="83">
        <v>700</v>
      </c>
      <c r="AA292" s="83" t="s">
        <v>193</v>
      </c>
      <c r="AB292" s="83" t="s">
        <v>181</v>
      </c>
      <c r="AC292" s="83" t="s">
        <v>102</v>
      </c>
      <c r="AD292" s="83" t="s">
        <v>6196</v>
      </c>
      <c r="AE292" s="83" t="s">
        <v>102</v>
      </c>
      <c r="AF292" s="83" t="s">
        <v>102</v>
      </c>
      <c r="AG292" s="83" t="s">
        <v>174</v>
      </c>
      <c r="AH292" s="83" t="s">
        <v>6185</v>
      </c>
      <c r="AI292" s="83" t="s">
        <v>104</v>
      </c>
      <c r="AJ292" s="83" t="s">
        <v>105</v>
      </c>
      <c r="AK292" s="191" t="s">
        <v>6196</v>
      </c>
      <c r="AL292" s="191" t="s">
        <v>102</v>
      </c>
      <c r="AM292" s="191" t="s">
        <v>102</v>
      </c>
      <c r="AN292" s="191" t="s">
        <v>174</v>
      </c>
      <c r="AO292" s="191" t="s">
        <v>6185</v>
      </c>
      <c r="AP292" s="191" t="s">
        <v>104</v>
      </c>
      <c r="AQ292" s="191" t="s">
        <v>105</v>
      </c>
      <c r="AR292" s="191" t="s">
        <v>106</v>
      </c>
      <c r="AS292" s="191" t="s">
        <v>6196</v>
      </c>
      <c r="AT292" s="191" t="s">
        <v>488</v>
      </c>
      <c r="AU292" s="191" t="s">
        <v>6197</v>
      </c>
      <c r="AV292" s="191" t="s">
        <v>104</v>
      </c>
      <c r="AW292" s="191" t="s">
        <v>204</v>
      </c>
      <c r="AX292" s="191"/>
      <c r="AY292" s="192" t="s">
        <v>454</v>
      </c>
      <c r="AZ292" s="192" t="s">
        <v>416</v>
      </c>
      <c r="BA292" s="91" t="s">
        <v>108</v>
      </c>
      <c r="BB292" s="90">
        <v>0</v>
      </c>
      <c r="BC292" s="93" t="s">
        <v>102</v>
      </c>
      <c r="BD292" s="93" t="s">
        <v>102</v>
      </c>
      <c r="BE292" s="93" t="s">
        <v>102</v>
      </c>
      <c r="BF292" s="93" t="s">
        <v>102</v>
      </c>
      <c r="BG292" s="97" t="s">
        <v>108</v>
      </c>
      <c r="BH292" s="93" t="s">
        <v>108</v>
      </c>
      <c r="BI292" s="93" t="s">
        <v>102</v>
      </c>
      <c r="BJ292" s="93" t="s">
        <v>102</v>
      </c>
      <c r="BK292" s="93" t="s">
        <v>102</v>
      </c>
      <c r="BL292" s="93" t="s">
        <v>102</v>
      </c>
      <c r="BM292" s="93" t="s">
        <v>102</v>
      </c>
      <c r="BN292" s="93" t="s">
        <v>102</v>
      </c>
      <c r="BO292" s="93" t="s">
        <v>102</v>
      </c>
      <c r="BP292" s="96" t="s">
        <v>102</v>
      </c>
      <c r="BQ292" s="90">
        <v>0</v>
      </c>
      <c r="BR292" s="93" t="s">
        <v>102</v>
      </c>
      <c r="BS292" s="93" t="s">
        <v>102</v>
      </c>
      <c r="BT292" s="93" t="s">
        <v>102</v>
      </c>
      <c r="BU292" s="93" t="s">
        <v>102</v>
      </c>
      <c r="BV292" s="97" t="s">
        <v>108</v>
      </c>
      <c r="BW292" s="93" t="s">
        <v>108</v>
      </c>
      <c r="BX292" s="95" t="s">
        <v>102</v>
      </c>
      <c r="BY292" s="93" t="s">
        <v>102</v>
      </c>
      <c r="BZ292" s="93" t="s">
        <v>102</v>
      </c>
      <c r="CA292" s="93" t="s">
        <v>102</v>
      </c>
      <c r="CB292" s="93" t="s">
        <v>102</v>
      </c>
      <c r="CC292" s="93" t="s">
        <v>102</v>
      </c>
      <c r="CD292" s="93" t="s">
        <v>102</v>
      </c>
      <c r="CE292" s="193" t="s">
        <v>102</v>
      </c>
      <c r="CF292" s="194" t="s">
        <v>436</v>
      </c>
      <c r="CG292" s="195" t="s">
        <v>6198</v>
      </c>
      <c r="CH292" s="101" t="s">
        <v>310</v>
      </c>
      <c r="CI292" s="102"/>
      <c r="CJ292" s="196" t="s">
        <v>6199</v>
      </c>
      <c r="CK292" s="104" t="s">
        <v>190</v>
      </c>
      <c r="CL292" s="105"/>
      <c r="CM292" s="83" t="s">
        <v>623</v>
      </c>
      <c r="CN292" s="106" t="s">
        <v>624</v>
      </c>
      <c r="CO292" s="197" t="s">
        <v>625</v>
      </c>
      <c r="CP292" s="107"/>
      <c r="CQ292" s="198" t="s">
        <v>474</v>
      </c>
      <c r="CR292" s="198" t="s">
        <v>474</v>
      </c>
      <c r="CS292" s="199"/>
      <c r="CT292" s="83" t="s">
        <v>109</v>
      </c>
      <c r="CU292" s="83" t="s">
        <v>109</v>
      </c>
      <c r="CV292" s="83">
        <v>16</v>
      </c>
      <c r="CW292" s="83" t="s">
        <v>139</v>
      </c>
      <c r="CX292" s="83">
        <v>16</v>
      </c>
      <c r="CY292" s="83" t="s">
        <v>108</v>
      </c>
      <c r="CZ292" s="83">
        <v>382665.5</v>
      </c>
      <c r="DA292" s="83" t="s">
        <v>581</v>
      </c>
      <c r="DB292" s="83" t="s">
        <v>152</v>
      </c>
      <c r="DC292" s="83" t="s">
        <v>500</v>
      </c>
      <c r="DD292" s="83">
        <v>5974</v>
      </c>
      <c r="DE292" s="83" t="s">
        <v>606</v>
      </c>
      <c r="DF292" s="83" t="s">
        <v>152</v>
      </c>
      <c r="DG292" s="83" t="s">
        <v>500</v>
      </c>
      <c r="DH292" s="83"/>
      <c r="DI292" s="85">
        <v>43646</v>
      </c>
      <c r="DJ292" s="83" t="s">
        <v>584</v>
      </c>
      <c r="DK292" s="83" t="s">
        <v>102</v>
      </c>
      <c r="DL292" s="83" t="s">
        <v>482</v>
      </c>
      <c r="DM292" s="83">
        <v>0</v>
      </c>
      <c r="DN292" s="83" t="s">
        <v>483</v>
      </c>
      <c r="DO292" s="83">
        <v>1</v>
      </c>
      <c r="DP292" s="83">
        <v>3</v>
      </c>
      <c r="DQ292" s="83"/>
      <c r="DR292" s="83" t="s">
        <v>108</v>
      </c>
      <c r="DS292" s="83" t="s">
        <v>497</v>
      </c>
      <c r="DU292" s="215" t="s">
        <v>269</v>
      </c>
      <c r="DV292" s="136">
        <v>1</v>
      </c>
      <c r="DW292" s="136">
        <v>3</v>
      </c>
      <c r="DX292" s="215" t="s">
        <v>269</v>
      </c>
      <c r="DY292" s="215" t="s">
        <v>269</v>
      </c>
      <c r="DZ292" s="215" t="s">
        <v>269</v>
      </c>
      <c r="EA292" s="215" t="s">
        <v>269</v>
      </c>
      <c r="EB292" s="215" t="s">
        <v>269</v>
      </c>
      <c r="EC292" s="215" t="s">
        <v>269</v>
      </c>
      <c r="ED292" s="215" t="s">
        <v>269</v>
      </c>
      <c r="EE292" s="215" t="s">
        <v>269</v>
      </c>
    </row>
    <row r="293" spans="1:135" ht="28.8" x14ac:dyDescent="0.55000000000000004">
      <c r="A293" s="83" t="s">
        <v>130</v>
      </c>
      <c r="B293" s="136">
        <v>369601</v>
      </c>
      <c r="C293" t="s">
        <v>944</v>
      </c>
      <c r="D293" s="83" t="s">
        <v>228</v>
      </c>
      <c r="E293" s="138">
        <v>121938411179</v>
      </c>
      <c r="F293" s="83" t="s">
        <v>114</v>
      </c>
      <c r="G293" s="85">
        <v>43643</v>
      </c>
      <c r="H293" s="211" t="s">
        <v>98</v>
      </c>
      <c r="I293" s="84" t="s">
        <v>610</v>
      </c>
      <c r="J293" s="207" t="s">
        <v>627</v>
      </c>
      <c r="K293" s="208" t="s">
        <v>630</v>
      </c>
      <c r="L293" s="83" t="s">
        <v>108</v>
      </c>
      <c r="M293" s="184">
        <v>24475</v>
      </c>
      <c r="N293" s="184"/>
      <c r="O293" s="85" t="s">
        <v>102</v>
      </c>
      <c r="P293" s="185">
        <v>42491</v>
      </c>
      <c r="Q293" s="186" t="s">
        <v>203</v>
      </c>
      <c r="R293" s="186"/>
      <c r="S293" s="186"/>
      <c r="T293" s="187"/>
      <c r="U293" s="188" t="s">
        <v>296</v>
      </c>
      <c r="V293" s="188" t="s">
        <v>297</v>
      </c>
      <c r="W293" s="188" t="s">
        <v>297</v>
      </c>
      <c r="X293" s="189" t="s">
        <v>167</v>
      </c>
      <c r="Y293" s="190"/>
      <c r="Z293" s="83">
        <v>700</v>
      </c>
      <c r="AA293" s="83" t="s">
        <v>193</v>
      </c>
      <c r="AB293" s="83" t="s">
        <v>181</v>
      </c>
      <c r="AC293" s="83" t="s">
        <v>102</v>
      </c>
      <c r="AD293" s="83" t="s">
        <v>6200</v>
      </c>
      <c r="AE293" s="83" t="s">
        <v>102</v>
      </c>
      <c r="AF293" s="83" t="s">
        <v>102</v>
      </c>
      <c r="AG293" s="83" t="s">
        <v>119</v>
      </c>
      <c r="AH293" s="83" t="s">
        <v>6201</v>
      </c>
      <c r="AI293" s="83" t="s">
        <v>104</v>
      </c>
      <c r="AJ293" s="83" t="s">
        <v>105</v>
      </c>
      <c r="AK293" s="191" t="s">
        <v>6200</v>
      </c>
      <c r="AL293" s="191" t="s">
        <v>102</v>
      </c>
      <c r="AM293" s="191" t="s">
        <v>102</v>
      </c>
      <c r="AN293" s="191" t="s">
        <v>119</v>
      </c>
      <c r="AO293" s="191" t="s">
        <v>6201</v>
      </c>
      <c r="AP293" s="191" t="s">
        <v>104</v>
      </c>
      <c r="AQ293" s="191" t="s">
        <v>105</v>
      </c>
      <c r="AR293" s="191" t="s">
        <v>106</v>
      </c>
      <c r="AS293" s="191" t="s">
        <v>6200</v>
      </c>
      <c r="AT293" s="191" t="s">
        <v>485</v>
      </c>
      <c r="AU293" s="191" t="s">
        <v>6201</v>
      </c>
      <c r="AV293" s="191" t="s">
        <v>104</v>
      </c>
      <c r="AW293" s="191" t="s">
        <v>204</v>
      </c>
      <c r="AX293" s="191"/>
      <c r="AY293" s="192" t="s">
        <v>454</v>
      </c>
      <c r="AZ293" s="192" t="s">
        <v>416</v>
      </c>
      <c r="BA293" s="91" t="s">
        <v>108</v>
      </c>
      <c r="BB293" s="90">
        <v>0</v>
      </c>
      <c r="BC293" s="93" t="s">
        <v>102</v>
      </c>
      <c r="BD293" s="93" t="s">
        <v>102</v>
      </c>
      <c r="BE293" s="93" t="s">
        <v>102</v>
      </c>
      <c r="BF293" s="93" t="s">
        <v>102</v>
      </c>
      <c r="BG293" s="97" t="s">
        <v>108</v>
      </c>
      <c r="BH293" s="93" t="s">
        <v>108</v>
      </c>
      <c r="BI293" s="93" t="s">
        <v>102</v>
      </c>
      <c r="BJ293" s="93" t="s">
        <v>102</v>
      </c>
      <c r="BK293" s="93" t="s">
        <v>102</v>
      </c>
      <c r="BL293" s="93" t="s">
        <v>102</v>
      </c>
      <c r="BM293" s="93" t="s">
        <v>102</v>
      </c>
      <c r="BN293" s="93" t="s">
        <v>102</v>
      </c>
      <c r="BO293" s="93" t="s">
        <v>102</v>
      </c>
      <c r="BP293" s="96" t="s">
        <v>102</v>
      </c>
      <c r="BQ293" s="90">
        <v>0</v>
      </c>
      <c r="BR293" s="93" t="s">
        <v>102</v>
      </c>
      <c r="BS293" s="93" t="s">
        <v>102</v>
      </c>
      <c r="BT293" s="93" t="s">
        <v>102</v>
      </c>
      <c r="BU293" s="93" t="s">
        <v>102</v>
      </c>
      <c r="BV293" s="97" t="s">
        <v>108</v>
      </c>
      <c r="BW293" s="93" t="s">
        <v>108</v>
      </c>
      <c r="BX293" s="95" t="s">
        <v>102</v>
      </c>
      <c r="BY293" s="93" t="s">
        <v>102</v>
      </c>
      <c r="BZ293" s="93" t="s">
        <v>102</v>
      </c>
      <c r="CA293" s="93" t="s">
        <v>102</v>
      </c>
      <c r="CB293" s="93" t="s">
        <v>102</v>
      </c>
      <c r="CC293" s="93" t="s">
        <v>102</v>
      </c>
      <c r="CD293" s="93" t="s">
        <v>102</v>
      </c>
      <c r="CE293" s="193" t="s">
        <v>102</v>
      </c>
      <c r="CF293" s="194" t="s">
        <v>436</v>
      </c>
      <c r="CG293" s="195" t="s">
        <v>6202</v>
      </c>
      <c r="CH293" s="101" t="s">
        <v>563</v>
      </c>
      <c r="CI293" s="102"/>
      <c r="CJ293" s="196" t="s">
        <v>577</v>
      </c>
      <c r="CK293" s="104" t="s">
        <v>190</v>
      </c>
      <c r="CL293" s="105"/>
      <c r="CM293" s="83" t="s">
        <v>578</v>
      </c>
      <c r="CN293" s="106" t="s">
        <v>108</v>
      </c>
      <c r="CO293" s="197" t="s">
        <v>566</v>
      </c>
      <c r="CP293" s="107"/>
      <c r="CQ293" s="198" t="s">
        <v>107</v>
      </c>
      <c r="CR293" s="198" t="s">
        <v>107</v>
      </c>
      <c r="CS293" s="199"/>
      <c r="CT293" s="83" t="s">
        <v>109</v>
      </c>
      <c r="CU293" s="83" t="s">
        <v>109</v>
      </c>
      <c r="CV293" s="83">
        <v>23</v>
      </c>
      <c r="CW293" s="83" t="s">
        <v>270</v>
      </c>
      <c r="CX293" s="83">
        <v>23</v>
      </c>
      <c r="CY293" s="83" t="s">
        <v>108</v>
      </c>
      <c r="CZ293" s="83">
        <v>383985</v>
      </c>
      <c r="DA293" s="83" t="s">
        <v>6203</v>
      </c>
      <c r="DB293" s="83" t="s">
        <v>118</v>
      </c>
      <c r="DC293" s="83" t="s">
        <v>108</v>
      </c>
      <c r="DD293" s="83">
        <v>1127</v>
      </c>
      <c r="DE293" s="83" t="s">
        <v>173</v>
      </c>
      <c r="DF293" s="83" t="s">
        <v>118</v>
      </c>
      <c r="DG293" s="83" t="s">
        <v>500</v>
      </c>
      <c r="DH293" s="83"/>
      <c r="DI293" s="85">
        <v>43646</v>
      </c>
      <c r="DJ293" s="83" t="s">
        <v>584</v>
      </c>
      <c r="DK293" s="83" t="s">
        <v>102</v>
      </c>
      <c r="DL293" s="83" t="s">
        <v>482</v>
      </c>
      <c r="DM293" s="83">
        <v>0</v>
      </c>
      <c r="DN293" s="83" t="s">
        <v>483</v>
      </c>
      <c r="DO293" s="83">
        <v>1</v>
      </c>
      <c r="DP293" s="83">
        <v>1</v>
      </c>
      <c r="DQ293" s="83"/>
      <c r="DR293" s="83" t="s">
        <v>108</v>
      </c>
      <c r="DS293" s="83" t="s">
        <v>497</v>
      </c>
      <c r="DU293" s="215" t="s">
        <v>269</v>
      </c>
      <c r="DV293" s="136">
        <v>1</v>
      </c>
      <c r="DW293" s="136">
        <v>3</v>
      </c>
      <c r="DX293" s="215" t="s">
        <v>269</v>
      </c>
      <c r="DY293" s="215" t="s">
        <v>269</v>
      </c>
      <c r="DZ293" s="215" t="s">
        <v>269</v>
      </c>
      <c r="EA293" s="215" t="s">
        <v>269</v>
      </c>
      <c r="EB293" s="215" t="s">
        <v>269</v>
      </c>
      <c r="EC293" s="215" t="s">
        <v>269</v>
      </c>
      <c r="ED293" s="215" t="s">
        <v>269</v>
      </c>
      <c r="EE293" s="215" t="s">
        <v>269</v>
      </c>
    </row>
    <row r="294" spans="1:135" ht="57.6" x14ac:dyDescent="0.55000000000000004">
      <c r="A294" s="83" t="s">
        <v>130</v>
      </c>
      <c r="B294" s="136">
        <v>584787</v>
      </c>
      <c r="C294" t="s">
        <v>945</v>
      </c>
      <c r="D294" s="83" t="s">
        <v>228</v>
      </c>
      <c r="E294" s="138">
        <v>161721671966</v>
      </c>
      <c r="F294" s="83" t="s">
        <v>143</v>
      </c>
      <c r="G294" s="85">
        <v>43620</v>
      </c>
      <c r="H294" s="83" t="s">
        <v>98</v>
      </c>
      <c r="I294" s="84" t="s">
        <v>612</v>
      </c>
      <c r="J294" s="207" t="s">
        <v>628</v>
      </c>
      <c r="K294" s="208" t="s">
        <v>633</v>
      </c>
      <c r="L294" s="83" t="s">
        <v>108</v>
      </c>
      <c r="M294" s="184" t="s">
        <v>102</v>
      </c>
      <c r="N294" s="184" t="s">
        <v>556</v>
      </c>
      <c r="O294" s="85" t="s">
        <v>102</v>
      </c>
      <c r="P294" s="185">
        <v>42491</v>
      </c>
      <c r="Q294" s="186" t="s">
        <v>202</v>
      </c>
      <c r="R294" s="186" t="s">
        <v>613</v>
      </c>
      <c r="S294" s="186"/>
      <c r="T294" s="187"/>
      <c r="U294" s="188" t="s">
        <v>295</v>
      </c>
      <c r="V294" s="188" t="s">
        <v>205</v>
      </c>
      <c r="W294" s="188" t="s">
        <v>295</v>
      </c>
      <c r="X294" s="189" t="s">
        <v>107</v>
      </c>
      <c r="Y294" s="190" t="s">
        <v>614</v>
      </c>
      <c r="Z294" s="83">
        <v>700</v>
      </c>
      <c r="AA294" s="83" t="s">
        <v>193</v>
      </c>
      <c r="AB294" s="83" t="s">
        <v>181</v>
      </c>
      <c r="AC294" s="83" t="s">
        <v>102</v>
      </c>
      <c r="AD294" s="83" t="s">
        <v>6204</v>
      </c>
      <c r="AE294" s="83" t="s">
        <v>6205</v>
      </c>
      <c r="AF294" s="83" t="s">
        <v>102</v>
      </c>
      <c r="AG294" s="83" t="s">
        <v>175</v>
      </c>
      <c r="AH294" s="83" t="s">
        <v>6206</v>
      </c>
      <c r="AI294" s="83" t="s">
        <v>104</v>
      </c>
      <c r="AJ294" s="83" t="s">
        <v>105</v>
      </c>
      <c r="AK294" s="191" t="s">
        <v>6204</v>
      </c>
      <c r="AL294" s="191" t="s">
        <v>6205</v>
      </c>
      <c r="AM294" s="191" t="s">
        <v>102</v>
      </c>
      <c r="AN294" s="191" t="s">
        <v>175</v>
      </c>
      <c r="AO294" s="191" t="s">
        <v>6206</v>
      </c>
      <c r="AP294" s="191" t="s">
        <v>104</v>
      </c>
      <c r="AQ294" s="191" t="s">
        <v>105</v>
      </c>
      <c r="AR294" s="191" t="s">
        <v>106</v>
      </c>
      <c r="AS294" s="191"/>
      <c r="AT294" s="191"/>
      <c r="AU294" s="191"/>
      <c r="AV294" s="191"/>
      <c r="AW294" s="191"/>
      <c r="AX294" s="191" t="s">
        <v>575</v>
      </c>
      <c r="AY294" s="192" t="s">
        <v>454</v>
      </c>
      <c r="AZ294" s="192" t="s">
        <v>108</v>
      </c>
      <c r="BA294" s="91" t="s">
        <v>108</v>
      </c>
      <c r="BB294" s="90">
        <v>0</v>
      </c>
      <c r="BC294" s="93" t="s">
        <v>102</v>
      </c>
      <c r="BD294" s="93" t="s">
        <v>102</v>
      </c>
      <c r="BE294" s="93" t="s">
        <v>102</v>
      </c>
      <c r="BF294" s="93" t="s">
        <v>102</v>
      </c>
      <c r="BG294" s="97" t="s">
        <v>108</v>
      </c>
      <c r="BH294" s="93" t="s">
        <v>108</v>
      </c>
      <c r="BI294" s="93" t="s">
        <v>102</v>
      </c>
      <c r="BJ294" s="93" t="s">
        <v>102</v>
      </c>
      <c r="BK294" s="93" t="s">
        <v>102</v>
      </c>
      <c r="BL294" s="93" t="s">
        <v>102</v>
      </c>
      <c r="BM294" s="93" t="s">
        <v>102</v>
      </c>
      <c r="BN294" s="93" t="s">
        <v>102</v>
      </c>
      <c r="BO294" s="93" t="s">
        <v>102</v>
      </c>
      <c r="BP294" s="96" t="s">
        <v>102</v>
      </c>
      <c r="BQ294" s="90">
        <v>0</v>
      </c>
      <c r="BR294" s="93" t="s">
        <v>102</v>
      </c>
      <c r="BS294" s="93" t="s">
        <v>102</v>
      </c>
      <c r="BT294" s="93" t="s">
        <v>102</v>
      </c>
      <c r="BU294" s="93" t="s">
        <v>102</v>
      </c>
      <c r="BV294" s="97" t="s">
        <v>108</v>
      </c>
      <c r="BW294" s="93" t="s">
        <v>108</v>
      </c>
      <c r="BX294" s="95" t="s">
        <v>102</v>
      </c>
      <c r="BY294" s="93" t="s">
        <v>102</v>
      </c>
      <c r="BZ294" s="93" t="s">
        <v>102</v>
      </c>
      <c r="CA294" s="93" t="s">
        <v>102</v>
      </c>
      <c r="CB294" s="93" t="s">
        <v>102</v>
      </c>
      <c r="CC294" s="93" t="s">
        <v>102</v>
      </c>
      <c r="CD294" s="93" t="s">
        <v>102</v>
      </c>
      <c r="CE294" s="193" t="s">
        <v>102</v>
      </c>
      <c r="CF294" s="194" t="s">
        <v>508</v>
      </c>
      <c r="CG294" s="195" t="s">
        <v>102</v>
      </c>
      <c r="CH294" s="101" t="e">
        <v>#N/A</v>
      </c>
      <c r="CI294" s="102" t="s">
        <v>580</v>
      </c>
      <c r="CJ294" s="196" t="s">
        <v>108</v>
      </c>
      <c r="CK294" s="104" t="s">
        <v>109</v>
      </c>
      <c r="CL294" s="105" t="s">
        <v>579</v>
      </c>
      <c r="CM294" s="83" t="s">
        <v>108</v>
      </c>
      <c r="CN294" s="106" t="s">
        <v>108</v>
      </c>
      <c r="CO294" s="197" t="s">
        <v>108</v>
      </c>
      <c r="CP294" s="107"/>
      <c r="CQ294" s="198" t="s">
        <v>474</v>
      </c>
      <c r="CR294" s="198" t="s">
        <v>474</v>
      </c>
      <c r="CS294" s="199" t="s">
        <v>616</v>
      </c>
      <c r="CT294" s="83" t="s">
        <v>109</v>
      </c>
      <c r="CU294" s="83" t="s">
        <v>109</v>
      </c>
      <c r="CV294" s="83">
        <v>13</v>
      </c>
      <c r="CW294" s="83" t="s">
        <v>112</v>
      </c>
      <c r="CX294" s="83">
        <v>13</v>
      </c>
      <c r="CY294" s="83" t="s">
        <v>6207</v>
      </c>
      <c r="CZ294" s="83">
        <v>385304.5</v>
      </c>
      <c r="DA294" s="83" t="s">
        <v>138</v>
      </c>
      <c r="DB294" s="83" t="s">
        <v>124</v>
      </c>
      <c r="DC294" s="83" t="s">
        <v>501</v>
      </c>
      <c r="DD294" s="83">
        <v>5477</v>
      </c>
      <c r="DE294" s="83" t="s">
        <v>582</v>
      </c>
      <c r="DF294" s="83" t="s">
        <v>145</v>
      </c>
      <c r="DG294" s="83" t="s">
        <v>501</v>
      </c>
      <c r="DH294" s="83" t="s">
        <v>582</v>
      </c>
      <c r="DI294" s="85">
        <v>43646</v>
      </c>
      <c r="DJ294" s="83" t="s">
        <v>584</v>
      </c>
      <c r="DK294" s="83" t="s">
        <v>102</v>
      </c>
      <c r="DL294" s="83" t="s">
        <v>482</v>
      </c>
      <c r="DM294" s="83">
        <v>0</v>
      </c>
      <c r="DN294" s="83" t="s">
        <v>238</v>
      </c>
      <c r="DO294" s="83">
        <v>1</v>
      </c>
      <c r="DP294" s="83">
        <v>4</v>
      </c>
      <c r="DQ294" s="83"/>
      <c r="DR294" s="83" t="s">
        <v>108</v>
      </c>
      <c r="DS294" s="83" t="s">
        <v>497</v>
      </c>
      <c r="DU294" s="215" t="s">
        <v>269</v>
      </c>
      <c r="DV294" s="136">
        <v>1</v>
      </c>
      <c r="DW294" s="136">
        <v>3</v>
      </c>
      <c r="DX294" s="215" t="s">
        <v>269</v>
      </c>
      <c r="DY294" s="215" t="s">
        <v>269</v>
      </c>
      <c r="DZ294" s="215" t="s">
        <v>269</v>
      </c>
      <c r="EA294" s="215" t="s">
        <v>269</v>
      </c>
      <c r="EB294" s="215" t="s">
        <v>269</v>
      </c>
      <c r="EC294" s="215" t="s">
        <v>269</v>
      </c>
      <c r="ED294" s="215" t="s">
        <v>269</v>
      </c>
      <c r="EE294" s="215" t="s">
        <v>269</v>
      </c>
    </row>
    <row r="295" spans="1:135" ht="28.8" x14ac:dyDescent="0.55000000000000004">
      <c r="A295" s="83" t="s">
        <v>130</v>
      </c>
      <c r="B295" s="136">
        <v>755844</v>
      </c>
      <c r="C295" t="s">
        <v>946</v>
      </c>
      <c r="D295" s="83" t="s">
        <v>228</v>
      </c>
      <c r="E295" s="138">
        <v>779537866749</v>
      </c>
      <c r="F295" s="83" t="s">
        <v>114</v>
      </c>
      <c r="G295" s="85">
        <v>43634</v>
      </c>
      <c r="H295" s="83" t="s">
        <v>98</v>
      </c>
      <c r="I295" s="84" t="s">
        <v>618</v>
      </c>
      <c r="J295" s="207" t="s">
        <v>629</v>
      </c>
      <c r="K295" s="208" t="s">
        <v>634</v>
      </c>
      <c r="L295" s="83" t="s">
        <v>108</v>
      </c>
      <c r="M295" s="184">
        <v>27565</v>
      </c>
      <c r="N295" s="184"/>
      <c r="O295" s="85" t="s">
        <v>102</v>
      </c>
      <c r="P295" s="185">
        <v>43013</v>
      </c>
      <c r="Q295" s="186" t="s">
        <v>203</v>
      </c>
      <c r="R295" s="186"/>
      <c r="S295" s="186"/>
      <c r="T295" s="187"/>
      <c r="U295" s="188" t="s">
        <v>296</v>
      </c>
      <c r="V295" s="188" t="s">
        <v>205</v>
      </c>
      <c r="W295" s="189" t="s">
        <v>619</v>
      </c>
      <c r="X295" s="189" t="s">
        <v>107</v>
      </c>
      <c r="Y295" s="190" t="s">
        <v>614</v>
      </c>
      <c r="Z295" s="83">
        <v>700</v>
      </c>
      <c r="AA295" s="83" t="s">
        <v>193</v>
      </c>
      <c r="AB295" s="83" t="s">
        <v>181</v>
      </c>
      <c r="AC295" s="83" t="s">
        <v>102</v>
      </c>
      <c r="AD295" s="83" t="s">
        <v>6208</v>
      </c>
      <c r="AE295" s="83" t="s">
        <v>102</v>
      </c>
      <c r="AF295" s="83" t="s">
        <v>102</v>
      </c>
      <c r="AG295" s="83" t="s">
        <v>174</v>
      </c>
      <c r="AH295" s="83" t="s">
        <v>6197</v>
      </c>
      <c r="AI295" s="83" t="s">
        <v>104</v>
      </c>
      <c r="AJ295" s="83" t="s">
        <v>105</v>
      </c>
      <c r="AK295" s="191" t="s">
        <v>6208</v>
      </c>
      <c r="AL295" s="191" t="s">
        <v>102</v>
      </c>
      <c r="AM295" s="191" t="s">
        <v>102</v>
      </c>
      <c r="AN295" s="191" t="s">
        <v>174</v>
      </c>
      <c r="AO295" s="191" t="s">
        <v>6197</v>
      </c>
      <c r="AP295" s="191" t="s">
        <v>104</v>
      </c>
      <c r="AQ295" s="191" t="s">
        <v>105</v>
      </c>
      <c r="AR295" s="191" t="s">
        <v>106</v>
      </c>
      <c r="AS295" s="191" t="s">
        <v>6208</v>
      </c>
      <c r="AT295" s="191" t="s">
        <v>488</v>
      </c>
      <c r="AU295" s="191" t="s">
        <v>6209</v>
      </c>
      <c r="AV295" s="191" t="s">
        <v>104</v>
      </c>
      <c r="AW295" s="191" t="s">
        <v>204</v>
      </c>
      <c r="AX295" s="191"/>
      <c r="AY295" s="192" t="s">
        <v>454</v>
      </c>
      <c r="AZ295" s="192" t="s">
        <v>416</v>
      </c>
      <c r="BA295" s="91" t="s">
        <v>108</v>
      </c>
      <c r="BB295" s="90">
        <v>0</v>
      </c>
      <c r="BC295" s="93" t="s">
        <v>102</v>
      </c>
      <c r="BD295" s="93" t="s">
        <v>102</v>
      </c>
      <c r="BE295" s="93" t="s">
        <v>102</v>
      </c>
      <c r="BF295" s="93" t="s">
        <v>102</v>
      </c>
      <c r="BG295" s="97" t="s">
        <v>108</v>
      </c>
      <c r="BH295" s="93" t="s">
        <v>108</v>
      </c>
      <c r="BI295" s="93" t="s">
        <v>102</v>
      </c>
      <c r="BJ295" s="93" t="s">
        <v>102</v>
      </c>
      <c r="BK295" s="93" t="s">
        <v>102</v>
      </c>
      <c r="BL295" s="93" t="s">
        <v>102</v>
      </c>
      <c r="BM295" s="93" t="s">
        <v>102</v>
      </c>
      <c r="BN295" s="93" t="s">
        <v>102</v>
      </c>
      <c r="BO295" s="93" t="s">
        <v>102</v>
      </c>
      <c r="BP295" s="96" t="s">
        <v>102</v>
      </c>
      <c r="BQ295" s="90">
        <v>0</v>
      </c>
      <c r="BR295" s="93" t="s">
        <v>102</v>
      </c>
      <c r="BS295" s="93" t="s">
        <v>102</v>
      </c>
      <c r="BT295" s="93" t="s">
        <v>102</v>
      </c>
      <c r="BU295" s="93" t="s">
        <v>102</v>
      </c>
      <c r="BV295" s="97" t="s">
        <v>108</v>
      </c>
      <c r="BW295" s="93" t="s">
        <v>108</v>
      </c>
      <c r="BX295" s="95" t="s">
        <v>102</v>
      </c>
      <c r="BY295" s="93" t="s">
        <v>102</v>
      </c>
      <c r="BZ295" s="93" t="s">
        <v>102</v>
      </c>
      <c r="CA295" s="93" t="s">
        <v>102</v>
      </c>
      <c r="CB295" s="93" t="s">
        <v>102</v>
      </c>
      <c r="CC295" s="93" t="s">
        <v>102</v>
      </c>
      <c r="CD295" s="93" t="s">
        <v>102</v>
      </c>
      <c r="CE295" s="193" t="s">
        <v>102</v>
      </c>
      <c r="CF295" s="194" t="s">
        <v>436</v>
      </c>
      <c r="CG295" s="195" t="s">
        <v>6210</v>
      </c>
      <c r="CH295" s="101" t="s">
        <v>310</v>
      </c>
      <c r="CI295" s="102"/>
      <c r="CJ295" s="196" t="s">
        <v>6211</v>
      </c>
      <c r="CK295" s="104" t="s">
        <v>190</v>
      </c>
      <c r="CL295" s="105"/>
      <c r="CM295" s="83" t="s">
        <v>623</v>
      </c>
      <c r="CN295" s="106" t="s">
        <v>624</v>
      </c>
      <c r="CO295" s="197" t="s">
        <v>625</v>
      </c>
      <c r="CP295" s="107"/>
      <c r="CQ295" s="198" t="s">
        <v>474</v>
      </c>
      <c r="CR295" s="198" t="s">
        <v>474</v>
      </c>
      <c r="CS295" s="199"/>
      <c r="CT295" s="83" t="s">
        <v>109</v>
      </c>
      <c r="CU295" s="83" t="s">
        <v>109</v>
      </c>
      <c r="CV295" s="83">
        <v>70</v>
      </c>
      <c r="CW295" s="83" t="s">
        <v>139</v>
      </c>
      <c r="CX295" s="83">
        <v>70</v>
      </c>
      <c r="CY295" s="83" t="s">
        <v>108</v>
      </c>
      <c r="CZ295" s="83">
        <v>386624</v>
      </c>
      <c r="DA295" s="83" t="s">
        <v>581</v>
      </c>
      <c r="DB295" s="83" t="s">
        <v>152</v>
      </c>
      <c r="DC295" s="83" t="s">
        <v>500</v>
      </c>
      <c r="DD295" s="83">
        <v>4674</v>
      </c>
      <c r="DE295" s="83" t="s">
        <v>606</v>
      </c>
      <c r="DF295" s="83" t="s">
        <v>152</v>
      </c>
      <c r="DG295" s="83" t="s">
        <v>500</v>
      </c>
      <c r="DH295" s="83"/>
      <c r="DI295" s="85">
        <v>43646</v>
      </c>
      <c r="DJ295" s="83" t="s">
        <v>584</v>
      </c>
      <c r="DK295" s="83" t="s">
        <v>102</v>
      </c>
      <c r="DL295" s="83" t="s">
        <v>482</v>
      </c>
      <c r="DM295" s="83">
        <v>0</v>
      </c>
      <c r="DN295" s="83" t="s">
        <v>483</v>
      </c>
      <c r="DO295" s="83">
        <v>1</v>
      </c>
      <c r="DP295" s="83">
        <v>2</v>
      </c>
      <c r="DQ295" s="83"/>
      <c r="DR295" s="83" t="s">
        <v>108</v>
      </c>
      <c r="DS295" s="83" t="s">
        <v>497</v>
      </c>
      <c r="DU295" s="215" t="s">
        <v>269</v>
      </c>
      <c r="DV295" s="136">
        <v>1</v>
      </c>
      <c r="DW295" s="136">
        <v>3</v>
      </c>
      <c r="DX295" s="215" t="s">
        <v>269</v>
      </c>
      <c r="DY295" s="215" t="s">
        <v>269</v>
      </c>
      <c r="DZ295" s="215" t="s">
        <v>269</v>
      </c>
      <c r="EA295" s="215" t="s">
        <v>269</v>
      </c>
      <c r="EB295" s="215" t="s">
        <v>269</v>
      </c>
      <c r="EC295" s="215" t="s">
        <v>269</v>
      </c>
      <c r="ED295" s="215" t="s">
        <v>269</v>
      </c>
      <c r="EE295" s="215" t="s">
        <v>269</v>
      </c>
    </row>
    <row r="296" spans="1:135" ht="28.8" x14ac:dyDescent="0.55000000000000004">
      <c r="A296" s="83" t="s">
        <v>130</v>
      </c>
      <c r="B296" s="136">
        <v>150851</v>
      </c>
      <c r="C296" t="s">
        <v>947</v>
      </c>
      <c r="D296" s="83" t="s">
        <v>228</v>
      </c>
      <c r="E296" s="138">
        <v>354642288405</v>
      </c>
      <c r="F296" s="83" t="s">
        <v>114</v>
      </c>
      <c r="G296" s="85">
        <v>43643</v>
      </c>
      <c r="H296" s="211" t="s">
        <v>98</v>
      </c>
      <c r="I296" s="84" t="s">
        <v>610</v>
      </c>
      <c r="J296" s="207" t="s">
        <v>627</v>
      </c>
      <c r="K296" s="208" t="s">
        <v>630</v>
      </c>
      <c r="L296" s="83" t="s">
        <v>108</v>
      </c>
      <c r="M296" s="184">
        <v>24476</v>
      </c>
      <c r="N296" s="184"/>
      <c r="O296" s="85" t="s">
        <v>102</v>
      </c>
      <c r="P296" s="185">
        <v>42491</v>
      </c>
      <c r="Q296" s="186" t="s">
        <v>203</v>
      </c>
      <c r="R296" s="186"/>
      <c r="S296" s="186"/>
      <c r="T296" s="187"/>
      <c r="U296" s="188" t="s">
        <v>296</v>
      </c>
      <c r="V296" s="188" t="s">
        <v>297</v>
      </c>
      <c r="W296" s="188" t="s">
        <v>297</v>
      </c>
      <c r="X296" s="189" t="s">
        <v>167</v>
      </c>
      <c r="Y296" s="190"/>
      <c r="Z296" s="83">
        <v>700</v>
      </c>
      <c r="AA296" s="83" t="s">
        <v>193</v>
      </c>
      <c r="AB296" s="83" t="s">
        <v>181</v>
      </c>
      <c r="AC296" s="83" t="s">
        <v>102</v>
      </c>
      <c r="AD296" s="83" t="s">
        <v>6212</v>
      </c>
      <c r="AE296" s="83" t="s">
        <v>102</v>
      </c>
      <c r="AF296" s="83" t="s">
        <v>102</v>
      </c>
      <c r="AG296" s="83" t="s">
        <v>119</v>
      </c>
      <c r="AH296" s="83" t="s">
        <v>6213</v>
      </c>
      <c r="AI296" s="83" t="s">
        <v>104</v>
      </c>
      <c r="AJ296" s="83" t="s">
        <v>105</v>
      </c>
      <c r="AK296" s="191" t="s">
        <v>6212</v>
      </c>
      <c r="AL296" s="191" t="s">
        <v>102</v>
      </c>
      <c r="AM296" s="191" t="s">
        <v>102</v>
      </c>
      <c r="AN296" s="191" t="s">
        <v>119</v>
      </c>
      <c r="AO296" s="191" t="s">
        <v>6213</v>
      </c>
      <c r="AP296" s="191" t="s">
        <v>104</v>
      </c>
      <c r="AQ296" s="191" t="s">
        <v>105</v>
      </c>
      <c r="AR296" s="191" t="s">
        <v>106</v>
      </c>
      <c r="AS296" s="191" t="s">
        <v>6212</v>
      </c>
      <c r="AT296" s="191" t="s">
        <v>485</v>
      </c>
      <c r="AU296" s="191" t="s">
        <v>6213</v>
      </c>
      <c r="AV296" s="191" t="s">
        <v>104</v>
      </c>
      <c r="AW296" s="191" t="s">
        <v>204</v>
      </c>
      <c r="AX296" s="191"/>
      <c r="AY296" s="192" t="s">
        <v>454</v>
      </c>
      <c r="AZ296" s="192" t="s">
        <v>416</v>
      </c>
      <c r="BA296" s="91" t="s">
        <v>108</v>
      </c>
      <c r="BB296" s="90">
        <v>0</v>
      </c>
      <c r="BC296" s="93" t="s">
        <v>102</v>
      </c>
      <c r="BD296" s="93" t="s">
        <v>102</v>
      </c>
      <c r="BE296" s="93" t="s">
        <v>102</v>
      </c>
      <c r="BF296" s="93" t="s">
        <v>102</v>
      </c>
      <c r="BG296" s="97" t="s">
        <v>108</v>
      </c>
      <c r="BH296" s="93" t="s">
        <v>108</v>
      </c>
      <c r="BI296" s="93" t="s">
        <v>102</v>
      </c>
      <c r="BJ296" s="93" t="s">
        <v>102</v>
      </c>
      <c r="BK296" s="93" t="s">
        <v>102</v>
      </c>
      <c r="BL296" s="93" t="s">
        <v>102</v>
      </c>
      <c r="BM296" s="93" t="s">
        <v>102</v>
      </c>
      <c r="BN296" s="93" t="s">
        <v>102</v>
      </c>
      <c r="BO296" s="93" t="s">
        <v>102</v>
      </c>
      <c r="BP296" s="96" t="s">
        <v>102</v>
      </c>
      <c r="BQ296" s="90">
        <v>0</v>
      </c>
      <c r="BR296" s="93" t="s">
        <v>102</v>
      </c>
      <c r="BS296" s="93" t="s">
        <v>102</v>
      </c>
      <c r="BT296" s="93" t="s">
        <v>102</v>
      </c>
      <c r="BU296" s="93" t="s">
        <v>102</v>
      </c>
      <c r="BV296" s="97" t="s">
        <v>108</v>
      </c>
      <c r="BW296" s="93" t="s">
        <v>108</v>
      </c>
      <c r="BX296" s="95" t="s">
        <v>102</v>
      </c>
      <c r="BY296" s="93" t="s">
        <v>102</v>
      </c>
      <c r="BZ296" s="93" t="s">
        <v>102</v>
      </c>
      <c r="CA296" s="93" t="s">
        <v>102</v>
      </c>
      <c r="CB296" s="93" t="s">
        <v>102</v>
      </c>
      <c r="CC296" s="93" t="s">
        <v>102</v>
      </c>
      <c r="CD296" s="93" t="s">
        <v>102</v>
      </c>
      <c r="CE296" s="193" t="s">
        <v>102</v>
      </c>
      <c r="CF296" s="194" t="s">
        <v>436</v>
      </c>
      <c r="CG296" s="195" t="s">
        <v>6214</v>
      </c>
      <c r="CH296" s="101" t="s">
        <v>563</v>
      </c>
      <c r="CI296" s="102"/>
      <c r="CJ296" s="196" t="s">
        <v>577</v>
      </c>
      <c r="CK296" s="104" t="s">
        <v>190</v>
      </c>
      <c r="CL296" s="105"/>
      <c r="CM296" s="83" t="s">
        <v>578</v>
      </c>
      <c r="CN296" s="106" t="s">
        <v>108</v>
      </c>
      <c r="CO296" s="197" t="s">
        <v>566</v>
      </c>
      <c r="CP296" s="107"/>
      <c r="CQ296" s="198" t="s">
        <v>107</v>
      </c>
      <c r="CR296" s="198" t="s">
        <v>107</v>
      </c>
      <c r="CS296" s="199"/>
      <c r="CT296" s="83" t="s">
        <v>109</v>
      </c>
      <c r="CU296" s="83" t="s">
        <v>109</v>
      </c>
      <c r="CV296" s="83">
        <v>37</v>
      </c>
      <c r="CW296" s="83" t="s">
        <v>270</v>
      </c>
      <c r="CX296" s="83">
        <v>37</v>
      </c>
      <c r="CY296" s="83" t="s">
        <v>108</v>
      </c>
      <c r="CZ296" s="83">
        <v>387943.5</v>
      </c>
      <c r="DA296" s="83" t="s">
        <v>6215</v>
      </c>
      <c r="DB296" s="83" t="s">
        <v>118</v>
      </c>
      <c r="DC296" s="83" t="s">
        <v>108</v>
      </c>
      <c r="DD296" s="83">
        <v>4355</v>
      </c>
      <c r="DE296" s="83" t="s">
        <v>173</v>
      </c>
      <c r="DF296" s="83" t="s">
        <v>118</v>
      </c>
      <c r="DG296" s="83" t="s">
        <v>500</v>
      </c>
      <c r="DH296" s="83"/>
      <c r="DI296" s="85">
        <v>43646</v>
      </c>
      <c r="DJ296" s="83" t="s">
        <v>584</v>
      </c>
      <c r="DK296" s="83" t="s">
        <v>102</v>
      </c>
      <c r="DL296" s="83" t="s">
        <v>482</v>
      </c>
      <c r="DM296" s="83">
        <v>0</v>
      </c>
      <c r="DN296" s="83" t="s">
        <v>483</v>
      </c>
      <c r="DO296" s="83">
        <v>1</v>
      </c>
      <c r="DP296" s="83">
        <v>6</v>
      </c>
      <c r="DQ296" s="83"/>
      <c r="DR296" s="83" t="s">
        <v>108</v>
      </c>
      <c r="DS296" s="83" t="s">
        <v>497</v>
      </c>
      <c r="DU296" s="215" t="s">
        <v>269</v>
      </c>
      <c r="DV296" s="136">
        <v>1</v>
      </c>
      <c r="DW296" s="136">
        <v>3</v>
      </c>
      <c r="DX296" s="215" t="s">
        <v>269</v>
      </c>
      <c r="DY296" s="215" t="s">
        <v>269</v>
      </c>
      <c r="DZ296" s="215" t="s">
        <v>269</v>
      </c>
      <c r="EA296" s="215" t="s">
        <v>269</v>
      </c>
      <c r="EB296" s="215" t="s">
        <v>269</v>
      </c>
      <c r="EC296" s="215" t="s">
        <v>269</v>
      </c>
      <c r="ED296" s="215" t="s">
        <v>269</v>
      </c>
      <c r="EE296" s="215" t="s">
        <v>269</v>
      </c>
    </row>
    <row r="297" spans="1:135" ht="57.6" x14ac:dyDescent="0.55000000000000004">
      <c r="A297" s="83" t="s">
        <v>130</v>
      </c>
      <c r="B297" s="136">
        <v>158074</v>
      </c>
      <c r="C297" t="s">
        <v>948</v>
      </c>
      <c r="D297" s="83" t="s">
        <v>228</v>
      </c>
      <c r="E297" s="138">
        <v>792699996441</v>
      </c>
      <c r="F297" s="83" t="s">
        <v>143</v>
      </c>
      <c r="G297" s="85">
        <v>43620</v>
      </c>
      <c r="H297" s="83" t="s">
        <v>98</v>
      </c>
      <c r="I297" s="84" t="s">
        <v>612</v>
      </c>
      <c r="J297" s="207" t="s">
        <v>628</v>
      </c>
      <c r="K297" s="208" t="s">
        <v>633</v>
      </c>
      <c r="L297" s="83" t="s">
        <v>108</v>
      </c>
      <c r="M297" s="184" t="s">
        <v>102</v>
      </c>
      <c r="N297" s="184" t="s">
        <v>556</v>
      </c>
      <c r="O297" s="85" t="s">
        <v>102</v>
      </c>
      <c r="P297" s="185">
        <v>42491</v>
      </c>
      <c r="Q297" s="186" t="s">
        <v>202</v>
      </c>
      <c r="R297" s="186" t="s">
        <v>613</v>
      </c>
      <c r="S297" s="186"/>
      <c r="T297" s="187"/>
      <c r="U297" s="188" t="s">
        <v>295</v>
      </c>
      <c r="V297" s="188" t="s">
        <v>205</v>
      </c>
      <c r="W297" s="188" t="s">
        <v>295</v>
      </c>
      <c r="X297" s="189" t="s">
        <v>107</v>
      </c>
      <c r="Y297" s="190" t="s">
        <v>614</v>
      </c>
      <c r="Z297" s="83">
        <v>700</v>
      </c>
      <c r="AA297" s="83" t="s">
        <v>193</v>
      </c>
      <c r="AB297" s="83" t="s">
        <v>181</v>
      </c>
      <c r="AC297" s="83" t="s">
        <v>102</v>
      </c>
      <c r="AD297" s="83" t="s">
        <v>6216</v>
      </c>
      <c r="AE297" s="83" t="s">
        <v>6217</v>
      </c>
      <c r="AF297" s="83" t="s">
        <v>102</v>
      </c>
      <c r="AG297" s="83" t="s">
        <v>175</v>
      </c>
      <c r="AH297" s="83" t="s">
        <v>6218</v>
      </c>
      <c r="AI297" s="83" t="s">
        <v>104</v>
      </c>
      <c r="AJ297" s="83" t="s">
        <v>105</v>
      </c>
      <c r="AK297" s="191" t="s">
        <v>6216</v>
      </c>
      <c r="AL297" s="191" t="s">
        <v>6217</v>
      </c>
      <c r="AM297" s="191" t="s">
        <v>102</v>
      </c>
      <c r="AN297" s="191" t="s">
        <v>175</v>
      </c>
      <c r="AO297" s="191" t="s">
        <v>6218</v>
      </c>
      <c r="AP297" s="191" t="s">
        <v>104</v>
      </c>
      <c r="AQ297" s="191" t="s">
        <v>105</v>
      </c>
      <c r="AR297" s="191" t="s">
        <v>106</v>
      </c>
      <c r="AS297" s="191"/>
      <c r="AT297" s="191"/>
      <c r="AU297" s="191"/>
      <c r="AV297" s="191"/>
      <c r="AW297" s="191"/>
      <c r="AX297" s="191" t="s">
        <v>575</v>
      </c>
      <c r="AY297" s="192" t="s">
        <v>454</v>
      </c>
      <c r="AZ297" s="192" t="s">
        <v>108</v>
      </c>
      <c r="BA297" s="91" t="s">
        <v>108</v>
      </c>
      <c r="BB297" s="90">
        <v>0</v>
      </c>
      <c r="BC297" s="93" t="s">
        <v>102</v>
      </c>
      <c r="BD297" s="93" t="s">
        <v>102</v>
      </c>
      <c r="BE297" s="93" t="s">
        <v>102</v>
      </c>
      <c r="BF297" s="93" t="s">
        <v>102</v>
      </c>
      <c r="BG297" s="97" t="s">
        <v>108</v>
      </c>
      <c r="BH297" s="93" t="s">
        <v>108</v>
      </c>
      <c r="BI297" s="93" t="s">
        <v>102</v>
      </c>
      <c r="BJ297" s="93" t="s">
        <v>102</v>
      </c>
      <c r="BK297" s="93" t="s">
        <v>102</v>
      </c>
      <c r="BL297" s="93" t="s">
        <v>102</v>
      </c>
      <c r="BM297" s="93" t="s">
        <v>102</v>
      </c>
      <c r="BN297" s="93" t="s">
        <v>102</v>
      </c>
      <c r="BO297" s="93" t="s">
        <v>102</v>
      </c>
      <c r="BP297" s="96" t="s">
        <v>102</v>
      </c>
      <c r="BQ297" s="90">
        <v>0</v>
      </c>
      <c r="BR297" s="93" t="s">
        <v>102</v>
      </c>
      <c r="BS297" s="93" t="s">
        <v>102</v>
      </c>
      <c r="BT297" s="93" t="s">
        <v>102</v>
      </c>
      <c r="BU297" s="93" t="s">
        <v>102</v>
      </c>
      <c r="BV297" s="97" t="s">
        <v>108</v>
      </c>
      <c r="BW297" s="93" t="s">
        <v>108</v>
      </c>
      <c r="BX297" s="95" t="s">
        <v>102</v>
      </c>
      <c r="BY297" s="93" t="s">
        <v>102</v>
      </c>
      <c r="BZ297" s="93" t="s">
        <v>102</v>
      </c>
      <c r="CA297" s="93" t="s">
        <v>102</v>
      </c>
      <c r="CB297" s="93" t="s">
        <v>102</v>
      </c>
      <c r="CC297" s="93" t="s">
        <v>102</v>
      </c>
      <c r="CD297" s="93" t="s">
        <v>102</v>
      </c>
      <c r="CE297" s="193" t="s">
        <v>102</v>
      </c>
      <c r="CF297" s="194" t="s">
        <v>508</v>
      </c>
      <c r="CG297" s="195" t="s">
        <v>102</v>
      </c>
      <c r="CH297" s="101" t="e">
        <v>#N/A</v>
      </c>
      <c r="CI297" s="102" t="s">
        <v>580</v>
      </c>
      <c r="CJ297" s="196" t="s">
        <v>108</v>
      </c>
      <c r="CK297" s="104" t="s">
        <v>109</v>
      </c>
      <c r="CL297" s="105" t="s">
        <v>579</v>
      </c>
      <c r="CM297" s="83" t="s">
        <v>108</v>
      </c>
      <c r="CN297" s="106" t="s">
        <v>108</v>
      </c>
      <c r="CO297" s="197" t="s">
        <v>108</v>
      </c>
      <c r="CP297" s="107"/>
      <c r="CQ297" s="198" t="s">
        <v>474</v>
      </c>
      <c r="CR297" s="198" t="s">
        <v>474</v>
      </c>
      <c r="CS297" s="199" t="s">
        <v>616</v>
      </c>
      <c r="CT297" s="83" t="s">
        <v>109</v>
      </c>
      <c r="CU297" s="83" t="s">
        <v>109</v>
      </c>
      <c r="CV297" s="83">
        <v>6</v>
      </c>
      <c r="CW297" s="83" t="s">
        <v>112</v>
      </c>
      <c r="CX297" s="83">
        <v>6</v>
      </c>
      <c r="CY297" s="83" t="s">
        <v>6219</v>
      </c>
      <c r="CZ297" s="83">
        <v>389263</v>
      </c>
      <c r="DA297" s="83" t="s">
        <v>138</v>
      </c>
      <c r="DB297" s="83" t="s">
        <v>124</v>
      </c>
      <c r="DC297" s="83" t="s">
        <v>501</v>
      </c>
      <c r="DD297" s="83">
        <v>3400</v>
      </c>
      <c r="DE297" s="83" t="s">
        <v>582</v>
      </c>
      <c r="DF297" s="83" t="s">
        <v>145</v>
      </c>
      <c r="DG297" s="83" t="s">
        <v>501</v>
      </c>
      <c r="DH297" s="83" t="s">
        <v>582</v>
      </c>
      <c r="DI297" s="85">
        <v>43646</v>
      </c>
      <c r="DJ297" s="83" t="s">
        <v>584</v>
      </c>
      <c r="DK297" s="83" t="s">
        <v>102</v>
      </c>
      <c r="DL297" s="83" t="s">
        <v>482</v>
      </c>
      <c r="DM297" s="83">
        <v>0</v>
      </c>
      <c r="DN297" s="83" t="s">
        <v>238</v>
      </c>
      <c r="DO297" s="83">
        <v>1</v>
      </c>
      <c r="DP297" s="83">
        <v>4</v>
      </c>
      <c r="DQ297" s="83"/>
      <c r="DR297" s="83" t="s">
        <v>108</v>
      </c>
      <c r="DS297" s="83" t="s">
        <v>497</v>
      </c>
      <c r="DU297" s="215" t="s">
        <v>269</v>
      </c>
      <c r="DV297" s="136">
        <v>1</v>
      </c>
      <c r="DW297" s="136">
        <v>3</v>
      </c>
      <c r="DX297" s="215" t="s">
        <v>269</v>
      </c>
      <c r="DY297" s="215" t="s">
        <v>269</v>
      </c>
      <c r="DZ297" s="215" t="s">
        <v>269</v>
      </c>
      <c r="EA297" s="215" t="s">
        <v>269</v>
      </c>
      <c r="EB297" s="215" t="s">
        <v>269</v>
      </c>
      <c r="EC297" s="215" t="s">
        <v>269</v>
      </c>
      <c r="ED297" s="215" t="s">
        <v>269</v>
      </c>
      <c r="EE297" s="215" t="s">
        <v>269</v>
      </c>
    </row>
    <row r="298" spans="1:135" ht="28.8" x14ac:dyDescent="0.55000000000000004">
      <c r="A298" s="83" t="s">
        <v>130</v>
      </c>
      <c r="B298" s="136">
        <v>504361</v>
      </c>
      <c r="C298" t="s">
        <v>949</v>
      </c>
      <c r="D298" s="83" t="s">
        <v>228</v>
      </c>
      <c r="E298" s="138">
        <v>385745745743</v>
      </c>
      <c r="F298" s="83" t="s">
        <v>114</v>
      </c>
      <c r="G298" s="85">
        <v>43634</v>
      </c>
      <c r="H298" s="83" t="s">
        <v>98</v>
      </c>
      <c r="I298" s="84" t="s">
        <v>618</v>
      </c>
      <c r="J298" s="207" t="s">
        <v>629</v>
      </c>
      <c r="K298" s="208" t="s">
        <v>634</v>
      </c>
      <c r="L298" s="83" t="s">
        <v>108</v>
      </c>
      <c r="M298" s="184">
        <v>27566</v>
      </c>
      <c r="N298" s="184"/>
      <c r="O298" s="85" t="s">
        <v>102</v>
      </c>
      <c r="P298" s="185">
        <v>43013</v>
      </c>
      <c r="Q298" s="186" t="s">
        <v>203</v>
      </c>
      <c r="R298" s="186"/>
      <c r="S298" s="186"/>
      <c r="T298" s="187"/>
      <c r="U298" s="188" t="s">
        <v>296</v>
      </c>
      <c r="V298" s="188" t="s">
        <v>205</v>
      </c>
      <c r="W298" s="189" t="s">
        <v>619</v>
      </c>
      <c r="X298" s="189" t="s">
        <v>107</v>
      </c>
      <c r="Y298" s="190" t="s">
        <v>614</v>
      </c>
      <c r="Z298" s="83">
        <v>700</v>
      </c>
      <c r="AA298" s="83" t="s">
        <v>193</v>
      </c>
      <c r="AB298" s="83" t="s">
        <v>181</v>
      </c>
      <c r="AC298" s="83" t="s">
        <v>102</v>
      </c>
      <c r="AD298" s="83" t="s">
        <v>6220</v>
      </c>
      <c r="AE298" s="83" t="s">
        <v>102</v>
      </c>
      <c r="AF298" s="83" t="s">
        <v>102</v>
      </c>
      <c r="AG298" s="83" t="s">
        <v>174</v>
      </c>
      <c r="AH298" s="83" t="s">
        <v>6209</v>
      </c>
      <c r="AI298" s="83" t="s">
        <v>104</v>
      </c>
      <c r="AJ298" s="83" t="s">
        <v>105</v>
      </c>
      <c r="AK298" s="191" t="s">
        <v>6220</v>
      </c>
      <c r="AL298" s="191" t="s">
        <v>102</v>
      </c>
      <c r="AM298" s="191" t="s">
        <v>102</v>
      </c>
      <c r="AN298" s="191" t="s">
        <v>174</v>
      </c>
      <c r="AO298" s="191" t="s">
        <v>6209</v>
      </c>
      <c r="AP298" s="191" t="s">
        <v>104</v>
      </c>
      <c r="AQ298" s="191" t="s">
        <v>105</v>
      </c>
      <c r="AR298" s="191" t="s">
        <v>106</v>
      </c>
      <c r="AS298" s="191" t="s">
        <v>6220</v>
      </c>
      <c r="AT298" s="191" t="s">
        <v>488</v>
      </c>
      <c r="AU298" s="191" t="s">
        <v>6221</v>
      </c>
      <c r="AV298" s="191" t="s">
        <v>104</v>
      </c>
      <c r="AW298" s="191" t="s">
        <v>204</v>
      </c>
      <c r="AX298" s="191"/>
      <c r="AY298" s="192" t="s">
        <v>454</v>
      </c>
      <c r="AZ298" s="192" t="s">
        <v>416</v>
      </c>
      <c r="BA298" s="91" t="s">
        <v>108</v>
      </c>
      <c r="BB298" s="90">
        <v>0</v>
      </c>
      <c r="BC298" s="93" t="s">
        <v>102</v>
      </c>
      <c r="BD298" s="93" t="s">
        <v>102</v>
      </c>
      <c r="BE298" s="93" t="s">
        <v>102</v>
      </c>
      <c r="BF298" s="93" t="s">
        <v>102</v>
      </c>
      <c r="BG298" s="97" t="s">
        <v>108</v>
      </c>
      <c r="BH298" s="93" t="s">
        <v>108</v>
      </c>
      <c r="BI298" s="93" t="s">
        <v>102</v>
      </c>
      <c r="BJ298" s="93" t="s">
        <v>102</v>
      </c>
      <c r="BK298" s="93" t="s">
        <v>102</v>
      </c>
      <c r="BL298" s="93" t="s">
        <v>102</v>
      </c>
      <c r="BM298" s="93" t="s">
        <v>102</v>
      </c>
      <c r="BN298" s="93" t="s">
        <v>102</v>
      </c>
      <c r="BO298" s="93" t="s">
        <v>102</v>
      </c>
      <c r="BP298" s="96" t="s">
        <v>102</v>
      </c>
      <c r="BQ298" s="90">
        <v>0</v>
      </c>
      <c r="BR298" s="93" t="s">
        <v>102</v>
      </c>
      <c r="BS298" s="93" t="s">
        <v>102</v>
      </c>
      <c r="BT298" s="93" t="s">
        <v>102</v>
      </c>
      <c r="BU298" s="93" t="s">
        <v>102</v>
      </c>
      <c r="BV298" s="97" t="s">
        <v>108</v>
      </c>
      <c r="BW298" s="93" t="s">
        <v>108</v>
      </c>
      <c r="BX298" s="95" t="s">
        <v>102</v>
      </c>
      <c r="BY298" s="93" t="s">
        <v>102</v>
      </c>
      <c r="BZ298" s="93" t="s">
        <v>102</v>
      </c>
      <c r="CA298" s="93" t="s">
        <v>102</v>
      </c>
      <c r="CB298" s="93" t="s">
        <v>102</v>
      </c>
      <c r="CC298" s="93" t="s">
        <v>102</v>
      </c>
      <c r="CD298" s="93" t="s">
        <v>102</v>
      </c>
      <c r="CE298" s="193" t="s">
        <v>102</v>
      </c>
      <c r="CF298" s="194" t="s">
        <v>436</v>
      </c>
      <c r="CG298" s="195" t="s">
        <v>6222</v>
      </c>
      <c r="CH298" s="101" t="s">
        <v>310</v>
      </c>
      <c r="CI298" s="102"/>
      <c r="CJ298" s="196" t="s">
        <v>6223</v>
      </c>
      <c r="CK298" s="104" t="s">
        <v>190</v>
      </c>
      <c r="CL298" s="105"/>
      <c r="CM298" s="83" t="s">
        <v>623</v>
      </c>
      <c r="CN298" s="106" t="s">
        <v>624</v>
      </c>
      <c r="CO298" s="197" t="s">
        <v>625</v>
      </c>
      <c r="CP298" s="107"/>
      <c r="CQ298" s="198" t="s">
        <v>474</v>
      </c>
      <c r="CR298" s="198" t="s">
        <v>474</v>
      </c>
      <c r="CS298" s="199"/>
      <c r="CT298" s="83" t="s">
        <v>109</v>
      </c>
      <c r="CU298" s="83" t="s">
        <v>109</v>
      </c>
      <c r="CV298" s="83">
        <v>87</v>
      </c>
      <c r="CW298" s="83" t="s">
        <v>139</v>
      </c>
      <c r="CX298" s="83">
        <v>87</v>
      </c>
      <c r="CY298" s="83" t="s">
        <v>108</v>
      </c>
      <c r="CZ298" s="83">
        <v>390582.5</v>
      </c>
      <c r="DA298" s="83" t="s">
        <v>581</v>
      </c>
      <c r="DB298" s="83" t="s">
        <v>152</v>
      </c>
      <c r="DC298" s="83" t="s">
        <v>500</v>
      </c>
      <c r="DD298" s="83">
        <v>8451</v>
      </c>
      <c r="DE298" s="83" t="s">
        <v>606</v>
      </c>
      <c r="DF298" s="83" t="s">
        <v>152</v>
      </c>
      <c r="DG298" s="83" t="s">
        <v>500</v>
      </c>
      <c r="DH298" s="83"/>
      <c r="DI298" s="85">
        <v>43646</v>
      </c>
      <c r="DJ298" s="83" t="s">
        <v>584</v>
      </c>
      <c r="DK298" s="83" t="s">
        <v>102</v>
      </c>
      <c r="DL298" s="83" t="s">
        <v>482</v>
      </c>
      <c r="DM298" s="83">
        <v>0</v>
      </c>
      <c r="DN298" s="83" t="s">
        <v>483</v>
      </c>
      <c r="DO298" s="83">
        <v>1</v>
      </c>
      <c r="DP298" s="83">
        <v>3</v>
      </c>
      <c r="DQ298" s="83"/>
      <c r="DR298" s="83" t="s">
        <v>108</v>
      </c>
      <c r="DS298" s="83" t="s">
        <v>497</v>
      </c>
      <c r="DU298" s="215" t="s">
        <v>269</v>
      </c>
      <c r="DV298" s="136">
        <v>1</v>
      </c>
      <c r="DW298" s="136">
        <v>3</v>
      </c>
      <c r="DX298" s="215" t="s">
        <v>269</v>
      </c>
      <c r="DY298" s="215" t="s">
        <v>269</v>
      </c>
      <c r="DZ298" s="215" t="s">
        <v>269</v>
      </c>
      <c r="EA298" s="215" t="s">
        <v>269</v>
      </c>
      <c r="EB298" s="215" t="s">
        <v>269</v>
      </c>
      <c r="EC298" s="215" t="s">
        <v>269</v>
      </c>
      <c r="ED298" s="215" t="s">
        <v>269</v>
      </c>
      <c r="EE298" s="215" t="s">
        <v>269</v>
      </c>
    </row>
    <row r="299" spans="1:135" ht="28.8" x14ac:dyDescent="0.55000000000000004">
      <c r="A299" s="83" t="s">
        <v>130</v>
      </c>
      <c r="B299" s="136">
        <v>570649</v>
      </c>
      <c r="C299" t="s">
        <v>950</v>
      </c>
      <c r="D299" s="83" t="s">
        <v>228</v>
      </c>
      <c r="E299" s="138">
        <v>101712299146</v>
      </c>
      <c r="F299" s="83" t="s">
        <v>114</v>
      </c>
      <c r="G299" s="85">
        <v>43643</v>
      </c>
      <c r="H299" s="211" t="s">
        <v>98</v>
      </c>
      <c r="I299" s="84" t="s">
        <v>610</v>
      </c>
      <c r="J299" s="207" t="s">
        <v>627</v>
      </c>
      <c r="K299" s="208" t="s">
        <v>630</v>
      </c>
      <c r="L299" s="83" t="s">
        <v>108</v>
      </c>
      <c r="M299" s="184">
        <v>24477</v>
      </c>
      <c r="N299" s="184"/>
      <c r="O299" s="85" t="s">
        <v>102</v>
      </c>
      <c r="P299" s="185">
        <v>42491</v>
      </c>
      <c r="Q299" s="186" t="s">
        <v>203</v>
      </c>
      <c r="R299" s="186"/>
      <c r="S299" s="186"/>
      <c r="T299" s="187"/>
      <c r="U299" s="188" t="s">
        <v>296</v>
      </c>
      <c r="V299" s="188" t="s">
        <v>297</v>
      </c>
      <c r="W299" s="188" t="s">
        <v>297</v>
      </c>
      <c r="X299" s="189" t="s">
        <v>167</v>
      </c>
      <c r="Y299" s="190"/>
      <c r="Z299" s="83">
        <v>700</v>
      </c>
      <c r="AA299" s="83" t="s">
        <v>193</v>
      </c>
      <c r="AB299" s="83" t="s">
        <v>181</v>
      </c>
      <c r="AC299" s="83" t="s">
        <v>102</v>
      </c>
      <c r="AD299" s="83" t="s">
        <v>6224</v>
      </c>
      <c r="AE299" s="83" t="s">
        <v>102</v>
      </c>
      <c r="AF299" s="83" t="s">
        <v>102</v>
      </c>
      <c r="AG299" s="83" t="s">
        <v>119</v>
      </c>
      <c r="AH299" s="83" t="s">
        <v>6225</v>
      </c>
      <c r="AI299" s="83" t="s">
        <v>104</v>
      </c>
      <c r="AJ299" s="83" t="s">
        <v>105</v>
      </c>
      <c r="AK299" s="191" t="s">
        <v>6224</v>
      </c>
      <c r="AL299" s="191" t="s">
        <v>102</v>
      </c>
      <c r="AM299" s="191" t="s">
        <v>102</v>
      </c>
      <c r="AN299" s="191" t="s">
        <v>119</v>
      </c>
      <c r="AO299" s="191" t="s">
        <v>6225</v>
      </c>
      <c r="AP299" s="191" t="s">
        <v>104</v>
      </c>
      <c r="AQ299" s="191" t="s">
        <v>105</v>
      </c>
      <c r="AR299" s="191" t="s">
        <v>106</v>
      </c>
      <c r="AS299" s="191" t="s">
        <v>6224</v>
      </c>
      <c r="AT299" s="191" t="s">
        <v>485</v>
      </c>
      <c r="AU299" s="191" t="s">
        <v>6225</v>
      </c>
      <c r="AV299" s="191" t="s">
        <v>104</v>
      </c>
      <c r="AW299" s="191" t="s">
        <v>204</v>
      </c>
      <c r="AX299" s="191"/>
      <c r="AY299" s="192" t="s">
        <v>454</v>
      </c>
      <c r="AZ299" s="192" t="s">
        <v>416</v>
      </c>
      <c r="BA299" s="91" t="s">
        <v>108</v>
      </c>
      <c r="BB299" s="90">
        <v>0</v>
      </c>
      <c r="BC299" s="93" t="s">
        <v>102</v>
      </c>
      <c r="BD299" s="93" t="s">
        <v>102</v>
      </c>
      <c r="BE299" s="93" t="s">
        <v>102</v>
      </c>
      <c r="BF299" s="93" t="s">
        <v>102</v>
      </c>
      <c r="BG299" s="97" t="s">
        <v>108</v>
      </c>
      <c r="BH299" s="93" t="s">
        <v>108</v>
      </c>
      <c r="BI299" s="93" t="s">
        <v>102</v>
      </c>
      <c r="BJ299" s="93" t="s">
        <v>102</v>
      </c>
      <c r="BK299" s="93" t="s">
        <v>102</v>
      </c>
      <c r="BL299" s="93" t="s">
        <v>102</v>
      </c>
      <c r="BM299" s="93" t="s">
        <v>102</v>
      </c>
      <c r="BN299" s="93" t="s">
        <v>102</v>
      </c>
      <c r="BO299" s="93" t="s">
        <v>102</v>
      </c>
      <c r="BP299" s="96" t="s">
        <v>102</v>
      </c>
      <c r="BQ299" s="90">
        <v>0</v>
      </c>
      <c r="BR299" s="93" t="s">
        <v>102</v>
      </c>
      <c r="BS299" s="93" t="s">
        <v>102</v>
      </c>
      <c r="BT299" s="93" t="s">
        <v>102</v>
      </c>
      <c r="BU299" s="93" t="s">
        <v>102</v>
      </c>
      <c r="BV299" s="97" t="s">
        <v>108</v>
      </c>
      <c r="BW299" s="93" t="s">
        <v>108</v>
      </c>
      <c r="BX299" s="95" t="s">
        <v>102</v>
      </c>
      <c r="BY299" s="93" t="s">
        <v>102</v>
      </c>
      <c r="BZ299" s="93" t="s">
        <v>102</v>
      </c>
      <c r="CA299" s="93" t="s">
        <v>102</v>
      </c>
      <c r="CB299" s="93" t="s">
        <v>102</v>
      </c>
      <c r="CC299" s="93" t="s">
        <v>102</v>
      </c>
      <c r="CD299" s="93" t="s">
        <v>102</v>
      </c>
      <c r="CE299" s="193" t="s">
        <v>102</v>
      </c>
      <c r="CF299" s="194" t="s">
        <v>436</v>
      </c>
      <c r="CG299" s="195" t="s">
        <v>6226</v>
      </c>
      <c r="CH299" s="101" t="s">
        <v>563</v>
      </c>
      <c r="CI299" s="102"/>
      <c r="CJ299" s="196" t="s">
        <v>577</v>
      </c>
      <c r="CK299" s="104" t="s">
        <v>190</v>
      </c>
      <c r="CL299" s="105"/>
      <c r="CM299" s="83" t="s">
        <v>578</v>
      </c>
      <c r="CN299" s="106" t="s">
        <v>108</v>
      </c>
      <c r="CO299" s="197" t="s">
        <v>566</v>
      </c>
      <c r="CP299" s="107"/>
      <c r="CQ299" s="198" t="s">
        <v>107</v>
      </c>
      <c r="CR299" s="198" t="s">
        <v>107</v>
      </c>
      <c r="CS299" s="199"/>
      <c r="CT299" s="83" t="s">
        <v>109</v>
      </c>
      <c r="CU299" s="83" t="s">
        <v>109</v>
      </c>
      <c r="CV299" s="83">
        <v>11</v>
      </c>
      <c r="CW299" s="83" t="s">
        <v>270</v>
      </c>
      <c r="CX299" s="83">
        <v>11</v>
      </c>
      <c r="CY299" s="83" t="s">
        <v>108</v>
      </c>
      <c r="CZ299" s="83">
        <v>391902</v>
      </c>
      <c r="DA299" s="83" t="s">
        <v>6227</v>
      </c>
      <c r="DB299" s="83" t="s">
        <v>118</v>
      </c>
      <c r="DC299" s="83" t="s">
        <v>108</v>
      </c>
      <c r="DD299" s="83">
        <v>2341</v>
      </c>
      <c r="DE299" s="83" t="s">
        <v>173</v>
      </c>
      <c r="DF299" s="83" t="s">
        <v>118</v>
      </c>
      <c r="DG299" s="83" t="s">
        <v>500</v>
      </c>
      <c r="DH299" s="83"/>
      <c r="DI299" s="85">
        <v>43646</v>
      </c>
      <c r="DJ299" s="83" t="s">
        <v>584</v>
      </c>
      <c r="DK299" s="83" t="s">
        <v>102</v>
      </c>
      <c r="DL299" s="83" t="s">
        <v>482</v>
      </c>
      <c r="DM299" s="83">
        <v>0</v>
      </c>
      <c r="DN299" s="83" t="s">
        <v>483</v>
      </c>
      <c r="DO299" s="83">
        <v>1</v>
      </c>
      <c r="DP299" s="83">
        <v>4</v>
      </c>
      <c r="DQ299" s="83"/>
      <c r="DR299" s="83" t="s">
        <v>108</v>
      </c>
      <c r="DS299" s="83" t="s">
        <v>497</v>
      </c>
      <c r="DU299" s="215" t="s">
        <v>269</v>
      </c>
      <c r="DV299" s="136">
        <v>1</v>
      </c>
      <c r="DW299" s="136">
        <v>3</v>
      </c>
      <c r="DX299" s="215" t="s">
        <v>269</v>
      </c>
      <c r="DY299" s="215" t="s">
        <v>269</v>
      </c>
      <c r="DZ299" s="215" t="s">
        <v>269</v>
      </c>
      <c r="EA299" s="215" t="s">
        <v>269</v>
      </c>
      <c r="EB299" s="215" t="s">
        <v>269</v>
      </c>
      <c r="EC299" s="215" t="s">
        <v>269</v>
      </c>
      <c r="ED299" s="215" t="s">
        <v>269</v>
      </c>
      <c r="EE299" s="215" t="s">
        <v>269</v>
      </c>
    </row>
    <row r="300" spans="1:135" ht="57.6" x14ac:dyDescent="0.55000000000000004">
      <c r="A300" s="83" t="s">
        <v>130</v>
      </c>
      <c r="B300" s="136">
        <v>338506</v>
      </c>
      <c r="C300" t="s">
        <v>951</v>
      </c>
      <c r="D300" s="83" t="s">
        <v>228</v>
      </c>
      <c r="E300" s="138">
        <v>712888535701</v>
      </c>
      <c r="F300" s="83" t="s">
        <v>143</v>
      </c>
      <c r="G300" s="85">
        <v>43620</v>
      </c>
      <c r="H300" s="83" t="s">
        <v>98</v>
      </c>
      <c r="I300" s="84" t="s">
        <v>612</v>
      </c>
      <c r="J300" s="207" t="s">
        <v>628</v>
      </c>
      <c r="K300" s="208" t="s">
        <v>633</v>
      </c>
      <c r="L300" s="83" t="s">
        <v>108</v>
      </c>
      <c r="M300" s="184" t="s">
        <v>102</v>
      </c>
      <c r="N300" s="184" t="s">
        <v>556</v>
      </c>
      <c r="O300" s="85" t="s">
        <v>102</v>
      </c>
      <c r="P300" s="185">
        <v>42491</v>
      </c>
      <c r="Q300" s="186" t="s">
        <v>202</v>
      </c>
      <c r="R300" s="186" t="s">
        <v>613</v>
      </c>
      <c r="S300" s="186"/>
      <c r="T300" s="187"/>
      <c r="U300" s="188" t="s">
        <v>295</v>
      </c>
      <c r="V300" s="188" t="s">
        <v>205</v>
      </c>
      <c r="W300" s="188" t="s">
        <v>295</v>
      </c>
      <c r="X300" s="189" t="s">
        <v>107</v>
      </c>
      <c r="Y300" s="190" t="s">
        <v>614</v>
      </c>
      <c r="Z300" s="83">
        <v>700</v>
      </c>
      <c r="AA300" s="83" t="s">
        <v>193</v>
      </c>
      <c r="AB300" s="83" t="s">
        <v>181</v>
      </c>
      <c r="AC300" s="83" t="s">
        <v>102</v>
      </c>
      <c r="AD300" s="83" t="s">
        <v>6228</v>
      </c>
      <c r="AE300" s="83" t="s">
        <v>6229</v>
      </c>
      <c r="AF300" s="83" t="s">
        <v>102</v>
      </c>
      <c r="AG300" s="83" t="s">
        <v>175</v>
      </c>
      <c r="AH300" s="83" t="s">
        <v>6230</v>
      </c>
      <c r="AI300" s="83" t="s">
        <v>104</v>
      </c>
      <c r="AJ300" s="83" t="s">
        <v>105</v>
      </c>
      <c r="AK300" s="191" t="s">
        <v>6228</v>
      </c>
      <c r="AL300" s="191" t="s">
        <v>6229</v>
      </c>
      <c r="AM300" s="191" t="s">
        <v>102</v>
      </c>
      <c r="AN300" s="191" t="s">
        <v>175</v>
      </c>
      <c r="AO300" s="191" t="s">
        <v>6230</v>
      </c>
      <c r="AP300" s="191" t="s">
        <v>104</v>
      </c>
      <c r="AQ300" s="191" t="s">
        <v>105</v>
      </c>
      <c r="AR300" s="191" t="s">
        <v>106</v>
      </c>
      <c r="AS300" s="191"/>
      <c r="AT300" s="191"/>
      <c r="AU300" s="191"/>
      <c r="AV300" s="191"/>
      <c r="AW300" s="191"/>
      <c r="AX300" s="191" t="s">
        <v>575</v>
      </c>
      <c r="AY300" s="192" t="s">
        <v>454</v>
      </c>
      <c r="AZ300" s="192" t="s">
        <v>108</v>
      </c>
      <c r="BA300" s="91" t="s">
        <v>108</v>
      </c>
      <c r="BB300" s="90">
        <v>0</v>
      </c>
      <c r="BC300" s="93" t="s">
        <v>102</v>
      </c>
      <c r="BD300" s="93" t="s">
        <v>102</v>
      </c>
      <c r="BE300" s="93" t="s">
        <v>102</v>
      </c>
      <c r="BF300" s="93" t="s">
        <v>102</v>
      </c>
      <c r="BG300" s="97" t="s">
        <v>108</v>
      </c>
      <c r="BH300" s="93" t="s">
        <v>108</v>
      </c>
      <c r="BI300" s="93" t="s">
        <v>102</v>
      </c>
      <c r="BJ300" s="93" t="s">
        <v>102</v>
      </c>
      <c r="BK300" s="93" t="s">
        <v>102</v>
      </c>
      <c r="BL300" s="93" t="s">
        <v>102</v>
      </c>
      <c r="BM300" s="93" t="s">
        <v>102</v>
      </c>
      <c r="BN300" s="93" t="s">
        <v>102</v>
      </c>
      <c r="BO300" s="93" t="s">
        <v>102</v>
      </c>
      <c r="BP300" s="96" t="s">
        <v>102</v>
      </c>
      <c r="BQ300" s="90">
        <v>0</v>
      </c>
      <c r="BR300" s="93" t="s">
        <v>102</v>
      </c>
      <c r="BS300" s="93" t="s">
        <v>102</v>
      </c>
      <c r="BT300" s="93" t="s">
        <v>102</v>
      </c>
      <c r="BU300" s="93" t="s">
        <v>102</v>
      </c>
      <c r="BV300" s="97" t="s">
        <v>108</v>
      </c>
      <c r="BW300" s="93" t="s">
        <v>108</v>
      </c>
      <c r="BX300" s="95" t="s">
        <v>102</v>
      </c>
      <c r="BY300" s="93" t="s">
        <v>102</v>
      </c>
      <c r="BZ300" s="93" t="s">
        <v>102</v>
      </c>
      <c r="CA300" s="93" t="s">
        <v>102</v>
      </c>
      <c r="CB300" s="93" t="s">
        <v>102</v>
      </c>
      <c r="CC300" s="93" t="s">
        <v>102</v>
      </c>
      <c r="CD300" s="93" t="s">
        <v>102</v>
      </c>
      <c r="CE300" s="193" t="s">
        <v>102</v>
      </c>
      <c r="CF300" s="194" t="s">
        <v>508</v>
      </c>
      <c r="CG300" s="195" t="s">
        <v>102</v>
      </c>
      <c r="CH300" s="101" t="e">
        <v>#N/A</v>
      </c>
      <c r="CI300" s="102" t="s">
        <v>580</v>
      </c>
      <c r="CJ300" s="196" t="s">
        <v>108</v>
      </c>
      <c r="CK300" s="104" t="s">
        <v>109</v>
      </c>
      <c r="CL300" s="105" t="s">
        <v>579</v>
      </c>
      <c r="CM300" s="83" t="s">
        <v>108</v>
      </c>
      <c r="CN300" s="106" t="s">
        <v>108</v>
      </c>
      <c r="CO300" s="197" t="s">
        <v>108</v>
      </c>
      <c r="CP300" s="107"/>
      <c r="CQ300" s="198" t="s">
        <v>474</v>
      </c>
      <c r="CR300" s="198" t="s">
        <v>474</v>
      </c>
      <c r="CS300" s="199" t="s">
        <v>616</v>
      </c>
      <c r="CT300" s="83" t="s">
        <v>109</v>
      </c>
      <c r="CU300" s="83" t="s">
        <v>109</v>
      </c>
      <c r="CV300" s="83">
        <v>5</v>
      </c>
      <c r="CW300" s="83" t="s">
        <v>112</v>
      </c>
      <c r="CX300" s="83">
        <v>5</v>
      </c>
      <c r="CY300" s="83" t="s">
        <v>6231</v>
      </c>
      <c r="CZ300" s="83">
        <v>393221.5</v>
      </c>
      <c r="DA300" s="83" t="s">
        <v>138</v>
      </c>
      <c r="DB300" s="83" t="s">
        <v>124</v>
      </c>
      <c r="DC300" s="83" t="s">
        <v>501</v>
      </c>
      <c r="DD300" s="83">
        <v>5148</v>
      </c>
      <c r="DE300" s="83" t="s">
        <v>582</v>
      </c>
      <c r="DF300" s="83" t="s">
        <v>145</v>
      </c>
      <c r="DG300" s="83" t="s">
        <v>501</v>
      </c>
      <c r="DH300" s="83" t="s">
        <v>582</v>
      </c>
      <c r="DI300" s="85">
        <v>43646</v>
      </c>
      <c r="DJ300" s="83" t="s">
        <v>584</v>
      </c>
      <c r="DK300" s="83" t="s">
        <v>102</v>
      </c>
      <c r="DL300" s="83" t="s">
        <v>482</v>
      </c>
      <c r="DM300" s="83">
        <v>0</v>
      </c>
      <c r="DN300" s="83" t="s">
        <v>238</v>
      </c>
      <c r="DO300" s="83">
        <v>1</v>
      </c>
      <c r="DP300" s="83">
        <v>2</v>
      </c>
      <c r="DQ300" s="83"/>
      <c r="DR300" s="83" t="s">
        <v>108</v>
      </c>
      <c r="DS300" s="83" t="s">
        <v>497</v>
      </c>
      <c r="DU300" s="215" t="s">
        <v>269</v>
      </c>
      <c r="DV300" s="136">
        <v>1</v>
      </c>
      <c r="DW300" s="136">
        <v>3</v>
      </c>
      <c r="DX300" s="215" t="s">
        <v>269</v>
      </c>
      <c r="DY300" s="215" t="s">
        <v>269</v>
      </c>
      <c r="DZ300" s="215" t="s">
        <v>269</v>
      </c>
      <c r="EA300" s="215" t="s">
        <v>269</v>
      </c>
      <c r="EB300" s="215" t="s">
        <v>269</v>
      </c>
      <c r="EC300" s="215" t="s">
        <v>269</v>
      </c>
      <c r="ED300" s="215" t="s">
        <v>269</v>
      </c>
      <c r="EE300" s="215" t="s">
        <v>269</v>
      </c>
    </row>
    <row r="301" spans="1:135" ht="28.8" x14ac:dyDescent="0.55000000000000004">
      <c r="A301" s="83" t="s">
        <v>130</v>
      </c>
      <c r="B301" s="136">
        <v>399810</v>
      </c>
      <c r="C301" t="s">
        <v>952</v>
      </c>
      <c r="D301" s="83" t="s">
        <v>228</v>
      </c>
      <c r="E301" s="138">
        <v>571614935063</v>
      </c>
      <c r="F301" s="83" t="s">
        <v>114</v>
      </c>
      <c r="G301" s="85">
        <v>43634</v>
      </c>
      <c r="H301" s="83" t="s">
        <v>98</v>
      </c>
      <c r="I301" s="84" t="s">
        <v>618</v>
      </c>
      <c r="J301" s="207" t="s">
        <v>629</v>
      </c>
      <c r="K301" s="208" t="s">
        <v>634</v>
      </c>
      <c r="L301" s="83" t="s">
        <v>108</v>
      </c>
      <c r="M301" s="184">
        <v>27567</v>
      </c>
      <c r="N301" s="184"/>
      <c r="O301" s="85" t="s">
        <v>102</v>
      </c>
      <c r="P301" s="185">
        <v>43013</v>
      </c>
      <c r="Q301" s="186" t="s">
        <v>203</v>
      </c>
      <c r="R301" s="186"/>
      <c r="S301" s="186"/>
      <c r="T301" s="187"/>
      <c r="U301" s="188" t="s">
        <v>296</v>
      </c>
      <c r="V301" s="188" t="s">
        <v>205</v>
      </c>
      <c r="W301" s="189" t="s">
        <v>619</v>
      </c>
      <c r="X301" s="189" t="s">
        <v>107</v>
      </c>
      <c r="Y301" s="190" t="s">
        <v>614</v>
      </c>
      <c r="Z301" s="83">
        <v>700</v>
      </c>
      <c r="AA301" s="83" t="s">
        <v>193</v>
      </c>
      <c r="AB301" s="83" t="s">
        <v>181</v>
      </c>
      <c r="AC301" s="83" t="s">
        <v>102</v>
      </c>
      <c r="AD301" s="83" t="s">
        <v>6232</v>
      </c>
      <c r="AE301" s="83" t="s">
        <v>102</v>
      </c>
      <c r="AF301" s="83" t="s">
        <v>102</v>
      </c>
      <c r="AG301" s="83" t="s">
        <v>174</v>
      </c>
      <c r="AH301" s="83" t="s">
        <v>6221</v>
      </c>
      <c r="AI301" s="83" t="s">
        <v>104</v>
      </c>
      <c r="AJ301" s="83" t="s">
        <v>105</v>
      </c>
      <c r="AK301" s="191" t="s">
        <v>6232</v>
      </c>
      <c r="AL301" s="191" t="s">
        <v>102</v>
      </c>
      <c r="AM301" s="191" t="s">
        <v>102</v>
      </c>
      <c r="AN301" s="191" t="s">
        <v>174</v>
      </c>
      <c r="AO301" s="191" t="s">
        <v>6221</v>
      </c>
      <c r="AP301" s="191" t="s">
        <v>104</v>
      </c>
      <c r="AQ301" s="191" t="s">
        <v>105</v>
      </c>
      <c r="AR301" s="191" t="s">
        <v>106</v>
      </c>
      <c r="AS301" s="191" t="s">
        <v>6232</v>
      </c>
      <c r="AT301" s="191" t="s">
        <v>488</v>
      </c>
      <c r="AU301" s="191" t="s">
        <v>6233</v>
      </c>
      <c r="AV301" s="191" t="s">
        <v>104</v>
      </c>
      <c r="AW301" s="191" t="s">
        <v>204</v>
      </c>
      <c r="AX301" s="191"/>
      <c r="AY301" s="192" t="s">
        <v>454</v>
      </c>
      <c r="AZ301" s="192" t="s">
        <v>416</v>
      </c>
      <c r="BA301" s="91" t="s">
        <v>108</v>
      </c>
      <c r="BB301" s="90">
        <v>0</v>
      </c>
      <c r="BC301" s="93" t="s">
        <v>102</v>
      </c>
      <c r="BD301" s="93" t="s">
        <v>102</v>
      </c>
      <c r="BE301" s="93" t="s">
        <v>102</v>
      </c>
      <c r="BF301" s="93" t="s">
        <v>102</v>
      </c>
      <c r="BG301" s="97" t="s">
        <v>108</v>
      </c>
      <c r="BH301" s="93" t="s">
        <v>108</v>
      </c>
      <c r="BI301" s="93" t="s">
        <v>102</v>
      </c>
      <c r="BJ301" s="93" t="s">
        <v>102</v>
      </c>
      <c r="BK301" s="93" t="s">
        <v>102</v>
      </c>
      <c r="BL301" s="93" t="s">
        <v>102</v>
      </c>
      <c r="BM301" s="93" t="s">
        <v>102</v>
      </c>
      <c r="BN301" s="93" t="s">
        <v>102</v>
      </c>
      <c r="BO301" s="93" t="s">
        <v>102</v>
      </c>
      <c r="BP301" s="96" t="s">
        <v>102</v>
      </c>
      <c r="BQ301" s="90">
        <v>0</v>
      </c>
      <c r="BR301" s="93" t="s">
        <v>102</v>
      </c>
      <c r="BS301" s="93" t="s">
        <v>102</v>
      </c>
      <c r="BT301" s="93" t="s">
        <v>102</v>
      </c>
      <c r="BU301" s="93" t="s">
        <v>102</v>
      </c>
      <c r="BV301" s="97" t="s">
        <v>108</v>
      </c>
      <c r="BW301" s="93" t="s">
        <v>108</v>
      </c>
      <c r="BX301" s="95" t="s">
        <v>102</v>
      </c>
      <c r="BY301" s="93" t="s">
        <v>102</v>
      </c>
      <c r="BZ301" s="93" t="s">
        <v>102</v>
      </c>
      <c r="CA301" s="93" t="s">
        <v>102</v>
      </c>
      <c r="CB301" s="93" t="s">
        <v>102</v>
      </c>
      <c r="CC301" s="93" t="s">
        <v>102</v>
      </c>
      <c r="CD301" s="93" t="s">
        <v>102</v>
      </c>
      <c r="CE301" s="193" t="s">
        <v>102</v>
      </c>
      <c r="CF301" s="194" t="s">
        <v>436</v>
      </c>
      <c r="CG301" s="195" t="s">
        <v>6234</v>
      </c>
      <c r="CH301" s="101" t="s">
        <v>310</v>
      </c>
      <c r="CI301" s="102"/>
      <c r="CJ301" s="196" t="s">
        <v>6235</v>
      </c>
      <c r="CK301" s="104" t="s">
        <v>190</v>
      </c>
      <c r="CL301" s="105"/>
      <c r="CM301" s="83" t="s">
        <v>623</v>
      </c>
      <c r="CN301" s="106" t="s">
        <v>624</v>
      </c>
      <c r="CO301" s="197" t="s">
        <v>625</v>
      </c>
      <c r="CP301" s="107"/>
      <c r="CQ301" s="198" t="s">
        <v>474</v>
      </c>
      <c r="CR301" s="198" t="s">
        <v>474</v>
      </c>
      <c r="CS301" s="199"/>
      <c r="CT301" s="83" t="s">
        <v>109</v>
      </c>
      <c r="CU301" s="83" t="s">
        <v>109</v>
      </c>
      <c r="CV301" s="83">
        <v>23</v>
      </c>
      <c r="CW301" s="83" t="s">
        <v>139</v>
      </c>
      <c r="CX301" s="83">
        <v>23</v>
      </c>
      <c r="CY301" s="83" t="s">
        <v>108</v>
      </c>
      <c r="CZ301" s="83">
        <v>394541</v>
      </c>
      <c r="DA301" s="83" t="s">
        <v>581</v>
      </c>
      <c r="DB301" s="83" t="s">
        <v>152</v>
      </c>
      <c r="DC301" s="83" t="s">
        <v>500</v>
      </c>
      <c r="DD301" s="83">
        <v>6798</v>
      </c>
      <c r="DE301" s="83" t="s">
        <v>606</v>
      </c>
      <c r="DF301" s="83" t="s">
        <v>152</v>
      </c>
      <c r="DG301" s="83" t="s">
        <v>500</v>
      </c>
      <c r="DH301" s="83"/>
      <c r="DI301" s="85">
        <v>43646</v>
      </c>
      <c r="DJ301" s="83" t="s">
        <v>584</v>
      </c>
      <c r="DK301" s="83" t="s">
        <v>102</v>
      </c>
      <c r="DL301" s="83" t="s">
        <v>482</v>
      </c>
      <c r="DM301" s="83">
        <v>0</v>
      </c>
      <c r="DN301" s="83" t="s">
        <v>483</v>
      </c>
      <c r="DO301" s="83">
        <v>1</v>
      </c>
      <c r="DP301" s="83">
        <v>4</v>
      </c>
      <c r="DQ301" s="83"/>
      <c r="DR301" s="83" t="s">
        <v>108</v>
      </c>
      <c r="DS301" s="83" t="s">
        <v>497</v>
      </c>
      <c r="DU301" s="215" t="s">
        <v>269</v>
      </c>
      <c r="DV301" s="136">
        <v>1</v>
      </c>
      <c r="DW301" s="136">
        <v>3</v>
      </c>
      <c r="DX301" s="215" t="s">
        <v>269</v>
      </c>
      <c r="DY301" s="215" t="s">
        <v>269</v>
      </c>
      <c r="DZ301" s="215" t="s">
        <v>269</v>
      </c>
      <c r="EA301" s="215" t="s">
        <v>269</v>
      </c>
      <c r="EB301" s="215" t="s">
        <v>269</v>
      </c>
      <c r="EC301" s="215" t="s">
        <v>269</v>
      </c>
      <c r="ED301" s="215" t="s">
        <v>269</v>
      </c>
      <c r="EE301" s="215" t="s">
        <v>269</v>
      </c>
    </row>
    <row r="302" spans="1:135" ht="28.8" x14ac:dyDescent="0.55000000000000004">
      <c r="A302" s="83" t="s">
        <v>130</v>
      </c>
      <c r="B302" s="136">
        <v>545993</v>
      </c>
      <c r="C302" t="s">
        <v>953</v>
      </c>
      <c r="D302" s="83" t="s">
        <v>228</v>
      </c>
      <c r="E302" s="138">
        <v>385635229859</v>
      </c>
      <c r="F302" s="83" t="s">
        <v>114</v>
      </c>
      <c r="G302" s="85">
        <v>43643</v>
      </c>
      <c r="H302" s="211" t="s">
        <v>98</v>
      </c>
      <c r="I302" s="84" t="s">
        <v>610</v>
      </c>
      <c r="J302" s="207" t="s">
        <v>627</v>
      </c>
      <c r="K302" s="208" t="s">
        <v>630</v>
      </c>
      <c r="L302" s="83" t="s">
        <v>108</v>
      </c>
      <c r="M302" s="184">
        <v>24478</v>
      </c>
      <c r="N302" s="184"/>
      <c r="O302" s="85" t="s">
        <v>102</v>
      </c>
      <c r="P302" s="185">
        <v>42491</v>
      </c>
      <c r="Q302" s="186" t="s">
        <v>203</v>
      </c>
      <c r="R302" s="186"/>
      <c r="S302" s="186"/>
      <c r="T302" s="187"/>
      <c r="U302" s="188" t="s">
        <v>296</v>
      </c>
      <c r="V302" s="188" t="s">
        <v>297</v>
      </c>
      <c r="W302" s="188" t="s">
        <v>297</v>
      </c>
      <c r="X302" s="189" t="s">
        <v>167</v>
      </c>
      <c r="Y302" s="190"/>
      <c r="Z302" s="83">
        <v>700</v>
      </c>
      <c r="AA302" s="83" t="s">
        <v>193</v>
      </c>
      <c r="AB302" s="83" t="s">
        <v>181</v>
      </c>
      <c r="AC302" s="83" t="s">
        <v>102</v>
      </c>
      <c r="AD302" s="83" t="s">
        <v>6236</v>
      </c>
      <c r="AE302" s="83" t="s">
        <v>102</v>
      </c>
      <c r="AF302" s="83" t="s">
        <v>102</v>
      </c>
      <c r="AG302" s="83" t="s">
        <v>119</v>
      </c>
      <c r="AH302" s="83" t="s">
        <v>6237</v>
      </c>
      <c r="AI302" s="83" t="s">
        <v>104</v>
      </c>
      <c r="AJ302" s="83" t="s">
        <v>105</v>
      </c>
      <c r="AK302" s="191" t="s">
        <v>6236</v>
      </c>
      <c r="AL302" s="191" t="s">
        <v>102</v>
      </c>
      <c r="AM302" s="191" t="s">
        <v>102</v>
      </c>
      <c r="AN302" s="191" t="s">
        <v>119</v>
      </c>
      <c r="AO302" s="191" t="s">
        <v>6237</v>
      </c>
      <c r="AP302" s="191" t="s">
        <v>104</v>
      </c>
      <c r="AQ302" s="191" t="s">
        <v>105</v>
      </c>
      <c r="AR302" s="191" t="s">
        <v>106</v>
      </c>
      <c r="AS302" s="191" t="s">
        <v>6236</v>
      </c>
      <c r="AT302" s="191" t="s">
        <v>485</v>
      </c>
      <c r="AU302" s="191" t="s">
        <v>6237</v>
      </c>
      <c r="AV302" s="191" t="s">
        <v>104</v>
      </c>
      <c r="AW302" s="191" t="s">
        <v>204</v>
      </c>
      <c r="AX302" s="191"/>
      <c r="AY302" s="192" t="s">
        <v>454</v>
      </c>
      <c r="AZ302" s="192" t="s">
        <v>416</v>
      </c>
      <c r="BA302" s="91" t="s">
        <v>108</v>
      </c>
      <c r="BB302" s="90">
        <v>0</v>
      </c>
      <c r="BC302" s="93" t="s">
        <v>102</v>
      </c>
      <c r="BD302" s="93" t="s">
        <v>102</v>
      </c>
      <c r="BE302" s="93" t="s">
        <v>102</v>
      </c>
      <c r="BF302" s="93" t="s">
        <v>102</v>
      </c>
      <c r="BG302" s="97" t="s">
        <v>108</v>
      </c>
      <c r="BH302" s="93" t="s">
        <v>108</v>
      </c>
      <c r="BI302" s="93" t="s">
        <v>102</v>
      </c>
      <c r="BJ302" s="93" t="s">
        <v>102</v>
      </c>
      <c r="BK302" s="93" t="s">
        <v>102</v>
      </c>
      <c r="BL302" s="93" t="s">
        <v>102</v>
      </c>
      <c r="BM302" s="93" t="s">
        <v>102</v>
      </c>
      <c r="BN302" s="93" t="s">
        <v>102</v>
      </c>
      <c r="BO302" s="93" t="s">
        <v>102</v>
      </c>
      <c r="BP302" s="96" t="s">
        <v>102</v>
      </c>
      <c r="BQ302" s="90">
        <v>0</v>
      </c>
      <c r="BR302" s="93" t="s">
        <v>102</v>
      </c>
      <c r="BS302" s="93" t="s">
        <v>102</v>
      </c>
      <c r="BT302" s="93" t="s">
        <v>102</v>
      </c>
      <c r="BU302" s="93" t="s">
        <v>102</v>
      </c>
      <c r="BV302" s="97" t="s">
        <v>108</v>
      </c>
      <c r="BW302" s="93" t="s">
        <v>108</v>
      </c>
      <c r="BX302" s="95" t="s">
        <v>102</v>
      </c>
      <c r="BY302" s="93" t="s">
        <v>102</v>
      </c>
      <c r="BZ302" s="93" t="s">
        <v>102</v>
      </c>
      <c r="CA302" s="93" t="s">
        <v>102</v>
      </c>
      <c r="CB302" s="93" t="s">
        <v>102</v>
      </c>
      <c r="CC302" s="93" t="s">
        <v>102</v>
      </c>
      <c r="CD302" s="93" t="s">
        <v>102</v>
      </c>
      <c r="CE302" s="193" t="s">
        <v>102</v>
      </c>
      <c r="CF302" s="194" t="s">
        <v>436</v>
      </c>
      <c r="CG302" s="195" t="s">
        <v>6238</v>
      </c>
      <c r="CH302" s="101" t="s">
        <v>563</v>
      </c>
      <c r="CI302" s="102"/>
      <c r="CJ302" s="196" t="s">
        <v>577</v>
      </c>
      <c r="CK302" s="104" t="s">
        <v>190</v>
      </c>
      <c r="CL302" s="105"/>
      <c r="CM302" s="83" t="s">
        <v>578</v>
      </c>
      <c r="CN302" s="106" t="s">
        <v>108</v>
      </c>
      <c r="CO302" s="197" t="s">
        <v>566</v>
      </c>
      <c r="CP302" s="107"/>
      <c r="CQ302" s="198" t="s">
        <v>107</v>
      </c>
      <c r="CR302" s="198" t="s">
        <v>107</v>
      </c>
      <c r="CS302" s="199"/>
      <c r="CT302" s="83" t="s">
        <v>109</v>
      </c>
      <c r="CU302" s="83" t="s">
        <v>109</v>
      </c>
      <c r="CV302" s="83">
        <v>95</v>
      </c>
      <c r="CW302" s="83" t="s">
        <v>270</v>
      </c>
      <c r="CX302" s="83">
        <v>95</v>
      </c>
      <c r="CY302" s="83" t="s">
        <v>108</v>
      </c>
      <c r="CZ302" s="83">
        <v>395860.5</v>
      </c>
      <c r="DA302" s="83" t="s">
        <v>6239</v>
      </c>
      <c r="DB302" s="83" t="s">
        <v>118</v>
      </c>
      <c r="DC302" s="83" t="s">
        <v>108</v>
      </c>
      <c r="DD302" s="83">
        <v>6231</v>
      </c>
      <c r="DE302" s="83" t="s">
        <v>173</v>
      </c>
      <c r="DF302" s="83" t="s">
        <v>118</v>
      </c>
      <c r="DG302" s="83" t="s">
        <v>500</v>
      </c>
      <c r="DH302" s="83"/>
      <c r="DI302" s="85">
        <v>43646</v>
      </c>
      <c r="DJ302" s="83" t="s">
        <v>584</v>
      </c>
      <c r="DK302" s="83" t="s">
        <v>102</v>
      </c>
      <c r="DL302" s="83" t="s">
        <v>482</v>
      </c>
      <c r="DM302" s="83">
        <v>0</v>
      </c>
      <c r="DN302" s="83" t="s">
        <v>483</v>
      </c>
      <c r="DO302" s="83">
        <v>1</v>
      </c>
      <c r="DP302" s="83">
        <v>6</v>
      </c>
      <c r="DQ302" s="83"/>
      <c r="DR302" s="83" t="s">
        <v>108</v>
      </c>
      <c r="DS302" s="83" t="s">
        <v>497</v>
      </c>
      <c r="DU302" s="215" t="s">
        <v>269</v>
      </c>
      <c r="DV302" s="136">
        <v>1</v>
      </c>
      <c r="DW302" s="136">
        <v>3</v>
      </c>
      <c r="DX302" s="215" t="s">
        <v>269</v>
      </c>
      <c r="DY302" s="215" t="s">
        <v>269</v>
      </c>
      <c r="DZ302" s="215" t="s">
        <v>269</v>
      </c>
      <c r="EA302" s="215" t="s">
        <v>269</v>
      </c>
      <c r="EB302" s="215" t="s">
        <v>269</v>
      </c>
      <c r="EC302" s="215" t="s">
        <v>269</v>
      </c>
      <c r="ED302" s="215" t="s">
        <v>269</v>
      </c>
      <c r="EE302" s="215" t="s">
        <v>269</v>
      </c>
    </row>
    <row r="303" spans="1:135" ht="57.6" x14ac:dyDescent="0.55000000000000004">
      <c r="A303" s="83" t="s">
        <v>130</v>
      </c>
      <c r="B303" s="136">
        <v>366343</v>
      </c>
      <c r="C303" t="s">
        <v>954</v>
      </c>
      <c r="D303" s="83" t="s">
        <v>228</v>
      </c>
      <c r="E303" s="138">
        <v>999448133439</v>
      </c>
      <c r="F303" s="83" t="s">
        <v>143</v>
      </c>
      <c r="G303" s="85">
        <v>43620</v>
      </c>
      <c r="H303" s="83" t="s">
        <v>98</v>
      </c>
      <c r="I303" s="84" t="s">
        <v>612</v>
      </c>
      <c r="J303" s="207" t="s">
        <v>628</v>
      </c>
      <c r="K303" s="208" t="s">
        <v>633</v>
      </c>
      <c r="L303" s="83" t="s">
        <v>108</v>
      </c>
      <c r="M303" s="184" t="s">
        <v>102</v>
      </c>
      <c r="N303" s="184" t="s">
        <v>556</v>
      </c>
      <c r="O303" s="85" t="s">
        <v>102</v>
      </c>
      <c r="P303" s="185">
        <v>42491</v>
      </c>
      <c r="Q303" s="186" t="s">
        <v>202</v>
      </c>
      <c r="R303" s="186" t="s">
        <v>613</v>
      </c>
      <c r="S303" s="186"/>
      <c r="T303" s="187"/>
      <c r="U303" s="188" t="s">
        <v>295</v>
      </c>
      <c r="V303" s="188" t="s">
        <v>205</v>
      </c>
      <c r="W303" s="188" t="s">
        <v>295</v>
      </c>
      <c r="X303" s="189" t="s">
        <v>107</v>
      </c>
      <c r="Y303" s="190" t="s">
        <v>614</v>
      </c>
      <c r="Z303" s="83">
        <v>700</v>
      </c>
      <c r="AA303" s="83" t="s">
        <v>193</v>
      </c>
      <c r="AB303" s="83" t="s">
        <v>181</v>
      </c>
      <c r="AC303" s="83" t="s">
        <v>102</v>
      </c>
      <c r="AD303" s="83" t="s">
        <v>6240</v>
      </c>
      <c r="AE303" s="83" t="s">
        <v>6241</v>
      </c>
      <c r="AF303" s="83" t="s">
        <v>102</v>
      </c>
      <c r="AG303" s="83" t="s">
        <v>175</v>
      </c>
      <c r="AH303" s="83" t="s">
        <v>6242</v>
      </c>
      <c r="AI303" s="83" t="s">
        <v>104</v>
      </c>
      <c r="AJ303" s="83" t="s">
        <v>105</v>
      </c>
      <c r="AK303" s="191" t="s">
        <v>6240</v>
      </c>
      <c r="AL303" s="191" t="s">
        <v>6241</v>
      </c>
      <c r="AM303" s="191" t="s">
        <v>102</v>
      </c>
      <c r="AN303" s="191" t="s">
        <v>175</v>
      </c>
      <c r="AO303" s="191" t="s">
        <v>6242</v>
      </c>
      <c r="AP303" s="191" t="s">
        <v>104</v>
      </c>
      <c r="AQ303" s="191" t="s">
        <v>105</v>
      </c>
      <c r="AR303" s="191" t="s">
        <v>106</v>
      </c>
      <c r="AS303" s="191"/>
      <c r="AT303" s="191"/>
      <c r="AU303" s="191"/>
      <c r="AV303" s="191"/>
      <c r="AW303" s="191"/>
      <c r="AX303" s="191" t="s">
        <v>575</v>
      </c>
      <c r="AY303" s="192" t="s">
        <v>454</v>
      </c>
      <c r="AZ303" s="192" t="s">
        <v>108</v>
      </c>
      <c r="BA303" s="91" t="s">
        <v>108</v>
      </c>
      <c r="BB303" s="90">
        <v>0</v>
      </c>
      <c r="BC303" s="93" t="s">
        <v>102</v>
      </c>
      <c r="BD303" s="93" t="s">
        <v>102</v>
      </c>
      <c r="BE303" s="93" t="s">
        <v>102</v>
      </c>
      <c r="BF303" s="93" t="s">
        <v>102</v>
      </c>
      <c r="BG303" s="97" t="s">
        <v>108</v>
      </c>
      <c r="BH303" s="93" t="s">
        <v>108</v>
      </c>
      <c r="BI303" s="93" t="s">
        <v>102</v>
      </c>
      <c r="BJ303" s="93" t="s">
        <v>102</v>
      </c>
      <c r="BK303" s="93" t="s">
        <v>102</v>
      </c>
      <c r="BL303" s="93" t="s">
        <v>102</v>
      </c>
      <c r="BM303" s="93" t="s">
        <v>102</v>
      </c>
      <c r="BN303" s="93" t="s">
        <v>102</v>
      </c>
      <c r="BO303" s="93" t="s">
        <v>102</v>
      </c>
      <c r="BP303" s="96" t="s">
        <v>102</v>
      </c>
      <c r="BQ303" s="90">
        <v>0</v>
      </c>
      <c r="BR303" s="93" t="s">
        <v>102</v>
      </c>
      <c r="BS303" s="93" t="s">
        <v>102</v>
      </c>
      <c r="BT303" s="93" t="s">
        <v>102</v>
      </c>
      <c r="BU303" s="93" t="s">
        <v>102</v>
      </c>
      <c r="BV303" s="97" t="s">
        <v>108</v>
      </c>
      <c r="BW303" s="93" t="s">
        <v>108</v>
      </c>
      <c r="BX303" s="95" t="s">
        <v>102</v>
      </c>
      <c r="BY303" s="93" t="s">
        <v>102</v>
      </c>
      <c r="BZ303" s="93" t="s">
        <v>102</v>
      </c>
      <c r="CA303" s="93" t="s">
        <v>102</v>
      </c>
      <c r="CB303" s="93" t="s">
        <v>102</v>
      </c>
      <c r="CC303" s="93" t="s">
        <v>102</v>
      </c>
      <c r="CD303" s="93" t="s">
        <v>102</v>
      </c>
      <c r="CE303" s="193" t="s">
        <v>102</v>
      </c>
      <c r="CF303" s="194" t="s">
        <v>508</v>
      </c>
      <c r="CG303" s="195" t="s">
        <v>102</v>
      </c>
      <c r="CH303" s="101" t="e">
        <v>#N/A</v>
      </c>
      <c r="CI303" s="102" t="s">
        <v>580</v>
      </c>
      <c r="CJ303" s="196" t="s">
        <v>108</v>
      </c>
      <c r="CK303" s="104" t="s">
        <v>109</v>
      </c>
      <c r="CL303" s="105" t="s">
        <v>579</v>
      </c>
      <c r="CM303" s="83" t="s">
        <v>108</v>
      </c>
      <c r="CN303" s="106" t="s">
        <v>108</v>
      </c>
      <c r="CO303" s="197" t="s">
        <v>108</v>
      </c>
      <c r="CP303" s="107"/>
      <c r="CQ303" s="198" t="s">
        <v>474</v>
      </c>
      <c r="CR303" s="198" t="s">
        <v>474</v>
      </c>
      <c r="CS303" s="199" t="s">
        <v>616</v>
      </c>
      <c r="CT303" s="83" t="s">
        <v>109</v>
      </c>
      <c r="CU303" s="83" t="s">
        <v>109</v>
      </c>
      <c r="CV303" s="83">
        <v>82</v>
      </c>
      <c r="CW303" s="83" t="s">
        <v>112</v>
      </c>
      <c r="CX303" s="83">
        <v>82</v>
      </c>
      <c r="CY303" s="83" t="s">
        <v>6243</v>
      </c>
      <c r="CZ303" s="83">
        <v>397180</v>
      </c>
      <c r="DA303" s="83" t="s">
        <v>138</v>
      </c>
      <c r="DB303" s="83" t="s">
        <v>124</v>
      </c>
      <c r="DC303" s="83" t="s">
        <v>501</v>
      </c>
      <c r="DD303" s="83">
        <v>7090</v>
      </c>
      <c r="DE303" s="83" t="s">
        <v>582</v>
      </c>
      <c r="DF303" s="83" t="s">
        <v>145</v>
      </c>
      <c r="DG303" s="83" t="s">
        <v>501</v>
      </c>
      <c r="DH303" s="83" t="s">
        <v>582</v>
      </c>
      <c r="DI303" s="85">
        <v>43646</v>
      </c>
      <c r="DJ303" s="83" t="s">
        <v>584</v>
      </c>
      <c r="DK303" s="83" t="s">
        <v>102</v>
      </c>
      <c r="DL303" s="83" t="s">
        <v>482</v>
      </c>
      <c r="DM303" s="83">
        <v>0</v>
      </c>
      <c r="DN303" s="83" t="s">
        <v>238</v>
      </c>
      <c r="DO303" s="83">
        <v>1</v>
      </c>
      <c r="DP303" s="83">
        <v>2</v>
      </c>
      <c r="DQ303" s="83"/>
      <c r="DR303" s="83" t="s">
        <v>108</v>
      </c>
      <c r="DS303" s="83" t="s">
        <v>497</v>
      </c>
      <c r="DU303" s="215" t="s">
        <v>269</v>
      </c>
      <c r="DV303" s="136">
        <v>1</v>
      </c>
      <c r="DW303" s="136">
        <v>3</v>
      </c>
      <c r="DX303" s="215" t="s">
        <v>269</v>
      </c>
      <c r="DY303" s="215" t="s">
        <v>269</v>
      </c>
      <c r="DZ303" s="215" t="s">
        <v>269</v>
      </c>
      <c r="EA303" s="215" t="s">
        <v>269</v>
      </c>
      <c r="EB303" s="215" t="s">
        <v>269</v>
      </c>
      <c r="EC303" s="215" t="s">
        <v>269</v>
      </c>
      <c r="ED303" s="215" t="s">
        <v>269</v>
      </c>
      <c r="EE303" s="215" t="s">
        <v>269</v>
      </c>
    </row>
    <row r="304" spans="1:135" ht="28.8" x14ac:dyDescent="0.55000000000000004">
      <c r="A304" s="83" t="s">
        <v>130</v>
      </c>
      <c r="B304" s="136">
        <v>445196</v>
      </c>
      <c r="C304" t="s">
        <v>955</v>
      </c>
      <c r="D304" s="83" t="s">
        <v>228</v>
      </c>
      <c r="E304" s="138">
        <v>139542950630</v>
      </c>
      <c r="F304" s="83" t="s">
        <v>114</v>
      </c>
      <c r="G304" s="85">
        <v>43634</v>
      </c>
      <c r="H304" s="83" t="s">
        <v>98</v>
      </c>
      <c r="I304" s="84" t="s">
        <v>618</v>
      </c>
      <c r="J304" s="207" t="s">
        <v>629</v>
      </c>
      <c r="K304" s="208" t="s">
        <v>634</v>
      </c>
      <c r="L304" s="83" t="s">
        <v>108</v>
      </c>
      <c r="M304" s="184">
        <v>27568</v>
      </c>
      <c r="N304" s="184"/>
      <c r="O304" s="85" t="s">
        <v>102</v>
      </c>
      <c r="P304" s="185">
        <v>43013</v>
      </c>
      <c r="Q304" s="186" t="s">
        <v>203</v>
      </c>
      <c r="R304" s="186"/>
      <c r="S304" s="186"/>
      <c r="T304" s="187"/>
      <c r="U304" s="188" t="s">
        <v>296</v>
      </c>
      <c r="V304" s="188" t="s">
        <v>205</v>
      </c>
      <c r="W304" s="189" t="s">
        <v>619</v>
      </c>
      <c r="X304" s="189" t="s">
        <v>107</v>
      </c>
      <c r="Y304" s="190" t="s">
        <v>614</v>
      </c>
      <c r="Z304" s="83">
        <v>700</v>
      </c>
      <c r="AA304" s="83" t="s">
        <v>193</v>
      </c>
      <c r="AB304" s="83" t="s">
        <v>181</v>
      </c>
      <c r="AC304" s="83" t="s">
        <v>102</v>
      </c>
      <c r="AD304" s="83" t="s">
        <v>6244</v>
      </c>
      <c r="AE304" s="83" t="s">
        <v>102</v>
      </c>
      <c r="AF304" s="83" t="s">
        <v>102</v>
      </c>
      <c r="AG304" s="83" t="s">
        <v>174</v>
      </c>
      <c r="AH304" s="83" t="s">
        <v>6233</v>
      </c>
      <c r="AI304" s="83" t="s">
        <v>104</v>
      </c>
      <c r="AJ304" s="83" t="s">
        <v>105</v>
      </c>
      <c r="AK304" s="191" t="s">
        <v>6244</v>
      </c>
      <c r="AL304" s="191" t="s">
        <v>102</v>
      </c>
      <c r="AM304" s="191" t="s">
        <v>102</v>
      </c>
      <c r="AN304" s="191" t="s">
        <v>174</v>
      </c>
      <c r="AO304" s="191" t="s">
        <v>6233</v>
      </c>
      <c r="AP304" s="191" t="s">
        <v>104</v>
      </c>
      <c r="AQ304" s="191" t="s">
        <v>105</v>
      </c>
      <c r="AR304" s="191" t="s">
        <v>106</v>
      </c>
      <c r="AS304" s="191" t="s">
        <v>6244</v>
      </c>
      <c r="AT304" s="191" t="s">
        <v>488</v>
      </c>
      <c r="AU304" s="191" t="s">
        <v>6245</v>
      </c>
      <c r="AV304" s="191" t="s">
        <v>104</v>
      </c>
      <c r="AW304" s="191" t="s">
        <v>204</v>
      </c>
      <c r="AX304" s="191"/>
      <c r="AY304" s="192" t="s">
        <v>454</v>
      </c>
      <c r="AZ304" s="192" t="s">
        <v>416</v>
      </c>
      <c r="BA304" s="91" t="s">
        <v>108</v>
      </c>
      <c r="BB304" s="90">
        <v>0</v>
      </c>
      <c r="BC304" s="93" t="s">
        <v>102</v>
      </c>
      <c r="BD304" s="93" t="s">
        <v>102</v>
      </c>
      <c r="BE304" s="93" t="s">
        <v>102</v>
      </c>
      <c r="BF304" s="93" t="s">
        <v>102</v>
      </c>
      <c r="BG304" s="97" t="s">
        <v>108</v>
      </c>
      <c r="BH304" s="93" t="s">
        <v>108</v>
      </c>
      <c r="BI304" s="93" t="s">
        <v>102</v>
      </c>
      <c r="BJ304" s="93" t="s">
        <v>102</v>
      </c>
      <c r="BK304" s="93" t="s">
        <v>102</v>
      </c>
      <c r="BL304" s="93" t="s">
        <v>102</v>
      </c>
      <c r="BM304" s="93" t="s">
        <v>102</v>
      </c>
      <c r="BN304" s="93" t="s">
        <v>102</v>
      </c>
      <c r="BO304" s="93" t="s">
        <v>102</v>
      </c>
      <c r="BP304" s="96" t="s">
        <v>102</v>
      </c>
      <c r="BQ304" s="90">
        <v>0</v>
      </c>
      <c r="BR304" s="93" t="s">
        <v>102</v>
      </c>
      <c r="BS304" s="93" t="s">
        <v>102</v>
      </c>
      <c r="BT304" s="93" t="s">
        <v>102</v>
      </c>
      <c r="BU304" s="93" t="s">
        <v>102</v>
      </c>
      <c r="BV304" s="97" t="s">
        <v>108</v>
      </c>
      <c r="BW304" s="93" t="s">
        <v>108</v>
      </c>
      <c r="BX304" s="95" t="s">
        <v>102</v>
      </c>
      <c r="BY304" s="93" t="s">
        <v>102</v>
      </c>
      <c r="BZ304" s="93" t="s">
        <v>102</v>
      </c>
      <c r="CA304" s="93" t="s">
        <v>102</v>
      </c>
      <c r="CB304" s="93" t="s">
        <v>102</v>
      </c>
      <c r="CC304" s="93" t="s">
        <v>102</v>
      </c>
      <c r="CD304" s="93" t="s">
        <v>102</v>
      </c>
      <c r="CE304" s="193" t="s">
        <v>102</v>
      </c>
      <c r="CF304" s="194" t="s">
        <v>436</v>
      </c>
      <c r="CG304" s="195" t="s">
        <v>6246</v>
      </c>
      <c r="CH304" s="101" t="s">
        <v>310</v>
      </c>
      <c r="CI304" s="102"/>
      <c r="CJ304" s="196" t="s">
        <v>6247</v>
      </c>
      <c r="CK304" s="104" t="s">
        <v>190</v>
      </c>
      <c r="CL304" s="105"/>
      <c r="CM304" s="83" t="s">
        <v>623</v>
      </c>
      <c r="CN304" s="106" t="s">
        <v>624</v>
      </c>
      <c r="CO304" s="197" t="s">
        <v>625</v>
      </c>
      <c r="CP304" s="107"/>
      <c r="CQ304" s="198" t="s">
        <v>474</v>
      </c>
      <c r="CR304" s="198" t="s">
        <v>474</v>
      </c>
      <c r="CS304" s="199"/>
      <c r="CT304" s="83" t="s">
        <v>109</v>
      </c>
      <c r="CU304" s="83" t="s">
        <v>109</v>
      </c>
      <c r="CV304" s="83">
        <v>13</v>
      </c>
      <c r="CW304" s="83" t="s">
        <v>139</v>
      </c>
      <c r="CX304" s="83">
        <v>13</v>
      </c>
      <c r="CY304" s="83" t="s">
        <v>108</v>
      </c>
      <c r="CZ304" s="83">
        <v>398499.5</v>
      </c>
      <c r="DA304" s="83" t="s">
        <v>581</v>
      </c>
      <c r="DB304" s="83" t="s">
        <v>152</v>
      </c>
      <c r="DC304" s="83" t="s">
        <v>500</v>
      </c>
      <c r="DD304" s="83">
        <v>1248</v>
      </c>
      <c r="DE304" s="83" t="s">
        <v>606</v>
      </c>
      <c r="DF304" s="83" t="s">
        <v>152</v>
      </c>
      <c r="DG304" s="83" t="s">
        <v>500</v>
      </c>
      <c r="DH304" s="83"/>
      <c r="DI304" s="85">
        <v>43646</v>
      </c>
      <c r="DJ304" s="83" t="s">
        <v>584</v>
      </c>
      <c r="DK304" s="83" t="s">
        <v>102</v>
      </c>
      <c r="DL304" s="83" t="s">
        <v>482</v>
      </c>
      <c r="DM304" s="83">
        <v>0</v>
      </c>
      <c r="DN304" s="83" t="s">
        <v>483</v>
      </c>
      <c r="DO304" s="83">
        <v>1</v>
      </c>
      <c r="DP304" s="83">
        <v>4</v>
      </c>
      <c r="DQ304" s="83"/>
      <c r="DR304" s="83" t="s">
        <v>108</v>
      </c>
      <c r="DS304" s="83" t="s">
        <v>497</v>
      </c>
      <c r="DU304" s="215" t="s">
        <v>269</v>
      </c>
      <c r="DV304" s="136">
        <v>1</v>
      </c>
      <c r="DW304" s="136">
        <v>3</v>
      </c>
      <c r="DX304" s="215" t="s">
        <v>269</v>
      </c>
      <c r="DY304" s="215" t="s">
        <v>269</v>
      </c>
      <c r="DZ304" s="215" t="s">
        <v>269</v>
      </c>
      <c r="EA304" s="215" t="s">
        <v>269</v>
      </c>
      <c r="EB304" s="215" t="s">
        <v>269</v>
      </c>
      <c r="EC304" s="215" t="s">
        <v>269</v>
      </c>
      <c r="ED304" s="215" t="s">
        <v>269</v>
      </c>
      <c r="EE304" s="215" t="s">
        <v>269</v>
      </c>
    </row>
    <row r="305" spans="1:135" ht="28.8" x14ac:dyDescent="0.55000000000000004">
      <c r="A305" s="83" t="s">
        <v>130</v>
      </c>
      <c r="B305" s="136">
        <v>788827</v>
      </c>
      <c r="C305" t="s">
        <v>956</v>
      </c>
      <c r="D305" s="83" t="s">
        <v>228</v>
      </c>
      <c r="E305" s="138">
        <v>604272388490</v>
      </c>
      <c r="F305" s="83" t="s">
        <v>114</v>
      </c>
      <c r="G305" s="85">
        <v>43643</v>
      </c>
      <c r="H305" s="211" t="s">
        <v>98</v>
      </c>
      <c r="I305" s="84" t="s">
        <v>610</v>
      </c>
      <c r="J305" s="207" t="s">
        <v>627</v>
      </c>
      <c r="K305" s="208" t="s">
        <v>630</v>
      </c>
      <c r="L305" s="83" t="s">
        <v>108</v>
      </c>
      <c r="M305" s="184">
        <v>24479</v>
      </c>
      <c r="N305" s="184"/>
      <c r="O305" s="85" t="s">
        <v>102</v>
      </c>
      <c r="P305" s="185">
        <v>42491</v>
      </c>
      <c r="Q305" s="186" t="s">
        <v>203</v>
      </c>
      <c r="R305" s="186"/>
      <c r="S305" s="186"/>
      <c r="T305" s="187"/>
      <c r="U305" s="188" t="s">
        <v>296</v>
      </c>
      <c r="V305" s="188" t="s">
        <v>297</v>
      </c>
      <c r="W305" s="188" t="s">
        <v>297</v>
      </c>
      <c r="X305" s="189" t="s">
        <v>167</v>
      </c>
      <c r="Y305" s="190"/>
      <c r="Z305" s="83">
        <v>700</v>
      </c>
      <c r="AA305" s="83" t="s">
        <v>193</v>
      </c>
      <c r="AB305" s="83" t="s">
        <v>181</v>
      </c>
      <c r="AC305" s="83" t="s">
        <v>102</v>
      </c>
      <c r="AD305" s="83" t="s">
        <v>6248</v>
      </c>
      <c r="AE305" s="83" t="s">
        <v>102</v>
      </c>
      <c r="AF305" s="83" t="s">
        <v>102</v>
      </c>
      <c r="AG305" s="83" t="s">
        <v>119</v>
      </c>
      <c r="AH305" s="83" t="s">
        <v>6249</v>
      </c>
      <c r="AI305" s="83" t="s">
        <v>104</v>
      </c>
      <c r="AJ305" s="83" t="s">
        <v>105</v>
      </c>
      <c r="AK305" s="191" t="s">
        <v>6248</v>
      </c>
      <c r="AL305" s="191" t="s">
        <v>102</v>
      </c>
      <c r="AM305" s="191" t="s">
        <v>102</v>
      </c>
      <c r="AN305" s="191" t="s">
        <v>119</v>
      </c>
      <c r="AO305" s="191" t="s">
        <v>6249</v>
      </c>
      <c r="AP305" s="191" t="s">
        <v>104</v>
      </c>
      <c r="AQ305" s="191" t="s">
        <v>105</v>
      </c>
      <c r="AR305" s="191" t="s">
        <v>106</v>
      </c>
      <c r="AS305" s="191" t="s">
        <v>6248</v>
      </c>
      <c r="AT305" s="191" t="s">
        <v>485</v>
      </c>
      <c r="AU305" s="191" t="s">
        <v>6249</v>
      </c>
      <c r="AV305" s="191" t="s">
        <v>104</v>
      </c>
      <c r="AW305" s="191" t="s">
        <v>204</v>
      </c>
      <c r="AX305" s="191"/>
      <c r="AY305" s="192" t="s">
        <v>454</v>
      </c>
      <c r="AZ305" s="192" t="s">
        <v>416</v>
      </c>
      <c r="BA305" s="91" t="s">
        <v>108</v>
      </c>
      <c r="BB305" s="90">
        <v>0</v>
      </c>
      <c r="BC305" s="93" t="s">
        <v>102</v>
      </c>
      <c r="BD305" s="93" t="s">
        <v>102</v>
      </c>
      <c r="BE305" s="93" t="s">
        <v>102</v>
      </c>
      <c r="BF305" s="93" t="s">
        <v>102</v>
      </c>
      <c r="BG305" s="97" t="s">
        <v>108</v>
      </c>
      <c r="BH305" s="93" t="s">
        <v>108</v>
      </c>
      <c r="BI305" s="93" t="s">
        <v>102</v>
      </c>
      <c r="BJ305" s="93" t="s">
        <v>102</v>
      </c>
      <c r="BK305" s="93" t="s">
        <v>102</v>
      </c>
      <c r="BL305" s="93" t="s">
        <v>102</v>
      </c>
      <c r="BM305" s="93" t="s">
        <v>102</v>
      </c>
      <c r="BN305" s="93" t="s">
        <v>102</v>
      </c>
      <c r="BO305" s="93" t="s">
        <v>102</v>
      </c>
      <c r="BP305" s="96" t="s">
        <v>102</v>
      </c>
      <c r="BQ305" s="90">
        <v>0</v>
      </c>
      <c r="BR305" s="93" t="s">
        <v>102</v>
      </c>
      <c r="BS305" s="93" t="s">
        <v>102</v>
      </c>
      <c r="BT305" s="93" t="s">
        <v>102</v>
      </c>
      <c r="BU305" s="93" t="s">
        <v>102</v>
      </c>
      <c r="BV305" s="97" t="s">
        <v>108</v>
      </c>
      <c r="BW305" s="93" t="s">
        <v>108</v>
      </c>
      <c r="BX305" s="95" t="s">
        <v>102</v>
      </c>
      <c r="BY305" s="93" t="s">
        <v>102</v>
      </c>
      <c r="BZ305" s="93" t="s">
        <v>102</v>
      </c>
      <c r="CA305" s="93" t="s">
        <v>102</v>
      </c>
      <c r="CB305" s="93" t="s">
        <v>102</v>
      </c>
      <c r="CC305" s="93" t="s">
        <v>102</v>
      </c>
      <c r="CD305" s="93" t="s">
        <v>102</v>
      </c>
      <c r="CE305" s="193" t="s">
        <v>102</v>
      </c>
      <c r="CF305" s="194" t="s">
        <v>436</v>
      </c>
      <c r="CG305" s="195" t="s">
        <v>6250</v>
      </c>
      <c r="CH305" s="101" t="s">
        <v>563</v>
      </c>
      <c r="CI305" s="102"/>
      <c r="CJ305" s="196" t="s">
        <v>577</v>
      </c>
      <c r="CK305" s="104" t="s">
        <v>190</v>
      </c>
      <c r="CL305" s="105"/>
      <c r="CM305" s="83" t="s">
        <v>578</v>
      </c>
      <c r="CN305" s="106" t="s">
        <v>108</v>
      </c>
      <c r="CO305" s="197" t="s">
        <v>566</v>
      </c>
      <c r="CP305" s="107"/>
      <c r="CQ305" s="198" t="s">
        <v>107</v>
      </c>
      <c r="CR305" s="198" t="s">
        <v>107</v>
      </c>
      <c r="CS305" s="199"/>
      <c r="CT305" s="83" t="s">
        <v>109</v>
      </c>
      <c r="CU305" s="83" t="s">
        <v>109</v>
      </c>
      <c r="CV305" s="83">
        <v>33</v>
      </c>
      <c r="CW305" s="83" t="s">
        <v>270</v>
      </c>
      <c r="CX305" s="83">
        <v>33</v>
      </c>
      <c r="CY305" s="83" t="s">
        <v>108</v>
      </c>
      <c r="CZ305" s="83">
        <v>399819</v>
      </c>
      <c r="DA305" s="83" t="s">
        <v>6251</v>
      </c>
      <c r="DB305" s="83" t="s">
        <v>118</v>
      </c>
      <c r="DC305" s="83" t="s">
        <v>108</v>
      </c>
      <c r="DD305" s="83">
        <v>2049</v>
      </c>
      <c r="DE305" s="83" t="s">
        <v>173</v>
      </c>
      <c r="DF305" s="83" t="s">
        <v>118</v>
      </c>
      <c r="DG305" s="83" t="s">
        <v>500</v>
      </c>
      <c r="DH305" s="83"/>
      <c r="DI305" s="85">
        <v>43646</v>
      </c>
      <c r="DJ305" s="83" t="s">
        <v>584</v>
      </c>
      <c r="DK305" s="83" t="s">
        <v>102</v>
      </c>
      <c r="DL305" s="83" t="s">
        <v>482</v>
      </c>
      <c r="DM305" s="83">
        <v>0</v>
      </c>
      <c r="DN305" s="83" t="s">
        <v>483</v>
      </c>
      <c r="DO305" s="83">
        <v>1</v>
      </c>
      <c r="DP305" s="83">
        <v>5</v>
      </c>
      <c r="DQ305" s="83"/>
      <c r="DR305" s="83" t="s">
        <v>108</v>
      </c>
      <c r="DS305" s="83" t="s">
        <v>497</v>
      </c>
      <c r="DU305" s="215" t="s">
        <v>269</v>
      </c>
      <c r="DV305" s="136">
        <v>1</v>
      </c>
      <c r="DW305" s="136">
        <v>3</v>
      </c>
      <c r="DX305" s="215" t="s">
        <v>269</v>
      </c>
      <c r="DY305" s="215" t="s">
        <v>269</v>
      </c>
      <c r="DZ305" s="215" t="s">
        <v>269</v>
      </c>
      <c r="EA305" s="215" t="s">
        <v>269</v>
      </c>
      <c r="EB305" s="215" t="s">
        <v>269</v>
      </c>
      <c r="EC305" s="215" t="s">
        <v>269</v>
      </c>
      <c r="ED305" s="215" t="s">
        <v>269</v>
      </c>
      <c r="EE305" s="215" t="s">
        <v>269</v>
      </c>
    </row>
    <row r="306" spans="1:135" ht="57.6" x14ac:dyDescent="0.55000000000000004">
      <c r="A306" s="83" t="s">
        <v>130</v>
      </c>
      <c r="B306" s="136">
        <v>182392</v>
      </c>
      <c r="C306" t="s">
        <v>957</v>
      </c>
      <c r="D306" s="83" t="s">
        <v>228</v>
      </c>
      <c r="E306" s="138">
        <v>760973374893</v>
      </c>
      <c r="F306" s="83" t="s">
        <v>143</v>
      </c>
      <c r="G306" s="85">
        <v>43620</v>
      </c>
      <c r="H306" s="83" t="s">
        <v>98</v>
      </c>
      <c r="I306" s="84" t="s">
        <v>612</v>
      </c>
      <c r="J306" s="207" t="s">
        <v>628</v>
      </c>
      <c r="K306" s="208" t="s">
        <v>633</v>
      </c>
      <c r="L306" s="83" t="s">
        <v>108</v>
      </c>
      <c r="M306" s="184" t="s">
        <v>102</v>
      </c>
      <c r="N306" s="184" t="s">
        <v>556</v>
      </c>
      <c r="O306" s="85" t="s">
        <v>102</v>
      </c>
      <c r="P306" s="185">
        <v>42491</v>
      </c>
      <c r="Q306" s="186" t="s">
        <v>202</v>
      </c>
      <c r="R306" s="186" t="s">
        <v>613</v>
      </c>
      <c r="S306" s="186"/>
      <c r="T306" s="187"/>
      <c r="U306" s="188" t="s">
        <v>295</v>
      </c>
      <c r="V306" s="188" t="s">
        <v>205</v>
      </c>
      <c r="W306" s="188" t="s">
        <v>295</v>
      </c>
      <c r="X306" s="189" t="s">
        <v>107</v>
      </c>
      <c r="Y306" s="190" t="s">
        <v>614</v>
      </c>
      <c r="Z306" s="83">
        <v>700</v>
      </c>
      <c r="AA306" s="83" t="s">
        <v>193</v>
      </c>
      <c r="AB306" s="83" t="s">
        <v>181</v>
      </c>
      <c r="AC306" s="83" t="s">
        <v>102</v>
      </c>
      <c r="AD306" s="83" t="s">
        <v>6252</v>
      </c>
      <c r="AE306" s="83" t="s">
        <v>6253</v>
      </c>
      <c r="AF306" s="83" t="s">
        <v>102</v>
      </c>
      <c r="AG306" s="83" t="s">
        <v>175</v>
      </c>
      <c r="AH306" s="83" t="s">
        <v>6254</v>
      </c>
      <c r="AI306" s="83" t="s">
        <v>104</v>
      </c>
      <c r="AJ306" s="83" t="s">
        <v>105</v>
      </c>
      <c r="AK306" s="191" t="s">
        <v>6252</v>
      </c>
      <c r="AL306" s="191" t="s">
        <v>6253</v>
      </c>
      <c r="AM306" s="191" t="s">
        <v>102</v>
      </c>
      <c r="AN306" s="191" t="s">
        <v>175</v>
      </c>
      <c r="AO306" s="191" t="s">
        <v>6254</v>
      </c>
      <c r="AP306" s="191" t="s">
        <v>104</v>
      </c>
      <c r="AQ306" s="191" t="s">
        <v>105</v>
      </c>
      <c r="AR306" s="191" t="s">
        <v>106</v>
      </c>
      <c r="AS306" s="191"/>
      <c r="AT306" s="191"/>
      <c r="AU306" s="191"/>
      <c r="AV306" s="191"/>
      <c r="AW306" s="191"/>
      <c r="AX306" s="191" t="s">
        <v>575</v>
      </c>
      <c r="AY306" s="192" t="s">
        <v>454</v>
      </c>
      <c r="AZ306" s="192" t="s">
        <v>108</v>
      </c>
      <c r="BA306" s="91" t="s">
        <v>108</v>
      </c>
      <c r="BB306" s="90">
        <v>0</v>
      </c>
      <c r="BC306" s="93" t="s">
        <v>102</v>
      </c>
      <c r="BD306" s="93" t="s">
        <v>102</v>
      </c>
      <c r="BE306" s="93" t="s">
        <v>102</v>
      </c>
      <c r="BF306" s="93" t="s">
        <v>102</v>
      </c>
      <c r="BG306" s="97" t="s">
        <v>108</v>
      </c>
      <c r="BH306" s="93" t="s">
        <v>108</v>
      </c>
      <c r="BI306" s="93" t="s">
        <v>102</v>
      </c>
      <c r="BJ306" s="93" t="s">
        <v>102</v>
      </c>
      <c r="BK306" s="93" t="s">
        <v>102</v>
      </c>
      <c r="BL306" s="93" t="s">
        <v>102</v>
      </c>
      <c r="BM306" s="93" t="s">
        <v>102</v>
      </c>
      <c r="BN306" s="93" t="s">
        <v>102</v>
      </c>
      <c r="BO306" s="93" t="s">
        <v>102</v>
      </c>
      <c r="BP306" s="96" t="s">
        <v>102</v>
      </c>
      <c r="BQ306" s="90">
        <v>0</v>
      </c>
      <c r="BR306" s="93" t="s">
        <v>102</v>
      </c>
      <c r="BS306" s="93" t="s">
        <v>102</v>
      </c>
      <c r="BT306" s="93" t="s">
        <v>102</v>
      </c>
      <c r="BU306" s="93" t="s">
        <v>102</v>
      </c>
      <c r="BV306" s="97" t="s">
        <v>108</v>
      </c>
      <c r="BW306" s="93" t="s">
        <v>108</v>
      </c>
      <c r="BX306" s="95" t="s">
        <v>102</v>
      </c>
      <c r="BY306" s="93" t="s">
        <v>102</v>
      </c>
      <c r="BZ306" s="93" t="s">
        <v>102</v>
      </c>
      <c r="CA306" s="93" t="s">
        <v>102</v>
      </c>
      <c r="CB306" s="93" t="s">
        <v>102</v>
      </c>
      <c r="CC306" s="93" t="s">
        <v>102</v>
      </c>
      <c r="CD306" s="93" t="s">
        <v>102</v>
      </c>
      <c r="CE306" s="193" t="s">
        <v>102</v>
      </c>
      <c r="CF306" s="194" t="s">
        <v>508</v>
      </c>
      <c r="CG306" s="195" t="s">
        <v>102</v>
      </c>
      <c r="CH306" s="101" t="e">
        <v>#N/A</v>
      </c>
      <c r="CI306" s="102" t="s">
        <v>580</v>
      </c>
      <c r="CJ306" s="196" t="s">
        <v>108</v>
      </c>
      <c r="CK306" s="104" t="s">
        <v>109</v>
      </c>
      <c r="CL306" s="105" t="s">
        <v>579</v>
      </c>
      <c r="CM306" s="83" t="s">
        <v>108</v>
      </c>
      <c r="CN306" s="106" t="s">
        <v>108</v>
      </c>
      <c r="CO306" s="197" t="s">
        <v>108</v>
      </c>
      <c r="CP306" s="107"/>
      <c r="CQ306" s="198" t="s">
        <v>474</v>
      </c>
      <c r="CR306" s="198" t="s">
        <v>474</v>
      </c>
      <c r="CS306" s="199" t="s">
        <v>616</v>
      </c>
      <c r="CT306" s="83" t="s">
        <v>109</v>
      </c>
      <c r="CU306" s="83" t="s">
        <v>109</v>
      </c>
      <c r="CV306" s="83">
        <v>29</v>
      </c>
      <c r="CW306" s="83" t="s">
        <v>112</v>
      </c>
      <c r="CX306" s="83">
        <v>29</v>
      </c>
      <c r="CY306" s="83" t="s">
        <v>6255</v>
      </c>
      <c r="CZ306" s="83">
        <v>401138.5</v>
      </c>
      <c r="DA306" s="83" t="s">
        <v>138</v>
      </c>
      <c r="DB306" s="83" t="s">
        <v>124</v>
      </c>
      <c r="DC306" s="83" t="s">
        <v>501</v>
      </c>
      <c r="DD306" s="83">
        <v>6072</v>
      </c>
      <c r="DE306" s="83" t="s">
        <v>582</v>
      </c>
      <c r="DF306" s="83" t="s">
        <v>145</v>
      </c>
      <c r="DG306" s="83" t="s">
        <v>501</v>
      </c>
      <c r="DH306" s="83" t="s">
        <v>582</v>
      </c>
      <c r="DI306" s="85">
        <v>43646</v>
      </c>
      <c r="DJ306" s="83" t="s">
        <v>584</v>
      </c>
      <c r="DK306" s="83" t="s">
        <v>102</v>
      </c>
      <c r="DL306" s="83" t="s">
        <v>482</v>
      </c>
      <c r="DM306" s="83">
        <v>0</v>
      </c>
      <c r="DN306" s="83" t="s">
        <v>238</v>
      </c>
      <c r="DO306" s="83">
        <v>1</v>
      </c>
      <c r="DP306" s="83">
        <v>6</v>
      </c>
      <c r="DQ306" s="83"/>
      <c r="DR306" s="83" t="s">
        <v>108</v>
      </c>
      <c r="DS306" s="83" t="s">
        <v>497</v>
      </c>
      <c r="DU306" s="215" t="s">
        <v>269</v>
      </c>
      <c r="DV306" s="136">
        <v>1</v>
      </c>
      <c r="DW306" s="136">
        <v>3</v>
      </c>
      <c r="DX306" s="215" t="s">
        <v>269</v>
      </c>
      <c r="DY306" s="215" t="s">
        <v>269</v>
      </c>
      <c r="DZ306" s="215" t="s">
        <v>269</v>
      </c>
      <c r="EA306" s="215" t="s">
        <v>269</v>
      </c>
      <c r="EB306" s="215" t="s">
        <v>269</v>
      </c>
      <c r="EC306" s="215" t="s">
        <v>269</v>
      </c>
      <c r="ED306" s="215" t="s">
        <v>269</v>
      </c>
      <c r="EE306" s="215" t="s">
        <v>269</v>
      </c>
    </row>
    <row r="307" spans="1:135" ht="28.8" x14ac:dyDescent="0.55000000000000004">
      <c r="A307" s="83" t="s">
        <v>130</v>
      </c>
      <c r="B307" s="136">
        <v>291225</v>
      </c>
      <c r="C307" t="s">
        <v>958</v>
      </c>
      <c r="D307" s="83" t="s">
        <v>228</v>
      </c>
      <c r="E307" s="138">
        <v>342883122113</v>
      </c>
      <c r="F307" s="83" t="s">
        <v>114</v>
      </c>
      <c r="G307" s="85">
        <v>43634</v>
      </c>
      <c r="H307" s="83" t="s">
        <v>98</v>
      </c>
      <c r="I307" s="84" t="s">
        <v>618</v>
      </c>
      <c r="J307" s="207" t="s">
        <v>629</v>
      </c>
      <c r="K307" s="208" t="s">
        <v>634</v>
      </c>
      <c r="L307" s="83" t="s">
        <v>108</v>
      </c>
      <c r="M307" s="184">
        <v>27569</v>
      </c>
      <c r="N307" s="184"/>
      <c r="O307" s="85" t="s">
        <v>102</v>
      </c>
      <c r="P307" s="185">
        <v>43013</v>
      </c>
      <c r="Q307" s="186" t="s">
        <v>203</v>
      </c>
      <c r="R307" s="186"/>
      <c r="S307" s="186"/>
      <c r="T307" s="187"/>
      <c r="U307" s="188" t="s">
        <v>296</v>
      </c>
      <c r="V307" s="188" t="s">
        <v>205</v>
      </c>
      <c r="W307" s="189" t="s">
        <v>619</v>
      </c>
      <c r="X307" s="189" t="s">
        <v>107</v>
      </c>
      <c r="Y307" s="190" t="s">
        <v>614</v>
      </c>
      <c r="Z307" s="83">
        <v>700</v>
      </c>
      <c r="AA307" s="83" t="s">
        <v>193</v>
      </c>
      <c r="AB307" s="83" t="s">
        <v>181</v>
      </c>
      <c r="AC307" s="83" t="s">
        <v>102</v>
      </c>
      <c r="AD307" s="83" t="s">
        <v>6256</v>
      </c>
      <c r="AE307" s="83" t="s">
        <v>102</v>
      </c>
      <c r="AF307" s="83" t="s">
        <v>102</v>
      </c>
      <c r="AG307" s="83" t="s">
        <v>174</v>
      </c>
      <c r="AH307" s="83" t="s">
        <v>6245</v>
      </c>
      <c r="AI307" s="83" t="s">
        <v>104</v>
      </c>
      <c r="AJ307" s="83" t="s">
        <v>105</v>
      </c>
      <c r="AK307" s="191" t="s">
        <v>6256</v>
      </c>
      <c r="AL307" s="191" t="s">
        <v>102</v>
      </c>
      <c r="AM307" s="191" t="s">
        <v>102</v>
      </c>
      <c r="AN307" s="191" t="s">
        <v>174</v>
      </c>
      <c r="AO307" s="191" t="s">
        <v>6245</v>
      </c>
      <c r="AP307" s="191" t="s">
        <v>104</v>
      </c>
      <c r="AQ307" s="191" t="s">
        <v>105</v>
      </c>
      <c r="AR307" s="191" t="s">
        <v>106</v>
      </c>
      <c r="AS307" s="191" t="s">
        <v>6256</v>
      </c>
      <c r="AT307" s="191" t="s">
        <v>488</v>
      </c>
      <c r="AU307" s="191" t="s">
        <v>6257</v>
      </c>
      <c r="AV307" s="191" t="s">
        <v>104</v>
      </c>
      <c r="AW307" s="191" t="s">
        <v>204</v>
      </c>
      <c r="AX307" s="191"/>
      <c r="AY307" s="192" t="s">
        <v>454</v>
      </c>
      <c r="AZ307" s="192" t="s">
        <v>416</v>
      </c>
      <c r="BA307" s="91" t="s">
        <v>108</v>
      </c>
      <c r="BB307" s="90">
        <v>0</v>
      </c>
      <c r="BC307" s="93" t="s">
        <v>102</v>
      </c>
      <c r="BD307" s="93" t="s">
        <v>102</v>
      </c>
      <c r="BE307" s="93" t="s">
        <v>102</v>
      </c>
      <c r="BF307" s="93" t="s">
        <v>102</v>
      </c>
      <c r="BG307" s="97" t="s">
        <v>108</v>
      </c>
      <c r="BH307" s="93" t="s">
        <v>108</v>
      </c>
      <c r="BI307" s="93" t="s">
        <v>102</v>
      </c>
      <c r="BJ307" s="93" t="s">
        <v>102</v>
      </c>
      <c r="BK307" s="93" t="s">
        <v>102</v>
      </c>
      <c r="BL307" s="93" t="s">
        <v>102</v>
      </c>
      <c r="BM307" s="93" t="s">
        <v>102</v>
      </c>
      <c r="BN307" s="93" t="s">
        <v>102</v>
      </c>
      <c r="BO307" s="93" t="s">
        <v>102</v>
      </c>
      <c r="BP307" s="96" t="s">
        <v>102</v>
      </c>
      <c r="BQ307" s="90">
        <v>0</v>
      </c>
      <c r="BR307" s="93" t="s">
        <v>102</v>
      </c>
      <c r="BS307" s="93" t="s">
        <v>102</v>
      </c>
      <c r="BT307" s="93" t="s">
        <v>102</v>
      </c>
      <c r="BU307" s="93" t="s">
        <v>102</v>
      </c>
      <c r="BV307" s="97" t="s">
        <v>108</v>
      </c>
      <c r="BW307" s="93" t="s">
        <v>108</v>
      </c>
      <c r="BX307" s="95" t="s">
        <v>102</v>
      </c>
      <c r="BY307" s="93" t="s">
        <v>102</v>
      </c>
      <c r="BZ307" s="93" t="s">
        <v>102</v>
      </c>
      <c r="CA307" s="93" t="s">
        <v>102</v>
      </c>
      <c r="CB307" s="93" t="s">
        <v>102</v>
      </c>
      <c r="CC307" s="93" t="s">
        <v>102</v>
      </c>
      <c r="CD307" s="93" t="s">
        <v>102</v>
      </c>
      <c r="CE307" s="193" t="s">
        <v>102</v>
      </c>
      <c r="CF307" s="194" t="s">
        <v>436</v>
      </c>
      <c r="CG307" s="195" t="s">
        <v>6258</v>
      </c>
      <c r="CH307" s="101" t="s">
        <v>310</v>
      </c>
      <c r="CI307" s="102"/>
      <c r="CJ307" s="196" t="s">
        <v>6259</v>
      </c>
      <c r="CK307" s="104" t="s">
        <v>190</v>
      </c>
      <c r="CL307" s="105"/>
      <c r="CM307" s="83" t="s">
        <v>623</v>
      </c>
      <c r="CN307" s="106" t="s">
        <v>624</v>
      </c>
      <c r="CO307" s="197" t="s">
        <v>625</v>
      </c>
      <c r="CP307" s="107"/>
      <c r="CQ307" s="198" t="s">
        <v>474</v>
      </c>
      <c r="CR307" s="198" t="s">
        <v>474</v>
      </c>
      <c r="CS307" s="199"/>
      <c r="CT307" s="83" t="s">
        <v>109</v>
      </c>
      <c r="CU307" s="83" t="s">
        <v>109</v>
      </c>
      <c r="CV307" s="83">
        <v>97</v>
      </c>
      <c r="CW307" s="83" t="s">
        <v>139</v>
      </c>
      <c r="CX307" s="83">
        <v>97</v>
      </c>
      <c r="CY307" s="83" t="s">
        <v>108</v>
      </c>
      <c r="CZ307" s="83">
        <v>402458</v>
      </c>
      <c r="DA307" s="83" t="s">
        <v>581</v>
      </c>
      <c r="DB307" s="83" t="s">
        <v>152</v>
      </c>
      <c r="DC307" s="83" t="s">
        <v>500</v>
      </c>
      <c r="DD307" s="83">
        <v>6110</v>
      </c>
      <c r="DE307" s="83" t="s">
        <v>606</v>
      </c>
      <c r="DF307" s="83" t="s">
        <v>152</v>
      </c>
      <c r="DG307" s="83" t="s">
        <v>500</v>
      </c>
      <c r="DH307" s="83"/>
      <c r="DI307" s="85">
        <v>43646</v>
      </c>
      <c r="DJ307" s="83" t="s">
        <v>584</v>
      </c>
      <c r="DK307" s="83" t="s">
        <v>102</v>
      </c>
      <c r="DL307" s="83" t="s">
        <v>482</v>
      </c>
      <c r="DM307" s="83">
        <v>0</v>
      </c>
      <c r="DN307" s="83" t="s">
        <v>483</v>
      </c>
      <c r="DO307" s="83">
        <v>1</v>
      </c>
      <c r="DP307" s="83">
        <v>3</v>
      </c>
      <c r="DQ307" s="83"/>
      <c r="DR307" s="83" t="s">
        <v>108</v>
      </c>
      <c r="DS307" s="83" t="s">
        <v>497</v>
      </c>
      <c r="DU307" s="215" t="s">
        <v>269</v>
      </c>
      <c r="DV307" s="136">
        <v>1</v>
      </c>
      <c r="DW307" s="136">
        <v>3</v>
      </c>
      <c r="DX307" s="215" t="s">
        <v>269</v>
      </c>
      <c r="DY307" s="215" t="s">
        <v>269</v>
      </c>
      <c r="DZ307" s="215" t="s">
        <v>269</v>
      </c>
      <c r="EA307" s="215" t="s">
        <v>269</v>
      </c>
      <c r="EB307" s="215" t="s">
        <v>269</v>
      </c>
      <c r="EC307" s="215" t="s">
        <v>269</v>
      </c>
      <c r="ED307" s="215" t="s">
        <v>269</v>
      </c>
      <c r="EE307" s="215" t="s">
        <v>269</v>
      </c>
    </row>
    <row r="308" spans="1:135" ht="28.8" x14ac:dyDescent="0.55000000000000004">
      <c r="A308" s="83" t="s">
        <v>130</v>
      </c>
      <c r="B308" s="136">
        <v>621320</v>
      </c>
      <c r="C308" t="s">
        <v>959</v>
      </c>
      <c r="D308" s="83" t="s">
        <v>228</v>
      </c>
      <c r="E308" s="138">
        <v>370944680751</v>
      </c>
      <c r="F308" s="83" t="s">
        <v>114</v>
      </c>
      <c r="G308" s="85">
        <v>43643</v>
      </c>
      <c r="H308" s="211" t="s">
        <v>98</v>
      </c>
      <c r="I308" s="84" t="s">
        <v>610</v>
      </c>
      <c r="J308" s="207" t="s">
        <v>627</v>
      </c>
      <c r="K308" s="208" t="s">
        <v>630</v>
      </c>
      <c r="L308" s="83" t="s">
        <v>108</v>
      </c>
      <c r="M308" s="184">
        <v>24480</v>
      </c>
      <c r="N308" s="184"/>
      <c r="O308" s="85" t="s">
        <v>102</v>
      </c>
      <c r="P308" s="185">
        <v>42491</v>
      </c>
      <c r="Q308" s="186" t="s">
        <v>203</v>
      </c>
      <c r="R308" s="186"/>
      <c r="S308" s="186"/>
      <c r="T308" s="187"/>
      <c r="U308" s="188" t="s">
        <v>296</v>
      </c>
      <c r="V308" s="188" t="s">
        <v>297</v>
      </c>
      <c r="W308" s="188" t="s">
        <v>297</v>
      </c>
      <c r="X308" s="189" t="s">
        <v>167</v>
      </c>
      <c r="Y308" s="190"/>
      <c r="Z308" s="83">
        <v>700</v>
      </c>
      <c r="AA308" s="83" t="s">
        <v>193</v>
      </c>
      <c r="AB308" s="83" t="s">
        <v>181</v>
      </c>
      <c r="AC308" s="83" t="s">
        <v>102</v>
      </c>
      <c r="AD308" s="83" t="s">
        <v>6260</v>
      </c>
      <c r="AE308" s="83" t="s">
        <v>102</v>
      </c>
      <c r="AF308" s="83" t="s">
        <v>102</v>
      </c>
      <c r="AG308" s="83" t="s">
        <v>119</v>
      </c>
      <c r="AH308" s="83" t="s">
        <v>6261</v>
      </c>
      <c r="AI308" s="83" t="s">
        <v>104</v>
      </c>
      <c r="AJ308" s="83" t="s">
        <v>105</v>
      </c>
      <c r="AK308" s="191" t="s">
        <v>6260</v>
      </c>
      <c r="AL308" s="191" t="s">
        <v>102</v>
      </c>
      <c r="AM308" s="191" t="s">
        <v>102</v>
      </c>
      <c r="AN308" s="191" t="s">
        <v>119</v>
      </c>
      <c r="AO308" s="191" t="s">
        <v>6261</v>
      </c>
      <c r="AP308" s="191" t="s">
        <v>104</v>
      </c>
      <c r="AQ308" s="191" t="s">
        <v>105</v>
      </c>
      <c r="AR308" s="191" t="s">
        <v>106</v>
      </c>
      <c r="AS308" s="191" t="s">
        <v>6260</v>
      </c>
      <c r="AT308" s="191" t="s">
        <v>485</v>
      </c>
      <c r="AU308" s="191" t="s">
        <v>6261</v>
      </c>
      <c r="AV308" s="191" t="s">
        <v>104</v>
      </c>
      <c r="AW308" s="191" t="s">
        <v>204</v>
      </c>
      <c r="AX308" s="191"/>
      <c r="AY308" s="192" t="s">
        <v>454</v>
      </c>
      <c r="AZ308" s="192" t="s">
        <v>416</v>
      </c>
      <c r="BA308" s="91" t="s">
        <v>108</v>
      </c>
      <c r="BB308" s="90">
        <v>0</v>
      </c>
      <c r="BC308" s="93" t="s">
        <v>102</v>
      </c>
      <c r="BD308" s="93" t="s">
        <v>102</v>
      </c>
      <c r="BE308" s="93" t="s">
        <v>102</v>
      </c>
      <c r="BF308" s="93" t="s">
        <v>102</v>
      </c>
      <c r="BG308" s="97" t="s">
        <v>108</v>
      </c>
      <c r="BH308" s="93" t="s">
        <v>108</v>
      </c>
      <c r="BI308" s="93" t="s">
        <v>102</v>
      </c>
      <c r="BJ308" s="93" t="s">
        <v>102</v>
      </c>
      <c r="BK308" s="93" t="s">
        <v>102</v>
      </c>
      <c r="BL308" s="93" t="s">
        <v>102</v>
      </c>
      <c r="BM308" s="93" t="s">
        <v>102</v>
      </c>
      <c r="BN308" s="93" t="s">
        <v>102</v>
      </c>
      <c r="BO308" s="93" t="s">
        <v>102</v>
      </c>
      <c r="BP308" s="96" t="s">
        <v>102</v>
      </c>
      <c r="BQ308" s="90">
        <v>0</v>
      </c>
      <c r="BR308" s="93" t="s">
        <v>102</v>
      </c>
      <c r="BS308" s="93" t="s">
        <v>102</v>
      </c>
      <c r="BT308" s="93" t="s">
        <v>102</v>
      </c>
      <c r="BU308" s="93" t="s">
        <v>102</v>
      </c>
      <c r="BV308" s="97" t="s">
        <v>108</v>
      </c>
      <c r="BW308" s="93" t="s">
        <v>108</v>
      </c>
      <c r="BX308" s="95" t="s">
        <v>102</v>
      </c>
      <c r="BY308" s="93" t="s">
        <v>102</v>
      </c>
      <c r="BZ308" s="93" t="s">
        <v>102</v>
      </c>
      <c r="CA308" s="93" t="s">
        <v>102</v>
      </c>
      <c r="CB308" s="93" t="s">
        <v>102</v>
      </c>
      <c r="CC308" s="93" t="s">
        <v>102</v>
      </c>
      <c r="CD308" s="93" t="s">
        <v>102</v>
      </c>
      <c r="CE308" s="193" t="s">
        <v>102</v>
      </c>
      <c r="CF308" s="194" t="s">
        <v>436</v>
      </c>
      <c r="CG308" s="195" t="s">
        <v>6262</v>
      </c>
      <c r="CH308" s="101" t="s">
        <v>563</v>
      </c>
      <c r="CI308" s="102"/>
      <c r="CJ308" s="196" t="s">
        <v>577</v>
      </c>
      <c r="CK308" s="104" t="s">
        <v>190</v>
      </c>
      <c r="CL308" s="105"/>
      <c r="CM308" s="83" t="s">
        <v>578</v>
      </c>
      <c r="CN308" s="106" t="s">
        <v>108</v>
      </c>
      <c r="CO308" s="197" t="s">
        <v>566</v>
      </c>
      <c r="CP308" s="107"/>
      <c r="CQ308" s="198" t="s">
        <v>107</v>
      </c>
      <c r="CR308" s="198" t="s">
        <v>107</v>
      </c>
      <c r="CS308" s="199"/>
      <c r="CT308" s="83" t="s">
        <v>109</v>
      </c>
      <c r="CU308" s="83" t="s">
        <v>109</v>
      </c>
      <c r="CV308" s="83">
        <v>79</v>
      </c>
      <c r="CW308" s="83" t="s">
        <v>270</v>
      </c>
      <c r="CX308" s="83">
        <v>79</v>
      </c>
      <c r="CY308" s="83" t="s">
        <v>108</v>
      </c>
      <c r="CZ308" s="83">
        <v>403777.5</v>
      </c>
      <c r="DA308" s="83" t="s">
        <v>6263</v>
      </c>
      <c r="DB308" s="83" t="s">
        <v>118</v>
      </c>
      <c r="DC308" s="83" t="s">
        <v>108</v>
      </c>
      <c r="DD308" s="83">
        <v>8841</v>
      </c>
      <c r="DE308" s="83" t="s">
        <v>173</v>
      </c>
      <c r="DF308" s="83" t="s">
        <v>118</v>
      </c>
      <c r="DG308" s="83" t="s">
        <v>500</v>
      </c>
      <c r="DH308" s="83"/>
      <c r="DI308" s="85">
        <v>43646</v>
      </c>
      <c r="DJ308" s="83" t="s">
        <v>584</v>
      </c>
      <c r="DK308" s="83" t="s">
        <v>102</v>
      </c>
      <c r="DL308" s="83" t="s">
        <v>482</v>
      </c>
      <c r="DM308" s="83">
        <v>0</v>
      </c>
      <c r="DN308" s="83" t="s">
        <v>483</v>
      </c>
      <c r="DO308" s="83">
        <v>1</v>
      </c>
      <c r="DP308" s="83">
        <v>3</v>
      </c>
      <c r="DQ308" s="83"/>
      <c r="DR308" s="83" t="s">
        <v>108</v>
      </c>
      <c r="DS308" s="83" t="s">
        <v>497</v>
      </c>
      <c r="DU308" s="215" t="s">
        <v>269</v>
      </c>
      <c r="DV308" s="136">
        <v>1</v>
      </c>
      <c r="DW308" s="136">
        <v>3</v>
      </c>
      <c r="DX308" s="215" t="s">
        <v>269</v>
      </c>
      <c r="DY308" s="215" t="s">
        <v>269</v>
      </c>
      <c r="DZ308" s="215" t="s">
        <v>269</v>
      </c>
      <c r="EA308" s="215" t="s">
        <v>269</v>
      </c>
      <c r="EB308" s="215" t="s">
        <v>269</v>
      </c>
      <c r="EC308" s="215" t="s">
        <v>269</v>
      </c>
      <c r="ED308" s="215" t="s">
        <v>269</v>
      </c>
      <c r="EE308" s="215" t="s">
        <v>269</v>
      </c>
    </row>
    <row r="309" spans="1:135" ht="57.6" x14ac:dyDescent="0.55000000000000004">
      <c r="A309" s="83" t="s">
        <v>130</v>
      </c>
      <c r="B309" s="136">
        <v>284450</v>
      </c>
      <c r="C309" t="s">
        <v>960</v>
      </c>
      <c r="D309" s="83" t="s">
        <v>228</v>
      </c>
      <c r="E309" s="138">
        <v>501297980821</v>
      </c>
      <c r="F309" s="83" t="s">
        <v>143</v>
      </c>
      <c r="G309" s="85">
        <v>43620</v>
      </c>
      <c r="H309" s="83" t="s">
        <v>98</v>
      </c>
      <c r="I309" s="84" t="s">
        <v>612</v>
      </c>
      <c r="J309" s="207" t="s">
        <v>628</v>
      </c>
      <c r="K309" s="208" t="s">
        <v>633</v>
      </c>
      <c r="L309" s="83" t="s">
        <v>108</v>
      </c>
      <c r="M309" s="184" t="s">
        <v>102</v>
      </c>
      <c r="N309" s="184" t="s">
        <v>556</v>
      </c>
      <c r="O309" s="85" t="s">
        <v>102</v>
      </c>
      <c r="P309" s="185">
        <v>42491</v>
      </c>
      <c r="Q309" s="186" t="s">
        <v>202</v>
      </c>
      <c r="R309" s="186" t="s">
        <v>613</v>
      </c>
      <c r="S309" s="186"/>
      <c r="T309" s="187"/>
      <c r="U309" s="188" t="s">
        <v>295</v>
      </c>
      <c r="V309" s="188" t="s">
        <v>205</v>
      </c>
      <c r="W309" s="188" t="s">
        <v>295</v>
      </c>
      <c r="X309" s="189" t="s">
        <v>107</v>
      </c>
      <c r="Y309" s="190" t="s">
        <v>614</v>
      </c>
      <c r="Z309" s="83">
        <v>700</v>
      </c>
      <c r="AA309" s="83" t="s">
        <v>193</v>
      </c>
      <c r="AB309" s="83" t="s">
        <v>181</v>
      </c>
      <c r="AC309" s="83" t="s">
        <v>102</v>
      </c>
      <c r="AD309" s="83" t="s">
        <v>6264</v>
      </c>
      <c r="AE309" s="83" t="s">
        <v>6265</v>
      </c>
      <c r="AF309" s="83" t="s">
        <v>102</v>
      </c>
      <c r="AG309" s="83" t="s">
        <v>175</v>
      </c>
      <c r="AH309" s="83" t="s">
        <v>6266</v>
      </c>
      <c r="AI309" s="83" t="s">
        <v>104</v>
      </c>
      <c r="AJ309" s="83" t="s">
        <v>105</v>
      </c>
      <c r="AK309" s="191" t="s">
        <v>6264</v>
      </c>
      <c r="AL309" s="191" t="s">
        <v>6265</v>
      </c>
      <c r="AM309" s="191" t="s">
        <v>102</v>
      </c>
      <c r="AN309" s="191" t="s">
        <v>175</v>
      </c>
      <c r="AO309" s="191" t="s">
        <v>6266</v>
      </c>
      <c r="AP309" s="191" t="s">
        <v>104</v>
      </c>
      <c r="AQ309" s="191" t="s">
        <v>105</v>
      </c>
      <c r="AR309" s="191" t="s">
        <v>106</v>
      </c>
      <c r="AS309" s="191"/>
      <c r="AT309" s="191"/>
      <c r="AU309" s="191"/>
      <c r="AV309" s="191"/>
      <c r="AW309" s="191"/>
      <c r="AX309" s="191" t="s">
        <v>575</v>
      </c>
      <c r="AY309" s="192" t="s">
        <v>454</v>
      </c>
      <c r="AZ309" s="192" t="s">
        <v>108</v>
      </c>
      <c r="BA309" s="91" t="s">
        <v>108</v>
      </c>
      <c r="BB309" s="90">
        <v>0</v>
      </c>
      <c r="BC309" s="93" t="s">
        <v>102</v>
      </c>
      <c r="BD309" s="93" t="s">
        <v>102</v>
      </c>
      <c r="BE309" s="93" t="s">
        <v>102</v>
      </c>
      <c r="BF309" s="93" t="s">
        <v>102</v>
      </c>
      <c r="BG309" s="97" t="s">
        <v>108</v>
      </c>
      <c r="BH309" s="93" t="s">
        <v>108</v>
      </c>
      <c r="BI309" s="93" t="s">
        <v>102</v>
      </c>
      <c r="BJ309" s="93" t="s">
        <v>102</v>
      </c>
      <c r="BK309" s="93" t="s">
        <v>102</v>
      </c>
      <c r="BL309" s="93" t="s">
        <v>102</v>
      </c>
      <c r="BM309" s="93" t="s">
        <v>102</v>
      </c>
      <c r="BN309" s="93" t="s">
        <v>102</v>
      </c>
      <c r="BO309" s="93" t="s">
        <v>102</v>
      </c>
      <c r="BP309" s="96" t="s">
        <v>102</v>
      </c>
      <c r="BQ309" s="90">
        <v>0</v>
      </c>
      <c r="BR309" s="93" t="s">
        <v>102</v>
      </c>
      <c r="BS309" s="93" t="s">
        <v>102</v>
      </c>
      <c r="BT309" s="93" t="s">
        <v>102</v>
      </c>
      <c r="BU309" s="93" t="s">
        <v>102</v>
      </c>
      <c r="BV309" s="97" t="s">
        <v>108</v>
      </c>
      <c r="BW309" s="93" t="s">
        <v>108</v>
      </c>
      <c r="BX309" s="95" t="s">
        <v>102</v>
      </c>
      <c r="BY309" s="93" t="s">
        <v>102</v>
      </c>
      <c r="BZ309" s="93" t="s">
        <v>102</v>
      </c>
      <c r="CA309" s="93" t="s">
        <v>102</v>
      </c>
      <c r="CB309" s="93" t="s">
        <v>102</v>
      </c>
      <c r="CC309" s="93" t="s">
        <v>102</v>
      </c>
      <c r="CD309" s="93" t="s">
        <v>102</v>
      </c>
      <c r="CE309" s="193" t="s">
        <v>102</v>
      </c>
      <c r="CF309" s="194" t="s">
        <v>508</v>
      </c>
      <c r="CG309" s="195" t="s">
        <v>102</v>
      </c>
      <c r="CH309" s="101" t="e">
        <v>#N/A</v>
      </c>
      <c r="CI309" s="102" t="s">
        <v>580</v>
      </c>
      <c r="CJ309" s="196" t="s">
        <v>108</v>
      </c>
      <c r="CK309" s="104" t="s">
        <v>109</v>
      </c>
      <c r="CL309" s="105" t="s">
        <v>579</v>
      </c>
      <c r="CM309" s="83" t="s">
        <v>108</v>
      </c>
      <c r="CN309" s="106" t="s">
        <v>108</v>
      </c>
      <c r="CO309" s="197" t="s">
        <v>108</v>
      </c>
      <c r="CP309" s="107"/>
      <c r="CQ309" s="198" t="s">
        <v>474</v>
      </c>
      <c r="CR309" s="198" t="s">
        <v>474</v>
      </c>
      <c r="CS309" s="199" t="s">
        <v>616</v>
      </c>
      <c r="CT309" s="83" t="s">
        <v>109</v>
      </c>
      <c r="CU309" s="83" t="s">
        <v>109</v>
      </c>
      <c r="CV309" s="83">
        <v>89</v>
      </c>
      <c r="CW309" s="83" t="s">
        <v>112</v>
      </c>
      <c r="CX309" s="83">
        <v>89</v>
      </c>
      <c r="CY309" s="83" t="s">
        <v>6267</v>
      </c>
      <c r="CZ309" s="83">
        <v>405097</v>
      </c>
      <c r="DA309" s="83" t="s">
        <v>138</v>
      </c>
      <c r="DB309" s="83" t="s">
        <v>124</v>
      </c>
      <c r="DC309" s="83" t="s">
        <v>501</v>
      </c>
      <c r="DD309" s="83">
        <v>2474</v>
      </c>
      <c r="DE309" s="83" t="s">
        <v>582</v>
      </c>
      <c r="DF309" s="83" t="s">
        <v>145</v>
      </c>
      <c r="DG309" s="83" t="s">
        <v>501</v>
      </c>
      <c r="DH309" s="83" t="s">
        <v>582</v>
      </c>
      <c r="DI309" s="85">
        <v>43646</v>
      </c>
      <c r="DJ309" s="83" t="s">
        <v>584</v>
      </c>
      <c r="DK309" s="83" t="s">
        <v>102</v>
      </c>
      <c r="DL309" s="83" t="s">
        <v>482</v>
      </c>
      <c r="DM309" s="83">
        <v>0</v>
      </c>
      <c r="DN309" s="83" t="s">
        <v>238</v>
      </c>
      <c r="DO309" s="83">
        <v>1</v>
      </c>
      <c r="DP309" s="83">
        <v>2</v>
      </c>
      <c r="DQ309" s="83"/>
      <c r="DR309" s="83" t="s">
        <v>108</v>
      </c>
      <c r="DS309" s="83" t="s">
        <v>497</v>
      </c>
      <c r="DU309" s="215" t="s">
        <v>269</v>
      </c>
      <c r="DV309" s="136">
        <v>1</v>
      </c>
      <c r="DW309" s="136">
        <v>3</v>
      </c>
      <c r="DX309" s="215" t="s">
        <v>269</v>
      </c>
      <c r="DY309" s="215" t="s">
        <v>269</v>
      </c>
      <c r="DZ309" s="215" t="s">
        <v>269</v>
      </c>
      <c r="EA309" s="215" t="s">
        <v>269</v>
      </c>
      <c r="EB309" s="215" t="s">
        <v>269</v>
      </c>
      <c r="EC309" s="215" t="s">
        <v>269</v>
      </c>
      <c r="ED309" s="215" t="s">
        <v>269</v>
      </c>
      <c r="EE309" s="215" t="s">
        <v>269</v>
      </c>
    </row>
    <row r="310" spans="1:135" ht="28.8" x14ac:dyDescent="0.55000000000000004">
      <c r="A310" s="83" t="s">
        <v>130</v>
      </c>
      <c r="B310" s="136">
        <v>113033</v>
      </c>
      <c r="C310" t="s">
        <v>961</v>
      </c>
      <c r="D310" s="83" t="s">
        <v>228</v>
      </c>
      <c r="E310" s="138">
        <v>151508301520</v>
      </c>
      <c r="F310" s="83" t="s">
        <v>114</v>
      </c>
      <c r="G310" s="85">
        <v>43634</v>
      </c>
      <c r="H310" s="83" t="s">
        <v>98</v>
      </c>
      <c r="I310" s="84" t="s">
        <v>618</v>
      </c>
      <c r="J310" s="207" t="s">
        <v>629</v>
      </c>
      <c r="K310" s="208" t="s">
        <v>634</v>
      </c>
      <c r="L310" s="83" t="s">
        <v>108</v>
      </c>
      <c r="M310" s="184">
        <v>27570</v>
      </c>
      <c r="N310" s="184"/>
      <c r="O310" s="85" t="s">
        <v>102</v>
      </c>
      <c r="P310" s="185">
        <v>43013</v>
      </c>
      <c r="Q310" s="186" t="s">
        <v>203</v>
      </c>
      <c r="R310" s="186"/>
      <c r="S310" s="186"/>
      <c r="T310" s="187"/>
      <c r="U310" s="188" t="s">
        <v>296</v>
      </c>
      <c r="V310" s="188" t="s">
        <v>205</v>
      </c>
      <c r="W310" s="189" t="s">
        <v>619</v>
      </c>
      <c r="X310" s="189" t="s">
        <v>107</v>
      </c>
      <c r="Y310" s="190" t="s">
        <v>614</v>
      </c>
      <c r="Z310" s="83">
        <v>700</v>
      </c>
      <c r="AA310" s="83" t="s">
        <v>193</v>
      </c>
      <c r="AB310" s="83" t="s">
        <v>181</v>
      </c>
      <c r="AC310" s="83" t="s">
        <v>102</v>
      </c>
      <c r="AD310" s="83" t="s">
        <v>6268</v>
      </c>
      <c r="AE310" s="83" t="s">
        <v>102</v>
      </c>
      <c r="AF310" s="83" t="s">
        <v>102</v>
      </c>
      <c r="AG310" s="83" t="s">
        <v>174</v>
      </c>
      <c r="AH310" s="83" t="s">
        <v>6257</v>
      </c>
      <c r="AI310" s="83" t="s">
        <v>104</v>
      </c>
      <c r="AJ310" s="83" t="s">
        <v>105</v>
      </c>
      <c r="AK310" s="191" t="s">
        <v>6268</v>
      </c>
      <c r="AL310" s="191" t="s">
        <v>102</v>
      </c>
      <c r="AM310" s="191" t="s">
        <v>102</v>
      </c>
      <c r="AN310" s="191" t="s">
        <v>174</v>
      </c>
      <c r="AO310" s="191" t="s">
        <v>6257</v>
      </c>
      <c r="AP310" s="191" t="s">
        <v>104</v>
      </c>
      <c r="AQ310" s="191" t="s">
        <v>105</v>
      </c>
      <c r="AR310" s="191" t="s">
        <v>106</v>
      </c>
      <c r="AS310" s="191" t="s">
        <v>6268</v>
      </c>
      <c r="AT310" s="191" t="s">
        <v>488</v>
      </c>
      <c r="AU310" s="191" t="s">
        <v>6269</v>
      </c>
      <c r="AV310" s="191" t="s">
        <v>104</v>
      </c>
      <c r="AW310" s="191" t="s">
        <v>204</v>
      </c>
      <c r="AX310" s="191"/>
      <c r="AY310" s="192" t="s">
        <v>454</v>
      </c>
      <c r="AZ310" s="192" t="s">
        <v>416</v>
      </c>
      <c r="BA310" s="91" t="s">
        <v>108</v>
      </c>
      <c r="BB310" s="90">
        <v>0</v>
      </c>
      <c r="BC310" s="93" t="s">
        <v>102</v>
      </c>
      <c r="BD310" s="93" t="s">
        <v>102</v>
      </c>
      <c r="BE310" s="93" t="s">
        <v>102</v>
      </c>
      <c r="BF310" s="93" t="s">
        <v>102</v>
      </c>
      <c r="BG310" s="97" t="s">
        <v>108</v>
      </c>
      <c r="BH310" s="93" t="s">
        <v>108</v>
      </c>
      <c r="BI310" s="93" t="s">
        <v>102</v>
      </c>
      <c r="BJ310" s="93" t="s">
        <v>102</v>
      </c>
      <c r="BK310" s="93" t="s">
        <v>102</v>
      </c>
      <c r="BL310" s="93" t="s">
        <v>102</v>
      </c>
      <c r="BM310" s="93" t="s">
        <v>102</v>
      </c>
      <c r="BN310" s="93" t="s">
        <v>102</v>
      </c>
      <c r="BO310" s="93" t="s">
        <v>102</v>
      </c>
      <c r="BP310" s="96" t="s">
        <v>102</v>
      </c>
      <c r="BQ310" s="90">
        <v>0</v>
      </c>
      <c r="BR310" s="93" t="s">
        <v>102</v>
      </c>
      <c r="BS310" s="93" t="s">
        <v>102</v>
      </c>
      <c r="BT310" s="93" t="s">
        <v>102</v>
      </c>
      <c r="BU310" s="93" t="s">
        <v>102</v>
      </c>
      <c r="BV310" s="97" t="s">
        <v>108</v>
      </c>
      <c r="BW310" s="93" t="s">
        <v>108</v>
      </c>
      <c r="BX310" s="95" t="s">
        <v>102</v>
      </c>
      <c r="BY310" s="93" t="s">
        <v>102</v>
      </c>
      <c r="BZ310" s="93" t="s">
        <v>102</v>
      </c>
      <c r="CA310" s="93" t="s">
        <v>102</v>
      </c>
      <c r="CB310" s="93" t="s">
        <v>102</v>
      </c>
      <c r="CC310" s="93" t="s">
        <v>102</v>
      </c>
      <c r="CD310" s="93" t="s">
        <v>102</v>
      </c>
      <c r="CE310" s="193" t="s">
        <v>102</v>
      </c>
      <c r="CF310" s="194" t="s">
        <v>436</v>
      </c>
      <c r="CG310" s="195" t="s">
        <v>6270</v>
      </c>
      <c r="CH310" s="101" t="s">
        <v>310</v>
      </c>
      <c r="CI310" s="102"/>
      <c r="CJ310" s="196" t="s">
        <v>6271</v>
      </c>
      <c r="CK310" s="104" t="s">
        <v>190</v>
      </c>
      <c r="CL310" s="105"/>
      <c r="CM310" s="83" t="s">
        <v>623</v>
      </c>
      <c r="CN310" s="106" t="s">
        <v>624</v>
      </c>
      <c r="CO310" s="197" t="s">
        <v>625</v>
      </c>
      <c r="CP310" s="107"/>
      <c r="CQ310" s="198" t="s">
        <v>474</v>
      </c>
      <c r="CR310" s="198" t="s">
        <v>474</v>
      </c>
      <c r="CS310" s="199"/>
      <c r="CT310" s="83" t="s">
        <v>109</v>
      </c>
      <c r="CU310" s="83" t="s">
        <v>109</v>
      </c>
      <c r="CV310" s="83">
        <v>13</v>
      </c>
      <c r="CW310" s="83" t="s">
        <v>139</v>
      </c>
      <c r="CX310" s="83">
        <v>13</v>
      </c>
      <c r="CY310" s="83" t="s">
        <v>108</v>
      </c>
      <c r="CZ310" s="83">
        <v>406416.5</v>
      </c>
      <c r="DA310" s="83" t="s">
        <v>581</v>
      </c>
      <c r="DB310" s="83" t="s">
        <v>152</v>
      </c>
      <c r="DC310" s="83" t="s">
        <v>500</v>
      </c>
      <c r="DD310" s="83">
        <v>9230</v>
      </c>
      <c r="DE310" s="83" t="s">
        <v>606</v>
      </c>
      <c r="DF310" s="83" t="s">
        <v>152</v>
      </c>
      <c r="DG310" s="83" t="s">
        <v>500</v>
      </c>
      <c r="DH310" s="83"/>
      <c r="DI310" s="85">
        <v>43646</v>
      </c>
      <c r="DJ310" s="83" t="s">
        <v>584</v>
      </c>
      <c r="DK310" s="83" t="s">
        <v>102</v>
      </c>
      <c r="DL310" s="83" t="s">
        <v>482</v>
      </c>
      <c r="DM310" s="83">
        <v>0</v>
      </c>
      <c r="DN310" s="83" t="s">
        <v>483</v>
      </c>
      <c r="DO310" s="83">
        <v>1</v>
      </c>
      <c r="DP310" s="83">
        <v>4</v>
      </c>
      <c r="DQ310" s="83"/>
      <c r="DR310" s="83" t="s">
        <v>108</v>
      </c>
      <c r="DS310" s="83" t="s">
        <v>497</v>
      </c>
      <c r="DU310" s="215" t="s">
        <v>269</v>
      </c>
      <c r="DV310" s="136">
        <v>1</v>
      </c>
      <c r="DW310" s="136">
        <v>3</v>
      </c>
      <c r="DX310" s="215" t="s">
        <v>269</v>
      </c>
      <c r="DY310" s="215" t="s">
        <v>269</v>
      </c>
      <c r="DZ310" s="215" t="s">
        <v>269</v>
      </c>
      <c r="EA310" s="215" t="s">
        <v>269</v>
      </c>
      <c r="EB310" s="215" t="s">
        <v>269</v>
      </c>
      <c r="EC310" s="215" t="s">
        <v>269</v>
      </c>
      <c r="ED310" s="215" t="s">
        <v>269</v>
      </c>
      <c r="EE310" s="215" t="s">
        <v>269</v>
      </c>
    </row>
    <row r="311" spans="1:135" ht="28.8" x14ac:dyDescent="0.55000000000000004">
      <c r="A311" s="83" t="s">
        <v>130</v>
      </c>
      <c r="B311" s="136">
        <v>507157</v>
      </c>
      <c r="C311" t="s">
        <v>962</v>
      </c>
      <c r="D311" s="83" t="s">
        <v>228</v>
      </c>
      <c r="E311" s="138">
        <v>466769238894</v>
      </c>
      <c r="F311" s="83" t="s">
        <v>114</v>
      </c>
      <c r="G311" s="85">
        <v>43643</v>
      </c>
      <c r="H311" s="211" t="s">
        <v>98</v>
      </c>
      <c r="I311" s="84" t="s">
        <v>610</v>
      </c>
      <c r="J311" s="207" t="s">
        <v>627</v>
      </c>
      <c r="K311" s="208" t="s">
        <v>630</v>
      </c>
      <c r="L311" s="83" t="s">
        <v>108</v>
      </c>
      <c r="M311" s="184">
        <v>24481</v>
      </c>
      <c r="N311" s="184"/>
      <c r="O311" s="85" t="s">
        <v>102</v>
      </c>
      <c r="P311" s="185">
        <v>42491</v>
      </c>
      <c r="Q311" s="186" t="s">
        <v>203</v>
      </c>
      <c r="R311" s="186"/>
      <c r="S311" s="186"/>
      <c r="T311" s="187"/>
      <c r="U311" s="188" t="s">
        <v>296</v>
      </c>
      <c r="V311" s="188" t="s">
        <v>297</v>
      </c>
      <c r="W311" s="188" t="s">
        <v>297</v>
      </c>
      <c r="X311" s="189" t="s">
        <v>167</v>
      </c>
      <c r="Y311" s="190"/>
      <c r="Z311" s="83">
        <v>700</v>
      </c>
      <c r="AA311" s="83" t="s">
        <v>193</v>
      </c>
      <c r="AB311" s="83" t="s">
        <v>181</v>
      </c>
      <c r="AC311" s="83" t="s">
        <v>102</v>
      </c>
      <c r="AD311" s="83" t="s">
        <v>6272</v>
      </c>
      <c r="AE311" s="83" t="s">
        <v>102</v>
      </c>
      <c r="AF311" s="83" t="s">
        <v>102</v>
      </c>
      <c r="AG311" s="83" t="s">
        <v>119</v>
      </c>
      <c r="AH311" s="83" t="s">
        <v>6273</v>
      </c>
      <c r="AI311" s="83" t="s">
        <v>104</v>
      </c>
      <c r="AJ311" s="83" t="s">
        <v>105</v>
      </c>
      <c r="AK311" s="191" t="s">
        <v>6272</v>
      </c>
      <c r="AL311" s="191" t="s">
        <v>102</v>
      </c>
      <c r="AM311" s="191" t="s">
        <v>102</v>
      </c>
      <c r="AN311" s="191" t="s">
        <v>119</v>
      </c>
      <c r="AO311" s="191" t="s">
        <v>6273</v>
      </c>
      <c r="AP311" s="191" t="s">
        <v>104</v>
      </c>
      <c r="AQ311" s="191" t="s">
        <v>105</v>
      </c>
      <c r="AR311" s="191" t="s">
        <v>106</v>
      </c>
      <c r="AS311" s="191" t="s">
        <v>6272</v>
      </c>
      <c r="AT311" s="191" t="s">
        <v>485</v>
      </c>
      <c r="AU311" s="191" t="s">
        <v>6273</v>
      </c>
      <c r="AV311" s="191" t="s">
        <v>104</v>
      </c>
      <c r="AW311" s="191" t="s">
        <v>204</v>
      </c>
      <c r="AX311" s="191"/>
      <c r="AY311" s="192" t="s">
        <v>454</v>
      </c>
      <c r="AZ311" s="192" t="s">
        <v>416</v>
      </c>
      <c r="BA311" s="91" t="s">
        <v>108</v>
      </c>
      <c r="BB311" s="90">
        <v>0</v>
      </c>
      <c r="BC311" s="93" t="s">
        <v>102</v>
      </c>
      <c r="BD311" s="93" t="s">
        <v>102</v>
      </c>
      <c r="BE311" s="93" t="s">
        <v>102</v>
      </c>
      <c r="BF311" s="93" t="s">
        <v>102</v>
      </c>
      <c r="BG311" s="97" t="s">
        <v>108</v>
      </c>
      <c r="BH311" s="93" t="s">
        <v>108</v>
      </c>
      <c r="BI311" s="93" t="s">
        <v>102</v>
      </c>
      <c r="BJ311" s="93" t="s">
        <v>102</v>
      </c>
      <c r="BK311" s="93" t="s">
        <v>102</v>
      </c>
      <c r="BL311" s="93" t="s">
        <v>102</v>
      </c>
      <c r="BM311" s="93" t="s">
        <v>102</v>
      </c>
      <c r="BN311" s="93" t="s">
        <v>102</v>
      </c>
      <c r="BO311" s="93" t="s">
        <v>102</v>
      </c>
      <c r="BP311" s="96" t="s">
        <v>102</v>
      </c>
      <c r="BQ311" s="90">
        <v>0</v>
      </c>
      <c r="BR311" s="93" t="s">
        <v>102</v>
      </c>
      <c r="BS311" s="93" t="s">
        <v>102</v>
      </c>
      <c r="BT311" s="93" t="s">
        <v>102</v>
      </c>
      <c r="BU311" s="93" t="s">
        <v>102</v>
      </c>
      <c r="BV311" s="97" t="s">
        <v>108</v>
      </c>
      <c r="BW311" s="93" t="s">
        <v>108</v>
      </c>
      <c r="BX311" s="95" t="s">
        <v>102</v>
      </c>
      <c r="BY311" s="93" t="s">
        <v>102</v>
      </c>
      <c r="BZ311" s="93" t="s">
        <v>102</v>
      </c>
      <c r="CA311" s="93" t="s">
        <v>102</v>
      </c>
      <c r="CB311" s="93" t="s">
        <v>102</v>
      </c>
      <c r="CC311" s="93" t="s">
        <v>102</v>
      </c>
      <c r="CD311" s="93" t="s">
        <v>102</v>
      </c>
      <c r="CE311" s="193" t="s">
        <v>102</v>
      </c>
      <c r="CF311" s="194" t="s">
        <v>436</v>
      </c>
      <c r="CG311" s="195" t="s">
        <v>6274</v>
      </c>
      <c r="CH311" s="101" t="s">
        <v>563</v>
      </c>
      <c r="CI311" s="102"/>
      <c r="CJ311" s="196" t="s">
        <v>577</v>
      </c>
      <c r="CK311" s="104" t="s">
        <v>190</v>
      </c>
      <c r="CL311" s="105"/>
      <c r="CM311" s="83" t="s">
        <v>578</v>
      </c>
      <c r="CN311" s="106" t="s">
        <v>108</v>
      </c>
      <c r="CO311" s="197" t="s">
        <v>566</v>
      </c>
      <c r="CP311" s="107"/>
      <c r="CQ311" s="198" t="s">
        <v>107</v>
      </c>
      <c r="CR311" s="198" t="s">
        <v>107</v>
      </c>
      <c r="CS311" s="199"/>
      <c r="CT311" s="83" t="s">
        <v>109</v>
      </c>
      <c r="CU311" s="83" t="s">
        <v>109</v>
      </c>
      <c r="CV311" s="83">
        <v>16</v>
      </c>
      <c r="CW311" s="83" t="s">
        <v>270</v>
      </c>
      <c r="CX311" s="83">
        <v>16</v>
      </c>
      <c r="CY311" s="83" t="s">
        <v>108</v>
      </c>
      <c r="CZ311" s="83">
        <v>407736</v>
      </c>
      <c r="DA311" s="83" t="s">
        <v>6275</v>
      </c>
      <c r="DB311" s="83" t="s">
        <v>118</v>
      </c>
      <c r="DC311" s="83" t="s">
        <v>108</v>
      </c>
      <c r="DD311" s="83">
        <v>1384</v>
      </c>
      <c r="DE311" s="83" t="s">
        <v>173</v>
      </c>
      <c r="DF311" s="83" t="s">
        <v>118</v>
      </c>
      <c r="DG311" s="83" t="s">
        <v>500</v>
      </c>
      <c r="DH311" s="83"/>
      <c r="DI311" s="85">
        <v>43646</v>
      </c>
      <c r="DJ311" s="83" t="s">
        <v>584</v>
      </c>
      <c r="DK311" s="83" t="s">
        <v>102</v>
      </c>
      <c r="DL311" s="83" t="s">
        <v>482</v>
      </c>
      <c r="DM311" s="83">
        <v>0</v>
      </c>
      <c r="DN311" s="83" t="s">
        <v>483</v>
      </c>
      <c r="DO311" s="83">
        <v>1</v>
      </c>
      <c r="DP311" s="83">
        <v>6</v>
      </c>
      <c r="DQ311" s="83"/>
      <c r="DR311" s="83" t="s">
        <v>108</v>
      </c>
      <c r="DS311" s="83" t="s">
        <v>497</v>
      </c>
      <c r="DU311" s="215" t="s">
        <v>269</v>
      </c>
      <c r="DV311" s="136">
        <v>1</v>
      </c>
      <c r="DW311" s="136">
        <v>3</v>
      </c>
      <c r="DX311" s="215" t="s">
        <v>269</v>
      </c>
      <c r="DY311" s="215" t="s">
        <v>269</v>
      </c>
      <c r="DZ311" s="215" t="s">
        <v>269</v>
      </c>
      <c r="EA311" s="215" t="s">
        <v>269</v>
      </c>
      <c r="EB311" s="215" t="s">
        <v>269</v>
      </c>
      <c r="EC311" s="215" t="s">
        <v>269</v>
      </c>
      <c r="ED311" s="215" t="s">
        <v>269</v>
      </c>
      <c r="EE311" s="215" t="s">
        <v>269</v>
      </c>
    </row>
    <row r="312" spans="1:135" ht="57.6" x14ac:dyDescent="0.55000000000000004">
      <c r="A312" s="83" t="s">
        <v>130</v>
      </c>
      <c r="B312" s="136">
        <v>997281</v>
      </c>
      <c r="C312" t="s">
        <v>963</v>
      </c>
      <c r="D312" s="83" t="s">
        <v>228</v>
      </c>
      <c r="E312" s="138">
        <v>246500774601</v>
      </c>
      <c r="F312" s="83" t="s">
        <v>143</v>
      </c>
      <c r="G312" s="85">
        <v>43620</v>
      </c>
      <c r="H312" s="83" t="s">
        <v>98</v>
      </c>
      <c r="I312" s="84" t="s">
        <v>612</v>
      </c>
      <c r="J312" s="207" t="s">
        <v>628</v>
      </c>
      <c r="K312" s="208" t="s">
        <v>633</v>
      </c>
      <c r="L312" s="83" t="s">
        <v>108</v>
      </c>
      <c r="M312" s="184" t="s">
        <v>102</v>
      </c>
      <c r="N312" s="184" t="s">
        <v>556</v>
      </c>
      <c r="O312" s="85" t="s">
        <v>102</v>
      </c>
      <c r="P312" s="185">
        <v>42491</v>
      </c>
      <c r="Q312" s="186" t="s">
        <v>202</v>
      </c>
      <c r="R312" s="186" t="s">
        <v>613</v>
      </c>
      <c r="S312" s="186"/>
      <c r="T312" s="187"/>
      <c r="U312" s="188" t="s">
        <v>295</v>
      </c>
      <c r="V312" s="188" t="s">
        <v>205</v>
      </c>
      <c r="W312" s="188" t="s">
        <v>295</v>
      </c>
      <c r="X312" s="189" t="s">
        <v>107</v>
      </c>
      <c r="Y312" s="190" t="s">
        <v>614</v>
      </c>
      <c r="Z312" s="83">
        <v>700</v>
      </c>
      <c r="AA312" s="83" t="s">
        <v>193</v>
      </c>
      <c r="AB312" s="83" t="s">
        <v>181</v>
      </c>
      <c r="AC312" s="83" t="s">
        <v>102</v>
      </c>
      <c r="AD312" s="83" t="s">
        <v>6276</v>
      </c>
      <c r="AE312" s="83" t="s">
        <v>6277</v>
      </c>
      <c r="AF312" s="83" t="s">
        <v>102</v>
      </c>
      <c r="AG312" s="83" t="s">
        <v>175</v>
      </c>
      <c r="AH312" s="83" t="s">
        <v>6278</v>
      </c>
      <c r="AI312" s="83" t="s">
        <v>104</v>
      </c>
      <c r="AJ312" s="83" t="s">
        <v>105</v>
      </c>
      <c r="AK312" s="191" t="s">
        <v>6276</v>
      </c>
      <c r="AL312" s="191" t="s">
        <v>6277</v>
      </c>
      <c r="AM312" s="191" t="s">
        <v>102</v>
      </c>
      <c r="AN312" s="191" t="s">
        <v>175</v>
      </c>
      <c r="AO312" s="191" t="s">
        <v>6278</v>
      </c>
      <c r="AP312" s="191" t="s">
        <v>104</v>
      </c>
      <c r="AQ312" s="191" t="s">
        <v>105</v>
      </c>
      <c r="AR312" s="191" t="s">
        <v>106</v>
      </c>
      <c r="AS312" s="191"/>
      <c r="AT312" s="191"/>
      <c r="AU312" s="191"/>
      <c r="AV312" s="191"/>
      <c r="AW312" s="191"/>
      <c r="AX312" s="191" t="s">
        <v>575</v>
      </c>
      <c r="AY312" s="192" t="s">
        <v>454</v>
      </c>
      <c r="AZ312" s="192" t="s">
        <v>108</v>
      </c>
      <c r="BA312" s="91" t="s">
        <v>108</v>
      </c>
      <c r="BB312" s="90">
        <v>0</v>
      </c>
      <c r="BC312" s="93" t="s">
        <v>102</v>
      </c>
      <c r="BD312" s="93" t="s">
        <v>102</v>
      </c>
      <c r="BE312" s="93" t="s">
        <v>102</v>
      </c>
      <c r="BF312" s="93" t="s">
        <v>102</v>
      </c>
      <c r="BG312" s="97" t="s">
        <v>108</v>
      </c>
      <c r="BH312" s="93" t="s">
        <v>108</v>
      </c>
      <c r="BI312" s="93" t="s">
        <v>102</v>
      </c>
      <c r="BJ312" s="93" t="s">
        <v>102</v>
      </c>
      <c r="BK312" s="93" t="s">
        <v>102</v>
      </c>
      <c r="BL312" s="93" t="s">
        <v>102</v>
      </c>
      <c r="BM312" s="93" t="s">
        <v>102</v>
      </c>
      <c r="BN312" s="93" t="s">
        <v>102</v>
      </c>
      <c r="BO312" s="93" t="s">
        <v>102</v>
      </c>
      <c r="BP312" s="96" t="s">
        <v>102</v>
      </c>
      <c r="BQ312" s="90">
        <v>0</v>
      </c>
      <c r="BR312" s="93" t="s">
        <v>102</v>
      </c>
      <c r="BS312" s="93" t="s">
        <v>102</v>
      </c>
      <c r="BT312" s="93" t="s">
        <v>102</v>
      </c>
      <c r="BU312" s="93" t="s">
        <v>102</v>
      </c>
      <c r="BV312" s="97" t="s">
        <v>108</v>
      </c>
      <c r="BW312" s="93" t="s">
        <v>108</v>
      </c>
      <c r="BX312" s="95" t="s">
        <v>102</v>
      </c>
      <c r="BY312" s="93" t="s">
        <v>102</v>
      </c>
      <c r="BZ312" s="93" t="s">
        <v>102</v>
      </c>
      <c r="CA312" s="93" t="s">
        <v>102</v>
      </c>
      <c r="CB312" s="93" t="s">
        <v>102</v>
      </c>
      <c r="CC312" s="93" t="s">
        <v>102</v>
      </c>
      <c r="CD312" s="93" t="s">
        <v>102</v>
      </c>
      <c r="CE312" s="193" t="s">
        <v>102</v>
      </c>
      <c r="CF312" s="194" t="s">
        <v>508</v>
      </c>
      <c r="CG312" s="195" t="s">
        <v>102</v>
      </c>
      <c r="CH312" s="101" t="e">
        <v>#N/A</v>
      </c>
      <c r="CI312" s="102" t="s">
        <v>580</v>
      </c>
      <c r="CJ312" s="196" t="s">
        <v>108</v>
      </c>
      <c r="CK312" s="104" t="s">
        <v>109</v>
      </c>
      <c r="CL312" s="105" t="s">
        <v>579</v>
      </c>
      <c r="CM312" s="83" t="s">
        <v>108</v>
      </c>
      <c r="CN312" s="106" t="s">
        <v>108</v>
      </c>
      <c r="CO312" s="197" t="s">
        <v>108</v>
      </c>
      <c r="CP312" s="107"/>
      <c r="CQ312" s="198" t="s">
        <v>474</v>
      </c>
      <c r="CR312" s="198" t="s">
        <v>474</v>
      </c>
      <c r="CS312" s="199" t="s">
        <v>616</v>
      </c>
      <c r="CT312" s="83" t="s">
        <v>109</v>
      </c>
      <c r="CU312" s="83" t="s">
        <v>109</v>
      </c>
      <c r="CV312" s="83">
        <v>53</v>
      </c>
      <c r="CW312" s="83" t="s">
        <v>112</v>
      </c>
      <c r="CX312" s="83">
        <v>53</v>
      </c>
      <c r="CY312" s="83" t="s">
        <v>6279</v>
      </c>
      <c r="CZ312" s="83">
        <v>409055.5</v>
      </c>
      <c r="DA312" s="83" t="s">
        <v>138</v>
      </c>
      <c r="DB312" s="83" t="s">
        <v>124</v>
      </c>
      <c r="DC312" s="83" t="s">
        <v>501</v>
      </c>
      <c r="DD312" s="83">
        <v>9459</v>
      </c>
      <c r="DE312" s="83" t="s">
        <v>582</v>
      </c>
      <c r="DF312" s="83" t="s">
        <v>145</v>
      </c>
      <c r="DG312" s="83" t="s">
        <v>501</v>
      </c>
      <c r="DH312" s="83" t="s">
        <v>582</v>
      </c>
      <c r="DI312" s="85">
        <v>43646</v>
      </c>
      <c r="DJ312" s="83" t="s">
        <v>584</v>
      </c>
      <c r="DK312" s="83" t="s">
        <v>102</v>
      </c>
      <c r="DL312" s="83" t="s">
        <v>482</v>
      </c>
      <c r="DM312" s="83">
        <v>0</v>
      </c>
      <c r="DN312" s="83" t="s">
        <v>238</v>
      </c>
      <c r="DO312" s="83">
        <v>1</v>
      </c>
      <c r="DP312" s="83">
        <v>2</v>
      </c>
      <c r="DQ312" s="83"/>
      <c r="DR312" s="83" t="s">
        <v>108</v>
      </c>
      <c r="DS312" s="83" t="s">
        <v>497</v>
      </c>
      <c r="DU312" s="215" t="s">
        <v>269</v>
      </c>
      <c r="DV312" s="136">
        <v>1</v>
      </c>
      <c r="DW312" s="136">
        <v>3</v>
      </c>
      <c r="DX312" s="215" t="s">
        <v>269</v>
      </c>
      <c r="DY312" s="215" t="s">
        <v>269</v>
      </c>
      <c r="DZ312" s="215" t="s">
        <v>269</v>
      </c>
      <c r="EA312" s="215" t="s">
        <v>269</v>
      </c>
      <c r="EB312" s="215" t="s">
        <v>269</v>
      </c>
      <c r="EC312" s="215" t="s">
        <v>269</v>
      </c>
      <c r="ED312" s="215" t="s">
        <v>269</v>
      </c>
      <c r="EE312" s="215" t="s">
        <v>269</v>
      </c>
    </row>
    <row r="313" spans="1:135" ht="28.8" x14ac:dyDescent="0.55000000000000004">
      <c r="A313" s="83" t="s">
        <v>130</v>
      </c>
      <c r="B313" s="136">
        <v>457534</v>
      </c>
      <c r="C313" t="s">
        <v>964</v>
      </c>
      <c r="D313" s="83" t="s">
        <v>228</v>
      </c>
      <c r="E313" s="138">
        <v>351510935301</v>
      </c>
      <c r="F313" s="83" t="s">
        <v>114</v>
      </c>
      <c r="G313" s="85">
        <v>43634</v>
      </c>
      <c r="H313" s="83" t="s">
        <v>98</v>
      </c>
      <c r="I313" s="84" t="s">
        <v>618</v>
      </c>
      <c r="J313" s="207" t="s">
        <v>629</v>
      </c>
      <c r="K313" s="208" t="s">
        <v>634</v>
      </c>
      <c r="L313" s="83" t="s">
        <v>108</v>
      </c>
      <c r="M313" s="184">
        <v>27571</v>
      </c>
      <c r="N313" s="184"/>
      <c r="O313" s="85" t="s">
        <v>102</v>
      </c>
      <c r="P313" s="185">
        <v>43013</v>
      </c>
      <c r="Q313" s="186" t="s">
        <v>203</v>
      </c>
      <c r="R313" s="186"/>
      <c r="S313" s="186"/>
      <c r="T313" s="187"/>
      <c r="U313" s="188" t="s">
        <v>296</v>
      </c>
      <c r="V313" s="188" t="s">
        <v>205</v>
      </c>
      <c r="W313" s="189" t="s">
        <v>619</v>
      </c>
      <c r="X313" s="189" t="s">
        <v>107</v>
      </c>
      <c r="Y313" s="190" t="s">
        <v>614</v>
      </c>
      <c r="Z313" s="83">
        <v>700</v>
      </c>
      <c r="AA313" s="83" t="s">
        <v>193</v>
      </c>
      <c r="AB313" s="83" t="s">
        <v>181</v>
      </c>
      <c r="AC313" s="83" t="s">
        <v>102</v>
      </c>
      <c r="AD313" s="83" t="s">
        <v>6280</v>
      </c>
      <c r="AE313" s="83" t="s">
        <v>102</v>
      </c>
      <c r="AF313" s="83" t="s">
        <v>102</v>
      </c>
      <c r="AG313" s="83" t="s">
        <v>174</v>
      </c>
      <c r="AH313" s="83" t="s">
        <v>6269</v>
      </c>
      <c r="AI313" s="83" t="s">
        <v>104</v>
      </c>
      <c r="AJ313" s="83" t="s">
        <v>105</v>
      </c>
      <c r="AK313" s="191" t="s">
        <v>6280</v>
      </c>
      <c r="AL313" s="191" t="s">
        <v>102</v>
      </c>
      <c r="AM313" s="191" t="s">
        <v>102</v>
      </c>
      <c r="AN313" s="191" t="s">
        <v>174</v>
      </c>
      <c r="AO313" s="191" t="s">
        <v>6269</v>
      </c>
      <c r="AP313" s="191" t="s">
        <v>104</v>
      </c>
      <c r="AQ313" s="191" t="s">
        <v>105</v>
      </c>
      <c r="AR313" s="191" t="s">
        <v>106</v>
      </c>
      <c r="AS313" s="191" t="s">
        <v>6280</v>
      </c>
      <c r="AT313" s="191" t="s">
        <v>488</v>
      </c>
      <c r="AU313" s="191" t="s">
        <v>6281</v>
      </c>
      <c r="AV313" s="191" t="s">
        <v>104</v>
      </c>
      <c r="AW313" s="191" t="s">
        <v>204</v>
      </c>
      <c r="AX313" s="191"/>
      <c r="AY313" s="192" t="s">
        <v>454</v>
      </c>
      <c r="AZ313" s="192" t="s">
        <v>416</v>
      </c>
      <c r="BA313" s="91" t="s">
        <v>108</v>
      </c>
      <c r="BB313" s="90">
        <v>0</v>
      </c>
      <c r="BC313" s="93" t="s">
        <v>102</v>
      </c>
      <c r="BD313" s="93" t="s">
        <v>102</v>
      </c>
      <c r="BE313" s="93" t="s">
        <v>102</v>
      </c>
      <c r="BF313" s="93" t="s">
        <v>102</v>
      </c>
      <c r="BG313" s="97" t="s">
        <v>108</v>
      </c>
      <c r="BH313" s="93" t="s">
        <v>108</v>
      </c>
      <c r="BI313" s="93" t="s">
        <v>102</v>
      </c>
      <c r="BJ313" s="93" t="s">
        <v>102</v>
      </c>
      <c r="BK313" s="93" t="s">
        <v>102</v>
      </c>
      <c r="BL313" s="93" t="s">
        <v>102</v>
      </c>
      <c r="BM313" s="93" t="s">
        <v>102</v>
      </c>
      <c r="BN313" s="93" t="s">
        <v>102</v>
      </c>
      <c r="BO313" s="93" t="s">
        <v>102</v>
      </c>
      <c r="BP313" s="96" t="s">
        <v>102</v>
      </c>
      <c r="BQ313" s="90">
        <v>0</v>
      </c>
      <c r="BR313" s="93" t="s">
        <v>102</v>
      </c>
      <c r="BS313" s="93" t="s">
        <v>102</v>
      </c>
      <c r="BT313" s="93" t="s">
        <v>102</v>
      </c>
      <c r="BU313" s="93" t="s">
        <v>102</v>
      </c>
      <c r="BV313" s="97" t="s">
        <v>108</v>
      </c>
      <c r="BW313" s="93" t="s">
        <v>108</v>
      </c>
      <c r="BX313" s="95" t="s">
        <v>102</v>
      </c>
      <c r="BY313" s="93" t="s">
        <v>102</v>
      </c>
      <c r="BZ313" s="93" t="s">
        <v>102</v>
      </c>
      <c r="CA313" s="93" t="s">
        <v>102</v>
      </c>
      <c r="CB313" s="93" t="s">
        <v>102</v>
      </c>
      <c r="CC313" s="93" t="s">
        <v>102</v>
      </c>
      <c r="CD313" s="93" t="s">
        <v>102</v>
      </c>
      <c r="CE313" s="193" t="s">
        <v>102</v>
      </c>
      <c r="CF313" s="194" t="s">
        <v>436</v>
      </c>
      <c r="CG313" s="195" t="s">
        <v>6282</v>
      </c>
      <c r="CH313" s="101" t="s">
        <v>310</v>
      </c>
      <c r="CI313" s="102"/>
      <c r="CJ313" s="196" t="s">
        <v>6283</v>
      </c>
      <c r="CK313" s="104" t="s">
        <v>190</v>
      </c>
      <c r="CL313" s="105"/>
      <c r="CM313" s="83" t="s">
        <v>623</v>
      </c>
      <c r="CN313" s="106" t="s">
        <v>624</v>
      </c>
      <c r="CO313" s="197" t="s">
        <v>625</v>
      </c>
      <c r="CP313" s="107"/>
      <c r="CQ313" s="198" t="s">
        <v>474</v>
      </c>
      <c r="CR313" s="198" t="s">
        <v>474</v>
      </c>
      <c r="CS313" s="199"/>
      <c r="CT313" s="83" t="s">
        <v>109</v>
      </c>
      <c r="CU313" s="83" t="s">
        <v>109</v>
      </c>
      <c r="CV313" s="83">
        <v>83</v>
      </c>
      <c r="CW313" s="83" t="s">
        <v>139</v>
      </c>
      <c r="CX313" s="83">
        <v>83</v>
      </c>
      <c r="CY313" s="83" t="s">
        <v>108</v>
      </c>
      <c r="CZ313" s="83">
        <v>410375</v>
      </c>
      <c r="DA313" s="83" t="s">
        <v>581</v>
      </c>
      <c r="DB313" s="83" t="s">
        <v>152</v>
      </c>
      <c r="DC313" s="83" t="s">
        <v>500</v>
      </c>
      <c r="DD313" s="83">
        <v>3314</v>
      </c>
      <c r="DE313" s="83" t="s">
        <v>606</v>
      </c>
      <c r="DF313" s="83" t="s">
        <v>152</v>
      </c>
      <c r="DG313" s="83" t="s">
        <v>500</v>
      </c>
      <c r="DH313" s="83"/>
      <c r="DI313" s="85">
        <v>43646</v>
      </c>
      <c r="DJ313" s="83" t="s">
        <v>584</v>
      </c>
      <c r="DK313" s="83" t="s">
        <v>102</v>
      </c>
      <c r="DL313" s="83" t="s">
        <v>482</v>
      </c>
      <c r="DM313" s="83">
        <v>0</v>
      </c>
      <c r="DN313" s="83" t="s">
        <v>483</v>
      </c>
      <c r="DO313" s="83">
        <v>1</v>
      </c>
      <c r="DP313" s="83">
        <v>3</v>
      </c>
      <c r="DQ313" s="83"/>
      <c r="DR313" s="83" t="s">
        <v>108</v>
      </c>
      <c r="DS313" s="83" t="s">
        <v>497</v>
      </c>
      <c r="DU313" s="215" t="s">
        <v>269</v>
      </c>
      <c r="DV313" s="136">
        <v>1</v>
      </c>
      <c r="DW313" s="136">
        <v>3</v>
      </c>
      <c r="DX313" s="215" t="s">
        <v>269</v>
      </c>
      <c r="DY313" s="215" t="s">
        <v>269</v>
      </c>
      <c r="DZ313" s="215" t="s">
        <v>269</v>
      </c>
      <c r="EA313" s="215" t="s">
        <v>269</v>
      </c>
      <c r="EB313" s="215" t="s">
        <v>269</v>
      </c>
      <c r="EC313" s="215" t="s">
        <v>269</v>
      </c>
      <c r="ED313" s="215" t="s">
        <v>269</v>
      </c>
      <c r="EE313" s="215" t="s">
        <v>269</v>
      </c>
    </row>
    <row r="314" spans="1:135" ht="28.8" x14ac:dyDescent="0.55000000000000004">
      <c r="A314" s="83" t="s">
        <v>130</v>
      </c>
      <c r="B314" s="136">
        <v>507400</v>
      </c>
      <c r="C314" t="s">
        <v>965</v>
      </c>
      <c r="D314" s="83" t="s">
        <v>228</v>
      </c>
      <c r="E314" s="138">
        <v>368941345690</v>
      </c>
      <c r="F314" s="83" t="s">
        <v>114</v>
      </c>
      <c r="G314" s="85">
        <v>43643</v>
      </c>
      <c r="H314" s="211" t="s">
        <v>98</v>
      </c>
      <c r="I314" s="84" t="s">
        <v>610</v>
      </c>
      <c r="J314" s="207" t="s">
        <v>627</v>
      </c>
      <c r="K314" s="208" t="s">
        <v>630</v>
      </c>
      <c r="L314" s="83" t="s">
        <v>108</v>
      </c>
      <c r="M314" s="184">
        <v>24482</v>
      </c>
      <c r="N314" s="184"/>
      <c r="O314" s="85" t="s">
        <v>102</v>
      </c>
      <c r="P314" s="185">
        <v>42491</v>
      </c>
      <c r="Q314" s="186" t="s">
        <v>203</v>
      </c>
      <c r="R314" s="186"/>
      <c r="S314" s="186"/>
      <c r="T314" s="187"/>
      <c r="U314" s="188" t="s">
        <v>296</v>
      </c>
      <c r="V314" s="188" t="s">
        <v>297</v>
      </c>
      <c r="W314" s="188" t="s">
        <v>297</v>
      </c>
      <c r="X314" s="189" t="s">
        <v>167</v>
      </c>
      <c r="Y314" s="190"/>
      <c r="Z314" s="83">
        <v>700</v>
      </c>
      <c r="AA314" s="83" t="s">
        <v>193</v>
      </c>
      <c r="AB314" s="83" t="s">
        <v>181</v>
      </c>
      <c r="AC314" s="83" t="s">
        <v>102</v>
      </c>
      <c r="AD314" s="83" t="s">
        <v>6284</v>
      </c>
      <c r="AE314" s="83" t="s">
        <v>102</v>
      </c>
      <c r="AF314" s="83" t="s">
        <v>102</v>
      </c>
      <c r="AG314" s="83" t="s">
        <v>119</v>
      </c>
      <c r="AH314" s="83" t="s">
        <v>6285</v>
      </c>
      <c r="AI314" s="83" t="s">
        <v>104</v>
      </c>
      <c r="AJ314" s="83" t="s">
        <v>105</v>
      </c>
      <c r="AK314" s="191" t="s">
        <v>6284</v>
      </c>
      <c r="AL314" s="191" t="s">
        <v>102</v>
      </c>
      <c r="AM314" s="191" t="s">
        <v>102</v>
      </c>
      <c r="AN314" s="191" t="s">
        <v>119</v>
      </c>
      <c r="AO314" s="191" t="s">
        <v>6285</v>
      </c>
      <c r="AP314" s="191" t="s">
        <v>104</v>
      </c>
      <c r="AQ314" s="191" t="s">
        <v>105</v>
      </c>
      <c r="AR314" s="191" t="s">
        <v>106</v>
      </c>
      <c r="AS314" s="191" t="s">
        <v>6284</v>
      </c>
      <c r="AT314" s="191" t="s">
        <v>485</v>
      </c>
      <c r="AU314" s="191" t="s">
        <v>6285</v>
      </c>
      <c r="AV314" s="191" t="s">
        <v>104</v>
      </c>
      <c r="AW314" s="191" t="s">
        <v>204</v>
      </c>
      <c r="AX314" s="191"/>
      <c r="AY314" s="192" t="s">
        <v>454</v>
      </c>
      <c r="AZ314" s="192" t="s">
        <v>416</v>
      </c>
      <c r="BA314" s="91" t="s">
        <v>108</v>
      </c>
      <c r="BB314" s="90">
        <v>0</v>
      </c>
      <c r="BC314" s="93" t="s">
        <v>102</v>
      </c>
      <c r="BD314" s="93" t="s">
        <v>102</v>
      </c>
      <c r="BE314" s="93" t="s">
        <v>102</v>
      </c>
      <c r="BF314" s="93" t="s">
        <v>102</v>
      </c>
      <c r="BG314" s="97" t="s">
        <v>108</v>
      </c>
      <c r="BH314" s="93" t="s">
        <v>108</v>
      </c>
      <c r="BI314" s="93" t="s">
        <v>102</v>
      </c>
      <c r="BJ314" s="93" t="s">
        <v>102</v>
      </c>
      <c r="BK314" s="93" t="s">
        <v>102</v>
      </c>
      <c r="BL314" s="93" t="s">
        <v>102</v>
      </c>
      <c r="BM314" s="93" t="s">
        <v>102</v>
      </c>
      <c r="BN314" s="93" t="s">
        <v>102</v>
      </c>
      <c r="BO314" s="93" t="s">
        <v>102</v>
      </c>
      <c r="BP314" s="96" t="s">
        <v>102</v>
      </c>
      <c r="BQ314" s="90">
        <v>0</v>
      </c>
      <c r="BR314" s="93" t="s">
        <v>102</v>
      </c>
      <c r="BS314" s="93" t="s">
        <v>102</v>
      </c>
      <c r="BT314" s="93" t="s">
        <v>102</v>
      </c>
      <c r="BU314" s="93" t="s">
        <v>102</v>
      </c>
      <c r="BV314" s="97" t="s">
        <v>108</v>
      </c>
      <c r="BW314" s="93" t="s">
        <v>108</v>
      </c>
      <c r="BX314" s="95" t="s">
        <v>102</v>
      </c>
      <c r="BY314" s="93" t="s">
        <v>102</v>
      </c>
      <c r="BZ314" s="93" t="s">
        <v>102</v>
      </c>
      <c r="CA314" s="93" t="s">
        <v>102</v>
      </c>
      <c r="CB314" s="93" t="s">
        <v>102</v>
      </c>
      <c r="CC314" s="93" t="s">
        <v>102</v>
      </c>
      <c r="CD314" s="93" t="s">
        <v>102</v>
      </c>
      <c r="CE314" s="193" t="s">
        <v>102</v>
      </c>
      <c r="CF314" s="194" t="s">
        <v>436</v>
      </c>
      <c r="CG314" s="195" t="s">
        <v>6286</v>
      </c>
      <c r="CH314" s="101" t="s">
        <v>563</v>
      </c>
      <c r="CI314" s="102"/>
      <c r="CJ314" s="196" t="s">
        <v>577</v>
      </c>
      <c r="CK314" s="104" t="s">
        <v>190</v>
      </c>
      <c r="CL314" s="105"/>
      <c r="CM314" s="83" t="s">
        <v>578</v>
      </c>
      <c r="CN314" s="106" t="s">
        <v>108</v>
      </c>
      <c r="CO314" s="197" t="s">
        <v>566</v>
      </c>
      <c r="CP314" s="107"/>
      <c r="CQ314" s="198" t="s">
        <v>107</v>
      </c>
      <c r="CR314" s="198" t="s">
        <v>107</v>
      </c>
      <c r="CS314" s="199"/>
      <c r="CT314" s="83" t="s">
        <v>109</v>
      </c>
      <c r="CU314" s="83" t="s">
        <v>109</v>
      </c>
      <c r="CV314" s="83">
        <v>78</v>
      </c>
      <c r="CW314" s="83" t="s">
        <v>270</v>
      </c>
      <c r="CX314" s="83">
        <v>78</v>
      </c>
      <c r="CY314" s="83" t="s">
        <v>108</v>
      </c>
      <c r="CZ314" s="83">
        <v>411694.5</v>
      </c>
      <c r="DA314" s="83" t="s">
        <v>6287</v>
      </c>
      <c r="DB314" s="83" t="s">
        <v>118</v>
      </c>
      <c r="DC314" s="83" t="s">
        <v>108</v>
      </c>
      <c r="DD314" s="83">
        <v>7490</v>
      </c>
      <c r="DE314" s="83" t="s">
        <v>173</v>
      </c>
      <c r="DF314" s="83" t="s">
        <v>118</v>
      </c>
      <c r="DG314" s="83" t="s">
        <v>500</v>
      </c>
      <c r="DH314" s="83"/>
      <c r="DI314" s="85">
        <v>43646</v>
      </c>
      <c r="DJ314" s="83" t="s">
        <v>584</v>
      </c>
      <c r="DK314" s="83" t="s">
        <v>102</v>
      </c>
      <c r="DL314" s="83" t="s">
        <v>482</v>
      </c>
      <c r="DM314" s="83">
        <v>0</v>
      </c>
      <c r="DN314" s="83" t="s">
        <v>483</v>
      </c>
      <c r="DO314" s="83">
        <v>1</v>
      </c>
      <c r="DP314" s="83">
        <v>6</v>
      </c>
      <c r="DQ314" s="83"/>
      <c r="DR314" s="83" t="s">
        <v>108</v>
      </c>
      <c r="DS314" s="83" t="s">
        <v>497</v>
      </c>
      <c r="DU314" s="215" t="s">
        <v>269</v>
      </c>
      <c r="DV314" s="136">
        <v>1</v>
      </c>
      <c r="DW314" s="136">
        <v>3</v>
      </c>
      <c r="DX314" s="215" t="s">
        <v>269</v>
      </c>
      <c r="DY314" s="215" t="s">
        <v>269</v>
      </c>
      <c r="DZ314" s="215" t="s">
        <v>269</v>
      </c>
      <c r="EA314" s="215" t="s">
        <v>269</v>
      </c>
      <c r="EB314" s="215" t="s">
        <v>269</v>
      </c>
      <c r="EC314" s="215" t="s">
        <v>269</v>
      </c>
      <c r="ED314" s="215" t="s">
        <v>269</v>
      </c>
      <c r="EE314" s="215" t="s">
        <v>269</v>
      </c>
    </row>
    <row r="315" spans="1:135" ht="57.6" x14ac:dyDescent="0.55000000000000004">
      <c r="A315" s="83" t="s">
        <v>130</v>
      </c>
      <c r="B315" s="136">
        <v>105250</v>
      </c>
      <c r="C315" t="s">
        <v>966</v>
      </c>
      <c r="D315" s="83" t="s">
        <v>228</v>
      </c>
      <c r="E315" s="138">
        <v>316741993470</v>
      </c>
      <c r="F315" s="83" t="s">
        <v>143</v>
      </c>
      <c r="G315" s="85">
        <v>43620</v>
      </c>
      <c r="H315" s="83" t="s">
        <v>98</v>
      </c>
      <c r="I315" s="84" t="s">
        <v>612</v>
      </c>
      <c r="J315" s="207" t="s">
        <v>628</v>
      </c>
      <c r="K315" s="208" t="s">
        <v>633</v>
      </c>
      <c r="L315" s="83" t="s">
        <v>108</v>
      </c>
      <c r="M315" s="184" t="s">
        <v>102</v>
      </c>
      <c r="N315" s="184" t="s">
        <v>556</v>
      </c>
      <c r="O315" s="85" t="s">
        <v>102</v>
      </c>
      <c r="P315" s="185">
        <v>42491</v>
      </c>
      <c r="Q315" s="186" t="s">
        <v>202</v>
      </c>
      <c r="R315" s="186" t="s">
        <v>613</v>
      </c>
      <c r="S315" s="186"/>
      <c r="T315" s="187"/>
      <c r="U315" s="188" t="s">
        <v>295</v>
      </c>
      <c r="V315" s="188" t="s">
        <v>205</v>
      </c>
      <c r="W315" s="188" t="s">
        <v>295</v>
      </c>
      <c r="X315" s="189" t="s">
        <v>107</v>
      </c>
      <c r="Y315" s="190" t="s">
        <v>614</v>
      </c>
      <c r="Z315" s="83">
        <v>700</v>
      </c>
      <c r="AA315" s="83" t="s">
        <v>193</v>
      </c>
      <c r="AB315" s="83" t="s">
        <v>181</v>
      </c>
      <c r="AC315" s="83" t="s">
        <v>102</v>
      </c>
      <c r="AD315" s="83" t="s">
        <v>6288</v>
      </c>
      <c r="AE315" s="83" t="s">
        <v>6289</v>
      </c>
      <c r="AF315" s="83" t="s">
        <v>102</v>
      </c>
      <c r="AG315" s="83" t="s">
        <v>175</v>
      </c>
      <c r="AH315" s="83" t="s">
        <v>6290</v>
      </c>
      <c r="AI315" s="83" t="s">
        <v>104</v>
      </c>
      <c r="AJ315" s="83" t="s">
        <v>105</v>
      </c>
      <c r="AK315" s="191" t="s">
        <v>6288</v>
      </c>
      <c r="AL315" s="191" t="s">
        <v>6289</v>
      </c>
      <c r="AM315" s="191" t="s">
        <v>102</v>
      </c>
      <c r="AN315" s="191" t="s">
        <v>175</v>
      </c>
      <c r="AO315" s="191" t="s">
        <v>6290</v>
      </c>
      <c r="AP315" s="191" t="s">
        <v>104</v>
      </c>
      <c r="AQ315" s="191" t="s">
        <v>105</v>
      </c>
      <c r="AR315" s="191" t="s">
        <v>106</v>
      </c>
      <c r="AS315" s="191"/>
      <c r="AT315" s="191"/>
      <c r="AU315" s="191"/>
      <c r="AV315" s="191"/>
      <c r="AW315" s="191"/>
      <c r="AX315" s="191" t="s">
        <v>575</v>
      </c>
      <c r="AY315" s="192" t="s">
        <v>454</v>
      </c>
      <c r="AZ315" s="192" t="s">
        <v>108</v>
      </c>
      <c r="BA315" s="91" t="s">
        <v>108</v>
      </c>
      <c r="BB315" s="90">
        <v>0</v>
      </c>
      <c r="BC315" s="93" t="s">
        <v>102</v>
      </c>
      <c r="BD315" s="93" t="s">
        <v>102</v>
      </c>
      <c r="BE315" s="93" t="s">
        <v>102</v>
      </c>
      <c r="BF315" s="93" t="s">
        <v>102</v>
      </c>
      <c r="BG315" s="97" t="s">
        <v>108</v>
      </c>
      <c r="BH315" s="93" t="s">
        <v>108</v>
      </c>
      <c r="BI315" s="93" t="s">
        <v>102</v>
      </c>
      <c r="BJ315" s="93" t="s">
        <v>102</v>
      </c>
      <c r="BK315" s="93" t="s">
        <v>102</v>
      </c>
      <c r="BL315" s="93" t="s">
        <v>102</v>
      </c>
      <c r="BM315" s="93" t="s">
        <v>102</v>
      </c>
      <c r="BN315" s="93" t="s">
        <v>102</v>
      </c>
      <c r="BO315" s="93" t="s">
        <v>102</v>
      </c>
      <c r="BP315" s="96" t="s">
        <v>102</v>
      </c>
      <c r="BQ315" s="90">
        <v>0</v>
      </c>
      <c r="BR315" s="93" t="s">
        <v>102</v>
      </c>
      <c r="BS315" s="93" t="s">
        <v>102</v>
      </c>
      <c r="BT315" s="93" t="s">
        <v>102</v>
      </c>
      <c r="BU315" s="93" t="s">
        <v>102</v>
      </c>
      <c r="BV315" s="97" t="s">
        <v>108</v>
      </c>
      <c r="BW315" s="93" t="s">
        <v>108</v>
      </c>
      <c r="BX315" s="95" t="s">
        <v>102</v>
      </c>
      <c r="BY315" s="93" t="s">
        <v>102</v>
      </c>
      <c r="BZ315" s="93" t="s">
        <v>102</v>
      </c>
      <c r="CA315" s="93" t="s">
        <v>102</v>
      </c>
      <c r="CB315" s="93" t="s">
        <v>102</v>
      </c>
      <c r="CC315" s="93" t="s">
        <v>102</v>
      </c>
      <c r="CD315" s="93" t="s">
        <v>102</v>
      </c>
      <c r="CE315" s="193" t="s">
        <v>102</v>
      </c>
      <c r="CF315" s="194" t="s">
        <v>508</v>
      </c>
      <c r="CG315" s="195" t="s">
        <v>102</v>
      </c>
      <c r="CH315" s="101" t="e">
        <v>#N/A</v>
      </c>
      <c r="CI315" s="102" t="s">
        <v>580</v>
      </c>
      <c r="CJ315" s="196" t="s">
        <v>108</v>
      </c>
      <c r="CK315" s="104" t="s">
        <v>109</v>
      </c>
      <c r="CL315" s="105" t="s">
        <v>579</v>
      </c>
      <c r="CM315" s="83" t="s">
        <v>108</v>
      </c>
      <c r="CN315" s="106" t="s">
        <v>108</v>
      </c>
      <c r="CO315" s="197" t="s">
        <v>108</v>
      </c>
      <c r="CP315" s="107"/>
      <c r="CQ315" s="198" t="s">
        <v>474</v>
      </c>
      <c r="CR315" s="198" t="s">
        <v>474</v>
      </c>
      <c r="CS315" s="199" t="s">
        <v>616</v>
      </c>
      <c r="CT315" s="83" t="s">
        <v>109</v>
      </c>
      <c r="CU315" s="83" t="s">
        <v>109</v>
      </c>
      <c r="CV315" s="83">
        <v>55</v>
      </c>
      <c r="CW315" s="83" t="s">
        <v>112</v>
      </c>
      <c r="CX315" s="83">
        <v>55</v>
      </c>
      <c r="CY315" s="83" t="s">
        <v>6291</v>
      </c>
      <c r="CZ315" s="83">
        <v>413014</v>
      </c>
      <c r="DA315" s="83" t="s">
        <v>138</v>
      </c>
      <c r="DB315" s="83" t="s">
        <v>124</v>
      </c>
      <c r="DC315" s="83" t="s">
        <v>501</v>
      </c>
      <c r="DD315" s="83">
        <v>7571</v>
      </c>
      <c r="DE315" s="83" t="s">
        <v>582</v>
      </c>
      <c r="DF315" s="83" t="s">
        <v>145</v>
      </c>
      <c r="DG315" s="83" t="s">
        <v>501</v>
      </c>
      <c r="DH315" s="83" t="s">
        <v>582</v>
      </c>
      <c r="DI315" s="85">
        <v>43646</v>
      </c>
      <c r="DJ315" s="83" t="s">
        <v>584</v>
      </c>
      <c r="DK315" s="83" t="s">
        <v>102</v>
      </c>
      <c r="DL315" s="83" t="s">
        <v>482</v>
      </c>
      <c r="DM315" s="83">
        <v>0</v>
      </c>
      <c r="DN315" s="83" t="s">
        <v>238</v>
      </c>
      <c r="DO315" s="83">
        <v>1</v>
      </c>
      <c r="DP315" s="83">
        <v>5</v>
      </c>
      <c r="DQ315" s="83"/>
      <c r="DR315" s="83" t="s">
        <v>108</v>
      </c>
      <c r="DS315" s="83" t="s">
        <v>497</v>
      </c>
      <c r="DU315" s="215" t="s">
        <v>269</v>
      </c>
      <c r="DV315" s="136">
        <v>1</v>
      </c>
      <c r="DW315" s="136">
        <v>3</v>
      </c>
      <c r="DX315" s="215" t="s">
        <v>269</v>
      </c>
      <c r="DY315" s="215" t="s">
        <v>269</v>
      </c>
      <c r="DZ315" s="215" t="s">
        <v>269</v>
      </c>
      <c r="EA315" s="215" t="s">
        <v>269</v>
      </c>
      <c r="EB315" s="215" t="s">
        <v>269</v>
      </c>
      <c r="EC315" s="215" t="s">
        <v>269</v>
      </c>
      <c r="ED315" s="215" t="s">
        <v>269</v>
      </c>
      <c r="EE315" s="215" t="s">
        <v>269</v>
      </c>
    </row>
    <row r="316" spans="1:135" ht="28.8" x14ac:dyDescent="0.55000000000000004">
      <c r="A316" s="83" t="s">
        <v>130</v>
      </c>
      <c r="B316" s="136">
        <v>376814</v>
      </c>
      <c r="C316" t="s">
        <v>967</v>
      </c>
      <c r="D316" s="83" t="s">
        <v>228</v>
      </c>
      <c r="E316" s="138">
        <v>582237712454</v>
      </c>
      <c r="F316" s="83" t="s">
        <v>114</v>
      </c>
      <c r="G316" s="85">
        <v>43634</v>
      </c>
      <c r="H316" s="83" t="s">
        <v>98</v>
      </c>
      <c r="I316" s="84" t="s">
        <v>618</v>
      </c>
      <c r="J316" s="207" t="s">
        <v>629</v>
      </c>
      <c r="K316" s="208" t="s">
        <v>634</v>
      </c>
      <c r="L316" s="83" t="s">
        <v>108</v>
      </c>
      <c r="M316" s="184">
        <v>27572</v>
      </c>
      <c r="N316" s="184"/>
      <c r="O316" s="85" t="s">
        <v>102</v>
      </c>
      <c r="P316" s="185">
        <v>43013</v>
      </c>
      <c r="Q316" s="186" t="s">
        <v>203</v>
      </c>
      <c r="R316" s="186"/>
      <c r="S316" s="186"/>
      <c r="T316" s="187"/>
      <c r="U316" s="188" t="s">
        <v>296</v>
      </c>
      <c r="V316" s="188" t="s">
        <v>205</v>
      </c>
      <c r="W316" s="189" t="s">
        <v>619</v>
      </c>
      <c r="X316" s="189" t="s">
        <v>107</v>
      </c>
      <c r="Y316" s="190" t="s">
        <v>614</v>
      </c>
      <c r="Z316" s="83">
        <v>700</v>
      </c>
      <c r="AA316" s="83" t="s">
        <v>193</v>
      </c>
      <c r="AB316" s="83" t="s">
        <v>181</v>
      </c>
      <c r="AC316" s="83" t="s">
        <v>102</v>
      </c>
      <c r="AD316" s="83" t="s">
        <v>6292</v>
      </c>
      <c r="AE316" s="83" t="s">
        <v>102</v>
      </c>
      <c r="AF316" s="83" t="s">
        <v>102</v>
      </c>
      <c r="AG316" s="83" t="s">
        <v>174</v>
      </c>
      <c r="AH316" s="83" t="s">
        <v>6281</v>
      </c>
      <c r="AI316" s="83" t="s">
        <v>104</v>
      </c>
      <c r="AJ316" s="83" t="s">
        <v>105</v>
      </c>
      <c r="AK316" s="191" t="s">
        <v>6292</v>
      </c>
      <c r="AL316" s="191" t="s">
        <v>102</v>
      </c>
      <c r="AM316" s="191" t="s">
        <v>102</v>
      </c>
      <c r="AN316" s="191" t="s">
        <v>174</v>
      </c>
      <c r="AO316" s="191" t="s">
        <v>6281</v>
      </c>
      <c r="AP316" s="191" t="s">
        <v>104</v>
      </c>
      <c r="AQ316" s="191" t="s">
        <v>105</v>
      </c>
      <c r="AR316" s="191" t="s">
        <v>106</v>
      </c>
      <c r="AS316" s="191" t="s">
        <v>6292</v>
      </c>
      <c r="AT316" s="191" t="s">
        <v>488</v>
      </c>
      <c r="AU316" s="191" t="s">
        <v>6293</v>
      </c>
      <c r="AV316" s="191" t="s">
        <v>104</v>
      </c>
      <c r="AW316" s="191" t="s">
        <v>204</v>
      </c>
      <c r="AX316" s="191"/>
      <c r="AY316" s="192" t="s">
        <v>454</v>
      </c>
      <c r="AZ316" s="192" t="s">
        <v>416</v>
      </c>
      <c r="BA316" s="91" t="s">
        <v>108</v>
      </c>
      <c r="BB316" s="90">
        <v>0</v>
      </c>
      <c r="BC316" s="93" t="s">
        <v>102</v>
      </c>
      <c r="BD316" s="93" t="s">
        <v>102</v>
      </c>
      <c r="BE316" s="93" t="s">
        <v>102</v>
      </c>
      <c r="BF316" s="93" t="s">
        <v>102</v>
      </c>
      <c r="BG316" s="97" t="s">
        <v>108</v>
      </c>
      <c r="BH316" s="93" t="s">
        <v>108</v>
      </c>
      <c r="BI316" s="93" t="s">
        <v>102</v>
      </c>
      <c r="BJ316" s="93" t="s">
        <v>102</v>
      </c>
      <c r="BK316" s="93" t="s">
        <v>102</v>
      </c>
      <c r="BL316" s="93" t="s">
        <v>102</v>
      </c>
      <c r="BM316" s="93" t="s">
        <v>102</v>
      </c>
      <c r="BN316" s="93" t="s">
        <v>102</v>
      </c>
      <c r="BO316" s="93" t="s">
        <v>102</v>
      </c>
      <c r="BP316" s="96" t="s">
        <v>102</v>
      </c>
      <c r="BQ316" s="90">
        <v>0</v>
      </c>
      <c r="BR316" s="93" t="s">
        <v>102</v>
      </c>
      <c r="BS316" s="93" t="s">
        <v>102</v>
      </c>
      <c r="BT316" s="93" t="s">
        <v>102</v>
      </c>
      <c r="BU316" s="93" t="s">
        <v>102</v>
      </c>
      <c r="BV316" s="97" t="s">
        <v>108</v>
      </c>
      <c r="BW316" s="93" t="s">
        <v>108</v>
      </c>
      <c r="BX316" s="95" t="s">
        <v>102</v>
      </c>
      <c r="BY316" s="93" t="s">
        <v>102</v>
      </c>
      <c r="BZ316" s="93" t="s">
        <v>102</v>
      </c>
      <c r="CA316" s="93" t="s">
        <v>102</v>
      </c>
      <c r="CB316" s="93" t="s">
        <v>102</v>
      </c>
      <c r="CC316" s="93" t="s">
        <v>102</v>
      </c>
      <c r="CD316" s="93" t="s">
        <v>102</v>
      </c>
      <c r="CE316" s="193" t="s">
        <v>102</v>
      </c>
      <c r="CF316" s="194" t="s">
        <v>436</v>
      </c>
      <c r="CG316" s="195" t="s">
        <v>6294</v>
      </c>
      <c r="CH316" s="101" t="s">
        <v>310</v>
      </c>
      <c r="CI316" s="102"/>
      <c r="CJ316" s="196" t="s">
        <v>6295</v>
      </c>
      <c r="CK316" s="104" t="s">
        <v>190</v>
      </c>
      <c r="CL316" s="105"/>
      <c r="CM316" s="83" t="s">
        <v>623</v>
      </c>
      <c r="CN316" s="106" t="s">
        <v>624</v>
      </c>
      <c r="CO316" s="197" t="s">
        <v>625</v>
      </c>
      <c r="CP316" s="107"/>
      <c r="CQ316" s="198" t="s">
        <v>474</v>
      </c>
      <c r="CR316" s="198" t="s">
        <v>474</v>
      </c>
      <c r="CS316" s="199"/>
      <c r="CT316" s="83" t="s">
        <v>109</v>
      </c>
      <c r="CU316" s="83" t="s">
        <v>109</v>
      </c>
      <c r="CV316" s="83">
        <v>38</v>
      </c>
      <c r="CW316" s="83" t="s">
        <v>139</v>
      </c>
      <c r="CX316" s="83">
        <v>38</v>
      </c>
      <c r="CY316" s="83" t="s">
        <v>108</v>
      </c>
      <c r="CZ316" s="83">
        <v>414333.5</v>
      </c>
      <c r="DA316" s="83" t="s">
        <v>581</v>
      </c>
      <c r="DB316" s="83" t="s">
        <v>152</v>
      </c>
      <c r="DC316" s="83" t="s">
        <v>500</v>
      </c>
      <c r="DD316" s="83">
        <v>9135</v>
      </c>
      <c r="DE316" s="83" t="s">
        <v>606</v>
      </c>
      <c r="DF316" s="83" t="s">
        <v>152</v>
      </c>
      <c r="DG316" s="83" t="s">
        <v>500</v>
      </c>
      <c r="DH316" s="83"/>
      <c r="DI316" s="85">
        <v>43646</v>
      </c>
      <c r="DJ316" s="83" t="s">
        <v>584</v>
      </c>
      <c r="DK316" s="83" t="s">
        <v>102</v>
      </c>
      <c r="DL316" s="83" t="s">
        <v>482</v>
      </c>
      <c r="DM316" s="83">
        <v>0</v>
      </c>
      <c r="DN316" s="83" t="s">
        <v>483</v>
      </c>
      <c r="DO316" s="83">
        <v>1</v>
      </c>
      <c r="DP316" s="83">
        <v>5</v>
      </c>
      <c r="DQ316" s="83"/>
      <c r="DR316" s="83" t="s">
        <v>108</v>
      </c>
      <c r="DS316" s="83" t="s">
        <v>497</v>
      </c>
      <c r="DU316" s="215" t="s">
        <v>269</v>
      </c>
      <c r="DV316" s="136">
        <v>1</v>
      </c>
      <c r="DW316" s="136">
        <v>3</v>
      </c>
      <c r="DX316" s="215" t="s">
        <v>269</v>
      </c>
      <c r="DY316" s="215" t="s">
        <v>269</v>
      </c>
      <c r="DZ316" s="215" t="s">
        <v>269</v>
      </c>
      <c r="EA316" s="215" t="s">
        <v>269</v>
      </c>
      <c r="EB316" s="215" t="s">
        <v>269</v>
      </c>
      <c r="EC316" s="215" t="s">
        <v>269</v>
      </c>
      <c r="ED316" s="215" t="s">
        <v>269</v>
      </c>
      <c r="EE316" s="215" t="s">
        <v>269</v>
      </c>
    </row>
    <row r="317" spans="1:135" ht="28.8" x14ac:dyDescent="0.55000000000000004">
      <c r="A317" s="83" t="s">
        <v>130</v>
      </c>
      <c r="B317" s="136">
        <v>290239</v>
      </c>
      <c r="C317" t="s">
        <v>968</v>
      </c>
      <c r="D317" s="83" t="s">
        <v>228</v>
      </c>
      <c r="E317" s="138">
        <v>109067602995</v>
      </c>
      <c r="F317" s="83" t="s">
        <v>114</v>
      </c>
      <c r="G317" s="85">
        <v>43643</v>
      </c>
      <c r="H317" s="211" t="s">
        <v>98</v>
      </c>
      <c r="I317" s="84" t="s">
        <v>610</v>
      </c>
      <c r="J317" s="207" t="s">
        <v>627</v>
      </c>
      <c r="K317" s="208" t="s">
        <v>630</v>
      </c>
      <c r="L317" s="83" t="s">
        <v>108</v>
      </c>
      <c r="M317" s="184">
        <v>24483</v>
      </c>
      <c r="N317" s="184"/>
      <c r="O317" s="85" t="s">
        <v>102</v>
      </c>
      <c r="P317" s="185">
        <v>42491</v>
      </c>
      <c r="Q317" s="186" t="s">
        <v>203</v>
      </c>
      <c r="R317" s="186"/>
      <c r="S317" s="186"/>
      <c r="T317" s="187"/>
      <c r="U317" s="188" t="s">
        <v>296</v>
      </c>
      <c r="V317" s="188" t="s">
        <v>297</v>
      </c>
      <c r="W317" s="188" t="s">
        <v>297</v>
      </c>
      <c r="X317" s="189" t="s">
        <v>167</v>
      </c>
      <c r="Y317" s="190"/>
      <c r="Z317" s="83">
        <v>700</v>
      </c>
      <c r="AA317" s="83" t="s">
        <v>193</v>
      </c>
      <c r="AB317" s="83" t="s">
        <v>181</v>
      </c>
      <c r="AC317" s="83" t="s">
        <v>102</v>
      </c>
      <c r="AD317" s="83" t="s">
        <v>6296</v>
      </c>
      <c r="AE317" s="83" t="s">
        <v>102</v>
      </c>
      <c r="AF317" s="83" t="s">
        <v>102</v>
      </c>
      <c r="AG317" s="83" t="s">
        <v>119</v>
      </c>
      <c r="AH317" s="83" t="s">
        <v>6297</v>
      </c>
      <c r="AI317" s="83" t="s">
        <v>104</v>
      </c>
      <c r="AJ317" s="83" t="s">
        <v>105</v>
      </c>
      <c r="AK317" s="191" t="s">
        <v>6296</v>
      </c>
      <c r="AL317" s="191" t="s">
        <v>102</v>
      </c>
      <c r="AM317" s="191" t="s">
        <v>102</v>
      </c>
      <c r="AN317" s="191" t="s">
        <v>119</v>
      </c>
      <c r="AO317" s="191" t="s">
        <v>6297</v>
      </c>
      <c r="AP317" s="191" t="s">
        <v>104</v>
      </c>
      <c r="AQ317" s="191" t="s">
        <v>105</v>
      </c>
      <c r="AR317" s="191" t="s">
        <v>106</v>
      </c>
      <c r="AS317" s="191" t="s">
        <v>6296</v>
      </c>
      <c r="AT317" s="191" t="s">
        <v>485</v>
      </c>
      <c r="AU317" s="191" t="s">
        <v>6297</v>
      </c>
      <c r="AV317" s="191" t="s">
        <v>104</v>
      </c>
      <c r="AW317" s="191" t="s">
        <v>204</v>
      </c>
      <c r="AX317" s="191"/>
      <c r="AY317" s="192" t="s">
        <v>454</v>
      </c>
      <c r="AZ317" s="192" t="s">
        <v>416</v>
      </c>
      <c r="BA317" s="91" t="s">
        <v>108</v>
      </c>
      <c r="BB317" s="90">
        <v>0</v>
      </c>
      <c r="BC317" s="93" t="s">
        <v>102</v>
      </c>
      <c r="BD317" s="93" t="s">
        <v>102</v>
      </c>
      <c r="BE317" s="93" t="s">
        <v>102</v>
      </c>
      <c r="BF317" s="93" t="s">
        <v>102</v>
      </c>
      <c r="BG317" s="97" t="s">
        <v>108</v>
      </c>
      <c r="BH317" s="93" t="s">
        <v>108</v>
      </c>
      <c r="BI317" s="93" t="s">
        <v>102</v>
      </c>
      <c r="BJ317" s="93" t="s">
        <v>102</v>
      </c>
      <c r="BK317" s="93" t="s">
        <v>102</v>
      </c>
      <c r="BL317" s="93" t="s">
        <v>102</v>
      </c>
      <c r="BM317" s="93" t="s">
        <v>102</v>
      </c>
      <c r="BN317" s="93" t="s">
        <v>102</v>
      </c>
      <c r="BO317" s="93" t="s">
        <v>102</v>
      </c>
      <c r="BP317" s="96" t="s">
        <v>102</v>
      </c>
      <c r="BQ317" s="90">
        <v>0</v>
      </c>
      <c r="BR317" s="93" t="s">
        <v>102</v>
      </c>
      <c r="BS317" s="93" t="s">
        <v>102</v>
      </c>
      <c r="BT317" s="93" t="s">
        <v>102</v>
      </c>
      <c r="BU317" s="93" t="s">
        <v>102</v>
      </c>
      <c r="BV317" s="97" t="s">
        <v>108</v>
      </c>
      <c r="BW317" s="93" t="s">
        <v>108</v>
      </c>
      <c r="BX317" s="95" t="s">
        <v>102</v>
      </c>
      <c r="BY317" s="93" t="s">
        <v>102</v>
      </c>
      <c r="BZ317" s="93" t="s">
        <v>102</v>
      </c>
      <c r="CA317" s="93" t="s">
        <v>102</v>
      </c>
      <c r="CB317" s="93" t="s">
        <v>102</v>
      </c>
      <c r="CC317" s="93" t="s">
        <v>102</v>
      </c>
      <c r="CD317" s="93" t="s">
        <v>102</v>
      </c>
      <c r="CE317" s="193" t="s">
        <v>102</v>
      </c>
      <c r="CF317" s="194" t="s">
        <v>436</v>
      </c>
      <c r="CG317" s="195" t="s">
        <v>6298</v>
      </c>
      <c r="CH317" s="101" t="s">
        <v>563</v>
      </c>
      <c r="CI317" s="102"/>
      <c r="CJ317" s="196" t="s">
        <v>577</v>
      </c>
      <c r="CK317" s="104" t="s">
        <v>190</v>
      </c>
      <c r="CL317" s="105"/>
      <c r="CM317" s="83" t="s">
        <v>578</v>
      </c>
      <c r="CN317" s="106" t="s">
        <v>108</v>
      </c>
      <c r="CO317" s="197" t="s">
        <v>566</v>
      </c>
      <c r="CP317" s="107"/>
      <c r="CQ317" s="198" t="s">
        <v>107</v>
      </c>
      <c r="CR317" s="198" t="s">
        <v>107</v>
      </c>
      <c r="CS317" s="199"/>
      <c r="CT317" s="83" t="s">
        <v>109</v>
      </c>
      <c r="CU317" s="83" t="s">
        <v>109</v>
      </c>
      <c r="CV317" s="83">
        <v>29</v>
      </c>
      <c r="CW317" s="83" t="s">
        <v>270</v>
      </c>
      <c r="CX317" s="83">
        <v>29</v>
      </c>
      <c r="CY317" s="83" t="s">
        <v>108</v>
      </c>
      <c r="CZ317" s="83">
        <v>415653</v>
      </c>
      <c r="DA317" s="83" t="s">
        <v>6299</v>
      </c>
      <c r="DB317" s="83" t="s">
        <v>118</v>
      </c>
      <c r="DC317" s="83" t="s">
        <v>108</v>
      </c>
      <c r="DD317" s="83">
        <v>1636</v>
      </c>
      <c r="DE317" s="83" t="s">
        <v>173</v>
      </c>
      <c r="DF317" s="83" t="s">
        <v>118</v>
      </c>
      <c r="DG317" s="83" t="s">
        <v>500</v>
      </c>
      <c r="DH317" s="83"/>
      <c r="DI317" s="85">
        <v>43646</v>
      </c>
      <c r="DJ317" s="83" t="s">
        <v>584</v>
      </c>
      <c r="DK317" s="83" t="s">
        <v>102</v>
      </c>
      <c r="DL317" s="83" t="s">
        <v>482</v>
      </c>
      <c r="DM317" s="83">
        <v>0</v>
      </c>
      <c r="DN317" s="83" t="s">
        <v>483</v>
      </c>
      <c r="DO317" s="83">
        <v>1</v>
      </c>
      <c r="DP317" s="83">
        <v>1</v>
      </c>
      <c r="DQ317" s="83"/>
      <c r="DR317" s="83" t="s">
        <v>108</v>
      </c>
      <c r="DS317" s="83" t="s">
        <v>497</v>
      </c>
      <c r="DU317" s="215" t="s">
        <v>269</v>
      </c>
      <c r="DV317" s="136">
        <v>1</v>
      </c>
      <c r="DW317" s="136">
        <v>3</v>
      </c>
      <c r="DX317" s="215" t="s">
        <v>269</v>
      </c>
      <c r="DY317" s="215" t="s">
        <v>269</v>
      </c>
      <c r="DZ317" s="215" t="s">
        <v>269</v>
      </c>
      <c r="EA317" s="215" t="s">
        <v>269</v>
      </c>
      <c r="EB317" s="215" t="s">
        <v>269</v>
      </c>
      <c r="EC317" s="215" t="s">
        <v>269</v>
      </c>
      <c r="ED317" s="215" t="s">
        <v>269</v>
      </c>
      <c r="EE317" s="215" t="s">
        <v>269</v>
      </c>
    </row>
    <row r="318" spans="1:135" ht="57.6" x14ac:dyDescent="0.55000000000000004">
      <c r="A318" s="83" t="s">
        <v>130</v>
      </c>
      <c r="B318" s="136">
        <v>614419</v>
      </c>
      <c r="C318" t="s">
        <v>676</v>
      </c>
      <c r="D318" s="83" t="s">
        <v>228</v>
      </c>
      <c r="E318" s="138">
        <v>959774918895</v>
      </c>
      <c r="F318" s="83" t="s">
        <v>143</v>
      </c>
      <c r="G318" s="85">
        <v>43620</v>
      </c>
      <c r="H318" s="83" t="s">
        <v>98</v>
      </c>
      <c r="I318" s="84" t="s">
        <v>612</v>
      </c>
      <c r="J318" s="207" t="s">
        <v>628</v>
      </c>
      <c r="K318" s="208" t="s">
        <v>633</v>
      </c>
      <c r="L318" s="83" t="s">
        <v>108</v>
      </c>
      <c r="M318" s="184" t="s">
        <v>102</v>
      </c>
      <c r="N318" s="184" t="s">
        <v>556</v>
      </c>
      <c r="O318" s="85" t="s">
        <v>102</v>
      </c>
      <c r="P318" s="185">
        <v>42491</v>
      </c>
      <c r="Q318" s="186" t="s">
        <v>202</v>
      </c>
      <c r="R318" s="186" t="s">
        <v>613</v>
      </c>
      <c r="S318" s="186"/>
      <c r="T318" s="187"/>
      <c r="U318" s="188" t="s">
        <v>295</v>
      </c>
      <c r="V318" s="188" t="s">
        <v>205</v>
      </c>
      <c r="W318" s="188" t="s">
        <v>295</v>
      </c>
      <c r="X318" s="189" t="s">
        <v>107</v>
      </c>
      <c r="Y318" s="190" t="s">
        <v>614</v>
      </c>
      <c r="Z318" s="83">
        <v>700</v>
      </c>
      <c r="AA318" s="83" t="s">
        <v>193</v>
      </c>
      <c r="AB318" s="83" t="s">
        <v>181</v>
      </c>
      <c r="AC318" s="83" t="s">
        <v>102</v>
      </c>
      <c r="AD318" s="83" t="s">
        <v>6300</v>
      </c>
      <c r="AE318" s="83" t="s">
        <v>6301</v>
      </c>
      <c r="AF318" s="83" t="s">
        <v>102</v>
      </c>
      <c r="AG318" s="83" t="s">
        <v>175</v>
      </c>
      <c r="AH318" s="83" t="s">
        <v>6302</v>
      </c>
      <c r="AI318" s="83" t="s">
        <v>104</v>
      </c>
      <c r="AJ318" s="83" t="s">
        <v>105</v>
      </c>
      <c r="AK318" s="191" t="s">
        <v>6300</v>
      </c>
      <c r="AL318" s="191" t="s">
        <v>6301</v>
      </c>
      <c r="AM318" s="191" t="s">
        <v>102</v>
      </c>
      <c r="AN318" s="191" t="s">
        <v>175</v>
      </c>
      <c r="AO318" s="191" t="s">
        <v>6302</v>
      </c>
      <c r="AP318" s="191" t="s">
        <v>104</v>
      </c>
      <c r="AQ318" s="191" t="s">
        <v>105</v>
      </c>
      <c r="AR318" s="191" t="s">
        <v>106</v>
      </c>
      <c r="AS318" s="191"/>
      <c r="AT318" s="191"/>
      <c r="AU318" s="191"/>
      <c r="AV318" s="191"/>
      <c r="AW318" s="191"/>
      <c r="AX318" s="191" t="s">
        <v>575</v>
      </c>
      <c r="AY318" s="192" t="s">
        <v>454</v>
      </c>
      <c r="AZ318" s="192" t="s">
        <v>108</v>
      </c>
      <c r="BA318" s="91" t="s">
        <v>108</v>
      </c>
      <c r="BB318" s="90">
        <v>0</v>
      </c>
      <c r="BC318" s="93" t="s">
        <v>102</v>
      </c>
      <c r="BD318" s="93" t="s">
        <v>102</v>
      </c>
      <c r="BE318" s="93" t="s">
        <v>102</v>
      </c>
      <c r="BF318" s="93" t="s">
        <v>102</v>
      </c>
      <c r="BG318" s="97" t="s">
        <v>108</v>
      </c>
      <c r="BH318" s="93" t="s">
        <v>108</v>
      </c>
      <c r="BI318" s="93" t="s">
        <v>102</v>
      </c>
      <c r="BJ318" s="93" t="s">
        <v>102</v>
      </c>
      <c r="BK318" s="93" t="s">
        <v>102</v>
      </c>
      <c r="BL318" s="93" t="s">
        <v>102</v>
      </c>
      <c r="BM318" s="93" t="s">
        <v>102</v>
      </c>
      <c r="BN318" s="93" t="s">
        <v>102</v>
      </c>
      <c r="BO318" s="93" t="s">
        <v>102</v>
      </c>
      <c r="BP318" s="96" t="s">
        <v>102</v>
      </c>
      <c r="BQ318" s="90">
        <v>0</v>
      </c>
      <c r="BR318" s="93" t="s">
        <v>102</v>
      </c>
      <c r="BS318" s="93" t="s">
        <v>102</v>
      </c>
      <c r="BT318" s="93" t="s">
        <v>102</v>
      </c>
      <c r="BU318" s="93" t="s">
        <v>102</v>
      </c>
      <c r="BV318" s="97" t="s">
        <v>108</v>
      </c>
      <c r="BW318" s="93" t="s">
        <v>108</v>
      </c>
      <c r="BX318" s="95" t="s">
        <v>102</v>
      </c>
      <c r="BY318" s="93" t="s">
        <v>102</v>
      </c>
      <c r="BZ318" s="93" t="s">
        <v>102</v>
      </c>
      <c r="CA318" s="93" t="s">
        <v>102</v>
      </c>
      <c r="CB318" s="93" t="s">
        <v>102</v>
      </c>
      <c r="CC318" s="93" t="s">
        <v>102</v>
      </c>
      <c r="CD318" s="93" t="s">
        <v>102</v>
      </c>
      <c r="CE318" s="193" t="s">
        <v>102</v>
      </c>
      <c r="CF318" s="194" t="s">
        <v>508</v>
      </c>
      <c r="CG318" s="195" t="s">
        <v>102</v>
      </c>
      <c r="CH318" s="101" t="e">
        <v>#N/A</v>
      </c>
      <c r="CI318" s="102" t="s">
        <v>580</v>
      </c>
      <c r="CJ318" s="196" t="s">
        <v>108</v>
      </c>
      <c r="CK318" s="104" t="s">
        <v>109</v>
      </c>
      <c r="CL318" s="105" t="s">
        <v>579</v>
      </c>
      <c r="CM318" s="83" t="s">
        <v>108</v>
      </c>
      <c r="CN318" s="106" t="s">
        <v>108</v>
      </c>
      <c r="CO318" s="197" t="s">
        <v>108</v>
      </c>
      <c r="CP318" s="107"/>
      <c r="CQ318" s="198" t="s">
        <v>474</v>
      </c>
      <c r="CR318" s="198" t="s">
        <v>474</v>
      </c>
      <c r="CS318" s="199" t="s">
        <v>616</v>
      </c>
      <c r="CT318" s="83" t="s">
        <v>109</v>
      </c>
      <c r="CU318" s="83" t="s">
        <v>109</v>
      </c>
      <c r="CV318" s="83">
        <v>34</v>
      </c>
      <c r="CW318" s="83" t="s">
        <v>112</v>
      </c>
      <c r="CX318" s="83">
        <v>34</v>
      </c>
      <c r="CY318" s="83" t="s">
        <v>6303</v>
      </c>
      <c r="CZ318" s="83">
        <v>416972.5</v>
      </c>
      <c r="DA318" s="83" t="s">
        <v>138</v>
      </c>
      <c r="DB318" s="83" t="s">
        <v>124</v>
      </c>
      <c r="DC318" s="83" t="s">
        <v>501</v>
      </c>
      <c r="DD318" s="83">
        <v>1091</v>
      </c>
      <c r="DE318" s="83" t="s">
        <v>582</v>
      </c>
      <c r="DF318" s="83" t="s">
        <v>145</v>
      </c>
      <c r="DG318" s="83" t="s">
        <v>501</v>
      </c>
      <c r="DH318" s="83" t="s">
        <v>582</v>
      </c>
      <c r="DI318" s="85">
        <v>43646</v>
      </c>
      <c r="DJ318" s="83" t="s">
        <v>584</v>
      </c>
      <c r="DK318" s="83" t="s">
        <v>102</v>
      </c>
      <c r="DL318" s="83" t="s">
        <v>482</v>
      </c>
      <c r="DM318" s="83">
        <v>0</v>
      </c>
      <c r="DN318" s="83" t="s">
        <v>238</v>
      </c>
      <c r="DO318" s="83">
        <v>1</v>
      </c>
      <c r="DP318" s="83">
        <v>4</v>
      </c>
      <c r="DQ318" s="83"/>
      <c r="DR318" s="83" t="s">
        <v>108</v>
      </c>
      <c r="DS318" s="83" t="s">
        <v>497</v>
      </c>
      <c r="DU318" s="215" t="s">
        <v>269</v>
      </c>
      <c r="DV318" s="136">
        <v>1</v>
      </c>
      <c r="DW318" s="136">
        <v>3</v>
      </c>
      <c r="DX318" s="215" t="s">
        <v>269</v>
      </c>
      <c r="DY318" s="215" t="s">
        <v>269</v>
      </c>
      <c r="DZ318" s="215" t="s">
        <v>269</v>
      </c>
      <c r="EA318" s="215" t="s">
        <v>269</v>
      </c>
      <c r="EB318" s="215" t="s">
        <v>269</v>
      </c>
      <c r="EC318" s="215" t="s">
        <v>269</v>
      </c>
      <c r="ED318" s="215" t="s">
        <v>269</v>
      </c>
      <c r="EE318" s="215" t="s">
        <v>269</v>
      </c>
    </row>
    <row r="319" spans="1:135" ht="28.8" x14ac:dyDescent="0.55000000000000004">
      <c r="A319" s="83" t="s">
        <v>130</v>
      </c>
      <c r="B319" s="136">
        <v>589549</v>
      </c>
      <c r="C319" t="s">
        <v>969</v>
      </c>
      <c r="D319" s="83" t="s">
        <v>228</v>
      </c>
      <c r="E319" s="138">
        <v>917306777059</v>
      </c>
      <c r="F319" s="83" t="s">
        <v>114</v>
      </c>
      <c r="G319" s="85">
        <v>43634</v>
      </c>
      <c r="H319" s="83" t="s">
        <v>98</v>
      </c>
      <c r="I319" s="84" t="s">
        <v>618</v>
      </c>
      <c r="J319" s="207" t="s">
        <v>629</v>
      </c>
      <c r="K319" s="208" t="s">
        <v>634</v>
      </c>
      <c r="L319" s="83" t="s">
        <v>108</v>
      </c>
      <c r="M319" s="184">
        <v>27573</v>
      </c>
      <c r="N319" s="184"/>
      <c r="O319" s="85" t="s">
        <v>102</v>
      </c>
      <c r="P319" s="185">
        <v>43013</v>
      </c>
      <c r="Q319" s="186" t="s">
        <v>203</v>
      </c>
      <c r="R319" s="186"/>
      <c r="S319" s="186"/>
      <c r="T319" s="187"/>
      <c r="U319" s="188" t="s">
        <v>296</v>
      </c>
      <c r="V319" s="188" t="s">
        <v>205</v>
      </c>
      <c r="W319" s="189" t="s">
        <v>619</v>
      </c>
      <c r="X319" s="189" t="s">
        <v>107</v>
      </c>
      <c r="Y319" s="190" t="s">
        <v>614</v>
      </c>
      <c r="Z319" s="83">
        <v>700</v>
      </c>
      <c r="AA319" s="83" t="s">
        <v>193</v>
      </c>
      <c r="AB319" s="83" t="s">
        <v>181</v>
      </c>
      <c r="AC319" s="83" t="s">
        <v>102</v>
      </c>
      <c r="AD319" s="83" t="s">
        <v>6304</v>
      </c>
      <c r="AE319" s="83" t="s">
        <v>102</v>
      </c>
      <c r="AF319" s="83" t="s">
        <v>102</v>
      </c>
      <c r="AG319" s="83" t="s">
        <v>174</v>
      </c>
      <c r="AH319" s="83" t="s">
        <v>6293</v>
      </c>
      <c r="AI319" s="83" t="s">
        <v>104</v>
      </c>
      <c r="AJ319" s="83" t="s">
        <v>105</v>
      </c>
      <c r="AK319" s="191" t="s">
        <v>6304</v>
      </c>
      <c r="AL319" s="191" t="s">
        <v>102</v>
      </c>
      <c r="AM319" s="191" t="s">
        <v>102</v>
      </c>
      <c r="AN319" s="191" t="s">
        <v>174</v>
      </c>
      <c r="AO319" s="191" t="s">
        <v>6293</v>
      </c>
      <c r="AP319" s="191" t="s">
        <v>104</v>
      </c>
      <c r="AQ319" s="191" t="s">
        <v>105</v>
      </c>
      <c r="AR319" s="191" t="s">
        <v>106</v>
      </c>
      <c r="AS319" s="191" t="s">
        <v>6304</v>
      </c>
      <c r="AT319" s="191" t="s">
        <v>488</v>
      </c>
      <c r="AU319" s="191" t="s">
        <v>6305</v>
      </c>
      <c r="AV319" s="191" t="s">
        <v>104</v>
      </c>
      <c r="AW319" s="191" t="s">
        <v>204</v>
      </c>
      <c r="AX319" s="191"/>
      <c r="AY319" s="192" t="s">
        <v>454</v>
      </c>
      <c r="AZ319" s="192" t="s">
        <v>416</v>
      </c>
      <c r="BA319" s="91" t="s">
        <v>108</v>
      </c>
      <c r="BB319" s="90">
        <v>0</v>
      </c>
      <c r="BC319" s="93" t="s">
        <v>102</v>
      </c>
      <c r="BD319" s="93" t="s">
        <v>102</v>
      </c>
      <c r="BE319" s="93" t="s">
        <v>102</v>
      </c>
      <c r="BF319" s="93" t="s">
        <v>102</v>
      </c>
      <c r="BG319" s="97" t="s">
        <v>108</v>
      </c>
      <c r="BH319" s="93" t="s">
        <v>108</v>
      </c>
      <c r="BI319" s="93" t="s">
        <v>102</v>
      </c>
      <c r="BJ319" s="93" t="s">
        <v>102</v>
      </c>
      <c r="BK319" s="93" t="s">
        <v>102</v>
      </c>
      <c r="BL319" s="93" t="s">
        <v>102</v>
      </c>
      <c r="BM319" s="93" t="s">
        <v>102</v>
      </c>
      <c r="BN319" s="93" t="s">
        <v>102</v>
      </c>
      <c r="BO319" s="93" t="s">
        <v>102</v>
      </c>
      <c r="BP319" s="96" t="s">
        <v>102</v>
      </c>
      <c r="BQ319" s="90">
        <v>0</v>
      </c>
      <c r="BR319" s="93" t="s">
        <v>102</v>
      </c>
      <c r="BS319" s="93" t="s">
        <v>102</v>
      </c>
      <c r="BT319" s="93" t="s">
        <v>102</v>
      </c>
      <c r="BU319" s="93" t="s">
        <v>102</v>
      </c>
      <c r="BV319" s="97" t="s">
        <v>108</v>
      </c>
      <c r="BW319" s="93" t="s">
        <v>108</v>
      </c>
      <c r="BX319" s="95" t="s">
        <v>102</v>
      </c>
      <c r="BY319" s="93" t="s">
        <v>102</v>
      </c>
      <c r="BZ319" s="93" t="s">
        <v>102</v>
      </c>
      <c r="CA319" s="93" t="s">
        <v>102</v>
      </c>
      <c r="CB319" s="93" t="s">
        <v>102</v>
      </c>
      <c r="CC319" s="93" t="s">
        <v>102</v>
      </c>
      <c r="CD319" s="93" t="s">
        <v>102</v>
      </c>
      <c r="CE319" s="193" t="s">
        <v>102</v>
      </c>
      <c r="CF319" s="194" t="s">
        <v>436</v>
      </c>
      <c r="CG319" s="195" t="s">
        <v>6306</v>
      </c>
      <c r="CH319" s="101" t="s">
        <v>310</v>
      </c>
      <c r="CI319" s="102"/>
      <c r="CJ319" s="196" t="s">
        <v>6307</v>
      </c>
      <c r="CK319" s="104" t="s">
        <v>190</v>
      </c>
      <c r="CL319" s="105"/>
      <c r="CM319" s="83" t="s">
        <v>623</v>
      </c>
      <c r="CN319" s="106" t="s">
        <v>624</v>
      </c>
      <c r="CO319" s="197" t="s">
        <v>625</v>
      </c>
      <c r="CP319" s="107"/>
      <c r="CQ319" s="198" t="s">
        <v>474</v>
      </c>
      <c r="CR319" s="198" t="s">
        <v>474</v>
      </c>
      <c r="CS319" s="199"/>
      <c r="CT319" s="83" t="s">
        <v>109</v>
      </c>
      <c r="CU319" s="83" t="s">
        <v>109</v>
      </c>
      <c r="CV319" s="83">
        <v>97</v>
      </c>
      <c r="CW319" s="83" t="s">
        <v>139</v>
      </c>
      <c r="CX319" s="83">
        <v>97</v>
      </c>
      <c r="CY319" s="83" t="s">
        <v>108</v>
      </c>
      <c r="CZ319" s="83">
        <v>418292</v>
      </c>
      <c r="DA319" s="83" t="s">
        <v>581</v>
      </c>
      <c r="DB319" s="83" t="s">
        <v>152</v>
      </c>
      <c r="DC319" s="83" t="s">
        <v>500</v>
      </c>
      <c r="DD319" s="83">
        <v>6958</v>
      </c>
      <c r="DE319" s="83" t="s">
        <v>606</v>
      </c>
      <c r="DF319" s="83" t="s">
        <v>152</v>
      </c>
      <c r="DG319" s="83" t="s">
        <v>500</v>
      </c>
      <c r="DH319" s="83"/>
      <c r="DI319" s="85">
        <v>43646</v>
      </c>
      <c r="DJ319" s="83" t="s">
        <v>584</v>
      </c>
      <c r="DK319" s="83" t="s">
        <v>102</v>
      </c>
      <c r="DL319" s="83" t="s">
        <v>482</v>
      </c>
      <c r="DM319" s="83">
        <v>0</v>
      </c>
      <c r="DN319" s="83" t="s">
        <v>483</v>
      </c>
      <c r="DO319" s="83">
        <v>1</v>
      </c>
      <c r="DP319" s="83">
        <v>6</v>
      </c>
      <c r="DQ319" s="83"/>
      <c r="DR319" s="83" t="s">
        <v>108</v>
      </c>
      <c r="DS319" s="83" t="s">
        <v>497</v>
      </c>
      <c r="DU319" s="215" t="s">
        <v>269</v>
      </c>
      <c r="DV319" s="136">
        <v>1</v>
      </c>
      <c r="DW319" s="136">
        <v>3</v>
      </c>
      <c r="DX319" s="215" t="s">
        <v>269</v>
      </c>
      <c r="DY319" s="215" t="s">
        <v>269</v>
      </c>
      <c r="DZ319" s="215" t="s">
        <v>269</v>
      </c>
      <c r="EA319" s="215" t="s">
        <v>269</v>
      </c>
      <c r="EB319" s="215" t="s">
        <v>269</v>
      </c>
      <c r="EC319" s="215" t="s">
        <v>269</v>
      </c>
      <c r="ED319" s="215" t="s">
        <v>269</v>
      </c>
      <c r="EE319" s="215" t="s">
        <v>269</v>
      </c>
    </row>
    <row r="320" spans="1:135" ht="28.8" x14ac:dyDescent="0.55000000000000004">
      <c r="A320" s="83" t="s">
        <v>130</v>
      </c>
      <c r="B320" s="136">
        <v>863505</v>
      </c>
      <c r="C320" t="s">
        <v>970</v>
      </c>
      <c r="D320" s="83" t="s">
        <v>228</v>
      </c>
      <c r="E320" s="138">
        <v>493656065883</v>
      </c>
      <c r="F320" s="83" t="s">
        <v>114</v>
      </c>
      <c r="G320" s="85">
        <v>43643</v>
      </c>
      <c r="H320" s="211" t="s">
        <v>98</v>
      </c>
      <c r="I320" s="84" t="s">
        <v>610</v>
      </c>
      <c r="J320" s="207" t="s">
        <v>627</v>
      </c>
      <c r="K320" s="208" t="s">
        <v>630</v>
      </c>
      <c r="L320" s="83" t="s">
        <v>108</v>
      </c>
      <c r="M320" s="184">
        <v>24484</v>
      </c>
      <c r="N320" s="184"/>
      <c r="O320" s="85" t="s">
        <v>102</v>
      </c>
      <c r="P320" s="185">
        <v>42491</v>
      </c>
      <c r="Q320" s="186" t="s">
        <v>203</v>
      </c>
      <c r="R320" s="186"/>
      <c r="S320" s="186"/>
      <c r="T320" s="187"/>
      <c r="U320" s="188" t="s">
        <v>296</v>
      </c>
      <c r="V320" s="188" t="s">
        <v>297</v>
      </c>
      <c r="W320" s="188" t="s">
        <v>297</v>
      </c>
      <c r="X320" s="189" t="s">
        <v>167</v>
      </c>
      <c r="Y320" s="190"/>
      <c r="Z320" s="83">
        <v>700</v>
      </c>
      <c r="AA320" s="83" t="s">
        <v>193</v>
      </c>
      <c r="AB320" s="83" t="s">
        <v>181</v>
      </c>
      <c r="AC320" s="83" t="s">
        <v>102</v>
      </c>
      <c r="AD320" s="83" t="s">
        <v>6308</v>
      </c>
      <c r="AE320" s="83" t="s">
        <v>102</v>
      </c>
      <c r="AF320" s="83" t="s">
        <v>102</v>
      </c>
      <c r="AG320" s="83" t="s">
        <v>119</v>
      </c>
      <c r="AH320" s="83" t="s">
        <v>6309</v>
      </c>
      <c r="AI320" s="83" t="s">
        <v>104</v>
      </c>
      <c r="AJ320" s="83" t="s">
        <v>105</v>
      </c>
      <c r="AK320" s="191" t="s">
        <v>6308</v>
      </c>
      <c r="AL320" s="191" t="s">
        <v>102</v>
      </c>
      <c r="AM320" s="191" t="s">
        <v>102</v>
      </c>
      <c r="AN320" s="191" t="s">
        <v>119</v>
      </c>
      <c r="AO320" s="191" t="s">
        <v>6309</v>
      </c>
      <c r="AP320" s="191" t="s">
        <v>104</v>
      </c>
      <c r="AQ320" s="191" t="s">
        <v>105</v>
      </c>
      <c r="AR320" s="191" t="s">
        <v>106</v>
      </c>
      <c r="AS320" s="191" t="s">
        <v>6308</v>
      </c>
      <c r="AT320" s="191" t="s">
        <v>485</v>
      </c>
      <c r="AU320" s="191" t="s">
        <v>6309</v>
      </c>
      <c r="AV320" s="191" t="s">
        <v>104</v>
      </c>
      <c r="AW320" s="191" t="s">
        <v>204</v>
      </c>
      <c r="AX320" s="191"/>
      <c r="AY320" s="192" t="s">
        <v>454</v>
      </c>
      <c r="AZ320" s="192" t="s">
        <v>416</v>
      </c>
      <c r="BA320" s="91" t="s">
        <v>108</v>
      </c>
      <c r="BB320" s="90">
        <v>0</v>
      </c>
      <c r="BC320" s="93" t="s">
        <v>102</v>
      </c>
      <c r="BD320" s="93" t="s">
        <v>102</v>
      </c>
      <c r="BE320" s="93" t="s">
        <v>102</v>
      </c>
      <c r="BF320" s="93" t="s">
        <v>102</v>
      </c>
      <c r="BG320" s="97" t="s">
        <v>108</v>
      </c>
      <c r="BH320" s="93" t="s">
        <v>108</v>
      </c>
      <c r="BI320" s="93" t="s">
        <v>102</v>
      </c>
      <c r="BJ320" s="93" t="s">
        <v>102</v>
      </c>
      <c r="BK320" s="93" t="s">
        <v>102</v>
      </c>
      <c r="BL320" s="93" t="s">
        <v>102</v>
      </c>
      <c r="BM320" s="93" t="s">
        <v>102</v>
      </c>
      <c r="BN320" s="93" t="s">
        <v>102</v>
      </c>
      <c r="BO320" s="93" t="s">
        <v>102</v>
      </c>
      <c r="BP320" s="96" t="s">
        <v>102</v>
      </c>
      <c r="BQ320" s="90">
        <v>0</v>
      </c>
      <c r="BR320" s="93" t="s">
        <v>102</v>
      </c>
      <c r="BS320" s="93" t="s">
        <v>102</v>
      </c>
      <c r="BT320" s="93" t="s">
        <v>102</v>
      </c>
      <c r="BU320" s="93" t="s">
        <v>102</v>
      </c>
      <c r="BV320" s="97" t="s">
        <v>108</v>
      </c>
      <c r="BW320" s="93" t="s">
        <v>108</v>
      </c>
      <c r="BX320" s="95" t="s">
        <v>102</v>
      </c>
      <c r="BY320" s="93" t="s">
        <v>102</v>
      </c>
      <c r="BZ320" s="93" t="s">
        <v>102</v>
      </c>
      <c r="CA320" s="93" t="s">
        <v>102</v>
      </c>
      <c r="CB320" s="93" t="s">
        <v>102</v>
      </c>
      <c r="CC320" s="93" t="s">
        <v>102</v>
      </c>
      <c r="CD320" s="93" t="s">
        <v>102</v>
      </c>
      <c r="CE320" s="193" t="s">
        <v>102</v>
      </c>
      <c r="CF320" s="194" t="s">
        <v>436</v>
      </c>
      <c r="CG320" s="195" t="s">
        <v>6310</v>
      </c>
      <c r="CH320" s="101" t="s">
        <v>563</v>
      </c>
      <c r="CI320" s="102"/>
      <c r="CJ320" s="196" t="s">
        <v>577</v>
      </c>
      <c r="CK320" s="104" t="s">
        <v>190</v>
      </c>
      <c r="CL320" s="105"/>
      <c r="CM320" s="83" t="s">
        <v>578</v>
      </c>
      <c r="CN320" s="106" t="s">
        <v>108</v>
      </c>
      <c r="CO320" s="197" t="s">
        <v>566</v>
      </c>
      <c r="CP320" s="107"/>
      <c r="CQ320" s="198" t="s">
        <v>107</v>
      </c>
      <c r="CR320" s="198" t="s">
        <v>107</v>
      </c>
      <c r="CS320" s="199"/>
      <c r="CT320" s="83" t="s">
        <v>109</v>
      </c>
      <c r="CU320" s="83" t="s">
        <v>109</v>
      </c>
      <c r="CV320" s="83">
        <v>61</v>
      </c>
      <c r="CW320" s="83" t="s">
        <v>270</v>
      </c>
      <c r="CX320" s="83">
        <v>61</v>
      </c>
      <c r="CY320" s="83" t="s">
        <v>108</v>
      </c>
      <c r="CZ320" s="83">
        <v>419611.5</v>
      </c>
      <c r="DA320" s="83" t="s">
        <v>6311</v>
      </c>
      <c r="DB320" s="83" t="s">
        <v>118</v>
      </c>
      <c r="DC320" s="83" t="s">
        <v>108</v>
      </c>
      <c r="DD320" s="83">
        <v>1304</v>
      </c>
      <c r="DE320" s="83" t="s">
        <v>173</v>
      </c>
      <c r="DF320" s="83" t="s">
        <v>118</v>
      </c>
      <c r="DG320" s="83" t="s">
        <v>500</v>
      </c>
      <c r="DH320" s="83"/>
      <c r="DI320" s="85">
        <v>43646</v>
      </c>
      <c r="DJ320" s="83" t="s">
        <v>584</v>
      </c>
      <c r="DK320" s="83" t="s">
        <v>102</v>
      </c>
      <c r="DL320" s="83" t="s">
        <v>482</v>
      </c>
      <c r="DM320" s="83">
        <v>0</v>
      </c>
      <c r="DN320" s="83" t="s">
        <v>483</v>
      </c>
      <c r="DO320" s="83">
        <v>1</v>
      </c>
      <c r="DP320" s="83">
        <v>1</v>
      </c>
      <c r="DQ320" s="83"/>
      <c r="DR320" s="83" t="s">
        <v>108</v>
      </c>
      <c r="DS320" s="83" t="s">
        <v>497</v>
      </c>
      <c r="DU320" s="215" t="s">
        <v>269</v>
      </c>
      <c r="DV320" s="136">
        <v>1</v>
      </c>
      <c r="DW320" s="136">
        <v>3</v>
      </c>
      <c r="DX320" s="215" t="s">
        <v>269</v>
      </c>
      <c r="DY320" s="215" t="s">
        <v>269</v>
      </c>
      <c r="DZ320" s="215" t="s">
        <v>269</v>
      </c>
      <c r="EA320" s="215" t="s">
        <v>269</v>
      </c>
      <c r="EB320" s="215" t="s">
        <v>269</v>
      </c>
      <c r="EC320" s="215" t="s">
        <v>269</v>
      </c>
      <c r="ED320" s="215" t="s">
        <v>269</v>
      </c>
      <c r="EE320" s="215" t="s">
        <v>269</v>
      </c>
    </row>
    <row r="321" spans="1:135" ht="57.6" x14ac:dyDescent="0.55000000000000004">
      <c r="A321" s="83" t="s">
        <v>130</v>
      </c>
      <c r="B321" s="136">
        <v>970807</v>
      </c>
      <c r="C321" t="s">
        <v>971</v>
      </c>
      <c r="D321" s="83" t="s">
        <v>228</v>
      </c>
      <c r="E321" s="138">
        <v>960092387205</v>
      </c>
      <c r="F321" s="83" t="s">
        <v>143</v>
      </c>
      <c r="G321" s="85">
        <v>43620</v>
      </c>
      <c r="H321" s="83" t="s">
        <v>98</v>
      </c>
      <c r="I321" s="84" t="s">
        <v>612</v>
      </c>
      <c r="J321" s="207" t="s">
        <v>628</v>
      </c>
      <c r="K321" s="208" t="s">
        <v>633</v>
      </c>
      <c r="L321" s="83" t="s">
        <v>108</v>
      </c>
      <c r="M321" s="184" t="s">
        <v>102</v>
      </c>
      <c r="N321" s="184" t="s">
        <v>556</v>
      </c>
      <c r="O321" s="85" t="s">
        <v>102</v>
      </c>
      <c r="P321" s="185">
        <v>42491</v>
      </c>
      <c r="Q321" s="186" t="s">
        <v>202</v>
      </c>
      <c r="R321" s="186" t="s">
        <v>613</v>
      </c>
      <c r="S321" s="186"/>
      <c r="T321" s="187"/>
      <c r="U321" s="188" t="s">
        <v>295</v>
      </c>
      <c r="V321" s="188" t="s">
        <v>205</v>
      </c>
      <c r="W321" s="188" t="s">
        <v>295</v>
      </c>
      <c r="X321" s="189" t="s">
        <v>107</v>
      </c>
      <c r="Y321" s="190" t="s">
        <v>614</v>
      </c>
      <c r="Z321" s="83">
        <v>700</v>
      </c>
      <c r="AA321" s="83" t="s">
        <v>193</v>
      </c>
      <c r="AB321" s="83" t="s">
        <v>181</v>
      </c>
      <c r="AC321" s="83" t="s">
        <v>102</v>
      </c>
      <c r="AD321" s="83" t="s">
        <v>6312</v>
      </c>
      <c r="AE321" s="83" t="s">
        <v>6313</v>
      </c>
      <c r="AF321" s="83" t="s">
        <v>102</v>
      </c>
      <c r="AG321" s="83" t="s">
        <v>175</v>
      </c>
      <c r="AH321" s="83" t="s">
        <v>6314</v>
      </c>
      <c r="AI321" s="83" t="s">
        <v>104</v>
      </c>
      <c r="AJ321" s="83" t="s">
        <v>105</v>
      </c>
      <c r="AK321" s="191" t="s">
        <v>6312</v>
      </c>
      <c r="AL321" s="191" t="s">
        <v>6313</v>
      </c>
      <c r="AM321" s="191" t="s">
        <v>102</v>
      </c>
      <c r="AN321" s="191" t="s">
        <v>175</v>
      </c>
      <c r="AO321" s="191" t="s">
        <v>6314</v>
      </c>
      <c r="AP321" s="191" t="s">
        <v>104</v>
      </c>
      <c r="AQ321" s="191" t="s">
        <v>105</v>
      </c>
      <c r="AR321" s="191" t="s">
        <v>106</v>
      </c>
      <c r="AS321" s="191"/>
      <c r="AT321" s="191"/>
      <c r="AU321" s="191"/>
      <c r="AV321" s="191"/>
      <c r="AW321" s="191"/>
      <c r="AX321" s="191" t="s">
        <v>575</v>
      </c>
      <c r="AY321" s="192" t="s">
        <v>454</v>
      </c>
      <c r="AZ321" s="192" t="s">
        <v>108</v>
      </c>
      <c r="BA321" s="91" t="s">
        <v>108</v>
      </c>
      <c r="BB321" s="90">
        <v>0</v>
      </c>
      <c r="BC321" s="93" t="s">
        <v>102</v>
      </c>
      <c r="BD321" s="93" t="s">
        <v>102</v>
      </c>
      <c r="BE321" s="93" t="s">
        <v>102</v>
      </c>
      <c r="BF321" s="93" t="s">
        <v>102</v>
      </c>
      <c r="BG321" s="97" t="s">
        <v>108</v>
      </c>
      <c r="BH321" s="93" t="s">
        <v>108</v>
      </c>
      <c r="BI321" s="93" t="s">
        <v>102</v>
      </c>
      <c r="BJ321" s="93" t="s">
        <v>102</v>
      </c>
      <c r="BK321" s="93" t="s">
        <v>102</v>
      </c>
      <c r="BL321" s="93" t="s">
        <v>102</v>
      </c>
      <c r="BM321" s="93" t="s">
        <v>102</v>
      </c>
      <c r="BN321" s="93" t="s">
        <v>102</v>
      </c>
      <c r="BO321" s="93" t="s">
        <v>102</v>
      </c>
      <c r="BP321" s="96" t="s">
        <v>102</v>
      </c>
      <c r="BQ321" s="90">
        <v>0</v>
      </c>
      <c r="BR321" s="93" t="s">
        <v>102</v>
      </c>
      <c r="BS321" s="93" t="s">
        <v>102</v>
      </c>
      <c r="BT321" s="93" t="s">
        <v>102</v>
      </c>
      <c r="BU321" s="93" t="s">
        <v>102</v>
      </c>
      <c r="BV321" s="97" t="s">
        <v>108</v>
      </c>
      <c r="BW321" s="93" t="s">
        <v>108</v>
      </c>
      <c r="BX321" s="95" t="s">
        <v>102</v>
      </c>
      <c r="BY321" s="93" t="s">
        <v>102</v>
      </c>
      <c r="BZ321" s="93" t="s">
        <v>102</v>
      </c>
      <c r="CA321" s="93" t="s">
        <v>102</v>
      </c>
      <c r="CB321" s="93" t="s">
        <v>102</v>
      </c>
      <c r="CC321" s="93" t="s">
        <v>102</v>
      </c>
      <c r="CD321" s="93" t="s">
        <v>102</v>
      </c>
      <c r="CE321" s="193" t="s">
        <v>102</v>
      </c>
      <c r="CF321" s="194" t="s">
        <v>508</v>
      </c>
      <c r="CG321" s="195" t="s">
        <v>102</v>
      </c>
      <c r="CH321" s="101" t="e">
        <v>#N/A</v>
      </c>
      <c r="CI321" s="102" t="s">
        <v>580</v>
      </c>
      <c r="CJ321" s="196" t="s">
        <v>108</v>
      </c>
      <c r="CK321" s="104" t="s">
        <v>109</v>
      </c>
      <c r="CL321" s="105" t="s">
        <v>579</v>
      </c>
      <c r="CM321" s="83" t="s">
        <v>108</v>
      </c>
      <c r="CN321" s="106" t="s">
        <v>108</v>
      </c>
      <c r="CO321" s="197" t="s">
        <v>108</v>
      </c>
      <c r="CP321" s="107"/>
      <c r="CQ321" s="198" t="s">
        <v>474</v>
      </c>
      <c r="CR321" s="198" t="s">
        <v>474</v>
      </c>
      <c r="CS321" s="199" t="s">
        <v>616</v>
      </c>
      <c r="CT321" s="83" t="s">
        <v>109</v>
      </c>
      <c r="CU321" s="83" t="s">
        <v>109</v>
      </c>
      <c r="CV321" s="83">
        <v>67</v>
      </c>
      <c r="CW321" s="83" t="s">
        <v>112</v>
      </c>
      <c r="CX321" s="83">
        <v>67</v>
      </c>
      <c r="CY321" s="83" t="s">
        <v>6315</v>
      </c>
      <c r="CZ321" s="83">
        <v>420931</v>
      </c>
      <c r="DA321" s="83" t="s">
        <v>138</v>
      </c>
      <c r="DB321" s="83" t="s">
        <v>124</v>
      </c>
      <c r="DC321" s="83" t="s">
        <v>501</v>
      </c>
      <c r="DD321" s="83">
        <v>6083</v>
      </c>
      <c r="DE321" s="83" t="s">
        <v>582</v>
      </c>
      <c r="DF321" s="83" t="s">
        <v>145</v>
      </c>
      <c r="DG321" s="83" t="s">
        <v>501</v>
      </c>
      <c r="DH321" s="83" t="s">
        <v>582</v>
      </c>
      <c r="DI321" s="85">
        <v>43646</v>
      </c>
      <c r="DJ321" s="83" t="s">
        <v>584</v>
      </c>
      <c r="DK321" s="83" t="s">
        <v>102</v>
      </c>
      <c r="DL321" s="83" t="s">
        <v>482</v>
      </c>
      <c r="DM321" s="83">
        <v>0</v>
      </c>
      <c r="DN321" s="83" t="s">
        <v>238</v>
      </c>
      <c r="DO321" s="83">
        <v>1</v>
      </c>
      <c r="DP321" s="83">
        <v>3</v>
      </c>
      <c r="DQ321" s="83"/>
      <c r="DR321" s="83" t="s">
        <v>108</v>
      </c>
      <c r="DS321" s="83" t="s">
        <v>497</v>
      </c>
      <c r="DU321" s="215" t="s">
        <v>269</v>
      </c>
      <c r="DV321" s="136">
        <v>1</v>
      </c>
      <c r="DW321" s="136">
        <v>3</v>
      </c>
      <c r="DX321" s="215" t="s">
        <v>269</v>
      </c>
      <c r="DY321" s="215" t="s">
        <v>269</v>
      </c>
      <c r="DZ321" s="215" t="s">
        <v>269</v>
      </c>
      <c r="EA321" s="215" t="s">
        <v>269</v>
      </c>
      <c r="EB321" s="215" t="s">
        <v>269</v>
      </c>
      <c r="EC321" s="215" t="s">
        <v>269</v>
      </c>
      <c r="ED321" s="215" t="s">
        <v>269</v>
      </c>
      <c r="EE321" s="215" t="s">
        <v>269</v>
      </c>
    </row>
    <row r="322" spans="1:135" ht="28.8" x14ac:dyDescent="0.55000000000000004">
      <c r="A322" s="83" t="s">
        <v>130</v>
      </c>
      <c r="B322" s="136">
        <v>830082</v>
      </c>
      <c r="C322" t="s">
        <v>972</v>
      </c>
      <c r="D322" s="83" t="s">
        <v>228</v>
      </c>
      <c r="E322" s="138">
        <v>240434312384</v>
      </c>
      <c r="F322" s="83" t="s">
        <v>114</v>
      </c>
      <c r="G322" s="85">
        <v>43634</v>
      </c>
      <c r="H322" s="83" t="s">
        <v>98</v>
      </c>
      <c r="I322" s="84" t="s">
        <v>618</v>
      </c>
      <c r="J322" s="207" t="s">
        <v>629</v>
      </c>
      <c r="K322" s="208" t="s">
        <v>634</v>
      </c>
      <c r="L322" s="83" t="s">
        <v>108</v>
      </c>
      <c r="M322" s="184">
        <v>27574</v>
      </c>
      <c r="N322" s="184"/>
      <c r="O322" s="85" t="s">
        <v>102</v>
      </c>
      <c r="P322" s="185">
        <v>43013</v>
      </c>
      <c r="Q322" s="186" t="s">
        <v>203</v>
      </c>
      <c r="R322" s="186"/>
      <c r="S322" s="186"/>
      <c r="T322" s="187"/>
      <c r="U322" s="188" t="s">
        <v>296</v>
      </c>
      <c r="V322" s="188" t="s">
        <v>205</v>
      </c>
      <c r="W322" s="189" t="s">
        <v>619</v>
      </c>
      <c r="X322" s="189" t="s">
        <v>107</v>
      </c>
      <c r="Y322" s="190" t="s">
        <v>614</v>
      </c>
      <c r="Z322" s="83">
        <v>700</v>
      </c>
      <c r="AA322" s="83" t="s">
        <v>193</v>
      </c>
      <c r="AB322" s="83" t="s">
        <v>181</v>
      </c>
      <c r="AC322" s="83" t="s">
        <v>102</v>
      </c>
      <c r="AD322" s="83" t="s">
        <v>6316</v>
      </c>
      <c r="AE322" s="83" t="s">
        <v>102</v>
      </c>
      <c r="AF322" s="83" t="s">
        <v>102</v>
      </c>
      <c r="AG322" s="83" t="s">
        <v>174</v>
      </c>
      <c r="AH322" s="83" t="s">
        <v>6305</v>
      </c>
      <c r="AI322" s="83" t="s">
        <v>104</v>
      </c>
      <c r="AJ322" s="83" t="s">
        <v>105</v>
      </c>
      <c r="AK322" s="191" t="s">
        <v>6316</v>
      </c>
      <c r="AL322" s="191" t="s">
        <v>102</v>
      </c>
      <c r="AM322" s="191" t="s">
        <v>102</v>
      </c>
      <c r="AN322" s="191" t="s">
        <v>174</v>
      </c>
      <c r="AO322" s="191" t="s">
        <v>6305</v>
      </c>
      <c r="AP322" s="191" t="s">
        <v>104</v>
      </c>
      <c r="AQ322" s="191" t="s">
        <v>105</v>
      </c>
      <c r="AR322" s="191" t="s">
        <v>106</v>
      </c>
      <c r="AS322" s="191" t="s">
        <v>6316</v>
      </c>
      <c r="AT322" s="191" t="s">
        <v>488</v>
      </c>
      <c r="AU322" s="191" t="s">
        <v>6317</v>
      </c>
      <c r="AV322" s="191" t="s">
        <v>104</v>
      </c>
      <c r="AW322" s="191" t="s">
        <v>204</v>
      </c>
      <c r="AX322" s="191"/>
      <c r="AY322" s="192" t="s">
        <v>454</v>
      </c>
      <c r="AZ322" s="192" t="s">
        <v>416</v>
      </c>
      <c r="BA322" s="91" t="s">
        <v>108</v>
      </c>
      <c r="BB322" s="90">
        <v>0</v>
      </c>
      <c r="BC322" s="93" t="s">
        <v>102</v>
      </c>
      <c r="BD322" s="93" t="s">
        <v>102</v>
      </c>
      <c r="BE322" s="93" t="s">
        <v>102</v>
      </c>
      <c r="BF322" s="93" t="s">
        <v>102</v>
      </c>
      <c r="BG322" s="97" t="s">
        <v>108</v>
      </c>
      <c r="BH322" s="93" t="s">
        <v>108</v>
      </c>
      <c r="BI322" s="93" t="s">
        <v>102</v>
      </c>
      <c r="BJ322" s="93" t="s">
        <v>102</v>
      </c>
      <c r="BK322" s="93" t="s">
        <v>102</v>
      </c>
      <c r="BL322" s="93" t="s">
        <v>102</v>
      </c>
      <c r="BM322" s="93" t="s">
        <v>102</v>
      </c>
      <c r="BN322" s="93" t="s">
        <v>102</v>
      </c>
      <c r="BO322" s="93" t="s">
        <v>102</v>
      </c>
      <c r="BP322" s="96" t="s">
        <v>102</v>
      </c>
      <c r="BQ322" s="90">
        <v>0</v>
      </c>
      <c r="BR322" s="93" t="s">
        <v>102</v>
      </c>
      <c r="BS322" s="93" t="s">
        <v>102</v>
      </c>
      <c r="BT322" s="93" t="s">
        <v>102</v>
      </c>
      <c r="BU322" s="93" t="s">
        <v>102</v>
      </c>
      <c r="BV322" s="97" t="s">
        <v>108</v>
      </c>
      <c r="BW322" s="93" t="s">
        <v>108</v>
      </c>
      <c r="BX322" s="95" t="s">
        <v>102</v>
      </c>
      <c r="BY322" s="93" t="s">
        <v>102</v>
      </c>
      <c r="BZ322" s="93" t="s">
        <v>102</v>
      </c>
      <c r="CA322" s="93" t="s">
        <v>102</v>
      </c>
      <c r="CB322" s="93" t="s">
        <v>102</v>
      </c>
      <c r="CC322" s="93" t="s">
        <v>102</v>
      </c>
      <c r="CD322" s="93" t="s">
        <v>102</v>
      </c>
      <c r="CE322" s="193" t="s">
        <v>102</v>
      </c>
      <c r="CF322" s="194" t="s">
        <v>436</v>
      </c>
      <c r="CG322" s="195" t="s">
        <v>6318</v>
      </c>
      <c r="CH322" s="101" t="s">
        <v>310</v>
      </c>
      <c r="CI322" s="102"/>
      <c r="CJ322" s="196" t="s">
        <v>6319</v>
      </c>
      <c r="CK322" s="104" t="s">
        <v>190</v>
      </c>
      <c r="CL322" s="105"/>
      <c r="CM322" s="83" t="s">
        <v>623</v>
      </c>
      <c r="CN322" s="106" t="s">
        <v>624</v>
      </c>
      <c r="CO322" s="197" t="s">
        <v>625</v>
      </c>
      <c r="CP322" s="107"/>
      <c r="CQ322" s="198" t="s">
        <v>474</v>
      </c>
      <c r="CR322" s="198" t="s">
        <v>474</v>
      </c>
      <c r="CS322" s="199"/>
      <c r="CT322" s="83" t="s">
        <v>109</v>
      </c>
      <c r="CU322" s="83" t="s">
        <v>109</v>
      </c>
      <c r="CV322" s="83">
        <v>78</v>
      </c>
      <c r="CW322" s="83" t="s">
        <v>139</v>
      </c>
      <c r="CX322" s="83">
        <v>78</v>
      </c>
      <c r="CY322" s="83" t="s">
        <v>108</v>
      </c>
      <c r="CZ322" s="83">
        <v>422250.5</v>
      </c>
      <c r="DA322" s="83" t="s">
        <v>581</v>
      </c>
      <c r="DB322" s="83" t="s">
        <v>152</v>
      </c>
      <c r="DC322" s="83" t="s">
        <v>500</v>
      </c>
      <c r="DD322" s="83">
        <v>7350</v>
      </c>
      <c r="DE322" s="83" t="s">
        <v>606</v>
      </c>
      <c r="DF322" s="83" t="s">
        <v>152</v>
      </c>
      <c r="DG322" s="83" t="s">
        <v>500</v>
      </c>
      <c r="DH322" s="83"/>
      <c r="DI322" s="85">
        <v>43646</v>
      </c>
      <c r="DJ322" s="83" t="s">
        <v>584</v>
      </c>
      <c r="DK322" s="83" t="s">
        <v>102</v>
      </c>
      <c r="DL322" s="83" t="s">
        <v>482</v>
      </c>
      <c r="DM322" s="83">
        <v>0</v>
      </c>
      <c r="DN322" s="83" t="s">
        <v>483</v>
      </c>
      <c r="DO322" s="83">
        <v>1</v>
      </c>
      <c r="DP322" s="83">
        <v>3</v>
      </c>
      <c r="DQ322" s="83"/>
      <c r="DR322" s="83" t="s">
        <v>108</v>
      </c>
      <c r="DS322" s="83" t="s">
        <v>497</v>
      </c>
      <c r="DU322" s="215" t="s">
        <v>269</v>
      </c>
      <c r="DV322" s="136">
        <v>1</v>
      </c>
      <c r="DW322" s="136">
        <v>3</v>
      </c>
      <c r="DX322" s="215" t="s">
        <v>269</v>
      </c>
      <c r="DY322" s="215" t="s">
        <v>269</v>
      </c>
      <c r="DZ322" s="215" t="s">
        <v>269</v>
      </c>
      <c r="EA322" s="215" t="s">
        <v>269</v>
      </c>
      <c r="EB322" s="215" t="s">
        <v>269</v>
      </c>
      <c r="EC322" s="215" t="s">
        <v>269</v>
      </c>
      <c r="ED322" s="215" t="s">
        <v>269</v>
      </c>
      <c r="EE322" s="215" t="s">
        <v>269</v>
      </c>
    </row>
    <row r="323" spans="1:135" ht="28.8" x14ac:dyDescent="0.55000000000000004">
      <c r="A323" s="83" t="s">
        <v>130</v>
      </c>
      <c r="B323" s="136">
        <v>565557</v>
      </c>
      <c r="C323" t="s">
        <v>973</v>
      </c>
      <c r="D323" s="83" t="s">
        <v>228</v>
      </c>
      <c r="E323" s="138">
        <v>865338590932</v>
      </c>
      <c r="F323" s="83" t="s">
        <v>114</v>
      </c>
      <c r="G323" s="85">
        <v>43643</v>
      </c>
      <c r="H323" s="211" t="s">
        <v>98</v>
      </c>
      <c r="I323" s="84" t="s">
        <v>610</v>
      </c>
      <c r="J323" s="207" t="s">
        <v>627</v>
      </c>
      <c r="K323" s="208" t="s">
        <v>630</v>
      </c>
      <c r="L323" s="83" t="s">
        <v>108</v>
      </c>
      <c r="M323" s="184">
        <v>24485</v>
      </c>
      <c r="N323" s="184"/>
      <c r="O323" s="85" t="s">
        <v>102</v>
      </c>
      <c r="P323" s="185">
        <v>42491</v>
      </c>
      <c r="Q323" s="186" t="s">
        <v>203</v>
      </c>
      <c r="R323" s="186"/>
      <c r="S323" s="186"/>
      <c r="T323" s="187"/>
      <c r="U323" s="188" t="s">
        <v>296</v>
      </c>
      <c r="V323" s="188" t="s">
        <v>297</v>
      </c>
      <c r="W323" s="188" t="s">
        <v>297</v>
      </c>
      <c r="X323" s="189" t="s">
        <v>167</v>
      </c>
      <c r="Y323" s="190"/>
      <c r="Z323" s="83">
        <v>700</v>
      </c>
      <c r="AA323" s="83" t="s">
        <v>193</v>
      </c>
      <c r="AB323" s="83" t="s">
        <v>181</v>
      </c>
      <c r="AC323" s="83" t="s">
        <v>102</v>
      </c>
      <c r="AD323" s="83" t="s">
        <v>6320</v>
      </c>
      <c r="AE323" s="83" t="s">
        <v>102</v>
      </c>
      <c r="AF323" s="83" t="s">
        <v>102</v>
      </c>
      <c r="AG323" s="83" t="s">
        <v>119</v>
      </c>
      <c r="AH323" s="83" t="s">
        <v>6321</v>
      </c>
      <c r="AI323" s="83" t="s">
        <v>104</v>
      </c>
      <c r="AJ323" s="83" t="s">
        <v>105</v>
      </c>
      <c r="AK323" s="191" t="s">
        <v>6320</v>
      </c>
      <c r="AL323" s="191" t="s">
        <v>102</v>
      </c>
      <c r="AM323" s="191" t="s">
        <v>102</v>
      </c>
      <c r="AN323" s="191" t="s">
        <v>119</v>
      </c>
      <c r="AO323" s="191" t="s">
        <v>6321</v>
      </c>
      <c r="AP323" s="191" t="s">
        <v>104</v>
      </c>
      <c r="AQ323" s="191" t="s">
        <v>105</v>
      </c>
      <c r="AR323" s="191" t="s">
        <v>106</v>
      </c>
      <c r="AS323" s="191" t="s">
        <v>6320</v>
      </c>
      <c r="AT323" s="191" t="s">
        <v>485</v>
      </c>
      <c r="AU323" s="191" t="s">
        <v>6321</v>
      </c>
      <c r="AV323" s="191" t="s">
        <v>104</v>
      </c>
      <c r="AW323" s="191" t="s">
        <v>204</v>
      </c>
      <c r="AX323" s="191"/>
      <c r="AY323" s="192" t="s">
        <v>454</v>
      </c>
      <c r="AZ323" s="192" t="s">
        <v>416</v>
      </c>
      <c r="BA323" s="91" t="s">
        <v>108</v>
      </c>
      <c r="BB323" s="90">
        <v>0</v>
      </c>
      <c r="BC323" s="93" t="s">
        <v>102</v>
      </c>
      <c r="BD323" s="93" t="s">
        <v>102</v>
      </c>
      <c r="BE323" s="93" t="s">
        <v>102</v>
      </c>
      <c r="BF323" s="93" t="s">
        <v>102</v>
      </c>
      <c r="BG323" s="97" t="s">
        <v>108</v>
      </c>
      <c r="BH323" s="93" t="s">
        <v>108</v>
      </c>
      <c r="BI323" s="93" t="s">
        <v>102</v>
      </c>
      <c r="BJ323" s="93" t="s">
        <v>102</v>
      </c>
      <c r="BK323" s="93" t="s">
        <v>102</v>
      </c>
      <c r="BL323" s="93" t="s">
        <v>102</v>
      </c>
      <c r="BM323" s="93" t="s">
        <v>102</v>
      </c>
      <c r="BN323" s="93" t="s">
        <v>102</v>
      </c>
      <c r="BO323" s="93" t="s">
        <v>102</v>
      </c>
      <c r="BP323" s="96" t="s">
        <v>102</v>
      </c>
      <c r="BQ323" s="90">
        <v>0</v>
      </c>
      <c r="BR323" s="93" t="s">
        <v>102</v>
      </c>
      <c r="BS323" s="93" t="s">
        <v>102</v>
      </c>
      <c r="BT323" s="93" t="s">
        <v>102</v>
      </c>
      <c r="BU323" s="93" t="s">
        <v>102</v>
      </c>
      <c r="BV323" s="97" t="s">
        <v>108</v>
      </c>
      <c r="BW323" s="93" t="s">
        <v>108</v>
      </c>
      <c r="BX323" s="95" t="s">
        <v>102</v>
      </c>
      <c r="BY323" s="93" t="s">
        <v>102</v>
      </c>
      <c r="BZ323" s="93" t="s">
        <v>102</v>
      </c>
      <c r="CA323" s="93" t="s">
        <v>102</v>
      </c>
      <c r="CB323" s="93" t="s">
        <v>102</v>
      </c>
      <c r="CC323" s="93" t="s">
        <v>102</v>
      </c>
      <c r="CD323" s="93" t="s">
        <v>102</v>
      </c>
      <c r="CE323" s="193" t="s">
        <v>102</v>
      </c>
      <c r="CF323" s="194" t="s">
        <v>436</v>
      </c>
      <c r="CG323" s="195" t="s">
        <v>6322</v>
      </c>
      <c r="CH323" s="101" t="s">
        <v>563</v>
      </c>
      <c r="CI323" s="102"/>
      <c r="CJ323" s="196" t="s">
        <v>577</v>
      </c>
      <c r="CK323" s="104" t="s">
        <v>190</v>
      </c>
      <c r="CL323" s="105"/>
      <c r="CM323" s="83" t="s">
        <v>578</v>
      </c>
      <c r="CN323" s="106" t="s">
        <v>108</v>
      </c>
      <c r="CO323" s="197" t="s">
        <v>566</v>
      </c>
      <c r="CP323" s="107"/>
      <c r="CQ323" s="198" t="s">
        <v>107</v>
      </c>
      <c r="CR323" s="198" t="s">
        <v>107</v>
      </c>
      <c r="CS323" s="199"/>
      <c r="CT323" s="83" t="s">
        <v>109</v>
      </c>
      <c r="CU323" s="83" t="s">
        <v>109</v>
      </c>
      <c r="CV323" s="83">
        <v>22</v>
      </c>
      <c r="CW323" s="83" t="s">
        <v>270</v>
      </c>
      <c r="CX323" s="83">
        <v>22</v>
      </c>
      <c r="CY323" s="83" t="s">
        <v>108</v>
      </c>
      <c r="CZ323" s="83">
        <v>423570</v>
      </c>
      <c r="DA323" s="83" t="s">
        <v>6323</v>
      </c>
      <c r="DB323" s="83" t="s">
        <v>118</v>
      </c>
      <c r="DC323" s="83" t="s">
        <v>108</v>
      </c>
      <c r="DD323" s="83">
        <v>7019</v>
      </c>
      <c r="DE323" s="83" t="s">
        <v>173</v>
      </c>
      <c r="DF323" s="83" t="s">
        <v>118</v>
      </c>
      <c r="DG323" s="83" t="s">
        <v>500</v>
      </c>
      <c r="DH323" s="83"/>
      <c r="DI323" s="85">
        <v>43646</v>
      </c>
      <c r="DJ323" s="83" t="s">
        <v>584</v>
      </c>
      <c r="DK323" s="83" t="s">
        <v>102</v>
      </c>
      <c r="DL323" s="83" t="s">
        <v>482</v>
      </c>
      <c r="DM323" s="83">
        <v>0</v>
      </c>
      <c r="DN323" s="83" t="s">
        <v>483</v>
      </c>
      <c r="DO323" s="83">
        <v>1</v>
      </c>
      <c r="DP323" s="83">
        <v>1</v>
      </c>
      <c r="DQ323" s="83"/>
      <c r="DR323" s="83" t="s">
        <v>108</v>
      </c>
      <c r="DS323" s="83" t="s">
        <v>497</v>
      </c>
      <c r="DU323" s="215" t="s">
        <v>269</v>
      </c>
      <c r="DV323" s="136">
        <v>1</v>
      </c>
      <c r="DW323" s="136">
        <v>3</v>
      </c>
      <c r="DX323" s="215" t="s">
        <v>269</v>
      </c>
      <c r="DY323" s="215" t="s">
        <v>269</v>
      </c>
      <c r="DZ323" s="215" t="s">
        <v>269</v>
      </c>
      <c r="EA323" s="215" t="s">
        <v>269</v>
      </c>
      <c r="EB323" s="215" t="s">
        <v>269</v>
      </c>
      <c r="EC323" s="215" t="s">
        <v>269</v>
      </c>
      <c r="ED323" s="215" t="s">
        <v>269</v>
      </c>
      <c r="EE323" s="215" t="s">
        <v>269</v>
      </c>
    </row>
    <row r="324" spans="1:135" ht="57.6" x14ac:dyDescent="0.55000000000000004">
      <c r="A324" s="83" t="s">
        <v>130</v>
      </c>
      <c r="B324" s="136">
        <v>886155</v>
      </c>
      <c r="C324" t="s">
        <v>974</v>
      </c>
      <c r="D324" s="83" t="s">
        <v>228</v>
      </c>
      <c r="E324" s="138">
        <v>856500269459</v>
      </c>
      <c r="F324" s="83" t="s">
        <v>143</v>
      </c>
      <c r="G324" s="85">
        <v>43620</v>
      </c>
      <c r="H324" s="83" t="s">
        <v>98</v>
      </c>
      <c r="I324" s="84" t="s">
        <v>612</v>
      </c>
      <c r="J324" s="207" t="s">
        <v>628</v>
      </c>
      <c r="K324" s="208" t="s">
        <v>633</v>
      </c>
      <c r="L324" s="83" t="s">
        <v>108</v>
      </c>
      <c r="M324" s="184" t="s">
        <v>102</v>
      </c>
      <c r="N324" s="184" t="s">
        <v>556</v>
      </c>
      <c r="O324" s="85" t="s">
        <v>102</v>
      </c>
      <c r="P324" s="185">
        <v>42491</v>
      </c>
      <c r="Q324" s="186" t="s">
        <v>202</v>
      </c>
      <c r="R324" s="186" t="s">
        <v>613</v>
      </c>
      <c r="S324" s="186"/>
      <c r="T324" s="187"/>
      <c r="U324" s="188" t="s">
        <v>295</v>
      </c>
      <c r="V324" s="188" t="s">
        <v>205</v>
      </c>
      <c r="W324" s="188" t="s">
        <v>295</v>
      </c>
      <c r="X324" s="189" t="s">
        <v>107</v>
      </c>
      <c r="Y324" s="190" t="s">
        <v>614</v>
      </c>
      <c r="Z324" s="83">
        <v>700</v>
      </c>
      <c r="AA324" s="83" t="s">
        <v>193</v>
      </c>
      <c r="AB324" s="83" t="s">
        <v>181</v>
      </c>
      <c r="AC324" s="83" t="s">
        <v>102</v>
      </c>
      <c r="AD324" s="83" t="s">
        <v>6324</v>
      </c>
      <c r="AE324" s="83" t="s">
        <v>6325</v>
      </c>
      <c r="AF324" s="83" t="s">
        <v>102</v>
      </c>
      <c r="AG324" s="83" t="s">
        <v>175</v>
      </c>
      <c r="AH324" s="83" t="s">
        <v>6326</v>
      </c>
      <c r="AI324" s="83" t="s">
        <v>104</v>
      </c>
      <c r="AJ324" s="83" t="s">
        <v>105</v>
      </c>
      <c r="AK324" s="191" t="s">
        <v>6324</v>
      </c>
      <c r="AL324" s="191" t="s">
        <v>6325</v>
      </c>
      <c r="AM324" s="191" t="s">
        <v>102</v>
      </c>
      <c r="AN324" s="191" t="s">
        <v>175</v>
      </c>
      <c r="AO324" s="191" t="s">
        <v>6326</v>
      </c>
      <c r="AP324" s="191" t="s">
        <v>104</v>
      </c>
      <c r="AQ324" s="191" t="s">
        <v>105</v>
      </c>
      <c r="AR324" s="191" t="s">
        <v>106</v>
      </c>
      <c r="AS324" s="191"/>
      <c r="AT324" s="191"/>
      <c r="AU324" s="191"/>
      <c r="AV324" s="191"/>
      <c r="AW324" s="191"/>
      <c r="AX324" s="191" t="s">
        <v>575</v>
      </c>
      <c r="AY324" s="192" t="s">
        <v>454</v>
      </c>
      <c r="AZ324" s="192" t="s">
        <v>108</v>
      </c>
      <c r="BA324" s="91" t="s">
        <v>108</v>
      </c>
      <c r="BB324" s="90">
        <v>0</v>
      </c>
      <c r="BC324" s="93" t="s">
        <v>102</v>
      </c>
      <c r="BD324" s="93" t="s">
        <v>102</v>
      </c>
      <c r="BE324" s="93" t="s">
        <v>102</v>
      </c>
      <c r="BF324" s="93" t="s">
        <v>102</v>
      </c>
      <c r="BG324" s="97" t="s">
        <v>108</v>
      </c>
      <c r="BH324" s="93" t="s">
        <v>108</v>
      </c>
      <c r="BI324" s="93" t="s">
        <v>102</v>
      </c>
      <c r="BJ324" s="93" t="s">
        <v>102</v>
      </c>
      <c r="BK324" s="93" t="s">
        <v>102</v>
      </c>
      <c r="BL324" s="93" t="s">
        <v>102</v>
      </c>
      <c r="BM324" s="93" t="s">
        <v>102</v>
      </c>
      <c r="BN324" s="93" t="s">
        <v>102</v>
      </c>
      <c r="BO324" s="93" t="s">
        <v>102</v>
      </c>
      <c r="BP324" s="96" t="s">
        <v>102</v>
      </c>
      <c r="BQ324" s="90">
        <v>0</v>
      </c>
      <c r="BR324" s="93" t="s">
        <v>102</v>
      </c>
      <c r="BS324" s="93" t="s">
        <v>102</v>
      </c>
      <c r="BT324" s="93" t="s">
        <v>102</v>
      </c>
      <c r="BU324" s="93" t="s">
        <v>102</v>
      </c>
      <c r="BV324" s="97" t="s">
        <v>108</v>
      </c>
      <c r="BW324" s="93" t="s">
        <v>108</v>
      </c>
      <c r="BX324" s="95" t="s">
        <v>102</v>
      </c>
      <c r="BY324" s="93" t="s">
        <v>102</v>
      </c>
      <c r="BZ324" s="93" t="s">
        <v>102</v>
      </c>
      <c r="CA324" s="93" t="s">
        <v>102</v>
      </c>
      <c r="CB324" s="93" t="s">
        <v>102</v>
      </c>
      <c r="CC324" s="93" t="s">
        <v>102</v>
      </c>
      <c r="CD324" s="93" t="s">
        <v>102</v>
      </c>
      <c r="CE324" s="193" t="s">
        <v>102</v>
      </c>
      <c r="CF324" s="194" t="s">
        <v>508</v>
      </c>
      <c r="CG324" s="195" t="s">
        <v>102</v>
      </c>
      <c r="CH324" s="101" t="e">
        <v>#N/A</v>
      </c>
      <c r="CI324" s="102" t="s">
        <v>580</v>
      </c>
      <c r="CJ324" s="196" t="s">
        <v>108</v>
      </c>
      <c r="CK324" s="104" t="s">
        <v>109</v>
      </c>
      <c r="CL324" s="105" t="s">
        <v>579</v>
      </c>
      <c r="CM324" s="83" t="s">
        <v>108</v>
      </c>
      <c r="CN324" s="106" t="s">
        <v>108</v>
      </c>
      <c r="CO324" s="197" t="s">
        <v>108</v>
      </c>
      <c r="CP324" s="107"/>
      <c r="CQ324" s="198" t="s">
        <v>474</v>
      </c>
      <c r="CR324" s="198" t="s">
        <v>474</v>
      </c>
      <c r="CS324" s="199" t="s">
        <v>616</v>
      </c>
      <c r="CT324" s="83" t="s">
        <v>109</v>
      </c>
      <c r="CU324" s="83" t="s">
        <v>109</v>
      </c>
      <c r="CV324" s="83">
        <v>11</v>
      </c>
      <c r="CW324" s="83" t="s">
        <v>112</v>
      </c>
      <c r="CX324" s="83">
        <v>11</v>
      </c>
      <c r="CY324" s="83" t="s">
        <v>6327</v>
      </c>
      <c r="CZ324" s="83">
        <v>424889.5</v>
      </c>
      <c r="DA324" s="83" t="s">
        <v>138</v>
      </c>
      <c r="DB324" s="83" t="s">
        <v>124</v>
      </c>
      <c r="DC324" s="83" t="s">
        <v>501</v>
      </c>
      <c r="DD324" s="83">
        <v>8725</v>
      </c>
      <c r="DE324" s="83" t="s">
        <v>582</v>
      </c>
      <c r="DF324" s="83" t="s">
        <v>145</v>
      </c>
      <c r="DG324" s="83" t="s">
        <v>501</v>
      </c>
      <c r="DH324" s="83" t="s">
        <v>582</v>
      </c>
      <c r="DI324" s="85">
        <v>43646</v>
      </c>
      <c r="DJ324" s="83" t="s">
        <v>584</v>
      </c>
      <c r="DK324" s="83" t="s">
        <v>102</v>
      </c>
      <c r="DL324" s="83" t="s">
        <v>482</v>
      </c>
      <c r="DM324" s="83">
        <v>0</v>
      </c>
      <c r="DN324" s="83" t="s">
        <v>238</v>
      </c>
      <c r="DO324" s="83">
        <v>1</v>
      </c>
      <c r="DP324" s="83">
        <v>1</v>
      </c>
      <c r="DQ324" s="83"/>
      <c r="DR324" s="83" t="s">
        <v>108</v>
      </c>
      <c r="DS324" s="83" t="s">
        <v>497</v>
      </c>
      <c r="DU324" s="215" t="s">
        <v>269</v>
      </c>
      <c r="DV324" s="136">
        <v>1</v>
      </c>
      <c r="DW324" s="136">
        <v>3</v>
      </c>
      <c r="DX324" s="215" t="s">
        <v>269</v>
      </c>
      <c r="DY324" s="215" t="s">
        <v>269</v>
      </c>
      <c r="DZ324" s="215" t="s">
        <v>269</v>
      </c>
      <c r="EA324" s="215" t="s">
        <v>269</v>
      </c>
      <c r="EB324" s="215" t="s">
        <v>269</v>
      </c>
      <c r="EC324" s="215" t="s">
        <v>269</v>
      </c>
      <c r="ED324" s="215" t="s">
        <v>269</v>
      </c>
      <c r="EE324" s="215" t="s">
        <v>269</v>
      </c>
    </row>
    <row r="325" spans="1:135" ht="28.8" x14ac:dyDescent="0.55000000000000004">
      <c r="A325" s="83" t="s">
        <v>130</v>
      </c>
      <c r="B325" s="136">
        <v>793340</v>
      </c>
      <c r="C325" t="s">
        <v>975</v>
      </c>
      <c r="D325" s="83" t="s">
        <v>228</v>
      </c>
      <c r="E325" s="138">
        <v>698588540876</v>
      </c>
      <c r="F325" s="83" t="s">
        <v>114</v>
      </c>
      <c r="G325" s="85">
        <v>43634</v>
      </c>
      <c r="H325" s="83" t="s">
        <v>98</v>
      </c>
      <c r="I325" s="84" t="s">
        <v>618</v>
      </c>
      <c r="J325" s="207" t="s">
        <v>629</v>
      </c>
      <c r="K325" s="208" t="s">
        <v>634</v>
      </c>
      <c r="L325" s="83" t="s">
        <v>108</v>
      </c>
      <c r="M325" s="184">
        <v>27575</v>
      </c>
      <c r="N325" s="184"/>
      <c r="O325" s="85" t="s">
        <v>102</v>
      </c>
      <c r="P325" s="185">
        <v>43013</v>
      </c>
      <c r="Q325" s="186" t="s">
        <v>203</v>
      </c>
      <c r="R325" s="186"/>
      <c r="S325" s="186"/>
      <c r="T325" s="187"/>
      <c r="U325" s="188" t="s">
        <v>296</v>
      </c>
      <c r="V325" s="188" t="s">
        <v>205</v>
      </c>
      <c r="W325" s="189" t="s">
        <v>619</v>
      </c>
      <c r="X325" s="189" t="s">
        <v>107</v>
      </c>
      <c r="Y325" s="190" t="s">
        <v>614</v>
      </c>
      <c r="Z325" s="83">
        <v>700</v>
      </c>
      <c r="AA325" s="83" t="s">
        <v>193</v>
      </c>
      <c r="AB325" s="83" t="s">
        <v>181</v>
      </c>
      <c r="AC325" s="83" t="s">
        <v>102</v>
      </c>
      <c r="AD325" s="83" t="s">
        <v>6328</v>
      </c>
      <c r="AE325" s="83" t="s">
        <v>102</v>
      </c>
      <c r="AF325" s="83" t="s">
        <v>102</v>
      </c>
      <c r="AG325" s="83" t="s">
        <v>174</v>
      </c>
      <c r="AH325" s="83" t="s">
        <v>6317</v>
      </c>
      <c r="AI325" s="83" t="s">
        <v>104</v>
      </c>
      <c r="AJ325" s="83" t="s">
        <v>105</v>
      </c>
      <c r="AK325" s="191" t="s">
        <v>6328</v>
      </c>
      <c r="AL325" s="191" t="s">
        <v>102</v>
      </c>
      <c r="AM325" s="191" t="s">
        <v>102</v>
      </c>
      <c r="AN325" s="191" t="s">
        <v>174</v>
      </c>
      <c r="AO325" s="191" t="s">
        <v>6317</v>
      </c>
      <c r="AP325" s="191" t="s">
        <v>104</v>
      </c>
      <c r="AQ325" s="191" t="s">
        <v>105</v>
      </c>
      <c r="AR325" s="191" t="s">
        <v>106</v>
      </c>
      <c r="AS325" s="191" t="s">
        <v>6328</v>
      </c>
      <c r="AT325" s="191" t="s">
        <v>488</v>
      </c>
      <c r="AU325" s="191" t="s">
        <v>6329</v>
      </c>
      <c r="AV325" s="191" t="s">
        <v>104</v>
      </c>
      <c r="AW325" s="191" t="s">
        <v>204</v>
      </c>
      <c r="AX325" s="191"/>
      <c r="AY325" s="192" t="s">
        <v>454</v>
      </c>
      <c r="AZ325" s="192" t="s">
        <v>416</v>
      </c>
      <c r="BA325" s="91" t="s">
        <v>108</v>
      </c>
      <c r="BB325" s="90">
        <v>0</v>
      </c>
      <c r="BC325" s="93" t="s">
        <v>102</v>
      </c>
      <c r="BD325" s="93" t="s">
        <v>102</v>
      </c>
      <c r="BE325" s="93" t="s">
        <v>102</v>
      </c>
      <c r="BF325" s="93" t="s">
        <v>102</v>
      </c>
      <c r="BG325" s="97" t="s">
        <v>108</v>
      </c>
      <c r="BH325" s="93" t="s">
        <v>108</v>
      </c>
      <c r="BI325" s="93" t="s">
        <v>102</v>
      </c>
      <c r="BJ325" s="93" t="s">
        <v>102</v>
      </c>
      <c r="BK325" s="93" t="s">
        <v>102</v>
      </c>
      <c r="BL325" s="93" t="s">
        <v>102</v>
      </c>
      <c r="BM325" s="93" t="s">
        <v>102</v>
      </c>
      <c r="BN325" s="93" t="s">
        <v>102</v>
      </c>
      <c r="BO325" s="93" t="s">
        <v>102</v>
      </c>
      <c r="BP325" s="96" t="s">
        <v>102</v>
      </c>
      <c r="BQ325" s="90">
        <v>0</v>
      </c>
      <c r="BR325" s="93" t="s">
        <v>102</v>
      </c>
      <c r="BS325" s="93" t="s">
        <v>102</v>
      </c>
      <c r="BT325" s="93" t="s">
        <v>102</v>
      </c>
      <c r="BU325" s="93" t="s">
        <v>102</v>
      </c>
      <c r="BV325" s="97" t="s">
        <v>108</v>
      </c>
      <c r="BW325" s="93" t="s">
        <v>108</v>
      </c>
      <c r="BX325" s="95" t="s">
        <v>102</v>
      </c>
      <c r="BY325" s="93" t="s">
        <v>102</v>
      </c>
      <c r="BZ325" s="93" t="s">
        <v>102</v>
      </c>
      <c r="CA325" s="93" t="s">
        <v>102</v>
      </c>
      <c r="CB325" s="93" t="s">
        <v>102</v>
      </c>
      <c r="CC325" s="93" t="s">
        <v>102</v>
      </c>
      <c r="CD325" s="93" t="s">
        <v>102</v>
      </c>
      <c r="CE325" s="193" t="s">
        <v>102</v>
      </c>
      <c r="CF325" s="194" t="s">
        <v>436</v>
      </c>
      <c r="CG325" s="195" t="s">
        <v>6330</v>
      </c>
      <c r="CH325" s="101" t="s">
        <v>310</v>
      </c>
      <c r="CI325" s="102"/>
      <c r="CJ325" s="196" t="s">
        <v>6331</v>
      </c>
      <c r="CK325" s="104" t="s">
        <v>190</v>
      </c>
      <c r="CL325" s="105"/>
      <c r="CM325" s="83" t="s">
        <v>623</v>
      </c>
      <c r="CN325" s="106" t="s">
        <v>624</v>
      </c>
      <c r="CO325" s="197" t="s">
        <v>625</v>
      </c>
      <c r="CP325" s="107"/>
      <c r="CQ325" s="198" t="s">
        <v>474</v>
      </c>
      <c r="CR325" s="198" t="s">
        <v>474</v>
      </c>
      <c r="CS325" s="199"/>
      <c r="CT325" s="83" t="s">
        <v>109</v>
      </c>
      <c r="CU325" s="83" t="s">
        <v>109</v>
      </c>
      <c r="CV325" s="83">
        <v>31</v>
      </c>
      <c r="CW325" s="83" t="s">
        <v>139</v>
      </c>
      <c r="CX325" s="83">
        <v>31</v>
      </c>
      <c r="CY325" s="83" t="s">
        <v>108</v>
      </c>
      <c r="CZ325" s="83">
        <v>426209</v>
      </c>
      <c r="DA325" s="83" t="s">
        <v>581</v>
      </c>
      <c r="DB325" s="83" t="s">
        <v>152</v>
      </c>
      <c r="DC325" s="83" t="s">
        <v>500</v>
      </c>
      <c r="DD325" s="83">
        <v>3041</v>
      </c>
      <c r="DE325" s="83" t="s">
        <v>606</v>
      </c>
      <c r="DF325" s="83" t="s">
        <v>152</v>
      </c>
      <c r="DG325" s="83" t="s">
        <v>500</v>
      </c>
      <c r="DH325" s="83"/>
      <c r="DI325" s="85">
        <v>43646</v>
      </c>
      <c r="DJ325" s="83" t="s">
        <v>584</v>
      </c>
      <c r="DK325" s="83" t="s">
        <v>102</v>
      </c>
      <c r="DL325" s="83" t="s">
        <v>482</v>
      </c>
      <c r="DM325" s="83">
        <v>0</v>
      </c>
      <c r="DN325" s="83" t="s">
        <v>483</v>
      </c>
      <c r="DO325" s="83">
        <v>1</v>
      </c>
      <c r="DP325" s="83">
        <v>6</v>
      </c>
      <c r="DQ325" s="83"/>
      <c r="DR325" s="83" t="s">
        <v>108</v>
      </c>
      <c r="DS325" s="83" t="s">
        <v>497</v>
      </c>
      <c r="DU325" s="215" t="s">
        <v>269</v>
      </c>
      <c r="DV325" s="136">
        <v>1</v>
      </c>
      <c r="DW325" s="136">
        <v>3</v>
      </c>
      <c r="DX325" s="215" t="s">
        <v>269</v>
      </c>
      <c r="DY325" s="215" t="s">
        <v>269</v>
      </c>
      <c r="DZ325" s="215" t="s">
        <v>269</v>
      </c>
      <c r="EA325" s="215" t="s">
        <v>269</v>
      </c>
      <c r="EB325" s="215" t="s">
        <v>269</v>
      </c>
      <c r="EC325" s="215" t="s">
        <v>269</v>
      </c>
      <c r="ED325" s="215" t="s">
        <v>269</v>
      </c>
      <c r="EE325" s="215" t="s">
        <v>269</v>
      </c>
    </row>
    <row r="326" spans="1:135" ht="28.8" x14ac:dyDescent="0.55000000000000004">
      <c r="A326" s="83" t="s">
        <v>130</v>
      </c>
      <c r="B326" s="136">
        <v>713350</v>
      </c>
      <c r="C326" t="s">
        <v>976</v>
      </c>
      <c r="D326" s="83" t="s">
        <v>228</v>
      </c>
      <c r="E326" s="138">
        <v>946690442240</v>
      </c>
      <c r="F326" s="83" t="s">
        <v>114</v>
      </c>
      <c r="G326" s="85">
        <v>43643</v>
      </c>
      <c r="H326" s="211" t="s">
        <v>98</v>
      </c>
      <c r="I326" s="84" t="s">
        <v>610</v>
      </c>
      <c r="J326" s="207" t="s">
        <v>627</v>
      </c>
      <c r="K326" s="208" t="s">
        <v>630</v>
      </c>
      <c r="L326" s="83" t="s">
        <v>108</v>
      </c>
      <c r="M326" s="184">
        <v>24486</v>
      </c>
      <c r="N326" s="184"/>
      <c r="O326" s="85" t="s">
        <v>102</v>
      </c>
      <c r="P326" s="185">
        <v>42491</v>
      </c>
      <c r="Q326" s="186" t="s">
        <v>203</v>
      </c>
      <c r="R326" s="186"/>
      <c r="S326" s="186"/>
      <c r="T326" s="187"/>
      <c r="U326" s="188" t="s">
        <v>296</v>
      </c>
      <c r="V326" s="188" t="s">
        <v>297</v>
      </c>
      <c r="W326" s="188" t="s">
        <v>297</v>
      </c>
      <c r="X326" s="189" t="s">
        <v>167</v>
      </c>
      <c r="Y326" s="190"/>
      <c r="Z326" s="83">
        <v>700</v>
      </c>
      <c r="AA326" s="83" t="s">
        <v>193</v>
      </c>
      <c r="AB326" s="83" t="s">
        <v>181</v>
      </c>
      <c r="AC326" s="83" t="s">
        <v>102</v>
      </c>
      <c r="AD326" s="83" t="s">
        <v>6332</v>
      </c>
      <c r="AE326" s="83" t="s">
        <v>102</v>
      </c>
      <c r="AF326" s="83" t="s">
        <v>102</v>
      </c>
      <c r="AG326" s="83" t="s">
        <v>119</v>
      </c>
      <c r="AH326" s="83" t="s">
        <v>6333</v>
      </c>
      <c r="AI326" s="83" t="s">
        <v>104</v>
      </c>
      <c r="AJ326" s="83" t="s">
        <v>105</v>
      </c>
      <c r="AK326" s="191" t="s">
        <v>6332</v>
      </c>
      <c r="AL326" s="191" t="s">
        <v>102</v>
      </c>
      <c r="AM326" s="191" t="s">
        <v>102</v>
      </c>
      <c r="AN326" s="191" t="s">
        <v>119</v>
      </c>
      <c r="AO326" s="191" t="s">
        <v>6333</v>
      </c>
      <c r="AP326" s="191" t="s">
        <v>104</v>
      </c>
      <c r="AQ326" s="191" t="s">
        <v>105</v>
      </c>
      <c r="AR326" s="191" t="s">
        <v>106</v>
      </c>
      <c r="AS326" s="191" t="s">
        <v>6332</v>
      </c>
      <c r="AT326" s="191" t="s">
        <v>485</v>
      </c>
      <c r="AU326" s="191" t="s">
        <v>6333</v>
      </c>
      <c r="AV326" s="191" t="s">
        <v>104</v>
      </c>
      <c r="AW326" s="191" t="s">
        <v>204</v>
      </c>
      <c r="AX326" s="191"/>
      <c r="AY326" s="192" t="s">
        <v>454</v>
      </c>
      <c r="AZ326" s="192" t="s">
        <v>416</v>
      </c>
      <c r="BA326" s="91" t="s">
        <v>108</v>
      </c>
      <c r="BB326" s="90">
        <v>0</v>
      </c>
      <c r="BC326" s="93" t="s">
        <v>102</v>
      </c>
      <c r="BD326" s="93" t="s">
        <v>102</v>
      </c>
      <c r="BE326" s="93" t="s">
        <v>102</v>
      </c>
      <c r="BF326" s="93" t="s">
        <v>102</v>
      </c>
      <c r="BG326" s="97" t="s">
        <v>108</v>
      </c>
      <c r="BH326" s="93" t="s">
        <v>108</v>
      </c>
      <c r="BI326" s="93" t="s">
        <v>102</v>
      </c>
      <c r="BJ326" s="93" t="s">
        <v>102</v>
      </c>
      <c r="BK326" s="93" t="s">
        <v>102</v>
      </c>
      <c r="BL326" s="93" t="s">
        <v>102</v>
      </c>
      <c r="BM326" s="93" t="s">
        <v>102</v>
      </c>
      <c r="BN326" s="93" t="s">
        <v>102</v>
      </c>
      <c r="BO326" s="93" t="s">
        <v>102</v>
      </c>
      <c r="BP326" s="96" t="s">
        <v>102</v>
      </c>
      <c r="BQ326" s="90">
        <v>0</v>
      </c>
      <c r="BR326" s="93" t="s">
        <v>102</v>
      </c>
      <c r="BS326" s="93" t="s">
        <v>102</v>
      </c>
      <c r="BT326" s="93" t="s">
        <v>102</v>
      </c>
      <c r="BU326" s="93" t="s">
        <v>102</v>
      </c>
      <c r="BV326" s="97" t="s">
        <v>108</v>
      </c>
      <c r="BW326" s="93" t="s">
        <v>108</v>
      </c>
      <c r="BX326" s="95" t="s">
        <v>102</v>
      </c>
      <c r="BY326" s="93" t="s">
        <v>102</v>
      </c>
      <c r="BZ326" s="93" t="s">
        <v>102</v>
      </c>
      <c r="CA326" s="93" t="s">
        <v>102</v>
      </c>
      <c r="CB326" s="93" t="s">
        <v>102</v>
      </c>
      <c r="CC326" s="93" t="s">
        <v>102</v>
      </c>
      <c r="CD326" s="93" t="s">
        <v>102</v>
      </c>
      <c r="CE326" s="193" t="s">
        <v>102</v>
      </c>
      <c r="CF326" s="194" t="s">
        <v>436</v>
      </c>
      <c r="CG326" s="195" t="s">
        <v>6334</v>
      </c>
      <c r="CH326" s="101" t="s">
        <v>563</v>
      </c>
      <c r="CI326" s="102"/>
      <c r="CJ326" s="196" t="s">
        <v>577</v>
      </c>
      <c r="CK326" s="104" t="s">
        <v>190</v>
      </c>
      <c r="CL326" s="105"/>
      <c r="CM326" s="83" t="s">
        <v>578</v>
      </c>
      <c r="CN326" s="106" t="s">
        <v>108</v>
      </c>
      <c r="CO326" s="197" t="s">
        <v>566</v>
      </c>
      <c r="CP326" s="107"/>
      <c r="CQ326" s="198" t="s">
        <v>107</v>
      </c>
      <c r="CR326" s="198" t="s">
        <v>107</v>
      </c>
      <c r="CS326" s="199"/>
      <c r="CT326" s="83" t="s">
        <v>109</v>
      </c>
      <c r="CU326" s="83" t="s">
        <v>109</v>
      </c>
      <c r="CV326" s="83">
        <v>94</v>
      </c>
      <c r="CW326" s="83" t="s">
        <v>270</v>
      </c>
      <c r="CX326" s="83">
        <v>94</v>
      </c>
      <c r="CY326" s="83" t="s">
        <v>108</v>
      </c>
      <c r="CZ326" s="83">
        <v>427528.5</v>
      </c>
      <c r="DA326" s="83" t="s">
        <v>6335</v>
      </c>
      <c r="DB326" s="83" t="s">
        <v>118</v>
      </c>
      <c r="DC326" s="83" t="s">
        <v>108</v>
      </c>
      <c r="DD326" s="83">
        <v>7607</v>
      </c>
      <c r="DE326" s="83" t="s">
        <v>173</v>
      </c>
      <c r="DF326" s="83" t="s">
        <v>118</v>
      </c>
      <c r="DG326" s="83" t="s">
        <v>500</v>
      </c>
      <c r="DH326" s="83"/>
      <c r="DI326" s="85">
        <v>43646</v>
      </c>
      <c r="DJ326" s="83" t="s">
        <v>584</v>
      </c>
      <c r="DK326" s="83" t="s">
        <v>102</v>
      </c>
      <c r="DL326" s="83" t="s">
        <v>482</v>
      </c>
      <c r="DM326" s="83">
        <v>0</v>
      </c>
      <c r="DN326" s="83" t="s">
        <v>483</v>
      </c>
      <c r="DO326" s="83">
        <v>1</v>
      </c>
      <c r="DP326" s="83">
        <v>5</v>
      </c>
      <c r="DQ326" s="83"/>
      <c r="DR326" s="83" t="s">
        <v>108</v>
      </c>
      <c r="DS326" s="83" t="s">
        <v>497</v>
      </c>
      <c r="DU326" s="215" t="s">
        <v>269</v>
      </c>
      <c r="DV326" s="136">
        <v>1</v>
      </c>
      <c r="DW326" s="136">
        <v>3</v>
      </c>
      <c r="DX326" s="215" t="s">
        <v>269</v>
      </c>
      <c r="DY326" s="215" t="s">
        <v>269</v>
      </c>
      <c r="DZ326" s="215" t="s">
        <v>269</v>
      </c>
      <c r="EA326" s="215" t="s">
        <v>269</v>
      </c>
      <c r="EB326" s="215" t="s">
        <v>269</v>
      </c>
      <c r="EC326" s="215" t="s">
        <v>269</v>
      </c>
      <c r="ED326" s="215" t="s">
        <v>269</v>
      </c>
      <c r="EE326" s="215" t="s">
        <v>269</v>
      </c>
    </row>
    <row r="327" spans="1:135" ht="57.6" x14ac:dyDescent="0.55000000000000004">
      <c r="A327" s="83" t="s">
        <v>130</v>
      </c>
      <c r="B327" s="136">
        <v>237584</v>
      </c>
      <c r="C327" t="s">
        <v>977</v>
      </c>
      <c r="D327" s="83" t="s">
        <v>228</v>
      </c>
      <c r="E327" s="138">
        <v>669462029115</v>
      </c>
      <c r="F327" s="83" t="s">
        <v>143</v>
      </c>
      <c r="G327" s="85">
        <v>43620</v>
      </c>
      <c r="H327" s="83" t="s">
        <v>98</v>
      </c>
      <c r="I327" s="84" t="s">
        <v>612</v>
      </c>
      <c r="J327" s="207" t="s">
        <v>628</v>
      </c>
      <c r="K327" s="208" t="s">
        <v>633</v>
      </c>
      <c r="L327" s="83" t="s">
        <v>108</v>
      </c>
      <c r="M327" s="184" t="s">
        <v>102</v>
      </c>
      <c r="N327" s="184" t="s">
        <v>556</v>
      </c>
      <c r="O327" s="85" t="s">
        <v>102</v>
      </c>
      <c r="P327" s="185">
        <v>42491</v>
      </c>
      <c r="Q327" s="186" t="s">
        <v>202</v>
      </c>
      <c r="R327" s="186" t="s">
        <v>613</v>
      </c>
      <c r="S327" s="186"/>
      <c r="T327" s="187"/>
      <c r="U327" s="188" t="s">
        <v>295</v>
      </c>
      <c r="V327" s="188" t="s">
        <v>205</v>
      </c>
      <c r="W327" s="188" t="s">
        <v>295</v>
      </c>
      <c r="X327" s="189" t="s">
        <v>107</v>
      </c>
      <c r="Y327" s="190" t="s">
        <v>614</v>
      </c>
      <c r="Z327" s="83">
        <v>700</v>
      </c>
      <c r="AA327" s="83" t="s">
        <v>193</v>
      </c>
      <c r="AB327" s="83" t="s">
        <v>181</v>
      </c>
      <c r="AC327" s="83" t="s">
        <v>102</v>
      </c>
      <c r="AD327" s="83" t="s">
        <v>6336</v>
      </c>
      <c r="AE327" s="83" t="s">
        <v>6337</v>
      </c>
      <c r="AF327" s="83" t="s">
        <v>102</v>
      </c>
      <c r="AG327" s="83" t="s">
        <v>175</v>
      </c>
      <c r="AH327" s="83" t="s">
        <v>6338</v>
      </c>
      <c r="AI327" s="83" t="s">
        <v>104</v>
      </c>
      <c r="AJ327" s="83" t="s">
        <v>105</v>
      </c>
      <c r="AK327" s="191" t="s">
        <v>6336</v>
      </c>
      <c r="AL327" s="191" t="s">
        <v>6337</v>
      </c>
      <c r="AM327" s="191" t="s">
        <v>102</v>
      </c>
      <c r="AN327" s="191" t="s">
        <v>175</v>
      </c>
      <c r="AO327" s="191" t="s">
        <v>6338</v>
      </c>
      <c r="AP327" s="191" t="s">
        <v>104</v>
      </c>
      <c r="AQ327" s="191" t="s">
        <v>105</v>
      </c>
      <c r="AR327" s="191" t="s">
        <v>106</v>
      </c>
      <c r="AS327" s="191"/>
      <c r="AT327" s="191"/>
      <c r="AU327" s="191"/>
      <c r="AV327" s="191"/>
      <c r="AW327" s="191"/>
      <c r="AX327" s="191" t="s">
        <v>575</v>
      </c>
      <c r="AY327" s="192" t="s">
        <v>454</v>
      </c>
      <c r="AZ327" s="192" t="s">
        <v>108</v>
      </c>
      <c r="BA327" s="91" t="s">
        <v>108</v>
      </c>
      <c r="BB327" s="90">
        <v>0</v>
      </c>
      <c r="BC327" s="93" t="s">
        <v>102</v>
      </c>
      <c r="BD327" s="93" t="s">
        <v>102</v>
      </c>
      <c r="BE327" s="93" t="s">
        <v>102</v>
      </c>
      <c r="BF327" s="93" t="s">
        <v>102</v>
      </c>
      <c r="BG327" s="97" t="s">
        <v>108</v>
      </c>
      <c r="BH327" s="93" t="s">
        <v>108</v>
      </c>
      <c r="BI327" s="93" t="s">
        <v>102</v>
      </c>
      <c r="BJ327" s="93" t="s">
        <v>102</v>
      </c>
      <c r="BK327" s="93" t="s">
        <v>102</v>
      </c>
      <c r="BL327" s="93" t="s">
        <v>102</v>
      </c>
      <c r="BM327" s="93" t="s">
        <v>102</v>
      </c>
      <c r="BN327" s="93" t="s">
        <v>102</v>
      </c>
      <c r="BO327" s="93" t="s">
        <v>102</v>
      </c>
      <c r="BP327" s="96" t="s">
        <v>102</v>
      </c>
      <c r="BQ327" s="90">
        <v>0</v>
      </c>
      <c r="BR327" s="93" t="s">
        <v>102</v>
      </c>
      <c r="BS327" s="93" t="s">
        <v>102</v>
      </c>
      <c r="BT327" s="93" t="s">
        <v>102</v>
      </c>
      <c r="BU327" s="93" t="s">
        <v>102</v>
      </c>
      <c r="BV327" s="97" t="s">
        <v>108</v>
      </c>
      <c r="BW327" s="93" t="s">
        <v>108</v>
      </c>
      <c r="BX327" s="95" t="s">
        <v>102</v>
      </c>
      <c r="BY327" s="93" t="s">
        <v>102</v>
      </c>
      <c r="BZ327" s="93" t="s">
        <v>102</v>
      </c>
      <c r="CA327" s="93" t="s">
        <v>102</v>
      </c>
      <c r="CB327" s="93" t="s">
        <v>102</v>
      </c>
      <c r="CC327" s="93" t="s">
        <v>102</v>
      </c>
      <c r="CD327" s="93" t="s">
        <v>102</v>
      </c>
      <c r="CE327" s="193" t="s">
        <v>102</v>
      </c>
      <c r="CF327" s="194" t="s">
        <v>508</v>
      </c>
      <c r="CG327" s="195" t="s">
        <v>102</v>
      </c>
      <c r="CH327" s="101" t="e">
        <v>#N/A</v>
      </c>
      <c r="CI327" s="102" t="s">
        <v>580</v>
      </c>
      <c r="CJ327" s="196" t="s">
        <v>108</v>
      </c>
      <c r="CK327" s="104" t="s">
        <v>109</v>
      </c>
      <c r="CL327" s="105" t="s">
        <v>579</v>
      </c>
      <c r="CM327" s="83" t="s">
        <v>108</v>
      </c>
      <c r="CN327" s="106" t="s">
        <v>108</v>
      </c>
      <c r="CO327" s="197" t="s">
        <v>108</v>
      </c>
      <c r="CP327" s="107"/>
      <c r="CQ327" s="198" t="s">
        <v>474</v>
      </c>
      <c r="CR327" s="198" t="s">
        <v>474</v>
      </c>
      <c r="CS327" s="199" t="s">
        <v>616</v>
      </c>
      <c r="CT327" s="83" t="s">
        <v>109</v>
      </c>
      <c r="CU327" s="83" t="s">
        <v>109</v>
      </c>
      <c r="CV327" s="83">
        <v>58</v>
      </c>
      <c r="CW327" s="83" t="s">
        <v>112</v>
      </c>
      <c r="CX327" s="83">
        <v>58</v>
      </c>
      <c r="CY327" s="83" t="s">
        <v>6339</v>
      </c>
      <c r="CZ327" s="83">
        <v>428848</v>
      </c>
      <c r="DA327" s="83" t="s">
        <v>138</v>
      </c>
      <c r="DB327" s="83" t="s">
        <v>124</v>
      </c>
      <c r="DC327" s="83" t="s">
        <v>501</v>
      </c>
      <c r="DD327" s="83">
        <v>2198</v>
      </c>
      <c r="DE327" s="83" t="s">
        <v>582</v>
      </c>
      <c r="DF327" s="83" t="s">
        <v>145</v>
      </c>
      <c r="DG327" s="83" t="s">
        <v>501</v>
      </c>
      <c r="DH327" s="83" t="s">
        <v>582</v>
      </c>
      <c r="DI327" s="85">
        <v>43646</v>
      </c>
      <c r="DJ327" s="83" t="s">
        <v>584</v>
      </c>
      <c r="DK327" s="83" t="s">
        <v>102</v>
      </c>
      <c r="DL327" s="83" t="s">
        <v>482</v>
      </c>
      <c r="DM327" s="83">
        <v>0</v>
      </c>
      <c r="DN327" s="83" t="s">
        <v>238</v>
      </c>
      <c r="DO327" s="83">
        <v>1</v>
      </c>
      <c r="DP327" s="83">
        <v>2</v>
      </c>
      <c r="DQ327" s="83"/>
      <c r="DR327" s="83" t="s">
        <v>108</v>
      </c>
      <c r="DS327" s="83" t="s">
        <v>497</v>
      </c>
      <c r="DU327" s="215" t="s">
        <v>269</v>
      </c>
      <c r="DV327" s="136">
        <v>1</v>
      </c>
      <c r="DW327" s="136">
        <v>3</v>
      </c>
      <c r="DX327" s="215" t="s">
        <v>269</v>
      </c>
      <c r="DY327" s="215" t="s">
        <v>269</v>
      </c>
      <c r="DZ327" s="215" t="s">
        <v>269</v>
      </c>
      <c r="EA327" s="215" t="s">
        <v>269</v>
      </c>
      <c r="EB327" s="215" t="s">
        <v>269</v>
      </c>
      <c r="EC327" s="215" t="s">
        <v>269</v>
      </c>
      <c r="ED327" s="215" t="s">
        <v>269</v>
      </c>
      <c r="EE327" s="215" t="s">
        <v>269</v>
      </c>
    </row>
    <row r="328" spans="1:135" ht="28.8" x14ac:dyDescent="0.55000000000000004">
      <c r="A328" s="83" t="s">
        <v>130</v>
      </c>
      <c r="B328" s="136">
        <v>124026</v>
      </c>
      <c r="C328" t="s">
        <v>978</v>
      </c>
      <c r="D328" s="83" t="s">
        <v>228</v>
      </c>
      <c r="E328" s="138">
        <v>960315116956</v>
      </c>
      <c r="F328" s="83" t="s">
        <v>114</v>
      </c>
      <c r="G328" s="85">
        <v>43634</v>
      </c>
      <c r="H328" s="83" t="s">
        <v>98</v>
      </c>
      <c r="I328" s="84" t="s">
        <v>618</v>
      </c>
      <c r="J328" s="207" t="s">
        <v>629</v>
      </c>
      <c r="K328" s="208" t="s">
        <v>634</v>
      </c>
      <c r="L328" s="83" t="s">
        <v>108</v>
      </c>
      <c r="M328" s="184">
        <v>27576</v>
      </c>
      <c r="N328" s="184"/>
      <c r="O328" s="85" t="s">
        <v>102</v>
      </c>
      <c r="P328" s="185">
        <v>43013</v>
      </c>
      <c r="Q328" s="186" t="s">
        <v>203</v>
      </c>
      <c r="R328" s="186"/>
      <c r="S328" s="186"/>
      <c r="T328" s="187"/>
      <c r="U328" s="188" t="s">
        <v>296</v>
      </c>
      <c r="V328" s="188" t="s">
        <v>205</v>
      </c>
      <c r="W328" s="189" t="s">
        <v>619</v>
      </c>
      <c r="X328" s="189" t="s">
        <v>107</v>
      </c>
      <c r="Y328" s="190" t="s">
        <v>614</v>
      </c>
      <c r="Z328" s="83">
        <v>700</v>
      </c>
      <c r="AA328" s="83" t="s">
        <v>193</v>
      </c>
      <c r="AB328" s="83" t="s">
        <v>181</v>
      </c>
      <c r="AC328" s="83" t="s">
        <v>102</v>
      </c>
      <c r="AD328" s="83" t="s">
        <v>6340</v>
      </c>
      <c r="AE328" s="83" t="s">
        <v>102</v>
      </c>
      <c r="AF328" s="83" t="s">
        <v>102</v>
      </c>
      <c r="AG328" s="83" t="s">
        <v>174</v>
      </c>
      <c r="AH328" s="83" t="s">
        <v>6329</v>
      </c>
      <c r="AI328" s="83" t="s">
        <v>104</v>
      </c>
      <c r="AJ328" s="83" t="s">
        <v>105</v>
      </c>
      <c r="AK328" s="191" t="s">
        <v>6340</v>
      </c>
      <c r="AL328" s="191" t="s">
        <v>102</v>
      </c>
      <c r="AM328" s="191" t="s">
        <v>102</v>
      </c>
      <c r="AN328" s="191" t="s">
        <v>174</v>
      </c>
      <c r="AO328" s="191" t="s">
        <v>6329</v>
      </c>
      <c r="AP328" s="191" t="s">
        <v>104</v>
      </c>
      <c r="AQ328" s="191" t="s">
        <v>105</v>
      </c>
      <c r="AR328" s="191" t="s">
        <v>106</v>
      </c>
      <c r="AS328" s="191" t="s">
        <v>6340</v>
      </c>
      <c r="AT328" s="191" t="s">
        <v>488</v>
      </c>
      <c r="AU328" s="191" t="s">
        <v>6341</v>
      </c>
      <c r="AV328" s="191" t="s">
        <v>104</v>
      </c>
      <c r="AW328" s="191" t="s">
        <v>204</v>
      </c>
      <c r="AX328" s="191"/>
      <c r="AY328" s="192" t="s">
        <v>454</v>
      </c>
      <c r="AZ328" s="192" t="s">
        <v>416</v>
      </c>
      <c r="BA328" s="91" t="s">
        <v>108</v>
      </c>
      <c r="BB328" s="90">
        <v>0</v>
      </c>
      <c r="BC328" s="93" t="s">
        <v>102</v>
      </c>
      <c r="BD328" s="93" t="s">
        <v>102</v>
      </c>
      <c r="BE328" s="93" t="s">
        <v>102</v>
      </c>
      <c r="BF328" s="93" t="s">
        <v>102</v>
      </c>
      <c r="BG328" s="97" t="s">
        <v>108</v>
      </c>
      <c r="BH328" s="93" t="s">
        <v>108</v>
      </c>
      <c r="BI328" s="93" t="s">
        <v>102</v>
      </c>
      <c r="BJ328" s="93" t="s">
        <v>102</v>
      </c>
      <c r="BK328" s="93" t="s">
        <v>102</v>
      </c>
      <c r="BL328" s="93" t="s">
        <v>102</v>
      </c>
      <c r="BM328" s="93" t="s">
        <v>102</v>
      </c>
      <c r="BN328" s="93" t="s">
        <v>102</v>
      </c>
      <c r="BO328" s="93" t="s">
        <v>102</v>
      </c>
      <c r="BP328" s="96" t="s">
        <v>102</v>
      </c>
      <c r="BQ328" s="90">
        <v>0</v>
      </c>
      <c r="BR328" s="93" t="s">
        <v>102</v>
      </c>
      <c r="BS328" s="93" t="s">
        <v>102</v>
      </c>
      <c r="BT328" s="93" t="s">
        <v>102</v>
      </c>
      <c r="BU328" s="93" t="s">
        <v>102</v>
      </c>
      <c r="BV328" s="97" t="s">
        <v>108</v>
      </c>
      <c r="BW328" s="93" t="s">
        <v>108</v>
      </c>
      <c r="BX328" s="95" t="s">
        <v>102</v>
      </c>
      <c r="BY328" s="93" t="s">
        <v>102</v>
      </c>
      <c r="BZ328" s="93" t="s">
        <v>102</v>
      </c>
      <c r="CA328" s="93" t="s">
        <v>102</v>
      </c>
      <c r="CB328" s="93" t="s">
        <v>102</v>
      </c>
      <c r="CC328" s="93" t="s">
        <v>102</v>
      </c>
      <c r="CD328" s="93" t="s">
        <v>102</v>
      </c>
      <c r="CE328" s="193" t="s">
        <v>102</v>
      </c>
      <c r="CF328" s="194" t="s">
        <v>436</v>
      </c>
      <c r="CG328" s="195" t="s">
        <v>6342</v>
      </c>
      <c r="CH328" s="101" t="s">
        <v>310</v>
      </c>
      <c r="CI328" s="102"/>
      <c r="CJ328" s="196" t="s">
        <v>6343</v>
      </c>
      <c r="CK328" s="104" t="s">
        <v>190</v>
      </c>
      <c r="CL328" s="105"/>
      <c r="CM328" s="83" t="s">
        <v>623</v>
      </c>
      <c r="CN328" s="106" t="s">
        <v>624</v>
      </c>
      <c r="CO328" s="197" t="s">
        <v>625</v>
      </c>
      <c r="CP328" s="107"/>
      <c r="CQ328" s="198" t="s">
        <v>474</v>
      </c>
      <c r="CR328" s="198" t="s">
        <v>474</v>
      </c>
      <c r="CS328" s="199"/>
      <c r="CT328" s="83" t="s">
        <v>109</v>
      </c>
      <c r="CU328" s="83" t="s">
        <v>109</v>
      </c>
      <c r="CV328" s="83">
        <v>29</v>
      </c>
      <c r="CW328" s="83" t="s">
        <v>139</v>
      </c>
      <c r="CX328" s="83">
        <v>29</v>
      </c>
      <c r="CY328" s="83" t="s">
        <v>108</v>
      </c>
      <c r="CZ328" s="83">
        <v>430167.5</v>
      </c>
      <c r="DA328" s="83" t="s">
        <v>581</v>
      </c>
      <c r="DB328" s="83" t="s">
        <v>152</v>
      </c>
      <c r="DC328" s="83" t="s">
        <v>500</v>
      </c>
      <c r="DD328" s="83">
        <v>7321</v>
      </c>
      <c r="DE328" s="83" t="s">
        <v>606</v>
      </c>
      <c r="DF328" s="83" t="s">
        <v>152</v>
      </c>
      <c r="DG328" s="83" t="s">
        <v>500</v>
      </c>
      <c r="DH328" s="83"/>
      <c r="DI328" s="85">
        <v>43646</v>
      </c>
      <c r="DJ328" s="83" t="s">
        <v>584</v>
      </c>
      <c r="DK328" s="83" t="s">
        <v>102</v>
      </c>
      <c r="DL328" s="83" t="s">
        <v>482</v>
      </c>
      <c r="DM328" s="83">
        <v>0</v>
      </c>
      <c r="DN328" s="83" t="s">
        <v>483</v>
      </c>
      <c r="DO328" s="83">
        <v>1</v>
      </c>
      <c r="DP328" s="83">
        <v>6</v>
      </c>
      <c r="DQ328" s="83"/>
      <c r="DR328" s="83" t="s">
        <v>108</v>
      </c>
      <c r="DS328" s="83" t="s">
        <v>497</v>
      </c>
      <c r="DU328" s="215" t="s">
        <v>269</v>
      </c>
      <c r="DV328" s="136">
        <v>1</v>
      </c>
      <c r="DW328" s="136">
        <v>3</v>
      </c>
      <c r="DX328" s="215" t="s">
        <v>269</v>
      </c>
      <c r="DY328" s="215" t="s">
        <v>269</v>
      </c>
      <c r="DZ328" s="215" t="s">
        <v>269</v>
      </c>
      <c r="EA328" s="215" t="s">
        <v>269</v>
      </c>
      <c r="EB328" s="215" t="s">
        <v>269</v>
      </c>
      <c r="EC328" s="215" t="s">
        <v>269</v>
      </c>
      <c r="ED328" s="215" t="s">
        <v>269</v>
      </c>
      <c r="EE328" s="215" t="s">
        <v>269</v>
      </c>
    </row>
    <row r="329" spans="1:135" ht="28.8" x14ac:dyDescent="0.55000000000000004">
      <c r="A329" s="83" t="s">
        <v>130</v>
      </c>
      <c r="B329" s="136">
        <v>156673</v>
      </c>
      <c r="C329" t="s">
        <v>979</v>
      </c>
      <c r="D329" s="83" t="s">
        <v>228</v>
      </c>
      <c r="E329" s="138">
        <v>538315323668</v>
      </c>
      <c r="F329" s="83" t="s">
        <v>114</v>
      </c>
      <c r="G329" s="85">
        <v>43643</v>
      </c>
      <c r="H329" s="211" t="s">
        <v>98</v>
      </c>
      <c r="I329" s="84" t="s">
        <v>610</v>
      </c>
      <c r="J329" s="207" t="s">
        <v>627</v>
      </c>
      <c r="K329" s="208" t="s">
        <v>630</v>
      </c>
      <c r="L329" s="83" t="s">
        <v>108</v>
      </c>
      <c r="M329" s="184">
        <v>24487</v>
      </c>
      <c r="N329" s="184"/>
      <c r="O329" s="85" t="s">
        <v>102</v>
      </c>
      <c r="P329" s="185">
        <v>42491</v>
      </c>
      <c r="Q329" s="186" t="s">
        <v>203</v>
      </c>
      <c r="R329" s="186"/>
      <c r="S329" s="186"/>
      <c r="T329" s="187"/>
      <c r="U329" s="188" t="s">
        <v>296</v>
      </c>
      <c r="V329" s="188" t="s">
        <v>297</v>
      </c>
      <c r="W329" s="188" t="s">
        <v>297</v>
      </c>
      <c r="X329" s="189" t="s">
        <v>167</v>
      </c>
      <c r="Y329" s="190"/>
      <c r="Z329" s="83">
        <v>700</v>
      </c>
      <c r="AA329" s="83" t="s">
        <v>193</v>
      </c>
      <c r="AB329" s="83" t="s">
        <v>181</v>
      </c>
      <c r="AC329" s="83" t="s">
        <v>102</v>
      </c>
      <c r="AD329" s="83" t="s">
        <v>6344</v>
      </c>
      <c r="AE329" s="83" t="s">
        <v>102</v>
      </c>
      <c r="AF329" s="83" t="s">
        <v>102</v>
      </c>
      <c r="AG329" s="83" t="s">
        <v>119</v>
      </c>
      <c r="AH329" s="83" t="s">
        <v>6345</v>
      </c>
      <c r="AI329" s="83" t="s">
        <v>104</v>
      </c>
      <c r="AJ329" s="83" t="s">
        <v>105</v>
      </c>
      <c r="AK329" s="191" t="s">
        <v>6344</v>
      </c>
      <c r="AL329" s="191" t="s">
        <v>102</v>
      </c>
      <c r="AM329" s="191" t="s">
        <v>102</v>
      </c>
      <c r="AN329" s="191" t="s">
        <v>119</v>
      </c>
      <c r="AO329" s="191" t="s">
        <v>6345</v>
      </c>
      <c r="AP329" s="191" t="s">
        <v>104</v>
      </c>
      <c r="AQ329" s="191" t="s">
        <v>105</v>
      </c>
      <c r="AR329" s="191" t="s">
        <v>106</v>
      </c>
      <c r="AS329" s="191" t="s">
        <v>6344</v>
      </c>
      <c r="AT329" s="191" t="s">
        <v>485</v>
      </c>
      <c r="AU329" s="191" t="s">
        <v>6345</v>
      </c>
      <c r="AV329" s="191" t="s">
        <v>104</v>
      </c>
      <c r="AW329" s="191" t="s">
        <v>204</v>
      </c>
      <c r="AX329" s="191"/>
      <c r="AY329" s="192" t="s">
        <v>454</v>
      </c>
      <c r="AZ329" s="192" t="s">
        <v>416</v>
      </c>
      <c r="BA329" s="91" t="s">
        <v>108</v>
      </c>
      <c r="BB329" s="90">
        <v>0</v>
      </c>
      <c r="BC329" s="93" t="s">
        <v>102</v>
      </c>
      <c r="BD329" s="93" t="s">
        <v>102</v>
      </c>
      <c r="BE329" s="93" t="s">
        <v>102</v>
      </c>
      <c r="BF329" s="93" t="s">
        <v>102</v>
      </c>
      <c r="BG329" s="97" t="s">
        <v>108</v>
      </c>
      <c r="BH329" s="93" t="s">
        <v>108</v>
      </c>
      <c r="BI329" s="93" t="s">
        <v>102</v>
      </c>
      <c r="BJ329" s="93" t="s">
        <v>102</v>
      </c>
      <c r="BK329" s="93" t="s">
        <v>102</v>
      </c>
      <c r="BL329" s="93" t="s">
        <v>102</v>
      </c>
      <c r="BM329" s="93" t="s">
        <v>102</v>
      </c>
      <c r="BN329" s="93" t="s">
        <v>102</v>
      </c>
      <c r="BO329" s="93" t="s">
        <v>102</v>
      </c>
      <c r="BP329" s="96" t="s">
        <v>102</v>
      </c>
      <c r="BQ329" s="90">
        <v>0</v>
      </c>
      <c r="BR329" s="93" t="s">
        <v>102</v>
      </c>
      <c r="BS329" s="93" t="s">
        <v>102</v>
      </c>
      <c r="BT329" s="93" t="s">
        <v>102</v>
      </c>
      <c r="BU329" s="93" t="s">
        <v>102</v>
      </c>
      <c r="BV329" s="97" t="s">
        <v>108</v>
      </c>
      <c r="BW329" s="93" t="s">
        <v>108</v>
      </c>
      <c r="BX329" s="95" t="s">
        <v>102</v>
      </c>
      <c r="BY329" s="93" t="s">
        <v>102</v>
      </c>
      <c r="BZ329" s="93" t="s">
        <v>102</v>
      </c>
      <c r="CA329" s="93" t="s">
        <v>102</v>
      </c>
      <c r="CB329" s="93" t="s">
        <v>102</v>
      </c>
      <c r="CC329" s="93" t="s">
        <v>102</v>
      </c>
      <c r="CD329" s="93" t="s">
        <v>102</v>
      </c>
      <c r="CE329" s="193" t="s">
        <v>102</v>
      </c>
      <c r="CF329" s="194" t="s">
        <v>436</v>
      </c>
      <c r="CG329" s="195" t="s">
        <v>6346</v>
      </c>
      <c r="CH329" s="101" t="s">
        <v>563</v>
      </c>
      <c r="CI329" s="102"/>
      <c r="CJ329" s="196" t="s">
        <v>577</v>
      </c>
      <c r="CK329" s="104" t="s">
        <v>190</v>
      </c>
      <c r="CL329" s="105"/>
      <c r="CM329" s="83" t="s">
        <v>578</v>
      </c>
      <c r="CN329" s="106" t="s">
        <v>108</v>
      </c>
      <c r="CO329" s="197" t="s">
        <v>566</v>
      </c>
      <c r="CP329" s="107"/>
      <c r="CQ329" s="198" t="s">
        <v>107</v>
      </c>
      <c r="CR329" s="198" t="s">
        <v>107</v>
      </c>
      <c r="CS329" s="199"/>
      <c r="CT329" s="83" t="s">
        <v>109</v>
      </c>
      <c r="CU329" s="83" t="s">
        <v>109</v>
      </c>
      <c r="CV329" s="83">
        <v>61</v>
      </c>
      <c r="CW329" s="83" t="s">
        <v>270</v>
      </c>
      <c r="CX329" s="83">
        <v>61</v>
      </c>
      <c r="CY329" s="83" t="s">
        <v>108</v>
      </c>
      <c r="CZ329" s="83">
        <v>431487</v>
      </c>
      <c r="DA329" s="83" t="s">
        <v>6347</v>
      </c>
      <c r="DB329" s="83" t="s">
        <v>118</v>
      </c>
      <c r="DC329" s="83" t="s">
        <v>108</v>
      </c>
      <c r="DD329" s="83">
        <v>9013</v>
      </c>
      <c r="DE329" s="83" t="s">
        <v>173</v>
      </c>
      <c r="DF329" s="83" t="s">
        <v>118</v>
      </c>
      <c r="DG329" s="83" t="s">
        <v>500</v>
      </c>
      <c r="DH329" s="83"/>
      <c r="DI329" s="85">
        <v>43646</v>
      </c>
      <c r="DJ329" s="83" t="s">
        <v>584</v>
      </c>
      <c r="DK329" s="83" t="s">
        <v>102</v>
      </c>
      <c r="DL329" s="83" t="s">
        <v>482</v>
      </c>
      <c r="DM329" s="83">
        <v>0</v>
      </c>
      <c r="DN329" s="83" t="s">
        <v>483</v>
      </c>
      <c r="DO329" s="83">
        <v>1</v>
      </c>
      <c r="DP329" s="83">
        <v>6</v>
      </c>
      <c r="DQ329" s="83"/>
      <c r="DR329" s="83" t="s">
        <v>108</v>
      </c>
      <c r="DS329" s="83" t="s">
        <v>497</v>
      </c>
      <c r="DU329" s="215" t="s">
        <v>269</v>
      </c>
      <c r="DV329" s="136">
        <v>1</v>
      </c>
      <c r="DW329" s="136">
        <v>3</v>
      </c>
      <c r="DX329" s="215" t="s">
        <v>269</v>
      </c>
      <c r="DY329" s="215" t="s">
        <v>269</v>
      </c>
      <c r="DZ329" s="215" t="s">
        <v>269</v>
      </c>
      <c r="EA329" s="215" t="s">
        <v>269</v>
      </c>
      <c r="EB329" s="215" t="s">
        <v>269</v>
      </c>
      <c r="EC329" s="215" t="s">
        <v>269</v>
      </c>
      <c r="ED329" s="215" t="s">
        <v>269</v>
      </c>
      <c r="EE329" s="215" t="s">
        <v>269</v>
      </c>
    </row>
    <row r="330" spans="1:135" ht="57.6" x14ac:dyDescent="0.55000000000000004">
      <c r="A330" s="83" t="s">
        <v>130</v>
      </c>
      <c r="B330" s="136">
        <v>558187</v>
      </c>
      <c r="C330" t="s">
        <v>980</v>
      </c>
      <c r="D330" s="83" t="s">
        <v>228</v>
      </c>
      <c r="E330" s="138">
        <v>614030349022</v>
      </c>
      <c r="F330" s="83" t="s">
        <v>143</v>
      </c>
      <c r="G330" s="85">
        <v>43620</v>
      </c>
      <c r="H330" s="83" t="s">
        <v>98</v>
      </c>
      <c r="I330" s="84" t="s">
        <v>612</v>
      </c>
      <c r="J330" s="207" t="s">
        <v>628</v>
      </c>
      <c r="K330" s="208" t="s">
        <v>633</v>
      </c>
      <c r="L330" s="83" t="s">
        <v>108</v>
      </c>
      <c r="M330" s="184" t="s">
        <v>102</v>
      </c>
      <c r="N330" s="184" t="s">
        <v>556</v>
      </c>
      <c r="O330" s="85" t="s">
        <v>102</v>
      </c>
      <c r="P330" s="185">
        <v>42491</v>
      </c>
      <c r="Q330" s="186" t="s">
        <v>202</v>
      </c>
      <c r="R330" s="186" t="s">
        <v>613</v>
      </c>
      <c r="S330" s="186"/>
      <c r="T330" s="187"/>
      <c r="U330" s="188" t="s">
        <v>295</v>
      </c>
      <c r="V330" s="188" t="s">
        <v>205</v>
      </c>
      <c r="W330" s="188" t="s">
        <v>295</v>
      </c>
      <c r="X330" s="189" t="s">
        <v>107</v>
      </c>
      <c r="Y330" s="190" t="s">
        <v>614</v>
      </c>
      <c r="Z330" s="83">
        <v>700</v>
      </c>
      <c r="AA330" s="83" t="s">
        <v>193</v>
      </c>
      <c r="AB330" s="83" t="s">
        <v>181</v>
      </c>
      <c r="AC330" s="83" t="s">
        <v>102</v>
      </c>
      <c r="AD330" s="83" t="s">
        <v>6348</v>
      </c>
      <c r="AE330" s="83" t="s">
        <v>6349</v>
      </c>
      <c r="AF330" s="83" t="s">
        <v>102</v>
      </c>
      <c r="AG330" s="83" t="s">
        <v>175</v>
      </c>
      <c r="AH330" s="83" t="s">
        <v>6350</v>
      </c>
      <c r="AI330" s="83" t="s">
        <v>104</v>
      </c>
      <c r="AJ330" s="83" t="s">
        <v>105</v>
      </c>
      <c r="AK330" s="191" t="s">
        <v>6348</v>
      </c>
      <c r="AL330" s="191" t="s">
        <v>6349</v>
      </c>
      <c r="AM330" s="191" t="s">
        <v>102</v>
      </c>
      <c r="AN330" s="191" t="s">
        <v>175</v>
      </c>
      <c r="AO330" s="191" t="s">
        <v>6350</v>
      </c>
      <c r="AP330" s="191" t="s">
        <v>104</v>
      </c>
      <c r="AQ330" s="191" t="s">
        <v>105</v>
      </c>
      <c r="AR330" s="191" t="s">
        <v>106</v>
      </c>
      <c r="AS330" s="191"/>
      <c r="AT330" s="191"/>
      <c r="AU330" s="191"/>
      <c r="AV330" s="191"/>
      <c r="AW330" s="191"/>
      <c r="AX330" s="191" t="s">
        <v>575</v>
      </c>
      <c r="AY330" s="192" t="s">
        <v>454</v>
      </c>
      <c r="AZ330" s="192" t="s">
        <v>108</v>
      </c>
      <c r="BA330" s="91" t="s">
        <v>108</v>
      </c>
      <c r="BB330" s="90">
        <v>0</v>
      </c>
      <c r="BC330" s="93" t="s">
        <v>102</v>
      </c>
      <c r="BD330" s="93" t="s">
        <v>102</v>
      </c>
      <c r="BE330" s="93" t="s">
        <v>102</v>
      </c>
      <c r="BF330" s="93" t="s">
        <v>102</v>
      </c>
      <c r="BG330" s="97" t="s">
        <v>108</v>
      </c>
      <c r="BH330" s="93" t="s">
        <v>108</v>
      </c>
      <c r="BI330" s="93" t="s">
        <v>102</v>
      </c>
      <c r="BJ330" s="93" t="s">
        <v>102</v>
      </c>
      <c r="BK330" s="93" t="s">
        <v>102</v>
      </c>
      <c r="BL330" s="93" t="s">
        <v>102</v>
      </c>
      <c r="BM330" s="93" t="s">
        <v>102</v>
      </c>
      <c r="BN330" s="93" t="s">
        <v>102</v>
      </c>
      <c r="BO330" s="93" t="s">
        <v>102</v>
      </c>
      <c r="BP330" s="96" t="s">
        <v>102</v>
      </c>
      <c r="BQ330" s="90">
        <v>0</v>
      </c>
      <c r="BR330" s="93" t="s">
        <v>102</v>
      </c>
      <c r="BS330" s="93" t="s">
        <v>102</v>
      </c>
      <c r="BT330" s="93" t="s">
        <v>102</v>
      </c>
      <c r="BU330" s="93" t="s">
        <v>102</v>
      </c>
      <c r="BV330" s="97" t="s">
        <v>108</v>
      </c>
      <c r="BW330" s="93" t="s">
        <v>108</v>
      </c>
      <c r="BX330" s="95" t="s">
        <v>102</v>
      </c>
      <c r="BY330" s="93" t="s">
        <v>102</v>
      </c>
      <c r="BZ330" s="93" t="s">
        <v>102</v>
      </c>
      <c r="CA330" s="93" t="s">
        <v>102</v>
      </c>
      <c r="CB330" s="93" t="s">
        <v>102</v>
      </c>
      <c r="CC330" s="93" t="s">
        <v>102</v>
      </c>
      <c r="CD330" s="93" t="s">
        <v>102</v>
      </c>
      <c r="CE330" s="193" t="s">
        <v>102</v>
      </c>
      <c r="CF330" s="194" t="s">
        <v>508</v>
      </c>
      <c r="CG330" s="195" t="s">
        <v>102</v>
      </c>
      <c r="CH330" s="101" t="e">
        <v>#N/A</v>
      </c>
      <c r="CI330" s="102" t="s">
        <v>580</v>
      </c>
      <c r="CJ330" s="196" t="s">
        <v>108</v>
      </c>
      <c r="CK330" s="104" t="s">
        <v>109</v>
      </c>
      <c r="CL330" s="105" t="s">
        <v>579</v>
      </c>
      <c r="CM330" s="83" t="s">
        <v>108</v>
      </c>
      <c r="CN330" s="106" t="s">
        <v>108</v>
      </c>
      <c r="CO330" s="197" t="s">
        <v>108</v>
      </c>
      <c r="CP330" s="107"/>
      <c r="CQ330" s="198" t="s">
        <v>474</v>
      </c>
      <c r="CR330" s="198" t="s">
        <v>474</v>
      </c>
      <c r="CS330" s="199" t="s">
        <v>616</v>
      </c>
      <c r="CT330" s="83" t="s">
        <v>109</v>
      </c>
      <c r="CU330" s="83" t="s">
        <v>109</v>
      </c>
      <c r="CV330" s="83">
        <v>1</v>
      </c>
      <c r="CW330" s="83" t="s">
        <v>112</v>
      </c>
      <c r="CX330" s="83">
        <v>1</v>
      </c>
      <c r="CY330" s="83" t="s">
        <v>6351</v>
      </c>
      <c r="CZ330" s="83">
        <v>432806.5</v>
      </c>
      <c r="DA330" s="83" t="s">
        <v>138</v>
      </c>
      <c r="DB330" s="83" t="s">
        <v>124</v>
      </c>
      <c r="DC330" s="83" t="s">
        <v>501</v>
      </c>
      <c r="DD330" s="83">
        <v>2578</v>
      </c>
      <c r="DE330" s="83" t="s">
        <v>582</v>
      </c>
      <c r="DF330" s="83" t="s">
        <v>145</v>
      </c>
      <c r="DG330" s="83" t="s">
        <v>501</v>
      </c>
      <c r="DH330" s="83" t="s">
        <v>582</v>
      </c>
      <c r="DI330" s="85">
        <v>43646</v>
      </c>
      <c r="DJ330" s="83" t="s">
        <v>584</v>
      </c>
      <c r="DK330" s="83" t="s">
        <v>102</v>
      </c>
      <c r="DL330" s="83" t="s">
        <v>482</v>
      </c>
      <c r="DM330" s="83">
        <v>0</v>
      </c>
      <c r="DN330" s="83" t="s">
        <v>238</v>
      </c>
      <c r="DO330" s="83">
        <v>1</v>
      </c>
      <c r="DP330" s="83">
        <v>4</v>
      </c>
      <c r="DQ330" s="83"/>
      <c r="DR330" s="83" t="s">
        <v>108</v>
      </c>
      <c r="DS330" s="83" t="s">
        <v>497</v>
      </c>
      <c r="DU330" s="215" t="s">
        <v>269</v>
      </c>
      <c r="DV330" s="136">
        <v>1</v>
      </c>
      <c r="DW330" s="136">
        <v>3</v>
      </c>
      <c r="DX330" s="215" t="s">
        <v>269</v>
      </c>
      <c r="DY330" s="215" t="s">
        <v>269</v>
      </c>
      <c r="DZ330" s="215" t="s">
        <v>269</v>
      </c>
      <c r="EA330" s="215" t="s">
        <v>269</v>
      </c>
      <c r="EB330" s="215" t="s">
        <v>269</v>
      </c>
      <c r="EC330" s="215" t="s">
        <v>269</v>
      </c>
      <c r="ED330" s="215" t="s">
        <v>269</v>
      </c>
      <c r="EE330" s="215" t="s">
        <v>269</v>
      </c>
    </row>
    <row r="331" spans="1:135" ht="28.8" x14ac:dyDescent="0.55000000000000004">
      <c r="A331" s="83" t="s">
        <v>130</v>
      </c>
      <c r="B331" s="136">
        <v>871113</v>
      </c>
      <c r="C331" t="s">
        <v>981</v>
      </c>
      <c r="D331" s="83" t="s">
        <v>228</v>
      </c>
      <c r="E331" s="138">
        <v>798658686625</v>
      </c>
      <c r="F331" s="83" t="s">
        <v>114</v>
      </c>
      <c r="G331" s="85">
        <v>43634</v>
      </c>
      <c r="H331" s="83" t="s">
        <v>98</v>
      </c>
      <c r="I331" s="84" t="s">
        <v>618</v>
      </c>
      <c r="J331" s="207" t="s">
        <v>629</v>
      </c>
      <c r="K331" s="208" t="s">
        <v>634</v>
      </c>
      <c r="L331" s="83" t="s">
        <v>108</v>
      </c>
      <c r="M331" s="184">
        <v>27577</v>
      </c>
      <c r="N331" s="184"/>
      <c r="O331" s="85" t="s">
        <v>102</v>
      </c>
      <c r="P331" s="185">
        <v>43013</v>
      </c>
      <c r="Q331" s="186" t="s">
        <v>203</v>
      </c>
      <c r="R331" s="186"/>
      <c r="S331" s="186"/>
      <c r="T331" s="187"/>
      <c r="U331" s="188" t="s">
        <v>296</v>
      </c>
      <c r="V331" s="188" t="s">
        <v>205</v>
      </c>
      <c r="W331" s="189" t="s">
        <v>619</v>
      </c>
      <c r="X331" s="189" t="s">
        <v>107</v>
      </c>
      <c r="Y331" s="190" t="s">
        <v>614</v>
      </c>
      <c r="Z331" s="83">
        <v>700</v>
      </c>
      <c r="AA331" s="83" t="s">
        <v>193</v>
      </c>
      <c r="AB331" s="83" t="s">
        <v>181</v>
      </c>
      <c r="AC331" s="83" t="s">
        <v>102</v>
      </c>
      <c r="AD331" s="83" t="s">
        <v>6352</v>
      </c>
      <c r="AE331" s="83" t="s">
        <v>102</v>
      </c>
      <c r="AF331" s="83" t="s">
        <v>102</v>
      </c>
      <c r="AG331" s="83" t="s">
        <v>174</v>
      </c>
      <c r="AH331" s="83" t="s">
        <v>6341</v>
      </c>
      <c r="AI331" s="83" t="s">
        <v>104</v>
      </c>
      <c r="AJ331" s="83" t="s">
        <v>105</v>
      </c>
      <c r="AK331" s="191" t="s">
        <v>6352</v>
      </c>
      <c r="AL331" s="191" t="s">
        <v>102</v>
      </c>
      <c r="AM331" s="191" t="s">
        <v>102</v>
      </c>
      <c r="AN331" s="191" t="s">
        <v>174</v>
      </c>
      <c r="AO331" s="191" t="s">
        <v>6341</v>
      </c>
      <c r="AP331" s="191" t="s">
        <v>104</v>
      </c>
      <c r="AQ331" s="191" t="s">
        <v>105</v>
      </c>
      <c r="AR331" s="191" t="s">
        <v>106</v>
      </c>
      <c r="AS331" s="191" t="s">
        <v>6352</v>
      </c>
      <c r="AT331" s="191" t="s">
        <v>488</v>
      </c>
      <c r="AU331" s="191" t="s">
        <v>6353</v>
      </c>
      <c r="AV331" s="191" t="s">
        <v>104</v>
      </c>
      <c r="AW331" s="191" t="s">
        <v>204</v>
      </c>
      <c r="AX331" s="191"/>
      <c r="AY331" s="192" t="s">
        <v>454</v>
      </c>
      <c r="AZ331" s="192" t="s">
        <v>416</v>
      </c>
      <c r="BA331" s="91" t="s">
        <v>108</v>
      </c>
      <c r="BB331" s="90">
        <v>0</v>
      </c>
      <c r="BC331" s="93" t="s">
        <v>102</v>
      </c>
      <c r="BD331" s="93" t="s">
        <v>102</v>
      </c>
      <c r="BE331" s="93" t="s">
        <v>102</v>
      </c>
      <c r="BF331" s="93" t="s">
        <v>102</v>
      </c>
      <c r="BG331" s="97" t="s">
        <v>108</v>
      </c>
      <c r="BH331" s="93" t="s">
        <v>108</v>
      </c>
      <c r="BI331" s="93" t="s">
        <v>102</v>
      </c>
      <c r="BJ331" s="93" t="s">
        <v>102</v>
      </c>
      <c r="BK331" s="93" t="s">
        <v>102</v>
      </c>
      <c r="BL331" s="93" t="s">
        <v>102</v>
      </c>
      <c r="BM331" s="93" t="s">
        <v>102</v>
      </c>
      <c r="BN331" s="93" t="s">
        <v>102</v>
      </c>
      <c r="BO331" s="93" t="s">
        <v>102</v>
      </c>
      <c r="BP331" s="96" t="s">
        <v>102</v>
      </c>
      <c r="BQ331" s="90">
        <v>0</v>
      </c>
      <c r="BR331" s="93" t="s">
        <v>102</v>
      </c>
      <c r="BS331" s="93" t="s">
        <v>102</v>
      </c>
      <c r="BT331" s="93" t="s">
        <v>102</v>
      </c>
      <c r="BU331" s="93" t="s">
        <v>102</v>
      </c>
      <c r="BV331" s="97" t="s">
        <v>108</v>
      </c>
      <c r="BW331" s="93" t="s">
        <v>108</v>
      </c>
      <c r="BX331" s="95" t="s">
        <v>102</v>
      </c>
      <c r="BY331" s="93" t="s">
        <v>102</v>
      </c>
      <c r="BZ331" s="93" t="s">
        <v>102</v>
      </c>
      <c r="CA331" s="93" t="s">
        <v>102</v>
      </c>
      <c r="CB331" s="93" t="s">
        <v>102</v>
      </c>
      <c r="CC331" s="93" t="s">
        <v>102</v>
      </c>
      <c r="CD331" s="93" t="s">
        <v>102</v>
      </c>
      <c r="CE331" s="193" t="s">
        <v>102</v>
      </c>
      <c r="CF331" s="194" t="s">
        <v>436</v>
      </c>
      <c r="CG331" s="195" t="s">
        <v>6354</v>
      </c>
      <c r="CH331" s="101" t="s">
        <v>310</v>
      </c>
      <c r="CI331" s="102"/>
      <c r="CJ331" s="196" t="s">
        <v>6355</v>
      </c>
      <c r="CK331" s="104" t="s">
        <v>190</v>
      </c>
      <c r="CL331" s="105"/>
      <c r="CM331" s="83" t="s">
        <v>623</v>
      </c>
      <c r="CN331" s="106" t="s">
        <v>624</v>
      </c>
      <c r="CO331" s="197" t="s">
        <v>625</v>
      </c>
      <c r="CP331" s="107"/>
      <c r="CQ331" s="198" t="s">
        <v>474</v>
      </c>
      <c r="CR331" s="198" t="s">
        <v>474</v>
      </c>
      <c r="CS331" s="199"/>
      <c r="CT331" s="83" t="s">
        <v>109</v>
      </c>
      <c r="CU331" s="83" t="s">
        <v>109</v>
      </c>
      <c r="CV331" s="83">
        <v>45</v>
      </c>
      <c r="CW331" s="83" t="s">
        <v>139</v>
      </c>
      <c r="CX331" s="83">
        <v>45</v>
      </c>
      <c r="CY331" s="83" t="s">
        <v>108</v>
      </c>
      <c r="CZ331" s="83">
        <v>434126</v>
      </c>
      <c r="DA331" s="83" t="s">
        <v>581</v>
      </c>
      <c r="DB331" s="83" t="s">
        <v>152</v>
      </c>
      <c r="DC331" s="83" t="s">
        <v>500</v>
      </c>
      <c r="DD331" s="83">
        <v>2999</v>
      </c>
      <c r="DE331" s="83" t="s">
        <v>606</v>
      </c>
      <c r="DF331" s="83" t="s">
        <v>152</v>
      </c>
      <c r="DG331" s="83" t="s">
        <v>500</v>
      </c>
      <c r="DH331" s="83"/>
      <c r="DI331" s="85">
        <v>43646</v>
      </c>
      <c r="DJ331" s="83" t="s">
        <v>584</v>
      </c>
      <c r="DK331" s="83" t="s">
        <v>102</v>
      </c>
      <c r="DL331" s="83" t="s">
        <v>482</v>
      </c>
      <c r="DM331" s="83">
        <v>0</v>
      </c>
      <c r="DN331" s="83" t="s">
        <v>483</v>
      </c>
      <c r="DO331" s="83">
        <v>1</v>
      </c>
      <c r="DP331" s="83">
        <v>1</v>
      </c>
      <c r="DQ331" s="83"/>
      <c r="DR331" s="83" t="s">
        <v>108</v>
      </c>
      <c r="DS331" s="83" t="s">
        <v>497</v>
      </c>
      <c r="DU331" s="215" t="s">
        <v>269</v>
      </c>
      <c r="DV331" s="136">
        <v>1</v>
      </c>
      <c r="DW331" s="136">
        <v>3</v>
      </c>
      <c r="DX331" s="215" t="s">
        <v>269</v>
      </c>
      <c r="DY331" s="215" t="s">
        <v>269</v>
      </c>
      <c r="DZ331" s="215" t="s">
        <v>269</v>
      </c>
      <c r="EA331" s="215" t="s">
        <v>269</v>
      </c>
      <c r="EB331" s="215" t="s">
        <v>269</v>
      </c>
      <c r="EC331" s="215" t="s">
        <v>269</v>
      </c>
      <c r="ED331" s="215" t="s">
        <v>269</v>
      </c>
      <c r="EE331" s="215" t="s">
        <v>269</v>
      </c>
    </row>
    <row r="332" spans="1:135" ht="28.8" x14ac:dyDescent="0.55000000000000004">
      <c r="A332" s="83" t="s">
        <v>130</v>
      </c>
      <c r="B332" s="136">
        <v>114545</v>
      </c>
      <c r="C332" t="s">
        <v>982</v>
      </c>
      <c r="D332" s="83" t="s">
        <v>228</v>
      </c>
      <c r="E332" s="138">
        <v>120569209891</v>
      </c>
      <c r="F332" s="83" t="s">
        <v>114</v>
      </c>
      <c r="G332" s="85">
        <v>43643</v>
      </c>
      <c r="H332" s="211" t="s">
        <v>98</v>
      </c>
      <c r="I332" s="84" t="s">
        <v>610</v>
      </c>
      <c r="J332" s="207" t="s">
        <v>627</v>
      </c>
      <c r="K332" s="208" t="s">
        <v>630</v>
      </c>
      <c r="L332" s="83" t="s">
        <v>108</v>
      </c>
      <c r="M332" s="184">
        <v>24488</v>
      </c>
      <c r="N332" s="184"/>
      <c r="O332" s="85" t="s">
        <v>102</v>
      </c>
      <c r="P332" s="185">
        <v>42491</v>
      </c>
      <c r="Q332" s="186" t="s">
        <v>203</v>
      </c>
      <c r="R332" s="186"/>
      <c r="S332" s="186"/>
      <c r="T332" s="187"/>
      <c r="U332" s="188" t="s">
        <v>296</v>
      </c>
      <c r="V332" s="188" t="s">
        <v>297</v>
      </c>
      <c r="W332" s="188" t="s">
        <v>297</v>
      </c>
      <c r="X332" s="189" t="s">
        <v>167</v>
      </c>
      <c r="Y332" s="190"/>
      <c r="Z332" s="83">
        <v>700</v>
      </c>
      <c r="AA332" s="83" t="s">
        <v>193</v>
      </c>
      <c r="AB332" s="83" t="s">
        <v>181</v>
      </c>
      <c r="AC332" s="83" t="s">
        <v>102</v>
      </c>
      <c r="AD332" s="83" t="s">
        <v>6356</v>
      </c>
      <c r="AE332" s="83" t="s">
        <v>102</v>
      </c>
      <c r="AF332" s="83" t="s">
        <v>102</v>
      </c>
      <c r="AG332" s="83" t="s">
        <v>119</v>
      </c>
      <c r="AH332" s="83" t="s">
        <v>6357</v>
      </c>
      <c r="AI332" s="83" t="s">
        <v>104</v>
      </c>
      <c r="AJ332" s="83" t="s">
        <v>105</v>
      </c>
      <c r="AK332" s="191" t="s">
        <v>6356</v>
      </c>
      <c r="AL332" s="191" t="s">
        <v>102</v>
      </c>
      <c r="AM332" s="191" t="s">
        <v>102</v>
      </c>
      <c r="AN332" s="191" t="s">
        <v>119</v>
      </c>
      <c r="AO332" s="191" t="s">
        <v>6357</v>
      </c>
      <c r="AP332" s="191" t="s">
        <v>104</v>
      </c>
      <c r="AQ332" s="191" t="s">
        <v>105</v>
      </c>
      <c r="AR332" s="191" t="s">
        <v>106</v>
      </c>
      <c r="AS332" s="191" t="s">
        <v>6356</v>
      </c>
      <c r="AT332" s="191" t="s">
        <v>485</v>
      </c>
      <c r="AU332" s="191" t="s">
        <v>6357</v>
      </c>
      <c r="AV332" s="191" t="s">
        <v>104</v>
      </c>
      <c r="AW332" s="191" t="s">
        <v>204</v>
      </c>
      <c r="AX332" s="191"/>
      <c r="AY332" s="192" t="s">
        <v>454</v>
      </c>
      <c r="AZ332" s="192" t="s">
        <v>416</v>
      </c>
      <c r="BA332" s="91" t="s">
        <v>108</v>
      </c>
      <c r="BB332" s="90">
        <v>0</v>
      </c>
      <c r="BC332" s="93" t="s">
        <v>102</v>
      </c>
      <c r="BD332" s="93" t="s">
        <v>102</v>
      </c>
      <c r="BE332" s="93" t="s">
        <v>102</v>
      </c>
      <c r="BF332" s="93" t="s">
        <v>102</v>
      </c>
      <c r="BG332" s="97" t="s">
        <v>108</v>
      </c>
      <c r="BH332" s="93" t="s">
        <v>108</v>
      </c>
      <c r="BI332" s="93" t="s">
        <v>102</v>
      </c>
      <c r="BJ332" s="93" t="s">
        <v>102</v>
      </c>
      <c r="BK332" s="93" t="s">
        <v>102</v>
      </c>
      <c r="BL332" s="93" t="s">
        <v>102</v>
      </c>
      <c r="BM332" s="93" t="s">
        <v>102</v>
      </c>
      <c r="BN332" s="93" t="s">
        <v>102</v>
      </c>
      <c r="BO332" s="93" t="s">
        <v>102</v>
      </c>
      <c r="BP332" s="96" t="s">
        <v>102</v>
      </c>
      <c r="BQ332" s="90">
        <v>0</v>
      </c>
      <c r="BR332" s="93" t="s">
        <v>102</v>
      </c>
      <c r="BS332" s="93" t="s">
        <v>102</v>
      </c>
      <c r="BT332" s="93" t="s">
        <v>102</v>
      </c>
      <c r="BU332" s="93" t="s">
        <v>102</v>
      </c>
      <c r="BV332" s="97" t="s">
        <v>108</v>
      </c>
      <c r="BW332" s="93" t="s">
        <v>108</v>
      </c>
      <c r="BX332" s="95" t="s">
        <v>102</v>
      </c>
      <c r="BY332" s="93" t="s">
        <v>102</v>
      </c>
      <c r="BZ332" s="93" t="s">
        <v>102</v>
      </c>
      <c r="CA332" s="93" t="s">
        <v>102</v>
      </c>
      <c r="CB332" s="93" t="s">
        <v>102</v>
      </c>
      <c r="CC332" s="93" t="s">
        <v>102</v>
      </c>
      <c r="CD332" s="93" t="s">
        <v>102</v>
      </c>
      <c r="CE332" s="193" t="s">
        <v>102</v>
      </c>
      <c r="CF332" s="194" t="s">
        <v>436</v>
      </c>
      <c r="CG332" s="195" t="s">
        <v>6358</v>
      </c>
      <c r="CH332" s="101" t="s">
        <v>563</v>
      </c>
      <c r="CI332" s="102"/>
      <c r="CJ332" s="196" t="s">
        <v>577</v>
      </c>
      <c r="CK332" s="104" t="s">
        <v>190</v>
      </c>
      <c r="CL332" s="105"/>
      <c r="CM332" s="83" t="s">
        <v>578</v>
      </c>
      <c r="CN332" s="106" t="s">
        <v>108</v>
      </c>
      <c r="CO332" s="197" t="s">
        <v>566</v>
      </c>
      <c r="CP332" s="107"/>
      <c r="CQ332" s="198" t="s">
        <v>107</v>
      </c>
      <c r="CR332" s="198" t="s">
        <v>107</v>
      </c>
      <c r="CS332" s="199"/>
      <c r="CT332" s="83" t="s">
        <v>109</v>
      </c>
      <c r="CU332" s="83" t="s">
        <v>109</v>
      </c>
      <c r="CV332" s="83">
        <v>93</v>
      </c>
      <c r="CW332" s="83" t="s">
        <v>270</v>
      </c>
      <c r="CX332" s="83">
        <v>93</v>
      </c>
      <c r="CY332" s="83" t="s">
        <v>108</v>
      </c>
      <c r="CZ332" s="83">
        <v>435445.5</v>
      </c>
      <c r="DA332" s="83" t="s">
        <v>6359</v>
      </c>
      <c r="DB332" s="83" t="s">
        <v>118</v>
      </c>
      <c r="DC332" s="83" t="s">
        <v>108</v>
      </c>
      <c r="DD332" s="83">
        <v>3048</v>
      </c>
      <c r="DE332" s="83" t="s">
        <v>173</v>
      </c>
      <c r="DF332" s="83" t="s">
        <v>118</v>
      </c>
      <c r="DG332" s="83" t="s">
        <v>500</v>
      </c>
      <c r="DH332" s="83"/>
      <c r="DI332" s="85">
        <v>43646</v>
      </c>
      <c r="DJ332" s="83" t="s">
        <v>584</v>
      </c>
      <c r="DK332" s="83" t="s">
        <v>102</v>
      </c>
      <c r="DL332" s="83" t="s">
        <v>482</v>
      </c>
      <c r="DM332" s="83">
        <v>0</v>
      </c>
      <c r="DN332" s="83" t="s">
        <v>483</v>
      </c>
      <c r="DO332" s="83">
        <v>1</v>
      </c>
      <c r="DP332" s="83">
        <v>1</v>
      </c>
      <c r="DQ332" s="83"/>
      <c r="DR332" s="83" t="s">
        <v>108</v>
      </c>
      <c r="DS332" s="83" t="s">
        <v>497</v>
      </c>
      <c r="DU332" s="215" t="s">
        <v>269</v>
      </c>
      <c r="DV332" s="136">
        <v>1</v>
      </c>
      <c r="DW332" s="136">
        <v>3</v>
      </c>
      <c r="DX332" s="215" t="s">
        <v>269</v>
      </c>
      <c r="DY332" s="215" t="s">
        <v>269</v>
      </c>
      <c r="DZ332" s="215" t="s">
        <v>269</v>
      </c>
      <c r="EA332" s="215" t="s">
        <v>269</v>
      </c>
      <c r="EB332" s="215" t="s">
        <v>269</v>
      </c>
      <c r="EC332" s="215" t="s">
        <v>269</v>
      </c>
      <c r="ED332" s="215" t="s">
        <v>269</v>
      </c>
      <c r="EE332" s="215" t="s">
        <v>269</v>
      </c>
    </row>
    <row r="333" spans="1:135" ht="57.6" x14ac:dyDescent="0.55000000000000004">
      <c r="A333" s="83" t="s">
        <v>130</v>
      </c>
      <c r="B333" s="136">
        <v>407654</v>
      </c>
      <c r="C333" t="s">
        <v>983</v>
      </c>
      <c r="D333" s="83" t="s">
        <v>228</v>
      </c>
      <c r="E333" s="138">
        <v>400401518565</v>
      </c>
      <c r="F333" s="83" t="s">
        <v>143</v>
      </c>
      <c r="G333" s="85">
        <v>43620</v>
      </c>
      <c r="H333" s="83" t="s">
        <v>98</v>
      </c>
      <c r="I333" s="84" t="s">
        <v>612</v>
      </c>
      <c r="J333" s="207" t="s">
        <v>628</v>
      </c>
      <c r="K333" s="208" t="s">
        <v>633</v>
      </c>
      <c r="L333" s="83" t="s">
        <v>108</v>
      </c>
      <c r="M333" s="184" t="s">
        <v>102</v>
      </c>
      <c r="N333" s="184" t="s">
        <v>556</v>
      </c>
      <c r="O333" s="85" t="s">
        <v>102</v>
      </c>
      <c r="P333" s="185">
        <v>42491</v>
      </c>
      <c r="Q333" s="186" t="s">
        <v>202</v>
      </c>
      <c r="R333" s="186" t="s">
        <v>613</v>
      </c>
      <c r="S333" s="186"/>
      <c r="T333" s="187"/>
      <c r="U333" s="188" t="s">
        <v>295</v>
      </c>
      <c r="V333" s="188" t="s">
        <v>205</v>
      </c>
      <c r="W333" s="188" t="s">
        <v>295</v>
      </c>
      <c r="X333" s="189" t="s">
        <v>107</v>
      </c>
      <c r="Y333" s="190" t="s">
        <v>614</v>
      </c>
      <c r="Z333" s="83">
        <v>700</v>
      </c>
      <c r="AA333" s="83" t="s">
        <v>193</v>
      </c>
      <c r="AB333" s="83" t="s">
        <v>181</v>
      </c>
      <c r="AC333" s="83" t="s">
        <v>102</v>
      </c>
      <c r="AD333" s="83" t="s">
        <v>6360</v>
      </c>
      <c r="AE333" s="83" t="s">
        <v>6361</v>
      </c>
      <c r="AF333" s="83" t="s">
        <v>102</v>
      </c>
      <c r="AG333" s="83" t="s">
        <v>175</v>
      </c>
      <c r="AH333" s="83" t="s">
        <v>6362</v>
      </c>
      <c r="AI333" s="83" t="s">
        <v>104</v>
      </c>
      <c r="AJ333" s="83" t="s">
        <v>105</v>
      </c>
      <c r="AK333" s="191" t="s">
        <v>6360</v>
      </c>
      <c r="AL333" s="191" t="s">
        <v>6361</v>
      </c>
      <c r="AM333" s="191" t="s">
        <v>102</v>
      </c>
      <c r="AN333" s="191" t="s">
        <v>175</v>
      </c>
      <c r="AO333" s="191" t="s">
        <v>6362</v>
      </c>
      <c r="AP333" s="191" t="s">
        <v>104</v>
      </c>
      <c r="AQ333" s="191" t="s">
        <v>105</v>
      </c>
      <c r="AR333" s="191" t="s">
        <v>106</v>
      </c>
      <c r="AS333" s="191"/>
      <c r="AT333" s="191"/>
      <c r="AU333" s="191"/>
      <c r="AV333" s="191"/>
      <c r="AW333" s="191"/>
      <c r="AX333" s="191" t="s">
        <v>575</v>
      </c>
      <c r="AY333" s="192" t="s">
        <v>454</v>
      </c>
      <c r="AZ333" s="192" t="s">
        <v>108</v>
      </c>
      <c r="BA333" s="91" t="s">
        <v>108</v>
      </c>
      <c r="BB333" s="90">
        <v>0</v>
      </c>
      <c r="BC333" s="93" t="s">
        <v>102</v>
      </c>
      <c r="BD333" s="93" t="s">
        <v>102</v>
      </c>
      <c r="BE333" s="93" t="s">
        <v>102</v>
      </c>
      <c r="BF333" s="93" t="s">
        <v>102</v>
      </c>
      <c r="BG333" s="97" t="s">
        <v>108</v>
      </c>
      <c r="BH333" s="93" t="s">
        <v>108</v>
      </c>
      <c r="BI333" s="93" t="s">
        <v>102</v>
      </c>
      <c r="BJ333" s="93" t="s">
        <v>102</v>
      </c>
      <c r="BK333" s="93" t="s">
        <v>102</v>
      </c>
      <c r="BL333" s="93" t="s">
        <v>102</v>
      </c>
      <c r="BM333" s="93" t="s">
        <v>102</v>
      </c>
      <c r="BN333" s="93" t="s">
        <v>102</v>
      </c>
      <c r="BO333" s="93" t="s">
        <v>102</v>
      </c>
      <c r="BP333" s="96" t="s">
        <v>102</v>
      </c>
      <c r="BQ333" s="90">
        <v>0</v>
      </c>
      <c r="BR333" s="93" t="s">
        <v>102</v>
      </c>
      <c r="BS333" s="93" t="s">
        <v>102</v>
      </c>
      <c r="BT333" s="93" t="s">
        <v>102</v>
      </c>
      <c r="BU333" s="93" t="s">
        <v>102</v>
      </c>
      <c r="BV333" s="97" t="s">
        <v>108</v>
      </c>
      <c r="BW333" s="93" t="s">
        <v>108</v>
      </c>
      <c r="BX333" s="95" t="s">
        <v>102</v>
      </c>
      <c r="BY333" s="93" t="s">
        <v>102</v>
      </c>
      <c r="BZ333" s="93" t="s">
        <v>102</v>
      </c>
      <c r="CA333" s="93" t="s">
        <v>102</v>
      </c>
      <c r="CB333" s="93" t="s">
        <v>102</v>
      </c>
      <c r="CC333" s="93" t="s">
        <v>102</v>
      </c>
      <c r="CD333" s="93" t="s">
        <v>102</v>
      </c>
      <c r="CE333" s="193" t="s">
        <v>102</v>
      </c>
      <c r="CF333" s="194" t="s">
        <v>508</v>
      </c>
      <c r="CG333" s="195" t="s">
        <v>102</v>
      </c>
      <c r="CH333" s="101" t="e">
        <v>#N/A</v>
      </c>
      <c r="CI333" s="102" t="s">
        <v>580</v>
      </c>
      <c r="CJ333" s="196" t="s">
        <v>108</v>
      </c>
      <c r="CK333" s="104" t="s">
        <v>109</v>
      </c>
      <c r="CL333" s="105" t="s">
        <v>579</v>
      </c>
      <c r="CM333" s="83" t="s">
        <v>108</v>
      </c>
      <c r="CN333" s="106" t="s">
        <v>108</v>
      </c>
      <c r="CO333" s="197" t="s">
        <v>108</v>
      </c>
      <c r="CP333" s="107"/>
      <c r="CQ333" s="198" t="s">
        <v>474</v>
      </c>
      <c r="CR333" s="198" t="s">
        <v>474</v>
      </c>
      <c r="CS333" s="199" t="s">
        <v>616</v>
      </c>
      <c r="CT333" s="83" t="s">
        <v>109</v>
      </c>
      <c r="CU333" s="83" t="s">
        <v>109</v>
      </c>
      <c r="CV333" s="83">
        <v>10</v>
      </c>
      <c r="CW333" s="83" t="s">
        <v>112</v>
      </c>
      <c r="CX333" s="83">
        <v>10</v>
      </c>
      <c r="CY333" s="83" t="s">
        <v>6363</v>
      </c>
      <c r="CZ333" s="83">
        <v>436765</v>
      </c>
      <c r="DA333" s="83" t="s">
        <v>138</v>
      </c>
      <c r="DB333" s="83" t="s">
        <v>124</v>
      </c>
      <c r="DC333" s="83" t="s">
        <v>501</v>
      </c>
      <c r="DD333" s="83">
        <v>9490</v>
      </c>
      <c r="DE333" s="83" t="s">
        <v>582</v>
      </c>
      <c r="DF333" s="83" t="s">
        <v>145</v>
      </c>
      <c r="DG333" s="83" t="s">
        <v>501</v>
      </c>
      <c r="DH333" s="83" t="s">
        <v>582</v>
      </c>
      <c r="DI333" s="85">
        <v>43646</v>
      </c>
      <c r="DJ333" s="83" t="s">
        <v>584</v>
      </c>
      <c r="DK333" s="83" t="s">
        <v>102</v>
      </c>
      <c r="DL333" s="83" t="s">
        <v>482</v>
      </c>
      <c r="DM333" s="83">
        <v>0</v>
      </c>
      <c r="DN333" s="83" t="s">
        <v>238</v>
      </c>
      <c r="DO333" s="83">
        <v>1</v>
      </c>
      <c r="DP333" s="83">
        <v>3</v>
      </c>
      <c r="DQ333" s="83"/>
      <c r="DR333" s="83" t="s">
        <v>108</v>
      </c>
      <c r="DS333" s="83" t="s">
        <v>497</v>
      </c>
      <c r="DU333" s="215" t="s">
        <v>269</v>
      </c>
      <c r="DV333" s="136">
        <v>1</v>
      </c>
      <c r="DW333" s="136">
        <v>3</v>
      </c>
      <c r="DX333" s="215" t="s">
        <v>269</v>
      </c>
      <c r="DY333" s="215" t="s">
        <v>269</v>
      </c>
      <c r="DZ333" s="215" t="s">
        <v>269</v>
      </c>
      <c r="EA333" s="215" t="s">
        <v>269</v>
      </c>
      <c r="EB333" s="215" t="s">
        <v>269</v>
      </c>
      <c r="EC333" s="215" t="s">
        <v>269</v>
      </c>
      <c r="ED333" s="215" t="s">
        <v>269</v>
      </c>
      <c r="EE333" s="215" t="s">
        <v>269</v>
      </c>
    </row>
    <row r="334" spans="1:135" ht="28.8" x14ac:dyDescent="0.55000000000000004">
      <c r="A334" s="83" t="s">
        <v>130</v>
      </c>
      <c r="B334" s="136">
        <v>591118</v>
      </c>
      <c r="C334" t="s">
        <v>984</v>
      </c>
      <c r="D334" s="83" t="s">
        <v>228</v>
      </c>
      <c r="E334" s="138">
        <v>415083018977</v>
      </c>
      <c r="F334" s="83" t="s">
        <v>114</v>
      </c>
      <c r="G334" s="85">
        <v>43634</v>
      </c>
      <c r="H334" s="83" t="s">
        <v>98</v>
      </c>
      <c r="I334" s="84" t="s">
        <v>618</v>
      </c>
      <c r="J334" s="207" t="s">
        <v>629</v>
      </c>
      <c r="K334" s="208" t="s">
        <v>634</v>
      </c>
      <c r="L334" s="83" t="s">
        <v>108</v>
      </c>
      <c r="M334" s="184">
        <v>27578</v>
      </c>
      <c r="N334" s="184"/>
      <c r="O334" s="85" t="s">
        <v>102</v>
      </c>
      <c r="P334" s="185">
        <v>43013</v>
      </c>
      <c r="Q334" s="186" t="s">
        <v>203</v>
      </c>
      <c r="R334" s="186"/>
      <c r="S334" s="186"/>
      <c r="T334" s="187"/>
      <c r="U334" s="188" t="s">
        <v>296</v>
      </c>
      <c r="V334" s="188" t="s">
        <v>205</v>
      </c>
      <c r="W334" s="189" t="s">
        <v>619</v>
      </c>
      <c r="X334" s="189" t="s">
        <v>107</v>
      </c>
      <c r="Y334" s="190" t="s">
        <v>614</v>
      </c>
      <c r="Z334" s="83">
        <v>700</v>
      </c>
      <c r="AA334" s="83" t="s">
        <v>193</v>
      </c>
      <c r="AB334" s="83" t="s">
        <v>181</v>
      </c>
      <c r="AC334" s="83" t="s">
        <v>102</v>
      </c>
      <c r="AD334" s="83" t="s">
        <v>6364</v>
      </c>
      <c r="AE334" s="83" t="s">
        <v>102</v>
      </c>
      <c r="AF334" s="83" t="s">
        <v>102</v>
      </c>
      <c r="AG334" s="83" t="s">
        <v>174</v>
      </c>
      <c r="AH334" s="83" t="s">
        <v>6353</v>
      </c>
      <c r="AI334" s="83" t="s">
        <v>104</v>
      </c>
      <c r="AJ334" s="83" t="s">
        <v>105</v>
      </c>
      <c r="AK334" s="191" t="s">
        <v>6364</v>
      </c>
      <c r="AL334" s="191" t="s">
        <v>102</v>
      </c>
      <c r="AM334" s="191" t="s">
        <v>102</v>
      </c>
      <c r="AN334" s="191" t="s">
        <v>174</v>
      </c>
      <c r="AO334" s="191" t="s">
        <v>6353</v>
      </c>
      <c r="AP334" s="191" t="s">
        <v>104</v>
      </c>
      <c r="AQ334" s="191" t="s">
        <v>105</v>
      </c>
      <c r="AR334" s="191" t="s">
        <v>106</v>
      </c>
      <c r="AS334" s="191" t="s">
        <v>6364</v>
      </c>
      <c r="AT334" s="191" t="s">
        <v>488</v>
      </c>
      <c r="AU334" s="191" t="s">
        <v>6365</v>
      </c>
      <c r="AV334" s="191" t="s">
        <v>104</v>
      </c>
      <c r="AW334" s="191" t="s">
        <v>204</v>
      </c>
      <c r="AX334" s="191"/>
      <c r="AY334" s="192" t="s">
        <v>454</v>
      </c>
      <c r="AZ334" s="192" t="s">
        <v>416</v>
      </c>
      <c r="BA334" s="91" t="s">
        <v>108</v>
      </c>
      <c r="BB334" s="90">
        <v>0</v>
      </c>
      <c r="BC334" s="93" t="s">
        <v>102</v>
      </c>
      <c r="BD334" s="93" t="s">
        <v>102</v>
      </c>
      <c r="BE334" s="93" t="s">
        <v>102</v>
      </c>
      <c r="BF334" s="93" t="s">
        <v>102</v>
      </c>
      <c r="BG334" s="97" t="s">
        <v>108</v>
      </c>
      <c r="BH334" s="93" t="s">
        <v>108</v>
      </c>
      <c r="BI334" s="93" t="s">
        <v>102</v>
      </c>
      <c r="BJ334" s="93" t="s">
        <v>102</v>
      </c>
      <c r="BK334" s="93" t="s">
        <v>102</v>
      </c>
      <c r="BL334" s="93" t="s">
        <v>102</v>
      </c>
      <c r="BM334" s="93" t="s">
        <v>102</v>
      </c>
      <c r="BN334" s="93" t="s">
        <v>102</v>
      </c>
      <c r="BO334" s="93" t="s">
        <v>102</v>
      </c>
      <c r="BP334" s="96" t="s">
        <v>102</v>
      </c>
      <c r="BQ334" s="90">
        <v>0</v>
      </c>
      <c r="BR334" s="93" t="s">
        <v>102</v>
      </c>
      <c r="BS334" s="93" t="s">
        <v>102</v>
      </c>
      <c r="BT334" s="93" t="s">
        <v>102</v>
      </c>
      <c r="BU334" s="93" t="s">
        <v>102</v>
      </c>
      <c r="BV334" s="97" t="s">
        <v>108</v>
      </c>
      <c r="BW334" s="93" t="s">
        <v>108</v>
      </c>
      <c r="BX334" s="95" t="s">
        <v>102</v>
      </c>
      <c r="BY334" s="93" t="s">
        <v>102</v>
      </c>
      <c r="BZ334" s="93" t="s">
        <v>102</v>
      </c>
      <c r="CA334" s="93" t="s">
        <v>102</v>
      </c>
      <c r="CB334" s="93" t="s">
        <v>102</v>
      </c>
      <c r="CC334" s="93" t="s">
        <v>102</v>
      </c>
      <c r="CD334" s="93" t="s">
        <v>102</v>
      </c>
      <c r="CE334" s="193" t="s">
        <v>102</v>
      </c>
      <c r="CF334" s="194" t="s">
        <v>436</v>
      </c>
      <c r="CG334" s="195" t="s">
        <v>6366</v>
      </c>
      <c r="CH334" s="101" t="s">
        <v>310</v>
      </c>
      <c r="CI334" s="102"/>
      <c r="CJ334" s="196" t="s">
        <v>6367</v>
      </c>
      <c r="CK334" s="104" t="s">
        <v>190</v>
      </c>
      <c r="CL334" s="105"/>
      <c r="CM334" s="83" t="s">
        <v>623</v>
      </c>
      <c r="CN334" s="106" t="s">
        <v>624</v>
      </c>
      <c r="CO334" s="197" t="s">
        <v>625</v>
      </c>
      <c r="CP334" s="107"/>
      <c r="CQ334" s="198" t="s">
        <v>474</v>
      </c>
      <c r="CR334" s="198" t="s">
        <v>474</v>
      </c>
      <c r="CS334" s="199"/>
      <c r="CT334" s="83" t="s">
        <v>109</v>
      </c>
      <c r="CU334" s="83" t="s">
        <v>109</v>
      </c>
      <c r="CV334" s="83">
        <v>49</v>
      </c>
      <c r="CW334" s="83" t="s">
        <v>139</v>
      </c>
      <c r="CX334" s="83">
        <v>49</v>
      </c>
      <c r="CY334" s="83" t="s">
        <v>108</v>
      </c>
      <c r="CZ334" s="83">
        <v>438084.5</v>
      </c>
      <c r="DA334" s="83" t="s">
        <v>581</v>
      </c>
      <c r="DB334" s="83" t="s">
        <v>152</v>
      </c>
      <c r="DC334" s="83" t="s">
        <v>500</v>
      </c>
      <c r="DD334" s="83">
        <v>1020</v>
      </c>
      <c r="DE334" s="83" t="s">
        <v>606</v>
      </c>
      <c r="DF334" s="83" t="s">
        <v>152</v>
      </c>
      <c r="DG334" s="83" t="s">
        <v>500</v>
      </c>
      <c r="DH334" s="83"/>
      <c r="DI334" s="85">
        <v>43646</v>
      </c>
      <c r="DJ334" s="83" t="s">
        <v>584</v>
      </c>
      <c r="DK334" s="83" t="s">
        <v>102</v>
      </c>
      <c r="DL334" s="83" t="s">
        <v>482</v>
      </c>
      <c r="DM334" s="83">
        <v>0</v>
      </c>
      <c r="DN334" s="83" t="s">
        <v>483</v>
      </c>
      <c r="DO334" s="83">
        <v>1</v>
      </c>
      <c r="DP334" s="83">
        <v>4</v>
      </c>
      <c r="DQ334" s="83"/>
      <c r="DR334" s="83" t="s">
        <v>108</v>
      </c>
      <c r="DS334" s="83" t="s">
        <v>497</v>
      </c>
      <c r="DU334" s="215" t="s">
        <v>269</v>
      </c>
      <c r="DV334" s="136">
        <v>1</v>
      </c>
      <c r="DW334" s="136">
        <v>3</v>
      </c>
      <c r="DX334" s="215" t="s">
        <v>269</v>
      </c>
      <c r="DY334" s="215" t="s">
        <v>269</v>
      </c>
      <c r="DZ334" s="215" t="s">
        <v>269</v>
      </c>
      <c r="EA334" s="215" t="s">
        <v>269</v>
      </c>
      <c r="EB334" s="215" t="s">
        <v>269</v>
      </c>
      <c r="EC334" s="215" t="s">
        <v>269</v>
      </c>
      <c r="ED334" s="215" t="s">
        <v>269</v>
      </c>
      <c r="EE334" s="215" t="s">
        <v>269</v>
      </c>
    </row>
    <row r="335" spans="1:135" ht="28.8" x14ac:dyDescent="0.55000000000000004">
      <c r="A335" s="83" t="s">
        <v>130</v>
      </c>
      <c r="B335" s="136">
        <v>241833</v>
      </c>
      <c r="C335" t="s">
        <v>985</v>
      </c>
      <c r="D335" s="83" t="s">
        <v>228</v>
      </c>
      <c r="E335" s="138">
        <v>977172286154</v>
      </c>
      <c r="F335" s="83" t="s">
        <v>114</v>
      </c>
      <c r="G335" s="85">
        <v>43643</v>
      </c>
      <c r="H335" s="211" t="s">
        <v>98</v>
      </c>
      <c r="I335" s="84" t="s">
        <v>610</v>
      </c>
      <c r="J335" s="207" t="s">
        <v>627</v>
      </c>
      <c r="K335" s="208" t="s">
        <v>630</v>
      </c>
      <c r="L335" s="83" t="s">
        <v>108</v>
      </c>
      <c r="M335" s="184">
        <v>24489</v>
      </c>
      <c r="N335" s="184"/>
      <c r="O335" s="85" t="s">
        <v>102</v>
      </c>
      <c r="P335" s="185">
        <v>42491</v>
      </c>
      <c r="Q335" s="186" t="s">
        <v>203</v>
      </c>
      <c r="R335" s="186"/>
      <c r="S335" s="186"/>
      <c r="T335" s="187"/>
      <c r="U335" s="188" t="s">
        <v>296</v>
      </c>
      <c r="V335" s="188" t="s">
        <v>297</v>
      </c>
      <c r="W335" s="188" t="s">
        <v>297</v>
      </c>
      <c r="X335" s="189" t="s">
        <v>167</v>
      </c>
      <c r="Y335" s="190"/>
      <c r="Z335" s="83">
        <v>700</v>
      </c>
      <c r="AA335" s="83" t="s">
        <v>193</v>
      </c>
      <c r="AB335" s="83" t="s">
        <v>181</v>
      </c>
      <c r="AC335" s="83" t="s">
        <v>102</v>
      </c>
      <c r="AD335" s="83" t="s">
        <v>6368</v>
      </c>
      <c r="AE335" s="83" t="s">
        <v>102</v>
      </c>
      <c r="AF335" s="83" t="s">
        <v>102</v>
      </c>
      <c r="AG335" s="83" t="s">
        <v>119</v>
      </c>
      <c r="AH335" s="83" t="s">
        <v>6369</v>
      </c>
      <c r="AI335" s="83" t="s">
        <v>104</v>
      </c>
      <c r="AJ335" s="83" t="s">
        <v>105</v>
      </c>
      <c r="AK335" s="191" t="s">
        <v>6368</v>
      </c>
      <c r="AL335" s="191" t="s">
        <v>102</v>
      </c>
      <c r="AM335" s="191" t="s">
        <v>102</v>
      </c>
      <c r="AN335" s="191" t="s">
        <v>119</v>
      </c>
      <c r="AO335" s="191" t="s">
        <v>6369</v>
      </c>
      <c r="AP335" s="191" t="s">
        <v>104</v>
      </c>
      <c r="AQ335" s="191" t="s">
        <v>105</v>
      </c>
      <c r="AR335" s="191" t="s">
        <v>106</v>
      </c>
      <c r="AS335" s="191" t="s">
        <v>6368</v>
      </c>
      <c r="AT335" s="191" t="s">
        <v>485</v>
      </c>
      <c r="AU335" s="191" t="s">
        <v>6369</v>
      </c>
      <c r="AV335" s="191" t="s">
        <v>104</v>
      </c>
      <c r="AW335" s="191" t="s">
        <v>204</v>
      </c>
      <c r="AX335" s="191"/>
      <c r="AY335" s="192" t="s">
        <v>454</v>
      </c>
      <c r="AZ335" s="192" t="s">
        <v>416</v>
      </c>
      <c r="BA335" s="91" t="s">
        <v>108</v>
      </c>
      <c r="BB335" s="90">
        <v>0</v>
      </c>
      <c r="BC335" s="93" t="s">
        <v>102</v>
      </c>
      <c r="BD335" s="93" t="s">
        <v>102</v>
      </c>
      <c r="BE335" s="93" t="s">
        <v>102</v>
      </c>
      <c r="BF335" s="93" t="s">
        <v>102</v>
      </c>
      <c r="BG335" s="97" t="s">
        <v>108</v>
      </c>
      <c r="BH335" s="93" t="s">
        <v>108</v>
      </c>
      <c r="BI335" s="93" t="s">
        <v>102</v>
      </c>
      <c r="BJ335" s="93" t="s">
        <v>102</v>
      </c>
      <c r="BK335" s="93" t="s">
        <v>102</v>
      </c>
      <c r="BL335" s="93" t="s">
        <v>102</v>
      </c>
      <c r="BM335" s="93" t="s">
        <v>102</v>
      </c>
      <c r="BN335" s="93" t="s">
        <v>102</v>
      </c>
      <c r="BO335" s="93" t="s">
        <v>102</v>
      </c>
      <c r="BP335" s="96" t="s">
        <v>102</v>
      </c>
      <c r="BQ335" s="90">
        <v>0</v>
      </c>
      <c r="BR335" s="93" t="s">
        <v>102</v>
      </c>
      <c r="BS335" s="93" t="s">
        <v>102</v>
      </c>
      <c r="BT335" s="93" t="s">
        <v>102</v>
      </c>
      <c r="BU335" s="93" t="s">
        <v>102</v>
      </c>
      <c r="BV335" s="97" t="s">
        <v>108</v>
      </c>
      <c r="BW335" s="93" t="s">
        <v>108</v>
      </c>
      <c r="BX335" s="95" t="s">
        <v>102</v>
      </c>
      <c r="BY335" s="93" t="s">
        <v>102</v>
      </c>
      <c r="BZ335" s="93" t="s">
        <v>102</v>
      </c>
      <c r="CA335" s="93" t="s">
        <v>102</v>
      </c>
      <c r="CB335" s="93" t="s">
        <v>102</v>
      </c>
      <c r="CC335" s="93" t="s">
        <v>102</v>
      </c>
      <c r="CD335" s="93" t="s">
        <v>102</v>
      </c>
      <c r="CE335" s="193" t="s">
        <v>102</v>
      </c>
      <c r="CF335" s="194" t="s">
        <v>436</v>
      </c>
      <c r="CG335" s="195" t="s">
        <v>6370</v>
      </c>
      <c r="CH335" s="101" t="s">
        <v>563</v>
      </c>
      <c r="CI335" s="102"/>
      <c r="CJ335" s="196" t="s">
        <v>577</v>
      </c>
      <c r="CK335" s="104" t="s">
        <v>190</v>
      </c>
      <c r="CL335" s="105"/>
      <c r="CM335" s="83" t="s">
        <v>578</v>
      </c>
      <c r="CN335" s="106" t="s">
        <v>108</v>
      </c>
      <c r="CO335" s="197" t="s">
        <v>566</v>
      </c>
      <c r="CP335" s="107"/>
      <c r="CQ335" s="198" t="s">
        <v>107</v>
      </c>
      <c r="CR335" s="198" t="s">
        <v>107</v>
      </c>
      <c r="CS335" s="199"/>
      <c r="CT335" s="83" t="s">
        <v>109</v>
      </c>
      <c r="CU335" s="83" t="s">
        <v>109</v>
      </c>
      <c r="CV335" s="83">
        <v>84</v>
      </c>
      <c r="CW335" s="83" t="s">
        <v>270</v>
      </c>
      <c r="CX335" s="83">
        <v>84</v>
      </c>
      <c r="CY335" s="83" t="s">
        <v>108</v>
      </c>
      <c r="CZ335" s="83">
        <v>439404</v>
      </c>
      <c r="DA335" s="83" t="s">
        <v>6371</v>
      </c>
      <c r="DB335" s="83" t="s">
        <v>118</v>
      </c>
      <c r="DC335" s="83" t="s">
        <v>108</v>
      </c>
      <c r="DD335" s="83">
        <v>3921</v>
      </c>
      <c r="DE335" s="83" t="s">
        <v>173</v>
      </c>
      <c r="DF335" s="83" t="s">
        <v>118</v>
      </c>
      <c r="DG335" s="83" t="s">
        <v>500</v>
      </c>
      <c r="DH335" s="83"/>
      <c r="DI335" s="85">
        <v>43646</v>
      </c>
      <c r="DJ335" s="83" t="s">
        <v>584</v>
      </c>
      <c r="DK335" s="83" t="s">
        <v>102</v>
      </c>
      <c r="DL335" s="83" t="s">
        <v>482</v>
      </c>
      <c r="DM335" s="83">
        <v>0</v>
      </c>
      <c r="DN335" s="83" t="s">
        <v>483</v>
      </c>
      <c r="DO335" s="83">
        <v>1</v>
      </c>
      <c r="DP335" s="83">
        <v>4</v>
      </c>
      <c r="DQ335" s="83"/>
      <c r="DR335" s="83" t="s">
        <v>108</v>
      </c>
      <c r="DS335" s="83" t="s">
        <v>497</v>
      </c>
      <c r="DU335" s="215" t="s">
        <v>269</v>
      </c>
      <c r="DV335" s="136">
        <v>1</v>
      </c>
      <c r="DW335" s="136">
        <v>3</v>
      </c>
      <c r="DX335" s="215" t="s">
        <v>269</v>
      </c>
      <c r="DY335" s="215" t="s">
        <v>269</v>
      </c>
      <c r="DZ335" s="215" t="s">
        <v>269</v>
      </c>
      <c r="EA335" s="215" t="s">
        <v>269</v>
      </c>
      <c r="EB335" s="215" t="s">
        <v>269</v>
      </c>
      <c r="EC335" s="215" t="s">
        <v>269</v>
      </c>
      <c r="ED335" s="215" t="s">
        <v>269</v>
      </c>
      <c r="EE335" s="215" t="s">
        <v>269</v>
      </c>
    </row>
    <row r="336" spans="1:135" ht="57.6" x14ac:dyDescent="0.55000000000000004">
      <c r="A336" s="83" t="s">
        <v>130</v>
      </c>
      <c r="B336" s="136">
        <v>901610</v>
      </c>
      <c r="C336" t="s">
        <v>986</v>
      </c>
      <c r="D336" s="83" t="s">
        <v>228</v>
      </c>
      <c r="E336" s="138">
        <v>974366585115</v>
      </c>
      <c r="F336" s="83" t="s">
        <v>143</v>
      </c>
      <c r="G336" s="85">
        <v>43620</v>
      </c>
      <c r="H336" s="83" t="s">
        <v>98</v>
      </c>
      <c r="I336" s="84" t="s">
        <v>612</v>
      </c>
      <c r="J336" s="207" t="s">
        <v>628</v>
      </c>
      <c r="K336" s="208" t="s">
        <v>633</v>
      </c>
      <c r="L336" s="83" t="s">
        <v>108</v>
      </c>
      <c r="M336" s="184" t="s">
        <v>102</v>
      </c>
      <c r="N336" s="184" t="s">
        <v>556</v>
      </c>
      <c r="O336" s="85" t="s">
        <v>102</v>
      </c>
      <c r="P336" s="185">
        <v>42491</v>
      </c>
      <c r="Q336" s="186" t="s">
        <v>202</v>
      </c>
      <c r="R336" s="186" t="s">
        <v>613</v>
      </c>
      <c r="S336" s="186"/>
      <c r="T336" s="187"/>
      <c r="U336" s="188" t="s">
        <v>295</v>
      </c>
      <c r="V336" s="188" t="s">
        <v>205</v>
      </c>
      <c r="W336" s="188" t="s">
        <v>295</v>
      </c>
      <c r="X336" s="189" t="s">
        <v>107</v>
      </c>
      <c r="Y336" s="190" t="s">
        <v>614</v>
      </c>
      <c r="Z336" s="83">
        <v>700</v>
      </c>
      <c r="AA336" s="83" t="s">
        <v>193</v>
      </c>
      <c r="AB336" s="83" t="s">
        <v>181</v>
      </c>
      <c r="AC336" s="83" t="s">
        <v>102</v>
      </c>
      <c r="AD336" s="83" t="s">
        <v>6372</v>
      </c>
      <c r="AE336" s="83" t="s">
        <v>6373</v>
      </c>
      <c r="AF336" s="83" t="s">
        <v>102</v>
      </c>
      <c r="AG336" s="83" t="s">
        <v>175</v>
      </c>
      <c r="AH336" s="83" t="s">
        <v>6374</v>
      </c>
      <c r="AI336" s="83" t="s">
        <v>104</v>
      </c>
      <c r="AJ336" s="83" t="s">
        <v>105</v>
      </c>
      <c r="AK336" s="191" t="s">
        <v>6372</v>
      </c>
      <c r="AL336" s="191" t="s">
        <v>6373</v>
      </c>
      <c r="AM336" s="191" t="s">
        <v>102</v>
      </c>
      <c r="AN336" s="191" t="s">
        <v>175</v>
      </c>
      <c r="AO336" s="191" t="s">
        <v>6374</v>
      </c>
      <c r="AP336" s="191" t="s">
        <v>104</v>
      </c>
      <c r="AQ336" s="191" t="s">
        <v>105</v>
      </c>
      <c r="AR336" s="191" t="s">
        <v>106</v>
      </c>
      <c r="AS336" s="191"/>
      <c r="AT336" s="191"/>
      <c r="AU336" s="191"/>
      <c r="AV336" s="191"/>
      <c r="AW336" s="191"/>
      <c r="AX336" s="191" t="s">
        <v>575</v>
      </c>
      <c r="AY336" s="192" t="s">
        <v>454</v>
      </c>
      <c r="AZ336" s="192" t="s">
        <v>108</v>
      </c>
      <c r="BA336" s="91" t="s">
        <v>108</v>
      </c>
      <c r="BB336" s="90">
        <v>0</v>
      </c>
      <c r="BC336" s="93" t="s">
        <v>102</v>
      </c>
      <c r="BD336" s="93" t="s">
        <v>102</v>
      </c>
      <c r="BE336" s="93" t="s">
        <v>102</v>
      </c>
      <c r="BF336" s="93" t="s">
        <v>102</v>
      </c>
      <c r="BG336" s="97" t="s">
        <v>108</v>
      </c>
      <c r="BH336" s="93" t="s">
        <v>108</v>
      </c>
      <c r="BI336" s="93" t="s">
        <v>102</v>
      </c>
      <c r="BJ336" s="93" t="s">
        <v>102</v>
      </c>
      <c r="BK336" s="93" t="s">
        <v>102</v>
      </c>
      <c r="BL336" s="93" t="s">
        <v>102</v>
      </c>
      <c r="BM336" s="93" t="s">
        <v>102</v>
      </c>
      <c r="BN336" s="93" t="s">
        <v>102</v>
      </c>
      <c r="BO336" s="93" t="s">
        <v>102</v>
      </c>
      <c r="BP336" s="96" t="s">
        <v>102</v>
      </c>
      <c r="BQ336" s="90">
        <v>0</v>
      </c>
      <c r="BR336" s="93" t="s">
        <v>102</v>
      </c>
      <c r="BS336" s="93" t="s">
        <v>102</v>
      </c>
      <c r="BT336" s="93" t="s">
        <v>102</v>
      </c>
      <c r="BU336" s="93" t="s">
        <v>102</v>
      </c>
      <c r="BV336" s="97" t="s">
        <v>108</v>
      </c>
      <c r="BW336" s="93" t="s">
        <v>108</v>
      </c>
      <c r="BX336" s="95" t="s">
        <v>102</v>
      </c>
      <c r="BY336" s="93" t="s">
        <v>102</v>
      </c>
      <c r="BZ336" s="93" t="s">
        <v>102</v>
      </c>
      <c r="CA336" s="93" t="s">
        <v>102</v>
      </c>
      <c r="CB336" s="93" t="s">
        <v>102</v>
      </c>
      <c r="CC336" s="93" t="s">
        <v>102</v>
      </c>
      <c r="CD336" s="93" t="s">
        <v>102</v>
      </c>
      <c r="CE336" s="193" t="s">
        <v>102</v>
      </c>
      <c r="CF336" s="194" t="s">
        <v>508</v>
      </c>
      <c r="CG336" s="195" t="s">
        <v>102</v>
      </c>
      <c r="CH336" s="101" t="e">
        <v>#N/A</v>
      </c>
      <c r="CI336" s="102" t="s">
        <v>580</v>
      </c>
      <c r="CJ336" s="196" t="s">
        <v>108</v>
      </c>
      <c r="CK336" s="104" t="s">
        <v>109</v>
      </c>
      <c r="CL336" s="105" t="s">
        <v>579</v>
      </c>
      <c r="CM336" s="83" t="s">
        <v>108</v>
      </c>
      <c r="CN336" s="106" t="s">
        <v>108</v>
      </c>
      <c r="CO336" s="197" t="s">
        <v>108</v>
      </c>
      <c r="CP336" s="107"/>
      <c r="CQ336" s="198" t="s">
        <v>474</v>
      </c>
      <c r="CR336" s="198" t="s">
        <v>474</v>
      </c>
      <c r="CS336" s="199" t="s">
        <v>616</v>
      </c>
      <c r="CT336" s="83" t="s">
        <v>109</v>
      </c>
      <c r="CU336" s="83" t="s">
        <v>109</v>
      </c>
      <c r="CV336" s="83">
        <v>78</v>
      </c>
      <c r="CW336" s="83" t="s">
        <v>112</v>
      </c>
      <c r="CX336" s="83">
        <v>78</v>
      </c>
      <c r="CY336" s="83" t="s">
        <v>6375</v>
      </c>
      <c r="CZ336" s="83">
        <v>440723.5</v>
      </c>
      <c r="DA336" s="83" t="s">
        <v>138</v>
      </c>
      <c r="DB336" s="83" t="s">
        <v>124</v>
      </c>
      <c r="DC336" s="83" t="s">
        <v>501</v>
      </c>
      <c r="DD336" s="83">
        <v>2131</v>
      </c>
      <c r="DE336" s="83" t="s">
        <v>582</v>
      </c>
      <c r="DF336" s="83" t="s">
        <v>145</v>
      </c>
      <c r="DG336" s="83" t="s">
        <v>501</v>
      </c>
      <c r="DH336" s="83" t="s">
        <v>582</v>
      </c>
      <c r="DI336" s="85">
        <v>43646</v>
      </c>
      <c r="DJ336" s="83" t="s">
        <v>584</v>
      </c>
      <c r="DK336" s="83" t="s">
        <v>102</v>
      </c>
      <c r="DL336" s="83" t="s">
        <v>482</v>
      </c>
      <c r="DM336" s="83">
        <v>0</v>
      </c>
      <c r="DN336" s="83" t="s">
        <v>238</v>
      </c>
      <c r="DO336" s="83">
        <v>1</v>
      </c>
      <c r="DP336" s="83">
        <v>4</v>
      </c>
      <c r="DQ336" s="83"/>
      <c r="DR336" s="83" t="s">
        <v>108</v>
      </c>
      <c r="DS336" s="83" t="s">
        <v>497</v>
      </c>
      <c r="DU336" s="215" t="s">
        <v>269</v>
      </c>
      <c r="DV336" s="136">
        <v>1</v>
      </c>
      <c r="DW336" s="136">
        <v>3</v>
      </c>
      <c r="DX336" s="215" t="s">
        <v>269</v>
      </c>
      <c r="DY336" s="215" t="s">
        <v>269</v>
      </c>
      <c r="DZ336" s="215" t="s">
        <v>269</v>
      </c>
      <c r="EA336" s="215" t="s">
        <v>269</v>
      </c>
      <c r="EB336" s="215" t="s">
        <v>269</v>
      </c>
      <c r="EC336" s="215" t="s">
        <v>269</v>
      </c>
      <c r="ED336" s="215" t="s">
        <v>269</v>
      </c>
      <c r="EE336" s="215" t="s">
        <v>269</v>
      </c>
    </row>
    <row r="337" spans="1:135" ht="28.8" x14ac:dyDescent="0.55000000000000004">
      <c r="A337" s="83" t="s">
        <v>130</v>
      </c>
      <c r="B337" s="136">
        <v>212259</v>
      </c>
      <c r="C337" t="s">
        <v>987</v>
      </c>
      <c r="D337" s="83" t="s">
        <v>228</v>
      </c>
      <c r="E337" s="138">
        <v>892295391340</v>
      </c>
      <c r="F337" s="83" t="s">
        <v>114</v>
      </c>
      <c r="G337" s="85">
        <v>43634</v>
      </c>
      <c r="H337" s="83" t="s">
        <v>98</v>
      </c>
      <c r="I337" s="84" t="s">
        <v>618</v>
      </c>
      <c r="J337" s="207" t="s">
        <v>629</v>
      </c>
      <c r="K337" s="208" t="s">
        <v>634</v>
      </c>
      <c r="L337" s="83" t="s">
        <v>108</v>
      </c>
      <c r="M337" s="184">
        <v>27579</v>
      </c>
      <c r="N337" s="184"/>
      <c r="O337" s="85" t="s">
        <v>102</v>
      </c>
      <c r="P337" s="185">
        <v>43013</v>
      </c>
      <c r="Q337" s="186" t="s">
        <v>203</v>
      </c>
      <c r="R337" s="186"/>
      <c r="S337" s="186"/>
      <c r="T337" s="187"/>
      <c r="U337" s="188" t="s">
        <v>296</v>
      </c>
      <c r="V337" s="188" t="s">
        <v>205</v>
      </c>
      <c r="W337" s="189" t="s">
        <v>619</v>
      </c>
      <c r="X337" s="189" t="s">
        <v>107</v>
      </c>
      <c r="Y337" s="190" t="s">
        <v>614</v>
      </c>
      <c r="Z337" s="83">
        <v>700</v>
      </c>
      <c r="AA337" s="83" t="s">
        <v>193</v>
      </c>
      <c r="AB337" s="83" t="s">
        <v>181</v>
      </c>
      <c r="AC337" s="83" t="s">
        <v>102</v>
      </c>
      <c r="AD337" s="83" t="s">
        <v>6376</v>
      </c>
      <c r="AE337" s="83" t="s">
        <v>102</v>
      </c>
      <c r="AF337" s="83" t="s">
        <v>102</v>
      </c>
      <c r="AG337" s="83" t="s">
        <v>174</v>
      </c>
      <c r="AH337" s="83" t="s">
        <v>6365</v>
      </c>
      <c r="AI337" s="83" t="s">
        <v>104</v>
      </c>
      <c r="AJ337" s="83" t="s">
        <v>105</v>
      </c>
      <c r="AK337" s="191" t="s">
        <v>6376</v>
      </c>
      <c r="AL337" s="191" t="s">
        <v>102</v>
      </c>
      <c r="AM337" s="191" t="s">
        <v>102</v>
      </c>
      <c r="AN337" s="191" t="s">
        <v>174</v>
      </c>
      <c r="AO337" s="191" t="s">
        <v>6365</v>
      </c>
      <c r="AP337" s="191" t="s">
        <v>104</v>
      </c>
      <c r="AQ337" s="191" t="s">
        <v>105</v>
      </c>
      <c r="AR337" s="191" t="s">
        <v>106</v>
      </c>
      <c r="AS337" s="191" t="s">
        <v>6376</v>
      </c>
      <c r="AT337" s="191" t="s">
        <v>488</v>
      </c>
      <c r="AU337" s="191" t="s">
        <v>6377</v>
      </c>
      <c r="AV337" s="191" t="s">
        <v>104</v>
      </c>
      <c r="AW337" s="191" t="s">
        <v>204</v>
      </c>
      <c r="AX337" s="191"/>
      <c r="AY337" s="192" t="s">
        <v>454</v>
      </c>
      <c r="AZ337" s="192" t="s">
        <v>416</v>
      </c>
      <c r="BA337" s="91" t="s">
        <v>108</v>
      </c>
      <c r="BB337" s="90">
        <v>0</v>
      </c>
      <c r="BC337" s="93" t="s">
        <v>102</v>
      </c>
      <c r="BD337" s="93" t="s">
        <v>102</v>
      </c>
      <c r="BE337" s="93" t="s">
        <v>102</v>
      </c>
      <c r="BF337" s="93" t="s">
        <v>102</v>
      </c>
      <c r="BG337" s="97" t="s">
        <v>108</v>
      </c>
      <c r="BH337" s="93" t="s">
        <v>108</v>
      </c>
      <c r="BI337" s="93" t="s">
        <v>102</v>
      </c>
      <c r="BJ337" s="93" t="s">
        <v>102</v>
      </c>
      <c r="BK337" s="93" t="s">
        <v>102</v>
      </c>
      <c r="BL337" s="93" t="s">
        <v>102</v>
      </c>
      <c r="BM337" s="93" t="s">
        <v>102</v>
      </c>
      <c r="BN337" s="93" t="s">
        <v>102</v>
      </c>
      <c r="BO337" s="93" t="s">
        <v>102</v>
      </c>
      <c r="BP337" s="96" t="s">
        <v>102</v>
      </c>
      <c r="BQ337" s="90">
        <v>0</v>
      </c>
      <c r="BR337" s="93" t="s">
        <v>102</v>
      </c>
      <c r="BS337" s="93" t="s">
        <v>102</v>
      </c>
      <c r="BT337" s="93" t="s">
        <v>102</v>
      </c>
      <c r="BU337" s="93" t="s">
        <v>102</v>
      </c>
      <c r="BV337" s="97" t="s">
        <v>108</v>
      </c>
      <c r="BW337" s="93" t="s">
        <v>108</v>
      </c>
      <c r="BX337" s="95" t="s">
        <v>102</v>
      </c>
      <c r="BY337" s="93" t="s">
        <v>102</v>
      </c>
      <c r="BZ337" s="93" t="s">
        <v>102</v>
      </c>
      <c r="CA337" s="93" t="s">
        <v>102</v>
      </c>
      <c r="CB337" s="93" t="s">
        <v>102</v>
      </c>
      <c r="CC337" s="93" t="s">
        <v>102</v>
      </c>
      <c r="CD337" s="93" t="s">
        <v>102</v>
      </c>
      <c r="CE337" s="193" t="s">
        <v>102</v>
      </c>
      <c r="CF337" s="194" t="s">
        <v>436</v>
      </c>
      <c r="CG337" s="195" t="s">
        <v>6378</v>
      </c>
      <c r="CH337" s="101" t="s">
        <v>310</v>
      </c>
      <c r="CI337" s="102"/>
      <c r="CJ337" s="196" t="s">
        <v>6379</v>
      </c>
      <c r="CK337" s="104" t="s">
        <v>190</v>
      </c>
      <c r="CL337" s="105"/>
      <c r="CM337" s="83" t="s">
        <v>623</v>
      </c>
      <c r="CN337" s="106" t="s">
        <v>624</v>
      </c>
      <c r="CO337" s="197" t="s">
        <v>625</v>
      </c>
      <c r="CP337" s="107"/>
      <c r="CQ337" s="198" t="s">
        <v>474</v>
      </c>
      <c r="CR337" s="198" t="s">
        <v>474</v>
      </c>
      <c r="CS337" s="199"/>
      <c r="CT337" s="83" t="s">
        <v>109</v>
      </c>
      <c r="CU337" s="83" t="s">
        <v>109</v>
      </c>
      <c r="CV337" s="83">
        <v>46</v>
      </c>
      <c r="CW337" s="83" t="s">
        <v>139</v>
      </c>
      <c r="CX337" s="83">
        <v>46</v>
      </c>
      <c r="CY337" s="83" t="s">
        <v>108</v>
      </c>
      <c r="CZ337" s="83">
        <v>442043</v>
      </c>
      <c r="DA337" s="83" t="s">
        <v>581</v>
      </c>
      <c r="DB337" s="83" t="s">
        <v>152</v>
      </c>
      <c r="DC337" s="83" t="s">
        <v>500</v>
      </c>
      <c r="DD337" s="83">
        <v>4611</v>
      </c>
      <c r="DE337" s="83" t="s">
        <v>606</v>
      </c>
      <c r="DF337" s="83" t="s">
        <v>152</v>
      </c>
      <c r="DG337" s="83" t="s">
        <v>500</v>
      </c>
      <c r="DH337" s="83"/>
      <c r="DI337" s="85">
        <v>43646</v>
      </c>
      <c r="DJ337" s="83" t="s">
        <v>584</v>
      </c>
      <c r="DK337" s="83" t="s">
        <v>102</v>
      </c>
      <c r="DL337" s="83" t="s">
        <v>482</v>
      </c>
      <c r="DM337" s="83">
        <v>0</v>
      </c>
      <c r="DN337" s="83" t="s">
        <v>483</v>
      </c>
      <c r="DO337" s="83">
        <v>1</v>
      </c>
      <c r="DP337" s="83">
        <v>5</v>
      </c>
      <c r="DQ337" s="83"/>
      <c r="DR337" s="83" t="s">
        <v>108</v>
      </c>
      <c r="DS337" s="83" t="s">
        <v>497</v>
      </c>
      <c r="DU337" s="215" t="s">
        <v>269</v>
      </c>
      <c r="DV337" s="136">
        <v>1</v>
      </c>
      <c r="DW337" s="136">
        <v>3</v>
      </c>
      <c r="DX337" s="215" t="s">
        <v>269</v>
      </c>
      <c r="DY337" s="215" t="s">
        <v>269</v>
      </c>
      <c r="DZ337" s="215" t="s">
        <v>269</v>
      </c>
      <c r="EA337" s="215" t="s">
        <v>269</v>
      </c>
      <c r="EB337" s="215" t="s">
        <v>269</v>
      </c>
      <c r="EC337" s="215" t="s">
        <v>269</v>
      </c>
      <c r="ED337" s="215" t="s">
        <v>269</v>
      </c>
      <c r="EE337" s="215" t="s">
        <v>269</v>
      </c>
    </row>
    <row r="338" spans="1:135" ht="28.8" x14ac:dyDescent="0.55000000000000004">
      <c r="A338" s="83" t="s">
        <v>130</v>
      </c>
      <c r="B338" s="136">
        <v>565999</v>
      </c>
      <c r="C338" t="s">
        <v>988</v>
      </c>
      <c r="D338" s="83" t="s">
        <v>228</v>
      </c>
      <c r="E338" s="138">
        <v>884631774003</v>
      </c>
      <c r="F338" s="83" t="s">
        <v>114</v>
      </c>
      <c r="G338" s="85">
        <v>43643</v>
      </c>
      <c r="H338" s="211" t="s">
        <v>98</v>
      </c>
      <c r="I338" s="84" t="s">
        <v>610</v>
      </c>
      <c r="J338" s="207" t="s">
        <v>627</v>
      </c>
      <c r="K338" s="208" t="s">
        <v>630</v>
      </c>
      <c r="L338" s="83" t="s">
        <v>108</v>
      </c>
      <c r="M338" s="184">
        <v>24490</v>
      </c>
      <c r="N338" s="184"/>
      <c r="O338" s="85" t="s">
        <v>102</v>
      </c>
      <c r="P338" s="185">
        <v>42491</v>
      </c>
      <c r="Q338" s="186" t="s">
        <v>203</v>
      </c>
      <c r="R338" s="186"/>
      <c r="S338" s="186"/>
      <c r="T338" s="187"/>
      <c r="U338" s="188" t="s">
        <v>296</v>
      </c>
      <c r="V338" s="188" t="s">
        <v>297</v>
      </c>
      <c r="W338" s="188" t="s">
        <v>297</v>
      </c>
      <c r="X338" s="189" t="s">
        <v>167</v>
      </c>
      <c r="Y338" s="190"/>
      <c r="Z338" s="83">
        <v>700</v>
      </c>
      <c r="AA338" s="83" t="s">
        <v>193</v>
      </c>
      <c r="AB338" s="83" t="s">
        <v>181</v>
      </c>
      <c r="AC338" s="83" t="s">
        <v>102</v>
      </c>
      <c r="AD338" s="83" t="s">
        <v>6380</v>
      </c>
      <c r="AE338" s="83" t="s">
        <v>102</v>
      </c>
      <c r="AF338" s="83" t="s">
        <v>102</v>
      </c>
      <c r="AG338" s="83" t="s">
        <v>119</v>
      </c>
      <c r="AH338" s="83" t="s">
        <v>6381</v>
      </c>
      <c r="AI338" s="83" t="s">
        <v>104</v>
      </c>
      <c r="AJ338" s="83" t="s">
        <v>105</v>
      </c>
      <c r="AK338" s="191" t="s">
        <v>6380</v>
      </c>
      <c r="AL338" s="191" t="s">
        <v>102</v>
      </c>
      <c r="AM338" s="191" t="s">
        <v>102</v>
      </c>
      <c r="AN338" s="191" t="s">
        <v>119</v>
      </c>
      <c r="AO338" s="191" t="s">
        <v>6381</v>
      </c>
      <c r="AP338" s="191" t="s">
        <v>104</v>
      </c>
      <c r="AQ338" s="191" t="s">
        <v>105</v>
      </c>
      <c r="AR338" s="191" t="s">
        <v>106</v>
      </c>
      <c r="AS338" s="191" t="s">
        <v>6380</v>
      </c>
      <c r="AT338" s="191" t="s">
        <v>485</v>
      </c>
      <c r="AU338" s="191" t="s">
        <v>6381</v>
      </c>
      <c r="AV338" s="191" t="s">
        <v>104</v>
      </c>
      <c r="AW338" s="191" t="s">
        <v>204</v>
      </c>
      <c r="AX338" s="191"/>
      <c r="AY338" s="192" t="s">
        <v>454</v>
      </c>
      <c r="AZ338" s="192" t="s">
        <v>416</v>
      </c>
      <c r="BA338" s="91" t="s">
        <v>108</v>
      </c>
      <c r="BB338" s="90">
        <v>0</v>
      </c>
      <c r="BC338" s="93" t="s">
        <v>102</v>
      </c>
      <c r="BD338" s="93" t="s">
        <v>102</v>
      </c>
      <c r="BE338" s="93" t="s">
        <v>102</v>
      </c>
      <c r="BF338" s="93" t="s">
        <v>102</v>
      </c>
      <c r="BG338" s="97" t="s">
        <v>108</v>
      </c>
      <c r="BH338" s="93" t="s">
        <v>108</v>
      </c>
      <c r="BI338" s="93" t="s">
        <v>102</v>
      </c>
      <c r="BJ338" s="93" t="s">
        <v>102</v>
      </c>
      <c r="BK338" s="93" t="s">
        <v>102</v>
      </c>
      <c r="BL338" s="93" t="s">
        <v>102</v>
      </c>
      <c r="BM338" s="93" t="s">
        <v>102</v>
      </c>
      <c r="BN338" s="93" t="s">
        <v>102</v>
      </c>
      <c r="BO338" s="93" t="s">
        <v>102</v>
      </c>
      <c r="BP338" s="96" t="s">
        <v>102</v>
      </c>
      <c r="BQ338" s="90">
        <v>0</v>
      </c>
      <c r="BR338" s="93" t="s">
        <v>102</v>
      </c>
      <c r="BS338" s="93" t="s">
        <v>102</v>
      </c>
      <c r="BT338" s="93" t="s">
        <v>102</v>
      </c>
      <c r="BU338" s="93" t="s">
        <v>102</v>
      </c>
      <c r="BV338" s="97" t="s">
        <v>108</v>
      </c>
      <c r="BW338" s="93" t="s">
        <v>108</v>
      </c>
      <c r="BX338" s="95" t="s">
        <v>102</v>
      </c>
      <c r="BY338" s="93" t="s">
        <v>102</v>
      </c>
      <c r="BZ338" s="93" t="s">
        <v>102</v>
      </c>
      <c r="CA338" s="93" t="s">
        <v>102</v>
      </c>
      <c r="CB338" s="93" t="s">
        <v>102</v>
      </c>
      <c r="CC338" s="93" t="s">
        <v>102</v>
      </c>
      <c r="CD338" s="93" t="s">
        <v>102</v>
      </c>
      <c r="CE338" s="193" t="s">
        <v>102</v>
      </c>
      <c r="CF338" s="194" t="s">
        <v>436</v>
      </c>
      <c r="CG338" s="195" t="s">
        <v>6382</v>
      </c>
      <c r="CH338" s="101" t="s">
        <v>563</v>
      </c>
      <c r="CI338" s="102"/>
      <c r="CJ338" s="196" t="s">
        <v>577</v>
      </c>
      <c r="CK338" s="104" t="s">
        <v>190</v>
      </c>
      <c r="CL338" s="105"/>
      <c r="CM338" s="83" t="s">
        <v>578</v>
      </c>
      <c r="CN338" s="106" t="s">
        <v>108</v>
      </c>
      <c r="CO338" s="197" t="s">
        <v>566</v>
      </c>
      <c r="CP338" s="107"/>
      <c r="CQ338" s="198" t="s">
        <v>107</v>
      </c>
      <c r="CR338" s="198" t="s">
        <v>107</v>
      </c>
      <c r="CS338" s="199"/>
      <c r="CT338" s="83" t="s">
        <v>109</v>
      </c>
      <c r="CU338" s="83" t="s">
        <v>109</v>
      </c>
      <c r="CV338" s="83">
        <v>50</v>
      </c>
      <c r="CW338" s="83" t="s">
        <v>270</v>
      </c>
      <c r="CX338" s="83">
        <v>50</v>
      </c>
      <c r="CY338" s="83" t="s">
        <v>108</v>
      </c>
      <c r="CZ338" s="83">
        <v>443362.5</v>
      </c>
      <c r="DA338" s="83" t="s">
        <v>6383</v>
      </c>
      <c r="DB338" s="83" t="s">
        <v>118</v>
      </c>
      <c r="DC338" s="83" t="s">
        <v>108</v>
      </c>
      <c r="DD338" s="83">
        <v>4683</v>
      </c>
      <c r="DE338" s="83" t="s">
        <v>173</v>
      </c>
      <c r="DF338" s="83" t="s">
        <v>118</v>
      </c>
      <c r="DG338" s="83" t="s">
        <v>500</v>
      </c>
      <c r="DH338" s="83"/>
      <c r="DI338" s="85">
        <v>43646</v>
      </c>
      <c r="DJ338" s="83" t="s">
        <v>584</v>
      </c>
      <c r="DK338" s="83" t="s">
        <v>102</v>
      </c>
      <c r="DL338" s="83" t="s">
        <v>482</v>
      </c>
      <c r="DM338" s="83">
        <v>0</v>
      </c>
      <c r="DN338" s="83" t="s">
        <v>483</v>
      </c>
      <c r="DO338" s="83">
        <v>1</v>
      </c>
      <c r="DP338" s="83">
        <v>3</v>
      </c>
      <c r="DQ338" s="83"/>
      <c r="DR338" s="83" t="s">
        <v>108</v>
      </c>
      <c r="DS338" s="83" t="s">
        <v>497</v>
      </c>
      <c r="DU338" s="215" t="s">
        <v>269</v>
      </c>
      <c r="DV338" s="136">
        <v>1</v>
      </c>
      <c r="DW338" s="136">
        <v>3</v>
      </c>
      <c r="DX338" s="215" t="s">
        <v>269</v>
      </c>
      <c r="DY338" s="215" t="s">
        <v>269</v>
      </c>
      <c r="DZ338" s="215" t="s">
        <v>269</v>
      </c>
      <c r="EA338" s="215" t="s">
        <v>269</v>
      </c>
      <c r="EB338" s="215" t="s">
        <v>269</v>
      </c>
      <c r="EC338" s="215" t="s">
        <v>269</v>
      </c>
      <c r="ED338" s="215" t="s">
        <v>269</v>
      </c>
      <c r="EE338" s="215" t="s">
        <v>269</v>
      </c>
    </row>
    <row r="339" spans="1:135" ht="57.6" x14ac:dyDescent="0.55000000000000004">
      <c r="A339" s="83" t="s">
        <v>130</v>
      </c>
      <c r="B339" s="136">
        <v>534502</v>
      </c>
      <c r="C339" t="s">
        <v>989</v>
      </c>
      <c r="D339" s="83" t="s">
        <v>228</v>
      </c>
      <c r="E339" s="138">
        <v>798946531149</v>
      </c>
      <c r="F339" s="83" t="s">
        <v>143</v>
      </c>
      <c r="G339" s="85">
        <v>43620</v>
      </c>
      <c r="H339" s="83" t="s">
        <v>98</v>
      </c>
      <c r="I339" s="84" t="s">
        <v>612</v>
      </c>
      <c r="J339" s="207" t="s">
        <v>628</v>
      </c>
      <c r="K339" s="208" t="s">
        <v>633</v>
      </c>
      <c r="L339" s="83" t="s">
        <v>108</v>
      </c>
      <c r="M339" s="184" t="s">
        <v>102</v>
      </c>
      <c r="N339" s="184" t="s">
        <v>556</v>
      </c>
      <c r="O339" s="85" t="s">
        <v>102</v>
      </c>
      <c r="P339" s="185">
        <v>42491</v>
      </c>
      <c r="Q339" s="186" t="s">
        <v>202</v>
      </c>
      <c r="R339" s="186" t="s">
        <v>613</v>
      </c>
      <c r="S339" s="186"/>
      <c r="T339" s="187"/>
      <c r="U339" s="188" t="s">
        <v>295</v>
      </c>
      <c r="V339" s="188" t="s">
        <v>205</v>
      </c>
      <c r="W339" s="188" t="s">
        <v>295</v>
      </c>
      <c r="X339" s="189" t="s">
        <v>107</v>
      </c>
      <c r="Y339" s="190" t="s">
        <v>614</v>
      </c>
      <c r="Z339" s="83">
        <v>700</v>
      </c>
      <c r="AA339" s="83" t="s">
        <v>193</v>
      </c>
      <c r="AB339" s="83" t="s">
        <v>181</v>
      </c>
      <c r="AC339" s="83" t="s">
        <v>102</v>
      </c>
      <c r="AD339" s="83" t="s">
        <v>6384</v>
      </c>
      <c r="AE339" s="83" t="s">
        <v>6385</v>
      </c>
      <c r="AF339" s="83" t="s">
        <v>102</v>
      </c>
      <c r="AG339" s="83" t="s">
        <v>175</v>
      </c>
      <c r="AH339" s="83" t="s">
        <v>6386</v>
      </c>
      <c r="AI339" s="83" t="s">
        <v>104</v>
      </c>
      <c r="AJ339" s="83" t="s">
        <v>105</v>
      </c>
      <c r="AK339" s="191" t="s">
        <v>6384</v>
      </c>
      <c r="AL339" s="191" t="s">
        <v>6385</v>
      </c>
      <c r="AM339" s="191" t="s">
        <v>102</v>
      </c>
      <c r="AN339" s="191" t="s">
        <v>175</v>
      </c>
      <c r="AO339" s="191" t="s">
        <v>6386</v>
      </c>
      <c r="AP339" s="191" t="s">
        <v>104</v>
      </c>
      <c r="AQ339" s="191" t="s">
        <v>105</v>
      </c>
      <c r="AR339" s="191" t="s">
        <v>106</v>
      </c>
      <c r="AS339" s="191"/>
      <c r="AT339" s="191"/>
      <c r="AU339" s="191"/>
      <c r="AV339" s="191"/>
      <c r="AW339" s="191"/>
      <c r="AX339" s="191" t="s">
        <v>575</v>
      </c>
      <c r="AY339" s="192" t="s">
        <v>454</v>
      </c>
      <c r="AZ339" s="192" t="s">
        <v>108</v>
      </c>
      <c r="BA339" s="91" t="s">
        <v>108</v>
      </c>
      <c r="BB339" s="90">
        <v>0</v>
      </c>
      <c r="BC339" s="93" t="s">
        <v>102</v>
      </c>
      <c r="BD339" s="93" t="s">
        <v>102</v>
      </c>
      <c r="BE339" s="93" t="s">
        <v>102</v>
      </c>
      <c r="BF339" s="93" t="s">
        <v>102</v>
      </c>
      <c r="BG339" s="97" t="s">
        <v>108</v>
      </c>
      <c r="BH339" s="93" t="s">
        <v>108</v>
      </c>
      <c r="BI339" s="93" t="s">
        <v>102</v>
      </c>
      <c r="BJ339" s="93" t="s">
        <v>102</v>
      </c>
      <c r="BK339" s="93" t="s">
        <v>102</v>
      </c>
      <c r="BL339" s="93" t="s">
        <v>102</v>
      </c>
      <c r="BM339" s="93" t="s">
        <v>102</v>
      </c>
      <c r="BN339" s="93" t="s">
        <v>102</v>
      </c>
      <c r="BO339" s="93" t="s">
        <v>102</v>
      </c>
      <c r="BP339" s="96" t="s">
        <v>102</v>
      </c>
      <c r="BQ339" s="90">
        <v>0</v>
      </c>
      <c r="BR339" s="93" t="s">
        <v>102</v>
      </c>
      <c r="BS339" s="93" t="s">
        <v>102</v>
      </c>
      <c r="BT339" s="93" t="s">
        <v>102</v>
      </c>
      <c r="BU339" s="93" t="s">
        <v>102</v>
      </c>
      <c r="BV339" s="97" t="s">
        <v>108</v>
      </c>
      <c r="BW339" s="93" t="s">
        <v>108</v>
      </c>
      <c r="BX339" s="95" t="s">
        <v>102</v>
      </c>
      <c r="BY339" s="93" t="s">
        <v>102</v>
      </c>
      <c r="BZ339" s="93" t="s">
        <v>102</v>
      </c>
      <c r="CA339" s="93" t="s">
        <v>102</v>
      </c>
      <c r="CB339" s="93" t="s">
        <v>102</v>
      </c>
      <c r="CC339" s="93" t="s">
        <v>102</v>
      </c>
      <c r="CD339" s="93" t="s">
        <v>102</v>
      </c>
      <c r="CE339" s="193" t="s">
        <v>102</v>
      </c>
      <c r="CF339" s="194" t="s">
        <v>508</v>
      </c>
      <c r="CG339" s="195" t="s">
        <v>102</v>
      </c>
      <c r="CH339" s="101" t="e">
        <v>#N/A</v>
      </c>
      <c r="CI339" s="102" t="s">
        <v>580</v>
      </c>
      <c r="CJ339" s="196" t="s">
        <v>108</v>
      </c>
      <c r="CK339" s="104" t="s">
        <v>109</v>
      </c>
      <c r="CL339" s="105" t="s">
        <v>579</v>
      </c>
      <c r="CM339" s="83" t="s">
        <v>108</v>
      </c>
      <c r="CN339" s="106" t="s">
        <v>108</v>
      </c>
      <c r="CO339" s="197" t="s">
        <v>108</v>
      </c>
      <c r="CP339" s="107"/>
      <c r="CQ339" s="198" t="s">
        <v>474</v>
      </c>
      <c r="CR339" s="198" t="s">
        <v>474</v>
      </c>
      <c r="CS339" s="199" t="s">
        <v>616</v>
      </c>
      <c r="CT339" s="83" t="s">
        <v>109</v>
      </c>
      <c r="CU339" s="83" t="s">
        <v>109</v>
      </c>
      <c r="CV339" s="83">
        <v>13</v>
      </c>
      <c r="CW339" s="83" t="s">
        <v>112</v>
      </c>
      <c r="CX339" s="83">
        <v>13</v>
      </c>
      <c r="CY339" s="83" t="s">
        <v>6387</v>
      </c>
      <c r="CZ339" s="83">
        <v>444682</v>
      </c>
      <c r="DA339" s="83" t="s">
        <v>138</v>
      </c>
      <c r="DB339" s="83" t="s">
        <v>124</v>
      </c>
      <c r="DC339" s="83" t="s">
        <v>501</v>
      </c>
      <c r="DD339" s="83">
        <v>7512</v>
      </c>
      <c r="DE339" s="83" t="s">
        <v>582</v>
      </c>
      <c r="DF339" s="83" t="s">
        <v>145</v>
      </c>
      <c r="DG339" s="83" t="s">
        <v>501</v>
      </c>
      <c r="DH339" s="83" t="s">
        <v>582</v>
      </c>
      <c r="DI339" s="85">
        <v>43646</v>
      </c>
      <c r="DJ339" s="83" t="s">
        <v>584</v>
      </c>
      <c r="DK339" s="83" t="s">
        <v>102</v>
      </c>
      <c r="DL339" s="83" t="s">
        <v>482</v>
      </c>
      <c r="DM339" s="83">
        <v>0</v>
      </c>
      <c r="DN339" s="83" t="s">
        <v>238</v>
      </c>
      <c r="DO339" s="83">
        <v>1</v>
      </c>
      <c r="DP339" s="83">
        <v>5</v>
      </c>
      <c r="DQ339" s="83"/>
      <c r="DR339" s="83" t="s">
        <v>108</v>
      </c>
      <c r="DS339" s="83" t="s">
        <v>497</v>
      </c>
      <c r="DU339" s="215" t="s">
        <v>269</v>
      </c>
      <c r="DV339" s="136">
        <v>1</v>
      </c>
      <c r="DW339" s="136">
        <v>3</v>
      </c>
      <c r="DX339" s="215" t="s">
        <v>269</v>
      </c>
      <c r="DY339" s="215" t="s">
        <v>269</v>
      </c>
      <c r="DZ339" s="215" t="s">
        <v>269</v>
      </c>
      <c r="EA339" s="215" t="s">
        <v>269</v>
      </c>
      <c r="EB339" s="215" t="s">
        <v>269</v>
      </c>
      <c r="EC339" s="215" t="s">
        <v>269</v>
      </c>
      <c r="ED339" s="215" t="s">
        <v>269</v>
      </c>
      <c r="EE339" s="215" t="s">
        <v>269</v>
      </c>
    </row>
    <row r="340" spans="1:135" ht="28.8" x14ac:dyDescent="0.55000000000000004">
      <c r="A340" s="83" t="s">
        <v>130</v>
      </c>
      <c r="B340" s="136">
        <v>403462</v>
      </c>
      <c r="C340" t="s">
        <v>990</v>
      </c>
      <c r="D340" s="83" t="s">
        <v>228</v>
      </c>
      <c r="E340" s="138">
        <v>182583297756</v>
      </c>
      <c r="F340" s="83" t="s">
        <v>114</v>
      </c>
      <c r="G340" s="85">
        <v>43634</v>
      </c>
      <c r="H340" s="83" t="s">
        <v>98</v>
      </c>
      <c r="I340" s="84" t="s">
        <v>618</v>
      </c>
      <c r="J340" s="207" t="s">
        <v>629</v>
      </c>
      <c r="K340" s="208" t="s">
        <v>634</v>
      </c>
      <c r="L340" s="83" t="s">
        <v>108</v>
      </c>
      <c r="M340" s="184">
        <v>27580</v>
      </c>
      <c r="N340" s="184"/>
      <c r="O340" s="85" t="s">
        <v>102</v>
      </c>
      <c r="P340" s="185">
        <v>43013</v>
      </c>
      <c r="Q340" s="186" t="s">
        <v>203</v>
      </c>
      <c r="R340" s="186"/>
      <c r="S340" s="186"/>
      <c r="T340" s="187"/>
      <c r="U340" s="188" t="s">
        <v>296</v>
      </c>
      <c r="V340" s="188" t="s">
        <v>205</v>
      </c>
      <c r="W340" s="189" t="s">
        <v>619</v>
      </c>
      <c r="X340" s="189" t="s">
        <v>107</v>
      </c>
      <c r="Y340" s="190" t="s">
        <v>614</v>
      </c>
      <c r="Z340" s="83">
        <v>700</v>
      </c>
      <c r="AA340" s="83" t="s">
        <v>193</v>
      </c>
      <c r="AB340" s="83" t="s">
        <v>181</v>
      </c>
      <c r="AC340" s="83" t="s">
        <v>102</v>
      </c>
      <c r="AD340" s="83" t="s">
        <v>6388</v>
      </c>
      <c r="AE340" s="83" t="s">
        <v>102</v>
      </c>
      <c r="AF340" s="83" t="s">
        <v>102</v>
      </c>
      <c r="AG340" s="83" t="s">
        <v>174</v>
      </c>
      <c r="AH340" s="83" t="s">
        <v>6377</v>
      </c>
      <c r="AI340" s="83" t="s">
        <v>104</v>
      </c>
      <c r="AJ340" s="83" t="s">
        <v>105</v>
      </c>
      <c r="AK340" s="191" t="s">
        <v>6388</v>
      </c>
      <c r="AL340" s="191" t="s">
        <v>102</v>
      </c>
      <c r="AM340" s="191" t="s">
        <v>102</v>
      </c>
      <c r="AN340" s="191" t="s">
        <v>174</v>
      </c>
      <c r="AO340" s="191" t="s">
        <v>6377</v>
      </c>
      <c r="AP340" s="191" t="s">
        <v>104</v>
      </c>
      <c r="AQ340" s="191" t="s">
        <v>105</v>
      </c>
      <c r="AR340" s="191" t="s">
        <v>106</v>
      </c>
      <c r="AS340" s="191" t="s">
        <v>6388</v>
      </c>
      <c r="AT340" s="191" t="s">
        <v>488</v>
      </c>
      <c r="AU340" s="191" t="s">
        <v>6389</v>
      </c>
      <c r="AV340" s="191" t="s">
        <v>104</v>
      </c>
      <c r="AW340" s="191" t="s">
        <v>204</v>
      </c>
      <c r="AX340" s="191"/>
      <c r="AY340" s="192" t="s">
        <v>454</v>
      </c>
      <c r="AZ340" s="192" t="s">
        <v>416</v>
      </c>
      <c r="BA340" s="91" t="s">
        <v>108</v>
      </c>
      <c r="BB340" s="90">
        <v>0</v>
      </c>
      <c r="BC340" s="93" t="s">
        <v>102</v>
      </c>
      <c r="BD340" s="93" t="s">
        <v>102</v>
      </c>
      <c r="BE340" s="93" t="s">
        <v>102</v>
      </c>
      <c r="BF340" s="93" t="s">
        <v>102</v>
      </c>
      <c r="BG340" s="97" t="s">
        <v>108</v>
      </c>
      <c r="BH340" s="93" t="s">
        <v>108</v>
      </c>
      <c r="BI340" s="93" t="s">
        <v>102</v>
      </c>
      <c r="BJ340" s="93" t="s">
        <v>102</v>
      </c>
      <c r="BK340" s="93" t="s">
        <v>102</v>
      </c>
      <c r="BL340" s="93" t="s">
        <v>102</v>
      </c>
      <c r="BM340" s="93" t="s">
        <v>102</v>
      </c>
      <c r="BN340" s="93" t="s">
        <v>102</v>
      </c>
      <c r="BO340" s="93" t="s">
        <v>102</v>
      </c>
      <c r="BP340" s="96" t="s">
        <v>102</v>
      </c>
      <c r="BQ340" s="90">
        <v>0</v>
      </c>
      <c r="BR340" s="93" t="s">
        <v>102</v>
      </c>
      <c r="BS340" s="93" t="s">
        <v>102</v>
      </c>
      <c r="BT340" s="93" t="s">
        <v>102</v>
      </c>
      <c r="BU340" s="93" t="s">
        <v>102</v>
      </c>
      <c r="BV340" s="97" t="s">
        <v>108</v>
      </c>
      <c r="BW340" s="93" t="s">
        <v>108</v>
      </c>
      <c r="BX340" s="95" t="s">
        <v>102</v>
      </c>
      <c r="BY340" s="93" t="s">
        <v>102</v>
      </c>
      <c r="BZ340" s="93" t="s">
        <v>102</v>
      </c>
      <c r="CA340" s="93" t="s">
        <v>102</v>
      </c>
      <c r="CB340" s="93" t="s">
        <v>102</v>
      </c>
      <c r="CC340" s="93" t="s">
        <v>102</v>
      </c>
      <c r="CD340" s="93" t="s">
        <v>102</v>
      </c>
      <c r="CE340" s="193" t="s">
        <v>102</v>
      </c>
      <c r="CF340" s="194" t="s">
        <v>436</v>
      </c>
      <c r="CG340" s="195" t="s">
        <v>6390</v>
      </c>
      <c r="CH340" s="101" t="s">
        <v>310</v>
      </c>
      <c r="CI340" s="102"/>
      <c r="CJ340" s="196" t="s">
        <v>6391</v>
      </c>
      <c r="CK340" s="104" t="s">
        <v>190</v>
      </c>
      <c r="CL340" s="105"/>
      <c r="CM340" s="83" t="s">
        <v>623</v>
      </c>
      <c r="CN340" s="106" t="s">
        <v>624</v>
      </c>
      <c r="CO340" s="197" t="s">
        <v>625</v>
      </c>
      <c r="CP340" s="107"/>
      <c r="CQ340" s="198" t="s">
        <v>474</v>
      </c>
      <c r="CR340" s="198" t="s">
        <v>474</v>
      </c>
      <c r="CS340" s="199"/>
      <c r="CT340" s="83" t="s">
        <v>109</v>
      </c>
      <c r="CU340" s="83" t="s">
        <v>109</v>
      </c>
      <c r="CV340" s="83">
        <v>42</v>
      </c>
      <c r="CW340" s="83" t="s">
        <v>139</v>
      </c>
      <c r="CX340" s="83">
        <v>42</v>
      </c>
      <c r="CY340" s="83" t="s">
        <v>108</v>
      </c>
      <c r="CZ340" s="83">
        <v>446001.5</v>
      </c>
      <c r="DA340" s="83" t="s">
        <v>581</v>
      </c>
      <c r="DB340" s="83" t="s">
        <v>152</v>
      </c>
      <c r="DC340" s="83" t="s">
        <v>500</v>
      </c>
      <c r="DD340" s="83">
        <v>1725</v>
      </c>
      <c r="DE340" s="83" t="s">
        <v>606</v>
      </c>
      <c r="DF340" s="83" t="s">
        <v>152</v>
      </c>
      <c r="DG340" s="83" t="s">
        <v>500</v>
      </c>
      <c r="DH340" s="83"/>
      <c r="DI340" s="85">
        <v>43646</v>
      </c>
      <c r="DJ340" s="83" t="s">
        <v>584</v>
      </c>
      <c r="DK340" s="83" t="s">
        <v>102</v>
      </c>
      <c r="DL340" s="83" t="s">
        <v>482</v>
      </c>
      <c r="DM340" s="83">
        <v>0</v>
      </c>
      <c r="DN340" s="83" t="s">
        <v>483</v>
      </c>
      <c r="DO340" s="83">
        <v>1</v>
      </c>
      <c r="DP340" s="83">
        <v>1</v>
      </c>
      <c r="DQ340" s="83"/>
      <c r="DR340" s="83" t="s">
        <v>108</v>
      </c>
      <c r="DS340" s="83" t="s">
        <v>497</v>
      </c>
      <c r="DU340" s="215" t="s">
        <v>269</v>
      </c>
      <c r="DV340" s="136">
        <v>1</v>
      </c>
      <c r="DW340" s="136">
        <v>3</v>
      </c>
      <c r="DX340" s="215" t="s">
        <v>269</v>
      </c>
      <c r="DY340" s="215" t="s">
        <v>269</v>
      </c>
      <c r="DZ340" s="215" t="s">
        <v>269</v>
      </c>
      <c r="EA340" s="215" t="s">
        <v>269</v>
      </c>
      <c r="EB340" s="215" t="s">
        <v>269</v>
      </c>
      <c r="EC340" s="215" t="s">
        <v>269</v>
      </c>
      <c r="ED340" s="215" t="s">
        <v>269</v>
      </c>
      <c r="EE340" s="215" t="s">
        <v>269</v>
      </c>
    </row>
    <row r="341" spans="1:135" ht="28.8" x14ac:dyDescent="0.55000000000000004">
      <c r="A341" s="83" t="s">
        <v>130</v>
      </c>
      <c r="B341" s="136">
        <v>656961</v>
      </c>
      <c r="C341" t="s">
        <v>991</v>
      </c>
      <c r="D341" s="83" t="s">
        <v>228</v>
      </c>
      <c r="E341" s="138">
        <v>799038596139</v>
      </c>
      <c r="F341" s="83" t="s">
        <v>114</v>
      </c>
      <c r="G341" s="85">
        <v>43643</v>
      </c>
      <c r="H341" s="211" t="s">
        <v>98</v>
      </c>
      <c r="I341" s="84" t="s">
        <v>610</v>
      </c>
      <c r="J341" s="207" t="s">
        <v>627</v>
      </c>
      <c r="K341" s="208" t="s">
        <v>630</v>
      </c>
      <c r="L341" s="83" t="s">
        <v>108</v>
      </c>
      <c r="M341" s="184">
        <v>24491</v>
      </c>
      <c r="N341" s="184"/>
      <c r="O341" s="85" t="s">
        <v>102</v>
      </c>
      <c r="P341" s="185">
        <v>42491</v>
      </c>
      <c r="Q341" s="186" t="s">
        <v>203</v>
      </c>
      <c r="R341" s="186"/>
      <c r="S341" s="186"/>
      <c r="T341" s="187"/>
      <c r="U341" s="188" t="s">
        <v>296</v>
      </c>
      <c r="V341" s="188" t="s">
        <v>297</v>
      </c>
      <c r="W341" s="188" t="s">
        <v>297</v>
      </c>
      <c r="X341" s="189" t="s">
        <v>167</v>
      </c>
      <c r="Y341" s="190"/>
      <c r="Z341" s="83">
        <v>700</v>
      </c>
      <c r="AA341" s="83" t="s">
        <v>193</v>
      </c>
      <c r="AB341" s="83" t="s">
        <v>181</v>
      </c>
      <c r="AC341" s="83" t="s">
        <v>102</v>
      </c>
      <c r="AD341" s="83" t="s">
        <v>6392</v>
      </c>
      <c r="AE341" s="83" t="s">
        <v>102</v>
      </c>
      <c r="AF341" s="83" t="s">
        <v>102</v>
      </c>
      <c r="AG341" s="83" t="s">
        <v>119</v>
      </c>
      <c r="AH341" s="83" t="s">
        <v>6393</v>
      </c>
      <c r="AI341" s="83" t="s">
        <v>104</v>
      </c>
      <c r="AJ341" s="83" t="s">
        <v>105</v>
      </c>
      <c r="AK341" s="191" t="s">
        <v>6392</v>
      </c>
      <c r="AL341" s="191" t="s">
        <v>102</v>
      </c>
      <c r="AM341" s="191" t="s">
        <v>102</v>
      </c>
      <c r="AN341" s="191" t="s">
        <v>119</v>
      </c>
      <c r="AO341" s="191" t="s">
        <v>6393</v>
      </c>
      <c r="AP341" s="191" t="s">
        <v>104</v>
      </c>
      <c r="AQ341" s="191" t="s">
        <v>105</v>
      </c>
      <c r="AR341" s="191" t="s">
        <v>106</v>
      </c>
      <c r="AS341" s="191" t="s">
        <v>6392</v>
      </c>
      <c r="AT341" s="191" t="s">
        <v>485</v>
      </c>
      <c r="AU341" s="191" t="s">
        <v>6393</v>
      </c>
      <c r="AV341" s="191" t="s">
        <v>104</v>
      </c>
      <c r="AW341" s="191" t="s">
        <v>204</v>
      </c>
      <c r="AX341" s="191"/>
      <c r="AY341" s="192" t="s">
        <v>454</v>
      </c>
      <c r="AZ341" s="192" t="s">
        <v>416</v>
      </c>
      <c r="BA341" s="91" t="s">
        <v>108</v>
      </c>
      <c r="BB341" s="90">
        <v>0</v>
      </c>
      <c r="BC341" s="93" t="s">
        <v>102</v>
      </c>
      <c r="BD341" s="93" t="s">
        <v>102</v>
      </c>
      <c r="BE341" s="93" t="s">
        <v>102</v>
      </c>
      <c r="BF341" s="93" t="s">
        <v>102</v>
      </c>
      <c r="BG341" s="97" t="s">
        <v>108</v>
      </c>
      <c r="BH341" s="93" t="s">
        <v>108</v>
      </c>
      <c r="BI341" s="93" t="s">
        <v>102</v>
      </c>
      <c r="BJ341" s="93" t="s">
        <v>102</v>
      </c>
      <c r="BK341" s="93" t="s">
        <v>102</v>
      </c>
      <c r="BL341" s="93" t="s">
        <v>102</v>
      </c>
      <c r="BM341" s="93" t="s">
        <v>102</v>
      </c>
      <c r="BN341" s="93" t="s">
        <v>102</v>
      </c>
      <c r="BO341" s="93" t="s">
        <v>102</v>
      </c>
      <c r="BP341" s="96" t="s">
        <v>102</v>
      </c>
      <c r="BQ341" s="90">
        <v>0</v>
      </c>
      <c r="BR341" s="93" t="s">
        <v>102</v>
      </c>
      <c r="BS341" s="93" t="s">
        <v>102</v>
      </c>
      <c r="BT341" s="93" t="s">
        <v>102</v>
      </c>
      <c r="BU341" s="93" t="s">
        <v>102</v>
      </c>
      <c r="BV341" s="97" t="s">
        <v>108</v>
      </c>
      <c r="BW341" s="93" t="s">
        <v>108</v>
      </c>
      <c r="BX341" s="95" t="s">
        <v>102</v>
      </c>
      <c r="BY341" s="93" t="s">
        <v>102</v>
      </c>
      <c r="BZ341" s="93" t="s">
        <v>102</v>
      </c>
      <c r="CA341" s="93" t="s">
        <v>102</v>
      </c>
      <c r="CB341" s="93" t="s">
        <v>102</v>
      </c>
      <c r="CC341" s="93" t="s">
        <v>102</v>
      </c>
      <c r="CD341" s="93" t="s">
        <v>102</v>
      </c>
      <c r="CE341" s="193" t="s">
        <v>102</v>
      </c>
      <c r="CF341" s="194" t="s">
        <v>436</v>
      </c>
      <c r="CG341" s="195" t="s">
        <v>6394</v>
      </c>
      <c r="CH341" s="101" t="s">
        <v>563</v>
      </c>
      <c r="CI341" s="102"/>
      <c r="CJ341" s="196" t="s">
        <v>577</v>
      </c>
      <c r="CK341" s="104" t="s">
        <v>190</v>
      </c>
      <c r="CL341" s="105"/>
      <c r="CM341" s="83" t="s">
        <v>578</v>
      </c>
      <c r="CN341" s="106" t="s">
        <v>108</v>
      </c>
      <c r="CO341" s="197" t="s">
        <v>566</v>
      </c>
      <c r="CP341" s="107"/>
      <c r="CQ341" s="198" t="s">
        <v>107</v>
      </c>
      <c r="CR341" s="198" t="s">
        <v>107</v>
      </c>
      <c r="CS341" s="199"/>
      <c r="CT341" s="83" t="s">
        <v>109</v>
      </c>
      <c r="CU341" s="83" t="s">
        <v>109</v>
      </c>
      <c r="CV341" s="83">
        <v>69</v>
      </c>
      <c r="CW341" s="83" t="s">
        <v>270</v>
      </c>
      <c r="CX341" s="83">
        <v>69</v>
      </c>
      <c r="CY341" s="83" t="s">
        <v>108</v>
      </c>
      <c r="CZ341" s="83">
        <v>447321</v>
      </c>
      <c r="DA341" s="83" t="s">
        <v>6395</v>
      </c>
      <c r="DB341" s="83" t="s">
        <v>118</v>
      </c>
      <c r="DC341" s="83" t="s">
        <v>108</v>
      </c>
      <c r="DD341" s="83">
        <v>3717</v>
      </c>
      <c r="DE341" s="83" t="s">
        <v>173</v>
      </c>
      <c r="DF341" s="83" t="s">
        <v>118</v>
      </c>
      <c r="DG341" s="83" t="s">
        <v>500</v>
      </c>
      <c r="DH341" s="83"/>
      <c r="DI341" s="85">
        <v>43646</v>
      </c>
      <c r="DJ341" s="83" t="s">
        <v>584</v>
      </c>
      <c r="DK341" s="83" t="s">
        <v>102</v>
      </c>
      <c r="DL341" s="83" t="s">
        <v>482</v>
      </c>
      <c r="DM341" s="83">
        <v>0</v>
      </c>
      <c r="DN341" s="83" t="s">
        <v>483</v>
      </c>
      <c r="DO341" s="83">
        <v>1</v>
      </c>
      <c r="DP341" s="83">
        <v>5</v>
      </c>
      <c r="DQ341" s="83"/>
      <c r="DR341" s="83" t="s">
        <v>108</v>
      </c>
      <c r="DS341" s="83" t="s">
        <v>497</v>
      </c>
      <c r="DU341" s="215" t="s">
        <v>269</v>
      </c>
      <c r="DV341" s="136">
        <v>1</v>
      </c>
      <c r="DW341" s="136">
        <v>3</v>
      </c>
      <c r="DX341" s="215" t="s">
        <v>269</v>
      </c>
      <c r="DY341" s="215" t="s">
        <v>269</v>
      </c>
      <c r="DZ341" s="215" t="s">
        <v>269</v>
      </c>
      <c r="EA341" s="215" t="s">
        <v>269</v>
      </c>
      <c r="EB341" s="215" t="s">
        <v>269</v>
      </c>
      <c r="EC341" s="215" t="s">
        <v>269</v>
      </c>
      <c r="ED341" s="215" t="s">
        <v>269</v>
      </c>
      <c r="EE341" s="215" t="s">
        <v>269</v>
      </c>
    </row>
    <row r="342" spans="1:135" ht="57.6" x14ac:dyDescent="0.55000000000000004">
      <c r="A342" s="83" t="s">
        <v>130</v>
      </c>
      <c r="B342" s="136">
        <v>353712</v>
      </c>
      <c r="C342" t="s">
        <v>992</v>
      </c>
      <c r="D342" s="83" t="s">
        <v>228</v>
      </c>
      <c r="E342" s="138">
        <v>857444195660</v>
      </c>
      <c r="F342" s="83" t="s">
        <v>143</v>
      </c>
      <c r="G342" s="85">
        <v>43620</v>
      </c>
      <c r="H342" s="83" t="s">
        <v>98</v>
      </c>
      <c r="I342" s="84" t="s">
        <v>612</v>
      </c>
      <c r="J342" s="207" t="s">
        <v>628</v>
      </c>
      <c r="K342" s="208" t="s">
        <v>633</v>
      </c>
      <c r="L342" s="83" t="s">
        <v>108</v>
      </c>
      <c r="M342" s="184" t="s">
        <v>102</v>
      </c>
      <c r="N342" s="184" t="s">
        <v>556</v>
      </c>
      <c r="O342" s="85" t="s">
        <v>102</v>
      </c>
      <c r="P342" s="185">
        <v>42491</v>
      </c>
      <c r="Q342" s="186" t="s">
        <v>202</v>
      </c>
      <c r="R342" s="186" t="s">
        <v>613</v>
      </c>
      <c r="S342" s="186"/>
      <c r="T342" s="187"/>
      <c r="U342" s="188" t="s">
        <v>295</v>
      </c>
      <c r="V342" s="188" t="s">
        <v>205</v>
      </c>
      <c r="W342" s="188" t="s">
        <v>295</v>
      </c>
      <c r="X342" s="189" t="s">
        <v>107</v>
      </c>
      <c r="Y342" s="190" t="s">
        <v>614</v>
      </c>
      <c r="Z342" s="83">
        <v>700</v>
      </c>
      <c r="AA342" s="83" t="s">
        <v>193</v>
      </c>
      <c r="AB342" s="83" t="s">
        <v>181</v>
      </c>
      <c r="AC342" s="83" t="s">
        <v>102</v>
      </c>
      <c r="AD342" s="83" t="s">
        <v>6396</v>
      </c>
      <c r="AE342" s="83" t="s">
        <v>6397</v>
      </c>
      <c r="AF342" s="83" t="s">
        <v>102</v>
      </c>
      <c r="AG342" s="83" t="s">
        <v>175</v>
      </c>
      <c r="AH342" s="83" t="s">
        <v>6398</v>
      </c>
      <c r="AI342" s="83" t="s">
        <v>104</v>
      </c>
      <c r="AJ342" s="83" t="s">
        <v>105</v>
      </c>
      <c r="AK342" s="191" t="s">
        <v>6396</v>
      </c>
      <c r="AL342" s="191" t="s">
        <v>6397</v>
      </c>
      <c r="AM342" s="191" t="s">
        <v>102</v>
      </c>
      <c r="AN342" s="191" t="s">
        <v>175</v>
      </c>
      <c r="AO342" s="191" t="s">
        <v>6398</v>
      </c>
      <c r="AP342" s="191" t="s">
        <v>104</v>
      </c>
      <c r="AQ342" s="191" t="s">
        <v>105</v>
      </c>
      <c r="AR342" s="191" t="s">
        <v>106</v>
      </c>
      <c r="AS342" s="191"/>
      <c r="AT342" s="191"/>
      <c r="AU342" s="191"/>
      <c r="AV342" s="191"/>
      <c r="AW342" s="191"/>
      <c r="AX342" s="191" t="s">
        <v>575</v>
      </c>
      <c r="AY342" s="192" t="s">
        <v>454</v>
      </c>
      <c r="AZ342" s="192" t="s">
        <v>108</v>
      </c>
      <c r="BA342" s="91" t="s">
        <v>108</v>
      </c>
      <c r="BB342" s="90">
        <v>0</v>
      </c>
      <c r="BC342" s="93" t="s">
        <v>102</v>
      </c>
      <c r="BD342" s="93" t="s">
        <v>102</v>
      </c>
      <c r="BE342" s="93" t="s">
        <v>102</v>
      </c>
      <c r="BF342" s="93" t="s">
        <v>102</v>
      </c>
      <c r="BG342" s="97" t="s">
        <v>108</v>
      </c>
      <c r="BH342" s="93" t="s">
        <v>108</v>
      </c>
      <c r="BI342" s="93" t="s">
        <v>102</v>
      </c>
      <c r="BJ342" s="93" t="s">
        <v>102</v>
      </c>
      <c r="BK342" s="93" t="s">
        <v>102</v>
      </c>
      <c r="BL342" s="93" t="s">
        <v>102</v>
      </c>
      <c r="BM342" s="93" t="s">
        <v>102</v>
      </c>
      <c r="BN342" s="93" t="s">
        <v>102</v>
      </c>
      <c r="BO342" s="93" t="s">
        <v>102</v>
      </c>
      <c r="BP342" s="96" t="s">
        <v>102</v>
      </c>
      <c r="BQ342" s="90">
        <v>0</v>
      </c>
      <c r="BR342" s="93" t="s">
        <v>102</v>
      </c>
      <c r="BS342" s="93" t="s">
        <v>102</v>
      </c>
      <c r="BT342" s="93" t="s">
        <v>102</v>
      </c>
      <c r="BU342" s="93" t="s">
        <v>102</v>
      </c>
      <c r="BV342" s="97" t="s">
        <v>108</v>
      </c>
      <c r="BW342" s="93" t="s">
        <v>108</v>
      </c>
      <c r="BX342" s="95" t="s">
        <v>102</v>
      </c>
      <c r="BY342" s="93" t="s">
        <v>102</v>
      </c>
      <c r="BZ342" s="93" t="s">
        <v>102</v>
      </c>
      <c r="CA342" s="93" t="s">
        <v>102</v>
      </c>
      <c r="CB342" s="93" t="s">
        <v>102</v>
      </c>
      <c r="CC342" s="93" t="s">
        <v>102</v>
      </c>
      <c r="CD342" s="93" t="s">
        <v>102</v>
      </c>
      <c r="CE342" s="193" t="s">
        <v>102</v>
      </c>
      <c r="CF342" s="194" t="s">
        <v>508</v>
      </c>
      <c r="CG342" s="195" t="s">
        <v>102</v>
      </c>
      <c r="CH342" s="101" t="e">
        <v>#N/A</v>
      </c>
      <c r="CI342" s="102" t="s">
        <v>580</v>
      </c>
      <c r="CJ342" s="196" t="s">
        <v>108</v>
      </c>
      <c r="CK342" s="104" t="s">
        <v>109</v>
      </c>
      <c r="CL342" s="105" t="s">
        <v>579</v>
      </c>
      <c r="CM342" s="83" t="s">
        <v>108</v>
      </c>
      <c r="CN342" s="106" t="s">
        <v>108</v>
      </c>
      <c r="CO342" s="197" t="s">
        <v>108</v>
      </c>
      <c r="CP342" s="107"/>
      <c r="CQ342" s="198" t="s">
        <v>474</v>
      </c>
      <c r="CR342" s="198" t="s">
        <v>474</v>
      </c>
      <c r="CS342" s="199" t="s">
        <v>616</v>
      </c>
      <c r="CT342" s="83" t="s">
        <v>109</v>
      </c>
      <c r="CU342" s="83" t="s">
        <v>109</v>
      </c>
      <c r="CV342" s="83">
        <v>66</v>
      </c>
      <c r="CW342" s="83" t="s">
        <v>112</v>
      </c>
      <c r="CX342" s="83">
        <v>66</v>
      </c>
      <c r="CY342" s="83" t="s">
        <v>6399</v>
      </c>
      <c r="CZ342" s="83">
        <v>448640.5</v>
      </c>
      <c r="DA342" s="83" t="s">
        <v>138</v>
      </c>
      <c r="DB342" s="83" t="s">
        <v>124</v>
      </c>
      <c r="DC342" s="83" t="s">
        <v>501</v>
      </c>
      <c r="DD342" s="83">
        <v>8416</v>
      </c>
      <c r="DE342" s="83" t="s">
        <v>582</v>
      </c>
      <c r="DF342" s="83" t="s">
        <v>145</v>
      </c>
      <c r="DG342" s="83" t="s">
        <v>501</v>
      </c>
      <c r="DH342" s="83" t="s">
        <v>582</v>
      </c>
      <c r="DI342" s="85">
        <v>43646</v>
      </c>
      <c r="DJ342" s="83" t="s">
        <v>584</v>
      </c>
      <c r="DK342" s="83" t="s">
        <v>102</v>
      </c>
      <c r="DL342" s="83" t="s">
        <v>482</v>
      </c>
      <c r="DM342" s="83">
        <v>0</v>
      </c>
      <c r="DN342" s="83" t="s">
        <v>238</v>
      </c>
      <c r="DO342" s="83">
        <v>1</v>
      </c>
      <c r="DP342" s="83">
        <v>6</v>
      </c>
      <c r="DQ342" s="83"/>
      <c r="DR342" s="83" t="s">
        <v>108</v>
      </c>
      <c r="DS342" s="83" t="s">
        <v>497</v>
      </c>
      <c r="DU342" s="215" t="s">
        <v>269</v>
      </c>
      <c r="DV342" s="136">
        <v>1</v>
      </c>
      <c r="DW342" s="136">
        <v>3</v>
      </c>
      <c r="DX342" s="215" t="s">
        <v>269</v>
      </c>
      <c r="DY342" s="215" t="s">
        <v>269</v>
      </c>
      <c r="DZ342" s="215" t="s">
        <v>269</v>
      </c>
      <c r="EA342" s="215" t="s">
        <v>269</v>
      </c>
      <c r="EB342" s="215" t="s">
        <v>269</v>
      </c>
      <c r="EC342" s="215" t="s">
        <v>269</v>
      </c>
      <c r="ED342" s="215" t="s">
        <v>269</v>
      </c>
      <c r="EE342" s="215" t="s">
        <v>269</v>
      </c>
    </row>
    <row r="343" spans="1:135" ht="28.8" x14ac:dyDescent="0.55000000000000004">
      <c r="A343" s="83" t="s">
        <v>130</v>
      </c>
      <c r="B343" s="136">
        <v>823972</v>
      </c>
      <c r="C343" t="s">
        <v>993</v>
      </c>
      <c r="D343" s="83" t="s">
        <v>228</v>
      </c>
      <c r="E343" s="138">
        <v>371268482386</v>
      </c>
      <c r="F343" s="83" t="s">
        <v>114</v>
      </c>
      <c r="G343" s="85">
        <v>43634</v>
      </c>
      <c r="H343" s="83" t="s">
        <v>98</v>
      </c>
      <c r="I343" s="84" t="s">
        <v>618</v>
      </c>
      <c r="J343" s="207" t="s">
        <v>629</v>
      </c>
      <c r="K343" s="208" t="s">
        <v>634</v>
      </c>
      <c r="L343" s="83" t="s">
        <v>108</v>
      </c>
      <c r="M343" s="184">
        <v>27581</v>
      </c>
      <c r="N343" s="184"/>
      <c r="O343" s="85" t="s">
        <v>102</v>
      </c>
      <c r="P343" s="185">
        <v>43013</v>
      </c>
      <c r="Q343" s="186" t="s">
        <v>203</v>
      </c>
      <c r="R343" s="186"/>
      <c r="S343" s="186"/>
      <c r="T343" s="187"/>
      <c r="U343" s="188" t="s">
        <v>296</v>
      </c>
      <c r="V343" s="188" t="s">
        <v>205</v>
      </c>
      <c r="W343" s="189" t="s">
        <v>619</v>
      </c>
      <c r="X343" s="189" t="s">
        <v>107</v>
      </c>
      <c r="Y343" s="190" t="s">
        <v>614</v>
      </c>
      <c r="Z343" s="83">
        <v>700</v>
      </c>
      <c r="AA343" s="83" t="s">
        <v>193</v>
      </c>
      <c r="AB343" s="83" t="s">
        <v>181</v>
      </c>
      <c r="AC343" s="83" t="s">
        <v>102</v>
      </c>
      <c r="AD343" s="83" t="s">
        <v>6400</v>
      </c>
      <c r="AE343" s="83" t="s">
        <v>102</v>
      </c>
      <c r="AF343" s="83" t="s">
        <v>102</v>
      </c>
      <c r="AG343" s="83" t="s">
        <v>174</v>
      </c>
      <c r="AH343" s="83" t="s">
        <v>6389</v>
      </c>
      <c r="AI343" s="83" t="s">
        <v>104</v>
      </c>
      <c r="AJ343" s="83" t="s">
        <v>105</v>
      </c>
      <c r="AK343" s="191" t="s">
        <v>6400</v>
      </c>
      <c r="AL343" s="191" t="s">
        <v>102</v>
      </c>
      <c r="AM343" s="191" t="s">
        <v>102</v>
      </c>
      <c r="AN343" s="191" t="s">
        <v>174</v>
      </c>
      <c r="AO343" s="191" t="s">
        <v>6389</v>
      </c>
      <c r="AP343" s="191" t="s">
        <v>104</v>
      </c>
      <c r="AQ343" s="191" t="s">
        <v>105</v>
      </c>
      <c r="AR343" s="191" t="s">
        <v>106</v>
      </c>
      <c r="AS343" s="191" t="s">
        <v>6400</v>
      </c>
      <c r="AT343" s="191" t="s">
        <v>488</v>
      </c>
      <c r="AU343" s="191" t="s">
        <v>6401</v>
      </c>
      <c r="AV343" s="191" t="s">
        <v>104</v>
      </c>
      <c r="AW343" s="191" t="s">
        <v>204</v>
      </c>
      <c r="AX343" s="191"/>
      <c r="AY343" s="192" t="s">
        <v>454</v>
      </c>
      <c r="AZ343" s="192" t="s">
        <v>416</v>
      </c>
      <c r="BA343" s="91" t="s">
        <v>108</v>
      </c>
      <c r="BB343" s="90">
        <v>0</v>
      </c>
      <c r="BC343" s="93" t="s">
        <v>102</v>
      </c>
      <c r="BD343" s="93" t="s">
        <v>102</v>
      </c>
      <c r="BE343" s="93" t="s">
        <v>102</v>
      </c>
      <c r="BF343" s="93" t="s">
        <v>102</v>
      </c>
      <c r="BG343" s="97" t="s">
        <v>108</v>
      </c>
      <c r="BH343" s="93" t="s">
        <v>108</v>
      </c>
      <c r="BI343" s="93" t="s">
        <v>102</v>
      </c>
      <c r="BJ343" s="93" t="s">
        <v>102</v>
      </c>
      <c r="BK343" s="93" t="s">
        <v>102</v>
      </c>
      <c r="BL343" s="93" t="s">
        <v>102</v>
      </c>
      <c r="BM343" s="93" t="s">
        <v>102</v>
      </c>
      <c r="BN343" s="93" t="s">
        <v>102</v>
      </c>
      <c r="BO343" s="93" t="s">
        <v>102</v>
      </c>
      <c r="BP343" s="96" t="s">
        <v>102</v>
      </c>
      <c r="BQ343" s="90">
        <v>0</v>
      </c>
      <c r="BR343" s="93" t="s">
        <v>102</v>
      </c>
      <c r="BS343" s="93" t="s">
        <v>102</v>
      </c>
      <c r="BT343" s="93" t="s">
        <v>102</v>
      </c>
      <c r="BU343" s="93" t="s">
        <v>102</v>
      </c>
      <c r="BV343" s="97" t="s">
        <v>108</v>
      </c>
      <c r="BW343" s="93" t="s">
        <v>108</v>
      </c>
      <c r="BX343" s="95" t="s">
        <v>102</v>
      </c>
      <c r="BY343" s="93" t="s">
        <v>102</v>
      </c>
      <c r="BZ343" s="93" t="s">
        <v>102</v>
      </c>
      <c r="CA343" s="93" t="s">
        <v>102</v>
      </c>
      <c r="CB343" s="93" t="s">
        <v>102</v>
      </c>
      <c r="CC343" s="93" t="s">
        <v>102</v>
      </c>
      <c r="CD343" s="93" t="s">
        <v>102</v>
      </c>
      <c r="CE343" s="193" t="s">
        <v>102</v>
      </c>
      <c r="CF343" s="194" t="s">
        <v>436</v>
      </c>
      <c r="CG343" s="195" t="s">
        <v>6402</v>
      </c>
      <c r="CH343" s="101" t="s">
        <v>310</v>
      </c>
      <c r="CI343" s="102"/>
      <c r="CJ343" s="196" t="s">
        <v>6403</v>
      </c>
      <c r="CK343" s="104" t="s">
        <v>190</v>
      </c>
      <c r="CL343" s="105"/>
      <c r="CM343" s="83" t="s">
        <v>623</v>
      </c>
      <c r="CN343" s="106" t="s">
        <v>624</v>
      </c>
      <c r="CO343" s="197" t="s">
        <v>625</v>
      </c>
      <c r="CP343" s="107"/>
      <c r="CQ343" s="198" t="s">
        <v>474</v>
      </c>
      <c r="CR343" s="198" t="s">
        <v>474</v>
      </c>
      <c r="CS343" s="199"/>
      <c r="CT343" s="83" t="s">
        <v>109</v>
      </c>
      <c r="CU343" s="83" t="s">
        <v>109</v>
      </c>
      <c r="CV343" s="83">
        <v>85</v>
      </c>
      <c r="CW343" s="83" t="s">
        <v>139</v>
      </c>
      <c r="CX343" s="83">
        <v>85</v>
      </c>
      <c r="CY343" s="83" t="s">
        <v>108</v>
      </c>
      <c r="CZ343" s="83">
        <v>449960</v>
      </c>
      <c r="DA343" s="83" t="s">
        <v>581</v>
      </c>
      <c r="DB343" s="83" t="s">
        <v>152</v>
      </c>
      <c r="DC343" s="83" t="s">
        <v>500</v>
      </c>
      <c r="DD343" s="83">
        <v>2792</v>
      </c>
      <c r="DE343" s="83" t="s">
        <v>606</v>
      </c>
      <c r="DF343" s="83" t="s">
        <v>152</v>
      </c>
      <c r="DG343" s="83" t="s">
        <v>500</v>
      </c>
      <c r="DH343" s="83"/>
      <c r="DI343" s="85">
        <v>43646</v>
      </c>
      <c r="DJ343" s="83" t="s">
        <v>584</v>
      </c>
      <c r="DK343" s="83" t="s">
        <v>102</v>
      </c>
      <c r="DL343" s="83" t="s">
        <v>482</v>
      </c>
      <c r="DM343" s="83">
        <v>0</v>
      </c>
      <c r="DN343" s="83" t="s">
        <v>483</v>
      </c>
      <c r="DO343" s="83">
        <v>1</v>
      </c>
      <c r="DP343" s="83">
        <v>4</v>
      </c>
      <c r="DQ343" s="83"/>
      <c r="DR343" s="83" t="s">
        <v>108</v>
      </c>
      <c r="DS343" s="83" t="s">
        <v>497</v>
      </c>
      <c r="DU343" s="215" t="s">
        <v>269</v>
      </c>
      <c r="DV343" s="136">
        <v>1</v>
      </c>
      <c r="DW343" s="136">
        <v>3</v>
      </c>
      <c r="DX343" s="215" t="s">
        <v>269</v>
      </c>
      <c r="DY343" s="215" t="s">
        <v>269</v>
      </c>
      <c r="DZ343" s="215" t="s">
        <v>269</v>
      </c>
      <c r="EA343" s="215" t="s">
        <v>269</v>
      </c>
      <c r="EB343" s="215" t="s">
        <v>269</v>
      </c>
      <c r="EC343" s="215" t="s">
        <v>269</v>
      </c>
      <c r="ED343" s="215" t="s">
        <v>269</v>
      </c>
      <c r="EE343" s="215" t="s">
        <v>269</v>
      </c>
    </row>
    <row r="344" spans="1:135" ht="28.8" x14ac:dyDescent="0.55000000000000004">
      <c r="A344" s="83" t="s">
        <v>130</v>
      </c>
      <c r="B344" s="136">
        <v>192484</v>
      </c>
      <c r="C344" t="s">
        <v>994</v>
      </c>
      <c r="D344" s="83" t="s">
        <v>228</v>
      </c>
      <c r="E344" s="138">
        <v>101881606392</v>
      </c>
      <c r="F344" s="83" t="s">
        <v>114</v>
      </c>
      <c r="G344" s="85">
        <v>43643</v>
      </c>
      <c r="H344" s="211" t="s">
        <v>98</v>
      </c>
      <c r="I344" s="84" t="s">
        <v>610</v>
      </c>
      <c r="J344" s="207" t="s">
        <v>627</v>
      </c>
      <c r="K344" s="208" t="s">
        <v>630</v>
      </c>
      <c r="L344" s="83" t="s">
        <v>108</v>
      </c>
      <c r="M344" s="184">
        <v>24492</v>
      </c>
      <c r="N344" s="184"/>
      <c r="O344" s="85" t="s">
        <v>102</v>
      </c>
      <c r="P344" s="185">
        <v>42491</v>
      </c>
      <c r="Q344" s="186" t="s">
        <v>203</v>
      </c>
      <c r="R344" s="186"/>
      <c r="S344" s="186"/>
      <c r="T344" s="187"/>
      <c r="U344" s="188" t="s">
        <v>296</v>
      </c>
      <c r="V344" s="188" t="s">
        <v>297</v>
      </c>
      <c r="W344" s="188" t="s">
        <v>297</v>
      </c>
      <c r="X344" s="189" t="s">
        <v>167</v>
      </c>
      <c r="Y344" s="190"/>
      <c r="Z344" s="83">
        <v>700</v>
      </c>
      <c r="AA344" s="83" t="s">
        <v>193</v>
      </c>
      <c r="AB344" s="83" t="s">
        <v>181</v>
      </c>
      <c r="AC344" s="83" t="s">
        <v>102</v>
      </c>
      <c r="AD344" s="83" t="s">
        <v>6404</v>
      </c>
      <c r="AE344" s="83" t="s">
        <v>102</v>
      </c>
      <c r="AF344" s="83" t="s">
        <v>102</v>
      </c>
      <c r="AG344" s="83" t="s">
        <v>119</v>
      </c>
      <c r="AH344" s="83" t="s">
        <v>6405</v>
      </c>
      <c r="AI344" s="83" t="s">
        <v>104</v>
      </c>
      <c r="AJ344" s="83" t="s">
        <v>105</v>
      </c>
      <c r="AK344" s="191" t="s">
        <v>6404</v>
      </c>
      <c r="AL344" s="191" t="s">
        <v>102</v>
      </c>
      <c r="AM344" s="191" t="s">
        <v>102</v>
      </c>
      <c r="AN344" s="191" t="s">
        <v>119</v>
      </c>
      <c r="AO344" s="191" t="s">
        <v>6405</v>
      </c>
      <c r="AP344" s="191" t="s">
        <v>104</v>
      </c>
      <c r="AQ344" s="191" t="s">
        <v>105</v>
      </c>
      <c r="AR344" s="191" t="s">
        <v>106</v>
      </c>
      <c r="AS344" s="191" t="s">
        <v>6404</v>
      </c>
      <c r="AT344" s="191" t="s">
        <v>485</v>
      </c>
      <c r="AU344" s="191" t="s">
        <v>6405</v>
      </c>
      <c r="AV344" s="191" t="s">
        <v>104</v>
      </c>
      <c r="AW344" s="191" t="s">
        <v>204</v>
      </c>
      <c r="AX344" s="191"/>
      <c r="AY344" s="192" t="s">
        <v>454</v>
      </c>
      <c r="AZ344" s="192" t="s">
        <v>416</v>
      </c>
      <c r="BA344" s="91" t="s">
        <v>108</v>
      </c>
      <c r="BB344" s="90">
        <v>0</v>
      </c>
      <c r="BC344" s="93" t="s">
        <v>102</v>
      </c>
      <c r="BD344" s="93" t="s">
        <v>102</v>
      </c>
      <c r="BE344" s="93" t="s">
        <v>102</v>
      </c>
      <c r="BF344" s="93" t="s">
        <v>102</v>
      </c>
      <c r="BG344" s="97" t="s">
        <v>108</v>
      </c>
      <c r="BH344" s="93" t="s">
        <v>108</v>
      </c>
      <c r="BI344" s="93" t="s">
        <v>102</v>
      </c>
      <c r="BJ344" s="93" t="s">
        <v>102</v>
      </c>
      <c r="BK344" s="93" t="s">
        <v>102</v>
      </c>
      <c r="BL344" s="93" t="s">
        <v>102</v>
      </c>
      <c r="BM344" s="93" t="s">
        <v>102</v>
      </c>
      <c r="BN344" s="93" t="s">
        <v>102</v>
      </c>
      <c r="BO344" s="93" t="s">
        <v>102</v>
      </c>
      <c r="BP344" s="96" t="s">
        <v>102</v>
      </c>
      <c r="BQ344" s="90">
        <v>0</v>
      </c>
      <c r="BR344" s="93" t="s">
        <v>102</v>
      </c>
      <c r="BS344" s="93" t="s">
        <v>102</v>
      </c>
      <c r="BT344" s="93" t="s">
        <v>102</v>
      </c>
      <c r="BU344" s="93" t="s">
        <v>102</v>
      </c>
      <c r="BV344" s="97" t="s">
        <v>108</v>
      </c>
      <c r="BW344" s="93" t="s">
        <v>108</v>
      </c>
      <c r="BX344" s="95" t="s">
        <v>102</v>
      </c>
      <c r="BY344" s="93" t="s">
        <v>102</v>
      </c>
      <c r="BZ344" s="93" t="s">
        <v>102</v>
      </c>
      <c r="CA344" s="93" t="s">
        <v>102</v>
      </c>
      <c r="CB344" s="93" t="s">
        <v>102</v>
      </c>
      <c r="CC344" s="93" t="s">
        <v>102</v>
      </c>
      <c r="CD344" s="93" t="s">
        <v>102</v>
      </c>
      <c r="CE344" s="193" t="s">
        <v>102</v>
      </c>
      <c r="CF344" s="194" t="s">
        <v>436</v>
      </c>
      <c r="CG344" s="195" t="s">
        <v>6406</v>
      </c>
      <c r="CH344" s="101" t="s">
        <v>563</v>
      </c>
      <c r="CI344" s="102"/>
      <c r="CJ344" s="196" t="s">
        <v>577</v>
      </c>
      <c r="CK344" s="104" t="s">
        <v>190</v>
      </c>
      <c r="CL344" s="105"/>
      <c r="CM344" s="83" t="s">
        <v>578</v>
      </c>
      <c r="CN344" s="106" t="s">
        <v>108</v>
      </c>
      <c r="CO344" s="197" t="s">
        <v>566</v>
      </c>
      <c r="CP344" s="107"/>
      <c r="CQ344" s="198" t="s">
        <v>107</v>
      </c>
      <c r="CR344" s="198" t="s">
        <v>107</v>
      </c>
      <c r="CS344" s="199"/>
      <c r="CT344" s="83" t="s">
        <v>109</v>
      </c>
      <c r="CU344" s="83" t="s">
        <v>109</v>
      </c>
      <c r="CV344" s="83">
        <v>38</v>
      </c>
      <c r="CW344" s="83" t="s">
        <v>270</v>
      </c>
      <c r="CX344" s="83">
        <v>38</v>
      </c>
      <c r="CY344" s="83" t="s">
        <v>108</v>
      </c>
      <c r="CZ344" s="83">
        <v>451279.5</v>
      </c>
      <c r="DA344" s="83" t="s">
        <v>6407</v>
      </c>
      <c r="DB344" s="83" t="s">
        <v>118</v>
      </c>
      <c r="DC344" s="83" t="s">
        <v>108</v>
      </c>
      <c r="DD344" s="83">
        <v>8014</v>
      </c>
      <c r="DE344" s="83" t="s">
        <v>173</v>
      </c>
      <c r="DF344" s="83" t="s">
        <v>118</v>
      </c>
      <c r="DG344" s="83" t="s">
        <v>500</v>
      </c>
      <c r="DH344" s="83"/>
      <c r="DI344" s="85">
        <v>43646</v>
      </c>
      <c r="DJ344" s="83" t="s">
        <v>584</v>
      </c>
      <c r="DK344" s="83" t="s">
        <v>102</v>
      </c>
      <c r="DL344" s="83" t="s">
        <v>482</v>
      </c>
      <c r="DM344" s="83">
        <v>0</v>
      </c>
      <c r="DN344" s="83" t="s">
        <v>483</v>
      </c>
      <c r="DO344" s="83">
        <v>1</v>
      </c>
      <c r="DP344" s="83">
        <v>5</v>
      </c>
      <c r="DQ344" s="83"/>
      <c r="DR344" s="83" t="s">
        <v>108</v>
      </c>
      <c r="DS344" s="83" t="s">
        <v>497</v>
      </c>
      <c r="DU344" s="215" t="s">
        <v>269</v>
      </c>
      <c r="DV344" s="136">
        <v>1</v>
      </c>
      <c r="DW344" s="136">
        <v>3</v>
      </c>
      <c r="DX344" s="215" t="s">
        <v>269</v>
      </c>
      <c r="DY344" s="215" t="s">
        <v>269</v>
      </c>
      <c r="DZ344" s="215" t="s">
        <v>269</v>
      </c>
      <c r="EA344" s="215" t="s">
        <v>269</v>
      </c>
      <c r="EB344" s="215" t="s">
        <v>269</v>
      </c>
      <c r="EC344" s="215" t="s">
        <v>269</v>
      </c>
      <c r="ED344" s="215" t="s">
        <v>269</v>
      </c>
      <c r="EE344" s="215" t="s">
        <v>269</v>
      </c>
    </row>
    <row r="345" spans="1:135" ht="57.6" x14ac:dyDescent="0.55000000000000004">
      <c r="A345" s="83" t="s">
        <v>130</v>
      </c>
      <c r="B345" s="136">
        <v>742746</v>
      </c>
      <c r="C345" t="s">
        <v>995</v>
      </c>
      <c r="D345" s="83" t="s">
        <v>228</v>
      </c>
      <c r="E345" s="138">
        <v>352311836584</v>
      </c>
      <c r="F345" s="83" t="s">
        <v>143</v>
      </c>
      <c r="G345" s="85">
        <v>43620</v>
      </c>
      <c r="H345" s="83" t="s">
        <v>98</v>
      </c>
      <c r="I345" s="84" t="s">
        <v>612</v>
      </c>
      <c r="J345" s="207" t="s">
        <v>628</v>
      </c>
      <c r="K345" s="208" t="s">
        <v>633</v>
      </c>
      <c r="L345" s="83" t="s">
        <v>108</v>
      </c>
      <c r="M345" s="184" t="s">
        <v>102</v>
      </c>
      <c r="N345" s="184" t="s">
        <v>556</v>
      </c>
      <c r="O345" s="85" t="s">
        <v>102</v>
      </c>
      <c r="P345" s="185">
        <v>42491</v>
      </c>
      <c r="Q345" s="186" t="s">
        <v>202</v>
      </c>
      <c r="R345" s="186" t="s">
        <v>613</v>
      </c>
      <c r="S345" s="186"/>
      <c r="T345" s="187"/>
      <c r="U345" s="188" t="s">
        <v>295</v>
      </c>
      <c r="V345" s="188" t="s">
        <v>205</v>
      </c>
      <c r="W345" s="188" t="s">
        <v>295</v>
      </c>
      <c r="X345" s="189" t="s">
        <v>107</v>
      </c>
      <c r="Y345" s="190" t="s">
        <v>614</v>
      </c>
      <c r="Z345" s="83">
        <v>700</v>
      </c>
      <c r="AA345" s="83" t="s">
        <v>193</v>
      </c>
      <c r="AB345" s="83" t="s">
        <v>181</v>
      </c>
      <c r="AC345" s="83" t="s">
        <v>102</v>
      </c>
      <c r="AD345" s="83" t="s">
        <v>6408</v>
      </c>
      <c r="AE345" s="83" t="s">
        <v>6409</v>
      </c>
      <c r="AF345" s="83" t="s">
        <v>102</v>
      </c>
      <c r="AG345" s="83" t="s">
        <v>175</v>
      </c>
      <c r="AH345" s="83" t="s">
        <v>6410</v>
      </c>
      <c r="AI345" s="83" t="s">
        <v>104</v>
      </c>
      <c r="AJ345" s="83" t="s">
        <v>105</v>
      </c>
      <c r="AK345" s="191" t="s">
        <v>6408</v>
      </c>
      <c r="AL345" s="191" t="s">
        <v>6409</v>
      </c>
      <c r="AM345" s="191" t="s">
        <v>102</v>
      </c>
      <c r="AN345" s="191" t="s">
        <v>175</v>
      </c>
      <c r="AO345" s="191" t="s">
        <v>6410</v>
      </c>
      <c r="AP345" s="191" t="s">
        <v>104</v>
      </c>
      <c r="AQ345" s="191" t="s">
        <v>105</v>
      </c>
      <c r="AR345" s="191" t="s">
        <v>106</v>
      </c>
      <c r="AS345" s="191"/>
      <c r="AT345" s="191"/>
      <c r="AU345" s="191"/>
      <c r="AV345" s="191"/>
      <c r="AW345" s="191"/>
      <c r="AX345" s="191" t="s">
        <v>575</v>
      </c>
      <c r="AY345" s="192" t="s">
        <v>454</v>
      </c>
      <c r="AZ345" s="192" t="s">
        <v>108</v>
      </c>
      <c r="BA345" s="91" t="s">
        <v>108</v>
      </c>
      <c r="BB345" s="90">
        <v>0</v>
      </c>
      <c r="BC345" s="93" t="s">
        <v>102</v>
      </c>
      <c r="BD345" s="93" t="s">
        <v>102</v>
      </c>
      <c r="BE345" s="93" t="s">
        <v>102</v>
      </c>
      <c r="BF345" s="93" t="s">
        <v>102</v>
      </c>
      <c r="BG345" s="97" t="s">
        <v>108</v>
      </c>
      <c r="BH345" s="93" t="s">
        <v>108</v>
      </c>
      <c r="BI345" s="93" t="s">
        <v>102</v>
      </c>
      <c r="BJ345" s="93" t="s">
        <v>102</v>
      </c>
      <c r="BK345" s="93" t="s">
        <v>102</v>
      </c>
      <c r="BL345" s="93" t="s">
        <v>102</v>
      </c>
      <c r="BM345" s="93" t="s">
        <v>102</v>
      </c>
      <c r="BN345" s="93" t="s">
        <v>102</v>
      </c>
      <c r="BO345" s="93" t="s">
        <v>102</v>
      </c>
      <c r="BP345" s="96" t="s">
        <v>102</v>
      </c>
      <c r="BQ345" s="90">
        <v>0</v>
      </c>
      <c r="BR345" s="93" t="s">
        <v>102</v>
      </c>
      <c r="BS345" s="93" t="s">
        <v>102</v>
      </c>
      <c r="BT345" s="93" t="s">
        <v>102</v>
      </c>
      <c r="BU345" s="93" t="s">
        <v>102</v>
      </c>
      <c r="BV345" s="97" t="s">
        <v>108</v>
      </c>
      <c r="BW345" s="93" t="s">
        <v>108</v>
      </c>
      <c r="BX345" s="95" t="s">
        <v>102</v>
      </c>
      <c r="BY345" s="93" t="s">
        <v>102</v>
      </c>
      <c r="BZ345" s="93" t="s">
        <v>102</v>
      </c>
      <c r="CA345" s="93" t="s">
        <v>102</v>
      </c>
      <c r="CB345" s="93" t="s">
        <v>102</v>
      </c>
      <c r="CC345" s="93" t="s">
        <v>102</v>
      </c>
      <c r="CD345" s="93" t="s">
        <v>102</v>
      </c>
      <c r="CE345" s="193" t="s">
        <v>102</v>
      </c>
      <c r="CF345" s="194" t="s">
        <v>508</v>
      </c>
      <c r="CG345" s="195" t="s">
        <v>102</v>
      </c>
      <c r="CH345" s="101" t="e">
        <v>#N/A</v>
      </c>
      <c r="CI345" s="102" t="s">
        <v>580</v>
      </c>
      <c r="CJ345" s="196" t="s">
        <v>108</v>
      </c>
      <c r="CK345" s="104" t="s">
        <v>109</v>
      </c>
      <c r="CL345" s="105" t="s">
        <v>579</v>
      </c>
      <c r="CM345" s="83" t="s">
        <v>108</v>
      </c>
      <c r="CN345" s="106" t="s">
        <v>108</v>
      </c>
      <c r="CO345" s="197" t="s">
        <v>108</v>
      </c>
      <c r="CP345" s="107"/>
      <c r="CQ345" s="198" t="s">
        <v>474</v>
      </c>
      <c r="CR345" s="198" t="s">
        <v>474</v>
      </c>
      <c r="CS345" s="199" t="s">
        <v>616</v>
      </c>
      <c r="CT345" s="83" t="s">
        <v>109</v>
      </c>
      <c r="CU345" s="83" t="s">
        <v>109</v>
      </c>
      <c r="CV345" s="83">
        <v>21</v>
      </c>
      <c r="CW345" s="83" t="s">
        <v>112</v>
      </c>
      <c r="CX345" s="83">
        <v>21</v>
      </c>
      <c r="CY345" s="83" t="s">
        <v>6411</v>
      </c>
      <c r="CZ345" s="83">
        <v>452599</v>
      </c>
      <c r="DA345" s="83" t="s">
        <v>138</v>
      </c>
      <c r="DB345" s="83" t="s">
        <v>124</v>
      </c>
      <c r="DC345" s="83" t="s">
        <v>501</v>
      </c>
      <c r="DD345" s="83">
        <v>7350</v>
      </c>
      <c r="DE345" s="83" t="s">
        <v>582</v>
      </c>
      <c r="DF345" s="83" t="s">
        <v>145</v>
      </c>
      <c r="DG345" s="83" t="s">
        <v>501</v>
      </c>
      <c r="DH345" s="83" t="s">
        <v>582</v>
      </c>
      <c r="DI345" s="85">
        <v>43646</v>
      </c>
      <c r="DJ345" s="83" t="s">
        <v>584</v>
      </c>
      <c r="DK345" s="83" t="s">
        <v>102</v>
      </c>
      <c r="DL345" s="83" t="s">
        <v>482</v>
      </c>
      <c r="DM345" s="83">
        <v>0</v>
      </c>
      <c r="DN345" s="83" t="s">
        <v>238</v>
      </c>
      <c r="DO345" s="83">
        <v>1</v>
      </c>
      <c r="DP345" s="83">
        <v>4</v>
      </c>
      <c r="DQ345" s="83"/>
      <c r="DR345" s="83" t="s">
        <v>108</v>
      </c>
      <c r="DS345" s="83" t="s">
        <v>497</v>
      </c>
      <c r="DU345" s="215" t="s">
        <v>269</v>
      </c>
      <c r="DV345" s="136">
        <v>1</v>
      </c>
      <c r="DW345" s="136">
        <v>3</v>
      </c>
      <c r="DX345" s="215" t="s">
        <v>269</v>
      </c>
      <c r="DY345" s="215" t="s">
        <v>269</v>
      </c>
      <c r="DZ345" s="215" t="s">
        <v>269</v>
      </c>
      <c r="EA345" s="215" t="s">
        <v>269</v>
      </c>
      <c r="EB345" s="215" t="s">
        <v>269</v>
      </c>
      <c r="EC345" s="215" t="s">
        <v>269</v>
      </c>
      <c r="ED345" s="215" t="s">
        <v>269</v>
      </c>
      <c r="EE345" s="215" t="s">
        <v>269</v>
      </c>
    </row>
    <row r="346" spans="1:135" ht="28.8" x14ac:dyDescent="0.55000000000000004">
      <c r="A346" s="83" t="s">
        <v>130</v>
      </c>
      <c r="B346" s="136">
        <v>444116</v>
      </c>
      <c r="C346" t="s">
        <v>996</v>
      </c>
      <c r="D346" s="83" t="s">
        <v>228</v>
      </c>
      <c r="E346" s="138">
        <v>615329528471</v>
      </c>
      <c r="F346" s="83" t="s">
        <v>114</v>
      </c>
      <c r="G346" s="85">
        <v>43634</v>
      </c>
      <c r="H346" s="83" t="s">
        <v>98</v>
      </c>
      <c r="I346" s="84" t="s">
        <v>618</v>
      </c>
      <c r="J346" s="207" t="s">
        <v>629</v>
      </c>
      <c r="K346" s="208" t="s">
        <v>634</v>
      </c>
      <c r="L346" s="83" t="s">
        <v>108</v>
      </c>
      <c r="M346" s="184">
        <v>27582</v>
      </c>
      <c r="N346" s="184"/>
      <c r="O346" s="85" t="s">
        <v>102</v>
      </c>
      <c r="P346" s="185">
        <v>43013</v>
      </c>
      <c r="Q346" s="186" t="s">
        <v>203</v>
      </c>
      <c r="R346" s="186"/>
      <c r="S346" s="186"/>
      <c r="T346" s="187"/>
      <c r="U346" s="188" t="s">
        <v>296</v>
      </c>
      <c r="V346" s="188" t="s">
        <v>205</v>
      </c>
      <c r="W346" s="189" t="s">
        <v>619</v>
      </c>
      <c r="X346" s="189" t="s">
        <v>107</v>
      </c>
      <c r="Y346" s="190" t="s">
        <v>614</v>
      </c>
      <c r="Z346" s="83">
        <v>700</v>
      </c>
      <c r="AA346" s="83" t="s">
        <v>193</v>
      </c>
      <c r="AB346" s="83" t="s">
        <v>181</v>
      </c>
      <c r="AC346" s="83" t="s">
        <v>102</v>
      </c>
      <c r="AD346" s="83" t="s">
        <v>6412</v>
      </c>
      <c r="AE346" s="83" t="s">
        <v>102</v>
      </c>
      <c r="AF346" s="83" t="s">
        <v>102</v>
      </c>
      <c r="AG346" s="83" t="s">
        <v>174</v>
      </c>
      <c r="AH346" s="83" t="s">
        <v>6401</v>
      </c>
      <c r="AI346" s="83" t="s">
        <v>104</v>
      </c>
      <c r="AJ346" s="83" t="s">
        <v>105</v>
      </c>
      <c r="AK346" s="191" t="s">
        <v>6412</v>
      </c>
      <c r="AL346" s="191" t="s">
        <v>102</v>
      </c>
      <c r="AM346" s="191" t="s">
        <v>102</v>
      </c>
      <c r="AN346" s="191" t="s">
        <v>174</v>
      </c>
      <c r="AO346" s="191" t="s">
        <v>6401</v>
      </c>
      <c r="AP346" s="191" t="s">
        <v>104</v>
      </c>
      <c r="AQ346" s="191" t="s">
        <v>105</v>
      </c>
      <c r="AR346" s="191" t="s">
        <v>106</v>
      </c>
      <c r="AS346" s="191" t="s">
        <v>6412</v>
      </c>
      <c r="AT346" s="191" t="s">
        <v>488</v>
      </c>
      <c r="AU346" s="191" t="s">
        <v>6413</v>
      </c>
      <c r="AV346" s="191" t="s">
        <v>104</v>
      </c>
      <c r="AW346" s="191" t="s">
        <v>204</v>
      </c>
      <c r="AX346" s="191"/>
      <c r="AY346" s="192" t="s">
        <v>454</v>
      </c>
      <c r="AZ346" s="192" t="s">
        <v>416</v>
      </c>
      <c r="BA346" s="91" t="s">
        <v>108</v>
      </c>
      <c r="BB346" s="90">
        <v>0</v>
      </c>
      <c r="BC346" s="93" t="s">
        <v>102</v>
      </c>
      <c r="BD346" s="93" t="s">
        <v>102</v>
      </c>
      <c r="BE346" s="93" t="s">
        <v>102</v>
      </c>
      <c r="BF346" s="93" t="s">
        <v>102</v>
      </c>
      <c r="BG346" s="97" t="s">
        <v>108</v>
      </c>
      <c r="BH346" s="93" t="s">
        <v>108</v>
      </c>
      <c r="BI346" s="93" t="s">
        <v>102</v>
      </c>
      <c r="BJ346" s="93" t="s">
        <v>102</v>
      </c>
      <c r="BK346" s="93" t="s">
        <v>102</v>
      </c>
      <c r="BL346" s="93" t="s">
        <v>102</v>
      </c>
      <c r="BM346" s="93" t="s">
        <v>102</v>
      </c>
      <c r="BN346" s="93" t="s">
        <v>102</v>
      </c>
      <c r="BO346" s="93" t="s">
        <v>102</v>
      </c>
      <c r="BP346" s="96" t="s">
        <v>102</v>
      </c>
      <c r="BQ346" s="90">
        <v>0</v>
      </c>
      <c r="BR346" s="93" t="s">
        <v>102</v>
      </c>
      <c r="BS346" s="93" t="s">
        <v>102</v>
      </c>
      <c r="BT346" s="93" t="s">
        <v>102</v>
      </c>
      <c r="BU346" s="93" t="s">
        <v>102</v>
      </c>
      <c r="BV346" s="97" t="s">
        <v>108</v>
      </c>
      <c r="BW346" s="93" t="s">
        <v>108</v>
      </c>
      <c r="BX346" s="95" t="s">
        <v>102</v>
      </c>
      <c r="BY346" s="93" t="s">
        <v>102</v>
      </c>
      <c r="BZ346" s="93" t="s">
        <v>102</v>
      </c>
      <c r="CA346" s="93" t="s">
        <v>102</v>
      </c>
      <c r="CB346" s="93" t="s">
        <v>102</v>
      </c>
      <c r="CC346" s="93" t="s">
        <v>102</v>
      </c>
      <c r="CD346" s="93" t="s">
        <v>102</v>
      </c>
      <c r="CE346" s="193" t="s">
        <v>102</v>
      </c>
      <c r="CF346" s="194" t="s">
        <v>436</v>
      </c>
      <c r="CG346" s="195" t="s">
        <v>6414</v>
      </c>
      <c r="CH346" s="101" t="s">
        <v>310</v>
      </c>
      <c r="CI346" s="102"/>
      <c r="CJ346" s="196" t="s">
        <v>6415</v>
      </c>
      <c r="CK346" s="104" t="s">
        <v>190</v>
      </c>
      <c r="CL346" s="105"/>
      <c r="CM346" s="83" t="s">
        <v>623</v>
      </c>
      <c r="CN346" s="106" t="s">
        <v>624</v>
      </c>
      <c r="CO346" s="197" t="s">
        <v>625</v>
      </c>
      <c r="CP346" s="107"/>
      <c r="CQ346" s="198" t="s">
        <v>474</v>
      </c>
      <c r="CR346" s="198" t="s">
        <v>474</v>
      </c>
      <c r="CS346" s="199"/>
      <c r="CT346" s="83" t="s">
        <v>109</v>
      </c>
      <c r="CU346" s="83" t="s">
        <v>109</v>
      </c>
      <c r="CV346" s="83">
        <v>76</v>
      </c>
      <c r="CW346" s="83" t="s">
        <v>139</v>
      </c>
      <c r="CX346" s="83">
        <v>76</v>
      </c>
      <c r="CY346" s="83" t="s">
        <v>108</v>
      </c>
      <c r="CZ346" s="83">
        <v>453918.5</v>
      </c>
      <c r="DA346" s="83" t="s">
        <v>581</v>
      </c>
      <c r="DB346" s="83" t="s">
        <v>152</v>
      </c>
      <c r="DC346" s="83" t="s">
        <v>500</v>
      </c>
      <c r="DD346" s="83">
        <v>3647</v>
      </c>
      <c r="DE346" s="83" t="s">
        <v>606</v>
      </c>
      <c r="DF346" s="83" t="s">
        <v>152</v>
      </c>
      <c r="DG346" s="83" t="s">
        <v>500</v>
      </c>
      <c r="DH346" s="83"/>
      <c r="DI346" s="85">
        <v>43646</v>
      </c>
      <c r="DJ346" s="83" t="s">
        <v>584</v>
      </c>
      <c r="DK346" s="83" t="s">
        <v>102</v>
      </c>
      <c r="DL346" s="83" t="s">
        <v>482</v>
      </c>
      <c r="DM346" s="83">
        <v>0</v>
      </c>
      <c r="DN346" s="83" t="s">
        <v>483</v>
      </c>
      <c r="DO346" s="83">
        <v>1</v>
      </c>
      <c r="DP346" s="83">
        <v>2</v>
      </c>
      <c r="DQ346" s="83"/>
      <c r="DR346" s="83" t="s">
        <v>108</v>
      </c>
      <c r="DS346" s="83" t="s">
        <v>497</v>
      </c>
      <c r="DU346" s="215" t="s">
        <v>269</v>
      </c>
      <c r="DV346" s="136">
        <v>1</v>
      </c>
      <c r="DW346" s="136">
        <v>3</v>
      </c>
      <c r="DX346" s="215" t="s">
        <v>269</v>
      </c>
      <c r="DY346" s="215" t="s">
        <v>269</v>
      </c>
      <c r="DZ346" s="215" t="s">
        <v>269</v>
      </c>
      <c r="EA346" s="215" t="s">
        <v>269</v>
      </c>
      <c r="EB346" s="215" t="s">
        <v>269</v>
      </c>
      <c r="EC346" s="215" t="s">
        <v>269</v>
      </c>
      <c r="ED346" s="215" t="s">
        <v>269</v>
      </c>
      <c r="EE346" s="215" t="s">
        <v>269</v>
      </c>
    </row>
    <row r="347" spans="1:135" ht="28.8" x14ac:dyDescent="0.55000000000000004">
      <c r="A347" s="83" t="s">
        <v>130</v>
      </c>
      <c r="B347" s="136">
        <v>813472</v>
      </c>
      <c r="C347" t="s">
        <v>726</v>
      </c>
      <c r="D347" s="83" t="s">
        <v>228</v>
      </c>
      <c r="E347" s="138">
        <v>680944300517</v>
      </c>
      <c r="F347" s="83" t="s">
        <v>114</v>
      </c>
      <c r="G347" s="85">
        <v>43643</v>
      </c>
      <c r="H347" s="211" t="s">
        <v>98</v>
      </c>
      <c r="I347" s="84" t="s">
        <v>610</v>
      </c>
      <c r="J347" s="207" t="s">
        <v>627</v>
      </c>
      <c r="K347" s="208" t="s">
        <v>630</v>
      </c>
      <c r="L347" s="83" t="s">
        <v>108</v>
      </c>
      <c r="M347" s="184">
        <v>24493</v>
      </c>
      <c r="N347" s="184"/>
      <c r="O347" s="85" t="s">
        <v>102</v>
      </c>
      <c r="P347" s="185">
        <v>42491</v>
      </c>
      <c r="Q347" s="186" t="s">
        <v>203</v>
      </c>
      <c r="R347" s="186"/>
      <c r="S347" s="186"/>
      <c r="T347" s="187"/>
      <c r="U347" s="188" t="s">
        <v>296</v>
      </c>
      <c r="V347" s="188" t="s">
        <v>297</v>
      </c>
      <c r="W347" s="188" t="s">
        <v>297</v>
      </c>
      <c r="X347" s="189" t="s">
        <v>167</v>
      </c>
      <c r="Y347" s="190"/>
      <c r="Z347" s="83">
        <v>700</v>
      </c>
      <c r="AA347" s="83" t="s">
        <v>193</v>
      </c>
      <c r="AB347" s="83" t="s">
        <v>181</v>
      </c>
      <c r="AC347" s="83" t="s">
        <v>102</v>
      </c>
      <c r="AD347" s="83" t="s">
        <v>6416</v>
      </c>
      <c r="AE347" s="83" t="s">
        <v>102</v>
      </c>
      <c r="AF347" s="83" t="s">
        <v>102</v>
      </c>
      <c r="AG347" s="83" t="s">
        <v>119</v>
      </c>
      <c r="AH347" s="83" t="s">
        <v>6417</v>
      </c>
      <c r="AI347" s="83" t="s">
        <v>104</v>
      </c>
      <c r="AJ347" s="83" t="s">
        <v>105</v>
      </c>
      <c r="AK347" s="191" t="s">
        <v>6416</v>
      </c>
      <c r="AL347" s="191" t="s">
        <v>102</v>
      </c>
      <c r="AM347" s="191" t="s">
        <v>102</v>
      </c>
      <c r="AN347" s="191" t="s">
        <v>119</v>
      </c>
      <c r="AO347" s="191" t="s">
        <v>6417</v>
      </c>
      <c r="AP347" s="191" t="s">
        <v>104</v>
      </c>
      <c r="AQ347" s="191" t="s">
        <v>105</v>
      </c>
      <c r="AR347" s="191" t="s">
        <v>106</v>
      </c>
      <c r="AS347" s="191" t="s">
        <v>6416</v>
      </c>
      <c r="AT347" s="191" t="s">
        <v>485</v>
      </c>
      <c r="AU347" s="191" t="s">
        <v>6417</v>
      </c>
      <c r="AV347" s="191" t="s">
        <v>104</v>
      </c>
      <c r="AW347" s="191" t="s">
        <v>204</v>
      </c>
      <c r="AX347" s="191"/>
      <c r="AY347" s="192" t="s">
        <v>454</v>
      </c>
      <c r="AZ347" s="192" t="s">
        <v>416</v>
      </c>
      <c r="BA347" s="91" t="s">
        <v>108</v>
      </c>
      <c r="BB347" s="90">
        <v>0</v>
      </c>
      <c r="BC347" s="93" t="s">
        <v>102</v>
      </c>
      <c r="BD347" s="93" t="s">
        <v>102</v>
      </c>
      <c r="BE347" s="93" t="s">
        <v>102</v>
      </c>
      <c r="BF347" s="93" t="s">
        <v>102</v>
      </c>
      <c r="BG347" s="97" t="s">
        <v>108</v>
      </c>
      <c r="BH347" s="93" t="s">
        <v>108</v>
      </c>
      <c r="BI347" s="93" t="s">
        <v>102</v>
      </c>
      <c r="BJ347" s="93" t="s">
        <v>102</v>
      </c>
      <c r="BK347" s="93" t="s">
        <v>102</v>
      </c>
      <c r="BL347" s="93" t="s">
        <v>102</v>
      </c>
      <c r="BM347" s="93" t="s">
        <v>102</v>
      </c>
      <c r="BN347" s="93" t="s">
        <v>102</v>
      </c>
      <c r="BO347" s="93" t="s">
        <v>102</v>
      </c>
      <c r="BP347" s="96" t="s">
        <v>102</v>
      </c>
      <c r="BQ347" s="90">
        <v>0</v>
      </c>
      <c r="BR347" s="93" t="s">
        <v>102</v>
      </c>
      <c r="BS347" s="93" t="s">
        <v>102</v>
      </c>
      <c r="BT347" s="93" t="s">
        <v>102</v>
      </c>
      <c r="BU347" s="93" t="s">
        <v>102</v>
      </c>
      <c r="BV347" s="97" t="s">
        <v>108</v>
      </c>
      <c r="BW347" s="93" t="s">
        <v>108</v>
      </c>
      <c r="BX347" s="95" t="s">
        <v>102</v>
      </c>
      <c r="BY347" s="93" t="s">
        <v>102</v>
      </c>
      <c r="BZ347" s="93" t="s">
        <v>102</v>
      </c>
      <c r="CA347" s="93" t="s">
        <v>102</v>
      </c>
      <c r="CB347" s="93" t="s">
        <v>102</v>
      </c>
      <c r="CC347" s="93" t="s">
        <v>102</v>
      </c>
      <c r="CD347" s="93" t="s">
        <v>102</v>
      </c>
      <c r="CE347" s="193" t="s">
        <v>102</v>
      </c>
      <c r="CF347" s="194" t="s">
        <v>436</v>
      </c>
      <c r="CG347" s="195" t="s">
        <v>6418</v>
      </c>
      <c r="CH347" s="101" t="s">
        <v>563</v>
      </c>
      <c r="CI347" s="102"/>
      <c r="CJ347" s="196" t="s">
        <v>577</v>
      </c>
      <c r="CK347" s="104" t="s">
        <v>190</v>
      </c>
      <c r="CL347" s="105"/>
      <c r="CM347" s="83" t="s">
        <v>578</v>
      </c>
      <c r="CN347" s="106" t="s">
        <v>108</v>
      </c>
      <c r="CO347" s="197" t="s">
        <v>566</v>
      </c>
      <c r="CP347" s="107"/>
      <c r="CQ347" s="198" t="s">
        <v>107</v>
      </c>
      <c r="CR347" s="198" t="s">
        <v>107</v>
      </c>
      <c r="CS347" s="199"/>
      <c r="CT347" s="83" t="s">
        <v>109</v>
      </c>
      <c r="CU347" s="83" t="s">
        <v>109</v>
      </c>
      <c r="CV347" s="83">
        <v>93</v>
      </c>
      <c r="CW347" s="83" t="s">
        <v>270</v>
      </c>
      <c r="CX347" s="83">
        <v>93</v>
      </c>
      <c r="CY347" s="83" t="s">
        <v>108</v>
      </c>
      <c r="CZ347" s="83">
        <v>455238</v>
      </c>
      <c r="DA347" s="83" t="s">
        <v>6419</v>
      </c>
      <c r="DB347" s="83" t="s">
        <v>118</v>
      </c>
      <c r="DC347" s="83" t="s">
        <v>108</v>
      </c>
      <c r="DD347" s="83">
        <v>1936</v>
      </c>
      <c r="DE347" s="83" t="s">
        <v>173</v>
      </c>
      <c r="DF347" s="83" t="s">
        <v>118</v>
      </c>
      <c r="DG347" s="83" t="s">
        <v>500</v>
      </c>
      <c r="DH347" s="83"/>
      <c r="DI347" s="85">
        <v>43646</v>
      </c>
      <c r="DJ347" s="83" t="s">
        <v>584</v>
      </c>
      <c r="DK347" s="83" t="s">
        <v>102</v>
      </c>
      <c r="DL347" s="83" t="s">
        <v>482</v>
      </c>
      <c r="DM347" s="83">
        <v>0</v>
      </c>
      <c r="DN347" s="83" t="s">
        <v>483</v>
      </c>
      <c r="DO347" s="83">
        <v>1</v>
      </c>
      <c r="DP347" s="83">
        <v>6</v>
      </c>
      <c r="DQ347" s="83"/>
      <c r="DR347" s="83" t="s">
        <v>108</v>
      </c>
      <c r="DS347" s="83" t="s">
        <v>497</v>
      </c>
      <c r="DU347" s="215" t="s">
        <v>269</v>
      </c>
      <c r="DV347" s="136">
        <v>1</v>
      </c>
      <c r="DW347" s="136">
        <v>3</v>
      </c>
      <c r="DX347" s="215" t="s">
        <v>269</v>
      </c>
      <c r="DY347" s="215" t="s">
        <v>269</v>
      </c>
      <c r="DZ347" s="215" t="s">
        <v>269</v>
      </c>
      <c r="EA347" s="215" t="s">
        <v>269</v>
      </c>
      <c r="EB347" s="215" t="s">
        <v>269</v>
      </c>
      <c r="EC347" s="215" t="s">
        <v>269</v>
      </c>
      <c r="ED347" s="215" t="s">
        <v>269</v>
      </c>
      <c r="EE347" s="215" t="s">
        <v>269</v>
      </c>
    </row>
    <row r="348" spans="1:135" ht="57.6" x14ac:dyDescent="0.55000000000000004">
      <c r="A348" s="83" t="s">
        <v>130</v>
      </c>
      <c r="B348" s="136">
        <v>928328</v>
      </c>
      <c r="C348" t="s">
        <v>997</v>
      </c>
      <c r="D348" s="83" t="s">
        <v>228</v>
      </c>
      <c r="E348" s="138">
        <v>811490542716</v>
      </c>
      <c r="F348" s="83" t="s">
        <v>143</v>
      </c>
      <c r="G348" s="85">
        <v>43620</v>
      </c>
      <c r="H348" s="83" t="s">
        <v>98</v>
      </c>
      <c r="I348" s="84" t="s">
        <v>612</v>
      </c>
      <c r="J348" s="207" t="s">
        <v>628</v>
      </c>
      <c r="K348" s="208" t="s">
        <v>633</v>
      </c>
      <c r="L348" s="83" t="s">
        <v>108</v>
      </c>
      <c r="M348" s="184" t="s">
        <v>102</v>
      </c>
      <c r="N348" s="184" t="s">
        <v>556</v>
      </c>
      <c r="O348" s="85" t="s">
        <v>102</v>
      </c>
      <c r="P348" s="185">
        <v>42491</v>
      </c>
      <c r="Q348" s="186" t="s">
        <v>202</v>
      </c>
      <c r="R348" s="186" t="s">
        <v>613</v>
      </c>
      <c r="S348" s="186"/>
      <c r="T348" s="187"/>
      <c r="U348" s="188" t="s">
        <v>295</v>
      </c>
      <c r="V348" s="188" t="s">
        <v>205</v>
      </c>
      <c r="W348" s="188" t="s">
        <v>295</v>
      </c>
      <c r="X348" s="189" t="s">
        <v>107</v>
      </c>
      <c r="Y348" s="190" t="s">
        <v>614</v>
      </c>
      <c r="Z348" s="83">
        <v>700</v>
      </c>
      <c r="AA348" s="83" t="s">
        <v>193</v>
      </c>
      <c r="AB348" s="83" t="s">
        <v>181</v>
      </c>
      <c r="AC348" s="83" t="s">
        <v>102</v>
      </c>
      <c r="AD348" s="83" t="s">
        <v>6420</v>
      </c>
      <c r="AE348" s="83" t="s">
        <v>6421</v>
      </c>
      <c r="AF348" s="83" t="s">
        <v>102</v>
      </c>
      <c r="AG348" s="83" t="s">
        <v>175</v>
      </c>
      <c r="AH348" s="83" t="s">
        <v>6422</v>
      </c>
      <c r="AI348" s="83" t="s">
        <v>104</v>
      </c>
      <c r="AJ348" s="83" t="s">
        <v>105</v>
      </c>
      <c r="AK348" s="191" t="s">
        <v>6420</v>
      </c>
      <c r="AL348" s="191" t="s">
        <v>6421</v>
      </c>
      <c r="AM348" s="191" t="s">
        <v>102</v>
      </c>
      <c r="AN348" s="191" t="s">
        <v>175</v>
      </c>
      <c r="AO348" s="191" t="s">
        <v>6422</v>
      </c>
      <c r="AP348" s="191" t="s">
        <v>104</v>
      </c>
      <c r="AQ348" s="191" t="s">
        <v>105</v>
      </c>
      <c r="AR348" s="191" t="s">
        <v>106</v>
      </c>
      <c r="AS348" s="191"/>
      <c r="AT348" s="191"/>
      <c r="AU348" s="191"/>
      <c r="AV348" s="191"/>
      <c r="AW348" s="191"/>
      <c r="AX348" s="191" t="s">
        <v>575</v>
      </c>
      <c r="AY348" s="192" t="s">
        <v>454</v>
      </c>
      <c r="AZ348" s="192" t="s">
        <v>108</v>
      </c>
      <c r="BA348" s="91" t="s">
        <v>108</v>
      </c>
      <c r="BB348" s="90">
        <v>0</v>
      </c>
      <c r="BC348" s="93" t="s">
        <v>102</v>
      </c>
      <c r="BD348" s="93" t="s">
        <v>102</v>
      </c>
      <c r="BE348" s="93" t="s">
        <v>102</v>
      </c>
      <c r="BF348" s="93" t="s">
        <v>102</v>
      </c>
      <c r="BG348" s="97" t="s">
        <v>108</v>
      </c>
      <c r="BH348" s="93" t="s">
        <v>108</v>
      </c>
      <c r="BI348" s="93" t="s">
        <v>102</v>
      </c>
      <c r="BJ348" s="93" t="s">
        <v>102</v>
      </c>
      <c r="BK348" s="93" t="s">
        <v>102</v>
      </c>
      <c r="BL348" s="93" t="s">
        <v>102</v>
      </c>
      <c r="BM348" s="93" t="s">
        <v>102</v>
      </c>
      <c r="BN348" s="93" t="s">
        <v>102</v>
      </c>
      <c r="BO348" s="93" t="s">
        <v>102</v>
      </c>
      <c r="BP348" s="96" t="s">
        <v>102</v>
      </c>
      <c r="BQ348" s="90">
        <v>0</v>
      </c>
      <c r="BR348" s="93" t="s">
        <v>102</v>
      </c>
      <c r="BS348" s="93" t="s">
        <v>102</v>
      </c>
      <c r="BT348" s="93" t="s">
        <v>102</v>
      </c>
      <c r="BU348" s="93" t="s">
        <v>102</v>
      </c>
      <c r="BV348" s="97" t="s">
        <v>108</v>
      </c>
      <c r="BW348" s="93" t="s">
        <v>108</v>
      </c>
      <c r="BX348" s="95" t="s">
        <v>102</v>
      </c>
      <c r="BY348" s="93" t="s">
        <v>102</v>
      </c>
      <c r="BZ348" s="93" t="s">
        <v>102</v>
      </c>
      <c r="CA348" s="93" t="s">
        <v>102</v>
      </c>
      <c r="CB348" s="93" t="s">
        <v>102</v>
      </c>
      <c r="CC348" s="93" t="s">
        <v>102</v>
      </c>
      <c r="CD348" s="93" t="s">
        <v>102</v>
      </c>
      <c r="CE348" s="193" t="s">
        <v>102</v>
      </c>
      <c r="CF348" s="194" t="s">
        <v>508</v>
      </c>
      <c r="CG348" s="195" t="s">
        <v>102</v>
      </c>
      <c r="CH348" s="101" t="e">
        <v>#N/A</v>
      </c>
      <c r="CI348" s="102" t="s">
        <v>580</v>
      </c>
      <c r="CJ348" s="196" t="s">
        <v>108</v>
      </c>
      <c r="CK348" s="104" t="s">
        <v>109</v>
      </c>
      <c r="CL348" s="105" t="s">
        <v>579</v>
      </c>
      <c r="CM348" s="83" t="s">
        <v>108</v>
      </c>
      <c r="CN348" s="106" t="s">
        <v>108</v>
      </c>
      <c r="CO348" s="197" t="s">
        <v>108</v>
      </c>
      <c r="CP348" s="107"/>
      <c r="CQ348" s="198" t="s">
        <v>474</v>
      </c>
      <c r="CR348" s="198" t="s">
        <v>474</v>
      </c>
      <c r="CS348" s="199" t="s">
        <v>616</v>
      </c>
      <c r="CT348" s="83" t="s">
        <v>109</v>
      </c>
      <c r="CU348" s="83" t="s">
        <v>109</v>
      </c>
      <c r="CV348" s="83">
        <v>91</v>
      </c>
      <c r="CW348" s="83" t="s">
        <v>112</v>
      </c>
      <c r="CX348" s="83">
        <v>91</v>
      </c>
      <c r="CY348" s="83" t="s">
        <v>6423</v>
      </c>
      <c r="CZ348" s="83">
        <v>456557.5</v>
      </c>
      <c r="DA348" s="83" t="s">
        <v>138</v>
      </c>
      <c r="DB348" s="83" t="s">
        <v>124</v>
      </c>
      <c r="DC348" s="83" t="s">
        <v>501</v>
      </c>
      <c r="DD348" s="83">
        <v>5974</v>
      </c>
      <c r="DE348" s="83" t="s">
        <v>582</v>
      </c>
      <c r="DF348" s="83" t="s">
        <v>145</v>
      </c>
      <c r="DG348" s="83" t="s">
        <v>501</v>
      </c>
      <c r="DH348" s="83" t="s">
        <v>582</v>
      </c>
      <c r="DI348" s="85">
        <v>43646</v>
      </c>
      <c r="DJ348" s="83" t="s">
        <v>584</v>
      </c>
      <c r="DK348" s="83" t="s">
        <v>102</v>
      </c>
      <c r="DL348" s="83" t="s">
        <v>482</v>
      </c>
      <c r="DM348" s="83">
        <v>0</v>
      </c>
      <c r="DN348" s="83" t="s">
        <v>238</v>
      </c>
      <c r="DO348" s="83">
        <v>1</v>
      </c>
      <c r="DP348" s="83">
        <v>1</v>
      </c>
      <c r="DQ348" s="83"/>
      <c r="DR348" s="83" t="s">
        <v>108</v>
      </c>
      <c r="DS348" s="83" t="s">
        <v>497</v>
      </c>
      <c r="DU348" s="215" t="s">
        <v>269</v>
      </c>
      <c r="DV348" s="136">
        <v>1</v>
      </c>
      <c r="DW348" s="136">
        <v>3</v>
      </c>
      <c r="DX348" s="215" t="s">
        <v>269</v>
      </c>
      <c r="DY348" s="215" t="s">
        <v>269</v>
      </c>
      <c r="DZ348" s="215" t="s">
        <v>269</v>
      </c>
      <c r="EA348" s="215" t="s">
        <v>269</v>
      </c>
      <c r="EB348" s="215" t="s">
        <v>269</v>
      </c>
      <c r="EC348" s="215" t="s">
        <v>269</v>
      </c>
      <c r="ED348" s="215" t="s">
        <v>269</v>
      </c>
      <c r="EE348" s="215" t="s">
        <v>269</v>
      </c>
    </row>
    <row r="349" spans="1:135" ht="28.8" x14ac:dyDescent="0.55000000000000004">
      <c r="A349" s="83" t="s">
        <v>130</v>
      </c>
      <c r="B349" s="136">
        <v>246791</v>
      </c>
      <c r="C349" t="s">
        <v>998</v>
      </c>
      <c r="D349" s="83" t="s">
        <v>228</v>
      </c>
      <c r="E349" s="138">
        <v>681770101190</v>
      </c>
      <c r="F349" s="83" t="s">
        <v>114</v>
      </c>
      <c r="G349" s="85">
        <v>43634</v>
      </c>
      <c r="H349" s="83" t="s">
        <v>98</v>
      </c>
      <c r="I349" s="84" t="s">
        <v>618</v>
      </c>
      <c r="J349" s="207" t="s">
        <v>629</v>
      </c>
      <c r="K349" s="208" t="s">
        <v>634</v>
      </c>
      <c r="L349" s="83" t="s">
        <v>108</v>
      </c>
      <c r="M349" s="184">
        <v>27583</v>
      </c>
      <c r="N349" s="184"/>
      <c r="O349" s="85" t="s">
        <v>102</v>
      </c>
      <c r="P349" s="185">
        <v>43013</v>
      </c>
      <c r="Q349" s="186" t="s">
        <v>203</v>
      </c>
      <c r="R349" s="186"/>
      <c r="S349" s="186"/>
      <c r="T349" s="187"/>
      <c r="U349" s="188" t="s">
        <v>296</v>
      </c>
      <c r="V349" s="188" t="s">
        <v>205</v>
      </c>
      <c r="W349" s="189" t="s">
        <v>619</v>
      </c>
      <c r="X349" s="189" t="s">
        <v>107</v>
      </c>
      <c r="Y349" s="190" t="s">
        <v>614</v>
      </c>
      <c r="Z349" s="83">
        <v>700</v>
      </c>
      <c r="AA349" s="83" t="s">
        <v>193</v>
      </c>
      <c r="AB349" s="83" t="s">
        <v>181</v>
      </c>
      <c r="AC349" s="83" t="s">
        <v>102</v>
      </c>
      <c r="AD349" s="83" t="s">
        <v>6424</v>
      </c>
      <c r="AE349" s="83" t="s">
        <v>102</v>
      </c>
      <c r="AF349" s="83" t="s">
        <v>102</v>
      </c>
      <c r="AG349" s="83" t="s">
        <v>174</v>
      </c>
      <c r="AH349" s="83" t="s">
        <v>6413</v>
      </c>
      <c r="AI349" s="83" t="s">
        <v>104</v>
      </c>
      <c r="AJ349" s="83" t="s">
        <v>105</v>
      </c>
      <c r="AK349" s="191" t="s">
        <v>6424</v>
      </c>
      <c r="AL349" s="191" t="s">
        <v>102</v>
      </c>
      <c r="AM349" s="191" t="s">
        <v>102</v>
      </c>
      <c r="AN349" s="191" t="s">
        <v>174</v>
      </c>
      <c r="AO349" s="191" t="s">
        <v>6413</v>
      </c>
      <c r="AP349" s="191" t="s">
        <v>104</v>
      </c>
      <c r="AQ349" s="191" t="s">
        <v>105</v>
      </c>
      <c r="AR349" s="191" t="s">
        <v>106</v>
      </c>
      <c r="AS349" s="191" t="s">
        <v>6424</v>
      </c>
      <c r="AT349" s="191" t="s">
        <v>488</v>
      </c>
      <c r="AU349" s="191" t="s">
        <v>6425</v>
      </c>
      <c r="AV349" s="191" t="s">
        <v>104</v>
      </c>
      <c r="AW349" s="191" t="s">
        <v>204</v>
      </c>
      <c r="AX349" s="191"/>
      <c r="AY349" s="192" t="s">
        <v>454</v>
      </c>
      <c r="AZ349" s="192" t="s">
        <v>416</v>
      </c>
      <c r="BA349" s="91" t="s">
        <v>108</v>
      </c>
      <c r="BB349" s="90">
        <v>0</v>
      </c>
      <c r="BC349" s="93" t="s">
        <v>102</v>
      </c>
      <c r="BD349" s="93" t="s">
        <v>102</v>
      </c>
      <c r="BE349" s="93" t="s">
        <v>102</v>
      </c>
      <c r="BF349" s="93" t="s">
        <v>102</v>
      </c>
      <c r="BG349" s="97" t="s">
        <v>108</v>
      </c>
      <c r="BH349" s="93" t="s">
        <v>108</v>
      </c>
      <c r="BI349" s="93" t="s">
        <v>102</v>
      </c>
      <c r="BJ349" s="93" t="s">
        <v>102</v>
      </c>
      <c r="BK349" s="93" t="s">
        <v>102</v>
      </c>
      <c r="BL349" s="93" t="s">
        <v>102</v>
      </c>
      <c r="BM349" s="93" t="s">
        <v>102</v>
      </c>
      <c r="BN349" s="93" t="s">
        <v>102</v>
      </c>
      <c r="BO349" s="93" t="s">
        <v>102</v>
      </c>
      <c r="BP349" s="96" t="s">
        <v>102</v>
      </c>
      <c r="BQ349" s="90">
        <v>0</v>
      </c>
      <c r="BR349" s="93" t="s">
        <v>102</v>
      </c>
      <c r="BS349" s="93" t="s">
        <v>102</v>
      </c>
      <c r="BT349" s="93" t="s">
        <v>102</v>
      </c>
      <c r="BU349" s="93" t="s">
        <v>102</v>
      </c>
      <c r="BV349" s="97" t="s">
        <v>108</v>
      </c>
      <c r="BW349" s="93" t="s">
        <v>108</v>
      </c>
      <c r="BX349" s="95" t="s">
        <v>102</v>
      </c>
      <c r="BY349" s="93" t="s">
        <v>102</v>
      </c>
      <c r="BZ349" s="93" t="s">
        <v>102</v>
      </c>
      <c r="CA349" s="93" t="s">
        <v>102</v>
      </c>
      <c r="CB349" s="93" t="s">
        <v>102</v>
      </c>
      <c r="CC349" s="93" t="s">
        <v>102</v>
      </c>
      <c r="CD349" s="93" t="s">
        <v>102</v>
      </c>
      <c r="CE349" s="193" t="s">
        <v>102</v>
      </c>
      <c r="CF349" s="194" t="s">
        <v>436</v>
      </c>
      <c r="CG349" s="195" t="s">
        <v>6426</v>
      </c>
      <c r="CH349" s="101" t="s">
        <v>310</v>
      </c>
      <c r="CI349" s="102"/>
      <c r="CJ349" s="196" t="s">
        <v>6427</v>
      </c>
      <c r="CK349" s="104" t="s">
        <v>190</v>
      </c>
      <c r="CL349" s="105"/>
      <c r="CM349" s="83" t="s">
        <v>623</v>
      </c>
      <c r="CN349" s="106" t="s">
        <v>624</v>
      </c>
      <c r="CO349" s="197" t="s">
        <v>625</v>
      </c>
      <c r="CP349" s="107"/>
      <c r="CQ349" s="198" t="s">
        <v>474</v>
      </c>
      <c r="CR349" s="198" t="s">
        <v>474</v>
      </c>
      <c r="CS349" s="199"/>
      <c r="CT349" s="83" t="s">
        <v>109</v>
      </c>
      <c r="CU349" s="83" t="s">
        <v>109</v>
      </c>
      <c r="CV349" s="83">
        <v>81</v>
      </c>
      <c r="CW349" s="83" t="s">
        <v>139</v>
      </c>
      <c r="CX349" s="83">
        <v>81</v>
      </c>
      <c r="CY349" s="83" t="s">
        <v>108</v>
      </c>
      <c r="CZ349" s="83">
        <v>457877</v>
      </c>
      <c r="DA349" s="83" t="s">
        <v>581</v>
      </c>
      <c r="DB349" s="83" t="s">
        <v>152</v>
      </c>
      <c r="DC349" s="83" t="s">
        <v>500</v>
      </c>
      <c r="DD349" s="83">
        <v>5813</v>
      </c>
      <c r="DE349" s="83" t="s">
        <v>606</v>
      </c>
      <c r="DF349" s="83" t="s">
        <v>152</v>
      </c>
      <c r="DG349" s="83" t="s">
        <v>500</v>
      </c>
      <c r="DH349" s="83"/>
      <c r="DI349" s="85">
        <v>43646</v>
      </c>
      <c r="DJ349" s="83" t="s">
        <v>584</v>
      </c>
      <c r="DK349" s="83" t="s">
        <v>102</v>
      </c>
      <c r="DL349" s="83" t="s">
        <v>482</v>
      </c>
      <c r="DM349" s="83">
        <v>0</v>
      </c>
      <c r="DN349" s="83" t="s">
        <v>483</v>
      </c>
      <c r="DO349" s="83">
        <v>1</v>
      </c>
      <c r="DP349" s="83">
        <v>2</v>
      </c>
      <c r="DQ349" s="83"/>
      <c r="DR349" s="83" t="s">
        <v>108</v>
      </c>
      <c r="DS349" s="83" t="s">
        <v>497</v>
      </c>
      <c r="DU349" s="215" t="s">
        <v>269</v>
      </c>
      <c r="DV349" s="136">
        <v>1</v>
      </c>
      <c r="DW349" s="136">
        <v>3</v>
      </c>
      <c r="DX349" s="215" t="s">
        <v>269</v>
      </c>
      <c r="DY349" s="215" t="s">
        <v>269</v>
      </c>
      <c r="DZ349" s="215" t="s">
        <v>269</v>
      </c>
      <c r="EA349" s="215" t="s">
        <v>269</v>
      </c>
      <c r="EB349" s="215" t="s">
        <v>269</v>
      </c>
      <c r="EC349" s="215" t="s">
        <v>269</v>
      </c>
      <c r="ED349" s="215" t="s">
        <v>269</v>
      </c>
      <c r="EE349" s="215" t="s">
        <v>269</v>
      </c>
    </row>
    <row r="350" spans="1:135" ht="28.8" x14ac:dyDescent="0.55000000000000004">
      <c r="A350" s="83" t="s">
        <v>130</v>
      </c>
      <c r="B350" s="136">
        <v>758977</v>
      </c>
      <c r="C350" t="s">
        <v>999</v>
      </c>
      <c r="D350" s="83" t="s">
        <v>228</v>
      </c>
      <c r="E350" s="138">
        <v>699632467505</v>
      </c>
      <c r="F350" s="83" t="s">
        <v>114</v>
      </c>
      <c r="G350" s="85">
        <v>43643</v>
      </c>
      <c r="H350" s="211" t="s">
        <v>98</v>
      </c>
      <c r="I350" s="84" t="s">
        <v>610</v>
      </c>
      <c r="J350" s="207" t="s">
        <v>627</v>
      </c>
      <c r="K350" s="208" t="s">
        <v>630</v>
      </c>
      <c r="L350" s="83" t="s">
        <v>108</v>
      </c>
      <c r="M350" s="184">
        <v>24494</v>
      </c>
      <c r="N350" s="184"/>
      <c r="O350" s="85" t="s">
        <v>102</v>
      </c>
      <c r="P350" s="185">
        <v>42491</v>
      </c>
      <c r="Q350" s="186" t="s">
        <v>203</v>
      </c>
      <c r="R350" s="186"/>
      <c r="S350" s="186"/>
      <c r="T350" s="187"/>
      <c r="U350" s="188" t="s">
        <v>296</v>
      </c>
      <c r="V350" s="188" t="s">
        <v>297</v>
      </c>
      <c r="W350" s="188" t="s">
        <v>297</v>
      </c>
      <c r="X350" s="189" t="s">
        <v>167</v>
      </c>
      <c r="Y350" s="190"/>
      <c r="Z350" s="83">
        <v>700</v>
      </c>
      <c r="AA350" s="83" t="s">
        <v>193</v>
      </c>
      <c r="AB350" s="83" t="s">
        <v>181</v>
      </c>
      <c r="AC350" s="83" t="s">
        <v>102</v>
      </c>
      <c r="AD350" s="83" t="s">
        <v>6428</v>
      </c>
      <c r="AE350" s="83" t="s">
        <v>102</v>
      </c>
      <c r="AF350" s="83" t="s">
        <v>102</v>
      </c>
      <c r="AG350" s="83" t="s">
        <v>119</v>
      </c>
      <c r="AH350" s="83" t="s">
        <v>6429</v>
      </c>
      <c r="AI350" s="83" t="s">
        <v>104</v>
      </c>
      <c r="AJ350" s="83" t="s">
        <v>105</v>
      </c>
      <c r="AK350" s="191" t="s">
        <v>6428</v>
      </c>
      <c r="AL350" s="191" t="s">
        <v>102</v>
      </c>
      <c r="AM350" s="191" t="s">
        <v>102</v>
      </c>
      <c r="AN350" s="191" t="s">
        <v>119</v>
      </c>
      <c r="AO350" s="191" t="s">
        <v>6429</v>
      </c>
      <c r="AP350" s="191" t="s">
        <v>104</v>
      </c>
      <c r="AQ350" s="191" t="s">
        <v>105</v>
      </c>
      <c r="AR350" s="191" t="s">
        <v>106</v>
      </c>
      <c r="AS350" s="191" t="s">
        <v>6428</v>
      </c>
      <c r="AT350" s="191" t="s">
        <v>485</v>
      </c>
      <c r="AU350" s="191" t="s">
        <v>6429</v>
      </c>
      <c r="AV350" s="191" t="s">
        <v>104</v>
      </c>
      <c r="AW350" s="191" t="s">
        <v>204</v>
      </c>
      <c r="AX350" s="191"/>
      <c r="AY350" s="192" t="s">
        <v>454</v>
      </c>
      <c r="AZ350" s="192" t="s">
        <v>416</v>
      </c>
      <c r="BA350" s="91" t="s">
        <v>108</v>
      </c>
      <c r="BB350" s="90">
        <v>0</v>
      </c>
      <c r="BC350" s="93" t="s">
        <v>102</v>
      </c>
      <c r="BD350" s="93" t="s">
        <v>102</v>
      </c>
      <c r="BE350" s="93" t="s">
        <v>102</v>
      </c>
      <c r="BF350" s="93" t="s">
        <v>102</v>
      </c>
      <c r="BG350" s="97" t="s">
        <v>108</v>
      </c>
      <c r="BH350" s="93" t="s">
        <v>108</v>
      </c>
      <c r="BI350" s="93" t="s">
        <v>102</v>
      </c>
      <c r="BJ350" s="93" t="s">
        <v>102</v>
      </c>
      <c r="BK350" s="93" t="s">
        <v>102</v>
      </c>
      <c r="BL350" s="93" t="s">
        <v>102</v>
      </c>
      <c r="BM350" s="93" t="s">
        <v>102</v>
      </c>
      <c r="BN350" s="93" t="s">
        <v>102</v>
      </c>
      <c r="BO350" s="93" t="s">
        <v>102</v>
      </c>
      <c r="BP350" s="96" t="s">
        <v>102</v>
      </c>
      <c r="BQ350" s="90">
        <v>0</v>
      </c>
      <c r="BR350" s="93" t="s">
        <v>102</v>
      </c>
      <c r="BS350" s="93" t="s">
        <v>102</v>
      </c>
      <c r="BT350" s="93" t="s">
        <v>102</v>
      </c>
      <c r="BU350" s="93" t="s">
        <v>102</v>
      </c>
      <c r="BV350" s="97" t="s">
        <v>108</v>
      </c>
      <c r="BW350" s="93" t="s">
        <v>108</v>
      </c>
      <c r="BX350" s="95" t="s">
        <v>102</v>
      </c>
      <c r="BY350" s="93" t="s">
        <v>102</v>
      </c>
      <c r="BZ350" s="93" t="s">
        <v>102</v>
      </c>
      <c r="CA350" s="93" t="s">
        <v>102</v>
      </c>
      <c r="CB350" s="93" t="s">
        <v>102</v>
      </c>
      <c r="CC350" s="93" t="s">
        <v>102</v>
      </c>
      <c r="CD350" s="93" t="s">
        <v>102</v>
      </c>
      <c r="CE350" s="193" t="s">
        <v>102</v>
      </c>
      <c r="CF350" s="194" t="s">
        <v>436</v>
      </c>
      <c r="CG350" s="195" t="s">
        <v>6430</v>
      </c>
      <c r="CH350" s="101" t="s">
        <v>563</v>
      </c>
      <c r="CI350" s="102"/>
      <c r="CJ350" s="196" t="s">
        <v>577</v>
      </c>
      <c r="CK350" s="104" t="s">
        <v>190</v>
      </c>
      <c r="CL350" s="105"/>
      <c r="CM350" s="83" t="s">
        <v>578</v>
      </c>
      <c r="CN350" s="106" t="s">
        <v>108</v>
      </c>
      <c r="CO350" s="197" t="s">
        <v>566</v>
      </c>
      <c r="CP350" s="107"/>
      <c r="CQ350" s="198" t="s">
        <v>107</v>
      </c>
      <c r="CR350" s="198" t="s">
        <v>107</v>
      </c>
      <c r="CS350" s="199"/>
      <c r="CT350" s="83" t="s">
        <v>109</v>
      </c>
      <c r="CU350" s="83" t="s">
        <v>109</v>
      </c>
      <c r="CV350" s="83">
        <v>73</v>
      </c>
      <c r="CW350" s="83" t="s">
        <v>270</v>
      </c>
      <c r="CX350" s="83">
        <v>73</v>
      </c>
      <c r="CY350" s="83" t="s">
        <v>108</v>
      </c>
      <c r="CZ350" s="83">
        <v>459196.5</v>
      </c>
      <c r="DA350" s="83" t="s">
        <v>6431</v>
      </c>
      <c r="DB350" s="83" t="s">
        <v>118</v>
      </c>
      <c r="DC350" s="83" t="s">
        <v>108</v>
      </c>
      <c r="DD350" s="83">
        <v>4926</v>
      </c>
      <c r="DE350" s="83" t="s">
        <v>173</v>
      </c>
      <c r="DF350" s="83" t="s">
        <v>118</v>
      </c>
      <c r="DG350" s="83" t="s">
        <v>500</v>
      </c>
      <c r="DH350" s="83"/>
      <c r="DI350" s="85">
        <v>43646</v>
      </c>
      <c r="DJ350" s="83" t="s">
        <v>584</v>
      </c>
      <c r="DK350" s="83" t="s">
        <v>102</v>
      </c>
      <c r="DL350" s="83" t="s">
        <v>482</v>
      </c>
      <c r="DM350" s="83">
        <v>0</v>
      </c>
      <c r="DN350" s="83" t="s">
        <v>483</v>
      </c>
      <c r="DO350" s="83">
        <v>1</v>
      </c>
      <c r="DP350" s="83">
        <v>1</v>
      </c>
      <c r="DQ350" s="83"/>
      <c r="DR350" s="83" t="s">
        <v>108</v>
      </c>
      <c r="DS350" s="83" t="s">
        <v>497</v>
      </c>
      <c r="DU350" s="215" t="s">
        <v>269</v>
      </c>
      <c r="DV350" s="136">
        <v>1</v>
      </c>
      <c r="DW350" s="136">
        <v>3</v>
      </c>
      <c r="DX350" s="215" t="s">
        <v>269</v>
      </c>
      <c r="DY350" s="215" t="s">
        <v>269</v>
      </c>
      <c r="DZ350" s="215" t="s">
        <v>269</v>
      </c>
      <c r="EA350" s="215" t="s">
        <v>269</v>
      </c>
      <c r="EB350" s="215" t="s">
        <v>269</v>
      </c>
      <c r="EC350" s="215" t="s">
        <v>269</v>
      </c>
      <c r="ED350" s="215" t="s">
        <v>269</v>
      </c>
      <c r="EE350" s="215" t="s">
        <v>269</v>
      </c>
    </row>
    <row r="351" spans="1:135" ht="57.6" x14ac:dyDescent="0.55000000000000004">
      <c r="A351" s="83" t="s">
        <v>130</v>
      </c>
      <c r="B351" s="136">
        <v>638843</v>
      </c>
      <c r="C351" t="s">
        <v>1000</v>
      </c>
      <c r="D351" s="83" t="s">
        <v>228</v>
      </c>
      <c r="E351" s="138">
        <v>966647047138</v>
      </c>
      <c r="F351" s="83" t="s">
        <v>143</v>
      </c>
      <c r="G351" s="85">
        <v>43620</v>
      </c>
      <c r="H351" s="83" t="s">
        <v>98</v>
      </c>
      <c r="I351" s="84" t="s">
        <v>612</v>
      </c>
      <c r="J351" s="207" t="s">
        <v>628</v>
      </c>
      <c r="K351" s="208" t="s">
        <v>633</v>
      </c>
      <c r="L351" s="83" t="s">
        <v>108</v>
      </c>
      <c r="M351" s="184" t="s">
        <v>102</v>
      </c>
      <c r="N351" s="184" t="s">
        <v>556</v>
      </c>
      <c r="O351" s="85" t="s">
        <v>102</v>
      </c>
      <c r="P351" s="185">
        <v>42491</v>
      </c>
      <c r="Q351" s="186" t="s">
        <v>202</v>
      </c>
      <c r="R351" s="186" t="s">
        <v>613</v>
      </c>
      <c r="S351" s="186"/>
      <c r="T351" s="187"/>
      <c r="U351" s="188" t="s">
        <v>295</v>
      </c>
      <c r="V351" s="188" t="s">
        <v>205</v>
      </c>
      <c r="W351" s="188" t="s">
        <v>295</v>
      </c>
      <c r="X351" s="189" t="s">
        <v>107</v>
      </c>
      <c r="Y351" s="190" t="s">
        <v>614</v>
      </c>
      <c r="Z351" s="83">
        <v>700</v>
      </c>
      <c r="AA351" s="83" t="s">
        <v>193</v>
      </c>
      <c r="AB351" s="83" t="s">
        <v>181</v>
      </c>
      <c r="AC351" s="83" t="s">
        <v>102</v>
      </c>
      <c r="AD351" s="83" t="s">
        <v>6432</v>
      </c>
      <c r="AE351" s="83" t="s">
        <v>6433</v>
      </c>
      <c r="AF351" s="83" t="s">
        <v>102</v>
      </c>
      <c r="AG351" s="83" t="s">
        <v>175</v>
      </c>
      <c r="AH351" s="83" t="s">
        <v>6434</v>
      </c>
      <c r="AI351" s="83" t="s">
        <v>104</v>
      </c>
      <c r="AJ351" s="83" t="s">
        <v>105</v>
      </c>
      <c r="AK351" s="191" t="s">
        <v>6432</v>
      </c>
      <c r="AL351" s="191" t="s">
        <v>6433</v>
      </c>
      <c r="AM351" s="191" t="s">
        <v>102</v>
      </c>
      <c r="AN351" s="191" t="s">
        <v>175</v>
      </c>
      <c r="AO351" s="191" t="s">
        <v>6434</v>
      </c>
      <c r="AP351" s="191" t="s">
        <v>104</v>
      </c>
      <c r="AQ351" s="191" t="s">
        <v>105</v>
      </c>
      <c r="AR351" s="191" t="s">
        <v>106</v>
      </c>
      <c r="AS351" s="191"/>
      <c r="AT351" s="191"/>
      <c r="AU351" s="191"/>
      <c r="AV351" s="191"/>
      <c r="AW351" s="191"/>
      <c r="AX351" s="191" t="s">
        <v>575</v>
      </c>
      <c r="AY351" s="192" t="s">
        <v>454</v>
      </c>
      <c r="AZ351" s="192" t="s">
        <v>108</v>
      </c>
      <c r="BA351" s="91" t="s">
        <v>108</v>
      </c>
      <c r="BB351" s="90">
        <v>0</v>
      </c>
      <c r="BC351" s="93" t="s">
        <v>102</v>
      </c>
      <c r="BD351" s="93" t="s">
        <v>102</v>
      </c>
      <c r="BE351" s="93" t="s">
        <v>102</v>
      </c>
      <c r="BF351" s="93" t="s">
        <v>102</v>
      </c>
      <c r="BG351" s="97" t="s">
        <v>108</v>
      </c>
      <c r="BH351" s="93" t="s">
        <v>108</v>
      </c>
      <c r="BI351" s="93" t="s">
        <v>102</v>
      </c>
      <c r="BJ351" s="93" t="s">
        <v>102</v>
      </c>
      <c r="BK351" s="93" t="s">
        <v>102</v>
      </c>
      <c r="BL351" s="93" t="s">
        <v>102</v>
      </c>
      <c r="BM351" s="93" t="s">
        <v>102</v>
      </c>
      <c r="BN351" s="93" t="s">
        <v>102</v>
      </c>
      <c r="BO351" s="93" t="s">
        <v>102</v>
      </c>
      <c r="BP351" s="96" t="s">
        <v>102</v>
      </c>
      <c r="BQ351" s="90">
        <v>0</v>
      </c>
      <c r="BR351" s="93" t="s">
        <v>102</v>
      </c>
      <c r="BS351" s="93" t="s">
        <v>102</v>
      </c>
      <c r="BT351" s="93" t="s">
        <v>102</v>
      </c>
      <c r="BU351" s="93" t="s">
        <v>102</v>
      </c>
      <c r="BV351" s="97" t="s">
        <v>108</v>
      </c>
      <c r="BW351" s="93" t="s">
        <v>108</v>
      </c>
      <c r="BX351" s="95" t="s">
        <v>102</v>
      </c>
      <c r="BY351" s="93" t="s">
        <v>102</v>
      </c>
      <c r="BZ351" s="93" t="s">
        <v>102</v>
      </c>
      <c r="CA351" s="93" t="s">
        <v>102</v>
      </c>
      <c r="CB351" s="93" t="s">
        <v>102</v>
      </c>
      <c r="CC351" s="93" t="s">
        <v>102</v>
      </c>
      <c r="CD351" s="93" t="s">
        <v>102</v>
      </c>
      <c r="CE351" s="193" t="s">
        <v>102</v>
      </c>
      <c r="CF351" s="194" t="s">
        <v>508</v>
      </c>
      <c r="CG351" s="195" t="s">
        <v>102</v>
      </c>
      <c r="CH351" s="101" t="e">
        <v>#N/A</v>
      </c>
      <c r="CI351" s="102" t="s">
        <v>580</v>
      </c>
      <c r="CJ351" s="196" t="s">
        <v>108</v>
      </c>
      <c r="CK351" s="104" t="s">
        <v>109</v>
      </c>
      <c r="CL351" s="105" t="s">
        <v>579</v>
      </c>
      <c r="CM351" s="83" t="s">
        <v>108</v>
      </c>
      <c r="CN351" s="106" t="s">
        <v>108</v>
      </c>
      <c r="CO351" s="197" t="s">
        <v>108</v>
      </c>
      <c r="CP351" s="107"/>
      <c r="CQ351" s="198" t="s">
        <v>474</v>
      </c>
      <c r="CR351" s="198" t="s">
        <v>474</v>
      </c>
      <c r="CS351" s="199" t="s">
        <v>616</v>
      </c>
      <c r="CT351" s="83" t="s">
        <v>109</v>
      </c>
      <c r="CU351" s="83" t="s">
        <v>109</v>
      </c>
      <c r="CV351" s="83">
        <v>70</v>
      </c>
      <c r="CW351" s="83" t="s">
        <v>112</v>
      </c>
      <c r="CX351" s="83">
        <v>70</v>
      </c>
      <c r="CY351" s="83" t="s">
        <v>6435</v>
      </c>
      <c r="CZ351" s="83">
        <v>460516</v>
      </c>
      <c r="DA351" s="83" t="s">
        <v>138</v>
      </c>
      <c r="DB351" s="83" t="s">
        <v>124</v>
      </c>
      <c r="DC351" s="83" t="s">
        <v>501</v>
      </c>
      <c r="DD351" s="83">
        <v>8304</v>
      </c>
      <c r="DE351" s="83" t="s">
        <v>582</v>
      </c>
      <c r="DF351" s="83" t="s">
        <v>145</v>
      </c>
      <c r="DG351" s="83" t="s">
        <v>501</v>
      </c>
      <c r="DH351" s="83" t="s">
        <v>582</v>
      </c>
      <c r="DI351" s="85">
        <v>43646</v>
      </c>
      <c r="DJ351" s="83" t="s">
        <v>584</v>
      </c>
      <c r="DK351" s="83" t="s">
        <v>102</v>
      </c>
      <c r="DL351" s="83" t="s">
        <v>482</v>
      </c>
      <c r="DM351" s="83">
        <v>0</v>
      </c>
      <c r="DN351" s="83" t="s">
        <v>238</v>
      </c>
      <c r="DO351" s="83">
        <v>1</v>
      </c>
      <c r="DP351" s="83">
        <v>4</v>
      </c>
      <c r="DQ351" s="83"/>
      <c r="DR351" s="83" t="s">
        <v>108</v>
      </c>
      <c r="DS351" s="83" t="s">
        <v>497</v>
      </c>
      <c r="DU351" s="215" t="s">
        <v>269</v>
      </c>
      <c r="DV351" s="136">
        <v>1</v>
      </c>
      <c r="DW351" s="136">
        <v>3</v>
      </c>
      <c r="DX351" s="215" t="s">
        <v>269</v>
      </c>
      <c r="DY351" s="215" t="s">
        <v>269</v>
      </c>
      <c r="DZ351" s="215" t="s">
        <v>269</v>
      </c>
      <c r="EA351" s="215" t="s">
        <v>269</v>
      </c>
      <c r="EB351" s="215" t="s">
        <v>269</v>
      </c>
      <c r="EC351" s="215" t="s">
        <v>269</v>
      </c>
      <c r="ED351" s="215" t="s">
        <v>269</v>
      </c>
      <c r="EE351" s="215" t="s">
        <v>269</v>
      </c>
    </row>
    <row r="352" spans="1:135" ht="28.8" x14ac:dyDescent="0.55000000000000004">
      <c r="A352" s="83" t="s">
        <v>130</v>
      </c>
      <c r="B352" s="136">
        <v>466163</v>
      </c>
      <c r="C352" t="s">
        <v>737</v>
      </c>
      <c r="D352" s="83" t="s">
        <v>228</v>
      </c>
      <c r="E352" s="138">
        <v>633859944624</v>
      </c>
      <c r="F352" s="83" t="s">
        <v>114</v>
      </c>
      <c r="G352" s="85">
        <v>43634</v>
      </c>
      <c r="H352" s="83" t="s">
        <v>98</v>
      </c>
      <c r="I352" s="84" t="s">
        <v>618</v>
      </c>
      <c r="J352" s="207" t="s">
        <v>629</v>
      </c>
      <c r="K352" s="208" t="s">
        <v>634</v>
      </c>
      <c r="L352" s="83" t="s">
        <v>108</v>
      </c>
      <c r="M352" s="184">
        <v>27584</v>
      </c>
      <c r="N352" s="184"/>
      <c r="O352" s="85" t="s">
        <v>102</v>
      </c>
      <c r="P352" s="185">
        <v>43013</v>
      </c>
      <c r="Q352" s="186" t="s">
        <v>203</v>
      </c>
      <c r="R352" s="186"/>
      <c r="S352" s="186"/>
      <c r="T352" s="187"/>
      <c r="U352" s="188" t="s">
        <v>296</v>
      </c>
      <c r="V352" s="188" t="s">
        <v>205</v>
      </c>
      <c r="W352" s="189" t="s">
        <v>619</v>
      </c>
      <c r="X352" s="189" t="s">
        <v>107</v>
      </c>
      <c r="Y352" s="190" t="s">
        <v>614</v>
      </c>
      <c r="Z352" s="83">
        <v>700</v>
      </c>
      <c r="AA352" s="83" t="s">
        <v>193</v>
      </c>
      <c r="AB352" s="83" t="s">
        <v>181</v>
      </c>
      <c r="AC352" s="83" t="s">
        <v>102</v>
      </c>
      <c r="AD352" s="83" t="s">
        <v>6436</v>
      </c>
      <c r="AE352" s="83" t="s">
        <v>102</v>
      </c>
      <c r="AF352" s="83" t="s">
        <v>102</v>
      </c>
      <c r="AG352" s="83" t="s">
        <v>174</v>
      </c>
      <c r="AH352" s="83" t="s">
        <v>6425</v>
      </c>
      <c r="AI352" s="83" t="s">
        <v>104</v>
      </c>
      <c r="AJ352" s="83" t="s">
        <v>105</v>
      </c>
      <c r="AK352" s="191" t="s">
        <v>6436</v>
      </c>
      <c r="AL352" s="191" t="s">
        <v>102</v>
      </c>
      <c r="AM352" s="191" t="s">
        <v>102</v>
      </c>
      <c r="AN352" s="191" t="s">
        <v>174</v>
      </c>
      <c r="AO352" s="191" t="s">
        <v>6425</v>
      </c>
      <c r="AP352" s="191" t="s">
        <v>104</v>
      </c>
      <c r="AQ352" s="191" t="s">
        <v>105</v>
      </c>
      <c r="AR352" s="191" t="s">
        <v>106</v>
      </c>
      <c r="AS352" s="191" t="s">
        <v>6436</v>
      </c>
      <c r="AT352" s="191" t="s">
        <v>488</v>
      </c>
      <c r="AU352" s="191" t="s">
        <v>6437</v>
      </c>
      <c r="AV352" s="191" t="s">
        <v>104</v>
      </c>
      <c r="AW352" s="191" t="s">
        <v>204</v>
      </c>
      <c r="AX352" s="191"/>
      <c r="AY352" s="192" t="s">
        <v>454</v>
      </c>
      <c r="AZ352" s="192" t="s">
        <v>416</v>
      </c>
      <c r="BA352" s="91" t="s">
        <v>108</v>
      </c>
      <c r="BB352" s="90">
        <v>0</v>
      </c>
      <c r="BC352" s="93" t="s">
        <v>102</v>
      </c>
      <c r="BD352" s="93" t="s">
        <v>102</v>
      </c>
      <c r="BE352" s="93" t="s">
        <v>102</v>
      </c>
      <c r="BF352" s="93" t="s">
        <v>102</v>
      </c>
      <c r="BG352" s="97" t="s">
        <v>108</v>
      </c>
      <c r="BH352" s="93" t="s">
        <v>108</v>
      </c>
      <c r="BI352" s="93" t="s">
        <v>102</v>
      </c>
      <c r="BJ352" s="93" t="s">
        <v>102</v>
      </c>
      <c r="BK352" s="93" t="s">
        <v>102</v>
      </c>
      <c r="BL352" s="93" t="s">
        <v>102</v>
      </c>
      <c r="BM352" s="93" t="s">
        <v>102</v>
      </c>
      <c r="BN352" s="93" t="s">
        <v>102</v>
      </c>
      <c r="BO352" s="93" t="s">
        <v>102</v>
      </c>
      <c r="BP352" s="96" t="s">
        <v>102</v>
      </c>
      <c r="BQ352" s="90">
        <v>0</v>
      </c>
      <c r="BR352" s="93" t="s">
        <v>102</v>
      </c>
      <c r="BS352" s="93" t="s">
        <v>102</v>
      </c>
      <c r="BT352" s="93" t="s">
        <v>102</v>
      </c>
      <c r="BU352" s="93" t="s">
        <v>102</v>
      </c>
      <c r="BV352" s="97" t="s">
        <v>108</v>
      </c>
      <c r="BW352" s="93" t="s">
        <v>108</v>
      </c>
      <c r="BX352" s="95" t="s">
        <v>102</v>
      </c>
      <c r="BY352" s="93" t="s">
        <v>102</v>
      </c>
      <c r="BZ352" s="93" t="s">
        <v>102</v>
      </c>
      <c r="CA352" s="93" t="s">
        <v>102</v>
      </c>
      <c r="CB352" s="93" t="s">
        <v>102</v>
      </c>
      <c r="CC352" s="93" t="s">
        <v>102</v>
      </c>
      <c r="CD352" s="93" t="s">
        <v>102</v>
      </c>
      <c r="CE352" s="193" t="s">
        <v>102</v>
      </c>
      <c r="CF352" s="194" t="s">
        <v>436</v>
      </c>
      <c r="CG352" s="195" t="s">
        <v>6438</v>
      </c>
      <c r="CH352" s="101" t="s">
        <v>310</v>
      </c>
      <c r="CI352" s="102"/>
      <c r="CJ352" s="196" t="s">
        <v>6439</v>
      </c>
      <c r="CK352" s="104" t="s">
        <v>190</v>
      </c>
      <c r="CL352" s="105"/>
      <c r="CM352" s="83" t="s">
        <v>623</v>
      </c>
      <c r="CN352" s="106" t="s">
        <v>624</v>
      </c>
      <c r="CO352" s="197" t="s">
        <v>625</v>
      </c>
      <c r="CP352" s="107"/>
      <c r="CQ352" s="198" t="s">
        <v>474</v>
      </c>
      <c r="CR352" s="198" t="s">
        <v>474</v>
      </c>
      <c r="CS352" s="199"/>
      <c r="CT352" s="83" t="s">
        <v>109</v>
      </c>
      <c r="CU352" s="83" t="s">
        <v>109</v>
      </c>
      <c r="CV352" s="83">
        <v>45</v>
      </c>
      <c r="CW352" s="83" t="s">
        <v>139</v>
      </c>
      <c r="CX352" s="83">
        <v>45</v>
      </c>
      <c r="CY352" s="83" t="s">
        <v>108</v>
      </c>
      <c r="CZ352" s="83">
        <v>461835.5</v>
      </c>
      <c r="DA352" s="83" t="s">
        <v>581</v>
      </c>
      <c r="DB352" s="83" t="s">
        <v>152</v>
      </c>
      <c r="DC352" s="83" t="s">
        <v>500</v>
      </c>
      <c r="DD352" s="83">
        <v>1826</v>
      </c>
      <c r="DE352" s="83" t="s">
        <v>606</v>
      </c>
      <c r="DF352" s="83" t="s">
        <v>152</v>
      </c>
      <c r="DG352" s="83" t="s">
        <v>500</v>
      </c>
      <c r="DH352" s="83"/>
      <c r="DI352" s="85">
        <v>43646</v>
      </c>
      <c r="DJ352" s="83" t="s">
        <v>584</v>
      </c>
      <c r="DK352" s="83" t="s">
        <v>102</v>
      </c>
      <c r="DL352" s="83" t="s">
        <v>482</v>
      </c>
      <c r="DM352" s="83">
        <v>0</v>
      </c>
      <c r="DN352" s="83" t="s">
        <v>483</v>
      </c>
      <c r="DO352" s="83">
        <v>1</v>
      </c>
      <c r="DP352" s="83">
        <v>1</v>
      </c>
      <c r="DQ352" s="83"/>
      <c r="DR352" s="83" t="s">
        <v>108</v>
      </c>
      <c r="DS352" s="83" t="s">
        <v>497</v>
      </c>
      <c r="DU352" s="215" t="s">
        <v>269</v>
      </c>
      <c r="DV352" s="136">
        <v>1</v>
      </c>
      <c r="DW352" s="136">
        <v>3</v>
      </c>
      <c r="DX352" s="215" t="s">
        <v>269</v>
      </c>
      <c r="DY352" s="215" t="s">
        <v>269</v>
      </c>
      <c r="DZ352" s="215" t="s">
        <v>269</v>
      </c>
      <c r="EA352" s="215" t="s">
        <v>269</v>
      </c>
      <c r="EB352" s="215" t="s">
        <v>269</v>
      </c>
      <c r="EC352" s="215" t="s">
        <v>269</v>
      </c>
      <c r="ED352" s="215" t="s">
        <v>269</v>
      </c>
      <c r="EE352" s="215" t="s">
        <v>269</v>
      </c>
    </row>
    <row r="353" spans="1:135" ht="28.8" x14ac:dyDescent="0.55000000000000004">
      <c r="A353" s="83" t="s">
        <v>130</v>
      </c>
      <c r="B353" s="136">
        <v>953026</v>
      </c>
      <c r="C353" t="s">
        <v>1001</v>
      </c>
      <c r="D353" s="83" t="s">
        <v>228</v>
      </c>
      <c r="E353" s="138">
        <v>985492271573</v>
      </c>
      <c r="F353" s="83" t="s">
        <v>114</v>
      </c>
      <c r="G353" s="85">
        <v>43643</v>
      </c>
      <c r="H353" s="211" t="s">
        <v>98</v>
      </c>
      <c r="I353" s="84" t="s">
        <v>610</v>
      </c>
      <c r="J353" s="207" t="s">
        <v>627</v>
      </c>
      <c r="K353" s="208" t="s">
        <v>630</v>
      </c>
      <c r="L353" s="83" t="s">
        <v>108</v>
      </c>
      <c r="M353" s="184">
        <v>24495</v>
      </c>
      <c r="N353" s="184"/>
      <c r="O353" s="85" t="s">
        <v>102</v>
      </c>
      <c r="P353" s="185">
        <v>42491</v>
      </c>
      <c r="Q353" s="186" t="s">
        <v>203</v>
      </c>
      <c r="R353" s="186"/>
      <c r="S353" s="186"/>
      <c r="T353" s="187"/>
      <c r="U353" s="188" t="s">
        <v>296</v>
      </c>
      <c r="V353" s="188" t="s">
        <v>297</v>
      </c>
      <c r="W353" s="188" t="s">
        <v>297</v>
      </c>
      <c r="X353" s="189" t="s">
        <v>167</v>
      </c>
      <c r="Y353" s="190"/>
      <c r="Z353" s="83">
        <v>700</v>
      </c>
      <c r="AA353" s="83" t="s">
        <v>193</v>
      </c>
      <c r="AB353" s="83" t="s">
        <v>181</v>
      </c>
      <c r="AC353" s="83" t="s">
        <v>102</v>
      </c>
      <c r="AD353" s="83" t="s">
        <v>6440</v>
      </c>
      <c r="AE353" s="83" t="s">
        <v>102</v>
      </c>
      <c r="AF353" s="83" t="s">
        <v>102</v>
      </c>
      <c r="AG353" s="83" t="s">
        <v>119</v>
      </c>
      <c r="AH353" s="83" t="s">
        <v>6441</v>
      </c>
      <c r="AI353" s="83" t="s">
        <v>104</v>
      </c>
      <c r="AJ353" s="83" t="s">
        <v>105</v>
      </c>
      <c r="AK353" s="191" t="s">
        <v>6440</v>
      </c>
      <c r="AL353" s="191" t="s">
        <v>102</v>
      </c>
      <c r="AM353" s="191" t="s">
        <v>102</v>
      </c>
      <c r="AN353" s="191" t="s">
        <v>119</v>
      </c>
      <c r="AO353" s="191" t="s">
        <v>6441</v>
      </c>
      <c r="AP353" s="191" t="s">
        <v>104</v>
      </c>
      <c r="AQ353" s="191" t="s">
        <v>105</v>
      </c>
      <c r="AR353" s="191" t="s">
        <v>106</v>
      </c>
      <c r="AS353" s="191" t="s">
        <v>6440</v>
      </c>
      <c r="AT353" s="191" t="s">
        <v>485</v>
      </c>
      <c r="AU353" s="191" t="s">
        <v>6441</v>
      </c>
      <c r="AV353" s="191" t="s">
        <v>104</v>
      </c>
      <c r="AW353" s="191" t="s">
        <v>204</v>
      </c>
      <c r="AX353" s="191"/>
      <c r="AY353" s="192" t="s">
        <v>454</v>
      </c>
      <c r="AZ353" s="192" t="s">
        <v>416</v>
      </c>
      <c r="BA353" s="91" t="s">
        <v>108</v>
      </c>
      <c r="BB353" s="90">
        <v>0</v>
      </c>
      <c r="BC353" s="93" t="s">
        <v>102</v>
      </c>
      <c r="BD353" s="93" t="s">
        <v>102</v>
      </c>
      <c r="BE353" s="93" t="s">
        <v>102</v>
      </c>
      <c r="BF353" s="93" t="s">
        <v>102</v>
      </c>
      <c r="BG353" s="97" t="s">
        <v>108</v>
      </c>
      <c r="BH353" s="93" t="s">
        <v>108</v>
      </c>
      <c r="BI353" s="93" t="s">
        <v>102</v>
      </c>
      <c r="BJ353" s="93" t="s">
        <v>102</v>
      </c>
      <c r="BK353" s="93" t="s">
        <v>102</v>
      </c>
      <c r="BL353" s="93" t="s">
        <v>102</v>
      </c>
      <c r="BM353" s="93" t="s">
        <v>102</v>
      </c>
      <c r="BN353" s="93" t="s">
        <v>102</v>
      </c>
      <c r="BO353" s="93" t="s">
        <v>102</v>
      </c>
      <c r="BP353" s="96" t="s">
        <v>102</v>
      </c>
      <c r="BQ353" s="90">
        <v>0</v>
      </c>
      <c r="BR353" s="93" t="s">
        <v>102</v>
      </c>
      <c r="BS353" s="93" t="s">
        <v>102</v>
      </c>
      <c r="BT353" s="93" t="s">
        <v>102</v>
      </c>
      <c r="BU353" s="93" t="s">
        <v>102</v>
      </c>
      <c r="BV353" s="97" t="s">
        <v>108</v>
      </c>
      <c r="BW353" s="93" t="s">
        <v>108</v>
      </c>
      <c r="BX353" s="95" t="s">
        <v>102</v>
      </c>
      <c r="BY353" s="93" t="s">
        <v>102</v>
      </c>
      <c r="BZ353" s="93" t="s">
        <v>102</v>
      </c>
      <c r="CA353" s="93" t="s">
        <v>102</v>
      </c>
      <c r="CB353" s="93" t="s">
        <v>102</v>
      </c>
      <c r="CC353" s="93" t="s">
        <v>102</v>
      </c>
      <c r="CD353" s="93" t="s">
        <v>102</v>
      </c>
      <c r="CE353" s="193" t="s">
        <v>102</v>
      </c>
      <c r="CF353" s="194" t="s">
        <v>436</v>
      </c>
      <c r="CG353" s="195" t="s">
        <v>6442</v>
      </c>
      <c r="CH353" s="101" t="s">
        <v>563</v>
      </c>
      <c r="CI353" s="102"/>
      <c r="CJ353" s="196" t="s">
        <v>577</v>
      </c>
      <c r="CK353" s="104" t="s">
        <v>190</v>
      </c>
      <c r="CL353" s="105"/>
      <c r="CM353" s="83" t="s">
        <v>578</v>
      </c>
      <c r="CN353" s="106" t="s">
        <v>108</v>
      </c>
      <c r="CO353" s="197" t="s">
        <v>566</v>
      </c>
      <c r="CP353" s="107"/>
      <c r="CQ353" s="198" t="s">
        <v>107</v>
      </c>
      <c r="CR353" s="198" t="s">
        <v>107</v>
      </c>
      <c r="CS353" s="199"/>
      <c r="CT353" s="83" t="s">
        <v>109</v>
      </c>
      <c r="CU353" s="83" t="s">
        <v>109</v>
      </c>
      <c r="CV353" s="83">
        <v>17</v>
      </c>
      <c r="CW353" s="83" t="s">
        <v>270</v>
      </c>
      <c r="CX353" s="83">
        <v>17</v>
      </c>
      <c r="CY353" s="83" t="s">
        <v>108</v>
      </c>
      <c r="CZ353" s="83">
        <v>463155</v>
      </c>
      <c r="DA353" s="83" t="s">
        <v>6443</v>
      </c>
      <c r="DB353" s="83" t="s">
        <v>118</v>
      </c>
      <c r="DC353" s="83" t="s">
        <v>108</v>
      </c>
      <c r="DD353" s="83">
        <v>9655</v>
      </c>
      <c r="DE353" s="83" t="s">
        <v>173</v>
      </c>
      <c r="DF353" s="83" t="s">
        <v>118</v>
      </c>
      <c r="DG353" s="83" t="s">
        <v>500</v>
      </c>
      <c r="DH353" s="83"/>
      <c r="DI353" s="85">
        <v>43646</v>
      </c>
      <c r="DJ353" s="83" t="s">
        <v>584</v>
      </c>
      <c r="DK353" s="83" t="s">
        <v>102</v>
      </c>
      <c r="DL353" s="83" t="s">
        <v>482</v>
      </c>
      <c r="DM353" s="83">
        <v>0</v>
      </c>
      <c r="DN353" s="83" t="s">
        <v>483</v>
      </c>
      <c r="DO353" s="83">
        <v>1</v>
      </c>
      <c r="DP353" s="83">
        <v>2</v>
      </c>
      <c r="DQ353" s="83"/>
      <c r="DR353" s="83" t="s">
        <v>108</v>
      </c>
      <c r="DS353" s="83" t="s">
        <v>497</v>
      </c>
      <c r="DU353" s="215" t="s">
        <v>269</v>
      </c>
      <c r="DV353" s="136">
        <v>1</v>
      </c>
      <c r="DW353" s="136">
        <v>3</v>
      </c>
      <c r="DX353" s="215" t="s">
        <v>269</v>
      </c>
      <c r="DY353" s="215" t="s">
        <v>269</v>
      </c>
      <c r="DZ353" s="215" t="s">
        <v>269</v>
      </c>
      <c r="EA353" s="215" t="s">
        <v>269</v>
      </c>
      <c r="EB353" s="215" t="s">
        <v>269</v>
      </c>
      <c r="EC353" s="215" t="s">
        <v>269</v>
      </c>
      <c r="ED353" s="215" t="s">
        <v>269</v>
      </c>
      <c r="EE353" s="215" t="s">
        <v>269</v>
      </c>
    </row>
    <row r="354" spans="1:135" ht="57.6" x14ac:dyDescent="0.55000000000000004">
      <c r="A354" s="83" t="s">
        <v>130</v>
      </c>
      <c r="B354" s="136">
        <v>757272</v>
      </c>
      <c r="C354" t="s">
        <v>1002</v>
      </c>
      <c r="D354" s="83" t="s">
        <v>228</v>
      </c>
      <c r="E354" s="138">
        <v>867608621367</v>
      </c>
      <c r="F354" s="83" t="s">
        <v>143</v>
      </c>
      <c r="G354" s="85">
        <v>43620</v>
      </c>
      <c r="H354" s="83" t="s">
        <v>98</v>
      </c>
      <c r="I354" s="84" t="s">
        <v>612</v>
      </c>
      <c r="J354" s="207" t="s">
        <v>628</v>
      </c>
      <c r="K354" s="208" t="s">
        <v>633</v>
      </c>
      <c r="L354" s="83" t="s">
        <v>108</v>
      </c>
      <c r="M354" s="184" t="s">
        <v>102</v>
      </c>
      <c r="N354" s="184" t="s">
        <v>556</v>
      </c>
      <c r="O354" s="85" t="s">
        <v>102</v>
      </c>
      <c r="P354" s="185">
        <v>42491</v>
      </c>
      <c r="Q354" s="186" t="s">
        <v>202</v>
      </c>
      <c r="R354" s="186" t="s">
        <v>613</v>
      </c>
      <c r="S354" s="186"/>
      <c r="T354" s="187"/>
      <c r="U354" s="188" t="s">
        <v>295</v>
      </c>
      <c r="V354" s="188" t="s">
        <v>205</v>
      </c>
      <c r="W354" s="188" t="s">
        <v>295</v>
      </c>
      <c r="X354" s="189" t="s">
        <v>107</v>
      </c>
      <c r="Y354" s="190" t="s">
        <v>614</v>
      </c>
      <c r="Z354" s="83">
        <v>700</v>
      </c>
      <c r="AA354" s="83" t="s">
        <v>193</v>
      </c>
      <c r="AB354" s="83" t="s">
        <v>181</v>
      </c>
      <c r="AC354" s="83" t="s">
        <v>102</v>
      </c>
      <c r="AD354" s="83" t="s">
        <v>6444</v>
      </c>
      <c r="AE354" s="83" t="s">
        <v>6445</v>
      </c>
      <c r="AF354" s="83" t="s">
        <v>102</v>
      </c>
      <c r="AG354" s="83" t="s">
        <v>175</v>
      </c>
      <c r="AH354" s="83" t="s">
        <v>6446</v>
      </c>
      <c r="AI354" s="83" t="s">
        <v>104</v>
      </c>
      <c r="AJ354" s="83" t="s">
        <v>105</v>
      </c>
      <c r="AK354" s="191" t="s">
        <v>6444</v>
      </c>
      <c r="AL354" s="191" t="s">
        <v>6445</v>
      </c>
      <c r="AM354" s="191" t="s">
        <v>102</v>
      </c>
      <c r="AN354" s="191" t="s">
        <v>175</v>
      </c>
      <c r="AO354" s="191" t="s">
        <v>6446</v>
      </c>
      <c r="AP354" s="191" t="s">
        <v>104</v>
      </c>
      <c r="AQ354" s="191" t="s">
        <v>105</v>
      </c>
      <c r="AR354" s="191" t="s">
        <v>106</v>
      </c>
      <c r="AS354" s="191"/>
      <c r="AT354" s="191"/>
      <c r="AU354" s="191"/>
      <c r="AV354" s="191"/>
      <c r="AW354" s="191"/>
      <c r="AX354" s="191" t="s">
        <v>575</v>
      </c>
      <c r="AY354" s="192" t="s">
        <v>454</v>
      </c>
      <c r="AZ354" s="192" t="s">
        <v>108</v>
      </c>
      <c r="BA354" s="91" t="s">
        <v>108</v>
      </c>
      <c r="BB354" s="90">
        <v>0</v>
      </c>
      <c r="BC354" s="93" t="s">
        <v>102</v>
      </c>
      <c r="BD354" s="93" t="s">
        <v>102</v>
      </c>
      <c r="BE354" s="93" t="s">
        <v>102</v>
      </c>
      <c r="BF354" s="93" t="s">
        <v>102</v>
      </c>
      <c r="BG354" s="97" t="s">
        <v>108</v>
      </c>
      <c r="BH354" s="93" t="s">
        <v>108</v>
      </c>
      <c r="BI354" s="93" t="s">
        <v>102</v>
      </c>
      <c r="BJ354" s="93" t="s">
        <v>102</v>
      </c>
      <c r="BK354" s="93" t="s">
        <v>102</v>
      </c>
      <c r="BL354" s="93" t="s">
        <v>102</v>
      </c>
      <c r="BM354" s="93" t="s">
        <v>102</v>
      </c>
      <c r="BN354" s="93" t="s">
        <v>102</v>
      </c>
      <c r="BO354" s="93" t="s">
        <v>102</v>
      </c>
      <c r="BP354" s="96" t="s">
        <v>102</v>
      </c>
      <c r="BQ354" s="90">
        <v>0</v>
      </c>
      <c r="BR354" s="93" t="s">
        <v>102</v>
      </c>
      <c r="BS354" s="93" t="s">
        <v>102</v>
      </c>
      <c r="BT354" s="93" t="s">
        <v>102</v>
      </c>
      <c r="BU354" s="93" t="s">
        <v>102</v>
      </c>
      <c r="BV354" s="97" t="s">
        <v>108</v>
      </c>
      <c r="BW354" s="93" t="s">
        <v>108</v>
      </c>
      <c r="BX354" s="95" t="s">
        <v>102</v>
      </c>
      <c r="BY354" s="93" t="s">
        <v>102</v>
      </c>
      <c r="BZ354" s="93" t="s">
        <v>102</v>
      </c>
      <c r="CA354" s="93" t="s">
        <v>102</v>
      </c>
      <c r="CB354" s="93" t="s">
        <v>102</v>
      </c>
      <c r="CC354" s="93" t="s">
        <v>102</v>
      </c>
      <c r="CD354" s="93" t="s">
        <v>102</v>
      </c>
      <c r="CE354" s="193" t="s">
        <v>102</v>
      </c>
      <c r="CF354" s="194" t="s">
        <v>508</v>
      </c>
      <c r="CG354" s="195" t="s">
        <v>102</v>
      </c>
      <c r="CH354" s="101" t="e">
        <v>#N/A</v>
      </c>
      <c r="CI354" s="102" t="s">
        <v>580</v>
      </c>
      <c r="CJ354" s="196" t="s">
        <v>108</v>
      </c>
      <c r="CK354" s="104" t="s">
        <v>109</v>
      </c>
      <c r="CL354" s="105" t="s">
        <v>579</v>
      </c>
      <c r="CM354" s="83" t="s">
        <v>108</v>
      </c>
      <c r="CN354" s="106" t="s">
        <v>108</v>
      </c>
      <c r="CO354" s="197" t="s">
        <v>108</v>
      </c>
      <c r="CP354" s="107"/>
      <c r="CQ354" s="198" t="s">
        <v>474</v>
      </c>
      <c r="CR354" s="198" t="s">
        <v>474</v>
      </c>
      <c r="CS354" s="199" t="s">
        <v>616</v>
      </c>
      <c r="CT354" s="83" t="s">
        <v>109</v>
      </c>
      <c r="CU354" s="83" t="s">
        <v>109</v>
      </c>
      <c r="CV354" s="83">
        <v>49</v>
      </c>
      <c r="CW354" s="83" t="s">
        <v>112</v>
      </c>
      <c r="CX354" s="83">
        <v>49</v>
      </c>
      <c r="CY354" s="83" t="s">
        <v>6447</v>
      </c>
      <c r="CZ354" s="83">
        <v>464474.5</v>
      </c>
      <c r="DA354" s="83" t="s">
        <v>138</v>
      </c>
      <c r="DB354" s="83" t="s">
        <v>124</v>
      </c>
      <c r="DC354" s="83" t="s">
        <v>501</v>
      </c>
      <c r="DD354" s="83">
        <v>1843</v>
      </c>
      <c r="DE354" s="83" t="s">
        <v>582</v>
      </c>
      <c r="DF354" s="83" t="s">
        <v>145</v>
      </c>
      <c r="DG354" s="83" t="s">
        <v>501</v>
      </c>
      <c r="DH354" s="83" t="s">
        <v>582</v>
      </c>
      <c r="DI354" s="85">
        <v>43646</v>
      </c>
      <c r="DJ354" s="83" t="s">
        <v>584</v>
      </c>
      <c r="DK354" s="83" t="s">
        <v>102</v>
      </c>
      <c r="DL354" s="83" t="s">
        <v>482</v>
      </c>
      <c r="DM354" s="83">
        <v>0</v>
      </c>
      <c r="DN354" s="83" t="s">
        <v>238</v>
      </c>
      <c r="DO354" s="83">
        <v>1</v>
      </c>
      <c r="DP354" s="83">
        <v>4</v>
      </c>
      <c r="DQ354" s="83"/>
      <c r="DR354" s="83" t="s">
        <v>108</v>
      </c>
      <c r="DS354" s="83" t="s">
        <v>497</v>
      </c>
      <c r="DU354" s="215" t="s">
        <v>269</v>
      </c>
      <c r="DV354" s="136">
        <v>1</v>
      </c>
      <c r="DW354" s="136">
        <v>3</v>
      </c>
      <c r="DX354" s="215" t="s">
        <v>269</v>
      </c>
      <c r="DY354" s="215" t="s">
        <v>269</v>
      </c>
      <c r="DZ354" s="215" t="s">
        <v>269</v>
      </c>
      <c r="EA354" s="215" t="s">
        <v>269</v>
      </c>
      <c r="EB354" s="215" t="s">
        <v>269</v>
      </c>
      <c r="EC354" s="215" t="s">
        <v>269</v>
      </c>
      <c r="ED354" s="215" t="s">
        <v>269</v>
      </c>
      <c r="EE354" s="215" t="s">
        <v>269</v>
      </c>
    </row>
    <row r="355" spans="1:135" ht="28.8" x14ac:dyDescent="0.55000000000000004">
      <c r="A355" s="83" t="s">
        <v>130</v>
      </c>
      <c r="B355" s="136">
        <v>529379</v>
      </c>
      <c r="C355" t="s">
        <v>1003</v>
      </c>
      <c r="D355" s="83" t="s">
        <v>228</v>
      </c>
      <c r="E355" s="138">
        <v>627643359191</v>
      </c>
      <c r="F355" s="83" t="s">
        <v>114</v>
      </c>
      <c r="G355" s="85">
        <v>43634</v>
      </c>
      <c r="H355" s="83" t="s">
        <v>98</v>
      </c>
      <c r="I355" s="84" t="s">
        <v>618</v>
      </c>
      <c r="J355" s="207" t="s">
        <v>629</v>
      </c>
      <c r="K355" s="208" t="s">
        <v>634</v>
      </c>
      <c r="L355" s="83" t="s">
        <v>108</v>
      </c>
      <c r="M355" s="184">
        <v>27585</v>
      </c>
      <c r="N355" s="184"/>
      <c r="O355" s="85" t="s">
        <v>102</v>
      </c>
      <c r="P355" s="185">
        <v>43013</v>
      </c>
      <c r="Q355" s="186" t="s">
        <v>203</v>
      </c>
      <c r="R355" s="186"/>
      <c r="S355" s="186"/>
      <c r="T355" s="187"/>
      <c r="U355" s="188" t="s">
        <v>296</v>
      </c>
      <c r="V355" s="188" t="s">
        <v>205</v>
      </c>
      <c r="W355" s="189" t="s">
        <v>619</v>
      </c>
      <c r="X355" s="189" t="s">
        <v>107</v>
      </c>
      <c r="Y355" s="190" t="s">
        <v>614</v>
      </c>
      <c r="Z355" s="83">
        <v>700</v>
      </c>
      <c r="AA355" s="83" t="s">
        <v>193</v>
      </c>
      <c r="AB355" s="83" t="s">
        <v>181</v>
      </c>
      <c r="AC355" s="83" t="s">
        <v>102</v>
      </c>
      <c r="AD355" s="83" t="s">
        <v>6448</v>
      </c>
      <c r="AE355" s="83" t="s">
        <v>102</v>
      </c>
      <c r="AF355" s="83" t="s">
        <v>102</v>
      </c>
      <c r="AG355" s="83" t="s">
        <v>174</v>
      </c>
      <c r="AH355" s="83" t="s">
        <v>6437</v>
      </c>
      <c r="AI355" s="83" t="s">
        <v>104</v>
      </c>
      <c r="AJ355" s="83" t="s">
        <v>105</v>
      </c>
      <c r="AK355" s="191" t="s">
        <v>6448</v>
      </c>
      <c r="AL355" s="191" t="s">
        <v>102</v>
      </c>
      <c r="AM355" s="191" t="s">
        <v>102</v>
      </c>
      <c r="AN355" s="191" t="s">
        <v>174</v>
      </c>
      <c r="AO355" s="191" t="s">
        <v>6437</v>
      </c>
      <c r="AP355" s="191" t="s">
        <v>104</v>
      </c>
      <c r="AQ355" s="191" t="s">
        <v>105</v>
      </c>
      <c r="AR355" s="191" t="s">
        <v>106</v>
      </c>
      <c r="AS355" s="191" t="s">
        <v>6448</v>
      </c>
      <c r="AT355" s="191" t="s">
        <v>488</v>
      </c>
      <c r="AU355" s="191" t="s">
        <v>6449</v>
      </c>
      <c r="AV355" s="191" t="s">
        <v>104</v>
      </c>
      <c r="AW355" s="191" t="s">
        <v>204</v>
      </c>
      <c r="AX355" s="191"/>
      <c r="AY355" s="192" t="s">
        <v>454</v>
      </c>
      <c r="AZ355" s="192" t="s">
        <v>416</v>
      </c>
      <c r="BA355" s="91" t="s">
        <v>108</v>
      </c>
      <c r="BB355" s="90">
        <v>0</v>
      </c>
      <c r="BC355" s="93" t="s">
        <v>102</v>
      </c>
      <c r="BD355" s="93" t="s">
        <v>102</v>
      </c>
      <c r="BE355" s="93" t="s">
        <v>102</v>
      </c>
      <c r="BF355" s="93" t="s">
        <v>102</v>
      </c>
      <c r="BG355" s="97" t="s">
        <v>108</v>
      </c>
      <c r="BH355" s="93" t="s">
        <v>108</v>
      </c>
      <c r="BI355" s="93" t="s">
        <v>102</v>
      </c>
      <c r="BJ355" s="93" t="s">
        <v>102</v>
      </c>
      <c r="BK355" s="93" t="s">
        <v>102</v>
      </c>
      <c r="BL355" s="93" t="s">
        <v>102</v>
      </c>
      <c r="BM355" s="93" t="s">
        <v>102</v>
      </c>
      <c r="BN355" s="93" t="s">
        <v>102</v>
      </c>
      <c r="BO355" s="93" t="s">
        <v>102</v>
      </c>
      <c r="BP355" s="96" t="s">
        <v>102</v>
      </c>
      <c r="BQ355" s="90">
        <v>0</v>
      </c>
      <c r="BR355" s="93" t="s">
        <v>102</v>
      </c>
      <c r="BS355" s="93" t="s">
        <v>102</v>
      </c>
      <c r="BT355" s="93" t="s">
        <v>102</v>
      </c>
      <c r="BU355" s="93" t="s">
        <v>102</v>
      </c>
      <c r="BV355" s="97" t="s">
        <v>108</v>
      </c>
      <c r="BW355" s="93" t="s">
        <v>108</v>
      </c>
      <c r="BX355" s="95" t="s">
        <v>102</v>
      </c>
      <c r="BY355" s="93" t="s">
        <v>102</v>
      </c>
      <c r="BZ355" s="93" t="s">
        <v>102</v>
      </c>
      <c r="CA355" s="93" t="s">
        <v>102</v>
      </c>
      <c r="CB355" s="93" t="s">
        <v>102</v>
      </c>
      <c r="CC355" s="93" t="s">
        <v>102</v>
      </c>
      <c r="CD355" s="93" t="s">
        <v>102</v>
      </c>
      <c r="CE355" s="193" t="s">
        <v>102</v>
      </c>
      <c r="CF355" s="194" t="s">
        <v>436</v>
      </c>
      <c r="CG355" s="195" t="s">
        <v>6450</v>
      </c>
      <c r="CH355" s="101" t="s">
        <v>310</v>
      </c>
      <c r="CI355" s="102"/>
      <c r="CJ355" s="196" t="s">
        <v>6451</v>
      </c>
      <c r="CK355" s="104" t="s">
        <v>190</v>
      </c>
      <c r="CL355" s="105"/>
      <c r="CM355" s="83" t="s">
        <v>623</v>
      </c>
      <c r="CN355" s="106" t="s">
        <v>624</v>
      </c>
      <c r="CO355" s="197" t="s">
        <v>625</v>
      </c>
      <c r="CP355" s="107"/>
      <c r="CQ355" s="198" t="s">
        <v>474</v>
      </c>
      <c r="CR355" s="198" t="s">
        <v>474</v>
      </c>
      <c r="CS355" s="199"/>
      <c r="CT355" s="83" t="s">
        <v>109</v>
      </c>
      <c r="CU355" s="83" t="s">
        <v>109</v>
      </c>
      <c r="CV355" s="83">
        <v>45</v>
      </c>
      <c r="CW355" s="83" t="s">
        <v>139</v>
      </c>
      <c r="CX355" s="83">
        <v>45</v>
      </c>
      <c r="CY355" s="83" t="s">
        <v>108</v>
      </c>
      <c r="CZ355" s="83">
        <v>465794</v>
      </c>
      <c r="DA355" s="83" t="s">
        <v>581</v>
      </c>
      <c r="DB355" s="83" t="s">
        <v>152</v>
      </c>
      <c r="DC355" s="83" t="s">
        <v>500</v>
      </c>
      <c r="DD355" s="83">
        <v>5115</v>
      </c>
      <c r="DE355" s="83" t="s">
        <v>606</v>
      </c>
      <c r="DF355" s="83" t="s">
        <v>152</v>
      </c>
      <c r="DG355" s="83" t="s">
        <v>500</v>
      </c>
      <c r="DH355" s="83"/>
      <c r="DI355" s="85">
        <v>43646</v>
      </c>
      <c r="DJ355" s="83" t="s">
        <v>584</v>
      </c>
      <c r="DK355" s="83" t="s">
        <v>102</v>
      </c>
      <c r="DL355" s="83" t="s">
        <v>482</v>
      </c>
      <c r="DM355" s="83">
        <v>0</v>
      </c>
      <c r="DN355" s="83" t="s">
        <v>483</v>
      </c>
      <c r="DO355" s="83">
        <v>1</v>
      </c>
      <c r="DP355" s="83">
        <v>1</v>
      </c>
      <c r="DQ355" s="83"/>
      <c r="DR355" s="83" t="s">
        <v>108</v>
      </c>
      <c r="DS355" s="83" t="s">
        <v>497</v>
      </c>
      <c r="DU355" s="215" t="s">
        <v>269</v>
      </c>
      <c r="DV355" s="136">
        <v>1</v>
      </c>
      <c r="DW355" s="136">
        <v>3</v>
      </c>
      <c r="DX355" s="215" t="s">
        <v>269</v>
      </c>
      <c r="DY355" s="215" t="s">
        <v>269</v>
      </c>
      <c r="DZ355" s="215" t="s">
        <v>269</v>
      </c>
      <c r="EA355" s="215" t="s">
        <v>269</v>
      </c>
      <c r="EB355" s="215" t="s">
        <v>269</v>
      </c>
      <c r="EC355" s="215" t="s">
        <v>269</v>
      </c>
      <c r="ED355" s="215" t="s">
        <v>269</v>
      </c>
      <c r="EE355" s="215" t="s">
        <v>269</v>
      </c>
    </row>
    <row r="356" spans="1:135" ht="28.8" x14ac:dyDescent="0.55000000000000004">
      <c r="A356" s="83" t="s">
        <v>130</v>
      </c>
      <c r="B356" s="136">
        <v>374857</v>
      </c>
      <c r="C356" t="s">
        <v>1004</v>
      </c>
      <c r="D356" s="83" t="s">
        <v>228</v>
      </c>
      <c r="E356" s="138">
        <v>567038604073</v>
      </c>
      <c r="F356" s="83" t="s">
        <v>114</v>
      </c>
      <c r="G356" s="85">
        <v>43643</v>
      </c>
      <c r="H356" s="211" t="s">
        <v>98</v>
      </c>
      <c r="I356" s="84" t="s">
        <v>610</v>
      </c>
      <c r="J356" s="207" t="s">
        <v>627</v>
      </c>
      <c r="K356" s="208" t="s">
        <v>630</v>
      </c>
      <c r="L356" s="83" t="s">
        <v>108</v>
      </c>
      <c r="M356" s="184">
        <v>24496</v>
      </c>
      <c r="N356" s="184"/>
      <c r="O356" s="85" t="s">
        <v>102</v>
      </c>
      <c r="P356" s="185">
        <v>42491</v>
      </c>
      <c r="Q356" s="186" t="s">
        <v>203</v>
      </c>
      <c r="R356" s="186"/>
      <c r="S356" s="186"/>
      <c r="T356" s="187"/>
      <c r="U356" s="188" t="s">
        <v>296</v>
      </c>
      <c r="V356" s="188" t="s">
        <v>297</v>
      </c>
      <c r="W356" s="188" t="s">
        <v>297</v>
      </c>
      <c r="X356" s="189" t="s">
        <v>167</v>
      </c>
      <c r="Y356" s="190"/>
      <c r="Z356" s="83">
        <v>700</v>
      </c>
      <c r="AA356" s="83" t="s">
        <v>193</v>
      </c>
      <c r="AB356" s="83" t="s">
        <v>181</v>
      </c>
      <c r="AC356" s="83" t="s">
        <v>102</v>
      </c>
      <c r="AD356" s="83" t="s">
        <v>6452</v>
      </c>
      <c r="AE356" s="83" t="s">
        <v>102</v>
      </c>
      <c r="AF356" s="83" t="s">
        <v>102</v>
      </c>
      <c r="AG356" s="83" t="s">
        <v>119</v>
      </c>
      <c r="AH356" s="83" t="s">
        <v>6453</v>
      </c>
      <c r="AI356" s="83" t="s">
        <v>104</v>
      </c>
      <c r="AJ356" s="83" t="s">
        <v>105</v>
      </c>
      <c r="AK356" s="191" t="s">
        <v>6452</v>
      </c>
      <c r="AL356" s="191" t="s">
        <v>102</v>
      </c>
      <c r="AM356" s="191" t="s">
        <v>102</v>
      </c>
      <c r="AN356" s="191" t="s">
        <v>119</v>
      </c>
      <c r="AO356" s="191" t="s">
        <v>6453</v>
      </c>
      <c r="AP356" s="191" t="s">
        <v>104</v>
      </c>
      <c r="AQ356" s="191" t="s">
        <v>105</v>
      </c>
      <c r="AR356" s="191" t="s">
        <v>106</v>
      </c>
      <c r="AS356" s="191" t="s">
        <v>6452</v>
      </c>
      <c r="AT356" s="191" t="s">
        <v>485</v>
      </c>
      <c r="AU356" s="191" t="s">
        <v>6453</v>
      </c>
      <c r="AV356" s="191" t="s">
        <v>104</v>
      </c>
      <c r="AW356" s="191" t="s">
        <v>204</v>
      </c>
      <c r="AX356" s="191"/>
      <c r="AY356" s="192" t="s">
        <v>454</v>
      </c>
      <c r="AZ356" s="192" t="s">
        <v>416</v>
      </c>
      <c r="BA356" s="91" t="s">
        <v>108</v>
      </c>
      <c r="BB356" s="90">
        <v>0</v>
      </c>
      <c r="BC356" s="93" t="s">
        <v>102</v>
      </c>
      <c r="BD356" s="93" t="s">
        <v>102</v>
      </c>
      <c r="BE356" s="93" t="s">
        <v>102</v>
      </c>
      <c r="BF356" s="93" t="s">
        <v>102</v>
      </c>
      <c r="BG356" s="97" t="s">
        <v>108</v>
      </c>
      <c r="BH356" s="93" t="s">
        <v>108</v>
      </c>
      <c r="BI356" s="93" t="s">
        <v>102</v>
      </c>
      <c r="BJ356" s="93" t="s">
        <v>102</v>
      </c>
      <c r="BK356" s="93" t="s">
        <v>102</v>
      </c>
      <c r="BL356" s="93" t="s">
        <v>102</v>
      </c>
      <c r="BM356" s="93" t="s">
        <v>102</v>
      </c>
      <c r="BN356" s="93" t="s">
        <v>102</v>
      </c>
      <c r="BO356" s="93" t="s">
        <v>102</v>
      </c>
      <c r="BP356" s="96" t="s">
        <v>102</v>
      </c>
      <c r="BQ356" s="90">
        <v>0</v>
      </c>
      <c r="BR356" s="93" t="s">
        <v>102</v>
      </c>
      <c r="BS356" s="93" t="s">
        <v>102</v>
      </c>
      <c r="BT356" s="93" t="s">
        <v>102</v>
      </c>
      <c r="BU356" s="93" t="s">
        <v>102</v>
      </c>
      <c r="BV356" s="97" t="s">
        <v>108</v>
      </c>
      <c r="BW356" s="93" t="s">
        <v>108</v>
      </c>
      <c r="BX356" s="95" t="s">
        <v>102</v>
      </c>
      <c r="BY356" s="93" t="s">
        <v>102</v>
      </c>
      <c r="BZ356" s="93" t="s">
        <v>102</v>
      </c>
      <c r="CA356" s="93" t="s">
        <v>102</v>
      </c>
      <c r="CB356" s="93" t="s">
        <v>102</v>
      </c>
      <c r="CC356" s="93" t="s">
        <v>102</v>
      </c>
      <c r="CD356" s="93" t="s">
        <v>102</v>
      </c>
      <c r="CE356" s="193" t="s">
        <v>102</v>
      </c>
      <c r="CF356" s="194" t="s">
        <v>436</v>
      </c>
      <c r="CG356" s="195" t="s">
        <v>6454</v>
      </c>
      <c r="CH356" s="101" t="s">
        <v>563</v>
      </c>
      <c r="CI356" s="102"/>
      <c r="CJ356" s="196" t="s">
        <v>577</v>
      </c>
      <c r="CK356" s="104" t="s">
        <v>190</v>
      </c>
      <c r="CL356" s="105"/>
      <c r="CM356" s="83" t="s">
        <v>578</v>
      </c>
      <c r="CN356" s="106" t="s">
        <v>108</v>
      </c>
      <c r="CO356" s="197" t="s">
        <v>566</v>
      </c>
      <c r="CP356" s="107"/>
      <c r="CQ356" s="198" t="s">
        <v>107</v>
      </c>
      <c r="CR356" s="198" t="s">
        <v>107</v>
      </c>
      <c r="CS356" s="199"/>
      <c r="CT356" s="83" t="s">
        <v>109</v>
      </c>
      <c r="CU356" s="83" t="s">
        <v>109</v>
      </c>
      <c r="CV356" s="83">
        <v>41</v>
      </c>
      <c r="CW356" s="83" t="s">
        <v>270</v>
      </c>
      <c r="CX356" s="83">
        <v>41</v>
      </c>
      <c r="CY356" s="83" t="s">
        <v>108</v>
      </c>
      <c r="CZ356" s="83">
        <v>467113.5</v>
      </c>
      <c r="DA356" s="83" t="s">
        <v>6455</v>
      </c>
      <c r="DB356" s="83" t="s">
        <v>118</v>
      </c>
      <c r="DC356" s="83" t="s">
        <v>108</v>
      </c>
      <c r="DD356" s="83">
        <v>3841</v>
      </c>
      <c r="DE356" s="83" t="s">
        <v>173</v>
      </c>
      <c r="DF356" s="83" t="s">
        <v>118</v>
      </c>
      <c r="DG356" s="83" t="s">
        <v>500</v>
      </c>
      <c r="DH356" s="83"/>
      <c r="DI356" s="85">
        <v>43646</v>
      </c>
      <c r="DJ356" s="83" t="s">
        <v>584</v>
      </c>
      <c r="DK356" s="83" t="s">
        <v>102</v>
      </c>
      <c r="DL356" s="83" t="s">
        <v>482</v>
      </c>
      <c r="DM356" s="83">
        <v>0</v>
      </c>
      <c r="DN356" s="83" t="s">
        <v>483</v>
      </c>
      <c r="DO356" s="83">
        <v>1</v>
      </c>
      <c r="DP356" s="83">
        <v>2</v>
      </c>
      <c r="DQ356" s="83"/>
      <c r="DR356" s="83" t="s">
        <v>108</v>
      </c>
      <c r="DS356" s="83" t="s">
        <v>497</v>
      </c>
      <c r="DU356" s="215" t="s">
        <v>269</v>
      </c>
      <c r="DV356" s="136">
        <v>1</v>
      </c>
      <c r="DW356" s="136">
        <v>3</v>
      </c>
      <c r="DX356" s="215" t="s">
        <v>269</v>
      </c>
      <c r="DY356" s="215" t="s">
        <v>269</v>
      </c>
      <c r="DZ356" s="215" t="s">
        <v>269</v>
      </c>
      <c r="EA356" s="215" t="s">
        <v>269</v>
      </c>
      <c r="EB356" s="215" t="s">
        <v>269</v>
      </c>
      <c r="EC356" s="215" t="s">
        <v>269</v>
      </c>
      <c r="ED356" s="215" t="s">
        <v>269</v>
      </c>
      <c r="EE356" s="215" t="s">
        <v>269</v>
      </c>
    </row>
    <row r="357" spans="1:135" ht="57.6" x14ac:dyDescent="0.55000000000000004">
      <c r="A357" s="83" t="s">
        <v>130</v>
      </c>
      <c r="B357" s="136">
        <v>366985</v>
      </c>
      <c r="C357" t="s">
        <v>1005</v>
      </c>
      <c r="D357" s="83" t="s">
        <v>228</v>
      </c>
      <c r="E357" s="138">
        <v>166853716104</v>
      </c>
      <c r="F357" s="83" t="s">
        <v>143</v>
      </c>
      <c r="G357" s="85">
        <v>43620</v>
      </c>
      <c r="H357" s="83" t="s">
        <v>98</v>
      </c>
      <c r="I357" s="84" t="s">
        <v>612</v>
      </c>
      <c r="J357" s="207" t="s">
        <v>628</v>
      </c>
      <c r="K357" s="208" t="s">
        <v>633</v>
      </c>
      <c r="L357" s="83" t="s">
        <v>108</v>
      </c>
      <c r="M357" s="184" t="s">
        <v>102</v>
      </c>
      <c r="N357" s="184" t="s">
        <v>556</v>
      </c>
      <c r="O357" s="85" t="s">
        <v>102</v>
      </c>
      <c r="P357" s="185">
        <v>42491</v>
      </c>
      <c r="Q357" s="186" t="s">
        <v>202</v>
      </c>
      <c r="R357" s="186" t="s">
        <v>613</v>
      </c>
      <c r="S357" s="186"/>
      <c r="T357" s="187"/>
      <c r="U357" s="188" t="s">
        <v>295</v>
      </c>
      <c r="V357" s="188" t="s">
        <v>205</v>
      </c>
      <c r="W357" s="188" t="s">
        <v>295</v>
      </c>
      <c r="X357" s="189" t="s">
        <v>107</v>
      </c>
      <c r="Y357" s="190" t="s">
        <v>614</v>
      </c>
      <c r="Z357" s="83">
        <v>700</v>
      </c>
      <c r="AA357" s="83" t="s">
        <v>193</v>
      </c>
      <c r="AB357" s="83" t="s">
        <v>181</v>
      </c>
      <c r="AC357" s="83" t="s">
        <v>102</v>
      </c>
      <c r="AD357" s="83" t="s">
        <v>6456</v>
      </c>
      <c r="AE357" s="83" t="s">
        <v>6457</v>
      </c>
      <c r="AF357" s="83" t="s">
        <v>102</v>
      </c>
      <c r="AG357" s="83" t="s">
        <v>175</v>
      </c>
      <c r="AH357" s="83" t="s">
        <v>6458</v>
      </c>
      <c r="AI357" s="83" t="s">
        <v>104</v>
      </c>
      <c r="AJ357" s="83" t="s">
        <v>105</v>
      </c>
      <c r="AK357" s="191" t="s">
        <v>6456</v>
      </c>
      <c r="AL357" s="191" t="s">
        <v>6457</v>
      </c>
      <c r="AM357" s="191" t="s">
        <v>102</v>
      </c>
      <c r="AN357" s="191" t="s">
        <v>175</v>
      </c>
      <c r="AO357" s="191" t="s">
        <v>6458</v>
      </c>
      <c r="AP357" s="191" t="s">
        <v>104</v>
      </c>
      <c r="AQ357" s="191" t="s">
        <v>105</v>
      </c>
      <c r="AR357" s="191" t="s">
        <v>106</v>
      </c>
      <c r="AS357" s="191"/>
      <c r="AT357" s="191"/>
      <c r="AU357" s="191"/>
      <c r="AV357" s="191"/>
      <c r="AW357" s="191"/>
      <c r="AX357" s="191" t="s">
        <v>575</v>
      </c>
      <c r="AY357" s="192" t="s">
        <v>454</v>
      </c>
      <c r="AZ357" s="192" t="s">
        <v>108</v>
      </c>
      <c r="BA357" s="91" t="s">
        <v>108</v>
      </c>
      <c r="BB357" s="90">
        <v>0</v>
      </c>
      <c r="BC357" s="93" t="s">
        <v>102</v>
      </c>
      <c r="BD357" s="93" t="s">
        <v>102</v>
      </c>
      <c r="BE357" s="93" t="s">
        <v>102</v>
      </c>
      <c r="BF357" s="93" t="s">
        <v>102</v>
      </c>
      <c r="BG357" s="97" t="s">
        <v>108</v>
      </c>
      <c r="BH357" s="93" t="s">
        <v>108</v>
      </c>
      <c r="BI357" s="93" t="s">
        <v>102</v>
      </c>
      <c r="BJ357" s="93" t="s">
        <v>102</v>
      </c>
      <c r="BK357" s="93" t="s">
        <v>102</v>
      </c>
      <c r="BL357" s="93" t="s">
        <v>102</v>
      </c>
      <c r="BM357" s="93" t="s">
        <v>102</v>
      </c>
      <c r="BN357" s="93" t="s">
        <v>102</v>
      </c>
      <c r="BO357" s="93" t="s">
        <v>102</v>
      </c>
      <c r="BP357" s="96" t="s">
        <v>102</v>
      </c>
      <c r="BQ357" s="90">
        <v>0</v>
      </c>
      <c r="BR357" s="93" t="s">
        <v>102</v>
      </c>
      <c r="BS357" s="93" t="s">
        <v>102</v>
      </c>
      <c r="BT357" s="93" t="s">
        <v>102</v>
      </c>
      <c r="BU357" s="93" t="s">
        <v>102</v>
      </c>
      <c r="BV357" s="97" t="s">
        <v>108</v>
      </c>
      <c r="BW357" s="93" t="s">
        <v>108</v>
      </c>
      <c r="BX357" s="95" t="s">
        <v>102</v>
      </c>
      <c r="BY357" s="93" t="s">
        <v>102</v>
      </c>
      <c r="BZ357" s="93" t="s">
        <v>102</v>
      </c>
      <c r="CA357" s="93" t="s">
        <v>102</v>
      </c>
      <c r="CB357" s="93" t="s">
        <v>102</v>
      </c>
      <c r="CC357" s="93" t="s">
        <v>102</v>
      </c>
      <c r="CD357" s="93" t="s">
        <v>102</v>
      </c>
      <c r="CE357" s="193" t="s">
        <v>102</v>
      </c>
      <c r="CF357" s="194" t="s">
        <v>508</v>
      </c>
      <c r="CG357" s="195" t="s">
        <v>102</v>
      </c>
      <c r="CH357" s="101" t="e">
        <v>#N/A</v>
      </c>
      <c r="CI357" s="102" t="s">
        <v>580</v>
      </c>
      <c r="CJ357" s="196" t="s">
        <v>108</v>
      </c>
      <c r="CK357" s="104" t="s">
        <v>109</v>
      </c>
      <c r="CL357" s="105" t="s">
        <v>579</v>
      </c>
      <c r="CM357" s="83" t="s">
        <v>108</v>
      </c>
      <c r="CN357" s="106" t="s">
        <v>108</v>
      </c>
      <c r="CO357" s="197" t="s">
        <v>108</v>
      </c>
      <c r="CP357" s="107"/>
      <c r="CQ357" s="198" t="s">
        <v>474</v>
      </c>
      <c r="CR357" s="198" t="s">
        <v>474</v>
      </c>
      <c r="CS357" s="199" t="s">
        <v>616</v>
      </c>
      <c r="CT357" s="83" t="s">
        <v>109</v>
      </c>
      <c r="CU357" s="83" t="s">
        <v>109</v>
      </c>
      <c r="CV357" s="83">
        <v>53</v>
      </c>
      <c r="CW357" s="83" t="s">
        <v>112</v>
      </c>
      <c r="CX357" s="83">
        <v>53</v>
      </c>
      <c r="CY357" s="83" t="s">
        <v>6459</v>
      </c>
      <c r="CZ357" s="83">
        <v>468433</v>
      </c>
      <c r="DA357" s="83" t="s">
        <v>138</v>
      </c>
      <c r="DB357" s="83" t="s">
        <v>124</v>
      </c>
      <c r="DC357" s="83" t="s">
        <v>501</v>
      </c>
      <c r="DD357" s="83">
        <v>4127</v>
      </c>
      <c r="DE357" s="83" t="s">
        <v>582</v>
      </c>
      <c r="DF357" s="83" t="s">
        <v>145</v>
      </c>
      <c r="DG357" s="83" t="s">
        <v>501</v>
      </c>
      <c r="DH357" s="83" t="s">
        <v>582</v>
      </c>
      <c r="DI357" s="85">
        <v>43646</v>
      </c>
      <c r="DJ357" s="83" t="s">
        <v>584</v>
      </c>
      <c r="DK357" s="83" t="s">
        <v>102</v>
      </c>
      <c r="DL357" s="83" t="s">
        <v>482</v>
      </c>
      <c r="DM357" s="83">
        <v>0</v>
      </c>
      <c r="DN357" s="83" t="s">
        <v>238</v>
      </c>
      <c r="DO357" s="83">
        <v>1</v>
      </c>
      <c r="DP357" s="83">
        <v>4</v>
      </c>
      <c r="DQ357" s="83"/>
      <c r="DR357" s="83" t="s">
        <v>108</v>
      </c>
      <c r="DS357" s="83" t="s">
        <v>497</v>
      </c>
      <c r="DU357" s="215" t="s">
        <v>269</v>
      </c>
      <c r="DV357" s="136">
        <v>1</v>
      </c>
      <c r="DW357" s="136">
        <v>3</v>
      </c>
      <c r="DX357" s="215" t="s">
        <v>269</v>
      </c>
      <c r="DY357" s="215" t="s">
        <v>269</v>
      </c>
      <c r="DZ357" s="215" t="s">
        <v>269</v>
      </c>
      <c r="EA357" s="215" t="s">
        <v>269</v>
      </c>
      <c r="EB357" s="215" t="s">
        <v>269</v>
      </c>
      <c r="EC357" s="215" t="s">
        <v>269</v>
      </c>
      <c r="ED357" s="215" t="s">
        <v>269</v>
      </c>
      <c r="EE357" s="215" t="s">
        <v>269</v>
      </c>
    </row>
    <row r="358" spans="1:135" ht="28.8" x14ac:dyDescent="0.55000000000000004">
      <c r="A358" s="83" t="s">
        <v>130</v>
      </c>
      <c r="B358" s="136">
        <v>789545</v>
      </c>
      <c r="C358" t="s">
        <v>1006</v>
      </c>
      <c r="D358" s="83" t="s">
        <v>228</v>
      </c>
      <c r="E358" s="138">
        <v>463395972514</v>
      </c>
      <c r="F358" s="83" t="s">
        <v>114</v>
      </c>
      <c r="G358" s="85">
        <v>43634</v>
      </c>
      <c r="H358" s="83" t="s">
        <v>98</v>
      </c>
      <c r="I358" s="84" t="s">
        <v>618</v>
      </c>
      <c r="J358" s="207" t="s">
        <v>629</v>
      </c>
      <c r="K358" s="208" t="s">
        <v>634</v>
      </c>
      <c r="L358" s="83" t="s">
        <v>108</v>
      </c>
      <c r="M358" s="184">
        <v>27586</v>
      </c>
      <c r="N358" s="184"/>
      <c r="O358" s="85" t="s">
        <v>102</v>
      </c>
      <c r="P358" s="185">
        <v>43013</v>
      </c>
      <c r="Q358" s="186" t="s">
        <v>203</v>
      </c>
      <c r="R358" s="186"/>
      <c r="S358" s="186"/>
      <c r="T358" s="187"/>
      <c r="U358" s="188" t="s">
        <v>296</v>
      </c>
      <c r="V358" s="188" t="s">
        <v>205</v>
      </c>
      <c r="W358" s="189" t="s">
        <v>619</v>
      </c>
      <c r="X358" s="189" t="s">
        <v>107</v>
      </c>
      <c r="Y358" s="190" t="s">
        <v>614</v>
      </c>
      <c r="Z358" s="83">
        <v>700</v>
      </c>
      <c r="AA358" s="83" t="s">
        <v>193</v>
      </c>
      <c r="AB358" s="83" t="s">
        <v>181</v>
      </c>
      <c r="AC358" s="83" t="s">
        <v>102</v>
      </c>
      <c r="AD358" s="83" t="s">
        <v>6460</v>
      </c>
      <c r="AE358" s="83" t="s">
        <v>102</v>
      </c>
      <c r="AF358" s="83" t="s">
        <v>102</v>
      </c>
      <c r="AG358" s="83" t="s">
        <v>174</v>
      </c>
      <c r="AH358" s="83" t="s">
        <v>6449</v>
      </c>
      <c r="AI358" s="83" t="s">
        <v>104</v>
      </c>
      <c r="AJ358" s="83" t="s">
        <v>105</v>
      </c>
      <c r="AK358" s="191" t="s">
        <v>6460</v>
      </c>
      <c r="AL358" s="191" t="s">
        <v>102</v>
      </c>
      <c r="AM358" s="191" t="s">
        <v>102</v>
      </c>
      <c r="AN358" s="191" t="s">
        <v>174</v>
      </c>
      <c r="AO358" s="191" t="s">
        <v>6449</v>
      </c>
      <c r="AP358" s="191" t="s">
        <v>104</v>
      </c>
      <c r="AQ358" s="191" t="s">
        <v>105</v>
      </c>
      <c r="AR358" s="191" t="s">
        <v>106</v>
      </c>
      <c r="AS358" s="191" t="s">
        <v>6460</v>
      </c>
      <c r="AT358" s="191" t="s">
        <v>488</v>
      </c>
      <c r="AU358" s="191" t="s">
        <v>6461</v>
      </c>
      <c r="AV358" s="191" t="s">
        <v>104</v>
      </c>
      <c r="AW358" s="191" t="s">
        <v>204</v>
      </c>
      <c r="AX358" s="191"/>
      <c r="AY358" s="192" t="s">
        <v>454</v>
      </c>
      <c r="AZ358" s="192" t="s">
        <v>416</v>
      </c>
      <c r="BA358" s="91" t="s">
        <v>108</v>
      </c>
      <c r="BB358" s="90">
        <v>0</v>
      </c>
      <c r="BC358" s="93" t="s">
        <v>102</v>
      </c>
      <c r="BD358" s="93" t="s">
        <v>102</v>
      </c>
      <c r="BE358" s="93" t="s">
        <v>102</v>
      </c>
      <c r="BF358" s="93" t="s">
        <v>102</v>
      </c>
      <c r="BG358" s="97" t="s">
        <v>108</v>
      </c>
      <c r="BH358" s="93" t="s">
        <v>108</v>
      </c>
      <c r="BI358" s="93" t="s">
        <v>102</v>
      </c>
      <c r="BJ358" s="93" t="s">
        <v>102</v>
      </c>
      <c r="BK358" s="93" t="s">
        <v>102</v>
      </c>
      <c r="BL358" s="93" t="s">
        <v>102</v>
      </c>
      <c r="BM358" s="93" t="s">
        <v>102</v>
      </c>
      <c r="BN358" s="93" t="s">
        <v>102</v>
      </c>
      <c r="BO358" s="93" t="s">
        <v>102</v>
      </c>
      <c r="BP358" s="96" t="s">
        <v>102</v>
      </c>
      <c r="BQ358" s="90">
        <v>0</v>
      </c>
      <c r="BR358" s="93" t="s">
        <v>102</v>
      </c>
      <c r="BS358" s="93" t="s">
        <v>102</v>
      </c>
      <c r="BT358" s="93" t="s">
        <v>102</v>
      </c>
      <c r="BU358" s="93" t="s">
        <v>102</v>
      </c>
      <c r="BV358" s="97" t="s">
        <v>108</v>
      </c>
      <c r="BW358" s="93" t="s">
        <v>108</v>
      </c>
      <c r="BX358" s="95" t="s">
        <v>102</v>
      </c>
      <c r="BY358" s="93" t="s">
        <v>102</v>
      </c>
      <c r="BZ358" s="93" t="s">
        <v>102</v>
      </c>
      <c r="CA358" s="93" t="s">
        <v>102</v>
      </c>
      <c r="CB358" s="93" t="s">
        <v>102</v>
      </c>
      <c r="CC358" s="93" t="s">
        <v>102</v>
      </c>
      <c r="CD358" s="93" t="s">
        <v>102</v>
      </c>
      <c r="CE358" s="193" t="s">
        <v>102</v>
      </c>
      <c r="CF358" s="194" t="s">
        <v>436</v>
      </c>
      <c r="CG358" s="195" t="s">
        <v>6462</v>
      </c>
      <c r="CH358" s="101" t="s">
        <v>310</v>
      </c>
      <c r="CI358" s="102"/>
      <c r="CJ358" s="196" t="s">
        <v>6463</v>
      </c>
      <c r="CK358" s="104" t="s">
        <v>190</v>
      </c>
      <c r="CL358" s="105"/>
      <c r="CM358" s="83" t="s">
        <v>623</v>
      </c>
      <c r="CN358" s="106" t="s">
        <v>624</v>
      </c>
      <c r="CO358" s="197" t="s">
        <v>625</v>
      </c>
      <c r="CP358" s="107"/>
      <c r="CQ358" s="198" t="s">
        <v>474</v>
      </c>
      <c r="CR358" s="198" t="s">
        <v>474</v>
      </c>
      <c r="CS358" s="199"/>
      <c r="CT358" s="83" t="s">
        <v>109</v>
      </c>
      <c r="CU358" s="83" t="s">
        <v>109</v>
      </c>
      <c r="CV358" s="83">
        <v>7</v>
      </c>
      <c r="CW358" s="83" t="s">
        <v>139</v>
      </c>
      <c r="CX358" s="83">
        <v>7</v>
      </c>
      <c r="CY358" s="83" t="s">
        <v>108</v>
      </c>
      <c r="CZ358" s="83">
        <v>469752.5</v>
      </c>
      <c r="DA358" s="83" t="s">
        <v>581</v>
      </c>
      <c r="DB358" s="83" t="s">
        <v>152</v>
      </c>
      <c r="DC358" s="83" t="s">
        <v>500</v>
      </c>
      <c r="DD358" s="83">
        <v>2917</v>
      </c>
      <c r="DE358" s="83" t="s">
        <v>606</v>
      </c>
      <c r="DF358" s="83" t="s">
        <v>152</v>
      </c>
      <c r="DG358" s="83" t="s">
        <v>500</v>
      </c>
      <c r="DH358" s="83"/>
      <c r="DI358" s="85">
        <v>43646</v>
      </c>
      <c r="DJ358" s="83" t="s">
        <v>584</v>
      </c>
      <c r="DK358" s="83" t="s">
        <v>102</v>
      </c>
      <c r="DL358" s="83" t="s">
        <v>482</v>
      </c>
      <c r="DM358" s="83">
        <v>0</v>
      </c>
      <c r="DN358" s="83" t="s">
        <v>483</v>
      </c>
      <c r="DO358" s="83">
        <v>1</v>
      </c>
      <c r="DP358" s="83">
        <v>1</v>
      </c>
      <c r="DQ358" s="83"/>
      <c r="DR358" s="83" t="s">
        <v>108</v>
      </c>
      <c r="DS358" s="83" t="s">
        <v>497</v>
      </c>
      <c r="DU358" s="215" t="s">
        <v>269</v>
      </c>
      <c r="DV358" s="136">
        <v>1</v>
      </c>
      <c r="DW358" s="136">
        <v>3</v>
      </c>
      <c r="DX358" s="215" t="s">
        <v>269</v>
      </c>
      <c r="DY358" s="215" t="s">
        <v>269</v>
      </c>
      <c r="DZ358" s="215" t="s">
        <v>269</v>
      </c>
      <c r="EA358" s="215" t="s">
        <v>269</v>
      </c>
      <c r="EB358" s="215" t="s">
        <v>269</v>
      </c>
      <c r="EC358" s="215" t="s">
        <v>269</v>
      </c>
      <c r="ED358" s="215" t="s">
        <v>269</v>
      </c>
      <c r="EE358" s="215" t="s">
        <v>269</v>
      </c>
    </row>
    <row r="359" spans="1:135" ht="28.8" x14ac:dyDescent="0.55000000000000004">
      <c r="A359" s="83" t="s">
        <v>130</v>
      </c>
      <c r="B359" s="136">
        <v>165572</v>
      </c>
      <c r="C359" t="s">
        <v>1007</v>
      </c>
      <c r="D359" s="83" t="s">
        <v>228</v>
      </c>
      <c r="E359" s="138">
        <v>416947236161</v>
      </c>
      <c r="F359" s="83" t="s">
        <v>114</v>
      </c>
      <c r="G359" s="85">
        <v>43643</v>
      </c>
      <c r="H359" s="211" t="s">
        <v>98</v>
      </c>
      <c r="I359" s="84" t="s">
        <v>610</v>
      </c>
      <c r="J359" s="207" t="s">
        <v>627</v>
      </c>
      <c r="K359" s="208" t="s">
        <v>630</v>
      </c>
      <c r="L359" s="83" t="s">
        <v>108</v>
      </c>
      <c r="M359" s="184">
        <v>24497</v>
      </c>
      <c r="N359" s="184"/>
      <c r="O359" s="85" t="s">
        <v>102</v>
      </c>
      <c r="P359" s="185">
        <v>42491</v>
      </c>
      <c r="Q359" s="186" t="s">
        <v>203</v>
      </c>
      <c r="R359" s="186"/>
      <c r="S359" s="186"/>
      <c r="T359" s="187"/>
      <c r="U359" s="188" t="s">
        <v>296</v>
      </c>
      <c r="V359" s="188" t="s">
        <v>297</v>
      </c>
      <c r="W359" s="188" t="s">
        <v>297</v>
      </c>
      <c r="X359" s="189" t="s">
        <v>167</v>
      </c>
      <c r="Y359" s="190"/>
      <c r="Z359" s="83">
        <v>700</v>
      </c>
      <c r="AA359" s="83" t="s">
        <v>193</v>
      </c>
      <c r="AB359" s="83" t="s">
        <v>181</v>
      </c>
      <c r="AC359" s="83" t="s">
        <v>102</v>
      </c>
      <c r="AD359" s="83" t="s">
        <v>6464</v>
      </c>
      <c r="AE359" s="83" t="s">
        <v>102</v>
      </c>
      <c r="AF359" s="83" t="s">
        <v>102</v>
      </c>
      <c r="AG359" s="83" t="s">
        <v>119</v>
      </c>
      <c r="AH359" s="83" t="s">
        <v>6465</v>
      </c>
      <c r="AI359" s="83" t="s">
        <v>104</v>
      </c>
      <c r="AJ359" s="83" t="s">
        <v>105</v>
      </c>
      <c r="AK359" s="191" t="s">
        <v>6464</v>
      </c>
      <c r="AL359" s="191" t="s">
        <v>102</v>
      </c>
      <c r="AM359" s="191" t="s">
        <v>102</v>
      </c>
      <c r="AN359" s="191" t="s">
        <v>119</v>
      </c>
      <c r="AO359" s="191" t="s">
        <v>6465</v>
      </c>
      <c r="AP359" s="191" t="s">
        <v>104</v>
      </c>
      <c r="AQ359" s="191" t="s">
        <v>105</v>
      </c>
      <c r="AR359" s="191" t="s">
        <v>106</v>
      </c>
      <c r="AS359" s="191" t="s">
        <v>6464</v>
      </c>
      <c r="AT359" s="191" t="s">
        <v>485</v>
      </c>
      <c r="AU359" s="191" t="s">
        <v>6465</v>
      </c>
      <c r="AV359" s="191" t="s">
        <v>104</v>
      </c>
      <c r="AW359" s="191" t="s">
        <v>204</v>
      </c>
      <c r="AX359" s="191"/>
      <c r="AY359" s="192" t="s">
        <v>454</v>
      </c>
      <c r="AZ359" s="192" t="s">
        <v>416</v>
      </c>
      <c r="BA359" s="91" t="s">
        <v>108</v>
      </c>
      <c r="BB359" s="90">
        <v>0</v>
      </c>
      <c r="BC359" s="93" t="s">
        <v>102</v>
      </c>
      <c r="BD359" s="93" t="s">
        <v>102</v>
      </c>
      <c r="BE359" s="93" t="s">
        <v>102</v>
      </c>
      <c r="BF359" s="93" t="s">
        <v>102</v>
      </c>
      <c r="BG359" s="97" t="s">
        <v>108</v>
      </c>
      <c r="BH359" s="93" t="s">
        <v>108</v>
      </c>
      <c r="BI359" s="93" t="s">
        <v>102</v>
      </c>
      <c r="BJ359" s="93" t="s">
        <v>102</v>
      </c>
      <c r="BK359" s="93" t="s">
        <v>102</v>
      </c>
      <c r="BL359" s="93" t="s">
        <v>102</v>
      </c>
      <c r="BM359" s="93" t="s">
        <v>102</v>
      </c>
      <c r="BN359" s="93" t="s">
        <v>102</v>
      </c>
      <c r="BO359" s="93" t="s">
        <v>102</v>
      </c>
      <c r="BP359" s="96" t="s">
        <v>102</v>
      </c>
      <c r="BQ359" s="90">
        <v>0</v>
      </c>
      <c r="BR359" s="93" t="s">
        <v>102</v>
      </c>
      <c r="BS359" s="93" t="s">
        <v>102</v>
      </c>
      <c r="BT359" s="93" t="s">
        <v>102</v>
      </c>
      <c r="BU359" s="93" t="s">
        <v>102</v>
      </c>
      <c r="BV359" s="97" t="s">
        <v>108</v>
      </c>
      <c r="BW359" s="93" t="s">
        <v>108</v>
      </c>
      <c r="BX359" s="95" t="s">
        <v>102</v>
      </c>
      <c r="BY359" s="93" t="s">
        <v>102</v>
      </c>
      <c r="BZ359" s="93" t="s">
        <v>102</v>
      </c>
      <c r="CA359" s="93" t="s">
        <v>102</v>
      </c>
      <c r="CB359" s="93" t="s">
        <v>102</v>
      </c>
      <c r="CC359" s="93" t="s">
        <v>102</v>
      </c>
      <c r="CD359" s="93" t="s">
        <v>102</v>
      </c>
      <c r="CE359" s="193" t="s">
        <v>102</v>
      </c>
      <c r="CF359" s="194" t="s">
        <v>436</v>
      </c>
      <c r="CG359" s="195" t="s">
        <v>6466</v>
      </c>
      <c r="CH359" s="101" t="s">
        <v>563</v>
      </c>
      <c r="CI359" s="102"/>
      <c r="CJ359" s="196" t="s">
        <v>577</v>
      </c>
      <c r="CK359" s="104" t="s">
        <v>190</v>
      </c>
      <c r="CL359" s="105"/>
      <c r="CM359" s="83" t="s">
        <v>578</v>
      </c>
      <c r="CN359" s="106" t="s">
        <v>108</v>
      </c>
      <c r="CO359" s="197" t="s">
        <v>566</v>
      </c>
      <c r="CP359" s="107"/>
      <c r="CQ359" s="198" t="s">
        <v>107</v>
      </c>
      <c r="CR359" s="198" t="s">
        <v>107</v>
      </c>
      <c r="CS359" s="199"/>
      <c r="CT359" s="83" t="s">
        <v>109</v>
      </c>
      <c r="CU359" s="83" t="s">
        <v>109</v>
      </c>
      <c r="CV359" s="83">
        <v>5</v>
      </c>
      <c r="CW359" s="83" t="s">
        <v>270</v>
      </c>
      <c r="CX359" s="83">
        <v>5</v>
      </c>
      <c r="CY359" s="83" t="s">
        <v>108</v>
      </c>
      <c r="CZ359" s="83">
        <v>471072</v>
      </c>
      <c r="DA359" s="83" t="s">
        <v>6467</v>
      </c>
      <c r="DB359" s="83" t="s">
        <v>118</v>
      </c>
      <c r="DC359" s="83" t="s">
        <v>108</v>
      </c>
      <c r="DD359" s="83">
        <v>1511</v>
      </c>
      <c r="DE359" s="83" t="s">
        <v>173</v>
      </c>
      <c r="DF359" s="83" t="s">
        <v>118</v>
      </c>
      <c r="DG359" s="83" t="s">
        <v>500</v>
      </c>
      <c r="DH359" s="83"/>
      <c r="DI359" s="85">
        <v>43646</v>
      </c>
      <c r="DJ359" s="83" t="s">
        <v>584</v>
      </c>
      <c r="DK359" s="83" t="s">
        <v>102</v>
      </c>
      <c r="DL359" s="83" t="s">
        <v>482</v>
      </c>
      <c r="DM359" s="83">
        <v>0</v>
      </c>
      <c r="DN359" s="83" t="s">
        <v>483</v>
      </c>
      <c r="DO359" s="83">
        <v>1</v>
      </c>
      <c r="DP359" s="83">
        <v>2</v>
      </c>
      <c r="DQ359" s="83"/>
      <c r="DR359" s="83" t="s">
        <v>108</v>
      </c>
      <c r="DS359" s="83" t="s">
        <v>497</v>
      </c>
      <c r="DU359" s="215" t="s">
        <v>269</v>
      </c>
      <c r="DV359" s="136">
        <v>1</v>
      </c>
      <c r="DW359" s="136">
        <v>3</v>
      </c>
      <c r="DX359" s="215" t="s">
        <v>269</v>
      </c>
      <c r="DY359" s="215" t="s">
        <v>269</v>
      </c>
      <c r="DZ359" s="215" t="s">
        <v>269</v>
      </c>
      <c r="EA359" s="215" t="s">
        <v>269</v>
      </c>
      <c r="EB359" s="215" t="s">
        <v>269</v>
      </c>
      <c r="EC359" s="215" t="s">
        <v>269</v>
      </c>
      <c r="ED359" s="215" t="s">
        <v>269</v>
      </c>
      <c r="EE359" s="215" t="s">
        <v>269</v>
      </c>
    </row>
    <row r="360" spans="1:135" ht="57.6" x14ac:dyDescent="0.55000000000000004">
      <c r="A360" s="83" t="s">
        <v>130</v>
      </c>
      <c r="B360" s="136">
        <v>850751</v>
      </c>
      <c r="C360" t="s">
        <v>1008</v>
      </c>
      <c r="D360" s="83" t="s">
        <v>228</v>
      </c>
      <c r="E360" s="138">
        <v>454841012152</v>
      </c>
      <c r="F360" s="83" t="s">
        <v>143</v>
      </c>
      <c r="G360" s="85">
        <v>43620</v>
      </c>
      <c r="H360" s="83" t="s">
        <v>98</v>
      </c>
      <c r="I360" s="84" t="s">
        <v>612</v>
      </c>
      <c r="J360" s="207" t="s">
        <v>628</v>
      </c>
      <c r="K360" s="208" t="s">
        <v>633</v>
      </c>
      <c r="L360" s="83" t="s">
        <v>108</v>
      </c>
      <c r="M360" s="184" t="s">
        <v>102</v>
      </c>
      <c r="N360" s="184" t="s">
        <v>556</v>
      </c>
      <c r="O360" s="85" t="s">
        <v>102</v>
      </c>
      <c r="P360" s="185">
        <v>42491</v>
      </c>
      <c r="Q360" s="186" t="s">
        <v>202</v>
      </c>
      <c r="R360" s="186" t="s">
        <v>613</v>
      </c>
      <c r="S360" s="186"/>
      <c r="T360" s="187"/>
      <c r="U360" s="188" t="s">
        <v>295</v>
      </c>
      <c r="V360" s="188" t="s">
        <v>205</v>
      </c>
      <c r="W360" s="188" t="s">
        <v>295</v>
      </c>
      <c r="X360" s="189" t="s">
        <v>107</v>
      </c>
      <c r="Y360" s="190" t="s">
        <v>614</v>
      </c>
      <c r="Z360" s="83">
        <v>700</v>
      </c>
      <c r="AA360" s="83" t="s">
        <v>193</v>
      </c>
      <c r="AB360" s="83" t="s">
        <v>181</v>
      </c>
      <c r="AC360" s="83" t="s">
        <v>102</v>
      </c>
      <c r="AD360" s="83" t="s">
        <v>6468</v>
      </c>
      <c r="AE360" s="83" t="s">
        <v>6469</v>
      </c>
      <c r="AF360" s="83" t="s">
        <v>102</v>
      </c>
      <c r="AG360" s="83" t="s">
        <v>175</v>
      </c>
      <c r="AH360" s="83" t="s">
        <v>6470</v>
      </c>
      <c r="AI360" s="83" t="s">
        <v>104</v>
      </c>
      <c r="AJ360" s="83" t="s">
        <v>105</v>
      </c>
      <c r="AK360" s="191" t="s">
        <v>6468</v>
      </c>
      <c r="AL360" s="191" t="s">
        <v>6469</v>
      </c>
      <c r="AM360" s="191" t="s">
        <v>102</v>
      </c>
      <c r="AN360" s="191" t="s">
        <v>175</v>
      </c>
      <c r="AO360" s="191" t="s">
        <v>6470</v>
      </c>
      <c r="AP360" s="191" t="s">
        <v>104</v>
      </c>
      <c r="AQ360" s="191" t="s">
        <v>105</v>
      </c>
      <c r="AR360" s="191" t="s">
        <v>106</v>
      </c>
      <c r="AS360" s="191"/>
      <c r="AT360" s="191"/>
      <c r="AU360" s="191"/>
      <c r="AV360" s="191"/>
      <c r="AW360" s="191"/>
      <c r="AX360" s="191" t="s">
        <v>575</v>
      </c>
      <c r="AY360" s="192" t="s">
        <v>454</v>
      </c>
      <c r="AZ360" s="192" t="s">
        <v>108</v>
      </c>
      <c r="BA360" s="91" t="s">
        <v>108</v>
      </c>
      <c r="BB360" s="90">
        <v>0</v>
      </c>
      <c r="BC360" s="93" t="s">
        <v>102</v>
      </c>
      <c r="BD360" s="93" t="s">
        <v>102</v>
      </c>
      <c r="BE360" s="93" t="s">
        <v>102</v>
      </c>
      <c r="BF360" s="93" t="s">
        <v>102</v>
      </c>
      <c r="BG360" s="97" t="s">
        <v>108</v>
      </c>
      <c r="BH360" s="93" t="s">
        <v>108</v>
      </c>
      <c r="BI360" s="93" t="s">
        <v>102</v>
      </c>
      <c r="BJ360" s="93" t="s">
        <v>102</v>
      </c>
      <c r="BK360" s="93" t="s">
        <v>102</v>
      </c>
      <c r="BL360" s="93" t="s">
        <v>102</v>
      </c>
      <c r="BM360" s="93" t="s">
        <v>102</v>
      </c>
      <c r="BN360" s="93" t="s">
        <v>102</v>
      </c>
      <c r="BO360" s="93" t="s">
        <v>102</v>
      </c>
      <c r="BP360" s="96" t="s">
        <v>102</v>
      </c>
      <c r="BQ360" s="90">
        <v>0</v>
      </c>
      <c r="BR360" s="93" t="s">
        <v>102</v>
      </c>
      <c r="BS360" s="93" t="s">
        <v>102</v>
      </c>
      <c r="BT360" s="93" t="s">
        <v>102</v>
      </c>
      <c r="BU360" s="93" t="s">
        <v>102</v>
      </c>
      <c r="BV360" s="97" t="s">
        <v>108</v>
      </c>
      <c r="BW360" s="93" t="s">
        <v>108</v>
      </c>
      <c r="BX360" s="95" t="s">
        <v>102</v>
      </c>
      <c r="BY360" s="93" t="s">
        <v>102</v>
      </c>
      <c r="BZ360" s="93" t="s">
        <v>102</v>
      </c>
      <c r="CA360" s="93" t="s">
        <v>102</v>
      </c>
      <c r="CB360" s="93" t="s">
        <v>102</v>
      </c>
      <c r="CC360" s="93" t="s">
        <v>102</v>
      </c>
      <c r="CD360" s="93" t="s">
        <v>102</v>
      </c>
      <c r="CE360" s="193" t="s">
        <v>102</v>
      </c>
      <c r="CF360" s="194" t="s">
        <v>508</v>
      </c>
      <c r="CG360" s="195" t="s">
        <v>102</v>
      </c>
      <c r="CH360" s="101" t="e">
        <v>#N/A</v>
      </c>
      <c r="CI360" s="102" t="s">
        <v>580</v>
      </c>
      <c r="CJ360" s="196" t="s">
        <v>108</v>
      </c>
      <c r="CK360" s="104" t="s">
        <v>109</v>
      </c>
      <c r="CL360" s="105" t="s">
        <v>579</v>
      </c>
      <c r="CM360" s="83" t="s">
        <v>108</v>
      </c>
      <c r="CN360" s="106" t="s">
        <v>108</v>
      </c>
      <c r="CO360" s="197" t="s">
        <v>108</v>
      </c>
      <c r="CP360" s="107"/>
      <c r="CQ360" s="198" t="s">
        <v>474</v>
      </c>
      <c r="CR360" s="198" t="s">
        <v>474</v>
      </c>
      <c r="CS360" s="199" t="s">
        <v>616</v>
      </c>
      <c r="CT360" s="83" t="s">
        <v>109</v>
      </c>
      <c r="CU360" s="83" t="s">
        <v>109</v>
      </c>
      <c r="CV360" s="83">
        <v>49</v>
      </c>
      <c r="CW360" s="83" t="s">
        <v>112</v>
      </c>
      <c r="CX360" s="83">
        <v>49</v>
      </c>
      <c r="CY360" s="83" t="s">
        <v>6471</v>
      </c>
      <c r="CZ360" s="83">
        <v>472391.5</v>
      </c>
      <c r="DA360" s="83" t="s">
        <v>138</v>
      </c>
      <c r="DB360" s="83" t="s">
        <v>124</v>
      </c>
      <c r="DC360" s="83" t="s">
        <v>501</v>
      </c>
      <c r="DD360" s="83">
        <v>4444</v>
      </c>
      <c r="DE360" s="83" t="s">
        <v>582</v>
      </c>
      <c r="DF360" s="83" t="s">
        <v>145</v>
      </c>
      <c r="DG360" s="83" t="s">
        <v>501</v>
      </c>
      <c r="DH360" s="83" t="s">
        <v>582</v>
      </c>
      <c r="DI360" s="85">
        <v>43646</v>
      </c>
      <c r="DJ360" s="83" t="s">
        <v>584</v>
      </c>
      <c r="DK360" s="83" t="s">
        <v>102</v>
      </c>
      <c r="DL360" s="83" t="s">
        <v>482</v>
      </c>
      <c r="DM360" s="83">
        <v>0</v>
      </c>
      <c r="DN360" s="83" t="s">
        <v>238</v>
      </c>
      <c r="DO360" s="83">
        <v>1</v>
      </c>
      <c r="DP360" s="83">
        <v>1</v>
      </c>
      <c r="DQ360" s="83"/>
      <c r="DR360" s="83" t="s">
        <v>108</v>
      </c>
      <c r="DS360" s="83" t="s">
        <v>497</v>
      </c>
      <c r="DU360" s="215" t="s">
        <v>269</v>
      </c>
      <c r="DV360" s="136">
        <v>1</v>
      </c>
      <c r="DW360" s="136">
        <v>3</v>
      </c>
      <c r="DX360" s="215" t="s">
        <v>269</v>
      </c>
      <c r="DY360" s="215" t="s">
        <v>269</v>
      </c>
      <c r="DZ360" s="215" t="s">
        <v>269</v>
      </c>
      <c r="EA360" s="215" t="s">
        <v>269</v>
      </c>
      <c r="EB360" s="215" t="s">
        <v>269</v>
      </c>
      <c r="EC360" s="215" t="s">
        <v>269</v>
      </c>
      <c r="ED360" s="215" t="s">
        <v>269</v>
      </c>
      <c r="EE360" s="215" t="s">
        <v>269</v>
      </c>
    </row>
    <row r="361" spans="1:135" ht="28.8" x14ac:dyDescent="0.55000000000000004">
      <c r="A361" s="83" t="s">
        <v>130</v>
      </c>
      <c r="B361" s="136">
        <v>603879</v>
      </c>
      <c r="C361" t="s">
        <v>1009</v>
      </c>
      <c r="D361" s="83" t="s">
        <v>228</v>
      </c>
      <c r="E361" s="138">
        <v>261162551454</v>
      </c>
      <c r="F361" s="83" t="s">
        <v>114</v>
      </c>
      <c r="G361" s="85">
        <v>43634</v>
      </c>
      <c r="H361" s="83" t="s">
        <v>98</v>
      </c>
      <c r="I361" s="84" t="s">
        <v>618</v>
      </c>
      <c r="J361" s="207" t="s">
        <v>629</v>
      </c>
      <c r="K361" s="208" t="s">
        <v>634</v>
      </c>
      <c r="L361" s="83" t="s">
        <v>108</v>
      </c>
      <c r="M361" s="184">
        <v>27587</v>
      </c>
      <c r="N361" s="184"/>
      <c r="O361" s="85" t="s">
        <v>102</v>
      </c>
      <c r="P361" s="185">
        <v>43013</v>
      </c>
      <c r="Q361" s="186" t="s">
        <v>203</v>
      </c>
      <c r="R361" s="186"/>
      <c r="S361" s="186"/>
      <c r="T361" s="187"/>
      <c r="U361" s="188" t="s">
        <v>296</v>
      </c>
      <c r="V361" s="188" t="s">
        <v>205</v>
      </c>
      <c r="W361" s="189" t="s">
        <v>619</v>
      </c>
      <c r="X361" s="189" t="s">
        <v>107</v>
      </c>
      <c r="Y361" s="190" t="s">
        <v>614</v>
      </c>
      <c r="Z361" s="83">
        <v>700</v>
      </c>
      <c r="AA361" s="83" t="s">
        <v>193</v>
      </c>
      <c r="AB361" s="83" t="s">
        <v>181</v>
      </c>
      <c r="AC361" s="83" t="s">
        <v>102</v>
      </c>
      <c r="AD361" s="83" t="s">
        <v>6472</v>
      </c>
      <c r="AE361" s="83" t="s">
        <v>102</v>
      </c>
      <c r="AF361" s="83" t="s">
        <v>102</v>
      </c>
      <c r="AG361" s="83" t="s">
        <v>174</v>
      </c>
      <c r="AH361" s="83" t="s">
        <v>6461</v>
      </c>
      <c r="AI361" s="83" t="s">
        <v>104</v>
      </c>
      <c r="AJ361" s="83" t="s">
        <v>105</v>
      </c>
      <c r="AK361" s="191" t="s">
        <v>6472</v>
      </c>
      <c r="AL361" s="191" t="s">
        <v>102</v>
      </c>
      <c r="AM361" s="191" t="s">
        <v>102</v>
      </c>
      <c r="AN361" s="191" t="s">
        <v>174</v>
      </c>
      <c r="AO361" s="191" t="s">
        <v>6461</v>
      </c>
      <c r="AP361" s="191" t="s">
        <v>104</v>
      </c>
      <c r="AQ361" s="191" t="s">
        <v>105</v>
      </c>
      <c r="AR361" s="191" t="s">
        <v>106</v>
      </c>
      <c r="AS361" s="191" t="s">
        <v>6472</v>
      </c>
      <c r="AT361" s="191" t="s">
        <v>488</v>
      </c>
      <c r="AU361" s="191" t="s">
        <v>6473</v>
      </c>
      <c r="AV361" s="191" t="s">
        <v>104</v>
      </c>
      <c r="AW361" s="191" t="s">
        <v>204</v>
      </c>
      <c r="AX361" s="191"/>
      <c r="AY361" s="192" t="s">
        <v>454</v>
      </c>
      <c r="AZ361" s="192" t="s">
        <v>416</v>
      </c>
      <c r="BA361" s="91" t="s">
        <v>108</v>
      </c>
      <c r="BB361" s="90">
        <v>0</v>
      </c>
      <c r="BC361" s="93" t="s">
        <v>102</v>
      </c>
      <c r="BD361" s="93" t="s">
        <v>102</v>
      </c>
      <c r="BE361" s="93" t="s">
        <v>102</v>
      </c>
      <c r="BF361" s="93" t="s">
        <v>102</v>
      </c>
      <c r="BG361" s="97" t="s">
        <v>108</v>
      </c>
      <c r="BH361" s="93" t="s">
        <v>108</v>
      </c>
      <c r="BI361" s="93" t="s">
        <v>102</v>
      </c>
      <c r="BJ361" s="93" t="s">
        <v>102</v>
      </c>
      <c r="BK361" s="93" t="s">
        <v>102</v>
      </c>
      <c r="BL361" s="93" t="s">
        <v>102</v>
      </c>
      <c r="BM361" s="93" t="s">
        <v>102</v>
      </c>
      <c r="BN361" s="93" t="s">
        <v>102</v>
      </c>
      <c r="BO361" s="93" t="s">
        <v>102</v>
      </c>
      <c r="BP361" s="96" t="s">
        <v>102</v>
      </c>
      <c r="BQ361" s="90">
        <v>0</v>
      </c>
      <c r="BR361" s="93" t="s">
        <v>102</v>
      </c>
      <c r="BS361" s="93" t="s">
        <v>102</v>
      </c>
      <c r="BT361" s="93" t="s">
        <v>102</v>
      </c>
      <c r="BU361" s="93" t="s">
        <v>102</v>
      </c>
      <c r="BV361" s="97" t="s">
        <v>108</v>
      </c>
      <c r="BW361" s="93" t="s">
        <v>108</v>
      </c>
      <c r="BX361" s="95" t="s">
        <v>102</v>
      </c>
      <c r="BY361" s="93" t="s">
        <v>102</v>
      </c>
      <c r="BZ361" s="93" t="s">
        <v>102</v>
      </c>
      <c r="CA361" s="93" t="s">
        <v>102</v>
      </c>
      <c r="CB361" s="93" t="s">
        <v>102</v>
      </c>
      <c r="CC361" s="93" t="s">
        <v>102</v>
      </c>
      <c r="CD361" s="93" t="s">
        <v>102</v>
      </c>
      <c r="CE361" s="193" t="s">
        <v>102</v>
      </c>
      <c r="CF361" s="194" t="s">
        <v>436</v>
      </c>
      <c r="CG361" s="195" t="s">
        <v>6474</v>
      </c>
      <c r="CH361" s="101" t="s">
        <v>310</v>
      </c>
      <c r="CI361" s="102"/>
      <c r="CJ361" s="196" t="s">
        <v>6475</v>
      </c>
      <c r="CK361" s="104" t="s">
        <v>190</v>
      </c>
      <c r="CL361" s="105"/>
      <c r="CM361" s="83" t="s">
        <v>623</v>
      </c>
      <c r="CN361" s="106" t="s">
        <v>624</v>
      </c>
      <c r="CO361" s="197" t="s">
        <v>625</v>
      </c>
      <c r="CP361" s="107"/>
      <c r="CQ361" s="198" t="s">
        <v>474</v>
      </c>
      <c r="CR361" s="198" t="s">
        <v>474</v>
      </c>
      <c r="CS361" s="199"/>
      <c r="CT361" s="83" t="s">
        <v>109</v>
      </c>
      <c r="CU361" s="83" t="s">
        <v>109</v>
      </c>
      <c r="CV361" s="83">
        <v>82</v>
      </c>
      <c r="CW361" s="83" t="s">
        <v>139</v>
      </c>
      <c r="CX361" s="83">
        <v>82</v>
      </c>
      <c r="CY361" s="83" t="s">
        <v>108</v>
      </c>
      <c r="CZ361" s="83">
        <v>473711</v>
      </c>
      <c r="DA361" s="83" t="s">
        <v>581</v>
      </c>
      <c r="DB361" s="83" t="s">
        <v>152</v>
      </c>
      <c r="DC361" s="83" t="s">
        <v>500</v>
      </c>
      <c r="DD361" s="83">
        <v>9095</v>
      </c>
      <c r="DE361" s="83" t="s">
        <v>606</v>
      </c>
      <c r="DF361" s="83" t="s">
        <v>152</v>
      </c>
      <c r="DG361" s="83" t="s">
        <v>500</v>
      </c>
      <c r="DH361" s="83"/>
      <c r="DI361" s="85">
        <v>43646</v>
      </c>
      <c r="DJ361" s="83" t="s">
        <v>584</v>
      </c>
      <c r="DK361" s="83" t="s">
        <v>102</v>
      </c>
      <c r="DL361" s="83" t="s">
        <v>482</v>
      </c>
      <c r="DM361" s="83">
        <v>0</v>
      </c>
      <c r="DN361" s="83" t="s">
        <v>483</v>
      </c>
      <c r="DO361" s="83">
        <v>1</v>
      </c>
      <c r="DP361" s="83">
        <v>2</v>
      </c>
      <c r="DQ361" s="83"/>
      <c r="DR361" s="83" t="s">
        <v>108</v>
      </c>
      <c r="DS361" s="83" t="s">
        <v>497</v>
      </c>
      <c r="DU361" s="215" t="s">
        <v>269</v>
      </c>
      <c r="DV361" s="136">
        <v>1</v>
      </c>
      <c r="DW361" s="136">
        <v>3</v>
      </c>
      <c r="DX361" s="215" t="s">
        <v>269</v>
      </c>
      <c r="DY361" s="215" t="s">
        <v>269</v>
      </c>
      <c r="DZ361" s="215" t="s">
        <v>269</v>
      </c>
      <c r="EA361" s="215" t="s">
        <v>269</v>
      </c>
      <c r="EB361" s="215" t="s">
        <v>269</v>
      </c>
      <c r="EC361" s="215" t="s">
        <v>269</v>
      </c>
      <c r="ED361" s="215" t="s">
        <v>269</v>
      </c>
      <c r="EE361" s="215" t="s">
        <v>269</v>
      </c>
    </row>
    <row r="362" spans="1:135" ht="28.8" x14ac:dyDescent="0.55000000000000004">
      <c r="A362" s="83" t="s">
        <v>130</v>
      </c>
      <c r="B362" s="136">
        <v>131369</v>
      </c>
      <c r="C362" t="s">
        <v>1010</v>
      </c>
      <c r="D362" s="83" t="s">
        <v>228</v>
      </c>
      <c r="E362" s="138">
        <v>132766171800</v>
      </c>
      <c r="F362" s="83" t="s">
        <v>114</v>
      </c>
      <c r="G362" s="85">
        <v>43643</v>
      </c>
      <c r="H362" s="211" t="s">
        <v>98</v>
      </c>
      <c r="I362" s="84" t="s">
        <v>610</v>
      </c>
      <c r="J362" s="207" t="s">
        <v>627</v>
      </c>
      <c r="K362" s="208" t="s">
        <v>630</v>
      </c>
      <c r="L362" s="83" t="s">
        <v>108</v>
      </c>
      <c r="M362" s="184">
        <v>24498</v>
      </c>
      <c r="N362" s="184"/>
      <c r="O362" s="85" t="s">
        <v>102</v>
      </c>
      <c r="P362" s="185">
        <v>42491</v>
      </c>
      <c r="Q362" s="186" t="s">
        <v>203</v>
      </c>
      <c r="R362" s="186"/>
      <c r="S362" s="186"/>
      <c r="T362" s="187"/>
      <c r="U362" s="188" t="s">
        <v>296</v>
      </c>
      <c r="V362" s="188" t="s">
        <v>297</v>
      </c>
      <c r="W362" s="188" t="s">
        <v>297</v>
      </c>
      <c r="X362" s="189" t="s">
        <v>167</v>
      </c>
      <c r="Y362" s="190"/>
      <c r="Z362" s="83">
        <v>700</v>
      </c>
      <c r="AA362" s="83" t="s">
        <v>193</v>
      </c>
      <c r="AB362" s="83" t="s">
        <v>181</v>
      </c>
      <c r="AC362" s="83" t="s">
        <v>102</v>
      </c>
      <c r="AD362" s="83" t="s">
        <v>6476</v>
      </c>
      <c r="AE362" s="83" t="s">
        <v>102</v>
      </c>
      <c r="AF362" s="83" t="s">
        <v>102</v>
      </c>
      <c r="AG362" s="83" t="s">
        <v>119</v>
      </c>
      <c r="AH362" s="83" t="s">
        <v>6477</v>
      </c>
      <c r="AI362" s="83" t="s">
        <v>104</v>
      </c>
      <c r="AJ362" s="83" t="s">
        <v>105</v>
      </c>
      <c r="AK362" s="191" t="s">
        <v>6476</v>
      </c>
      <c r="AL362" s="191" t="s">
        <v>102</v>
      </c>
      <c r="AM362" s="191" t="s">
        <v>102</v>
      </c>
      <c r="AN362" s="191" t="s">
        <v>119</v>
      </c>
      <c r="AO362" s="191" t="s">
        <v>6477</v>
      </c>
      <c r="AP362" s="191" t="s">
        <v>104</v>
      </c>
      <c r="AQ362" s="191" t="s">
        <v>105</v>
      </c>
      <c r="AR362" s="191" t="s">
        <v>106</v>
      </c>
      <c r="AS362" s="191" t="s">
        <v>6476</v>
      </c>
      <c r="AT362" s="191" t="s">
        <v>485</v>
      </c>
      <c r="AU362" s="191" t="s">
        <v>6477</v>
      </c>
      <c r="AV362" s="191" t="s">
        <v>104</v>
      </c>
      <c r="AW362" s="191" t="s">
        <v>204</v>
      </c>
      <c r="AX362" s="191"/>
      <c r="AY362" s="192" t="s">
        <v>454</v>
      </c>
      <c r="AZ362" s="192" t="s">
        <v>416</v>
      </c>
      <c r="BA362" s="91" t="s">
        <v>108</v>
      </c>
      <c r="BB362" s="90">
        <v>0</v>
      </c>
      <c r="BC362" s="93" t="s">
        <v>102</v>
      </c>
      <c r="BD362" s="93" t="s">
        <v>102</v>
      </c>
      <c r="BE362" s="93" t="s">
        <v>102</v>
      </c>
      <c r="BF362" s="93" t="s">
        <v>102</v>
      </c>
      <c r="BG362" s="97" t="s">
        <v>108</v>
      </c>
      <c r="BH362" s="93" t="s">
        <v>108</v>
      </c>
      <c r="BI362" s="93" t="s">
        <v>102</v>
      </c>
      <c r="BJ362" s="93" t="s">
        <v>102</v>
      </c>
      <c r="BK362" s="93" t="s">
        <v>102</v>
      </c>
      <c r="BL362" s="93" t="s">
        <v>102</v>
      </c>
      <c r="BM362" s="93" t="s">
        <v>102</v>
      </c>
      <c r="BN362" s="93" t="s">
        <v>102</v>
      </c>
      <c r="BO362" s="93" t="s">
        <v>102</v>
      </c>
      <c r="BP362" s="96" t="s">
        <v>102</v>
      </c>
      <c r="BQ362" s="90">
        <v>0</v>
      </c>
      <c r="BR362" s="93" t="s">
        <v>102</v>
      </c>
      <c r="BS362" s="93" t="s">
        <v>102</v>
      </c>
      <c r="BT362" s="93" t="s">
        <v>102</v>
      </c>
      <c r="BU362" s="93" t="s">
        <v>102</v>
      </c>
      <c r="BV362" s="97" t="s">
        <v>108</v>
      </c>
      <c r="BW362" s="93" t="s">
        <v>108</v>
      </c>
      <c r="BX362" s="95" t="s">
        <v>102</v>
      </c>
      <c r="BY362" s="93" t="s">
        <v>102</v>
      </c>
      <c r="BZ362" s="93" t="s">
        <v>102</v>
      </c>
      <c r="CA362" s="93" t="s">
        <v>102</v>
      </c>
      <c r="CB362" s="93" t="s">
        <v>102</v>
      </c>
      <c r="CC362" s="93" t="s">
        <v>102</v>
      </c>
      <c r="CD362" s="93" t="s">
        <v>102</v>
      </c>
      <c r="CE362" s="193" t="s">
        <v>102</v>
      </c>
      <c r="CF362" s="194" t="s">
        <v>436</v>
      </c>
      <c r="CG362" s="195" t="s">
        <v>6478</v>
      </c>
      <c r="CH362" s="101" t="s">
        <v>563</v>
      </c>
      <c r="CI362" s="102"/>
      <c r="CJ362" s="196" t="s">
        <v>577</v>
      </c>
      <c r="CK362" s="104" t="s">
        <v>190</v>
      </c>
      <c r="CL362" s="105"/>
      <c r="CM362" s="83" t="s">
        <v>578</v>
      </c>
      <c r="CN362" s="106" t="s">
        <v>108</v>
      </c>
      <c r="CO362" s="197" t="s">
        <v>566</v>
      </c>
      <c r="CP362" s="107"/>
      <c r="CQ362" s="198" t="s">
        <v>107</v>
      </c>
      <c r="CR362" s="198" t="s">
        <v>107</v>
      </c>
      <c r="CS362" s="199"/>
      <c r="CT362" s="83" t="s">
        <v>109</v>
      </c>
      <c r="CU362" s="83" t="s">
        <v>109</v>
      </c>
      <c r="CV362" s="83">
        <v>81</v>
      </c>
      <c r="CW362" s="83" t="s">
        <v>270</v>
      </c>
      <c r="CX362" s="83">
        <v>81</v>
      </c>
      <c r="CY362" s="83" t="s">
        <v>108</v>
      </c>
      <c r="CZ362" s="83">
        <v>475030.5</v>
      </c>
      <c r="DA362" s="83" t="s">
        <v>6479</v>
      </c>
      <c r="DB362" s="83" t="s">
        <v>118</v>
      </c>
      <c r="DC362" s="83" t="s">
        <v>108</v>
      </c>
      <c r="DD362" s="83">
        <v>2040</v>
      </c>
      <c r="DE362" s="83" t="s">
        <v>173</v>
      </c>
      <c r="DF362" s="83" t="s">
        <v>118</v>
      </c>
      <c r="DG362" s="83" t="s">
        <v>500</v>
      </c>
      <c r="DH362" s="83"/>
      <c r="DI362" s="85">
        <v>43646</v>
      </c>
      <c r="DJ362" s="83" t="s">
        <v>584</v>
      </c>
      <c r="DK362" s="83" t="s">
        <v>102</v>
      </c>
      <c r="DL362" s="83" t="s">
        <v>482</v>
      </c>
      <c r="DM362" s="83">
        <v>0</v>
      </c>
      <c r="DN362" s="83" t="s">
        <v>483</v>
      </c>
      <c r="DO362" s="83">
        <v>1</v>
      </c>
      <c r="DP362" s="83">
        <v>5</v>
      </c>
      <c r="DQ362" s="83"/>
      <c r="DR362" s="83" t="s">
        <v>108</v>
      </c>
      <c r="DS362" s="83" t="s">
        <v>497</v>
      </c>
      <c r="DU362" s="215" t="s">
        <v>269</v>
      </c>
      <c r="DV362" s="136">
        <v>1</v>
      </c>
      <c r="DW362" s="136">
        <v>3</v>
      </c>
      <c r="DX362" s="215" t="s">
        <v>269</v>
      </c>
      <c r="DY362" s="215" t="s">
        <v>269</v>
      </c>
      <c r="DZ362" s="215" t="s">
        <v>269</v>
      </c>
      <c r="EA362" s="215" t="s">
        <v>269</v>
      </c>
      <c r="EB362" s="215" t="s">
        <v>269</v>
      </c>
      <c r="EC362" s="215" t="s">
        <v>269</v>
      </c>
      <c r="ED362" s="215" t="s">
        <v>269</v>
      </c>
      <c r="EE362" s="215" t="s">
        <v>269</v>
      </c>
    </row>
    <row r="363" spans="1:135" ht="57.6" x14ac:dyDescent="0.55000000000000004">
      <c r="A363" s="83" t="s">
        <v>130</v>
      </c>
      <c r="B363" s="136">
        <v>160153</v>
      </c>
      <c r="C363" t="s">
        <v>1011</v>
      </c>
      <c r="D363" s="83" t="s">
        <v>228</v>
      </c>
      <c r="E363" s="138">
        <v>833629316439</v>
      </c>
      <c r="F363" s="83" t="s">
        <v>143</v>
      </c>
      <c r="G363" s="85">
        <v>43620</v>
      </c>
      <c r="H363" s="83" t="s">
        <v>98</v>
      </c>
      <c r="I363" s="84" t="s">
        <v>612</v>
      </c>
      <c r="J363" s="207" t="s">
        <v>628</v>
      </c>
      <c r="K363" s="208" t="s">
        <v>633</v>
      </c>
      <c r="L363" s="83" t="s">
        <v>108</v>
      </c>
      <c r="M363" s="184" t="s">
        <v>102</v>
      </c>
      <c r="N363" s="184" t="s">
        <v>556</v>
      </c>
      <c r="O363" s="85" t="s">
        <v>102</v>
      </c>
      <c r="P363" s="185">
        <v>42491</v>
      </c>
      <c r="Q363" s="186" t="s">
        <v>202</v>
      </c>
      <c r="R363" s="186" t="s">
        <v>613</v>
      </c>
      <c r="S363" s="186"/>
      <c r="T363" s="187"/>
      <c r="U363" s="188" t="s">
        <v>295</v>
      </c>
      <c r="V363" s="188" t="s">
        <v>205</v>
      </c>
      <c r="W363" s="188" t="s">
        <v>295</v>
      </c>
      <c r="X363" s="189" t="s">
        <v>107</v>
      </c>
      <c r="Y363" s="190" t="s">
        <v>614</v>
      </c>
      <c r="Z363" s="83">
        <v>700</v>
      </c>
      <c r="AA363" s="83" t="s">
        <v>193</v>
      </c>
      <c r="AB363" s="83" t="s">
        <v>181</v>
      </c>
      <c r="AC363" s="83" t="s">
        <v>102</v>
      </c>
      <c r="AD363" s="83" t="s">
        <v>6480</v>
      </c>
      <c r="AE363" s="83" t="s">
        <v>6481</v>
      </c>
      <c r="AF363" s="83" t="s">
        <v>102</v>
      </c>
      <c r="AG363" s="83" t="s">
        <v>175</v>
      </c>
      <c r="AH363" s="83" t="s">
        <v>6482</v>
      </c>
      <c r="AI363" s="83" t="s">
        <v>104</v>
      </c>
      <c r="AJ363" s="83" t="s">
        <v>105</v>
      </c>
      <c r="AK363" s="191" t="s">
        <v>6480</v>
      </c>
      <c r="AL363" s="191" t="s">
        <v>6481</v>
      </c>
      <c r="AM363" s="191" t="s">
        <v>102</v>
      </c>
      <c r="AN363" s="191" t="s">
        <v>175</v>
      </c>
      <c r="AO363" s="191" t="s">
        <v>6482</v>
      </c>
      <c r="AP363" s="191" t="s">
        <v>104</v>
      </c>
      <c r="AQ363" s="191" t="s">
        <v>105</v>
      </c>
      <c r="AR363" s="191" t="s">
        <v>106</v>
      </c>
      <c r="AS363" s="191"/>
      <c r="AT363" s="191"/>
      <c r="AU363" s="191"/>
      <c r="AV363" s="191"/>
      <c r="AW363" s="191"/>
      <c r="AX363" s="191" t="s">
        <v>575</v>
      </c>
      <c r="AY363" s="192" t="s">
        <v>454</v>
      </c>
      <c r="AZ363" s="192" t="s">
        <v>108</v>
      </c>
      <c r="BA363" s="91" t="s">
        <v>108</v>
      </c>
      <c r="BB363" s="90">
        <v>0</v>
      </c>
      <c r="BC363" s="93" t="s">
        <v>102</v>
      </c>
      <c r="BD363" s="93" t="s">
        <v>102</v>
      </c>
      <c r="BE363" s="93" t="s">
        <v>102</v>
      </c>
      <c r="BF363" s="93" t="s">
        <v>102</v>
      </c>
      <c r="BG363" s="97" t="s">
        <v>108</v>
      </c>
      <c r="BH363" s="93" t="s">
        <v>108</v>
      </c>
      <c r="BI363" s="93" t="s">
        <v>102</v>
      </c>
      <c r="BJ363" s="93" t="s">
        <v>102</v>
      </c>
      <c r="BK363" s="93" t="s">
        <v>102</v>
      </c>
      <c r="BL363" s="93" t="s">
        <v>102</v>
      </c>
      <c r="BM363" s="93" t="s">
        <v>102</v>
      </c>
      <c r="BN363" s="93" t="s">
        <v>102</v>
      </c>
      <c r="BO363" s="93" t="s">
        <v>102</v>
      </c>
      <c r="BP363" s="96" t="s">
        <v>102</v>
      </c>
      <c r="BQ363" s="90">
        <v>0</v>
      </c>
      <c r="BR363" s="93" t="s">
        <v>102</v>
      </c>
      <c r="BS363" s="93" t="s">
        <v>102</v>
      </c>
      <c r="BT363" s="93" t="s">
        <v>102</v>
      </c>
      <c r="BU363" s="93" t="s">
        <v>102</v>
      </c>
      <c r="BV363" s="97" t="s">
        <v>108</v>
      </c>
      <c r="BW363" s="93" t="s">
        <v>108</v>
      </c>
      <c r="BX363" s="95" t="s">
        <v>102</v>
      </c>
      <c r="BY363" s="93" t="s">
        <v>102</v>
      </c>
      <c r="BZ363" s="93" t="s">
        <v>102</v>
      </c>
      <c r="CA363" s="93" t="s">
        <v>102</v>
      </c>
      <c r="CB363" s="93" t="s">
        <v>102</v>
      </c>
      <c r="CC363" s="93" t="s">
        <v>102</v>
      </c>
      <c r="CD363" s="93" t="s">
        <v>102</v>
      </c>
      <c r="CE363" s="193" t="s">
        <v>102</v>
      </c>
      <c r="CF363" s="194" t="s">
        <v>508</v>
      </c>
      <c r="CG363" s="195" t="s">
        <v>102</v>
      </c>
      <c r="CH363" s="101" t="e">
        <v>#N/A</v>
      </c>
      <c r="CI363" s="102" t="s">
        <v>580</v>
      </c>
      <c r="CJ363" s="196" t="s">
        <v>108</v>
      </c>
      <c r="CK363" s="104" t="s">
        <v>109</v>
      </c>
      <c r="CL363" s="105" t="s">
        <v>579</v>
      </c>
      <c r="CM363" s="83" t="s">
        <v>108</v>
      </c>
      <c r="CN363" s="106" t="s">
        <v>108</v>
      </c>
      <c r="CO363" s="197" t="s">
        <v>108</v>
      </c>
      <c r="CP363" s="107"/>
      <c r="CQ363" s="198" t="s">
        <v>474</v>
      </c>
      <c r="CR363" s="198" t="s">
        <v>474</v>
      </c>
      <c r="CS363" s="199" t="s">
        <v>616</v>
      </c>
      <c r="CT363" s="83" t="s">
        <v>109</v>
      </c>
      <c r="CU363" s="83" t="s">
        <v>109</v>
      </c>
      <c r="CV363" s="83">
        <v>73</v>
      </c>
      <c r="CW363" s="83" t="s">
        <v>112</v>
      </c>
      <c r="CX363" s="83">
        <v>73</v>
      </c>
      <c r="CY363" s="83" t="s">
        <v>6483</v>
      </c>
      <c r="CZ363" s="83">
        <v>476350</v>
      </c>
      <c r="DA363" s="83" t="s">
        <v>138</v>
      </c>
      <c r="DB363" s="83" t="s">
        <v>124</v>
      </c>
      <c r="DC363" s="83" t="s">
        <v>501</v>
      </c>
      <c r="DD363" s="83">
        <v>9265</v>
      </c>
      <c r="DE363" s="83" t="s">
        <v>582</v>
      </c>
      <c r="DF363" s="83" t="s">
        <v>145</v>
      </c>
      <c r="DG363" s="83" t="s">
        <v>501</v>
      </c>
      <c r="DH363" s="83" t="s">
        <v>582</v>
      </c>
      <c r="DI363" s="85">
        <v>43646</v>
      </c>
      <c r="DJ363" s="83" t="s">
        <v>584</v>
      </c>
      <c r="DK363" s="83" t="s">
        <v>102</v>
      </c>
      <c r="DL363" s="83" t="s">
        <v>482</v>
      </c>
      <c r="DM363" s="83">
        <v>0</v>
      </c>
      <c r="DN363" s="83" t="s">
        <v>238</v>
      </c>
      <c r="DO363" s="83">
        <v>1</v>
      </c>
      <c r="DP363" s="83">
        <v>5</v>
      </c>
      <c r="DQ363" s="83"/>
      <c r="DR363" s="83" t="s">
        <v>108</v>
      </c>
      <c r="DS363" s="83" t="s">
        <v>497</v>
      </c>
      <c r="DU363" s="215" t="s">
        <v>269</v>
      </c>
      <c r="DV363" s="136">
        <v>1</v>
      </c>
      <c r="DW363" s="136">
        <v>3</v>
      </c>
      <c r="DX363" s="215" t="s">
        <v>269</v>
      </c>
      <c r="DY363" s="215" t="s">
        <v>269</v>
      </c>
      <c r="DZ363" s="215" t="s">
        <v>269</v>
      </c>
      <c r="EA363" s="215" t="s">
        <v>269</v>
      </c>
      <c r="EB363" s="215" t="s">
        <v>269</v>
      </c>
      <c r="EC363" s="215" t="s">
        <v>269</v>
      </c>
      <c r="ED363" s="215" t="s">
        <v>269</v>
      </c>
      <c r="EE363" s="215" t="s">
        <v>269</v>
      </c>
    </row>
    <row r="364" spans="1:135" ht="28.8" x14ac:dyDescent="0.55000000000000004">
      <c r="A364" s="83" t="s">
        <v>130</v>
      </c>
      <c r="B364" s="136">
        <v>288059</v>
      </c>
      <c r="C364" t="s">
        <v>1012</v>
      </c>
      <c r="D364" s="83" t="s">
        <v>228</v>
      </c>
      <c r="E364" s="138">
        <v>365825610976</v>
      </c>
      <c r="F364" s="83" t="s">
        <v>114</v>
      </c>
      <c r="G364" s="85">
        <v>43634</v>
      </c>
      <c r="H364" s="83" t="s">
        <v>98</v>
      </c>
      <c r="I364" s="84" t="s">
        <v>618</v>
      </c>
      <c r="J364" s="207" t="s">
        <v>629</v>
      </c>
      <c r="K364" s="208" t="s">
        <v>634</v>
      </c>
      <c r="L364" s="83" t="s">
        <v>108</v>
      </c>
      <c r="M364" s="184">
        <v>27588</v>
      </c>
      <c r="N364" s="184"/>
      <c r="O364" s="85" t="s">
        <v>102</v>
      </c>
      <c r="P364" s="185">
        <v>43013</v>
      </c>
      <c r="Q364" s="186" t="s">
        <v>203</v>
      </c>
      <c r="R364" s="186"/>
      <c r="S364" s="186"/>
      <c r="T364" s="187"/>
      <c r="U364" s="188" t="s">
        <v>296</v>
      </c>
      <c r="V364" s="188" t="s">
        <v>205</v>
      </c>
      <c r="W364" s="189" t="s">
        <v>619</v>
      </c>
      <c r="X364" s="189" t="s">
        <v>107</v>
      </c>
      <c r="Y364" s="190" t="s">
        <v>614</v>
      </c>
      <c r="Z364" s="83">
        <v>700</v>
      </c>
      <c r="AA364" s="83" t="s">
        <v>193</v>
      </c>
      <c r="AB364" s="83" t="s">
        <v>181</v>
      </c>
      <c r="AC364" s="83" t="s">
        <v>102</v>
      </c>
      <c r="AD364" s="83" t="s">
        <v>6484</v>
      </c>
      <c r="AE364" s="83" t="s">
        <v>102</v>
      </c>
      <c r="AF364" s="83" t="s">
        <v>102</v>
      </c>
      <c r="AG364" s="83" t="s">
        <v>174</v>
      </c>
      <c r="AH364" s="83" t="s">
        <v>6473</v>
      </c>
      <c r="AI364" s="83" t="s">
        <v>104</v>
      </c>
      <c r="AJ364" s="83" t="s">
        <v>105</v>
      </c>
      <c r="AK364" s="191" t="s">
        <v>6484</v>
      </c>
      <c r="AL364" s="191" t="s">
        <v>102</v>
      </c>
      <c r="AM364" s="191" t="s">
        <v>102</v>
      </c>
      <c r="AN364" s="191" t="s">
        <v>174</v>
      </c>
      <c r="AO364" s="191" t="s">
        <v>6473</v>
      </c>
      <c r="AP364" s="191" t="s">
        <v>104</v>
      </c>
      <c r="AQ364" s="191" t="s">
        <v>105</v>
      </c>
      <c r="AR364" s="191" t="s">
        <v>106</v>
      </c>
      <c r="AS364" s="191" t="s">
        <v>6484</v>
      </c>
      <c r="AT364" s="191" t="s">
        <v>488</v>
      </c>
      <c r="AU364" s="191" t="s">
        <v>6485</v>
      </c>
      <c r="AV364" s="191" t="s">
        <v>104</v>
      </c>
      <c r="AW364" s="191" t="s">
        <v>204</v>
      </c>
      <c r="AX364" s="191"/>
      <c r="AY364" s="192" t="s">
        <v>454</v>
      </c>
      <c r="AZ364" s="192" t="s">
        <v>416</v>
      </c>
      <c r="BA364" s="91" t="s">
        <v>108</v>
      </c>
      <c r="BB364" s="90">
        <v>0</v>
      </c>
      <c r="BC364" s="93" t="s">
        <v>102</v>
      </c>
      <c r="BD364" s="93" t="s">
        <v>102</v>
      </c>
      <c r="BE364" s="93" t="s">
        <v>102</v>
      </c>
      <c r="BF364" s="93" t="s">
        <v>102</v>
      </c>
      <c r="BG364" s="97" t="s">
        <v>108</v>
      </c>
      <c r="BH364" s="93" t="s">
        <v>108</v>
      </c>
      <c r="BI364" s="93" t="s">
        <v>102</v>
      </c>
      <c r="BJ364" s="93" t="s">
        <v>102</v>
      </c>
      <c r="BK364" s="93" t="s">
        <v>102</v>
      </c>
      <c r="BL364" s="93" t="s">
        <v>102</v>
      </c>
      <c r="BM364" s="93" t="s">
        <v>102</v>
      </c>
      <c r="BN364" s="93" t="s">
        <v>102</v>
      </c>
      <c r="BO364" s="93" t="s">
        <v>102</v>
      </c>
      <c r="BP364" s="96" t="s">
        <v>102</v>
      </c>
      <c r="BQ364" s="90">
        <v>0</v>
      </c>
      <c r="BR364" s="93" t="s">
        <v>102</v>
      </c>
      <c r="BS364" s="93" t="s">
        <v>102</v>
      </c>
      <c r="BT364" s="93" t="s">
        <v>102</v>
      </c>
      <c r="BU364" s="93" t="s">
        <v>102</v>
      </c>
      <c r="BV364" s="97" t="s">
        <v>108</v>
      </c>
      <c r="BW364" s="93" t="s">
        <v>108</v>
      </c>
      <c r="BX364" s="95" t="s">
        <v>102</v>
      </c>
      <c r="BY364" s="93" t="s">
        <v>102</v>
      </c>
      <c r="BZ364" s="93" t="s">
        <v>102</v>
      </c>
      <c r="CA364" s="93" t="s">
        <v>102</v>
      </c>
      <c r="CB364" s="93" t="s">
        <v>102</v>
      </c>
      <c r="CC364" s="93" t="s">
        <v>102</v>
      </c>
      <c r="CD364" s="93" t="s">
        <v>102</v>
      </c>
      <c r="CE364" s="193" t="s">
        <v>102</v>
      </c>
      <c r="CF364" s="194" t="s">
        <v>436</v>
      </c>
      <c r="CG364" s="195" t="s">
        <v>6486</v>
      </c>
      <c r="CH364" s="101" t="s">
        <v>310</v>
      </c>
      <c r="CI364" s="102"/>
      <c r="CJ364" s="196" t="s">
        <v>6487</v>
      </c>
      <c r="CK364" s="104" t="s">
        <v>190</v>
      </c>
      <c r="CL364" s="105"/>
      <c r="CM364" s="83" t="s">
        <v>623</v>
      </c>
      <c r="CN364" s="106" t="s">
        <v>624</v>
      </c>
      <c r="CO364" s="197" t="s">
        <v>625</v>
      </c>
      <c r="CP364" s="107"/>
      <c r="CQ364" s="198" t="s">
        <v>474</v>
      </c>
      <c r="CR364" s="198" t="s">
        <v>474</v>
      </c>
      <c r="CS364" s="199"/>
      <c r="CT364" s="83" t="s">
        <v>109</v>
      </c>
      <c r="CU364" s="83" t="s">
        <v>109</v>
      </c>
      <c r="CV364" s="83">
        <v>80</v>
      </c>
      <c r="CW364" s="83" t="s">
        <v>139</v>
      </c>
      <c r="CX364" s="83">
        <v>80</v>
      </c>
      <c r="CY364" s="83" t="s">
        <v>108</v>
      </c>
      <c r="CZ364" s="83">
        <v>477669.5</v>
      </c>
      <c r="DA364" s="83" t="s">
        <v>581</v>
      </c>
      <c r="DB364" s="83" t="s">
        <v>152</v>
      </c>
      <c r="DC364" s="83" t="s">
        <v>500</v>
      </c>
      <c r="DD364" s="83">
        <v>1184</v>
      </c>
      <c r="DE364" s="83" t="s">
        <v>606</v>
      </c>
      <c r="DF364" s="83" t="s">
        <v>152</v>
      </c>
      <c r="DG364" s="83" t="s">
        <v>500</v>
      </c>
      <c r="DH364" s="83"/>
      <c r="DI364" s="85">
        <v>43646</v>
      </c>
      <c r="DJ364" s="83" t="s">
        <v>584</v>
      </c>
      <c r="DK364" s="83" t="s">
        <v>102</v>
      </c>
      <c r="DL364" s="83" t="s">
        <v>482</v>
      </c>
      <c r="DM364" s="83">
        <v>0</v>
      </c>
      <c r="DN364" s="83" t="s">
        <v>483</v>
      </c>
      <c r="DO364" s="83">
        <v>1</v>
      </c>
      <c r="DP364" s="83">
        <v>2</v>
      </c>
      <c r="DQ364" s="83"/>
      <c r="DR364" s="83" t="s">
        <v>108</v>
      </c>
      <c r="DS364" s="83" t="s">
        <v>497</v>
      </c>
      <c r="DU364" s="215" t="s">
        <v>269</v>
      </c>
      <c r="DV364" s="136">
        <v>1</v>
      </c>
      <c r="DW364" s="136">
        <v>3</v>
      </c>
      <c r="DX364" s="215" t="s">
        <v>269</v>
      </c>
      <c r="DY364" s="215" t="s">
        <v>269</v>
      </c>
      <c r="DZ364" s="215" t="s">
        <v>269</v>
      </c>
      <c r="EA364" s="215" t="s">
        <v>269</v>
      </c>
      <c r="EB364" s="215" t="s">
        <v>269</v>
      </c>
      <c r="EC364" s="215" t="s">
        <v>269</v>
      </c>
      <c r="ED364" s="215" t="s">
        <v>269</v>
      </c>
      <c r="EE364" s="215" t="s">
        <v>269</v>
      </c>
    </row>
    <row r="365" spans="1:135" ht="28.8" x14ac:dyDescent="0.55000000000000004">
      <c r="A365" s="83" t="s">
        <v>130</v>
      </c>
      <c r="B365" s="136">
        <v>244044</v>
      </c>
      <c r="C365" t="s">
        <v>1013</v>
      </c>
      <c r="D365" s="83" t="s">
        <v>228</v>
      </c>
      <c r="E365" s="138">
        <v>884517027945</v>
      </c>
      <c r="F365" s="83" t="s">
        <v>114</v>
      </c>
      <c r="G365" s="85">
        <v>43643</v>
      </c>
      <c r="H365" s="211" t="s">
        <v>98</v>
      </c>
      <c r="I365" s="84" t="s">
        <v>610</v>
      </c>
      <c r="J365" s="207" t="s">
        <v>627</v>
      </c>
      <c r="K365" s="208" t="s">
        <v>630</v>
      </c>
      <c r="L365" s="83" t="s">
        <v>108</v>
      </c>
      <c r="M365" s="184">
        <v>24499</v>
      </c>
      <c r="N365" s="184"/>
      <c r="O365" s="85" t="s">
        <v>102</v>
      </c>
      <c r="P365" s="185">
        <v>42491</v>
      </c>
      <c r="Q365" s="186" t="s">
        <v>203</v>
      </c>
      <c r="R365" s="186"/>
      <c r="S365" s="186"/>
      <c r="T365" s="187"/>
      <c r="U365" s="188" t="s">
        <v>296</v>
      </c>
      <c r="V365" s="188" t="s">
        <v>297</v>
      </c>
      <c r="W365" s="188" t="s">
        <v>297</v>
      </c>
      <c r="X365" s="189" t="s">
        <v>167</v>
      </c>
      <c r="Y365" s="190"/>
      <c r="Z365" s="83">
        <v>700</v>
      </c>
      <c r="AA365" s="83" t="s">
        <v>193</v>
      </c>
      <c r="AB365" s="83" t="s">
        <v>181</v>
      </c>
      <c r="AC365" s="83" t="s">
        <v>102</v>
      </c>
      <c r="AD365" s="83" t="s">
        <v>6488</v>
      </c>
      <c r="AE365" s="83" t="s">
        <v>102</v>
      </c>
      <c r="AF365" s="83" t="s">
        <v>102</v>
      </c>
      <c r="AG365" s="83" t="s">
        <v>119</v>
      </c>
      <c r="AH365" s="83" t="s">
        <v>6489</v>
      </c>
      <c r="AI365" s="83" t="s">
        <v>104</v>
      </c>
      <c r="AJ365" s="83" t="s">
        <v>105</v>
      </c>
      <c r="AK365" s="191" t="s">
        <v>6488</v>
      </c>
      <c r="AL365" s="191" t="s">
        <v>102</v>
      </c>
      <c r="AM365" s="191" t="s">
        <v>102</v>
      </c>
      <c r="AN365" s="191" t="s">
        <v>119</v>
      </c>
      <c r="AO365" s="191" t="s">
        <v>6489</v>
      </c>
      <c r="AP365" s="191" t="s">
        <v>104</v>
      </c>
      <c r="AQ365" s="191" t="s">
        <v>105</v>
      </c>
      <c r="AR365" s="191" t="s">
        <v>106</v>
      </c>
      <c r="AS365" s="191" t="s">
        <v>6488</v>
      </c>
      <c r="AT365" s="191" t="s">
        <v>485</v>
      </c>
      <c r="AU365" s="191" t="s">
        <v>6489</v>
      </c>
      <c r="AV365" s="191" t="s">
        <v>104</v>
      </c>
      <c r="AW365" s="191" t="s">
        <v>204</v>
      </c>
      <c r="AX365" s="191"/>
      <c r="AY365" s="192" t="s">
        <v>454</v>
      </c>
      <c r="AZ365" s="192" t="s">
        <v>416</v>
      </c>
      <c r="BA365" s="91" t="s">
        <v>108</v>
      </c>
      <c r="BB365" s="90">
        <v>0</v>
      </c>
      <c r="BC365" s="93" t="s">
        <v>102</v>
      </c>
      <c r="BD365" s="93" t="s">
        <v>102</v>
      </c>
      <c r="BE365" s="93" t="s">
        <v>102</v>
      </c>
      <c r="BF365" s="93" t="s">
        <v>102</v>
      </c>
      <c r="BG365" s="97" t="s">
        <v>108</v>
      </c>
      <c r="BH365" s="93" t="s">
        <v>108</v>
      </c>
      <c r="BI365" s="93" t="s">
        <v>102</v>
      </c>
      <c r="BJ365" s="93" t="s">
        <v>102</v>
      </c>
      <c r="BK365" s="93" t="s">
        <v>102</v>
      </c>
      <c r="BL365" s="93" t="s">
        <v>102</v>
      </c>
      <c r="BM365" s="93" t="s">
        <v>102</v>
      </c>
      <c r="BN365" s="93" t="s">
        <v>102</v>
      </c>
      <c r="BO365" s="93" t="s">
        <v>102</v>
      </c>
      <c r="BP365" s="96" t="s">
        <v>102</v>
      </c>
      <c r="BQ365" s="90">
        <v>0</v>
      </c>
      <c r="BR365" s="93" t="s">
        <v>102</v>
      </c>
      <c r="BS365" s="93" t="s">
        <v>102</v>
      </c>
      <c r="BT365" s="93" t="s">
        <v>102</v>
      </c>
      <c r="BU365" s="93" t="s">
        <v>102</v>
      </c>
      <c r="BV365" s="97" t="s">
        <v>108</v>
      </c>
      <c r="BW365" s="93" t="s">
        <v>108</v>
      </c>
      <c r="BX365" s="95" t="s">
        <v>102</v>
      </c>
      <c r="BY365" s="93" t="s">
        <v>102</v>
      </c>
      <c r="BZ365" s="93" t="s">
        <v>102</v>
      </c>
      <c r="CA365" s="93" t="s">
        <v>102</v>
      </c>
      <c r="CB365" s="93" t="s">
        <v>102</v>
      </c>
      <c r="CC365" s="93" t="s">
        <v>102</v>
      </c>
      <c r="CD365" s="93" t="s">
        <v>102</v>
      </c>
      <c r="CE365" s="193" t="s">
        <v>102</v>
      </c>
      <c r="CF365" s="194" t="s">
        <v>436</v>
      </c>
      <c r="CG365" s="195" t="s">
        <v>6490</v>
      </c>
      <c r="CH365" s="101" t="s">
        <v>563</v>
      </c>
      <c r="CI365" s="102"/>
      <c r="CJ365" s="196" t="s">
        <v>577</v>
      </c>
      <c r="CK365" s="104" t="s">
        <v>190</v>
      </c>
      <c r="CL365" s="105"/>
      <c r="CM365" s="83" t="s">
        <v>578</v>
      </c>
      <c r="CN365" s="106" t="s">
        <v>108</v>
      </c>
      <c r="CO365" s="197" t="s">
        <v>566</v>
      </c>
      <c r="CP365" s="107"/>
      <c r="CQ365" s="198" t="s">
        <v>107</v>
      </c>
      <c r="CR365" s="198" t="s">
        <v>107</v>
      </c>
      <c r="CS365" s="199"/>
      <c r="CT365" s="83" t="s">
        <v>109</v>
      </c>
      <c r="CU365" s="83" t="s">
        <v>109</v>
      </c>
      <c r="CV365" s="83">
        <v>58</v>
      </c>
      <c r="CW365" s="83" t="s">
        <v>270</v>
      </c>
      <c r="CX365" s="83">
        <v>58</v>
      </c>
      <c r="CY365" s="83" t="s">
        <v>108</v>
      </c>
      <c r="CZ365" s="83">
        <v>478989</v>
      </c>
      <c r="DA365" s="83" t="s">
        <v>6491</v>
      </c>
      <c r="DB365" s="83" t="s">
        <v>118</v>
      </c>
      <c r="DC365" s="83" t="s">
        <v>108</v>
      </c>
      <c r="DD365" s="83">
        <v>9314</v>
      </c>
      <c r="DE365" s="83" t="s">
        <v>173</v>
      </c>
      <c r="DF365" s="83" t="s">
        <v>118</v>
      </c>
      <c r="DG365" s="83" t="s">
        <v>500</v>
      </c>
      <c r="DH365" s="83"/>
      <c r="DI365" s="85">
        <v>43646</v>
      </c>
      <c r="DJ365" s="83" t="s">
        <v>584</v>
      </c>
      <c r="DK365" s="83" t="s">
        <v>102</v>
      </c>
      <c r="DL365" s="83" t="s">
        <v>482</v>
      </c>
      <c r="DM365" s="83">
        <v>0</v>
      </c>
      <c r="DN365" s="83" t="s">
        <v>483</v>
      </c>
      <c r="DO365" s="83">
        <v>1</v>
      </c>
      <c r="DP365" s="83">
        <v>2</v>
      </c>
      <c r="DQ365" s="83"/>
      <c r="DR365" s="83" t="s">
        <v>108</v>
      </c>
      <c r="DS365" s="83" t="s">
        <v>497</v>
      </c>
      <c r="DU365" s="215" t="s">
        <v>269</v>
      </c>
      <c r="DV365" s="136">
        <v>1</v>
      </c>
      <c r="DW365" s="136">
        <v>3</v>
      </c>
      <c r="DX365" s="215" t="s">
        <v>269</v>
      </c>
      <c r="DY365" s="215" t="s">
        <v>269</v>
      </c>
      <c r="DZ365" s="215" t="s">
        <v>269</v>
      </c>
      <c r="EA365" s="215" t="s">
        <v>269</v>
      </c>
      <c r="EB365" s="215" t="s">
        <v>269</v>
      </c>
      <c r="EC365" s="215" t="s">
        <v>269</v>
      </c>
      <c r="ED365" s="215" t="s">
        <v>269</v>
      </c>
      <c r="EE365" s="215" t="s">
        <v>269</v>
      </c>
    </row>
    <row r="366" spans="1:135" ht="57.6" x14ac:dyDescent="0.55000000000000004">
      <c r="A366" s="83" t="s">
        <v>130</v>
      </c>
      <c r="B366" s="136">
        <v>580766</v>
      </c>
      <c r="C366" t="s">
        <v>1014</v>
      </c>
      <c r="D366" s="83" t="s">
        <v>228</v>
      </c>
      <c r="E366" s="138">
        <v>880743776805</v>
      </c>
      <c r="F366" s="83" t="s">
        <v>143</v>
      </c>
      <c r="G366" s="85">
        <v>43620</v>
      </c>
      <c r="H366" s="83" t="s">
        <v>98</v>
      </c>
      <c r="I366" s="84" t="s">
        <v>612</v>
      </c>
      <c r="J366" s="207" t="s">
        <v>628</v>
      </c>
      <c r="K366" s="208" t="s">
        <v>633</v>
      </c>
      <c r="L366" s="83" t="s">
        <v>108</v>
      </c>
      <c r="M366" s="184" t="s">
        <v>102</v>
      </c>
      <c r="N366" s="184" t="s">
        <v>556</v>
      </c>
      <c r="O366" s="85" t="s">
        <v>102</v>
      </c>
      <c r="P366" s="185">
        <v>42491</v>
      </c>
      <c r="Q366" s="186" t="s">
        <v>202</v>
      </c>
      <c r="R366" s="186" t="s">
        <v>613</v>
      </c>
      <c r="S366" s="186"/>
      <c r="T366" s="187"/>
      <c r="U366" s="188" t="s">
        <v>295</v>
      </c>
      <c r="V366" s="188" t="s">
        <v>205</v>
      </c>
      <c r="W366" s="188" t="s">
        <v>295</v>
      </c>
      <c r="X366" s="189" t="s">
        <v>107</v>
      </c>
      <c r="Y366" s="190" t="s">
        <v>614</v>
      </c>
      <c r="Z366" s="83">
        <v>700</v>
      </c>
      <c r="AA366" s="83" t="s">
        <v>193</v>
      </c>
      <c r="AB366" s="83" t="s">
        <v>181</v>
      </c>
      <c r="AC366" s="83" t="s">
        <v>102</v>
      </c>
      <c r="AD366" s="83" t="s">
        <v>6492</v>
      </c>
      <c r="AE366" s="83" t="s">
        <v>6493</v>
      </c>
      <c r="AF366" s="83" t="s">
        <v>102</v>
      </c>
      <c r="AG366" s="83" t="s">
        <v>175</v>
      </c>
      <c r="AH366" s="83" t="s">
        <v>6494</v>
      </c>
      <c r="AI366" s="83" t="s">
        <v>104</v>
      </c>
      <c r="AJ366" s="83" t="s">
        <v>105</v>
      </c>
      <c r="AK366" s="191" t="s">
        <v>6492</v>
      </c>
      <c r="AL366" s="191" t="s">
        <v>6493</v>
      </c>
      <c r="AM366" s="191" t="s">
        <v>102</v>
      </c>
      <c r="AN366" s="191" t="s">
        <v>175</v>
      </c>
      <c r="AO366" s="191" t="s">
        <v>6494</v>
      </c>
      <c r="AP366" s="191" t="s">
        <v>104</v>
      </c>
      <c r="AQ366" s="191" t="s">
        <v>105</v>
      </c>
      <c r="AR366" s="191" t="s">
        <v>106</v>
      </c>
      <c r="AS366" s="191"/>
      <c r="AT366" s="191"/>
      <c r="AU366" s="191"/>
      <c r="AV366" s="191"/>
      <c r="AW366" s="191"/>
      <c r="AX366" s="191" t="s">
        <v>575</v>
      </c>
      <c r="AY366" s="192" t="s">
        <v>454</v>
      </c>
      <c r="AZ366" s="192" t="s">
        <v>108</v>
      </c>
      <c r="BA366" s="91" t="s">
        <v>108</v>
      </c>
      <c r="BB366" s="90">
        <v>0</v>
      </c>
      <c r="BC366" s="93" t="s">
        <v>102</v>
      </c>
      <c r="BD366" s="93" t="s">
        <v>102</v>
      </c>
      <c r="BE366" s="93" t="s">
        <v>102</v>
      </c>
      <c r="BF366" s="93" t="s">
        <v>102</v>
      </c>
      <c r="BG366" s="97" t="s">
        <v>108</v>
      </c>
      <c r="BH366" s="93" t="s">
        <v>108</v>
      </c>
      <c r="BI366" s="93" t="s">
        <v>102</v>
      </c>
      <c r="BJ366" s="93" t="s">
        <v>102</v>
      </c>
      <c r="BK366" s="93" t="s">
        <v>102</v>
      </c>
      <c r="BL366" s="93" t="s">
        <v>102</v>
      </c>
      <c r="BM366" s="93" t="s">
        <v>102</v>
      </c>
      <c r="BN366" s="93" t="s">
        <v>102</v>
      </c>
      <c r="BO366" s="93" t="s">
        <v>102</v>
      </c>
      <c r="BP366" s="96" t="s">
        <v>102</v>
      </c>
      <c r="BQ366" s="90">
        <v>0</v>
      </c>
      <c r="BR366" s="93" t="s">
        <v>102</v>
      </c>
      <c r="BS366" s="93" t="s">
        <v>102</v>
      </c>
      <c r="BT366" s="93" t="s">
        <v>102</v>
      </c>
      <c r="BU366" s="93" t="s">
        <v>102</v>
      </c>
      <c r="BV366" s="97" t="s">
        <v>108</v>
      </c>
      <c r="BW366" s="93" t="s">
        <v>108</v>
      </c>
      <c r="BX366" s="95" t="s">
        <v>102</v>
      </c>
      <c r="BY366" s="93" t="s">
        <v>102</v>
      </c>
      <c r="BZ366" s="93" t="s">
        <v>102</v>
      </c>
      <c r="CA366" s="93" t="s">
        <v>102</v>
      </c>
      <c r="CB366" s="93" t="s">
        <v>102</v>
      </c>
      <c r="CC366" s="93" t="s">
        <v>102</v>
      </c>
      <c r="CD366" s="93" t="s">
        <v>102</v>
      </c>
      <c r="CE366" s="193" t="s">
        <v>102</v>
      </c>
      <c r="CF366" s="194" t="s">
        <v>508</v>
      </c>
      <c r="CG366" s="195" t="s">
        <v>102</v>
      </c>
      <c r="CH366" s="101" t="e">
        <v>#N/A</v>
      </c>
      <c r="CI366" s="102" t="s">
        <v>580</v>
      </c>
      <c r="CJ366" s="196" t="s">
        <v>108</v>
      </c>
      <c r="CK366" s="104" t="s">
        <v>109</v>
      </c>
      <c r="CL366" s="105" t="s">
        <v>579</v>
      </c>
      <c r="CM366" s="83" t="s">
        <v>108</v>
      </c>
      <c r="CN366" s="106" t="s">
        <v>108</v>
      </c>
      <c r="CO366" s="197" t="s">
        <v>108</v>
      </c>
      <c r="CP366" s="107"/>
      <c r="CQ366" s="198" t="s">
        <v>474</v>
      </c>
      <c r="CR366" s="198" t="s">
        <v>474</v>
      </c>
      <c r="CS366" s="199" t="s">
        <v>616</v>
      </c>
      <c r="CT366" s="83" t="s">
        <v>109</v>
      </c>
      <c r="CU366" s="83" t="s">
        <v>109</v>
      </c>
      <c r="CV366" s="83">
        <v>43</v>
      </c>
      <c r="CW366" s="83" t="s">
        <v>112</v>
      </c>
      <c r="CX366" s="83">
        <v>43</v>
      </c>
      <c r="CY366" s="83" t="s">
        <v>6495</v>
      </c>
      <c r="CZ366" s="83">
        <v>480308.5</v>
      </c>
      <c r="DA366" s="83" t="s">
        <v>138</v>
      </c>
      <c r="DB366" s="83" t="s">
        <v>124</v>
      </c>
      <c r="DC366" s="83" t="s">
        <v>501</v>
      </c>
      <c r="DD366" s="83">
        <v>8763</v>
      </c>
      <c r="DE366" s="83" t="s">
        <v>582</v>
      </c>
      <c r="DF366" s="83" t="s">
        <v>145</v>
      </c>
      <c r="DG366" s="83" t="s">
        <v>501</v>
      </c>
      <c r="DH366" s="83" t="s">
        <v>582</v>
      </c>
      <c r="DI366" s="85">
        <v>43646</v>
      </c>
      <c r="DJ366" s="83" t="s">
        <v>584</v>
      </c>
      <c r="DK366" s="83" t="s">
        <v>102</v>
      </c>
      <c r="DL366" s="83" t="s">
        <v>482</v>
      </c>
      <c r="DM366" s="83">
        <v>0</v>
      </c>
      <c r="DN366" s="83" t="s">
        <v>238</v>
      </c>
      <c r="DO366" s="83">
        <v>1</v>
      </c>
      <c r="DP366" s="83">
        <v>6</v>
      </c>
      <c r="DQ366" s="83"/>
      <c r="DR366" s="83" t="s">
        <v>108</v>
      </c>
      <c r="DS366" s="83" t="s">
        <v>497</v>
      </c>
      <c r="DU366" s="215" t="s">
        <v>269</v>
      </c>
      <c r="DV366" s="136">
        <v>1</v>
      </c>
      <c r="DW366" s="136">
        <v>3</v>
      </c>
      <c r="DX366" s="215" t="s">
        <v>269</v>
      </c>
      <c r="DY366" s="215" t="s">
        <v>269</v>
      </c>
      <c r="DZ366" s="215" t="s">
        <v>269</v>
      </c>
      <c r="EA366" s="215" t="s">
        <v>269</v>
      </c>
      <c r="EB366" s="215" t="s">
        <v>269</v>
      </c>
      <c r="EC366" s="215" t="s">
        <v>269</v>
      </c>
      <c r="ED366" s="215" t="s">
        <v>269</v>
      </c>
      <c r="EE366" s="215" t="s">
        <v>269</v>
      </c>
    </row>
    <row r="367" spans="1:135" ht="28.8" x14ac:dyDescent="0.55000000000000004">
      <c r="A367" s="83" t="s">
        <v>130</v>
      </c>
      <c r="B367" s="136">
        <v>983244</v>
      </c>
      <c r="C367" t="s">
        <v>1015</v>
      </c>
      <c r="D367" s="83" t="s">
        <v>228</v>
      </c>
      <c r="E367" s="138">
        <v>516484387632</v>
      </c>
      <c r="F367" s="83" t="s">
        <v>114</v>
      </c>
      <c r="G367" s="85">
        <v>43634</v>
      </c>
      <c r="H367" s="83" t="s">
        <v>98</v>
      </c>
      <c r="I367" s="84" t="s">
        <v>618</v>
      </c>
      <c r="J367" s="207" t="s">
        <v>629</v>
      </c>
      <c r="K367" s="208" t="s">
        <v>634</v>
      </c>
      <c r="L367" s="83" t="s">
        <v>108</v>
      </c>
      <c r="M367" s="184">
        <v>27589</v>
      </c>
      <c r="N367" s="184"/>
      <c r="O367" s="85" t="s">
        <v>102</v>
      </c>
      <c r="P367" s="185">
        <v>43013</v>
      </c>
      <c r="Q367" s="186" t="s">
        <v>203</v>
      </c>
      <c r="R367" s="186"/>
      <c r="S367" s="186"/>
      <c r="T367" s="187"/>
      <c r="U367" s="188" t="s">
        <v>296</v>
      </c>
      <c r="V367" s="188" t="s">
        <v>205</v>
      </c>
      <c r="W367" s="189" t="s">
        <v>619</v>
      </c>
      <c r="X367" s="189" t="s">
        <v>107</v>
      </c>
      <c r="Y367" s="190" t="s">
        <v>614</v>
      </c>
      <c r="Z367" s="83">
        <v>700</v>
      </c>
      <c r="AA367" s="83" t="s">
        <v>193</v>
      </c>
      <c r="AB367" s="83" t="s">
        <v>181</v>
      </c>
      <c r="AC367" s="83" t="s">
        <v>102</v>
      </c>
      <c r="AD367" s="83" t="s">
        <v>6496</v>
      </c>
      <c r="AE367" s="83" t="s">
        <v>102</v>
      </c>
      <c r="AF367" s="83" t="s">
        <v>102</v>
      </c>
      <c r="AG367" s="83" t="s">
        <v>174</v>
      </c>
      <c r="AH367" s="83" t="s">
        <v>6485</v>
      </c>
      <c r="AI367" s="83" t="s">
        <v>104</v>
      </c>
      <c r="AJ367" s="83" t="s">
        <v>105</v>
      </c>
      <c r="AK367" s="191" t="s">
        <v>6496</v>
      </c>
      <c r="AL367" s="191" t="s">
        <v>102</v>
      </c>
      <c r="AM367" s="191" t="s">
        <v>102</v>
      </c>
      <c r="AN367" s="191" t="s">
        <v>174</v>
      </c>
      <c r="AO367" s="191" t="s">
        <v>6485</v>
      </c>
      <c r="AP367" s="191" t="s">
        <v>104</v>
      </c>
      <c r="AQ367" s="191" t="s">
        <v>105</v>
      </c>
      <c r="AR367" s="191" t="s">
        <v>106</v>
      </c>
      <c r="AS367" s="191" t="s">
        <v>6496</v>
      </c>
      <c r="AT367" s="191" t="s">
        <v>488</v>
      </c>
      <c r="AU367" s="191" t="s">
        <v>6497</v>
      </c>
      <c r="AV367" s="191" t="s">
        <v>104</v>
      </c>
      <c r="AW367" s="191" t="s">
        <v>204</v>
      </c>
      <c r="AX367" s="191"/>
      <c r="AY367" s="192" t="s">
        <v>454</v>
      </c>
      <c r="AZ367" s="192" t="s">
        <v>416</v>
      </c>
      <c r="BA367" s="91" t="s">
        <v>108</v>
      </c>
      <c r="BB367" s="90">
        <v>0</v>
      </c>
      <c r="BC367" s="93" t="s">
        <v>102</v>
      </c>
      <c r="BD367" s="93" t="s">
        <v>102</v>
      </c>
      <c r="BE367" s="93" t="s">
        <v>102</v>
      </c>
      <c r="BF367" s="93" t="s">
        <v>102</v>
      </c>
      <c r="BG367" s="97" t="s">
        <v>108</v>
      </c>
      <c r="BH367" s="93" t="s">
        <v>108</v>
      </c>
      <c r="BI367" s="93" t="s">
        <v>102</v>
      </c>
      <c r="BJ367" s="93" t="s">
        <v>102</v>
      </c>
      <c r="BK367" s="93" t="s">
        <v>102</v>
      </c>
      <c r="BL367" s="93" t="s">
        <v>102</v>
      </c>
      <c r="BM367" s="93" t="s">
        <v>102</v>
      </c>
      <c r="BN367" s="93" t="s">
        <v>102</v>
      </c>
      <c r="BO367" s="93" t="s">
        <v>102</v>
      </c>
      <c r="BP367" s="96" t="s">
        <v>102</v>
      </c>
      <c r="BQ367" s="90">
        <v>0</v>
      </c>
      <c r="BR367" s="93" t="s">
        <v>102</v>
      </c>
      <c r="BS367" s="93" t="s">
        <v>102</v>
      </c>
      <c r="BT367" s="93" t="s">
        <v>102</v>
      </c>
      <c r="BU367" s="93" t="s">
        <v>102</v>
      </c>
      <c r="BV367" s="97" t="s">
        <v>108</v>
      </c>
      <c r="BW367" s="93" t="s">
        <v>108</v>
      </c>
      <c r="BX367" s="95" t="s">
        <v>102</v>
      </c>
      <c r="BY367" s="93" t="s">
        <v>102</v>
      </c>
      <c r="BZ367" s="93" t="s">
        <v>102</v>
      </c>
      <c r="CA367" s="93" t="s">
        <v>102</v>
      </c>
      <c r="CB367" s="93" t="s">
        <v>102</v>
      </c>
      <c r="CC367" s="93" t="s">
        <v>102</v>
      </c>
      <c r="CD367" s="93" t="s">
        <v>102</v>
      </c>
      <c r="CE367" s="193" t="s">
        <v>102</v>
      </c>
      <c r="CF367" s="194" t="s">
        <v>436</v>
      </c>
      <c r="CG367" s="195" t="s">
        <v>6498</v>
      </c>
      <c r="CH367" s="101" t="s">
        <v>310</v>
      </c>
      <c r="CI367" s="102"/>
      <c r="CJ367" s="196" t="s">
        <v>6499</v>
      </c>
      <c r="CK367" s="104" t="s">
        <v>190</v>
      </c>
      <c r="CL367" s="105"/>
      <c r="CM367" s="83" t="s">
        <v>623</v>
      </c>
      <c r="CN367" s="106" t="s">
        <v>624</v>
      </c>
      <c r="CO367" s="197" t="s">
        <v>625</v>
      </c>
      <c r="CP367" s="107"/>
      <c r="CQ367" s="198" t="s">
        <v>474</v>
      </c>
      <c r="CR367" s="198" t="s">
        <v>474</v>
      </c>
      <c r="CS367" s="199"/>
      <c r="CT367" s="83" t="s">
        <v>109</v>
      </c>
      <c r="CU367" s="83" t="s">
        <v>109</v>
      </c>
      <c r="CV367" s="83">
        <v>15</v>
      </c>
      <c r="CW367" s="83" t="s">
        <v>139</v>
      </c>
      <c r="CX367" s="83">
        <v>15</v>
      </c>
      <c r="CY367" s="83" t="s">
        <v>108</v>
      </c>
      <c r="CZ367" s="83">
        <v>481628</v>
      </c>
      <c r="DA367" s="83" t="s">
        <v>581</v>
      </c>
      <c r="DB367" s="83" t="s">
        <v>152</v>
      </c>
      <c r="DC367" s="83" t="s">
        <v>500</v>
      </c>
      <c r="DD367" s="83">
        <v>9942</v>
      </c>
      <c r="DE367" s="83" t="s">
        <v>606</v>
      </c>
      <c r="DF367" s="83" t="s">
        <v>152</v>
      </c>
      <c r="DG367" s="83" t="s">
        <v>500</v>
      </c>
      <c r="DH367" s="83"/>
      <c r="DI367" s="85">
        <v>43646</v>
      </c>
      <c r="DJ367" s="83" t="s">
        <v>584</v>
      </c>
      <c r="DK367" s="83" t="s">
        <v>102</v>
      </c>
      <c r="DL367" s="83" t="s">
        <v>482</v>
      </c>
      <c r="DM367" s="83">
        <v>0</v>
      </c>
      <c r="DN367" s="83" t="s">
        <v>483</v>
      </c>
      <c r="DO367" s="83">
        <v>1</v>
      </c>
      <c r="DP367" s="83">
        <v>1</v>
      </c>
      <c r="DQ367" s="83"/>
      <c r="DR367" s="83" t="s">
        <v>108</v>
      </c>
      <c r="DS367" s="83" t="s">
        <v>497</v>
      </c>
      <c r="DU367" s="215" t="s">
        <v>269</v>
      </c>
      <c r="DV367" s="136">
        <v>1</v>
      </c>
      <c r="DW367" s="136">
        <v>3</v>
      </c>
      <c r="DX367" s="215" t="s">
        <v>269</v>
      </c>
      <c r="DY367" s="215" t="s">
        <v>269</v>
      </c>
      <c r="DZ367" s="215" t="s">
        <v>269</v>
      </c>
      <c r="EA367" s="215" t="s">
        <v>269</v>
      </c>
      <c r="EB367" s="215" t="s">
        <v>269</v>
      </c>
      <c r="EC367" s="215" t="s">
        <v>269</v>
      </c>
      <c r="ED367" s="215" t="s">
        <v>269</v>
      </c>
      <c r="EE367" s="215" t="s">
        <v>269</v>
      </c>
    </row>
    <row r="368" spans="1:135" ht="28.8" x14ac:dyDescent="0.55000000000000004">
      <c r="A368" s="83" t="s">
        <v>130</v>
      </c>
      <c r="B368" s="136">
        <v>548056</v>
      </c>
      <c r="C368" t="s">
        <v>1016</v>
      </c>
      <c r="D368" s="83" t="s">
        <v>228</v>
      </c>
      <c r="E368" s="138">
        <v>305199593542</v>
      </c>
      <c r="F368" s="83" t="s">
        <v>114</v>
      </c>
      <c r="G368" s="85">
        <v>43643</v>
      </c>
      <c r="H368" s="211" t="s">
        <v>98</v>
      </c>
      <c r="I368" s="84" t="s">
        <v>610</v>
      </c>
      <c r="J368" s="207" t="s">
        <v>627</v>
      </c>
      <c r="K368" s="208" t="s">
        <v>630</v>
      </c>
      <c r="L368" s="83" t="s">
        <v>108</v>
      </c>
      <c r="M368" s="184">
        <v>24500</v>
      </c>
      <c r="N368" s="184"/>
      <c r="O368" s="85" t="s">
        <v>102</v>
      </c>
      <c r="P368" s="185">
        <v>42491</v>
      </c>
      <c r="Q368" s="186" t="s">
        <v>203</v>
      </c>
      <c r="R368" s="186"/>
      <c r="S368" s="186"/>
      <c r="T368" s="187"/>
      <c r="U368" s="188" t="s">
        <v>296</v>
      </c>
      <c r="V368" s="188" t="s">
        <v>297</v>
      </c>
      <c r="W368" s="188" t="s">
        <v>297</v>
      </c>
      <c r="X368" s="189" t="s">
        <v>167</v>
      </c>
      <c r="Y368" s="190"/>
      <c r="Z368" s="83">
        <v>700</v>
      </c>
      <c r="AA368" s="83" t="s">
        <v>193</v>
      </c>
      <c r="AB368" s="83" t="s">
        <v>181</v>
      </c>
      <c r="AC368" s="83" t="s">
        <v>102</v>
      </c>
      <c r="AD368" s="83" t="s">
        <v>6500</v>
      </c>
      <c r="AE368" s="83" t="s">
        <v>102</v>
      </c>
      <c r="AF368" s="83" t="s">
        <v>102</v>
      </c>
      <c r="AG368" s="83" t="s">
        <v>119</v>
      </c>
      <c r="AH368" s="83" t="s">
        <v>6501</v>
      </c>
      <c r="AI368" s="83" t="s">
        <v>104</v>
      </c>
      <c r="AJ368" s="83" t="s">
        <v>105</v>
      </c>
      <c r="AK368" s="191" t="s">
        <v>6500</v>
      </c>
      <c r="AL368" s="191" t="s">
        <v>102</v>
      </c>
      <c r="AM368" s="191" t="s">
        <v>102</v>
      </c>
      <c r="AN368" s="191" t="s">
        <v>119</v>
      </c>
      <c r="AO368" s="191" t="s">
        <v>6501</v>
      </c>
      <c r="AP368" s="191" t="s">
        <v>104</v>
      </c>
      <c r="AQ368" s="191" t="s">
        <v>105</v>
      </c>
      <c r="AR368" s="191" t="s">
        <v>106</v>
      </c>
      <c r="AS368" s="191" t="s">
        <v>6500</v>
      </c>
      <c r="AT368" s="191" t="s">
        <v>485</v>
      </c>
      <c r="AU368" s="191" t="s">
        <v>6501</v>
      </c>
      <c r="AV368" s="191" t="s">
        <v>104</v>
      </c>
      <c r="AW368" s="191" t="s">
        <v>204</v>
      </c>
      <c r="AX368" s="191"/>
      <c r="AY368" s="192" t="s">
        <v>454</v>
      </c>
      <c r="AZ368" s="192" t="s">
        <v>416</v>
      </c>
      <c r="BA368" s="91" t="s">
        <v>108</v>
      </c>
      <c r="BB368" s="90">
        <v>0</v>
      </c>
      <c r="BC368" s="93" t="s">
        <v>102</v>
      </c>
      <c r="BD368" s="93" t="s">
        <v>102</v>
      </c>
      <c r="BE368" s="93" t="s">
        <v>102</v>
      </c>
      <c r="BF368" s="93" t="s">
        <v>102</v>
      </c>
      <c r="BG368" s="97" t="s">
        <v>108</v>
      </c>
      <c r="BH368" s="93" t="s">
        <v>108</v>
      </c>
      <c r="BI368" s="93" t="s">
        <v>102</v>
      </c>
      <c r="BJ368" s="93" t="s">
        <v>102</v>
      </c>
      <c r="BK368" s="93" t="s">
        <v>102</v>
      </c>
      <c r="BL368" s="93" t="s">
        <v>102</v>
      </c>
      <c r="BM368" s="93" t="s">
        <v>102</v>
      </c>
      <c r="BN368" s="93" t="s">
        <v>102</v>
      </c>
      <c r="BO368" s="93" t="s">
        <v>102</v>
      </c>
      <c r="BP368" s="96" t="s">
        <v>102</v>
      </c>
      <c r="BQ368" s="90">
        <v>0</v>
      </c>
      <c r="BR368" s="93" t="s">
        <v>102</v>
      </c>
      <c r="BS368" s="93" t="s">
        <v>102</v>
      </c>
      <c r="BT368" s="93" t="s">
        <v>102</v>
      </c>
      <c r="BU368" s="93" t="s">
        <v>102</v>
      </c>
      <c r="BV368" s="97" t="s">
        <v>108</v>
      </c>
      <c r="BW368" s="93" t="s">
        <v>108</v>
      </c>
      <c r="BX368" s="95" t="s">
        <v>102</v>
      </c>
      <c r="BY368" s="93" t="s">
        <v>102</v>
      </c>
      <c r="BZ368" s="93" t="s">
        <v>102</v>
      </c>
      <c r="CA368" s="93" t="s">
        <v>102</v>
      </c>
      <c r="CB368" s="93" t="s">
        <v>102</v>
      </c>
      <c r="CC368" s="93" t="s">
        <v>102</v>
      </c>
      <c r="CD368" s="93" t="s">
        <v>102</v>
      </c>
      <c r="CE368" s="193" t="s">
        <v>102</v>
      </c>
      <c r="CF368" s="194" t="s">
        <v>436</v>
      </c>
      <c r="CG368" s="195" t="s">
        <v>6502</v>
      </c>
      <c r="CH368" s="101" t="s">
        <v>563</v>
      </c>
      <c r="CI368" s="102"/>
      <c r="CJ368" s="196" t="s">
        <v>577</v>
      </c>
      <c r="CK368" s="104" t="s">
        <v>190</v>
      </c>
      <c r="CL368" s="105"/>
      <c r="CM368" s="83" t="s">
        <v>578</v>
      </c>
      <c r="CN368" s="106" t="s">
        <v>108</v>
      </c>
      <c r="CO368" s="197" t="s">
        <v>566</v>
      </c>
      <c r="CP368" s="107"/>
      <c r="CQ368" s="198" t="s">
        <v>107</v>
      </c>
      <c r="CR368" s="198" t="s">
        <v>107</v>
      </c>
      <c r="CS368" s="199"/>
      <c r="CT368" s="83" t="s">
        <v>109</v>
      </c>
      <c r="CU368" s="83" t="s">
        <v>109</v>
      </c>
      <c r="CV368" s="83">
        <v>43</v>
      </c>
      <c r="CW368" s="83" t="s">
        <v>270</v>
      </c>
      <c r="CX368" s="83">
        <v>43</v>
      </c>
      <c r="CY368" s="83" t="s">
        <v>108</v>
      </c>
      <c r="CZ368" s="83">
        <v>482947.5</v>
      </c>
      <c r="DA368" s="83" t="s">
        <v>6503</v>
      </c>
      <c r="DB368" s="83" t="s">
        <v>118</v>
      </c>
      <c r="DC368" s="83" t="s">
        <v>108</v>
      </c>
      <c r="DD368" s="83">
        <v>7377</v>
      </c>
      <c r="DE368" s="83" t="s">
        <v>173</v>
      </c>
      <c r="DF368" s="83" t="s">
        <v>118</v>
      </c>
      <c r="DG368" s="83" t="s">
        <v>500</v>
      </c>
      <c r="DH368" s="83"/>
      <c r="DI368" s="85">
        <v>43646</v>
      </c>
      <c r="DJ368" s="83" t="s">
        <v>584</v>
      </c>
      <c r="DK368" s="83" t="s">
        <v>102</v>
      </c>
      <c r="DL368" s="83" t="s">
        <v>482</v>
      </c>
      <c r="DM368" s="83">
        <v>0</v>
      </c>
      <c r="DN368" s="83" t="s">
        <v>483</v>
      </c>
      <c r="DO368" s="83">
        <v>1</v>
      </c>
      <c r="DP368" s="83">
        <v>4</v>
      </c>
      <c r="DQ368" s="83"/>
      <c r="DR368" s="83" t="s">
        <v>108</v>
      </c>
      <c r="DS368" s="83" t="s">
        <v>497</v>
      </c>
      <c r="DU368" s="215" t="s">
        <v>269</v>
      </c>
      <c r="DV368" s="136">
        <v>1</v>
      </c>
      <c r="DW368" s="136">
        <v>3</v>
      </c>
      <c r="DX368" s="215" t="s">
        <v>269</v>
      </c>
      <c r="DY368" s="215" t="s">
        <v>269</v>
      </c>
      <c r="DZ368" s="215" t="s">
        <v>269</v>
      </c>
      <c r="EA368" s="215" t="s">
        <v>269</v>
      </c>
      <c r="EB368" s="215" t="s">
        <v>269</v>
      </c>
      <c r="EC368" s="215" t="s">
        <v>269</v>
      </c>
      <c r="ED368" s="215" t="s">
        <v>269</v>
      </c>
      <c r="EE368" s="215" t="s">
        <v>269</v>
      </c>
    </row>
    <row r="369" spans="1:135" ht="57.6" x14ac:dyDescent="0.55000000000000004">
      <c r="A369" s="83" t="s">
        <v>130</v>
      </c>
      <c r="B369" s="136">
        <v>264800</v>
      </c>
      <c r="C369" t="s">
        <v>1017</v>
      </c>
      <c r="D369" s="83" t="s">
        <v>228</v>
      </c>
      <c r="E369" s="138">
        <v>175389394219</v>
      </c>
      <c r="F369" s="83" t="s">
        <v>143</v>
      </c>
      <c r="G369" s="85">
        <v>43620</v>
      </c>
      <c r="H369" s="83" t="s">
        <v>98</v>
      </c>
      <c r="I369" s="84" t="s">
        <v>612</v>
      </c>
      <c r="J369" s="207" t="s">
        <v>628</v>
      </c>
      <c r="K369" s="208" t="s">
        <v>633</v>
      </c>
      <c r="L369" s="83" t="s">
        <v>108</v>
      </c>
      <c r="M369" s="184" t="s">
        <v>102</v>
      </c>
      <c r="N369" s="184" t="s">
        <v>556</v>
      </c>
      <c r="O369" s="85" t="s">
        <v>102</v>
      </c>
      <c r="P369" s="185">
        <v>42491</v>
      </c>
      <c r="Q369" s="186" t="s">
        <v>202</v>
      </c>
      <c r="R369" s="186" t="s">
        <v>613</v>
      </c>
      <c r="S369" s="186"/>
      <c r="T369" s="187"/>
      <c r="U369" s="188" t="s">
        <v>295</v>
      </c>
      <c r="V369" s="188" t="s">
        <v>205</v>
      </c>
      <c r="W369" s="188" t="s">
        <v>295</v>
      </c>
      <c r="X369" s="189" t="s">
        <v>107</v>
      </c>
      <c r="Y369" s="190" t="s">
        <v>614</v>
      </c>
      <c r="Z369" s="83">
        <v>700</v>
      </c>
      <c r="AA369" s="83" t="s">
        <v>193</v>
      </c>
      <c r="AB369" s="83" t="s">
        <v>181</v>
      </c>
      <c r="AC369" s="83" t="s">
        <v>102</v>
      </c>
      <c r="AD369" s="83" t="s">
        <v>6504</v>
      </c>
      <c r="AE369" s="83" t="s">
        <v>6505</v>
      </c>
      <c r="AF369" s="83" t="s">
        <v>102</v>
      </c>
      <c r="AG369" s="83" t="s">
        <v>175</v>
      </c>
      <c r="AH369" s="83" t="s">
        <v>6506</v>
      </c>
      <c r="AI369" s="83" t="s">
        <v>104</v>
      </c>
      <c r="AJ369" s="83" t="s">
        <v>105</v>
      </c>
      <c r="AK369" s="191" t="s">
        <v>6504</v>
      </c>
      <c r="AL369" s="191" t="s">
        <v>6505</v>
      </c>
      <c r="AM369" s="191" t="s">
        <v>102</v>
      </c>
      <c r="AN369" s="191" t="s">
        <v>175</v>
      </c>
      <c r="AO369" s="191" t="s">
        <v>6506</v>
      </c>
      <c r="AP369" s="191" t="s">
        <v>104</v>
      </c>
      <c r="AQ369" s="191" t="s">
        <v>105</v>
      </c>
      <c r="AR369" s="191" t="s">
        <v>106</v>
      </c>
      <c r="AS369" s="191"/>
      <c r="AT369" s="191"/>
      <c r="AU369" s="191"/>
      <c r="AV369" s="191"/>
      <c r="AW369" s="191"/>
      <c r="AX369" s="191" t="s">
        <v>575</v>
      </c>
      <c r="AY369" s="192" t="s">
        <v>454</v>
      </c>
      <c r="AZ369" s="192" t="s">
        <v>108</v>
      </c>
      <c r="BA369" s="91" t="s">
        <v>108</v>
      </c>
      <c r="BB369" s="90">
        <v>0</v>
      </c>
      <c r="BC369" s="93" t="s">
        <v>102</v>
      </c>
      <c r="BD369" s="93" t="s">
        <v>102</v>
      </c>
      <c r="BE369" s="93" t="s">
        <v>102</v>
      </c>
      <c r="BF369" s="93" t="s">
        <v>102</v>
      </c>
      <c r="BG369" s="97" t="s">
        <v>108</v>
      </c>
      <c r="BH369" s="93" t="s">
        <v>108</v>
      </c>
      <c r="BI369" s="93" t="s">
        <v>102</v>
      </c>
      <c r="BJ369" s="93" t="s">
        <v>102</v>
      </c>
      <c r="BK369" s="93" t="s">
        <v>102</v>
      </c>
      <c r="BL369" s="93" t="s">
        <v>102</v>
      </c>
      <c r="BM369" s="93" t="s">
        <v>102</v>
      </c>
      <c r="BN369" s="93" t="s">
        <v>102</v>
      </c>
      <c r="BO369" s="93" t="s">
        <v>102</v>
      </c>
      <c r="BP369" s="96" t="s">
        <v>102</v>
      </c>
      <c r="BQ369" s="90">
        <v>0</v>
      </c>
      <c r="BR369" s="93" t="s">
        <v>102</v>
      </c>
      <c r="BS369" s="93" t="s">
        <v>102</v>
      </c>
      <c r="BT369" s="93" t="s">
        <v>102</v>
      </c>
      <c r="BU369" s="93" t="s">
        <v>102</v>
      </c>
      <c r="BV369" s="97" t="s">
        <v>108</v>
      </c>
      <c r="BW369" s="93" t="s">
        <v>108</v>
      </c>
      <c r="BX369" s="95" t="s">
        <v>102</v>
      </c>
      <c r="BY369" s="93" t="s">
        <v>102</v>
      </c>
      <c r="BZ369" s="93" t="s">
        <v>102</v>
      </c>
      <c r="CA369" s="93" t="s">
        <v>102</v>
      </c>
      <c r="CB369" s="93" t="s">
        <v>102</v>
      </c>
      <c r="CC369" s="93" t="s">
        <v>102</v>
      </c>
      <c r="CD369" s="93" t="s">
        <v>102</v>
      </c>
      <c r="CE369" s="193" t="s">
        <v>102</v>
      </c>
      <c r="CF369" s="194" t="s">
        <v>508</v>
      </c>
      <c r="CG369" s="195" t="s">
        <v>102</v>
      </c>
      <c r="CH369" s="101" t="e">
        <v>#N/A</v>
      </c>
      <c r="CI369" s="102" t="s">
        <v>580</v>
      </c>
      <c r="CJ369" s="196" t="s">
        <v>108</v>
      </c>
      <c r="CK369" s="104" t="s">
        <v>109</v>
      </c>
      <c r="CL369" s="105" t="s">
        <v>579</v>
      </c>
      <c r="CM369" s="83" t="s">
        <v>108</v>
      </c>
      <c r="CN369" s="106" t="s">
        <v>108</v>
      </c>
      <c r="CO369" s="197" t="s">
        <v>108</v>
      </c>
      <c r="CP369" s="107"/>
      <c r="CQ369" s="198" t="s">
        <v>474</v>
      </c>
      <c r="CR369" s="198" t="s">
        <v>474</v>
      </c>
      <c r="CS369" s="199" t="s">
        <v>616</v>
      </c>
      <c r="CT369" s="83" t="s">
        <v>109</v>
      </c>
      <c r="CU369" s="83" t="s">
        <v>109</v>
      </c>
      <c r="CV369" s="83">
        <v>59</v>
      </c>
      <c r="CW369" s="83" t="s">
        <v>112</v>
      </c>
      <c r="CX369" s="83">
        <v>59</v>
      </c>
      <c r="CY369" s="83" t="s">
        <v>6507</v>
      </c>
      <c r="CZ369" s="83">
        <v>484267</v>
      </c>
      <c r="DA369" s="83" t="s">
        <v>138</v>
      </c>
      <c r="DB369" s="83" t="s">
        <v>124</v>
      </c>
      <c r="DC369" s="83" t="s">
        <v>501</v>
      </c>
      <c r="DD369" s="83">
        <v>4300</v>
      </c>
      <c r="DE369" s="83" t="s">
        <v>582</v>
      </c>
      <c r="DF369" s="83" t="s">
        <v>145</v>
      </c>
      <c r="DG369" s="83" t="s">
        <v>501</v>
      </c>
      <c r="DH369" s="83" t="s">
        <v>582</v>
      </c>
      <c r="DI369" s="85">
        <v>43646</v>
      </c>
      <c r="DJ369" s="83" t="s">
        <v>584</v>
      </c>
      <c r="DK369" s="83" t="s">
        <v>102</v>
      </c>
      <c r="DL369" s="83" t="s">
        <v>482</v>
      </c>
      <c r="DM369" s="83">
        <v>0</v>
      </c>
      <c r="DN369" s="83" t="s">
        <v>238</v>
      </c>
      <c r="DO369" s="83">
        <v>1</v>
      </c>
      <c r="DP369" s="83">
        <v>2</v>
      </c>
      <c r="DQ369" s="83"/>
      <c r="DR369" s="83" t="s">
        <v>108</v>
      </c>
      <c r="DS369" s="83" t="s">
        <v>497</v>
      </c>
      <c r="DU369" s="215" t="s">
        <v>269</v>
      </c>
      <c r="DV369" s="136">
        <v>1</v>
      </c>
      <c r="DW369" s="136">
        <v>3</v>
      </c>
      <c r="DX369" s="215" t="s">
        <v>269</v>
      </c>
      <c r="DY369" s="215" t="s">
        <v>269</v>
      </c>
      <c r="DZ369" s="215" t="s">
        <v>269</v>
      </c>
      <c r="EA369" s="215" t="s">
        <v>269</v>
      </c>
      <c r="EB369" s="215" t="s">
        <v>269</v>
      </c>
      <c r="EC369" s="215" t="s">
        <v>269</v>
      </c>
      <c r="ED369" s="215" t="s">
        <v>269</v>
      </c>
      <c r="EE369" s="215" t="s">
        <v>269</v>
      </c>
    </row>
    <row r="370" spans="1:135" ht="28.8" x14ac:dyDescent="0.55000000000000004">
      <c r="A370" s="83" t="s">
        <v>130</v>
      </c>
      <c r="B370" s="136">
        <v>248601</v>
      </c>
      <c r="C370" t="s">
        <v>1018</v>
      </c>
      <c r="D370" s="83" t="s">
        <v>228</v>
      </c>
      <c r="E370" s="138">
        <v>560888165163</v>
      </c>
      <c r="F370" s="83" t="s">
        <v>114</v>
      </c>
      <c r="G370" s="85">
        <v>43634</v>
      </c>
      <c r="H370" s="83" t="s">
        <v>98</v>
      </c>
      <c r="I370" s="84" t="s">
        <v>618</v>
      </c>
      <c r="J370" s="207" t="s">
        <v>629</v>
      </c>
      <c r="K370" s="208" t="s">
        <v>634</v>
      </c>
      <c r="L370" s="83" t="s">
        <v>108</v>
      </c>
      <c r="M370" s="184">
        <v>27590</v>
      </c>
      <c r="N370" s="184"/>
      <c r="O370" s="85" t="s">
        <v>102</v>
      </c>
      <c r="P370" s="185">
        <v>43013</v>
      </c>
      <c r="Q370" s="186" t="s">
        <v>203</v>
      </c>
      <c r="R370" s="186"/>
      <c r="S370" s="186"/>
      <c r="T370" s="187"/>
      <c r="U370" s="188" t="s">
        <v>296</v>
      </c>
      <c r="V370" s="188" t="s">
        <v>205</v>
      </c>
      <c r="W370" s="189" t="s">
        <v>619</v>
      </c>
      <c r="X370" s="189" t="s">
        <v>107</v>
      </c>
      <c r="Y370" s="190" t="s">
        <v>614</v>
      </c>
      <c r="Z370" s="83">
        <v>700</v>
      </c>
      <c r="AA370" s="83" t="s">
        <v>193</v>
      </c>
      <c r="AB370" s="83" t="s">
        <v>181</v>
      </c>
      <c r="AC370" s="83" t="s">
        <v>102</v>
      </c>
      <c r="AD370" s="83" t="s">
        <v>6508</v>
      </c>
      <c r="AE370" s="83" t="s">
        <v>102</v>
      </c>
      <c r="AF370" s="83" t="s">
        <v>102</v>
      </c>
      <c r="AG370" s="83" t="s">
        <v>174</v>
      </c>
      <c r="AH370" s="83" t="s">
        <v>6497</v>
      </c>
      <c r="AI370" s="83" t="s">
        <v>104</v>
      </c>
      <c r="AJ370" s="83" t="s">
        <v>105</v>
      </c>
      <c r="AK370" s="191" t="s">
        <v>6508</v>
      </c>
      <c r="AL370" s="191" t="s">
        <v>102</v>
      </c>
      <c r="AM370" s="191" t="s">
        <v>102</v>
      </c>
      <c r="AN370" s="191" t="s">
        <v>174</v>
      </c>
      <c r="AO370" s="191" t="s">
        <v>6497</v>
      </c>
      <c r="AP370" s="191" t="s">
        <v>104</v>
      </c>
      <c r="AQ370" s="191" t="s">
        <v>105</v>
      </c>
      <c r="AR370" s="191" t="s">
        <v>106</v>
      </c>
      <c r="AS370" s="191" t="s">
        <v>6508</v>
      </c>
      <c r="AT370" s="191" t="s">
        <v>488</v>
      </c>
      <c r="AU370" s="191" t="s">
        <v>6509</v>
      </c>
      <c r="AV370" s="191" t="s">
        <v>104</v>
      </c>
      <c r="AW370" s="191" t="s">
        <v>204</v>
      </c>
      <c r="AX370" s="191"/>
      <c r="AY370" s="192" t="s">
        <v>454</v>
      </c>
      <c r="AZ370" s="192" t="s">
        <v>416</v>
      </c>
      <c r="BA370" s="91" t="s">
        <v>108</v>
      </c>
      <c r="BB370" s="90">
        <v>0</v>
      </c>
      <c r="BC370" s="93" t="s">
        <v>102</v>
      </c>
      <c r="BD370" s="93" t="s">
        <v>102</v>
      </c>
      <c r="BE370" s="93" t="s">
        <v>102</v>
      </c>
      <c r="BF370" s="93" t="s">
        <v>102</v>
      </c>
      <c r="BG370" s="97" t="s">
        <v>108</v>
      </c>
      <c r="BH370" s="93" t="s">
        <v>108</v>
      </c>
      <c r="BI370" s="93" t="s">
        <v>102</v>
      </c>
      <c r="BJ370" s="93" t="s">
        <v>102</v>
      </c>
      <c r="BK370" s="93" t="s">
        <v>102</v>
      </c>
      <c r="BL370" s="93" t="s">
        <v>102</v>
      </c>
      <c r="BM370" s="93" t="s">
        <v>102</v>
      </c>
      <c r="BN370" s="93" t="s">
        <v>102</v>
      </c>
      <c r="BO370" s="93" t="s">
        <v>102</v>
      </c>
      <c r="BP370" s="96" t="s">
        <v>102</v>
      </c>
      <c r="BQ370" s="90">
        <v>0</v>
      </c>
      <c r="BR370" s="93" t="s">
        <v>102</v>
      </c>
      <c r="BS370" s="93" t="s">
        <v>102</v>
      </c>
      <c r="BT370" s="93" t="s">
        <v>102</v>
      </c>
      <c r="BU370" s="93" t="s">
        <v>102</v>
      </c>
      <c r="BV370" s="97" t="s">
        <v>108</v>
      </c>
      <c r="BW370" s="93" t="s">
        <v>108</v>
      </c>
      <c r="BX370" s="95" t="s">
        <v>102</v>
      </c>
      <c r="BY370" s="93" t="s">
        <v>102</v>
      </c>
      <c r="BZ370" s="93" t="s">
        <v>102</v>
      </c>
      <c r="CA370" s="93" t="s">
        <v>102</v>
      </c>
      <c r="CB370" s="93" t="s">
        <v>102</v>
      </c>
      <c r="CC370" s="93" t="s">
        <v>102</v>
      </c>
      <c r="CD370" s="93" t="s">
        <v>102</v>
      </c>
      <c r="CE370" s="193" t="s">
        <v>102</v>
      </c>
      <c r="CF370" s="194" t="s">
        <v>436</v>
      </c>
      <c r="CG370" s="195" t="s">
        <v>6510</v>
      </c>
      <c r="CH370" s="101" t="s">
        <v>310</v>
      </c>
      <c r="CI370" s="102"/>
      <c r="CJ370" s="196" t="s">
        <v>6511</v>
      </c>
      <c r="CK370" s="104" t="s">
        <v>190</v>
      </c>
      <c r="CL370" s="105"/>
      <c r="CM370" s="83" t="s">
        <v>623</v>
      </c>
      <c r="CN370" s="106" t="s">
        <v>624</v>
      </c>
      <c r="CO370" s="197" t="s">
        <v>625</v>
      </c>
      <c r="CP370" s="107"/>
      <c r="CQ370" s="198" t="s">
        <v>474</v>
      </c>
      <c r="CR370" s="198" t="s">
        <v>474</v>
      </c>
      <c r="CS370" s="199"/>
      <c r="CT370" s="83" t="s">
        <v>109</v>
      </c>
      <c r="CU370" s="83" t="s">
        <v>109</v>
      </c>
      <c r="CV370" s="83">
        <v>52</v>
      </c>
      <c r="CW370" s="83" t="s">
        <v>139</v>
      </c>
      <c r="CX370" s="83">
        <v>52</v>
      </c>
      <c r="CY370" s="83" t="s">
        <v>108</v>
      </c>
      <c r="CZ370" s="83">
        <v>485586.5</v>
      </c>
      <c r="DA370" s="83" t="s">
        <v>581</v>
      </c>
      <c r="DB370" s="83" t="s">
        <v>152</v>
      </c>
      <c r="DC370" s="83" t="s">
        <v>500</v>
      </c>
      <c r="DD370" s="83">
        <v>2191</v>
      </c>
      <c r="DE370" s="83" t="s">
        <v>606</v>
      </c>
      <c r="DF370" s="83" t="s">
        <v>152</v>
      </c>
      <c r="DG370" s="83" t="s">
        <v>500</v>
      </c>
      <c r="DH370" s="83"/>
      <c r="DI370" s="85">
        <v>43646</v>
      </c>
      <c r="DJ370" s="83" t="s">
        <v>584</v>
      </c>
      <c r="DK370" s="83" t="s">
        <v>102</v>
      </c>
      <c r="DL370" s="83" t="s">
        <v>482</v>
      </c>
      <c r="DM370" s="83">
        <v>0</v>
      </c>
      <c r="DN370" s="83" t="s">
        <v>483</v>
      </c>
      <c r="DO370" s="83">
        <v>1</v>
      </c>
      <c r="DP370" s="83">
        <v>3</v>
      </c>
      <c r="DQ370" s="83"/>
      <c r="DR370" s="83" t="s">
        <v>108</v>
      </c>
      <c r="DS370" s="83" t="s">
        <v>497</v>
      </c>
      <c r="DU370" s="215" t="s">
        <v>269</v>
      </c>
      <c r="DV370" s="136">
        <v>1</v>
      </c>
      <c r="DW370" s="136">
        <v>3</v>
      </c>
      <c r="DX370" s="215" t="s">
        <v>269</v>
      </c>
      <c r="DY370" s="215" t="s">
        <v>269</v>
      </c>
      <c r="DZ370" s="215" t="s">
        <v>269</v>
      </c>
      <c r="EA370" s="215" t="s">
        <v>269</v>
      </c>
      <c r="EB370" s="215" t="s">
        <v>269</v>
      </c>
      <c r="EC370" s="215" t="s">
        <v>269</v>
      </c>
      <c r="ED370" s="215" t="s">
        <v>269</v>
      </c>
      <c r="EE370" s="215" t="s">
        <v>269</v>
      </c>
    </row>
    <row r="371" spans="1:135" ht="28.8" x14ac:dyDescent="0.55000000000000004">
      <c r="A371" s="83" t="s">
        <v>130</v>
      </c>
      <c r="B371" s="136">
        <v>785122</v>
      </c>
      <c r="C371" t="s">
        <v>1019</v>
      </c>
      <c r="D371" s="83" t="s">
        <v>228</v>
      </c>
      <c r="E371" s="138">
        <v>604099903726</v>
      </c>
      <c r="F371" s="83" t="s">
        <v>114</v>
      </c>
      <c r="G371" s="85">
        <v>43643</v>
      </c>
      <c r="H371" s="211" t="s">
        <v>98</v>
      </c>
      <c r="I371" s="84" t="s">
        <v>610</v>
      </c>
      <c r="J371" s="207" t="s">
        <v>627</v>
      </c>
      <c r="K371" s="208" t="s">
        <v>630</v>
      </c>
      <c r="L371" s="83" t="s">
        <v>108</v>
      </c>
      <c r="M371" s="184">
        <v>24501</v>
      </c>
      <c r="N371" s="184"/>
      <c r="O371" s="85" t="s">
        <v>102</v>
      </c>
      <c r="P371" s="185">
        <v>42491</v>
      </c>
      <c r="Q371" s="186" t="s">
        <v>203</v>
      </c>
      <c r="R371" s="186"/>
      <c r="S371" s="186"/>
      <c r="T371" s="187"/>
      <c r="U371" s="188" t="s">
        <v>296</v>
      </c>
      <c r="V371" s="188" t="s">
        <v>297</v>
      </c>
      <c r="W371" s="188" t="s">
        <v>297</v>
      </c>
      <c r="X371" s="189" t="s">
        <v>167</v>
      </c>
      <c r="Y371" s="190"/>
      <c r="Z371" s="83">
        <v>700</v>
      </c>
      <c r="AA371" s="83" t="s">
        <v>193</v>
      </c>
      <c r="AB371" s="83" t="s">
        <v>181</v>
      </c>
      <c r="AC371" s="83" t="s">
        <v>102</v>
      </c>
      <c r="AD371" s="83" t="s">
        <v>6512</v>
      </c>
      <c r="AE371" s="83" t="s">
        <v>102</v>
      </c>
      <c r="AF371" s="83" t="s">
        <v>102</v>
      </c>
      <c r="AG371" s="83" t="s">
        <v>119</v>
      </c>
      <c r="AH371" s="83" t="s">
        <v>6513</v>
      </c>
      <c r="AI371" s="83" t="s">
        <v>104</v>
      </c>
      <c r="AJ371" s="83" t="s">
        <v>105</v>
      </c>
      <c r="AK371" s="191" t="s">
        <v>6512</v>
      </c>
      <c r="AL371" s="191" t="s">
        <v>102</v>
      </c>
      <c r="AM371" s="191" t="s">
        <v>102</v>
      </c>
      <c r="AN371" s="191" t="s">
        <v>119</v>
      </c>
      <c r="AO371" s="191" t="s">
        <v>6513</v>
      </c>
      <c r="AP371" s="191" t="s">
        <v>104</v>
      </c>
      <c r="AQ371" s="191" t="s">
        <v>105</v>
      </c>
      <c r="AR371" s="191" t="s">
        <v>106</v>
      </c>
      <c r="AS371" s="191" t="s">
        <v>6512</v>
      </c>
      <c r="AT371" s="191" t="s">
        <v>485</v>
      </c>
      <c r="AU371" s="191" t="s">
        <v>6513</v>
      </c>
      <c r="AV371" s="191" t="s">
        <v>104</v>
      </c>
      <c r="AW371" s="191" t="s">
        <v>204</v>
      </c>
      <c r="AX371" s="191"/>
      <c r="AY371" s="192" t="s">
        <v>454</v>
      </c>
      <c r="AZ371" s="192" t="s">
        <v>416</v>
      </c>
      <c r="BA371" s="91" t="s">
        <v>108</v>
      </c>
      <c r="BB371" s="90">
        <v>0</v>
      </c>
      <c r="BC371" s="93" t="s">
        <v>102</v>
      </c>
      <c r="BD371" s="93" t="s">
        <v>102</v>
      </c>
      <c r="BE371" s="93" t="s">
        <v>102</v>
      </c>
      <c r="BF371" s="93" t="s">
        <v>102</v>
      </c>
      <c r="BG371" s="97" t="s">
        <v>108</v>
      </c>
      <c r="BH371" s="93" t="s">
        <v>108</v>
      </c>
      <c r="BI371" s="93" t="s">
        <v>102</v>
      </c>
      <c r="BJ371" s="93" t="s">
        <v>102</v>
      </c>
      <c r="BK371" s="93" t="s">
        <v>102</v>
      </c>
      <c r="BL371" s="93" t="s">
        <v>102</v>
      </c>
      <c r="BM371" s="93" t="s">
        <v>102</v>
      </c>
      <c r="BN371" s="93" t="s">
        <v>102</v>
      </c>
      <c r="BO371" s="93" t="s">
        <v>102</v>
      </c>
      <c r="BP371" s="96" t="s">
        <v>102</v>
      </c>
      <c r="BQ371" s="90">
        <v>0</v>
      </c>
      <c r="BR371" s="93" t="s">
        <v>102</v>
      </c>
      <c r="BS371" s="93" t="s">
        <v>102</v>
      </c>
      <c r="BT371" s="93" t="s">
        <v>102</v>
      </c>
      <c r="BU371" s="93" t="s">
        <v>102</v>
      </c>
      <c r="BV371" s="97" t="s">
        <v>108</v>
      </c>
      <c r="BW371" s="93" t="s">
        <v>108</v>
      </c>
      <c r="BX371" s="95" t="s">
        <v>102</v>
      </c>
      <c r="BY371" s="93" t="s">
        <v>102</v>
      </c>
      <c r="BZ371" s="93" t="s">
        <v>102</v>
      </c>
      <c r="CA371" s="93" t="s">
        <v>102</v>
      </c>
      <c r="CB371" s="93" t="s">
        <v>102</v>
      </c>
      <c r="CC371" s="93" t="s">
        <v>102</v>
      </c>
      <c r="CD371" s="93" t="s">
        <v>102</v>
      </c>
      <c r="CE371" s="193" t="s">
        <v>102</v>
      </c>
      <c r="CF371" s="194" t="s">
        <v>436</v>
      </c>
      <c r="CG371" s="195" t="s">
        <v>6514</v>
      </c>
      <c r="CH371" s="101" t="s">
        <v>563</v>
      </c>
      <c r="CI371" s="102"/>
      <c r="CJ371" s="196" t="s">
        <v>577</v>
      </c>
      <c r="CK371" s="104" t="s">
        <v>190</v>
      </c>
      <c r="CL371" s="105"/>
      <c r="CM371" s="83" t="s">
        <v>578</v>
      </c>
      <c r="CN371" s="106" t="s">
        <v>108</v>
      </c>
      <c r="CO371" s="197" t="s">
        <v>566</v>
      </c>
      <c r="CP371" s="107"/>
      <c r="CQ371" s="198" t="s">
        <v>107</v>
      </c>
      <c r="CR371" s="198" t="s">
        <v>107</v>
      </c>
      <c r="CS371" s="199"/>
      <c r="CT371" s="83" t="s">
        <v>109</v>
      </c>
      <c r="CU371" s="83" t="s">
        <v>109</v>
      </c>
      <c r="CV371" s="83">
        <v>5</v>
      </c>
      <c r="CW371" s="83" t="s">
        <v>270</v>
      </c>
      <c r="CX371" s="83">
        <v>5</v>
      </c>
      <c r="CY371" s="83" t="s">
        <v>108</v>
      </c>
      <c r="CZ371" s="83">
        <v>486906</v>
      </c>
      <c r="DA371" s="83" t="s">
        <v>6515</v>
      </c>
      <c r="DB371" s="83" t="s">
        <v>118</v>
      </c>
      <c r="DC371" s="83" t="s">
        <v>108</v>
      </c>
      <c r="DD371" s="83">
        <v>4083</v>
      </c>
      <c r="DE371" s="83" t="s">
        <v>173</v>
      </c>
      <c r="DF371" s="83" t="s">
        <v>118</v>
      </c>
      <c r="DG371" s="83" t="s">
        <v>500</v>
      </c>
      <c r="DH371" s="83"/>
      <c r="DI371" s="85">
        <v>43646</v>
      </c>
      <c r="DJ371" s="83" t="s">
        <v>584</v>
      </c>
      <c r="DK371" s="83" t="s">
        <v>102</v>
      </c>
      <c r="DL371" s="83" t="s">
        <v>482</v>
      </c>
      <c r="DM371" s="83">
        <v>0</v>
      </c>
      <c r="DN371" s="83" t="s">
        <v>483</v>
      </c>
      <c r="DO371" s="83">
        <v>1</v>
      </c>
      <c r="DP371" s="83">
        <v>4</v>
      </c>
      <c r="DQ371" s="83"/>
      <c r="DR371" s="83" t="s">
        <v>108</v>
      </c>
      <c r="DS371" s="83" t="s">
        <v>497</v>
      </c>
      <c r="DU371" s="215" t="s">
        <v>269</v>
      </c>
      <c r="DV371" s="136">
        <v>1</v>
      </c>
      <c r="DW371" s="136">
        <v>3</v>
      </c>
      <c r="DX371" s="215" t="s">
        <v>269</v>
      </c>
      <c r="DY371" s="215" t="s">
        <v>269</v>
      </c>
      <c r="DZ371" s="215" t="s">
        <v>269</v>
      </c>
      <c r="EA371" s="215" t="s">
        <v>269</v>
      </c>
      <c r="EB371" s="215" t="s">
        <v>269</v>
      </c>
      <c r="EC371" s="215" t="s">
        <v>269</v>
      </c>
      <c r="ED371" s="215" t="s">
        <v>269</v>
      </c>
      <c r="EE371" s="215" t="s">
        <v>269</v>
      </c>
    </row>
    <row r="372" spans="1:135" ht="57.6" x14ac:dyDescent="0.55000000000000004">
      <c r="A372" s="83" t="s">
        <v>130</v>
      </c>
      <c r="B372" s="136">
        <v>670624</v>
      </c>
      <c r="C372" t="s">
        <v>1020</v>
      </c>
      <c r="D372" s="83" t="s">
        <v>228</v>
      </c>
      <c r="E372" s="138">
        <v>791555436946</v>
      </c>
      <c r="F372" s="83" t="s">
        <v>143</v>
      </c>
      <c r="G372" s="85">
        <v>43620</v>
      </c>
      <c r="H372" s="83" t="s">
        <v>98</v>
      </c>
      <c r="I372" s="84" t="s">
        <v>612</v>
      </c>
      <c r="J372" s="207" t="s">
        <v>628</v>
      </c>
      <c r="K372" s="208" t="s">
        <v>633</v>
      </c>
      <c r="L372" s="83" t="s">
        <v>108</v>
      </c>
      <c r="M372" s="184" t="s">
        <v>102</v>
      </c>
      <c r="N372" s="184" t="s">
        <v>556</v>
      </c>
      <c r="O372" s="85" t="s">
        <v>102</v>
      </c>
      <c r="P372" s="185">
        <v>42491</v>
      </c>
      <c r="Q372" s="186" t="s">
        <v>202</v>
      </c>
      <c r="R372" s="186" t="s">
        <v>613</v>
      </c>
      <c r="S372" s="186"/>
      <c r="T372" s="187"/>
      <c r="U372" s="188" t="s">
        <v>295</v>
      </c>
      <c r="V372" s="188" t="s">
        <v>205</v>
      </c>
      <c r="W372" s="188" t="s">
        <v>295</v>
      </c>
      <c r="X372" s="189" t="s">
        <v>107</v>
      </c>
      <c r="Y372" s="190" t="s">
        <v>614</v>
      </c>
      <c r="Z372" s="83">
        <v>700</v>
      </c>
      <c r="AA372" s="83" t="s">
        <v>193</v>
      </c>
      <c r="AB372" s="83" t="s">
        <v>181</v>
      </c>
      <c r="AC372" s="83" t="s">
        <v>102</v>
      </c>
      <c r="AD372" s="83" t="s">
        <v>6516</v>
      </c>
      <c r="AE372" s="83" t="s">
        <v>6517</v>
      </c>
      <c r="AF372" s="83" t="s">
        <v>102</v>
      </c>
      <c r="AG372" s="83" t="s">
        <v>175</v>
      </c>
      <c r="AH372" s="83" t="s">
        <v>6518</v>
      </c>
      <c r="AI372" s="83" t="s">
        <v>104</v>
      </c>
      <c r="AJ372" s="83" t="s">
        <v>105</v>
      </c>
      <c r="AK372" s="191" t="s">
        <v>6516</v>
      </c>
      <c r="AL372" s="191" t="s">
        <v>6517</v>
      </c>
      <c r="AM372" s="191" t="s">
        <v>102</v>
      </c>
      <c r="AN372" s="191" t="s">
        <v>175</v>
      </c>
      <c r="AO372" s="191" t="s">
        <v>6518</v>
      </c>
      <c r="AP372" s="191" t="s">
        <v>104</v>
      </c>
      <c r="AQ372" s="191" t="s">
        <v>105</v>
      </c>
      <c r="AR372" s="191" t="s">
        <v>106</v>
      </c>
      <c r="AS372" s="191"/>
      <c r="AT372" s="191"/>
      <c r="AU372" s="191"/>
      <c r="AV372" s="191"/>
      <c r="AW372" s="191"/>
      <c r="AX372" s="191" t="s">
        <v>575</v>
      </c>
      <c r="AY372" s="192" t="s">
        <v>454</v>
      </c>
      <c r="AZ372" s="192" t="s">
        <v>108</v>
      </c>
      <c r="BA372" s="91" t="s">
        <v>108</v>
      </c>
      <c r="BB372" s="90">
        <v>0</v>
      </c>
      <c r="BC372" s="93" t="s">
        <v>102</v>
      </c>
      <c r="BD372" s="93" t="s">
        <v>102</v>
      </c>
      <c r="BE372" s="93" t="s">
        <v>102</v>
      </c>
      <c r="BF372" s="93" t="s">
        <v>102</v>
      </c>
      <c r="BG372" s="97" t="s">
        <v>108</v>
      </c>
      <c r="BH372" s="93" t="s">
        <v>108</v>
      </c>
      <c r="BI372" s="93" t="s">
        <v>102</v>
      </c>
      <c r="BJ372" s="93" t="s">
        <v>102</v>
      </c>
      <c r="BK372" s="93" t="s">
        <v>102</v>
      </c>
      <c r="BL372" s="93" t="s">
        <v>102</v>
      </c>
      <c r="BM372" s="93" t="s">
        <v>102</v>
      </c>
      <c r="BN372" s="93" t="s">
        <v>102</v>
      </c>
      <c r="BO372" s="93" t="s">
        <v>102</v>
      </c>
      <c r="BP372" s="96" t="s">
        <v>102</v>
      </c>
      <c r="BQ372" s="90">
        <v>0</v>
      </c>
      <c r="BR372" s="93" t="s">
        <v>102</v>
      </c>
      <c r="BS372" s="93" t="s">
        <v>102</v>
      </c>
      <c r="BT372" s="93" t="s">
        <v>102</v>
      </c>
      <c r="BU372" s="93" t="s">
        <v>102</v>
      </c>
      <c r="BV372" s="97" t="s">
        <v>108</v>
      </c>
      <c r="BW372" s="93" t="s">
        <v>108</v>
      </c>
      <c r="BX372" s="95" t="s">
        <v>102</v>
      </c>
      <c r="BY372" s="93" t="s">
        <v>102</v>
      </c>
      <c r="BZ372" s="93" t="s">
        <v>102</v>
      </c>
      <c r="CA372" s="93" t="s">
        <v>102</v>
      </c>
      <c r="CB372" s="93" t="s">
        <v>102</v>
      </c>
      <c r="CC372" s="93" t="s">
        <v>102</v>
      </c>
      <c r="CD372" s="93" t="s">
        <v>102</v>
      </c>
      <c r="CE372" s="193" t="s">
        <v>102</v>
      </c>
      <c r="CF372" s="194" t="s">
        <v>508</v>
      </c>
      <c r="CG372" s="195" t="s">
        <v>102</v>
      </c>
      <c r="CH372" s="101" t="e">
        <v>#N/A</v>
      </c>
      <c r="CI372" s="102" t="s">
        <v>580</v>
      </c>
      <c r="CJ372" s="196" t="s">
        <v>108</v>
      </c>
      <c r="CK372" s="104" t="s">
        <v>109</v>
      </c>
      <c r="CL372" s="105" t="s">
        <v>579</v>
      </c>
      <c r="CM372" s="83" t="s">
        <v>108</v>
      </c>
      <c r="CN372" s="106" t="s">
        <v>108</v>
      </c>
      <c r="CO372" s="197" t="s">
        <v>108</v>
      </c>
      <c r="CP372" s="107"/>
      <c r="CQ372" s="198" t="s">
        <v>474</v>
      </c>
      <c r="CR372" s="198" t="s">
        <v>474</v>
      </c>
      <c r="CS372" s="199" t="s">
        <v>616</v>
      </c>
      <c r="CT372" s="83" t="s">
        <v>109</v>
      </c>
      <c r="CU372" s="83" t="s">
        <v>109</v>
      </c>
      <c r="CV372" s="83">
        <v>49</v>
      </c>
      <c r="CW372" s="83" t="s">
        <v>112</v>
      </c>
      <c r="CX372" s="83">
        <v>49</v>
      </c>
      <c r="CY372" s="83" t="s">
        <v>6519</v>
      </c>
      <c r="CZ372" s="83">
        <v>488225.5</v>
      </c>
      <c r="DA372" s="83" t="s">
        <v>138</v>
      </c>
      <c r="DB372" s="83" t="s">
        <v>124</v>
      </c>
      <c r="DC372" s="83" t="s">
        <v>501</v>
      </c>
      <c r="DD372" s="83">
        <v>2003</v>
      </c>
      <c r="DE372" s="83" t="s">
        <v>582</v>
      </c>
      <c r="DF372" s="83" t="s">
        <v>145</v>
      </c>
      <c r="DG372" s="83" t="s">
        <v>501</v>
      </c>
      <c r="DH372" s="83" t="s">
        <v>582</v>
      </c>
      <c r="DI372" s="85">
        <v>43646</v>
      </c>
      <c r="DJ372" s="83" t="s">
        <v>584</v>
      </c>
      <c r="DK372" s="83" t="s">
        <v>102</v>
      </c>
      <c r="DL372" s="83" t="s">
        <v>482</v>
      </c>
      <c r="DM372" s="83">
        <v>0</v>
      </c>
      <c r="DN372" s="83" t="s">
        <v>238</v>
      </c>
      <c r="DO372" s="83">
        <v>1</v>
      </c>
      <c r="DP372" s="83">
        <v>4</v>
      </c>
      <c r="DQ372" s="83"/>
      <c r="DR372" s="83" t="s">
        <v>108</v>
      </c>
      <c r="DS372" s="83" t="s">
        <v>497</v>
      </c>
      <c r="DU372" s="215" t="s">
        <v>269</v>
      </c>
      <c r="DV372" s="136">
        <v>1</v>
      </c>
      <c r="DW372" s="136">
        <v>3</v>
      </c>
      <c r="DX372" s="215" t="s">
        <v>269</v>
      </c>
      <c r="DY372" s="215" t="s">
        <v>269</v>
      </c>
      <c r="DZ372" s="215" t="s">
        <v>269</v>
      </c>
      <c r="EA372" s="215" t="s">
        <v>269</v>
      </c>
      <c r="EB372" s="215" t="s">
        <v>269</v>
      </c>
      <c r="EC372" s="215" t="s">
        <v>269</v>
      </c>
      <c r="ED372" s="215" t="s">
        <v>269</v>
      </c>
      <c r="EE372" s="215" t="s">
        <v>269</v>
      </c>
    </row>
    <row r="373" spans="1:135" ht="28.8" x14ac:dyDescent="0.55000000000000004">
      <c r="A373" s="83" t="s">
        <v>130</v>
      </c>
      <c r="B373" s="136">
        <v>597474</v>
      </c>
      <c r="C373" t="s">
        <v>1021</v>
      </c>
      <c r="D373" s="83" t="s">
        <v>228</v>
      </c>
      <c r="E373" s="138">
        <v>747226959270</v>
      </c>
      <c r="F373" s="83" t="s">
        <v>114</v>
      </c>
      <c r="G373" s="85">
        <v>43634</v>
      </c>
      <c r="H373" s="83" t="s">
        <v>98</v>
      </c>
      <c r="I373" s="84" t="s">
        <v>618</v>
      </c>
      <c r="J373" s="207" t="s">
        <v>629</v>
      </c>
      <c r="K373" s="208" t="s">
        <v>634</v>
      </c>
      <c r="L373" s="83" t="s">
        <v>108</v>
      </c>
      <c r="M373" s="184">
        <v>27591</v>
      </c>
      <c r="N373" s="184"/>
      <c r="O373" s="85" t="s">
        <v>102</v>
      </c>
      <c r="P373" s="185">
        <v>43013</v>
      </c>
      <c r="Q373" s="186" t="s">
        <v>203</v>
      </c>
      <c r="R373" s="186"/>
      <c r="S373" s="186"/>
      <c r="T373" s="187"/>
      <c r="U373" s="188" t="s">
        <v>296</v>
      </c>
      <c r="V373" s="188" t="s">
        <v>205</v>
      </c>
      <c r="W373" s="189" t="s">
        <v>619</v>
      </c>
      <c r="X373" s="189" t="s">
        <v>107</v>
      </c>
      <c r="Y373" s="190" t="s">
        <v>614</v>
      </c>
      <c r="Z373" s="83">
        <v>700</v>
      </c>
      <c r="AA373" s="83" t="s">
        <v>193</v>
      </c>
      <c r="AB373" s="83" t="s">
        <v>181</v>
      </c>
      <c r="AC373" s="83" t="s">
        <v>102</v>
      </c>
      <c r="AD373" s="83" t="s">
        <v>6520</v>
      </c>
      <c r="AE373" s="83" t="s">
        <v>102</v>
      </c>
      <c r="AF373" s="83" t="s">
        <v>102</v>
      </c>
      <c r="AG373" s="83" t="s">
        <v>174</v>
      </c>
      <c r="AH373" s="83" t="s">
        <v>6509</v>
      </c>
      <c r="AI373" s="83" t="s">
        <v>104</v>
      </c>
      <c r="AJ373" s="83" t="s">
        <v>105</v>
      </c>
      <c r="AK373" s="191" t="s">
        <v>6520</v>
      </c>
      <c r="AL373" s="191" t="s">
        <v>102</v>
      </c>
      <c r="AM373" s="191" t="s">
        <v>102</v>
      </c>
      <c r="AN373" s="191" t="s">
        <v>174</v>
      </c>
      <c r="AO373" s="191" t="s">
        <v>6509</v>
      </c>
      <c r="AP373" s="191" t="s">
        <v>104</v>
      </c>
      <c r="AQ373" s="191" t="s">
        <v>105</v>
      </c>
      <c r="AR373" s="191" t="s">
        <v>106</v>
      </c>
      <c r="AS373" s="191" t="s">
        <v>6520</v>
      </c>
      <c r="AT373" s="191" t="s">
        <v>488</v>
      </c>
      <c r="AU373" s="191" t="s">
        <v>6521</v>
      </c>
      <c r="AV373" s="191" t="s">
        <v>104</v>
      </c>
      <c r="AW373" s="191" t="s">
        <v>204</v>
      </c>
      <c r="AX373" s="191"/>
      <c r="AY373" s="192" t="s">
        <v>454</v>
      </c>
      <c r="AZ373" s="192" t="s">
        <v>416</v>
      </c>
      <c r="BA373" s="91" t="s">
        <v>108</v>
      </c>
      <c r="BB373" s="90">
        <v>0</v>
      </c>
      <c r="BC373" s="93" t="s">
        <v>102</v>
      </c>
      <c r="BD373" s="93" t="s">
        <v>102</v>
      </c>
      <c r="BE373" s="93" t="s">
        <v>102</v>
      </c>
      <c r="BF373" s="93" t="s">
        <v>102</v>
      </c>
      <c r="BG373" s="97" t="s">
        <v>108</v>
      </c>
      <c r="BH373" s="93" t="s">
        <v>108</v>
      </c>
      <c r="BI373" s="93" t="s">
        <v>102</v>
      </c>
      <c r="BJ373" s="93" t="s">
        <v>102</v>
      </c>
      <c r="BK373" s="93" t="s">
        <v>102</v>
      </c>
      <c r="BL373" s="93" t="s">
        <v>102</v>
      </c>
      <c r="BM373" s="93" t="s">
        <v>102</v>
      </c>
      <c r="BN373" s="93" t="s">
        <v>102</v>
      </c>
      <c r="BO373" s="93" t="s">
        <v>102</v>
      </c>
      <c r="BP373" s="96" t="s">
        <v>102</v>
      </c>
      <c r="BQ373" s="90">
        <v>0</v>
      </c>
      <c r="BR373" s="93" t="s">
        <v>102</v>
      </c>
      <c r="BS373" s="93" t="s">
        <v>102</v>
      </c>
      <c r="BT373" s="93" t="s">
        <v>102</v>
      </c>
      <c r="BU373" s="93" t="s">
        <v>102</v>
      </c>
      <c r="BV373" s="97" t="s">
        <v>108</v>
      </c>
      <c r="BW373" s="93" t="s">
        <v>108</v>
      </c>
      <c r="BX373" s="95" t="s">
        <v>102</v>
      </c>
      <c r="BY373" s="93" t="s">
        <v>102</v>
      </c>
      <c r="BZ373" s="93" t="s">
        <v>102</v>
      </c>
      <c r="CA373" s="93" t="s">
        <v>102</v>
      </c>
      <c r="CB373" s="93" t="s">
        <v>102</v>
      </c>
      <c r="CC373" s="93" t="s">
        <v>102</v>
      </c>
      <c r="CD373" s="93" t="s">
        <v>102</v>
      </c>
      <c r="CE373" s="193" t="s">
        <v>102</v>
      </c>
      <c r="CF373" s="194" t="s">
        <v>436</v>
      </c>
      <c r="CG373" s="195" t="s">
        <v>6522</v>
      </c>
      <c r="CH373" s="101" t="s">
        <v>310</v>
      </c>
      <c r="CI373" s="102"/>
      <c r="CJ373" s="196" t="s">
        <v>6523</v>
      </c>
      <c r="CK373" s="104" t="s">
        <v>190</v>
      </c>
      <c r="CL373" s="105"/>
      <c r="CM373" s="83" t="s">
        <v>623</v>
      </c>
      <c r="CN373" s="106" t="s">
        <v>624</v>
      </c>
      <c r="CO373" s="197" t="s">
        <v>625</v>
      </c>
      <c r="CP373" s="107"/>
      <c r="CQ373" s="198" t="s">
        <v>474</v>
      </c>
      <c r="CR373" s="198" t="s">
        <v>474</v>
      </c>
      <c r="CS373" s="199"/>
      <c r="CT373" s="83" t="s">
        <v>109</v>
      </c>
      <c r="CU373" s="83" t="s">
        <v>109</v>
      </c>
      <c r="CV373" s="83">
        <v>48</v>
      </c>
      <c r="CW373" s="83" t="s">
        <v>139</v>
      </c>
      <c r="CX373" s="83">
        <v>48</v>
      </c>
      <c r="CY373" s="83" t="s">
        <v>108</v>
      </c>
      <c r="CZ373" s="83">
        <v>489545</v>
      </c>
      <c r="DA373" s="83" t="s">
        <v>581</v>
      </c>
      <c r="DB373" s="83" t="s">
        <v>152</v>
      </c>
      <c r="DC373" s="83" t="s">
        <v>500</v>
      </c>
      <c r="DD373" s="83">
        <v>3769</v>
      </c>
      <c r="DE373" s="83" t="s">
        <v>606</v>
      </c>
      <c r="DF373" s="83" t="s">
        <v>152</v>
      </c>
      <c r="DG373" s="83" t="s">
        <v>500</v>
      </c>
      <c r="DH373" s="83"/>
      <c r="DI373" s="85">
        <v>43646</v>
      </c>
      <c r="DJ373" s="83" t="s">
        <v>584</v>
      </c>
      <c r="DK373" s="83" t="s">
        <v>102</v>
      </c>
      <c r="DL373" s="83" t="s">
        <v>482</v>
      </c>
      <c r="DM373" s="83">
        <v>0</v>
      </c>
      <c r="DN373" s="83" t="s">
        <v>483</v>
      </c>
      <c r="DO373" s="83">
        <v>1</v>
      </c>
      <c r="DP373" s="83">
        <v>2</v>
      </c>
      <c r="DQ373" s="83"/>
      <c r="DR373" s="83" t="s">
        <v>108</v>
      </c>
      <c r="DS373" s="83" t="s">
        <v>497</v>
      </c>
      <c r="DU373" s="215" t="s">
        <v>269</v>
      </c>
      <c r="DV373" s="136">
        <v>1</v>
      </c>
      <c r="DW373" s="136">
        <v>3</v>
      </c>
      <c r="DX373" s="215" t="s">
        <v>269</v>
      </c>
      <c r="DY373" s="215" t="s">
        <v>269</v>
      </c>
      <c r="DZ373" s="215" t="s">
        <v>269</v>
      </c>
      <c r="EA373" s="215" t="s">
        <v>269</v>
      </c>
      <c r="EB373" s="215" t="s">
        <v>269</v>
      </c>
      <c r="EC373" s="215" t="s">
        <v>269</v>
      </c>
      <c r="ED373" s="215" t="s">
        <v>269</v>
      </c>
      <c r="EE373" s="215" t="s">
        <v>269</v>
      </c>
    </row>
    <row r="374" spans="1:135" ht="28.8" x14ac:dyDescent="0.55000000000000004">
      <c r="A374" s="83" t="s">
        <v>130</v>
      </c>
      <c r="B374" s="136">
        <v>949116</v>
      </c>
      <c r="C374" t="s">
        <v>1022</v>
      </c>
      <c r="D374" s="83" t="s">
        <v>228</v>
      </c>
      <c r="E374" s="138">
        <v>747187366952</v>
      </c>
      <c r="F374" s="83" t="s">
        <v>114</v>
      </c>
      <c r="G374" s="85">
        <v>43643</v>
      </c>
      <c r="H374" s="211" t="s">
        <v>98</v>
      </c>
      <c r="I374" s="84" t="s">
        <v>610</v>
      </c>
      <c r="J374" s="207" t="s">
        <v>627</v>
      </c>
      <c r="K374" s="208" t="s">
        <v>630</v>
      </c>
      <c r="L374" s="83" t="s">
        <v>108</v>
      </c>
      <c r="M374" s="184">
        <v>24502</v>
      </c>
      <c r="N374" s="184"/>
      <c r="O374" s="85" t="s">
        <v>102</v>
      </c>
      <c r="P374" s="185">
        <v>42491</v>
      </c>
      <c r="Q374" s="186" t="s">
        <v>203</v>
      </c>
      <c r="R374" s="186"/>
      <c r="S374" s="186"/>
      <c r="T374" s="187"/>
      <c r="U374" s="188" t="s">
        <v>296</v>
      </c>
      <c r="V374" s="188" t="s">
        <v>297</v>
      </c>
      <c r="W374" s="188" t="s">
        <v>297</v>
      </c>
      <c r="X374" s="189" t="s">
        <v>167</v>
      </c>
      <c r="Y374" s="190"/>
      <c r="Z374" s="83">
        <v>700</v>
      </c>
      <c r="AA374" s="83" t="s">
        <v>193</v>
      </c>
      <c r="AB374" s="83" t="s">
        <v>181</v>
      </c>
      <c r="AC374" s="83" t="s">
        <v>102</v>
      </c>
      <c r="AD374" s="83" t="s">
        <v>6524</v>
      </c>
      <c r="AE374" s="83" t="s">
        <v>102</v>
      </c>
      <c r="AF374" s="83" t="s">
        <v>102</v>
      </c>
      <c r="AG374" s="83" t="s">
        <v>119</v>
      </c>
      <c r="AH374" s="83" t="s">
        <v>6525</v>
      </c>
      <c r="AI374" s="83" t="s">
        <v>104</v>
      </c>
      <c r="AJ374" s="83" t="s">
        <v>105</v>
      </c>
      <c r="AK374" s="191" t="s">
        <v>6524</v>
      </c>
      <c r="AL374" s="191" t="s">
        <v>102</v>
      </c>
      <c r="AM374" s="191" t="s">
        <v>102</v>
      </c>
      <c r="AN374" s="191" t="s">
        <v>119</v>
      </c>
      <c r="AO374" s="191" t="s">
        <v>6525</v>
      </c>
      <c r="AP374" s="191" t="s">
        <v>104</v>
      </c>
      <c r="AQ374" s="191" t="s">
        <v>105</v>
      </c>
      <c r="AR374" s="191" t="s">
        <v>106</v>
      </c>
      <c r="AS374" s="191" t="s">
        <v>6524</v>
      </c>
      <c r="AT374" s="191" t="s">
        <v>485</v>
      </c>
      <c r="AU374" s="191" t="s">
        <v>6525</v>
      </c>
      <c r="AV374" s="191" t="s">
        <v>104</v>
      </c>
      <c r="AW374" s="191" t="s">
        <v>204</v>
      </c>
      <c r="AX374" s="191"/>
      <c r="AY374" s="192" t="s">
        <v>454</v>
      </c>
      <c r="AZ374" s="192" t="s">
        <v>416</v>
      </c>
      <c r="BA374" s="91" t="s">
        <v>108</v>
      </c>
      <c r="BB374" s="90">
        <v>0</v>
      </c>
      <c r="BC374" s="93" t="s">
        <v>102</v>
      </c>
      <c r="BD374" s="93" t="s">
        <v>102</v>
      </c>
      <c r="BE374" s="93" t="s">
        <v>102</v>
      </c>
      <c r="BF374" s="93" t="s">
        <v>102</v>
      </c>
      <c r="BG374" s="97" t="s">
        <v>108</v>
      </c>
      <c r="BH374" s="93" t="s">
        <v>108</v>
      </c>
      <c r="BI374" s="93" t="s">
        <v>102</v>
      </c>
      <c r="BJ374" s="93" t="s">
        <v>102</v>
      </c>
      <c r="BK374" s="93" t="s">
        <v>102</v>
      </c>
      <c r="BL374" s="93" t="s">
        <v>102</v>
      </c>
      <c r="BM374" s="93" t="s">
        <v>102</v>
      </c>
      <c r="BN374" s="93" t="s">
        <v>102</v>
      </c>
      <c r="BO374" s="93" t="s">
        <v>102</v>
      </c>
      <c r="BP374" s="96" t="s">
        <v>102</v>
      </c>
      <c r="BQ374" s="90">
        <v>0</v>
      </c>
      <c r="BR374" s="93" t="s">
        <v>102</v>
      </c>
      <c r="BS374" s="93" t="s">
        <v>102</v>
      </c>
      <c r="BT374" s="93" t="s">
        <v>102</v>
      </c>
      <c r="BU374" s="93" t="s">
        <v>102</v>
      </c>
      <c r="BV374" s="97" t="s">
        <v>108</v>
      </c>
      <c r="BW374" s="93" t="s">
        <v>108</v>
      </c>
      <c r="BX374" s="95" t="s">
        <v>102</v>
      </c>
      <c r="BY374" s="93" t="s">
        <v>102</v>
      </c>
      <c r="BZ374" s="93" t="s">
        <v>102</v>
      </c>
      <c r="CA374" s="93" t="s">
        <v>102</v>
      </c>
      <c r="CB374" s="93" t="s">
        <v>102</v>
      </c>
      <c r="CC374" s="93" t="s">
        <v>102</v>
      </c>
      <c r="CD374" s="93" t="s">
        <v>102</v>
      </c>
      <c r="CE374" s="193" t="s">
        <v>102</v>
      </c>
      <c r="CF374" s="194" t="s">
        <v>436</v>
      </c>
      <c r="CG374" s="195" t="s">
        <v>6526</v>
      </c>
      <c r="CH374" s="101" t="s">
        <v>563</v>
      </c>
      <c r="CI374" s="102"/>
      <c r="CJ374" s="196" t="s">
        <v>577</v>
      </c>
      <c r="CK374" s="104" t="s">
        <v>190</v>
      </c>
      <c r="CL374" s="105"/>
      <c r="CM374" s="83" t="s">
        <v>578</v>
      </c>
      <c r="CN374" s="106" t="s">
        <v>108</v>
      </c>
      <c r="CO374" s="197" t="s">
        <v>566</v>
      </c>
      <c r="CP374" s="107"/>
      <c r="CQ374" s="198" t="s">
        <v>107</v>
      </c>
      <c r="CR374" s="198" t="s">
        <v>107</v>
      </c>
      <c r="CS374" s="199"/>
      <c r="CT374" s="83" t="s">
        <v>109</v>
      </c>
      <c r="CU374" s="83" t="s">
        <v>109</v>
      </c>
      <c r="CV374" s="83">
        <v>90</v>
      </c>
      <c r="CW374" s="83" t="s">
        <v>270</v>
      </c>
      <c r="CX374" s="83">
        <v>90</v>
      </c>
      <c r="CY374" s="83" t="s">
        <v>108</v>
      </c>
      <c r="CZ374" s="83">
        <v>490864.5</v>
      </c>
      <c r="DA374" s="83" t="s">
        <v>6527</v>
      </c>
      <c r="DB374" s="83" t="s">
        <v>118</v>
      </c>
      <c r="DC374" s="83" t="s">
        <v>108</v>
      </c>
      <c r="DD374" s="83">
        <v>2226</v>
      </c>
      <c r="DE374" s="83" t="s">
        <v>173</v>
      </c>
      <c r="DF374" s="83" t="s">
        <v>118</v>
      </c>
      <c r="DG374" s="83" t="s">
        <v>500</v>
      </c>
      <c r="DH374" s="83"/>
      <c r="DI374" s="85">
        <v>43646</v>
      </c>
      <c r="DJ374" s="83" t="s">
        <v>584</v>
      </c>
      <c r="DK374" s="83" t="s">
        <v>102</v>
      </c>
      <c r="DL374" s="83" t="s">
        <v>482</v>
      </c>
      <c r="DM374" s="83">
        <v>0</v>
      </c>
      <c r="DN374" s="83" t="s">
        <v>483</v>
      </c>
      <c r="DO374" s="83">
        <v>1</v>
      </c>
      <c r="DP374" s="83">
        <v>2</v>
      </c>
      <c r="DQ374" s="83"/>
      <c r="DR374" s="83" t="s">
        <v>108</v>
      </c>
      <c r="DS374" s="83" t="s">
        <v>497</v>
      </c>
      <c r="DU374" s="215" t="s">
        <v>269</v>
      </c>
      <c r="DV374" s="136">
        <v>1</v>
      </c>
      <c r="DW374" s="136">
        <v>3</v>
      </c>
      <c r="DX374" s="215" t="s">
        <v>269</v>
      </c>
      <c r="DY374" s="215" t="s">
        <v>269</v>
      </c>
      <c r="DZ374" s="215" t="s">
        <v>269</v>
      </c>
      <c r="EA374" s="215" t="s">
        <v>269</v>
      </c>
      <c r="EB374" s="215" t="s">
        <v>269</v>
      </c>
      <c r="EC374" s="215" t="s">
        <v>269</v>
      </c>
      <c r="ED374" s="215" t="s">
        <v>269</v>
      </c>
      <c r="EE374" s="215" t="s">
        <v>269</v>
      </c>
    </row>
    <row r="375" spans="1:135" ht="57.6" x14ac:dyDescent="0.55000000000000004">
      <c r="A375" s="83" t="s">
        <v>130</v>
      </c>
      <c r="B375" s="136">
        <v>780994</v>
      </c>
      <c r="C375" t="s">
        <v>1023</v>
      </c>
      <c r="D375" s="83" t="s">
        <v>228</v>
      </c>
      <c r="E375" s="138">
        <v>699473572865</v>
      </c>
      <c r="F375" s="83" t="s">
        <v>143</v>
      </c>
      <c r="G375" s="85">
        <v>43620</v>
      </c>
      <c r="H375" s="83" t="s">
        <v>98</v>
      </c>
      <c r="I375" s="84" t="s">
        <v>612</v>
      </c>
      <c r="J375" s="207" t="s">
        <v>628</v>
      </c>
      <c r="K375" s="208" t="s">
        <v>633</v>
      </c>
      <c r="L375" s="83" t="s">
        <v>108</v>
      </c>
      <c r="M375" s="184" t="s">
        <v>102</v>
      </c>
      <c r="N375" s="184" t="s">
        <v>556</v>
      </c>
      <c r="O375" s="85" t="s">
        <v>102</v>
      </c>
      <c r="P375" s="185">
        <v>42491</v>
      </c>
      <c r="Q375" s="186" t="s">
        <v>202</v>
      </c>
      <c r="R375" s="186" t="s">
        <v>613</v>
      </c>
      <c r="S375" s="186"/>
      <c r="T375" s="187"/>
      <c r="U375" s="188" t="s">
        <v>295</v>
      </c>
      <c r="V375" s="188" t="s">
        <v>205</v>
      </c>
      <c r="W375" s="188" t="s">
        <v>295</v>
      </c>
      <c r="X375" s="189" t="s">
        <v>107</v>
      </c>
      <c r="Y375" s="190" t="s">
        <v>614</v>
      </c>
      <c r="Z375" s="83">
        <v>700</v>
      </c>
      <c r="AA375" s="83" t="s">
        <v>193</v>
      </c>
      <c r="AB375" s="83" t="s">
        <v>181</v>
      </c>
      <c r="AC375" s="83" t="s">
        <v>102</v>
      </c>
      <c r="AD375" s="83" t="s">
        <v>6528</v>
      </c>
      <c r="AE375" s="83" t="s">
        <v>6529</v>
      </c>
      <c r="AF375" s="83" t="s">
        <v>102</v>
      </c>
      <c r="AG375" s="83" t="s">
        <v>175</v>
      </c>
      <c r="AH375" s="83" t="s">
        <v>6530</v>
      </c>
      <c r="AI375" s="83" t="s">
        <v>104</v>
      </c>
      <c r="AJ375" s="83" t="s">
        <v>105</v>
      </c>
      <c r="AK375" s="191" t="s">
        <v>6528</v>
      </c>
      <c r="AL375" s="191" t="s">
        <v>6529</v>
      </c>
      <c r="AM375" s="191" t="s">
        <v>102</v>
      </c>
      <c r="AN375" s="191" t="s">
        <v>175</v>
      </c>
      <c r="AO375" s="191" t="s">
        <v>6530</v>
      </c>
      <c r="AP375" s="191" t="s">
        <v>104</v>
      </c>
      <c r="AQ375" s="191" t="s">
        <v>105</v>
      </c>
      <c r="AR375" s="191" t="s">
        <v>106</v>
      </c>
      <c r="AS375" s="191"/>
      <c r="AT375" s="191"/>
      <c r="AU375" s="191"/>
      <c r="AV375" s="191"/>
      <c r="AW375" s="191"/>
      <c r="AX375" s="191" t="s">
        <v>575</v>
      </c>
      <c r="AY375" s="192" t="s">
        <v>454</v>
      </c>
      <c r="AZ375" s="192" t="s">
        <v>108</v>
      </c>
      <c r="BA375" s="91" t="s">
        <v>108</v>
      </c>
      <c r="BB375" s="90">
        <v>0</v>
      </c>
      <c r="BC375" s="93" t="s">
        <v>102</v>
      </c>
      <c r="BD375" s="93" t="s">
        <v>102</v>
      </c>
      <c r="BE375" s="93" t="s">
        <v>102</v>
      </c>
      <c r="BF375" s="93" t="s">
        <v>102</v>
      </c>
      <c r="BG375" s="97" t="s">
        <v>108</v>
      </c>
      <c r="BH375" s="93" t="s">
        <v>108</v>
      </c>
      <c r="BI375" s="93" t="s">
        <v>102</v>
      </c>
      <c r="BJ375" s="93" t="s">
        <v>102</v>
      </c>
      <c r="BK375" s="93" t="s">
        <v>102</v>
      </c>
      <c r="BL375" s="93" t="s">
        <v>102</v>
      </c>
      <c r="BM375" s="93" t="s">
        <v>102</v>
      </c>
      <c r="BN375" s="93" t="s">
        <v>102</v>
      </c>
      <c r="BO375" s="93" t="s">
        <v>102</v>
      </c>
      <c r="BP375" s="96" t="s">
        <v>102</v>
      </c>
      <c r="BQ375" s="90">
        <v>0</v>
      </c>
      <c r="BR375" s="93" t="s">
        <v>102</v>
      </c>
      <c r="BS375" s="93" t="s">
        <v>102</v>
      </c>
      <c r="BT375" s="93" t="s">
        <v>102</v>
      </c>
      <c r="BU375" s="93" t="s">
        <v>102</v>
      </c>
      <c r="BV375" s="97" t="s">
        <v>108</v>
      </c>
      <c r="BW375" s="93" t="s">
        <v>108</v>
      </c>
      <c r="BX375" s="95" t="s">
        <v>102</v>
      </c>
      <c r="BY375" s="93" t="s">
        <v>102</v>
      </c>
      <c r="BZ375" s="93" t="s">
        <v>102</v>
      </c>
      <c r="CA375" s="93" t="s">
        <v>102</v>
      </c>
      <c r="CB375" s="93" t="s">
        <v>102</v>
      </c>
      <c r="CC375" s="93" t="s">
        <v>102</v>
      </c>
      <c r="CD375" s="93" t="s">
        <v>102</v>
      </c>
      <c r="CE375" s="193" t="s">
        <v>102</v>
      </c>
      <c r="CF375" s="194" t="s">
        <v>508</v>
      </c>
      <c r="CG375" s="195" t="s">
        <v>102</v>
      </c>
      <c r="CH375" s="101" t="e">
        <v>#N/A</v>
      </c>
      <c r="CI375" s="102" t="s">
        <v>580</v>
      </c>
      <c r="CJ375" s="196" t="s">
        <v>108</v>
      </c>
      <c r="CK375" s="104" t="s">
        <v>109</v>
      </c>
      <c r="CL375" s="105" t="s">
        <v>579</v>
      </c>
      <c r="CM375" s="83" t="s">
        <v>108</v>
      </c>
      <c r="CN375" s="106" t="s">
        <v>108</v>
      </c>
      <c r="CO375" s="197" t="s">
        <v>108</v>
      </c>
      <c r="CP375" s="107"/>
      <c r="CQ375" s="198" t="s">
        <v>474</v>
      </c>
      <c r="CR375" s="198" t="s">
        <v>474</v>
      </c>
      <c r="CS375" s="199" t="s">
        <v>616</v>
      </c>
      <c r="CT375" s="83" t="s">
        <v>109</v>
      </c>
      <c r="CU375" s="83" t="s">
        <v>109</v>
      </c>
      <c r="CV375" s="83">
        <v>45</v>
      </c>
      <c r="CW375" s="83" t="s">
        <v>112</v>
      </c>
      <c r="CX375" s="83">
        <v>45</v>
      </c>
      <c r="CY375" s="83" t="s">
        <v>6531</v>
      </c>
      <c r="CZ375" s="83">
        <v>492184</v>
      </c>
      <c r="DA375" s="83" t="s">
        <v>138</v>
      </c>
      <c r="DB375" s="83" t="s">
        <v>124</v>
      </c>
      <c r="DC375" s="83" t="s">
        <v>501</v>
      </c>
      <c r="DD375" s="83">
        <v>9414</v>
      </c>
      <c r="DE375" s="83" t="s">
        <v>582</v>
      </c>
      <c r="DF375" s="83" t="s">
        <v>145</v>
      </c>
      <c r="DG375" s="83" t="s">
        <v>501</v>
      </c>
      <c r="DH375" s="83" t="s">
        <v>582</v>
      </c>
      <c r="DI375" s="85">
        <v>43646</v>
      </c>
      <c r="DJ375" s="83" t="s">
        <v>584</v>
      </c>
      <c r="DK375" s="83" t="s">
        <v>102</v>
      </c>
      <c r="DL375" s="83" t="s">
        <v>482</v>
      </c>
      <c r="DM375" s="83">
        <v>0</v>
      </c>
      <c r="DN375" s="83" t="s">
        <v>238</v>
      </c>
      <c r="DO375" s="83">
        <v>1</v>
      </c>
      <c r="DP375" s="83">
        <v>5</v>
      </c>
      <c r="DQ375" s="83"/>
      <c r="DR375" s="83" t="s">
        <v>108</v>
      </c>
      <c r="DS375" s="83" t="s">
        <v>497</v>
      </c>
      <c r="DU375" s="215" t="s">
        <v>269</v>
      </c>
      <c r="DV375" s="136">
        <v>1</v>
      </c>
      <c r="DW375" s="136">
        <v>3</v>
      </c>
      <c r="DX375" s="215" t="s">
        <v>269</v>
      </c>
      <c r="DY375" s="215" t="s">
        <v>269</v>
      </c>
      <c r="DZ375" s="215" t="s">
        <v>269</v>
      </c>
      <c r="EA375" s="215" t="s">
        <v>269</v>
      </c>
      <c r="EB375" s="215" t="s">
        <v>269</v>
      </c>
      <c r="EC375" s="215" t="s">
        <v>269</v>
      </c>
      <c r="ED375" s="215" t="s">
        <v>269</v>
      </c>
      <c r="EE375" s="215" t="s">
        <v>269</v>
      </c>
    </row>
    <row r="376" spans="1:135" ht="28.8" x14ac:dyDescent="0.55000000000000004">
      <c r="A376" s="83" t="s">
        <v>130</v>
      </c>
      <c r="B376" s="136">
        <v>225476</v>
      </c>
      <c r="C376" t="s">
        <v>1024</v>
      </c>
      <c r="D376" s="83" t="s">
        <v>228</v>
      </c>
      <c r="E376" s="138">
        <v>929211145817</v>
      </c>
      <c r="F376" s="83" t="s">
        <v>114</v>
      </c>
      <c r="G376" s="85">
        <v>43634</v>
      </c>
      <c r="H376" s="83" t="s">
        <v>98</v>
      </c>
      <c r="I376" s="84" t="s">
        <v>618</v>
      </c>
      <c r="J376" s="207" t="s">
        <v>629</v>
      </c>
      <c r="K376" s="208" t="s">
        <v>634</v>
      </c>
      <c r="L376" s="83" t="s">
        <v>108</v>
      </c>
      <c r="M376" s="184">
        <v>27592</v>
      </c>
      <c r="N376" s="184"/>
      <c r="O376" s="85" t="s">
        <v>102</v>
      </c>
      <c r="P376" s="185">
        <v>43013</v>
      </c>
      <c r="Q376" s="186" t="s">
        <v>203</v>
      </c>
      <c r="R376" s="186"/>
      <c r="S376" s="186"/>
      <c r="T376" s="187"/>
      <c r="U376" s="188" t="s">
        <v>296</v>
      </c>
      <c r="V376" s="188" t="s">
        <v>205</v>
      </c>
      <c r="W376" s="189" t="s">
        <v>619</v>
      </c>
      <c r="X376" s="189" t="s">
        <v>107</v>
      </c>
      <c r="Y376" s="190" t="s">
        <v>614</v>
      </c>
      <c r="Z376" s="83">
        <v>700</v>
      </c>
      <c r="AA376" s="83" t="s">
        <v>193</v>
      </c>
      <c r="AB376" s="83" t="s">
        <v>181</v>
      </c>
      <c r="AC376" s="83" t="s">
        <v>102</v>
      </c>
      <c r="AD376" s="83" t="s">
        <v>6532</v>
      </c>
      <c r="AE376" s="83" t="s">
        <v>102</v>
      </c>
      <c r="AF376" s="83" t="s">
        <v>102</v>
      </c>
      <c r="AG376" s="83" t="s">
        <v>174</v>
      </c>
      <c r="AH376" s="83" t="s">
        <v>6521</v>
      </c>
      <c r="AI376" s="83" t="s">
        <v>104</v>
      </c>
      <c r="AJ376" s="83" t="s">
        <v>105</v>
      </c>
      <c r="AK376" s="191" t="s">
        <v>6532</v>
      </c>
      <c r="AL376" s="191" t="s">
        <v>102</v>
      </c>
      <c r="AM376" s="191" t="s">
        <v>102</v>
      </c>
      <c r="AN376" s="191" t="s">
        <v>174</v>
      </c>
      <c r="AO376" s="191" t="s">
        <v>6521</v>
      </c>
      <c r="AP376" s="191" t="s">
        <v>104</v>
      </c>
      <c r="AQ376" s="191" t="s">
        <v>105</v>
      </c>
      <c r="AR376" s="191" t="s">
        <v>106</v>
      </c>
      <c r="AS376" s="191" t="s">
        <v>6532</v>
      </c>
      <c r="AT376" s="191" t="s">
        <v>488</v>
      </c>
      <c r="AU376" s="191" t="s">
        <v>6533</v>
      </c>
      <c r="AV376" s="191" t="s">
        <v>104</v>
      </c>
      <c r="AW376" s="191" t="s">
        <v>204</v>
      </c>
      <c r="AX376" s="191"/>
      <c r="AY376" s="192" t="s">
        <v>454</v>
      </c>
      <c r="AZ376" s="192" t="s">
        <v>416</v>
      </c>
      <c r="BA376" s="91" t="s">
        <v>108</v>
      </c>
      <c r="BB376" s="90">
        <v>0</v>
      </c>
      <c r="BC376" s="93" t="s">
        <v>102</v>
      </c>
      <c r="BD376" s="93" t="s">
        <v>102</v>
      </c>
      <c r="BE376" s="93" t="s">
        <v>102</v>
      </c>
      <c r="BF376" s="93" t="s">
        <v>102</v>
      </c>
      <c r="BG376" s="97" t="s">
        <v>108</v>
      </c>
      <c r="BH376" s="93" t="s">
        <v>108</v>
      </c>
      <c r="BI376" s="93" t="s">
        <v>102</v>
      </c>
      <c r="BJ376" s="93" t="s">
        <v>102</v>
      </c>
      <c r="BK376" s="93" t="s">
        <v>102</v>
      </c>
      <c r="BL376" s="93" t="s">
        <v>102</v>
      </c>
      <c r="BM376" s="93" t="s">
        <v>102</v>
      </c>
      <c r="BN376" s="93" t="s">
        <v>102</v>
      </c>
      <c r="BO376" s="93" t="s">
        <v>102</v>
      </c>
      <c r="BP376" s="96" t="s">
        <v>102</v>
      </c>
      <c r="BQ376" s="90">
        <v>0</v>
      </c>
      <c r="BR376" s="93" t="s">
        <v>102</v>
      </c>
      <c r="BS376" s="93" t="s">
        <v>102</v>
      </c>
      <c r="BT376" s="93" t="s">
        <v>102</v>
      </c>
      <c r="BU376" s="93" t="s">
        <v>102</v>
      </c>
      <c r="BV376" s="97" t="s">
        <v>108</v>
      </c>
      <c r="BW376" s="93" t="s">
        <v>108</v>
      </c>
      <c r="BX376" s="95" t="s">
        <v>102</v>
      </c>
      <c r="BY376" s="93" t="s">
        <v>102</v>
      </c>
      <c r="BZ376" s="93" t="s">
        <v>102</v>
      </c>
      <c r="CA376" s="93" t="s">
        <v>102</v>
      </c>
      <c r="CB376" s="93" t="s">
        <v>102</v>
      </c>
      <c r="CC376" s="93" t="s">
        <v>102</v>
      </c>
      <c r="CD376" s="93" t="s">
        <v>102</v>
      </c>
      <c r="CE376" s="193" t="s">
        <v>102</v>
      </c>
      <c r="CF376" s="194" t="s">
        <v>436</v>
      </c>
      <c r="CG376" s="195" t="s">
        <v>6534</v>
      </c>
      <c r="CH376" s="101" t="s">
        <v>310</v>
      </c>
      <c r="CI376" s="102"/>
      <c r="CJ376" s="196" t="s">
        <v>6535</v>
      </c>
      <c r="CK376" s="104" t="s">
        <v>190</v>
      </c>
      <c r="CL376" s="105"/>
      <c r="CM376" s="83" t="s">
        <v>623</v>
      </c>
      <c r="CN376" s="106" t="s">
        <v>624</v>
      </c>
      <c r="CO376" s="197" t="s">
        <v>625</v>
      </c>
      <c r="CP376" s="107"/>
      <c r="CQ376" s="198" t="s">
        <v>474</v>
      </c>
      <c r="CR376" s="198" t="s">
        <v>474</v>
      </c>
      <c r="CS376" s="199"/>
      <c r="CT376" s="83" t="s">
        <v>109</v>
      </c>
      <c r="CU376" s="83" t="s">
        <v>109</v>
      </c>
      <c r="CV376" s="83">
        <v>35</v>
      </c>
      <c r="CW376" s="83" t="s">
        <v>139</v>
      </c>
      <c r="CX376" s="83">
        <v>35</v>
      </c>
      <c r="CY376" s="83" t="s">
        <v>108</v>
      </c>
      <c r="CZ376" s="83">
        <v>493503.5</v>
      </c>
      <c r="DA376" s="83" t="s">
        <v>581</v>
      </c>
      <c r="DB376" s="83" t="s">
        <v>152</v>
      </c>
      <c r="DC376" s="83" t="s">
        <v>500</v>
      </c>
      <c r="DD376" s="83">
        <v>4323</v>
      </c>
      <c r="DE376" s="83" t="s">
        <v>606</v>
      </c>
      <c r="DF376" s="83" t="s">
        <v>152</v>
      </c>
      <c r="DG376" s="83" t="s">
        <v>500</v>
      </c>
      <c r="DH376" s="83"/>
      <c r="DI376" s="85">
        <v>43646</v>
      </c>
      <c r="DJ376" s="83" t="s">
        <v>584</v>
      </c>
      <c r="DK376" s="83" t="s">
        <v>102</v>
      </c>
      <c r="DL376" s="83" t="s">
        <v>482</v>
      </c>
      <c r="DM376" s="83">
        <v>0</v>
      </c>
      <c r="DN376" s="83" t="s">
        <v>483</v>
      </c>
      <c r="DO376" s="83">
        <v>1</v>
      </c>
      <c r="DP376" s="83">
        <v>6</v>
      </c>
      <c r="DQ376" s="83"/>
      <c r="DR376" s="83" t="s">
        <v>108</v>
      </c>
      <c r="DS376" s="83" t="s">
        <v>497</v>
      </c>
      <c r="DU376" s="215" t="s">
        <v>269</v>
      </c>
      <c r="DV376" s="136">
        <v>1</v>
      </c>
      <c r="DW376" s="136">
        <v>3</v>
      </c>
      <c r="DX376" s="215" t="s">
        <v>269</v>
      </c>
      <c r="DY376" s="215" t="s">
        <v>269</v>
      </c>
      <c r="DZ376" s="215" t="s">
        <v>269</v>
      </c>
      <c r="EA376" s="215" t="s">
        <v>269</v>
      </c>
      <c r="EB376" s="215" t="s">
        <v>269</v>
      </c>
      <c r="EC376" s="215" t="s">
        <v>269</v>
      </c>
      <c r="ED376" s="215" t="s">
        <v>269</v>
      </c>
      <c r="EE376" s="215" t="s">
        <v>269</v>
      </c>
    </row>
    <row r="377" spans="1:135" ht="28.8" x14ac:dyDescent="0.55000000000000004">
      <c r="A377" s="83" t="s">
        <v>130</v>
      </c>
      <c r="B377" s="136">
        <v>564671</v>
      </c>
      <c r="C377" t="s">
        <v>1025</v>
      </c>
      <c r="D377" s="83" t="s">
        <v>228</v>
      </c>
      <c r="E377" s="138">
        <v>257539310422</v>
      </c>
      <c r="F377" s="83" t="s">
        <v>114</v>
      </c>
      <c r="G377" s="85">
        <v>43643</v>
      </c>
      <c r="H377" s="211" t="s">
        <v>98</v>
      </c>
      <c r="I377" s="84" t="s">
        <v>610</v>
      </c>
      <c r="J377" s="207" t="s">
        <v>627</v>
      </c>
      <c r="K377" s="208" t="s">
        <v>630</v>
      </c>
      <c r="L377" s="83" t="s">
        <v>108</v>
      </c>
      <c r="M377" s="184">
        <v>24503</v>
      </c>
      <c r="N377" s="184"/>
      <c r="O377" s="85" t="s">
        <v>102</v>
      </c>
      <c r="P377" s="185">
        <v>42491</v>
      </c>
      <c r="Q377" s="186" t="s">
        <v>203</v>
      </c>
      <c r="R377" s="186"/>
      <c r="S377" s="186"/>
      <c r="T377" s="187"/>
      <c r="U377" s="188" t="s">
        <v>296</v>
      </c>
      <c r="V377" s="188" t="s">
        <v>297</v>
      </c>
      <c r="W377" s="188" t="s">
        <v>297</v>
      </c>
      <c r="X377" s="189" t="s">
        <v>167</v>
      </c>
      <c r="Y377" s="190"/>
      <c r="Z377" s="83">
        <v>700</v>
      </c>
      <c r="AA377" s="83" t="s">
        <v>193</v>
      </c>
      <c r="AB377" s="83" t="s">
        <v>181</v>
      </c>
      <c r="AC377" s="83" t="s">
        <v>102</v>
      </c>
      <c r="AD377" s="83" t="s">
        <v>6536</v>
      </c>
      <c r="AE377" s="83" t="s">
        <v>102</v>
      </c>
      <c r="AF377" s="83" t="s">
        <v>102</v>
      </c>
      <c r="AG377" s="83" t="s">
        <v>119</v>
      </c>
      <c r="AH377" s="83" t="s">
        <v>6537</v>
      </c>
      <c r="AI377" s="83" t="s">
        <v>104</v>
      </c>
      <c r="AJ377" s="83" t="s">
        <v>105</v>
      </c>
      <c r="AK377" s="191" t="s">
        <v>6536</v>
      </c>
      <c r="AL377" s="191" t="s">
        <v>102</v>
      </c>
      <c r="AM377" s="191" t="s">
        <v>102</v>
      </c>
      <c r="AN377" s="191" t="s">
        <v>119</v>
      </c>
      <c r="AO377" s="191" t="s">
        <v>6537</v>
      </c>
      <c r="AP377" s="191" t="s">
        <v>104</v>
      </c>
      <c r="AQ377" s="191" t="s">
        <v>105</v>
      </c>
      <c r="AR377" s="191" t="s">
        <v>106</v>
      </c>
      <c r="AS377" s="191" t="s">
        <v>6536</v>
      </c>
      <c r="AT377" s="191" t="s">
        <v>485</v>
      </c>
      <c r="AU377" s="191" t="s">
        <v>6537</v>
      </c>
      <c r="AV377" s="191" t="s">
        <v>104</v>
      </c>
      <c r="AW377" s="191" t="s">
        <v>204</v>
      </c>
      <c r="AX377" s="191"/>
      <c r="AY377" s="192" t="s">
        <v>454</v>
      </c>
      <c r="AZ377" s="192" t="s">
        <v>416</v>
      </c>
      <c r="BA377" s="91" t="s">
        <v>108</v>
      </c>
      <c r="BB377" s="90">
        <v>0</v>
      </c>
      <c r="BC377" s="93" t="s">
        <v>102</v>
      </c>
      <c r="BD377" s="93" t="s">
        <v>102</v>
      </c>
      <c r="BE377" s="93" t="s">
        <v>102</v>
      </c>
      <c r="BF377" s="93" t="s">
        <v>102</v>
      </c>
      <c r="BG377" s="97" t="s">
        <v>108</v>
      </c>
      <c r="BH377" s="93" t="s">
        <v>108</v>
      </c>
      <c r="BI377" s="93" t="s">
        <v>102</v>
      </c>
      <c r="BJ377" s="93" t="s">
        <v>102</v>
      </c>
      <c r="BK377" s="93" t="s">
        <v>102</v>
      </c>
      <c r="BL377" s="93" t="s">
        <v>102</v>
      </c>
      <c r="BM377" s="93" t="s">
        <v>102</v>
      </c>
      <c r="BN377" s="93" t="s">
        <v>102</v>
      </c>
      <c r="BO377" s="93" t="s">
        <v>102</v>
      </c>
      <c r="BP377" s="96" t="s">
        <v>102</v>
      </c>
      <c r="BQ377" s="90">
        <v>0</v>
      </c>
      <c r="BR377" s="93" t="s">
        <v>102</v>
      </c>
      <c r="BS377" s="93" t="s">
        <v>102</v>
      </c>
      <c r="BT377" s="93" t="s">
        <v>102</v>
      </c>
      <c r="BU377" s="93" t="s">
        <v>102</v>
      </c>
      <c r="BV377" s="97" t="s">
        <v>108</v>
      </c>
      <c r="BW377" s="93" t="s">
        <v>108</v>
      </c>
      <c r="BX377" s="95" t="s">
        <v>102</v>
      </c>
      <c r="BY377" s="93" t="s">
        <v>102</v>
      </c>
      <c r="BZ377" s="93" t="s">
        <v>102</v>
      </c>
      <c r="CA377" s="93" t="s">
        <v>102</v>
      </c>
      <c r="CB377" s="93" t="s">
        <v>102</v>
      </c>
      <c r="CC377" s="93" t="s">
        <v>102</v>
      </c>
      <c r="CD377" s="93" t="s">
        <v>102</v>
      </c>
      <c r="CE377" s="193" t="s">
        <v>102</v>
      </c>
      <c r="CF377" s="194" t="s">
        <v>436</v>
      </c>
      <c r="CG377" s="195" t="s">
        <v>6538</v>
      </c>
      <c r="CH377" s="101" t="s">
        <v>563</v>
      </c>
      <c r="CI377" s="102"/>
      <c r="CJ377" s="196" t="s">
        <v>577</v>
      </c>
      <c r="CK377" s="104" t="s">
        <v>190</v>
      </c>
      <c r="CL377" s="105"/>
      <c r="CM377" s="83" t="s">
        <v>578</v>
      </c>
      <c r="CN377" s="106" t="s">
        <v>108</v>
      </c>
      <c r="CO377" s="197" t="s">
        <v>566</v>
      </c>
      <c r="CP377" s="107"/>
      <c r="CQ377" s="198" t="s">
        <v>107</v>
      </c>
      <c r="CR377" s="198" t="s">
        <v>107</v>
      </c>
      <c r="CS377" s="199"/>
      <c r="CT377" s="83" t="s">
        <v>109</v>
      </c>
      <c r="CU377" s="83" t="s">
        <v>109</v>
      </c>
      <c r="CV377" s="83">
        <v>9</v>
      </c>
      <c r="CW377" s="83" t="s">
        <v>270</v>
      </c>
      <c r="CX377" s="83">
        <v>9</v>
      </c>
      <c r="CY377" s="83" t="s">
        <v>108</v>
      </c>
      <c r="CZ377" s="83">
        <v>494823</v>
      </c>
      <c r="DA377" s="83" t="s">
        <v>6539</v>
      </c>
      <c r="DB377" s="83" t="s">
        <v>118</v>
      </c>
      <c r="DC377" s="83" t="s">
        <v>108</v>
      </c>
      <c r="DD377" s="83">
        <v>5538</v>
      </c>
      <c r="DE377" s="83" t="s">
        <v>173</v>
      </c>
      <c r="DF377" s="83" t="s">
        <v>118</v>
      </c>
      <c r="DG377" s="83" t="s">
        <v>500</v>
      </c>
      <c r="DH377" s="83"/>
      <c r="DI377" s="85">
        <v>43646</v>
      </c>
      <c r="DJ377" s="83" t="s">
        <v>584</v>
      </c>
      <c r="DK377" s="83" t="s">
        <v>102</v>
      </c>
      <c r="DL377" s="83" t="s">
        <v>482</v>
      </c>
      <c r="DM377" s="83">
        <v>0</v>
      </c>
      <c r="DN377" s="83" t="s">
        <v>483</v>
      </c>
      <c r="DO377" s="83">
        <v>1</v>
      </c>
      <c r="DP377" s="83">
        <v>6</v>
      </c>
      <c r="DQ377" s="83"/>
      <c r="DR377" s="83" t="s">
        <v>108</v>
      </c>
      <c r="DS377" s="83" t="s">
        <v>497</v>
      </c>
      <c r="DU377" s="215" t="s">
        <v>269</v>
      </c>
      <c r="DV377" s="136">
        <v>1</v>
      </c>
      <c r="DW377" s="136">
        <v>3</v>
      </c>
      <c r="DX377" s="215" t="s">
        <v>269</v>
      </c>
      <c r="DY377" s="215" t="s">
        <v>269</v>
      </c>
      <c r="DZ377" s="215" t="s">
        <v>269</v>
      </c>
      <c r="EA377" s="215" t="s">
        <v>269</v>
      </c>
      <c r="EB377" s="215" t="s">
        <v>269</v>
      </c>
      <c r="EC377" s="215" t="s">
        <v>269</v>
      </c>
      <c r="ED377" s="215" t="s">
        <v>269</v>
      </c>
      <c r="EE377" s="215" t="s">
        <v>269</v>
      </c>
    </row>
    <row r="378" spans="1:135" ht="57.6" x14ac:dyDescent="0.55000000000000004">
      <c r="A378" s="83" t="s">
        <v>130</v>
      </c>
      <c r="B378" s="136">
        <v>877158</v>
      </c>
      <c r="C378" t="s">
        <v>1026</v>
      </c>
      <c r="D378" s="83" t="s">
        <v>228</v>
      </c>
      <c r="E378" s="138">
        <v>955511528265</v>
      </c>
      <c r="F378" s="83" t="s">
        <v>143</v>
      </c>
      <c r="G378" s="85">
        <v>43620</v>
      </c>
      <c r="H378" s="83" t="s">
        <v>98</v>
      </c>
      <c r="I378" s="84" t="s">
        <v>612</v>
      </c>
      <c r="J378" s="207" t="s">
        <v>628</v>
      </c>
      <c r="K378" s="208" t="s">
        <v>633</v>
      </c>
      <c r="L378" s="83" t="s">
        <v>108</v>
      </c>
      <c r="M378" s="184" t="s">
        <v>102</v>
      </c>
      <c r="N378" s="184" t="s">
        <v>556</v>
      </c>
      <c r="O378" s="85" t="s">
        <v>102</v>
      </c>
      <c r="P378" s="185">
        <v>42491</v>
      </c>
      <c r="Q378" s="186" t="s">
        <v>202</v>
      </c>
      <c r="R378" s="186" t="s">
        <v>613</v>
      </c>
      <c r="S378" s="186"/>
      <c r="T378" s="187"/>
      <c r="U378" s="188" t="s">
        <v>295</v>
      </c>
      <c r="V378" s="188" t="s">
        <v>205</v>
      </c>
      <c r="W378" s="188" t="s">
        <v>295</v>
      </c>
      <c r="X378" s="189" t="s">
        <v>107</v>
      </c>
      <c r="Y378" s="190" t="s">
        <v>614</v>
      </c>
      <c r="Z378" s="83">
        <v>700</v>
      </c>
      <c r="AA378" s="83" t="s">
        <v>193</v>
      </c>
      <c r="AB378" s="83" t="s">
        <v>181</v>
      </c>
      <c r="AC378" s="83" t="s">
        <v>102</v>
      </c>
      <c r="AD378" s="83" t="s">
        <v>6540</v>
      </c>
      <c r="AE378" s="83" t="s">
        <v>6541</v>
      </c>
      <c r="AF378" s="83" t="s">
        <v>102</v>
      </c>
      <c r="AG378" s="83" t="s">
        <v>175</v>
      </c>
      <c r="AH378" s="83" t="s">
        <v>6542</v>
      </c>
      <c r="AI378" s="83" t="s">
        <v>104</v>
      </c>
      <c r="AJ378" s="83" t="s">
        <v>105</v>
      </c>
      <c r="AK378" s="191" t="s">
        <v>6540</v>
      </c>
      <c r="AL378" s="191" t="s">
        <v>6541</v>
      </c>
      <c r="AM378" s="191" t="s">
        <v>102</v>
      </c>
      <c r="AN378" s="191" t="s">
        <v>175</v>
      </c>
      <c r="AO378" s="191" t="s">
        <v>6542</v>
      </c>
      <c r="AP378" s="191" t="s">
        <v>104</v>
      </c>
      <c r="AQ378" s="191" t="s">
        <v>105</v>
      </c>
      <c r="AR378" s="191" t="s">
        <v>106</v>
      </c>
      <c r="AS378" s="191"/>
      <c r="AT378" s="191"/>
      <c r="AU378" s="191"/>
      <c r="AV378" s="191"/>
      <c r="AW378" s="191"/>
      <c r="AX378" s="191" t="s">
        <v>575</v>
      </c>
      <c r="AY378" s="192" t="s">
        <v>454</v>
      </c>
      <c r="AZ378" s="192" t="s">
        <v>108</v>
      </c>
      <c r="BA378" s="91" t="s">
        <v>108</v>
      </c>
      <c r="BB378" s="90">
        <v>0</v>
      </c>
      <c r="BC378" s="93" t="s">
        <v>102</v>
      </c>
      <c r="BD378" s="93" t="s">
        <v>102</v>
      </c>
      <c r="BE378" s="93" t="s">
        <v>102</v>
      </c>
      <c r="BF378" s="93" t="s">
        <v>102</v>
      </c>
      <c r="BG378" s="97" t="s">
        <v>108</v>
      </c>
      <c r="BH378" s="93" t="s">
        <v>108</v>
      </c>
      <c r="BI378" s="93" t="s">
        <v>102</v>
      </c>
      <c r="BJ378" s="93" t="s">
        <v>102</v>
      </c>
      <c r="BK378" s="93" t="s">
        <v>102</v>
      </c>
      <c r="BL378" s="93" t="s">
        <v>102</v>
      </c>
      <c r="BM378" s="93" t="s">
        <v>102</v>
      </c>
      <c r="BN378" s="93" t="s">
        <v>102</v>
      </c>
      <c r="BO378" s="93" t="s">
        <v>102</v>
      </c>
      <c r="BP378" s="96" t="s">
        <v>102</v>
      </c>
      <c r="BQ378" s="90">
        <v>0</v>
      </c>
      <c r="BR378" s="93" t="s">
        <v>102</v>
      </c>
      <c r="BS378" s="93" t="s">
        <v>102</v>
      </c>
      <c r="BT378" s="93" t="s">
        <v>102</v>
      </c>
      <c r="BU378" s="93" t="s">
        <v>102</v>
      </c>
      <c r="BV378" s="97" t="s">
        <v>108</v>
      </c>
      <c r="BW378" s="93" t="s">
        <v>108</v>
      </c>
      <c r="BX378" s="95" t="s">
        <v>102</v>
      </c>
      <c r="BY378" s="93" t="s">
        <v>102</v>
      </c>
      <c r="BZ378" s="93" t="s">
        <v>102</v>
      </c>
      <c r="CA378" s="93" t="s">
        <v>102</v>
      </c>
      <c r="CB378" s="93" t="s">
        <v>102</v>
      </c>
      <c r="CC378" s="93" t="s">
        <v>102</v>
      </c>
      <c r="CD378" s="93" t="s">
        <v>102</v>
      </c>
      <c r="CE378" s="193" t="s">
        <v>102</v>
      </c>
      <c r="CF378" s="194" t="s">
        <v>508</v>
      </c>
      <c r="CG378" s="195" t="s">
        <v>102</v>
      </c>
      <c r="CH378" s="101" t="e">
        <v>#N/A</v>
      </c>
      <c r="CI378" s="102" t="s">
        <v>580</v>
      </c>
      <c r="CJ378" s="196" t="s">
        <v>108</v>
      </c>
      <c r="CK378" s="104" t="s">
        <v>109</v>
      </c>
      <c r="CL378" s="105" t="s">
        <v>579</v>
      </c>
      <c r="CM378" s="83" t="s">
        <v>108</v>
      </c>
      <c r="CN378" s="106" t="s">
        <v>108</v>
      </c>
      <c r="CO378" s="197" t="s">
        <v>108</v>
      </c>
      <c r="CP378" s="107"/>
      <c r="CQ378" s="198" t="s">
        <v>474</v>
      </c>
      <c r="CR378" s="198" t="s">
        <v>474</v>
      </c>
      <c r="CS378" s="199" t="s">
        <v>616</v>
      </c>
      <c r="CT378" s="83" t="s">
        <v>109</v>
      </c>
      <c r="CU378" s="83" t="s">
        <v>109</v>
      </c>
      <c r="CV378" s="83">
        <v>80</v>
      </c>
      <c r="CW378" s="83" t="s">
        <v>112</v>
      </c>
      <c r="CX378" s="83">
        <v>80</v>
      </c>
      <c r="CY378" s="83" t="s">
        <v>6543</v>
      </c>
      <c r="CZ378" s="83">
        <v>496142.5</v>
      </c>
      <c r="DA378" s="83" t="s">
        <v>138</v>
      </c>
      <c r="DB378" s="83" t="s">
        <v>124</v>
      </c>
      <c r="DC378" s="83" t="s">
        <v>501</v>
      </c>
      <c r="DD378" s="83">
        <v>4038</v>
      </c>
      <c r="DE378" s="83" t="s">
        <v>582</v>
      </c>
      <c r="DF378" s="83" t="s">
        <v>145</v>
      </c>
      <c r="DG378" s="83" t="s">
        <v>501</v>
      </c>
      <c r="DH378" s="83" t="s">
        <v>582</v>
      </c>
      <c r="DI378" s="85">
        <v>43646</v>
      </c>
      <c r="DJ378" s="83" t="s">
        <v>584</v>
      </c>
      <c r="DK378" s="83" t="s">
        <v>102</v>
      </c>
      <c r="DL378" s="83" t="s">
        <v>482</v>
      </c>
      <c r="DM378" s="83">
        <v>0</v>
      </c>
      <c r="DN378" s="83" t="s">
        <v>238</v>
      </c>
      <c r="DO378" s="83">
        <v>1</v>
      </c>
      <c r="DP378" s="83">
        <v>1</v>
      </c>
      <c r="DQ378" s="83"/>
      <c r="DR378" s="83" t="s">
        <v>108</v>
      </c>
      <c r="DS378" s="83" t="s">
        <v>497</v>
      </c>
      <c r="DU378" s="215" t="s">
        <v>269</v>
      </c>
      <c r="DV378" s="136">
        <v>1</v>
      </c>
      <c r="DW378" s="136">
        <v>3</v>
      </c>
      <c r="DX378" s="215" t="s">
        <v>269</v>
      </c>
      <c r="DY378" s="215" t="s">
        <v>269</v>
      </c>
      <c r="DZ378" s="215" t="s">
        <v>269</v>
      </c>
      <c r="EA378" s="215" t="s">
        <v>269</v>
      </c>
      <c r="EB378" s="215" t="s">
        <v>269</v>
      </c>
      <c r="EC378" s="215" t="s">
        <v>269</v>
      </c>
      <c r="ED378" s="215" t="s">
        <v>269</v>
      </c>
      <c r="EE378" s="215" t="s">
        <v>269</v>
      </c>
    </row>
    <row r="379" spans="1:135" ht="28.8" x14ac:dyDescent="0.55000000000000004">
      <c r="A379" s="83" t="s">
        <v>130</v>
      </c>
      <c r="B379" s="136">
        <v>700789</v>
      </c>
      <c r="C379" t="s">
        <v>1027</v>
      </c>
      <c r="D379" s="83" t="s">
        <v>228</v>
      </c>
      <c r="E379" s="138">
        <v>528067322878</v>
      </c>
      <c r="F379" s="83" t="s">
        <v>114</v>
      </c>
      <c r="G379" s="85">
        <v>43634</v>
      </c>
      <c r="H379" s="83" t="s">
        <v>98</v>
      </c>
      <c r="I379" s="84" t="s">
        <v>618</v>
      </c>
      <c r="J379" s="207" t="s">
        <v>629</v>
      </c>
      <c r="K379" s="208" t="s">
        <v>634</v>
      </c>
      <c r="L379" s="83" t="s">
        <v>108</v>
      </c>
      <c r="M379" s="184">
        <v>27593</v>
      </c>
      <c r="N379" s="184"/>
      <c r="O379" s="85" t="s">
        <v>102</v>
      </c>
      <c r="P379" s="185">
        <v>43013</v>
      </c>
      <c r="Q379" s="186" t="s">
        <v>203</v>
      </c>
      <c r="R379" s="186"/>
      <c r="S379" s="186"/>
      <c r="T379" s="187"/>
      <c r="U379" s="188" t="s">
        <v>296</v>
      </c>
      <c r="V379" s="188" t="s">
        <v>205</v>
      </c>
      <c r="W379" s="189" t="s">
        <v>619</v>
      </c>
      <c r="X379" s="189" t="s">
        <v>107</v>
      </c>
      <c r="Y379" s="190" t="s">
        <v>614</v>
      </c>
      <c r="Z379" s="83">
        <v>700</v>
      </c>
      <c r="AA379" s="83" t="s">
        <v>193</v>
      </c>
      <c r="AB379" s="83" t="s">
        <v>181</v>
      </c>
      <c r="AC379" s="83" t="s">
        <v>102</v>
      </c>
      <c r="AD379" s="83" t="s">
        <v>6544</v>
      </c>
      <c r="AE379" s="83" t="s">
        <v>102</v>
      </c>
      <c r="AF379" s="83" t="s">
        <v>102</v>
      </c>
      <c r="AG379" s="83" t="s">
        <v>174</v>
      </c>
      <c r="AH379" s="83" t="s">
        <v>6533</v>
      </c>
      <c r="AI379" s="83" t="s">
        <v>104</v>
      </c>
      <c r="AJ379" s="83" t="s">
        <v>105</v>
      </c>
      <c r="AK379" s="191" t="s">
        <v>6544</v>
      </c>
      <c r="AL379" s="191" t="s">
        <v>102</v>
      </c>
      <c r="AM379" s="191" t="s">
        <v>102</v>
      </c>
      <c r="AN379" s="191" t="s">
        <v>174</v>
      </c>
      <c r="AO379" s="191" t="s">
        <v>6533</v>
      </c>
      <c r="AP379" s="191" t="s">
        <v>104</v>
      </c>
      <c r="AQ379" s="191" t="s">
        <v>105</v>
      </c>
      <c r="AR379" s="191" t="s">
        <v>106</v>
      </c>
      <c r="AS379" s="191" t="s">
        <v>6544</v>
      </c>
      <c r="AT379" s="191" t="s">
        <v>488</v>
      </c>
      <c r="AU379" s="191" t="s">
        <v>6545</v>
      </c>
      <c r="AV379" s="191" t="s">
        <v>104</v>
      </c>
      <c r="AW379" s="191" t="s">
        <v>204</v>
      </c>
      <c r="AX379" s="191"/>
      <c r="AY379" s="192" t="s">
        <v>454</v>
      </c>
      <c r="AZ379" s="192" t="s">
        <v>416</v>
      </c>
      <c r="BA379" s="91" t="s">
        <v>108</v>
      </c>
      <c r="BB379" s="90">
        <v>0</v>
      </c>
      <c r="BC379" s="93" t="s">
        <v>102</v>
      </c>
      <c r="BD379" s="93" t="s">
        <v>102</v>
      </c>
      <c r="BE379" s="93" t="s">
        <v>102</v>
      </c>
      <c r="BF379" s="93" t="s">
        <v>102</v>
      </c>
      <c r="BG379" s="97" t="s">
        <v>108</v>
      </c>
      <c r="BH379" s="93" t="s">
        <v>108</v>
      </c>
      <c r="BI379" s="93" t="s">
        <v>102</v>
      </c>
      <c r="BJ379" s="93" t="s">
        <v>102</v>
      </c>
      <c r="BK379" s="93" t="s">
        <v>102</v>
      </c>
      <c r="BL379" s="93" t="s">
        <v>102</v>
      </c>
      <c r="BM379" s="93" t="s">
        <v>102</v>
      </c>
      <c r="BN379" s="93" t="s">
        <v>102</v>
      </c>
      <c r="BO379" s="93" t="s">
        <v>102</v>
      </c>
      <c r="BP379" s="96" t="s">
        <v>102</v>
      </c>
      <c r="BQ379" s="90">
        <v>0</v>
      </c>
      <c r="BR379" s="93" t="s">
        <v>102</v>
      </c>
      <c r="BS379" s="93" t="s">
        <v>102</v>
      </c>
      <c r="BT379" s="93" t="s">
        <v>102</v>
      </c>
      <c r="BU379" s="93" t="s">
        <v>102</v>
      </c>
      <c r="BV379" s="97" t="s">
        <v>108</v>
      </c>
      <c r="BW379" s="93" t="s">
        <v>108</v>
      </c>
      <c r="BX379" s="95" t="s">
        <v>102</v>
      </c>
      <c r="BY379" s="93" t="s">
        <v>102</v>
      </c>
      <c r="BZ379" s="93" t="s">
        <v>102</v>
      </c>
      <c r="CA379" s="93" t="s">
        <v>102</v>
      </c>
      <c r="CB379" s="93" t="s">
        <v>102</v>
      </c>
      <c r="CC379" s="93" t="s">
        <v>102</v>
      </c>
      <c r="CD379" s="93" t="s">
        <v>102</v>
      </c>
      <c r="CE379" s="193" t="s">
        <v>102</v>
      </c>
      <c r="CF379" s="194" t="s">
        <v>436</v>
      </c>
      <c r="CG379" s="195" t="s">
        <v>6546</v>
      </c>
      <c r="CH379" s="101" t="s">
        <v>310</v>
      </c>
      <c r="CI379" s="102"/>
      <c r="CJ379" s="196" t="s">
        <v>6547</v>
      </c>
      <c r="CK379" s="104" t="s">
        <v>190</v>
      </c>
      <c r="CL379" s="105"/>
      <c r="CM379" s="83" t="s">
        <v>623</v>
      </c>
      <c r="CN379" s="106" t="s">
        <v>624</v>
      </c>
      <c r="CO379" s="197" t="s">
        <v>625</v>
      </c>
      <c r="CP379" s="107"/>
      <c r="CQ379" s="198" t="s">
        <v>474</v>
      </c>
      <c r="CR379" s="198" t="s">
        <v>474</v>
      </c>
      <c r="CS379" s="199"/>
      <c r="CT379" s="83" t="s">
        <v>109</v>
      </c>
      <c r="CU379" s="83" t="s">
        <v>109</v>
      </c>
      <c r="CV379" s="83">
        <v>20</v>
      </c>
      <c r="CW379" s="83" t="s">
        <v>139</v>
      </c>
      <c r="CX379" s="83">
        <v>20</v>
      </c>
      <c r="CY379" s="83" t="s">
        <v>108</v>
      </c>
      <c r="CZ379" s="83">
        <v>497462</v>
      </c>
      <c r="DA379" s="83" t="s">
        <v>581</v>
      </c>
      <c r="DB379" s="83" t="s">
        <v>152</v>
      </c>
      <c r="DC379" s="83" t="s">
        <v>500</v>
      </c>
      <c r="DD379" s="83">
        <v>9676</v>
      </c>
      <c r="DE379" s="83" t="s">
        <v>606</v>
      </c>
      <c r="DF379" s="83" t="s">
        <v>152</v>
      </c>
      <c r="DG379" s="83" t="s">
        <v>500</v>
      </c>
      <c r="DH379" s="83"/>
      <c r="DI379" s="85">
        <v>43646</v>
      </c>
      <c r="DJ379" s="83" t="s">
        <v>584</v>
      </c>
      <c r="DK379" s="83" t="s">
        <v>102</v>
      </c>
      <c r="DL379" s="83" t="s">
        <v>482</v>
      </c>
      <c r="DM379" s="83">
        <v>0</v>
      </c>
      <c r="DN379" s="83" t="s">
        <v>483</v>
      </c>
      <c r="DO379" s="83">
        <v>1</v>
      </c>
      <c r="DP379" s="83">
        <v>3</v>
      </c>
      <c r="DQ379" s="83"/>
      <c r="DR379" s="83" t="s">
        <v>108</v>
      </c>
      <c r="DS379" s="83" t="s">
        <v>497</v>
      </c>
      <c r="DU379" s="215" t="s">
        <v>269</v>
      </c>
      <c r="DV379" s="136">
        <v>1</v>
      </c>
      <c r="DW379" s="136">
        <v>3</v>
      </c>
      <c r="DX379" s="215" t="s">
        <v>269</v>
      </c>
      <c r="DY379" s="215" t="s">
        <v>269</v>
      </c>
      <c r="DZ379" s="215" t="s">
        <v>269</v>
      </c>
      <c r="EA379" s="215" t="s">
        <v>269</v>
      </c>
      <c r="EB379" s="215" t="s">
        <v>269</v>
      </c>
      <c r="EC379" s="215" t="s">
        <v>269</v>
      </c>
      <c r="ED379" s="215" t="s">
        <v>269</v>
      </c>
      <c r="EE379" s="215" t="s">
        <v>269</v>
      </c>
    </row>
    <row r="380" spans="1:135" ht="28.8" x14ac:dyDescent="0.55000000000000004">
      <c r="A380" s="83" t="s">
        <v>130</v>
      </c>
      <c r="B380" s="136">
        <v>592903</v>
      </c>
      <c r="C380" t="s">
        <v>1028</v>
      </c>
      <c r="D380" s="83" t="s">
        <v>228</v>
      </c>
      <c r="E380" s="138">
        <v>413144213989</v>
      </c>
      <c r="F380" s="83" t="s">
        <v>114</v>
      </c>
      <c r="G380" s="85">
        <v>43643</v>
      </c>
      <c r="H380" s="211" t="s">
        <v>98</v>
      </c>
      <c r="I380" s="84" t="s">
        <v>610</v>
      </c>
      <c r="J380" s="207" t="s">
        <v>627</v>
      </c>
      <c r="K380" s="208" t="s">
        <v>630</v>
      </c>
      <c r="L380" s="83" t="s">
        <v>108</v>
      </c>
      <c r="M380" s="184">
        <v>24504</v>
      </c>
      <c r="N380" s="184"/>
      <c r="O380" s="85" t="s">
        <v>102</v>
      </c>
      <c r="P380" s="185">
        <v>42491</v>
      </c>
      <c r="Q380" s="186" t="s">
        <v>203</v>
      </c>
      <c r="R380" s="186"/>
      <c r="S380" s="186"/>
      <c r="T380" s="187"/>
      <c r="U380" s="188" t="s">
        <v>296</v>
      </c>
      <c r="V380" s="188" t="s">
        <v>297</v>
      </c>
      <c r="W380" s="188" t="s">
        <v>297</v>
      </c>
      <c r="X380" s="189" t="s">
        <v>167</v>
      </c>
      <c r="Y380" s="190"/>
      <c r="Z380" s="83">
        <v>700</v>
      </c>
      <c r="AA380" s="83" t="s">
        <v>193</v>
      </c>
      <c r="AB380" s="83" t="s">
        <v>181</v>
      </c>
      <c r="AC380" s="83" t="s">
        <v>102</v>
      </c>
      <c r="AD380" s="83" t="s">
        <v>6548</v>
      </c>
      <c r="AE380" s="83" t="s">
        <v>102</v>
      </c>
      <c r="AF380" s="83" t="s">
        <v>102</v>
      </c>
      <c r="AG380" s="83" t="s">
        <v>119</v>
      </c>
      <c r="AH380" s="83" t="s">
        <v>6549</v>
      </c>
      <c r="AI380" s="83" t="s">
        <v>104</v>
      </c>
      <c r="AJ380" s="83" t="s">
        <v>105</v>
      </c>
      <c r="AK380" s="191" t="s">
        <v>6548</v>
      </c>
      <c r="AL380" s="191" t="s">
        <v>102</v>
      </c>
      <c r="AM380" s="191" t="s">
        <v>102</v>
      </c>
      <c r="AN380" s="191" t="s">
        <v>119</v>
      </c>
      <c r="AO380" s="191" t="s">
        <v>6549</v>
      </c>
      <c r="AP380" s="191" t="s">
        <v>104</v>
      </c>
      <c r="AQ380" s="191" t="s">
        <v>105</v>
      </c>
      <c r="AR380" s="191" t="s">
        <v>106</v>
      </c>
      <c r="AS380" s="191" t="s">
        <v>6548</v>
      </c>
      <c r="AT380" s="191" t="s">
        <v>485</v>
      </c>
      <c r="AU380" s="191" t="s">
        <v>6549</v>
      </c>
      <c r="AV380" s="191" t="s">
        <v>104</v>
      </c>
      <c r="AW380" s="191" t="s">
        <v>204</v>
      </c>
      <c r="AX380" s="191"/>
      <c r="AY380" s="192" t="s">
        <v>454</v>
      </c>
      <c r="AZ380" s="192" t="s">
        <v>416</v>
      </c>
      <c r="BA380" s="91" t="s">
        <v>108</v>
      </c>
      <c r="BB380" s="90">
        <v>0</v>
      </c>
      <c r="BC380" s="93" t="s">
        <v>102</v>
      </c>
      <c r="BD380" s="93" t="s">
        <v>102</v>
      </c>
      <c r="BE380" s="93" t="s">
        <v>102</v>
      </c>
      <c r="BF380" s="93" t="s">
        <v>102</v>
      </c>
      <c r="BG380" s="97" t="s">
        <v>108</v>
      </c>
      <c r="BH380" s="93" t="s">
        <v>108</v>
      </c>
      <c r="BI380" s="93" t="s">
        <v>102</v>
      </c>
      <c r="BJ380" s="93" t="s">
        <v>102</v>
      </c>
      <c r="BK380" s="93" t="s">
        <v>102</v>
      </c>
      <c r="BL380" s="93" t="s">
        <v>102</v>
      </c>
      <c r="BM380" s="93" t="s">
        <v>102</v>
      </c>
      <c r="BN380" s="93" t="s">
        <v>102</v>
      </c>
      <c r="BO380" s="93" t="s">
        <v>102</v>
      </c>
      <c r="BP380" s="96" t="s">
        <v>102</v>
      </c>
      <c r="BQ380" s="90">
        <v>0</v>
      </c>
      <c r="BR380" s="93" t="s">
        <v>102</v>
      </c>
      <c r="BS380" s="93" t="s">
        <v>102</v>
      </c>
      <c r="BT380" s="93" t="s">
        <v>102</v>
      </c>
      <c r="BU380" s="93" t="s">
        <v>102</v>
      </c>
      <c r="BV380" s="97" t="s">
        <v>108</v>
      </c>
      <c r="BW380" s="93" t="s">
        <v>108</v>
      </c>
      <c r="BX380" s="95" t="s">
        <v>102</v>
      </c>
      <c r="BY380" s="93" t="s">
        <v>102</v>
      </c>
      <c r="BZ380" s="93" t="s">
        <v>102</v>
      </c>
      <c r="CA380" s="93" t="s">
        <v>102</v>
      </c>
      <c r="CB380" s="93" t="s">
        <v>102</v>
      </c>
      <c r="CC380" s="93" t="s">
        <v>102</v>
      </c>
      <c r="CD380" s="93" t="s">
        <v>102</v>
      </c>
      <c r="CE380" s="193" t="s">
        <v>102</v>
      </c>
      <c r="CF380" s="194" t="s">
        <v>436</v>
      </c>
      <c r="CG380" s="195" t="s">
        <v>6550</v>
      </c>
      <c r="CH380" s="101" t="s">
        <v>563</v>
      </c>
      <c r="CI380" s="102"/>
      <c r="CJ380" s="196" t="s">
        <v>577</v>
      </c>
      <c r="CK380" s="104" t="s">
        <v>190</v>
      </c>
      <c r="CL380" s="105"/>
      <c r="CM380" s="83" t="s">
        <v>578</v>
      </c>
      <c r="CN380" s="106" t="s">
        <v>108</v>
      </c>
      <c r="CO380" s="197" t="s">
        <v>566</v>
      </c>
      <c r="CP380" s="107"/>
      <c r="CQ380" s="198" t="s">
        <v>107</v>
      </c>
      <c r="CR380" s="198" t="s">
        <v>107</v>
      </c>
      <c r="CS380" s="199"/>
      <c r="CT380" s="83" t="s">
        <v>109</v>
      </c>
      <c r="CU380" s="83" t="s">
        <v>109</v>
      </c>
      <c r="CV380" s="83">
        <v>89</v>
      </c>
      <c r="CW380" s="83" t="s">
        <v>270</v>
      </c>
      <c r="CX380" s="83">
        <v>89</v>
      </c>
      <c r="CY380" s="83" t="s">
        <v>108</v>
      </c>
      <c r="CZ380" s="83">
        <v>498781.5</v>
      </c>
      <c r="DA380" s="83" t="s">
        <v>6551</v>
      </c>
      <c r="DB380" s="83" t="s">
        <v>118</v>
      </c>
      <c r="DC380" s="83" t="s">
        <v>108</v>
      </c>
      <c r="DD380" s="83">
        <v>5909</v>
      </c>
      <c r="DE380" s="83" t="s">
        <v>173</v>
      </c>
      <c r="DF380" s="83" t="s">
        <v>118</v>
      </c>
      <c r="DG380" s="83" t="s">
        <v>500</v>
      </c>
      <c r="DH380" s="83"/>
      <c r="DI380" s="85">
        <v>43646</v>
      </c>
      <c r="DJ380" s="83" t="s">
        <v>584</v>
      </c>
      <c r="DK380" s="83" t="s">
        <v>102</v>
      </c>
      <c r="DL380" s="83" t="s">
        <v>482</v>
      </c>
      <c r="DM380" s="83">
        <v>0</v>
      </c>
      <c r="DN380" s="83" t="s">
        <v>483</v>
      </c>
      <c r="DO380" s="83">
        <v>1</v>
      </c>
      <c r="DP380" s="83">
        <v>3</v>
      </c>
      <c r="DQ380" s="83"/>
      <c r="DR380" s="83" t="s">
        <v>108</v>
      </c>
      <c r="DS380" s="83" t="s">
        <v>497</v>
      </c>
      <c r="DU380" s="215" t="s">
        <v>269</v>
      </c>
      <c r="DV380" s="136">
        <v>1</v>
      </c>
      <c r="DW380" s="136">
        <v>3</v>
      </c>
      <c r="DX380" s="215" t="s">
        <v>269</v>
      </c>
      <c r="DY380" s="215" t="s">
        <v>269</v>
      </c>
      <c r="DZ380" s="215" t="s">
        <v>269</v>
      </c>
      <c r="EA380" s="215" t="s">
        <v>269</v>
      </c>
      <c r="EB380" s="215" t="s">
        <v>269</v>
      </c>
      <c r="EC380" s="215" t="s">
        <v>269</v>
      </c>
      <c r="ED380" s="215" t="s">
        <v>269</v>
      </c>
      <c r="EE380" s="215" t="s">
        <v>269</v>
      </c>
    </row>
    <row r="381" spans="1:135" ht="57.6" x14ac:dyDescent="0.55000000000000004">
      <c r="A381" s="83" t="s">
        <v>130</v>
      </c>
      <c r="B381" s="136">
        <v>851414</v>
      </c>
      <c r="C381" t="s">
        <v>1029</v>
      </c>
      <c r="D381" s="83" t="s">
        <v>228</v>
      </c>
      <c r="E381" s="138">
        <v>677913140278</v>
      </c>
      <c r="F381" s="83" t="s">
        <v>143</v>
      </c>
      <c r="G381" s="85">
        <v>43620</v>
      </c>
      <c r="H381" s="83" t="s">
        <v>98</v>
      </c>
      <c r="I381" s="84" t="s">
        <v>612</v>
      </c>
      <c r="J381" s="207" t="s">
        <v>628</v>
      </c>
      <c r="K381" s="208" t="s">
        <v>633</v>
      </c>
      <c r="L381" s="83" t="s">
        <v>108</v>
      </c>
      <c r="M381" s="184" t="s">
        <v>102</v>
      </c>
      <c r="N381" s="184" t="s">
        <v>556</v>
      </c>
      <c r="O381" s="85" t="s">
        <v>102</v>
      </c>
      <c r="P381" s="185">
        <v>42491</v>
      </c>
      <c r="Q381" s="186" t="s">
        <v>202</v>
      </c>
      <c r="R381" s="186" t="s">
        <v>613</v>
      </c>
      <c r="S381" s="186"/>
      <c r="T381" s="187"/>
      <c r="U381" s="188" t="s">
        <v>295</v>
      </c>
      <c r="V381" s="188" t="s">
        <v>205</v>
      </c>
      <c r="W381" s="188" t="s">
        <v>295</v>
      </c>
      <c r="X381" s="189" t="s">
        <v>107</v>
      </c>
      <c r="Y381" s="190" t="s">
        <v>614</v>
      </c>
      <c r="Z381" s="83">
        <v>700</v>
      </c>
      <c r="AA381" s="83" t="s">
        <v>193</v>
      </c>
      <c r="AB381" s="83" t="s">
        <v>181</v>
      </c>
      <c r="AC381" s="83" t="s">
        <v>102</v>
      </c>
      <c r="AD381" s="83" t="s">
        <v>6552</v>
      </c>
      <c r="AE381" s="83" t="s">
        <v>6553</v>
      </c>
      <c r="AF381" s="83" t="s">
        <v>102</v>
      </c>
      <c r="AG381" s="83" t="s">
        <v>175</v>
      </c>
      <c r="AH381" s="83" t="s">
        <v>6554</v>
      </c>
      <c r="AI381" s="83" t="s">
        <v>104</v>
      </c>
      <c r="AJ381" s="83" t="s">
        <v>105</v>
      </c>
      <c r="AK381" s="191" t="s">
        <v>6552</v>
      </c>
      <c r="AL381" s="191" t="s">
        <v>6553</v>
      </c>
      <c r="AM381" s="191" t="s">
        <v>102</v>
      </c>
      <c r="AN381" s="191" t="s">
        <v>175</v>
      </c>
      <c r="AO381" s="191" t="s">
        <v>6554</v>
      </c>
      <c r="AP381" s="191" t="s">
        <v>104</v>
      </c>
      <c r="AQ381" s="191" t="s">
        <v>105</v>
      </c>
      <c r="AR381" s="191" t="s">
        <v>106</v>
      </c>
      <c r="AS381" s="191"/>
      <c r="AT381" s="191"/>
      <c r="AU381" s="191"/>
      <c r="AV381" s="191"/>
      <c r="AW381" s="191"/>
      <c r="AX381" s="191" t="s">
        <v>575</v>
      </c>
      <c r="AY381" s="192" t="s">
        <v>454</v>
      </c>
      <c r="AZ381" s="192" t="s">
        <v>108</v>
      </c>
      <c r="BA381" s="91" t="s">
        <v>108</v>
      </c>
      <c r="BB381" s="90">
        <v>0</v>
      </c>
      <c r="BC381" s="93" t="s">
        <v>102</v>
      </c>
      <c r="BD381" s="93" t="s">
        <v>102</v>
      </c>
      <c r="BE381" s="93" t="s">
        <v>102</v>
      </c>
      <c r="BF381" s="93" t="s">
        <v>102</v>
      </c>
      <c r="BG381" s="97" t="s">
        <v>108</v>
      </c>
      <c r="BH381" s="93" t="s">
        <v>108</v>
      </c>
      <c r="BI381" s="93" t="s">
        <v>102</v>
      </c>
      <c r="BJ381" s="93" t="s">
        <v>102</v>
      </c>
      <c r="BK381" s="93" t="s">
        <v>102</v>
      </c>
      <c r="BL381" s="93" t="s">
        <v>102</v>
      </c>
      <c r="BM381" s="93" t="s">
        <v>102</v>
      </c>
      <c r="BN381" s="93" t="s">
        <v>102</v>
      </c>
      <c r="BO381" s="93" t="s">
        <v>102</v>
      </c>
      <c r="BP381" s="96" t="s">
        <v>102</v>
      </c>
      <c r="BQ381" s="90">
        <v>0</v>
      </c>
      <c r="BR381" s="93" t="s">
        <v>102</v>
      </c>
      <c r="BS381" s="93" t="s">
        <v>102</v>
      </c>
      <c r="BT381" s="93" t="s">
        <v>102</v>
      </c>
      <c r="BU381" s="93" t="s">
        <v>102</v>
      </c>
      <c r="BV381" s="97" t="s">
        <v>108</v>
      </c>
      <c r="BW381" s="93" t="s">
        <v>108</v>
      </c>
      <c r="BX381" s="95" t="s">
        <v>102</v>
      </c>
      <c r="BY381" s="93" t="s">
        <v>102</v>
      </c>
      <c r="BZ381" s="93" t="s">
        <v>102</v>
      </c>
      <c r="CA381" s="93" t="s">
        <v>102</v>
      </c>
      <c r="CB381" s="93" t="s">
        <v>102</v>
      </c>
      <c r="CC381" s="93" t="s">
        <v>102</v>
      </c>
      <c r="CD381" s="93" t="s">
        <v>102</v>
      </c>
      <c r="CE381" s="193" t="s">
        <v>102</v>
      </c>
      <c r="CF381" s="194" t="s">
        <v>508</v>
      </c>
      <c r="CG381" s="195" t="s">
        <v>102</v>
      </c>
      <c r="CH381" s="101" t="e">
        <v>#N/A</v>
      </c>
      <c r="CI381" s="102" t="s">
        <v>580</v>
      </c>
      <c r="CJ381" s="196" t="s">
        <v>108</v>
      </c>
      <c r="CK381" s="104" t="s">
        <v>109</v>
      </c>
      <c r="CL381" s="105" t="s">
        <v>579</v>
      </c>
      <c r="CM381" s="83" t="s">
        <v>108</v>
      </c>
      <c r="CN381" s="106" t="s">
        <v>108</v>
      </c>
      <c r="CO381" s="197" t="s">
        <v>108</v>
      </c>
      <c r="CP381" s="107"/>
      <c r="CQ381" s="198" t="s">
        <v>474</v>
      </c>
      <c r="CR381" s="198" t="s">
        <v>474</v>
      </c>
      <c r="CS381" s="199" t="s">
        <v>616</v>
      </c>
      <c r="CT381" s="83" t="s">
        <v>109</v>
      </c>
      <c r="CU381" s="83" t="s">
        <v>109</v>
      </c>
      <c r="CV381" s="83">
        <v>73</v>
      </c>
      <c r="CW381" s="83" t="s">
        <v>112</v>
      </c>
      <c r="CX381" s="83">
        <v>73</v>
      </c>
      <c r="CY381" s="83" t="s">
        <v>6555</v>
      </c>
      <c r="CZ381" s="83">
        <v>500101</v>
      </c>
      <c r="DA381" s="83" t="s">
        <v>138</v>
      </c>
      <c r="DB381" s="83" t="s">
        <v>124</v>
      </c>
      <c r="DC381" s="83" t="s">
        <v>501</v>
      </c>
      <c r="DD381" s="83">
        <v>9630</v>
      </c>
      <c r="DE381" s="83" t="s">
        <v>582</v>
      </c>
      <c r="DF381" s="83" t="s">
        <v>145</v>
      </c>
      <c r="DG381" s="83" t="s">
        <v>501</v>
      </c>
      <c r="DH381" s="83" t="s">
        <v>582</v>
      </c>
      <c r="DI381" s="85">
        <v>43646</v>
      </c>
      <c r="DJ381" s="83" t="s">
        <v>584</v>
      </c>
      <c r="DK381" s="83" t="s">
        <v>102</v>
      </c>
      <c r="DL381" s="83" t="s">
        <v>482</v>
      </c>
      <c r="DM381" s="83">
        <v>0</v>
      </c>
      <c r="DN381" s="83" t="s">
        <v>238</v>
      </c>
      <c r="DO381" s="83">
        <v>1</v>
      </c>
      <c r="DP381" s="83">
        <v>3</v>
      </c>
      <c r="DQ381" s="83"/>
      <c r="DR381" s="83" t="s">
        <v>108</v>
      </c>
      <c r="DS381" s="83" t="s">
        <v>497</v>
      </c>
      <c r="DU381" s="215" t="s">
        <v>269</v>
      </c>
      <c r="DV381" s="136">
        <v>1</v>
      </c>
      <c r="DW381" s="136">
        <v>3</v>
      </c>
      <c r="DX381" s="215" t="s">
        <v>269</v>
      </c>
      <c r="DY381" s="215" t="s">
        <v>269</v>
      </c>
      <c r="DZ381" s="215" t="s">
        <v>269</v>
      </c>
      <c r="EA381" s="215" t="s">
        <v>269</v>
      </c>
      <c r="EB381" s="215" t="s">
        <v>269</v>
      </c>
      <c r="EC381" s="215" t="s">
        <v>269</v>
      </c>
      <c r="ED381" s="215" t="s">
        <v>269</v>
      </c>
      <c r="EE381" s="215" t="s">
        <v>269</v>
      </c>
    </row>
    <row r="382" spans="1:135" ht="28.8" x14ac:dyDescent="0.55000000000000004">
      <c r="A382" s="83" t="s">
        <v>130</v>
      </c>
      <c r="B382" s="136">
        <v>583551</v>
      </c>
      <c r="C382" t="s">
        <v>699</v>
      </c>
      <c r="D382" s="83" t="s">
        <v>228</v>
      </c>
      <c r="E382" s="138">
        <v>239782996161</v>
      </c>
      <c r="F382" s="83" t="s">
        <v>114</v>
      </c>
      <c r="G382" s="85">
        <v>43634</v>
      </c>
      <c r="H382" s="83" t="s">
        <v>98</v>
      </c>
      <c r="I382" s="84" t="s">
        <v>618</v>
      </c>
      <c r="J382" s="207" t="s">
        <v>629</v>
      </c>
      <c r="K382" s="208" t="s">
        <v>634</v>
      </c>
      <c r="L382" s="83" t="s">
        <v>108</v>
      </c>
      <c r="M382" s="184">
        <v>27594</v>
      </c>
      <c r="N382" s="184"/>
      <c r="O382" s="85" t="s">
        <v>102</v>
      </c>
      <c r="P382" s="185">
        <v>43013</v>
      </c>
      <c r="Q382" s="186" t="s">
        <v>203</v>
      </c>
      <c r="R382" s="186"/>
      <c r="S382" s="186"/>
      <c r="T382" s="187"/>
      <c r="U382" s="188" t="s">
        <v>296</v>
      </c>
      <c r="V382" s="188" t="s">
        <v>205</v>
      </c>
      <c r="W382" s="189" t="s">
        <v>619</v>
      </c>
      <c r="X382" s="189" t="s">
        <v>107</v>
      </c>
      <c r="Y382" s="190" t="s">
        <v>614</v>
      </c>
      <c r="Z382" s="83">
        <v>700</v>
      </c>
      <c r="AA382" s="83" t="s">
        <v>193</v>
      </c>
      <c r="AB382" s="83" t="s">
        <v>181</v>
      </c>
      <c r="AC382" s="83" t="s">
        <v>102</v>
      </c>
      <c r="AD382" s="83" t="s">
        <v>6556</v>
      </c>
      <c r="AE382" s="83" t="s">
        <v>102</v>
      </c>
      <c r="AF382" s="83" t="s">
        <v>102</v>
      </c>
      <c r="AG382" s="83" t="s">
        <v>174</v>
      </c>
      <c r="AH382" s="83" t="s">
        <v>6545</v>
      </c>
      <c r="AI382" s="83" t="s">
        <v>104</v>
      </c>
      <c r="AJ382" s="83" t="s">
        <v>105</v>
      </c>
      <c r="AK382" s="191" t="s">
        <v>6556</v>
      </c>
      <c r="AL382" s="191" t="s">
        <v>102</v>
      </c>
      <c r="AM382" s="191" t="s">
        <v>102</v>
      </c>
      <c r="AN382" s="191" t="s">
        <v>174</v>
      </c>
      <c r="AO382" s="191" t="s">
        <v>6545</v>
      </c>
      <c r="AP382" s="191" t="s">
        <v>104</v>
      </c>
      <c r="AQ382" s="191" t="s">
        <v>105</v>
      </c>
      <c r="AR382" s="191" t="s">
        <v>106</v>
      </c>
      <c r="AS382" s="191" t="s">
        <v>6556</v>
      </c>
      <c r="AT382" s="191" t="s">
        <v>488</v>
      </c>
      <c r="AU382" s="191" t="s">
        <v>6557</v>
      </c>
      <c r="AV382" s="191" t="s">
        <v>104</v>
      </c>
      <c r="AW382" s="191" t="s">
        <v>204</v>
      </c>
      <c r="AX382" s="191"/>
      <c r="AY382" s="192" t="s">
        <v>454</v>
      </c>
      <c r="AZ382" s="192" t="s">
        <v>416</v>
      </c>
      <c r="BA382" s="91" t="s">
        <v>108</v>
      </c>
      <c r="BB382" s="90">
        <v>0</v>
      </c>
      <c r="BC382" s="93" t="s">
        <v>102</v>
      </c>
      <c r="BD382" s="93" t="s">
        <v>102</v>
      </c>
      <c r="BE382" s="93" t="s">
        <v>102</v>
      </c>
      <c r="BF382" s="93" t="s">
        <v>102</v>
      </c>
      <c r="BG382" s="97" t="s">
        <v>108</v>
      </c>
      <c r="BH382" s="93" t="s">
        <v>108</v>
      </c>
      <c r="BI382" s="93" t="s">
        <v>102</v>
      </c>
      <c r="BJ382" s="93" t="s">
        <v>102</v>
      </c>
      <c r="BK382" s="93" t="s">
        <v>102</v>
      </c>
      <c r="BL382" s="93" t="s">
        <v>102</v>
      </c>
      <c r="BM382" s="93" t="s">
        <v>102</v>
      </c>
      <c r="BN382" s="93" t="s">
        <v>102</v>
      </c>
      <c r="BO382" s="93" t="s">
        <v>102</v>
      </c>
      <c r="BP382" s="96" t="s">
        <v>102</v>
      </c>
      <c r="BQ382" s="90">
        <v>0</v>
      </c>
      <c r="BR382" s="93" t="s">
        <v>102</v>
      </c>
      <c r="BS382" s="93" t="s">
        <v>102</v>
      </c>
      <c r="BT382" s="93" t="s">
        <v>102</v>
      </c>
      <c r="BU382" s="93" t="s">
        <v>102</v>
      </c>
      <c r="BV382" s="97" t="s">
        <v>108</v>
      </c>
      <c r="BW382" s="93" t="s">
        <v>108</v>
      </c>
      <c r="BX382" s="95" t="s">
        <v>102</v>
      </c>
      <c r="BY382" s="93" t="s">
        <v>102</v>
      </c>
      <c r="BZ382" s="93" t="s">
        <v>102</v>
      </c>
      <c r="CA382" s="93" t="s">
        <v>102</v>
      </c>
      <c r="CB382" s="93" t="s">
        <v>102</v>
      </c>
      <c r="CC382" s="93" t="s">
        <v>102</v>
      </c>
      <c r="CD382" s="93" t="s">
        <v>102</v>
      </c>
      <c r="CE382" s="193" t="s">
        <v>102</v>
      </c>
      <c r="CF382" s="194" t="s">
        <v>436</v>
      </c>
      <c r="CG382" s="195" t="s">
        <v>6558</v>
      </c>
      <c r="CH382" s="101" t="s">
        <v>310</v>
      </c>
      <c r="CI382" s="102"/>
      <c r="CJ382" s="196" t="s">
        <v>6559</v>
      </c>
      <c r="CK382" s="104" t="s">
        <v>190</v>
      </c>
      <c r="CL382" s="105"/>
      <c r="CM382" s="83" t="s">
        <v>623</v>
      </c>
      <c r="CN382" s="106" t="s">
        <v>624</v>
      </c>
      <c r="CO382" s="197" t="s">
        <v>625</v>
      </c>
      <c r="CP382" s="107"/>
      <c r="CQ382" s="198" t="s">
        <v>474</v>
      </c>
      <c r="CR382" s="198" t="s">
        <v>474</v>
      </c>
      <c r="CS382" s="199"/>
      <c r="CT382" s="83" t="s">
        <v>109</v>
      </c>
      <c r="CU382" s="83" t="s">
        <v>109</v>
      </c>
      <c r="CV382" s="83">
        <v>44</v>
      </c>
      <c r="CW382" s="83" t="s">
        <v>139</v>
      </c>
      <c r="CX382" s="83">
        <v>44</v>
      </c>
      <c r="CY382" s="83" t="s">
        <v>108</v>
      </c>
      <c r="CZ382" s="83">
        <v>501420.5</v>
      </c>
      <c r="DA382" s="83" t="s">
        <v>581</v>
      </c>
      <c r="DB382" s="83" t="s">
        <v>152</v>
      </c>
      <c r="DC382" s="83" t="s">
        <v>500</v>
      </c>
      <c r="DD382" s="83">
        <v>6666</v>
      </c>
      <c r="DE382" s="83" t="s">
        <v>606</v>
      </c>
      <c r="DF382" s="83" t="s">
        <v>152</v>
      </c>
      <c r="DG382" s="83" t="s">
        <v>500</v>
      </c>
      <c r="DH382" s="83"/>
      <c r="DI382" s="85">
        <v>43646</v>
      </c>
      <c r="DJ382" s="83" t="s">
        <v>584</v>
      </c>
      <c r="DK382" s="83" t="s">
        <v>102</v>
      </c>
      <c r="DL382" s="83" t="s">
        <v>482</v>
      </c>
      <c r="DM382" s="83">
        <v>0</v>
      </c>
      <c r="DN382" s="83" t="s">
        <v>483</v>
      </c>
      <c r="DO382" s="83">
        <v>1</v>
      </c>
      <c r="DP382" s="83">
        <v>6</v>
      </c>
      <c r="DQ382" s="83"/>
      <c r="DR382" s="83" t="s">
        <v>108</v>
      </c>
      <c r="DS382" s="83" t="s">
        <v>497</v>
      </c>
      <c r="DU382" s="215" t="s">
        <v>269</v>
      </c>
      <c r="DV382" s="136">
        <v>1</v>
      </c>
      <c r="DW382" s="136">
        <v>3</v>
      </c>
      <c r="DX382" s="215" t="s">
        <v>269</v>
      </c>
      <c r="DY382" s="215" t="s">
        <v>269</v>
      </c>
      <c r="DZ382" s="215" t="s">
        <v>269</v>
      </c>
      <c r="EA382" s="215" t="s">
        <v>269</v>
      </c>
      <c r="EB382" s="215" t="s">
        <v>269</v>
      </c>
      <c r="EC382" s="215" t="s">
        <v>269</v>
      </c>
      <c r="ED382" s="215" t="s">
        <v>269</v>
      </c>
      <c r="EE382" s="215" t="s">
        <v>269</v>
      </c>
    </row>
    <row r="383" spans="1:135" ht="28.8" x14ac:dyDescent="0.55000000000000004">
      <c r="A383" s="83" t="s">
        <v>130</v>
      </c>
      <c r="B383" s="136">
        <v>676525</v>
      </c>
      <c r="C383" t="s">
        <v>1030</v>
      </c>
      <c r="D383" s="83" t="s">
        <v>228</v>
      </c>
      <c r="E383" s="138">
        <v>562150734099</v>
      </c>
      <c r="F383" s="83" t="s">
        <v>114</v>
      </c>
      <c r="G383" s="85">
        <v>43643</v>
      </c>
      <c r="H383" s="211" t="s">
        <v>98</v>
      </c>
      <c r="I383" s="84" t="s">
        <v>610</v>
      </c>
      <c r="J383" s="207" t="s">
        <v>627</v>
      </c>
      <c r="K383" s="208" t="s">
        <v>630</v>
      </c>
      <c r="L383" s="83" t="s">
        <v>108</v>
      </c>
      <c r="M383" s="184">
        <v>24505</v>
      </c>
      <c r="N383" s="184"/>
      <c r="O383" s="85" t="s">
        <v>102</v>
      </c>
      <c r="P383" s="185">
        <v>42491</v>
      </c>
      <c r="Q383" s="186" t="s">
        <v>203</v>
      </c>
      <c r="R383" s="186"/>
      <c r="S383" s="186"/>
      <c r="T383" s="187"/>
      <c r="U383" s="188" t="s">
        <v>296</v>
      </c>
      <c r="V383" s="188" t="s">
        <v>297</v>
      </c>
      <c r="W383" s="188" t="s">
        <v>297</v>
      </c>
      <c r="X383" s="189" t="s">
        <v>167</v>
      </c>
      <c r="Y383" s="190"/>
      <c r="Z383" s="83">
        <v>700</v>
      </c>
      <c r="AA383" s="83" t="s">
        <v>193</v>
      </c>
      <c r="AB383" s="83" t="s">
        <v>181</v>
      </c>
      <c r="AC383" s="83" t="s">
        <v>102</v>
      </c>
      <c r="AD383" s="83" t="s">
        <v>6560</v>
      </c>
      <c r="AE383" s="83" t="s">
        <v>102</v>
      </c>
      <c r="AF383" s="83" t="s">
        <v>102</v>
      </c>
      <c r="AG383" s="83" t="s">
        <v>119</v>
      </c>
      <c r="AH383" s="83" t="s">
        <v>6561</v>
      </c>
      <c r="AI383" s="83" t="s">
        <v>104</v>
      </c>
      <c r="AJ383" s="83" t="s">
        <v>105</v>
      </c>
      <c r="AK383" s="191" t="s">
        <v>6560</v>
      </c>
      <c r="AL383" s="191" t="s">
        <v>102</v>
      </c>
      <c r="AM383" s="191" t="s">
        <v>102</v>
      </c>
      <c r="AN383" s="191" t="s">
        <v>119</v>
      </c>
      <c r="AO383" s="191" t="s">
        <v>6561</v>
      </c>
      <c r="AP383" s="191" t="s">
        <v>104</v>
      </c>
      <c r="AQ383" s="191" t="s">
        <v>105</v>
      </c>
      <c r="AR383" s="191" t="s">
        <v>106</v>
      </c>
      <c r="AS383" s="191" t="s">
        <v>6560</v>
      </c>
      <c r="AT383" s="191" t="s">
        <v>485</v>
      </c>
      <c r="AU383" s="191" t="s">
        <v>6561</v>
      </c>
      <c r="AV383" s="191" t="s">
        <v>104</v>
      </c>
      <c r="AW383" s="191" t="s">
        <v>204</v>
      </c>
      <c r="AX383" s="191"/>
      <c r="AY383" s="192" t="s">
        <v>454</v>
      </c>
      <c r="AZ383" s="192" t="s">
        <v>416</v>
      </c>
      <c r="BA383" s="91" t="s">
        <v>108</v>
      </c>
      <c r="BB383" s="90">
        <v>0</v>
      </c>
      <c r="BC383" s="93" t="s">
        <v>102</v>
      </c>
      <c r="BD383" s="93" t="s">
        <v>102</v>
      </c>
      <c r="BE383" s="93" t="s">
        <v>102</v>
      </c>
      <c r="BF383" s="93" t="s">
        <v>102</v>
      </c>
      <c r="BG383" s="97" t="s">
        <v>108</v>
      </c>
      <c r="BH383" s="93" t="s">
        <v>108</v>
      </c>
      <c r="BI383" s="93" t="s">
        <v>102</v>
      </c>
      <c r="BJ383" s="93" t="s">
        <v>102</v>
      </c>
      <c r="BK383" s="93" t="s">
        <v>102</v>
      </c>
      <c r="BL383" s="93" t="s">
        <v>102</v>
      </c>
      <c r="BM383" s="93" t="s">
        <v>102</v>
      </c>
      <c r="BN383" s="93" t="s">
        <v>102</v>
      </c>
      <c r="BO383" s="93" t="s">
        <v>102</v>
      </c>
      <c r="BP383" s="96" t="s">
        <v>102</v>
      </c>
      <c r="BQ383" s="90">
        <v>0</v>
      </c>
      <c r="BR383" s="93" t="s">
        <v>102</v>
      </c>
      <c r="BS383" s="93" t="s">
        <v>102</v>
      </c>
      <c r="BT383" s="93" t="s">
        <v>102</v>
      </c>
      <c r="BU383" s="93" t="s">
        <v>102</v>
      </c>
      <c r="BV383" s="97" t="s">
        <v>108</v>
      </c>
      <c r="BW383" s="93" t="s">
        <v>108</v>
      </c>
      <c r="BX383" s="95" t="s">
        <v>102</v>
      </c>
      <c r="BY383" s="93" t="s">
        <v>102</v>
      </c>
      <c r="BZ383" s="93" t="s">
        <v>102</v>
      </c>
      <c r="CA383" s="93" t="s">
        <v>102</v>
      </c>
      <c r="CB383" s="93" t="s">
        <v>102</v>
      </c>
      <c r="CC383" s="93" t="s">
        <v>102</v>
      </c>
      <c r="CD383" s="93" t="s">
        <v>102</v>
      </c>
      <c r="CE383" s="193" t="s">
        <v>102</v>
      </c>
      <c r="CF383" s="194" t="s">
        <v>436</v>
      </c>
      <c r="CG383" s="195" t="s">
        <v>6562</v>
      </c>
      <c r="CH383" s="101" t="s">
        <v>563</v>
      </c>
      <c r="CI383" s="102"/>
      <c r="CJ383" s="196" t="s">
        <v>577</v>
      </c>
      <c r="CK383" s="104" t="s">
        <v>190</v>
      </c>
      <c r="CL383" s="105"/>
      <c r="CM383" s="83" t="s">
        <v>578</v>
      </c>
      <c r="CN383" s="106" t="s">
        <v>108</v>
      </c>
      <c r="CO383" s="197" t="s">
        <v>566</v>
      </c>
      <c r="CP383" s="107"/>
      <c r="CQ383" s="198" t="s">
        <v>107</v>
      </c>
      <c r="CR383" s="198" t="s">
        <v>107</v>
      </c>
      <c r="CS383" s="199"/>
      <c r="CT383" s="83" t="s">
        <v>109</v>
      </c>
      <c r="CU383" s="83" t="s">
        <v>109</v>
      </c>
      <c r="CV383" s="83">
        <v>79</v>
      </c>
      <c r="CW383" s="83" t="s">
        <v>270</v>
      </c>
      <c r="CX383" s="83">
        <v>79</v>
      </c>
      <c r="CY383" s="83" t="s">
        <v>108</v>
      </c>
      <c r="CZ383" s="83">
        <v>502740</v>
      </c>
      <c r="DA383" s="83" t="s">
        <v>6563</v>
      </c>
      <c r="DB383" s="83" t="s">
        <v>118</v>
      </c>
      <c r="DC383" s="83" t="s">
        <v>108</v>
      </c>
      <c r="DD383" s="83">
        <v>7221</v>
      </c>
      <c r="DE383" s="83" t="s">
        <v>173</v>
      </c>
      <c r="DF383" s="83" t="s">
        <v>118</v>
      </c>
      <c r="DG383" s="83" t="s">
        <v>500</v>
      </c>
      <c r="DH383" s="83"/>
      <c r="DI383" s="85">
        <v>43646</v>
      </c>
      <c r="DJ383" s="83" t="s">
        <v>584</v>
      </c>
      <c r="DK383" s="83" t="s">
        <v>102</v>
      </c>
      <c r="DL383" s="83" t="s">
        <v>482</v>
      </c>
      <c r="DM383" s="83">
        <v>0</v>
      </c>
      <c r="DN383" s="83" t="s">
        <v>483</v>
      </c>
      <c r="DO383" s="83">
        <v>1</v>
      </c>
      <c r="DP383" s="83">
        <v>2</v>
      </c>
      <c r="DQ383" s="83"/>
      <c r="DR383" s="83" t="s">
        <v>108</v>
      </c>
      <c r="DS383" s="83" t="s">
        <v>497</v>
      </c>
      <c r="DU383" s="215" t="s">
        <v>269</v>
      </c>
      <c r="DV383" s="136">
        <v>1</v>
      </c>
      <c r="DW383" s="136">
        <v>3</v>
      </c>
      <c r="DX383" s="215" t="s">
        <v>269</v>
      </c>
      <c r="DY383" s="215" t="s">
        <v>269</v>
      </c>
      <c r="DZ383" s="215" t="s">
        <v>269</v>
      </c>
      <c r="EA383" s="215" t="s">
        <v>269</v>
      </c>
      <c r="EB383" s="215" t="s">
        <v>269</v>
      </c>
      <c r="EC383" s="215" t="s">
        <v>269</v>
      </c>
      <c r="ED383" s="215" t="s">
        <v>269</v>
      </c>
      <c r="EE383" s="215" t="s">
        <v>269</v>
      </c>
    </row>
    <row r="384" spans="1:135" ht="57.6" x14ac:dyDescent="0.55000000000000004">
      <c r="A384" s="83" t="s">
        <v>130</v>
      </c>
      <c r="B384" s="136">
        <v>732935</v>
      </c>
      <c r="C384" t="s">
        <v>1031</v>
      </c>
      <c r="D384" s="83" t="s">
        <v>228</v>
      </c>
      <c r="E384" s="138">
        <v>948346133456</v>
      </c>
      <c r="F384" s="83" t="s">
        <v>143</v>
      </c>
      <c r="G384" s="85">
        <v>43620</v>
      </c>
      <c r="H384" s="83" t="s">
        <v>98</v>
      </c>
      <c r="I384" s="84" t="s">
        <v>612</v>
      </c>
      <c r="J384" s="207" t="s">
        <v>628</v>
      </c>
      <c r="K384" s="208" t="s">
        <v>633</v>
      </c>
      <c r="L384" s="83" t="s">
        <v>108</v>
      </c>
      <c r="M384" s="184" t="s">
        <v>102</v>
      </c>
      <c r="N384" s="184" t="s">
        <v>556</v>
      </c>
      <c r="O384" s="85" t="s">
        <v>102</v>
      </c>
      <c r="P384" s="185">
        <v>42491</v>
      </c>
      <c r="Q384" s="186" t="s">
        <v>202</v>
      </c>
      <c r="R384" s="186" t="s">
        <v>613</v>
      </c>
      <c r="S384" s="186"/>
      <c r="T384" s="187"/>
      <c r="U384" s="188" t="s">
        <v>295</v>
      </c>
      <c r="V384" s="188" t="s">
        <v>205</v>
      </c>
      <c r="W384" s="188" t="s">
        <v>295</v>
      </c>
      <c r="X384" s="189" t="s">
        <v>107</v>
      </c>
      <c r="Y384" s="190" t="s">
        <v>614</v>
      </c>
      <c r="Z384" s="83">
        <v>700</v>
      </c>
      <c r="AA384" s="83" t="s">
        <v>193</v>
      </c>
      <c r="AB384" s="83" t="s">
        <v>181</v>
      </c>
      <c r="AC384" s="83" t="s">
        <v>102</v>
      </c>
      <c r="AD384" s="83" t="s">
        <v>6564</v>
      </c>
      <c r="AE384" s="83" t="s">
        <v>6565</v>
      </c>
      <c r="AF384" s="83" t="s">
        <v>102</v>
      </c>
      <c r="AG384" s="83" t="s">
        <v>175</v>
      </c>
      <c r="AH384" s="83" t="s">
        <v>6566</v>
      </c>
      <c r="AI384" s="83" t="s">
        <v>104</v>
      </c>
      <c r="AJ384" s="83" t="s">
        <v>105</v>
      </c>
      <c r="AK384" s="191" t="s">
        <v>6564</v>
      </c>
      <c r="AL384" s="191" t="s">
        <v>6565</v>
      </c>
      <c r="AM384" s="191" t="s">
        <v>102</v>
      </c>
      <c r="AN384" s="191" t="s">
        <v>175</v>
      </c>
      <c r="AO384" s="191" t="s">
        <v>6566</v>
      </c>
      <c r="AP384" s="191" t="s">
        <v>104</v>
      </c>
      <c r="AQ384" s="191" t="s">
        <v>105</v>
      </c>
      <c r="AR384" s="191" t="s">
        <v>106</v>
      </c>
      <c r="AS384" s="191"/>
      <c r="AT384" s="191"/>
      <c r="AU384" s="191"/>
      <c r="AV384" s="191"/>
      <c r="AW384" s="191"/>
      <c r="AX384" s="191" t="s">
        <v>575</v>
      </c>
      <c r="AY384" s="192" t="s">
        <v>454</v>
      </c>
      <c r="AZ384" s="192" t="s">
        <v>108</v>
      </c>
      <c r="BA384" s="91" t="s">
        <v>108</v>
      </c>
      <c r="BB384" s="90">
        <v>0</v>
      </c>
      <c r="BC384" s="93" t="s">
        <v>102</v>
      </c>
      <c r="BD384" s="93" t="s">
        <v>102</v>
      </c>
      <c r="BE384" s="93" t="s">
        <v>102</v>
      </c>
      <c r="BF384" s="93" t="s">
        <v>102</v>
      </c>
      <c r="BG384" s="97" t="s">
        <v>108</v>
      </c>
      <c r="BH384" s="93" t="s">
        <v>108</v>
      </c>
      <c r="BI384" s="93" t="s">
        <v>102</v>
      </c>
      <c r="BJ384" s="93" t="s">
        <v>102</v>
      </c>
      <c r="BK384" s="93" t="s">
        <v>102</v>
      </c>
      <c r="BL384" s="93" t="s">
        <v>102</v>
      </c>
      <c r="BM384" s="93" t="s">
        <v>102</v>
      </c>
      <c r="BN384" s="93" t="s">
        <v>102</v>
      </c>
      <c r="BO384" s="93" t="s">
        <v>102</v>
      </c>
      <c r="BP384" s="96" t="s">
        <v>102</v>
      </c>
      <c r="BQ384" s="90">
        <v>0</v>
      </c>
      <c r="BR384" s="93" t="s">
        <v>102</v>
      </c>
      <c r="BS384" s="93" t="s">
        <v>102</v>
      </c>
      <c r="BT384" s="93" t="s">
        <v>102</v>
      </c>
      <c r="BU384" s="93" t="s">
        <v>102</v>
      </c>
      <c r="BV384" s="97" t="s">
        <v>108</v>
      </c>
      <c r="BW384" s="93" t="s">
        <v>108</v>
      </c>
      <c r="BX384" s="95" t="s">
        <v>102</v>
      </c>
      <c r="BY384" s="93" t="s">
        <v>102</v>
      </c>
      <c r="BZ384" s="93" t="s">
        <v>102</v>
      </c>
      <c r="CA384" s="93" t="s">
        <v>102</v>
      </c>
      <c r="CB384" s="93" t="s">
        <v>102</v>
      </c>
      <c r="CC384" s="93" t="s">
        <v>102</v>
      </c>
      <c r="CD384" s="93" t="s">
        <v>102</v>
      </c>
      <c r="CE384" s="193" t="s">
        <v>102</v>
      </c>
      <c r="CF384" s="194" t="s">
        <v>508</v>
      </c>
      <c r="CG384" s="195" t="s">
        <v>102</v>
      </c>
      <c r="CH384" s="101" t="e">
        <v>#N/A</v>
      </c>
      <c r="CI384" s="102" t="s">
        <v>580</v>
      </c>
      <c r="CJ384" s="196" t="s">
        <v>108</v>
      </c>
      <c r="CK384" s="104" t="s">
        <v>109</v>
      </c>
      <c r="CL384" s="105" t="s">
        <v>579</v>
      </c>
      <c r="CM384" s="83" t="s">
        <v>108</v>
      </c>
      <c r="CN384" s="106" t="s">
        <v>108</v>
      </c>
      <c r="CO384" s="197" t="s">
        <v>108</v>
      </c>
      <c r="CP384" s="107"/>
      <c r="CQ384" s="198" t="s">
        <v>474</v>
      </c>
      <c r="CR384" s="198" t="s">
        <v>474</v>
      </c>
      <c r="CS384" s="199" t="s">
        <v>616</v>
      </c>
      <c r="CT384" s="83" t="s">
        <v>109</v>
      </c>
      <c r="CU384" s="83" t="s">
        <v>109</v>
      </c>
      <c r="CV384" s="83">
        <v>30</v>
      </c>
      <c r="CW384" s="83" t="s">
        <v>112</v>
      </c>
      <c r="CX384" s="83">
        <v>30</v>
      </c>
      <c r="CY384" s="83" t="s">
        <v>6567</v>
      </c>
      <c r="CZ384" s="83">
        <v>504059.5</v>
      </c>
      <c r="DA384" s="83" t="s">
        <v>138</v>
      </c>
      <c r="DB384" s="83" t="s">
        <v>124</v>
      </c>
      <c r="DC384" s="83" t="s">
        <v>501</v>
      </c>
      <c r="DD384" s="83">
        <v>3028</v>
      </c>
      <c r="DE384" s="83" t="s">
        <v>582</v>
      </c>
      <c r="DF384" s="83" t="s">
        <v>145</v>
      </c>
      <c r="DG384" s="83" t="s">
        <v>501</v>
      </c>
      <c r="DH384" s="83" t="s">
        <v>582</v>
      </c>
      <c r="DI384" s="85">
        <v>43646</v>
      </c>
      <c r="DJ384" s="83" t="s">
        <v>584</v>
      </c>
      <c r="DK384" s="83" t="s">
        <v>102</v>
      </c>
      <c r="DL384" s="83" t="s">
        <v>482</v>
      </c>
      <c r="DM384" s="83">
        <v>0</v>
      </c>
      <c r="DN384" s="83" t="s">
        <v>238</v>
      </c>
      <c r="DO384" s="83">
        <v>1</v>
      </c>
      <c r="DP384" s="83">
        <v>2</v>
      </c>
      <c r="DQ384" s="83"/>
      <c r="DR384" s="83" t="s">
        <v>108</v>
      </c>
      <c r="DS384" s="83" t="s">
        <v>497</v>
      </c>
      <c r="DU384" s="215" t="s">
        <v>269</v>
      </c>
      <c r="DV384" s="136">
        <v>1</v>
      </c>
      <c r="DW384" s="136">
        <v>3</v>
      </c>
      <c r="DX384" s="215" t="s">
        <v>269</v>
      </c>
      <c r="DY384" s="215" t="s">
        <v>269</v>
      </c>
      <c r="DZ384" s="215" t="s">
        <v>269</v>
      </c>
      <c r="EA384" s="215" t="s">
        <v>269</v>
      </c>
      <c r="EB384" s="215" t="s">
        <v>269</v>
      </c>
      <c r="EC384" s="215" t="s">
        <v>269</v>
      </c>
      <c r="ED384" s="215" t="s">
        <v>269</v>
      </c>
      <c r="EE384" s="215" t="s">
        <v>269</v>
      </c>
    </row>
    <row r="385" spans="1:135" ht="28.8" x14ac:dyDescent="0.55000000000000004">
      <c r="A385" s="83" t="s">
        <v>130</v>
      </c>
      <c r="B385" s="136">
        <v>395487</v>
      </c>
      <c r="C385" t="s">
        <v>1032</v>
      </c>
      <c r="D385" s="83" t="s">
        <v>228</v>
      </c>
      <c r="E385" s="138">
        <v>408123585471</v>
      </c>
      <c r="F385" s="83" t="s">
        <v>114</v>
      </c>
      <c r="G385" s="85">
        <v>43634</v>
      </c>
      <c r="H385" s="83" t="s">
        <v>98</v>
      </c>
      <c r="I385" s="84" t="s">
        <v>618</v>
      </c>
      <c r="J385" s="207" t="s">
        <v>629</v>
      </c>
      <c r="K385" s="208" t="s">
        <v>634</v>
      </c>
      <c r="L385" s="83" t="s">
        <v>108</v>
      </c>
      <c r="M385" s="184">
        <v>27595</v>
      </c>
      <c r="N385" s="184"/>
      <c r="O385" s="85" t="s">
        <v>102</v>
      </c>
      <c r="P385" s="185">
        <v>43013</v>
      </c>
      <c r="Q385" s="186" t="s">
        <v>203</v>
      </c>
      <c r="R385" s="186"/>
      <c r="S385" s="186"/>
      <c r="T385" s="187"/>
      <c r="U385" s="188" t="s">
        <v>296</v>
      </c>
      <c r="V385" s="188" t="s">
        <v>205</v>
      </c>
      <c r="W385" s="189" t="s">
        <v>619</v>
      </c>
      <c r="X385" s="189" t="s">
        <v>107</v>
      </c>
      <c r="Y385" s="190" t="s">
        <v>614</v>
      </c>
      <c r="Z385" s="83">
        <v>700</v>
      </c>
      <c r="AA385" s="83" t="s">
        <v>193</v>
      </c>
      <c r="AB385" s="83" t="s">
        <v>181</v>
      </c>
      <c r="AC385" s="83" t="s">
        <v>102</v>
      </c>
      <c r="AD385" s="83" t="s">
        <v>6568</v>
      </c>
      <c r="AE385" s="83" t="s">
        <v>102</v>
      </c>
      <c r="AF385" s="83" t="s">
        <v>102</v>
      </c>
      <c r="AG385" s="83" t="s">
        <v>174</v>
      </c>
      <c r="AH385" s="83" t="s">
        <v>6557</v>
      </c>
      <c r="AI385" s="83" t="s">
        <v>104</v>
      </c>
      <c r="AJ385" s="83" t="s">
        <v>105</v>
      </c>
      <c r="AK385" s="191" t="s">
        <v>6568</v>
      </c>
      <c r="AL385" s="191" t="s">
        <v>102</v>
      </c>
      <c r="AM385" s="191" t="s">
        <v>102</v>
      </c>
      <c r="AN385" s="191" t="s">
        <v>174</v>
      </c>
      <c r="AO385" s="191" t="s">
        <v>6557</v>
      </c>
      <c r="AP385" s="191" t="s">
        <v>104</v>
      </c>
      <c r="AQ385" s="191" t="s">
        <v>105</v>
      </c>
      <c r="AR385" s="191" t="s">
        <v>106</v>
      </c>
      <c r="AS385" s="191" t="s">
        <v>6568</v>
      </c>
      <c r="AT385" s="191" t="s">
        <v>488</v>
      </c>
      <c r="AU385" s="191" t="s">
        <v>6569</v>
      </c>
      <c r="AV385" s="191" t="s">
        <v>104</v>
      </c>
      <c r="AW385" s="191" t="s">
        <v>204</v>
      </c>
      <c r="AX385" s="191"/>
      <c r="AY385" s="192" t="s">
        <v>454</v>
      </c>
      <c r="AZ385" s="192" t="s">
        <v>416</v>
      </c>
      <c r="BA385" s="91" t="s">
        <v>108</v>
      </c>
      <c r="BB385" s="90">
        <v>0</v>
      </c>
      <c r="BC385" s="93" t="s">
        <v>102</v>
      </c>
      <c r="BD385" s="93" t="s">
        <v>102</v>
      </c>
      <c r="BE385" s="93" t="s">
        <v>102</v>
      </c>
      <c r="BF385" s="93" t="s">
        <v>102</v>
      </c>
      <c r="BG385" s="97" t="s">
        <v>108</v>
      </c>
      <c r="BH385" s="93" t="s">
        <v>108</v>
      </c>
      <c r="BI385" s="93" t="s">
        <v>102</v>
      </c>
      <c r="BJ385" s="93" t="s">
        <v>102</v>
      </c>
      <c r="BK385" s="93" t="s">
        <v>102</v>
      </c>
      <c r="BL385" s="93" t="s">
        <v>102</v>
      </c>
      <c r="BM385" s="93" t="s">
        <v>102</v>
      </c>
      <c r="BN385" s="93" t="s">
        <v>102</v>
      </c>
      <c r="BO385" s="93" t="s">
        <v>102</v>
      </c>
      <c r="BP385" s="96" t="s">
        <v>102</v>
      </c>
      <c r="BQ385" s="90">
        <v>0</v>
      </c>
      <c r="BR385" s="93" t="s">
        <v>102</v>
      </c>
      <c r="BS385" s="93" t="s">
        <v>102</v>
      </c>
      <c r="BT385" s="93" t="s">
        <v>102</v>
      </c>
      <c r="BU385" s="93" t="s">
        <v>102</v>
      </c>
      <c r="BV385" s="97" t="s">
        <v>108</v>
      </c>
      <c r="BW385" s="93" t="s">
        <v>108</v>
      </c>
      <c r="BX385" s="95" t="s">
        <v>102</v>
      </c>
      <c r="BY385" s="93" t="s">
        <v>102</v>
      </c>
      <c r="BZ385" s="93" t="s">
        <v>102</v>
      </c>
      <c r="CA385" s="93" t="s">
        <v>102</v>
      </c>
      <c r="CB385" s="93" t="s">
        <v>102</v>
      </c>
      <c r="CC385" s="93" t="s">
        <v>102</v>
      </c>
      <c r="CD385" s="93" t="s">
        <v>102</v>
      </c>
      <c r="CE385" s="193" t="s">
        <v>102</v>
      </c>
      <c r="CF385" s="194" t="s">
        <v>436</v>
      </c>
      <c r="CG385" s="195" t="s">
        <v>6570</v>
      </c>
      <c r="CH385" s="101" t="s">
        <v>310</v>
      </c>
      <c r="CI385" s="102"/>
      <c r="CJ385" s="196" t="s">
        <v>6571</v>
      </c>
      <c r="CK385" s="104" t="s">
        <v>190</v>
      </c>
      <c r="CL385" s="105"/>
      <c r="CM385" s="83" t="s">
        <v>623</v>
      </c>
      <c r="CN385" s="106" t="s">
        <v>624</v>
      </c>
      <c r="CO385" s="197" t="s">
        <v>625</v>
      </c>
      <c r="CP385" s="107"/>
      <c r="CQ385" s="198" t="s">
        <v>474</v>
      </c>
      <c r="CR385" s="198" t="s">
        <v>474</v>
      </c>
      <c r="CS385" s="199"/>
      <c r="CT385" s="83" t="s">
        <v>109</v>
      </c>
      <c r="CU385" s="83" t="s">
        <v>109</v>
      </c>
      <c r="CV385" s="83">
        <v>62</v>
      </c>
      <c r="CW385" s="83" t="s">
        <v>139</v>
      </c>
      <c r="CX385" s="83">
        <v>62</v>
      </c>
      <c r="CY385" s="83" t="s">
        <v>108</v>
      </c>
      <c r="CZ385" s="83">
        <v>505379</v>
      </c>
      <c r="DA385" s="83" t="s">
        <v>581</v>
      </c>
      <c r="DB385" s="83" t="s">
        <v>152</v>
      </c>
      <c r="DC385" s="83" t="s">
        <v>500</v>
      </c>
      <c r="DD385" s="83">
        <v>2161</v>
      </c>
      <c r="DE385" s="83" t="s">
        <v>606</v>
      </c>
      <c r="DF385" s="83" t="s">
        <v>152</v>
      </c>
      <c r="DG385" s="83" t="s">
        <v>500</v>
      </c>
      <c r="DH385" s="83"/>
      <c r="DI385" s="85">
        <v>43646</v>
      </c>
      <c r="DJ385" s="83" t="s">
        <v>584</v>
      </c>
      <c r="DK385" s="83" t="s">
        <v>102</v>
      </c>
      <c r="DL385" s="83" t="s">
        <v>482</v>
      </c>
      <c r="DM385" s="83">
        <v>0</v>
      </c>
      <c r="DN385" s="83" t="s">
        <v>483</v>
      </c>
      <c r="DO385" s="83">
        <v>1</v>
      </c>
      <c r="DP385" s="83">
        <v>3</v>
      </c>
      <c r="DQ385" s="83"/>
      <c r="DR385" s="83" t="s">
        <v>108</v>
      </c>
      <c r="DS385" s="83" t="s">
        <v>497</v>
      </c>
      <c r="DU385" s="215" t="s">
        <v>269</v>
      </c>
      <c r="DV385" s="136">
        <v>1</v>
      </c>
      <c r="DW385" s="136">
        <v>3</v>
      </c>
      <c r="DX385" s="215" t="s">
        <v>269</v>
      </c>
      <c r="DY385" s="215" t="s">
        <v>269</v>
      </c>
      <c r="DZ385" s="215" t="s">
        <v>269</v>
      </c>
      <c r="EA385" s="215" t="s">
        <v>269</v>
      </c>
      <c r="EB385" s="215" t="s">
        <v>269</v>
      </c>
      <c r="EC385" s="215" t="s">
        <v>269</v>
      </c>
      <c r="ED385" s="215" t="s">
        <v>269</v>
      </c>
      <c r="EE385" s="215" t="s">
        <v>269</v>
      </c>
    </row>
    <row r="386" spans="1:135" ht="28.8" x14ac:dyDescent="0.55000000000000004">
      <c r="A386" s="83" t="s">
        <v>130</v>
      </c>
      <c r="B386" s="136">
        <v>134564</v>
      </c>
      <c r="C386" t="s">
        <v>1033</v>
      </c>
      <c r="D386" s="83" t="s">
        <v>228</v>
      </c>
      <c r="E386" s="138">
        <v>795406591568</v>
      </c>
      <c r="F386" s="83" t="s">
        <v>114</v>
      </c>
      <c r="G386" s="85">
        <v>43643</v>
      </c>
      <c r="H386" s="211" t="s">
        <v>98</v>
      </c>
      <c r="I386" s="84" t="s">
        <v>610</v>
      </c>
      <c r="J386" s="207" t="s">
        <v>627</v>
      </c>
      <c r="K386" s="208" t="s">
        <v>630</v>
      </c>
      <c r="L386" s="83" t="s">
        <v>108</v>
      </c>
      <c r="M386" s="184">
        <v>24506</v>
      </c>
      <c r="N386" s="184"/>
      <c r="O386" s="85" t="s">
        <v>102</v>
      </c>
      <c r="P386" s="185">
        <v>42491</v>
      </c>
      <c r="Q386" s="186" t="s">
        <v>203</v>
      </c>
      <c r="R386" s="186"/>
      <c r="S386" s="186"/>
      <c r="T386" s="187"/>
      <c r="U386" s="188" t="s">
        <v>296</v>
      </c>
      <c r="V386" s="188" t="s">
        <v>297</v>
      </c>
      <c r="W386" s="188" t="s">
        <v>297</v>
      </c>
      <c r="X386" s="189" t="s">
        <v>167</v>
      </c>
      <c r="Y386" s="190"/>
      <c r="Z386" s="83">
        <v>700</v>
      </c>
      <c r="AA386" s="83" t="s">
        <v>193</v>
      </c>
      <c r="AB386" s="83" t="s">
        <v>181</v>
      </c>
      <c r="AC386" s="83" t="s">
        <v>102</v>
      </c>
      <c r="AD386" s="83" t="s">
        <v>6572</v>
      </c>
      <c r="AE386" s="83" t="s">
        <v>102</v>
      </c>
      <c r="AF386" s="83" t="s">
        <v>102</v>
      </c>
      <c r="AG386" s="83" t="s">
        <v>119</v>
      </c>
      <c r="AH386" s="83" t="s">
        <v>6573</v>
      </c>
      <c r="AI386" s="83" t="s">
        <v>104</v>
      </c>
      <c r="AJ386" s="83" t="s">
        <v>105</v>
      </c>
      <c r="AK386" s="191" t="s">
        <v>6572</v>
      </c>
      <c r="AL386" s="191" t="s">
        <v>102</v>
      </c>
      <c r="AM386" s="191" t="s">
        <v>102</v>
      </c>
      <c r="AN386" s="191" t="s">
        <v>119</v>
      </c>
      <c r="AO386" s="191" t="s">
        <v>6573</v>
      </c>
      <c r="AP386" s="191" t="s">
        <v>104</v>
      </c>
      <c r="AQ386" s="191" t="s">
        <v>105</v>
      </c>
      <c r="AR386" s="191" t="s">
        <v>106</v>
      </c>
      <c r="AS386" s="191" t="s">
        <v>6572</v>
      </c>
      <c r="AT386" s="191" t="s">
        <v>485</v>
      </c>
      <c r="AU386" s="191" t="s">
        <v>6573</v>
      </c>
      <c r="AV386" s="191" t="s">
        <v>104</v>
      </c>
      <c r="AW386" s="191" t="s">
        <v>204</v>
      </c>
      <c r="AX386" s="191"/>
      <c r="AY386" s="192" t="s">
        <v>454</v>
      </c>
      <c r="AZ386" s="192" t="s">
        <v>416</v>
      </c>
      <c r="BA386" s="91" t="s">
        <v>108</v>
      </c>
      <c r="BB386" s="90">
        <v>0</v>
      </c>
      <c r="BC386" s="93" t="s">
        <v>102</v>
      </c>
      <c r="BD386" s="93" t="s">
        <v>102</v>
      </c>
      <c r="BE386" s="93" t="s">
        <v>102</v>
      </c>
      <c r="BF386" s="93" t="s">
        <v>102</v>
      </c>
      <c r="BG386" s="97" t="s">
        <v>108</v>
      </c>
      <c r="BH386" s="93" t="s">
        <v>108</v>
      </c>
      <c r="BI386" s="93" t="s">
        <v>102</v>
      </c>
      <c r="BJ386" s="93" t="s">
        <v>102</v>
      </c>
      <c r="BK386" s="93" t="s">
        <v>102</v>
      </c>
      <c r="BL386" s="93" t="s">
        <v>102</v>
      </c>
      <c r="BM386" s="93" t="s">
        <v>102</v>
      </c>
      <c r="BN386" s="93" t="s">
        <v>102</v>
      </c>
      <c r="BO386" s="93" t="s">
        <v>102</v>
      </c>
      <c r="BP386" s="96" t="s">
        <v>102</v>
      </c>
      <c r="BQ386" s="90">
        <v>0</v>
      </c>
      <c r="BR386" s="93" t="s">
        <v>102</v>
      </c>
      <c r="BS386" s="93" t="s">
        <v>102</v>
      </c>
      <c r="BT386" s="93" t="s">
        <v>102</v>
      </c>
      <c r="BU386" s="93" t="s">
        <v>102</v>
      </c>
      <c r="BV386" s="97" t="s">
        <v>108</v>
      </c>
      <c r="BW386" s="93" t="s">
        <v>108</v>
      </c>
      <c r="BX386" s="95" t="s">
        <v>102</v>
      </c>
      <c r="BY386" s="93" t="s">
        <v>102</v>
      </c>
      <c r="BZ386" s="93" t="s">
        <v>102</v>
      </c>
      <c r="CA386" s="93" t="s">
        <v>102</v>
      </c>
      <c r="CB386" s="93" t="s">
        <v>102</v>
      </c>
      <c r="CC386" s="93" t="s">
        <v>102</v>
      </c>
      <c r="CD386" s="93" t="s">
        <v>102</v>
      </c>
      <c r="CE386" s="193" t="s">
        <v>102</v>
      </c>
      <c r="CF386" s="194" t="s">
        <v>436</v>
      </c>
      <c r="CG386" s="195" t="s">
        <v>6574</v>
      </c>
      <c r="CH386" s="101" t="s">
        <v>563</v>
      </c>
      <c r="CI386" s="102"/>
      <c r="CJ386" s="196" t="s">
        <v>577</v>
      </c>
      <c r="CK386" s="104" t="s">
        <v>190</v>
      </c>
      <c r="CL386" s="105"/>
      <c r="CM386" s="83" t="s">
        <v>578</v>
      </c>
      <c r="CN386" s="106" t="s">
        <v>108</v>
      </c>
      <c r="CO386" s="197" t="s">
        <v>566</v>
      </c>
      <c r="CP386" s="107"/>
      <c r="CQ386" s="198" t="s">
        <v>107</v>
      </c>
      <c r="CR386" s="198" t="s">
        <v>107</v>
      </c>
      <c r="CS386" s="199"/>
      <c r="CT386" s="83" t="s">
        <v>109</v>
      </c>
      <c r="CU386" s="83" t="s">
        <v>109</v>
      </c>
      <c r="CV386" s="83">
        <v>61</v>
      </c>
      <c r="CW386" s="83" t="s">
        <v>270</v>
      </c>
      <c r="CX386" s="83">
        <v>61</v>
      </c>
      <c r="CY386" s="83" t="s">
        <v>108</v>
      </c>
      <c r="CZ386" s="83">
        <v>506698.5</v>
      </c>
      <c r="DA386" s="83" t="s">
        <v>6575</v>
      </c>
      <c r="DB386" s="83" t="s">
        <v>118</v>
      </c>
      <c r="DC386" s="83" t="s">
        <v>108</v>
      </c>
      <c r="DD386" s="83">
        <v>6839</v>
      </c>
      <c r="DE386" s="83" t="s">
        <v>173</v>
      </c>
      <c r="DF386" s="83" t="s">
        <v>118</v>
      </c>
      <c r="DG386" s="83" t="s">
        <v>500</v>
      </c>
      <c r="DH386" s="83"/>
      <c r="DI386" s="85">
        <v>43646</v>
      </c>
      <c r="DJ386" s="83" t="s">
        <v>584</v>
      </c>
      <c r="DK386" s="83" t="s">
        <v>102</v>
      </c>
      <c r="DL386" s="83" t="s">
        <v>482</v>
      </c>
      <c r="DM386" s="83">
        <v>0</v>
      </c>
      <c r="DN386" s="83" t="s">
        <v>483</v>
      </c>
      <c r="DO386" s="83">
        <v>1</v>
      </c>
      <c r="DP386" s="83">
        <v>6</v>
      </c>
      <c r="DQ386" s="83"/>
      <c r="DR386" s="83" t="s">
        <v>108</v>
      </c>
      <c r="DS386" s="83" t="s">
        <v>497</v>
      </c>
      <c r="DU386" s="215" t="s">
        <v>269</v>
      </c>
      <c r="DV386" s="136">
        <v>1</v>
      </c>
      <c r="DW386" s="136">
        <v>3</v>
      </c>
      <c r="DX386" s="215" t="s">
        <v>269</v>
      </c>
      <c r="DY386" s="215" t="s">
        <v>269</v>
      </c>
      <c r="DZ386" s="215" t="s">
        <v>269</v>
      </c>
      <c r="EA386" s="215" t="s">
        <v>269</v>
      </c>
      <c r="EB386" s="215" t="s">
        <v>269</v>
      </c>
      <c r="EC386" s="215" t="s">
        <v>269</v>
      </c>
      <c r="ED386" s="215" t="s">
        <v>269</v>
      </c>
      <c r="EE386" s="215" t="s">
        <v>269</v>
      </c>
    </row>
    <row r="387" spans="1:135" ht="57.6" x14ac:dyDescent="0.55000000000000004">
      <c r="A387" s="83" t="s">
        <v>130</v>
      </c>
      <c r="B387" s="136">
        <v>193732</v>
      </c>
      <c r="C387" t="s">
        <v>1034</v>
      </c>
      <c r="D387" s="83" t="s">
        <v>228</v>
      </c>
      <c r="E387" s="138">
        <v>239458538686</v>
      </c>
      <c r="F387" s="83" t="s">
        <v>143</v>
      </c>
      <c r="G387" s="85">
        <v>43620</v>
      </c>
      <c r="H387" s="83" t="s">
        <v>98</v>
      </c>
      <c r="I387" s="84" t="s">
        <v>612</v>
      </c>
      <c r="J387" s="207" t="s">
        <v>628</v>
      </c>
      <c r="K387" s="208" t="s">
        <v>633</v>
      </c>
      <c r="L387" s="83" t="s">
        <v>108</v>
      </c>
      <c r="M387" s="184" t="s">
        <v>102</v>
      </c>
      <c r="N387" s="184" t="s">
        <v>556</v>
      </c>
      <c r="O387" s="85" t="s">
        <v>102</v>
      </c>
      <c r="P387" s="185">
        <v>42491</v>
      </c>
      <c r="Q387" s="186" t="s">
        <v>202</v>
      </c>
      <c r="R387" s="186" t="s">
        <v>613</v>
      </c>
      <c r="S387" s="186"/>
      <c r="T387" s="187"/>
      <c r="U387" s="188" t="s">
        <v>295</v>
      </c>
      <c r="V387" s="188" t="s">
        <v>205</v>
      </c>
      <c r="W387" s="188" t="s">
        <v>295</v>
      </c>
      <c r="X387" s="189" t="s">
        <v>107</v>
      </c>
      <c r="Y387" s="190" t="s">
        <v>614</v>
      </c>
      <c r="Z387" s="83">
        <v>700</v>
      </c>
      <c r="AA387" s="83" t="s">
        <v>193</v>
      </c>
      <c r="AB387" s="83" t="s">
        <v>181</v>
      </c>
      <c r="AC387" s="83" t="s">
        <v>102</v>
      </c>
      <c r="AD387" s="83" t="s">
        <v>6576</v>
      </c>
      <c r="AE387" s="83" t="s">
        <v>6577</v>
      </c>
      <c r="AF387" s="83" t="s">
        <v>102</v>
      </c>
      <c r="AG387" s="83" t="s">
        <v>175</v>
      </c>
      <c r="AH387" s="83" t="s">
        <v>6578</v>
      </c>
      <c r="AI387" s="83" t="s">
        <v>104</v>
      </c>
      <c r="AJ387" s="83" t="s">
        <v>105</v>
      </c>
      <c r="AK387" s="191" t="s">
        <v>6576</v>
      </c>
      <c r="AL387" s="191" t="s">
        <v>6577</v>
      </c>
      <c r="AM387" s="191" t="s">
        <v>102</v>
      </c>
      <c r="AN387" s="191" t="s">
        <v>175</v>
      </c>
      <c r="AO387" s="191" t="s">
        <v>6578</v>
      </c>
      <c r="AP387" s="191" t="s">
        <v>104</v>
      </c>
      <c r="AQ387" s="191" t="s">
        <v>105</v>
      </c>
      <c r="AR387" s="191" t="s">
        <v>106</v>
      </c>
      <c r="AS387" s="191"/>
      <c r="AT387" s="191"/>
      <c r="AU387" s="191"/>
      <c r="AV387" s="191"/>
      <c r="AW387" s="191"/>
      <c r="AX387" s="191" t="s">
        <v>575</v>
      </c>
      <c r="AY387" s="192" t="s">
        <v>454</v>
      </c>
      <c r="AZ387" s="192" t="s">
        <v>108</v>
      </c>
      <c r="BA387" s="91" t="s">
        <v>108</v>
      </c>
      <c r="BB387" s="90">
        <v>0</v>
      </c>
      <c r="BC387" s="93" t="s">
        <v>102</v>
      </c>
      <c r="BD387" s="93" t="s">
        <v>102</v>
      </c>
      <c r="BE387" s="93" t="s">
        <v>102</v>
      </c>
      <c r="BF387" s="93" t="s">
        <v>102</v>
      </c>
      <c r="BG387" s="97" t="s">
        <v>108</v>
      </c>
      <c r="BH387" s="93" t="s">
        <v>108</v>
      </c>
      <c r="BI387" s="93" t="s">
        <v>102</v>
      </c>
      <c r="BJ387" s="93" t="s">
        <v>102</v>
      </c>
      <c r="BK387" s="93" t="s">
        <v>102</v>
      </c>
      <c r="BL387" s="93" t="s">
        <v>102</v>
      </c>
      <c r="BM387" s="93" t="s">
        <v>102</v>
      </c>
      <c r="BN387" s="93" t="s">
        <v>102</v>
      </c>
      <c r="BO387" s="93" t="s">
        <v>102</v>
      </c>
      <c r="BP387" s="96" t="s">
        <v>102</v>
      </c>
      <c r="BQ387" s="90">
        <v>0</v>
      </c>
      <c r="BR387" s="93" t="s">
        <v>102</v>
      </c>
      <c r="BS387" s="93" t="s">
        <v>102</v>
      </c>
      <c r="BT387" s="93" t="s">
        <v>102</v>
      </c>
      <c r="BU387" s="93" t="s">
        <v>102</v>
      </c>
      <c r="BV387" s="97" t="s">
        <v>108</v>
      </c>
      <c r="BW387" s="93" t="s">
        <v>108</v>
      </c>
      <c r="BX387" s="95" t="s">
        <v>102</v>
      </c>
      <c r="BY387" s="93" t="s">
        <v>102</v>
      </c>
      <c r="BZ387" s="93" t="s">
        <v>102</v>
      </c>
      <c r="CA387" s="93" t="s">
        <v>102</v>
      </c>
      <c r="CB387" s="93" t="s">
        <v>102</v>
      </c>
      <c r="CC387" s="93" t="s">
        <v>102</v>
      </c>
      <c r="CD387" s="93" t="s">
        <v>102</v>
      </c>
      <c r="CE387" s="193" t="s">
        <v>102</v>
      </c>
      <c r="CF387" s="194" t="s">
        <v>508</v>
      </c>
      <c r="CG387" s="195" t="s">
        <v>102</v>
      </c>
      <c r="CH387" s="101" t="e">
        <v>#N/A</v>
      </c>
      <c r="CI387" s="102" t="s">
        <v>580</v>
      </c>
      <c r="CJ387" s="196" t="s">
        <v>108</v>
      </c>
      <c r="CK387" s="104" t="s">
        <v>109</v>
      </c>
      <c r="CL387" s="105" t="s">
        <v>579</v>
      </c>
      <c r="CM387" s="83" t="s">
        <v>108</v>
      </c>
      <c r="CN387" s="106" t="s">
        <v>108</v>
      </c>
      <c r="CO387" s="197" t="s">
        <v>108</v>
      </c>
      <c r="CP387" s="107"/>
      <c r="CQ387" s="198" t="s">
        <v>474</v>
      </c>
      <c r="CR387" s="198" t="s">
        <v>474</v>
      </c>
      <c r="CS387" s="199" t="s">
        <v>616</v>
      </c>
      <c r="CT387" s="83" t="s">
        <v>109</v>
      </c>
      <c r="CU387" s="83" t="s">
        <v>109</v>
      </c>
      <c r="CV387" s="83">
        <v>3</v>
      </c>
      <c r="CW387" s="83" t="s">
        <v>112</v>
      </c>
      <c r="CX387" s="83">
        <v>3</v>
      </c>
      <c r="CY387" s="83" t="s">
        <v>6579</v>
      </c>
      <c r="CZ387" s="83">
        <v>508018</v>
      </c>
      <c r="DA387" s="83" t="s">
        <v>138</v>
      </c>
      <c r="DB387" s="83" t="s">
        <v>124</v>
      </c>
      <c r="DC387" s="83" t="s">
        <v>501</v>
      </c>
      <c r="DD387" s="83">
        <v>4975</v>
      </c>
      <c r="DE387" s="83" t="s">
        <v>582</v>
      </c>
      <c r="DF387" s="83" t="s">
        <v>145</v>
      </c>
      <c r="DG387" s="83" t="s">
        <v>501</v>
      </c>
      <c r="DH387" s="83" t="s">
        <v>582</v>
      </c>
      <c r="DI387" s="85">
        <v>43646</v>
      </c>
      <c r="DJ387" s="83" t="s">
        <v>584</v>
      </c>
      <c r="DK387" s="83" t="s">
        <v>102</v>
      </c>
      <c r="DL387" s="83" t="s">
        <v>482</v>
      </c>
      <c r="DM387" s="83">
        <v>0</v>
      </c>
      <c r="DN387" s="83" t="s">
        <v>238</v>
      </c>
      <c r="DO387" s="83">
        <v>1</v>
      </c>
      <c r="DP387" s="83">
        <v>1</v>
      </c>
      <c r="DQ387" s="83"/>
      <c r="DR387" s="83" t="s">
        <v>108</v>
      </c>
      <c r="DS387" s="83" t="s">
        <v>497</v>
      </c>
      <c r="DU387" s="215" t="s">
        <v>269</v>
      </c>
      <c r="DV387" s="136">
        <v>1</v>
      </c>
      <c r="DW387" s="136">
        <v>3</v>
      </c>
      <c r="DX387" s="215" t="s">
        <v>269</v>
      </c>
      <c r="DY387" s="215" t="s">
        <v>269</v>
      </c>
      <c r="DZ387" s="215" t="s">
        <v>269</v>
      </c>
      <c r="EA387" s="215" t="s">
        <v>269</v>
      </c>
      <c r="EB387" s="215" t="s">
        <v>269</v>
      </c>
      <c r="EC387" s="215" t="s">
        <v>269</v>
      </c>
      <c r="ED387" s="215" t="s">
        <v>269</v>
      </c>
      <c r="EE387" s="215" t="s">
        <v>269</v>
      </c>
    </row>
    <row r="388" spans="1:135" ht="28.8" x14ac:dyDescent="0.55000000000000004">
      <c r="A388" s="83" t="s">
        <v>130</v>
      </c>
      <c r="B388" s="136">
        <v>730214</v>
      </c>
      <c r="C388" t="s">
        <v>1035</v>
      </c>
      <c r="D388" s="83" t="s">
        <v>228</v>
      </c>
      <c r="E388" s="138">
        <v>294860546004</v>
      </c>
      <c r="F388" s="83" t="s">
        <v>114</v>
      </c>
      <c r="G388" s="85">
        <v>43634</v>
      </c>
      <c r="H388" s="83" t="s">
        <v>98</v>
      </c>
      <c r="I388" s="84" t="s">
        <v>618</v>
      </c>
      <c r="J388" s="207" t="s">
        <v>629</v>
      </c>
      <c r="K388" s="208" t="s">
        <v>634</v>
      </c>
      <c r="L388" s="83" t="s">
        <v>108</v>
      </c>
      <c r="M388" s="184">
        <v>27596</v>
      </c>
      <c r="N388" s="184"/>
      <c r="O388" s="85" t="s">
        <v>102</v>
      </c>
      <c r="P388" s="185">
        <v>43013</v>
      </c>
      <c r="Q388" s="186" t="s">
        <v>203</v>
      </c>
      <c r="R388" s="186"/>
      <c r="S388" s="186"/>
      <c r="T388" s="187"/>
      <c r="U388" s="188" t="s">
        <v>296</v>
      </c>
      <c r="V388" s="188" t="s">
        <v>205</v>
      </c>
      <c r="W388" s="189" t="s">
        <v>619</v>
      </c>
      <c r="X388" s="189" t="s">
        <v>107</v>
      </c>
      <c r="Y388" s="190" t="s">
        <v>614</v>
      </c>
      <c r="Z388" s="83">
        <v>700</v>
      </c>
      <c r="AA388" s="83" t="s">
        <v>193</v>
      </c>
      <c r="AB388" s="83" t="s">
        <v>181</v>
      </c>
      <c r="AC388" s="83" t="s">
        <v>102</v>
      </c>
      <c r="AD388" s="83" t="s">
        <v>6580</v>
      </c>
      <c r="AE388" s="83" t="s">
        <v>102</v>
      </c>
      <c r="AF388" s="83" t="s">
        <v>102</v>
      </c>
      <c r="AG388" s="83" t="s">
        <v>174</v>
      </c>
      <c r="AH388" s="83" t="s">
        <v>6569</v>
      </c>
      <c r="AI388" s="83" t="s">
        <v>104</v>
      </c>
      <c r="AJ388" s="83" t="s">
        <v>105</v>
      </c>
      <c r="AK388" s="191" t="s">
        <v>6580</v>
      </c>
      <c r="AL388" s="191" t="s">
        <v>102</v>
      </c>
      <c r="AM388" s="191" t="s">
        <v>102</v>
      </c>
      <c r="AN388" s="191" t="s">
        <v>174</v>
      </c>
      <c r="AO388" s="191" t="s">
        <v>6569</v>
      </c>
      <c r="AP388" s="191" t="s">
        <v>104</v>
      </c>
      <c r="AQ388" s="191" t="s">
        <v>105</v>
      </c>
      <c r="AR388" s="191" t="s">
        <v>106</v>
      </c>
      <c r="AS388" s="191" t="s">
        <v>6580</v>
      </c>
      <c r="AT388" s="191" t="s">
        <v>488</v>
      </c>
      <c r="AU388" s="191" t="s">
        <v>6581</v>
      </c>
      <c r="AV388" s="191" t="s">
        <v>104</v>
      </c>
      <c r="AW388" s="191" t="s">
        <v>204</v>
      </c>
      <c r="AX388" s="191"/>
      <c r="AY388" s="192" t="s">
        <v>454</v>
      </c>
      <c r="AZ388" s="192" t="s">
        <v>416</v>
      </c>
      <c r="BA388" s="91" t="s">
        <v>108</v>
      </c>
      <c r="BB388" s="90">
        <v>0</v>
      </c>
      <c r="BC388" s="93" t="s">
        <v>102</v>
      </c>
      <c r="BD388" s="93" t="s">
        <v>102</v>
      </c>
      <c r="BE388" s="93" t="s">
        <v>102</v>
      </c>
      <c r="BF388" s="93" t="s">
        <v>102</v>
      </c>
      <c r="BG388" s="97" t="s">
        <v>108</v>
      </c>
      <c r="BH388" s="93" t="s">
        <v>108</v>
      </c>
      <c r="BI388" s="93" t="s">
        <v>102</v>
      </c>
      <c r="BJ388" s="93" t="s">
        <v>102</v>
      </c>
      <c r="BK388" s="93" t="s">
        <v>102</v>
      </c>
      <c r="BL388" s="93" t="s">
        <v>102</v>
      </c>
      <c r="BM388" s="93" t="s">
        <v>102</v>
      </c>
      <c r="BN388" s="93" t="s">
        <v>102</v>
      </c>
      <c r="BO388" s="93" t="s">
        <v>102</v>
      </c>
      <c r="BP388" s="96" t="s">
        <v>102</v>
      </c>
      <c r="BQ388" s="90">
        <v>0</v>
      </c>
      <c r="BR388" s="93" t="s">
        <v>102</v>
      </c>
      <c r="BS388" s="93" t="s">
        <v>102</v>
      </c>
      <c r="BT388" s="93" t="s">
        <v>102</v>
      </c>
      <c r="BU388" s="93" t="s">
        <v>102</v>
      </c>
      <c r="BV388" s="97" t="s">
        <v>108</v>
      </c>
      <c r="BW388" s="93" t="s">
        <v>108</v>
      </c>
      <c r="BX388" s="95" t="s">
        <v>102</v>
      </c>
      <c r="BY388" s="93" t="s">
        <v>102</v>
      </c>
      <c r="BZ388" s="93" t="s">
        <v>102</v>
      </c>
      <c r="CA388" s="93" t="s">
        <v>102</v>
      </c>
      <c r="CB388" s="93" t="s">
        <v>102</v>
      </c>
      <c r="CC388" s="93" t="s">
        <v>102</v>
      </c>
      <c r="CD388" s="93" t="s">
        <v>102</v>
      </c>
      <c r="CE388" s="193" t="s">
        <v>102</v>
      </c>
      <c r="CF388" s="194" t="s">
        <v>436</v>
      </c>
      <c r="CG388" s="195" t="s">
        <v>6582</v>
      </c>
      <c r="CH388" s="101" t="s">
        <v>310</v>
      </c>
      <c r="CI388" s="102"/>
      <c r="CJ388" s="196" t="s">
        <v>6583</v>
      </c>
      <c r="CK388" s="104" t="s">
        <v>190</v>
      </c>
      <c r="CL388" s="105"/>
      <c r="CM388" s="83" t="s">
        <v>623</v>
      </c>
      <c r="CN388" s="106" t="s">
        <v>624</v>
      </c>
      <c r="CO388" s="197" t="s">
        <v>625</v>
      </c>
      <c r="CP388" s="107"/>
      <c r="CQ388" s="198" t="s">
        <v>474</v>
      </c>
      <c r="CR388" s="198" t="s">
        <v>474</v>
      </c>
      <c r="CS388" s="199"/>
      <c r="CT388" s="83" t="s">
        <v>109</v>
      </c>
      <c r="CU388" s="83" t="s">
        <v>109</v>
      </c>
      <c r="CV388" s="83">
        <v>18</v>
      </c>
      <c r="CW388" s="83" t="s">
        <v>139</v>
      </c>
      <c r="CX388" s="83">
        <v>18</v>
      </c>
      <c r="CY388" s="83" t="s">
        <v>108</v>
      </c>
      <c r="CZ388" s="83">
        <v>509337.5</v>
      </c>
      <c r="DA388" s="83" t="s">
        <v>581</v>
      </c>
      <c r="DB388" s="83" t="s">
        <v>152</v>
      </c>
      <c r="DC388" s="83" t="s">
        <v>500</v>
      </c>
      <c r="DD388" s="83">
        <v>7230</v>
      </c>
      <c r="DE388" s="83" t="s">
        <v>606</v>
      </c>
      <c r="DF388" s="83" t="s">
        <v>152</v>
      </c>
      <c r="DG388" s="83" t="s">
        <v>500</v>
      </c>
      <c r="DH388" s="83"/>
      <c r="DI388" s="85">
        <v>43646</v>
      </c>
      <c r="DJ388" s="83" t="s">
        <v>584</v>
      </c>
      <c r="DK388" s="83" t="s">
        <v>102</v>
      </c>
      <c r="DL388" s="83" t="s">
        <v>482</v>
      </c>
      <c r="DM388" s="83">
        <v>0</v>
      </c>
      <c r="DN388" s="83" t="s">
        <v>483</v>
      </c>
      <c r="DO388" s="83">
        <v>1</v>
      </c>
      <c r="DP388" s="83">
        <v>2</v>
      </c>
      <c r="DQ388" s="83"/>
      <c r="DR388" s="83" t="s">
        <v>108</v>
      </c>
      <c r="DS388" s="83" t="s">
        <v>497</v>
      </c>
      <c r="DU388" s="215" t="s">
        <v>269</v>
      </c>
      <c r="DV388" s="136">
        <v>1</v>
      </c>
      <c r="DW388" s="136">
        <v>3</v>
      </c>
      <c r="DX388" s="215" t="s">
        <v>269</v>
      </c>
      <c r="DY388" s="215" t="s">
        <v>269</v>
      </c>
      <c r="DZ388" s="215" t="s">
        <v>269</v>
      </c>
      <c r="EA388" s="215" t="s">
        <v>269</v>
      </c>
      <c r="EB388" s="215" t="s">
        <v>269</v>
      </c>
      <c r="EC388" s="215" t="s">
        <v>269</v>
      </c>
      <c r="ED388" s="215" t="s">
        <v>269</v>
      </c>
      <c r="EE388" s="215" t="s">
        <v>269</v>
      </c>
    </row>
    <row r="389" spans="1:135" ht="28.8" x14ac:dyDescent="0.55000000000000004">
      <c r="A389" s="83" t="s">
        <v>130</v>
      </c>
      <c r="B389" s="136">
        <v>129637</v>
      </c>
      <c r="C389" t="s">
        <v>1036</v>
      </c>
      <c r="D389" s="83" t="s">
        <v>228</v>
      </c>
      <c r="E389" s="138">
        <v>627640819444</v>
      </c>
      <c r="F389" s="83" t="s">
        <v>114</v>
      </c>
      <c r="G389" s="85">
        <v>43643</v>
      </c>
      <c r="H389" s="211" t="s">
        <v>98</v>
      </c>
      <c r="I389" s="84" t="s">
        <v>610</v>
      </c>
      <c r="J389" s="207" t="s">
        <v>627</v>
      </c>
      <c r="K389" s="208" t="s">
        <v>630</v>
      </c>
      <c r="L389" s="83" t="s">
        <v>108</v>
      </c>
      <c r="M389" s="184">
        <v>24507</v>
      </c>
      <c r="N389" s="184"/>
      <c r="O389" s="85" t="s">
        <v>102</v>
      </c>
      <c r="P389" s="185">
        <v>42491</v>
      </c>
      <c r="Q389" s="186" t="s">
        <v>203</v>
      </c>
      <c r="R389" s="186"/>
      <c r="S389" s="186"/>
      <c r="T389" s="187"/>
      <c r="U389" s="188" t="s">
        <v>296</v>
      </c>
      <c r="V389" s="188" t="s">
        <v>297</v>
      </c>
      <c r="W389" s="188" t="s">
        <v>297</v>
      </c>
      <c r="X389" s="189" t="s">
        <v>167</v>
      </c>
      <c r="Y389" s="190"/>
      <c r="Z389" s="83">
        <v>700</v>
      </c>
      <c r="AA389" s="83" t="s">
        <v>193</v>
      </c>
      <c r="AB389" s="83" t="s">
        <v>181</v>
      </c>
      <c r="AC389" s="83" t="s">
        <v>102</v>
      </c>
      <c r="AD389" s="83" t="s">
        <v>6584</v>
      </c>
      <c r="AE389" s="83" t="s">
        <v>102</v>
      </c>
      <c r="AF389" s="83" t="s">
        <v>102</v>
      </c>
      <c r="AG389" s="83" t="s">
        <v>119</v>
      </c>
      <c r="AH389" s="83" t="s">
        <v>6585</v>
      </c>
      <c r="AI389" s="83" t="s">
        <v>104</v>
      </c>
      <c r="AJ389" s="83" t="s">
        <v>105</v>
      </c>
      <c r="AK389" s="191" t="s">
        <v>6584</v>
      </c>
      <c r="AL389" s="191" t="s">
        <v>102</v>
      </c>
      <c r="AM389" s="191" t="s">
        <v>102</v>
      </c>
      <c r="AN389" s="191" t="s">
        <v>119</v>
      </c>
      <c r="AO389" s="191" t="s">
        <v>6585</v>
      </c>
      <c r="AP389" s="191" t="s">
        <v>104</v>
      </c>
      <c r="AQ389" s="191" t="s">
        <v>105</v>
      </c>
      <c r="AR389" s="191" t="s">
        <v>106</v>
      </c>
      <c r="AS389" s="191" t="s">
        <v>6584</v>
      </c>
      <c r="AT389" s="191" t="s">
        <v>485</v>
      </c>
      <c r="AU389" s="191" t="s">
        <v>6585</v>
      </c>
      <c r="AV389" s="191" t="s">
        <v>104</v>
      </c>
      <c r="AW389" s="191" t="s">
        <v>204</v>
      </c>
      <c r="AX389" s="191"/>
      <c r="AY389" s="192" t="s">
        <v>454</v>
      </c>
      <c r="AZ389" s="192" t="s">
        <v>416</v>
      </c>
      <c r="BA389" s="91" t="s">
        <v>108</v>
      </c>
      <c r="BB389" s="90">
        <v>0</v>
      </c>
      <c r="BC389" s="93" t="s">
        <v>102</v>
      </c>
      <c r="BD389" s="93" t="s">
        <v>102</v>
      </c>
      <c r="BE389" s="93" t="s">
        <v>102</v>
      </c>
      <c r="BF389" s="93" t="s">
        <v>102</v>
      </c>
      <c r="BG389" s="97" t="s">
        <v>108</v>
      </c>
      <c r="BH389" s="93" t="s">
        <v>108</v>
      </c>
      <c r="BI389" s="93" t="s">
        <v>102</v>
      </c>
      <c r="BJ389" s="93" t="s">
        <v>102</v>
      </c>
      <c r="BK389" s="93" t="s">
        <v>102</v>
      </c>
      <c r="BL389" s="93" t="s">
        <v>102</v>
      </c>
      <c r="BM389" s="93" t="s">
        <v>102</v>
      </c>
      <c r="BN389" s="93" t="s">
        <v>102</v>
      </c>
      <c r="BO389" s="93" t="s">
        <v>102</v>
      </c>
      <c r="BP389" s="96" t="s">
        <v>102</v>
      </c>
      <c r="BQ389" s="90">
        <v>0</v>
      </c>
      <c r="BR389" s="93" t="s">
        <v>102</v>
      </c>
      <c r="BS389" s="93" t="s">
        <v>102</v>
      </c>
      <c r="BT389" s="93" t="s">
        <v>102</v>
      </c>
      <c r="BU389" s="93" t="s">
        <v>102</v>
      </c>
      <c r="BV389" s="97" t="s">
        <v>108</v>
      </c>
      <c r="BW389" s="93" t="s">
        <v>108</v>
      </c>
      <c r="BX389" s="95" t="s">
        <v>102</v>
      </c>
      <c r="BY389" s="93" t="s">
        <v>102</v>
      </c>
      <c r="BZ389" s="93" t="s">
        <v>102</v>
      </c>
      <c r="CA389" s="93" t="s">
        <v>102</v>
      </c>
      <c r="CB389" s="93" t="s">
        <v>102</v>
      </c>
      <c r="CC389" s="93" t="s">
        <v>102</v>
      </c>
      <c r="CD389" s="93" t="s">
        <v>102</v>
      </c>
      <c r="CE389" s="193" t="s">
        <v>102</v>
      </c>
      <c r="CF389" s="194" t="s">
        <v>436</v>
      </c>
      <c r="CG389" s="195" t="s">
        <v>6586</v>
      </c>
      <c r="CH389" s="101" t="s">
        <v>563</v>
      </c>
      <c r="CI389" s="102"/>
      <c r="CJ389" s="196" t="s">
        <v>577</v>
      </c>
      <c r="CK389" s="104" t="s">
        <v>190</v>
      </c>
      <c r="CL389" s="105"/>
      <c r="CM389" s="83" t="s">
        <v>578</v>
      </c>
      <c r="CN389" s="106" t="s">
        <v>108</v>
      </c>
      <c r="CO389" s="197" t="s">
        <v>566</v>
      </c>
      <c r="CP389" s="107"/>
      <c r="CQ389" s="198" t="s">
        <v>107</v>
      </c>
      <c r="CR389" s="198" t="s">
        <v>107</v>
      </c>
      <c r="CS389" s="199"/>
      <c r="CT389" s="83" t="s">
        <v>109</v>
      </c>
      <c r="CU389" s="83" t="s">
        <v>109</v>
      </c>
      <c r="CV389" s="83">
        <v>38</v>
      </c>
      <c r="CW389" s="83" t="s">
        <v>270</v>
      </c>
      <c r="CX389" s="83">
        <v>38</v>
      </c>
      <c r="CY389" s="83" t="s">
        <v>108</v>
      </c>
      <c r="CZ389" s="83">
        <v>510657</v>
      </c>
      <c r="DA389" s="83" t="s">
        <v>6587</v>
      </c>
      <c r="DB389" s="83" t="s">
        <v>118</v>
      </c>
      <c r="DC389" s="83" t="s">
        <v>108</v>
      </c>
      <c r="DD389" s="83">
        <v>2054</v>
      </c>
      <c r="DE389" s="83" t="s">
        <v>173</v>
      </c>
      <c r="DF389" s="83" t="s">
        <v>118</v>
      </c>
      <c r="DG389" s="83" t="s">
        <v>500</v>
      </c>
      <c r="DH389" s="83"/>
      <c r="DI389" s="85">
        <v>43646</v>
      </c>
      <c r="DJ389" s="83" t="s">
        <v>584</v>
      </c>
      <c r="DK389" s="83" t="s">
        <v>102</v>
      </c>
      <c r="DL389" s="83" t="s">
        <v>482</v>
      </c>
      <c r="DM389" s="83">
        <v>0</v>
      </c>
      <c r="DN389" s="83" t="s">
        <v>483</v>
      </c>
      <c r="DO389" s="83">
        <v>1</v>
      </c>
      <c r="DP389" s="83">
        <v>3</v>
      </c>
      <c r="DQ389" s="83"/>
      <c r="DR389" s="83" t="s">
        <v>108</v>
      </c>
      <c r="DS389" s="83" t="s">
        <v>497</v>
      </c>
      <c r="DU389" s="215" t="s">
        <v>269</v>
      </c>
      <c r="DV389" s="136">
        <v>1</v>
      </c>
      <c r="DW389" s="136">
        <v>3</v>
      </c>
      <c r="DX389" s="215" t="s">
        <v>269</v>
      </c>
      <c r="DY389" s="215" t="s">
        <v>269</v>
      </c>
      <c r="DZ389" s="215" t="s">
        <v>269</v>
      </c>
      <c r="EA389" s="215" t="s">
        <v>269</v>
      </c>
      <c r="EB389" s="215" t="s">
        <v>269</v>
      </c>
      <c r="EC389" s="215" t="s">
        <v>269</v>
      </c>
      <c r="ED389" s="215" t="s">
        <v>269</v>
      </c>
      <c r="EE389" s="215" t="s">
        <v>269</v>
      </c>
    </row>
    <row r="390" spans="1:135" ht="57.6" x14ac:dyDescent="0.55000000000000004">
      <c r="A390" s="83" t="s">
        <v>130</v>
      </c>
      <c r="B390" s="136">
        <v>476433</v>
      </c>
      <c r="C390" t="s">
        <v>1037</v>
      </c>
      <c r="D390" s="83" t="s">
        <v>228</v>
      </c>
      <c r="E390" s="138">
        <v>639945164027</v>
      </c>
      <c r="F390" s="83" t="s">
        <v>143</v>
      </c>
      <c r="G390" s="85">
        <v>43620</v>
      </c>
      <c r="H390" s="83" t="s">
        <v>98</v>
      </c>
      <c r="I390" s="84" t="s">
        <v>612</v>
      </c>
      <c r="J390" s="207" t="s">
        <v>628</v>
      </c>
      <c r="K390" s="208" t="s">
        <v>633</v>
      </c>
      <c r="L390" s="83" t="s">
        <v>108</v>
      </c>
      <c r="M390" s="184" t="s">
        <v>102</v>
      </c>
      <c r="N390" s="184" t="s">
        <v>556</v>
      </c>
      <c r="O390" s="85" t="s">
        <v>102</v>
      </c>
      <c r="P390" s="185">
        <v>42491</v>
      </c>
      <c r="Q390" s="186" t="s">
        <v>202</v>
      </c>
      <c r="R390" s="186" t="s">
        <v>613</v>
      </c>
      <c r="S390" s="186"/>
      <c r="T390" s="187"/>
      <c r="U390" s="188" t="s">
        <v>295</v>
      </c>
      <c r="V390" s="188" t="s">
        <v>205</v>
      </c>
      <c r="W390" s="188" t="s">
        <v>295</v>
      </c>
      <c r="X390" s="189" t="s">
        <v>107</v>
      </c>
      <c r="Y390" s="190" t="s">
        <v>614</v>
      </c>
      <c r="Z390" s="83">
        <v>700</v>
      </c>
      <c r="AA390" s="83" t="s">
        <v>193</v>
      </c>
      <c r="AB390" s="83" t="s">
        <v>181</v>
      </c>
      <c r="AC390" s="83" t="s">
        <v>102</v>
      </c>
      <c r="AD390" s="83" t="s">
        <v>6588</v>
      </c>
      <c r="AE390" s="83" t="s">
        <v>6589</v>
      </c>
      <c r="AF390" s="83" t="s">
        <v>102</v>
      </c>
      <c r="AG390" s="83" t="s">
        <v>175</v>
      </c>
      <c r="AH390" s="83" t="s">
        <v>6590</v>
      </c>
      <c r="AI390" s="83" t="s">
        <v>104</v>
      </c>
      <c r="AJ390" s="83" t="s">
        <v>105</v>
      </c>
      <c r="AK390" s="191" t="s">
        <v>6588</v>
      </c>
      <c r="AL390" s="191" t="s">
        <v>6589</v>
      </c>
      <c r="AM390" s="191" t="s">
        <v>102</v>
      </c>
      <c r="AN390" s="191" t="s">
        <v>175</v>
      </c>
      <c r="AO390" s="191" t="s">
        <v>6590</v>
      </c>
      <c r="AP390" s="191" t="s">
        <v>104</v>
      </c>
      <c r="AQ390" s="191" t="s">
        <v>105</v>
      </c>
      <c r="AR390" s="191" t="s">
        <v>106</v>
      </c>
      <c r="AS390" s="191"/>
      <c r="AT390" s="191"/>
      <c r="AU390" s="191"/>
      <c r="AV390" s="191"/>
      <c r="AW390" s="191"/>
      <c r="AX390" s="191" t="s">
        <v>575</v>
      </c>
      <c r="AY390" s="192" t="s">
        <v>454</v>
      </c>
      <c r="AZ390" s="192" t="s">
        <v>108</v>
      </c>
      <c r="BA390" s="91" t="s">
        <v>108</v>
      </c>
      <c r="BB390" s="90">
        <v>0</v>
      </c>
      <c r="BC390" s="93" t="s">
        <v>102</v>
      </c>
      <c r="BD390" s="93" t="s">
        <v>102</v>
      </c>
      <c r="BE390" s="93" t="s">
        <v>102</v>
      </c>
      <c r="BF390" s="93" t="s">
        <v>102</v>
      </c>
      <c r="BG390" s="97" t="s">
        <v>108</v>
      </c>
      <c r="BH390" s="93" t="s">
        <v>108</v>
      </c>
      <c r="BI390" s="93" t="s">
        <v>102</v>
      </c>
      <c r="BJ390" s="93" t="s">
        <v>102</v>
      </c>
      <c r="BK390" s="93" t="s">
        <v>102</v>
      </c>
      <c r="BL390" s="93" t="s">
        <v>102</v>
      </c>
      <c r="BM390" s="93" t="s">
        <v>102</v>
      </c>
      <c r="BN390" s="93" t="s">
        <v>102</v>
      </c>
      <c r="BO390" s="93" t="s">
        <v>102</v>
      </c>
      <c r="BP390" s="96" t="s">
        <v>102</v>
      </c>
      <c r="BQ390" s="90">
        <v>0</v>
      </c>
      <c r="BR390" s="93" t="s">
        <v>102</v>
      </c>
      <c r="BS390" s="93" t="s">
        <v>102</v>
      </c>
      <c r="BT390" s="93" t="s">
        <v>102</v>
      </c>
      <c r="BU390" s="93" t="s">
        <v>102</v>
      </c>
      <c r="BV390" s="97" t="s">
        <v>108</v>
      </c>
      <c r="BW390" s="93" t="s">
        <v>108</v>
      </c>
      <c r="BX390" s="95" t="s">
        <v>102</v>
      </c>
      <c r="BY390" s="93" t="s">
        <v>102</v>
      </c>
      <c r="BZ390" s="93" t="s">
        <v>102</v>
      </c>
      <c r="CA390" s="93" t="s">
        <v>102</v>
      </c>
      <c r="CB390" s="93" t="s">
        <v>102</v>
      </c>
      <c r="CC390" s="93" t="s">
        <v>102</v>
      </c>
      <c r="CD390" s="93" t="s">
        <v>102</v>
      </c>
      <c r="CE390" s="193" t="s">
        <v>102</v>
      </c>
      <c r="CF390" s="194" t="s">
        <v>508</v>
      </c>
      <c r="CG390" s="195" t="s">
        <v>102</v>
      </c>
      <c r="CH390" s="101" t="e">
        <v>#N/A</v>
      </c>
      <c r="CI390" s="102" t="s">
        <v>580</v>
      </c>
      <c r="CJ390" s="196" t="s">
        <v>108</v>
      </c>
      <c r="CK390" s="104" t="s">
        <v>109</v>
      </c>
      <c r="CL390" s="105" t="s">
        <v>579</v>
      </c>
      <c r="CM390" s="83" t="s">
        <v>108</v>
      </c>
      <c r="CN390" s="106" t="s">
        <v>108</v>
      </c>
      <c r="CO390" s="197" t="s">
        <v>108</v>
      </c>
      <c r="CP390" s="107"/>
      <c r="CQ390" s="198" t="s">
        <v>474</v>
      </c>
      <c r="CR390" s="198" t="s">
        <v>474</v>
      </c>
      <c r="CS390" s="199" t="s">
        <v>616</v>
      </c>
      <c r="CT390" s="83" t="s">
        <v>109</v>
      </c>
      <c r="CU390" s="83" t="s">
        <v>109</v>
      </c>
      <c r="CV390" s="83">
        <v>89</v>
      </c>
      <c r="CW390" s="83" t="s">
        <v>112</v>
      </c>
      <c r="CX390" s="83">
        <v>89</v>
      </c>
      <c r="CY390" s="83" t="s">
        <v>6591</v>
      </c>
      <c r="CZ390" s="83">
        <v>511976.5</v>
      </c>
      <c r="DA390" s="83" t="s">
        <v>138</v>
      </c>
      <c r="DB390" s="83" t="s">
        <v>124</v>
      </c>
      <c r="DC390" s="83" t="s">
        <v>501</v>
      </c>
      <c r="DD390" s="83">
        <v>3003</v>
      </c>
      <c r="DE390" s="83" t="s">
        <v>582</v>
      </c>
      <c r="DF390" s="83" t="s">
        <v>145</v>
      </c>
      <c r="DG390" s="83" t="s">
        <v>501</v>
      </c>
      <c r="DH390" s="83" t="s">
        <v>582</v>
      </c>
      <c r="DI390" s="85">
        <v>43646</v>
      </c>
      <c r="DJ390" s="83" t="s">
        <v>584</v>
      </c>
      <c r="DK390" s="83" t="s">
        <v>102</v>
      </c>
      <c r="DL390" s="83" t="s">
        <v>482</v>
      </c>
      <c r="DM390" s="83">
        <v>0</v>
      </c>
      <c r="DN390" s="83" t="s">
        <v>238</v>
      </c>
      <c r="DO390" s="83">
        <v>1</v>
      </c>
      <c r="DP390" s="83">
        <v>3</v>
      </c>
      <c r="DQ390" s="83"/>
      <c r="DR390" s="83" t="s">
        <v>108</v>
      </c>
      <c r="DS390" s="83" t="s">
        <v>497</v>
      </c>
      <c r="DU390" s="215" t="s">
        <v>269</v>
      </c>
      <c r="DV390" s="136">
        <v>1</v>
      </c>
      <c r="DW390" s="136">
        <v>3</v>
      </c>
      <c r="DX390" s="215" t="s">
        <v>269</v>
      </c>
      <c r="DY390" s="215" t="s">
        <v>269</v>
      </c>
      <c r="DZ390" s="215" t="s">
        <v>269</v>
      </c>
      <c r="EA390" s="215" t="s">
        <v>269</v>
      </c>
      <c r="EB390" s="215" t="s">
        <v>269</v>
      </c>
      <c r="EC390" s="215" t="s">
        <v>269</v>
      </c>
      <c r="ED390" s="215" t="s">
        <v>269</v>
      </c>
      <c r="EE390" s="215" t="s">
        <v>269</v>
      </c>
    </row>
    <row r="391" spans="1:135" ht="28.8" x14ac:dyDescent="0.55000000000000004">
      <c r="A391" s="83" t="s">
        <v>130</v>
      </c>
      <c r="B391" s="136">
        <v>726079</v>
      </c>
      <c r="C391" t="s">
        <v>1038</v>
      </c>
      <c r="D391" s="83" t="s">
        <v>228</v>
      </c>
      <c r="E391" s="138">
        <v>243828246663</v>
      </c>
      <c r="F391" s="83" t="s">
        <v>114</v>
      </c>
      <c r="G391" s="85">
        <v>43634</v>
      </c>
      <c r="H391" s="83" t="s">
        <v>98</v>
      </c>
      <c r="I391" s="84" t="s">
        <v>618</v>
      </c>
      <c r="J391" s="207" t="s">
        <v>629</v>
      </c>
      <c r="K391" s="208" t="s">
        <v>634</v>
      </c>
      <c r="L391" s="83" t="s">
        <v>108</v>
      </c>
      <c r="M391" s="184">
        <v>27597</v>
      </c>
      <c r="N391" s="184"/>
      <c r="O391" s="85" t="s">
        <v>102</v>
      </c>
      <c r="P391" s="185">
        <v>43013</v>
      </c>
      <c r="Q391" s="186" t="s">
        <v>203</v>
      </c>
      <c r="R391" s="186"/>
      <c r="S391" s="186"/>
      <c r="T391" s="187"/>
      <c r="U391" s="188" t="s">
        <v>296</v>
      </c>
      <c r="V391" s="188" t="s">
        <v>205</v>
      </c>
      <c r="W391" s="189" t="s">
        <v>619</v>
      </c>
      <c r="X391" s="189" t="s">
        <v>107</v>
      </c>
      <c r="Y391" s="190" t="s">
        <v>614</v>
      </c>
      <c r="Z391" s="83">
        <v>700</v>
      </c>
      <c r="AA391" s="83" t="s">
        <v>193</v>
      </c>
      <c r="AB391" s="83" t="s">
        <v>181</v>
      </c>
      <c r="AC391" s="83" t="s">
        <v>102</v>
      </c>
      <c r="AD391" s="83" t="s">
        <v>6592</v>
      </c>
      <c r="AE391" s="83" t="s">
        <v>102</v>
      </c>
      <c r="AF391" s="83" t="s">
        <v>102</v>
      </c>
      <c r="AG391" s="83" t="s">
        <v>174</v>
      </c>
      <c r="AH391" s="83" t="s">
        <v>6581</v>
      </c>
      <c r="AI391" s="83" t="s">
        <v>104</v>
      </c>
      <c r="AJ391" s="83" t="s">
        <v>105</v>
      </c>
      <c r="AK391" s="191" t="s">
        <v>6592</v>
      </c>
      <c r="AL391" s="191" t="s">
        <v>102</v>
      </c>
      <c r="AM391" s="191" t="s">
        <v>102</v>
      </c>
      <c r="AN391" s="191" t="s">
        <v>174</v>
      </c>
      <c r="AO391" s="191" t="s">
        <v>6581</v>
      </c>
      <c r="AP391" s="191" t="s">
        <v>104</v>
      </c>
      <c r="AQ391" s="191" t="s">
        <v>105</v>
      </c>
      <c r="AR391" s="191" t="s">
        <v>106</v>
      </c>
      <c r="AS391" s="191" t="s">
        <v>6592</v>
      </c>
      <c r="AT391" s="191" t="s">
        <v>488</v>
      </c>
      <c r="AU391" s="191" t="s">
        <v>6593</v>
      </c>
      <c r="AV391" s="191" t="s">
        <v>104</v>
      </c>
      <c r="AW391" s="191" t="s">
        <v>204</v>
      </c>
      <c r="AX391" s="191"/>
      <c r="AY391" s="192" t="s">
        <v>454</v>
      </c>
      <c r="AZ391" s="192" t="s">
        <v>416</v>
      </c>
      <c r="BA391" s="91" t="s">
        <v>108</v>
      </c>
      <c r="BB391" s="90">
        <v>0</v>
      </c>
      <c r="BC391" s="93" t="s">
        <v>102</v>
      </c>
      <c r="BD391" s="93" t="s">
        <v>102</v>
      </c>
      <c r="BE391" s="93" t="s">
        <v>102</v>
      </c>
      <c r="BF391" s="93" t="s">
        <v>102</v>
      </c>
      <c r="BG391" s="97" t="s">
        <v>108</v>
      </c>
      <c r="BH391" s="93" t="s">
        <v>108</v>
      </c>
      <c r="BI391" s="93" t="s">
        <v>102</v>
      </c>
      <c r="BJ391" s="93" t="s">
        <v>102</v>
      </c>
      <c r="BK391" s="93" t="s">
        <v>102</v>
      </c>
      <c r="BL391" s="93" t="s">
        <v>102</v>
      </c>
      <c r="BM391" s="93" t="s">
        <v>102</v>
      </c>
      <c r="BN391" s="93" t="s">
        <v>102</v>
      </c>
      <c r="BO391" s="93" t="s">
        <v>102</v>
      </c>
      <c r="BP391" s="96" t="s">
        <v>102</v>
      </c>
      <c r="BQ391" s="90">
        <v>0</v>
      </c>
      <c r="BR391" s="93" t="s">
        <v>102</v>
      </c>
      <c r="BS391" s="93" t="s">
        <v>102</v>
      </c>
      <c r="BT391" s="93" t="s">
        <v>102</v>
      </c>
      <c r="BU391" s="93" t="s">
        <v>102</v>
      </c>
      <c r="BV391" s="97" t="s">
        <v>108</v>
      </c>
      <c r="BW391" s="93" t="s">
        <v>108</v>
      </c>
      <c r="BX391" s="95" t="s">
        <v>102</v>
      </c>
      <c r="BY391" s="93" t="s">
        <v>102</v>
      </c>
      <c r="BZ391" s="93" t="s">
        <v>102</v>
      </c>
      <c r="CA391" s="93" t="s">
        <v>102</v>
      </c>
      <c r="CB391" s="93" t="s">
        <v>102</v>
      </c>
      <c r="CC391" s="93" t="s">
        <v>102</v>
      </c>
      <c r="CD391" s="93" t="s">
        <v>102</v>
      </c>
      <c r="CE391" s="193" t="s">
        <v>102</v>
      </c>
      <c r="CF391" s="194" t="s">
        <v>436</v>
      </c>
      <c r="CG391" s="195" t="s">
        <v>6594</v>
      </c>
      <c r="CH391" s="101" t="s">
        <v>310</v>
      </c>
      <c r="CI391" s="102"/>
      <c r="CJ391" s="196" t="s">
        <v>6595</v>
      </c>
      <c r="CK391" s="104" t="s">
        <v>190</v>
      </c>
      <c r="CL391" s="105"/>
      <c r="CM391" s="83" t="s">
        <v>623</v>
      </c>
      <c r="CN391" s="106" t="s">
        <v>624</v>
      </c>
      <c r="CO391" s="197" t="s">
        <v>625</v>
      </c>
      <c r="CP391" s="107"/>
      <c r="CQ391" s="198" t="s">
        <v>474</v>
      </c>
      <c r="CR391" s="198" t="s">
        <v>474</v>
      </c>
      <c r="CS391" s="199"/>
      <c r="CT391" s="83" t="s">
        <v>109</v>
      </c>
      <c r="CU391" s="83" t="s">
        <v>109</v>
      </c>
      <c r="CV391" s="83">
        <v>64</v>
      </c>
      <c r="CW391" s="83" t="s">
        <v>139</v>
      </c>
      <c r="CX391" s="83">
        <v>64</v>
      </c>
      <c r="CY391" s="83" t="s">
        <v>108</v>
      </c>
      <c r="CZ391" s="83">
        <v>513296</v>
      </c>
      <c r="DA391" s="83" t="s">
        <v>581</v>
      </c>
      <c r="DB391" s="83" t="s">
        <v>152</v>
      </c>
      <c r="DC391" s="83" t="s">
        <v>500</v>
      </c>
      <c r="DD391" s="83">
        <v>8534</v>
      </c>
      <c r="DE391" s="83" t="s">
        <v>606</v>
      </c>
      <c r="DF391" s="83" t="s">
        <v>152</v>
      </c>
      <c r="DG391" s="83" t="s">
        <v>500</v>
      </c>
      <c r="DH391" s="83"/>
      <c r="DI391" s="85">
        <v>43646</v>
      </c>
      <c r="DJ391" s="83" t="s">
        <v>584</v>
      </c>
      <c r="DK391" s="83" t="s">
        <v>102</v>
      </c>
      <c r="DL391" s="83" t="s">
        <v>482</v>
      </c>
      <c r="DM391" s="83">
        <v>0</v>
      </c>
      <c r="DN391" s="83" t="s">
        <v>483</v>
      </c>
      <c r="DO391" s="83">
        <v>1</v>
      </c>
      <c r="DP391" s="83">
        <v>3</v>
      </c>
      <c r="DQ391" s="83"/>
      <c r="DR391" s="83" t="s">
        <v>108</v>
      </c>
      <c r="DS391" s="83" t="s">
        <v>497</v>
      </c>
      <c r="DU391" s="215" t="s">
        <v>269</v>
      </c>
      <c r="DV391" s="136">
        <v>1</v>
      </c>
      <c r="DW391" s="136">
        <v>3</v>
      </c>
      <c r="DX391" s="215" t="s">
        <v>269</v>
      </c>
      <c r="DY391" s="215" t="s">
        <v>269</v>
      </c>
      <c r="DZ391" s="215" t="s">
        <v>269</v>
      </c>
      <c r="EA391" s="215" t="s">
        <v>269</v>
      </c>
      <c r="EB391" s="215" t="s">
        <v>269</v>
      </c>
      <c r="EC391" s="215" t="s">
        <v>269</v>
      </c>
      <c r="ED391" s="215" t="s">
        <v>269</v>
      </c>
      <c r="EE391" s="215" t="s">
        <v>269</v>
      </c>
    </row>
    <row r="392" spans="1:135" ht="28.8" x14ac:dyDescent="0.55000000000000004">
      <c r="A392" s="83" t="s">
        <v>130</v>
      </c>
      <c r="B392" s="136">
        <v>481701</v>
      </c>
      <c r="C392" t="s">
        <v>1039</v>
      </c>
      <c r="D392" s="83" t="s">
        <v>228</v>
      </c>
      <c r="E392" s="138">
        <v>349250742816</v>
      </c>
      <c r="F392" s="83" t="s">
        <v>114</v>
      </c>
      <c r="G392" s="85">
        <v>43643</v>
      </c>
      <c r="H392" s="211" t="s">
        <v>98</v>
      </c>
      <c r="I392" s="84" t="s">
        <v>610</v>
      </c>
      <c r="J392" s="207" t="s">
        <v>627</v>
      </c>
      <c r="K392" s="208" t="s">
        <v>630</v>
      </c>
      <c r="L392" s="83" t="s">
        <v>108</v>
      </c>
      <c r="M392" s="184">
        <v>24508</v>
      </c>
      <c r="N392" s="184"/>
      <c r="O392" s="85" t="s">
        <v>102</v>
      </c>
      <c r="P392" s="185">
        <v>42491</v>
      </c>
      <c r="Q392" s="186" t="s">
        <v>203</v>
      </c>
      <c r="R392" s="186"/>
      <c r="S392" s="186"/>
      <c r="T392" s="187"/>
      <c r="U392" s="188" t="s">
        <v>296</v>
      </c>
      <c r="V392" s="188" t="s">
        <v>297</v>
      </c>
      <c r="W392" s="188" t="s">
        <v>297</v>
      </c>
      <c r="X392" s="189" t="s">
        <v>167</v>
      </c>
      <c r="Y392" s="190"/>
      <c r="Z392" s="83">
        <v>700</v>
      </c>
      <c r="AA392" s="83" t="s">
        <v>193</v>
      </c>
      <c r="AB392" s="83" t="s">
        <v>181</v>
      </c>
      <c r="AC392" s="83" t="s">
        <v>102</v>
      </c>
      <c r="AD392" s="83" t="s">
        <v>6596</v>
      </c>
      <c r="AE392" s="83" t="s">
        <v>102</v>
      </c>
      <c r="AF392" s="83" t="s">
        <v>102</v>
      </c>
      <c r="AG392" s="83" t="s">
        <v>119</v>
      </c>
      <c r="AH392" s="83" t="s">
        <v>6597</v>
      </c>
      <c r="AI392" s="83" t="s">
        <v>104</v>
      </c>
      <c r="AJ392" s="83" t="s">
        <v>105</v>
      </c>
      <c r="AK392" s="191" t="s">
        <v>6596</v>
      </c>
      <c r="AL392" s="191" t="s">
        <v>102</v>
      </c>
      <c r="AM392" s="191" t="s">
        <v>102</v>
      </c>
      <c r="AN392" s="191" t="s">
        <v>119</v>
      </c>
      <c r="AO392" s="191" t="s">
        <v>6597</v>
      </c>
      <c r="AP392" s="191" t="s">
        <v>104</v>
      </c>
      <c r="AQ392" s="191" t="s">
        <v>105</v>
      </c>
      <c r="AR392" s="191" t="s">
        <v>106</v>
      </c>
      <c r="AS392" s="191" t="s">
        <v>6596</v>
      </c>
      <c r="AT392" s="191" t="s">
        <v>485</v>
      </c>
      <c r="AU392" s="191" t="s">
        <v>6597</v>
      </c>
      <c r="AV392" s="191" t="s">
        <v>104</v>
      </c>
      <c r="AW392" s="191" t="s">
        <v>204</v>
      </c>
      <c r="AX392" s="191"/>
      <c r="AY392" s="192" t="s">
        <v>454</v>
      </c>
      <c r="AZ392" s="192" t="s">
        <v>416</v>
      </c>
      <c r="BA392" s="91" t="s">
        <v>108</v>
      </c>
      <c r="BB392" s="90">
        <v>0</v>
      </c>
      <c r="BC392" s="93" t="s">
        <v>102</v>
      </c>
      <c r="BD392" s="93" t="s">
        <v>102</v>
      </c>
      <c r="BE392" s="93" t="s">
        <v>102</v>
      </c>
      <c r="BF392" s="93" t="s">
        <v>102</v>
      </c>
      <c r="BG392" s="97" t="s">
        <v>108</v>
      </c>
      <c r="BH392" s="93" t="s">
        <v>108</v>
      </c>
      <c r="BI392" s="93" t="s">
        <v>102</v>
      </c>
      <c r="BJ392" s="93" t="s">
        <v>102</v>
      </c>
      <c r="BK392" s="93" t="s">
        <v>102</v>
      </c>
      <c r="BL392" s="93" t="s">
        <v>102</v>
      </c>
      <c r="BM392" s="93" t="s">
        <v>102</v>
      </c>
      <c r="BN392" s="93" t="s">
        <v>102</v>
      </c>
      <c r="BO392" s="93" t="s">
        <v>102</v>
      </c>
      <c r="BP392" s="96" t="s">
        <v>102</v>
      </c>
      <c r="BQ392" s="90">
        <v>0</v>
      </c>
      <c r="BR392" s="93" t="s">
        <v>102</v>
      </c>
      <c r="BS392" s="93" t="s">
        <v>102</v>
      </c>
      <c r="BT392" s="93" t="s">
        <v>102</v>
      </c>
      <c r="BU392" s="93" t="s">
        <v>102</v>
      </c>
      <c r="BV392" s="97" t="s">
        <v>108</v>
      </c>
      <c r="BW392" s="93" t="s">
        <v>108</v>
      </c>
      <c r="BX392" s="95" t="s">
        <v>102</v>
      </c>
      <c r="BY392" s="93" t="s">
        <v>102</v>
      </c>
      <c r="BZ392" s="93" t="s">
        <v>102</v>
      </c>
      <c r="CA392" s="93" t="s">
        <v>102</v>
      </c>
      <c r="CB392" s="93" t="s">
        <v>102</v>
      </c>
      <c r="CC392" s="93" t="s">
        <v>102</v>
      </c>
      <c r="CD392" s="93" t="s">
        <v>102</v>
      </c>
      <c r="CE392" s="193" t="s">
        <v>102</v>
      </c>
      <c r="CF392" s="194" t="s">
        <v>436</v>
      </c>
      <c r="CG392" s="195" t="s">
        <v>6598</v>
      </c>
      <c r="CH392" s="101" t="s">
        <v>563</v>
      </c>
      <c r="CI392" s="102"/>
      <c r="CJ392" s="196" t="s">
        <v>577</v>
      </c>
      <c r="CK392" s="104" t="s">
        <v>190</v>
      </c>
      <c r="CL392" s="105"/>
      <c r="CM392" s="83" t="s">
        <v>578</v>
      </c>
      <c r="CN392" s="106" t="s">
        <v>108</v>
      </c>
      <c r="CO392" s="197" t="s">
        <v>566</v>
      </c>
      <c r="CP392" s="107"/>
      <c r="CQ392" s="198" t="s">
        <v>107</v>
      </c>
      <c r="CR392" s="198" t="s">
        <v>107</v>
      </c>
      <c r="CS392" s="199"/>
      <c r="CT392" s="83" t="s">
        <v>109</v>
      </c>
      <c r="CU392" s="83" t="s">
        <v>109</v>
      </c>
      <c r="CV392" s="83">
        <v>34</v>
      </c>
      <c r="CW392" s="83" t="s">
        <v>270</v>
      </c>
      <c r="CX392" s="83">
        <v>34</v>
      </c>
      <c r="CY392" s="83" t="s">
        <v>108</v>
      </c>
      <c r="CZ392" s="83">
        <v>514615.5</v>
      </c>
      <c r="DA392" s="83" t="s">
        <v>6599</v>
      </c>
      <c r="DB392" s="83" t="s">
        <v>118</v>
      </c>
      <c r="DC392" s="83" t="s">
        <v>108</v>
      </c>
      <c r="DD392" s="83">
        <v>4195</v>
      </c>
      <c r="DE392" s="83" t="s">
        <v>173</v>
      </c>
      <c r="DF392" s="83" t="s">
        <v>118</v>
      </c>
      <c r="DG392" s="83" t="s">
        <v>500</v>
      </c>
      <c r="DH392" s="83"/>
      <c r="DI392" s="85">
        <v>43646</v>
      </c>
      <c r="DJ392" s="83" t="s">
        <v>584</v>
      </c>
      <c r="DK392" s="83" t="s">
        <v>102</v>
      </c>
      <c r="DL392" s="83" t="s">
        <v>482</v>
      </c>
      <c r="DM392" s="83">
        <v>0</v>
      </c>
      <c r="DN392" s="83" t="s">
        <v>483</v>
      </c>
      <c r="DO392" s="83">
        <v>1</v>
      </c>
      <c r="DP392" s="83">
        <v>6</v>
      </c>
      <c r="DQ392" s="83"/>
      <c r="DR392" s="83" t="s">
        <v>108</v>
      </c>
      <c r="DS392" s="83" t="s">
        <v>497</v>
      </c>
      <c r="DU392" s="215" t="s">
        <v>269</v>
      </c>
      <c r="DV392" s="136">
        <v>1</v>
      </c>
      <c r="DW392" s="136">
        <v>3</v>
      </c>
      <c r="DX392" s="215" t="s">
        <v>269</v>
      </c>
      <c r="DY392" s="215" t="s">
        <v>269</v>
      </c>
      <c r="DZ392" s="215" t="s">
        <v>269</v>
      </c>
      <c r="EA392" s="215" t="s">
        <v>269</v>
      </c>
      <c r="EB392" s="215" t="s">
        <v>269</v>
      </c>
      <c r="EC392" s="215" t="s">
        <v>269</v>
      </c>
      <c r="ED392" s="215" t="s">
        <v>269</v>
      </c>
      <c r="EE392" s="215" t="s">
        <v>269</v>
      </c>
    </row>
    <row r="393" spans="1:135" ht="57.6" x14ac:dyDescent="0.55000000000000004">
      <c r="A393" s="83" t="s">
        <v>130</v>
      </c>
      <c r="B393" s="136">
        <v>751217</v>
      </c>
      <c r="C393" t="s">
        <v>1040</v>
      </c>
      <c r="D393" s="83" t="s">
        <v>228</v>
      </c>
      <c r="E393" s="138">
        <v>184987914411</v>
      </c>
      <c r="F393" s="83" t="s">
        <v>143</v>
      </c>
      <c r="G393" s="85">
        <v>43620</v>
      </c>
      <c r="H393" s="83" t="s">
        <v>98</v>
      </c>
      <c r="I393" s="84" t="s">
        <v>612</v>
      </c>
      <c r="J393" s="207" t="s">
        <v>628</v>
      </c>
      <c r="K393" s="208" t="s">
        <v>633</v>
      </c>
      <c r="L393" s="83" t="s">
        <v>108</v>
      </c>
      <c r="M393" s="184" t="s">
        <v>102</v>
      </c>
      <c r="N393" s="184" t="s">
        <v>556</v>
      </c>
      <c r="O393" s="85" t="s">
        <v>102</v>
      </c>
      <c r="P393" s="185">
        <v>42491</v>
      </c>
      <c r="Q393" s="186" t="s">
        <v>202</v>
      </c>
      <c r="R393" s="186" t="s">
        <v>613</v>
      </c>
      <c r="S393" s="186"/>
      <c r="T393" s="187"/>
      <c r="U393" s="188" t="s">
        <v>295</v>
      </c>
      <c r="V393" s="188" t="s">
        <v>205</v>
      </c>
      <c r="W393" s="188" t="s">
        <v>295</v>
      </c>
      <c r="X393" s="189" t="s">
        <v>107</v>
      </c>
      <c r="Y393" s="190" t="s">
        <v>614</v>
      </c>
      <c r="Z393" s="83">
        <v>700</v>
      </c>
      <c r="AA393" s="83" t="s">
        <v>193</v>
      </c>
      <c r="AB393" s="83" t="s">
        <v>181</v>
      </c>
      <c r="AC393" s="83" t="s">
        <v>102</v>
      </c>
      <c r="AD393" s="83" t="s">
        <v>6600</v>
      </c>
      <c r="AE393" s="83" t="s">
        <v>6601</v>
      </c>
      <c r="AF393" s="83" t="s">
        <v>102</v>
      </c>
      <c r="AG393" s="83" t="s">
        <v>175</v>
      </c>
      <c r="AH393" s="83" t="s">
        <v>6602</v>
      </c>
      <c r="AI393" s="83" t="s">
        <v>104</v>
      </c>
      <c r="AJ393" s="83" t="s">
        <v>105</v>
      </c>
      <c r="AK393" s="191" t="s">
        <v>6600</v>
      </c>
      <c r="AL393" s="191" t="s">
        <v>6601</v>
      </c>
      <c r="AM393" s="191" t="s">
        <v>102</v>
      </c>
      <c r="AN393" s="191" t="s">
        <v>175</v>
      </c>
      <c r="AO393" s="191" t="s">
        <v>6602</v>
      </c>
      <c r="AP393" s="191" t="s">
        <v>104</v>
      </c>
      <c r="AQ393" s="191" t="s">
        <v>105</v>
      </c>
      <c r="AR393" s="191" t="s">
        <v>106</v>
      </c>
      <c r="AS393" s="191"/>
      <c r="AT393" s="191"/>
      <c r="AU393" s="191"/>
      <c r="AV393" s="191"/>
      <c r="AW393" s="191"/>
      <c r="AX393" s="191" t="s">
        <v>575</v>
      </c>
      <c r="AY393" s="192" t="s">
        <v>454</v>
      </c>
      <c r="AZ393" s="192" t="s">
        <v>108</v>
      </c>
      <c r="BA393" s="91" t="s">
        <v>108</v>
      </c>
      <c r="BB393" s="90">
        <v>0</v>
      </c>
      <c r="BC393" s="93" t="s">
        <v>102</v>
      </c>
      <c r="BD393" s="93" t="s">
        <v>102</v>
      </c>
      <c r="BE393" s="93" t="s">
        <v>102</v>
      </c>
      <c r="BF393" s="93" t="s">
        <v>102</v>
      </c>
      <c r="BG393" s="97" t="s">
        <v>108</v>
      </c>
      <c r="BH393" s="93" t="s">
        <v>108</v>
      </c>
      <c r="BI393" s="93" t="s">
        <v>102</v>
      </c>
      <c r="BJ393" s="93" t="s">
        <v>102</v>
      </c>
      <c r="BK393" s="93" t="s">
        <v>102</v>
      </c>
      <c r="BL393" s="93" t="s">
        <v>102</v>
      </c>
      <c r="BM393" s="93" t="s">
        <v>102</v>
      </c>
      <c r="BN393" s="93" t="s">
        <v>102</v>
      </c>
      <c r="BO393" s="93" t="s">
        <v>102</v>
      </c>
      <c r="BP393" s="96" t="s">
        <v>102</v>
      </c>
      <c r="BQ393" s="90">
        <v>0</v>
      </c>
      <c r="BR393" s="93" t="s">
        <v>102</v>
      </c>
      <c r="BS393" s="93" t="s">
        <v>102</v>
      </c>
      <c r="BT393" s="93" t="s">
        <v>102</v>
      </c>
      <c r="BU393" s="93" t="s">
        <v>102</v>
      </c>
      <c r="BV393" s="97" t="s">
        <v>108</v>
      </c>
      <c r="BW393" s="93" t="s">
        <v>108</v>
      </c>
      <c r="BX393" s="95" t="s">
        <v>102</v>
      </c>
      <c r="BY393" s="93" t="s">
        <v>102</v>
      </c>
      <c r="BZ393" s="93" t="s">
        <v>102</v>
      </c>
      <c r="CA393" s="93" t="s">
        <v>102</v>
      </c>
      <c r="CB393" s="93" t="s">
        <v>102</v>
      </c>
      <c r="CC393" s="93" t="s">
        <v>102</v>
      </c>
      <c r="CD393" s="93" t="s">
        <v>102</v>
      </c>
      <c r="CE393" s="193" t="s">
        <v>102</v>
      </c>
      <c r="CF393" s="194" t="s">
        <v>508</v>
      </c>
      <c r="CG393" s="195" t="s">
        <v>102</v>
      </c>
      <c r="CH393" s="101" t="e">
        <v>#N/A</v>
      </c>
      <c r="CI393" s="102" t="s">
        <v>580</v>
      </c>
      <c r="CJ393" s="196" t="s">
        <v>108</v>
      </c>
      <c r="CK393" s="104" t="s">
        <v>109</v>
      </c>
      <c r="CL393" s="105" t="s">
        <v>579</v>
      </c>
      <c r="CM393" s="83" t="s">
        <v>108</v>
      </c>
      <c r="CN393" s="106" t="s">
        <v>108</v>
      </c>
      <c r="CO393" s="197" t="s">
        <v>108</v>
      </c>
      <c r="CP393" s="107"/>
      <c r="CQ393" s="198" t="s">
        <v>474</v>
      </c>
      <c r="CR393" s="198" t="s">
        <v>474</v>
      </c>
      <c r="CS393" s="199" t="s">
        <v>616</v>
      </c>
      <c r="CT393" s="83" t="s">
        <v>109</v>
      </c>
      <c r="CU393" s="83" t="s">
        <v>109</v>
      </c>
      <c r="CV393" s="83">
        <v>38</v>
      </c>
      <c r="CW393" s="83" t="s">
        <v>112</v>
      </c>
      <c r="CX393" s="83">
        <v>38</v>
      </c>
      <c r="CY393" s="83" t="s">
        <v>6603</v>
      </c>
      <c r="CZ393" s="83">
        <v>515935</v>
      </c>
      <c r="DA393" s="83" t="s">
        <v>138</v>
      </c>
      <c r="DB393" s="83" t="s">
        <v>124</v>
      </c>
      <c r="DC393" s="83" t="s">
        <v>501</v>
      </c>
      <c r="DD393" s="83">
        <v>4403</v>
      </c>
      <c r="DE393" s="83" t="s">
        <v>582</v>
      </c>
      <c r="DF393" s="83" t="s">
        <v>145</v>
      </c>
      <c r="DG393" s="83" t="s">
        <v>501</v>
      </c>
      <c r="DH393" s="83" t="s">
        <v>582</v>
      </c>
      <c r="DI393" s="85">
        <v>43646</v>
      </c>
      <c r="DJ393" s="83" t="s">
        <v>584</v>
      </c>
      <c r="DK393" s="83" t="s">
        <v>102</v>
      </c>
      <c r="DL393" s="83" t="s">
        <v>482</v>
      </c>
      <c r="DM393" s="83">
        <v>0</v>
      </c>
      <c r="DN393" s="83" t="s">
        <v>238</v>
      </c>
      <c r="DO393" s="83">
        <v>1</v>
      </c>
      <c r="DP393" s="83">
        <v>6</v>
      </c>
      <c r="DQ393" s="83"/>
      <c r="DR393" s="83" t="s">
        <v>108</v>
      </c>
      <c r="DS393" s="83" t="s">
        <v>497</v>
      </c>
      <c r="DU393" s="215" t="s">
        <v>269</v>
      </c>
      <c r="DV393" s="136">
        <v>1</v>
      </c>
      <c r="DW393" s="136">
        <v>3</v>
      </c>
      <c r="DX393" s="215" t="s">
        <v>269</v>
      </c>
      <c r="DY393" s="215" t="s">
        <v>269</v>
      </c>
      <c r="DZ393" s="215" t="s">
        <v>269</v>
      </c>
      <c r="EA393" s="215" t="s">
        <v>269</v>
      </c>
      <c r="EB393" s="215" t="s">
        <v>269</v>
      </c>
      <c r="EC393" s="215" t="s">
        <v>269</v>
      </c>
      <c r="ED393" s="215" t="s">
        <v>269</v>
      </c>
      <c r="EE393" s="215" t="s">
        <v>269</v>
      </c>
    </row>
    <row r="394" spans="1:135" ht="28.8" x14ac:dyDescent="0.55000000000000004">
      <c r="A394" s="83" t="s">
        <v>130</v>
      </c>
      <c r="B394" s="136">
        <v>623597</v>
      </c>
      <c r="C394" t="s">
        <v>1041</v>
      </c>
      <c r="D394" s="83" t="s">
        <v>228</v>
      </c>
      <c r="E394" s="138">
        <v>628788458536</v>
      </c>
      <c r="F394" s="83" t="s">
        <v>114</v>
      </c>
      <c r="G394" s="85">
        <v>43634</v>
      </c>
      <c r="H394" s="83" t="s">
        <v>98</v>
      </c>
      <c r="I394" s="84" t="s">
        <v>618</v>
      </c>
      <c r="J394" s="207" t="s">
        <v>629</v>
      </c>
      <c r="K394" s="208" t="s">
        <v>634</v>
      </c>
      <c r="L394" s="83" t="s">
        <v>108</v>
      </c>
      <c r="M394" s="184">
        <v>27598</v>
      </c>
      <c r="N394" s="184"/>
      <c r="O394" s="85" t="s">
        <v>102</v>
      </c>
      <c r="P394" s="185">
        <v>43013</v>
      </c>
      <c r="Q394" s="186" t="s">
        <v>203</v>
      </c>
      <c r="R394" s="186"/>
      <c r="S394" s="186"/>
      <c r="T394" s="187"/>
      <c r="U394" s="188" t="s">
        <v>296</v>
      </c>
      <c r="V394" s="188" t="s">
        <v>205</v>
      </c>
      <c r="W394" s="189" t="s">
        <v>619</v>
      </c>
      <c r="X394" s="189" t="s">
        <v>107</v>
      </c>
      <c r="Y394" s="190" t="s">
        <v>614</v>
      </c>
      <c r="Z394" s="83">
        <v>700</v>
      </c>
      <c r="AA394" s="83" t="s">
        <v>193</v>
      </c>
      <c r="AB394" s="83" t="s">
        <v>181</v>
      </c>
      <c r="AC394" s="83" t="s">
        <v>102</v>
      </c>
      <c r="AD394" s="83" t="s">
        <v>6604</v>
      </c>
      <c r="AE394" s="83" t="s">
        <v>102</v>
      </c>
      <c r="AF394" s="83" t="s">
        <v>102</v>
      </c>
      <c r="AG394" s="83" t="s">
        <v>174</v>
      </c>
      <c r="AH394" s="83" t="s">
        <v>6593</v>
      </c>
      <c r="AI394" s="83" t="s">
        <v>104</v>
      </c>
      <c r="AJ394" s="83" t="s">
        <v>105</v>
      </c>
      <c r="AK394" s="191" t="s">
        <v>6604</v>
      </c>
      <c r="AL394" s="191" t="s">
        <v>102</v>
      </c>
      <c r="AM394" s="191" t="s">
        <v>102</v>
      </c>
      <c r="AN394" s="191" t="s">
        <v>174</v>
      </c>
      <c r="AO394" s="191" t="s">
        <v>6593</v>
      </c>
      <c r="AP394" s="191" t="s">
        <v>104</v>
      </c>
      <c r="AQ394" s="191" t="s">
        <v>105</v>
      </c>
      <c r="AR394" s="191" t="s">
        <v>106</v>
      </c>
      <c r="AS394" s="191" t="s">
        <v>6604</v>
      </c>
      <c r="AT394" s="191" t="s">
        <v>488</v>
      </c>
      <c r="AU394" s="191" t="s">
        <v>6605</v>
      </c>
      <c r="AV394" s="191" t="s">
        <v>104</v>
      </c>
      <c r="AW394" s="191" t="s">
        <v>204</v>
      </c>
      <c r="AX394" s="191"/>
      <c r="AY394" s="192" t="s">
        <v>454</v>
      </c>
      <c r="AZ394" s="192" t="s">
        <v>416</v>
      </c>
      <c r="BA394" s="91" t="s">
        <v>108</v>
      </c>
      <c r="BB394" s="90">
        <v>0</v>
      </c>
      <c r="BC394" s="93" t="s">
        <v>102</v>
      </c>
      <c r="BD394" s="93" t="s">
        <v>102</v>
      </c>
      <c r="BE394" s="93" t="s">
        <v>102</v>
      </c>
      <c r="BF394" s="93" t="s">
        <v>102</v>
      </c>
      <c r="BG394" s="97" t="s">
        <v>108</v>
      </c>
      <c r="BH394" s="93" t="s">
        <v>108</v>
      </c>
      <c r="BI394" s="93" t="s">
        <v>102</v>
      </c>
      <c r="BJ394" s="93" t="s">
        <v>102</v>
      </c>
      <c r="BK394" s="93" t="s">
        <v>102</v>
      </c>
      <c r="BL394" s="93" t="s">
        <v>102</v>
      </c>
      <c r="BM394" s="93" t="s">
        <v>102</v>
      </c>
      <c r="BN394" s="93" t="s">
        <v>102</v>
      </c>
      <c r="BO394" s="93" t="s">
        <v>102</v>
      </c>
      <c r="BP394" s="96" t="s">
        <v>102</v>
      </c>
      <c r="BQ394" s="90">
        <v>0</v>
      </c>
      <c r="BR394" s="93" t="s">
        <v>102</v>
      </c>
      <c r="BS394" s="93" t="s">
        <v>102</v>
      </c>
      <c r="BT394" s="93" t="s">
        <v>102</v>
      </c>
      <c r="BU394" s="93" t="s">
        <v>102</v>
      </c>
      <c r="BV394" s="97" t="s">
        <v>108</v>
      </c>
      <c r="BW394" s="93" t="s">
        <v>108</v>
      </c>
      <c r="BX394" s="95" t="s">
        <v>102</v>
      </c>
      <c r="BY394" s="93" t="s">
        <v>102</v>
      </c>
      <c r="BZ394" s="93" t="s">
        <v>102</v>
      </c>
      <c r="CA394" s="93" t="s">
        <v>102</v>
      </c>
      <c r="CB394" s="93" t="s">
        <v>102</v>
      </c>
      <c r="CC394" s="93" t="s">
        <v>102</v>
      </c>
      <c r="CD394" s="93" t="s">
        <v>102</v>
      </c>
      <c r="CE394" s="193" t="s">
        <v>102</v>
      </c>
      <c r="CF394" s="194" t="s">
        <v>436</v>
      </c>
      <c r="CG394" s="195" t="s">
        <v>6606</v>
      </c>
      <c r="CH394" s="101" t="s">
        <v>310</v>
      </c>
      <c r="CI394" s="102"/>
      <c r="CJ394" s="196" t="s">
        <v>6607</v>
      </c>
      <c r="CK394" s="104" t="s">
        <v>190</v>
      </c>
      <c r="CL394" s="105"/>
      <c r="CM394" s="83" t="s">
        <v>623</v>
      </c>
      <c r="CN394" s="106" t="s">
        <v>624</v>
      </c>
      <c r="CO394" s="197" t="s">
        <v>625</v>
      </c>
      <c r="CP394" s="107"/>
      <c r="CQ394" s="198" t="s">
        <v>474</v>
      </c>
      <c r="CR394" s="198" t="s">
        <v>474</v>
      </c>
      <c r="CS394" s="199"/>
      <c r="CT394" s="83" t="s">
        <v>109</v>
      </c>
      <c r="CU394" s="83" t="s">
        <v>109</v>
      </c>
      <c r="CV394" s="83">
        <v>83</v>
      </c>
      <c r="CW394" s="83" t="s">
        <v>139</v>
      </c>
      <c r="CX394" s="83">
        <v>83</v>
      </c>
      <c r="CY394" s="83" t="s">
        <v>108</v>
      </c>
      <c r="CZ394" s="83">
        <v>517254.5</v>
      </c>
      <c r="DA394" s="83" t="s">
        <v>581</v>
      </c>
      <c r="DB394" s="83" t="s">
        <v>152</v>
      </c>
      <c r="DC394" s="83" t="s">
        <v>500</v>
      </c>
      <c r="DD394" s="83">
        <v>9451</v>
      </c>
      <c r="DE394" s="83" t="s">
        <v>606</v>
      </c>
      <c r="DF394" s="83" t="s">
        <v>152</v>
      </c>
      <c r="DG394" s="83" t="s">
        <v>500</v>
      </c>
      <c r="DH394" s="83"/>
      <c r="DI394" s="85">
        <v>43646</v>
      </c>
      <c r="DJ394" s="83" t="s">
        <v>584</v>
      </c>
      <c r="DK394" s="83" t="s">
        <v>102</v>
      </c>
      <c r="DL394" s="83" t="s">
        <v>482</v>
      </c>
      <c r="DM394" s="83">
        <v>0</v>
      </c>
      <c r="DN394" s="83" t="s">
        <v>483</v>
      </c>
      <c r="DO394" s="83">
        <v>1</v>
      </c>
      <c r="DP394" s="83">
        <v>6</v>
      </c>
      <c r="DQ394" s="83"/>
      <c r="DR394" s="83" t="s">
        <v>108</v>
      </c>
      <c r="DS394" s="83" t="s">
        <v>497</v>
      </c>
      <c r="DU394" s="215" t="s">
        <v>269</v>
      </c>
      <c r="DV394" s="136">
        <v>1</v>
      </c>
      <c r="DW394" s="136">
        <v>3</v>
      </c>
      <c r="DX394" s="215" t="s">
        <v>269</v>
      </c>
      <c r="DY394" s="215" t="s">
        <v>269</v>
      </c>
      <c r="DZ394" s="215" t="s">
        <v>269</v>
      </c>
      <c r="EA394" s="215" t="s">
        <v>269</v>
      </c>
      <c r="EB394" s="215" t="s">
        <v>269</v>
      </c>
      <c r="EC394" s="215" t="s">
        <v>269</v>
      </c>
      <c r="ED394" s="215" t="s">
        <v>269</v>
      </c>
      <c r="EE394" s="215" t="s">
        <v>269</v>
      </c>
    </row>
    <row r="395" spans="1:135" ht="28.8" x14ac:dyDescent="0.55000000000000004">
      <c r="A395" s="83" t="s">
        <v>130</v>
      </c>
      <c r="B395" s="136">
        <v>136413</v>
      </c>
      <c r="C395" t="s">
        <v>1042</v>
      </c>
      <c r="D395" s="83" t="s">
        <v>228</v>
      </c>
      <c r="E395" s="138">
        <v>362611550254</v>
      </c>
      <c r="F395" s="83" t="s">
        <v>114</v>
      </c>
      <c r="G395" s="85">
        <v>43643</v>
      </c>
      <c r="H395" s="211" t="s">
        <v>98</v>
      </c>
      <c r="I395" s="84" t="s">
        <v>610</v>
      </c>
      <c r="J395" s="207" t="s">
        <v>627</v>
      </c>
      <c r="K395" s="208" t="s">
        <v>630</v>
      </c>
      <c r="L395" s="83" t="s">
        <v>108</v>
      </c>
      <c r="M395" s="184">
        <v>24509</v>
      </c>
      <c r="N395" s="184"/>
      <c r="O395" s="85" t="s">
        <v>102</v>
      </c>
      <c r="P395" s="185">
        <v>42491</v>
      </c>
      <c r="Q395" s="186" t="s">
        <v>203</v>
      </c>
      <c r="R395" s="186"/>
      <c r="S395" s="186"/>
      <c r="T395" s="187"/>
      <c r="U395" s="188" t="s">
        <v>296</v>
      </c>
      <c r="V395" s="188" t="s">
        <v>297</v>
      </c>
      <c r="W395" s="188" t="s">
        <v>297</v>
      </c>
      <c r="X395" s="189" t="s">
        <v>167</v>
      </c>
      <c r="Y395" s="190"/>
      <c r="Z395" s="83">
        <v>700</v>
      </c>
      <c r="AA395" s="83" t="s">
        <v>193</v>
      </c>
      <c r="AB395" s="83" t="s">
        <v>181</v>
      </c>
      <c r="AC395" s="83" t="s">
        <v>102</v>
      </c>
      <c r="AD395" s="83" t="s">
        <v>6608</v>
      </c>
      <c r="AE395" s="83" t="s">
        <v>102</v>
      </c>
      <c r="AF395" s="83" t="s">
        <v>102</v>
      </c>
      <c r="AG395" s="83" t="s">
        <v>119</v>
      </c>
      <c r="AH395" s="83" t="s">
        <v>6609</v>
      </c>
      <c r="AI395" s="83" t="s">
        <v>104</v>
      </c>
      <c r="AJ395" s="83" t="s">
        <v>105</v>
      </c>
      <c r="AK395" s="191" t="s">
        <v>6608</v>
      </c>
      <c r="AL395" s="191" t="s">
        <v>102</v>
      </c>
      <c r="AM395" s="191" t="s">
        <v>102</v>
      </c>
      <c r="AN395" s="191" t="s">
        <v>119</v>
      </c>
      <c r="AO395" s="191" t="s">
        <v>6609</v>
      </c>
      <c r="AP395" s="191" t="s">
        <v>104</v>
      </c>
      <c r="AQ395" s="191" t="s">
        <v>105</v>
      </c>
      <c r="AR395" s="191" t="s">
        <v>106</v>
      </c>
      <c r="AS395" s="191" t="s">
        <v>6608</v>
      </c>
      <c r="AT395" s="191" t="s">
        <v>485</v>
      </c>
      <c r="AU395" s="191" t="s">
        <v>6609</v>
      </c>
      <c r="AV395" s="191" t="s">
        <v>104</v>
      </c>
      <c r="AW395" s="191" t="s">
        <v>204</v>
      </c>
      <c r="AX395" s="191"/>
      <c r="AY395" s="192" t="s">
        <v>454</v>
      </c>
      <c r="AZ395" s="192" t="s">
        <v>416</v>
      </c>
      <c r="BA395" s="91" t="s">
        <v>108</v>
      </c>
      <c r="BB395" s="90">
        <v>0</v>
      </c>
      <c r="BC395" s="93" t="s">
        <v>102</v>
      </c>
      <c r="BD395" s="93" t="s">
        <v>102</v>
      </c>
      <c r="BE395" s="93" t="s">
        <v>102</v>
      </c>
      <c r="BF395" s="93" t="s">
        <v>102</v>
      </c>
      <c r="BG395" s="97" t="s">
        <v>108</v>
      </c>
      <c r="BH395" s="93" t="s">
        <v>108</v>
      </c>
      <c r="BI395" s="93" t="s">
        <v>102</v>
      </c>
      <c r="BJ395" s="93" t="s">
        <v>102</v>
      </c>
      <c r="BK395" s="93" t="s">
        <v>102</v>
      </c>
      <c r="BL395" s="93" t="s">
        <v>102</v>
      </c>
      <c r="BM395" s="93" t="s">
        <v>102</v>
      </c>
      <c r="BN395" s="93" t="s">
        <v>102</v>
      </c>
      <c r="BO395" s="93" t="s">
        <v>102</v>
      </c>
      <c r="BP395" s="96" t="s">
        <v>102</v>
      </c>
      <c r="BQ395" s="90">
        <v>0</v>
      </c>
      <c r="BR395" s="93" t="s">
        <v>102</v>
      </c>
      <c r="BS395" s="93" t="s">
        <v>102</v>
      </c>
      <c r="BT395" s="93" t="s">
        <v>102</v>
      </c>
      <c r="BU395" s="93" t="s">
        <v>102</v>
      </c>
      <c r="BV395" s="97" t="s">
        <v>108</v>
      </c>
      <c r="BW395" s="93" t="s">
        <v>108</v>
      </c>
      <c r="BX395" s="95" t="s">
        <v>102</v>
      </c>
      <c r="BY395" s="93" t="s">
        <v>102</v>
      </c>
      <c r="BZ395" s="93" t="s">
        <v>102</v>
      </c>
      <c r="CA395" s="93" t="s">
        <v>102</v>
      </c>
      <c r="CB395" s="93" t="s">
        <v>102</v>
      </c>
      <c r="CC395" s="93" t="s">
        <v>102</v>
      </c>
      <c r="CD395" s="93" t="s">
        <v>102</v>
      </c>
      <c r="CE395" s="193" t="s">
        <v>102</v>
      </c>
      <c r="CF395" s="194" t="s">
        <v>436</v>
      </c>
      <c r="CG395" s="195" t="s">
        <v>6610</v>
      </c>
      <c r="CH395" s="101" t="s">
        <v>563</v>
      </c>
      <c r="CI395" s="102"/>
      <c r="CJ395" s="196" t="s">
        <v>577</v>
      </c>
      <c r="CK395" s="104" t="s">
        <v>190</v>
      </c>
      <c r="CL395" s="105"/>
      <c r="CM395" s="83" t="s">
        <v>578</v>
      </c>
      <c r="CN395" s="106" t="s">
        <v>108</v>
      </c>
      <c r="CO395" s="197" t="s">
        <v>566</v>
      </c>
      <c r="CP395" s="107"/>
      <c r="CQ395" s="198" t="s">
        <v>107</v>
      </c>
      <c r="CR395" s="198" t="s">
        <v>107</v>
      </c>
      <c r="CS395" s="199"/>
      <c r="CT395" s="83" t="s">
        <v>109</v>
      </c>
      <c r="CU395" s="83" t="s">
        <v>109</v>
      </c>
      <c r="CV395" s="83">
        <v>40</v>
      </c>
      <c r="CW395" s="83" t="s">
        <v>270</v>
      </c>
      <c r="CX395" s="83">
        <v>40</v>
      </c>
      <c r="CY395" s="83" t="s">
        <v>108</v>
      </c>
      <c r="CZ395" s="83">
        <v>518574</v>
      </c>
      <c r="DA395" s="83" t="s">
        <v>6611</v>
      </c>
      <c r="DB395" s="83" t="s">
        <v>118</v>
      </c>
      <c r="DC395" s="83" t="s">
        <v>108</v>
      </c>
      <c r="DD395" s="83">
        <v>4246</v>
      </c>
      <c r="DE395" s="83" t="s">
        <v>173</v>
      </c>
      <c r="DF395" s="83" t="s">
        <v>118</v>
      </c>
      <c r="DG395" s="83" t="s">
        <v>500</v>
      </c>
      <c r="DH395" s="83"/>
      <c r="DI395" s="85">
        <v>43646</v>
      </c>
      <c r="DJ395" s="83" t="s">
        <v>584</v>
      </c>
      <c r="DK395" s="83" t="s">
        <v>102</v>
      </c>
      <c r="DL395" s="83" t="s">
        <v>482</v>
      </c>
      <c r="DM395" s="83">
        <v>0</v>
      </c>
      <c r="DN395" s="83" t="s">
        <v>483</v>
      </c>
      <c r="DO395" s="83">
        <v>1</v>
      </c>
      <c r="DP395" s="83">
        <v>1</v>
      </c>
      <c r="DQ395" s="83"/>
      <c r="DR395" s="83" t="s">
        <v>108</v>
      </c>
      <c r="DS395" s="83" t="s">
        <v>497</v>
      </c>
      <c r="DU395" s="215" t="s">
        <v>269</v>
      </c>
      <c r="DV395" s="136">
        <v>1</v>
      </c>
      <c r="DW395" s="136">
        <v>3</v>
      </c>
      <c r="DX395" s="215" t="s">
        <v>269</v>
      </c>
      <c r="DY395" s="215" t="s">
        <v>269</v>
      </c>
      <c r="DZ395" s="215" t="s">
        <v>269</v>
      </c>
      <c r="EA395" s="215" t="s">
        <v>269</v>
      </c>
      <c r="EB395" s="215" t="s">
        <v>269</v>
      </c>
      <c r="EC395" s="215" t="s">
        <v>269</v>
      </c>
      <c r="ED395" s="215" t="s">
        <v>269</v>
      </c>
      <c r="EE395" s="215" t="s">
        <v>269</v>
      </c>
    </row>
    <row r="396" spans="1:135" ht="57.6" x14ac:dyDescent="0.55000000000000004">
      <c r="A396" s="83" t="s">
        <v>130</v>
      </c>
      <c r="B396" s="136">
        <v>629609</v>
      </c>
      <c r="C396" t="s">
        <v>1043</v>
      </c>
      <c r="D396" s="83" t="s">
        <v>228</v>
      </c>
      <c r="E396" s="138">
        <v>611259207767</v>
      </c>
      <c r="F396" s="83" t="s">
        <v>143</v>
      </c>
      <c r="G396" s="85">
        <v>43620</v>
      </c>
      <c r="H396" s="83" t="s">
        <v>98</v>
      </c>
      <c r="I396" s="84" t="s">
        <v>612</v>
      </c>
      <c r="J396" s="207" t="s">
        <v>628</v>
      </c>
      <c r="K396" s="208" t="s">
        <v>633</v>
      </c>
      <c r="L396" s="83" t="s">
        <v>108</v>
      </c>
      <c r="M396" s="184" t="s">
        <v>102</v>
      </c>
      <c r="N396" s="184" t="s">
        <v>556</v>
      </c>
      <c r="O396" s="85" t="s">
        <v>102</v>
      </c>
      <c r="P396" s="185">
        <v>42491</v>
      </c>
      <c r="Q396" s="186" t="s">
        <v>202</v>
      </c>
      <c r="R396" s="186" t="s">
        <v>613</v>
      </c>
      <c r="S396" s="186"/>
      <c r="T396" s="187"/>
      <c r="U396" s="188" t="s">
        <v>295</v>
      </c>
      <c r="V396" s="188" t="s">
        <v>205</v>
      </c>
      <c r="W396" s="188" t="s">
        <v>295</v>
      </c>
      <c r="X396" s="189" t="s">
        <v>107</v>
      </c>
      <c r="Y396" s="190" t="s">
        <v>614</v>
      </c>
      <c r="Z396" s="83">
        <v>700</v>
      </c>
      <c r="AA396" s="83" t="s">
        <v>193</v>
      </c>
      <c r="AB396" s="83" t="s">
        <v>181</v>
      </c>
      <c r="AC396" s="83" t="s">
        <v>102</v>
      </c>
      <c r="AD396" s="83" t="s">
        <v>6612</v>
      </c>
      <c r="AE396" s="83" t="s">
        <v>6613</v>
      </c>
      <c r="AF396" s="83" t="s">
        <v>102</v>
      </c>
      <c r="AG396" s="83" t="s">
        <v>175</v>
      </c>
      <c r="AH396" s="83" t="s">
        <v>6614</v>
      </c>
      <c r="AI396" s="83" t="s">
        <v>104</v>
      </c>
      <c r="AJ396" s="83" t="s">
        <v>105</v>
      </c>
      <c r="AK396" s="191" t="s">
        <v>6612</v>
      </c>
      <c r="AL396" s="191" t="s">
        <v>6613</v>
      </c>
      <c r="AM396" s="191" t="s">
        <v>102</v>
      </c>
      <c r="AN396" s="191" t="s">
        <v>175</v>
      </c>
      <c r="AO396" s="191" t="s">
        <v>6614</v>
      </c>
      <c r="AP396" s="191" t="s">
        <v>104</v>
      </c>
      <c r="AQ396" s="191" t="s">
        <v>105</v>
      </c>
      <c r="AR396" s="191" t="s">
        <v>106</v>
      </c>
      <c r="AS396" s="191"/>
      <c r="AT396" s="191"/>
      <c r="AU396" s="191"/>
      <c r="AV396" s="191"/>
      <c r="AW396" s="191"/>
      <c r="AX396" s="191" t="s">
        <v>575</v>
      </c>
      <c r="AY396" s="192" t="s">
        <v>454</v>
      </c>
      <c r="AZ396" s="192" t="s">
        <v>108</v>
      </c>
      <c r="BA396" s="91" t="s">
        <v>108</v>
      </c>
      <c r="BB396" s="90">
        <v>0</v>
      </c>
      <c r="BC396" s="93" t="s">
        <v>102</v>
      </c>
      <c r="BD396" s="93" t="s">
        <v>102</v>
      </c>
      <c r="BE396" s="93" t="s">
        <v>102</v>
      </c>
      <c r="BF396" s="93" t="s">
        <v>102</v>
      </c>
      <c r="BG396" s="97" t="s">
        <v>108</v>
      </c>
      <c r="BH396" s="93" t="s">
        <v>108</v>
      </c>
      <c r="BI396" s="93" t="s">
        <v>102</v>
      </c>
      <c r="BJ396" s="93" t="s">
        <v>102</v>
      </c>
      <c r="BK396" s="93" t="s">
        <v>102</v>
      </c>
      <c r="BL396" s="93" t="s">
        <v>102</v>
      </c>
      <c r="BM396" s="93" t="s">
        <v>102</v>
      </c>
      <c r="BN396" s="93" t="s">
        <v>102</v>
      </c>
      <c r="BO396" s="93" t="s">
        <v>102</v>
      </c>
      <c r="BP396" s="96" t="s">
        <v>102</v>
      </c>
      <c r="BQ396" s="90">
        <v>0</v>
      </c>
      <c r="BR396" s="93" t="s">
        <v>102</v>
      </c>
      <c r="BS396" s="93" t="s">
        <v>102</v>
      </c>
      <c r="BT396" s="93" t="s">
        <v>102</v>
      </c>
      <c r="BU396" s="93" t="s">
        <v>102</v>
      </c>
      <c r="BV396" s="97" t="s">
        <v>108</v>
      </c>
      <c r="BW396" s="93" t="s">
        <v>108</v>
      </c>
      <c r="BX396" s="95" t="s">
        <v>102</v>
      </c>
      <c r="BY396" s="93" t="s">
        <v>102</v>
      </c>
      <c r="BZ396" s="93" t="s">
        <v>102</v>
      </c>
      <c r="CA396" s="93" t="s">
        <v>102</v>
      </c>
      <c r="CB396" s="93" t="s">
        <v>102</v>
      </c>
      <c r="CC396" s="93" t="s">
        <v>102</v>
      </c>
      <c r="CD396" s="93" t="s">
        <v>102</v>
      </c>
      <c r="CE396" s="193" t="s">
        <v>102</v>
      </c>
      <c r="CF396" s="194" t="s">
        <v>508</v>
      </c>
      <c r="CG396" s="195" t="s">
        <v>102</v>
      </c>
      <c r="CH396" s="101" t="e">
        <v>#N/A</v>
      </c>
      <c r="CI396" s="102" t="s">
        <v>580</v>
      </c>
      <c r="CJ396" s="196" t="s">
        <v>108</v>
      </c>
      <c r="CK396" s="104" t="s">
        <v>109</v>
      </c>
      <c r="CL396" s="105" t="s">
        <v>579</v>
      </c>
      <c r="CM396" s="83" t="s">
        <v>108</v>
      </c>
      <c r="CN396" s="106" t="s">
        <v>108</v>
      </c>
      <c r="CO396" s="197" t="s">
        <v>108</v>
      </c>
      <c r="CP396" s="107"/>
      <c r="CQ396" s="198" t="s">
        <v>474</v>
      </c>
      <c r="CR396" s="198" t="s">
        <v>474</v>
      </c>
      <c r="CS396" s="199" t="s">
        <v>616</v>
      </c>
      <c r="CT396" s="83" t="s">
        <v>109</v>
      </c>
      <c r="CU396" s="83" t="s">
        <v>109</v>
      </c>
      <c r="CV396" s="83">
        <v>12</v>
      </c>
      <c r="CW396" s="83" t="s">
        <v>112</v>
      </c>
      <c r="CX396" s="83">
        <v>12</v>
      </c>
      <c r="CY396" s="83" t="s">
        <v>6615</v>
      </c>
      <c r="CZ396" s="83">
        <v>519893.5</v>
      </c>
      <c r="DA396" s="83" t="s">
        <v>138</v>
      </c>
      <c r="DB396" s="83" t="s">
        <v>124</v>
      </c>
      <c r="DC396" s="83" t="s">
        <v>501</v>
      </c>
      <c r="DD396" s="83">
        <v>6720</v>
      </c>
      <c r="DE396" s="83" t="s">
        <v>582</v>
      </c>
      <c r="DF396" s="83" t="s">
        <v>145</v>
      </c>
      <c r="DG396" s="83" t="s">
        <v>501</v>
      </c>
      <c r="DH396" s="83" t="s">
        <v>582</v>
      </c>
      <c r="DI396" s="85">
        <v>43646</v>
      </c>
      <c r="DJ396" s="83" t="s">
        <v>584</v>
      </c>
      <c r="DK396" s="83" t="s">
        <v>102</v>
      </c>
      <c r="DL396" s="83" t="s">
        <v>482</v>
      </c>
      <c r="DM396" s="83">
        <v>0</v>
      </c>
      <c r="DN396" s="83" t="s">
        <v>238</v>
      </c>
      <c r="DO396" s="83">
        <v>1</v>
      </c>
      <c r="DP396" s="83">
        <v>2</v>
      </c>
      <c r="DQ396" s="83"/>
      <c r="DR396" s="83" t="s">
        <v>108</v>
      </c>
      <c r="DS396" s="83" t="s">
        <v>497</v>
      </c>
      <c r="DU396" s="215" t="s">
        <v>269</v>
      </c>
      <c r="DV396" s="136">
        <v>1</v>
      </c>
      <c r="DW396" s="136">
        <v>3</v>
      </c>
      <c r="DX396" s="215" t="s">
        <v>269</v>
      </c>
      <c r="DY396" s="215" t="s">
        <v>269</v>
      </c>
      <c r="DZ396" s="215" t="s">
        <v>269</v>
      </c>
      <c r="EA396" s="215" t="s">
        <v>269</v>
      </c>
      <c r="EB396" s="215" t="s">
        <v>269</v>
      </c>
      <c r="EC396" s="215" t="s">
        <v>269</v>
      </c>
      <c r="ED396" s="215" t="s">
        <v>269</v>
      </c>
      <c r="EE396" s="215" t="s">
        <v>269</v>
      </c>
    </row>
    <row r="397" spans="1:135" ht="28.8" x14ac:dyDescent="0.55000000000000004">
      <c r="A397" s="83" t="s">
        <v>130</v>
      </c>
      <c r="B397" s="136">
        <v>117489</v>
      </c>
      <c r="C397" t="s">
        <v>899</v>
      </c>
      <c r="D397" s="83" t="s">
        <v>228</v>
      </c>
      <c r="E397" s="138">
        <v>931750092560</v>
      </c>
      <c r="F397" s="83" t="s">
        <v>114</v>
      </c>
      <c r="G397" s="85">
        <v>43634</v>
      </c>
      <c r="H397" s="83" t="s">
        <v>98</v>
      </c>
      <c r="I397" s="84" t="s">
        <v>618</v>
      </c>
      <c r="J397" s="207" t="s">
        <v>629</v>
      </c>
      <c r="K397" s="208" t="s">
        <v>634</v>
      </c>
      <c r="L397" s="83" t="s">
        <v>108</v>
      </c>
      <c r="M397" s="184">
        <v>27599</v>
      </c>
      <c r="N397" s="184"/>
      <c r="O397" s="85" t="s">
        <v>102</v>
      </c>
      <c r="P397" s="185">
        <v>43013</v>
      </c>
      <c r="Q397" s="186" t="s">
        <v>203</v>
      </c>
      <c r="R397" s="186"/>
      <c r="S397" s="186"/>
      <c r="T397" s="187"/>
      <c r="U397" s="188" t="s">
        <v>296</v>
      </c>
      <c r="V397" s="188" t="s">
        <v>205</v>
      </c>
      <c r="W397" s="189" t="s">
        <v>619</v>
      </c>
      <c r="X397" s="189" t="s">
        <v>107</v>
      </c>
      <c r="Y397" s="190" t="s">
        <v>614</v>
      </c>
      <c r="Z397" s="83">
        <v>700</v>
      </c>
      <c r="AA397" s="83" t="s">
        <v>193</v>
      </c>
      <c r="AB397" s="83" t="s">
        <v>181</v>
      </c>
      <c r="AC397" s="83" t="s">
        <v>102</v>
      </c>
      <c r="AD397" s="83" t="s">
        <v>6616</v>
      </c>
      <c r="AE397" s="83" t="s">
        <v>102</v>
      </c>
      <c r="AF397" s="83" t="s">
        <v>102</v>
      </c>
      <c r="AG397" s="83" t="s">
        <v>174</v>
      </c>
      <c r="AH397" s="83" t="s">
        <v>6605</v>
      </c>
      <c r="AI397" s="83" t="s">
        <v>104</v>
      </c>
      <c r="AJ397" s="83" t="s">
        <v>105</v>
      </c>
      <c r="AK397" s="191" t="s">
        <v>6616</v>
      </c>
      <c r="AL397" s="191" t="s">
        <v>102</v>
      </c>
      <c r="AM397" s="191" t="s">
        <v>102</v>
      </c>
      <c r="AN397" s="191" t="s">
        <v>174</v>
      </c>
      <c r="AO397" s="191" t="s">
        <v>6605</v>
      </c>
      <c r="AP397" s="191" t="s">
        <v>104</v>
      </c>
      <c r="AQ397" s="191" t="s">
        <v>105</v>
      </c>
      <c r="AR397" s="191" t="s">
        <v>106</v>
      </c>
      <c r="AS397" s="191" t="s">
        <v>6616</v>
      </c>
      <c r="AT397" s="191" t="s">
        <v>488</v>
      </c>
      <c r="AU397" s="191" t="s">
        <v>6617</v>
      </c>
      <c r="AV397" s="191" t="s">
        <v>104</v>
      </c>
      <c r="AW397" s="191" t="s">
        <v>204</v>
      </c>
      <c r="AX397" s="191"/>
      <c r="AY397" s="192" t="s">
        <v>454</v>
      </c>
      <c r="AZ397" s="192" t="s">
        <v>416</v>
      </c>
      <c r="BA397" s="91" t="s">
        <v>108</v>
      </c>
      <c r="BB397" s="90">
        <v>0</v>
      </c>
      <c r="BC397" s="93" t="s">
        <v>102</v>
      </c>
      <c r="BD397" s="93" t="s">
        <v>102</v>
      </c>
      <c r="BE397" s="93" t="s">
        <v>102</v>
      </c>
      <c r="BF397" s="93" t="s">
        <v>102</v>
      </c>
      <c r="BG397" s="97" t="s">
        <v>108</v>
      </c>
      <c r="BH397" s="93" t="s">
        <v>108</v>
      </c>
      <c r="BI397" s="93" t="s">
        <v>102</v>
      </c>
      <c r="BJ397" s="93" t="s">
        <v>102</v>
      </c>
      <c r="BK397" s="93" t="s">
        <v>102</v>
      </c>
      <c r="BL397" s="93" t="s">
        <v>102</v>
      </c>
      <c r="BM397" s="93" t="s">
        <v>102</v>
      </c>
      <c r="BN397" s="93" t="s">
        <v>102</v>
      </c>
      <c r="BO397" s="93" t="s">
        <v>102</v>
      </c>
      <c r="BP397" s="96" t="s">
        <v>102</v>
      </c>
      <c r="BQ397" s="90">
        <v>0</v>
      </c>
      <c r="BR397" s="93" t="s">
        <v>102</v>
      </c>
      <c r="BS397" s="93" t="s">
        <v>102</v>
      </c>
      <c r="BT397" s="93" t="s">
        <v>102</v>
      </c>
      <c r="BU397" s="93" t="s">
        <v>102</v>
      </c>
      <c r="BV397" s="97" t="s">
        <v>108</v>
      </c>
      <c r="BW397" s="93" t="s">
        <v>108</v>
      </c>
      <c r="BX397" s="95" t="s">
        <v>102</v>
      </c>
      <c r="BY397" s="93" t="s">
        <v>102</v>
      </c>
      <c r="BZ397" s="93" t="s">
        <v>102</v>
      </c>
      <c r="CA397" s="93" t="s">
        <v>102</v>
      </c>
      <c r="CB397" s="93" t="s">
        <v>102</v>
      </c>
      <c r="CC397" s="93" t="s">
        <v>102</v>
      </c>
      <c r="CD397" s="93" t="s">
        <v>102</v>
      </c>
      <c r="CE397" s="193" t="s">
        <v>102</v>
      </c>
      <c r="CF397" s="194" t="s">
        <v>436</v>
      </c>
      <c r="CG397" s="195" t="s">
        <v>6618</v>
      </c>
      <c r="CH397" s="101" t="s">
        <v>310</v>
      </c>
      <c r="CI397" s="102"/>
      <c r="CJ397" s="196" t="s">
        <v>6619</v>
      </c>
      <c r="CK397" s="104" t="s">
        <v>190</v>
      </c>
      <c r="CL397" s="105"/>
      <c r="CM397" s="83" t="s">
        <v>623</v>
      </c>
      <c r="CN397" s="106" t="s">
        <v>624</v>
      </c>
      <c r="CO397" s="197" t="s">
        <v>625</v>
      </c>
      <c r="CP397" s="107"/>
      <c r="CQ397" s="198" t="s">
        <v>474</v>
      </c>
      <c r="CR397" s="198" t="s">
        <v>474</v>
      </c>
      <c r="CS397" s="199"/>
      <c r="CT397" s="83" t="s">
        <v>109</v>
      </c>
      <c r="CU397" s="83" t="s">
        <v>109</v>
      </c>
      <c r="CV397" s="83">
        <v>77</v>
      </c>
      <c r="CW397" s="83" t="s">
        <v>139</v>
      </c>
      <c r="CX397" s="83">
        <v>77</v>
      </c>
      <c r="CY397" s="83" t="s">
        <v>108</v>
      </c>
      <c r="CZ397" s="83">
        <v>521213</v>
      </c>
      <c r="DA397" s="83" t="s">
        <v>581</v>
      </c>
      <c r="DB397" s="83" t="s">
        <v>152</v>
      </c>
      <c r="DC397" s="83" t="s">
        <v>500</v>
      </c>
      <c r="DD397" s="83">
        <v>3958</v>
      </c>
      <c r="DE397" s="83" t="s">
        <v>606</v>
      </c>
      <c r="DF397" s="83" t="s">
        <v>152</v>
      </c>
      <c r="DG397" s="83" t="s">
        <v>500</v>
      </c>
      <c r="DH397" s="83"/>
      <c r="DI397" s="85">
        <v>43646</v>
      </c>
      <c r="DJ397" s="83" t="s">
        <v>584</v>
      </c>
      <c r="DK397" s="83" t="s">
        <v>102</v>
      </c>
      <c r="DL397" s="83" t="s">
        <v>482</v>
      </c>
      <c r="DM397" s="83">
        <v>0</v>
      </c>
      <c r="DN397" s="83" t="s">
        <v>483</v>
      </c>
      <c r="DO397" s="83">
        <v>1</v>
      </c>
      <c r="DP397" s="83">
        <v>4</v>
      </c>
      <c r="DQ397" s="83"/>
      <c r="DR397" s="83" t="s">
        <v>108</v>
      </c>
      <c r="DS397" s="83" t="s">
        <v>497</v>
      </c>
      <c r="DU397" s="215" t="s">
        <v>269</v>
      </c>
      <c r="DV397" s="136">
        <v>1</v>
      </c>
      <c r="DW397" s="136">
        <v>3</v>
      </c>
      <c r="DX397" s="215" t="s">
        <v>269</v>
      </c>
      <c r="DY397" s="215" t="s">
        <v>269</v>
      </c>
      <c r="DZ397" s="215" t="s">
        <v>269</v>
      </c>
      <c r="EA397" s="215" t="s">
        <v>269</v>
      </c>
      <c r="EB397" s="215" t="s">
        <v>269</v>
      </c>
      <c r="EC397" s="215" t="s">
        <v>269</v>
      </c>
      <c r="ED397" s="215" t="s">
        <v>269</v>
      </c>
      <c r="EE397" s="215" t="s">
        <v>269</v>
      </c>
    </row>
    <row r="398" spans="1:135" ht="28.8" x14ac:dyDescent="0.55000000000000004">
      <c r="A398" s="83" t="s">
        <v>130</v>
      </c>
      <c r="B398" s="136">
        <v>885011</v>
      </c>
      <c r="C398" t="s">
        <v>1044</v>
      </c>
      <c r="D398" s="83" t="s">
        <v>228</v>
      </c>
      <c r="E398" s="138">
        <v>283375965005</v>
      </c>
      <c r="F398" s="83" t="s">
        <v>114</v>
      </c>
      <c r="G398" s="85">
        <v>43643</v>
      </c>
      <c r="H398" s="211" t="s">
        <v>98</v>
      </c>
      <c r="I398" s="84" t="s">
        <v>610</v>
      </c>
      <c r="J398" s="207" t="s">
        <v>627</v>
      </c>
      <c r="K398" s="208" t="s">
        <v>630</v>
      </c>
      <c r="L398" s="83" t="s">
        <v>108</v>
      </c>
      <c r="M398" s="184">
        <v>24510</v>
      </c>
      <c r="N398" s="184"/>
      <c r="O398" s="85" t="s">
        <v>102</v>
      </c>
      <c r="P398" s="185">
        <v>42491</v>
      </c>
      <c r="Q398" s="186" t="s">
        <v>203</v>
      </c>
      <c r="R398" s="186"/>
      <c r="S398" s="186"/>
      <c r="T398" s="187"/>
      <c r="U398" s="188" t="s">
        <v>296</v>
      </c>
      <c r="V398" s="188" t="s">
        <v>297</v>
      </c>
      <c r="W398" s="188" t="s">
        <v>297</v>
      </c>
      <c r="X398" s="189" t="s">
        <v>167</v>
      </c>
      <c r="Y398" s="190"/>
      <c r="Z398" s="83">
        <v>700</v>
      </c>
      <c r="AA398" s="83" t="s">
        <v>193</v>
      </c>
      <c r="AB398" s="83" t="s">
        <v>181</v>
      </c>
      <c r="AC398" s="83" t="s">
        <v>102</v>
      </c>
      <c r="AD398" s="83" t="s">
        <v>6620</v>
      </c>
      <c r="AE398" s="83" t="s">
        <v>102</v>
      </c>
      <c r="AF398" s="83" t="s">
        <v>102</v>
      </c>
      <c r="AG398" s="83" t="s">
        <v>119</v>
      </c>
      <c r="AH398" s="83" t="s">
        <v>6621</v>
      </c>
      <c r="AI398" s="83" t="s">
        <v>104</v>
      </c>
      <c r="AJ398" s="83" t="s">
        <v>105</v>
      </c>
      <c r="AK398" s="191" t="s">
        <v>6620</v>
      </c>
      <c r="AL398" s="191" t="s">
        <v>102</v>
      </c>
      <c r="AM398" s="191" t="s">
        <v>102</v>
      </c>
      <c r="AN398" s="191" t="s">
        <v>119</v>
      </c>
      <c r="AO398" s="191" t="s">
        <v>6621</v>
      </c>
      <c r="AP398" s="191" t="s">
        <v>104</v>
      </c>
      <c r="AQ398" s="191" t="s">
        <v>105</v>
      </c>
      <c r="AR398" s="191" t="s">
        <v>106</v>
      </c>
      <c r="AS398" s="191" t="s">
        <v>6620</v>
      </c>
      <c r="AT398" s="191" t="s">
        <v>485</v>
      </c>
      <c r="AU398" s="191" t="s">
        <v>6621</v>
      </c>
      <c r="AV398" s="191" t="s">
        <v>104</v>
      </c>
      <c r="AW398" s="191" t="s">
        <v>204</v>
      </c>
      <c r="AX398" s="191"/>
      <c r="AY398" s="192" t="s">
        <v>454</v>
      </c>
      <c r="AZ398" s="192" t="s">
        <v>416</v>
      </c>
      <c r="BA398" s="91" t="s">
        <v>108</v>
      </c>
      <c r="BB398" s="90">
        <v>0</v>
      </c>
      <c r="BC398" s="93" t="s">
        <v>102</v>
      </c>
      <c r="BD398" s="93" t="s">
        <v>102</v>
      </c>
      <c r="BE398" s="93" t="s">
        <v>102</v>
      </c>
      <c r="BF398" s="93" t="s">
        <v>102</v>
      </c>
      <c r="BG398" s="97" t="s">
        <v>108</v>
      </c>
      <c r="BH398" s="93" t="s">
        <v>108</v>
      </c>
      <c r="BI398" s="93" t="s">
        <v>102</v>
      </c>
      <c r="BJ398" s="93" t="s">
        <v>102</v>
      </c>
      <c r="BK398" s="93" t="s">
        <v>102</v>
      </c>
      <c r="BL398" s="93" t="s">
        <v>102</v>
      </c>
      <c r="BM398" s="93" t="s">
        <v>102</v>
      </c>
      <c r="BN398" s="93" t="s">
        <v>102</v>
      </c>
      <c r="BO398" s="93" t="s">
        <v>102</v>
      </c>
      <c r="BP398" s="96" t="s">
        <v>102</v>
      </c>
      <c r="BQ398" s="90">
        <v>0</v>
      </c>
      <c r="BR398" s="93" t="s">
        <v>102</v>
      </c>
      <c r="BS398" s="93" t="s">
        <v>102</v>
      </c>
      <c r="BT398" s="93" t="s">
        <v>102</v>
      </c>
      <c r="BU398" s="93" t="s">
        <v>102</v>
      </c>
      <c r="BV398" s="97" t="s">
        <v>108</v>
      </c>
      <c r="BW398" s="93" t="s">
        <v>108</v>
      </c>
      <c r="BX398" s="95" t="s">
        <v>102</v>
      </c>
      <c r="BY398" s="93" t="s">
        <v>102</v>
      </c>
      <c r="BZ398" s="93" t="s">
        <v>102</v>
      </c>
      <c r="CA398" s="93" t="s">
        <v>102</v>
      </c>
      <c r="CB398" s="93" t="s">
        <v>102</v>
      </c>
      <c r="CC398" s="93" t="s">
        <v>102</v>
      </c>
      <c r="CD398" s="93" t="s">
        <v>102</v>
      </c>
      <c r="CE398" s="193" t="s">
        <v>102</v>
      </c>
      <c r="CF398" s="194" t="s">
        <v>436</v>
      </c>
      <c r="CG398" s="195" t="s">
        <v>6622</v>
      </c>
      <c r="CH398" s="101" t="s">
        <v>563</v>
      </c>
      <c r="CI398" s="102"/>
      <c r="CJ398" s="196" t="s">
        <v>577</v>
      </c>
      <c r="CK398" s="104" t="s">
        <v>190</v>
      </c>
      <c r="CL398" s="105"/>
      <c r="CM398" s="83" t="s">
        <v>578</v>
      </c>
      <c r="CN398" s="106" t="s">
        <v>108</v>
      </c>
      <c r="CO398" s="197" t="s">
        <v>566</v>
      </c>
      <c r="CP398" s="107"/>
      <c r="CQ398" s="198" t="s">
        <v>107</v>
      </c>
      <c r="CR398" s="198" t="s">
        <v>107</v>
      </c>
      <c r="CS398" s="199"/>
      <c r="CT398" s="83" t="s">
        <v>109</v>
      </c>
      <c r="CU398" s="83" t="s">
        <v>109</v>
      </c>
      <c r="CV398" s="83">
        <v>5</v>
      </c>
      <c r="CW398" s="83" t="s">
        <v>270</v>
      </c>
      <c r="CX398" s="83">
        <v>5</v>
      </c>
      <c r="CY398" s="83" t="s">
        <v>108</v>
      </c>
      <c r="CZ398" s="83">
        <v>522532.5</v>
      </c>
      <c r="DA398" s="83" t="s">
        <v>6623</v>
      </c>
      <c r="DB398" s="83" t="s">
        <v>118</v>
      </c>
      <c r="DC398" s="83" t="s">
        <v>108</v>
      </c>
      <c r="DD398" s="83">
        <v>6124</v>
      </c>
      <c r="DE398" s="83" t="s">
        <v>173</v>
      </c>
      <c r="DF398" s="83" t="s">
        <v>118</v>
      </c>
      <c r="DG398" s="83" t="s">
        <v>500</v>
      </c>
      <c r="DH398" s="83"/>
      <c r="DI398" s="85">
        <v>43646</v>
      </c>
      <c r="DJ398" s="83" t="s">
        <v>584</v>
      </c>
      <c r="DK398" s="83" t="s">
        <v>102</v>
      </c>
      <c r="DL398" s="83" t="s">
        <v>482</v>
      </c>
      <c r="DM398" s="83">
        <v>0</v>
      </c>
      <c r="DN398" s="83" t="s">
        <v>483</v>
      </c>
      <c r="DO398" s="83">
        <v>1</v>
      </c>
      <c r="DP398" s="83">
        <v>4</v>
      </c>
      <c r="DQ398" s="83"/>
      <c r="DR398" s="83" t="s">
        <v>108</v>
      </c>
      <c r="DS398" s="83" t="s">
        <v>497</v>
      </c>
      <c r="DU398" s="215" t="s">
        <v>269</v>
      </c>
      <c r="DV398" s="136">
        <v>1</v>
      </c>
      <c r="DW398" s="136">
        <v>3</v>
      </c>
      <c r="DX398" s="215" t="s">
        <v>269</v>
      </c>
      <c r="DY398" s="215" t="s">
        <v>269</v>
      </c>
      <c r="DZ398" s="215" t="s">
        <v>269</v>
      </c>
      <c r="EA398" s="215" t="s">
        <v>269</v>
      </c>
      <c r="EB398" s="215" t="s">
        <v>269</v>
      </c>
      <c r="EC398" s="215" t="s">
        <v>269</v>
      </c>
      <c r="ED398" s="215" t="s">
        <v>269</v>
      </c>
      <c r="EE398" s="215" t="s">
        <v>269</v>
      </c>
    </row>
    <row r="399" spans="1:135" ht="57.6" x14ac:dyDescent="0.55000000000000004">
      <c r="A399" s="83" t="s">
        <v>130</v>
      </c>
      <c r="B399" s="136">
        <v>765881</v>
      </c>
      <c r="C399" t="s">
        <v>1045</v>
      </c>
      <c r="D399" s="83" t="s">
        <v>228</v>
      </c>
      <c r="E399" s="138">
        <v>900406395073</v>
      </c>
      <c r="F399" s="83" t="s">
        <v>143</v>
      </c>
      <c r="G399" s="85">
        <v>43620</v>
      </c>
      <c r="H399" s="83" t="s">
        <v>98</v>
      </c>
      <c r="I399" s="84" t="s">
        <v>612</v>
      </c>
      <c r="J399" s="207" t="s">
        <v>628</v>
      </c>
      <c r="K399" s="208" t="s">
        <v>633</v>
      </c>
      <c r="L399" s="83" t="s">
        <v>108</v>
      </c>
      <c r="M399" s="184" t="s">
        <v>102</v>
      </c>
      <c r="N399" s="184" t="s">
        <v>556</v>
      </c>
      <c r="O399" s="85" t="s">
        <v>102</v>
      </c>
      <c r="P399" s="185">
        <v>42491</v>
      </c>
      <c r="Q399" s="186" t="s">
        <v>202</v>
      </c>
      <c r="R399" s="186" t="s">
        <v>613</v>
      </c>
      <c r="S399" s="186"/>
      <c r="T399" s="187"/>
      <c r="U399" s="188" t="s">
        <v>295</v>
      </c>
      <c r="V399" s="188" t="s">
        <v>205</v>
      </c>
      <c r="W399" s="188" t="s">
        <v>295</v>
      </c>
      <c r="X399" s="189" t="s">
        <v>107</v>
      </c>
      <c r="Y399" s="190" t="s">
        <v>614</v>
      </c>
      <c r="Z399" s="83">
        <v>700</v>
      </c>
      <c r="AA399" s="83" t="s">
        <v>193</v>
      </c>
      <c r="AB399" s="83" t="s">
        <v>181</v>
      </c>
      <c r="AC399" s="83" t="s">
        <v>102</v>
      </c>
      <c r="AD399" s="83" t="s">
        <v>6624</v>
      </c>
      <c r="AE399" s="83" t="s">
        <v>6625</v>
      </c>
      <c r="AF399" s="83" t="s">
        <v>102</v>
      </c>
      <c r="AG399" s="83" t="s">
        <v>175</v>
      </c>
      <c r="AH399" s="83" t="s">
        <v>6626</v>
      </c>
      <c r="AI399" s="83" t="s">
        <v>104</v>
      </c>
      <c r="AJ399" s="83" t="s">
        <v>105</v>
      </c>
      <c r="AK399" s="191" t="s">
        <v>6624</v>
      </c>
      <c r="AL399" s="191" t="s">
        <v>6625</v>
      </c>
      <c r="AM399" s="191" t="s">
        <v>102</v>
      </c>
      <c r="AN399" s="191" t="s">
        <v>175</v>
      </c>
      <c r="AO399" s="191" t="s">
        <v>6626</v>
      </c>
      <c r="AP399" s="191" t="s">
        <v>104</v>
      </c>
      <c r="AQ399" s="191" t="s">
        <v>105</v>
      </c>
      <c r="AR399" s="191" t="s">
        <v>106</v>
      </c>
      <c r="AS399" s="191"/>
      <c r="AT399" s="191"/>
      <c r="AU399" s="191"/>
      <c r="AV399" s="191"/>
      <c r="AW399" s="191"/>
      <c r="AX399" s="191" t="s">
        <v>575</v>
      </c>
      <c r="AY399" s="192" t="s">
        <v>454</v>
      </c>
      <c r="AZ399" s="192" t="s">
        <v>108</v>
      </c>
      <c r="BA399" s="91" t="s">
        <v>108</v>
      </c>
      <c r="BB399" s="90">
        <v>0</v>
      </c>
      <c r="BC399" s="93" t="s">
        <v>102</v>
      </c>
      <c r="BD399" s="93" t="s">
        <v>102</v>
      </c>
      <c r="BE399" s="93" t="s">
        <v>102</v>
      </c>
      <c r="BF399" s="93" t="s">
        <v>102</v>
      </c>
      <c r="BG399" s="97" t="s">
        <v>108</v>
      </c>
      <c r="BH399" s="93" t="s">
        <v>108</v>
      </c>
      <c r="BI399" s="93" t="s">
        <v>102</v>
      </c>
      <c r="BJ399" s="93" t="s">
        <v>102</v>
      </c>
      <c r="BK399" s="93" t="s">
        <v>102</v>
      </c>
      <c r="BL399" s="93" t="s">
        <v>102</v>
      </c>
      <c r="BM399" s="93" t="s">
        <v>102</v>
      </c>
      <c r="BN399" s="93" t="s">
        <v>102</v>
      </c>
      <c r="BO399" s="93" t="s">
        <v>102</v>
      </c>
      <c r="BP399" s="96" t="s">
        <v>102</v>
      </c>
      <c r="BQ399" s="90">
        <v>0</v>
      </c>
      <c r="BR399" s="93" t="s">
        <v>102</v>
      </c>
      <c r="BS399" s="93" t="s">
        <v>102</v>
      </c>
      <c r="BT399" s="93" t="s">
        <v>102</v>
      </c>
      <c r="BU399" s="93" t="s">
        <v>102</v>
      </c>
      <c r="BV399" s="97" t="s">
        <v>108</v>
      </c>
      <c r="BW399" s="93" t="s">
        <v>108</v>
      </c>
      <c r="BX399" s="95" t="s">
        <v>102</v>
      </c>
      <c r="BY399" s="93" t="s">
        <v>102</v>
      </c>
      <c r="BZ399" s="93" t="s">
        <v>102</v>
      </c>
      <c r="CA399" s="93" t="s">
        <v>102</v>
      </c>
      <c r="CB399" s="93" t="s">
        <v>102</v>
      </c>
      <c r="CC399" s="93" t="s">
        <v>102</v>
      </c>
      <c r="CD399" s="93" t="s">
        <v>102</v>
      </c>
      <c r="CE399" s="193" t="s">
        <v>102</v>
      </c>
      <c r="CF399" s="194" t="s">
        <v>508</v>
      </c>
      <c r="CG399" s="195" t="s">
        <v>102</v>
      </c>
      <c r="CH399" s="101" t="e">
        <v>#N/A</v>
      </c>
      <c r="CI399" s="102" t="s">
        <v>580</v>
      </c>
      <c r="CJ399" s="196" t="s">
        <v>108</v>
      </c>
      <c r="CK399" s="104" t="s">
        <v>109</v>
      </c>
      <c r="CL399" s="105" t="s">
        <v>579</v>
      </c>
      <c r="CM399" s="83" t="s">
        <v>108</v>
      </c>
      <c r="CN399" s="106" t="s">
        <v>108</v>
      </c>
      <c r="CO399" s="197" t="s">
        <v>108</v>
      </c>
      <c r="CP399" s="107"/>
      <c r="CQ399" s="198" t="s">
        <v>474</v>
      </c>
      <c r="CR399" s="198" t="s">
        <v>474</v>
      </c>
      <c r="CS399" s="199" t="s">
        <v>616</v>
      </c>
      <c r="CT399" s="83" t="s">
        <v>109</v>
      </c>
      <c r="CU399" s="83" t="s">
        <v>109</v>
      </c>
      <c r="CV399" s="83">
        <v>15</v>
      </c>
      <c r="CW399" s="83" t="s">
        <v>112</v>
      </c>
      <c r="CX399" s="83">
        <v>15</v>
      </c>
      <c r="CY399" s="83" t="s">
        <v>6627</v>
      </c>
      <c r="CZ399" s="83">
        <v>523852</v>
      </c>
      <c r="DA399" s="83" t="s">
        <v>138</v>
      </c>
      <c r="DB399" s="83" t="s">
        <v>124</v>
      </c>
      <c r="DC399" s="83" t="s">
        <v>501</v>
      </c>
      <c r="DD399" s="83">
        <v>1457</v>
      </c>
      <c r="DE399" s="83" t="s">
        <v>582</v>
      </c>
      <c r="DF399" s="83" t="s">
        <v>145</v>
      </c>
      <c r="DG399" s="83" t="s">
        <v>501</v>
      </c>
      <c r="DH399" s="83" t="s">
        <v>582</v>
      </c>
      <c r="DI399" s="85">
        <v>43646</v>
      </c>
      <c r="DJ399" s="83" t="s">
        <v>584</v>
      </c>
      <c r="DK399" s="83" t="s">
        <v>102</v>
      </c>
      <c r="DL399" s="83" t="s">
        <v>482</v>
      </c>
      <c r="DM399" s="83">
        <v>0</v>
      </c>
      <c r="DN399" s="83" t="s">
        <v>238</v>
      </c>
      <c r="DO399" s="83">
        <v>1</v>
      </c>
      <c r="DP399" s="83">
        <v>4</v>
      </c>
      <c r="DQ399" s="83"/>
      <c r="DR399" s="83" t="s">
        <v>108</v>
      </c>
      <c r="DS399" s="83" t="s">
        <v>497</v>
      </c>
      <c r="DU399" s="215" t="s">
        <v>269</v>
      </c>
      <c r="DV399" s="136">
        <v>1</v>
      </c>
      <c r="DW399" s="136">
        <v>3</v>
      </c>
      <c r="DX399" s="215" t="s">
        <v>269</v>
      </c>
      <c r="DY399" s="215" t="s">
        <v>269</v>
      </c>
      <c r="DZ399" s="215" t="s">
        <v>269</v>
      </c>
      <c r="EA399" s="215" t="s">
        <v>269</v>
      </c>
      <c r="EB399" s="215" t="s">
        <v>269</v>
      </c>
      <c r="EC399" s="215" t="s">
        <v>269</v>
      </c>
      <c r="ED399" s="215" t="s">
        <v>269</v>
      </c>
      <c r="EE399" s="215" t="s">
        <v>269</v>
      </c>
    </row>
    <row r="400" spans="1:135" ht="28.8" x14ac:dyDescent="0.55000000000000004">
      <c r="A400" s="83" t="s">
        <v>130</v>
      </c>
      <c r="B400" s="136">
        <v>896427</v>
      </c>
      <c r="C400" t="s">
        <v>1046</v>
      </c>
      <c r="D400" s="83" t="s">
        <v>228</v>
      </c>
      <c r="E400" s="138">
        <v>419715969440</v>
      </c>
      <c r="F400" s="83" t="s">
        <v>114</v>
      </c>
      <c r="G400" s="85">
        <v>43634</v>
      </c>
      <c r="H400" s="83" t="s">
        <v>98</v>
      </c>
      <c r="I400" s="84" t="s">
        <v>618</v>
      </c>
      <c r="J400" s="207" t="s">
        <v>629</v>
      </c>
      <c r="K400" s="208" t="s">
        <v>634</v>
      </c>
      <c r="L400" s="83" t="s">
        <v>108</v>
      </c>
      <c r="M400" s="184">
        <v>27600</v>
      </c>
      <c r="N400" s="184"/>
      <c r="O400" s="85" t="s">
        <v>102</v>
      </c>
      <c r="P400" s="185">
        <v>43013</v>
      </c>
      <c r="Q400" s="186" t="s">
        <v>203</v>
      </c>
      <c r="R400" s="186"/>
      <c r="S400" s="186"/>
      <c r="T400" s="187"/>
      <c r="U400" s="188" t="s">
        <v>296</v>
      </c>
      <c r="V400" s="188" t="s">
        <v>205</v>
      </c>
      <c r="W400" s="189" t="s">
        <v>619</v>
      </c>
      <c r="X400" s="189" t="s">
        <v>107</v>
      </c>
      <c r="Y400" s="190" t="s">
        <v>614</v>
      </c>
      <c r="Z400" s="83">
        <v>700</v>
      </c>
      <c r="AA400" s="83" t="s">
        <v>193</v>
      </c>
      <c r="AB400" s="83" t="s">
        <v>181</v>
      </c>
      <c r="AC400" s="83" t="s">
        <v>102</v>
      </c>
      <c r="AD400" s="83" t="s">
        <v>6628</v>
      </c>
      <c r="AE400" s="83" t="s">
        <v>102</v>
      </c>
      <c r="AF400" s="83" t="s">
        <v>102</v>
      </c>
      <c r="AG400" s="83" t="s">
        <v>174</v>
      </c>
      <c r="AH400" s="83" t="s">
        <v>6617</v>
      </c>
      <c r="AI400" s="83" t="s">
        <v>104</v>
      </c>
      <c r="AJ400" s="83" t="s">
        <v>105</v>
      </c>
      <c r="AK400" s="191" t="s">
        <v>6628</v>
      </c>
      <c r="AL400" s="191" t="s">
        <v>102</v>
      </c>
      <c r="AM400" s="191" t="s">
        <v>102</v>
      </c>
      <c r="AN400" s="191" t="s">
        <v>174</v>
      </c>
      <c r="AO400" s="191" t="s">
        <v>6617</v>
      </c>
      <c r="AP400" s="191" t="s">
        <v>104</v>
      </c>
      <c r="AQ400" s="191" t="s">
        <v>105</v>
      </c>
      <c r="AR400" s="191" t="s">
        <v>106</v>
      </c>
      <c r="AS400" s="191" t="s">
        <v>6628</v>
      </c>
      <c r="AT400" s="191" t="s">
        <v>488</v>
      </c>
      <c r="AU400" s="191" t="s">
        <v>6629</v>
      </c>
      <c r="AV400" s="191" t="s">
        <v>104</v>
      </c>
      <c r="AW400" s="191" t="s">
        <v>204</v>
      </c>
      <c r="AX400" s="191"/>
      <c r="AY400" s="192" t="s">
        <v>454</v>
      </c>
      <c r="AZ400" s="192" t="s">
        <v>416</v>
      </c>
      <c r="BA400" s="91" t="s">
        <v>108</v>
      </c>
      <c r="BB400" s="90">
        <v>0</v>
      </c>
      <c r="BC400" s="93" t="s">
        <v>102</v>
      </c>
      <c r="BD400" s="93" t="s">
        <v>102</v>
      </c>
      <c r="BE400" s="93" t="s">
        <v>102</v>
      </c>
      <c r="BF400" s="93" t="s">
        <v>102</v>
      </c>
      <c r="BG400" s="97" t="s">
        <v>108</v>
      </c>
      <c r="BH400" s="93" t="s">
        <v>108</v>
      </c>
      <c r="BI400" s="93" t="s">
        <v>102</v>
      </c>
      <c r="BJ400" s="93" t="s">
        <v>102</v>
      </c>
      <c r="BK400" s="93" t="s">
        <v>102</v>
      </c>
      <c r="BL400" s="93" t="s">
        <v>102</v>
      </c>
      <c r="BM400" s="93" t="s">
        <v>102</v>
      </c>
      <c r="BN400" s="93" t="s">
        <v>102</v>
      </c>
      <c r="BO400" s="93" t="s">
        <v>102</v>
      </c>
      <c r="BP400" s="96" t="s">
        <v>102</v>
      </c>
      <c r="BQ400" s="90">
        <v>0</v>
      </c>
      <c r="BR400" s="93" t="s">
        <v>102</v>
      </c>
      <c r="BS400" s="93" t="s">
        <v>102</v>
      </c>
      <c r="BT400" s="93" t="s">
        <v>102</v>
      </c>
      <c r="BU400" s="93" t="s">
        <v>102</v>
      </c>
      <c r="BV400" s="97" t="s">
        <v>108</v>
      </c>
      <c r="BW400" s="93" t="s">
        <v>108</v>
      </c>
      <c r="BX400" s="95" t="s">
        <v>102</v>
      </c>
      <c r="BY400" s="93" t="s">
        <v>102</v>
      </c>
      <c r="BZ400" s="93" t="s">
        <v>102</v>
      </c>
      <c r="CA400" s="93" t="s">
        <v>102</v>
      </c>
      <c r="CB400" s="93" t="s">
        <v>102</v>
      </c>
      <c r="CC400" s="93" t="s">
        <v>102</v>
      </c>
      <c r="CD400" s="93" t="s">
        <v>102</v>
      </c>
      <c r="CE400" s="193" t="s">
        <v>102</v>
      </c>
      <c r="CF400" s="194" t="s">
        <v>436</v>
      </c>
      <c r="CG400" s="195" t="s">
        <v>6630</v>
      </c>
      <c r="CH400" s="101" t="s">
        <v>310</v>
      </c>
      <c r="CI400" s="102"/>
      <c r="CJ400" s="196" t="s">
        <v>6631</v>
      </c>
      <c r="CK400" s="104" t="s">
        <v>190</v>
      </c>
      <c r="CL400" s="105"/>
      <c r="CM400" s="83" t="s">
        <v>623</v>
      </c>
      <c r="CN400" s="106" t="s">
        <v>624</v>
      </c>
      <c r="CO400" s="197" t="s">
        <v>625</v>
      </c>
      <c r="CP400" s="107"/>
      <c r="CQ400" s="198" t="s">
        <v>474</v>
      </c>
      <c r="CR400" s="198" t="s">
        <v>474</v>
      </c>
      <c r="CS400" s="199"/>
      <c r="CT400" s="83" t="s">
        <v>109</v>
      </c>
      <c r="CU400" s="83" t="s">
        <v>109</v>
      </c>
      <c r="CV400" s="83">
        <v>26</v>
      </c>
      <c r="CW400" s="83" t="s">
        <v>139</v>
      </c>
      <c r="CX400" s="83">
        <v>26</v>
      </c>
      <c r="CY400" s="83" t="s">
        <v>108</v>
      </c>
      <c r="CZ400" s="83">
        <v>525171.5</v>
      </c>
      <c r="DA400" s="83" t="s">
        <v>581</v>
      </c>
      <c r="DB400" s="83" t="s">
        <v>152</v>
      </c>
      <c r="DC400" s="83" t="s">
        <v>500</v>
      </c>
      <c r="DD400" s="83">
        <v>1164</v>
      </c>
      <c r="DE400" s="83" t="s">
        <v>606</v>
      </c>
      <c r="DF400" s="83" t="s">
        <v>152</v>
      </c>
      <c r="DG400" s="83" t="s">
        <v>500</v>
      </c>
      <c r="DH400" s="83"/>
      <c r="DI400" s="85">
        <v>43646</v>
      </c>
      <c r="DJ400" s="83" t="s">
        <v>584</v>
      </c>
      <c r="DK400" s="83" t="s">
        <v>102</v>
      </c>
      <c r="DL400" s="83" t="s">
        <v>482</v>
      </c>
      <c r="DM400" s="83">
        <v>0</v>
      </c>
      <c r="DN400" s="83" t="s">
        <v>483</v>
      </c>
      <c r="DO400" s="83">
        <v>1</v>
      </c>
      <c r="DP400" s="83">
        <v>2</v>
      </c>
      <c r="DQ400" s="83"/>
      <c r="DR400" s="83" t="s">
        <v>108</v>
      </c>
      <c r="DS400" s="83" t="s">
        <v>497</v>
      </c>
      <c r="DU400" s="215" t="s">
        <v>269</v>
      </c>
      <c r="DV400" s="136">
        <v>1</v>
      </c>
      <c r="DW400" s="136">
        <v>3</v>
      </c>
      <c r="DX400" s="215" t="s">
        <v>269</v>
      </c>
      <c r="DY400" s="215" t="s">
        <v>269</v>
      </c>
      <c r="DZ400" s="215" t="s">
        <v>269</v>
      </c>
      <c r="EA400" s="215" t="s">
        <v>269</v>
      </c>
      <c r="EB400" s="215" t="s">
        <v>269</v>
      </c>
      <c r="EC400" s="215" t="s">
        <v>269</v>
      </c>
      <c r="ED400" s="215" t="s">
        <v>269</v>
      </c>
      <c r="EE400" s="215" t="s">
        <v>269</v>
      </c>
    </row>
    <row r="401" spans="1:135" ht="28.8" x14ac:dyDescent="0.55000000000000004">
      <c r="A401" s="83" t="s">
        <v>130</v>
      </c>
      <c r="B401" s="136">
        <v>987034</v>
      </c>
      <c r="C401" t="s">
        <v>1047</v>
      </c>
      <c r="D401" s="83" t="s">
        <v>228</v>
      </c>
      <c r="E401" s="138">
        <v>836214912398</v>
      </c>
      <c r="F401" s="83" t="s">
        <v>114</v>
      </c>
      <c r="G401" s="85">
        <v>43643</v>
      </c>
      <c r="H401" s="211" t="s">
        <v>98</v>
      </c>
      <c r="I401" s="84" t="s">
        <v>610</v>
      </c>
      <c r="J401" s="207" t="s">
        <v>627</v>
      </c>
      <c r="K401" s="208" t="s">
        <v>630</v>
      </c>
      <c r="L401" s="83" t="s">
        <v>108</v>
      </c>
      <c r="M401" s="184">
        <v>24511</v>
      </c>
      <c r="N401" s="184"/>
      <c r="O401" s="85" t="s">
        <v>102</v>
      </c>
      <c r="P401" s="185">
        <v>42491</v>
      </c>
      <c r="Q401" s="186" t="s">
        <v>203</v>
      </c>
      <c r="R401" s="186"/>
      <c r="S401" s="186"/>
      <c r="T401" s="187"/>
      <c r="U401" s="188" t="s">
        <v>296</v>
      </c>
      <c r="V401" s="188" t="s">
        <v>297</v>
      </c>
      <c r="W401" s="188" t="s">
        <v>297</v>
      </c>
      <c r="X401" s="189" t="s">
        <v>167</v>
      </c>
      <c r="Y401" s="190"/>
      <c r="Z401" s="83">
        <v>700</v>
      </c>
      <c r="AA401" s="83" t="s">
        <v>193</v>
      </c>
      <c r="AB401" s="83" t="s">
        <v>181</v>
      </c>
      <c r="AC401" s="83" t="s">
        <v>102</v>
      </c>
      <c r="AD401" s="83" t="s">
        <v>6632</v>
      </c>
      <c r="AE401" s="83" t="s">
        <v>102</v>
      </c>
      <c r="AF401" s="83" t="s">
        <v>102</v>
      </c>
      <c r="AG401" s="83" t="s">
        <v>119</v>
      </c>
      <c r="AH401" s="83" t="s">
        <v>6633</v>
      </c>
      <c r="AI401" s="83" t="s">
        <v>104</v>
      </c>
      <c r="AJ401" s="83" t="s">
        <v>105</v>
      </c>
      <c r="AK401" s="191" t="s">
        <v>6632</v>
      </c>
      <c r="AL401" s="191" t="s">
        <v>102</v>
      </c>
      <c r="AM401" s="191" t="s">
        <v>102</v>
      </c>
      <c r="AN401" s="191" t="s">
        <v>119</v>
      </c>
      <c r="AO401" s="191" t="s">
        <v>6633</v>
      </c>
      <c r="AP401" s="191" t="s">
        <v>104</v>
      </c>
      <c r="AQ401" s="191" t="s">
        <v>105</v>
      </c>
      <c r="AR401" s="191" t="s">
        <v>106</v>
      </c>
      <c r="AS401" s="191" t="s">
        <v>6632</v>
      </c>
      <c r="AT401" s="191" t="s">
        <v>485</v>
      </c>
      <c r="AU401" s="191" t="s">
        <v>6633</v>
      </c>
      <c r="AV401" s="191" t="s">
        <v>104</v>
      </c>
      <c r="AW401" s="191" t="s">
        <v>204</v>
      </c>
      <c r="AX401" s="191"/>
      <c r="AY401" s="192" t="s">
        <v>454</v>
      </c>
      <c r="AZ401" s="192" t="s">
        <v>416</v>
      </c>
      <c r="BA401" s="91" t="s">
        <v>108</v>
      </c>
      <c r="BB401" s="90">
        <v>0</v>
      </c>
      <c r="BC401" s="93" t="s">
        <v>102</v>
      </c>
      <c r="BD401" s="93" t="s">
        <v>102</v>
      </c>
      <c r="BE401" s="93" t="s">
        <v>102</v>
      </c>
      <c r="BF401" s="93" t="s">
        <v>102</v>
      </c>
      <c r="BG401" s="97" t="s">
        <v>108</v>
      </c>
      <c r="BH401" s="93" t="s">
        <v>108</v>
      </c>
      <c r="BI401" s="93" t="s">
        <v>102</v>
      </c>
      <c r="BJ401" s="93" t="s">
        <v>102</v>
      </c>
      <c r="BK401" s="93" t="s">
        <v>102</v>
      </c>
      <c r="BL401" s="93" t="s">
        <v>102</v>
      </c>
      <c r="BM401" s="93" t="s">
        <v>102</v>
      </c>
      <c r="BN401" s="93" t="s">
        <v>102</v>
      </c>
      <c r="BO401" s="93" t="s">
        <v>102</v>
      </c>
      <c r="BP401" s="96" t="s">
        <v>102</v>
      </c>
      <c r="BQ401" s="90">
        <v>0</v>
      </c>
      <c r="BR401" s="93" t="s">
        <v>102</v>
      </c>
      <c r="BS401" s="93" t="s">
        <v>102</v>
      </c>
      <c r="BT401" s="93" t="s">
        <v>102</v>
      </c>
      <c r="BU401" s="93" t="s">
        <v>102</v>
      </c>
      <c r="BV401" s="97" t="s">
        <v>108</v>
      </c>
      <c r="BW401" s="93" t="s">
        <v>108</v>
      </c>
      <c r="BX401" s="95" t="s">
        <v>102</v>
      </c>
      <c r="BY401" s="93" t="s">
        <v>102</v>
      </c>
      <c r="BZ401" s="93" t="s">
        <v>102</v>
      </c>
      <c r="CA401" s="93" t="s">
        <v>102</v>
      </c>
      <c r="CB401" s="93" t="s">
        <v>102</v>
      </c>
      <c r="CC401" s="93" t="s">
        <v>102</v>
      </c>
      <c r="CD401" s="93" t="s">
        <v>102</v>
      </c>
      <c r="CE401" s="193" t="s">
        <v>102</v>
      </c>
      <c r="CF401" s="194" t="s">
        <v>436</v>
      </c>
      <c r="CG401" s="195" t="s">
        <v>6634</v>
      </c>
      <c r="CH401" s="101" t="s">
        <v>563</v>
      </c>
      <c r="CI401" s="102"/>
      <c r="CJ401" s="196" t="s">
        <v>577</v>
      </c>
      <c r="CK401" s="104" t="s">
        <v>190</v>
      </c>
      <c r="CL401" s="105"/>
      <c r="CM401" s="83" t="s">
        <v>578</v>
      </c>
      <c r="CN401" s="106" t="s">
        <v>108</v>
      </c>
      <c r="CO401" s="197" t="s">
        <v>566</v>
      </c>
      <c r="CP401" s="107"/>
      <c r="CQ401" s="198" t="s">
        <v>107</v>
      </c>
      <c r="CR401" s="198" t="s">
        <v>107</v>
      </c>
      <c r="CS401" s="199"/>
      <c r="CT401" s="83" t="s">
        <v>109</v>
      </c>
      <c r="CU401" s="83" t="s">
        <v>109</v>
      </c>
      <c r="CV401" s="83">
        <v>96</v>
      </c>
      <c r="CW401" s="83" t="s">
        <v>270</v>
      </c>
      <c r="CX401" s="83">
        <v>96</v>
      </c>
      <c r="CY401" s="83" t="s">
        <v>108</v>
      </c>
      <c r="CZ401" s="83">
        <v>526491</v>
      </c>
      <c r="DA401" s="83" t="s">
        <v>6635</v>
      </c>
      <c r="DB401" s="83" t="s">
        <v>118</v>
      </c>
      <c r="DC401" s="83" t="s">
        <v>108</v>
      </c>
      <c r="DD401" s="83">
        <v>9186</v>
      </c>
      <c r="DE401" s="83" t="s">
        <v>173</v>
      </c>
      <c r="DF401" s="83" t="s">
        <v>118</v>
      </c>
      <c r="DG401" s="83" t="s">
        <v>500</v>
      </c>
      <c r="DH401" s="83"/>
      <c r="DI401" s="85">
        <v>43646</v>
      </c>
      <c r="DJ401" s="83" t="s">
        <v>584</v>
      </c>
      <c r="DK401" s="83" t="s">
        <v>102</v>
      </c>
      <c r="DL401" s="83" t="s">
        <v>482</v>
      </c>
      <c r="DM401" s="83">
        <v>0</v>
      </c>
      <c r="DN401" s="83" t="s">
        <v>483</v>
      </c>
      <c r="DO401" s="83">
        <v>1</v>
      </c>
      <c r="DP401" s="83">
        <v>6</v>
      </c>
      <c r="DQ401" s="83"/>
      <c r="DR401" s="83" t="s">
        <v>108</v>
      </c>
      <c r="DS401" s="83" t="s">
        <v>497</v>
      </c>
      <c r="DU401" s="215" t="s">
        <v>269</v>
      </c>
      <c r="DV401" s="136">
        <v>1</v>
      </c>
      <c r="DW401" s="136">
        <v>3</v>
      </c>
      <c r="DX401" s="215" t="s">
        <v>269</v>
      </c>
      <c r="DY401" s="215" t="s">
        <v>269</v>
      </c>
      <c r="DZ401" s="215" t="s">
        <v>269</v>
      </c>
      <c r="EA401" s="215" t="s">
        <v>269</v>
      </c>
      <c r="EB401" s="215" t="s">
        <v>269</v>
      </c>
      <c r="EC401" s="215" t="s">
        <v>269</v>
      </c>
      <c r="ED401" s="215" t="s">
        <v>269</v>
      </c>
      <c r="EE401" s="215" t="s">
        <v>269</v>
      </c>
    </row>
    <row r="402" spans="1:135" ht="57.6" x14ac:dyDescent="0.55000000000000004">
      <c r="A402" s="83" t="s">
        <v>130</v>
      </c>
      <c r="B402" s="136">
        <v>523893</v>
      </c>
      <c r="C402" t="s">
        <v>1048</v>
      </c>
      <c r="D402" s="83" t="s">
        <v>228</v>
      </c>
      <c r="E402" s="138">
        <v>945102468591</v>
      </c>
      <c r="F402" s="83" t="s">
        <v>143</v>
      </c>
      <c r="G402" s="85">
        <v>43620</v>
      </c>
      <c r="H402" s="83" t="s">
        <v>98</v>
      </c>
      <c r="I402" s="84" t="s">
        <v>612</v>
      </c>
      <c r="J402" s="207" t="s">
        <v>628</v>
      </c>
      <c r="K402" s="208" t="s">
        <v>633</v>
      </c>
      <c r="L402" s="83" t="s">
        <v>108</v>
      </c>
      <c r="M402" s="184" t="s">
        <v>102</v>
      </c>
      <c r="N402" s="184" t="s">
        <v>556</v>
      </c>
      <c r="O402" s="85" t="s">
        <v>102</v>
      </c>
      <c r="P402" s="185">
        <v>42491</v>
      </c>
      <c r="Q402" s="186" t="s">
        <v>202</v>
      </c>
      <c r="R402" s="186" t="s">
        <v>613</v>
      </c>
      <c r="S402" s="186"/>
      <c r="T402" s="187"/>
      <c r="U402" s="188" t="s">
        <v>295</v>
      </c>
      <c r="V402" s="188" t="s">
        <v>205</v>
      </c>
      <c r="W402" s="188" t="s">
        <v>295</v>
      </c>
      <c r="X402" s="189" t="s">
        <v>107</v>
      </c>
      <c r="Y402" s="190" t="s">
        <v>614</v>
      </c>
      <c r="Z402" s="83">
        <v>700</v>
      </c>
      <c r="AA402" s="83" t="s">
        <v>193</v>
      </c>
      <c r="AB402" s="83" t="s">
        <v>181</v>
      </c>
      <c r="AC402" s="83" t="s">
        <v>102</v>
      </c>
      <c r="AD402" s="83" t="s">
        <v>6636</v>
      </c>
      <c r="AE402" s="83" t="s">
        <v>6637</v>
      </c>
      <c r="AF402" s="83" t="s">
        <v>102</v>
      </c>
      <c r="AG402" s="83" t="s">
        <v>175</v>
      </c>
      <c r="AH402" s="83" t="s">
        <v>6638</v>
      </c>
      <c r="AI402" s="83" t="s">
        <v>104</v>
      </c>
      <c r="AJ402" s="83" t="s">
        <v>105</v>
      </c>
      <c r="AK402" s="191" t="s">
        <v>6636</v>
      </c>
      <c r="AL402" s="191" t="s">
        <v>6637</v>
      </c>
      <c r="AM402" s="191" t="s">
        <v>102</v>
      </c>
      <c r="AN402" s="191" t="s">
        <v>175</v>
      </c>
      <c r="AO402" s="191" t="s">
        <v>6638</v>
      </c>
      <c r="AP402" s="191" t="s">
        <v>104</v>
      </c>
      <c r="AQ402" s="191" t="s">
        <v>105</v>
      </c>
      <c r="AR402" s="191" t="s">
        <v>106</v>
      </c>
      <c r="AS402" s="191"/>
      <c r="AT402" s="191"/>
      <c r="AU402" s="191"/>
      <c r="AV402" s="191"/>
      <c r="AW402" s="191"/>
      <c r="AX402" s="191" t="s">
        <v>575</v>
      </c>
      <c r="AY402" s="192" t="s">
        <v>454</v>
      </c>
      <c r="AZ402" s="192" t="s">
        <v>108</v>
      </c>
      <c r="BA402" s="91" t="s">
        <v>108</v>
      </c>
      <c r="BB402" s="90">
        <v>0</v>
      </c>
      <c r="BC402" s="93" t="s">
        <v>102</v>
      </c>
      <c r="BD402" s="93" t="s">
        <v>102</v>
      </c>
      <c r="BE402" s="93" t="s">
        <v>102</v>
      </c>
      <c r="BF402" s="93" t="s">
        <v>102</v>
      </c>
      <c r="BG402" s="97" t="s">
        <v>108</v>
      </c>
      <c r="BH402" s="93" t="s">
        <v>108</v>
      </c>
      <c r="BI402" s="93" t="s">
        <v>102</v>
      </c>
      <c r="BJ402" s="93" t="s">
        <v>102</v>
      </c>
      <c r="BK402" s="93" t="s">
        <v>102</v>
      </c>
      <c r="BL402" s="93" t="s">
        <v>102</v>
      </c>
      <c r="BM402" s="93" t="s">
        <v>102</v>
      </c>
      <c r="BN402" s="93" t="s">
        <v>102</v>
      </c>
      <c r="BO402" s="93" t="s">
        <v>102</v>
      </c>
      <c r="BP402" s="96" t="s">
        <v>102</v>
      </c>
      <c r="BQ402" s="90">
        <v>0</v>
      </c>
      <c r="BR402" s="93" t="s">
        <v>102</v>
      </c>
      <c r="BS402" s="93" t="s">
        <v>102</v>
      </c>
      <c r="BT402" s="93" t="s">
        <v>102</v>
      </c>
      <c r="BU402" s="93" t="s">
        <v>102</v>
      </c>
      <c r="BV402" s="97" t="s">
        <v>108</v>
      </c>
      <c r="BW402" s="93" t="s">
        <v>108</v>
      </c>
      <c r="BX402" s="95" t="s">
        <v>102</v>
      </c>
      <c r="BY402" s="93" t="s">
        <v>102</v>
      </c>
      <c r="BZ402" s="93" t="s">
        <v>102</v>
      </c>
      <c r="CA402" s="93" t="s">
        <v>102</v>
      </c>
      <c r="CB402" s="93" t="s">
        <v>102</v>
      </c>
      <c r="CC402" s="93" t="s">
        <v>102</v>
      </c>
      <c r="CD402" s="93" t="s">
        <v>102</v>
      </c>
      <c r="CE402" s="193" t="s">
        <v>102</v>
      </c>
      <c r="CF402" s="194" t="s">
        <v>508</v>
      </c>
      <c r="CG402" s="195" t="s">
        <v>102</v>
      </c>
      <c r="CH402" s="101" t="e">
        <v>#N/A</v>
      </c>
      <c r="CI402" s="102" t="s">
        <v>580</v>
      </c>
      <c r="CJ402" s="196" t="s">
        <v>108</v>
      </c>
      <c r="CK402" s="104" t="s">
        <v>109</v>
      </c>
      <c r="CL402" s="105" t="s">
        <v>579</v>
      </c>
      <c r="CM402" s="83" t="s">
        <v>108</v>
      </c>
      <c r="CN402" s="106" t="s">
        <v>108</v>
      </c>
      <c r="CO402" s="197" t="s">
        <v>108</v>
      </c>
      <c r="CP402" s="107"/>
      <c r="CQ402" s="198" t="s">
        <v>474</v>
      </c>
      <c r="CR402" s="198" t="s">
        <v>474</v>
      </c>
      <c r="CS402" s="199" t="s">
        <v>616</v>
      </c>
      <c r="CT402" s="83" t="s">
        <v>109</v>
      </c>
      <c r="CU402" s="83" t="s">
        <v>109</v>
      </c>
      <c r="CV402" s="83">
        <v>48</v>
      </c>
      <c r="CW402" s="83" t="s">
        <v>112</v>
      </c>
      <c r="CX402" s="83">
        <v>48</v>
      </c>
      <c r="CY402" s="83" t="s">
        <v>6639</v>
      </c>
      <c r="CZ402" s="83">
        <v>527810.5</v>
      </c>
      <c r="DA402" s="83" t="s">
        <v>138</v>
      </c>
      <c r="DB402" s="83" t="s">
        <v>124</v>
      </c>
      <c r="DC402" s="83" t="s">
        <v>501</v>
      </c>
      <c r="DD402" s="83">
        <v>2561</v>
      </c>
      <c r="DE402" s="83" t="s">
        <v>582</v>
      </c>
      <c r="DF402" s="83" t="s">
        <v>145</v>
      </c>
      <c r="DG402" s="83" t="s">
        <v>501</v>
      </c>
      <c r="DH402" s="83" t="s">
        <v>582</v>
      </c>
      <c r="DI402" s="85">
        <v>43646</v>
      </c>
      <c r="DJ402" s="83" t="s">
        <v>584</v>
      </c>
      <c r="DK402" s="83" t="s">
        <v>102</v>
      </c>
      <c r="DL402" s="83" t="s">
        <v>482</v>
      </c>
      <c r="DM402" s="83">
        <v>0</v>
      </c>
      <c r="DN402" s="83" t="s">
        <v>238</v>
      </c>
      <c r="DO402" s="83">
        <v>1</v>
      </c>
      <c r="DP402" s="83">
        <v>6</v>
      </c>
      <c r="DQ402" s="83"/>
      <c r="DR402" s="83" t="s">
        <v>108</v>
      </c>
      <c r="DS402" s="83" t="s">
        <v>497</v>
      </c>
      <c r="DU402" s="215" t="s">
        <v>269</v>
      </c>
      <c r="DV402" s="136">
        <v>1</v>
      </c>
      <c r="DW402" s="136">
        <v>3</v>
      </c>
      <c r="DX402" s="215" t="s">
        <v>269</v>
      </c>
      <c r="DY402" s="215" t="s">
        <v>269</v>
      </c>
      <c r="DZ402" s="215" t="s">
        <v>269</v>
      </c>
      <c r="EA402" s="215" t="s">
        <v>269</v>
      </c>
      <c r="EB402" s="215" t="s">
        <v>269</v>
      </c>
      <c r="EC402" s="215" t="s">
        <v>269</v>
      </c>
      <c r="ED402" s="215" t="s">
        <v>269</v>
      </c>
      <c r="EE402" s="215" t="s">
        <v>269</v>
      </c>
    </row>
    <row r="403" spans="1:135" ht="28.8" x14ac:dyDescent="0.55000000000000004">
      <c r="A403" s="83" t="s">
        <v>130</v>
      </c>
      <c r="B403" s="136">
        <v>986639</v>
      </c>
      <c r="C403" t="s">
        <v>1049</v>
      </c>
      <c r="D403" s="83" t="s">
        <v>228</v>
      </c>
      <c r="E403" s="138">
        <v>399727170061</v>
      </c>
      <c r="F403" s="83" t="s">
        <v>114</v>
      </c>
      <c r="G403" s="85">
        <v>43634</v>
      </c>
      <c r="H403" s="83" t="s">
        <v>98</v>
      </c>
      <c r="I403" s="84" t="s">
        <v>618</v>
      </c>
      <c r="J403" s="207" t="s">
        <v>629</v>
      </c>
      <c r="K403" s="208" t="s">
        <v>634</v>
      </c>
      <c r="L403" s="83" t="s">
        <v>108</v>
      </c>
      <c r="M403" s="184">
        <v>27601</v>
      </c>
      <c r="N403" s="184"/>
      <c r="O403" s="85" t="s">
        <v>102</v>
      </c>
      <c r="P403" s="185">
        <v>43013</v>
      </c>
      <c r="Q403" s="186" t="s">
        <v>203</v>
      </c>
      <c r="R403" s="186"/>
      <c r="S403" s="186"/>
      <c r="T403" s="187"/>
      <c r="U403" s="188" t="s">
        <v>296</v>
      </c>
      <c r="V403" s="188" t="s">
        <v>205</v>
      </c>
      <c r="W403" s="189" t="s">
        <v>619</v>
      </c>
      <c r="X403" s="189" t="s">
        <v>107</v>
      </c>
      <c r="Y403" s="190" t="s">
        <v>614</v>
      </c>
      <c r="Z403" s="83">
        <v>700</v>
      </c>
      <c r="AA403" s="83" t="s">
        <v>193</v>
      </c>
      <c r="AB403" s="83" t="s">
        <v>181</v>
      </c>
      <c r="AC403" s="83" t="s">
        <v>102</v>
      </c>
      <c r="AD403" s="83" t="s">
        <v>6640</v>
      </c>
      <c r="AE403" s="83" t="s">
        <v>102</v>
      </c>
      <c r="AF403" s="83" t="s">
        <v>102</v>
      </c>
      <c r="AG403" s="83" t="s">
        <v>174</v>
      </c>
      <c r="AH403" s="83" t="s">
        <v>6629</v>
      </c>
      <c r="AI403" s="83" t="s">
        <v>104</v>
      </c>
      <c r="AJ403" s="83" t="s">
        <v>105</v>
      </c>
      <c r="AK403" s="191" t="s">
        <v>6640</v>
      </c>
      <c r="AL403" s="191" t="s">
        <v>102</v>
      </c>
      <c r="AM403" s="191" t="s">
        <v>102</v>
      </c>
      <c r="AN403" s="191" t="s">
        <v>174</v>
      </c>
      <c r="AO403" s="191" t="s">
        <v>6629</v>
      </c>
      <c r="AP403" s="191" t="s">
        <v>104</v>
      </c>
      <c r="AQ403" s="191" t="s">
        <v>105</v>
      </c>
      <c r="AR403" s="191" t="s">
        <v>106</v>
      </c>
      <c r="AS403" s="191" t="s">
        <v>6640</v>
      </c>
      <c r="AT403" s="191" t="s">
        <v>488</v>
      </c>
      <c r="AU403" s="191" t="s">
        <v>6641</v>
      </c>
      <c r="AV403" s="191" t="s">
        <v>104</v>
      </c>
      <c r="AW403" s="191" t="s">
        <v>204</v>
      </c>
      <c r="AX403" s="191"/>
      <c r="AY403" s="192" t="s">
        <v>454</v>
      </c>
      <c r="AZ403" s="192" t="s">
        <v>416</v>
      </c>
      <c r="BA403" s="91" t="s">
        <v>108</v>
      </c>
      <c r="BB403" s="90">
        <v>0</v>
      </c>
      <c r="BC403" s="93" t="s">
        <v>102</v>
      </c>
      <c r="BD403" s="93" t="s">
        <v>102</v>
      </c>
      <c r="BE403" s="93" t="s">
        <v>102</v>
      </c>
      <c r="BF403" s="93" t="s">
        <v>102</v>
      </c>
      <c r="BG403" s="97" t="s">
        <v>108</v>
      </c>
      <c r="BH403" s="93" t="s">
        <v>108</v>
      </c>
      <c r="BI403" s="93" t="s">
        <v>102</v>
      </c>
      <c r="BJ403" s="93" t="s">
        <v>102</v>
      </c>
      <c r="BK403" s="93" t="s">
        <v>102</v>
      </c>
      <c r="BL403" s="93" t="s">
        <v>102</v>
      </c>
      <c r="BM403" s="93" t="s">
        <v>102</v>
      </c>
      <c r="BN403" s="93" t="s">
        <v>102</v>
      </c>
      <c r="BO403" s="93" t="s">
        <v>102</v>
      </c>
      <c r="BP403" s="96" t="s">
        <v>102</v>
      </c>
      <c r="BQ403" s="90">
        <v>0</v>
      </c>
      <c r="BR403" s="93" t="s">
        <v>102</v>
      </c>
      <c r="BS403" s="93" t="s">
        <v>102</v>
      </c>
      <c r="BT403" s="93" t="s">
        <v>102</v>
      </c>
      <c r="BU403" s="93" t="s">
        <v>102</v>
      </c>
      <c r="BV403" s="97" t="s">
        <v>108</v>
      </c>
      <c r="BW403" s="93" t="s">
        <v>108</v>
      </c>
      <c r="BX403" s="95" t="s">
        <v>102</v>
      </c>
      <c r="BY403" s="93" t="s">
        <v>102</v>
      </c>
      <c r="BZ403" s="93" t="s">
        <v>102</v>
      </c>
      <c r="CA403" s="93" t="s">
        <v>102</v>
      </c>
      <c r="CB403" s="93" t="s">
        <v>102</v>
      </c>
      <c r="CC403" s="93" t="s">
        <v>102</v>
      </c>
      <c r="CD403" s="93" t="s">
        <v>102</v>
      </c>
      <c r="CE403" s="193" t="s">
        <v>102</v>
      </c>
      <c r="CF403" s="194" t="s">
        <v>436</v>
      </c>
      <c r="CG403" s="195" t="s">
        <v>6642</v>
      </c>
      <c r="CH403" s="101" t="s">
        <v>310</v>
      </c>
      <c r="CI403" s="102"/>
      <c r="CJ403" s="196" t="s">
        <v>6643</v>
      </c>
      <c r="CK403" s="104" t="s">
        <v>190</v>
      </c>
      <c r="CL403" s="105"/>
      <c r="CM403" s="83" t="s">
        <v>623</v>
      </c>
      <c r="CN403" s="106" t="s">
        <v>624</v>
      </c>
      <c r="CO403" s="197" t="s">
        <v>625</v>
      </c>
      <c r="CP403" s="107"/>
      <c r="CQ403" s="198" t="s">
        <v>474</v>
      </c>
      <c r="CR403" s="198" t="s">
        <v>474</v>
      </c>
      <c r="CS403" s="199"/>
      <c r="CT403" s="83" t="s">
        <v>109</v>
      </c>
      <c r="CU403" s="83" t="s">
        <v>109</v>
      </c>
      <c r="CV403" s="83">
        <v>4</v>
      </c>
      <c r="CW403" s="83" t="s">
        <v>139</v>
      </c>
      <c r="CX403" s="83">
        <v>4</v>
      </c>
      <c r="CY403" s="83" t="s">
        <v>108</v>
      </c>
      <c r="CZ403" s="83">
        <v>529130</v>
      </c>
      <c r="DA403" s="83" t="s">
        <v>581</v>
      </c>
      <c r="DB403" s="83" t="s">
        <v>152</v>
      </c>
      <c r="DC403" s="83" t="s">
        <v>500</v>
      </c>
      <c r="DD403" s="83">
        <v>6923</v>
      </c>
      <c r="DE403" s="83" t="s">
        <v>606</v>
      </c>
      <c r="DF403" s="83" t="s">
        <v>152</v>
      </c>
      <c r="DG403" s="83" t="s">
        <v>500</v>
      </c>
      <c r="DH403" s="83"/>
      <c r="DI403" s="85">
        <v>43646</v>
      </c>
      <c r="DJ403" s="83" t="s">
        <v>584</v>
      </c>
      <c r="DK403" s="83" t="s">
        <v>102</v>
      </c>
      <c r="DL403" s="83" t="s">
        <v>482</v>
      </c>
      <c r="DM403" s="83">
        <v>0</v>
      </c>
      <c r="DN403" s="83" t="s">
        <v>483</v>
      </c>
      <c r="DO403" s="83">
        <v>1</v>
      </c>
      <c r="DP403" s="83">
        <v>1</v>
      </c>
      <c r="DQ403" s="83"/>
      <c r="DR403" s="83" t="s">
        <v>108</v>
      </c>
      <c r="DS403" s="83" t="s">
        <v>497</v>
      </c>
      <c r="DU403" s="215" t="s">
        <v>269</v>
      </c>
      <c r="DV403" s="136">
        <v>1</v>
      </c>
      <c r="DW403" s="136">
        <v>3</v>
      </c>
      <c r="DX403" s="215" t="s">
        <v>269</v>
      </c>
      <c r="DY403" s="215" t="s">
        <v>269</v>
      </c>
      <c r="DZ403" s="215" t="s">
        <v>269</v>
      </c>
      <c r="EA403" s="215" t="s">
        <v>269</v>
      </c>
      <c r="EB403" s="215" t="s">
        <v>269</v>
      </c>
      <c r="EC403" s="215" t="s">
        <v>269</v>
      </c>
      <c r="ED403" s="215" t="s">
        <v>269</v>
      </c>
      <c r="EE403" s="215" t="s">
        <v>269</v>
      </c>
    </row>
    <row r="404" spans="1:135" ht="28.8" x14ac:dyDescent="0.55000000000000004">
      <c r="A404" s="83" t="s">
        <v>130</v>
      </c>
      <c r="B404" s="136">
        <v>476784</v>
      </c>
      <c r="C404" t="s">
        <v>1050</v>
      </c>
      <c r="D404" s="83" t="s">
        <v>228</v>
      </c>
      <c r="E404" s="138">
        <v>276313436058</v>
      </c>
      <c r="F404" s="83" t="s">
        <v>114</v>
      </c>
      <c r="G404" s="85">
        <v>43643</v>
      </c>
      <c r="H404" s="211" t="s">
        <v>98</v>
      </c>
      <c r="I404" s="84" t="s">
        <v>610</v>
      </c>
      <c r="J404" s="207" t="s">
        <v>627</v>
      </c>
      <c r="K404" s="208" t="s">
        <v>630</v>
      </c>
      <c r="L404" s="83" t="s">
        <v>108</v>
      </c>
      <c r="M404" s="184">
        <v>24512</v>
      </c>
      <c r="N404" s="184"/>
      <c r="O404" s="85" t="s">
        <v>102</v>
      </c>
      <c r="P404" s="185">
        <v>42491</v>
      </c>
      <c r="Q404" s="186" t="s">
        <v>203</v>
      </c>
      <c r="R404" s="186"/>
      <c r="S404" s="186"/>
      <c r="T404" s="187"/>
      <c r="U404" s="188" t="s">
        <v>296</v>
      </c>
      <c r="V404" s="188" t="s">
        <v>297</v>
      </c>
      <c r="W404" s="188" t="s">
        <v>297</v>
      </c>
      <c r="X404" s="189" t="s">
        <v>167</v>
      </c>
      <c r="Y404" s="190"/>
      <c r="Z404" s="83">
        <v>700</v>
      </c>
      <c r="AA404" s="83" t="s">
        <v>193</v>
      </c>
      <c r="AB404" s="83" t="s">
        <v>181</v>
      </c>
      <c r="AC404" s="83" t="s">
        <v>102</v>
      </c>
      <c r="AD404" s="83" t="s">
        <v>6644</v>
      </c>
      <c r="AE404" s="83" t="s">
        <v>102</v>
      </c>
      <c r="AF404" s="83" t="s">
        <v>102</v>
      </c>
      <c r="AG404" s="83" t="s">
        <v>119</v>
      </c>
      <c r="AH404" s="83" t="s">
        <v>6645</v>
      </c>
      <c r="AI404" s="83" t="s">
        <v>104</v>
      </c>
      <c r="AJ404" s="83" t="s">
        <v>105</v>
      </c>
      <c r="AK404" s="191" t="s">
        <v>6644</v>
      </c>
      <c r="AL404" s="191" t="s">
        <v>102</v>
      </c>
      <c r="AM404" s="191" t="s">
        <v>102</v>
      </c>
      <c r="AN404" s="191" t="s">
        <v>119</v>
      </c>
      <c r="AO404" s="191" t="s">
        <v>6645</v>
      </c>
      <c r="AP404" s="191" t="s">
        <v>104</v>
      </c>
      <c r="AQ404" s="191" t="s">
        <v>105</v>
      </c>
      <c r="AR404" s="191" t="s">
        <v>106</v>
      </c>
      <c r="AS404" s="191" t="s">
        <v>6644</v>
      </c>
      <c r="AT404" s="191" t="s">
        <v>485</v>
      </c>
      <c r="AU404" s="191" t="s">
        <v>6645</v>
      </c>
      <c r="AV404" s="191" t="s">
        <v>104</v>
      </c>
      <c r="AW404" s="191" t="s">
        <v>204</v>
      </c>
      <c r="AX404" s="191"/>
      <c r="AY404" s="192" t="s">
        <v>454</v>
      </c>
      <c r="AZ404" s="192" t="s">
        <v>416</v>
      </c>
      <c r="BA404" s="91" t="s">
        <v>108</v>
      </c>
      <c r="BB404" s="90">
        <v>0</v>
      </c>
      <c r="BC404" s="93" t="s">
        <v>102</v>
      </c>
      <c r="BD404" s="93" t="s">
        <v>102</v>
      </c>
      <c r="BE404" s="93" t="s">
        <v>102</v>
      </c>
      <c r="BF404" s="93" t="s">
        <v>102</v>
      </c>
      <c r="BG404" s="97" t="s">
        <v>108</v>
      </c>
      <c r="BH404" s="93" t="s">
        <v>108</v>
      </c>
      <c r="BI404" s="93" t="s">
        <v>102</v>
      </c>
      <c r="BJ404" s="93" t="s">
        <v>102</v>
      </c>
      <c r="BK404" s="93" t="s">
        <v>102</v>
      </c>
      <c r="BL404" s="93" t="s">
        <v>102</v>
      </c>
      <c r="BM404" s="93" t="s">
        <v>102</v>
      </c>
      <c r="BN404" s="93" t="s">
        <v>102</v>
      </c>
      <c r="BO404" s="93" t="s">
        <v>102</v>
      </c>
      <c r="BP404" s="96" t="s">
        <v>102</v>
      </c>
      <c r="BQ404" s="90">
        <v>0</v>
      </c>
      <c r="BR404" s="93" t="s">
        <v>102</v>
      </c>
      <c r="BS404" s="93" t="s">
        <v>102</v>
      </c>
      <c r="BT404" s="93" t="s">
        <v>102</v>
      </c>
      <c r="BU404" s="93" t="s">
        <v>102</v>
      </c>
      <c r="BV404" s="97" t="s">
        <v>108</v>
      </c>
      <c r="BW404" s="93" t="s">
        <v>108</v>
      </c>
      <c r="BX404" s="95" t="s">
        <v>102</v>
      </c>
      <c r="BY404" s="93" t="s">
        <v>102</v>
      </c>
      <c r="BZ404" s="93" t="s">
        <v>102</v>
      </c>
      <c r="CA404" s="93" t="s">
        <v>102</v>
      </c>
      <c r="CB404" s="93" t="s">
        <v>102</v>
      </c>
      <c r="CC404" s="93" t="s">
        <v>102</v>
      </c>
      <c r="CD404" s="93" t="s">
        <v>102</v>
      </c>
      <c r="CE404" s="193" t="s">
        <v>102</v>
      </c>
      <c r="CF404" s="194" t="s">
        <v>436</v>
      </c>
      <c r="CG404" s="195" t="s">
        <v>6646</v>
      </c>
      <c r="CH404" s="101" t="s">
        <v>563</v>
      </c>
      <c r="CI404" s="102"/>
      <c r="CJ404" s="196" t="s">
        <v>577</v>
      </c>
      <c r="CK404" s="104" t="s">
        <v>190</v>
      </c>
      <c r="CL404" s="105"/>
      <c r="CM404" s="83" t="s">
        <v>578</v>
      </c>
      <c r="CN404" s="106" t="s">
        <v>108</v>
      </c>
      <c r="CO404" s="197" t="s">
        <v>566</v>
      </c>
      <c r="CP404" s="107"/>
      <c r="CQ404" s="198" t="s">
        <v>107</v>
      </c>
      <c r="CR404" s="198" t="s">
        <v>107</v>
      </c>
      <c r="CS404" s="199"/>
      <c r="CT404" s="83" t="s">
        <v>109</v>
      </c>
      <c r="CU404" s="83" t="s">
        <v>109</v>
      </c>
      <c r="CV404" s="83">
        <v>91</v>
      </c>
      <c r="CW404" s="83" t="s">
        <v>270</v>
      </c>
      <c r="CX404" s="83">
        <v>91</v>
      </c>
      <c r="CY404" s="83" t="s">
        <v>108</v>
      </c>
      <c r="CZ404" s="83">
        <v>530449.5</v>
      </c>
      <c r="DA404" s="83" t="s">
        <v>6647</v>
      </c>
      <c r="DB404" s="83" t="s">
        <v>118</v>
      </c>
      <c r="DC404" s="83" t="s">
        <v>108</v>
      </c>
      <c r="DD404" s="83">
        <v>2124</v>
      </c>
      <c r="DE404" s="83" t="s">
        <v>173</v>
      </c>
      <c r="DF404" s="83" t="s">
        <v>118</v>
      </c>
      <c r="DG404" s="83" t="s">
        <v>500</v>
      </c>
      <c r="DH404" s="83"/>
      <c r="DI404" s="85">
        <v>43646</v>
      </c>
      <c r="DJ404" s="83" t="s">
        <v>584</v>
      </c>
      <c r="DK404" s="83" t="s">
        <v>102</v>
      </c>
      <c r="DL404" s="83" t="s">
        <v>482</v>
      </c>
      <c r="DM404" s="83">
        <v>0</v>
      </c>
      <c r="DN404" s="83" t="s">
        <v>483</v>
      </c>
      <c r="DO404" s="83">
        <v>1</v>
      </c>
      <c r="DP404" s="83">
        <v>3</v>
      </c>
      <c r="DQ404" s="83"/>
      <c r="DR404" s="83" t="s">
        <v>108</v>
      </c>
      <c r="DS404" s="83" t="s">
        <v>497</v>
      </c>
      <c r="DU404" s="215" t="s">
        <v>269</v>
      </c>
      <c r="DV404" s="136">
        <v>1</v>
      </c>
      <c r="DW404" s="136">
        <v>3</v>
      </c>
      <c r="DX404" s="215" t="s">
        <v>269</v>
      </c>
      <c r="DY404" s="215" t="s">
        <v>269</v>
      </c>
      <c r="DZ404" s="215" t="s">
        <v>269</v>
      </c>
      <c r="EA404" s="215" t="s">
        <v>269</v>
      </c>
      <c r="EB404" s="215" t="s">
        <v>269</v>
      </c>
      <c r="EC404" s="215" t="s">
        <v>269</v>
      </c>
      <c r="ED404" s="215" t="s">
        <v>269</v>
      </c>
      <c r="EE404" s="215" t="s">
        <v>269</v>
      </c>
    </row>
    <row r="405" spans="1:135" ht="57.6" x14ac:dyDescent="0.55000000000000004">
      <c r="A405" s="83" t="s">
        <v>130</v>
      </c>
      <c r="B405" s="136">
        <v>958758</v>
      </c>
      <c r="C405" t="s">
        <v>1051</v>
      </c>
      <c r="D405" s="83" t="s">
        <v>228</v>
      </c>
      <c r="E405" s="138">
        <v>987400002111</v>
      </c>
      <c r="F405" s="83" t="s">
        <v>143</v>
      </c>
      <c r="G405" s="85">
        <v>43620</v>
      </c>
      <c r="H405" s="83" t="s">
        <v>98</v>
      </c>
      <c r="I405" s="84" t="s">
        <v>612</v>
      </c>
      <c r="J405" s="207" t="s">
        <v>628</v>
      </c>
      <c r="K405" s="208" t="s">
        <v>633</v>
      </c>
      <c r="L405" s="83" t="s">
        <v>108</v>
      </c>
      <c r="M405" s="184" t="s">
        <v>102</v>
      </c>
      <c r="N405" s="184" t="s">
        <v>556</v>
      </c>
      <c r="O405" s="85" t="s">
        <v>102</v>
      </c>
      <c r="P405" s="185">
        <v>42491</v>
      </c>
      <c r="Q405" s="186" t="s">
        <v>202</v>
      </c>
      <c r="R405" s="186" t="s">
        <v>613</v>
      </c>
      <c r="S405" s="186"/>
      <c r="T405" s="187"/>
      <c r="U405" s="188" t="s">
        <v>295</v>
      </c>
      <c r="V405" s="188" t="s">
        <v>205</v>
      </c>
      <c r="W405" s="188" t="s">
        <v>295</v>
      </c>
      <c r="X405" s="189" t="s">
        <v>107</v>
      </c>
      <c r="Y405" s="190" t="s">
        <v>614</v>
      </c>
      <c r="Z405" s="83">
        <v>700</v>
      </c>
      <c r="AA405" s="83" t="s">
        <v>193</v>
      </c>
      <c r="AB405" s="83" t="s">
        <v>181</v>
      </c>
      <c r="AC405" s="83" t="s">
        <v>102</v>
      </c>
      <c r="AD405" s="83" t="s">
        <v>6648</v>
      </c>
      <c r="AE405" s="83" t="s">
        <v>6649</v>
      </c>
      <c r="AF405" s="83" t="s">
        <v>102</v>
      </c>
      <c r="AG405" s="83" t="s">
        <v>175</v>
      </c>
      <c r="AH405" s="83" t="s">
        <v>6650</v>
      </c>
      <c r="AI405" s="83" t="s">
        <v>104</v>
      </c>
      <c r="AJ405" s="83" t="s">
        <v>105</v>
      </c>
      <c r="AK405" s="191" t="s">
        <v>6648</v>
      </c>
      <c r="AL405" s="191" t="s">
        <v>6649</v>
      </c>
      <c r="AM405" s="191" t="s">
        <v>102</v>
      </c>
      <c r="AN405" s="191" t="s">
        <v>175</v>
      </c>
      <c r="AO405" s="191" t="s">
        <v>6650</v>
      </c>
      <c r="AP405" s="191" t="s">
        <v>104</v>
      </c>
      <c r="AQ405" s="191" t="s">
        <v>105</v>
      </c>
      <c r="AR405" s="191" t="s">
        <v>106</v>
      </c>
      <c r="AS405" s="191"/>
      <c r="AT405" s="191"/>
      <c r="AU405" s="191"/>
      <c r="AV405" s="191"/>
      <c r="AW405" s="191"/>
      <c r="AX405" s="191" t="s">
        <v>575</v>
      </c>
      <c r="AY405" s="192" t="s">
        <v>454</v>
      </c>
      <c r="AZ405" s="192" t="s">
        <v>108</v>
      </c>
      <c r="BA405" s="91" t="s">
        <v>108</v>
      </c>
      <c r="BB405" s="90">
        <v>0</v>
      </c>
      <c r="BC405" s="93" t="s">
        <v>102</v>
      </c>
      <c r="BD405" s="93" t="s">
        <v>102</v>
      </c>
      <c r="BE405" s="93" t="s">
        <v>102</v>
      </c>
      <c r="BF405" s="93" t="s">
        <v>102</v>
      </c>
      <c r="BG405" s="97" t="s">
        <v>108</v>
      </c>
      <c r="BH405" s="93" t="s">
        <v>108</v>
      </c>
      <c r="BI405" s="93" t="s">
        <v>102</v>
      </c>
      <c r="BJ405" s="93" t="s">
        <v>102</v>
      </c>
      <c r="BK405" s="93" t="s">
        <v>102</v>
      </c>
      <c r="BL405" s="93" t="s">
        <v>102</v>
      </c>
      <c r="BM405" s="93" t="s">
        <v>102</v>
      </c>
      <c r="BN405" s="93" t="s">
        <v>102</v>
      </c>
      <c r="BO405" s="93" t="s">
        <v>102</v>
      </c>
      <c r="BP405" s="96" t="s">
        <v>102</v>
      </c>
      <c r="BQ405" s="90">
        <v>0</v>
      </c>
      <c r="BR405" s="93" t="s">
        <v>102</v>
      </c>
      <c r="BS405" s="93" t="s">
        <v>102</v>
      </c>
      <c r="BT405" s="93" t="s">
        <v>102</v>
      </c>
      <c r="BU405" s="93" t="s">
        <v>102</v>
      </c>
      <c r="BV405" s="97" t="s">
        <v>108</v>
      </c>
      <c r="BW405" s="93" t="s">
        <v>108</v>
      </c>
      <c r="BX405" s="95" t="s">
        <v>102</v>
      </c>
      <c r="BY405" s="93" t="s">
        <v>102</v>
      </c>
      <c r="BZ405" s="93" t="s">
        <v>102</v>
      </c>
      <c r="CA405" s="93" t="s">
        <v>102</v>
      </c>
      <c r="CB405" s="93" t="s">
        <v>102</v>
      </c>
      <c r="CC405" s="93" t="s">
        <v>102</v>
      </c>
      <c r="CD405" s="93" t="s">
        <v>102</v>
      </c>
      <c r="CE405" s="193" t="s">
        <v>102</v>
      </c>
      <c r="CF405" s="194" t="s">
        <v>508</v>
      </c>
      <c r="CG405" s="195" t="s">
        <v>102</v>
      </c>
      <c r="CH405" s="101" t="e">
        <v>#N/A</v>
      </c>
      <c r="CI405" s="102" t="s">
        <v>580</v>
      </c>
      <c r="CJ405" s="196" t="s">
        <v>108</v>
      </c>
      <c r="CK405" s="104" t="s">
        <v>109</v>
      </c>
      <c r="CL405" s="105" t="s">
        <v>579</v>
      </c>
      <c r="CM405" s="83" t="s">
        <v>108</v>
      </c>
      <c r="CN405" s="106" t="s">
        <v>108</v>
      </c>
      <c r="CO405" s="197" t="s">
        <v>108</v>
      </c>
      <c r="CP405" s="107"/>
      <c r="CQ405" s="198" t="s">
        <v>474</v>
      </c>
      <c r="CR405" s="198" t="s">
        <v>474</v>
      </c>
      <c r="CS405" s="199" t="s">
        <v>616</v>
      </c>
      <c r="CT405" s="83" t="s">
        <v>109</v>
      </c>
      <c r="CU405" s="83" t="s">
        <v>109</v>
      </c>
      <c r="CV405" s="83">
        <v>62</v>
      </c>
      <c r="CW405" s="83" t="s">
        <v>112</v>
      </c>
      <c r="CX405" s="83">
        <v>62</v>
      </c>
      <c r="CY405" s="83" t="s">
        <v>6651</v>
      </c>
      <c r="CZ405" s="83">
        <v>531769</v>
      </c>
      <c r="DA405" s="83" t="s">
        <v>138</v>
      </c>
      <c r="DB405" s="83" t="s">
        <v>124</v>
      </c>
      <c r="DC405" s="83" t="s">
        <v>501</v>
      </c>
      <c r="DD405" s="83">
        <v>9410</v>
      </c>
      <c r="DE405" s="83" t="s">
        <v>582</v>
      </c>
      <c r="DF405" s="83" t="s">
        <v>145</v>
      </c>
      <c r="DG405" s="83" t="s">
        <v>501</v>
      </c>
      <c r="DH405" s="83" t="s">
        <v>582</v>
      </c>
      <c r="DI405" s="85">
        <v>43646</v>
      </c>
      <c r="DJ405" s="83" t="s">
        <v>584</v>
      </c>
      <c r="DK405" s="83" t="s">
        <v>102</v>
      </c>
      <c r="DL405" s="83" t="s">
        <v>482</v>
      </c>
      <c r="DM405" s="83">
        <v>0</v>
      </c>
      <c r="DN405" s="83" t="s">
        <v>238</v>
      </c>
      <c r="DO405" s="83">
        <v>1</v>
      </c>
      <c r="DP405" s="83">
        <v>5</v>
      </c>
      <c r="DQ405" s="83"/>
      <c r="DR405" s="83" t="s">
        <v>108</v>
      </c>
      <c r="DS405" s="83" t="s">
        <v>497</v>
      </c>
      <c r="DU405" s="215" t="s">
        <v>269</v>
      </c>
      <c r="DV405" s="136">
        <v>1</v>
      </c>
      <c r="DW405" s="136">
        <v>3</v>
      </c>
      <c r="DX405" s="215" t="s">
        <v>269</v>
      </c>
      <c r="DY405" s="215" t="s">
        <v>269</v>
      </c>
      <c r="DZ405" s="215" t="s">
        <v>269</v>
      </c>
      <c r="EA405" s="215" t="s">
        <v>269</v>
      </c>
      <c r="EB405" s="215" t="s">
        <v>269</v>
      </c>
      <c r="EC405" s="215" t="s">
        <v>269</v>
      </c>
      <c r="ED405" s="215" t="s">
        <v>269</v>
      </c>
      <c r="EE405" s="215" t="s">
        <v>269</v>
      </c>
    </row>
    <row r="406" spans="1:135" ht="28.8" x14ac:dyDescent="0.55000000000000004">
      <c r="A406" s="83" t="s">
        <v>130</v>
      </c>
      <c r="B406" s="136">
        <v>283893</v>
      </c>
      <c r="C406" t="s">
        <v>1052</v>
      </c>
      <c r="D406" s="83" t="s">
        <v>228</v>
      </c>
      <c r="E406" s="138">
        <v>399810773640</v>
      </c>
      <c r="F406" s="83" t="s">
        <v>114</v>
      </c>
      <c r="G406" s="85">
        <v>43634</v>
      </c>
      <c r="H406" s="83" t="s">
        <v>98</v>
      </c>
      <c r="I406" s="84" t="s">
        <v>618</v>
      </c>
      <c r="J406" s="207" t="s">
        <v>629</v>
      </c>
      <c r="K406" s="208" t="s">
        <v>634</v>
      </c>
      <c r="L406" s="83" t="s">
        <v>108</v>
      </c>
      <c r="M406" s="184">
        <v>27602</v>
      </c>
      <c r="N406" s="184"/>
      <c r="O406" s="85" t="s">
        <v>102</v>
      </c>
      <c r="P406" s="185">
        <v>43013</v>
      </c>
      <c r="Q406" s="186" t="s">
        <v>203</v>
      </c>
      <c r="R406" s="186"/>
      <c r="S406" s="186"/>
      <c r="T406" s="187"/>
      <c r="U406" s="188" t="s">
        <v>296</v>
      </c>
      <c r="V406" s="188" t="s">
        <v>205</v>
      </c>
      <c r="W406" s="189" t="s">
        <v>619</v>
      </c>
      <c r="X406" s="189" t="s">
        <v>107</v>
      </c>
      <c r="Y406" s="190" t="s">
        <v>614</v>
      </c>
      <c r="Z406" s="83">
        <v>700</v>
      </c>
      <c r="AA406" s="83" t="s">
        <v>193</v>
      </c>
      <c r="AB406" s="83" t="s">
        <v>181</v>
      </c>
      <c r="AC406" s="83" t="s">
        <v>102</v>
      </c>
      <c r="AD406" s="83" t="s">
        <v>6652</v>
      </c>
      <c r="AE406" s="83" t="s">
        <v>102</v>
      </c>
      <c r="AF406" s="83" t="s">
        <v>102</v>
      </c>
      <c r="AG406" s="83" t="s">
        <v>174</v>
      </c>
      <c r="AH406" s="83" t="s">
        <v>6641</v>
      </c>
      <c r="AI406" s="83" t="s">
        <v>104</v>
      </c>
      <c r="AJ406" s="83" t="s">
        <v>105</v>
      </c>
      <c r="AK406" s="191" t="s">
        <v>6652</v>
      </c>
      <c r="AL406" s="191" t="s">
        <v>102</v>
      </c>
      <c r="AM406" s="191" t="s">
        <v>102</v>
      </c>
      <c r="AN406" s="191" t="s">
        <v>174</v>
      </c>
      <c r="AO406" s="191" t="s">
        <v>6641</v>
      </c>
      <c r="AP406" s="191" t="s">
        <v>104</v>
      </c>
      <c r="AQ406" s="191" t="s">
        <v>105</v>
      </c>
      <c r="AR406" s="191" t="s">
        <v>106</v>
      </c>
      <c r="AS406" s="191" t="s">
        <v>6652</v>
      </c>
      <c r="AT406" s="191" t="s">
        <v>488</v>
      </c>
      <c r="AU406" s="191" t="s">
        <v>6653</v>
      </c>
      <c r="AV406" s="191" t="s">
        <v>104</v>
      </c>
      <c r="AW406" s="191" t="s">
        <v>204</v>
      </c>
      <c r="AX406" s="191"/>
      <c r="AY406" s="192" t="s">
        <v>454</v>
      </c>
      <c r="AZ406" s="192" t="s">
        <v>416</v>
      </c>
      <c r="BA406" s="91" t="s">
        <v>108</v>
      </c>
      <c r="BB406" s="90">
        <v>0</v>
      </c>
      <c r="BC406" s="93" t="s">
        <v>102</v>
      </c>
      <c r="BD406" s="93" t="s">
        <v>102</v>
      </c>
      <c r="BE406" s="93" t="s">
        <v>102</v>
      </c>
      <c r="BF406" s="93" t="s">
        <v>102</v>
      </c>
      <c r="BG406" s="97" t="s">
        <v>108</v>
      </c>
      <c r="BH406" s="93" t="s">
        <v>108</v>
      </c>
      <c r="BI406" s="93" t="s">
        <v>102</v>
      </c>
      <c r="BJ406" s="93" t="s">
        <v>102</v>
      </c>
      <c r="BK406" s="93" t="s">
        <v>102</v>
      </c>
      <c r="BL406" s="93" t="s">
        <v>102</v>
      </c>
      <c r="BM406" s="93" t="s">
        <v>102</v>
      </c>
      <c r="BN406" s="93" t="s">
        <v>102</v>
      </c>
      <c r="BO406" s="93" t="s">
        <v>102</v>
      </c>
      <c r="BP406" s="96" t="s">
        <v>102</v>
      </c>
      <c r="BQ406" s="90">
        <v>0</v>
      </c>
      <c r="BR406" s="93" t="s">
        <v>102</v>
      </c>
      <c r="BS406" s="93" t="s">
        <v>102</v>
      </c>
      <c r="BT406" s="93" t="s">
        <v>102</v>
      </c>
      <c r="BU406" s="93" t="s">
        <v>102</v>
      </c>
      <c r="BV406" s="97" t="s">
        <v>108</v>
      </c>
      <c r="BW406" s="93" t="s">
        <v>108</v>
      </c>
      <c r="BX406" s="95" t="s">
        <v>102</v>
      </c>
      <c r="BY406" s="93" t="s">
        <v>102</v>
      </c>
      <c r="BZ406" s="93" t="s">
        <v>102</v>
      </c>
      <c r="CA406" s="93" t="s">
        <v>102</v>
      </c>
      <c r="CB406" s="93" t="s">
        <v>102</v>
      </c>
      <c r="CC406" s="93" t="s">
        <v>102</v>
      </c>
      <c r="CD406" s="93" t="s">
        <v>102</v>
      </c>
      <c r="CE406" s="193" t="s">
        <v>102</v>
      </c>
      <c r="CF406" s="194" t="s">
        <v>436</v>
      </c>
      <c r="CG406" s="195" t="s">
        <v>6654</v>
      </c>
      <c r="CH406" s="101" t="s">
        <v>310</v>
      </c>
      <c r="CI406" s="102"/>
      <c r="CJ406" s="196" t="s">
        <v>6655</v>
      </c>
      <c r="CK406" s="104" t="s">
        <v>190</v>
      </c>
      <c r="CL406" s="105"/>
      <c r="CM406" s="83" t="s">
        <v>623</v>
      </c>
      <c r="CN406" s="106" t="s">
        <v>624</v>
      </c>
      <c r="CO406" s="197" t="s">
        <v>625</v>
      </c>
      <c r="CP406" s="107"/>
      <c r="CQ406" s="198" t="s">
        <v>474</v>
      </c>
      <c r="CR406" s="198" t="s">
        <v>474</v>
      </c>
      <c r="CS406" s="199"/>
      <c r="CT406" s="83" t="s">
        <v>109</v>
      </c>
      <c r="CU406" s="83" t="s">
        <v>109</v>
      </c>
      <c r="CV406" s="83">
        <v>56</v>
      </c>
      <c r="CW406" s="83" t="s">
        <v>139</v>
      </c>
      <c r="CX406" s="83">
        <v>56</v>
      </c>
      <c r="CY406" s="83" t="s">
        <v>108</v>
      </c>
      <c r="CZ406" s="83">
        <v>533088.5</v>
      </c>
      <c r="DA406" s="83" t="s">
        <v>581</v>
      </c>
      <c r="DB406" s="83" t="s">
        <v>152</v>
      </c>
      <c r="DC406" s="83" t="s">
        <v>500</v>
      </c>
      <c r="DD406" s="83">
        <v>1748</v>
      </c>
      <c r="DE406" s="83" t="s">
        <v>606</v>
      </c>
      <c r="DF406" s="83" t="s">
        <v>152</v>
      </c>
      <c r="DG406" s="83" t="s">
        <v>500</v>
      </c>
      <c r="DH406" s="83"/>
      <c r="DI406" s="85">
        <v>43646</v>
      </c>
      <c r="DJ406" s="83" t="s">
        <v>584</v>
      </c>
      <c r="DK406" s="83" t="s">
        <v>102</v>
      </c>
      <c r="DL406" s="83" t="s">
        <v>482</v>
      </c>
      <c r="DM406" s="83">
        <v>0</v>
      </c>
      <c r="DN406" s="83" t="s">
        <v>483</v>
      </c>
      <c r="DO406" s="83">
        <v>1</v>
      </c>
      <c r="DP406" s="83">
        <v>2</v>
      </c>
      <c r="DQ406" s="83"/>
      <c r="DR406" s="83" t="s">
        <v>108</v>
      </c>
      <c r="DS406" s="83" t="s">
        <v>497</v>
      </c>
      <c r="DU406" s="215" t="s">
        <v>269</v>
      </c>
      <c r="DV406" s="136">
        <v>1</v>
      </c>
      <c r="DW406" s="136">
        <v>3</v>
      </c>
      <c r="DX406" s="215" t="s">
        <v>269</v>
      </c>
      <c r="DY406" s="215" t="s">
        <v>269</v>
      </c>
      <c r="DZ406" s="215" t="s">
        <v>269</v>
      </c>
      <c r="EA406" s="215" t="s">
        <v>269</v>
      </c>
      <c r="EB406" s="215" t="s">
        <v>269</v>
      </c>
      <c r="EC406" s="215" t="s">
        <v>269</v>
      </c>
      <c r="ED406" s="215" t="s">
        <v>269</v>
      </c>
      <c r="EE406" s="215" t="s">
        <v>269</v>
      </c>
    </row>
    <row r="407" spans="1:135" ht="28.8" x14ac:dyDescent="0.55000000000000004">
      <c r="A407" s="83" t="s">
        <v>130</v>
      </c>
      <c r="B407" s="136">
        <v>449398</v>
      </c>
      <c r="C407" t="s">
        <v>1053</v>
      </c>
      <c r="D407" s="83" t="s">
        <v>228</v>
      </c>
      <c r="E407" s="138">
        <v>900232631279</v>
      </c>
      <c r="F407" s="83" t="s">
        <v>114</v>
      </c>
      <c r="G407" s="85">
        <v>43643</v>
      </c>
      <c r="H407" s="211" t="s">
        <v>98</v>
      </c>
      <c r="I407" s="84" t="s">
        <v>610</v>
      </c>
      <c r="J407" s="207" t="s">
        <v>627</v>
      </c>
      <c r="K407" s="208" t="s">
        <v>630</v>
      </c>
      <c r="L407" s="83" t="s">
        <v>108</v>
      </c>
      <c r="M407" s="184">
        <v>24513</v>
      </c>
      <c r="N407" s="184"/>
      <c r="O407" s="85" t="s">
        <v>102</v>
      </c>
      <c r="P407" s="185">
        <v>42491</v>
      </c>
      <c r="Q407" s="186" t="s">
        <v>203</v>
      </c>
      <c r="R407" s="186"/>
      <c r="S407" s="186"/>
      <c r="T407" s="187"/>
      <c r="U407" s="188" t="s">
        <v>296</v>
      </c>
      <c r="V407" s="188" t="s">
        <v>297</v>
      </c>
      <c r="W407" s="188" t="s">
        <v>297</v>
      </c>
      <c r="X407" s="189" t="s">
        <v>167</v>
      </c>
      <c r="Y407" s="190"/>
      <c r="Z407" s="83">
        <v>700</v>
      </c>
      <c r="AA407" s="83" t="s">
        <v>193</v>
      </c>
      <c r="AB407" s="83" t="s">
        <v>181</v>
      </c>
      <c r="AC407" s="83" t="s">
        <v>102</v>
      </c>
      <c r="AD407" s="83" t="s">
        <v>6656</v>
      </c>
      <c r="AE407" s="83" t="s">
        <v>102</v>
      </c>
      <c r="AF407" s="83" t="s">
        <v>102</v>
      </c>
      <c r="AG407" s="83" t="s">
        <v>119</v>
      </c>
      <c r="AH407" s="83" t="s">
        <v>6657</v>
      </c>
      <c r="AI407" s="83" t="s">
        <v>104</v>
      </c>
      <c r="AJ407" s="83" t="s">
        <v>105</v>
      </c>
      <c r="AK407" s="191" t="s">
        <v>6656</v>
      </c>
      <c r="AL407" s="191" t="s">
        <v>102</v>
      </c>
      <c r="AM407" s="191" t="s">
        <v>102</v>
      </c>
      <c r="AN407" s="191" t="s">
        <v>119</v>
      </c>
      <c r="AO407" s="191" t="s">
        <v>6657</v>
      </c>
      <c r="AP407" s="191" t="s">
        <v>104</v>
      </c>
      <c r="AQ407" s="191" t="s">
        <v>105</v>
      </c>
      <c r="AR407" s="191" t="s">
        <v>106</v>
      </c>
      <c r="AS407" s="191" t="s">
        <v>6656</v>
      </c>
      <c r="AT407" s="191" t="s">
        <v>485</v>
      </c>
      <c r="AU407" s="191" t="s">
        <v>6657</v>
      </c>
      <c r="AV407" s="191" t="s">
        <v>104</v>
      </c>
      <c r="AW407" s="191" t="s">
        <v>204</v>
      </c>
      <c r="AX407" s="191"/>
      <c r="AY407" s="192" t="s">
        <v>454</v>
      </c>
      <c r="AZ407" s="192" t="s">
        <v>416</v>
      </c>
      <c r="BA407" s="91" t="s">
        <v>108</v>
      </c>
      <c r="BB407" s="90">
        <v>0</v>
      </c>
      <c r="BC407" s="93" t="s">
        <v>102</v>
      </c>
      <c r="BD407" s="93" t="s">
        <v>102</v>
      </c>
      <c r="BE407" s="93" t="s">
        <v>102</v>
      </c>
      <c r="BF407" s="93" t="s">
        <v>102</v>
      </c>
      <c r="BG407" s="97" t="s">
        <v>108</v>
      </c>
      <c r="BH407" s="93" t="s">
        <v>108</v>
      </c>
      <c r="BI407" s="93" t="s">
        <v>102</v>
      </c>
      <c r="BJ407" s="93" t="s">
        <v>102</v>
      </c>
      <c r="BK407" s="93" t="s">
        <v>102</v>
      </c>
      <c r="BL407" s="93" t="s">
        <v>102</v>
      </c>
      <c r="BM407" s="93" t="s">
        <v>102</v>
      </c>
      <c r="BN407" s="93" t="s">
        <v>102</v>
      </c>
      <c r="BO407" s="93" t="s">
        <v>102</v>
      </c>
      <c r="BP407" s="96" t="s">
        <v>102</v>
      </c>
      <c r="BQ407" s="90">
        <v>0</v>
      </c>
      <c r="BR407" s="93" t="s">
        <v>102</v>
      </c>
      <c r="BS407" s="93" t="s">
        <v>102</v>
      </c>
      <c r="BT407" s="93" t="s">
        <v>102</v>
      </c>
      <c r="BU407" s="93" t="s">
        <v>102</v>
      </c>
      <c r="BV407" s="97" t="s">
        <v>108</v>
      </c>
      <c r="BW407" s="93" t="s">
        <v>108</v>
      </c>
      <c r="BX407" s="95" t="s">
        <v>102</v>
      </c>
      <c r="BY407" s="93" t="s">
        <v>102</v>
      </c>
      <c r="BZ407" s="93" t="s">
        <v>102</v>
      </c>
      <c r="CA407" s="93" t="s">
        <v>102</v>
      </c>
      <c r="CB407" s="93" t="s">
        <v>102</v>
      </c>
      <c r="CC407" s="93" t="s">
        <v>102</v>
      </c>
      <c r="CD407" s="93" t="s">
        <v>102</v>
      </c>
      <c r="CE407" s="193" t="s">
        <v>102</v>
      </c>
      <c r="CF407" s="194" t="s">
        <v>436</v>
      </c>
      <c r="CG407" s="195" t="s">
        <v>6658</v>
      </c>
      <c r="CH407" s="101" t="s">
        <v>563</v>
      </c>
      <c r="CI407" s="102"/>
      <c r="CJ407" s="196" t="s">
        <v>577</v>
      </c>
      <c r="CK407" s="104" t="s">
        <v>190</v>
      </c>
      <c r="CL407" s="105"/>
      <c r="CM407" s="83" t="s">
        <v>578</v>
      </c>
      <c r="CN407" s="106" t="s">
        <v>108</v>
      </c>
      <c r="CO407" s="197" t="s">
        <v>566</v>
      </c>
      <c r="CP407" s="107"/>
      <c r="CQ407" s="198" t="s">
        <v>107</v>
      </c>
      <c r="CR407" s="198" t="s">
        <v>107</v>
      </c>
      <c r="CS407" s="199"/>
      <c r="CT407" s="83" t="s">
        <v>109</v>
      </c>
      <c r="CU407" s="83" t="s">
        <v>109</v>
      </c>
      <c r="CV407" s="83">
        <v>49</v>
      </c>
      <c r="CW407" s="83" t="s">
        <v>270</v>
      </c>
      <c r="CX407" s="83">
        <v>49</v>
      </c>
      <c r="CY407" s="83" t="s">
        <v>108</v>
      </c>
      <c r="CZ407" s="83">
        <v>534408</v>
      </c>
      <c r="DA407" s="83" t="s">
        <v>6659</v>
      </c>
      <c r="DB407" s="83" t="s">
        <v>118</v>
      </c>
      <c r="DC407" s="83" t="s">
        <v>108</v>
      </c>
      <c r="DD407" s="83">
        <v>2303</v>
      </c>
      <c r="DE407" s="83" t="s">
        <v>173</v>
      </c>
      <c r="DF407" s="83" t="s">
        <v>118</v>
      </c>
      <c r="DG407" s="83" t="s">
        <v>500</v>
      </c>
      <c r="DH407" s="83"/>
      <c r="DI407" s="85">
        <v>43646</v>
      </c>
      <c r="DJ407" s="83" t="s">
        <v>584</v>
      </c>
      <c r="DK407" s="83" t="s">
        <v>102</v>
      </c>
      <c r="DL407" s="83" t="s">
        <v>482</v>
      </c>
      <c r="DM407" s="83">
        <v>0</v>
      </c>
      <c r="DN407" s="83" t="s">
        <v>483</v>
      </c>
      <c r="DO407" s="83">
        <v>1</v>
      </c>
      <c r="DP407" s="83">
        <v>3</v>
      </c>
      <c r="DQ407" s="83"/>
      <c r="DR407" s="83" t="s">
        <v>108</v>
      </c>
      <c r="DS407" s="83" t="s">
        <v>497</v>
      </c>
      <c r="DU407" s="215" t="s">
        <v>269</v>
      </c>
      <c r="DV407" s="136">
        <v>1</v>
      </c>
      <c r="DW407" s="136">
        <v>3</v>
      </c>
      <c r="DX407" s="215" t="s">
        <v>269</v>
      </c>
      <c r="DY407" s="215" t="s">
        <v>269</v>
      </c>
      <c r="DZ407" s="215" t="s">
        <v>269</v>
      </c>
      <c r="EA407" s="215" t="s">
        <v>269</v>
      </c>
      <c r="EB407" s="215" t="s">
        <v>269</v>
      </c>
      <c r="EC407" s="215" t="s">
        <v>269</v>
      </c>
      <c r="ED407" s="215" t="s">
        <v>269</v>
      </c>
      <c r="EE407" s="215" t="s">
        <v>269</v>
      </c>
    </row>
    <row r="408" spans="1:135" ht="57.6" x14ac:dyDescent="0.55000000000000004">
      <c r="A408" s="83" t="s">
        <v>130</v>
      </c>
      <c r="B408" s="136">
        <v>124959</v>
      </c>
      <c r="C408" t="s">
        <v>1054</v>
      </c>
      <c r="D408" s="83" t="s">
        <v>228</v>
      </c>
      <c r="E408" s="138">
        <v>838024438727</v>
      </c>
      <c r="F408" s="83" t="s">
        <v>143</v>
      </c>
      <c r="G408" s="85">
        <v>43620</v>
      </c>
      <c r="H408" s="83" t="s">
        <v>98</v>
      </c>
      <c r="I408" s="84" t="s">
        <v>612</v>
      </c>
      <c r="J408" s="207" t="s">
        <v>628</v>
      </c>
      <c r="K408" s="208" t="s">
        <v>633</v>
      </c>
      <c r="L408" s="83" t="s">
        <v>108</v>
      </c>
      <c r="M408" s="184" t="s">
        <v>102</v>
      </c>
      <c r="N408" s="184" t="s">
        <v>556</v>
      </c>
      <c r="O408" s="85" t="s">
        <v>102</v>
      </c>
      <c r="P408" s="185">
        <v>42491</v>
      </c>
      <c r="Q408" s="186" t="s">
        <v>202</v>
      </c>
      <c r="R408" s="186" t="s">
        <v>613</v>
      </c>
      <c r="S408" s="186"/>
      <c r="T408" s="187"/>
      <c r="U408" s="188" t="s">
        <v>295</v>
      </c>
      <c r="V408" s="188" t="s">
        <v>205</v>
      </c>
      <c r="W408" s="188" t="s">
        <v>295</v>
      </c>
      <c r="X408" s="189" t="s">
        <v>107</v>
      </c>
      <c r="Y408" s="190" t="s">
        <v>614</v>
      </c>
      <c r="Z408" s="83">
        <v>700</v>
      </c>
      <c r="AA408" s="83" t="s">
        <v>193</v>
      </c>
      <c r="AB408" s="83" t="s">
        <v>181</v>
      </c>
      <c r="AC408" s="83" t="s">
        <v>102</v>
      </c>
      <c r="AD408" s="83" t="s">
        <v>6660</v>
      </c>
      <c r="AE408" s="83" t="s">
        <v>6661</v>
      </c>
      <c r="AF408" s="83" t="s">
        <v>102</v>
      </c>
      <c r="AG408" s="83" t="s">
        <v>175</v>
      </c>
      <c r="AH408" s="83" t="s">
        <v>6662</v>
      </c>
      <c r="AI408" s="83" t="s">
        <v>104</v>
      </c>
      <c r="AJ408" s="83" t="s">
        <v>105</v>
      </c>
      <c r="AK408" s="191" t="s">
        <v>6660</v>
      </c>
      <c r="AL408" s="191" t="s">
        <v>6661</v>
      </c>
      <c r="AM408" s="191" t="s">
        <v>102</v>
      </c>
      <c r="AN408" s="191" t="s">
        <v>175</v>
      </c>
      <c r="AO408" s="191" t="s">
        <v>6662</v>
      </c>
      <c r="AP408" s="191" t="s">
        <v>104</v>
      </c>
      <c r="AQ408" s="191" t="s">
        <v>105</v>
      </c>
      <c r="AR408" s="191" t="s">
        <v>106</v>
      </c>
      <c r="AS408" s="191"/>
      <c r="AT408" s="191"/>
      <c r="AU408" s="191"/>
      <c r="AV408" s="191"/>
      <c r="AW408" s="191"/>
      <c r="AX408" s="191" t="s">
        <v>575</v>
      </c>
      <c r="AY408" s="192" t="s">
        <v>454</v>
      </c>
      <c r="AZ408" s="192" t="s">
        <v>108</v>
      </c>
      <c r="BA408" s="91" t="s">
        <v>108</v>
      </c>
      <c r="BB408" s="90">
        <v>0</v>
      </c>
      <c r="BC408" s="93" t="s">
        <v>102</v>
      </c>
      <c r="BD408" s="93" t="s">
        <v>102</v>
      </c>
      <c r="BE408" s="93" t="s">
        <v>102</v>
      </c>
      <c r="BF408" s="93" t="s">
        <v>102</v>
      </c>
      <c r="BG408" s="97" t="s">
        <v>108</v>
      </c>
      <c r="BH408" s="93" t="s">
        <v>108</v>
      </c>
      <c r="BI408" s="93" t="s">
        <v>102</v>
      </c>
      <c r="BJ408" s="93" t="s">
        <v>102</v>
      </c>
      <c r="BK408" s="93" t="s">
        <v>102</v>
      </c>
      <c r="BL408" s="93" t="s">
        <v>102</v>
      </c>
      <c r="BM408" s="93" t="s">
        <v>102</v>
      </c>
      <c r="BN408" s="93" t="s">
        <v>102</v>
      </c>
      <c r="BO408" s="93" t="s">
        <v>102</v>
      </c>
      <c r="BP408" s="96" t="s">
        <v>102</v>
      </c>
      <c r="BQ408" s="90">
        <v>0</v>
      </c>
      <c r="BR408" s="93" t="s">
        <v>102</v>
      </c>
      <c r="BS408" s="93" t="s">
        <v>102</v>
      </c>
      <c r="BT408" s="93" t="s">
        <v>102</v>
      </c>
      <c r="BU408" s="93" t="s">
        <v>102</v>
      </c>
      <c r="BV408" s="97" t="s">
        <v>108</v>
      </c>
      <c r="BW408" s="93" t="s">
        <v>108</v>
      </c>
      <c r="BX408" s="95" t="s">
        <v>102</v>
      </c>
      <c r="BY408" s="93" t="s">
        <v>102</v>
      </c>
      <c r="BZ408" s="93" t="s">
        <v>102</v>
      </c>
      <c r="CA408" s="93" t="s">
        <v>102</v>
      </c>
      <c r="CB408" s="93" t="s">
        <v>102</v>
      </c>
      <c r="CC408" s="93" t="s">
        <v>102</v>
      </c>
      <c r="CD408" s="93" t="s">
        <v>102</v>
      </c>
      <c r="CE408" s="193" t="s">
        <v>102</v>
      </c>
      <c r="CF408" s="194" t="s">
        <v>508</v>
      </c>
      <c r="CG408" s="195" t="s">
        <v>102</v>
      </c>
      <c r="CH408" s="101" t="e">
        <v>#N/A</v>
      </c>
      <c r="CI408" s="102" t="s">
        <v>580</v>
      </c>
      <c r="CJ408" s="196" t="s">
        <v>108</v>
      </c>
      <c r="CK408" s="104" t="s">
        <v>109</v>
      </c>
      <c r="CL408" s="105" t="s">
        <v>579</v>
      </c>
      <c r="CM408" s="83" t="s">
        <v>108</v>
      </c>
      <c r="CN408" s="106" t="s">
        <v>108</v>
      </c>
      <c r="CO408" s="197" t="s">
        <v>108</v>
      </c>
      <c r="CP408" s="107"/>
      <c r="CQ408" s="198" t="s">
        <v>474</v>
      </c>
      <c r="CR408" s="198" t="s">
        <v>474</v>
      </c>
      <c r="CS408" s="199" t="s">
        <v>616</v>
      </c>
      <c r="CT408" s="83" t="s">
        <v>109</v>
      </c>
      <c r="CU408" s="83" t="s">
        <v>109</v>
      </c>
      <c r="CV408" s="83">
        <v>53</v>
      </c>
      <c r="CW408" s="83" t="s">
        <v>112</v>
      </c>
      <c r="CX408" s="83">
        <v>53</v>
      </c>
      <c r="CY408" s="83" t="s">
        <v>6663</v>
      </c>
      <c r="CZ408" s="83">
        <v>535727.5</v>
      </c>
      <c r="DA408" s="83" t="s">
        <v>138</v>
      </c>
      <c r="DB408" s="83" t="s">
        <v>124</v>
      </c>
      <c r="DC408" s="83" t="s">
        <v>501</v>
      </c>
      <c r="DD408" s="83">
        <v>3209</v>
      </c>
      <c r="DE408" s="83" t="s">
        <v>582</v>
      </c>
      <c r="DF408" s="83" t="s">
        <v>145</v>
      </c>
      <c r="DG408" s="83" t="s">
        <v>501</v>
      </c>
      <c r="DH408" s="83" t="s">
        <v>582</v>
      </c>
      <c r="DI408" s="85">
        <v>43646</v>
      </c>
      <c r="DJ408" s="83" t="s">
        <v>584</v>
      </c>
      <c r="DK408" s="83" t="s">
        <v>102</v>
      </c>
      <c r="DL408" s="83" t="s">
        <v>482</v>
      </c>
      <c r="DM408" s="83">
        <v>0</v>
      </c>
      <c r="DN408" s="83" t="s">
        <v>238</v>
      </c>
      <c r="DO408" s="83">
        <v>1</v>
      </c>
      <c r="DP408" s="83">
        <v>6</v>
      </c>
      <c r="DQ408" s="83"/>
      <c r="DR408" s="83" t="s">
        <v>108</v>
      </c>
      <c r="DS408" s="83" t="s">
        <v>497</v>
      </c>
      <c r="DU408" s="215" t="s">
        <v>269</v>
      </c>
      <c r="DV408" s="136">
        <v>1</v>
      </c>
      <c r="DW408" s="136">
        <v>3</v>
      </c>
      <c r="DX408" s="215" t="s">
        <v>269</v>
      </c>
      <c r="DY408" s="215" t="s">
        <v>269</v>
      </c>
      <c r="DZ408" s="215" t="s">
        <v>269</v>
      </c>
      <c r="EA408" s="215" t="s">
        <v>269</v>
      </c>
      <c r="EB408" s="215" t="s">
        <v>269</v>
      </c>
      <c r="EC408" s="215" t="s">
        <v>269</v>
      </c>
      <c r="ED408" s="215" t="s">
        <v>269</v>
      </c>
      <c r="EE408" s="215" t="s">
        <v>269</v>
      </c>
    </row>
    <row r="409" spans="1:135" ht="28.8" x14ac:dyDescent="0.55000000000000004">
      <c r="A409" s="83" t="s">
        <v>130</v>
      </c>
      <c r="B409" s="136">
        <v>581165</v>
      </c>
      <c r="C409" t="s">
        <v>1055</v>
      </c>
      <c r="D409" s="83" t="s">
        <v>228</v>
      </c>
      <c r="E409" s="138">
        <v>857099101927</v>
      </c>
      <c r="F409" s="83" t="s">
        <v>114</v>
      </c>
      <c r="G409" s="85">
        <v>43634</v>
      </c>
      <c r="H409" s="83" t="s">
        <v>98</v>
      </c>
      <c r="I409" s="84" t="s">
        <v>618</v>
      </c>
      <c r="J409" s="207" t="s">
        <v>629</v>
      </c>
      <c r="K409" s="208" t="s">
        <v>634</v>
      </c>
      <c r="L409" s="83" t="s">
        <v>108</v>
      </c>
      <c r="M409" s="184">
        <v>27603</v>
      </c>
      <c r="N409" s="184"/>
      <c r="O409" s="85" t="s">
        <v>102</v>
      </c>
      <c r="P409" s="185">
        <v>43013</v>
      </c>
      <c r="Q409" s="186" t="s">
        <v>203</v>
      </c>
      <c r="R409" s="186"/>
      <c r="S409" s="186"/>
      <c r="T409" s="187"/>
      <c r="U409" s="188" t="s">
        <v>296</v>
      </c>
      <c r="V409" s="188" t="s">
        <v>205</v>
      </c>
      <c r="W409" s="189" t="s">
        <v>619</v>
      </c>
      <c r="X409" s="189" t="s">
        <v>107</v>
      </c>
      <c r="Y409" s="190" t="s">
        <v>614</v>
      </c>
      <c r="Z409" s="83">
        <v>700</v>
      </c>
      <c r="AA409" s="83" t="s">
        <v>193</v>
      </c>
      <c r="AB409" s="83" t="s">
        <v>181</v>
      </c>
      <c r="AC409" s="83" t="s">
        <v>102</v>
      </c>
      <c r="AD409" s="83" t="s">
        <v>6664</v>
      </c>
      <c r="AE409" s="83" t="s">
        <v>102</v>
      </c>
      <c r="AF409" s="83" t="s">
        <v>102</v>
      </c>
      <c r="AG409" s="83" t="s">
        <v>174</v>
      </c>
      <c r="AH409" s="83" t="s">
        <v>6653</v>
      </c>
      <c r="AI409" s="83" t="s">
        <v>104</v>
      </c>
      <c r="AJ409" s="83" t="s">
        <v>105</v>
      </c>
      <c r="AK409" s="191" t="s">
        <v>6664</v>
      </c>
      <c r="AL409" s="191" t="s">
        <v>102</v>
      </c>
      <c r="AM409" s="191" t="s">
        <v>102</v>
      </c>
      <c r="AN409" s="191" t="s">
        <v>174</v>
      </c>
      <c r="AO409" s="191" t="s">
        <v>6653</v>
      </c>
      <c r="AP409" s="191" t="s">
        <v>104</v>
      </c>
      <c r="AQ409" s="191" t="s">
        <v>105</v>
      </c>
      <c r="AR409" s="191" t="s">
        <v>106</v>
      </c>
      <c r="AS409" s="191" t="s">
        <v>6664</v>
      </c>
      <c r="AT409" s="191" t="s">
        <v>488</v>
      </c>
      <c r="AU409" s="191" t="s">
        <v>6665</v>
      </c>
      <c r="AV409" s="191" t="s">
        <v>104</v>
      </c>
      <c r="AW409" s="191" t="s">
        <v>204</v>
      </c>
      <c r="AX409" s="191"/>
      <c r="AY409" s="192" t="s">
        <v>454</v>
      </c>
      <c r="AZ409" s="192" t="s">
        <v>416</v>
      </c>
      <c r="BA409" s="91" t="s">
        <v>108</v>
      </c>
      <c r="BB409" s="90">
        <v>0</v>
      </c>
      <c r="BC409" s="93" t="s">
        <v>102</v>
      </c>
      <c r="BD409" s="93" t="s">
        <v>102</v>
      </c>
      <c r="BE409" s="93" t="s">
        <v>102</v>
      </c>
      <c r="BF409" s="93" t="s">
        <v>102</v>
      </c>
      <c r="BG409" s="97" t="s">
        <v>108</v>
      </c>
      <c r="BH409" s="93" t="s">
        <v>108</v>
      </c>
      <c r="BI409" s="93" t="s">
        <v>102</v>
      </c>
      <c r="BJ409" s="93" t="s">
        <v>102</v>
      </c>
      <c r="BK409" s="93" t="s">
        <v>102</v>
      </c>
      <c r="BL409" s="93" t="s">
        <v>102</v>
      </c>
      <c r="BM409" s="93" t="s">
        <v>102</v>
      </c>
      <c r="BN409" s="93" t="s">
        <v>102</v>
      </c>
      <c r="BO409" s="93" t="s">
        <v>102</v>
      </c>
      <c r="BP409" s="96" t="s">
        <v>102</v>
      </c>
      <c r="BQ409" s="90">
        <v>0</v>
      </c>
      <c r="BR409" s="93" t="s">
        <v>102</v>
      </c>
      <c r="BS409" s="93" t="s">
        <v>102</v>
      </c>
      <c r="BT409" s="93" t="s">
        <v>102</v>
      </c>
      <c r="BU409" s="93" t="s">
        <v>102</v>
      </c>
      <c r="BV409" s="97" t="s">
        <v>108</v>
      </c>
      <c r="BW409" s="93" t="s">
        <v>108</v>
      </c>
      <c r="BX409" s="95" t="s">
        <v>102</v>
      </c>
      <c r="BY409" s="93" t="s">
        <v>102</v>
      </c>
      <c r="BZ409" s="93" t="s">
        <v>102</v>
      </c>
      <c r="CA409" s="93" t="s">
        <v>102</v>
      </c>
      <c r="CB409" s="93" t="s">
        <v>102</v>
      </c>
      <c r="CC409" s="93" t="s">
        <v>102</v>
      </c>
      <c r="CD409" s="93" t="s">
        <v>102</v>
      </c>
      <c r="CE409" s="193" t="s">
        <v>102</v>
      </c>
      <c r="CF409" s="194" t="s">
        <v>436</v>
      </c>
      <c r="CG409" s="195" t="s">
        <v>6666</v>
      </c>
      <c r="CH409" s="101" t="s">
        <v>310</v>
      </c>
      <c r="CI409" s="102"/>
      <c r="CJ409" s="196" t="s">
        <v>6667</v>
      </c>
      <c r="CK409" s="104" t="s">
        <v>190</v>
      </c>
      <c r="CL409" s="105"/>
      <c r="CM409" s="83" t="s">
        <v>623</v>
      </c>
      <c r="CN409" s="106" t="s">
        <v>624</v>
      </c>
      <c r="CO409" s="197" t="s">
        <v>625</v>
      </c>
      <c r="CP409" s="107"/>
      <c r="CQ409" s="198" t="s">
        <v>474</v>
      </c>
      <c r="CR409" s="198" t="s">
        <v>474</v>
      </c>
      <c r="CS409" s="199"/>
      <c r="CT409" s="83" t="s">
        <v>109</v>
      </c>
      <c r="CU409" s="83" t="s">
        <v>109</v>
      </c>
      <c r="CV409" s="83">
        <v>54</v>
      </c>
      <c r="CW409" s="83" t="s">
        <v>139</v>
      </c>
      <c r="CX409" s="83">
        <v>54</v>
      </c>
      <c r="CY409" s="83" t="s">
        <v>108</v>
      </c>
      <c r="CZ409" s="83">
        <v>537047</v>
      </c>
      <c r="DA409" s="83" t="s">
        <v>581</v>
      </c>
      <c r="DB409" s="83" t="s">
        <v>152</v>
      </c>
      <c r="DC409" s="83" t="s">
        <v>500</v>
      </c>
      <c r="DD409" s="83">
        <v>7394</v>
      </c>
      <c r="DE409" s="83" t="s">
        <v>606</v>
      </c>
      <c r="DF409" s="83" t="s">
        <v>152</v>
      </c>
      <c r="DG409" s="83" t="s">
        <v>500</v>
      </c>
      <c r="DH409" s="83"/>
      <c r="DI409" s="85">
        <v>43646</v>
      </c>
      <c r="DJ409" s="83" t="s">
        <v>584</v>
      </c>
      <c r="DK409" s="83" t="s">
        <v>102</v>
      </c>
      <c r="DL409" s="83" t="s">
        <v>482</v>
      </c>
      <c r="DM409" s="83">
        <v>0</v>
      </c>
      <c r="DN409" s="83" t="s">
        <v>483</v>
      </c>
      <c r="DO409" s="83">
        <v>1</v>
      </c>
      <c r="DP409" s="83">
        <v>1</v>
      </c>
      <c r="DQ409" s="83"/>
      <c r="DR409" s="83" t="s">
        <v>108</v>
      </c>
      <c r="DS409" s="83" t="s">
        <v>497</v>
      </c>
      <c r="DU409" s="215" t="s">
        <v>269</v>
      </c>
      <c r="DV409" s="136">
        <v>1</v>
      </c>
      <c r="DW409" s="136">
        <v>3</v>
      </c>
      <c r="DX409" s="215" t="s">
        <v>269</v>
      </c>
      <c r="DY409" s="215" t="s">
        <v>269</v>
      </c>
      <c r="DZ409" s="215" t="s">
        <v>269</v>
      </c>
      <c r="EA409" s="215" t="s">
        <v>269</v>
      </c>
      <c r="EB409" s="215" t="s">
        <v>269</v>
      </c>
      <c r="EC409" s="215" t="s">
        <v>269</v>
      </c>
      <c r="ED409" s="215" t="s">
        <v>269</v>
      </c>
      <c r="EE409" s="215" t="s">
        <v>269</v>
      </c>
    </row>
    <row r="410" spans="1:135" ht="28.8" x14ac:dyDescent="0.55000000000000004">
      <c r="A410" s="83" t="s">
        <v>130</v>
      </c>
      <c r="B410" s="136">
        <v>633537</v>
      </c>
      <c r="C410" t="s">
        <v>1056</v>
      </c>
      <c r="D410" s="83" t="s">
        <v>228</v>
      </c>
      <c r="E410" s="138">
        <v>259388874953</v>
      </c>
      <c r="F410" s="83" t="s">
        <v>114</v>
      </c>
      <c r="G410" s="85">
        <v>43643</v>
      </c>
      <c r="H410" s="211" t="s">
        <v>98</v>
      </c>
      <c r="I410" s="84" t="s">
        <v>610</v>
      </c>
      <c r="J410" s="207" t="s">
        <v>627</v>
      </c>
      <c r="K410" s="208" t="s">
        <v>630</v>
      </c>
      <c r="L410" s="83" t="s">
        <v>108</v>
      </c>
      <c r="M410" s="184">
        <v>24514</v>
      </c>
      <c r="N410" s="184"/>
      <c r="O410" s="85" t="s">
        <v>102</v>
      </c>
      <c r="P410" s="185">
        <v>42491</v>
      </c>
      <c r="Q410" s="186" t="s">
        <v>203</v>
      </c>
      <c r="R410" s="186"/>
      <c r="S410" s="186"/>
      <c r="T410" s="187"/>
      <c r="U410" s="188" t="s">
        <v>296</v>
      </c>
      <c r="V410" s="188" t="s">
        <v>297</v>
      </c>
      <c r="W410" s="188" t="s">
        <v>297</v>
      </c>
      <c r="X410" s="189" t="s">
        <v>167</v>
      </c>
      <c r="Y410" s="190"/>
      <c r="Z410" s="83">
        <v>700</v>
      </c>
      <c r="AA410" s="83" t="s">
        <v>193</v>
      </c>
      <c r="AB410" s="83" t="s">
        <v>181</v>
      </c>
      <c r="AC410" s="83" t="s">
        <v>102</v>
      </c>
      <c r="AD410" s="83" t="s">
        <v>6668</v>
      </c>
      <c r="AE410" s="83" t="s">
        <v>102</v>
      </c>
      <c r="AF410" s="83" t="s">
        <v>102</v>
      </c>
      <c r="AG410" s="83" t="s">
        <v>119</v>
      </c>
      <c r="AH410" s="83" t="s">
        <v>6669</v>
      </c>
      <c r="AI410" s="83" t="s">
        <v>104</v>
      </c>
      <c r="AJ410" s="83" t="s">
        <v>105</v>
      </c>
      <c r="AK410" s="191" t="s">
        <v>6668</v>
      </c>
      <c r="AL410" s="191" t="s">
        <v>102</v>
      </c>
      <c r="AM410" s="191" t="s">
        <v>102</v>
      </c>
      <c r="AN410" s="191" t="s">
        <v>119</v>
      </c>
      <c r="AO410" s="191" t="s">
        <v>6669</v>
      </c>
      <c r="AP410" s="191" t="s">
        <v>104</v>
      </c>
      <c r="AQ410" s="191" t="s">
        <v>105</v>
      </c>
      <c r="AR410" s="191" t="s">
        <v>106</v>
      </c>
      <c r="AS410" s="191" t="s">
        <v>6668</v>
      </c>
      <c r="AT410" s="191" t="s">
        <v>485</v>
      </c>
      <c r="AU410" s="191" t="s">
        <v>6669</v>
      </c>
      <c r="AV410" s="191" t="s">
        <v>104</v>
      </c>
      <c r="AW410" s="191" t="s">
        <v>204</v>
      </c>
      <c r="AX410" s="191"/>
      <c r="AY410" s="192" t="s">
        <v>454</v>
      </c>
      <c r="AZ410" s="192" t="s">
        <v>416</v>
      </c>
      <c r="BA410" s="91" t="s">
        <v>108</v>
      </c>
      <c r="BB410" s="90">
        <v>0</v>
      </c>
      <c r="BC410" s="93" t="s">
        <v>102</v>
      </c>
      <c r="BD410" s="93" t="s">
        <v>102</v>
      </c>
      <c r="BE410" s="93" t="s">
        <v>102</v>
      </c>
      <c r="BF410" s="93" t="s">
        <v>102</v>
      </c>
      <c r="BG410" s="97" t="s">
        <v>108</v>
      </c>
      <c r="BH410" s="93" t="s">
        <v>108</v>
      </c>
      <c r="BI410" s="93" t="s">
        <v>102</v>
      </c>
      <c r="BJ410" s="93" t="s">
        <v>102</v>
      </c>
      <c r="BK410" s="93" t="s">
        <v>102</v>
      </c>
      <c r="BL410" s="93" t="s">
        <v>102</v>
      </c>
      <c r="BM410" s="93" t="s">
        <v>102</v>
      </c>
      <c r="BN410" s="93" t="s">
        <v>102</v>
      </c>
      <c r="BO410" s="93" t="s">
        <v>102</v>
      </c>
      <c r="BP410" s="96" t="s">
        <v>102</v>
      </c>
      <c r="BQ410" s="90">
        <v>0</v>
      </c>
      <c r="BR410" s="93" t="s">
        <v>102</v>
      </c>
      <c r="BS410" s="93" t="s">
        <v>102</v>
      </c>
      <c r="BT410" s="93" t="s">
        <v>102</v>
      </c>
      <c r="BU410" s="93" t="s">
        <v>102</v>
      </c>
      <c r="BV410" s="97" t="s">
        <v>108</v>
      </c>
      <c r="BW410" s="93" t="s">
        <v>108</v>
      </c>
      <c r="BX410" s="95" t="s">
        <v>102</v>
      </c>
      <c r="BY410" s="93" t="s">
        <v>102</v>
      </c>
      <c r="BZ410" s="93" t="s">
        <v>102</v>
      </c>
      <c r="CA410" s="93" t="s">
        <v>102</v>
      </c>
      <c r="CB410" s="93" t="s">
        <v>102</v>
      </c>
      <c r="CC410" s="93" t="s">
        <v>102</v>
      </c>
      <c r="CD410" s="93" t="s">
        <v>102</v>
      </c>
      <c r="CE410" s="193" t="s">
        <v>102</v>
      </c>
      <c r="CF410" s="194" t="s">
        <v>436</v>
      </c>
      <c r="CG410" s="195" t="s">
        <v>6670</v>
      </c>
      <c r="CH410" s="101" t="s">
        <v>563</v>
      </c>
      <c r="CI410" s="102"/>
      <c r="CJ410" s="196" t="s">
        <v>577</v>
      </c>
      <c r="CK410" s="104" t="s">
        <v>190</v>
      </c>
      <c r="CL410" s="105"/>
      <c r="CM410" s="83" t="s">
        <v>578</v>
      </c>
      <c r="CN410" s="106" t="s">
        <v>108</v>
      </c>
      <c r="CO410" s="197" t="s">
        <v>566</v>
      </c>
      <c r="CP410" s="107"/>
      <c r="CQ410" s="198" t="s">
        <v>107</v>
      </c>
      <c r="CR410" s="198" t="s">
        <v>107</v>
      </c>
      <c r="CS410" s="199"/>
      <c r="CT410" s="83" t="s">
        <v>109</v>
      </c>
      <c r="CU410" s="83" t="s">
        <v>109</v>
      </c>
      <c r="CV410" s="83">
        <v>91</v>
      </c>
      <c r="CW410" s="83" t="s">
        <v>270</v>
      </c>
      <c r="CX410" s="83">
        <v>91</v>
      </c>
      <c r="CY410" s="83" t="s">
        <v>108</v>
      </c>
      <c r="CZ410" s="83">
        <v>538366.5</v>
      </c>
      <c r="DA410" s="83" t="s">
        <v>6671</v>
      </c>
      <c r="DB410" s="83" t="s">
        <v>118</v>
      </c>
      <c r="DC410" s="83" t="s">
        <v>108</v>
      </c>
      <c r="DD410" s="83">
        <v>7472</v>
      </c>
      <c r="DE410" s="83" t="s">
        <v>173</v>
      </c>
      <c r="DF410" s="83" t="s">
        <v>118</v>
      </c>
      <c r="DG410" s="83" t="s">
        <v>500</v>
      </c>
      <c r="DH410" s="83"/>
      <c r="DI410" s="85">
        <v>43646</v>
      </c>
      <c r="DJ410" s="83" t="s">
        <v>584</v>
      </c>
      <c r="DK410" s="83" t="s">
        <v>102</v>
      </c>
      <c r="DL410" s="83" t="s">
        <v>482</v>
      </c>
      <c r="DM410" s="83">
        <v>0</v>
      </c>
      <c r="DN410" s="83" t="s">
        <v>483</v>
      </c>
      <c r="DO410" s="83">
        <v>1</v>
      </c>
      <c r="DP410" s="83">
        <v>6</v>
      </c>
      <c r="DQ410" s="83"/>
      <c r="DR410" s="83" t="s">
        <v>108</v>
      </c>
      <c r="DS410" s="83" t="s">
        <v>497</v>
      </c>
      <c r="DU410" s="215" t="s">
        <v>269</v>
      </c>
      <c r="DV410" s="136">
        <v>1</v>
      </c>
      <c r="DW410" s="136">
        <v>3</v>
      </c>
      <c r="DX410" s="215" t="s">
        <v>269</v>
      </c>
      <c r="DY410" s="215" t="s">
        <v>269</v>
      </c>
      <c r="DZ410" s="215" t="s">
        <v>269</v>
      </c>
      <c r="EA410" s="215" t="s">
        <v>269</v>
      </c>
      <c r="EB410" s="215" t="s">
        <v>269</v>
      </c>
      <c r="EC410" s="215" t="s">
        <v>269</v>
      </c>
      <c r="ED410" s="215" t="s">
        <v>269</v>
      </c>
      <c r="EE410" s="215" t="s">
        <v>269</v>
      </c>
    </row>
    <row r="411" spans="1:135" ht="57.6" x14ac:dyDescent="0.55000000000000004">
      <c r="A411" s="83" t="s">
        <v>130</v>
      </c>
      <c r="B411" s="136">
        <v>305382</v>
      </c>
      <c r="C411" t="s">
        <v>1057</v>
      </c>
      <c r="D411" s="83" t="s">
        <v>228</v>
      </c>
      <c r="E411" s="138">
        <v>670650330665</v>
      </c>
      <c r="F411" s="83" t="s">
        <v>143</v>
      </c>
      <c r="G411" s="85">
        <v>43620</v>
      </c>
      <c r="H411" s="83" t="s">
        <v>98</v>
      </c>
      <c r="I411" s="84" t="s">
        <v>612</v>
      </c>
      <c r="J411" s="207" t="s">
        <v>628</v>
      </c>
      <c r="K411" s="208" t="s">
        <v>633</v>
      </c>
      <c r="L411" s="83" t="s">
        <v>108</v>
      </c>
      <c r="M411" s="184" t="s">
        <v>102</v>
      </c>
      <c r="N411" s="184" t="s">
        <v>556</v>
      </c>
      <c r="O411" s="85" t="s">
        <v>102</v>
      </c>
      <c r="P411" s="185">
        <v>42491</v>
      </c>
      <c r="Q411" s="186" t="s">
        <v>202</v>
      </c>
      <c r="R411" s="186" t="s">
        <v>613</v>
      </c>
      <c r="S411" s="186"/>
      <c r="T411" s="187"/>
      <c r="U411" s="188" t="s">
        <v>295</v>
      </c>
      <c r="V411" s="188" t="s">
        <v>205</v>
      </c>
      <c r="W411" s="188" t="s">
        <v>295</v>
      </c>
      <c r="X411" s="189" t="s">
        <v>107</v>
      </c>
      <c r="Y411" s="190" t="s">
        <v>614</v>
      </c>
      <c r="Z411" s="83">
        <v>700</v>
      </c>
      <c r="AA411" s="83" t="s">
        <v>193</v>
      </c>
      <c r="AB411" s="83" t="s">
        <v>181</v>
      </c>
      <c r="AC411" s="83" t="s">
        <v>102</v>
      </c>
      <c r="AD411" s="83" t="s">
        <v>6672</v>
      </c>
      <c r="AE411" s="83" t="s">
        <v>6673</v>
      </c>
      <c r="AF411" s="83" t="s">
        <v>102</v>
      </c>
      <c r="AG411" s="83" t="s">
        <v>175</v>
      </c>
      <c r="AH411" s="83" t="s">
        <v>6674</v>
      </c>
      <c r="AI411" s="83" t="s">
        <v>104</v>
      </c>
      <c r="AJ411" s="83" t="s">
        <v>105</v>
      </c>
      <c r="AK411" s="191" t="s">
        <v>6672</v>
      </c>
      <c r="AL411" s="191" t="s">
        <v>6673</v>
      </c>
      <c r="AM411" s="191" t="s">
        <v>102</v>
      </c>
      <c r="AN411" s="191" t="s">
        <v>175</v>
      </c>
      <c r="AO411" s="191" t="s">
        <v>6674</v>
      </c>
      <c r="AP411" s="191" t="s">
        <v>104</v>
      </c>
      <c r="AQ411" s="191" t="s">
        <v>105</v>
      </c>
      <c r="AR411" s="191" t="s">
        <v>106</v>
      </c>
      <c r="AS411" s="191"/>
      <c r="AT411" s="191"/>
      <c r="AU411" s="191"/>
      <c r="AV411" s="191"/>
      <c r="AW411" s="191"/>
      <c r="AX411" s="191" t="s">
        <v>575</v>
      </c>
      <c r="AY411" s="192" t="s">
        <v>454</v>
      </c>
      <c r="AZ411" s="192" t="s">
        <v>108</v>
      </c>
      <c r="BA411" s="91" t="s">
        <v>108</v>
      </c>
      <c r="BB411" s="90">
        <v>0</v>
      </c>
      <c r="BC411" s="93" t="s">
        <v>102</v>
      </c>
      <c r="BD411" s="93" t="s">
        <v>102</v>
      </c>
      <c r="BE411" s="93" t="s">
        <v>102</v>
      </c>
      <c r="BF411" s="93" t="s">
        <v>102</v>
      </c>
      <c r="BG411" s="97" t="s">
        <v>108</v>
      </c>
      <c r="BH411" s="93" t="s">
        <v>108</v>
      </c>
      <c r="BI411" s="93" t="s">
        <v>102</v>
      </c>
      <c r="BJ411" s="93" t="s">
        <v>102</v>
      </c>
      <c r="BK411" s="93" t="s">
        <v>102</v>
      </c>
      <c r="BL411" s="93" t="s">
        <v>102</v>
      </c>
      <c r="BM411" s="93" t="s">
        <v>102</v>
      </c>
      <c r="BN411" s="93" t="s">
        <v>102</v>
      </c>
      <c r="BO411" s="93" t="s">
        <v>102</v>
      </c>
      <c r="BP411" s="96" t="s">
        <v>102</v>
      </c>
      <c r="BQ411" s="90">
        <v>0</v>
      </c>
      <c r="BR411" s="93" t="s">
        <v>102</v>
      </c>
      <c r="BS411" s="93" t="s">
        <v>102</v>
      </c>
      <c r="BT411" s="93" t="s">
        <v>102</v>
      </c>
      <c r="BU411" s="93" t="s">
        <v>102</v>
      </c>
      <c r="BV411" s="97" t="s">
        <v>108</v>
      </c>
      <c r="BW411" s="93" t="s">
        <v>108</v>
      </c>
      <c r="BX411" s="95" t="s">
        <v>102</v>
      </c>
      <c r="BY411" s="93" t="s">
        <v>102</v>
      </c>
      <c r="BZ411" s="93" t="s">
        <v>102</v>
      </c>
      <c r="CA411" s="93" t="s">
        <v>102</v>
      </c>
      <c r="CB411" s="93" t="s">
        <v>102</v>
      </c>
      <c r="CC411" s="93" t="s">
        <v>102</v>
      </c>
      <c r="CD411" s="93" t="s">
        <v>102</v>
      </c>
      <c r="CE411" s="193" t="s">
        <v>102</v>
      </c>
      <c r="CF411" s="194" t="s">
        <v>508</v>
      </c>
      <c r="CG411" s="195" t="s">
        <v>102</v>
      </c>
      <c r="CH411" s="101" t="e">
        <v>#N/A</v>
      </c>
      <c r="CI411" s="102" t="s">
        <v>580</v>
      </c>
      <c r="CJ411" s="196" t="s">
        <v>108</v>
      </c>
      <c r="CK411" s="104" t="s">
        <v>109</v>
      </c>
      <c r="CL411" s="105" t="s">
        <v>579</v>
      </c>
      <c r="CM411" s="83" t="s">
        <v>108</v>
      </c>
      <c r="CN411" s="106" t="s">
        <v>108</v>
      </c>
      <c r="CO411" s="197" t="s">
        <v>108</v>
      </c>
      <c r="CP411" s="107"/>
      <c r="CQ411" s="198" t="s">
        <v>474</v>
      </c>
      <c r="CR411" s="198" t="s">
        <v>474</v>
      </c>
      <c r="CS411" s="199" t="s">
        <v>616</v>
      </c>
      <c r="CT411" s="83" t="s">
        <v>109</v>
      </c>
      <c r="CU411" s="83" t="s">
        <v>109</v>
      </c>
      <c r="CV411" s="83">
        <v>93</v>
      </c>
      <c r="CW411" s="83" t="s">
        <v>112</v>
      </c>
      <c r="CX411" s="83">
        <v>93</v>
      </c>
      <c r="CY411" s="83" t="s">
        <v>6675</v>
      </c>
      <c r="CZ411" s="83">
        <v>539686</v>
      </c>
      <c r="DA411" s="83" t="s">
        <v>138</v>
      </c>
      <c r="DB411" s="83" t="s">
        <v>124</v>
      </c>
      <c r="DC411" s="83" t="s">
        <v>501</v>
      </c>
      <c r="DD411" s="83">
        <v>6238</v>
      </c>
      <c r="DE411" s="83" t="s">
        <v>582</v>
      </c>
      <c r="DF411" s="83" t="s">
        <v>145</v>
      </c>
      <c r="DG411" s="83" t="s">
        <v>501</v>
      </c>
      <c r="DH411" s="83" t="s">
        <v>582</v>
      </c>
      <c r="DI411" s="85">
        <v>43646</v>
      </c>
      <c r="DJ411" s="83" t="s">
        <v>584</v>
      </c>
      <c r="DK411" s="83" t="s">
        <v>102</v>
      </c>
      <c r="DL411" s="83" t="s">
        <v>482</v>
      </c>
      <c r="DM411" s="83">
        <v>0</v>
      </c>
      <c r="DN411" s="83" t="s">
        <v>238</v>
      </c>
      <c r="DO411" s="83">
        <v>1</v>
      </c>
      <c r="DP411" s="83">
        <v>6</v>
      </c>
      <c r="DQ411" s="83"/>
      <c r="DR411" s="83" t="s">
        <v>108</v>
      </c>
      <c r="DS411" s="83" t="s">
        <v>497</v>
      </c>
      <c r="DU411" s="215" t="s">
        <v>269</v>
      </c>
      <c r="DV411" s="136">
        <v>1</v>
      </c>
      <c r="DW411" s="136">
        <v>3</v>
      </c>
      <c r="DX411" s="215" t="s">
        <v>269</v>
      </c>
      <c r="DY411" s="215" t="s">
        <v>269</v>
      </c>
      <c r="DZ411" s="215" t="s">
        <v>269</v>
      </c>
      <c r="EA411" s="215" t="s">
        <v>269</v>
      </c>
      <c r="EB411" s="215" t="s">
        <v>269</v>
      </c>
      <c r="EC411" s="215" t="s">
        <v>269</v>
      </c>
      <c r="ED411" s="215" t="s">
        <v>269</v>
      </c>
      <c r="EE411" s="215" t="s">
        <v>269</v>
      </c>
    </row>
    <row r="412" spans="1:135" ht="28.8" x14ac:dyDescent="0.55000000000000004">
      <c r="A412" s="83" t="s">
        <v>130</v>
      </c>
      <c r="B412" s="136">
        <v>853932</v>
      </c>
      <c r="C412" t="s">
        <v>1058</v>
      </c>
      <c r="D412" s="83" t="s">
        <v>228</v>
      </c>
      <c r="E412" s="138">
        <v>270163943902</v>
      </c>
      <c r="F412" s="83" t="s">
        <v>114</v>
      </c>
      <c r="G412" s="85">
        <v>43634</v>
      </c>
      <c r="H412" s="83" t="s">
        <v>98</v>
      </c>
      <c r="I412" s="84" t="s">
        <v>618</v>
      </c>
      <c r="J412" s="207" t="s">
        <v>629</v>
      </c>
      <c r="K412" s="208" t="s">
        <v>634</v>
      </c>
      <c r="L412" s="83" t="s">
        <v>108</v>
      </c>
      <c r="M412" s="184">
        <v>27604</v>
      </c>
      <c r="N412" s="184"/>
      <c r="O412" s="85" t="s">
        <v>102</v>
      </c>
      <c r="P412" s="185">
        <v>43013</v>
      </c>
      <c r="Q412" s="186" t="s">
        <v>203</v>
      </c>
      <c r="R412" s="186"/>
      <c r="S412" s="186"/>
      <c r="T412" s="187"/>
      <c r="U412" s="188" t="s">
        <v>296</v>
      </c>
      <c r="V412" s="188" t="s">
        <v>205</v>
      </c>
      <c r="W412" s="189" t="s">
        <v>619</v>
      </c>
      <c r="X412" s="189" t="s">
        <v>107</v>
      </c>
      <c r="Y412" s="190" t="s">
        <v>614</v>
      </c>
      <c r="Z412" s="83">
        <v>700</v>
      </c>
      <c r="AA412" s="83" t="s">
        <v>193</v>
      </c>
      <c r="AB412" s="83" t="s">
        <v>181</v>
      </c>
      <c r="AC412" s="83" t="s">
        <v>102</v>
      </c>
      <c r="AD412" s="83" t="s">
        <v>6676</v>
      </c>
      <c r="AE412" s="83" t="s">
        <v>102</v>
      </c>
      <c r="AF412" s="83" t="s">
        <v>102</v>
      </c>
      <c r="AG412" s="83" t="s">
        <v>174</v>
      </c>
      <c r="AH412" s="83" t="s">
        <v>6665</v>
      </c>
      <c r="AI412" s="83" t="s">
        <v>104</v>
      </c>
      <c r="AJ412" s="83" t="s">
        <v>105</v>
      </c>
      <c r="AK412" s="191" t="s">
        <v>6676</v>
      </c>
      <c r="AL412" s="191" t="s">
        <v>102</v>
      </c>
      <c r="AM412" s="191" t="s">
        <v>102</v>
      </c>
      <c r="AN412" s="191" t="s">
        <v>174</v>
      </c>
      <c r="AO412" s="191" t="s">
        <v>6665</v>
      </c>
      <c r="AP412" s="191" t="s">
        <v>104</v>
      </c>
      <c r="AQ412" s="191" t="s">
        <v>105</v>
      </c>
      <c r="AR412" s="191" t="s">
        <v>106</v>
      </c>
      <c r="AS412" s="191" t="s">
        <v>6676</v>
      </c>
      <c r="AT412" s="191" t="s">
        <v>488</v>
      </c>
      <c r="AU412" s="191" t="s">
        <v>6677</v>
      </c>
      <c r="AV412" s="191" t="s">
        <v>104</v>
      </c>
      <c r="AW412" s="191" t="s">
        <v>204</v>
      </c>
      <c r="AX412" s="191"/>
      <c r="AY412" s="192" t="s">
        <v>454</v>
      </c>
      <c r="AZ412" s="192" t="s">
        <v>416</v>
      </c>
      <c r="BA412" s="91" t="s">
        <v>108</v>
      </c>
      <c r="BB412" s="90">
        <v>0</v>
      </c>
      <c r="BC412" s="93" t="s">
        <v>102</v>
      </c>
      <c r="BD412" s="93" t="s">
        <v>102</v>
      </c>
      <c r="BE412" s="93" t="s">
        <v>102</v>
      </c>
      <c r="BF412" s="93" t="s">
        <v>102</v>
      </c>
      <c r="BG412" s="97" t="s">
        <v>108</v>
      </c>
      <c r="BH412" s="93" t="s">
        <v>108</v>
      </c>
      <c r="BI412" s="93" t="s">
        <v>102</v>
      </c>
      <c r="BJ412" s="93" t="s">
        <v>102</v>
      </c>
      <c r="BK412" s="93" t="s">
        <v>102</v>
      </c>
      <c r="BL412" s="93" t="s">
        <v>102</v>
      </c>
      <c r="BM412" s="93" t="s">
        <v>102</v>
      </c>
      <c r="BN412" s="93" t="s">
        <v>102</v>
      </c>
      <c r="BO412" s="93" t="s">
        <v>102</v>
      </c>
      <c r="BP412" s="96" t="s">
        <v>102</v>
      </c>
      <c r="BQ412" s="90">
        <v>0</v>
      </c>
      <c r="BR412" s="93" t="s">
        <v>102</v>
      </c>
      <c r="BS412" s="93" t="s">
        <v>102</v>
      </c>
      <c r="BT412" s="93" t="s">
        <v>102</v>
      </c>
      <c r="BU412" s="93" t="s">
        <v>102</v>
      </c>
      <c r="BV412" s="97" t="s">
        <v>108</v>
      </c>
      <c r="BW412" s="93" t="s">
        <v>108</v>
      </c>
      <c r="BX412" s="95" t="s">
        <v>102</v>
      </c>
      <c r="BY412" s="93" t="s">
        <v>102</v>
      </c>
      <c r="BZ412" s="93" t="s">
        <v>102</v>
      </c>
      <c r="CA412" s="93" t="s">
        <v>102</v>
      </c>
      <c r="CB412" s="93" t="s">
        <v>102</v>
      </c>
      <c r="CC412" s="93" t="s">
        <v>102</v>
      </c>
      <c r="CD412" s="93" t="s">
        <v>102</v>
      </c>
      <c r="CE412" s="193" t="s">
        <v>102</v>
      </c>
      <c r="CF412" s="194" t="s">
        <v>436</v>
      </c>
      <c r="CG412" s="195" t="s">
        <v>6678</v>
      </c>
      <c r="CH412" s="101" t="s">
        <v>310</v>
      </c>
      <c r="CI412" s="102"/>
      <c r="CJ412" s="196" t="s">
        <v>6679</v>
      </c>
      <c r="CK412" s="104" t="s">
        <v>190</v>
      </c>
      <c r="CL412" s="105"/>
      <c r="CM412" s="83" t="s">
        <v>623</v>
      </c>
      <c r="CN412" s="106" t="s">
        <v>624</v>
      </c>
      <c r="CO412" s="197" t="s">
        <v>625</v>
      </c>
      <c r="CP412" s="107"/>
      <c r="CQ412" s="198" t="s">
        <v>474</v>
      </c>
      <c r="CR412" s="198" t="s">
        <v>474</v>
      </c>
      <c r="CS412" s="199"/>
      <c r="CT412" s="83" t="s">
        <v>109</v>
      </c>
      <c r="CU412" s="83" t="s">
        <v>109</v>
      </c>
      <c r="CV412" s="83">
        <v>95</v>
      </c>
      <c r="CW412" s="83" t="s">
        <v>139</v>
      </c>
      <c r="CX412" s="83">
        <v>95</v>
      </c>
      <c r="CY412" s="83" t="s">
        <v>108</v>
      </c>
      <c r="CZ412" s="83">
        <v>541005.5</v>
      </c>
      <c r="DA412" s="83" t="s">
        <v>581</v>
      </c>
      <c r="DB412" s="83" t="s">
        <v>152</v>
      </c>
      <c r="DC412" s="83" t="s">
        <v>500</v>
      </c>
      <c r="DD412" s="83">
        <v>2979</v>
      </c>
      <c r="DE412" s="83" t="s">
        <v>606</v>
      </c>
      <c r="DF412" s="83" t="s">
        <v>152</v>
      </c>
      <c r="DG412" s="83" t="s">
        <v>500</v>
      </c>
      <c r="DH412" s="83"/>
      <c r="DI412" s="85">
        <v>43646</v>
      </c>
      <c r="DJ412" s="83" t="s">
        <v>584</v>
      </c>
      <c r="DK412" s="83" t="s">
        <v>102</v>
      </c>
      <c r="DL412" s="83" t="s">
        <v>482</v>
      </c>
      <c r="DM412" s="83">
        <v>0</v>
      </c>
      <c r="DN412" s="83" t="s">
        <v>483</v>
      </c>
      <c r="DO412" s="83">
        <v>1</v>
      </c>
      <c r="DP412" s="83">
        <v>6</v>
      </c>
      <c r="DQ412" s="83"/>
      <c r="DR412" s="83" t="s">
        <v>108</v>
      </c>
      <c r="DS412" s="83" t="s">
        <v>497</v>
      </c>
      <c r="DU412" s="215" t="s">
        <v>269</v>
      </c>
      <c r="DV412" s="136">
        <v>1</v>
      </c>
      <c r="DW412" s="136">
        <v>3</v>
      </c>
      <c r="DX412" s="215" t="s">
        <v>269</v>
      </c>
      <c r="DY412" s="215" t="s">
        <v>269</v>
      </c>
      <c r="DZ412" s="215" t="s">
        <v>269</v>
      </c>
      <c r="EA412" s="215" t="s">
        <v>269</v>
      </c>
      <c r="EB412" s="215" t="s">
        <v>269</v>
      </c>
      <c r="EC412" s="215" t="s">
        <v>269</v>
      </c>
      <c r="ED412" s="215" t="s">
        <v>269</v>
      </c>
      <c r="EE412" s="215" t="s">
        <v>269</v>
      </c>
    </row>
    <row r="413" spans="1:135" ht="28.8" x14ac:dyDescent="0.55000000000000004">
      <c r="A413" s="83" t="s">
        <v>130</v>
      </c>
      <c r="B413" s="136">
        <v>631511</v>
      </c>
      <c r="C413" t="s">
        <v>1059</v>
      </c>
      <c r="D413" s="83" t="s">
        <v>228</v>
      </c>
      <c r="E413" s="138">
        <v>407914430563</v>
      </c>
      <c r="F413" s="83" t="s">
        <v>114</v>
      </c>
      <c r="G413" s="85">
        <v>43643</v>
      </c>
      <c r="H413" s="211" t="s">
        <v>98</v>
      </c>
      <c r="I413" s="84" t="s">
        <v>610</v>
      </c>
      <c r="J413" s="207" t="s">
        <v>627</v>
      </c>
      <c r="K413" s="208" t="s">
        <v>630</v>
      </c>
      <c r="L413" s="83" t="s">
        <v>108</v>
      </c>
      <c r="M413" s="184">
        <v>24515</v>
      </c>
      <c r="N413" s="184"/>
      <c r="O413" s="85" t="s">
        <v>102</v>
      </c>
      <c r="P413" s="185">
        <v>42491</v>
      </c>
      <c r="Q413" s="186" t="s">
        <v>203</v>
      </c>
      <c r="R413" s="186"/>
      <c r="S413" s="186"/>
      <c r="T413" s="187"/>
      <c r="U413" s="188" t="s">
        <v>296</v>
      </c>
      <c r="V413" s="188" t="s">
        <v>297</v>
      </c>
      <c r="W413" s="188" t="s">
        <v>297</v>
      </c>
      <c r="X413" s="189" t="s">
        <v>167</v>
      </c>
      <c r="Y413" s="190"/>
      <c r="Z413" s="83">
        <v>700</v>
      </c>
      <c r="AA413" s="83" t="s">
        <v>193</v>
      </c>
      <c r="AB413" s="83" t="s">
        <v>181</v>
      </c>
      <c r="AC413" s="83" t="s">
        <v>102</v>
      </c>
      <c r="AD413" s="83" t="s">
        <v>6680</v>
      </c>
      <c r="AE413" s="83" t="s">
        <v>102</v>
      </c>
      <c r="AF413" s="83" t="s">
        <v>102</v>
      </c>
      <c r="AG413" s="83" t="s">
        <v>119</v>
      </c>
      <c r="AH413" s="83" t="s">
        <v>6681</v>
      </c>
      <c r="AI413" s="83" t="s">
        <v>104</v>
      </c>
      <c r="AJ413" s="83" t="s">
        <v>105</v>
      </c>
      <c r="AK413" s="191" t="s">
        <v>6680</v>
      </c>
      <c r="AL413" s="191" t="s">
        <v>102</v>
      </c>
      <c r="AM413" s="191" t="s">
        <v>102</v>
      </c>
      <c r="AN413" s="191" t="s">
        <v>119</v>
      </c>
      <c r="AO413" s="191" t="s">
        <v>6681</v>
      </c>
      <c r="AP413" s="191" t="s">
        <v>104</v>
      </c>
      <c r="AQ413" s="191" t="s">
        <v>105</v>
      </c>
      <c r="AR413" s="191" t="s">
        <v>106</v>
      </c>
      <c r="AS413" s="191" t="s">
        <v>6680</v>
      </c>
      <c r="AT413" s="191" t="s">
        <v>485</v>
      </c>
      <c r="AU413" s="191" t="s">
        <v>6681</v>
      </c>
      <c r="AV413" s="191" t="s">
        <v>104</v>
      </c>
      <c r="AW413" s="191" t="s">
        <v>204</v>
      </c>
      <c r="AX413" s="191"/>
      <c r="AY413" s="192" t="s">
        <v>454</v>
      </c>
      <c r="AZ413" s="192" t="s">
        <v>416</v>
      </c>
      <c r="BA413" s="91" t="s">
        <v>108</v>
      </c>
      <c r="BB413" s="90">
        <v>0</v>
      </c>
      <c r="BC413" s="93" t="s">
        <v>102</v>
      </c>
      <c r="BD413" s="93" t="s">
        <v>102</v>
      </c>
      <c r="BE413" s="93" t="s">
        <v>102</v>
      </c>
      <c r="BF413" s="93" t="s">
        <v>102</v>
      </c>
      <c r="BG413" s="97" t="s">
        <v>108</v>
      </c>
      <c r="BH413" s="93" t="s">
        <v>108</v>
      </c>
      <c r="BI413" s="93" t="s">
        <v>102</v>
      </c>
      <c r="BJ413" s="93" t="s">
        <v>102</v>
      </c>
      <c r="BK413" s="93" t="s">
        <v>102</v>
      </c>
      <c r="BL413" s="93" t="s">
        <v>102</v>
      </c>
      <c r="BM413" s="93" t="s">
        <v>102</v>
      </c>
      <c r="BN413" s="93" t="s">
        <v>102</v>
      </c>
      <c r="BO413" s="93" t="s">
        <v>102</v>
      </c>
      <c r="BP413" s="96" t="s">
        <v>102</v>
      </c>
      <c r="BQ413" s="90">
        <v>0</v>
      </c>
      <c r="BR413" s="93" t="s">
        <v>102</v>
      </c>
      <c r="BS413" s="93" t="s">
        <v>102</v>
      </c>
      <c r="BT413" s="93" t="s">
        <v>102</v>
      </c>
      <c r="BU413" s="93" t="s">
        <v>102</v>
      </c>
      <c r="BV413" s="97" t="s">
        <v>108</v>
      </c>
      <c r="BW413" s="93" t="s">
        <v>108</v>
      </c>
      <c r="BX413" s="95" t="s">
        <v>102</v>
      </c>
      <c r="BY413" s="93" t="s">
        <v>102</v>
      </c>
      <c r="BZ413" s="93" t="s">
        <v>102</v>
      </c>
      <c r="CA413" s="93" t="s">
        <v>102</v>
      </c>
      <c r="CB413" s="93" t="s">
        <v>102</v>
      </c>
      <c r="CC413" s="93" t="s">
        <v>102</v>
      </c>
      <c r="CD413" s="93" t="s">
        <v>102</v>
      </c>
      <c r="CE413" s="193" t="s">
        <v>102</v>
      </c>
      <c r="CF413" s="194" t="s">
        <v>436</v>
      </c>
      <c r="CG413" s="195" t="s">
        <v>6682</v>
      </c>
      <c r="CH413" s="101" t="s">
        <v>563</v>
      </c>
      <c r="CI413" s="102"/>
      <c r="CJ413" s="196" t="s">
        <v>577</v>
      </c>
      <c r="CK413" s="104" t="s">
        <v>190</v>
      </c>
      <c r="CL413" s="105"/>
      <c r="CM413" s="83" t="s">
        <v>578</v>
      </c>
      <c r="CN413" s="106" t="s">
        <v>108</v>
      </c>
      <c r="CO413" s="197" t="s">
        <v>566</v>
      </c>
      <c r="CP413" s="107"/>
      <c r="CQ413" s="198" t="s">
        <v>107</v>
      </c>
      <c r="CR413" s="198" t="s">
        <v>107</v>
      </c>
      <c r="CS413" s="199"/>
      <c r="CT413" s="83" t="s">
        <v>109</v>
      </c>
      <c r="CU413" s="83" t="s">
        <v>109</v>
      </c>
      <c r="CV413" s="83">
        <v>54</v>
      </c>
      <c r="CW413" s="83" t="s">
        <v>270</v>
      </c>
      <c r="CX413" s="83">
        <v>54</v>
      </c>
      <c r="CY413" s="83" t="s">
        <v>108</v>
      </c>
      <c r="CZ413" s="83">
        <v>542325</v>
      </c>
      <c r="DA413" s="83" t="s">
        <v>6683</v>
      </c>
      <c r="DB413" s="83" t="s">
        <v>118</v>
      </c>
      <c r="DC413" s="83" t="s">
        <v>108</v>
      </c>
      <c r="DD413" s="83">
        <v>3816</v>
      </c>
      <c r="DE413" s="83" t="s">
        <v>173</v>
      </c>
      <c r="DF413" s="83" t="s">
        <v>118</v>
      </c>
      <c r="DG413" s="83" t="s">
        <v>500</v>
      </c>
      <c r="DH413" s="83"/>
      <c r="DI413" s="85">
        <v>43646</v>
      </c>
      <c r="DJ413" s="83" t="s">
        <v>584</v>
      </c>
      <c r="DK413" s="83" t="s">
        <v>102</v>
      </c>
      <c r="DL413" s="83" t="s">
        <v>482</v>
      </c>
      <c r="DM413" s="83">
        <v>0</v>
      </c>
      <c r="DN413" s="83" t="s">
        <v>483</v>
      </c>
      <c r="DO413" s="83">
        <v>1</v>
      </c>
      <c r="DP413" s="83">
        <v>5</v>
      </c>
      <c r="DQ413" s="83"/>
      <c r="DR413" s="83" t="s">
        <v>108</v>
      </c>
      <c r="DS413" s="83" t="s">
        <v>497</v>
      </c>
      <c r="DU413" s="215" t="s">
        <v>269</v>
      </c>
      <c r="DV413" s="136">
        <v>1</v>
      </c>
      <c r="DW413" s="136">
        <v>3</v>
      </c>
      <c r="DX413" s="215" t="s">
        <v>269</v>
      </c>
      <c r="DY413" s="215" t="s">
        <v>269</v>
      </c>
      <c r="DZ413" s="215" t="s">
        <v>269</v>
      </c>
      <c r="EA413" s="215" t="s">
        <v>269</v>
      </c>
      <c r="EB413" s="215" t="s">
        <v>269</v>
      </c>
      <c r="EC413" s="215" t="s">
        <v>269</v>
      </c>
      <c r="ED413" s="215" t="s">
        <v>269</v>
      </c>
      <c r="EE413" s="215" t="s">
        <v>269</v>
      </c>
    </row>
    <row r="414" spans="1:135" ht="57.6" x14ac:dyDescent="0.55000000000000004">
      <c r="A414" s="83" t="s">
        <v>130</v>
      </c>
      <c r="B414" s="136">
        <v>420837</v>
      </c>
      <c r="C414" t="s">
        <v>1060</v>
      </c>
      <c r="D414" s="83" t="s">
        <v>228</v>
      </c>
      <c r="E414" s="138">
        <v>287839155480</v>
      </c>
      <c r="F414" s="83" t="s">
        <v>143</v>
      </c>
      <c r="G414" s="85">
        <v>43620</v>
      </c>
      <c r="H414" s="83" t="s">
        <v>98</v>
      </c>
      <c r="I414" s="84" t="s">
        <v>612</v>
      </c>
      <c r="J414" s="207" t="s">
        <v>628</v>
      </c>
      <c r="K414" s="208" t="s">
        <v>633</v>
      </c>
      <c r="L414" s="83" t="s">
        <v>108</v>
      </c>
      <c r="M414" s="184" t="s">
        <v>102</v>
      </c>
      <c r="N414" s="184" t="s">
        <v>556</v>
      </c>
      <c r="O414" s="85" t="s">
        <v>102</v>
      </c>
      <c r="P414" s="185">
        <v>42491</v>
      </c>
      <c r="Q414" s="186" t="s">
        <v>202</v>
      </c>
      <c r="R414" s="186" t="s">
        <v>613</v>
      </c>
      <c r="S414" s="186"/>
      <c r="T414" s="187"/>
      <c r="U414" s="188" t="s">
        <v>295</v>
      </c>
      <c r="V414" s="188" t="s">
        <v>205</v>
      </c>
      <c r="W414" s="188" t="s">
        <v>295</v>
      </c>
      <c r="X414" s="189" t="s">
        <v>107</v>
      </c>
      <c r="Y414" s="190" t="s">
        <v>614</v>
      </c>
      <c r="Z414" s="83">
        <v>700</v>
      </c>
      <c r="AA414" s="83" t="s">
        <v>193</v>
      </c>
      <c r="AB414" s="83" t="s">
        <v>181</v>
      </c>
      <c r="AC414" s="83" t="s">
        <v>102</v>
      </c>
      <c r="AD414" s="83" t="s">
        <v>6684</v>
      </c>
      <c r="AE414" s="83" t="s">
        <v>6685</v>
      </c>
      <c r="AF414" s="83" t="s">
        <v>102</v>
      </c>
      <c r="AG414" s="83" t="s">
        <v>175</v>
      </c>
      <c r="AH414" s="83" t="s">
        <v>6686</v>
      </c>
      <c r="AI414" s="83" t="s">
        <v>104</v>
      </c>
      <c r="AJ414" s="83" t="s">
        <v>105</v>
      </c>
      <c r="AK414" s="191" t="s">
        <v>6684</v>
      </c>
      <c r="AL414" s="191" t="s">
        <v>6685</v>
      </c>
      <c r="AM414" s="191" t="s">
        <v>102</v>
      </c>
      <c r="AN414" s="191" t="s">
        <v>175</v>
      </c>
      <c r="AO414" s="191" t="s">
        <v>6686</v>
      </c>
      <c r="AP414" s="191" t="s">
        <v>104</v>
      </c>
      <c r="AQ414" s="191" t="s">
        <v>105</v>
      </c>
      <c r="AR414" s="191" t="s">
        <v>106</v>
      </c>
      <c r="AS414" s="191"/>
      <c r="AT414" s="191"/>
      <c r="AU414" s="191"/>
      <c r="AV414" s="191"/>
      <c r="AW414" s="191"/>
      <c r="AX414" s="191" t="s">
        <v>575</v>
      </c>
      <c r="AY414" s="192" t="s">
        <v>454</v>
      </c>
      <c r="AZ414" s="192" t="s">
        <v>108</v>
      </c>
      <c r="BA414" s="91" t="s">
        <v>108</v>
      </c>
      <c r="BB414" s="90">
        <v>0</v>
      </c>
      <c r="BC414" s="93" t="s">
        <v>102</v>
      </c>
      <c r="BD414" s="93" t="s">
        <v>102</v>
      </c>
      <c r="BE414" s="93" t="s">
        <v>102</v>
      </c>
      <c r="BF414" s="93" t="s">
        <v>102</v>
      </c>
      <c r="BG414" s="97" t="s">
        <v>108</v>
      </c>
      <c r="BH414" s="93" t="s">
        <v>108</v>
      </c>
      <c r="BI414" s="93" t="s">
        <v>102</v>
      </c>
      <c r="BJ414" s="93" t="s">
        <v>102</v>
      </c>
      <c r="BK414" s="93" t="s">
        <v>102</v>
      </c>
      <c r="BL414" s="93" t="s">
        <v>102</v>
      </c>
      <c r="BM414" s="93" t="s">
        <v>102</v>
      </c>
      <c r="BN414" s="93" t="s">
        <v>102</v>
      </c>
      <c r="BO414" s="93" t="s">
        <v>102</v>
      </c>
      <c r="BP414" s="96" t="s">
        <v>102</v>
      </c>
      <c r="BQ414" s="90">
        <v>0</v>
      </c>
      <c r="BR414" s="93" t="s">
        <v>102</v>
      </c>
      <c r="BS414" s="93" t="s">
        <v>102</v>
      </c>
      <c r="BT414" s="93" t="s">
        <v>102</v>
      </c>
      <c r="BU414" s="93" t="s">
        <v>102</v>
      </c>
      <c r="BV414" s="97" t="s">
        <v>108</v>
      </c>
      <c r="BW414" s="93" t="s">
        <v>108</v>
      </c>
      <c r="BX414" s="95" t="s">
        <v>102</v>
      </c>
      <c r="BY414" s="93" t="s">
        <v>102</v>
      </c>
      <c r="BZ414" s="93" t="s">
        <v>102</v>
      </c>
      <c r="CA414" s="93" t="s">
        <v>102</v>
      </c>
      <c r="CB414" s="93" t="s">
        <v>102</v>
      </c>
      <c r="CC414" s="93" t="s">
        <v>102</v>
      </c>
      <c r="CD414" s="93" t="s">
        <v>102</v>
      </c>
      <c r="CE414" s="193" t="s">
        <v>102</v>
      </c>
      <c r="CF414" s="194" t="s">
        <v>508</v>
      </c>
      <c r="CG414" s="195" t="s">
        <v>102</v>
      </c>
      <c r="CH414" s="101" t="e">
        <v>#N/A</v>
      </c>
      <c r="CI414" s="102" t="s">
        <v>580</v>
      </c>
      <c r="CJ414" s="196" t="s">
        <v>108</v>
      </c>
      <c r="CK414" s="104" t="s">
        <v>109</v>
      </c>
      <c r="CL414" s="105" t="s">
        <v>579</v>
      </c>
      <c r="CM414" s="83" t="s">
        <v>108</v>
      </c>
      <c r="CN414" s="106" t="s">
        <v>108</v>
      </c>
      <c r="CO414" s="197" t="s">
        <v>108</v>
      </c>
      <c r="CP414" s="107"/>
      <c r="CQ414" s="198" t="s">
        <v>474</v>
      </c>
      <c r="CR414" s="198" t="s">
        <v>474</v>
      </c>
      <c r="CS414" s="199" t="s">
        <v>616</v>
      </c>
      <c r="CT414" s="83" t="s">
        <v>109</v>
      </c>
      <c r="CU414" s="83" t="s">
        <v>109</v>
      </c>
      <c r="CV414" s="83">
        <v>49</v>
      </c>
      <c r="CW414" s="83" t="s">
        <v>112</v>
      </c>
      <c r="CX414" s="83">
        <v>49</v>
      </c>
      <c r="CY414" s="83" t="s">
        <v>6687</v>
      </c>
      <c r="CZ414" s="83">
        <v>543644.5</v>
      </c>
      <c r="DA414" s="83" t="s">
        <v>138</v>
      </c>
      <c r="DB414" s="83" t="s">
        <v>124</v>
      </c>
      <c r="DC414" s="83" t="s">
        <v>501</v>
      </c>
      <c r="DD414" s="83">
        <v>7785</v>
      </c>
      <c r="DE414" s="83" t="s">
        <v>582</v>
      </c>
      <c r="DF414" s="83" t="s">
        <v>145</v>
      </c>
      <c r="DG414" s="83" t="s">
        <v>501</v>
      </c>
      <c r="DH414" s="83" t="s">
        <v>582</v>
      </c>
      <c r="DI414" s="85">
        <v>43646</v>
      </c>
      <c r="DJ414" s="83" t="s">
        <v>584</v>
      </c>
      <c r="DK414" s="83" t="s">
        <v>102</v>
      </c>
      <c r="DL414" s="83" t="s">
        <v>482</v>
      </c>
      <c r="DM414" s="83">
        <v>0</v>
      </c>
      <c r="DN414" s="83" t="s">
        <v>238</v>
      </c>
      <c r="DO414" s="83">
        <v>1</v>
      </c>
      <c r="DP414" s="83">
        <v>4</v>
      </c>
      <c r="DQ414" s="83"/>
      <c r="DR414" s="83" t="s">
        <v>108</v>
      </c>
      <c r="DS414" s="83" t="s">
        <v>497</v>
      </c>
      <c r="DU414" s="215" t="s">
        <v>269</v>
      </c>
      <c r="DV414" s="136">
        <v>1</v>
      </c>
      <c r="DW414" s="136">
        <v>3</v>
      </c>
      <c r="DX414" s="215" t="s">
        <v>269</v>
      </c>
      <c r="DY414" s="215" t="s">
        <v>269</v>
      </c>
      <c r="DZ414" s="215" t="s">
        <v>269</v>
      </c>
      <c r="EA414" s="215" t="s">
        <v>269</v>
      </c>
      <c r="EB414" s="215" t="s">
        <v>269</v>
      </c>
      <c r="EC414" s="215" t="s">
        <v>269</v>
      </c>
      <c r="ED414" s="215" t="s">
        <v>269</v>
      </c>
      <c r="EE414" s="215" t="s">
        <v>269</v>
      </c>
    </row>
    <row r="415" spans="1:135" ht="28.8" x14ac:dyDescent="0.55000000000000004">
      <c r="A415" s="83" t="s">
        <v>130</v>
      </c>
      <c r="B415" s="136">
        <v>153885</v>
      </c>
      <c r="C415" t="s">
        <v>1061</v>
      </c>
      <c r="D415" s="83" t="s">
        <v>228</v>
      </c>
      <c r="E415" s="138">
        <v>725077739744</v>
      </c>
      <c r="F415" s="83" t="s">
        <v>114</v>
      </c>
      <c r="G415" s="85">
        <v>43634</v>
      </c>
      <c r="H415" s="83" t="s">
        <v>98</v>
      </c>
      <c r="I415" s="84" t="s">
        <v>618</v>
      </c>
      <c r="J415" s="207" t="s">
        <v>629</v>
      </c>
      <c r="K415" s="208" t="s">
        <v>634</v>
      </c>
      <c r="L415" s="83" t="s">
        <v>108</v>
      </c>
      <c r="M415" s="184">
        <v>27605</v>
      </c>
      <c r="N415" s="184"/>
      <c r="O415" s="85" t="s">
        <v>102</v>
      </c>
      <c r="P415" s="185">
        <v>43013</v>
      </c>
      <c r="Q415" s="186" t="s">
        <v>203</v>
      </c>
      <c r="R415" s="186"/>
      <c r="S415" s="186"/>
      <c r="T415" s="187"/>
      <c r="U415" s="188" t="s">
        <v>296</v>
      </c>
      <c r="V415" s="188" t="s">
        <v>205</v>
      </c>
      <c r="W415" s="189" t="s">
        <v>619</v>
      </c>
      <c r="X415" s="189" t="s">
        <v>107</v>
      </c>
      <c r="Y415" s="190" t="s">
        <v>614</v>
      </c>
      <c r="Z415" s="83">
        <v>700</v>
      </c>
      <c r="AA415" s="83" t="s">
        <v>193</v>
      </c>
      <c r="AB415" s="83" t="s">
        <v>181</v>
      </c>
      <c r="AC415" s="83" t="s">
        <v>102</v>
      </c>
      <c r="AD415" s="83" t="s">
        <v>6688</v>
      </c>
      <c r="AE415" s="83" t="s">
        <v>102</v>
      </c>
      <c r="AF415" s="83" t="s">
        <v>102</v>
      </c>
      <c r="AG415" s="83" t="s">
        <v>174</v>
      </c>
      <c r="AH415" s="83" t="s">
        <v>6677</v>
      </c>
      <c r="AI415" s="83" t="s">
        <v>104</v>
      </c>
      <c r="AJ415" s="83" t="s">
        <v>105</v>
      </c>
      <c r="AK415" s="191" t="s">
        <v>6688</v>
      </c>
      <c r="AL415" s="191" t="s">
        <v>102</v>
      </c>
      <c r="AM415" s="191" t="s">
        <v>102</v>
      </c>
      <c r="AN415" s="191" t="s">
        <v>174</v>
      </c>
      <c r="AO415" s="191" t="s">
        <v>6677</v>
      </c>
      <c r="AP415" s="191" t="s">
        <v>104</v>
      </c>
      <c r="AQ415" s="191" t="s">
        <v>105</v>
      </c>
      <c r="AR415" s="191" t="s">
        <v>106</v>
      </c>
      <c r="AS415" s="191" t="s">
        <v>6688</v>
      </c>
      <c r="AT415" s="191" t="s">
        <v>488</v>
      </c>
      <c r="AU415" s="191" t="s">
        <v>6689</v>
      </c>
      <c r="AV415" s="191" t="s">
        <v>104</v>
      </c>
      <c r="AW415" s="191" t="s">
        <v>204</v>
      </c>
      <c r="AX415" s="191"/>
      <c r="AY415" s="192" t="s">
        <v>454</v>
      </c>
      <c r="AZ415" s="192" t="s">
        <v>416</v>
      </c>
      <c r="BA415" s="91" t="s">
        <v>108</v>
      </c>
      <c r="BB415" s="90">
        <v>0</v>
      </c>
      <c r="BC415" s="93" t="s">
        <v>102</v>
      </c>
      <c r="BD415" s="93" t="s">
        <v>102</v>
      </c>
      <c r="BE415" s="93" t="s">
        <v>102</v>
      </c>
      <c r="BF415" s="93" t="s">
        <v>102</v>
      </c>
      <c r="BG415" s="97" t="s">
        <v>108</v>
      </c>
      <c r="BH415" s="93" t="s">
        <v>108</v>
      </c>
      <c r="BI415" s="93" t="s">
        <v>102</v>
      </c>
      <c r="BJ415" s="93" t="s">
        <v>102</v>
      </c>
      <c r="BK415" s="93" t="s">
        <v>102</v>
      </c>
      <c r="BL415" s="93" t="s">
        <v>102</v>
      </c>
      <c r="BM415" s="93" t="s">
        <v>102</v>
      </c>
      <c r="BN415" s="93" t="s">
        <v>102</v>
      </c>
      <c r="BO415" s="93" t="s">
        <v>102</v>
      </c>
      <c r="BP415" s="96" t="s">
        <v>102</v>
      </c>
      <c r="BQ415" s="90">
        <v>0</v>
      </c>
      <c r="BR415" s="93" t="s">
        <v>102</v>
      </c>
      <c r="BS415" s="93" t="s">
        <v>102</v>
      </c>
      <c r="BT415" s="93" t="s">
        <v>102</v>
      </c>
      <c r="BU415" s="93" t="s">
        <v>102</v>
      </c>
      <c r="BV415" s="97" t="s">
        <v>108</v>
      </c>
      <c r="BW415" s="93" t="s">
        <v>108</v>
      </c>
      <c r="BX415" s="95" t="s">
        <v>102</v>
      </c>
      <c r="BY415" s="93" t="s">
        <v>102</v>
      </c>
      <c r="BZ415" s="93" t="s">
        <v>102</v>
      </c>
      <c r="CA415" s="93" t="s">
        <v>102</v>
      </c>
      <c r="CB415" s="93" t="s">
        <v>102</v>
      </c>
      <c r="CC415" s="93" t="s">
        <v>102</v>
      </c>
      <c r="CD415" s="93" t="s">
        <v>102</v>
      </c>
      <c r="CE415" s="193" t="s">
        <v>102</v>
      </c>
      <c r="CF415" s="194" t="s">
        <v>436</v>
      </c>
      <c r="CG415" s="195" t="s">
        <v>6690</v>
      </c>
      <c r="CH415" s="101" t="s">
        <v>310</v>
      </c>
      <c r="CI415" s="102"/>
      <c r="CJ415" s="196" t="s">
        <v>6691</v>
      </c>
      <c r="CK415" s="104" t="s">
        <v>190</v>
      </c>
      <c r="CL415" s="105"/>
      <c r="CM415" s="83" t="s">
        <v>623</v>
      </c>
      <c r="CN415" s="106" t="s">
        <v>624</v>
      </c>
      <c r="CO415" s="197" t="s">
        <v>625</v>
      </c>
      <c r="CP415" s="107"/>
      <c r="CQ415" s="198" t="s">
        <v>474</v>
      </c>
      <c r="CR415" s="198" t="s">
        <v>474</v>
      </c>
      <c r="CS415" s="199"/>
      <c r="CT415" s="83" t="s">
        <v>109</v>
      </c>
      <c r="CU415" s="83" t="s">
        <v>109</v>
      </c>
      <c r="CV415" s="83">
        <v>26</v>
      </c>
      <c r="CW415" s="83" t="s">
        <v>139</v>
      </c>
      <c r="CX415" s="83">
        <v>26</v>
      </c>
      <c r="CY415" s="83" t="s">
        <v>108</v>
      </c>
      <c r="CZ415" s="83">
        <v>544964</v>
      </c>
      <c r="DA415" s="83" t="s">
        <v>581</v>
      </c>
      <c r="DB415" s="83" t="s">
        <v>152</v>
      </c>
      <c r="DC415" s="83" t="s">
        <v>500</v>
      </c>
      <c r="DD415" s="83">
        <v>4773</v>
      </c>
      <c r="DE415" s="83" t="s">
        <v>606</v>
      </c>
      <c r="DF415" s="83" t="s">
        <v>152</v>
      </c>
      <c r="DG415" s="83" t="s">
        <v>500</v>
      </c>
      <c r="DH415" s="83"/>
      <c r="DI415" s="85">
        <v>43646</v>
      </c>
      <c r="DJ415" s="83" t="s">
        <v>584</v>
      </c>
      <c r="DK415" s="83" t="s">
        <v>102</v>
      </c>
      <c r="DL415" s="83" t="s">
        <v>482</v>
      </c>
      <c r="DM415" s="83">
        <v>0</v>
      </c>
      <c r="DN415" s="83" t="s">
        <v>483</v>
      </c>
      <c r="DO415" s="83">
        <v>1</v>
      </c>
      <c r="DP415" s="83">
        <v>3</v>
      </c>
      <c r="DQ415" s="83"/>
      <c r="DR415" s="83" t="s">
        <v>108</v>
      </c>
      <c r="DS415" s="83" t="s">
        <v>497</v>
      </c>
      <c r="DU415" s="215" t="s">
        <v>269</v>
      </c>
      <c r="DV415" s="136">
        <v>1</v>
      </c>
      <c r="DW415" s="136">
        <v>3</v>
      </c>
      <c r="DX415" s="215" t="s">
        <v>269</v>
      </c>
      <c r="DY415" s="215" t="s">
        <v>269</v>
      </c>
      <c r="DZ415" s="215" t="s">
        <v>269</v>
      </c>
      <c r="EA415" s="215" t="s">
        <v>269</v>
      </c>
      <c r="EB415" s="215" t="s">
        <v>269</v>
      </c>
      <c r="EC415" s="215" t="s">
        <v>269</v>
      </c>
      <c r="ED415" s="215" t="s">
        <v>269</v>
      </c>
      <c r="EE415" s="215" t="s">
        <v>269</v>
      </c>
    </row>
    <row r="416" spans="1:135" ht="28.8" x14ac:dyDescent="0.55000000000000004">
      <c r="A416" s="83" t="s">
        <v>130</v>
      </c>
      <c r="B416" s="136">
        <v>791927</v>
      </c>
      <c r="C416" t="s">
        <v>1062</v>
      </c>
      <c r="D416" s="83" t="s">
        <v>228</v>
      </c>
      <c r="E416" s="138">
        <v>472286370204</v>
      </c>
      <c r="F416" s="83" t="s">
        <v>114</v>
      </c>
      <c r="G416" s="85">
        <v>43643</v>
      </c>
      <c r="H416" s="211" t="s">
        <v>98</v>
      </c>
      <c r="I416" s="84" t="s">
        <v>610</v>
      </c>
      <c r="J416" s="207" t="s">
        <v>627</v>
      </c>
      <c r="K416" s="208" t="s">
        <v>630</v>
      </c>
      <c r="L416" s="83" t="s">
        <v>108</v>
      </c>
      <c r="M416" s="184">
        <v>24516</v>
      </c>
      <c r="N416" s="184"/>
      <c r="O416" s="85" t="s">
        <v>102</v>
      </c>
      <c r="P416" s="185">
        <v>42491</v>
      </c>
      <c r="Q416" s="186" t="s">
        <v>203</v>
      </c>
      <c r="R416" s="186"/>
      <c r="S416" s="186"/>
      <c r="T416" s="187"/>
      <c r="U416" s="188" t="s">
        <v>296</v>
      </c>
      <c r="V416" s="188" t="s">
        <v>297</v>
      </c>
      <c r="W416" s="188" t="s">
        <v>297</v>
      </c>
      <c r="X416" s="189" t="s">
        <v>167</v>
      </c>
      <c r="Y416" s="190"/>
      <c r="Z416" s="83">
        <v>700</v>
      </c>
      <c r="AA416" s="83" t="s">
        <v>193</v>
      </c>
      <c r="AB416" s="83" t="s">
        <v>181</v>
      </c>
      <c r="AC416" s="83" t="s">
        <v>102</v>
      </c>
      <c r="AD416" s="83" t="s">
        <v>6692</v>
      </c>
      <c r="AE416" s="83" t="s">
        <v>102</v>
      </c>
      <c r="AF416" s="83" t="s">
        <v>102</v>
      </c>
      <c r="AG416" s="83" t="s">
        <v>119</v>
      </c>
      <c r="AH416" s="83" t="s">
        <v>6693</v>
      </c>
      <c r="AI416" s="83" t="s">
        <v>104</v>
      </c>
      <c r="AJ416" s="83" t="s">
        <v>105</v>
      </c>
      <c r="AK416" s="191" t="s">
        <v>6692</v>
      </c>
      <c r="AL416" s="191" t="s">
        <v>102</v>
      </c>
      <c r="AM416" s="191" t="s">
        <v>102</v>
      </c>
      <c r="AN416" s="191" t="s">
        <v>119</v>
      </c>
      <c r="AO416" s="191" t="s">
        <v>6693</v>
      </c>
      <c r="AP416" s="191" t="s">
        <v>104</v>
      </c>
      <c r="AQ416" s="191" t="s">
        <v>105</v>
      </c>
      <c r="AR416" s="191" t="s">
        <v>106</v>
      </c>
      <c r="AS416" s="191" t="s">
        <v>6692</v>
      </c>
      <c r="AT416" s="191" t="s">
        <v>485</v>
      </c>
      <c r="AU416" s="191" t="s">
        <v>6693</v>
      </c>
      <c r="AV416" s="191" t="s">
        <v>104</v>
      </c>
      <c r="AW416" s="191" t="s">
        <v>204</v>
      </c>
      <c r="AX416" s="191"/>
      <c r="AY416" s="192" t="s">
        <v>454</v>
      </c>
      <c r="AZ416" s="192" t="s">
        <v>416</v>
      </c>
      <c r="BA416" s="91" t="s">
        <v>108</v>
      </c>
      <c r="BB416" s="90">
        <v>0</v>
      </c>
      <c r="BC416" s="93" t="s">
        <v>102</v>
      </c>
      <c r="BD416" s="93" t="s">
        <v>102</v>
      </c>
      <c r="BE416" s="93" t="s">
        <v>102</v>
      </c>
      <c r="BF416" s="93" t="s">
        <v>102</v>
      </c>
      <c r="BG416" s="97" t="s">
        <v>108</v>
      </c>
      <c r="BH416" s="93" t="s">
        <v>108</v>
      </c>
      <c r="BI416" s="93" t="s">
        <v>102</v>
      </c>
      <c r="BJ416" s="93" t="s">
        <v>102</v>
      </c>
      <c r="BK416" s="93" t="s">
        <v>102</v>
      </c>
      <c r="BL416" s="93" t="s">
        <v>102</v>
      </c>
      <c r="BM416" s="93" t="s">
        <v>102</v>
      </c>
      <c r="BN416" s="93" t="s">
        <v>102</v>
      </c>
      <c r="BO416" s="93" t="s">
        <v>102</v>
      </c>
      <c r="BP416" s="96" t="s">
        <v>102</v>
      </c>
      <c r="BQ416" s="90">
        <v>0</v>
      </c>
      <c r="BR416" s="93" t="s">
        <v>102</v>
      </c>
      <c r="BS416" s="93" t="s">
        <v>102</v>
      </c>
      <c r="BT416" s="93" t="s">
        <v>102</v>
      </c>
      <c r="BU416" s="93" t="s">
        <v>102</v>
      </c>
      <c r="BV416" s="97" t="s">
        <v>108</v>
      </c>
      <c r="BW416" s="93" t="s">
        <v>108</v>
      </c>
      <c r="BX416" s="95" t="s">
        <v>102</v>
      </c>
      <c r="BY416" s="93" t="s">
        <v>102</v>
      </c>
      <c r="BZ416" s="93" t="s">
        <v>102</v>
      </c>
      <c r="CA416" s="93" t="s">
        <v>102</v>
      </c>
      <c r="CB416" s="93" t="s">
        <v>102</v>
      </c>
      <c r="CC416" s="93" t="s">
        <v>102</v>
      </c>
      <c r="CD416" s="93" t="s">
        <v>102</v>
      </c>
      <c r="CE416" s="193" t="s">
        <v>102</v>
      </c>
      <c r="CF416" s="194" t="s">
        <v>436</v>
      </c>
      <c r="CG416" s="195" t="s">
        <v>6694</v>
      </c>
      <c r="CH416" s="101" t="s">
        <v>563</v>
      </c>
      <c r="CI416" s="102"/>
      <c r="CJ416" s="196" t="s">
        <v>577</v>
      </c>
      <c r="CK416" s="104" t="s">
        <v>190</v>
      </c>
      <c r="CL416" s="105"/>
      <c r="CM416" s="83" t="s">
        <v>578</v>
      </c>
      <c r="CN416" s="106" t="s">
        <v>108</v>
      </c>
      <c r="CO416" s="197" t="s">
        <v>566</v>
      </c>
      <c r="CP416" s="107"/>
      <c r="CQ416" s="198" t="s">
        <v>107</v>
      </c>
      <c r="CR416" s="198" t="s">
        <v>107</v>
      </c>
      <c r="CS416" s="199"/>
      <c r="CT416" s="83" t="s">
        <v>109</v>
      </c>
      <c r="CU416" s="83" t="s">
        <v>109</v>
      </c>
      <c r="CV416" s="83">
        <v>73</v>
      </c>
      <c r="CW416" s="83" t="s">
        <v>270</v>
      </c>
      <c r="CX416" s="83">
        <v>73</v>
      </c>
      <c r="CY416" s="83" t="s">
        <v>108</v>
      </c>
      <c r="CZ416" s="83">
        <v>546283.5</v>
      </c>
      <c r="DA416" s="83" t="s">
        <v>6695</v>
      </c>
      <c r="DB416" s="83" t="s">
        <v>118</v>
      </c>
      <c r="DC416" s="83" t="s">
        <v>108</v>
      </c>
      <c r="DD416" s="83">
        <v>7098</v>
      </c>
      <c r="DE416" s="83" t="s">
        <v>173</v>
      </c>
      <c r="DF416" s="83" t="s">
        <v>118</v>
      </c>
      <c r="DG416" s="83" t="s">
        <v>500</v>
      </c>
      <c r="DH416" s="83"/>
      <c r="DI416" s="85">
        <v>43646</v>
      </c>
      <c r="DJ416" s="83" t="s">
        <v>584</v>
      </c>
      <c r="DK416" s="83" t="s">
        <v>102</v>
      </c>
      <c r="DL416" s="83" t="s">
        <v>482</v>
      </c>
      <c r="DM416" s="83">
        <v>0</v>
      </c>
      <c r="DN416" s="83" t="s">
        <v>483</v>
      </c>
      <c r="DO416" s="83">
        <v>1</v>
      </c>
      <c r="DP416" s="83">
        <v>2</v>
      </c>
      <c r="DQ416" s="83"/>
      <c r="DR416" s="83" t="s">
        <v>108</v>
      </c>
      <c r="DS416" s="83" t="s">
        <v>497</v>
      </c>
      <c r="DU416" s="215" t="s">
        <v>269</v>
      </c>
      <c r="DV416" s="136">
        <v>1</v>
      </c>
      <c r="DW416" s="136">
        <v>3</v>
      </c>
      <c r="DX416" s="215" t="s">
        <v>269</v>
      </c>
      <c r="DY416" s="215" t="s">
        <v>269</v>
      </c>
      <c r="DZ416" s="215" t="s">
        <v>269</v>
      </c>
      <c r="EA416" s="215" t="s">
        <v>269</v>
      </c>
      <c r="EB416" s="215" t="s">
        <v>269</v>
      </c>
      <c r="EC416" s="215" t="s">
        <v>269</v>
      </c>
      <c r="ED416" s="215" t="s">
        <v>269</v>
      </c>
      <c r="EE416" s="215" t="s">
        <v>269</v>
      </c>
    </row>
    <row r="417" spans="1:135" ht="57.6" x14ac:dyDescent="0.55000000000000004">
      <c r="A417" s="83" t="s">
        <v>130</v>
      </c>
      <c r="B417" s="136">
        <v>307537</v>
      </c>
      <c r="C417" t="s">
        <v>1063</v>
      </c>
      <c r="D417" s="83" t="s">
        <v>228</v>
      </c>
      <c r="E417" s="138">
        <v>695447459607</v>
      </c>
      <c r="F417" s="83" t="s">
        <v>143</v>
      </c>
      <c r="G417" s="85">
        <v>43620</v>
      </c>
      <c r="H417" s="83" t="s">
        <v>98</v>
      </c>
      <c r="I417" s="84" t="s">
        <v>612</v>
      </c>
      <c r="J417" s="207" t="s">
        <v>628</v>
      </c>
      <c r="K417" s="208" t="s">
        <v>633</v>
      </c>
      <c r="L417" s="83" t="s">
        <v>108</v>
      </c>
      <c r="M417" s="184" t="s">
        <v>102</v>
      </c>
      <c r="N417" s="184" t="s">
        <v>556</v>
      </c>
      <c r="O417" s="85" t="s">
        <v>102</v>
      </c>
      <c r="P417" s="185">
        <v>42491</v>
      </c>
      <c r="Q417" s="186" t="s">
        <v>202</v>
      </c>
      <c r="R417" s="186" t="s">
        <v>613</v>
      </c>
      <c r="S417" s="186"/>
      <c r="T417" s="187"/>
      <c r="U417" s="188" t="s">
        <v>295</v>
      </c>
      <c r="V417" s="188" t="s">
        <v>205</v>
      </c>
      <c r="W417" s="188" t="s">
        <v>295</v>
      </c>
      <c r="X417" s="189" t="s">
        <v>107</v>
      </c>
      <c r="Y417" s="190" t="s">
        <v>614</v>
      </c>
      <c r="Z417" s="83">
        <v>700</v>
      </c>
      <c r="AA417" s="83" t="s">
        <v>193</v>
      </c>
      <c r="AB417" s="83" t="s">
        <v>181</v>
      </c>
      <c r="AC417" s="83" t="s">
        <v>102</v>
      </c>
      <c r="AD417" s="83" t="s">
        <v>6696</v>
      </c>
      <c r="AE417" s="83" t="s">
        <v>6697</v>
      </c>
      <c r="AF417" s="83" t="s">
        <v>102</v>
      </c>
      <c r="AG417" s="83" t="s">
        <v>175</v>
      </c>
      <c r="AH417" s="83" t="s">
        <v>6698</v>
      </c>
      <c r="AI417" s="83" t="s">
        <v>104</v>
      </c>
      <c r="AJ417" s="83" t="s">
        <v>105</v>
      </c>
      <c r="AK417" s="191" t="s">
        <v>6696</v>
      </c>
      <c r="AL417" s="191" t="s">
        <v>6697</v>
      </c>
      <c r="AM417" s="191" t="s">
        <v>102</v>
      </c>
      <c r="AN417" s="191" t="s">
        <v>175</v>
      </c>
      <c r="AO417" s="191" t="s">
        <v>6698</v>
      </c>
      <c r="AP417" s="191" t="s">
        <v>104</v>
      </c>
      <c r="AQ417" s="191" t="s">
        <v>105</v>
      </c>
      <c r="AR417" s="191" t="s">
        <v>106</v>
      </c>
      <c r="AS417" s="191"/>
      <c r="AT417" s="191"/>
      <c r="AU417" s="191"/>
      <c r="AV417" s="191"/>
      <c r="AW417" s="191"/>
      <c r="AX417" s="191" t="s">
        <v>575</v>
      </c>
      <c r="AY417" s="192" t="s">
        <v>454</v>
      </c>
      <c r="AZ417" s="192" t="s">
        <v>108</v>
      </c>
      <c r="BA417" s="91" t="s">
        <v>108</v>
      </c>
      <c r="BB417" s="90">
        <v>0</v>
      </c>
      <c r="BC417" s="93" t="s">
        <v>102</v>
      </c>
      <c r="BD417" s="93" t="s">
        <v>102</v>
      </c>
      <c r="BE417" s="93" t="s">
        <v>102</v>
      </c>
      <c r="BF417" s="93" t="s">
        <v>102</v>
      </c>
      <c r="BG417" s="97" t="s">
        <v>108</v>
      </c>
      <c r="BH417" s="93" t="s">
        <v>108</v>
      </c>
      <c r="BI417" s="93" t="s">
        <v>102</v>
      </c>
      <c r="BJ417" s="93" t="s">
        <v>102</v>
      </c>
      <c r="BK417" s="93" t="s">
        <v>102</v>
      </c>
      <c r="BL417" s="93" t="s">
        <v>102</v>
      </c>
      <c r="BM417" s="93" t="s">
        <v>102</v>
      </c>
      <c r="BN417" s="93" t="s">
        <v>102</v>
      </c>
      <c r="BO417" s="93" t="s">
        <v>102</v>
      </c>
      <c r="BP417" s="96" t="s">
        <v>102</v>
      </c>
      <c r="BQ417" s="90">
        <v>0</v>
      </c>
      <c r="BR417" s="93" t="s">
        <v>102</v>
      </c>
      <c r="BS417" s="93" t="s">
        <v>102</v>
      </c>
      <c r="BT417" s="93" t="s">
        <v>102</v>
      </c>
      <c r="BU417" s="93" t="s">
        <v>102</v>
      </c>
      <c r="BV417" s="97" t="s">
        <v>108</v>
      </c>
      <c r="BW417" s="93" t="s">
        <v>108</v>
      </c>
      <c r="BX417" s="95" t="s">
        <v>102</v>
      </c>
      <c r="BY417" s="93" t="s">
        <v>102</v>
      </c>
      <c r="BZ417" s="93" t="s">
        <v>102</v>
      </c>
      <c r="CA417" s="93" t="s">
        <v>102</v>
      </c>
      <c r="CB417" s="93" t="s">
        <v>102</v>
      </c>
      <c r="CC417" s="93" t="s">
        <v>102</v>
      </c>
      <c r="CD417" s="93" t="s">
        <v>102</v>
      </c>
      <c r="CE417" s="193" t="s">
        <v>102</v>
      </c>
      <c r="CF417" s="194" t="s">
        <v>508</v>
      </c>
      <c r="CG417" s="195" t="s">
        <v>102</v>
      </c>
      <c r="CH417" s="101" t="e">
        <v>#N/A</v>
      </c>
      <c r="CI417" s="102" t="s">
        <v>580</v>
      </c>
      <c r="CJ417" s="196" t="s">
        <v>108</v>
      </c>
      <c r="CK417" s="104" t="s">
        <v>109</v>
      </c>
      <c r="CL417" s="105" t="s">
        <v>579</v>
      </c>
      <c r="CM417" s="83" t="s">
        <v>108</v>
      </c>
      <c r="CN417" s="106" t="s">
        <v>108</v>
      </c>
      <c r="CO417" s="197" t="s">
        <v>108</v>
      </c>
      <c r="CP417" s="107"/>
      <c r="CQ417" s="198" t="s">
        <v>474</v>
      </c>
      <c r="CR417" s="198" t="s">
        <v>474</v>
      </c>
      <c r="CS417" s="199" t="s">
        <v>616</v>
      </c>
      <c r="CT417" s="83" t="s">
        <v>109</v>
      </c>
      <c r="CU417" s="83" t="s">
        <v>109</v>
      </c>
      <c r="CV417" s="83">
        <v>43</v>
      </c>
      <c r="CW417" s="83" t="s">
        <v>112</v>
      </c>
      <c r="CX417" s="83">
        <v>43</v>
      </c>
      <c r="CY417" s="83" t="s">
        <v>6699</v>
      </c>
      <c r="CZ417" s="83">
        <v>547603</v>
      </c>
      <c r="DA417" s="83" t="s">
        <v>138</v>
      </c>
      <c r="DB417" s="83" t="s">
        <v>124</v>
      </c>
      <c r="DC417" s="83" t="s">
        <v>501</v>
      </c>
      <c r="DD417" s="83">
        <v>2743</v>
      </c>
      <c r="DE417" s="83" t="s">
        <v>582</v>
      </c>
      <c r="DF417" s="83" t="s">
        <v>145</v>
      </c>
      <c r="DG417" s="83" t="s">
        <v>501</v>
      </c>
      <c r="DH417" s="83" t="s">
        <v>582</v>
      </c>
      <c r="DI417" s="85">
        <v>43646</v>
      </c>
      <c r="DJ417" s="83" t="s">
        <v>584</v>
      </c>
      <c r="DK417" s="83" t="s">
        <v>102</v>
      </c>
      <c r="DL417" s="83" t="s">
        <v>482</v>
      </c>
      <c r="DM417" s="83">
        <v>0</v>
      </c>
      <c r="DN417" s="83" t="s">
        <v>238</v>
      </c>
      <c r="DO417" s="83">
        <v>1</v>
      </c>
      <c r="DP417" s="83">
        <v>1</v>
      </c>
      <c r="DQ417" s="83"/>
      <c r="DR417" s="83" t="s">
        <v>108</v>
      </c>
      <c r="DS417" s="83" t="s">
        <v>497</v>
      </c>
      <c r="DU417" s="215" t="s">
        <v>269</v>
      </c>
      <c r="DV417" s="136">
        <v>1</v>
      </c>
      <c r="DW417" s="136">
        <v>3</v>
      </c>
      <c r="DX417" s="215" t="s">
        <v>269</v>
      </c>
      <c r="DY417" s="215" t="s">
        <v>269</v>
      </c>
      <c r="DZ417" s="215" t="s">
        <v>269</v>
      </c>
      <c r="EA417" s="215" t="s">
        <v>269</v>
      </c>
      <c r="EB417" s="215" t="s">
        <v>269</v>
      </c>
      <c r="EC417" s="215" t="s">
        <v>269</v>
      </c>
      <c r="ED417" s="215" t="s">
        <v>269</v>
      </c>
      <c r="EE417" s="215" t="s">
        <v>269</v>
      </c>
    </row>
    <row r="418" spans="1:135" ht="28.8" x14ac:dyDescent="0.55000000000000004">
      <c r="A418" s="83" t="s">
        <v>130</v>
      </c>
      <c r="B418" s="136">
        <v>909637</v>
      </c>
      <c r="C418" t="s">
        <v>1064</v>
      </c>
      <c r="D418" s="83" t="s">
        <v>228</v>
      </c>
      <c r="E418" s="138">
        <v>937400721053</v>
      </c>
      <c r="F418" s="83" t="s">
        <v>114</v>
      </c>
      <c r="G418" s="85">
        <v>43634</v>
      </c>
      <c r="H418" s="83" t="s">
        <v>98</v>
      </c>
      <c r="I418" s="84" t="s">
        <v>618</v>
      </c>
      <c r="J418" s="207" t="s">
        <v>629</v>
      </c>
      <c r="K418" s="208" t="s">
        <v>634</v>
      </c>
      <c r="L418" s="83" t="s">
        <v>108</v>
      </c>
      <c r="M418" s="184">
        <v>27606</v>
      </c>
      <c r="N418" s="184"/>
      <c r="O418" s="85" t="s">
        <v>102</v>
      </c>
      <c r="P418" s="185">
        <v>43013</v>
      </c>
      <c r="Q418" s="186" t="s">
        <v>203</v>
      </c>
      <c r="R418" s="186"/>
      <c r="S418" s="186"/>
      <c r="T418" s="187"/>
      <c r="U418" s="188" t="s">
        <v>296</v>
      </c>
      <c r="V418" s="188" t="s">
        <v>205</v>
      </c>
      <c r="W418" s="189" t="s">
        <v>619</v>
      </c>
      <c r="X418" s="189" t="s">
        <v>107</v>
      </c>
      <c r="Y418" s="190" t="s">
        <v>614</v>
      </c>
      <c r="Z418" s="83">
        <v>700</v>
      </c>
      <c r="AA418" s="83" t="s">
        <v>193</v>
      </c>
      <c r="AB418" s="83" t="s">
        <v>181</v>
      </c>
      <c r="AC418" s="83" t="s">
        <v>102</v>
      </c>
      <c r="AD418" s="83" t="s">
        <v>6700</v>
      </c>
      <c r="AE418" s="83" t="s">
        <v>102</v>
      </c>
      <c r="AF418" s="83" t="s">
        <v>102</v>
      </c>
      <c r="AG418" s="83" t="s">
        <v>174</v>
      </c>
      <c r="AH418" s="83" t="s">
        <v>6689</v>
      </c>
      <c r="AI418" s="83" t="s">
        <v>104</v>
      </c>
      <c r="AJ418" s="83" t="s">
        <v>105</v>
      </c>
      <c r="AK418" s="191" t="s">
        <v>6700</v>
      </c>
      <c r="AL418" s="191" t="s">
        <v>102</v>
      </c>
      <c r="AM418" s="191" t="s">
        <v>102</v>
      </c>
      <c r="AN418" s="191" t="s">
        <v>174</v>
      </c>
      <c r="AO418" s="191" t="s">
        <v>6689</v>
      </c>
      <c r="AP418" s="191" t="s">
        <v>104</v>
      </c>
      <c r="AQ418" s="191" t="s">
        <v>105</v>
      </c>
      <c r="AR418" s="191" t="s">
        <v>106</v>
      </c>
      <c r="AS418" s="191" t="s">
        <v>6700</v>
      </c>
      <c r="AT418" s="191" t="s">
        <v>488</v>
      </c>
      <c r="AU418" s="191" t="s">
        <v>6701</v>
      </c>
      <c r="AV418" s="191" t="s">
        <v>104</v>
      </c>
      <c r="AW418" s="191" t="s">
        <v>204</v>
      </c>
      <c r="AX418" s="191"/>
      <c r="AY418" s="192" t="s">
        <v>454</v>
      </c>
      <c r="AZ418" s="192" t="s">
        <v>416</v>
      </c>
      <c r="BA418" s="91" t="s">
        <v>108</v>
      </c>
      <c r="BB418" s="90">
        <v>0</v>
      </c>
      <c r="BC418" s="93" t="s">
        <v>102</v>
      </c>
      <c r="BD418" s="93" t="s">
        <v>102</v>
      </c>
      <c r="BE418" s="93" t="s">
        <v>102</v>
      </c>
      <c r="BF418" s="93" t="s">
        <v>102</v>
      </c>
      <c r="BG418" s="97" t="s">
        <v>108</v>
      </c>
      <c r="BH418" s="93" t="s">
        <v>108</v>
      </c>
      <c r="BI418" s="93" t="s">
        <v>102</v>
      </c>
      <c r="BJ418" s="93" t="s">
        <v>102</v>
      </c>
      <c r="BK418" s="93" t="s">
        <v>102</v>
      </c>
      <c r="BL418" s="93" t="s">
        <v>102</v>
      </c>
      <c r="BM418" s="93" t="s">
        <v>102</v>
      </c>
      <c r="BN418" s="93" t="s">
        <v>102</v>
      </c>
      <c r="BO418" s="93" t="s">
        <v>102</v>
      </c>
      <c r="BP418" s="96" t="s">
        <v>102</v>
      </c>
      <c r="BQ418" s="90">
        <v>0</v>
      </c>
      <c r="BR418" s="93" t="s">
        <v>102</v>
      </c>
      <c r="BS418" s="93" t="s">
        <v>102</v>
      </c>
      <c r="BT418" s="93" t="s">
        <v>102</v>
      </c>
      <c r="BU418" s="93" t="s">
        <v>102</v>
      </c>
      <c r="BV418" s="97" t="s">
        <v>108</v>
      </c>
      <c r="BW418" s="93" t="s">
        <v>108</v>
      </c>
      <c r="BX418" s="95" t="s">
        <v>102</v>
      </c>
      <c r="BY418" s="93" t="s">
        <v>102</v>
      </c>
      <c r="BZ418" s="93" t="s">
        <v>102</v>
      </c>
      <c r="CA418" s="93" t="s">
        <v>102</v>
      </c>
      <c r="CB418" s="93" t="s">
        <v>102</v>
      </c>
      <c r="CC418" s="93" t="s">
        <v>102</v>
      </c>
      <c r="CD418" s="93" t="s">
        <v>102</v>
      </c>
      <c r="CE418" s="193" t="s">
        <v>102</v>
      </c>
      <c r="CF418" s="194" t="s">
        <v>436</v>
      </c>
      <c r="CG418" s="195" t="s">
        <v>6702</v>
      </c>
      <c r="CH418" s="101" t="s">
        <v>310</v>
      </c>
      <c r="CI418" s="102"/>
      <c r="CJ418" s="196" t="s">
        <v>6703</v>
      </c>
      <c r="CK418" s="104" t="s">
        <v>190</v>
      </c>
      <c r="CL418" s="105"/>
      <c r="CM418" s="83" t="s">
        <v>623</v>
      </c>
      <c r="CN418" s="106" t="s">
        <v>624</v>
      </c>
      <c r="CO418" s="197" t="s">
        <v>625</v>
      </c>
      <c r="CP418" s="107"/>
      <c r="CQ418" s="198" t="s">
        <v>474</v>
      </c>
      <c r="CR418" s="198" t="s">
        <v>474</v>
      </c>
      <c r="CS418" s="199"/>
      <c r="CT418" s="83" t="s">
        <v>109</v>
      </c>
      <c r="CU418" s="83" t="s">
        <v>109</v>
      </c>
      <c r="CV418" s="83">
        <v>62</v>
      </c>
      <c r="CW418" s="83" t="s">
        <v>139</v>
      </c>
      <c r="CX418" s="83">
        <v>62</v>
      </c>
      <c r="CY418" s="83" t="s">
        <v>108</v>
      </c>
      <c r="CZ418" s="83">
        <v>548922.5</v>
      </c>
      <c r="DA418" s="83" t="s">
        <v>581</v>
      </c>
      <c r="DB418" s="83" t="s">
        <v>152</v>
      </c>
      <c r="DC418" s="83" t="s">
        <v>500</v>
      </c>
      <c r="DD418" s="83">
        <v>8447</v>
      </c>
      <c r="DE418" s="83" t="s">
        <v>606</v>
      </c>
      <c r="DF418" s="83" t="s">
        <v>152</v>
      </c>
      <c r="DG418" s="83" t="s">
        <v>500</v>
      </c>
      <c r="DH418" s="83"/>
      <c r="DI418" s="85">
        <v>43646</v>
      </c>
      <c r="DJ418" s="83" t="s">
        <v>584</v>
      </c>
      <c r="DK418" s="83" t="s">
        <v>102</v>
      </c>
      <c r="DL418" s="83" t="s">
        <v>482</v>
      </c>
      <c r="DM418" s="83">
        <v>0</v>
      </c>
      <c r="DN418" s="83" t="s">
        <v>483</v>
      </c>
      <c r="DO418" s="83">
        <v>1</v>
      </c>
      <c r="DP418" s="83">
        <v>6</v>
      </c>
      <c r="DQ418" s="83"/>
      <c r="DR418" s="83" t="s">
        <v>108</v>
      </c>
      <c r="DS418" s="83" t="s">
        <v>497</v>
      </c>
      <c r="DU418" s="215" t="s">
        <v>269</v>
      </c>
      <c r="DV418" s="136">
        <v>1</v>
      </c>
      <c r="DW418" s="136">
        <v>3</v>
      </c>
      <c r="DX418" s="215" t="s">
        <v>269</v>
      </c>
      <c r="DY418" s="215" t="s">
        <v>269</v>
      </c>
      <c r="DZ418" s="215" t="s">
        <v>269</v>
      </c>
      <c r="EA418" s="215" t="s">
        <v>269</v>
      </c>
      <c r="EB418" s="215" t="s">
        <v>269</v>
      </c>
      <c r="EC418" s="215" t="s">
        <v>269</v>
      </c>
      <c r="ED418" s="215" t="s">
        <v>269</v>
      </c>
      <c r="EE418" s="215" t="s">
        <v>269</v>
      </c>
    </row>
    <row r="419" spans="1:135" ht="28.8" x14ac:dyDescent="0.55000000000000004">
      <c r="A419" s="83" t="s">
        <v>130</v>
      </c>
      <c r="B419" s="136">
        <v>209795</v>
      </c>
      <c r="C419" t="s">
        <v>1065</v>
      </c>
      <c r="D419" s="83" t="s">
        <v>228</v>
      </c>
      <c r="E419" s="138">
        <v>511700580971</v>
      </c>
      <c r="F419" s="83" t="s">
        <v>114</v>
      </c>
      <c r="G419" s="85">
        <v>43643</v>
      </c>
      <c r="H419" s="211" t="s">
        <v>98</v>
      </c>
      <c r="I419" s="84" t="s">
        <v>610</v>
      </c>
      <c r="J419" s="207" t="s">
        <v>627</v>
      </c>
      <c r="K419" s="208" t="s">
        <v>630</v>
      </c>
      <c r="L419" s="83" t="s">
        <v>108</v>
      </c>
      <c r="M419" s="184">
        <v>24517</v>
      </c>
      <c r="N419" s="184"/>
      <c r="O419" s="85" t="s">
        <v>102</v>
      </c>
      <c r="P419" s="185">
        <v>42491</v>
      </c>
      <c r="Q419" s="186" t="s">
        <v>203</v>
      </c>
      <c r="R419" s="186"/>
      <c r="S419" s="186"/>
      <c r="T419" s="187"/>
      <c r="U419" s="188" t="s">
        <v>296</v>
      </c>
      <c r="V419" s="188" t="s">
        <v>297</v>
      </c>
      <c r="W419" s="188" t="s">
        <v>297</v>
      </c>
      <c r="X419" s="189" t="s">
        <v>167</v>
      </c>
      <c r="Y419" s="190"/>
      <c r="Z419" s="83">
        <v>700</v>
      </c>
      <c r="AA419" s="83" t="s">
        <v>193</v>
      </c>
      <c r="AB419" s="83" t="s">
        <v>181</v>
      </c>
      <c r="AC419" s="83" t="s">
        <v>102</v>
      </c>
      <c r="AD419" s="83" t="s">
        <v>6704</v>
      </c>
      <c r="AE419" s="83" t="s">
        <v>102</v>
      </c>
      <c r="AF419" s="83" t="s">
        <v>102</v>
      </c>
      <c r="AG419" s="83" t="s">
        <v>119</v>
      </c>
      <c r="AH419" s="83" t="s">
        <v>6705</v>
      </c>
      <c r="AI419" s="83" t="s">
        <v>104</v>
      </c>
      <c r="AJ419" s="83" t="s">
        <v>105</v>
      </c>
      <c r="AK419" s="191" t="s">
        <v>6704</v>
      </c>
      <c r="AL419" s="191" t="s">
        <v>102</v>
      </c>
      <c r="AM419" s="191" t="s">
        <v>102</v>
      </c>
      <c r="AN419" s="191" t="s">
        <v>119</v>
      </c>
      <c r="AO419" s="191" t="s">
        <v>6705</v>
      </c>
      <c r="AP419" s="191" t="s">
        <v>104</v>
      </c>
      <c r="AQ419" s="191" t="s">
        <v>105</v>
      </c>
      <c r="AR419" s="191" t="s">
        <v>106</v>
      </c>
      <c r="AS419" s="191" t="s">
        <v>6704</v>
      </c>
      <c r="AT419" s="191" t="s">
        <v>485</v>
      </c>
      <c r="AU419" s="191" t="s">
        <v>6705</v>
      </c>
      <c r="AV419" s="191" t="s">
        <v>104</v>
      </c>
      <c r="AW419" s="191" t="s">
        <v>204</v>
      </c>
      <c r="AX419" s="191"/>
      <c r="AY419" s="192" t="s">
        <v>454</v>
      </c>
      <c r="AZ419" s="192" t="s">
        <v>416</v>
      </c>
      <c r="BA419" s="91" t="s">
        <v>108</v>
      </c>
      <c r="BB419" s="90">
        <v>0</v>
      </c>
      <c r="BC419" s="93" t="s">
        <v>102</v>
      </c>
      <c r="BD419" s="93" t="s">
        <v>102</v>
      </c>
      <c r="BE419" s="93" t="s">
        <v>102</v>
      </c>
      <c r="BF419" s="93" t="s">
        <v>102</v>
      </c>
      <c r="BG419" s="97" t="s">
        <v>108</v>
      </c>
      <c r="BH419" s="93" t="s">
        <v>108</v>
      </c>
      <c r="BI419" s="93" t="s">
        <v>102</v>
      </c>
      <c r="BJ419" s="93" t="s">
        <v>102</v>
      </c>
      <c r="BK419" s="93" t="s">
        <v>102</v>
      </c>
      <c r="BL419" s="93" t="s">
        <v>102</v>
      </c>
      <c r="BM419" s="93" t="s">
        <v>102</v>
      </c>
      <c r="BN419" s="93" t="s">
        <v>102</v>
      </c>
      <c r="BO419" s="93" t="s">
        <v>102</v>
      </c>
      <c r="BP419" s="96" t="s">
        <v>102</v>
      </c>
      <c r="BQ419" s="90">
        <v>0</v>
      </c>
      <c r="BR419" s="93" t="s">
        <v>102</v>
      </c>
      <c r="BS419" s="93" t="s">
        <v>102</v>
      </c>
      <c r="BT419" s="93" t="s">
        <v>102</v>
      </c>
      <c r="BU419" s="93" t="s">
        <v>102</v>
      </c>
      <c r="BV419" s="97" t="s">
        <v>108</v>
      </c>
      <c r="BW419" s="93" t="s">
        <v>108</v>
      </c>
      <c r="BX419" s="95" t="s">
        <v>102</v>
      </c>
      <c r="BY419" s="93" t="s">
        <v>102</v>
      </c>
      <c r="BZ419" s="93" t="s">
        <v>102</v>
      </c>
      <c r="CA419" s="93" t="s">
        <v>102</v>
      </c>
      <c r="CB419" s="93" t="s">
        <v>102</v>
      </c>
      <c r="CC419" s="93" t="s">
        <v>102</v>
      </c>
      <c r="CD419" s="93" t="s">
        <v>102</v>
      </c>
      <c r="CE419" s="193" t="s">
        <v>102</v>
      </c>
      <c r="CF419" s="194" t="s">
        <v>436</v>
      </c>
      <c r="CG419" s="195" t="s">
        <v>6706</v>
      </c>
      <c r="CH419" s="101" t="s">
        <v>563</v>
      </c>
      <c r="CI419" s="102"/>
      <c r="CJ419" s="196" t="s">
        <v>577</v>
      </c>
      <c r="CK419" s="104" t="s">
        <v>190</v>
      </c>
      <c r="CL419" s="105"/>
      <c r="CM419" s="83" t="s">
        <v>578</v>
      </c>
      <c r="CN419" s="106" t="s">
        <v>108</v>
      </c>
      <c r="CO419" s="197" t="s">
        <v>566</v>
      </c>
      <c r="CP419" s="107"/>
      <c r="CQ419" s="198" t="s">
        <v>107</v>
      </c>
      <c r="CR419" s="198" t="s">
        <v>107</v>
      </c>
      <c r="CS419" s="199"/>
      <c r="CT419" s="83" t="s">
        <v>109</v>
      </c>
      <c r="CU419" s="83" t="s">
        <v>109</v>
      </c>
      <c r="CV419" s="83">
        <v>94</v>
      </c>
      <c r="CW419" s="83" t="s">
        <v>270</v>
      </c>
      <c r="CX419" s="83">
        <v>94</v>
      </c>
      <c r="CY419" s="83" t="s">
        <v>108</v>
      </c>
      <c r="CZ419" s="83">
        <v>550242</v>
      </c>
      <c r="DA419" s="83" t="s">
        <v>6707</v>
      </c>
      <c r="DB419" s="83" t="s">
        <v>118</v>
      </c>
      <c r="DC419" s="83" t="s">
        <v>108</v>
      </c>
      <c r="DD419" s="83">
        <v>5917</v>
      </c>
      <c r="DE419" s="83" t="s">
        <v>173</v>
      </c>
      <c r="DF419" s="83" t="s">
        <v>118</v>
      </c>
      <c r="DG419" s="83" t="s">
        <v>500</v>
      </c>
      <c r="DH419" s="83"/>
      <c r="DI419" s="85">
        <v>43646</v>
      </c>
      <c r="DJ419" s="83" t="s">
        <v>584</v>
      </c>
      <c r="DK419" s="83" t="s">
        <v>102</v>
      </c>
      <c r="DL419" s="83" t="s">
        <v>482</v>
      </c>
      <c r="DM419" s="83">
        <v>0</v>
      </c>
      <c r="DN419" s="83" t="s">
        <v>483</v>
      </c>
      <c r="DO419" s="83">
        <v>1</v>
      </c>
      <c r="DP419" s="83">
        <v>6</v>
      </c>
      <c r="DQ419" s="83"/>
      <c r="DR419" s="83" t="s">
        <v>108</v>
      </c>
      <c r="DS419" s="83" t="s">
        <v>497</v>
      </c>
      <c r="DU419" s="215" t="s">
        <v>269</v>
      </c>
      <c r="DV419" s="136">
        <v>1</v>
      </c>
      <c r="DW419" s="136">
        <v>3</v>
      </c>
      <c r="DX419" s="215" t="s">
        <v>269</v>
      </c>
      <c r="DY419" s="215" t="s">
        <v>269</v>
      </c>
      <c r="DZ419" s="215" t="s">
        <v>269</v>
      </c>
      <c r="EA419" s="215" t="s">
        <v>269</v>
      </c>
      <c r="EB419" s="215" t="s">
        <v>269</v>
      </c>
      <c r="EC419" s="215" t="s">
        <v>269</v>
      </c>
      <c r="ED419" s="215" t="s">
        <v>269</v>
      </c>
      <c r="EE419" s="215" t="s">
        <v>269</v>
      </c>
    </row>
    <row r="420" spans="1:135" ht="57.6" x14ac:dyDescent="0.55000000000000004">
      <c r="A420" s="83" t="s">
        <v>130</v>
      </c>
      <c r="B420" s="136">
        <v>446450</v>
      </c>
      <c r="C420" t="s">
        <v>1066</v>
      </c>
      <c r="D420" s="83" t="s">
        <v>228</v>
      </c>
      <c r="E420" s="138">
        <v>100416340595</v>
      </c>
      <c r="F420" s="83" t="s">
        <v>143</v>
      </c>
      <c r="G420" s="85">
        <v>43620</v>
      </c>
      <c r="H420" s="83" t="s">
        <v>98</v>
      </c>
      <c r="I420" s="84" t="s">
        <v>612</v>
      </c>
      <c r="J420" s="207" t="s">
        <v>628</v>
      </c>
      <c r="K420" s="208" t="s">
        <v>633</v>
      </c>
      <c r="L420" s="83" t="s">
        <v>108</v>
      </c>
      <c r="M420" s="184" t="s">
        <v>102</v>
      </c>
      <c r="N420" s="184" t="s">
        <v>556</v>
      </c>
      <c r="O420" s="85" t="s">
        <v>102</v>
      </c>
      <c r="P420" s="185">
        <v>42491</v>
      </c>
      <c r="Q420" s="186" t="s">
        <v>202</v>
      </c>
      <c r="R420" s="186" t="s">
        <v>613</v>
      </c>
      <c r="S420" s="186"/>
      <c r="T420" s="187"/>
      <c r="U420" s="188" t="s">
        <v>295</v>
      </c>
      <c r="V420" s="188" t="s">
        <v>205</v>
      </c>
      <c r="W420" s="188" t="s">
        <v>295</v>
      </c>
      <c r="X420" s="189" t="s">
        <v>107</v>
      </c>
      <c r="Y420" s="190" t="s">
        <v>614</v>
      </c>
      <c r="Z420" s="83">
        <v>700</v>
      </c>
      <c r="AA420" s="83" t="s">
        <v>193</v>
      </c>
      <c r="AB420" s="83" t="s">
        <v>181</v>
      </c>
      <c r="AC420" s="83" t="s">
        <v>102</v>
      </c>
      <c r="AD420" s="83" t="s">
        <v>6708</v>
      </c>
      <c r="AE420" s="83" t="s">
        <v>6709</v>
      </c>
      <c r="AF420" s="83" t="s">
        <v>102</v>
      </c>
      <c r="AG420" s="83" t="s">
        <v>175</v>
      </c>
      <c r="AH420" s="83" t="s">
        <v>6710</v>
      </c>
      <c r="AI420" s="83" t="s">
        <v>104</v>
      </c>
      <c r="AJ420" s="83" t="s">
        <v>105</v>
      </c>
      <c r="AK420" s="191" t="s">
        <v>6708</v>
      </c>
      <c r="AL420" s="191" t="s">
        <v>6709</v>
      </c>
      <c r="AM420" s="191" t="s">
        <v>102</v>
      </c>
      <c r="AN420" s="191" t="s">
        <v>175</v>
      </c>
      <c r="AO420" s="191" t="s">
        <v>6710</v>
      </c>
      <c r="AP420" s="191" t="s">
        <v>104</v>
      </c>
      <c r="AQ420" s="191" t="s">
        <v>105</v>
      </c>
      <c r="AR420" s="191" t="s">
        <v>106</v>
      </c>
      <c r="AS420" s="191"/>
      <c r="AT420" s="191"/>
      <c r="AU420" s="191"/>
      <c r="AV420" s="191"/>
      <c r="AW420" s="191"/>
      <c r="AX420" s="191" t="s">
        <v>575</v>
      </c>
      <c r="AY420" s="192" t="s">
        <v>454</v>
      </c>
      <c r="AZ420" s="192" t="s">
        <v>108</v>
      </c>
      <c r="BA420" s="91" t="s">
        <v>108</v>
      </c>
      <c r="BB420" s="90">
        <v>0</v>
      </c>
      <c r="BC420" s="93" t="s">
        <v>102</v>
      </c>
      <c r="BD420" s="93" t="s">
        <v>102</v>
      </c>
      <c r="BE420" s="93" t="s">
        <v>102</v>
      </c>
      <c r="BF420" s="93" t="s">
        <v>102</v>
      </c>
      <c r="BG420" s="97" t="s">
        <v>108</v>
      </c>
      <c r="BH420" s="93" t="s">
        <v>108</v>
      </c>
      <c r="BI420" s="93" t="s">
        <v>102</v>
      </c>
      <c r="BJ420" s="93" t="s">
        <v>102</v>
      </c>
      <c r="BK420" s="93" t="s">
        <v>102</v>
      </c>
      <c r="BL420" s="93" t="s">
        <v>102</v>
      </c>
      <c r="BM420" s="93" t="s">
        <v>102</v>
      </c>
      <c r="BN420" s="93" t="s">
        <v>102</v>
      </c>
      <c r="BO420" s="93" t="s">
        <v>102</v>
      </c>
      <c r="BP420" s="96" t="s">
        <v>102</v>
      </c>
      <c r="BQ420" s="90">
        <v>0</v>
      </c>
      <c r="BR420" s="93" t="s">
        <v>102</v>
      </c>
      <c r="BS420" s="93" t="s">
        <v>102</v>
      </c>
      <c r="BT420" s="93" t="s">
        <v>102</v>
      </c>
      <c r="BU420" s="93" t="s">
        <v>102</v>
      </c>
      <c r="BV420" s="97" t="s">
        <v>108</v>
      </c>
      <c r="BW420" s="93" t="s">
        <v>108</v>
      </c>
      <c r="BX420" s="95" t="s">
        <v>102</v>
      </c>
      <c r="BY420" s="93" t="s">
        <v>102</v>
      </c>
      <c r="BZ420" s="93" t="s">
        <v>102</v>
      </c>
      <c r="CA420" s="93" t="s">
        <v>102</v>
      </c>
      <c r="CB420" s="93" t="s">
        <v>102</v>
      </c>
      <c r="CC420" s="93" t="s">
        <v>102</v>
      </c>
      <c r="CD420" s="93" t="s">
        <v>102</v>
      </c>
      <c r="CE420" s="193" t="s">
        <v>102</v>
      </c>
      <c r="CF420" s="194" t="s">
        <v>508</v>
      </c>
      <c r="CG420" s="195" t="s">
        <v>102</v>
      </c>
      <c r="CH420" s="101" t="e">
        <v>#N/A</v>
      </c>
      <c r="CI420" s="102" t="s">
        <v>580</v>
      </c>
      <c r="CJ420" s="196" t="s">
        <v>108</v>
      </c>
      <c r="CK420" s="104" t="s">
        <v>109</v>
      </c>
      <c r="CL420" s="105" t="s">
        <v>579</v>
      </c>
      <c r="CM420" s="83" t="s">
        <v>108</v>
      </c>
      <c r="CN420" s="106" t="s">
        <v>108</v>
      </c>
      <c r="CO420" s="197" t="s">
        <v>108</v>
      </c>
      <c r="CP420" s="107"/>
      <c r="CQ420" s="198" t="s">
        <v>474</v>
      </c>
      <c r="CR420" s="198" t="s">
        <v>474</v>
      </c>
      <c r="CS420" s="199" t="s">
        <v>616</v>
      </c>
      <c r="CT420" s="83" t="s">
        <v>109</v>
      </c>
      <c r="CU420" s="83" t="s">
        <v>109</v>
      </c>
      <c r="CV420" s="83">
        <v>57</v>
      </c>
      <c r="CW420" s="83" t="s">
        <v>112</v>
      </c>
      <c r="CX420" s="83">
        <v>57</v>
      </c>
      <c r="CY420" s="83" t="s">
        <v>6711</v>
      </c>
      <c r="CZ420" s="83">
        <v>551561.5</v>
      </c>
      <c r="DA420" s="83" t="s">
        <v>138</v>
      </c>
      <c r="DB420" s="83" t="s">
        <v>124</v>
      </c>
      <c r="DC420" s="83" t="s">
        <v>501</v>
      </c>
      <c r="DD420" s="83">
        <v>9854</v>
      </c>
      <c r="DE420" s="83" t="s">
        <v>582</v>
      </c>
      <c r="DF420" s="83" t="s">
        <v>145</v>
      </c>
      <c r="DG420" s="83" t="s">
        <v>501</v>
      </c>
      <c r="DH420" s="83" t="s">
        <v>582</v>
      </c>
      <c r="DI420" s="85">
        <v>43646</v>
      </c>
      <c r="DJ420" s="83" t="s">
        <v>584</v>
      </c>
      <c r="DK420" s="83" t="s">
        <v>102</v>
      </c>
      <c r="DL420" s="83" t="s">
        <v>482</v>
      </c>
      <c r="DM420" s="83">
        <v>0</v>
      </c>
      <c r="DN420" s="83" t="s">
        <v>238</v>
      </c>
      <c r="DO420" s="83">
        <v>1</v>
      </c>
      <c r="DP420" s="83">
        <v>4</v>
      </c>
      <c r="DQ420" s="83"/>
      <c r="DR420" s="83" t="s">
        <v>108</v>
      </c>
      <c r="DS420" s="83" t="s">
        <v>497</v>
      </c>
      <c r="DU420" s="215" t="s">
        <v>269</v>
      </c>
      <c r="DV420" s="136">
        <v>1</v>
      </c>
      <c r="DW420" s="136">
        <v>3</v>
      </c>
      <c r="DX420" s="215" t="s">
        <v>269</v>
      </c>
      <c r="DY420" s="215" t="s">
        <v>269</v>
      </c>
      <c r="DZ420" s="215" t="s">
        <v>269</v>
      </c>
      <c r="EA420" s="215" t="s">
        <v>269</v>
      </c>
      <c r="EB420" s="215" t="s">
        <v>269</v>
      </c>
      <c r="EC420" s="215" t="s">
        <v>269</v>
      </c>
      <c r="ED420" s="215" t="s">
        <v>269</v>
      </c>
      <c r="EE420" s="215" t="s">
        <v>269</v>
      </c>
    </row>
    <row r="421" spans="1:135" ht="28.8" x14ac:dyDescent="0.55000000000000004">
      <c r="A421" s="83" t="s">
        <v>130</v>
      </c>
      <c r="B421" s="136">
        <v>637784</v>
      </c>
      <c r="C421" t="s">
        <v>1067</v>
      </c>
      <c r="D421" s="83" t="s">
        <v>228</v>
      </c>
      <c r="E421" s="138">
        <v>385703283621</v>
      </c>
      <c r="F421" s="83" t="s">
        <v>114</v>
      </c>
      <c r="G421" s="85">
        <v>43634</v>
      </c>
      <c r="H421" s="83" t="s">
        <v>98</v>
      </c>
      <c r="I421" s="84" t="s">
        <v>618</v>
      </c>
      <c r="J421" s="207" t="s">
        <v>629</v>
      </c>
      <c r="K421" s="208" t="s">
        <v>634</v>
      </c>
      <c r="L421" s="83" t="s">
        <v>108</v>
      </c>
      <c r="M421" s="184">
        <v>27607</v>
      </c>
      <c r="N421" s="184"/>
      <c r="O421" s="85" t="s">
        <v>102</v>
      </c>
      <c r="P421" s="185">
        <v>43013</v>
      </c>
      <c r="Q421" s="186" t="s">
        <v>203</v>
      </c>
      <c r="R421" s="186"/>
      <c r="S421" s="186"/>
      <c r="T421" s="187"/>
      <c r="U421" s="188" t="s">
        <v>296</v>
      </c>
      <c r="V421" s="188" t="s">
        <v>205</v>
      </c>
      <c r="W421" s="189" t="s">
        <v>619</v>
      </c>
      <c r="X421" s="189" t="s">
        <v>107</v>
      </c>
      <c r="Y421" s="190" t="s">
        <v>614</v>
      </c>
      <c r="Z421" s="83">
        <v>700</v>
      </c>
      <c r="AA421" s="83" t="s">
        <v>193</v>
      </c>
      <c r="AB421" s="83" t="s">
        <v>181</v>
      </c>
      <c r="AC421" s="83" t="s">
        <v>102</v>
      </c>
      <c r="AD421" s="83" t="s">
        <v>6712</v>
      </c>
      <c r="AE421" s="83" t="s">
        <v>102</v>
      </c>
      <c r="AF421" s="83" t="s">
        <v>102</v>
      </c>
      <c r="AG421" s="83" t="s">
        <v>174</v>
      </c>
      <c r="AH421" s="83" t="s">
        <v>6701</v>
      </c>
      <c r="AI421" s="83" t="s">
        <v>104</v>
      </c>
      <c r="AJ421" s="83" t="s">
        <v>105</v>
      </c>
      <c r="AK421" s="191" t="s">
        <v>6712</v>
      </c>
      <c r="AL421" s="191" t="s">
        <v>102</v>
      </c>
      <c r="AM421" s="191" t="s">
        <v>102</v>
      </c>
      <c r="AN421" s="191" t="s">
        <v>174</v>
      </c>
      <c r="AO421" s="191" t="s">
        <v>6701</v>
      </c>
      <c r="AP421" s="191" t="s">
        <v>104</v>
      </c>
      <c r="AQ421" s="191" t="s">
        <v>105</v>
      </c>
      <c r="AR421" s="191" t="s">
        <v>106</v>
      </c>
      <c r="AS421" s="191" t="s">
        <v>6712</v>
      </c>
      <c r="AT421" s="191" t="s">
        <v>488</v>
      </c>
      <c r="AU421" s="191" t="s">
        <v>6713</v>
      </c>
      <c r="AV421" s="191" t="s">
        <v>104</v>
      </c>
      <c r="AW421" s="191" t="s">
        <v>204</v>
      </c>
      <c r="AX421" s="191"/>
      <c r="AY421" s="192" t="s">
        <v>454</v>
      </c>
      <c r="AZ421" s="192" t="s">
        <v>416</v>
      </c>
      <c r="BA421" s="91" t="s">
        <v>108</v>
      </c>
      <c r="BB421" s="90">
        <v>0</v>
      </c>
      <c r="BC421" s="93" t="s">
        <v>102</v>
      </c>
      <c r="BD421" s="93" t="s">
        <v>102</v>
      </c>
      <c r="BE421" s="93" t="s">
        <v>102</v>
      </c>
      <c r="BF421" s="93" t="s">
        <v>102</v>
      </c>
      <c r="BG421" s="97" t="s">
        <v>108</v>
      </c>
      <c r="BH421" s="93" t="s">
        <v>108</v>
      </c>
      <c r="BI421" s="93" t="s">
        <v>102</v>
      </c>
      <c r="BJ421" s="93" t="s">
        <v>102</v>
      </c>
      <c r="BK421" s="93" t="s">
        <v>102</v>
      </c>
      <c r="BL421" s="93" t="s">
        <v>102</v>
      </c>
      <c r="BM421" s="93" t="s">
        <v>102</v>
      </c>
      <c r="BN421" s="93" t="s">
        <v>102</v>
      </c>
      <c r="BO421" s="93" t="s">
        <v>102</v>
      </c>
      <c r="BP421" s="96" t="s">
        <v>102</v>
      </c>
      <c r="BQ421" s="90">
        <v>0</v>
      </c>
      <c r="BR421" s="93" t="s">
        <v>102</v>
      </c>
      <c r="BS421" s="93" t="s">
        <v>102</v>
      </c>
      <c r="BT421" s="93" t="s">
        <v>102</v>
      </c>
      <c r="BU421" s="93" t="s">
        <v>102</v>
      </c>
      <c r="BV421" s="97" t="s">
        <v>108</v>
      </c>
      <c r="BW421" s="93" t="s">
        <v>108</v>
      </c>
      <c r="BX421" s="95" t="s">
        <v>102</v>
      </c>
      <c r="BY421" s="93" t="s">
        <v>102</v>
      </c>
      <c r="BZ421" s="93" t="s">
        <v>102</v>
      </c>
      <c r="CA421" s="93" t="s">
        <v>102</v>
      </c>
      <c r="CB421" s="93" t="s">
        <v>102</v>
      </c>
      <c r="CC421" s="93" t="s">
        <v>102</v>
      </c>
      <c r="CD421" s="93" t="s">
        <v>102</v>
      </c>
      <c r="CE421" s="193" t="s">
        <v>102</v>
      </c>
      <c r="CF421" s="194" t="s">
        <v>436</v>
      </c>
      <c r="CG421" s="195" t="s">
        <v>6714</v>
      </c>
      <c r="CH421" s="101" t="s">
        <v>310</v>
      </c>
      <c r="CI421" s="102"/>
      <c r="CJ421" s="196" t="s">
        <v>6715</v>
      </c>
      <c r="CK421" s="104" t="s">
        <v>190</v>
      </c>
      <c r="CL421" s="105"/>
      <c r="CM421" s="83" t="s">
        <v>623</v>
      </c>
      <c r="CN421" s="106" t="s">
        <v>624</v>
      </c>
      <c r="CO421" s="197" t="s">
        <v>625</v>
      </c>
      <c r="CP421" s="107"/>
      <c r="CQ421" s="198" t="s">
        <v>474</v>
      </c>
      <c r="CR421" s="198" t="s">
        <v>474</v>
      </c>
      <c r="CS421" s="199"/>
      <c r="CT421" s="83" t="s">
        <v>109</v>
      </c>
      <c r="CU421" s="83" t="s">
        <v>109</v>
      </c>
      <c r="CV421" s="83">
        <v>99</v>
      </c>
      <c r="CW421" s="83" t="s">
        <v>139</v>
      </c>
      <c r="CX421" s="83">
        <v>99</v>
      </c>
      <c r="CY421" s="83" t="s">
        <v>108</v>
      </c>
      <c r="CZ421" s="83">
        <v>552881</v>
      </c>
      <c r="DA421" s="83" t="s">
        <v>581</v>
      </c>
      <c r="DB421" s="83" t="s">
        <v>152</v>
      </c>
      <c r="DC421" s="83" t="s">
        <v>500</v>
      </c>
      <c r="DD421" s="83">
        <v>4794</v>
      </c>
      <c r="DE421" s="83" t="s">
        <v>606</v>
      </c>
      <c r="DF421" s="83" t="s">
        <v>152</v>
      </c>
      <c r="DG421" s="83" t="s">
        <v>500</v>
      </c>
      <c r="DH421" s="83"/>
      <c r="DI421" s="85">
        <v>43646</v>
      </c>
      <c r="DJ421" s="83" t="s">
        <v>584</v>
      </c>
      <c r="DK421" s="83" t="s">
        <v>102</v>
      </c>
      <c r="DL421" s="83" t="s">
        <v>482</v>
      </c>
      <c r="DM421" s="83">
        <v>0</v>
      </c>
      <c r="DN421" s="83" t="s">
        <v>483</v>
      </c>
      <c r="DO421" s="83">
        <v>1</v>
      </c>
      <c r="DP421" s="83">
        <v>2</v>
      </c>
      <c r="DQ421" s="83"/>
      <c r="DR421" s="83" t="s">
        <v>108</v>
      </c>
      <c r="DS421" s="83" t="s">
        <v>497</v>
      </c>
      <c r="DU421" s="215" t="s">
        <v>269</v>
      </c>
      <c r="DV421" s="136">
        <v>1</v>
      </c>
      <c r="DW421" s="136">
        <v>3</v>
      </c>
      <c r="DX421" s="215" t="s">
        <v>269</v>
      </c>
      <c r="DY421" s="215" t="s">
        <v>269</v>
      </c>
      <c r="DZ421" s="215" t="s">
        <v>269</v>
      </c>
      <c r="EA421" s="215" t="s">
        <v>269</v>
      </c>
      <c r="EB421" s="215" t="s">
        <v>269</v>
      </c>
      <c r="EC421" s="215" t="s">
        <v>269</v>
      </c>
      <c r="ED421" s="215" t="s">
        <v>269</v>
      </c>
      <c r="EE421" s="215" t="s">
        <v>269</v>
      </c>
    </row>
    <row r="422" spans="1:135" ht="28.8" x14ac:dyDescent="0.55000000000000004">
      <c r="A422" s="83" t="s">
        <v>130</v>
      </c>
      <c r="B422" s="136">
        <v>377472</v>
      </c>
      <c r="C422" t="s">
        <v>1068</v>
      </c>
      <c r="D422" s="83" t="s">
        <v>228</v>
      </c>
      <c r="E422" s="138">
        <v>866706482129</v>
      </c>
      <c r="F422" s="83" t="s">
        <v>114</v>
      </c>
      <c r="G422" s="85">
        <v>43643</v>
      </c>
      <c r="H422" s="211" t="s">
        <v>98</v>
      </c>
      <c r="I422" s="84" t="s">
        <v>610</v>
      </c>
      <c r="J422" s="207" t="s">
        <v>627</v>
      </c>
      <c r="K422" s="208" t="s">
        <v>630</v>
      </c>
      <c r="L422" s="83" t="s">
        <v>108</v>
      </c>
      <c r="M422" s="184">
        <v>24518</v>
      </c>
      <c r="N422" s="184"/>
      <c r="O422" s="85" t="s">
        <v>102</v>
      </c>
      <c r="P422" s="185">
        <v>42491</v>
      </c>
      <c r="Q422" s="186" t="s">
        <v>203</v>
      </c>
      <c r="R422" s="186"/>
      <c r="S422" s="186"/>
      <c r="T422" s="187"/>
      <c r="U422" s="188" t="s">
        <v>296</v>
      </c>
      <c r="V422" s="188" t="s">
        <v>297</v>
      </c>
      <c r="W422" s="188" t="s">
        <v>297</v>
      </c>
      <c r="X422" s="189" t="s">
        <v>167</v>
      </c>
      <c r="Y422" s="190"/>
      <c r="Z422" s="83">
        <v>700</v>
      </c>
      <c r="AA422" s="83" t="s">
        <v>193</v>
      </c>
      <c r="AB422" s="83" t="s">
        <v>181</v>
      </c>
      <c r="AC422" s="83" t="s">
        <v>102</v>
      </c>
      <c r="AD422" s="83" t="s">
        <v>6716</v>
      </c>
      <c r="AE422" s="83" t="s">
        <v>102</v>
      </c>
      <c r="AF422" s="83" t="s">
        <v>102</v>
      </c>
      <c r="AG422" s="83" t="s">
        <v>119</v>
      </c>
      <c r="AH422" s="83" t="s">
        <v>6717</v>
      </c>
      <c r="AI422" s="83" t="s">
        <v>104</v>
      </c>
      <c r="AJ422" s="83" t="s">
        <v>105</v>
      </c>
      <c r="AK422" s="191" t="s">
        <v>6716</v>
      </c>
      <c r="AL422" s="191" t="s">
        <v>102</v>
      </c>
      <c r="AM422" s="191" t="s">
        <v>102</v>
      </c>
      <c r="AN422" s="191" t="s">
        <v>119</v>
      </c>
      <c r="AO422" s="191" t="s">
        <v>6717</v>
      </c>
      <c r="AP422" s="191" t="s">
        <v>104</v>
      </c>
      <c r="AQ422" s="191" t="s">
        <v>105</v>
      </c>
      <c r="AR422" s="191" t="s">
        <v>106</v>
      </c>
      <c r="AS422" s="191" t="s">
        <v>6716</v>
      </c>
      <c r="AT422" s="191" t="s">
        <v>485</v>
      </c>
      <c r="AU422" s="191" t="s">
        <v>6717</v>
      </c>
      <c r="AV422" s="191" t="s">
        <v>104</v>
      </c>
      <c r="AW422" s="191" t="s">
        <v>204</v>
      </c>
      <c r="AX422" s="191"/>
      <c r="AY422" s="192" t="s">
        <v>454</v>
      </c>
      <c r="AZ422" s="192" t="s">
        <v>416</v>
      </c>
      <c r="BA422" s="91" t="s">
        <v>108</v>
      </c>
      <c r="BB422" s="90">
        <v>0</v>
      </c>
      <c r="BC422" s="93" t="s">
        <v>102</v>
      </c>
      <c r="BD422" s="93" t="s">
        <v>102</v>
      </c>
      <c r="BE422" s="93" t="s">
        <v>102</v>
      </c>
      <c r="BF422" s="93" t="s">
        <v>102</v>
      </c>
      <c r="BG422" s="97" t="s">
        <v>108</v>
      </c>
      <c r="BH422" s="93" t="s">
        <v>108</v>
      </c>
      <c r="BI422" s="93" t="s">
        <v>102</v>
      </c>
      <c r="BJ422" s="93" t="s">
        <v>102</v>
      </c>
      <c r="BK422" s="93" t="s">
        <v>102</v>
      </c>
      <c r="BL422" s="93" t="s">
        <v>102</v>
      </c>
      <c r="BM422" s="93" t="s">
        <v>102</v>
      </c>
      <c r="BN422" s="93" t="s">
        <v>102</v>
      </c>
      <c r="BO422" s="93" t="s">
        <v>102</v>
      </c>
      <c r="BP422" s="96" t="s">
        <v>102</v>
      </c>
      <c r="BQ422" s="90">
        <v>0</v>
      </c>
      <c r="BR422" s="93" t="s">
        <v>102</v>
      </c>
      <c r="BS422" s="93" t="s">
        <v>102</v>
      </c>
      <c r="BT422" s="93" t="s">
        <v>102</v>
      </c>
      <c r="BU422" s="93" t="s">
        <v>102</v>
      </c>
      <c r="BV422" s="97" t="s">
        <v>108</v>
      </c>
      <c r="BW422" s="93" t="s">
        <v>108</v>
      </c>
      <c r="BX422" s="95" t="s">
        <v>102</v>
      </c>
      <c r="BY422" s="93" t="s">
        <v>102</v>
      </c>
      <c r="BZ422" s="93" t="s">
        <v>102</v>
      </c>
      <c r="CA422" s="93" t="s">
        <v>102</v>
      </c>
      <c r="CB422" s="93" t="s">
        <v>102</v>
      </c>
      <c r="CC422" s="93" t="s">
        <v>102</v>
      </c>
      <c r="CD422" s="93" t="s">
        <v>102</v>
      </c>
      <c r="CE422" s="193" t="s">
        <v>102</v>
      </c>
      <c r="CF422" s="194" t="s">
        <v>436</v>
      </c>
      <c r="CG422" s="195" t="s">
        <v>6718</v>
      </c>
      <c r="CH422" s="101" t="s">
        <v>563</v>
      </c>
      <c r="CI422" s="102"/>
      <c r="CJ422" s="196" t="s">
        <v>577</v>
      </c>
      <c r="CK422" s="104" t="s">
        <v>190</v>
      </c>
      <c r="CL422" s="105"/>
      <c r="CM422" s="83" t="s">
        <v>578</v>
      </c>
      <c r="CN422" s="106" t="s">
        <v>108</v>
      </c>
      <c r="CO422" s="197" t="s">
        <v>566</v>
      </c>
      <c r="CP422" s="107"/>
      <c r="CQ422" s="198" t="s">
        <v>107</v>
      </c>
      <c r="CR422" s="198" t="s">
        <v>107</v>
      </c>
      <c r="CS422" s="199"/>
      <c r="CT422" s="83" t="s">
        <v>109</v>
      </c>
      <c r="CU422" s="83" t="s">
        <v>109</v>
      </c>
      <c r="CV422" s="83">
        <v>52</v>
      </c>
      <c r="CW422" s="83" t="s">
        <v>270</v>
      </c>
      <c r="CX422" s="83">
        <v>52</v>
      </c>
      <c r="CY422" s="83" t="s">
        <v>108</v>
      </c>
      <c r="CZ422" s="83">
        <v>554200.5</v>
      </c>
      <c r="DA422" s="83" t="s">
        <v>6719</v>
      </c>
      <c r="DB422" s="83" t="s">
        <v>118</v>
      </c>
      <c r="DC422" s="83" t="s">
        <v>108</v>
      </c>
      <c r="DD422" s="83">
        <v>2344</v>
      </c>
      <c r="DE422" s="83" t="s">
        <v>173</v>
      </c>
      <c r="DF422" s="83" t="s">
        <v>118</v>
      </c>
      <c r="DG422" s="83" t="s">
        <v>500</v>
      </c>
      <c r="DH422" s="83"/>
      <c r="DI422" s="85">
        <v>43646</v>
      </c>
      <c r="DJ422" s="83" t="s">
        <v>584</v>
      </c>
      <c r="DK422" s="83" t="s">
        <v>102</v>
      </c>
      <c r="DL422" s="83" t="s">
        <v>482</v>
      </c>
      <c r="DM422" s="83">
        <v>0</v>
      </c>
      <c r="DN422" s="83" t="s">
        <v>483</v>
      </c>
      <c r="DO422" s="83">
        <v>1</v>
      </c>
      <c r="DP422" s="83">
        <v>6</v>
      </c>
      <c r="DQ422" s="83"/>
      <c r="DR422" s="83" t="s">
        <v>108</v>
      </c>
      <c r="DS422" s="83" t="s">
        <v>497</v>
      </c>
      <c r="DU422" s="215" t="s">
        <v>269</v>
      </c>
      <c r="DV422" s="136">
        <v>1</v>
      </c>
      <c r="DW422" s="136">
        <v>3</v>
      </c>
      <c r="DX422" s="215" t="s">
        <v>269</v>
      </c>
      <c r="DY422" s="215" t="s">
        <v>269</v>
      </c>
      <c r="DZ422" s="215" t="s">
        <v>269</v>
      </c>
      <c r="EA422" s="215" t="s">
        <v>269</v>
      </c>
      <c r="EB422" s="215" t="s">
        <v>269</v>
      </c>
      <c r="EC422" s="215" t="s">
        <v>269</v>
      </c>
      <c r="ED422" s="215" t="s">
        <v>269</v>
      </c>
      <c r="EE422" s="215" t="s">
        <v>269</v>
      </c>
    </row>
    <row r="423" spans="1:135" ht="57.6" x14ac:dyDescent="0.55000000000000004">
      <c r="A423" s="83" t="s">
        <v>130</v>
      </c>
      <c r="B423" s="136">
        <v>988227</v>
      </c>
      <c r="C423" t="s">
        <v>1069</v>
      </c>
      <c r="D423" s="83" t="s">
        <v>228</v>
      </c>
      <c r="E423" s="138">
        <v>310825605445</v>
      </c>
      <c r="F423" s="83" t="s">
        <v>143</v>
      </c>
      <c r="G423" s="85">
        <v>43620</v>
      </c>
      <c r="H423" s="83" t="s">
        <v>98</v>
      </c>
      <c r="I423" s="84" t="s">
        <v>612</v>
      </c>
      <c r="J423" s="207" t="s">
        <v>628</v>
      </c>
      <c r="K423" s="208" t="s">
        <v>633</v>
      </c>
      <c r="L423" s="83" t="s">
        <v>108</v>
      </c>
      <c r="M423" s="184" t="s">
        <v>102</v>
      </c>
      <c r="N423" s="184" t="s">
        <v>556</v>
      </c>
      <c r="O423" s="85" t="s">
        <v>102</v>
      </c>
      <c r="P423" s="185">
        <v>42491</v>
      </c>
      <c r="Q423" s="186" t="s">
        <v>202</v>
      </c>
      <c r="R423" s="186" t="s">
        <v>613</v>
      </c>
      <c r="S423" s="186"/>
      <c r="T423" s="187"/>
      <c r="U423" s="188" t="s">
        <v>295</v>
      </c>
      <c r="V423" s="188" t="s">
        <v>205</v>
      </c>
      <c r="W423" s="188" t="s">
        <v>295</v>
      </c>
      <c r="X423" s="189" t="s">
        <v>107</v>
      </c>
      <c r="Y423" s="190" t="s">
        <v>614</v>
      </c>
      <c r="Z423" s="83">
        <v>700</v>
      </c>
      <c r="AA423" s="83" t="s">
        <v>193</v>
      </c>
      <c r="AB423" s="83" t="s">
        <v>181</v>
      </c>
      <c r="AC423" s="83" t="s">
        <v>102</v>
      </c>
      <c r="AD423" s="83" t="s">
        <v>6720</v>
      </c>
      <c r="AE423" s="83" t="s">
        <v>6721</v>
      </c>
      <c r="AF423" s="83" t="s">
        <v>102</v>
      </c>
      <c r="AG423" s="83" t="s">
        <v>175</v>
      </c>
      <c r="AH423" s="83" t="s">
        <v>6722</v>
      </c>
      <c r="AI423" s="83" t="s">
        <v>104</v>
      </c>
      <c r="AJ423" s="83" t="s">
        <v>105</v>
      </c>
      <c r="AK423" s="191" t="s">
        <v>6720</v>
      </c>
      <c r="AL423" s="191" t="s">
        <v>6721</v>
      </c>
      <c r="AM423" s="191" t="s">
        <v>102</v>
      </c>
      <c r="AN423" s="191" t="s">
        <v>175</v>
      </c>
      <c r="AO423" s="191" t="s">
        <v>6722</v>
      </c>
      <c r="AP423" s="191" t="s">
        <v>104</v>
      </c>
      <c r="AQ423" s="191" t="s">
        <v>105</v>
      </c>
      <c r="AR423" s="191" t="s">
        <v>106</v>
      </c>
      <c r="AS423" s="191"/>
      <c r="AT423" s="191"/>
      <c r="AU423" s="191"/>
      <c r="AV423" s="191"/>
      <c r="AW423" s="191"/>
      <c r="AX423" s="191" t="s">
        <v>575</v>
      </c>
      <c r="AY423" s="192" t="s">
        <v>454</v>
      </c>
      <c r="AZ423" s="192" t="s">
        <v>108</v>
      </c>
      <c r="BA423" s="91" t="s">
        <v>108</v>
      </c>
      <c r="BB423" s="90">
        <v>0</v>
      </c>
      <c r="BC423" s="93" t="s">
        <v>102</v>
      </c>
      <c r="BD423" s="93" t="s">
        <v>102</v>
      </c>
      <c r="BE423" s="93" t="s">
        <v>102</v>
      </c>
      <c r="BF423" s="93" t="s">
        <v>102</v>
      </c>
      <c r="BG423" s="97" t="s">
        <v>108</v>
      </c>
      <c r="BH423" s="93" t="s">
        <v>108</v>
      </c>
      <c r="BI423" s="93" t="s">
        <v>102</v>
      </c>
      <c r="BJ423" s="93" t="s">
        <v>102</v>
      </c>
      <c r="BK423" s="93" t="s">
        <v>102</v>
      </c>
      <c r="BL423" s="93" t="s">
        <v>102</v>
      </c>
      <c r="BM423" s="93" t="s">
        <v>102</v>
      </c>
      <c r="BN423" s="93" t="s">
        <v>102</v>
      </c>
      <c r="BO423" s="93" t="s">
        <v>102</v>
      </c>
      <c r="BP423" s="96" t="s">
        <v>102</v>
      </c>
      <c r="BQ423" s="90">
        <v>0</v>
      </c>
      <c r="BR423" s="93" t="s">
        <v>102</v>
      </c>
      <c r="BS423" s="93" t="s">
        <v>102</v>
      </c>
      <c r="BT423" s="93" t="s">
        <v>102</v>
      </c>
      <c r="BU423" s="93" t="s">
        <v>102</v>
      </c>
      <c r="BV423" s="97" t="s">
        <v>108</v>
      </c>
      <c r="BW423" s="93" t="s">
        <v>108</v>
      </c>
      <c r="BX423" s="95" t="s">
        <v>102</v>
      </c>
      <c r="BY423" s="93" t="s">
        <v>102</v>
      </c>
      <c r="BZ423" s="93" t="s">
        <v>102</v>
      </c>
      <c r="CA423" s="93" t="s">
        <v>102</v>
      </c>
      <c r="CB423" s="93" t="s">
        <v>102</v>
      </c>
      <c r="CC423" s="93" t="s">
        <v>102</v>
      </c>
      <c r="CD423" s="93" t="s">
        <v>102</v>
      </c>
      <c r="CE423" s="193" t="s">
        <v>102</v>
      </c>
      <c r="CF423" s="194" t="s">
        <v>508</v>
      </c>
      <c r="CG423" s="195" t="s">
        <v>102</v>
      </c>
      <c r="CH423" s="101" t="e">
        <v>#N/A</v>
      </c>
      <c r="CI423" s="102" t="s">
        <v>580</v>
      </c>
      <c r="CJ423" s="196" t="s">
        <v>108</v>
      </c>
      <c r="CK423" s="104" t="s">
        <v>109</v>
      </c>
      <c r="CL423" s="105" t="s">
        <v>579</v>
      </c>
      <c r="CM423" s="83" t="s">
        <v>108</v>
      </c>
      <c r="CN423" s="106" t="s">
        <v>108</v>
      </c>
      <c r="CO423" s="197" t="s">
        <v>108</v>
      </c>
      <c r="CP423" s="107"/>
      <c r="CQ423" s="198" t="s">
        <v>474</v>
      </c>
      <c r="CR423" s="198" t="s">
        <v>474</v>
      </c>
      <c r="CS423" s="199" t="s">
        <v>616</v>
      </c>
      <c r="CT423" s="83" t="s">
        <v>109</v>
      </c>
      <c r="CU423" s="83" t="s">
        <v>109</v>
      </c>
      <c r="CV423" s="83">
        <v>19</v>
      </c>
      <c r="CW423" s="83" t="s">
        <v>112</v>
      </c>
      <c r="CX423" s="83">
        <v>19</v>
      </c>
      <c r="CY423" s="83" t="s">
        <v>6723</v>
      </c>
      <c r="CZ423" s="83">
        <v>555520</v>
      </c>
      <c r="DA423" s="83" t="s">
        <v>138</v>
      </c>
      <c r="DB423" s="83" t="s">
        <v>124</v>
      </c>
      <c r="DC423" s="83" t="s">
        <v>501</v>
      </c>
      <c r="DD423" s="83">
        <v>3133</v>
      </c>
      <c r="DE423" s="83" t="s">
        <v>582</v>
      </c>
      <c r="DF423" s="83" t="s">
        <v>145</v>
      </c>
      <c r="DG423" s="83" t="s">
        <v>501</v>
      </c>
      <c r="DH423" s="83" t="s">
        <v>582</v>
      </c>
      <c r="DI423" s="85">
        <v>43646</v>
      </c>
      <c r="DJ423" s="83" t="s">
        <v>584</v>
      </c>
      <c r="DK423" s="83" t="s">
        <v>102</v>
      </c>
      <c r="DL423" s="83" t="s">
        <v>482</v>
      </c>
      <c r="DM423" s="83">
        <v>0</v>
      </c>
      <c r="DN423" s="83" t="s">
        <v>238</v>
      </c>
      <c r="DO423" s="83">
        <v>1</v>
      </c>
      <c r="DP423" s="83">
        <v>2</v>
      </c>
      <c r="DQ423" s="83"/>
      <c r="DR423" s="83" t="s">
        <v>108</v>
      </c>
      <c r="DS423" s="83" t="s">
        <v>497</v>
      </c>
      <c r="DU423" s="215" t="s">
        <v>269</v>
      </c>
      <c r="DV423" s="136">
        <v>1</v>
      </c>
      <c r="DW423" s="136">
        <v>3</v>
      </c>
      <c r="DX423" s="215" t="s">
        <v>269</v>
      </c>
      <c r="DY423" s="215" t="s">
        <v>269</v>
      </c>
      <c r="DZ423" s="215" t="s">
        <v>269</v>
      </c>
      <c r="EA423" s="215" t="s">
        <v>269</v>
      </c>
      <c r="EB423" s="215" t="s">
        <v>269</v>
      </c>
      <c r="EC423" s="215" t="s">
        <v>269</v>
      </c>
      <c r="ED423" s="215" t="s">
        <v>269</v>
      </c>
      <c r="EE423" s="215" t="s">
        <v>269</v>
      </c>
    </row>
    <row r="424" spans="1:135" ht="28.8" x14ac:dyDescent="0.55000000000000004">
      <c r="A424" s="83" t="s">
        <v>130</v>
      </c>
      <c r="B424" s="136">
        <v>715288</v>
      </c>
      <c r="C424" t="s">
        <v>1070</v>
      </c>
      <c r="D424" s="83" t="s">
        <v>228</v>
      </c>
      <c r="E424" s="138">
        <v>777951939104</v>
      </c>
      <c r="F424" s="83" t="s">
        <v>114</v>
      </c>
      <c r="G424" s="85">
        <v>43634</v>
      </c>
      <c r="H424" s="83" t="s">
        <v>98</v>
      </c>
      <c r="I424" s="84" t="s">
        <v>618</v>
      </c>
      <c r="J424" s="207" t="s">
        <v>629</v>
      </c>
      <c r="K424" s="208" t="s">
        <v>634</v>
      </c>
      <c r="L424" s="83" t="s">
        <v>108</v>
      </c>
      <c r="M424" s="184">
        <v>27608</v>
      </c>
      <c r="N424" s="184"/>
      <c r="O424" s="85" t="s">
        <v>102</v>
      </c>
      <c r="P424" s="185">
        <v>43013</v>
      </c>
      <c r="Q424" s="186" t="s">
        <v>203</v>
      </c>
      <c r="R424" s="186"/>
      <c r="S424" s="186"/>
      <c r="T424" s="187"/>
      <c r="U424" s="188" t="s">
        <v>296</v>
      </c>
      <c r="V424" s="188" t="s">
        <v>205</v>
      </c>
      <c r="W424" s="189" t="s">
        <v>619</v>
      </c>
      <c r="X424" s="189" t="s">
        <v>107</v>
      </c>
      <c r="Y424" s="190" t="s">
        <v>614</v>
      </c>
      <c r="Z424" s="83">
        <v>700</v>
      </c>
      <c r="AA424" s="83" t="s">
        <v>193</v>
      </c>
      <c r="AB424" s="83" t="s">
        <v>181</v>
      </c>
      <c r="AC424" s="83" t="s">
        <v>102</v>
      </c>
      <c r="AD424" s="83" t="s">
        <v>6724</v>
      </c>
      <c r="AE424" s="83" t="s">
        <v>102</v>
      </c>
      <c r="AF424" s="83" t="s">
        <v>102</v>
      </c>
      <c r="AG424" s="83" t="s">
        <v>174</v>
      </c>
      <c r="AH424" s="83" t="s">
        <v>6713</v>
      </c>
      <c r="AI424" s="83" t="s">
        <v>104</v>
      </c>
      <c r="AJ424" s="83" t="s">
        <v>105</v>
      </c>
      <c r="AK424" s="191" t="s">
        <v>6724</v>
      </c>
      <c r="AL424" s="191" t="s">
        <v>102</v>
      </c>
      <c r="AM424" s="191" t="s">
        <v>102</v>
      </c>
      <c r="AN424" s="191" t="s">
        <v>174</v>
      </c>
      <c r="AO424" s="191" t="s">
        <v>6713</v>
      </c>
      <c r="AP424" s="191" t="s">
        <v>104</v>
      </c>
      <c r="AQ424" s="191" t="s">
        <v>105</v>
      </c>
      <c r="AR424" s="191" t="s">
        <v>106</v>
      </c>
      <c r="AS424" s="191" t="s">
        <v>6724</v>
      </c>
      <c r="AT424" s="191" t="s">
        <v>488</v>
      </c>
      <c r="AU424" s="191" t="s">
        <v>6725</v>
      </c>
      <c r="AV424" s="191" t="s">
        <v>104</v>
      </c>
      <c r="AW424" s="191" t="s">
        <v>204</v>
      </c>
      <c r="AX424" s="191"/>
      <c r="AY424" s="192" t="s">
        <v>454</v>
      </c>
      <c r="AZ424" s="192" t="s">
        <v>416</v>
      </c>
      <c r="BA424" s="91" t="s">
        <v>108</v>
      </c>
      <c r="BB424" s="90">
        <v>0</v>
      </c>
      <c r="BC424" s="93" t="s">
        <v>102</v>
      </c>
      <c r="BD424" s="93" t="s">
        <v>102</v>
      </c>
      <c r="BE424" s="93" t="s">
        <v>102</v>
      </c>
      <c r="BF424" s="93" t="s">
        <v>102</v>
      </c>
      <c r="BG424" s="97" t="s">
        <v>108</v>
      </c>
      <c r="BH424" s="93" t="s">
        <v>108</v>
      </c>
      <c r="BI424" s="93" t="s">
        <v>102</v>
      </c>
      <c r="BJ424" s="93" t="s">
        <v>102</v>
      </c>
      <c r="BK424" s="93" t="s">
        <v>102</v>
      </c>
      <c r="BL424" s="93" t="s">
        <v>102</v>
      </c>
      <c r="BM424" s="93" t="s">
        <v>102</v>
      </c>
      <c r="BN424" s="93" t="s">
        <v>102</v>
      </c>
      <c r="BO424" s="93" t="s">
        <v>102</v>
      </c>
      <c r="BP424" s="96" t="s">
        <v>102</v>
      </c>
      <c r="BQ424" s="90">
        <v>0</v>
      </c>
      <c r="BR424" s="93" t="s">
        <v>102</v>
      </c>
      <c r="BS424" s="93" t="s">
        <v>102</v>
      </c>
      <c r="BT424" s="93" t="s">
        <v>102</v>
      </c>
      <c r="BU424" s="93" t="s">
        <v>102</v>
      </c>
      <c r="BV424" s="97" t="s">
        <v>108</v>
      </c>
      <c r="BW424" s="93" t="s">
        <v>108</v>
      </c>
      <c r="BX424" s="95" t="s">
        <v>102</v>
      </c>
      <c r="BY424" s="93" t="s">
        <v>102</v>
      </c>
      <c r="BZ424" s="93" t="s">
        <v>102</v>
      </c>
      <c r="CA424" s="93" t="s">
        <v>102</v>
      </c>
      <c r="CB424" s="93" t="s">
        <v>102</v>
      </c>
      <c r="CC424" s="93" t="s">
        <v>102</v>
      </c>
      <c r="CD424" s="93" t="s">
        <v>102</v>
      </c>
      <c r="CE424" s="193" t="s">
        <v>102</v>
      </c>
      <c r="CF424" s="194" t="s">
        <v>436</v>
      </c>
      <c r="CG424" s="195" t="s">
        <v>6726</v>
      </c>
      <c r="CH424" s="101" t="s">
        <v>310</v>
      </c>
      <c r="CI424" s="102"/>
      <c r="CJ424" s="196" t="s">
        <v>6727</v>
      </c>
      <c r="CK424" s="104" t="s">
        <v>190</v>
      </c>
      <c r="CL424" s="105"/>
      <c r="CM424" s="83" t="s">
        <v>623</v>
      </c>
      <c r="CN424" s="106" t="s">
        <v>624</v>
      </c>
      <c r="CO424" s="197" t="s">
        <v>625</v>
      </c>
      <c r="CP424" s="107"/>
      <c r="CQ424" s="198" t="s">
        <v>474</v>
      </c>
      <c r="CR424" s="198" t="s">
        <v>474</v>
      </c>
      <c r="CS424" s="199"/>
      <c r="CT424" s="83" t="s">
        <v>109</v>
      </c>
      <c r="CU424" s="83" t="s">
        <v>109</v>
      </c>
      <c r="CV424" s="83">
        <v>97</v>
      </c>
      <c r="CW424" s="83" t="s">
        <v>139</v>
      </c>
      <c r="CX424" s="83">
        <v>97</v>
      </c>
      <c r="CY424" s="83" t="s">
        <v>108</v>
      </c>
      <c r="CZ424" s="83">
        <v>556839.5</v>
      </c>
      <c r="DA424" s="83" t="s">
        <v>581</v>
      </c>
      <c r="DB424" s="83" t="s">
        <v>152</v>
      </c>
      <c r="DC424" s="83" t="s">
        <v>500</v>
      </c>
      <c r="DD424" s="83">
        <v>4216</v>
      </c>
      <c r="DE424" s="83" t="s">
        <v>606</v>
      </c>
      <c r="DF424" s="83" t="s">
        <v>152</v>
      </c>
      <c r="DG424" s="83" t="s">
        <v>500</v>
      </c>
      <c r="DH424" s="83"/>
      <c r="DI424" s="85">
        <v>43646</v>
      </c>
      <c r="DJ424" s="83" t="s">
        <v>584</v>
      </c>
      <c r="DK424" s="83" t="s">
        <v>102</v>
      </c>
      <c r="DL424" s="83" t="s">
        <v>482</v>
      </c>
      <c r="DM424" s="83">
        <v>0</v>
      </c>
      <c r="DN424" s="83" t="s">
        <v>483</v>
      </c>
      <c r="DO424" s="83">
        <v>1</v>
      </c>
      <c r="DP424" s="83">
        <v>6</v>
      </c>
      <c r="DQ424" s="83"/>
      <c r="DR424" s="83" t="s">
        <v>108</v>
      </c>
      <c r="DS424" s="83" t="s">
        <v>497</v>
      </c>
      <c r="DU424" s="215" t="s">
        <v>269</v>
      </c>
      <c r="DV424" s="136">
        <v>1</v>
      </c>
      <c r="DW424" s="136">
        <v>3</v>
      </c>
      <c r="DX424" s="215" t="s">
        <v>269</v>
      </c>
      <c r="DY424" s="215" t="s">
        <v>269</v>
      </c>
      <c r="DZ424" s="215" t="s">
        <v>269</v>
      </c>
      <c r="EA424" s="215" t="s">
        <v>269</v>
      </c>
      <c r="EB424" s="215" t="s">
        <v>269</v>
      </c>
      <c r="EC424" s="215" t="s">
        <v>269</v>
      </c>
      <c r="ED424" s="215" t="s">
        <v>269</v>
      </c>
      <c r="EE424" s="215" t="s">
        <v>269</v>
      </c>
    </row>
    <row r="425" spans="1:135" ht="28.8" x14ac:dyDescent="0.55000000000000004">
      <c r="A425" s="83" t="s">
        <v>130</v>
      </c>
      <c r="B425" s="136">
        <v>188068</v>
      </c>
      <c r="C425" t="s">
        <v>1071</v>
      </c>
      <c r="D425" s="83" t="s">
        <v>228</v>
      </c>
      <c r="E425" s="138">
        <v>390468106005</v>
      </c>
      <c r="F425" s="83" t="s">
        <v>114</v>
      </c>
      <c r="G425" s="85">
        <v>43643</v>
      </c>
      <c r="H425" s="211" t="s">
        <v>98</v>
      </c>
      <c r="I425" s="84" t="s">
        <v>610</v>
      </c>
      <c r="J425" s="207" t="s">
        <v>627</v>
      </c>
      <c r="K425" s="208" t="s">
        <v>630</v>
      </c>
      <c r="L425" s="83" t="s">
        <v>108</v>
      </c>
      <c r="M425" s="184">
        <v>24519</v>
      </c>
      <c r="N425" s="184"/>
      <c r="O425" s="85" t="s">
        <v>102</v>
      </c>
      <c r="P425" s="185">
        <v>42491</v>
      </c>
      <c r="Q425" s="186" t="s">
        <v>203</v>
      </c>
      <c r="R425" s="186"/>
      <c r="S425" s="186"/>
      <c r="T425" s="187"/>
      <c r="U425" s="188" t="s">
        <v>296</v>
      </c>
      <c r="V425" s="188" t="s">
        <v>297</v>
      </c>
      <c r="W425" s="188" t="s">
        <v>297</v>
      </c>
      <c r="X425" s="189" t="s">
        <v>167</v>
      </c>
      <c r="Y425" s="190"/>
      <c r="Z425" s="83">
        <v>700</v>
      </c>
      <c r="AA425" s="83" t="s">
        <v>193</v>
      </c>
      <c r="AB425" s="83" t="s">
        <v>181</v>
      </c>
      <c r="AC425" s="83" t="s">
        <v>102</v>
      </c>
      <c r="AD425" s="83" t="s">
        <v>6728</v>
      </c>
      <c r="AE425" s="83" t="s">
        <v>102</v>
      </c>
      <c r="AF425" s="83" t="s">
        <v>102</v>
      </c>
      <c r="AG425" s="83" t="s">
        <v>119</v>
      </c>
      <c r="AH425" s="83" t="s">
        <v>6729</v>
      </c>
      <c r="AI425" s="83" t="s">
        <v>104</v>
      </c>
      <c r="AJ425" s="83" t="s">
        <v>105</v>
      </c>
      <c r="AK425" s="191" t="s">
        <v>6728</v>
      </c>
      <c r="AL425" s="191" t="s">
        <v>102</v>
      </c>
      <c r="AM425" s="191" t="s">
        <v>102</v>
      </c>
      <c r="AN425" s="191" t="s">
        <v>119</v>
      </c>
      <c r="AO425" s="191" t="s">
        <v>6729</v>
      </c>
      <c r="AP425" s="191" t="s">
        <v>104</v>
      </c>
      <c r="AQ425" s="191" t="s">
        <v>105</v>
      </c>
      <c r="AR425" s="191" t="s">
        <v>106</v>
      </c>
      <c r="AS425" s="191" t="s">
        <v>6728</v>
      </c>
      <c r="AT425" s="191" t="s">
        <v>485</v>
      </c>
      <c r="AU425" s="191" t="s">
        <v>6729</v>
      </c>
      <c r="AV425" s="191" t="s">
        <v>104</v>
      </c>
      <c r="AW425" s="191" t="s">
        <v>204</v>
      </c>
      <c r="AX425" s="191"/>
      <c r="AY425" s="192" t="s">
        <v>454</v>
      </c>
      <c r="AZ425" s="192" t="s">
        <v>416</v>
      </c>
      <c r="BA425" s="91" t="s">
        <v>108</v>
      </c>
      <c r="BB425" s="90">
        <v>0</v>
      </c>
      <c r="BC425" s="93" t="s">
        <v>102</v>
      </c>
      <c r="BD425" s="93" t="s">
        <v>102</v>
      </c>
      <c r="BE425" s="93" t="s">
        <v>102</v>
      </c>
      <c r="BF425" s="93" t="s">
        <v>102</v>
      </c>
      <c r="BG425" s="97" t="s">
        <v>108</v>
      </c>
      <c r="BH425" s="93" t="s">
        <v>108</v>
      </c>
      <c r="BI425" s="93" t="s">
        <v>102</v>
      </c>
      <c r="BJ425" s="93" t="s">
        <v>102</v>
      </c>
      <c r="BK425" s="93" t="s">
        <v>102</v>
      </c>
      <c r="BL425" s="93" t="s">
        <v>102</v>
      </c>
      <c r="BM425" s="93" t="s">
        <v>102</v>
      </c>
      <c r="BN425" s="93" t="s">
        <v>102</v>
      </c>
      <c r="BO425" s="93" t="s">
        <v>102</v>
      </c>
      <c r="BP425" s="96" t="s">
        <v>102</v>
      </c>
      <c r="BQ425" s="90">
        <v>0</v>
      </c>
      <c r="BR425" s="93" t="s">
        <v>102</v>
      </c>
      <c r="BS425" s="93" t="s">
        <v>102</v>
      </c>
      <c r="BT425" s="93" t="s">
        <v>102</v>
      </c>
      <c r="BU425" s="93" t="s">
        <v>102</v>
      </c>
      <c r="BV425" s="97" t="s">
        <v>108</v>
      </c>
      <c r="BW425" s="93" t="s">
        <v>108</v>
      </c>
      <c r="BX425" s="95" t="s">
        <v>102</v>
      </c>
      <c r="BY425" s="93" t="s">
        <v>102</v>
      </c>
      <c r="BZ425" s="93" t="s">
        <v>102</v>
      </c>
      <c r="CA425" s="93" t="s">
        <v>102</v>
      </c>
      <c r="CB425" s="93" t="s">
        <v>102</v>
      </c>
      <c r="CC425" s="93" t="s">
        <v>102</v>
      </c>
      <c r="CD425" s="93" t="s">
        <v>102</v>
      </c>
      <c r="CE425" s="193" t="s">
        <v>102</v>
      </c>
      <c r="CF425" s="194" t="s">
        <v>436</v>
      </c>
      <c r="CG425" s="195" t="s">
        <v>6730</v>
      </c>
      <c r="CH425" s="101" t="s">
        <v>563</v>
      </c>
      <c r="CI425" s="102"/>
      <c r="CJ425" s="196" t="s">
        <v>577</v>
      </c>
      <c r="CK425" s="104" t="s">
        <v>190</v>
      </c>
      <c r="CL425" s="105"/>
      <c r="CM425" s="83" t="s">
        <v>578</v>
      </c>
      <c r="CN425" s="106" t="s">
        <v>108</v>
      </c>
      <c r="CO425" s="197" t="s">
        <v>566</v>
      </c>
      <c r="CP425" s="107"/>
      <c r="CQ425" s="198" t="s">
        <v>107</v>
      </c>
      <c r="CR425" s="198" t="s">
        <v>107</v>
      </c>
      <c r="CS425" s="199"/>
      <c r="CT425" s="83" t="s">
        <v>109</v>
      </c>
      <c r="CU425" s="83" t="s">
        <v>109</v>
      </c>
      <c r="CV425" s="83">
        <v>63</v>
      </c>
      <c r="CW425" s="83" t="s">
        <v>270</v>
      </c>
      <c r="CX425" s="83">
        <v>63</v>
      </c>
      <c r="CY425" s="83" t="s">
        <v>108</v>
      </c>
      <c r="CZ425" s="83">
        <v>558159</v>
      </c>
      <c r="DA425" s="83" t="s">
        <v>6731</v>
      </c>
      <c r="DB425" s="83" t="s">
        <v>118</v>
      </c>
      <c r="DC425" s="83" t="s">
        <v>108</v>
      </c>
      <c r="DD425" s="83">
        <v>3736</v>
      </c>
      <c r="DE425" s="83" t="s">
        <v>173</v>
      </c>
      <c r="DF425" s="83" t="s">
        <v>118</v>
      </c>
      <c r="DG425" s="83" t="s">
        <v>500</v>
      </c>
      <c r="DH425" s="83"/>
      <c r="DI425" s="85">
        <v>43646</v>
      </c>
      <c r="DJ425" s="83" t="s">
        <v>584</v>
      </c>
      <c r="DK425" s="83" t="s">
        <v>102</v>
      </c>
      <c r="DL425" s="83" t="s">
        <v>482</v>
      </c>
      <c r="DM425" s="83">
        <v>0</v>
      </c>
      <c r="DN425" s="83" t="s">
        <v>483</v>
      </c>
      <c r="DO425" s="83">
        <v>1</v>
      </c>
      <c r="DP425" s="83">
        <v>2</v>
      </c>
      <c r="DQ425" s="83"/>
      <c r="DR425" s="83" t="s">
        <v>108</v>
      </c>
      <c r="DS425" s="83" t="s">
        <v>497</v>
      </c>
      <c r="DU425" s="215" t="s">
        <v>269</v>
      </c>
      <c r="DV425" s="136">
        <v>1</v>
      </c>
      <c r="DW425" s="136">
        <v>3</v>
      </c>
      <c r="DX425" s="215" t="s">
        <v>269</v>
      </c>
      <c r="DY425" s="215" t="s">
        <v>269</v>
      </c>
      <c r="DZ425" s="215" t="s">
        <v>269</v>
      </c>
      <c r="EA425" s="215" t="s">
        <v>269</v>
      </c>
      <c r="EB425" s="215" t="s">
        <v>269</v>
      </c>
      <c r="EC425" s="215" t="s">
        <v>269</v>
      </c>
      <c r="ED425" s="215" t="s">
        <v>269</v>
      </c>
      <c r="EE425" s="215" t="s">
        <v>269</v>
      </c>
    </row>
    <row r="426" spans="1:135" ht="57.6" x14ac:dyDescent="0.55000000000000004">
      <c r="A426" s="83" t="s">
        <v>130</v>
      </c>
      <c r="B426" s="136">
        <v>307868</v>
      </c>
      <c r="C426" t="s">
        <v>1072</v>
      </c>
      <c r="D426" s="83" t="s">
        <v>228</v>
      </c>
      <c r="E426" s="138">
        <v>242251666846</v>
      </c>
      <c r="F426" s="83" t="s">
        <v>143</v>
      </c>
      <c r="G426" s="85">
        <v>43620</v>
      </c>
      <c r="H426" s="83" t="s">
        <v>98</v>
      </c>
      <c r="I426" s="84" t="s">
        <v>612</v>
      </c>
      <c r="J426" s="207" t="s">
        <v>628</v>
      </c>
      <c r="K426" s="208" t="s">
        <v>633</v>
      </c>
      <c r="L426" s="83" t="s">
        <v>108</v>
      </c>
      <c r="M426" s="184" t="s">
        <v>102</v>
      </c>
      <c r="N426" s="184" t="s">
        <v>556</v>
      </c>
      <c r="O426" s="85" t="s">
        <v>102</v>
      </c>
      <c r="P426" s="185">
        <v>42491</v>
      </c>
      <c r="Q426" s="186" t="s">
        <v>202</v>
      </c>
      <c r="R426" s="186" t="s">
        <v>613</v>
      </c>
      <c r="S426" s="186"/>
      <c r="T426" s="187"/>
      <c r="U426" s="188" t="s">
        <v>295</v>
      </c>
      <c r="V426" s="188" t="s">
        <v>205</v>
      </c>
      <c r="W426" s="188" t="s">
        <v>295</v>
      </c>
      <c r="X426" s="189" t="s">
        <v>107</v>
      </c>
      <c r="Y426" s="190" t="s">
        <v>614</v>
      </c>
      <c r="Z426" s="83">
        <v>700</v>
      </c>
      <c r="AA426" s="83" t="s">
        <v>193</v>
      </c>
      <c r="AB426" s="83" t="s">
        <v>181</v>
      </c>
      <c r="AC426" s="83" t="s">
        <v>102</v>
      </c>
      <c r="AD426" s="83" t="s">
        <v>6732</v>
      </c>
      <c r="AE426" s="83" t="s">
        <v>6733</v>
      </c>
      <c r="AF426" s="83" t="s">
        <v>102</v>
      </c>
      <c r="AG426" s="83" t="s">
        <v>175</v>
      </c>
      <c r="AH426" s="83" t="s">
        <v>6734</v>
      </c>
      <c r="AI426" s="83" t="s">
        <v>104</v>
      </c>
      <c r="AJ426" s="83" t="s">
        <v>105</v>
      </c>
      <c r="AK426" s="191" t="s">
        <v>6732</v>
      </c>
      <c r="AL426" s="191" t="s">
        <v>6733</v>
      </c>
      <c r="AM426" s="191" t="s">
        <v>102</v>
      </c>
      <c r="AN426" s="191" t="s">
        <v>175</v>
      </c>
      <c r="AO426" s="191" t="s">
        <v>6734</v>
      </c>
      <c r="AP426" s="191" t="s">
        <v>104</v>
      </c>
      <c r="AQ426" s="191" t="s">
        <v>105</v>
      </c>
      <c r="AR426" s="191" t="s">
        <v>106</v>
      </c>
      <c r="AS426" s="191"/>
      <c r="AT426" s="191"/>
      <c r="AU426" s="191"/>
      <c r="AV426" s="191"/>
      <c r="AW426" s="191"/>
      <c r="AX426" s="191" t="s">
        <v>575</v>
      </c>
      <c r="AY426" s="192" t="s">
        <v>454</v>
      </c>
      <c r="AZ426" s="192" t="s">
        <v>108</v>
      </c>
      <c r="BA426" s="91" t="s">
        <v>108</v>
      </c>
      <c r="BB426" s="90">
        <v>0</v>
      </c>
      <c r="BC426" s="93" t="s">
        <v>102</v>
      </c>
      <c r="BD426" s="93" t="s">
        <v>102</v>
      </c>
      <c r="BE426" s="93" t="s">
        <v>102</v>
      </c>
      <c r="BF426" s="93" t="s">
        <v>102</v>
      </c>
      <c r="BG426" s="97" t="s">
        <v>108</v>
      </c>
      <c r="BH426" s="93" t="s">
        <v>108</v>
      </c>
      <c r="BI426" s="93" t="s">
        <v>102</v>
      </c>
      <c r="BJ426" s="93" t="s">
        <v>102</v>
      </c>
      <c r="BK426" s="93" t="s">
        <v>102</v>
      </c>
      <c r="BL426" s="93" t="s">
        <v>102</v>
      </c>
      <c r="BM426" s="93" t="s">
        <v>102</v>
      </c>
      <c r="BN426" s="93" t="s">
        <v>102</v>
      </c>
      <c r="BO426" s="93" t="s">
        <v>102</v>
      </c>
      <c r="BP426" s="96" t="s">
        <v>102</v>
      </c>
      <c r="BQ426" s="90">
        <v>0</v>
      </c>
      <c r="BR426" s="93" t="s">
        <v>102</v>
      </c>
      <c r="BS426" s="93" t="s">
        <v>102</v>
      </c>
      <c r="BT426" s="93" t="s">
        <v>102</v>
      </c>
      <c r="BU426" s="93" t="s">
        <v>102</v>
      </c>
      <c r="BV426" s="97" t="s">
        <v>108</v>
      </c>
      <c r="BW426" s="93" t="s">
        <v>108</v>
      </c>
      <c r="BX426" s="95" t="s">
        <v>102</v>
      </c>
      <c r="BY426" s="93" t="s">
        <v>102</v>
      </c>
      <c r="BZ426" s="93" t="s">
        <v>102</v>
      </c>
      <c r="CA426" s="93" t="s">
        <v>102</v>
      </c>
      <c r="CB426" s="93" t="s">
        <v>102</v>
      </c>
      <c r="CC426" s="93" t="s">
        <v>102</v>
      </c>
      <c r="CD426" s="93" t="s">
        <v>102</v>
      </c>
      <c r="CE426" s="193" t="s">
        <v>102</v>
      </c>
      <c r="CF426" s="194" t="s">
        <v>508</v>
      </c>
      <c r="CG426" s="195" t="s">
        <v>102</v>
      </c>
      <c r="CH426" s="101" t="e">
        <v>#N/A</v>
      </c>
      <c r="CI426" s="102" t="s">
        <v>580</v>
      </c>
      <c r="CJ426" s="196" t="s">
        <v>108</v>
      </c>
      <c r="CK426" s="104" t="s">
        <v>109</v>
      </c>
      <c r="CL426" s="105" t="s">
        <v>579</v>
      </c>
      <c r="CM426" s="83" t="s">
        <v>108</v>
      </c>
      <c r="CN426" s="106" t="s">
        <v>108</v>
      </c>
      <c r="CO426" s="197" t="s">
        <v>108</v>
      </c>
      <c r="CP426" s="107"/>
      <c r="CQ426" s="198" t="s">
        <v>474</v>
      </c>
      <c r="CR426" s="198" t="s">
        <v>474</v>
      </c>
      <c r="CS426" s="199" t="s">
        <v>616</v>
      </c>
      <c r="CT426" s="83" t="s">
        <v>109</v>
      </c>
      <c r="CU426" s="83" t="s">
        <v>109</v>
      </c>
      <c r="CV426" s="83">
        <v>20</v>
      </c>
      <c r="CW426" s="83" t="s">
        <v>112</v>
      </c>
      <c r="CX426" s="83">
        <v>20</v>
      </c>
      <c r="CY426" s="83" t="s">
        <v>6735</v>
      </c>
      <c r="CZ426" s="83">
        <v>559478.5</v>
      </c>
      <c r="DA426" s="83" t="s">
        <v>138</v>
      </c>
      <c r="DB426" s="83" t="s">
        <v>124</v>
      </c>
      <c r="DC426" s="83" t="s">
        <v>501</v>
      </c>
      <c r="DD426" s="83">
        <v>3196</v>
      </c>
      <c r="DE426" s="83" t="s">
        <v>582</v>
      </c>
      <c r="DF426" s="83" t="s">
        <v>145</v>
      </c>
      <c r="DG426" s="83" t="s">
        <v>501</v>
      </c>
      <c r="DH426" s="83" t="s">
        <v>582</v>
      </c>
      <c r="DI426" s="85">
        <v>43646</v>
      </c>
      <c r="DJ426" s="83" t="s">
        <v>584</v>
      </c>
      <c r="DK426" s="83" t="s">
        <v>102</v>
      </c>
      <c r="DL426" s="83" t="s">
        <v>482</v>
      </c>
      <c r="DM426" s="83">
        <v>0</v>
      </c>
      <c r="DN426" s="83" t="s">
        <v>238</v>
      </c>
      <c r="DO426" s="83">
        <v>1</v>
      </c>
      <c r="DP426" s="83">
        <v>1</v>
      </c>
      <c r="DQ426" s="83"/>
      <c r="DR426" s="83" t="s">
        <v>108</v>
      </c>
      <c r="DS426" s="83" t="s">
        <v>497</v>
      </c>
      <c r="DU426" s="215" t="s">
        <v>269</v>
      </c>
      <c r="DV426" s="136">
        <v>1</v>
      </c>
      <c r="DW426" s="136">
        <v>3</v>
      </c>
      <c r="DX426" s="215" t="s">
        <v>269</v>
      </c>
      <c r="DY426" s="215" t="s">
        <v>269</v>
      </c>
      <c r="DZ426" s="215" t="s">
        <v>269</v>
      </c>
      <c r="EA426" s="215" t="s">
        <v>269</v>
      </c>
      <c r="EB426" s="215" t="s">
        <v>269</v>
      </c>
      <c r="EC426" s="215" t="s">
        <v>269</v>
      </c>
      <c r="ED426" s="215" t="s">
        <v>269</v>
      </c>
      <c r="EE426" s="215" t="s">
        <v>269</v>
      </c>
    </row>
    <row r="427" spans="1:135" ht="28.8" x14ac:dyDescent="0.55000000000000004">
      <c r="A427" s="83" t="s">
        <v>130</v>
      </c>
      <c r="B427" s="136">
        <v>692550</v>
      </c>
      <c r="C427" t="s">
        <v>1073</v>
      </c>
      <c r="D427" s="83" t="s">
        <v>228</v>
      </c>
      <c r="E427" s="138">
        <v>183406597417</v>
      </c>
      <c r="F427" s="83" t="s">
        <v>114</v>
      </c>
      <c r="G427" s="85">
        <v>43634</v>
      </c>
      <c r="H427" s="83" t="s">
        <v>98</v>
      </c>
      <c r="I427" s="84" t="s">
        <v>618</v>
      </c>
      <c r="J427" s="207" t="s">
        <v>629</v>
      </c>
      <c r="K427" s="208" t="s">
        <v>634</v>
      </c>
      <c r="L427" s="83" t="s">
        <v>108</v>
      </c>
      <c r="M427" s="184">
        <v>27609</v>
      </c>
      <c r="N427" s="184"/>
      <c r="O427" s="85" t="s">
        <v>102</v>
      </c>
      <c r="P427" s="185">
        <v>43013</v>
      </c>
      <c r="Q427" s="186" t="s">
        <v>203</v>
      </c>
      <c r="R427" s="186"/>
      <c r="S427" s="186"/>
      <c r="T427" s="187"/>
      <c r="U427" s="188" t="s">
        <v>296</v>
      </c>
      <c r="V427" s="188" t="s">
        <v>205</v>
      </c>
      <c r="W427" s="189" t="s">
        <v>619</v>
      </c>
      <c r="X427" s="189" t="s">
        <v>107</v>
      </c>
      <c r="Y427" s="190" t="s">
        <v>614</v>
      </c>
      <c r="Z427" s="83">
        <v>700</v>
      </c>
      <c r="AA427" s="83" t="s">
        <v>193</v>
      </c>
      <c r="AB427" s="83" t="s">
        <v>181</v>
      </c>
      <c r="AC427" s="83" t="s">
        <v>102</v>
      </c>
      <c r="AD427" s="83" t="s">
        <v>6736</v>
      </c>
      <c r="AE427" s="83" t="s">
        <v>102</v>
      </c>
      <c r="AF427" s="83" t="s">
        <v>102</v>
      </c>
      <c r="AG427" s="83" t="s">
        <v>174</v>
      </c>
      <c r="AH427" s="83" t="s">
        <v>6725</v>
      </c>
      <c r="AI427" s="83" t="s">
        <v>104</v>
      </c>
      <c r="AJ427" s="83" t="s">
        <v>105</v>
      </c>
      <c r="AK427" s="191" t="s">
        <v>6736</v>
      </c>
      <c r="AL427" s="191" t="s">
        <v>102</v>
      </c>
      <c r="AM427" s="191" t="s">
        <v>102</v>
      </c>
      <c r="AN427" s="191" t="s">
        <v>174</v>
      </c>
      <c r="AO427" s="191" t="s">
        <v>6725</v>
      </c>
      <c r="AP427" s="191" t="s">
        <v>104</v>
      </c>
      <c r="AQ427" s="191" t="s">
        <v>105</v>
      </c>
      <c r="AR427" s="191" t="s">
        <v>106</v>
      </c>
      <c r="AS427" s="191" t="s">
        <v>6736</v>
      </c>
      <c r="AT427" s="191" t="s">
        <v>488</v>
      </c>
      <c r="AU427" s="191" t="s">
        <v>6737</v>
      </c>
      <c r="AV427" s="191" t="s">
        <v>104</v>
      </c>
      <c r="AW427" s="191" t="s">
        <v>204</v>
      </c>
      <c r="AX427" s="191"/>
      <c r="AY427" s="192" t="s">
        <v>454</v>
      </c>
      <c r="AZ427" s="192" t="s">
        <v>416</v>
      </c>
      <c r="BA427" s="91" t="s">
        <v>108</v>
      </c>
      <c r="BB427" s="90">
        <v>0</v>
      </c>
      <c r="BC427" s="93" t="s">
        <v>102</v>
      </c>
      <c r="BD427" s="93" t="s">
        <v>102</v>
      </c>
      <c r="BE427" s="93" t="s">
        <v>102</v>
      </c>
      <c r="BF427" s="93" t="s">
        <v>102</v>
      </c>
      <c r="BG427" s="97" t="s">
        <v>108</v>
      </c>
      <c r="BH427" s="93" t="s">
        <v>108</v>
      </c>
      <c r="BI427" s="93" t="s">
        <v>102</v>
      </c>
      <c r="BJ427" s="93" t="s">
        <v>102</v>
      </c>
      <c r="BK427" s="93" t="s">
        <v>102</v>
      </c>
      <c r="BL427" s="93" t="s">
        <v>102</v>
      </c>
      <c r="BM427" s="93" t="s">
        <v>102</v>
      </c>
      <c r="BN427" s="93" t="s">
        <v>102</v>
      </c>
      <c r="BO427" s="93" t="s">
        <v>102</v>
      </c>
      <c r="BP427" s="96" t="s">
        <v>102</v>
      </c>
      <c r="BQ427" s="90">
        <v>0</v>
      </c>
      <c r="BR427" s="93" t="s">
        <v>102</v>
      </c>
      <c r="BS427" s="93" t="s">
        <v>102</v>
      </c>
      <c r="BT427" s="93" t="s">
        <v>102</v>
      </c>
      <c r="BU427" s="93" t="s">
        <v>102</v>
      </c>
      <c r="BV427" s="97" t="s">
        <v>108</v>
      </c>
      <c r="BW427" s="93" t="s">
        <v>108</v>
      </c>
      <c r="BX427" s="95" t="s">
        <v>102</v>
      </c>
      <c r="BY427" s="93" t="s">
        <v>102</v>
      </c>
      <c r="BZ427" s="93" t="s">
        <v>102</v>
      </c>
      <c r="CA427" s="93" t="s">
        <v>102</v>
      </c>
      <c r="CB427" s="93" t="s">
        <v>102</v>
      </c>
      <c r="CC427" s="93" t="s">
        <v>102</v>
      </c>
      <c r="CD427" s="93" t="s">
        <v>102</v>
      </c>
      <c r="CE427" s="193" t="s">
        <v>102</v>
      </c>
      <c r="CF427" s="194" t="s">
        <v>436</v>
      </c>
      <c r="CG427" s="195" t="s">
        <v>6738</v>
      </c>
      <c r="CH427" s="101" t="s">
        <v>310</v>
      </c>
      <c r="CI427" s="102"/>
      <c r="CJ427" s="196" t="s">
        <v>6739</v>
      </c>
      <c r="CK427" s="104" t="s">
        <v>190</v>
      </c>
      <c r="CL427" s="105"/>
      <c r="CM427" s="83" t="s">
        <v>623</v>
      </c>
      <c r="CN427" s="106" t="s">
        <v>624</v>
      </c>
      <c r="CO427" s="197" t="s">
        <v>625</v>
      </c>
      <c r="CP427" s="107"/>
      <c r="CQ427" s="198" t="s">
        <v>474</v>
      </c>
      <c r="CR427" s="198" t="s">
        <v>474</v>
      </c>
      <c r="CS427" s="199"/>
      <c r="CT427" s="83" t="s">
        <v>109</v>
      </c>
      <c r="CU427" s="83" t="s">
        <v>109</v>
      </c>
      <c r="CV427" s="83">
        <v>56</v>
      </c>
      <c r="CW427" s="83" t="s">
        <v>139</v>
      </c>
      <c r="CX427" s="83">
        <v>56</v>
      </c>
      <c r="CY427" s="83" t="s">
        <v>108</v>
      </c>
      <c r="CZ427" s="83">
        <v>560798</v>
      </c>
      <c r="DA427" s="83" t="s">
        <v>581</v>
      </c>
      <c r="DB427" s="83" t="s">
        <v>152</v>
      </c>
      <c r="DC427" s="83" t="s">
        <v>500</v>
      </c>
      <c r="DD427" s="83">
        <v>6131</v>
      </c>
      <c r="DE427" s="83" t="s">
        <v>606</v>
      </c>
      <c r="DF427" s="83" t="s">
        <v>152</v>
      </c>
      <c r="DG427" s="83" t="s">
        <v>500</v>
      </c>
      <c r="DH427" s="83"/>
      <c r="DI427" s="85">
        <v>43646</v>
      </c>
      <c r="DJ427" s="83" t="s">
        <v>584</v>
      </c>
      <c r="DK427" s="83" t="s">
        <v>102</v>
      </c>
      <c r="DL427" s="83" t="s">
        <v>482</v>
      </c>
      <c r="DM427" s="83">
        <v>0</v>
      </c>
      <c r="DN427" s="83" t="s">
        <v>483</v>
      </c>
      <c r="DO427" s="83">
        <v>1</v>
      </c>
      <c r="DP427" s="83">
        <v>2</v>
      </c>
      <c r="DQ427" s="83"/>
      <c r="DR427" s="83" t="s">
        <v>108</v>
      </c>
      <c r="DS427" s="83" t="s">
        <v>497</v>
      </c>
      <c r="DU427" s="215" t="s">
        <v>269</v>
      </c>
      <c r="DV427" s="136">
        <v>1</v>
      </c>
      <c r="DW427" s="136">
        <v>3</v>
      </c>
      <c r="DX427" s="215" t="s">
        <v>269</v>
      </c>
      <c r="DY427" s="215" t="s">
        <v>269</v>
      </c>
      <c r="DZ427" s="215" t="s">
        <v>269</v>
      </c>
      <c r="EA427" s="215" t="s">
        <v>269</v>
      </c>
      <c r="EB427" s="215" t="s">
        <v>269</v>
      </c>
      <c r="EC427" s="215" t="s">
        <v>269</v>
      </c>
      <c r="ED427" s="215" t="s">
        <v>269</v>
      </c>
      <c r="EE427" s="215" t="s">
        <v>269</v>
      </c>
    </row>
    <row r="428" spans="1:135" ht="28.8" x14ac:dyDescent="0.55000000000000004">
      <c r="A428" s="83" t="s">
        <v>130</v>
      </c>
      <c r="B428" s="136">
        <v>550793</v>
      </c>
      <c r="C428" t="s">
        <v>1074</v>
      </c>
      <c r="D428" s="83" t="s">
        <v>228</v>
      </c>
      <c r="E428" s="138">
        <v>341809086260</v>
      </c>
      <c r="F428" s="83" t="s">
        <v>114</v>
      </c>
      <c r="G428" s="85">
        <v>43643</v>
      </c>
      <c r="H428" s="211" t="s">
        <v>98</v>
      </c>
      <c r="I428" s="84" t="s">
        <v>610</v>
      </c>
      <c r="J428" s="207" t="s">
        <v>627</v>
      </c>
      <c r="K428" s="208" t="s">
        <v>630</v>
      </c>
      <c r="L428" s="83" t="s">
        <v>108</v>
      </c>
      <c r="M428" s="184">
        <v>24520</v>
      </c>
      <c r="N428" s="184"/>
      <c r="O428" s="85" t="s">
        <v>102</v>
      </c>
      <c r="P428" s="185">
        <v>42491</v>
      </c>
      <c r="Q428" s="186" t="s">
        <v>203</v>
      </c>
      <c r="R428" s="186"/>
      <c r="S428" s="186"/>
      <c r="T428" s="187"/>
      <c r="U428" s="188" t="s">
        <v>296</v>
      </c>
      <c r="V428" s="188" t="s">
        <v>297</v>
      </c>
      <c r="W428" s="188" t="s">
        <v>297</v>
      </c>
      <c r="X428" s="189" t="s">
        <v>167</v>
      </c>
      <c r="Y428" s="190"/>
      <c r="Z428" s="83">
        <v>700</v>
      </c>
      <c r="AA428" s="83" t="s">
        <v>193</v>
      </c>
      <c r="AB428" s="83" t="s">
        <v>181</v>
      </c>
      <c r="AC428" s="83" t="s">
        <v>102</v>
      </c>
      <c r="AD428" s="83" t="s">
        <v>6740</v>
      </c>
      <c r="AE428" s="83" t="s">
        <v>102</v>
      </c>
      <c r="AF428" s="83" t="s">
        <v>102</v>
      </c>
      <c r="AG428" s="83" t="s">
        <v>119</v>
      </c>
      <c r="AH428" s="83" t="s">
        <v>6741</v>
      </c>
      <c r="AI428" s="83" t="s">
        <v>104</v>
      </c>
      <c r="AJ428" s="83" t="s">
        <v>105</v>
      </c>
      <c r="AK428" s="191" t="s">
        <v>6740</v>
      </c>
      <c r="AL428" s="191" t="s">
        <v>102</v>
      </c>
      <c r="AM428" s="191" t="s">
        <v>102</v>
      </c>
      <c r="AN428" s="191" t="s">
        <v>119</v>
      </c>
      <c r="AO428" s="191" t="s">
        <v>6741</v>
      </c>
      <c r="AP428" s="191" t="s">
        <v>104</v>
      </c>
      <c r="AQ428" s="191" t="s">
        <v>105</v>
      </c>
      <c r="AR428" s="191" t="s">
        <v>106</v>
      </c>
      <c r="AS428" s="191" t="s">
        <v>6740</v>
      </c>
      <c r="AT428" s="191" t="s">
        <v>485</v>
      </c>
      <c r="AU428" s="191" t="s">
        <v>6741</v>
      </c>
      <c r="AV428" s="191" t="s">
        <v>104</v>
      </c>
      <c r="AW428" s="191" t="s">
        <v>204</v>
      </c>
      <c r="AX428" s="191"/>
      <c r="AY428" s="192" t="s">
        <v>454</v>
      </c>
      <c r="AZ428" s="192" t="s">
        <v>416</v>
      </c>
      <c r="BA428" s="91" t="s">
        <v>108</v>
      </c>
      <c r="BB428" s="90">
        <v>0</v>
      </c>
      <c r="BC428" s="93" t="s">
        <v>102</v>
      </c>
      <c r="BD428" s="93" t="s">
        <v>102</v>
      </c>
      <c r="BE428" s="93" t="s">
        <v>102</v>
      </c>
      <c r="BF428" s="93" t="s">
        <v>102</v>
      </c>
      <c r="BG428" s="97" t="s">
        <v>108</v>
      </c>
      <c r="BH428" s="93" t="s">
        <v>108</v>
      </c>
      <c r="BI428" s="93" t="s">
        <v>102</v>
      </c>
      <c r="BJ428" s="93" t="s">
        <v>102</v>
      </c>
      <c r="BK428" s="93" t="s">
        <v>102</v>
      </c>
      <c r="BL428" s="93" t="s">
        <v>102</v>
      </c>
      <c r="BM428" s="93" t="s">
        <v>102</v>
      </c>
      <c r="BN428" s="93" t="s">
        <v>102</v>
      </c>
      <c r="BO428" s="93" t="s">
        <v>102</v>
      </c>
      <c r="BP428" s="96" t="s">
        <v>102</v>
      </c>
      <c r="BQ428" s="90">
        <v>0</v>
      </c>
      <c r="BR428" s="93" t="s">
        <v>102</v>
      </c>
      <c r="BS428" s="93" t="s">
        <v>102</v>
      </c>
      <c r="BT428" s="93" t="s">
        <v>102</v>
      </c>
      <c r="BU428" s="93" t="s">
        <v>102</v>
      </c>
      <c r="BV428" s="97" t="s">
        <v>108</v>
      </c>
      <c r="BW428" s="93" t="s">
        <v>108</v>
      </c>
      <c r="BX428" s="95" t="s">
        <v>102</v>
      </c>
      <c r="BY428" s="93" t="s">
        <v>102</v>
      </c>
      <c r="BZ428" s="93" t="s">
        <v>102</v>
      </c>
      <c r="CA428" s="93" t="s">
        <v>102</v>
      </c>
      <c r="CB428" s="93" t="s">
        <v>102</v>
      </c>
      <c r="CC428" s="93" t="s">
        <v>102</v>
      </c>
      <c r="CD428" s="93" t="s">
        <v>102</v>
      </c>
      <c r="CE428" s="193" t="s">
        <v>102</v>
      </c>
      <c r="CF428" s="194" t="s">
        <v>436</v>
      </c>
      <c r="CG428" s="195" t="s">
        <v>6742</v>
      </c>
      <c r="CH428" s="101" t="s">
        <v>563</v>
      </c>
      <c r="CI428" s="102"/>
      <c r="CJ428" s="196" t="s">
        <v>577</v>
      </c>
      <c r="CK428" s="104" t="s">
        <v>190</v>
      </c>
      <c r="CL428" s="105"/>
      <c r="CM428" s="83" t="s">
        <v>578</v>
      </c>
      <c r="CN428" s="106" t="s">
        <v>108</v>
      </c>
      <c r="CO428" s="197" t="s">
        <v>566</v>
      </c>
      <c r="CP428" s="107"/>
      <c r="CQ428" s="198" t="s">
        <v>107</v>
      </c>
      <c r="CR428" s="198" t="s">
        <v>107</v>
      </c>
      <c r="CS428" s="199"/>
      <c r="CT428" s="83" t="s">
        <v>109</v>
      </c>
      <c r="CU428" s="83" t="s">
        <v>109</v>
      </c>
      <c r="CV428" s="83">
        <v>25</v>
      </c>
      <c r="CW428" s="83" t="s">
        <v>270</v>
      </c>
      <c r="CX428" s="83">
        <v>25</v>
      </c>
      <c r="CY428" s="83" t="s">
        <v>108</v>
      </c>
      <c r="CZ428" s="83">
        <v>562117.5</v>
      </c>
      <c r="DA428" s="83" t="s">
        <v>6743</v>
      </c>
      <c r="DB428" s="83" t="s">
        <v>118</v>
      </c>
      <c r="DC428" s="83" t="s">
        <v>108</v>
      </c>
      <c r="DD428" s="83">
        <v>1569</v>
      </c>
      <c r="DE428" s="83" t="s">
        <v>173</v>
      </c>
      <c r="DF428" s="83" t="s">
        <v>118</v>
      </c>
      <c r="DG428" s="83" t="s">
        <v>500</v>
      </c>
      <c r="DH428" s="83"/>
      <c r="DI428" s="85">
        <v>43646</v>
      </c>
      <c r="DJ428" s="83" t="s">
        <v>584</v>
      </c>
      <c r="DK428" s="83" t="s">
        <v>102</v>
      </c>
      <c r="DL428" s="83" t="s">
        <v>482</v>
      </c>
      <c r="DM428" s="83">
        <v>0</v>
      </c>
      <c r="DN428" s="83" t="s">
        <v>483</v>
      </c>
      <c r="DO428" s="83">
        <v>1</v>
      </c>
      <c r="DP428" s="83">
        <v>3</v>
      </c>
      <c r="DQ428" s="83"/>
      <c r="DR428" s="83" t="s">
        <v>108</v>
      </c>
      <c r="DS428" s="83" t="s">
        <v>497</v>
      </c>
      <c r="DU428" s="215" t="s">
        <v>269</v>
      </c>
      <c r="DV428" s="136">
        <v>1</v>
      </c>
      <c r="DW428" s="136">
        <v>3</v>
      </c>
      <c r="DX428" s="215" t="s">
        <v>269</v>
      </c>
      <c r="DY428" s="215" t="s">
        <v>269</v>
      </c>
      <c r="DZ428" s="215" t="s">
        <v>269</v>
      </c>
      <c r="EA428" s="215" t="s">
        <v>269</v>
      </c>
      <c r="EB428" s="215" t="s">
        <v>269</v>
      </c>
      <c r="EC428" s="215" t="s">
        <v>269</v>
      </c>
      <c r="ED428" s="215" t="s">
        <v>269</v>
      </c>
      <c r="EE428" s="215" t="s">
        <v>269</v>
      </c>
    </row>
    <row r="429" spans="1:135" ht="57.6" x14ac:dyDescent="0.55000000000000004">
      <c r="A429" s="83" t="s">
        <v>130</v>
      </c>
      <c r="B429" s="136">
        <v>187917</v>
      </c>
      <c r="C429" t="s">
        <v>1075</v>
      </c>
      <c r="D429" s="83" t="s">
        <v>228</v>
      </c>
      <c r="E429" s="138">
        <v>419298270589</v>
      </c>
      <c r="F429" s="83" t="s">
        <v>143</v>
      </c>
      <c r="G429" s="85">
        <v>43620</v>
      </c>
      <c r="H429" s="83" t="s">
        <v>98</v>
      </c>
      <c r="I429" s="84" t="s">
        <v>612</v>
      </c>
      <c r="J429" s="207" t="s">
        <v>628</v>
      </c>
      <c r="K429" s="208" t="s">
        <v>633</v>
      </c>
      <c r="L429" s="83" t="s">
        <v>108</v>
      </c>
      <c r="M429" s="184" t="s">
        <v>102</v>
      </c>
      <c r="N429" s="184" t="s">
        <v>556</v>
      </c>
      <c r="O429" s="85" t="s">
        <v>102</v>
      </c>
      <c r="P429" s="185">
        <v>42491</v>
      </c>
      <c r="Q429" s="186" t="s">
        <v>202</v>
      </c>
      <c r="R429" s="186" t="s">
        <v>613</v>
      </c>
      <c r="S429" s="186"/>
      <c r="T429" s="187"/>
      <c r="U429" s="188" t="s">
        <v>295</v>
      </c>
      <c r="V429" s="188" t="s">
        <v>205</v>
      </c>
      <c r="W429" s="188" t="s">
        <v>295</v>
      </c>
      <c r="X429" s="189" t="s">
        <v>107</v>
      </c>
      <c r="Y429" s="190" t="s">
        <v>614</v>
      </c>
      <c r="Z429" s="83">
        <v>700</v>
      </c>
      <c r="AA429" s="83" t="s">
        <v>193</v>
      </c>
      <c r="AB429" s="83" t="s">
        <v>181</v>
      </c>
      <c r="AC429" s="83" t="s">
        <v>102</v>
      </c>
      <c r="AD429" s="83" t="s">
        <v>6744</v>
      </c>
      <c r="AE429" s="83" t="s">
        <v>6745</v>
      </c>
      <c r="AF429" s="83" t="s">
        <v>102</v>
      </c>
      <c r="AG429" s="83" t="s">
        <v>175</v>
      </c>
      <c r="AH429" s="83" t="s">
        <v>6746</v>
      </c>
      <c r="AI429" s="83" t="s">
        <v>104</v>
      </c>
      <c r="AJ429" s="83" t="s">
        <v>105</v>
      </c>
      <c r="AK429" s="191" t="s">
        <v>6744</v>
      </c>
      <c r="AL429" s="191" t="s">
        <v>6745</v>
      </c>
      <c r="AM429" s="191" t="s">
        <v>102</v>
      </c>
      <c r="AN429" s="191" t="s">
        <v>175</v>
      </c>
      <c r="AO429" s="191" t="s">
        <v>6746</v>
      </c>
      <c r="AP429" s="191" t="s">
        <v>104</v>
      </c>
      <c r="AQ429" s="191" t="s">
        <v>105</v>
      </c>
      <c r="AR429" s="191" t="s">
        <v>106</v>
      </c>
      <c r="AS429" s="191"/>
      <c r="AT429" s="191"/>
      <c r="AU429" s="191"/>
      <c r="AV429" s="191"/>
      <c r="AW429" s="191"/>
      <c r="AX429" s="191" t="s">
        <v>575</v>
      </c>
      <c r="AY429" s="192" t="s">
        <v>454</v>
      </c>
      <c r="AZ429" s="192" t="s">
        <v>108</v>
      </c>
      <c r="BA429" s="91" t="s">
        <v>108</v>
      </c>
      <c r="BB429" s="90">
        <v>0</v>
      </c>
      <c r="BC429" s="93" t="s">
        <v>102</v>
      </c>
      <c r="BD429" s="93" t="s">
        <v>102</v>
      </c>
      <c r="BE429" s="93" t="s">
        <v>102</v>
      </c>
      <c r="BF429" s="93" t="s">
        <v>102</v>
      </c>
      <c r="BG429" s="97" t="s">
        <v>108</v>
      </c>
      <c r="BH429" s="93" t="s">
        <v>108</v>
      </c>
      <c r="BI429" s="93" t="s">
        <v>102</v>
      </c>
      <c r="BJ429" s="93" t="s">
        <v>102</v>
      </c>
      <c r="BK429" s="93" t="s">
        <v>102</v>
      </c>
      <c r="BL429" s="93" t="s">
        <v>102</v>
      </c>
      <c r="BM429" s="93" t="s">
        <v>102</v>
      </c>
      <c r="BN429" s="93" t="s">
        <v>102</v>
      </c>
      <c r="BO429" s="93" t="s">
        <v>102</v>
      </c>
      <c r="BP429" s="96" t="s">
        <v>102</v>
      </c>
      <c r="BQ429" s="90">
        <v>0</v>
      </c>
      <c r="BR429" s="93" t="s">
        <v>102</v>
      </c>
      <c r="BS429" s="93" t="s">
        <v>102</v>
      </c>
      <c r="BT429" s="93" t="s">
        <v>102</v>
      </c>
      <c r="BU429" s="93" t="s">
        <v>102</v>
      </c>
      <c r="BV429" s="97" t="s">
        <v>108</v>
      </c>
      <c r="BW429" s="93" t="s">
        <v>108</v>
      </c>
      <c r="BX429" s="95" t="s">
        <v>102</v>
      </c>
      <c r="BY429" s="93" t="s">
        <v>102</v>
      </c>
      <c r="BZ429" s="93" t="s">
        <v>102</v>
      </c>
      <c r="CA429" s="93" t="s">
        <v>102</v>
      </c>
      <c r="CB429" s="93" t="s">
        <v>102</v>
      </c>
      <c r="CC429" s="93" t="s">
        <v>102</v>
      </c>
      <c r="CD429" s="93" t="s">
        <v>102</v>
      </c>
      <c r="CE429" s="193" t="s">
        <v>102</v>
      </c>
      <c r="CF429" s="194" t="s">
        <v>508</v>
      </c>
      <c r="CG429" s="195" t="s">
        <v>102</v>
      </c>
      <c r="CH429" s="101" t="e">
        <v>#N/A</v>
      </c>
      <c r="CI429" s="102" t="s">
        <v>580</v>
      </c>
      <c r="CJ429" s="196" t="s">
        <v>108</v>
      </c>
      <c r="CK429" s="104" t="s">
        <v>109</v>
      </c>
      <c r="CL429" s="105" t="s">
        <v>579</v>
      </c>
      <c r="CM429" s="83" t="s">
        <v>108</v>
      </c>
      <c r="CN429" s="106" t="s">
        <v>108</v>
      </c>
      <c r="CO429" s="197" t="s">
        <v>108</v>
      </c>
      <c r="CP429" s="107"/>
      <c r="CQ429" s="198" t="s">
        <v>474</v>
      </c>
      <c r="CR429" s="198" t="s">
        <v>474</v>
      </c>
      <c r="CS429" s="199" t="s">
        <v>616</v>
      </c>
      <c r="CT429" s="83" t="s">
        <v>109</v>
      </c>
      <c r="CU429" s="83" t="s">
        <v>109</v>
      </c>
      <c r="CV429" s="83">
        <v>55</v>
      </c>
      <c r="CW429" s="83" t="s">
        <v>112</v>
      </c>
      <c r="CX429" s="83">
        <v>55</v>
      </c>
      <c r="CY429" s="83" t="s">
        <v>6747</v>
      </c>
      <c r="CZ429" s="83">
        <v>563437</v>
      </c>
      <c r="DA429" s="83" t="s">
        <v>138</v>
      </c>
      <c r="DB429" s="83" t="s">
        <v>124</v>
      </c>
      <c r="DC429" s="83" t="s">
        <v>501</v>
      </c>
      <c r="DD429" s="83">
        <v>8263</v>
      </c>
      <c r="DE429" s="83" t="s">
        <v>582</v>
      </c>
      <c r="DF429" s="83" t="s">
        <v>145</v>
      </c>
      <c r="DG429" s="83" t="s">
        <v>501</v>
      </c>
      <c r="DH429" s="83" t="s">
        <v>582</v>
      </c>
      <c r="DI429" s="85">
        <v>43646</v>
      </c>
      <c r="DJ429" s="83" t="s">
        <v>584</v>
      </c>
      <c r="DK429" s="83" t="s">
        <v>102</v>
      </c>
      <c r="DL429" s="83" t="s">
        <v>482</v>
      </c>
      <c r="DM429" s="83">
        <v>0</v>
      </c>
      <c r="DN429" s="83" t="s">
        <v>238</v>
      </c>
      <c r="DO429" s="83">
        <v>1</v>
      </c>
      <c r="DP429" s="83">
        <v>5</v>
      </c>
      <c r="DQ429" s="83"/>
      <c r="DR429" s="83" t="s">
        <v>108</v>
      </c>
      <c r="DS429" s="83" t="s">
        <v>497</v>
      </c>
      <c r="DU429" s="215" t="s">
        <v>269</v>
      </c>
      <c r="DV429" s="136">
        <v>1</v>
      </c>
      <c r="DW429" s="136">
        <v>3</v>
      </c>
      <c r="DX429" s="215" t="s">
        <v>269</v>
      </c>
      <c r="DY429" s="215" t="s">
        <v>269</v>
      </c>
      <c r="DZ429" s="215" t="s">
        <v>269</v>
      </c>
      <c r="EA429" s="215" t="s">
        <v>269</v>
      </c>
      <c r="EB429" s="215" t="s">
        <v>269</v>
      </c>
      <c r="EC429" s="215" t="s">
        <v>269</v>
      </c>
      <c r="ED429" s="215" t="s">
        <v>269</v>
      </c>
      <c r="EE429" s="215" t="s">
        <v>269</v>
      </c>
    </row>
    <row r="430" spans="1:135" ht="28.8" x14ac:dyDescent="0.55000000000000004">
      <c r="A430" s="83" t="s">
        <v>130</v>
      </c>
      <c r="B430" s="136">
        <v>605372</v>
      </c>
      <c r="C430" t="s">
        <v>1076</v>
      </c>
      <c r="D430" s="83" t="s">
        <v>228</v>
      </c>
      <c r="E430" s="138">
        <v>276719220283</v>
      </c>
      <c r="F430" s="83" t="s">
        <v>114</v>
      </c>
      <c r="G430" s="85">
        <v>43634</v>
      </c>
      <c r="H430" s="83" t="s">
        <v>98</v>
      </c>
      <c r="I430" s="84" t="s">
        <v>618</v>
      </c>
      <c r="J430" s="207" t="s">
        <v>629</v>
      </c>
      <c r="K430" s="208" t="s">
        <v>634</v>
      </c>
      <c r="L430" s="83" t="s">
        <v>108</v>
      </c>
      <c r="M430" s="184">
        <v>27610</v>
      </c>
      <c r="N430" s="184"/>
      <c r="O430" s="85" t="s">
        <v>102</v>
      </c>
      <c r="P430" s="185">
        <v>43013</v>
      </c>
      <c r="Q430" s="186" t="s">
        <v>203</v>
      </c>
      <c r="R430" s="186"/>
      <c r="S430" s="186"/>
      <c r="T430" s="187"/>
      <c r="U430" s="188" t="s">
        <v>296</v>
      </c>
      <c r="V430" s="188" t="s">
        <v>205</v>
      </c>
      <c r="W430" s="189" t="s">
        <v>619</v>
      </c>
      <c r="X430" s="189" t="s">
        <v>107</v>
      </c>
      <c r="Y430" s="190" t="s">
        <v>614</v>
      </c>
      <c r="Z430" s="83">
        <v>700</v>
      </c>
      <c r="AA430" s="83" t="s">
        <v>193</v>
      </c>
      <c r="AB430" s="83" t="s">
        <v>181</v>
      </c>
      <c r="AC430" s="83" t="s">
        <v>102</v>
      </c>
      <c r="AD430" s="83" t="s">
        <v>6748</v>
      </c>
      <c r="AE430" s="83" t="s">
        <v>102</v>
      </c>
      <c r="AF430" s="83" t="s">
        <v>102</v>
      </c>
      <c r="AG430" s="83" t="s">
        <v>174</v>
      </c>
      <c r="AH430" s="83" t="s">
        <v>6737</v>
      </c>
      <c r="AI430" s="83" t="s">
        <v>104</v>
      </c>
      <c r="AJ430" s="83" t="s">
        <v>105</v>
      </c>
      <c r="AK430" s="191" t="s">
        <v>6748</v>
      </c>
      <c r="AL430" s="191" t="s">
        <v>102</v>
      </c>
      <c r="AM430" s="191" t="s">
        <v>102</v>
      </c>
      <c r="AN430" s="191" t="s">
        <v>174</v>
      </c>
      <c r="AO430" s="191" t="s">
        <v>6737</v>
      </c>
      <c r="AP430" s="191" t="s">
        <v>104</v>
      </c>
      <c r="AQ430" s="191" t="s">
        <v>105</v>
      </c>
      <c r="AR430" s="191" t="s">
        <v>106</v>
      </c>
      <c r="AS430" s="191" t="s">
        <v>6748</v>
      </c>
      <c r="AT430" s="191" t="s">
        <v>488</v>
      </c>
      <c r="AU430" s="191" t="s">
        <v>6749</v>
      </c>
      <c r="AV430" s="191" t="s">
        <v>104</v>
      </c>
      <c r="AW430" s="191" t="s">
        <v>204</v>
      </c>
      <c r="AX430" s="191"/>
      <c r="AY430" s="192" t="s">
        <v>454</v>
      </c>
      <c r="AZ430" s="192" t="s">
        <v>416</v>
      </c>
      <c r="BA430" s="91" t="s">
        <v>108</v>
      </c>
      <c r="BB430" s="90">
        <v>0</v>
      </c>
      <c r="BC430" s="93" t="s">
        <v>102</v>
      </c>
      <c r="BD430" s="93" t="s">
        <v>102</v>
      </c>
      <c r="BE430" s="93" t="s">
        <v>102</v>
      </c>
      <c r="BF430" s="93" t="s">
        <v>102</v>
      </c>
      <c r="BG430" s="97" t="s">
        <v>108</v>
      </c>
      <c r="BH430" s="93" t="s">
        <v>108</v>
      </c>
      <c r="BI430" s="93" t="s">
        <v>102</v>
      </c>
      <c r="BJ430" s="93" t="s">
        <v>102</v>
      </c>
      <c r="BK430" s="93" t="s">
        <v>102</v>
      </c>
      <c r="BL430" s="93" t="s">
        <v>102</v>
      </c>
      <c r="BM430" s="93" t="s">
        <v>102</v>
      </c>
      <c r="BN430" s="93" t="s">
        <v>102</v>
      </c>
      <c r="BO430" s="93" t="s">
        <v>102</v>
      </c>
      <c r="BP430" s="96" t="s">
        <v>102</v>
      </c>
      <c r="BQ430" s="90">
        <v>0</v>
      </c>
      <c r="BR430" s="93" t="s">
        <v>102</v>
      </c>
      <c r="BS430" s="93" t="s">
        <v>102</v>
      </c>
      <c r="BT430" s="93" t="s">
        <v>102</v>
      </c>
      <c r="BU430" s="93" t="s">
        <v>102</v>
      </c>
      <c r="BV430" s="97" t="s">
        <v>108</v>
      </c>
      <c r="BW430" s="93" t="s">
        <v>108</v>
      </c>
      <c r="BX430" s="95" t="s">
        <v>102</v>
      </c>
      <c r="BY430" s="93" t="s">
        <v>102</v>
      </c>
      <c r="BZ430" s="93" t="s">
        <v>102</v>
      </c>
      <c r="CA430" s="93" t="s">
        <v>102</v>
      </c>
      <c r="CB430" s="93" t="s">
        <v>102</v>
      </c>
      <c r="CC430" s="93" t="s">
        <v>102</v>
      </c>
      <c r="CD430" s="93" t="s">
        <v>102</v>
      </c>
      <c r="CE430" s="193" t="s">
        <v>102</v>
      </c>
      <c r="CF430" s="194" t="s">
        <v>436</v>
      </c>
      <c r="CG430" s="195" t="s">
        <v>6750</v>
      </c>
      <c r="CH430" s="101" t="s">
        <v>310</v>
      </c>
      <c r="CI430" s="102"/>
      <c r="CJ430" s="196" t="s">
        <v>6751</v>
      </c>
      <c r="CK430" s="104" t="s">
        <v>190</v>
      </c>
      <c r="CL430" s="105"/>
      <c r="CM430" s="83" t="s">
        <v>623</v>
      </c>
      <c r="CN430" s="106" t="s">
        <v>624</v>
      </c>
      <c r="CO430" s="197" t="s">
        <v>625</v>
      </c>
      <c r="CP430" s="107"/>
      <c r="CQ430" s="198" t="s">
        <v>474</v>
      </c>
      <c r="CR430" s="198" t="s">
        <v>474</v>
      </c>
      <c r="CS430" s="199"/>
      <c r="CT430" s="83" t="s">
        <v>109</v>
      </c>
      <c r="CU430" s="83" t="s">
        <v>109</v>
      </c>
      <c r="CV430" s="83">
        <v>80</v>
      </c>
      <c r="CW430" s="83" t="s">
        <v>139</v>
      </c>
      <c r="CX430" s="83">
        <v>80</v>
      </c>
      <c r="CY430" s="83" t="s">
        <v>108</v>
      </c>
      <c r="CZ430" s="83">
        <v>564756.5</v>
      </c>
      <c r="DA430" s="83" t="s">
        <v>581</v>
      </c>
      <c r="DB430" s="83" t="s">
        <v>152</v>
      </c>
      <c r="DC430" s="83" t="s">
        <v>500</v>
      </c>
      <c r="DD430" s="83">
        <v>8385</v>
      </c>
      <c r="DE430" s="83" t="s">
        <v>606</v>
      </c>
      <c r="DF430" s="83" t="s">
        <v>152</v>
      </c>
      <c r="DG430" s="83" t="s">
        <v>500</v>
      </c>
      <c r="DH430" s="83"/>
      <c r="DI430" s="85">
        <v>43646</v>
      </c>
      <c r="DJ430" s="83" t="s">
        <v>584</v>
      </c>
      <c r="DK430" s="83" t="s">
        <v>102</v>
      </c>
      <c r="DL430" s="83" t="s">
        <v>482</v>
      </c>
      <c r="DM430" s="83">
        <v>0</v>
      </c>
      <c r="DN430" s="83" t="s">
        <v>483</v>
      </c>
      <c r="DO430" s="83">
        <v>1</v>
      </c>
      <c r="DP430" s="83">
        <v>6</v>
      </c>
      <c r="DQ430" s="83"/>
      <c r="DR430" s="83" t="s">
        <v>108</v>
      </c>
      <c r="DS430" s="83" t="s">
        <v>497</v>
      </c>
      <c r="DU430" s="215" t="s">
        <v>269</v>
      </c>
      <c r="DV430" s="136">
        <v>1</v>
      </c>
      <c r="DW430" s="136">
        <v>3</v>
      </c>
      <c r="DX430" s="215" t="s">
        <v>269</v>
      </c>
      <c r="DY430" s="215" t="s">
        <v>269</v>
      </c>
      <c r="DZ430" s="215" t="s">
        <v>269</v>
      </c>
      <c r="EA430" s="215" t="s">
        <v>269</v>
      </c>
      <c r="EB430" s="215" t="s">
        <v>269</v>
      </c>
      <c r="EC430" s="215" t="s">
        <v>269</v>
      </c>
      <c r="ED430" s="215" t="s">
        <v>269</v>
      </c>
      <c r="EE430" s="215" t="s">
        <v>269</v>
      </c>
    </row>
    <row r="431" spans="1:135" ht="28.8" x14ac:dyDescent="0.55000000000000004">
      <c r="A431" s="83" t="s">
        <v>130</v>
      </c>
      <c r="B431" s="136">
        <v>528238</v>
      </c>
      <c r="C431" t="s">
        <v>1077</v>
      </c>
      <c r="D431" s="83" t="s">
        <v>228</v>
      </c>
      <c r="E431" s="138">
        <v>452249474949</v>
      </c>
      <c r="F431" s="83" t="s">
        <v>114</v>
      </c>
      <c r="G431" s="85">
        <v>43643</v>
      </c>
      <c r="H431" s="211" t="s">
        <v>98</v>
      </c>
      <c r="I431" s="84" t="s">
        <v>610</v>
      </c>
      <c r="J431" s="207" t="s">
        <v>627</v>
      </c>
      <c r="K431" s="208" t="s">
        <v>630</v>
      </c>
      <c r="L431" s="83" t="s">
        <v>108</v>
      </c>
      <c r="M431" s="184">
        <v>24521</v>
      </c>
      <c r="N431" s="184"/>
      <c r="O431" s="85" t="s">
        <v>102</v>
      </c>
      <c r="P431" s="185">
        <v>42491</v>
      </c>
      <c r="Q431" s="186" t="s">
        <v>203</v>
      </c>
      <c r="R431" s="186"/>
      <c r="S431" s="186"/>
      <c r="T431" s="187"/>
      <c r="U431" s="188" t="s">
        <v>296</v>
      </c>
      <c r="V431" s="188" t="s">
        <v>297</v>
      </c>
      <c r="W431" s="188" t="s">
        <v>297</v>
      </c>
      <c r="X431" s="189" t="s">
        <v>167</v>
      </c>
      <c r="Y431" s="190"/>
      <c r="Z431" s="83">
        <v>700</v>
      </c>
      <c r="AA431" s="83" t="s">
        <v>193</v>
      </c>
      <c r="AB431" s="83" t="s">
        <v>181</v>
      </c>
      <c r="AC431" s="83" t="s">
        <v>102</v>
      </c>
      <c r="AD431" s="83" t="s">
        <v>6752</v>
      </c>
      <c r="AE431" s="83" t="s">
        <v>102</v>
      </c>
      <c r="AF431" s="83" t="s">
        <v>102</v>
      </c>
      <c r="AG431" s="83" t="s">
        <v>119</v>
      </c>
      <c r="AH431" s="83" t="s">
        <v>6753</v>
      </c>
      <c r="AI431" s="83" t="s">
        <v>104</v>
      </c>
      <c r="AJ431" s="83" t="s">
        <v>105</v>
      </c>
      <c r="AK431" s="191" t="s">
        <v>6752</v>
      </c>
      <c r="AL431" s="191" t="s">
        <v>102</v>
      </c>
      <c r="AM431" s="191" t="s">
        <v>102</v>
      </c>
      <c r="AN431" s="191" t="s">
        <v>119</v>
      </c>
      <c r="AO431" s="191" t="s">
        <v>6753</v>
      </c>
      <c r="AP431" s="191" t="s">
        <v>104</v>
      </c>
      <c r="AQ431" s="191" t="s">
        <v>105</v>
      </c>
      <c r="AR431" s="191" t="s">
        <v>106</v>
      </c>
      <c r="AS431" s="191" t="s">
        <v>6752</v>
      </c>
      <c r="AT431" s="191" t="s">
        <v>485</v>
      </c>
      <c r="AU431" s="191" t="s">
        <v>6753</v>
      </c>
      <c r="AV431" s="191" t="s">
        <v>104</v>
      </c>
      <c r="AW431" s="191" t="s">
        <v>204</v>
      </c>
      <c r="AX431" s="191"/>
      <c r="AY431" s="192" t="s">
        <v>454</v>
      </c>
      <c r="AZ431" s="192" t="s">
        <v>416</v>
      </c>
      <c r="BA431" s="91" t="s">
        <v>108</v>
      </c>
      <c r="BB431" s="90">
        <v>0</v>
      </c>
      <c r="BC431" s="93" t="s">
        <v>102</v>
      </c>
      <c r="BD431" s="93" t="s">
        <v>102</v>
      </c>
      <c r="BE431" s="93" t="s">
        <v>102</v>
      </c>
      <c r="BF431" s="93" t="s">
        <v>102</v>
      </c>
      <c r="BG431" s="97" t="s">
        <v>108</v>
      </c>
      <c r="BH431" s="93" t="s">
        <v>108</v>
      </c>
      <c r="BI431" s="93" t="s">
        <v>102</v>
      </c>
      <c r="BJ431" s="93" t="s">
        <v>102</v>
      </c>
      <c r="BK431" s="93" t="s">
        <v>102</v>
      </c>
      <c r="BL431" s="93" t="s">
        <v>102</v>
      </c>
      <c r="BM431" s="93" t="s">
        <v>102</v>
      </c>
      <c r="BN431" s="93" t="s">
        <v>102</v>
      </c>
      <c r="BO431" s="93" t="s">
        <v>102</v>
      </c>
      <c r="BP431" s="96" t="s">
        <v>102</v>
      </c>
      <c r="BQ431" s="90">
        <v>0</v>
      </c>
      <c r="BR431" s="93" t="s">
        <v>102</v>
      </c>
      <c r="BS431" s="93" t="s">
        <v>102</v>
      </c>
      <c r="BT431" s="93" t="s">
        <v>102</v>
      </c>
      <c r="BU431" s="93" t="s">
        <v>102</v>
      </c>
      <c r="BV431" s="97" t="s">
        <v>108</v>
      </c>
      <c r="BW431" s="93" t="s">
        <v>108</v>
      </c>
      <c r="BX431" s="95" t="s">
        <v>102</v>
      </c>
      <c r="BY431" s="93" t="s">
        <v>102</v>
      </c>
      <c r="BZ431" s="93" t="s">
        <v>102</v>
      </c>
      <c r="CA431" s="93" t="s">
        <v>102</v>
      </c>
      <c r="CB431" s="93" t="s">
        <v>102</v>
      </c>
      <c r="CC431" s="93" t="s">
        <v>102</v>
      </c>
      <c r="CD431" s="93" t="s">
        <v>102</v>
      </c>
      <c r="CE431" s="193" t="s">
        <v>102</v>
      </c>
      <c r="CF431" s="194" t="s">
        <v>436</v>
      </c>
      <c r="CG431" s="195" t="s">
        <v>6754</v>
      </c>
      <c r="CH431" s="101" t="s">
        <v>563</v>
      </c>
      <c r="CI431" s="102"/>
      <c r="CJ431" s="196" t="s">
        <v>577</v>
      </c>
      <c r="CK431" s="104" t="s">
        <v>190</v>
      </c>
      <c r="CL431" s="105"/>
      <c r="CM431" s="83" t="s">
        <v>578</v>
      </c>
      <c r="CN431" s="106" t="s">
        <v>108</v>
      </c>
      <c r="CO431" s="197" t="s">
        <v>566</v>
      </c>
      <c r="CP431" s="107"/>
      <c r="CQ431" s="198" t="s">
        <v>107</v>
      </c>
      <c r="CR431" s="198" t="s">
        <v>107</v>
      </c>
      <c r="CS431" s="199"/>
      <c r="CT431" s="83" t="s">
        <v>109</v>
      </c>
      <c r="CU431" s="83" t="s">
        <v>109</v>
      </c>
      <c r="CV431" s="83">
        <v>1</v>
      </c>
      <c r="CW431" s="83" t="s">
        <v>270</v>
      </c>
      <c r="CX431" s="83">
        <v>1</v>
      </c>
      <c r="CY431" s="83" t="s">
        <v>108</v>
      </c>
      <c r="CZ431" s="83">
        <v>566076</v>
      </c>
      <c r="DA431" s="83" t="s">
        <v>6755</v>
      </c>
      <c r="DB431" s="83" t="s">
        <v>118</v>
      </c>
      <c r="DC431" s="83" t="s">
        <v>108</v>
      </c>
      <c r="DD431" s="83">
        <v>9051</v>
      </c>
      <c r="DE431" s="83" t="s">
        <v>173</v>
      </c>
      <c r="DF431" s="83" t="s">
        <v>118</v>
      </c>
      <c r="DG431" s="83" t="s">
        <v>500</v>
      </c>
      <c r="DH431" s="83"/>
      <c r="DI431" s="85">
        <v>43646</v>
      </c>
      <c r="DJ431" s="83" t="s">
        <v>584</v>
      </c>
      <c r="DK431" s="83" t="s">
        <v>102</v>
      </c>
      <c r="DL431" s="83" t="s">
        <v>482</v>
      </c>
      <c r="DM431" s="83">
        <v>0</v>
      </c>
      <c r="DN431" s="83" t="s">
        <v>483</v>
      </c>
      <c r="DO431" s="83">
        <v>1</v>
      </c>
      <c r="DP431" s="83">
        <v>3</v>
      </c>
      <c r="DQ431" s="83"/>
      <c r="DR431" s="83" t="s">
        <v>108</v>
      </c>
      <c r="DS431" s="83" t="s">
        <v>497</v>
      </c>
      <c r="DU431" s="215" t="s">
        <v>269</v>
      </c>
      <c r="DV431" s="136">
        <v>1</v>
      </c>
      <c r="DW431" s="136">
        <v>3</v>
      </c>
      <c r="DX431" s="215" t="s">
        <v>269</v>
      </c>
      <c r="DY431" s="215" t="s">
        <v>269</v>
      </c>
      <c r="DZ431" s="215" t="s">
        <v>269</v>
      </c>
      <c r="EA431" s="215" t="s">
        <v>269</v>
      </c>
      <c r="EB431" s="215" t="s">
        <v>269</v>
      </c>
      <c r="EC431" s="215" t="s">
        <v>269</v>
      </c>
      <c r="ED431" s="215" t="s">
        <v>269</v>
      </c>
      <c r="EE431" s="215" t="s">
        <v>269</v>
      </c>
    </row>
    <row r="432" spans="1:135" ht="57.6" x14ac:dyDescent="0.55000000000000004">
      <c r="A432" s="83" t="s">
        <v>130</v>
      </c>
      <c r="B432" s="136">
        <v>262579</v>
      </c>
      <c r="C432" t="s">
        <v>1078</v>
      </c>
      <c r="D432" s="83" t="s">
        <v>228</v>
      </c>
      <c r="E432" s="138">
        <v>280898090281</v>
      </c>
      <c r="F432" s="83" t="s">
        <v>143</v>
      </c>
      <c r="G432" s="85">
        <v>43620</v>
      </c>
      <c r="H432" s="83" t="s">
        <v>98</v>
      </c>
      <c r="I432" s="84" t="s">
        <v>612</v>
      </c>
      <c r="J432" s="207" t="s">
        <v>628</v>
      </c>
      <c r="K432" s="208" t="s">
        <v>633</v>
      </c>
      <c r="L432" s="83" t="s">
        <v>108</v>
      </c>
      <c r="M432" s="184" t="s">
        <v>102</v>
      </c>
      <c r="N432" s="184" t="s">
        <v>556</v>
      </c>
      <c r="O432" s="85" t="s">
        <v>102</v>
      </c>
      <c r="P432" s="185">
        <v>42491</v>
      </c>
      <c r="Q432" s="186" t="s">
        <v>202</v>
      </c>
      <c r="R432" s="186" t="s">
        <v>613</v>
      </c>
      <c r="S432" s="186"/>
      <c r="T432" s="187"/>
      <c r="U432" s="188" t="s">
        <v>295</v>
      </c>
      <c r="V432" s="188" t="s">
        <v>205</v>
      </c>
      <c r="W432" s="188" t="s">
        <v>295</v>
      </c>
      <c r="X432" s="189" t="s">
        <v>107</v>
      </c>
      <c r="Y432" s="190" t="s">
        <v>614</v>
      </c>
      <c r="Z432" s="83">
        <v>700</v>
      </c>
      <c r="AA432" s="83" t="s">
        <v>193</v>
      </c>
      <c r="AB432" s="83" t="s">
        <v>181</v>
      </c>
      <c r="AC432" s="83" t="s">
        <v>102</v>
      </c>
      <c r="AD432" s="83" t="s">
        <v>6756</v>
      </c>
      <c r="AE432" s="83" t="s">
        <v>6757</v>
      </c>
      <c r="AF432" s="83" t="s">
        <v>102</v>
      </c>
      <c r="AG432" s="83" t="s">
        <v>175</v>
      </c>
      <c r="AH432" s="83" t="s">
        <v>6758</v>
      </c>
      <c r="AI432" s="83" t="s">
        <v>104</v>
      </c>
      <c r="AJ432" s="83" t="s">
        <v>105</v>
      </c>
      <c r="AK432" s="191" t="s">
        <v>6756</v>
      </c>
      <c r="AL432" s="191" t="s">
        <v>6757</v>
      </c>
      <c r="AM432" s="191" t="s">
        <v>102</v>
      </c>
      <c r="AN432" s="191" t="s">
        <v>175</v>
      </c>
      <c r="AO432" s="191" t="s">
        <v>6758</v>
      </c>
      <c r="AP432" s="191" t="s">
        <v>104</v>
      </c>
      <c r="AQ432" s="191" t="s">
        <v>105</v>
      </c>
      <c r="AR432" s="191" t="s">
        <v>106</v>
      </c>
      <c r="AS432" s="191"/>
      <c r="AT432" s="191"/>
      <c r="AU432" s="191"/>
      <c r="AV432" s="191"/>
      <c r="AW432" s="191"/>
      <c r="AX432" s="191" t="s">
        <v>575</v>
      </c>
      <c r="AY432" s="192" t="s">
        <v>454</v>
      </c>
      <c r="AZ432" s="192" t="s">
        <v>108</v>
      </c>
      <c r="BA432" s="91" t="s">
        <v>108</v>
      </c>
      <c r="BB432" s="90">
        <v>0</v>
      </c>
      <c r="BC432" s="93" t="s">
        <v>102</v>
      </c>
      <c r="BD432" s="93" t="s">
        <v>102</v>
      </c>
      <c r="BE432" s="93" t="s">
        <v>102</v>
      </c>
      <c r="BF432" s="93" t="s">
        <v>102</v>
      </c>
      <c r="BG432" s="97" t="s">
        <v>108</v>
      </c>
      <c r="BH432" s="93" t="s">
        <v>108</v>
      </c>
      <c r="BI432" s="93" t="s">
        <v>102</v>
      </c>
      <c r="BJ432" s="93" t="s">
        <v>102</v>
      </c>
      <c r="BK432" s="93" t="s">
        <v>102</v>
      </c>
      <c r="BL432" s="93" t="s">
        <v>102</v>
      </c>
      <c r="BM432" s="93" t="s">
        <v>102</v>
      </c>
      <c r="BN432" s="93" t="s">
        <v>102</v>
      </c>
      <c r="BO432" s="93" t="s">
        <v>102</v>
      </c>
      <c r="BP432" s="96" t="s">
        <v>102</v>
      </c>
      <c r="BQ432" s="90">
        <v>0</v>
      </c>
      <c r="BR432" s="93" t="s">
        <v>102</v>
      </c>
      <c r="BS432" s="93" t="s">
        <v>102</v>
      </c>
      <c r="BT432" s="93" t="s">
        <v>102</v>
      </c>
      <c r="BU432" s="93" t="s">
        <v>102</v>
      </c>
      <c r="BV432" s="97" t="s">
        <v>108</v>
      </c>
      <c r="BW432" s="93" t="s">
        <v>108</v>
      </c>
      <c r="BX432" s="95" t="s">
        <v>102</v>
      </c>
      <c r="BY432" s="93" t="s">
        <v>102</v>
      </c>
      <c r="BZ432" s="93" t="s">
        <v>102</v>
      </c>
      <c r="CA432" s="93" t="s">
        <v>102</v>
      </c>
      <c r="CB432" s="93" t="s">
        <v>102</v>
      </c>
      <c r="CC432" s="93" t="s">
        <v>102</v>
      </c>
      <c r="CD432" s="93" t="s">
        <v>102</v>
      </c>
      <c r="CE432" s="193" t="s">
        <v>102</v>
      </c>
      <c r="CF432" s="194" t="s">
        <v>508</v>
      </c>
      <c r="CG432" s="195" t="s">
        <v>102</v>
      </c>
      <c r="CH432" s="101" t="e">
        <v>#N/A</v>
      </c>
      <c r="CI432" s="102" t="s">
        <v>580</v>
      </c>
      <c r="CJ432" s="196" t="s">
        <v>108</v>
      </c>
      <c r="CK432" s="104" t="s">
        <v>109</v>
      </c>
      <c r="CL432" s="105" t="s">
        <v>579</v>
      </c>
      <c r="CM432" s="83" t="s">
        <v>108</v>
      </c>
      <c r="CN432" s="106" t="s">
        <v>108</v>
      </c>
      <c r="CO432" s="197" t="s">
        <v>108</v>
      </c>
      <c r="CP432" s="107"/>
      <c r="CQ432" s="198" t="s">
        <v>474</v>
      </c>
      <c r="CR432" s="198" t="s">
        <v>474</v>
      </c>
      <c r="CS432" s="199" t="s">
        <v>616</v>
      </c>
      <c r="CT432" s="83" t="s">
        <v>109</v>
      </c>
      <c r="CU432" s="83" t="s">
        <v>109</v>
      </c>
      <c r="CV432" s="83">
        <v>94</v>
      </c>
      <c r="CW432" s="83" t="s">
        <v>112</v>
      </c>
      <c r="CX432" s="83">
        <v>94</v>
      </c>
      <c r="CY432" s="83" t="s">
        <v>6759</v>
      </c>
      <c r="CZ432" s="83">
        <v>567395.5</v>
      </c>
      <c r="DA432" s="83" t="s">
        <v>138</v>
      </c>
      <c r="DB432" s="83" t="s">
        <v>124</v>
      </c>
      <c r="DC432" s="83" t="s">
        <v>501</v>
      </c>
      <c r="DD432" s="83">
        <v>9560</v>
      </c>
      <c r="DE432" s="83" t="s">
        <v>582</v>
      </c>
      <c r="DF432" s="83" t="s">
        <v>145</v>
      </c>
      <c r="DG432" s="83" t="s">
        <v>501</v>
      </c>
      <c r="DH432" s="83" t="s">
        <v>582</v>
      </c>
      <c r="DI432" s="85">
        <v>43646</v>
      </c>
      <c r="DJ432" s="83" t="s">
        <v>584</v>
      </c>
      <c r="DK432" s="83" t="s">
        <v>102</v>
      </c>
      <c r="DL432" s="83" t="s">
        <v>482</v>
      </c>
      <c r="DM432" s="83">
        <v>0</v>
      </c>
      <c r="DN432" s="83" t="s">
        <v>238</v>
      </c>
      <c r="DO432" s="83">
        <v>1</v>
      </c>
      <c r="DP432" s="83">
        <v>3</v>
      </c>
      <c r="DQ432" s="83"/>
      <c r="DR432" s="83" t="s">
        <v>108</v>
      </c>
      <c r="DS432" s="83" t="s">
        <v>497</v>
      </c>
      <c r="DU432" s="215" t="s">
        <v>269</v>
      </c>
      <c r="DV432" s="136">
        <v>1</v>
      </c>
      <c r="DW432" s="136">
        <v>3</v>
      </c>
      <c r="DX432" s="215" t="s">
        <v>269</v>
      </c>
      <c r="DY432" s="215" t="s">
        <v>269</v>
      </c>
      <c r="DZ432" s="215" t="s">
        <v>269</v>
      </c>
      <c r="EA432" s="215" t="s">
        <v>269</v>
      </c>
      <c r="EB432" s="215" t="s">
        <v>269</v>
      </c>
      <c r="EC432" s="215" t="s">
        <v>269</v>
      </c>
      <c r="ED432" s="215" t="s">
        <v>269</v>
      </c>
      <c r="EE432" s="215" t="s">
        <v>269</v>
      </c>
    </row>
    <row r="433" spans="1:135" ht="28.8" x14ac:dyDescent="0.55000000000000004">
      <c r="A433" s="83" t="s">
        <v>130</v>
      </c>
      <c r="B433" s="136">
        <v>319279</v>
      </c>
      <c r="C433" t="s">
        <v>1079</v>
      </c>
      <c r="D433" s="83" t="s">
        <v>228</v>
      </c>
      <c r="E433" s="138">
        <v>906238692995</v>
      </c>
      <c r="F433" s="83" t="s">
        <v>114</v>
      </c>
      <c r="G433" s="85">
        <v>43634</v>
      </c>
      <c r="H433" s="83" t="s">
        <v>98</v>
      </c>
      <c r="I433" s="84" t="s">
        <v>618</v>
      </c>
      <c r="J433" s="207" t="s">
        <v>629</v>
      </c>
      <c r="K433" s="208" t="s">
        <v>634</v>
      </c>
      <c r="L433" s="83" t="s">
        <v>108</v>
      </c>
      <c r="M433" s="184">
        <v>27611</v>
      </c>
      <c r="N433" s="184"/>
      <c r="O433" s="85" t="s">
        <v>102</v>
      </c>
      <c r="P433" s="185">
        <v>43013</v>
      </c>
      <c r="Q433" s="186" t="s">
        <v>203</v>
      </c>
      <c r="R433" s="186"/>
      <c r="S433" s="186"/>
      <c r="T433" s="187"/>
      <c r="U433" s="188" t="s">
        <v>296</v>
      </c>
      <c r="V433" s="188" t="s">
        <v>205</v>
      </c>
      <c r="W433" s="189" t="s">
        <v>619</v>
      </c>
      <c r="X433" s="189" t="s">
        <v>107</v>
      </c>
      <c r="Y433" s="190" t="s">
        <v>614</v>
      </c>
      <c r="Z433" s="83">
        <v>700</v>
      </c>
      <c r="AA433" s="83" t="s">
        <v>193</v>
      </c>
      <c r="AB433" s="83" t="s">
        <v>181</v>
      </c>
      <c r="AC433" s="83" t="s">
        <v>102</v>
      </c>
      <c r="AD433" s="83" t="s">
        <v>6760</v>
      </c>
      <c r="AE433" s="83" t="s">
        <v>102</v>
      </c>
      <c r="AF433" s="83" t="s">
        <v>102</v>
      </c>
      <c r="AG433" s="83" t="s">
        <v>174</v>
      </c>
      <c r="AH433" s="83" t="s">
        <v>6749</v>
      </c>
      <c r="AI433" s="83" t="s">
        <v>104</v>
      </c>
      <c r="AJ433" s="83" t="s">
        <v>105</v>
      </c>
      <c r="AK433" s="191" t="s">
        <v>6760</v>
      </c>
      <c r="AL433" s="191" t="s">
        <v>102</v>
      </c>
      <c r="AM433" s="191" t="s">
        <v>102</v>
      </c>
      <c r="AN433" s="191" t="s">
        <v>174</v>
      </c>
      <c r="AO433" s="191" t="s">
        <v>6749</v>
      </c>
      <c r="AP433" s="191" t="s">
        <v>104</v>
      </c>
      <c r="AQ433" s="191" t="s">
        <v>105</v>
      </c>
      <c r="AR433" s="191" t="s">
        <v>106</v>
      </c>
      <c r="AS433" s="191" t="s">
        <v>6760</v>
      </c>
      <c r="AT433" s="191" t="s">
        <v>488</v>
      </c>
      <c r="AU433" s="191" t="s">
        <v>6761</v>
      </c>
      <c r="AV433" s="191" t="s">
        <v>104</v>
      </c>
      <c r="AW433" s="191" t="s">
        <v>204</v>
      </c>
      <c r="AX433" s="191"/>
      <c r="AY433" s="192" t="s">
        <v>454</v>
      </c>
      <c r="AZ433" s="192" t="s">
        <v>416</v>
      </c>
      <c r="BA433" s="91" t="s">
        <v>108</v>
      </c>
      <c r="BB433" s="90">
        <v>0</v>
      </c>
      <c r="BC433" s="93" t="s">
        <v>102</v>
      </c>
      <c r="BD433" s="93" t="s">
        <v>102</v>
      </c>
      <c r="BE433" s="93" t="s">
        <v>102</v>
      </c>
      <c r="BF433" s="93" t="s">
        <v>102</v>
      </c>
      <c r="BG433" s="97" t="s">
        <v>108</v>
      </c>
      <c r="BH433" s="93" t="s">
        <v>108</v>
      </c>
      <c r="BI433" s="93" t="s">
        <v>102</v>
      </c>
      <c r="BJ433" s="93" t="s">
        <v>102</v>
      </c>
      <c r="BK433" s="93" t="s">
        <v>102</v>
      </c>
      <c r="BL433" s="93" t="s">
        <v>102</v>
      </c>
      <c r="BM433" s="93" t="s">
        <v>102</v>
      </c>
      <c r="BN433" s="93" t="s">
        <v>102</v>
      </c>
      <c r="BO433" s="93" t="s">
        <v>102</v>
      </c>
      <c r="BP433" s="96" t="s">
        <v>102</v>
      </c>
      <c r="BQ433" s="90">
        <v>0</v>
      </c>
      <c r="BR433" s="93" t="s">
        <v>102</v>
      </c>
      <c r="BS433" s="93" t="s">
        <v>102</v>
      </c>
      <c r="BT433" s="93" t="s">
        <v>102</v>
      </c>
      <c r="BU433" s="93" t="s">
        <v>102</v>
      </c>
      <c r="BV433" s="97" t="s">
        <v>108</v>
      </c>
      <c r="BW433" s="93" t="s">
        <v>108</v>
      </c>
      <c r="BX433" s="95" t="s">
        <v>102</v>
      </c>
      <c r="BY433" s="93" t="s">
        <v>102</v>
      </c>
      <c r="BZ433" s="93" t="s">
        <v>102</v>
      </c>
      <c r="CA433" s="93" t="s">
        <v>102</v>
      </c>
      <c r="CB433" s="93" t="s">
        <v>102</v>
      </c>
      <c r="CC433" s="93" t="s">
        <v>102</v>
      </c>
      <c r="CD433" s="93" t="s">
        <v>102</v>
      </c>
      <c r="CE433" s="193" t="s">
        <v>102</v>
      </c>
      <c r="CF433" s="194" t="s">
        <v>436</v>
      </c>
      <c r="CG433" s="195" t="s">
        <v>6762</v>
      </c>
      <c r="CH433" s="101" t="s">
        <v>310</v>
      </c>
      <c r="CI433" s="102"/>
      <c r="CJ433" s="196" t="s">
        <v>6763</v>
      </c>
      <c r="CK433" s="104" t="s">
        <v>190</v>
      </c>
      <c r="CL433" s="105"/>
      <c r="CM433" s="83" t="s">
        <v>623</v>
      </c>
      <c r="CN433" s="106" t="s">
        <v>624</v>
      </c>
      <c r="CO433" s="197" t="s">
        <v>625</v>
      </c>
      <c r="CP433" s="107"/>
      <c r="CQ433" s="198" t="s">
        <v>474</v>
      </c>
      <c r="CR433" s="198" t="s">
        <v>474</v>
      </c>
      <c r="CS433" s="199"/>
      <c r="CT433" s="83" t="s">
        <v>109</v>
      </c>
      <c r="CU433" s="83" t="s">
        <v>109</v>
      </c>
      <c r="CV433" s="83">
        <v>96</v>
      </c>
      <c r="CW433" s="83" t="s">
        <v>139</v>
      </c>
      <c r="CX433" s="83">
        <v>96</v>
      </c>
      <c r="CY433" s="83" t="s">
        <v>108</v>
      </c>
      <c r="CZ433" s="83">
        <v>568715</v>
      </c>
      <c r="DA433" s="83" t="s">
        <v>581</v>
      </c>
      <c r="DB433" s="83" t="s">
        <v>152</v>
      </c>
      <c r="DC433" s="83" t="s">
        <v>500</v>
      </c>
      <c r="DD433" s="83">
        <v>5300</v>
      </c>
      <c r="DE433" s="83" t="s">
        <v>606</v>
      </c>
      <c r="DF433" s="83" t="s">
        <v>152</v>
      </c>
      <c r="DG433" s="83" t="s">
        <v>500</v>
      </c>
      <c r="DH433" s="83"/>
      <c r="DI433" s="85">
        <v>43646</v>
      </c>
      <c r="DJ433" s="83" t="s">
        <v>584</v>
      </c>
      <c r="DK433" s="83" t="s">
        <v>102</v>
      </c>
      <c r="DL433" s="83" t="s">
        <v>482</v>
      </c>
      <c r="DM433" s="83">
        <v>0</v>
      </c>
      <c r="DN433" s="83" t="s">
        <v>483</v>
      </c>
      <c r="DO433" s="83">
        <v>1</v>
      </c>
      <c r="DP433" s="83">
        <v>1</v>
      </c>
      <c r="DQ433" s="83"/>
      <c r="DR433" s="83" t="s">
        <v>108</v>
      </c>
      <c r="DS433" s="83" t="s">
        <v>497</v>
      </c>
      <c r="DU433" s="215" t="s">
        <v>269</v>
      </c>
      <c r="DV433" s="136">
        <v>1</v>
      </c>
      <c r="DW433" s="136">
        <v>3</v>
      </c>
      <c r="DX433" s="215" t="s">
        <v>269</v>
      </c>
      <c r="DY433" s="215" t="s">
        <v>269</v>
      </c>
      <c r="DZ433" s="215" t="s">
        <v>269</v>
      </c>
      <c r="EA433" s="215" t="s">
        <v>269</v>
      </c>
      <c r="EB433" s="215" t="s">
        <v>269</v>
      </c>
      <c r="EC433" s="215" t="s">
        <v>269</v>
      </c>
      <c r="ED433" s="215" t="s">
        <v>269</v>
      </c>
      <c r="EE433" s="215" t="s">
        <v>269</v>
      </c>
    </row>
    <row r="434" spans="1:135" ht="28.8" x14ac:dyDescent="0.55000000000000004">
      <c r="A434" s="83" t="s">
        <v>130</v>
      </c>
      <c r="B434" s="136">
        <v>670708</v>
      </c>
      <c r="C434" t="s">
        <v>1080</v>
      </c>
      <c r="D434" s="83" t="s">
        <v>228</v>
      </c>
      <c r="E434" s="138">
        <v>977905323855</v>
      </c>
      <c r="F434" s="83" t="s">
        <v>114</v>
      </c>
      <c r="G434" s="85">
        <v>43643</v>
      </c>
      <c r="H434" s="211" t="s">
        <v>98</v>
      </c>
      <c r="I434" s="84" t="s">
        <v>610</v>
      </c>
      <c r="J434" s="207" t="s">
        <v>627</v>
      </c>
      <c r="K434" s="208" t="s">
        <v>630</v>
      </c>
      <c r="L434" s="83" t="s">
        <v>108</v>
      </c>
      <c r="M434" s="184">
        <v>24522</v>
      </c>
      <c r="N434" s="184"/>
      <c r="O434" s="85" t="s">
        <v>102</v>
      </c>
      <c r="P434" s="185">
        <v>42491</v>
      </c>
      <c r="Q434" s="186" t="s">
        <v>203</v>
      </c>
      <c r="R434" s="186"/>
      <c r="S434" s="186"/>
      <c r="T434" s="187"/>
      <c r="U434" s="188" t="s">
        <v>296</v>
      </c>
      <c r="V434" s="188" t="s">
        <v>297</v>
      </c>
      <c r="W434" s="188" t="s">
        <v>297</v>
      </c>
      <c r="X434" s="189" t="s">
        <v>167</v>
      </c>
      <c r="Y434" s="190"/>
      <c r="Z434" s="83">
        <v>700</v>
      </c>
      <c r="AA434" s="83" t="s">
        <v>193</v>
      </c>
      <c r="AB434" s="83" t="s">
        <v>181</v>
      </c>
      <c r="AC434" s="83" t="s">
        <v>102</v>
      </c>
      <c r="AD434" s="83" t="s">
        <v>6764</v>
      </c>
      <c r="AE434" s="83" t="s">
        <v>102</v>
      </c>
      <c r="AF434" s="83" t="s">
        <v>102</v>
      </c>
      <c r="AG434" s="83" t="s">
        <v>119</v>
      </c>
      <c r="AH434" s="83" t="s">
        <v>6765</v>
      </c>
      <c r="AI434" s="83" t="s">
        <v>104</v>
      </c>
      <c r="AJ434" s="83" t="s">
        <v>105</v>
      </c>
      <c r="AK434" s="191" t="s">
        <v>6764</v>
      </c>
      <c r="AL434" s="191" t="s">
        <v>102</v>
      </c>
      <c r="AM434" s="191" t="s">
        <v>102</v>
      </c>
      <c r="AN434" s="191" t="s">
        <v>119</v>
      </c>
      <c r="AO434" s="191" t="s">
        <v>6765</v>
      </c>
      <c r="AP434" s="191" t="s">
        <v>104</v>
      </c>
      <c r="AQ434" s="191" t="s">
        <v>105</v>
      </c>
      <c r="AR434" s="191" t="s">
        <v>106</v>
      </c>
      <c r="AS434" s="191" t="s">
        <v>6764</v>
      </c>
      <c r="AT434" s="191" t="s">
        <v>485</v>
      </c>
      <c r="AU434" s="191" t="s">
        <v>6765</v>
      </c>
      <c r="AV434" s="191" t="s">
        <v>104</v>
      </c>
      <c r="AW434" s="191" t="s">
        <v>204</v>
      </c>
      <c r="AX434" s="191"/>
      <c r="AY434" s="192" t="s">
        <v>454</v>
      </c>
      <c r="AZ434" s="192" t="s">
        <v>416</v>
      </c>
      <c r="BA434" s="91" t="s">
        <v>108</v>
      </c>
      <c r="BB434" s="90">
        <v>0</v>
      </c>
      <c r="BC434" s="93" t="s">
        <v>102</v>
      </c>
      <c r="BD434" s="93" t="s">
        <v>102</v>
      </c>
      <c r="BE434" s="93" t="s">
        <v>102</v>
      </c>
      <c r="BF434" s="93" t="s">
        <v>102</v>
      </c>
      <c r="BG434" s="97" t="s">
        <v>108</v>
      </c>
      <c r="BH434" s="93" t="s">
        <v>108</v>
      </c>
      <c r="BI434" s="93" t="s">
        <v>102</v>
      </c>
      <c r="BJ434" s="93" t="s">
        <v>102</v>
      </c>
      <c r="BK434" s="93" t="s">
        <v>102</v>
      </c>
      <c r="BL434" s="93" t="s">
        <v>102</v>
      </c>
      <c r="BM434" s="93" t="s">
        <v>102</v>
      </c>
      <c r="BN434" s="93" t="s">
        <v>102</v>
      </c>
      <c r="BO434" s="93" t="s">
        <v>102</v>
      </c>
      <c r="BP434" s="96" t="s">
        <v>102</v>
      </c>
      <c r="BQ434" s="90">
        <v>0</v>
      </c>
      <c r="BR434" s="93" t="s">
        <v>102</v>
      </c>
      <c r="BS434" s="93" t="s">
        <v>102</v>
      </c>
      <c r="BT434" s="93" t="s">
        <v>102</v>
      </c>
      <c r="BU434" s="93" t="s">
        <v>102</v>
      </c>
      <c r="BV434" s="97" t="s">
        <v>108</v>
      </c>
      <c r="BW434" s="93" t="s">
        <v>108</v>
      </c>
      <c r="BX434" s="95" t="s">
        <v>102</v>
      </c>
      <c r="BY434" s="93" t="s">
        <v>102</v>
      </c>
      <c r="BZ434" s="93" t="s">
        <v>102</v>
      </c>
      <c r="CA434" s="93" t="s">
        <v>102</v>
      </c>
      <c r="CB434" s="93" t="s">
        <v>102</v>
      </c>
      <c r="CC434" s="93" t="s">
        <v>102</v>
      </c>
      <c r="CD434" s="93" t="s">
        <v>102</v>
      </c>
      <c r="CE434" s="193" t="s">
        <v>102</v>
      </c>
      <c r="CF434" s="194" t="s">
        <v>436</v>
      </c>
      <c r="CG434" s="195" t="s">
        <v>6766</v>
      </c>
      <c r="CH434" s="101" t="s">
        <v>563</v>
      </c>
      <c r="CI434" s="102"/>
      <c r="CJ434" s="196" t="s">
        <v>577</v>
      </c>
      <c r="CK434" s="104" t="s">
        <v>190</v>
      </c>
      <c r="CL434" s="105"/>
      <c r="CM434" s="83" t="s">
        <v>578</v>
      </c>
      <c r="CN434" s="106" t="s">
        <v>108</v>
      </c>
      <c r="CO434" s="197" t="s">
        <v>566</v>
      </c>
      <c r="CP434" s="107"/>
      <c r="CQ434" s="198" t="s">
        <v>107</v>
      </c>
      <c r="CR434" s="198" t="s">
        <v>107</v>
      </c>
      <c r="CS434" s="199"/>
      <c r="CT434" s="83" t="s">
        <v>109</v>
      </c>
      <c r="CU434" s="83" t="s">
        <v>109</v>
      </c>
      <c r="CV434" s="83">
        <v>26</v>
      </c>
      <c r="CW434" s="83" t="s">
        <v>270</v>
      </c>
      <c r="CX434" s="83">
        <v>26</v>
      </c>
      <c r="CY434" s="83" t="s">
        <v>108</v>
      </c>
      <c r="CZ434" s="83">
        <v>570034.5</v>
      </c>
      <c r="DA434" s="83" t="s">
        <v>6767</v>
      </c>
      <c r="DB434" s="83" t="s">
        <v>118</v>
      </c>
      <c r="DC434" s="83" t="s">
        <v>108</v>
      </c>
      <c r="DD434" s="83">
        <v>3905</v>
      </c>
      <c r="DE434" s="83" t="s">
        <v>173</v>
      </c>
      <c r="DF434" s="83" t="s">
        <v>118</v>
      </c>
      <c r="DG434" s="83" t="s">
        <v>500</v>
      </c>
      <c r="DH434" s="83"/>
      <c r="DI434" s="85">
        <v>43646</v>
      </c>
      <c r="DJ434" s="83" t="s">
        <v>584</v>
      </c>
      <c r="DK434" s="83" t="s">
        <v>102</v>
      </c>
      <c r="DL434" s="83" t="s">
        <v>482</v>
      </c>
      <c r="DM434" s="83">
        <v>0</v>
      </c>
      <c r="DN434" s="83" t="s">
        <v>483</v>
      </c>
      <c r="DO434" s="83">
        <v>1</v>
      </c>
      <c r="DP434" s="83">
        <v>1</v>
      </c>
      <c r="DQ434" s="83"/>
      <c r="DR434" s="83" t="s">
        <v>108</v>
      </c>
      <c r="DS434" s="83" t="s">
        <v>497</v>
      </c>
      <c r="DU434" s="215" t="s">
        <v>269</v>
      </c>
      <c r="DV434" s="136">
        <v>1</v>
      </c>
      <c r="DW434" s="136">
        <v>3</v>
      </c>
      <c r="DX434" s="215" t="s">
        <v>269</v>
      </c>
      <c r="DY434" s="215" t="s">
        <v>269</v>
      </c>
      <c r="DZ434" s="215" t="s">
        <v>269</v>
      </c>
      <c r="EA434" s="215" t="s">
        <v>269</v>
      </c>
      <c r="EB434" s="215" t="s">
        <v>269</v>
      </c>
      <c r="EC434" s="215" t="s">
        <v>269</v>
      </c>
      <c r="ED434" s="215" t="s">
        <v>269</v>
      </c>
      <c r="EE434" s="215" t="s">
        <v>269</v>
      </c>
    </row>
    <row r="435" spans="1:135" ht="57.6" x14ac:dyDescent="0.55000000000000004">
      <c r="A435" s="83" t="s">
        <v>130</v>
      </c>
      <c r="B435" s="136">
        <v>249944</v>
      </c>
      <c r="C435" t="s">
        <v>675</v>
      </c>
      <c r="D435" s="83" t="s">
        <v>228</v>
      </c>
      <c r="E435" s="138">
        <v>735316193688</v>
      </c>
      <c r="F435" s="83" t="s">
        <v>143</v>
      </c>
      <c r="G435" s="85">
        <v>43620</v>
      </c>
      <c r="H435" s="83" t="s">
        <v>98</v>
      </c>
      <c r="I435" s="84" t="s">
        <v>612</v>
      </c>
      <c r="J435" s="207" t="s">
        <v>628</v>
      </c>
      <c r="K435" s="208" t="s">
        <v>633</v>
      </c>
      <c r="L435" s="83" t="s">
        <v>108</v>
      </c>
      <c r="M435" s="184" t="s">
        <v>102</v>
      </c>
      <c r="N435" s="184" t="s">
        <v>556</v>
      </c>
      <c r="O435" s="85" t="s">
        <v>102</v>
      </c>
      <c r="P435" s="185">
        <v>42491</v>
      </c>
      <c r="Q435" s="186" t="s">
        <v>202</v>
      </c>
      <c r="R435" s="186" t="s">
        <v>613</v>
      </c>
      <c r="S435" s="186"/>
      <c r="T435" s="187"/>
      <c r="U435" s="188" t="s">
        <v>295</v>
      </c>
      <c r="V435" s="188" t="s">
        <v>205</v>
      </c>
      <c r="W435" s="188" t="s">
        <v>295</v>
      </c>
      <c r="X435" s="189" t="s">
        <v>107</v>
      </c>
      <c r="Y435" s="190" t="s">
        <v>614</v>
      </c>
      <c r="Z435" s="83">
        <v>700</v>
      </c>
      <c r="AA435" s="83" t="s">
        <v>193</v>
      </c>
      <c r="AB435" s="83" t="s">
        <v>181</v>
      </c>
      <c r="AC435" s="83" t="s">
        <v>102</v>
      </c>
      <c r="AD435" s="83" t="s">
        <v>6768</v>
      </c>
      <c r="AE435" s="83" t="s">
        <v>6769</v>
      </c>
      <c r="AF435" s="83" t="s">
        <v>102</v>
      </c>
      <c r="AG435" s="83" t="s">
        <v>175</v>
      </c>
      <c r="AH435" s="83" t="s">
        <v>6770</v>
      </c>
      <c r="AI435" s="83" t="s">
        <v>104</v>
      </c>
      <c r="AJ435" s="83" t="s">
        <v>105</v>
      </c>
      <c r="AK435" s="191" t="s">
        <v>6768</v>
      </c>
      <c r="AL435" s="191" t="s">
        <v>6769</v>
      </c>
      <c r="AM435" s="191" t="s">
        <v>102</v>
      </c>
      <c r="AN435" s="191" t="s">
        <v>175</v>
      </c>
      <c r="AO435" s="191" t="s">
        <v>6770</v>
      </c>
      <c r="AP435" s="191" t="s">
        <v>104</v>
      </c>
      <c r="AQ435" s="191" t="s">
        <v>105</v>
      </c>
      <c r="AR435" s="191" t="s">
        <v>106</v>
      </c>
      <c r="AS435" s="191"/>
      <c r="AT435" s="191"/>
      <c r="AU435" s="191"/>
      <c r="AV435" s="191"/>
      <c r="AW435" s="191"/>
      <c r="AX435" s="191" t="s">
        <v>575</v>
      </c>
      <c r="AY435" s="192" t="s">
        <v>454</v>
      </c>
      <c r="AZ435" s="192" t="s">
        <v>108</v>
      </c>
      <c r="BA435" s="91" t="s">
        <v>108</v>
      </c>
      <c r="BB435" s="90">
        <v>0</v>
      </c>
      <c r="BC435" s="93" t="s">
        <v>102</v>
      </c>
      <c r="BD435" s="93" t="s">
        <v>102</v>
      </c>
      <c r="BE435" s="93" t="s">
        <v>102</v>
      </c>
      <c r="BF435" s="93" t="s">
        <v>102</v>
      </c>
      <c r="BG435" s="97" t="s">
        <v>108</v>
      </c>
      <c r="BH435" s="93" t="s">
        <v>108</v>
      </c>
      <c r="BI435" s="93" t="s">
        <v>102</v>
      </c>
      <c r="BJ435" s="93" t="s">
        <v>102</v>
      </c>
      <c r="BK435" s="93" t="s">
        <v>102</v>
      </c>
      <c r="BL435" s="93" t="s">
        <v>102</v>
      </c>
      <c r="BM435" s="93" t="s">
        <v>102</v>
      </c>
      <c r="BN435" s="93" t="s">
        <v>102</v>
      </c>
      <c r="BO435" s="93" t="s">
        <v>102</v>
      </c>
      <c r="BP435" s="96" t="s">
        <v>102</v>
      </c>
      <c r="BQ435" s="90">
        <v>0</v>
      </c>
      <c r="BR435" s="93" t="s">
        <v>102</v>
      </c>
      <c r="BS435" s="93" t="s">
        <v>102</v>
      </c>
      <c r="BT435" s="93" t="s">
        <v>102</v>
      </c>
      <c r="BU435" s="93" t="s">
        <v>102</v>
      </c>
      <c r="BV435" s="97" t="s">
        <v>108</v>
      </c>
      <c r="BW435" s="93" t="s">
        <v>108</v>
      </c>
      <c r="BX435" s="95" t="s">
        <v>102</v>
      </c>
      <c r="BY435" s="93" t="s">
        <v>102</v>
      </c>
      <c r="BZ435" s="93" t="s">
        <v>102</v>
      </c>
      <c r="CA435" s="93" t="s">
        <v>102</v>
      </c>
      <c r="CB435" s="93" t="s">
        <v>102</v>
      </c>
      <c r="CC435" s="93" t="s">
        <v>102</v>
      </c>
      <c r="CD435" s="93" t="s">
        <v>102</v>
      </c>
      <c r="CE435" s="193" t="s">
        <v>102</v>
      </c>
      <c r="CF435" s="194" t="s">
        <v>508</v>
      </c>
      <c r="CG435" s="195" t="s">
        <v>102</v>
      </c>
      <c r="CH435" s="101" t="e">
        <v>#N/A</v>
      </c>
      <c r="CI435" s="102" t="s">
        <v>580</v>
      </c>
      <c r="CJ435" s="196" t="s">
        <v>108</v>
      </c>
      <c r="CK435" s="104" t="s">
        <v>109</v>
      </c>
      <c r="CL435" s="105" t="s">
        <v>579</v>
      </c>
      <c r="CM435" s="83" t="s">
        <v>108</v>
      </c>
      <c r="CN435" s="106" t="s">
        <v>108</v>
      </c>
      <c r="CO435" s="197" t="s">
        <v>108</v>
      </c>
      <c r="CP435" s="107"/>
      <c r="CQ435" s="198" t="s">
        <v>474</v>
      </c>
      <c r="CR435" s="198" t="s">
        <v>474</v>
      </c>
      <c r="CS435" s="199" t="s">
        <v>616</v>
      </c>
      <c r="CT435" s="83" t="s">
        <v>109</v>
      </c>
      <c r="CU435" s="83" t="s">
        <v>109</v>
      </c>
      <c r="CV435" s="83">
        <v>80</v>
      </c>
      <c r="CW435" s="83" t="s">
        <v>112</v>
      </c>
      <c r="CX435" s="83">
        <v>80</v>
      </c>
      <c r="CY435" s="83" t="s">
        <v>6771</v>
      </c>
      <c r="CZ435" s="83">
        <v>571354</v>
      </c>
      <c r="DA435" s="83" t="s">
        <v>138</v>
      </c>
      <c r="DB435" s="83" t="s">
        <v>124</v>
      </c>
      <c r="DC435" s="83" t="s">
        <v>501</v>
      </c>
      <c r="DD435" s="83">
        <v>7052</v>
      </c>
      <c r="DE435" s="83" t="s">
        <v>582</v>
      </c>
      <c r="DF435" s="83" t="s">
        <v>145</v>
      </c>
      <c r="DG435" s="83" t="s">
        <v>501</v>
      </c>
      <c r="DH435" s="83" t="s">
        <v>582</v>
      </c>
      <c r="DI435" s="85">
        <v>43646</v>
      </c>
      <c r="DJ435" s="83" t="s">
        <v>584</v>
      </c>
      <c r="DK435" s="83" t="s">
        <v>102</v>
      </c>
      <c r="DL435" s="83" t="s">
        <v>482</v>
      </c>
      <c r="DM435" s="83">
        <v>0</v>
      </c>
      <c r="DN435" s="83" t="s">
        <v>238</v>
      </c>
      <c r="DO435" s="83">
        <v>1</v>
      </c>
      <c r="DP435" s="83">
        <v>2</v>
      </c>
      <c r="DQ435" s="83"/>
      <c r="DR435" s="83" t="s">
        <v>108</v>
      </c>
      <c r="DS435" s="83" t="s">
        <v>497</v>
      </c>
      <c r="DU435" s="215" t="s">
        <v>269</v>
      </c>
      <c r="DV435" s="136">
        <v>1</v>
      </c>
      <c r="DW435" s="136">
        <v>3</v>
      </c>
      <c r="DX435" s="215" t="s">
        <v>269</v>
      </c>
      <c r="DY435" s="215" t="s">
        <v>269</v>
      </c>
      <c r="DZ435" s="215" t="s">
        <v>269</v>
      </c>
      <c r="EA435" s="215" t="s">
        <v>269</v>
      </c>
      <c r="EB435" s="215" t="s">
        <v>269</v>
      </c>
      <c r="EC435" s="215" t="s">
        <v>269</v>
      </c>
      <c r="ED435" s="215" t="s">
        <v>269</v>
      </c>
      <c r="EE435" s="215" t="s">
        <v>269</v>
      </c>
    </row>
    <row r="436" spans="1:135" ht="28.8" x14ac:dyDescent="0.55000000000000004">
      <c r="A436" s="83" t="s">
        <v>130</v>
      </c>
      <c r="B436" s="136">
        <v>944198</v>
      </c>
      <c r="C436" t="s">
        <v>1081</v>
      </c>
      <c r="D436" s="83" t="s">
        <v>228</v>
      </c>
      <c r="E436" s="138">
        <v>109392333121</v>
      </c>
      <c r="F436" s="83" t="s">
        <v>114</v>
      </c>
      <c r="G436" s="85">
        <v>43634</v>
      </c>
      <c r="H436" s="83" t="s">
        <v>98</v>
      </c>
      <c r="I436" s="84" t="s">
        <v>618</v>
      </c>
      <c r="J436" s="207" t="s">
        <v>629</v>
      </c>
      <c r="K436" s="208" t="s">
        <v>634</v>
      </c>
      <c r="L436" s="83" t="s">
        <v>108</v>
      </c>
      <c r="M436" s="184">
        <v>27612</v>
      </c>
      <c r="N436" s="184"/>
      <c r="O436" s="85" t="s">
        <v>102</v>
      </c>
      <c r="P436" s="185">
        <v>43013</v>
      </c>
      <c r="Q436" s="186" t="s">
        <v>203</v>
      </c>
      <c r="R436" s="186"/>
      <c r="S436" s="186"/>
      <c r="T436" s="187"/>
      <c r="U436" s="188" t="s">
        <v>296</v>
      </c>
      <c r="V436" s="188" t="s">
        <v>205</v>
      </c>
      <c r="W436" s="189" t="s">
        <v>619</v>
      </c>
      <c r="X436" s="189" t="s">
        <v>107</v>
      </c>
      <c r="Y436" s="190" t="s">
        <v>614</v>
      </c>
      <c r="Z436" s="83">
        <v>700</v>
      </c>
      <c r="AA436" s="83" t="s">
        <v>193</v>
      </c>
      <c r="AB436" s="83" t="s">
        <v>181</v>
      </c>
      <c r="AC436" s="83" t="s">
        <v>102</v>
      </c>
      <c r="AD436" s="83" t="s">
        <v>6772</v>
      </c>
      <c r="AE436" s="83" t="s">
        <v>102</v>
      </c>
      <c r="AF436" s="83" t="s">
        <v>102</v>
      </c>
      <c r="AG436" s="83" t="s">
        <v>174</v>
      </c>
      <c r="AH436" s="83" t="s">
        <v>6761</v>
      </c>
      <c r="AI436" s="83" t="s">
        <v>104</v>
      </c>
      <c r="AJ436" s="83" t="s">
        <v>105</v>
      </c>
      <c r="AK436" s="191" t="s">
        <v>6772</v>
      </c>
      <c r="AL436" s="191" t="s">
        <v>102</v>
      </c>
      <c r="AM436" s="191" t="s">
        <v>102</v>
      </c>
      <c r="AN436" s="191" t="s">
        <v>174</v>
      </c>
      <c r="AO436" s="191" t="s">
        <v>6761</v>
      </c>
      <c r="AP436" s="191" t="s">
        <v>104</v>
      </c>
      <c r="AQ436" s="191" t="s">
        <v>105</v>
      </c>
      <c r="AR436" s="191" t="s">
        <v>106</v>
      </c>
      <c r="AS436" s="191" t="s">
        <v>6772</v>
      </c>
      <c r="AT436" s="191" t="s">
        <v>488</v>
      </c>
      <c r="AU436" s="191" t="s">
        <v>6773</v>
      </c>
      <c r="AV436" s="191" t="s">
        <v>104</v>
      </c>
      <c r="AW436" s="191" t="s">
        <v>204</v>
      </c>
      <c r="AX436" s="191"/>
      <c r="AY436" s="192" t="s">
        <v>454</v>
      </c>
      <c r="AZ436" s="192" t="s">
        <v>416</v>
      </c>
      <c r="BA436" s="91" t="s">
        <v>108</v>
      </c>
      <c r="BB436" s="90">
        <v>0</v>
      </c>
      <c r="BC436" s="93" t="s">
        <v>102</v>
      </c>
      <c r="BD436" s="93" t="s">
        <v>102</v>
      </c>
      <c r="BE436" s="93" t="s">
        <v>102</v>
      </c>
      <c r="BF436" s="93" t="s">
        <v>102</v>
      </c>
      <c r="BG436" s="97" t="s">
        <v>108</v>
      </c>
      <c r="BH436" s="93" t="s">
        <v>108</v>
      </c>
      <c r="BI436" s="93" t="s">
        <v>102</v>
      </c>
      <c r="BJ436" s="93" t="s">
        <v>102</v>
      </c>
      <c r="BK436" s="93" t="s">
        <v>102</v>
      </c>
      <c r="BL436" s="93" t="s">
        <v>102</v>
      </c>
      <c r="BM436" s="93" t="s">
        <v>102</v>
      </c>
      <c r="BN436" s="93" t="s">
        <v>102</v>
      </c>
      <c r="BO436" s="93" t="s">
        <v>102</v>
      </c>
      <c r="BP436" s="96" t="s">
        <v>102</v>
      </c>
      <c r="BQ436" s="90">
        <v>0</v>
      </c>
      <c r="BR436" s="93" t="s">
        <v>102</v>
      </c>
      <c r="BS436" s="93" t="s">
        <v>102</v>
      </c>
      <c r="BT436" s="93" t="s">
        <v>102</v>
      </c>
      <c r="BU436" s="93" t="s">
        <v>102</v>
      </c>
      <c r="BV436" s="97" t="s">
        <v>108</v>
      </c>
      <c r="BW436" s="93" t="s">
        <v>108</v>
      </c>
      <c r="BX436" s="95" t="s">
        <v>102</v>
      </c>
      <c r="BY436" s="93" t="s">
        <v>102</v>
      </c>
      <c r="BZ436" s="93" t="s">
        <v>102</v>
      </c>
      <c r="CA436" s="93" t="s">
        <v>102</v>
      </c>
      <c r="CB436" s="93" t="s">
        <v>102</v>
      </c>
      <c r="CC436" s="93" t="s">
        <v>102</v>
      </c>
      <c r="CD436" s="93" t="s">
        <v>102</v>
      </c>
      <c r="CE436" s="193" t="s">
        <v>102</v>
      </c>
      <c r="CF436" s="194" t="s">
        <v>436</v>
      </c>
      <c r="CG436" s="195" t="s">
        <v>6774</v>
      </c>
      <c r="CH436" s="101" t="s">
        <v>310</v>
      </c>
      <c r="CI436" s="102"/>
      <c r="CJ436" s="196" t="s">
        <v>6775</v>
      </c>
      <c r="CK436" s="104" t="s">
        <v>190</v>
      </c>
      <c r="CL436" s="105"/>
      <c r="CM436" s="83" t="s">
        <v>623</v>
      </c>
      <c r="CN436" s="106" t="s">
        <v>624</v>
      </c>
      <c r="CO436" s="197" t="s">
        <v>625</v>
      </c>
      <c r="CP436" s="107"/>
      <c r="CQ436" s="198" t="s">
        <v>474</v>
      </c>
      <c r="CR436" s="198" t="s">
        <v>474</v>
      </c>
      <c r="CS436" s="199"/>
      <c r="CT436" s="83" t="s">
        <v>109</v>
      </c>
      <c r="CU436" s="83" t="s">
        <v>109</v>
      </c>
      <c r="CV436" s="83">
        <v>33</v>
      </c>
      <c r="CW436" s="83" t="s">
        <v>139</v>
      </c>
      <c r="CX436" s="83">
        <v>33</v>
      </c>
      <c r="CY436" s="83" t="s">
        <v>108</v>
      </c>
      <c r="CZ436" s="83">
        <v>572673.5</v>
      </c>
      <c r="DA436" s="83" t="s">
        <v>581</v>
      </c>
      <c r="DB436" s="83" t="s">
        <v>152</v>
      </c>
      <c r="DC436" s="83" t="s">
        <v>500</v>
      </c>
      <c r="DD436" s="83">
        <v>8752</v>
      </c>
      <c r="DE436" s="83" t="s">
        <v>606</v>
      </c>
      <c r="DF436" s="83" t="s">
        <v>152</v>
      </c>
      <c r="DG436" s="83" t="s">
        <v>500</v>
      </c>
      <c r="DH436" s="83"/>
      <c r="DI436" s="85">
        <v>43646</v>
      </c>
      <c r="DJ436" s="83" t="s">
        <v>584</v>
      </c>
      <c r="DK436" s="83" t="s">
        <v>102</v>
      </c>
      <c r="DL436" s="83" t="s">
        <v>482</v>
      </c>
      <c r="DM436" s="83">
        <v>0</v>
      </c>
      <c r="DN436" s="83" t="s">
        <v>483</v>
      </c>
      <c r="DO436" s="83">
        <v>1</v>
      </c>
      <c r="DP436" s="83">
        <v>2</v>
      </c>
      <c r="DQ436" s="83"/>
      <c r="DR436" s="83" t="s">
        <v>108</v>
      </c>
      <c r="DS436" s="83" t="s">
        <v>497</v>
      </c>
      <c r="DU436" s="215" t="s">
        <v>269</v>
      </c>
      <c r="DV436" s="136">
        <v>1</v>
      </c>
      <c r="DW436" s="136">
        <v>3</v>
      </c>
      <c r="DX436" s="215" t="s">
        <v>269</v>
      </c>
      <c r="DY436" s="215" t="s">
        <v>269</v>
      </c>
      <c r="DZ436" s="215" t="s">
        <v>269</v>
      </c>
      <c r="EA436" s="215" t="s">
        <v>269</v>
      </c>
      <c r="EB436" s="215" t="s">
        <v>269</v>
      </c>
      <c r="EC436" s="215" t="s">
        <v>269</v>
      </c>
      <c r="ED436" s="215" t="s">
        <v>269</v>
      </c>
      <c r="EE436" s="215" t="s">
        <v>269</v>
      </c>
    </row>
    <row r="437" spans="1:135" ht="28.8" x14ac:dyDescent="0.55000000000000004">
      <c r="A437" s="83" t="s">
        <v>130</v>
      </c>
      <c r="B437" s="136">
        <v>479358</v>
      </c>
      <c r="C437" t="s">
        <v>1082</v>
      </c>
      <c r="D437" s="83" t="s">
        <v>228</v>
      </c>
      <c r="E437" s="138">
        <v>532533683874</v>
      </c>
      <c r="F437" s="83" t="s">
        <v>114</v>
      </c>
      <c r="G437" s="85">
        <v>43643</v>
      </c>
      <c r="H437" s="211" t="s">
        <v>98</v>
      </c>
      <c r="I437" s="84" t="s">
        <v>610</v>
      </c>
      <c r="J437" s="207" t="s">
        <v>627</v>
      </c>
      <c r="K437" s="208" t="s">
        <v>630</v>
      </c>
      <c r="L437" s="83" t="s">
        <v>108</v>
      </c>
      <c r="M437" s="184">
        <v>24523</v>
      </c>
      <c r="N437" s="184"/>
      <c r="O437" s="85" t="s">
        <v>102</v>
      </c>
      <c r="P437" s="185">
        <v>42491</v>
      </c>
      <c r="Q437" s="186" t="s">
        <v>203</v>
      </c>
      <c r="R437" s="186"/>
      <c r="S437" s="186"/>
      <c r="T437" s="187"/>
      <c r="U437" s="188" t="s">
        <v>296</v>
      </c>
      <c r="V437" s="188" t="s">
        <v>297</v>
      </c>
      <c r="W437" s="188" t="s">
        <v>297</v>
      </c>
      <c r="X437" s="189" t="s">
        <v>167</v>
      </c>
      <c r="Y437" s="190"/>
      <c r="Z437" s="83">
        <v>700</v>
      </c>
      <c r="AA437" s="83" t="s">
        <v>193</v>
      </c>
      <c r="AB437" s="83" t="s">
        <v>181</v>
      </c>
      <c r="AC437" s="83" t="s">
        <v>102</v>
      </c>
      <c r="AD437" s="83" t="s">
        <v>6776</v>
      </c>
      <c r="AE437" s="83" t="s">
        <v>102</v>
      </c>
      <c r="AF437" s="83" t="s">
        <v>102</v>
      </c>
      <c r="AG437" s="83" t="s">
        <v>119</v>
      </c>
      <c r="AH437" s="83" t="s">
        <v>6777</v>
      </c>
      <c r="AI437" s="83" t="s">
        <v>104</v>
      </c>
      <c r="AJ437" s="83" t="s">
        <v>105</v>
      </c>
      <c r="AK437" s="191" t="s">
        <v>6776</v>
      </c>
      <c r="AL437" s="191" t="s">
        <v>102</v>
      </c>
      <c r="AM437" s="191" t="s">
        <v>102</v>
      </c>
      <c r="AN437" s="191" t="s">
        <v>119</v>
      </c>
      <c r="AO437" s="191" t="s">
        <v>6777</v>
      </c>
      <c r="AP437" s="191" t="s">
        <v>104</v>
      </c>
      <c r="AQ437" s="191" t="s">
        <v>105</v>
      </c>
      <c r="AR437" s="191" t="s">
        <v>106</v>
      </c>
      <c r="AS437" s="191" t="s">
        <v>6776</v>
      </c>
      <c r="AT437" s="191" t="s">
        <v>485</v>
      </c>
      <c r="AU437" s="191" t="s">
        <v>6777</v>
      </c>
      <c r="AV437" s="191" t="s">
        <v>104</v>
      </c>
      <c r="AW437" s="191" t="s">
        <v>204</v>
      </c>
      <c r="AX437" s="191"/>
      <c r="AY437" s="192" t="s">
        <v>454</v>
      </c>
      <c r="AZ437" s="192" t="s">
        <v>416</v>
      </c>
      <c r="BA437" s="91" t="s">
        <v>108</v>
      </c>
      <c r="BB437" s="90">
        <v>0</v>
      </c>
      <c r="BC437" s="93" t="s">
        <v>102</v>
      </c>
      <c r="BD437" s="93" t="s">
        <v>102</v>
      </c>
      <c r="BE437" s="93" t="s">
        <v>102</v>
      </c>
      <c r="BF437" s="93" t="s">
        <v>102</v>
      </c>
      <c r="BG437" s="97" t="s">
        <v>108</v>
      </c>
      <c r="BH437" s="93" t="s">
        <v>108</v>
      </c>
      <c r="BI437" s="93" t="s">
        <v>102</v>
      </c>
      <c r="BJ437" s="93" t="s">
        <v>102</v>
      </c>
      <c r="BK437" s="93" t="s">
        <v>102</v>
      </c>
      <c r="BL437" s="93" t="s">
        <v>102</v>
      </c>
      <c r="BM437" s="93" t="s">
        <v>102</v>
      </c>
      <c r="BN437" s="93" t="s">
        <v>102</v>
      </c>
      <c r="BO437" s="93" t="s">
        <v>102</v>
      </c>
      <c r="BP437" s="96" t="s">
        <v>102</v>
      </c>
      <c r="BQ437" s="90">
        <v>0</v>
      </c>
      <c r="BR437" s="93" t="s">
        <v>102</v>
      </c>
      <c r="BS437" s="93" t="s">
        <v>102</v>
      </c>
      <c r="BT437" s="93" t="s">
        <v>102</v>
      </c>
      <c r="BU437" s="93" t="s">
        <v>102</v>
      </c>
      <c r="BV437" s="97" t="s">
        <v>108</v>
      </c>
      <c r="BW437" s="93" t="s">
        <v>108</v>
      </c>
      <c r="BX437" s="95" t="s">
        <v>102</v>
      </c>
      <c r="BY437" s="93" t="s">
        <v>102</v>
      </c>
      <c r="BZ437" s="93" t="s">
        <v>102</v>
      </c>
      <c r="CA437" s="93" t="s">
        <v>102</v>
      </c>
      <c r="CB437" s="93" t="s">
        <v>102</v>
      </c>
      <c r="CC437" s="93" t="s">
        <v>102</v>
      </c>
      <c r="CD437" s="93" t="s">
        <v>102</v>
      </c>
      <c r="CE437" s="193" t="s">
        <v>102</v>
      </c>
      <c r="CF437" s="194" t="s">
        <v>436</v>
      </c>
      <c r="CG437" s="195" t="s">
        <v>6778</v>
      </c>
      <c r="CH437" s="101" t="s">
        <v>563</v>
      </c>
      <c r="CI437" s="102"/>
      <c r="CJ437" s="196" t="s">
        <v>577</v>
      </c>
      <c r="CK437" s="104" t="s">
        <v>190</v>
      </c>
      <c r="CL437" s="105"/>
      <c r="CM437" s="83" t="s">
        <v>578</v>
      </c>
      <c r="CN437" s="106" t="s">
        <v>108</v>
      </c>
      <c r="CO437" s="197" t="s">
        <v>566</v>
      </c>
      <c r="CP437" s="107"/>
      <c r="CQ437" s="198" t="s">
        <v>107</v>
      </c>
      <c r="CR437" s="198" t="s">
        <v>107</v>
      </c>
      <c r="CS437" s="199"/>
      <c r="CT437" s="83" t="s">
        <v>109</v>
      </c>
      <c r="CU437" s="83" t="s">
        <v>109</v>
      </c>
      <c r="CV437" s="83">
        <v>98</v>
      </c>
      <c r="CW437" s="83" t="s">
        <v>270</v>
      </c>
      <c r="CX437" s="83">
        <v>98</v>
      </c>
      <c r="CY437" s="83" t="s">
        <v>108</v>
      </c>
      <c r="CZ437" s="83">
        <v>573993</v>
      </c>
      <c r="DA437" s="83" t="s">
        <v>6779</v>
      </c>
      <c r="DB437" s="83" t="s">
        <v>118</v>
      </c>
      <c r="DC437" s="83" t="s">
        <v>108</v>
      </c>
      <c r="DD437" s="83">
        <v>6164</v>
      </c>
      <c r="DE437" s="83" t="s">
        <v>173</v>
      </c>
      <c r="DF437" s="83" t="s">
        <v>118</v>
      </c>
      <c r="DG437" s="83" t="s">
        <v>500</v>
      </c>
      <c r="DH437" s="83"/>
      <c r="DI437" s="85">
        <v>43646</v>
      </c>
      <c r="DJ437" s="83" t="s">
        <v>584</v>
      </c>
      <c r="DK437" s="83" t="s">
        <v>102</v>
      </c>
      <c r="DL437" s="83" t="s">
        <v>482</v>
      </c>
      <c r="DM437" s="83">
        <v>0</v>
      </c>
      <c r="DN437" s="83" t="s">
        <v>483</v>
      </c>
      <c r="DO437" s="83">
        <v>1</v>
      </c>
      <c r="DP437" s="83">
        <v>2</v>
      </c>
      <c r="DQ437" s="83"/>
      <c r="DR437" s="83" t="s">
        <v>108</v>
      </c>
      <c r="DS437" s="83" t="s">
        <v>497</v>
      </c>
      <c r="DU437" s="215" t="s">
        <v>269</v>
      </c>
      <c r="DV437" s="136">
        <v>1</v>
      </c>
      <c r="DW437" s="136">
        <v>3</v>
      </c>
      <c r="DX437" s="215" t="s">
        <v>269</v>
      </c>
      <c r="DY437" s="215" t="s">
        <v>269</v>
      </c>
      <c r="DZ437" s="215" t="s">
        <v>269</v>
      </c>
      <c r="EA437" s="215" t="s">
        <v>269</v>
      </c>
      <c r="EB437" s="215" t="s">
        <v>269</v>
      </c>
      <c r="EC437" s="215" t="s">
        <v>269</v>
      </c>
      <c r="ED437" s="215" t="s">
        <v>269</v>
      </c>
      <c r="EE437" s="215" t="s">
        <v>269</v>
      </c>
    </row>
    <row r="438" spans="1:135" ht="57.6" x14ac:dyDescent="0.55000000000000004">
      <c r="A438" s="83" t="s">
        <v>130</v>
      </c>
      <c r="B438" s="136">
        <v>435035</v>
      </c>
      <c r="C438" t="s">
        <v>1083</v>
      </c>
      <c r="D438" s="83" t="s">
        <v>228</v>
      </c>
      <c r="E438" s="138">
        <v>933495077503</v>
      </c>
      <c r="F438" s="83" t="s">
        <v>143</v>
      </c>
      <c r="G438" s="85">
        <v>43620</v>
      </c>
      <c r="H438" s="83" t="s">
        <v>98</v>
      </c>
      <c r="I438" s="84" t="s">
        <v>612</v>
      </c>
      <c r="J438" s="207" t="s">
        <v>628</v>
      </c>
      <c r="K438" s="208" t="s">
        <v>633</v>
      </c>
      <c r="L438" s="83" t="s">
        <v>108</v>
      </c>
      <c r="M438" s="184" t="s">
        <v>102</v>
      </c>
      <c r="N438" s="184" t="s">
        <v>556</v>
      </c>
      <c r="O438" s="85" t="s">
        <v>102</v>
      </c>
      <c r="P438" s="185">
        <v>42491</v>
      </c>
      <c r="Q438" s="186" t="s">
        <v>202</v>
      </c>
      <c r="R438" s="186" t="s">
        <v>613</v>
      </c>
      <c r="S438" s="186"/>
      <c r="T438" s="187"/>
      <c r="U438" s="188" t="s">
        <v>295</v>
      </c>
      <c r="V438" s="188" t="s">
        <v>205</v>
      </c>
      <c r="W438" s="188" t="s">
        <v>295</v>
      </c>
      <c r="X438" s="189" t="s">
        <v>107</v>
      </c>
      <c r="Y438" s="190" t="s">
        <v>614</v>
      </c>
      <c r="Z438" s="83">
        <v>700</v>
      </c>
      <c r="AA438" s="83" t="s">
        <v>193</v>
      </c>
      <c r="AB438" s="83" t="s">
        <v>181</v>
      </c>
      <c r="AC438" s="83" t="s">
        <v>102</v>
      </c>
      <c r="AD438" s="83" t="s">
        <v>6780</v>
      </c>
      <c r="AE438" s="83" t="s">
        <v>6781</v>
      </c>
      <c r="AF438" s="83" t="s">
        <v>102</v>
      </c>
      <c r="AG438" s="83" t="s">
        <v>175</v>
      </c>
      <c r="AH438" s="83" t="s">
        <v>6782</v>
      </c>
      <c r="AI438" s="83" t="s">
        <v>104</v>
      </c>
      <c r="AJ438" s="83" t="s">
        <v>105</v>
      </c>
      <c r="AK438" s="191" t="s">
        <v>6780</v>
      </c>
      <c r="AL438" s="191" t="s">
        <v>6781</v>
      </c>
      <c r="AM438" s="191" t="s">
        <v>102</v>
      </c>
      <c r="AN438" s="191" t="s">
        <v>175</v>
      </c>
      <c r="AO438" s="191" t="s">
        <v>6782</v>
      </c>
      <c r="AP438" s="191" t="s">
        <v>104</v>
      </c>
      <c r="AQ438" s="191" t="s">
        <v>105</v>
      </c>
      <c r="AR438" s="191" t="s">
        <v>106</v>
      </c>
      <c r="AS438" s="191"/>
      <c r="AT438" s="191"/>
      <c r="AU438" s="191"/>
      <c r="AV438" s="191"/>
      <c r="AW438" s="191"/>
      <c r="AX438" s="191" t="s">
        <v>575</v>
      </c>
      <c r="AY438" s="192" t="s">
        <v>454</v>
      </c>
      <c r="AZ438" s="192" t="s">
        <v>108</v>
      </c>
      <c r="BA438" s="91" t="s">
        <v>108</v>
      </c>
      <c r="BB438" s="90">
        <v>0</v>
      </c>
      <c r="BC438" s="93" t="s">
        <v>102</v>
      </c>
      <c r="BD438" s="93" t="s">
        <v>102</v>
      </c>
      <c r="BE438" s="93" t="s">
        <v>102</v>
      </c>
      <c r="BF438" s="93" t="s">
        <v>102</v>
      </c>
      <c r="BG438" s="97" t="s">
        <v>108</v>
      </c>
      <c r="BH438" s="93" t="s">
        <v>108</v>
      </c>
      <c r="BI438" s="93" t="s">
        <v>102</v>
      </c>
      <c r="BJ438" s="93" t="s">
        <v>102</v>
      </c>
      <c r="BK438" s="93" t="s">
        <v>102</v>
      </c>
      <c r="BL438" s="93" t="s">
        <v>102</v>
      </c>
      <c r="BM438" s="93" t="s">
        <v>102</v>
      </c>
      <c r="BN438" s="93" t="s">
        <v>102</v>
      </c>
      <c r="BO438" s="93" t="s">
        <v>102</v>
      </c>
      <c r="BP438" s="96" t="s">
        <v>102</v>
      </c>
      <c r="BQ438" s="90">
        <v>0</v>
      </c>
      <c r="BR438" s="93" t="s">
        <v>102</v>
      </c>
      <c r="BS438" s="93" t="s">
        <v>102</v>
      </c>
      <c r="BT438" s="93" t="s">
        <v>102</v>
      </c>
      <c r="BU438" s="93" t="s">
        <v>102</v>
      </c>
      <c r="BV438" s="97" t="s">
        <v>108</v>
      </c>
      <c r="BW438" s="93" t="s">
        <v>108</v>
      </c>
      <c r="BX438" s="95" t="s">
        <v>102</v>
      </c>
      <c r="BY438" s="93" t="s">
        <v>102</v>
      </c>
      <c r="BZ438" s="93" t="s">
        <v>102</v>
      </c>
      <c r="CA438" s="93" t="s">
        <v>102</v>
      </c>
      <c r="CB438" s="93" t="s">
        <v>102</v>
      </c>
      <c r="CC438" s="93" t="s">
        <v>102</v>
      </c>
      <c r="CD438" s="93" t="s">
        <v>102</v>
      </c>
      <c r="CE438" s="193" t="s">
        <v>102</v>
      </c>
      <c r="CF438" s="194" t="s">
        <v>508</v>
      </c>
      <c r="CG438" s="195" t="s">
        <v>102</v>
      </c>
      <c r="CH438" s="101" t="e">
        <v>#N/A</v>
      </c>
      <c r="CI438" s="102" t="s">
        <v>580</v>
      </c>
      <c r="CJ438" s="196" t="s">
        <v>108</v>
      </c>
      <c r="CK438" s="104" t="s">
        <v>109</v>
      </c>
      <c r="CL438" s="105" t="s">
        <v>579</v>
      </c>
      <c r="CM438" s="83" t="s">
        <v>108</v>
      </c>
      <c r="CN438" s="106" t="s">
        <v>108</v>
      </c>
      <c r="CO438" s="197" t="s">
        <v>108</v>
      </c>
      <c r="CP438" s="107"/>
      <c r="CQ438" s="198" t="s">
        <v>474</v>
      </c>
      <c r="CR438" s="198" t="s">
        <v>474</v>
      </c>
      <c r="CS438" s="199" t="s">
        <v>616</v>
      </c>
      <c r="CT438" s="83" t="s">
        <v>109</v>
      </c>
      <c r="CU438" s="83" t="s">
        <v>109</v>
      </c>
      <c r="CV438" s="83">
        <v>90</v>
      </c>
      <c r="CW438" s="83" t="s">
        <v>112</v>
      </c>
      <c r="CX438" s="83">
        <v>90</v>
      </c>
      <c r="CY438" s="83" t="s">
        <v>6783</v>
      </c>
      <c r="CZ438" s="83">
        <v>575312.5</v>
      </c>
      <c r="DA438" s="83" t="s">
        <v>138</v>
      </c>
      <c r="DB438" s="83" t="s">
        <v>124</v>
      </c>
      <c r="DC438" s="83" t="s">
        <v>501</v>
      </c>
      <c r="DD438" s="83">
        <v>3605</v>
      </c>
      <c r="DE438" s="83" t="s">
        <v>582</v>
      </c>
      <c r="DF438" s="83" t="s">
        <v>145</v>
      </c>
      <c r="DG438" s="83" t="s">
        <v>501</v>
      </c>
      <c r="DH438" s="83" t="s">
        <v>582</v>
      </c>
      <c r="DI438" s="85">
        <v>43646</v>
      </c>
      <c r="DJ438" s="83" t="s">
        <v>584</v>
      </c>
      <c r="DK438" s="83" t="s">
        <v>102</v>
      </c>
      <c r="DL438" s="83" t="s">
        <v>482</v>
      </c>
      <c r="DM438" s="83">
        <v>0</v>
      </c>
      <c r="DN438" s="83" t="s">
        <v>238</v>
      </c>
      <c r="DO438" s="83">
        <v>1</v>
      </c>
      <c r="DP438" s="83">
        <v>2</v>
      </c>
      <c r="DQ438" s="83"/>
      <c r="DR438" s="83" t="s">
        <v>108</v>
      </c>
      <c r="DS438" s="83" t="s">
        <v>497</v>
      </c>
      <c r="DU438" s="215" t="s">
        <v>269</v>
      </c>
      <c r="DV438" s="136">
        <v>1</v>
      </c>
      <c r="DW438" s="136">
        <v>3</v>
      </c>
      <c r="DX438" s="215" t="s">
        <v>269</v>
      </c>
      <c r="DY438" s="215" t="s">
        <v>269</v>
      </c>
      <c r="DZ438" s="215" t="s">
        <v>269</v>
      </c>
      <c r="EA438" s="215" t="s">
        <v>269</v>
      </c>
      <c r="EB438" s="215" t="s">
        <v>269</v>
      </c>
      <c r="EC438" s="215" t="s">
        <v>269</v>
      </c>
      <c r="ED438" s="215" t="s">
        <v>269</v>
      </c>
      <c r="EE438" s="215" t="s">
        <v>269</v>
      </c>
    </row>
    <row r="439" spans="1:135" ht="28.8" x14ac:dyDescent="0.55000000000000004">
      <c r="A439" s="83" t="s">
        <v>130</v>
      </c>
      <c r="B439" s="136">
        <v>289794</v>
      </c>
      <c r="C439" t="s">
        <v>1084</v>
      </c>
      <c r="D439" s="83" t="s">
        <v>228</v>
      </c>
      <c r="E439" s="138">
        <v>843039811704</v>
      </c>
      <c r="F439" s="83" t="s">
        <v>114</v>
      </c>
      <c r="G439" s="85">
        <v>43634</v>
      </c>
      <c r="H439" s="83" t="s">
        <v>98</v>
      </c>
      <c r="I439" s="84" t="s">
        <v>618</v>
      </c>
      <c r="J439" s="207" t="s">
        <v>629</v>
      </c>
      <c r="K439" s="208" t="s">
        <v>634</v>
      </c>
      <c r="L439" s="83" t="s">
        <v>108</v>
      </c>
      <c r="M439" s="184">
        <v>27613</v>
      </c>
      <c r="N439" s="184"/>
      <c r="O439" s="85" t="s">
        <v>102</v>
      </c>
      <c r="P439" s="185">
        <v>43013</v>
      </c>
      <c r="Q439" s="186" t="s">
        <v>203</v>
      </c>
      <c r="R439" s="186"/>
      <c r="S439" s="186"/>
      <c r="T439" s="187"/>
      <c r="U439" s="188" t="s">
        <v>296</v>
      </c>
      <c r="V439" s="188" t="s">
        <v>205</v>
      </c>
      <c r="W439" s="189" t="s">
        <v>619</v>
      </c>
      <c r="X439" s="189" t="s">
        <v>107</v>
      </c>
      <c r="Y439" s="190" t="s">
        <v>614</v>
      </c>
      <c r="Z439" s="83">
        <v>700</v>
      </c>
      <c r="AA439" s="83" t="s">
        <v>193</v>
      </c>
      <c r="AB439" s="83" t="s">
        <v>181</v>
      </c>
      <c r="AC439" s="83" t="s">
        <v>102</v>
      </c>
      <c r="AD439" s="83" t="s">
        <v>6784</v>
      </c>
      <c r="AE439" s="83" t="s">
        <v>102</v>
      </c>
      <c r="AF439" s="83" t="s">
        <v>102</v>
      </c>
      <c r="AG439" s="83" t="s">
        <v>174</v>
      </c>
      <c r="AH439" s="83" t="s">
        <v>6773</v>
      </c>
      <c r="AI439" s="83" t="s">
        <v>104</v>
      </c>
      <c r="AJ439" s="83" t="s">
        <v>105</v>
      </c>
      <c r="AK439" s="191" t="s">
        <v>6784</v>
      </c>
      <c r="AL439" s="191" t="s">
        <v>102</v>
      </c>
      <c r="AM439" s="191" t="s">
        <v>102</v>
      </c>
      <c r="AN439" s="191" t="s">
        <v>174</v>
      </c>
      <c r="AO439" s="191" t="s">
        <v>6773</v>
      </c>
      <c r="AP439" s="191" t="s">
        <v>104</v>
      </c>
      <c r="AQ439" s="191" t="s">
        <v>105</v>
      </c>
      <c r="AR439" s="191" t="s">
        <v>106</v>
      </c>
      <c r="AS439" s="191" t="s">
        <v>6784</v>
      </c>
      <c r="AT439" s="191" t="s">
        <v>488</v>
      </c>
      <c r="AU439" s="191" t="s">
        <v>6785</v>
      </c>
      <c r="AV439" s="191" t="s">
        <v>104</v>
      </c>
      <c r="AW439" s="191" t="s">
        <v>204</v>
      </c>
      <c r="AX439" s="191"/>
      <c r="AY439" s="192" t="s">
        <v>454</v>
      </c>
      <c r="AZ439" s="192" t="s">
        <v>416</v>
      </c>
      <c r="BA439" s="91" t="s">
        <v>108</v>
      </c>
      <c r="BB439" s="90">
        <v>0</v>
      </c>
      <c r="BC439" s="93" t="s">
        <v>102</v>
      </c>
      <c r="BD439" s="93" t="s">
        <v>102</v>
      </c>
      <c r="BE439" s="93" t="s">
        <v>102</v>
      </c>
      <c r="BF439" s="93" t="s">
        <v>102</v>
      </c>
      <c r="BG439" s="97" t="s">
        <v>108</v>
      </c>
      <c r="BH439" s="93" t="s">
        <v>108</v>
      </c>
      <c r="BI439" s="93" t="s">
        <v>102</v>
      </c>
      <c r="BJ439" s="93" t="s">
        <v>102</v>
      </c>
      <c r="BK439" s="93" t="s">
        <v>102</v>
      </c>
      <c r="BL439" s="93" t="s">
        <v>102</v>
      </c>
      <c r="BM439" s="93" t="s">
        <v>102</v>
      </c>
      <c r="BN439" s="93" t="s">
        <v>102</v>
      </c>
      <c r="BO439" s="93" t="s">
        <v>102</v>
      </c>
      <c r="BP439" s="96" t="s">
        <v>102</v>
      </c>
      <c r="BQ439" s="90">
        <v>0</v>
      </c>
      <c r="BR439" s="93" t="s">
        <v>102</v>
      </c>
      <c r="BS439" s="93" t="s">
        <v>102</v>
      </c>
      <c r="BT439" s="93" t="s">
        <v>102</v>
      </c>
      <c r="BU439" s="93" t="s">
        <v>102</v>
      </c>
      <c r="BV439" s="97" t="s">
        <v>108</v>
      </c>
      <c r="BW439" s="93" t="s">
        <v>108</v>
      </c>
      <c r="BX439" s="95" t="s">
        <v>102</v>
      </c>
      <c r="BY439" s="93" t="s">
        <v>102</v>
      </c>
      <c r="BZ439" s="93" t="s">
        <v>102</v>
      </c>
      <c r="CA439" s="93" t="s">
        <v>102</v>
      </c>
      <c r="CB439" s="93" t="s">
        <v>102</v>
      </c>
      <c r="CC439" s="93" t="s">
        <v>102</v>
      </c>
      <c r="CD439" s="93" t="s">
        <v>102</v>
      </c>
      <c r="CE439" s="193" t="s">
        <v>102</v>
      </c>
      <c r="CF439" s="194" t="s">
        <v>436</v>
      </c>
      <c r="CG439" s="195" t="s">
        <v>6786</v>
      </c>
      <c r="CH439" s="101" t="s">
        <v>310</v>
      </c>
      <c r="CI439" s="102"/>
      <c r="CJ439" s="196" t="s">
        <v>6787</v>
      </c>
      <c r="CK439" s="104" t="s">
        <v>190</v>
      </c>
      <c r="CL439" s="105"/>
      <c r="CM439" s="83" t="s">
        <v>623</v>
      </c>
      <c r="CN439" s="106" t="s">
        <v>624</v>
      </c>
      <c r="CO439" s="197" t="s">
        <v>625</v>
      </c>
      <c r="CP439" s="107"/>
      <c r="CQ439" s="198" t="s">
        <v>474</v>
      </c>
      <c r="CR439" s="198" t="s">
        <v>474</v>
      </c>
      <c r="CS439" s="199"/>
      <c r="CT439" s="83" t="s">
        <v>109</v>
      </c>
      <c r="CU439" s="83" t="s">
        <v>109</v>
      </c>
      <c r="CV439" s="83">
        <v>86</v>
      </c>
      <c r="CW439" s="83" t="s">
        <v>139</v>
      </c>
      <c r="CX439" s="83">
        <v>86</v>
      </c>
      <c r="CY439" s="83" t="s">
        <v>108</v>
      </c>
      <c r="CZ439" s="83">
        <v>576632</v>
      </c>
      <c r="DA439" s="83" t="s">
        <v>581</v>
      </c>
      <c r="DB439" s="83" t="s">
        <v>152</v>
      </c>
      <c r="DC439" s="83" t="s">
        <v>500</v>
      </c>
      <c r="DD439" s="83">
        <v>5475</v>
      </c>
      <c r="DE439" s="83" t="s">
        <v>606</v>
      </c>
      <c r="DF439" s="83" t="s">
        <v>152</v>
      </c>
      <c r="DG439" s="83" t="s">
        <v>500</v>
      </c>
      <c r="DH439" s="83"/>
      <c r="DI439" s="85">
        <v>43646</v>
      </c>
      <c r="DJ439" s="83" t="s">
        <v>584</v>
      </c>
      <c r="DK439" s="83" t="s">
        <v>102</v>
      </c>
      <c r="DL439" s="83" t="s">
        <v>482</v>
      </c>
      <c r="DM439" s="83">
        <v>0</v>
      </c>
      <c r="DN439" s="83" t="s">
        <v>483</v>
      </c>
      <c r="DO439" s="83">
        <v>1</v>
      </c>
      <c r="DP439" s="83">
        <v>5</v>
      </c>
      <c r="DQ439" s="83"/>
      <c r="DR439" s="83" t="s">
        <v>108</v>
      </c>
      <c r="DS439" s="83" t="s">
        <v>497</v>
      </c>
      <c r="DU439" s="215" t="s">
        <v>269</v>
      </c>
      <c r="DV439" s="136">
        <v>1</v>
      </c>
      <c r="DW439" s="136">
        <v>3</v>
      </c>
      <c r="DX439" s="215" t="s">
        <v>269</v>
      </c>
      <c r="DY439" s="215" t="s">
        <v>269</v>
      </c>
      <c r="DZ439" s="215" t="s">
        <v>269</v>
      </c>
      <c r="EA439" s="215" t="s">
        <v>269</v>
      </c>
      <c r="EB439" s="215" t="s">
        <v>269</v>
      </c>
      <c r="EC439" s="215" t="s">
        <v>269</v>
      </c>
      <c r="ED439" s="215" t="s">
        <v>269</v>
      </c>
      <c r="EE439" s="215" t="s">
        <v>269</v>
      </c>
    </row>
    <row r="440" spans="1:135" ht="28.8" x14ac:dyDescent="0.55000000000000004">
      <c r="A440" s="83" t="s">
        <v>130</v>
      </c>
      <c r="B440" s="136">
        <v>223448</v>
      </c>
      <c r="C440" t="s">
        <v>1085</v>
      </c>
      <c r="D440" s="83" t="s">
        <v>228</v>
      </c>
      <c r="E440" s="138">
        <v>564715548072</v>
      </c>
      <c r="F440" s="83" t="s">
        <v>114</v>
      </c>
      <c r="G440" s="85">
        <v>43643</v>
      </c>
      <c r="H440" s="211" t="s">
        <v>98</v>
      </c>
      <c r="I440" s="84" t="s">
        <v>610</v>
      </c>
      <c r="J440" s="207" t="s">
        <v>627</v>
      </c>
      <c r="K440" s="208" t="s">
        <v>630</v>
      </c>
      <c r="L440" s="83" t="s">
        <v>108</v>
      </c>
      <c r="M440" s="184">
        <v>24524</v>
      </c>
      <c r="N440" s="184"/>
      <c r="O440" s="85" t="s">
        <v>102</v>
      </c>
      <c r="P440" s="185">
        <v>42491</v>
      </c>
      <c r="Q440" s="186" t="s">
        <v>203</v>
      </c>
      <c r="R440" s="186"/>
      <c r="S440" s="186"/>
      <c r="T440" s="187"/>
      <c r="U440" s="188" t="s">
        <v>296</v>
      </c>
      <c r="V440" s="188" t="s">
        <v>297</v>
      </c>
      <c r="W440" s="188" t="s">
        <v>297</v>
      </c>
      <c r="X440" s="189" t="s">
        <v>167</v>
      </c>
      <c r="Y440" s="190"/>
      <c r="Z440" s="83">
        <v>700</v>
      </c>
      <c r="AA440" s="83" t="s">
        <v>193</v>
      </c>
      <c r="AB440" s="83" t="s">
        <v>181</v>
      </c>
      <c r="AC440" s="83" t="s">
        <v>102</v>
      </c>
      <c r="AD440" s="83" t="s">
        <v>6788</v>
      </c>
      <c r="AE440" s="83" t="s">
        <v>102</v>
      </c>
      <c r="AF440" s="83" t="s">
        <v>102</v>
      </c>
      <c r="AG440" s="83" t="s">
        <v>119</v>
      </c>
      <c r="AH440" s="83" t="s">
        <v>6789</v>
      </c>
      <c r="AI440" s="83" t="s">
        <v>104</v>
      </c>
      <c r="AJ440" s="83" t="s">
        <v>105</v>
      </c>
      <c r="AK440" s="191" t="s">
        <v>6788</v>
      </c>
      <c r="AL440" s="191" t="s">
        <v>102</v>
      </c>
      <c r="AM440" s="191" t="s">
        <v>102</v>
      </c>
      <c r="AN440" s="191" t="s">
        <v>119</v>
      </c>
      <c r="AO440" s="191" t="s">
        <v>6789</v>
      </c>
      <c r="AP440" s="191" t="s">
        <v>104</v>
      </c>
      <c r="AQ440" s="191" t="s">
        <v>105</v>
      </c>
      <c r="AR440" s="191" t="s">
        <v>106</v>
      </c>
      <c r="AS440" s="191" t="s">
        <v>6788</v>
      </c>
      <c r="AT440" s="191" t="s">
        <v>485</v>
      </c>
      <c r="AU440" s="191" t="s">
        <v>6789</v>
      </c>
      <c r="AV440" s="191" t="s">
        <v>104</v>
      </c>
      <c r="AW440" s="191" t="s">
        <v>204</v>
      </c>
      <c r="AX440" s="191"/>
      <c r="AY440" s="192" t="s">
        <v>454</v>
      </c>
      <c r="AZ440" s="192" t="s">
        <v>416</v>
      </c>
      <c r="BA440" s="91" t="s">
        <v>108</v>
      </c>
      <c r="BB440" s="90">
        <v>0</v>
      </c>
      <c r="BC440" s="93" t="s">
        <v>102</v>
      </c>
      <c r="BD440" s="93" t="s">
        <v>102</v>
      </c>
      <c r="BE440" s="93" t="s">
        <v>102</v>
      </c>
      <c r="BF440" s="93" t="s">
        <v>102</v>
      </c>
      <c r="BG440" s="97" t="s">
        <v>108</v>
      </c>
      <c r="BH440" s="93" t="s">
        <v>108</v>
      </c>
      <c r="BI440" s="93" t="s">
        <v>102</v>
      </c>
      <c r="BJ440" s="93" t="s">
        <v>102</v>
      </c>
      <c r="BK440" s="93" t="s">
        <v>102</v>
      </c>
      <c r="BL440" s="93" t="s">
        <v>102</v>
      </c>
      <c r="BM440" s="93" t="s">
        <v>102</v>
      </c>
      <c r="BN440" s="93" t="s">
        <v>102</v>
      </c>
      <c r="BO440" s="93" t="s">
        <v>102</v>
      </c>
      <c r="BP440" s="96" t="s">
        <v>102</v>
      </c>
      <c r="BQ440" s="90">
        <v>0</v>
      </c>
      <c r="BR440" s="93" t="s">
        <v>102</v>
      </c>
      <c r="BS440" s="93" t="s">
        <v>102</v>
      </c>
      <c r="BT440" s="93" t="s">
        <v>102</v>
      </c>
      <c r="BU440" s="93" t="s">
        <v>102</v>
      </c>
      <c r="BV440" s="97" t="s">
        <v>108</v>
      </c>
      <c r="BW440" s="93" t="s">
        <v>108</v>
      </c>
      <c r="BX440" s="95" t="s">
        <v>102</v>
      </c>
      <c r="BY440" s="93" t="s">
        <v>102</v>
      </c>
      <c r="BZ440" s="93" t="s">
        <v>102</v>
      </c>
      <c r="CA440" s="93" t="s">
        <v>102</v>
      </c>
      <c r="CB440" s="93" t="s">
        <v>102</v>
      </c>
      <c r="CC440" s="93" t="s">
        <v>102</v>
      </c>
      <c r="CD440" s="93" t="s">
        <v>102</v>
      </c>
      <c r="CE440" s="193" t="s">
        <v>102</v>
      </c>
      <c r="CF440" s="194" t="s">
        <v>436</v>
      </c>
      <c r="CG440" s="195" t="s">
        <v>6790</v>
      </c>
      <c r="CH440" s="101" t="s">
        <v>563</v>
      </c>
      <c r="CI440" s="102"/>
      <c r="CJ440" s="196" t="s">
        <v>577</v>
      </c>
      <c r="CK440" s="104" t="s">
        <v>190</v>
      </c>
      <c r="CL440" s="105"/>
      <c r="CM440" s="83" t="s">
        <v>578</v>
      </c>
      <c r="CN440" s="106" t="s">
        <v>108</v>
      </c>
      <c r="CO440" s="197" t="s">
        <v>566</v>
      </c>
      <c r="CP440" s="107"/>
      <c r="CQ440" s="198" t="s">
        <v>107</v>
      </c>
      <c r="CR440" s="198" t="s">
        <v>107</v>
      </c>
      <c r="CS440" s="199"/>
      <c r="CT440" s="83" t="s">
        <v>109</v>
      </c>
      <c r="CU440" s="83" t="s">
        <v>109</v>
      </c>
      <c r="CV440" s="83">
        <v>24</v>
      </c>
      <c r="CW440" s="83" t="s">
        <v>270</v>
      </c>
      <c r="CX440" s="83">
        <v>24</v>
      </c>
      <c r="CY440" s="83" t="s">
        <v>108</v>
      </c>
      <c r="CZ440" s="83">
        <v>577951.5</v>
      </c>
      <c r="DA440" s="83" t="s">
        <v>6791</v>
      </c>
      <c r="DB440" s="83" t="s">
        <v>118</v>
      </c>
      <c r="DC440" s="83" t="s">
        <v>108</v>
      </c>
      <c r="DD440" s="83">
        <v>1991</v>
      </c>
      <c r="DE440" s="83" t="s">
        <v>173</v>
      </c>
      <c r="DF440" s="83" t="s">
        <v>118</v>
      </c>
      <c r="DG440" s="83" t="s">
        <v>500</v>
      </c>
      <c r="DH440" s="83"/>
      <c r="DI440" s="85">
        <v>43646</v>
      </c>
      <c r="DJ440" s="83" t="s">
        <v>584</v>
      </c>
      <c r="DK440" s="83" t="s">
        <v>102</v>
      </c>
      <c r="DL440" s="83" t="s">
        <v>482</v>
      </c>
      <c r="DM440" s="83">
        <v>0</v>
      </c>
      <c r="DN440" s="83" t="s">
        <v>483</v>
      </c>
      <c r="DO440" s="83">
        <v>1</v>
      </c>
      <c r="DP440" s="83">
        <v>4</v>
      </c>
      <c r="DQ440" s="83"/>
      <c r="DR440" s="83" t="s">
        <v>108</v>
      </c>
      <c r="DS440" s="83" t="s">
        <v>497</v>
      </c>
      <c r="DU440" s="215" t="s">
        <v>269</v>
      </c>
      <c r="DV440" s="136">
        <v>1</v>
      </c>
      <c r="DW440" s="136">
        <v>3</v>
      </c>
      <c r="DX440" s="215" t="s">
        <v>269</v>
      </c>
      <c r="DY440" s="215" t="s">
        <v>269</v>
      </c>
      <c r="DZ440" s="215" t="s">
        <v>269</v>
      </c>
      <c r="EA440" s="215" t="s">
        <v>269</v>
      </c>
      <c r="EB440" s="215" t="s">
        <v>269</v>
      </c>
      <c r="EC440" s="215" t="s">
        <v>269</v>
      </c>
      <c r="ED440" s="215" t="s">
        <v>269</v>
      </c>
      <c r="EE440" s="215" t="s">
        <v>269</v>
      </c>
    </row>
    <row r="441" spans="1:135" ht="57.6" x14ac:dyDescent="0.55000000000000004">
      <c r="A441" s="83" t="s">
        <v>130</v>
      </c>
      <c r="B441" s="136">
        <v>336408</v>
      </c>
      <c r="C441" t="s">
        <v>1086</v>
      </c>
      <c r="D441" s="83" t="s">
        <v>228</v>
      </c>
      <c r="E441" s="138">
        <v>114896921062</v>
      </c>
      <c r="F441" s="83" t="s">
        <v>143</v>
      </c>
      <c r="G441" s="85">
        <v>43620</v>
      </c>
      <c r="H441" s="83" t="s">
        <v>98</v>
      </c>
      <c r="I441" s="84" t="s">
        <v>612</v>
      </c>
      <c r="J441" s="207" t="s">
        <v>628</v>
      </c>
      <c r="K441" s="208" t="s">
        <v>633</v>
      </c>
      <c r="L441" s="83" t="s">
        <v>108</v>
      </c>
      <c r="M441" s="184" t="s">
        <v>102</v>
      </c>
      <c r="N441" s="184" t="s">
        <v>556</v>
      </c>
      <c r="O441" s="85" t="s">
        <v>102</v>
      </c>
      <c r="P441" s="185">
        <v>42491</v>
      </c>
      <c r="Q441" s="186" t="s">
        <v>202</v>
      </c>
      <c r="R441" s="186" t="s">
        <v>613</v>
      </c>
      <c r="S441" s="186"/>
      <c r="T441" s="187"/>
      <c r="U441" s="188" t="s">
        <v>295</v>
      </c>
      <c r="V441" s="188" t="s">
        <v>205</v>
      </c>
      <c r="W441" s="188" t="s">
        <v>295</v>
      </c>
      <c r="X441" s="189" t="s">
        <v>107</v>
      </c>
      <c r="Y441" s="190" t="s">
        <v>614</v>
      </c>
      <c r="Z441" s="83">
        <v>700</v>
      </c>
      <c r="AA441" s="83" t="s">
        <v>193</v>
      </c>
      <c r="AB441" s="83" t="s">
        <v>181</v>
      </c>
      <c r="AC441" s="83" t="s">
        <v>102</v>
      </c>
      <c r="AD441" s="83" t="s">
        <v>6792</v>
      </c>
      <c r="AE441" s="83" t="s">
        <v>6793</v>
      </c>
      <c r="AF441" s="83" t="s">
        <v>102</v>
      </c>
      <c r="AG441" s="83" t="s">
        <v>175</v>
      </c>
      <c r="AH441" s="83" t="s">
        <v>6794</v>
      </c>
      <c r="AI441" s="83" t="s">
        <v>104</v>
      </c>
      <c r="AJ441" s="83" t="s">
        <v>105</v>
      </c>
      <c r="AK441" s="191" t="s">
        <v>6792</v>
      </c>
      <c r="AL441" s="191" t="s">
        <v>6793</v>
      </c>
      <c r="AM441" s="191" t="s">
        <v>102</v>
      </c>
      <c r="AN441" s="191" t="s">
        <v>175</v>
      </c>
      <c r="AO441" s="191" t="s">
        <v>6794</v>
      </c>
      <c r="AP441" s="191" t="s">
        <v>104</v>
      </c>
      <c r="AQ441" s="191" t="s">
        <v>105</v>
      </c>
      <c r="AR441" s="191" t="s">
        <v>106</v>
      </c>
      <c r="AS441" s="191"/>
      <c r="AT441" s="191"/>
      <c r="AU441" s="191"/>
      <c r="AV441" s="191"/>
      <c r="AW441" s="191"/>
      <c r="AX441" s="191" t="s">
        <v>575</v>
      </c>
      <c r="AY441" s="192" t="s">
        <v>454</v>
      </c>
      <c r="AZ441" s="192" t="s">
        <v>108</v>
      </c>
      <c r="BA441" s="91" t="s">
        <v>108</v>
      </c>
      <c r="BB441" s="90">
        <v>0</v>
      </c>
      <c r="BC441" s="93" t="s">
        <v>102</v>
      </c>
      <c r="BD441" s="93" t="s">
        <v>102</v>
      </c>
      <c r="BE441" s="93" t="s">
        <v>102</v>
      </c>
      <c r="BF441" s="93" t="s">
        <v>102</v>
      </c>
      <c r="BG441" s="97" t="s">
        <v>108</v>
      </c>
      <c r="BH441" s="93" t="s">
        <v>108</v>
      </c>
      <c r="BI441" s="93" t="s">
        <v>102</v>
      </c>
      <c r="BJ441" s="93" t="s">
        <v>102</v>
      </c>
      <c r="BK441" s="93" t="s">
        <v>102</v>
      </c>
      <c r="BL441" s="93" t="s">
        <v>102</v>
      </c>
      <c r="BM441" s="93" t="s">
        <v>102</v>
      </c>
      <c r="BN441" s="93" t="s">
        <v>102</v>
      </c>
      <c r="BO441" s="93" t="s">
        <v>102</v>
      </c>
      <c r="BP441" s="96" t="s">
        <v>102</v>
      </c>
      <c r="BQ441" s="90">
        <v>0</v>
      </c>
      <c r="BR441" s="93" t="s">
        <v>102</v>
      </c>
      <c r="BS441" s="93" t="s">
        <v>102</v>
      </c>
      <c r="BT441" s="93" t="s">
        <v>102</v>
      </c>
      <c r="BU441" s="93" t="s">
        <v>102</v>
      </c>
      <c r="BV441" s="97" t="s">
        <v>108</v>
      </c>
      <c r="BW441" s="93" t="s">
        <v>108</v>
      </c>
      <c r="BX441" s="95" t="s">
        <v>102</v>
      </c>
      <c r="BY441" s="93" t="s">
        <v>102</v>
      </c>
      <c r="BZ441" s="93" t="s">
        <v>102</v>
      </c>
      <c r="CA441" s="93" t="s">
        <v>102</v>
      </c>
      <c r="CB441" s="93" t="s">
        <v>102</v>
      </c>
      <c r="CC441" s="93" t="s">
        <v>102</v>
      </c>
      <c r="CD441" s="93" t="s">
        <v>102</v>
      </c>
      <c r="CE441" s="193" t="s">
        <v>102</v>
      </c>
      <c r="CF441" s="194" t="s">
        <v>508</v>
      </c>
      <c r="CG441" s="195" t="s">
        <v>102</v>
      </c>
      <c r="CH441" s="101" t="e">
        <v>#N/A</v>
      </c>
      <c r="CI441" s="102" t="s">
        <v>580</v>
      </c>
      <c r="CJ441" s="196" t="s">
        <v>108</v>
      </c>
      <c r="CK441" s="104" t="s">
        <v>109</v>
      </c>
      <c r="CL441" s="105" t="s">
        <v>579</v>
      </c>
      <c r="CM441" s="83" t="s">
        <v>108</v>
      </c>
      <c r="CN441" s="106" t="s">
        <v>108</v>
      </c>
      <c r="CO441" s="197" t="s">
        <v>108</v>
      </c>
      <c r="CP441" s="107"/>
      <c r="CQ441" s="198" t="s">
        <v>474</v>
      </c>
      <c r="CR441" s="198" t="s">
        <v>474</v>
      </c>
      <c r="CS441" s="199" t="s">
        <v>616</v>
      </c>
      <c r="CT441" s="83" t="s">
        <v>109</v>
      </c>
      <c r="CU441" s="83" t="s">
        <v>109</v>
      </c>
      <c r="CV441" s="83">
        <v>97</v>
      </c>
      <c r="CW441" s="83" t="s">
        <v>112</v>
      </c>
      <c r="CX441" s="83">
        <v>97</v>
      </c>
      <c r="CY441" s="83" t="s">
        <v>6795</v>
      </c>
      <c r="CZ441" s="83">
        <v>579271</v>
      </c>
      <c r="DA441" s="83" t="s">
        <v>138</v>
      </c>
      <c r="DB441" s="83" t="s">
        <v>124</v>
      </c>
      <c r="DC441" s="83" t="s">
        <v>501</v>
      </c>
      <c r="DD441" s="83">
        <v>5314</v>
      </c>
      <c r="DE441" s="83" t="s">
        <v>582</v>
      </c>
      <c r="DF441" s="83" t="s">
        <v>145</v>
      </c>
      <c r="DG441" s="83" t="s">
        <v>501</v>
      </c>
      <c r="DH441" s="83" t="s">
        <v>582</v>
      </c>
      <c r="DI441" s="85">
        <v>43646</v>
      </c>
      <c r="DJ441" s="83" t="s">
        <v>584</v>
      </c>
      <c r="DK441" s="83" t="s">
        <v>102</v>
      </c>
      <c r="DL441" s="83" t="s">
        <v>482</v>
      </c>
      <c r="DM441" s="83">
        <v>0</v>
      </c>
      <c r="DN441" s="83" t="s">
        <v>238</v>
      </c>
      <c r="DO441" s="83">
        <v>1</v>
      </c>
      <c r="DP441" s="83">
        <v>4</v>
      </c>
      <c r="DQ441" s="83"/>
      <c r="DR441" s="83" t="s">
        <v>108</v>
      </c>
      <c r="DS441" s="83" t="s">
        <v>497</v>
      </c>
      <c r="DU441" s="215" t="s">
        <v>269</v>
      </c>
      <c r="DV441" s="136">
        <v>1</v>
      </c>
      <c r="DW441" s="136">
        <v>3</v>
      </c>
      <c r="DX441" s="215" t="s">
        <v>269</v>
      </c>
      <c r="DY441" s="215" t="s">
        <v>269</v>
      </c>
      <c r="DZ441" s="215" t="s">
        <v>269</v>
      </c>
      <c r="EA441" s="215" t="s">
        <v>269</v>
      </c>
      <c r="EB441" s="215" t="s">
        <v>269</v>
      </c>
      <c r="EC441" s="215" t="s">
        <v>269</v>
      </c>
      <c r="ED441" s="215" t="s">
        <v>269</v>
      </c>
      <c r="EE441" s="215" t="s">
        <v>269</v>
      </c>
    </row>
    <row r="442" spans="1:135" ht="28.8" x14ac:dyDescent="0.55000000000000004">
      <c r="A442" s="83" t="s">
        <v>130</v>
      </c>
      <c r="B442" s="136">
        <v>262508</v>
      </c>
      <c r="C442" t="s">
        <v>698</v>
      </c>
      <c r="D442" s="83" t="s">
        <v>228</v>
      </c>
      <c r="E442" s="138">
        <v>498669946859</v>
      </c>
      <c r="F442" s="83" t="s">
        <v>114</v>
      </c>
      <c r="G442" s="85">
        <v>43634</v>
      </c>
      <c r="H442" s="83" t="s">
        <v>98</v>
      </c>
      <c r="I442" s="84" t="s">
        <v>618</v>
      </c>
      <c r="J442" s="207" t="s">
        <v>629</v>
      </c>
      <c r="K442" s="208" t="s">
        <v>634</v>
      </c>
      <c r="L442" s="83" t="s">
        <v>108</v>
      </c>
      <c r="M442" s="184">
        <v>27614</v>
      </c>
      <c r="N442" s="184"/>
      <c r="O442" s="85" t="s">
        <v>102</v>
      </c>
      <c r="P442" s="185">
        <v>43013</v>
      </c>
      <c r="Q442" s="186" t="s">
        <v>203</v>
      </c>
      <c r="R442" s="186"/>
      <c r="S442" s="186"/>
      <c r="T442" s="187"/>
      <c r="U442" s="188" t="s">
        <v>296</v>
      </c>
      <c r="V442" s="188" t="s">
        <v>205</v>
      </c>
      <c r="W442" s="189" t="s">
        <v>619</v>
      </c>
      <c r="X442" s="189" t="s">
        <v>107</v>
      </c>
      <c r="Y442" s="190" t="s">
        <v>614</v>
      </c>
      <c r="Z442" s="83">
        <v>700</v>
      </c>
      <c r="AA442" s="83" t="s">
        <v>193</v>
      </c>
      <c r="AB442" s="83" t="s">
        <v>181</v>
      </c>
      <c r="AC442" s="83" t="s">
        <v>102</v>
      </c>
      <c r="AD442" s="83" t="s">
        <v>6796</v>
      </c>
      <c r="AE442" s="83" t="s">
        <v>102</v>
      </c>
      <c r="AF442" s="83" t="s">
        <v>102</v>
      </c>
      <c r="AG442" s="83" t="s">
        <v>174</v>
      </c>
      <c r="AH442" s="83" t="s">
        <v>6785</v>
      </c>
      <c r="AI442" s="83" t="s">
        <v>104</v>
      </c>
      <c r="AJ442" s="83" t="s">
        <v>105</v>
      </c>
      <c r="AK442" s="191" t="s">
        <v>6796</v>
      </c>
      <c r="AL442" s="191" t="s">
        <v>102</v>
      </c>
      <c r="AM442" s="191" t="s">
        <v>102</v>
      </c>
      <c r="AN442" s="191" t="s">
        <v>174</v>
      </c>
      <c r="AO442" s="191" t="s">
        <v>6785</v>
      </c>
      <c r="AP442" s="191" t="s">
        <v>104</v>
      </c>
      <c r="AQ442" s="191" t="s">
        <v>105</v>
      </c>
      <c r="AR442" s="191" t="s">
        <v>106</v>
      </c>
      <c r="AS442" s="191" t="s">
        <v>6796</v>
      </c>
      <c r="AT442" s="191" t="s">
        <v>488</v>
      </c>
      <c r="AU442" s="191" t="s">
        <v>6797</v>
      </c>
      <c r="AV442" s="191" t="s">
        <v>104</v>
      </c>
      <c r="AW442" s="191" t="s">
        <v>204</v>
      </c>
      <c r="AX442" s="191"/>
      <c r="AY442" s="192" t="s">
        <v>454</v>
      </c>
      <c r="AZ442" s="192" t="s">
        <v>416</v>
      </c>
      <c r="BA442" s="91" t="s">
        <v>108</v>
      </c>
      <c r="BB442" s="90">
        <v>0</v>
      </c>
      <c r="BC442" s="93" t="s">
        <v>102</v>
      </c>
      <c r="BD442" s="93" t="s">
        <v>102</v>
      </c>
      <c r="BE442" s="93" t="s">
        <v>102</v>
      </c>
      <c r="BF442" s="93" t="s">
        <v>102</v>
      </c>
      <c r="BG442" s="97" t="s">
        <v>108</v>
      </c>
      <c r="BH442" s="93" t="s">
        <v>108</v>
      </c>
      <c r="BI442" s="93" t="s">
        <v>102</v>
      </c>
      <c r="BJ442" s="93" t="s">
        <v>102</v>
      </c>
      <c r="BK442" s="93" t="s">
        <v>102</v>
      </c>
      <c r="BL442" s="93" t="s">
        <v>102</v>
      </c>
      <c r="BM442" s="93" t="s">
        <v>102</v>
      </c>
      <c r="BN442" s="93" t="s">
        <v>102</v>
      </c>
      <c r="BO442" s="93" t="s">
        <v>102</v>
      </c>
      <c r="BP442" s="96" t="s">
        <v>102</v>
      </c>
      <c r="BQ442" s="90">
        <v>0</v>
      </c>
      <c r="BR442" s="93" t="s">
        <v>102</v>
      </c>
      <c r="BS442" s="93" t="s">
        <v>102</v>
      </c>
      <c r="BT442" s="93" t="s">
        <v>102</v>
      </c>
      <c r="BU442" s="93" t="s">
        <v>102</v>
      </c>
      <c r="BV442" s="97" t="s">
        <v>108</v>
      </c>
      <c r="BW442" s="93" t="s">
        <v>108</v>
      </c>
      <c r="BX442" s="95" t="s">
        <v>102</v>
      </c>
      <c r="BY442" s="93" t="s">
        <v>102</v>
      </c>
      <c r="BZ442" s="93" t="s">
        <v>102</v>
      </c>
      <c r="CA442" s="93" t="s">
        <v>102</v>
      </c>
      <c r="CB442" s="93" t="s">
        <v>102</v>
      </c>
      <c r="CC442" s="93" t="s">
        <v>102</v>
      </c>
      <c r="CD442" s="93" t="s">
        <v>102</v>
      </c>
      <c r="CE442" s="193" t="s">
        <v>102</v>
      </c>
      <c r="CF442" s="194" t="s">
        <v>436</v>
      </c>
      <c r="CG442" s="195" t="s">
        <v>6798</v>
      </c>
      <c r="CH442" s="101" t="s">
        <v>310</v>
      </c>
      <c r="CI442" s="102"/>
      <c r="CJ442" s="196" t="s">
        <v>6799</v>
      </c>
      <c r="CK442" s="104" t="s">
        <v>190</v>
      </c>
      <c r="CL442" s="105"/>
      <c r="CM442" s="83" t="s">
        <v>623</v>
      </c>
      <c r="CN442" s="106" t="s">
        <v>624</v>
      </c>
      <c r="CO442" s="197" t="s">
        <v>625</v>
      </c>
      <c r="CP442" s="107"/>
      <c r="CQ442" s="198" t="s">
        <v>474</v>
      </c>
      <c r="CR442" s="198" t="s">
        <v>474</v>
      </c>
      <c r="CS442" s="199"/>
      <c r="CT442" s="83" t="s">
        <v>109</v>
      </c>
      <c r="CU442" s="83" t="s">
        <v>109</v>
      </c>
      <c r="CV442" s="83">
        <v>77</v>
      </c>
      <c r="CW442" s="83" t="s">
        <v>139</v>
      </c>
      <c r="CX442" s="83">
        <v>77</v>
      </c>
      <c r="CY442" s="83" t="s">
        <v>108</v>
      </c>
      <c r="CZ442" s="83">
        <v>580590.5</v>
      </c>
      <c r="DA442" s="83" t="s">
        <v>581</v>
      </c>
      <c r="DB442" s="83" t="s">
        <v>152</v>
      </c>
      <c r="DC442" s="83" t="s">
        <v>500</v>
      </c>
      <c r="DD442" s="83">
        <v>1032</v>
      </c>
      <c r="DE442" s="83" t="s">
        <v>606</v>
      </c>
      <c r="DF442" s="83" t="s">
        <v>152</v>
      </c>
      <c r="DG442" s="83" t="s">
        <v>500</v>
      </c>
      <c r="DH442" s="83"/>
      <c r="DI442" s="85">
        <v>43646</v>
      </c>
      <c r="DJ442" s="83" t="s">
        <v>584</v>
      </c>
      <c r="DK442" s="83" t="s">
        <v>102</v>
      </c>
      <c r="DL442" s="83" t="s">
        <v>482</v>
      </c>
      <c r="DM442" s="83">
        <v>0</v>
      </c>
      <c r="DN442" s="83" t="s">
        <v>483</v>
      </c>
      <c r="DO442" s="83">
        <v>1</v>
      </c>
      <c r="DP442" s="83">
        <v>6</v>
      </c>
      <c r="DQ442" s="83"/>
      <c r="DR442" s="83" t="s">
        <v>108</v>
      </c>
      <c r="DS442" s="83" t="s">
        <v>497</v>
      </c>
      <c r="DU442" s="215" t="s">
        <v>269</v>
      </c>
      <c r="DV442" s="136">
        <v>1</v>
      </c>
      <c r="DW442" s="136">
        <v>3</v>
      </c>
      <c r="DX442" s="215" t="s">
        <v>269</v>
      </c>
      <c r="DY442" s="215" t="s">
        <v>269</v>
      </c>
      <c r="DZ442" s="215" t="s">
        <v>269</v>
      </c>
      <c r="EA442" s="215" t="s">
        <v>269</v>
      </c>
      <c r="EB442" s="215" t="s">
        <v>269</v>
      </c>
      <c r="EC442" s="215" t="s">
        <v>269</v>
      </c>
      <c r="ED442" s="215" t="s">
        <v>269</v>
      </c>
      <c r="EE442" s="215" t="s">
        <v>269</v>
      </c>
    </row>
    <row r="443" spans="1:135" ht="28.8" x14ac:dyDescent="0.55000000000000004">
      <c r="A443" s="83" t="s">
        <v>130</v>
      </c>
      <c r="B443" s="136">
        <v>846902</v>
      </c>
      <c r="C443" t="s">
        <v>1087</v>
      </c>
      <c r="D443" s="83" t="s">
        <v>228</v>
      </c>
      <c r="E443" s="138">
        <v>200394221193</v>
      </c>
      <c r="F443" s="83" t="s">
        <v>114</v>
      </c>
      <c r="G443" s="85">
        <v>43643</v>
      </c>
      <c r="H443" s="211" t="s">
        <v>98</v>
      </c>
      <c r="I443" s="84" t="s">
        <v>610</v>
      </c>
      <c r="J443" s="207" t="s">
        <v>627</v>
      </c>
      <c r="K443" s="208" t="s">
        <v>630</v>
      </c>
      <c r="L443" s="83" t="s">
        <v>108</v>
      </c>
      <c r="M443" s="184">
        <v>24525</v>
      </c>
      <c r="N443" s="184"/>
      <c r="O443" s="85" t="s">
        <v>102</v>
      </c>
      <c r="P443" s="185">
        <v>42491</v>
      </c>
      <c r="Q443" s="186" t="s">
        <v>203</v>
      </c>
      <c r="R443" s="186"/>
      <c r="S443" s="186"/>
      <c r="T443" s="187"/>
      <c r="U443" s="188" t="s">
        <v>296</v>
      </c>
      <c r="V443" s="188" t="s">
        <v>297</v>
      </c>
      <c r="W443" s="188" t="s">
        <v>297</v>
      </c>
      <c r="X443" s="189" t="s">
        <v>167</v>
      </c>
      <c r="Y443" s="190"/>
      <c r="Z443" s="83">
        <v>700</v>
      </c>
      <c r="AA443" s="83" t="s">
        <v>193</v>
      </c>
      <c r="AB443" s="83" t="s">
        <v>181</v>
      </c>
      <c r="AC443" s="83" t="s">
        <v>102</v>
      </c>
      <c r="AD443" s="83" t="s">
        <v>6800</v>
      </c>
      <c r="AE443" s="83" t="s">
        <v>102</v>
      </c>
      <c r="AF443" s="83" t="s">
        <v>102</v>
      </c>
      <c r="AG443" s="83" t="s">
        <v>119</v>
      </c>
      <c r="AH443" s="83" t="s">
        <v>6801</v>
      </c>
      <c r="AI443" s="83" t="s">
        <v>104</v>
      </c>
      <c r="AJ443" s="83" t="s">
        <v>105</v>
      </c>
      <c r="AK443" s="191" t="s">
        <v>6800</v>
      </c>
      <c r="AL443" s="191" t="s">
        <v>102</v>
      </c>
      <c r="AM443" s="191" t="s">
        <v>102</v>
      </c>
      <c r="AN443" s="191" t="s">
        <v>119</v>
      </c>
      <c r="AO443" s="191" t="s">
        <v>6801</v>
      </c>
      <c r="AP443" s="191" t="s">
        <v>104</v>
      </c>
      <c r="AQ443" s="191" t="s">
        <v>105</v>
      </c>
      <c r="AR443" s="191" t="s">
        <v>106</v>
      </c>
      <c r="AS443" s="191" t="s">
        <v>6800</v>
      </c>
      <c r="AT443" s="191" t="s">
        <v>485</v>
      </c>
      <c r="AU443" s="191" t="s">
        <v>6801</v>
      </c>
      <c r="AV443" s="191" t="s">
        <v>104</v>
      </c>
      <c r="AW443" s="191" t="s">
        <v>204</v>
      </c>
      <c r="AX443" s="191"/>
      <c r="AY443" s="192" t="s">
        <v>454</v>
      </c>
      <c r="AZ443" s="192" t="s">
        <v>416</v>
      </c>
      <c r="BA443" s="91" t="s">
        <v>108</v>
      </c>
      <c r="BB443" s="90">
        <v>0</v>
      </c>
      <c r="BC443" s="93" t="s">
        <v>102</v>
      </c>
      <c r="BD443" s="93" t="s">
        <v>102</v>
      </c>
      <c r="BE443" s="93" t="s">
        <v>102</v>
      </c>
      <c r="BF443" s="93" t="s">
        <v>102</v>
      </c>
      <c r="BG443" s="97" t="s">
        <v>108</v>
      </c>
      <c r="BH443" s="93" t="s">
        <v>108</v>
      </c>
      <c r="BI443" s="93" t="s">
        <v>102</v>
      </c>
      <c r="BJ443" s="93" t="s">
        <v>102</v>
      </c>
      <c r="BK443" s="93" t="s">
        <v>102</v>
      </c>
      <c r="BL443" s="93" t="s">
        <v>102</v>
      </c>
      <c r="BM443" s="93" t="s">
        <v>102</v>
      </c>
      <c r="BN443" s="93" t="s">
        <v>102</v>
      </c>
      <c r="BO443" s="93" t="s">
        <v>102</v>
      </c>
      <c r="BP443" s="96" t="s">
        <v>102</v>
      </c>
      <c r="BQ443" s="90">
        <v>0</v>
      </c>
      <c r="BR443" s="93" t="s">
        <v>102</v>
      </c>
      <c r="BS443" s="93" t="s">
        <v>102</v>
      </c>
      <c r="BT443" s="93" t="s">
        <v>102</v>
      </c>
      <c r="BU443" s="93" t="s">
        <v>102</v>
      </c>
      <c r="BV443" s="97" t="s">
        <v>108</v>
      </c>
      <c r="BW443" s="93" t="s">
        <v>108</v>
      </c>
      <c r="BX443" s="95" t="s">
        <v>102</v>
      </c>
      <c r="BY443" s="93" t="s">
        <v>102</v>
      </c>
      <c r="BZ443" s="93" t="s">
        <v>102</v>
      </c>
      <c r="CA443" s="93" t="s">
        <v>102</v>
      </c>
      <c r="CB443" s="93" t="s">
        <v>102</v>
      </c>
      <c r="CC443" s="93" t="s">
        <v>102</v>
      </c>
      <c r="CD443" s="93" t="s">
        <v>102</v>
      </c>
      <c r="CE443" s="193" t="s">
        <v>102</v>
      </c>
      <c r="CF443" s="194" t="s">
        <v>436</v>
      </c>
      <c r="CG443" s="195" t="s">
        <v>6802</v>
      </c>
      <c r="CH443" s="101" t="s">
        <v>563</v>
      </c>
      <c r="CI443" s="102"/>
      <c r="CJ443" s="196" t="s">
        <v>577</v>
      </c>
      <c r="CK443" s="104" t="s">
        <v>190</v>
      </c>
      <c r="CL443" s="105"/>
      <c r="CM443" s="83" t="s">
        <v>578</v>
      </c>
      <c r="CN443" s="106" t="s">
        <v>108</v>
      </c>
      <c r="CO443" s="197" t="s">
        <v>566</v>
      </c>
      <c r="CP443" s="107"/>
      <c r="CQ443" s="198" t="s">
        <v>107</v>
      </c>
      <c r="CR443" s="198" t="s">
        <v>107</v>
      </c>
      <c r="CS443" s="199"/>
      <c r="CT443" s="83" t="s">
        <v>109</v>
      </c>
      <c r="CU443" s="83" t="s">
        <v>109</v>
      </c>
      <c r="CV443" s="83">
        <v>73</v>
      </c>
      <c r="CW443" s="83" t="s">
        <v>270</v>
      </c>
      <c r="CX443" s="83">
        <v>73</v>
      </c>
      <c r="CY443" s="83" t="s">
        <v>108</v>
      </c>
      <c r="CZ443" s="83">
        <v>581910</v>
      </c>
      <c r="DA443" s="83" t="s">
        <v>6803</v>
      </c>
      <c r="DB443" s="83" t="s">
        <v>118</v>
      </c>
      <c r="DC443" s="83" t="s">
        <v>108</v>
      </c>
      <c r="DD443" s="83">
        <v>5282</v>
      </c>
      <c r="DE443" s="83" t="s">
        <v>173</v>
      </c>
      <c r="DF443" s="83" t="s">
        <v>118</v>
      </c>
      <c r="DG443" s="83" t="s">
        <v>500</v>
      </c>
      <c r="DH443" s="83"/>
      <c r="DI443" s="85">
        <v>43646</v>
      </c>
      <c r="DJ443" s="83" t="s">
        <v>584</v>
      </c>
      <c r="DK443" s="83" t="s">
        <v>102</v>
      </c>
      <c r="DL443" s="83" t="s">
        <v>482</v>
      </c>
      <c r="DM443" s="83">
        <v>0</v>
      </c>
      <c r="DN443" s="83" t="s">
        <v>483</v>
      </c>
      <c r="DO443" s="83">
        <v>1</v>
      </c>
      <c r="DP443" s="83">
        <v>5</v>
      </c>
      <c r="DQ443" s="83"/>
      <c r="DR443" s="83" t="s">
        <v>108</v>
      </c>
      <c r="DS443" s="83" t="s">
        <v>497</v>
      </c>
      <c r="DU443" s="215" t="s">
        <v>269</v>
      </c>
      <c r="DV443" s="136">
        <v>1</v>
      </c>
      <c r="DW443" s="136">
        <v>3</v>
      </c>
      <c r="DX443" s="215" t="s">
        <v>269</v>
      </c>
      <c r="DY443" s="215" t="s">
        <v>269</v>
      </c>
      <c r="DZ443" s="215" t="s">
        <v>269</v>
      </c>
      <c r="EA443" s="215" t="s">
        <v>269</v>
      </c>
      <c r="EB443" s="215" t="s">
        <v>269</v>
      </c>
      <c r="EC443" s="215" t="s">
        <v>269</v>
      </c>
      <c r="ED443" s="215" t="s">
        <v>269</v>
      </c>
      <c r="EE443" s="215" t="s">
        <v>269</v>
      </c>
    </row>
    <row r="444" spans="1:135" ht="57.6" x14ac:dyDescent="0.55000000000000004">
      <c r="A444" s="83" t="s">
        <v>130</v>
      </c>
      <c r="B444" s="136">
        <v>685883</v>
      </c>
      <c r="C444" t="s">
        <v>1088</v>
      </c>
      <c r="D444" s="83" t="s">
        <v>228</v>
      </c>
      <c r="E444" s="138">
        <v>489387898016</v>
      </c>
      <c r="F444" s="83" t="s">
        <v>143</v>
      </c>
      <c r="G444" s="85">
        <v>43620</v>
      </c>
      <c r="H444" s="83" t="s">
        <v>98</v>
      </c>
      <c r="I444" s="84" t="s">
        <v>612</v>
      </c>
      <c r="J444" s="207" t="s">
        <v>628</v>
      </c>
      <c r="K444" s="208" t="s">
        <v>633</v>
      </c>
      <c r="L444" s="83" t="s">
        <v>108</v>
      </c>
      <c r="M444" s="184" t="s">
        <v>102</v>
      </c>
      <c r="N444" s="184" t="s">
        <v>556</v>
      </c>
      <c r="O444" s="85" t="s">
        <v>102</v>
      </c>
      <c r="P444" s="185">
        <v>42491</v>
      </c>
      <c r="Q444" s="186" t="s">
        <v>202</v>
      </c>
      <c r="R444" s="186" t="s">
        <v>613</v>
      </c>
      <c r="S444" s="186"/>
      <c r="T444" s="187"/>
      <c r="U444" s="188" t="s">
        <v>295</v>
      </c>
      <c r="V444" s="188" t="s">
        <v>205</v>
      </c>
      <c r="W444" s="188" t="s">
        <v>295</v>
      </c>
      <c r="X444" s="189" t="s">
        <v>107</v>
      </c>
      <c r="Y444" s="190" t="s">
        <v>614</v>
      </c>
      <c r="Z444" s="83">
        <v>700</v>
      </c>
      <c r="AA444" s="83" t="s">
        <v>193</v>
      </c>
      <c r="AB444" s="83" t="s">
        <v>181</v>
      </c>
      <c r="AC444" s="83" t="s">
        <v>102</v>
      </c>
      <c r="AD444" s="83" t="s">
        <v>6804</v>
      </c>
      <c r="AE444" s="83" t="s">
        <v>6805</v>
      </c>
      <c r="AF444" s="83" t="s">
        <v>102</v>
      </c>
      <c r="AG444" s="83" t="s">
        <v>175</v>
      </c>
      <c r="AH444" s="83" t="s">
        <v>6806</v>
      </c>
      <c r="AI444" s="83" t="s">
        <v>104</v>
      </c>
      <c r="AJ444" s="83" t="s">
        <v>105</v>
      </c>
      <c r="AK444" s="191" t="s">
        <v>6804</v>
      </c>
      <c r="AL444" s="191" t="s">
        <v>6805</v>
      </c>
      <c r="AM444" s="191" t="s">
        <v>102</v>
      </c>
      <c r="AN444" s="191" t="s">
        <v>175</v>
      </c>
      <c r="AO444" s="191" t="s">
        <v>6806</v>
      </c>
      <c r="AP444" s="191" t="s">
        <v>104</v>
      </c>
      <c r="AQ444" s="191" t="s">
        <v>105</v>
      </c>
      <c r="AR444" s="191" t="s">
        <v>106</v>
      </c>
      <c r="AS444" s="191"/>
      <c r="AT444" s="191"/>
      <c r="AU444" s="191"/>
      <c r="AV444" s="191"/>
      <c r="AW444" s="191"/>
      <c r="AX444" s="191" t="s">
        <v>575</v>
      </c>
      <c r="AY444" s="192" t="s">
        <v>454</v>
      </c>
      <c r="AZ444" s="192" t="s">
        <v>108</v>
      </c>
      <c r="BA444" s="91" t="s">
        <v>108</v>
      </c>
      <c r="BB444" s="90">
        <v>0</v>
      </c>
      <c r="BC444" s="93" t="s">
        <v>102</v>
      </c>
      <c r="BD444" s="93" t="s">
        <v>102</v>
      </c>
      <c r="BE444" s="93" t="s">
        <v>102</v>
      </c>
      <c r="BF444" s="93" t="s">
        <v>102</v>
      </c>
      <c r="BG444" s="97" t="s">
        <v>108</v>
      </c>
      <c r="BH444" s="93" t="s">
        <v>108</v>
      </c>
      <c r="BI444" s="93" t="s">
        <v>102</v>
      </c>
      <c r="BJ444" s="93" t="s">
        <v>102</v>
      </c>
      <c r="BK444" s="93" t="s">
        <v>102</v>
      </c>
      <c r="BL444" s="93" t="s">
        <v>102</v>
      </c>
      <c r="BM444" s="93" t="s">
        <v>102</v>
      </c>
      <c r="BN444" s="93" t="s">
        <v>102</v>
      </c>
      <c r="BO444" s="93" t="s">
        <v>102</v>
      </c>
      <c r="BP444" s="96" t="s">
        <v>102</v>
      </c>
      <c r="BQ444" s="90">
        <v>0</v>
      </c>
      <c r="BR444" s="93" t="s">
        <v>102</v>
      </c>
      <c r="BS444" s="93" t="s">
        <v>102</v>
      </c>
      <c r="BT444" s="93" t="s">
        <v>102</v>
      </c>
      <c r="BU444" s="93" t="s">
        <v>102</v>
      </c>
      <c r="BV444" s="97" t="s">
        <v>108</v>
      </c>
      <c r="BW444" s="93" t="s">
        <v>108</v>
      </c>
      <c r="BX444" s="95" t="s">
        <v>102</v>
      </c>
      <c r="BY444" s="93" t="s">
        <v>102</v>
      </c>
      <c r="BZ444" s="93" t="s">
        <v>102</v>
      </c>
      <c r="CA444" s="93" t="s">
        <v>102</v>
      </c>
      <c r="CB444" s="93" t="s">
        <v>102</v>
      </c>
      <c r="CC444" s="93" t="s">
        <v>102</v>
      </c>
      <c r="CD444" s="93" t="s">
        <v>102</v>
      </c>
      <c r="CE444" s="193" t="s">
        <v>102</v>
      </c>
      <c r="CF444" s="194" t="s">
        <v>508</v>
      </c>
      <c r="CG444" s="195" t="s">
        <v>102</v>
      </c>
      <c r="CH444" s="101" t="e">
        <v>#N/A</v>
      </c>
      <c r="CI444" s="102" t="s">
        <v>580</v>
      </c>
      <c r="CJ444" s="196" t="s">
        <v>108</v>
      </c>
      <c r="CK444" s="104" t="s">
        <v>109</v>
      </c>
      <c r="CL444" s="105" t="s">
        <v>579</v>
      </c>
      <c r="CM444" s="83" t="s">
        <v>108</v>
      </c>
      <c r="CN444" s="106" t="s">
        <v>108</v>
      </c>
      <c r="CO444" s="197" t="s">
        <v>108</v>
      </c>
      <c r="CP444" s="107"/>
      <c r="CQ444" s="198" t="s">
        <v>474</v>
      </c>
      <c r="CR444" s="198" t="s">
        <v>474</v>
      </c>
      <c r="CS444" s="199" t="s">
        <v>616</v>
      </c>
      <c r="CT444" s="83" t="s">
        <v>109</v>
      </c>
      <c r="CU444" s="83" t="s">
        <v>109</v>
      </c>
      <c r="CV444" s="83">
        <v>82</v>
      </c>
      <c r="CW444" s="83" t="s">
        <v>112</v>
      </c>
      <c r="CX444" s="83">
        <v>82</v>
      </c>
      <c r="CY444" s="83" t="s">
        <v>6807</v>
      </c>
      <c r="CZ444" s="83">
        <v>583229.5</v>
      </c>
      <c r="DA444" s="83" t="s">
        <v>138</v>
      </c>
      <c r="DB444" s="83" t="s">
        <v>124</v>
      </c>
      <c r="DC444" s="83" t="s">
        <v>501</v>
      </c>
      <c r="DD444" s="83">
        <v>7082</v>
      </c>
      <c r="DE444" s="83" t="s">
        <v>582</v>
      </c>
      <c r="DF444" s="83" t="s">
        <v>145</v>
      </c>
      <c r="DG444" s="83" t="s">
        <v>501</v>
      </c>
      <c r="DH444" s="83" t="s">
        <v>582</v>
      </c>
      <c r="DI444" s="85">
        <v>43646</v>
      </c>
      <c r="DJ444" s="83" t="s">
        <v>584</v>
      </c>
      <c r="DK444" s="83" t="s">
        <v>102</v>
      </c>
      <c r="DL444" s="83" t="s">
        <v>482</v>
      </c>
      <c r="DM444" s="83">
        <v>0</v>
      </c>
      <c r="DN444" s="83" t="s">
        <v>238</v>
      </c>
      <c r="DO444" s="83">
        <v>1</v>
      </c>
      <c r="DP444" s="83">
        <v>4</v>
      </c>
      <c r="DQ444" s="83"/>
      <c r="DR444" s="83" t="s">
        <v>108</v>
      </c>
      <c r="DS444" s="83" t="s">
        <v>497</v>
      </c>
      <c r="DU444" s="215" t="s">
        <v>269</v>
      </c>
      <c r="DV444" s="136">
        <v>1</v>
      </c>
      <c r="DW444" s="136">
        <v>3</v>
      </c>
      <c r="DX444" s="215" t="s">
        <v>269</v>
      </c>
      <c r="DY444" s="215" t="s">
        <v>269</v>
      </c>
      <c r="DZ444" s="215" t="s">
        <v>269</v>
      </c>
      <c r="EA444" s="215" t="s">
        <v>269</v>
      </c>
      <c r="EB444" s="215" t="s">
        <v>269</v>
      </c>
      <c r="EC444" s="215" t="s">
        <v>269</v>
      </c>
      <c r="ED444" s="215" t="s">
        <v>269</v>
      </c>
      <c r="EE444" s="215" t="s">
        <v>269</v>
      </c>
    </row>
    <row r="445" spans="1:135" ht="28.8" x14ac:dyDescent="0.55000000000000004">
      <c r="A445" s="83" t="s">
        <v>130</v>
      </c>
      <c r="B445" s="136">
        <v>842076</v>
      </c>
      <c r="C445" t="s">
        <v>1089</v>
      </c>
      <c r="D445" s="83" t="s">
        <v>228</v>
      </c>
      <c r="E445" s="138">
        <v>115023073277</v>
      </c>
      <c r="F445" s="83" t="s">
        <v>114</v>
      </c>
      <c r="G445" s="85">
        <v>43634</v>
      </c>
      <c r="H445" s="83" t="s">
        <v>98</v>
      </c>
      <c r="I445" s="84" t="s">
        <v>618</v>
      </c>
      <c r="J445" s="207" t="s">
        <v>629</v>
      </c>
      <c r="K445" s="208" t="s">
        <v>634</v>
      </c>
      <c r="L445" s="83" t="s">
        <v>108</v>
      </c>
      <c r="M445" s="184">
        <v>27615</v>
      </c>
      <c r="N445" s="184"/>
      <c r="O445" s="85" t="s">
        <v>102</v>
      </c>
      <c r="P445" s="185">
        <v>43013</v>
      </c>
      <c r="Q445" s="186" t="s">
        <v>203</v>
      </c>
      <c r="R445" s="186"/>
      <c r="S445" s="186"/>
      <c r="T445" s="187"/>
      <c r="U445" s="188" t="s">
        <v>296</v>
      </c>
      <c r="V445" s="188" t="s">
        <v>205</v>
      </c>
      <c r="W445" s="189" t="s">
        <v>619</v>
      </c>
      <c r="X445" s="189" t="s">
        <v>107</v>
      </c>
      <c r="Y445" s="190" t="s">
        <v>614</v>
      </c>
      <c r="Z445" s="83">
        <v>700</v>
      </c>
      <c r="AA445" s="83" t="s">
        <v>193</v>
      </c>
      <c r="AB445" s="83" t="s">
        <v>181</v>
      </c>
      <c r="AC445" s="83" t="s">
        <v>102</v>
      </c>
      <c r="AD445" s="83" t="s">
        <v>6808</v>
      </c>
      <c r="AE445" s="83" t="s">
        <v>102</v>
      </c>
      <c r="AF445" s="83" t="s">
        <v>102</v>
      </c>
      <c r="AG445" s="83" t="s">
        <v>174</v>
      </c>
      <c r="AH445" s="83" t="s">
        <v>6797</v>
      </c>
      <c r="AI445" s="83" t="s">
        <v>104</v>
      </c>
      <c r="AJ445" s="83" t="s">
        <v>105</v>
      </c>
      <c r="AK445" s="191" t="s">
        <v>6808</v>
      </c>
      <c r="AL445" s="191" t="s">
        <v>102</v>
      </c>
      <c r="AM445" s="191" t="s">
        <v>102</v>
      </c>
      <c r="AN445" s="191" t="s">
        <v>174</v>
      </c>
      <c r="AO445" s="191" t="s">
        <v>6797</v>
      </c>
      <c r="AP445" s="191" t="s">
        <v>104</v>
      </c>
      <c r="AQ445" s="191" t="s">
        <v>105</v>
      </c>
      <c r="AR445" s="191" t="s">
        <v>106</v>
      </c>
      <c r="AS445" s="191" t="s">
        <v>6808</v>
      </c>
      <c r="AT445" s="191" t="s">
        <v>488</v>
      </c>
      <c r="AU445" s="191" t="s">
        <v>6809</v>
      </c>
      <c r="AV445" s="191" t="s">
        <v>104</v>
      </c>
      <c r="AW445" s="191" t="s">
        <v>204</v>
      </c>
      <c r="AX445" s="191"/>
      <c r="AY445" s="192" t="s">
        <v>454</v>
      </c>
      <c r="AZ445" s="192" t="s">
        <v>416</v>
      </c>
      <c r="BA445" s="91" t="s">
        <v>108</v>
      </c>
      <c r="BB445" s="90">
        <v>0</v>
      </c>
      <c r="BC445" s="93" t="s">
        <v>102</v>
      </c>
      <c r="BD445" s="93" t="s">
        <v>102</v>
      </c>
      <c r="BE445" s="93" t="s">
        <v>102</v>
      </c>
      <c r="BF445" s="93" t="s">
        <v>102</v>
      </c>
      <c r="BG445" s="97" t="s">
        <v>108</v>
      </c>
      <c r="BH445" s="93" t="s">
        <v>108</v>
      </c>
      <c r="BI445" s="93" t="s">
        <v>102</v>
      </c>
      <c r="BJ445" s="93" t="s">
        <v>102</v>
      </c>
      <c r="BK445" s="93" t="s">
        <v>102</v>
      </c>
      <c r="BL445" s="93" t="s">
        <v>102</v>
      </c>
      <c r="BM445" s="93" t="s">
        <v>102</v>
      </c>
      <c r="BN445" s="93" t="s">
        <v>102</v>
      </c>
      <c r="BO445" s="93" t="s">
        <v>102</v>
      </c>
      <c r="BP445" s="96" t="s">
        <v>102</v>
      </c>
      <c r="BQ445" s="90">
        <v>0</v>
      </c>
      <c r="BR445" s="93" t="s">
        <v>102</v>
      </c>
      <c r="BS445" s="93" t="s">
        <v>102</v>
      </c>
      <c r="BT445" s="93" t="s">
        <v>102</v>
      </c>
      <c r="BU445" s="93" t="s">
        <v>102</v>
      </c>
      <c r="BV445" s="97" t="s">
        <v>108</v>
      </c>
      <c r="BW445" s="93" t="s">
        <v>108</v>
      </c>
      <c r="BX445" s="95" t="s">
        <v>102</v>
      </c>
      <c r="BY445" s="93" t="s">
        <v>102</v>
      </c>
      <c r="BZ445" s="93" t="s">
        <v>102</v>
      </c>
      <c r="CA445" s="93" t="s">
        <v>102</v>
      </c>
      <c r="CB445" s="93" t="s">
        <v>102</v>
      </c>
      <c r="CC445" s="93" t="s">
        <v>102</v>
      </c>
      <c r="CD445" s="93" t="s">
        <v>102</v>
      </c>
      <c r="CE445" s="193" t="s">
        <v>102</v>
      </c>
      <c r="CF445" s="194" t="s">
        <v>436</v>
      </c>
      <c r="CG445" s="195" t="s">
        <v>6810</v>
      </c>
      <c r="CH445" s="101" t="s">
        <v>310</v>
      </c>
      <c r="CI445" s="102"/>
      <c r="CJ445" s="196" t="s">
        <v>6811</v>
      </c>
      <c r="CK445" s="104" t="s">
        <v>190</v>
      </c>
      <c r="CL445" s="105"/>
      <c r="CM445" s="83" t="s">
        <v>623</v>
      </c>
      <c r="CN445" s="106" t="s">
        <v>624</v>
      </c>
      <c r="CO445" s="197" t="s">
        <v>625</v>
      </c>
      <c r="CP445" s="107"/>
      <c r="CQ445" s="198" t="s">
        <v>474</v>
      </c>
      <c r="CR445" s="198" t="s">
        <v>474</v>
      </c>
      <c r="CS445" s="199"/>
      <c r="CT445" s="83" t="s">
        <v>109</v>
      </c>
      <c r="CU445" s="83" t="s">
        <v>109</v>
      </c>
      <c r="CV445" s="83">
        <v>66</v>
      </c>
      <c r="CW445" s="83" t="s">
        <v>139</v>
      </c>
      <c r="CX445" s="83">
        <v>66</v>
      </c>
      <c r="CY445" s="83" t="s">
        <v>108</v>
      </c>
      <c r="CZ445" s="83">
        <v>584549</v>
      </c>
      <c r="DA445" s="83" t="s">
        <v>581</v>
      </c>
      <c r="DB445" s="83" t="s">
        <v>152</v>
      </c>
      <c r="DC445" s="83" t="s">
        <v>500</v>
      </c>
      <c r="DD445" s="83">
        <v>7023</v>
      </c>
      <c r="DE445" s="83" t="s">
        <v>606</v>
      </c>
      <c r="DF445" s="83" t="s">
        <v>152</v>
      </c>
      <c r="DG445" s="83" t="s">
        <v>500</v>
      </c>
      <c r="DH445" s="83"/>
      <c r="DI445" s="85">
        <v>43646</v>
      </c>
      <c r="DJ445" s="83" t="s">
        <v>584</v>
      </c>
      <c r="DK445" s="83" t="s">
        <v>102</v>
      </c>
      <c r="DL445" s="83" t="s">
        <v>482</v>
      </c>
      <c r="DM445" s="83">
        <v>0</v>
      </c>
      <c r="DN445" s="83" t="s">
        <v>483</v>
      </c>
      <c r="DO445" s="83">
        <v>1</v>
      </c>
      <c r="DP445" s="83">
        <v>1</v>
      </c>
      <c r="DQ445" s="83"/>
      <c r="DR445" s="83" t="s">
        <v>108</v>
      </c>
      <c r="DS445" s="83" t="s">
        <v>497</v>
      </c>
      <c r="DU445" s="215" t="s">
        <v>269</v>
      </c>
      <c r="DV445" s="136">
        <v>1</v>
      </c>
      <c r="DW445" s="136">
        <v>3</v>
      </c>
      <c r="DX445" s="215" t="s">
        <v>269</v>
      </c>
      <c r="DY445" s="215" t="s">
        <v>269</v>
      </c>
      <c r="DZ445" s="215" t="s">
        <v>269</v>
      </c>
      <c r="EA445" s="215" t="s">
        <v>269</v>
      </c>
      <c r="EB445" s="215" t="s">
        <v>269</v>
      </c>
      <c r="EC445" s="215" t="s">
        <v>269</v>
      </c>
      <c r="ED445" s="215" t="s">
        <v>269</v>
      </c>
      <c r="EE445" s="215" t="s">
        <v>269</v>
      </c>
    </row>
    <row r="446" spans="1:135" ht="28.8" x14ac:dyDescent="0.55000000000000004">
      <c r="A446" s="83" t="s">
        <v>130</v>
      </c>
      <c r="B446" s="136">
        <v>558228</v>
      </c>
      <c r="C446" t="s">
        <v>1090</v>
      </c>
      <c r="D446" s="83" t="s">
        <v>228</v>
      </c>
      <c r="E446" s="138">
        <v>440240984519</v>
      </c>
      <c r="F446" s="83" t="s">
        <v>114</v>
      </c>
      <c r="G446" s="85">
        <v>43643</v>
      </c>
      <c r="H446" s="211" t="s">
        <v>98</v>
      </c>
      <c r="I446" s="84" t="s">
        <v>610</v>
      </c>
      <c r="J446" s="207" t="s">
        <v>627</v>
      </c>
      <c r="K446" s="208" t="s">
        <v>630</v>
      </c>
      <c r="L446" s="83" t="s">
        <v>108</v>
      </c>
      <c r="M446" s="184">
        <v>24526</v>
      </c>
      <c r="N446" s="184"/>
      <c r="O446" s="85" t="s">
        <v>102</v>
      </c>
      <c r="P446" s="185">
        <v>42491</v>
      </c>
      <c r="Q446" s="186" t="s">
        <v>203</v>
      </c>
      <c r="R446" s="186"/>
      <c r="S446" s="186"/>
      <c r="T446" s="187"/>
      <c r="U446" s="188" t="s">
        <v>296</v>
      </c>
      <c r="V446" s="188" t="s">
        <v>297</v>
      </c>
      <c r="W446" s="188" t="s">
        <v>297</v>
      </c>
      <c r="X446" s="189" t="s">
        <v>167</v>
      </c>
      <c r="Y446" s="190"/>
      <c r="Z446" s="83">
        <v>700</v>
      </c>
      <c r="AA446" s="83" t="s">
        <v>193</v>
      </c>
      <c r="AB446" s="83" t="s">
        <v>181</v>
      </c>
      <c r="AC446" s="83" t="s">
        <v>102</v>
      </c>
      <c r="AD446" s="83" t="s">
        <v>6812</v>
      </c>
      <c r="AE446" s="83" t="s">
        <v>102</v>
      </c>
      <c r="AF446" s="83" t="s">
        <v>102</v>
      </c>
      <c r="AG446" s="83" t="s">
        <v>119</v>
      </c>
      <c r="AH446" s="83" t="s">
        <v>6813</v>
      </c>
      <c r="AI446" s="83" t="s">
        <v>104</v>
      </c>
      <c r="AJ446" s="83" t="s">
        <v>105</v>
      </c>
      <c r="AK446" s="191" t="s">
        <v>6812</v>
      </c>
      <c r="AL446" s="191" t="s">
        <v>102</v>
      </c>
      <c r="AM446" s="191" t="s">
        <v>102</v>
      </c>
      <c r="AN446" s="191" t="s">
        <v>119</v>
      </c>
      <c r="AO446" s="191" t="s">
        <v>6813</v>
      </c>
      <c r="AP446" s="191" t="s">
        <v>104</v>
      </c>
      <c r="AQ446" s="191" t="s">
        <v>105</v>
      </c>
      <c r="AR446" s="191" t="s">
        <v>106</v>
      </c>
      <c r="AS446" s="191" t="s">
        <v>6812</v>
      </c>
      <c r="AT446" s="191" t="s">
        <v>485</v>
      </c>
      <c r="AU446" s="191" t="s">
        <v>6813</v>
      </c>
      <c r="AV446" s="191" t="s">
        <v>104</v>
      </c>
      <c r="AW446" s="191" t="s">
        <v>204</v>
      </c>
      <c r="AX446" s="191"/>
      <c r="AY446" s="192" t="s">
        <v>454</v>
      </c>
      <c r="AZ446" s="192" t="s">
        <v>416</v>
      </c>
      <c r="BA446" s="91" t="s">
        <v>108</v>
      </c>
      <c r="BB446" s="90">
        <v>0</v>
      </c>
      <c r="BC446" s="93" t="s">
        <v>102</v>
      </c>
      <c r="BD446" s="93" t="s">
        <v>102</v>
      </c>
      <c r="BE446" s="93" t="s">
        <v>102</v>
      </c>
      <c r="BF446" s="93" t="s">
        <v>102</v>
      </c>
      <c r="BG446" s="97" t="s">
        <v>108</v>
      </c>
      <c r="BH446" s="93" t="s">
        <v>108</v>
      </c>
      <c r="BI446" s="93" t="s">
        <v>102</v>
      </c>
      <c r="BJ446" s="93" t="s">
        <v>102</v>
      </c>
      <c r="BK446" s="93" t="s">
        <v>102</v>
      </c>
      <c r="BL446" s="93" t="s">
        <v>102</v>
      </c>
      <c r="BM446" s="93" t="s">
        <v>102</v>
      </c>
      <c r="BN446" s="93" t="s">
        <v>102</v>
      </c>
      <c r="BO446" s="93" t="s">
        <v>102</v>
      </c>
      <c r="BP446" s="96" t="s">
        <v>102</v>
      </c>
      <c r="BQ446" s="90">
        <v>0</v>
      </c>
      <c r="BR446" s="93" t="s">
        <v>102</v>
      </c>
      <c r="BS446" s="93" t="s">
        <v>102</v>
      </c>
      <c r="BT446" s="93" t="s">
        <v>102</v>
      </c>
      <c r="BU446" s="93" t="s">
        <v>102</v>
      </c>
      <c r="BV446" s="97" t="s">
        <v>108</v>
      </c>
      <c r="BW446" s="93" t="s">
        <v>108</v>
      </c>
      <c r="BX446" s="95" t="s">
        <v>102</v>
      </c>
      <c r="BY446" s="93" t="s">
        <v>102</v>
      </c>
      <c r="BZ446" s="93" t="s">
        <v>102</v>
      </c>
      <c r="CA446" s="93" t="s">
        <v>102</v>
      </c>
      <c r="CB446" s="93" t="s">
        <v>102</v>
      </c>
      <c r="CC446" s="93" t="s">
        <v>102</v>
      </c>
      <c r="CD446" s="93" t="s">
        <v>102</v>
      </c>
      <c r="CE446" s="193" t="s">
        <v>102</v>
      </c>
      <c r="CF446" s="194" t="s">
        <v>436</v>
      </c>
      <c r="CG446" s="195" t="s">
        <v>6814</v>
      </c>
      <c r="CH446" s="101" t="s">
        <v>563</v>
      </c>
      <c r="CI446" s="102"/>
      <c r="CJ446" s="196" t="s">
        <v>577</v>
      </c>
      <c r="CK446" s="104" t="s">
        <v>190</v>
      </c>
      <c r="CL446" s="105"/>
      <c r="CM446" s="83" t="s">
        <v>578</v>
      </c>
      <c r="CN446" s="106" t="s">
        <v>108</v>
      </c>
      <c r="CO446" s="197" t="s">
        <v>566</v>
      </c>
      <c r="CP446" s="107"/>
      <c r="CQ446" s="198" t="s">
        <v>107</v>
      </c>
      <c r="CR446" s="198" t="s">
        <v>107</v>
      </c>
      <c r="CS446" s="199"/>
      <c r="CT446" s="83" t="s">
        <v>109</v>
      </c>
      <c r="CU446" s="83" t="s">
        <v>109</v>
      </c>
      <c r="CV446" s="83">
        <v>15</v>
      </c>
      <c r="CW446" s="83" t="s">
        <v>270</v>
      </c>
      <c r="CX446" s="83">
        <v>15</v>
      </c>
      <c r="CY446" s="83" t="s">
        <v>108</v>
      </c>
      <c r="CZ446" s="83">
        <v>585868.5</v>
      </c>
      <c r="DA446" s="83" t="s">
        <v>6815</v>
      </c>
      <c r="DB446" s="83" t="s">
        <v>118</v>
      </c>
      <c r="DC446" s="83" t="s">
        <v>108</v>
      </c>
      <c r="DD446" s="83">
        <v>6359</v>
      </c>
      <c r="DE446" s="83" t="s">
        <v>173</v>
      </c>
      <c r="DF446" s="83" t="s">
        <v>118</v>
      </c>
      <c r="DG446" s="83" t="s">
        <v>500</v>
      </c>
      <c r="DH446" s="83"/>
      <c r="DI446" s="85">
        <v>43646</v>
      </c>
      <c r="DJ446" s="83" t="s">
        <v>584</v>
      </c>
      <c r="DK446" s="83" t="s">
        <v>102</v>
      </c>
      <c r="DL446" s="83" t="s">
        <v>482</v>
      </c>
      <c r="DM446" s="83">
        <v>0</v>
      </c>
      <c r="DN446" s="83" t="s">
        <v>483</v>
      </c>
      <c r="DO446" s="83">
        <v>1</v>
      </c>
      <c r="DP446" s="83">
        <v>2</v>
      </c>
      <c r="DQ446" s="83"/>
      <c r="DR446" s="83" t="s">
        <v>108</v>
      </c>
      <c r="DS446" s="83" t="s">
        <v>497</v>
      </c>
      <c r="DU446" s="215" t="s">
        <v>269</v>
      </c>
      <c r="DV446" s="136">
        <v>1</v>
      </c>
      <c r="DW446" s="136">
        <v>3</v>
      </c>
      <c r="DX446" s="215" t="s">
        <v>269</v>
      </c>
      <c r="DY446" s="215" t="s">
        <v>269</v>
      </c>
      <c r="DZ446" s="215" t="s">
        <v>269</v>
      </c>
      <c r="EA446" s="215" t="s">
        <v>269</v>
      </c>
      <c r="EB446" s="215" t="s">
        <v>269</v>
      </c>
      <c r="EC446" s="215" t="s">
        <v>269</v>
      </c>
      <c r="ED446" s="215" t="s">
        <v>269</v>
      </c>
      <c r="EE446" s="215" t="s">
        <v>269</v>
      </c>
    </row>
    <row r="447" spans="1:135" ht="57.6" x14ac:dyDescent="0.55000000000000004">
      <c r="A447" s="83" t="s">
        <v>130</v>
      </c>
      <c r="B447" s="136">
        <v>529437</v>
      </c>
      <c r="C447" t="s">
        <v>1091</v>
      </c>
      <c r="D447" s="83" t="s">
        <v>228</v>
      </c>
      <c r="E447" s="138">
        <v>693251575848</v>
      </c>
      <c r="F447" s="83" t="s">
        <v>143</v>
      </c>
      <c r="G447" s="85">
        <v>43620</v>
      </c>
      <c r="H447" s="83" t="s">
        <v>98</v>
      </c>
      <c r="I447" s="84" t="s">
        <v>612</v>
      </c>
      <c r="J447" s="207" t="s">
        <v>628</v>
      </c>
      <c r="K447" s="208" t="s">
        <v>633</v>
      </c>
      <c r="L447" s="83" t="s">
        <v>108</v>
      </c>
      <c r="M447" s="184" t="s">
        <v>102</v>
      </c>
      <c r="N447" s="184" t="s">
        <v>556</v>
      </c>
      <c r="O447" s="85" t="s">
        <v>102</v>
      </c>
      <c r="P447" s="185">
        <v>42491</v>
      </c>
      <c r="Q447" s="186" t="s">
        <v>202</v>
      </c>
      <c r="R447" s="186" t="s">
        <v>613</v>
      </c>
      <c r="S447" s="186"/>
      <c r="T447" s="187"/>
      <c r="U447" s="188" t="s">
        <v>295</v>
      </c>
      <c r="V447" s="188" t="s">
        <v>205</v>
      </c>
      <c r="W447" s="188" t="s">
        <v>295</v>
      </c>
      <c r="X447" s="189" t="s">
        <v>107</v>
      </c>
      <c r="Y447" s="190" t="s">
        <v>614</v>
      </c>
      <c r="Z447" s="83">
        <v>700</v>
      </c>
      <c r="AA447" s="83" t="s">
        <v>193</v>
      </c>
      <c r="AB447" s="83" t="s">
        <v>181</v>
      </c>
      <c r="AC447" s="83" t="s">
        <v>102</v>
      </c>
      <c r="AD447" s="83" t="s">
        <v>6816</v>
      </c>
      <c r="AE447" s="83" t="s">
        <v>6817</v>
      </c>
      <c r="AF447" s="83" t="s">
        <v>102</v>
      </c>
      <c r="AG447" s="83" t="s">
        <v>175</v>
      </c>
      <c r="AH447" s="83" t="s">
        <v>6818</v>
      </c>
      <c r="AI447" s="83" t="s">
        <v>104</v>
      </c>
      <c r="AJ447" s="83" t="s">
        <v>105</v>
      </c>
      <c r="AK447" s="191" t="s">
        <v>6816</v>
      </c>
      <c r="AL447" s="191" t="s">
        <v>6817</v>
      </c>
      <c r="AM447" s="191" t="s">
        <v>102</v>
      </c>
      <c r="AN447" s="191" t="s">
        <v>175</v>
      </c>
      <c r="AO447" s="191" t="s">
        <v>6818</v>
      </c>
      <c r="AP447" s="191" t="s">
        <v>104</v>
      </c>
      <c r="AQ447" s="191" t="s">
        <v>105</v>
      </c>
      <c r="AR447" s="191" t="s">
        <v>106</v>
      </c>
      <c r="AS447" s="191"/>
      <c r="AT447" s="191"/>
      <c r="AU447" s="191"/>
      <c r="AV447" s="191"/>
      <c r="AW447" s="191"/>
      <c r="AX447" s="191" t="s">
        <v>575</v>
      </c>
      <c r="AY447" s="192" t="s">
        <v>454</v>
      </c>
      <c r="AZ447" s="192" t="s">
        <v>108</v>
      </c>
      <c r="BA447" s="91" t="s">
        <v>108</v>
      </c>
      <c r="BB447" s="90">
        <v>0</v>
      </c>
      <c r="BC447" s="93" t="s">
        <v>102</v>
      </c>
      <c r="BD447" s="93" t="s">
        <v>102</v>
      </c>
      <c r="BE447" s="93" t="s">
        <v>102</v>
      </c>
      <c r="BF447" s="93" t="s">
        <v>102</v>
      </c>
      <c r="BG447" s="97" t="s">
        <v>108</v>
      </c>
      <c r="BH447" s="93" t="s">
        <v>108</v>
      </c>
      <c r="BI447" s="93" t="s">
        <v>102</v>
      </c>
      <c r="BJ447" s="93" t="s">
        <v>102</v>
      </c>
      <c r="BK447" s="93" t="s">
        <v>102</v>
      </c>
      <c r="BL447" s="93" t="s">
        <v>102</v>
      </c>
      <c r="BM447" s="93" t="s">
        <v>102</v>
      </c>
      <c r="BN447" s="93" t="s">
        <v>102</v>
      </c>
      <c r="BO447" s="93" t="s">
        <v>102</v>
      </c>
      <c r="BP447" s="96" t="s">
        <v>102</v>
      </c>
      <c r="BQ447" s="90">
        <v>0</v>
      </c>
      <c r="BR447" s="93" t="s">
        <v>102</v>
      </c>
      <c r="BS447" s="93" t="s">
        <v>102</v>
      </c>
      <c r="BT447" s="93" t="s">
        <v>102</v>
      </c>
      <c r="BU447" s="93" t="s">
        <v>102</v>
      </c>
      <c r="BV447" s="97" t="s">
        <v>108</v>
      </c>
      <c r="BW447" s="93" t="s">
        <v>108</v>
      </c>
      <c r="BX447" s="95" t="s">
        <v>102</v>
      </c>
      <c r="BY447" s="93" t="s">
        <v>102</v>
      </c>
      <c r="BZ447" s="93" t="s">
        <v>102</v>
      </c>
      <c r="CA447" s="93" t="s">
        <v>102</v>
      </c>
      <c r="CB447" s="93" t="s">
        <v>102</v>
      </c>
      <c r="CC447" s="93" t="s">
        <v>102</v>
      </c>
      <c r="CD447" s="93" t="s">
        <v>102</v>
      </c>
      <c r="CE447" s="193" t="s">
        <v>102</v>
      </c>
      <c r="CF447" s="194" t="s">
        <v>508</v>
      </c>
      <c r="CG447" s="195" t="s">
        <v>102</v>
      </c>
      <c r="CH447" s="101" t="e">
        <v>#N/A</v>
      </c>
      <c r="CI447" s="102" t="s">
        <v>580</v>
      </c>
      <c r="CJ447" s="196" t="s">
        <v>108</v>
      </c>
      <c r="CK447" s="104" t="s">
        <v>109</v>
      </c>
      <c r="CL447" s="105" t="s">
        <v>579</v>
      </c>
      <c r="CM447" s="83" t="s">
        <v>108</v>
      </c>
      <c r="CN447" s="106" t="s">
        <v>108</v>
      </c>
      <c r="CO447" s="197" t="s">
        <v>108</v>
      </c>
      <c r="CP447" s="107"/>
      <c r="CQ447" s="198" t="s">
        <v>474</v>
      </c>
      <c r="CR447" s="198" t="s">
        <v>474</v>
      </c>
      <c r="CS447" s="199" t="s">
        <v>616</v>
      </c>
      <c r="CT447" s="83" t="s">
        <v>109</v>
      </c>
      <c r="CU447" s="83" t="s">
        <v>109</v>
      </c>
      <c r="CV447" s="83">
        <v>47</v>
      </c>
      <c r="CW447" s="83" t="s">
        <v>112</v>
      </c>
      <c r="CX447" s="83">
        <v>47</v>
      </c>
      <c r="CY447" s="83" t="s">
        <v>6819</v>
      </c>
      <c r="CZ447" s="83">
        <v>587188</v>
      </c>
      <c r="DA447" s="83" t="s">
        <v>138</v>
      </c>
      <c r="DB447" s="83" t="s">
        <v>124</v>
      </c>
      <c r="DC447" s="83" t="s">
        <v>501</v>
      </c>
      <c r="DD447" s="83">
        <v>7551</v>
      </c>
      <c r="DE447" s="83" t="s">
        <v>582</v>
      </c>
      <c r="DF447" s="83" t="s">
        <v>145</v>
      </c>
      <c r="DG447" s="83" t="s">
        <v>501</v>
      </c>
      <c r="DH447" s="83" t="s">
        <v>582</v>
      </c>
      <c r="DI447" s="85">
        <v>43646</v>
      </c>
      <c r="DJ447" s="83" t="s">
        <v>584</v>
      </c>
      <c r="DK447" s="83" t="s">
        <v>102</v>
      </c>
      <c r="DL447" s="83" t="s">
        <v>482</v>
      </c>
      <c r="DM447" s="83">
        <v>0</v>
      </c>
      <c r="DN447" s="83" t="s">
        <v>238</v>
      </c>
      <c r="DO447" s="83">
        <v>1</v>
      </c>
      <c r="DP447" s="83">
        <v>6</v>
      </c>
      <c r="DQ447" s="83"/>
      <c r="DR447" s="83" t="s">
        <v>108</v>
      </c>
      <c r="DS447" s="83" t="s">
        <v>497</v>
      </c>
      <c r="DU447" s="215" t="s">
        <v>269</v>
      </c>
      <c r="DV447" s="136">
        <v>1</v>
      </c>
      <c r="DW447" s="136">
        <v>3</v>
      </c>
      <c r="DX447" s="215" t="s">
        <v>269</v>
      </c>
      <c r="DY447" s="215" t="s">
        <v>269</v>
      </c>
      <c r="DZ447" s="215" t="s">
        <v>269</v>
      </c>
      <c r="EA447" s="215" t="s">
        <v>269</v>
      </c>
      <c r="EB447" s="215" t="s">
        <v>269</v>
      </c>
      <c r="EC447" s="215" t="s">
        <v>269</v>
      </c>
      <c r="ED447" s="215" t="s">
        <v>269</v>
      </c>
      <c r="EE447" s="215" t="s">
        <v>269</v>
      </c>
    </row>
    <row r="448" spans="1:135" ht="28.8" x14ac:dyDescent="0.55000000000000004">
      <c r="A448" s="83" t="s">
        <v>130</v>
      </c>
      <c r="B448" s="136">
        <v>330615</v>
      </c>
      <c r="C448" t="s">
        <v>1092</v>
      </c>
      <c r="D448" s="83" t="s">
        <v>228</v>
      </c>
      <c r="E448" s="138">
        <v>619028250942</v>
      </c>
      <c r="F448" s="83" t="s">
        <v>114</v>
      </c>
      <c r="G448" s="85">
        <v>43634</v>
      </c>
      <c r="H448" s="83" t="s">
        <v>98</v>
      </c>
      <c r="I448" s="84" t="s">
        <v>618</v>
      </c>
      <c r="J448" s="207" t="s">
        <v>629</v>
      </c>
      <c r="K448" s="208" t="s">
        <v>634</v>
      </c>
      <c r="L448" s="83" t="s">
        <v>108</v>
      </c>
      <c r="M448" s="184">
        <v>27616</v>
      </c>
      <c r="N448" s="184"/>
      <c r="O448" s="85" t="s">
        <v>102</v>
      </c>
      <c r="P448" s="185">
        <v>43013</v>
      </c>
      <c r="Q448" s="186" t="s">
        <v>203</v>
      </c>
      <c r="R448" s="186"/>
      <c r="S448" s="186"/>
      <c r="T448" s="187"/>
      <c r="U448" s="188" t="s">
        <v>296</v>
      </c>
      <c r="V448" s="188" t="s">
        <v>205</v>
      </c>
      <c r="W448" s="189" t="s">
        <v>619</v>
      </c>
      <c r="X448" s="189" t="s">
        <v>107</v>
      </c>
      <c r="Y448" s="190" t="s">
        <v>614</v>
      </c>
      <c r="Z448" s="83">
        <v>700</v>
      </c>
      <c r="AA448" s="83" t="s">
        <v>193</v>
      </c>
      <c r="AB448" s="83" t="s">
        <v>181</v>
      </c>
      <c r="AC448" s="83" t="s">
        <v>102</v>
      </c>
      <c r="AD448" s="83" t="s">
        <v>6820</v>
      </c>
      <c r="AE448" s="83" t="s">
        <v>102</v>
      </c>
      <c r="AF448" s="83" t="s">
        <v>102</v>
      </c>
      <c r="AG448" s="83" t="s">
        <v>174</v>
      </c>
      <c r="AH448" s="83" t="s">
        <v>6809</v>
      </c>
      <c r="AI448" s="83" t="s">
        <v>104</v>
      </c>
      <c r="AJ448" s="83" t="s">
        <v>105</v>
      </c>
      <c r="AK448" s="191" t="s">
        <v>6820</v>
      </c>
      <c r="AL448" s="191" t="s">
        <v>102</v>
      </c>
      <c r="AM448" s="191" t="s">
        <v>102</v>
      </c>
      <c r="AN448" s="191" t="s">
        <v>174</v>
      </c>
      <c r="AO448" s="191" t="s">
        <v>6809</v>
      </c>
      <c r="AP448" s="191" t="s">
        <v>104</v>
      </c>
      <c r="AQ448" s="191" t="s">
        <v>105</v>
      </c>
      <c r="AR448" s="191" t="s">
        <v>106</v>
      </c>
      <c r="AS448" s="191" t="s">
        <v>6820</v>
      </c>
      <c r="AT448" s="191" t="s">
        <v>488</v>
      </c>
      <c r="AU448" s="191" t="s">
        <v>6821</v>
      </c>
      <c r="AV448" s="191" t="s">
        <v>104</v>
      </c>
      <c r="AW448" s="191" t="s">
        <v>204</v>
      </c>
      <c r="AX448" s="191"/>
      <c r="AY448" s="192" t="s">
        <v>454</v>
      </c>
      <c r="AZ448" s="192" t="s">
        <v>416</v>
      </c>
      <c r="BA448" s="91" t="s">
        <v>108</v>
      </c>
      <c r="BB448" s="90">
        <v>0</v>
      </c>
      <c r="BC448" s="93" t="s">
        <v>102</v>
      </c>
      <c r="BD448" s="93" t="s">
        <v>102</v>
      </c>
      <c r="BE448" s="93" t="s">
        <v>102</v>
      </c>
      <c r="BF448" s="93" t="s">
        <v>102</v>
      </c>
      <c r="BG448" s="97" t="s">
        <v>108</v>
      </c>
      <c r="BH448" s="93" t="s">
        <v>108</v>
      </c>
      <c r="BI448" s="93" t="s">
        <v>102</v>
      </c>
      <c r="BJ448" s="93" t="s">
        <v>102</v>
      </c>
      <c r="BK448" s="93" t="s">
        <v>102</v>
      </c>
      <c r="BL448" s="93" t="s">
        <v>102</v>
      </c>
      <c r="BM448" s="93" t="s">
        <v>102</v>
      </c>
      <c r="BN448" s="93" t="s">
        <v>102</v>
      </c>
      <c r="BO448" s="93" t="s">
        <v>102</v>
      </c>
      <c r="BP448" s="96" t="s">
        <v>102</v>
      </c>
      <c r="BQ448" s="90">
        <v>0</v>
      </c>
      <c r="BR448" s="93" t="s">
        <v>102</v>
      </c>
      <c r="BS448" s="93" t="s">
        <v>102</v>
      </c>
      <c r="BT448" s="93" t="s">
        <v>102</v>
      </c>
      <c r="BU448" s="93" t="s">
        <v>102</v>
      </c>
      <c r="BV448" s="97" t="s">
        <v>108</v>
      </c>
      <c r="BW448" s="93" t="s">
        <v>108</v>
      </c>
      <c r="BX448" s="95" t="s">
        <v>102</v>
      </c>
      <c r="BY448" s="93" t="s">
        <v>102</v>
      </c>
      <c r="BZ448" s="93" t="s">
        <v>102</v>
      </c>
      <c r="CA448" s="93" t="s">
        <v>102</v>
      </c>
      <c r="CB448" s="93" t="s">
        <v>102</v>
      </c>
      <c r="CC448" s="93" t="s">
        <v>102</v>
      </c>
      <c r="CD448" s="93" t="s">
        <v>102</v>
      </c>
      <c r="CE448" s="193" t="s">
        <v>102</v>
      </c>
      <c r="CF448" s="194" t="s">
        <v>436</v>
      </c>
      <c r="CG448" s="195" t="s">
        <v>6822</v>
      </c>
      <c r="CH448" s="101" t="s">
        <v>310</v>
      </c>
      <c r="CI448" s="102"/>
      <c r="CJ448" s="196" t="s">
        <v>6823</v>
      </c>
      <c r="CK448" s="104" t="s">
        <v>190</v>
      </c>
      <c r="CL448" s="105"/>
      <c r="CM448" s="83" t="s">
        <v>623</v>
      </c>
      <c r="CN448" s="106" t="s">
        <v>624</v>
      </c>
      <c r="CO448" s="197" t="s">
        <v>625</v>
      </c>
      <c r="CP448" s="107"/>
      <c r="CQ448" s="198" t="s">
        <v>474</v>
      </c>
      <c r="CR448" s="198" t="s">
        <v>474</v>
      </c>
      <c r="CS448" s="199"/>
      <c r="CT448" s="83" t="s">
        <v>109</v>
      </c>
      <c r="CU448" s="83" t="s">
        <v>109</v>
      </c>
      <c r="CV448" s="83">
        <v>0</v>
      </c>
      <c r="CW448" s="83" t="s">
        <v>139</v>
      </c>
      <c r="CX448" s="83">
        <v>0</v>
      </c>
      <c r="CY448" s="83" t="s">
        <v>108</v>
      </c>
      <c r="CZ448" s="83">
        <v>588507.5</v>
      </c>
      <c r="DA448" s="83" t="s">
        <v>581</v>
      </c>
      <c r="DB448" s="83" t="s">
        <v>152</v>
      </c>
      <c r="DC448" s="83" t="s">
        <v>500</v>
      </c>
      <c r="DD448" s="83">
        <v>6783</v>
      </c>
      <c r="DE448" s="83" t="s">
        <v>606</v>
      </c>
      <c r="DF448" s="83" t="s">
        <v>152</v>
      </c>
      <c r="DG448" s="83" t="s">
        <v>500</v>
      </c>
      <c r="DH448" s="83"/>
      <c r="DI448" s="85">
        <v>43646</v>
      </c>
      <c r="DJ448" s="83" t="s">
        <v>584</v>
      </c>
      <c r="DK448" s="83" t="s">
        <v>102</v>
      </c>
      <c r="DL448" s="83" t="s">
        <v>482</v>
      </c>
      <c r="DM448" s="83">
        <v>0</v>
      </c>
      <c r="DN448" s="83" t="s">
        <v>483</v>
      </c>
      <c r="DO448" s="83">
        <v>1</v>
      </c>
      <c r="DP448" s="83">
        <v>3</v>
      </c>
      <c r="DQ448" s="83"/>
      <c r="DR448" s="83" t="s">
        <v>108</v>
      </c>
      <c r="DS448" s="83" t="s">
        <v>497</v>
      </c>
      <c r="DU448" s="215" t="s">
        <v>269</v>
      </c>
      <c r="DV448" s="136">
        <v>1</v>
      </c>
      <c r="DW448" s="136">
        <v>3</v>
      </c>
      <c r="DX448" s="215" t="s">
        <v>269</v>
      </c>
      <c r="DY448" s="215" t="s">
        <v>269</v>
      </c>
      <c r="DZ448" s="215" t="s">
        <v>269</v>
      </c>
      <c r="EA448" s="215" t="s">
        <v>269</v>
      </c>
      <c r="EB448" s="215" t="s">
        <v>269</v>
      </c>
      <c r="EC448" s="215" t="s">
        <v>269</v>
      </c>
      <c r="ED448" s="215" t="s">
        <v>269</v>
      </c>
      <c r="EE448" s="215" t="s">
        <v>269</v>
      </c>
    </row>
    <row r="449" spans="1:135" ht="28.8" x14ac:dyDescent="0.55000000000000004">
      <c r="A449" s="83" t="s">
        <v>130</v>
      </c>
      <c r="B449" s="136">
        <v>225813</v>
      </c>
      <c r="C449" t="s">
        <v>1093</v>
      </c>
      <c r="D449" s="83" t="s">
        <v>228</v>
      </c>
      <c r="E449" s="138">
        <v>266666161554</v>
      </c>
      <c r="F449" s="83" t="s">
        <v>114</v>
      </c>
      <c r="G449" s="85">
        <v>43643</v>
      </c>
      <c r="H449" s="211" t="s">
        <v>98</v>
      </c>
      <c r="I449" s="84" t="s">
        <v>610</v>
      </c>
      <c r="J449" s="207" t="s">
        <v>627</v>
      </c>
      <c r="K449" s="208" t="s">
        <v>630</v>
      </c>
      <c r="L449" s="83" t="s">
        <v>108</v>
      </c>
      <c r="M449" s="184">
        <v>24527</v>
      </c>
      <c r="N449" s="184"/>
      <c r="O449" s="85" t="s">
        <v>102</v>
      </c>
      <c r="P449" s="185">
        <v>42491</v>
      </c>
      <c r="Q449" s="186" t="s">
        <v>203</v>
      </c>
      <c r="R449" s="186"/>
      <c r="S449" s="186"/>
      <c r="T449" s="187"/>
      <c r="U449" s="188" t="s">
        <v>296</v>
      </c>
      <c r="V449" s="188" t="s">
        <v>297</v>
      </c>
      <c r="W449" s="188" t="s">
        <v>297</v>
      </c>
      <c r="X449" s="189" t="s">
        <v>167</v>
      </c>
      <c r="Y449" s="190"/>
      <c r="Z449" s="83">
        <v>700</v>
      </c>
      <c r="AA449" s="83" t="s">
        <v>193</v>
      </c>
      <c r="AB449" s="83" t="s">
        <v>181</v>
      </c>
      <c r="AC449" s="83" t="s">
        <v>102</v>
      </c>
      <c r="AD449" s="83" t="s">
        <v>6824</v>
      </c>
      <c r="AE449" s="83" t="s">
        <v>102</v>
      </c>
      <c r="AF449" s="83" t="s">
        <v>102</v>
      </c>
      <c r="AG449" s="83" t="s">
        <v>119</v>
      </c>
      <c r="AH449" s="83" t="s">
        <v>6825</v>
      </c>
      <c r="AI449" s="83" t="s">
        <v>104</v>
      </c>
      <c r="AJ449" s="83" t="s">
        <v>105</v>
      </c>
      <c r="AK449" s="191" t="s">
        <v>6824</v>
      </c>
      <c r="AL449" s="191" t="s">
        <v>102</v>
      </c>
      <c r="AM449" s="191" t="s">
        <v>102</v>
      </c>
      <c r="AN449" s="191" t="s">
        <v>119</v>
      </c>
      <c r="AO449" s="191" t="s">
        <v>6825</v>
      </c>
      <c r="AP449" s="191" t="s">
        <v>104</v>
      </c>
      <c r="AQ449" s="191" t="s">
        <v>105</v>
      </c>
      <c r="AR449" s="191" t="s">
        <v>106</v>
      </c>
      <c r="AS449" s="191" t="s">
        <v>6824</v>
      </c>
      <c r="AT449" s="191" t="s">
        <v>485</v>
      </c>
      <c r="AU449" s="191" t="s">
        <v>6825</v>
      </c>
      <c r="AV449" s="191" t="s">
        <v>104</v>
      </c>
      <c r="AW449" s="191" t="s">
        <v>204</v>
      </c>
      <c r="AX449" s="191"/>
      <c r="AY449" s="192" t="s">
        <v>454</v>
      </c>
      <c r="AZ449" s="192" t="s">
        <v>416</v>
      </c>
      <c r="BA449" s="91" t="s">
        <v>108</v>
      </c>
      <c r="BB449" s="90">
        <v>0</v>
      </c>
      <c r="BC449" s="93" t="s">
        <v>102</v>
      </c>
      <c r="BD449" s="93" t="s">
        <v>102</v>
      </c>
      <c r="BE449" s="93" t="s">
        <v>102</v>
      </c>
      <c r="BF449" s="93" t="s">
        <v>102</v>
      </c>
      <c r="BG449" s="97" t="s">
        <v>108</v>
      </c>
      <c r="BH449" s="93" t="s">
        <v>108</v>
      </c>
      <c r="BI449" s="93" t="s">
        <v>102</v>
      </c>
      <c r="BJ449" s="93" t="s">
        <v>102</v>
      </c>
      <c r="BK449" s="93" t="s">
        <v>102</v>
      </c>
      <c r="BL449" s="93" t="s">
        <v>102</v>
      </c>
      <c r="BM449" s="93" t="s">
        <v>102</v>
      </c>
      <c r="BN449" s="93" t="s">
        <v>102</v>
      </c>
      <c r="BO449" s="93" t="s">
        <v>102</v>
      </c>
      <c r="BP449" s="96" t="s">
        <v>102</v>
      </c>
      <c r="BQ449" s="90">
        <v>0</v>
      </c>
      <c r="BR449" s="93" t="s">
        <v>102</v>
      </c>
      <c r="BS449" s="93" t="s">
        <v>102</v>
      </c>
      <c r="BT449" s="93" t="s">
        <v>102</v>
      </c>
      <c r="BU449" s="93" t="s">
        <v>102</v>
      </c>
      <c r="BV449" s="97" t="s">
        <v>108</v>
      </c>
      <c r="BW449" s="93" t="s">
        <v>108</v>
      </c>
      <c r="BX449" s="95" t="s">
        <v>102</v>
      </c>
      <c r="BY449" s="93" t="s">
        <v>102</v>
      </c>
      <c r="BZ449" s="93" t="s">
        <v>102</v>
      </c>
      <c r="CA449" s="93" t="s">
        <v>102</v>
      </c>
      <c r="CB449" s="93" t="s">
        <v>102</v>
      </c>
      <c r="CC449" s="93" t="s">
        <v>102</v>
      </c>
      <c r="CD449" s="93" t="s">
        <v>102</v>
      </c>
      <c r="CE449" s="193" t="s">
        <v>102</v>
      </c>
      <c r="CF449" s="194" t="s">
        <v>436</v>
      </c>
      <c r="CG449" s="195" t="s">
        <v>6826</v>
      </c>
      <c r="CH449" s="101" t="s">
        <v>563</v>
      </c>
      <c r="CI449" s="102"/>
      <c r="CJ449" s="196" t="s">
        <v>577</v>
      </c>
      <c r="CK449" s="104" t="s">
        <v>190</v>
      </c>
      <c r="CL449" s="105"/>
      <c r="CM449" s="83" t="s">
        <v>578</v>
      </c>
      <c r="CN449" s="106" t="s">
        <v>108</v>
      </c>
      <c r="CO449" s="197" t="s">
        <v>566</v>
      </c>
      <c r="CP449" s="107"/>
      <c r="CQ449" s="198" t="s">
        <v>107</v>
      </c>
      <c r="CR449" s="198" t="s">
        <v>107</v>
      </c>
      <c r="CS449" s="199"/>
      <c r="CT449" s="83" t="s">
        <v>109</v>
      </c>
      <c r="CU449" s="83" t="s">
        <v>109</v>
      </c>
      <c r="CV449" s="83">
        <v>26</v>
      </c>
      <c r="CW449" s="83" t="s">
        <v>270</v>
      </c>
      <c r="CX449" s="83">
        <v>26</v>
      </c>
      <c r="CY449" s="83" t="s">
        <v>108</v>
      </c>
      <c r="CZ449" s="83">
        <v>589827</v>
      </c>
      <c r="DA449" s="83" t="s">
        <v>6827</v>
      </c>
      <c r="DB449" s="83" t="s">
        <v>118</v>
      </c>
      <c r="DC449" s="83" t="s">
        <v>108</v>
      </c>
      <c r="DD449" s="83">
        <v>2197</v>
      </c>
      <c r="DE449" s="83" t="s">
        <v>173</v>
      </c>
      <c r="DF449" s="83" t="s">
        <v>118</v>
      </c>
      <c r="DG449" s="83" t="s">
        <v>500</v>
      </c>
      <c r="DH449" s="83"/>
      <c r="DI449" s="85">
        <v>43646</v>
      </c>
      <c r="DJ449" s="83" t="s">
        <v>584</v>
      </c>
      <c r="DK449" s="83" t="s">
        <v>102</v>
      </c>
      <c r="DL449" s="83" t="s">
        <v>482</v>
      </c>
      <c r="DM449" s="83">
        <v>0</v>
      </c>
      <c r="DN449" s="83" t="s">
        <v>483</v>
      </c>
      <c r="DO449" s="83">
        <v>1</v>
      </c>
      <c r="DP449" s="83">
        <v>5</v>
      </c>
      <c r="DQ449" s="83"/>
      <c r="DR449" s="83" t="s">
        <v>108</v>
      </c>
      <c r="DS449" s="83" t="s">
        <v>497</v>
      </c>
      <c r="DU449" s="215" t="s">
        <v>269</v>
      </c>
      <c r="DV449" s="136">
        <v>1</v>
      </c>
      <c r="DW449" s="136">
        <v>3</v>
      </c>
      <c r="DX449" s="215" t="s">
        <v>269</v>
      </c>
      <c r="DY449" s="215" t="s">
        <v>269</v>
      </c>
      <c r="DZ449" s="215" t="s">
        <v>269</v>
      </c>
      <c r="EA449" s="215" t="s">
        <v>269</v>
      </c>
      <c r="EB449" s="215" t="s">
        <v>269</v>
      </c>
      <c r="EC449" s="215" t="s">
        <v>269</v>
      </c>
      <c r="ED449" s="215" t="s">
        <v>269</v>
      </c>
      <c r="EE449" s="215" t="s">
        <v>269</v>
      </c>
    </row>
    <row r="450" spans="1:135" ht="57.6" x14ac:dyDescent="0.55000000000000004">
      <c r="A450" s="83" t="s">
        <v>130</v>
      </c>
      <c r="B450" s="136">
        <v>963626</v>
      </c>
      <c r="C450" t="s">
        <v>1094</v>
      </c>
      <c r="D450" s="83" t="s">
        <v>228</v>
      </c>
      <c r="E450" s="138">
        <v>871406564628</v>
      </c>
      <c r="F450" s="83" t="s">
        <v>143</v>
      </c>
      <c r="G450" s="85">
        <v>43620</v>
      </c>
      <c r="H450" s="83" t="s">
        <v>98</v>
      </c>
      <c r="I450" s="84" t="s">
        <v>612</v>
      </c>
      <c r="J450" s="207" t="s">
        <v>628</v>
      </c>
      <c r="K450" s="208" t="s">
        <v>633</v>
      </c>
      <c r="L450" s="83" t="s">
        <v>108</v>
      </c>
      <c r="M450" s="184" t="s">
        <v>102</v>
      </c>
      <c r="N450" s="184" t="s">
        <v>556</v>
      </c>
      <c r="O450" s="85" t="s">
        <v>102</v>
      </c>
      <c r="P450" s="185">
        <v>42491</v>
      </c>
      <c r="Q450" s="186" t="s">
        <v>202</v>
      </c>
      <c r="R450" s="186" t="s">
        <v>613</v>
      </c>
      <c r="S450" s="186"/>
      <c r="T450" s="187"/>
      <c r="U450" s="188" t="s">
        <v>295</v>
      </c>
      <c r="V450" s="188" t="s">
        <v>205</v>
      </c>
      <c r="W450" s="188" t="s">
        <v>295</v>
      </c>
      <c r="X450" s="189" t="s">
        <v>107</v>
      </c>
      <c r="Y450" s="190" t="s">
        <v>614</v>
      </c>
      <c r="Z450" s="83">
        <v>700</v>
      </c>
      <c r="AA450" s="83" t="s">
        <v>193</v>
      </c>
      <c r="AB450" s="83" t="s">
        <v>181</v>
      </c>
      <c r="AC450" s="83" t="s">
        <v>102</v>
      </c>
      <c r="AD450" s="83" t="s">
        <v>6828</v>
      </c>
      <c r="AE450" s="83" t="s">
        <v>6829</v>
      </c>
      <c r="AF450" s="83" t="s">
        <v>102</v>
      </c>
      <c r="AG450" s="83" t="s">
        <v>175</v>
      </c>
      <c r="AH450" s="83" t="s">
        <v>6830</v>
      </c>
      <c r="AI450" s="83" t="s">
        <v>104</v>
      </c>
      <c r="AJ450" s="83" t="s">
        <v>105</v>
      </c>
      <c r="AK450" s="191" t="s">
        <v>6828</v>
      </c>
      <c r="AL450" s="191" t="s">
        <v>6829</v>
      </c>
      <c r="AM450" s="191" t="s">
        <v>102</v>
      </c>
      <c r="AN450" s="191" t="s">
        <v>175</v>
      </c>
      <c r="AO450" s="191" t="s">
        <v>6830</v>
      </c>
      <c r="AP450" s="191" t="s">
        <v>104</v>
      </c>
      <c r="AQ450" s="191" t="s">
        <v>105</v>
      </c>
      <c r="AR450" s="191" t="s">
        <v>106</v>
      </c>
      <c r="AS450" s="191"/>
      <c r="AT450" s="191"/>
      <c r="AU450" s="191"/>
      <c r="AV450" s="191"/>
      <c r="AW450" s="191"/>
      <c r="AX450" s="191" t="s">
        <v>575</v>
      </c>
      <c r="AY450" s="192" t="s">
        <v>454</v>
      </c>
      <c r="AZ450" s="192" t="s">
        <v>108</v>
      </c>
      <c r="BA450" s="91" t="s">
        <v>108</v>
      </c>
      <c r="BB450" s="90">
        <v>0</v>
      </c>
      <c r="BC450" s="93" t="s">
        <v>102</v>
      </c>
      <c r="BD450" s="93" t="s">
        <v>102</v>
      </c>
      <c r="BE450" s="93" t="s">
        <v>102</v>
      </c>
      <c r="BF450" s="93" t="s">
        <v>102</v>
      </c>
      <c r="BG450" s="97" t="s">
        <v>108</v>
      </c>
      <c r="BH450" s="93" t="s">
        <v>108</v>
      </c>
      <c r="BI450" s="93" t="s">
        <v>102</v>
      </c>
      <c r="BJ450" s="93" t="s">
        <v>102</v>
      </c>
      <c r="BK450" s="93" t="s">
        <v>102</v>
      </c>
      <c r="BL450" s="93" t="s">
        <v>102</v>
      </c>
      <c r="BM450" s="93" t="s">
        <v>102</v>
      </c>
      <c r="BN450" s="93" t="s">
        <v>102</v>
      </c>
      <c r="BO450" s="93" t="s">
        <v>102</v>
      </c>
      <c r="BP450" s="96" t="s">
        <v>102</v>
      </c>
      <c r="BQ450" s="90">
        <v>0</v>
      </c>
      <c r="BR450" s="93" t="s">
        <v>102</v>
      </c>
      <c r="BS450" s="93" t="s">
        <v>102</v>
      </c>
      <c r="BT450" s="93" t="s">
        <v>102</v>
      </c>
      <c r="BU450" s="93" t="s">
        <v>102</v>
      </c>
      <c r="BV450" s="97" t="s">
        <v>108</v>
      </c>
      <c r="BW450" s="93" t="s">
        <v>108</v>
      </c>
      <c r="BX450" s="95" t="s">
        <v>102</v>
      </c>
      <c r="BY450" s="93" t="s">
        <v>102</v>
      </c>
      <c r="BZ450" s="93" t="s">
        <v>102</v>
      </c>
      <c r="CA450" s="93" t="s">
        <v>102</v>
      </c>
      <c r="CB450" s="93" t="s">
        <v>102</v>
      </c>
      <c r="CC450" s="93" t="s">
        <v>102</v>
      </c>
      <c r="CD450" s="93" t="s">
        <v>102</v>
      </c>
      <c r="CE450" s="193" t="s">
        <v>102</v>
      </c>
      <c r="CF450" s="194" t="s">
        <v>508</v>
      </c>
      <c r="CG450" s="195" t="s">
        <v>102</v>
      </c>
      <c r="CH450" s="101" t="e">
        <v>#N/A</v>
      </c>
      <c r="CI450" s="102" t="s">
        <v>580</v>
      </c>
      <c r="CJ450" s="196" t="s">
        <v>108</v>
      </c>
      <c r="CK450" s="104" t="s">
        <v>109</v>
      </c>
      <c r="CL450" s="105" t="s">
        <v>579</v>
      </c>
      <c r="CM450" s="83" t="s">
        <v>108</v>
      </c>
      <c r="CN450" s="106" t="s">
        <v>108</v>
      </c>
      <c r="CO450" s="197" t="s">
        <v>108</v>
      </c>
      <c r="CP450" s="107"/>
      <c r="CQ450" s="198" t="s">
        <v>474</v>
      </c>
      <c r="CR450" s="198" t="s">
        <v>474</v>
      </c>
      <c r="CS450" s="199" t="s">
        <v>616</v>
      </c>
      <c r="CT450" s="83" t="s">
        <v>109</v>
      </c>
      <c r="CU450" s="83" t="s">
        <v>109</v>
      </c>
      <c r="CV450" s="83">
        <v>3</v>
      </c>
      <c r="CW450" s="83" t="s">
        <v>112</v>
      </c>
      <c r="CX450" s="83">
        <v>3</v>
      </c>
      <c r="CY450" s="83" t="s">
        <v>6831</v>
      </c>
      <c r="CZ450" s="83">
        <v>591146.5</v>
      </c>
      <c r="DA450" s="83" t="s">
        <v>138</v>
      </c>
      <c r="DB450" s="83" t="s">
        <v>124</v>
      </c>
      <c r="DC450" s="83" t="s">
        <v>501</v>
      </c>
      <c r="DD450" s="83">
        <v>9440</v>
      </c>
      <c r="DE450" s="83" t="s">
        <v>582</v>
      </c>
      <c r="DF450" s="83" t="s">
        <v>145</v>
      </c>
      <c r="DG450" s="83" t="s">
        <v>501</v>
      </c>
      <c r="DH450" s="83" t="s">
        <v>582</v>
      </c>
      <c r="DI450" s="85">
        <v>43646</v>
      </c>
      <c r="DJ450" s="83" t="s">
        <v>584</v>
      </c>
      <c r="DK450" s="83" t="s">
        <v>102</v>
      </c>
      <c r="DL450" s="83" t="s">
        <v>482</v>
      </c>
      <c r="DM450" s="83">
        <v>0</v>
      </c>
      <c r="DN450" s="83" t="s">
        <v>238</v>
      </c>
      <c r="DO450" s="83">
        <v>1</v>
      </c>
      <c r="DP450" s="83">
        <v>2</v>
      </c>
      <c r="DQ450" s="83"/>
      <c r="DR450" s="83" t="s">
        <v>108</v>
      </c>
      <c r="DS450" s="83" t="s">
        <v>497</v>
      </c>
      <c r="DU450" s="215" t="s">
        <v>269</v>
      </c>
      <c r="DV450" s="136">
        <v>1</v>
      </c>
      <c r="DW450" s="136">
        <v>3</v>
      </c>
      <c r="DX450" s="215" t="s">
        <v>269</v>
      </c>
      <c r="DY450" s="215" t="s">
        <v>269</v>
      </c>
      <c r="DZ450" s="215" t="s">
        <v>269</v>
      </c>
      <c r="EA450" s="215" t="s">
        <v>269</v>
      </c>
      <c r="EB450" s="215" t="s">
        <v>269</v>
      </c>
      <c r="EC450" s="215" t="s">
        <v>269</v>
      </c>
      <c r="ED450" s="215" t="s">
        <v>269</v>
      </c>
      <c r="EE450" s="215" t="s">
        <v>269</v>
      </c>
    </row>
    <row r="451" spans="1:135" ht="28.8" x14ac:dyDescent="0.55000000000000004">
      <c r="A451" s="83" t="s">
        <v>130</v>
      </c>
      <c r="B451" s="136">
        <v>765908</v>
      </c>
      <c r="C451" t="s">
        <v>1095</v>
      </c>
      <c r="D451" s="83" t="s">
        <v>228</v>
      </c>
      <c r="E451" s="138">
        <v>250626730038</v>
      </c>
      <c r="F451" s="83" t="s">
        <v>114</v>
      </c>
      <c r="G451" s="85">
        <v>43634</v>
      </c>
      <c r="H451" s="83" t="s">
        <v>98</v>
      </c>
      <c r="I451" s="84" t="s">
        <v>618</v>
      </c>
      <c r="J451" s="207" t="s">
        <v>629</v>
      </c>
      <c r="K451" s="208" t="s">
        <v>634</v>
      </c>
      <c r="L451" s="83" t="s">
        <v>108</v>
      </c>
      <c r="M451" s="184">
        <v>27617</v>
      </c>
      <c r="N451" s="184"/>
      <c r="O451" s="85" t="s">
        <v>102</v>
      </c>
      <c r="P451" s="185">
        <v>43013</v>
      </c>
      <c r="Q451" s="186" t="s">
        <v>203</v>
      </c>
      <c r="R451" s="186"/>
      <c r="S451" s="186"/>
      <c r="T451" s="187"/>
      <c r="U451" s="188" t="s">
        <v>296</v>
      </c>
      <c r="V451" s="188" t="s">
        <v>205</v>
      </c>
      <c r="W451" s="189" t="s">
        <v>619</v>
      </c>
      <c r="X451" s="189" t="s">
        <v>107</v>
      </c>
      <c r="Y451" s="190" t="s">
        <v>614</v>
      </c>
      <c r="Z451" s="83">
        <v>700</v>
      </c>
      <c r="AA451" s="83" t="s">
        <v>193</v>
      </c>
      <c r="AB451" s="83" t="s">
        <v>181</v>
      </c>
      <c r="AC451" s="83" t="s">
        <v>102</v>
      </c>
      <c r="AD451" s="83" t="s">
        <v>6832</v>
      </c>
      <c r="AE451" s="83" t="s">
        <v>102</v>
      </c>
      <c r="AF451" s="83" t="s">
        <v>102</v>
      </c>
      <c r="AG451" s="83" t="s">
        <v>174</v>
      </c>
      <c r="AH451" s="83" t="s">
        <v>6821</v>
      </c>
      <c r="AI451" s="83" t="s">
        <v>104</v>
      </c>
      <c r="AJ451" s="83" t="s">
        <v>105</v>
      </c>
      <c r="AK451" s="191" t="s">
        <v>6832</v>
      </c>
      <c r="AL451" s="191" t="s">
        <v>102</v>
      </c>
      <c r="AM451" s="191" t="s">
        <v>102</v>
      </c>
      <c r="AN451" s="191" t="s">
        <v>174</v>
      </c>
      <c r="AO451" s="191" t="s">
        <v>6821</v>
      </c>
      <c r="AP451" s="191" t="s">
        <v>104</v>
      </c>
      <c r="AQ451" s="191" t="s">
        <v>105</v>
      </c>
      <c r="AR451" s="191" t="s">
        <v>106</v>
      </c>
      <c r="AS451" s="191" t="s">
        <v>6832</v>
      </c>
      <c r="AT451" s="191" t="s">
        <v>488</v>
      </c>
      <c r="AU451" s="191" t="s">
        <v>6833</v>
      </c>
      <c r="AV451" s="191" t="s">
        <v>104</v>
      </c>
      <c r="AW451" s="191" t="s">
        <v>204</v>
      </c>
      <c r="AX451" s="191"/>
      <c r="AY451" s="192" t="s">
        <v>454</v>
      </c>
      <c r="AZ451" s="192" t="s">
        <v>416</v>
      </c>
      <c r="BA451" s="91" t="s">
        <v>108</v>
      </c>
      <c r="BB451" s="90">
        <v>0</v>
      </c>
      <c r="BC451" s="93" t="s">
        <v>102</v>
      </c>
      <c r="BD451" s="93" t="s">
        <v>102</v>
      </c>
      <c r="BE451" s="93" t="s">
        <v>102</v>
      </c>
      <c r="BF451" s="93" t="s">
        <v>102</v>
      </c>
      <c r="BG451" s="97" t="s">
        <v>108</v>
      </c>
      <c r="BH451" s="93" t="s">
        <v>108</v>
      </c>
      <c r="BI451" s="93" t="s">
        <v>102</v>
      </c>
      <c r="BJ451" s="93" t="s">
        <v>102</v>
      </c>
      <c r="BK451" s="93" t="s">
        <v>102</v>
      </c>
      <c r="BL451" s="93" t="s">
        <v>102</v>
      </c>
      <c r="BM451" s="93" t="s">
        <v>102</v>
      </c>
      <c r="BN451" s="93" t="s">
        <v>102</v>
      </c>
      <c r="BO451" s="93" t="s">
        <v>102</v>
      </c>
      <c r="BP451" s="96" t="s">
        <v>102</v>
      </c>
      <c r="BQ451" s="90">
        <v>0</v>
      </c>
      <c r="BR451" s="93" t="s">
        <v>102</v>
      </c>
      <c r="BS451" s="93" t="s">
        <v>102</v>
      </c>
      <c r="BT451" s="93" t="s">
        <v>102</v>
      </c>
      <c r="BU451" s="93" t="s">
        <v>102</v>
      </c>
      <c r="BV451" s="97" t="s">
        <v>108</v>
      </c>
      <c r="BW451" s="93" t="s">
        <v>108</v>
      </c>
      <c r="BX451" s="95" t="s">
        <v>102</v>
      </c>
      <c r="BY451" s="93" t="s">
        <v>102</v>
      </c>
      <c r="BZ451" s="93" t="s">
        <v>102</v>
      </c>
      <c r="CA451" s="93" t="s">
        <v>102</v>
      </c>
      <c r="CB451" s="93" t="s">
        <v>102</v>
      </c>
      <c r="CC451" s="93" t="s">
        <v>102</v>
      </c>
      <c r="CD451" s="93" t="s">
        <v>102</v>
      </c>
      <c r="CE451" s="193" t="s">
        <v>102</v>
      </c>
      <c r="CF451" s="194" t="s">
        <v>436</v>
      </c>
      <c r="CG451" s="195" t="s">
        <v>6834</v>
      </c>
      <c r="CH451" s="101" t="s">
        <v>310</v>
      </c>
      <c r="CI451" s="102"/>
      <c r="CJ451" s="196" t="s">
        <v>6835</v>
      </c>
      <c r="CK451" s="104" t="s">
        <v>190</v>
      </c>
      <c r="CL451" s="105"/>
      <c r="CM451" s="83" t="s">
        <v>623</v>
      </c>
      <c r="CN451" s="106" t="s">
        <v>624</v>
      </c>
      <c r="CO451" s="197" t="s">
        <v>625</v>
      </c>
      <c r="CP451" s="107"/>
      <c r="CQ451" s="198" t="s">
        <v>474</v>
      </c>
      <c r="CR451" s="198" t="s">
        <v>474</v>
      </c>
      <c r="CS451" s="199"/>
      <c r="CT451" s="83" t="s">
        <v>109</v>
      </c>
      <c r="CU451" s="83" t="s">
        <v>109</v>
      </c>
      <c r="CV451" s="83">
        <v>55</v>
      </c>
      <c r="CW451" s="83" t="s">
        <v>139</v>
      </c>
      <c r="CX451" s="83">
        <v>55</v>
      </c>
      <c r="CY451" s="83" t="s">
        <v>108</v>
      </c>
      <c r="CZ451" s="83">
        <v>592466</v>
      </c>
      <c r="DA451" s="83" t="s">
        <v>581</v>
      </c>
      <c r="DB451" s="83" t="s">
        <v>152</v>
      </c>
      <c r="DC451" s="83" t="s">
        <v>500</v>
      </c>
      <c r="DD451" s="83">
        <v>1785</v>
      </c>
      <c r="DE451" s="83" t="s">
        <v>606</v>
      </c>
      <c r="DF451" s="83" t="s">
        <v>152</v>
      </c>
      <c r="DG451" s="83" t="s">
        <v>500</v>
      </c>
      <c r="DH451" s="83"/>
      <c r="DI451" s="85">
        <v>43646</v>
      </c>
      <c r="DJ451" s="83" t="s">
        <v>584</v>
      </c>
      <c r="DK451" s="83" t="s">
        <v>102</v>
      </c>
      <c r="DL451" s="83" t="s">
        <v>482</v>
      </c>
      <c r="DM451" s="83">
        <v>0</v>
      </c>
      <c r="DN451" s="83" t="s">
        <v>483</v>
      </c>
      <c r="DO451" s="83">
        <v>1</v>
      </c>
      <c r="DP451" s="83">
        <v>1</v>
      </c>
      <c r="DQ451" s="83"/>
      <c r="DR451" s="83" t="s">
        <v>108</v>
      </c>
      <c r="DS451" s="83" t="s">
        <v>497</v>
      </c>
      <c r="DU451" s="215" t="s">
        <v>269</v>
      </c>
      <c r="DV451" s="136">
        <v>1</v>
      </c>
      <c r="DW451" s="136">
        <v>3</v>
      </c>
      <c r="DX451" s="215" t="s">
        <v>269</v>
      </c>
      <c r="DY451" s="215" t="s">
        <v>269</v>
      </c>
      <c r="DZ451" s="215" t="s">
        <v>269</v>
      </c>
      <c r="EA451" s="215" t="s">
        <v>269</v>
      </c>
      <c r="EB451" s="215" t="s">
        <v>269</v>
      </c>
      <c r="EC451" s="215" t="s">
        <v>269</v>
      </c>
      <c r="ED451" s="215" t="s">
        <v>269</v>
      </c>
      <c r="EE451" s="215" t="s">
        <v>269</v>
      </c>
    </row>
    <row r="452" spans="1:135" ht="28.8" x14ac:dyDescent="0.55000000000000004">
      <c r="A452" s="83" t="s">
        <v>130</v>
      </c>
      <c r="B452" s="136">
        <v>643607</v>
      </c>
      <c r="C452" t="s">
        <v>1096</v>
      </c>
      <c r="D452" s="83" t="s">
        <v>228</v>
      </c>
      <c r="E452" s="138">
        <v>587155642422</v>
      </c>
      <c r="F452" s="83" t="s">
        <v>114</v>
      </c>
      <c r="G452" s="85">
        <v>43643</v>
      </c>
      <c r="H452" s="211" t="s">
        <v>98</v>
      </c>
      <c r="I452" s="84" t="s">
        <v>610</v>
      </c>
      <c r="J452" s="207" t="s">
        <v>627</v>
      </c>
      <c r="K452" s="208" t="s">
        <v>630</v>
      </c>
      <c r="L452" s="83" t="s">
        <v>108</v>
      </c>
      <c r="M452" s="184">
        <v>24528</v>
      </c>
      <c r="N452" s="184"/>
      <c r="O452" s="85" t="s">
        <v>102</v>
      </c>
      <c r="P452" s="185">
        <v>42491</v>
      </c>
      <c r="Q452" s="186" t="s">
        <v>203</v>
      </c>
      <c r="R452" s="186"/>
      <c r="S452" s="186"/>
      <c r="T452" s="187"/>
      <c r="U452" s="188" t="s">
        <v>296</v>
      </c>
      <c r="V452" s="188" t="s">
        <v>297</v>
      </c>
      <c r="W452" s="188" t="s">
        <v>297</v>
      </c>
      <c r="X452" s="189" t="s">
        <v>167</v>
      </c>
      <c r="Y452" s="190"/>
      <c r="Z452" s="83">
        <v>700</v>
      </c>
      <c r="AA452" s="83" t="s">
        <v>193</v>
      </c>
      <c r="AB452" s="83" t="s">
        <v>181</v>
      </c>
      <c r="AC452" s="83" t="s">
        <v>102</v>
      </c>
      <c r="AD452" s="83" t="s">
        <v>6836</v>
      </c>
      <c r="AE452" s="83" t="s">
        <v>102</v>
      </c>
      <c r="AF452" s="83" t="s">
        <v>102</v>
      </c>
      <c r="AG452" s="83" t="s">
        <v>119</v>
      </c>
      <c r="AH452" s="83" t="s">
        <v>6837</v>
      </c>
      <c r="AI452" s="83" t="s">
        <v>104</v>
      </c>
      <c r="AJ452" s="83" t="s">
        <v>105</v>
      </c>
      <c r="AK452" s="191" t="s">
        <v>6836</v>
      </c>
      <c r="AL452" s="191" t="s">
        <v>102</v>
      </c>
      <c r="AM452" s="191" t="s">
        <v>102</v>
      </c>
      <c r="AN452" s="191" t="s">
        <v>119</v>
      </c>
      <c r="AO452" s="191" t="s">
        <v>6837</v>
      </c>
      <c r="AP452" s="191" t="s">
        <v>104</v>
      </c>
      <c r="AQ452" s="191" t="s">
        <v>105</v>
      </c>
      <c r="AR452" s="191" t="s">
        <v>106</v>
      </c>
      <c r="AS452" s="191" t="s">
        <v>6836</v>
      </c>
      <c r="AT452" s="191" t="s">
        <v>485</v>
      </c>
      <c r="AU452" s="191" t="s">
        <v>6837</v>
      </c>
      <c r="AV452" s="191" t="s">
        <v>104</v>
      </c>
      <c r="AW452" s="191" t="s">
        <v>204</v>
      </c>
      <c r="AX452" s="191"/>
      <c r="AY452" s="192" t="s">
        <v>454</v>
      </c>
      <c r="AZ452" s="192" t="s">
        <v>416</v>
      </c>
      <c r="BA452" s="91" t="s">
        <v>108</v>
      </c>
      <c r="BB452" s="90">
        <v>0</v>
      </c>
      <c r="BC452" s="93" t="s">
        <v>102</v>
      </c>
      <c r="BD452" s="93" t="s">
        <v>102</v>
      </c>
      <c r="BE452" s="93" t="s">
        <v>102</v>
      </c>
      <c r="BF452" s="93" t="s">
        <v>102</v>
      </c>
      <c r="BG452" s="97" t="s">
        <v>108</v>
      </c>
      <c r="BH452" s="93" t="s">
        <v>108</v>
      </c>
      <c r="BI452" s="93" t="s">
        <v>102</v>
      </c>
      <c r="BJ452" s="93" t="s">
        <v>102</v>
      </c>
      <c r="BK452" s="93" t="s">
        <v>102</v>
      </c>
      <c r="BL452" s="93" t="s">
        <v>102</v>
      </c>
      <c r="BM452" s="93" t="s">
        <v>102</v>
      </c>
      <c r="BN452" s="93" t="s">
        <v>102</v>
      </c>
      <c r="BO452" s="93" t="s">
        <v>102</v>
      </c>
      <c r="BP452" s="96" t="s">
        <v>102</v>
      </c>
      <c r="BQ452" s="90">
        <v>0</v>
      </c>
      <c r="BR452" s="93" t="s">
        <v>102</v>
      </c>
      <c r="BS452" s="93" t="s">
        <v>102</v>
      </c>
      <c r="BT452" s="93" t="s">
        <v>102</v>
      </c>
      <c r="BU452" s="93" t="s">
        <v>102</v>
      </c>
      <c r="BV452" s="97" t="s">
        <v>108</v>
      </c>
      <c r="BW452" s="93" t="s">
        <v>108</v>
      </c>
      <c r="BX452" s="95" t="s">
        <v>102</v>
      </c>
      <c r="BY452" s="93" t="s">
        <v>102</v>
      </c>
      <c r="BZ452" s="93" t="s">
        <v>102</v>
      </c>
      <c r="CA452" s="93" t="s">
        <v>102</v>
      </c>
      <c r="CB452" s="93" t="s">
        <v>102</v>
      </c>
      <c r="CC452" s="93" t="s">
        <v>102</v>
      </c>
      <c r="CD452" s="93" t="s">
        <v>102</v>
      </c>
      <c r="CE452" s="193" t="s">
        <v>102</v>
      </c>
      <c r="CF452" s="194" t="s">
        <v>436</v>
      </c>
      <c r="CG452" s="195" t="s">
        <v>6838</v>
      </c>
      <c r="CH452" s="101" t="s">
        <v>563</v>
      </c>
      <c r="CI452" s="102"/>
      <c r="CJ452" s="196" t="s">
        <v>577</v>
      </c>
      <c r="CK452" s="104" t="s">
        <v>190</v>
      </c>
      <c r="CL452" s="105"/>
      <c r="CM452" s="83" t="s">
        <v>578</v>
      </c>
      <c r="CN452" s="106" t="s">
        <v>108</v>
      </c>
      <c r="CO452" s="197" t="s">
        <v>566</v>
      </c>
      <c r="CP452" s="107"/>
      <c r="CQ452" s="198" t="s">
        <v>107</v>
      </c>
      <c r="CR452" s="198" t="s">
        <v>107</v>
      </c>
      <c r="CS452" s="199"/>
      <c r="CT452" s="83" t="s">
        <v>109</v>
      </c>
      <c r="CU452" s="83" t="s">
        <v>109</v>
      </c>
      <c r="CV452" s="83">
        <v>20</v>
      </c>
      <c r="CW452" s="83" t="s">
        <v>270</v>
      </c>
      <c r="CX452" s="83">
        <v>20</v>
      </c>
      <c r="CY452" s="83" t="s">
        <v>108</v>
      </c>
      <c r="CZ452" s="83">
        <v>593785.5</v>
      </c>
      <c r="DA452" s="83" t="s">
        <v>6839</v>
      </c>
      <c r="DB452" s="83" t="s">
        <v>118</v>
      </c>
      <c r="DC452" s="83" t="s">
        <v>108</v>
      </c>
      <c r="DD452" s="83">
        <v>3014</v>
      </c>
      <c r="DE452" s="83" t="s">
        <v>173</v>
      </c>
      <c r="DF452" s="83" t="s">
        <v>118</v>
      </c>
      <c r="DG452" s="83" t="s">
        <v>500</v>
      </c>
      <c r="DH452" s="83"/>
      <c r="DI452" s="85">
        <v>43646</v>
      </c>
      <c r="DJ452" s="83" t="s">
        <v>584</v>
      </c>
      <c r="DK452" s="83" t="s">
        <v>102</v>
      </c>
      <c r="DL452" s="83" t="s">
        <v>482</v>
      </c>
      <c r="DM452" s="83">
        <v>0</v>
      </c>
      <c r="DN452" s="83" t="s">
        <v>483</v>
      </c>
      <c r="DO452" s="83">
        <v>1</v>
      </c>
      <c r="DP452" s="83">
        <v>1</v>
      </c>
      <c r="DQ452" s="83"/>
      <c r="DR452" s="83" t="s">
        <v>108</v>
      </c>
      <c r="DS452" s="83" t="s">
        <v>497</v>
      </c>
      <c r="DU452" s="215" t="s">
        <v>269</v>
      </c>
      <c r="DV452" s="136">
        <v>1</v>
      </c>
      <c r="DW452" s="136">
        <v>3</v>
      </c>
      <c r="DX452" s="215" t="s">
        <v>269</v>
      </c>
      <c r="DY452" s="215" t="s">
        <v>269</v>
      </c>
      <c r="DZ452" s="215" t="s">
        <v>269</v>
      </c>
      <c r="EA452" s="215" t="s">
        <v>269</v>
      </c>
      <c r="EB452" s="215" t="s">
        <v>269</v>
      </c>
      <c r="EC452" s="215" t="s">
        <v>269</v>
      </c>
      <c r="ED452" s="215" t="s">
        <v>269</v>
      </c>
      <c r="EE452" s="215" t="s">
        <v>269</v>
      </c>
    </row>
    <row r="453" spans="1:135" ht="57.6" x14ac:dyDescent="0.55000000000000004">
      <c r="A453" s="83" t="s">
        <v>130</v>
      </c>
      <c r="B453" s="136">
        <v>933495</v>
      </c>
      <c r="C453" t="s">
        <v>1097</v>
      </c>
      <c r="D453" s="83" t="s">
        <v>228</v>
      </c>
      <c r="E453" s="138">
        <v>186209938600</v>
      </c>
      <c r="F453" s="83" t="s">
        <v>143</v>
      </c>
      <c r="G453" s="85">
        <v>43620</v>
      </c>
      <c r="H453" s="83" t="s">
        <v>98</v>
      </c>
      <c r="I453" s="84" t="s">
        <v>612</v>
      </c>
      <c r="J453" s="207" t="s">
        <v>628</v>
      </c>
      <c r="K453" s="208" t="s">
        <v>633</v>
      </c>
      <c r="L453" s="83" t="s">
        <v>108</v>
      </c>
      <c r="M453" s="184" t="s">
        <v>102</v>
      </c>
      <c r="N453" s="184" t="s">
        <v>556</v>
      </c>
      <c r="O453" s="85" t="s">
        <v>102</v>
      </c>
      <c r="P453" s="185">
        <v>42491</v>
      </c>
      <c r="Q453" s="186" t="s">
        <v>202</v>
      </c>
      <c r="R453" s="186" t="s">
        <v>613</v>
      </c>
      <c r="S453" s="186"/>
      <c r="T453" s="187"/>
      <c r="U453" s="188" t="s">
        <v>295</v>
      </c>
      <c r="V453" s="188" t="s">
        <v>205</v>
      </c>
      <c r="W453" s="188" t="s">
        <v>295</v>
      </c>
      <c r="X453" s="189" t="s">
        <v>107</v>
      </c>
      <c r="Y453" s="190" t="s">
        <v>614</v>
      </c>
      <c r="Z453" s="83">
        <v>700</v>
      </c>
      <c r="AA453" s="83" t="s">
        <v>193</v>
      </c>
      <c r="AB453" s="83" t="s">
        <v>181</v>
      </c>
      <c r="AC453" s="83" t="s">
        <v>102</v>
      </c>
      <c r="AD453" s="83" t="s">
        <v>6840</v>
      </c>
      <c r="AE453" s="83" t="s">
        <v>6841</v>
      </c>
      <c r="AF453" s="83" t="s">
        <v>102</v>
      </c>
      <c r="AG453" s="83" t="s">
        <v>175</v>
      </c>
      <c r="AH453" s="83" t="s">
        <v>6842</v>
      </c>
      <c r="AI453" s="83" t="s">
        <v>104</v>
      </c>
      <c r="AJ453" s="83" t="s">
        <v>105</v>
      </c>
      <c r="AK453" s="191" t="s">
        <v>6840</v>
      </c>
      <c r="AL453" s="191" t="s">
        <v>6841</v>
      </c>
      <c r="AM453" s="191" t="s">
        <v>102</v>
      </c>
      <c r="AN453" s="191" t="s">
        <v>175</v>
      </c>
      <c r="AO453" s="191" t="s">
        <v>6842</v>
      </c>
      <c r="AP453" s="191" t="s">
        <v>104</v>
      </c>
      <c r="AQ453" s="191" t="s">
        <v>105</v>
      </c>
      <c r="AR453" s="191" t="s">
        <v>106</v>
      </c>
      <c r="AS453" s="191"/>
      <c r="AT453" s="191"/>
      <c r="AU453" s="191"/>
      <c r="AV453" s="191"/>
      <c r="AW453" s="191"/>
      <c r="AX453" s="191" t="s">
        <v>575</v>
      </c>
      <c r="AY453" s="192" t="s">
        <v>454</v>
      </c>
      <c r="AZ453" s="192" t="s">
        <v>108</v>
      </c>
      <c r="BA453" s="91" t="s">
        <v>108</v>
      </c>
      <c r="BB453" s="90">
        <v>0</v>
      </c>
      <c r="BC453" s="93" t="s">
        <v>102</v>
      </c>
      <c r="BD453" s="93" t="s">
        <v>102</v>
      </c>
      <c r="BE453" s="93" t="s">
        <v>102</v>
      </c>
      <c r="BF453" s="93" t="s">
        <v>102</v>
      </c>
      <c r="BG453" s="97" t="s">
        <v>108</v>
      </c>
      <c r="BH453" s="93" t="s">
        <v>108</v>
      </c>
      <c r="BI453" s="93" t="s">
        <v>102</v>
      </c>
      <c r="BJ453" s="93" t="s">
        <v>102</v>
      </c>
      <c r="BK453" s="93" t="s">
        <v>102</v>
      </c>
      <c r="BL453" s="93" t="s">
        <v>102</v>
      </c>
      <c r="BM453" s="93" t="s">
        <v>102</v>
      </c>
      <c r="BN453" s="93" t="s">
        <v>102</v>
      </c>
      <c r="BO453" s="93" t="s">
        <v>102</v>
      </c>
      <c r="BP453" s="96" t="s">
        <v>102</v>
      </c>
      <c r="BQ453" s="90">
        <v>0</v>
      </c>
      <c r="BR453" s="93" t="s">
        <v>102</v>
      </c>
      <c r="BS453" s="93" t="s">
        <v>102</v>
      </c>
      <c r="BT453" s="93" t="s">
        <v>102</v>
      </c>
      <c r="BU453" s="93" t="s">
        <v>102</v>
      </c>
      <c r="BV453" s="97" t="s">
        <v>108</v>
      </c>
      <c r="BW453" s="93" t="s">
        <v>108</v>
      </c>
      <c r="BX453" s="95" t="s">
        <v>102</v>
      </c>
      <c r="BY453" s="93" t="s">
        <v>102</v>
      </c>
      <c r="BZ453" s="93" t="s">
        <v>102</v>
      </c>
      <c r="CA453" s="93" t="s">
        <v>102</v>
      </c>
      <c r="CB453" s="93" t="s">
        <v>102</v>
      </c>
      <c r="CC453" s="93" t="s">
        <v>102</v>
      </c>
      <c r="CD453" s="93" t="s">
        <v>102</v>
      </c>
      <c r="CE453" s="193" t="s">
        <v>102</v>
      </c>
      <c r="CF453" s="194" t="s">
        <v>508</v>
      </c>
      <c r="CG453" s="195" t="s">
        <v>102</v>
      </c>
      <c r="CH453" s="101" t="e">
        <v>#N/A</v>
      </c>
      <c r="CI453" s="102" t="s">
        <v>580</v>
      </c>
      <c r="CJ453" s="196" t="s">
        <v>108</v>
      </c>
      <c r="CK453" s="104" t="s">
        <v>109</v>
      </c>
      <c r="CL453" s="105" t="s">
        <v>579</v>
      </c>
      <c r="CM453" s="83" t="s">
        <v>108</v>
      </c>
      <c r="CN453" s="106" t="s">
        <v>108</v>
      </c>
      <c r="CO453" s="197" t="s">
        <v>108</v>
      </c>
      <c r="CP453" s="107"/>
      <c r="CQ453" s="198" t="s">
        <v>474</v>
      </c>
      <c r="CR453" s="198" t="s">
        <v>474</v>
      </c>
      <c r="CS453" s="199" t="s">
        <v>616</v>
      </c>
      <c r="CT453" s="83" t="s">
        <v>109</v>
      </c>
      <c r="CU453" s="83" t="s">
        <v>109</v>
      </c>
      <c r="CV453" s="83">
        <v>59</v>
      </c>
      <c r="CW453" s="83" t="s">
        <v>112</v>
      </c>
      <c r="CX453" s="83">
        <v>59</v>
      </c>
      <c r="CY453" s="83" t="s">
        <v>6843</v>
      </c>
      <c r="CZ453" s="83">
        <v>595105</v>
      </c>
      <c r="DA453" s="83" t="s">
        <v>138</v>
      </c>
      <c r="DB453" s="83" t="s">
        <v>124</v>
      </c>
      <c r="DC453" s="83" t="s">
        <v>501</v>
      </c>
      <c r="DD453" s="83">
        <v>3091</v>
      </c>
      <c r="DE453" s="83" t="s">
        <v>582</v>
      </c>
      <c r="DF453" s="83" t="s">
        <v>145</v>
      </c>
      <c r="DG453" s="83" t="s">
        <v>501</v>
      </c>
      <c r="DH453" s="83" t="s">
        <v>582</v>
      </c>
      <c r="DI453" s="85">
        <v>43646</v>
      </c>
      <c r="DJ453" s="83" t="s">
        <v>584</v>
      </c>
      <c r="DK453" s="83" t="s">
        <v>102</v>
      </c>
      <c r="DL453" s="83" t="s">
        <v>482</v>
      </c>
      <c r="DM453" s="83">
        <v>0</v>
      </c>
      <c r="DN453" s="83" t="s">
        <v>238</v>
      </c>
      <c r="DO453" s="83">
        <v>1</v>
      </c>
      <c r="DP453" s="83">
        <v>2</v>
      </c>
      <c r="DQ453" s="83"/>
      <c r="DR453" s="83" t="s">
        <v>108</v>
      </c>
      <c r="DS453" s="83" t="s">
        <v>497</v>
      </c>
      <c r="DU453" s="215" t="s">
        <v>269</v>
      </c>
      <c r="DV453" s="136">
        <v>1</v>
      </c>
      <c r="DW453" s="136">
        <v>3</v>
      </c>
      <c r="DX453" s="215" t="s">
        <v>269</v>
      </c>
      <c r="DY453" s="215" t="s">
        <v>269</v>
      </c>
      <c r="DZ453" s="215" t="s">
        <v>269</v>
      </c>
      <c r="EA453" s="215" t="s">
        <v>269</v>
      </c>
      <c r="EB453" s="215" t="s">
        <v>269</v>
      </c>
      <c r="EC453" s="215" t="s">
        <v>269</v>
      </c>
      <c r="ED453" s="215" t="s">
        <v>269</v>
      </c>
      <c r="EE453" s="215" t="s">
        <v>269</v>
      </c>
    </row>
    <row r="454" spans="1:135" ht="28.8" x14ac:dyDescent="0.55000000000000004">
      <c r="A454" s="83" t="s">
        <v>130</v>
      </c>
      <c r="B454" s="136">
        <v>298093</v>
      </c>
      <c r="C454" t="s">
        <v>1098</v>
      </c>
      <c r="D454" s="83" t="s">
        <v>228</v>
      </c>
      <c r="E454" s="138">
        <v>947310483919</v>
      </c>
      <c r="F454" s="83" t="s">
        <v>114</v>
      </c>
      <c r="G454" s="85">
        <v>43634</v>
      </c>
      <c r="H454" s="83" t="s">
        <v>98</v>
      </c>
      <c r="I454" s="84" t="s">
        <v>618</v>
      </c>
      <c r="J454" s="207" t="s">
        <v>629</v>
      </c>
      <c r="K454" s="208" t="s">
        <v>634</v>
      </c>
      <c r="L454" s="83" t="s">
        <v>108</v>
      </c>
      <c r="M454" s="184">
        <v>27618</v>
      </c>
      <c r="N454" s="184"/>
      <c r="O454" s="85" t="s">
        <v>102</v>
      </c>
      <c r="P454" s="185">
        <v>43013</v>
      </c>
      <c r="Q454" s="186" t="s">
        <v>203</v>
      </c>
      <c r="R454" s="186"/>
      <c r="S454" s="186"/>
      <c r="T454" s="187"/>
      <c r="U454" s="188" t="s">
        <v>296</v>
      </c>
      <c r="V454" s="188" t="s">
        <v>205</v>
      </c>
      <c r="W454" s="189" t="s">
        <v>619</v>
      </c>
      <c r="X454" s="189" t="s">
        <v>107</v>
      </c>
      <c r="Y454" s="190" t="s">
        <v>614</v>
      </c>
      <c r="Z454" s="83">
        <v>700</v>
      </c>
      <c r="AA454" s="83" t="s">
        <v>193</v>
      </c>
      <c r="AB454" s="83" t="s">
        <v>181</v>
      </c>
      <c r="AC454" s="83" t="s">
        <v>102</v>
      </c>
      <c r="AD454" s="83" t="s">
        <v>6844</v>
      </c>
      <c r="AE454" s="83" t="s">
        <v>102</v>
      </c>
      <c r="AF454" s="83" t="s">
        <v>102</v>
      </c>
      <c r="AG454" s="83" t="s">
        <v>174</v>
      </c>
      <c r="AH454" s="83" t="s">
        <v>6833</v>
      </c>
      <c r="AI454" s="83" t="s">
        <v>104</v>
      </c>
      <c r="AJ454" s="83" t="s">
        <v>105</v>
      </c>
      <c r="AK454" s="191" t="s">
        <v>6844</v>
      </c>
      <c r="AL454" s="191" t="s">
        <v>102</v>
      </c>
      <c r="AM454" s="191" t="s">
        <v>102</v>
      </c>
      <c r="AN454" s="191" t="s">
        <v>174</v>
      </c>
      <c r="AO454" s="191" t="s">
        <v>6833</v>
      </c>
      <c r="AP454" s="191" t="s">
        <v>104</v>
      </c>
      <c r="AQ454" s="191" t="s">
        <v>105</v>
      </c>
      <c r="AR454" s="191" t="s">
        <v>106</v>
      </c>
      <c r="AS454" s="191" t="s">
        <v>6844</v>
      </c>
      <c r="AT454" s="191" t="s">
        <v>488</v>
      </c>
      <c r="AU454" s="191" t="s">
        <v>6845</v>
      </c>
      <c r="AV454" s="191" t="s">
        <v>104</v>
      </c>
      <c r="AW454" s="191" t="s">
        <v>204</v>
      </c>
      <c r="AX454" s="191"/>
      <c r="AY454" s="192" t="s">
        <v>454</v>
      </c>
      <c r="AZ454" s="192" t="s">
        <v>416</v>
      </c>
      <c r="BA454" s="91" t="s">
        <v>108</v>
      </c>
      <c r="BB454" s="90">
        <v>0</v>
      </c>
      <c r="BC454" s="93" t="s">
        <v>102</v>
      </c>
      <c r="BD454" s="93" t="s">
        <v>102</v>
      </c>
      <c r="BE454" s="93" t="s">
        <v>102</v>
      </c>
      <c r="BF454" s="93" t="s">
        <v>102</v>
      </c>
      <c r="BG454" s="97" t="s">
        <v>108</v>
      </c>
      <c r="BH454" s="93" t="s">
        <v>108</v>
      </c>
      <c r="BI454" s="93" t="s">
        <v>102</v>
      </c>
      <c r="BJ454" s="93" t="s">
        <v>102</v>
      </c>
      <c r="BK454" s="93" t="s">
        <v>102</v>
      </c>
      <c r="BL454" s="93" t="s">
        <v>102</v>
      </c>
      <c r="BM454" s="93" t="s">
        <v>102</v>
      </c>
      <c r="BN454" s="93" t="s">
        <v>102</v>
      </c>
      <c r="BO454" s="93" t="s">
        <v>102</v>
      </c>
      <c r="BP454" s="96" t="s">
        <v>102</v>
      </c>
      <c r="BQ454" s="90">
        <v>0</v>
      </c>
      <c r="BR454" s="93" t="s">
        <v>102</v>
      </c>
      <c r="BS454" s="93" t="s">
        <v>102</v>
      </c>
      <c r="BT454" s="93" t="s">
        <v>102</v>
      </c>
      <c r="BU454" s="93" t="s">
        <v>102</v>
      </c>
      <c r="BV454" s="97" t="s">
        <v>108</v>
      </c>
      <c r="BW454" s="93" t="s">
        <v>108</v>
      </c>
      <c r="BX454" s="95" t="s">
        <v>102</v>
      </c>
      <c r="BY454" s="93" t="s">
        <v>102</v>
      </c>
      <c r="BZ454" s="93" t="s">
        <v>102</v>
      </c>
      <c r="CA454" s="93" t="s">
        <v>102</v>
      </c>
      <c r="CB454" s="93" t="s">
        <v>102</v>
      </c>
      <c r="CC454" s="93" t="s">
        <v>102</v>
      </c>
      <c r="CD454" s="93" t="s">
        <v>102</v>
      </c>
      <c r="CE454" s="193" t="s">
        <v>102</v>
      </c>
      <c r="CF454" s="194" t="s">
        <v>436</v>
      </c>
      <c r="CG454" s="195" t="s">
        <v>6846</v>
      </c>
      <c r="CH454" s="101" t="s">
        <v>310</v>
      </c>
      <c r="CI454" s="102"/>
      <c r="CJ454" s="196" t="s">
        <v>6847</v>
      </c>
      <c r="CK454" s="104" t="s">
        <v>190</v>
      </c>
      <c r="CL454" s="105"/>
      <c r="CM454" s="83" t="s">
        <v>623</v>
      </c>
      <c r="CN454" s="106" t="s">
        <v>624</v>
      </c>
      <c r="CO454" s="197" t="s">
        <v>625</v>
      </c>
      <c r="CP454" s="107"/>
      <c r="CQ454" s="198" t="s">
        <v>474</v>
      </c>
      <c r="CR454" s="198" t="s">
        <v>474</v>
      </c>
      <c r="CS454" s="199"/>
      <c r="CT454" s="83" t="s">
        <v>109</v>
      </c>
      <c r="CU454" s="83" t="s">
        <v>109</v>
      </c>
      <c r="CV454" s="83">
        <v>62</v>
      </c>
      <c r="CW454" s="83" t="s">
        <v>139</v>
      </c>
      <c r="CX454" s="83">
        <v>62</v>
      </c>
      <c r="CY454" s="83" t="s">
        <v>108</v>
      </c>
      <c r="CZ454" s="83">
        <v>596424.5</v>
      </c>
      <c r="DA454" s="83" t="s">
        <v>581</v>
      </c>
      <c r="DB454" s="83" t="s">
        <v>152</v>
      </c>
      <c r="DC454" s="83" t="s">
        <v>500</v>
      </c>
      <c r="DD454" s="83">
        <v>6484</v>
      </c>
      <c r="DE454" s="83" t="s">
        <v>606</v>
      </c>
      <c r="DF454" s="83" t="s">
        <v>152</v>
      </c>
      <c r="DG454" s="83" t="s">
        <v>500</v>
      </c>
      <c r="DH454" s="83"/>
      <c r="DI454" s="85">
        <v>43646</v>
      </c>
      <c r="DJ454" s="83" t="s">
        <v>584</v>
      </c>
      <c r="DK454" s="83" t="s">
        <v>102</v>
      </c>
      <c r="DL454" s="83" t="s">
        <v>482</v>
      </c>
      <c r="DM454" s="83">
        <v>0</v>
      </c>
      <c r="DN454" s="83" t="s">
        <v>483</v>
      </c>
      <c r="DO454" s="83">
        <v>1</v>
      </c>
      <c r="DP454" s="83">
        <v>4</v>
      </c>
      <c r="DQ454" s="83"/>
      <c r="DR454" s="83" t="s">
        <v>108</v>
      </c>
      <c r="DS454" s="83" t="s">
        <v>497</v>
      </c>
      <c r="DU454" s="215" t="s">
        <v>269</v>
      </c>
      <c r="DV454" s="136">
        <v>1</v>
      </c>
      <c r="DW454" s="136">
        <v>3</v>
      </c>
      <c r="DX454" s="215" t="s">
        <v>269</v>
      </c>
      <c r="DY454" s="215" t="s">
        <v>269</v>
      </c>
      <c r="DZ454" s="215" t="s">
        <v>269</v>
      </c>
      <c r="EA454" s="215" t="s">
        <v>269</v>
      </c>
      <c r="EB454" s="215" t="s">
        <v>269</v>
      </c>
      <c r="EC454" s="215" t="s">
        <v>269</v>
      </c>
      <c r="ED454" s="215" t="s">
        <v>269</v>
      </c>
      <c r="EE454" s="215" t="s">
        <v>269</v>
      </c>
    </row>
    <row r="455" spans="1:135" ht="28.8" x14ac:dyDescent="0.55000000000000004">
      <c r="A455" s="83" t="s">
        <v>130</v>
      </c>
      <c r="B455" s="136">
        <v>669810</v>
      </c>
      <c r="C455" t="s">
        <v>1099</v>
      </c>
      <c r="D455" s="83" t="s">
        <v>228</v>
      </c>
      <c r="E455" s="138">
        <v>506974035186</v>
      </c>
      <c r="F455" s="83" t="s">
        <v>114</v>
      </c>
      <c r="G455" s="85">
        <v>43643</v>
      </c>
      <c r="H455" s="211" t="s">
        <v>98</v>
      </c>
      <c r="I455" s="84" t="s">
        <v>610</v>
      </c>
      <c r="J455" s="207" t="s">
        <v>627</v>
      </c>
      <c r="K455" s="208" t="s">
        <v>630</v>
      </c>
      <c r="L455" s="83" t="s">
        <v>108</v>
      </c>
      <c r="M455" s="184">
        <v>24529</v>
      </c>
      <c r="N455" s="184"/>
      <c r="O455" s="85" t="s">
        <v>102</v>
      </c>
      <c r="P455" s="185">
        <v>42491</v>
      </c>
      <c r="Q455" s="186" t="s">
        <v>203</v>
      </c>
      <c r="R455" s="186"/>
      <c r="S455" s="186"/>
      <c r="T455" s="187"/>
      <c r="U455" s="188" t="s">
        <v>296</v>
      </c>
      <c r="V455" s="188" t="s">
        <v>297</v>
      </c>
      <c r="W455" s="188" t="s">
        <v>297</v>
      </c>
      <c r="X455" s="189" t="s">
        <v>167</v>
      </c>
      <c r="Y455" s="190"/>
      <c r="Z455" s="83">
        <v>700</v>
      </c>
      <c r="AA455" s="83" t="s">
        <v>193</v>
      </c>
      <c r="AB455" s="83" t="s">
        <v>181</v>
      </c>
      <c r="AC455" s="83" t="s">
        <v>102</v>
      </c>
      <c r="AD455" s="83" t="s">
        <v>6848</v>
      </c>
      <c r="AE455" s="83" t="s">
        <v>102</v>
      </c>
      <c r="AF455" s="83" t="s">
        <v>102</v>
      </c>
      <c r="AG455" s="83" t="s">
        <v>119</v>
      </c>
      <c r="AH455" s="83" t="s">
        <v>6849</v>
      </c>
      <c r="AI455" s="83" t="s">
        <v>104</v>
      </c>
      <c r="AJ455" s="83" t="s">
        <v>105</v>
      </c>
      <c r="AK455" s="191" t="s">
        <v>6848</v>
      </c>
      <c r="AL455" s="191" t="s">
        <v>102</v>
      </c>
      <c r="AM455" s="191" t="s">
        <v>102</v>
      </c>
      <c r="AN455" s="191" t="s">
        <v>119</v>
      </c>
      <c r="AO455" s="191" t="s">
        <v>6849</v>
      </c>
      <c r="AP455" s="191" t="s">
        <v>104</v>
      </c>
      <c r="AQ455" s="191" t="s">
        <v>105</v>
      </c>
      <c r="AR455" s="191" t="s">
        <v>106</v>
      </c>
      <c r="AS455" s="191" t="s">
        <v>6848</v>
      </c>
      <c r="AT455" s="191" t="s">
        <v>485</v>
      </c>
      <c r="AU455" s="191" t="s">
        <v>6849</v>
      </c>
      <c r="AV455" s="191" t="s">
        <v>104</v>
      </c>
      <c r="AW455" s="191" t="s">
        <v>204</v>
      </c>
      <c r="AX455" s="191"/>
      <c r="AY455" s="192" t="s">
        <v>454</v>
      </c>
      <c r="AZ455" s="192" t="s">
        <v>416</v>
      </c>
      <c r="BA455" s="91" t="s">
        <v>108</v>
      </c>
      <c r="BB455" s="90">
        <v>0</v>
      </c>
      <c r="BC455" s="93" t="s">
        <v>102</v>
      </c>
      <c r="BD455" s="93" t="s">
        <v>102</v>
      </c>
      <c r="BE455" s="93" t="s">
        <v>102</v>
      </c>
      <c r="BF455" s="93" t="s">
        <v>102</v>
      </c>
      <c r="BG455" s="97" t="s">
        <v>108</v>
      </c>
      <c r="BH455" s="93" t="s">
        <v>108</v>
      </c>
      <c r="BI455" s="93" t="s">
        <v>102</v>
      </c>
      <c r="BJ455" s="93" t="s">
        <v>102</v>
      </c>
      <c r="BK455" s="93" t="s">
        <v>102</v>
      </c>
      <c r="BL455" s="93" t="s">
        <v>102</v>
      </c>
      <c r="BM455" s="93" t="s">
        <v>102</v>
      </c>
      <c r="BN455" s="93" t="s">
        <v>102</v>
      </c>
      <c r="BO455" s="93" t="s">
        <v>102</v>
      </c>
      <c r="BP455" s="96" t="s">
        <v>102</v>
      </c>
      <c r="BQ455" s="90">
        <v>0</v>
      </c>
      <c r="BR455" s="93" t="s">
        <v>102</v>
      </c>
      <c r="BS455" s="93" t="s">
        <v>102</v>
      </c>
      <c r="BT455" s="93" t="s">
        <v>102</v>
      </c>
      <c r="BU455" s="93" t="s">
        <v>102</v>
      </c>
      <c r="BV455" s="97" t="s">
        <v>108</v>
      </c>
      <c r="BW455" s="93" t="s">
        <v>108</v>
      </c>
      <c r="BX455" s="95" t="s">
        <v>102</v>
      </c>
      <c r="BY455" s="93" t="s">
        <v>102</v>
      </c>
      <c r="BZ455" s="93" t="s">
        <v>102</v>
      </c>
      <c r="CA455" s="93" t="s">
        <v>102</v>
      </c>
      <c r="CB455" s="93" t="s">
        <v>102</v>
      </c>
      <c r="CC455" s="93" t="s">
        <v>102</v>
      </c>
      <c r="CD455" s="93" t="s">
        <v>102</v>
      </c>
      <c r="CE455" s="193" t="s">
        <v>102</v>
      </c>
      <c r="CF455" s="194" t="s">
        <v>436</v>
      </c>
      <c r="CG455" s="195" t="s">
        <v>6850</v>
      </c>
      <c r="CH455" s="101" t="s">
        <v>563</v>
      </c>
      <c r="CI455" s="102"/>
      <c r="CJ455" s="196" t="s">
        <v>577</v>
      </c>
      <c r="CK455" s="104" t="s">
        <v>190</v>
      </c>
      <c r="CL455" s="105"/>
      <c r="CM455" s="83" t="s">
        <v>578</v>
      </c>
      <c r="CN455" s="106" t="s">
        <v>108</v>
      </c>
      <c r="CO455" s="197" t="s">
        <v>566</v>
      </c>
      <c r="CP455" s="107"/>
      <c r="CQ455" s="198" t="s">
        <v>107</v>
      </c>
      <c r="CR455" s="198" t="s">
        <v>107</v>
      </c>
      <c r="CS455" s="199"/>
      <c r="CT455" s="83" t="s">
        <v>109</v>
      </c>
      <c r="CU455" s="83" t="s">
        <v>109</v>
      </c>
      <c r="CV455" s="83">
        <v>10</v>
      </c>
      <c r="CW455" s="83" t="s">
        <v>270</v>
      </c>
      <c r="CX455" s="83">
        <v>10</v>
      </c>
      <c r="CY455" s="83" t="s">
        <v>108</v>
      </c>
      <c r="CZ455" s="83">
        <v>597744</v>
      </c>
      <c r="DA455" s="83" t="s">
        <v>6851</v>
      </c>
      <c r="DB455" s="83" t="s">
        <v>118</v>
      </c>
      <c r="DC455" s="83" t="s">
        <v>108</v>
      </c>
      <c r="DD455" s="83">
        <v>5338</v>
      </c>
      <c r="DE455" s="83" t="s">
        <v>173</v>
      </c>
      <c r="DF455" s="83" t="s">
        <v>118</v>
      </c>
      <c r="DG455" s="83" t="s">
        <v>500</v>
      </c>
      <c r="DH455" s="83"/>
      <c r="DI455" s="85">
        <v>43646</v>
      </c>
      <c r="DJ455" s="83" t="s">
        <v>584</v>
      </c>
      <c r="DK455" s="83" t="s">
        <v>102</v>
      </c>
      <c r="DL455" s="83" t="s">
        <v>482</v>
      </c>
      <c r="DM455" s="83">
        <v>0</v>
      </c>
      <c r="DN455" s="83" t="s">
        <v>483</v>
      </c>
      <c r="DO455" s="83">
        <v>1</v>
      </c>
      <c r="DP455" s="83">
        <v>5</v>
      </c>
      <c r="DQ455" s="83"/>
      <c r="DR455" s="83" t="s">
        <v>108</v>
      </c>
      <c r="DS455" s="83" t="s">
        <v>497</v>
      </c>
      <c r="DU455" s="215" t="s">
        <v>269</v>
      </c>
      <c r="DV455" s="136">
        <v>1</v>
      </c>
      <c r="DW455" s="136">
        <v>3</v>
      </c>
      <c r="DX455" s="215" t="s">
        <v>269</v>
      </c>
      <c r="DY455" s="215" t="s">
        <v>269</v>
      </c>
      <c r="DZ455" s="215" t="s">
        <v>269</v>
      </c>
      <c r="EA455" s="215" t="s">
        <v>269</v>
      </c>
      <c r="EB455" s="215" t="s">
        <v>269</v>
      </c>
      <c r="EC455" s="215" t="s">
        <v>269</v>
      </c>
      <c r="ED455" s="215" t="s">
        <v>269</v>
      </c>
      <c r="EE455" s="215" t="s">
        <v>269</v>
      </c>
    </row>
    <row r="456" spans="1:135" ht="57.6" x14ac:dyDescent="0.55000000000000004">
      <c r="A456" s="83" t="s">
        <v>130</v>
      </c>
      <c r="B456" s="136">
        <v>984628</v>
      </c>
      <c r="C456" t="s">
        <v>1100</v>
      </c>
      <c r="D456" s="83" t="s">
        <v>228</v>
      </c>
      <c r="E456" s="138">
        <v>551660252036</v>
      </c>
      <c r="F456" s="83" t="s">
        <v>143</v>
      </c>
      <c r="G456" s="85">
        <v>43620</v>
      </c>
      <c r="H456" s="83" t="s">
        <v>98</v>
      </c>
      <c r="I456" s="84" t="s">
        <v>612</v>
      </c>
      <c r="J456" s="207" t="s">
        <v>628</v>
      </c>
      <c r="K456" s="208" t="s">
        <v>633</v>
      </c>
      <c r="L456" s="83" t="s">
        <v>108</v>
      </c>
      <c r="M456" s="184" t="s">
        <v>102</v>
      </c>
      <c r="N456" s="184" t="s">
        <v>556</v>
      </c>
      <c r="O456" s="85" t="s">
        <v>102</v>
      </c>
      <c r="P456" s="185">
        <v>42491</v>
      </c>
      <c r="Q456" s="186" t="s">
        <v>202</v>
      </c>
      <c r="R456" s="186" t="s">
        <v>613</v>
      </c>
      <c r="S456" s="186"/>
      <c r="T456" s="187"/>
      <c r="U456" s="188" t="s">
        <v>295</v>
      </c>
      <c r="V456" s="188" t="s">
        <v>205</v>
      </c>
      <c r="W456" s="188" t="s">
        <v>295</v>
      </c>
      <c r="X456" s="189" t="s">
        <v>107</v>
      </c>
      <c r="Y456" s="190" t="s">
        <v>614</v>
      </c>
      <c r="Z456" s="83">
        <v>700</v>
      </c>
      <c r="AA456" s="83" t="s">
        <v>193</v>
      </c>
      <c r="AB456" s="83" t="s">
        <v>181</v>
      </c>
      <c r="AC456" s="83" t="s">
        <v>102</v>
      </c>
      <c r="AD456" s="83" t="s">
        <v>6852</v>
      </c>
      <c r="AE456" s="83" t="s">
        <v>6853</v>
      </c>
      <c r="AF456" s="83" t="s">
        <v>102</v>
      </c>
      <c r="AG456" s="83" t="s">
        <v>175</v>
      </c>
      <c r="AH456" s="83" t="s">
        <v>6854</v>
      </c>
      <c r="AI456" s="83" t="s">
        <v>104</v>
      </c>
      <c r="AJ456" s="83" t="s">
        <v>105</v>
      </c>
      <c r="AK456" s="191" t="s">
        <v>6852</v>
      </c>
      <c r="AL456" s="191" t="s">
        <v>6853</v>
      </c>
      <c r="AM456" s="191" t="s">
        <v>102</v>
      </c>
      <c r="AN456" s="191" t="s">
        <v>175</v>
      </c>
      <c r="AO456" s="191" t="s">
        <v>6854</v>
      </c>
      <c r="AP456" s="191" t="s">
        <v>104</v>
      </c>
      <c r="AQ456" s="191" t="s">
        <v>105</v>
      </c>
      <c r="AR456" s="191" t="s">
        <v>106</v>
      </c>
      <c r="AS456" s="191"/>
      <c r="AT456" s="191"/>
      <c r="AU456" s="191"/>
      <c r="AV456" s="191"/>
      <c r="AW456" s="191"/>
      <c r="AX456" s="191" t="s">
        <v>575</v>
      </c>
      <c r="AY456" s="192" t="s">
        <v>454</v>
      </c>
      <c r="AZ456" s="192" t="s">
        <v>108</v>
      </c>
      <c r="BA456" s="91" t="s">
        <v>108</v>
      </c>
      <c r="BB456" s="90">
        <v>0</v>
      </c>
      <c r="BC456" s="93" t="s">
        <v>102</v>
      </c>
      <c r="BD456" s="93" t="s">
        <v>102</v>
      </c>
      <c r="BE456" s="93" t="s">
        <v>102</v>
      </c>
      <c r="BF456" s="93" t="s">
        <v>102</v>
      </c>
      <c r="BG456" s="97" t="s">
        <v>108</v>
      </c>
      <c r="BH456" s="93" t="s">
        <v>108</v>
      </c>
      <c r="BI456" s="93" t="s">
        <v>102</v>
      </c>
      <c r="BJ456" s="93" t="s">
        <v>102</v>
      </c>
      <c r="BK456" s="93" t="s">
        <v>102</v>
      </c>
      <c r="BL456" s="93" t="s">
        <v>102</v>
      </c>
      <c r="BM456" s="93" t="s">
        <v>102</v>
      </c>
      <c r="BN456" s="93" t="s">
        <v>102</v>
      </c>
      <c r="BO456" s="93" t="s">
        <v>102</v>
      </c>
      <c r="BP456" s="96" t="s">
        <v>102</v>
      </c>
      <c r="BQ456" s="90">
        <v>0</v>
      </c>
      <c r="BR456" s="93" t="s">
        <v>102</v>
      </c>
      <c r="BS456" s="93" t="s">
        <v>102</v>
      </c>
      <c r="BT456" s="93" t="s">
        <v>102</v>
      </c>
      <c r="BU456" s="93" t="s">
        <v>102</v>
      </c>
      <c r="BV456" s="97" t="s">
        <v>108</v>
      </c>
      <c r="BW456" s="93" t="s">
        <v>108</v>
      </c>
      <c r="BX456" s="95" t="s">
        <v>102</v>
      </c>
      <c r="BY456" s="93" t="s">
        <v>102</v>
      </c>
      <c r="BZ456" s="93" t="s">
        <v>102</v>
      </c>
      <c r="CA456" s="93" t="s">
        <v>102</v>
      </c>
      <c r="CB456" s="93" t="s">
        <v>102</v>
      </c>
      <c r="CC456" s="93" t="s">
        <v>102</v>
      </c>
      <c r="CD456" s="93" t="s">
        <v>102</v>
      </c>
      <c r="CE456" s="193" t="s">
        <v>102</v>
      </c>
      <c r="CF456" s="194" t="s">
        <v>508</v>
      </c>
      <c r="CG456" s="195" t="s">
        <v>102</v>
      </c>
      <c r="CH456" s="101" t="e">
        <v>#N/A</v>
      </c>
      <c r="CI456" s="102" t="s">
        <v>580</v>
      </c>
      <c r="CJ456" s="196" t="s">
        <v>108</v>
      </c>
      <c r="CK456" s="104" t="s">
        <v>109</v>
      </c>
      <c r="CL456" s="105" t="s">
        <v>579</v>
      </c>
      <c r="CM456" s="83" t="s">
        <v>108</v>
      </c>
      <c r="CN456" s="106" t="s">
        <v>108</v>
      </c>
      <c r="CO456" s="197" t="s">
        <v>108</v>
      </c>
      <c r="CP456" s="107"/>
      <c r="CQ456" s="198" t="s">
        <v>474</v>
      </c>
      <c r="CR456" s="198" t="s">
        <v>474</v>
      </c>
      <c r="CS456" s="199" t="s">
        <v>616</v>
      </c>
      <c r="CT456" s="83" t="s">
        <v>109</v>
      </c>
      <c r="CU456" s="83" t="s">
        <v>109</v>
      </c>
      <c r="CV456" s="83">
        <v>12</v>
      </c>
      <c r="CW456" s="83" t="s">
        <v>112</v>
      </c>
      <c r="CX456" s="83">
        <v>12</v>
      </c>
      <c r="CY456" s="83" t="s">
        <v>6855</v>
      </c>
      <c r="CZ456" s="83">
        <v>599063.5</v>
      </c>
      <c r="DA456" s="83" t="s">
        <v>138</v>
      </c>
      <c r="DB456" s="83" t="s">
        <v>124</v>
      </c>
      <c r="DC456" s="83" t="s">
        <v>501</v>
      </c>
      <c r="DD456" s="83">
        <v>1531</v>
      </c>
      <c r="DE456" s="83" t="s">
        <v>582</v>
      </c>
      <c r="DF456" s="83" t="s">
        <v>145</v>
      </c>
      <c r="DG456" s="83" t="s">
        <v>501</v>
      </c>
      <c r="DH456" s="83" t="s">
        <v>582</v>
      </c>
      <c r="DI456" s="85">
        <v>43646</v>
      </c>
      <c r="DJ456" s="83" t="s">
        <v>584</v>
      </c>
      <c r="DK456" s="83" t="s">
        <v>102</v>
      </c>
      <c r="DL456" s="83" t="s">
        <v>482</v>
      </c>
      <c r="DM456" s="83">
        <v>0</v>
      </c>
      <c r="DN456" s="83" t="s">
        <v>238</v>
      </c>
      <c r="DO456" s="83">
        <v>1</v>
      </c>
      <c r="DP456" s="83">
        <v>6</v>
      </c>
      <c r="DQ456" s="83"/>
      <c r="DR456" s="83" t="s">
        <v>108</v>
      </c>
      <c r="DS456" s="83" t="s">
        <v>497</v>
      </c>
      <c r="DU456" s="215" t="s">
        <v>269</v>
      </c>
      <c r="DV456" s="136">
        <v>1</v>
      </c>
      <c r="DW456" s="136">
        <v>3</v>
      </c>
      <c r="DX456" s="215" t="s">
        <v>269</v>
      </c>
      <c r="DY456" s="215" t="s">
        <v>269</v>
      </c>
      <c r="DZ456" s="215" t="s">
        <v>269</v>
      </c>
      <c r="EA456" s="215" t="s">
        <v>269</v>
      </c>
      <c r="EB456" s="215" t="s">
        <v>269</v>
      </c>
      <c r="EC456" s="215" t="s">
        <v>269</v>
      </c>
      <c r="ED456" s="215" t="s">
        <v>269</v>
      </c>
      <c r="EE456" s="215" t="s">
        <v>269</v>
      </c>
    </row>
    <row r="457" spans="1:135" ht="28.8" x14ac:dyDescent="0.55000000000000004">
      <c r="A457" s="83" t="s">
        <v>130</v>
      </c>
      <c r="B457" s="136">
        <v>639334</v>
      </c>
      <c r="C457" t="s">
        <v>1101</v>
      </c>
      <c r="D457" s="83" t="s">
        <v>228</v>
      </c>
      <c r="E457" s="138">
        <v>177128889016</v>
      </c>
      <c r="F457" s="83" t="s">
        <v>114</v>
      </c>
      <c r="G457" s="85">
        <v>43634</v>
      </c>
      <c r="H457" s="83" t="s">
        <v>98</v>
      </c>
      <c r="I457" s="84" t="s">
        <v>618</v>
      </c>
      <c r="J457" s="207" t="s">
        <v>629</v>
      </c>
      <c r="K457" s="208" t="s">
        <v>634</v>
      </c>
      <c r="L457" s="83" t="s">
        <v>108</v>
      </c>
      <c r="M457" s="184">
        <v>27619</v>
      </c>
      <c r="N457" s="184"/>
      <c r="O457" s="85" t="s">
        <v>102</v>
      </c>
      <c r="P457" s="185">
        <v>43013</v>
      </c>
      <c r="Q457" s="186" t="s">
        <v>203</v>
      </c>
      <c r="R457" s="186"/>
      <c r="S457" s="186"/>
      <c r="T457" s="187"/>
      <c r="U457" s="188" t="s">
        <v>296</v>
      </c>
      <c r="V457" s="188" t="s">
        <v>205</v>
      </c>
      <c r="W457" s="189" t="s">
        <v>619</v>
      </c>
      <c r="X457" s="189" t="s">
        <v>107</v>
      </c>
      <c r="Y457" s="190" t="s">
        <v>614</v>
      </c>
      <c r="Z457" s="83">
        <v>700</v>
      </c>
      <c r="AA457" s="83" t="s">
        <v>193</v>
      </c>
      <c r="AB457" s="83" t="s">
        <v>181</v>
      </c>
      <c r="AC457" s="83" t="s">
        <v>102</v>
      </c>
      <c r="AD457" s="83" t="s">
        <v>6856</v>
      </c>
      <c r="AE457" s="83" t="s">
        <v>102</v>
      </c>
      <c r="AF457" s="83" t="s">
        <v>102</v>
      </c>
      <c r="AG457" s="83" t="s">
        <v>174</v>
      </c>
      <c r="AH457" s="83" t="s">
        <v>6845</v>
      </c>
      <c r="AI457" s="83" t="s">
        <v>104</v>
      </c>
      <c r="AJ457" s="83" t="s">
        <v>105</v>
      </c>
      <c r="AK457" s="191" t="s">
        <v>6856</v>
      </c>
      <c r="AL457" s="191" t="s">
        <v>102</v>
      </c>
      <c r="AM457" s="191" t="s">
        <v>102</v>
      </c>
      <c r="AN457" s="191" t="s">
        <v>174</v>
      </c>
      <c r="AO457" s="191" t="s">
        <v>6845</v>
      </c>
      <c r="AP457" s="191" t="s">
        <v>104</v>
      </c>
      <c r="AQ457" s="191" t="s">
        <v>105</v>
      </c>
      <c r="AR457" s="191" t="s">
        <v>106</v>
      </c>
      <c r="AS457" s="191" t="s">
        <v>6856</v>
      </c>
      <c r="AT457" s="191" t="s">
        <v>488</v>
      </c>
      <c r="AU457" s="191" t="s">
        <v>6857</v>
      </c>
      <c r="AV457" s="191" t="s">
        <v>104</v>
      </c>
      <c r="AW457" s="191" t="s">
        <v>204</v>
      </c>
      <c r="AX457" s="191"/>
      <c r="AY457" s="192" t="s">
        <v>454</v>
      </c>
      <c r="AZ457" s="192" t="s">
        <v>416</v>
      </c>
      <c r="BA457" s="91" t="s">
        <v>108</v>
      </c>
      <c r="BB457" s="90">
        <v>0</v>
      </c>
      <c r="BC457" s="93" t="s">
        <v>102</v>
      </c>
      <c r="BD457" s="93" t="s">
        <v>102</v>
      </c>
      <c r="BE457" s="93" t="s">
        <v>102</v>
      </c>
      <c r="BF457" s="93" t="s">
        <v>102</v>
      </c>
      <c r="BG457" s="97" t="s">
        <v>108</v>
      </c>
      <c r="BH457" s="93" t="s">
        <v>108</v>
      </c>
      <c r="BI457" s="93" t="s">
        <v>102</v>
      </c>
      <c r="BJ457" s="93" t="s">
        <v>102</v>
      </c>
      <c r="BK457" s="93" t="s">
        <v>102</v>
      </c>
      <c r="BL457" s="93" t="s">
        <v>102</v>
      </c>
      <c r="BM457" s="93" t="s">
        <v>102</v>
      </c>
      <c r="BN457" s="93" t="s">
        <v>102</v>
      </c>
      <c r="BO457" s="93" t="s">
        <v>102</v>
      </c>
      <c r="BP457" s="96" t="s">
        <v>102</v>
      </c>
      <c r="BQ457" s="90">
        <v>0</v>
      </c>
      <c r="BR457" s="93" t="s">
        <v>102</v>
      </c>
      <c r="BS457" s="93" t="s">
        <v>102</v>
      </c>
      <c r="BT457" s="93" t="s">
        <v>102</v>
      </c>
      <c r="BU457" s="93" t="s">
        <v>102</v>
      </c>
      <c r="BV457" s="97" t="s">
        <v>108</v>
      </c>
      <c r="BW457" s="93" t="s">
        <v>108</v>
      </c>
      <c r="BX457" s="95" t="s">
        <v>102</v>
      </c>
      <c r="BY457" s="93" t="s">
        <v>102</v>
      </c>
      <c r="BZ457" s="93" t="s">
        <v>102</v>
      </c>
      <c r="CA457" s="93" t="s">
        <v>102</v>
      </c>
      <c r="CB457" s="93" t="s">
        <v>102</v>
      </c>
      <c r="CC457" s="93" t="s">
        <v>102</v>
      </c>
      <c r="CD457" s="93" t="s">
        <v>102</v>
      </c>
      <c r="CE457" s="193" t="s">
        <v>102</v>
      </c>
      <c r="CF457" s="194" t="s">
        <v>436</v>
      </c>
      <c r="CG457" s="195" t="s">
        <v>6858</v>
      </c>
      <c r="CH457" s="101" t="s">
        <v>310</v>
      </c>
      <c r="CI457" s="102"/>
      <c r="CJ457" s="196" t="s">
        <v>6859</v>
      </c>
      <c r="CK457" s="104" t="s">
        <v>190</v>
      </c>
      <c r="CL457" s="105"/>
      <c r="CM457" s="83" t="s">
        <v>623</v>
      </c>
      <c r="CN457" s="106" t="s">
        <v>624</v>
      </c>
      <c r="CO457" s="197" t="s">
        <v>625</v>
      </c>
      <c r="CP457" s="107"/>
      <c r="CQ457" s="198" t="s">
        <v>474</v>
      </c>
      <c r="CR457" s="198" t="s">
        <v>474</v>
      </c>
      <c r="CS457" s="199"/>
      <c r="CT457" s="83" t="s">
        <v>109</v>
      </c>
      <c r="CU457" s="83" t="s">
        <v>109</v>
      </c>
      <c r="CV457" s="83">
        <v>69</v>
      </c>
      <c r="CW457" s="83" t="s">
        <v>139</v>
      </c>
      <c r="CX457" s="83">
        <v>69</v>
      </c>
      <c r="CY457" s="83" t="s">
        <v>108</v>
      </c>
      <c r="CZ457" s="83">
        <v>600383</v>
      </c>
      <c r="DA457" s="83" t="s">
        <v>581</v>
      </c>
      <c r="DB457" s="83" t="s">
        <v>152</v>
      </c>
      <c r="DC457" s="83" t="s">
        <v>500</v>
      </c>
      <c r="DD457" s="83">
        <v>7482</v>
      </c>
      <c r="DE457" s="83" t="s">
        <v>606</v>
      </c>
      <c r="DF457" s="83" t="s">
        <v>152</v>
      </c>
      <c r="DG457" s="83" t="s">
        <v>500</v>
      </c>
      <c r="DH457" s="83"/>
      <c r="DI457" s="85">
        <v>43646</v>
      </c>
      <c r="DJ457" s="83" t="s">
        <v>584</v>
      </c>
      <c r="DK457" s="83" t="s">
        <v>102</v>
      </c>
      <c r="DL457" s="83" t="s">
        <v>482</v>
      </c>
      <c r="DM457" s="83">
        <v>0</v>
      </c>
      <c r="DN457" s="83" t="s">
        <v>483</v>
      </c>
      <c r="DO457" s="83">
        <v>1</v>
      </c>
      <c r="DP457" s="83">
        <v>6</v>
      </c>
      <c r="DQ457" s="83"/>
      <c r="DR457" s="83" t="s">
        <v>108</v>
      </c>
      <c r="DS457" s="83" t="s">
        <v>497</v>
      </c>
      <c r="DU457" s="215" t="s">
        <v>269</v>
      </c>
      <c r="DV457" s="136">
        <v>1</v>
      </c>
      <c r="DW457" s="136">
        <v>3</v>
      </c>
      <c r="DX457" s="215" t="s">
        <v>269</v>
      </c>
      <c r="DY457" s="215" t="s">
        <v>269</v>
      </c>
      <c r="DZ457" s="215" t="s">
        <v>269</v>
      </c>
      <c r="EA457" s="215" t="s">
        <v>269</v>
      </c>
      <c r="EB457" s="215" t="s">
        <v>269</v>
      </c>
      <c r="EC457" s="215" t="s">
        <v>269</v>
      </c>
      <c r="ED457" s="215" t="s">
        <v>269</v>
      </c>
      <c r="EE457" s="215" t="s">
        <v>269</v>
      </c>
    </row>
    <row r="458" spans="1:135" ht="28.8" x14ac:dyDescent="0.55000000000000004">
      <c r="A458" s="83" t="s">
        <v>130</v>
      </c>
      <c r="B458" s="136">
        <v>751603</v>
      </c>
      <c r="C458" t="s">
        <v>1102</v>
      </c>
      <c r="D458" s="83" t="s">
        <v>228</v>
      </c>
      <c r="E458" s="138">
        <v>549116020397</v>
      </c>
      <c r="F458" s="83" t="s">
        <v>114</v>
      </c>
      <c r="G458" s="85">
        <v>43643</v>
      </c>
      <c r="H458" s="211" t="s">
        <v>98</v>
      </c>
      <c r="I458" s="84" t="s">
        <v>610</v>
      </c>
      <c r="J458" s="207" t="s">
        <v>627</v>
      </c>
      <c r="K458" s="208" t="s">
        <v>630</v>
      </c>
      <c r="L458" s="83" t="s">
        <v>108</v>
      </c>
      <c r="M458" s="184">
        <v>24530</v>
      </c>
      <c r="N458" s="184"/>
      <c r="O458" s="85" t="s">
        <v>102</v>
      </c>
      <c r="P458" s="185">
        <v>42491</v>
      </c>
      <c r="Q458" s="186" t="s">
        <v>203</v>
      </c>
      <c r="R458" s="186"/>
      <c r="S458" s="186"/>
      <c r="T458" s="187"/>
      <c r="U458" s="188" t="s">
        <v>296</v>
      </c>
      <c r="V458" s="188" t="s">
        <v>297</v>
      </c>
      <c r="W458" s="188" t="s">
        <v>297</v>
      </c>
      <c r="X458" s="189" t="s">
        <v>167</v>
      </c>
      <c r="Y458" s="190"/>
      <c r="Z458" s="83">
        <v>700</v>
      </c>
      <c r="AA458" s="83" t="s">
        <v>193</v>
      </c>
      <c r="AB458" s="83" t="s">
        <v>181</v>
      </c>
      <c r="AC458" s="83" t="s">
        <v>102</v>
      </c>
      <c r="AD458" s="83" t="s">
        <v>6860</v>
      </c>
      <c r="AE458" s="83" t="s">
        <v>102</v>
      </c>
      <c r="AF458" s="83" t="s">
        <v>102</v>
      </c>
      <c r="AG458" s="83" t="s">
        <v>119</v>
      </c>
      <c r="AH458" s="83" t="s">
        <v>6861</v>
      </c>
      <c r="AI458" s="83" t="s">
        <v>104</v>
      </c>
      <c r="AJ458" s="83" t="s">
        <v>105</v>
      </c>
      <c r="AK458" s="191" t="s">
        <v>6860</v>
      </c>
      <c r="AL458" s="191" t="s">
        <v>102</v>
      </c>
      <c r="AM458" s="191" t="s">
        <v>102</v>
      </c>
      <c r="AN458" s="191" t="s">
        <v>119</v>
      </c>
      <c r="AO458" s="191" t="s">
        <v>6861</v>
      </c>
      <c r="AP458" s="191" t="s">
        <v>104</v>
      </c>
      <c r="AQ458" s="191" t="s">
        <v>105</v>
      </c>
      <c r="AR458" s="191" t="s">
        <v>106</v>
      </c>
      <c r="AS458" s="191" t="s">
        <v>6860</v>
      </c>
      <c r="AT458" s="191" t="s">
        <v>485</v>
      </c>
      <c r="AU458" s="191" t="s">
        <v>6861</v>
      </c>
      <c r="AV458" s="191" t="s">
        <v>104</v>
      </c>
      <c r="AW458" s="191" t="s">
        <v>204</v>
      </c>
      <c r="AX458" s="191"/>
      <c r="AY458" s="192" t="s">
        <v>454</v>
      </c>
      <c r="AZ458" s="192" t="s">
        <v>416</v>
      </c>
      <c r="BA458" s="91" t="s">
        <v>108</v>
      </c>
      <c r="BB458" s="90">
        <v>0</v>
      </c>
      <c r="BC458" s="93" t="s">
        <v>102</v>
      </c>
      <c r="BD458" s="93" t="s">
        <v>102</v>
      </c>
      <c r="BE458" s="93" t="s">
        <v>102</v>
      </c>
      <c r="BF458" s="93" t="s">
        <v>102</v>
      </c>
      <c r="BG458" s="97" t="s">
        <v>108</v>
      </c>
      <c r="BH458" s="93" t="s">
        <v>108</v>
      </c>
      <c r="BI458" s="93" t="s">
        <v>102</v>
      </c>
      <c r="BJ458" s="93" t="s">
        <v>102</v>
      </c>
      <c r="BK458" s="93" t="s">
        <v>102</v>
      </c>
      <c r="BL458" s="93" t="s">
        <v>102</v>
      </c>
      <c r="BM458" s="93" t="s">
        <v>102</v>
      </c>
      <c r="BN458" s="93" t="s">
        <v>102</v>
      </c>
      <c r="BO458" s="93" t="s">
        <v>102</v>
      </c>
      <c r="BP458" s="96" t="s">
        <v>102</v>
      </c>
      <c r="BQ458" s="90">
        <v>0</v>
      </c>
      <c r="BR458" s="93" t="s">
        <v>102</v>
      </c>
      <c r="BS458" s="93" t="s">
        <v>102</v>
      </c>
      <c r="BT458" s="93" t="s">
        <v>102</v>
      </c>
      <c r="BU458" s="93" t="s">
        <v>102</v>
      </c>
      <c r="BV458" s="97" t="s">
        <v>108</v>
      </c>
      <c r="BW458" s="93" t="s">
        <v>108</v>
      </c>
      <c r="BX458" s="95" t="s">
        <v>102</v>
      </c>
      <c r="BY458" s="93" t="s">
        <v>102</v>
      </c>
      <c r="BZ458" s="93" t="s">
        <v>102</v>
      </c>
      <c r="CA458" s="93" t="s">
        <v>102</v>
      </c>
      <c r="CB458" s="93" t="s">
        <v>102</v>
      </c>
      <c r="CC458" s="93" t="s">
        <v>102</v>
      </c>
      <c r="CD458" s="93" t="s">
        <v>102</v>
      </c>
      <c r="CE458" s="193" t="s">
        <v>102</v>
      </c>
      <c r="CF458" s="194" t="s">
        <v>436</v>
      </c>
      <c r="CG458" s="195" t="s">
        <v>6862</v>
      </c>
      <c r="CH458" s="101" t="s">
        <v>563</v>
      </c>
      <c r="CI458" s="102"/>
      <c r="CJ458" s="196" t="s">
        <v>577</v>
      </c>
      <c r="CK458" s="104" t="s">
        <v>190</v>
      </c>
      <c r="CL458" s="105"/>
      <c r="CM458" s="83" t="s">
        <v>578</v>
      </c>
      <c r="CN458" s="106" t="s">
        <v>108</v>
      </c>
      <c r="CO458" s="197" t="s">
        <v>566</v>
      </c>
      <c r="CP458" s="107"/>
      <c r="CQ458" s="198" t="s">
        <v>107</v>
      </c>
      <c r="CR458" s="198" t="s">
        <v>107</v>
      </c>
      <c r="CS458" s="199"/>
      <c r="CT458" s="83" t="s">
        <v>109</v>
      </c>
      <c r="CU458" s="83" t="s">
        <v>109</v>
      </c>
      <c r="CV458" s="83">
        <v>85</v>
      </c>
      <c r="CW458" s="83" t="s">
        <v>270</v>
      </c>
      <c r="CX458" s="83">
        <v>85</v>
      </c>
      <c r="CY458" s="83" t="s">
        <v>108</v>
      </c>
      <c r="CZ458" s="83">
        <v>601702.5</v>
      </c>
      <c r="DA458" s="83" t="s">
        <v>6863</v>
      </c>
      <c r="DB458" s="83" t="s">
        <v>118</v>
      </c>
      <c r="DC458" s="83" t="s">
        <v>108</v>
      </c>
      <c r="DD458" s="83">
        <v>9070</v>
      </c>
      <c r="DE458" s="83" t="s">
        <v>173</v>
      </c>
      <c r="DF458" s="83" t="s">
        <v>118</v>
      </c>
      <c r="DG458" s="83" t="s">
        <v>500</v>
      </c>
      <c r="DH458" s="83"/>
      <c r="DI458" s="85">
        <v>43646</v>
      </c>
      <c r="DJ458" s="83" t="s">
        <v>584</v>
      </c>
      <c r="DK458" s="83" t="s">
        <v>102</v>
      </c>
      <c r="DL458" s="83" t="s">
        <v>482</v>
      </c>
      <c r="DM458" s="83">
        <v>0</v>
      </c>
      <c r="DN458" s="83" t="s">
        <v>483</v>
      </c>
      <c r="DO458" s="83">
        <v>1</v>
      </c>
      <c r="DP458" s="83">
        <v>6</v>
      </c>
      <c r="DQ458" s="83"/>
      <c r="DR458" s="83" t="s">
        <v>108</v>
      </c>
      <c r="DS458" s="83" t="s">
        <v>497</v>
      </c>
      <c r="DU458" s="215" t="s">
        <v>269</v>
      </c>
      <c r="DV458" s="136">
        <v>1</v>
      </c>
      <c r="DW458" s="136">
        <v>3</v>
      </c>
      <c r="DX458" s="215" t="s">
        <v>269</v>
      </c>
      <c r="DY458" s="215" t="s">
        <v>269</v>
      </c>
      <c r="DZ458" s="215" t="s">
        <v>269</v>
      </c>
      <c r="EA458" s="215" t="s">
        <v>269</v>
      </c>
      <c r="EB458" s="215" t="s">
        <v>269</v>
      </c>
      <c r="EC458" s="215" t="s">
        <v>269</v>
      </c>
      <c r="ED458" s="215" t="s">
        <v>269</v>
      </c>
      <c r="EE458" s="215" t="s">
        <v>269</v>
      </c>
    </row>
    <row r="459" spans="1:135" ht="57.6" x14ac:dyDescent="0.55000000000000004">
      <c r="A459" s="83" t="s">
        <v>130</v>
      </c>
      <c r="B459" s="136">
        <v>733754</v>
      </c>
      <c r="C459" t="s">
        <v>1103</v>
      </c>
      <c r="D459" s="83" t="s">
        <v>228</v>
      </c>
      <c r="E459" s="138">
        <v>494099634543</v>
      </c>
      <c r="F459" s="83" t="s">
        <v>143</v>
      </c>
      <c r="G459" s="85">
        <v>43620</v>
      </c>
      <c r="H459" s="83" t="s">
        <v>98</v>
      </c>
      <c r="I459" s="84" t="s">
        <v>612</v>
      </c>
      <c r="J459" s="207" t="s">
        <v>628</v>
      </c>
      <c r="K459" s="208" t="s">
        <v>633</v>
      </c>
      <c r="L459" s="83" t="s">
        <v>108</v>
      </c>
      <c r="M459" s="184" t="s">
        <v>102</v>
      </c>
      <c r="N459" s="184" t="s">
        <v>556</v>
      </c>
      <c r="O459" s="85" t="s">
        <v>102</v>
      </c>
      <c r="P459" s="185">
        <v>42491</v>
      </c>
      <c r="Q459" s="186" t="s">
        <v>202</v>
      </c>
      <c r="R459" s="186" t="s">
        <v>613</v>
      </c>
      <c r="S459" s="186"/>
      <c r="T459" s="187"/>
      <c r="U459" s="188" t="s">
        <v>295</v>
      </c>
      <c r="V459" s="188" t="s">
        <v>205</v>
      </c>
      <c r="W459" s="188" t="s">
        <v>295</v>
      </c>
      <c r="X459" s="189" t="s">
        <v>107</v>
      </c>
      <c r="Y459" s="190" t="s">
        <v>614</v>
      </c>
      <c r="Z459" s="83">
        <v>700</v>
      </c>
      <c r="AA459" s="83" t="s">
        <v>193</v>
      </c>
      <c r="AB459" s="83" t="s">
        <v>181</v>
      </c>
      <c r="AC459" s="83" t="s">
        <v>102</v>
      </c>
      <c r="AD459" s="83" t="s">
        <v>6864</v>
      </c>
      <c r="AE459" s="83" t="s">
        <v>6865</v>
      </c>
      <c r="AF459" s="83" t="s">
        <v>102</v>
      </c>
      <c r="AG459" s="83" t="s">
        <v>175</v>
      </c>
      <c r="AH459" s="83" t="s">
        <v>6866</v>
      </c>
      <c r="AI459" s="83" t="s">
        <v>104</v>
      </c>
      <c r="AJ459" s="83" t="s">
        <v>105</v>
      </c>
      <c r="AK459" s="191" t="s">
        <v>6864</v>
      </c>
      <c r="AL459" s="191" t="s">
        <v>6865</v>
      </c>
      <c r="AM459" s="191" t="s">
        <v>102</v>
      </c>
      <c r="AN459" s="191" t="s">
        <v>175</v>
      </c>
      <c r="AO459" s="191" t="s">
        <v>6866</v>
      </c>
      <c r="AP459" s="191" t="s">
        <v>104</v>
      </c>
      <c r="AQ459" s="191" t="s">
        <v>105</v>
      </c>
      <c r="AR459" s="191" t="s">
        <v>106</v>
      </c>
      <c r="AS459" s="191"/>
      <c r="AT459" s="191"/>
      <c r="AU459" s="191"/>
      <c r="AV459" s="191"/>
      <c r="AW459" s="191"/>
      <c r="AX459" s="191" t="s">
        <v>575</v>
      </c>
      <c r="AY459" s="192" t="s">
        <v>454</v>
      </c>
      <c r="AZ459" s="192" t="s">
        <v>108</v>
      </c>
      <c r="BA459" s="91" t="s">
        <v>108</v>
      </c>
      <c r="BB459" s="90">
        <v>0</v>
      </c>
      <c r="BC459" s="93" t="s">
        <v>102</v>
      </c>
      <c r="BD459" s="93" t="s">
        <v>102</v>
      </c>
      <c r="BE459" s="93" t="s">
        <v>102</v>
      </c>
      <c r="BF459" s="93" t="s">
        <v>102</v>
      </c>
      <c r="BG459" s="97" t="s">
        <v>108</v>
      </c>
      <c r="BH459" s="93" t="s">
        <v>108</v>
      </c>
      <c r="BI459" s="93" t="s">
        <v>102</v>
      </c>
      <c r="BJ459" s="93" t="s">
        <v>102</v>
      </c>
      <c r="BK459" s="93" t="s">
        <v>102</v>
      </c>
      <c r="BL459" s="93" t="s">
        <v>102</v>
      </c>
      <c r="BM459" s="93" t="s">
        <v>102</v>
      </c>
      <c r="BN459" s="93" t="s">
        <v>102</v>
      </c>
      <c r="BO459" s="93" t="s">
        <v>102</v>
      </c>
      <c r="BP459" s="96" t="s">
        <v>102</v>
      </c>
      <c r="BQ459" s="90">
        <v>0</v>
      </c>
      <c r="BR459" s="93" t="s">
        <v>102</v>
      </c>
      <c r="BS459" s="93" t="s">
        <v>102</v>
      </c>
      <c r="BT459" s="93" t="s">
        <v>102</v>
      </c>
      <c r="BU459" s="93" t="s">
        <v>102</v>
      </c>
      <c r="BV459" s="97" t="s">
        <v>108</v>
      </c>
      <c r="BW459" s="93" t="s">
        <v>108</v>
      </c>
      <c r="BX459" s="95" t="s">
        <v>102</v>
      </c>
      <c r="BY459" s="93" t="s">
        <v>102</v>
      </c>
      <c r="BZ459" s="93" t="s">
        <v>102</v>
      </c>
      <c r="CA459" s="93" t="s">
        <v>102</v>
      </c>
      <c r="CB459" s="93" t="s">
        <v>102</v>
      </c>
      <c r="CC459" s="93" t="s">
        <v>102</v>
      </c>
      <c r="CD459" s="93" t="s">
        <v>102</v>
      </c>
      <c r="CE459" s="193" t="s">
        <v>102</v>
      </c>
      <c r="CF459" s="194" t="s">
        <v>508</v>
      </c>
      <c r="CG459" s="195" t="s">
        <v>102</v>
      </c>
      <c r="CH459" s="101" t="e">
        <v>#N/A</v>
      </c>
      <c r="CI459" s="102" t="s">
        <v>580</v>
      </c>
      <c r="CJ459" s="196" t="s">
        <v>108</v>
      </c>
      <c r="CK459" s="104" t="s">
        <v>109</v>
      </c>
      <c r="CL459" s="105" t="s">
        <v>579</v>
      </c>
      <c r="CM459" s="83" t="s">
        <v>108</v>
      </c>
      <c r="CN459" s="106" t="s">
        <v>108</v>
      </c>
      <c r="CO459" s="197" t="s">
        <v>108</v>
      </c>
      <c r="CP459" s="107"/>
      <c r="CQ459" s="198" t="s">
        <v>474</v>
      </c>
      <c r="CR459" s="198" t="s">
        <v>474</v>
      </c>
      <c r="CS459" s="199" t="s">
        <v>616</v>
      </c>
      <c r="CT459" s="83" t="s">
        <v>109</v>
      </c>
      <c r="CU459" s="83" t="s">
        <v>109</v>
      </c>
      <c r="CV459" s="83">
        <v>15</v>
      </c>
      <c r="CW459" s="83" t="s">
        <v>112</v>
      </c>
      <c r="CX459" s="83">
        <v>15</v>
      </c>
      <c r="CY459" s="83" t="s">
        <v>6867</v>
      </c>
      <c r="CZ459" s="83">
        <v>603022</v>
      </c>
      <c r="DA459" s="83" t="s">
        <v>138</v>
      </c>
      <c r="DB459" s="83" t="s">
        <v>124</v>
      </c>
      <c r="DC459" s="83" t="s">
        <v>501</v>
      </c>
      <c r="DD459" s="83">
        <v>7826</v>
      </c>
      <c r="DE459" s="83" t="s">
        <v>582</v>
      </c>
      <c r="DF459" s="83" t="s">
        <v>145</v>
      </c>
      <c r="DG459" s="83" t="s">
        <v>501</v>
      </c>
      <c r="DH459" s="83" t="s">
        <v>582</v>
      </c>
      <c r="DI459" s="85">
        <v>43646</v>
      </c>
      <c r="DJ459" s="83" t="s">
        <v>584</v>
      </c>
      <c r="DK459" s="83" t="s">
        <v>102</v>
      </c>
      <c r="DL459" s="83" t="s">
        <v>482</v>
      </c>
      <c r="DM459" s="83">
        <v>0</v>
      </c>
      <c r="DN459" s="83" t="s">
        <v>238</v>
      </c>
      <c r="DO459" s="83">
        <v>1</v>
      </c>
      <c r="DP459" s="83">
        <v>1</v>
      </c>
      <c r="DQ459" s="83"/>
      <c r="DR459" s="83" t="s">
        <v>108</v>
      </c>
      <c r="DS459" s="83" t="s">
        <v>497</v>
      </c>
      <c r="DU459" s="215" t="s">
        <v>269</v>
      </c>
      <c r="DV459" s="136">
        <v>1</v>
      </c>
      <c r="DW459" s="136">
        <v>3</v>
      </c>
      <c r="DX459" s="215" t="s">
        <v>269</v>
      </c>
      <c r="DY459" s="215" t="s">
        <v>269</v>
      </c>
      <c r="DZ459" s="215" t="s">
        <v>269</v>
      </c>
      <c r="EA459" s="215" t="s">
        <v>269</v>
      </c>
      <c r="EB459" s="215" t="s">
        <v>269</v>
      </c>
      <c r="EC459" s="215" t="s">
        <v>269</v>
      </c>
      <c r="ED459" s="215" t="s">
        <v>269</v>
      </c>
      <c r="EE459" s="215" t="s">
        <v>269</v>
      </c>
    </row>
    <row r="460" spans="1:135" ht="28.8" x14ac:dyDescent="0.55000000000000004">
      <c r="A460" s="83" t="s">
        <v>130</v>
      </c>
      <c r="B460" s="136">
        <v>629096</v>
      </c>
      <c r="C460" t="s">
        <v>1104</v>
      </c>
      <c r="D460" s="83" t="s">
        <v>228</v>
      </c>
      <c r="E460" s="138">
        <v>455717774205</v>
      </c>
      <c r="F460" s="83" t="s">
        <v>114</v>
      </c>
      <c r="G460" s="85">
        <v>43634</v>
      </c>
      <c r="H460" s="83" t="s">
        <v>98</v>
      </c>
      <c r="I460" s="84" t="s">
        <v>618</v>
      </c>
      <c r="J460" s="207" t="s">
        <v>629</v>
      </c>
      <c r="K460" s="208" t="s">
        <v>634</v>
      </c>
      <c r="L460" s="83" t="s">
        <v>108</v>
      </c>
      <c r="M460" s="184">
        <v>27620</v>
      </c>
      <c r="N460" s="184"/>
      <c r="O460" s="85" t="s">
        <v>102</v>
      </c>
      <c r="P460" s="185">
        <v>43013</v>
      </c>
      <c r="Q460" s="186" t="s">
        <v>203</v>
      </c>
      <c r="R460" s="186"/>
      <c r="S460" s="186"/>
      <c r="T460" s="187"/>
      <c r="U460" s="188" t="s">
        <v>296</v>
      </c>
      <c r="V460" s="188" t="s">
        <v>205</v>
      </c>
      <c r="W460" s="189" t="s">
        <v>619</v>
      </c>
      <c r="X460" s="189" t="s">
        <v>107</v>
      </c>
      <c r="Y460" s="190" t="s">
        <v>614</v>
      </c>
      <c r="Z460" s="83">
        <v>700</v>
      </c>
      <c r="AA460" s="83" t="s">
        <v>193</v>
      </c>
      <c r="AB460" s="83" t="s">
        <v>181</v>
      </c>
      <c r="AC460" s="83" t="s">
        <v>102</v>
      </c>
      <c r="AD460" s="83" t="s">
        <v>6868</v>
      </c>
      <c r="AE460" s="83" t="s">
        <v>102</v>
      </c>
      <c r="AF460" s="83" t="s">
        <v>102</v>
      </c>
      <c r="AG460" s="83" t="s">
        <v>174</v>
      </c>
      <c r="AH460" s="83" t="s">
        <v>6857</v>
      </c>
      <c r="AI460" s="83" t="s">
        <v>104</v>
      </c>
      <c r="AJ460" s="83" t="s">
        <v>105</v>
      </c>
      <c r="AK460" s="191" t="s">
        <v>6868</v>
      </c>
      <c r="AL460" s="191" t="s">
        <v>102</v>
      </c>
      <c r="AM460" s="191" t="s">
        <v>102</v>
      </c>
      <c r="AN460" s="191" t="s">
        <v>174</v>
      </c>
      <c r="AO460" s="191" t="s">
        <v>6857</v>
      </c>
      <c r="AP460" s="191" t="s">
        <v>104</v>
      </c>
      <c r="AQ460" s="191" t="s">
        <v>105</v>
      </c>
      <c r="AR460" s="191" t="s">
        <v>106</v>
      </c>
      <c r="AS460" s="191" t="s">
        <v>6868</v>
      </c>
      <c r="AT460" s="191" t="s">
        <v>488</v>
      </c>
      <c r="AU460" s="191" t="s">
        <v>6869</v>
      </c>
      <c r="AV460" s="191" t="s">
        <v>104</v>
      </c>
      <c r="AW460" s="191" t="s">
        <v>204</v>
      </c>
      <c r="AX460" s="191"/>
      <c r="AY460" s="192" t="s">
        <v>454</v>
      </c>
      <c r="AZ460" s="192" t="s">
        <v>416</v>
      </c>
      <c r="BA460" s="91" t="s">
        <v>108</v>
      </c>
      <c r="BB460" s="90">
        <v>0</v>
      </c>
      <c r="BC460" s="93" t="s">
        <v>102</v>
      </c>
      <c r="BD460" s="93" t="s">
        <v>102</v>
      </c>
      <c r="BE460" s="93" t="s">
        <v>102</v>
      </c>
      <c r="BF460" s="93" t="s">
        <v>102</v>
      </c>
      <c r="BG460" s="97" t="s">
        <v>108</v>
      </c>
      <c r="BH460" s="93" t="s">
        <v>108</v>
      </c>
      <c r="BI460" s="93" t="s">
        <v>102</v>
      </c>
      <c r="BJ460" s="93" t="s">
        <v>102</v>
      </c>
      <c r="BK460" s="93" t="s">
        <v>102</v>
      </c>
      <c r="BL460" s="93" t="s">
        <v>102</v>
      </c>
      <c r="BM460" s="93" t="s">
        <v>102</v>
      </c>
      <c r="BN460" s="93" t="s">
        <v>102</v>
      </c>
      <c r="BO460" s="93" t="s">
        <v>102</v>
      </c>
      <c r="BP460" s="96" t="s">
        <v>102</v>
      </c>
      <c r="BQ460" s="90">
        <v>0</v>
      </c>
      <c r="BR460" s="93" t="s">
        <v>102</v>
      </c>
      <c r="BS460" s="93" t="s">
        <v>102</v>
      </c>
      <c r="BT460" s="93" t="s">
        <v>102</v>
      </c>
      <c r="BU460" s="93" t="s">
        <v>102</v>
      </c>
      <c r="BV460" s="97" t="s">
        <v>108</v>
      </c>
      <c r="BW460" s="93" t="s">
        <v>108</v>
      </c>
      <c r="BX460" s="95" t="s">
        <v>102</v>
      </c>
      <c r="BY460" s="93" t="s">
        <v>102</v>
      </c>
      <c r="BZ460" s="93" t="s">
        <v>102</v>
      </c>
      <c r="CA460" s="93" t="s">
        <v>102</v>
      </c>
      <c r="CB460" s="93" t="s">
        <v>102</v>
      </c>
      <c r="CC460" s="93" t="s">
        <v>102</v>
      </c>
      <c r="CD460" s="93" t="s">
        <v>102</v>
      </c>
      <c r="CE460" s="193" t="s">
        <v>102</v>
      </c>
      <c r="CF460" s="194" t="s">
        <v>436</v>
      </c>
      <c r="CG460" s="195" t="s">
        <v>6870</v>
      </c>
      <c r="CH460" s="101" t="s">
        <v>310</v>
      </c>
      <c r="CI460" s="102"/>
      <c r="CJ460" s="196" t="s">
        <v>6871</v>
      </c>
      <c r="CK460" s="104" t="s">
        <v>190</v>
      </c>
      <c r="CL460" s="105"/>
      <c r="CM460" s="83" t="s">
        <v>623</v>
      </c>
      <c r="CN460" s="106" t="s">
        <v>624</v>
      </c>
      <c r="CO460" s="197" t="s">
        <v>625</v>
      </c>
      <c r="CP460" s="107"/>
      <c r="CQ460" s="198" t="s">
        <v>474</v>
      </c>
      <c r="CR460" s="198" t="s">
        <v>474</v>
      </c>
      <c r="CS460" s="199"/>
      <c r="CT460" s="83" t="s">
        <v>109</v>
      </c>
      <c r="CU460" s="83" t="s">
        <v>109</v>
      </c>
      <c r="CV460" s="83">
        <v>52</v>
      </c>
      <c r="CW460" s="83" t="s">
        <v>139</v>
      </c>
      <c r="CX460" s="83">
        <v>52</v>
      </c>
      <c r="CY460" s="83" t="s">
        <v>108</v>
      </c>
      <c r="CZ460" s="83">
        <v>604341.5</v>
      </c>
      <c r="DA460" s="83" t="s">
        <v>581</v>
      </c>
      <c r="DB460" s="83" t="s">
        <v>152</v>
      </c>
      <c r="DC460" s="83" t="s">
        <v>500</v>
      </c>
      <c r="DD460" s="83">
        <v>7014</v>
      </c>
      <c r="DE460" s="83" t="s">
        <v>606</v>
      </c>
      <c r="DF460" s="83" t="s">
        <v>152</v>
      </c>
      <c r="DG460" s="83" t="s">
        <v>500</v>
      </c>
      <c r="DH460" s="83"/>
      <c r="DI460" s="85">
        <v>43646</v>
      </c>
      <c r="DJ460" s="83" t="s">
        <v>584</v>
      </c>
      <c r="DK460" s="83" t="s">
        <v>102</v>
      </c>
      <c r="DL460" s="83" t="s">
        <v>482</v>
      </c>
      <c r="DM460" s="83">
        <v>0</v>
      </c>
      <c r="DN460" s="83" t="s">
        <v>483</v>
      </c>
      <c r="DO460" s="83">
        <v>1</v>
      </c>
      <c r="DP460" s="83">
        <v>1</v>
      </c>
      <c r="DQ460" s="83"/>
      <c r="DR460" s="83" t="s">
        <v>108</v>
      </c>
      <c r="DS460" s="83" t="s">
        <v>497</v>
      </c>
      <c r="DU460" s="215" t="s">
        <v>269</v>
      </c>
      <c r="DV460" s="136">
        <v>1</v>
      </c>
      <c r="DW460" s="136">
        <v>3</v>
      </c>
      <c r="DX460" s="215" t="s">
        <v>269</v>
      </c>
      <c r="DY460" s="215" t="s">
        <v>269</v>
      </c>
      <c r="DZ460" s="215" t="s">
        <v>269</v>
      </c>
      <c r="EA460" s="215" t="s">
        <v>269</v>
      </c>
      <c r="EB460" s="215" t="s">
        <v>269</v>
      </c>
      <c r="EC460" s="215" t="s">
        <v>269</v>
      </c>
      <c r="ED460" s="215" t="s">
        <v>269</v>
      </c>
      <c r="EE460" s="215" t="s">
        <v>269</v>
      </c>
    </row>
    <row r="461" spans="1:135" ht="28.8" x14ac:dyDescent="0.55000000000000004">
      <c r="A461" s="83" t="s">
        <v>130</v>
      </c>
      <c r="B461" s="136">
        <v>693921</v>
      </c>
      <c r="C461" t="s">
        <v>1105</v>
      </c>
      <c r="D461" s="83" t="s">
        <v>228</v>
      </c>
      <c r="E461" s="138">
        <v>699753606966</v>
      </c>
      <c r="F461" s="83" t="s">
        <v>114</v>
      </c>
      <c r="G461" s="85">
        <v>43643</v>
      </c>
      <c r="H461" s="211" t="s">
        <v>98</v>
      </c>
      <c r="I461" s="84" t="s">
        <v>610</v>
      </c>
      <c r="J461" s="207" t="s">
        <v>627</v>
      </c>
      <c r="K461" s="208" t="s">
        <v>630</v>
      </c>
      <c r="L461" s="83" t="s">
        <v>108</v>
      </c>
      <c r="M461" s="184">
        <v>24531</v>
      </c>
      <c r="N461" s="184"/>
      <c r="O461" s="85" t="s">
        <v>102</v>
      </c>
      <c r="P461" s="185">
        <v>42491</v>
      </c>
      <c r="Q461" s="186" t="s">
        <v>203</v>
      </c>
      <c r="R461" s="186"/>
      <c r="S461" s="186"/>
      <c r="T461" s="187"/>
      <c r="U461" s="188" t="s">
        <v>296</v>
      </c>
      <c r="V461" s="188" t="s">
        <v>297</v>
      </c>
      <c r="W461" s="188" t="s">
        <v>297</v>
      </c>
      <c r="X461" s="189" t="s">
        <v>167</v>
      </c>
      <c r="Y461" s="190"/>
      <c r="Z461" s="83">
        <v>700</v>
      </c>
      <c r="AA461" s="83" t="s">
        <v>193</v>
      </c>
      <c r="AB461" s="83" t="s">
        <v>181</v>
      </c>
      <c r="AC461" s="83" t="s">
        <v>102</v>
      </c>
      <c r="AD461" s="83" t="s">
        <v>6872</v>
      </c>
      <c r="AE461" s="83" t="s">
        <v>102</v>
      </c>
      <c r="AF461" s="83" t="s">
        <v>102</v>
      </c>
      <c r="AG461" s="83" t="s">
        <v>119</v>
      </c>
      <c r="AH461" s="83" t="s">
        <v>6873</v>
      </c>
      <c r="AI461" s="83" t="s">
        <v>104</v>
      </c>
      <c r="AJ461" s="83" t="s">
        <v>105</v>
      </c>
      <c r="AK461" s="191" t="s">
        <v>6872</v>
      </c>
      <c r="AL461" s="191" t="s">
        <v>102</v>
      </c>
      <c r="AM461" s="191" t="s">
        <v>102</v>
      </c>
      <c r="AN461" s="191" t="s">
        <v>119</v>
      </c>
      <c r="AO461" s="191" t="s">
        <v>6873</v>
      </c>
      <c r="AP461" s="191" t="s">
        <v>104</v>
      </c>
      <c r="AQ461" s="191" t="s">
        <v>105</v>
      </c>
      <c r="AR461" s="191" t="s">
        <v>106</v>
      </c>
      <c r="AS461" s="191" t="s">
        <v>6872</v>
      </c>
      <c r="AT461" s="191" t="s">
        <v>485</v>
      </c>
      <c r="AU461" s="191" t="s">
        <v>6873</v>
      </c>
      <c r="AV461" s="191" t="s">
        <v>104</v>
      </c>
      <c r="AW461" s="191" t="s">
        <v>204</v>
      </c>
      <c r="AX461" s="191"/>
      <c r="AY461" s="192" t="s">
        <v>454</v>
      </c>
      <c r="AZ461" s="192" t="s">
        <v>416</v>
      </c>
      <c r="BA461" s="91" t="s">
        <v>108</v>
      </c>
      <c r="BB461" s="90">
        <v>0</v>
      </c>
      <c r="BC461" s="93" t="s">
        <v>102</v>
      </c>
      <c r="BD461" s="93" t="s">
        <v>102</v>
      </c>
      <c r="BE461" s="93" t="s">
        <v>102</v>
      </c>
      <c r="BF461" s="93" t="s">
        <v>102</v>
      </c>
      <c r="BG461" s="97" t="s">
        <v>108</v>
      </c>
      <c r="BH461" s="93" t="s">
        <v>108</v>
      </c>
      <c r="BI461" s="93" t="s">
        <v>102</v>
      </c>
      <c r="BJ461" s="93" t="s">
        <v>102</v>
      </c>
      <c r="BK461" s="93" t="s">
        <v>102</v>
      </c>
      <c r="BL461" s="93" t="s">
        <v>102</v>
      </c>
      <c r="BM461" s="93" t="s">
        <v>102</v>
      </c>
      <c r="BN461" s="93" t="s">
        <v>102</v>
      </c>
      <c r="BO461" s="93" t="s">
        <v>102</v>
      </c>
      <c r="BP461" s="96" t="s">
        <v>102</v>
      </c>
      <c r="BQ461" s="90">
        <v>0</v>
      </c>
      <c r="BR461" s="93" t="s">
        <v>102</v>
      </c>
      <c r="BS461" s="93" t="s">
        <v>102</v>
      </c>
      <c r="BT461" s="93" t="s">
        <v>102</v>
      </c>
      <c r="BU461" s="93" t="s">
        <v>102</v>
      </c>
      <c r="BV461" s="97" t="s">
        <v>108</v>
      </c>
      <c r="BW461" s="93" t="s">
        <v>108</v>
      </c>
      <c r="BX461" s="95" t="s">
        <v>102</v>
      </c>
      <c r="BY461" s="93" t="s">
        <v>102</v>
      </c>
      <c r="BZ461" s="93" t="s">
        <v>102</v>
      </c>
      <c r="CA461" s="93" t="s">
        <v>102</v>
      </c>
      <c r="CB461" s="93" t="s">
        <v>102</v>
      </c>
      <c r="CC461" s="93" t="s">
        <v>102</v>
      </c>
      <c r="CD461" s="93" t="s">
        <v>102</v>
      </c>
      <c r="CE461" s="193" t="s">
        <v>102</v>
      </c>
      <c r="CF461" s="194" t="s">
        <v>436</v>
      </c>
      <c r="CG461" s="195" t="s">
        <v>6874</v>
      </c>
      <c r="CH461" s="101" t="s">
        <v>563</v>
      </c>
      <c r="CI461" s="102"/>
      <c r="CJ461" s="196" t="s">
        <v>577</v>
      </c>
      <c r="CK461" s="104" t="s">
        <v>190</v>
      </c>
      <c r="CL461" s="105"/>
      <c r="CM461" s="83" t="s">
        <v>578</v>
      </c>
      <c r="CN461" s="106" t="s">
        <v>108</v>
      </c>
      <c r="CO461" s="197" t="s">
        <v>566</v>
      </c>
      <c r="CP461" s="107"/>
      <c r="CQ461" s="198" t="s">
        <v>107</v>
      </c>
      <c r="CR461" s="198" t="s">
        <v>107</v>
      </c>
      <c r="CS461" s="199"/>
      <c r="CT461" s="83" t="s">
        <v>109</v>
      </c>
      <c r="CU461" s="83" t="s">
        <v>109</v>
      </c>
      <c r="CV461" s="83">
        <v>16</v>
      </c>
      <c r="CW461" s="83" t="s">
        <v>270</v>
      </c>
      <c r="CX461" s="83">
        <v>16</v>
      </c>
      <c r="CY461" s="83" t="s">
        <v>108</v>
      </c>
      <c r="CZ461" s="83">
        <v>605661</v>
      </c>
      <c r="DA461" s="83" t="s">
        <v>6875</v>
      </c>
      <c r="DB461" s="83" t="s">
        <v>118</v>
      </c>
      <c r="DC461" s="83" t="s">
        <v>108</v>
      </c>
      <c r="DD461" s="83">
        <v>3564</v>
      </c>
      <c r="DE461" s="83" t="s">
        <v>173</v>
      </c>
      <c r="DF461" s="83" t="s">
        <v>118</v>
      </c>
      <c r="DG461" s="83" t="s">
        <v>500</v>
      </c>
      <c r="DH461" s="83"/>
      <c r="DI461" s="85">
        <v>43646</v>
      </c>
      <c r="DJ461" s="83" t="s">
        <v>584</v>
      </c>
      <c r="DK461" s="83" t="s">
        <v>102</v>
      </c>
      <c r="DL461" s="83" t="s">
        <v>482</v>
      </c>
      <c r="DM461" s="83">
        <v>0</v>
      </c>
      <c r="DN461" s="83" t="s">
        <v>483</v>
      </c>
      <c r="DO461" s="83">
        <v>1</v>
      </c>
      <c r="DP461" s="83">
        <v>6</v>
      </c>
      <c r="DQ461" s="83"/>
      <c r="DR461" s="83" t="s">
        <v>108</v>
      </c>
      <c r="DS461" s="83" t="s">
        <v>497</v>
      </c>
      <c r="DU461" s="215" t="s">
        <v>269</v>
      </c>
      <c r="DV461" s="136">
        <v>1</v>
      </c>
      <c r="DW461" s="136">
        <v>3</v>
      </c>
      <c r="DX461" s="215" t="s">
        <v>269</v>
      </c>
      <c r="DY461" s="215" t="s">
        <v>269</v>
      </c>
      <c r="DZ461" s="215" t="s">
        <v>269</v>
      </c>
      <c r="EA461" s="215" t="s">
        <v>269</v>
      </c>
      <c r="EB461" s="215" t="s">
        <v>269</v>
      </c>
      <c r="EC461" s="215" t="s">
        <v>269</v>
      </c>
      <c r="ED461" s="215" t="s">
        <v>269</v>
      </c>
      <c r="EE461" s="215" t="s">
        <v>269</v>
      </c>
    </row>
    <row r="462" spans="1:135" ht="57.6" x14ac:dyDescent="0.55000000000000004">
      <c r="A462" s="83" t="s">
        <v>130</v>
      </c>
      <c r="B462" s="136">
        <v>118432</v>
      </c>
      <c r="C462" t="s">
        <v>1106</v>
      </c>
      <c r="D462" s="83" t="s">
        <v>228</v>
      </c>
      <c r="E462" s="138">
        <v>496280692662</v>
      </c>
      <c r="F462" s="83" t="s">
        <v>143</v>
      </c>
      <c r="G462" s="85">
        <v>43620</v>
      </c>
      <c r="H462" s="83" t="s">
        <v>98</v>
      </c>
      <c r="I462" s="84" t="s">
        <v>612</v>
      </c>
      <c r="J462" s="207" t="s">
        <v>628</v>
      </c>
      <c r="K462" s="208" t="s">
        <v>633</v>
      </c>
      <c r="L462" s="83" t="s">
        <v>108</v>
      </c>
      <c r="M462" s="184" t="s">
        <v>102</v>
      </c>
      <c r="N462" s="184" t="s">
        <v>556</v>
      </c>
      <c r="O462" s="85" t="s">
        <v>102</v>
      </c>
      <c r="P462" s="185">
        <v>42491</v>
      </c>
      <c r="Q462" s="186" t="s">
        <v>202</v>
      </c>
      <c r="R462" s="186" t="s">
        <v>613</v>
      </c>
      <c r="S462" s="186"/>
      <c r="T462" s="187"/>
      <c r="U462" s="188" t="s">
        <v>295</v>
      </c>
      <c r="V462" s="188" t="s">
        <v>205</v>
      </c>
      <c r="W462" s="188" t="s">
        <v>295</v>
      </c>
      <c r="X462" s="189" t="s">
        <v>107</v>
      </c>
      <c r="Y462" s="190" t="s">
        <v>614</v>
      </c>
      <c r="Z462" s="83">
        <v>700</v>
      </c>
      <c r="AA462" s="83" t="s">
        <v>193</v>
      </c>
      <c r="AB462" s="83" t="s">
        <v>181</v>
      </c>
      <c r="AC462" s="83" t="s">
        <v>102</v>
      </c>
      <c r="AD462" s="83" t="s">
        <v>6876</v>
      </c>
      <c r="AE462" s="83" t="s">
        <v>6877</v>
      </c>
      <c r="AF462" s="83" t="s">
        <v>102</v>
      </c>
      <c r="AG462" s="83" t="s">
        <v>175</v>
      </c>
      <c r="AH462" s="83" t="s">
        <v>6878</v>
      </c>
      <c r="AI462" s="83" t="s">
        <v>104</v>
      </c>
      <c r="AJ462" s="83" t="s">
        <v>105</v>
      </c>
      <c r="AK462" s="191" t="s">
        <v>6876</v>
      </c>
      <c r="AL462" s="191" t="s">
        <v>6877</v>
      </c>
      <c r="AM462" s="191" t="s">
        <v>102</v>
      </c>
      <c r="AN462" s="191" t="s">
        <v>175</v>
      </c>
      <c r="AO462" s="191" t="s">
        <v>6878</v>
      </c>
      <c r="AP462" s="191" t="s">
        <v>104</v>
      </c>
      <c r="AQ462" s="191" t="s">
        <v>105</v>
      </c>
      <c r="AR462" s="191" t="s">
        <v>106</v>
      </c>
      <c r="AS462" s="191"/>
      <c r="AT462" s="191"/>
      <c r="AU462" s="191"/>
      <c r="AV462" s="191"/>
      <c r="AW462" s="191"/>
      <c r="AX462" s="191" t="s">
        <v>575</v>
      </c>
      <c r="AY462" s="192" t="s">
        <v>454</v>
      </c>
      <c r="AZ462" s="192" t="s">
        <v>108</v>
      </c>
      <c r="BA462" s="91" t="s">
        <v>108</v>
      </c>
      <c r="BB462" s="90">
        <v>0</v>
      </c>
      <c r="BC462" s="93" t="s">
        <v>102</v>
      </c>
      <c r="BD462" s="93" t="s">
        <v>102</v>
      </c>
      <c r="BE462" s="93" t="s">
        <v>102</v>
      </c>
      <c r="BF462" s="93" t="s">
        <v>102</v>
      </c>
      <c r="BG462" s="97" t="s">
        <v>108</v>
      </c>
      <c r="BH462" s="93" t="s">
        <v>108</v>
      </c>
      <c r="BI462" s="93" t="s">
        <v>102</v>
      </c>
      <c r="BJ462" s="93" t="s">
        <v>102</v>
      </c>
      <c r="BK462" s="93" t="s">
        <v>102</v>
      </c>
      <c r="BL462" s="93" t="s">
        <v>102</v>
      </c>
      <c r="BM462" s="93" t="s">
        <v>102</v>
      </c>
      <c r="BN462" s="93" t="s">
        <v>102</v>
      </c>
      <c r="BO462" s="93" t="s">
        <v>102</v>
      </c>
      <c r="BP462" s="96" t="s">
        <v>102</v>
      </c>
      <c r="BQ462" s="90">
        <v>0</v>
      </c>
      <c r="BR462" s="93" t="s">
        <v>102</v>
      </c>
      <c r="BS462" s="93" t="s">
        <v>102</v>
      </c>
      <c r="BT462" s="93" t="s">
        <v>102</v>
      </c>
      <c r="BU462" s="93" t="s">
        <v>102</v>
      </c>
      <c r="BV462" s="97" t="s">
        <v>108</v>
      </c>
      <c r="BW462" s="93" t="s">
        <v>108</v>
      </c>
      <c r="BX462" s="95" t="s">
        <v>102</v>
      </c>
      <c r="BY462" s="93" t="s">
        <v>102</v>
      </c>
      <c r="BZ462" s="93" t="s">
        <v>102</v>
      </c>
      <c r="CA462" s="93" t="s">
        <v>102</v>
      </c>
      <c r="CB462" s="93" t="s">
        <v>102</v>
      </c>
      <c r="CC462" s="93" t="s">
        <v>102</v>
      </c>
      <c r="CD462" s="93" t="s">
        <v>102</v>
      </c>
      <c r="CE462" s="193" t="s">
        <v>102</v>
      </c>
      <c r="CF462" s="194" t="s">
        <v>508</v>
      </c>
      <c r="CG462" s="195" t="s">
        <v>102</v>
      </c>
      <c r="CH462" s="101" t="e">
        <v>#N/A</v>
      </c>
      <c r="CI462" s="102" t="s">
        <v>580</v>
      </c>
      <c r="CJ462" s="196" t="s">
        <v>108</v>
      </c>
      <c r="CK462" s="104" t="s">
        <v>109</v>
      </c>
      <c r="CL462" s="105" t="s">
        <v>579</v>
      </c>
      <c r="CM462" s="83" t="s">
        <v>108</v>
      </c>
      <c r="CN462" s="106" t="s">
        <v>108</v>
      </c>
      <c r="CO462" s="197" t="s">
        <v>108</v>
      </c>
      <c r="CP462" s="107"/>
      <c r="CQ462" s="198" t="s">
        <v>474</v>
      </c>
      <c r="CR462" s="198" t="s">
        <v>474</v>
      </c>
      <c r="CS462" s="199" t="s">
        <v>616</v>
      </c>
      <c r="CT462" s="83" t="s">
        <v>109</v>
      </c>
      <c r="CU462" s="83" t="s">
        <v>109</v>
      </c>
      <c r="CV462" s="83">
        <v>53</v>
      </c>
      <c r="CW462" s="83" t="s">
        <v>112</v>
      </c>
      <c r="CX462" s="83">
        <v>53</v>
      </c>
      <c r="CY462" s="83" t="s">
        <v>6879</v>
      </c>
      <c r="CZ462" s="83">
        <v>606980.5</v>
      </c>
      <c r="DA462" s="83" t="s">
        <v>138</v>
      </c>
      <c r="DB462" s="83" t="s">
        <v>124</v>
      </c>
      <c r="DC462" s="83" t="s">
        <v>501</v>
      </c>
      <c r="DD462" s="83">
        <v>3797</v>
      </c>
      <c r="DE462" s="83" t="s">
        <v>582</v>
      </c>
      <c r="DF462" s="83" t="s">
        <v>145</v>
      </c>
      <c r="DG462" s="83" t="s">
        <v>501</v>
      </c>
      <c r="DH462" s="83" t="s">
        <v>582</v>
      </c>
      <c r="DI462" s="85">
        <v>43646</v>
      </c>
      <c r="DJ462" s="83" t="s">
        <v>584</v>
      </c>
      <c r="DK462" s="83" t="s">
        <v>102</v>
      </c>
      <c r="DL462" s="83" t="s">
        <v>482</v>
      </c>
      <c r="DM462" s="83">
        <v>0</v>
      </c>
      <c r="DN462" s="83" t="s">
        <v>238</v>
      </c>
      <c r="DO462" s="83">
        <v>1</v>
      </c>
      <c r="DP462" s="83">
        <v>1</v>
      </c>
      <c r="DQ462" s="83"/>
      <c r="DR462" s="83" t="s">
        <v>108</v>
      </c>
      <c r="DS462" s="83" t="s">
        <v>497</v>
      </c>
      <c r="DU462" s="215" t="s">
        <v>269</v>
      </c>
      <c r="DV462" s="136">
        <v>1</v>
      </c>
      <c r="DW462" s="136">
        <v>3</v>
      </c>
      <c r="DX462" s="215" t="s">
        <v>269</v>
      </c>
      <c r="DY462" s="215" t="s">
        <v>269</v>
      </c>
      <c r="DZ462" s="215" t="s">
        <v>269</v>
      </c>
      <c r="EA462" s="215" t="s">
        <v>269</v>
      </c>
      <c r="EB462" s="215" t="s">
        <v>269</v>
      </c>
      <c r="EC462" s="215" t="s">
        <v>269</v>
      </c>
      <c r="ED462" s="215" t="s">
        <v>269</v>
      </c>
      <c r="EE462" s="215" t="s">
        <v>269</v>
      </c>
    </row>
    <row r="463" spans="1:135" ht="28.8" x14ac:dyDescent="0.55000000000000004">
      <c r="A463" s="83" t="s">
        <v>130</v>
      </c>
      <c r="B463" s="136">
        <v>487318</v>
      </c>
      <c r="C463" t="s">
        <v>1107</v>
      </c>
      <c r="D463" s="83" t="s">
        <v>228</v>
      </c>
      <c r="E463" s="138">
        <v>612611624654</v>
      </c>
      <c r="F463" s="83" t="s">
        <v>114</v>
      </c>
      <c r="G463" s="85">
        <v>43634</v>
      </c>
      <c r="H463" s="83" t="s">
        <v>98</v>
      </c>
      <c r="I463" s="84" t="s">
        <v>618</v>
      </c>
      <c r="J463" s="207" t="s">
        <v>629</v>
      </c>
      <c r="K463" s="208" t="s">
        <v>634</v>
      </c>
      <c r="L463" s="83" t="s">
        <v>108</v>
      </c>
      <c r="M463" s="184">
        <v>27621</v>
      </c>
      <c r="N463" s="184"/>
      <c r="O463" s="85" t="s">
        <v>102</v>
      </c>
      <c r="P463" s="185">
        <v>43013</v>
      </c>
      <c r="Q463" s="186" t="s">
        <v>203</v>
      </c>
      <c r="R463" s="186"/>
      <c r="S463" s="186"/>
      <c r="T463" s="187"/>
      <c r="U463" s="188" t="s">
        <v>296</v>
      </c>
      <c r="V463" s="188" t="s">
        <v>205</v>
      </c>
      <c r="W463" s="189" t="s">
        <v>619</v>
      </c>
      <c r="X463" s="189" t="s">
        <v>107</v>
      </c>
      <c r="Y463" s="190" t="s">
        <v>614</v>
      </c>
      <c r="Z463" s="83">
        <v>700</v>
      </c>
      <c r="AA463" s="83" t="s">
        <v>193</v>
      </c>
      <c r="AB463" s="83" t="s">
        <v>181</v>
      </c>
      <c r="AC463" s="83" t="s">
        <v>102</v>
      </c>
      <c r="AD463" s="83" t="s">
        <v>6880</v>
      </c>
      <c r="AE463" s="83" t="s">
        <v>102</v>
      </c>
      <c r="AF463" s="83" t="s">
        <v>102</v>
      </c>
      <c r="AG463" s="83" t="s">
        <v>174</v>
      </c>
      <c r="AH463" s="83" t="s">
        <v>6869</v>
      </c>
      <c r="AI463" s="83" t="s">
        <v>104</v>
      </c>
      <c r="AJ463" s="83" t="s">
        <v>105</v>
      </c>
      <c r="AK463" s="191" t="s">
        <v>6880</v>
      </c>
      <c r="AL463" s="191" t="s">
        <v>102</v>
      </c>
      <c r="AM463" s="191" t="s">
        <v>102</v>
      </c>
      <c r="AN463" s="191" t="s">
        <v>174</v>
      </c>
      <c r="AO463" s="191" t="s">
        <v>6869</v>
      </c>
      <c r="AP463" s="191" t="s">
        <v>104</v>
      </c>
      <c r="AQ463" s="191" t="s">
        <v>105</v>
      </c>
      <c r="AR463" s="191" t="s">
        <v>106</v>
      </c>
      <c r="AS463" s="191" t="s">
        <v>6880</v>
      </c>
      <c r="AT463" s="191" t="s">
        <v>488</v>
      </c>
      <c r="AU463" s="191" t="s">
        <v>6881</v>
      </c>
      <c r="AV463" s="191" t="s">
        <v>104</v>
      </c>
      <c r="AW463" s="191" t="s">
        <v>204</v>
      </c>
      <c r="AX463" s="191"/>
      <c r="AY463" s="192" t="s">
        <v>454</v>
      </c>
      <c r="AZ463" s="192" t="s">
        <v>416</v>
      </c>
      <c r="BA463" s="91" t="s">
        <v>108</v>
      </c>
      <c r="BB463" s="90">
        <v>0</v>
      </c>
      <c r="BC463" s="93" t="s">
        <v>102</v>
      </c>
      <c r="BD463" s="93" t="s">
        <v>102</v>
      </c>
      <c r="BE463" s="93" t="s">
        <v>102</v>
      </c>
      <c r="BF463" s="93" t="s">
        <v>102</v>
      </c>
      <c r="BG463" s="97" t="s">
        <v>108</v>
      </c>
      <c r="BH463" s="93" t="s">
        <v>108</v>
      </c>
      <c r="BI463" s="93" t="s">
        <v>102</v>
      </c>
      <c r="BJ463" s="93" t="s">
        <v>102</v>
      </c>
      <c r="BK463" s="93" t="s">
        <v>102</v>
      </c>
      <c r="BL463" s="93" t="s">
        <v>102</v>
      </c>
      <c r="BM463" s="93" t="s">
        <v>102</v>
      </c>
      <c r="BN463" s="93" t="s">
        <v>102</v>
      </c>
      <c r="BO463" s="93" t="s">
        <v>102</v>
      </c>
      <c r="BP463" s="96" t="s">
        <v>102</v>
      </c>
      <c r="BQ463" s="90">
        <v>0</v>
      </c>
      <c r="BR463" s="93" t="s">
        <v>102</v>
      </c>
      <c r="BS463" s="93" t="s">
        <v>102</v>
      </c>
      <c r="BT463" s="93" t="s">
        <v>102</v>
      </c>
      <c r="BU463" s="93" t="s">
        <v>102</v>
      </c>
      <c r="BV463" s="97" t="s">
        <v>108</v>
      </c>
      <c r="BW463" s="93" t="s">
        <v>108</v>
      </c>
      <c r="BX463" s="95" t="s">
        <v>102</v>
      </c>
      <c r="BY463" s="93" t="s">
        <v>102</v>
      </c>
      <c r="BZ463" s="93" t="s">
        <v>102</v>
      </c>
      <c r="CA463" s="93" t="s">
        <v>102</v>
      </c>
      <c r="CB463" s="93" t="s">
        <v>102</v>
      </c>
      <c r="CC463" s="93" t="s">
        <v>102</v>
      </c>
      <c r="CD463" s="93" t="s">
        <v>102</v>
      </c>
      <c r="CE463" s="193" t="s">
        <v>102</v>
      </c>
      <c r="CF463" s="194" t="s">
        <v>436</v>
      </c>
      <c r="CG463" s="195" t="s">
        <v>6882</v>
      </c>
      <c r="CH463" s="101" t="s">
        <v>310</v>
      </c>
      <c r="CI463" s="102"/>
      <c r="CJ463" s="196" t="s">
        <v>6883</v>
      </c>
      <c r="CK463" s="104" t="s">
        <v>190</v>
      </c>
      <c r="CL463" s="105"/>
      <c r="CM463" s="83" t="s">
        <v>623</v>
      </c>
      <c r="CN463" s="106" t="s">
        <v>624</v>
      </c>
      <c r="CO463" s="197" t="s">
        <v>625</v>
      </c>
      <c r="CP463" s="107"/>
      <c r="CQ463" s="198" t="s">
        <v>474</v>
      </c>
      <c r="CR463" s="198" t="s">
        <v>474</v>
      </c>
      <c r="CS463" s="199"/>
      <c r="CT463" s="83" t="s">
        <v>109</v>
      </c>
      <c r="CU463" s="83" t="s">
        <v>109</v>
      </c>
      <c r="CV463" s="83">
        <v>1</v>
      </c>
      <c r="CW463" s="83" t="s">
        <v>139</v>
      </c>
      <c r="CX463" s="83">
        <v>1</v>
      </c>
      <c r="CY463" s="83" t="s">
        <v>108</v>
      </c>
      <c r="CZ463" s="83">
        <v>608300</v>
      </c>
      <c r="DA463" s="83" t="s">
        <v>581</v>
      </c>
      <c r="DB463" s="83" t="s">
        <v>152</v>
      </c>
      <c r="DC463" s="83" t="s">
        <v>500</v>
      </c>
      <c r="DD463" s="83">
        <v>7133</v>
      </c>
      <c r="DE463" s="83" t="s">
        <v>606</v>
      </c>
      <c r="DF463" s="83" t="s">
        <v>152</v>
      </c>
      <c r="DG463" s="83" t="s">
        <v>500</v>
      </c>
      <c r="DH463" s="83"/>
      <c r="DI463" s="85">
        <v>43646</v>
      </c>
      <c r="DJ463" s="83" t="s">
        <v>584</v>
      </c>
      <c r="DK463" s="83" t="s">
        <v>102</v>
      </c>
      <c r="DL463" s="83" t="s">
        <v>482</v>
      </c>
      <c r="DM463" s="83">
        <v>0</v>
      </c>
      <c r="DN463" s="83" t="s">
        <v>483</v>
      </c>
      <c r="DO463" s="83">
        <v>1</v>
      </c>
      <c r="DP463" s="83">
        <v>1</v>
      </c>
      <c r="DQ463" s="83"/>
      <c r="DR463" s="83" t="s">
        <v>108</v>
      </c>
      <c r="DS463" s="83" t="s">
        <v>497</v>
      </c>
      <c r="DU463" s="215" t="s">
        <v>269</v>
      </c>
      <c r="DV463" s="136">
        <v>1</v>
      </c>
      <c r="DW463" s="136">
        <v>3</v>
      </c>
      <c r="DX463" s="215" t="s">
        <v>269</v>
      </c>
      <c r="DY463" s="215" t="s">
        <v>269</v>
      </c>
      <c r="DZ463" s="215" t="s">
        <v>269</v>
      </c>
      <c r="EA463" s="215" t="s">
        <v>269</v>
      </c>
      <c r="EB463" s="215" t="s">
        <v>269</v>
      </c>
      <c r="EC463" s="215" t="s">
        <v>269</v>
      </c>
      <c r="ED463" s="215" t="s">
        <v>269</v>
      </c>
      <c r="EE463" s="215" t="s">
        <v>269</v>
      </c>
    </row>
    <row r="464" spans="1:135" ht="28.8" x14ac:dyDescent="0.55000000000000004">
      <c r="A464" s="83" t="s">
        <v>130</v>
      </c>
      <c r="B464" s="136">
        <v>851721</v>
      </c>
      <c r="C464" t="s">
        <v>1108</v>
      </c>
      <c r="D464" s="83" t="s">
        <v>228</v>
      </c>
      <c r="E464" s="138">
        <v>164747204422</v>
      </c>
      <c r="F464" s="83" t="s">
        <v>114</v>
      </c>
      <c r="G464" s="85">
        <v>43643</v>
      </c>
      <c r="H464" s="211" t="s">
        <v>98</v>
      </c>
      <c r="I464" s="84" t="s">
        <v>610</v>
      </c>
      <c r="J464" s="207" t="s">
        <v>627</v>
      </c>
      <c r="K464" s="208" t="s">
        <v>630</v>
      </c>
      <c r="L464" s="83" t="s">
        <v>108</v>
      </c>
      <c r="M464" s="184">
        <v>24532</v>
      </c>
      <c r="N464" s="184"/>
      <c r="O464" s="85" t="s">
        <v>102</v>
      </c>
      <c r="P464" s="185">
        <v>42491</v>
      </c>
      <c r="Q464" s="186" t="s">
        <v>203</v>
      </c>
      <c r="R464" s="186"/>
      <c r="S464" s="186"/>
      <c r="T464" s="187"/>
      <c r="U464" s="188" t="s">
        <v>296</v>
      </c>
      <c r="V464" s="188" t="s">
        <v>297</v>
      </c>
      <c r="W464" s="188" t="s">
        <v>297</v>
      </c>
      <c r="X464" s="189" t="s">
        <v>167</v>
      </c>
      <c r="Y464" s="190"/>
      <c r="Z464" s="83">
        <v>700</v>
      </c>
      <c r="AA464" s="83" t="s">
        <v>193</v>
      </c>
      <c r="AB464" s="83" t="s">
        <v>181</v>
      </c>
      <c r="AC464" s="83" t="s">
        <v>102</v>
      </c>
      <c r="AD464" s="83" t="s">
        <v>6884</v>
      </c>
      <c r="AE464" s="83" t="s">
        <v>102</v>
      </c>
      <c r="AF464" s="83" t="s">
        <v>102</v>
      </c>
      <c r="AG464" s="83" t="s">
        <v>119</v>
      </c>
      <c r="AH464" s="83" t="s">
        <v>6885</v>
      </c>
      <c r="AI464" s="83" t="s">
        <v>104</v>
      </c>
      <c r="AJ464" s="83" t="s">
        <v>105</v>
      </c>
      <c r="AK464" s="191" t="s">
        <v>6884</v>
      </c>
      <c r="AL464" s="191" t="s">
        <v>102</v>
      </c>
      <c r="AM464" s="191" t="s">
        <v>102</v>
      </c>
      <c r="AN464" s="191" t="s">
        <v>119</v>
      </c>
      <c r="AO464" s="191" t="s">
        <v>6885</v>
      </c>
      <c r="AP464" s="191" t="s">
        <v>104</v>
      </c>
      <c r="AQ464" s="191" t="s">
        <v>105</v>
      </c>
      <c r="AR464" s="191" t="s">
        <v>106</v>
      </c>
      <c r="AS464" s="191" t="s">
        <v>6884</v>
      </c>
      <c r="AT464" s="191" t="s">
        <v>485</v>
      </c>
      <c r="AU464" s="191" t="s">
        <v>6885</v>
      </c>
      <c r="AV464" s="191" t="s">
        <v>104</v>
      </c>
      <c r="AW464" s="191" t="s">
        <v>204</v>
      </c>
      <c r="AX464" s="191"/>
      <c r="AY464" s="192" t="s">
        <v>454</v>
      </c>
      <c r="AZ464" s="192" t="s">
        <v>416</v>
      </c>
      <c r="BA464" s="91" t="s">
        <v>108</v>
      </c>
      <c r="BB464" s="90">
        <v>0</v>
      </c>
      <c r="BC464" s="93" t="s">
        <v>102</v>
      </c>
      <c r="BD464" s="93" t="s">
        <v>102</v>
      </c>
      <c r="BE464" s="93" t="s">
        <v>102</v>
      </c>
      <c r="BF464" s="93" t="s">
        <v>102</v>
      </c>
      <c r="BG464" s="97" t="s">
        <v>108</v>
      </c>
      <c r="BH464" s="93" t="s">
        <v>108</v>
      </c>
      <c r="BI464" s="93" t="s">
        <v>102</v>
      </c>
      <c r="BJ464" s="93" t="s">
        <v>102</v>
      </c>
      <c r="BK464" s="93" t="s">
        <v>102</v>
      </c>
      <c r="BL464" s="93" t="s">
        <v>102</v>
      </c>
      <c r="BM464" s="93" t="s">
        <v>102</v>
      </c>
      <c r="BN464" s="93" t="s">
        <v>102</v>
      </c>
      <c r="BO464" s="93" t="s">
        <v>102</v>
      </c>
      <c r="BP464" s="96" t="s">
        <v>102</v>
      </c>
      <c r="BQ464" s="90">
        <v>0</v>
      </c>
      <c r="BR464" s="93" t="s">
        <v>102</v>
      </c>
      <c r="BS464" s="93" t="s">
        <v>102</v>
      </c>
      <c r="BT464" s="93" t="s">
        <v>102</v>
      </c>
      <c r="BU464" s="93" t="s">
        <v>102</v>
      </c>
      <c r="BV464" s="97" t="s">
        <v>108</v>
      </c>
      <c r="BW464" s="93" t="s">
        <v>108</v>
      </c>
      <c r="BX464" s="95" t="s">
        <v>102</v>
      </c>
      <c r="BY464" s="93" t="s">
        <v>102</v>
      </c>
      <c r="BZ464" s="93" t="s">
        <v>102</v>
      </c>
      <c r="CA464" s="93" t="s">
        <v>102</v>
      </c>
      <c r="CB464" s="93" t="s">
        <v>102</v>
      </c>
      <c r="CC464" s="93" t="s">
        <v>102</v>
      </c>
      <c r="CD464" s="93" t="s">
        <v>102</v>
      </c>
      <c r="CE464" s="193" t="s">
        <v>102</v>
      </c>
      <c r="CF464" s="194" t="s">
        <v>436</v>
      </c>
      <c r="CG464" s="195" t="s">
        <v>6886</v>
      </c>
      <c r="CH464" s="101" t="s">
        <v>563</v>
      </c>
      <c r="CI464" s="102"/>
      <c r="CJ464" s="196" t="s">
        <v>577</v>
      </c>
      <c r="CK464" s="104" t="s">
        <v>190</v>
      </c>
      <c r="CL464" s="105"/>
      <c r="CM464" s="83" t="s">
        <v>578</v>
      </c>
      <c r="CN464" s="106" t="s">
        <v>108</v>
      </c>
      <c r="CO464" s="197" t="s">
        <v>566</v>
      </c>
      <c r="CP464" s="107"/>
      <c r="CQ464" s="198" t="s">
        <v>107</v>
      </c>
      <c r="CR464" s="198" t="s">
        <v>107</v>
      </c>
      <c r="CS464" s="199"/>
      <c r="CT464" s="83" t="s">
        <v>109</v>
      </c>
      <c r="CU464" s="83" t="s">
        <v>109</v>
      </c>
      <c r="CV464" s="83">
        <v>13</v>
      </c>
      <c r="CW464" s="83" t="s">
        <v>270</v>
      </c>
      <c r="CX464" s="83">
        <v>13</v>
      </c>
      <c r="CY464" s="83" t="s">
        <v>108</v>
      </c>
      <c r="CZ464" s="83">
        <v>609619.5</v>
      </c>
      <c r="DA464" s="83" t="s">
        <v>6887</v>
      </c>
      <c r="DB464" s="83" t="s">
        <v>118</v>
      </c>
      <c r="DC464" s="83" t="s">
        <v>108</v>
      </c>
      <c r="DD464" s="83">
        <v>3309</v>
      </c>
      <c r="DE464" s="83" t="s">
        <v>173</v>
      </c>
      <c r="DF464" s="83" t="s">
        <v>118</v>
      </c>
      <c r="DG464" s="83" t="s">
        <v>500</v>
      </c>
      <c r="DH464" s="83"/>
      <c r="DI464" s="85">
        <v>43646</v>
      </c>
      <c r="DJ464" s="83" t="s">
        <v>584</v>
      </c>
      <c r="DK464" s="83" t="s">
        <v>102</v>
      </c>
      <c r="DL464" s="83" t="s">
        <v>482</v>
      </c>
      <c r="DM464" s="83">
        <v>0</v>
      </c>
      <c r="DN464" s="83" t="s">
        <v>483</v>
      </c>
      <c r="DO464" s="83">
        <v>1</v>
      </c>
      <c r="DP464" s="83">
        <v>1</v>
      </c>
      <c r="DQ464" s="83"/>
      <c r="DR464" s="83" t="s">
        <v>108</v>
      </c>
      <c r="DS464" s="83" t="s">
        <v>497</v>
      </c>
      <c r="DU464" s="215" t="s">
        <v>269</v>
      </c>
      <c r="DV464" s="136">
        <v>1</v>
      </c>
      <c r="DW464" s="136">
        <v>3</v>
      </c>
      <c r="DX464" s="215" t="s">
        <v>269</v>
      </c>
      <c r="DY464" s="215" t="s">
        <v>269</v>
      </c>
      <c r="DZ464" s="215" t="s">
        <v>269</v>
      </c>
      <c r="EA464" s="215" t="s">
        <v>269</v>
      </c>
      <c r="EB464" s="215" t="s">
        <v>269</v>
      </c>
      <c r="EC464" s="215" t="s">
        <v>269</v>
      </c>
      <c r="ED464" s="215" t="s">
        <v>269</v>
      </c>
      <c r="EE464" s="215" t="s">
        <v>269</v>
      </c>
    </row>
    <row r="465" spans="1:135" ht="57.6" x14ac:dyDescent="0.55000000000000004">
      <c r="A465" s="83" t="s">
        <v>130</v>
      </c>
      <c r="B465" s="136">
        <v>803703</v>
      </c>
      <c r="C465" t="s">
        <v>1109</v>
      </c>
      <c r="D465" s="83" t="s">
        <v>228</v>
      </c>
      <c r="E465" s="138">
        <v>668351719546</v>
      </c>
      <c r="F465" s="83" t="s">
        <v>143</v>
      </c>
      <c r="G465" s="85">
        <v>43620</v>
      </c>
      <c r="H465" s="83" t="s">
        <v>98</v>
      </c>
      <c r="I465" s="84" t="s">
        <v>612</v>
      </c>
      <c r="J465" s="207" t="s">
        <v>628</v>
      </c>
      <c r="K465" s="208" t="s">
        <v>633</v>
      </c>
      <c r="L465" s="83" t="s">
        <v>108</v>
      </c>
      <c r="M465" s="184" t="s">
        <v>102</v>
      </c>
      <c r="N465" s="184" t="s">
        <v>556</v>
      </c>
      <c r="O465" s="85" t="s">
        <v>102</v>
      </c>
      <c r="P465" s="185">
        <v>42491</v>
      </c>
      <c r="Q465" s="186" t="s">
        <v>202</v>
      </c>
      <c r="R465" s="186" t="s">
        <v>613</v>
      </c>
      <c r="S465" s="186"/>
      <c r="T465" s="187"/>
      <c r="U465" s="188" t="s">
        <v>295</v>
      </c>
      <c r="V465" s="188" t="s">
        <v>205</v>
      </c>
      <c r="W465" s="188" t="s">
        <v>295</v>
      </c>
      <c r="X465" s="189" t="s">
        <v>107</v>
      </c>
      <c r="Y465" s="190" t="s">
        <v>614</v>
      </c>
      <c r="Z465" s="83">
        <v>700</v>
      </c>
      <c r="AA465" s="83" t="s">
        <v>193</v>
      </c>
      <c r="AB465" s="83" t="s">
        <v>181</v>
      </c>
      <c r="AC465" s="83" t="s">
        <v>102</v>
      </c>
      <c r="AD465" s="83" t="s">
        <v>6888</v>
      </c>
      <c r="AE465" s="83" t="s">
        <v>6889</v>
      </c>
      <c r="AF465" s="83" t="s">
        <v>102</v>
      </c>
      <c r="AG465" s="83" t="s">
        <v>175</v>
      </c>
      <c r="AH465" s="83" t="s">
        <v>6890</v>
      </c>
      <c r="AI465" s="83" t="s">
        <v>104</v>
      </c>
      <c r="AJ465" s="83" t="s">
        <v>105</v>
      </c>
      <c r="AK465" s="191" t="s">
        <v>6888</v>
      </c>
      <c r="AL465" s="191" t="s">
        <v>6889</v>
      </c>
      <c r="AM465" s="191" t="s">
        <v>102</v>
      </c>
      <c r="AN465" s="191" t="s">
        <v>175</v>
      </c>
      <c r="AO465" s="191" t="s">
        <v>6890</v>
      </c>
      <c r="AP465" s="191" t="s">
        <v>104</v>
      </c>
      <c r="AQ465" s="191" t="s">
        <v>105</v>
      </c>
      <c r="AR465" s="191" t="s">
        <v>106</v>
      </c>
      <c r="AS465" s="191"/>
      <c r="AT465" s="191"/>
      <c r="AU465" s="191"/>
      <c r="AV465" s="191"/>
      <c r="AW465" s="191"/>
      <c r="AX465" s="191" t="s">
        <v>575</v>
      </c>
      <c r="AY465" s="192" t="s">
        <v>454</v>
      </c>
      <c r="AZ465" s="192" t="s">
        <v>108</v>
      </c>
      <c r="BA465" s="91" t="s">
        <v>108</v>
      </c>
      <c r="BB465" s="90">
        <v>0</v>
      </c>
      <c r="BC465" s="93" t="s">
        <v>102</v>
      </c>
      <c r="BD465" s="93" t="s">
        <v>102</v>
      </c>
      <c r="BE465" s="93" t="s">
        <v>102</v>
      </c>
      <c r="BF465" s="93" t="s">
        <v>102</v>
      </c>
      <c r="BG465" s="97" t="s">
        <v>108</v>
      </c>
      <c r="BH465" s="93" t="s">
        <v>108</v>
      </c>
      <c r="BI465" s="93" t="s">
        <v>102</v>
      </c>
      <c r="BJ465" s="93" t="s">
        <v>102</v>
      </c>
      <c r="BK465" s="93" t="s">
        <v>102</v>
      </c>
      <c r="BL465" s="93" t="s">
        <v>102</v>
      </c>
      <c r="BM465" s="93" t="s">
        <v>102</v>
      </c>
      <c r="BN465" s="93" t="s">
        <v>102</v>
      </c>
      <c r="BO465" s="93" t="s">
        <v>102</v>
      </c>
      <c r="BP465" s="96" t="s">
        <v>102</v>
      </c>
      <c r="BQ465" s="90">
        <v>0</v>
      </c>
      <c r="BR465" s="93" t="s">
        <v>102</v>
      </c>
      <c r="BS465" s="93" t="s">
        <v>102</v>
      </c>
      <c r="BT465" s="93" t="s">
        <v>102</v>
      </c>
      <c r="BU465" s="93" t="s">
        <v>102</v>
      </c>
      <c r="BV465" s="97" t="s">
        <v>108</v>
      </c>
      <c r="BW465" s="93" t="s">
        <v>108</v>
      </c>
      <c r="BX465" s="95" t="s">
        <v>102</v>
      </c>
      <c r="BY465" s="93" t="s">
        <v>102</v>
      </c>
      <c r="BZ465" s="93" t="s">
        <v>102</v>
      </c>
      <c r="CA465" s="93" t="s">
        <v>102</v>
      </c>
      <c r="CB465" s="93" t="s">
        <v>102</v>
      </c>
      <c r="CC465" s="93" t="s">
        <v>102</v>
      </c>
      <c r="CD465" s="93" t="s">
        <v>102</v>
      </c>
      <c r="CE465" s="193" t="s">
        <v>102</v>
      </c>
      <c r="CF465" s="194" t="s">
        <v>508</v>
      </c>
      <c r="CG465" s="195" t="s">
        <v>102</v>
      </c>
      <c r="CH465" s="101" t="e">
        <v>#N/A</v>
      </c>
      <c r="CI465" s="102" t="s">
        <v>580</v>
      </c>
      <c r="CJ465" s="196" t="s">
        <v>108</v>
      </c>
      <c r="CK465" s="104" t="s">
        <v>109</v>
      </c>
      <c r="CL465" s="105" t="s">
        <v>579</v>
      </c>
      <c r="CM465" s="83" t="s">
        <v>108</v>
      </c>
      <c r="CN465" s="106" t="s">
        <v>108</v>
      </c>
      <c r="CO465" s="197" t="s">
        <v>108</v>
      </c>
      <c r="CP465" s="107"/>
      <c r="CQ465" s="198" t="s">
        <v>474</v>
      </c>
      <c r="CR465" s="198" t="s">
        <v>474</v>
      </c>
      <c r="CS465" s="199" t="s">
        <v>616</v>
      </c>
      <c r="CT465" s="83" t="s">
        <v>109</v>
      </c>
      <c r="CU465" s="83" t="s">
        <v>109</v>
      </c>
      <c r="CV465" s="83">
        <v>74</v>
      </c>
      <c r="CW465" s="83" t="s">
        <v>112</v>
      </c>
      <c r="CX465" s="83">
        <v>74</v>
      </c>
      <c r="CY465" s="83" t="s">
        <v>6891</v>
      </c>
      <c r="CZ465" s="83">
        <v>610939</v>
      </c>
      <c r="DA465" s="83" t="s">
        <v>138</v>
      </c>
      <c r="DB465" s="83" t="s">
        <v>124</v>
      </c>
      <c r="DC465" s="83" t="s">
        <v>501</v>
      </c>
      <c r="DD465" s="83">
        <v>9488</v>
      </c>
      <c r="DE465" s="83" t="s">
        <v>582</v>
      </c>
      <c r="DF465" s="83" t="s">
        <v>145</v>
      </c>
      <c r="DG465" s="83" t="s">
        <v>501</v>
      </c>
      <c r="DH465" s="83" t="s">
        <v>582</v>
      </c>
      <c r="DI465" s="85">
        <v>43646</v>
      </c>
      <c r="DJ465" s="83" t="s">
        <v>584</v>
      </c>
      <c r="DK465" s="83" t="s">
        <v>102</v>
      </c>
      <c r="DL465" s="83" t="s">
        <v>482</v>
      </c>
      <c r="DM465" s="83">
        <v>0</v>
      </c>
      <c r="DN465" s="83" t="s">
        <v>238</v>
      </c>
      <c r="DO465" s="83">
        <v>1</v>
      </c>
      <c r="DP465" s="83">
        <v>1</v>
      </c>
      <c r="DQ465" s="83"/>
      <c r="DR465" s="83" t="s">
        <v>108</v>
      </c>
      <c r="DS465" s="83" t="s">
        <v>497</v>
      </c>
      <c r="DU465" s="215" t="s">
        <v>269</v>
      </c>
      <c r="DV465" s="136">
        <v>1</v>
      </c>
      <c r="DW465" s="136">
        <v>3</v>
      </c>
      <c r="DX465" s="215" t="s">
        <v>269</v>
      </c>
      <c r="DY465" s="215" t="s">
        <v>269</v>
      </c>
      <c r="DZ465" s="215" t="s">
        <v>269</v>
      </c>
      <c r="EA465" s="215" t="s">
        <v>269</v>
      </c>
      <c r="EB465" s="215" t="s">
        <v>269</v>
      </c>
      <c r="EC465" s="215" t="s">
        <v>269</v>
      </c>
      <c r="ED465" s="215" t="s">
        <v>269</v>
      </c>
      <c r="EE465" s="215" t="s">
        <v>269</v>
      </c>
    </row>
    <row r="466" spans="1:135" ht="28.8" x14ac:dyDescent="0.55000000000000004">
      <c r="A466" s="83" t="s">
        <v>130</v>
      </c>
      <c r="B466" s="136">
        <v>449190</v>
      </c>
      <c r="C466" t="s">
        <v>1110</v>
      </c>
      <c r="D466" s="83" t="s">
        <v>228</v>
      </c>
      <c r="E466" s="138">
        <v>518674236136</v>
      </c>
      <c r="F466" s="83" t="s">
        <v>114</v>
      </c>
      <c r="G466" s="85">
        <v>43634</v>
      </c>
      <c r="H466" s="83" t="s">
        <v>98</v>
      </c>
      <c r="I466" s="84" t="s">
        <v>618</v>
      </c>
      <c r="J466" s="207" t="s">
        <v>629</v>
      </c>
      <c r="K466" s="208" t="s">
        <v>634</v>
      </c>
      <c r="L466" s="83" t="s">
        <v>108</v>
      </c>
      <c r="M466" s="184">
        <v>27622</v>
      </c>
      <c r="N466" s="184"/>
      <c r="O466" s="85" t="s">
        <v>102</v>
      </c>
      <c r="P466" s="185">
        <v>43013</v>
      </c>
      <c r="Q466" s="186" t="s">
        <v>203</v>
      </c>
      <c r="R466" s="186"/>
      <c r="S466" s="186"/>
      <c r="T466" s="187"/>
      <c r="U466" s="188" t="s">
        <v>296</v>
      </c>
      <c r="V466" s="188" t="s">
        <v>205</v>
      </c>
      <c r="W466" s="189" t="s">
        <v>619</v>
      </c>
      <c r="X466" s="189" t="s">
        <v>107</v>
      </c>
      <c r="Y466" s="190" t="s">
        <v>614</v>
      </c>
      <c r="Z466" s="83">
        <v>700</v>
      </c>
      <c r="AA466" s="83" t="s">
        <v>193</v>
      </c>
      <c r="AB466" s="83" t="s">
        <v>181</v>
      </c>
      <c r="AC466" s="83" t="s">
        <v>102</v>
      </c>
      <c r="AD466" s="83" t="s">
        <v>6892</v>
      </c>
      <c r="AE466" s="83" t="s">
        <v>102</v>
      </c>
      <c r="AF466" s="83" t="s">
        <v>102</v>
      </c>
      <c r="AG466" s="83" t="s">
        <v>174</v>
      </c>
      <c r="AH466" s="83" t="s">
        <v>6881</v>
      </c>
      <c r="AI466" s="83" t="s">
        <v>104</v>
      </c>
      <c r="AJ466" s="83" t="s">
        <v>105</v>
      </c>
      <c r="AK466" s="191" t="s">
        <v>6892</v>
      </c>
      <c r="AL466" s="191" t="s">
        <v>102</v>
      </c>
      <c r="AM466" s="191" t="s">
        <v>102</v>
      </c>
      <c r="AN466" s="191" t="s">
        <v>174</v>
      </c>
      <c r="AO466" s="191" t="s">
        <v>6881</v>
      </c>
      <c r="AP466" s="191" t="s">
        <v>104</v>
      </c>
      <c r="AQ466" s="191" t="s">
        <v>105</v>
      </c>
      <c r="AR466" s="191" t="s">
        <v>106</v>
      </c>
      <c r="AS466" s="191" t="s">
        <v>6892</v>
      </c>
      <c r="AT466" s="191" t="s">
        <v>488</v>
      </c>
      <c r="AU466" s="191" t="s">
        <v>6893</v>
      </c>
      <c r="AV466" s="191" t="s">
        <v>104</v>
      </c>
      <c r="AW466" s="191" t="s">
        <v>204</v>
      </c>
      <c r="AX466" s="191"/>
      <c r="AY466" s="192" t="s">
        <v>454</v>
      </c>
      <c r="AZ466" s="192" t="s">
        <v>416</v>
      </c>
      <c r="BA466" s="91" t="s">
        <v>108</v>
      </c>
      <c r="BB466" s="90">
        <v>0</v>
      </c>
      <c r="BC466" s="93" t="s">
        <v>102</v>
      </c>
      <c r="BD466" s="93" t="s">
        <v>102</v>
      </c>
      <c r="BE466" s="93" t="s">
        <v>102</v>
      </c>
      <c r="BF466" s="93" t="s">
        <v>102</v>
      </c>
      <c r="BG466" s="97" t="s">
        <v>108</v>
      </c>
      <c r="BH466" s="93" t="s">
        <v>108</v>
      </c>
      <c r="BI466" s="93" t="s">
        <v>102</v>
      </c>
      <c r="BJ466" s="93" t="s">
        <v>102</v>
      </c>
      <c r="BK466" s="93" t="s">
        <v>102</v>
      </c>
      <c r="BL466" s="93" t="s">
        <v>102</v>
      </c>
      <c r="BM466" s="93" t="s">
        <v>102</v>
      </c>
      <c r="BN466" s="93" t="s">
        <v>102</v>
      </c>
      <c r="BO466" s="93" t="s">
        <v>102</v>
      </c>
      <c r="BP466" s="96" t="s">
        <v>102</v>
      </c>
      <c r="BQ466" s="90">
        <v>0</v>
      </c>
      <c r="BR466" s="93" t="s">
        <v>102</v>
      </c>
      <c r="BS466" s="93" t="s">
        <v>102</v>
      </c>
      <c r="BT466" s="93" t="s">
        <v>102</v>
      </c>
      <c r="BU466" s="93" t="s">
        <v>102</v>
      </c>
      <c r="BV466" s="97" t="s">
        <v>108</v>
      </c>
      <c r="BW466" s="93" t="s">
        <v>108</v>
      </c>
      <c r="BX466" s="95" t="s">
        <v>102</v>
      </c>
      <c r="BY466" s="93" t="s">
        <v>102</v>
      </c>
      <c r="BZ466" s="93" t="s">
        <v>102</v>
      </c>
      <c r="CA466" s="93" t="s">
        <v>102</v>
      </c>
      <c r="CB466" s="93" t="s">
        <v>102</v>
      </c>
      <c r="CC466" s="93" t="s">
        <v>102</v>
      </c>
      <c r="CD466" s="93" t="s">
        <v>102</v>
      </c>
      <c r="CE466" s="193" t="s">
        <v>102</v>
      </c>
      <c r="CF466" s="194" t="s">
        <v>436</v>
      </c>
      <c r="CG466" s="195" t="s">
        <v>6894</v>
      </c>
      <c r="CH466" s="101" t="s">
        <v>310</v>
      </c>
      <c r="CI466" s="102"/>
      <c r="CJ466" s="196" t="s">
        <v>6895</v>
      </c>
      <c r="CK466" s="104" t="s">
        <v>190</v>
      </c>
      <c r="CL466" s="105"/>
      <c r="CM466" s="83" t="s">
        <v>623</v>
      </c>
      <c r="CN466" s="106" t="s">
        <v>624</v>
      </c>
      <c r="CO466" s="197" t="s">
        <v>625</v>
      </c>
      <c r="CP466" s="107"/>
      <c r="CQ466" s="198" t="s">
        <v>474</v>
      </c>
      <c r="CR466" s="198" t="s">
        <v>474</v>
      </c>
      <c r="CS466" s="199"/>
      <c r="CT466" s="83" t="s">
        <v>109</v>
      </c>
      <c r="CU466" s="83" t="s">
        <v>109</v>
      </c>
      <c r="CV466" s="83">
        <v>8</v>
      </c>
      <c r="CW466" s="83" t="s">
        <v>139</v>
      </c>
      <c r="CX466" s="83">
        <v>8</v>
      </c>
      <c r="CY466" s="83" t="s">
        <v>108</v>
      </c>
      <c r="CZ466" s="83">
        <v>612258.5</v>
      </c>
      <c r="DA466" s="83" t="s">
        <v>581</v>
      </c>
      <c r="DB466" s="83" t="s">
        <v>152</v>
      </c>
      <c r="DC466" s="83" t="s">
        <v>500</v>
      </c>
      <c r="DD466" s="83">
        <v>7246</v>
      </c>
      <c r="DE466" s="83" t="s">
        <v>606</v>
      </c>
      <c r="DF466" s="83" t="s">
        <v>152</v>
      </c>
      <c r="DG466" s="83" t="s">
        <v>500</v>
      </c>
      <c r="DH466" s="83"/>
      <c r="DI466" s="85">
        <v>43646</v>
      </c>
      <c r="DJ466" s="83" t="s">
        <v>584</v>
      </c>
      <c r="DK466" s="83" t="s">
        <v>102</v>
      </c>
      <c r="DL466" s="83" t="s">
        <v>482</v>
      </c>
      <c r="DM466" s="83">
        <v>0</v>
      </c>
      <c r="DN466" s="83" t="s">
        <v>483</v>
      </c>
      <c r="DO466" s="83">
        <v>1</v>
      </c>
      <c r="DP466" s="83">
        <v>6</v>
      </c>
      <c r="DQ466" s="83"/>
      <c r="DR466" s="83" t="s">
        <v>108</v>
      </c>
      <c r="DS466" s="83" t="s">
        <v>497</v>
      </c>
      <c r="DU466" s="215" t="s">
        <v>269</v>
      </c>
      <c r="DV466" s="136">
        <v>1</v>
      </c>
      <c r="DW466" s="136">
        <v>3</v>
      </c>
      <c r="DX466" s="215" t="s">
        <v>269</v>
      </c>
      <c r="DY466" s="215" t="s">
        <v>269</v>
      </c>
      <c r="DZ466" s="215" t="s">
        <v>269</v>
      </c>
      <c r="EA466" s="215" t="s">
        <v>269</v>
      </c>
      <c r="EB466" s="215" t="s">
        <v>269</v>
      </c>
      <c r="EC466" s="215" t="s">
        <v>269</v>
      </c>
      <c r="ED466" s="215" t="s">
        <v>269</v>
      </c>
      <c r="EE466" s="215" t="s">
        <v>269</v>
      </c>
    </row>
    <row r="467" spans="1:135" ht="28.8" x14ac:dyDescent="0.55000000000000004">
      <c r="A467" s="83" t="s">
        <v>130</v>
      </c>
      <c r="B467" s="136">
        <v>306674</v>
      </c>
      <c r="C467" t="s">
        <v>1111</v>
      </c>
      <c r="D467" s="83" t="s">
        <v>228</v>
      </c>
      <c r="E467" s="138">
        <v>401253581338</v>
      </c>
      <c r="F467" s="83" t="s">
        <v>114</v>
      </c>
      <c r="G467" s="85">
        <v>43643</v>
      </c>
      <c r="H467" s="211" t="s">
        <v>98</v>
      </c>
      <c r="I467" s="84" t="s">
        <v>610</v>
      </c>
      <c r="J467" s="207" t="s">
        <v>627</v>
      </c>
      <c r="K467" s="208" t="s">
        <v>630</v>
      </c>
      <c r="L467" s="83" t="s">
        <v>108</v>
      </c>
      <c r="M467" s="184">
        <v>24533</v>
      </c>
      <c r="N467" s="184"/>
      <c r="O467" s="85" t="s">
        <v>102</v>
      </c>
      <c r="P467" s="185">
        <v>42491</v>
      </c>
      <c r="Q467" s="186" t="s">
        <v>203</v>
      </c>
      <c r="R467" s="186"/>
      <c r="S467" s="186"/>
      <c r="T467" s="187"/>
      <c r="U467" s="188" t="s">
        <v>296</v>
      </c>
      <c r="V467" s="188" t="s">
        <v>297</v>
      </c>
      <c r="W467" s="188" t="s">
        <v>297</v>
      </c>
      <c r="X467" s="189" t="s">
        <v>167</v>
      </c>
      <c r="Y467" s="190"/>
      <c r="Z467" s="83">
        <v>700</v>
      </c>
      <c r="AA467" s="83" t="s">
        <v>193</v>
      </c>
      <c r="AB467" s="83" t="s">
        <v>181</v>
      </c>
      <c r="AC467" s="83" t="s">
        <v>102</v>
      </c>
      <c r="AD467" s="83" t="s">
        <v>6896</v>
      </c>
      <c r="AE467" s="83" t="s">
        <v>102</v>
      </c>
      <c r="AF467" s="83" t="s">
        <v>102</v>
      </c>
      <c r="AG467" s="83" t="s">
        <v>119</v>
      </c>
      <c r="AH467" s="83" t="s">
        <v>6897</v>
      </c>
      <c r="AI467" s="83" t="s">
        <v>104</v>
      </c>
      <c r="AJ467" s="83" t="s">
        <v>105</v>
      </c>
      <c r="AK467" s="191" t="s">
        <v>6896</v>
      </c>
      <c r="AL467" s="191" t="s">
        <v>102</v>
      </c>
      <c r="AM467" s="191" t="s">
        <v>102</v>
      </c>
      <c r="AN467" s="191" t="s">
        <v>119</v>
      </c>
      <c r="AO467" s="191" t="s">
        <v>6897</v>
      </c>
      <c r="AP467" s="191" t="s">
        <v>104</v>
      </c>
      <c r="AQ467" s="191" t="s">
        <v>105</v>
      </c>
      <c r="AR467" s="191" t="s">
        <v>106</v>
      </c>
      <c r="AS467" s="191" t="s">
        <v>6896</v>
      </c>
      <c r="AT467" s="191" t="s">
        <v>485</v>
      </c>
      <c r="AU467" s="191" t="s">
        <v>6897</v>
      </c>
      <c r="AV467" s="191" t="s">
        <v>104</v>
      </c>
      <c r="AW467" s="191" t="s">
        <v>204</v>
      </c>
      <c r="AX467" s="191"/>
      <c r="AY467" s="192" t="s">
        <v>454</v>
      </c>
      <c r="AZ467" s="192" t="s">
        <v>416</v>
      </c>
      <c r="BA467" s="91" t="s">
        <v>108</v>
      </c>
      <c r="BB467" s="90">
        <v>0</v>
      </c>
      <c r="BC467" s="93" t="s">
        <v>102</v>
      </c>
      <c r="BD467" s="93" t="s">
        <v>102</v>
      </c>
      <c r="BE467" s="93" t="s">
        <v>102</v>
      </c>
      <c r="BF467" s="93" t="s">
        <v>102</v>
      </c>
      <c r="BG467" s="97" t="s">
        <v>108</v>
      </c>
      <c r="BH467" s="93" t="s">
        <v>108</v>
      </c>
      <c r="BI467" s="93" t="s">
        <v>102</v>
      </c>
      <c r="BJ467" s="93" t="s">
        <v>102</v>
      </c>
      <c r="BK467" s="93" t="s">
        <v>102</v>
      </c>
      <c r="BL467" s="93" t="s">
        <v>102</v>
      </c>
      <c r="BM467" s="93" t="s">
        <v>102</v>
      </c>
      <c r="BN467" s="93" t="s">
        <v>102</v>
      </c>
      <c r="BO467" s="93" t="s">
        <v>102</v>
      </c>
      <c r="BP467" s="96" t="s">
        <v>102</v>
      </c>
      <c r="BQ467" s="90">
        <v>0</v>
      </c>
      <c r="BR467" s="93" t="s">
        <v>102</v>
      </c>
      <c r="BS467" s="93" t="s">
        <v>102</v>
      </c>
      <c r="BT467" s="93" t="s">
        <v>102</v>
      </c>
      <c r="BU467" s="93" t="s">
        <v>102</v>
      </c>
      <c r="BV467" s="97" t="s">
        <v>108</v>
      </c>
      <c r="BW467" s="93" t="s">
        <v>108</v>
      </c>
      <c r="BX467" s="95" t="s">
        <v>102</v>
      </c>
      <c r="BY467" s="93" t="s">
        <v>102</v>
      </c>
      <c r="BZ467" s="93" t="s">
        <v>102</v>
      </c>
      <c r="CA467" s="93" t="s">
        <v>102</v>
      </c>
      <c r="CB467" s="93" t="s">
        <v>102</v>
      </c>
      <c r="CC467" s="93" t="s">
        <v>102</v>
      </c>
      <c r="CD467" s="93" t="s">
        <v>102</v>
      </c>
      <c r="CE467" s="193" t="s">
        <v>102</v>
      </c>
      <c r="CF467" s="194" t="s">
        <v>436</v>
      </c>
      <c r="CG467" s="195" t="s">
        <v>6898</v>
      </c>
      <c r="CH467" s="101" t="s">
        <v>563</v>
      </c>
      <c r="CI467" s="102"/>
      <c r="CJ467" s="196" t="s">
        <v>577</v>
      </c>
      <c r="CK467" s="104" t="s">
        <v>190</v>
      </c>
      <c r="CL467" s="105"/>
      <c r="CM467" s="83" t="s">
        <v>578</v>
      </c>
      <c r="CN467" s="106" t="s">
        <v>108</v>
      </c>
      <c r="CO467" s="197" t="s">
        <v>566</v>
      </c>
      <c r="CP467" s="107"/>
      <c r="CQ467" s="198" t="s">
        <v>107</v>
      </c>
      <c r="CR467" s="198" t="s">
        <v>107</v>
      </c>
      <c r="CS467" s="199"/>
      <c r="CT467" s="83" t="s">
        <v>109</v>
      </c>
      <c r="CU467" s="83" t="s">
        <v>109</v>
      </c>
      <c r="CV467" s="83">
        <v>84</v>
      </c>
      <c r="CW467" s="83" t="s">
        <v>270</v>
      </c>
      <c r="CX467" s="83">
        <v>84</v>
      </c>
      <c r="CY467" s="83" t="s">
        <v>108</v>
      </c>
      <c r="CZ467" s="83">
        <v>613578</v>
      </c>
      <c r="DA467" s="83" t="s">
        <v>6899</v>
      </c>
      <c r="DB467" s="83" t="s">
        <v>118</v>
      </c>
      <c r="DC467" s="83" t="s">
        <v>108</v>
      </c>
      <c r="DD467" s="83">
        <v>8339</v>
      </c>
      <c r="DE467" s="83" t="s">
        <v>173</v>
      </c>
      <c r="DF467" s="83" t="s">
        <v>118</v>
      </c>
      <c r="DG467" s="83" t="s">
        <v>500</v>
      </c>
      <c r="DH467" s="83"/>
      <c r="DI467" s="85">
        <v>43646</v>
      </c>
      <c r="DJ467" s="83" t="s">
        <v>584</v>
      </c>
      <c r="DK467" s="83" t="s">
        <v>102</v>
      </c>
      <c r="DL467" s="83" t="s">
        <v>482</v>
      </c>
      <c r="DM467" s="83">
        <v>0</v>
      </c>
      <c r="DN467" s="83" t="s">
        <v>483</v>
      </c>
      <c r="DO467" s="83">
        <v>1</v>
      </c>
      <c r="DP467" s="83">
        <v>6</v>
      </c>
      <c r="DQ467" s="83"/>
      <c r="DR467" s="83" t="s">
        <v>108</v>
      </c>
      <c r="DS467" s="83" t="s">
        <v>497</v>
      </c>
      <c r="DU467" s="215" t="s">
        <v>269</v>
      </c>
      <c r="DV467" s="136">
        <v>1</v>
      </c>
      <c r="DW467" s="136">
        <v>3</v>
      </c>
      <c r="DX467" s="215" t="s">
        <v>269</v>
      </c>
      <c r="DY467" s="215" t="s">
        <v>269</v>
      </c>
      <c r="DZ467" s="215" t="s">
        <v>269</v>
      </c>
      <c r="EA467" s="215" t="s">
        <v>269</v>
      </c>
      <c r="EB467" s="215" t="s">
        <v>269</v>
      </c>
      <c r="EC467" s="215" t="s">
        <v>269</v>
      </c>
      <c r="ED467" s="215" t="s">
        <v>269</v>
      </c>
      <c r="EE467" s="215" t="s">
        <v>269</v>
      </c>
    </row>
    <row r="468" spans="1:135" ht="57.6" x14ac:dyDescent="0.55000000000000004">
      <c r="A468" s="83" t="s">
        <v>130</v>
      </c>
      <c r="B468" s="136">
        <v>470900</v>
      </c>
      <c r="C468" t="s">
        <v>1112</v>
      </c>
      <c r="D468" s="83" t="s">
        <v>228</v>
      </c>
      <c r="E468" s="138">
        <v>211312408965</v>
      </c>
      <c r="F468" s="83" t="s">
        <v>143</v>
      </c>
      <c r="G468" s="85">
        <v>43620</v>
      </c>
      <c r="H468" s="83" t="s">
        <v>98</v>
      </c>
      <c r="I468" s="84" t="s">
        <v>612</v>
      </c>
      <c r="J468" s="207" t="s">
        <v>628</v>
      </c>
      <c r="K468" s="208" t="s">
        <v>633</v>
      </c>
      <c r="L468" s="83" t="s">
        <v>108</v>
      </c>
      <c r="M468" s="184" t="s">
        <v>102</v>
      </c>
      <c r="N468" s="184" t="s">
        <v>556</v>
      </c>
      <c r="O468" s="85" t="s">
        <v>102</v>
      </c>
      <c r="P468" s="185">
        <v>42491</v>
      </c>
      <c r="Q468" s="186" t="s">
        <v>202</v>
      </c>
      <c r="R468" s="186" t="s">
        <v>613</v>
      </c>
      <c r="S468" s="186"/>
      <c r="T468" s="187"/>
      <c r="U468" s="188" t="s">
        <v>295</v>
      </c>
      <c r="V468" s="188" t="s">
        <v>205</v>
      </c>
      <c r="W468" s="188" t="s">
        <v>295</v>
      </c>
      <c r="X468" s="189" t="s">
        <v>107</v>
      </c>
      <c r="Y468" s="190" t="s">
        <v>614</v>
      </c>
      <c r="Z468" s="83">
        <v>700</v>
      </c>
      <c r="AA468" s="83" t="s">
        <v>193</v>
      </c>
      <c r="AB468" s="83" t="s">
        <v>181</v>
      </c>
      <c r="AC468" s="83" t="s">
        <v>102</v>
      </c>
      <c r="AD468" s="83" t="s">
        <v>6900</v>
      </c>
      <c r="AE468" s="83" t="s">
        <v>6901</v>
      </c>
      <c r="AF468" s="83" t="s">
        <v>102</v>
      </c>
      <c r="AG468" s="83" t="s">
        <v>175</v>
      </c>
      <c r="AH468" s="83" t="s">
        <v>6902</v>
      </c>
      <c r="AI468" s="83" t="s">
        <v>104</v>
      </c>
      <c r="AJ468" s="83" t="s">
        <v>105</v>
      </c>
      <c r="AK468" s="191" t="s">
        <v>6900</v>
      </c>
      <c r="AL468" s="191" t="s">
        <v>6901</v>
      </c>
      <c r="AM468" s="191" t="s">
        <v>102</v>
      </c>
      <c r="AN468" s="191" t="s">
        <v>175</v>
      </c>
      <c r="AO468" s="191" t="s">
        <v>6902</v>
      </c>
      <c r="AP468" s="191" t="s">
        <v>104</v>
      </c>
      <c r="AQ468" s="191" t="s">
        <v>105</v>
      </c>
      <c r="AR468" s="191" t="s">
        <v>106</v>
      </c>
      <c r="AS468" s="191"/>
      <c r="AT468" s="191"/>
      <c r="AU468" s="191"/>
      <c r="AV468" s="191"/>
      <c r="AW468" s="191"/>
      <c r="AX468" s="191" t="s">
        <v>575</v>
      </c>
      <c r="AY468" s="192" t="s">
        <v>454</v>
      </c>
      <c r="AZ468" s="192" t="s">
        <v>108</v>
      </c>
      <c r="BA468" s="91" t="s">
        <v>108</v>
      </c>
      <c r="BB468" s="90">
        <v>0</v>
      </c>
      <c r="BC468" s="93" t="s">
        <v>102</v>
      </c>
      <c r="BD468" s="93" t="s">
        <v>102</v>
      </c>
      <c r="BE468" s="93" t="s">
        <v>102</v>
      </c>
      <c r="BF468" s="93" t="s">
        <v>102</v>
      </c>
      <c r="BG468" s="97" t="s">
        <v>108</v>
      </c>
      <c r="BH468" s="93" t="s">
        <v>108</v>
      </c>
      <c r="BI468" s="93" t="s">
        <v>102</v>
      </c>
      <c r="BJ468" s="93" t="s">
        <v>102</v>
      </c>
      <c r="BK468" s="93" t="s">
        <v>102</v>
      </c>
      <c r="BL468" s="93" t="s">
        <v>102</v>
      </c>
      <c r="BM468" s="93" t="s">
        <v>102</v>
      </c>
      <c r="BN468" s="93" t="s">
        <v>102</v>
      </c>
      <c r="BO468" s="93" t="s">
        <v>102</v>
      </c>
      <c r="BP468" s="96" t="s">
        <v>102</v>
      </c>
      <c r="BQ468" s="90">
        <v>0</v>
      </c>
      <c r="BR468" s="93" t="s">
        <v>102</v>
      </c>
      <c r="BS468" s="93" t="s">
        <v>102</v>
      </c>
      <c r="BT468" s="93" t="s">
        <v>102</v>
      </c>
      <c r="BU468" s="93" t="s">
        <v>102</v>
      </c>
      <c r="BV468" s="97" t="s">
        <v>108</v>
      </c>
      <c r="BW468" s="93" t="s">
        <v>108</v>
      </c>
      <c r="BX468" s="95" t="s">
        <v>102</v>
      </c>
      <c r="BY468" s="93" t="s">
        <v>102</v>
      </c>
      <c r="BZ468" s="93" t="s">
        <v>102</v>
      </c>
      <c r="CA468" s="93" t="s">
        <v>102</v>
      </c>
      <c r="CB468" s="93" t="s">
        <v>102</v>
      </c>
      <c r="CC468" s="93" t="s">
        <v>102</v>
      </c>
      <c r="CD468" s="93" t="s">
        <v>102</v>
      </c>
      <c r="CE468" s="193" t="s">
        <v>102</v>
      </c>
      <c r="CF468" s="194" t="s">
        <v>508</v>
      </c>
      <c r="CG468" s="195" t="s">
        <v>102</v>
      </c>
      <c r="CH468" s="101" t="e">
        <v>#N/A</v>
      </c>
      <c r="CI468" s="102" t="s">
        <v>580</v>
      </c>
      <c r="CJ468" s="196" t="s">
        <v>108</v>
      </c>
      <c r="CK468" s="104" t="s">
        <v>109</v>
      </c>
      <c r="CL468" s="105" t="s">
        <v>579</v>
      </c>
      <c r="CM468" s="83" t="s">
        <v>108</v>
      </c>
      <c r="CN468" s="106" t="s">
        <v>108</v>
      </c>
      <c r="CO468" s="197" t="s">
        <v>108</v>
      </c>
      <c r="CP468" s="107"/>
      <c r="CQ468" s="198" t="s">
        <v>474</v>
      </c>
      <c r="CR468" s="198" t="s">
        <v>474</v>
      </c>
      <c r="CS468" s="199" t="s">
        <v>616</v>
      </c>
      <c r="CT468" s="83" t="s">
        <v>109</v>
      </c>
      <c r="CU468" s="83" t="s">
        <v>109</v>
      </c>
      <c r="CV468" s="83">
        <v>5</v>
      </c>
      <c r="CW468" s="83" t="s">
        <v>112</v>
      </c>
      <c r="CX468" s="83">
        <v>5</v>
      </c>
      <c r="CY468" s="83" t="s">
        <v>6903</v>
      </c>
      <c r="CZ468" s="83">
        <v>614897.5</v>
      </c>
      <c r="DA468" s="83" t="s">
        <v>138</v>
      </c>
      <c r="DB468" s="83" t="s">
        <v>124</v>
      </c>
      <c r="DC468" s="83" t="s">
        <v>501</v>
      </c>
      <c r="DD468" s="83">
        <v>8756</v>
      </c>
      <c r="DE468" s="83" t="s">
        <v>582</v>
      </c>
      <c r="DF468" s="83" t="s">
        <v>145</v>
      </c>
      <c r="DG468" s="83" t="s">
        <v>501</v>
      </c>
      <c r="DH468" s="83" t="s">
        <v>582</v>
      </c>
      <c r="DI468" s="85">
        <v>43646</v>
      </c>
      <c r="DJ468" s="83" t="s">
        <v>584</v>
      </c>
      <c r="DK468" s="83" t="s">
        <v>102</v>
      </c>
      <c r="DL468" s="83" t="s">
        <v>482</v>
      </c>
      <c r="DM468" s="83">
        <v>0</v>
      </c>
      <c r="DN468" s="83" t="s">
        <v>238</v>
      </c>
      <c r="DO468" s="83">
        <v>1</v>
      </c>
      <c r="DP468" s="83">
        <v>6</v>
      </c>
      <c r="DQ468" s="83"/>
      <c r="DR468" s="83" t="s">
        <v>108</v>
      </c>
      <c r="DS468" s="83" t="s">
        <v>497</v>
      </c>
      <c r="DU468" s="215" t="s">
        <v>269</v>
      </c>
      <c r="DV468" s="136">
        <v>1</v>
      </c>
      <c r="DW468" s="136">
        <v>3</v>
      </c>
      <c r="DX468" s="215" t="s">
        <v>269</v>
      </c>
      <c r="DY468" s="215" t="s">
        <v>269</v>
      </c>
      <c r="DZ468" s="215" t="s">
        <v>269</v>
      </c>
      <c r="EA468" s="215" t="s">
        <v>269</v>
      </c>
      <c r="EB468" s="215" t="s">
        <v>269</v>
      </c>
      <c r="EC468" s="215" t="s">
        <v>269</v>
      </c>
      <c r="ED468" s="215" t="s">
        <v>269</v>
      </c>
      <c r="EE468" s="215" t="s">
        <v>269</v>
      </c>
    </row>
    <row r="469" spans="1:135" ht="28.8" x14ac:dyDescent="0.55000000000000004">
      <c r="A469" s="83" t="s">
        <v>130</v>
      </c>
      <c r="B469" s="136">
        <v>752917</v>
      </c>
      <c r="C469" t="s">
        <v>1113</v>
      </c>
      <c r="D469" s="83" t="s">
        <v>228</v>
      </c>
      <c r="E469" s="138">
        <v>728266231225</v>
      </c>
      <c r="F469" s="83" t="s">
        <v>114</v>
      </c>
      <c r="G469" s="85">
        <v>43634</v>
      </c>
      <c r="H469" s="83" t="s">
        <v>98</v>
      </c>
      <c r="I469" s="84" t="s">
        <v>618</v>
      </c>
      <c r="J469" s="207" t="s">
        <v>629</v>
      </c>
      <c r="K469" s="208" t="s">
        <v>634</v>
      </c>
      <c r="L469" s="83" t="s">
        <v>108</v>
      </c>
      <c r="M469" s="184">
        <v>27623</v>
      </c>
      <c r="N469" s="184"/>
      <c r="O469" s="85" t="s">
        <v>102</v>
      </c>
      <c r="P469" s="185">
        <v>43013</v>
      </c>
      <c r="Q469" s="186" t="s">
        <v>203</v>
      </c>
      <c r="R469" s="186"/>
      <c r="S469" s="186"/>
      <c r="T469" s="187"/>
      <c r="U469" s="188" t="s">
        <v>296</v>
      </c>
      <c r="V469" s="188" t="s">
        <v>205</v>
      </c>
      <c r="W469" s="189" t="s">
        <v>619</v>
      </c>
      <c r="X469" s="189" t="s">
        <v>107</v>
      </c>
      <c r="Y469" s="190" t="s">
        <v>614</v>
      </c>
      <c r="Z469" s="83">
        <v>700</v>
      </c>
      <c r="AA469" s="83" t="s">
        <v>193</v>
      </c>
      <c r="AB469" s="83" t="s">
        <v>181</v>
      </c>
      <c r="AC469" s="83" t="s">
        <v>102</v>
      </c>
      <c r="AD469" s="83" t="s">
        <v>6904</v>
      </c>
      <c r="AE469" s="83" t="s">
        <v>102</v>
      </c>
      <c r="AF469" s="83" t="s">
        <v>102</v>
      </c>
      <c r="AG469" s="83" t="s">
        <v>174</v>
      </c>
      <c r="AH469" s="83" t="s">
        <v>6893</v>
      </c>
      <c r="AI469" s="83" t="s">
        <v>104</v>
      </c>
      <c r="AJ469" s="83" t="s">
        <v>105</v>
      </c>
      <c r="AK469" s="191" t="s">
        <v>6904</v>
      </c>
      <c r="AL469" s="191" t="s">
        <v>102</v>
      </c>
      <c r="AM469" s="191" t="s">
        <v>102</v>
      </c>
      <c r="AN469" s="191" t="s">
        <v>174</v>
      </c>
      <c r="AO469" s="191" t="s">
        <v>6893</v>
      </c>
      <c r="AP469" s="191" t="s">
        <v>104</v>
      </c>
      <c r="AQ469" s="191" t="s">
        <v>105</v>
      </c>
      <c r="AR469" s="191" t="s">
        <v>106</v>
      </c>
      <c r="AS469" s="191" t="s">
        <v>6904</v>
      </c>
      <c r="AT469" s="191" t="s">
        <v>488</v>
      </c>
      <c r="AU469" s="191" t="s">
        <v>6905</v>
      </c>
      <c r="AV469" s="191" t="s">
        <v>104</v>
      </c>
      <c r="AW469" s="191" t="s">
        <v>204</v>
      </c>
      <c r="AX469" s="191"/>
      <c r="AY469" s="192" t="s">
        <v>454</v>
      </c>
      <c r="AZ469" s="192" t="s">
        <v>416</v>
      </c>
      <c r="BA469" s="91" t="s">
        <v>108</v>
      </c>
      <c r="BB469" s="90">
        <v>0</v>
      </c>
      <c r="BC469" s="93" t="s">
        <v>102</v>
      </c>
      <c r="BD469" s="93" t="s">
        <v>102</v>
      </c>
      <c r="BE469" s="93" t="s">
        <v>102</v>
      </c>
      <c r="BF469" s="93" t="s">
        <v>102</v>
      </c>
      <c r="BG469" s="97" t="s">
        <v>108</v>
      </c>
      <c r="BH469" s="93" t="s">
        <v>108</v>
      </c>
      <c r="BI469" s="93" t="s">
        <v>102</v>
      </c>
      <c r="BJ469" s="93" t="s">
        <v>102</v>
      </c>
      <c r="BK469" s="93" t="s">
        <v>102</v>
      </c>
      <c r="BL469" s="93" t="s">
        <v>102</v>
      </c>
      <c r="BM469" s="93" t="s">
        <v>102</v>
      </c>
      <c r="BN469" s="93" t="s">
        <v>102</v>
      </c>
      <c r="BO469" s="93" t="s">
        <v>102</v>
      </c>
      <c r="BP469" s="96" t="s">
        <v>102</v>
      </c>
      <c r="BQ469" s="90">
        <v>0</v>
      </c>
      <c r="BR469" s="93" t="s">
        <v>102</v>
      </c>
      <c r="BS469" s="93" t="s">
        <v>102</v>
      </c>
      <c r="BT469" s="93" t="s">
        <v>102</v>
      </c>
      <c r="BU469" s="93" t="s">
        <v>102</v>
      </c>
      <c r="BV469" s="97" t="s">
        <v>108</v>
      </c>
      <c r="BW469" s="93" t="s">
        <v>108</v>
      </c>
      <c r="BX469" s="95" t="s">
        <v>102</v>
      </c>
      <c r="BY469" s="93" t="s">
        <v>102</v>
      </c>
      <c r="BZ469" s="93" t="s">
        <v>102</v>
      </c>
      <c r="CA469" s="93" t="s">
        <v>102</v>
      </c>
      <c r="CB469" s="93" t="s">
        <v>102</v>
      </c>
      <c r="CC469" s="93" t="s">
        <v>102</v>
      </c>
      <c r="CD469" s="93" t="s">
        <v>102</v>
      </c>
      <c r="CE469" s="193" t="s">
        <v>102</v>
      </c>
      <c r="CF469" s="194" t="s">
        <v>436</v>
      </c>
      <c r="CG469" s="195" t="s">
        <v>6906</v>
      </c>
      <c r="CH469" s="101" t="s">
        <v>310</v>
      </c>
      <c r="CI469" s="102"/>
      <c r="CJ469" s="196" t="s">
        <v>6907</v>
      </c>
      <c r="CK469" s="104" t="s">
        <v>190</v>
      </c>
      <c r="CL469" s="105"/>
      <c r="CM469" s="83" t="s">
        <v>623</v>
      </c>
      <c r="CN469" s="106" t="s">
        <v>624</v>
      </c>
      <c r="CO469" s="197" t="s">
        <v>625</v>
      </c>
      <c r="CP469" s="107"/>
      <c r="CQ469" s="198" t="s">
        <v>474</v>
      </c>
      <c r="CR469" s="198" t="s">
        <v>474</v>
      </c>
      <c r="CS469" s="199"/>
      <c r="CT469" s="83" t="s">
        <v>109</v>
      </c>
      <c r="CU469" s="83" t="s">
        <v>109</v>
      </c>
      <c r="CV469" s="83">
        <v>87</v>
      </c>
      <c r="CW469" s="83" t="s">
        <v>139</v>
      </c>
      <c r="CX469" s="83">
        <v>87</v>
      </c>
      <c r="CY469" s="83" t="s">
        <v>108</v>
      </c>
      <c r="CZ469" s="83">
        <v>616217</v>
      </c>
      <c r="DA469" s="83" t="s">
        <v>581</v>
      </c>
      <c r="DB469" s="83" t="s">
        <v>152</v>
      </c>
      <c r="DC469" s="83" t="s">
        <v>500</v>
      </c>
      <c r="DD469" s="83">
        <v>7451</v>
      </c>
      <c r="DE469" s="83" t="s">
        <v>606</v>
      </c>
      <c r="DF469" s="83" t="s">
        <v>152</v>
      </c>
      <c r="DG469" s="83" t="s">
        <v>500</v>
      </c>
      <c r="DH469" s="83"/>
      <c r="DI469" s="85">
        <v>43646</v>
      </c>
      <c r="DJ469" s="83" t="s">
        <v>584</v>
      </c>
      <c r="DK469" s="83" t="s">
        <v>102</v>
      </c>
      <c r="DL469" s="83" t="s">
        <v>482</v>
      </c>
      <c r="DM469" s="83">
        <v>0</v>
      </c>
      <c r="DN469" s="83" t="s">
        <v>483</v>
      </c>
      <c r="DO469" s="83">
        <v>1</v>
      </c>
      <c r="DP469" s="83">
        <v>1</v>
      </c>
      <c r="DQ469" s="83"/>
      <c r="DR469" s="83" t="s">
        <v>108</v>
      </c>
      <c r="DS469" s="83" t="s">
        <v>497</v>
      </c>
      <c r="DU469" s="215" t="s">
        <v>269</v>
      </c>
      <c r="DV469" s="136">
        <v>1</v>
      </c>
      <c r="DW469" s="136">
        <v>3</v>
      </c>
      <c r="DX469" s="215" t="s">
        <v>269</v>
      </c>
      <c r="DY469" s="215" t="s">
        <v>269</v>
      </c>
      <c r="DZ469" s="215" t="s">
        <v>269</v>
      </c>
      <c r="EA469" s="215" t="s">
        <v>269</v>
      </c>
      <c r="EB469" s="215" t="s">
        <v>269</v>
      </c>
      <c r="EC469" s="215" t="s">
        <v>269</v>
      </c>
      <c r="ED469" s="215" t="s">
        <v>269</v>
      </c>
      <c r="EE469" s="215" t="s">
        <v>269</v>
      </c>
    </row>
    <row r="470" spans="1:135" ht="28.8" x14ac:dyDescent="0.55000000000000004">
      <c r="A470" s="83" t="s">
        <v>130</v>
      </c>
      <c r="B470" s="136">
        <v>561225</v>
      </c>
      <c r="C470" t="s">
        <v>1114</v>
      </c>
      <c r="D470" s="83" t="s">
        <v>228</v>
      </c>
      <c r="E470" s="138">
        <v>285605069007</v>
      </c>
      <c r="F470" s="83" t="s">
        <v>114</v>
      </c>
      <c r="G470" s="85">
        <v>43643</v>
      </c>
      <c r="H470" s="211" t="s">
        <v>98</v>
      </c>
      <c r="I470" s="84" t="s">
        <v>610</v>
      </c>
      <c r="J470" s="207" t="s">
        <v>627</v>
      </c>
      <c r="K470" s="208" t="s">
        <v>630</v>
      </c>
      <c r="L470" s="83" t="s">
        <v>108</v>
      </c>
      <c r="M470" s="184">
        <v>24534</v>
      </c>
      <c r="N470" s="184"/>
      <c r="O470" s="85" t="s">
        <v>102</v>
      </c>
      <c r="P470" s="185">
        <v>42491</v>
      </c>
      <c r="Q470" s="186" t="s">
        <v>203</v>
      </c>
      <c r="R470" s="186"/>
      <c r="S470" s="186"/>
      <c r="T470" s="187"/>
      <c r="U470" s="188" t="s">
        <v>296</v>
      </c>
      <c r="V470" s="188" t="s">
        <v>297</v>
      </c>
      <c r="W470" s="188" t="s">
        <v>297</v>
      </c>
      <c r="X470" s="189" t="s">
        <v>167</v>
      </c>
      <c r="Y470" s="190"/>
      <c r="Z470" s="83">
        <v>700</v>
      </c>
      <c r="AA470" s="83" t="s">
        <v>193</v>
      </c>
      <c r="AB470" s="83" t="s">
        <v>181</v>
      </c>
      <c r="AC470" s="83" t="s">
        <v>102</v>
      </c>
      <c r="AD470" s="83" t="s">
        <v>6908</v>
      </c>
      <c r="AE470" s="83" t="s">
        <v>102</v>
      </c>
      <c r="AF470" s="83" t="s">
        <v>102</v>
      </c>
      <c r="AG470" s="83" t="s">
        <v>119</v>
      </c>
      <c r="AH470" s="83" t="s">
        <v>6909</v>
      </c>
      <c r="AI470" s="83" t="s">
        <v>104</v>
      </c>
      <c r="AJ470" s="83" t="s">
        <v>105</v>
      </c>
      <c r="AK470" s="191" t="s">
        <v>6908</v>
      </c>
      <c r="AL470" s="191" t="s">
        <v>102</v>
      </c>
      <c r="AM470" s="191" t="s">
        <v>102</v>
      </c>
      <c r="AN470" s="191" t="s">
        <v>119</v>
      </c>
      <c r="AO470" s="191" t="s">
        <v>6909</v>
      </c>
      <c r="AP470" s="191" t="s">
        <v>104</v>
      </c>
      <c r="AQ470" s="191" t="s">
        <v>105</v>
      </c>
      <c r="AR470" s="191" t="s">
        <v>106</v>
      </c>
      <c r="AS470" s="191" t="s">
        <v>6908</v>
      </c>
      <c r="AT470" s="191" t="s">
        <v>485</v>
      </c>
      <c r="AU470" s="191" t="s">
        <v>6909</v>
      </c>
      <c r="AV470" s="191" t="s">
        <v>104</v>
      </c>
      <c r="AW470" s="191" t="s">
        <v>204</v>
      </c>
      <c r="AX470" s="191"/>
      <c r="AY470" s="192" t="s">
        <v>454</v>
      </c>
      <c r="AZ470" s="192" t="s">
        <v>416</v>
      </c>
      <c r="BA470" s="91" t="s">
        <v>108</v>
      </c>
      <c r="BB470" s="90">
        <v>0</v>
      </c>
      <c r="BC470" s="93" t="s">
        <v>102</v>
      </c>
      <c r="BD470" s="93" t="s">
        <v>102</v>
      </c>
      <c r="BE470" s="93" t="s">
        <v>102</v>
      </c>
      <c r="BF470" s="93" t="s">
        <v>102</v>
      </c>
      <c r="BG470" s="97" t="s">
        <v>108</v>
      </c>
      <c r="BH470" s="93" t="s">
        <v>108</v>
      </c>
      <c r="BI470" s="93" t="s">
        <v>102</v>
      </c>
      <c r="BJ470" s="93" t="s">
        <v>102</v>
      </c>
      <c r="BK470" s="93" t="s">
        <v>102</v>
      </c>
      <c r="BL470" s="93" t="s">
        <v>102</v>
      </c>
      <c r="BM470" s="93" t="s">
        <v>102</v>
      </c>
      <c r="BN470" s="93" t="s">
        <v>102</v>
      </c>
      <c r="BO470" s="93" t="s">
        <v>102</v>
      </c>
      <c r="BP470" s="96" t="s">
        <v>102</v>
      </c>
      <c r="BQ470" s="90">
        <v>0</v>
      </c>
      <c r="BR470" s="93" t="s">
        <v>102</v>
      </c>
      <c r="BS470" s="93" t="s">
        <v>102</v>
      </c>
      <c r="BT470" s="93" t="s">
        <v>102</v>
      </c>
      <c r="BU470" s="93" t="s">
        <v>102</v>
      </c>
      <c r="BV470" s="97" t="s">
        <v>108</v>
      </c>
      <c r="BW470" s="93" t="s">
        <v>108</v>
      </c>
      <c r="BX470" s="95" t="s">
        <v>102</v>
      </c>
      <c r="BY470" s="93" t="s">
        <v>102</v>
      </c>
      <c r="BZ470" s="93" t="s">
        <v>102</v>
      </c>
      <c r="CA470" s="93" t="s">
        <v>102</v>
      </c>
      <c r="CB470" s="93" t="s">
        <v>102</v>
      </c>
      <c r="CC470" s="93" t="s">
        <v>102</v>
      </c>
      <c r="CD470" s="93" t="s">
        <v>102</v>
      </c>
      <c r="CE470" s="193" t="s">
        <v>102</v>
      </c>
      <c r="CF470" s="194" t="s">
        <v>436</v>
      </c>
      <c r="CG470" s="195" t="s">
        <v>6910</v>
      </c>
      <c r="CH470" s="101" t="s">
        <v>563</v>
      </c>
      <c r="CI470" s="102"/>
      <c r="CJ470" s="196" t="s">
        <v>577</v>
      </c>
      <c r="CK470" s="104" t="s">
        <v>190</v>
      </c>
      <c r="CL470" s="105"/>
      <c r="CM470" s="83" t="s">
        <v>578</v>
      </c>
      <c r="CN470" s="106" t="s">
        <v>108</v>
      </c>
      <c r="CO470" s="197" t="s">
        <v>566</v>
      </c>
      <c r="CP470" s="107"/>
      <c r="CQ470" s="198" t="s">
        <v>107</v>
      </c>
      <c r="CR470" s="198" t="s">
        <v>107</v>
      </c>
      <c r="CS470" s="199"/>
      <c r="CT470" s="83" t="s">
        <v>109</v>
      </c>
      <c r="CU470" s="83" t="s">
        <v>109</v>
      </c>
      <c r="CV470" s="83">
        <v>93</v>
      </c>
      <c r="CW470" s="83" t="s">
        <v>270</v>
      </c>
      <c r="CX470" s="83">
        <v>93</v>
      </c>
      <c r="CY470" s="83" t="s">
        <v>108</v>
      </c>
      <c r="CZ470" s="83">
        <v>617536.5</v>
      </c>
      <c r="DA470" s="83" t="s">
        <v>6911</v>
      </c>
      <c r="DB470" s="83" t="s">
        <v>118</v>
      </c>
      <c r="DC470" s="83" t="s">
        <v>108</v>
      </c>
      <c r="DD470" s="83">
        <v>5542</v>
      </c>
      <c r="DE470" s="83" t="s">
        <v>173</v>
      </c>
      <c r="DF470" s="83" t="s">
        <v>118</v>
      </c>
      <c r="DG470" s="83" t="s">
        <v>500</v>
      </c>
      <c r="DH470" s="83"/>
      <c r="DI470" s="85">
        <v>43646</v>
      </c>
      <c r="DJ470" s="83" t="s">
        <v>584</v>
      </c>
      <c r="DK470" s="83" t="s">
        <v>102</v>
      </c>
      <c r="DL470" s="83" t="s">
        <v>482</v>
      </c>
      <c r="DM470" s="83">
        <v>0</v>
      </c>
      <c r="DN470" s="83" t="s">
        <v>483</v>
      </c>
      <c r="DO470" s="83">
        <v>1</v>
      </c>
      <c r="DP470" s="83">
        <v>6</v>
      </c>
      <c r="DQ470" s="83"/>
      <c r="DR470" s="83" t="s">
        <v>108</v>
      </c>
      <c r="DS470" s="83" t="s">
        <v>497</v>
      </c>
      <c r="DU470" s="215" t="s">
        <v>269</v>
      </c>
      <c r="DV470" s="136">
        <v>1</v>
      </c>
      <c r="DW470" s="136">
        <v>3</v>
      </c>
      <c r="DX470" s="215" t="s">
        <v>269</v>
      </c>
      <c r="DY470" s="215" t="s">
        <v>269</v>
      </c>
      <c r="DZ470" s="215" t="s">
        <v>269</v>
      </c>
      <c r="EA470" s="215" t="s">
        <v>269</v>
      </c>
      <c r="EB470" s="215" t="s">
        <v>269</v>
      </c>
      <c r="EC470" s="215" t="s">
        <v>269</v>
      </c>
      <c r="ED470" s="215" t="s">
        <v>269</v>
      </c>
      <c r="EE470" s="215" t="s">
        <v>269</v>
      </c>
    </row>
    <row r="471" spans="1:135" ht="57.6" x14ac:dyDescent="0.55000000000000004">
      <c r="A471" s="83" t="s">
        <v>130</v>
      </c>
      <c r="B471" s="136">
        <v>811962</v>
      </c>
      <c r="C471" t="s">
        <v>1115</v>
      </c>
      <c r="D471" s="83" t="s">
        <v>228</v>
      </c>
      <c r="E471" s="138">
        <v>428963766329</v>
      </c>
      <c r="F471" s="83" t="s">
        <v>143</v>
      </c>
      <c r="G471" s="85">
        <v>43620</v>
      </c>
      <c r="H471" s="83" t="s">
        <v>98</v>
      </c>
      <c r="I471" s="84" t="s">
        <v>612</v>
      </c>
      <c r="J471" s="207" t="s">
        <v>628</v>
      </c>
      <c r="K471" s="208" t="s">
        <v>633</v>
      </c>
      <c r="L471" s="83" t="s">
        <v>108</v>
      </c>
      <c r="M471" s="184" t="s">
        <v>102</v>
      </c>
      <c r="N471" s="184" t="s">
        <v>556</v>
      </c>
      <c r="O471" s="85" t="s">
        <v>102</v>
      </c>
      <c r="P471" s="185">
        <v>42491</v>
      </c>
      <c r="Q471" s="186" t="s">
        <v>202</v>
      </c>
      <c r="R471" s="186" t="s">
        <v>613</v>
      </c>
      <c r="S471" s="186"/>
      <c r="T471" s="187"/>
      <c r="U471" s="188" t="s">
        <v>295</v>
      </c>
      <c r="V471" s="188" t="s">
        <v>205</v>
      </c>
      <c r="W471" s="188" t="s">
        <v>295</v>
      </c>
      <c r="X471" s="189" t="s">
        <v>107</v>
      </c>
      <c r="Y471" s="190" t="s">
        <v>614</v>
      </c>
      <c r="Z471" s="83">
        <v>700</v>
      </c>
      <c r="AA471" s="83" t="s">
        <v>193</v>
      </c>
      <c r="AB471" s="83" t="s">
        <v>181</v>
      </c>
      <c r="AC471" s="83" t="s">
        <v>102</v>
      </c>
      <c r="AD471" s="83" t="s">
        <v>6912</v>
      </c>
      <c r="AE471" s="83" t="s">
        <v>6913</v>
      </c>
      <c r="AF471" s="83" t="s">
        <v>102</v>
      </c>
      <c r="AG471" s="83" t="s">
        <v>175</v>
      </c>
      <c r="AH471" s="83" t="s">
        <v>6914</v>
      </c>
      <c r="AI471" s="83" t="s">
        <v>104</v>
      </c>
      <c r="AJ471" s="83" t="s">
        <v>105</v>
      </c>
      <c r="AK471" s="191" t="s">
        <v>6912</v>
      </c>
      <c r="AL471" s="191" t="s">
        <v>6913</v>
      </c>
      <c r="AM471" s="191" t="s">
        <v>102</v>
      </c>
      <c r="AN471" s="191" t="s">
        <v>175</v>
      </c>
      <c r="AO471" s="191" t="s">
        <v>6914</v>
      </c>
      <c r="AP471" s="191" t="s">
        <v>104</v>
      </c>
      <c r="AQ471" s="191" t="s">
        <v>105</v>
      </c>
      <c r="AR471" s="191" t="s">
        <v>106</v>
      </c>
      <c r="AS471" s="191"/>
      <c r="AT471" s="191"/>
      <c r="AU471" s="191"/>
      <c r="AV471" s="191"/>
      <c r="AW471" s="191"/>
      <c r="AX471" s="191" t="s">
        <v>575</v>
      </c>
      <c r="AY471" s="192" t="s">
        <v>454</v>
      </c>
      <c r="AZ471" s="192" t="s">
        <v>108</v>
      </c>
      <c r="BA471" s="91" t="s">
        <v>108</v>
      </c>
      <c r="BB471" s="90">
        <v>0</v>
      </c>
      <c r="BC471" s="93" t="s">
        <v>102</v>
      </c>
      <c r="BD471" s="93" t="s">
        <v>102</v>
      </c>
      <c r="BE471" s="93" t="s">
        <v>102</v>
      </c>
      <c r="BF471" s="93" t="s">
        <v>102</v>
      </c>
      <c r="BG471" s="97" t="s">
        <v>108</v>
      </c>
      <c r="BH471" s="93" t="s">
        <v>108</v>
      </c>
      <c r="BI471" s="93" t="s">
        <v>102</v>
      </c>
      <c r="BJ471" s="93" t="s">
        <v>102</v>
      </c>
      <c r="BK471" s="93" t="s">
        <v>102</v>
      </c>
      <c r="BL471" s="93" t="s">
        <v>102</v>
      </c>
      <c r="BM471" s="93" t="s">
        <v>102</v>
      </c>
      <c r="BN471" s="93" t="s">
        <v>102</v>
      </c>
      <c r="BO471" s="93" t="s">
        <v>102</v>
      </c>
      <c r="BP471" s="96" t="s">
        <v>102</v>
      </c>
      <c r="BQ471" s="90">
        <v>0</v>
      </c>
      <c r="BR471" s="93" t="s">
        <v>102</v>
      </c>
      <c r="BS471" s="93" t="s">
        <v>102</v>
      </c>
      <c r="BT471" s="93" t="s">
        <v>102</v>
      </c>
      <c r="BU471" s="93" t="s">
        <v>102</v>
      </c>
      <c r="BV471" s="97" t="s">
        <v>108</v>
      </c>
      <c r="BW471" s="93" t="s">
        <v>108</v>
      </c>
      <c r="BX471" s="95" t="s">
        <v>102</v>
      </c>
      <c r="BY471" s="93" t="s">
        <v>102</v>
      </c>
      <c r="BZ471" s="93" t="s">
        <v>102</v>
      </c>
      <c r="CA471" s="93" t="s">
        <v>102</v>
      </c>
      <c r="CB471" s="93" t="s">
        <v>102</v>
      </c>
      <c r="CC471" s="93" t="s">
        <v>102</v>
      </c>
      <c r="CD471" s="93" t="s">
        <v>102</v>
      </c>
      <c r="CE471" s="193" t="s">
        <v>102</v>
      </c>
      <c r="CF471" s="194" t="s">
        <v>508</v>
      </c>
      <c r="CG471" s="195" t="s">
        <v>102</v>
      </c>
      <c r="CH471" s="101" t="e">
        <v>#N/A</v>
      </c>
      <c r="CI471" s="102" t="s">
        <v>580</v>
      </c>
      <c r="CJ471" s="196" t="s">
        <v>108</v>
      </c>
      <c r="CK471" s="104" t="s">
        <v>109</v>
      </c>
      <c r="CL471" s="105" t="s">
        <v>579</v>
      </c>
      <c r="CM471" s="83" t="s">
        <v>108</v>
      </c>
      <c r="CN471" s="106" t="s">
        <v>108</v>
      </c>
      <c r="CO471" s="197" t="s">
        <v>108</v>
      </c>
      <c r="CP471" s="107"/>
      <c r="CQ471" s="198" t="s">
        <v>474</v>
      </c>
      <c r="CR471" s="198" t="s">
        <v>474</v>
      </c>
      <c r="CS471" s="199" t="s">
        <v>616</v>
      </c>
      <c r="CT471" s="83" t="s">
        <v>109</v>
      </c>
      <c r="CU471" s="83" t="s">
        <v>109</v>
      </c>
      <c r="CV471" s="83">
        <v>87</v>
      </c>
      <c r="CW471" s="83" t="s">
        <v>112</v>
      </c>
      <c r="CX471" s="83">
        <v>87</v>
      </c>
      <c r="CY471" s="83" t="s">
        <v>6915</v>
      </c>
      <c r="CZ471" s="83">
        <v>618856</v>
      </c>
      <c r="DA471" s="83" t="s">
        <v>138</v>
      </c>
      <c r="DB471" s="83" t="s">
        <v>124</v>
      </c>
      <c r="DC471" s="83" t="s">
        <v>501</v>
      </c>
      <c r="DD471" s="83">
        <v>8032</v>
      </c>
      <c r="DE471" s="83" t="s">
        <v>582</v>
      </c>
      <c r="DF471" s="83" t="s">
        <v>145</v>
      </c>
      <c r="DG471" s="83" t="s">
        <v>501</v>
      </c>
      <c r="DH471" s="83" t="s">
        <v>582</v>
      </c>
      <c r="DI471" s="85">
        <v>43646</v>
      </c>
      <c r="DJ471" s="83" t="s">
        <v>584</v>
      </c>
      <c r="DK471" s="83" t="s">
        <v>102</v>
      </c>
      <c r="DL471" s="83" t="s">
        <v>482</v>
      </c>
      <c r="DM471" s="83">
        <v>0</v>
      </c>
      <c r="DN471" s="83" t="s">
        <v>238</v>
      </c>
      <c r="DO471" s="83">
        <v>1</v>
      </c>
      <c r="DP471" s="83">
        <v>2</v>
      </c>
      <c r="DQ471" s="83"/>
      <c r="DR471" s="83" t="s">
        <v>108</v>
      </c>
      <c r="DS471" s="83" t="s">
        <v>497</v>
      </c>
      <c r="DU471" s="215" t="s">
        <v>269</v>
      </c>
      <c r="DV471" s="136">
        <v>1</v>
      </c>
      <c r="DW471" s="136">
        <v>3</v>
      </c>
      <c r="DX471" s="215" t="s">
        <v>269</v>
      </c>
      <c r="DY471" s="215" t="s">
        <v>269</v>
      </c>
      <c r="DZ471" s="215" t="s">
        <v>269</v>
      </c>
      <c r="EA471" s="215" t="s">
        <v>269</v>
      </c>
      <c r="EB471" s="215" t="s">
        <v>269</v>
      </c>
      <c r="EC471" s="215" t="s">
        <v>269</v>
      </c>
      <c r="ED471" s="215" t="s">
        <v>269</v>
      </c>
      <c r="EE471" s="215" t="s">
        <v>269</v>
      </c>
    </row>
    <row r="472" spans="1:135" ht="28.8" x14ac:dyDescent="0.55000000000000004">
      <c r="A472" s="83" t="s">
        <v>130</v>
      </c>
      <c r="B472" s="136">
        <v>942451</v>
      </c>
      <c r="C472" t="s">
        <v>1116</v>
      </c>
      <c r="D472" s="83" t="s">
        <v>228</v>
      </c>
      <c r="E472" s="138">
        <v>241319098664</v>
      </c>
      <c r="F472" s="83" t="s">
        <v>114</v>
      </c>
      <c r="G472" s="85">
        <v>43634</v>
      </c>
      <c r="H472" s="83" t="s">
        <v>98</v>
      </c>
      <c r="I472" s="84" t="s">
        <v>618</v>
      </c>
      <c r="J472" s="207" t="s">
        <v>629</v>
      </c>
      <c r="K472" s="208" t="s">
        <v>634</v>
      </c>
      <c r="L472" s="83" t="s">
        <v>108</v>
      </c>
      <c r="M472" s="184">
        <v>27624</v>
      </c>
      <c r="N472" s="184"/>
      <c r="O472" s="85" t="s">
        <v>102</v>
      </c>
      <c r="P472" s="185">
        <v>43013</v>
      </c>
      <c r="Q472" s="186" t="s">
        <v>203</v>
      </c>
      <c r="R472" s="186"/>
      <c r="S472" s="186"/>
      <c r="T472" s="187"/>
      <c r="U472" s="188" t="s">
        <v>296</v>
      </c>
      <c r="V472" s="188" t="s">
        <v>205</v>
      </c>
      <c r="W472" s="189" t="s">
        <v>619</v>
      </c>
      <c r="X472" s="189" t="s">
        <v>107</v>
      </c>
      <c r="Y472" s="190" t="s">
        <v>614</v>
      </c>
      <c r="Z472" s="83">
        <v>700</v>
      </c>
      <c r="AA472" s="83" t="s">
        <v>193</v>
      </c>
      <c r="AB472" s="83" t="s">
        <v>181</v>
      </c>
      <c r="AC472" s="83" t="s">
        <v>102</v>
      </c>
      <c r="AD472" s="83" t="s">
        <v>6916</v>
      </c>
      <c r="AE472" s="83" t="s">
        <v>102</v>
      </c>
      <c r="AF472" s="83" t="s">
        <v>102</v>
      </c>
      <c r="AG472" s="83" t="s">
        <v>174</v>
      </c>
      <c r="AH472" s="83" t="s">
        <v>6905</v>
      </c>
      <c r="AI472" s="83" t="s">
        <v>104</v>
      </c>
      <c r="AJ472" s="83" t="s">
        <v>105</v>
      </c>
      <c r="AK472" s="191" t="s">
        <v>6916</v>
      </c>
      <c r="AL472" s="191" t="s">
        <v>102</v>
      </c>
      <c r="AM472" s="191" t="s">
        <v>102</v>
      </c>
      <c r="AN472" s="191" t="s">
        <v>174</v>
      </c>
      <c r="AO472" s="191" t="s">
        <v>6905</v>
      </c>
      <c r="AP472" s="191" t="s">
        <v>104</v>
      </c>
      <c r="AQ472" s="191" t="s">
        <v>105</v>
      </c>
      <c r="AR472" s="191" t="s">
        <v>106</v>
      </c>
      <c r="AS472" s="191" t="s">
        <v>6916</v>
      </c>
      <c r="AT472" s="191" t="s">
        <v>488</v>
      </c>
      <c r="AU472" s="191" t="s">
        <v>6917</v>
      </c>
      <c r="AV472" s="191" t="s">
        <v>104</v>
      </c>
      <c r="AW472" s="191" t="s">
        <v>204</v>
      </c>
      <c r="AX472" s="191"/>
      <c r="AY472" s="192" t="s">
        <v>454</v>
      </c>
      <c r="AZ472" s="192" t="s">
        <v>416</v>
      </c>
      <c r="BA472" s="91" t="s">
        <v>108</v>
      </c>
      <c r="BB472" s="90">
        <v>0</v>
      </c>
      <c r="BC472" s="93" t="s">
        <v>102</v>
      </c>
      <c r="BD472" s="93" t="s">
        <v>102</v>
      </c>
      <c r="BE472" s="93" t="s">
        <v>102</v>
      </c>
      <c r="BF472" s="93" t="s">
        <v>102</v>
      </c>
      <c r="BG472" s="97" t="s">
        <v>108</v>
      </c>
      <c r="BH472" s="93" t="s">
        <v>108</v>
      </c>
      <c r="BI472" s="93" t="s">
        <v>102</v>
      </c>
      <c r="BJ472" s="93" t="s">
        <v>102</v>
      </c>
      <c r="BK472" s="93" t="s">
        <v>102</v>
      </c>
      <c r="BL472" s="93" t="s">
        <v>102</v>
      </c>
      <c r="BM472" s="93" t="s">
        <v>102</v>
      </c>
      <c r="BN472" s="93" t="s">
        <v>102</v>
      </c>
      <c r="BO472" s="93" t="s">
        <v>102</v>
      </c>
      <c r="BP472" s="96" t="s">
        <v>102</v>
      </c>
      <c r="BQ472" s="90">
        <v>0</v>
      </c>
      <c r="BR472" s="93" t="s">
        <v>102</v>
      </c>
      <c r="BS472" s="93" t="s">
        <v>102</v>
      </c>
      <c r="BT472" s="93" t="s">
        <v>102</v>
      </c>
      <c r="BU472" s="93" t="s">
        <v>102</v>
      </c>
      <c r="BV472" s="97" t="s">
        <v>108</v>
      </c>
      <c r="BW472" s="93" t="s">
        <v>108</v>
      </c>
      <c r="BX472" s="95" t="s">
        <v>102</v>
      </c>
      <c r="BY472" s="93" t="s">
        <v>102</v>
      </c>
      <c r="BZ472" s="93" t="s">
        <v>102</v>
      </c>
      <c r="CA472" s="93" t="s">
        <v>102</v>
      </c>
      <c r="CB472" s="93" t="s">
        <v>102</v>
      </c>
      <c r="CC472" s="93" t="s">
        <v>102</v>
      </c>
      <c r="CD472" s="93" t="s">
        <v>102</v>
      </c>
      <c r="CE472" s="193" t="s">
        <v>102</v>
      </c>
      <c r="CF472" s="194" t="s">
        <v>436</v>
      </c>
      <c r="CG472" s="195" t="s">
        <v>6918</v>
      </c>
      <c r="CH472" s="101" t="s">
        <v>310</v>
      </c>
      <c r="CI472" s="102"/>
      <c r="CJ472" s="196" t="s">
        <v>6919</v>
      </c>
      <c r="CK472" s="104" t="s">
        <v>190</v>
      </c>
      <c r="CL472" s="105"/>
      <c r="CM472" s="83" t="s">
        <v>623</v>
      </c>
      <c r="CN472" s="106" t="s">
        <v>624</v>
      </c>
      <c r="CO472" s="197" t="s">
        <v>625</v>
      </c>
      <c r="CP472" s="107"/>
      <c r="CQ472" s="198" t="s">
        <v>474</v>
      </c>
      <c r="CR472" s="198" t="s">
        <v>474</v>
      </c>
      <c r="CS472" s="199"/>
      <c r="CT472" s="83" t="s">
        <v>109</v>
      </c>
      <c r="CU472" s="83" t="s">
        <v>109</v>
      </c>
      <c r="CV472" s="83">
        <v>36</v>
      </c>
      <c r="CW472" s="83" t="s">
        <v>139</v>
      </c>
      <c r="CX472" s="83">
        <v>36</v>
      </c>
      <c r="CY472" s="83" t="s">
        <v>108</v>
      </c>
      <c r="CZ472" s="83">
        <v>620175.5</v>
      </c>
      <c r="DA472" s="83" t="s">
        <v>581</v>
      </c>
      <c r="DB472" s="83" t="s">
        <v>152</v>
      </c>
      <c r="DC472" s="83" t="s">
        <v>500</v>
      </c>
      <c r="DD472" s="83">
        <v>3079</v>
      </c>
      <c r="DE472" s="83" t="s">
        <v>606</v>
      </c>
      <c r="DF472" s="83" t="s">
        <v>152</v>
      </c>
      <c r="DG472" s="83" t="s">
        <v>500</v>
      </c>
      <c r="DH472" s="83"/>
      <c r="DI472" s="85">
        <v>43646</v>
      </c>
      <c r="DJ472" s="83" t="s">
        <v>584</v>
      </c>
      <c r="DK472" s="83" t="s">
        <v>102</v>
      </c>
      <c r="DL472" s="83" t="s">
        <v>482</v>
      </c>
      <c r="DM472" s="83">
        <v>0</v>
      </c>
      <c r="DN472" s="83" t="s">
        <v>483</v>
      </c>
      <c r="DO472" s="83">
        <v>1</v>
      </c>
      <c r="DP472" s="83">
        <v>5</v>
      </c>
      <c r="DQ472" s="83"/>
      <c r="DR472" s="83" t="s">
        <v>108</v>
      </c>
      <c r="DS472" s="83" t="s">
        <v>497</v>
      </c>
      <c r="DU472" s="215" t="s">
        <v>269</v>
      </c>
      <c r="DV472" s="136">
        <v>1</v>
      </c>
      <c r="DW472" s="136">
        <v>3</v>
      </c>
      <c r="DX472" s="215" t="s">
        <v>269</v>
      </c>
      <c r="DY472" s="215" t="s">
        <v>269</v>
      </c>
      <c r="DZ472" s="215" t="s">
        <v>269</v>
      </c>
      <c r="EA472" s="215" t="s">
        <v>269</v>
      </c>
      <c r="EB472" s="215" t="s">
        <v>269</v>
      </c>
      <c r="EC472" s="215" t="s">
        <v>269</v>
      </c>
      <c r="ED472" s="215" t="s">
        <v>269</v>
      </c>
      <c r="EE472" s="215" t="s">
        <v>269</v>
      </c>
    </row>
    <row r="473" spans="1:135" ht="28.8" x14ac:dyDescent="0.55000000000000004">
      <c r="A473" s="83" t="s">
        <v>130</v>
      </c>
      <c r="B473" s="136">
        <v>816262</v>
      </c>
      <c r="C473" t="s">
        <v>1117</v>
      </c>
      <c r="D473" s="83" t="s">
        <v>228</v>
      </c>
      <c r="E473" s="138">
        <v>517230536395</v>
      </c>
      <c r="F473" s="83" t="s">
        <v>114</v>
      </c>
      <c r="G473" s="85">
        <v>43643</v>
      </c>
      <c r="H473" s="211" t="s">
        <v>98</v>
      </c>
      <c r="I473" s="84" t="s">
        <v>610</v>
      </c>
      <c r="J473" s="207" t="s">
        <v>627</v>
      </c>
      <c r="K473" s="208" t="s">
        <v>630</v>
      </c>
      <c r="L473" s="83" t="s">
        <v>108</v>
      </c>
      <c r="M473" s="184">
        <v>24535</v>
      </c>
      <c r="N473" s="184"/>
      <c r="O473" s="85" t="s">
        <v>102</v>
      </c>
      <c r="P473" s="185">
        <v>42491</v>
      </c>
      <c r="Q473" s="186" t="s">
        <v>203</v>
      </c>
      <c r="R473" s="186"/>
      <c r="S473" s="186"/>
      <c r="T473" s="187"/>
      <c r="U473" s="188" t="s">
        <v>296</v>
      </c>
      <c r="V473" s="188" t="s">
        <v>297</v>
      </c>
      <c r="W473" s="188" t="s">
        <v>297</v>
      </c>
      <c r="X473" s="189" t="s">
        <v>167</v>
      </c>
      <c r="Y473" s="190"/>
      <c r="Z473" s="83">
        <v>700</v>
      </c>
      <c r="AA473" s="83" t="s">
        <v>193</v>
      </c>
      <c r="AB473" s="83" t="s">
        <v>181</v>
      </c>
      <c r="AC473" s="83" t="s">
        <v>102</v>
      </c>
      <c r="AD473" s="83" t="s">
        <v>6920</v>
      </c>
      <c r="AE473" s="83" t="s">
        <v>102</v>
      </c>
      <c r="AF473" s="83" t="s">
        <v>102</v>
      </c>
      <c r="AG473" s="83" t="s">
        <v>119</v>
      </c>
      <c r="AH473" s="83" t="s">
        <v>6921</v>
      </c>
      <c r="AI473" s="83" t="s">
        <v>104</v>
      </c>
      <c r="AJ473" s="83" t="s">
        <v>105</v>
      </c>
      <c r="AK473" s="191" t="s">
        <v>6920</v>
      </c>
      <c r="AL473" s="191" t="s">
        <v>102</v>
      </c>
      <c r="AM473" s="191" t="s">
        <v>102</v>
      </c>
      <c r="AN473" s="191" t="s">
        <v>119</v>
      </c>
      <c r="AO473" s="191" t="s">
        <v>6921</v>
      </c>
      <c r="AP473" s="191" t="s">
        <v>104</v>
      </c>
      <c r="AQ473" s="191" t="s">
        <v>105</v>
      </c>
      <c r="AR473" s="191" t="s">
        <v>106</v>
      </c>
      <c r="AS473" s="191" t="s">
        <v>6920</v>
      </c>
      <c r="AT473" s="191" t="s">
        <v>485</v>
      </c>
      <c r="AU473" s="191" t="s">
        <v>6921</v>
      </c>
      <c r="AV473" s="191" t="s">
        <v>104</v>
      </c>
      <c r="AW473" s="191" t="s">
        <v>204</v>
      </c>
      <c r="AX473" s="191"/>
      <c r="AY473" s="192" t="s">
        <v>454</v>
      </c>
      <c r="AZ473" s="192" t="s">
        <v>416</v>
      </c>
      <c r="BA473" s="91" t="s">
        <v>108</v>
      </c>
      <c r="BB473" s="90">
        <v>0</v>
      </c>
      <c r="BC473" s="93" t="s">
        <v>102</v>
      </c>
      <c r="BD473" s="93" t="s">
        <v>102</v>
      </c>
      <c r="BE473" s="93" t="s">
        <v>102</v>
      </c>
      <c r="BF473" s="93" t="s">
        <v>102</v>
      </c>
      <c r="BG473" s="97" t="s">
        <v>108</v>
      </c>
      <c r="BH473" s="93" t="s">
        <v>108</v>
      </c>
      <c r="BI473" s="93" t="s">
        <v>102</v>
      </c>
      <c r="BJ473" s="93" t="s">
        <v>102</v>
      </c>
      <c r="BK473" s="93" t="s">
        <v>102</v>
      </c>
      <c r="BL473" s="93" t="s">
        <v>102</v>
      </c>
      <c r="BM473" s="93" t="s">
        <v>102</v>
      </c>
      <c r="BN473" s="93" t="s">
        <v>102</v>
      </c>
      <c r="BO473" s="93" t="s">
        <v>102</v>
      </c>
      <c r="BP473" s="96" t="s">
        <v>102</v>
      </c>
      <c r="BQ473" s="90">
        <v>0</v>
      </c>
      <c r="BR473" s="93" t="s">
        <v>102</v>
      </c>
      <c r="BS473" s="93" t="s">
        <v>102</v>
      </c>
      <c r="BT473" s="93" t="s">
        <v>102</v>
      </c>
      <c r="BU473" s="93" t="s">
        <v>102</v>
      </c>
      <c r="BV473" s="97" t="s">
        <v>108</v>
      </c>
      <c r="BW473" s="93" t="s">
        <v>108</v>
      </c>
      <c r="BX473" s="95" t="s">
        <v>102</v>
      </c>
      <c r="BY473" s="93" t="s">
        <v>102</v>
      </c>
      <c r="BZ473" s="93" t="s">
        <v>102</v>
      </c>
      <c r="CA473" s="93" t="s">
        <v>102</v>
      </c>
      <c r="CB473" s="93" t="s">
        <v>102</v>
      </c>
      <c r="CC473" s="93" t="s">
        <v>102</v>
      </c>
      <c r="CD473" s="93" t="s">
        <v>102</v>
      </c>
      <c r="CE473" s="193" t="s">
        <v>102</v>
      </c>
      <c r="CF473" s="194" t="s">
        <v>436</v>
      </c>
      <c r="CG473" s="195" t="s">
        <v>6922</v>
      </c>
      <c r="CH473" s="101" t="s">
        <v>563</v>
      </c>
      <c r="CI473" s="102"/>
      <c r="CJ473" s="196" t="s">
        <v>577</v>
      </c>
      <c r="CK473" s="104" t="s">
        <v>190</v>
      </c>
      <c r="CL473" s="105"/>
      <c r="CM473" s="83" t="s">
        <v>578</v>
      </c>
      <c r="CN473" s="106" t="s">
        <v>108</v>
      </c>
      <c r="CO473" s="197" t="s">
        <v>566</v>
      </c>
      <c r="CP473" s="107"/>
      <c r="CQ473" s="198" t="s">
        <v>107</v>
      </c>
      <c r="CR473" s="198" t="s">
        <v>107</v>
      </c>
      <c r="CS473" s="199"/>
      <c r="CT473" s="83" t="s">
        <v>109</v>
      </c>
      <c r="CU473" s="83" t="s">
        <v>109</v>
      </c>
      <c r="CV473" s="83">
        <v>22</v>
      </c>
      <c r="CW473" s="83" t="s">
        <v>270</v>
      </c>
      <c r="CX473" s="83">
        <v>22</v>
      </c>
      <c r="CY473" s="83" t="s">
        <v>108</v>
      </c>
      <c r="CZ473" s="83">
        <v>621495</v>
      </c>
      <c r="DA473" s="83" t="s">
        <v>6923</v>
      </c>
      <c r="DB473" s="83" t="s">
        <v>118</v>
      </c>
      <c r="DC473" s="83" t="s">
        <v>108</v>
      </c>
      <c r="DD473" s="83">
        <v>1423</v>
      </c>
      <c r="DE473" s="83" t="s">
        <v>173</v>
      </c>
      <c r="DF473" s="83" t="s">
        <v>118</v>
      </c>
      <c r="DG473" s="83" t="s">
        <v>500</v>
      </c>
      <c r="DH473" s="83"/>
      <c r="DI473" s="85">
        <v>43646</v>
      </c>
      <c r="DJ473" s="83" t="s">
        <v>584</v>
      </c>
      <c r="DK473" s="83" t="s">
        <v>102</v>
      </c>
      <c r="DL473" s="83" t="s">
        <v>482</v>
      </c>
      <c r="DM473" s="83">
        <v>0</v>
      </c>
      <c r="DN473" s="83" t="s">
        <v>483</v>
      </c>
      <c r="DO473" s="83">
        <v>1</v>
      </c>
      <c r="DP473" s="83">
        <v>6</v>
      </c>
      <c r="DQ473" s="83"/>
      <c r="DR473" s="83" t="s">
        <v>108</v>
      </c>
      <c r="DS473" s="83" t="s">
        <v>497</v>
      </c>
      <c r="DU473" s="215" t="s">
        <v>269</v>
      </c>
      <c r="DV473" s="136">
        <v>1</v>
      </c>
      <c r="DW473" s="136">
        <v>3</v>
      </c>
      <c r="DX473" s="215" t="s">
        <v>269</v>
      </c>
      <c r="DY473" s="215" t="s">
        <v>269</v>
      </c>
      <c r="DZ473" s="215" t="s">
        <v>269</v>
      </c>
      <c r="EA473" s="215" t="s">
        <v>269</v>
      </c>
      <c r="EB473" s="215" t="s">
        <v>269</v>
      </c>
      <c r="EC473" s="215" t="s">
        <v>269</v>
      </c>
      <c r="ED473" s="215" t="s">
        <v>269</v>
      </c>
      <c r="EE473" s="215" t="s">
        <v>269</v>
      </c>
    </row>
    <row r="474" spans="1:135" ht="57.6" x14ac:dyDescent="0.55000000000000004">
      <c r="A474" s="83" t="s">
        <v>130</v>
      </c>
      <c r="B474" s="136">
        <v>286330</v>
      </c>
      <c r="C474" t="s">
        <v>1118</v>
      </c>
      <c r="D474" s="83" t="s">
        <v>228</v>
      </c>
      <c r="E474" s="138">
        <v>221928999089</v>
      </c>
      <c r="F474" s="83" t="s">
        <v>143</v>
      </c>
      <c r="G474" s="85">
        <v>43620</v>
      </c>
      <c r="H474" s="83" t="s">
        <v>98</v>
      </c>
      <c r="I474" s="84" t="s">
        <v>612</v>
      </c>
      <c r="J474" s="207" t="s">
        <v>628</v>
      </c>
      <c r="K474" s="208" t="s">
        <v>633</v>
      </c>
      <c r="L474" s="83" t="s">
        <v>108</v>
      </c>
      <c r="M474" s="184" t="s">
        <v>102</v>
      </c>
      <c r="N474" s="184" t="s">
        <v>556</v>
      </c>
      <c r="O474" s="85" t="s">
        <v>102</v>
      </c>
      <c r="P474" s="185">
        <v>42491</v>
      </c>
      <c r="Q474" s="186" t="s">
        <v>202</v>
      </c>
      <c r="R474" s="186" t="s">
        <v>613</v>
      </c>
      <c r="S474" s="186"/>
      <c r="T474" s="187"/>
      <c r="U474" s="188" t="s">
        <v>295</v>
      </c>
      <c r="V474" s="188" t="s">
        <v>205</v>
      </c>
      <c r="W474" s="188" t="s">
        <v>295</v>
      </c>
      <c r="X474" s="189" t="s">
        <v>107</v>
      </c>
      <c r="Y474" s="190" t="s">
        <v>614</v>
      </c>
      <c r="Z474" s="83">
        <v>700</v>
      </c>
      <c r="AA474" s="83" t="s">
        <v>193</v>
      </c>
      <c r="AB474" s="83" t="s">
        <v>181</v>
      </c>
      <c r="AC474" s="83" t="s">
        <v>102</v>
      </c>
      <c r="AD474" s="83" t="s">
        <v>6924</v>
      </c>
      <c r="AE474" s="83" t="s">
        <v>6925</v>
      </c>
      <c r="AF474" s="83" t="s">
        <v>102</v>
      </c>
      <c r="AG474" s="83" t="s">
        <v>175</v>
      </c>
      <c r="AH474" s="83" t="s">
        <v>6926</v>
      </c>
      <c r="AI474" s="83" t="s">
        <v>104</v>
      </c>
      <c r="AJ474" s="83" t="s">
        <v>105</v>
      </c>
      <c r="AK474" s="191" t="s">
        <v>6924</v>
      </c>
      <c r="AL474" s="191" t="s">
        <v>6925</v>
      </c>
      <c r="AM474" s="191" t="s">
        <v>102</v>
      </c>
      <c r="AN474" s="191" t="s">
        <v>175</v>
      </c>
      <c r="AO474" s="191" t="s">
        <v>6926</v>
      </c>
      <c r="AP474" s="191" t="s">
        <v>104</v>
      </c>
      <c r="AQ474" s="191" t="s">
        <v>105</v>
      </c>
      <c r="AR474" s="191" t="s">
        <v>106</v>
      </c>
      <c r="AS474" s="191"/>
      <c r="AT474" s="191"/>
      <c r="AU474" s="191"/>
      <c r="AV474" s="191"/>
      <c r="AW474" s="191"/>
      <c r="AX474" s="191" t="s">
        <v>575</v>
      </c>
      <c r="AY474" s="192" t="s">
        <v>454</v>
      </c>
      <c r="AZ474" s="192" t="s">
        <v>108</v>
      </c>
      <c r="BA474" s="91" t="s">
        <v>108</v>
      </c>
      <c r="BB474" s="90">
        <v>0</v>
      </c>
      <c r="BC474" s="93" t="s">
        <v>102</v>
      </c>
      <c r="BD474" s="93" t="s">
        <v>102</v>
      </c>
      <c r="BE474" s="93" t="s">
        <v>102</v>
      </c>
      <c r="BF474" s="93" t="s">
        <v>102</v>
      </c>
      <c r="BG474" s="97" t="s">
        <v>108</v>
      </c>
      <c r="BH474" s="93" t="s">
        <v>108</v>
      </c>
      <c r="BI474" s="93" t="s">
        <v>102</v>
      </c>
      <c r="BJ474" s="93" t="s">
        <v>102</v>
      </c>
      <c r="BK474" s="93" t="s">
        <v>102</v>
      </c>
      <c r="BL474" s="93" t="s">
        <v>102</v>
      </c>
      <c r="BM474" s="93" t="s">
        <v>102</v>
      </c>
      <c r="BN474" s="93" t="s">
        <v>102</v>
      </c>
      <c r="BO474" s="93" t="s">
        <v>102</v>
      </c>
      <c r="BP474" s="96" t="s">
        <v>102</v>
      </c>
      <c r="BQ474" s="90">
        <v>0</v>
      </c>
      <c r="BR474" s="93" t="s">
        <v>102</v>
      </c>
      <c r="BS474" s="93" t="s">
        <v>102</v>
      </c>
      <c r="BT474" s="93" t="s">
        <v>102</v>
      </c>
      <c r="BU474" s="93" t="s">
        <v>102</v>
      </c>
      <c r="BV474" s="97" t="s">
        <v>108</v>
      </c>
      <c r="BW474" s="93" t="s">
        <v>108</v>
      </c>
      <c r="BX474" s="95" t="s">
        <v>102</v>
      </c>
      <c r="BY474" s="93" t="s">
        <v>102</v>
      </c>
      <c r="BZ474" s="93" t="s">
        <v>102</v>
      </c>
      <c r="CA474" s="93" t="s">
        <v>102</v>
      </c>
      <c r="CB474" s="93" t="s">
        <v>102</v>
      </c>
      <c r="CC474" s="93" t="s">
        <v>102</v>
      </c>
      <c r="CD474" s="93" t="s">
        <v>102</v>
      </c>
      <c r="CE474" s="193" t="s">
        <v>102</v>
      </c>
      <c r="CF474" s="194" t="s">
        <v>508</v>
      </c>
      <c r="CG474" s="195" t="s">
        <v>102</v>
      </c>
      <c r="CH474" s="101" t="e">
        <v>#N/A</v>
      </c>
      <c r="CI474" s="102" t="s">
        <v>580</v>
      </c>
      <c r="CJ474" s="196" t="s">
        <v>108</v>
      </c>
      <c r="CK474" s="104" t="s">
        <v>109</v>
      </c>
      <c r="CL474" s="105" t="s">
        <v>579</v>
      </c>
      <c r="CM474" s="83" t="s">
        <v>108</v>
      </c>
      <c r="CN474" s="106" t="s">
        <v>108</v>
      </c>
      <c r="CO474" s="197" t="s">
        <v>108</v>
      </c>
      <c r="CP474" s="107"/>
      <c r="CQ474" s="198" t="s">
        <v>474</v>
      </c>
      <c r="CR474" s="198" t="s">
        <v>474</v>
      </c>
      <c r="CS474" s="199" t="s">
        <v>616</v>
      </c>
      <c r="CT474" s="83" t="s">
        <v>109</v>
      </c>
      <c r="CU474" s="83" t="s">
        <v>109</v>
      </c>
      <c r="CV474" s="83">
        <v>17</v>
      </c>
      <c r="CW474" s="83" t="s">
        <v>112</v>
      </c>
      <c r="CX474" s="83">
        <v>17</v>
      </c>
      <c r="CY474" s="83" t="s">
        <v>6927</v>
      </c>
      <c r="CZ474" s="83">
        <v>622814.5</v>
      </c>
      <c r="DA474" s="83" t="s">
        <v>138</v>
      </c>
      <c r="DB474" s="83" t="s">
        <v>124</v>
      </c>
      <c r="DC474" s="83" t="s">
        <v>501</v>
      </c>
      <c r="DD474" s="83">
        <v>5408</v>
      </c>
      <c r="DE474" s="83" t="s">
        <v>582</v>
      </c>
      <c r="DF474" s="83" t="s">
        <v>145</v>
      </c>
      <c r="DG474" s="83" t="s">
        <v>501</v>
      </c>
      <c r="DH474" s="83" t="s">
        <v>582</v>
      </c>
      <c r="DI474" s="85">
        <v>43646</v>
      </c>
      <c r="DJ474" s="83" t="s">
        <v>584</v>
      </c>
      <c r="DK474" s="83" t="s">
        <v>102</v>
      </c>
      <c r="DL474" s="83" t="s">
        <v>482</v>
      </c>
      <c r="DM474" s="83">
        <v>0</v>
      </c>
      <c r="DN474" s="83" t="s">
        <v>238</v>
      </c>
      <c r="DO474" s="83">
        <v>1</v>
      </c>
      <c r="DP474" s="83">
        <v>2</v>
      </c>
      <c r="DQ474" s="83"/>
      <c r="DR474" s="83" t="s">
        <v>108</v>
      </c>
      <c r="DS474" s="83" t="s">
        <v>497</v>
      </c>
      <c r="DU474" s="215" t="s">
        <v>269</v>
      </c>
      <c r="DV474" s="136">
        <v>1</v>
      </c>
      <c r="DW474" s="136">
        <v>3</v>
      </c>
      <c r="DX474" s="215" t="s">
        <v>269</v>
      </c>
      <c r="DY474" s="215" t="s">
        <v>269</v>
      </c>
      <c r="DZ474" s="215" t="s">
        <v>269</v>
      </c>
      <c r="EA474" s="215" t="s">
        <v>269</v>
      </c>
      <c r="EB474" s="215" t="s">
        <v>269</v>
      </c>
      <c r="EC474" s="215" t="s">
        <v>269</v>
      </c>
      <c r="ED474" s="215" t="s">
        <v>269</v>
      </c>
      <c r="EE474" s="215" t="s">
        <v>269</v>
      </c>
    </row>
    <row r="475" spans="1:135" ht="28.8" x14ac:dyDescent="0.55000000000000004">
      <c r="A475" s="83" t="s">
        <v>130</v>
      </c>
      <c r="B475" s="136">
        <v>965155</v>
      </c>
      <c r="C475" t="s">
        <v>1119</v>
      </c>
      <c r="D475" s="83" t="s">
        <v>228</v>
      </c>
      <c r="E475" s="138">
        <v>722734343136</v>
      </c>
      <c r="F475" s="83" t="s">
        <v>114</v>
      </c>
      <c r="G475" s="85">
        <v>43634</v>
      </c>
      <c r="H475" s="83" t="s">
        <v>98</v>
      </c>
      <c r="I475" s="84" t="s">
        <v>618</v>
      </c>
      <c r="J475" s="207" t="s">
        <v>629</v>
      </c>
      <c r="K475" s="208" t="s">
        <v>634</v>
      </c>
      <c r="L475" s="83" t="s">
        <v>108</v>
      </c>
      <c r="M475" s="184">
        <v>27625</v>
      </c>
      <c r="N475" s="184"/>
      <c r="O475" s="85" t="s">
        <v>102</v>
      </c>
      <c r="P475" s="185">
        <v>43013</v>
      </c>
      <c r="Q475" s="186" t="s">
        <v>203</v>
      </c>
      <c r="R475" s="186"/>
      <c r="S475" s="186"/>
      <c r="T475" s="187"/>
      <c r="U475" s="188" t="s">
        <v>296</v>
      </c>
      <c r="V475" s="188" t="s">
        <v>205</v>
      </c>
      <c r="W475" s="189" t="s">
        <v>619</v>
      </c>
      <c r="X475" s="189" t="s">
        <v>107</v>
      </c>
      <c r="Y475" s="190" t="s">
        <v>614</v>
      </c>
      <c r="Z475" s="83">
        <v>700</v>
      </c>
      <c r="AA475" s="83" t="s">
        <v>193</v>
      </c>
      <c r="AB475" s="83" t="s">
        <v>181</v>
      </c>
      <c r="AC475" s="83" t="s">
        <v>102</v>
      </c>
      <c r="AD475" s="83" t="s">
        <v>6928</v>
      </c>
      <c r="AE475" s="83" t="s">
        <v>102</v>
      </c>
      <c r="AF475" s="83" t="s">
        <v>102</v>
      </c>
      <c r="AG475" s="83" t="s">
        <v>174</v>
      </c>
      <c r="AH475" s="83" t="s">
        <v>6917</v>
      </c>
      <c r="AI475" s="83" t="s">
        <v>104</v>
      </c>
      <c r="AJ475" s="83" t="s">
        <v>105</v>
      </c>
      <c r="AK475" s="191" t="s">
        <v>6928</v>
      </c>
      <c r="AL475" s="191" t="s">
        <v>102</v>
      </c>
      <c r="AM475" s="191" t="s">
        <v>102</v>
      </c>
      <c r="AN475" s="191" t="s">
        <v>174</v>
      </c>
      <c r="AO475" s="191" t="s">
        <v>6917</v>
      </c>
      <c r="AP475" s="191" t="s">
        <v>104</v>
      </c>
      <c r="AQ475" s="191" t="s">
        <v>105</v>
      </c>
      <c r="AR475" s="191" t="s">
        <v>106</v>
      </c>
      <c r="AS475" s="191" t="s">
        <v>6928</v>
      </c>
      <c r="AT475" s="191" t="s">
        <v>488</v>
      </c>
      <c r="AU475" s="191" t="s">
        <v>6929</v>
      </c>
      <c r="AV475" s="191" t="s">
        <v>104</v>
      </c>
      <c r="AW475" s="191" t="s">
        <v>204</v>
      </c>
      <c r="AX475" s="191"/>
      <c r="AY475" s="192" t="s">
        <v>454</v>
      </c>
      <c r="AZ475" s="192" t="s">
        <v>416</v>
      </c>
      <c r="BA475" s="91" t="s">
        <v>108</v>
      </c>
      <c r="BB475" s="90">
        <v>0</v>
      </c>
      <c r="BC475" s="93" t="s">
        <v>102</v>
      </c>
      <c r="BD475" s="93" t="s">
        <v>102</v>
      </c>
      <c r="BE475" s="93" t="s">
        <v>102</v>
      </c>
      <c r="BF475" s="93" t="s">
        <v>102</v>
      </c>
      <c r="BG475" s="97" t="s">
        <v>108</v>
      </c>
      <c r="BH475" s="93" t="s">
        <v>108</v>
      </c>
      <c r="BI475" s="93" t="s">
        <v>102</v>
      </c>
      <c r="BJ475" s="93" t="s">
        <v>102</v>
      </c>
      <c r="BK475" s="93" t="s">
        <v>102</v>
      </c>
      <c r="BL475" s="93" t="s">
        <v>102</v>
      </c>
      <c r="BM475" s="93" t="s">
        <v>102</v>
      </c>
      <c r="BN475" s="93" t="s">
        <v>102</v>
      </c>
      <c r="BO475" s="93" t="s">
        <v>102</v>
      </c>
      <c r="BP475" s="96" t="s">
        <v>102</v>
      </c>
      <c r="BQ475" s="90">
        <v>0</v>
      </c>
      <c r="BR475" s="93" t="s">
        <v>102</v>
      </c>
      <c r="BS475" s="93" t="s">
        <v>102</v>
      </c>
      <c r="BT475" s="93" t="s">
        <v>102</v>
      </c>
      <c r="BU475" s="93" t="s">
        <v>102</v>
      </c>
      <c r="BV475" s="97" t="s">
        <v>108</v>
      </c>
      <c r="BW475" s="93" t="s">
        <v>108</v>
      </c>
      <c r="BX475" s="95" t="s">
        <v>102</v>
      </c>
      <c r="BY475" s="93" t="s">
        <v>102</v>
      </c>
      <c r="BZ475" s="93" t="s">
        <v>102</v>
      </c>
      <c r="CA475" s="93" t="s">
        <v>102</v>
      </c>
      <c r="CB475" s="93" t="s">
        <v>102</v>
      </c>
      <c r="CC475" s="93" t="s">
        <v>102</v>
      </c>
      <c r="CD475" s="93" t="s">
        <v>102</v>
      </c>
      <c r="CE475" s="193" t="s">
        <v>102</v>
      </c>
      <c r="CF475" s="194" t="s">
        <v>436</v>
      </c>
      <c r="CG475" s="195" t="s">
        <v>6930</v>
      </c>
      <c r="CH475" s="101" t="s">
        <v>310</v>
      </c>
      <c r="CI475" s="102"/>
      <c r="CJ475" s="196" t="s">
        <v>6931</v>
      </c>
      <c r="CK475" s="104" t="s">
        <v>190</v>
      </c>
      <c r="CL475" s="105"/>
      <c r="CM475" s="83" t="s">
        <v>623</v>
      </c>
      <c r="CN475" s="106" t="s">
        <v>624</v>
      </c>
      <c r="CO475" s="197" t="s">
        <v>625</v>
      </c>
      <c r="CP475" s="107"/>
      <c r="CQ475" s="198" t="s">
        <v>474</v>
      </c>
      <c r="CR475" s="198" t="s">
        <v>474</v>
      </c>
      <c r="CS475" s="199"/>
      <c r="CT475" s="83" t="s">
        <v>109</v>
      </c>
      <c r="CU475" s="83" t="s">
        <v>109</v>
      </c>
      <c r="CV475" s="83">
        <v>30</v>
      </c>
      <c r="CW475" s="83" t="s">
        <v>139</v>
      </c>
      <c r="CX475" s="83">
        <v>30</v>
      </c>
      <c r="CY475" s="83" t="s">
        <v>108</v>
      </c>
      <c r="CZ475" s="83">
        <v>624134</v>
      </c>
      <c r="DA475" s="83" t="s">
        <v>581</v>
      </c>
      <c r="DB475" s="83" t="s">
        <v>152</v>
      </c>
      <c r="DC475" s="83" t="s">
        <v>500</v>
      </c>
      <c r="DD475" s="83">
        <v>3341</v>
      </c>
      <c r="DE475" s="83" t="s">
        <v>606</v>
      </c>
      <c r="DF475" s="83" t="s">
        <v>152</v>
      </c>
      <c r="DG475" s="83" t="s">
        <v>500</v>
      </c>
      <c r="DH475" s="83"/>
      <c r="DI475" s="85">
        <v>43646</v>
      </c>
      <c r="DJ475" s="83" t="s">
        <v>584</v>
      </c>
      <c r="DK475" s="83" t="s">
        <v>102</v>
      </c>
      <c r="DL475" s="83" t="s">
        <v>482</v>
      </c>
      <c r="DM475" s="83">
        <v>0</v>
      </c>
      <c r="DN475" s="83" t="s">
        <v>483</v>
      </c>
      <c r="DO475" s="83">
        <v>1</v>
      </c>
      <c r="DP475" s="83">
        <v>6</v>
      </c>
      <c r="DQ475" s="83"/>
      <c r="DR475" s="83" t="s">
        <v>108</v>
      </c>
      <c r="DS475" s="83" t="s">
        <v>497</v>
      </c>
      <c r="DU475" s="215" t="s">
        <v>269</v>
      </c>
      <c r="DV475" s="136">
        <v>1</v>
      </c>
      <c r="DW475" s="136">
        <v>3</v>
      </c>
      <c r="DX475" s="215" t="s">
        <v>269</v>
      </c>
      <c r="DY475" s="215" t="s">
        <v>269</v>
      </c>
      <c r="DZ475" s="215" t="s">
        <v>269</v>
      </c>
      <c r="EA475" s="215" t="s">
        <v>269</v>
      </c>
      <c r="EB475" s="215" t="s">
        <v>269</v>
      </c>
      <c r="EC475" s="215" t="s">
        <v>269</v>
      </c>
      <c r="ED475" s="215" t="s">
        <v>269</v>
      </c>
      <c r="EE475" s="215" t="s">
        <v>269</v>
      </c>
    </row>
    <row r="476" spans="1:135" ht="28.8" x14ac:dyDescent="0.55000000000000004">
      <c r="A476" s="83" t="s">
        <v>130</v>
      </c>
      <c r="B476" s="136">
        <v>126315</v>
      </c>
      <c r="C476" t="s">
        <v>1120</v>
      </c>
      <c r="D476" s="83" t="s">
        <v>228</v>
      </c>
      <c r="E476" s="138">
        <v>777142418050</v>
      </c>
      <c r="F476" s="83" t="s">
        <v>114</v>
      </c>
      <c r="G476" s="85">
        <v>43643</v>
      </c>
      <c r="H476" s="211" t="s">
        <v>98</v>
      </c>
      <c r="I476" s="84" t="s">
        <v>610</v>
      </c>
      <c r="J476" s="207" t="s">
        <v>627</v>
      </c>
      <c r="K476" s="208" t="s">
        <v>630</v>
      </c>
      <c r="L476" s="83" t="s">
        <v>108</v>
      </c>
      <c r="M476" s="184">
        <v>24536</v>
      </c>
      <c r="N476" s="184"/>
      <c r="O476" s="85" t="s">
        <v>102</v>
      </c>
      <c r="P476" s="185">
        <v>42491</v>
      </c>
      <c r="Q476" s="186" t="s">
        <v>203</v>
      </c>
      <c r="R476" s="186"/>
      <c r="S476" s="186"/>
      <c r="T476" s="187"/>
      <c r="U476" s="188" t="s">
        <v>296</v>
      </c>
      <c r="V476" s="188" t="s">
        <v>297</v>
      </c>
      <c r="W476" s="188" t="s">
        <v>297</v>
      </c>
      <c r="X476" s="189" t="s">
        <v>167</v>
      </c>
      <c r="Y476" s="190"/>
      <c r="Z476" s="83">
        <v>700</v>
      </c>
      <c r="AA476" s="83" t="s">
        <v>193</v>
      </c>
      <c r="AB476" s="83" t="s">
        <v>181</v>
      </c>
      <c r="AC476" s="83" t="s">
        <v>102</v>
      </c>
      <c r="AD476" s="83" t="s">
        <v>6932</v>
      </c>
      <c r="AE476" s="83" t="s">
        <v>102</v>
      </c>
      <c r="AF476" s="83" t="s">
        <v>102</v>
      </c>
      <c r="AG476" s="83" t="s">
        <v>119</v>
      </c>
      <c r="AH476" s="83" t="s">
        <v>6933</v>
      </c>
      <c r="AI476" s="83" t="s">
        <v>104</v>
      </c>
      <c r="AJ476" s="83" t="s">
        <v>105</v>
      </c>
      <c r="AK476" s="191" t="s">
        <v>6932</v>
      </c>
      <c r="AL476" s="191" t="s">
        <v>102</v>
      </c>
      <c r="AM476" s="191" t="s">
        <v>102</v>
      </c>
      <c r="AN476" s="191" t="s">
        <v>119</v>
      </c>
      <c r="AO476" s="191" t="s">
        <v>6933</v>
      </c>
      <c r="AP476" s="191" t="s">
        <v>104</v>
      </c>
      <c r="AQ476" s="191" t="s">
        <v>105</v>
      </c>
      <c r="AR476" s="191" t="s">
        <v>106</v>
      </c>
      <c r="AS476" s="191" t="s">
        <v>6932</v>
      </c>
      <c r="AT476" s="191" t="s">
        <v>485</v>
      </c>
      <c r="AU476" s="191" t="s">
        <v>6933</v>
      </c>
      <c r="AV476" s="191" t="s">
        <v>104</v>
      </c>
      <c r="AW476" s="191" t="s">
        <v>204</v>
      </c>
      <c r="AX476" s="191"/>
      <c r="AY476" s="192" t="s">
        <v>454</v>
      </c>
      <c r="AZ476" s="192" t="s">
        <v>416</v>
      </c>
      <c r="BA476" s="91" t="s">
        <v>108</v>
      </c>
      <c r="BB476" s="90">
        <v>0</v>
      </c>
      <c r="BC476" s="93" t="s">
        <v>102</v>
      </c>
      <c r="BD476" s="93" t="s">
        <v>102</v>
      </c>
      <c r="BE476" s="93" t="s">
        <v>102</v>
      </c>
      <c r="BF476" s="93" t="s">
        <v>102</v>
      </c>
      <c r="BG476" s="97" t="s">
        <v>108</v>
      </c>
      <c r="BH476" s="93" t="s">
        <v>108</v>
      </c>
      <c r="BI476" s="93" t="s">
        <v>102</v>
      </c>
      <c r="BJ476" s="93" t="s">
        <v>102</v>
      </c>
      <c r="BK476" s="93" t="s">
        <v>102</v>
      </c>
      <c r="BL476" s="93" t="s">
        <v>102</v>
      </c>
      <c r="BM476" s="93" t="s">
        <v>102</v>
      </c>
      <c r="BN476" s="93" t="s">
        <v>102</v>
      </c>
      <c r="BO476" s="93" t="s">
        <v>102</v>
      </c>
      <c r="BP476" s="96" t="s">
        <v>102</v>
      </c>
      <c r="BQ476" s="90">
        <v>0</v>
      </c>
      <c r="BR476" s="93" t="s">
        <v>102</v>
      </c>
      <c r="BS476" s="93" t="s">
        <v>102</v>
      </c>
      <c r="BT476" s="93" t="s">
        <v>102</v>
      </c>
      <c r="BU476" s="93" t="s">
        <v>102</v>
      </c>
      <c r="BV476" s="97" t="s">
        <v>108</v>
      </c>
      <c r="BW476" s="93" t="s">
        <v>108</v>
      </c>
      <c r="BX476" s="95" t="s">
        <v>102</v>
      </c>
      <c r="BY476" s="93" t="s">
        <v>102</v>
      </c>
      <c r="BZ476" s="93" t="s">
        <v>102</v>
      </c>
      <c r="CA476" s="93" t="s">
        <v>102</v>
      </c>
      <c r="CB476" s="93" t="s">
        <v>102</v>
      </c>
      <c r="CC476" s="93" t="s">
        <v>102</v>
      </c>
      <c r="CD476" s="93" t="s">
        <v>102</v>
      </c>
      <c r="CE476" s="193" t="s">
        <v>102</v>
      </c>
      <c r="CF476" s="194" t="s">
        <v>436</v>
      </c>
      <c r="CG476" s="195" t="s">
        <v>6934</v>
      </c>
      <c r="CH476" s="101" t="s">
        <v>563</v>
      </c>
      <c r="CI476" s="102"/>
      <c r="CJ476" s="196" t="s">
        <v>577</v>
      </c>
      <c r="CK476" s="104" t="s">
        <v>190</v>
      </c>
      <c r="CL476" s="105"/>
      <c r="CM476" s="83" t="s">
        <v>578</v>
      </c>
      <c r="CN476" s="106" t="s">
        <v>108</v>
      </c>
      <c r="CO476" s="197" t="s">
        <v>566</v>
      </c>
      <c r="CP476" s="107"/>
      <c r="CQ476" s="198" t="s">
        <v>107</v>
      </c>
      <c r="CR476" s="198" t="s">
        <v>107</v>
      </c>
      <c r="CS476" s="199"/>
      <c r="CT476" s="83" t="s">
        <v>109</v>
      </c>
      <c r="CU476" s="83" t="s">
        <v>109</v>
      </c>
      <c r="CV476" s="83">
        <v>74</v>
      </c>
      <c r="CW476" s="83" t="s">
        <v>270</v>
      </c>
      <c r="CX476" s="83">
        <v>74</v>
      </c>
      <c r="CY476" s="83" t="s">
        <v>108</v>
      </c>
      <c r="CZ476" s="83">
        <v>625453.5</v>
      </c>
      <c r="DA476" s="83" t="s">
        <v>6935</v>
      </c>
      <c r="DB476" s="83" t="s">
        <v>118</v>
      </c>
      <c r="DC476" s="83" t="s">
        <v>108</v>
      </c>
      <c r="DD476" s="83">
        <v>1976</v>
      </c>
      <c r="DE476" s="83" t="s">
        <v>173</v>
      </c>
      <c r="DF476" s="83" t="s">
        <v>118</v>
      </c>
      <c r="DG476" s="83" t="s">
        <v>500</v>
      </c>
      <c r="DH476" s="83"/>
      <c r="DI476" s="85">
        <v>43646</v>
      </c>
      <c r="DJ476" s="83" t="s">
        <v>584</v>
      </c>
      <c r="DK476" s="83" t="s">
        <v>102</v>
      </c>
      <c r="DL476" s="83" t="s">
        <v>482</v>
      </c>
      <c r="DM476" s="83">
        <v>0</v>
      </c>
      <c r="DN476" s="83" t="s">
        <v>483</v>
      </c>
      <c r="DO476" s="83">
        <v>1</v>
      </c>
      <c r="DP476" s="83">
        <v>3</v>
      </c>
      <c r="DQ476" s="83"/>
      <c r="DR476" s="83" t="s">
        <v>108</v>
      </c>
      <c r="DS476" s="83" t="s">
        <v>497</v>
      </c>
      <c r="DU476" s="215" t="s">
        <v>269</v>
      </c>
      <c r="DV476" s="136">
        <v>1</v>
      </c>
      <c r="DW476" s="136">
        <v>3</v>
      </c>
      <c r="DX476" s="215" t="s">
        <v>269</v>
      </c>
      <c r="DY476" s="215" t="s">
        <v>269</v>
      </c>
      <c r="DZ476" s="215" t="s">
        <v>269</v>
      </c>
      <c r="EA476" s="215" t="s">
        <v>269</v>
      </c>
      <c r="EB476" s="215" t="s">
        <v>269</v>
      </c>
      <c r="EC476" s="215" t="s">
        <v>269</v>
      </c>
      <c r="ED476" s="215" t="s">
        <v>269</v>
      </c>
      <c r="EE476" s="215" t="s">
        <v>269</v>
      </c>
    </row>
    <row r="477" spans="1:135" ht="57.6" x14ac:dyDescent="0.55000000000000004">
      <c r="A477" s="83" t="s">
        <v>130</v>
      </c>
      <c r="B477" s="136">
        <v>678445</v>
      </c>
      <c r="C477" t="s">
        <v>1121</v>
      </c>
      <c r="D477" s="83" t="s">
        <v>228</v>
      </c>
      <c r="E477" s="138">
        <v>920898237534</v>
      </c>
      <c r="F477" s="83" t="s">
        <v>143</v>
      </c>
      <c r="G477" s="85">
        <v>43620</v>
      </c>
      <c r="H477" s="83" t="s">
        <v>98</v>
      </c>
      <c r="I477" s="84" t="s">
        <v>612</v>
      </c>
      <c r="J477" s="207" t="s">
        <v>628</v>
      </c>
      <c r="K477" s="208" t="s">
        <v>633</v>
      </c>
      <c r="L477" s="83" t="s">
        <v>108</v>
      </c>
      <c r="M477" s="184" t="s">
        <v>102</v>
      </c>
      <c r="N477" s="184" t="s">
        <v>556</v>
      </c>
      <c r="O477" s="85" t="s">
        <v>102</v>
      </c>
      <c r="P477" s="185">
        <v>42491</v>
      </c>
      <c r="Q477" s="186" t="s">
        <v>202</v>
      </c>
      <c r="R477" s="186" t="s">
        <v>613</v>
      </c>
      <c r="S477" s="186"/>
      <c r="T477" s="187"/>
      <c r="U477" s="188" t="s">
        <v>295</v>
      </c>
      <c r="V477" s="188" t="s">
        <v>205</v>
      </c>
      <c r="W477" s="188" t="s">
        <v>295</v>
      </c>
      <c r="X477" s="189" t="s">
        <v>107</v>
      </c>
      <c r="Y477" s="190" t="s">
        <v>614</v>
      </c>
      <c r="Z477" s="83">
        <v>700</v>
      </c>
      <c r="AA477" s="83" t="s">
        <v>193</v>
      </c>
      <c r="AB477" s="83" t="s">
        <v>181</v>
      </c>
      <c r="AC477" s="83" t="s">
        <v>102</v>
      </c>
      <c r="AD477" s="83" t="s">
        <v>6936</v>
      </c>
      <c r="AE477" s="83" t="s">
        <v>6937</v>
      </c>
      <c r="AF477" s="83" t="s">
        <v>102</v>
      </c>
      <c r="AG477" s="83" t="s">
        <v>175</v>
      </c>
      <c r="AH477" s="83" t="s">
        <v>6938</v>
      </c>
      <c r="AI477" s="83" t="s">
        <v>104</v>
      </c>
      <c r="AJ477" s="83" t="s">
        <v>105</v>
      </c>
      <c r="AK477" s="191" t="s">
        <v>6936</v>
      </c>
      <c r="AL477" s="191" t="s">
        <v>6937</v>
      </c>
      <c r="AM477" s="191" t="s">
        <v>102</v>
      </c>
      <c r="AN477" s="191" t="s">
        <v>175</v>
      </c>
      <c r="AO477" s="191" t="s">
        <v>6938</v>
      </c>
      <c r="AP477" s="191" t="s">
        <v>104</v>
      </c>
      <c r="AQ477" s="191" t="s">
        <v>105</v>
      </c>
      <c r="AR477" s="191" t="s">
        <v>106</v>
      </c>
      <c r="AS477" s="191"/>
      <c r="AT477" s="191"/>
      <c r="AU477" s="191"/>
      <c r="AV477" s="191"/>
      <c r="AW477" s="191"/>
      <c r="AX477" s="191" t="s">
        <v>575</v>
      </c>
      <c r="AY477" s="192" t="s">
        <v>454</v>
      </c>
      <c r="AZ477" s="192" t="s">
        <v>108</v>
      </c>
      <c r="BA477" s="91" t="s">
        <v>108</v>
      </c>
      <c r="BB477" s="90">
        <v>0</v>
      </c>
      <c r="BC477" s="93" t="s">
        <v>102</v>
      </c>
      <c r="BD477" s="93" t="s">
        <v>102</v>
      </c>
      <c r="BE477" s="93" t="s">
        <v>102</v>
      </c>
      <c r="BF477" s="93" t="s">
        <v>102</v>
      </c>
      <c r="BG477" s="97" t="s">
        <v>108</v>
      </c>
      <c r="BH477" s="93" t="s">
        <v>108</v>
      </c>
      <c r="BI477" s="93" t="s">
        <v>102</v>
      </c>
      <c r="BJ477" s="93" t="s">
        <v>102</v>
      </c>
      <c r="BK477" s="93" t="s">
        <v>102</v>
      </c>
      <c r="BL477" s="93" t="s">
        <v>102</v>
      </c>
      <c r="BM477" s="93" t="s">
        <v>102</v>
      </c>
      <c r="BN477" s="93" t="s">
        <v>102</v>
      </c>
      <c r="BO477" s="93" t="s">
        <v>102</v>
      </c>
      <c r="BP477" s="96" t="s">
        <v>102</v>
      </c>
      <c r="BQ477" s="90">
        <v>0</v>
      </c>
      <c r="BR477" s="93" t="s">
        <v>102</v>
      </c>
      <c r="BS477" s="93" t="s">
        <v>102</v>
      </c>
      <c r="BT477" s="93" t="s">
        <v>102</v>
      </c>
      <c r="BU477" s="93" t="s">
        <v>102</v>
      </c>
      <c r="BV477" s="97" t="s">
        <v>108</v>
      </c>
      <c r="BW477" s="93" t="s">
        <v>108</v>
      </c>
      <c r="BX477" s="95" t="s">
        <v>102</v>
      </c>
      <c r="BY477" s="93" t="s">
        <v>102</v>
      </c>
      <c r="BZ477" s="93" t="s">
        <v>102</v>
      </c>
      <c r="CA477" s="93" t="s">
        <v>102</v>
      </c>
      <c r="CB477" s="93" t="s">
        <v>102</v>
      </c>
      <c r="CC477" s="93" t="s">
        <v>102</v>
      </c>
      <c r="CD477" s="93" t="s">
        <v>102</v>
      </c>
      <c r="CE477" s="193" t="s">
        <v>102</v>
      </c>
      <c r="CF477" s="194" t="s">
        <v>508</v>
      </c>
      <c r="CG477" s="195" t="s">
        <v>102</v>
      </c>
      <c r="CH477" s="101" t="e">
        <v>#N/A</v>
      </c>
      <c r="CI477" s="102" t="s">
        <v>580</v>
      </c>
      <c r="CJ477" s="196" t="s">
        <v>108</v>
      </c>
      <c r="CK477" s="104" t="s">
        <v>109</v>
      </c>
      <c r="CL477" s="105" t="s">
        <v>579</v>
      </c>
      <c r="CM477" s="83" t="s">
        <v>108</v>
      </c>
      <c r="CN477" s="106" t="s">
        <v>108</v>
      </c>
      <c r="CO477" s="197" t="s">
        <v>108</v>
      </c>
      <c r="CP477" s="107"/>
      <c r="CQ477" s="198" t="s">
        <v>474</v>
      </c>
      <c r="CR477" s="198" t="s">
        <v>474</v>
      </c>
      <c r="CS477" s="199" t="s">
        <v>616</v>
      </c>
      <c r="CT477" s="83" t="s">
        <v>109</v>
      </c>
      <c r="CU477" s="83" t="s">
        <v>109</v>
      </c>
      <c r="CV477" s="83">
        <v>52</v>
      </c>
      <c r="CW477" s="83" t="s">
        <v>112</v>
      </c>
      <c r="CX477" s="83">
        <v>52</v>
      </c>
      <c r="CY477" s="83" t="s">
        <v>6939</v>
      </c>
      <c r="CZ477" s="83">
        <v>626773</v>
      </c>
      <c r="DA477" s="83" t="s">
        <v>138</v>
      </c>
      <c r="DB477" s="83" t="s">
        <v>124</v>
      </c>
      <c r="DC477" s="83" t="s">
        <v>501</v>
      </c>
      <c r="DD477" s="83">
        <v>6037</v>
      </c>
      <c r="DE477" s="83" t="s">
        <v>582</v>
      </c>
      <c r="DF477" s="83" t="s">
        <v>145</v>
      </c>
      <c r="DG477" s="83" t="s">
        <v>501</v>
      </c>
      <c r="DH477" s="83" t="s">
        <v>582</v>
      </c>
      <c r="DI477" s="85">
        <v>43646</v>
      </c>
      <c r="DJ477" s="83" t="s">
        <v>584</v>
      </c>
      <c r="DK477" s="83" t="s">
        <v>102</v>
      </c>
      <c r="DL477" s="83" t="s">
        <v>482</v>
      </c>
      <c r="DM477" s="83">
        <v>0</v>
      </c>
      <c r="DN477" s="83" t="s">
        <v>238</v>
      </c>
      <c r="DO477" s="83">
        <v>1</v>
      </c>
      <c r="DP477" s="83">
        <v>5</v>
      </c>
      <c r="DQ477" s="83"/>
      <c r="DR477" s="83" t="s">
        <v>108</v>
      </c>
      <c r="DS477" s="83" t="s">
        <v>497</v>
      </c>
      <c r="DU477" s="215" t="s">
        <v>269</v>
      </c>
      <c r="DV477" s="136">
        <v>1</v>
      </c>
      <c r="DW477" s="136">
        <v>3</v>
      </c>
      <c r="DX477" s="215" t="s">
        <v>269</v>
      </c>
      <c r="DY477" s="215" t="s">
        <v>269</v>
      </c>
      <c r="DZ477" s="215" t="s">
        <v>269</v>
      </c>
      <c r="EA477" s="215" t="s">
        <v>269</v>
      </c>
      <c r="EB477" s="215" t="s">
        <v>269</v>
      </c>
      <c r="EC477" s="215" t="s">
        <v>269</v>
      </c>
      <c r="ED477" s="215" t="s">
        <v>269</v>
      </c>
      <c r="EE477" s="215" t="s">
        <v>269</v>
      </c>
    </row>
    <row r="478" spans="1:135" ht="28.8" x14ac:dyDescent="0.55000000000000004">
      <c r="A478" s="83" t="s">
        <v>130</v>
      </c>
      <c r="B478" s="136">
        <v>125412</v>
      </c>
      <c r="C478" t="s">
        <v>1122</v>
      </c>
      <c r="D478" s="83" t="s">
        <v>228</v>
      </c>
      <c r="E478" s="138">
        <v>156274478361</v>
      </c>
      <c r="F478" s="83" t="s">
        <v>114</v>
      </c>
      <c r="G478" s="85">
        <v>43634</v>
      </c>
      <c r="H478" s="83" t="s">
        <v>98</v>
      </c>
      <c r="I478" s="84" t="s">
        <v>618</v>
      </c>
      <c r="J478" s="207" t="s">
        <v>629</v>
      </c>
      <c r="K478" s="208" t="s">
        <v>634</v>
      </c>
      <c r="L478" s="83" t="s">
        <v>108</v>
      </c>
      <c r="M478" s="184">
        <v>27626</v>
      </c>
      <c r="N478" s="184"/>
      <c r="O478" s="85" t="s">
        <v>102</v>
      </c>
      <c r="P478" s="185">
        <v>43013</v>
      </c>
      <c r="Q478" s="186" t="s">
        <v>203</v>
      </c>
      <c r="R478" s="186"/>
      <c r="S478" s="186"/>
      <c r="T478" s="187"/>
      <c r="U478" s="188" t="s">
        <v>296</v>
      </c>
      <c r="V478" s="188" t="s">
        <v>205</v>
      </c>
      <c r="W478" s="189" t="s">
        <v>619</v>
      </c>
      <c r="X478" s="189" t="s">
        <v>107</v>
      </c>
      <c r="Y478" s="190" t="s">
        <v>614</v>
      </c>
      <c r="Z478" s="83">
        <v>700</v>
      </c>
      <c r="AA478" s="83" t="s">
        <v>193</v>
      </c>
      <c r="AB478" s="83" t="s">
        <v>181</v>
      </c>
      <c r="AC478" s="83" t="s">
        <v>102</v>
      </c>
      <c r="AD478" s="83" t="s">
        <v>6940</v>
      </c>
      <c r="AE478" s="83" t="s">
        <v>102</v>
      </c>
      <c r="AF478" s="83" t="s">
        <v>102</v>
      </c>
      <c r="AG478" s="83" t="s">
        <v>174</v>
      </c>
      <c r="AH478" s="83" t="s">
        <v>6929</v>
      </c>
      <c r="AI478" s="83" t="s">
        <v>104</v>
      </c>
      <c r="AJ478" s="83" t="s">
        <v>105</v>
      </c>
      <c r="AK478" s="191" t="s">
        <v>6940</v>
      </c>
      <c r="AL478" s="191" t="s">
        <v>102</v>
      </c>
      <c r="AM478" s="191" t="s">
        <v>102</v>
      </c>
      <c r="AN478" s="191" t="s">
        <v>174</v>
      </c>
      <c r="AO478" s="191" t="s">
        <v>6929</v>
      </c>
      <c r="AP478" s="191" t="s">
        <v>104</v>
      </c>
      <c r="AQ478" s="191" t="s">
        <v>105</v>
      </c>
      <c r="AR478" s="191" t="s">
        <v>106</v>
      </c>
      <c r="AS478" s="191" t="s">
        <v>6940</v>
      </c>
      <c r="AT478" s="191" t="s">
        <v>488</v>
      </c>
      <c r="AU478" s="191" t="s">
        <v>6941</v>
      </c>
      <c r="AV478" s="191" t="s">
        <v>104</v>
      </c>
      <c r="AW478" s="191" t="s">
        <v>204</v>
      </c>
      <c r="AX478" s="191"/>
      <c r="AY478" s="192" t="s">
        <v>454</v>
      </c>
      <c r="AZ478" s="192" t="s">
        <v>416</v>
      </c>
      <c r="BA478" s="91" t="s">
        <v>108</v>
      </c>
      <c r="BB478" s="90">
        <v>0</v>
      </c>
      <c r="BC478" s="93" t="s">
        <v>102</v>
      </c>
      <c r="BD478" s="93" t="s">
        <v>102</v>
      </c>
      <c r="BE478" s="93" t="s">
        <v>102</v>
      </c>
      <c r="BF478" s="93" t="s">
        <v>102</v>
      </c>
      <c r="BG478" s="97" t="s">
        <v>108</v>
      </c>
      <c r="BH478" s="93" t="s">
        <v>108</v>
      </c>
      <c r="BI478" s="93" t="s">
        <v>102</v>
      </c>
      <c r="BJ478" s="93" t="s">
        <v>102</v>
      </c>
      <c r="BK478" s="93" t="s">
        <v>102</v>
      </c>
      <c r="BL478" s="93" t="s">
        <v>102</v>
      </c>
      <c r="BM478" s="93" t="s">
        <v>102</v>
      </c>
      <c r="BN478" s="93" t="s">
        <v>102</v>
      </c>
      <c r="BO478" s="93" t="s">
        <v>102</v>
      </c>
      <c r="BP478" s="96" t="s">
        <v>102</v>
      </c>
      <c r="BQ478" s="90">
        <v>0</v>
      </c>
      <c r="BR478" s="93" t="s">
        <v>102</v>
      </c>
      <c r="BS478" s="93" t="s">
        <v>102</v>
      </c>
      <c r="BT478" s="93" t="s">
        <v>102</v>
      </c>
      <c r="BU478" s="93" t="s">
        <v>102</v>
      </c>
      <c r="BV478" s="97" t="s">
        <v>108</v>
      </c>
      <c r="BW478" s="93" t="s">
        <v>108</v>
      </c>
      <c r="BX478" s="95" t="s">
        <v>102</v>
      </c>
      <c r="BY478" s="93" t="s">
        <v>102</v>
      </c>
      <c r="BZ478" s="93" t="s">
        <v>102</v>
      </c>
      <c r="CA478" s="93" t="s">
        <v>102</v>
      </c>
      <c r="CB478" s="93" t="s">
        <v>102</v>
      </c>
      <c r="CC478" s="93" t="s">
        <v>102</v>
      </c>
      <c r="CD478" s="93" t="s">
        <v>102</v>
      </c>
      <c r="CE478" s="193" t="s">
        <v>102</v>
      </c>
      <c r="CF478" s="194" t="s">
        <v>436</v>
      </c>
      <c r="CG478" s="195" t="s">
        <v>6942</v>
      </c>
      <c r="CH478" s="101" t="s">
        <v>310</v>
      </c>
      <c r="CI478" s="102"/>
      <c r="CJ478" s="196" t="s">
        <v>6943</v>
      </c>
      <c r="CK478" s="104" t="s">
        <v>190</v>
      </c>
      <c r="CL478" s="105"/>
      <c r="CM478" s="83" t="s">
        <v>623</v>
      </c>
      <c r="CN478" s="106" t="s">
        <v>624</v>
      </c>
      <c r="CO478" s="197" t="s">
        <v>625</v>
      </c>
      <c r="CP478" s="107"/>
      <c r="CQ478" s="198" t="s">
        <v>474</v>
      </c>
      <c r="CR478" s="198" t="s">
        <v>474</v>
      </c>
      <c r="CS478" s="199"/>
      <c r="CT478" s="83" t="s">
        <v>109</v>
      </c>
      <c r="CU478" s="83" t="s">
        <v>109</v>
      </c>
      <c r="CV478" s="83">
        <v>74</v>
      </c>
      <c r="CW478" s="83" t="s">
        <v>139</v>
      </c>
      <c r="CX478" s="83">
        <v>74</v>
      </c>
      <c r="CY478" s="83" t="s">
        <v>108</v>
      </c>
      <c r="CZ478" s="83">
        <v>628092.5</v>
      </c>
      <c r="DA478" s="83" t="s">
        <v>581</v>
      </c>
      <c r="DB478" s="83" t="s">
        <v>152</v>
      </c>
      <c r="DC478" s="83" t="s">
        <v>500</v>
      </c>
      <c r="DD478" s="83">
        <v>5969</v>
      </c>
      <c r="DE478" s="83" t="s">
        <v>606</v>
      </c>
      <c r="DF478" s="83" t="s">
        <v>152</v>
      </c>
      <c r="DG478" s="83" t="s">
        <v>500</v>
      </c>
      <c r="DH478" s="83"/>
      <c r="DI478" s="85">
        <v>43646</v>
      </c>
      <c r="DJ478" s="83" t="s">
        <v>584</v>
      </c>
      <c r="DK478" s="83" t="s">
        <v>102</v>
      </c>
      <c r="DL478" s="83" t="s">
        <v>482</v>
      </c>
      <c r="DM478" s="83">
        <v>0</v>
      </c>
      <c r="DN478" s="83" t="s">
        <v>483</v>
      </c>
      <c r="DO478" s="83">
        <v>1</v>
      </c>
      <c r="DP478" s="83">
        <v>4</v>
      </c>
      <c r="DQ478" s="83"/>
      <c r="DR478" s="83" t="s">
        <v>108</v>
      </c>
      <c r="DS478" s="83" t="s">
        <v>497</v>
      </c>
      <c r="DU478" s="215" t="s">
        <v>269</v>
      </c>
      <c r="DV478" s="136">
        <v>1</v>
      </c>
      <c r="DW478" s="136">
        <v>3</v>
      </c>
      <c r="DX478" s="215" t="s">
        <v>269</v>
      </c>
      <c r="DY478" s="215" t="s">
        <v>269</v>
      </c>
      <c r="DZ478" s="215" t="s">
        <v>269</v>
      </c>
      <c r="EA478" s="215" t="s">
        <v>269</v>
      </c>
      <c r="EB478" s="215" t="s">
        <v>269</v>
      </c>
      <c r="EC478" s="215" t="s">
        <v>269</v>
      </c>
      <c r="ED478" s="215" t="s">
        <v>269</v>
      </c>
      <c r="EE478" s="215" t="s">
        <v>269</v>
      </c>
    </row>
    <row r="479" spans="1:135" ht="28.8" x14ac:dyDescent="0.55000000000000004">
      <c r="A479" s="83" t="s">
        <v>130</v>
      </c>
      <c r="B479" s="136">
        <v>437343</v>
      </c>
      <c r="C479" t="s">
        <v>1123</v>
      </c>
      <c r="D479" s="83" t="s">
        <v>228</v>
      </c>
      <c r="E479" s="138">
        <v>720623005463</v>
      </c>
      <c r="F479" s="83" t="s">
        <v>114</v>
      </c>
      <c r="G479" s="85">
        <v>43643</v>
      </c>
      <c r="H479" s="211" t="s">
        <v>98</v>
      </c>
      <c r="I479" s="84" t="s">
        <v>610</v>
      </c>
      <c r="J479" s="207" t="s">
        <v>627</v>
      </c>
      <c r="K479" s="208" t="s">
        <v>630</v>
      </c>
      <c r="L479" s="83" t="s">
        <v>108</v>
      </c>
      <c r="M479" s="184">
        <v>24537</v>
      </c>
      <c r="N479" s="184"/>
      <c r="O479" s="85" t="s">
        <v>102</v>
      </c>
      <c r="P479" s="185">
        <v>42491</v>
      </c>
      <c r="Q479" s="186" t="s">
        <v>203</v>
      </c>
      <c r="R479" s="186"/>
      <c r="S479" s="186"/>
      <c r="T479" s="187"/>
      <c r="U479" s="188" t="s">
        <v>296</v>
      </c>
      <c r="V479" s="188" t="s">
        <v>297</v>
      </c>
      <c r="W479" s="188" t="s">
        <v>297</v>
      </c>
      <c r="X479" s="189" t="s">
        <v>167</v>
      </c>
      <c r="Y479" s="190"/>
      <c r="Z479" s="83">
        <v>700</v>
      </c>
      <c r="AA479" s="83" t="s">
        <v>193</v>
      </c>
      <c r="AB479" s="83" t="s">
        <v>181</v>
      </c>
      <c r="AC479" s="83" t="s">
        <v>102</v>
      </c>
      <c r="AD479" s="83" t="s">
        <v>6944</v>
      </c>
      <c r="AE479" s="83" t="s">
        <v>102</v>
      </c>
      <c r="AF479" s="83" t="s">
        <v>102</v>
      </c>
      <c r="AG479" s="83" t="s">
        <v>119</v>
      </c>
      <c r="AH479" s="83" t="s">
        <v>6945</v>
      </c>
      <c r="AI479" s="83" t="s">
        <v>104</v>
      </c>
      <c r="AJ479" s="83" t="s">
        <v>105</v>
      </c>
      <c r="AK479" s="191" t="s">
        <v>6944</v>
      </c>
      <c r="AL479" s="191" t="s">
        <v>102</v>
      </c>
      <c r="AM479" s="191" t="s">
        <v>102</v>
      </c>
      <c r="AN479" s="191" t="s">
        <v>119</v>
      </c>
      <c r="AO479" s="191" t="s">
        <v>6945</v>
      </c>
      <c r="AP479" s="191" t="s">
        <v>104</v>
      </c>
      <c r="AQ479" s="191" t="s">
        <v>105</v>
      </c>
      <c r="AR479" s="191" t="s">
        <v>106</v>
      </c>
      <c r="AS479" s="191" t="s">
        <v>6944</v>
      </c>
      <c r="AT479" s="191" t="s">
        <v>485</v>
      </c>
      <c r="AU479" s="191" t="s">
        <v>6945</v>
      </c>
      <c r="AV479" s="191" t="s">
        <v>104</v>
      </c>
      <c r="AW479" s="191" t="s">
        <v>204</v>
      </c>
      <c r="AX479" s="191"/>
      <c r="AY479" s="192" t="s">
        <v>454</v>
      </c>
      <c r="AZ479" s="192" t="s">
        <v>416</v>
      </c>
      <c r="BA479" s="91" t="s">
        <v>108</v>
      </c>
      <c r="BB479" s="90">
        <v>0</v>
      </c>
      <c r="BC479" s="93" t="s">
        <v>102</v>
      </c>
      <c r="BD479" s="93" t="s">
        <v>102</v>
      </c>
      <c r="BE479" s="93" t="s">
        <v>102</v>
      </c>
      <c r="BF479" s="93" t="s">
        <v>102</v>
      </c>
      <c r="BG479" s="97" t="s">
        <v>108</v>
      </c>
      <c r="BH479" s="93" t="s">
        <v>108</v>
      </c>
      <c r="BI479" s="93" t="s">
        <v>102</v>
      </c>
      <c r="BJ479" s="93" t="s">
        <v>102</v>
      </c>
      <c r="BK479" s="93" t="s">
        <v>102</v>
      </c>
      <c r="BL479" s="93" t="s">
        <v>102</v>
      </c>
      <c r="BM479" s="93" t="s">
        <v>102</v>
      </c>
      <c r="BN479" s="93" t="s">
        <v>102</v>
      </c>
      <c r="BO479" s="93" t="s">
        <v>102</v>
      </c>
      <c r="BP479" s="96" t="s">
        <v>102</v>
      </c>
      <c r="BQ479" s="90">
        <v>0</v>
      </c>
      <c r="BR479" s="93" t="s">
        <v>102</v>
      </c>
      <c r="BS479" s="93" t="s">
        <v>102</v>
      </c>
      <c r="BT479" s="93" t="s">
        <v>102</v>
      </c>
      <c r="BU479" s="93" t="s">
        <v>102</v>
      </c>
      <c r="BV479" s="97" t="s">
        <v>108</v>
      </c>
      <c r="BW479" s="93" t="s">
        <v>108</v>
      </c>
      <c r="BX479" s="95" t="s">
        <v>102</v>
      </c>
      <c r="BY479" s="93" t="s">
        <v>102</v>
      </c>
      <c r="BZ479" s="93" t="s">
        <v>102</v>
      </c>
      <c r="CA479" s="93" t="s">
        <v>102</v>
      </c>
      <c r="CB479" s="93" t="s">
        <v>102</v>
      </c>
      <c r="CC479" s="93" t="s">
        <v>102</v>
      </c>
      <c r="CD479" s="93" t="s">
        <v>102</v>
      </c>
      <c r="CE479" s="193" t="s">
        <v>102</v>
      </c>
      <c r="CF479" s="194" t="s">
        <v>436</v>
      </c>
      <c r="CG479" s="195" t="s">
        <v>6946</v>
      </c>
      <c r="CH479" s="101" t="s">
        <v>563</v>
      </c>
      <c r="CI479" s="102"/>
      <c r="CJ479" s="196" t="s">
        <v>577</v>
      </c>
      <c r="CK479" s="104" t="s">
        <v>190</v>
      </c>
      <c r="CL479" s="105"/>
      <c r="CM479" s="83" t="s">
        <v>578</v>
      </c>
      <c r="CN479" s="106" t="s">
        <v>108</v>
      </c>
      <c r="CO479" s="197" t="s">
        <v>566</v>
      </c>
      <c r="CP479" s="107"/>
      <c r="CQ479" s="198" t="s">
        <v>107</v>
      </c>
      <c r="CR479" s="198" t="s">
        <v>107</v>
      </c>
      <c r="CS479" s="199"/>
      <c r="CT479" s="83" t="s">
        <v>109</v>
      </c>
      <c r="CU479" s="83" t="s">
        <v>109</v>
      </c>
      <c r="CV479" s="83">
        <v>48</v>
      </c>
      <c r="CW479" s="83" t="s">
        <v>270</v>
      </c>
      <c r="CX479" s="83">
        <v>48</v>
      </c>
      <c r="CY479" s="83" t="s">
        <v>108</v>
      </c>
      <c r="CZ479" s="83">
        <v>629412</v>
      </c>
      <c r="DA479" s="83" t="s">
        <v>6947</v>
      </c>
      <c r="DB479" s="83" t="s">
        <v>118</v>
      </c>
      <c r="DC479" s="83" t="s">
        <v>108</v>
      </c>
      <c r="DD479" s="83">
        <v>9353</v>
      </c>
      <c r="DE479" s="83" t="s">
        <v>173</v>
      </c>
      <c r="DF479" s="83" t="s">
        <v>118</v>
      </c>
      <c r="DG479" s="83" t="s">
        <v>500</v>
      </c>
      <c r="DH479" s="83"/>
      <c r="DI479" s="85">
        <v>43646</v>
      </c>
      <c r="DJ479" s="83" t="s">
        <v>584</v>
      </c>
      <c r="DK479" s="83" t="s">
        <v>102</v>
      </c>
      <c r="DL479" s="83" t="s">
        <v>482</v>
      </c>
      <c r="DM479" s="83">
        <v>0</v>
      </c>
      <c r="DN479" s="83" t="s">
        <v>483</v>
      </c>
      <c r="DO479" s="83">
        <v>1</v>
      </c>
      <c r="DP479" s="83">
        <v>1</v>
      </c>
      <c r="DQ479" s="83"/>
      <c r="DR479" s="83" t="s">
        <v>108</v>
      </c>
      <c r="DS479" s="83" t="s">
        <v>497</v>
      </c>
      <c r="DU479" s="215" t="s">
        <v>269</v>
      </c>
      <c r="DV479" s="136">
        <v>1</v>
      </c>
      <c r="DW479" s="136">
        <v>3</v>
      </c>
      <c r="DX479" s="215" t="s">
        <v>269</v>
      </c>
      <c r="DY479" s="215" t="s">
        <v>269</v>
      </c>
      <c r="DZ479" s="215" t="s">
        <v>269</v>
      </c>
      <c r="EA479" s="215" t="s">
        <v>269</v>
      </c>
      <c r="EB479" s="215" t="s">
        <v>269</v>
      </c>
      <c r="EC479" s="215" t="s">
        <v>269</v>
      </c>
      <c r="ED479" s="215" t="s">
        <v>269</v>
      </c>
      <c r="EE479" s="215" t="s">
        <v>269</v>
      </c>
    </row>
    <row r="480" spans="1:135" ht="57.6" x14ac:dyDescent="0.55000000000000004">
      <c r="A480" s="83" t="s">
        <v>130</v>
      </c>
      <c r="B480" s="136">
        <v>867212</v>
      </c>
      <c r="C480" t="s">
        <v>1124</v>
      </c>
      <c r="D480" s="83" t="s">
        <v>228</v>
      </c>
      <c r="E480" s="138">
        <v>335395907718</v>
      </c>
      <c r="F480" s="83" t="s">
        <v>143</v>
      </c>
      <c r="G480" s="85">
        <v>43620</v>
      </c>
      <c r="H480" s="83" t="s">
        <v>98</v>
      </c>
      <c r="I480" s="84" t="s">
        <v>612</v>
      </c>
      <c r="J480" s="207" t="s">
        <v>628</v>
      </c>
      <c r="K480" s="208" t="s">
        <v>633</v>
      </c>
      <c r="L480" s="83" t="s">
        <v>108</v>
      </c>
      <c r="M480" s="184" t="s">
        <v>102</v>
      </c>
      <c r="N480" s="184" t="s">
        <v>556</v>
      </c>
      <c r="O480" s="85" t="s">
        <v>102</v>
      </c>
      <c r="P480" s="185">
        <v>42491</v>
      </c>
      <c r="Q480" s="186" t="s">
        <v>202</v>
      </c>
      <c r="R480" s="186" t="s">
        <v>613</v>
      </c>
      <c r="S480" s="186"/>
      <c r="T480" s="187"/>
      <c r="U480" s="188" t="s">
        <v>295</v>
      </c>
      <c r="V480" s="188" t="s">
        <v>205</v>
      </c>
      <c r="W480" s="188" t="s">
        <v>295</v>
      </c>
      <c r="X480" s="189" t="s">
        <v>107</v>
      </c>
      <c r="Y480" s="190" t="s">
        <v>614</v>
      </c>
      <c r="Z480" s="83">
        <v>700</v>
      </c>
      <c r="AA480" s="83" t="s">
        <v>193</v>
      </c>
      <c r="AB480" s="83" t="s">
        <v>181</v>
      </c>
      <c r="AC480" s="83" t="s">
        <v>102</v>
      </c>
      <c r="AD480" s="83" t="s">
        <v>6948</v>
      </c>
      <c r="AE480" s="83" t="s">
        <v>6949</v>
      </c>
      <c r="AF480" s="83" t="s">
        <v>102</v>
      </c>
      <c r="AG480" s="83" t="s">
        <v>175</v>
      </c>
      <c r="AH480" s="83" t="s">
        <v>6950</v>
      </c>
      <c r="AI480" s="83" t="s">
        <v>104</v>
      </c>
      <c r="AJ480" s="83" t="s">
        <v>105</v>
      </c>
      <c r="AK480" s="191" t="s">
        <v>6948</v>
      </c>
      <c r="AL480" s="191" t="s">
        <v>6949</v>
      </c>
      <c r="AM480" s="191" t="s">
        <v>102</v>
      </c>
      <c r="AN480" s="191" t="s">
        <v>175</v>
      </c>
      <c r="AO480" s="191" t="s">
        <v>6950</v>
      </c>
      <c r="AP480" s="191" t="s">
        <v>104</v>
      </c>
      <c r="AQ480" s="191" t="s">
        <v>105</v>
      </c>
      <c r="AR480" s="191" t="s">
        <v>106</v>
      </c>
      <c r="AS480" s="191"/>
      <c r="AT480" s="191"/>
      <c r="AU480" s="191"/>
      <c r="AV480" s="191"/>
      <c r="AW480" s="191"/>
      <c r="AX480" s="191" t="s">
        <v>575</v>
      </c>
      <c r="AY480" s="192" t="s">
        <v>454</v>
      </c>
      <c r="AZ480" s="192" t="s">
        <v>108</v>
      </c>
      <c r="BA480" s="91" t="s">
        <v>108</v>
      </c>
      <c r="BB480" s="90">
        <v>0</v>
      </c>
      <c r="BC480" s="93" t="s">
        <v>102</v>
      </c>
      <c r="BD480" s="93" t="s">
        <v>102</v>
      </c>
      <c r="BE480" s="93" t="s">
        <v>102</v>
      </c>
      <c r="BF480" s="93" t="s">
        <v>102</v>
      </c>
      <c r="BG480" s="97" t="s">
        <v>108</v>
      </c>
      <c r="BH480" s="93" t="s">
        <v>108</v>
      </c>
      <c r="BI480" s="93" t="s">
        <v>102</v>
      </c>
      <c r="BJ480" s="93" t="s">
        <v>102</v>
      </c>
      <c r="BK480" s="93" t="s">
        <v>102</v>
      </c>
      <c r="BL480" s="93" t="s">
        <v>102</v>
      </c>
      <c r="BM480" s="93" t="s">
        <v>102</v>
      </c>
      <c r="BN480" s="93" t="s">
        <v>102</v>
      </c>
      <c r="BO480" s="93" t="s">
        <v>102</v>
      </c>
      <c r="BP480" s="96" t="s">
        <v>102</v>
      </c>
      <c r="BQ480" s="90">
        <v>0</v>
      </c>
      <c r="BR480" s="93" t="s">
        <v>102</v>
      </c>
      <c r="BS480" s="93" t="s">
        <v>102</v>
      </c>
      <c r="BT480" s="93" t="s">
        <v>102</v>
      </c>
      <c r="BU480" s="93" t="s">
        <v>102</v>
      </c>
      <c r="BV480" s="97" t="s">
        <v>108</v>
      </c>
      <c r="BW480" s="93" t="s">
        <v>108</v>
      </c>
      <c r="BX480" s="95" t="s">
        <v>102</v>
      </c>
      <c r="BY480" s="93" t="s">
        <v>102</v>
      </c>
      <c r="BZ480" s="93" t="s">
        <v>102</v>
      </c>
      <c r="CA480" s="93" t="s">
        <v>102</v>
      </c>
      <c r="CB480" s="93" t="s">
        <v>102</v>
      </c>
      <c r="CC480" s="93" t="s">
        <v>102</v>
      </c>
      <c r="CD480" s="93" t="s">
        <v>102</v>
      </c>
      <c r="CE480" s="193" t="s">
        <v>102</v>
      </c>
      <c r="CF480" s="194" t="s">
        <v>508</v>
      </c>
      <c r="CG480" s="195" t="s">
        <v>102</v>
      </c>
      <c r="CH480" s="101" t="e">
        <v>#N/A</v>
      </c>
      <c r="CI480" s="102" t="s">
        <v>580</v>
      </c>
      <c r="CJ480" s="196" t="s">
        <v>108</v>
      </c>
      <c r="CK480" s="104" t="s">
        <v>109</v>
      </c>
      <c r="CL480" s="105" t="s">
        <v>579</v>
      </c>
      <c r="CM480" s="83" t="s">
        <v>108</v>
      </c>
      <c r="CN480" s="106" t="s">
        <v>108</v>
      </c>
      <c r="CO480" s="197" t="s">
        <v>108</v>
      </c>
      <c r="CP480" s="107"/>
      <c r="CQ480" s="198" t="s">
        <v>474</v>
      </c>
      <c r="CR480" s="198" t="s">
        <v>474</v>
      </c>
      <c r="CS480" s="199" t="s">
        <v>616</v>
      </c>
      <c r="CT480" s="83" t="s">
        <v>109</v>
      </c>
      <c r="CU480" s="83" t="s">
        <v>109</v>
      </c>
      <c r="CV480" s="83">
        <v>57</v>
      </c>
      <c r="CW480" s="83" t="s">
        <v>112</v>
      </c>
      <c r="CX480" s="83">
        <v>57</v>
      </c>
      <c r="CY480" s="83" t="s">
        <v>6951</v>
      </c>
      <c r="CZ480" s="83">
        <v>630731.5</v>
      </c>
      <c r="DA480" s="83" t="s">
        <v>138</v>
      </c>
      <c r="DB480" s="83" t="s">
        <v>124</v>
      </c>
      <c r="DC480" s="83" t="s">
        <v>501</v>
      </c>
      <c r="DD480" s="83">
        <v>3857</v>
      </c>
      <c r="DE480" s="83" t="s">
        <v>582</v>
      </c>
      <c r="DF480" s="83" t="s">
        <v>145</v>
      </c>
      <c r="DG480" s="83" t="s">
        <v>501</v>
      </c>
      <c r="DH480" s="83" t="s">
        <v>582</v>
      </c>
      <c r="DI480" s="85">
        <v>43646</v>
      </c>
      <c r="DJ480" s="83" t="s">
        <v>584</v>
      </c>
      <c r="DK480" s="83" t="s">
        <v>102</v>
      </c>
      <c r="DL480" s="83" t="s">
        <v>482</v>
      </c>
      <c r="DM480" s="83">
        <v>0</v>
      </c>
      <c r="DN480" s="83" t="s">
        <v>238</v>
      </c>
      <c r="DO480" s="83">
        <v>1</v>
      </c>
      <c r="DP480" s="83">
        <v>4</v>
      </c>
      <c r="DQ480" s="83"/>
      <c r="DR480" s="83" t="s">
        <v>108</v>
      </c>
      <c r="DS480" s="83" t="s">
        <v>497</v>
      </c>
      <c r="DU480" s="215" t="s">
        <v>269</v>
      </c>
      <c r="DV480" s="136">
        <v>1</v>
      </c>
      <c r="DW480" s="136">
        <v>3</v>
      </c>
      <c r="DX480" s="215" t="s">
        <v>269</v>
      </c>
      <c r="DY480" s="215" t="s">
        <v>269</v>
      </c>
      <c r="DZ480" s="215" t="s">
        <v>269</v>
      </c>
      <c r="EA480" s="215" t="s">
        <v>269</v>
      </c>
      <c r="EB480" s="215" t="s">
        <v>269</v>
      </c>
      <c r="EC480" s="215" t="s">
        <v>269</v>
      </c>
      <c r="ED480" s="215" t="s">
        <v>269</v>
      </c>
      <c r="EE480" s="215" t="s">
        <v>269</v>
      </c>
    </row>
    <row r="481" spans="1:135" ht="28.8" x14ac:dyDescent="0.55000000000000004">
      <c r="A481" s="83" t="s">
        <v>130</v>
      </c>
      <c r="B481" s="136">
        <v>743502</v>
      </c>
      <c r="C481" t="s">
        <v>1125</v>
      </c>
      <c r="D481" s="83" t="s">
        <v>228</v>
      </c>
      <c r="E481" s="138">
        <v>732393069297</v>
      </c>
      <c r="F481" s="83" t="s">
        <v>114</v>
      </c>
      <c r="G481" s="85">
        <v>43634</v>
      </c>
      <c r="H481" s="83" t="s">
        <v>98</v>
      </c>
      <c r="I481" s="84" t="s">
        <v>618</v>
      </c>
      <c r="J481" s="207" t="s">
        <v>629</v>
      </c>
      <c r="K481" s="208" t="s">
        <v>634</v>
      </c>
      <c r="L481" s="83" t="s">
        <v>108</v>
      </c>
      <c r="M481" s="184">
        <v>27627</v>
      </c>
      <c r="N481" s="184"/>
      <c r="O481" s="85" t="s">
        <v>102</v>
      </c>
      <c r="P481" s="185">
        <v>43013</v>
      </c>
      <c r="Q481" s="186" t="s">
        <v>203</v>
      </c>
      <c r="R481" s="186"/>
      <c r="S481" s="186"/>
      <c r="T481" s="187"/>
      <c r="U481" s="188" t="s">
        <v>296</v>
      </c>
      <c r="V481" s="188" t="s">
        <v>205</v>
      </c>
      <c r="W481" s="189" t="s">
        <v>619</v>
      </c>
      <c r="X481" s="189" t="s">
        <v>107</v>
      </c>
      <c r="Y481" s="190" t="s">
        <v>614</v>
      </c>
      <c r="Z481" s="83">
        <v>700</v>
      </c>
      <c r="AA481" s="83" t="s">
        <v>193</v>
      </c>
      <c r="AB481" s="83" t="s">
        <v>181</v>
      </c>
      <c r="AC481" s="83" t="s">
        <v>102</v>
      </c>
      <c r="AD481" s="83" t="s">
        <v>6952</v>
      </c>
      <c r="AE481" s="83" t="s">
        <v>102</v>
      </c>
      <c r="AF481" s="83" t="s">
        <v>102</v>
      </c>
      <c r="AG481" s="83" t="s">
        <v>174</v>
      </c>
      <c r="AH481" s="83" t="s">
        <v>6941</v>
      </c>
      <c r="AI481" s="83" t="s">
        <v>104</v>
      </c>
      <c r="AJ481" s="83" t="s">
        <v>105</v>
      </c>
      <c r="AK481" s="191" t="s">
        <v>6952</v>
      </c>
      <c r="AL481" s="191" t="s">
        <v>102</v>
      </c>
      <c r="AM481" s="191" t="s">
        <v>102</v>
      </c>
      <c r="AN481" s="191" t="s">
        <v>174</v>
      </c>
      <c r="AO481" s="191" t="s">
        <v>6941</v>
      </c>
      <c r="AP481" s="191" t="s">
        <v>104</v>
      </c>
      <c r="AQ481" s="191" t="s">
        <v>105</v>
      </c>
      <c r="AR481" s="191" t="s">
        <v>106</v>
      </c>
      <c r="AS481" s="191" t="s">
        <v>6952</v>
      </c>
      <c r="AT481" s="191" t="s">
        <v>488</v>
      </c>
      <c r="AU481" s="191" t="s">
        <v>6953</v>
      </c>
      <c r="AV481" s="191" t="s">
        <v>104</v>
      </c>
      <c r="AW481" s="191" t="s">
        <v>204</v>
      </c>
      <c r="AX481" s="191"/>
      <c r="AY481" s="192" t="s">
        <v>454</v>
      </c>
      <c r="AZ481" s="192" t="s">
        <v>416</v>
      </c>
      <c r="BA481" s="91" t="s">
        <v>108</v>
      </c>
      <c r="BB481" s="90">
        <v>0</v>
      </c>
      <c r="BC481" s="93" t="s">
        <v>102</v>
      </c>
      <c r="BD481" s="93" t="s">
        <v>102</v>
      </c>
      <c r="BE481" s="93" t="s">
        <v>102</v>
      </c>
      <c r="BF481" s="93" t="s">
        <v>102</v>
      </c>
      <c r="BG481" s="97" t="s">
        <v>108</v>
      </c>
      <c r="BH481" s="93" t="s">
        <v>108</v>
      </c>
      <c r="BI481" s="93" t="s">
        <v>102</v>
      </c>
      <c r="BJ481" s="93" t="s">
        <v>102</v>
      </c>
      <c r="BK481" s="93" t="s">
        <v>102</v>
      </c>
      <c r="BL481" s="93" t="s">
        <v>102</v>
      </c>
      <c r="BM481" s="93" t="s">
        <v>102</v>
      </c>
      <c r="BN481" s="93" t="s">
        <v>102</v>
      </c>
      <c r="BO481" s="93" t="s">
        <v>102</v>
      </c>
      <c r="BP481" s="96" t="s">
        <v>102</v>
      </c>
      <c r="BQ481" s="90">
        <v>0</v>
      </c>
      <c r="BR481" s="93" t="s">
        <v>102</v>
      </c>
      <c r="BS481" s="93" t="s">
        <v>102</v>
      </c>
      <c r="BT481" s="93" t="s">
        <v>102</v>
      </c>
      <c r="BU481" s="93" t="s">
        <v>102</v>
      </c>
      <c r="BV481" s="97" t="s">
        <v>108</v>
      </c>
      <c r="BW481" s="93" t="s">
        <v>108</v>
      </c>
      <c r="BX481" s="95" t="s">
        <v>102</v>
      </c>
      <c r="BY481" s="93" t="s">
        <v>102</v>
      </c>
      <c r="BZ481" s="93" t="s">
        <v>102</v>
      </c>
      <c r="CA481" s="93" t="s">
        <v>102</v>
      </c>
      <c r="CB481" s="93" t="s">
        <v>102</v>
      </c>
      <c r="CC481" s="93" t="s">
        <v>102</v>
      </c>
      <c r="CD481" s="93" t="s">
        <v>102</v>
      </c>
      <c r="CE481" s="193" t="s">
        <v>102</v>
      </c>
      <c r="CF481" s="194" t="s">
        <v>436</v>
      </c>
      <c r="CG481" s="195" t="s">
        <v>6954</v>
      </c>
      <c r="CH481" s="101" t="s">
        <v>310</v>
      </c>
      <c r="CI481" s="102"/>
      <c r="CJ481" s="196" t="s">
        <v>6955</v>
      </c>
      <c r="CK481" s="104" t="s">
        <v>190</v>
      </c>
      <c r="CL481" s="105"/>
      <c r="CM481" s="83" t="s">
        <v>623</v>
      </c>
      <c r="CN481" s="106" t="s">
        <v>624</v>
      </c>
      <c r="CO481" s="197" t="s">
        <v>625</v>
      </c>
      <c r="CP481" s="107"/>
      <c r="CQ481" s="198" t="s">
        <v>474</v>
      </c>
      <c r="CR481" s="198" t="s">
        <v>474</v>
      </c>
      <c r="CS481" s="199"/>
      <c r="CT481" s="83" t="s">
        <v>109</v>
      </c>
      <c r="CU481" s="83" t="s">
        <v>109</v>
      </c>
      <c r="CV481" s="83">
        <v>92</v>
      </c>
      <c r="CW481" s="83" t="s">
        <v>139</v>
      </c>
      <c r="CX481" s="83">
        <v>92</v>
      </c>
      <c r="CY481" s="83" t="s">
        <v>108</v>
      </c>
      <c r="CZ481" s="83">
        <v>632051</v>
      </c>
      <c r="DA481" s="83" t="s">
        <v>581</v>
      </c>
      <c r="DB481" s="83" t="s">
        <v>152</v>
      </c>
      <c r="DC481" s="83" t="s">
        <v>500</v>
      </c>
      <c r="DD481" s="83">
        <v>5706</v>
      </c>
      <c r="DE481" s="83" t="s">
        <v>606</v>
      </c>
      <c r="DF481" s="83" t="s">
        <v>152</v>
      </c>
      <c r="DG481" s="83" t="s">
        <v>500</v>
      </c>
      <c r="DH481" s="83"/>
      <c r="DI481" s="85">
        <v>43646</v>
      </c>
      <c r="DJ481" s="83" t="s">
        <v>584</v>
      </c>
      <c r="DK481" s="83" t="s">
        <v>102</v>
      </c>
      <c r="DL481" s="83" t="s">
        <v>482</v>
      </c>
      <c r="DM481" s="83">
        <v>0</v>
      </c>
      <c r="DN481" s="83" t="s">
        <v>483</v>
      </c>
      <c r="DO481" s="83">
        <v>1</v>
      </c>
      <c r="DP481" s="83">
        <v>1</v>
      </c>
      <c r="DQ481" s="83"/>
      <c r="DR481" s="83" t="s">
        <v>108</v>
      </c>
      <c r="DS481" s="83" t="s">
        <v>497</v>
      </c>
      <c r="DU481" s="215" t="s">
        <v>269</v>
      </c>
      <c r="DV481" s="136">
        <v>1</v>
      </c>
      <c r="DW481" s="136">
        <v>3</v>
      </c>
      <c r="DX481" s="215" t="s">
        <v>269</v>
      </c>
      <c r="DY481" s="215" t="s">
        <v>269</v>
      </c>
      <c r="DZ481" s="215" t="s">
        <v>269</v>
      </c>
      <c r="EA481" s="215" t="s">
        <v>269</v>
      </c>
      <c r="EB481" s="215" t="s">
        <v>269</v>
      </c>
      <c r="EC481" s="215" t="s">
        <v>269</v>
      </c>
      <c r="ED481" s="215" t="s">
        <v>269</v>
      </c>
      <c r="EE481" s="215" t="s">
        <v>269</v>
      </c>
    </row>
    <row r="482" spans="1:135" ht="28.8" x14ac:dyDescent="0.55000000000000004">
      <c r="A482" s="83" t="s">
        <v>130</v>
      </c>
      <c r="B482" s="136">
        <v>312146</v>
      </c>
      <c r="C482" t="s">
        <v>1126</v>
      </c>
      <c r="D482" s="83" t="s">
        <v>228</v>
      </c>
      <c r="E482" s="138">
        <v>663012444705</v>
      </c>
      <c r="F482" s="83" t="s">
        <v>114</v>
      </c>
      <c r="G482" s="85">
        <v>43643</v>
      </c>
      <c r="H482" s="211" t="s">
        <v>98</v>
      </c>
      <c r="I482" s="84" t="s">
        <v>610</v>
      </c>
      <c r="J482" s="207" t="s">
        <v>627</v>
      </c>
      <c r="K482" s="208" t="s">
        <v>630</v>
      </c>
      <c r="L482" s="83" t="s">
        <v>108</v>
      </c>
      <c r="M482" s="184">
        <v>24538</v>
      </c>
      <c r="N482" s="184"/>
      <c r="O482" s="85" t="s">
        <v>102</v>
      </c>
      <c r="P482" s="185">
        <v>42491</v>
      </c>
      <c r="Q482" s="186" t="s">
        <v>203</v>
      </c>
      <c r="R482" s="186"/>
      <c r="S482" s="186"/>
      <c r="T482" s="187"/>
      <c r="U482" s="188" t="s">
        <v>296</v>
      </c>
      <c r="V482" s="188" t="s">
        <v>297</v>
      </c>
      <c r="W482" s="188" t="s">
        <v>297</v>
      </c>
      <c r="X482" s="189" t="s">
        <v>167</v>
      </c>
      <c r="Y482" s="190"/>
      <c r="Z482" s="83">
        <v>700</v>
      </c>
      <c r="AA482" s="83" t="s">
        <v>193</v>
      </c>
      <c r="AB482" s="83" t="s">
        <v>181</v>
      </c>
      <c r="AC482" s="83" t="s">
        <v>102</v>
      </c>
      <c r="AD482" s="83" t="s">
        <v>6956</v>
      </c>
      <c r="AE482" s="83" t="s">
        <v>102</v>
      </c>
      <c r="AF482" s="83" t="s">
        <v>102</v>
      </c>
      <c r="AG482" s="83" t="s">
        <v>119</v>
      </c>
      <c r="AH482" s="83" t="s">
        <v>6957</v>
      </c>
      <c r="AI482" s="83" t="s">
        <v>104</v>
      </c>
      <c r="AJ482" s="83" t="s">
        <v>105</v>
      </c>
      <c r="AK482" s="191" t="s">
        <v>6956</v>
      </c>
      <c r="AL482" s="191" t="s">
        <v>102</v>
      </c>
      <c r="AM482" s="191" t="s">
        <v>102</v>
      </c>
      <c r="AN482" s="191" t="s">
        <v>119</v>
      </c>
      <c r="AO482" s="191" t="s">
        <v>6957</v>
      </c>
      <c r="AP482" s="191" t="s">
        <v>104</v>
      </c>
      <c r="AQ482" s="191" t="s">
        <v>105</v>
      </c>
      <c r="AR482" s="191" t="s">
        <v>106</v>
      </c>
      <c r="AS482" s="191" t="s">
        <v>6956</v>
      </c>
      <c r="AT482" s="191" t="s">
        <v>485</v>
      </c>
      <c r="AU482" s="191" t="s">
        <v>6957</v>
      </c>
      <c r="AV482" s="191" t="s">
        <v>104</v>
      </c>
      <c r="AW482" s="191" t="s">
        <v>204</v>
      </c>
      <c r="AX482" s="191"/>
      <c r="AY482" s="192" t="s">
        <v>454</v>
      </c>
      <c r="AZ482" s="192" t="s">
        <v>416</v>
      </c>
      <c r="BA482" s="91" t="s">
        <v>108</v>
      </c>
      <c r="BB482" s="90">
        <v>0</v>
      </c>
      <c r="BC482" s="93" t="s">
        <v>102</v>
      </c>
      <c r="BD482" s="93" t="s">
        <v>102</v>
      </c>
      <c r="BE482" s="93" t="s">
        <v>102</v>
      </c>
      <c r="BF482" s="93" t="s">
        <v>102</v>
      </c>
      <c r="BG482" s="97" t="s">
        <v>108</v>
      </c>
      <c r="BH482" s="93" t="s">
        <v>108</v>
      </c>
      <c r="BI482" s="93" t="s">
        <v>102</v>
      </c>
      <c r="BJ482" s="93" t="s">
        <v>102</v>
      </c>
      <c r="BK482" s="93" t="s">
        <v>102</v>
      </c>
      <c r="BL482" s="93" t="s">
        <v>102</v>
      </c>
      <c r="BM482" s="93" t="s">
        <v>102</v>
      </c>
      <c r="BN482" s="93" t="s">
        <v>102</v>
      </c>
      <c r="BO482" s="93" t="s">
        <v>102</v>
      </c>
      <c r="BP482" s="96" t="s">
        <v>102</v>
      </c>
      <c r="BQ482" s="90">
        <v>0</v>
      </c>
      <c r="BR482" s="93" t="s">
        <v>102</v>
      </c>
      <c r="BS482" s="93" t="s">
        <v>102</v>
      </c>
      <c r="BT482" s="93" t="s">
        <v>102</v>
      </c>
      <c r="BU482" s="93" t="s">
        <v>102</v>
      </c>
      <c r="BV482" s="97" t="s">
        <v>108</v>
      </c>
      <c r="BW482" s="93" t="s">
        <v>108</v>
      </c>
      <c r="BX482" s="95" t="s">
        <v>102</v>
      </c>
      <c r="BY482" s="93" t="s">
        <v>102</v>
      </c>
      <c r="BZ482" s="93" t="s">
        <v>102</v>
      </c>
      <c r="CA482" s="93" t="s">
        <v>102</v>
      </c>
      <c r="CB482" s="93" t="s">
        <v>102</v>
      </c>
      <c r="CC482" s="93" t="s">
        <v>102</v>
      </c>
      <c r="CD482" s="93" t="s">
        <v>102</v>
      </c>
      <c r="CE482" s="193" t="s">
        <v>102</v>
      </c>
      <c r="CF482" s="194" t="s">
        <v>436</v>
      </c>
      <c r="CG482" s="195" t="s">
        <v>6958</v>
      </c>
      <c r="CH482" s="101" t="s">
        <v>563</v>
      </c>
      <c r="CI482" s="102"/>
      <c r="CJ482" s="196" t="s">
        <v>577</v>
      </c>
      <c r="CK482" s="104" t="s">
        <v>190</v>
      </c>
      <c r="CL482" s="105"/>
      <c r="CM482" s="83" t="s">
        <v>578</v>
      </c>
      <c r="CN482" s="106" t="s">
        <v>108</v>
      </c>
      <c r="CO482" s="197" t="s">
        <v>566</v>
      </c>
      <c r="CP482" s="107"/>
      <c r="CQ482" s="198" t="s">
        <v>107</v>
      </c>
      <c r="CR482" s="198" t="s">
        <v>107</v>
      </c>
      <c r="CS482" s="199"/>
      <c r="CT482" s="83" t="s">
        <v>109</v>
      </c>
      <c r="CU482" s="83" t="s">
        <v>109</v>
      </c>
      <c r="CV482" s="83">
        <v>6</v>
      </c>
      <c r="CW482" s="83" t="s">
        <v>270</v>
      </c>
      <c r="CX482" s="83">
        <v>6</v>
      </c>
      <c r="CY482" s="83" t="s">
        <v>108</v>
      </c>
      <c r="CZ482" s="83">
        <v>633370.5</v>
      </c>
      <c r="DA482" s="83" t="s">
        <v>6959</v>
      </c>
      <c r="DB482" s="83" t="s">
        <v>118</v>
      </c>
      <c r="DC482" s="83" t="s">
        <v>108</v>
      </c>
      <c r="DD482" s="83">
        <v>9833</v>
      </c>
      <c r="DE482" s="83" t="s">
        <v>173</v>
      </c>
      <c r="DF482" s="83" t="s">
        <v>118</v>
      </c>
      <c r="DG482" s="83" t="s">
        <v>500</v>
      </c>
      <c r="DH482" s="83"/>
      <c r="DI482" s="85">
        <v>43646</v>
      </c>
      <c r="DJ482" s="83" t="s">
        <v>584</v>
      </c>
      <c r="DK482" s="83" t="s">
        <v>102</v>
      </c>
      <c r="DL482" s="83" t="s">
        <v>482</v>
      </c>
      <c r="DM482" s="83">
        <v>0</v>
      </c>
      <c r="DN482" s="83" t="s">
        <v>483</v>
      </c>
      <c r="DO482" s="83">
        <v>1</v>
      </c>
      <c r="DP482" s="83">
        <v>3</v>
      </c>
      <c r="DQ482" s="83"/>
      <c r="DR482" s="83" t="s">
        <v>108</v>
      </c>
      <c r="DS482" s="83" t="s">
        <v>497</v>
      </c>
      <c r="DU482" s="215" t="s">
        <v>269</v>
      </c>
      <c r="DV482" s="136">
        <v>1</v>
      </c>
      <c r="DW482" s="136">
        <v>3</v>
      </c>
      <c r="DX482" s="215" t="s">
        <v>269</v>
      </c>
      <c r="DY482" s="215" t="s">
        <v>269</v>
      </c>
      <c r="DZ482" s="215" t="s">
        <v>269</v>
      </c>
      <c r="EA482" s="215" t="s">
        <v>269</v>
      </c>
      <c r="EB482" s="215" t="s">
        <v>269</v>
      </c>
      <c r="EC482" s="215" t="s">
        <v>269</v>
      </c>
      <c r="ED482" s="215" t="s">
        <v>269</v>
      </c>
      <c r="EE482" s="215" t="s">
        <v>269</v>
      </c>
    </row>
    <row r="483" spans="1:135" ht="57.6" x14ac:dyDescent="0.55000000000000004">
      <c r="A483" s="83" t="s">
        <v>130</v>
      </c>
      <c r="B483" s="136">
        <v>582944</v>
      </c>
      <c r="C483" t="s">
        <v>1127</v>
      </c>
      <c r="D483" s="83" t="s">
        <v>228</v>
      </c>
      <c r="E483" s="138">
        <v>226096388510</v>
      </c>
      <c r="F483" s="83" t="s">
        <v>143</v>
      </c>
      <c r="G483" s="85">
        <v>43620</v>
      </c>
      <c r="H483" s="83" t="s">
        <v>98</v>
      </c>
      <c r="I483" s="84" t="s">
        <v>612</v>
      </c>
      <c r="J483" s="207" t="s">
        <v>628</v>
      </c>
      <c r="K483" s="208" t="s">
        <v>633</v>
      </c>
      <c r="L483" s="83" t="s">
        <v>108</v>
      </c>
      <c r="M483" s="184" t="s">
        <v>102</v>
      </c>
      <c r="N483" s="184" t="s">
        <v>556</v>
      </c>
      <c r="O483" s="85" t="s">
        <v>102</v>
      </c>
      <c r="P483" s="185">
        <v>42491</v>
      </c>
      <c r="Q483" s="186" t="s">
        <v>202</v>
      </c>
      <c r="R483" s="186" t="s">
        <v>613</v>
      </c>
      <c r="S483" s="186"/>
      <c r="T483" s="187"/>
      <c r="U483" s="188" t="s">
        <v>295</v>
      </c>
      <c r="V483" s="188" t="s">
        <v>205</v>
      </c>
      <c r="W483" s="188" t="s">
        <v>295</v>
      </c>
      <c r="X483" s="189" t="s">
        <v>107</v>
      </c>
      <c r="Y483" s="190" t="s">
        <v>614</v>
      </c>
      <c r="Z483" s="83">
        <v>700</v>
      </c>
      <c r="AA483" s="83" t="s">
        <v>193</v>
      </c>
      <c r="AB483" s="83" t="s">
        <v>181</v>
      </c>
      <c r="AC483" s="83" t="s">
        <v>102</v>
      </c>
      <c r="AD483" s="83" t="s">
        <v>6960</v>
      </c>
      <c r="AE483" s="83" t="s">
        <v>6961</v>
      </c>
      <c r="AF483" s="83" t="s">
        <v>102</v>
      </c>
      <c r="AG483" s="83" t="s">
        <v>175</v>
      </c>
      <c r="AH483" s="83" t="s">
        <v>6962</v>
      </c>
      <c r="AI483" s="83" t="s">
        <v>104</v>
      </c>
      <c r="AJ483" s="83" t="s">
        <v>105</v>
      </c>
      <c r="AK483" s="191" t="s">
        <v>6960</v>
      </c>
      <c r="AL483" s="191" t="s">
        <v>6961</v>
      </c>
      <c r="AM483" s="191" t="s">
        <v>102</v>
      </c>
      <c r="AN483" s="191" t="s">
        <v>175</v>
      </c>
      <c r="AO483" s="191" t="s">
        <v>6962</v>
      </c>
      <c r="AP483" s="191" t="s">
        <v>104</v>
      </c>
      <c r="AQ483" s="191" t="s">
        <v>105</v>
      </c>
      <c r="AR483" s="191" t="s">
        <v>106</v>
      </c>
      <c r="AS483" s="191"/>
      <c r="AT483" s="191"/>
      <c r="AU483" s="191"/>
      <c r="AV483" s="191"/>
      <c r="AW483" s="191"/>
      <c r="AX483" s="191" t="s">
        <v>575</v>
      </c>
      <c r="AY483" s="192" t="s">
        <v>454</v>
      </c>
      <c r="AZ483" s="192" t="s">
        <v>108</v>
      </c>
      <c r="BA483" s="91" t="s">
        <v>108</v>
      </c>
      <c r="BB483" s="90">
        <v>0</v>
      </c>
      <c r="BC483" s="93" t="s">
        <v>102</v>
      </c>
      <c r="BD483" s="93" t="s">
        <v>102</v>
      </c>
      <c r="BE483" s="93" t="s">
        <v>102</v>
      </c>
      <c r="BF483" s="93" t="s">
        <v>102</v>
      </c>
      <c r="BG483" s="97" t="s">
        <v>108</v>
      </c>
      <c r="BH483" s="93" t="s">
        <v>108</v>
      </c>
      <c r="BI483" s="93" t="s">
        <v>102</v>
      </c>
      <c r="BJ483" s="93" t="s">
        <v>102</v>
      </c>
      <c r="BK483" s="93" t="s">
        <v>102</v>
      </c>
      <c r="BL483" s="93" t="s">
        <v>102</v>
      </c>
      <c r="BM483" s="93" t="s">
        <v>102</v>
      </c>
      <c r="BN483" s="93" t="s">
        <v>102</v>
      </c>
      <c r="BO483" s="93" t="s">
        <v>102</v>
      </c>
      <c r="BP483" s="96" t="s">
        <v>102</v>
      </c>
      <c r="BQ483" s="90">
        <v>0</v>
      </c>
      <c r="BR483" s="93" t="s">
        <v>102</v>
      </c>
      <c r="BS483" s="93" t="s">
        <v>102</v>
      </c>
      <c r="BT483" s="93" t="s">
        <v>102</v>
      </c>
      <c r="BU483" s="93" t="s">
        <v>102</v>
      </c>
      <c r="BV483" s="97" t="s">
        <v>108</v>
      </c>
      <c r="BW483" s="93" t="s">
        <v>108</v>
      </c>
      <c r="BX483" s="95" t="s">
        <v>102</v>
      </c>
      <c r="BY483" s="93" t="s">
        <v>102</v>
      </c>
      <c r="BZ483" s="93" t="s">
        <v>102</v>
      </c>
      <c r="CA483" s="93" t="s">
        <v>102</v>
      </c>
      <c r="CB483" s="93" t="s">
        <v>102</v>
      </c>
      <c r="CC483" s="93" t="s">
        <v>102</v>
      </c>
      <c r="CD483" s="93" t="s">
        <v>102</v>
      </c>
      <c r="CE483" s="193" t="s">
        <v>102</v>
      </c>
      <c r="CF483" s="194" t="s">
        <v>508</v>
      </c>
      <c r="CG483" s="195" t="s">
        <v>102</v>
      </c>
      <c r="CH483" s="101" t="e">
        <v>#N/A</v>
      </c>
      <c r="CI483" s="102" t="s">
        <v>580</v>
      </c>
      <c r="CJ483" s="196" t="s">
        <v>108</v>
      </c>
      <c r="CK483" s="104" t="s">
        <v>109</v>
      </c>
      <c r="CL483" s="105" t="s">
        <v>579</v>
      </c>
      <c r="CM483" s="83" t="s">
        <v>108</v>
      </c>
      <c r="CN483" s="106" t="s">
        <v>108</v>
      </c>
      <c r="CO483" s="197" t="s">
        <v>108</v>
      </c>
      <c r="CP483" s="107"/>
      <c r="CQ483" s="198" t="s">
        <v>474</v>
      </c>
      <c r="CR483" s="198" t="s">
        <v>474</v>
      </c>
      <c r="CS483" s="199" t="s">
        <v>616</v>
      </c>
      <c r="CT483" s="83" t="s">
        <v>109</v>
      </c>
      <c r="CU483" s="83" t="s">
        <v>109</v>
      </c>
      <c r="CV483" s="83">
        <v>51</v>
      </c>
      <c r="CW483" s="83" t="s">
        <v>112</v>
      </c>
      <c r="CX483" s="83">
        <v>51</v>
      </c>
      <c r="CY483" s="83" t="s">
        <v>6963</v>
      </c>
      <c r="CZ483" s="83">
        <v>634690</v>
      </c>
      <c r="DA483" s="83" t="s">
        <v>138</v>
      </c>
      <c r="DB483" s="83" t="s">
        <v>124</v>
      </c>
      <c r="DC483" s="83" t="s">
        <v>501</v>
      </c>
      <c r="DD483" s="83">
        <v>2771</v>
      </c>
      <c r="DE483" s="83" t="s">
        <v>582</v>
      </c>
      <c r="DF483" s="83" t="s">
        <v>145</v>
      </c>
      <c r="DG483" s="83" t="s">
        <v>501</v>
      </c>
      <c r="DH483" s="83" t="s">
        <v>582</v>
      </c>
      <c r="DI483" s="85">
        <v>43646</v>
      </c>
      <c r="DJ483" s="83" t="s">
        <v>584</v>
      </c>
      <c r="DK483" s="83" t="s">
        <v>102</v>
      </c>
      <c r="DL483" s="83" t="s">
        <v>482</v>
      </c>
      <c r="DM483" s="83">
        <v>0</v>
      </c>
      <c r="DN483" s="83" t="s">
        <v>238</v>
      </c>
      <c r="DO483" s="83">
        <v>1</v>
      </c>
      <c r="DP483" s="83">
        <v>6</v>
      </c>
      <c r="DQ483" s="83"/>
      <c r="DR483" s="83" t="s">
        <v>108</v>
      </c>
      <c r="DS483" s="83" t="s">
        <v>497</v>
      </c>
      <c r="DU483" s="215" t="s">
        <v>269</v>
      </c>
      <c r="DV483" s="136">
        <v>1</v>
      </c>
      <c r="DW483" s="136">
        <v>3</v>
      </c>
      <c r="DX483" s="215" t="s">
        <v>269</v>
      </c>
      <c r="DY483" s="215" t="s">
        <v>269</v>
      </c>
      <c r="DZ483" s="215" t="s">
        <v>269</v>
      </c>
      <c r="EA483" s="215" t="s">
        <v>269</v>
      </c>
      <c r="EB483" s="215" t="s">
        <v>269</v>
      </c>
      <c r="EC483" s="215" t="s">
        <v>269</v>
      </c>
      <c r="ED483" s="215" t="s">
        <v>269</v>
      </c>
      <c r="EE483" s="215" t="s">
        <v>269</v>
      </c>
    </row>
    <row r="484" spans="1:135" ht="28.8" x14ac:dyDescent="0.55000000000000004">
      <c r="A484" s="83" t="s">
        <v>130</v>
      </c>
      <c r="B484" s="136">
        <v>627670</v>
      </c>
      <c r="C484" t="s">
        <v>1128</v>
      </c>
      <c r="D484" s="83" t="s">
        <v>228</v>
      </c>
      <c r="E484" s="138">
        <v>154664435457</v>
      </c>
      <c r="F484" s="83" t="s">
        <v>114</v>
      </c>
      <c r="G484" s="85">
        <v>43634</v>
      </c>
      <c r="H484" s="83" t="s">
        <v>98</v>
      </c>
      <c r="I484" s="84" t="s">
        <v>618</v>
      </c>
      <c r="J484" s="207" t="s">
        <v>629</v>
      </c>
      <c r="K484" s="208" t="s">
        <v>634</v>
      </c>
      <c r="L484" s="83" t="s">
        <v>108</v>
      </c>
      <c r="M484" s="184">
        <v>27628</v>
      </c>
      <c r="N484" s="184"/>
      <c r="O484" s="85" t="s">
        <v>102</v>
      </c>
      <c r="P484" s="185">
        <v>43013</v>
      </c>
      <c r="Q484" s="186" t="s">
        <v>203</v>
      </c>
      <c r="R484" s="186"/>
      <c r="S484" s="186"/>
      <c r="T484" s="187"/>
      <c r="U484" s="188" t="s">
        <v>296</v>
      </c>
      <c r="V484" s="188" t="s">
        <v>205</v>
      </c>
      <c r="W484" s="189" t="s">
        <v>619</v>
      </c>
      <c r="X484" s="189" t="s">
        <v>107</v>
      </c>
      <c r="Y484" s="190" t="s">
        <v>614</v>
      </c>
      <c r="Z484" s="83">
        <v>700</v>
      </c>
      <c r="AA484" s="83" t="s">
        <v>193</v>
      </c>
      <c r="AB484" s="83" t="s">
        <v>181</v>
      </c>
      <c r="AC484" s="83" t="s">
        <v>102</v>
      </c>
      <c r="AD484" s="83" t="s">
        <v>6964</v>
      </c>
      <c r="AE484" s="83" t="s">
        <v>102</v>
      </c>
      <c r="AF484" s="83" t="s">
        <v>102</v>
      </c>
      <c r="AG484" s="83" t="s">
        <v>174</v>
      </c>
      <c r="AH484" s="83" t="s">
        <v>6953</v>
      </c>
      <c r="AI484" s="83" t="s">
        <v>104</v>
      </c>
      <c r="AJ484" s="83" t="s">
        <v>105</v>
      </c>
      <c r="AK484" s="191" t="s">
        <v>6964</v>
      </c>
      <c r="AL484" s="191" t="s">
        <v>102</v>
      </c>
      <c r="AM484" s="191" t="s">
        <v>102</v>
      </c>
      <c r="AN484" s="191" t="s">
        <v>174</v>
      </c>
      <c r="AO484" s="191" t="s">
        <v>6953</v>
      </c>
      <c r="AP484" s="191" t="s">
        <v>104</v>
      </c>
      <c r="AQ484" s="191" t="s">
        <v>105</v>
      </c>
      <c r="AR484" s="191" t="s">
        <v>106</v>
      </c>
      <c r="AS484" s="191" t="s">
        <v>6964</v>
      </c>
      <c r="AT484" s="191" t="s">
        <v>488</v>
      </c>
      <c r="AU484" s="191" t="s">
        <v>6965</v>
      </c>
      <c r="AV484" s="191" t="s">
        <v>104</v>
      </c>
      <c r="AW484" s="191" t="s">
        <v>204</v>
      </c>
      <c r="AX484" s="191"/>
      <c r="AY484" s="192" t="s">
        <v>454</v>
      </c>
      <c r="AZ484" s="192" t="s">
        <v>416</v>
      </c>
      <c r="BA484" s="91" t="s">
        <v>108</v>
      </c>
      <c r="BB484" s="90">
        <v>0</v>
      </c>
      <c r="BC484" s="93" t="s">
        <v>102</v>
      </c>
      <c r="BD484" s="93" t="s">
        <v>102</v>
      </c>
      <c r="BE484" s="93" t="s">
        <v>102</v>
      </c>
      <c r="BF484" s="93" t="s">
        <v>102</v>
      </c>
      <c r="BG484" s="97" t="s">
        <v>108</v>
      </c>
      <c r="BH484" s="93" t="s">
        <v>108</v>
      </c>
      <c r="BI484" s="93" t="s">
        <v>102</v>
      </c>
      <c r="BJ484" s="93" t="s">
        <v>102</v>
      </c>
      <c r="BK484" s="93" t="s">
        <v>102</v>
      </c>
      <c r="BL484" s="93" t="s">
        <v>102</v>
      </c>
      <c r="BM484" s="93" t="s">
        <v>102</v>
      </c>
      <c r="BN484" s="93" t="s">
        <v>102</v>
      </c>
      <c r="BO484" s="93" t="s">
        <v>102</v>
      </c>
      <c r="BP484" s="96" t="s">
        <v>102</v>
      </c>
      <c r="BQ484" s="90">
        <v>0</v>
      </c>
      <c r="BR484" s="93" t="s">
        <v>102</v>
      </c>
      <c r="BS484" s="93" t="s">
        <v>102</v>
      </c>
      <c r="BT484" s="93" t="s">
        <v>102</v>
      </c>
      <c r="BU484" s="93" t="s">
        <v>102</v>
      </c>
      <c r="BV484" s="97" t="s">
        <v>108</v>
      </c>
      <c r="BW484" s="93" t="s">
        <v>108</v>
      </c>
      <c r="BX484" s="95" t="s">
        <v>102</v>
      </c>
      <c r="BY484" s="93" t="s">
        <v>102</v>
      </c>
      <c r="BZ484" s="93" t="s">
        <v>102</v>
      </c>
      <c r="CA484" s="93" t="s">
        <v>102</v>
      </c>
      <c r="CB484" s="93" t="s">
        <v>102</v>
      </c>
      <c r="CC484" s="93" t="s">
        <v>102</v>
      </c>
      <c r="CD484" s="93" t="s">
        <v>102</v>
      </c>
      <c r="CE484" s="193" t="s">
        <v>102</v>
      </c>
      <c r="CF484" s="194" t="s">
        <v>436</v>
      </c>
      <c r="CG484" s="195" t="s">
        <v>6966</v>
      </c>
      <c r="CH484" s="101" t="s">
        <v>310</v>
      </c>
      <c r="CI484" s="102"/>
      <c r="CJ484" s="196" t="s">
        <v>6967</v>
      </c>
      <c r="CK484" s="104" t="s">
        <v>190</v>
      </c>
      <c r="CL484" s="105"/>
      <c r="CM484" s="83" t="s">
        <v>623</v>
      </c>
      <c r="CN484" s="106" t="s">
        <v>624</v>
      </c>
      <c r="CO484" s="197" t="s">
        <v>625</v>
      </c>
      <c r="CP484" s="107"/>
      <c r="CQ484" s="198" t="s">
        <v>474</v>
      </c>
      <c r="CR484" s="198" t="s">
        <v>474</v>
      </c>
      <c r="CS484" s="199"/>
      <c r="CT484" s="83" t="s">
        <v>109</v>
      </c>
      <c r="CU484" s="83" t="s">
        <v>109</v>
      </c>
      <c r="CV484" s="83">
        <v>93</v>
      </c>
      <c r="CW484" s="83" t="s">
        <v>139</v>
      </c>
      <c r="CX484" s="83">
        <v>93</v>
      </c>
      <c r="CY484" s="83" t="s">
        <v>108</v>
      </c>
      <c r="CZ484" s="83">
        <v>636009.5</v>
      </c>
      <c r="DA484" s="83" t="s">
        <v>581</v>
      </c>
      <c r="DB484" s="83" t="s">
        <v>152</v>
      </c>
      <c r="DC484" s="83" t="s">
        <v>500</v>
      </c>
      <c r="DD484" s="83">
        <v>6248</v>
      </c>
      <c r="DE484" s="83" t="s">
        <v>606</v>
      </c>
      <c r="DF484" s="83" t="s">
        <v>152</v>
      </c>
      <c r="DG484" s="83" t="s">
        <v>500</v>
      </c>
      <c r="DH484" s="83"/>
      <c r="DI484" s="85">
        <v>43646</v>
      </c>
      <c r="DJ484" s="83" t="s">
        <v>584</v>
      </c>
      <c r="DK484" s="83" t="s">
        <v>102</v>
      </c>
      <c r="DL484" s="83" t="s">
        <v>482</v>
      </c>
      <c r="DM484" s="83">
        <v>0</v>
      </c>
      <c r="DN484" s="83" t="s">
        <v>483</v>
      </c>
      <c r="DO484" s="83">
        <v>1</v>
      </c>
      <c r="DP484" s="83">
        <v>3</v>
      </c>
      <c r="DQ484" s="83"/>
      <c r="DR484" s="83" t="s">
        <v>108</v>
      </c>
      <c r="DS484" s="83" t="s">
        <v>497</v>
      </c>
      <c r="DU484" s="215" t="s">
        <v>269</v>
      </c>
      <c r="DV484" s="136">
        <v>1</v>
      </c>
      <c r="DW484" s="136">
        <v>3</v>
      </c>
      <c r="DX484" s="215" t="s">
        <v>269</v>
      </c>
      <c r="DY484" s="215" t="s">
        <v>269</v>
      </c>
      <c r="DZ484" s="215" t="s">
        <v>269</v>
      </c>
      <c r="EA484" s="215" t="s">
        <v>269</v>
      </c>
      <c r="EB484" s="215" t="s">
        <v>269</v>
      </c>
      <c r="EC484" s="215" t="s">
        <v>269</v>
      </c>
      <c r="ED484" s="215" t="s">
        <v>269</v>
      </c>
      <c r="EE484" s="215" t="s">
        <v>269</v>
      </c>
    </row>
    <row r="485" spans="1:135" ht="28.8" x14ac:dyDescent="0.55000000000000004">
      <c r="A485" s="83" t="s">
        <v>130</v>
      </c>
      <c r="B485" s="136">
        <v>396190</v>
      </c>
      <c r="C485" t="s">
        <v>1129</v>
      </c>
      <c r="D485" s="83" t="s">
        <v>228</v>
      </c>
      <c r="E485" s="138">
        <v>893601228431</v>
      </c>
      <c r="F485" s="83" t="s">
        <v>114</v>
      </c>
      <c r="G485" s="85">
        <v>43643</v>
      </c>
      <c r="H485" s="211" t="s">
        <v>98</v>
      </c>
      <c r="I485" s="84" t="s">
        <v>610</v>
      </c>
      <c r="J485" s="207" t="s">
        <v>627</v>
      </c>
      <c r="K485" s="208" t="s">
        <v>630</v>
      </c>
      <c r="L485" s="83" t="s">
        <v>108</v>
      </c>
      <c r="M485" s="184">
        <v>24539</v>
      </c>
      <c r="N485" s="184"/>
      <c r="O485" s="85" t="s">
        <v>102</v>
      </c>
      <c r="P485" s="185">
        <v>42491</v>
      </c>
      <c r="Q485" s="186" t="s">
        <v>203</v>
      </c>
      <c r="R485" s="186"/>
      <c r="S485" s="186"/>
      <c r="T485" s="187"/>
      <c r="U485" s="188" t="s">
        <v>296</v>
      </c>
      <c r="V485" s="188" t="s">
        <v>297</v>
      </c>
      <c r="W485" s="188" t="s">
        <v>297</v>
      </c>
      <c r="X485" s="189" t="s">
        <v>167</v>
      </c>
      <c r="Y485" s="190"/>
      <c r="Z485" s="83">
        <v>700</v>
      </c>
      <c r="AA485" s="83" t="s">
        <v>193</v>
      </c>
      <c r="AB485" s="83" t="s">
        <v>181</v>
      </c>
      <c r="AC485" s="83" t="s">
        <v>102</v>
      </c>
      <c r="AD485" s="83" t="s">
        <v>6968</v>
      </c>
      <c r="AE485" s="83" t="s">
        <v>102</v>
      </c>
      <c r="AF485" s="83" t="s">
        <v>102</v>
      </c>
      <c r="AG485" s="83" t="s">
        <v>119</v>
      </c>
      <c r="AH485" s="83" t="s">
        <v>6969</v>
      </c>
      <c r="AI485" s="83" t="s">
        <v>104</v>
      </c>
      <c r="AJ485" s="83" t="s">
        <v>105</v>
      </c>
      <c r="AK485" s="191" t="s">
        <v>6968</v>
      </c>
      <c r="AL485" s="191" t="s">
        <v>102</v>
      </c>
      <c r="AM485" s="191" t="s">
        <v>102</v>
      </c>
      <c r="AN485" s="191" t="s">
        <v>119</v>
      </c>
      <c r="AO485" s="191" t="s">
        <v>6969</v>
      </c>
      <c r="AP485" s="191" t="s">
        <v>104</v>
      </c>
      <c r="AQ485" s="191" t="s">
        <v>105</v>
      </c>
      <c r="AR485" s="191" t="s">
        <v>106</v>
      </c>
      <c r="AS485" s="191" t="s">
        <v>6968</v>
      </c>
      <c r="AT485" s="191" t="s">
        <v>485</v>
      </c>
      <c r="AU485" s="191" t="s">
        <v>6969</v>
      </c>
      <c r="AV485" s="191" t="s">
        <v>104</v>
      </c>
      <c r="AW485" s="191" t="s">
        <v>204</v>
      </c>
      <c r="AX485" s="191"/>
      <c r="AY485" s="192" t="s">
        <v>454</v>
      </c>
      <c r="AZ485" s="192" t="s">
        <v>416</v>
      </c>
      <c r="BA485" s="91" t="s">
        <v>108</v>
      </c>
      <c r="BB485" s="90">
        <v>0</v>
      </c>
      <c r="BC485" s="93" t="s">
        <v>102</v>
      </c>
      <c r="BD485" s="93" t="s">
        <v>102</v>
      </c>
      <c r="BE485" s="93" t="s">
        <v>102</v>
      </c>
      <c r="BF485" s="93" t="s">
        <v>102</v>
      </c>
      <c r="BG485" s="97" t="s">
        <v>108</v>
      </c>
      <c r="BH485" s="93" t="s">
        <v>108</v>
      </c>
      <c r="BI485" s="93" t="s">
        <v>102</v>
      </c>
      <c r="BJ485" s="93" t="s">
        <v>102</v>
      </c>
      <c r="BK485" s="93" t="s">
        <v>102</v>
      </c>
      <c r="BL485" s="93" t="s">
        <v>102</v>
      </c>
      <c r="BM485" s="93" t="s">
        <v>102</v>
      </c>
      <c r="BN485" s="93" t="s">
        <v>102</v>
      </c>
      <c r="BO485" s="93" t="s">
        <v>102</v>
      </c>
      <c r="BP485" s="96" t="s">
        <v>102</v>
      </c>
      <c r="BQ485" s="90">
        <v>0</v>
      </c>
      <c r="BR485" s="93" t="s">
        <v>102</v>
      </c>
      <c r="BS485" s="93" t="s">
        <v>102</v>
      </c>
      <c r="BT485" s="93" t="s">
        <v>102</v>
      </c>
      <c r="BU485" s="93" t="s">
        <v>102</v>
      </c>
      <c r="BV485" s="97" t="s">
        <v>108</v>
      </c>
      <c r="BW485" s="93" t="s">
        <v>108</v>
      </c>
      <c r="BX485" s="95" t="s">
        <v>102</v>
      </c>
      <c r="BY485" s="93" t="s">
        <v>102</v>
      </c>
      <c r="BZ485" s="93" t="s">
        <v>102</v>
      </c>
      <c r="CA485" s="93" t="s">
        <v>102</v>
      </c>
      <c r="CB485" s="93" t="s">
        <v>102</v>
      </c>
      <c r="CC485" s="93" t="s">
        <v>102</v>
      </c>
      <c r="CD485" s="93" t="s">
        <v>102</v>
      </c>
      <c r="CE485" s="193" t="s">
        <v>102</v>
      </c>
      <c r="CF485" s="194" t="s">
        <v>436</v>
      </c>
      <c r="CG485" s="195" t="s">
        <v>6970</v>
      </c>
      <c r="CH485" s="101" t="s">
        <v>563</v>
      </c>
      <c r="CI485" s="102"/>
      <c r="CJ485" s="196" t="s">
        <v>577</v>
      </c>
      <c r="CK485" s="104" t="s">
        <v>190</v>
      </c>
      <c r="CL485" s="105"/>
      <c r="CM485" s="83" t="s">
        <v>578</v>
      </c>
      <c r="CN485" s="106" t="s">
        <v>108</v>
      </c>
      <c r="CO485" s="197" t="s">
        <v>566</v>
      </c>
      <c r="CP485" s="107"/>
      <c r="CQ485" s="198" t="s">
        <v>107</v>
      </c>
      <c r="CR485" s="198" t="s">
        <v>107</v>
      </c>
      <c r="CS485" s="199"/>
      <c r="CT485" s="83" t="s">
        <v>109</v>
      </c>
      <c r="CU485" s="83" t="s">
        <v>109</v>
      </c>
      <c r="CV485" s="83">
        <v>98</v>
      </c>
      <c r="CW485" s="83" t="s">
        <v>270</v>
      </c>
      <c r="CX485" s="83">
        <v>98</v>
      </c>
      <c r="CY485" s="83" t="s">
        <v>108</v>
      </c>
      <c r="CZ485" s="83">
        <v>637329</v>
      </c>
      <c r="DA485" s="83" t="s">
        <v>6971</v>
      </c>
      <c r="DB485" s="83" t="s">
        <v>118</v>
      </c>
      <c r="DC485" s="83" t="s">
        <v>108</v>
      </c>
      <c r="DD485" s="83">
        <v>4369</v>
      </c>
      <c r="DE485" s="83" t="s">
        <v>173</v>
      </c>
      <c r="DF485" s="83" t="s">
        <v>118</v>
      </c>
      <c r="DG485" s="83" t="s">
        <v>500</v>
      </c>
      <c r="DH485" s="83"/>
      <c r="DI485" s="85">
        <v>43646</v>
      </c>
      <c r="DJ485" s="83" t="s">
        <v>584</v>
      </c>
      <c r="DK485" s="83" t="s">
        <v>102</v>
      </c>
      <c r="DL485" s="83" t="s">
        <v>482</v>
      </c>
      <c r="DM485" s="83">
        <v>0</v>
      </c>
      <c r="DN485" s="83" t="s">
        <v>483</v>
      </c>
      <c r="DO485" s="83">
        <v>1</v>
      </c>
      <c r="DP485" s="83">
        <v>1</v>
      </c>
      <c r="DQ485" s="83"/>
      <c r="DR485" s="83" t="s">
        <v>108</v>
      </c>
      <c r="DS485" s="83" t="s">
        <v>497</v>
      </c>
      <c r="DU485" s="215" t="s">
        <v>269</v>
      </c>
      <c r="DV485" s="136">
        <v>1</v>
      </c>
      <c r="DW485" s="136">
        <v>3</v>
      </c>
      <c r="DX485" s="215" t="s">
        <v>269</v>
      </c>
      <c r="DY485" s="215" t="s">
        <v>269</v>
      </c>
      <c r="DZ485" s="215" t="s">
        <v>269</v>
      </c>
      <c r="EA485" s="215" t="s">
        <v>269</v>
      </c>
      <c r="EB485" s="215" t="s">
        <v>269</v>
      </c>
      <c r="EC485" s="215" t="s">
        <v>269</v>
      </c>
      <c r="ED485" s="215" t="s">
        <v>269</v>
      </c>
      <c r="EE485" s="215" t="s">
        <v>269</v>
      </c>
    </row>
    <row r="486" spans="1:135" ht="57.6" x14ac:dyDescent="0.55000000000000004">
      <c r="A486" s="83" t="s">
        <v>130</v>
      </c>
      <c r="B486" s="136">
        <v>544740</v>
      </c>
      <c r="C486" t="s">
        <v>1130</v>
      </c>
      <c r="D486" s="83" t="s">
        <v>228</v>
      </c>
      <c r="E486" s="138">
        <v>516731514938</v>
      </c>
      <c r="F486" s="83" t="s">
        <v>143</v>
      </c>
      <c r="G486" s="85">
        <v>43620</v>
      </c>
      <c r="H486" s="83" t="s">
        <v>98</v>
      </c>
      <c r="I486" s="84" t="s">
        <v>612</v>
      </c>
      <c r="J486" s="207" t="s">
        <v>628</v>
      </c>
      <c r="K486" s="208" t="s">
        <v>633</v>
      </c>
      <c r="L486" s="83" t="s">
        <v>108</v>
      </c>
      <c r="M486" s="184" t="s">
        <v>102</v>
      </c>
      <c r="N486" s="184" t="s">
        <v>556</v>
      </c>
      <c r="O486" s="85" t="s">
        <v>102</v>
      </c>
      <c r="P486" s="185">
        <v>42491</v>
      </c>
      <c r="Q486" s="186" t="s">
        <v>202</v>
      </c>
      <c r="R486" s="186" t="s">
        <v>613</v>
      </c>
      <c r="S486" s="186"/>
      <c r="T486" s="187"/>
      <c r="U486" s="188" t="s">
        <v>295</v>
      </c>
      <c r="V486" s="188" t="s">
        <v>205</v>
      </c>
      <c r="W486" s="188" t="s">
        <v>295</v>
      </c>
      <c r="X486" s="189" t="s">
        <v>107</v>
      </c>
      <c r="Y486" s="190" t="s">
        <v>614</v>
      </c>
      <c r="Z486" s="83">
        <v>700</v>
      </c>
      <c r="AA486" s="83" t="s">
        <v>193</v>
      </c>
      <c r="AB486" s="83" t="s">
        <v>181</v>
      </c>
      <c r="AC486" s="83" t="s">
        <v>102</v>
      </c>
      <c r="AD486" s="83" t="s">
        <v>6972</v>
      </c>
      <c r="AE486" s="83" t="s">
        <v>6973</v>
      </c>
      <c r="AF486" s="83" t="s">
        <v>102</v>
      </c>
      <c r="AG486" s="83" t="s">
        <v>175</v>
      </c>
      <c r="AH486" s="83" t="s">
        <v>6974</v>
      </c>
      <c r="AI486" s="83" t="s">
        <v>104</v>
      </c>
      <c r="AJ486" s="83" t="s">
        <v>105</v>
      </c>
      <c r="AK486" s="191" t="s">
        <v>6972</v>
      </c>
      <c r="AL486" s="191" t="s">
        <v>6973</v>
      </c>
      <c r="AM486" s="191" t="s">
        <v>102</v>
      </c>
      <c r="AN486" s="191" t="s">
        <v>175</v>
      </c>
      <c r="AO486" s="191" t="s">
        <v>6974</v>
      </c>
      <c r="AP486" s="191" t="s">
        <v>104</v>
      </c>
      <c r="AQ486" s="191" t="s">
        <v>105</v>
      </c>
      <c r="AR486" s="191" t="s">
        <v>106</v>
      </c>
      <c r="AS486" s="191"/>
      <c r="AT486" s="191"/>
      <c r="AU486" s="191"/>
      <c r="AV486" s="191"/>
      <c r="AW486" s="191"/>
      <c r="AX486" s="191" t="s">
        <v>575</v>
      </c>
      <c r="AY486" s="192" t="s">
        <v>454</v>
      </c>
      <c r="AZ486" s="192" t="s">
        <v>108</v>
      </c>
      <c r="BA486" s="91" t="s">
        <v>108</v>
      </c>
      <c r="BB486" s="90">
        <v>0</v>
      </c>
      <c r="BC486" s="93" t="s">
        <v>102</v>
      </c>
      <c r="BD486" s="93" t="s">
        <v>102</v>
      </c>
      <c r="BE486" s="93" t="s">
        <v>102</v>
      </c>
      <c r="BF486" s="93" t="s">
        <v>102</v>
      </c>
      <c r="BG486" s="97" t="s">
        <v>108</v>
      </c>
      <c r="BH486" s="93" t="s">
        <v>108</v>
      </c>
      <c r="BI486" s="93" t="s">
        <v>102</v>
      </c>
      <c r="BJ486" s="93" t="s">
        <v>102</v>
      </c>
      <c r="BK486" s="93" t="s">
        <v>102</v>
      </c>
      <c r="BL486" s="93" t="s">
        <v>102</v>
      </c>
      <c r="BM486" s="93" t="s">
        <v>102</v>
      </c>
      <c r="BN486" s="93" t="s">
        <v>102</v>
      </c>
      <c r="BO486" s="93" t="s">
        <v>102</v>
      </c>
      <c r="BP486" s="96" t="s">
        <v>102</v>
      </c>
      <c r="BQ486" s="90">
        <v>0</v>
      </c>
      <c r="BR486" s="93" t="s">
        <v>102</v>
      </c>
      <c r="BS486" s="93" t="s">
        <v>102</v>
      </c>
      <c r="BT486" s="93" t="s">
        <v>102</v>
      </c>
      <c r="BU486" s="93" t="s">
        <v>102</v>
      </c>
      <c r="BV486" s="97" t="s">
        <v>108</v>
      </c>
      <c r="BW486" s="93" t="s">
        <v>108</v>
      </c>
      <c r="BX486" s="95" t="s">
        <v>102</v>
      </c>
      <c r="BY486" s="93" t="s">
        <v>102</v>
      </c>
      <c r="BZ486" s="93" t="s">
        <v>102</v>
      </c>
      <c r="CA486" s="93" t="s">
        <v>102</v>
      </c>
      <c r="CB486" s="93" t="s">
        <v>102</v>
      </c>
      <c r="CC486" s="93" t="s">
        <v>102</v>
      </c>
      <c r="CD486" s="93" t="s">
        <v>102</v>
      </c>
      <c r="CE486" s="193" t="s">
        <v>102</v>
      </c>
      <c r="CF486" s="194" t="s">
        <v>508</v>
      </c>
      <c r="CG486" s="195" t="s">
        <v>102</v>
      </c>
      <c r="CH486" s="101" t="e">
        <v>#N/A</v>
      </c>
      <c r="CI486" s="102" t="s">
        <v>580</v>
      </c>
      <c r="CJ486" s="196" t="s">
        <v>108</v>
      </c>
      <c r="CK486" s="104" t="s">
        <v>109</v>
      </c>
      <c r="CL486" s="105" t="s">
        <v>579</v>
      </c>
      <c r="CM486" s="83" t="s">
        <v>108</v>
      </c>
      <c r="CN486" s="106" t="s">
        <v>108</v>
      </c>
      <c r="CO486" s="197" t="s">
        <v>108</v>
      </c>
      <c r="CP486" s="107"/>
      <c r="CQ486" s="198" t="s">
        <v>474</v>
      </c>
      <c r="CR486" s="198" t="s">
        <v>474</v>
      </c>
      <c r="CS486" s="199" t="s">
        <v>616</v>
      </c>
      <c r="CT486" s="83" t="s">
        <v>109</v>
      </c>
      <c r="CU486" s="83" t="s">
        <v>109</v>
      </c>
      <c r="CV486" s="83">
        <v>63</v>
      </c>
      <c r="CW486" s="83" t="s">
        <v>112</v>
      </c>
      <c r="CX486" s="83">
        <v>63</v>
      </c>
      <c r="CY486" s="83" t="s">
        <v>6975</v>
      </c>
      <c r="CZ486" s="83">
        <v>638648.5</v>
      </c>
      <c r="DA486" s="83" t="s">
        <v>138</v>
      </c>
      <c r="DB486" s="83" t="s">
        <v>124</v>
      </c>
      <c r="DC486" s="83" t="s">
        <v>501</v>
      </c>
      <c r="DD486" s="83">
        <v>2865</v>
      </c>
      <c r="DE486" s="83" t="s">
        <v>582</v>
      </c>
      <c r="DF486" s="83" t="s">
        <v>145</v>
      </c>
      <c r="DG486" s="83" t="s">
        <v>501</v>
      </c>
      <c r="DH486" s="83" t="s">
        <v>582</v>
      </c>
      <c r="DI486" s="85">
        <v>43646</v>
      </c>
      <c r="DJ486" s="83" t="s">
        <v>584</v>
      </c>
      <c r="DK486" s="83" t="s">
        <v>102</v>
      </c>
      <c r="DL486" s="83" t="s">
        <v>482</v>
      </c>
      <c r="DM486" s="83">
        <v>0</v>
      </c>
      <c r="DN486" s="83" t="s">
        <v>238</v>
      </c>
      <c r="DO486" s="83">
        <v>1</v>
      </c>
      <c r="DP486" s="83">
        <v>2</v>
      </c>
      <c r="DQ486" s="83"/>
      <c r="DR486" s="83" t="s">
        <v>108</v>
      </c>
      <c r="DS486" s="83" t="s">
        <v>497</v>
      </c>
      <c r="DU486" s="215" t="s">
        <v>269</v>
      </c>
      <c r="DV486" s="136">
        <v>1</v>
      </c>
      <c r="DW486" s="136">
        <v>3</v>
      </c>
      <c r="DX486" s="215" t="s">
        <v>269</v>
      </c>
      <c r="DY486" s="215" t="s">
        <v>269</v>
      </c>
      <c r="DZ486" s="215" t="s">
        <v>269</v>
      </c>
      <c r="EA486" s="215" t="s">
        <v>269</v>
      </c>
      <c r="EB486" s="215" t="s">
        <v>269</v>
      </c>
      <c r="EC486" s="215" t="s">
        <v>269</v>
      </c>
      <c r="ED486" s="215" t="s">
        <v>269</v>
      </c>
      <c r="EE486" s="215" t="s">
        <v>269</v>
      </c>
    </row>
    <row r="487" spans="1:135" ht="28.8" x14ac:dyDescent="0.55000000000000004">
      <c r="A487" s="83" t="s">
        <v>130</v>
      </c>
      <c r="B487" s="136">
        <v>504166</v>
      </c>
      <c r="C487" t="s">
        <v>1131</v>
      </c>
      <c r="D487" s="83" t="s">
        <v>228</v>
      </c>
      <c r="E487" s="138">
        <v>152284380361</v>
      </c>
      <c r="F487" s="83" t="s">
        <v>114</v>
      </c>
      <c r="G487" s="85">
        <v>43634</v>
      </c>
      <c r="H487" s="83" t="s">
        <v>98</v>
      </c>
      <c r="I487" s="84" t="s">
        <v>618</v>
      </c>
      <c r="J487" s="207" t="s">
        <v>629</v>
      </c>
      <c r="K487" s="208" t="s">
        <v>634</v>
      </c>
      <c r="L487" s="83" t="s">
        <v>108</v>
      </c>
      <c r="M487" s="184">
        <v>27629</v>
      </c>
      <c r="N487" s="184"/>
      <c r="O487" s="85" t="s">
        <v>102</v>
      </c>
      <c r="P487" s="185">
        <v>43013</v>
      </c>
      <c r="Q487" s="186" t="s">
        <v>203</v>
      </c>
      <c r="R487" s="186"/>
      <c r="S487" s="186"/>
      <c r="T487" s="187"/>
      <c r="U487" s="188" t="s">
        <v>296</v>
      </c>
      <c r="V487" s="188" t="s">
        <v>205</v>
      </c>
      <c r="W487" s="189" t="s">
        <v>619</v>
      </c>
      <c r="X487" s="189" t="s">
        <v>107</v>
      </c>
      <c r="Y487" s="190" t="s">
        <v>614</v>
      </c>
      <c r="Z487" s="83">
        <v>700</v>
      </c>
      <c r="AA487" s="83" t="s">
        <v>193</v>
      </c>
      <c r="AB487" s="83" t="s">
        <v>181</v>
      </c>
      <c r="AC487" s="83" t="s">
        <v>102</v>
      </c>
      <c r="AD487" s="83" t="s">
        <v>6976</v>
      </c>
      <c r="AE487" s="83" t="s">
        <v>102</v>
      </c>
      <c r="AF487" s="83" t="s">
        <v>102</v>
      </c>
      <c r="AG487" s="83" t="s">
        <v>174</v>
      </c>
      <c r="AH487" s="83" t="s">
        <v>6965</v>
      </c>
      <c r="AI487" s="83" t="s">
        <v>104</v>
      </c>
      <c r="AJ487" s="83" t="s">
        <v>105</v>
      </c>
      <c r="AK487" s="191" t="s">
        <v>6976</v>
      </c>
      <c r="AL487" s="191" t="s">
        <v>102</v>
      </c>
      <c r="AM487" s="191" t="s">
        <v>102</v>
      </c>
      <c r="AN487" s="191" t="s">
        <v>174</v>
      </c>
      <c r="AO487" s="191" t="s">
        <v>6965</v>
      </c>
      <c r="AP487" s="191" t="s">
        <v>104</v>
      </c>
      <c r="AQ487" s="191" t="s">
        <v>105</v>
      </c>
      <c r="AR487" s="191" t="s">
        <v>106</v>
      </c>
      <c r="AS487" s="191" t="s">
        <v>6976</v>
      </c>
      <c r="AT487" s="191" t="s">
        <v>488</v>
      </c>
      <c r="AU487" s="191" t="s">
        <v>6977</v>
      </c>
      <c r="AV487" s="191" t="s">
        <v>104</v>
      </c>
      <c r="AW487" s="191" t="s">
        <v>204</v>
      </c>
      <c r="AX487" s="191"/>
      <c r="AY487" s="192" t="s">
        <v>454</v>
      </c>
      <c r="AZ487" s="192" t="s">
        <v>416</v>
      </c>
      <c r="BA487" s="91" t="s">
        <v>108</v>
      </c>
      <c r="BB487" s="90">
        <v>0</v>
      </c>
      <c r="BC487" s="93" t="s">
        <v>102</v>
      </c>
      <c r="BD487" s="93" t="s">
        <v>102</v>
      </c>
      <c r="BE487" s="93" t="s">
        <v>102</v>
      </c>
      <c r="BF487" s="93" t="s">
        <v>102</v>
      </c>
      <c r="BG487" s="97" t="s">
        <v>108</v>
      </c>
      <c r="BH487" s="93" t="s">
        <v>108</v>
      </c>
      <c r="BI487" s="93" t="s">
        <v>102</v>
      </c>
      <c r="BJ487" s="93" t="s">
        <v>102</v>
      </c>
      <c r="BK487" s="93" t="s">
        <v>102</v>
      </c>
      <c r="BL487" s="93" t="s">
        <v>102</v>
      </c>
      <c r="BM487" s="93" t="s">
        <v>102</v>
      </c>
      <c r="BN487" s="93" t="s">
        <v>102</v>
      </c>
      <c r="BO487" s="93" t="s">
        <v>102</v>
      </c>
      <c r="BP487" s="96" t="s">
        <v>102</v>
      </c>
      <c r="BQ487" s="90">
        <v>0</v>
      </c>
      <c r="BR487" s="93" t="s">
        <v>102</v>
      </c>
      <c r="BS487" s="93" t="s">
        <v>102</v>
      </c>
      <c r="BT487" s="93" t="s">
        <v>102</v>
      </c>
      <c r="BU487" s="93" t="s">
        <v>102</v>
      </c>
      <c r="BV487" s="97" t="s">
        <v>108</v>
      </c>
      <c r="BW487" s="93" t="s">
        <v>108</v>
      </c>
      <c r="BX487" s="95" t="s">
        <v>102</v>
      </c>
      <c r="BY487" s="93" t="s">
        <v>102</v>
      </c>
      <c r="BZ487" s="93" t="s">
        <v>102</v>
      </c>
      <c r="CA487" s="93" t="s">
        <v>102</v>
      </c>
      <c r="CB487" s="93" t="s">
        <v>102</v>
      </c>
      <c r="CC487" s="93" t="s">
        <v>102</v>
      </c>
      <c r="CD487" s="93" t="s">
        <v>102</v>
      </c>
      <c r="CE487" s="193" t="s">
        <v>102</v>
      </c>
      <c r="CF487" s="194" t="s">
        <v>436</v>
      </c>
      <c r="CG487" s="195" t="s">
        <v>6978</v>
      </c>
      <c r="CH487" s="101" t="s">
        <v>310</v>
      </c>
      <c r="CI487" s="102"/>
      <c r="CJ487" s="196" t="s">
        <v>6979</v>
      </c>
      <c r="CK487" s="104" t="s">
        <v>190</v>
      </c>
      <c r="CL487" s="105"/>
      <c r="CM487" s="83" t="s">
        <v>623</v>
      </c>
      <c r="CN487" s="106" t="s">
        <v>624</v>
      </c>
      <c r="CO487" s="197" t="s">
        <v>625</v>
      </c>
      <c r="CP487" s="107"/>
      <c r="CQ487" s="198" t="s">
        <v>474</v>
      </c>
      <c r="CR487" s="198" t="s">
        <v>474</v>
      </c>
      <c r="CS487" s="199"/>
      <c r="CT487" s="83" t="s">
        <v>109</v>
      </c>
      <c r="CU487" s="83" t="s">
        <v>109</v>
      </c>
      <c r="CV487" s="83">
        <v>69</v>
      </c>
      <c r="CW487" s="83" t="s">
        <v>139</v>
      </c>
      <c r="CX487" s="83">
        <v>69</v>
      </c>
      <c r="CY487" s="83" t="s">
        <v>108</v>
      </c>
      <c r="CZ487" s="83">
        <v>639968</v>
      </c>
      <c r="DA487" s="83" t="s">
        <v>581</v>
      </c>
      <c r="DB487" s="83" t="s">
        <v>152</v>
      </c>
      <c r="DC487" s="83" t="s">
        <v>500</v>
      </c>
      <c r="DD487" s="83">
        <v>3646</v>
      </c>
      <c r="DE487" s="83" t="s">
        <v>606</v>
      </c>
      <c r="DF487" s="83" t="s">
        <v>152</v>
      </c>
      <c r="DG487" s="83" t="s">
        <v>500</v>
      </c>
      <c r="DH487" s="83"/>
      <c r="DI487" s="85">
        <v>43646</v>
      </c>
      <c r="DJ487" s="83" t="s">
        <v>584</v>
      </c>
      <c r="DK487" s="83" t="s">
        <v>102</v>
      </c>
      <c r="DL487" s="83" t="s">
        <v>482</v>
      </c>
      <c r="DM487" s="83">
        <v>0</v>
      </c>
      <c r="DN487" s="83" t="s">
        <v>483</v>
      </c>
      <c r="DO487" s="83">
        <v>1</v>
      </c>
      <c r="DP487" s="83">
        <v>2</v>
      </c>
      <c r="DQ487" s="83"/>
      <c r="DR487" s="83" t="s">
        <v>108</v>
      </c>
      <c r="DS487" s="83" t="s">
        <v>497</v>
      </c>
      <c r="DU487" s="215" t="s">
        <v>269</v>
      </c>
      <c r="DV487" s="136">
        <v>1</v>
      </c>
      <c r="DW487" s="136">
        <v>3</v>
      </c>
      <c r="DX487" s="215" t="s">
        <v>269</v>
      </c>
      <c r="DY487" s="215" t="s">
        <v>269</v>
      </c>
      <c r="DZ487" s="215" t="s">
        <v>269</v>
      </c>
      <c r="EA487" s="215" t="s">
        <v>269</v>
      </c>
      <c r="EB487" s="215" t="s">
        <v>269</v>
      </c>
      <c r="EC487" s="215" t="s">
        <v>269</v>
      </c>
      <c r="ED487" s="215" t="s">
        <v>269</v>
      </c>
      <c r="EE487" s="215" t="s">
        <v>269</v>
      </c>
    </row>
    <row r="488" spans="1:135" ht="28.8" x14ac:dyDescent="0.55000000000000004">
      <c r="A488" s="83" t="s">
        <v>130</v>
      </c>
      <c r="B488" s="136">
        <v>835182</v>
      </c>
      <c r="C488" t="s">
        <v>1132</v>
      </c>
      <c r="D488" s="83" t="s">
        <v>228</v>
      </c>
      <c r="E488" s="138">
        <v>187801113850</v>
      </c>
      <c r="F488" s="83" t="s">
        <v>114</v>
      </c>
      <c r="G488" s="85">
        <v>43643</v>
      </c>
      <c r="H488" s="211" t="s">
        <v>98</v>
      </c>
      <c r="I488" s="84" t="s">
        <v>610</v>
      </c>
      <c r="J488" s="207" t="s">
        <v>627</v>
      </c>
      <c r="K488" s="208" t="s">
        <v>630</v>
      </c>
      <c r="L488" s="83" t="s">
        <v>108</v>
      </c>
      <c r="M488" s="184">
        <v>24540</v>
      </c>
      <c r="N488" s="184"/>
      <c r="O488" s="85" t="s">
        <v>102</v>
      </c>
      <c r="P488" s="185">
        <v>42491</v>
      </c>
      <c r="Q488" s="186" t="s">
        <v>203</v>
      </c>
      <c r="R488" s="186"/>
      <c r="S488" s="186"/>
      <c r="T488" s="187"/>
      <c r="U488" s="188" t="s">
        <v>296</v>
      </c>
      <c r="V488" s="188" t="s">
        <v>297</v>
      </c>
      <c r="W488" s="188" t="s">
        <v>297</v>
      </c>
      <c r="X488" s="189" t="s">
        <v>167</v>
      </c>
      <c r="Y488" s="190"/>
      <c r="Z488" s="83">
        <v>700</v>
      </c>
      <c r="AA488" s="83" t="s">
        <v>193</v>
      </c>
      <c r="AB488" s="83" t="s">
        <v>181</v>
      </c>
      <c r="AC488" s="83" t="s">
        <v>102</v>
      </c>
      <c r="AD488" s="83" t="s">
        <v>6980</v>
      </c>
      <c r="AE488" s="83" t="s">
        <v>102</v>
      </c>
      <c r="AF488" s="83" t="s">
        <v>102</v>
      </c>
      <c r="AG488" s="83" t="s">
        <v>119</v>
      </c>
      <c r="AH488" s="83" t="s">
        <v>6981</v>
      </c>
      <c r="AI488" s="83" t="s">
        <v>104</v>
      </c>
      <c r="AJ488" s="83" t="s">
        <v>105</v>
      </c>
      <c r="AK488" s="191" t="s">
        <v>6980</v>
      </c>
      <c r="AL488" s="191" t="s">
        <v>102</v>
      </c>
      <c r="AM488" s="191" t="s">
        <v>102</v>
      </c>
      <c r="AN488" s="191" t="s">
        <v>119</v>
      </c>
      <c r="AO488" s="191" t="s">
        <v>6981</v>
      </c>
      <c r="AP488" s="191" t="s">
        <v>104</v>
      </c>
      <c r="AQ488" s="191" t="s">
        <v>105</v>
      </c>
      <c r="AR488" s="191" t="s">
        <v>106</v>
      </c>
      <c r="AS488" s="191" t="s">
        <v>6980</v>
      </c>
      <c r="AT488" s="191" t="s">
        <v>485</v>
      </c>
      <c r="AU488" s="191" t="s">
        <v>6981</v>
      </c>
      <c r="AV488" s="191" t="s">
        <v>104</v>
      </c>
      <c r="AW488" s="191" t="s">
        <v>204</v>
      </c>
      <c r="AX488" s="191"/>
      <c r="AY488" s="192" t="s">
        <v>454</v>
      </c>
      <c r="AZ488" s="192" t="s">
        <v>416</v>
      </c>
      <c r="BA488" s="91" t="s">
        <v>108</v>
      </c>
      <c r="BB488" s="90">
        <v>0</v>
      </c>
      <c r="BC488" s="93" t="s">
        <v>102</v>
      </c>
      <c r="BD488" s="93" t="s">
        <v>102</v>
      </c>
      <c r="BE488" s="93" t="s">
        <v>102</v>
      </c>
      <c r="BF488" s="93" t="s">
        <v>102</v>
      </c>
      <c r="BG488" s="97" t="s">
        <v>108</v>
      </c>
      <c r="BH488" s="93" t="s">
        <v>108</v>
      </c>
      <c r="BI488" s="93" t="s">
        <v>102</v>
      </c>
      <c r="BJ488" s="93" t="s">
        <v>102</v>
      </c>
      <c r="BK488" s="93" t="s">
        <v>102</v>
      </c>
      <c r="BL488" s="93" t="s">
        <v>102</v>
      </c>
      <c r="BM488" s="93" t="s">
        <v>102</v>
      </c>
      <c r="BN488" s="93" t="s">
        <v>102</v>
      </c>
      <c r="BO488" s="93" t="s">
        <v>102</v>
      </c>
      <c r="BP488" s="96" t="s">
        <v>102</v>
      </c>
      <c r="BQ488" s="90">
        <v>0</v>
      </c>
      <c r="BR488" s="93" t="s">
        <v>102</v>
      </c>
      <c r="BS488" s="93" t="s">
        <v>102</v>
      </c>
      <c r="BT488" s="93" t="s">
        <v>102</v>
      </c>
      <c r="BU488" s="93" t="s">
        <v>102</v>
      </c>
      <c r="BV488" s="97" t="s">
        <v>108</v>
      </c>
      <c r="BW488" s="93" t="s">
        <v>108</v>
      </c>
      <c r="BX488" s="95" t="s">
        <v>102</v>
      </c>
      <c r="BY488" s="93" t="s">
        <v>102</v>
      </c>
      <c r="BZ488" s="93" t="s">
        <v>102</v>
      </c>
      <c r="CA488" s="93" t="s">
        <v>102</v>
      </c>
      <c r="CB488" s="93" t="s">
        <v>102</v>
      </c>
      <c r="CC488" s="93" t="s">
        <v>102</v>
      </c>
      <c r="CD488" s="93" t="s">
        <v>102</v>
      </c>
      <c r="CE488" s="193" t="s">
        <v>102</v>
      </c>
      <c r="CF488" s="194" t="s">
        <v>436</v>
      </c>
      <c r="CG488" s="195" t="s">
        <v>6982</v>
      </c>
      <c r="CH488" s="101" t="s">
        <v>563</v>
      </c>
      <c r="CI488" s="102"/>
      <c r="CJ488" s="196" t="s">
        <v>577</v>
      </c>
      <c r="CK488" s="104" t="s">
        <v>190</v>
      </c>
      <c r="CL488" s="105"/>
      <c r="CM488" s="83" t="s">
        <v>578</v>
      </c>
      <c r="CN488" s="106" t="s">
        <v>108</v>
      </c>
      <c r="CO488" s="197" t="s">
        <v>566</v>
      </c>
      <c r="CP488" s="107"/>
      <c r="CQ488" s="198" t="s">
        <v>107</v>
      </c>
      <c r="CR488" s="198" t="s">
        <v>107</v>
      </c>
      <c r="CS488" s="199"/>
      <c r="CT488" s="83" t="s">
        <v>109</v>
      </c>
      <c r="CU488" s="83" t="s">
        <v>109</v>
      </c>
      <c r="CV488" s="83">
        <v>16</v>
      </c>
      <c r="CW488" s="83" t="s">
        <v>270</v>
      </c>
      <c r="CX488" s="83">
        <v>16</v>
      </c>
      <c r="CY488" s="83" t="s">
        <v>108</v>
      </c>
      <c r="CZ488" s="83">
        <v>641287.5</v>
      </c>
      <c r="DA488" s="83" t="s">
        <v>6983</v>
      </c>
      <c r="DB488" s="83" t="s">
        <v>118</v>
      </c>
      <c r="DC488" s="83" t="s">
        <v>108</v>
      </c>
      <c r="DD488" s="83">
        <v>3445</v>
      </c>
      <c r="DE488" s="83" t="s">
        <v>173</v>
      </c>
      <c r="DF488" s="83" t="s">
        <v>118</v>
      </c>
      <c r="DG488" s="83" t="s">
        <v>500</v>
      </c>
      <c r="DH488" s="83"/>
      <c r="DI488" s="85">
        <v>43646</v>
      </c>
      <c r="DJ488" s="83" t="s">
        <v>584</v>
      </c>
      <c r="DK488" s="83" t="s">
        <v>102</v>
      </c>
      <c r="DL488" s="83" t="s">
        <v>482</v>
      </c>
      <c r="DM488" s="83">
        <v>0</v>
      </c>
      <c r="DN488" s="83" t="s">
        <v>483</v>
      </c>
      <c r="DO488" s="83">
        <v>1</v>
      </c>
      <c r="DP488" s="83">
        <v>2</v>
      </c>
      <c r="DQ488" s="83"/>
      <c r="DR488" s="83" t="s">
        <v>108</v>
      </c>
      <c r="DS488" s="83" t="s">
        <v>497</v>
      </c>
      <c r="DU488" s="215" t="s">
        <v>269</v>
      </c>
      <c r="DV488" s="136">
        <v>1</v>
      </c>
      <c r="DW488" s="136">
        <v>3</v>
      </c>
      <c r="DX488" s="215" t="s">
        <v>269</v>
      </c>
      <c r="DY488" s="215" t="s">
        <v>269</v>
      </c>
      <c r="DZ488" s="215" t="s">
        <v>269</v>
      </c>
      <c r="EA488" s="215" t="s">
        <v>269</v>
      </c>
      <c r="EB488" s="215" t="s">
        <v>269</v>
      </c>
      <c r="EC488" s="215" t="s">
        <v>269</v>
      </c>
      <c r="ED488" s="215" t="s">
        <v>269</v>
      </c>
      <c r="EE488" s="215" t="s">
        <v>269</v>
      </c>
    </row>
    <row r="489" spans="1:135" ht="57.6" x14ac:dyDescent="0.55000000000000004">
      <c r="A489" s="83" t="s">
        <v>130</v>
      </c>
      <c r="B489" s="136">
        <v>589666</v>
      </c>
      <c r="C489" t="s">
        <v>1133</v>
      </c>
      <c r="D489" s="83" t="s">
        <v>228</v>
      </c>
      <c r="E489" s="138">
        <v>408081042371</v>
      </c>
      <c r="F489" s="83" t="s">
        <v>143</v>
      </c>
      <c r="G489" s="85">
        <v>43620</v>
      </c>
      <c r="H489" s="83" t="s">
        <v>98</v>
      </c>
      <c r="I489" s="84" t="s">
        <v>612</v>
      </c>
      <c r="J489" s="207" t="s">
        <v>628</v>
      </c>
      <c r="K489" s="208" t="s">
        <v>633</v>
      </c>
      <c r="L489" s="83" t="s">
        <v>108</v>
      </c>
      <c r="M489" s="184" t="s">
        <v>102</v>
      </c>
      <c r="N489" s="184" t="s">
        <v>556</v>
      </c>
      <c r="O489" s="85" t="s">
        <v>102</v>
      </c>
      <c r="P489" s="185">
        <v>42491</v>
      </c>
      <c r="Q489" s="186" t="s">
        <v>202</v>
      </c>
      <c r="R489" s="186" t="s">
        <v>613</v>
      </c>
      <c r="S489" s="186"/>
      <c r="T489" s="187"/>
      <c r="U489" s="188" t="s">
        <v>295</v>
      </c>
      <c r="V489" s="188" t="s">
        <v>205</v>
      </c>
      <c r="W489" s="188" t="s">
        <v>295</v>
      </c>
      <c r="X489" s="189" t="s">
        <v>107</v>
      </c>
      <c r="Y489" s="190" t="s">
        <v>614</v>
      </c>
      <c r="Z489" s="83">
        <v>700</v>
      </c>
      <c r="AA489" s="83" t="s">
        <v>193</v>
      </c>
      <c r="AB489" s="83" t="s">
        <v>181</v>
      </c>
      <c r="AC489" s="83" t="s">
        <v>102</v>
      </c>
      <c r="AD489" s="83" t="s">
        <v>6984</v>
      </c>
      <c r="AE489" s="83" t="s">
        <v>6985</v>
      </c>
      <c r="AF489" s="83" t="s">
        <v>102</v>
      </c>
      <c r="AG489" s="83" t="s">
        <v>175</v>
      </c>
      <c r="AH489" s="83" t="s">
        <v>6986</v>
      </c>
      <c r="AI489" s="83" t="s">
        <v>104</v>
      </c>
      <c r="AJ489" s="83" t="s">
        <v>105</v>
      </c>
      <c r="AK489" s="191" t="s">
        <v>6984</v>
      </c>
      <c r="AL489" s="191" t="s">
        <v>6985</v>
      </c>
      <c r="AM489" s="191" t="s">
        <v>102</v>
      </c>
      <c r="AN489" s="191" t="s">
        <v>175</v>
      </c>
      <c r="AO489" s="191" t="s">
        <v>6986</v>
      </c>
      <c r="AP489" s="191" t="s">
        <v>104</v>
      </c>
      <c r="AQ489" s="191" t="s">
        <v>105</v>
      </c>
      <c r="AR489" s="191" t="s">
        <v>106</v>
      </c>
      <c r="AS489" s="191"/>
      <c r="AT489" s="191"/>
      <c r="AU489" s="191"/>
      <c r="AV489" s="191"/>
      <c r="AW489" s="191"/>
      <c r="AX489" s="191" t="s">
        <v>575</v>
      </c>
      <c r="AY489" s="192" t="s">
        <v>454</v>
      </c>
      <c r="AZ489" s="192" t="s">
        <v>108</v>
      </c>
      <c r="BA489" s="91" t="s">
        <v>108</v>
      </c>
      <c r="BB489" s="90">
        <v>0</v>
      </c>
      <c r="BC489" s="93" t="s">
        <v>102</v>
      </c>
      <c r="BD489" s="93" t="s">
        <v>102</v>
      </c>
      <c r="BE489" s="93" t="s">
        <v>102</v>
      </c>
      <c r="BF489" s="93" t="s">
        <v>102</v>
      </c>
      <c r="BG489" s="97" t="s">
        <v>108</v>
      </c>
      <c r="BH489" s="93" t="s">
        <v>108</v>
      </c>
      <c r="BI489" s="93" t="s">
        <v>102</v>
      </c>
      <c r="BJ489" s="93" t="s">
        <v>102</v>
      </c>
      <c r="BK489" s="93" t="s">
        <v>102</v>
      </c>
      <c r="BL489" s="93" t="s">
        <v>102</v>
      </c>
      <c r="BM489" s="93" t="s">
        <v>102</v>
      </c>
      <c r="BN489" s="93" t="s">
        <v>102</v>
      </c>
      <c r="BO489" s="93" t="s">
        <v>102</v>
      </c>
      <c r="BP489" s="96" t="s">
        <v>102</v>
      </c>
      <c r="BQ489" s="90">
        <v>0</v>
      </c>
      <c r="BR489" s="93" t="s">
        <v>102</v>
      </c>
      <c r="BS489" s="93" t="s">
        <v>102</v>
      </c>
      <c r="BT489" s="93" t="s">
        <v>102</v>
      </c>
      <c r="BU489" s="93" t="s">
        <v>102</v>
      </c>
      <c r="BV489" s="97" t="s">
        <v>108</v>
      </c>
      <c r="BW489" s="93" t="s">
        <v>108</v>
      </c>
      <c r="BX489" s="95" t="s">
        <v>102</v>
      </c>
      <c r="BY489" s="93" t="s">
        <v>102</v>
      </c>
      <c r="BZ489" s="93" t="s">
        <v>102</v>
      </c>
      <c r="CA489" s="93" t="s">
        <v>102</v>
      </c>
      <c r="CB489" s="93" t="s">
        <v>102</v>
      </c>
      <c r="CC489" s="93" t="s">
        <v>102</v>
      </c>
      <c r="CD489" s="93" t="s">
        <v>102</v>
      </c>
      <c r="CE489" s="193" t="s">
        <v>102</v>
      </c>
      <c r="CF489" s="194" t="s">
        <v>508</v>
      </c>
      <c r="CG489" s="195" t="s">
        <v>102</v>
      </c>
      <c r="CH489" s="101" t="e">
        <v>#N/A</v>
      </c>
      <c r="CI489" s="102" t="s">
        <v>580</v>
      </c>
      <c r="CJ489" s="196" t="s">
        <v>108</v>
      </c>
      <c r="CK489" s="104" t="s">
        <v>109</v>
      </c>
      <c r="CL489" s="105" t="s">
        <v>579</v>
      </c>
      <c r="CM489" s="83" t="s">
        <v>108</v>
      </c>
      <c r="CN489" s="106" t="s">
        <v>108</v>
      </c>
      <c r="CO489" s="197" t="s">
        <v>108</v>
      </c>
      <c r="CP489" s="107"/>
      <c r="CQ489" s="198" t="s">
        <v>474</v>
      </c>
      <c r="CR489" s="198" t="s">
        <v>474</v>
      </c>
      <c r="CS489" s="199" t="s">
        <v>616</v>
      </c>
      <c r="CT489" s="83" t="s">
        <v>109</v>
      </c>
      <c r="CU489" s="83" t="s">
        <v>109</v>
      </c>
      <c r="CV489" s="83">
        <v>50</v>
      </c>
      <c r="CW489" s="83" t="s">
        <v>112</v>
      </c>
      <c r="CX489" s="83">
        <v>50</v>
      </c>
      <c r="CY489" s="83" t="s">
        <v>6987</v>
      </c>
      <c r="CZ489" s="83">
        <v>642607</v>
      </c>
      <c r="DA489" s="83" t="s">
        <v>138</v>
      </c>
      <c r="DB489" s="83" t="s">
        <v>124</v>
      </c>
      <c r="DC489" s="83" t="s">
        <v>501</v>
      </c>
      <c r="DD489" s="83">
        <v>9327</v>
      </c>
      <c r="DE489" s="83" t="s">
        <v>582</v>
      </c>
      <c r="DF489" s="83" t="s">
        <v>145</v>
      </c>
      <c r="DG489" s="83" t="s">
        <v>501</v>
      </c>
      <c r="DH489" s="83" t="s">
        <v>582</v>
      </c>
      <c r="DI489" s="85">
        <v>43646</v>
      </c>
      <c r="DJ489" s="83" t="s">
        <v>584</v>
      </c>
      <c r="DK489" s="83" t="s">
        <v>102</v>
      </c>
      <c r="DL489" s="83" t="s">
        <v>482</v>
      </c>
      <c r="DM489" s="83">
        <v>0</v>
      </c>
      <c r="DN489" s="83" t="s">
        <v>238</v>
      </c>
      <c r="DO489" s="83">
        <v>1</v>
      </c>
      <c r="DP489" s="83">
        <v>2</v>
      </c>
      <c r="DQ489" s="83"/>
      <c r="DR489" s="83" t="s">
        <v>108</v>
      </c>
      <c r="DS489" s="83" t="s">
        <v>497</v>
      </c>
      <c r="DU489" s="215" t="s">
        <v>269</v>
      </c>
      <c r="DV489" s="136">
        <v>1</v>
      </c>
      <c r="DW489" s="136">
        <v>3</v>
      </c>
      <c r="DX489" s="215" t="s">
        <v>269</v>
      </c>
      <c r="DY489" s="215" t="s">
        <v>269</v>
      </c>
      <c r="DZ489" s="215" t="s">
        <v>269</v>
      </c>
      <c r="EA489" s="215" t="s">
        <v>269</v>
      </c>
      <c r="EB489" s="215" t="s">
        <v>269</v>
      </c>
      <c r="EC489" s="215" t="s">
        <v>269</v>
      </c>
      <c r="ED489" s="215" t="s">
        <v>269</v>
      </c>
      <c r="EE489" s="215" t="s">
        <v>269</v>
      </c>
    </row>
    <row r="490" spans="1:135" ht="28.8" x14ac:dyDescent="0.55000000000000004">
      <c r="A490" s="83" t="s">
        <v>130</v>
      </c>
      <c r="B490" s="136">
        <v>584118</v>
      </c>
      <c r="C490" t="s">
        <v>1134</v>
      </c>
      <c r="D490" s="83" t="s">
        <v>228</v>
      </c>
      <c r="E490" s="138">
        <v>343627603982</v>
      </c>
      <c r="F490" s="83" t="s">
        <v>114</v>
      </c>
      <c r="G490" s="85">
        <v>43634</v>
      </c>
      <c r="H490" s="83" t="s">
        <v>98</v>
      </c>
      <c r="I490" s="84" t="s">
        <v>618</v>
      </c>
      <c r="J490" s="207" t="s">
        <v>629</v>
      </c>
      <c r="K490" s="208" t="s">
        <v>634</v>
      </c>
      <c r="L490" s="83" t="s">
        <v>108</v>
      </c>
      <c r="M490" s="184">
        <v>27630</v>
      </c>
      <c r="N490" s="184"/>
      <c r="O490" s="85" t="s">
        <v>102</v>
      </c>
      <c r="P490" s="185">
        <v>43013</v>
      </c>
      <c r="Q490" s="186" t="s">
        <v>203</v>
      </c>
      <c r="R490" s="186"/>
      <c r="S490" s="186"/>
      <c r="T490" s="187"/>
      <c r="U490" s="188" t="s">
        <v>296</v>
      </c>
      <c r="V490" s="188" t="s">
        <v>205</v>
      </c>
      <c r="W490" s="189" t="s">
        <v>619</v>
      </c>
      <c r="X490" s="189" t="s">
        <v>107</v>
      </c>
      <c r="Y490" s="190" t="s">
        <v>614</v>
      </c>
      <c r="Z490" s="83">
        <v>700</v>
      </c>
      <c r="AA490" s="83" t="s">
        <v>193</v>
      </c>
      <c r="AB490" s="83" t="s">
        <v>181</v>
      </c>
      <c r="AC490" s="83" t="s">
        <v>102</v>
      </c>
      <c r="AD490" s="83" t="s">
        <v>6988</v>
      </c>
      <c r="AE490" s="83" t="s">
        <v>102</v>
      </c>
      <c r="AF490" s="83" t="s">
        <v>102</v>
      </c>
      <c r="AG490" s="83" t="s">
        <v>174</v>
      </c>
      <c r="AH490" s="83" t="s">
        <v>6977</v>
      </c>
      <c r="AI490" s="83" t="s">
        <v>104</v>
      </c>
      <c r="AJ490" s="83" t="s">
        <v>105</v>
      </c>
      <c r="AK490" s="191" t="s">
        <v>6988</v>
      </c>
      <c r="AL490" s="191" t="s">
        <v>102</v>
      </c>
      <c r="AM490" s="191" t="s">
        <v>102</v>
      </c>
      <c r="AN490" s="191" t="s">
        <v>174</v>
      </c>
      <c r="AO490" s="191" t="s">
        <v>6977</v>
      </c>
      <c r="AP490" s="191" t="s">
        <v>104</v>
      </c>
      <c r="AQ490" s="191" t="s">
        <v>105</v>
      </c>
      <c r="AR490" s="191" t="s">
        <v>106</v>
      </c>
      <c r="AS490" s="191" t="s">
        <v>6988</v>
      </c>
      <c r="AT490" s="191" t="s">
        <v>488</v>
      </c>
      <c r="AU490" s="191" t="s">
        <v>6989</v>
      </c>
      <c r="AV490" s="191" t="s">
        <v>104</v>
      </c>
      <c r="AW490" s="191" t="s">
        <v>204</v>
      </c>
      <c r="AX490" s="191"/>
      <c r="AY490" s="192" t="s">
        <v>454</v>
      </c>
      <c r="AZ490" s="192" t="s">
        <v>416</v>
      </c>
      <c r="BA490" s="91" t="s">
        <v>108</v>
      </c>
      <c r="BB490" s="90">
        <v>0</v>
      </c>
      <c r="BC490" s="93" t="s">
        <v>102</v>
      </c>
      <c r="BD490" s="93" t="s">
        <v>102</v>
      </c>
      <c r="BE490" s="93" t="s">
        <v>102</v>
      </c>
      <c r="BF490" s="93" t="s">
        <v>102</v>
      </c>
      <c r="BG490" s="97" t="s">
        <v>108</v>
      </c>
      <c r="BH490" s="93" t="s">
        <v>108</v>
      </c>
      <c r="BI490" s="93" t="s">
        <v>102</v>
      </c>
      <c r="BJ490" s="93" t="s">
        <v>102</v>
      </c>
      <c r="BK490" s="93" t="s">
        <v>102</v>
      </c>
      <c r="BL490" s="93" t="s">
        <v>102</v>
      </c>
      <c r="BM490" s="93" t="s">
        <v>102</v>
      </c>
      <c r="BN490" s="93" t="s">
        <v>102</v>
      </c>
      <c r="BO490" s="93" t="s">
        <v>102</v>
      </c>
      <c r="BP490" s="96" t="s">
        <v>102</v>
      </c>
      <c r="BQ490" s="90">
        <v>0</v>
      </c>
      <c r="BR490" s="93" t="s">
        <v>102</v>
      </c>
      <c r="BS490" s="93" t="s">
        <v>102</v>
      </c>
      <c r="BT490" s="93" t="s">
        <v>102</v>
      </c>
      <c r="BU490" s="93" t="s">
        <v>102</v>
      </c>
      <c r="BV490" s="97" t="s">
        <v>108</v>
      </c>
      <c r="BW490" s="93" t="s">
        <v>108</v>
      </c>
      <c r="BX490" s="95" t="s">
        <v>102</v>
      </c>
      <c r="BY490" s="93" t="s">
        <v>102</v>
      </c>
      <c r="BZ490" s="93" t="s">
        <v>102</v>
      </c>
      <c r="CA490" s="93" t="s">
        <v>102</v>
      </c>
      <c r="CB490" s="93" t="s">
        <v>102</v>
      </c>
      <c r="CC490" s="93" t="s">
        <v>102</v>
      </c>
      <c r="CD490" s="93" t="s">
        <v>102</v>
      </c>
      <c r="CE490" s="193" t="s">
        <v>102</v>
      </c>
      <c r="CF490" s="194" t="s">
        <v>436</v>
      </c>
      <c r="CG490" s="195" t="s">
        <v>6990</v>
      </c>
      <c r="CH490" s="101" t="s">
        <v>310</v>
      </c>
      <c r="CI490" s="102"/>
      <c r="CJ490" s="196" t="s">
        <v>6991</v>
      </c>
      <c r="CK490" s="104" t="s">
        <v>190</v>
      </c>
      <c r="CL490" s="105"/>
      <c r="CM490" s="83" t="s">
        <v>623</v>
      </c>
      <c r="CN490" s="106" t="s">
        <v>624</v>
      </c>
      <c r="CO490" s="197" t="s">
        <v>625</v>
      </c>
      <c r="CP490" s="107"/>
      <c r="CQ490" s="198" t="s">
        <v>474</v>
      </c>
      <c r="CR490" s="198" t="s">
        <v>474</v>
      </c>
      <c r="CS490" s="199"/>
      <c r="CT490" s="83" t="s">
        <v>109</v>
      </c>
      <c r="CU490" s="83" t="s">
        <v>109</v>
      </c>
      <c r="CV490" s="83">
        <v>35</v>
      </c>
      <c r="CW490" s="83" t="s">
        <v>139</v>
      </c>
      <c r="CX490" s="83">
        <v>35</v>
      </c>
      <c r="CY490" s="83" t="s">
        <v>108</v>
      </c>
      <c r="CZ490" s="83">
        <v>643926.5</v>
      </c>
      <c r="DA490" s="83" t="s">
        <v>581</v>
      </c>
      <c r="DB490" s="83" t="s">
        <v>152</v>
      </c>
      <c r="DC490" s="83" t="s">
        <v>500</v>
      </c>
      <c r="DD490" s="83">
        <v>4892</v>
      </c>
      <c r="DE490" s="83" t="s">
        <v>606</v>
      </c>
      <c r="DF490" s="83" t="s">
        <v>152</v>
      </c>
      <c r="DG490" s="83" t="s">
        <v>500</v>
      </c>
      <c r="DH490" s="83"/>
      <c r="DI490" s="85">
        <v>43646</v>
      </c>
      <c r="DJ490" s="83" t="s">
        <v>584</v>
      </c>
      <c r="DK490" s="83" t="s">
        <v>102</v>
      </c>
      <c r="DL490" s="83" t="s">
        <v>482</v>
      </c>
      <c r="DM490" s="83">
        <v>0</v>
      </c>
      <c r="DN490" s="83" t="s">
        <v>483</v>
      </c>
      <c r="DO490" s="83">
        <v>1</v>
      </c>
      <c r="DP490" s="83">
        <v>3</v>
      </c>
      <c r="DQ490" s="83"/>
      <c r="DR490" s="83" t="s">
        <v>108</v>
      </c>
      <c r="DS490" s="83" t="s">
        <v>497</v>
      </c>
      <c r="DU490" s="215" t="s">
        <v>269</v>
      </c>
      <c r="DV490" s="136">
        <v>1</v>
      </c>
      <c r="DW490" s="136">
        <v>3</v>
      </c>
      <c r="DX490" s="215" t="s">
        <v>269</v>
      </c>
      <c r="DY490" s="215" t="s">
        <v>269</v>
      </c>
      <c r="DZ490" s="215" t="s">
        <v>269</v>
      </c>
      <c r="EA490" s="215" t="s">
        <v>269</v>
      </c>
      <c r="EB490" s="215" t="s">
        <v>269</v>
      </c>
      <c r="EC490" s="215" t="s">
        <v>269</v>
      </c>
      <c r="ED490" s="215" t="s">
        <v>269</v>
      </c>
      <c r="EE490" s="215" t="s">
        <v>269</v>
      </c>
    </row>
    <row r="491" spans="1:135" ht="28.8" x14ac:dyDescent="0.55000000000000004">
      <c r="A491" s="83" t="s">
        <v>130</v>
      </c>
      <c r="B491" s="136">
        <v>325249</v>
      </c>
      <c r="C491" t="s">
        <v>1135</v>
      </c>
      <c r="D491" s="83" t="s">
        <v>228</v>
      </c>
      <c r="E491" s="138">
        <v>573459264010</v>
      </c>
      <c r="F491" s="83" t="s">
        <v>114</v>
      </c>
      <c r="G491" s="85">
        <v>43643</v>
      </c>
      <c r="H491" s="211" t="s">
        <v>98</v>
      </c>
      <c r="I491" s="84" t="s">
        <v>610</v>
      </c>
      <c r="J491" s="207" t="s">
        <v>627</v>
      </c>
      <c r="K491" s="208" t="s">
        <v>630</v>
      </c>
      <c r="L491" s="83" t="s">
        <v>108</v>
      </c>
      <c r="M491" s="184">
        <v>24541</v>
      </c>
      <c r="N491" s="184"/>
      <c r="O491" s="85" t="s">
        <v>102</v>
      </c>
      <c r="P491" s="185">
        <v>42491</v>
      </c>
      <c r="Q491" s="186" t="s">
        <v>203</v>
      </c>
      <c r="R491" s="186"/>
      <c r="S491" s="186"/>
      <c r="T491" s="187"/>
      <c r="U491" s="188" t="s">
        <v>296</v>
      </c>
      <c r="V491" s="188" t="s">
        <v>297</v>
      </c>
      <c r="W491" s="188" t="s">
        <v>297</v>
      </c>
      <c r="X491" s="189" t="s">
        <v>167</v>
      </c>
      <c r="Y491" s="190"/>
      <c r="Z491" s="83">
        <v>700</v>
      </c>
      <c r="AA491" s="83" t="s">
        <v>193</v>
      </c>
      <c r="AB491" s="83" t="s">
        <v>181</v>
      </c>
      <c r="AC491" s="83" t="s">
        <v>102</v>
      </c>
      <c r="AD491" s="83" t="s">
        <v>6992</v>
      </c>
      <c r="AE491" s="83" t="s">
        <v>102</v>
      </c>
      <c r="AF491" s="83" t="s">
        <v>102</v>
      </c>
      <c r="AG491" s="83" t="s">
        <v>119</v>
      </c>
      <c r="AH491" s="83" t="s">
        <v>6993</v>
      </c>
      <c r="AI491" s="83" t="s">
        <v>104</v>
      </c>
      <c r="AJ491" s="83" t="s">
        <v>105</v>
      </c>
      <c r="AK491" s="191" t="s">
        <v>6992</v>
      </c>
      <c r="AL491" s="191" t="s">
        <v>102</v>
      </c>
      <c r="AM491" s="191" t="s">
        <v>102</v>
      </c>
      <c r="AN491" s="191" t="s">
        <v>119</v>
      </c>
      <c r="AO491" s="191" t="s">
        <v>6993</v>
      </c>
      <c r="AP491" s="191" t="s">
        <v>104</v>
      </c>
      <c r="AQ491" s="191" t="s">
        <v>105</v>
      </c>
      <c r="AR491" s="191" t="s">
        <v>106</v>
      </c>
      <c r="AS491" s="191" t="s">
        <v>6992</v>
      </c>
      <c r="AT491" s="191" t="s">
        <v>485</v>
      </c>
      <c r="AU491" s="191" t="s">
        <v>6993</v>
      </c>
      <c r="AV491" s="191" t="s">
        <v>104</v>
      </c>
      <c r="AW491" s="191" t="s">
        <v>204</v>
      </c>
      <c r="AX491" s="191"/>
      <c r="AY491" s="192" t="s">
        <v>454</v>
      </c>
      <c r="AZ491" s="192" t="s">
        <v>416</v>
      </c>
      <c r="BA491" s="91" t="s">
        <v>108</v>
      </c>
      <c r="BB491" s="90">
        <v>0</v>
      </c>
      <c r="BC491" s="93" t="s">
        <v>102</v>
      </c>
      <c r="BD491" s="93" t="s">
        <v>102</v>
      </c>
      <c r="BE491" s="93" t="s">
        <v>102</v>
      </c>
      <c r="BF491" s="93" t="s">
        <v>102</v>
      </c>
      <c r="BG491" s="97" t="s">
        <v>108</v>
      </c>
      <c r="BH491" s="93" t="s">
        <v>108</v>
      </c>
      <c r="BI491" s="93" t="s">
        <v>102</v>
      </c>
      <c r="BJ491" s="93" t="s">
        <v>102</v>
      </c>
      <c r="BK491" s="93" t="s">
        <v>102</v>
      </c>
      <c r="BL491" s="93" t="s">
        <v>102</v>
      </c>
      <c r="BM491" s="93" t="s">
        <v>102</v>
      </c>
      <c r="BN491" s="93" t="s">
        <v>102</v>
      </c>
      <c r="BO491" s="93" t="s">
        <v>102</v>
      </c>
      <c r="BP491" s="96" t="s">
        <v>102</v>
      </c>
      <c r="BQ491" s="90">
        <v>0</v>
      </c>
      <c r="BR491" s="93" t="s">
        <v>102</v>
      </c>
      <c r="BS491" s="93" t="s">
        <v>102</v>
      </c>
      <c r="BT491" s="93" t="s">
        <v>102</v>
      </c>
      <c r="BU491" s="93" t="s">
        <v>102</v>
      </c>
      <c r="BV491" s="97" t="s">
        <v>108</v>
      </c>
      <c r="BW491" s="93" t="s">
        <v>108</v>
      </c>
      <c r="BX491" s="95" t="s">
        <v>102</v>
      </c>
      <c r="BY491" s="93" t="s">
        <v>102</v>
      </c>
      <c r="BZ491" s="93" t="s">
        <v>102</v>
      </c>
      <c r="CA491" s="93" t="s">
        <v>102</v>
      </c>
      <c r="CB491" s="93" t="s">
        <v>102</v>
      </c>
      <c r="CC491" s="93" t="s">
        <v>102</v>
      </c>
      <c r="CD491" s="93" t="s">
        <v>102</v>
      </c>
      <c r="CE491" s="193" t="s">
        <v>102</v>
      </c>
      <c r="CF491" s="194" t="s">
        <v>436</v>
      </c>
      <c r="CG491" s="195" t="s">
        <v>6994</v>
      </c>
      <c r="CH491" s="101" t="s">
        <v>563</v>
      </c>
      <c r="CI491" s="102"/>
      <c r="CJ491" s="196" t="s">
        <v>577</v>
      </c>
      <c r="CK491" s="104" t="s">
        <v>190</v>
      </c>
      <c r="CL491" s="105"/>
      <c r="CM491" s="83" t="s">
        <v>578</v>
      </c>
      <c r="CN491" s="106" t="s">
        <v>108</v>
      </c>
      <c r="CO491" s="197" t="s">
        <v>566</v>
      </c>
      <c r="CP491" s="107"/>
      <c r="CQ491" s="198" t="s">
        <v>107</v>
      </c>
      <c r="CR491" s="198" t="s">
        <v>107</v>
      </c>
      <c r="CS491" s="199"/>
      <c r="CT491" s="83" t="s">
        <v>109</v>
      </c>
      <c r="CU491" s="83" t="s">
        <v>109</v>
      </c>
      <c r="CV491" s="83">
        <v>51</v>
      </c>
      <c r="CW491" s="83" t="s">
        <v>270</v>
      </c>
      <c r="CX491" s="83">
        <v>51</v>
      </c>
      <c r="CY491" s="83" t="s">
        <v>108</v>
      </c>
      <c r="CZ491" s="83">
        <v>645246</v>
      </c>
      <c r="DA491" s="83" t="s">
        <v>6995</v>
      </c>
      <c r="DB491" s="83" t="s">
        <v>118</v>
      </c>
      <c r="DC491" s="83" t="s">
        <v>108</v>
      </c>
      <c r="DD491" s="83">
        <v>9697</v>
      </c>
      <c r="DE491" s="83" t="s">
        <v>173</v>
      </c>
      <c r="DF491" s="83" t="s">
        <v>118</v>
      </c>
      <c r="DG491" s="83" t="s">
        <v>500</v>
      </c>
      <c r="DH491" s="83"/>
      <c r="DI491" s="85">
        <v>43646</v>
      </c>
      <c r="DJ491" s="83" t="s">
        <v>584</v>
      </c>
      <c r="DK491" s="83" t="s">
        <v>102</v>
      </c>
      <c r="DL491" s="83" t="s">
        <v>482</v>
      </c>
      <c r="DM491" s="83">
        <v>0</v>
      </c>
      <c r="DN491" s="83" t="s">
        <v>483</v>
      </c>
      <c r="DO491" s="83">
        <v>1</v>
      </c>
      <c r="DP491" s="83">
        <v>3</v>
      </c>
      <c r="DQ491" s="83"/>
      <c r="DR491" s="83" t="s">
        <v>108</v>
      </c>
      <c r="DS491" s="83" t="s">
        <v>497</v>
      </c>
      <c r="DU491" s="215" t="s">
        <v>269</v>
      </c>
      <c r="DV491" s="136">
        <v>1</v>
      </c>
      <c r="DW491" s="136">
        <v>3</v>
      </c>
      <c r="DX491" s="215" t="s">
        <v>269</v>
      </c>
      <c r="DY491" s="215" t="s">
        <v>269</v>
      </c>
      <c r="DZ491" s="215" t="s">
        <v>269</v>
      </c>
      <c r="EA491" s="215" t="s">
        <v>269</v>
      </c>
      <c r="EB491" s="215" t="s">
        <v>269</v>
      </c>
      <c r="EC491" s="215" t="s">
        <v>269</v>
      </c>
      <c r="ED491" s="215" t="s">
        <v>269</v>
      </c>
      <c r="EE491" s="215" t="s">
        <v>269</v>
      </c>
    </row>
    <row r="492" spans="1:135" ht="57.6" x14ac:dyDescent="0.55000000000000004">
      <c r="A492" s="83" t="s">
        <v>130</v>
      </c>
      <c r="B492" s="136">
        <v>498619</v>
      </c>
      <c r="C492" t="s">
        <v>1136</v>
      </c>
      <c r="D492" s="83" t="s">
        <v>228</v>
      </c>
      <c r="E492" s="138">
        <v>956009453720</v>
      </c>
      <c r="F492" s="83" t="s">
        <v>143</v>
      </c>
      <c r="G492" s="85">
        <v>43620</v>
      </c>
      <c r="H492" s="83" t="s">
        <v>98</v>
      </c>
      <c r="I492" s="84" t="s">
        <v>612</v>
      </c>
      <c r="J492" s="207" t="s">
        <v>628</v>
      </c>
      <c r="K492" s="208" t="s">
        <v>633</v>
      </c>
      <c r="L492" s="83" t="s">
        <v>108</v>
      </c>
      <c r="M492" s="184" t="s">
        <v>102</v>
      </c>
      <c r="N492" s="184" t="s">
        <v>556</v>
      </c>
      <c r="O492" s="85" t="s">
        <v>102</v>
      </c>
      <c r="P492" s="185">
        <v>42491</v>
      </c>
      <c r="Q492" s="186" t="s">
        <v>202</v>
      </c>
      <c r="R492" s="186" t="s">
        <v>613</v>
      </c>
      <c r="S492" s="186"/>
      <c r="T492" s="187"/>
      <c r="U492" s="188" t="s">
        <v>295</v>
      </c>
      <c r="V492" s="188" t="s">
        <v>205</v>
      </c>
      <c r="W492" s="188" t="s">
        <v>295</v>
      </c>
      <c r="X492" s="189" t="s">
        <v>107</v>
      </c>
      <c r="Y492" s="190" t="s">
        <v>614</v>
      </c>
      <c r="Z492" s="83">
        <v>700</v>
      </c>
      <c r="AA492" s="83" t="s">
        <v>193</v>
      </c>
      <c r="AB492" s="83" t="s">
        <v>181</v>
      </c>
      <c r="AC492" s="83" t="s">
        <v>102</v>
      </c>
      <c r="AD492" s="83" t="s">
        <v>6996</v>
      </c>
      <c r="AE492" s="83" t="s">
        <v>6997</v>
      </c>
      <c r="AF492" s="83" t="s">
        <v>102</v>
      </c>
      <c r="AG492" s="83" t="s">
        <v>175</v>
      </c>
      <c r="AH492" s="83" t="s">
        <v>6998</v>
      </c>
      <c r="AI492" s="83" t="s">
        <v>104</v>
      </c>
      <c r="AJ492" s="83" t="s">
        <v>105</v>
      </c>
      <c r="AK492" s="191" t="s">
        <v>6996</v>
      </c>
      <c r="AL492" s="191" t="s">
        <v>6997</v>
      </c>
      <c r="AM492" s="191" t="s">
        <v>102</v>
      </c>
      <c r="AN492" s="191" t="s">
        <v>175</v>
      </c>
      <c r="AO492" s="191" t="s">
        <v>6998</v>
      </c>
      <c r="AP492" s="191" t="s">
        <v>104</v>
      </c>
      <c r="AQ492" s="191" t="s">
        <v>105</v>
      </c>
      <c r="AR492" s="191" t="s">
        <v>106</v>
      </c>
      <c r="AS492" s="191"/>
      <c r="AT492" s="191"/>
      <c r="AU492" s="191"/>
      <c r="AV492" s="191"/>
      <c r="AW492" s="191"/>
      <c r="AX492" s="191" t="s">
        <v>575</v>
      </c>
      <c r="AY492" s="192" t="s">
        <v>454</v>
      </c>
      <c r="AZ492" s="192" t="s">
        <v>108</v>
      </c>
      <c r="BA492" s="91" t="s">
        <v>108</v>
      </c>
      <c r="BB492" s="90">
        <v>0</v>
      </c>
      <c r="BC492" s="93" t="s">
        <v>102</v>
      </c>
      <c r="BD492" s="93" t="s">
        <v>102</v>
      </c>
      <c r="BE492" s="93" t="s">
        <v>102</v>
      </c>
      <c r="BF492" s="93" t="s">
        <v>102</v>
      </c>
      <c r="BG492" s="97" t="s">
        <v>108</v>
      </c>
      <c r="BH492" s="93" t="s">
        <v>108</v>
      </c>
      <c r="BI492" s="93" t="s">
        <v>102</v>
      </c>
      <c r="BJ492" s="93" t="s">
        <v>102</v>
      </c>
      <c r="BK492" s="93" t="s">
        <v>102</v>
      </c>
      <c r="BL492" s="93" t="s">
        <v>102</v>
      </c>
      <c r="BM492" s="93" t="s">
        <v>102</v>
      </c>
      <c r="BN492" s="93" t="s">
        <v>102</v>
      </c>
      <c r="BO492" s="93" t="s">
        <v>102</v>
      </c>
      <c r="BP492" s="96" t="s">
        <v>102</v>
      </c>
      <c r="BQ492" s="90">
        <v>0</v>
      </c>
      <c r="BR492" s="93" t="s">
        <v>102</v>
      </c>
      <c r="BS492" s="93" t="s">
        <v>102</v>
      </c>
      <c r="BT492" s="93" t="s">
        <v>102</v>
      </c>
      <c r="BU492" s="93" t="s">
        <v>102</v>
      </c>
      <c r="BV492" s="97" t="s">
        <v>108</v>
      </c>
      <c r="BW492" s="93" t="s">
        <v>108</v>
      </c>
      <c r="BX492" s="95" t="s">
        <v>102</v>
      </c>
      <c r="BY492" s="93" t="s">
        <v>102</v>
      </c>
      <c r="BZ492" s="93" t="s">
        <v>102</v>
      </c>
      <c r="CA492" s="93" t="s">
        <v>102</v>
      </c>
      <c r="CB492" s="93" t="s">
        <v>102</v>
      </c>
      <c r="CC492" s="93" t="s">
        <v>102</v>
      </c>
      <c r="CD492" s="93" t="s">
        <v>102</v>
      </c>
      <c r="CE492" s="193" t="s">
        <v>102</v>
      </c>
      <c r="CF492" s="194" t="s">
        <v>508</v>
      </c>
      <c r="CG492" s="195" t="s">
        <v>102</v>
      </c>
      <c r="CH492" s="101" t="e">
        <v>#N/A</v>
      </c>
      <c r="CI492" s="102" t="s">
        <v>580</v>
      </c>
      <c r="CJ492" s="196" t="s">
        <v>108</v>
      </c>
      <c r="CK492" s="104" t="s">
        <v>109</v>
      </c>
      <c r="CL492" s="105" t="s">
        <v>579</v>
      </c>
      <c r="CM492" s="83" t="s">
        <v>108</v>
      </c>
      <c r="CN492" s="106" t="s">
        <v>108</v>
      </c>
      <c r="CO492" s="197" t="s">
        <v>108</v>
      </c>
      <c r="CP492" s="107"/>
      <c r="CQ492" s="198" t="s">
        <v>474</v>
      </c>
      <c r="CR492" s="198" t="s">
        <v>474</v>
      </c>
      <c r="CS492" s="199" t="s">
        <v>616</v>
      </c>
      <c r="CT492" s="83" t="s">
        <v>109</v>
      </c>
      <c r="CU492" s="83" t="s">
        <v>109</v>
      </c>
      <c r="CV492" s="83">
        <v>43</v>
      </c>
      <c r="CW492" s="83" t="s">
        <v>112</v>
      </c>
      <c r="CX492" s="83">
        <v>43</v>
      </c>
      <c r="CY492" s="83" t="s">
        <v>6999</v>
      </c>
      <c r="CZ492" s="83">
        <v>646565.5</v>
      </c>
      <c r="DA492" s="83" t="s">
        <v>138</v>
      </c>
      <c r="DB492" s="83" t="s">
        <v>124</v>
      </c>
      <c r="DC492" s="83" t="s">
        <v>501</v>
      </c>
      <c r="DD492" s="83">
        <v>4288</v>
      </c>
      <c r="DE492" s="83" t="s">
        <v>582</v>
      </c>
      <c r="DF492" s="83" t="s">
        <v>145</v>
      </c>
      <c r="DG492" s="83" t="s">
        <v>501</v>
      </c>
      <c r="DH492" s="83" t="s">
        <v>582</v>
      </c>
      <c r="DI492" s="85">
        <v>43646</v>
      </c>
      <c r="DJ492" s="83" t="s">
        <v>584</v>
      </c>
      <c r="DK492" s="83" t="s">
        <v>102</v>
      </c>
      <c r="DL492" s="83" t="s">
        <v>482</v>
      </c>
      <c r="DM492" s="83">
        <v>0</v>
      </c>
      <c r="DN492" s="83" t="s">
        <v>238</v>
      </c>
      <c r="DO492" s="83">
        <v>1</v>
      </c>
      <c r="DP492" s="83">
        <v>3</v>
      </c>
      <c r="DQ492" s="83"/>
      <c r="DR492" s="83" t="s">
        <v>108</v>
      </c>
      <c r="DS492" s="83" t="s">
        <v>497</v>
      </c>
      <c r="DU492" s="215" t="s">
        <v>269</v>
      </c>
      <c r="DV492" s="136">
        <v>1</v>
      </c>
      <c r="DW492" s="136">
        <v>3</v>
      </c>
      <c r="DX492" s="215" t="s">
        <v>269</v>
      </c>
      <c r="DY492" s="215" t="s">
        <v>269</v>
      </c>
      <c r="DZ492" s="215" t="s">
        <v>269</v>
      </c>
      <c r="EA492" s="215" t="s">
        <v>269</v>
      </c>
      <c r="EB492" s="215" t="s">
        <v>269</v>
      </c>
      <c r="EC492" s="215" t="s">
        <v>269</v>
      </c>
      <c r="ED492" s="215" t="s">
        <v>269</v>
      </c>
      <c r="EE492" s="215" t="s">
        <v>269</v>
      </c>
    </row>
    <row r="493" spans="1:135" ht="28.8" x14ac:dyDescent="0.55000000000000004">
      <c r="A493" s="83" t="s">
        <v>130</v>
      </c>
      <c r="B493" s="136">
        <v>149633</v>
      </c>
      <c r="C493" t="s">
        <v>1137</v>
      </c>
      <c r="D493" s="83" t="s">
        <v>228</v>
      </c>
      <c r="E493" s="138">
        <v>854408738257</v>
      </c>
      <c r="F493" s="83" t="s">
        <v>114</v>
      </c>
      <c r="G493" s="85">
        <v>43634</v>
      </c>
      <c r="H493" s="83" t="s">
        <v>98</v>
      </c>
      <c r="I493" s="84" t="s">
        <v>618</v>
      </c>
      <c r="J493" s="207" t="s">
        <v>629</v>
      </c>
      <c r="K493" s="208" t="s">
        <v>634</v>
      </c>
      <c r="L493" s="83" t="s">
        <v>108</v>
      </c>
      <c r="M493" s="184">
        <v>27631</v>
      </c>
      <c r="N493" s="184"/>
      <c r="O493" s="85" t="s">
        <v>102</v>
      </c>
      <c r="P493" s="185">
        <v>43013</v>
      </c>
      <c r="Q493" s="186" t="s">
        <v>203</v>
      </c>
      <c r="R493" s="186"/>
      <c r="S493" s="186"/>
      <c r="T493" s="187"/>
      <c r="U493" s="188" t="s">
        <v>296</v>
      </c>
      <c r="V493" s="188" t="s">
        <v>205</v>
      </c>
      <c r="W493" s="189" t="s">
        <v>619</v>
      </c>
      <c r="X493" s="189" t="s">
        <v>107</v>
      </c>
      <c r="Y493" s="190" t="s">
        <v>614</v>
      </c>
      <c r="Z493" s="83">
        <v>700</v>
      </c>
      <c r="AA493" s="83" t="s">
        <v>193</v>
      </c>
      <c r="AB493" s="83" t="s">
        <v>181</v>
      </c>
      <c r="AC493" s="83" t="s">
        <v>102</v>
      </c>
      <c r="AD493" s="83" t="s">
        <v>7000</v>
      </c>
      <c r="AE493" s="83" t="s">
        <v>102</v>
      </c>
      <c r="AF493" s="83" t="s">
        <v>102</v>
      </c>
      <c r="AG493" s="83" t="s">
        <v>174</v>
      </c>
      <c r="AH493" s="83" t="s">
        <v>6989</v>
      </c>
      <c r="AI493" s="83" t="s">
        <v>104</v>
      </c>
      <c r="AJ493" s="83" t="s">
        <v>105</v>
      </c>
      <c r="AK493" s="191" t="s">
        <v>7000</v>
      </c>
      <c r="AL493" s="191" t="s">
        <v>102</v>
      </c>
      <c r="AM493" s="191" t="s">
        <v>102</v>
      </c>
      <c r="AN493" s="191" t="s">
        <v>174</v>
      </c>
      <c r="AO493" s="191" t="s">
        <v>6989</v>
      </c>
      <c r="AP493" s="191" t="s">
        <v>104</v>
      </c>
      <c r="AQ493" s="191" t="s">
        <v>105</v>
      </c>
      <c r="AR493" s="191" t="s">
        <v>106</v>
      </c>
      <c r="AS493" s="191" t="s">
        <v>7000</v>
      </c>
      <c r="AT493" s="191" t="s">
        <v>488</v>
      </c>
      <c r="AU493" s="191" t="s">
        <v>7001</v>
      </c>
      <c r="AV493" s="191" t="s">
        <v>104</v>
      </c>
      <c r="AW493" s="191" t="s">
        <v>204</v>
      </c>
      <c r="AX493" s="191"/>
      <c r="AY493" s="192" t="s">
        <v>454</v>
      </c>
      <c r="AZ493" s="192" t="s">
        <v>416</v>
      </c>
      <c r="BA493" s="91" t="s">
        <v>108</v>
      </c>
      <c r="BB493" s="90">
        <v>0</v>
      </c>
      <c r="BC493" s="93" t="s">
        <v>102</v>
      </c>
      <c r="BD493" s="93" t="s">
        <v>102</v>
      </c>
      <c r="BE493" s="93" t="s">
        <v>102</v>
      </c>
      <c r="BF493" s="93" t="s">
        <v>102</v>
      </c>
      <c r="BG493" s="97" t="s">
        <v>108</v>
      </c>
      <c r="BH493" s="93" t="s">
        <v>108</v>
      </c>
      <c r="BI493" s="93" t="s">
        <v>102</v>
      </c>
      <c r="BJ493" s="93" t="s">
        <v>102</v>
      </c>
      <c r="BK493" s="93" t="s">
        <v>102</v>
      </c>
      <c r="BL493" s="93" t="s">
        <v>102</v>
      </c>
      <c r="BM493" s="93" t="s">
        <v>102</v>
      </c>
      <c r="BN493" s="93" t="s">
        <v>102</v>
      </c>
      <c r="BO493" s="93" t="s">
        <v>102</v>
      </c>
      <c r="BP493" s="96" t="s">
        <v>102</v>
      </c>
      <c r="BQ493" s="90">
        <v>0</v>
      </c>
      <c r="BR493" s="93" t="s">
        <v>102</v>
      </c>
      <c r="BS493" s="93" t="s">
        <v>102</v>
      </c>
      <c r="BT493" s="93" t="s">
        <v>102</v>
      </c>
      <c r="BU493" s="93" t="s">
        <v>102</v>
      </c>
      <c r="BV493" s="97" t="s">
        <v>108</v>
      </c>
      <c r="BW493" s="93" t="s">
        <v>108</v>
      </c>
      <c r="BX493" s="95" t="s">
        <v>102</v>
      </c>
      <c r="BY493" s="93" t="s">
        <v>102</v>
      </c>
      <c r="BZ493" s="93" t="s">
        <v>102</v>
      </c>
      <c r="CA493" s="93" t="s">
        <v>102</v>
      </c>
      <c r="CB493" s="93" t="s">
        <v>102</v>
      </c>
      <c r="CC493" s="93" t="s">
        <v>102</v>
      </c>
      <c r="CD493" s="93" t="s">
        <v>102</v>
      </c>
      <c r="CE493" s="193" t="s">
        <v>102</v>
      </c>
      <c r="CF493" s="194" t="s">
        <v>436</v>
      </c>
      <c r="CG493" s="195" t="s">
        <v>7002</v>
      </c>
      <c r="CH493" s="101" t="s">
        <v>310</v>
      </c>
      <c r="CI493" s="102"/>
      <c r="CJ493" s="196" t="s">
        <v>7003</v>
      </c>
      <c r="CK493" s="104" t="s">
        <v>190</v>
      </c>
      <c r="CL493" s="105"/>
      <c r="CM493" s="83" t="s">
        <v>623</v>
      </c>
      <c r="CN493" s="106" t="s">
        <v>624</v>
      </c>
      <c r="CO493" s="197" t="s">
        <v>625</v>
      </c>
      <c r="CP493" s="107"/>
      <c r="CQ493" s="198" t="s">
        <v>474</v>
      </c>
      <c r="CR493" s="198" t="s">
        <v>474</v>
      </c>
      <c r="CS493" s="199"/>
      <c r="CT493" s="83" t="s">
        <v>109</v>
      </c>
      <c r="CU493" s="83" t="s">
        <v>109</v>
      </c>
      <c r="CV493" s="83">
        <v>35</v>
      </c>
      <c r="CW493" s="83" t="s">
        <v>139</v>
      </c>
      <c r="CX493" s="83">
        <v>35</v>
      </c>
      <c r="CY493" s="83" t="s">
        <v>108</v>
      </c>
      <c r="CZ493" s="83">
        <v>647885</v>
      </c>
      <c r="DA493" s="83" t="s">
        <v>581</v>
      </c>
      <c r="DB493" s="83" t="s">
        <v>152</v>
      </c>
      <c r="DC493" s="83" t="s">
        <v>500</v>
      </c>
      <c r="DD493" s="83">
        <v>2924</v>
      </c>
      <c r="DE493" s="83" t="s">
        <v>606</v>
      </c>
      <c r="DF493" s="83" t="s">
        <v>152</v>
      </c>
      <c r="DG493" s="83" t="s">
        <v>500</v>
      </c>
      <c r="DH493" s="83"/>
      <c r="DI493" s="85">
        <v>43646</v>
      </c>
      <c r="DJ493" s="83" t="s">
        <v>584</v>
      </c>
      <c r="DK493" s="83" t="s">
        <v>102</v>
      </c>
      <c r="DL493" s="83" t="s">
        <v>482</v>
      </c>
      <c r="DM493" s="83">
        <v>0</v>
      </c>
      <c r="DN493" s="83" t="s">
        <v>483</v>
      </c>
      <c r="DO493" s="83">
        <v>1</v>
      </c>
      <c r="DP493" s="83">
        <v>5</v>
      </c>
      <c r="DQ493" s="83"/>
      <c r="DR493" s="83" t="s">
        <v>108</v>
      </c>
      <c r="DS493" s="83" t="s">
        <v>497</v>
      </c>
      <c r="DU493" s="215" t="s">
        <v>269</v>
      </c>
      <c r="DV493" s="136">
        <v>1</v>
      </c>
      <c r="DW493" s="136">
        <v>3</v>
      </c>
      <c r="DX493" s="215" t="s">
        <v>269</v>
      </c>
      <c r="DY493" s="215" t="s">
        <v>269</v>
      </c>
      <c r="DZ493" s="215" t="s">
        <v>269</v>
      </c>
      <c r="EA493" s="215" t="s">
        <v>269</v>
      </c>
      <c r="EB493" s="215" t="s">
        <v>269</v>
      </c>
      <c r="EC493" s="215" t="s">
        <v>269</v>
      </c>
      <c r="ED493" s="215" t="s">
        <v>269</v>
      </c>
      <c r="EE493" s="215" t="s">
        <v>269</v>
      </c>
    </row>
    <row r="494" spans="1:135" ht="28.8" x14ac:dyDescent="0.55000000000000004">
      <c r="A494" s="83" t="s">
        <v>130</v>
      </c>
      <c r="B494" s="136">
        <v>827761</v>
      </c>
      <c r="C494" t="s">
        <v>1138</v>
      </c>
      <c r="D494" s="83" t="s">
        <v>228</v>
      </c>
      <c r="E494" s="138">
        <v>748392331448</v>
      </c>
      <c r="F494" s="83" t="s">
        <v>114</v>
      </c>
      <c r="G494" s="85">
        <v>43643</v>
      </c>
      <c r="H494" s="211" t="s">
        <v>98</v>
      </c>
      <c r="I494" s="84" t="s">
        <v>610</v>
      </c>
      <c r="J494" s="207" t="s">
        <v>627</v>
      </c>
      <c r="K494" s="208" t="s">
        <v>630</v>
      </c>
      <c r="L494" s="83" t="s">
        <v>108</v>
      </c>
      <c r="M494" s="184">
        <v>24542</v>
      </c>
      <c r="N494" s="184"/>
      <c r="O494" s="85" t="s">
        <v>102</v>
      </c>
      <c r="P494" s="185">
        <v>42491</v>
      </c>
      <c r="Q494" s="186" t="s">
        <v>203</v>
      </c>
      <c r="R494" s="186"/>
      <c r="S494" s="186"/>
      <c r="T494" s="187"/>
      <c r="U494" s="188" t="s">
        <v>296</v>
      </c>
      <c r="V494" s="188" t="s">
        <v>297</v>
      </c>
      <c r="W494" s="188" t="s">
        <v>297</v>
      </c>
      <c r="X494" s="189" t="s">
        <v>167</v>
      </c>
      <c r="Y494" s="190"/>
      <c r="Z494" s="83">
        <v>700</v>
      </c>
      <c r="AA494" s="83" t="s">
        <v>193</v>
      </c>
      <c r="AB494" s="83" t="s">
        <v>181</v>
      </c>
      <c r="AC494" s="83" t="s">
        <v>102</v>
      </c>
      <c r="AD494" s="83" t="s">
        <v>7004</v>
      </c>
      <c r="AE494" s="83" t="s">
        <v>102</v>
      </c>
      <c r="AF494" s="83" t="s">
        <v>102</v>
      </c>
      <c r="AG494" s="83" t="s">
        <v>119</v>
      </c>
      <c r="AH494" s="83" t="s">
        <v>7005</v>
      </c>
      <c r="AI494" s="83" t="s">
        <v>104</v>
      </c>
      <c r="AJ494" s="83" t="s">
        <v>105</v>
      </c>
      <c r="AK494" s="191" t="s">
        <v>7004</v>
      </c>
      <c r="AL494" s="191" t="s">
        <v>102</v>
      </c>
      <c r="AM494" s="191" t="s">
        <v>102</v>
      </c>
      <c r="AN494" s="191" t="s">
        <v>119</v>
      </c>
      <c r="AO494" s="191" t="s">
        <v>7005</v>
      </c>
      <c r="AP494" s="191" t="s">
        <v>104</v>
      </c>
      <c r="AQ494" s="191" t="s">
        <v>105</v>
      </c>
      <c r="AR494" s="191" t="s">
        <v>106</v>
      </c>
      <c r="AS494" s="191" t="s">
        <v>7004</v>
      </c>
      <c r="AT494" s="191" t="s">
        <v>485</v>
      </c>
      <c r="AU494" s="191" t="s">
        <v>7005</v>
      </c>
      <c r="AV494" s="191" t="s">
        <v>104</v>
      </c>
      <c r="AW494" s="191" t="s">
        <v>204</v>
      </c>
      <c r="AX494" s="191"/>
      <c r="AY494" s="192" t="s">
        <v>454</v>
      </c>
      <c r="AZ494" s="192" t="s">
        <v>416</v>
      </c>
      <c r="BA494" s="91" t="s">
        <v>108</v>
      </c>
      <c r="BB494" s="90">
        <v>0</v>
      </c>
      <c r="BC494" s="93" t="s">
        <v>102</v>
      </c>
      <c r="BD494" s="93" t="s">
        <v>102</v>
      </c>
      <c r="BE494" s="93" t="s">
        <v>102</v>
      </c>
      <c r="BF494" s="93" t="s">
        <v>102</v>
      </c>
      <c r="BG494" s="97" t="s">
        <v>108</v>
      </c>
      <c r="BH494" s="93" t="s">
        <v>108</v>
      </c>
      <c r="BI494" s="93" t="s">
        <v>102</v>
      </c>
      <c r="BJ494" s="93" t="s">
        <v>102</v>
      </c>
      <c r="BK494" s="93" t="s">
        <v>102</v>
      </c>
      <c r="BL494" s="93" t="s">
        <v>102</v>
      </c>
      <c r="BM494" s="93" t="s">
        <v>102</v>
      </c>
      <c r="BN494" s="93" t="s">
        <v>102</v>
      </c>
      <c r="BO494" s="93" t="s">
        <v>102</v>
      </c>
      <c r="BP494" s="96" t="s">
        <v>102</v>
      </c>
      <c r="BQ494" s="90">
        <v>0</v>
      </c>
      <c r="BR494" s="93" t="s">
        <v>102</v>
      </c>
      <c r="BS494" s="93" t="s">
        <v>102</v>
      </c>
      <c r="BT494" s="93" t="s">
        <v>102</v>
      </c>
      <c r="BU494" s="93" t="s">
        <v>102</v>
      </c>
      <c r="BV494" s="97" t="s">
        <v>108</v>
      </c>
      <c r="BW494" s="93" t="s">
        <v>108</v>
      </c>
      <c r="BX494" s="95" t="s">
        <v>102</v>
      </c>
      <c r="BY494" s="93" t="s">
        <v>102</v>
      </c>
      <c r="BZ494" s="93" t="s">
        <v>102</v>
      </c>
      <c r="CA494" s="93" t="s">
        <v>102</v>
      </c>
      <c r="CB494" s="93" t="s">
        <v>102</v>
      </c>
      <c r="CC494" s="93" t="s">
        <v>102</v>
      </c>
      <c r="CD494" s="93" t="s">
        <v>102</v>
      </c>
      <c r="CE494" s="193" t="s">
        <v>102</v>
      </c>
      <c r="CF494" s="194" t="s">
        <v>436</v>
      </c>
      <c r="CG494" s="195" t="s">
        <v>7006</v>
      </c>
      <c r="CH494" s="101" t="s">
        <v>563</v>
      </c>
      <c r="CI494" s="102"/>
      <c r="CJ494" s="196" t="s">
        <v>577</v>
      </c>
      <c r="CK494" s="104" t="s">
        <v>190</v>
      </c>
      <c r="CL494" s="105"/>
      <c r="CM494" s="83" t="s">
        <v>578</v>
      </c>
      <c r="CN494" s="106" t="s">
        <v>108</v>
      </c>
      <c r="CO494" s="197" t="s">
        <v>566</v>
      </c>
      <c r="CP494" s="107"/>
      <c r="CQ494" s="198" t="s">
        <v>107</v>
      </c>
      <c r="CR494" s="198" t="s">
        <v>107</v>
      </c>
      <c r="CS494" s="199"/>
      <c r="CT494" s="83" t="s">
        <v>109</v>
      </c>
      <c r="CU494" s="83" t="s">
        <v>109</v>
      </c>
      <c r="CV494" s="83">
        <v>5</v>
      </c>
      <c r="CW494" s="83" t="s">
        <v>270</v>
      </c>
      <c r="CX494" s="83">
        <v>5</v>
      </c>
      <c r="CY494" s="83" t="s">
        <v>108</v>
      </c>
      <c r="CZ494" s="83">
        <v>649204.5</v>
      </c>
      <c r="DA494" s="83" t="s">
        <v>7007</v>
      </c>
      <c r="DB494" s="83" t="s">
        <v>118</v>
      </c>
      <c r="DC494" s="83" t="s">
        <v>108</v>
      </c>
      <c r="DD494" s="83">
        <v>3084</v>
      </c>
      <c r="DE494" s="83" t="s">
        <v>173</v>
      </c>
      <c r="DF494" s="83" t="s">
        <v>118</v>
      </c>
      <c r="DG494" s="83" t="s">
        <v>500</v>
      </c>
      <c r="DH494" s="83"/>
      <c r="DI494" s="85">
        <v>43646</v>
      </c>
      <c r="DJ494" s="83" t="s">
        <v>584</v>
      </c>
      <c r="DK494" s="83" t="s">
        <v>102</v>
      </c>
      <c r="DL494" s="83" t="s">
        <v>482</v>
      </c>
      <c r="DM494" s="83">
        <v>0</v>
      </c>
      <c r="DN494" s="83" t="s">
        <v>483</v>
      </c>
      <c r="DO494" s="83">
        <v>1</v>
      </c>
      <c r="DP494" s="83">
        <v>2</v>
      </c>
      <c r="DQ494" s="83"/>
      <c r="DR494" s="83" t="s">
        <v>108</v>
      </c>
      <c r="DS494" s="83" t="s">
        <v>497</v>
      </c>
      <c r="DU494" s="215" t="s">
        <v>269</v>
      </c>
      <c r="DV494" s="136">
        <v>1</v>
      </c>
      <c r="DW494" s="136">
        <v>3</v>
      </c>
      <c r="DX494" s="215" t="s">
        <v>269</v>
      </c>
      <c r="DY494" s="215" t="s">
        <v>269</v>
      </c>
      <c r="DZ494" s="215" t="s">
        <v>269</v>
      </c>
      <c r="EA494" s="215" t="s">
        <v>269</v>
      </c>
      <c r="EB494" s="215" t="s">
        <v>269</v>
      </c>
      <c r="EC494" s="215" t="s">
        <v>269</v>
      </c>
      <c r="ED494" s="215" t="s">
        <v>269</v>
      </c>
      <c r="EE494" s="215" t="s">
        <v>269</v>
      </c>
    </row>
    <row r="495" spans="1:135" ht="57.6" x14ac:dyDescent="0.55000000000000004">
      <c r="A495" s="83" t="s">
        <v>130</v>
      </c>
      <c r="B495" s="136">
        <v>580156</v>
      </c>
      <c r="C495" t="s">
        <v>1139</v>
      </c>
      <c r="D495" s="83" t="s">
        <v>228</v>
      </c>
      <c r="E495" s="138">
        <v>563338609889</v>
      </c>
      <c r="F495" s="83" t="s">
        <v>143</v>
      </c>
      <c r="G495" s="85">
        <v>43620</v>
      </c>
      <c r="H495" s="83" t="s">
        <v>98</v>
      </c>
      <c r="I495" s="84" t="s">
        <v>612</v>
      </c>
      <c r="J495" s="207" t="s">
        <v>628</v>
      </c>
      <c r="K495" s="208" t="s">
        <v>633</v>
      </c>
      <c r="L495" s="83" t="s">
        <v>108</v>
      </c>
      <c r="M495" s="184" t="s">
        <v>102</v>
      </c>
      <c r="N495" s="184" t="s">
        <v>556</v>
      </c>
      <c r="O495" s="85" t="s">
        <v>102</v>
      </c>
      <c r="P495" s="185">
        <v>42491</v>
      </c>
      <c r="Q495" s="186" t="s">
        <v>202</v>
      </c>
      <c r="R495" s="186" t="s">
        <v>613</v>
      </c>
      <c r="S495" s="186"/>
      <c r="T495" s="187"/>
      <c r="U495" s="188" t="s">
        <v>295</v>
      </c>
      <c r="V495" s="188" t="s">
        <v>205</v>
      </c>
      <c r="W495" s="188" t="s">
        <v>295</v>
      </c>
      <c r="X495" s="189" t="s">
        <v>107</v>
      </c>
      <c r="Y495" s="190" t="s">
        <v>614</v>
      </c>
      <c r="Z495" s="83">
        <v>700</v>
      </c>
      <c r="AA495" s="83" t="s">
        <v>193</v>
      </c>
      <c r="AB495" s="83" t="s">
        <v>181</v>
      </c>
      <c r="AC495" s="83" t="s">
        <v>102</v>
      </c>
      <c r="AD495" s="83" t="s">
        <v>7008</v>
      </c>
      <c r="AE495" s="83" t="s">
        <v>7009</v>
      </c>
      <c r="AF495" s="83" t="s">
        <v>102</v>
      </c>
      <c r="AG495" s="83" t="s">
        <v>175</v>
      </c>
      <c r="AH495" s="83" t="s">
        <v>7010</v>
      </c>
      <c r="AI495" s="83" t="s">
        <v>104</v>
      </c>
      <c r="AJ495" s="83" t="s">
        <v>105</v>
      </c>
      <c r="AK495" s="191" t="s">
        <v>7008</v>
      </c>
      <c r="AL495" s="191" t="s">
        <v>7009</v>
      </c>
      <c r="AM495" s="191" t="s">
        <v>102</v>
      </c>
      <c r="AN495" s="191" t="s">
        <v>175</v>
      </c>
      <c r="AO495" s="191" t="s">
        <v>7010</v>
      </c>
      <c r="AP495" s="191" t="s">
        <v>104</v>
      </c>
      <c r="AQ495" s="191" t="s">
        <v>105</v>
      </c>
      <c r="AR495" s="191" t="s">
        <v>106</v>
      </c>
      <c r="AS495" s="191"/>
      <c r="AT495" s="191"/>
      <c r="AU495" s="191"/>
      <c r="AV495" s="191"/>
      <c r="AW495" s="191"/>
      <c r="AX495" s="191" t="s">
        <v>575</v>
      </c>
      <c r="AY495" s="192" t="s">
        <v>454</v>
      </c>
      <c r="AZ495" s="192" t="s">
        <v>108</v>
      </c>
      <c r="BA495" s="91" t="s">
        <v>108</v>
      </c>
      <c r="BB495" s="90">
        <v>0</v>
      </c>
      <c r="BC495" s="93" t="s">
        <v>102</v>
      </c>
      <c r="BD495" s="93" t="s">
        <v>102</v>
      </c>
      <c r="BE495" s="93" t="s">
        <v>102</v>
      </c>
      <c r="BF495" s="93" t="s">
        <v>102</v>
      </c>
      <c r="BG495" s="97" t="s">
        <v>108</v>
      </c>
      <c r="BH495" s="93" t="s">
        <v>108</v>
      </c>
      <c r="BI495" s="93" t="s">
        <v>102</v>
      </c>
      <c r="BJ495" s="93" t="s">
        <v>102</v>
      </c>
      <c r="BK495" s="93" t="s">
        <v>102</v>
      </c>
      <c r="BL495" s="93" t="s">
        <v>102</v>
      </c>
      <c r="BM495" s="93" t="s">
        <v>102</v>
      </c>
      <c r="BN495" s="93" t="s">
        <v>102</v>
      </c>
      <c r="BO495" s="93" t="s">
        <v>102</v>
      </c>
      <c r="BP495" s="96" t="s">
        <v>102</v>
      </c>
      <c r="BQ495" s="90">
        <v>0</v>
      </c>
      <c r="BR495" s="93" t="s">
        <v>102</v>
      </c>
      <c r="BS495" s="93" t="s">
        <v>102</v>
      </c>
      <c r="BT495" s="93" t="s">
        <v>102</v>
      </c>
      <c r="BU495" s="93" t="s">
        <v>102</v>
      </c>
      <c r="BV495" s="97" t="s">
        <v>108</v>
      </c>
      <c r="BW495" s="93" t="s">
        <v>108</v>
      </c>
      <c r="BX495" s="95" t="s">
        <v>102</v>
      </c>
      <c r="BY495" s="93" t="s">
        <v>102</v>
      </c>
      <c r="BZ495" s="93" t="s">
        <v>102</v>
      </c>
      <c r="CA495" s="93" t="s">
        <v>102</v>
      </c>
      <c r="CB495" s="93" t="s">
        <v>102</v>
      </c>
      <c r="CC495" s="93" t="s">
        <v>102</v>
      </c>
      <c r="CD495" s="93" t="s">
        <v>102</v>
      </c>
      <c r="CE495" s="193" t="s">
        <v>102</v>
      </c>
      <c r="CF495" s="194" t="s">
        <v>508</v>
      </c>
      <c r="CG495" s="195" t="s">
        <v>102</v>
      </c>
      <c r="CH495" s="101" t="e">
        <v>#N/A</v>
      </c>
      <c r="CI495" s="102" t="s">
        <v>580</v>
      </c>
      <c r="CJ495" s="196" t="s">
        <v>108</v>
      </c>
      <c r="CK495" s="104" t="s">
        <v>109</v>
      </c>
      <c r="CL495" s="105" t="s">
        <v>579</v>
      </c>
      <c r="CM495" s="83" t="s">
        <v>108</v>
      </c>
      <c r="CN495" s="106" t="s">
        <v>108</v>
      </c>
      <c r="CO495" s="197" t="s">
        <v>108</v>
      </c>
      <c r="CP495" s="107"/>
      <c r="CQ495" s="198" t="s">
        <v>474</v>
      </c>
      <c r="CR495" s="198" t="s">
        <v>474</v>
      </c>
      <c r="CS495" s="199" t="s">
        <v>616</v>
      </c>
      <c r="CT495" s="83" t="s">
        <v>109</v>
      </c>
      <c r="CU495" s="83" t="s">
        <v>109</v>
      </c>
      <c r="CV495" s="83">
        <v>27</v>
      </c>
      <c r="CW495" s="83" t="s">
        <v>112</v>
      </c>
      <c r="CX495" s="83">
        <v>27</v>
      </c>
      <c r="CY495" s="83" t="s">
        <v>7011</v>
      </c>
      <c r="CZ495" s="83">
        <v>650524</v>
      </c>
      <c r="DA495" s="83" t="s">
        <v>138</v>
      </c>
      <c r="DB495" s="83" t="s">
        <v>124</v>
      </c>
      <c r="DC495" s="83" t="s">
        <v>501</v>
      </c>
      <c r="DD495" s="83">
        <v>2511</v>
      </c>
      <c r="DE495" s="83" t="s">
        <v>582</v>
      </c>
      <c r="DF495" s="83" t="s">
        <v>145</v>
      </c>
      <c r="DG495" s="83" t="s">
        <v>501</v>
      </c>
      <c r="DH495" s="83" t="s">
        <v>582</v>
      </c>
      <c r="DI495" s="85">
        <v>43646</v>
      </c>
      <c r="DJ495" s="83" t="s">
        <v>584</v>
      </c>
      <c r="DK495" s="83" t="s">
        <v>102</v>
      </c>
      <c r="DL495" s="83" t="s">
        <v>482</v>
      </c>
      <c r="DM495" s="83">
        <v>0</v>
      </c>
      <c r="DN495" s="83" t="s">
        <v>238</v>
      </c>
      <c r="DO495" s="83">
        <v>1</v>
      </c>
      <c r="DP495" s="83">
        <v>3</v>
      </c>
      <c r="DQ495" s="83"/>
      <c r="DR495" s="83" t="s">
        <v>108</v>
      </c>
      <c r="DS495" s="83" t="s">
        <v>497</v>
      </c>
      <c r="DU495" s="215" t="s">
        <v>269</v>
      </c>
      <c r="DV495" s="136">
        <v>1</v>
      </c>
      <c r="DW495" s="136">
        <v>3</v>
      </c>
      <c r="DX495" s="215" t="s">
        <v>269</v>
      </c>
      <c r="DY495" s="215" t="s">
        <v>269</v>
      </c>
      <c r="DZ495" s="215" t="s">
        <v>269</v>
      </c>
      <c r="EA495" s="215" t="s">
        <v>269</v>
      </c>
      <c r="EB495" s="215" t="s">
        <v>269</v>
      </c>
      <c r="EC495" s="215" t="s">
        <v>269</v>
      </c>
      <c r="ED495" s="215" t="s">
        <v>269</v>
      </c>
      <c r="EE495" s="215" t="s">
        <v>269</v>
      </c>
    </row>
    <row r="496" spans="1:135" ht="28.8" x14ac:dyDescent="0.55000000000000004">
      <c r="A496" s="83" t="s">
        <v>130</v>
      </c>
      <c r="B496" s="136">
        <v>211167</v>
      </c>
      <c r="C496" t="s">
        <v>1140</v>
      </c>
      <c r="D496" s="83" t="s">
        <v>228</v>
      </c>
      <c r="E496" s="138">
        <v>921923297362</v>
      </c>
      <c r="F496" s="83" t="s">
        <v>114</v>
      </c>
      <c r="G496" s="85">
        <v>43634</v>
      </c>
      <c r="H496" s="83" t="s">
        <v>98</v>
      </c>
      <c r="I496" s="84" t="s">
        <v>618</v>
      </c>
      <c r="J496" s="207" t="s">
        <v>629</v>
      </c>
      <c r="K496" s="208" t="s">
        <v>634</v>
      </c>
      <c r="L496" s="83" t="s">
        <v>108</v>
      </c>
      <c r="M496" s="184">
        <v>27632</v>
      </c>
      <c r="N496" s="184"/>
      <c r="O496" s="85" t="s">
        <v>102</v>
      </c>
      <c r="P496" s="185">
        <v>43013</v>
      </c>
      <c r="Q496" s="186" t="s">
        <v>203</v>
      </c>
      <c r="R496" s="186"/>
      <c r="S496" s="186"/>
      <c r="T496" s="187"/>
      <c r="U496" s="188" t="s">
        <v>296</v>
      </c>
      <c r="V496" s="188" t="s">
        <v>205</v>
      </c>
      <c r="W496" s="189" t="s">
        <v>619</v>
      </c>
      <c r="X496" s="189" t="s">
        <v>107</v>
      </c>
      <c r="Y496" s="190" t="s">
        <v>614</v>
      </c>
      <c r="Z496" s="83">
        <v>700</v>
      </c>
      <c r="AA496" s="83" t="s">
        <v>193</v>
      </c>
      <c r="AB496" s="83" t="s">
        <v>181</v>
      </c>
      <c r="AC496" s="83" t="s">
        <v>102</v>
      </c>
      <c r="AD496" s="83" t="s">
        <v>7012</v>
      </c>
      <c r="AE496" s="83" t="s">
        <v>102</v>
      </c>
      <c r="AF496" s="83" t="s">
        <v>102</v>
      </c>
      <c r="AG496" s="83" t="s">
        <v>174</v>
      </c>
      <c r="AH496" s="83" t="s">
        <v>7001</v>
      </c>
      <c r="AI496" s="83" t="s">
        <v>104</v>
      </c>
      <c r="AJ496" s="83" t="s">
        <v>105</v>
      </c>
      <c r="AK496" s="191" t="s">
        <v>7012</v>
      </c>
      <c r="AL496" s="191" t="s">
        <v>102</v>
      </c>
      <c r="AM496" s="191" t="s">
        <v>102</v>
      </c>
      <c r="AN496" s="191" t="s">
        <v>174</v>
      </c>
      <c r="AO496" s="191" t="s">
        <v>7001</v>
      </c>
      <c r="AP496" s="191" t="s">
        <v>104</v>
      </c>
      <c r="AQ496" s="191" t="s">
        <v>105</v>
      </c>
      <c r="AR496" s="191" t="s">
        <v>106</v>
      </c>
      <c r="AS496" s="191" t="s">
        <v>7012</v>
      </c>
      <c r="AT496" s="191" t="s">
        <v>488</v>
      </c>
      <c r="AU496" s="191" t="s">
        <v>7013</v>
      </c>
      <c r="AV496" s="191" t="s">
        <v>104</v>
      </c>
      <c r="AW496" s="191" t="s">
        <v>204</v>
      </c>
      <c r="AX496" s="191"/>
      <c r="AY496" s="192" t="s">
        <v>454</v>
      </c>
      <c r="AZ496" s="192" t="s">
        <v>416</v>
      </c>
      <c r="BA496" s="91" t="s">
        <v>108</v>
      </c>
      <c r="BB496" s="90">
        <v>0</v>
      </c>
      <c r="BC496" s="93" t="s">
        <v>102</v>
      </c>
      <c r="BD496" s="93" t="s">
        <v>102</v>
      </c>
      <c r="BE496" s="93" t="s">
        <v>102</v>
      </c>
      <c r="BF496" s="93" t="s">
        <v>102</v>
      </c>
      <c r="BG496" s="97" t="s">
        <v>108</v>
      </c>
      <c r="BH496" s="93" t="s">
        <v>108</v>
      </c>
      <c r="BI496" s="93" t="s">
        <v>102</v>
      </c>
      <c r="BJ496" s="93" t="s">
        <v>102</v>
      </c>
      <c r="BK496" s="93" t="s">
        <v>102</v>
      </c>
      <c r="BL496" s="93" t="s">
        <v>102</v>
      </c>
      <c r="BM496" s="93" t="s">
        <v>102</v>
      </c>
      <c r="BN496" s="93" t="s">
        <v>102</v>
      </c>
      <c r="BO496" s="93" t="s">
        <v>102</v>
      </c>
      <c r="BP496" s="96" t="s">
        <v>102</v>
      </c>
      <c r="BQ496" s="90">
        <v>0</v>
      </c>
      <c r="BR496" s="93" t="s">
        <v>102</v>
      </c>
      <c r="BS496" s="93" t="s">
        <v>102</v>
      </c>
      <c r="BT496" s="93" t="s">
        <v>102</v>
      </c>
      <c r="BU496" s="93" t="s">
        <v>102</v>
      </c>
      <c r="BV496" s="97" t="s">
        <v>108</v>
      </c>
      <c r="BW496" s="93" t="s">
        <v>108</v>
      </c>
      <c r="BX496" s="95" t="s">
        <v>102</v>
      </c>
      <c r="BY496" s="93" t="s">
        <v>102</v>
      </c>
      <c r="BZ496" s="93" t="s">
        <v>102</v>
      </c>
      <c r="CA496" s="93" t="s">
        <v>102</v>
      </c>
      <c r="CB496" s="93" t="s">
        <v>102</v>
      </c>
      <c r="CC496" s="93" t="s">
        <v>102</v>
      </c>
      <c r="CD496" s="93" t="s">
        <v>102</v>
      </c>
      <c r="CE496" s="193" t="s">
        <v>102</v>
      </c>
      <c r="CF496" s="194" t="s">
        <v>436</v>
      </c>
      <c r="CG496" s="195" t="s">
        <v>7014</v>
      </c>
      <c r="CH496" s="101" t="s">
        <v>310</v>
      </c>
      <c r="CI496" s="102"/>
      <c r="CJ496" s="196" t="s">
        <v>7015</v>
      </c>
      <c r="CK496" s="104" t="s">
        <v>190</v>
      </c>
      <c r="CL496" s="105"/>
      <c r="CM496" s="83" t="s">
        <v>623</v>
      </c>
      <c r="CN496" s="106" t="s">
        <v>624</v>
      </c>
      <c r="CO496" s="197" t="s">
        <v>625</v>
      </c>
      <c r="CP496" s="107"/>
      <c r="CQ496" s="198" t="s">
        <v>474</v>
      </c>
      <c r="CR496" s="198" t="s">
        <v>474</v>
      </c>
      <c r="CS496" s="199"/>
      <c r="CT496" s="83" t="s">
        <v>109</v>
      </c>
      <c r="CU496" s="83" t="s">
        <v>109</v>
      </c>
      <c r="CV496" s="83">
        <v>96</v>
      </c>
      <c r="CW496" s="83" t="s">
        <v>139</v>
      </c>
      <c r="CX496" s="83">
        <v>96</v>
      </c>
      <c r="CY496" s="83" t="s">
        <v>108</v>
      </c>
      <c r="CZ496" s="83">
        <v>651843.5</v>
      </c>
      <c r="DA496" s="83" t="s">
        <v>581</v>
      </c>
      <c r="DB496" s="83" t="s">
        <v>152</v>
      </c>
      <c r="DC496" s="83" t="s">
        <v>500</v>
      </c>
      <c r="DD496" s="83">
        <v>4526</v>
      </c>
      <c r="DE496" s="83" t="s">
        <v>606</v>
      </c>
      <c r="DF496" s="83" t="s">
        <v>152</v>
      </c>
      <c r="DG496" s="83" t="s">
        <v>500</v>
      </c>
      <c r="DH496" s="83"/>
      <c r="DI496" s="85">
        <v>43646</v>
      </c>
      <c r="DJ496" s="83" t="s">
        <v>584</v>
      </c>
      <c r="DK496" s="83" t="s">
        <v>102</v>
      </c>
      <c r="DL496" s="83" t="s">
        <v>482</v>
      </c>
      <c r="DM496" s="83">
        <v>0</v>
      </c>
      <c r="DN496" s="83" t="s">
        <v>483</v>
      </c>
      <c r="DO496" s="83">
        <v>1</v>
      </c>
      <c r="DP496" s="83">
        <v>3</v>
      </c>
      <c r="DQ496" s="83"/>
      <c r="DR496" s="83" t="s">
        <v>108</v>
      </c>
      <c r="DS496" s="83" t="s">
        <v>497</v>
      </c>
      <c r="DU496" s="215" t="s">
        <v>269</v>
      </c>
      <c r="DV496" s="136">
        <v>1</v>
      </c>
      <c r="DW496" s="136">
        <v>3</v>
      </c>
      <c r="DX496" s="215" t="s">
        <v>269</v>
      </c>
      <c r="DY496" s="215" t="s">
        <v>269</v>
      </c>
      <c r="DZ496" s="215" t="s">
        <v>269</v>
      </c>
      <c r="EA496" s="215" t="s">
        <v>269</v>
      </c>
      <c r="EB496" s="215" t="s">
        <v>269</v>
      </c>
      <c r="EC496" s="215" t="s">
        <v>269</v>
      </c>
      <c r="ED496" s="215" t="s">
        <v>269</v>
      </c>
      <c r="EE496" s="215" t="s">
        <v>269</v>
      </c>
    </row>
    <row r="497" spans="1:135" ht="28.8" x14ac:dyDescent="0.55000000000000004">
      <c r="A497" s="83" t="s">
        <v>130</v>
      </c>
      <c r="B497" s="136">
        <v>888570</v>
      </c>
      <c r="C497" t="s">
        <v>1141</v>
      </c>
      <c r="D497" s="83" t="s">
        <v>228</v>
      </c>
      <c r="E497" s="138">
        <v>485968430169</v>
      </c>
      <c r="F497" s="83" t="s">
        <v>114</v>
      </c>
      <c r="G497" s="85">
        <v>43643</v>
      </c>
      <c r="H497" s="211" t="s">
        <v>98</v>
      </c>
      <c r="I497" s="84" t="s">
        <v>610</v>
      </c>
      <c r="J497" s="207" t="s">
        <v>627</v>
      </c>
      <c r="K497" s="208" t="s">
        <v>630</v>
      </c>
      <c r="L497" s="83" t="s">
        <v>108</v>
      </c>
      <c r="M497" s="184">
        <v>24543</v>
      </c>
      <c r="N497" s="184"/>
      <c r="O497" s="85" t="s">
        <v>102</v>
      </c>
      <c r="P497" s="185">
        <v>42491</v>
      </c>
      <c r="Q497" s="186" t="s">
        <v>203</v>
      </c>
      <c r="R497" s="186"/>
      <c r="S497" s="186"/>
      <c r="T497" s="187"/>
      <c r="U497" s="188" t="s">
        <v>296</v>
      </c>
      <c r="V497" s="188" t="s">
        <v>297</v>
      </c>
      <c r="W497" s="188" t="s">
        <v>297</v>
      </c>
      <c r="X497" s="189" t="s">
        <v>167</v>
      </c>
      <c r="Y497" s="190"/>
      <c r="Z497" s="83">
        <v>700</v>
      </c>
      <c r="AA497" s="83" t="s">
        <v>193</v>
      </c>
      <c r="AB497" s="83" t="s">
        <v>181</v>
      </c>
      <c r="AC497" s="83" t="s">
        <v>102</v>
      </c>
      <c r="AD497" s="83" t="s">
        <v>7016</v>
      </c>
      <c r="AE497" s="83" t="s">
        <v>102</v>
      </c>
      <c r="AF497" s="83" t="s">
        <v>102</v>
      </c>
      <c r="AG497" s="83" t="s">
        <v>119</v>
      </c>
      <c r="AH497" s="83" t="s">
        <v>7017</v>
      </c>
      <c r="AI497" s="83" t="s">
        <v>104</v>
      </c>
      <c r="AJ497" s="83" t="s">
        <v>105</v>
      </c>
      <c r="AK497" s="191" t="s">
        <v>7016</v>
      </c>
      <c r="AL497" s="191" t="s">
        <v>102</v>
      </c>
      <c r="AM497" s="191" t="s">
        <v>102</v>
      </c>
      <c r="AN497" s="191" t="s">
        <v>119</v>
      </c>
      <c r="AO497" s="191" t="s">
        <v>7017</v>
      </c>
      <c r="AP497" s="191" t="s">
        <v>104</v>
      </c>
      <c r="AQ497" s="191" t="s">
        <v>105</v>
      </c>
      <c r="AR497" s="191" t="s">
        <v>106</v>
      </c>
      <c r="AS497" s="191" t="s">
        <v>7016</v>
      </c>
      <c r="AT497" s="191" t="s">
        <v>485</v>
      </c>
      <c r="AU497" s="191" t="s">
        <v>7017</v>
      </c>
      <c r="AV497" s="191" t="s">
        <v>104</v>
      </c>
      <c r="AW497" s="191" t="s">
        <v>204</v>
      </c>
      <c r="AX497" s="191"/>
      <c r="AY497" s="192" t="s">
        <v>454</v>
      </c>
      <c r="AZ497" s="192" t="s">
        <v>416</v>
      </c>
      <c r="BA497" s="91" t="s">
        <v>108</v>
      </c>
      <c r="BB497" s="90">
        <v>0</v>
      </c>
      <c r="BC497" s="93" t="s">
        <v>102</v>
      </c>
      <c r="BD497" s="93" t="s">
        <v>102</v>
      </c>
      <c r="BE497" s="93" t="s">
        <v>102</v>
      </c>
      <c r="BF497" s="93" t="s">
        <v>102</v>
      </c>
      <c r="BG497" s="97" t="s">
        <v>108</v>
      </c>
      <c r="BH497" s="93" t="s">
        <v>108</v>
      </c>
      <c r="BI497" s="93" t="s">
        <v>102</v>
      </c>
      <c r="BJ497" s="93" t="s">
        <v>102</v>
      </c>
      <c r="BK497" s="93" t="s">
        <v>102</v>
      </c>
      <c r="BL497" s="93" t="s">
        <v>102</v>
      </c>
      <c r="BM497" s="93" t="s">
        <v>102</v>
      </c>
      <c r="BN497" s="93" t="s">
        <v>102</v>
      </c>
      <c r="BO497" s="93" t="s">
        <v>102</v>
      </c>
      <c r="BP497" s="96" t="s">
        <v>102</v>
      </c>
      <c r="BQ497" s="90">
        <v>0</v>
      </c>
      <c r="BR497" s="93" t="s">
        <v>102</v>
      </c>
      <c r="BS497" s="93" t="s">
        <v>102</v>
      </c>
      <c r="BT497" s="93" t="s">
        <v>102</v>
      </c>
      <c r="BU497" s="93" t="s">
        <v>102</v>
      </c>
      <c r="BV497" s="97" t="s">
        <v>108</v>
      </c>
      <c r="BW497" s="93" t="s">
        <v>108</v>
      </c>
      <c r="BX497" s="95" t="s">
        <v>102</v>
      </c>
      <c r="BY497" s="93" t="s">
        <v>102</v>
      </c>
      <c r="BZ497" s="93" t="s">
        <v>102</v>
      </c>
      <c r="CA497" s="93" t="s">
        <v>102</v>
      </c>
      <c r="CB497" s="93" t="s">
        <v>102</v>
      </c>
      <c r="CC497" s="93" t="s">
        <v>102</v>
      </c>
      <c r="CD497" s="93" t="s">
        <v>102</v>
      </c>
      <c r="CE497" s="193" t="s">
        <v>102</v>
      </c>
      <c r="CF497" s="194" t="s">
        <v>436</v>
      </c>
      <c r="CG497" s="195" t="s">
        <v>7018</v>
      </c>
      <c r="CH497" s="101" t="s">
        <v>563</v>
      </c>
      <c r="CI497" s="102"/>
      <c r="CJ497" s="196" t="s">
        <v>577</v>
      </c>
      <c r="CK497" s="104" t="s">
        <v>190</v>
      </c>
      <c r="CL497" s="105"/>
      <c r="CM497" s="83" t="s">
        <v>578</v>
      </c>
      <c r="CN497" s="106" t="s">
        <v>108</v>
      </c>
      <c r="CO497" s="197" t="s">
        <v>566</v>
      </c>
      <c r="CP497" s="107"/>
      <c r="CQ497" s="198" t="s">
        <v>107</v>
      </c>
      <c r="CR497" s="198" t="s">
        <v>107</v>
      </c>
      <c r="CS497" s="199"/>
      <c r="CT497" s="83" t="s">
        <v>109</v>
      </c>
      <c r="CU497" s="83" t="s">
        <v>109</v>
      </c>
      <c r="CV497" s="83">
        <v>83</v>
      </c>
      <c r="CW497" s="83" t="s">
        <v>270</v>
      </c>
      <c r="CX497" s="83">
        <v>83</v>
      </c>
      <c r="CY497" s="83" t="s">
        <v>108</v>
      </c>
      <c r="CZ497" s="83">
        <v>653163</v>
      </c>
      <c r="DA497" s="83" t="s">
        <v>7019</v>
      </c>
      <c r="DB497" s="83" t="s">
        <v>118</v>
      </c>
      <c r="DC497" s="83" t="s">
        <v>108</v>
      </c>
      <c r="DD497" s="83">
        <v>3191</v>
      </c>
      <c r="DE497" s="83" t="s">
        <v>173</v>
      </c>
      <c r="DF497" s="83" t="s">
        <v>118</v>
      </c>
      <c r="DG497" s="83" t="s">
        <v>500</v>
      </c>
      <c r="DH497" s="83"/>
      <c r="DI497" s="85">
        <v>43646</v>
      </c>
      <c r="DJ497" s="83" t="s">
        <v>584</v>
      </c>
      <c r="DK497" s="83" t="s">
        <v>102</v>
      </c>
      <c r="DL497" s="83" t="s">
        <v>482</v>
      </c>
      <c r="DM497" s="83">
        <v>0</v>
      </c>
      <c r="DN497" s="83" t="s">
        <v>483</v>
      </c>
      <c r="DO497" s="83">
        <v>1</v>
      </c>
      <c r="DP497" s="83">
        <v>2</v>
      </c>
      <c r="DQ497" s="83"/>
      <c r="DR497" s="83" t="s">
        <v>108</v>
      </c>
      <c r="DS497" s="83" t="s">
        <v>497</v>
      </c>
      <c r="DU497" s="215" t="s">
        <v>269</v>
      </c>
      <c r="DV497" s="136">
        <v>1</v>
      </c>
      <c r="DW497" s="136">
        <v>3</v>
      </c>
      <c r="DX497" s="215" t="s">
        <v>269</v>
      </c>
      <c r="DY497" s="215" t="s">
        <v>269</v>
      </c>
      <c r="DZ497" s="215" t="s">
        <v>269</v>
      </c>
      <c r="EA497" s="215" t="s">
        <v>269</v>
      </c>
      <c r="EB497" s="215" t="s">
        <v>269</v>
      </c>
      <c r="EC497" s="215" t="s">
        <v>269</v>
      </c>
      <c r="ED497" s="215" t="s">
        <v>269</v>
      </c>
      <c r="EE497" s="215" t="s">
        <v>269</v>
      </c>
    </row>
    <row r="498" spans="1:135" ht="57.6" x14ac:dyDescent="0.55000000000000004">
      <c r="A498" s="83" t="s">
        <v>130</v>
      </c>
      <c r="B498" s="136">
        <v>251071</v>
      </c>
      <c r="C498" t="s">
        <v>1142</v>
      </c>
      <c r="D498" s="83" t="s">
        <v>228</v>
      </c>
      <c r="E498" s="138">
        <v>289094913590</v>
      </c>
      <c r="F498" s="83" t="s">
        <v>143</v>
      </c>
      <c r="G498" s="85">
        <v>43620</v>
      </c>
      <c r="H498" s="83" t="s">
        <v>98</v>
      </c>
      <c r="I498" s="84" t="s">
        <v>612</v>
      </c>
      <c r="J498" s="207" t="s">
        <v>628</v>
      </c>
      <c r="K498" s="208" t="s">
        <v>633</v>
      </c>
      <c r="L498" s="83" t="s">
        <v>108</v>
      </c>
      <c r="M498" s="184" t="s">
        <v>102</v>
      </c>
      <c r="N498" s="184" t="s">
        <v>556</v>
      </c>
      <c r="O498" s="85" t="s">
        <v>102</v>
      </c>
      <c r="P498" s="185">
        <v>42491</v>
      </c>
      <c r="Q498" s="186" t="s">
        <v>202</v>
      </c>
      <c r="R498" s="186" t="s">
        <v>613</v>
      </c>
      <c r="S498" s="186"/>
      <c r="T498" s="187"/>
      <c r="U498" s="188" t="s">
        <v>295</v>
      </c>
      <c r="V498" s="188" t="s">
        <v>205</v>
      </c>
      <c r="W498" s="188" t="s">
        <v>295</v>
      </c>
      <c r="X498" s="189" t="s">
        <v>107</v>
      </c>
      <c r="Y498" s="190" t="s">
        <v>614</v>
      </c>
      <c r="Z498" s="83">
        <v>700</v>
      </c>
      <c r="AA498" s="83" t="s">
        <v>193</v>
      </c>
      <c r="AB498" s="83" t="s">
        <v>181</v>
      </c>
      <c r="AC498" s="83" t="s">
        <v>102</v>
      </c>
      <c r="AD498" s="83" t="s">
        <v>7020</v>
      </c>
      <c r="AE498" s="83" t="s">
        <v>7021</v>
      </c>
      <c r="AF498" s="83" t="s">
        <v>102</v>
      </c>
      <c r="AG498" s="83" t="s">
        <v>175</v>
      </c>
      <c r="AH498" s="83" t="s">
        <v>7022</v>
      </c>
      <c r="AI498" s="83" t="s">
        <v>104</v>
      </c>
      <c r="AJ498" s="83" t="s">
        <v>105</v>
      </c>
      <c r="AK498" s="191" t="s">
        <v>7020</v>
      </c>
      <c r="AL498" s="191" t="s">
        <v>7021</v>
      </c>
      <c r="AM498" s="191" t="s">
        <v>102</v>
      </c>
      <c r="AN498" s="191" t="s">
        <v>175</v>
      </c>
      <c r="AO498" s="191" t="s">
        <v>7022</v>
      </c>
      <c r="AP498" s="191" t="s">
        <v>104</v>
      </c>
      <c r="AQ498" s="191" t="s">
        <v>105</v>
      </c>
      <c r="AR498" s="191" t="s">
        <v>106</v>
      </c>
      <c r="AS498" s="191"/>
      <c r="AT498" s="191"/>
      <c r="AU498" s="191"/>
      <c r="AV498" s="191"/>
      <c r="AW498" s="191"/>
      <c r="AX498" s="191" t="s">
        <v>575</v>
      </c>
      <c r="AY498" s="192" t="s">
        <v>454</v>
      </c>
      <c r="AZ498" s="192" t="s">
        <v>108</v>
      </c>
      <c r="BA498" s="91" t="s">
        <v>108</v>
      </c>
      <c r="BB498" s="90">
        <v>0</v>
      </c>
      <c r="BC498" s="93" t="s">
        <v>102</v>
      </c>
      <c r="BD498" s="93" t="s">
        <v>102</v>
      </c>
      <c r="BE498" s="93" t="s">
        <v>102</v>
      </c>
      <c r="BF498" s="93" t="s">
        <v>102</v>
      </c>
      <c r="BG498" s="97" t="s">
        <v>108</v>
      </c>
      <c r="BH498" s="93" t="s">
        <v>108</v>
      </c>
      <c r="BI498" s="93" t="s">
        <v>102</v>
      </c>
      <c r="BJ498" s="93" t="s">
        <v>102</v>
      </c>
      <c r="BK498" s="93" t="s">
        <v>102</v>
      </c>
      <c r="BL498" s="93" t="s">
        <v>102</v>
      </c>
      <c r="BM498" s="93" t="s">
        <v>102</v>
      </c>
      <c r="BN498" s="93" t="s">
        <v>102</v>
      </c>
      <c r="BO498" s="93" t="s">
        <v>102</v>
      </c>
      <c r="BP498" s="96" t="s">
        <v>102</v>
      </c>
      <c r="BQ498" s="90">
        <v>0</v>
      </c>
      <c r="BR498" s="93" t="s">
        <v>102</v>
      </c>
      <c r="BS498" s="93" t="s">
        <v>102</v>
      </c>
      <c r="BT498" s="93" t="s">
        <v>102</v>
      </c>
      <c r="BU498" s="93" t="s">
        <v>102</v>
      </c>
      <c r="BV498" s="97" t="s">
        <v>108</v>
      </c>
      <c r="BW498" s="93" t="s">
        <v>108</v>
      </c>
      <c r="BX498" s="95" t="s">
        <v>102</v>
      </c>
      <c r="BY498" s="93" t="s">
        <v>102</v>
      </c>
      <c r="BZ498" s="93" t="s">
        <v>102</v>
      </c>
      <c r="CA498" s="93" t="s">
        <v>102</v>
      </c>
      <c r="CB498" s="93" t="s">
        <v>102</v>
      </c>
      <c r="CC498" s="93" t="s">
        <v>102</v>
      </c>
      <c r="CD498" s="93" t="s">
        <v>102</v>
      </c>
      <c r="CE498" s="193" t="s">
        <v>102</v>
      </c>
      <c r="CF498" s="194" t="s">
        <v>508</v>
      </c>
      <c r="CG498" s="195" t="s">
        <v>102</v>
      </c>
      <c r="CH498" s="101" t="e">
        <v>#N/A</v>
      </c>
      <c r="CI498" s="102" t="s">
        <v>580</v>
      </c>
      <c r="CJ498" s="196" t="s">
        <v>108</v>
      </c>
      <c r="CK498" s="104" t="s">
        <v>109</v>
      </c>
      <c r="CL498" s="105" t="s">
        <v>579</v>
      </c>
      <c r="CM498" s="83" t="s">
        <v>108</v>
      </c>
      <c r="CN498" s="106" t="s">
        <v>108</v>
      </c>
      <c r="CO498" s="197" t="s">
        <v>108</v>
      </c>
      <c r="CP498" s="107"/>
      <c r="CQ498" s="198" t="s">
        <v>474</v>
      </c>
      <c r="CR498" s="198" t="s">
        <v>474</v>
      </c>
      <c r="CS498" s="199" t="s">
        <v>616</v>
      </c>
      <c r="CT498" s="83" t="s">
        <v>109</v>
      </c>
      <c r="CU498" s="83" t="s">
        <v>109</v>
      </c>
      <c r="CV498" s="83">
        <v>13</v>
      </c>
      <c r="CW498" s="83" t="s">
        <v>112</v>
      </c>
      <c r="CX498" s="83">
        <v>13</v>
      </c>
      <c r="CY498" s="83" t="s">
        <v>7023</v>
      </c>
      <c r="CZ498" s="83">
        <v>654482.5</v>
      </c>
      <c r="DA498" s="83" t="s">
        <v>138</v>
      </c>
      <c r="DB498" s="83" t="s">
        <v>124</v>
      </c>
      <c r="DC498" s="83" t="s">
        <v>501</v>
      </c>
      <c r="DD498" s="83">
        <v>6143</v>
      </c>
      <c r="DE498" s="83" t="s">
        <v>582</v>
      </c>
      <c r="DF498" s="83" t="s">
        <v>145</v>
      </c>
      <c r="DG498" s="83" t="s">
        <v>501</v>
      </c>
      <c r="DH498" s="83" t="s">
        <v>582</v>
      </c>
      <c r="DI498" s="85">
        <v>43646</v>
      </c>
      <c r="DJ498" s="83" t="s">
        <v>584</v>
      </c>
      <c r="DK498" s="83" t="s">
        <v>102</v>
      </c>
      <c r="DL498" s="83" t="s">
        <v>482</v>
      </c>
      <c r="DM498" s="83">
        <v>0</v>
      </c>
      <c r="DN498" s="83" t="s">
        <v>238</v>
      </c>
      <c r="DO498" s="83">
        <v>1</v>
      </c>
      <c r="DP498" s="83">
        <v>3</v>
      </c>
      <c r="DQ498" s="83"/>
      <c r="DR498" s="83" t="s">
        <v>108</v>
      </c>
      <c r="DS498" s="83" t="s">
        <v>497</v>
      </c>
      <c r="DU498" s="215" t="s">
        <v>269</v>
      </c>
      <c r="DV498" s="136">
        <v>1</v>
      </c>
      <c r="DW498" s="136">
        <v>3</v>
      </c>
      <c r="DX498" s="215" t="s">
        <v>269</v>
      </c>
      <c r="DY498" s="215" t="s">
        <v>269</v>
      </c>
      <c r="DZ498" s="215" t="s">
        <v>269</v>
      </c>
      <c r="EA498" s="215" t="s">
        <v>269</v>
      </c>
      <c r="EB498" s="215" t="s">
        <v>269</v>
      </c>
      <c r="EC498" s="215" t="s">
        <v>269</v>
      </c>
      <c r="ED498" s="215" t="s">
        <v>269</v>
      </c>
      <c r="EE498" s="215" t="s">
        <v>269</v>
      </c>
    </row>
    <row r="499" spans="1:135" ht="28.8" x14ac:dyDescent="0.55000000000000004">
      <c r="A499" s="83" t="s">
        <v>130</v>
      </c>
      <c r="B499" s="136">
        <v>995448</v>
      </c>
      <c r="C499" t="s">
        <v>1143</v>
      </c>
      <c r="D499" s="83" t="s">
        <v>228</v>
      </c>
      <c r="E499" s="138">
        <v>739566306426</v>
      </c>
      <c r="F499" s="83" t="s">
        <v>114</v>
      </c>
      <c r="G499" s="85">
        <v>43634</v>
      </c>
      <c r="H499" s="83" t="s">
        <v>98</v>
      </c>
      <c r="I499" s="84" t="s">
        <v>618</v>
      </c>
      <c r="J499" s="207" t="s">
        <v>629</v>
      </c>
      <c r="K499" s="208" t="s">
        <v>634</v>
      </c>
      <c r="L499" s="83" t="s">
        <v>108</v>
      </c>
      <c r="M499" s="184">
        <v>27633</v>
      </c>
      <c r="N499" s="184"/>
      <c r="O499" s="85" t="s">
        <v>102</v>
      </c>
      <c r="P499" s="185">
        <v>43013</v>
      </c>
      <c r="Q499" s="186" t="s">
        <v>203</v>
      </c>
      <c r="R499" s="186"/>
      <c r="S499" s="186"/>
      <c r="T499" s="187"/>
      <c r="U499" s="188" t="s">
        <v>296</v>
      </c>
      <c r="V499" s="188" t="s">
        <v>205</v>
      </c>
      <c r="W499" s="189" t="s">
        <v>619</v>
      </c>
      <c r="X499" s="189" t="s">
        <v>107</v>
      </c>
      <c r="Y499" s="190" t="s">
        <v>614</v>
      </c>
      <c r="Z499" s="83">
        <v>700</v>
      </c>
      <c r="AA499" s="83" t="s">
        <v>193</v>
      </c>
      <c r="AB499" s="83" t="s">
        <v>181</v>
      </c>
      <c r="AC499" s="83" t="s">
        <v>102</v>
      </c>
      <c r="AD499" s="83" t="s">
        <v>7024</v>
      </c>
      <c r="AE499" s="83" t="s">
        <v>102</v>
      </c>
      <c r="AF499" s="83" t="s">
        <v>102</v>
      </c>
      <c r="AG499" s="83" t="s">
        <v>174</v>
      </c>
      <c r="AH499" s="83" t="s">
        <v>7013</v>
      </c>
      <c r="AI499" s="83" t="s">
        <v>104</v>
      </c>
      <c r="AJ499" s="83" t="s">
        <v>105</v>
      </c>
      <c r="AK499" s="191" t="s">
        <v>7024</v>
      </c>
      <c r="AL499" s="191" t="s">
        <v>102</v>
      </c>
      <c r="AM499" s="191" t="s">
        <v>102</v>
      </c>
      <c r="AN499" s="191" t="s">
        <v>174</v>
      </c>
      <c r="AO499" s="191" t="s">
        <v>7013</v>
      </c>
      <c r="AP499" s="191" t="s">
        <v>104</v>
      </c>
      <c r="AQ499" s="191" t="s">
        <v>105</v>
      </c>
      <c r="AR499" s="191" t="s">
        <v>106</v>
      </c>
      <c r="AS499" s="191" t="s">
        <v>7024</v>
      </c>
      <c r="AT499" s="191" t="s">
        <v>488</v>
      </c>
      <c r="AU499" s="191" t="s">
        <v>7025</v>
      </c>
      <c r="AV499" s="191" t="s">
        <v>104</v>
      </c>
      <c r="AW499" s="191" t="s">
        <v>204</v>
      </c>
      <c r="AX499" s="191"/>
      <c r="AY499" s="192" t="s">
        <v>454</v>
      </c>
      <c r="AZ499" s="192" t="s">
        <v>416</v>
      </c>
      <c r="BA499" s="91" t="s">
        <v>108</v>
      </c>
      <c r="BB499" s="90">
        <v>0</v>
      </c>
      <c r="BC499" s="93" t="s">
        <v>102</v>
      </c>
      <c r="BD499" s="93" t="s">
        <v>102</v>
      </c>
      <c r="BE499" s="93" t="s">
        <v>102</v>
      </c>
      <c r="BF499" s="93" t="s">
        <v>102</v>
      </c>
      <c r="BG499" s="97" t="s">
        <v>108</v>
      </c>
      <c r="BH499" s="93" t="s">
        <v>108</v>
      </c>
      <c r="BI499" s="93" t="s">
        <v>102</v>
      </c>
      <c r="BJ499" s="93" t="s">
        <v>102</v>
      </c>
      <c r="BK499" s="93" t="s">
        <v>102</v>
      </c>
      <c r="BL499" s="93" t="s">
        <v>102</v>
      </c>
      <c r="BM499" s="93" t="s">
        <v>102</v>
      </c>
      <c r="BN499" s="93" t="s">
        <v>102</v>
      </c>
      <c r="BO499" s="93" t="s">
        <v>102</v>
      </c>
      <c r="BP499" s="96" t="s">
        <v>102</v>
      </c>
      <c r="BQ499" s="90">
        <v>0</v>
      </c>
      <c r="BR499" s="93" t="s">
        <v>102</v>
      </c>
      <c r="BS499" s="93" t="s">
        <v>102</v>
      </c>
      <c r="BT499" s="93" t="s">
        <v>102</v>
      </c>
      <c r="BU499" s="93" t="s">
        <v>102</v>
      </c>
      <c r="BV499" s="97" t="s">
        <v>108</v>
      </c>
      <c r="BW499" s="93" t="s">
        <v>108</v>
      </c>
      <c r="BX499" s="95" t="s">
        <v>102</v>
      </c>
      <c r="BY499" s="93" t="s">
        <v>102</v>
      </c>
      <c r="BZ499" s="93" t="s">
        <v>102</v>
      </c>
      <c r="CA499" s="93" t="s">
        <v>102</v>
      </c>
      <c r="CB499" s="93" t="s">
        <v>102</v>
      </c>
      <c r="CC499" s="93" t="s">
        <v>102</v>
      </c>
      <c r="CD499" s="93" t="s">
        <v>102</v>
      </c>
      <c r="CE499" s="193" t="s">
        <v>102</v>
      </c>
      <c r="CF499" s="194" t="s">
        <v>436</v>
      </c>
      <c r="CG499" s="195" t="s">
        <v>7026</v>
      </c>
      <c r="CH499" s="101" t="s">
        <v>310</v>
      </c>
      <c r="CI499" s="102"/>
      <c r="CJ499" s="196" t="s">
        <v>7027</v>
      </c>
      <c r="CK499" s="104" t="s">
        <v>190</v>
      </c>
      <c r="CL499" s="105"/>
      <c r="CM499" s="83" t="s">
        <v>623</v>
      </c>
      <c r="CN499" s="106" t="s">
        <v>624</v>
      </c>
      <c r="CO499" s="197" t="s">
        <v>625</v>
      </c>
      <c r="CP499" s="107"/>
      <c r="CQ499" s="198" t="s">
        <v>474</v>
      </c>
      <c r="CR499" s="198" t="s">
        <v>474</v>
      </c>
      <c r="CS499" s="199"/>
      <c r="CT499" s="83" t="s">
        <v>109</v>
      </c>
      <c r="CU499" s="83" t="s">
        <v>109</v>
      </c>
      <c r="CV499" s="83">
        <v>68</v>
      </c>
      <c r="CW499" s="83" t="s">
        <v>139</v>
      </c>
      <c r="CX499" s="83">
        <v>68</v>
      </c>
      <c r="CY499" s="83" t="s">
        <v>108</v>
      </c>
      <c r="CZ499" s="83">
        <v>655802</v>
      </c>
      <c r="DA499" s="83" t="s">
        <v>581</v>
      </c>
      <c r="DB499" s="83" t="s">
        <v>152</v>
      </c>
      <c r="DC499" s="83" t="s">
        <v>500</v>
      </c>
      <c r="DD499" s="83">
        <v>5030</v>
      </c>
      <c r="DE499" s="83" t="s">
        <v>606</v>
      </c>
      <c r="DF499" s="83" t="s">
        <v>152</v>
      </c>
      <c r="DG499" s="83" t="s">
        <v>500</v>
      </c>
      <c r="DH499" s="83"/>
      <c r="DI499" s="85">
        <v>43646</v>
      </c>
      <c r="DJ499" s="83" t="s">
        <v>584</v>
      </c>
      <c r="DK499" s="83" t="s">
        <v>102</v>
      </c>
      <c r="DL499" s="83" t="s">
        <v>482</v>
      </c>
      <c r="DM499" s="83">
        <v>0</v>
      </c>
      <c r="DN499" s="83" t="s">
        <v>483</v>
      </c>
      <c r="DO499" s="83">
        <v>1</v>
      </c>
      <c r="DP499" s="83">
        <v>4</v>
      </c>
      <c r="DQ499" s="83"/>
      <c r="DR499" s="83" t="s">
        <v>108</v>
      </c>
      <c r="DS499" s="83" t="s">
        <v>497</v>
      </c>
      <c r="DU499" s="215" t="s">
        <v>269</v>
      </c>
      <c r="DV499" s="136">
        <v>1</v>
      </c>
      <c r="DW499" s="136">
        <v>3</v>
      </c>
      <c r="DX499" s="215" t="s">
        <v>269</v>
      </c>
      <c r="DY499" s="215" t="s">
        <v>269</v>
      </c>
      <c r="DZ499" s="215" t="s">
        <v>269</v>
      </c>
      <c r="EA499" s="215" t="s">
        <v>269</v>
      </c>
      <c r="EB499" s="215" t="s">
        <v>269</v>
      </c>
      <c r="EC499" s="215" t="s">
        <v>269</v>
      </c>
      <c r="ED499" s="215" t="s">
        <v>269</v>
      </c>
      <c r="EE499" s="215" t="s">
        <v>269</v>
      </c>
    </row>
    <row r="500" spans="1:135" ht="28.8" x14ac:dyDescent="0.55000000000000004">
      <c r="A500" s="83" t="s">
        <v>130</v>
      </c>
      <c r="B500" s="136">
        <v>194774</v>
      </c>
      <c r="C500" t="s">
        <v>1144</v>
      </c>
      <c r="D500" s="83" t="s">
        <v>228</v>
      </c>
      <c r="E500" s="138">
        <v>520601480843</v>
      </c>
      <c r="F500" s="83" t="s">
        <v>114</v>
      </c>
      <c r="G500" s="85">
        <v>43643</v>
      </c>
      <c r="H500" s="211" t="s">
        <v>98</v>
      </c>
      <c r="I500" s="84" t="s">
        <v>610</v>
      </c>
      <c r="J500" s="207" t="s">
        <v>627</v>
      </c>
      <c r="K500" s="208" t="s">
        <v>630</v>
      </c>
      <c r="L500" s="83" t="s">
        <v>108</v>
      </c>
      <c r="M500" s="184">
        <v>24544</v>
      </c>
      <c r="N500" s="184"/>
      <c r="O500" s="85" t="s">
        <v>102</v>
      </c>
      <c r="P500" s="185">
        <v>42491</v>
      </c>
      <c r="Q500" s="186" t="s">
        <v>203</v>
      </c>
      <c r="R500" s="186"/>
      <c r="S500" s="186"/>
      <c r="T500" s="187"/>
      <c r="U500" s="188" t="s">
        <v>296</v>
      </c>
      <c r="V500" s="188" t="s">
        <v>297</v>
      </c>
      <c r="W500" s="188" t="s">
        <v>297</v>
      </c>
      <c r="X500" s="189" t="s">
        <v>167</v>
      </c>
      <c r="Y500" s="190"/>
      <c r="Z500" s="83">
        <v>700</v>
      </c>
      <c r="AA500" s="83" t="s">
        <v>193</v>
      </c>
      <c r="AB500" s="83" t="s">
        <v>181</v>
      </c>
      <c r="AC500" s="83" t="s">
        <v>102</v>
      </c>
      <c r="AD500" s="83" t="s">
        <v>7028</v>
      </c>
      <c r="AE500" s="83" t="s">
        <v>102</v>
      </c>
      <c r="AF500" s="83" t="s">
        <v>102</v>
      </c>
      <c r="AG500" s="83" t="s">
        <v>119</v>
      </c>
      <c r="AH500" s="83" t="s">
        <v>7029</v>
      </c>
      <c r="AI500" s="83" t="s">
        <v>104</v>
      </c>
      <c r="AJ500" s="83" t="s">
        <v>105</v>
      </c>
      <c r="AK500" s="191" t="s">
        <v>7028</v>
      </c>
      <c r="AL500" s="191" t="s">
        <v>102</v>
      </c>
      <c r="AM500" s="191" t="s">
        <v>102</v>
      </c>
      <c r="AN500" s="191" t="s">
        <v>119</v>
      </c>
      <c r="AO500" s="191" t="s">
        <v>7029</v>
      </c>
      <c r="AP500" s="191" t="s">
        <v>104</v>
      </c>
      <c r="AQ500" s="191" t="s">
        <v>105</v>
      </c>
      <c r="AR500" s="191" t="s">
        <v>106</v>
      </c>
      <c r="AS500" s="191" t="s">
        <v>7028</v>
      </c>
      <c r="AT500" s="191" t="s">
        <v>485</v>
      </c>
      <c r="AU500" s="191" t="s">
        <v>7029</v>
      </c>
      <c r="AV500" s="191" t="s">
        <v>104</v>
      </c>
      <c r="AW500" s="191" t="s">
        <v>204</v>
      </c>
      <c r="AX500" s="191"/>
      <c r="AY500" s="192" t="s">
        <v>454</v>
      </c>
      <c r="AZ500" s="192" t="s">
        <v>416</v>
      </c>
      <c r="BA500" s="91" t="s">
        <v>108</v>
      </c>
      <c r="BB500" s="90">
        <v>0</v>
      </c>
      <c r="BC500" s="93" t="s">
        <v>102</v>
      </c>
      <c r="BD500" s="93" t="s">
        <v>102</v>
      </c>
      <c r="BE500" s="93" t="s">
        <v>102</v>
      </c>
      <c r="BF500" s="93" t="s">
        <v>102</v>
      </c>
      <c r="BG500" s="97" t="s">
        <v>108</v>
      </c>
      <c r="BH500" s="93" t="s">
        <v>108</v>
      </c>
      <c r="BI500" s="93" t="s">
        <v>102</v>
      </c>
      <c r="BJ500" s="93" t="s">
        <v>102</v>
      </c>
      <c r="BK500" s="93" t="s">
        <v>102</v>
      </c>
      <c r="BL500" s="93" t="s">
        <v>102</v>
      </c>
      <c r="BM500" s="93" t="s">
        <v>102</v>
      </c>
      <c r="BN500" s="93" t="s">
        <v>102</v>
      </c>
      <c r="BO500" s="93" t="s">
        <v>102</v>
      </c>
      <c r="BP500" s="96" t="s">
        <v>102</v>
      </c>
      <c r="BQ500" s="90">
        <v>0</v>
      </c>
      <c r="BR500" s="93" t="s">
        <v>102</v>
      </c>
      <c r="BS500" s="93" t="s">
        <v>102</v>
      </c>
      <c r="BT500" s="93" t="s">
        <v>102</v>
      </c>
      <c r="BU500" s="93" t="s">
        <v>102</v>
      </c>
      <c r="BV500" s="97" t="s">
        <v>108</v>
      </c>
      <c r="BW500" s="93" t="s">
        <v>108</v>
      </c>
      <c r="BX500" s="95" t="s">
        <v>102</v>
      </c>
      <c r="BY500" s="93" t="s">
        <v>102</v>
      </c>
      <c r="BZ500" s="93" t="s">
        <v>102</v>
      </c>
      <c r="CA500" s="93" t="s">
        <v>102</v>
      </c>
      <c r="CB500" s="93" t="s">
        <v>102</v>
      </c>
      <c r="CC500" s="93" t="s">
        <v>102</v>
      </c>
      <c r="CD500" s="93" t="s">
        <v>102</v>
      </c>
      <c r="CE500" s="193" t="s">
        <v>102</v>
      </c>
      <c r="CF500" s="194" t="s">
        <v>436</v>
      </c>
      <c r="CG500" s="195" t="s">
        <v>7030</v>
      </c>
      <c r="CH500" s="101" t="s">
        <v>563</v>
      </c>
      <c r="CI500" s="102"/>
      <c r="CJ500" s="196" t="s">
        <v>577</v>
      </c>
      <c r="CK500" s="104" t="s">
        <v>190</v>
      </c>
      <c r="CL500" s="105"/>
      <c r="CM500" s="83" t="s">
        <v>578</v>
      </c>
      <c r="CN500" s="106" t="s">
        <v>108</v>
      </c>
      <c r="CO500" s="197" t="s">
        <v>566</v>
      </c>
      <c r="CP500" s="107"/>
      <c r="CQ500" s="198" t="s">
        <v>107</v>
      </c>
      <c r="CR500" s="198" t="s">
        <v>107</v>
      </c>
      <c r="CS500" s="199"/>
      <c r="CT500" s="83" t="s">
        <v>109</v>
      </c>
      <c r="CU500" s="83" t="s">
        <v>109</v>
      </c>
      <c r="CV500" s="83">
        <v>38</v>
      </c>
      <c r="CW500" s="83" t="s">
        <v>270</v>
      </c>
      <c r="CX500" s="83">
        <v>38</v>
      </c>
      <c r="CY500" s="83" t="s">
        <v>108</v>
      </c>
      <c r="CZ500" s="83">
        <v>657121.5</v>
      </c>
      <c r="DA500" s="83" t="s">
        <v>7031</v>
      </c>
      <c r="DB500" s="83" t="s">
        <v>118</v>
      </c>
      <c r="DC500" s="83" t="s">
        <v>108</v>
      </c>
      <c r="DD500" s="83">
        <v>3834</v>
      </c>
      <c r="DE500" s="83" t="s">
        <v>173</v>
      </c>
      <c r="DF500" s="83" t="s">
        <v>118</v>
      </c>
      <c r="DG500" s="83" t="s">
        <v>500</v>
      </c>
      <c r="DH500" s="83"/>
      <c r="DI500" s="85">
        <v>43646</v>
      </c>
      <c r="DJ500" s="83" t="s">
        <v>584</v>
      </c>
      <c r="DK500" s="83" t="s">
        <v>102</v>
      </c>
      <c r="DL500" s="83" t="s">
        <v>482</v>
      </c>
      <c r="DM500" s="83">
        <v>0</v>
      </c>
      <c r="DN500" s="83" t="s">
        <v>483</v>
      </c>
      <c r="DO500" s="83">
        <v>1</v>
      </c>
      <c r="DP500" s="83">
        <v>1</v>
      </c>
      <c r="DQ500" s="83"/>
      <c r="DR500" s="83" t="s">
        <v>108</v>
      </c>
      <c r="DS500" s="83" t="s">
        <v>497</v>
      </c>
      <c r="DU500" s="215" t="s">
        <v>269</v>
      </c>
      <c r="DV500" s="136">
        <v>1</v>
      </c>
      <c r="DW500" s="136">
        <v>3</v>
      </c>
      <c r="DX500" s="215" t="s">
        <v>269</v>
      </c>
      <c r="DY500" s="215" t="s">
        <v>269</v>
      </c>
      <c r="DZ500" s="215" t="s">
        <v>269</v>
      </c>
      <c r="EA500" s="215" t="s">
        <v>269</v>
      </c>
      <c r="EB500" s="215" t="s">
        <v>269</v>
      </c>
      <c r="EC500" s="215" t="s">
        <v>269</v>
      </c>
      <c r="ED500" s="215" t="s">
        <v>269</v>
      </c>
      <c r="EE500" s="215" t="s">
        <v>269</v>
      </c>
    </row>
    <row r="501" spans="1:135" ht="57.6" x14ac:dyDescent="0.55000000000000004">
      <c r="A501" s="83" t="s">
        <v>130</v>
      </c>
      <c r="B501" s="136">
        <v>668594</v>
      </c>
      <c r="C501" t="s">
        <v>1145</v>
      </c>
      <c r="D501" s="83" t="s">
        <v>228</v>
      </c>
      <c r="E501" s="138">
        <v>871788965674</v>
      </c>
      <c r="F501" s="83" t="s">
        <v>143</v>
      </c>
      <c r="G501" s="85">
        <v>43620</v>
      </c>
      <c r="H501" s="83" t="s">
        <v>98</v>
      </c>
      <c r="I501" s="84" t="s">
        <v>612</v>
      </c>
      <c r="J501" s="207" t="s">
        <v>628</v>
      </c>
      <c r="K501" s="208" t="s">
        <v>633</v>
      </c>
      <c r="L501" s="83" t="s">
        <v>108</v>
      </c>
      <c r="M501" s="184" t="s">
        <v>102</v>
      </c>
      <c r="N501" s="184" t="s">
        <v>556</v>
      </c>
      <c r="O501" s="85" t="s">
        <v>102</v>
      </c>
      <c r="P501" s="185">
        <v>42491</v>
      </c>
      <c r="Q501" s="186" t="s">
        <v>202</v>
      </c>
      <c r="R501" s="186" t="s">
        <v>613</v>
      </c>
      <c r="S501" s="186"/>
      <c r="T501" s="187"/>
      <c r="U501" s="188" t="s">
        <v>295</v>
      </c>
      <c r="V501" s="188" t="s">
        <v>205</v>
      </c>
      <c r="W501" s="188" t="s">
        <v>295</v>
      </c>
      <c r="X501" s="189" t="s">
        <v>107</v>
      </c>
      <c r="Y501" s="190" t="s">
        <v>614</v>
      </c>
      <c r="Z501" s="83">
        <v>700</v>
      </c>
      <c r="AA501" s="83" t="s">
        <v>193</v>
      </c>
      <c r="AB501" s="83" t="s">
        <v>181</v>
      </c>
      <c r="AC501" s="83" t="s">
        <v>102</v>
      </c>
      <c r="AD501" s="83" t="s">
        <v>7032</v>
      </c>
      <c r="AE501" s="83" t="s">
        <v>7033</v>
      </c>
      <c r="AF501" s="83" t="s">
        <v>102</v>
      </c>
      <c r="AG501" s="83" t="s">
        <v>175</v>
      </c>
      <c r="AH501" s="83" t="s">
        <v>7034</v>
      </c>
      <c r="AI501" s="83" t="s">
        <v>104</v>
      </c>
      <c r="AJ501" s="83" t="s">
        <v>105</v>
      </c>
      <c r="AK501" s="191" t="s">
        <v>7032</v>
      </c>
      <c r="AL501" s="191" t="s">
        <v>7033</v>
      </c>
      <c r="AM501" s="191" t="s">
        <v>102</v>
      </c>
      <c r="AN501" s="191" t="s">
        <v>175</v>
      </c>
      <c r="AO501" s="191" t="s">
        <v>7034</v>
      </c>
      <c r="AP501" s="191" t="s">
        <v>104</v>
      </c>
      <c r="AQ501" s="191" t="s">
        <v>105</v>
      </c>
      <c r="AR501" s="191" t="s">
        <v>106</v>
      </c>
      <c r="AS501" s="191"/>
      <c r="AT501" s="191"/>
      <c r="AU501" s="191"/>
      <c r="AV501" s="191"/>
      <c r="AW501" s="191"/>
      <c r="AX501" s="191" t="s">
        <v>575</v>
      </c>
      <c r="AY501" s="192" t="s">
        <v>454</v>
      </c>
      <c r="AZ501" s="192" t="s">
        <v>108</v>
      </c>
      <c r="BA501" s="91" t="s">
        <v>108</v>
      </c>
      <c r="BB501" s="90">
        <v>0</v>
      </c>
      <c r="BC501" s="93" t="s">
        <v>102</v>
      </c>
      <c r="BD501" s="93" t="s">
        <v>102</v>
      </c>
      <c r="BE501" s="93" t="s">
        <v>102</v>
      </c>
      <c r="BF501" s="93" t="s">
        <v>102</v>
      </c>
      <c r="BG501" s="97" t="s">
        <v>108</v>
      </c>
      <c r="BH501" s="93" t="s">
        <v>108</v>
      </c>
      <c r="BI501" s="93" t="s">
        <v>102</v>
      </c>
      <c r="BJ501" s="93" t="s">
        <v>102</v>
      </c>
      <c r="BK501" s="93" t="s">
        <v>102</v>
      </c>
      <c r="BL501" s="93" t="s">
        <v>102</v>
      </c>
      <c r="BM501" s="93" t="s">
        <v>102</v>
      </c>
      <c r="BN501" s="93" t="s">
        <v>102</v>
      </c>
      <c r="BO501" s="93" t="s">
        <v>102</v>
      </c>
      <c r="BP501" s="96" t="s">
        <v>102</v>
      </c>
      <c r="BQ501" s="90">
        <v>0</v>
      </c>
      <c r="BR501" s="93" t="s">
        <v>102</v>
      </c>
      <c r="BS501" s="93" t="s">
        <v>102</v>
      </c>
      <c r="BT501" s="93" t="s">
        <v>102</v>
      </c>
      <c r="BU501" s="93" t="s">
        <v>102</v>
      </c>
      <c r="BV501" s="97" t="s">
        <v>108</v>
      </c>
      <c r="BW501" s="93" t="s">
        <v>108</v>
      </c>
      <c r="BX501" s="95" t="s">
        <v>102</v>
      </c>
      <c r="BY501" s="93" t="s">
        <v>102</v>
      </c>
      <c r="BZ501" s="93" t="s">
        <v>102</v>
      </c>
      <c r="CA501" s="93" t="s">
        <v>102</v>
      </c>
      <c r="CB501" s="93" t="s">
        <v>102</v>
      </c>
      <c r="CC501" s="93" t="s">
        <v>102</v>
      </c>
      <c r="CD501" s="93" t="s">
        <v>102</v>
      </c>
      <c r="CE501" s="193" t="s">
        <v>102</v>
      </c>
      <c r="CF501" s="194" t="s">
        <v>508</v>
      </c>
      <c r="CG501" s="195" t="s">
        <v>102</v>
      </c>
      <c r="CH501" s="101" t="e">
        <v>#N/A</v>
      </c>
      <c r="CI501" s="102" t="s">
        <v>580</v>
      </c>
      <c r="CJ501" s="196" t="s">
        <v>108</v>
      </c>
      <c r="CK501" s="104" t="s">
        <v>109</v>
      </c>
      <c r="CL501" s="105" t="s">
        <v>579</v>
      </c>
      <c r="CM501" s="83" t="s">
        <v>108</v>
      </c>
      <c r="CN501" s="106" t="s">
        <v>108</v>
      </c>
      <c r="CO501" s="197" t="s">
        <v>108</v>
      </c>
      <c r="CP501" s="107"/>
      <c r="CQ501" s="198" t="s">
        <v>474</v>
      </c>
      <c r="CR501" s="198" t="s">
        <v>474</v>
      </c>
      <c r="CS501" s="199" t="s">
        <v>616</v>
      </c>
      <c r="CT501" s="83" t="s">
        <v>109</v>
      </c>
      <c r="CU501" s="83" t="s">
        <v>109</v>
      </c>
      <c r="CV501" s="83">
        <v>78</v>
      </c>
      <c r="CW501" s="83" t="s">
        <v>112</v>
      </c>
      <c r="CX501" s="83">
        <v>78</v>
      </c>
      <c r="CY501" s="83" t="s">
        <v>7035</v>
      </c>
      <c r="CZ501" s="83">
        <v>658441</v>
      </c>
      <c r="DA501" s="83" t="s">
        <v>138</v>
      </c>
      <c r="DB501" s="83" t="s">
        <v>124</v>
      </c>
      <c r="DC501" s="83" t="s">
        <v>501</v>
      </c>
      <c r="DD501" s="83">
        <v>8261</v>
      </c>
      <c r="DE501" s="83" t="s">
        <v>582</v>
      </c>
      <c r="DF501" s="83" t="s">
        <v>145</v>
      </c>
      <c r="DG501" s="83" t="s">
        <v>501</v>
      </c>
      <c r="DH501" s="83" t="s">
        <v>582</v>
      </c>
      <c r="DI501" s="85">
        <v>43646</v>
      </c>
      <c r="DJ501" s="83" t="s">
        <v>584</v>
      </c>
      <c r="DK501" s="83" t="s">
        <v>102</v>
      </c>
      <c r="DL501" s="83" t="s">
        <v>482</v>
      </c>
      <c r="DM501" s="83">
        <v>0</v>
      </c>
      <c r="DN501" s="83" t="s">
        <v>238</v>
      </c>
      <c r="DO501" s="83">
        <v>1</v>
      </c>
      <c r="DP501" s="83">
        <v>1</v>
      </c>
      <c r="DQ501" s="83"/>
      <c r="DR501" s="83" t="s">
        <v>108</v>
      </c>
      <c r="DS501" s="83" t="s">
        <v>497</v>
      </c>
      <c r="DU501" s="215" t="s">
        <v>269</v>
      </c>
      <c r="DV501" s="136">
        <v>1</v>
      </c>
      <c r="DW501" s="136">
        <v>3</v>
      </c>
      <c r="DX501" s="215" t="s">
        <v>269</v>
      </c>
      <c r="DY501" s="215" t="s">
        <v>269</v>
      </c>
      <c r="DZ501" s="215" t="s">
        <v>269</v>
      </c>
      <c r="EA501" s="215" t="s">
        <v>269</v>
      </c>
      <c r="EB501" s="215" t="s">
        <v>269</v>
      </c>
      <c r="EC501" s="215" t="s">
        <v>269</v>
      </c>
      <c r="ED501" s="215" t="s">
        <v>269</v>
      </c>
      <c r="EE501" s="215" t="s">
        <v>269</v>
      </c>
    </row>
    <row r="502" spans="1:135" ht="28.8" x14ac:dyDescent="0.55000000000000004">
      <c r="A502" s="83" t="s">
        <v>130</v>
      </c>
      <c r="B502" s="136">
        <v>383145</v>
      </c>
      <c r="C502" t="s">
        <v>1146</v>
      </c>
      <c r="D502" s="83" t="s">
        <v>228</v>
      </c>
      <c r="E502" s="138">
        <v>780832233016</v>
      </c>
      <c r="F502" s="83" t="s">
        <v>114</v>
      </c>
      <c r="G502" s="85">
        <v>43634</v>
      </c>
      <c r="H502" s="83" t="s">
        <v>98</v>
      </c>
      <c r="I502" s="84" t="s">
        <v>618</v>
      </c>
      <c r="J502" s="207" t="s">
        <v>629</v>
      </c>
      <c r="K502" s="208" t="s">
        <v>634</v>
      </c>
      <c r="L502" s="83" t="s">
        <v>108</v>
      </c>
      <c r="M502" s="184">
        <v>27634</v>
      </c>
      <c r="N502" s="184"/>
      <c r="O502" s="85" t="s">
        <v>102</v>
      </c>
      <c r="P502" s="185">
        <v>43013</v>
      </c>
      <c r="Q502" s="186" t="s">
        <v>203</v>
      </c>
      <c r="R502" s="186"/>
      <c r="S502" s="186"/>
      <c r="T502" s="187"/>
      <c r="U502" s="188" t="s">
        <v>296</v>
      </c>
      <c r="V502" s="188" t="s">
        <v>205</v>
      </c>
      <c r="W502" s="189" t="s">
        <v>619</v>
      </c>
      <c r="X502" s="189" t="s">
        <v>107</v>
      </c>
      <c r="Y502" s="190" t="s">
        <v>614</v>
      </c>
      <c r="Z502" s="83">
        <v>700</v>
      </c>
      <c r="AA502" s="83" t="s">
        <v>193</v>
      </c>
      <c r="AB502" s="83" t="s">
        <v>181</v>
      </c>
      <c r="AC502" s="83" t="s">
        <v>102</v>
      </c>
      <c r="AD502" s="83" t="s">
        <v>7036</v>
      </c>
      <c r="AE502" s="83" t="s">
        <v>102</v>
      </c>
      <c r="AF502" s="83" t="s">
        <v>102</v>
      </c>
      <c r="AG502" s="83" t="s">
        <v>174</v>
      </c>
      <c r="AH502" s="83" t="s">
        <v>7025</v>
      </c>
      <c r="AI502" s="83" t="s">
        <v>104</v>
      </c>
      <c r="AJ502" s="83" t="s">
        <v>105</v>
      </c>
      <c r="AK502" s="191" t="s">
        <v>7036</v>
      </c>
      <c r="AL502" s="191" t="s">
        <v>102</v>
      </c>
      <c r="AM502" s="191" t="s">
        <v>102</v>
      </c>
      <c r="AN502" s="191" t="s">
        <v>174</v>
      </c>
      <c r="AO502" s="191" t="s">
        <v>7025</v>
      </c>
      <c r="AP502" s="191" t="s">
        <v>104</v>
      </c>
      <c r="AQ502" s="191" t="s">
        <v>105</v>
      </c>
      <c r="AR502" s="191" t="s">
        <v>106</v>
      </c>
      <c r="AS502" s="191" t="s">
        <v>7036</v>
      </c>
      <c r="AT502" s="191" t="s">
        <v>488</v>
      </c>
      <c r="AU502" s="191" t="s">
        <v>7037</v>
      </c>
      <c r="AV502" s="191" t="s">
        <v>104</v>
      </c>
      <c r="AW502" s="191" t="s">
        <v>204</v>
      </c>
      <c r="AX502" s="191"/>
      <c r="AY502" s="192" t="s">
        <v>454</v>
      </c>
      <c r="AZ502" s="192" t="s">
        <v>416</v>
      </c>
      <c r="BA502" s="91" t="s">
        <v>108</v>
      </c>
      <c r="BB502" s="90">
        <v>0</v>
      </c>
      <c r="BC502" s="93" t="s">
        <v>102</v>
      </c>
      <c r="BD502" s="93" t="s">
        <v>102</v>
      </c>
      <c r="BE502" s="93" t="s">
        <v>102</v>
      </c>
      <c r="BF502" s="93" t="s">
        <v>102</v>
      </c>
      <c r="BG502" s="97" t="s">
        <v>108</v>
      </c>
      <c r="BH502" s="93" t="s">
        <v>108</v>
      </c>
      <c r="BI502" s="93" t="s">
        <v>102</v>
      </c>
      <c r="BJ502" s="93" t="s">
        <v>102</v>
      </c>
      <c r="BK502" s="93" t="s">
        <v>102</v>
      </c>
      <c r="BL502" s="93" t="s">
        <v>102</v>
      </c>
      <c r="BM502" s="93" t="s">
        <v>102</v>
      </c>
      <c r="BN502" s="93" t="s">
        <v>102</v>
      </c>
      <c r="BO502" s="93" t="s">
        <v>102</v>
      </c>
      <c r="BP502" s="96" t="s">
        <v>102</v>
      </c>
      <c r="BQ502" s="90">
        <v>0</v>
      </c>
      <c r="BR502" s="93" t="s">
        <v>102</v>
      </c>
      <c r="BS502" s="93" t="s">
        <v>102</v>
      </c>
      <c r="BT502" s="93" t="s">
        <v>102</v>
      </c>
      <c r="BU502" s="93" t="s">
        <v>102</v>
      </c>
      <c r="BV502" s="97" t="s">
        <v>108</v>
      </c>
      <c r="BW502" s="93" t="s">
        <v>108</v>
      </c>
      <c r="BX502" s="95" t="s">
        <v>102</v>
      </c>
      <c r="BY502" s="93" t="s">
        <v>102</v>
      </c>
      <c r="BZ502" s="93" t="s">
        <v>102</v>
      </c>
      <c r="CA502" s="93" t="s">
        <v>102</v>
      </c>
      <c r="CB502" s="93" t="s">
        <v>102</v>
      </c>
      <c r="CC502" s="93" t="s">
        <v>102</v>
      </c>
      <c r="CD502" s="93" t="s">
        <v>102</v>
      </c>
      <c r="CE502" s="193" t="s">
        <v>102</v>
      </c>
      <c r="CF502" s="194" t="s">
        <v>436</v>
      </c>
      <c r="CG502" s="195" t="s">
        <v>7038</v>
      </c>
      <c r="CH502" s="101" t="s">
        <v>310</v>
      </c>
      <c r="CI502" s="102"/>
      <c r="CJ502" s="196" t="s">
        <v>7039</v>
      </c>
      <c r="CK502" s="104" t="s">
        <v>190</v>
      </c>
      <c r="CL502" s="105"/>
      <c r="CM502" s="83" t="s">
        <v>623</v>
      </c>
      <c r="CN502" s="106" t="s">
        <v>624</v>
      </c>
      <c r="CO502" s="197" t="s">
        <v>625</v>
      </c>
      <c r="CP502" s="107"/>
      <c r="CQ502" s="198" t="s">
        <v>474</v>
      </c>
      <c r="CR502" s="198" t="s">
        <v>474</v>
      </c>
      <c r="CS502" s="199"/>
      <c r="CT502" s="83" t="s">
        <v>109</v>
      </c>
      <c r="CU502" s="83" t="s">
        <v>109</v>
      </c>
      <c r="CV502" s="83">
        <v>24</v>
      </c>
      <c r="CW502" s="83" t="s">
        <v>139</v>
      </c>
      <c r="CX502" s="83">
        <v>24</v>
      </c>
      <c r="CY502" s="83" t="s">
        <v>108</v>
      </c>
      <c r="CZ502" s="83">
        <v>659760.5</v>
      </c>
      <c r="DA502" s="83" t="s">
        <v>581</v>
      </c>
      <c r="DB502" s="83" t="s">
        <v>152</v>
      </c>
      <c r="DC502" s="83" t="s">
        <v>500</v>
      </c>
      <c r="DD502" s="83">
        <v>2262</v>
      </c>
      <c r="DE502" s="83" t="s">
        <v>606</v>
      </c>
      <c r="DF502" s="83" t="s">
        <v>152</v>
      </c>
      <c r="DG502" s="83" t="s">
        <v>500</v>
      </c>
      <c r="DH502" s="83"/>
      <c r="DI502" s="85">
        <v>43646</v>
      </c>
      <c r="DJ502" s="83" t="s">
        <v>584</v>
      </c>
      <c r="DK502" s="83" t="s">
        <v>102</v>
      </c>
      <c r="DL502" s="83" t="s">
        <v>482</v>
      </c>
      <c r="DM502" s="83">
        <v>0</v>
      </c>
      <c r="DN502" s="83" t="s">
        <v>483</v>
      </c>
      <c r="DO502" s="83">
        <v>1</v>
      </c>
      <c r="DP502" s="83">
        <v>1</v>
      </c>
      <c r="DQ502" s="83"/>
      <c r="DR502" s="83" t="s">
        <v>108</v>
      </c>
      <c r="DS502" s="83" t="s">
        <v>497</v>
      </c>
      <c r="DU502" s="215" t="s">
        <v>269</v>
      </c>
      <c r="DV502" s="136">
        <v>1</v>
      </c>
      <c r="DW502" s="136">
        <v>3</v>
      </c>
      <c r="DX502" s="215" t="s">
        <v>269</v>
      </c>
      <c r="DY502" s="215" t="s">
        <v>269</v>
      </c>
      <c r="DZ502" s="215" t="s">
        <v>269</v>
      </c>
      <c r="EA502" s="215" t="s">
        <v>269</v>
      </c>
      <c r="EB502" s="215" t="s">
        <v>269</v>
      </c>
      <c r="EC502" s="215" t="s">
        <v>269</v>
      </c>
      <c r="ED502" s="215" t="s">
        <v>269</v>
      </c>
      <c r="EE502" s="215" t="s">
        <v>269</v>
      </c>
    </row>
    <row r="503" spans="1:135" ht="28.8" x14ac:dyDescent="0.55000000000000004">
      <c r="A503" s="83" t="s">
        <v>130</v>
      </c>
      <c r="B503" s="136">
        <v>555184</v>
      </c>
      <c r="C503" t="s">
        <v>1147</v>
      </c>
      <c r="D503" s="83" t="s">
        <v>228</v>
      </c>
      <c r="E503" s="138">
        <v>208208454615</v>
      </c>
      <c r="F503" s="83" t="s">
        <v>114</v>
      </c>
      <c r="G503" s="85">
        <v>43643</v>
      </c>
      <c r="H503" s="211" t="s">
        <v>98</v>
      </c>
      <c r="I503" s="84" t="s">
        <v>610</v>
      </c>
      <c r="J503" s="207" t="s">
        <v>627</v>
      </c>
      <c r="K503" s="208" t="s">
        <v>630</v>
      </c>
      <c r="L503" s="83" t="s">
        <v>108</v>
      </c>
      <c r="M503" s="184">
        <v>24545</v>
      </c>
      <c r="N503" s="184"/>
      <c r="O503" s="85" t="s">
        <v>102</v>
      </c>
      <c r="P503" s="185">
        <v>42491</v>
      </c>
      <c r="Q503" s="186" t="s">
        <v>203</v>
      </c>
      <c r="R503" s="186"/>
      <c r="S503" s="186"/>
      <c r="T503" s="187"/>
      <c r="U503" s="188" t="s">
        <v>296</v>
      </c>
      <c r="V503" s="188" t="s">
        <v>297</v>
      </c>
      <c r="W503" s="188" t="s">
        <v>297</v>
      </c>
      <c r="X503" s="189" t="s">
        <v>167</v>
      </c>
      <c r="Y503" s="190"/>
      <c r="Z503" s="83">
        <v>700</v>
      </c>
      <c r="AA503" s="83" t="s">
        <v>193</v>
      </c>
      <c r="AB503" s="83" t="s">
        <v>181</v>
      </c>
      <c r="AC503" s="83" t="s">
        <v>102</v>
      </c>
      <c r="AD503" s="83" t="s">
        <v>7040</v>
      </c>
      <c r="AE503" s="83" t="s">
        <v>102</v>
      </c>
      <c r="AF503" s="83" t="s">
        <v>102</v>
      </c>
      <c r="AG503" s="83" t="s">
        <v>119</v>
      </c>
      <c r="AH503" s="83" t="s">
        <v>7041</v>
      </c>
      <c r="AI503" s="83" t="s">
        <v>104</v>
      </c>
      <c r="AJ503" s="83" t="s">
        <v>105</v>
      </c>
      <c r="AK503" s="191" t="s">
        <v>7040</v>
      </c>
      <c r="AL503" s="191" t="s">
        <v>102</v>
      </c>
      <c r="AM503" s="191" t="s">
        <v>102</v>
      </c>
      <c r="AN503" s="191" t="s">
        <v>119</v>
      </c>
      <c r="AO503" s="191" t="s">
        <v>7041</v>
      </c>
      <c r="AP503" s="191" t="s">
        <v>104</v>
      </c>
      <c r="AQ503" s="191" t="s">
        <v>105</v>
      </c>
      <c r="AR503" s="191" t="s">
        <v>106</v>
      </c>
      <c r="AS503" s="191" t="s">
        <v>7040</v>
      </c>
      <c r="AT503" s="191" t="s">
        <v>485</v>
      </c>
      <c r="AU503" s="191" t="s">
        <v>7041</v>
      </c>
      <c r="AV503" s="191" t="s">
        <v>104</v>
      </c>
      <c r="AW503" s="191" t="s">
        <v>204</v>
      </c>
      <c r="AX503" s="191"/>
      <c r="AY503" s="192" t="s">
        <v>454</v>
      </c>
      <c r="AZ503" s="192" t="s">
        <v>416</v>
      </c>
      <c r="BA503" s="91" t="s">
        <v>108</v>
      </c>
      <c r="BB503" s="90">
        <v>0</v>
      </c>
      <c r="BC503" s="93" t="s">
        <v>102</v>
      </c>
      <c r="BD503" s="93" t="s">
        <v>102</v>
      </c>
      <c r="BE503" s="93" t="s">
        <v>102</v>
      </c>
      <c r="BF503" s="93" t="s">
        <v>102</v>
      </c>
      <c r="BG503" s="97" t="s">
        <v>108</v>
      </c>
      <c r="BH503" s="93" t="s">
        <v>108</v>
      </c>
      <c r="BI503" s="93" t="s">
        <v>102</v>
      </c>
      <c r="BJ503" s="93" t="s">
        <v>102</v>
      </c>
      <c r="BK503" s="93" t="s">
        <v>102</v>
      </c>
      <c r="BL503" s="93" t="s">
        <v>102</v>
      </c>
      <c r="BM503" s="93" t="s">
        <v>102</v>
      </c>
      <c r="BN503" s="93" t="s">
        <v>102</v>
      </c>
      <c r="BO503" s="93" t="s">
        <v>102</v>
      </c>
      <c r="BP503" s="96" t="s">
        <v>102</v>
      </c>
      <c r="BQ503" s="90">
        <v>0</v>
      </c>
      <c r="BR503" s="93" t="s">
        <v>102</v>
      </c>
      <c r="BS503" s="93" t="s">
        <v>102</v>
      </c>
      <c r="BT503" s="93" t="s">
        <v>102</v>
      </c>
      <c r="BU503" s="93" t="s">
        <v>102</v>
      </c>
      <c r="BV503" s="97" t="s">
        <v>108</v>
      </c>
      <c r="BW503" s="93" t="s">
        <v>108</v>
      </c>
      <c r="BX503" s="95" t="s">
        <v>102</v>
      </c>
      <c r="BY503" s="93" t="s">
        <v>102</v>
      </c>
      <c r="BZ503" s="93" t="s">
        <v>102</v>
      </c>
      <c r="CA503" s="93" t="s">
        <v>102</v>
      </c>
      <c r="CB503" s="93" t="s">
        <v>102</v>
      </c>
      <c r="CC503" s="93" t="s">
        <v>102</v>
      </c>
      <c r="CD503" s="93" t="s">
        <v>102</v>
      </c>
      <c r="CE503" s="193" t="s">
        <v>102</v>
      </c>
      <c r="CF503" s="194" t="s">
        <v>436</v>
      </c>
      <c r="CG503" s="195" t="s">
        <v>7042</v>
      </c>
      <c r="CH503" s="101" t="s">
        <v>563</v>
      </c>
      <c r="CI503" s="102"/>
      <c r="CJ503" s="196" t="s">
        <v>577</v>
      </c>
      <c r="CK503" s="104" t="s">
        <v>190</v>
      </c>
      <c r="CL503" s="105"/>
      <c r="CM503" s="83" t="s">
        <v>578</v>
      </c>
      <c r="CN503" s="106" t="s">
        <v>108</v>
      </c>
      <c r="CO503" s="197" t="s">
        <v>566</v>
      </c>
      <c r="CP503" s="107"/>
      <c r="CQ503" s="198" t="s">
        <v>107</v>
      </c>
      <c r="CR503" s="198" t="s">
        <v>107</v>
      </c>
      <c r="CS503" s="199"/>
      <c r="CT503" s="83" t="s">
        <v>109</v>
      </c>
      <c r="CU503" s="83" t="s">
        <v>109</v>
      </c>
      <c r="CV503" s="83">
        <v>40</v>
      </c>
      <c r="CW503" s="83" t="s">
        <v>270</v>
      </c>
      <c r="CX503" s="83">
        <v>40</v>
      </c>
      <c r="CY503" s="83" t="s">
        <v>108</v>
      </c>
      <c r="CZ503" s="83">
        <v>661080</v>
      </c>
      <c r="DA503" s="83" t="s">
        <v>7043</v>
      </c>
      <c r="DB503" s="83" t="s">
        <v>118</v>
      </c>
      <c r="DC503" s="83" t="s">
        <v>108</v>
      </c>
      <c r="DD503" s="83">
        <v>8539</v>
      </c>
      <c r="DE503" s="83" t="s">
        <v>173</v>
      </c>
      <c r="DF503" s="83" t="s">
        <v>118</v>
      </c>
      <c r="DG503" s="83" t="s">
        <v>500</v>
      </c>
      <c r="DH503" s="83"/>
      <c r="DI503" s="85">
        <v>43646</v>
      </c>
      <c r="DJ503" s="83" t="s">
        <v>584</v>
      </c>
      <c r="DK503" s="83" t="s">
        <v>102</v>
      </c>
      <c r="DL503" s="83" t="s">
        <v>482</v>
      </c>
      <c r="DM503" s="83">
        <v>0</v>
      </c>
      <c r="DN503" s="83" t="s">
        <v>483</v>
      </c>
      <c r="DO503" s="83">
        <v>1</v>
      </c>
      <c r="DP503" s="83">
        <v>4</v>
      </c>
      <c r="DQ503" s="83"/>
      <c r="DR503" s="83" t="s">
        <v>108</v>
      </c>
      <c r="DS503" s="83" t="s">
        <v>497</v>
      </c>
      <c r="DU503" s="215" t="s">
        <v>269</v>
      </c>
      <c r="DV503" s="136">
        <v>1</v>
      </c>
      <c r="DW503" s="136">
        <v>3</v>
      </c>
      <c r="DX503" s="215" t="s">
        <v>269</v>
      </c>
      <c r="DY503" s="215" t="s">
        <v>269</v>
      </c>
      <c r="DZ503" s="215" t="s">
        <v>269</v>
      </c>
      <c r="EA503" s="215" t="s">
        <v>269</v>
      </c>
      <c r="EB503" s="215" t="s">
        <v>269</v>
      </c>
      <c r="EC503" s="215" t="s">
        <v>269</v>
      </c>
      <c r="ED503" s="215" t="s">
        <v>269</v>
      </c>
      <c r="EE503" s="215" t="s">
        <v>269</v>
      </c>
    </row>
    <row r="504" spans="1:135" ht="57.6" x14ac:dyDescent="0.55000000000000004">
      <c r="A504" s="83" t="s">
        <v>130</v>
      </c>
      <c r="B504" s="136">
        <v>691156</v>
      </c>
      <c r="C504" t="s">
        <v>1148</v>
      </c>
      <c r="D504" s="83" t="s">
        <v>228</v>
      </c>
      <c r="E504" s="138">
        <v>397979763088</v>
      </c>
      <c r="F504" s="83" t="s">
        <v>143</v>
      </c>
      <c r="G504" s="85">
        <v>43620</v>
      </c>
      <c r="H504" s="83" t="s">
        <v>98</v>
      </c>
      <c r="I504" s="84" t="s">
        <v>612</v>
      </c>
      <c r="J504" s="207" t="s">
        <v>628</v>
      </c>
      <c r="K504" s="208" t="s">
        <v>633</v>
      </c>
      <c r="L504" s="83" t="s">
        <v>108</v>
      </c>
      <c r="M504" s="184" t="s">
        <v>102</v>
      </c>
      <c r="N504" s="184" t="s">
        <v>556</v>
      </c>
      <c r="O504" s="85" t="s">
        <v>102</v>
      </c>
      <c r="P504" s="185">
        <v>42491</v>
      </c>
      <c r="Q504" s="186" t="s">
        <v>202</v>
      </c>
      <c r="R504" s="186" t="s">
        <v>613</v>
      </c>
      <c r="S504" s="186"/>
      <c r="T504" s="187"/>
      <c r="U504" s="188" t="s">
        <v>295</v>
      </c>
      <c r="V504" s="188" t="s">
        <v>205</v>
      </c>
      <c r="W504" s="188" t="s">
        <v>295</v>
      </c>
      <c r="X504" s="189" t="s">
        <v>107</v>
      </c>
      <c r="Y504" s="190" t="s">
        <v>614</v>
      </c>
      <c r="Z504" s="83">
        <v>700</v>
      </c>
      <c r="AA504" s="83" t="s">
        <v>193</v>
      </c>
      <c r="AB504" s="83" t="s">
        <v>181</v>
      </c>
      <c r="AC504" s="83" t="s">
        <v>102</v>
      </c>
      <c r="AD504" s="83" t="s">
        <v>7044</v>
      </c>
      <c r="AE504" s="83" t="s">
        <v>7045</v>
      </c>
      <c r="AF504" s="83" t="s">
        <v>102</v>
      </c>
      <c r="AG504" s="83" t="s">
        <v>175</v>
      </c>
      <c r="AH504" s="83" t="s">
        <v>7046</v>
      </c>
      <c r="AI504" s="83" t="s">
        <v>104</v>
      </c>
      <c r="AJ504" s="83" t="s">
        <v>105</v>
      </c>
      <c r="AK504" s="191" t="s">
        <v>7044</v>
      </c>
      <c r="AL504" s="191" t="s">
        <v>7045</v>
      </c>
      <c r="AM504" s="191" t="s">
        <v>102</v>
      </c>
      <c r="AN504" s="191" t="s">
        <v>175</v>
      </c>
      <c r="AO504" s="191" t="s">
        <v>7046</v>
      </c>
      <c r="AP504" s="191" t="s">
        <v>104</v>
      </c>
      <c r="AQ504" s="191" t="s">
        <v>105</v>
      </c>
      <c r="AR504" s="191" t="s">
        <v>106</v>
      </c>
      <c r="AS504" s="191"/>
      <c r="AT504" s="191"/>
      <c r="AU504" s="191"/>
      <c r="AV504" s="191"/>
      <c r="AW504" s="191"/>
      <c r="AX504" s="191" t="s">
        <v>575</v>
      </c>
      <c r="AY504" s="192" t="s">
        <v>454</v>
      </c>
      <c r="AZ504" s="192" t="s">
        <v>108</v>
      </c>
      <c r="BA504" s="91" t="s">
        <v>108</v>
      </c>
      <c r="BB504" s="90">
        <v>0</v>
      </c>
      <c r="BC504" s="93" t="s">
        <v>102</v>
      </c>
      <c r="BD504" s="93" t="s">
        <v>102</v>
      </c>
      <c r="BE504" s="93" t="s">
        <v>102</v>
      </c>
      <c r="BF504" s="93" t="s">
        <v>102</v>
      </c>
      <c r="BG504" s="97" t="s">
        <v>108</v>
      </c>
      <c r="BH504" s="93" t="s">
        <v>108</v>
      </c>
      <c r="BI504" s="93" t="s">
        <v>102</v>
      </c>
      <c r="BJ504" s="93" t="s">
        <v>102</v>
      </c>
      <c r="BK504" s="93" t="s">
        <v>102</v>
      </c>
      <c r="BL504" s="93" t="s">
        <v>102</v>
      </c>
      <c r="BM504" s="93" t="s">
        <v>102</v>
      </c>
      <c r="BN504" s="93" t="s">
        <v>102</v>
      </c>
      <c r="BO504" s="93" t="s">
        <v>102</v>
      </c>
      <c r="BP504" s="96" t="s">
        <v>102</v>
      </c>
      <c r="BQ504" s="90">
        <v>0</v>
      </c>
      <c r="BR504" s="93" t="s">
        <v>102</v>
      </c>
      <c r="BS504" s="93" t="s">
        <v>102</v>
      </c>
      <c r="BT504" s="93" t="s">
        <v>102</v>
      </c>
      <c r="BU504" s="93" t="s">
        <v>102</v>
      </c>
      <c r="BV504" s="97" t="s">
        <v>108</v>
      </c>
      <c r="BW504" s="93" t="s">
        <v>108</v>
      </c>
      <c r="BX504" s="95" t="s">
        <v>102</v>
      </c>
      <c r="BY504" s="93" t="s">
        <v>102</v>
      </c>
      <c r="BZ504" s="93" t="s">
        <v>102</v>
      </c>
      <c r="CA504" s="93" t="s">
        <v>102</v>
      </c>
      <c r="CB504" s="93" t="s">
        <v>102</v>
      </c>
      <c r="CC504" s="93" t="s">
        <v>102</v>
      </c>
      <c r="CD504" s="93" t="s">
        <v>102</v>
      </c>
      <c r="CE504" s="193" t="s">
        <v>102</v>
      </c>
      <c r="CF504" s="194" t="s">
        <v>508</v>
      </c>
      <c r="CG504" s="195" t="s">
        <v>102</v>
      </c>
      <c r="CH504" s="101" t="e">
        <v>#N/A</v>
      </c>
      <c r="CI504" s="102" t="s">
        <v>580</v>
      </c>
      <c r="CJ504" s="196" t="s">
        <v>108</v>
      </c>
      <c r="CK504" s="104" t="s">
        <v>109</v>
      </c>
      <c r="CL504" s="105" t="s">
        <v>579</v>
      </c>
      <c r="CM504" s="83" t="s">
        <v>108</v>
      </c>
      <c r="CN504" s="106" t="s">
        <v>108</v>
      </c>
      <c r="CO504" s="197" t="s">
        <v>108</v>
      </c>
      <c r="CP504" s="107"/>
      <c r="CQ504" s="198" t="s">
        <v>474</v>
      </c>
      <c r="CR504" s="198" t="s">
        <v>474</v>
      </c>
      <c r="CS504" s="199" t="s">
        <v>616</v>
      </c>
      <c r="CT504" s="83" t="s">
        <v>109</v>
      </c>
      <c r="CU504" s="83" t="s">
        <v>109</v>
      </c>
      <c r="CV504" s="83">
        <v>64</v>
      </c>
      <c r="CW504" s="83" t="s">
        <v>112</v>
      </c>
      <c r="CX504" s="83">
        <v>64</v>
      </c>
      <c r="CY504" s="83" t="s">
        <v>7047</v>
      </c>
      <c r="CZ504" s="83">
        <v>662399.5</v>
      </c>
      <c r="DA504" s="83" t="s">
        <v>138</v>
      </c>
      <c r="DB504" s="83" t="s">
        <v>124</v>
      </c>
      <c r="DC504" s="83" t="s">
        <v>501</v>
      </c>
      <c r="DD504" s="83">
        <v>5048</v>
      </c>
      <c r="DE504" s="83" t="s">
        <v>582</v>
      </c>
      <c r="DF504" s="83" t="s">
        <v>145</v>
      </c>
      <c r="DG504" s="83" t="s">
        <v>501</v>
      </c>
      <c r="DH504" s="83" t="s">
        <v>582</v>
      </c>
      <c r="DI504" s="85">
        <v>43646</v>
      </c>
      <c r="DJ504" s="83" t="s">
        <v>584</v>
      </c>
      <c r="DK504" s="83" t="s">
        <v>102</v>
      </c>
      <c r="DL504" s="83" t="s">
        <v>482</v>
      </c>
      <c r="DM504" s="83">
        <v>0</v>
      </c>
      <c r="DN504" s="83" t="s">
        <v>238</v>
      </c>
      <c r="DO504" s="83">
        <v>1</v>
      </c>
      <c r="DP504" s="83">
        <v>5</v>
      </c>
      <c r="DQ504" s="83"/>
      <c r="DR504" s="83" t="s">
        <v>108</v>
      </c>
      <c r="DS504" s="83" t="s">
        <v>497</v>
      </c>
      <c r="DU504" s="215" t="s">
        <v>269</v>
      </c>
      <c r="DV504" s="136">
        <v>1</v>
      </c>
      <c r="DW504" s="136">
        <v>3</v>
      </c>
      <c r="DX504" s="215" t="s">
        <v>269</v>
      </c>
      <c r="DY504" s="215" t="s">
        <v>269</v>
      </c>
      <c r="DZ504" s="215" t="s">
        <v>269</v>
      </c>
      <c r="EA504" s="215" t="s">
        <v>269</v>
      </c>
      <c r="EB504" s="215" t="s">
        <v>269</v>
      </c>
      <c r="EC504" s="215" t="s">
        <v>269</v>
      </c>
      <c r="ED504" s="215" t="s">
        <v>269</v>
      </c>
      <c r="EE504" s="215" t="s">
        <v>269</v>
      </c>
    </row>
    <row r="505" spans="1:135" ht="28.8" x14ac:dyDescent="0.55000000000000004">
      <c r="A505" s="83" t="s">
        <v>130</v>
      </c>
      <c r="B505" s="136">
        <v>487063</v>
      </c>
      <c r="C505" t="s">
        <v>1149</v>
      </c>
      <c r="D505" s="83" t="s">
        <v>228</v>
      </c>
      <c r="E505" s="138">
        <v>462810572327</v>
      </c>
      <c r="F505" s="83" t="s">
        <v>114</v>
      </c>
      <c r="G505" s="85">
        <v>43634</v>
      </c>
      <c r="H505" s="83" t="s">
        <v>98</v>
      </c>
      <c r="I505" s="84" t="s">
        <v>618</v>
      </c>
      <c r="J505" s="207" t="s">
        <v>629</v>
      </c>
      <c r="K505" s="208" t="s">
        <v>634</v>
      </c>
      <c r="L505" s="83" t="s">
        <v>108</v>
      </c>
      <c r="M505" s="184">
        <v>27635</v>
      </c>
      <c r="N505" s="184"/>
      <c r="O505" s="85" t="s">
        <v>102</v>
      </c>
      <c r="P505" s="185">
        <v>43013</v>
      </c>
      <c r="Q505" s="186" t="s">
        <v>203</v>
      </c>
      <c r="R505" s="186"/>
      <c r="S505" s="186"/>
      <c r="T505" s="187"/>
      <c r="U505" s="188" t="s">
        <v>296</v>
      </c>
      <c r="V505" s="188" t="s">
        <v>205</v>
      </c>
      <c r="W505" s="189" t="s">
        <v>619</v>
      </c>
      <c r="X505" s="189" t="s">
        <v>107</v>
      </c>
      <c r="Y505" s="190" t="s">
        <v>614</v>
      </c>
      <c r="Z505" s="83">
        <v>700</v>
      </c>
      <c r="AA505" s="83" t="s">
        <v>193</v>
      </c>
      <c r="AB505" s="83" t="s">
        <v>181</v>
      </c>
      <c r="AC505" s="83" t="s">
        <v>102</v>
      </c>
      <c r="AD505" s="83" t="s">
        <v>7048</v>
      </c>
      <c r="AE505" s="83" t="s">
        <v>102</v>
      </c>
      <c r="AF505" s="83" t="s">
        <v>102</v>
      </c>
      <c r="AG505" s="83" t="s">
        <v>174</v>
      </c>
      <c r="AH505" s="83" t="s">
        <v>7037</v>
      </c>
      <c r="AI505" s="83" t="s">
        <v>104</v>
      </c>
      <c r="AJ505" s="83" t="s">
        <v>105</v>
      </c>
      <c r="AK505" s="191" t="s">
        <v>7048</v>
      </c>
      <c r="AL505" s="191" t="s">
        <v>102</v>
      </c>
      <c r="AM505" s="191" t="s">
        <v>102</v>
      </c>
      <c r="AN505" s="191" t="s">
        <v>174</v>
      </c>
      <c r="AO505" s="191" t="s">
        <v>7037</v>
      </c>
      <c r="AP505" s="191" t="s">
        <v>104</v>
      </c>
      <c r="AQ505" s="191" t="s">
        <v>105</v>
      </c>
      <c r="AR505" s="191" t="s">
        <v>106</v>
      </c>
      <c r="AS505" s="191" t="s">
        <v>7048</v>
      </c>
      <c r="AT505" s="191" t="s">
        <v>488</v>
      </c>
      <c r="AU505" s="191" t="s">
        <v>7049</v>
      </c>
      <c r="AV505" s="191" t="s">
        <v>104</v>
      </c>
      <c r="AW505" s="191" t="s">
        <v>204</v>
      </c>
      <c r="AX505" s="191"/>
      <c r="AY505" s="192" t="s">
        <v>454</v>
      </c>
      <c r="AZ505" s="192" t="s">
        <v>416</v>
      </c>
      <c r="BA505" s="91" t="s">
        <v>108</v>
      </c>
      <c r="BB505" s="90">
        <v>0</v>
      </c>
      <c r="BC505" s="93" t="s">
        <v>102</v>
      </c>
      <c r="BD505" s="93" t="s">
        <v>102</v>
      </c>
      <c r="BE505" s="93" t="s">
        <v>102</v>
      </c>
      <c r="BF505" s="93" t="s">
        <v>102</v>
      </c>
      <c r="BG505" s="97" t="s">
        <v>108</v>
      </c>
      <c r="BH505" s="93" t="s">
        <v>108</v>
      </c>
      <c r="BI505" s="93" t="s">
        <v>102</v>
      </c>
      <c r="BJ505" s="93" t="s">
        <v>102</v>
      </c>
      <c r="BK505" s="93" t="s">
        <v>102</v>
      </c>
      <c r="BL505" s="93" t="s">
        <v>102</v>
      </c>
      <c r="BM505" s="93" t="s">
        <v>102</v>
      </c>
      <c r="BN505" s="93" t="s">
        <v>102</v>
      </c>
      <c r="BO505" s="93" t="s">
        <v>102</v>
      </c>
      <c r="BP505" s="96" t="s">
        <v>102</v>
      </c>
      <c r="BQ505" s="90">
        <v>0</v>
      </c>
      <c r="BR505" s="93" t="s">
        <v>102</v>
      </c>
      <c r="BS505" s="93" t="s">
        <v>102</v>
      </c>
      <c r="BT505" s="93" t="s">
        <v>102</v>
      </c>
      <c r="BU505" s="93" t="s">
        <v>102</v>
      </c>
      <c r="BV505" s="97" t="s">
        <v>108</v>
      </c>
      <c r="BW505" s="93" t="s">
        <v>108</v>
      </c>
      <c r="BX505" s="95" t="s">
        <v>102</v>
      </c>
      <c r="BY505" s="93" t="s">
        <v>102</v>
      </c>
      <c r="BZ505" s="93" t="s">
        <v>102</v>
      </c>
      <c r="CA505" s="93" t="s">
        <v>102</v>
      </c>
      <c r="CB505" s="93" t="s">
        <v>102</v>
      </c>
      <c r="CC505" s="93" t="s">
        <v>102</v>
      </c>
      <c r="CD505" s="93" t="s">
        <v>102</v>
      </c>
      <c r="CE505" s="193" t="s">
        <v>102</v>
      </c>
      <c r="CF505" s="194" t="s">
        <v>436</v>
      </c>
      <c r="CG505" s="195" t="s">
        <v>7050</v>
      </c>
      <c r="CH505" s="101" t="s">
        <v>310</v>
      </c>
      <c r="CI505" s="102"/>
      <c r="CJ505" s="196" t="s">
        <v>7051</v>
      </c>
      <c r="CK505" s="104" t="s">
        <v>190</v>
      </c>
      <c r="CL505" s="105"/>
      <c r="CM505" s="83" t="s">
        <v>623</v>
      </c>
      <c r="CN505" s="106" t="s">
        <v>624</v>
      </c>
      <c r="CO505" s="197" t="s">
        <v>625</v>
      </c>
      <c r="CP505" s="107"/>
      <c r="CQ505" s="198" t="s">
        <v>474</v>
      </c>
      <c r="CR505" s="198" t="s">
        <v>474</v>
      </c>
      <c r="CS505" s="199"/>
      <c r="CT505" s="83" t="s">
        <v>109</v>
      </c>
      <c r="CU505" s="83" t="s">
        <v>109</v>
      </c>
      <c r="CV505" s="83">
        <v>15</v>
      </c>
      <c r="CW505" s="83" t="s">
        <v>139</v>
      </c>
      <c r="CX505" s="83">
        <v>15</v>
      </c>
      <c r="CY505" s="83" t="s">
        <v>108</v>
      </c>
      <c r="CZ505" s="83">
        <v>663719</v>
      </c>
      <c r="DA505" s="83" t="s">
        <v>581</v>
      </c>
      <c r="DB505" s="83" t="s">
        <v>152</v>
      </c>
      <c r="DC505" s="83" t="s">
        <v>500</v>
      </c>
      <c r="DD505" s="83">
        <v>9210</v>
      </c>
      <c r="DE505" s="83" t="s">
        <v>606</v>
      </c>
      <c r="DF505" s="83" t="s">
        <v>152</v>
      </c>
      <c r="DG505" s="83" t="s">
        <v>500</v>
      </c>
      <c r="DH505" s="83"/>
      <c r="DI505" s="85">
        <v>43646</v>
      </c>
      <c r="DJ505" s="83" t="s">
        <v>584</v>
      </c>
      <c r="DK505" s="83" t="s">
        <v>102</v>
      </c>
      <c r="DL505" s="83" t="s">
        <v>482</v>
      </c>
      <c r="DM505" s="83">
        <v>0</v>
      </c>
      <c r="DN505" s="83" t="s">
        <v>483</v>
      </c>
      <c r="DO505" s="83">
        <v>1</v>
      </c>
      <c r="DP505" s="83">
        <v>1</v>
      </c>
      <c r="DQ505" s="83"/>
      <c r="DR505" s="83" t="s">
        <v>108</v>
      </c>
      <c r="DS505" s="83" t="s">
        <v>497</v>
      </c>
      <c r="DU505" s="215" t="s">
        <v>269</v>
      </c>
      <c r="DV505" s="136">
        <v>1</v>
      </c>
      <c r="DW505" s="136">
        <v>3</v>
      </c>
      <c r="DX505" s="215" t="s">
        <v>269</v>
      </c>
      <c r="DY505" s="215" t="s">
        <v>269</v>
      </c>
      <c r="DZ505" s="215" t="s">
        <v>269</v>
      </c>
      <c r="EA505" s="215" t="s">
        <v>269</v>
      </c>
      <c r="EB505" s="215" t="s">
        <v>269</v>
      </c>
      <c r="EC505" s="215" t="s">
        <v>269</v>
      </c>
      <c r="ED505" s="215" t="s">
        <v>269</v>
      </c>
      <c r="EE505" s="215" t="s">
        <v>269</v>
      </c>
    </row>
    <row r="506" spans="1:135" ht="28.8" x14ac:dyDescent="0.55000000000000004">
      <c r="A506" s="83" t="s">
        <v>130</v>
      </c>
      <c r="B506" s="136">
        <v>937905</v>
      </c>
      <c r="C506" t="s">
        <v>1150</v>
      </c>
      <c r="D506" s="83" t="s">
        <v>228</v>
      </c>
      <c r="E506" s="138">
        <v>678559589880</v>
      </c>
      <c r="F506" s="83" t="s">
        <v>114</v>
      </c>
      <c r="G506" s="85">
        <v>43643</v>
      </c>
      <c r="H506" s="211" t="s">
        <v>98</v>
      </c>
      <c r="I506" s="84" t="s">
        <v>610</v>
      </c>
      <c r="J506" s="207" t="s">
        <v>627</v>
      </c>
      <c r="K506" s="208" t="s">
        <v>630</v>
      </c>
      <c r="L506" s="83" t="s">
        <v>108</v>
      </c>
      <c r="M506" s="184">
        <v>24546</v>
      </c>
      <c r="N506" s="184"/>
      <c r="O506" s="85" t="s">
        <v>102</v>
      </c>
      <c r="P506" s="185">
        <v>42491</v>
      </c>
      <c r="Q506" s="186" t="s">
        <v>203</v>
      </c>
      <c r="R506" s="186"/>
      <c r="S506" s="186"/>
      <c r="T506" s="187"/>
      <c r="U506" s="188" t="s">
        <v>296</v>
      </c>
      <c r="V506" s="188" t="s">
        <v>297</v>
      </c>
      <c r="W506" s="188" t="s">
        <v>297</v>
      </c>
      <c r="X506" s="189" t="s">
        <v>167</v>
      </c>
      <c r="Y506" s="190"/>
      <c r="Z506" s="83">
        <v>700</v>
      </c>
      <c r="AA506" s="83" t="s">
        <v>193</v>
      </c>
      <c r="AB506" s="83" t="s">
        <v>181</v>
      </c>
      <c r="AC506" s="83" t="s">
        <v>102</v>
      </c>
      <c r="AD506" s="83" t="s">
        <v>7052</v>
      </c>
      <c r="AE506" s="83" t="s">
        <v>102</v>
      </c>
      <c r="AF506" s="83" t="s">
        <v>102</v>
      </c>
      <c r="AG506" s="83" t="s">
        <v>119</v>
      </c>
      <c r="AH506" s="83" t="s">
        <v>7053</v>
      </c>
      <c r="AI506" s="83" t="s">
        <v>104</v>
      </c>
      <c r="AJ506" s="83" t="s">
        <v>105</v>
      </c>
      <c r="AK506" s="191" t="s">
        <v>7052</v>
      </c>
      <c r="AL506" s="191" t="s">
        <v>102</v>
      </c>
      <c r="AM506" s="191" t="s">
        <v>102</v>
      </c>
      <c r="AN506" s="191" t="s">
        <v>119</v>
      </c>
      <c r="AO506" s="191" t="s">
        <v>7053</v>
      </c>
      <c r="AP506" s="191" t="s">
        <v>104</v>
      </c>
      <c r="AQ506" s="191" t="s">
        <v>105</v>
      </c>
      <c r="AR506" s="191" t="s">
        <v>106</v>
      </c>
      <c r="AS506" s="191" t="s">
        <v>7052</v>
      </c>
      <c r="AT506" s="191" t="s">
        <v>485</v>
      </c>
      <c r="AU506" s="191" t="s">
        <v>7053</v>
      </c>
      <c r="AV506" s="191" t="s">
        <v>104</v>
      </c>
      <c r="AW506" s="191" t="s">
        <v>204</v>
      </c>
      <c r="AX506" s="191"/>
      <c r="AY506" s="192" t="s">
        <v>454</v>
      </c>
      <c r="AZ506" s="192" t="s">
        <v>416</v>
      </c>
      <c r="BA506" s="91" t="s">
        <v>108</v>
      </c>
      <c r="BB506" s="90">
        <v>0</v>
      </c>
      <c r="BC506" s="93" t="s">
        <v>102</v>
      </c>
      <c r="BD506" s="93" t="s">
        <v>102</v>
      </c>
      <c r="BE506" s="93" t="s">
        <v>102</v>
      </c>
      <c r="BF506" s="93" t="s">
        <v>102</v>
      </c>
      <c r="BG506" s="97" t="s">
        <v>108</v>
      </c>
      <c r="BH506" s="93" t="s">
        <v>108</v>
      </c>
      <c r="BI506" s="93" t="s">
        <v>102</v>
      </c>
      <c r="BJ506" s="93" t="s">
        <v>102</v>
      </c>
      <c r="BK506" s="93" t="s">
        <v>102</v>
      </c>
      <c r="BL506" s="93" t="s">
        <v>102</v>
      </c>
      <c r="BM506" s="93" t="s">
        <v>102</v>
      </c>
      <c r="BN506" s="93" t="s">
        <v>102</v>
      </c>
      <c r="BO506" s="93" t="s">
        <v>102</v>
      </c>
      <c r="BP506" s="96" t="s">
        <v>102</v>
      </c>
      <c r="BQ506" s="90">
        <v>0</v>
      </c>
      <c r="BR506" s="93" t="s">
        <v>102</v>
      </c>
      <c r="BS506" s="93" t="s">
        <v>102</v>
      </c>
      <c r="BT506" s="93" t="s">
        <v>102</v>
      </c>
      <c r="BU506" s="93" t="s">
        <v>102</v>
      </c>
      <c r="BV506" s="97" t="s">
        <v>108</v>
      </c>
      <c r="BW506" s="93" t="s">
        <v>108</v>
      </c>
      <c r="BX506" s="95" t="s">
        <v>102</v>
      </c>
      <c r="BY506" s="93" t="s">
        <v>102</v>
      </c>
      <c r="BZ506" s="93" t="s">
        <v>102</v>
      </c>
      <c r="CA506" s="93" t="s">
        <v>102</v>
      </c>
      <c r="CB506" s="93" t="s">
        <v>102</v>
      </c>
      <c r="CC506" s="93" t="s">
        <v>102</v>
      </c>
      <c r="CD506" s="93" t="s">
        <v>102</v>
      </c>
      <c r="CE506" s="193" t="s">
        <v>102</v>
      </c>
      <c r="CF506" s="194" t="s">
        <v>436</v>
      </c>
      <c r="CG506" s="195" t="s">
        <v>7054</v>
      </c>
      <c r="CH506" s="101" t="s">
        <v>563</v>
      </c>
      <c r="CI506" s="102"/>
      <c r="CJ506" s="196" t="s">
        <v>577</v>
      </c>
      <c r="CK506" s="104" t="s">
        <v>190</v>
      </c>
      <c r="CL506" s="105"/>
      <c r="CM506" s="83" t="s">
        <v>578</v>
      </c>
      <c r="CN506" s="106" t="s">
        <v>108</v>
      </c>
      <c r="CO506" s="197" t="s">
        <v>566</v>
      </c>
      <c r="CP506" s="107"/>
      <c r="CQ506" s="198" t="s">
        <v>107</v>
      </c>
      <c r="CR506" s="198" t="s">
        <v>107</v>
      </c>
      <c r="CS506" s="199"/>
      <c r="CT506" s="83" t="s">
        <v>109</v>
      </c>
      <c r="CU506" s="83" t="s">
        <v>109</v>
      </c>
      <c r="CV506" s="83">
        <v>84</v>
      </c>
      <c r="CW506" s="83" t="s">
        <v>270</v>
      </c>
      <c r="CX506" s="83">
        <v>84</v>
      </c>
      <c r="CY506" s="83" t="s">
        <v>108</v>
      </c>
      <c r="CZ506" s="83">
        <v>665038.5</v>
      </c>
      <c r="DA506" s="83" t="s">
        <v>7055</v>
      </c>
      <c r="DB506" s="83" t="s">
        <v>118</v>
      </c>
      <c r="DC506" s="83" t="s">
        <v>108</v>
      </c>
      <c r="DD506" s="83">
        <v>9418</v>
      </c>
      <c r="DE506" s="83" t="s">
        <v>173</v>
      </c>
      <c r="DF506" s="83" t="s">
        <v>118</v>
      </c>
      <c r="DG506" s="83" t="s">
        <v>500</v>
      </c>
      <c r="DH506" s="83"/>
      <c r="DI506" s="85">
        <v>43646</v>
      </c>
      <c r="DJ506" s="83" t="s">
        <v>584</v>
      </c>
      <c r="DK506" s="83" t="s">
        <v>102</v>
      </c>
      <c r="DL506" s="83" t="s">
        <v>482</v>
      </c>
      <c r="DM506" s="83">
        <v>0</v>
      </c>
      <c r="DN506" s="83" t="s">
        <v>483</v>
      </c>
      <c r="DO506" s="83">
        <v>1</v>
      </c>
      <c r="DP506" s="83">
        <v>1</v>
      </c>
      <c r="DQ506" s="83"/>
      <c r="DR506" s="83" t="s">
        <v>108</v>
      </c>
      <c r="DS506" s="83" t="s">
        <v>497</v>
      </c>
      <c r="DU506" s="215" t="s">
        <v>269</v>
      </c>
      <c r="DV506" s="136">
        <v>1</v>
      </c>
      <c r="DW506" s="136">
        <v>3</v>
      </c>
      <c r="DX506" s="215" t="s">
        <v>269</v>
      </c>
      <c r="DY506" s="215" t="s">
        <v>269</v>
      </c>
      <c r="DZ506" s="215" t="s">
        <v>269</v>
      </c>
      <c r="EA506" s="215" t="s">
        <v>269</v>
      </c>
      <c r="EB506" s="215" t="s">
        <v>269</v>
      </c>
      <c r="EC506" s="215" t="s">
        <v>269</v>
      </c>
      <c r="ED506" s="215" t="s">
        <v>269</v>
      </c>
      <c r="EE506" s="215" t="s">
        <v>269</v>
      </c>
    </row>
    <row r="507" spans="1:135" ht="57.6" x14ac:dyDescent="0.55000000000000004">
      <c r="A507" s="83" t="s">
        <v>130</v>
      </c>
      <c r="B507" s="136">
        <v>807462</v>
      </c>
      <c r="C507" t="s">
        <v>1151</v>
      </c>
      <c r="D507" s="83" t="s">
        <v>228</v>
      </c>
      <c r="E507" s="138">
        <v>720516288776</v>
      </c>
      <c r="F507" s="83" t="s">
        <v>143</v>
      </c>
      <c r="G507" s="85">
        <v>43620</v>
      </c>
      <c r="H507" s="83" t="s">
        <v>98</v>
      </c>
      <c r="I507" s="84" t="s">
        <v>612</v>
      </c>
      <c r="J507" s="207" t="s">
        <v>628</v>
      </c>
      <c r="K507" s="208" t="s">
        <v>633</v>
      </c>
      <c r="L507" s="83" t="s">
        <v>108</v>
      </c>
      <c r="M507" s="184" t="s">
        <v>102</v>
      </c>
      <c r="N507" s="184" t="s">
        <v>556</v>
      </c>
      <c r="O507" s="85" t="s">
        <v>102</v>
      </c>
      <c r="P507" s="185">
        <v>42491</v>
      </c>
      <c r="Q507" s="186" t="s">
        <v>202</v>
      </c>
      <c r="R507" s="186" t="s">
        <v>613</v>
      </c>
      <c r="S507" s="186"/>
      <c r="T507" s="187"/>
      <c r="U507" s="188" t="s">
        <v>295</v>
      </c>
      <c r="V507" s="188" t="s">
        <v>205</v>
      </c>
      <c r="W507" s="188" t="s">
        <v>295</v>
      </c>
      <c r="X507" s="189" t="s">
        <v>107</v>
      </c>
      <c r="Y507" s="190" t="s">
        <v>614</v>
      </c>
      <c r="Z507" s="83">
        <v>700</v>
      </c>
      <c r="AA507" s="83" t="s">
        <v>193</v>
      </c>
      <c r="AB507" s="83" t="s">
        <v>181</v>
      </c>
      <c r="AC507" s="83" t="s">
        <v>102</v>
      </c>
      <c r="AD507" s="83" t="s">
        <v>7056</v>
      </c>
      <c r="AE507" s="83" t="s">
        <v>7057</v>
      </c>
      <c r="AF507" s="83" t="s">
        <v>102</v>
      </c>
      <c r="AG507" s="83" t="s">
        <v>175</v>
      </c>
      <c r="AH507" s="83" t="s">
        <v>7058</v>
      </c>
      <c r="AI507" s="83" t="s">
        <v>104</v>
      </c>
      <c r="AJ507" s="83" t="s">
        <v>105</v>
      </c>
      <c r="AK507" s="191" t="s">
        <v>7056</v>
      </c>
      <c r="AL507" s="191" t="s">
        <v>7057</v>
      </c>
      <c r="AM507" s="191" t="s">
        <v>102</v>
      </c>
      <c r="AN507" s="191" t="s">
        <v>175</v>
      </c>
      <c r="AO507" s="191" t="s">
        <v>7058</v>
      </c>
      <c r="AP507" s="191" t="s">
        <v>104</v>
      </c>
      <c r="AQ507" s="191" t="s">
        <v>105</v>
      </c>
      <c r="AR507" s="191" t="s">
        <v>106</v>
      </c>
      <c r="AS507" s="191"/>
      <c r="AT507" s="191"/>
      <c r="AU507" s="191"/>
      <c r="AV507" s="191"/>
      <c r="AW507" s="191"/>
      <c r="AX507" s="191" t="s">
        <v>575</v>
      </c>
      <c r="AY507" s="192" t="s">
        <v>454</v>
      </c>
      <c r="AZ507" s="192" t="s">
        <v>108</v>
      </c>
      <c r="BA507" s="91" t="s">
        <v>108</v>
      </c>
      <c r="BB507" s="90">
        <v>0</v>
      </c>
      <c r="BC507" s="93" t="s">
        <v>102</v>
      </c>
      <c r="BD507" s="93" t="s">
        <v>102</v>
      </c>
      <c r="BE507" s="93" t="s">
        <v>102</v>
      </c>
      <c r="BF507" s="93" t="s">
        <v>102</v>
      </c>
      <c r="BG507" s="97" t="s">
        <v>108</v>
      </c>
      <c r="BH507" s="93" t="s">
        <v>108</v>
      </c>
      <c r="BI507" s="93" t="s">
        <v>102</v>
      </c>
      <c r="BJ507" s="93" t="s">
        <v>102</v>
      </c>
      <c r="BK507" s="93" t="s">
        <v>102</v>
      </c>
      <c r="BL507" s="93" t="s">
        <v>102</v>
      </c>
      <c r="BM507" s="93" t="s">
        <v>102</v>
      </c>
      <c r="BN507" s="93" t="s">
        <v>102</v>
      </c>
      <c r="BO507" s="93" t="s">
        <v>102</v>
      </c>
      <c r="BP507" s="96" t="s">
        <v>102</v>
      </c>
      <c r="BQ507" s="90">
        <v>0</v>
      </c>
      <c r="BR507" s="93" t="s">
        <v>102</v>
      </c>
      <c r="BS507" s="93" t="s">
        <v>102</v>
      </c>
      <c r="BT507" s="93" t="s">
        <v>102</v>
      </c>
      <c r="BU507" s="93" t="s">
        <v>102</v>
      </c>
      <c r="BV507" s="97" t="s">
        <v>108</v>
      </c>
      <c r="BW507" s="93" t="s">
        <v>108</v>
      </c>
      <c r="BX507" s="95" t="s">
        <v>102</v>
      </c>
      <c r="BY507" s="93" t="s">
        <v>102</v>
      </c>
      <c r="BZ507" s="93" t="s">
        <v>102</v>
      </c>
      <c r="CA507" s="93" t="s">
        <v>102</v>
      </c>
      <c r="CB507" s="93" t="s">
        <v>102</v>
      </c>
      <c r="CC507" s="93" t="s">
        <v>102</v>
      </c>
      <c r="CD507" s="93" t="s">
        <v>102</v>
      </c>
      <c r="CE507" s="193" t="s">
        <v>102</v>
      </c>
      <c r="CF507" s="194" t="s">
        <v>508</v>
      </c>
      <c r="CG507" s="195" t="s">
        <v>102</v>
      </c>
      <c r="CH507" s="101" t="e">
        <v>#N/A</v>
      </c>
      <c r="CI507" s="102" t="s">
        <v>580</v>
      </c>
      <c r="CJ507" s="196" t="s">
        <v>108</v>
      </c>
      <c r="CK507" s="104" t="s">
        <v>109</v>
      </c>
      <c r="CL507" s="105" t="s">
        <v>579</v>
      </c>
      <c r="CM507" s="83" t="s">
        <v>108</v>
      </c>
      <c r="CN507" s="106" t="s">
        <v>108</v>
      </c>
      <c r="CO507" s="197" t="s">
        <v>108</v>
      </c>
      <c r="CP507" s="107"/>
      <c r="CQ507" s="198" t="s">
        <v>474</v>
      </c>
      <c r="CR507" s="198" t="s">
        <v>474</v>
      </c>
      <c r="CS507" s="199" t="s">
        <v>616</v>
      </c>
      <c r="CT507" s="83" t="s">
        <v>109</v>
      </c>
      <c r="CU507" s="83" t="s">
        <v>109</v>
      </c>
      <c r="CV507" s="83">
        <v>54</v>
      </c>
      <c r="CW507" s="83" t="s">
        <v>112</v>
      </c>
      <c r="CX507" s="83">
        <v>54</v>
      </c>
      <c r="CY507" s="83" t="s">
        <v>7059</v>
      </c>
      <c r="CZ507" s="83">
        <v>666358</v>
      </c>
      <c r="DA507" s="83" t="s">
        <v>138</v>
      </c>
      <c r="DB507" s="83" t="s">
        <v>124</v>
      </c>
      <c r="DC507" s="83" t="s">
        <v>501</v>
      </c>
      <c r="DD507" s="83">
        <v>9795</v>
      </c>
      <c r="DE507" s="83" t="s">
        <v>582</v>
      </c>
      <c r="DF507" s="83" t="s">
        <v>145</v>
      </c>
      <c r="DG507" s="83" t="s">
        <v>501</v>
      </c>
      <c r="DH507" s="83" t="s">
        <v>582</v>
      </c>
      <c r="DI507" s="85">
        <v>43646</v>
      </c>
      <c r="DJ507" s="83" t="s">
        <v>584</v>
      </c>
      <c r="DK507" s="83" t="s">
        <v>102</v>
      </c>
      <c r="DL507" s="83" t="s">
        <v>482</v>
      </c>
      <c r="DM507" s="83">
        <v>0</v>
      </c>
      <c r="DN507" s="83" t="s">
        <v>238</v>
      </c>
      <c r="DO507" s="83">
        <v>1</v>
      </c>
      <c r="DP507" s="83">
        <v>5</v>
      </c>
      <c r="DQ507" s="83"/>
      <c r="DR507" s="83" t="s">
        <v>108</v>
      </c>
      <c r="DS507" s="83" t="s">
        <v>497</v>
      </c>
      <c r="DU507" s="215" t="s">
        <v>269</v>
      </c>
      <c r="DV507" s="136">
        <v>1</v>
      </c>
      <c r="DW507" s="136">
        <v>3</v>
      </c>
      <c r="DX507" s="215" t="s">
        <v>269</v>
      </c>
      <c r="DY507" s="215" t="s">
        <v>269</v>
      </c>
      <c r="DZ507" s="215" t="s">
        <v>269</v>
      </c>
      <c r="EA507" s="215" t="s">
        <v>269</v>
      </c>
      <c r="EB507" s="215" t="s">
        <v>269</v>
      </c>
      <c r="EC507" s="215" t="s">
        <v>269</v>
      </c>
      <c r="ED507" s="215" t="s">
        <v>269</v>
      </c>
      <c r="EE507" s="215" t="s">
        <v>269</v>
      </c>
    </row>
    <row r="508" spans="1:135" ht="28.8" x14ac:dyDescent="0.55000000000000004">
      <c r="A508" s="83" t="s">
        <v>130</v>
      </c>
      <c r="B508" s="136">
        <v>682730</v>
      </c>
      <c r="C508" t="s">
        <v>1152</v>
      </c>
      <c r="D508" s="83" t="s">
        <v>228</v>
      </c>
      <c r="E508" s="138">
        <v>683391141343</v>
      </c>
      <c r="F508" s="83" t="s">
        <v>114</v>
      </c>
      <c r="G508" s="85">
        <v>43634</v>
      </c>
      <c r="H508" s="83" t="s">
        <v>98</v>
      </c>
      <c r="I508" s="84" t="s">
        <v>618</v>
      </c>
      <c r="J508" s="207" t="s">
        <v>629</v>
      </c>
      <c r="K508" s="208" t="s">
        <v>634</v>
      </c>
      <c r="L508" s="83" t="s">
        <v>108</v>
      </c>
      <c r="M508" s="184">
        <v>27636</v>
      </c>
      <c r="N508" s="184"/>
      <c r="O508" s="85" t="s">
        <v>102</v>
      </c>
      <c r="P508" s="185">
        <v>43013</v>
      </c>
      <c r="Q508" s="186" t="s">
        <v>203</v>
      </c>
      <c r="R508" s="186"/>
      <c r="S508" s="186"/>
      <c r="T508" s="187"/>
      <c r="U508" s="188" t="s">
        <v>296</v>
      </c>
      <c r="V508" s="188" t="s">
        <v>205</v>
      </c>
      <c r="W508" s="189" t="s">
        <v>619</v>
      </c>
      <c r="X508" s="189" t="s">
        <v>107</v>
      </c>
      <c r="Y508" s="190" t="s">
        <v>614</v>
      </c>
      <c r="Z508" s="83">
        <v>700</v>
      </c>
      <c r="AA508" s="83" t="s">
        <v>193</v>
      </c>
      <c r="AB508" s="83" t="s">
        <v>181</v>
      </c>
      <c r="AC508" s="83" t="s">
        <v>102</v>
      </c>
      <c r="AD508" s="83" t="s">
        <v>7060</v>
      </c>
      <c r="AE508" s="83" t="s">
        <v>102</v>
      </c>
      <c r="AF508" s="83" t="s">
        <v>102</v>
      </c>
      <c r="AG508" s="83" t="s">
        <v>174</v>
      </c>
      <c r="AH508" s="83" t="s">
        <v>7049</v>
      </c>
      <c r="AI508" s="83" t="s">
        <v>104</v>
      </c>
      <c r="AJ508" s="83" t="s">
        <v>105</v>
      </c>
      <c r="AK508" s="191" t="s">
        <v>7060</v>
      </c>
      <c r="AL508" s="191" t="s">
        <v>102</v>
      </c>
      <c r="AM508" s="191" t="s">
        <v>102</v>
      </c>
      <c r="AN508" s="191" t="s">
        <v>174</v>
      </c>
      <c r="AO508" s="191" t="s">
        <v>7049</v>
      </c>
      <c r="AP508" s="191" t="s">
        <v>104</v>
      </c>
      <c r="AQ508" s="191" t="s">
        <v>105</v>
      </c>
      <c r="AR508" s="191" t="s">
        <v>106</v>
      </c>
      <c r="AS508" s="191" t="s">
        <v>7060</v>
      </c>
      <c r="AT508" s="191" t="s">
        <v>488</v>
      </c>
      <c r="AU508" s="191" t="s">
        <v>7061</v>
      </c>
      <c r="AV508" s="191" t="s">
        <v>104</v>
      </c>
      <c r="AW508" s="191" t="s">
        <v>204</v>
      </c>
      <c r="AX508" s="191"/>
      <c r="AY508" s="192" t="s">
        <v>454</v>
      </c>
      <c r="AZ508" s="192" t="s">
        <v>416</v>
      </c>
      <c r="BA508" s="91" t="s">
        <v>108</v>
      </c>
      <c r="BB508" s="90">
        <v>0</v>
      </c>
      <c r="BC508" s="93" t="s">
        <v>102</v>
      </c>
      <c r="BD508" s="93" t="s">
        <v>102</v>
      </c>
      <c r="BE508" s="93" t="s">
        <v>102</v>
      </c>
      <c r="BF508" s="93" t="s">
        <v>102</v>
      </c>
      <c r="BG508" s="97" t="s">
        <v>108</v>
      </c>
      <c r="BH508" s="93" t="s">
        <v>108</v>
      </c>
      <c r="BI508" s="93" t="s">
        <v>102</v>
      </c>
      <c r="BJ508" s="93" t="s">
        <v>102</v>
      </c>
      <c r="BK508" s="93" t="s">
        <v>102</v>
      </c>
      <c r="BL508" s="93" t="s">
        <v>102</v>
      </c>
      <c r="BM508" s="93" t="s">
        <v>102</v>
      </c>
      <c r="BN508" s="93" t="s">
        <v>102</v>
      </c>
      <c r="BO508" s="93" t="s">
        <v>102</v>
      </c>
      <c r="BP508" s="96" t="s">
        <v>102</v>
      </c>
      <c r="BQ508" s="90">
        <v>0</v>
      </c>
      <c r="BR508" s="93" t="s">
        <v>102</v>
      </c>
      <c r="BS508" s="93" t="s">
        <v>102</v>
      </c>
      <c r="BT508" s="93" t="s">
        <v>102</v>
      </c>
      <c r="BU508" s="93" t="s">
        <v>102</v>
      </c>
      <c r="BV508" s="97" t="s">
        <v>108</v>
      </c>
      <c r="BW508" s="93" t="s">
        <v>108</v>
      </c>
      <c r="BX508" s="95" t="s">
        <v>102</v>
      </c>
      <c r="BY508" s="93" t="s">
        <v>102</v>
      </c>
      <c r="BZ508" s="93" t="s">
        <v>102</v>
      </c>
      <c r="CA508" s="93" t="s">
        <v>102</v>
      </c>
      <c r="CB508" s="93" t="s">
        <v>102</v>
      </c>
      <c r="CC508" s="93" t="s">
        <v>102</v>
      </c>
      <c r="CD508" s="93" t="s">
        <v>102</v>
      </c>
      <c r="CE508" s="193" t="s">
        <v>102</v>
      </c>
      <c r="CF508" s="194" t="s">
        <v>436</v>
      </c>
      <c r="CG508" s="195" t="s">
        <v>7062</v>
      </c>
      <c r="CH508" s="101" t="s">
        <v>310</v>
      </c>
      <c r="CI508" s="102"/>
      <c r="CJ508" s="196" t="s">
        <v>7063</v>
      </c>
      <c r="CK508" s="104" t="s">
        <v>190</v>
      </c>
      <c r="CL508" s="105"/>
      <c r="CM508" s="83" t="s">
        <v>623</v>
      </c>
      <c r="CN508" s="106" t="s">
        <v>624</v>
      </c>
      <c r="CO508" s="197" t="s">
        <v>625</v>
      </c>
      <c r="CP508" s="107"/>
      <c r="CQ508" s="198" t="s">
        <v>474</v>
      </c>
      <c r="CR508" s="198" t="s">
        <v>474</v>
      </c>
      <c r="CS508" s="199"/>
      <c r="CT508" s="83" t="s">
        <v>109</v>
      </c>
      <c r="CU508" s="83" t="s">
        <v>109</v>
      </c>
      <c r="CV508" s="83">
        <v>12</v>
      </c>
      <c r="CW508" s="83" t="s">
        <v>139</v>
      </c>
      <c r="CX508" s="83">
        <v>12</v>
      </c>
      <c r="CY508" s="83" t="s">
        <v>108</v>
      </c>
      <c r="CZ508" s="83">
        <v>667677.5</v>
      </c>
      <c r="DA508" s="83" t="s">
        <v>581</v>
      </c>
      <c r="DB508" s="83" t="s">
        <v>152</v>
      </c>
      <c r="DC508" s="83" t="s">
        <v>500</v>
      </c>
      <c r="DD508" s="83">
        <v>6437</v>
      </c>
      <c r="DE508" s="83" t="s">
        <v>606</v>
      </c>
      <c r="DF508" s="83" t="s">
        <v>152</v>
      </c>
      <c r="DG508" s="83" t="s">
        <v>500</v>
      </c>
      <c r="DH508" s="83"/>
      <c r="DI508" s="85">
        <v>43646</v>
      </c>
      <c r="DJ508" s="83" t="s">
        <v>584</v>
      </c>
      <c r="DK508" s="83" t="s">
        <v>102</v>
      </c>
      <c r="DL508" s="83" t="s">
        <v>482</v>
      </c>
      <c r="DM508" s="83">
        <v>0</v>
      </c>
      <c r="DN508" s="83" t="s">
        <v>483</v>
      </c>
      <c r="DO508" s="83">
        <v>1</v>
      </c>
      <c r="DP508" s="83">
        <v>2</v>
      </c>
      <c r="DQ508" s="83"/>
      <c r="DR508" s="83" t="s">
        <v>108</v>
      </c>
      <c r="DS508" s="83" t="s">
        <v>497</v>
      </c>
      <c r="DU508" s="215" t="s">
        <v>269</v>
      </c>
      <c r="DV508" s="136">
        <v>1</v>
      </c>
      <c r="DW508" s="136">
        <v>3</v>
      </c>
      <c r="DX508" s="215" t="s">
        <v>269</v>
      </c>
      <c r="DY508" s="215" t="s">
        <v>269</v>
      </c>
      <c r="DZ508" s="215" t="s">
        <v>269</v>
      </c>
      <c r="EA508" s="215" t="s">
        <v>269</v>
      </c>
      <c r="EB508" s="215" t="s">
        <v>269</v>
      </c>
      <c r="EC508" s="215" t="s">
        <v>269</v>
      </c>
      <c r="ED508" s="215" t="s">
        <v>269</v>
      </c>
      <c r="EE508" s="215" t="s">
        <v>269</v>
      </c>
    </row>
    <row r="509" spans="1:135" ht="28.8" x14ac:dyDescent="0.55000000000000004">
      <c r="A509" s="83" t="s">
        <v>130</v>
      </c>
      <c r="B509" s="136">
        <v>590656</v>
      </c>
      <c r="C509" t="s">
        <v>1153</v>
      </c>
      <c r="D509" s="83" t="s">
        <v>228</v>
      </c>
      <c r="E509" s="138">
        <v>960238302282</v>
      </c>
      <c r="F509" s="83" t="s">
        <v>114</v>
      </c>
      <c r="G509" s="85">
        <v>43643</v>
      </c>
      <c r="H509" s="211" t="s">
        <v>98</v>
      </c>
      <c r="I509" s="84" t="s">
        <v>610</v>
      </c>
      <c r="J509" s="207" t="s">
        <v>627</v>
      </c>
      <c r="K509" s="208" t="s">
        <v>630</v>
      </c>
      <c r="L509" s="83" t="s">
        <v>108</v>
      </c>
      <c r="M509" s="184">
        <v>24547</v>
      </c>
      <c r="N509" s="184"/>
      <c r="O509" s="85" t="s">
        <v>102</v>
      </c>
      <c r="P509" s="185">
        <v>42491</v>
      </c>
      <c r="Q509" s="186" t="s">
        <v>203</v>
      </c>
      <c r="R509" s="186"/>
      <c r="S509" s="186"/>
      <c r="T509" s="187"/>
      <c r="U509" s="188" t="s">
        <v>296</v>
      </c>
      <c r="V509" s="188" t="s">
        <v>297</v>
      </c>
      <c r="W509" s="188" t="s">
        <v>297</v>
      </c>
      <c r="X509" s="189" t="s">
        <v>167</v>
      </c>
      <c r="Y509" s="190"/>
      <c r="Z509" s="83">
        <v>700</v>
      </c>
      <c r="AA509" s="83" t="s">
        <v>193</v>
      </c>
      <c r="AB509" s="83" t="s">
        <v>181</v>
      </c>
      <c r="AC509" s="83" t="s">
        <v>102</v>
      </c>
      <c r="AD509" s="83" t="s">
        <v>7064</v>
      </c>
      <c r="AE509" s="83" t="s">
        <v>102</v>
      </c>
      <c r="AF509" s="83" t="s">
        <v>102</v>
      </c>
      <c r="AG509" s="83" t="s">
        <v>119</v>
      </c>
      <c r="AH509" s="83" t="s">
        <v>7065</v>
      </c>
      <c r="AI509" s="83" t="s">
        <v>104</v>
      </c>
      <c r="AJ509" s="83" t="s">
        <v>105</v>
      </c>
      <c r="AK509" s="191" t="s">
        <v>7064</v>
      </c>
      <c r="AL509" s="191" t="s">
        <v>102</v>
      </c>
      <c r="AM509" s="191" t="s">
        <v>102</v>
      </c>
      <c r="AN509" s="191" t="s">
        <v>119</v>
      </c>
      <c r="AO509" s="191" t="s">
        <v>7065</v>
      </c>
      <c r="AP509" s="191" t="s">
        <v>104</v>
      </c>
      <c r="AQ509" s="191" t="s">
        <v>105</v>
      </c>
      <c r="AR509" s="191" t="s">
        <v>106</v>
      </c>
      <c r="AS509" s="191" t="s">
        <v>7064</v>
      </c>
      <c r="AT509" s="191" t="s">
        <v>485</v>
      </c>
      <c r="AU509" s="191" t="s">
        <v>7065</v>
      </c>
      <c r="AV509" s="191" t="s">
        <v>104</v>
      </c>
      <c r="AW509" s="191" t="s">
        <v>204</v>
      </c>
      <c r="AX509" s="191"/>
      <c r="AY509" s="192" t="s">
        <v>454</v>
      </c>
      <c r="AZ509" s="192" t="s">
        <v>416</v>
      </c>
      <c r="BA509" s="91" t="s">
        <v>108</v>
      </c>
      <c r="BB509" s="90">
        <v>0</v>
      </c>
      <c r="BC509" s="93" t="s">
        <v>102</v>
      </c>
      <c r="BD509" s="93" t="s">
        <v>102</v>
      </c>
      <c r="BE509" s="93" t="s">
        <v>102</v>
      </c>
      <c r="BF509" s="93" t="s">
        <v>102</v>
      </c>
      <c r="BG509" s="97" t="s">
        <v>108</v>
      </c>
      <c r="BH509" s="93" t="s">
        <v>108</v>
      </c>
      <c r="BI509" s="93" t="s">
        <v>102</v>
      </c>
      <c r="BJ509" s="93" t="s">
        <v>102</v>
      </c>
      <c r="BK509" s="93" t="s">
        <v>102</v>
      </c>
      <c r="BL509" s="93" t="s">
        <v>102</v>
      </c>
      <c r="BM509" s="93" t="s">
        <v>102</v>
      </c>
      <c r="BN509" s="93" t="s">
        <v>102</v>
      </c>
      <c r="BO509" s="93" t="s">
        <v>102</v>
      </c>
      <c r="BP509" s="96" t="s">
        <v>102</v>
      </c>
      <c r="BQ509" s="90">
        <v>0</v>
      </c>
      <c r="BR509" s="93" t="s">
        <v>102</v>
      </c>
      <c r="BS509" s="93" t="s">
        <v>102</v>
      </c>
      <c r="BT509" s="93" t="s">
        <v>102</v>
      </c>
      <c r="BU509" s="93" t="s">
        <v>102</v>
      </c>
      <c r="BV509" s="97" t="s">
        <v>108</v>
      </c>
      <c r="BW509" s="93" t="s">
        <v>108</v>
      </c>
      <c r="BX509" s="95" t="s">
        <v>102</v>
      </c>
      <c r="BY509" s="93" t="s">
        <v>102</v>
      </c>
      <c r="BZ509" s="93" t="s">
        <v>102</v>
      </c>
      <c r="CA509" s="93" t="s">
        <v>102</v>
      </c>
      <c r="CB509" s="93" t="s">
        <v>102</v>
      </c>
      <c r="CC509" s="93" t="s">
        <v>102</v>
      </c>
      <c r="CD509" s="93" t="s">
        <v>102</v>
      </c>
      <c r="CE509" s="193" t="s">
        <v>102</v>
      </c>
      <c r="CF509" s="194" t="s">
        <v>436</v>
      </c>
      <c r="CG509" s="195" t="s">
        <v>7066</v>
      </c>
      <c r="CH509" s="101" t="s">
        <v>563</v>
      </c>
      <c r="CI509" s="102"/>
      <c r="CJ509" s="196" t="s">
        <v>577</v>
      </c>
      <c r="CK509" s="104" t="s">
        <v>190</v>
      </c>
      <c r="CL509" s="105"/>
      <c r="CM509" s="83" t="s">
        <v>578</v>
      </c>
      <c r="CN509" s="106" t="s">
        <v>108</v>
      </c>
      <c r="CO509" s="197" t="s">
        <v>566</v>
      </c>
      <c r="CP509" s="107"/>
      <c r="CQ509" s="198" t="s">
        <v>107</v>
      </c>
      <c r="CR509" s="198" t="s">
        <v>107</v>
      </c>
      <c r="CS509" s="199"/>
      <c r="CT509" s="83" t="s">
        <v>109</v>
      </c>
      <c r="CU509" s="83" t="s">
        <v>109</v>
      </c>
      <c r="CV509" s="83">
        <v>75</v>
      </c>
      <c r="CW509" s="83" t="s">
        <v>270</v>
      </c>
      <c r="CX509" s="83">
        <v>75</v>
      </c>
      <c r="CY509" s="83" t="s">
        <v>108</v>
      </c>
      <c r="CZ509" s="83">
        <v>668997</v>
      </c>
      <c r="DA509" s="83" t="s">
        <v>7067</v>
      </c>
      <c r="DB509" s="83" t="s">
        <v>118</v>
      </c>
      <c r="DC509" s="83" t="s">
        <v>108</v>
      </c>
      <c r="DD509" s="83">
        <v>5940</v>
      </c>
      <c r="DE509" s="83" t="s">
        <v>173</v>
      </c>
      <c r="DF509" s="83" t="s">
        <v>118</v>
      </c>
      <c r="DG509" s="83" t="s">
        <v>500</v>
      </c>
      <c r="DH509" s="83"/>
      <c r="DI509" s="85">
        <v>43646</v>
      </c>
      <c r="DJ509" s="83" t="s">
        <v>584</v>
      </c>
      <c r="DK509" s="83" t="s">
        <v>102</v>
      </c>
      <c r="DL509" s="83" t="s">
        <v>482</v>
      </c>
      <c r="DM509" s="83">
        <v>0</v>
      </c>
      <c r="DN509" s="83" t="s">
        <v>483</v>
      </c>
      <c r="DO509" s="83">
        <v>1</v>
      </c>
      <c r="DP509" s="83">
        <v>2</v>
      </c>
      <c r="DQ509" s="83"/>
      <c r="DR509" s="83" t="s">
        <v>108</v>
      </c>
      <c r="DS509" s="83" t="s">
        <v>497</v>
      </c>
      <c r="DU509" s="215" t="s">
        <v>269</v>
      </c>
      <c r="DV509" s="136">
        <v>1</v>
      </c>
      <c r="DW509" s="136">
        <v>3</v>
      </c>
      <c r="DX509" s="215" t="s">
        <v>269</v>
      </c>
      <c r="DY509" s="215" t="s">
        <v>269</v>
      </c>
      <c r="DZ509" s="215" t="s">
        <v>269</v>
      </c>
      <c r="EA509" s="215" t="s">
        <v>269</v>
      </c>
      <c r="EB509" s="215" t="s">
        <v>269</v>
      </c>
      <c r="EC509" s="215" t="s">
        <v>269</v>
      </c>
      <c r="ED509" s="215" t="s">
        <v>269</v>
      </c>
      <c r="EE509" s="215" t="s">
        <v>269</v>
      </c>
    </row>
    <row r="510" spans="1:135" ht="57.6" x14ac:dyDescent="0.55000000000000004">
      <c r="A510" s="83" t="s">
        <v>130</v>
      </c>
      <c r="B510" s="136">
        <v>148480</v>
      </c>
      <c r="C510" t="s">
        <v>1154</v>
      </c>
      <c r="D510" s="83" t="s">
        <v>228</v>
      </c>
      <c r="E510" s="138">
        <v>465526647891</v>
      </c>
      <c r="F510" s="83" t="s">
        <v>143</v>
      </c>
      <c r="G510" s="85">
        <v>43620</v>
      </c>
      <c r="H510" s="83" t="s">
        <v>98</v>
      </c>
      <c r="I510" s="84" t="s">
        <v>612</v>
      </c>
      <c r="J510" s="207" t="s">
        <v>628</v>
      </c>
      <c r="K510" s="208" t="s">
        <v>633</v>
      </c>
      <c r="L510" s="83" t="s">
        <v>108</v>
      </c>
      <c r="M510" s="184" t="s">
        <v>102</v>
      </c>
      <c r="N510" s="184" t="s">
        <v>556</v>
      </c>
      <c r="O510" s="85" t="s">
        <v>102</v>
      </c>
      <c r="P510" s="185">
        <v>42491</v>
      </c>
      <c r="Q510" s="186" t="s">
        <v>202</v>
      </c>
      <c r="R510" s="186" t="s">
        <v>613</v>
      </c>
      <c r="S510" s="186"/>
      <c r="T510" s="187"/>
      <c r="U510" s="188" t="s">
        <v>295</v>
      </c>
      <c r="V510" s="188" t="s">
        <v>205</v>
      </c>
      <c r="W510" s="188" t="s">
        <v>295</v>
      </c>
      <c r="X510" s="189" t="s">
        <v>107</v>
      </c>
      <c r="Y510" s="190" t="s">
        <v>614</v>
      </c>
      <c r="Z510" s="83">
        <v>700</v>
      </c>
      <c r="AA510" s="83" t="s">
        <v>193</v>
      </c>
      <c r="AB510" s="83" t="s">
        <v>181</v>
      </c>
      <c r="AC510" s="83" t="s">
        <v>102</v>
      </c>
      <c r="AD510" s="83" t="s">
        <v>7068</v>
      </c>
      <c r="AE510" s="83" t="s">
        <v>7069</v>
      </c>
      <c r="AF510" s="83" t="s">
        <v>102</v>
      </c>
      <c r="AG510" s="83" t="s">
        <v>175</v>
      </c>
      <c r="AH510" s="83" t="s">
        <v>7070</v>
      </c>
      <c r="AI510" s="83" t="s">
        <v>104</v>
      </c>
      <c r="AJ510" s="83" t="s">
        <v>105</v>
      </c>
      <c r="AK510" s="191" t="s">
        <v>7068</v>
      </c>
      <c r="AL510" s="191" t="s">
        <v>7069</v>
      </c>
      <c r="AM510" s="191" t="s">
        <v>102</v>
      </c>
      <c r="AN510" s="191" t="s">
        <v>175</v>
      </c>
      <c r="AO510" s="191" t="s">
        <v>7070</v>
      </c>
      <c r="AP510" s="191" t="s">
        <v>104</v>
      </c>
      <c r="AQ510" s="191" t="s">
        <v>105</v>
      </c>
      <c r="AR510" s="191" t="s">
        <v>106</v>
      </c>
      <c r="AS510" s="191"/>
      <c r="AT510" s="191"/>
      <c r="AU510" s="191"/>
      <c r="AV510" s="191"/>
      <c r="AW510" s="191"/>
      <c r="AX510" s="191" t="s">
        <v>575</v>
      </c>
      <c r="AY510" s="192" t="s">
        <v>454</v>
      </c>
      <c r="AZ510" s="192" t="s">
        <v>108</v>
      </c>
      <c r="BA510" s="91" t="s">
        <v>108</v>
      </c>
      <c r="BB510" s="90">
        <v>0</v>
      </c>
      <c r="BC510" s="93" t="s">
        <v>102</v>
      </c>
      <c r="BD510" s="93" t="s">
        <v>102</v>
      </c>
      <c r="BE510" s="93" t="s">
        <v>102</v>
      </c>
      <c r="BF510" s="93" t="s">
        <v>102</v>
      </c>
      <c r="BG510" s="97" t="s">
        <v>108</v>
      </c>
      <c r="BH510" s="93" t="s">
        <v>108</v>
      </c>
      <c r="BI510" s="93" t="s">
        <v>102</v>
      </c>
      <c r="BJ510" s="93" t="s">
        <v>102</v>
      </c>
      <c r="BK510" s="93" t="s">
        <v>102</v>
      </c>
      <c r="BL510" s="93" t="s">
        <v>102</v>
      </c>
      <c r="BM510" s="93" t="s">
        <v>102</v>
      </c>
      <c r="BN510" s="93" t="s">
        <v>102</v>
      </c>
      <c r="BO510" s="93" t="s">
        <v>102</v>
      </c>
      <c r="BP510" s="96" t="s">
        <v>102</v>
      </c>
      <c r="BQ510" s="90">
        <v>0</v>
      </c>
      <c r="BR510" s="93" t="s">
        <v>102</v>
      </c>
      <c r="BS510" s="93" t="s">
        <v>102</v>
      </c>
      <c r="BT510" s="93" t="s">
        <v>102</v>
      </c>
      <c r="BU510" s="93" t="s">
        <v>102</v>
      </c>
      <c r="BV510" s="97" t="s">
        <v>108</v>
      </c>
      <c r="BW510" s="93" t="s">
        <v>108</v>
      </c>
      <c r="BX510" s="95" t="s">
        <v>102</v>
      </c>
      <c r="BY510" s="93" t="s">
        <v>102</v>
      </c>
      <c r="BZ510" s="93" t="s">
        <v>102</v>
      </c>
      <c r="CA510" s="93" t="s">
        <v>102</v>
      </c>
      <c r="CB510" s="93" t="s">
        <v>102</v>
      </c>
      <c r="CC510" s="93" t="s">
        <v>102</v>
      </c>
      <c r="CD510" s="93" t="s">
        <v>102</v>
      </c>
      <c r="CE510" s="193" t="s">
        <v>102</v>
      </c>
      <c r="CF510" s="194" t="s">
        <v>508</v>
      </c>
      <c r="CG510" s="195" t="s">
        <v>102</v>
      </c>
      <c r="CH510" s="101" t="e">
        <v>#N/A</v>
      </c>
      <c r="CI510" s="102" t="s">
        <v>580</v>
      </c>
      <c r="CJ510" s="196" t="s">
        <v>108</v>
      </c>
      <c r="CK510" s="104" t="s">
        <v>109</v>
      </c>
      <c r="CL510" s="105" t="s">
        <v>579</v>
      </c>
      <c r="CM510" s="83" t="s">
        <v>108</v>
      </c>
      <c r="CN510" s="106" t="s">
        <v>108</v>
      </c>
      <c r="CO510" s="197" t="s">
        <v>108</v>
      </c>
      <c r="CP510" s="107"/>
      <c r="CQ510" s="198" t="s">
        <v>474</v>
      </c>
      <c r="CR510" s="198" t="s">
        <v>474</v>
      </c>
      <c r="CS510" s="199" t="s">
        <v>616</v>
      </c>
      <c r="CT510" s="83" t="s">
        <v>109</v>
      </c>
      <c r="CU510" s="83" t="s">
        <v>109</v>
      </c>
      <c r="CV510" s="83">
        <v>22</v>
      </c>
      <c r="CW510" s="83" t="s">
        <v>112</v>
      </c>
      <c r="CX510" s="83">
        <v>22</v>
      </c>
      <c r="CY510" s="83" t="s">
        <v>7071</v>
      </c>
      <c r="CZ510" s="83">
        <v>670316.5</v>
      </c>
      <c r="DA510" s="83" t="s">
        <v>138</v>
      </c>
      <c r="DB510" s="83" t="s">
        <v>124</v>
      </c>
      <c r="DC510" s="83" t="s">
        <v>501</v>
      </c>
      <c r="DD510" s="83">
        <v>5175</v>
      </c>
      <c r="DE510" s="83" t="s">
        <v>582</v>
      </c>
      <c r="DF510" s="83" t="s">
        <v>145</v>
      </c>
      <c r="DG510" s="83" t="s">
        <v>501</v>
      </c>
      <c r="DH510" s="83" t="s">
        <v>582</v>
      </c>
      <c r="DI510" s="85">
        <v>43646</v>
      </c>
      <c r="DJ510" s="83" t="s">
        <v>584</v>
      </c>
      <c r="DK510" s="83" t="s">
        <v>102</v>
      </c>
      <c r="DL510" s="83" t="s">
        <v>482</v>
      </c>
      <c r="DM510" s="83">
        <v>0</v>
      </c>
      <c r="DN510" s="83" t="s">
        <v>238</v>
      </c>
      <c r="DO510" s="83">
        <v>1</v>
      </c>
      <c r="DP510" s="83">
        <v>5</v>
      </c>
      <c r="DQ510" s="83"/>
      <c r="DR510" s="83" t="s">
        <v>108</v>
      </c>
      <c r="DS510" s="83" t="s">
        <v>497</v>
      </c>
      <c r="DU510" s="215" t="s">
        <v>269</v>
      </c>
      <c r="DV510" s="136">
        <v>1</v>
      </c>
      <c r="DW510" s="136">
        <v>3</v>
      </c>
      <c r="DX510" s="215" t="s">
        <v>269</v>
      </c>
      <c r="DY510" s="215" t="s">
        <v>269</v>
      </c>
      <c r="DZ510" s="215" t="s">
        <v>269</v>
      </c>
      <c r="EA510" s="215" t="s">
        <v>269</v>
      </c>
      <c r="EB510" s="215" t="s">
        <v>269</v>
      </c>
      <c r="EC510" s="215" t="s">
        <v>269</v>
      </c>
      <c r="ED510" s="215" t="s">
        <v>269</v>
      </c>
      <c r="EE510" s="215" t="s">
        <v>269</v>
      </c>
    </row>
    <row r="511" spans="1:135" ht="28.8" x14ac:dyDescent="0.55000000000000004">
      <c r="A511" s="83" t="s">
        <v>130</v>
      </c>
      <c r="B511" s="136">
        <v>551836</v>
      </c>
      <c r="C511" t="s">
        <v>1155</v>
      </c>
      <c r="D511" s="83" t="s">
        <v>228</v>
      </c>
      <c r="E511" s="138">
        <v>177575417191</v>
      </c>
      <c r="F511" s="83" t="s">
        <v>114</v>
      </c>
      <c r="G511" s="85">
        <v>43634</v>
      </c>
      <c r="H511" s="83" t="s">
        <v>98</v>
      </c>
      <c r="I511" s="84" t="s">
        <v>618</v>
      </c>
      <c r="J511" s="207" t="s">
        <v>629</v>
      </c>
      <c r="K511" s="208" t="s">
        <v>634</v>
      </c>
      <c r="L511" s="83" t="s">
        <v>108</v>
      </c>
      <c r="M511" s="184">
        <v>27637</v>
      </c>
      <c r="N511" s="184"/>
      <c r="O511" s="85" t="s">
        <v>102</v>
      </c>
      <c r="P511" s="185">
        <v>43013</v>
      </c>
      <c r="Q511" s="186" t="s">
        <v>203</v>
      </c>
      <c r="R511" s="186"/>
      <c r="S511" s="186"/>
      <c r="T511" s="187"/>
      <c r="U511" s="188" t="s">
        <v>296</v>
      </c>
      <c r="V511" s="188" t="s">
        <v>205</v>
      </c>
      <c r="W511" s="189" t="s">
        <v>619</v>
      </c>
      <c r="X511" s="189" t="s">
        <v>107</v>
      </c>
      <c r="Y511" s="190" t="s">
        <v>614</v>
      </c>
      <c r="Z511" s="83">
        <v>700</v>
      </c>
      <c r="AA511" s="83" t="s">
        <v>193</v>
      </c>
      <c r="AB511" s="83" t="s">
        <v>181</v>
      </c>
      <c r="AC511" s="83" t="s">
        <v>102</v>
      </c>
      <c r="AD511" s="83" t="s">
        <v>7072</v>
      </c>
      <c r="AE511" s="83" t="s">
        <v>102</v>
      </c>
      <c r="AF511" s="83" t="s">
        <v>102</v>
      </c>
      <c r="AG511" s="83" t="s">
        <v>174</v>
      </c>
      <c r="AH511" s="83" t="s">
        <v>7061</v>
      </c>
      <c r="AI511" s="83" t="s">
        <v>104</v>
      </c>
      <c r="AJ511" s="83" t="s">
        <v>105</v>
      </c>
      <c r="AK511" s="191" t="s">
        <v>7072</v>
      </c>
      <c r="AL511" s="191" t="s">
        <v>102</v>
      </c>
      <c r="AM511" s="191" t="s">
        <v>102</v>
      </c>
      <c r="AN511" s="191" t="s">
        <v>174</v>
      </c>
      <c r="AO511" s="191" t="s">
        <v>7061</v>
      </c>
      <c r="AP511" s="191" t="s">
        <v>104</v>
      </c>
      <c r="AQ511" s="191" t="s">
        <v>105</v>
      </c>
      <c r="AR511" s="191" t="s">
        <v>106</v>
      </c>
      <c r="AS511" s="191" t="s">
        <v>7072</v>
      </c>
      <c r="AT511" s="191" t="s">
        <v>488</v>
      </c>
      <c r="AU511" s="191" t="s">
        <v>7073</v>
      </c>
      <c r="AV511" s="191" t="s">
        <v>104</v>
      </c>
      <c r="AW511" s="191" t="s">
        <v>204</v>
      </c>
      <c r="AX511" s="191"/>
      <c r="AY511" s="192" t="s">
        <v>454</v>
      </c>
      <c r="AZ511" s="192" t="s">
        <v>416</v>
      </c>
      <c r="BA511" s="91" t="s">
        <v>108</v>
      </c>
      <c r="BB511" s="90">
        <v>0</v>
      </c>
      <c r="BC511" s="93" t="s">
        <v>102</v>
      </c>
      <c r="BD511" s="93" t="s">
        <v>102</v>
      </c>
      <c r="BE511" s="93" t="s">
        <v>102</v>
      </c>
      <c r="BF511" s="93" t="s">
        <v>102</v>
      </c>
      <c r="BG511" s="97" t="s">
        <v>108</v>
      </c>
      <c r="BH511" s="93" t="s">
        <v>108</v>
      </c>
      <c r="BI511" s="93" t="s">
        <v>102</v>
      </c>
      <c r="BJ511" s="93" t="s">
        <v>102</v>
      </c>
      <c r="BK511" s="93" t="s">
        <v>102</v>
      </c>
      <c r="BL511" s="93" t="s">
        <v>102</v>
      </c>
      <c r="BM511" s="93" t="s">
        <v>102</v>
      </c>
      <c r="BN511" s="93" t="s">
        <v>102</v>
      </c>
      <c r="BO511" s="93" t="s">
        <v>102</v>
      </c>
      <c r="BP511" s="96" t="s">
        <v>102</v>
      </c>
      <c r="BQ511" s="90">
        <v>0</v>
      </c>
      <c r="BR511" s="93" t="s">
        <v>102</v>
      </c>
      <c r="BS511" s="93" t="s">
        <v>102</v>
      </c>
      <c r="BT511" s="93" t="s">
        <v>102</v>
      </c>
      <c r="BU511" s="93" t="s">
        <v>102</v>
      </c>
      <c r="BV511" s="97" t="s">
        <v>108</v>
      </c>
      <c r="BW511" s="93" t="s">
        <v>108</v>
      </c>
      <c r="BX511" s="95" t="s">
        <v>102</v>
      </c>
      <c r="BY511" s="93" t="s">
        <v>102</v>
      </c>
      <c r="BZ511" s="93" t="s">
        <v>102</v>
      </c>
      <c r="CA511" s="93" t="s">
        <v>102</v>
      </c>
      <c r="CB511" s="93" t="s">
        <v>102</v>
      </c>
      <c r="CC511" s="93" t="s">
        <v>102</v>
      </c>
      <c r="CD511" s="93" t="s">
        <v>102</v>
      </c>
      <c r="CE511" s="193" t="s">
        <v>102</v>
      </c>
      <c r="CF511" s="194" t="s">
        <v>436</v>
      </c>
      <c r="CG511" s="195" t="s">
        <v>7074</v>
      </c>
      <c r="CH511" s="101" t="s">
        <v>310</v>
      </c>
      <c r="CI511" s="102"/>
      <c r="CJ511" s="196" t="s">
        <v>7075</v>
      </c>
      <c r="CK511" s="104" t="s">
        <v>190</v>
      </c>
      <c r="CL511" s="105"/>
      <c r="CM511" s="83" t="s">
        <v>623</v>
      </c>
      <c r="CN511" s="106" t="s">
        <v>624</v>
      </c>
      <c r="CO511" s="197" t="s">
        <v>625</v>
      </c>
      <c r="CP511" s="107"/>
      <c r="CQ511" s="198" t="s">
        <v>474</v>
      </c>
      <c r="CR511" s="198" t="s">
        <v>474</v>
      </c>
      <c r="CS511" s="199"/>
      <c r="CT511" s="83" t="s">
        <v>109</v>
      </c>
      <c r="CU511" s="83" t="s">
        <v>109</v>
      </c>
      <c r="CV511" s="83">
        <v>66</v>
      </c>
      <c r="CW511" s="83" t="s">
        <v>139</v>
      </c>
      <c r="CX511" s="83">
        <v>66</v>
      </c>
      <c r="CY511" s="83" t="s">
        <v>108</v>
      </c>
      <c r="CZ511" s="83">
        <v>671636</v>
      </c>
      <c r="DA511" s="83" t="s">
        <v>581</v>
      </c>
      <c r="DB511" s="83" t="s">
        <v>152</v>
      </c>
      <c r="DC511" s="83" t="s">
        <v>500</v>
      </c>
      <c r="DD511" s="83">
        <v>3420</v>
      </c>
      <c r="DE511" s="83" t="s">
        <v>606</v>
      </c>
      <c r="DF511" s="83" t="s">
        <v>152</v>
      </c>
      <c r="DG511" s="83" t="s">
        <v>500</v>
      </c>
      <c r="DH511" s="83"/>
      <c r="DI511" s="85">
        <v>43646</v>
      </c>
      <c r="DJ511" s="83" t="s">
        <v>584</v>
      </c>
      <c r="DK511" s="83" t="s">
        <v>102</v>
      </c>
      <c r="DL511" s="83" t="s">
        <v>482</v>
      </c>
      <c r="DM511" s="83">
        <v>0</v>
      </c>
      <c r="DN511" s="83" t="s">
        <v>483</v>
      </c>
      <c r="DO511" s="83">
        <v>1</v>
      </c>
      <c r="DP511" s="83">
        <v>5</v>
      </c>
      <c r="DQ511" s="83"/>
      <c r="DR511" s="83" t="s">
        <v>108</v>
      </c>
      <c r="DS511" s="83" t="s">
        <v>497</v>
      </c>
      <c r="DU511" s="215" t="s">
        <v>269</v>
      </c>
      <c r="DV511" s="136">
        <v>1</v>
      </c>
      <c r="DW511" s="136">
        <v>3</v>
      </c>
      <c r="DX511" s="215" t="s">
        <v>269</v>
      </c>
      <c r="DY511" s="215" t="s">
        <v>269</v>
      </c>
      <c r="DZ511" s="215" t="s">
        <v>269</v>
      </c>
      <c r="EA511" s="215" t="s">
        <v>269</v>
      </c>
      <c r="EB511" s="215" t="s">
        <v>269</v>
      </c>
      <c r="EC511" s="215" t="s">
        <v>269</v>
      </c>
      <c r="ED511" s="215" t="s">
        <v>269</v>
      </c>
      <c r="EE511" s="215" t="s">
        <v>269</v>
      </c>
    </row>
    <row r="512" spans="1:135" ht="28.8" x14ac:dyDescent="0.55000000000000004">
      <c r="A512" s="83" t="s">
        <v>130</v>
      </c>
      <c r="B512" s="136">
        <v>453854</v>
      </c>
      <c r="C512" t="s">
        <v>1156</v>
      </c>
      <c r="D512" s="83" t="s">
        <v>228</v>
      </c>
      <c r="E512" s="138">
        <v>978736815005</v>
      </c>
      <c r="F512" s="83" t="s">
        <v>114</v>
      </c>
      <c r="G512" s="85">
        <v>43643</v>
      </c>
      <c r="H512" s="211" t="s">
        <v>98</v>
      </c>
      <c r="I512" s="84" t="s">
        <v>610</v>
      </c>
      <c r="J512" s="207" t="s">
        <v>627</v>
      </c>
      <c r="K512" s="208" t="s">
        <v>630</v>
      </c>
      <c r="L512" s="83" t="s">
        <v>108</v>
      </c>
      <c r="M512" s="184">
        <v>24548</v>
      </c>
      <c r="N512" s="184"/>
      <c r="O512" s="85" t="s">
        <v>102</v>
      </c>
      <c r="P512" s="185">
        <v>42491</v>
      </c>
      <c r="Q512" s="186" t="s">
        <v>203</v>
      </c>
      <c r="R512" s="186"/>
      <c r="S512" s="186"/>
      <c r="T512" s="187"/>
      <c r="U512" s="188" t="s">
        <v>296</v>
      </c>
      <c r="V512" s="188" t="s">
        <v>297</v>
      </c>
      <c r="W512" s="188" t="s">
        <v>297</v>
      </c>
      <c r="X512" s="189" t="s">
        <v>167</v>
      </c>
      <c r="Y512" s="190"/>
      <c r="Z512" s="83">
        <v>700</v>
      </c>
      <c r="AA512" s="83" t="s">
        <v>193</v>
      </c>
      <c r="AB512" s="83" t="s">
        <v>181</v>
      </c>
      <c r="AC512" s="83" t="s">
        <v>102</v>
      </c>
      <c r="AD512" s="83" t="s">
        <v>7076</v>
      </c>
      <c r="AE512" s="83" t="s">
        <v>102</v>
      </c>
      <c r="AF512" s="83" t="s">
        <v>102</v>
      </c>
      <c r="AG512" s="83" t="s">
        <v>119</v>
      </c>
      <c r="AH512" s="83" t="s">
        <v>7077</v>
      </c>
      <c r="AI512" s="83" t="s">
        <v>104</v>
      </c>
      <c r="AJ512" s="83" t="s">
        <v>105</v>
      </c>
      <c r="AK512" s="191" t="s">
        <v>7076</v>
      </c>
      <c r="AL512" s="191" t="s">
        <v>102</v>
      </c>
      <c r="AM512" s="191" t="s">
        <v>102</v>
      </c>
      <c r="AN512" s="191" t="s">
        <v>119</v>
      </c>
      <c r="AO512" s="191" t="s">
        <v>7077</v>
      </c>
      <c r="AP512" s="191" t="s">
        <v>104</v>
      </c>
      <c r="AQ512" s="191" t="s">
        <v>105</v>
      </c>
      <c r="AR512" s="191" t="s">
        <v>106</v>
      </c>
      <c r="AS512" s="191" t="s">
        <v>7076</v>
      </c>
      <c r="AT512" s="191" t="s">
        <v>485</v>
      </c>
      <c r="AU512" s="191" t="s">
        <v>7077</v>
      </c>
      <c r="AV512" s="191" t="s">
        <v>104</v>
      </c>
      <c r="AW512" s="191" t="s">
        <v>204</v>
      </c>
      <c r="AX512" s="191"/>
      <c r="AY512" s="192" t="s">
        <v>454</v>
      </c>
      <c r="AZ512" s="192" t="s">
        <v>416</v>
      </c>
      <c r="BA512" s="91" t="s">
        <v>108</v>
      </c>
      <c r="BB512" s="90">
        <v>0</v>
      </c>
      <c r="BC512" s="93" t="s">
        <v>102</v>
      </c>
      <c r="BD512" s="93" t="s">
        <v>102</v>
      </c>
      <c r="BE512" s="93" t="s">
        <v>102</v>
      </c>
      <c r="BF512" s="93" t="s">
        <v>102</v>
      </c>
      <c r="BG512" s="97" t="s">
        <v>108</v>
      </c>
      <c r="BH512" s="93" t="s">
        <v>108</v>
      </c>
      <c r="BI512" s="93" t="s">
        <v>102</v>
      </c>
      <c r="BJ512" s="93" t="s">
        <v>102</v>
      </c>
      <c r="BK512" s="93" t="s">
        <v>102</v>
      </c>
      <c r="BL512" s="93" t="s">
        <v>102</v>
      </c>
      <c r="BM512" s="93" t="s">
        <v>102</v>
      </c>
      <c r="BN512" s="93" t="s">
        <v>102</v>
      </c>
      <c r="BO512" s="93" t="s">
        <v>102</v>
      </c>
      <c r="BP512" s="96" t="s">
        <v>102</v>
      </c>
      <c r="BQ512" s="90">
        <v>0</v>
      </c>
      <c r="BR512" s="93" t="s">
        <v>102</v>
      </c>
      <c r="BS512" s="93" t="s">
        <v>102</v>
      </c>
      <c r="BT512" s="93" t="s">
        <v>102</v>
      </c>
      <c r="BU512" s="93" t="s">
        <v>102</v>
      </c>
      <c r="BV512" s="97" t="s">
        <v>108</v>
      </c>
      <c r="BW512" s="93" t="s">
        <v>108</v>
      </c>
      <c r="BX512" s="95" t="s">
        <v>102</v>
      </c>
      <c r="BY512" s="93" t="s">
        <v>102</v>
      </c>
      <c r="BZ512" s="93" t="s">
        <v>102</v>
      </c>
      <c r="CA512" s="93" t="s">
        <v>102</v>
      </c>
      <c r="CB512" s="93" t="s">
        <v>102</v>
      </c>
      <c r="CC512" s="93" t="s">
        <v>102</v>
      </c>
      <c r="CD512" s="93" t="s">
        <v>102</v>
      </c>
      <c r="CE512" s="193" t="s">
        <v>102</v>
      </c>
      <c r="CF512" s="194" t="s">
        <v>436</v>
      </c>
      <c r="CG512" s="195" t="s">
        <v>7078</v>
      </c>
      <c r="CH512" s="101" t="s">
        <v>563</v>
      </c>
      <c r="CI512" s="102"/>
      <c r="CJ512" s="196" t="s">
        <v>577</v>
      </c>
      <c r="CK512" s="104" t="s">
        <v>190</v>
      </c>
      <c r="CL512" s="105"/>
      <c r="CM512" s="83" t="s">
        <v>578</v>
      </c>
      <c r="CN512" s="106" t="s">
        <v>108</v>
      </c>
      <c r="CO512" s="197" t="s">
        <v>566</v>
      </c>
      <c r="CP512" s="107"/>
      <c r="CQ512" s="198" t="s">
        <v>107</v>
      </c>
      <c r="CR512" s="198" t="s">
        <v>107</v>
      </c>
      <c r="CS512" s="199"/>
      <c r="CT512" s="83" t="s">
        <v>109</v>
      </c>
      <c r="CU512" s="83" t="s">
        <v>109</v>
      </c>
      <c r="CV512" s="83">
        <v>7</v>
      </c>
      <c r="CW512" s="83" t="s">
        <v>270</v>
      </c>
      <c r="CX512" s="83">
        <v>7</v>
      </c>
      <c r="CY512" s="83" t="s">
        <v>108</v>
      </c>
      <c r="CZ512" s="83">
        <v>672955.5</v>
      </c>
      <c r="DA512" s="83" t="s">
        <v>7079</v>
      </c>
      <c r="DB512" s="83" t="s">
        <v>118</v>
      </c>
      <c r="DC512" s="83" t="s">
        <v>108</v>
      </c>
      <c r="DD512" s="83">
        <v>3635</v>
      </c>
      <c r="DE512" s="83" t="s">
        <v>173</v>
      </c>
      <c r="DF512" s="83" t="s">
        <v>118</v>
      </c>
      <c r="DG512" s="83" t="s">
        <v>500</v>
      </c>
      <c r="DH512" s="83"/>
      <c r="DI512" s="85">
        <v>43646</v>
      </c>
      <c r="DJ512" s="83" t="s">
        <v>584</v>
      </c>
      <c r="DK512" s="83" t="s">
        <v>102</v>
      </c>
      <c r="DL512" s="83" t="s">
        <v>482</v>
      </c>
      <c r="DM512" s="83">
        <v>0</v>
      </c>
      <c r="DN512" s="83" t="s">
        <v>483</v>
      </c>
      <c r="DO512" s="83">
        <v>1</v>
      </c>
      <c r="DP512" s="83">
        <v>1</v>
      </c>
      <c r="DQ512" s="83"/>
      <c r="DR512" s="83" t="s">
        <v>108</v>
      </c>
      <c r="DS512" s="83" t="s">
        <v>497</v>
      </c>
      <c r="DU512" s="215" t="s">
        <v>269</v>
      </c>
      <c r="DV512" s="136">
        <v>1</v>
      </c>
      <c r="DW512" s="136">
        <v>3</v>
      </c>
      <c r="DX512" s="215" t="s">
        <v>269</v>
      </c>
      <c r="DY512" s="215" t="s">
        <v>269</v>
      </c>
      <c r="DZ512" s="215" t="s">
        <v>269</v>
      </c>
      <c r="EA512" s="215" t="s">
        <v>269</v>
      </c>
      <c r="EB512" s="215" t="s">
        <v>269</v>
      </c>
      <c r="EC512" s="215" t="s">
        <v>269</v>
      </c>
      <c r="ED512" s="215" t="s">
        <v>269</v>
      </c>
      <c r="EE512" s="215" t="s">
        <v>269</v>
      </c>
    </row>
    <row r="513" spans="1:135" ht="57.6" x14ac:dyDescent="0.55000000000000004">
      <c r="A513" s="83" t="s">
        <v>130</v>
      </c>
      <c r="B513" s="136">
        <v>737906</v>
      </c>
      <c r="C513" t="s">
        <v>1157</v>
      </c>
      <c r="D513" s="83" t="s">
        <v>228</v>
      </c>
      <c r="E513" s="138">
        <v>729000534875</v>
      </c>
      <c r="F513" s="83" t="s">
        <v>143</v>
      </c>
      <c r="G513" s="85">
        <v>43620</v>
      </c>
      <c r="H513" s="83" t="s">
        <v>98</v>
      </c>
      <c r="I513" s="84" t="s">
        <v>612</v>
      </c>
      <c r="J513" s="207" t="s">
        <v>628</v>
      </c>
      <c r="K513" s="208" t="s">
        <v>633</v>
      </c>
      <c r="L513" s="83" t="s">
        <v>108</v>
      </c>
      <c r="M513" s="184" t="s">
        <v>102</v>
      </c>
      <c r="N513" s="184" t="s">
        <v>556</v>
      </c>
      <c r="O513" s="85" t="s">
        <v>102</v>
      </c>
      <c r="P513" s="185">
        <v>42491</v>
      </c>
      <c r="Q513" s="186" t="s">
        <v>202</v>
      </c>
      <c r="R513" s="186" t="s">
        <v>613</v>
      </c>
      <c r="S513" s="186"/>
      <c r="T513" s="187"/>
      <c r="U513" s="188" t="s">
        <v>295</v>
      </c>
      <c r="V513" s="188" t="s">
        <v>205</v>
      </c>
      <c r="W513" s="188" t="s">
        <v>295</v>
      </c>
      <c r="X513" s="189" t="s">
        <v>107</v>
      </c>
      <c r="Y513" s="190" t="s">
        <v>614</v>
      </c>
      <c r="Z513" s="83">
        <v>700</v>
      </c>
      <c r="AA513" s="83" t="s">
        <v>193</v>
      </c>
      <c r="AB513" s="83" t="s">
        <v>181</v>
      </c>
      <c r="AC513" s="83" t="s">
        <v>102</v>
      </c>
      <c r="AD513" s="83" t="s">
        <v>7080</v>
      </c>
      <c r="AE513" s="83" t="s">
        <v>7081</v>
      </c>
      <c r="AF513" s="83" t="s">
        <v>102</v>
      </c>
      <c r="AG513" s="83" t="s">
        <v>175</v>
      </c>
      <c r="AH513" s="83" t="s">
        <v>7082</v>
      </c>
      <c r="AI513" s="83" t="s">
        <v>104</v>
      </c>
      <c r="AJ513" s="83" t="s">
        <v>105</v>
      </c>
      <c r="AK513" s="191" t="s">
        <v>7080</v>
      </c>
      <c r="AL513" s="191" t="s">
        <v>7081</v>
      </c>
      <c r="AM513" s="191" t="s">
        <v>102</v>
      </c>
      <c r="AN513" s="191" t="s">
        <v>175</v>
      </c>
      <c r="AO513" s="191" t="s">
        <v>7082</v>
      </c>
      <c r="AP513" s="191" t="s">
        <v>104</v>
      </c>
      <c r="AQ513" s="191" t="s">
        <v>105</v>
      </c>
      <c r="AR513" s="191" t="s">
        <v>106</v>
      </c>
      <c r="AS513" s="191"/>
      <c r="AT513" s="191"/>
      <c r="AU513" s="191"/>
      <c r="AV513" s="191"/>
      <c r="AW513" s="191"/>
      <c r="AX513" s="191" t="s">
        <v>575</v>
      </c>
      <c r="AY513" s="192" t="s">
        <v>454</v>
      </c>
      <c r="AZ513" s="192" t="s">
        <v>108</v>
      </c>
      <c r="BA513" s="91" t="s">
        <v>108</v>
      </c>
      <c r="BB513" s="90">
        <v>0</v>
      </c>
      <c r="BC513" s="93" t="s">
        <v>102</v>
      </c>
      <c r="BD513" s="93" t="s">
        <v>102</v>
      </c>
      <c r="BE513" s="93" t="s">
        <v>102</v>
      </c>
      <c r="BF513" s="93" t="s">
        <v>102</v>
      </c>
      <c r="BG513" s="97" t="s">
        <v>108</v>
      </c>
      <c r="BH513" s="93" t="s">
        <v>108</v>
      </c>
      <c r="BI513" s="93" t="s">
        <v>102</v>
      </c>
      <c r="BJ513" s="93" t="s">
        <v>102</v>
      </c>
      <c r="BK513" s="93" t="s">
        <v>102</v>
      </c>
      <c r="BL513" s="93" t="s">
        <v>102</v>
      </c>
      <c r="BM513" s="93" t="s">
        <v>102</v>
      </c>
      <c r="BN513" s="93" t="s">
        <v>102</v>
      </c>
      <c r="BO513" s="93" t="s">
        <v>102</v>
      </c>
      <c r="BP513" s="96" t="s">
        <v>102</v>
      </c>
      <c r="BQ513" s="90">
        <v>0</v>
      </c>
      <c r="BR513" s="93" t="s">
        <v>102</v>
      </c>
      <c r="BS513" s="93" t="s">
        <v>102</v>
      </c>
      <c r="BT513" s="93" t="s">
        <v>102</v>
      </c>
      <c r="BU513" s="93" t="s">
        <v>102</v>
      </c>
      <c r="BV513" s="97" t="s">
        <v>108</v>
      </c>
      <c r="BW513" s="93" t="s">
        <v>108</v>
      </c>
      <c r="BX513" s="95" t="s">
        <v>102</v>
      </c>
      <c r="BY513" s="93" t="s">
        <v>102</v>
      </c>
      <c r="BZ513" s="93" t="s">
        <v>102</v>
      </c>
      <c r="CA513" s="93" t="s">
        <v>102</v>
      </c>
      <c r="CB513" s="93" t="s">
        <v>102</v>
      </c>
      <c r="CC513" s="93" t="s">
        <v>102</v>
      </c>
      <c r="CD513" s="93" t="s">
        <v>102</v>
      </c>
      <c r="CE513" s="193" t="s">
        <v>102</v>
      </c>
      <c r="CF513" s="194" t="s">
        <v>508</v>
      </c>
      <c r="CG513" s="195" t="s">
        <v>102</v>
      </c>
      <c r="CH513" s="101" t="e">
        <v>#N/A</v>
      </c>
      <c r="CI513" s="102" t="s">
        <v>580</v>
      </c>
      <c r="CJ513" s="196" t="s">
        <v>108</v>
      </c>
      <c r="CK513" s="104" t="s">
        <v>109</v>
      </c>
      <c r="CL513" s="105" t="s">
        <v>579</v>
      </c>
      <c r="CM513" s="83" t="s">
        <v>108</v>
      </c>
      <c r="CN513" s="106" t="s">
        <v>108</v>
      </c>
      <c r="CO513" s="197" t="s">
        <v>108</v>
      </c>
      <c r="CP513" s="107"/>
      <c r="CQ513" s="198" t="s">
        <v>474</v>
      </c>
      <c r="CR513" s="198" t="s">
        <v>474</v>
      </c>
      <c r="CS513" s="199" t="s">
        <v>616</v>
      </c>
      <c r="CT513" s="83" t="s">
        <v>109</v>
      </c>
      <c r="CU513" s="83" t="s">
        <v>109</v>
      </c>
      <c r="CV513" s="83">
        <v>9</v>
      </c>
      <c r="CW513" s="83" t="s">
        <v>112</v>
      </c>
      <c r="CX513" s="83">
        <v>9</v>
      </c>
      <c r="CY513" s="83" t="s">
        <v>7083</v>
      </c>
      <c r="CZ513" s="83">
        <v>674275</v>
      </c>
      <c r="DA513" s="83" t="s">
        <v>138</v>
      </c>
      <c r="DB513" s="83" t="s">
        <v>124</v>
      </c>
      <c r="DC513" s="83" t="s">
        <v>501</v>
      </c>
      <c r="DD513" s="83">
        <v>6156</v>
      </c>
      <c r="DE513" s="83" t="s">
        <v>582</v>
      </c>
      <c r="DF513" s="83" t="s">
        <v>145</v>
      </c>
      <c r="DG513" s="83" t="s">
        <v>501</v>
      </c>
      <c r="DH513" s="83" t="s">
        <v>582</v>
      </c>
      <c r="DI513" s="85">
        <v>43646</v>
      </c>
      <c r="DJ513" s="83" t="s">
        <v>584</v>
      </c>
      <c r="DK513" s="83" t="s">
        <v>102</v>
      </c>
      <c r="DL513" s="83" t="s">
        <v>482</v>
      </c>
      <c r="DM513" s="83">
        <v>0</v>
      </c>
      <c r="DN513" s="83" t="s">
        <v>238</v>
      </c>
      <c r="DO513" s="83">
        <v>1</v>
      </c>
      <c r="DP513" s="83">
        <v>2</v>
      </c>
      <c r="DQ513" s="83"/>
      <c r="DR513" s="83" t="s">
        <v>108</v>
      </c>
      <c r="DS513" s="83" t="s">
        <v>497</v>
      </c>
      <c r="DU513" s="215" t="s">
        <v>269</v>
      </c>
      <c r="DV513" s="136">
        <v>1</v>
      </c>
      <c r="DW513" s="136">
        <v>3</v>
      </c>
      <c r="DX513" s="215" t="s">
        <v>269</v>
      </c>
      <c r="DY513" s="215" t="s">
        <v>269</v>
      </c>
      <c r="DZ513" s="215" t="s">
        <v>269</v>
      </c>
      <c r="EA513" s="215" t="s">
        <v>269</v>
      </c>
      <c r="EB513" s="215" t="s">
        <v>269</v>
      </c>
      <c r="EC513" s="215" t="s">
        <v>269</v>
      </c>
      <c r="ED513" s="215" t="s">
        <v>269</v>
      </c>
      <c r="EE513" s="215" t="s">
        <v>269</v>
      </c>
    </row>
    <row r="514" spans="1:135" ht="28.8" x14ac:dyDescent="0.55000000000000004">
      <c r="A514" s="83" t="s">
        <v>130</v>
      </c>
      <c r="B514" s="136">
        <v>158683</v>
      </c>
      <c r="C514" t="s">
        <v>1158</v>
      </c>
      <c r="D514" s="83" t="s">
        <v>228</v>
      </c>
      <c r="E514" s="138">
        <v>311570363957</v>
      </c>
      <c r="F514" s="83" t="s">
        <v>114</v>
      </c>
      <c r="G514" s="85">
        <v>43634</v>
      </c>
      <c r="H514" s="83" t="s">
        <v>98</v>
      </c>
      <c r="I514" s="84" t="s">
        <v>618</v>
      </c>
      <c r="J514" s="207" t="s">
        <v>629</v>
      </c>
      <c r="K514" s="208" t="s">
        <v>634</v>
      </c>
      <c r="L514" s="83" t="s">
        <v>108</v>
      </c>
      <c r="M514" s="184">
        <v>27638</v>
      </c>
      <c r="N514" s="184"/>
      <c r="O514" s="85" t="s">
        <v>102</v>
      </c>
      <c r="P514" s="185">
        <v>43013</v>
      </c>
      <c r="Q514" s="186" t="s">
        <v>203</v>
      </c>
      <c r="R514" s="186"/>
      <c r="S514" s="186"/>
      <c r="T514" s="187"/>
      <c r="U514" s="188" t="s">
        <v>296</v>
      </c>
      <c r="V514" s="188" t="s">
        <v>205</v>
      </c>
      <c r="W514" s="189" t="s">
        <v>619</v>
      </c>
      <c r="X514" s="189" t="s">
        <v>107</v>
      </c>
      <c r="Y514" s="190" t="s">
        <v>614</v>
      </c>
      <c r="Z514" s="83">
        <v>700</v>
      </c>
      <c r="AA514" s="83" t="s">
        <v>193</v>
      </c>
      <c r="AB514" s="83" t="s">
        <v>181</v>
      </c>
      <c r="AC514" s="83" t="s">
        <v>102</v>
      </c>
      <c r="AD514" s="83" t="s">
        <v>7084</v>
      </c>
      <c r="AE514" s="83" t="s">
        <v>102</v>
      </c>
      <c r="AF514" s="83" t="s">
        <v>102</v>
      </c>
      <c r="AG514" s="83" t="s">
        <v>174</v>
      </c>
      <c r="AH514" s="83" t="s">
        <v>7073</v>
      </c>
      <c r="AI514" s="83" t="s">
        <v>104</v>
      </c>
      <c r="AJ514" s="83" t="s">
        <v>105</v>
      </c>
      <c r="AK514" s="191" t="s">
        <v>7084</v>
      </c>
      <c r="AL514" s="191" t="s">
        <v>102</v>
      </c>
      <c r="AM514" s="191" t="s">
        <v>102</v>
      </c>
      <c r="AN514" s="191" t="s">
        <v>174</v>
      </c>
      <c r="AO514" s="191" t="s">
        <v>7073</v>
      </c>
      <c r="AP514" s="191" t="s">
        <v>104</v>
      </c>
      <c r="AQ514" s="191" t="s">
        <v>105</v>
      </c>
      <c r="AR514" s="191" t="s">
        <v>106</v>
      </c>
      <c r="AS514" s="191" t="s">
        <v>7084</v>
      </c>
      <c r="AT514" s="191" t="s">
        <v>488</v>
      </c>
      <c r="AU514" s="191" t="s">
        <v>7085</v>
      </c>
      <c r="AV514" s="191" t="s">
        <v>104</v>
      </c>
      <c r="AW514" s="191" t="s">
        <v>204</v>
      </c>
      <c r="AX514" s="191"/>
      <c r="AY514" s="192" t="s">
        <v>454</v>
      </c>
      <c r="AZ514" s="192" t="s">
        <v>416</v>
      </c>
      <c r="BA514" s="91" t="s">
        <v>108</v>
      </c>
      <c r="BB514" s="90">
        <v>0</v>
      </c>
      <c r="BC514" s="93" t="s">
        <v>102</v>
      </c>
      <c r="BD514" s="93" t="s">
        <v>102</v>
      </c>
      <c r="BE514" s="93" t="s">
        <v>102</v>
      </c>
      <c r="BF514" s="93" t="s">
        <v>102</v>
      </c>
      <c r="BG514" s="97" t="s">
        <v>108</v>
      </c>
      <c r="BH514" s="93" t="s">
        <v>108</v>
      </c>
      <c r="BI514" s="93" t="s">
        <v>102</v>
      </c>
      <c r="BJ514" s="93" t="s">
        <v>102</v>
      </c>
      <c r="BK514" s="93" t="s">
        <v>102</v>
      </c>
      <c r="BL514" s="93" t="s">
        <v>102</v>
      </c>
      <c r="BM514" s="93" t="s">
        <v>102</v>
      </c>
      <c r="BN514" s="93" t="s">
        <v>102</v>
      </c>
      <c r="BO514" s="93" t="s">
        <v>102</v>
      </c>
      <c r="BP514" s="96" t="s">
        <v>102</v>
      </c>
      <c r="BQ514" s="90">
        <v>0</v>
      </c>
      <c r="BR514" s="93" t="s">
        <v>102</v>
      </c>
      <c r="BS514" s="93" t="s">
        <v>102</v>
      </c>
      <c r="BT514" s="93" t="s">
        <v>102</v>
      </c>
      <c r="BU514" s="93" t="s">
        <v>102</v>
      </c>
      <c r="BV514" s="97" t="s">
        <v>108</v>
      </c>
      <c r="BW514" s="93" t="s">
        <v>108</v>
      </c>
      <c r="BX514" s="95" t="s">
        <v>102</v>
      </c>
      <c r="BY514" s="93" t="s">
        <v>102</v>
      </c>
      <c r="BZ514" s="93" t="s">
        <v>102</v>
      </c>
      <c r="CA514" s="93" t="s">
        <v>102</v>
      </c>
      <c r="CB514" s="93" t="s">
        <v>102</v>
      </c>
      <c r="CC514" s="93" t="s">
        <v>102</v>
      </c>
      <c r="CD514" s="93" t="s">
        <v>102</v>
      </c>
      <c r="CE514" s="193" t="s">
        <v>102</v>
      </c>
      <c r="CF514" s="194" t="s">
        <v>436</v>
      </c>
      <c r="CG514" s="195" t="s">
        <v>7086</v>
      </c>
      <c r="CH514" s="101" t="s">
        <v>310</v>
      </c>
      <c r="CI514" s="102"/>
      <c r="CJ514" s="196" t="s">
        <v>7087</v>
      </c>
      <c r="CK514" s="104" t="s">
        <v>190</v>
      </c>
      <c r="CL514" s="105"/>
      <c r="CM514" s="83" t="s">
        <v>623</v>
      </c>
      <c r="CN514" s="106" t="s">
        <v>624</v>
      </c>
      <c r="CO514" s="197" t="s">
        <v>625</v>
      </c>
      <c r="CP514" s="107"/>
      <c r="CQ514" s="198" t="s">
        <v>474</v>
      </c>
      <c r="CR514" s="198" t="s">
        <v>474</v>
      </c>
      <c r="CS514" s="199"/>
      <c r="CT514" s="83" t="s">
        <v>109</v>
      </c>
      <c r="CU514" s="83" t="s">
        <v>109</v>
      </c>
      <c r="CV514" s="83">
        <v>21</v>
      </c>
      <c r="CW514" s="83" t="s">
        <v>139</v>
      </c>
      <c r="CX514" s="83">
        <v>21</v>
      </c>
      <c r="CY514" s="83" t="s">
        <v>108</v>
      </c>
      <c r="CZ514" s="83">
        <v>675594.5</v>
      </c>
      <c r="DA514" s="83" t="s">
        <v>581</v>
      </c>
      <c r="DB514" s="83" t="s">
        <v>152</v>
      </c>
      <c r="DC514" s="83" t="s">
        <v>500</v>
      </c>
      <c r="DD514" s="83">
        <v>5111</v>
      </c>
      <c r="DE514" s="83" t="s">
        <v>606</v>
      </c>
      <c r="DF514" s="83" t="s">
        <v>152</v>
      </c>
      <c r="DG514" s="83" t="s">
        <v>500</v>
      </c>
      <c r="DH514" s="83"/>
      <c r="DI514" s="85">
        <v>43646</v>
      </c>
      <c r="DJ514" s="83" t="s">
        <v>584</v>
      </c>
      <c r="DK514" s="83" t="s">
        <v>102</v>
      </c>
      <c r="DL514" s="83" t="s">
        <v>482</v>
      </c>
      <c r="DM514" s="83">
        <v>0</v>
      </c>
      <c r="DN514" s="83" t="s">
        <v>483</v>
      </c>
      <c r="DO514" s="83">
        <v>1</v>
      </c>
      <c r="DP514" s="83">
        <v>6</v>
      </c>
      <c r="DQ514" s="83"/>
      <c r="DR514" s="83" t="s">
        <v>108</v>
      </c>
      <c r="DS514" s="83" t="s">
        <v>497</v>
      </c>
      <c r="DU514" s="215" t="s">
        <v>269</v>
      </c>
      <c r="DV514" s="136">
        <v>1</v>
      </c>
      <c r="DW514" s="136">
        <v>3</v>
      </c>
      <c r="DX514" s="215" t="s">
        <v>269</v>
      </c>
      <c r="DY514" s="215" t="s">
        <v>269</v>
      </c>
      <c r="DZ514" s="215" t="s">
        <v>269</v>
      </c>
      <c r="EA514" s="215" t="s">
        <v>269</v>
      </c>
      <c r="EB514" s="215" t="s">
        <v>269</v>
      </c>
      <c r="EC514" s="215" t="s">
        <v>269</v>
      </c>
      <c r="ED514" s="215" t="s">
        <v>269</v>
      </c>
      <c r="EE514" s="215" t="s">
        <v>269</v>
      </c>
    </row>
    <row r="515" spans="1:135" ht="28.8" x14ac:dyDescent="0.55000000000000004">
      <c r="A515" s="83" t="s">
        <v>130</v>
      </c>
      <c r="B515" s="136">
        <v>214067</v>
      </c>
      <c r="C515" t="s">
        <v>1159</v>
      </c>
      <c r="D515" s="83" t="s">
        <v>228</v>
      </c>
      <c r="E515" s="138">
        <v>493242708372</v>
      </c>
      <c r="F515" s="83" t="s">
        <v>114</v>
      </c>
      <c r="G515" s="85">
        <v>43643</v>
      </c>
      <c r="H515" s="211" t="s">
        <v>98</v>
      </c>
      <c r="I515" s="84" t="s">
        <v>610</v>
      </c>
      <c r="J515" s="207" t="s">
        <v>627</v>
      </c>
      <c r="K515" s="208" t="s">
        <v>630</v>
      </c>
      <c r="L515" s="83" t="s">
        <v>108</v>
      </c>
      <c r="M515" s="184">
        <v>24549</v>
      </c>
      <c r="N515" s="184"/>
      <c r="O515" s="85" t="s">
        <v>102</v>
      </c>
      <c r="P515" s="185">
        <v>42491</v>
      </c>
      <c r="Q515" s="186" t="s">
        <v>203</v>
      </c>
      <c r="R515" s="186"/>
      <c r="S515" s="186"/>
      <c r="T515" s="187"/>
      <c r="U515" s="188" t="s">
        <v>296</v>
      </c>
      <c r="V515" s="188" t="s">
        <v>297</v>
      </c>
      <c r="W515" s="188" t="s">
        <v>297</v>
      </c>
      <c r="X515" s="189" t="s">
        <v>167</v>
      </c>
      <c r="Y515" s="190"/>
      <c r="Z515" s="83">
        <v>700</v>
      </c>
      <c r="AA515" s="83" t="s">
        <v>193</v>
      </c>
      <c r="AB515" s="83" t="s">
        <v>181</v>
      </c>
      <c r="AC515" s="83" t="s">
        <v>102</v>
      </c>
      <c r="AD515" s="83" t="s">
        <v>7088</v>
      </c>
      <c r="AE515" s="83" t="s">
        <v>102</v>
      </c>
      <c r="AF515" s="83" t="s">
        <v>102</v>
      </c>
      <c r="AG515" s="83" t="s">
        <v>119</v>
      </c>
      <c r="AH515" s="83" t="s">
        <v>7089</v>
      </c>
      <c r="AI515" s="83" t="s">
        <v>104</v>
      </c>
      <c r="AJ515" s="83" t="s">
        <v>105</v>
      </c>
      <c r="AK515" s="191" t="s">
        <v>7088</v>
      </c>
      <c r="AL515" s="191" t="s">
        <v>102</v>
      </c>
      <c r="AM515" s="191" t="s">
        <v>102</v>
      </c>
      <c r="AN515" s="191" t="s">
        <v>119</v>
      </c>
      <c r="AO515" s="191" t="s">
        <v>7089</v>
      </c>
      <c r="AP515" s="191" t="s">
        <v>104</v>
      </c>
      <c r="AQ515" s="191" t="s">
        <v>105</v>
      </c>
      <c r="AR515" s="191" t="s">
        <v>106</v>
      </c>
      <c r="AS515" s="191" t="s">
        <v>7088</v>
      </c>
      <c r="AT515" s="191" t="s">
        <v>485</v>
      </c>
      <c r="AU515" s="191" t="s">
        <v>7089</v>
      </c>
      <c r="AV515" s="191" t="s">
        <v>104</v>
      </c>
      <c r="AW515" s="191" t="s">
        <v>204</v>
      </c>
      <c r="AX515" s="191"/>
      <c r="AY515" s="192" t="s">
        <v>454</v>
      </c>
      <c r="AZ515" s="192" t="s">
        <v>416</v>
      </c>
      <c r="BA515" s="91" t="s">
        <v>108</v>
      </c>
      <c r="BB515" s="90">
        <v>0</v>
      </c>
      <c r="BC515" s="93" t="s">
        <v>102</v>
      </c>
      <c r="BD515" s="93" t="s">
        <v>102</v>
      </c>
      <c r="BE515" s="93" t="s">
        <v>102</v>
      </c>
      <c r="BF515" s="93" t="s">
        <v>102</v>
      </c>
      <c r="BG515" s="97" t="s">
        <v>108</v>
      </c>
      <c r="BH515" s="93" t="s">
        <v>108</v>
      </c>
      <c r="BI515" s="93" t="s">
        <v>102</v>
      </c>
      <c r="BJ515" s="93" t="s">
        <v>102</v>
      </c>
      <c r="BK515" s="93" t="s">
        <v>102</v>
      </c>
      <c r="BL515" s="93" t="s">
        <v>102</v>
      </c>
      <c r="BM515" s="93" t="s">
        <v>102</v>
      </c>
      <c r="BN515" s="93" t="s">
        <v>102</v>
      </c>
      <c r="BO515" s="93" t="s">
        <v>102</v>
      </c>
      <c r="BP515" s="96" t="s">
        <v>102</v>
      </c>
      <c r="BQ515" s="90">
        <v>0</v>
      </c>
      <c r="BR515" s="93" t="s">
        <v>102</v>
      </c>
      <c r="BS515" s="93" t="s">
        <v>102</v>
      </c>
      <c r="BT515" s="93" t="s">
        <v>102</v>
      </c>
      <c r="BU515" s="93" t="s">
        <v>102</v>
      </c>
      <c r="BV515" s="97" t="s">
        <v>108</v>
      </c>
      <c r="BW515" s="93" t="s">
        <v>108</v>
      </c>
      <c r="BX515" s="95" t="s">
        <v>102</v>
      </c>
      <c r="BY515" s="93" t="s">
        <v>102</v>
      </c>
      <c r="BZ515" s="93" t="s">
        <v>102</v>
      </c>
      <c r="CA515" s="93" t="s">
        <v>102</v>
      </c>
      <c r="CB515" s="93" t="s">
        <v>102</v>
      </c>
      <c r="CC515" s="93" t="s">
        <v>102</v>
      </c>
      <c r="CD515" s="93" t="s">
        <v>102</v>
      </c>
      <c r="CE515" s="193" t="s">
        <v>102</v>
      </c>
      <c r="CF515" s="194" t="s">
        <v>436</v>
      </c>
      <c r="CG515" s="195" t="s">
        <v>7090</v>
      </c>
      <c r="CH515" s="101" t="s">
        <v>563</v>
      </c>
      <c r="CI515" s="102"/>
      <c r="CJ515" s="196" t="s">
        <v>577</v>
      </c>
      <c r="CK515" s="104" t="s">
        <v>190</v>
      </c>
      <c r="CL515" s="105"/>
      <c r="CM515" s="83" t="s">
        <v>578</v>
      </c>
      <c r="CN515" s="106" t="s">
        <v>108</v>
      </c>
      <c r="CO515" s="197" t="s">
        <v>566</v>
      </c>
      <c r="CP515" s="107"/>
      <c r="CQ515" s="198" t="s">
        <v>107</v>
      </c>
      <c r="CR515" s="198" t="s">
        <v>107</v>
      </c>
      <c r="CS515" s="199"/>
      <c r="CT515" s="83" t="s">
        <v>109</v>
      </c>
      <c r="CU515" s="83" t="s">
        <v>109</v>
      </c>
      <c r="CV515" s="83">
        <v>51</v>
      </c>
      <c r="CW515" s="83" t="s">
        <v>270</v>
      </c>
      <c r="CX515" s="83">
        <v>51</v>
      </c>
      <c r="CY515" s="83" t="s">
        <v>108</v>
      </c>
      <c r="CZ515" s="83">
        <v>676914</v>
      </c>
      <c r="DA515" s="83" t="s">
        <v>7091</v>
      </c>
      <c r="DB515" s="83" t="s">
        <v>118</v>
      </c>
      <c r="DC515" s="83" t="s">
        <v>108</v>
      </c>
      <c r="DD515" s="83">
        <v>3404</v>
      </c>
      <c r="DE515" s="83" t="s">
        <v>173</v>
      </c>
      <c r="DF515" s="83" t="s">
        <v>118</v>
      </c>
      <c r="DG515" s="83" t="s">
        <v>500</v>
      </c>
      <c r="DH515" s="83"/>
      <c r="DI515" s="85">
        <v>43646</v>
      </c>
      <c r="DJ515" s="83" t="s">
        <v>584</v>
      </c>
      <c r="DK515" s="83" t="s">
        <v>102</v>
      </c>
      <c r="DL515" s="83" t="s">
        <v>482</v>
      </c>
      <c r="DM515" s="83">
        <v>0</v>
      </c>
      <c r="DN515" s="83" t="s">
        <v>483</v>
      </c>
      <c r="DO515" s="83">
        <v>1</v>
      </c>
      <c r="DP515" s="83">
        <v>1</v>
      </c>
      <c r="DQ515" s="83"/>
      <c r="DR515" s="83" t="s">
        <v>108</v>
      </c>
      <c r="DS515" s="83" t="s">
        <v>497</v>
      </c>
      <c r="DU515" s="215" t="s">
        <v>269</v>
      </c>
      <c r="DV515" s="136">
        <v>1</v>
      </c>
      <c r="DW515" s="136">
        <v>3</v>
      </c>
      <c r="DX515" s="215" t="s">
        <v>269</v>
      </c>
      <c r="DY515" s="215" t="s">
        <v>269</v>
      </c>
      <c r="DZ515" s="215" t="s">
        <v>269</v>
      </c>
      <c r="EA515" s="215" t="s">
        <v>269</v>
      </c>
      <c r="EB515" s="215" t="s">
        <v>269</v>
      </c>
      <c r="EC515" s="215" t="s">
        <v>269</v>
      </c>
      <c r="ED515" s="215" t="s">
        <v>269</v>
      </c>
      <c r="EE515" s="215" t="s">
        <v>269</v>
      </c>
    </row>
    <row r="516" spans="1:135" ht="57.6" x14ac:dyDescent="0.55000000000000004">
      <c r="A516" s="83" t="s">
        <v>130</v>
      </c>
      <c r="B516" s="136">
        <v>329504</v>
      </c>
      <c r="C516" t="s">
        <v>884</v>
      </c>
      <c r="D516" s="83" t="s">
        <v>228</v>
      </c>
      <c r="E516" s="138">
        <v>490619124624</v>
      </c>
      <c r="F516" s="83" t="s">
        <v>143</v>
      </c>
      <c r="G516" s="85">
        <v>43620</v>
      </c>
      <c r="H516" s="83" t="s">
        <v>98</v>
      </c>
      <c r="I516" s="84" t="s">
        <v>612</v>
      </c>
      <c r="J516" s="207" t="s">
        <v>628</v>
      </c>
      <c r="K516" s="208" t="s">
        <v>633</v>
      </c>
      <c r="L516" s="83" t="s">
        <v>108</v>
      </c>
      <c r="M516" s="184" t="s">
        <v>102</v>
      </c>
      <c r="N516" s="184" t="s">
        <v>556</v>
      </c>
      <c r="O516" s="85" t="s">
        <v>102</v>
      </c>
      <c r="P516" s="185">
        <v>42491</v>
      </c>
      <c r="Q516" s="186" t="s">
        <v>202</v>
      </c>
      <c r="R516" s="186" t="s">
        <v>613</v>
      </c>
      <c r="S516" s="186"/>
      <c r="T516" s="187"/>
      <c r="U516" s="188" t="s">
        <v>295</v>
      </c>
      <c r="V516" s="188" t="s">
        <v>205</v>
      </c>
      <c r="W516" s="188" t="s">
        <v>295</v>
      </c>
      <c r="X516" s="189" t="s">
        <v>107</v>
      </c>
      <c r="Y516" s="190" t="s">
        <v>614</v>
      </c>
      <c r="Z516" s="83">
        <v>700</v>
      </c>
      <c r="AA516" s="83" t="s">
        <v>193</v>
      </c>
      <c r="AB516" s="83" t="s">
        <v>181</v>
      </c>
      <c r="AC516" s="83" t="s">
        <v>102</v>
      </c>
      <c r="AD516" s="83" t="s">
        <v>7092</v>
      </c>
      <c r="AE516" s="83" t="s">
        <v>7093</v>
      </c>
      <c r="AF516" s="83" t="s">
        <v>102</v>
      </c>
      <c r="AG516" s="83" t="s">
        <v>175</v>
      </c>
      <c r="AH516" s="83" t="s">
        <v>7094</v>
      </c>
      <c r="AI516" s="83" t="s">
        <v>104</v>
      </c>
      <c r="AJ516" s="83" t="s">
        <v>105</v>
      </c>
      <c r="AK516" s="191" t="s">
        <v>7092</v>
      </c>
      <c r="AL516" s="191" t="s">
        <v>7093</v>
      </c>
      <c r="AM516" s="191" t="s">
        <v>102</v>
      </c>
      <c r="AN516" s="191" t="s">
        <v>175</v>
      </c>
      <c r="AO516" s="191" t="s">
        <v>7094</v>
      </c>
      <c r="AP516" s="191" t="s">
        <v>104</v>
      </c>
      <c r="AQ516" s="191" t="s">
        <v>105</v>
      </c>
      <c r="AR516" s="191" t="s">
        <v>106</v>
      </c>
      <c r="AS516" s="191"/>
      <c r="AT516" s="191"/>
      <c r="AU516" s="191"/>
      <c r="AV516" s="191"/>
      <c r="AW516" s="191"/>
      <c r="AX516" s="191" t="s">
        <v>575</v>
      </c>
      <c r="AY516" s="192" t="s">
        <v>454</v>
      </c>
      <c r="AZ516" s="192" t="s">
        <v>108</v>
      </c>
      <c r="BA516" s="91" t="s">
        <v>108</v>
      </c>
      <c r="BB516" s="90">
        <v>0</v>
      </c>
      <c r="BC516" s="93" t="s">
        <v>102</v>
      </c>
      <c r="BD516" s="93" t="s">
        <v>102</v>
      </c>
      <c r="BE516" s="93" t="s">
        <v>102</v>
      </c>
      <c r="BF516" s="93" t="s">
        <v>102</v>
      </c>
      <c r="BG516" s="97" t="s">
        <v>108</v>
      </c>
      <c r="BH516" s="93" t="s">
        <v>108</v>
      </c>
      <c r="BI516" s="93" t="s">
        <v>102</v>
      </c>
      <c r="BJ516" s="93" t="s">
        <v>102</v>
      </c>
      <c r="BK516" s="93" t="s">
        <v>102</v>
      </c>
      <c r="BL516" s="93" t="s">
        <v>102</v>
      </c>
      <c r="BM516" s="93" t="s">
        <v>102</v>
      </c>
      <c r="BN516" s="93" t="s">
        <v>102</v>
      </c>
      <c r="BO516" s="93" t="s">
        <v>102</v>
      </c>
      <c r="BP516" s="96" t="s">
        <v>102</v>
      </c>
      <c r="BQ516" s="90">
        <v>0</v>
      </c>
      <c r="BR516" s="93" t="s">
        <v>102</v>
      </c>
      <c r="BS516" s="93" t="s">
        <v>102</v>
      </c>
      <c r="BT516" s="93" t="s">
        <v>102</v>
      </c>
      <c r="BU516" s="93" t="s">
        <v>102</v>
      </c>
      <c r="BV516" s="97" t="s">
        <v>108</v>
      </c>
      <c r="BW516" s="93" t="s">
        <v>108</v>
      </c>
      <c r="BX516" s="95" t="s">
        <v>102</v>
      </c>
      <c r="BY516" s="93" t="s">
        <v>102</v>
      </c>
      <c r="BZ516" s="93" t="s">
        <v>102</v>
      </c>
      <c r="CA516" s="93" t="s">
        <v>102</v>
      </c>
      <c r="CB516" s="93" t="s">
        <v>102</v>
      </c>
      <c r="CC516" s="93" t="s">
        <v>102</v>
      </c>
      <c r="CD516" s="93" t="s">
        <v>102</v>
      </c>
      <c r="CE516" s="193" t="s">
        <v>102</v>
      </c>
      <c r="CF516" s="194" t="s">
        <v>508</v>
      </c>
      <c r="CG516" s="195" t="s">
        <v>102</v>
      </c>
      <c r="CH516" s="101" t="e">
        <v>#N/A</v>
      </c>
      <c r="CI516" s="102" t="s">
        <v>580</v>
      </c>
      <c r="CJ516" s="196" t="s">
        <v>108</v>
      </c>
      <c r="CK516" s="104" t="s">
        <v>109</v>
      </c>
      <c r="CL516" s="105" t="s">
        <v>579</v>
      </c>
      <c r="CM516" s="83" t="s">
        <v>108</v>
      </c>
      <c r="CN516" s="106" t="s">
        <v>108</v>
      </c>
      <c r="CO516" s="197" t="s">
        <v>108</v>
      </c>
      <c r="CP516" s="107"/>
      <c r="CQ516" s="198" t="s">
        <v>474</v>
      </c>
      <c r="CR516" s="198" t="s">
        <v>474</v>
      </c>
      <c r="CS516" s="199" t="s">
        <v>616</v>
      </c>
      <c r="CT516" s="83" t="s">
        <v>109</v>
      </c>
      <c r="CU516" s="83" t="s">
        <v>109</v>
      </c>
      <c r="CV516" s="83">
        <v>74</v>
      </c>
      <c r="CW516" s="83" t="s">
        <v>112</v>
      </c>
      <c r="CX516" s="83">
        <v>74</v>
      </c>
      <c r="CY516" s="83" t="s">
        <v>7095</v>
      </c>
      <c r="CZ516" s="83">
        <v>678233.5</v>
      </c>
      <c r="DA516" s="83" t="s">
        <v>138</v>
      </c>
      <c r="DB516" s="83" t="s">
        <v>124</v>
      </c>
      <c r="DC516" s="83" t="s">
        <v>501</v>
      </c>
      <c r="DD516" s="83">
        <v>1986</v>
      </c>
      <c r="DE516" s="83" t="s">
        <v>582</v>
      </c>
      <c r="DF516" s="83" t="s">
        <v>145</v>
      </c>
      <c r="DG516" s="83" t="s">
        <v>501</v>
      </c>
      <c r="DH516" s="83" t="s">
        <v>582</v>
      </c>
      <c r="DI516" s="85">
        <v>43646</v>
      </c>
      <c r="DJ516" s="83" t="s">
        <v>584</v>
      </c>
      <c r="DK516" s="83" t="s">
        <v>102</v>
      </c>
      <c r="DL516" s="83" t="s">
        <v>482</v>
      </c>
      <c r="DM516" s="83">
        <v>0</v>
      </c>
      <c r="DN516" s="83" t="s">
        <v>238</v>
      </c>
      <c r="DO516" s="83">
        <v>1</v>
      </c>
      <c r="DP516" s="83">
        <v>5</v>
      </c>
      <c r="DQ516" s="83"/>
      <c r="DR516" s="83" t="s">
        <v>108</v>
      </c>
      <c r="DS516" s="83" t="s">
        <v>497</v>
      </c>
      <c r="DU516" s="215" t="s">
        <v>269</v>
      </c>
      <c r="DV516" s="136">
        <v>1</v>
      </c>
      <c r="DW516" s="136">
        <v>3</v>
      </c>
      <c r="DX516" s="215" t="s">
        <v>269</v>
      </c>
      <c r="DY516" s="215" t="s">
        <v>269</v>
      </c>
      <c r="DZ516" s="215" t="s">
        <v>269</v>
      </c>
      <c r="EA516" s="215" t="s">
        <v>269</v>
      </c>
      <c r="EB516" s="215" t="s">
        <v>269</v>
      </c>
      <c r="EC516" s="215" t="s">
        <v>269</v>
      </c>
      <c r="ED516" s="215" t="s">
        <v>269</v>
      </c>
      <c r="EE516" s="215" t="s">
        <v>269</v>
      </c>
    </row>
    <row r="517" spans="1:135" ht="28.8" x14ac:dyDescent="0.55000000000000004">
      <c r="A517" s="83" t="s">
        <v>130</v>
      </c>
      <c r="B517" s="136">
        <v>544249</v>
      </c>
      <c r="C517" t="s">
        <v>1160</v>
      </c>
      <c r="D517" s="83" t="s">
        <v>228</v>
      </c>
      <c r="E517" s="138">
        <v>912899877419</v>
      </c>
      <c r="F517" s="83" t="s">
        <v>114</v>
      </c>
      <c r="G517" s="85">
        <v>43634</v>
      </c>
      <c r="H517" s="83" t="s">
        <v>98</v>
      </c>
      <c r="I517" s="84" t="s">
        <v>618</v>
      </c>
      <c r="J517" s="207" t="s">
        <v>629</v>
      </c>
      <c r="K517" s="208" t="s">
        <v>634</v>
      </c>
      <c r="L517" s="83" t="s">
        <v>108</v>
      </c>
      <c r="M517" s="184">
        <v>27639</v>
      </c>
      <c r="N517" s="184"/>
      <c r="O517" s="85" t="s">
        <v>102</v>
      </c>
      <c r="P517" s="185">
        <v>43013</v>
      </c>
      <c r="Q517" s="186" t="s">
        <v>203</v>
      </c>
      <c r="R517" s="186"/>
      <c r="S517" s="186"/>
      <c r="T517" s="187"/>
      <c r="U517" s="188" t="s">
        <v>296</v>
      </c>
      <c r="V517" s="188" t="s">
        <v>205</v>
      </c>
      <c r="W517" s="189" t="s">
        <v>619</v>
      </c>
      <c r="X517" s="189" t="s">
        <v>107</v>
      </c>
      <c r="Y517" s="190" t="s">
        <v>614</v>
      </c>
      <c r="Z517" s="83">
        <v>700</v>
      </c>
      <c r="AA517" s="83" t="s">
        <v>193</v>
      </c>
      <c r="AB517" s="83" t="s">
        <v>181</v>
      </c>
      <c r="AC517" s="83" t="s">
        <v>102</v>
      </c>
      <c r="AD517" s="83" t="s">
        <v>7096</v>
      </c>
      <c r="AE517" s="83" t="s">
        <v>102</v>
      </c>
      <c r="AF517" s="83" t="s">
        <v>102</v>
      </c>
      <c r="AG517" s="83" t="s">
        <v>174</v>
      </c>
      <c r="AH517" s="83" t="s">
        <v>7085</v>
      </c>
      <c r="AI517" s="83" t="s">
        <v>104</v>
      </c>
      <c r="AJ517" s="83" t="s">
        <v>105</v>
      </c>
      <c r="AK517" s="191" t="s">
        <v>7096</v>
      </c>
      <c r="AL517" s="191" t="s">
        <v>102</v>
      </c>
      <c r="AM517" s="191" t="s">
        <v>102</v>
      </c>
      <c r="AN517" s="191" t="s">
        <v>174</v>
      </c>
      <c r="AO517" s="191" t="s">
        <v>7085</v>
      </c>
      <c r="AP517" s="191" t="s">
        <v>104</v>
      </c>
      <c r="AQ517" s="191" t="s">
        <v>105</v>
      </c>
      <c r="AR517" s="191" t="s">
        <v>106</v>
      </c>
      <c r="AS517" s="191" t="s">
        <v>7096</v>
      </c>
      <c r="AT517" s="191" t="s">
        <v>488</v>
      </c>
      <c r="AU517" s="191" t="s">
        <v>7097</v>
      </c>
      <c r="AV517" s="191" t="s">
        <v>104</v>
      </c>
      <c r="AW517" s="191" t="s">
        <v>204</v>
      </c>
      <c r="AX517" s="191"/>
      <c r="AY517" s="192" t="s">
        <v>454</v>
      </c>
      <c r="AZ517" s="192" t="s">
        <v>416</v>
      </c>
      <c r="BA517" s="91" t="s">
        <v>108</v>
      </c>
      <c r="BB517" s="90">
        <v>0</v>
      </c>
      <c r="BC517" s="93" t="s">
        <v>102</v>
      </c>
      <c r="BD517" s="93" t="s">
        <v>102</v>
      </c>
      <c r="BE517" s="93" t="s">
        <v>102</v>
      </c>
      <c r="BF517" s="93" t="s">
        <v>102</v>
      </c>
      <c r="BG517" s="97" t="s">
        <v>108</v>
      </c>
      <c r="BH517" s="93" t="s">
        <v>108</v>
      </c>
      <c r="BI517" s="93" t="s">
        <v>102</v>
      </c>
      <c r="BJ517" s="93" t="s">
        <v>102</v>
      </c>
      <c r="BK517" s="93" t="s">
        <v>102</v>
      </c>
      <c r="BL517" s="93" t="s">
        <v>102</v>
      </c>
      <c r="BM517" s="93" t="s">
        <v>102</v>
      </c>
      <c r="BN517" s="93" t="s">
        <v>102</v>
      </c>
      <c r="BO517" s="93" t="s">
        <v>102</v>
      </c>
      <c r="BP517" s="96" t="s">
        <v>102</v>
      </c>
      <c r="BQ517" s="90">
        <v>0</v>
      </c>
      <c r="BR517" s="93" t="s">
        <v>102</v>
      </c>
      <c r="BS517" s="93" t="s">
        <v>102</v>
      </c>
      <c r="BT517" s="93" t="s">
        <v>102</v>
      </c>
      <c r="BU517" s="93" t="s">
        <v>102</v>
      </c>
      <c r="BV517" s="97" t="s">
        <v>108</v>
      </c>
      <c r="BW517" s="93" t="s">
        <v>108</v>
      </c>
      <c r="BX517" s="95" t="s">
        <v>102</v>
      </c>
      <c r="BY517" s="93" t="s">
        <v>102</v>
      </c>
      <c r="BZ517" s="93" t="s">
        <v>102</v>
      </c>
      <c r="CA517" s="93" t="s">
        <v>102</v>
      </c>
      <c r="CB517" s="93" t="s">
        <v>102</v>
      </c>
      <c r="CC517" s="93" t="s">
        <v>102</v>
      </c>
      <c r="CD517" s="93" t="s">
        <v>102</v>
      </c>
      <c r="CE517" s="193" t="s">
        <v>102</v>
      </c>
      <c r="CF517" s="194" t="s">
        <v>436</v>
      </c>
      <c r="CG517" s="195" t="s">
        <v>7098</v>
      </c>
      <c r="CH517" s="101" t="s">
        <v>310</v>
      </c>
      <c r="CI517" s="102"/>
      <c r="CJ517" s="196" t="s">
        <v>7099</v>
      </c>
      <c r="CK517" s="104" t="s">
        <v>190</v>
      </c>
      <c r="CL517" s="105"/>
      <c r="CM517" s="83" t="s">
        <v>623</v>
      </c>
      <c r="CN517" s="106" t="s">
        <v>624</v>
      </c>
      <c r="CO517" s="197" t="s">
        <v>625</v>
      </c>
      <c r="CP517" s="107"/>
      <c r="CQ517" s="198" t="s">
        <v>474</v>
      </c>
      <c r="CR517" s="198" t="s">
        <v>474</v>
      </c>
      <c r="CS517" s="199"/>
      <c r="CT517" s="83" t="s">
        <v>109</v>
      </c>
      <c r="CU517" s="83" t="s">
        <v>109</v>
      </c>
      <c r="CV517" s="83">
        <v>17</v>
      </c>
      <c r="CW517" s="83" t="s">
        <v>139</v>
      </c>
      <c r="CX517" s="83">
        <v>17</v>
      </c>
      <c r="CY517" s="83" t="s">
        <v>108</v>
      </c>
      <c r="CZ517" s="83">
        <v>679553</v>
      </c>
      <c r="DA517" s="83" t="s">
        <v>581</v>
      </c>
      <c r="DB517" s="83" t="s">
        <v>152</v>
      </c>
      <c r="DC517" s="83" t="s">
        <v>500</v>
      </c>
      <c r="DD517" s="83">
        <v>6978</v>
      </c>
      <c r="DE517" s="83" t="s">
        <v>606</v>
      </c>
      <c r="DF517" s="83" t="s">
        <v>152</v>
      </c>
      <c r="DG517" s="83" t="s">
        <v>500</v>
      </c>
      <c r="DH517" s="83"/>
      <c r="DI517" s="85">
        <v>43646</v>
      </c>
      <c r="DJ517" s="83" t="s">
        <v>584</v>
      </c>
      <c r="DK517" s="83" t="s">
        <v>102</v>
      </c>
      <c r="DL517" s="83" t="s">
        <v>482</v>
      </c>
      <c r="DM517" s="83">
        <v>0</v>
      </c>
      <c r="DN517" s="83" t="s">
        <v>483</v>
      </c>
      <c r="DO517" s="83">
        <v>1</v>
      </c>
      <c r="DP517" s="83">
        <v>5</v>
      </c>
      <c r="DQ517" s="83"/>
      <c r="DR517" s="83" t="s">
        <v>108</v>
      </c>
      <c r="DS517" s="83" t="s">
        <v>497</v>
      </c>
      <c r="DU517" s="215" t="s">
        <v>269</v>
      </c>
      <c r="DV517" s="136">
        <v>1</v>
      </c>
      <c r="DW517" s="136">
        <v>3</v>
      </c>
      <c r="DX517" s="215" t="s">
        <v>269</v>
      </c>
      <c r="DY517" s="215" t="s">
        <v>269</v>
      </c>
      <c r="DZ517" s="215" t="s">
        <v>269</v>
      </c>
      <c r="EA517" s="215" t="s">
        <v>269</v>
      </c>
      <c r="EB517" s="215" t="s">
        <v>269</v>
      </c>
      <c r="EC517" s="215" t="s">
        <v>269</v>
      </c>
      <c r="ED517" s="215" t="s">
        <v>269</v>
      </c>
      <c r="EE517" s="215" t="s">
        <v>269</v>
      </c>
    </row>
    <row r="518" spans="1:135" ht="28.8" x14ac:dyDescent="0.55000000000000004">
      <c r="A518" s="83" t="s">
        <v>130</v>
      </c>
      <c r="B518" s="136">
        <v>255727</v>
      </c>
      <c r="C518" t="s">
        <v>1161</v>
      </c>
      <c r="D518" s="83" t="s">
        <v>228</v>
      </c>
      <c r="E518" s="138">
        <v>797057950030</v>
      </c>
      <c r="F518" s="83" t="s">
        <v>114</v>
      </c>
      <c r="G518" s="85">
        <v>43643</v>
      </c>
      <c r="H518" s="211" t="s">
        <v>98</v>
      </c>
      <c r="I518" s="84" t="s">
        <v>610</v>
      </c>
      <c r="J518" s="207" t="s">
        <v>627</v>
      </c>
      <c r="K518" s="208" t="s">
        <v>630</v>
      </c>
      <c r="L518" s="83" t="s">
        <v>108</v>
      </c>
      <c r="M518" s="184">
        <v>24550</v>
      </c>
      <c r="N518" s="184"/>
      <c r="O518" s="85" t="s">
        <v>102</v>
      </c>
      <c r="P518" s="185">
        <v>42491</v>
      </c>
      <c r="Q518" s="186" t="s">
        <v>203</v>
      </c>
      <c r="R518" s="186"/>
      <c r="S518" s="186"/>
      <c r="T518" s="187"/>
      <c r="U518" s="188" t="s">
        <v>296</v>
      </c>
      <c r="V518" s="188" t="s">
        <v>297</v>
      </c>
      <c r="W518" s="188" t="s">
        <v>297</v>
      </c>
      <c r="X518" s="189" t="s">
        <v>167</v>
      </c>
      <c r="Y518" s="190"/>
      <c r="Z518" s="83">
        <v>700</v>
      </c>
      <c r="AA518" s="83" t="s">
        <v>193</v>
      </c>
      <c r="AB518" s="83" t="s">
        <v>181</v>
      </c>
      <c r="AC518" s="83" t="s">
        <v>102</v>
      </c>
      <c r="AD518" s="83" t="s">
        <v>7100</v>
      </c>
      <c r="AE518" s="83" t="s">
        <v>102</v>
      </c>
      <c r="AF518" s="83" t="s">
        <v>102</v>
      </c>
      <c r="AG518" s="83" t="s">
        <v>119</v>
      </c>
      <c r="AH518" s="83" t="s">
        <v>7101</v>
      </c>
      <c r="AI518" s="83" t="s">
        <v>104</v>
      </c>
      <c r="AJ518" s="83" t="s">
        <v>105</v>
      </c>
      <c r="AK518" s="191" t="s">
        <v>7100</v>
      </c>
      <c r="AL518" s="191" t="s">
        <v>102</v>
      </c>
      <c r="AM518" s="191" t="s">
        <v>102</v>
      </c>
      <c r="AN518" s="191" t="s">
        <v>119</v>
      </c>
      <c r="AO518" s="191" t="s">
        <v>7101</v>
      </c>
      <c r="AP518" s="191" t="s">
        <v>104</v>
      </c>
      <c r="AQ518" s="191" t="s">
        <v>105</v>
      </c>
      <c r="AR518" s="191" t="s">
        <v>106</v>
      </c>
      <c r="AS518" s="191" t="s">
        <v>7100</v>
      </c>
      <c r="AT518" s="191" t="s">
        <v>485</v>
      </c>
      <c r="AU518" s="191" t="s">
        <v>7101</v>
      </c>
      <c r="AV518" s="191" t="s">
        <v>104</v>
      </c>
      <c r="AW518" s="191" t="s">
        <v>204</v>
      </c>
      <c r="AX518" s="191"/>
      <c r="AY518" s="192" t="s">
        <v>454</v>
      </c>
      <c r="AZ518" s="192" t="s">
        <v>416</v>
      </c>
      <c r="BA518" s="91" t="s">
        <v>108</v>
      </c>
      <c r="BB518" s="90">
        <v>0</v>
      </c>
      <c r="BC518" s="93" t="s">
        <v>102</v>
      </c>
      <c r="BD518" s="93" t="s">
        <v>102</v>
      </c>
      <c r="BE518" s="93" t="s">
        <v>102</v>
      </c>
      <c r="BF518" s="93" t="s">
        <v>102</v>
      </c>
      <c r="BG518" s="97" t="s">
        <v>108</v>
      </c>
      <c r="BH518" s="93" t="s">
        <v>108</v>
      </c>
      <c r="BI518" s="93" t="s">
        <v>102</v>
      </c>
      <c r="BJ518" s="93" t="s">
        <v>102</v>
      </c>
      <c r="BK518" s="93" t="s">
        <v>102</v>
      </c>
      <c r="BL518" s="93" t="s">
        <v>102</v>
      </c>
      <c r="BM518" s="93" t="s">
        <v>102</v>
      </c>
      <c r="BN518" s="93" t="s">
        <v>102</v>
      </c>
      <c r="BO518" s="93" t="s">
        <v>102</v>
      </c>
      <c r="BP518" s="96" t="s">
        <v>102</v>
      </c>
      <c r="BQ518" s="90">
        <v>0</v>
      </c>
      <c r="BR518" s="93" t="s">
        <v>102</v>
      </c>
      <c r="BS518" s="93" t="s">
        <v>102</v>
      </c>
      <c r="BT518" s="93" t="s">
        <v>102</v>
      </c>
      <c r="BU518" s="93" t="s">
        <v>102</v>
      </c>
      <c r="BV518" s="97" t="s">
        <v>108</v>
      </c>
      <c r="BW518" s="93" t="s">
        <v>108</v>
      </c>
      <c r="BX518" s="95" t="s">
        <v>102</v>
      </c>
      <c r="BY518" s="93" t="s">
        <v>102</v>
      </c>
      <c r="BZ518" s="93" t="s">
        <v>102</v>
      </c>
      <c r="CA518" s="93" t="s">
        <v>102</v>
      </c>
      <c r="CB518" s="93" t="s">
        <v>102</v>
      </c>
      <c r="CC518" s="93" t="s">
        <v>102</v>
      </c>
      <c r="CD518" s="93" t="s">
        <v>102</v>
      </c>
      <c r="CE518" s="193" t="s">
        <v>102</v>
      </c>
      <c r="CF518" s="194" t="s">
        <v>436</v>
      </c>
      <c r="CG518" s="195" t="s">
        <v>7102</v>
      </c>
      <c r="CH518" s="101" t="s">
        <v>563</v>
      </c>
      <c r="CI518" s="102"/>
      <c r="CJ518" s="196" t="s">
        <v>577</v>
      </c>
      <c r="CK518" s="104" t="s">
        <v>190</v>
      </c>
      <c r="CL518" s="105"/>
      <c r="CM518" s="83" t="s">
        <v>578</v>
      </c>
      <c r="CN518" s="106" t="s">
        <v>108</v>
      </c>
      <c r="CO518" s="197" t="s">
        <v>566</v>
      </c>
      <c r="CP518" s="107"/>
      <c r="CQ518" s="198" t="s">
        <v>107</v>
      </c>
      <c r="CR518" s="198" t="s">
        <v>107</v>
      </c>
      <c r="CS518" s="199"/>
      <c r="CT518" s="83" t="s">
        <v>109</v>
      </c>
      <c r="CU518" s="83" t="s">
        <v>109</v>
      </c>
      <c r="CV518" s="83">
        <v>23</v>
      </c>
      <c r="CW518" s="83" t="s">
        <v>270</v>
      </c>
      <c r="CX518" s="83">
        <v>23</v>
      </c>
      <c r="CY518" s="83" t="s">
        <v>108</v>
      </c>
      <c r="CZ518" s="83">
        <v>680872.5</v>
      </c>
      <c r="DA518" s="83" t="s">
        <v>7103</v>
      </c>
      <c r="DB518" s="83" t="s">
        <v>118</v>
      </c>
      <c r="DC518" s="83" t="s">
        <v>108</v>
      </c>
      <c r="DD518" s="83">
        <v>5549</v>
      </c>
      <c r="DE518" s="83" t="s">
        <v>173</v>
      </c>
      <c r="DF518" s="83" t="s">
        <v>118</v>
      </c>
      <c r="DG518" s="83" t="s">
        <v>500</v>
      </c>
      <c r="DH518" s="83"/>
      <c r="DI518" s="85">
        <v>43646</v>
      </c>
      <c r="DJ518" s="83" t="s">
        <v>584</v>
      </c>
      <c r="DK518" s="83" t="s">
        <v>102</v>
      </c>
      <c r="DL518" s="83" t="s">
        <v>482</v>
      </c>
      <c r="DM518" s="83">
        <v>0</v>
      </c>
      <c r="DN518" s="83" t="s">
        <v>483</v>
      </c>
      <c r="DO518" s="83">
        <v>1</v>
      </c>
      <c r="DP518" s="83">
        <v>6</v>
      </c>
      <c r="DQ518" s="83"/>
      <c r="DR518" s="83" t="s">
        <v>108</v>
      </c>
      <c r="DS518" s="83" t="s">
        <v>497</v>
      </c>
      <c r="DU518" s="215" t="s">
        <v>269</v>
      </c>
      <c r="DV518" s="136">
        <v>1</v>
      </c>
      <c r="DW518" s="136">
        <v>3</v>
      </c>
      <c r="DX518" s="215" t="s">
        <v>269</v>
      </c>
      <c r="DY518" s="215" t="s">
        <v>269</v>
      </c>
      <c r="DZ518" s="215" t="s">
        <v>269</v>
      </c>
      <c r="EA518" s="215" t="s">
        <v>269</v>
      </c>
      <c r="EB518" s="215" t="s">
        <v>269</v>
      </c>
      <c r="EC518" s="215" t="s">
        <v>269</v>
      </c>
      <c r="ED518" s="215" t="s">
        <v>269</v>
      </c>
      <c r="EE518" s="215" t="s">
        <v>269</v>
      </c>
    </row>
    <row r="519" spans="1:135" ht="57.6" x14ac:dyDescent="0.55000000000000004">
      <c r="A519" s="83" t="s">
        <v>130</v>
      </c>
      <c r="B519" s="136">
        <v>581796</v>
      </c>
      <c r="C519" t="s">
        <v>1162</v>
      </c>
      <c r="D519" s="83" t="s">
        <v>228</v>
      </c>
      <c r="E519" s="138">
        <v>171846729385</v>
      </c>
      <c r="F519" s="83" t="s">
        <v>143</v>
      </c>
      <c r="G519" s="85">
        <v>43620</v>
      </c>
      <c r="H519" s="83" t="s">
        <v>98</v>
      </c>
      <c r="I519" s="84" t="s">
        <v>612</v>
      </c>
      <c r="J519" s="207" t="s">
        <v>628</v>
      </c>
      <c r="K519" s="208" t="s">
        <v>633</v>
      </c>
      <c r="L519" s="83" t="s">
        <v>108</v>
      </c>
      <c r="M519" s="184" t="s">
        <v>102</v>
      </c>
      <c r="N519" s="184" t="s">
        <v>556</v>
      </c>
      <c r="O519" s="85" t="s">
        <v>102</v>
      </c>
      <c r="P519" s="185">
        <v>42491</v>
      </c>
      <c r="Q519" s="186" t="s">
        <v>202</v>
      </c>
      <c r="R519" s="186" t="s">
        <v>613</v>
      </c>
      <c r="S519" s="186"/>
      <c r="T519" s="187"/>
      <c r="U519" s="188" t="s">
        <v>295</v>
      </c>
      <c r="V519" s="188" t="s">
        <v>205</v>
      </c>
      <c r="W519" s="188" t="s">
        <v>295</v>
      </c>
      <c r="X519" s="189" t="s">
        <v>107</v>
      </c>
      <c r="Y519" s="190" t="s">
        <v>614</v>
      </c>
      <c r="Z519" s="83">
        <v>700</v>
      </c>
      <c r="AA519" s="83" t="s">
        <v>193</v>
      </c>
      <c r="AB519" s="83" t="s">
        <v>181</v>
      </c>
      <c r="AC519" s="83" t="s">
        <v>102</v>
      </c>
      <c r="AD519" s="83" t="s">
        <v>7104</v>
      </c>
      <c r="AE519" s="83" t="s">
        <v>7105</v>
      </c>
      <c r="AF519" s="83" t="s">
        <v>102</v>
      </c>
      <c r="AG519" s="83" t="s">
        <v>175</v>
      </c>
      <c r="AH519" s="83" t="s">
        <v>7106</v>
      </c>
      <c r="AI519" s="83" t="s">
        <v>104</v>
      </c>
      <c r="AJ519" s="83" t="s">
        <v>105</v>
      </c>
      <c r="AK519" s="191" t="s">
        <v>7104</v>
      </c>
      <c r="AL519" s="191" t="s">
        <v>7105</v>
      </c>
      <c r="AM519" s="191" t="s">
        <v>102</v>
      </c>
      <c r="AN519" s="191" t="s">
        <v>175</v>
      </c>
      <c r="AO519" s="191" t="s">
        <v>7106</v>
      </c>
      <c r="AP519" s="191" t="s">
        <v>104</v>
      </c>
      <c r="AQ519" s="191" t="s">
        <v>105</v>
      </c>
      <c r="AR519" s="191" t="s">
        <v>106</v>
      </c>
      <c r="AS519" s="191"/>
      <c r="AT519" s="191"/>
      <c r="AU519" s="191"/>
      <c r="AV519" s="191"/>
      <c r="AW519" s="191"/>
      <c r="AX519" s="191" t="s">
        <v>575</v>
      </c>
      <c r="AY519" s="192" t="s">
        <v>454</v>
      </c>
      <c r="AZ519" s="192" t="s">
        <v>108</v>
      </c>
      <c r="BA519" s="91" t="s">
        <v>108</v>
      </c>
      <c r="BB519" s="90">
        <v>0</v>
      </c>
      <c r="BC519" s="93" t="s">
        <v>102</v>
      </c>
      <c r="BD519" s="93" t="s">
        <v>102</v>
      </c>
      <c r="BE519" s="93" t="s">
        <v>102</v>
      </c>
      <c r="BF519" s="93" t="s">
        <v>102</v>
      </c>
      <c r="BG519" s="97" t="s">
        <v>108</v>
      </c>
      <c r="BH519" s="93" t="s">
        <v>108</v>
      </c>
      <c r="BI519" s="93" t="s">
        <v>102</v>
      </c>
      <c r="BJ519" s="93" t="s">
        <v>102</v>
      </c>
      <c r="BK519" s="93" t="s">
        <v>102</v>
      </c>
      <c r="BL519" s="93" t="s">
        <v>102</v>
      </c>
      <c r="BM519" s="93" t="s">
        <v>102</v>
      </c>
      <c r="BN519" s="93" t="s">
        <v>102</v>
      </c>
      <c r="BO519" s="93" t="s">
        <v>102</v>
      </c>
      <c r="BP519" s="96" t="s">
        <v>102</v>
      </c>
      <c r="BQ519" s="90">
        <v>0</v>
      </c>
      <c r="BR519" s="93" t="s">
        <v>102</v>
      </c>
      <c r="BS519" s="93" t="s">
        <v>102</v>
      </c>
      <c r="BT519" s="93" t="s">
        <v>102</v>
      </c>
      <c r="BU519" s="93" t="s">
        <v>102</v>
      </c>
      <c r="BV519" s="97" t="s">
        <v>108</v>
      </c>
      <c r="BW519" s="93" t="s">
        <v>108</v>
      </c>
      <c r="BX519" s="95" t="s">
        <v>102</v>
      </c>
      <c r="BY519" s="93" t="s">
        <v>102</v>
      </c>
      <c r="BZ519" s="93" t="s">
        <v>102</v>
      </c>
      <c r="CA519" s="93" t="s">
        <v>102</v>
      </c>
      <c r="CB519" s="93" t="s">
        <v>102</v>
      </c>
      <c r="CC519" s="93" t="s">
        <v>102</v>
      </c>
      <c r="CD519" s="93" t="s">
        <v>102</v>
      </c>
      <c r="CE519" s="193" t="s">
        <v>102</v>
      </c>
      <c r="CF519" s="194" t="s">
        <v>508</v>
      </c>
      <c r="CG519" s="195" t="s">
        <v>102</v>
      </c>
      <c r="CH519" s="101" t="e">
        <v>#N/A</v>
      </c>
      <c r="CI519" s="102" t="s">
        <v>580</v>
      </c>
      <c r="CJ519" s="196" t="s">
        <v>108</v>
      </c>
      <c r="CK519" s="104" t="s">
        <v>109</v>
      </c>
      <c r="CL519" s="105" t="s">
        <v>579</v>
      </c>
      <c r="CM519" s="83" t="s">
        <v>108</v>
      </c>
      <c r="CN519" s="106" t="s">
        <v>108</v>
      </c>
      <c r="CO519" s="197" t="s">
        <v>108</v>
      </c>
      <c r="CP519" s="107"/>
      <c r="CQ519" s="198" t="s">
        <v>474</v>
      </c>
      <c r="CR519" s="198" t="s">
        <v>474</v>
      </c>
      <c r="CS519" s="199" t="s">
        <v>616</v>
      </c>
      <c r="CT519" s="83" t="s">
        <v>109</v>
      </c>
      <c r="CU519" s="83" t="s">
        <v>109</v>
      </c>
      <c r="CV519" s="83">
        <v>50</v>
      </c>
      <c r="CW519" s="83" t="s">
        <v>112</v>
      </c>
      <c r="CX519" s="83">
        <v>50</v>
      </c>
      <c r="CY519" s="83" t="s">
        <v>7107</v>
      </c>
      <c r="CZ519" s="83">
        <v>682192</v>
      </c>
      <c r="DA519" s="83" t="s">
        <v>138</v>
      </c>
      <c r="DB519" s="83" t="s">
        <v>124</v>
      </c>
      <c r="DC519" s="83" t="s">
        <v>501</v>
      </c>
      <c r="DD519" s="83">
        <v>5367</v>
      </c>
      <c r="DE519" s="83" t="s">
        <v>582</v>
      </c>
      <c r="DF519" s="83" t="s">
        <v>145</v>
      </c>
      <c r="DG519" s="83" t="s">
        <v>501</v>
      </c>
      <c r="DH519" s="83" t="s">
        <v>582</v>
      </c>
      <c r="DI519" s="85">
        <v>43646</v>
      </c>
      <c r="DJ519" s="83" t="s">
        <v>584</v>
      </c>
      <c r="DK519" s="83" t="s">
        <v>102</v>
      </c>
      <c r="DL519" s="83" t="s">
        <v>482</v>
      </c>
      <c r="DM519" s="83">
        <v>0</v>
      </c>
      <c r="DN519" s="83" t="s">
        <v>238</v>
      </c>
      <c r="DO519" s="83">
        <v>1</v>
      </c>
      <c r="DP519" s="83">
        <v>6</v>
      </c>
      <c r="DQ519" s="83"/>
      <c r="DR519" s="83" t="s">
        <v>108</v>
      </c>
      <c r="DS519" s="83" t="s">
        <v>497</v>
      </c>
      <c r="DU519" s="215" t="s">
        <v>269</v>
      </c>
      <c r="DV519" s="136">
        <v>1</v>
      </c>
      <c r="DW519" s="136">
        <v>3</v>
      </c>
      <c r="DX519" s="215" t="s">
        <v>269</v>
      </c>
      <c r="DY519" s="215" t="s">
        <v>269</v>
      </c>
      <c r="DZ519" s="215" t="s">
        <v>269</v>
      </c>
      <c r="EA519" s="215" t="s">
        <v>269</v>
      </c>
      <c r="EB519" s="215" t="s">
        <v>269</v>
      </c>
      <c r="EC519" s="215" t="s">
        <v>269</v>
      </c>
      <c r="ED519" s="215" t="s">
        <v>269</v>
      </c>
      <c r="EE519" s="215" t="s">
        <v>269</v>
      </c>
    </row>
    <row r="520" spans="1:135" ht="28.8" x14ac:dyDescent="0.55000000000000004">
      <c r="A520" s="83" t="s">
        <v>130</v>
      </c>
      <c r="B520" s="136">
        <v>383585</v>
      </c>
      <c r="C520" t="s">
        <v>1163</v>
      </c>
      <c r="D520" s="83" t="s">
        <v>228</v>
      </c>
      <c r="E520" s="138">
        <v>520888103679</v>
      </c>
      <c r="F520" s="83" t="s">
        <v>114</v>
      </c>
      <c r="G520" s="85">
        <v>43634</v>
      </c>
      <c r="H520" s="83" t="s">
        <v>98</v>
      </c>
      <c r="I520" s="84" t="s">
        <v>618</v>
      </c>
      <c r="J520" s="207" t="s">
        <v>629</v>
      </c>
      <c r="K520" s="208" t="s">
        <v>634</v>
      </c>
      <c r="L520" s="83" t="s">
        <v>108</v>
      </c>
      <c r="M520" s="184">
        <v>27640</v>
      </c>
      <c r="N520" s="184"/>
      <c r="O520" s="85" t="s">
        <v>102</v>
      </c>
      <c r="P520" s="185">
        <v>43013</v>
      </c>
      <c r="Q520" s="186" t="s">
        <v>203</v>
      </c>
      <c r="R520" s="186"/>
      <c r="S520" s="186"/>
      <c r="T520" s="187"/>
      <c r="U520" s="188" t="s">
        <v>296</v>
      </c>
      <c r="V520" s="188" t="s">
        <v>205</v>
      </c>
      <c r="W520" s="189" t="s">
        <v>619</v>
      </c>
      <c r="X520" s="189" t="s">
        <v>107</v>
      </c>
      <c r="Y520" s="190" t="s">
        <v>614</v>
      </c>
      <c r="Z520" s="83">
        <v>700</v>
      </c>
      <c r="AA520" s="83" t="s">
        <v>193</v>
      </c>
      <c r="AB520" s="83" t="s">
        <v>181</v>
      </c>
      <c r="AC520" s="83" t="s">
        <v>102</v>
      </c>
      <c r="AD520" s="83" t="s">
        <v>7108</v>
      </c>
      <c r="AE520" s="83" t="s">
        <v>102</v>
      </c>
      <c r="AF520" s="83" t="s">
        <v>102</v>
      </c>
      <c r="AG520" s="83" t="s">
        <v>174</v>
      </c>
      <c r="AH520" s="83" t="s">
        <v>7097</v>
      </c>
      <c r="AI520" s="83" t="s">
        <v>104</v>
      </c>
      <c r="AJ520" s="83" t="s">
        <v>105</v>
      </c>
      <c r="AK520" s="191" t="s">
        <v>7108</v>
      </c>
      <c r="AL520" s="191" t="s">
        <v>102</v>
      </c>
      <c r="AM520" s="191" t="s">
        <v>102</v>
      </c>
      <c r="AN520" s="191" t="s">
        <v>174</v>
      </c>
      <c r="AO520" s="191" t="s">
        <v>7097</v>
      </c>
      <c r="AP520" s="191" t="s">
        <v>104</v>
      </c>
      <c r="AQ520" s="191" t="s">
        <v>105</v>
      </c>
      <c r="AR520" s="191" t="s">
        <v>106</v>
      </c>
      <c r="AS520" s="191" t="s">
        <v>7108</v>
      </c>
      <c r="AT520" s="191" t="s">
        <v>488</v>
      </c>
      <c r="AU520" s="191" t="s">
        <v>7109</v>
      </c>
      <c r="AV520" s="191" t="s">
        <v>104</v>
      </c>
      <c r="AW520" s="191" t="s">
        <v>204</v>
      </c>
      <c r="AX520" s="191"/>
      <c r="AY520" s="192" t="s">
        <v>454</v>
      </c>
      <c r="AZ520" s="192" t="s">
        <v>416</v>
      </c>
      <c r="BA520" s="91" t="s">
        <v>108</v>
      </c>
      <c r="BB520" s="90">
        <v>0</v>
      </c>
      <c r="BC520" s="93" t="s">
        <v>102</v>
      </c>
      <c r="BD520" s="93" t="s">
        <v>102</v>
      </c>
      <c r="BE520" s="93" t="s">
        <v>102</v>
      </c>
      <c r="BF520" s="93" t="s">
        <v>102</v>
      </c>
      <c r="BG520" s="97" t="s">
        <v>108</v>
      </c>
      <c r="BH520" s="93" t="s">
        <v>108</v>
      </c>
      <c r="BI520" s="93" t="s">
        <v>102</v>
      </c>
      <c r="BJ520" s="93" t="s">
        <v>102</v>
      </c>
      <c r="BK520" s="93" t="s">
        <v>102</v>
      </c>
      <c r="BL520" s="93" t="s">
        <v>102</v>
      </c>
      <c r="BM520" s="93" t="s">
        <v>102</v>
      </c>
      <c r="BN520" s="93" t="s">
        <v>102</v>
      </c>
      <c r="BO520" s="93" t="s">
        <v>102</v>
      </c>
      <c r="BP520" s="96" t="s">
        <v>102</v>
      </c>
      <c r="BQ520" s="90">
        <v>0</v>
      </c>
      <c r="BR520" s="93" t="s">
        <v>102</v>
      </c>
      <c r="BS520" s="93" t="s">
        <v>102</v>
      </c>
      <c r="BT520" s="93" t="s">
        <v>102</v>
      </c>
      <c r="BU520" s="93" t="s">
        <v>102</v>
      </c>
      <c r="BV520" s="97" t="s">
        <v>108</v>
      </c>
      <c r="BW520" s="93" t="s">
        <v>108</v>
      </c>
      <c r="BX520" s="95" t="s">
        <v>102</v>
      </c>
      <c r="BY520" s="93" t="s">
        <v>102</v>
      </c>
      <c r="BZ520" s="93" t="s">
        <v>102</v>
      </c>
      <c r="CA520" s="93" t="s">
        <v>102</v>
      </c>
      <c r="CB520" s="93" t="s">
        <v>102</v>
      </c>
      <c r="CC520" s="93" t="s">
        <v>102</v>
      </c>
      <c r="CD520" s="93" t="s">
        <v>102</v>
      </c>
      <c r="CE520" s="193" t="s">
        <v>102</v>
      </c>
      <c r="CF520" s="194" t="s">
        <v>436</v>
      </c>
      <c r="CG520" s="195" t="s">
        <v>7110</v>
      </c>
      <c r="CH520" s="101" t="s">
        <v>310</v>
      </c>
      <c r="CI520" s="102"/>
      <c r="CJ520" s="196" t="s">
        <v>7111</v>
      </c>
      <c r="CK520" s="104" t="s">
        <v>190</v>
      </c>
      <c r="CL520" s="105"/>
      <c r="CM520" s="83" t="s">
        <v>623</v>
      </c>
      <c r="CN520" s="106" t="s">
        <v>624</v>
      </c>
      <c r="CO520" s="197" t="s">
        <v>625</v>
      </c>
      <c r="CP520" s="107"/>
      <c r="CQ520" s="198" t="s">
        <v>474</v>
      </c>
      <c r="CR520" s="198" t="s">
        <v>474</v>
      </c>
      <c r="CS520" s="199"/>
      <c r="CT520" s="83" t="s">
        <v>109</v>
      </c>
      <c r="CU520" s="83" t="s">
        <v>109</v>
      </c>
      <c r="CV520" s="83">
        <v>56</v>
      </c>
      <c r="CW520" s="83" t="s">
        <v>139</v>
      </c>
      <c r="CX520" s="83">
        <v>56</v>
      </c>
      <c r="CY520" s="83" t="s">
        <v>108</v>
      </c>
      <c r="CZ520" s="83">
        <v>683511.5</v>
      </c>
      <c r="DA520" s="83" t="s">
        <v>581</v>
      </c>
      <c r="DB520" s="83" t="s">
        <v>152</v>
      </c>
      <c r="DC520" s="83" t="s">
        <v>500</v>
      </c>
      <c r="DD520" s="83">
        <v>3945</v>
      </c>
      <c r="DE520" s="83" t="s">
        <v>606</v>
      </c>
      <c r="DF520" s="83" t="s">
        <v>152</v>
      </c>
      <c r="DG520" s="83" t="s">
        <v>500</v>
      </c>
      <c r="DH520" s="83"/>
      <c r="DI520" s="85">
        <v>43646</v>
      </c>
      <c r="DJ520" s="83" t="s">
        <v>584</v>
      </c>
      <c r="DK520" s="83" t="s">
        <v>102</v>
      </c>
      <c r="DL520" s="83" t="s">
        <v>482</v>
      </c>
      <c r="DM520" s="83">
        <v>0</v>
      </c>
      <c r="DN520" s="83" t="s">
        <v>483</v>
      </c>
      <c r="DO520" s="83">
        <v>1</v>
      </c>
      <c r="DP520" s="83">
        <v>6</v>
      </c>
      <c r="DQ520" s="83"/>
      <c r="DR520" s="83" t="s">
        <v>108</v>
      </c>
      <c r="DS520" s="83" t="s">
        <v>497</v>
      </c>
      <c r="DU520" s="215" t="s">
        <v>269</v>
      </c>
      <c r="DV520" s="136">
        <v>1</v>
      </c>
      <c r="DW520" s="136">
        <v>3</v>
      </c>
      <c r="DX520" s="215" t="s">
        <v>269</v>
      </c>
      <c r="DY520" s="215" t="s">
        <v>269</v>
      </c>
      <c r="DZ520" s="215" t="s">
        <v>269</v>
      </c>
      <c r="EA520" s="215" t="s">
        <v>269</v>
      </c>
      <c r="EB520" s="215" t="s">
        <v>269</v>
      </c>
      <c r="EC520" s="215" t="s">
        <v>269</v>
      </c>
      <c r="ED520" s="215" t="s">
        <v>269</v>
      </c>
      <c r="EE520" s="215" t="s">
        <v>269</v>
      </c>
    </row>
    <row r="521" spans="1:135" ht="28.8" x14ac:dyDescent="0.55000000000000004">
      <c r="A521" s="83" t="s">
        <v>130</v>
      </c>
      <c r="B521" s="136">
        <v>792362</v>
      </c>
      <c r="C521" t="s">
        <v>1164</v>
      </c>
      <c r="D521" s="83" t="s">
        <v>228</v>
      </c>
      <c r="E521" s="138">
        <v>163167318955</v>
      </c>
      <c r="F521" s="83" t="s">
        <v>114</v>
      </c>
      <c r="G521" s="85">
        <v>43643</v>
      </c>
      <c r="H521" s="211" t="s">
        <v>98</v>
      </c>
      <c r="I521" s="84" t="s">
        <v>610</v>
      </c>
      <c r="J521" s="207" t="s">
        <v>627</v>
      </c>
      <c r="K521" s="208" t="s">
        <v>630</v>
      </c>
      <c r="L521" s="83" t="s">
        <v>108</v>
      </c>
      <c r="M521" s="184">
        <v>24551</v>
      </c>
      <c r="N521" s="184"/>
      <c r="O521" s="85" t="s">
        <v>102</v>
      </c>
      <c r="P521" s="185">
        <v>42491</v>
      </c>
      <c r="Q521" s="186" t="s">
        <v>203</v>
      </c>
      <c r="R521" s="186"/>
      <c r="S521" s="186"/>
      <c r="T521" s="187"/>
      <c r="U521" s="188" t="s">
        <v>296</v>
      </c>
      <c r="V521" s="188" t="s">
        <v>297</v>
      </c>
      <c r="W521" s="188" t="s">
        <v>297</v>
      </c>
      <c r="X521" s="189" t="s">
        <v>167</v>
      </c>
      <c r="Y521" s="190"/>
      <c r="Z521" s="83">
        <v>700</v>
      </c>
      <c r="AA521" s="83" t="s">
        <v>193</v>
      </c>
      <c r="AB521" s="83" t="s">
        <v>181</v>
      </c>
      <c r="AC521" s="83" t="s">
        <v>102</v>
      </c>
      <c r="AD521" s="83" t="s">
        <v>7112</v>
      </c>
      <c r="AE521" s="83" t="s">
        <v>102</v>
      </c>
      <c r="AF521" s="83" t="s">
        <v>102</v>
      </c>
      <c r="AG521" s="83" t="s">
        <v>119</v>
      </c>
      <c r="AH521" s="83" t="s">
        <v>7113</v>
      </c>
      <c r="AI521" s="83" t="s">
        <v>104</v>
      </c>
      <c r="AJ521" s="83" t="s">
        <v>105</v>
      </c>
      <c r="AK521" s="191" t="s">
        <v>7112</v>
      </c>
      <c r="AL521" s="191" t="s">
        <v>102</v>
      </c>
      <c r="AM521" s="191" t="s">
        <v>102</v>
      </c>
      <c r="AN521" s="191" t="s">
        <v>119</v>
      </c>
      <c r="AO521" s="191" t="s">
        <v>7113</v>
      </c>
      <c r="AP521" s="191" t="s">
        <v>104</v>
      </c>
      <c r="AQ521" s="191" t="s">
        <v>105</v>
      </c>
      <c r="AR521" s="191" t="s">
        <v>106</v>
      </c>
      <c r="AS521" s="191" t="s">
        <v>7112</v>
      </c>
      <c r="AT521" s="191" t="s">
        <v>485</v>
      </c>
      <c r="AU521" s="191" t="s">
        <v>7113</v>
      </c>
      <c r="AV521" s="191" t="s">
        <v>104</v>
      </c>
      <c r="AW521" s="191" t="s">
        <v>204</v>
      </c>
      <c r="AX521" s="191"/>
      <c r="AY521" s="192" t="s">
        <v>454</v>
      </c>
      <c r="AZ521" s="192" t="s">
        <v>416</v>
      </c>
      <c r="BA521" s="91" t="s">
        <v>108</v>
      </c>
      <c r="BB521" s="90">
        <v>0</v>
      </c>
      <c r="BC521" s="93" t="s">
        <v>102</v>
      </c>
      <c r="BD521" s="93" t="s">
        <v>102</v>
      </c>
      <c r="BE521" s="93" t="s">
        <v>102</v>
      </c>
      <c r="BF521" s="93" t="s">
        <v>102</v>
      </c>
      <c r="BG521" s="97" t="s">
        <v>108</v>
      </c>
      <c r="BH521" s="93" t="s">
        <v>108</v>
      </c>
      <c r="BI521" s="93" t="s">
        <v>102</v>
      </c>
      <c r="BJ521" s="93" t="s">
        <v>102</v>
      </c>
      <c r="BK521" s="93" t="s">
        <v>102</v>
      </c>
      <c r="BL521" s="93" t="s">
        <v>102</v>
      </c>
      <c r="BM521" s="93" t="s">
        <v>102</v>
      </c>
      <c r="BN521" s="93" t="s">
        <v>102</v>
      </c>
      <c r="BO521" s="93" t="s">
        <v>102</v>
      </c>
      <c r="BP521" s="96" t="s">
        <v>102</v>
      </c>
      <c r="BQ521" s="90">
        <v>0</v>
      </c>
      <c r="BR521" s="93" t="s">
        <v>102</v>
      </c>
      <c r="BS521" s="93" t="s">
        <v>102</v>
      </c>
      <c r="BT521" s="93" t="s">
        <v>102</v>
      </c>
      <c r="BU521" s="93" t="s">
        <v>102</v>
      </c>
      <c r="BV521" s="97" t="s">
        <v>108</v>
      </c>
      <c r="BW521" s="93" t="s">
        <v>108</v>
      </c>
      <c r="BX521" s="95" t="s">
        <v>102</v>
      </c>
      <c r="BY521" s="93" t="s">
        <v>102</v>
      </c>
      <c r="BZ521" s="93" t="s">
        <v>102</v>
      </c>
      <c r="CA521" s="93" t="s">
        <v>102</v>
      </c>
      <c r="CB521" s="93" t="s">
        <v>102</v>
      </c>
      <c r="CC521" s="93" t="s">
        <v>102</v>
      </c>
      <c r="CD521" s="93" t="s">
        <v>102</v>
      </c>
      <c r="CE521" s="193" t="s">
        <v>102</v>
      </c>
      <c r="CF521" s="194" t="s">
        <v>436</v>
      </c>
      <c r="CG521" s="195" t="s">
        <v>7114</v>
      </c>
      <c r="CH521" s="101" t="s">
        <v>563</v>
      </c>
      <c r="CI521" s="102"/>
      <c r="CJ521" s="196" t="s">
        <v>577</v>
      </c>
      <c r="CK521" s="104" t="s">
        <v>190</v>
      </c>
      <c r="CL521" s="105"/>
      <c r="CM521" s="83" t="s">
        <v>578</v>
      </c>
      <c r="CN521" s="106" t="s">
        <v>108</v>
      </c>
      <c r="CO521" s="197" t="s">
        <v>566</v>
      </c>
      <c r="CP521" s="107"/>
      <c r="CQ521" s="198" t="s">
        <v>107</v>
      </c>
      <c r="CR521" s="198" t="s">
        <v>107</v>
      </c>
      <c r="CS521" s="199"/>
      <c r="CT521" s="83" t="s">
        <v>109</v>
      </c>
      <c r="CU521" s="83" t="s">
        <v>109</v>
      </c>
      <c r="CV521" s="83">
        <v>45</v>
      </c>
      <c r="CW521" s="83" t="s">
        <v>270</v>
      </c>
      <c r="CX521" s="83">
        <v>45</v>
      </c>
      <c r="CY521" s="83" t="s">
        <v>108</v>
      </c>
      <c r="CZ521" s="83">
        <v>684831</v>
      </c>
      <c r="DA521" s="83" t="s">
        <v>7115</v>
      </c>
      <c r="DB521" s="83" t="s">
        <v>118</v>
      </c>
      <c r="DC521" s="83" t="s">
        <v>108</v>
      </c>
      <c r="DD521" s="83">
        <v>4141</v>
      </c>
      <c r="DE521" s="83" t="s">
        <v>173</v>
      </c>
      <c r="DF521" s="83" t="s">
        <v>118</v>
      </c>
      <c r="DG521" s="83" t="s">
        <v>500</v>
      </c>
      <c r="DH521" s="83"/>
      <c r="DI521" s="85">
        <v>43646</v>
      </c>
      <c r="DJ521" s="83" t="s">
        <v>584</v>
      </c>
      <c r="DK521" s="83" t="s">
        <v>102</v>
      </c>
      <c r="DL521" s="83" t="s">
        <v>482</v>
      </c>
      <c r="DM521" s="83">
        <v>0</v>
      </c>
      <c r="DN521" s="83" t="s">
        <v>483</v>
      </c>
      <c r="DO521" s="83">
        <v>1</v>
      </c>
      <c r="DP521" s="83">
        <v>4</v>
      </c>
      <c r="DQ521" s="83"/>
      <c r="DR521" s="83" t="s">
        <v>108</v>
      </c>
      <c r="DS521" s="83" t="s">
        <v>497</v>
      </c>
      <c r="DU521" s="215" t="s">
        <v>269</v>
      </c>
      <c r="DV521" s="136">
        <v>1</v>
      </c>
      <c r="DW521" s="136">
        <v>3</v>
      </c>
      <c r="DX521" s="215" t="s">
        <v>269</v>
      </c>
      <c r="DY521" s="215" t="s">
        <v>269</v>
      </c>
      <c r="DZ521" s="215" t="s">
        <v>269</v>
      </c>
      <c r="EA521" s="215" t="s">
        <v>269</v>
      </c>
      <c r="EB521" s="215" t="s">
        <v>269</v>
      </c>
      <c r="EC521" s="215" t="s">
        <v>269</v>
      </c>
      <c r="ED521" s="215" t="s">
        <v>269</v>
      </c>
      <c r="EE521" s="215" t="s">
        <v>269</v>
      </c>
    </row>
    <row r="522" spans="1:135" ht="57.6" x14ac:dyDescent="0.55000000000000004">
      <c r="A522" s="83" t="s">
        <v>130</v>
      </c>
      <c r="B522" s="136">
        <v>466799</v>
      </c>
      <c r="C522" t="s">
        <v>1165</v>
      </c>
      <c r="D522" s="83" t="s">
        <v>228</v>
      </c>
      <c r="E522" s="138">
        <v>162464421533</v>
      </c>
      <c r="F522" s="83" t="s">
        <v>143</v>
      </c>
      <c r="G522" s="85">
        <v>43620</v>
      </c>
      <c r="H522" s="83" t="s">
        <v>98</v>
      </c>
      <c r="I522" s="84" t="s">
        <v>612</v>
      </c>
      <c r="J522" s="207" t="s">
        <v>628</v>
      </c>
      <c r="K522" s="208" t="s">
        <v>633</v>
      </c>
      <c r="L522" s="83" t="s">
        <v>108</v>
      </c>
      <c r="M522" s="184" t="s">
        <v>102</v>
      </c>
      <c r="N522" s="184" t="s">
        <v>556</v>
      </c>
      <c r="O522" s="85" t="s">
        <v>102</v>
      </c>
      <c r="P522" s="185">
        <v>42491</v>
      </c>
      <c r="Q522" s="186" t="s">
        <v>202</v>
      </c>
      <c r="R522" s="186" t="s">
        <v>613</v>
      </c>
      <c r="S522" s="186"/>
      <c r="T522" s="187"/>
      <c r="U522" s="188" t="s">
        <v>295</v>
      </c>
      <c r="V522" s="188" t="s">
        <v>205</v>
      </c>
      <c r="W522" s="188" t="s">
        <v>295</v>
      </c>
      <c r="X522" s="189" t="s">
        <v>107</v>
      </c>
      <c r="Y522" s="190" t="s">
        <v>614</v>
      </c>
      <c r="Z522" s="83">
        <v>700</v>
      </c>
      <c r="AA522" s="83" t="s">
        <v>193</v>
      </c>
      <c r="AB522" s="83" t="s">
        <v>181</v>
      </c>
      <c r="AC522" s="83" t="s">
        <v>102</v>
      </c>
      <c r="AD522" s="83" t="s">
        <v>7116</v>
      </c>
      <c r="AE522" s="83" t="s">
        <v>7117</v>
      </c>
      <c r="AF522" s="83" t="s">
        <v>102</v>
      </c>
      <c r="AG522" s="83" t="s">
        <v>175</v>
      </c>
      <c r="AH522" s="83" t="s">
        <v>7118</v>
      </c>
      <c r="AI522" s="83" t="s">
        <v>104</v>
      </c>
      <c r="AJ522" s="83" t="s">
        <v>105</v>
      </c>
      <c r="AK522" s="191" t="s">
        <v>7116</v>
      </c>
      <c r="AL522" s="191" t="s">
        <v>7117</v>
      </c>
      <c r="AM522" s="191" t="s">
        <v>102</v>
      </c>
      <c r="AN522" s="191" t="s">
        <v>175</v>
      </c>
      <c r="AO522" s="191" t="s">
        <v>7118</v>
      </c>
      <c r="AP522" s="191" t="s">
        <v>104</v>
      </c>
      <c r="AQ522" s="191" t="s">
        <v>105</v>
      </c>
      <c r="AR522" s="191" t="s">
        <v>106</v>
      </c>
      <c r="AS522" s="191"/>
      <c r="AT522" s="191"/>
      <c r="AU522" s="191"/>
      <c r="AV522" s="191"/>
      <c r="AW522" s="191"/>
      <c r="AX522" s="191" t="s">
        <v>575</v>
      </c>
      <c r="AY522" s="192" t="s">
        <v>454</v>
      </c>
      <c r="AZ522" s="192" t="s">
        <v>108</v>
      </c>
      <c r="BA522" s="91" t="s">
        <v>108</v>
      </c>
      <c r="BB522" s="90">
        <v>0</v>
      </c>
      <c r="BC522" s="93" t="s">
        <v>102</v>
      </c>
      <c r="BD522" s="93" t="s">
        <v>102</v>
      </c>
      <c r="BE522" s="93" t="s">
        <v>102</v>
      </c>
      <c r="BF522" s="93" t="s">
        <v>102</v>
      </c>
      <c r="BG522" s="97" t="s">
        <v>108</v>
      </c>
      <c r="BH522" s="93" t="s">
        <v>108</v>
      </c>
      <c r="BI522" s="93" t="s">
        <v>102</v>
      </c>
      <c r="BJ522" s="93" t="s">
        <v>102</v>
      </c>
      <c r="BK522" s="93" t="s">
        <v>102</v>
      </c>
      <c r="BL522" s="93" t="s">
        <v>102</v>
      </c>
      <c r="BM522" s="93" t="s">
        <v>102</v>
      </c>
      <c r="BN522" s="93" t="s">
        <v>102</v>
      </c>
      <c r="BO522" s="93" t="s">
        <v>102</v>
      </c>
      <c r="BP522" s="96" t="s">
        <v>102</v>
      </c>
      <c r="BQ522" s="90">
        <v>0</v>
      </c>
      <c r="BR522" s="93" t="s">
        <v>102</v>
      </c>
      <c r="BS522" s="93" t="s">
        <v>102</v>
      </c>
      <c r="BT522" s="93" t="s">
        <v>102</v>
      </c>
      <c r="BU522" s="93" t="s">
        <v>102</v>
      </c>
      <c r="BV522" s="97" t="s">
        <v>108</v>
      </c>
      <c r="BW522" s="93" t="s">
        <v>108</v>
      </c>
      <c r="BX522" s="95" t="s">
        <v>102</v>
      </c>
      <c r="BY522" s="93" t="s">
        <v>102</v>
      </c>
      <c r="BZ522" s="93" t="s">
        <v>102</v>
      </c>
      <c r="CA522" s="93" t="s">
        <v>102</v>
      </c>
      <c r="CB522" s="93" t="s">
        <v>102</v>
      </c>
      <c r="CC522" s="93" t="s">
        <v>102</v>
      </c>
      <c r="CD522" s="93" t="s">
        <v>102</v>
      </c>
      <c r="CE522" s="193" t="s">
        <v>102</v>
      </c>
      <c r="CF522" s="194" t="s">
        <v>508</v>
      </c>
      <c r="CG522" s="195" t="s">
        <v>102</v>
      </c>
      <c r="CH522" s="101" t="e">
        <v>#N/A</v>
      </c>
      <c r="CI522" s="102" t="s">
        <v>580</v>
      </c>
      <c r="CJ522" s="196" t="s">
        <v>108</v>
      </c>
      <c r="CK522" s="104" t="s">
        <v>109</v>
      </c>
      <c r="CL522" s="105" t="s">
        <v>579</v>
      </c>
      <c r="CM522" s="83" t="s">
        <v>108</v>
      </c>
      <c r="CN522" s="106" t="s">
        <v>108</v>
      </c>
      <c r="CO522" s="197" t="s">
        <v>108</v>
      </c>
      <c r="CP522" s="107"/>
      <c r="CQ522" s="198" t="s">
        <v>474</v>
      </c>
      <c r="CR522" s="198" t="s">
        <v>474</v>
      </c>
      <c r="CS522" s="199" t="s">
        <v>616</v>
      </c>
      <c r="CT522" s="83" t="s">
        <v>109</v>
      </c>
      <c r="CU522" s="83" t="s">
        <v>109</v>
      </c>
      <c r="CV522" s="83">
        <v>71</v>
      </c>
      <c r="CW522" s="83" t="s">
        <v>112</v>
      </c>
      <c r="CX522" s="83">
        <v>71</v>
      </c>
      <c r="CY522" s="83" t="s">
        <v>7119</v>
      </c>
      <c r="CZ522" s="83">
        <v>686150.5</v>
      </c>
      <c r="DA522" s="83" t="s">
        <v>138</v>
      </c>
      <c r="DB522" s="83" t="s">
        <v>124</v>
      </c>
      <c r="DC522" s="83" t="s">
        <v>501</v>
      </c>
      <c r="DD522" s="83">
        <v>5885</v>
      </c>
      <c r="DE522" s="83" t="s">
        <v>582</v>
      </c>
      <c r="DF522" s="83" t="s">
        <v>145</v>
      </c>
      <c r="DG522" s="83" t="s">
        <v>501</v>
      </c>
      <c r="DH522" s="83" t="s">
        <v>582</v>
      </c>
      <c r="DI522" s="85">
        <v>43646</v>
      </c>
      <c r="DJ522" s="83" t="s">
        <v>584</v>
      </c>
      <c r="DK522" s="83" t="s">
        <v>102</v>
      </c>
      <c r="DL522" s="83" t="s">
        <v>482</v>
      </c>
      <c r="DM522" s="83">
        <v>0</v>
      </c>
      <c r="DN522" s="83" t="s">
        <v>238</v>
      </c>
      <c r="DO522" s="83">
        <v>1</v>
      </c>
      <c r="DP522" s="83">
        <v>1</v>
      </c>
      <c r="DQ522" s="83"/>
      <c r="DR522" s="83" t="s">
        <v>108</v>
      </c>
      <c r="DS522" s="83" t="s">
        <v>497</v>
      </c>
      <c r="DU522" s="215" t="s">
        <v>269</v>
      </c>
      <c r="DV522" s="136">
        <v>1</v>
      </c>
      <c r="DW522" s="136">
        <v>3</v>
      </c>
      <c r="DX522" s="215" t="s">
        <v>269</v>
      </c>
      <c r="DY522" s="215" t="s">
        <v>269</v>
      </c>
      <c r="DZ522" s="215" t="s">
        <v>269</v>
      </c>
      <c r="EA522" s="215" t="s">
        <v>269</v>
      </c>
      <c r="EB522" s="215" t="s">
        <v>269</v>
      </c>
      <c r="EC522" s="215" t="s">
        <v>269</v>
      </c>
      <c r="ED522" s="215" t="s">
        <v>269</v>
      </c>
      <c r="EE522" s="215" t="s">
        <v>269</v>
      </c>
    </row>
    <row r="523" spans="1:135" ht="28.8" x14ac:dyDescent="0.55000000000000004">
      <c r="A523" s="83" t="s">
        <v>130</v>
      </c>
      <c r="B523" s="136">
        <v>934582</v>
      </c>
      <c r="C523" t="s">
        <v>1166</v>
      </c>
      <c r="D523" s="83" t="s">
        <v>228</v>
      </c>
      <c r="E523" s="138">
        <v>149422518527</v>
      </c>
      <c r="F523" s="83" t="s">
        <v>114</v>
      </c>
      <c r="G523" s="85">
        <v>43634</v>
      </c>
      <c r="H523" s="83" t="s">
        <v>98</v>
      </c>
      <c r="I523" s="84" t="s">
        <v>618</v>
      </c>
      <c r="J523" s="207" t="s">
        <v>629</v>
      </c>
      <c r="K523" s="208" t="s">
        <v>634</v>
      </c>
      <c r="L523" s="83" t="s">
        <v>108</v>
      </c>
      <c r="M523" s="184">
        <v>27641</v>
      </c>
      <c r="N523" s="184"/>
      <c r="O523" s="85" t="s">
        <v>102</v>
      </c>
      <c r="P523" s="185">
        <v>43013</v>
      </c>
      <c r="Q523" s="186" t="s">
        <v>203</v>
      </c>
      <c r="R523" s="186"/>
      <c r="S523" s="186"/>
      <c r="T523" s="187"/>
      <c r="U523" s="188" t="s">
        <v>296</v>
      </c>
      <c r="V523" s="188" t="s">
        <v>205</v>
      </c>
      <c r="W523" s="189" t="s">
        <v>619</v>
      </c>
      <c r="X523" s="189" t="s">
        <v>107</v>
      </c>
      <c r="Y523" s="190" t="s">
        <v>614</v>
      </c>
      <c r="Z523" s="83">
        <v>700</v>
      </c>
      <c r="AA523" s="83" t="s">
        <v>193</v>
      </c>
      <c r="AB523" s="83" t="s">
        <v>181</v>
      </c>
      <c r="AC523" s="83" t="s">
        <v>102</v>
      </c>
      <c r="AD523" s="83" t="s">
        <v>7120</v>
      </c>
      <c r="AE523" s="83" t="s">
        <v>102</v>
      </c>
      <c r="AF523" s="83" t="s">
        <v>102</v>
      </c>
      <c r="AG523" s="83" t="s">
        <v>174</v>
      </c>
      <c r="AH523" s="83" t="s">
        <v>7109</v>
      </c>
      <c r="AI523" s="83" t="s">
        <v>104</v>
      </c>
      <c r="AJ523" s="83" t="s">
        <v>105</v>
      </c>
      <c r="AK523" s="191" t="s">
        <v>7120</v>
      </c>
      <c r="AL523" s="191" t="s">
        <v>102</v>
      </c>
      <c r="AM523" s="191" t="s">
        <v>102</v>
      </c>
      <c r="AN523" s="191" t="s">
        <v>174</v>
      </c>
      <c r="AO523" s="191" t="s">
        <v>7109</v>
      </c>
      <c r="AP523" s="191" t="s">
        <v>104</v>
      </c>
      <c r="AQ523" s="191" t="s">
        <v>105</v>
      </c>
      <c r="AR523" s="191" t="s">
        <v>106</v>
      </c>
      <c r="AS523" s="191" t="s">
        <v>7120</v>
      </c>
      <c r="AT523" s="191" t="s">
        <v>488</v>
      </c>
      <c r="AU523" s="191" t="s">
        <v>7121</v>
      </c>
      <c r="AV523" s="191" t="s">
        <v>104</v>
      </c>
      <c r="AW523" s="191" t="s">
        <v>204</v>
      </c>
      <c r="AX523" s="191"/>
      <c r="AY523" s="192" t="s">
        <v>454</v>
      </c>
      <c r="AZ523" s="192" t="s">
        <v>416</v>
      </c>
      <c r="BA523" s="91" t="s">
        <v>108</v>
      </c>
      <c r="BB523" s="90">
        <v>0</v>
      </c>
      <c r="BC523" s="93" t="s">
        <v>102</v>
      </c>
      <c r="BD523" s="93" t="s">
        <v>102</v>
      </c>
      <c r="BE523" s="93" t="s">
        <v>102</v>
      </c>
      <c r="BF523" s="93" t="s">
        <v>102</v>
      </c>
      <c r="BG523" s="97" t="s">
        <v>108</v>
      </c>
      <c r="BH523" s="93" t="s">
        <v>108</v>
      </c>
      <c r="BI523" s="93" t="s">
        <v>102</v>
      </c>
      <c r="BJ523" s="93" t="s">
        <v>102</v>
      </c>
      <c r="BK523" s="93" t="s">
        <v>102</v>
      </c>
      <c r="BL523" s="93" t="s">
        <v>102</v>
      </c>
      <c r="BM523" s="93" t="s">
        <v>102</v>
      </c>
      <c r="BN523" s="93" t="s">
        <v>102</v>
      </c>
      <c r="BO523" s="93" t="s">
        <v>102</v>
      </c>
      <c r="BP523" s="96" t="s">
        <v>102</v>
      </c>
      <c r="BQ523" s="90">
        <v>0</v>
      </c>
      <c r="BR523" s="93" t="s">
        <v>102</v>
      </c>
      <c r="BS523" s="93" t="s">
        <v>102</v>
      </c>
      <c r="BT523" s="93" t="s">
        <v>102</v>
      </c>
      <c r="BU523" s="93" t="s">
        <v>102</v>
      </c>
      <c r="BV523" s="97" t="s">
        <v>108</v>
      </c>
      <c r="BW523" s="93" t="s">
        <v>108</v>
      </c>
      <c r="BX523" s="95" t="s">
        <v>102</v>
      </c>
      <c r="BY523" s="93" t="s">
        <v>102</v>
      </c>
      <c r="BZ523" s="93" t="s">
        <v>102</v>
      </c>
      <c r="CA523" s="93" t="s">
        <v>102</v>
      </c>
      <c r="CB523" s="93" t="s">
        <v>102</v>
      </c>
      <c r="CC523" s="93" t="s">
        <v>102</v>
      </c>
      <c r="CD523" s="93" t="s">
        <v>102</v>
      </c>
      <c r="CE523" s="193" t="s">
        <v>102</v>
      </c>
      <c r="CF523" s="194" t="s">
        <v>436</v>
      </c>
      <c r="CG523" s="195" t="s">
        <v>7122</v>
      </c>
      <c r="CH523" s="101" t="s">
        <v>310</v>
      </c>
      <c r="CI523" s="102"/>
      <c r="CJ523" s="196" t="s">
        <v>7123</v>
      </c>
      <c r="CK523" s="104" t="s">
        <v>190</v>
      </c>
      <c r="CL523" s="105"/>
      <c r="CM523" s="83" t="s">
        <v>623</v>
      </c>
      <c r="CN523" s="106" t="s">
        <v>624</v>
      </c>
      <c r="CO523" s="197" t="s">
        <v>625</v>
      </c>
      <c r="CP523" s="107"/>
      <c r="CQ523" s="198" t="s">
        <v>474</v>
      </c>
      <c r="CR523" s="198" t="s">
        <v>474</v>
      </c>
      <c r="CS523" s="199"/>
      <c r="CT523" s="83" t="s">
        <v>109</v>
      </c>
      <c r="CU523" s="83" t="s">
        <v>109</v>
      </c>
      <c r="CV523" s="83">
        <v>31</v>
      </c>
      <c r="CW523" s="83" t="s">
        <v>139</v>
      </c>
      <c r="CX523" s="83">
        <v>31</v>
      </c>
      <c r="CY523" s="83" t="s">
        <v>108</v>
      </c>
      <c r="CZ523" s="83">
        <v>687470</v>
      </c>
      <c r="DA523" s="83" t="s">
        <v>581</v>
      </c>
      <c r="DB523" s="83" t="s">
        <v>152</v>
      </c>
      <c r="DC523" s="83" t="s">
        <v>500</v>
      </c>
      <c r="DD523" s="83">
        <v>5483</v>
      </c>
      <c r="DE523" s="83" t="s">
        <v>606</v>
      </c>
      <c r="DF523" s="83" t="s">
        <v>152</v>
      </c>
      <c r="DG523" s="83" t="s">
        <v>500</v>
      </c>
      <c r="DH523" s="83"/>
      <c r="DI523" s="85">
        <v>43646</v>
      </c>
      <c r="DJ523" s="83" t="s">
        <v>584</v>
      </c>
      <c r="DK523" s="83" t="s">
        <v>102</v>
      </c>
      <c r="DL523" s="83" t="s">
        <v>482</v>
      </c>
      <c r="DM523" s="83">
        <v>0</v>
      </c>
      <c r="DN523" s="83" t="s">
        <v>483</v>
      </c>
      <c r="DO523" s="83">
        <v>1</v>
      </c>
      <c r="DP523" s="83">
        <v>3</v>
      </c>
      <c r="DQ523" s="83"/>
      <c r="DR523" s="83" t="s">
        <v>108</v>
      </c>
      <c r="DS523" s="83" t="s">
        <v>497</v>
      </c>
      <c r="DU523" s="215" t="s">
        <v>269</v>
      </c>
      <c r="DV523" s="136">
        <v>1</v>
      </c>
      <c r="DW523" s="136">
        <v>3</v>
      </c>
      <c r="DX523" s="215" t="s">
        <v>269</v>
      </c>
      <c r="DY523" s="215" t="s">
        <v>269</v>
      </c>
      <c r="DZ523" s="215" t="s">
        <v>269</v>
      </c>
      <c r="EA523" s="215" t="s">
        <v>269</v>
      </c>
      <c r="EB523" s="215" t="s">
        <v>269</v>
      </c>
      <c r="EC523" s="215" t="s">
        <v>269</v>
      </c>
      <c r="ED523" s="215" t="s">
        <v>269</v>
      </c>
      <c r="EE523" s="215" t="s">
        <v>269</v>
      </c>
    </row>
    <row r="524" spans="1:135" ht="28.8" x14ac:dyDescent="0.55000000000000004">
      <c r="A524" s="83" t="s">
        <v>130</v>
      </c>
      <c r="B524" s="136">
        <v>432046</v>
      </c>
      <c r="C524" t="s">
        <v>1167</v>
      </c>
      <c r="D524" s="83" t="s">
        <v>228</v>
      </c>
      <c r="E524" s="138">
        <v>308842054790</v>
      </c>
      <c r="F524" s="83" t="s">
        <v>114</v>
      </c>
      <c r="G524" s="85">
        <v>43643</v>
      </c>
      <c r="H524" s="211" t="s">
        <v>98</v>
      </c>
      <c r="I524" s="84" t="s">
        <v>610</v>
      </c>
      <c r="J524" s="207" t="s">
        <v>627</v>
      </c>
      <c r="K524" s="208" t="s">
        <v>630</v>
      </c>
      <c r="L524" s="83" t="s">
        <v>108</v>
      </c>
      <c r="M524" s="184">
        <v>24552</v>
      </c>
      <c r="N524" s="184"/>
      <c r="O524" s="85" t="s">
        <v>102</v>
      </c>
      <c r="P524" s="185">
        <v>42491</v>
      </c>
      <c r="Q524" s="186" t="s">
        <v>203</v>
      </c>
      <c r="R524" s="186"/>
      <c r="S524" s="186"/>
      <c r="T524" s="187"/>
      <c r="U524" s="188" t="s">
        <v>296</v>
      </c>
      <c r="V524" s="188" t="s">
        <v>297</v>
      </c>
      <c r="W524" s="188" t="s">
        <v>297</v>
      </c>
      <c r="X524" s="189" t="s">
        <v>167</v>
      </c>
      <c r="Y524" s="190"/>
      <c r="Z524" s="83">
        <v>700</v>
      </c>
      <c r="AA524" s="83" t="s">
        <v>193</v>
      </c>
      <c r="AB524" s="83" t="s">
        <v>181</v>
      </c>
      <c r="AC524" s="83" t="s">
        <v>102</v>
      </c>
      <c r="AD524" s="83" t="s">
        <v>7124</v>
      </c>
      <c r="AE524" s="83" t="s">
        <v>102</v>
      </c>
      <c r="AF524" s="83" t="s">
        <v>102</v>
      </c>
      <c r="AG524" s="83" t="s">
        <v>119</v>
      </c>
      <c r="AH524" s="83" t="s">
        <v>7125</v>
      </c>
      <c r="AI524" s="83" t="s">
        <v>104</v>
      </c>
      <c r="AJ524" s="83" t="s">
        <v>105</v>
      </c>
      <c r="AK524" s="191" t="s">
        <v>7124</v>
      </c>
      <c r="AL524" s="191" t="s">
        <v>102</v>
      </c>
      <c r="AM524" s="191" t="s">
        <v>102</v>
      </c>
      <c r="AN524" s="191" t="s">
        <v>119</v>
      </c>
      <c r="AO524" s="191" t="s">
        <v>7125</v>
      </c>
      <c r="AP524" s="191" t="s">
        <v>104</v>
      </c>
      <c r="AQ524" s="191" t="s">
        <v>105</v>
      </c>
      <c r="AR524" s="191" t="s">
        <v>106</v>
      </c>
      <c r="AS524" s="191" t="s">
        <v>7124</v>
      </c>
      <c r="AT524" s="191" t="s">
        <v>485</v>
      </c>
      <c r="AU524" s="191" t="s">
        <v>7125</v>
      </c>
      <c r="AV524" s="191" t="s">
        <v>104</v>
      </c>
      <c r="AW524" s="191" t="s">
        <v>204</v>
      </c>
      <c r="AX524" s="191"/>
      <c r="AY524" s="192" t="s">
        <v>454</v>
      </c>
      <c r="AZ524" s="192" t="s">
        <v>416</v>
      </c>
      <c r="BA524" s="91" t="s">
        <v>108</v>
      </c>
      <c r="BB524" s="90">
        <v>0</v>
      </c>
      <c r="BC524" s="93" t="s">
        <v>102</v>
      </c>
      <c r="BD524" s="93" t="s">
        <v>102</v>
      </c>
      <c r="BE524" s="93" t="s">
        <v>102</v>
      </c>
      <c r="BF524" s="93" t="s">
        <v>102</v>
      </c>
      <c r="BG524" s="97" t="s">
        <v>108</v>
      </c>
      <c r="BH524" s="93" t="s">
        <v>108</v>
      </c>
      <c r="BI524" s="93" t="s">
        <v>102</v>
      </c>
      <c r="BJ524" s="93" t="s">
        <v>102</v>
      </c>
      <c r="BK524" s="93" t="s">
        <v>102</v>
      </c>
      <c r="BL524" s="93" t="s">
        <v>102</v>
      </c>
      <c r="BM524" s="93" t="s">
        <v>102</v>
      </c>
      <c r="BN524" s="93" t="s">
        <v>102</v>
      </c>
      <c r="BO524" s="93" t="s">
        <v>102</v>
      </c>
      <c r="BP524" s="96" t="s">
        <v>102</v>
      </c>
      <c r="BQ524" s="90">
        <v>0</v>
      </c>
      <c r="BR524" s="93" t="s">
        <v>102</v>
      </c>
      <c r="BS524" s="93" t="s">
        <v>102</v>
      </c>
      <c r="BT524" s="93" t="s">
        <v>102</v>
      </c>
      <c r="BU524" s="93" t="s">
        <v>102</v>
      </c>
      <c r="BV524" s="97" t="s">
        <v>108</v>
      </c>
      <c r="BW524" s="93" t="s">
        <v>108</v>
      </c>
      <c r="BX524" s="95" t="s">
        <v>102</v>
      </c>
      <c r="BY524" s="93" t="s">
        <v>102</v>
      </c>
      <c r="BZ524" s="93" t="s">
        <v>102</v>
      </c>
      <c r="CA524" s="93" t="s">
        <v>102</v>
      </c>
      <c r="CB524" s="93" t="s">
        <v>102</v>
      </c>
      <c r="CC524" s="93" t="s">
        <v>102</v>
      </c>
      <c r="CD524" s="93" t="s">
        <v>102</v>
      </c>
      <c r="CE524" s="193" t="s">
        <v>102</v>
      </c>
      <c r="CF524" s="194" t="s">
        <v>436</v>
      </c>
      <c r="CG524" s="195" t="s">
        <v>7126</v>
      </c>
      <c r="CH524" s="101" t="s">
        <v>563</v>
      </c>
      <c r="CI524" s="102"/>
      <c r="CJ524" s="196" t="s">
        <v>577</v>
      </c>
      <c r="CK524" s="104" t="s">
        <v>190</v>
      </c>
      <c r="CL524" s="105"/>
      <c r="CM524" s="83" t="s">
        <v>578</v>
      </c>
      <c r="CN524" s="106" t="s">
        <v>108</v>
      </c>
      <c r="CO524" s="197" t="s">
        <v>566</v>
      </c>
      <c r="CP524" s="107"/>
      <c r="CQ524" s="198" t="s">
        <v>107</v>
      </c>
      <c r="CR524" s="198" t="s">
        <v>107</v>
      </c>
      <c r="CS524" s="199"/>
      <c r="CT524" s="83" t="s">
        <v>109</v>
      </c>
      <c r="CU524" s="83" t="s">
        <v>109</v>
      </c>
      <c r="CV524" s="83">
        <v>5</v>
      </c>
      <c r="CW524" s="83" t="s">
        <v>270</v>
      </c>
      <c r="CX524" s="83">
        <v>5</v>
      </c>
      <c r="CY524" s="83" t="s">
        <v>108</v>
      </c>
      <c r="CZ524" s="83">
        <v>688789.5</v>
      </c>
      <c r="DA524" s="83" t="s">
        <v>7127</v>
      </c>
      <c r="DB524" s="83" t="s">
        <v>118</v>
      </c>
      <c r="DC524" s="83" t="s">
        <v>108</v>
      </c>
      <c r="DD524" s="83">
        <v>6426</v>
      </c>
      <c r="DE524" s="83" t="s">
        <v>173</v>
      </c>
      <c r="DF524" s="83" t="s">
        <v>118</v>
      </c>
      <c r="DG524" s="83" t="s">
        <v>500</v>
      </c>
      <c r="DH524" s="83"/>
      <c r="DI524" s="85">
        <v>43646</v>
      </c>
      <c r="DJ524" s="83" t="s">
        <v>584</v>
      </c>
      <c r="DK524" s="83" t="s">
        <v>102</v>
      </c>
      <c r="DL524" s="83" t="s">
        <v>482</v>
      </c>
      <c r="DM524" s="83">
        <v>0</v>
      </c>
      <c r="DN524" s="83" t="s">
        <v>483</v>
      </c>
      <c r="DO524" s="83">
        <v>1</v>
      </c>
      <c r="DP524" s="83">
        <v>5</v>
      </c>
      <c r="DQ524" s="83"/>
      <c r="DR524" s="83" t="s">
        <v>108</v>
      </c>
      <c r="DS524" s="83" t="s">
        <v>497</v>
      </c>
      <c r="DU524" s="215" t="s">
        <v>269</v>
      </c>
      <c r="DV524" s="136">
        <v>1</v>
      </c>
      <c r="DW524" s="136">
        <v>3</v>
      </c>
      <c r="DX524" s="215" t="s">
        <v>269</v>
      </c>
      <c r="DY524" s="215" t="s">
        <v>269</v>
      </c>
      <c r="DZ524" s="215" t="s">
        <v>269</v>
      </c>
      <c r="EA524" s="215" t="s">
        <v>269</v>
      </c>
      <c r="EB524" s="215" t="s">
        <v>269</v>
      </c>
      <c r="EC524" s="215" t="s">
        <v>269</v>
      </c>
      <c r="ED524" s="215" t="s">
        <v>269</v>
      </c>
      <c r="EE524" s="215" t="s">
        <v>269</v>
      </c>
    </row>
    <row r="525" spans="1:135" ht="57.6" x14ac:dyDescent="0.55000000000000004">
      <c r="A525" s="83" t="s">
        <v>130</v>
      </c>
      <c r="B525" s="136">
        <v>149555</v>
      </c>
      <c r="C525" t="s">
        <v>1168</v>
      </c>
      <c r="D525" s="83" t="s">
        <v>228</v>
      </c>
      <c r="E525" s="138">
        <v>642827163314</v>
      </c>
      <c r="F525" s="83" t="s">
        <v>143</v>
      </c>
      <c r="G525" s="85">
        <v>43620</v>
      </c>
      <c r="H525" s="83" t="s">
        <v>98</v>
      </c>
      <c r="I525" s="84" t="s">
        <v>612</v>
      </c>
      <c r="J525" s="207" t="s">
        <v>628</v>
      </c>
      <c r="K525" s="208" t="s">
        <v>633</v>
      </c>
      <c r="L525" s="83" t="s">
        <v>108</v>
      </c>
      <c r="M525" s="184" t="s">
        <v>102</v>
      </c>
      <c r="N525" s="184" t="s">
        <v>556</v>
      </c>
      <c r="O525" s="85" t="s">
        <v>102</v>
      </c>
      <c r="P525" s="185">
        <v>42491</v>
      </c>
      <c r="Q525" s="186" t="s">
        <v>202</v>
      </c>
      <c r="R525" s="186" t="s">
        <v>613</v>
      </c>
      <c r="S525" s="186"/>
      <c r="T525" s="187"/>
      <c r="U525" s="188" t="s">
        <v>295</v>
      </c>
      <c r="V525" s="188" t="s">
        <v>205</v>
      </c>
      <c r="W525" s="188" t="s">
        <v>295</v>
      </c>
      <c r="X525" s="189" t="s">
        <v>107</v>
      </c>
      <c r="Y525" s="190" t="s">
        <v>614</v>
      </c>
      <c r="Z525" s="83">
        <v>700</v>
      </c>
      <c r="AA525" s="83" t="s">
        <v>193</v>
      </c>
      <c r="AB525" s="83" t="s">
        <v>181</v>
      </c>
      <c r="AC525" s="83" t="s">
        <v>102</v>
      </c>
      <c r="AD525" s="83" t="s">
        <v>7128</v>
      </c>
      <c r="AE525" s="83" t="s">
        <v>7129</v>
      </c>
      <c r="AF525" s="83" t="s">
        <v>102</v>
      </c>
      <c r="AG525" s="83" t="s">
        <v>175</v>
      </c>
      <c r="AH525" s="83" t="s">
        <v>7130</v>
      </c>
      <c r="AI525" s="83" t="s">
        <v>104</v>
      </c>
      <c r="AJ525" s="83" t="s">
        <v>105</v>
      </c>
      <c r="AK525" s="191" t="s">
        <v>7128</v>
      </c>
      <c r="AL525" s="191" t="s">
        <v>7129</v>
      </c>
      <c r="AM525" s="191" t="s">
        <v>102</v>
      </c>
      <c r="AN525" s="191" t="s">
        <v>175</v>
      </c>
      <c r="AO525" s="191" t="s">
        <v>7130</v>
      </c>
      <c r="AP525" s="191" t="s">
        <v>104</v>
      </c>
      <c r="AQ525" s="191" t="s">
        <v>105</v>
      </c>
      <c r="AR525" s="191" t="s">
        <v>106</v>
      </c>
      <c r="AS525" s="191"/>
      <c r="AT525" s="191"/>
      <c r="AU525" s="191"/>
      <c r="AV525" s="191"/>
      <c r="AW525" s="191"/>
      <c r="AX525" s="191" t="s">
        <v>575</v>
      </c>
      <c r="AY525" s="192" t="s">
        <v>454</v>
      </c>
      <c r="AZ525" s="192" t="s">
        <v>108</v>
      </c>
      <c r="BA525" s="91" t="s">
        <v>108</v>
      </c>
      <c r="BB525" s="90">
        <v>0</v>
      </c>
      <c r="BC525" s="93" t="s">
        <v>102</v>
      </c>
      <c r="BD525" s="93" t="s">
        <v>102</v>
      </c>
      <c r="BE525" s="93" t="s">
        <v>102</v>
      </c>
      <c r="BF525" s="93" t="s">
        <v>102</v>
      </c>
      <c r="BG525" s="97" t="s">
        <v>108</v>
      </c>
      <c r="BH525" s="93" t="s">
        <v>108</v>
      </c>
      <c r="BI525" s="93" t="s">
        <v>102</v>
      </c>
      <c r="BJ525" s="93" t="s">
        <v>102</v>
      </c>
      <c r="BK525" s="93" t="s">
        <v>102</v>
      </c>
      <c r="BL525" s="93" t="s">
        <v>102</v>
      </c>
      <c r="BM525" s="93" t="s">
        <v>102</v>
      </c>
      <c r="BN525" s="93" t="s">
        <v>102</v>
      </c>
      <c r="BO525" s="93" t="s">
        <v>102</v>
      </c>
      <c r="BP525" s="96" t="s">
        <v>102</v>
      </c>
      <c r="BQ525" s="90">
        <v>0</v>
      </c>
      <c r="BR525" s="93" t="s">
        <v>102</v>
      </c>
      <c r="BS525" s="93" t="s">
        <v>102</v>
      </c>
      <c r="BT525" s="93" t="s">
        <v>102</v>
      </c>
      <c r="BU525" s="93" t="s">
        <v>102</v>
      </c>
      <c r="BV525" s="97" t="s">
        <v>108</v>
      </c>
      <c r="BW525" s="93" t="s">
        <v>108</v>
      </c>
      <c r="BX525" s="95" t="s">
        <v>102</v>
      </c>
      <c r="BY525" s="93" t="s">
        <v>102</v>
      </c>
      <c r="BZ525" s="93" t="s">
        <v>102</v>
      </c>
      <c r="CA525" s="93" t="s">
        <v>102</v>
      </c>
      <c r="CB525" s="93" t="s">
        <v>102</v>
      </c>
      <c r="CC525" s="93" t="s">
        <v>102</v>
      </c>
      <c r="CD525" s="93" t="s">
        <v>102</v>
      </c>
      <c r="CE525" s="193" t="s">
        <v>102</v>
      </c>
      <c r="CF525" s="194" t="s">
        <v>508</v>
      </c>
      <c r="CG525" s="195" t="s">
        <v>102</v>
      </c>
      <c r="CH525" s="101" t="e">
        <v>#N/A</v>
      </c>
      <c r="CI525" s="102" t="s">
        <v>580</v>
      </c>
      <c r="CJ525" s="196" t="s">
        <v>108</v>
      </c>
      <c r="CK525" s="104" t="s">
        <v>109</v>
      </c>
      <c r="CL525" s="105" t="s">
        <v>579</v>
      </c>
      <c r="CM525" s="83" t="s">
        <v>108</v>
      </c>
      <c r="CN525" s="106" t="s">
        <v>108</v>
      </c>
      <c r="CO525" s="197" t="s">
        <v>108</v>
      </c>
      <c r="CP525" s="107"/>
      <c r="CQ525" s="198" t="s">
        <v>474</v>
      </c>
      <c r="CR525" s="198" t="s">
        <v>474</v>
      </c>
      <c r="CS525" s="199" t="s">
        <v>616</v>
      </c>
      <c r="CT525" s="83" t="s">
        <v>109</v>
      </c>
      <c r="CU525" s="83" t="s">
        <v>109</v>
      </c>
      <c r="CV525" s="83">
        <v>76</v>
      </c>
      <c r="CW525" s="83" t="s">
        <v>112</v>
      </c>
      <c r="CX525" s="83">
        <v>76</v>
      </c>
      <c r="CY525" s="83" t="s">
        <v>7131</v>
      </c>
      <c r="CZ525" s="83">
        <v>690109</v>
      </c>
      <c r="DA525" s="83" t="s">
        <v>138</v>
      </c>
      <c r="DB525" s="83" t="s">
        <v>124</v>
      </c>
      <c r="DC525" s="83" t="s">
        <v>501</v>
      </c>
      <c r="DD525" s="83">
        <v>2291</v>
      </c>
      <c r="DE525" s="83" t="s">
        <v>582</v>
      </c>
      <c r="DF525" s="83" t="s">
        <v>145</v>
      </c>
      <c r="DG525" s="83" t="s">
        <v>501</v>
      </c>
      <c r="DH525" s="83" t="s">
        <v>582</v>
      </c>
      <c r="DI525" s="85">
        <v>43646</v>
      </c>
      <c r="DJ525" s="83" t="s">
        <v>584</v>
      </c>
      <c r="DK525" s="83" t="s">
        <v>102</v>
      </c>
      <c r="DL525" s="83" t="s">
        <v>482</v>
      </c>
      <c r="DM525" s="83">
        <v>0</v>
      </c>
      <c r="DN525" s="83" t="s">
        <v>238</v>
      </c>
      <c r="DO525" s="83">
        <v>1</v>
      </c>
      <c r="DP525" s="83">
        <v>4</v>
      </c>
      <c r="DQ525" s="83"/>
      <c r="DR525" s="83" t="s">
        <v>108</v>
      </c>
      <c r="DS525" s="83" t="s">
        <v>497</v>
      </c>
      <c r="DU525" s="215" t="s">
        <v>269</v>
      </c>
      <c r="DV525" s="136">
        <v>1</v>
      </c>
      <c r="DW525" s="136">
        <v>3</v>
      </c>
      <c r="DX525" s="215" t="s">
        <v>269</v>
      </c>
      <c r="DY525" s="215" t="s">
        <v>269</v>
      </c>
      <c r="DZ525" s="215" t="s">
        <v>269</v>
      </c>
      <c r="EA525" s="215" t="s">
        <v>269</v>
      </c>
      <c r="EB525" s="215" t="s">
        <v>269</v>
      </c>
      <c r="EC525" s="215" t="s">
        <v>269</v>
      </c>
      <c r="ED525" s="215" t="s">
        <v>269</v>
      </c>
      <c r="EE525" s="215" t="s">
        <v>269</v>
      </c>
    </row>
    <row r="526" spans="1:135" ht="28.8" x14ac:dyDescent="0.55000000000000004">
      <c r="A526" s="83" t="s">
        <v>130</v>
      </c>
      <c r="B526" s="136">
        <v>641323</v>
      </c>
      <c r="C526" t="s">
        <v>1169</v>
      </c>
      <c r="D526" s="83" t="s">
        <v>228</v>
      </c>
      <c r="E526" s="138">
        <v>296565211252</v>
      </c>
      <c r="F526" s="83" t="s">
        <v>114</v>
      </c>
      <c r="G526" s="85">
        <v>43634</v>
      </c>
      <c r="H526" s="83" t="s">
        <v>98</v>
      </c>
      <c r="I526" s="84" t="s">
        <v>618</v>
      </c>
      <c r="J526" s="207" t="s">
        <v>629</v>
      </c>
      <c r="K526" s="208" t="s">
        <v>634</v>
      </c>
      <c r="L526" s="83" t="s">
        <v>108</v>
      </c>
      <c r="M526" s="184">
        <v>27642</v>
      </c>
      <c r="N526" s="184"/>
      <c r="O526" s="85" t="s">
        <v>102</v>
      </c>
      <c r="P526" s="185">
        <v>43013</v>
      </c>
      <c r="Q526" s="186" t="s">
        <v>203</v>
      </c>
      <c r="R526" s="186"/>
      <c r="S526" s="186"/>
      <c r="T526" s="187"/>
      <c r="U526" s="188" t="s">
        <v>296</v>
      </c>
      <c r="V526" s="188" t="s">
        <v>205</v>
      </c>
      <c r="W526" s="189" t="s">
        <v>619</v>
      </c>
      <c r="X526" s="189" t="s">
        <v>107</v>
      </c>
      <c r="Y526" s="190" t="s">
        <v>614</v>
      </c>
      <c r="Z526" s="83">
        <v>700</v>
      </c>
      <c r="AA526" s="83" t="s">
        <v>193</v>
      </c>
      <c r="AB526" s="83" t="s">
        <v>181</v>
      </c>
      <c r="AC526" s="83" t="s">
        <v>102</v>
      </c>
      <c r="AD526" s="83" t="s">
        <v>7132</v>
      </c>
      <c r="AE526" s="83" t="s">
        <v>102</v>
      </c>
      <c r="AF526" s="83" t="s">
        <v>102</v>
      </c>
      <c r="AG526" s="83" t="s">
        <v>174</v>
      </c>
      <c r="AH526" s="83" t="s">
        <v>7121</v>
      </c>
      <c r="AI526" s="83" t="s">
        <v>104</v>
      </c>
      <c r="AJ526" s="83" t="s">
        <v>105</v>
      </c>
      <c r="AK526" s="191" t="s">
        <v>7132</v>
      </c>
      <c r="AL526" s="191" t="s">
        <v>102</v>
      </c>
      <c r="AM526" s="191" t="s">
        <v>102</v>
      </c>
      <c r="AN526" s="191" t="s">
        <v>174</v>
      </c>
      <c r="AO526" s="191" t="s">
        <v>7121</v>
      </c>
      <c r="AP526" s="191" t="s">
        <v>104</v>
      </c>
      <c r="AQ526" s="191" t="s">
        <v>105</v>
      </c>
      <c r="AR526" s="191" t="s">
        <v>106</v>
      </c>
      <c r="AS526" s="191" t="s">
        <v>7132</v>
      </c>
      <c r="AT526" s="191" t="s">
        <v>488</v>
      </c>
      <c r="AU526" s="191" t="s">
        <v>7133</v>
      </c>
      <c r="AV526" s="191" t="s">
        <v>104</v>
      </c>
      <c r="AW526" s="191" t="s">
        <v>204</v>
      </c>
      <c r="AX526" s="191"/>
      <c r="AY526" s="192" t="s">
        <v>454</v>
      </c>
      <c r="AZ526" s="192" t="s">
        <v>416</v>
      </c>
      <c r="BA526" s="91" t="s">
        <v>108</v>
      </c>
      <c r="BB526" s="90">
        <v>0</v>
      </c>
      <c r="BC526" s="93" t="s">
        <v>102</v>
      </c>
      <c r="BD526" s="93" t="s">
        <v>102</v>
      </c>
      <c r="BE526" s="93" t="s">
        <v>102</v>
      </c>
      <c r="BF526" s="93" t="s">
        <v>102</v>
      </c>
      <c r="BG526" s="97" t="s">
        <v>108</v>
      </c>
      <c r="BH526" s="93" t="s">
        <v>108</v>
      </c>
      <c r="BI526" s="93" t="s">
        <v>102</v>
      </c>
      <c r="BJ526" s="93" t="s">
        <v>102</v>
      </c>
      <c r="BK526" s="93" t="s">
        <v>102</v>
      </c>
      <c r="BL526" s="93" t="s">
        <v>102</v>
      </c>
      <c r="BM526" s="93" t="s">
        <v>102</v>
      </c>
      <c r="BN526" s="93" t="s">
        <v>102</v>
      </c>
      <c r="BO526" s="93" t="s">
        <v>102</v>
      </c>
      <c r="BP526" s="96" t="s">
        <v>102</v>
      </c>
      <c r="BQ526" s="90">
        <v>0</v>
      </c>
      <c r="BR526" s="93" t="s">
        <v>102</v>
      </c>
      <c r="BS526" s="93" t="s">
        <v>102</v>
      </c>
      <c r="BT526" s="93" t="s">
        <v>102</v>
      </c>
      <c r="BU526" s="93" t="s">
        <v>102</v>
      </c>
      <c r="BV526" s="97" t="s">
        <v>108</v>
      </c>
      <c r="BW526" s="93" t="s">
        <v>108</v>
      </c>
      <c r="BX526" s="95" t="s">
        <v>102</v>
      </c>
      <c r="BY526" s="93" t="s">
        <v>102</v>
      </c>
      <c r="BZ526" s="93" t="s">
        <v>102</v>
      </c>
      <c r="CA526" s="93" t="s">
        <v>102</v>
      </c>
      <c r="CB526" s="93" t="s">
        <v>102</v>
      </c>
      <c r="CC526" s="93" t="s">
        <v>102</v>
      </c>
      <c r="CD526" s="93" t="s">
        <v>102</v>
      </c>
      <c r="CE526" s="193" t="s">
        <v>102</v>
      </c>
      <c r="CF526" s="194" t="s">
        <v>436</v>
      </c>
      <c r="CG526" s="195" t="s">
        <v>7134</v>
      </c>
      <c r="CH526" s="101" t="s">
        <v>310</v>
      </c>
      <c r="CI526" s="102"/>
      <c r="CJ526" s="196" t="s">
        <v>7135</v>
      </c>
      <c r="CK526" s="104" t="s">
        <v>190</v>
      </c>
      <c r="CL526" s="105"/>
      <c r="CM526" s="83" t="s">
        <v>623</v>
      </c>
      <c r="CN526" s="106" t="s">
        <v>624</v>
      </c>
      <c r="CO526" s="197" t="s">
        <v>625</v>
      </c>
      <c r="CP526" s="107"/>
      <c r="CQ526" s="198" t="s">
        <v>474</v>
      </c>
      <c r="CR526" s="198" t="s">
        <v>474</v>
      </c>
      <c r="CS526" s="199"/>
      <c r="CT526" s="83" t="s">
        <v>109</v>
      </c>
      <c r="CU526" s="83" t="s">
        <v>109</v>
      </c>
      <c r="CV526" s="83">
        <v>64</v>
      </c>
      <c r="CW526" s="83" t="s">
        <v>139</v>
      </c>
      <c r="CX526" s="83">
        <v>64</v>
      </c>
      <c r="CY526" s="83" t="s">
        <v>108</v>
      </c>
      <c r="CZ526" s="83">
        <v>691428.5</v>
      </c>
      <c r="DA526" s="83" t="s">
        <v>581</v>
      </c>
      <c r="DB526" s="83" t="s">
        <v>152</v>
      </c>
      <c r="DC526" s="83" t="s">
        <v>500</v>
      </c>
      <c r="DD526" s="83">
        <v>8131</v>
      </c>
      <c r="DE526" s="83" t="s">
        <v>606</v>
      </c>
      <c r="DF526" s="83" t="s">
        <v>152</v>
      </c>
      <c r="DG526" s="83" t="s">
        <v>500</v>
      </c>
      <c r="DH526" s="83"/>
      <c r="DI526" s="85">
        <v>43646</v>
      </c>
      <c r="DJ526" s="83" t="s">
        <v>584</v>
      </c>
      <c r="DK526" s="83" t="s">
        <v>102</v>
      </c>
      <c r="DL526" s="83" t="s">
        <v>482</v>
      </c>
      <c r="DM526" s="83">
        <v>0</v>
      </c>
      <c r="DN526" s="83" t="s">
        <v>483</v>
      </c>
      <c r="DO526" s="83">
        <v>1</v>
      </c>
      <c r="DP526" s="83">
        <v>2</v>
      </c>
      <c r="DQ526" s="83"/>
      <c r="DR526" s="83" t="s">
        <v>108</v>
      </c>
      <c r="DS526" s="83" t="s">
        <v>497</v>
      </c>
      <c r="DU526" s="215" t="s">
        <v>269</v>
      </c>
      <c r="DV526" s="136">
        <v>1</v>
      </c>
      <c r="DW526" s="136">
        <v>3</v>
      </c>
      <c r="DX526" s="215" t="s">
        <v>269</v>
      </c>
      <c r="DY526" s="215" t="s">
        <v>269</v>
      </c>
      <c r="DZ526" s="215" t="s">
        <v>269</v>
      </c>
      <c r="EA526" s="215" t="s">
        <v>269</v>
      </c>
      <c r="EB526" s="215" t="s">
        <v>269</v>
      </c>
      <c r="EC526" s="215" t="s">
        <v>269</v>
      </c>
      <c r="ED526" s="215" t="s">
        <v>269</v>
      </c>
      <c r="EE526" s="215" t="s">
        <v>269</v>
      </c>
    </row>
    <row r="527" spans="1:135" ht="28.8" x14ac:dyDescent="0.55000000000000004">
      <c r="A527" s="83" t="s">
        <v>130</v>
      </c>
      <c r="B527" s="136">
        <v>158025</v>
      </c>
      <c r="C527" t="s">
        <v>1170</v>
      </c>
      <c r="D527" s="83" t="s">
        <v>228</v>
      </c>
      <c r="E527" s="138">
        <v>891356968154</v>
      </c>
      <c r="F527" s="83" t="s">
        <v>114</v>
      </c>
      <c r="G527" s="85">
        <v>43643</v>
      </c>
      <c r="H527" s="211" t="s">
        <v>98</v>
      </c>
      <c r="I527" s="84" t="s">
        <v>610</v>
      </c>
      <c r="J527" s="207" t="s">
        <v>627</v>
      </c>
      <c r="K527" s="208" t="s">
        <v>630</v>
      </c>
      <c r="L527" s="83" t="s">
        <v>108</v>
      </c>
      <c r="M527" s="184">
        <v>24553</v>
      </c>
      <c r="N527" s="184"/>
      <c r="O527" s="85" t="s">
        <v>102</v>
      </c>
      <c r="P527" s="185">
        <v>42491</v>
      </c>
      <c r="Q527" s="186" t="s">
        <v>203</v>
      </c>
      <c r="R527" s="186"/>
      <c r="S527" s="186"/>
      <c r="T527" s="187"/>
      <c r="U527" s="188" t="s">
        <v>296</v>
      </c>
      <c r="V527" s="188" t="s">
        <v>297</v>
      </c>
      <c r="W527" s="188" t="s">
        <v>297</v>
      </c>
      <c r="X527" s="189" t="s">
        <v>167</v>
      </c>
      <c r="Y527" s="190"/>
      <c r="Z527" s="83">
        <v>700</v>
      </c>
      <c r="AA527" s="83" t="s">
        <v>193</v>
      </c>
      <c r="AB527" s="83" t="s">
        <v>181</v>
      </c>
      <c r="AC527" s="83" t="s">
        <v>102</v>
      </c>
      <c r="AD527" s="83" t="s">
        <v>7136</v>
      </c>
      <c r="AE527" s="83" t="s">
        <v>102</v>
      </c>
      <c r="AF527" s="83" t="s">
        <v>102</v>
      </c>
      <c r="AG527" s="83" t="s">
        <v>119</v>
      </c>
      <c r="AH527" s="83" t="s">
        <v>7137</v>
      </c>
      <c r="AI527" s="83" t="s">
        <v>104</v>
      </c>
      <c r="AJ527" s="83" t="s">
        <v>105</v>
      </c>
      <c r="AK527" s="191" t="s">
        <v>7136</v>
      </c>
      <c r="AL527" s="191" t="s">
        <v>102</v>
      </c>
      <c r="AM527" s="191" t="s">
        <v>102</v>
      </c>
      <c r="AN527" s="191" t="s">
        <v>119</v>
      </c>
      <c r="AO527" s="191" t="s">
        <v>7137</v>
      </c>
      <c r="AP527" s="191" t="s">
        <v>104</v>
      </c>
      <c r="AQ527" s="191" t="s">
        <v>105</v>
      </c>
      <c r="AR527" s="191" t="s">
        <v>106</v>
      </c>
      <c r="AS527" s="191" t="s">
        <v>7136</v>
      </c>
      <c r="AT527" s="191" t="s">
        <v>485</v>
      </c>
      <c r="AU527" s="191" t="s">
        <v>7137</v>
      </c>
      <c r="AV527" s="191" t="s">
        <v>104</v>
      </c>
      <c r="AW527" s="191" t="s">
        <v>204</v>
      </c>
      <c r="AX527" s="191"/>
      <c r="AY527" s="192" t="s">
        <v>454</v>
      </c>
      <c r="AZ527" s="192" t="s">
        <v>416</v>
      </c>
      <c r="BA527" s="91" t="s">
        <v>108</v>
      </c>
      <c r="BB527" s="90">
        <v>0</v>
      </c>
      <c r="BC527" s="93" t="s">
        <v>102</v>
      </c>
      <c r="BD527" s="93" t="s">
        <v>102</v>
      </c>
      <c r="BE527" s="93" t="s">
        <v>102</v>
      </c>
      <c r="BF527" s="93" t="s">
        <v>102</v>
      </c>
      <c r="BG527" s="97" t="s">
        <v>108</v>
      </c>
      <c r="BH527" s="93" t="s">
        <v>108</v>
      </c>
      <c r="BI527" s="93" t="s">
        <v>102</v>
      </c>
      <c r="BJ527" s="93" t="s">
        <v>102</v>
      </c>
      <c r="BK527" s="93" t="s">
        <v>102</v>
      </c>
      <c r="BL527" s="93" t="s">
        <v>102</v>
      </c>
      <c r="BM527" s="93" t="s">
        <v>102</v>
      </c>
      <c r="BN527" s="93" t="s">
        <v>102</v>
      </c>
      <c r="BO527" s="93" t="s">
        <v>102</v>
      </c>
      <c r="BP527" s="96" t="s">
        <v>102</v>
      </c>
      <c r="BQ527" s="90">
        <v>0</v>
      </c>
      <c r="BR527" s="93" t="s">
        <v>102</v>
      </c>
      <c r="BS527" s="93" t="s">
        <v>102</v>
      </c>
      <c r="BT527" s="93" t="s">
        <v>102</v>
      </c>
      <c r="BU527" s="93" t="s">
        <v>102</v>
      </c>
      <c r="BV527" s="97" t="s">
        <v>108</v>
      </c>
      <c r="BW527" s="93" t="s">
        <v>108</v>
      </c>
      <c r="BX527" s="95" t="s">
        <v>102</v>
      </c>
      <c r="BY527" s="93" t="s">
        <v>102</v>
      </c>
      <c r="BZ527" s="93" t="s">
        <v>102</v>
      </c>
      <c r="CA527" s="93" t="s">
        <v>102</v>
      </c>
      <c r="CB527" s="93" t="s">
        <v>102</v>
      </c>
      <c r="CC527" s="93" t="s">
        <v>102</v>
      </c>
      <c r="CD527" s="93" t="s">
        <v>102</v>
      </c>
      <c r="CE527" s="193" t="s">
        <v>102</v>
      </c>
      <c r="CF527" s="194" t="s">
        <v>436</v>
      </c>
      <c r="CG527" s="195" t="s">
        <v>7138</v>
      </c>
      <c r="CH527" s="101" t="s">
        <v>563</v>
      </c>
      <c r="CI527" s="102"/>
      <c r="CJ527" s="196" t="s">
        <v>577</v>
      </c>
      <c r="CK527" s="104" t="s">
        <v>190</v>
      </c>
      <c r="CL527" s="105"/>
      <c r="CM527" s="83" t="s">
        <v>578</v>
      </c>
      <c r="CN527" s="106" t="s">
        <v>108</v>
      </c>
      <c r="CO527" s="197" t="s">
        <v>566</v>
      </c>
      <c r="CP527" s="107"/>
      <c r="CQ527" s="198" t="s">
        <v>107</v>
      </c>
      <c r="CR527" s="198" t="s">
        <v>107</v>
      </c>
      <c r="CS527" s="199"/>
      <c r="CT527" s="83" t="s">
        <v>109</v>
      </c>
      <c r="CU527" s="83" t="s">
        <v>109</v>
      </c>
      <c r="CV527" s="83">
        <v>48</v>
      </c>
      <c r="CW527" s="83" t="s">
        <v>270</v>
      </c>
      <c r="CX527" s="83">
        <v>48</v>
      </c>
      <c r="CY527" s="83" t="s">
        <v>108</v>
      </c>
      <c r="CZ527" s="83">
        <v>692748</v>
      </c>
      <c r="DA527" s="83" t="s">
        <v>7139</v>
      </c>
      <c r="DB527" s="83" t="s">
        <v>118</v>
      </c>
      <c r="DC527" s="83" t="s">
        <v>108</v>
      </c>
      <c r="DD527" s="83">
        <v>6658</v>
      </c>
      <c r="DE527" s="83" t="s">
        <v>173</v>
      </c>
      <c r="DF527" s="83" t="s">
        <v>118</v>
      </c>
      <c r="DG527" s="83" t="s">
        <v>500</v>
      </c>
      <c r="DH527" s="83"/>
      <c r="DI527" s="85">
        <v>43646</v>
      </c>
      <c r="DJ527" s="83" t="s">
        <v>584</v>
      </c>
      <c r="DK527" s="83" t="s">
        <v>102</v>
      </c>
      <c r="DL527" s="83" t="s">
        <v>482</v>
      </c>
      <c r="DM527" s="83">
        <v>0</v>
      </c>
      <c r="DN527" s="83" t="s">
        <v>483</v>
      </c>
      <c r="DO527" s="83">
        <v>1</v>
      </c>
      <c r="DP527" s="83">
        <v>3</v>
      </c>
      <c r="DQ527" s="83"/>
      <c r="DR527" s="83" t="s">
        <v>108</v>
      </c>
      <c r="DS527" s="83" t="s">
        <v>497</v>
      </c>
      <c r="DU527" s="215" t="s">
        <v>269</v>
      </c>
      <c r="DV527" s="136">
        <v>1</v>
      </c>
      <c r="DW527" s="136">
        <v>3</v>
      </c>
      <c r="DX527" s="215" t="s">
        <v>269</v>
      </c>
      <c r="DY527" s="215" t="s">
        <v>269</v>
      </c>
      <c r="DZ527" s="215" t="s">
        <v>269</v>
      </c>
      <c r="EA527" s="215" t="s">
        <v>269</v>
      </c>
      <c r="EB527" s="215" t="s">
        <v>269</v>
      </c>
      <c r="EC527" s="215" t="s">
        <v>269</v>
      </c>
      <c r="ED527" s="215" t="s">
        <v>269</v>
      </c>
      <c r="EE527" s="215" t="s">
        <v>269</v>
      </c>
    </row>
    <row r="528" spans="1:135" ht="57.6" x14ac:dyDescent="0.55000000000000004">
      <c r="A528" s="83" t="s">
        <v>130</v>
      </c>
      <c r="B528" s="136">
        <v>500299</v>
      </c>
      <c r="C528" t="s">
        <v>1171</v>
      </c>
      <c r="D528" s="83" t="s">
        <v>228</v>
      </c>
      <c r="E528" s="138">
        <v>119664746578</v>
      </c>
      <c r="F528" s="83" t="s">
        <v>143</v>
      </c>
      <c r="G528" s="85">
        <v>43620</v>
      </c>
      <c r="H528" s="83" t="s">
        <v>98</v>
      </c>
      <c r="I528" s="84" t="s">
        <v>612</v>
      </c>
      <c r="J528" s="207" t="s">
        <v>628</v>
      </c>
      <c r="K528" s="208" t="s">
        <v>633</v>
      </c>
      <c r="L528" s="83" t="s">
        <v>108</v>
      </c>
      <c r="M528" s="184" t="s">
        <v>102</v>
      </c>
      <c r="N528" s="184" t="s">
        <v>556</v>
      </c>
      <c r="O528" s="85" t="s">
        <v>102</v>
      </c>
      <c r="P528" s="185">
        <v>42491</v>
      </c>
      <c r="Q528" s="186" t="s">
        <v>202</v>
      </c>
      <c r="R528" s="186" t="s">
        <v>613</v>
      </c>
      <c r="S528" s="186"/>
      <c r="T528" s="187"/>
      <c r="U528" s="188" t="s">
        <v>295</v>
      </c>
      <c r="V528" s="188" t="s">
        <v>205</v>
      </c>
      <c r="W528" s="188" t="s">
        <v>295</v>
      </c>
      <c r="X528" s="189" t="s">
        <v>107</v>
      </c>
      <c r="Y528" s="190" t="s">
        <v>614</v>
      </c>
      <c r="Z528" s="83">
        <v>700</v>
      </c>
      <c r="AA528" s="83" t="s">
        <v>193</v>
      </c>
      <c r="AB528" s="83" t="s">
        <v>181</v>
      </c>
      <c r="AC528" s="83" t="s">
        <v>102</v>
      </c>
      <c r="AD528" s="83" t="s">
        <v>7140</v>
      </c>
      <c r="AE528" s="83" t="s">
        <v>7141</v>
      </c>
      <c r="AF528" s="83" t="s">
        <v>102</v>
      </c>
      <c r="AG528" s="83" t="s">
        <v>175</v>
      </c>
      <c r="AH528" s="83" t="s">
        <v>7142</v>
      </c>
      <c r="AI528" s="83" t="s">
        <v>104</v>
      </c>
      <c r="AJ528" s="83" t="s">
        <v>105</v>
      </c>
      <c r="AK528" s="191" t="s">
        <v>7140</v>
      </c>
      <c r="AL528" s="191" t="s">
        <v>7141</v>
      </c>
      <c r="AM528" s="191" t="s">
        <v>102</v>
      </c>
      <c r="AN528" s="191" t="s">
        <v>175</v>
      </c>
      <c r="AO528" s="191" t="s">
        <v>7142</v>
      </c>
      <c r="AP528" s="191" t="s">
        <v>104</v>
      </c>
      <c r="AQ528" s="191" t="s">
        <v>105</v>
      </c>
      <c r="AR528" s="191" t="s">
        <v>106</v>
      </c>
      <c r="AS528" s="191"/>
      <c r="AT528" s="191"/>
      <c r="AU528" s="191"/>
      <c r="AV528" s="191"/>
      <c r="AW528" s="191"/>
      <c r="AX528" s="191" t="s">
        <v>575</v>
      </c>
      <c r="AY528" s="192" t="s">
        <v>454</v>
      </c>
      <c r="AZ528" s="192" t="s">
        <v>108</v>
      </c>
      <c r="BA528" s="91" t="s">
        <v>108</v>
      </c>
      <c r="BB528" s="90">
        <v>0</v>
      </c>
      <c r="BC528" s="93" t="s">
        <v>102</v>
      </c>
      <c r="BD528" s="93" t="s">
        <v>102</v>
      </c>
      <c r="BE528" s="93" t="s">
        <v>102</v>
      </c>
      <c r="BF528" s="93" t="s">
        <v>102</v>
      </c>
      <c r="BG528" s="97" t="s">
        <v>108</v>
      </c>
      <c r="BH528" s="93" t="s">
        <v>108</v>
      </c>
      <c r="BI528" s="93" t="s">
        <v>102</v>
      </c>
      <c r="BJ528" s="93" t="s">
        <v>102</v>
      </c>
      <c r="BK528" s="93" t="s">
        <v>102</v>
      </c>
      <c r="BL528" s="93" t="s">
        <v>102</v>
      </c>
      <c r="BM528" s="93" t="s">
        <v>102</v>
      </c>
      <c r="BN528" s="93" t="s">
        <v>102</v>
      </c>
      <c r="BO528" s="93" t="s">
        <v>102</v>
      </c>
      <c r="BP528" s="96" t="s">
        <v>102</v>
      </c>
      <c r="BQ528" s="90">
        <v>0</v>
      </c>
      <c r="BR528" s="93" t="s">
        <v>102</v>
      </c>
      <c r="BS528" s="93" t="s">
        <v>102</v>
      </c>
      <c r="BT528" s="93" t="s">
        <v>102</v>
      </c>
      <c r="BU528" s="93" t="s">
        <v>102</v>
      </c>
      <c r="BV528" s="97" t="s">
        <v>108</v>
      </c>
      <c r="BW528" s="93" t="s">
        <v>108</v>
      </c>
      <c r="BX528" s="95" t="s">
        <v>102</v>
      </c>
      <c r="BY528" s="93" t="s">
        <v>102</v>
      </c>
      <c r="BZ528" s="93" t="s">
        <v>102</v>
      </c>
      <c r="CA528" s="93" t="s">
        <v>102</v>
      </c>
      <c r="CB528" s="93" t="s">
        <v>102</v>
      </c>
      <c r="CC528" s="93" t="s">
        <v>102</v>
      </c>
      <c r="CD528" s="93" t="s">
        <v>102</v>
      </c>
      <c r="CE528" s="193" t="s">
        <v>102</v>
      </c>
      <c r="CF528" s="194" t="s">
        <v>508</v>
      </c>
      <c r="CG528" s="195" t="s">
        <v>102</v>
      </c>
      <c r="CH528" s="101" t="e">
        <v>#N/A</v>
      </c>
      <c r="CI528" s="102" t="s">
        <v>580</v>
      </c>
      <c r="CJ528" s="196" t="s">
        <v>108</v>
      </c>
      <c r="CK528" s="104" t="s">
        <v>109</v>
      </c>
      <c r="CL528" s="105" t="s">
        <v>579</v>
      </c>
      <c r="CM528" s="83" t="s">
        <v>108</v>
      </c>
      <c r="CN528" s="106" t="s">
        <v>108</v>
      </c>
      <c r="CO528" s="197" t="s">
        <v>108</v>
      </c>
      <c r="CP528" s="107"/>
      <c r="CQ528" s="198" t="s">
        <v>474</v>
      </c>
      <c r="CR528" s="198" t="s">
        <v>474</v>
      </c>
      <c r="CS528" s="199" t="s">
        <v>616</v>
      </c>
      <c r="CT528" s="83" t="s">
        <v>109</v>
      </c>
      <c r="CU528" s="83" t="s">
        <v>109</v>
      </c>
      <c r="CV528" s="83">
        <v>78</v>
      </c>
      <c r="CW528" s="83" t="s">
        <v>112</v>
      </c>
      <c r="CX528" s="83">
        <v>78</v>
      </c>
      <c r="CY528" s="83" t="s">
        <v>7143</v>
      </c>
      <c r="CZ528" s="83">
        <v>694067.5</v>
      </c>
      <c r="DA528" s="83" t="s">
        <v>138</v>
      </c>
      <c r="DB528" s="83" t="s">
        <v>124</v>
      </c>
      <c r="DC528" s="83" t="s">
        <v>501</v>
      </c>
      <c r="DD528" s="83">
        <v>4919</v>
      </c>
      <c r="DE528" s="83" t="s">
        <v>582</v>
      </c>
      <c r="DF528" s="83" t="s">
        <v>145</v>
      </c>
      <c r="DG528" s="83" t="s">
        <v>501</v>
      </c>
      <c r="DH528" s="83" t="s">
        <v>582</v>
      </c>
      <c r="DI528" s="85">
        <v>43646</v>
      </c>
      <c r="DJ528" s="83" t="s">
        <v>584</v>
      </c>
      <c r="DK528" s="83" t="s">
        <v>102</v>
      </c>
      <c r="DL528" s="83" t="s">
        <v>482</v>
      </c>
      <c r="DM528" s="83">
        <v>0</v>
      </c>
      <c r="DN528" s="83" t="s">
        <v>238</v>
      </c>
      <c r="DO528" s="83">
        <v>1</v>
      </c>
      <c r="DP528" s="83">
        <v>1</v>
      </c>
      <c r="DQ528" s="83"/>
      <c r="DR528" s="83" t="s">
        <v>108</v>
      </c>
      <c r="DS528" s="83" t="s">
        <v>497</v>
      </c>
      <c r="DU528" s="215" t="s">
        <v>269</v>
      </c>
      <c r="DV528" s="136">
        <v>1</v>
      </c>
      <c r="DW528" s="136">
        <v>3</v>
      </c>
      <c r="DX528" s="215" t="s">
        <v>269</v>
      </c>
      <c r="DY528" s="215" t="s">
        <v>269</v>
      </c>
      <c r="DZ528" s="215" t="s">
        <v>269</v>
      </c>
      <c r="EA528" s="215" t="s">
        <v>269</v>
      </c>
      <c r="EB528" s="215" t="s">
        <v>269</v>
      </c>
      <c r="EC528" s="215" t="s">
        <v>269</v>
      </c>
      <c r="ED528" s="215" t="s">
        <v>269</v>
      </c>
      <c r="EE528" s="215" t="s">
        <v>269</v>
      </c>
    </row>
    <row r="529" spans="1:135" ht="28.8" x14ac:dyDescent="0.55000000000000004">
      <c r="A529" s="83" t="s">
        <v>130</v>
      </c>
      <c r="B529" s="136">
        <v>548142</v>
      </c>
      <c r="C529" t="s">
        <v>1172</v>
      </c>
      <c r="D529" s="83" t="s">
        <v>228</v>
      </c>
      <c r="E529" s="138">
        <v>663325993047</v>
      </c>
      <c r="F529" s="83" t="s">
        <v>114</v>
      </c>
      <c r="G529" s="85">
        <v>43634</v>
      </c>
      <c r="H529" s="83" t="s">
        <v>98</v>
      </c>
      <c r="I529" s="84" t="s">
        <v>618</v>
      </c>
      <c r="J529" s="207" t="s">
        <v>629</v>
      </c>
      <c r="K529" s="208" t="s">
        <v>634</v>
      </c>
      <c r="L529" s="83" t="s">
        <v>108</v>
      </c>
      <c r="M529" s="184">
        <v>27643</v>
      </c>
      <c r="N529" s="184"/>
      <c r="O529" s="85" t="s">
        <v>102</v>
      </c>
      <c r="P529" s="185">
        <v>43013</v>
      </c>
      <c r="Q529" s="186" t="s">
        <v>203</v>
      </c>
      <c r="R529" s="186"/>
      <c r="S529" s="186"/>
      <c r="T529" s="187"/>
      <c r="U529" s="188" t="s">
        <v>296</v>
      </c>
      <c r="V529" s="188" t="s">
        <v>205</v>
      </c>
      <c r="W529" s="189" t="s">
        <v>619</v>
      </c>
      <c r="X529" s="189" t="s">
        <v>107</v>
      </c>
      <c r="Y529" s="190" t="s">
        <v>614</v>
      </c>
      <c r="Z529" s="83">
        <v>700</v>
      </c>
      <c r="AA529" s="83" t="s">
        <v>193</v>
      </c>
      <c r="AB529" s="83" t="s">
        <v>181</v>
      </c>
      <c r="AC529" s="83" t="s">
        <v>102</v>
      </c>
      <c r="AD529" s="83" t="s">
        <v>7144</v>
      </c>
      <c r="AE529" s="83" t="s">
        <v>102</v>
      </c>
      <c r="AF529" s="83" t="s">
        <v>102</v>
      </c>
      <c r="AG529" s="83" t="s">
        <v>174</v>
      </c>
      <c r="AH529" s="83" t="s">
        <v>7133</v>
      </c>
      <c r="AI529" s="83" t="s">
        <v>104</v>
      </c>
      <c r="AJ529" s="83" t="s">
        <v>105</v>
      </c>
      <c r="AK529" s="191" t="s">
        <v>7144</v>
      </c>
      <c r="AL529" s="191" t="s">
        <v>102</v>
      </c>
      <c r="AM529" s="191" t="s">
        <v>102</v>
      </c>
      <c r="AN529" s="191" t="s">
        <v>174</v>
      </c>
      <c r="AO529" s="191" t="s">
        <v>7133</v>
      </c>
      <c r="AP529" s="191" t="s">
        <v>104</v>
      </c>
      <c r="AQ529" s="191" t="s">
        <v>105</v>
      </c>
      <c r="AR529" s="191" t="s">
        <v>106</v>
      </c>
      <c r="AS529" s="191" t="s">
        <v>7144</v>
      </c>
      <c r="AT529" s="191" t="s">
        <v>488</v>
      </c>
      <c r="AU529" s="191" t="s">
        <v>7145</v>
      </c>
      <c r="AV529" s="191" t="s">
        <v>104</v>
      </c>
      <c r="AW529" s="191" t="s">
        <v>204</v>
      </c>
      <c r="AX529" s="191"/>
      <c r="AY529" s="192" t="s">
        <v>454</v>
      </c>
      <c r="AZ529" s="192" t="s">
        <v>416</v>
      </c>
      <c r="BA529" s="91" t="s">
        <v>108</v>
      </c>
      <c r="BB529" s="90">
        <v>0</v>
      </c>
      <c r="BC529" s="93" t="s">
        <v>102</v>
      </c>
      <c r="BD529" s="93" t="s">
        <v>102</v>
      </c>
      <c r="BE529" s="93" t="s">
        <v>102</v>
      </c>
      <c r="BF529" s="93" t="s">
        <v>102</v>
      </c>
      <c r="BG529" s="97" t="s">
        <v>108</v>
      </c>
      <c r="BH529" s="93" t="s">
        <v>108</v>
      </c>
      <c r="BI529" s="93" t="s">
        <v>102</v>
      </c>
      <c r="BJ529" s="93" t="s">
        <v>102</v>
      </c>
      <c r="BK529" s="93" t="s">
        <v>102</v>
      </c>
      <c r="BL529" s="93" t="s">
        <v>102</v>
      </c>
      <c r="BM529" s="93" t="s">
        <v>102</v>
      </c>
      <c r="BN529" s="93" t="s">
        <v>102</v>
      </c>
      <c r="BO529" s="93" t="s">
        <v>102</v>
      </c>
      <c r="BP529" s="96" t="s">
        <v>102</v>
      </c>
      <c r="BQ529" s="90">
        <v>0</v>
      </c>
      <c r="BR529" s="93" t="s">
        <v>102</v>
      </c>
      <c r="BS529" s="93" t="s">
        <v>102</v>
      </c>
      <c r="BT529" s="93" t="s">
        <v>102</v>
      </c>
      <c r="BU529" s="93" t="s">
        <v>102</v>
      </c>
      <c r="BV529" s="97" t="s">
        <v>108</v>
      </c>
      <c r="BW529" s="93" t="s">
        <v>108</v>
      </c>
      <c r="BX529" s="95" t="s">
        <v>102</v>
      </c>
      <c r="BY529" s="93" t="s">
        <v>102</v>
      </c>
      <c r="BZ529" s="93" t="s">
        <v>102</v>
      </c>
      <c r="CA529" s="93" t="s">
        <v>102</v>
      </c>
      <c r="CB529" s="93" t="s">
        <v>102</v>
      </c>
      <c r="CC529" s="93" t="s">
        <v>102</v>
      </c>
      <c r="CD529" s="93" t="s">
        <v>102</v>
      </c>
      <c r="CE529" s="193" t="s">
        <v>102</v>
      </c>
      <c r="CF529" s="194" t="s">
        <v>436</v>
      </c>
      <c r="CG529" s="195" t="s">
        <v>7146</v>
      </c>
      <c r="CH529" s="101" t="s">
        <v>310</v>
      </c>
      <c r="CI529" s="102"/>
      <c r="CJ529" s="196" t="s">
        <v>7147</v>
      </c>
      <c r="CK529" s="104" t="s">
        <v>190</v>
      </c>
      <c r="CL529" s="105"/>
      <c r="CM529" s="83" t="s">
        <v>623</v>
      </c>
      <c r="CN529" s="106" t="s">
        <v>624</v>
      </c>
      <c r="CO529" s="197" t="s">
        <v>625</v>
      </c>
      <c r="CP529" s="107"/>
      <c r="CQ529" s="198" t="s">
        <v>474</v>
      </c>
      <c r="CR529" s="198" t="s">
        <v>474</v>
      </c>
      <c r="CS529" s="199"/>
      <c r="CT529" s="83" t="s">
        <v>109</v>
      </c>
      <c r="CU529" s="83" t="s">
        <v>109</v>
      </c>
      <c r="CV529" s="83">
        <v>73</v>
      </c>
      <c r="CW529" s="83" t="s">
        <v>139</v>
      </c>
      <c r="CX529" s="83">
        <v>73</v>
      </c>
      <c r="CY529" s="83" t="s">
        <v>108</v>
      </c>
      <c r="CZ529" s="83">
        <v>695387</v>
      </c>
      <c r="DA529" s="83" t="s">
        <v>581</v>
      </c>
      <c r="DB529" s="83" t="s">
        <v>152</v>
      </c>
      <c r="DC529" s="83" t="s">
        <v>500</v>
      </c>
      <c r="DD529" s="83">
        <v>7286</v>
      </c>
      <c r="DE529" s="83" t="s">
        <v>606</v>
      </c>
      <c r="DF529" s="83" t="s">
        <v>152</v>
      </c>
      <c r="DG529" s="83" t="s">
        <v>500</v>
      </c>
      <c r="DH529" s="83"/>
      <c r="DI529" s="85">
        <v>43646</v>
      </c>
      <c r="DJ529" s="83" t="s">
        <v>584</v>
      </c>
      <c r="DK529" s="83" t="s">
        <v>102</v>
      </c>
      <c r="DL529" s="83" t="s">
        <v>482</v>
      </c>
      <c r="DM529" s="83">
        <v>0</v>
      </c>
      <c r="DN529" s="83" t="s">
        <v>483</v>
      </c>
      <c r="DO529" s="83">
        <v>1</v>
      </c>
      <c r="DP529" s="83">
        <v>2</v>
      </c>
      <c r="DQ529" s="83"/>
      <c r="DR529" s="83" t="s">
        <v>108</v>
      </c>
      <c r="DS529" s="83" t="s">
        <v>497</v>
      </c>
      <c r="DU529" s="215" t="s">
        <v>269</v>
      </c>
      <c r="DV529" s="136">
        <v>1</v>
      </c>
      <c r="DW529" s="136">
        <v>3</v>
      </c>
      <c r="DX529" s="215" t="s">
        <v>269</v>
      </c>
      <c r="DY529" s="215" t="s">
        <v>269</v>
      </c>
      <c r="DZ529" s="215" t="s">
        <v>269</v>
      </c>
      <c r="EA529" s="215" t="s">
        <v>269</v>
      </c>
      <c r="EB529" s="215" t="s">
        <v>269</v>
      </c>
      <c r="EC529" s="215" t="s">
        <v>269</v>
      </c>
      <c r="ED529" s="215" t="s">
        <v>269</v>
      </c>
      <c r="EE529" s="215" t="s">
        <v>269</v>
      </c>
    </row>
    <row r="530" spans="1:135" ht="28.8" x14ac:dyDescent="0.55000000000000004">
      <c r="A530" s="83" t="s">
        <v>130</v>
      </c>
      <c r="B530" s="136">
        <v>323830</v>
      </c>
      <c r="C530" t="s">
        <v>773</v>
      </c>
      <c r="D530" s="83" t="s">
        <v>228</v>
      </c>
      <c r="E530" s="138">
        <v>134060044003</v>
      </c>
      <c r="F530" s="83" t="s">
        <v>114</v>
      </c>
      <c r="G530" s="85">
        <v>43643</v>
      </c>
      <c r="H530" s="211" t="s">
        <v>98</v>
      </c>
      <c r="I530" s="84" t="s">
        <v>610</v>
      </c>
      <c r="J530" s="207" t="s">
        <v>627</v>
      </c>
      <c r="K530" s="208" t="s">
        <v>630</v>
      </c>
      <c r="L530" s="83" t="s">
        <v>108</v>
      </c>
      <c r="M530" s="184">
        <v>24554</v>
      </c>
      <c r="N530" s="184"/>
      <c r="O530" s="85" t="s">
        <v>102</v>
      </c>
      <c r="P530" s="185">
        <v>42491</v>
      </c>
      <c r="Q530" s="186" t="s">
        <v>203</v>
      </c>
      <c r="R530" s="186"/>
      <c r="S530" s="186"/>
      <c r="T530" s="187"/>
      <c r="U530" s="188" t="s">
        <v>296</v>
      </c>
      <c r="V530" s="188" t="s">
        <v>297</v>
      </c>
      <c r="W530" s="188" t="s">
        <v>297</v>
      </c>
      <c r="X530" s="189" t="s">
        <v>167</v>
      </c>
      <c r="Y530" s="190"/>
      <c r="Z530" s="83">
        <v>700</v>
      </c>
      <c r="AA530" s="83" t="s">
        <v>193</v>
      </c>
      <c r="AB530" s="83" t="s">
        <v>181</v>
      </c>
      <c r="AC530" s="83" t="s">
        <v>102</v>
      </c>
      <c r="AD530" s="83" t="s">
        <v>7148</v>
      </c>
      <c r="AE530" s="83" t="s">
        <v>102</v>
      </c>
      <c r="AF530" s="83" t="s">
        <v>102</v>
      </c>
      <c r="AG530" s="83" t="s">
        <v>119</v>
      </c>
      <c r="AH530" s="83" t="s">
        <v>7149</v>
      </c>
      <c r="AI530" s="83" t="s">
        <v>104</v>
      </c>
      <c r="AJ530" s="83" t="s">
        <v>105</v>
      </c>
      <c r="AK530" s="191" t="s">
        <v>7148</v>
      </c>
      <c r="AL530" s="191" t="s">
        <v>102</v>
      </c>
      <c r="AM530" s="191" t="s">
        <v>102</v>
      </c>
      <c r="AN530" s="191" t="s">
        <v>119</v>
      </c>
      <c r="AO530" s="191" t="s">
        <v>7149</v>
      </c>
      <c r="AP530" s="191" t="s">
        <v>104</v>
      </c>
      <c r="AQ530" s="191" t="s">
        <v>105</v>
      </c>
      <c r="AR530" s="191" t="s">
        <v>106</v>
      </c>
      <c r="AS530" s="191" t="s">
        <v>7148</v>
      </c>
      <c r="AT530" s="191" t="s">
        <v>485</v>
      </c>
      <c r="AU530" s="191" t="s">
        <v>7149</v>
      </c>
      <c r="AV530" s="191" t="s">
        <v>104</v>
      </c>
      <c r="AW530" s="191" t="s">
        <v>204</v>
      </c>
      <c r="AX530" s="191"/>
      <c r="AY530" s="192" t="s">
        <v>454</v>
      </c>
      <c r="AZ530" s="192" t="s">
        <v>416</v>
      </c>
      <c r="BA530" s="91" t="s">
        <v>108</v>
      </c>
      <c r="BB530" s="90">
        <v>0</v>
      </c>
      <c r="BC530" s="93" t="s">
        <v>102</v>
      </c>
      <c r="BD530" s="93" t="s">
        <v>102</v>
      </c>
      <c r="BE530" s="93" t="s">
        <v>102</v>
      </c>
      <c r="BF530" s="93" t="s">
        <v>102</v>
      </c>
      <c r="BG530" s="97" t="s">
        <v>108</v>
      </c>
      <c r="BH530" s="93" t="s">
        <v>108</v>
      </c>
      <c r="BI530" s="93" t="s">
        <v>102</v>
      </c>
      <c r="BJ530" s="93" t="s">
        <v>102</v>
      </c>
      <c r="BK530" s="93" t="s">
        <v>102</v>
      </c>
      <c r="BL530" s="93" t="s">
        <v>102</v>
      </c>
      <c r="BM530" s="93" t="s">
        <v>102</v>
      </c>
      <c r="BN530" s="93" t="s">
        <v>102</v>
      </c>
      <c r="BO530" s="93" t="s">
        <v>102</v>
      </c>
      <c r="BP530" s="96" t="s">
        <v>102</v>
      </c>
      <c r="BQ530" s="90">
        <v>0</v>
      </c>
      <c r="BR530" s="93" t="s">
        <v>102</v>
      </c>
      <c r="BS530" s="93" t="s">
        <v>102</v>
      </c>
      <c r="BT530" s="93" t="s">
        <v>102</v>
      </c>
      <c r="BU530" s="93" t="s">
        <v>102</v>
      </c>
      <c r="BV530" s="97" t="s">
        <v>108</v>
      </c>
      <c r="BW530" s="93" t="s">
        <v>108</v>
      </c>
      <c r="BX530" s="95" t="s">
        <v>102</v>
      </c>
      <c r="BY530" s="93" t="s">
        <v>102</v>
      </c>
      <c r="BZ530" s="93" t="s">
        <v>102</v>
      </c>
      <c r="CA530" s="93" t="s">
        <v>102</v>
      </c>
      <c r="CB530" s="93" t="s">
        <v>102</v>
      </c>
      <c r="CC530" s="93" t="s">
        <v>102</v>
      </c>
      <c r="CD530" s="93" t="s">
        <v>102</v>
      </c>
      <c r="CE530" s="193" t="s">
        <v>102</v>
      </c>
      <c r="CF530" s="194" t="s">
        <v>436</v>
      </c>
      <c r="CG530" s="195" t="s">
        <v>7150</v>
      </c>
      <c r="CH530" s="101" t="s">
        <v>563</v>
      </c>
      <c r="CI530" s="102"/>
      <c r="CJ530" s="196" t="s">
        <v>577</v>
      </c>
      <c r="CK530" s="104" t="s">
        <v>190</v>
      </c>
      <c r="CL530" s="105"/>
      <c r="CM530" s="83" t="s">
        <v>578</v>
      </c>
      <c r="CN530" s="106" t="s">
        <v>108</v>
      </c>
      <c r="CO530" s="197" t="s">
        <v>566</v>
      </c>
      <c r="CP530" s="107"/>
      <c r="CQ530" s="198" t="s">
        <v>107</v>
      </c>
      <c r="CR530" s="198" t="s">
        <v>107</v>
      </c>
      <c r="CS530" s="199"/>
      <c r="CT530" s="83" t="s">
        <v>109</v>
      </c>
      <c r="CU530" s="83" t="s">
        <v>109</v>
      </c>
      <c r="CV530" s="83">
        <v>87</v>
      </c>
      <c r="CW530" s="83" t="s">
        <v>270</v>
      </c>
      <c r="CX530" s="83">
        <v>87</v>
      </c>
      <c r="CY530" s="83" t="s">
        <v>108</v>
      </c>
      <c r="CZ530" s="83">
        <v>696706.5</v>
      </c>
      <c r="DA530" s="83" t="s">
        <v>7151</v>
      </c>
      <c r="DB530" s="83" t="s">
        <v>118</v>
      </c>
      <c r="DC530" s="83" t="s">
        <v>108</v>
      </c>
      <c r="DD530" s="83">
        <v>7893</v>
      </c>
      <c r="DE530" s="83" t="s">
        <v>173</v>
      </c>
      <c r="DF530" s="83" t="s">
        <v>118</v>
      </c>
      <c r="DG530" s="83" t="s">
        <v>500</v>
      </c>
      <c r="DH530" s="83"/>
      <c r="DI530" s="85">
        <v>43646</v>
      </c>
      <c r="DJ530" s="83" t="s">
        <v>584</v>
      </c>
      <c r="DK530" s="83" t="s">
        <v>102</v>
      </c>
      <c r="DL530" s="83" t="s">
        <v>482</v>
      </c>
      <c r="DM530" s="83">
        <v>0</v>
      </c>
      <c r="DN530" s="83" t="s">
        <v>483</v>
      </c>
      <c r="DO530" s="83">
        <v>1</v>
      </c>
      <c r="DP530" s="83">
        <v>2</v>
      </c>
      <c r="DQ530" s="83"/>
      <c r="DR530" s="83" t="s">
        <v>108</v>
      </c>
      <c r="DS530" s="83" t="s">
        <v>497</v>
      </c>
      <c r="DU530" s="215" t="s">
        <v>269</v>
      </c>
      <c r="DV530" s="136">
        <v>1</v>
      </c>
      <c r="DW530" s="136">
        <v>3</v>
      </c>
      <c r="DX530" s="215" t="s">
        <v>269</v>
      </c>
      <c r="DY530" s="215" t="s">
        <v>269</v>
      </c>
      <c r="DZ530" s="215" t="s">
        <v>269</v>
      </c>
      <c r="EA530" s="215" t="s">
        <v>269</v>
      </c>
      <c r="EB530" s="215" t="s">
        <v>269</v>
      </c>
      <c r="EC530" s="215" t="s">
        <v>269</v>
      </c>
      <c r="ED530" s="215" t="s">
        <v>269</v>
      </c>
      <c r="EE530" s="215" t="s">
        <v>269</v>
      </c>
    </row>
    <row r="531" spans="1:135" ht="57.6" x14ac:dyDescent="0.55000000000000004">
      <c r="A531" s="83" t="s">
        <v>130</v>
      </c>
      <c r="B531" s="136">
        <v>380894</v>
      </c>
      <c r="C531" t="s">
        <v>1173</v>
      </c>
      <c r="D531" s="83" t="s">
        <v>228</v>
      </c>
      <c r="E531" s="138">
        <v>437703393726</v>
      </c>
      <c r="F531" s="83" t="s">
        <v>143</v>
      </c>
      <c r="G531" s="85">
        <v>43620</v>
      </c>
      <c r="H531" s="83" t="s">
        <v>98</v>
      </c>
      <c r="I531" s="84" t="s">
        <v>612</v>
      </c>
      <c r="J531" s="207" t="s">
        <v>628</v>
      </c>
      <c r="K531" s="208" t="s">
        <v>633</v>
      </c>
      <c r="L531" s="83" t="s">
        <v>108</v>
      </c>
      <c r="M531" s="184" t="s">
        <v>102</v>
      </c>
      <c r="N531" s="184" t="s">
        <v>556</v>
      </c>
      <c r="O531" s="85" t="s">
        <v>102</v>
      </c>
      <c r="P531" s="185">
        <v>42491</v>
      </c>
      <c r="Q531" s="186" t="s">
        <v>202</v>
      </c>
      <c r="R531" s="186" t="s">
        <v>613</v>
      </c>
      <c r="S531" s="186"/>
      <c r="T531" s="187"/>
      <c r="U531" s="188" t="s">
        <v>295</v>
      </c>
      <c r="V531" s="188" t="s">
        <v>205</v>
      </c>
      <c r="W531" s="188" t="s">
        <v>295</v>
      </c>
      <c r="X531" s="189" t="s">
        <v>107</v>
      </c>
      <c r="Y531" s="190" t="s">
        <v>614</v>
      </c>
      <c r="Z531" s="83">
        <v>700</v>
      </c>
      <c r="AA531" s="83" t="s">
        <v>193</v>
      </c>
      <c r="AB531" s="83" t="s">
        <v>181</v>
      </c>
      <c r="AC531" s="83" t="s">
        <v>102</v>
      </c>
      <c r="AD531" s="83" t="s">
        <v>7152</v>
      </c>
      <c r="AE531" s="83" t="s">
        <v>7153</v>
      </c>
      <c r="AF531" s="83" t="s">
        <v>102</v>
      </c>
      <c r="AG531" s="83" t="s">
        <v>175</v>
      </c>
      <c r="AH531" s="83" t="s">
        <v>7154</v>
      </c>
      <c r="AI531" s="83" t="s">
        <v>104</v>
      </c>
      <c r="AJ531" s="83" t="s">
        <v>105</v>
      </c>
      <c r="AK531" s="191" t="s">
        <v>7152</v>
      </c>
      <c r="AL531" s="191" t="s">
        <v>7153</v>
      </c>
      <c r="AM531" s="191" t="s">
        <v>102</v>
      </c>
      <c r="AN531" s="191" t="s">
        <v>175</v>
      </c>
      <c r="AO531" s="191" t="s">
        <v>7154</v>
      </c>
      <c r="AP531" s="191" t="s">
        <v>104</v>
      </c>
      <c r="AQ531" s="191" t="s">
        <v>105</v>
      </c>
      <c r="AR531" s="191" t="s">
        <v>106</v>
      </c>
      <c r="AS531" s="191"/>
      <c r="AT531" s="191"/>
      <c r="AU531" s="191"/>
      <c r="AV531" s="191"/>
      <c r="AW531" s="191"/>
      <c r="AX531" s="191" t="s">
        <v>575</v>
      </c>
      <c r="AY531" s="192" t="s">
        <v>454</v>
      </c>
      <c r="AZ531" s="192" t="s">
        <v>108</v>
      </c>
      <c r="BA531" s="91" t="s">
        <v>108</v>
      </c>
      <c r="BB531" s="90">
        <v>0</v>
      </c>
      <c r="BC531" s="93" t="s">
        <v>102</v>
      </c>
      <c r="BD531" s="93" t="s">
        <v>102</v>
      </c>
      <c r="BE531" s="93" t="s">
        <v>102</v>
      </c>
      <c r="BF531" s="93" t="s">
        <v>102</v>
      </c>
      <c r="BG531" s="97" t="s">
        <v>108</v>
      </c>
      <c r="BH531" s="93" t="s">
        <v>108</v>
      </c>
      <c r="BI531" s="93" t="s">
        <v>102</v>
      </c>
      <c r="BJ531" s="93" t="s">
        <v>102</v>
      </c>
      <c r="BK531" s="93" t="s">
        <v>102</v>
      </c>
      <c r="BL531" s="93" t="s">
        <v>102</v>
      </c>
      <c r="BM531" s="93" t="s">
        <v>102</v>
      </c>
      <c r="BN531" s="93" t="s">
        <v>102</v>
      </c>
      <c r="BO531" s="93" t="s">
        <v>102</v>
      </c>
      <c r="BP531" s="96" t="s">
        <v>102</v>
      </c>
      <c r="BQ531" s="90">
        <v>0</v>
      </c>
      <c r="BR531" s="93" t="s">
        <v>102</v>
      </c>
      <c r="BS531" s="93" t="s">
        <v>102</v>
      </c>
      <c r="BT531" s="93" t="s">
        <v>102</v>
      </c>
      <c r="BU531" s="93" t="s">
        <v>102</v>
      </c>
      <c r="BV531" s="97" t="s">
        <v>108</v>
      </c>
      <c r="BW531" s="93" t="s">
        <v>108</v>
      </c>
      <c r="BX531" s="95" t="s">
        <v>102</v>
      </c>
      <c r="BY531" s="93" t="s">
        <v>102</v>
      </c>
      <c r="BZ531" s="93" t="s">
        <v>102</v>
      </c>
      <c r="CA531" s="93" t="s">
        <v>102</v>
      </c>
      <c r="CB531" s="93" t="s">
        <v>102</v>
      </c>
      <c r="CC531" s="93" t="s">
        <v>102</v>
      </c>
      <c r="CD531" s="93" t="s">
        <v>102</v>
      </c>
      <c r="CE531" s="193" t="s">
        <v>102</v>
      </c>
      <c r="CF531" s="194" t="s">
        <v>508</v>
      </c>
      <c r="CG531" s="195" t="s">
        <v>102</v>
      </c>
      <c r="CH531" s="101" t="e">
        <v>#N/A</v>
      </c>
      <c r="CI531" s="102" t="s">
        <v>580</v>
      </c>
      <c r="CJ531" s="196" t="s">
        <v>108</v>
      </c>
      <c r="CK531" s="104" t="s">
        <v>109</v>
      </c>
      <c r="CL531" s="105" t="s">
        <v>579</v>
      </c>
      <c r="CM531" s="83" t="s">
        <v>108</v>
      </c>
      <c r="CN531" s="106" t="s">
        <v>108</v>
      </c>
      <c r="CO531" s="197" t="s">
        <v>108</v>
      </c>
      <c r="CP531" s="107"/>
      <c r="CQ531" s="198" t="s">
        <v>474</v>
      </c>
      <c r="CR531" s="198" t="s">
        <v>474</v>
      </c>
      <c r="CS531" s="199" t="s">
        <v>616</v>
      </c>
      <c r="CT531" s="83" t="s">
        <v>109</v>
      </c>
      <c r="CU531" s="83" t="s">
        <v>109</v>
      </c>
      <c r="CV531" s="83">
        <v>12</v>
      </c>
      <c r="CW531" s="83" t="s">
        <v>112</v>
      </c>
      <c r="CX531" s="83">
        <v>12</v>
      </c>
      <c r="CY531" s="83" t="s">
        <v>7155</v>
      </c>
      <c r="CZ531" s="83">
        <v>698026</v>
      </c>
      <c r="DA531" s="83" t="s">
        <v>138</v>
      </c>
      <c r="DB531" s="83" t="s">
        <v>124</v>
      </c>
      <c r="DC531" s="83" t="s">
        <v>501</v>
      </c>
      <c r="DD531" s="83">
        <v>6693</v>
      </c>
      <c r="DE531" s="83" t="s">
        <v>582</v>
      </c>
      <c r="DF531" s="83" t="s">
        <v>145</v>
      </c>
      <c r="DG531" s="83" t="s">
        <v>501</v>
      </c>
      <c r="DH531" s="83" t="s">
        <v>582</v>
      </c>
      <c r="DI531" s="85">
        <v>43646</v>
      </c>
      <c r="DJ531" s="83" t="s">
        <v>584</v>
      </c>
      <c r="DK531" s="83" t="s">
        <v>102</v>
      </c>
      <c r="DL531" s="83" t="s">
        <v>482</v>
      </c>
      <c r="DM531" s="83">
        <v>0</v>
      </c>
      <c r="DN531" s="83" t="s">
        <v>238</v>
      </c>
      <c r="DO531" s="83">
        <v>1</v>
      </c>
      <c r="DP531" s="83">
        <v>6</v>
      </c>
      <c r="DQ531" s="83"/>
      <c r="DR531" s="83" t="s">
        <v>108</v>
      </c>
      <c r="DS531" s="83" t="s">
        <v>497</v>
      </c>
      <c r="DU531" s="215" t="s">
        <v>269</v>
      </c>
      <c r="DV531" s="136">
        <v>1</v>
      </c>
      <c r="DW531" s="136">
        <v>3</v>
      </c>
      <c r="DX531" s="215" t="s">
        <v>269</v>
      </c>
      <c r="DY531" s="215" t="s">
        <v>269</v>
      </c>
      <c r="DZ531" s="215" t="s">
        <v>269</v>
      </c>
      <c r="EA531" s="215" t="s">
        <v>269</v>
      </c>
      <c r="EB531" s="215" t="s">
        <v>269</v>
      </c>
      <c r="EC531" s="215" t="s">
        <v>269</v>
      </c>
      <c r="ED531" s="215" t="s">
        <v>269</v>
      </c>
      <c r="EE531" s="215" t="s">
        <v>269</v>
      </c>
    </row>
    <row r="532" spans="1:135" ht="28.8" x14ac:dyDescent="0.55000000000000004">
      <c r="A532" s="83" t="s">
        <v>130</v>
      </c>
      <c r="B532" s="136">
        <v>634554</v>
      </c>
      <c r="C532" t="s">
        <v>1174</v>
      </c>
      <c r="D532" s="83" t="s">
        <v>228</v>
      </c>
      <c r="E532" s="138">
        <v>970616280850</v>
      </c>
      <c r="F532" s="83" t="s">
        <v>114</v>
      </c>
      <c r="G532" s="85">
        <v>43634</v>
      </c>
      <c r="H532" s="83" t="s">
        <v>98</v>
      </c>
      <c r="I532" s="84" t="s">
        <v>618</v>
      </c>
      <c r="J532" s="207" t="s">
        <v>629</v>
      </c>
      <c r="K532" s="208" t="s">
        <v>634</v>
      </c>
      <c r="L532" s="83" t="s">
        <v>108</v>
      </c>
      <c r="M532" s="184">
        <v>27644</v>
      </c>
      <c r="N532" s="184"/>
      <c r="O532" s="85" t="s">
        <v>102</v>
      </c>
      <c r="P532" s="185">
        <v>43013</v>
      </c>
      <c r="Q532" s="186" t="s">
        <v>203</v>
      </c>
      <c r="R532" s="186"/>
      <c r="S532" s="186"/>
      <c r="T532" s="187"/>
      <c r="U532" s="188" t="s">
        <v>296</v>
      </c>
      <c r="V532" s="188" t="s">
        <v>205</v>
      </c>
      <c r="W532" s="189" t="s">
        <v>619</v>
      </c>
      <c r="X532" s="189" t="s">
        <v>107</v>
      </c>
      <c r="Y532" s="190" t="s">
        <v>614</v>
      </c>
      <c r="Z532" s="83">
        <v>700</v>
      </c>
      <c r="AA532" s="83" t="s">
        <v>193</v>
      </c>
      <c r="AB532" s="83" t="s">
        <v>181</v>
      </c>
      <c r="AC532" s="83" t="s">
        <v>102</v>
      </c>
      <c r="AD532" s="83" t="s">
        <v>7156</v>
      </c>
      <c r="AE532" s="83" t="s">
        <v>102</v>
      </c>
      <c r="AF532" s="83" t="s">
        <v>102</v>
      </c>
      <c r="AG532" s="83" t="s">
        <v>174</v>
      </c>
      <c r="AH532" s="83" t="s">
        <v>7145</v>
      </c>
      <c r="AI532" s="83" t="s">
        <v>104</v>
      </c>
      <c r="AJ532" s="83" t="s">
        <v>105</v>
      </c>
      <c r="AK532" s="191" t="s">
        <v>7156</v>
      </c>
      <c r="AL532" s="191" t="s">
        <v>102</v>
      </c>
      <c r="AM532" s="191" t="s">
        <v>102</v>
      </c>
      <c r="AN532" s="191" t="s">
        <v>174</v>
      </c>
      <c r="AO532" s="191" t="s">
        <v>7145</v>
      </c>
      <c r="AP532" s="191" t="s">
        <v>104</v>
      </c>
      <c r="AQ532" s="191" t="s">
        <v>105</v>
      </c>
      <c r="AR532" s="191" t="s">
        <v>106</v>
      </c>
      <c r="AS532" s="191" t="s">
        <v>7156</v>
      </c>
      <c r="AT532" s="191" t="s">
        <v>488</v>
      </c>
      <c r="AU532" s="191" t="s">
        <v>7157</v>
      </c>
      <c r="AV532" s="191" t="s">
        <v>104</v>
      </c>
      <c r="AW532" s="191" t="s">
        <v>204</v>
      </c>
      <c r="AX532" s="191"/>
      <c r="AY532" s="192" t="s">
        <v>454</v>
      </c>
      <c r="AZ532" s="192" t="s">
        <v>416</v>
      </c>
      <c r="BA532" s="91" t="s">
        <v>108</v>
      </c>
      <c r="BB532" s="90">
        <v>0</v>
      </c>
      <c r="BC532" s="93" t="s">
        <v>102</v>
      </c>
      <c r="BD532" s="93" t="s">
        <v>102</v>
      </c>
      <c r="BE532" s="93" t="s">
        <v>102</v>
      </c>
      <c r="BF532" s="93" t="s">
        <v>102</v>
      </c>
      <c r="BG532" s="97" t="s">
        <v>108</v>
      </c>
      <c r="BH532" s="93" t="s">
        <v>108</v>
      </c>
      <c r="BI532" s="93" t="s">
        <v>102</v>
      </c>
      <c r="BJ532" s="93" t="s">
        <v>102</v>
      </c>
      <c r="BK532" s="93" t="s">
        <v>102</v>
      </c>
      <c r="BL532" s="93" t="s">
        <v>102</v>
      </c>
      <c r="BM532" s="93" t="s">
        <v>102</v>
      </c>
      <c r="BN532" s="93" t="s">
        <v>102</v>
      </c>
      <c r="BO532" s="93" t="s">
        <v>102</v>
      </c>
      <c r="BP532" s="96" t="s">
        <v>102</v>
      </c>
      <c r="BQ532" s="90">
        <v>0</v>
      </c>
      <c r="BR532" s="93" t="s">
        <v>102</v>
      </c>
      <c r="BS532" s="93" t="s">
        <v>102</v>
      </c>
      <c r="BT532" s="93" t="s">
        <v>102</v>
      </c>
      <c r="BU532" s="93" t="s">
        <v>102</v>
      </c>
      <c r="BV532" s="97" t="s">
        <v>108</v>
      </c>
      <c r="BW532" s="93" t="s">
        <v>108</v>
      </c>
      <c r="BX532" s="95" t="s">
        <v>102</v>
      </c>
      <c r="BY532" s="93" t="s">
        <v>102</v>
      </c>
      <c r="BZ532" s="93" t="s">
        <v>102</v>
      </c>
      <c r="CA532" s="93" t="s">
        <v>102</v>
      </c>
      <c r="CB532" s="93" t="s">
        <v>102</v>
      </c>
      <c r="CC532" s="93" t="s">
        <v>102</v>
      </c>
      <c r="CD532" s="93" t="s">
        <v>102</v>
      </c>
      <c r="CE532" s="193" t="s">
        <v>102</v>
      </c>
      <c r="CF532" s="194" t="s">
        <v>436</v>
      </c>
      <c r="CG532" s="195" t="s">
        <v>7158</v>
      </c>
      <c r="CH532" s="101" t="s">
        <v>310</v>
      </c>
      <c r="CI532" s="102"/>
      <c r="CJ532" s="196" t="s">
        <v>7159</v>
      </c>
      <c r="CK532" s="104" t="s">
        <v>190</v>
      </c>
      <c r="CL532" s="105"/>
      <c r="CM532" s="83" t="s">
        <v>623</v>
      </c>
      <c r="CN532" s="106" t="s">
        <v>624</v>
      </c>
      <c r="CO532" s="197" t="s">
        <v>625</v>
      </c>
      <c r="CP532" s="107"/>
      <c r="CQ532" s="198" t="s">
        <v>474</v>
      </c>
      <c r="CR532" s="198" t="s">
        <v>474</v>
      </c>
      <c r="CS532" s="199"/>
      <c r="CT532" s="83" t="s">
        <v>109</v>
      </c>
      <c r="CU532" s="83" t="s">
        <v>109</v>
      </c>
      <c r="CV532" s="83">
        <v>76</v>
      </c>
      <c r="CW532" s="83" t="s">
        <v>139</v>
      </c>
      <c r="CX532" s="83">
        <v>76</v>
      </c>
      <c r="CY532" s="83" t="s">
        <v>108</v>
      </c>
      <c r="CZ532" s="83">
        <v>699345.5</v>
      </c>
      <c r="DA532" s="83" t="s">
        <v>581</v>
      </c>
      <c r="DB532" s="83" t="s">
        <v>152</v>
      </c>
      <c r="DC532" s="83" t="s">
        <v>500</v>
      </c>
      <c r="DD532" s="83">
        <v>7619</v>
      </c>
      <c r="DE532" s="83" t="s">
        <v>606</v>
      </c>
      <c r="DF532" s="83" t="s">
        <v>152</v>
      </c>
      <c r="DG532" s="83" t="s">
        <v>500</v>
      </c>
      <c r="DH532" s="83"/>
      <c r="DI532" s="85">
        <v>43646</v>
      </c>
      <c r="DJ532" s="83" t="s">
        <v>584</v>
      </c>
      <c r="DK532" s="83" t="s">
        <v>102</v>
      </c>
      <c r="DL532" s="83" t="s">
        <v>482</v>
      </c>
      <c r="DM532" s="83">
        <v>0</v>
      </c>
      <c r="DN532" s="83" t="s">
        <v>483</v>
      </c>
      <c r="DO532" s="83">
        <v>1</v>
      </c>
      <c r="DP532" s="83">
        <v>6</v>
      </c>
      <c r="DQ532" s="83"/>
      <c r="DR532" s="83" t="s">
        <v>108</v>
      </c>
      <c r="DS532" s="83" t="s">
        <v>497</v>
      </c>
      <c r="DU532" s="215" t="s">
        <v>269</v>
      </c>
      <c r="DV532" s="136">
        <v>1</v>
      </c>
      <c r="DW532" s="136">
        <v>3</v>
      </c>
      <c r="DX532" s="215" t="s">
        <v>269</v>
      </c>
      <c r="DY532" s="215" t="s">
        <v>269</v>
      </c>
      <c r="DZ532" s="215" t="s">
        <v>269</v>
      </c>
      <c r="EA532" s="215" t="s">
        <v>269</v>
      </c>
      <c r="EB532" s="215" t="s">
        <v>269</v>
      </c>
      <c r="EC532" s="215" t="s">
        <v>269</v>
      </c>
      <c r="ED532" s="215" t="s">
        <v>269</v>
      </c>
      <c r="EE532" s="215" t="s">
        <v>269</v>
      </c>
    </row>
    <row r="533" spans="1:135" ht="28.8" x14ac:dyDescent="0.55000000000000004">
      <c r="A533" s="83" t="s">
        <v>130</v>
      </c>
      <c r="B533" s="136">
        <v>118565</v>
      </c>
      <c r="C533" t="s">
        <v>1175</v>
      </c>
      <c r="D533" s="83" t="s">
        <v>228</v>
      </c>
      <c r="E533" s="138">
        <v>125332581092</v>
      </c>
      <c r="F533" s="83" t="s">
        <v>114</v>
      </c>
      <c r="G533" s="85">
        <v>43643</v>
      </c>
      <c r="H533" s="211" t="s">
        <v>98</v>
      </c>
      <c r="I533" s="84" t="s">
        <v>610</v>
      </c>
      <c r="J533" s="207" t="s">
        <v>627</v>
      </c>
      <c r="K533" s="208" t="s">
        <v>630</v>
      </c>
      <c r="L533" s="83" t="s">
        <v>108</v>
      </c>
      <c r="M533" s="184">
        <v>24555</v>
      </c>
      <c r="N533" s="184"/>
      <c r="O533" s="85" t="s">
        <v>102</v>
      </c>
      <c r="P533" s="185">
        <v>42491</v>
      </c>
      <c r="Q533" s="186" t="s">
        <v>203</v>
      </c>
      <c r="R533" s="186"/>
      <c r="S533" s="186"/>
      <c r="T533" s="187"/>
      <c r="U533" s="188" t="s">
        <v>296</v>
      </c>
      <c r="V533" s="188" t="s">
        <v>297</v>
      </c>
      <c r="W533" s="188" t="s">
        <v>297</v>
      </c>
      <c r="X533" s="189" t="s">
        <v>167</v>
      </c>
      <c r="Y533" s="190"/>
      <c r="Z533" s="83">
        <v>700</v>
      </c>
      <c r="AA533" s="83" t="s">
        <v>193</v>
      </c>
      <c r="AB533" s="83" t="s">
        <v>181</v>
      </c>
      <c r="AC533" s="83" t="s">
        <v>102</v>
      </c>
      <c r="AD533" s="83" t="s">
        <v>7160</v>
      </c>
      <c r="AE533" s="83" t="s">
        <v>102</v>
      </c>
      <c r="AF533" s="83" t="s">
        <v>102</v>
      </c>
      <c r="AG533" s="83" t="s">
        <v>119</v>
      </c>
      <c r="AH533" s="83" t="s">
        <v>7161</v>
      </c>
      <c r="AI533" s="83" t="s">
        <v>104</v>
      </c>
      <c r="AJ533" s="83" t="s">
        <v>105</v>
      </c>
      <c r="AK533" s="191" t="s">
        <v>7160</v>
      </c>
      <c r="AL533" s="191" t="s">
        <v>102</v>
      </c>
      <c r="AM533" s="191" t="s">
        <v>102</v>
      </c>
      <c r="AN533" s="191" t="s">
        <v>119</v>
      </c>
      <c r="AO533" s="191" t="s">
        <v>7161</v>
      </c>
      <c r="AP533" s="191" t="s">
        <v>104</v>
      </c>
      <c r="AQ533" s="191" t="s">
        <v>105</v>
      </c>
      <c r="AR533" s="191" t="s">
        <v>106</v>
      </c>
      <c r="AS533" s="191" t="s">
        <v>7160</v>
      </c>
      <c r="AT533" s="191" t="s">
        <v>485</v>
      </c>
      <c r="AU533" s="191" t="s">
        <v>7161</v>
      </c>
      <c r="AV533" s="191" t="s">
        <v>104</v>
      </c>
      <c r="AW533" s="191" t="s">
        <v>204</v>
      </c>
      <c r="AX533" s="191"/>
      <c r="AY533" s="192" t="s">
        <v>454</v>
      </c>
      <c r="AZ533" s="192" t="s">
        <v>416</v>
      </c>
      <c r="BA533" s="91" t="s">
        <v>108</v>
      </c>
      <c r="BB533" s="90">
        <v>0</v>
      </c>
      <c r="BC533" s="93" t="s">
        <v>102</v>
      </c>
      <c r="BD533" s="93" t="s">
        <v>102</v>
      </c>
      <c r="BE533" s="93" t="s">
        <v>102</v>
      </c>
      <c r="BF533" s="93" t="s">
        <v>102</v>
      </c>
      <c r="BG533" s="97" t="s">
        <v>108</v>
      </c>
      <c r="BH533" s="93" t="s">
        <v>108</v>
      </c>
      <c r="BI533" s="93" t="s">
        <v>102</v>
      </c>
      <c r="BJ533" s="93" t="s">
        <v>102</v>
      </c>
      <c r="BK533" s="93" t="s">
        <v>102</v>
      </c>
      <c r="BL533" s="93" t="s">
        <v>102</v>
      </c>
      <c r="BM533" s="93" t="s">
        <v>102</v>
      </c>
      <c r="BN533" s="93" t="s">
        <v>102</v>
      </c>
      <c r="BO533" s="93" t="s">
        <v>102</v>
      </c>
      <c r="BP533" s="96" t="s">
        <v>102</v>
      </c>
      <c r="BQ533" s="90">
        <v>0</v>
      </c>
      <c r="BR533" s="93" t="s">
        <v>102</v>
      </c>
      <c r="BS533" s="93" t="s">
        <v>102</v>
      </c>
      <c r="BT533" s="93" t="s">
        <v>102</v>
      </c>
      <c r="BU533" s="93" t="s">
        <v>102</v>
      </c>
      <c r="BV533" s="97" t="s">
        <v>108</v>
      </c>
      <c r="BW533" s="93" t="s">
        <v>108</v>
      </c>
      <c r="BX533" s="95" t="s">
        <v>102</v>
      </c>
      <c r="BY533" s="93" t="s">
        <v>102</v>
      </c>
      <c r="BZ533" s="93" t="s">
        <v>102</v>
      </c>
      <c r="CA533" s="93" t="s">
        <v>102</v>
      </c>
      <c r="CB533" s="93" t="s">
        <v>102</v>
      </c>
      <c r="CC533" s="93" t="s">
        <v>102</v>
      </c>
      <c r="CD533" s="93" t="s">
        <v>102</v>
      </c>
      <c r="CE533" s="193" t="s">
        <v>102</v>
      </c>
      <c r="CF533" s="194" t="s">
        <v>436</v>
      </c>
      <c r="CG533" s="195" t="s">
        <v>7162</v>
      </c>
      <c r="CH533" s="101" t="s">
        <v>563</v>
      </c>
      <c r="CI533" s="102"/>
      <c r="CJ533" s="196" t="s">
        <v>577</v>
      </c>
      <c r="CK533" s="104" t="s">
        <v>190</v>
      </c>
      <c r="CL533" s="105"/>
      <c r="CM533" s="83" t="s">
        <v>578</v>
      </c>
      <c r="CN533" s="106" t="s">
        <v>108</v>
      </c>
      <c r="CO533" s="197" t="s">
        <v>566</v>
      </c>
      <c r="CP533" s="107"/>
      <c r="CQ533" s="198" t="s">
        <v>107</v>
      </c>
      <c r="CR533" s="198" t="s">
        <v>107</v>
      </c>
      <c r="CS533" s="199"/>
      <c r="CT533" s="83" t="s">
        <v>109</v>
      </c>
      <c r="CU533" s="83" t="s">
        <v>109</v>
      </c>
      <c r="CV533" s="83">
        <v>26</v>
      </c>
      <c r="CW533" s="83" t="s">
        <v>270</v>
      </c>
      <c r="CX533" s="83">
        <v>26</v>
      </c>
      <c r="CY533" s="83" t="s">
        <v>108</v>
      </c>
      <c r="CZ533" s="83">
        <v>700665</v>
      </c>
      <c r="DA533" s="83" t="s">
        <v>7163</v>
      </c>
      <c r="DB533" s="83" t="s">
        <v>118</v>
      </c>
      <c r="DC533" s="83" t="s">
        <v>108</v>
      </c>
      <c r="DD533" s="83">
        <v>2038</v>
      </c>
      <c r="DE533" s="83" t="s">
        <v>173</v>
      </c>
      <c r="DF533" s="83" t="s">
        <v>118</v>
      </c>
      <c r="DG533" s="83" t="s">
        <v>500</v>
      </c>
      <c r="DH533" s="83"/>
      <c r="DI533" s="85">
        <v>43646</v>
      </c>
      <c r="DJ533" s="83" t="s">
        <v>584</v>
      </c>
      <c r="DK533" s="83" t="s">
        <v>102</v>
      </c>
      <c r="DL533" s="83" t="s">
        <v>482</v>
      </c>
      <c r="DM533" s="83">
        <v>0</v>
      </c>
      <c r="DN533" s="83" t="s">
        <v>483</v>
      </c>
      <c r="DO533" s="83">
        <v>1</v>
      </c>
      <c r="DP533" s="83">
        <v>2</v>
      </c>
      <c r="DQ533" s="83"/>
      <c r="DR533" s="83" t="s">
        <v>108</v>
      </c>
      <c r="DS533" s="83" t="s">
        <v>497</v>
      </c>
      <c r="DU533" s="215" t="s">
        <v>269</v>
      </c>
      <c r="DV533" s="136">
        <v>1</v>
      </c>
      <c r="DW533" s="136">
        <v>3</v>
      </c>
      <c r="DX533" s="215" t="s">
        <v>269</v>
      </c>
      <c r="DY533" s="215" t="s">
        <v>269</v>
      </c>
      <c r="DZ533" s="215" t="s">
        <v>269</v>
      </c>
      <c r="EA533" s="215" t="s">
        <v>269</v>
      </c>
      <c r="EB533" s="215" t="s">
        <v>269</v>
      </c>
      <c r="EC533" s="215" t="s">
        <v>269</v>
      </c>
      <c r="ED533" s="215" t="s">
        <v>269</v>
      </c>
      <c r="EE533" s="215" t="s">
        <v>269</v>
      </c>
    </row>
    <row r="534" spans="1:135" ht="57.6" x14ac:dyDescent="0.55000000000000004">
      <c r="A534" s="83" t="s">
        <v>130</v>
      </c>
      <c r="B534" s="136">
        <v>347757</v>
      </c>
      <c r="C534" t="s">
        <v>1176</v>
      </c>
      <c r="D534" s="83" t="s">
        <v>228</v>
      </c>
      <c r="E534" s="138">
        <v>187627883384</v>
      </c>
      <c r="F534" s="83" t="s">
        <v>143</v>
      </c>
      <c r="G534" s="85">
        <v>43620</v>
      </c>
      <c r="H534" s="83" t="s">
        <v>98</v>
      </c>
      <c r="I534" s="84" t="s">
        <v>612</v>
      </c>
      <c r="J534" s="207" t="s">
        <v>628</v>
      </c>
      <c r="K534" s="208" t="s">
        <v>633</v>
      </c>
      <c r="L534" s="83" t="s">
        <v>108</v>
      </c>
      <c r="M534" s="184" t="s">
        <v>102</v>
      </c>
      <c r="N534" s="184" t="s">
        <v>556</v>
      </c>
      <c r="O534" s="85" t="s">
        <v>102</v>
      </c>
      <c r="P534" s="185">
        <v>42491</v>
      </c>
      <c r="Q534" s="186" t="s">
        <v>202</v>
      </c>
      <c r="R534" s="186" t="s">
        <v>613</v>
      </c>
      <c r="S534" s="186"/>
      <c r="T534" s="187"/>
      <c r="U534" s="188" t="s">
        <v>295</v>
      </c>
      <c r="V534" s="188" t="s">
        <v>205</v>
      </c>
      <c r="W534" s="188" t="s">
        <v>295</v>
      </c>
      <c r="X534" s="189" t="s">
        <v>107</v>
      </c>
      <c r="Y534" s="190" t="s">
        <v>614</v>
      </c>
      <c r="Z534" s="83">
        <v>700</v>
      </c>
      <c r="AA534" s="83" t="s">
        <v>193</v>
      </c>
      <c r="AB534" s="83" t="s">
        <v>181</v>
      </c>
      <c r="AC534" s="83" t="s">
        <v>102</v>
      </c>
      <c r="AD534" s="83" t="s">
        <v>7164</v>
      </c>
      <c r="AE534" s="83" t="s">
        <v>7165</v>
      </c>
      <c r="AF534" s="83" t="s">
        <v>102</v>
      </c>
      <c r="AG534" s="83" t="s">
        <v>175</v>
      </c>
      <c r="AH534" s="83" t="s">
        <v>7166</v>
      </c>
      <c r="AI534" s="83" t="s">
        <v>104</v>
      </c>
      <c r="AJ534" s="83" t="s">
        <v>105</v>
      </c>
      <c r="AK534" s="191" t="s">
        <v>7164</v>
      </c>
      <c r="AL534" s="191" t="s">
        <v>7165</v>
      </c>
      <c r="AM534" s="191" t="s">
        <v>102</v>
      </c>
      <c r="AN534" s="191" t="s">
        <v>175</v>
      </c>
      <c r="AO534" s="191" t="s">
        <v>7166</v>
      </c>
      <c r="AP534" s="191" t="s">
        <v>104</v>
      </c>
      <c r="AQ534" s="191" t="s">
        <v>105</v>
      </c>
      <c r="AR534" s="191" t="s">
        <v>106</v>
      </c>
      <c r="AS534" s="191"/>
      <c r="AT534" s="191"/>
      <c r="AU534" s="191"/>
      <c r="AV534" s="191"/>
      <c r="AW534" s="191"/>
      <c r="AX534" s="191" t="s">
        <v>575</v>
      </c>
      <c r="AY534" s="192" t="s">
        <v>454</v>
      </c>
      <c r="AZ534" s="192" t="s">
        <v>108</v>
      </c>
      <c r="BA534" s="91" t="s">
        <v>108</v>
      </c>
      <c r="BB534" s="90">
        <v>0</v>
      </c>
      <c r="BC534" s="93" t="s">
        <v>102</v>
      </c>
      <c r="BD534" s="93" t="s">
        <v>102</v>
      </c>
      <c r="BE534" s="93" t="s">
        <v>102</v>
      </c>
      <c r="BF534" s="93" t="s">
        <v>102</v>
      </c>
      <c r="BG534" s="97" t="s">
        <v>108</v>
      </c>
      <c r="BH534" s="93" t="s">
        <v>108</v>
      </c>
      <c r="BI534" s="93" t="s">
        <v>102</v>
      </c>
      <c r="BJ534" s="93" t="s">
        <v>102</v>
      </c>
      <c r="BK534" s="93" t="s">
        <v>102</v>
      </c>
      <c r="BL534" s="93" t="s">
        <v>102</v>
      </c>
      <c r="BM534" s="93" t="s">
        <v>102</v>
      </c>
      <c r="BN534" s="93" t="s">
        <v>102</v>
      </c>
      <c r="BO534" s="93" t="s">
        <v>102</v>
      </c>
      <c r="BP534" s="96" t="s">
        <v>102</v>
      </c>
      <c r="BQ534" s="90">
        <v>0</v>
      </c>
      <c r="BR534" s="93" t="s">
        <v>102</v>
      </c>
      <c r="BS534" s="93" t="s">
        <v>102</v>
      </c>
      <c r="BT534" s="93" t="s">
        <v>102</v>
      </c>
      <c r="BU534" s="93" t="s">
        <v>102</v>
      </c>
      <c r="BV534" s="97" t="s">
        <v>108</v>
      </c>
      <c r="BW534" s="93" t="s">
        <v>108</v>
      </c>
      <c r="BX534" s="95" t="s">
        <v>102</v>
      </c>
      <c r="BY534" s="93" t="s">
        <v>102</v>
      </c>
      <c r="BZ534" s="93" t="s">
        <v>102</v>
      </c>
      <c r="CA534" s="93" t="s">
        <v>102</v>
      </c>
      <c r="CB534" s="93" t="s">
        <v>102</v>
      </c>
      <c r="CC534" s="93" t="s">
        <v>102</v>
      </c>
      <c r="CD534" s="93" t="s">
        <v>102</v>
      </c>
      <c r="CE534" s="193" t="s">
        <v>102</v>
      </c>
      <c r="CF534" s="194" t="s">
        <v>508</v>
      </c>
      <c r="CG534" s="195" t="s">
        <v>102</v>
      </c>
      <c r="CH534" s="101" t="e">
        <v>#N/A</v>
      </c>
      <c r="CI534" s="102" t="s">
        <v>580</v>
      </c>
      <c r="CJ534" s="196" t="s">
        <v>108</v>
      </c>
      <c r="CK534" s="104" t="s">
        <v>109</v>
      </c>
      <c r="CL534" s="105" t="s">
        <v>579</v>
      </c>
      <c r="CM534" s="83" t="s">
        <v>108</v>
      </c>
      <c r="CN534" s="106" t="s">
        <v>108</v>
      </c>
      <c r="CO534" s="197" t="s">
        <v>108</v>
      </c>
      <c r="CP534" s="107"/>
      <c r="CQ534" s="198" t="s">
        <v>474</v>
      </c>
      <c r="CR534" s="198" t="s">
        <v>474</v>
      </c>
      <c r="CS534" s="199" t="s">
        <v>616</v>
      </c>
      <c r="CT534" s="83" t="s">
        <v>109</v>
      </c>
      <c r="CU534" s="83" t="s">
        <v>109</v>
      </c>
      <c r="CV534" s="83">
        <v>96</v>
      </c>
      <c r="CW534" s="83" t="s">
        <v>112</v>
      </c>
      <c r="CX534" s="83">
        <v>96</v>
      </c>
      <c r="CY534" s="83" t="s">
        <v>7167</v>
      </c>
      <c r="CZ534" s="83">
        <v>701984.5</v>
      </c>
      <c r="DA534" s="83" t="s">
        <v>138</v>
      </c>
      <c r="DB534" s="83" t="s">
        <v>124</v>
      </c>
      <c r="DC534" s="83" t="s">
        <v>501</v>
      </c>
      <c r="DD534" s="83">
        <v>4470</v>
      </c>
      <c r="DE534" s="83" t="s">
        <v>582</v>
      </c>
      <c r="DF534" s="83" t="s">
        <v>145</v>
      </c>
      <c r="DG534" s="83" t="s">
        <v>501</v>
      </c>
      <c r="DH534" s="83" t="s">
        <v>582</v>
      </c>
      <c r="DI534" s="85">
        <v>43646</v>
      </c>
      <c r="DJ534" s="83" t="s">
        <v>584</v>
      </c>
      <c r="DK534" s="83" t="s">
        <v>102</v>
      </c>
      <c r="DL534" s="83" t="s">
        <v>482</v>
      </c>
      <c r="DM534" s="83">
        <v>0</v>
      </c>
      <c r="DN534" s="83" t="s">
        <v>238</v>
      </c>
      <c r="DO534" s="83">
        <v>1</v>
      </c>
      <c r="DP534" s="83">
        <v>1</v>
      </c>
      <c r="DQ534" s="83"/>
      <c r="DR534" s="83" t="s">
        <v>108</v>
      </c>
      <c r="DS534" s="83" t="s">
        <v>497</v>
      </c>
      <c r="DU534" s="215" t="s">
        <v>269</v>
      </c>
      <c r="DV534" s="136">
        <v>1</v>
      </c>
      <c r="DW534" s="136">
        <v>3</v>
      </c>
      <c r="DX534" s="215" t="s">
        <v>269</v>
      </c>
      <c r="DY534" s="215" t="s">
        <v>269</v>
      </c>
      <c r="DZ534" s="215" t="s">
        <v>269</v>
      </c>
      <c r="EA534" s="215" t="s">
        <v>269</v>
      </c>
      <c r="EB534" s="215" t="s">
        <v>269</v>
      </c>
      <c r="EC534" s="215" t="s">
        <v>269</v>
      </c>
      <c r="ED534" s="215" t="s">
        <v>269</v>
      </c>
      <c r="EE534" s="215" t="s">
        <v>269</v>
      </c>
    </row>
    <row r="535" spans="1:135" ht="28.8" x14ac:dyDescent="0.55000000000000004">
      <c r="A535" s="83" t="s">
        <v>130</v>
      </c>
      <c r="B535" s="136">
        <v>243816</v>
      </c>
      <c r="C535" t="s">
        <v>1009</v>
      </c>
      <c r="D535" s="83" t="s">
        <v>228</v>
      </c>
      <c r="E535" s="138">
        <v>725637539493</v>
      </c>
      <c r="F535" s="83" t="s">
        <v>114</v>
      </c>
      <c r="G535" s="85">
        <v>43634</v>
      </c>
      <c r="H535" s="83" t="s">
        <v>98</v>
      </c>
      <c r="I535" s="84" t="s">
        <v>618</v>
      </c>
      <c r="J535" s="207" t="s">
        <v>629</v>
      </c>
      <c r="K535" s="208" t="s">
        <v>634</v>
      </c>
      <c r="L535" s="83" t="s">
        <v>108</v>
      </c>
      <c r="M535" s="184">
        <v>27645</v>
      </c>
      <c r="N535" s="184"/>
      <c r="O535" s="85" t="s">
        <v>102</v>
      </c>
      <c r="P535" s="185">
        <v>43013</v>
      </c>
      <c r="Q535" s="186" t="s">
        <v>203</v>
      </c>
      <c r="R535" s="186"/>
      <c r="S535" s="186"/>
      <c r="T535" s="187"/>
      <c r="U535" s="188" t="s">
        <v>296</v>
      </c>
      <c r="V535" s="188" t="s">
        <v>205</v>
      </c>
      <c r="W535" s="189" t="s">
        <v>619</v>
      </c>
      <c r="X535" s="189" t="s">
        <v>107</v>
      </c>
      <c r="Y535" s="190" t="s">
        <v>614</v>
      </c>
      <c r="Z535" s="83">
        <v>700</v>
      </c>
      <c r="AA535" s="83" t="s">
        <v>193</v>
      </c>
      <c r="AB535" s="83" t="s">
        <v>181</v>
      </c>
      <c r="AC535" s="83" t="s">
        <v>102</v>
      </c>
      <c r="AD535" s="83" t="s">
        <v>7168</v>
      </c>
      <c r="AE535" s="83" t="s">
        <v>102</v>
      </c>
      <c r="AF535" s="83" t="s">
        <v>102</v>
      </c>
      <c r="AG535" s="83" t="s">
        <v>174</v>
      </c>
      <c r="AH535" s="83" t="s">
        <v>7157</v>
      </c>
      <c r="AI535" s="83" t="s">
        <v>104</v>
      </c>
      <c r="AJ535" s="83" t="s">
        <v>105</v>
      </c>
      <c r="AK535" s="191" t="s">
        <v>7168</v>
      </c>
      <c r="AL535" s="191" t="s">
        <v>102</v>
      </c>
      <c r="AM535" s="191" t="s">
        <v>102</v>
      </c>
      <c r="AN535" s="191" t="s">
        <v>174</v>
      </c>
      <c r="AO535" s="191" t="s">
        <v>7157</v>
      </c>
      <c r="AP535" s="191" t="s">
        <v>104</v>
      </c>
      <c r="AQ535" s="191" t="s">
        <v>105</v>
      </c>
      <c r="AR535" s="191" t="s">
        <v>106</v>
      </c>
      <c r="AS535" s="191" t="s">
        <v>7168</v>
      </c>
      <c r="AT535" s="191" t="s">
        <v>488</v>
      </c>
      <c r="AU535" s="191" t="s">
        <v>7169</v>
      </c>
      <c r="AV535" s="191" t="s">
        <v>104</v>
      </c>
      <c r="AW535" s="191" t="s">
        <v>204</v>
      </c>
      <c r="AX535" s="191"/>
      <c r="AY535" s="192" t="s">
        <v>454</v>
      </c>
      <c r="AZ535" s="192" t="s">
        <v>416</v>
      </c>
      <c r="BA535" s="91" t="s">
        <v>108</v>
      </c>
      <c r="BB535" s="90">
        <v>0</v>
      </c>
      <c r="BC535" s="93" t="s">
        <v>102</v>
      </c>
      <c r="BD535" s="93" t="s">
        <v>102</v>
      </c>
      <c r="BE535" s="93" t="s">
        <v>102</v>
      </c>
      <c r="BF535" s="93" t="s">
        <v>102</v>
      </c>
      <c r="BG535" s="97" t="s">
        <v>108</v>
      </c>
      <c r="BH535" s="93" t="s">
        <v>108</v>
      </c>
      <c r="BI535" s="93" t="s">
        <v>102</v>
      </c>
      <c r="BJ535" s="93" t="s">
        <v>102</v>
      </c>
      <c r="BK535" s="93" t="s">
        <v>102</v>
      </c>
      <c r="BL535" s="93" t="s">
        <v>102</v>
      </c>
      <c r="BM535" s="93" t="s">
        <v>102</v>
      </c>
      <c r="BN535" s="93" t="s">
        <v>102</v>
      </c>
      <c r="BO535" s="93" t="s">
        <v>102</v>
      </c>
      <c r="BP535" s="96" t="s">
        <v>102</v>
      </c>
      <c r="BQ535" s="90">
        <v>0</v>
      </c>
      <c r="BR535" s="93" t="s">
        <v>102</v>
      </c>
      <c r="BS535" s="93" t="s">
        <v>102</v>
      </c>
      <c r="BT535" s="93" t="s">
        <v>102</v>
      </c>
      <c r="BU535" s="93" t="s">
        <v>102</v>
      </c>
      <c r="BV535" s="97" t="s">
        <v>108</v>
      </c>
      <c r="BW535" s="93" t="s">
        <v>108</v>
      </c>
      <c r="BX535" s="95" t="s">
        <v>102</v>
      </c>
      <c r="BY535" s="93" t="s">
        <v>102</v>
      </c>
      <c r="BZ535" s="93" t="s">
        <v>102</v>
      </c>
      <c r="CA535" s="93" t="s">
        <v>102</v>
      </c>
      <c r="CB535" s="93" t="s">
        <v>102</v>
      </c>
      <c r="CC535" s="93" t="s">
        <v>102</v>
      </c>
      <c r="CD535" s="93" t="s">
        <v>102</v>
      </c>
      <c r="CE535" s="193" t="s">
        <v>102</v>
      </c>
      <c r="CF535" s="194" t="s">
        <v>436</v>
      </c>
      <c r="CG535" s="195" t="s">
        <v>7170</v>
      </c>
      <c r="CH535" s="101" t="s">
        <v>310</v>
      </c>
      <c r="CI535" s="102"/>
      <c r="CJ535" s="196" t="s">
        <v>7171</v>
      </c>
      <c r="CK535" s="104" t="s">
        <v>190</v>
      </c>
      <c r="CL535" s="105"/>
      <c r="CM535" s="83" t="s">
        <v>623</v>
      </c>
      <c r="CN535" s="106" t="s">
        <v>624</v>
      </c>
      <c r="CO535" s="197" t="s">
        <v>625</v>
      </c>
      <c r="CP535" s="107"/>
      <c r="CQ535" s="198" t="s">
        <v>474</v>
      </c>
      <c r="CR535" s="198" t="s">
        <v>474</v>
      </c>
      <c r="CS535" s="199"/>
      <c r="CT535" s="83" t="s">
        <v>109</v>
      </c>
      <c r="CU535" s="83" t="s">
        <v>109</v>
      </c>
      <c r="CV535" s="83">
        <v>27</v>
      </c>
      <c r="CW535" s="83" t="s">
        <v>139</v>
      </c>
      <c r="CX535" s="83">
        <v>27</v>
      </c>
      <c r="CY535" s="83" t="s">
        <v>108</v>
      </c>
      <c r="CZ535" s="83">
        <v>703304</v>
      </c>
      <c r="DA535" s="83" t="s">
        <v>581</v>
      </c>
      <c r="DB535" s="83" t="s">
        <v>152</v>
      </c>
      <c r="DC535" s="83" t="s">
        <v>500</v>
      </c>
      <c r="DD535" s="83">
        <v>7610</v>
      </c>
      <c r="DE535" s="83" t="s">
        <v>606</v>
      </c>
      <c r="DF535" s="83" t="s">
        <v>152</v>
      </c>
      <c r="DG535" s="83" t="s">
        <v>500</v>
      </c>
      <c r="DH535" s="83"/>
      <c r="DI535" s="85">
        <v>43646</v>
      </c>
      <c r="DJ535" s="83" t="s">
        <v>584</v>
      </c>
      <c r="DK535" s="83" t="s">
        <v>102</v>
      </c>
      <c r="DL535" s="83" t="s">
        <v>482</v>
      </c>
      <c r="DM535" s="83">
        <v>0</v>
      </c>
      <c r="DN535" s="83" t="s">
        <v>483</v>
      </c>
      <c r="DO535" s="83">
        <v>1</v>
      </c>
      <c r="DP535" s="83">
        <v>3</v>
      </c>
      <c r="DQ535" s="83"/>
      <c r="DR535" s="83" t="s">
        <v>108</v>
      </c>
      <c r="DS535" s="83" t="s">
        <v>497</v>
      </c>
      <c r="DU535" s="215" t="s">
        <v>269</v>
      </c>
      <c r="DV535" s="136">
        <v>1</v>
      </c>
      <c r="DW535" s="136">
        <v>3</v>
      </c>
      <c r="DX535" s="215" t="s">
        <v>269</v>
      </c>
      <c r="DY535" s="215" t="s">
        <v>269</v>
      </c>
      <c r="DZ535" s="215" t="s">
        <v>269</v>
      </c>
      <c r="EA535" s="215" t="s">
        <v>269</v>
      </c>
      <c r="EB535" s="215" t="s">
        <v>269</v>
      </c>
      <c r="EC535" s="215" t="s">
        <v>269</v>
      </c>
      <c r="ED535" s="215" t="s">
        <v>269</v>
      </c>
      <c r="EE535" s="215" t="s">
        <v>269</v>
      </c>
    </row>
    <row r="536" spans="1:135" ht="28.8" x14ac:dyDescent="0.55000000000000004">
      <c r="A536" s="83" t="s">
        <v>130</v>
      </c>
      <c r="B536" s="136">
        <v>238659</v>
      </c>
      <c r="C536" t="s">
        <v>1177</v>
      </c>
      <c r="D536" s="83" t="s">
        <v>228</v>
      </c>
      <c r="E536" s="138">
        <v>149937975251</v>
      </c>
      <c r="F536" s="83" t="s">
        <v>114</v>
      </c>
      <c r="G536" s="85">
        <v>43643</v>
      </c>
      <c r="H536" s="211" t="s">
        <v>98</v>
      </c>
      <c r="I536" s="84" t="s">
        <v>610</v>
      </c>
      <c r="J536" s="207" t="s">
        <v>627</v>
      </c>
      <c r="K536" s="208" t="s">
        <v>630</v>
      </c>
      <c r="L536" s="83" t="s">
        <v>108</v>
      </c>
      <c r="M536" s="184">
        <v>24556</v>
      </c>
      <c r="N536" s="184"/>
      <c r="O536" s="85" t="s">
        <v>102</v>
      </c>
      <c r="P536" s="185">
        <v>42491</v>
      </c>
      <c r="Q536" s="186" t="s">
        <v>203</v>
      </c>
      <c r="R536" s="186"/>
      <c r="S536" s="186"/>
      <c r="T536" s="187"/>
      <c r="U536" s="188" t="s">
        <v>296</v>
      </c>
      <c r="V536" s="188" t="s">
        <v>297</v>
      </c>
      <c r="W536" s="188" t="s">
        <v>297</v>
      </c>
      <c r="X536" s="189" t="s">
        <v>167</v>
      </c>
      <c r="Y536" s="190"/>
      <c r="Z536" s="83">
        <v>700</v>
      </c>
      <c r="AA536" s="83" t="s">
        <v>193</v>
      </c>
      <c r="AB536" s="83" t="s">
        <v>181</v>
      </c>
      <c r="AC536" s="83" t="s">
        <v>102</v>
      </c>
      <c r="AD536" s="83" t="s">
        <v>7172</v>
      </c>
      <c r="AE536" s="83" t="s">
        <v>102</v>
      </c>
      <c r="AF536" s="83" t="s">
        <v>102</v>
      </c>
      <c r="AG536" s="83" t="s">
        <v>119</v>
      </c>
      <c r="AH536" s="83" t="s">
        <v>7173</v>
      </c>
      <c r="AI536" s="83" t="s">
        <v>104</v>
      </c>
      <c r="AJ536" s="83" t="s">
        <v>105</v>
      </c>
      <c r="AK536" s="191" t="s">
        <v>7172</v>
      </c>
      <c r="AL536" s="191" t="s">
        <v>102</v>
      </c>
      <c r="AM536" s="191" t="s">
        <v>102</v>
      </c>
      <c r="AN536" s="191" t="s">
        <v>119</v>
      </c>
      <c r="AO536" s="191" t="s">
        <v>7173</v>
      </c>
      <c r="AP536" s="191" t="s">
        <v>104</v>
      </c>
      <c r="AQ536" s="191" t="s">
        <v>105</v>
      </c>
      <c r="AR536" s="191" t="s">
        <v>106</v>
      </c>
      <c r="AS536" s="191" t="s">
        <v>7172</v>
      </c>
      <c r="AT536" s="191" t="s">
        <v>485</v>
      </c>
      <c r="AU536" s="191" t="s">
        <v>7173</v>
      </c>
      <c r="AV536" s="191" t="s">
        <v>104</v>
      </c>
      <c r="AW536" s="191" t="s">
        <v>204</v>
      </c>
      <c r="AX536" s="191"/>
      <c r="AY536" s="192" t="s">
        <v>454</v>
      </c>
      <c r="AZ536" s="192" t="s">
        <v>416</v>
      </c>
      <c r="BA536" s="91" t="s">
        <v>108</v>
      </c>
      <c r="BB536" s="90">
        <v>0</v>
      </c>
      <c r="BC536" s="93" t="s">
        <v>102</v>
      </c>
      <c r="BD536" s="93" t="s">
        <v>102</v>
      </c>
      <c r="BE536" s="93" t="s">
        <v>102</v>
      </c>
      <c r="BF536" s="93" t="s">
        <v>102</v>
      </c>
      <c r="BG536" s="97" t="s">
        <v>108</v>
      </c>
      <c r="BH536" s="93" t="s">
        <v>108</v>
      </c>
      <c r="BI536" s="93" t="s">
        <v>102</v>
      </c>
      <c r="BJ536" s="93" t="s">
        <v>102</v>
      </c>
      <c r="BK536" s="93" t="s">
        <v>102</v>
      </c>
      <c r="BL536" s="93" t="s">
        <v>102</v>
      </c>
      <c r="BM536" s="93" t="s">
        <v>102</v>
      </c>
      <c r="BN536" s="93" t="s">
        <v>102</v>
      </c>
      <c r="BO536" s="93" t="s">
        <v>102</v>
      </c>
      <c r="BP536" s="96" t="s">
        <v>102</v>
      </c>
      <c r="BQ536" s="90">
        <v>0</v>
      </c>
      <c r="BR536" s="93" t="s">
        <v>102</v>
      </c>
      <c r="BS536" s="93" t="s">
        <v>102</v>
      </c>
      <c r="BT536" s="93" t="s">
        <v>102</v>
      </c>
      <c r="BU536" s="93" t="s">
        <v>102</v>
      </c>
      <c r="BV536" s="97" t="s">
        <v>108</v>
      </c>
      <c r="BW536" s="93" t="s">
        <v>108</v>
      </c>
      <c r="BX536" s="95" t="s">
        <v>102</v>
      </c>
      <c r="BY536" s="93" t="s">
        <v>102</v>
      </c>
      <c r="BZ536" s="93" t="s">
        <v>102</v>
      </c>
      <c r="CA536" s="93" t="s">
        <v>102</v>
      </c>
      <c r="CB536" s="93" t="s">
        <v>102</v>
      </c>
      <c r="CC536" s="93" t="s">
        <v>102</v>
      </c>
      <c r="CD536" s="93" t="s">
        <v>102</v>
      </c>
      <c r="CE536" s="193" t="s">
        <v>102</v>
      </c>
      <c r="CF536" s="194" t="s">
        <v>436</v>
      </c>
      <c r="CG536" s="195" t="s">
        <v>7174</v>
      </c>
      <c r="CH536" s="101" t="s">
        <v>563</v>
      </c>
      <c r="CI536" s="102"/>
      <c r="CJ536" s="196" t="s">
        <v>577</v>
      </c>
      <c r="CK536" s="104" t="s">
        <v>190</v>
      </c>
      <c r="CL536" s="105"/>
      <c r="CM536" s="83" t="s">
        <v>578</v>
      </c>
      <c r="CN536" s="106" t="s">
        <v>108</v>
      </c>
      <c r="CO536" s="197" t="s">
        <v>566</v>
      </c>
      <c r="CP536" s="107"/>
      <c r="CQ536" s="198" t="s">
        <v>107</v>
      </c>
      <c r="CR536" s="198" t="s">
        <v>107</v>
      </c>
      <c r="CS536" s="199"/>
      <c r="CT536" s="83" t="s">
        <v>109</v>
      </c>
      <c r="CU536" s="83" t="s">
        <v>109</v>
      </c>
      <c r="CV536" s="83">
        <v>22</v>
      </c>
      <c r="CW536" s="83" t="s">
        <v>270</v>
      </c>
      <c r="CX536" s="83">
        <v>22</v>
      </c>
      <c r="CY536" s="83" t="s">
        <v>108</v>
      </c>
      <c r="CZ536" s="83">
        <v>704623.5</v>
      </c>
      <c r="DA536" s="83" t="s">
        <v>7175</v>
      </c>
      <c r="DB536" s="83" t="s">
        <v>118</v>
      </c>
      <c r="DC536" s="83" t="s">
        <v>108</v>
      </c>
      <c r="DD536" s="83">
        <v>1346</v>
      </c>
      <c r="DE536" s="83" t="s">
        <v>173</v>
      </c>
      <c r="DF536" s="83" t="s">
        <v>118</v>
      </c>
      <c r="DG536" s="83" t="s">
        <v>500</v>
      </c>
      <c r="DH536" s="83"/>
      <c r="DI536" s="85">
        <v>43646</v>
      </c>
      <c r="DJ536" s="83" t="s">
        <v>584</v>
      </c>
      <c r="DK536" s="83" t="s">
        <v>102</v>
      </c>
      <c r="DL536" s="83" t="s">
        <v>482</v>
      </c>
      <c r="DM536" s="83">
        <v>0</v>
      </c>
      <c r="DN536" s="83" t="s">
        <v>483</v>
      </c>
      <c r="DO536" s="83">
        <v>1</v>
      </c>
      <c r="DP536" s="83">
        <v>3</v>
      </c>
      <c r="DQ536" s="83"/>
      <c r="DR536" s="83" t="s">
        <v>108</v>
      </c>
      <c r="DS536" s="83" t="s">
        <v>497</v>
      </c>
      <c r="DU536" s="215" t="s">
        <v>269</v>
      </c>
      <c r="DV536" s="136">
        <v>1</v>
      </c>
      <c r="DW536" s="136">
        <v>3</v>
      </c>
      <c r="DX536" s="215" t="s">
        <v>269</v>
      </c>
      <c r="DY536" s="215" t="s">
        <v>269</v>
      </c>
      <c r="DZ536" s="215" t="s">
        <v>269</v>
      </c>
      <c r="EA536" s="215" t="s">
        <v>269</v>
      </c>
      <c r="EB536" s="215" t="s">
        <v>269</v>
      </c>
      <c r="EC536" s="215" t="s">
        <v>269</v>
      </c>
      <c r="ED536" s="215" t="s">
        <v>269</v>
      </c>
      <c r="EE536" s="215" t="s">
        <v>269</v>
      </c>
    </row>
    <row r="537" spans="1:135" ht="57.6" x14ac:dyDescent="0.55000000000000004">
      <c r="A537" s="83" t="s">
        <v>130</v>
      </c>
      <c r="B537" s="136">
        <v>778228</v>
      </c>
      <c r="C537" t="s">
        <v>1178</v>
      </c>
      <c r="D537" s="83" t="s">
        <v>228</v>
      </c>
      <c r="E537" s="138">
        <v>147384793556</v>
      </c>
      <c r="F537" s="83" t="s">
        <v>143</v>
      </c>
      <c r="G537" s="85">
        <v>43620</v>
      </c>
      <c r="H537" s="83" t="s">
        <v>98</v>
      </c>
      <c r="I537" s="84" t="s">
        <v>612</v>
      </c>
      <c r="J537" s="207" t="s">
        <v>628</v>
      </c>
      <c r="K537" s="208" t="s">
        <v>633</v>
      </c>
      <c r="L537" s="83" t="s">
        <v>108</v>
      </c>
      <c r="M537" s="184" t="s">
        <v>102</v>
      </c>
      <c r="N537" s="184" t="s">
        <v>556</v>
      </c>
      <c r="O537" s="85" t="s">
        <v>102</v>
      </c>
      <c r="P537" s="185">
        <v>42491</v>
      </c>
      <c r="Q537" s="186" t="s">
        <v>202</v>
      </c>
      <c r="R537" s="186" t="s">
        <v>613</v>
      </c>
      <c r="S537" s="186"/>
      <c r="T537" s="187"/>
      <c r="U537" s="188" t="s">
        <v>295</v>
      </c>
      <c r="V537" s="188" t="s">
        <v>205</v>
      </c>
      <c r="W537" s="188" t="s">
        <v>295</v>
      </c>
      <c r="X537" s="189" t="s">
        <v>107</v>
      </c>
      <c r="Y537" s="190" t="s">
        <v>614</v>
      </c>
      <c r="Z537" s="83">
        <v>700</v>
      </c>
      <c r="AA537" s="83" t="s">
        <v>193</v>
      </c>
      <c r="AB537" s="83" t="s">
        <v>181</v>
      </c>
      <c r="AC537" s="83" t="s">
        <v>102</v>
      </c>
      <c r="AD537" s="83" t="s">
        <v>7176</v>
      </c>
      <c r="AE537" s="83" t="s">
        <v>7177</v>
      </c>
      <c r="AF537" s="83" t="s">
        <v>102</v>
      </c>
      <c r="AG537" s="83" t="s">
        <v>175</v>
      </c>
      <c r="AH537" s="83" t="s">
        <v>7178</v>
      </c>
      <c r="AI537" s="83" t="s">
        <v>104</v>
      </c>
      <c r="AJ537" s="83" t="s">
        <v>105</v>
      </c>
      <c r="AK537" s="191" t="s">
        <v>7176</v>
      </c>
      <c r="AL537" s="191" t="s">
        <v>7177</v>
      </c>
      <c r="AM537" s="191" t="s">
        <v>102</v>
      </c>
      <c r="AN537" s="191" t="s">
        <v>175</v>
      </c>
      <c r="AO537" s="191" t="s">
        <v>7178</v>
      </c>
      <c r="AP537" s="191" t="s">
        <v>104</v>
      </c>
      <c r="AQ537" s="191" t="s">
        <v>105</v>
      </c>
      <c r="AR537" s="191" t="s">
        <v>106</v>
      </c>
      <c r="AS537" s="191"/>
      <c r="AT537" s="191"/>
      <c r="AU537" s="191"/>
      <c r="AV537" s="191"/>
      <c r="AW537" s="191"/>
      <c r="AX537" s="191" t="s">
        <v>575</v>
      </c>
      <c r="AY537" s="192" t="s">
        <v>454</v>
      </c>
      <c r="AZ537" s="192" t="s">
        <v>108</v>
      </c>
      <c r="BA537" s="91" t="s">
        <v>108</v>
      </c>
      <c r="BB537" s="90">
        <v>0</v>
      </c>
      <c r="BC537" s="93" t="s">
        <v>102</v>
      </c>
      <c r="BD537" s="93" t="s">
        <v>102</v>
      </c>
      <c r="BE537" s="93" t="s">
        <v>102</v>
      </c>
      <c r="BF537" s="93" t="s">
        <v>102</v>
      </c>
      <c r="BG537" s="97" t="s">
        <v>108</v>
      </c>
      <c r="BH537" s="93" t="s">
        <v>108</v>
      </c>
      <c r="BI537" s="93" t="s">
        <v>102</v>
      </c>
      <c r="BJ537" s="93" t="s">
        <v>102</v>
      </c>
      <c r="BK537" s="93" t="s">
        <v>102</v>
      </c>
      <c r="BL537" s="93" t="s">
        <v>102</v>
      </c>
      <c r="BM537" s="93" t="s">
        <v>102</v>
      </c>
      <c r="BN537" s="93" t="s">
        <v>102</v>
      </c>
      <c r="BO537" s="93" t="s">
        <v>102</v>
      </c>
      <c r="BP537" s="96" t="s">
        <v>102</v>
      </c>
      <c r="BQ537" s="90">
        <v>0</v>
      </c>
      <c r="BR537" s="93" t="s">
        <v>102</v>
      </c>
      <c r="BS537" s="93" t="s">
        <v>102</v>
      </c>
      <c r="BT537" s="93" t="s">
        <v>102</v>
      </c>
      <c r="BU537" s="93" t="s">
        <v>102</v>
      </c>
      <c r="BV537" s="97" t="s">
        <v>108</v>
      </c>
      <c r="BW537" s="93" t="s">
        <v>108</v>
      </c>
      <c r="BX537" s="95" t="s">
        <v>102</v>
      </c>
      <c r="BY537" s="93" t="s">
        <v>102</v>
      </c>
      <c r="BZ537" s="93" t="s">
        <v>102</v>
      </c>
      <c r="CA537" s="93" t="s">
        <v>102</v>
      </c>
      <c r="CB537" s="93" t="s">
        <v>102</v>
      </c>
      <c r="CC537" s="93" t="s">
        <v>102</v>
      </c>
      <c r="CD537" s="93" t="s">
        <v>102</v>
      </c>
      <c r="CE537" s="193" t="s">
        <v>102</v>
      </c>
      <c r="CF537" s="194" t="s">
        <v>508</v>
      </c>
      <c r="CG537" s="195" t="s">
        <v>102</v>
      </c>
      <c r="CH537" s="101" t="e">
        <v>#N/A</v>
      </c>
      <c r="CI537" s="102" t="s">
        <v>580</v>
      </c>
      <c r="CJ537" s="196" t="s">
        <v>108</v>
      </c>
      <c r="CK537" s="104" t="s">
        <v>109</v>
      </c>
      <c r="CL537" s="105" t="s">
        <v>579</v>
      </c>
      <c r="CM537" s="83" t="s">
        <v>108</v>
      </c>
      <c r="CN537" s="106" t="s">
        <v>108</v>
      </c>
      <c r="CO537" s="197" t="s">
        <v>108</v>
      </c>
      <c r="CP537" s="107"/>
      <c r="CQ537" s="198" t="s">
        <v>474</v>
      </c>
      <c r="CR537" s="198" t="s">
        <v>474</v>
      </c>
      <c r="CS537" s="199" t="s">
        <v>616</v>
      </c>
      <c r="CT537" s="83" t="s">
        <v>109</v>
      </c>
      <c r="CU537" s="83" t="s">
        <v>109</v>
      </c>
      <c r="CV537" s="83">
        <v>67</v>
      </c>
      <c r="CW537" s="83" t="s">
        <v>112</v>
      </c>
      <c r="CX537" s="83">
        <v>67</v>
      </c>
      <c r="CY537" s="83" t="s">
        <v>7179</v>
      </c>
      <c r="CZ537" s="83">
        <v>705943</v>
      </c>
      <c r="DA537" s="83" t="s">
        <v>138</v>
      </c>
      <c r="DB537" s="83" t="s">
        <v>124</v>
      </c>
      <c r="DC537" s="83" t="s">
        <v>501</v>
      </c>
      <c r="DD537" s="83">
        <v>7424</v>
      </c>
      <c r="DE537" s="83" t="s">
        <v>582</v>
      </c>
      <c r="DF537" s="83" t="s">
        <v>145</v>
      </c>
      <c r="DG537" s="83" t="s">
        <v>501</v>
      </c>
      <c r="DH537" s="83" t="s">
        <v>582</v>
      </c>
      <c r="DI537" s="85">
        <v>43646</v>
      </c>
      <c r="DJ537" s="83" t="s">
        <v>584</v>
      </c>
      <c r="DK537" s="83" t="s">
        <v>102</v>
      </c>
      <c r="DL537" s="83" t="s">
        <v>482</v>
      </c>
      <c r="DM537" s="83">
        <v>0</v>
      </c>
      <c r="DN537" s="83" t="s">
        <v>238</v>
      </c>
      <c r="DO537" s="83">
        <v>1</v>
      </c>
      <c r="DP537" s="83">
        <v>1</v>
      </c>
      <c r="DQ537" s="83"/>
      <c r="DR537" s="83" t="s">
        <v>108</v>
      </c>
      <c r="DS537" s="83" t="s">
        <v>497</v>
      </c>
      <c r="DU537" s="215" t="s">
        <v>269</v>
      </c>
      <c r="DV537" s="136">
        <v>1</v>
      </c>
      <c r="DW537" s="136">
        <v>3</v>
      </c>
      <c r="DX537" s="215" t="s">
        <v>269</v>
      </c>
      <c r="DY537" s="215" t="s">
        <v>269</v>
      </c>
      <c r="DZ537" s="215" t="s">
        <v>269</v>
      </c>
      <c r="EA537" s="215" t="s">
        <v>269</v>
      </c>
      <c r="EB537" s="215" t="s">
        <v>269</v>
      </c>
      <c r="EC537" s="215" t="s">
        <v>269</v>
      </c>
      <c r="ED537" s="215" t="s">
        <v>269</v>
      </c>
      <c r="EE537" s="215" t="s">
        <v>269</v>
      </c>
    </row>
    <row r="538" spans="1:135" ht="28.8" x14ac:dyDescent="0.55000000000000004">
      <c r="A538" s="83" t="s">
        <v>130</v>
      </c>
      <c r="B538" s="136">
        <v>222344</v>
      </c>
      <c r="C538" t="s">
        <v>1179</v>
      </c>
      <c r="D538" s="83" t="s">
        <v>228</v>
      </c>
      <c r="E538" s="138">
        <v>802473704175</v>
      </c>
      <c r="F538" s="83" t="s">
        <v>114</v>
      </c>
      <c r="G538" s="85">
        <v>43634</v>
      </c>
      <c r="H538" s="83" t="s">
        <v>98</v>
      </c>
      <c r="I538" s="84" t="s">
        <v>618</v>
      </c>
      <c r="J538" s="207" t="s">
        <v>629</v>
      </c>
      <c r="K538" s="208" t="s">
        <v>634</v>
      </c>
      <c r="L538" s="83" t="s">
        <v>108</v>
      </c>
      <c r="M538" s="184">
        <v>27646</v>
      </c>
      <c r="N538" s="184"/>
      <c r="O538" s="85" t="s">
        <v>102</v>
      </c>
      <c r="P538" s="185">
        <v>43013</v>
      </c>
      <c r="Q538" s="186" t="s">
        <v>203</v>
      </c>
      <c r="R538" s="186"/>
      <c r="S538" s="186"/>
      <c r="T538" s="187"/>
      <c r="U538" s="188" t="s">
        <v>296</v>
      </c>
      <c r="V538" s="188" t="s">
        <v>205</v>
      </c>
      <c r="W538" s="189" t="s">
        <v>619</v>
      </c>
      <c r="X538" s="189" t="s">
        <v>107</v>
      </c>
      <c r="Y538" s="190" t="s">
        <v>614</v>
      </c>
      <c r="Z538" s="83">
        <v>700</v>
      </c>
      <c r="AA538" s="83" t="s">
        <v>193</v>
      </c>
      <c r="AB538" s="83" t="s">
        <v>181</v>
      </c>
      <c r="AC538" s="83" t="s">
        <v>102</v>
      </c>
      <c r="AD538" s="83" t="s">
        <v>7180</v>
      </c>
      <c r="AE538" s="83" t="s">
        <v>102</v>
      </c>
      <c r="AF538" s="83" t="s">
        <v>102</v>
      </c>
      <c r="AG538" s="83" t="s">
        <v>174</v>
      </c>
      <c r="AH538" s="83" t="s">
        <v>7169</v>
      </c>
      <c r="AI538" s="83" t="s">
        <v>104</v>
      </c>
      <c r="AJ538" s="83" t="s">
        <v>105</v>
      </c>
      <c r="AK538" s="191" t="s">
        <v>7180</v>
      </c>
      <c r="AL538" s="191" t="s">
        <v>102</v>
      </c>
      <c r="AM538" s="191" t="s">
        <v>102</v>
      </c>
      <c r="AN538" s="191" t="s">
        <v>174</v>
      </c>
      <c r="AO538" s="191" t="s">
        <v>7169</v>
      </c>
      <c r="AP538" s="191" t="s">
        <v>104</v>
      </c>
      <c r="AQ538" s="191" t="s">
        <v>105</v>
      </c>
      <c r="AR538" s="191" t="s">
        <v>106</v>
      </c>
      <c r="AS538" s="191" t="s">
        <v>7180</v>
      </c>
      <c r="AT538" s="191" t="s">
        <v>488</v>
      </c>
      <c r="AU538" s="191" t="s">
        <v>7181</v>
      </c>
      <c r="AV538" s="191" t="s">
        <v>104</v>
      </c>
      <c r="AW538" s="191" t="s">
        <v>204</v>
      </c>
      <c r="AX538" s="191"/>
      <c r="AY538" s="192" t="s">
        <v>454</v>
      </c>
      <c r="AZ538" s="192" t="s">
        <v>416</v>
      </c>
      <c r="BA538" s="91" t="s">
        <v>108</v>
      </c>
      <c r="BB538" s="90">
        <v>0</v>
      </c>
      <c r="BC538" s="93" t="s">
        <v>102</v>
      </c>
      <c r="BD538" s="93" t="s">
        <v>102</v>
      </c>
      <c r="BE538" s="93" t="s">
        <v>102</v>
      </c>
      <c r="BF538" s="93" t="s">
        <v>102</v>
      </c>
      <c r="BG538" s="97" t="s">
        <v>108</v>
      </c>
      <c r="BH538" s="93" t="s">
        <v>108</v>
      </c>
      <c r="BI538" s="93" t="s">
        <v>102</v>
      </c>
      <c r="BJ538" s="93" t="s">
        <v>102</v>
      </c>
      <c r="BK538" s="93" t="s">
        <v>102</v>
      </c>
      <c r="BL538" s="93" t="s">
        <v>102</v>
      </c>
      <c r="BM538" s="93" t="s">
        <v>102</v>
      </c>
      <c r="BN538" s="93" t="s">
        <v>102</v>
      </c>
      <c r="BO538" s="93" t="s">
        <v>102</v>
      </c>
      <c r="BP538" s="96" t="s">
        <v>102</v>
      </c>
      <c r="BQ538" s="90">
        <v>0</v>
      </c>
      <c r="BR538" s="93" t="s">
        <v>102</v>
      </c>
      <c r="BS538" s="93" t="s">
        <v>102</v>
      </c>
      <c r="BT538" s="93" t="s">
        <v>102</v>
      </c>
      <c r="BU538" s="93" t="s">
        <v>102</v>
      </c>
      <c r="BV538" s="97" t="s">
        <v>108</v>
      </c>
      <c r="BW538" s="93" t="s">
        <v>108</v>
      </c>
      <c r="BX538" s="95" t="s">
        <v>102</v>
      </c>
      <c r="BY538" s="93" t="s">
        <v>102</v>
      </c>
      <c r="BZ538" s="93" t="s">
        <v>102</v>
      </c>
      <c r="CA538" s="93" t="s">
        <v>102</v>
      </c>
      <c r="CB538" s="93" t="s">
        <v>102</v>
      </c>
      <c r="CC538" s="93" t="s">
        <v>102</v>
      </c>
      <c r="CD538" s="93" t="s">
        <v>102</v>
      </c>
      <c r="CE538" s="193" t="s">
        <v>102</v>
      </c>
      <c r="CF538" s="194" t="s">
        <v>436</v>
      </c>
      <c r="CG538" s="195" t="s">
        <v>7182</v>
      </c>
      <c r="CH538" s="101" t="s">
        <v>310</v>
      </c>
      <c r="CI538" s="102"/>
      <c r="CJ538" s="196" t="s">
        <v>7183</v>
      </c>
      <c r="CK538" s="104" t="s">
        <v>190</v>
      </c>
      <c r="CL538" s="105"/>
      <c r="CM538" s="83" t="s">
        <v>623</v>
      </c>
      <c r="CN538" s="106" t="s">
        <v>624</v>
      </c>
      <c r="CO538" s="197" t="s">
        <v>625</v>
      </c>
      <c r="CP538" s="107"/>
      <c r="CQ538" s="198" t="s">
        <v>474</v>
      </c>
      <c r="CR538" s="198" t="s">
        <v>474</v>
      </c>
      <c r="CS538" s="199"/>
      <c r="CT538" s="83" t="s">
        <v>109</v>
      </c>
      <c r="CU538" s="83" t="s">
        <v>109</v>
      </c>
      <c r="CV538" s="83">
        <v>92</v>
      </c>
      <c r="CW538" s="83" t="s">
        <v>139</v>
      </c>
      <c r="CX538" s="83">
        <v>92</v>
      </c>
      <c r="CY538" s="83" t="s">
        <v>108</v>
      </c>
      <c r="CZ538" s="83">
        <v>707262.5</v>
      </c>
      <c r="DA538" s="83" t="s">
        <v>581</v>
      </c>
      <c r="DB538" s="83" t="s">
        <v>152</v>
      </c>
      <c r="DC538" s="83" t="s">
        <v>500</v>
      </c>
      <c r="DD538" s="83">
        <v>2319</v>
      </c>
      <c r="DE538" s="83" t="s">
        <v>606</v>
      </c>
      <c r="DF538" s="83" t="s">
        <v>152</v>
      </c>
      <c r="DG538" s="83" t="s">
        <v>500</v>
      </c>
      <c r="DH538" s="83"/>
      <c r="DI538" s="85">
        <v>43646</v>
      </c>
      <c r="DJ538" s="83" t="s">
        <v>584</v>
      </c>
      <c r="DK538" s="83" t="s">
        <v>102</v>
      </c>
      <c r="DL538" s="83" t="s">
        <v>482</v>
      </c>
      <c r="DM538" s="83">
        <v>0</v>
      </c>
      <c r="DN538" s="83" t="s">
        <v>483</v>
      </c>
      <c r="DO538" s="83">
        <v>1</v>
      </c>
      <c r="DP538" s="83">
        <v>2</v>
      </c>
      <c r="DQ538" s="83"/>
      <c r="DR538" s="83" t="s">
        <v>108</v>
      </c>
      <c r="DS538" s="83" t="s">
        <v>497</v>
      </c>
      <c r="DU538" s="215" t="s">
        <v>269</v>
      </c>
      <c r="DV538" s="136">
        <v>1</v>
      </c>
      <c r="DW538" s="136">
        <v>3</v>
      </c>
      <c r="DX538" s="215" t="s">
        <v>269</v>
      </c>
      <c r="DY538" s="215" t="s">
        <v>269</v>
      </c>
      <c r="DZ538" s="215" t="s">
        <v>269</v>
      </c>
      <c r="EA538" s="215" t="s">
        <v>269</v>
      </c>
      <c r="EB538" s="215" t="s">
        <v>269</v>
      </c>
      <c r="EC538" s="215" t="s">
        <v>269</v>
      </c>
      <c r="ED538" s="215" t="s">
        <v>269</v>
      </c>
      <c r="EE538" s="215" t="s">
        <v>269</v>
      </c>
    </row>
    <row r="539" spans="1:135" ht="28.8" x14ac:dyDescent="0.55000000000000004">
      <c r="A539" s="83" t="s">
        <v>130</v>
      </c>
      <c r="B539" s="136">
        <v>674388</v>
      </c>
      <c r="C539" t="s">
        <v>1180</v>
      </c>
      <c r="D539" s="83" t="s">
        <v>228</v>
      </c>
      <c r="E539" s="138">
        <v>167154533292</v>
      </c>
      <c r="F539" s="83" t="s">
        <v>114</v>
      </c>
      <c r="G539" s="85">
        <v>43643</v>
      </c>
      <c r="H539" s="211" t="s">
        <v>98</v>
      </c>
      <c r="I539" s="84" t="s">
        <v>610</v>
      </c>
      <c r="J539" s="207" t="s">
        <v>627</v>
      </c>
      <c r="K539" s="208" t="s">
        <v>630</v>
      </c>
      <c r="L539" s="83" t="s">
        <v>108</v>
      </c>
      <c r="M539" s="184">
        <v>24557</v>
      </c>
      <c r="N539" s="184"/>
      <c r="O539" s="85" t="s">
        <v>102</v>
      </c>
      <c r="P539" s="185">
        <v>42491</v>
      </c>
      <c r="Q539" s="186" t="s">
        <v>203</v>
      </c>
      <c r="R539" s="186"/>
      <c r="S539" s="186"/>
      <c r="T539" s="187"/>
      <c r="U539" s="188" t="s">
        <v>296</v>
      </c>
      <c r="V539" s="188" t="s">
        <v>297</v>
      </c>
      <c r="W539" s="188" t="s">
        <v>297</v>
      </c>
      <c r="X539" s="189" t="s">
        <v>167</v>
      </c>
      <c r="Y539" s="190"/>
      <c r="Z539" s="83">
        <v>700</v>
      </c>
      <c r="AA539" s="83" t="s">
        <v>193</v>
      </c>
      <c r="AB539" s="83" t="s">
        <v>181</v>
      </c>
      <c r="AC539" s="83" t="s">
        <v>102</v>
      </c>
      <c r="AD539" s="83" t="s">
        <v>7184</v>
      </c>
      <c r="AE539" s="83" t="s">
        <v>102</v>
      </c>
      <c r="AF539" s="83" t="s">
        <v>102</v>
      </c>
      <c r="AG539" s="83" t="s">
        <v>119</v>
      </c>
      <c r="AH539" s="83" t="s">
        <v>7185</v>
      </c>
      <c r="AI539" s="83" t="s">
        <v>104</v>
      </c>
      <c r="AJ539" s="83" t="s">
        <v>105</v>
      </c>
      <c r="AK539" s="191" t="s">
        <v>7184</v>
      </c>
      <c r="AL539" s="191" t="s">
        <v>102</v>
      </c>
      <c r="AM539" s="191" t="s">
        <v>102</v>
      </c>
      <c r="AN539" s="191" t="s">
        <v>119</v>
      </c>
      <c r="AO539" s="191" t="s">
        <v>7185</v>
      </c>
      <c r="AP539" s="191" t="s">
        <v>104</v>
      </c>
      <c r="AQ539" s="191" t="s">
        <v>105</v>
      </c>
      <c r="AR539" s="191" t="s">
        <v>106</v>
      </c>
      <c r="AS539" s="191" t="s">
        <v>7184</v>
      </c>
      <c r="AT539" s="191" t="s">
        <v>485</v>
      </c>
      <c r="AU539" s="191" t="s">
        <v>7185</v>
      </c>
      <c r="AV539" s="191" t="s">
        <v>104</v>
      </c>
      <c r="AW539" s="191" t="s">
        <v>204</v>
      </c>
      <c r="AX539" s="191"/>
      <c r="AY539" s="192" t="s">
        <v>454</v>
      </c>
      <c r="AZ539" s="192" t="s">
        <v>416</v>
      </c>
      <c r="BA539" s="91" t="s">
        <v>108</v>
      </c>
      <c r="BB539" s="90">
        <v>0</v>
      </c>
      <c r="BC539" s="93" t="s">
        <v>102</v>
      </c>
      <c r="BD539" s="93" t="s">
        <v>102</v>
      </c>
      <c r="BE539" s="93" t="s">
        <v>102</v>
      </c>
      <c r="BF539" s="93" t="s">
        <v>102</v>
      </c>
      <c r="BG539" s="97" t="s">
        <v>108</v>
      </c>
      <c r="BH539" s="93" t="s">
        <v>108</v>
      </c>
      <c r="BI539" s="93" t="s">
        <v>102</v>
      </c>
      <c r="BJ539" s="93" t="s">
        <v>102</v>
      </c>
      <c r="BK539" s="93" t="s">
        <v>102</v>
      </c>
      <c r="BL539" s="93" t="s">
        <v>102</v>
      </c>
      <c r="BM539" s="93" t="s">
        <v>102</v>
      </c>
      <c r="BN539" s="93" t="s">
        <v>102</v>
      </c>
      <c r="BO539" s="93" t="s">
        <v>102</v>
      </c>
      <c r="BP539" s="96" t="s">
        <v>102</v>
      </c>
      <c r="BQ539" s="90">
        <v>0</v>
      </c>
      <c r="BR539" s="93" t="s">
        <v>102</v>
      </c>
      <c r="BS539" s="93" t="s">
        <v>102</v>
      </c>
      <c r="BT539" s="93" t="s">
        <v>102</v>
      </c>
      <c r="BU539" s="93" t="s">
        <v>102</v>
      </c>
      <c r="BV539" s="97" t="s">
        <v>108</v>
      </c>
      <c r="BW539" s="93" t="s">
        <v>108</v>
      </c>
      <c r="BX539" s="95" t="s">
        <v>102</v>
      </c>
      <c r="BY539" s="93" t="s">
        <v>102</v>
      </c>
      <c r="BZ539" s="93" t="s">
        <v>102</v>
      </c>
      <c r="CA539" s="93" t="s">
        <v>102</v>
      </c>
      <c r="CB539" s="93" t="s">
        <v>102</v>
      </c>
      <c r="CC539" s="93" t="s">
        <v>102</v>
      </c>
      <c r="CD539" s="93" t="s">
        <v>102</v>
      </c>
      <c r="CE539" s="193" t="s">
        <v>102</v>
      </c>
      <c r="CF539" s="194" t="s">
        <v>436</v>
      </c>
      <c r="CG539" s="195" t="s">
        <v>7186</v>
      </c>
      <c r="CH539" s="101" t="s">
        <v>563</v>
      </c>
      <c r="CI539" s="102"/>
      <c r="CJ539" s="196" t="s">
        <v>577</v>
      </c>
      <c r="CK539" s="104" t="s">
        <v>190</v>
      </c>
      <c r="CL539" s="105"/>
      <c r="CM539" s="83" t="s">
        <v>578</v>
      </c>
      <c r="CN539" s="106" t="s">
        <v>108</v>
      </c>
      <c r="CO539" s="197" t="s">
        <v>566</v>
      </c>
      <c r="CP539" s="107"/>
      <c r="CQ539" s="198" t="s">
        <v>107</v>
      </c>
      <c r="CR539" s="198" t="s">
        <v>107</v>
      </c>
      <c r="CS539" s="199"/>
      <c r="CT539" s="83" t="s">
        <v>109</v>
      </c>
      <c r="CU539" s="83" t="s">
        <v>109</v>
      </c>
      <c r="CV539" s="83">
        <v>8</v>
      </c>
      <c r="CW539" s="83" t="s">
        <v>270</v>
      </c>
      <c r="CX539" s="83">
        <v>8</v>
      </c>
      <c r="CY539" s="83" t="s">
        <v>108</v>
      </c>
      <c r="CZ539" s="83">
        <v>708582</v>
      </c>
      <c r="DA539" s="83" t="s">
        <v>7187</v>
      </c>
      <c r="DB539" s="83" t="s">
        <v>118</v>
      </c>
      <c r="DC539" s="83" t="s">
        <v>108</v>
      </c>
      <c r="DD539" s="83">
        <v>5038</v>
      </c>
      <c r="DE539" s="83" t="s">
        <v>173</v>
      </c>
      <c r="DF539" s="83" t="s">
        <v>118</v>
      </c>
      <c r="DG539" s="83" t="s">
        <v>500</v>
      </c>
      <c r="DH539" s="83"/>
      <c r="DI539" s="85">
        <v>43646</v>
      </c>
      <c r="DJ539" s="83" t="s">
        <v>584</v>
      </c>
      <c r="DK539" s="83" t="s">
        <v>102</v>
      </c>
      <c r="DL539" s="83" t="s">
        <v>482</v>
      </c>
      <c r="DM539" s="83">
        <v>0</v>
      </c>
      <c r="DN539" s="83" t="s">
        <v>483</v>
      </c>
      <c r="DO539" s="83">
        <v>1</v>
      </c>
      <c r="DP539" s="83">
        <v>4</v>
      </c>
      <c r="DQ539" s="83"/>
      <c r="DR539" s="83" t="s">
        <v>108</v>
      </c>
      <c r="DS539" s="83" t="s">
        <v>497</v>
      </c>
      <c r="DU539" s="215" t="s">
        <v>269</v>
      </c>
      <c r="DV539" s="136">
        <v>1</v>
      </c>
      <c r="DW539" s="136">
        <v>3</v>
      </c>
      <c r="DX539" s="215" t="s">
        <v>269</v>
      </c>
      <c r="DY539" s="215" t="s">
        <v>269</v>
      </c>
      <c r="DZ539" s="215" t="s">
        <v>269</v>
      </c>
      <c r="EA539" s="215" t="s">
        <v>269</v>
      </c>
      <c r="EB539" s="215" t="s">
        <v>269</v>
      </c>
      <c r="EC539" s="215" t="s">
        <v>269</v>
      </c>
      <c r="ED539" s="215" t="s">
        <v>269</v>
      </c>
      <c r="EE539" s="215" t="s">
        <v>269</v>
      </c>
    </row>
    <row r="540" spans="1:135" ht="57.6" x14ac:dyDescent="0.55000000000000004">
      <c r="A540" s="83" t="s">
        <v>130</v>
      </c>
      <c r="B540" s="136">
        <v>787418</v>
      </c>
      <c r="C540" t="s">
        <v>1181</v>
      </c>
      <c r="D540" s="83" t="s">
        <v>228</v>
      </c>
      <c r="E540" s="138">
        <v>614921627179</v>
      </c>
      <c r="F540" s="83" t="s">
        <v>143</v>
      </c>
      <c r="G540" s="85">
        <v>43620</v>
      </c>
      <c r="H540" s="83" t="s">
        <v>98</v>
      </c>
      <c r="I540" s="84" t="s">
        <v>612</v>
      </c>
      <c r="J540" s="207" t="s">
        <v>628</v>
      </c>
      <c r="K540" s="208" t="s">
        <v>633</v>
      </c>
      <c r="L540" s="83" t="s">
        <v>108</v>
      </c>
      <c r="M540" s="184" t="s">
        <v>102</v>
      </c>
      <c r="N540" s="184" t="s">
        <v>556</v>
      </c>
      <c r="O540" s="85" t="s">
        <v>102</v>
      </c>
      <c r="P540" s="185">
        <v>42491</v>
      </c>
      <c r="Q540" s="186" t="s">
        <v>202</v>
      </c>
      <c r="R540" s="186" t="s">
        <v>613</v>
      </c>
      <c r="S540" s="186"/>
      <c r="T540" s="187"/>
      <c r="U540" s="188" t="s">
        <v>295</v>
      </c>
      <c r="V540" s="188" t="s">
        <v>205</v>
      </c>
      <c r="W540" s="188" t="s">
        <v>295</v>
      </c>
      <c r="X540" s="189" t="s">
        <v>107</v>
      </c>
      <c r="Y540" s="190" t="s">
        <v>614</v>
      </c>
      <c r="Z540" s="83">
        <v>700</v>
      </c>
      <c r="AA540" s="83" t="s">
        <v>193</v>
      </c>
      <c r="AB540" s="83" t="s">
        <v>181</v>
      </c>
      <c r="AC540" s="83" t="s">
        <v>102</v>
      </c>
      <c r="AD540" s="83" t="s">
        <v>7188</v>
      </c>
      <c r="AE540" s="83" t="s">
        <v>7189</v>
      </c>
      <c r="AF540" s="83" t="s">
        <v>102</v>
      </c>
      <c r="AG540" s="83" t="s">
        <v>175</v>
      </c>
      <c r="AH540" s="83" t="s">
        <v>7190</v>
      </c>
      <c r="AI540" s="83" t="s">
        <v>104</v>
      </c>
      <c r="AJ540" s="83" t="s">
        <v>105</v>
      </c>
      <c r="AK540" s="191" t="s">
        <v>7188</v>
      </c>
      <c r="AL540" s="191" t="s">
        <v>7189</v>
      </c>
      <c r="AM540" s="191" t="s">
        <v>102</v>
      </c>
      <c r="AN540" s="191" t="s">
        <v>175</v>
      </c>
      <c r="AO540" s="191" t="s">
        <v>7190</v>
      </c>
      <c r="AP540" s="191" t="s">
        <v>104</v>
      </c>
      <c r="AQ540" s="191" t="s">
        <v>105</v>
      </c>
      <c r="AR540" s="191" t="s">
        <v>106</v>
      </c>
      <c r="AS540" s="191"/>
      <c r="AT540" s="191"/>
      <c r="AU540" s="191"/>
      <c r="AV540" s="191"/>
      <c r="AW540" s="191"/>
      <c r="AX540" s="191" t="s">
        <v>575</v>
      </c>
      <c r="AY540" s="192" t="s">
        <v>454</v>
      </c>
      <c r="AZ540" s="192" t="s">
        <v>108</v>
      </c>
      <c r="BA540" s="91" t="s">
        <v>108</v>
      </c>
      <c r="BB540" s="90">
        <v>0</v>
      </c>
      <c r="BC540" s="93" t="s">
        <v>102</v>
      </c>
      <c r="BD540" s="93" t="s">
        <v>102</v>
      </c>
      <c r="BE540" s="93" t="s">
        <v>102</v>
      </c>
      <c r="BF540" s="93" t="s">
        <v>102</v>
      </c>
      <c r="BG540" s="97" t="s">
        <v>108</v>
      </c>
      <c r="BH540" s="93" t="s">
        <v>108</v>
      </c>
      <c r="BI540" s="93" t="s">
        <v>102</v>
      </c>
      <c r="BJ540" s="93" t="s">
        <v>102</v>
      </c>
      <c r="BK540" s="93" t="s">
        <v>102</v>
      </c>
      <c r="BL540" s="93" t="s">
        <v>102</v>
      </c>
      <c r="BM540" s="93" t="s">
        <v>102</v>
      </c>
      <c r="BN540" s="93" t="s">
        <v>102</v>
      </c>
      <c r="BO540" s="93" t="s">
        <v>102</v>
      </c>
      <c r="BP540" s="96" t="s">
        <v>102</v>
      </c>
      <c r="BQ540" s="90">
        <v>0</v>
      </c>
      <c r="BR540" s="93" t="s">
        <v>102</v>
      </c>
      <c r="BS540" s="93" t="s">
        <v>102</v>
      </c>
      <c r="BT540" s="93" t="s">
        <v>102</v>
      </c>
      <c r="BU540" s="93" t="s">
        <v>102</v>
      </c>
      <c r="BV540" s="97" t="s">
        <v>108</v>
      </c>
      <c r="BW540" s="93" t="s">
        <v>108</v>
      </c>
      <c r="BX540" s="95" t="s">
        <v>102</v>
      </c>
      <c r="BY540" s="93" t="s">
        <v>102</v>
      </c>
      <c r="BZ540" s="93" t="s">
        <v>102</v>
      </c>
      <c r="CA540" s="93" t="s">
        <v>102</v>
      </c>
      <c r="CB540" s="93" t="s">
        <v>102</v>
      </c>
      <c r="CC540" s="93" t="s">
        <v>102</v>
      </c>
      <c r="CD540" s="93" t="s">
        <v>102</v>
      </c>
      <c r="CE540" s="193" t="s">
        <v>102</v>
      </c>
      <c r="CF540" s="194" t="s">
        <v>508</v>
      </c>
      <c r="CG540" s="195" t="s">
        <v>102</v>
      </c>
      <c r="CH540" s="101" t="e">
        <v>#N/A</v>
      </c>
      <c r="CI540" s="102" t="s">
        <v>580</v>
      </c>
      <c r="CJ540" s="196" t="s">
        <v>108</v>
      </c>
      <c r="CK540" s="104" t="s">
        <v>109</v>
      </c>
      <c r="CL540" s="105" t="s">
        <v>579</v>
      </c>
      <c r="CM540" s="83" t="s">
        <v>108</v>
      </c>
      <c r="CN540" s="106" t="s">
        <v>108</v>
      </c>
      <c r="CO540" s="197" t="s">
        <v>108</v>
      </c>
      <c r="CP540" s="107"/>
      <c r="CQ540" s="198" t="s">
        <v>474</v>
      </c>
      <c r="CR540" s="198" t="s">
        <v>474</v>
      </c>
      <c r="CS540" s="199" t="s">
        <v>616</v>
      </c>
      <c r="CT540" s="83" t="s">
        <v>109</v>
      </c>
      <c r="CU540" s="83" t="s">
        <v>109</v>
      </c>
      <c r="CV540" s="83">
        <v>30</v>
      </c>
      <c r="CW540" s="83" t="s">
        <v>112</v>
      </c>
      <c r="CX540" s="83">
        <v>30</v>
      </c>
      <c r="CY540" s="83" t="s">
        <v>7191</v>
      </c>
      <c r="CZ540" s="83">
        <v>709901.5</v>
      </c>
      <c r="DA540" s="83" t="s">
        <v>138</v>
      </c>
      <c r="DB540" s="83" t="s">
        <v>124</v>
      </c>
      <c r="DC540" s="83" t="s">
        <v>501</v>
      </c>
      <c r="DD540" s="83">
        <v>3505</v>
      </c>
      <c r="DE540" s="83" t="s">
        <v>582</v>
      </c>
      <c r="DF540" s="83" t="s">
        <v>145</v>
      </c>
      <c r="DG540" s="83" t="s">
        <v>501</v>
      </c>
      <c r="DH540" s="83" t="s">
        <v>582</v>
      </c>
      <c r="DI540" s="85">
        <v>43646</v>
      </c>
      <c r="DJ540" s="83" t="s">
        <v>584</v>
      </c>
      <c r="DK540" s="83" t="s">
        <v>102</v>
      </c>
      <c r="DL540" s="83" t="s">
        <v>482</v>
      </c>
      <c r="DM540" s="83">
        <v>0</v>
      </c>
      <c r="DN540" s="83" t="s">
        <v>238</v>
      </c>
      <c r="DO540" s="83">
        <v>1</v>
      </c>
      <c r="DP540" s="83">
        <v>4</v>
      </c>
      <c r="DQ540" s="83"/>
      <c r="DR540" s="83" t="s">
        <v>108</v>
      </c>
      <c r="DS540" s="83" t="s">
        <v>497</v>
      </c>
      <c r="DU540" s="215" t="s">
        <v>269</v>
      </c>
      <c r="DV540" s="136">
        <v>1</v>
      </c>
      <c r="DW540" s="136">
        <v>3</v>
      </c>
      <c r="DX540" s="215" t="s">
        <v>269</v>
      </c>
      <c r="DY540" s="215" t="s">
        <v>269</v>
      </c>
      <c r="DZ540" s="215" t="s">
        <v>269</v>
      </c>
      <c r="EA540" s="215" t="s">
        <v>269</v>
      </c>
      <c r="EB540" s="215" t="s">
        <v>269</v>
      </c>
      <c r="EC540" s="215" t="s">
        <v>269</v>
      </c>
      <c r="ED540" s="215" t="s">
        <v>269</v>
      </c>
      <c r="EE540" s="215" t="s">
        <v>269</v>
      </c>
    </row>
    <row r="541" spans="1:135" ht="28.8" x14ac:dyDescent="0.55000000000000004">
      <c r="A541" s="83" t="s">
        <v>130</v>
      </c>
      <c r="B541" s="136">
        <v>678102</v>
      </c>
      <c r="C541" t="s">
        <v>1182</v>
      </c>
      <c r="D541" s="83" t="s">
        <v>228</v>
      </c>
      <c r="E541" s="138">
        <v>214677962497</v>
      </c>
      <c r="F541" s="83" t="s">
        <v>114</v>
      </c>
      <c r="G541" s="85">
        <v>43634</v>
      </c>
      <c r="H541" s="83" t="s">
        <v>98</v>
      </c>
      <c r="I541" s="84" t="s">
        <v>618</v>
      </c>
      <c r="J541" s="207" t="s">
        <v>629</v>
      </c>
      <c r="K541" s="208" t="s">
        <v>634</v>
      </c>
      <c r="L541" s="83" t="s">
        <v>108</v>
      </c>
      <c r="M541" s="184">
        <v>27647</v>
      </c>
      <c r="N541" s="184"/>
      <c r="O541" s="85" t="s">
        <v>102</v>
      </c>
      <c r="P541" s="185">
        <v>43013</v>
      </c>
      <c r="Q541" s="186" t="s">
        <v>203</v>
      </c>
      <c r="R541" s="186"/>
      <c r="S541" s="186"/>
      <c r="T541" s="187"/>
      <c r="U541" s="188" t="s">
        <v>296</v>
      </c>
      <c r="V541" s="188" t="s">
        <v>205</v>
      </c>
      <c r="W541" s="189" t="s">
        <v>619</v>
      </c>
      <c r="X541" s="189" t="s">
        <v>107</v>
      </c>
      <c r="Y541" s="190" t="s">
        <v>614</v>
      </c>
      <c r="Z541" s="83">
        <v>700</v>
      </c>
      <c r="AA541" s="83" t="s">
        <v>193</v>
      </c>
      <c r="AB541" s="83" t="s">
        <v>181</v>
      </c>
      <c r="AC541" s="83" t="s">
        <v>102</v>
      </c>
      <c r="AD541" s="83" t="s">
        <v>7192</v>
      </c>
      <c r="AE541" s="83" t="s">
        <v>102</v>
      </c>
      <c r="AF541" s="83" t="s">
        <v>102</v>
      </c>
      <c r="AG541" s="83" t="s">
        <v>174</v>
      </c>
      <c r="AH541" s="83" t="s">
        <v>7181</v>
      </c>
      <c r="AI541" s="83" t="s">
        <v>104</v>
      </c>
      <c r="AJ541" s="83" t="s">
        <v>105</v>
      </c>
      <c r="AK541" s="191" t="s">
        <v>7192</v>
      </c>
      <c r="AL541" s="191" t="s">
        <v>102</v>
      </c>
      <c r="AM541" s="191" t="s">
        <v>102</v>
      </c>
      <c r="AN541" s="191" t="s">
        <v>174</v>
      </c>
      <c r="AO541" s="191" t="s">
        <v>7181</v>
      </c>
      <c r="AP541" s="191" t="s">
        <v>104</v>
      </c>
      <c r="AQ541" s="191" t="s">
        <v>105</v>
      </c>
      <c r="AR541" s="191" t="s">
        <v>106</v>
      </c>
      <c r="AS541" s="191" t="s">
        <v>7192</v>
      </c>
      <c r="AT541" s="191" t="s">
        <v>488</v>
      </c>
      <c r="AU541" s="191" t="s">
        <v>7193</v>
      </c>
      <c r="AV541" s="191" t="s">
        <v>104</v>
      </c>
      <c r="AW541" s="191" t="s">
        <v>204</v>
      </c>
      <c r="AX541" s="191"/>
      <c r="AY541" s="192" t="s">
        <v>454</v>
      </c>
      <c r="AZ541" s="192" t="s">
        <v>416</v>
      </c>
      <c r="BA541" s="91" t="s">
        <v>108</v>
      </c>
      <c r="BB541" s="90">
        <v>0</v>
      </c>
      <c r="BC541" s="93" t="s">
        <v>102</v>
      </c>
      <c r="BD541" s="93" t="s">
        <v>102</v>
      </c>
      <c r="BE541" s="93" t="s">
        <v>102</v>
      </c>
      <c r="BF541" s="93" t="s">
        <v>102</v>
      </c>
      <c r="BG541" s="97" t="s">
        <v>108</v>
      </c>
      <c r="BH541" s="93" t="s">
        <v>108</v>
      </c>
      <c r="BI541" s="93" t="s">
        <v>102</v>
      </c>
      <c r="BJ541" s="93" t="s">
        <v>102</v>
      </c>
      <c r="BK541" s="93" t="s">
        <v>102</v>
      </c>
      <c r="BL541" s="93" t="s">
        <v>102</v>
      </c>
      <c r="BM541" s="93" t="s">
        <v>102</v>
      </c>
      <c r="BN541" s="93" t="s">
        <v>102</v>
      </c>
      <c r="BO541" s="93" t="s">
        <v>102</v>
      </c>
      <c r="BP541" s="96" t="s">
        <v>102</v>
      </c>
      <c r="BQ541" s="90">
        <v>0</v>
      </c>
      <c r="BR541" s="93" t="s">
        <v>102</v>
      </c>
      <c r="BS541" s="93" t="s">
        <v>102</v>
      </c>
      <c r="BT541" s="93" t="s">
        <v>102</v>
      </c>
      <c r="BU541" s="93" t="s">
        <v>102</v>
      </c>
      <c r="BV541" s="97" t="s">
        <v>108</v>
      </c>
      <c r="BW541" s="93" t="s">
        <v>108</v>
      </c>
      <c r="BX541" s="95" t="s">
        <v>102</v>
      </c>
      <c r="BY541" s="93" t="s">
        <v>102</v>
      </c>
      <c r="BZ541" s="93" t="s">
        <v>102</v>
      </c>
      <c r="CA541" s="93" t="s">
        <v>102</v>
      </c>
      <c r="CB541" s="93" t="s">
        <v>102</v>
      </c>
      <c r="CC541" s="93" t="s">
        <v>102</v>
      </c>
      <c r="CD541" s="93" t="s">
        <v>102</v>
      </c>
      <c r="CE541" s="193" t="s">
        <v>102</v>
      </c>
      <c r="CF541" s="194" t="s">
        <v>436</v>
      </c>
      <c r="CG541" s="195" t="s">
        <v>7194</v>
      </c>
      <c r="CH541" s="101" t="s">
        <v>310</v>
      </c>
      <c r="CI541" s="102"/>
      <c r="CJ541" s="196" t="s">
        <v>7195</v>
      </c>
      <c r="CK541" s="104" t="s">
        <v>190</v>
      </c>
      <c r="CL541" s="105"/>
      <c r="CM541" s="83" t="s">
        <v>623</v>
      </c>
      <c r="CN541" s="106" t="s">
        <v>624</v>
      </c>
      <c r="CO541" s="197" t="s">
        <v>625</v>
      </c>
      <c r="CP541" s="107"/>
      <c r="CQ541" s="198" t="s">
        <v>474</v>
      </c>
      <c r="CR541" s="198" t="s">
        <v>474</v>
      </c>
      <c r="CS541" s="199"/>
      <c r="CT541" s="83" t="s">
        <v>109</v>
      </c>
      <c r="CU541" s="83" t="s">
        <v>109</v>
      </c>
      <c r="CV541" s="83">
        <v>1</v>
      </c>
      <c r="CW541" s="83" t="s">
        <v>139</v>
      </c>
      <c r="CX541" s="83">
        <v>1</v>
      </c>
      <c r="CY541" s="83" t="s">
        <v>108</v>
      </c>
      <c r="CZ541" s="83">
        <v>711221</v>
      </c>
      <c r="DA541" s="83" t="s">
        <v>581</v>
      </c>
      <c r="DB541" s="83" t="s">
        <v>152</v>
      </c>
      <c r="DC541" s="83" t="s">
        <v>500</v>
      </c>
      <c r="DD541" s="83">
        <v>1975</v>
      </c>
      <c r="DE541" s="83" t="s">
        <v>606</v>
      </c>
      <c r="DF541" s="83" t="s">
        <v>152</v>
      </c>
      <c r="DG541" s="83" t="s">
        <v>500</v>
      </c>
      <c r="DH541" s="83"/>
      <c r="DI541" s="85">
        <v>43646</v>
      </c>
      <c r="DJ541" s="83" t="s">
        <v>584</v>
      </c>
      <c r="DK541" s="83" t="s">
        <v>102</v>
      </c>
      <c r="DL541" s="83" t="s">
        <v>482</v>
      </c>
      <c r="DM541" s="83">
        <v>0</v>
      </c>
      <c r="DN541" s="83" t="s">
        <v>483</v>
      </c>
      <c r="DO541" s="83">
        <v>1</v>
      </c>
      <c r="DP541" s="83">
        <v>1</v>
      </c>
      <c r="DQ541" s="83"/>
      <c r="DR541" s="83" t="s">
        <v>108</v>
      </c>
      <c r="DS541" s="83" t="s">
        <v>497</v>
      </c>
      <c r="DU541" s="215" t="s">
        <v>269</v>
      </c>
      <c r="DV541" s="136">
        <v>1</v>
      </c>
      <c r="DW541" s="136">
        <v>3</v>
      </c>
      <c r="DX541" s="215" t="s">
        <v>269</v>
      </c>
      <c r="DY541" s="215" t="s">
        <v>269</v>
      </c>
      <c r="DZ541" s="215" t="s">
        <v>269</v>
      </c>
      <c r="EA541" s="215" t="s">
        <v>269</v>
      </c>
      <c r="EB541" s="215" t="s">
        <v>269</v>
      </c>
      <c r="EC541" s="215" t="s">
        <v>269</v>
      </c>
      <c r="ED541" s="215" t="s">
        <v>269</v>
      </c>
      <c r="EE541" s="215" t="s">
        <v>269</v>
      </c>
    </row>
    <row r="542" spans="1:135" ht="28.8" x14ac:dyDescent="0.55000000000000004">
      <c r="A542" s="83" t="s">
        <v>130</v>
      </c>
      <c r="B542" s="136">
        <v>329376</v>
      </c>
      <c r="C542" t="s">
        <v>1183</v>
      </c>
      <c r="D542" s="83" t="s">
        <v>228</v>
      </c>
      <c r="E542" s="138">
        <v>484526365411</v>
      </c>
      <c r="F542" s="83" t="s">
        <v>114</v>
      </c>
      <c r="G542" s="85">
        <v>43643</v>
      </c>
      <c r="H542" s="211" t="s">
        <v>98</v>
      </c>
      <c r="I542" s="84" t="s">
        <v>610</v>
      </c>
      <c r="J542" s="207" t="s">
        <v>627</v>
      </c>
      <c r="K542" s="208" t="s">
        <v>630</v>
      </c>
      <c r="L542" s="83" t="s">
        <v>108</v>
      </c>
      <c r="M542" s="184">
        <v>24558</v>
      </c>
      <c r="N542" s="184"/>
      <c r="O542" s="85" t="s">
        <v>102</v>
      </c>
      <c r="P542" s="185">
        <v>42491</v>
      </c>
      <c r="Q542" s="186" t="s">
        <v>203</v>
      </c>
      <c r="R542" s="186"/>
      <c r="S542" s="186"/>
      <c r="T542" s="187"/>
      <c r="U542" s="188" t="s">
        <v>296</v>
      </c>
      <c r="V542" s="188" t="s">
        <v>297</v>
      </c>
      <c r="W542" s="188" t="s">
        <v>297</v>
      </c>
      <c r="X542" s="189" t="s">
        <v>167</v>
      </c>
      <c r="Y542" s="190"/>
      <c r="Z542" s="83">
        <v>700</v>
      </c>
      <c r="AA542" s="83" t="s">
        <v>193</v>
      </c>
      <c r="AB542" s="83" t="s">
        <v>181</v>
      </c>
      <c r="AC542" s="83" t="s">
        <v>102</v>
      </c>
      <c r="AD542" s="83" t="s">
        <v>7196</v>
      </c>
      <c r="AE542" s="83" t="s">
        <v>102</v>
      </c>
      <c r="AF542" s="83" t="s">
        <v>102</v>
      </c>
      <c r="AG542" s="83" t="s">
        <v>119</v>
      </c>
      <c r="AH542" s="83" t="s">
        <v>7197</v>
      </c>
      <c r="AI542" s="83" t="s">
        <v>104</v>
      </c>
      <c r="AJ542" s="83" t="s">
        <v>105</v>
      </c>
      <c r="AK542" s="191" t="s">
        <v>7196</v>
      </c>
      <c r="AL542" s="191" t="s">
        <v>102</v>
      </c>
      <c r="AM542" s="191" t="s">
        <v>102</v>
      </c>
      <c r="AN542" s="191" t="s">
        <v>119</v>
      </c>
      <c r="AO542" s="191" t="s">
        <v>7197</v>
      </c>
      <c r="AP542" s="191" t="s">
        <v>104</v>
      </c>
      <c r="AQ542" s="191" t="s">
        <v>105</v>
      </c>
      <c r="AR542" s="191" t="s">
        <v>106</v>
      </c>
      <c r="AS542" s="191" t="s">
        <v>7196</v>
      </c>
      <c r="AT542" s="191" t="s">
        <v>485</v>
      </c>
      <c r="AU542" s="191" t="s">
        <v>7197</v>
      </c>
      <c r="AV542" s="191" t="s">
        <v>104</v>
      </c>
      <c r="AW542" s="191" t="s">
        <v>204</v>
      </c>
      <c r="AX542" s="191"/>
      <c r="AY542" s="192" t="s">
        <v>454</v>
      </c>
      <c r="AZ542" s="192" t="s">
        <v>416</v>
      </c>
      <c r="BA542" s="91" t="s">
        <v>108</v>
      </c>
      <c r="BB542" s="90">
        <v>0</v>
      </c>
      <c r="BC542" s="93" t="s">
        <v>102</v>
      </c>
      <c r="BD542" s="93" t="s">
        <v>102</v>
      </c>
      <c r="BE542" s="93" t="s">
        <v>102</v>
      </c>
      <c r="BF542" s="93" t="s">
        <v>102</v>
      </c>
      <c r="BG542" s="97" t="s">
        <v>108</v>
      </c>
      <c r="BH542" s="93" t="s">
        <v>108</v>
      </c>
      <c r="BI542" s="93" t="s">
        <v>102</v>
      </c>
      <c r="BJ542" s="93" t="s">
        <v>102</v>
      </c>
      <c r="BK542" s="93" t="s">
        <v>102</v>
      </c>
      <c r="BL542" s="93" t="s">
        <v>102</v>
      </c>
      <c r="BM542" s="93" t="s">
        <v>102</v>
      </c>
      <c r="BN542" s="93" t="s">
        <v>102</v>
      </c>
      <c r="BO542" s="93" t="s">
        <v>102</v>
      </c>
      <c r="BP542" s="96" t="s">
        <v>102</v>
      </c>
      <c r="BQ542" s="90">
        <v>0</v>
      </c>
      <c r="BR542" s="93" t="s">
        <v>102</v>
      </c>
      <c r="BS542" s="93" t="s">
        <v>102</v>
      </c>
      <c r="BT542" s="93" t="s">
        <v>102</v>
      </c>
      <c r="BU542" s="93" t="s">
        <v>102</v>
      </c>
      <c r="BV542" s="97" t="s">
        <v>108</v>
      </c>
      <c r="BW542" s="93" t="s">
        <v>108</v>
      </c>
      <c r="BX542" s="95" t="s">
        <v>102</v>
      </c>
      <c r="BY542" s="93" t="s">
        <v>102</v>
      </c>
      <c r="BZ542" s="93" t="s">
        <v>102</v>
      </c>
      <c r="CA542" s="93" t="s">
        <v>102</v>
      </c>
      <c r="CB542" s="93" t="s">
        <v>102</v>
      </c>
      <c r="CC542" s="93" t="s">
        <v>102</v>
      </c>
      <c r="CD542" s="93" t="s">
        <v>102</v>
      </c>
      <c r="CE542" s="193" t="s">
        <v>102</v>
      </c>
      <c r="CF542" s="194" t="s">
        <v>436</v>
      </c>
      <c r="CG542" s="195" t="s">
        <v>7198</v>
      </c>
      <c r="CH542" s="101" t="s">
        <v>563</v>
      </c>
      <c r="CI542" s="102"/>
      <c r="CJ542" s="196" t="s">
        <v>577</v>
      </c>
      <c r="CK542" s="104" t="s">
        <v>190</v>
      </c>
      <c r="CL542" s="105"/>
      <c r="CM542" s="83" t="s">
        <v>578</v>
      </c>
      <c r="CN542" s="106" t="s">
        <v>108</v>
      </c>
      <c r="CO542" s="197" t="s">
        <v>566</v>
      </c>
      <c r="CP542" s="107"/>
      <c r="CQ542" s="198" t="s">
        <v>107</v>
      </c>
      <c r="CR542" s="198" t="s">
        <v>107</v>
      </c>
      <c r="CS542" s="199"/>
      <c r="CT542" s="83" t="s">
        <v>109</v>
      </c>
      <c r="CU542" s="83" t="s">
        <v>109</v>
      </c>
      <c r="CV542" s="83">
        <v>86</v>
      </c>
      <c r="CW542" s="83" t="s">
        <v>270</v>
      </c>
      <c r="CX542" s="83">
        <v>86</v>
      </c>
      <c r="CY542" s="83" t="s">
        <v>108</v>
      </c>
      <c r="CZ542" s="83">
        <v>712540.5</v>
      </c>
      <c r="DA542" s="83" t="s">
        <v>7199</v>
      </c>
      <c r="DB542" s="83" t="s">
        <v>118</v>
      </c>
      <c r="DC542" s="83" t="s">
        <v>108</v>
      </c>
      <c r="DD542" s="83">
        <v>9165</v>
      </c>
      <c r="DE542" s="83" t="s">
        <v>173</v>
      </c>
      <c r="DF542" s="83" t="s">
        <v>118</v>
      </c>
      <c r="DG542" s="83" t="s">
        <v>500</v>
      </c>
      <c r="DH542" s="83"/>
      <c r="DI542" s="85">
        <v>43646</v>
      </c>
      <c r="DJ542" s="83" t="s">
        <v>584</v>
      </c>
      <c r="DK542" s="83" t="s">
        <v>102</v>
      </c>
      <c r="DL542" s="83" t="s">
        <v>482</v>
      </c>
      <c r="DM542" s="83">
        <v>0</v>
      </c>
      <c r="DN542" s="83" t="s">
        <v>483</v>
      </c>
      <c r="DO542" s="83">
        <v>1</v>
      </c>
      <c r="DP542" s="83">
        <v>5</v>
      </c>
      <c r="DQ542" s="83"/>
      <c r="DR542" s="83" t="s">
        <v>108</v>
      </c>
      <c r="DS542" s="83" t="s">
        <v>497</v>
      </c>
      <c r="DU542" s="215" t="s">
        <v>269</v>
      </c>
      <c r="DV542" s="136">
        <v>1</v>
      </c>
      <c r="DW542" s="136">
        <v>3</v>
      </c>
      <c r="DX542" s="215" t="s">
        <v>269</v>
      </c>
      <c r="DY542" s="215" t="s">
        <v>269</v>
      </c>
      <c r="DZ542" s="215" t="s">
        <v>269</v>
      </c>
      <c r="EA542" s="215" t="s">
        <v>269</v>
      </c>
      <c r="EB542" s="215" t="s">
        <v>269</v>
      </c>
      <c r="EC542" s="215" t="s">
        <v>269</v>
      </c>
      <c r="ED542" s="215" t="s">
        <v>269</v>
      </c>
      <c r="EE542" s="215" t="s">
        <v>269</v>
      </c>
    </row>
    <row r="543" spans="1:135" ht="57.6" x14ac:dyDescent="0.55000000000000004">
      <c r="A543" s="83" t="s">
        <v>130</v>
      </c>
      <c r="B543" s="136">
        <v>187888</v>
      </c>
      <c r="C543" t="s">
        <v>1184</v>
      </c>
      <c r="D543" s="83" t="s">
        <v>228</v>
      </c>
      <c r="E543" s="138">
        <v>129311270566</v>
      </c>
      <c r="F543" s="83" t="s">
        <v>143</v>
      </c>
      <c r="G543" s="85">
        <v>43620</v>
      </c>
      <c r="H543" s="83" t="s">
        <v>98</v>
      </c>
      <c r="I543" s="84" t="s">
        <v>612</v>
      </c>
      <c r="J543" s="207" t="s">
        <v>628</v>
      </c>
      <c r="K543" s="208" t="s">
        <v>633</v>
      </c>
      <c r="L543" s="83" t="s">
        <v>108</v>
      </c>
      <c r="M543" s="184" t="s">
        <v>102</v>
      </c>
      <c r="N543" s="184" t="s">
        <v>556</v>
      </c>
      <c r="O543" s="85" t="s">
        <v>102</v>
      </c>
      <c r="P543" s="185">
        <v>42491</v>
      </c>
      <c r="Q543" s="186" t="s">
        <v>202</v>
      </c>
      <c r="R543" s="186" t="s">
        <v>613</v>
      </c>
      <c r="S543" s="186"/>
      <c r="T543" s="187"/>
      <c r="U543" s="188" t="s">
        <v>295</v>
      </c>
      <c r="V543" s="188" t="s">
        <v>205</v>
      </c>
      <c r="W543" s="188" t="s">
        <v>295</v>
      </c>
      <c r="X543" s="189" t="s">
        <v>107</v>
      </c>
      <c r="Y543" s="190" t="s">
        <v>614</v>
      </c>
      <c r="Z543" s="83">
        <v>700</v>
      </c>
      <c r="AA543" s="83" t="s">
        <v>193</v>
      </c>
      <c r="AB543" s="83" t="s">
        <v>181</v>
      </c>
      <c r="AC543" s="83" t="s">
        <v>102</v>
      </c>
      <c r="AD543" s="83" t="s">
        <v>7200</v>
      </c>
      <c r="AE543" s="83" t="s">
        <v>7201</v>
      </c>
      <c r="AF543" s="83" t="s">
        <v>102</v>
      </c>
      <c r="AG543" s="83" t="s">
        <v>175</v>
      </c>
      <c r="AH543" s="83" t="s">
        <v>7202</v>
      </c>
      <c r="AI543" s="83" t="s">
        <v>104</v>
      </c>
      <c r="AJ543" s="83" t="s">
        <v>105</v>
      </c>
      <c r="AK543" s="191" t="s">
        <v>7200</v>
      </c>
      <c r="AL543" s="191" t="s">
        <v>7201</v>
      </c>
      <c r="AM543" s="191" t="s">
        <v>102</v>
      </c>
      <c r="AN543" s="191" t="s">
        <v>175</v>
      </c>
      <c r="AO543" s="191" t="s">
        <v>7202</v>
      </c>
      <c r="AP543" s="191" t="s">
        <v>104</v>
      </c>
      <c r="AQ543" s="191" t="s">
        <v>105</v>
      </c>
      <c r="AR543" s="191" t="s">
        <v>106</v>
      </c>
      <c r="AS543" s="191"/>
      <c r="AT543" s="191"/>
      <c r="AU543" s="191"/>
      <c r="AV543" s="191"/>
      <c r="AW543" s="191"/>
      <c r="AX543" s="191" t="s">
        <v>575</v>
      </c>
      <c r="AY543" s="192" t="s">
        <v>454</v>
      </c>
      <c r="AZ543" s="192" t="s">
        <v>108</v>
      </c>
      <c r="BA543" s="91" t="s">
        <v>108</v>
      </c>
      <c r="BB543" s="90">
        <v>0</v>
      </c>
      <c r="BC543" s="93" t="s">
        <v>102</v>
      </c>
      <c r="BD543" s="93" t="s">
        <v>102</v>
      </c>
      <c r="BE543" s="93" t="s">
        <v>102</v>
      </c>
      <c r="BF543" s="93" t="s">
        <v>102</v>
      </c>
      <c r="BG543" s="97" t="s">
        <v>108</v>
      </c>
      <c r="BH543" s="93" t="s">
        <v>108</v>
      </c>
      <c r="BI543" s="93" t="s">
        <v>102</v>
      </c>
      <c r="BJ543" s="93" t="s">
        <v>102</v>
      </c>
      <c r="BK543" s="93" t="s">
        <v>102</v>
      </c>
      <c r="BL543" s="93" t="s">
        <v>102</v>
      </c>
      <c r="BM543" s="93" t="s">
        <v>102</v>
      </c>
      <c r="BN543" s="93" t="s">
        <v>102</v>
      </c>
      <c r="BO543" s="93" t="s">
        <v>102</v>
      </c>
      <c r="BP543" s="96" t="s">
        <v>102</v>
      </c>
      <c r="BQ543" s="90">
        <v>0</v>
      </c>
      <c r="BR543" s="93" t="s">
        <v>102</v>
      </c>
      <c r="BS543" s="93" t="s">
        <v>102</v>
      </c>
      <c r="BT543" s="93" t="s">
        <v>102</v>
      </c>
      <c r="BU543" s="93" t="s">
        <v>102</v>
      </c>
      <c r="BV543" s="97" t="s">
        <v>108</v>
      </c>
      <c r="BW543" s="93" t="s">
        <v>108</v>
      </c>
      <c r="BX543" s="95" t="s">
        <v>102</v>
      </c>
      <c r="BY543" s="93" t="s">
        <v>102</v>
      </c>
      <c r="BZ543" s="93" t="s">
        <v>102</v>
      </c>
      <c r="CA543" s="93" t="s">
        <v>102</v>
      </c>
      <c r="CB543" s="93" t="s">
        <v>102</v>
      </c>
      <c r="CC543" s="93" t="s">
        <v>102</v>
      </c>
      <c r="CD543" s="93" t="s">
        <v>102</v>
      </c>
      <c r="CE543" s="193" t="s">
        <v>102</v>
      </c>
      <c r="CF543" s="194" t="s">
        <v>508</v>
      </c>
      <c r="CG543" s="195" t="s">
        <v>102</v>
      </c>
      <c r="CH543" s="101" t="e">
        <v>#N/A</v>
      </c>
      <c r="CI543" s="102" t="s">
        <v>580</v>
      </c>
      <c r="CJ543" s="196" t="s">
        <v>108</v>
      </c>
      <c r="CK543" s="104" t="s">
        <v>109</v>
      </c>
      <c r="CL543" s="105" t="s">
        <v>579</v>
      </c>
      <c r="CM543" s="83" t="s">
        <v>108</v>
      </c>
      <c r="CN543" s="106" t="s">
        <v>108</v>
      </c>
      <c r="CO543" s="197" t="s">
        <v>108</v>
      </c>
      <c r="CP543" s="107"/>
      <c r="CQ543" s="198" t="s">
        <v>474</v>
      </c>
      <c r="CR543" s="198" t="s">
        <v>474</v>
      </c>
      <c r="CS543" s="199" t="s">
        <v>616</v>
      </c>
      <c r="CT543" s="83" t="s">
        <v>109</v>
      </c>
      <c r="CU543" s="83" t="s">
        <v>109</v>
      </c>
      <c r="CV543" s="83">
        <v>72</v>
      </c>
      <c r="CW543" s="83" t="s">
        <v>112</v>
      </c>
      <c r="CX543" s="83">
        <v>72</v>
      </c>
      <c r="CY543" s="83" t="s">
        <v>7203</v>
      </c>
      <c r="CZ543" s="83">
        <v>713860</v>
      </c>
      <c r="DA543" s="83" t="s">
        <v>138</v>
      </c>
      <c r="DB543" s="83" t="s">
        <v>124</v>
      </c>
      <c r="DC543" s="83" t="s">
        <v>501</v>
      </c>
      <c r="DD543" s="83">
        <v>5252</v>
      </c>
      <c r="DE543" s="83" t="s">
        <v>582</v>
      </c>
      <c r="DF543" s="83" t="s">
        <v>145</v>
      </c>
      <c r="DG543" s="83" t="s">
        <v>501</v>
      </c>
      <c r="DH543" s="83" t="s">
        <v>582</v>
      </c>
      <c r="DI543" s="85">
        <v>43646</v>
      </c>
      <c r="DJ543" s="83" t="s">
        <v>584</v>
      </c>
      <c r="DK543" s="83" t="s">
        <v>102</v>
      </c>
      <c r="DL543" s="83" t="s">
        <v>482</v>
      </c>
      <c r="DM543" s="83">
        <v>0</v>
      </c>
      <c r="DN543" s="83" t="s">
        <v>238</v>
      </c>
      <c r="DO543" s="83">
        <v>1</v>
      </c>
      <c r="DP543" s="83">
        <v>3</v>
      </c>
      <c r="DQ543" s="83"/>
      <c r="DR543" s="83" t="s">
        <v>108</v>
      </c>
      <c r="DS543" s="83" t="s">
        <v>497</v>
      </c>
      <c r="DU543" s="215" t="s">
        <v>269</v>
      </c>
      <c r="DV543" s="136">
        <v>1</v>
      </c>
      <c r="DW543" s="136">
        <v>3</v>
      </c>
      <c r="DX543" s="215" t="s">
        <v>269</v>
      </c>
      <c r="DY543" s="215" t="s">
        <v>269</v>
      </c>
      <c r="DZ543" s="215" t="s">
        <v>269</v>
      </c>
      <c r="EA543" s="215" t="s">
        <v>269</v>
      </c>
      <c r="EB543" s="215" t="s">
        <v>269</v>
      </c>
      <c r="EC543" s="215" t="s">
        <v>269</v>
      </c>
      <c r="ED543" s="215" t="s">
        <v>269</v>
      </c>
      <c r="EE543" s="215" t="s">
        <v>269</v>
      </c>
    </row>
    <row r="544" spans="1:135" ht="28.8" x14ac:dyDescent="0.55000000000000004">
      <c r="A544" s="83" t="s">
        <v>130</v>
      </c>
      <c r="B544" s="136">
        <v>436856</v>
      </c>
      <c r="C544" t="s">
        <v>1185</v>
      </c>
      <c r="D544" s="83" t="s">
        <v>228</v>
      </c>
      <c r="E544" s="138">
        <v>558988445584</v>
      </c>
      <c r="F544" s="83" t="s">
        <v>114</v>
      </c>
      <c r="G544" s="85">
        <v>43634</v>
      </c>
      <c r="H544" s="83" t="s">
        <v>98</v>
      </c>
      <c r="I544" s="84" t="s">
        <v>618</v>
      </c>
      <c r="J544" s="207" t="s">
        <v>629</v>
      </c>
      <c r="K544" s="208" t="s">
        <v>634</v>
      </c>
      <c r="L544" s="83" t="s">
        <v>108</v>
      </c>
      <c r="M544" s="184">
        <v>27648</v>
      </c>
      <c r="N544" s="184"/>
      <c r="O544" s="85" t="s">
        <v>102</v>
      </c>
      <c r="P544" s="185">
        <v>43013</v>
      </c>
      <c r="Q544" s="186" t="s">
        <v>203</v>
      </c>
      <c r="R544" s="186"/>
      <c r="S544" s="186"/>
      <c r="T544" s="187"/>
      <c r="U544" s="188" t="s">
        <v>296</v>
      </c>
      <c r="V544" s="188" t="s">
        <v>205</v>
      </c>
      <c r="W544" s="189" t="s">
        <v>619</v>
      </c>
      <c r="X544" s="189" t="s">
        <v>107</v>
      </c>
      <c r="Y544" s="190" t="s">
        <v>614</v>
      </c>
      <c r="Z544" s="83">
        <v>700</v>
      </c>
      <c r="AA544" s="83" t="s">
        <v>193</v>
      </c>
      <c r="AB544" s="83" t="s">
        <v>181</v>
      </c>
      <c r="AC544" s="83" t="s">
        <v>102</v>
      </c>
      <c r="AD544" s="83" t="s">
        <v>7204</v>
      </c>
      <c r="AE544" s="83" t="s">
        <v>102</v>
      </c>
      <c r="AF544" s="83" t="s">
        <v>102</v>
      </c>
      <c r="AG544" s="83" t="s">
        <v>174</v>
      </c>
      <c r="AH544" s="83" t="s">
        <v>7193</v>
      </c>
      <c r="AI544" s="83" t="s">
        <v>104</v>
      </c>
      <c r="AJ544" s="83" t="s">
        <v>105</v>
      </c>
      <c r="AK544" s="191" t="s">
        <v>7204</v>
      </c>
      <c r="AL544" s="191" t="s">
        <v>102</v>
      </c>
      <c r="AM544" s="191" t="s">
        <v>102</v>
      </c>
      <c r="AN544" s="191" t="s">
        <v>174</v>
      </c>
      <c r="AO544" s="191" t="s">
        <v>7193</v>
      </c>
      <c r="AP544" s="191" t="s">
        <v>104</v>
      </c>
      <c r="AQ544" s="191" t="s">
        <v>105</v>
      </c>
      <c r="AR544" s="191" t="s">
        <v>106</v>
      </c>
      <c r="AS544" s="191" t="s">
        <v>7204</v>
      </c>
      <c r="AT544" s="191" t="s">
        <v>488</v>
      </c>
      <c r="AU544" s="191" t="s">
        <v>7205</v>
      </c>
      <c r="AV544" s="191" t="s">
        <v>104</v>
      </c>
      <c r="AW544" s="191" t="s">
        <v>204</v>
      </c>
      <c r="AX544" s="191"/>
      <c r="AY544" s="192" t="s">
        <v>454</v>
      </c>
      <c r="AZ544" s="192" t="s">
        <v>416</v>
      </c>
      <c r="BA544" s="91" t="s">
        <v>108</v>
      </c>
      <c r="BB544" s="90">
        <v>0</v>
      </c>
      <c r="BC544" s="93" t="s">
        <v>102</v>
      </c>
      <c r="BD544" s="93" t="s">
        <v>102</v>
      </c>
      <c r="BE544" s="93" t="s">
        <v>102</v>
      </c>
      <c r="BF544" s="93" t="s">
        <v>102</v>
      </c>
      <c r="BG544" s="97" t="s">
        <v>108</v>
      </c>
      <c r="BH544" s="93" t="s">
        <v>108</v>
      </c>
      <c r="BI544" s="93" t="s">
        <v>102</v>
      </c>
      <c r="BJ544" s="93" t="s">
        <v>102</v>
      </c>
      <c r="BK544" s="93" t="s">
        <v>102</v>
      </c>
      <c r="BL544" s="93" t="s">
        <v>102</v>
      </c>
      <c r="BM544" s="93" t="s">
        <v>102</v>
      </c>
      <c r="BN544" s="93" t="s">
        <v>102</v>
      </c>
      <c r="BO544" s="93" t="s">
        <v>102</v>
      </c>
      <c r="BP544" s="96" t="s">
        <v>102</v>
      </c>
      <c r="BQ544" s="90">
        <v>0</v>
      </c>
      <c r="BR544" s="93" t="s">
        <v>102</v>
      </c>
      <c r="BS544" s="93" t="s">
        <v>102</v>
      </c>
      <c r="BT544" s="93" t="s">
        <v>102</v>
      </c>
      <c r="BU544" s="93" t="s">
        <v>102</v>
      </c>
      <c r="BV544" s="97" t="s">
        <v>108</v>
      </c>
      <c r="BW544" s="93" t="s">
        <v>108</v>
      </c>
      <c r="BX544" s="95" t="s">
        <v>102</v>
      </c>
      <c r="BY544" s="93" t="s">
        <v>102</v>
      </c>
      <c r="BZ544" s="93" t="s">
        <v>102</v>
      </c>
      <c r="CA544" s="93" t="s">
        <v>102</v>
      </c>
      <c r="CB544" s="93" t="s">
        <v>102</v>
      </c>
      <c r="CC544" s="93" t="s">
        <v>102</v>
      </c>
      <c r="CD544" s="93" t="s">
        <v>102</v>
      </c>
      <c r="CE544" s="193" t="s">
        <v>102</v>
      </c>
      <c r="CF544" s="194" t="s">
        <v>436</v>
      </c>
      <c r="CG544" s="195" t="s">
        <v>7206</v>
      </c>
      <c r="CH544" s="101" t="s">
        <v>310</v>
      </c>
      <c r="CI544" s="102"/>
      <c r="CJ544" s="196" t="s">
        <v>7207</v>
      </c>
      <c r="CK544" s="104" t="s">
        <v>190</v>
      </c>
      <c r="CL544" s="105"/>
      <c r="CM544" s="83" t="s">
        <v>623</v>
      </c>
      <c r="CN544" s="106" t="s">
        <v>624</v>
      </c>
      <c r="CO544" s="197" t="s">
        <v>625</v>
      </c>
      <c r="CP544" s="107"/>
      <c r="CQ544" s="198" t="s">
        <v>474</v>
      </c>
      <c r="CR544" s="198" t="s">
        <v>474</v>
      </c>
      <c r="CS544" s="199"/>
      <c r="CT544" s="83" t="s">
        <v>109</v>
      </c>
      <c r="CU544" s="83" t="s">
        <v>109</v>
      </c>
      <c r="CV544" s="83">
        <v>63</v>
      </c>
      <c r="CW544" s="83" t="s">
        <v>139</v>
      </c>
      <c r="CX544" s="83">
        <v>63</v>
      </c>
      <c r="CY544" s="83" t="s">
        <v>108</v>
      </c>
      <c r="CZ544" s="83">
        <v>715179.5</v>
      </c>
      <c r="DA544" s="83" t="s">
        <v>581</v>
      </c>
      <c r="DB544" s="83" t="s">
        <v>152</v>
      </c>
      <c r="DC544" s="83" t="s">
        <v>500</v>
      </c>
      <c r="DD544" s="83">
        <v>4013</v>
      </c>
      <c r="DE544" s="83" t="s">
        <v>606</v>
      </c>
      <c r="DF544" s="83" t="s">
        <v>152</v>
      </c>
      <c r="DG544" s="83" t="s">
        <v>500</v>
      </c>
      <c r="DH544" s="83"/>
      <c r="DI544" s="85">
        <v>43646</v>
      </c>
      <c r="DJ544" s="83" t="s">
        <v>584</v>
      </c>
      <c r="DK544" s="83" t="s">
        <v>102</v>
      </c>
      <c r="DL544" s="83" t="s">
        <v>482</v>
      </c>
      <c r="DM544" s="83">
        <v>0</v>
      </c>
      <c r="DN544" s="83" t="s">
        <v>483</v>
      </c>
      <c r="DO544" s="83">
        <v>1</v>
      </c>
      <c r="DP544" s="83">
        <v>1</v>
      </c>
      <c r="DQ544" s="83"/>
      <c r="DR544" s="83" t="s">
        <v>108</v>
      </c>
      <c r="DS544" s="83" t="s">
        <v>497</v>
      </c>
      <c r="DU544" s="215" t="s">
        <v>269</v>
      </c>
      <c r="DV544" s="136">
        <v>1</v>
      </c>
      <c r="DW544" s="136">
        <v>3</v>
      </c>
      <c r="DX544" s="215" t="s">
        <v>269</v>
      </c>
      <c r="DY544" s="215" t="s">
        <v>269</v>
      </c>
      <c r="DZ544" s="215" t="s">
        <v>269</v>
      </c>
      <c r="EA544" s="215" t="s">
        <v>269</v>
      </c>
      <c r="EB544" s="215" t="s">
        <v>269</v>
      </c>
      <c r="EC544" s="215" t="s">
        <v>269</v>
      </c>
      <c r="ED544" s="215" t="s">
        <v>269</v>
      </c>
      <c r="EE544" s="215" t="s">
        <v>269</v>
      </c>
    </row>
    <row r="545" spans="1:135" ht="28.8" x14ac:dyDescent="0.55000000000000004">
      <c r="A545" s="83" t="s">
        <v>130</v>
      </c>
      <c r="B545" s="136">
        <v>619316</v>
      </c>
      <c r="C545" t="s">
        <v>1186</v>
      </c>
      <c r="D545" s="83" t="s">
        <v>228</v>
      </c>
      <c r="E545" s="138">
        <v>593157393723</v>
      </c>
      <c r="F545" s="83" t="s">
        <v>114</v>
      </c>
      <c r="G545" s="85">
        <v>43643</v>
      </c>
      <c r="H545" s="211" t="s">
        <v>98</v>
      </c>
      <c r="I545" s="84" t="s">
        <v>610</v>
      </c>
      <c r="J545" s="207" t="s">
        <v>627</v>
      </c>
      <c r="K545" s="208" t="s">
        <v>630</v>
      </c>
      <c r="L545" s="83" t="s">
        <v>108</v>
      </c>
      <c r="M545" s="184">
        <v>24559</v>
      </c>
      <c r="N545" s="184"/>
      <c r="O545" s="85" t="s">
        <v>102</v>
      </c>
      <c r="P545" s="185">
        <v>42491</v>
      </c>
      <c r="Q545" s="186" t="s">
        <v>203</v>
      </c>
      <c r="R545" s="186"/>
      <c r="S545" s="186"/>
      <c r="T545" s="187"/>
      <c r="U545" s="188" t="s">
        <v>296</v>
      </c>
      <c r="V545" s="188" t="s">
        <v>297</v>
      </c>
      <c r="W545" s="188" t="s">
        <v>297</v>
      </c>
      <c r="X545" s="189" t="s">
        <v>167</v>
      </c>
      <c r="Y545" s="190"/>
      <c r="Z545" s="83">
        <v>700</v>
      </c>
      <c r="AA545" s="83" t="s">
        <v>193</v>
      </c>
      <c r="AB545" s="83" t="s">
        <v>181</v>
      </c>
      <c r="AC545" s="83" t="s">
        <v>102</v>
      </c>
      <c r="AD545" s="83" t="s">
        <v>7208</v>
      </c>
      <c r="AE545" s="83" t="s">
        <v>102</v>
      </c>
      <c r="AF545" s="83" t="s">
        <v>102</v>
      </c>
      <c r="AG545" s="83" t="s">
        <v>119</v>
      </c>
      <c r="AH545" s="83" t="s">
        <v>7209</v>
      </c>
      <c r="AI545" s="83" t="s">
        <v>104</v>
      </c>
      <c r="AJ545" s="83" t="s">
        <v>105</v>
      </c>
      <c r="AK545" s="191" t="s">
        <v>7208</v>
      </c>
      <c r="AL545" s="191" t="s">
        <v>102</v>
      </c>
      <c r="AM545" s="191" t="s">
        <v>102</v>
      </c>
      <c r="AN545" s="191" t="s">
        <v>119</v>
      </c>
      <c r="AO545" s="191" t="s">
        <v>7209</v>
      </c>
      <c r="AP545" s="191" t="s">
        <v>104</v>
      </c>
      <c r="AQ545" s="191" t="s">
        <v>105</v>
      </c>
      <c r="AR545" s="191" t="s">
        <v>106</v>
      </c>
      <c r="AS545" s="191" t="s">
        <v>7208</v>
      </c>
      <c r="AT545" s="191" t="s">
        <v>485</v>
      </c>
      <c r="AU545" s="191" t="s">
        <v>7209</v>
      </c>
      <c r="AV545" s="191" t="s">
        <v>104</v>
      </c>
      <c r="AW545" s="191" t="s">
        <v>204</v>
      </c>
      <c r="AX545" s="191"/>
      <c r="AY545" s="192" t="s">
        <v>454</v>
      </c>
      <c r="AZ545" s="192" t="s">
        <v>416</v>
      </c>
      <c r="BA545" s="91" t="s">
        <v>108</v>
      </c>
      <c r="BB545" s="90">
        <v>0</v>
      </c>
      <c r="BC545" s="93" t="s">
        <v>102</v>
      </c>
      <c r="BD545" s="93" t="s">
        <v>102</v>
      </c>
      <c r="BE545" s="93" t="s">
        <v>102</v>
      </c>
      <c r="BF545" s="93" t="s">
        <v>102</v>
      </c>
      <c r="BG545" s="97" t="s">
        <v>108</v>
      </c>
      <c r="BH545" s="93" t="s">
        <v>108</v>
      </c>
      <c r="BI545" s="93" t="s">
        <v>102</v>
      </c>
      <c r="BJ545" s="93" t="s">
        <v>102</v>
      </c>
      <c r="BK545" s="93" t="s">
        <v>102</v>
      </c>
      <c r="BL545" s="93" t="s">
        <v>102</v>
      </c>
      <c r="BM545" s="93" t="s">
        <v>102</v>
      </c>
      <c r="BN545" s="93" t="s">
        <v>102</v>
      </c>
      <c r="BO545" s="93" t="s">
        <v>102</v>
      </c>
      <c r="BP545" s="96" t="s">
        <v>102</v>
      </c>
      <c r="BQ545" s="90">
        <v>0</v>
      </c>
      <c r="BR545" s="93" t="s">
        <v>102</v>
      </c>
      <c r="BS545" s="93" t="s">
        <v>102</v>
      </c>
      <c r="BT545" s="93" t="s">
        <v>102</v>
      </c>
      <c r="BU545" s="93" t="s">
        <v>102</v>
      </c>
      <c r="BV545" s="97" t="s">
        <v>108</v>
      </c>
      <c r="BW545" s="93" t="s">
        <v>108</v>
      </c>
      <c r="BX545" s="95" t="s">
        <v>102</v>
      </c>
      <c r="BY545" s="93" t="s">
        <v>102</v>
      </c>
      <c r="BZ545" s="93" t="s">
        <v>102</v>
      </c>
      <c r="CA545" s="93" t="s">
        <v>102</v>
      </c>
      <c r="CB545" s="93" t="s">
        <v>102</v>
      </c>
      <c r="CC545" s="93" t="s">
        <v>102</v>
      </c>
      <c r="CD545" s="93" t="s">
        <v>102</v>
      </c>
      <c r="CE545" s="193" t="s">
        <v>102</v>
      </c>
      <c r="CF545" s="194" t="s">
        <v>436</v>
      </c>
      <c r="CG545" s="195" t="s">
        <v>7210</v>
      </c>
      <c r="CH545" s="101" t="s">
        <v>563</v>
      </c>
      <c r="CI545" s="102"/>
      <c r="CJ545" s="196" t="s">
        <v>577</v>
      </c>
      <c r="CK545" s="104" t="s">
        <v>190</v>
      </c>
      <c r="CL545" s="105"/>
      <c r="CM545" s="83" t="s">
        <v>578</v>
      </c>
      <c r="CN545" s="106" t="s">
        <v>108</v>
      </c>
      <c r="CO545" s="197" t="s">
        <v>566</v>
      </c>
      <c r="CP545" s="107"/>
      <c r="CQ545" s="198" t="s">
        <v>107</v>
      </c>
      <c r="CR545" s="198" t="s">
        <v>107</v>
      </c>
      <c r="CS545" s="199"/>
      <c r="CT545" s="83" t="s">
        <v>109</v>
      </c>
      <c r="CU545" s="83" t="s">
        <v>109</v>
      </c>
      <c r="CV545" s="83">
        <v>50</v>
      </c>
      <c r="CW545" s="83" t="s">
        <v>270</v>
      </c>
      <c r="CX545" s="83">
        <v>50</v>
      </c>
      <c r="CY545" s="83" t="s">
        <v>108</v>
      </c>
      <c r="CZ545" s="83">
        <v>716499</v>
      </c>
      <c r="DA545" s="83" t="s">
        <v>7211</v>
      </c>
      <c r="DB545" s="83" t="s">
        <v>118</v>
      </c>
      <c r="DC545" s="83" t="s">
        <v>108</v>
      </c>
      <c r="DD545" s="83">
        <v>7715</v>
      </c>
      <c r="DE545" s="83" t="s">
        <v>173</v>
      </c>
      <c r="DF545" s="83" t="s">
        <v>118</v>
      </c>
      <c r="DG545" s="83" t="s">
        <v>500</v>
      </c>
      <c r="DH545" s="83"/>
      <c r="DI545" s="85">
        <v>43646</v>
      </c>
      <c r="DJ545" s="83" t="s">
        <v>584</v>
      </c>
      <c r="DK545" s="83" t="s">
        <v>102</v>
      </c>
      <c r="DL545" s="83" t="s">
        <v>482</v>
      </c>
      <c r="DM545" s="83">
        <v>0</v>
      </c>
      <c r="DN545" s="83" t="s">
        <v>483</v>
      </c>
      <c r="DO545" s="83">
        <v>1</v>
      </c>
      <c r="DP545" s="83">
        <v>4</v>
      </c>
      <c r="DQ545" s="83"/>
      <c r="DR545" s="83" t="s">
        <v>108</v>
      </c>
      <c r="DS545" s="83" t="s">
        <v>497</v>
      </c>
      <c r="DU545" s="215" t="s">
        <v>269</v>
      </c>
      <c r="DV545" s="136">
        <v>1</v>
      </c>
      <c r="DW545" s="136">
        <v>3</v>
      </c>
      <c r="DX545" s="215" t="s">
        <v>269</v>
      </c>
      <c r="DY545" s="215" t="s">
        <v>269</v>
      </c>
      <c r="DZ545" s="215" t="s">
        <v>269</v>
      </c>
      <c r="EA545" s="215" t="s">
        <v>269</v>
      </c>
      <c r="EB545" s="215" t="s">
        <v>269</v>
      </c>
      <c r="EC545" s="215" t="s">
        <v>269</v>
      </c>
      <c r="ED545" s="215" t="s">
        <v>269</v>
      </c>
      <c r="EE545" s="215" t="s">
        <v>269</v>
      </c>
    </row>
    <row r="546" spans="1:135" ht="57.6" x14ac:dyDescent="0.55000000000000004">
      <c r="A546" s="83" t="s">
        <v>130</v>
      </c>
      <c r="B546" s="136">
        <v>100415</v>
      </c>
      <c r="C546" t="s">
        <v>1187</v>
      </c>
      <c r="D546" s="83" t="s">
        <v>228</v>
      </c>
      <c r="E546" s="138">
        <v>149906242809</v>
      </c>
      <c r="F546" s="83" t="s">
        <v>143</v>
      </c>
      <c r="G546" s="85">
        <v>43620</v>
      </c>
      <c r="H546" s="83" t="s">
        <v>98</v>
      </c>
      <c r="I546" s="84" t="s">
        <v>612</v>
      </c>
      <c r="J546" s="207" t="s">
        <v>628</v>
      </c>
      <c r="K546" s="208" t="s">
        <v>633</v>
      </c>
      <c r="L546" s="83" t="s">
        <v>108</v>
      </c>
      <c r="M546" s="184" t="s">
        <v>102</v>
      </c>
      <c r="N546" s="184" t="s">
        <v>556</v>
      </c>
      <c r="O546" s="85" t="s">
        <v>102</v>
      </c>
      <c r="P546" s="185">
        <v>42491</v>
      </c>
      <c r="Q546" s="186" t="s">
        <v>202</v>
      </c>
      <c r="R546" s="186" t="s">
        <v>613</v>
      </c>
      <c r="S546" s="186"/>
      <c r="T546" s="187"/>
      <c r="U546" s="188" t="s">
        <v>295</v>
      </c>
      <c r="V546" s="188" t="s">
        <v>205</v>
      </c>
      <c r="W546" s="188" t="s">
        <v>295</v>
      </c>
      <c r="X546" s="189" t="s">
        <v>107</v>
      </c>
      <c r="Y546" s="190" t="s">
        <v>614</v>
      </c>
      <c r="Z546" s="83">
        <v>700</v>
      </c>
      <c r="AA546" s="83" t="s">
        <v>193</v>
      </c>
      <c r="AB546" s="83" t="s">
        <v>181</v>
      </c>
      <c r="AC546" s="83" t="s">
        <v>102</v>
      </c>
      <c r="AD546" s="83" t="s">
        <v>7212</v>
      </c>
      <c r="AE546" s="83" t="s">
        <v>7213</v>
      </c>
      <c r="AF546" s="83" t="s">
        <v>102</v>
      </c>
      <c r="AG546" s="83" t="s">
        <v>175</v>
      </c>
      <c r="AH546" s="83" t="s">
        <v>7214</v>
      </c>
      <c r="AI546" s="83" t="s">
        <v>104</v>
      </c>
      <c r="AJ546" s="83" t="s">
        <v>105</v>
      </c>
      <c r="AK546" s="191" t="s">
        <v>7212</v>
      </c>
      <c r="AL546" s="191" t="s">
        <v>7213</v>
      </c>
      <c r="AM546" s="191" t="s">
        <v>102</v>
      </c>
      <c r="AN546" s="191" t="s">
        <v>175</v>
      </c>
      <c r="AO546" s="191" t="s">
        <v>7214</v>
      </c>
      <c r="AP546" s="191" t="s">
        <v>104</v>
      </c>
      <c r="AQ546" s="191" t="s">
        <v>105</v>
      </c>
      <c r="AR546" s="191" t="s">
        <v>106</v>
      </c>
      <c r="AS546" s="191"/>
      <c r="AT546" s="191"/>
      <c r="AU546" s="191"/>
      <c r="AV546" s="191"/>
      <c r="AW546" s="191"/>
      <c r="AX546" s="191" t="s">
        <v>575</v>
      </c>
      <c r="AY546" s="192" t="s">
        <v>454</v>
      </c>
      <c r="AZ546" s="192" t="s">
        <v>108</v>
      </c>
      <c r="BA546" s="91" t="s">
        <v>108</v>
      </c>
      <c r="BB546" s="90">
        <v>0</v>
      </c>
      <c r="BC546" s="93" t="s">
        <v>102</v>
      </c>
      <c r="BD546" s="93" t="s">
        <v>102</v>
      </c>
      <c r="BE546" s="93" t="s">
        <v>102</v>
      </c>
      <c r="BF546" s="93" t="s">
        <v>102</v>
      </c>
      <c r="BG546" s="97" t="s">
        <v>108</v>
      </c>
      <c r="BH546" s="93" t="s">
        <v>108</v>
      </c>
      <c r="BI546" s="93" t="s">
        <v>102</v>
      </c>
      <c r="BJ546" s="93" t="s">
        <v>102</v>
      </c>
      <c r="BK546" s="93" t="s">
        <v>102</v>
      </c>
      <c r="BL546" s="93" t="s">
        <v>102</v>
      </c>
      <c r="BM546" s="93" t="s">
        <v>102</v>
      </c>
      <c r="BN546" s="93" t="s">
        <v>102</v>
      </c>
      <c r="BO546" s="93" t="s">
        <v>102</v>
      </c>
      <c r="BP546" s="96" t="s">
        <v>102</v>
      </c>
      <c r="BQ546" s="90">
        <v>0</v>
      </c>
      <c r="BR546" s="93" t="s">
        <v>102</v>
      </c>
      <c r="BS546" s="93" t="s">
        <v>102</v>
      </c>
      <c r="BT546" s="93" t="s">
        <v>102</v>
      </c>
      <c r="BU546" s="93" t="s">
        <v>102</v>
      </c>
      <c r="BV546" s="97" t="s">
        <v>108</v>
      </c>
      <c r="BW546" s="93" t="s">
        <v>108</v>
      </c>
      <c r="BX546" s="95" t="s">
        <v>102</v>
      </c>
      <c r="BY546" s="93" t="s">
        <v>102</v>
      </c>
      <c r="BZ546" s="93" t="s">
        <v>102</v>
      </c>
      <c r="CA546" s="93" t="s">
        <v>102</v>
      </c>
      <c r="CB546" s="93" t="s">
        <v>102</v>
      </c>
      <c r="CC546" s="93" t="s">
        <v>102</v>
      </c>
      <c r="CD546" s="93" t="s">
        <v>102</v>
      </c>
      <c r="CE546" s="193" t="s">
        <v>102</v>
      </c>
      <c r="CF546" s="194" t="s">
        <v>508</v>
      </c>
      <c r="CG546" s="195" t="s">
        <v>102</v>
      </c>
      <c r="CH546" s="101" t="e">
        <v>#N/A</v>
      </c>
      <c r="CI546" s="102" t="s">
        <v>580</v>
      </c>
      <c r="CJ546" s="196" t="s">
        <v>108</v>
      </c>
      <c r="CK546" s="104" t="s">
        <v>109</v>
      </c>
      <c r="CL546" s="105" t="s">
        <v>579</v>
      </c>
      <c r="CM546" s="83" t="s">
        <v>108</v>
      </c>
      <c r="CN546" s="106" t="s">
        <v>108</v>
      </c>
      <c r="CO546" s="197" t="s">
        <v>108</v>
      </c>
      <c r="CP546" s="107"/>
      <c r="CQ546" s="198" t="s">
        <v>474</v>
      </c>
      <c r="CR546" s="198" t="s">
        <v>474</v>
      </c>
      <c r="CS546" s="199" t="s">
        <v>616</v>
      </c>
      <c r="CT546" s="83" t="s">
        <v>109</v>
      </c>
      <c r="CU546" s="83" t="s">
        <v>109</v>
      </c>
      <c r="CV546" s="83">
        <v>24</v>
      </c>
      <c r="CW546" s="83" t="s">
        <v>112</v>
      </c>
      <c r="CX546" s="83">
        <v>24</v>
      </c>
      <c r="CY546" s="83" t="s">
        <v>7215</v>
      </c>
      <c r="CZ546" s="83">
        <v>717818.5</v>
      </c>
      <c r="DA546" s="83" t="s">
        <v>138</v>
      </c>
      <c r="DB546" s="83" t="s">
        <v>124</v>
      </c>
      <c r="DC546" s="83" t="s">
        <v>501</v>
      </c>
      <c r="DD546" s="83">
        <v>9808</v>
      </c>
      <c r="DE546" s="83" t="s">
        <v>582</v>
      </c>
      <c r="DF546" s="83" t="s">
        <v>145</v>
      </c>
      <c r="DG546" s="83" t="s">
        <v>501</v>
      </c>
      <c r="DH546" s="83" t="s">
        <v>582</v>
      </c>
      <c r="DI546" s="85">
        <v>43646</v>
      </c>
      <c r="DJ546" s="83" t="s">
        <v>584</v>
      </c>
      <c r="DK546" s="83" t="s">
        <v>102</v>
      </c>
      <c r="DL546" s="83" t="s">
        <v>482</v>
      </c>
      <c r="DM546" s="83">
        <v>0</v>
      </c>
      <c r="DN546" s="83" t="s">
        <v>238</v>
      </c>
      <c r="DO546" s="83">
        <v>1</v>
      </c>
      <c r="DP546" s="83">
        <v>4</v>
      </c>
      <c r="DQ546" s="83"/>
      <c r="DR546" s="83" t="s">
        <v>108</v>
      </c>
      <c r="DS546" s="83" t="s">
        <v>497</v>
      </c>
      <c r="DU546" s="215" t="s">
        <v>269</v>
      </c>
      <c r="DV546" s="136">
        <v>1</v>
      </c>
      <c r="DW546" s="136">
        <v>3</v>
      </c>
      <c r="DX546" s="215" t="s">
        <v>269</v>
      </c>
      <c r="DY546" s="215" t="s">
        <v>269</v>
      </c>
      <c r="DZ546" s="215" t="s">
        <v>269</v>
      </c>
      <c r="EA546" s="215" t="s">
        <v>269</v>
      </c>
      <c r="EB546" s="215" t="s">
        <v>269</v>
      </c>
      <c r="EC546" s="215" t="s">
        <v>269</v>
      </c>
      <c r="ED546" s="215" t="s">
        <v>269</v>
      </c>
      <c r="EE546" s="215" t="s">
        <v>269</v>
      </c>
    </row>
    <row r="547" spans="1:135" ht="28.8" x14ac:dyDescent="0.55000000000000004">
      <c r="A547" s="83" t="s">
        <v>130</v>
      </c>
      <c r="B547" s="136">
        <v>893389</v>
      </c>
      <c r="C547" t="s">
        <v>1188</v>
      </c>
      <c r="D547" s="83" t="s">
        <v>228</v>
      </c>
      <c r="E547" s="138">
        <v>730844109564</v>
      </c>
      <c r="F547" s="83" t="s">
        <v>114</v>
      </c>
      <c r="G547" s="85">
        <v>43634</v>
      </c>
      <c r="H547" s="83" t="s">
        <v>98</v>
      </c>
      <c r="I547" s="84" t="s">
        <v>618</v>
      </c>
      <c r="J547" s="207" t="s">
        <v>629</v>
      </c>
      <c r="K547" s="208" t="s">
        <v>634</v>
      </c>
      <c r="L547" s="83" t="s">
        <v>108</v>
      </c>
      <c r="M547" s="184">
        <v>27649</v>
      </c>
      <c r="N547" s="184"/>
      <c r="O547" s="85" t="s">
        <v>102</v>
      </c>
      <c r="P547" s="185">
        <v>43013</v>
      </c>
      <c r="Q547" s="186" t="s">
        <v>203</v>
      </c>
      <c r="R547" s="186"/>
      <c r="S547" s="186"/>
      <c r="T547" s="187"/>
      <c r="U547" s="188" t="s">
        <v>296</v>
      </c>
      <c r="V547" s="188" t="s">
        <v>205</v>
      </c>
      <c r="W547" s="189" t="s">
        <v>619</v>
      </c>
      <c r="X547" s="189" t="s">
        <v>107</v>
      </c>
      <c r="Y547" s="190" t="s">
        <v>614</v>
      </c>
      <c r="Z547" s="83">
        <v>700</v>
      </c>
      <c r="AA547" s="83" t="s">
        <v>193</v>
      </c>
      <c r="AB547" s="83" t="s">
        <v>181</v>
      </c>
      <c r="AC547" s="83" t="s">
        <v>102</v>
      </c>
      <c r="AD547" s="83" t="s">
        <v>7216</v>
      </c>
      <c r="AE547" s="83" t="s">
        <v>102</v>
      </c>
      <c r="AF547" s="83" t="s">
        <v>102</v>
      </c>
      <c r="AG547" s="83" t="s">
        <v>174</v>
      </c>
      <c r="AH547" s="83" t="s">
        <v>7205</v>
      </c>
      <c r="AI547" s="83" t="s">
        <v>104</v>
      </c>
      <c r="AJ547" s="83" t="s">
        <v>105</v>
      </c>
      <c r="AK547" s="191" t="s">
        <v>7216</v>
      </c>
      <c r="AL547" s="191" t="s">
        <v>102</v>
      </c>
      <c r="AM547" s="191" t="s">
        <v>102</v>
      </c>
      <c r="AN547" s="191" t="s">
        <v>174</v>
      </c>
      <c r="AO547" s="191" t="s">
        <v>7205</v>
      </c>
      <c r="AP547" s="191" t="s">
        <v>104</v>
      </c>
      <c r="AQ547" s="191" t="s">
        <v>105</v>
      </c>
      <c r="AR547" s="191" t="s">
        <v>106</v>
      </c>
      <c r="AS547" s="191" t="s">
        <v>7216</v>
      </c>
      <c r="AT547" s="191" t="s">
        <v>488</v>
      </c>
      <c r="AU547" s="191" t="s">
        <v>7217</v>
      </c>
      <c r="AV547" s="191" t="s">
        <v>104</v>
      </c>
      <c r="AW547" s="191" t="s">
        <v>204</v>
      </c>
      <c r="AX547" s="191"/>
      <c r="AY547" s="192" t="s">
        <v>454</v>
      </c>
      <c r="AZ547" s="192" t="s">
        <v>416</v>
      </c>
      <c r="BA547" s="91" t="s">
        <v>108</v>
      </c>
      <c r="BB547" s="90">
        <v>0</v>
      </c>
      <c r="BC547" s="93" t="s">
        <v>102</v>
      </c>
      <c r="BD547" s="93" t="s">
        <v>102</v>
      </c>
      <c r="BE547" s="93" t="s">
        <v>102</v>
      </c>
      <c r="BF547" s="93" t="s">
        <v>102</v>
      </c>
      <c r="BG547" s="97" t="s">
        <v>108</v>
      </c>
      <c r="BH547" s="93" t="s">
        <v>108</v>
      </c>
      <c r="BI547" s="93" t="s">
        <v>102</v>
      </c>
      <c r="BJ547" s="93" t="s">
        <v>102</v>
      </c>
      <c r="BK547" s="93" t="s">
        <v>102</v>
      </c>
      <c r="BL547" s="93" t="s">
        <v>102</v>
      </c>
      <c r="BM547" s="93" t="s">
        <v>102</v>
      </c>
      <c r="BN547" s="93" t="s">
        <v>102</v>
      </c>
      <c r="BO547" s="93" t="s">
        <v>102</v>
      </c>
      <c r="BP547" s="96" t="s">
        <v>102</v>
      </c>
      <c r="BQ547" s="90">
        <v>0</v>
      </c>
      <c r="BR547" s="93" t="s">
        <v>102</v>
      </c>
      <c r="BS547" s="93" t="s">
        <v>102</v>
      </c>
      <c r="BT547" s="93" t="s">
        <v>102</v>
      </c>
      <c r="BU547" s="93" t="s">
        <v>102</v>
      </c>
      <c r="BV547" s="97" t="s">
        <v>108</v>
      </c>
      <c r="BW547" s="93" t="s">
        <v>108</v>
      </c>
      <c r="BX547" s="95" t="s">
        <v>102</v>
      </c>
      <c r="BY547" s="93" t="s">
        <v>102</v>
      </c>
      <c r="BZ547" s="93" t="s">
        <v>102</v>
      </c>
      <c r="CA547" s="93" t="s">
        <v>102</v>
      </c>
      <c r="CB547" s="93" t="s">
        <v>102</v>
      </c>
      <c r="CC547" s="93" t="s">
        <v>102</v>
      </c>
      <c r="CD547" s="93" t="s">
        <v>102</v>
      </c>
      <c r="CE547" s="193" t="s">
        <v>102</v>
      </c>
      <c r="CF547" s="194" t="s">
        <v>436</v>
      </c>
      <c r="CG547" s="195" t="s">
        <v>7218</v>
      </c>
      <c r="CH547" s="101" t="s">
        <v>310</v>
      </c>
      <c r="CI547" s="102"/>
      <c r="CJ547" s="196" t="s">
        <v>7219</v>
      </c>
      <c r="CK547" s="104" t="s">
        <v>190</v>
      </c>
      <c r="CL547" s="105"/>
      <c r="CM547" s="83" t="s">
        <v>623</v>
      </c>
      <c r="CN547" s="106" t="s">
        <v>624</v>
      </c>
      <c r="CO547" s="197" t="s">
        <v>625</v>
      </c>
      <c r="CP547" s="107"/>
      <c r="CQ547" s="198" t="s">
        <v>474</v>
      </c>
      <c r="CR547" s="198" t="s">
        <v>474</v>
      </c>
      <c r="CS547" s="199"/>
      <c r="CT547" s="83" t="s">
        <v>109</v>
      </c>
      <c r="CU547" s="83" t="s">
        <v>109</v>
      </c>
      <c r="CV547" s="83">
        <v>78</v>
      </c>
      <c r="CW547" s="83" t="s">
        <v>139</v>
      </c>
      <c r="CX547" s="83">
        <v>78</v>
      </c>
      <c r="CY547" s="83" t="s">
        <v>108</v>
      </c>
      <c r="CZ547" s="83">
        <v>719138</v>
      </c>
      <c r="DA547" s="83" t="s">
        <v>581</v>
      </c>
      <c r="DB547" s="83" t="s">
        <v>152</v>
      </c>
      <c r="DC547" s="83" t="s">
        <v>500</v>
      </c>
      <c r="DD547" s="83">
        <v>4143</v>
      </c>
      <c r="DE547" s="83" t="s">
        <v>606</v>
      </c>
      <c r="DF547" s="83" t="s">
        <v>152</v>
      </c>
      <c r="DG547" s="83" t="s">
        <v>500</v>
      </c>
      <c r="DH547" s="83"/>
      <c r="DI547" s="85">
        <v>43646</v>
      </c>
      <c r="DJ547" s="83" t="s">
        <v>584</v>
      </c>
      <c r="DK547" s="83" t="s">
        <v>102</v>
      </c>
      <c r="DL547" s="83" t="s">
        <v>482</v>
      </c>
      <c r="DM547" s="83">
        <v>0</v>
      </c>
      <c r="DN547" s="83" t="s">
        <v>483</v>
      </c>
      <c r="DO547" s="83">
        <v>1</v>
      </c>
      <c r="DP547" s="83">
        <v>1</v>
      </c>
      <c r="DQ547" s="83"/>
      <c r="DR547" s="83" t="s">
        <v>108</v>
      </c>
      <c r="DS547" s="83" t="s">
        <v>497</v>
      </c>
      <c r="DU547" s="215" t="s">
        <v>269</v>
      </c>
      <c r="DV547" s="136">
        <v>1</v>
      </c>
      <c r="DW547" s="136">
        <v>3</v>
      </c>
      <c r="DX547" s="215" t="s">
        <v>269</v>
      </c>
      <c r="DY547" s="215" t="s">
        <v>269</v>
      </c>
      <c r="DZ547" s="215" t="s">
        <v>269</v>
      </c>
      <c r="EA547" s="215" t="s">
        <v>269</v>
      </c>
      <c r="EB547" s="215" t="s">
        <v>269</v>
      </c>
      <c r="EC547" s="215" t="s">
        <v>269</v>
      </c>
      <c r="ED547" s="215" t="s">
        <v>269</v>
      </c>
      <c r="EE547" s="215" t="s">
        <v>269</v>
      </c>
    </row>
    <row r="548" spans="1:135" ht="28.8" x14ac:dyDescent="0.55000000000000004">
      <c r="A548" s="83" t="s">
        <v>130</v>
      </c>
      <c r="B548" s="136">
        <v>458278</v>
      </c>
      <c r="C548" t="s">
        <v>1189</v>
      </c>
      <c r="D548" s="83" t="s">
        <v>228</v>
      </c>
      <c r="E548" s="138">
        <v>313140451031</v>
      </c>
      <c r="F548" s="83" t="s">
        <v>114</v>
      </c>
      <c r="G548" s="85">
        <v>43643</v>
      </c>
      <c r="H548" s="211" t="s">
        <v>98</v>
      </c>
      <c r="I548" s="84" t="s">
        <v>610</v>
      </c>
      <c r="J548" s="207" t="s">
        <v>627</v>
      </c>
      <c r="K548" s="208" t="s">
        <v>630</v>
      </c>
      <c r="L548" s="83" t="s">
        <v>108</v>
      </c>
      <c r="M548" s="184">
        <v>24560</v>
      </c>
      <c r="N548" s="184"/>
      <c r="O548" s="85" t="s">
        <v>102</v>
      </c>
      <c r="P548" s="185">
        <v>42491</v>
      </c>
      <c r="Q548" s="186" t="s">
        <v>203</v>
      </c>
      <c r="R548" s="186"/>
      <c r="S548" s="186"/>
      <c r="T548" s="187"/>
      <c r="U548" s="188" t="s">
        <v>296</v>
      </c>
      <c r="V548" s="188" t="s">
        <v>297</v>
      </c>
      <c r="W548" s="188" t="s">
        <v>297</v>
      </c>
      <c r="X548" s="189" t="s">
        <v>167</v>
      </c>
      <c r="Y548" s="190"/>
      <c r="Z548" s="83">
        <v>700</v>
      </c>
      <c r="AA548" s="83" t="s">
        <v>193</v>
      </c>
      <c r="AB548" s="83" t="s">
        <v>181</v>
      </c>
      <c r="AC548" s="83" t="s">
        <v>102</v>
      </c>
      <c r="AD548" s="83" t="s">
        <v>7220</v>
      </c>
      <c r="AE548" s="83" t="s">
        <v>102</v>
      </c>
      <c r="AF548" s="83" t="s">
        <v>102</v>
      </c>
      <c r="AG548" s="83" t="s">
        <v>119</v>
      </c>
      <c r="AH548" s="83" t="s">
        <v>7221</v>
      </c>
      <c r="AI548" s="83" t="s">
        <v>104</v>
      </c>
      <c r="AJ548" s="83" t="s">
        <v>105</v>
      </c>
      <c r="AK548" s="191" t="s">
        <v>7220</v>
      </c>
      <c r="AL548" s="191" t="s">
        <v>102</v>
      </c>
      <c r="AM548" s="191" t="s">
        <v>102</v>
      </c>
      <c r="AN548" s="191" t="s">
        <v>119</v>
      </c>
      <c r="AO548" s="191" t="s">
        <v>7221</v>
      </c>
      <c r="AP548" s="191" t="s">
        <v>104</v>
      </c>
      <c r="AQ548" s="191" t="s">
        <v>105</v>
      </c>
      <c r="AR548" s="191" t="s">
        <v>106</v>
      </c>
      <c r="AS548" s="191" t="s">
        <v>7220</v>
      </c>
      <c r="AT548" s="191" t="s">
        <v>485</v>
      </c>
      <c r="AU548" s="191" t="s">
        <v>7221</v>
      </c>
      <c r="AV548" s="191" t="s">
        <v>104</v>
      </c>
      <c r="AW548" s="191" t="s">
        <v>204</v>
      </c>
      <c r="AX548" s="191"/>
      <c r="AY548" s="192" t="s">
        <v>454</v>
      </c>
      <c r="AZ548" s="192" t="s">
        <v>416</v>
      </c>
      <c r="BA548" s="91" t="s">
        <v>108</v>
      </c>
      <c r="BB548" s="90">
        <v>0</v>
      </c>
      <c r="BC548" s="93" t="s">
        <v>102</v>
      </c>
      <c r="BD548" s="93" t="s">
        <v>102</v>
      </c>
      <c r="BE548" s="93" t="s">
        <v>102</v>
      </c>
      <c r="BF548" s="93" t="s">
        <v>102</v>
      </c>
      <c r="BG548" s="97" t="s">
        <v>108</v>
      </c>
      <c r="BH548" s="93" t="s">
        <v>108</v>
      </c>
      <c r="BI548" s="93" t="s">
        <v>102</v>
      </c>
      <c r="BJ548" s="93" t="s">
        <v>102</v>
      </c>
      <c r="BK548" s="93" t="s">
        <v>102</v>
      </c>
      <c r="BL548" s="93" t="s">
        <v>102</v>
      </c>
      <c r="BM548" s="93" t="s">
        <v>102</v>
      </c>
      <c r="BN548" s="93" t="s">
        <v>102</v>
      </c>
      <c r="BO548" s="93" t="s">
        <v>102</v>
      </c>
      <c r="BP548" s="96" t="s">
        <v>102</v>
      </c>
      <c r="BQ548" s="90">
        <v>0</v>
      </c>
      <c r="BR548" s="93" t="s">
        <v>102</v>
      </c>
      <c r="BS548" s="93" t="s">
        <v>102</v>
      </c>
      <c r="BT548" s="93" t="s">
        <v>102</v>
      </c>
      <c r="BU548" s="93" t="s">
        <v>102</v>
      </c>
      <c r="BV548" s="97" t="s">
        <v>108</v>
      </c>
      <c r="BW548" s="93" t="s">
        <v>108</v>
      </c>
      <c r="BX548" s="95" t="s">
        <v>102</v>
      </c>
      <c r="BY548" s="93" t="s">
        <v>102</v>
      </c>
      <c r="BZ548" s="93" t="s">
        <v>102</v>
      </c>
      <c r="CA548" s="93" t="s">
        <v>102</v>
      </c>
      <c r="CB548" s="93" t="s">
        <v>102</v>
      </c>
      <c r="CC548" s="93" t="s">
        <v>102</v>
      </c>
      <c r="CD548" s="93" t="s">
        <v>102</v>
      </c>
      <c r="CE548" s="193" t="s">
        <v>102</v>
      </c>
      <c r="CF548" s="194" t="s">
        <v>436</v>
      </c>
      <c r="CG548" s="195" t="s">
        <v>7222</v>
      </c>
      <c r="CH548" s="101" t="s">
        <v>563</v>
      </c>
      <c r="CI548" s="102"/>
      <c r="CJ548" s="196" t="s">
        <v>577</v>
      </c>
      <c r="CK548" s="104" t="s">
        <v>190</v>
      </c>
      <c r="CL548" s="105"/>
      <c r="CM548" s="83" t="s">
        <v>578</v>
      </c>
      <c r="CN548" s="106" t="s">
        <v>108</v>
      </c>
      <c r="CO548" s="197" t="s">
        <v>566</v>
      </c>
      <c r="CP548" s="107"/>
      <c r="CQ548" s="198" t="s">
        <v>107</v>
      </c>
      <c r="CR548" s="198" t="s">
        <v>107</v>
      </c>
      <c r="CS548" s="199"/>
      <c r="CT548" s="83" t="s">
        <v>109</v>
      </c>
      <c r="CU548" s="83" t="s">
        <v>109</v>
      </c>
      <c r="CV548" s="83">
        <v>93</v>
      </c>
      <c r="CW548" s="83" t="s">
        <v>270</v>
      </c>
      <c r="CX548" s="83">
        <v>93</v>
      </c>
      <c r="CY548" s="83" t="s">
        <v>108</v>
      </c>
      <c r="CZ548" s="83">
        <v>720457.5</v>
      </c>
      <c r="DA548" s="83" t="s">
        <v>7223</v>
      </c>
      <c r="DB548" s="83" t="s">
        <v>118</v>
      </c>
      <c r="DC548" s="83" t="s">
        <v>108</v>
      </c>
      <c r="DD548" s="83">
        <v>9005</v>
      </c>
      <c r="DE548" s="83" t="s">
        <v>173</v>
      </c>
      <c r="DF548" s="83" t="s">
        <v>118</v>
      </c>
      <c r="DG548" s="83" t="s">
        <v>500</v>
      </c>
      <c r="DH548" s="83"/>
      <c r="DI548" s="85">
        <v>43646</v>
      </c>
      <c r="DJ548" s="83" t="s">
        <v>584</v>
      </c>
      <c r="DK548" s="83" t="s">
        <v>102</v>
      </c>
      <c r="DL548" s="83" t="s">
        <v>482</v>
      </c>
      <c r="DM548" s="83">
        <v>0</v>
      </c>
      <c r="DN548" s="83" t="s">
        <v>483</v>
      </c>
      <c r="DO548" s="83">
        <v>1</v>
      </c>
      <c r="DP548" s="83">
        <v>5</v>
      </c>
      <c r="DQ548" s="83"/>
      <c r="DR548" s="83" t="s">
        <v>108</v>
      </c>
      <c r="DS548" s="83" t="s">
        <v>497</v>
      </c>
      <c r="DU548" s="215" t="s">
        <v>269</v>
      </c>
      <c r="DV548" s="136">
        <v>1</v>
      </c>
      <c r="DW548" s="136">
        <v>3</v>
      </c>
      <c r="DX548" s="215" t="s">
        <v>269</v>
      </c>
      <c r="DY548" s="215" t="s">
        <v>269</v>
      </c>
      <c r="DZ548" s="215" t="s">
        <v>269</v>
      </c>
      <c r="EA548" s="215" t="s">
        <v>269</v>
      </c>
      <c r="EB548" s="215" t="s">
        <v>269</v>
      </c>
      <c r="EC548" s="215" t="s">
        <v>269</v>
      </c>
      <c r="ED548" s="215" t="s">
        <v>269</v>
      </c>
      <c r="EE548" s="215" t="s">
        <v>269</v>
      </c>
    </row>
    <row r="549" spans="1:135" ht="57.6" x14ac:dyDescent="0.55000000000000004">
      <c r="A549" s="83" t="s">
        <v>130</v>
      </c>
      <c r="B549" s="136">
        <v>715215</v>
      </c>
      <c r="C549" t="s">
        <v>1190</v>
      </c>
      <c r="D549" s="83" t="s">
        <v>228</v>
      </c>
      <c r="E549" s="138">
        <v>413096768074</v>
      </c>
      <c r="F549" s="83" t="s">
        <v>143</v>
      </c>
      <c r="G549" s="85">
        <v>43620</v>
      </c>
      <c r="H549" s="83" t="s">
        <v>98</v>
      </c>
      <c r="I549" s="84" t="s">
        <v>612</v>
      </c>
      <c r="J549" s="207" t="s">
        <v>628</v>
      </c>
      <c r="K549" s="208" t="s">
        <v>633</v>
      </c>
      <c r="L549" s="83" t="s">
        <v>108</v>
      </c>
      <c r="M549" s="184" t="s">
        <v>102</v>
      </c>
      <c r="N549" s="184" t="s">
        <v>556</v>
      </c>
      <c r="O549" s="85" t="s">
        <v>102</v>
      </c>
      <c r="P549" s="185">
        <v>42491</v>
      </c>
      <c r="Q549" s="186" t="s">
        <v>202</v>
      </c>
      <c r="R549" s="186" t="s">
        <v>613</v>
      </c>
      <c r="S549" s="186"/>
      <c r="T549" s="187"/>
      <c r="U549" s="188" t="s">
        <v>295</v>
      </c>
      <c r="V549" s="188" t="s">
        <v>205</v>
      </c>
      <c r="W549" s="188" t="s">
        <v>295</v>
      </c>
      <c r="X549" s="189" t="s">
        <v>107</v>
      </c>
      <c r="Y549" s="190" t="s">
        <v>614</v>
      </c>
      <c r="Z549" s="83">
        <v>700</v>
      </c>
      <c r="AA549" s="83" t="s">
        <v>193</v>
      </c>
      <c r="AB549" s="83" t="s">
        <v>181</v>
      </c>
      <c r="AC549" s="83" t="s">
        <v>102</v>
      </c>
      <c r="AD549" s="83" t="s">
        <v>7224</v>
      </c>
      <c r="AE549" s="83" t="s">
        <v>7225</v>
      </c>
      <c r="AF549" s="83" t="s">
        <v>102</v>
      </c>
      <c r="AG549" s="83" t="s">
        <v>175</v>
      </c>
      <c r="AH549" s="83" t="s">
        <v>7226</v>
      </c>
      <c r="AI549" s="83" t="s">
        <v>104</v>
      </c>
      <c r="AJ549" s="83" t="s">
        <v>105</v>
      </c>
      <c r="AK549" s="191" t="s">
        <v>7224</v>
      </c>
      <c r="AL549" s="191" t="s">
        <v>7225</v>
      </c>
      <c r="AM549" s="191" t="s">
        <v>102</v>
      </c>
      <c r="AN549" s="191" t="s">
        <v>175</v>
      </c>
      <c r="AO549" s="191" t="s">
        <v>7226</v>
      </c>
      <c r="AP549" s="191" t="s">
        <v>104</v>
      </c>
      <c r="AQ549" s="191" t="s">
        <v>105</v>
      </c>
      <c r="AR549" s="191" t="s">
        <v>106</v>
      </c>
      <c r="AS549" s="191"/>
      <c r="AT549" s="191"/>
      <c r="AU549" s="191"/>
      <c r="AV549" s="191"/>
      <c r="AW549" s="191"/>
      <c r="AX549" s="191" t="s">
        <v>575</v>
      </c>
      <c r="AY549" s="192" t="s">
        <v>454</v>
      </c>
      <c r="AZ549" s="192" t="s">
        <v>108</v>
      </c>
      <c r="BA549" s="91" t="s">
        <v>108</v>
      </c>
      <c r="BB549" s="90">
        <v>0</v>
      </c>
      <c r="BC549" s="93" t="s">
        <v>102</v>
      </c>
      <c r="BD549" s="93" t="s">
        <v>102</v>
      </c>
      <c r="BE549" s="93" t="s">
        <v>102</v>
      </c>
      <c r="BF549" s="93" t="s">
        <v>102</v>
      </c>
      <c r="BG549" s="97" t="s">
        <v>108</v>
      </c>
      <c r="BH549" s="93" t="s">
        <v>108</v>
      </c>
      <c r="BI549" s="93" t="s">
        <v>102</v>
      </c>
      <c r="BJ549" s="93" t="s">
        <v>102</v>
      </c>
      <c r="BK549" s="93" t="s">
        <v>102</v>
      </c>
      <c r="BL549" s="93" t="s">
        <v>102</v>
      </c>
      <c r="BM549" s="93" t="s">
        <v>102</v>
      </c>
      <c r="BN549" s="93" t="s">
        <v>102</v>
      </c>
      <c r="BO549" s="93" t="s">
        <v>102</v>
      </c>
      <c r="BP549" s="96" t="s">
        <v>102</v>
      </c>
      <c r="BQ549" s="90">
        <v>0</v>
      </c>
      <c r="BR549" s="93" t="s">
        <v>102</v>
      </c>
      <c r="BS549" s="93" t="s">
        <v>102</v>
      </c>
      <c r="BT549" s="93" t="s">
        <v>102</v>
      </c>
      <c r="BU549" s="93" t="s">
        <v>102</v>
      </c>
      <c r="BV549" s="97" t="s">
        <v>108</v>
      </c>
      <c r="BW549" s="93" t="s">
        <v>108</v>
      </c>
      <c r="BX549" s="95" t="s">
        <v>102</v>
      </c>
      <c r="BY549" s="93" t="s">
        <v>102</v>
      </c>
      <c r="BZ549" s="93" t="s">
        <v>102</v>
      </c>
      <c r="CA549" s="93" t="s">
        <v>102</v>
      </c>
      <c r="CB549" s="93" t="s">
        <v>102</v>
      </c>
      <c r="CC549" s="93" t="s">
        <v>102</v>
      </c>
      <c r="CD549" s="93" t="s">
        <v>102</v>
      </c>
      <c r="CE549" s="193" t="s">
        <v>102</v>
      </c>
      <c r="CF549" s="194" t="s">
        <v>508</v>
      </c>
      <c r="CG549" s="195" t="s">
        <v>102</v>
      </c>
      <c r="CH549" s="101" t="e">
        <v>#N/A</v>
      </c>
      <c r="CI549" s="102" t="s">
        <v>580</v>
      </c>
      <c r="CJ549" s="196" t="s">
        <v>108</v>
      </c>
      <c r="CK549" s="104" t="s">
        <v>109</v>
      </c>
      <c r="CL549" s="105" t="s">
        <v>579</v>
      </c>
      <c r="CM549" s="83" t="s">
        <v>108</v>
      </c>
      <c r="CN549" s="106" t="s">
        <v>108</v>
      </c>
      <c r="CO549" s="197" t="s">
        <v>108</v>
      </c>
      <c r="CP549" s="107"/>
      <c r="CQ549" s="198" t="s">
        <v>474</v>
      </c>
      <c r="CR549" s="198" t="s">
        <v>474</v>
      </c>
      <c r="CS549" s="199" t="s">
        <v>616</v>
      </c>
      <c r="CT549" s="83" t="s">
        <v>109</v>
      </c>
      <c r="CU549" s="83" t="s">
        <v>109</v>
      </c>
      <c r="CV549" s="83">
        <v>33</v>
      </c>
      <c r="CW549" s="83" t="s">
        <v>112</v>
      </c>
      <c r="CX549" s="83">
        <v>33</v>
      </c>
      <c r="CY549" s="83" t="s">
        <v>7227</v>
      </c>
      <c r="CZ549" s="83">
        <v>721777</v>
      </c>
      <c r="DA549" s="83" t="s">
        <v>138</v>
      </c>
      <c r="DB549" s="83" t="s">
        <v>124</v>
      </c>
      <c r="DC549" s="83" t="s">
        <v>501</v>
      </c>
      <c r="DD549" s="83">
        <v>3567</v>
      </c>
      <c r="DE549" s="83" t="s">
        <v>582</v>
      </c>
      <c r="DF549" s="83" t="s">
        <v>145</v>
      </c>
      <c r="DG549" s="83" t="s">
        <v>501</v>
      </c>
      <c r="DH549" s="83" t="s">
        <v>582</v>
      </c>
      <c r="DI549" s="85">
        <v>43646</v>
      </c>
      <c r="DJ549" s="83" t="s">
        <v>584</v>
      </c>
      <c r="DK549" s="83" t="s">
        <v>102</v>
      </c>
      <c r="DL549" s="83" t="s">
        <v>482</v>
      </c>
      <c r="DM549" s="83">
        <v>0</v>
      </c>
      <c r="DN549" s="83" t="s">
        <v>238</v>
      </c>
      <c r="DO549" s="83">
        <v>1</v>
      </c>
      <c r="DP549" s="83">
        <v>3</v>
      </c>
      <c r="DQ549" s="83"/>
      <c r="DR549" s="83" t="s">
        <v>108</v>
      </c>
      <c r="DS549" s="83" t="s">
        <v>497</v>
      </c>
      <c r="DU549" s="215" t="s">
        <v>269</v>
      </c>
      <c r="DV549" s="136">
        <v>1</v>
      </c>
      <c r="DW549" s="136">
        <v>3</v>
      </c>
      <c r="DX549" s="215" t="s">
        <v>269</v>
      </c>
      <c r="DY549" s="215" t="s">
        <v>269</v>
      </c>
      <c r="DZ549" s="215" t="s">
        <v>269</v>
      </c>
      <c r="EA549" s="215" t="s">
        <v>269</v>
      </c>
      <c r="EB549" s="215" t="s">
        <v>269</v>
      </c>
      <c r="EC549" s="215" t="s">
        <v>269</v>
      </c>
      <c r="ED549" s="215" t="s">
        <v>269</v>
      </c>
      <c r="EE549" s="215" t="s">
        <v>269</v>
      </c>
    </row>
    <row r="550" spans="1:135" ht="28.8" x14ac:dyDescent="0.55000000000000004">
      <c r="A550" s="83" t="s">
        <v>130</v>
      </c>
      <c r="B550" s="136">
        <v>873364</v>
      </c>
      <c r="C550" t="s">
        <v>1191</v>
      </c>
      <c r="D550" s="83" t="s">
        <v>228</v>
      </c>
      <c r="E550" s="138">
        <v>810862563780</v>
      </c>
      <c r="F550" s="83" t="s">
        <v>114</v>
      </c>
      <c r="G550" s="85">
        <v>43634</v>
      </c>
      <c r="H550" s="83" t="s">
        <v>98</v>
      </c>
      <c r="I550" s="84" t="s">
        <v>618</v>
      </c>
      <c r="J550" s="207" t="s">
        <v>629</v>
      </c>
      <c r="K550" s="208" t="s">
        <v>634</v>
      </c>
      <c r="L550" s="83" t="s">
        <v>108</v>
      </c>
      <c r="M550" s="184">
        <v>27650</v>
      </c>
      <c r="N550" s="184"/>
      <c r="O550" s="85" t="s">
        <v>102</v>
      </c>
      <c r="P550" s="185">
        <v>43013</v>
      </c>
      <c r="Q550" s="186" t="s">
        <v>203</v>
      </c>
      <c r="R550" s="186"/>
      <c r="S550" s="186"/>
      <c r="T550" s="187"/>
      <c r="U550" s="188" t="s">
        <v>296</v>
      </c>
      <c r="V550" s="188" t="s">
        <v>205</v>
      </c>
      <c r="W550" s="189" t="s">
        <v>619</v>
      </c>
      <c r="X550" s="189" t="s">
        <v>107</v>
      </c>
      <c r="Y550" s="190" t="s">
        <v>614</v>
      </c>
      <c r="Z550" s="83">
        <v>700</v>
      </c>
      <c r="AA550" s="83" t="s">
        <v>193</v>
      </c>
      <c r="AB550" s="83" t="s">
        <v>181</v>
      </c>
      <c r="AC550" s="83" t="s">
        <v>102</v>
      </c>
      <c r="AD550" s="83" t="s">
        <v>7228</v>
      </c>
      <c r="AE550" s="83" t="s">
        <v>102</v>
      </c>
      <c r="AF550" s="83" t="s">
        <v>102</v>
      </c>
      <c r="AG550" s="83" t="s">
        <v>174</v>
      </c>
      <c r="AH550" s="83" t="s">
        <v>7217</v>
      </c>
      <c r="AI550" s="83" t="s">
        <v>104</v>
      </c>
      <c r="AJ550" s="83" t="s">
        <v>105</v>
      </c>
      <c r="AK550" s="191" t="s">
        <v>7228</v>
      </c>
      <c r="AL550" s="191" t="s">
        <v>102</v>
      </c>
      <c r="AM550" s="191" t="s">
        <v>102</v>
      </c>
      <c r="AN550" s="191" t="s">
        <v>174</v>
      </c>
      <c r="AO550" s="191" t="s">
        <v>7217</v>
      </c>
      <c r="AP550" s="191" t="s">
        <v>104</v>
      </c>
      <c r="AQ550" s="191" t="s">
        <v>105</v>
      </c>
      <c r="AR550" s="191" t="s">
        <v>106</v>
      </c>
      <c r="AS550" s="191" t="s">
        <v>7228</v>
      </c>
      <c r="AT550" s="191" t="s">
        <v>488</v>
      </c>
      <c r="AU550" s="191" t="s">
        <v>7229</v>
      </c>
      <c r="AV550" s="191" t="s">
        <v>104</v>
      </c>
      <c r="AW550" s="191" t="s">
        <v>204</v>
      </c>
      <c r="AX550" s="191"/>
      <c r="AY550" s="192" t="s">
        <v>454</v>
      </c>
      <c r="AZ550" s="192" t="s">
        <v>416</v>
      </c>
      <c r="BA550" s="91" t="s">
        <v>108</v>
      </c>
      <c r="BB550" s="90">
        <v>0</v>
      </c>
      <c r="BC550" s="93" t="s">
        <v>102</v>
      </c>
      <c r="BD550" s="93" t="s">
        <v>102</v>
      </c>
      <c r="BE550" s="93" t="s">
        <v>102</v>
      </c>
      <c r="BF550" s="93" t="s">
        <v>102</v>
      </c>
      <c r="BG550" s="97" t="s">
        <v>108</v>
      </c>
      <c r="BH550" s="93" t="s">
        <v>108</v>
      </c>
      <c r="BI550" s="93" t="s">
        <v>102</v>
      </c>
      <c r="BJ550" s="93" t="s">
        <v>102</v>
      </c>
      <c r="BK550" s="93" t="s">
        <v>102</v>
      </c>
      <c r="BL550" s="93" t="s">
        <v>102</v>
      </c>
      <c r="BM550" s="93" t="s">
        <v>102</v>
      </c>
      <c r="BN550" s="93" t="s">
        <v>102</v>
      </c>
      <c r="BO550" s="93" t="s">
        <v>102</v>
      </c>
      <c r="BP550" s="96" t="s">
        <v>102</v>
      </c>
      <c r="BQ550" s="90">
        <v>0</v>
      </c>
      <c r="BR550" s="93" t="s">
        <v>102</v>
      </c>
      <c r="BS550" s="93" t="s">
        <v>102</v>
      </c>
      <c r="BT550" s="93" t="s">
        <v>102</v>
      </c>
      <c r="BU550" s="93" t="s">
        <v>102</v>
      </c>
      <c r="BV550" s="97" t="s">
        <v>108</v>
      </c>
      <c r="BW550" s="93" t="s">
        <v>108</v>
      </c>
      <c r="BX550" s="95" t="s">
        <v>102</v>
      </c>
      <c r="BY550" s="93" t="s">
        <v>102</v>
      </c>
      <c r="BZ550" s="93" t="s">
        <v>102</v>
      </c>
      <c r="CA550" s="93" t="s">
        <v>102</v>
      </c>
      <c r="CB550" s="93" t="s">
        <v>102</v>
      </c>
      <c r="CC550" s="93" t="s">
        <v>102</v>
      </c>
      <c r="CD550" s="93" t="s">
        <v>102</v>
      </c>
      <c r="CE550" s="193" t="s">
        <v>102</v>
      </c>
      <c r="CF550" s="194" t="s">
        <v>436</v>
      </c>
      <c r="CG550" s="195" t="s">
        <v>7230</v>
      </c>
      <c r="CH550" s="101" t="s">
        <v>310</v>
      </c>
      <c r="CI550" s="102"/>
      <c r="CJ550" s="196" t="s">
        <v>7231</v>
      </c>
      <c r="CK550" s="104" t="s">
        <v>190</v>
      </c>
      <c r="CL550" s="105"/>
      <c r="CM550" s="83" t="s">
        <v>623</v>
      </c>
      <c r="CN550" s="106" t="s">
        <v>624</v>
      </c>
      <c r="CO550" s="197" t="s">
        <v>625</v>
      </c>
      <c r="CP550" s="107"/>
      <c r="CQ550" s="198" t="s">
        <v>474</v>
      </c>
      <c r="CR550" s="198" t="s">
        <v>474</v>
      </c>
      <c r="CS550" s="199"/>
      <c r="CT550" s="83" t="s">
        <v>109</v>
      </c>
      <c r="CU550" s="83" t="s">
        <v>109</v>
      </c>
      <c r="CV550" s="83">
        <v>78</v>
      </c>
      <c r="CW550" s="83" t="s">
        <v>139</v>
      </c>
      <c r="CX550" s="83">
        <v>78</v>
      </c>
      <c r="CY550" s="83" t="s">
        <v>108</v>
      </c>
      <c r="CZ550" s="83">
        <v>723096.5</v>
      </c>
      <c r="DA550" s="83" t="s">
        <v>581</v>
      </c>
      <c r="DB550" s="83" t="s">
        <v>152</v>
      </c>
      <c r="DC550" s="83" t="s">
        <v>500</v>
      </c>
      <c r="DD550" s="83">
        <v>7470</v>
      </c>
      <c r="DE550" s="83" t="s">
        <v>606</v>
      </c>
      <c r="DF550" s="83" t="s">
        <v>152</v>
      </c>
      <c r="DG550" s="83" t="s">
        <v>500</v>
      </c>
      <c r="DH550" s="83"/>
      <c r="DI550" s="85">
        <v>43646</v>
      </c>
      <c r="DJ550" s="83" t="s">
        <v>584</v>
      </c>
      <c r="DK550" s="83" t="s">
        <v>102</v>
      </c>
      <c r="DL550" s="83" t="s">
        <v>482</v>
      </c>
      <c r="DM550" s="83">
        <v>0</v>
      </c>
      <c r="DN550" s="83" t="s">
        <v>483</v>
      </c>
      <c r="DO550" s="83">
        <v>1</v>
      </c>
      <c r="DP550" s="83">
        <v>2</v>
      </c>
      <c r="DQ550" s="83"/>
      <c r="DR550" s="83" t="s">
        <v>108</v>
      </c>
      <c r="DS550" s="83" t="s">
        <v>497</v>
      </c>
      <c r="DU550" s="215" t="s">
        <v>269</v>
      </c>
      <c r="DV550" s="136">
        <v>1</v>
      </c>
      <c r="DW550" s="136">
        <v>3</v>
      </c>
      <c r="DX550" s="215" t="s">
        <v>269</v>
      </c>
      <c r="DY550" s="215" t="s">
        <v>269</v>
      </c>
      <c r="DZ550" s="215" t="s">
        <v>269</v>
      </c>
      <c r="EA550" s="215" t="s">
        <v>269</v>
      </c>
      <c r="EB550" s="215" t="s">
        <v>269</v>
      </c>
      <c r="EC550" s="215" t="s">
        <v>269</v>
      </c>
      <c r="ED550" s="215" t="s">
        <v>269</v>
      </c>
      <c r="EE550" s="215" t="s">
        <v>269</v>
      </c>
    </row>
    <row r="551" spans="1:135" ht="28.8" x14ac:dyDescent="0.55000000000000004">
      <c r="A551" s="83" t="s">
        <v>130</v>
      </c>
      <c r="B551" s="136">
        <v>124401</v>
      </c>
      <c r="C551" t="s">
        <v>1192</v>
      </c>
      <c r="D551" s="83" t="s">
        <v>228</v>
      </c>
      <c r="E551" s="138">
        <v>578105588808</v>
      </c>
      <c r="F551" s="83" t="s">
        <v>114</v>
      </c>
      <c r="G551" s="85">
        <v>43643</v>
      </c>
      <c r="H551" s="211" t="s">
        <v>98</v>
      </c>
      <c r="I551" s="84" t="s">
        <v>610</v>
      </c>
      <c r="J551" s="207" t="s">
        <v>627</v>
      </c>
      <c r="K551" s="208" t="s">
        <v>630</v>
      </c>
      <c r="L551" s="83" t="s">
        <v>108</v>
      </c>
      <c r="M551" s="184">
        <v>24561</v>
      </c>
      <c r="N551" s="184"/>
      <c r="O551" s="85" t="s">
        <v>102</v>
      </c>
      <c r="P551" s="185">
        <v>42491</v>
      </c>
      <c r="Q551" s="186" t="s">
        <v>203</v>
      </c>
      <c r="R551" s="186"/>
      <c r="S551" s="186"/>
      <c r="T551" s="187"/>
      <c r="U551" s="188" t="s">
        <v>296</v>
      </c>
      <c r="V551" s="188" t="s">
        <v>297</v>
      </c>
      <c r="W551" s="188" t="s">
        <v>297</v>
      </c>
      <c r="X551" s="189" t="s">
        <v>167</v>
      </c>
      <c r="Y551" s="190"/>
      <c r="Z551" s="83">
        <v>700</v>
      </c>
      <c r="AA551" s="83" t="s">
        <v>193</v>
      </c>
      <c r="AB551" s="83" t="s">
        <v>181</v>
      </c>
      <c r="AC551" s="83" t="s">
        <v>102</v>
      </c>
      <c r="AD551" s="83" t="s">
        <v>7232</v>
      </c>
      <c r="AE551" s="83" t="s">
        <v>102</v>
      </c>
      <c r="AF551" s="83" t="s">
        <v>102</v>
      </c>
      <c r="AG551" s="83" t="s">
        <v>119</v>
      </c>
      <c r="AH551" s="83" t="s">
        <v>7233</v>
      </c>
      <c r="AI551" s="83" t="s">
        <v>104</v>
      </c>
      <c r="AJ551" s="83" t="s">
        <v>105</v>
      </c>
      <c r="AK551" s="191" t="s">
        <v>7232</v>
      </c>
      <c r="AL551" s="191" t="s">
        <v>102</v>
      </c>
      <c r="AM551" s="191" t="s">
        <v>102</v>
      </c>
      <c r="AN551" s="191" t="s">
        <v>119</v>
      </c>
      <c r="AO551" s="191" t="s">
        <v>7233</v>
      </c>
      <c r="AP551" s="191" t="s">
        <v>104</v>
      </c>
      <c r="AQ551" s="191" t="s">
        <v>105</v>
      </c>
      <c r="AR551" s="191" t="s">
        <v>106</v>
      </c>
      <c r="AS551" s="191" t="s">
        <v>7232</v>
      </c>
      <c r="AT551" s="191" t="s">
        <v>485</v>
      </c>
      <c r="AU551" s="191" t="s">
        <v>7233</v>
      </c>
      <c r="AV551" s="191" t="s">
        <v>104</v>
      </c>
      <c r="AW551" s="191" t="s">
        <v>204</v>
      </c>
      <c r="AX551" s="191"/>
      <c r="AY551" s="192" t="s">
        <v>454</v>
      </c>
      <c r="AZ551" s="192" t="s">
        <v>416</v>
      </c>
      <c r="BA551" s="91" t="s">
        <v>108</v>
      </c>
      <c r="BB551" s="90">
        <v>0</v>
      </c>
      <c r="BC551" s="93" t="s">
        <v>102</v>
      </c>
      <c r="BD551" s="93" t="s">
        <v>102</v>
      </c>
      <c r="BE551" s="93" t="s">
        <v>102</v>
      </c>
      <c r="BF551" s="93" t="s">
        <v>102</v>
      </c>
      <c r="BG551" s="97" t="s">
        <v>108</v>
      </c>
      <c r="BH551" s="93" t="s">
        <v>108</v>
      </c>
      <c r="BI551" s="93" t="s">
        <v>102</v>
      </c>
      <c r="BJ551" s="93" t="s">
        <v>102</v>
      </c>
      <c r="BK551" s="93" t="s">
        <v>102</v>
      </c>
      <c r="BL551" s="93" t="s">
        <v>102</v>
      </c>
      <c r="BM551" s="93" t="s">
        <v>102</v>
      </c>
      <c r="BN551" s="93" t="s">
        <v>102</v>
      </c>
      <c r="BO551" s="93" t="s">
        <v>102</v>
      </c>
      <c r="BP551" s="96" t="s">
        <v>102</v>
      </c>
      <c r="BQ551" s="90">
        <v>0</v>
      </c>
      <c r="BR551" s="93" t="s">
        <v>102</v>
      </c>
      <c r="BS551" s="93" t="s">
        <v>102</v>
      </c>
      <c r="BT551" s="93" t="s">
        <v>102</v>
      </c>
      <c r="BU551" s="93" t="s">
        <v>102</v>
      </c>
      <c r="BV551" s="97" t="s">
        <v>108</v>
      </c>
      <c r="BW551" s="93" t="s">
        <v>108</v>
      </c>
      <c r="BX551" s="95" t="s">
        <v>102</v>
      </c>
      <c r="BY551" s="93" t="s">
        <v>102</v>
      </c>
      <c r="BZ551" s="93" t="s">
        <v>102</v>
      </c>
      <c r="CA551" s="93" t="s">
        <v>102</v>
      </c>
      <c r="CB551" s="93" t="s">
        <v>102</v>
      </c>
      <c r="CC551" s="93" t="s">
        <v>102</v>
      </c>
      <c r="CD551" s="93" t="s">
        <v>102</v>
      </c>
      <c r="CE551" s="193" t="s">
        <v>102</v>
      </c>
      <c r="CF551" s="194" t="s">
        <v>436</v>
      </c>
      <c r="CG551" s="195" t="s">
        <v>7234</v>
      </c>
      <c r="CH551" s="101" t="s">
        <v>563</v>
      </c>
      <c r="CI551" s="102"/>
      <c r="CJ551" s="196" t="s">
        <v>577</v>
      </c>
      <c r="CK551" s="104" t="s">
        <v>190</v>
      </c>
      <c r="CL551" s="105"/>
      <c r="CM551" s="83" t="s">
        <v>578</v>
      </c>
      <c r="CN551" s="106" t="s">
        <v>108</v>
      </c>
      <c r="CO551" s="197" t="s">
        <v>566</v>
      </c>
      <c r="CP551" s="107"/>
      <c r="CQ551" s="198" t="s">
        <v>107</v>
      </c>
      <c r="CR551" s="198" t="s">
        <v>107</v>
      </c>
      <c r="CS551" s="199"/>
      <c r="CT551" s="83" t="s">
        <v>109</v>
      </c>
      <c r="CU551" s="83" t="s">
        <v>109</v>
      </c>
      <c r="CV551" s="83">
        <v>7</v>
      </c>
      <c r="CW551" s="83" t="s">
        <v>270</v>
      </c>
      <c r="CX551" s="83">
        <v>7</v>
      </c>
      <c r="CY551" s="83" t="s">
        <v>108</v>
      </c>
      <c r="CZ551" s="83">
        <v>724416</v>
      </c>
      <c r="DA551" s="83" t="s">
        <v>7235</v>
      </c>
      <c r="DB551" s="83" t="s">
        <v>118</v>
      </c>
      <c r="DC551" s="83" t="s">
        <v>108</v>
      </c>
      <c r="DD551" s="83">
        <v>8263</v>
      </c>
      <c r="DE551" s="83" t="s">
        <v>173</v>
      </c>
      <c r="DF551" s="83" t="s">
        <v>118</v>
      </c>
      <c r="DG551" s="83" t="s">
        <v>500</v>
      </c>
      <c r="DH551" s="83"/>
      <c r="DI551" s="85">
        <v>43646</v>
      </c>
      <c r="DJ551" s="83" t="s">
        <v>584</v>
      </c>
      <c r="DK551" s="83" t="s">
        <v>102</v>
      </c>
      <c r="DL551" s="83" t="s">
        <v>482</v>
      </c>
      <c r="DM551" s="83">
        <v>0</v>
      </c>
      <c r="DN551" s="83" t="s">
        <v>483</v>
      </c>
      <c r="DO551" s="83">
        <v>1</v>
      </c>
      <c r="DP551" s="83">
        <v>5</v>
      </c>
      <c r="DQ551" s="83"/>
      <c r="DR551" s="83" t="s">
        <v>108</v>
      </c>
      <c r="DS551" s="83" t="s">
        <v>497</v>
      </c>
      <c r="DU551" s="215" t="s">
        <v>269</v>
      </c>
      <c r="DV551" s="136">
        <v>1</v>
      </c>
      <c r="DW551" s="136">
        <v>3</v>
      </c>
      <c r="DX551" s="215" t="s">
        <v>269</v>
      </c>
      <c r="DY551" s="215" t="s">
        <v>269</v>
      </c>
      <c r="DZ551" s="215" t="s">
        <v>269</v>
      </c>
      <c r="EA551" s="215" t="s">
        <v>269</v>
      </c>
      <c r="EB551" s="215" t="s">
        <v>269</v>
      </c>
      <c r="EC551" s="215" t="s">
        <v>269</v>
      </c>
      <c r="ED551" s="215" t="s">
        <v>269</v>
      </c>
      <c r="EE551" s="215" t="s">
        <v>269</v>
      </c>
    </row>
    <row r="552" spans="1:135" ht="57.6" x14ac:dyDescent="0.55000000000000004">
      <c r="A552" s="83" t="s">
        <v>130</v>
      </c>
      <c r="B552" s="136">
        <v>478747</v>
      </c>
      <c r="C552" t="s">
        <v>1193</v>
      </c>
      <c r="D552" s="83" t="s">
        <v>228</v>
      </c>
      <c r="E552" s="138">
        <v>156258623502</v>
      </c>
      <c r="F552" s="83" t="s">
        <v>143</v>
      </c>
      <c r="G552" s="85">
        <v>43620</v>
      </c>
      <c r="H552" s="83" t="s">
        <v>98</v>
      </c>
      <c r="I552" s="84" t="s">
        <v>612</v>
      </c>
      <c r="J552" s="207" t="s">
        <v>628</v>
      </c>
      <c r="K552" s="208" t="s">
        <v>633</v>
      </c>
      <c r="L552" s="83" t="s">
        <v>108</v>
      </c>
      <c r="M552" s="184" t="s">
        <v>102</v>
      </c>
      <c r="N552" s="184" t="s">
        <v>556</v>
      </c>
      <c r="O552" s="85" t="s">
        <v>102</v>
      </c>
      <c r="P552" s="185">
        <v>42491</v>
      </c>
      <c r="Q552" s="186" t="s">
        <v>202</v>
      </c>
      <c r="R552" s="186" t="s">
        <v>613</v>
      </c>
      <c r="S552" s="186"/>
      <c r="T552" s="187"/>
      <c r="U552" s="188" t="s">
        <v>295</v>
      </c>
      <c r="V552" s="188" t="s">
        <v>205</v>
      </c>
      <c r="W552" s="188" t="s">
        <v>295</v>
      </c>
      <c r="X552" s="189" t="s">
        <v>107</v>
      </c>
      <c r="Y552" s="190" t="s">
        <v>614</v>
      </c>
      <c r="Z552" s="83">
        <v>700</v>
      </c>
      <c r="AA552" s="83" t="s">
        <v>193</v>
      </c>
      <c r="AB552" s="83" t="s">
        <v>181</v>
      </c>
      <c r="AC552" s="83" t="s">
        <v>102</v>
      </c>
      <c r="AD552" s="83" t="s">
        <v>7236</v>
      </c>
      <c r="AE552" s="83" t="s">
        <v>7237</v>
      </c>
      <c r="AF552" s="83" t="s">
        <v>102</v>
      </c>
      <c r="AG552" s="83" t="s">
        <v>175</v>
      </c>
      <c r="AH552" s="83" t="s">
        <v>7238</v>
      </c>
      <c r="AI552" s="83" t="s">
        <v>104</v>
      </c>
      <c r="AJ552" s="83" t="s">
        <v>105</v>
      </c>
      <c r="AK552" s="191" t="s">
        <v>7236</v>
      </c>
      <c r="AL552" s="191" t="s">
        <v>7237</v>
      </c>
      <c r="AM552" s="191" t="s">
        <v>102</v>
      </c>
      <c r="AN552" s="191" t="s">
        <v>175</v>
      </c>
      <c r="AO552" s="191" t="s">
        <v>7238</v>
      </c>
      <c r="AP552" s="191" t="s">
        <v>104</v>
      </c>
      <c r="AQ552" s="191" t="s">
        <v>105</v>
      </c>
      <c r="AR552" s="191" t="s">
        <v>106</v>
      </c>
      <c r="AS552" s="191"/>
      <c r="AT552" s="191"/>
      <c r="AU552" s="191"/>
      <c r="AV552" s="191"/>
      <c r="AW552" s="191"/>
      <c r="AX552" s="191" t="s">
        <v>575</v>
      </c>
      <c r="AY552" s="192" t="s">
        <v>454</v>
      </c>
      <c r="AZ552" s="192" t="s">
        <v>108</v>
      </c>
      <c r="BA552" s="91" t="s">
        <v>108</v>
      </c>
      <c r="BB552" s="90">
        <v>0</v>
      </c>
      <c r="BC552" s="93" t="s">
        <v>102</v>
      </c>
      <c r="BD552" s="93" t="s">
        <v>102</v>
      </c>
      <c r="BE552" s="93" t="s">
        <v>102</v>
      </c>
      <c r="BF552" s="93" t="s">
        <v>102</v>
      </c>
      <c r="BG552" s="97" t="s">
        <v>108</v>
      </c>
      <c r="BH552" s="93" t="s">
        <v>108</v>
      </c>
      <c r="BI552" s="93" t="s">
        <v>102</v>
      </c>
      <c r="BJ552" s="93" t="s">
        <v>102</v>
      </c>
      <c r="BK552" s="93" t="s">
        <v>102</v>
      </c>
      <c r="BL552" s="93" t="s">
        <v>102</v>
      </c>
      <c r="BM552" s="93" t="s">
        <v>102</v>
      </c>
      <c r="BN552" s="93" t="s">
        <v>102</v>
      </c>
      <c r="BO552" s="93" t="s">
        <v>102</v>
      </c>
      <c r="BP552" s="96" t="s">
        <v>102</v>
      </c>
      <c r="BQ552" s="90">
        <v>0</v>
      </c>
      <c r="BR552" s="93" t="s">
        <v>102</v>
      </c>
      <c r="BS552" s="93" t="s">
        <v>102</v>
      </c>
      <c r="BT552" s="93" t="s">
        <v>102</v>
      </c>
      <c r="BU552" s="93" t="s">
        <v>102</v>
      </c>
      <c r="BV552" s="97" t="s">
        <v>108</v>
      </c>
      <c r="BW552" s="93" t="s">
        <v>108</v>
      </c>
      <c r="BX552" s="95" t="s">
        <v>102</v>
      </c>
      <c r="BY552" s="93" t="s">
        <v>102</v>
      </c>
      <c r="BZ552" s="93" t="s">
        <v>102</v>
      </c>
      <c r="CA552" s="93" t="s">
        <v>102</v>
      </c>
      <c r="CB552" s="93" t="s">
        <v>102</v>
      </c>
      <c r="CC552" s="93" t="s">
        <v>102</v>
      </c>
      <c r="CD552" s="93" t="s">
        <v>102</v>
      </c>
      <c r="CE552" s="193" t="s">
        <v>102</v>
      </c>
      <c r="CF552" s="194" t="s">
        <v>508</v>
      </c>
      <c r="CG552" s="195" t="s">
        <v>102</v>
      </c>
      <c r="CH552" s="101" t="e">
        <v>#N/A</v>
      </c>
      <c r="CI552" s="102" t="s">
        <v>580</v>
      </c>
      <c r="CJ552" s="196" t="s">
        <v>108</v>
      </c>
      <c r="CK552" s="104" t="s">
        <v>109</v>
      </c>
      <c r="CL552" s="105" t="s">
        <v>579</v>
      </c>
      <c r="CM552" s="83" t="s">
        <v>108</v>
      </c>
      <c r="CN552" s="106" t="s">
        <v>108</v>
      </c>
      <c r="CO552" s="197" t="s">
        <v>108</v>
      </c>
      <c r="CP552" s="107"/>
      <c r="CQ552" s="198" t="s">
        <v>474</v>
      </c>
      <c r="CR552" s="198" t="s">
        <v>474</v>
      </c>
      <c r="CS552" s="199" t="s">
        <v>616</v>
      </c>
      <c r="CT552" s="83" t="s">
        <v>109</v>
      </c>
      <c r="CU552" s="83" t="s">
        <v>109</v>
      </c>
      <c r="CV552" s="83">
        <v>25</v>
      </c>
      <c r="CW552" s="83" t="s">
        <v>112</v>
      </c>
      <c r="CX552" s="83">
        <v>25</v>
      </c>
      <c r="CY552" s="83" t="s">
        <v>7239</v>
      </c>
      <c r="CZ552" s="83">
        <v>725735.5</v>
      </c>
      <c r="DA552" s="83" t="s">
        <v>138</v>
      </c>
      <c r="DB552" s="83" t="s">
        <v>124</v>
      </c>
      <c r="DC552" s="83" t="s">
        <v>501</v>
      </c>
      <c r="DD552" s="83">
        <v>2399</v>
      </c>
      <c r="DE552" s="83" t="s">
        <v>582</v>
      </c>
      <c r="DF552" s="83" t="s">
        <v>145</v>
      </c>
      <c r="DG552" s="83" t="s">
        <v>501</v>
      </c>
      <c r="DH552" s="83" t="s">
        <v>582</v>
      </c>
      <c r="DI552" s="85">
        <v>43646</v>
      </c>
      <c r="DJ552" s="83" t="s">
        <v>584</v>
      </c>
      <c r="DK552" s="83" t="s">
        <v>102</v>
      </c>
      <c r="DL552" s="83" t="s">
        <v>482</v>
      </c>
      <c r="DM552" s="83">
        <v>0</v>
      </c>
      <c r="DN552" s="83" t="s">
        <v>238</v>
      </c>
      <c r="DO552" s="83">
        <v>1</v>
      </c>
      <c r="DP552" s="83">
        <v>2</v>
      </c>
      <c r="DQ552" s="83"/>
      <c r="DR552" s="83" t="s">
        <v>108</v>
      </c>
      <c r="DS552" s="83" t="s">
        <v>497</v>
      </c>
      <c r="DU552" s="215" t="s">
        <v>269</v>
      </c>
      <c r="DV552" s="136">
        <v>1</v>
      </c>
      <c r="DW552" s="136">
        <v>3</v>
      </c>
      <c r="DX552" s="215" t="s">
        <v>269</v>
      </c>
      <c r="DY552" s="215" t="s">
        <v>269</v>
      </c>
      <c r="DZ552" s="215" t="s">
        <v>269</v>
      </c>
      <c r="EA552" s="215" t="s">
        <v>269</v>
      </c>
      <c r="EB552" s="215" t="s">
        <v>269</v>
      </c>
      <c r="EC552" s="215" t="s">
        <v>269</v>
      </c>
      <c r="ED552" s="215" t="s">
        <v>269</v>
      </c>
      <c r="EE552" s="215" t="s">
        <v>269</v>
      </c>
    </row>
    <row r="553" spans="1:135" ht="28.8" x14ac:dyDescent="0.55000000000000004">
      <c r="A553" s="83" t="s">
        <v>130</v>
      </c>
      <c r="B553" s="136">
        <v>853293</v>
      </c>
      <c r="C553" t="s">
        <v>1194</v>
      </c>
      <c r="D553" s="83" t="s">
        <v>228</v>
      </c>
      <c r="E553" s="138">
        <v>969619356148</v>
      </c>
      <c r="F553" s="83" t="s">
        <v>114</v>
      </c>
      <c r="G553" s="85">
        <v>43634</v>
      </c>
      <c r="H553" s="83" t="s">
        <v>98</v>
      </c>
      <c r="I553" s="84" t="s">
        <v>618</v>
      </c>
      <c r="J553" s="207" t="s">
        <v>629</v>
      </c>
      <c r="K553" s="208" t="s">
        <v>634</v>
      </c>
      <c r="L553" s="83" t="s">
        <v>108</v>
      </c>
      <c r="M553" s="184">
        <v>27651</v>
      </c>
      <c r="N553" s="184"/>
      <c r="O553" s="85" t="s">
        <v>102</v>
      </c>
      <c r="P553" s="185">
        <v>43013</v>
      </c>
      <c r="Q553" s="186" t="s">
        <v>203</v>
      </c>
      <c r="R553" s="186"/>
      <c r="S553" s="186"/>
      <c r="T553" s="187"/>
      <c r="U553" s="188" t="s">
        <v>296</v>
      </c>
      <c r="V553" s="188" t="s">
        <v>205</v>
      </c>
      <c r="W553" s="189" t="s">
        <v>619</v>
      </c>
      <c r="X553" s="189" t="s">
        <v>107</v>
      </c>
      <c r="Y553" s="190" t="s">
        <v>614</v>
      </c>
      <c r="Z553" s="83">
        <v>700</v>
      </c>
      <c r="AA553" s="83" t="s">
        <v>193</v>
      </c>
      <c r="AB553" s="83" t="s">
        <v>181</v>
      </c>
      <c r="AC553" s="83" t="s">
        <v>102</v>
      </c>
      <c r="AD553" s="83" t="s">
        <v>7240</v>
      </c>
      <c r="AE553" s="83" t="s">
        <v>102</v>
      </c>
      <c r="AF553" s="83" t="s">
        <v>102</v>
      </c>
      <c r="AG553" s="83" t="s">
        <v>174</v>
      </c>
      <c r="AH553" s="83" t="s">
        <v>7229</v>
      </c>
      <c r="AI553" s="83" t="s">
        <v>104</v>
      </c>
      <c r="AJ553" s="83" t="s">
        <v>105</v>
      </c>
      <c r="AK553" s="191" t="s">
        <v>7240</v>
      </c>
      <c r="AL553" s="191" t="s">
        <v>102</v>
      </c>
      <c r="AM553" s="191" t="s">
        <v>102</v>
      </c>
      <c r="AN553" s="191" t="s">
        <v>174</v>
      </c>
      <c r="AO553" s="191" t="s">
        <v>7229</v>
      </c>
      <c r="AP553" s="191" t="s">
        <v>104</v>
      </c>
      <c r="AQ553" s="191" t="s">
        <v>105</v>
      </c>
      <c r="AR553" s="191" t="s">
        <v>106</v>
      </c>
      <c r="AS553" s="191" t="s">
        <v>7240</v>
      </c>
      <c r="AT553" s="191" t="s">
        <v>488</v>
      </c>
      <c r="AU553" s="191" t="s">
        <v>7241</v>
      </c>
      <c r="AV553" s="191" t="s">
        <v>104</v>
      </c>
      <c r="AW553" s="191" t="s">
        <v>204</v>
      </c>
      <c r="AX553" s="191"/>
      <c r="AY553" s="192" t="s">
        <v>454</v>
      </c>
      <c r="AZ553" s="192" t="s">
        <v>416</v>
      </c>
      <c r="BA553" s="91" t="s">
        <v>108</v>
      </c>
      <c r="BB553" s="90">
        <v>0</v>
      </c>
      <c r="BC553" s="93" t="s">
        <v>102</v>
      </c>
      <c r="BD553" s="93" t="s">
        <v>102</v>
      </c>
      <c r="BE553" s="93" t="s">
        <v>102</v>
      </c>
      <c r="BF553" s="93" t="s">
        <v>102</v>
      </c>
      <c r="BG553" s="97" t="s">
        <v>108</v>
      </c>
      <c r="BH553" s="93" t="s">
        <v>108</v>
      </c>
      <c r="BI553" s="93" t="s">
        <v>102</v>
      </c>
      <c r="BJ553" s="93" t="s">
        <v>102</v>
      </c>
      <c r="BK553" s="93" t="s">
        <v>102</v>
      </c>
      <c r="BL553" s="93" t="s">
        <v>102</v>
      </c>
      <c r="BM553" s="93" t="s">
        <v>102</v>
      </c>
      <c r="BN553" s="93" t="s">
        <v>102</v>
      </c>
      <c r="BO553" s="93" t="s">
        <v>102</v>
      </c>
      <c r="BP553" s="96" t="s">
        <v>102</v>
      </c>
      <c r="BQ553" s="90">
        <v>0</v>
      </c>
      <c r="BR553" s="93" t="s">
        <v>102</v>
      </c>
      <c r="BS553" s="93" t="s">
        <v>102</v>
      </c>
      <c r="BT553" s="93" t="s">
        <v>102</v>
      </c>
      <c r="BU553" s="93" t="s">
        <v>102</v>
      </c>
      <c r="BV553" s="97" t="s">
        <v>108</v>
      </c>
      <c r="BW553" s="93" t="s">
        <v>108</v>
      </c>
      <c r="BX553" s="95" t="s">
        <v>102</v>
      </c>
      <c r="BY553" s="93" t="s">
        <v>102</v>
      </c>
      <c r="BZ553" s="93" t="s">
        <v>102</v>
      </c>
      <c r="CA553" s="93" t="s">
        <v>102</v>
      </c>
      <c r="CB553" s="93" t="s">
        <v>102</v>
      </c>
      <c r="CC553" s="93" t="s">
        <v>102</v>
      </c>
      <c r="CD553" s="93" t="s">
        <v>102</v>
      </c>
      <c r="CE553" s="193" t="s">
        <v>102</v>
      </c>
      <c r="CF553" s="194" t="s">
        <v>436</v>
      </c>
      <c r="CG553" s="195" t="s">
        <v>7242</v>
      </c>
      <c r="CH553" s="101" t="s">
        <v>310</v>
      </c>
      <c r="CI553" s="102"/>
      <c r="CJ553" s="196" t="s">
        <v>7243</v>
      </c>
      <c r="CK553" s="104" t="s">
        <v>190</v>
      </c>
      <c r="CL553" s="105"/>
      <c r="CM553" s="83" t="s">
        <v>623</v>
      </c>
      <c r="CN553" s="106" t="s">
        <v>624</v>
      </c>
      <c r="CO553" s="197" t="s">
        <v>625</v>
      </c>
      <c r="CP553" s="107"/>
      <c r="CQ553" s="198" t="s">
        <v>474</v>
      </c>
      <c r="CR553" s="198" t="s">
        <v>474</v>
      </c>
      <c r="CS553" s="199"/>
      <c r="CT553" s="83" t="s">
        <v>109</v>
      </c>
      <c r="CU553" s="83" t="s">
        <v>109</v>
      </c>
      <c r="CV553" s="83">
        <v>60</v>
      </c>
      <c r="CW553" s="83" t="s">
        <v>139</v>
      </c>
      <c r="CX553" s="83">
        <v>60</v>
      </c>
      <c r="CY553" s="83" t="s">
        <v>108</v>
      </c>
      <c r="CZ553" s="83">
        <v>727055</v>
      </c>
      <c r="DA553" s="83" t="s">
        <v>581</v>
      </c>
      <c r="DB553" s="83" t="s">
        <v>152</v>
      </c>
      <c r="DC553" s="83" t="s">
        <v>500</v>
      </c>
      <c r="DD553" s="83">
        <v>3312</v>
      </c>
      <c r="DE553" s="83" t="s">
        <v>606</v>
      </c>
      <c r="DF553" s="83" t="s">
        <v>152</v>
      </c>
      <c r="DG553" s="83" t="s">
        <v>500</v>
      </c>
      <c r="DH553" s="83"/>
      <c r="DI553" s="85">
        <v>43646</v>
      </c>
      <c r="DJ553" s="83" t="s">
        <v>584</v>
      </c>
      <c r="DK553" s="83" t="s">
        <v>102</v>
      </c>
      <c r="DL553" s="83" t="s">
        <v>482</v>
      </c>
      <c r="DM553" s="83">
        <v>0</v>
      </c>
      <c r="DN553" s="83" t="s">
        <v>483</v>
      </c>
      <c r="DO553" s="83">
        <v>1</v>
      </c>
      <c r="DP553" s="83">
        <v>4</v>
      </c>
      <c r="DQ553" s="83"/>
      <c r="DR553" s="83" t="s">
        <v>108</v>
      </c>
      <c r="DS553" s="83" t="s">
        <v>497</v>
      </c>
      <c r="DU553" s="215" t="s">
        <v>269</v>
      </c>
      <c r="DV553" s="136">
        <v>1</v>
      </c>
      <c r="DW553" s="136">
        <v>3</v>
      </c>
      <c r="DX553" s="215" t="s">
        <v>269</v>
      </c>
      <c r="DY553" s="215" t="s">
        <v>269</v>
      </c>
      <c r="DZ553" s="215" t="s">
        <v>269</v>
      </c>
      <c r="EA553" s="215" t="s">
        <v>269</v>
      </c>
      <c r="EB553" s="215" t="s">
        <v>269</v>
      </c>
      <c r="EC553" s="215" t="s">
        <v>269</v>
      </c>
      <c r="ED553" s="215" t="s">
        <v>269</v>
      </c>
      <c r="EE553" s="215" t="s">
        <v>269</v>
      </c>
    </row>
    <row r="554" spans="1:135" ht="28.8" x14ac:dyDescent="0.55000000000000004">
      <c r="A554" s="83" t="s">
        <v>130</v>
      </c>
      <c r="B554" s="136">
        <v>278139</v>
      </c>
      <c r="C554" t="s">
        <v>1195</v>
      </c>
      <c r="D554" s="83" t="s">
        <v>228</v>
      </c>
      <c r="E554" s="138">
        <v>158434454519</v>
      </c>
      <c r="F554" s="83" t="s">
        <v>114</v>
      </c>
      <c r="G554" s="85">
        <v>43643</v>
      </c>
      <c r="H554" s="211" t="s">
        <v>98</v>
      </c>
      <c r="I554" s="84" t="s">
        <v>610</v>
      </c>
      <c r="J554" s="207" t="s">
        <v>627</v>
      </c>
      <c r="K554" s="208" t="s">
        <v>630</v>
      </c>
      <c r="L554" s="83" t="s">
        <v>108</v>
      </c>
      <c r="M554" s="184">
        <v>24562</v>
      </c>
      <c r="N554" s="184"/>
      <c r="O554" s="85" t="s">
        <v>102</v>
      </c>
      <c r="P554" s="185">
        <v>42491</v>
      </c>
      <c r="Q554" s="186" t="s">
        <v>203</v>
      </c>
      <c r="R554" s="186"/>
      <c r="S554" s="186"/>
      <c r="T554" s="187"/>
      <c r="U554" s="188" t="s">
        <v>296</v>
      </c>
      <c r="V554" s="188" t="s">
        <v>297</v>
      </c>
      <c r="W554" s="188" t="s">
        <v>297</v>
      </c>
      <c r="X554" s="189" t="s">
        <v>167</v>
      </c>
      <c r="Y554" s="190"/>
      <c r="Z554" s="83">
        <v>700</v>
      </c>
      <c r="AA554" s="83" t="s">
        <v>193</v>
      </c>
      <c r="AB554" s="83" t="s">
        <v>181</v>
      </c>
      <c r="AC554" s="83" t="s">
        <v>102</v>
      </c>
      <c r="AD554" s="83" t="s">
        <v>7244</v>
      </c>
      <c r="AE554" s="83" t="s">
        <v>102</v>
      </c>
      <c r="AF554" s="83" t="s">
        <v>102</v>
      </c>
      <c r="AG554" s="83" t="s">
        <v>119</v>
      </c>
      <c r="AH554" s="83" t="s">
        <v>7245</v>
      </c>
      <c r="AI554" s="83" t="s">
        <v>104</v>
      </c>
      <c r="AJ554" s="83" t="s">
        <v>105</v>
      </c>
      <c r="AK554" s="191" t="s">
        <v>7244</v>
      </c>
      <c r="AL554" s="191" t="s">
        <v>102</v>
      </c>
      <c r="AM554" s="191" t="s">
        <v>102</v>
      </c>
      <c r="AN554" s="191" t="s">
        <v>119</v>
      </c>
      <c r="AO554" s="191" t="s">
        <v>7245</v>
      </c>
      <c r="AP554" s="191" t="s">
        <v>104</v>
      </c>
      <c r="AQ554" s="191" t="s">
        <v>105</v>
      </c>
      <c r="AR554" s="191" t="s">
        <v>106</v>
      </c>
      <c r="AS554" s="191" t="s">
        <v>7244</v>
      </c>
      <c r="AT554" s="191" t="s">
        <v>485</v>
      </c>
      <c r="AU554" s="191" t="s">
        <v>7245</v>
      </c>
      <c r="AV554" s="191" t="s">
        <v>104</v>
      </c>
      <c r="AW554" s="191" t="s">
        <v>204</v>
      </c>
      <c r="AX554" s="191"/>
      <c r="AY554" s="192" t="s">
        <v>454</v>
      </c>
      <c r="AZ554" s="192" t="s">
        <v>416</v>
      </c>
      <c r="BA554" s="91" t="s">
        <v>108</v>
      </c>
      <c r="BB554" s="90">
        <v>0</v>
      </c>
      <c r="BC554" s="93" t="s">
        <v>102</v>
      </c>
      <c r="BD554" s="93" t="s">
        <v>102</v>
      </c>
      <c r="BE554" s="93" t="s">
        <v>102</v>
      </c>
      <c r="BF554" s="93" t="s">
        <v>102</v>
      </c>
      <c r="BG554" s="97" t="s">
        <v>108</v>
      </c>
      <c r="BH554" s="93" t="s">
        <v>108</v>
      </c>
      <c r="BI554" s="93" t="s">
        <v>102</v>
      </c>
      <c r="BJ554" s="93" t="s">
        <v>102</v>
      </c>
      <c r="BK554" s="93" t="s">
        <v>102</v>
      </c>
      <c r="BL554" s="93" t="s">
        <v>102</v>
      </c>
      <c r="BM554" s="93" t="s">
        <v>102</v>
      </c>
      <c r="BN554" s="93" t="s">
        <v>102</v>
      </c>
      <c r="BO554" s="93" t="s">
        <v>102</v>
      </c>
      <c r="BP554" s="96" t="s">
        <v>102</v>
      </c>
      <c r="BQ554" s="90">
        <v>0</v>
      </c>
      <c r="BR554" s="93" t="s">
        <v>102</v>
      </c>
      <c r="BS554" s="93" t="s">
        <v>102</v>
      </c>
      <c r="BT554" s="93" t="s">
        <v>102</v>
      </c>
      <c r="BU554" s="93" t="s">
        <v>102</v>
      </c>
      <c r="BV554" s="97" t="s">
        <v>108</v>
      </c>
      <c r="BW554" s="93" t="s">
        <v>108</v>
      </c>
      <c r="BX554" s="95" t="s">
        <v>102</v>
      </c>
      <c r="BY554" s="93" t="s">
        <v>102</v>
      </c>
      <c r="BZ554" s="93" t="s">
        <v>102</v>
      </c>
      <c r="CA554" s="93" t="s">
        <v>102</v>
      </c>
      <c r="CB554" s="93" t="s">
        <v>102</v>
      </c>
      <c r="CC554" s="93" t="s">
        <v>102</v>
      </c>
      <c r="CD554" s="93" t="s">
        <v>102</v>
      </c>
      <c r="CE554" s="193" t="s">
        <v>102</v>
      </c>
      <c r="CF554" s="194" t="s">
        <v>436</v>
      </c>
      <c r="CG554" s="195" t="s">
        <v>7246</v>
      </c>
      <c r="CH554" s="101" t="s">
        <v>563</v>
      </c>
      <c r="CI554" s="102"/>
      <c r="CJ554" s="196" t="s">
        <v>577</v>
      </c>
      <c r="CK554" s="104" t="s">
        <v>190</v>
      </c>
      <c r="CL554" s="105"/>
      <c r="CM554" s="83" t="s">
        <v>578</v>
      </c>
      <c r="CN554" s="106" t="s">
        <v>108</v>
      </c>
      <c r="CO554" s="197" t="s">
        <v>566</v>
      </c>
      <c r="CP554" s="107"/>
      <c r="CQ554" s="198" t="s">
        <v>107</v>
      </c>
      <c r="CR554" s="198" t="s">
        <v>107</v>
      </c>
      <c r="CS554" s="199"/>
      <c r="CT554" s="83" t="s">
        <v>109</v>
      </c>
      <c r="CU554" s="83" t="s">
        <v>109</v>
      </c>
      <c r="CV554" s="83">
        <v>53</v>
      </c>
      <c r="CW554" s="83" t="s">
        <v>270</v>
      </c>
      <c r="CX554" s="83">
        <v>53</v>
      </c>
      <c r="CY554" s="83" t="s">
        <v>108</v>
      </c>
      <c r="CZ554" s="83">
        <v>728374.5</v>
      </c>
      <c r="DA554" s="83" t="s">
        <v>7247</v>
      </c>
      <c r="DB554" s="83" t="s">
        <v>118</v>
      </c>
      <c r="DC554" s="83" t="s">
        <v>108</v>
      </c>
      <c r="DD554" s="83">
        <v>1640</v>
      </c>
      <c r="DE554" s="83" t="s">
        <v>173</v>
      </c>
      <c r="DF554" s="83" t="s">
        <v>118</v>
      </c>
      <c r="DG554" s="83" t="s">
        <v>500</v>
      </c>
      <c r="DH554" s="83"/>
      <c r="DI554" s="85">
        <v>43646</v>
      </c>
      <c r="DJ554" s="83" t="s">
        <v>584</v>
      </c>
      <c r="DK554" s="83" t="s">
        <v>102</v>
      </c>
      <c r="DL554" s="83" t="s">
        <v>482</v>
      </c>
      <c r="DM554" s="83">
        <v>0</v>
      </c>
      <c r="DN554" s="83" t="s">
        <v>483</v>
      </c>
      <c r="DO554" s="83">
        <v>1</v>
      </c>
      <c r="DP554" s="83">
        <v>5</v>
      </c>
      <c r="DQ554" s="83"/>
      <c r="DR554" s="83" t="s">
        <v>108</v>
      </c>
      <c r="DS554" s="83" t="s">
        <v>497</v>
      </c>
      <c r="DU554" s="215" t="s">
        <v>269</v>
      </c>
      <c r="DV554" s="136">
        <v>1</v>
      </c>
      <c r="DW554" s="136">
        <v>3</v>
      </c>
      <c r="DX554" s="215" t="s">
        <v>269</v>
      </c>
      <c r="DY554" s="215" t="s">
        <v>269</v>
      </c>
      <c r="DZ554" s="215" t="s">
        <v>269</v>
      </c>
      <c r="EA554" s="215" t="s">
        <v>269</v>
      </c>
      <c r="EB554" s="215" t="s">
        <v>269</v>
      </c>
      <c r="EC554" s="215" t="s">
        <v>269</v>
      </c>
      <c r="ED554" s="215" t="s">
        <v>269</v>
      </c>
      <c r="EE554" s="215" t="s">
        <v>269</v>
      </c>
    </row>
    <row r="555" spans="1:135" ht="57.6" x14ac:dyDescent="0.55000000000000004">
      <c r="A555" s="83" t="s">
        <v>130</v>
      </c>
      <c r="B555" s="136">
        <v>472103</v>
      </c>
      <c r="C555" t="s">
        <v>1196</v>
      </c>
      <c r="D555" s="83" t="s">
        <v>228</v>
      </c>
      <c r="E555" s="138">
        <v>970345908148</v>
      </c>
      <c r="F555" s="83" t="s">
        <v>143</v>
      </c>
      <c r="G555" s="85">
        <v>43620</v>
      </c>
      <c r="H555" s="83" t="s">
        <v>98</v>
      </c>
      <c r="I555" s="84" t="s">
        <v>612</v>
      </c>
      <c r="J555" s="207" t="s">
        <v>628</v>
      </c>
      <c r="K555" s="208" t="s">
        <v>633</v>
      </c>
      <c r="L555" s="83" t="s">
        <v>108</v>
      </c>
      <c r="M555" s="184" t="s">
        <v>102</v>
      </c>
      <c r="N555" s="184" t="s">
        <v>556</v>
      </c>
      <c r="O555" s="85" t="s">
        <v>102</v>
      </c>
      <c r="P555" s="185">
        <v>42491</v>
      </c>
      <c r="Q555" s="186" t="s">
        <v>202</v>
      </c>
      <c r="R555" s="186" t="s">
        <v>613</v>
      </c>
      <c r="S555" s="186"/>
      <c r="T555" s="187"/>
      <c r="U555" s="188" t="s">
        <v>295</v>
      </c>
      <c r="V555" s="188" t="s">
        <v>205</v>
      </c>
      <c r="W555" s="188" t="s">
        <v>295</v>
      </c>
      <c r="X555" s="189" t="s">
        <v>107</v>
      </c>
      <c r="Y555" s="190" t="s">
        <v>614</v>
      </c>
      <c r="Z555" s="83">
        <v>700</v>
      </c>
      <c r="AA555" s="83" t="s">
        <v>193</v>
      </c>
      <c r="AB555" s="83" t="s">
        <v>181</v>
      </c>
      <c r="AC555" s="83" t="s">
        <v>102</v>
      </c>
      <c r="AD555" s="83" t="s">
        <v>7248</v>
      </c>
      <c r="AE555" s="83" t="s">
        <v>7249</v>
      </c>
      <c r="AF555" s="83" t="s">
        <v>102</v>
      </c>
      <c r="AG555" s="83" t="s">
        <v>175</v>
      </c>
      <c r="AH555" s="83" t="s">
        <v>7250</v>
      </c>
      <c r="AI555" s="83" t="s">
        <v>104</v>
      </c>
      <c r="AJ555" s="83" t="s">
        <v>105</v>
      </c>
      <c r="AK555" s="191" t="s">
        <v>7248</v>
      </c>
      <c r="AL555" s="191" t="s">
        <v>7249</v>
      </c>
      <c r="AM555" s="191" t="s">
        <v>102</v>
      </c>
      <c r="AN555" s="191" t="s">
        <v>175</v>
      </c>
      <c r="AO555" s="191" t="s">
        <v>7250</v>
      </c>
      <c r="AP555" s="191" t="s">
        <v>104</v>
      </c>
      <c r="AQ555" s="191" t="s">
        <v>105</v>
      </c>
      <c r="AR555" s="191" t="s">
        <v>106</v>
      </c>
      <c r="AS555" s="191"/>
      <c r="AT555" s="191"/>
      <c r="AU555" s="191"/>
      <c r="AV555" s="191"/>
      <c r="AW555" s="191"/>
      <c r="AX555" s="191" t="s">
        <v>575</v>
      </c>
      <c r="AY555" s="192" t="s">
        <v>454</v>
      </c>
      <c r="AZ555" s="192" t="s">
        <v>108</v>
      </c>
      <c r="BA555" s="91" t="s">
        <v>108</v>
      </c>
      <c r="BB555" s="90">
        <v>0</v>
      </c>
      <c r="BC555" s="93" t="s">
        <v>102</v>
      </c>
      <c r="BD555" s="93" t="s">
        <v>102</v>
      </c>
      <c r="BE555" s="93" t="s">
        <v>102</v>
      </c>
      <c r="BF555" s="93" t="s">
        <v>102</v>
      </c>
      <c r="BG555" s="97" t="s">
        <v>108</v>
      </c>
      <c r="BH555" s="93" t="s">
        <v>108</v>
      </c>
      <c r="BI555" s="93" t="s">
        <v>102</v>
      </c>
      <c r="BJ555" s="93" t="s">
        <v>102</v>
      </c>
      <c r="BK555" s="93" t="s">
        <v>102</v>
      </c>
      <c r="BL555" s="93" t="s">
        <v>102</v>
      </c>
      <c r="BM555" s="93" t="s">
        <v>102</v>
      </c>
      <c r="BN555" s="93" t="s">
        <v>102</v>
      </c>
      <c r="BO555" s="93" t="s">
        <v>102</v>
      </c>
      <c r="BP555" s="96" t="s">
        <v>102</v>
      </c>
      <c r="BQ555" s="90">
        <v>0</v>
      </c>
      <c r="BR555" s="93" t="s">
        <v>102</v>
      </c>
      <c r="BS555" s="93" t="s">
        <v>102</v>
      </c>
      <c r="BT555" s="93" t="s">
        <v>102</v>
      </c>
      <c r="BU555" s="93" t="s">
        <v>102</v>
      </c>
      <c r="BV555" s="97" t="s">
        <v>108</v>
      </c>
      <c r="BW555" s="93" t="s">
        <v>108</v>
      </c>
      <c r="BX555" s="95" t="s">
        <v>102</v>
      </c>
      <c r="BY555" s="93" t="s">
        <v>102</v>
      </c>
      <c r="BZ555" s="93" t="s">
        <v>102</v>
      </c>
      <c r="CA555" s="93" t="s">
        <v>102</v>
      </c>
      <c r="CB555" s="93" t="s">
        <v>102</v>
      </c>
      <c r="CC555" s="93" t="s">
        <v>102</v>
      </c>
      <c r="CD555" s="93" t="s">
        <v>102</v>
      </c>
      <c r="CE555" s="193" t="s">
        <v>102</v>
      </c>
      <c r="CF555" s="194" t="s">
        <v>508</v>
      </c>
      <c r="CG555" s="195" t="s">
        <v>102</v>
      </c>
      <c r="CH555" s="101" t="e">
        <v>#N/A</v>
      </c>
      <c r="CI555" s="102" t="s">
        <v>580</v>
      </c>
      <c r="CJ555" s="196" t="s">
        <v>108</v>
      </c>
      <c r="CK555" s="104" t="s">
        <v>109</v>
      </c>
      <c r="CL555" s="105" t="s">
        <v>579</v>
      </c>
      <c r="CM555" s="83" t="s">
        <v>108</v>
      </c>
      <c r="CN555" s="106" t="s">
        <v>108</v>
      </c>
      <c r="CO555" s="197" t="s">
        <v>108</v>
      </c>
      <c r="CP555" s="107"/>
      <c r="CQ555" s="198" t="s">
        <v>474</v>
      </c>
      <c r="CR555" s="198" t="s">
        <v>474</v>
      </c>
      <c r="CS555" s="199" t="s">
        <v>616</v>
      </c>
      <c r="CT555" s="83" t="s">
        <v>109</v>
      </c>
      <c r="CU555" s="83" t="s">
        <v>109</v>
      </c>
      <c r="CV555" s="83">
        <v>60</v>
      </c>
      <c r="CW555" s="83" t="s">
        <v>112</v>
      </c>
      <c r="CX555" s="83">
        <v>60</v>
      </c>
      <c r="CY555" s="83" t="s">
        <v>7251</v>
      </c>
      <c r="CZ555" s="83">
        <v>729694</v>
      </c>
      <c r="DA555" s="83" t="s">
        <v>138</v>
      </c>
      <c r="DB555" s="83" t="s">
        <v>124</v>
      </c>
      <c r="DC555" s="83" t="s">
        <v>501</v>
      </c>
      <c r="DD555" s="83">
        <v>9925</v>
      </c>
      <c r="DE555" s="83" t="s">
        <v>582</v>
      </c>
      <c r="DF555" s="83" t="s">
        <v>145</v>
      </c>
      <c r="DG555" s="83" t="s">
        <v>501</v>
      </c>
      <c r="DH555" s="83" t="s">
        <v>582</v>
      </c>
      <c r="DI555" s="85">
        <v>43646</v>
      </c>
      <c r="DJ555" s="83" t="s">
        <v>584</v>
      </c>
      <c r="DK555" s="83" t="s">
        <v>102</v>
      </c>
      <c r="DL555" s="83" t="s">
        <v>482</v>
      </c>
      <c r="DM555" s="83">
        <v>0</v>
      </c>
      <c r="DN555" s="83" t="s">
        <v>238</v>
      </c>
      <c r="DO555" s="83">
        <v>1</v>
      </c>
      <c r="DP555" s="83">
        <v>6</v>
      </c>
      <c r="DQ555" s="83"/>
      <c r="DR555" s="83" t="s">
        <v>108</v>
      </c>
      <c r="DS555" s="83" t="s">
        <v>497</v>
      </c>
      <c r="DU555" s="215" t="s">
        <v>269</v>
      </c>
      <c r="DV555" s="136">
        <v>1</v>
      </c>
      <c r="DW555" s="136">
        <v>3</v>
      </c>
      <c r="DX555" s="215" t="s">
        <v>269</v>
      </c>
      <c r="DY555" s="215" t="s">
        <v>269</v>
      </c>
      <c r="DZ555" s="215" t="s">
        <v>269</v>
      </c>
      <c r="EA555" s="215" t="s">
        <v>269</v>
      </c>
      <c r="EB555" s="215" t="s">
        <v>269</v>
      </c>
      <c r="EC555" s="215" t="s">
        <v>269</v>
      </c>
      <c r="ED555" s="215" t="s">
        <v>269</v>
      </c>
      <c r="EE555" s="215" t="s">
        <v>269</v>
      </c>
    </row>
    <row r="556" spans="1:135" ht="28.8" x14ac:dyDescent="0.55000000000000004">
      <c r="A556" s="83" t="s">
        <v>130</v>
      </c>
      <c r="B556" s="136">
        <v>289094</v>
      </c>
      <c r="C556" t="s">
        <v>1197</v>
      </c>
      <c r="D556" s="83" t="s">
        <v>228</v>
      </c>
      <c r="E556" s="138">
        <v>585023152193</v>
      </c>
      <c r="F556" s="83" t="s">
        <v>114</v>
      </c>
      <c r="G556" s="85">
        <v>43634</v>
      </c>
      <c r="H556" s="83" t="s">
        <v>98</v>
      </c>
      <c r="I556" s="84" t="s">
        <v>618</v>
      </c>
      <c r="J556" s="207" t="s">
        <v>629</v>
      </c>
      <c r="K556" s="208" t="s">
        <v>634</v>
      </c>
      <c r="L556" s="83" t="s">
        <v>108</v>
      </c>
      <c r="M556" s="184">
        <v>27652</v>
      </c>
      <c r="N556" s="184"/>
      <c r="O556" s="85" t="s">
        <v>102</v>
      </c>
      <c r="P556" s="185">
        <v>43013</v>
      </c>
      <c r="Q556" s="186" t="s">
        <v>203</v>
      </c>
      <c r="R556" s="186"/>
      <c r="S556" s="186"/>
      <c r="T556" s="187"/>
      <c r="U556" s="188" t="s">
        <v>296</v>
      </c>
      <c r="V556" s="188" t="s">
        <v>205</v>
      </c>
      <c r="W556" s="189" t="s">
        <v>619</v>
      </c>
      <c r="X556" s="189" t="s">
        <v>107</v>
      </c>
      <c r="Y556" s="190" t="s">
        <v>614</v>
      </c>
      <c r="Z556" s="83">
        <v>700</v>
      </c>
      <c r="AA556" s="83" t="s">
        <v>193</v>
      </c>
      <c r="AB556" s="83" t="s">
        <v>181</v>
      </c>
      <c r="AC556" s="83" t="s">
        <v>102</v>
      </c>
      <c r="AD556" s="83" t="s">
        <v>7252</v>
      </c>
      <c r="AE556" s="83" t="s">
        <v>102</v>
      </c>
      <c r="AF556" s="83" t="s">
        <v>102</v>
      </c>
      <c r="AG556" s="83" t="s">
        <v>174</v>
      </c>
      <c r="AH556" s="83" t="s">
        <v>7241</v>
      </c>
      <c r="AI556" s="83" t="s">
        <v>104</v>
      </c>
      <c r="AJ556" s="83" t="s">
        <v>105</v>
      </c>
      <c r="AK556" s="191" t="s">
        <v>7252</v>
      </c>
      <c r="AL556" s="191" t="s">
        <v>102</v>
      </c>
      <c r="AM556" s="191" t="s">
        <v>102</v>
      </c>
      <c r="AN556" s="191" t="s">
        <v>174</v>
      </c>
      <c r="AO556" s="191" t="s">
        <v>7241</v>
      </c>
      <c r="AP556" s="191" t="s">
        <v>104</v>
      </c>
      <c r="AQ556" s="191" t="s">
        <v>105</v>
      </c>
      <c r="AR556" s="191" t="s">
        <v>106</v>
      </c>
      <c r="AS556" s="191" t="s">
        <v>7252</v>
      </c>
      <c r="AT556" s="191" t="s">
        <v>488</v>
      </c>
      <c r="AU556" s="191" t="s">
        <v>7253</v>
      </c>
      <c r="AV556" s="191" t="s">
        <v>104</v>
      </c>
      <c r="AW556" s="191" t="s">
        <v>204</v>
      </c>
      <c r="AX556" s="191"/>
      <c r="AY556" s="192" t="s">
        <v>454</v>
      </c>
      <c r="AZ556" s="192" t="s">
        <v>416</v>
      </c>
      <c r="BA556" s="91" t="s">
        <v>108</v>
      </c>
      <c r="BB556" s="90">
        <v>0</v>
      </c>
      <c r="BC556" s="93" t="s">
        <v>102</v>
      </c>
      <c r="BD556" s="93" t="s">
        <v>102</v>
      </c>
      <c r="BE556" s="93" t="s">
        <v>102</v>
      </c>
      <c r="BF556" s="93" t="s">
        <v>102</v>
      </c>
      <c r="BG556" s="97" t="s">
        <v>108</v>
      </c>
      <c r="BH556" s="93" t="s">
        <v>108</v>
      </c>
      <c r="BI556" s="93" t="s">
        <v>102</v>
      </c>
      <c r="BJ556" s="93" t="s">
        <v>102</v>
      </c>
      <c r="BK556" s="93" t="s">
        <v>102</v>
      </c>
      <c r="BL556" s="93" t="s">
        <v>102</v>
      </c>
      <c r="BM556" s="93" t="s">
        <v>102</v>
      </c>
      <c r="BN556" s="93" t="s">
        <v>102</v>
      </c>
      <c r="BO556" s="93" t="s">
        <v>102</v>
      </c>
      <c r="BP556" s="96" t="s">
        <v>102</v>
      </c>
      <c r="BQ556" s="90">
        <v>0</v>
      </c>
      <c r="BR556" s="93" t="s">
        <v>102</v>
      </c>
      <c r="BS556" s="93" t="s">
        <v>102</v>
      </c>
      <c r="BT556" s="93" t="s">
        <v>102</v>
      </c>
      <c r="BU556" s="93" t="s">
        <v>102</v>
      </c>
      <c r="BV556" s="97" t="s">
        <v>108</v>
      </c>
      <c r="BW556" s="93" t="s">
        <v>108</v>
      </c>
      <c r="BX556" s="95" t="s">
        <v>102</v>
      </c>
      <c r="BY556" s="93" t="s">
        <v>102</v>
      </c>
      <c r="BZ556" s="93" t="s">
        <v>102</v>
      </c>
      <c r="CA556" s="93" t="s">
        <v>102</v>
      </c>
      <c r="CB556" s="93" t="s">
        <v>102</v>
      </c>
      <c r="CC556" s="93" t="s">
        <v>102</v>
      </c>
      <c r="CD556" s="93" t="s">
        <v>102</v>
      </c>
      <c r="CE556" s="193" t="s">
        <v>102</v>
      </c>
      <c r="CF556" s="194" t="s">
        <v>436</v>
      </c>
      <c r="CG556" s="195" t="s">
        <v>7254</v>
      </c>
      <c r="CH556" s="101" t="s">
        <v>310</v>
      </c>
      <c r="CI556" s="102"/>
      <c r="CJ556" s="196" t="s">
        <v>7255</v>
      </c>
      <c r="CK556" s="104" t="s">
        <v>190</v>
      </c>
      <c r="CL556" s="105"/>
      <c r="CM556" s="83" t="s">
        <v>623</v>
      </c>
      <c r="CN556" s="106" t="s">
        <v>624</v>
      </c>
      <c r="CO556" s="197" t="s">
        <v>625</v>
      </c>
      <c r="CP556" s="107"/>
      <c r="CQ556" s="198" t="s">
        <v>474</v>
      </c>
      <c r="CR556" s="198" t="s">
        <v>474</v>
      </c>
      <c r="CS556" s="199"/>
      <c r="CT556" s="83" t="s">
        <v>109</v>
      </c>
      <c r="CU556" s="83" t="s">
        <v>109</v>
      </c>
      <c r="CV556" s="83">
        <v>64</v>
      </c>
      <c r="CW556" s="83" t="s">
        <v>139</v>
      </c>
      <c r="CX556" s="83">
        <v>64</v>
      </c>
      <c r="CY556" s="83" t="s">
        <v>108</v>
      </c>
      <c r="CZ556" s="83">
        <v>731013.5</v>
      </c>
      <c r="DA556" s="83" t="s">
        <v>581</v>
      </c>
      <c r="DB556" s="83" t="s">
        <v>152</v>
      </c>
      <c r="DC556" s="83" t="s">
        <v>500</v>
      </c>
      <c r="DD556" s="83">
        <v>2960</v>
      </c>
      <c r="DE556" s="83" t="s">
        <v>606</v>
      </c>
      <c r="DF556" s="83" t="s">
        <v>152</v>
      </c>
      <c r="DG556" s="83" t="s">
        <v>500</v>
      </c>
      <c r="DH556" s="83"/>
      <c r="DI556" s="85">
        <v>43646</v>
      </c>
      <c r="DJ556" s="83" t="s">
        <v>584</v>
      </c>
      <c r="DK556" s="83" t="s">
        <v>102</v>
      </c>
      <c r="DL556" s="83" t="s">
        <v>482</v>
      </c>
      <c r="DM556" s="83">
        <v>0</v>
      </c>
      <c r="DN556" s="83" t="s">
        <v>483</v>
      </c>
      <c r="DO556" s="83">
        <v>1</v>
      </c>
      <c r="DP556" s="83">
        <v>2</v>
      </c>
      <c r="DQ556" s="83"/>
      <c r="DR556" s="83" t="s">
        <v>108</v>
      </c>
      <c r="DS556" s="83" t="s">
        <v>497</v>
      </c>
      <c r="DU556" s="215" t="s">
        <v>269</v>
      </c>
      <c r="DV556" s="136">
        <v>1</v>
      </c>
      <c r="DW556" s="136">
        <v>3</v>
      </c>
      <c r="DX556" s="215" t="s">
        <v>269</v>
      </c>
      <c r="DY556" s="215" t="s">
        <v>269</v>
      </c>
      <c r="DZ556" s="215" t="s">
        <v>269</v>
      </c>
      <c r="EA556" s="215" t="s">
        <v>269</v>
      </c>
      <c r="EB556" s="215" t="s">
        <v>269</v>
      </c>
      <c r="EC556" s="215" t="s">
        <v>269</v>
      </c>
      <c r="ED556" s="215" t="s">
        <v>269</v>
      </c>
      <c r="EE556" s="215" t="s">
        <v>269</v>
      </c>
    </row>
    <row r="557" spans="1:135" ht="28.8" x14ac:dyDescent="0.55000000000000004">
      <c r="A557" s="83" t="s">
        <v>130</v>
      </c>
      <c r="B557" s="136">
        <v>620969</v>
      </c>
      <c r="C557" t="s">
        <v>1198</v>
      </c>
      <c r="D557" s="83" t="s">
        <v>228</v>
      </c>
      <c r="E557" s="138">
        <v>428208802314</v>
      </c>
      <c r="F557" s="83" t="s">
        <v>114</v>
      </c>
      <c r="G557" s="85">
        <v>43643</v>
      </c>
      <c r="H557" s="211" t="s">
        <v>98</v>
      </c>
      <c r="I557" s="84" t="s">
        <v>610</v>
      </c>
      <c r="J557" s="207" t="s">
        <v>627</v>
      </c>
      <c r="K557" s="208" t="s">
        <v>630</v>
      </c>
      <c r="L557" s="83" t="s">
        <v>108</v>
      </c>
      <c r="M557" s="184">
        <v>24563</v>
      </c>
      <c r="N557" s="184"/>
      <c r="O557" s="85" t="s">
        <v>102</v>
      </c>
      <c r="P557" s="185">
        <v>42491</v>
      </c>
      <c r="Q557" s="186" t="s">
        <v>203</v>
      </c>
      <c r="R557" s="186"/>
      <c r="S557" s="186"/>
      <c r="T557" s="187"/>
      <c r="U557" s="188" t="s">
        <v>296</v>
      </c>
      <c r="V557" s="188" t="s">
        <v>297</v>
      </c>
      <c r="W557" s="188" t="s">
        <v>297</v>
      </c>
      <c r="X557" s="189" t="s">
        <v>167</v>
      </c>
      <c r="Y557" s="190"/>
      <c r="Z557" s="83">
        <v>700</v>
      </c>
      <c r="AA557" s="83" t="s">
        <v>193</v>
      </c>
      <c r="AB557" s="83" t="s">
        <v>181</v>
      </c>
      <c r="AC557" s="83" t="s">
        <v>102</v>
      </c>
      <c r="AD557" s="83" t="s">
        <v>7256</v>
      </c>
      <c r="AE557" s="83" t="s">
        <v>102</v>
      </c>
      <c r="AF557" s="83" t="s">
        <v>102</v>
      </c>
      <c r="AG557" s="83" t="s">
        <v>119</v>
      </c>
      <c r="AH557" s="83" t="s">
        <v>7257</v>
      </c>
      <c r="AI557" s="83" t="s">
        <v>104</v>
      </c>
      <c r="AJ557" s="83" t="s">
        <v>105</v>
      </c>
      <c r="AK557" s="191" t="s">
        <v>7256</v>
      </c>
      <c r="AL557" s="191" t="s">
        <v>102</v>
      </c>
      <c r="AM557" s="191" t="s">
        <v>102</v>
      </c>
      <c r="AN557" s="191" t="s">
        <v>119</v>
      </c>
      <c r="AO557" s="191" t="s">
        <v>7257</v>
      </c>
      <c r="AP557" s="191" t="s">
        <v>104</v>
      </c>
      <c r="AQ557" s="191" t="s">
        <v>105</v>
      </c>
      <c r="AR557" s="191" t="s">
        <v>106</v>
      </c>
      <c r="AS557" s="191" t="s">
        <v>7256</v>
      </c>
      <c r="AT557" s="191" t="s">
        <v>485</v>
      </c>
      <c r="AU557" s="191" t="s">
        <v>7257</v>
      </c>
      <c r="AV557" s="191" t="s">
        <v>104</v>
      </c>
      <c r="AW557" s="191" t="s">
        <v>204</v>
      </c>
      <c r="AX557" s="191"/>
      <c r="AY557" s="192" t="s">
        <v>454</v>
      </c>
      <c r="AZ557" s="192" t="s">
        <v>416</v>
      </c>
      <c r="BA557" s="91" t="s">
        <v>108</v>
      </c>
      <c r="BB557" s="90">
        <v>0</v>
      </c>
      <c r="BC557" s="93" t="s">
        <v>102</v>
      </c>
      <c r="BD557" s="93" t="s">
        <v>102</v>
      </c>
      <c r="BE557" s="93" t="s">
        <v>102</v>
      </c>
      <c r="BF557" s="93" t="s">
        <v>102</v>
      </c>
      <c r="BG557" s="97" t="s">
        <v>108</v>
      </c>
      <c r="BH557" s="93" t="s">
        <v>108</v>
      </c>
      <c r="BI557" s="93" t="s">
        <v>102</v>
      </c>
      <c r="BJ557" s="93" t="s">
        <v>102</v>
      </c>
      <c r="BK557" s="93" t="s">
        <v>102</v>
      </c>
      <c r="BL557" s="93" t="s">
        <v>102</v>
      </c>
      <c r="BM557" s="93" t="s">
        <v>102</v>
      </c>
      <c r="BN557" s="93" t="s">
        <v>102</v>
      </c>
      <c r="BO557" s="93" t="s">
        <v>102</v>
      </c>
      <c r="BP557" s="96" t="s">
        <v>102</v>
      </c>
      <c r="BQ557" s="90">
        <v>0</v>
      </c>
      <c r="BR557" s="93" t="s">
        <v>102</v>
      </c>
      <c r="BS557" s="93" t="s">
        <v>102</v>
      </c>
      <c r="BT557" s="93" t="s">
        <v>102</v>
      </c>
      <c r="BU557" s="93" t="s">
        <v>102</v>
      </c>
      <c r="BV557" s="97" t="s">
        <v>108</v>
      </c>
      <c r="BW557" s="93" t="s">
        <v>108</v>
      </c>
      <c r="BX557" s="95" t="s">
        <v>102</v>
      </c>
      <c r="BY557" s="93" t="s">
        <v>102</v>
      </c>
      <c r="BZ557" s="93" t="s">
        <v>102</v>
      </c>
      <c r="CA557" s="93" t="s">
        <v>102</v>
      </c>
      <c r="CB557" s="93" t="s">
        <v>102</v>
      </c>
      <c r="CC557" s="93" t="s">
        <v>102</v>
      </c>
      <c r="CD557" s="93" t="s">
        <v>102</v>
      </c>
      <c r="CE557" s="193" t="s">
        <v>102</v>
      </c>
      <c r="CF557" s="194" t="s">
        <v>436</v>
      </c>
      <c r="CG557" s="195" t="s">
        <v>7258</v>
      </c>
      <c r="CH557" s="101" t="s">
        <v>563</v>
      </c>
      <c r="CI557" s="102"/>
      <c r="CJ557" s="196" t="s">
        <v>577</v>
      </c>
      <c r="CK557" s="104" t="s">
        <v>190</v>
      </c>
      <c r="CL557" s="105"/>
      <c r="CM557" s="83" t="s">
        <v>578</v>
      </c>
      <c r="CN557" s="106" t="s">
        <v>108</v>
      </c>
      <c r="CO557" s="197" t="s">
        <v>566</v>
      </c>
      <c r="CP557" s="107"/>
      <c r="CQ557" s="198" t="s">
        <v>107</v>
      </c>
      <c r="CR557" s="198" t="s">
        <v>107</v>
      </c>
      <c r="CS557" s="199"/>
      <c r="CT557" s="83" t="s">
        <v>109</v>
      </c>
      <c r="CU557" s="83" t="s">
        <v>109</v>
      </c>
      <c r="CV557" s="83">
        <v>38</v>
      </c>
      <c r="CW557" s="83" t="s">
        <v>270</v>
      </c>
      <c r="CX557" s="83">
        <v>38</v>
      </c>
      <c r="CY557" s="83" t="s">
        <v>108</v>
      </c>
      <c r="CZ557" s="83">
        <v>732333</v>
      </c>
      <c r="DA557" s="83" t="s">
        <v>7259</v>
      </c>
      <c r="DB557" s="83" t="s">
        <v>118</v>
      </c>
      <c r="DC557" s="83" t="s">
        <v>108</v>
      </c>
      <c r="DD557" s="83">
        <v>1644</v>
      </c>
      <c r="DE557" s="83" t="s">
        <v>173</v>
      </c>
      <c r="DF557" s="83" t="s">
        <v>118</v>
      </c>
      <c r="DG557" s="83" t="s">
        <v>500</v>
      </c>
      <c r="DH557" s="83"/>
      <c r="DI557" s="85">
        <v>43646</v>
      </c>
      <c r="DJ557" s="83" t="s">
        <v>584</v>
      </c>
      <c r="DK557" s="83" t="s">
        <v>102</v>
      </c>
      <c r="DL557" s="83" t="s">
        <v>482</v>
      </c>
      <c r="DM557" s="83">
        <v>0</v>
      </c>
      <c r="DN557" s="83" t="s">
        <v>483</v>
      </c>
      <c r="DO557" s="83">
        <v>1</v>
      </c>
      <c r="DP557" s="83">
        <v>3</v>
      </c>
      <c r="DQ557" s="83"/>
      <c r="DR557" s="83" t="s">
        <v>108</v>
      </c>
      <c r="DS557" s="83" t="s">
        <v>497</v>
      </c>
      <c r="DU557" s="215" t="s">
        <v>269</v>
      </c>
      <c r="DV557" s="136">
        <v>1</v>
      </c>
      <c r="DW557" s="136">
        <v>3</v>
      </c>
      <c r="DX557" s="215" t="s">
        <v>269</v>
      </c>
      <c r="DY557" s="215" t="s">
        <v>269</v>
      </c>
      <c r="DZ557" s="215" t="s">
        <v>269</v>
      </c>
      <c r="EA557" s="215" t="s">
        <v>269</v>
      </c>
      <c r="EB557" s="215" t="s">
        <v>269</v>
      </c>
      <c r="EC557" s="215" t="s">
        <v>269</v>
      </c>
      <c r="ED557" s="215" t="s">
        <v>269</v>
      </c>
      <c r="EE557" s="215" t="s">
        <v>269</v>
      </c>
    </row>
    <row r="558" spans="1:135" ht="57.6" x14ac:dyDescent="0.55000000000000004">
      <c r="A558" s="83" t="s">
        <v>130</v>
      </c>
      <c r="B558" s="136">
        <v>948973</v>
      </c>
      <c r="C558" t="s">
        <v>1199</v>
      </c>
      <c r="D558" s="83" t="s">
        <v>228</v>
      </c>
      <c r="E558" s="138">
        <v>805502060748</v>
      </c>
      <c r="F558" s="83" t="s">
        <v>143</v>
      </c>
      <c r="G558" s="85">
        <v>43620</v>
      </c>
      <c r="H558" s="83" t="s">
        <v>98</v>
      </c>
      <c r="I558" s="84" t="s">
        <v>612</v>
      </c>
      <c r="J558" s="207" t="s">
        <v>628</v>
      </c>
      <c r="K558" s="208" t="s">
        <v>633</v>
      </c>
      <c r="L558" s="83" t="s">
        <v>108</v>
      </c>
      <c r="M558" s="184" t="s">
        <v>102</v>
      </c>
      <c r="N558" s="184" t="s">
        <v>556</v>
      </c>
      <c r="O558" s="85" t="s">
        <v>102</v>
      </c>
      <c r="P558" s="185">
        <v>42491</v>
      </c>
      <c r="Q558" s="186" t="s">
        <v>202</v>
      </c>
      <c r="R558" s="186" t="s">
        <v>613</v>
      </c>
      <c r="S558" s="186"/>
      <c r="T558" s="187"/>
      <c r="U558" s="188" t="s">
        <v>295</v>
      </c>
      <c r="V558" s="188" t="s">
        <v>205</v>
      </c>
      <c r="W558" s="188" t="s">
        <v>295</v>
      </c>
      <c r="X558" s="189" t="s">
        <v>107</v>
      </c>
      <c r="Y558" s="190" t="s">
        <v>614</v>
      </c>
      <c r="Z558" s="83">
        <v>700</v>
      </c>
      <c r="AA558" s="83" t="s">
        <v>193</v>
      </c>
      <c r="AB558" s="83" t="s">
        <v>181</v>
      </c>
      <c r="AC558" s="83" t="s">
        <v>102</v>
      </c>
      <c r="AD558" s="83" t="s">
        <v>7260</v>
      </c>
      <c r="AE558" s="83" t="s">
        <v>7261</v>
      </c>
      <c r="AF558" s="83" t="s">
        <v>102</v>
      </c>
      <c r="AG558" s="83" t="s">
        <v>175</v>
      </c>
      <c r="AH558" s="83" t="s">
        <v>7262</v>
      </c>
      <c r="AI558" s="83" t="s">
        <v>104</v>
      </c>
      <c r="AJ558" s="83" t="s">
        <v>105</v>
      </c>
      <c r="AK558" s="191" t="s">
        <v>7260</v>
      </c>
      <c r="AL558" s="191" t="s">
        <v>7261</v>
      </c>
      <c r="AM558" s="191" t="s">
        <v>102</v>
      </c>
      <c r="AN558" s="191" t="s">
        <v>175</v>
      </c>
      <c r="AO558" s="191" t="s">
        <v>7262</v>
      </c>
      <c r="AP558" s="191" t="s">
        <v>104</v>
      </c>
      <c r="AQ558" s="191" t="s">
        <v>105</v>
      </c>
      <c r="AR558" s="191" t="s">
        <v>106</v>
      </c>
      <c r="AS558" s="191"/>
      <c r="AT558" s="191"/>
      <c r="AU558" s="191"/>
      <c r="AV558" s="191"/>
      <c r="AW558" s="191"/>
      <c r="AX558" s="191" t="s">
        <v>575</v>
      </c>
      <c r="AY558" s="192" t="s">
        <v>454</v>
      </c>
      <c r="AZ558" s="192" t="s">
        <v>108</v>
      </c>
      <c r="BA558" s="91" t="s">
        <v>108</v>
      </c>
      <c r="BB558" s="90">
        <v>0</v>
      </c>
      <c r="BC558" s="93" t="s">
        <v>102</v>
      </c>
      <c r="BD558" s="93" t="s">
        <v>102</v>
      </c>
      <c r="BE558" s="93" t="s">
        <v>102</v>
      </c>
      <c r="BF558" s="93" t="s">
        <v>102</v>
      </c>
      <c r="BG558" s="97" t="s">
        <v>108</v>
      </c>
      <c r="BH558" s="93" t="s">
        <v>108</v>
      </c>
      <c r="BI558" s="93" t="s">
        <v>102</v>
      </c>
      <c r="BJ558" s="93" t="s">
        <v>102</v>
      </c>
      <c r="BK558" s="93" t="s">
        <v>102</v>
      </c>
      <c r="BL558" s="93" t="s">
        <v>102</v>
      </c>
      <c r="BM558" s="93" t="s">
        <v>102</v>
      </c>
      <c r="BN558" s="93" t="s">
        <v>102</v>
      </c>
      <c r="BO558" s="93" t="s">
        <v>102</v>
      </c>
      <c r="BP558" s="96" t="s">
        <v>102</v>
      </c>
      <c r="BQ558" s="90">
        <v>0</v>
      </c>
      <c r="BR558" s="93" t="s">
        <v>102</v>
      </c>
      <c r="BS558" s="93" t="s">
        <v>102</v>
      </c>
      <c r="BT558" s="93" t="s">
        <v>102</v>
      </c>
      <c r="BU558" s="93" t="s">
        <v>102</v>
      </c>
      <c r="BV558" s="97" t="s">
        <v>108</v>
      </c>
      <c r="BW558" s="93" t="s">
        <v>108</v>
      </c>
      <c r="BX558" s="95" t="s">
        <v>102</v>
      </c>
      <c r="BY558" s="93" t="s">
        <v>102</v>
      </c>
      <c r="BZ558" s="93" t="s">
        <v>102</v>
      </c>
      <c r="CA558" s="93" t="s">
        <v>102</v>
      </c>
      <c r="CB558" s="93" t="s">
        <v>102</v>
      </c>
      <c r="CC558" s="93" t="s">
        <v>102</v>
      </c>
      <c r="CD558" s="93" t="s">
        <v>102</v>
      </c>
      <c r="CE558" s="193" t="s">
        <v>102</v>
      </c>
      <c r="CF558" s="194" t="s">
        <v>508</v>
      </c>
      <c r="CG558" s="195" t="s">
        <v>102</v>
      </c>
      <c r="CH558" s="101" t="e">
        <v>#N/A</v>
      </c>
      <c r="CI558" s="102" t="s">
        <v>580</v>
      </c>
      <c r="CJ558" s="196" t="s">
        <v>108</v>
      </c>
      <c r="CK558" s="104" t="s">
        <v>109</v>
      </c>
      <c r="CL558" s="105" t="s">
        <v>579</v>
      </c>
      <c r="CM558" s="83" t="s">
        <v>108</v>
      </c>
      <c r="CN558" s="106" t="s">
        <v>108</v>
      </c>
      <c r="CO558" s="197" t="s">
        <v>108</v>
      </c>
      <c r="CP558" s="107"/>
      <c r="CQ558" s="198" t="s">
        <v>474</v>
      </c>
      <c r="CR558" s="198" t="s">
        <v>474</v>
      </c>
      <c r="CS558" s="199" t="s">
        <v>616</v>
      </c>
      <c r="CT558" s="83" t="s">
        <v>109</v>
      </c>
      <c r="CU558" s="83" t="s">
        <v>109</v>
      </c>
      <c r="CV558" s="83">
        <v>57</v>
      </c>
      <c r="CW558" s="83" t="s">
        <v>112</v>
      </c>
      <c r="CX558" s="83">
        <v>57</v>
      </c>
      <c r="CY558" s="83" t="s">
        <v>7263</v>
      </c>
      <c r="CZ558" s="83">
        <v>733652.5</v>
      </c>
      <c r="DA558" s="83" t="s">
        <v>138</v>
      </c>
      <c r="DB558" s="83" t="s">
        <v>124</v>
      </c>
      <c r="DC558" s="83" t="s">
        <v>501</v>
      </c>
      <c r="DD558" s="83">
        <v>2591</v>
      </c>
      <c r="DE558" s="83" t="s">
        <v>582</v>
      </c>
      <c r="DF558" s="83" t="s">
        <v>145</v>
      </c>
      <c r="DG558" s="83" t="s">
        <v>501</v>
      </c>
      <c r="DH558" s="83" t="s">
        <v>582</v>
      </c>
      <c r="DI558" s="85">
        <v>43646</v>
      </c>
      <c r="DJ558" s="83" t="s">
        <v>584</v>
      </c>
      <c r="DK558" s="83" t="s">
        <v>102</v>
      </c>
      <c r="DL558" s="83" t="s">
        <v>482</v>
      </c>
      <c r="DM558" s="83">
        <v>0</v>
      </c>
      <c r="DN558" s="83" t="s">
        <v>238</v>
      </c>
      <c r="DO558" s="83">
        <v>1</v>
      </c>
      <c r="DP558" s="83">
        <v>6</v>
      </c>
      <c r="DQ558" s="83"/>
      <c r="DR558" s="83" t="s">
        <v>108</v>
      </c>
      <c r="DS558" s="83" t="s">
        <v>497</v>
      </c>
      <c r="DU558" s="215" t="s">
        <v>269</v>
      </c>
      <c r="DV558" s="136">
        <v>1</v>
      </c>
      <c r="DW558" s="136">
        <v>3</v>
      </c>
      <c r="DX558" s="215" t="s">
        <v>269</v>
      </c>
      <c r="DY558" s="215" t="s">
        <v>269</v>
      </c>
      <c r="DZ558" s="215" t="s">
        <v>269</v>
      </c>
      <c r="EA558" s="215" t="s">
        <v>269</v>
      </c>
      <c r="EB558" s="215" t="s">
        <v>269</v>
      </c>
      <c r="EC558" s="215" t="s">
        <v>269</v>
      </c>
      <c r="ED558" s="215" t="s">
        <v>269</v>
      </c>
      <c r="EE558" s="215" t="s">
        <v>269</v>
      </c>
    </row>
    <row r="559" spans="1:135" ht="28.8" x14ac:dyDescent="0.55000000000000004">
      <c r="A559" s="83" t="s">
        <v>130</v>
      </c>
      <c r="B559" s="136">
        <v>264055</v>
      </c>
      <c r="C559" t="s">
        <v>1200</v>
      </c>
      <c r="D559" s="83" t="s">
        <v>228</v>
      </c>
      <c r="E559" s="138">
        <v>607196825688</v>
      </c>
      <c r="F559" s="83" t="s">
        <v>114</v>
      </c>
      <c r="G559" s="85">
        <v>43634</v>
      </c>
      <c r="H559" s="83" t="s">
        <v>98</v>
      </c>
      <c r="I559" s="84" t="s">
        <v>618</v>
      </c>
      <c r="J559" s="207" t="s">
        <v>629</v>
      </c>
      <c r="K559" s="208" t="s">
        <v>634</v>
      </c>
      <c r="L559" s="83" t="s">
        <v>108</v>
      </c>
      <c r="M559" s="184">
        <v>27653</v>
      </c>
      <c r="N559" s="184"/>
      <c r="O559" s="85" t="s">
        <v>102</v>
      </c>
      <c r="P559" s="185">
        <v>43013</v>
      </c>
      <c r="Q559" s="186" t="s">
        <v>203</v>
      </c>
      <c r="R559" s="186"/>
      <c r="S559" s="186"/>
      <c r="T559" s="187"/>
      <c r="U559" s="188" t="s">
        <v>296</v>
      </c>
      <c r="V559" s="188" t="s">
        <v>205</v>
      </c>
      <c r="W559" s="189" t="s">
        <v>619</v>
      </c>
      <c r="X559" s="189" t="s">
        <v>107</v>
      </c>
      <c r="Y559" s="190" t="s">
        <v>614</v>
      </c>
      <c r="Z559" s="83">
        <v>700</v>
      </c>
      <c r="AA559" s="83" t="s">
        <v>193</v>
      </c>
      <c r="AB559" s="83" t="s">
        <v>181</v>
      </c>
      <c r="AC559" s="83" t="s">
        <v>102</v>
      </c>
      <c r="AD559" s="83" t="s">
        <v>7264</v>
      </c>
      <c r="AE559" s="83" t="s">
        <v>102</v>
      </c>
      <c r="AF559" s="83" t="s">
        <v>102</v>
      </c>
      <c r="AG559" s="83" t="s">
        <v>174</v>
      </c>
      <c r="AH559" s="83" t="s">
        <v>7253</v>
      </c>
      <c r="AI559" s="83" t="s">
        <v>104</v>
      </c>
      <c r="AJ559" s="83" t="s">
        <v>105</v>
      </c>
      <c r="AK559" s="191" t="s">
        <v>7264</v>
      </c>
      <c r="AL559" s="191" t="s">
        <v>102</v>
      </c>
      <c r="AM559" s="191" t="s">
        <v>102</v>
      </c>
      <c r="AN559" s="191" t="s">
        <v>174</v>
      </c>
      <c r="AO559" s="191" t="s">
        <v>7253</v>
      </c>
      <c r="AP559" s="191" t="s">
        <v>104</v>
      </c>
      <c r="AQ559" s="191" t="s">
        <v>105</v>
      </c>
      <c r="AR559" s="191" t="s">
        <v>106</v>
      </c>
      <c r="AS559" s="191" t="s">
        <v>7264</v>
      </c>
      <c r="AT559" s="191" t="s">
        <v>488</v>
      </c>
      <c r="AU559" s="191" t="s">
        <v>7265</v>
      </c>
      <c r="AV559" s="191" t="s">
        <v>104</v>
      </c>
      <c r="AW559" s="191" t="s">
        <v>204</v>
      </c>
      <c r="AX559" s="191"/>
      <c r="AY559" s="192" t="s">
        <v>454</v>
      </c>
      <c r="AZ559" s="192" t="s">
        <v>416</v>
      </c>
      <c r="BA559" s="91" t="s">
        <v>108</v>
      </c>
      <c r="BB559" s="90">
        <v>0</v>
      </c>
      <c r="BC559" s="93" t="s">
        <v>102</v>
      </c>
      <c r="BD559" s="93" t="s">
        <v>102</v>
      </c>
      <c r="BE559" s="93" t="s">
        <v>102</v>
      </c>
      <c r="BF559" s="93" t="s">
        <v>102</v>
      </c>
      <c r="BG559" s="97" t="s">
        <v>108</v>
      </c>
      <c r="BH559" s="93" t="s">
        <v>108</v>
      </c>
      <c r="BI559" s="93" t="s">
        <v>102</v>
      </c>
      <c r="BJ559" s="93" t="s">
        <v>102</v>
      </c>
      <c r="BK559" s="93" t="s">
        <v>102</v>
      </c>
      <c r="BL559" s="93" t="s">
        <v>102</v>
      </c>
      <c r="BM559" s="93" t="s">
        <v>102</v>
      </c>
      <c r="BN559" s="93" t="s">
        <v>102</v>
      </c>
      <c r="BO559" s="93" t="s">
        <v>102</v>
      </c>
      <c r="BP559" s="96" t="s">
        <v>102</v>
      </c>
      <c r="BQ559" s="90">
        <v>0</v>
      </c>
      <c r="BR559" s="93" t="s">
        <v>102</v>
      </c>
      <c r="BS559" s="93" t="s">
        <v>102</v>
      </c>
      <c r="BT559" s="93" t="s">
        <v>102</v>
      </c>
      <c r="BU559" s="93" t="s">
        <v>102</v>
      </c>
      <c r="BV559" s="97" t="s">
        <v>108</v>
      </c>
      <c r="BW559" s="93" t="s">
        <v>108</v>
      </c>
      <c r="BX559" s="95" t="s">
        <v>102</v>
      </c>
      <c r="BY559" s="93" t="s">
        <v>102</v>
      </c>
      <c r="BZ559" s="93" t="s">
        <v>102</v>
      </c>
      <c r="CA559" s="93" t="s">
        <v>102</v>
      </c>
      <c r="CB559" s="93" t="s">
        <v>102</v>
      </c>
      <c r="CC559" s="93" t="s">
        <v>102</v>
      </c>
      <c r="CD559" s="93" t="s">
        <v>102</v>
      </c>
      <c r="CE559" s="193" t="s">
        <v>102</v>
      </c>
      <c r="CF559" s="194" t="s">
        <v>436</v>
      </c>
      <c r="CG559" s="195" t="s">
        <v>7266</v>
      </c>
      <c r="CH559" s="101" t="s">
        <v>310</v>
      </c>
      <c r="CI559" s="102"/>
      <c r="CJ559" s="196" t="s">
        <v>7267</v>
      </c>
      <c r="CK559" s="104" t="s">
        <v>190</v>
      </c>
      <c r="CL559" s="105"/>
      <c r="CM559" s="83" t="s">
        <v>623</v>
      </c>
      <c r="CN559" s="106" t="s">
        <v>624</v>
      </c>
      <c r="CO559" s="197" t="s">
        <v>625</v>
      </c>
      <c r="CP559" s="107"/>
      <c r="CQ559" s="198" t="s">
        <v>474</v>
      </c>
      <c r="CR559" s="198" t="s">
        <v>474</v>
      </c>
      <c r="CS559" s="199"/>
      <c r="CT559" s="83" t="s">
        <v>109</v>
      </c>
      <c r="CU559" s="83" t="s">
        <v>109</v>
      </c>
      <c r="CV559" s="83">
        <v>68</v>
      </c>
      <c r="CW559" s="83" t="s">
        <v>139</v>
      </c>
      <c r="CX559" s="83">
        <v>68</v>
      </c>
      <c r="CY559" s="83" t="s">
        <v>108</v>
      </c>
      <c r="CZ559" s="83">
        <v>734972</v>
      </c>
      <c r="DA559" s="83" t="s">
        <v>581</v>
      </c>
      <c r="DB559" s="83" t="s">
        <v>152</v>
      </c>
      <c r="DC559" s="83" t="s">
        <v>500</v>
      </c>
      <c r="DD559" s="83">
        <v>1152</v>
      </c>
      <c r="DE559" s="83" t="s">
        <v>606</v>
      </c>
      <c r="DF559" s="83" t="s">
        <v>152</v>
      </c>
      <c r="DG559" s="83" t="s">
        <v>500</v>
      </c>
      <c r="DH559" s="83"/>
      <c r="DI559" s="85">
        <v>43646</v>
      </c>
      <c r="DJ559" s="83" t="s">
        <v>584</v>
      </c>
      <c r="DK559" s="83" t="s">
        <v>102</v>
      </c>
      <c r="DL559" s="83" t="s">
        <v>482</v>
      </c>
      <c r="DM559" s="83">
        <v>0</v>
      </c>
      <c r="DN559" s="83" t="s">
        <v>483</v>
      </c>
      <c r="DO559" s="83">
        <v>1</v>
      </c>
      <c r="DP559" s="83">
        <v>6</v>
      </c>
      <c r="DQ559" s="83"/>
      <c r="DR559" s="83" t="s">
        <v>108</v>
      </c>
      <c r="DS559" s="83" t="s">
        <v>497</v>
      </c>
      <c r="DU559" s="215" t="s">
        <v>269</v>
      </c>
      <c r="DV559" s="136">
        <v>1</v>
      </c>
      <c r="DW559" s="136">
        <v>3</v>
      </c>
      <c r="DX559" s="215" t="s">
        <v>269</v>
      </c>
      <c r="DY559" s="215" t="s">
        <v>269</v>
      </c>
      <c r="DZ559" s="215" t="s">
        <v>269</v>
      </c>
      <c r="EA559" s="215" t="s">
        <v>269</v>
      </c>
      <c r="EB559" s="215" t="s">
        <v>269</v>
      </c>
      <c r="EC559" s="215" t="s">
        <v>269</v>
      </c>
      <c r="ED559" s="215" t="s">
        <v>269</v>
      </c>
      <c r="EE559" s="215" t="s">
        <v>269</v>
      </c>
    </row>
    <row r="560" spans="1:135" ht="28.8" x14ac:dyDescent="0.55000000000000004">
      <c r="A560" s="83" t="s">
        <v>130</v>
      </c>
      <c r="B560" s="136">
        <v>876904</v>
      </c>
      <c r="C560" t="s">
        <v>1201</v>
      </c>
      <c r="D560" s="83" t="s">
        <v>228</v>
      </c>
      <c r="E560" s="138">
        <v>161523564268</v>
      </c>
      <c r="F560" s="83" t="s">
        <v>114</v>
      </c>
      <c r="G560" s="85">
        <v>43643</v>
      </c>
      <c r="H560" s="211" t="s">
        <v>98</v>
      </c>
      <c r="I560" s="84" t="s">
        <v>610</v>
      </c>
      <c r="J560" s="207" t="s">
        <v>627</v>
      </c>
      <c r="K560" s="208" t="s">
        <v>630</v>
      </c>
      <c r="L560" s="83" t="s">
        <v>108</v>
      </c>
      <c r="M560" s="184">
        <v>24564</v>
      </c>
      <c r="N560" s="184"/>
      <c r="O560" s="85" t="s">
        <v>102</v>
      </c>
      <c r="P560" s="185">
        <v>42491</v>
      </c>
      <c r="Q560" s="186" t="s">
        <v>203</v>
      </c>
      <c r="R560" s="186"/>
      <c r="S560" s="186"/>
      <c r="T560" s="187"/>
      <c r="U560" s="188" t="s">
        <v>296</v>
      </c>
      <c r="V560" s="188" t="s">
        <v>297</v>
      </c>
      <c r="W560" s="188" t="s">
        <v>297</v>
      </c>
      <c r="X560" s="189" t="s">
        <v>167</v>
      </c>
      <c r="Y560" s="190"/>
      <c r="Z560" s="83">
        <v>700</v>
      </c>
      <c r="AA560" s="83" t="s">
        <v>193</v>
      </c>
      <c r="AB560" s="83" t="s">
        <v>181</v>
      </c>
      <c r="AC560" s="83" t="s">
        <v>102</v>
      </c>
      <c r="AD560" s="83" t="s">
        <v>7268</v>
      </c>
      <c r="AE560" s="83" t="s">
        <v>102</v>
      </c>
      <c r="AF560" s="83" t="s">
        <v>102</v>
      </c>
      <c r="AG560" s="83" t="s">
        <v>119</v>
      </c>
      <c r="AH560" s="83" t="s">
        <v>7269</v>
      </c>
      <c r="AI560" s="83" t="s">
        <v>104</v>
      </c>
      <c r="AJ560" s="83" t="s">
        <v>105</v>
      </c>
      <c r="AK560" s="191" t="s">
        <v>7268</v>
      </c>
      <c r="AL560" s="191" t="s">
        <v>102</v>
      </c>
      <c r="AM560" s="191" t="s">
        <v>102</v>
      </c>
      <c r="AN560" s="191" t="s">
        <v>119</v>
      </c>
      <c r="AO560" s="191" t="s">
        <v>7269</v>
      </c>
      <c r="AP560" s="191" t="s">
        <v>104</v>
      </c>
      <c r="AQ560" s="191" t="s">
        <v>105</v>
      </c>
      <c r="AR560" s="191" t="s">
        <v>106</v>
      </c>
      <c r="AS560" s="191" t="s">
        <v>7268</v>
      </c>
      <c r="AT560" s="191" t="s">
        <v>485</v>
      </c>
      <c r="AU560" s="191" t="s">
        <v>7269</v>
      </c>
      <c r="AV560" s="191" t="s">
        <v>104</v>
      </c>
      <c r="AW560" s="191" t="s">
        <v>204</v>
      </c>
      <c r="AX560" s="191"/>
      <c r="AY560" s="192" t="s">
        <v>454</v>
      </c>
      <c r="AZ560" s="192" t="s">
        <v>416</v>
      </c>
      <c r="BA560" s="91" t="s">
        <v>108</v>
      </c>
      <c r="BB560" s="90">
        <v>0</v>
      </c>
      <c r="BC560" s="93" t="s">
        <v>102</v>
      </c>
      <c r="BD560" s="93" t="s">
        <v>102</v>
      </c>
      <c r="BE560" s="93" t="s">
        <v>102</v>
      </c>
      <c r="BF560" s="93" t="s">
        <v>102</v>
      </c>
      <c r="BG560" s="97" t="s">
        <v>108</v>
      </c>
      <c r="BH560" s="93" t="s">
        <v>108</v>
      </c>
      <c r="BI560" s="93" t="s">
        <v>102</v>
      </c>
      <c r="BJ560" s="93" t="s">
        <v>102</v>
      </c>
      <c r="BK560" s="93" t="s">
        <v>102</v>
      </c>
      <c r="BL560" s="93" t="s">
        <v>102</v>
      </c>
      <c r="BM560" s="93" t="s">
        <v>102</v>
      </c>
      <c r="BN560" s="93" t="s">
        <v>102</v>
      </c>
      <c r="BO560" s="93" t="s">
        <v>102</v>
      </c>
      <c r="BP560" s="96" t="s">
        <v>102</v>
      </c>
      <c r="BQ560" s="90">
        <v>0</v>
      </c>
      <c r="BR560" s="93" t="s">
        <v>102</v>
      </c>
      <c r="BS560" s="93" t="s">
        <v>102</v>
      </c>
      <c r="BT560" s="93" t="s">
        <v>102</v>
      </c>
      <c r="BU560" s="93" t="s">
        <v>102</v>
      </c>
      <c r="BV560" s="97" t="s">
        <v>108</v>
      </c>
      <c r="BW560" s="93" t="s">
        <v>108</v>
      </c>
      <c r="BX560" s="95" t="s">
        <v>102</v>
      </c>
      <c r="BY560" s="93" t="s">
        <v>102</v>
      </c>
      <c r="BZ560" s="93" t="s">
        <v>102</v>
      </c>
      <c r="CA560" s="93" t="s">
        <v>102</v>
      </c>
      <c r="CB560" s="93" t="s">
        <v>102</v>
      </c>
      <c r="CC560" s="93" t="s">
        <v>102</v>
      </c>
      <c r="CD560" s="93" t="s">
        <v>102</v>
      </c>
      <c r="CE560" s="193" t="s">
        <v>102</v>
      </c>
      <c r="CF560" s="194" t="s">
        <v>436</v>
      </c>
      <c r="CG560" s="195" t="s">
        <v>7270</v>
      </c>
      <c r="CH560" s="101" t="s">
        <v>563</v>
      </c>
      <c r="CI560" s="102"/>
      <c r="CJ560" s="196" t="s">
        <v>577</v>
      </c>
      <c r="CK560" s="104" t="s">
        <v>190</v>
      </c>
      <c r="CL560" s="105"/>
      <c r="CM560" s="83" t="s">
        <v>578</v>
      </c>
      <c r="CN560" s="106" t="s">
        <v>108</v>
      </c>
      <c r="CO560" s="197" t="s">
        <v>566</v>
      </c>
      <c r="CP560" s="107"/>
      <c r="CQ560" s="198" t="s">
        <v>107</v>
      </c>
      <c r="CR560" s="198" t="s">
        <v>107</v>
      </c>
      <c r="CS560" s="199"/>
      <c r="CT560" s="83" t="s">
        <v>109</v>
      </c>
      <c r="CU560" s="83" t="s">
        <v>109</v>
      </c>
      <c r="CV560" s="83">
        <v>47</v>
      </c>
      <c r="CW560" s="83" t="s">
        <v>270</v>
      </c>
      <c r="CX560" s="83">
        <v>47</v>
      </c>
      <c r="CY560" s="83" t="s">
        <v>108</v>
      </c>
      <c r="CZ560" s="83">
        <v>736291.5</v>
      </c>
      <c r="DA560" s="83" t="s">
        <v>7271</v>
      </c>
      <c r="DB560" s="83" t="s">
        <v>118</v>
      </c>
      <c r="DC560" s="83" t="s">
        <v>108</v>
      </c>
      <c r="DD560" s="83">
        <v>3563</v>
      </c>
      <c r="DE560" s="83" t="s">
        <v>173</v>
      </c>
      <c r="DF560" s="83" t="s">
        <v>118</v>
      </c>
      <c r="DG560" s="83" t="s">
        <v>500</v>
      </c>
      <c r="DH560" s="83"/>
      <c r="DI560" s="85">
        <v>43646</v>
      </c>
      <c r="DJ560" s="83" t="s">
        <v>584</v>
      </c>
      <c r="DK560" s="83" t="s">
        <v>102</v>
      </c>
      <c r="DL560" s="83" t="s">
        <v>482</v>
      </c>
      <c r="DM560" s="83">
        <v>0</v>
      </c>
      <c r="DN560" s="83" t="s">
        <v>483</v>
      </c>
      <c r="DO560" s="83">
        <v>1</v>
      </c>
      <c r="DP560" s="83">
        <v>5</v>
      </c>
      <c r="DQ560" s="83"/>
      <c r="DR560" s="83" t="s">
        <v>108</v>
      </c>
      <c r="DS560" s="83" t="s">
        <v>497</v>
      </c>
      <c r="DU560" s="215" t="s">
        <v>269</v>
      </c>
      <c r="DV560" s="136">
        <v>1</v>
      </c>
      <c r="DW560" s="136">
        <v>3</v>
      </c>
      <c r="DX560" s="215" t="s">
        <v>269</v>
      </c>
      <c r="DY560" s="215" t="s">
        <v>269</v>
      </c>
      <c r="DZ560" s="215" t="s">
        <v>269</v>
      </c>
      <c r="EA560" s="215" t="s">
        <v>269</v>
      </c>
      <c r="EB560" s="215" t="s">
        <v>269</v>
      </c>
      <c r="EC560" s="215" t="s">
        <v>269</v>
      </c>
      <c r="ED560" s="215" t="s">
        <v>269</v>
      </c>
      <c r="EE560" s="215" t="s">
        <v>269</v>
      </c>
    </row>
    <row r="561" spans="1:135" ht="57.6" x14ac:dyDescent="0.55000000000000004">
      <c r="A561" s="83" t="s">
        <v>130</v>
      </c>
      <c r="B561" s="136">
        <v>230427</v>
      </c>
      <c r="C561" t="s">
        <v>1202</v>
      </c>
      <c r="D561" s="83" t="s">
        <v>228</v>
      </c>
      <c r="E561" s="138">
        <v>728755484854</v>
      </c>
      <c r="F561" s="83" t="s">
        <v>143</v>
      </c>
      <c r="G561" s="85">
        <v>43620</v>
      </c>
      <c r="H561" s="83" t="s">
        <v>98</v>
      </c>
      <c r="I561" s="84" t="s">
        <v>612</v>
      </c>
      <c r="J561" s="207" t="s">
        <v>628</v>
      </c>
      <c r="K561" s="208" t="s">
        <v>633</v>
      </c>
      <c r="L561" s="83" t="s">
        <v>108</v>
      </c>
      <c r="M561" s="184" t="s">
        <v>102</v>
      </c>
      <c r="N561" s="184" t="s">
        <v>556</v>
      </c>
      <c r="O561" s="85" t="s">
        <v>102</v>
      </c>
      <c r="P561" s="185">
        <v>42491</v>
      </c>
      <c r="Q561" s="186" t="s">
        <v>202</v>
      </c>
      <c r="R561" s="186" t="s">
        <v>613</v>
      </c>
      <c r="S561" s="186"/>
      <c r="T561" s="187"/>
      <c r="U561" s="188" t="s">
        <v>295</v>
      </c>
      <c r="V561" s="188" t="s">
        <v>205</v>
      </c>
      <c r="W561" s="188" t="s">
        <v>295</v>
      </c>
      <c r="X561" s="189" t="s">
        <v>107</v>
      </c>
      <c r="Y561" s="190" t="s">
        <v>614</v>
      </c>
      <c r="Z561" s="83">
        <v>700</v>
      </c>
      <c r="AA561" s="83" t="s">
        <v>193</v>
      </c>
      <c r="AB561" s="83" t="s">
        <v>181</v>
      </c>
      <c r="AC561" s="83" t="s">
        <v>102</v>
      </c>
      <c r="AD561" s="83" t="s">
        <v>7272</v>
      </c>
      <c r="AE561" s="83" t="s">
        <v>7273</v>
      </c>
      <c r="AF561" s="83" t="s">
        <v>102</v>
      </c>
      <c r="AG561" s="83" t="s">
        <v>175</v>
      </c>
      <c r="AH561" s="83" t="s">
        <v>7274</v>
      </c>
      <c r="AI561" s="83" t="s">
        <v>104</v>
      </c>
      <c r="AJ561" s="83" t="s">
        <v>105</v>
      </c>
      <c r="AK561" s="191" t="s">
        <v>7272</v>
      </c>
      <c r="AL561" s="191" t="s">
        <v>7273</v>
      </c>
      <c r="AM561" s="191" t="s">
        <v>102</v>
      </c>
      <c r="AN561" s="191" t="s">
        <v>175</v>
      </c>
      <c r="AO561" s="191" t="s">
        <v>7274</v>
      </c>
      <c r="AP561" s="191" t="s">
        <v>104</v>
      </c>
      <c r="AQ561" s="191" t="s">
        <v>105</v>
      </c>
      <c r="AR561" s="191" t="s">
        <v>106</v>
      </c>
      <c r="AS561" s="191"/>
      <c r="AT561" s="191"/>
      <c r="AU561" s="191"/>
      <c r="AV561" s="191"/>
      <c r="AW561" s="191"/>
      <c r="AX561" s="191" t="s">
        <v>575</v>
      </c>
      <c r="AY561" s="192" t="s">
        <v>454</v>
      </c>
      <c r="AZ561" s="192" t="s">
        <v>108</v>
      </c>
      <c r="BA561" s="91" t="s">
        <v>108</v>
      </c>
      <c r="BB561" s="90">
        <v>0</v>
      </c>
      <c r="BC561" s="93" t="s">
        <v>102</v>
      </c>
      <c r="BD561" s="93" t="s">
        <v>102</v>
      </c>
      <c r="BE561" s="93" t="s">
        <v>102</v>
      </c>
      <c r="BF561" s="93" t="s">
        <v>102</v>
      </c>
      <c r="BG561" s="97" t="s">
        <v>108</v>
      </c>
      <c r="BH561" s="93" t="s">
        <v>108</v>
      </c>
      <c r="BI561" s="93" t="s">
        <v>102</v>
      </c>
      <c r="BJ561" s="93" t="s">
        <v>102</v>
      </c>
      <c r="BK561" s="93" t="s">
        <v>102</v>
      </c>
      <c r="BL561" s="93" t="s">
        <v>102</v>
      </c>
      <c r="BM561" s="93" t="s">
        <v>102</v>
      </c>
      <c r="BN561" s="93" t="s">
        <v>102</v>
      </c>
      <c r="BO561" s="93" t="s">
        <v>102</v>
      </c>
      <c r="BP561" s="96" t="s">
        <v>102</v>
      </c>
      <c r="BQ561" s="90">
        <v>0</v>
      </c>
      <c r="BR561" s="93" t="s">
        <v>102</v>
      </c>
      <c r="BS561" s="93" t="s">
        <v>102</v>
      </c>
      <c r="BT561" s="93" t="s">
        <v>102</v>
      </c>
      <c r="BU561" s="93" t="s">
        <v>102</v>
      </c>
      <c r="BV561" s="97" t="s">
        <v>108</v>
      </c>
      <c r="BW561" s="93" t="s">
        <v>108</v>
      </c>
      <c r="BX561" s="95" t="s">
        <v>102</v>
      </c>
      <c r="BY561" s="93" t="s">
        <v>102</v>
      </c>
      <c r="BZ561" s="93" t="s">
        <v>102</v>
      </c>
      <c r="CA561" s="93" t="s">
        <v>102</v>
      </c>
      <c r="CB561" s="93" t="s">
        <v>102</v>
      </c>
      <c r="CC561" s="93" t="s">
        <v>102</v>
      </c>
      <c r="CD561" s="93" t="s">
        <v>102</v>
      </c>
      <c r="CE561" s="193" t="s">
        <v>102</v>
      </c>
      <c r="CF561" s="194" t="s">
        <v>508</v>
      </c>
      <c r="CG561" s="195" t="s">
        <v>102</v>
      </c>
      <c r="CH561" s="101" t="e">
        <v>#N/A</v>
      </c>
      <c r="CI561" s="102" t="s">
        <v>580</v>
      </c>
      <c r="CJ561" s="196" t="s">
        <v>108</v>
      </c>
      <c r="CK561" s="104" t="s">
        <v>109</v>
      </c>
      <c r="CL561" s="105" t="s">
        <v>579</v>
      </c>
      <c r="CM561" s="83" t="s">
        <v>108</v>
      </c>
      <c r="CN561" s="106" t="s">
        <v>108</v>
      </c>
      <c r="CO561" s="197" t="s">
        <v>108</v>
      </c>
      <c r="CP561" s="107"/>
      <c r="CQ561" s="198" t="s">
        <v>474</v>
      </c>
      <c r="CR561" s="198" t="s">
        <v>474</v>
      </c>
      <c r="CS561" s="199" t="s">
        <v>616</v>
      </c>
      <c r="CT561" s="83" t="s">
        <v>109</v>
      </c>
      <c r="CU561" s="83" t="s">
        <v>109</v>
      </c>
      <c r="CV561" s="83">
        <v>16</v>
      </c>
      <c r="CW561" s="83" t="s">
        <v>112</v>
      </c>
      <c r="CX561" s="83">
        <v>16</v>
      </c>
      <c r="CY561" s="83" t="s">
        <v>7275</v>
      </c>
      <c r="CZ561" s="83">
        <v>737611</v>
      </c>
      <c r="DA561" s="83" t="s">
        <v>138</v>
      </c>
      <c r="DB561" s="83" t="s">
        <v>124</v>
      </c>
      <c r="DC561" s="83" t="s">
        <v>501</v>
      </c>
      <c r="DD561" s="83">
        <v>6403</v>
      </c>
      <c r="DE561" s="83" t="s">
        <v>582</v>
      </c>
      <c r="DF561" s="83" t="s">
        <v>145</v>
      </c>
      <c r="DG561" s="83" t="s">
        <v>501</v>
      </c>
      <c r="DH561" s="83" t="s">
        <v>582</v>
      </c>
      <c r="DI561" s="85">
        <v>43646</v>
      </c>
      <c r="DJ561" s="83" t="s">
        <v>584</v>
      </c>
      <c r="DK561" s="83" t="s">
        <v>102</v>
      </c>
      <c r="DL561" s="83" t="s">
        <v>482</v>
      </c>
      <c r="DM561" s="83">
        <v>0</v>
      </c>
      <c r="DN561" s="83" t="s">
        <v>238</v>
      </c>
      <c r="DO561" s="83">
        <v>1</v>
      </c>
      <c r="DP561" s="83">
        <v>1</v>
      </c>
      <c r="DQ561" s="83"/>
      <c r="DR561" s="83" t="s">
        <v>108</v>
      </c>
      <c r="DS561" s="83" t="s">
        <v>497</v>
      </c>
      <c r="DU561" s="215" t="s">
        <v>269</v>
      </c>
      <c r="DV561" s="136">
        <v>1</v>
      </c>
      <c r="DW561" s="136">
        <v>3</v>
      </c>
      <c r="DX561" s="215" t="s">
        <v>269</v>
      </c>
      <c r="DY561" s="215" t="s">
        <v>269</v>
      </c>
      <c r="DZ561" s="215" t="s">
        <v>269</v>
      </c>
      <c r="EA561" s="215" t="s">
        <v>269</v>
      </c>
      <c r="EB561" s="215" t="s">
        <v>269</v>
      </c>
      <c r="EC561" s="215" t="s">
        <v>269</v>
      </c>
      <c r="ED561" s="215" t="s">
        <v>269</v>
      </c>
      <c r="EE561" s="215" t="s">
        <v>269</v>
      </c>
    </row>
    <row r="562" spans="1:135" ht="28.8" x14ac:dyDescent="0.55000000000000004">
      <c r="A562" s="83" t="s">
        <v>130</v>
      </c>
      <c r="B562" s="136">
        <v>517649</v>
      </c>
      <c r="C562" t="s">
        <v>1203</v>
      </c>
      <c r="D562" s="83" t="s">
        <v>228</v>
      </c>
      <c r="E562" s="138">
        <v>960373949373</v>
      </c>
      <c r="F562" s="83" t="s">
        <v>114</v>
      </c>
      <c r="G562" s="85">
        <v>43634</v>
      </c>
      <c r="H562" s="83" t="s">
        <v>98</v>
      </c>
      <c r="I562" s="84" t="s">
        <v>618</v>
      </c>
      <c r="J562" s="207" t="s">
        <v>629</v>
      </c>
      <c r="K562" s="208" t="s">
        <v>634</v>
      </c>
      <c r="L562" s="83" t="s">
        <v>108</v>
      </c>
      <c r="M562" s="184">
        <v>27654</v>
      </c>
      <c r="N562" s="184"/>
      <c r="O562" s="85" t="s">
        <v>102</v>
      </c>
      <c r="P562" s="185">
        <v>43013</v>
      </c>
      <c r="Q562" s="186" t="s">
        <v>203</v>
      </c>
      <c r="R562" s="186"/>
      <c r="S562" s="186"/>
      <c r="T562" s="187"/>
      <c r="U562" s="188" t="s">
        <v>296</v>
      </c>
      <c r="V562" s="188" t="s">
        <v>205</v>
      </c>
      <c r="W562" s="189" t="s">
        <v>619</v>
      </c>
      <c r="X562" s="189" t="s">
        <v>107</v>
      </c>
      <c r="Y562" s="190" t="s">
        <v>614</v>
      </c>
      <c r="Z562" s="83">
        <v>700</v>
      </c>
      <c r="AA562" s="83" t="s">
        <v>193</v>
      </c>
      <c r="AB562" s="83" t="s">
        <v>181</v>
      </c>
      <c r="AC562" s="83" t="s">
        <v>102</v>
      </c>
      <c r="AD562" s="83" t="s">
        <v>7276</v>
      </c>
      <c r="AE562" s="83" t="s">
        <v>102</v>
      </c>
      <c r="AF562" s="83" t="s">
        <v>102</v>
      </c>
      <c r="AG562" s="83" t="s">
        <v>174</v>
      </c>
      <c r="AH562" s="83" t="s">
        <v>7265</v>
      </c>
      <c r="AI562" s="83" t="s">
        <v>104</v>
      </c>
      <c r="AJ562" s="83" t="s">
        <v>105</v>
      </c>
      <c r="AK562" s="191" t="s">
        <v>7276</v>
      </c>
      <c r="AL562" s="191" t="s">
        <v>102</v>
      </c>
      <c r="AM562" s="191" t="s">
        <v>102</v>
      </c>
      <c r="AN562" s="191" t="s">
        <v>174</v>
      </c>
      <c r="AO562" s="191" t="s">
        <v>7265</v>
      </c>
      <c r="AP562" s="191" t="s">
        <v>104</v>
      </c>
      <c r="AQ562" s="191" t="s">
        <v>105</v>
      </c>
      <c r="AR562" s="191" t="s">
        <v>106</v>
      </c>
      <c r="AS562" s="191" t="s">
        <v>7276</v>
      </c>
      <c r="AT562" s="191" t="s">
        <v>488</v>
      </c>
      <c r="AU562" s="191" t="s">
        <v>7277</v>
      </c>
      <c r="AV562" s="191" t="s">
        <v>104</v>
      </c>
      <c r="AW562" s="191" t="s">
        <v>204</v>
      </c>
      <c r="AX562" s="191"/>
      <c r="AY562" s="192" t="s">
        <v>454</v>
      </c>
      <c r="AZ562" s="192" t="s">
        <v>416</v>
      </c>
      <c r="BA562" s="91" t="s">
        <v>108</v>
      </c>
      <c r="BB562" s="90">
        <v>0</v>
      </c>
      <c r="BC562" s="93" t="s">
        <v>102</v>
      </c>
      <c r="BD562" s="93" t="s">
        <v>102</v>
      </c>
      <c r="BE562" s="93" t="s">
        <v>102</v>
      </c>
      <c r="BF562" s="93" t="s">
        <v>102</v>
      </c>
      <c r="BG562" s="97" t="s">
        <v>108</v>
      </c>
      <c r="BH562" s="93" t="s">
        <v>108</v>
      </c>
      <c r="BI562" s="93" t="s">
        <v>102</v>
      </c>
      <c r="BJ562" s="93" t="s">
        <v>102</v>
      </c>
      <c r="BK562" s="93" t="s">
        <v>102</v>
      </c>
      <c r="BL562" s="93" t="s">
        <v>102</v>
      </c>
      <c r="BM562" s="93" t="s">
        <v>102</v>
      </c>
      <c r="BN562" s="93" t="s">
        <v>102</v>
      </c>
      <c r="BO562" s="93" t="s">
        <v>102</v>
      </c>
      <c r="BP562" s="96" t="s">
        <v>102</v>
      </c>
      <c r="BQ562" s="90">
        <v>0</v>
      </c>
      <c r="BR562" s="93" t="s">
        <v>102</v>
      </c>
      <c r="BS562" s="93" t="s">
        <v>102</v>
      </c>
      <c r="BT562" s="93" t="s">
        <v>102</v>
      </c>
      <c r="BU562" s="93" t="s">
        <v>102</v>
      </c>
      <c r="BV562" s="97" t="s">
        <v>108</v>
      </c>
      <c r="BW562" s="93" t="s">
        <v>108</v>
      </c>
      <c r="BX562" s="95" t="s">
        <v>102</v>
      </c>
      <c r="BY562" s="93" t="s">
        <v>102</v>
      </c>
      <c r="BZ562" s="93" t="s">
        <v>102</v>
      </c>
      <c r="CA562" s="93" t="s">
        <v>102</v>
      </c>
      <c r="CB562" s="93" t="s">
        <v>102</v>
      </c>
      <c r="CC562" s="93" t="s">
        <v>102</v>
      </c>
      <c r="CD562" s="93" t="s">
        <v>102</v>
      </c>
      <c r="CE562" s="193" t="s">
        <v>102</v>
      </c>
      <c r="CF562" s="194" t="s">
        <v>436</v>
      </c>
      <c r="CG562" s="195" t="s">
        <v>7278</v>
      </c>
      <c r="CH562" s="101" t="s">
        <v>310</v>
      </c>
      <c r="CI562" s="102"/>
      <c r="CJ562" s="196" t="s">
        <v>7279</v>
      </c>
      <c r="CK562" s="104" t="s">
        <v>190</v>
      </c>
      <c r="CL562" s="105"/>
      <c r="CM562" s="83" t="s">
        <v>623</v>
      </c>
      <c r="CN562" s="106" t="s">
        <v>624</v>
      </c>
      <c r="CO562" s="197" t="s">
        <v>625</v>
      </c>
      <c r="CP562" s="107"/>
      <c r="CQ562" s="198" t="s">
        <v>474</v>
      </c>
      <c r="CR562" s="198" t="s">
        <v>474</v>
      </c>
      <c r="CS562" s="199"/>
      <c r="CT562" s="83" t="s">
        <v>109</v>
      </c>
      <c r="CU562" s="83" t="s">
        <v>109</v>
      </c>
      <c r="CV562" s="83">
        <v>60</v>
      </c>
      <c r="CW562" s="83" t="s">
        <v>139</v>
      </c>
      <c r="CX562" s="83">
        <v>60</v>
      </c>
      <c r="CY562" s="83" t="s">
        <v>108</v>
      </c>
      <c r="CZ562" s="83">
        <v>738930.5</v>
      </c>
      <c r="DA562" s="83" t="s">
        <v>581</v>
      </c>
      <c r="DB562" s="83" t="s">
        <v>152</v>
      </c>
      <c r="DC562" s="83" t="s">
        <v>500</v>
      </c>
      <c r="DD562" s="83">
        <v>7081</v>
      </c>
      <c r="DE562" s="83" t="s">
        <v>606</v>
      </c>
      <c r="DF562" s="83" t="s">
        <v>152</v>
      </c>
      <c r="DG562" s="83" t="s">
        <v>500</v>
      </c>
      <c r="DH562" s="83"/>
      <c r="DI562" s="85">
        <v>43646</v>
      </c>
      <c r="DJ562" s="83" t="s">
        <v>584</v>
      </c>
      <c r="DK562" s="83" t="s">
        <v>102</v>
      </c>
      <c r="DL562" s="83" t="s">
        <v>482</v>
      </c>
      <c r="DM562" s="83">
        <v>0</v>
      </c>
      <c r="DN562" s="83" t="s">
        <v>483</v>
      </c>
      <c r="DO562" s="83">
        <v>1</v>
      </c>
      <c r="DP562" s="83">
        <v>3</v>
      </c>
      <c r="DQ562" s="83"/>
      <c r="DR562" s="83" t="s">
        <v>108</v>
      </c>
      <c r="DS562" s="83" t="s">
        <v>497</v>
      </c>
      <c r="DU562" s="215" t="s">
        <v>269</v>
      </c>
      <c r="DV562" s="136">
        <v>1</v>
      </c>
      <c r="DW562" s="136">
        <v>3</v>
      </c>
      <c r="DX562" s="215" t="s">
        <v>269</v>
      </c>
      <c r="DY562" s="215" t="s">
        <v>269</v>
      </c>
      <c r="DZ562" s="215" t="s">
        <v>269</v>
      </c>
      <c r="EA562" s="215" t="s">
        <v>269</v>
      </c>
      <c r="EB562" s="215" t="s">
        <v>269</v>
      </c>
      <c r="EC562" s="215" t="s">
        <v>269</v>
      </c>
      <c r="ED562" s="215" t="s">
        <v>269</v>
      </c>
      <c r="EE562" s="215" t="s">
        <v>269</v>
      </c>
    </row>
    <row r="563" spans="1:135" ht="28.8" x14ac:dyDescent="0.55000000000000004">
      <c r="A563" s="83" t="s">
        <v>130</v>
      </c>
      <c r="B563" s="136">
        <v>856320</v>
      </c>
      <c r="C563" t="s">
        <v>1204</v>
      </c>
      <c r="D563" s="83" t="s">
        <v>228</v>
      </c>
      <c r="E563" s="138">
        <v>242820176659</v>
      </c>
      <c r="F563" s="83" t="s">
        <v>114</v>
      </c>
      <c r="G563" s="85">
        <v>43643</v>
      </c>
      <c r="H563" s="211" t="s">
        <v>98</v>
      </c>
      <c r="I563" s="84" t="s">
        <v>610</v>
      </c>
      <c r="J563" s="207" t="s">
        <v>627</v>
      </c>
      <c r="K563" s="208" t="s">
        <v>630</v>
      </c>
      <c r="L563" s="83" t="s">
        <v>108</v>
      </c>
      <c r="M563" s="184">
        <v>24565</v>
      </c>
      <c r="N563" s="184"/>
      <c r="O563" s="85" t="s">
        <v>102</v>
      </c>
      <c r="P563" s="185">
        <v>42491</v>
      </c>
      <c r="Q563" s="186" t="s">
        <v>203</v>
      </c>
      <c r="R563" s="186"/>
      <c r="S563" s="186"/>
      <c r="T563" s="187"/>
      <c r="U563" s="188" t="s">
        <v>296</v>
      </c>
      <c r="V563" s="188" t="s">
        <v>297</v>
      </c>
      <c r="W563" s="188" t="s">
        <v>297</v>
      </c>
      <c r="X563" s="189" t="s">
        <v>167</v>
      </c>
      <c r="Y563" s="190"/>
      <c r="Z563" s="83">
        <v>700</v>
      </c>
      <c r="AA563" s="83" t="s">
        <v>193</v>
      </c>
      <c r="AB563" s="83" t="s">
        <v>181</v>
      </c>
      <c r="AC563" s="83" t="s">
        <v>102</v>
      </c>
      <c r="AD563" s="83" t="s">
        <v>7280</v>
      </c>
      <c r="AE563" s="83" t="s">
        <v>102</v>
      </c>
      <c r="AF563" s="83" t="s">
        <v>102</v>
      </c>
      <c r="AG563" s="83" t="s">
        <v>119</v>
      </c>
      <c r="AH563" s="83" t="s">
        <v>7281</v>
      </c>
      <c r="AI563" s="83" t="s">
        <v>104</v>
      </c>
      <c r="AJ563" s="83" t="s">
        <v>105</v>
      </c>
      <c r="AK563" s="191" t="s">
        <v>7280</v>
      </c>
      <c r="AL563" s="191" t="s">
        <v>102</v>
      </c>
      <c r="AM563" s="191" t="s">
        <v>102</v>
      </c>
      <c r="AN563" s="191" t="s">
        <v>119</v>
      </c>
      <c r="AO563" s="191" t="s">
        <v>7281</v>
      </c>
      <c r="AP563" s="191" t="s">
        <v>104</v>
      </c>
      <c r="AQ563" s="191" t="s">
        <v>105</v>
      </c>
      <c r="AR563" s="191" t="s">
        <v>106</v>
      </c>
      <c r="AS563" s="191" t="s">
        <v>7280</v>
      </c>
      <c r="AT563" s="191" t="s">
        <v>485</v>
      </c>
      <c r="AU563" s="191" t="s">
        <v>7281</v>
      </c>
      <c r="AV563" s="191" t="s">
        <v>104</v>
      </c>
      <c r="AW563" s="191" t="s">
        <v>204</v>
      </c>
      <c r="AX563" s="191"/>
      <c r="AY563" s="192" t="s">
        <v>454</v>
      </c>
      <c r="AZ563" s="192" t="s">
        <v>416</v>
      </c>
      <c r="BA563" s="91" t="s">
        <v>108</v>
      </c>
      <c r="BB563" s="90">
        <v>0</v>
      </c>
      <c r="BC563" s="93" t="s">
        <v>102</v>
      </c>
      <c r="BD563" s="93" t="s">
        <v>102</v>
      </c>
      <c r="BE563" s="93" t="s">
        <v>102</v>
      </c>
      <c r="BF563" s="93" t="s">
        <v>102</v>
      </c>
      <c r="BG563" s="97" t="s">
        <v>108</v>
      </c>
      <c r="BH563" s="93" t="s">
        <v>108</v>
      </c>
      <c r="BI563" s="93" t="s">
        <v>102</v>
      </c>
      <c r="BJ563" s="93" t="s">
        <v>102</v>
      </c>
      <c r="BK563" s="93" t="s">
        <v>102</v>
      </c>
      <c r="BL563" s="93" t="s">
        <v>102</v>
      </c>
      <c r="BM563" s="93" t="s">
        <v>102</v>
      </c>
      <c r="BN563" s="93" t="s">
        <v>102</v>
      </c>
      <c r="BO563" s="93" t="s">
        <v>102</v>
      </c>
      <c r="BP563" s="96" t="s">
        <v>102</v>
      </c>
      <c r="BQ563" s="90">
        <v>0</v>
      </c>
      <c r="BR563" s="93" t="s">
        <v>102</v>
      </c>
      <c r="BS563" s="93" t="s">
        <v>102</v>
      </c>
      <c r="BT563" s="93" t="s">
        <v>102</v>
      </c>
      <c r="BU563" s="93" t="s">
        <v>102</v>
      </c>
      <c r="BV563" s="97" t="s">
        <v>108</v>
      </c>
      <c r="BW563" s="93" t="s">
        <v>108</v>
      </c>
      <c r="BX563" s="95" t="s">
        <v>102</v>
      </c>
      <c r="BY563" s="93" t="s">
        <v>102</v>
      </c>
      <c r="BZ563" s="93" t="s">
        <v>102</v>
      </c>
      <c r="CA563" s="93" t="s">
        <v>102</v>
      </c>
      <c r="CB563" s="93" t="s">
        <v>102</v>
      </c>
      <c r="CC563" s="93" t="s">
        <v>102</v>
      </c>
      <c r="CD563" s="93" t="s">
        <v>102</v>
      </c>
      <c r="CE563" s="193" t="s">
        <v>102</v>
      </c>
      <c r="CF563" s="194" t="s">
        <v>436</v>
      </c>
      <c r="CG563" s="195" t="s">
        <v>7282</v>
      </c>
      <c r="CH563" s="101" t="s">
        <v>563</v>
      </c>
      <c r="CI563" s="102"/>
      <c r="CJ563" s="196" t="s">
        <v>577</v>
      </c>
      <c r="CK563" s="104" t="s">
        <v>190</v>
      </c>
      <c r="CL563" s="105"/>
      <c r="CM563" s="83" t="s">
        <v>578</v>
      </c>
      <c r="CN563" s="106" t="s">
        <v>108</v>
      </c>
      <c r="CO563" s="197" t="s">
        <v>566</v>
      </c>
      <c r="CP563" s="107"/>
      <c r="CQ563" s="198" t="s">
        <v>107</v>
      </c>
      <c r="CR563" s="198" t="s">
        <v>107</v>
      </c>
      <c r="CS563" s="199"/>
      <c r="CT563" s="83" t="s">
        <v>109</v>
      </c>
      <c r="CU563" s="83" t="s">
        <v>109</v>
      </c>
      <c r="CV563" s="83">
        <v>74</v>
      </c>
      <c r="CW563" s="83" t="s">
        <v>270</v>
      </c>
      <c r="CX563" s="83">
        <v>74</v>
      </c>
      <c r="CY563" s="83" t="s">
        <v>108</v>
      </c>
      <c r="CZ563" s="83">
        <v>740250</v>
      </c>
      <c r="DA563" s="83" t="s">
        <v>7283</v>
      </c>
      <c r="DB563" s="83" t="s">
        <v>118</v>
      </c>
      <c r="DC563" s="83" t="s">
        <v>108</v>
      </c>
      <c r="DD563" s="83">
        <v>2182</v>
      </c>
      <c r="DE563" s="83" t="s">
        <v>173</v>
      </c>
      <c r="DF563" s="83" t="s">
        <v>118</v>
      </c>
      <c r="DG563" s="83" t="s">
        <v>500</v>
      </c>
      <c r="DH563" s="83"/>
      <c r="DI563" s="85">
        <v>43646</v>
      </c>
      <c r="DJ563" s="83" t="s">
        <v>584</v>
      </c>
      <c r="DK563" s="83" t="s">
        <v>102</v>
      </c>
      <c r="DL563" s="83" t="s">
        <v>482</v>
      </c>
      <c r="DM563" s="83">
        <v>0</v>
      </c>
      <c r="DN563" s="83" t="s">
        <v>483</v>
      </c>
      <c r="DO563" s="83">
        <v>1</v>
      </c>
      <c r="DP563" s="83">
        <v>5</v>
      </c>
      <c r="DQ563" s="83"/>
      <c r="DR563" s="83" t="s">
        <v>108</v>
      </c>
      <c r="DS563" s="83" t="s">
        <v>497</v>
      </c>
      <c r="DU563" s="215" t="s">
        <v>269</v>
      </c>
      <c r="DV563" s="136">
        <v>1</v>
      </c>
      <c r="DW563" s="136">
        <v>3</v>
      </c>
      <c r="DX563" s="215" t="s">
        <v>269</v>
      </c>
      <c r="DY563" s="215" t="s">
        <v>269</v>
      </c>
      <c r="DZ563" s="215" t="s">
        <v>269</v>
      </c>
      <c r="EA563" s="215" t="s">
        <v>269</v>
      </c>
      <c r="EB563" s="215" t="s">
        <v>269</v>
      </c>
      <c r="EC563" s="215" t="s">
        <v>269</v>
      </c>
      <c r="ED563" s="215" t="s">
        <v>269</v>
      </c>
      <c r="EE563" s="215" t="s">
        <v>269</v>
      </c>
    </row>
    <row r="564" spans="1:135" ht="57.6" x14ac:dyDescent="0.55000000000000004">
      <c r="A564" s="83" t="s">
        <v>130</v>
      </c>
      <c r="B564" s="136">
        <v>241400</v>
      </c>
      <c r="C564" t="s">
        <v>1205</v>
      </c>
      <c r="D564" s="83" t="s">
        <v>228</v>
      </c>
      <c r="E564" s="138">
        <v>279971103126</v>
      </c>
      <c r="F564" s="83" t="s">
        <v>143</v>
      </c>
      <c r="G564" s="85">
        <v>43620</v>
      </c>
      <c r="H564" s="83" t="s">
        <v>98</v>
      </c>
      <c r="I564" s="84" t="s">
        <v>612</v>
      </c>
      <c r="J564" s="207" t="s">
        <v>628</v>
      </c>
      <c r="K564" s="208" t="s">
        <v>633</v>
      </c>
      <c r="L564" s="83" t="s">
        <v>108</v>
      </c>
      <c r="M564" s="184" t="s">
        <v>102</v>
      </c>
      <c r="N564" s="184" t="s">
        <v>556</v>
      </c>
      <c r="O564" s="85" t="s">
        <v>102</v>
      </c>
      <c r="P564" s="185">
        <v>42491</v>
      </c>
      <c r="Q564" s="186" t="s">
        <v>202</v>
      </c>
      <c r="R564" s="186" t="s">
        <v>613</v>
      </c>
      <c r="S564" s="186"/>
      <c r="T564" s="187"/>
      <c r="U564" s="188" t="s">
        <v>295</v>
      </c>
      <c r="V564" s="188" t="s">
        <v>205</v>
      </c>
      <c r="W564" s="188" t="s">
        <v>295</v>
      </c>
      <c r="X564" s="189" t="s">
        <v>107</v>
      </c>
      <c r="Y564" s="190" t="s">
        <v>614</v>
      </c>
      <c r="Z564" s="83">
        <v>700</v>
      </c>
      <c r="AA564" s="83" t="s">
        <v>193</v>
      </c>
      <c r="AB564" s="83" t="s">
        <v>181</v>
      </c>
      <c r="AC564" s="83" t="s">
        <v>102</v>
      </c>
      <c r="AD564" s="83" t="s">
        <v>7284</v>
      </c>
      <c r="AE564" s="83" t="s">
        <v>7285</v>
      </c>
      <c r="AF564" s="83" t="s">
        <v>102</v>
      </c>
      <c r="AG564" s="83" t="s">
        <v>175</v>
      </c>
      <c r="AH564" s="83" t="s">
        <v>7286</v>
      </c>
      <c r="AI564" s="83" t="s">
        <v>104</v>
      </c>
      <c r="AJ564" s="83" t="s">
        <v>105</v>
      </c>
      <c r="AK564" s="191" t="s">
        <v>7284</v>
      </c>
      <c r="AL564" s="191" t="s">
        <v>7285</v>
      </c>
      <c r="AM564" s="191" t="s">
        <v>102</v>
      </c>
      <c r="AN564" s="191" t="s">
        <v>175</v>
      </c>
      <c r="AO564" s="191" t="s">
        <v>7286</v>
      </c>
      <c r="AP564" s="191" t="s">
        <v>104</v>
      </c>
      <c r="AQ564" s="191" t="s">
        <v>105</v>
      </c>
      <c r="AR564" s="191" t="s">
        <v>106</v>
      </c>
      <c r="AS564" s="191"/>
      <c r="AT564" s="191"/>
      <c r="AU564" s="191"/>
      <c r="AV564" s="191"/>
      <c r="AW564" s="191"/>
      <c r="AX564" s="191" t="s">
        <v>575</v>
      </c>
      <c r="AY564" s="192" t="s">
        <v>454</v>
      </c>
      <c r="AZ564" s="192" t="s">
        <v>108</v>
      </c>
      <c r="BA564" s="91" t="s">
        <v>108</v>
      </c>
      <c r="BB564" s="90">
        <v>0</v>
      </c>
      <c r="BC564" s="93" t="s">
        <v>102</v>
      </c>
      <c r="BD564" s="93" t="s">
        <v>102</v>
      </c>
      <c r="BE564" s="93" t="s">
        <v>102</v>
      </c>
      <c r="BF564" s="93" t="s">
        <v>102</v>
      </c>
      <c r="BG564" s="97" t="s">
        <v>108</v>
      </c>
      <c r="BH564" s="93" t="s">
        <v>108</v>
      </c>
      <c r="BI564" s="93" t="s">
        <v>102</v>
      </c>
      <c r="BJ564" s="93" t="s">
        <v>102</v>
      </c>
      <c r="BK564" s="93" t="s">
        <v>102</v>
      </c>
      <c r="BL564" s="93" t="s">
        <v>102</v>
      </c>
      <c r="BM564" s="93" t="s">
        <v>102</v>
      </c>
      <c r="BN564" s="93" t="s">
        <v>102</v>
      </c>
      <c r="BO564" s="93" t="s">
        <v>102</v>
      </c>
      <c r="BP564" s="96" t="s">
        <v>102</v>
      </c>
      <c r="BQ564" s="90">
        <v>0</v>
      </c>
      <c r="BR564" s="93" t="s">
        <v>102</v>
      </c>
      <c r="BS564" s="93" t="s">
        <v>102</v>
      </c>
      <c r="BT564" s="93" t="s">
        <v>102</v>
      </c>
      <c r="BU564" s="93" t="s">
        <v>102</v>
      </c>
      <c r="BV564" s="97" t="s">
        <v>108</v>
      </c>
      <c r="BW564" s="93" t="s">
        <v>108</v>
      </c>
      <c r="BX564" s="95" t="s">
        <v>102</v>
      </c>
      <c r="BY564" s="93" t="s">
        <v>102</v>
      </c>
      <c r="BZ564" s="93" t="s">
        <v>102</v>
      </c>
      <c r="CA564" s="93" t="s">
        <v>102</v>
      </c>
      <c r="CB564" s="93" t="s">
        <v>102</v>
      </c>
      <c r="CC564" s="93" t="s">
        <v>102</v>
      </c>
      <c r="CD564" s="93" t="s">
        <v>102</v>
      </c>
      <c r="CE564" s="193" t="s">
        <v>102</v>
      </c>
      <c r="CF564" s="194" t="s">
        <v>508</v>
      </c>
      <c r="CG564" s="195" t="s">
        <v>102</v>
      </c>
      <c r="CH564" s="101" t="e">
        <v>#N/A</v>
      </c>
      <c r="CI564" s="102" t="s">
        <v>580</v>
      </c>
      <c r="CJ564" s="196" t="s">
        <v>108</v>
      </c>
      <c r="CK564" s="104" t="s">
        <v>109</v>
      </c>
      <c r="CL564" s="105" t="s">
        <v>579</v>
      </c>
      <c r="CM564" s="83" t="s">
        <v>108</v>
      </c>
      <c r="CN564" s="106" t="s">
        <v>108</v>
      </c>
      <c r="CO564" s="197" t="s">
        <v>108</v>
      </c>
      <c r="CP564" s="107"/>
      <c r="CQ564" s="198" t="s">
        <v>474</v>
      </c>
      <c r="CR564" s="198" t="s">
        <v>474</v>
      </c>
      <c r="CS564" s="199" t="s">
        <v>616</v>
      </c>
      <c r="CT564" s="83" t="s">
        <v>109</v>
      </c>
      <c r="CU564" s="83" t="s">
        <v>109</v>
      </c>
      <c r="CV564" s="83">
        <v>24</v>
      </c>
      <c r="CW564" s="83" t="s">
        <v>112</v>
      </c>
      <c r="CX564" s="83">
        <v>24</v>
      </c>
      <c r="CY564" s="83" t="s">
        <v>7287</v>
      </c>
      <c r="CZ564" s="83">
        <v>741569.5</v>
      </c>
      <c r="DA564" s="83" t="s">
        <v>138</v>
      </c>
      <c r="DB564" s="83" t="s">
        <v>124</v>
      </c>
      <c r="DC564" s="83" t="s">
        <v>501</v>
      </c>
      <c r="DD564" s="83">
        <v>4607</v>
      </c>
      <c r="DE564" s="83" t="s">
        <v>582</v>
      </c>
      <c r="DF564" s="83" t="s">
        <v>145</v>
      </c>
      <c r="DG564" s="83" t="s">
        <v>501</v>
      </c>
      <c r="DH564" s="83" t="s">
        <v>582</v>
      </c>
      <c r="DI564" s="85">
        <v>43646</v>
      </c>
      <c r="DJ564" s="83" t="s">
        <v>584</v>
      </c>
      <c r="DK564" s="83" t="s">
        <v>102</v>
      </c>
      <c r="DL564" s="83" t="s">
        <v>482</v>
      </c>
      <c r="DM564" s="83">
        <v>0</v>
      </c>
      <c r="DN564" s="83" t="s">
        <v>238</v>
      </c>
      <c r="DO564" s="83">
        <v>1</v>
      </c>
      <c r="DP564" s="83">
        <v>5</v>
      </c>
      <c r="DQ564" s="83"/>
      <c r="DR564" s="83" t="s">
        <v>108</v>
      </c>
      <c r="DS564" s="83" t="s">
        <v>497</v>
      </c>
      <c r="DU564" s="215" t="s">
        <v>269</v>
      </c>
      <c r="DV564" s="136">
        <v>1</v>
      </c>
      <c r="DW564" s="136">
        <v>3</v>
      </c>
      <c r="DX564" s="215" t="s">
        <v>269</v>
      </c>
      <c r="DY564" s="215" t="s">
        <v>269</v>
      </c>
      <c r="DZ564" s="215" t="s">
        <v>269</v>
      </c>
      <c r="EA564" s="215" t="s">
        <v>269</v>
      </c>
      <c r="EB564" s="215" t="s">
        <v>269</v>
      </c>
      <c r="EC564" s="215" t="s">
        <v>269</v>
      </c>
      <c r="ED564" s="215" t="s">
        <v>269</v>
      </c>
      <c r="EE564" s="215" t="s">
        <v>269</v>
      </c>
    </row>
    <row r="565" spans="1:135" ht="28.8" x14ac:dyDescent="0.55000000000000004">
      <c r="A565" s="83" t="s">
        <v>130</v>
      </c>
      <c r="B565" s="136">
        <v>334297</v>
      </c>
      <c r="C565" t="s">
        <v>1206</v>
      </c>
      <c r="D565" s="83" t="s">
        <v>228</v>
      </c>
      <c r="E565" s="138">
        <v>727911407145</v>
      </c>
      <c r="F565" s="83" t="s">
        <v>114</v>
      </c>
      <c r="G565" s="85">
        <v>43634</v>
      </c>
      <c r="H565" s="83" t="s">
        <v>98</v>
      </c>
      <c r="I565" s="84" t="s">
        <v>618</v>
      </c>
      <c r="J565" s="207" t="s">
        <v>629</v>
      </c>
      <c r="K565" s="208" t="s">
        <v>634</v>
      </c>
      <c r="L565" s="83" t="s">
        <v>108</v>
      </c>
      <c r="M565" s="184">
        <v>27655</v>
      </c>
      <c r="N565" s="184"/>
      <c r="O565" s="85" t="s">
        <v>102</v>
      </c>
      <c r="P565" s="185">
        <v>43013</v>
      </c>
      <c r="Q565" s="186" t="s">
        <v>203</v>
      </c>
      <c r="R565" s="186"/>
      <c r="S565" s="186"/>
      <c r="T565" s="187"/>
      <c r="U565" s="188" t="s">
        <v>296</v>
      </c>
      <c r="V565" s="188" t="s">
        <v>205</v>
      </c>
      <c r="W565" s="189" t="s">
        <v>619</v>
      </c>
      <c r="X565" s="189" t="s">
        <v>107</v>
      </c>
      <c r="Y565" s="190" t="s">
        <v>614</v>
      </c>
      <c r="Z565" s="83">
        <v>700</v>
      </c>
      <c r="AA565" s="83" t="s">
        <v>193</v>
      </c>
      <c r="AB565" s="83" t="s">
        <v>181</v>
      </c>
      <c r="AC565" s="83" t="s">
        <v>102</v>
      </c>
      <c r="AD565" s="83" t="s">
        <v>7288</v>
      </c>
      <c r="AE565" s="83" t="s">
        <v>102</v>
      </c>
      <c r="AF565" s="83" t="s">
        <v>102</v>
      </c>
      <c r="AG565" s="83" t="s">
        <v>174</v>
      </c>
      <c r="AH565" s="83" t="s">
        <v>7277</v>
      </c>
      <c r="AI565" s="83" t="s">
        <v>104</v>
      </c>
      <c r="AJ565" s="83" t="s">
        <v>105</v>
      </c>
      <c r="AK565" s="191" t="s">
        <v>7288</v>
      </c>
      <c r="AL565" s="191" t="s">
        <v>102</v>
      </c>
      <c r="AM565" s="191" t="s">
        <v>102</v>
      </c>
      <c r="AN565" s="191" t="s">
        <v>174</v>
      </c>
      <c r="AO565" s="191" t="s">
        <v>7277</v>
      </c>
      <c r="AP565" s="191" t="s">
        <v>104</v>
      </c>
      <c r="AQ565" s="191" t="s">
        <v>105</v>
      </c>
      <c r="AR565" s="191" t="s">
        <v>106</v>
      </c>
      <c r="AS565" s="191" t="s">
        <v>7288</v>
      </c>
      <c r="AT565" s="191" t="s">
        <v>488</v>
      </c>
      <c r="AU565" s="191" t="s">
        <v>7289</v>
      </c>
      <c r="AV565" s="191" t="s">
        <v>104</v>
      </c>
      <c r="AW565" s="191" t="s">
        <v>204</v>
      </c>
      <c r="AX565" s="191"/>
      <c r="AY565" s="192" t="s">
        <v>454</v>
      </c>
      <c r="AZ565" s="192" t="s">
        <v>416</v>
      </c>
      <c r="BA565" s="91" t="s">
        <v>108</v>
      </c>
      <c r="BB565" s="90">
        <v>0</v>
      </c>
      <c r="BC565" s="93" t="s">
        <v>102</v>
      </c>
      <c r="BD565" s="93" t="s">
        <v>102</v>
      </c>
      <c r="BE565" s="93" t="s">
        <v>102</v>
      </c>
      <c r="BF565" s="93" t="s">
        <v>102</v>
      </c>
      <c r="BG565" s="97" t="s">
        <v>108</v>
      </c>
      <c r="BH565" s="93" t="s">
        <v>108</v>
      </c>
      <c r="BI565" s="93" t="s">
        <v>102</v>
      </c>
      <c r="BJ565" s="93" t="s">
        <v>102</v>
      </c>
      <c r="BK565" s="93" t="s">
        <v>102</v>
      </c>
      <c r="BL565" s="93" t="s">
        <v>102</v>
      </c>
      <c r="BM565" s="93" t="s">
        <v>102</v>
      </c>
      <c r="BN565" s="93" t="s">
        <v>102</v>
      </c>
      <c r="BO565" s="93" t="s">
        <v>102</v>
      </c>
      <c r="BP565" s="96" t="s">
        <v>102</v>
      </c>
      <c r="BQ565" s="90">
        <v>0</v>
      </c>
      <c r="BR565" s="93" t="s">
        <v>102</v>
      </c>
      <c r="BS565" s="93" t="s">
        <v>102</v>
      </c>
      <c r="BT565" s="93" t="s">
        <v>102</v>
      </c>
      <c r="BU565" s="93" t="s">
        <v>102</v>
      </c>
      <c r="BV565" s="97" t="s">
        <v>108</v>
      </c>
      <c r="BW565" s="93" t="s">
        <v>108</v>
      </c>
      <c r="BX565" s="95" t="s">
        <v>102</v>
      </c>
      <c r="BY565" s="93" t="s">
        <v>102</v>
      </c>
      <c r="BZ565" s="93" t="s">
        <v>102</v>
      </c>
      <c r="CA565" s="93" t="s">
        <v>102</v>
      </c>
      <c r="CB565" s="93" t="s">
        <v>102</v>
      </c>
      <c r="CC565" s="93" t="s">
        <v>102</v>
      </c>
      <c r="CD565" s="93" t="s">
        <v>102</v>
      </c>
      <c r="CE565" s="193" t="s">
        <v>102</v>
      </c>
      <c r="CF565" s="194" t="s">
        <v>436</v>
      </c>
      <c r="CG565" s="195" t="s">
        <v>7290</v>
      </c>
      <c r="CH565" s="101" t="s">
        <v>310</v>
      </c>
      <c r="CI565" s="102"/>
      <c r="CJ565" s="196" t="s">
        <v>7291</v>
      </c>
      <c r="CK565" s="104" t="s">
        <v>190</v>
      </c>
      <c r="CL565" s="105"/>
      <c r="CM565" s="83" t="s">
        <v>623</v>
      </c>
      <c r="CN565" s="106" t="s">
        <v>624</v>
      </c>
      <c r="CO565" s="197" t="s">
        <v>625</v>
      </c>
      <c r="CP565" s="107"/>
      <c r="CQ565" s="198" t="s">
        <v>474</v>
      </c>
      <c r="CR565" s="198" t="s">
        <v>474</v>
      </c>
      <c r="CS565" s="199"/>
      <c r="CT565" s="83" t="s">
        <v>109</v>
      </c>
      <c r="CU565" s="83" t="s">
        <v>109</v>
      </c>
      <c r="CV565" s="83">
        <v>5</v>
      </c>
      <c r="CW565" s="83" t="s">
        <v>139</v>
      </c>
      <c r="CX565" s="83">
        <v>5</v>
      </c>
      <c r="CY565" s="83" t="s">
        <v>108</v>
      </c>
      <c r="CZ565" s="83">
        <v>742889</v>
      </c>
      <c r="DA565" s="83" t="s">
        <v>581</v>
      </c>
      <c r="DB565" s="83" t="s">
        <v>152</v>
      </c>
      <c r="DC565" s="83" t="s">
        <v>500</v>
      </c>
      <c r="DD565" s="83">
        <v>9936</v>
      </c>
      <c r="DE565" s="83" t="s">
        <v>606</v>
      </c>
      <c r="DF565" s="83" t="s">
        <v>152</v>
      </c>
      <c r="DG565" s="83" t="s">
        <v>500</v>
      </c>
      <c r="DH565" s="83"/>
      <c r="DI565" s="85">
        <v>43646</v>
      </c>
      <c r="DJ565" s="83" t="s">
        <v>584</v>
      </c>
      <c r="DK565" s="83" t="s">
        <v>102</v>
      </c>
      <c r="DL565" s="83" t="s">
        <v>482</v>
      </c>
      <c r="DM565" s="83">
        <v>0</v>
      </c>
      <c r="DN565" s="83" t="s">
        <v>483</v>
      </c>
      <c r="DO565" s="83">
        <v>1</v>
      </c>
      <c r="DP565" s="83">
        <v>6</v>
      </c>
      <c r="DQ565" s="83"/>
      <c r="DR565" s="83" t="s">
        <v>108</v>
      </c>
      <c r="DS565" s="83" t="s">
        <v>497</v>
      </c>
      <c r="DU565" s="215" t="s">
        <v>269</v>
      </c>
      <c r="DV565" s="136">
        <v>1</v>
      </c>
      <c r="DW565" s="136">
        <v>3</v>
      </c>
      <c r="DX565" s="215" t="s">
        <v>269</v>
      </c>
      <c r="DY565" s="215" t="s">
        <v>269</v>
      </c>
      <c r="DZ565" s="215" t="s">
        <v>269</v>
      </c>
      <c r="EA565" s="215" t="s">
        <v>269</v>
      </c>
      <c r="EB565" s="215" t="s">
        <v>269</v>
      </c>
      <c r="EC565" s="215" t="s">
        <v>269</v>
      </c>
      <c r="ED565" s="215" t="s">
        <v>269</v>
      </c>
      <c r="EE565" s="215" t="s">
        <v>269</v>
      </c>
    </row>
    <row r="566" spans="1:135" ht="28.8" x14ac:dyDescent="0.55000000000000004">
      <c r="A566" s="83" t="s">
        <v>130</v>
      </c>
      <c r="B566" s="136">
        <v>545111</v>
      </c>
      <c r="C566" t="s">
        <v>1207</v>
      </c>
      <c r="D566" s="83" t="s">
        <v>228</v>
      </c>
      <c r="E566" s="138">
        <v>108664494108</v>
      </c>
      <c r="F566" s="83" t="s">
        <v>114</v>
      </c>
      <c r="G566" s="85">
        <v>43643</v>
      </c>
      <c r="H566" s="211" t="s">
        <v>98</v>
      </c>
      <c r="I566" s="84" t="s">
        <v>610</v>
      </c>
      <c r="J566" s="207" t="s">
        <v>627</v>
      </c>
      <c r="K566" s="208" t="s">
        <v>630</v>
      </c>
      <c r="L566" s="83" t="s">
        <v>108</v>
      </c>
      <c r="M566" s="184">
        <v>24566</v>
      </c>
      <c r="N566" s="184"/>
      <c r="O566" s="85" t="s">
        <v>102</v>
      </c>
      <c r="P566" s="185">
        <v>42491</v>
      </c>
      <c r="Q566" s="186" t="s">
        <v>203</v>
      </c>
      <c r="R566" s="186"/>
      <c r="S566" s="186"/>
      <c r="T566" s="187"/>
      <c r="U566" s="188" t="s">
        <v>296</v>
      </c>
      <c r="V566" s="188" t="s">
        <v>297</v>
      </c>
      <c r="W566" s="188" t="s">
        <v>297</v>
      </c>
      <c r="X566" s="189" t="s">
        <v>167</v>
      </c>
      <c r="Y566" s="190"/>
      <c r="Z566" s="83">
        <v>700</v>
      </c>
      <c r="AA566" s="83" t="s">
        <v>193</v>
      </c>
      <c r="AB566" s="83" t="s">
        <v>181</v>
      </c>
      <c r="AC566" s="83" t="s">
        <v>102</v>
      </c>
      <c r="AD566" s="83" t="s">
        <v>7292</v>
      </c>
      <c r="AE566" s="83" t="s">
        <v>102</v>
      </c>
      <c r="AF566" s="83" t="s">
        <v>102</v>
      </c>
      <c r="AG566" s="83" t="s">
        <v>119</v>
      </c>
      <c r="AH566" s="83" t="s">
        <v>7293</v>
      </c>
      <c r="AI566" s="83" t="s">
        <v>104</v>
      </c>
      <c r="AJ566" s="83" t="s">
        <v>105</v>
      </c>
      <c r="AK566" s="191" t="s">
        <v>7292</v>
      </c>
      <c r="AL566" s="191" t="s">
        <v>102</v>
      </c>
      <c r="AM566" s="191" t="s">
        <v>102</v>
      </c>
      <c r="AN566" s="191" t="s">
        <v>119</v>
      </c>
      <c r="AO566" s="191" t="s">
        <v>7293</v>
      </c>
      <c r="AP566" s="191" t="s">
        <v>104</v>
      </c>
      <c r="AQ566" s="191" t="s">
        <v>105</v>
      </c>
      <c r="AR566" s="191" t="s">
        <v>106</v>
      </c>
      <c r="AS566" s="191" t="s">
        <v>7292</v>
      </c>
      <c r="AT566" s="191" t="s">
        <v>485</v>
      </c>
      <c r="AU566" s="191" t="s">
        <v>7293</v>
      </c>
      <c r="AV566" s="191" t="s">
        <v>104</v>
      </c>
      <c r="AW566" s="191" t="s">
        <v>204</v>
      </c>
      <c r="AX566" s="191"/>
      <c r="AY566" s="192" t="s">
        <v>454</v>
      </c>
      <c r="AZ566" s="192" t="s">
        <v>416</v>
      </c>
      <c r="BA566" s="91" t="s">
        <v>108</v>
      </c>
      <c r="BB566" s="90">
        <v>0</v>
      </c>
      <c r="BC566" s="93" t="s">
        <v>102</v>
      </c>
      <c r="BD566" s="93" t="s">
        <v>102</v>
      </c>
      <c r="BE566" s="93" t="s">
        <v>102</v>
      </c>
      <c r="BF566" s="93" t="s">
        <v>102</v>
      </c>
      <c r="BG566" s="97" t="s">
        <v>108</v>
      </c>
      <c r="BH566" s="93" t="s">
        <v>108</v>
      </c>
      <c r="BI566" s="93" t="s">
        <v>102</v>
      </c>
      <c r="BJ566" s="93" t="s">
        <v>102</v>
      </c>
      <c r="BK566" s="93" t="s">
        <v>102</v>
      </c>
      <c r="BL566" s="93" t="s">
        <v>102</v>
      </c>
      <c r="BM566" s="93" t="s">
        <v>102</v>
      </c>
      <c r="BN566" s="93" t="s">
        <v>102</v>
      </c>
      <c r="BO566" s="93" t="s">
        <v>102</v>
      </c>
      <c r="BP566" s="96" t="s">
        <v>102</v>
      </c>
      <c r="BQ566" s="90">
        <v>0</v>
      </c>
      <c r="BR566" s="93" t="s">
        <v>102</v>
      </c>
      <c r="BS566" s="93" t="s">
        <v>102</v>
      </c>
      <c r="BT566" s="93" t="s">
        <v>102</v>
      </c>
      <c r="BU566" s="93" t="s">
        <v>102</v>
      </c>
      <c r="BV566" s="97" t="s">
        <v>108</v>
      </c>
      <c r="BW566" s="93" t="s">
        <v>108</v>
      </c>
      <c r="BX566" s="95" t="s">
        <v>102</v>
      </c>
      <c r="BY566" s="93" t="s">
        <v>102</v>
      </c>
      <c r="BZ566" s="93" t="s">
        <v>102</v>
      </c>
      <c r="CA566" s="93" t="s">
        <v>102</v>
      </c>
      <c r="CB566" s="93" t="s">
        <v>102</v>
      </c>
      <c r="CC566" s="93" t="s">
        <v>102</v>
      </c>
      <c r="CD566" s="93" t="s">
        <v>102</v>
      </c>
      <c r="CE566" s="193" t="s">
        <v>102</v>
      </c>
      <c r="CF566" s="194" t="s">
        <v>436</v>
      </c>
      <c r="CG566" s="195" t="s">
        <v>7294</v>
      </c>
      <c r="CH566" s="101" t="s">
        <v>563</v>
      </c>
      <c r="CI566" s="102"/>
      <c r="CJ566" s="196" t="s">
        <v>577</v>
      </c>
      <c r="CK566" s="104" t="s">
        <v>190</v>
      </c>
      <c r="CL566" s="105"/>
      <c r="CM566" s="83" t="s">
        <v>578</v>
      </c>
      <c r="CN566" s="106" t="s">
        <v>108</v>
      </c>
      <c r="CO566" s="197" t="s">
        <v>566</v>
      </c>
      <c r="CP566" s="107"/>
      <c r="CQ566" s="198" t="s">
        <v>107</v>
      </c>
      <c r="CR566" s="198" t="s">
        <v>107</v>
      </c>
      <c r="CS566" s="199"/>
      <c r="CT566" s="83" t="s">
        <v>109</v>
      </c>
      <c r="CU566" s="83" t="s">
        <v>109</v>
      </c>
      <c r="CV566" s="83">
        <v>61</v>
      </c>
      <c r="CW566" s="83" t="s">
        <v>270</v>
      </c>
      <c r="CX566" s="83">
        <v>61</v>
      </c>
      <c r="CY566" s="83" t="s">
        <v>108</v>
      </c>
      <c r="CZ566" s="83">
        <v>744208.5</v>
      </c>
      <c r="DA566" s="83" t="s">
        <v>7295</v>
      </c>
      <c r="DB566" s="83" t="s">
        <v>118</v>
      </c>
      <c r="DC566" s="83" t="s">
        <v>108</v>
      </c>
      <c r="DD566" s="83">
        <v>6467</v>
      </c>
      <c r="DE566" s="83" t="s">
        <v>173</v>
      </c>
      <c r="DF566" s="83" t="s">
        <v>118</v>
      </c>
      <c r="DG566" s="83" t="s">
        <v>500</v>
      </c>
      <c r="DH566" s="83"/>
      <c r="DI566" s="85">
        <v>43646</v>
      </c>
      <c r="DJ566" s="83" t="s">
        <v>584</v>
      </c>
      <c r="DK566" s="83" t="s">
        <v>102</v>
      </c>
      <c r="DL566" s="83" t="s">
        <v>482</v>
      </c>
      <c r="DM566" s="83">
        <v>0</v>
      </c>
      <c r="DN566" s="83" t="s">
        <v>483</v>
      </c>
      <c r="DO566" s="83">
        <v>1</v>
      </c>
      <c r="DP566" s="83">
        <v>1</v>
      </c>
      <c r="DQ566" s="83"/>
      <c r="DR566" s="83" t="s">
        <v>108</v>
      </c>
      <c r="DS566" s="83" t="s">
        <v>497</v>
      </c>
      <c r="DU566" s="215" t="s">
        <v>269</v>
      </c>
      <c r="DV566" s="136">
        <v>1</v>
      </c>
      <c r="DW566" s="136">
        <v>3</v>
      </c>
      <c r="DX566" s="215" t="s">
        <v>269</v>
      </c>
      <c r="DY566" s="215" t="s">
        <v>269</v>
      </c>
      <c r="DZ566" s="215" t="s">
        <v>269</v>
      </c>
      <c r="EA566" s="215" t="s">
        <v>269</v>
      </c>
      <c r="EB566" s="215" t="s">
        <v>269</v>
      </c>
      <c r="EC566" s="215" t="s">
        <v>269</v>
      </c>
      <c r="ED566" s="215" t="s">
        <v>269</v>
      </c>
      <c r="EE566" s="215" t="s">
        <v>269</v>
      </c>
    </row>
    <row r="567" spans="1:135" ht="57.6" x14ac:dyDescent="0.55000000000000004">
      <c r="A567" s="83" t="s">
        <v>130</v>
      </c>
      <c r="B567" s="136">
        <v>695391</v>
      </c>
      <c r="C567" t="s">
        <v>1139</v>
      </c>
      <c r="D567" s="83" t="s">
        <v>228</v>
      </c>
      <c r="E567" s="138">
        <v>735492097603</v>
      </c>
      <c r="F567" s="83" t="s">
        <v>143</v>
      </c>
      <c r="G567" s="85">
        <v>43620</v>
      </c>
      <c r="H567" s="83" t="s">
        <v>98</v>
      </c>
      <c r="I567" s="84" t="s">
        <v>612</v>
      </c>
      <c r="J567" s="207" t="s">
        <v>628</v>
      </c>
      <c r="K567" s="208" t="s">
        <v>633</v>
      </c>
      <c r="L567" s="83" t="s">
        <v>108</v>
      </c>
      <c r="M567" s="184" t="s">
        <v>102</v>
      </c>
      <c r="N567" s="184" t="s">
        <v>556</v>
      </c>
      <c r="O567" s="85" t="s">
        <v>102</v>
      </c>
      <c r="P567" s="185">
        <v>42491</v>
      </c>
      <c r="Q567" s="186" t="s">
        <v>202</v>
      </c>
      <c r="R567" s="186" t="s">
        <v>613</v>
      </c>
      <c r="S567" s="186"/>
      <c r="T567" s="187"/>
      <c r="U567" s="188" t="s">
        <v>295</v>
      </c>
      <c r="V567" s="188" t="s">
        <v>205</v>
      </c>
      <c r="W567" s="188" t="s">
        <v>295</v>
      </c>
      <c r="X567" s="189" t="s">
        <v>107</v>
      </c>
      <c r="Y567" s="190" t="s">
        <v>614</v>
      </c>
      <c r="Z567" s="83">
        <v>700</v>
      </c>
      <c r="AA567" s="83" t="s">
        <v>193</v>
      </c>
      <c r="AB567" s="83" t="s">
        <v>181</v>
      </c>
      <c r="AC567" s="83" t="s">
        <v>102</v>
      </c>
      <c r="AD567" s="83" t="s">
        <v>7296</v>
      </c>
      <c r="AE567" s="83" t="s">
        <v>7297</v>
      </c>
      <c r="AF567" s="83" t="s">
        <v>102</v>
      </c>
      <c r="AG567" s="83" t="s">
        <v>175</v>
      </c>
      <c r="AH567" s="83" t="s">
        <v>7298</v>
      </c>
      <c r="AI567" s="83" t="s">
        <v>104</v>
      </c>
      <c r="AJ567" s="83" t="s">
        <v>105</v>
      </c>
      <c r="AK567" s="191" t="s">
        <v>7296</v>
      </c>
      <c r="AL567" s="191" t="s">
        <v>7297</v>
      </c>
      <c r="AM567" s="191" t="s">
        <v>102</v>
      </c>
      <c r="AN567" s="191" t="s">
        <v>175</v>
      </c>
      <c r="AO567" s="191" t="s">
        <v>7298</v>
      </c>
      <c r="AP567" s="191" t="s">
        <v>104</v>
      </c>
      <c r="AQ567" s="191" t="s">
        <v>105</v>
      </c>
      <c r="AR567" s="191" t="s">
        <v>106</v>
      </c>
      <c r="AS567" s="191"/>
      <c r="AT567" s="191"/>
      <c r="AU567" s="191"/>
      <c r="AV567" s="191"/>
      <c r="AW567" s="191"/>
      <c r="AX567" s="191" t="s">
        <v>575</v>
      </c>
      <c r="AY567" s="192" t="s">
        <v>454</v>
      </c>
      <c r="AZ567" s="192" t="s">
        <v>108</v>
      </c>
      <c r="BA567" s="91" t="s">
        <v>108</v>
      </c>
      <c r="BB567" s="90">
        <v>0</v>
      </c>
      <c r="BC567" s="93" t="s">
        <v>102</v>
      </c>
      <c r="BD567" s="93" t="s">
        <v>102</v>
      </c>
      <c r="BE567" s="93" t="s">
        <v>102</v>
      </c>
      <c r="BF567" s="93" t="s">
        <v>102</v>
      </c>
      <c r="BG567" s="97" t="s">
        <v>108</v>
      </c>
      <c r="BH567" s="93" t="s">
        <v>108</v>
      </c>
      <c r="BI567" s="93" t="s">
        <v>102</v>
      </c>
      <c r="BJ567" s="93" t="s">
        <v>102</v>
      </c>
      <c r="BK567" s="93" t="s">
        <v>102</v>
      </c>
      <c r="BL567" s="93" t="s">
        <v>102</v>
      </c>
      <c r="BM567" s="93" t="s">
        <v>102</v>
      </c>
      <c r="BN567" s="93" t="s">
        <v>102</v>
      </c>
      <c r="BO567" s="93" t="s">
        <v>102</v>
      </c>
      <c r="BP567" s="96" t="s">
        <v>102</v>
      </c>
      <c r="BQ567" s="90">
        <v>0</v>
      </c>
      <c r="BR567" s="93" t="s">
        <v>102</v>
      </c>
      <c r="BS567" s="93" t="s">
        <v>102</v>
      </c>
      <c r="BT567" s="93" t="s">
        <v>102</v>
      </c>
      <c r="BU567" s="93" t="s">
        <v>102</v>
      </c>
      <c r="BV567" s="97" t="s">
        <v>108</v>
      </c>
      <c r="BW567" s="93" t="s">
        <v>108</v>
      </c>
      <c r="BX567" s="95" t="s">
        <v>102</v>
      </c>
      <c r="BY567" s="93" t="s">
        <v>102</v>
      </c>
      <c r="BZ567" s="93" t="s">
        <v>102</v>
      </c>
      <c r="CA567" s="93" t="s">
        <v>102</v>
      </c>
      <c r="CB567" s="93" t="s">
        <v>102</v>
      </c>
      <c r="CC567" s="93" t="s">
        <v>102</v>
      </c>
      <c r="CD567" s="93" t="s">
        <v>102</v>
      </c>
      <c r="CE567" s="193" t="s">
        <v>102</v>
      </c>
      <c r="CF567" s="194" t="s">
        <v>508</v>
      </c>
      <c r="CG567" s="195" t="s">
        <v>102</v>
      </c>
      <c r="CH567" s="101" t="e">
        <v>#N/A</v>
      </c>
      <c r="CI567" s="102" t="s">
        <v>580</v>
      </c>
      <c r="CJ567" s="196" t="s">
        <v>108</v>
      </c>
      <c r="CK567" s="104" t="s">
        <v>109</v>
      </c>
      <c r="CL567" s="105" t="s">
        <v>579</v>
      </c>
      <c r="CM567" s="83" t="s">
        <v>108</v>
      </c>
      <c r="CN567" s="106" t="s">
        <v>108</v>
      </c>
      <c r="CO567" s="197" t="s">
        <v>108</v>
      </c>
      <c r="CP567" s="107"/>
      <c r="CQ567" s="198" t="s">
        <v>474</v>
      </c>
      <c r="CR567" s="198" t="s">
        <v>474</v>
      </c>
      <c r="CS567" s="199" t="s">
        <v>616</v>
      </c>
      <c r="CT567" s="83" t="s">
        <v>109</v>
      </c>
      <c r="CU567" s="83" t="s">
        <v>109</v>
      </c>
      <c r="CV567" s="83">
        <v>10</v>
      </c>
      <c r="CW567" s="83" t="s">
        <v>112</v>
      </c>
      <c r="CX567" s="83">
        <v>10</v>
      </c>
      <c r="CY567" s="83" t="s">
        <v>7299</v>
      </c>
      <c r="CZ567" s="83">
        <v>745528</v>
      </c>
      <c r="DA567" s="83" t="s">
        <v>138</v>
      </c>
      <c r="DB567" s="83" t="s">
        <v>124</v>
      </c>
      <c r="DC567" s="83" t="s">
        <v>501</v>
      </c>
      <c r="DD567" s="83">
        <v>4253</v>
      </c>
      <c r="DE567" s="83" t="s">
        <v>582</v>
      </c>
      <c r="DF567" s="83" t="s">
        <v>145</v>
      </c>
      <c r="DG567" s="83" t="s">
        <v>501</v>
      </c>
      <c r="DH567" s="83" t="s">
        <v>582</v>
      </c>
      <c r="DI567" s="85">
        <v>43646</v>
      </c>
      <c r="DJ567" s="83" t="s">
        <v>584</v>
      </c>
      <c r="DK567" s="83" t="s">
        <v>102</v>
      </c>
      <c r="DL567" s="83" t="s">
        <v>482</v>
      </c>
      <c r="DM567" s="83">
        <v>0</v>
      </c>
      <c r="DN567" s="83" t="s">
        <v>238</v>
      </c>
      <c r="DO567" s="83">
        <v>1</v>
      </c>
      <c r="DP567" s="83">
        <v>1</v>
      </c>
      <c r="DQ567" s="83"/>
      <c r="DR567" s="83" t="s">
        <v>108</v>
      </c>
      <c r="DS567" s="83" t="s">
        <v>497</v>
      </c>
      <c r="DU567" s="215" t="s">
        <v>269</v>
      </c>
      <c r="DV567" s="136">
        <v>1</v>
      </c>
      <c r="DW567" s="136">
        <v>3</v>
      </c>
      <c r="DX567" s="215" t="s">
        <v>269</v>
      </c>
      <c r="DY567" s="215" t="s">
        <v>269</v>
      </c>
      <c r="DZ567" s="215" t="s">
        <v>269</v>
      </c>
      <c r="EA567" s="215" t="s">
        <v>269</v>
      </c>
      <c r="EB567" s="215" t="s">
        <v>269</v>
      </c>
      <c r="EC567" s="215" t="s">
        <v>269</v>
      </c>
      <c r="ED567" s="215" t="s">
        <v>269</v>
      </c>
      <c r="EE567" s="215" t="s">
        <v>269</v>
      </c>
    </row>
    <row r="568" spans="1:135" ht="28.8" x14ac:dyDescent="0.55000000000000004">
      <c r="A568" s="83" t="s">
        <v>130</v>
      </c>
      <c r="B568" s="136">
        <v>176829</v>
      </c>
      <c r="C568" t="s">
        <v>1208</v>
      </c>
      <c r="D568" s="83" t="s">
        <v>228</v>
      </c>
      <c r="E568" s="138">
        <v>656738618908</v>
      </c>
      <c r="F568" s="83" t="s">
        <v>114</v>
      </c>
      <c r="G568" s="85">
        <v>43634</v>
      </c>
      <c r="H568" s="83" t="s">
        <v>98</v>
      </c>
      <c r="I568" s="84" t="s">
        <v>618</v>
      </c>
      <c r="J568" s="207" t="s">
        <v>629</v>
      </c>
      <c r="K568" s="208" t="s">
        <v>634</v>
      </c>
      <c r="L568" s="83" t="s">
        <v>108</v>
      </c>
      <c r="M568" s="184">
        <v>27656</v>
      </c>
      <c r="N568" s="184"/>
      <c r="O568" s="85" t="s">
        <v>102</v>
      </c>
      <c r="P568" s="185">
        <v>43013</v>
      </c>
      <c r="Q568" s="186" t="s">
        <v>203</v>
      </c>
      <c r="R568" s="186"/>
      <c r="S568" s="186"/>
      <c r="T568" s="187"/>
      <c r="U568" s="188" t="s">
        <v>296</v>
      </c>
      <c r="V568" s="188" t="s">
        <v>205</v>
      </c>
      <c r="W568" s="189" t="s">
        <v>619</v>
      </c>
      <c r="X568" s="189" t="s">
        <v>107</v>
      </c>
      <c r="Y568" s="190" t="s">
        <v>614</v>
      </c>
      <c r="Z568" s="83">
        <v>700</v>
      </c>
      <c r="AA568" s="83" t="s">
        <v>193</v>
      </c>
      <c r="AB568" s="83" t="s">
        <v>181</v>
      </c>
      <c r="AC568" s="83" t="s">
        <v>102</v>
      </c>
      <c r="AD568" s="83" t="s">
        <v>7300</v>
      </c>
      <c r="AE568" s="83" t="s">
        <v>102</v>
      </c>
      <c r="AF568" s="83" t="s">
        <v>102</v>
      </c>
      <c r="AG568" s="83" t="s">
        <v>174</v>
      </c>
      <c r="AH568" s="83" t="s">
        <v>7289</v>
      </c>
      <c r="AI568" s="83" t="s">
        <v>104</v>
      </c>
      <c r="AJ568" s="83" t="s">
        <v>105</v>
      </c>
      <c r="AK568" s="191" t="s">
        <v>7300</v>
      </c>
      <c r="AL568" s="191" t="s">
        <v>102</v>
      </c>
      <c r="AM568" s="191" t="s">
        <v>102</v>
      </c>
      <c r="AN568" s="191" t="s">
        <v>174</v>
      </c>
      <c r="AO568" s="191" t="s">
        <v>7289</v>
      </c>
      <c r="AP568" s="191" t="s">
        <v>104</v>
      </c>
      <c r="AQ568" s="191" t="s">
        <v>105</v>
      </c>
      <c r="AR568" s="191" t="s">
        <v>106</v>
      </c>
      <c r="AS568" s="191" t="s">
        <v>7300</v>
      </c>
      <c r="AT568" s="191" t="s">
        <v>488</v>
      </c>
      <c r="AU568" s="191" t="s">
        <v>7301</v>
      </c>
      <c r="AV568" s="191" t="s">
        <v>104</v>
      </c>
      <c r="AW568" s="191" t="s">
        <v>204</v>
      </c>
      <c r="AX568" s="191"/>
      <c r="AY568" s="192" t="s">
        <v>454</v>
      </c>
      <c r="AZ568" s="192" t="s">
        <v>416</v>
      </c>
      <c r="BA568" s="91" t="s">
        <v>108</v>
      </c>
      <c r="BB568" s="90">
        <v>0</v>
      </c>
      <c r="BC568" s="93" t="s">
        <v>102</v>
      </c>
      <c r="BD568" s="93" t="s">
        <v>102</v>
      </c>
      <c r="BE568" s="93" t="s">
        <v>102</v>
      </c>
      <c r="BF568" s="93" t="s">
        <v>102</v>
      </c>
      <c r="BG568" s="97" t="s">
        <v>108</v>
      </c>
      <c r="BH568" s="93" t="s">
        <v>108</v>
      </c>
      <c r="BI568" s="93" t="s">
        <v>102</v>
      </c>
      <c r="BJ568" s="93" t="s">
        <v>102</v>
      </c>
      <c r="BK568" s="93" t="s">
        <v>102</v>
      </c>
      <c r="BL568" s="93" t="s">
        <v>102</v>
      </c>
      <c r="BM568" s="93" t="s">
        <v>102</v>
      </c>
      <c r="BN568" s="93" t="s">
        <v>102</v>
      </c>
      <c r="BO568" s="93" t="s">
        <v>102</v>
      </c>
      <c r="BP568" s="96" t="s">
        <v>102</v>
      </c>
      <c r="BQ568" s="90">
        <v>0</v>
      </c>
      <c r="BR568" s="93" t="s">
        <v>102</v>
      </c>
      <c r="BS568" s="93" t="s">
        <v>102</v>
      </c>
      <c r="BT568" s="93" t="s">
        <v>102</v>
      </c>
      <c r="BU568" s="93" t="s">
        <v>102</v>
      </c>
      <c r="BV568" s="97" t="s">
        <v>108</v>
      </c>
      <c r="BW568" s="93" t="s">
        <v>108</v>
      </c>
      <c r="BX568" s="95" t="s">
        <v>102</v>
      </c>
      <c r="BY568" s="93" t="s">
        <v>102</v>
      </c>
      <c r="BZ568" s="93" t="s">
        <v>102</v>
      </c>
      <c r="CA568" s="93" t="s">
        <v>102</v>
      </c>
      <c r="CB568" s="93" t="s">
        <v>102</v>
      </c>
      <c r="CC568" s="93" t="s">
        <v>102</v>
      </c>
      <c r="CD568" s="93" t="s">
        <v>102</v>
      </c>
      <c r="CE568" s="193" t="s">
        <v>102</v>
      </c>
      <c r="CF568" s="194" t="s">
        <v>436</v>
      </c>
      <c r="CG568" s="195" t="s">
        <v>7302</v>
      </c>
      <c r="CH568" s="101" t="s">
        <v>310</v>
      </c>
      <c r="CI568" s="102"/>
      <c r="CJ568" s="196" t="s">
        <v>7303</v>
      </c>
      <c r="CK568" s="104" t="s">
        <v>190</v>
      </c>
      <c r="CL568" s="105"/>
      <c r="CM568" s="83" t="s">
        <v>623</v>
      </c>
      <c r="CN568" s="106" t="s">
        <v>624</v>
      </c>
      <c r="CO568" s="197" t="s">
        <v>625</v>
      </c>
      <c r="CP568" s="107"/>
      <c r="CQ568" s="198" t="s">
        <v>474</v>
      </c>
      <c r="CR568" s="198" t="s">
        <v>474</v>
      </c>
      <c r="CS568" s="199"/>
      <c r="CT568" s="83" t="s">
        <v>109</v>
      </c>
      <c r="CU568" s="83" t="s">
        <v>109</v>
      </c>
      <c r="CV568" s="83">
        <v>10</v>
      </c>
      <c r="CW568" s="83" t="s">
        <v>139</v>
      </c>
      <c r="CX568" s="83">
        <v>10</v>
      </c>
      <c r="CY568" s="83" t="s">
        <v>108</v>
      </c>
      <c r="CZ568" s="83">
        <v>746847.5</v>
      </c>
      <c r="DA568" s="83" t="s">
        <v>581</v>
      </c>
      <c r="DB568" s="83" t="s">
        <v>152</v>
      </c>
      <c r="DC568" s="83" t="s">
        <v>500</v>
      </c>
      <c r="DD568" s="83">
        <v>2031</v>
      </c>
      <c r="DE568" s="83" t="s">
        <v>606</v>
      </c>
      <c r="DF568" s="83" t="s">
        <v>152</v>
      </c>
      <c r="DG568" s="83" t="s">
        <v>500</v>
      </c>
      <c r="DH568" s="83"/>
      <c r="DI568" s="85">
        <v>43646</v>
      </c>
      <c r="DJ568" s="83" t="s">
        <v>584</v>
      </c>
      <c r="DK568" s="83" t="s">
        <v>102</v>
      </c>
      <c r="DL568" s="83" t="s">
        <v>482</v>
      </c>
      <c r="DM568" s="83">
        <v>0</v>
      </c>
      <c r="DN568" s="83" t="s">
        <v>483</v>
      </c>
      <c r="DO568" s="83">
        <v>1</v>
      </c>
      <c r="DP568" s="83">
        <v>6</v>
      </c>
      <c r="DQ568" s="83"/>
      <c r="DR568" s="83" t="s">
        <v>108</v>
      </c>
      <c r="DS568" s="83" t="s">
        <v>497</v>
      </c>
      <c r="DU568" s="215" t="s">
        <v>269</v>
      </c>
      <c r="DV568" s="136">
        <v>1</v>
      </c>
      <c r="DW568" s="136">
        <v>3</v>
      </c>
      <c r="DX568" s="215" t="s">
        <v>269</v>
      </c>
      <c r="DY568" s="215" t="s">
        <v>269</v>
      </c>
      <c r="DZ568" s="215" t="s">
        <v>269</v>
      </c>
      <c r="EA568" s="215" t="s">
        <v>269</v>
      </c>
      <c r="EB568" s="215" t="s">
        <v>269</v>
      </c>
      <c r="EC568" s="215" t="s">
        <v>269</v>
      </c>
      <c r="ED568" s="215" t="s">
        <v>269</v>
      </c>
      <c r="EE568" s="215" t="s">
        <v>269</v>
      </c>
    </row>
    <row r="569" spans="1:135" ht="28.8" x14ac:dyDescent="0.55000000000000004">
      <c r="A569" s="83" t="s">
        <v>130</v>
      </c>
      <c r="B569" s="136">
        <v>450303</v>
      </c>
      <c r="C569" t="s">
        <v>1209</v>
      </c>
      <c r="D569" s="83" t="s">
        <v>228</v>
      </c>
      <c r="E569" s="138">
        <v>104767862120</v>
      </c>
      <c r="F569" s="83" t="s">
        <v>114</v>
      </c>
      <c r="G569" s="85">
        <v>43643</v>
      </c>
      <c r="H569" s="211" t="s">
        <v>98</v>
      </c>
      <c r="I569" s="84" t="s">
        <v>610</v>
      </c>
      <c r="J569" s="207" t="s">
        <v>627</v>
      </c>
      <c r="K569" s="208" t="s">
        <v>630</v>
      </c>
      <c r="L569" s="83" t="s">
        <v>108</v>
      </c>
      <c r="M569" s="184">
        <v>24567</v>
      </c>
      <c r="N569" s="184"/>
      <c r="O569" s="85" t="s">
        <v>102</v>
      </c>
      <c r="P569" s="185">
        <v>42491</v>
      </c>
      <c r="Q569" s="186" t="s">
        <v>203</v>
      </c>
      <c r="R569" s="186"/>
      <c r="S569" s="186"/>
      <c r="T569" s="187"/>
      <c r="U569" s="188" t="s">
        <v>296</v>
      </c>
      <c r="V569" s="188" t="s">
        <v>297</v>
      </c>
      <c r="W569" s="188" t="s">
        <v>297</v>
      </c>
      <c r="X569" s="189" t="s">
        <v>167</v>
      </c>
      <c r="Y569" s="190"/>
      <c r="Z569" s="83">
        <v>700</v>
      </c>
      <c r="AA569" s="83" t="s">
        <v>193</v>
      </c>
      <c r="AB569" s="83" t="s">
        <v>181</v>
      </c>
      <c r="AC569" s="83" t="s">
        <v>102</v>
      </c>
      <c r="AD569" s="83" t="s">
        <v>7304</v>
      </c>
      <c r="AE569" s="83" t="s">
        <v>102</v>
      </c>
      <c r="AF569" s="83" t="s">
        <v>102</v>
      </c>
      <c r="AG569" s="83" t="s">
        <v>119</v>
      </c>
      <c r="AH569" s="83" t="s">
        <v>7305</v>
      </c>
      <c r="AI569" s="83" t="s">
        <v>104</v>
      </c>
      <c r="AJ569" s="83" t="s">
        <v>105</v>
      </c>
      <c r="AK569" s="191" t="s">
        <v>7304</v>
      </c>
      <c r="AL569" s="191" t="s">
        <v>102</v>
      </c>
      <c r="AM569" s="191" t="s">
        <v>102</v>
      </c>
      <c r="AN569" s="191" t="s">
        <v>119</v>
      </c>
      <c r="AO569" s="191" t="s">
        <v>7305</v>
      </c>
      <c r="AP569" s="191" t="s">
        <v>104</v>
      </c>
      <c r="AQ569" s="191" t="s">
        <v>105</v>
      </c>
      <c r="AR569" s="191" t="s">
        <v>106</v>
      </c>
      <c r="AS569" s="191" t="s">
        <v>7304</v>
      </c>
      <c r="AT569" s="191" t="s">
        <v>485</v>
      </c>
      <c r="AU569" s="191" t="s">
        <v>7305</v>
      </c>
      <c r="AV569" s="191" t="s">
        <v>104</v>
      </c>
      <c r="AW569" s="191" t="s">
        <v>204</v>
      </c>
      <c r="AX569" s="191"/>
      <c r="AY569" s="192" t="s">
        <v>454</v>
      </c>
      <c r="AZ569" s="192" t="s">
        <v>416</v>
      </c>
      <c r="BA569" s="91" t="s">
        <v>108</v>
      </c>
      <c r="BB569" s="90">
        <v>0</v>
      </c>
      <c r="BC569" s="93" t="s">
        <v>102</v>
      </c>
      <c r="BD569" s="93" t="s">
        <v>102</v>
      </c>
      <c r="BE569" s="93" t="s">
        <v>102</v>
      </c>
      <c r="BF569" s="93" t="s">
        <v>102</v>
      </c>
      <c r="BG569" s="97" t="s">
        <v>108</v>
      </c>
      <c r="BH569" s="93" t="s">
        <v>108</v>
      </c>
      <c r="BI569" s="93" t="s">
        <v>102</v>
      </c>
      <c r="BJ569" s="93" t="s">
        <v>102</v>
      </c>
      <c r="BK569" s="93" t="s">
        <v>102</v>
      </c>
      <c r="BL569" s="93" t="s">
        <v>102</v>
      </c>
      <c r="BM569" s="93" t="s">
        <v>102</v>
      </c>
      <c r="BN569" s="93" t="s">
        <v>102</v>
      </c>
      <c r="BO569" s="93" t="s">
        <v>102</v>
      </c>
      <c r="BP569" s="96" t="s">
        <v>102</v>
      </c>
      <c r="BQ569" s="90">
        <v>0</v>
      </c>
      <c r="BR569" s="93" t="s">
        <v>102</v>
      </c>
      <c r="BS569" s="93" t="s">
        <v>102</v>
      </c>
      <c r="BT569" s="93" t="s">
        <v>102</v>
      </c>
      <c r="BU569" s="93" t="s">
        <v>102</v>
      </c>
      <c r="BV569" s="97" t="s">
        <v>108</v>
      </c>
      <c r="BW569" s="93" t="s">
        <v>108</v>
      </c>
      <c r="BX569" s="95" t="s">
        <v>102</v>
      </c>
      <c r="BY569" s="93" t="s">
        <v>102</v>
      </c>
      <c r="BZ569" s="93" t="s">
        <v>102</v>
      </c>
      <c r="CA569" s="93" t="s">
        <v>102</v>
      </c>
      <c r="CB569" s="93" t="s">
        <v>102</v>
      </c>
      <c r="CC569" s="93" t="s">
        <v>102</v>
      </c>
      <c r="CD569" s="93" t="s">
        <v>102</v>
      </c>
      <c r="CE569" s="193" t="s">
        <v>102</v>
      </c>
      <c r="CF569" s="194" t="s">
        <v>436</v>
      </c>
      <c r="CG569" s="195" t="s">
        <v>7306</v>
      </c>
      <c r="CH569" s="101" t="s">
        <v>563</v>
      </c>
      <c r="CI569" s="102"/>
      <c r="CJ569" s="196" t="s">
        <v>577</v>
      </c>
      <c r="CK569" s="104" t="s">
        <v>190</v>
      </c>
      <c r="CL569" s="105"/>
      <c r="CM569" s="83" t="s">
        <v>578</v>
      </c>
      <c r="CN569" s="106" t="s">
        <v>108</v>
      </c>
      <c r="CO569" s="197" t="s">
        <v>566</v>
      </c>
      <c r="CP569" s="107"/>
      <c r="CQ569" s="198" t="s">
        <v>107</v>
      </c>
      <c r="CR569" s="198" t="s">
        <v>107</v>
      </c>
      <c r="CS569" s="199"/>
      <c r="CT569" s="83" t="s">
        <v>109</v>
      </c>
      <c r="CU569" s="83" t="s">
        <v>109</v>
      </c>
      <c r="CV569" s="83">
        <v>51</v>
      </c>
      <c r="CW569" s="83" t="s">
        <v>270</v>
      </c>
      <c r="CX569" s="83">
        <v>51</v>
      </c>
      <c r="CY569" s="83" t="s">
        <v>108</v>
      </c>
      <c r="CZ569" s="83">
        <v>748167</v>
      </c>
      <c r="DA569" s="83" t="s">
        <v>7307</v>
      </c>
      <c r="DB569" s="83" t="s">
        <v>118</v>
      </c>
      <c r="DC569" s="83" t="s">
        <v>108</v>
      </c>
      <c r="DD569" s="83">
        <v>9876</v>
      </c>
      <c r="DE569" s="83" t="s">
        <v>173</v>
      </c>
      <c r="DF569" s="83" t="s">
        <v>118</v>
      </c>
      <c r="DG569" s="83" t="s">
        <v>500</v>
      </c>
      <c r="DH569" s="83"/>
      <c r="DI569" s="85">
        <v>43646</v>
      </c>
      <c r="DJ569" s="83" t="s">
        <v>584</v>
      </c>
      <c r="DK569" s="83" t="s">
        <v>102</v>
      </c>
      <c r="DL569" s="83" t="s">
        <v>482</v>
      </c>
      <c r="DM569" s="83">
        <v>0</v>
      </c>
      <c r="DN569" s="83" t="s">
        <v>483</v>
      </c>
      <c r="DO569" s="83">
        <v>1</v>
      </c>
      <c r="DP569" s="83">
        <v>5</v>
      </c>
      <c r="DQ569" s="83"/>
      <c r="DR569" s="83" t="s">
        <v>108</v>
      </c>
      <c r="DS569" s="83" t="s">
        <v>497</v>
      </c>
      <c r="DU569" s="215" t="s">
        <v>269</v>
      </c>
      <c r="DV569" s="136">
        <v>1</v>
      </c>
      <c r="DW569" s="136">
        <v>3</v>
      </c>
      <c r="DX569" s="215" t="s">
        <v>269</v>
      </c>
      <c r="DY569" s="215" t="s">
        <v>269</v>
      </c>
      <c r="DZ569" s="215" t="s">
        <v>269</v>
      </c>
      <c r="EA569" s="215" t="s">
        <v>269</v>
      </c>
      <c r="EB569" s="215" t="s">
        <v>269</v>
      </c>
      <c r="EC569" s="215" t="s">
        <v>269</v>
      </c>
      <c r="ED569" s="215" t="s">
        <v>269</v>
      </c>
      <c r="EE569" s="215" t="s">
        <v>269</v>
      </c>
    </row>
    <row r="570" spans="1:135" ht="57.6" x14ac:dyDescent="0.55000000000000004">
      <c r="A570" s="83" t="s">
        <v>130</v>
      </c>
      <c r="B570" s="136">
        <v>703528</v>
      </c>
      <c r="C570" t="s">
        <v>747</v>
      </c>
      <c r="D570" s="83" t="s">
        <v>228</v>
      </c>
      <c r="E570" s="138">
        <v>795512393186</v>
      </c>
      <c r="F570" s="83" t="s">
        <v>143</v>
      </c>
      <c r="G570" s="85">
        <v>43620</v>
      </c>
      <c r="H570" s="83" t="s">
        <v>98</v>
      </c>
      <c r="I570" s="84" t="s">
        <v>612</v>
      </c>
      <c r="J570" s="207" t="s">
        <v>628</v>
      </c>
      <c r="K570" s="208" t="s">
        <v>633</v>
      </c>
      <c r="L570" s="83" t="s">
        <v>108</v>
      </c>
      <c r="M570" s="184" t="s">
        <v>102</v>
      </c>
      <c r="N570" s="184" t="s">
        <v>556</v>
      </c>
      <c r="O570" s="85" t="s">
        <v>102</v>
      </c>
      <c r="P570" s="185">
        <v>42491</v>
      </c>
      <c r="Q570" s="186" t="s">
        <v>202</v>
      </c>
      <c r="R570" s="186" t="s">
        <v>613</v>
      </c>
      <c r="S570" s="186"/>
      <c r="T570" s="187"/>
      <c r="U570" s="188" t="s">
        <v>295</v>
      </c>
      <c r="V570" s="188" t="s">
        <v>205</v>
      </c>
      <c r="W570" s="188" t="s">
        <v>295</v>
      </c>
      <c r="X570" s="189" t="s">
        <v>107</v>
      </c>
      <c r="Y570" s="190" t="s">
        <v>614</v>
      </c>
      <c r="Z570" s="83">
        <v>700</v>
      </c>
      <c r="AA570" s="83" t="s">
        <v>193</v>
      </c>
      <c r="AB570" s="83" t="s">
        <v>181</v>
      </c>
      <c r="AC570" s="83" t="s">
        <v>102</v>
      </c>
      <c r="AD570" s="83" t="s">
        <v>7308</v>
      </c>
      <c r="AE570" s="83" t="s">
        <v>7309</v>
      </c>
      <c r="AF570" s="83" t="s">
        <v>102</v>
      </c>
      <c r="AG570" s="83" t="s">
        <v>175</v>
      </c>
      <c r="AH570" s="83" t="s">
        <v>7310</v>
      </c>
      <c r="AI570" s="83" t="s">
        <v>104</v>
      </c>
      <c r="AJ570" s="83" t="s">
        <v>105</v>
      </c>
      <c r="AK570" s="191" t="s">
        <v>7308</v>
      </c>
      <c r="AL570" s="191" t="s">
        <v>7309</v>
      </c>
      <c r="AM570" s="191" t="s">
        <v>102</v>
      </c>
      <c r="AN570" s="191" t="s">
        <v>175</v>
      </c>
      <c r="AO570" s="191" t="s">
        <v>7310</v>
      </c>
      <c r="AP570" s="191" t="s">
        <v>104</v>
      </c>
      <c r="AQ570" s="191" t="s">
        <v>105</v>
      </c>
      <c r="AR570" s="191" t="s">
        <v>106</v>
      </c>
      <c r="AS570" s="191"/>
      <c r="AT570" s="191"/>
      <c r="AU570" s="191"/>
      <c r="AV570" s="191"/>
      <c r="AW570" s="191"/>
      <c r="AX570" s="191" t="s">
        <v>575</v>
      </c>
      <c r="AY570" s="192" t="s">
        <v>454</v>
      </c>
      <c r="AZ570" s="192" t="s">
        <v>108</v>
      </c>
      <c r="BA570" s="91" t="s">
        <v>108</v>
      </c>
      <c r="BB570" s="90">
        <v>0</v>
      </c>
      <c r="BC570" s="93" t="s">
        <v>102</v>
      </c>
      <c r="BD570" s="93" t="s">
        <v>102</v>
      </c>
      <c r="BE570" s="93" t="s">
        <v>102</v>
      </c>
      <c r="BF570" s="93" t="s">
        <v>102</v>
      </c>
      <c r="BG570" s="97" t="s">
        <v>108</v>
      </c>
      <c r="BH570" s="93" t="s">
        <v>108</v>
      </c>
      <c r="BI570" s="93" t="s">
        <v>102</v>
      </c>
      <c r="BJ570" s="93" t="s">
        <v>102</v>
      </c>
      <c r="BK570" s="93" t="s">
        <v>102</v>
      </c>
      <c r="BL570" s="93" t="s">
        <v>102</v>
      </c>
      <c r="BM570" s="93" t="s">
        <v>102</v>
      </c>
      <c r="BN570" s="93" t="s">
        <v>102</v>
      </c>
      <c r="BO570" s="93" t="s">
        <v>102</v>
      </c>
      <c r="BP570" s="96" t="s">
        <v>102</v>
      </c>
      <c r="BQ570" s="90">
        <v>0</v>
      </c>
      <c r="BR570" s="93" t="s">
        <v>102</v>
      </c>
      <c r="BS570" s="93" t="s">
        <v>102</v>
      </c>
      <c r="BT570" s="93" t="s">
        <v>102</v>
      </c>
      <c r="BU570" s="93" t="s">
        <v>102</v>
      </c>
      <c r="BV570" s="97" t="s">
        <v>108</v>
      </c>
      <c r="BW570" s="93" t="s">
        <v>108</v>
      </c>
      <c r="BX570" s="95" t="s">
        <v>102</v>
      </c>
      <c r="BY570" s="93" t="s">
        <v>102</v>
      </c>
      <c r="BZ570" s="93" t="s">
        <v>102</v>
      </c>
      <c r="CA570" s="93" t="s">
        <v>102</v>
      </c>
      <c r="CB570" s="93" t="s">
        <v>102</v>
      </c>
      <c r="CC570" s="93" t="s">
        <v>102</v>
      </c>
      <c r="CD570" s="93" t="s">
        <v>102</v>
      </c>
      <c r="CE570" s="193" t="s">
        <v>102</v>
      </c>
      <c r="CF570" s="194" t="s">
        <v>508</v>
      </c>
      <c r="CG570" s="195" t="s">
        <v>102</v>
      </c>
      <c r="CH570" s="101" t="e">
        <v>#N/A</v>
      </c>
      <c r="CI570" s="102" t="s">
        <v>580</v>
      </c>
      <c r="CJ570" s="196" t="s">
        <v>108</v>
      </c>
      <c r="CK570" s="104" t="s">
        <v>109</v>
      </c>
      <c r="CL570" s="105" t="s">
        <v>579</v>
      </c>
      <c r="CM570" s="83" t="s">
        <v>108</v>
      </c>
      <c r="CN570" s="106" t="s">
        <v>108</v>
      </c>
      <c r="CO570" s="197" t="s">
        <v>108</v>
      </c>
      <c r="CP570" s="107"/>
      <c r="CQ570" s="198" t="s">
        <v>474</v>
      </c>
      <c r="CR570" s="198" t="s">
        <v>474</v>
      </c>
      <c r="CS570" s="199" t="s">
        <v>616</v>
      </c>
      <c r="CT570" s="83" t="s">
        <v>109</v>
      </c>
      <c r="CU570" s="83" t="s">
        <v>109</v>
      </c>
      <c r="CV570" s="83">
        <v>3</v>
      </c>
      <c r="CW570" s="83" t="s">
        <v>112</v>
      </c>
      <c r="CX570" s="83">
        <v>3</v>
      </c>
      <c r="CY570" s="83" t="s">
        <v>7311</v>
      </c>
      <c r="CZ570" s="83">
        <v>749486.5</v>
      </c>
      <c r="DA570" s="83" t="s">
        <v>138</v>
      </c>
      <c r="DB570" s="83" t="s">
        <v>124</v>
      </c>
      <c r="DC570" s="83" t="s">
        <v>501</v>
      </c>
      <c r="DD570" s="83">
        <v>6889</v>
      </c>
      <c r="DE570" s="83" t="s">
        <v>582</v>
      </c>
      <c r="DF570" s="83" t="s">
        <v>145</v>
      </c>
      <c r="DG570" s="83" t="s">
        <v>501</v>
      </c>
      <c r="DH570" s="83" t="s">
        <v>582</v>
      </c>
      <c r="DI570" s="85">
        <v>43646</v>
      </c>
      <c r="DJ570" s="83" t="s">
        <v>584</v>
      </c>
      <c r="DK570" s="83" t="s">
        <v>102</v>
      </c>
      <c r="DL570" s="83" t="s">
        <v>482</v>
      </c>
      <c r="DM570" s="83">
        <v>0</v>
      </c>
      <c r="DN570" s="83" t="s">
        <v>238</v>
      </c>
      <c r="DO570" s="83">
        <v>1</v>
      </c>
      <c r="DP570" s="83">
        <v>3</v>
      </c>
      <c r="DQ570" s="83"/>
      <c r="DR570" s="83" t="s">
        <v>108</v>
      </c>
      <c r="DS570" s="83" t="s">
        <v>497</v>
      </c>
      <c r="DU570" s="215" t="s">
        <v>269</v>
      </c>
      <c r="DV570" s="136">
        <v>1</v>
      </c>
      <c r="DW570" s="136">
        <v>3</v>
      </c>
      <c r="DX570" s="215" t="s">
        <v>269</v>
      </c>
      <c r="DY570" s="215" t="s">
        <v>269</v>
      </c>
      <c r="DZ570" s="215" t="s">
        <v>269</v>
      </c>
      <c r="EA570" s="215" t="s">
        <v>269</v>
      </c>
      <c r="EB570" s="215" t="s">
        <v>269</v>
      </c>
      <c r="EC570" s="215" t="s">
        <v>269</v>
      </c>
      <c r="ED570" s="215" t="s">
        <v>269</v>
      </c>
      <c r="EE570" s="215" t="s">
        <v>269</v>
      </c>
    </row>
    <row r="571" spans="1:135" ht="28.8" x14ac:dyDescent="0.55000000000000004">
      <c r="A571" s="83" t="s">
        <v>130</v>
      </c>
      <c r="B571" s="136">
        <v>743299</v>
      </c>
      <c r="C571" t="s">
        <v>1210</v>
      </c>
      <c r="D571" s="83" t="s">
        <v>228</v>
      </c>
      <c r="E571" s="138">
        <v>609420534678</v>
      </c>
      <c r="F571" s="83" t="s">
        <v>114</v>
      </c>
      <c r="G571" s="85">
        <v>43634</v>
      </c>
      <c r="H571" s="83" t="s">
        <v>98</v>
      </c>
      <c r="I571" s="84" t="s">
        <v>618</v>
      </c>
      <c r="J571" s="207" t="s">
        <v>629</v>
      </c>
      <c r="K571" s="208" t="s">
        <v>634</v>
      </c>
      <c r="L571" s="83" t="s">
        <v>108</v>
      </c>
      <c r="M571" s="184">
        <v>27657</v>
      </c>
      <c r="N571" s="184"/>
      <c r="O571" s="85" t="s">
        <v>102</v>
      </c>
      <c r="P571" s="185">
        <v>43013</v>
      </c>
      <c r="Q571" s="186" t="s">
        <v>203</v>
      </c>
      <c r="R571" s="186"/>
      <c r="S571" s="186"/>
      <c r="T571" s="187"/>
      <c r="U571" s="188" t="s">
        <v>296</v>
      </c>
      <c r="V571" s="188" t="s">
        <v>205</v>
      </c>
      <c r="W571" s="189" t="s">
        <v>619</v>
      </c>
      <c r="X571" s="189" t="s">
        <v>107</v>
      </c>
      <c r="Y571" s="190" t="s">
        <v>614</v>
      </c>
      <c r="Z571" s="83">
        <v>700</v>
      </c>
      <c r="AA571" s="83" t="s">
        <v>193</v>
      </c>
      <c r="AB571" s="83" t="s">
        <v>181</v>
      </c>
      <c r="AC571" s="83" t="s">
        <v>102</v>
      </c>
      <c r="AD571" s="83" t="s">
        <v>7312</v>
      </c>
      <c r="AE571" s="83" t="s">
        <v>102</v>
      </c>
      <c r="AF571" s="83" t="s">
        <v>102</v>
      </c>
      <c r="AG571" s="83" t="s">
        <v>174</v>
      </c>
      <c r="AH571" s="83" t="s">
        <v>7301</v>
      </c>
      <c r="AI571" s="83" t="s">
        <v>104</v>
      </c>
      <c r="AJ571" s="83" t="s">
        <v>105</v>
      </c>
      <c r="AK571" s="191" t="s">
        <v>7312</v>
      </c>
      <c r="AL571" s="191" t="s">
        <v>102</v>
      </c>
      <c r="AM571" s="191" t="s">
        <v>102</v>
      </c>
      <c r="AN571" s="191" t="s">
        <v>174</v>
      </c>
      <c r="AO571" s="191" t="s">
        <v>7301</v>
      </c>
      <c r="AP571" s="191" t="s">
        <v>104</v>
      </c>
      <c r="AQ571" s="191" t="s">
        <v>105</v>
      </c>
      <c r="AR571" s="191" t="s">
        <v>106</v>
      </c>
      <c r="AS571" s="191" t="s">
        <v>7312</v>
      </c>
      <c r="AT571" s="191" t="s">
        <v>488</v>
      </c>
      <c r="AU571" s="191" t="s">
        <v>7313</v>
      </c>
      <c r="AV571" s="191" t="s">
        <v>104</v>
      </c>
      <c r="AW571" s="191" t="s">
        <v>204</v>
      </c>
      <c r="AX571" s="191"/>
      <c r="AY571" s="192" t="s">
        <v>454</v>
      </c>
      <c r="AZ571" s="192" t="s">
        <v>416</v>
      </c>
      <c r="BA571" s="91" t="s">
        <v>108</v>
      </c>
      <c r="BB571" s="90">
        <v>0</v>
      </c>
      <c r="BC571" s="93" t="s">
        <v>102</v>
      </c>
      <c r="BD571" s="93" t="s">
        <v>102</v>
      </c>
      <c r="BE571" s="93" t="s">
        <v>102</v>
      </c>
      <c r="BF571" s="93" t="s">
        <v>102</v>
      </c>
      <c r="BG571" s="97" t="s">
        <v>108</v>
      </c>
      <c r="BH571" s="93" t="s">
        <v>108</v>
      </c>
      <c r="BI571" s="93" t="s">
        <v>102</v>
      </c>
      <c r="BJ571" s="93" t="s">
        <v>102</v>
      </c>
      <c r="BK571" s="93" t="s">
        <v>102</v>
      </c>
      <c r="BL571" s="93" t="s">
        <v>102</v>
      </c>
      <c r="BM571" s="93" t="s">
        <v>102</v>
      </c>
      <c r="BN571" s="93" t="s">
        <v>102</v>
      </c>
      <c r="BO571" s="93" t="s">
        <v>102</v>
      </c>
      <c r="BP571" s="96" t="s">
        <v>102</v>
      </c>
      <c r="BQ571" s="90">
        <v>0</v>
      </c>
      <c r="BR571" s="93" t="s">
        <v>102</v>
      </c>
      <c r="BS571" s="93" t="s">
        <v>102</v>
      </c>
      <c r="BT571" s="93" t="s">
        <v>102</v>
      </c>
      <c r="BU571" s="93" t="s">
        <v>102</v>
      </c>
      <c r="BV571" s="97" t="s">
        <v>108</v>
      </c>
      <c r="BW571" s="93" t="s">
        <v>108</v>
      </c>
      <c r="BX571" s="95" t="s">
        <v>102</v>
      </c>
      <c r="BY571" s="93" t="s">
        <v>102</v>
      </c>
      <c r="BZ571" s="93" t="s">
        <v>102</v>
      </c>
      <c r="CA571" s="93" t="s">
        <v>102</v>
      </c>
      <c r="CB571" s="93" t="s">
        <v>102</v>
      </c>
      <c r="CC571" s="93" t="s">
        <v>102</v>
      </c>
      <c r="CD571" s="93" t="s">
        <v>102</v>
      </c>
      <c r="CE571" s="193" t="s">
        <v>102</v>
      </c>
      <c r="CF571" s="194" t="s">
        <v>436</v>
      </c>
      <c r="CG571" s="195" t="s">
        <v>7314</v>
      </c>
      <c r="CH571" s="101" t="s">
        <v>310</v>
      </c>
      <c r="CI571" s="102"/>
      <c r="CJ571" s="196" t="s">
        <v>7315</v>
      </c>
      <c r="CK571" s="104" t="s">
        <v>190</v>
      </c>
      <c r="CL571" s="105"/>
      <c r="CM571" s="83" t="s">
        <v>623</v>
      </c>
      <c r="CN571" s="106" t="s">
        <v>624</v>
      </c>
      <c r="CO571" s="197" t="s">
        <v>625</v>
      </c>
      <c r="CP571" s="107"/>
      <c r="CQ571" s="198" t="s">
        <v>474</v>
      </c>
      <c r="CR571" s="198" t="s">
        <v>474</v>
      </c>
      <c r="CS571" s="199"/>
      <c r="CT571" s="83" t="s">
        <v>109</v>
      </c>
      <c r="CU571" s="83" t="s">
        <v>109</v>
      </c>
      <c r="CV571" s="83">
        <v>27</v>
      </c>
      <c r="CW571" s="83" t="s">
        <v>139</v>
      </c>
      <c r="CX571" s="83">
        <v>27</v>
      </c>
      <c r="CY571" s="83" t="s">
        <v>108</v>
      </c>
      <c r="CZ571" s="83">
        <v>750806</v>
      </c>
      <c r="DA571" s="83" t="s">
        <v>581</v>
      </c>
      <c r="DB571" s="83" t="s">
        <v>152</v>
      </c>
      <c r="DC571" s="83" t="s">
        <v>500</v>
      </c>
      <c r="DD571" s="83">
        <v>2498</v>
      </c>
      <c r="DE571" s="83" t="s">
        <v>606</v>
      </c>
      <c r="DF571" s="83" t="s">
        <v>152</v>
      </c>
      <c r="DG571" s="83" t="s">
        <v>500</v>
      </c>
      <c r="DH571" s="83"/>
      <c r="DI571" s="85">
        <v>43646</v>
      </c>
      <c r="DJ571" s="83" t="s">
        <v>584</v>
      </c>
      <c r="DK571" s="83" t="s">
        <v>102</v>
      </c>
      <c r="DL571" s="83" t="s">
        <v>482</v>
      </c>
      <c r="DM571" s="83">
        <v>0</v>
      </c>
      <c r="DN571" s="83" t="s">
        <v>483</v>
      </c>
      <c r="DO571" s="83">
        <v>1</v>
      </c>
      <c r="DP571" s="83">
        <v>2</v>
      </c>
      <c r="DQ571" s="83"/>
      <c r="DR571" s="83" t="s">
        <v>108</v>
      </c>
      <c r="DS571" s="83" t="s">
        <v>497</v>
      </c>
      <c r="DU571" s="215" t="s">
        <v>269</v>
      </c>
      <c r="DV571" s="136">
        <v>1</v>
      </c>
      <c r="DW571" s="136">
        <v>3</v>
      </c>
      <c r="DX571" s="215" t="s">
        <v>269</v>
      </c>
      <c r="DY571" s="215" t="s">
        <v>269</v>
      </c>
      <c r="DZ571" s="215" t="s">
        <v>269</v>
      </c>
      <c r="EA571" s="215" t="s">
        <v>269</v>
      </c>
      <c r="EB571" s="215" t="s">
        <v>269</v>
      </c>
      <c r="EC571" s="215" t="s">
        <v>269</v>
      </c>
      <c r="ED571" s="215" t="s">
        <v>269</v>
      </c>
      <c r="EE571" s="215" t="s">
        <v>269</v>
      </c>
    </row>
    <row r="572" spans="1:135" ht="28.8" x14ac:dyDescent="0.55000000000000004">
      <c r="A572" s="83" t="s">
        <v>130</v>
      </c>
      <c r="B572" s="136">
        <v>398716</v>
      </c>
      <c r="C572" t="s">
        <v>1211</v>
      </c>
      <c r="D572" s="83" t="s">
        <v>228</v>
      </c>
      <c r="E572" s="138">
        <v>117122692423</v>
      </c>
      <c r="F572" s="83" t="s">
        <v>114</v>
      </c>
      <c r="G572" s="85">
        <v>43643</v>
      </c>
      <c r="H572" s="211" t="s">
        <v>98</v>
      </c>
      <c r="I572" s="84" t="s">
        <v>610</v>
      </c>
      <c r="J572" s="207" t="s">
        <v>627</v>
      </c>
      <c r="K572" s="208" t="s">
        <v>630</v>
      </c>
      <c r="L572" s="83" t="s">
        <v>108</v>
      </c>
      <c r="M572" s="184">
        <v>24568</v>
      </c>
      <c r="N572" s="184"/>
      <c r="O572" s="85" t="s">
        <v>102</v>
      </c>
      <c r="P572" s="185">
        <v>42491</v>
      </c>
      <c r="Q572" s="186" t="s">
        <v>203</v>
      </c>
      <c r="R572" s="186"/>
      <c r="S572" s="186"/>
      <c r="T572" s="187"/>
      <c r="U572" s="188" t="s">
        <v>296</v>
      </c>
      <c r="V572" s="188" t="s">
        <v>297</v>
      </c>
      <c r="W572" s="188" t="s">
        <v>297</v>
      </c>
      <c r="X572" s="189" t="s">
        <v>167</v>
      </c>
      <c r="Y572" s="190"/>
      <c r="Z572" s="83">
        <v>700</v>
      </c>
      <c r="AA572" s="83" t="s">
        <v>193</v>
      </c>
      <c r="AB572" s="83" t="s">
        <v>181</v>
      </c>
      <c r="AC572" s="83" t="s">
        <v>102</v>
      </c>
      <c r="AD572" s="83" t="s">
        <v>7316</v>
      </c>
      <c r="AE572" s="83" t="s">
        <v>102</v>
      </c>
      <c r="AF572" s="83" t="s">
        <v>102</v>
      </c>
      <c r="AG572" s="83" t="s">
        <v>119</v>
      </c>
      <c r="AH572" s="83" t="s">
        <v>7317</v>
      </c>
      <c r="AI572" s="83" t="s">
        <v>104</v>
      </c>
      <c r="AJ572" s="83" t="s">
        <v>105</v>
      </c>
      <c r="AK572" s="191" t="s">
        <v>7316</v>
      </c>
      <c r="AL572" s="191" t="s">
        <v>102</v>
      </c>
      <c r="AM572" s="191" t="s">
        <v>102</v>
      </c>
      <c r="AN572" s="191" t="s">
        <v>119</v>
      </c>
      <c r="AO572" s="191" t="s">
        <v>7317</v>
      </c>
      <c r="AP572" s="191" t="s">
        <v>104</v>
      </c>
      <c r="AQ572" s="191" t="s">
        <v>105</v>
      </c>
      <c r="AR572" s="191" t="s">
        <v>106</v>
      </c>
      <c r="AS572" s="191" t="s">
        <v>7316</v>
      </c>
      <c r="AT572" s="191" t="s">
        <v>485</v>
      </c>
      <c r="AU572" s="191" t="s">
        <v>7317</v>
      </c>
      <c r="AV572" s="191" t="s">
        <v>104</v>
      </c>
      <c r="AW572" s="191" t="s">
        <v>204</v>
      </c>
      <c r="AX572" s="191"/>
      <c r="AY572" s="192" t="s">
        <v>454</v>
      </c>
      <c r="AZ572" s="192" t="s">
        <v>416</v>
      </c>
      <c r="BA572" s="91" t="s">
        <v>108</v>
      </c>
      <c r="BB572" s="90">
        <v>0</v>
      </c>
      <c r="BC572" s="93" t="s">
        <v>102</v>
      </c>
      <c r="BD572" s="93" t="s">
        <v>102</v>
      </c>
      <c r="BE572" s="93" t="s">
        <v>102</v>
      </c>
      <c r="BF572" s="93" t="s">
        <v>102</v>
      </c>
      <c r="BG572" s="97" t="s">
        <v>108</v>
      </c>
      <c r="BH572" s="93" t="s">
        <v>108</v>
      </c>
      <c r="BI572" s="93" t="s">
        <v>102</v>
      </c>
      <c r="BJ572" s="93" t="s">
        <v>102</v>
      </c>
      <c r="BK572" s="93" t="s">
        <v>102</v>
      </c>
      <c r="BL572" s="93" t="s">
        <v>102</v>
      </c>
      <c r="BM572" s="93" t="s">
        <v>102</v>
      </c>
      <c r="BN572" s="93" t="s">
        <v>102</v>
      </c>
      <c r="BO572" s="93" t="s">
        <v>102</v>
      </c>
      <c r="BP572" s="96" t="s">
        <v>102</v>
      </c>
      <c r="BQ572" s="90">
        <v>0</v>
      </c>
      <c r="BR572" s="93" t="s">
        <v>102</v>
      </c>
      <c r="BS572" s="93" t="s">
        <v>102</v>
      </c>
      <c r="BT572" s="93" t="s">
        <v>102</v>
      </c>
      <c r="BU572" s="93" t="s">
        <v>102</v>
      </c>
      <c r="BV572" s="97" t="s">
        <v>108</v>
      </c>
      <c r="BW572" s="93" t="s">
        <v>108</v>
      </c>
      <c r="BX572" s="95" t="s">
        <v>102</v>
      </c>
      <c r="BY572" s="93" t="s">
        <v>102</v>
      </c>
      <c r="BZ572" s="93" t="s">
        <v>102</v>
      </c>
      <c r="CA572" s="93" t="s">
        <v>102</v>
      </c>
      <c r="CB572" s="93" t="s">
        <v>102</v>
      </c>
      <c r="CC572" s="93" t="s">
        <v>102</v>
      </c>
      <c r="CD572" s="93" t="s">
        <v>102</v>
      </c>
      <c r="CE572" s="193" t="s">
        <v>102</v>
      </c>
      <c r="CF572" s="194" t="s">
        <v>436</v>
      </c>
      <c r="CG572" s="195" t="s">
        <v>7318</v>
      </c>
      <c r="CH572" s="101" t="s">
        <v>563</v>
      </c>
      <c r="CI572" s="102"/>
      <c r="CJ572" s="196" t="s">
        <v>577</v>
      </c>
      <c r="CK572" s="104" t="s">
        <v>190</v>
      </c>
      <c r="CL572" s="105"/>
      <c r="CM572" s="83" t="s">
        <v>578</v>
      </c>
      <c r="CN572" s="106" t="s">
        <v>108</v>
      </c>
      <c r="CO572" s="197" t="s">
        <v>566</v>
      </c>
      <c r="CP572" s="107"/>
      <c r="CQ572" s="198" t="s">
        <v>107</v>
      </c>
      <c r="CR572" s="198" t="s">
        <v>107</v>
      </c>
      <c r="CS572" s="199"/>
      <c r="CT572" s="83" t="s">
        <v>109</v>
      </c>
      <c r="CU572" s="83" t="s">
        <v>109</v>
      </c>
      <c r="CV572" s="83">
        <v>24</v>
      </c>
      <c r="CW572" s="83" t="s">
        <v>270</v>
      </c>
      <c r="CX572" s="83">
        <v>24</v>
      </c>
      <c r="CY572" s="83" t="s">
        <v>108</v>
      </c>
      <c r="CZ572" s="83">
        <v>752125.5</v>
      </c>
      <c r="DA572" s="83" t="s">
        <v>7319</v>
      </c>
      <c r="DB572" s="83" t="s">
        <v>118</v>
      </c>
      <c r="DC572" s="83" t="s">
        <v>108</v>
      </c>
      <c r="DD572" s="83">
        <v>5159</v>
      </c>
      <c r="DE572" s="83" t="s">
        <v>173</v>
      </c>
      <c r="DF572" s="83" t="s">
        <v>118</v>
      </c>
      <c r="DG572" s="83" t="s">
        <v>500</v>
      </c>
      <c r="DH572" s="83"/>
      <c r="DI572" s="85">
        <v>43646</v>
      </c>
      <c r="DJ572" s="83" t="s">
        <v>584</v>
      </c>
      <c r="DK572" s="83" t="s">
        <v>102</v>
      </c>
      <c r="DL572" s="83" t="s">
        <v>482</v>
      </c>
      <c r="DM572" s="83">
        <v>0</v>
      </c>
      <c r="DN572" s="83" t="s">
        <v>483</v>
      </c>
      <c r="DO572" s="83">
        <v>1</v>
      </c>
      <c r="DP572" s="83">
        <v>4</v>
      </c>
      <c r="DQ572" s="83"/>
      <c r="DR572" s="83" t="s">
        <v>108</v>
      </c>
      <c r="DS572" s="83" t="s">
        <v>497</v>
      </c>
      <c r="DU572" s="215" t="s">
        <v>269</v>
      </c>
      <c r="DV572" s="136">
        <v>1</v>
      </c>
      <c r="DW572" s="136">
        <v>3</v>
      </c>
      <c r="DX572" s="215" t="s">
        <v>269</v>
      </c>
      <c r="DY572" s="215" t="s">
        <v>269</v>
      </c>
      <c r="DZ572" s="215" t="s">
        <v>269</v>
      </c>
      <c r="EA572" s="215" t="s">
        <v>269</v>
      </c>
      <c r="EB572" s="215" t="s">
        <v>269</v>
      </c>
      <c r="EC572" s="215" t="s">
        <v>269</v>
      </c>
      <c r="ED572" s="215" t="s">
        <v>269</v>
      </c>
      <c r="EE572" s="215" t="s">
        <v>269</v>
      </c>
    </row>
    <row r="573" spans="1:135" ht="57.6" x14ac:dyDescent="0.55000000000000004">
      <c r="A573" s="83" t="s">
        <v>130</v>
      </c>
      <c r="B573" s="136">
        <v>434349</v>
      </c>
      <c r="C573" t="s">
        <v>1212</v>
      </c>
      <c r="D573" s="83" t="s">
        <v>228</v>
      </c>
      <c r="E573" s="138">
        <v>867516451162</v>
      </c>
      <c r="F573" s="83" t="s">
        <v>143</v>
      </c>
      <c r="G573" s="85">
        <v>43620</v>
      </c>
      <c r="H573" s="83" t="s">
        <v>98</v>
      </c>
      <c r="I573" s="84" t="s">
        <v>612</v>
      </c>
      <c r="J573" s="207" t="s">
        <v>628</v>
      </c>
      <c r="K573" s="208" t="s">
        <v>633</v>
      </c>
      <c r="L573" s="83" t="s">
        <v>108</v>
      </c>
      <c r="M573" s="184" t="s">
        <v>102</v>
      </c>
      <c r="N573" s="184" t="s">
        <v>556</v>
      </c>
      <c r="O573" s="85" t="s">
        <v>102</v>
      </c>
      <c r="P573" s="185">
        <v>42491</v>
      </c>
      <c r="Q573" s="186" t="s">
        <v>202</v>
      </c>
      <c r="R573" s="186" t="s">
        <v>613</v>
      </c>
      <c r="S573" s="186"/>
      <c r="T573" s="187"/>
      <c r="U573" s="188" t="s">
        <v>295</v>
      </c>
      <c r="V573" s="188" t="s">
        <v>205</v>
      </c>
      <c r="W573" s="188" t="s">
        <v>295</v>
      </c>
      <c r="X573" s="189" t="s">
        <v>107</v>
      </c>
      <c r="Y573" s="190" t="s">
        <v>614</v>
      </c>
      <c r="Z573" s="83">
        <v>700</v>
      </c>
      <c r="AA573" s="83" t="s">
        <v>193</v>
      </c>
      <c r="AB573" s="83" t="s">
        <v>181</v>
      </c>
      <c r="AC573" s="83" t="s">
        <v>102</v>
      </c>
      <c r="AD573" s="83" t="s">
        <v>7320</v>
      </c>
      <c r="AE573" s="83" t="s">
        <v>7321</v>
      </c>
      <c r="AF573" s="83" t="s">
        <v>102</v>
      </c>
      <c r="AG573" s="83" t="s">
        <v>175</v>
      </c>
      <c r="AH573" s="83" t="s">
        <v>7322</v>
      </c>
      <c r="AI573" s="83" t="s">
        <v>104</v>
      </c>
      <c r="AJ573" s="83" t="s">
        <v>105</v>
      </c>
      <c r="AK573" s="191" t="s">
        <v>7320</v>
      </c>
      <c r="AL573" s="191" t="s">
        <v>7321</v>
      </c>
      <c r="AM573" s="191" t="s">
        <v>102</v>
      </c>
      <c r="AN573" s="191" t="s">
        <v>175</v>
      </c>
      <c r="AO573" s="191" t="s">
        <v>7322</v>
      </c>
      <c r="AP573" s="191" t="s">
        <v>104</v>
      </c>
      <c r="AQ573" s="191" t="s">
        <v>105</v>
      </c>
      <c r="AR573" s="191" t="s">
        <v>106</v>
      </c>
      <c r="AS573" s="191"/>
      <c r="AT573" s="191"/>
      <c r="AU573" s="191"/>
      <c r="AV573" s="191"/>
      <c r="AW573" s="191"/>
      <c r="AX573" s="191" t="s">
        <v>575</v>
      </c>
      <c r="AY573" s="192" t="s">
        <v>454</v>
      </c>
      <c r="AZ573" s="192" t="s">
        <v>108</v>
      </c>
      <c r="BA573" s="91" t="s">
        <v>108</v>
      </c>
      <c r="BB573" s="90">
        <v>0</v>
      </c>
      <c r="BC573" s="93" t="s">
        <v>102</v>
      </c>
      <c r="BD573" s="93" t="s">
        <v>102</v>
      </c>
      <c r="BE573" s="93" t="s">
        <v>102</v>
      </c>
      <c r="BF573" s="93" t="s">
        <v>102</v>
      </c>
      <c r="BG573" s="97" t="s">
        <v>108</v>
      </c>
      <c r="BH573" s="93" t="s">
        <v>108</v>
      </c>
      <c r="BI573" s="93" t="s">
        <v>102</v>
      </c>
      <c r="BJ573" s="93" t="s">
        <v>102</v>
      </c>
      <c r="BK573" s="93" t="s">
        <v>102</v>
      </c>
      <c r="BL573" s="93" t="s">
        <v>102</v>
      </c>
      <c r="BM573" s="93" t="s">
        <v>102</v>
      </c>
      <c r="BN573" s="93" t="s">
        <v>102</v>
      </c>
      <c r="BO573" s="93" t="s">
        <v>102</v>
      </c>
      <c r="BP573" s="96" t="s">
        <v>102</v>
      </c>
      <c r="BQ573" s="90">
        <v>0</v>
      </c>
      <c r="BR573" s="93" t="s">
        <v>102</v>
      </c>
      <c r="BS573" s="93" t="s">
        <v>102</v>
      </c>
      <c r="BT573" s="93" t="s">
        <v>102</v>
      </c>
      <c r="BU573" s="93" t="s">
        <v>102</v>
      </c>
      <c r="BV573" s="97" t="s">
        <v>108</v>
      </c>
      <c r="BW573" s="93" t="s">
        <v>108</v>
      </c>
      <c r="BX573" s="95" t="s">
        <v>102</v>
      </c>
      <c r="BY573" s="93" t="s">
        <v>102</v>
      </c>
      <c r="BZ573" s="93" t="s">
        <v>102</v>
      </c>
      <c r="CA573" s="93" t="s">
        <v>102</v>
      </c>
      <c r="CB573" s="93" t="s">
        <v>102</v>
      </c>
      <c r="CC573" s="93" t="s">
        <v>102</v>
      </c>
      <c r="CD573" s="93" t="s">
        <v>102</v>
      </c>
      <c r="CE573" s="193" t="s">
        <v>102</v>
      </c>
      <c r="CF573" s="194" t="s">
        <v>508</v>
      </c>
      <c r="CG573" s="195" t="s">
        <v>102</v>
      </c>
      <c r="CH573" s="101" t="e">
        <v>#N/A</v>
      </c>
      <c r="CI573" s="102" t="s">
        <v>580</v>
      </c>
      <c r="CJ573" s="196" t="s">
        <v>108</v>
      </c>
      <c r="CK573" s="104" t="s">
        <v>109</v>
      </c>
      <c r="CL573" s="105" t="s">
        <v>579</v>
      </c>
      <c r="CM573" s="83" t="s">
        <v>108</v>
      </c>
      <c r="CN573" s="106" t="s">
        <v>108</v>
      </c>
      <c r="CO573" s="197" t="s">
        <v>108</v>
      </c>
      <c r="CP573" s="107"/>
      <c r="CQ573" s="198" t="s">
        <v>474</v>
      </c>
      <c r="CR573" s="198" t="s">
        <v>474</v>
      </c>
      <c r="CS573" s="199" t="s">
        <v>616</v>
      </c>
      <c r="CT573" s="83" t="s">
        <v>109</v>
      </c>
      <c r="CU573" s="83" t="s">
        <v>109</v>
      </c>
      <c r="CV573" s="83">
        <v>7</v>
      </c>
      <c r="CW573" s="83" t="s">
        <v>112</v>
      </c>
      <c r="CX573" s="83">
        <v>7</v>
      </c>
      <c r="CY573" s="83" t="s">
        <v>7323</v>
      </c>
      <c r="CZ573" s="83">
        <v>753445</v>
      </c>
      <c r="DA573" s="83" t="s">
        <v>138</v>
      </c>
      <c r="DB573" s="83" t="s">
        <v>124</v>
      </c>
      <c r="DC573" s="83" t="s">
        <v>501</v>
      </c>
      <c r="DD573" s="83">
        <v>1923</v>
      </c>
      <c r="DE573" s="83" t="s">
        <v>582</v>
      </c>
      <c r="DF573" s="83" t="s">
        <v>145</v>
      </c>
      <c r="DG573" s="83" t="s">
        <v>501</v>
      </c>
      <c r="DH573" s="83" t="s">
        <v>582</v>
      </c>
      <c r="DI573" s="85">
        <v>43646</v>
      </c>
      <c r="DJ573" s="83" t="s">
        <v>584</v>
      </c>
      <c r="DK573" s="83" t="s">
        <v>102</v>
      </c>
      <c r="DL573" s="83" t="s">
        <v>482</v>
      </c>
      <c r="DM573" s="83">
        <v>0</v>
      </c>
      <c r="DN573" s="83" t="s">
        <v>238</v>
      </c>
      <c r="DO573" s="83">
        <v>1</v>
      </c>
      <c r="DP573" s="83">
        <v>3</v>
      </c>
      <c r="DQ573" s="83"/>
      <c r="DR573" s="83" t="s">
        <v>108</v>
      </c>
      <c r="DS573" s="83" t="s">
        <v>497</v>
      </c>
      <c r="DU573" s="215" t="s">
        <v>269</v>
      </c>
      <c r="DV573" s="136">
        <v>1</v>
      </c>
      <c r="DW573" s="136">
        <v>3</v>
      </c>
      <c r="DX573" s="215" t="s">
        <v>269</v>
      </c>
      <c r="DY573" s="215" t="s">
        <v>269</v>
      </c>
      <c r="DZ573" s="215" t="s">
        <v>269</v>
      </c>
      <c r="EA573" s="215" t="s">
        <v>269</v>
      </c>
      <c r="EB573" s="215" t="s">
        <v>269</v>
      </c>
      <c r="EC573" s="215" t="s">
        <v>269</v>
      </c>
      <c r="ED573" s="215" t="s">
        <v>269</v>
      </c>
      <c r="EE573" s="215" t="s">
        <v>269</v>
      </c>
    </row>
    <row r="574" spans="1:135" ht="28.8" x14ac:dyDescent="0.55000000000000004">
      <c r="A574" s="83" t="s">
        <v>130</v>
      </c>
      <c r="B574" s="136">
        <v>776403</v>
      </c>
      <c r="C574" t="s">
        <v>1213</v>
      </c>
      <c r="D574" s="83" t="s">
        <v>228</v>
      </c>
      <c r="E574" s="138">
        <v>737239632319</v>
      </c>
      <c r="F574" s="83" t="s">
        <v>114</v>
      </c>
      <c r="G574" s="85">
        <v>43634</v>
      </c>
      <c r="H574" s="83" t="s">
        <v>98</v>
      </c>
      <c r="I574" s="84" t="s">
        <v>618</v>
      </c>
      <c r="J574" s="207" t="s">
        <v>629</v>
      </c>
      <c r="K574" s="208" t="s">
        <v>634</v>
      </c>
      <c r="L574" s="83" t="s">
        <v>108</v>
      </c>
      <c r="M574" s="184">
        <v>27658</v>
      </c>
      <c r="N574" s="184"/>
      <c r="O574" s="85" t="s">
        <v>102</v>
      </c>
      <c r="P574" s="185">
        <v>43013</v>
      </c>
      <c r="Q574" s="186" t="s">
        <v>203</v>
      </c>
      <c r="R574" s="186"/>
      <c r="S574" s="186"/>
      <c r="T574" s="187"/>
      <c r="U574" s="188" t="s">
        <v>296</v>
      </c>
      <c r="V574" s="188" t="s">
        <v>205</v>
      </c>
      <c r="W574" s="189" t="s">
        <v>619</v>
      </c>
      <c r="X574" s="189" t="s">
        <v>107</v>
      </c>
      <c r="Y574" s="190" t="s">
        <v>614</v>
      </c>
      <c r="Z574" s="83">
        <v>700</v>
      </c>
      <c r="AA574" s="83" t="s">
        <v>193</v>
      </c>
      <c r="AB574" s="83" t="s">
        <v>181</v>
      </c>
      <c r="AC574" s="83" t="s">
        <v>102</v>
      </c>
      <c r="AD574" s="83" t="s">
        <v>7324</v>
      </c>
      <c r="AE574" s="83" t="s">
        <v>102</v>
      </c>
      <c r="AF574" s="83" t="s">
        <v>102</v>
      </c>
      <c r="AG574" s="83" t="s">
        <v>174</v>
      </c>
      <c r="AH574" s="83" t="s">
        <v>7313</v>
      </c>
      <c r="AI574" s="83" t="s">
        <v>104</v>
      </c>
      <c r="AJ574" s="83" t="s">
        <v>105</v>
      </c>
      <c r="AK574" s="191" t="s">
        <v>7324</v>
      </c>
      <c r="AL574" s="191" t="s">
        <v>102</v>
      </c>
      <c r="AM574" s="191" t="s">
        <v>102</v>
      </c>
      <c r="AN574" s="191" t="s">
        <v>174</v>
      </c>
      <c r="AO574" s="191" t="s">
        <v>7313</v>
      </c>
      <c r="AP574" s="191" t="s">
        <v>104</v>
      </c>
      <c r="AQ574" s="191" t="s">
        <v>105</v>
      </c>
      <c r="AR574" s="191" t="s">
        <v>106</v>
      </c>
      <c r="AS574" s="191" t="s">
        <v>7324</v>
      </c>
      <c r="AT574" s="191" t="s">
        <v>488</v>
      </c>
      <c r="AU574" s="191" t="s">
        <v>7325</v>
      </c>
      <c r="AV574" s="191" t="s">
        <v>104</v>
      </c>
      <c r="AW574" s="191" t="s">
        <v>204</v>
      </c>
      <c r="AX574" s="191"/>
      <c r="AY574" s="192" t="s">
        <v>454</v>
      </c>
      <c r="AZ574" s="192" t="s">
        <v>416</v>
      </c>
      <c r="BA574" s="91" t="s">
        <v>108</v>
      </c>
      <c r="BB574" s="90">
        <v>0</v>
      </c>
      <c r="BC574" s="93" t="s">
        <v>102</v>
      </c>
      <c r="BD574" s="93" t="s">
        <v>102</v>
      </c>
      <c r="BE574" s="93" t="s">
        <v>102</v>
      </c>
      <c r="BF574" s="93" t="s">
        <v>102</v>
      </c>
      <c r="BG574" s="97" t="s">
        <v>108</v>
      </c>
      <c r="BH574" s="93" t="s">
        <v>108</v>
      </c>
      <c r="BI574" s="93" t="s">
        <v>102</v>
      </c>
      <c r="BJ574" s="93" t="s">
        <v>102</v>
      </c>
      <c r="BK574" s="93" t="s">
        <v>102</v>
      </c>
      <c r="BL574" s="93" t="s">
        <v>102</v>
      </c>
      <c r="BM574" s="93" t="s">
        <v>102</v>
      </c>
      <c r="BN574" s="93" t="s">
        <v>102</v>
      </c>
      <c r="BO574" s="93" t="s">
        <v>102</v>
      </c>
      <c r="BP574" s="96" t="s">
        <v>102</v>
      </c>
      <c r="BQ574" s="90">
        <v>0</v>
      </c>
      <c r="BR574" s="93" t="s">
        <v>102</v>
      </c>
      <c r="BS574" s="93" t="s">
        <v>102</v>
      </c>
      <c r="BT574" s="93" t="s">
        <v>102</v>
      </c>
      <c r="BU574" s="93" t="s">
        <v>102</v>
      </c>
      <c r="BV574" s="97" t="s">
        <v>108</v>
      </c>
      <c r="BW574" s="93" t="s">
        <v>108</v>
      </c>
      <c r="BX574" s="95" t="s">
        <v>102</v>
      </c>
      <c r="BY574" s="93" t="s">
        <v>102</v>
      </c>
      <c r="BZ574" s="93" t="s">
        <v>102</v>
      </c>
      <c r="CA574" s="93" t="s">
        <v>102</v>
      </c>
      <c r="CB574" s="93" t="s">
        <v>102</v>
      </c>
      <c r="CC574" s="93" t="s">
        <v>102</v>
      </c>
      <c r="CD574" s="93" t="s">
        <v>102</v>
      </c>
      <c r="CE574" s="193" t="s">
        <v>102</v>
      </c>
      <c r="CF574" s="194" t="s">
        <v>436</v>
      </c>
      <c r="CG574" s="195" t="s">
        <v>7326</v>
      </c>
      <c r="CH574" s="101" t="s">
        <v>310</v>
      </c>
      <c r="CI574" s="102"/>
      <c r="CJ574" s="196" t="s">
        <v>7327</v>
      </c>
      <c r="CK574" s="104" t="s">
        <v>190</v>
      </c>
      <c r="CL574" s="105"/>
      <c r="CM574" s="83" t="s">
        <v>623</v>
      </c>
      <c r="CN574" s="106" t="s">
        <v>624</v>
      </c>
      <c r="CO574" s="197" t="s">
        <v>625</v>
      </c>
      <c r="CP574" s="107"/>
      <c r="CQ574" s="198" t="s">
        <v>474</v>
      </c>
      <c r="CR574" s="198" t="s">
        <v>474</v>
      </c>
      <c r="CS574" s="199"/>
      <c r="CT574" s="83" t="s">
        <v>109</v>
      </c>
      <c r="CU574" s="83" t="s">
        <v>109</v>
      </c>
      <c r="CV574" s="83">
        <v>41</v>
      </c>
      <c r="CW574" s="83" t="s">
        <v>139</v>
      </c>
      <c r="CX574" s="83">
        <v>41</v>
      </c>
      <c r="CY574" s="83" t="s">
        <v>108</v>
      </c>
      <c r="CZ574" s="83">
        <v>754764.5</v>
      </c>
      <c r="DA574" s="83" t="s">
        <v>581</v>
      </c>
      <c r="DB574" s="83" t="s">
        <v>152</v>
      </c>
      <c r="DC574" s="83" t="s">
        <v>500</v>
      </c>
      <c r="DD574" s="83">
        <v>4649</v>
      </c>
      <c r="DE574" s="83" t="s">
        <v>606</v>
      </c>
      <c r="DF574" s="83" t="s">
        <v>152</v>
      </c>
      <c r="DG574" s="83" t="s">
        <v>500</v>
      </c>
      <c r="DH574" s="83"/>
      <c r="DI574" s="85">
        <v>43646</v>
      </c>
      <c r="DJ574" s="83" t="s">
        <v>584</v>
      </c>
      <c r="DK574" s="83" t="s">
        <v>102</v>
      </c>
      <c r="DL574" s="83" t="s">
        <v>482</v>
      </c>
      <c r="DM574" s="83">
        <v>0</v>
      </c>
      <c r="DN574" s="83" t="s">
        <v>483</v>
      </c>
      <c r="DO574" s="83">
        <v>1</v>
      </c>
      <c r="DP574" s="83">
        <v>3</v>
      </c>
      <c r="DQ574" s="83"/>
      <c r="DR574" s="83" t="s">
        <v>108</v>
      </c>
      <c r="DS574" s="83" t="s">
        <v>497</v>
      </c>
      <c r="DU574" s="215" t="s">
        <v>269</v>
      </c>
      <c r="DV574" s="136">
        <v>1</v>
      </c>
      <c r="DW574" s="136">
        <v>3</v>
      </c>
      <c r="DX574" s="215" t="s">
        <v>269</v>
      </c>
      <c r="DY574" s="215" t="s">
        <v>269</v>
      </c>
      <c r="DZ574" s="215" t="s">
        <v>269</v>
      </c>
      <c r="EA574" s="215" t="s">
        <v>269</v>
      </c>
      <c r="EB574" s="215" t="s">
        <v>269</v>
      </c>
      <c r="EC574" s="215" t="s">
        <v>269</v>
      </c>
      <c r="ED574" s="215" t="s">
        <v>269</v>
      </c>
      <c r="EE574" s="215" t="s">
        <v>269</v>
      </c>
    </row>
    <row r="575" spans="1:135" ht="28.8" x14ac:dyDescent="0.55000000000000004">
      <c r="A575" s="83" t="s">
        <v>130</v>
      </c>
      <c r="B575" s="136">
        <v>724549</v>
      </c>
      <c r="C575" t="s">
        <v>1027</v>
      </c>
      <c r="D575" s="83" t="s">
        <v>228</v>
      </c>
      <c r="E575" s="138">
        <v>203218534423</v>
      </c>
      <c r="F575" s="83" t="s">
        <v>114</v>
      </c>
      <c r="G575" s="85">
        <v>43643</v>
      </c>
      <c r="H575" s="211" t="s">
        <v>98</v>
      </c>
      <c r="I575" s="84" t="s">
        <v>610</v>
      </c>
      <c r="J575" s="207" t="s">
        <v>627</v>
      </c>
      <c r="K575" s="208" t="s">
        <v>630</v>
      </c>
      <c r="L575" s="83" t="s">
        <v>108</v>
      </c>
      <c r="M575" s="184">
        <v>24569</v>
      </c>
      <c r="N575" s="184"/>
      <c r="O575" s="85" t="s">
        <v>102</v>
      </c>
      <c r="P575" s="185">
        <v>42491</v>
      </c>
      <c r="Q575" s="186" t="s">
        <v>203</v>
      </c>
      <c r="R575" s="186"/>
      <c r="S575" s="186"/>
      <c r="T575" s="187"/>
      <c r="U575" s="188" t="s">
        <v>296</v>
      </c>
      <c r="V575" s="188" t="s">
        <v>297</v>
      </c>
      <c r="W575" s="188" t="s">
        <v>297</v>
      </c>
      <c r="X575" s="189" t="s">
        <v>167</v>
      </c>
      <c r="Y575" s="190"/>
      <c r="Z575" s="83">
        <v>700</v>
      </c>
      <c r="AA575" s="83" t="s">
        <v>193</v>
      </c>
      <c r="AB575" s="83" t="s">
        <v>181</v>
      </c>
      <c r="AC575" s="83" t="s">
        <v>102</v>
      </c>
      <c r="AD575" s="83" t="s">
        <v>7328</v>
      </c>
      <c r="AE575" s="83" t="s">
        <v>102</v>
      </c>
      <c r="AF575" s="83" t="s">
        <v>102</v>
      </c>
      <c r="AG575" s="83" t="s">
        <v>119</v>
      </c>
      <c r="AH575" s="83" t="s">
        <v>7329</v>
      </c>
      <c r="AI575" s="83" t="s">
        <v>104</v>
      </c>
      <c r="AJ575" s="83" t="s">
        <v>105</v>
      </c>
      <c r="AK575" s="191" t="s">
        <v>7328</v>
      </c>
      <c r="AL575" s="191" t="s">
        <v>102</v>
      </c>
      <c r="AM575" s="191" t="s">
        <v>102</v>
      </c>
      <c r="AN575" s="191" t="s">
        <v>119</v>
      </c>
      <c r="AO575" s="191" t="s">
        <v>7329</v>
      </c>
      <c r="AP575" s="191" t="s">
        <v>104</v>
      </c>
      <c r="AQ575" s="191" t="s">
        <v>105</v>
      </c>
      <c r="AR575" s="191" t="s">
        <v>106</v>
      </c>
      <c r="AS575" s="191" t="s">
        <v>7328</v>
      </c>
      <c r="AT575" s="191" t="s">
        <v>485</v>
      </c>
      <c r="AU575" s="191" t="s">
        <v>7329</v>
      </c>
      <c r="AV575" s="191" t="s">
        <v>104</v>
      </c>
      <c r="AW575" s="191" t="s">
        <v>204</v>
      </c>
      <c r="AX575" s="191"/>
      <c r="AY575" s="192" t="s">
        <v>454</v>
      </c>
      <c r="AZ575" s="192" t="s">
        <v>416</v>
      </c>
      <c r="BA575" s="91" t="s">
        <v>108</v>
      </c>
      <c r="BB575" s="90">
        <v>0</v>
      </c>
      <c r="BC575" s="93" t="s">
        <v>102</v>
      </c>
      <c r="BD575" s="93" t="s">
        <v>102</v>
      </c>
      <c r="BE575" s="93" t="s">
        <v>102</v>
      </c>
      <c r="BF575" s="93" t="s">
        <v>102</v>
      </c>
      <c r="BG575" s="97" t="s">
        <v>108</v>
      </c>
      <c r="BH575" s="93" t="s">
        <v>108</v>
      </c>
      <c r="BI575" s="93" t="s">
        <v>102</v>
      </c>
      <c r="BJ575" s="93" t="s">
        <v>102</v>
      </c>
      <c r="BK575" s="93" t="s">
        <v>102</v>
      </c>
      <c r="BL575" s="93" t="s">
        <v>102</v>
      </c>
      <c r="BM575" s="93" t="s">
        <v>102</v>
      </c>
      <c r="BN575" s="93" t="s">
        <v>102</v>
      </c>
      <c r="BO575" s="93" t="s">
        <v>102</v>
      </c>
      <c r="BP575" s="96" t="s">
        <v>102</v>
      </c>
      <c r="BQ575" s="90">
        <v>0</v>
      </c>
      <c r="BR575" s="93" t="s">
        <v>102</v>
      </c>
      <c r="BS575" s="93" t="s">
        <v>102</v>
      </c>
      <c r="BT575" s="93" t="s">
        <v>102</v>
      </c>
      <c r="BU575" s="93" t="s">
        <v>102</v>
      </c>
      <c r="BV575" s="97" t="s">
        <v>108</v>
      </c>
      <c r="BW575" s="93" t="s">
        <v>108</v>
      </c>
      <c r="BX575" s="95" t="s">
        <v>102</v>
      </c>
      <c r="BY575" s="93" t="s">
        <v>102</v>
      </c>
      <c r="BZ575" s="93" t="s">
        <v>102</v>
      </c>
      <c r="CA575" s="93" t="s">
        <v>102</v>
      </c>
      <c r="CB575" s="93" t="s">
        <v>102</v>
      </c>
      <c r="CC575" s="93" t="s">
        <v>102</v>
      </c>
      <c r="CD575" s="93" t="s">
        <v>102</v>
      </c>
      <c r="CE575" s="193" t="s">
        <v>102</v>
      </c>
      <c r="CF575" s="194" t="s">
        <v>436</v>
      </c>
      <c r="CG575" s="195" t="s">
        <v>7330</v>
      </c>
      <c r="CH575" s="101" t="s">
        <v>563</v>
      </c>
      <c r="CI575" s="102"/>
      <c r="CJ575" s="196" t="s">
        <v>577</v>
      </c>
      <c r="CK575" s="104" t="s">
        <v>190</v>
      </c>
      <c r="CL575" s="105"/>
      <c r="CM575" s="83" t="s">
        <v>578</v>
      </c>
      <c r="CN575" s="106" t="s">
        <v>108</v>
      </c>
      <c r="CO575" s="197" t="s">
        <v>566</v>
      </c>
      <c r="CP575" s="107"/>
      <c r="CQ575" s="198" t="s">
        <v>107</v>
      </c>
      <c r="CR575" s="198" t="s">
        <v>107</v>
      </c>
      <c r="CS575" s="199"/>
      <c r="CT575" s="83" t="s">
        <v>109</v>
      </c>
      <c r="CU575" s="83" t="s">
        <v>109</v>
      </c>
      <c r="CV575" s="83">
        <v>91</v>
      </c>
      <c r="CW575" s="83" t="s">
        <v>270</v>
      </c>
      <c r="CX575" s="83">
        <v>91</v>
      </c>
      <c r="CY575" s="83" t="s">
        <v>108</v>
      </c>
      <c r="CZ575" s="83">
        <v>756084</v>
      </c>
      <c r="DA575" s="83" t="s">
        <v>7331</v>
      </c>
      <c r="DB575" s="83" t="s">
        <v>118</v>
      </c>
      <c r="DC575" s="83" t="s">
        <v>108</v>
      </c>
      <c r="DD575" s="83">
        <v>2515</v>
      </c>
      <c r="DE575" s="83" t="s">
        <v>173</v>
      </c>
      <c r="DF575" s="83" t="s">
        <v>118</v>
      </c>
      <c r="DG575" s="83" t="s">
        <v>500</v>
      </c>
      <c r="DH575" s="83"/>
      <c r="DI575" s="85">
        <v>43646</v>
      </c>
      <c r="DJ575" s="83" t="s">
        <v>584</v>
      </c>
      <c r="DK575" s="83" t="s">
        <v>102</v>
      </c>
      <c r="DL575" s="83" t="s">
        <v>482</v>
      </c>
      <c r="DM575" s="83">
        <v>0</v>
      </c>
      <c r="DN575" s="83" t="s">
        <v>483</v>
      </c>
      <c r="DO575" s="83">
        <v>1</v>
      </c>
      <c r="DP575" s="83">
        <v>5</v>
      </c>
      <c r="DQ575" s="83"/>
      <c r="DR575" s="83" t="s">
        <v>108</v>
      </c>
      <c r="DS575" s="83" t="s">
        <v>497</v>
      </c>
      <c r="DU575" s="215" t="s">
        <v>269</v>
      </c>
      <c r="DV575" s="136">
        <v>1</v>
      </c>
      <c r="DW575" s="136">
        <v>3</v>
      </c>
      <c r="DX575" s="215" t="s">
        <v>269</v>
      </c>
      <c r="DY575" s="215" t="s">
        <v>269</v>
      </c>
      <c r="DZ575" s="215" t="s">
        <v>269</v>
      </c>
      <c r="EA575" s="215" t="s">
        <v>269</v>
      </c>
      <c r="EB575" s="215" t="s">
        <v>269</v>
      </c>
      <c r="EC575" s="215" t="s">
        <v>269</v>
      </c>
      <c r="ED575" s="215" t="s">
        <v>269</v>
      </c>
      <c r="EE575" s="215" t="s">
        <v>269</v>
      </c>
    </row>
    <row r="576" spans="1:135" ht="57.6" x14ac:dyDescent="0.55000000000000004">
      <c r="A576" s="83" t="s">
        <v>130</v>
      </c>
      <c r="B576" s="136">
        <v>837142</v>
      </c>
      <c r="C576" t="s">
        <v>1214</v>
      </c>
      <c r="D576" s="83" t="s">
        <v>228</v>
      </c>
      <c r="E576" s="138">
        <v>237521489981</v>
      </c>
      <c r="F576" s="83" t="s">
        <v>143</v>
      </c>
      <c r="G576" s="85">
        <v>43620</v>
      </c>
      <c r="H576" s="83" t="s">
        <v>98</v>
      </c>
      <c r="I576" s="84" t="s">
        <v>612</v>
      </c>
      <c r="J576" s="207" t="s">
        <v>628</v>
      </c>
      <c r="K576" s="208" t="s">
        <v>633</v>
      </c>
      <c r="L576" s="83" t="s">
        <v>108</v>
      </c>
      <c r="M576" s="184" t="s">
        <v>102</v>
      </c>
      <c r="N576" s="184" t="s">
        <v>556</v>
      </c>
      <c r="O576" s="85" t="s">
        <v>102</v>
      </c>
      <c r="P576" s="185">
        <v>42491</v>
      </c>
      <c r="Q576" s="186" t="s">
        <v>202</v>
      </c>
      <c r="R576" s="186" t="s">
        <v>613</v>
      </c>
      <c r="S576" s="186"/>
      <c r="T576" s="187"/>
      <c r="U576" s="188" t="s">
        <v>295</v>
      </c>
      <c r="V576" s="188" t="s">
        <v>205</v>
      </c>
      <c r="W576" s="188" t="s">
        <v>295</v>
      </c>
      <c r="X576" s="189" t="s">
        <v>107</v>
      </c>
      <c r="Y576" s="190" t="s">
        <v>614</v>
      </c>
      <c r="Z576" s="83">
        <v>700</v>
      </c>
      <c r="AA576" s="83" t="s">
        <v>193</v>
      </c>
      <c r="AB576" s="83" t="s">
        <v>181</v>
      </c>
      <c r="AC576" s="83" t="s">
        <v>102</v>
      </c>
      <c r="AD576" s="83" t="s">
        <v>7332</v>
      </c>
      <c r="AE576" s="83" t="s">
        <v>7333</v>
      </c>
      <c r="AF576" s="83" t="s">
        <v>102</v>
      </c>
      <c r="AG576" s="83" t="s">
        <v>175</v>
      </c>
      <c r="AH576" s="83" t="s">
        <v>7334</v>
      </c>
      <c r="AI576" s="83" t="s">
        <v>104</v>
      </c>
      <c r="AJ576" s="83" t="s">
        <v>105</v>
      </c>
      <c r="AK576" s="191" t="s">
        <v>7332</v>
      </c>
      <c r="AL576" s="191" t="s">
        <v>7333</v>
      </c>
      <c r="AM576" s="191" t="s">
        <v>102</v>
      </c>
      <c r="AN576" s="191" t="s">
        <v>175</v>
      </c>
      <c r="AO576" s="191" t="s">
        <v>7334</v>
      </c>
      <c r="AP576" s="191" t="s">
        <v>104</v>
      </c>
      <c r="AQ576" s="191" t="s">
        <v>105</v>
      </c>
      <c r="AR576" s="191" t="s">
        <v>106</v>
      </c>
      <c r="AS576" s="191"/>
      <c r="AT576" s="191"/>
      <c r="AU576" s="191"/>
      <c r="AV576" s="191"/>
      <c r="AW576" s="191"/>
      <c r="AX576" s="191" t="s">
        <v>575</v>
      </c>
      <c r="AY576" s="192" t="s">
        <v>454</v>
      </c>
      <c r="AZ576" s="192" t="s">
        <v>108</v>
      </c>
      <c r="BA576" s="91" t="s">
        <v>108</v>
      </c>
      <c r="BB576" s="90">
        <v>0</v>
      </c>
      <c r="BC576" s="93" t="s">
        <v>102</v>
      </c>
      <c r="BD576" s="93" t="s">
        <v>102</v>
      </c>
      <c r="BE576" s="93" t="s">
        <v>102</v>
      </c>
      <c r="BF576" s="93" t="s">
        <v>102</v>
      </c>
      <c r="BG576" s="97" t="s">
        <v>108</v>
      </c>
      <c r="BH576" s="93" t="s">
        <v>108</v>
      </c>
      <c r="BI576" s="93" t="s">
        <v>102</v>
      </c>
      <c r="BJ576" s="93" t="s">
        <v>102</v>
      </c>
      <c r="BK576" s="93" t="s">
        <v>102</v>
      </c>
      <c r="BL576" s="93" t="s">
        <v>102</v>
      </c>
      <c r="BM576" s="93" t="s">
        <v>102</v>
      </c>
      <c r="BN576" s="93" t="s">
        <v>102</v>
      </c>
      <c r="BO576" s="93" t="s">
        <v>102</v>
      </c>
      <c r="BP576" s="96" t="s">
        <v>102</v>
      </c>
      <c r="BQ576" s="90">
        <v>0</v>
      </c>
      <c r="BR576" s="93" t="s">
        <v>102</v>
      </c>
      <c r="BS576" s="93" t="s">
        <v>102</v>
      </c>
      <c r="BT576" s="93" t="s">
        <v>102</v>
      </c>
      <c r="BU576" s="93" t="s">
        <v>102</v>
      </c>
      <c r="BV576" s="97" t="s">
        <v>108</v>
      </c>
      <c r="BW576" s="93" t="s">
        <v>108</v>
      </c>
      <c r="BX576" s="95" t="s">
        <v>102</v>
      </c>
      <c r="BY576" s="93" t="s">
        <v>102</v>
      </c>
      <c r="BZ576" s="93" t="s">
        <v>102</v>
      </c>
      <c r="CA576" s="93" t="s">
        <v>102</v>
      </c>
      <c r="CB576" s="93" t="s">
        <v>102</v>
      </c>
      <c r="CC576" s="93" t="s">
        <v>102</v>
      </c>
      <c r="CD576" s="93" t="s">
        <v>102</v>
      </c>
      <c r="CE576" s="193" t="s">
        <v>102</v>
      </c>
      <c r="CF576" s="194" t="s">
        <v>508</v>
      </c>
      <c r="CG576" s="195" t="s">
        <v>102</v>
      </c>
      <c r="CH576" s="101" t="e">
        <v>#N/A</v>
      </c>
      <c r="CI576" s="102" t="s">
        <v>580</v>
      </c>
      <c r="CJ576" s="196" t="s">
        <v>108</v>
      </c>
      <c r="CK576" s="104" t="s">
        <v>109</v>
      </c>
      <c r="CL576" s="105" t="s">
        <v>579</v>
      </c>
      <c r="CM576" s="83" t="s">
        <v>108</v>
      </c>
      <c r="CN576" s="106" t="s">
        <v>108</v>
      </c>
      <c r="CO576" s="197" t="s">
        <v>108</v>
      </c>
      <c r="CP576" s="107"/>
      <c r="CQ576" s="198" t="s">
        <v>474</v>
      </c>
      <c r="CR576" s="198" t="s">
        <v>474</v>
      </c>
      <c r="CS576" s="199" t="s">
        <v>616</v>
      </c>
      <c r="CT576" s="83" t="s">
        <v>109</v>
      </c>
      <c r="CU576" s="83" t="s">
        <v>109</v>
      </c>
      <c r="CV576" s="83">
        <v>33</v>
      </c>
      <c r="CW576" s="83" t="s">
        <v>112</v>
      </c>
      <c r="CX576" s="83">
        <v>33</v>
      </c>
      <c r="CY576" s="83" t="s">
        <v>7335</v>
      </c>
      <c r="CZ576" s="83">
        <v>757403.5</v>
      </c>
      <c r="DA576" s="83" t="s">
        <v>138</v>
      </c>
      <c r="DB576" s="83" t="s">
        <v>124</v>
      </c>
      <c r="DC576" s="83" t="s">
        <v>501</v>
      </c>
      <c r="DD576" s="83">
        <v>9305</v>
      </c>
      <c r="DE576" s="83" t="s">
        <v>582</v>
      </c>
      <c r="DF576" s="83" t="s">
        <v>145</v>
      </c>
      <c r="DG576" s="83" t="s">
        <v>501</v>
      </c>
      <c r="DH576" s="83" t="s">
        <v>582</v>
      </c>
      <c r="DI576" s="85">
        <v>43646</v>
      </c>
      <c r="DJ576" s="83" t="s">
        <v>584</v>
      </c>
      <c r="DK576" s="83" t="s">
        <v>102</v>
      </c>
      <c r="DL576" s="83" t="s">
        <v>482</v>
      </c>
      <c r="DM576" s="83">
        <v>0</v>
      </c>
      <c r="DN576" s="83" t="s">
        <v>238</v>
      </c>
      <c r="DO576" s="83">
        <v>1</v>
      </c>
      <c r="DP576" s="83">
        <v>6</v>
      </c>
      <c r="DQ576" s="83"/>
      <c r="DR576" s="83" t="s">
        <v>108</v>
      </c>
      <c r="DS576" s="83" t="s">
        <v>497</v>
      </c>
      <c r="DU576" s="215" t="s">
        <v>269</v>
      </c>
      <c r="DV576" s="136">
        <v>1</v>
      </c>
      <c r="DW576" s="136">
        <v>3</v>
      </c>
      <c r="DX576" s="215" t="s">
        <v>269</v>
      </c>
      <c r="DY576" s="215" t="s">
        <v>269</v>
      </c>
      <c r="DZ576" s="215" t="s">
        <v>269</v>
      </c>
      <c r="EA576" s="215" t="s">
        <v>269</v>
      </c>
      <c r="EB576" s="215" t="s">
        <v>269</v>
      </c>
      <c r="EC576" s="215" t="s">
        <v>269</v>
      </c>
      <c r="ED576" s="215" t="s">
        <v>269</v>
      </c>
      <c r="EE576" s="215" t="s">
        <v>269</v>
      </c>
    </row>
    <row r="577" spans="1:135" ht="28.8" x14ac:dyDescent="0.55000000000000004">
      <c r="A577" s="83" t="s">
        <v>130</v>
      </c>
      <c r="B577" s="136">
        <v>724985</v>
      </c>
      <c r="C577" t="s">
        <v>1215</v>
      </c>
      <c r="D577" s="83" t="s">
        <v>228</v>
      </c>
      <c r="E577" s="138">
        <v>465671166019</v>
      </c>
      <c r="F577" s="83" t="s">
        <v>114</v>
      </c>
      <c r="G577" s="85">
        <v>43634</v>
      </c>
      <c r="H577" s="83" t="s">
        <v>98</v>
      </c>
      <c r="I577" s="84" t="s">
        <v>618</v>
      </c>
      <c r="J577" s="207" t="s">
        <v>629</v>
      </c>
      <c r="K577" s="208" t="s">
        <v>634</v>
      </c>
      <c r="L577" s="83" t="s">
        <v>108</v>
      </c>
      <c r="M577" s="184">
        <v>27659</v>
      </c>
      <c r="N577" s="184"/>
      <c r="O577" s="85" t="s">
        <v>102</v>
      </c>
      <c r="P577" s="185">
        <v>43013</v>
      </c>
      <c r="Q577" s="186" t="s">
        <v>203</v>
      </c>
      <c r="R577" s="186"/>
      <c r="S577" s="186"/>
      <c r="T577" s="187"/>
      <c r="U577" s="188" t="s">
        <v>296</v>
      </c>
      <c r="V577" s="188" t="s">
        <v>205</v>
      </c>
      <c r="W577" s="189" t="s">
        <v>619</v>
      </c>
      <c r="X577" s="189" t="s">
        <v>107</v>
      </c>
      <c r="Y577" s="190" t="s">
        <v>614</v>
      </c>
      <c r="Z577" s="83">
        <v>700</v>
      </c>
      <c r="AA577" s="83" t="s">
        <v>193</v>
      </c>
      <c r="AB577" s="83" t="s">
        <v>181</v>
      </c>
      <c r="AC577" s="83" t="s">
        <v>102</v>
      </c>
      <c r="AD577" s="83" t="s">
        <v>7336</v>
      </c>
      <c r="AE577" s="83" t="s">
        <v>102</v>
      </c>
      <c r="AF577" s="83" t="s">
        <v>102</v>
      </c>
      <c r="AG577" s="83" t="s">
        <v>174</v>
      </c>
      <c r="AH577" s="83" t="s">
        <v>7325</v>
      </c>
      <c r="AI577" s="83" t="s">
        <v>104</v>
      </c>
      <c r="AJ577" s="83" t="s">
        <v>105</v>
      </c>
      <c r="AK577" s="191" t="s">
        <v>7336</v>
      </c>
      <c r="AL577" s="191" t="s">
        <v>102</v>
      </c>
      <c r="AM577" s="191" t="s">
        <v>102</v>
      </c>
      <c r="AN577" s="191" t="s">
        <v>174</v>
      </c>
      <c r="AO577" s="191" t="s">
        <v>7325</v>
      </c>
      <c r="AP577" s="191" t="s">
        <v>104</v>
      </c>
      <c r="AQ577" s="191" t="s">
        <v>105</v>
      </c>
      <c r="AR577" s="191" t="s">
        <v>106</v>
      </c>
      <c r="AS577" s="191" t="s">
        <v>7336</v>
      </c>
      <c r="AT577" s="191" t="s">
        <v>488</v>
      </c>
      <c r="AU577" s="191" t="s">
        <v>7337</v>
      </c>
      <c r="AV577" s="191" t="s">
        <v>104</v>
      </c>
      <c r="AW577" s="191" t="s">
        <v>204</v>
      </c>
      <c r="AX577" s="191"/>
      <c r="AY577" s="192" t="s">
        <v>454</v>
      </c>
      <c r="AZ577" s="192" t="s">
        <v>416</v>
      </c>
      <c r="BA577" s="91" t="s">
        <v>108</v>
      </c>
      <c r="BB577" s="90">
        <v>0</v>
      </c>
      <c r="BC577" s="93" t="s">
        <v>102</v>
      </c>
      <c r="BD577" s="93" t="s">
        <v>102</v>
      </c>
      <c r="BE577" s="93" t="s">
        <v>102</v>
      </c>
      <c r="BF577" s="93" t="s">
        <v>102</v>
      </c>
      <c r="BG577" s="97" t="s">
        <v>108</v>
      </c>
      <c r="BH577" s="93" t="s">
        <v>108</v>
      </c>
      <c r="BI577" s="93" t="s">
        <v>102</v>
      </c>
      <c r="BJ577" s="93" t="s">
        <v>102</v>
      </c>
      <c r="BK577" s="93" t="s">
        <v>102</v>
      </c>
      <c r="BL577" s="93" t="s">
        <v>102</v>
      </c>
      <c r="BM577" s="93" t="s">
        <v>102</v>
      </c>
      <c r="BN577" s="93" t="s">
        <v>102</v>
      </c>
      <c r="BO577" s="93" t="s">
        <v>102</v>
      </c>
      <c r="BP577" s="96" t="s">
        <v>102</v>
      </c>
      <c r="BQ577" s="90">
        <v>0</v>
      </c>
      <c r="BR577" s="93" t="s">
        <v>102</v>
      </c>
      <c r="BS577" s="93" t="s">
        <v>102</v>
      </c>
      <c r="BT577" s="93" t="s">
        <v>102</v>
      </c>
      <c r="BU577" s="93" t="s">
        <v>102</v>
      </c>
      <c r="BV577" s="97" t="s">
        <v>108</v>
      </c>
      <c r="BW577" s="93" t="s">
        <v>108</v>
      </c>
      <c r="BX577" s="95" t="s">
        <v>102</v>
      </c>
      <c r="BY577" s="93" t="s">
        <v>102</v>
      </c>
      <c r="BZ577" s="93" t="s">
        <v>102</v>
      </c>
      <c r="CA577" s="93" t="s">
        <v>102</v>
      </c>
      <c r="CB577" s="93" t="s">
        <v>102</v>
      </c>
      <c r="CC577" s="93" t="s">
        <v>102</v>
      </c>
      <c r="CD577" s="93" t="s">
        <v>102</v>
      </c>
      <c r="CE577" s="193" t="s">
        <v>102</v>
      </c>
      <c r="CF577" s="194" t="s">
        <v>436</v>
      </c>
      <c r="CG577" s="195" t="s">
        <v>7338</v>
      </c>
      <c r="CH577" s="101" t="s">
        <v>310</v>
      </c>
      <c r="CI577" s="102"/>
      <c r="CJ577" s="196" t="s">
        <v>7339</v>
      </c>
      <c r="CK577" s="104" t="s">
        <v>190</v>
      </c>
      <c r="CL577" s="105"/>
      <c r="CM577" s="83" t="s">
        <v>623</v>
      </c>
      <c r="CN577" s="106" t="s">
        <v>624</v>
      </c>
      <c r="CO577" s="197" t="s">
        <v>625</v>
      </c>
      <c r="CP577" s="107"/>
      <c r="CQ577" s="198" t="s">
        <v>474</v>
      </c>
      <c r="CR577" s="198" t="s">
        <v>474</v>
      </c>
      <c r="CS577" s="199"/>
      <c r="CT577" s="83" t="s">
        <v>109</v>
      </c>
      <c r="CU577" s="83" t="s">
        <v>109</v>
      </c>
      <c r="CV577" s="83">
        <v>58</v>
      </c>
      <c r="CW577" s="83" t="s">
        <v>139</v>
      </c>
      <c r="CX577" s="83">
        <v>58</v>
      </c>
      <c r="CY577" s="83" t="s">
        <v>108</v>
      </c>
      <c r="CZ577" s="83">
        <v>758723</v>
      </c>
      <c r="DA577" s="83" t="s">
        <v>581</v>
      </c>
      <c r="DB577" s="83" t="s">
        <v>152</v>
      </c>
      <c r="DC577" s="83" t="s">
        <v>500</v>
      </c>
      <c r="DD577" s="83">
        <v>7601</v>
      </c>
      <c r="DE577" s="83" t="s">
        <v>606</v>
      </c>
      <c r="DF577" s="83" t="s">
        <v>152</v>
      </c>
      <c r="DG577" s="83" t="s">
        <v>500</v>
      </c>
      <c r="DH577" s="83"/>
      <c r="DI577" s="85">
        <v>43646</v>
      </c>
      <c r="DJ577" s="83" t="s">
        <v>584</v>
      </c>
      <c r="DK577" s="83" t="s">
        <v>102</v>
      </c>
      <c r="DL577" s="83" t="s">
        <v>482</v>
      </c>
      <c r="DM577" s="83">
        <v>0</v>
      </c>
      <c r="DN577" s="83" t="s">
        <v>483</v>
      </c>
      <c r="DO577" s="83">
        <v>1</v>
      </c>
      <c r="DP577" s="83">
        <v>6</v>
      </c>
      <c r="DQ577" s="83"/>
      <c r="DR577" s="83" t="s">
        <v>108</v>
      </c>
      <c r="DS577" s="83" t="s">
        <v>497</v>
      </c>
      <c r="DU577" s="215" t="s">
        <v>269</v>
      </c>
      <c r="DV577" s="136">
        <v>1</v>
      </c>
      <c r="DW577" s="136">
        <v>3</v>
      </c>
      <c r="DX577" s="215" t="s">
        <v>269</v>
      </c>
      <c r="DY577" s="215" t="s">
        <v>269</v>
      </c>
      <c r="DZ577" s="215" t="s">
        <v>269</v>
      </c>
      <c r="EA577" s="215" t="s">
        <v>269</v>
      </c>
      <c r="EB577" s="215" t="s">
        <v>269</v>
      </c>
      <c r="EC577" s="215" t="s">
        <v>269</v>
      </c>
      <c r="ED577" s="215" t="s">
        <v>269</v>
      </c>
      <c r="EE577" s="215" t="s">
        <v>269</v>
      </c>
    </row>
    <row r="578" spans="1:135" ht="28.8" x14ac:dyDescent="0.55000000000000004">
      <c r="A578" s="83" t="s">
        <v>130</v>
      </c>
      <c r="B578" s="136">
        <v>859004</v>
      </c>
      <c r="C578" t="s">
        <v>1216</v>
      </c>
      <c r="D578" s="83" t="s">
        <v>228</v>
      </c>
      <c r="E578" s="138">
        <v>614233384905</v>
      </c>
      <c r="F578" s="83" t="s">
        <v>114</v>
      </c>
      <c r="G578" s="85">
        <v>43643</v>
      </c>
      <c r="H578" s="211" t="s">
        <v>98</v>
      </c>
      <c r="I578" s="84" t="s">
        <v>610</v>
      </c>
      <c r="J578" s="207" t="s">
        <v>627</v>
      </c>
      <c r="K578" s="208" t="s">
        <v>630</v>
      </c>
      <c r="L578" s="83" t="s">
        <v>108</v>
      </c>
      <c r="M578" s="184">
        <v>24570</v>
      </c>
      <c r="N578" s="184"/>
      <c r="O578" s="85" t="s">
        <v>102</v>
      </c>
      <c r="P578" s="185">
        <v>42491</v>
      </c>
      <c r="Q578" s="186" t="s">
        <v>203</v>
      </c>
      <c r="R578" s="186"/>
      <c r="S578" s="186"/>
      <c r="T578" s="187"/>
      <c r="U578" s="188" t="s">
        <v>296</v>
      </c>
      <c r="V578" s="188" t="s">
        <v>297</v>
      </c>
      <c r="W578" s="188" t="s">
        <v>297</v>
      </c>
      <c r="X578" s="189" t="s">
        <v>167</v>
      </c>
      <c r="Y578" s="190"/>
      <c r="Z578" s="83">
        <v>700</v>
      </c>
      <c r="AA578" s="83" t="s">
        <v>193</v>
      </c>
      <c r="AB578" s="83" t="s">
        <v>181</v>
      </c>
      <c r="AC578" s="83" t="s">
        <v>102</v>
      </c>
      <c r="AD578" s="83" t="s">
        <v>7340</v>
      </c>
      <c r="AE578" s="83" t="s">
        <v>102</v>
      </c>
      <c r="AF578" s="83" t="s">
        <v>102</v>
      </c>
      <c r="AG578" s="83" t="s">
        <v>119</v>
      </c>
      <c r="AH578" s="83" t="s">
        <v>7341</v>
      </c>
      <c r="AI578" s="83" t="s">
        <v>104</v>
      </c>
      <c r="AJ578" s="83" t="s">
        <v>105</v>
      </c>
      <c r="AK578" s="191" t="s">
        <v>7340</v>
      </c>
      <c r="AL578" s="191" t="s">
        <v>102</v>
      </c>
      <c r="AM578" s="191" t="s">
        <v>102</v>
      </c>
      <c r="AN578" s="191" t="s">
        <v>119</v>
      </c>
      <c r="AO578" s="191" t="s">
        <v>7341</v>
      </c>
      <c r="AP578" s="191" t="s">
        <v>104</v>
      </c>
      <c r="AQ578" s="191" t="s">
        <v>105</v>
      </c>
      <c r="AR578" s="191" t="s">
        <v>106</v>
      </c>
      <c r="AS578" s="191" t="s">
        <v>7340</v>
      </c>
      <c r="AT578" s="191" t="s">
        <v>485</v>
      </c>
      <c r="AU578" s="191" t="s">
        <v>7341</v>
      </c>
      <c r="AV578" s="191" t="s">
        <v>104</v>
      </c>
      <c r="AW578" s="191" t="s">
        <v>204</v>
      </c>
      <c r="AX578" s="191"/>
      <c r="AY578" s="192" t="s">
        <v>454</v>
      </c>
      <c r="AZ578" s="192" t="s">
        <v>416</v>
      </c>
      <c r="BA578" s="91" t="s">
        <v>108</v>
      </c>
      <c r="BB578" s="90">
        <v>0</v>
      </c>
      <c r="BC578" s="93" t="s">
        <v>102</v>
      </c>
      <c r="BD578" s="93" t="s">
        <v>102</v>
      </c>
      <c r="BE578" s="93" t="s">
        <v>102</v>
      </c>
      <c r="BF578" s="93" t="s">
        <v>102</v>
      </c>
      <c r="BG578" s="97" t="s">
        <v>108</v>
      </c>
      <c r="BH578" s="93" t="s">
        <v>108</v>
      </c>
      <c r="BI578" s="93" t="s">
        <v>102</v>
      </c>
      <c r="BJ578" s="93" t="s">
        <v>102</v>
      </c>
      <c r="BK578" s="93" t="s">
        <v>102</v>
      </c>
      <c r="BL578" s="93" t="s">
        <v>102</v>
      </c>
      <c r="BM578" s="93" t="s">
        <v>102</v>
      </c>
      <c r="BN578" s="93" t="s">
        <v>102</v>
      </c>
      <c r="BO578" s="93" t="s">
        <v>102</v>
      </c>
      <c r="BP578" s="96" t="s">
        <v>102</v>
      </c>
      <c r="BQ578" s="90">
        <v>0</v>
      </c>
      <c r="BR578" s="93" t="s">
        <v>102</v>
      </c>
      <c r="BS578" s="93" t="s">
        <v>102</v>
      </c>
      <c r="BT578" s="93" t="s">
        <v>102</v>
      </c>
      <c r="BU578" s="93" t="s">
        <v>102</v>
      </c>
      <c r="BV578" s="97" t="s">
        <v>108</v>
      </c>
      <c r="BW578" s="93" t="s">
        <v>108</v>
      </c>
      <c r="BX578" s="95" t="s">
        <v>102</v>
      </c>
      <c r="BY578" s="93" t="s">
        <v>102</v>
      </c>
      <c r="BZ578" s="93" t="s">
        <v>102</v>
      </c>
      <c r="CA578" s="93" t="s">
        <v>102</v>
      </c>
      <c r="CB578" s="93" t="s">
        <v>102</v>
      </c>
      <c r="CC578" s="93" t="s">
        <v>102</v>
      </c>
      <c r="CD578" s="93" t="s">
        <v>102</v>
      </c>
      <c r="CE578" s="193" t="s">
        <v>102</v>
      </c>
      <c r="CF578" s="194" t="s">
        <v>436</v>
      </c>
      <c r="CG578" s="195" t="s">
        <v>7342</v>
      </c>
      <c r="CH578" s="101" t="s">
        <v>563</v>
      </c>
      <c r="CI578" s="102"/>
      <c r="CJ578" s="196" t="s">
        <v>577</v>
      </c>
      <c r="CK578" s="104" t="s">
        <v>190</v>
      </c>
      <c r="CL578" s="105"/>
      <c r="CM578" s="83" t="s">
        <v>578</v>
      </c>
      <c r="CN578" s="106" t="s">
        <v>108</v>
      </c>
      <c r="CO578" s="197" t="s">
        <v>566</v>
      </c>
      <c r="CP578" s="107"/>
      <c r="CQ578" s="198" t="s">
        <v>107</v>
      </c>
      <c r="CR578" s="198" t="s">
        <v>107</v>
      </c>
      <c r="CS578" s="199"/>
      <c r="CT578" s="83" t="s">
        <v>109</v>
      </c>
      <c r="CU578" s="83" t="s">
        <v>109</v>
      </c>
      <c r="CV578" s="83">
        <v>52</v>
      </c>
      <c r="CW578" s="83" t="s">
        <v>270</v>
      </c>
      <c r="CX578" s="83">
        <v>52</v>
      </c>
      <c r="CY578" s="83" t="s">
        <v>108</v>
      </c>
      <c r="CZ578" s="83">
        <v>760042.5</v>
      </c>
      <c r="DA578" s="83" t="s">
        <v>7343</v>
      </c>
      <c r="DB578" s="83" t="s">
        <v>118</v>
      </c>
      <c r="DC578" s="83" t="s">
        <v>108</v>
      </c>
      <c r="DD578" s="83">
        <v>5138</v>
      </c>
      <c r="DE578" s="83" t="s">
        <v>173</v>
      </c>
      <c r="DF578" s="83" t="s">
        <v>118</v>
      </c>
      <c r="DG578" s="83" t="s">
        <v>500</v>
      </c>
      <c r="DH578" s="83"/>
      <c r="DI578" s="85">
        <v>43646</v>
      </c>
      <c r="DJ578" s="83" t="s">
        <v>584</v>
      </c>
      <c r="DK578" s="83" t="s">
        <v>102</v>
      </c>
      <c r="DL578" s="83" t="s">
        <v>482</v>
      </c>
      <c r="DM578" s="83">
        <v>0</v>
      </c>
      <c r="DN578" s="83" t="s">
        <v>483</v>
      </c>
      <c r="DO578" s="83">
        <v>1</v>
      </c>
      <c r="DP578" s="83">
        <v>6</v>
      </c>
      <c r="DQ578" s="83"/>
      <c r="DR578" s="83" t="s">
        <v>108</v>
      </c>
      <c r="DS578" s="83" t="s">
        <v>497</v>
      </c>
      <c r="DU578" s="215" t="s">
        <v>269</v>
      </c>
      <c r="DV578" s="136">
        <v>1</v>
      </c>
      <c r="DW578" s="136">
        <v>3</v>
      </c>
      <c r="DX578" s="215" t="s">
        <v>269</v>
      </c>
      <c r="DY578" s="215" t="s">
        <v>269</v>
      </c>
      <c r="DZ578" s="215" t="s">
        <v>269</v>
      </c>
      <c r="EA578" s="215" t="s">
        <v>269</v>
      </c>
      <c r="EB578" s="215" t="s">
        <v>269</v>
      </c>
      <c r="EC578" s="215" t="s">
        <v>269</v>
      </c>
      <c r="ED578" s="215" t="s">
        <v>269</v>
      </c>
      <c r="EE578" s="215" t="s">
        <v>269</v>
      </c>
    </row>
    <row r="579" spans="1:135" ht="57.6" x14ac:dyDescent="0.55000000000000004">
      <c r="A579" s="83" t="s">
        <v>130</v>
      </c>
      <c r="B579" s="136">
        <v>865002</v>
      </c>
      <c r="C579" t="s">
        <v>1217</v>
      </c>
      <c r="D579" s="83" t="s">
        <v>228</v>
      </c>
      <c r="E579" s="138">
        <v>459748900934</v>
      </c>
      <c r="F579" s="83" t="s">
        <v>143</v>
      </c>
      <c r="G579" s="85">
        <v>43620</v>
      </c>
      <c r="H579" s="83" t="s">
        <v>98</v>
      </c>
      <c r="I579" s="84" t="s">
        <v>612</v>
      </c>
      <c r="J579" s="207" t="s">
        <v>628</v>
      </c>
      <c r="K579" s="208" t="s">
        <v>633</v>
      </c>
      <c r="L579" s="83" t="s">
        <v>108</v>
      </c>
      <c r="M579" s="184" t="s">
        <v>102</v>
      </c>
      <c r="N579" s="184" t="s">
        <v>556</v>
      </c>
      <c r="O579" s="85" t="s">
        <v>102</v>
      </c>
      <c r="P579" s="185">
        <v>42491</v>
      </c>
      <c r="Q579" s="186" t="s">
        <v>202</v>
      </c>
      <c r="R579" s="186" t="s">
        <v>613</v>
      </c>
      <c r="S579" s="186"/>
      <c r="T579" s="187"/>
      <c r="U579" s="188" t="s">
        <v>295</v>
      </c>
      <c r="V579" s="188" t="s">
        <v>205</v>
      </c>
      <c r="W579" s="188" t="s">
        <v>295</v>
      </c>
      <c r="X579" s="189" t="s">
        <v>107</v>
      </c>
      <c r="Y579" s="190" t="s">
        <v>614</v>
      </c>
      <c r="Z579" s="83">
        <v>700</v>
      </c>
      <c r="AA579" s="83" t="s">
        <v>193</v>
      </c>
      <c r="AB579" s="83" t="s">
        <v>181</v>
      </c>
      <c r="AC579" s="83" t="s">
        <v>102</v>
      </c>
      <c r="AD579" s="83" t="s">
        <v>7344</v>
      </c>
      <c r="AE579" s="83" t="s">
        <v>7345</v>
      </c>
      <c r="AF579" s="83" t="s">
        <v>102</v>
      </c>
      <c r="AG579" s="83" t="s">
        <v>175</v>
      </c>
      <c r="AH579" s="83" t="s">
        <v>7346</v>
      </c>
      <c r="AI579" s="83" t="s">
        <v>104</v>
      </c>
      <c r="AJ579" s="83" t="s">
        <v>105</v>
      </c>
      <c r="AK579" s="191" t="s">
        <v>7344</v>
      </c>
      <c r="AL579" s="191" t="s">
        <v>7345</v>
      </c>
      <c r="AM579" s="191" t="s">
        <v>102</v>
      </c>
      <c r="AN579" s="191" t="s">
        <v>175</v>
      </c>
      <c r="AO579" s="191" t="s">
        <v>7346</v>
      </c>
      <c r="AP579" s="191" t="s">
        <v>104</v>
      </c>
      <c r="AQ579" s="191" t="s">
        <v>105</v>
      </c>
      <c r="AR579" s="191" t="s">
        <v>106</v>
      </c>
      <c r="AS579" s="191"/>
      <c r="AT579" s="191"/>
      <c r="AU579" s="191"/>
      <c r="AV579" s="191"/>
      <c r="AW579" s="191"/>
      <c r="AX579" s="191" t="s">
        <v>575</v>
      </c>
      <c r="AY579" s="192" t="s">
        <v>454</v>
      </c>
      <c r="AZ579" s="192" t="s">
        <v>108</v>
      </c>
      <c r="BA579" s="91" t="s">
        <v>108</v>
      </c>
      <c r="BB579" s="90">
        <v>0</v>
      </c>
      <c r="BC579" s="93" t="s">
        <v>102</v>
      </c>
      <c r="BD579" s="93" t="s">
        <v>102</v>
      </c>
      <c r="BE579" s="93" t="s">
        <v>102</v>
      </c>
      <c r="BF579" s="93" t="s">
        <v>102</v>
      </c>
      <c r="BG579" s="97" t="s">
        <v>108</v>
      </c>
      <c r="BH579" s="93" t="s">
        <v>108</v>
      </c>
      <c r="BI579" s="93" t="s">
        <v>102</v>
      </c>
      <c r="BJ579" s="93" t="s">
        <v>102</v>
      </c>
      <c r="BK579" s="93" t="s">
        <v>102</v>
      </c>
      <c r="BL579" s="93" t="s">
        <v>102</v>
      </c>
      <c r="BM579" s="93" t="s">
        <v>102</v>
      </c>
      <c r="BN579" s="93" t="s">
        <v>102</v>
      </c>
      <c r="BO579" s="93" t="s">
        <v>102</v>
      </c>
      <c r="BP579" s="96" t="s">
        <v>102</v>
      </c>
      <c r="BQ579" s="90">
        <v>0</v>
      </c>
      <c r="BR579" s="93" t="s">
        <v>102</v>
      </c>
      <c r="BS579" s="93" t="s">
        <v>102</v>
      </c>
      <c r="BT579" s="93" t="s">
        <v>102</v>
      </c>
      <c r="BU579" s="93" t="s">
        <v>102</v>
      </c>
      <c r="BV579" s="97" t="s">
        <v>108</v>
      </c>
      <c r="BW579" s="93" t="s">
        <v>108</v>
      </c>
      <c r="BX579" s="95" t="s">
        <v>102</v>
      </c>
      <c r="BY579" s="93" t="s">
        <v>102</v>
      </c>
      <c r="BZ579" s="93" t="s">
        <v>102</v>
      </c>
      <c r="CA579" s="93" t="s">
        <v>102</v>
      </c>
      <c r="CB579" s="93" t="s">
        <v>102</v>
      </c>
      <c r="CC579" s="93" t="s">
        <v>102</v>
      </c>
      <c r="CD579" s="93" t="s">
        <v>102</v>
      </c>
      <c r="CE579" s="193" t="s">
        <v>102</v>
      </c>
      <c r="CF579" s="194" t="s">
        <v>508</v>
      </c>
      <c r="CG579" s="195" t="s">
        <v>102</v>
      </c>
      <c r="CH579" s="101" t="e">
        <v>#N/A</v>
      </c>
      <c r="CI579" s="102" t="s">
        <v>580</v>
      </c>
      <c r="CJ579" s="196" t="s">
        <v>108</v>
      </c>
      <c r="CK579" s="104" t="s">
        <v>109</v>
      </c>
      <c r="CL579" s="105" t="s">
        <v>579</v>
      </c>
      <c r="CM579" s="83" t="s">
        <v>108</v>
      </c>
      <c r="CN579" s="106" t="s">
        <v>108</v>
      </c>
      <c r="CO579" s="197" t="s">
        <v>108</v>
      </c>
      <c r="CP579" s="107"/>
      <c r="CQ579" s="198" t="s">
        <v>474</v>
      </c>
      <c r="CR579" s="198" t="s">
        <v>474</v>
      </c>
      <c r="CS579" s="199" t="s">
        <v>616</v>
      </c>
      <c r="CT579" s="83" t="s">
        <v>109</v>
      </c>
      <c r="CU579" s="83" t="s">
        <v>109</v>
      </c>
      <c r="CV579" s="83">
        <v>76</v>
      </c>
      <c r="CW579" s="83" t="s">
        <v>112</v>
      </c>
      <c r="CX579" s="83">
        <v>76</v>
      </c>
      <c r="CY579" s="83" t="s">
        <v>7347</v>
      </c>
      <c r="CZ579" s="83">
        <v>761362</v>
      </c>
      <c r="DA579" s="83" t="s">
        <v>138</v>
      </c>
      <c r="DB579" s="83" t="s">
        <v>124</v>
      </c>
      <c r="DC579" s="83" t="s">
        <v>501</v>
      </c>
      <c r="DD579" s="83">
        <v>2680</v>
      </c>
      <c r="DE579" s="83" t="s">
        <v>582</v>
      </c>
      <c r="DF579" s="83" t="s">
        <v>145</v>
      </c>
      <c r="DG579" s="83" t="s">
        <v>501</v>
      </c>
      <c r="DH579" s="83" t="s">
        <v>582</v>
      </c>
      <c r="DI579" s="85">
        <v>43646</v>
      </c>
      <c r="DJ579" s="83" t="s">
        <v>584</v>
      </c>
      <c r="DK579" s="83" t="s">
        <v>102</v>
      </c>
      <c r="DL579" s="83" t="s">
        <v>482</v>
      </c>
      <c r="DM579" s="83">
        <v>0</v>
      </c>
      <c r="DN579" s="83" t="s">
        <v>238</v>
      </c>
      <c r="DO579" s="83">
        <v>1</v>
      </c>
      <c r="DP579" s="83">
        <v>4</v>
      </c>
      <c r="DQ579" s="83"/>
      <c r="DR579" s="83" t="s">
        <v>108</v>
      </c>
      <c r="DS579" s="83" t="s">
        <v>497</v>
      </c>
      <c r="DU579" s="215" t="s">
        <v>269</v>
      </c>
      <c r="DV579" s="136">
        <v>1</v>
      </c>
      <c r="DW579" s="136">
        <v>3</v>
      </c>
      <c r="DX579" s="215" t="s">
        <v>269</v>
      </c>
      <c r="DY579" s="215" t="s">
        <v>269</v>
      </c>
      <c r="DZ579" s="215" t="s">
        <v>269</v>
      </c>
      <c r="EA579" s="215" t="s">
        <v>269</v>
      </c>
      <c r="EB579" s="215" t="s">
        <v>269</v>
      </c>
      <c r="EC579" s="215" t="s">
        <v>269</v>
      </c>
      <c r="ED579" s="215" t="s">
        <v>269</v>
      </c>
      <c r="EE579" s="215" t="s">
        <v>269</v>
      </c>
    </row>
    <row r="580" spans="1:135" ht="28.8" x14ac:dyDescent="0.55000000000000004">
      <c r="A580" s="83" t="s">
        <v>130</v>
      </c>
      <c r="B580" s="136">
        <v>946520</v>
      </c>
      <c r="C580" t="s">
        <v>1218</v>
      </c>
      <c r="D580" s="83" t="s">
        <v>228</v>
      </c>
      <c r="E580" s="138">
        <v>463000344555</v>
      </c>
      <c r="F580" s="83" t="s">
        <v>114</v>
      </c>
      <c r="G580" s="85">
        <v>43634</v>
      </c>
      <c r="H580" s="83" t="s">
        <v>98</v>
      </c>
      <c r="I580" s="84" t="s">
        <v>618</v>
      </c>
      <c r="J580" s="207" t="s">
        <v>629</v>
      </c>
      <c r="K580" s="208" t="s">
        <v>634</v>
      </c>
      <c r="L580" s="83" t="s">
        <v>108</v>
      </c>
      <c r="M580" s="184">
        <v>27660</v>
      </c>
      <c r="N580" s="184"/>
      <c r="O580" s="85" t="s">
        <v>102</v>
      </c>
      <c r="P580" s="185">
        <v>43013</v>
      </c>
      <c r="Q580" s="186" t="s">
        <v>203</v>
      </c>
      <c r="R580" s="186"/>
      <c r="S580" s="186"/>
      <c r="T580" s="187"/>
      <c r="U580" s="188" t="s">
        <v>296</v>
      </c>
      <c r="V580" s="188" t="s">
        <v>205</v>
      </c>
      <c r="W580" s="189" t="s">
        <v>619</v>
      </c>
      <c r="X580" s="189" t="s">
        <v>107</v>
      </c>
      <c r="Y580" s="190" t="s">
        <v>614</v>
      </c>
      <c r="Z580" s="83">
        <v>700</v>
      </c>
      <c r="AA580" s="83" t="s">
        <v>193</v>
      </c>
      <c r="AB580" s="83" t="s">
        <v>181</v>
      </c>
      <c r="AC580" s="83" t="s">
        <v>102</v>
      </c>
      <c r="AD580" s="83" t="s">
        <v>7348</v>
      </c>
      <c r="AE580" s="83" t="s">
        <v>102</v>
      </c>
      <c r="AF580" s="83" t="s">
        <v>102</v>
      </c>
      <c r="AG580" s="83" t="s">
        <v>174</v>
      </c>
      <c r="AH580" s="83" t="s">
        <v>7337</v>
      </c>
      <c r="AI580" s="83" t="s">
        <v>104</v>
      </c>
      <c r="AJ580" s="83" t="s">
        <v>105</v>
      </c>
      <c r="AK580" s="191" t="s">
        <v>7348</v>
      </c>
      <c r="AL580" s="191" t="s">
        <v>102</v>
      </c>
      <c r="AM580" s="191" t="s">
        <v>102</v>
      </c>
      <c r="AN580" s="191" t="s">
        <v>174</v>
      </c>
      <c r="AO580" s="191" t="s">
        <v>7337</v>
      </c>
      <c r="AP580" s="191" t="s">
        <v>104</v>
      </c>
      <c r="AQ580" s="191" t="s">
        <v>105</v>
      </c>
      <c r="AR580" s="191" t="s">
        <v>106</v>
      </c>
      <c r="AS580" s="191" t="s">
        <v>7348</v>
      </c>
      <c r="AT580" s="191" t="s">
        <v>488</v>
      </c>
      <c r="AU580" s="191" t="s">
        <v>7349</v>
      </c>
      <c r="AV580" s="191" t="s">
        <v>104</v>
      </c>
      <c r="AW580" s="191" t="s">
        <v>204</v>
      </c>
      <c r="AX580" s="191"/>
      <c r="AY580" s="192" t="s">
        <v>454</v>
      </c>
      <c r="AZ580" s="192" t="s">
        <v>416</v>
      </c>
      <c r="BA580" s="91" t="s">
        <v>108</v>
      </c>
      <c r="BB580" s="90">
        <v>0</v>
      </c>
      <c r="BC580" s="93" t="s">
        <v>102</v>
      </c>
      <c r="BD580" s="93" t="s">
        <v>102</v>
      </c>
      <c r="BE580" s="93" t="s">
        <v>102</v>
      </c>
      <c r="BF580" s="93" t="s">
        <v>102</v>
      </c>
      <c r="BG580" s="97" t="s">
        <v>108</v>
      </c>
      <c r="BH580" s="93" t="s">
        <v>108</v>
      </c>
      <c r="BI580" s="93" t="s">
        <v>102</v>
      </c>
      <c r="BJ580" s="93" t="s">
        <v>102</v>
      </c>
      <c r="BK580" s="93" t="s">
        <v>102</v>
      </c>
      <c r="BL580" s="93" t="s">
        <v>102</v>
      </c>
      <c r="BM580" s="93" t="s">
        <v>102</v>
      </c>
      <c r="BN580" s="93" t="s">
        <v>102</v>
      </c>
      <c r="BO580" s="93" t="s">
        <v>102</v>
      </c>
      <c r="BP580" s="96" t="s">
        <v>102</v>
      </c>
      <c r="BQ580" s="90">
        <v>0</v>
      </c>
      <c r="BR580" s="93" t="s">
        <v>102</v>
      </c>
      <c r="BS580" s="93" t="s">
        <v>102</v>
      </c>
      <c r="BT580" s="93" t="s">
        <v>102</v>
      </c>
      <c r="BU580" s="93" t="s">
        <v>102</v>
      </c>
      <c r="BV580" s="97" t="s">
        <v>108</v>
      </c>
      <c r="BW580" s="93" t="s">
        <v>108</v>
      </c>
      <c r="BX580" s="95" t="s">
        <v>102</v>
      </c>
      <c r="BY580" s="93" t="s">
        <v>102</v>
      </c>
      <c r="BZ580" s="93" t="s">
        <v>102</v>
      </c>
      <c r="CA580" s="93" t="s">
        <v>102</v>
      </c>
      <c r="CB580" s="93" t="s">
        <v>102</v>
      </c>
      <c r="CC580" s="93" t="s">
        <v>102</v>
      </c>
      <c r="CD580" s="93" t="s">
        <v>102</v>
      </c>
      <c r="CE580" s="193" t="s">
        <v>102</v>
      </c>
      <c r="CF580" s="194" t="s">
        <v>436</v>
      </c>
      <c r="CG580" s="195" t="s">
        <v>7350</v>
      </c>
      <c r="CH580" s="101" t="s">
        <v>310</v>
      </c>
      <c r="CI580" s="102"/>
      <c r="CJ580" s="196" t="s">
        <v>7351</v>
      </c>
      <c r="CK580" s="104" t="s">
        <v>190</v>
      </c>
      <c r="CL580" s="105"/>
      <c r="CM580" s="83" t="s">
        <v>623</v>
      </c>
      <c r="CN580" s="106" t="s">
        <v>624</v>
      </c>
      <c r="CO580" s="197" t="s">
        <v>625</v>
      </c>
      <c r="CP580" s="107"/>
      <c r="CQ580" s="198" t="s">
        <v>474</v>
      </c>
      <c r="CR580" s="198" t="s">
        <v>474</v>
      </c>
      <c r="CS580" s="199"/>
      <c r="CT580" s="83" t="s">
        <v>109</v>
      </c>
      <c r="CU580" s="83" t="s">
        <v>109</v>
      </c>
      <c r="CV580" s="83">
        <v>49</v>
      </c>
      <c r="CW580" s="83" t="s">
        <v>139</v>
      </c>
      <c r="CX580" s="83">
        <v>49</v>
      </c>
      <c r="CY580" s="83" t="s">
        <v>108</v>
      </c>
      <c r="CZ580" s="83">
        <v>762681.5</v>
      </c>
      <c r="DA580" s="83" t="s">
        <v>581</v>
      </c>
      <c r="DB580" s="83" t="s">
        <v>152</v>
      </c>
      <c r="DC580" s="83" t="s">
        <v>500</v>
      </c>
      <c r="DD580" s="83">
        <v>6100</v>
      </c>
      <c r="DE580" s="83" t="s">
        <v>606</v>
      </c>
      <c r="DF580" s="83" t="s">
        <v>152</v>
      </c>
      <c r="DG580" s="83" t="s">
        <v>500</v>
      </c>
      <c r="DH580" s="83"/>
      <c r="DI580" s="85">
        <v>43646</v>
      </c>
      <c r="DJ580" s="83" t="s">
        <v>584</v>
      </c>
      <c r="DK580" s="83" t="s">
        <v>102</v>
      </c>
      <c r="DL580" s="83" t="s">
        <v>482</v>
      </c>
      <c r="DM580" s="83">
        <v>0</v>
      </c>
      <c r="DN580" s="83" t="s">
        <v>483</v>
      </c>
      <c r="DO580" s="83">
        <v>1</v>
      </c>
      <c r="DP580" s="83">
        <v>5</v>
      </c>
      <c r="DQ580" s="83"/>
      <c r="DR580" s="83" t="s">
        <v>108</v>
      </c>
      <c r="DS580" s="83" t="s">
        <v>497</v>
      </c>
      <c r="DU580" s="215" t="s">
        <v>269</v>
      </c>
      <c r="DV580" s="136">
        <v>1</v>
      </c>
      <c r="DW580" s="136">
        <v>3</v>
      </c>
      <c r="DX580" s="215" t="s">
        <v>269</v>
      </c>
      <c r="DY580" s="215" t="s">
        <v>269</v>
      </c>
      <c r="DZ580" s="215" t="s">
        <v>269</v>
      </c>
      <c r="EA580" s="215" t="s">
        <v>269</v>
      </c>
      <c r="EB580" s="215" t="s">
        <v>269</v>
      </c>
      <c r="EC580" s="215" t="s">
        <v>269</v>
      </c>
      <c r="ED580" s="215" t="s">
        <v>269</v>
      </c>
      <c r="EE580" s="215" t="s">
        <v>269</v>
      </c>
    </row>
    <row r="581" spans="1:135" ht="28.8" x14ac:dyDescent="0.55000000000000004">
      <c r="A581" s="83" t="s">
        <v>130</v>
      </c>
      <c r="B581" s="136">
        <v>345298</v>
      </c>
      <c r="C581" t="s">
        <v>1219</v>
      </c>
      <c r="D581" s="83" t="s">
        <v>228</v>
      </c>
      <c r="E581" s="138">
        <v>204947064996</v>
      </c>
      <c r="F581" s="83" t="s">
        <v>114</v>
      </c>
      <c r="G581" s="85">
        <v>43643</v>
      </c>
      <c r="H581" s="211" t="s">
        <v>98</v>
      </c>
      <c r="I581" s="84" t="s">
        <v>610</v>
      </c>
      <c r="J581" s="207" t="s">
        <v>627</v>
      </c>
      <c r="K581" s="208" t="s">
        <v>630</v>
      </c>
      <c r="L581" s="83" t="s">
        <v>108</v>
      </c>
      <c r="M581" s="184">
        <v>24571</v>
      </c>
      <c r="N581" s="184"/>
      <c r="O581" s="85" t="s">
        <v>102</v>
      </c>
      <c r="P581" s="185">
        <v>42491</v>
      </c>
      <c r="Q581" s="186" t="s">
        <v>203</v>
      </c>
      <c r="R581" s="186"/>
      <c r="S581" s="186"/>
      <c r="T581" s="187"/>
      <c r="U581" s="188" t="s">
        <v>296</v>
      </c>
      <c r="V581" s="188" t="s">
        <v>297</v>
      </c>
      <c r="W581" s="188" t="s">
        <v>297</v>
      </c>
      <c r="X581" s="189" t="s">
        <v>167</v>
      </c>
      <c r="Y581" s="190"/>
      <c r="Z581" s="83">
        <v>700</v>
      </c>
      <c r="AA581" s="83" t="s">
        <v>193</v>
      </c>
      <c r="AB581" s="83" t="s">
        <v>181</v>
      </c>
      <c r="AC581" s="83" t="s">
        <v>102</v>
      </c>
      <c r="AD581" s="83" t="s">
        <v>7352</v>
      </c>
      <c r="AE581" s="83" t="s">
        <v>102</v>
      </c>
      <c r="AF581" s="83" t="s">
        <v>102</v>
      </c>
      <c r="AG581" s="83" t="s">
        <v>119</v>
      </c>
      <c r="AH581" s="83" t="s">
        <v>7353</v>
      </c>
      <c r="AI581" s="83" t="s">
        <v>104</v>
      </c>
      <c r="AJ581" s="83" t="s">
        <v>105</v>
      </c>
      <c r="AK581" s="191" t="s">
        <v>7352</v>
      </c>
      <c r="AL581" s="191" t="s">
        <v>102</v>
      </c>
      <c r="AM581" s="191" t="s">
        <v>102</v>
      </c>
      <c r="AN581" s="191" t="s">
        <v>119</v>
      </c>
      <c r="AO581" s="191" t="s">
        <v>7353</v>
      </c>
      <c r="AP581" s="191" t="s">
        <v>104</v>
      </c>
      <c r="AQ581" s="191" t="s">
        <v>105</v>
      </c>
      <c r="AR581" s="191" t="s">
        <v>106</v>
      </c>
      <c r="AS581" s="191" t="s">
        <v>7352</v>
      </c>
      <c r="AT581" s="191" t="s">
        <v>485</v>
      </c>
      <c r="AU581" s="191" t="s">
        <v>7353</v>
      </c>
      <c r="AV581" s="191" t="s">
        <v>104</v>
      </c>
      <c r="AW581" s="191" t="s">
        <v>204</v>
      </c>
      <c r="AX581" s="191"/>
      <c r="AY581" s="192" t="s">
        <v>454</v>
      </c>
      <c r="AZ581" s="192" t="s">
        <v>416</v>
      </c>
      <c r="BA581" s="91" t="s">
        <v>108</v>
      </c>
      <c r="BB581" s="90">
        <v>0</v>
      </c>
      <c r="BC581" s="93" t="s">
        <v>102</v>
      </c>
      <c r="BD581" s="93" t="s">
        <v>102</v>
      </c>
      <c r="BE581" s="93" t="s">
        <v>102</v>
      </c>
      <c r="BF581" s="93" t="s">
        <v>102</v>
      </c>
      <c r="BG581" s="97" t="s">
        <v>108</v>
      </c>
      <c r="BH581" s="93" t="s">
        <v>108</v>
      </c>
      <c r="BI581" s="93" t="s">
        <v>102</v>
      </c>
      <c r="BJ581" s="93" t="s">
        <v>102</v>
      </c>
      <c r="BK581" s="93" t="s">
        <v>102</v>
      </c>
      <c r="BL581" s="93" t="s">
        <v>102</v>
      </c>
      <c r="BM581" s="93" t="s">
        <v>102</v>
      </c>
      <c r="BN581" s="93" t="s">
        <v>102</v>
      </c>
      <c r="BO581" s="93" t="s">
        <v>102</v>
      </c>
      <c r="BP581" s="96" t="s">
        <v>102</v>
      </c>
      <c r="BQ581" s="90">
        <v>0</v>
      </c>
      <c r="BR581" s="93" t="s">
        <v>102</v>
      </c>
      <c r="BS581" s="93" t="s">
        <v>102</v>
      </c>
      <c r="BT581" s="93" t="s">
        <v>102</v>
      </c>
      <c r="BU581" s="93" t="s">
        <v>102</v>
      </c>
      <c r="BV581" s="97" t="s">
        <v>108</v>
      </c>
      <c r="BW581" s="93" t="s">
        <v>108</v>
      </c>
      <c r="BX581" s="95" t="s">
        <v>102</v>
      </c>
      <c r="BY581" s="93" t="s">
        <v>102</v>
      </c>
      <c r="BZ581" s="93" t="s">
        <v>102</v>
      </c>
      <c r="CA581" s="93" t="s">
        <v>102</v>
      </c>
      <c r="CB581" s="93" t="s">
        <v>102</v>
      </c>
      <c r="CC581" s="93" t="s">
        <v>102</v>
      </c>
      <c r="CD581" s="93" t="s">
        <v>102</v>
      </c>
      <c r="CE581" s="193" t="s">
        <v>102</v>
      </c>
      <c r="CF581" s="194" t="s">
        <v>436</v>
      </c>
      <c r="CG581" s="195" t="s">
        <v>7354</v>
      </c>
      <c r="CH581" s="101" t="s">
        <v>563</v>
      </c>
      <c r="CI581" s="102"/>
      <c r="CJ581" s="196" t="s">
        <v>577</v>
      </c>
      <c r="CK581" s="104" t="s">
        <v>190</v>
      </c>
      <c r="CL581" s="105"/>
      <c r="CM581" s="83" t="s">
        <v>578</v>
      </c>
      <c r="CN581" s="106" t="s">
        <v>108</v>
      </c>
      <c r="CO581" s="197" t="s">
        <v>566</v>
      </c>
      <c r="CP581" s="107"/>
      <c r="CQ581" s="198" t="s">
        <v>107</v>
      </c>
      <c r="CR581" s="198" t="s">
        <v>107</v>
      </c>
      <c r="CS581" s="199"/>
      <c r="CT581" s="83" t="s">
        <v>109</v>
      </c>
      <c r="CU581" s="83" t="s">
        <v>109</v>
      </c>
      <c r="CV581" s="83">
        <v>67</v>
      </c>
      <c r="CW581" s="83" t="s">
        <v>270</v>
      </c>
      <c r="CX581" s="83">
        <v>67</v>
      </c>
      <c r="CY581" s="83" t="s">
        <v>108</v>
      </c>
      <c r="CZ581" s="83">
        <v>764001</v>
      </c>
      <c r="DA581" s="83" t="s">
        <v>7355</v>
      </c>
      <c r="DB581" s="83" t="s">
        <v>118</v>
      </c>
      <c r="DC581" s="83" t="s">
        <v>108</v>
      </c>
      <c r="DD581" s="83">
        <v>1037</v>
      </c>
      <c r="DE581" s="83" t="s">
        <v>173</v>
      </c>
      <c r="DF581" s="83" t="s">
        <v>118</v>
      </c>
      <c r="DG581" s="83" t="s">
        <v>500</v>
      </c>
      <c r="DH581" s="83"/>
      <c r="DI581" s="85">
        <v>43646</v>
      </c>
      <c r="DJ581" s="83" t="s">
        <v>584</v>
      </c>
      <c r="DK581" s="83" t="s">
        <v>102</v>
      </c>
      <c r="DL581" s="83" t="s">
        <v>482</v>
      </c>
      <c r="DM581" s="83">
        <v>0</v>
      </c>
      <c r="DN581" s="83" t="s">
        <v>483</v>
      </c>
      <c r="DO581" s="83">
        <v>1</v>
      </c>
      <c r="DP581" s="83">
        <v>6</v>
      </c>
      <c r="DQ581" s="83"/>
      <c r="DR581" s="83" t="s">
        <v>108</v>
      </c>
      <c r="DS581" s="83" t="s">
        <v>497</v>
      </c>
      <c r="DU581" s="215" t="s">
        <v>269</v>
      </c>
      <c r="DV581" s="136">
        <v>1</v>
      </c>
      <c r="DW581" s="136">
        <v>3</v>
      </c>
      <c r="DX581" s="215" t="s">
        <v>269</v>
      </c>
      <c r="DY581" s="215" t="s">
        <v>269</v>
      </c>
      <c r="DZ581" s="215" t="s">
        <v>269</v>
      </c>
      <c r="EA581" s="215" t="s">
        <v>269</v>
      </c>
      <c r="EB581" s="215" t="s">
        <v>269</v>
      </c>
      <c r="EC581" s="215" t="s">
        <v>269</v>
      </c>
      <c r="ED581" s="215" t="s">
        <v>269</v>
      </c>
      <c r="EE581" s="215" t="s">
        <v>269</v>
      </c>
    </row>
    <row r="582" spans="1:135" ht="57.6" x14ac:dyDescent="0.55000000000000004">
      <c r="A582" s="83" t="s">
        <v>130</v>
      </c>
      <c r="B582" s="136">
        <v>725912</v>
      </c>
      <c r="C582" t="s">
        <v>1220</v>
      </c>
      <c r="D582" s="83" t="s">
        <v>228</v>
      </c>
      <c r="E582" s="138">
        <v>297806714992</v>
      </c>
      <c r="F582" s="83" t="s">
        <v>143</v>
      </c>
      <c r="G582" s="85">
        <v>43620</v>
      </c>
      <c r="H582" s="83" t="s">
        <v>98</v>
      </c>
      <c r="I582" s="84" t="s">
        <v>612</v>
      </c>
      <c r="J582" s="207" t="s">
        <v>628</v>
      </c>
      <c r="K582" s="208" t="s">
        <v>633</v>
      </c>
      <c r="L582" s="83" t="s">
        <v>108</v>
      </c>
      <c r="M582" s="184" t="s">
        <v>102</v>
      </c>
      <c r="N582" s="184" t="s">
        <v>556</v>
      </c>
      <c r="O582" s="85" t="s">
        <v>102</v>
      </c>
      <c r="P582" s="185">
        <v>42491</v>
      </c>
      <c r="Q582" s="186" t="s">
        <v>202</v>
      </c>
      <c r="R582" s="186" t="s">
        <v>613</v>
      </c>
      <c r="S582" s="186"/>
      <c r="T582" s="187"/>
      <c r="U582" s="188" t="s">
        <v>295</v>
      </c>
      <c r="V582" s="188" t="s">
        <v>205</v>
      </c>
      <c r="W582" s="188" t="s">
        <v>295</v>
      </c>
      <c r="X582" s="189" t="s">
        <v>107</v>
      </c>
      <c r="Y582" s="190" t="s">
        <v>614</v>
      </c>
      <c r="Z582" s="83">
        <v>700</v>
      </c>
      <c r="AA582" s="83" t="s">
        <v>193</v>
      </c>
      <c r="AB582" s="83" t="s">
        <v>181</v>
      </c>
      <c r="AC582" s="83" t="s">
        <v>102</v>
      </c>
      <c r="AD582" s="83" t="s">
        <v>7356</v>
      </c>
      <c r="AE582" s="83" t="s">
        <v>7357</v>
      </c>
      <c r="AF582" s="83" t="s">
        <v>102</v>
      </c>
      <c r="AG582" s="83" t="s">
        <v>175</v>
      </c>
      <c r="AH582" s="83" t="s">
        <v>7358</v>
      </c>
      <c r="AI582" s="83" t="s">
        <v>104</v>
      </c>
      <c r="AJ582" s="83" t="s">
        <v>105</v>
      </c>
      <c r="AK582" s="191" t="s">
        <v>7356</v>
      </c>
      <c r="AL582" s="191" t="s">
        <v>7357</v>
      </c>
      <c r="AM582" s="191" t="s">
        <v>102</v>
      </c>
      <c r="AN582" s="191" t="s">
        <v>175</v>
      </c>
      <c r="AO582" s="191" t="s">
        <v>7358</v>
      </c>
      <c r="AP582" s="191" t="s">
        <v>104</v>
      </c>
      <c r="AQ582" s="191" t="s">
        <v>105</v>
      </c>
      <c r="AR582" s="191" t="s">
        <v>106</v>
      </c>
      <c r="AS582" s="191"/>
      <c r="AT582" s="191"/>
      <c r="AU582" s="191"/>
      <c r="AV582" s="191"/>
      <c r="AW582" s="191"/>
      <c r="AX582" s="191" t="s">
        <v>575</v>
      </c>
      <c r="AY582" s="192" t="s">
        <v>454</v>
      </c>
      <c r="AZ582" s="192" t="s">
        <v>108</v>
      </c>
      <c r="BA582" s="91" t="s">
        <v>108</v>
      </c>
      <c r="BB582" s="90">
        <v>0</v>
      </c>
      <c r="BC582" s="93" t="s">
        <v>102</v>
      </c>
      <c r="BD582" s="93" t="s">
        <v>102</v>
      </c>
      <c r="BE582" s="93" t="s">
        <v>102</v>
      </c>
      <c r="BF582" s="93" t="s">
        <v>102</v>
      </c>
      <c r="BG582" s="97" t="s">
        <v>108</v>
      </c>
      <c r="BH582" s="93" t="s">
        <v>108</v>
      </c>
      <c r="BI582" s="93" t="s">
        <v>102</v>
      </c>
      <c r="BJ582" s="93" t="s">
        <v>102</v>
      </c>
      <c r="BK582" s="93" t="s">
        <v>102</v>
      </c>
      <c r="BL582" s="93" t="s">
        <v>102</v>
      </c>
      <c r="BM582" s="93" t="s">
        <v>102</v>
      </c>
      <c r="BN582" s="93" t="s">
        <v>102</v>
      </c>
      <c r="BO582" s="93" t="s">
        <v>102</v>
      </c>
      <c r="BP582" s="96" t="s">
        <v>102</v>
      </c>
      <c r="BQ582" s="90">
        <v>0</v>
      </c>
      <c r="BR582" s="93" t="s">
        <v>102</v>
      </c>
      <c r="BS582" s="93" t="s">
        <v>102</v>
      </c>
      <c r="BT582" s="93" t="s">
        <v>102</v>
      </c>
      <c r="BU582" s="93" t="s">
        <v>102</v>
      </c>
      <c r="BV582" s="97" t="s">
        <v>108</v>
      </c>
      <c r="BW582" s="93" t="s">
        <v>108</v>
      </c>
      <c r="BX582" s="95" t="s">
        <v>102</v>
      </c>
      <c r="BY582" s="93" t="s">
        <v>102</v>
      </c>
      <c r="BZ582" s="93" t="s">
        <v>102</v>
      </c>
      <c r="CA582" s="93" t="s">
        <v>102</v>
      </c>
      <c r="CB582" s="93" t="s">
        <v>102</v>
      </c>
      <c r="CC582" s="93" t="s">
        <v>102</v>
      </c>
      <c r="CD582" s="93" t="s">
        <v>102</v>
      </c>
      <c r="CE582" s="193" t="s">
        <v>102</v>
      </c>
      <c r="CF582" s="194" t="s">
        <v>508</v>
      </c>
      <c r="CG582" s="195" t="s">
        <v>102</v>
      </c>
      <c r="CH582" s="101" t="e">
        <v>#N/A</v>
      </c>
      <c r="CI582" s="102" t="s">
        <v>580</v>
      </c>
      <c r="CJ582" s="196" t="s">
        <v>108</v>
      </c>
      <c r="CK582" s="104" t="s">
        <v>109</v>
      </c>
      <c r="CL582" s="105" t="s">
        <v>579</v>
      </c>
      <c r="CM582" s="83" t="s">
        <v>108</v>
      </c>
      <c r="CN582" s="106" t="s">
        <v>108</v>
      </c>
      <c r="CO582" s="197" t="s">
        <v>108</v>
      </c>
      <c r="CP582" s="107"/>
      <c r="CQ582" s="198" t="s">
        <v>474</v>
      </c>
      <c r="CR582" s="198" t="s">
        <v>474</v>
      </c>
      <c r="CS582" s="199" t="s">
        <v>616</v>
      </c>
      <c r="CT582" s="83" t="s">
        <v>109</v>
      </c>
      <c r="CU582" s="83" t="s">
        <v>109</v>
      </c>
      <c r="CV582" s="83">
        <v>54</v>
      </c>
      <c r="CW582" s="83" t="s">
        <v>112</v>
      </c>
      <c r="CX582" s="83">
        <v>54</v>
      </c>
      <c r="CY582" s="83" t="s">
        <v>7359</v>
      </c>
      <c r="CZ582" s="83">
        <v>765320.5</v>
      </c>
      <c r="DA582" s="83" t="s">
        <v>138</v>
      </c>
      <c r="DB582" s="83" t="s">
        <v>124</v>
      </c>
      <c r="DC582" s="83" t="s">
        <v>501</v>
      </c>
      <c r="DD582" s="83">
        <v>4854</v>
      </c>
      <c r="DE582" s="83" t="s">
        <v>582</v>
      </c>
      <c r="DF582" s="83" t="s">
        <v>145</v>
      </c>
      <c r="DG582" s="83" t="s">
        <v>501</v>
      </c>
      <c r="DH582" s="83" t="s">
        <v>582</v>
      </c>
      <c r="DI582" s="85">
        <v>43646</v>
      </c>
      <c r="DJ582" s="83" t="s">
        <v>584</v>
      </c>
      <c r="DK582" s="83" t="s">
        <v>102</v>
      </c>
      <c r="DL582" s="83" t="s">
        <v>482</v>
      </c>
      <c r="DM582" s="83">
        <v>0</v>
      </c>
      <c r="DN582" s="83" t="s">
        <v>238</v>
      </c>
      <c r="DO582" s="83">
        <v>1</v>
      </c>
      <c r="DP582" s="83">
        <v>1</v>
      </c>
      <c r="DQ582" s="83"/>
      <c r="DR582" s="83" t="s">
        <v>108</v>
      </c>
      <c r="DS582" s="83" t="s">
        <v>497</v>
      </c>
      <c r="DU582" s="215" t="s">
        <v>269</v>
      </c>
      <c r="DV582" s="136">
        <v>1</v>
      </c>
      <c r="DW582" s="136">
        <v>3</v>
      </c>
      <c r="DX582" s="215" t="s">
        <v>269</v>
      </c>
      <c r="DY582" s="215" t="s">
        <v>269</v>
      </c>
      <c r="DZ582" s="215" t="s">
        <v>269</v>
      </c>
      <c r="EA582" s="215" t="s">
        <v>269</v>
      </c>
      <c r="EB582" s="215" t="s">
        <v>269</v>
      </c>
      <c r="EC582" s="215" t="s">
        <v>269</v>
      </c>
      <c r="ED582" s="215" t="s">
        <v>269</v>
      </c>
      <c r="EE582" s="215" t="s">
        <v>269</v>
      </c>
    </row>
    <row r="583" spans="1:135" ht="28.8" x14ac:dyDescent="0.55000000000000004">
      <c r="A583" s="83" t="s">
        <v>130</v>
      </c>
      <c r="B583" s="136">
        <v>395601</v>
      </c>
      <c r="C583" t="s">
        <v>1221</v>
      </c>
      <c r="D583" s="83" t="s">
        <v>228</v>
      </c>
      <c r="E583" s="138">
        <v>540919186797</v>
      </c>
      <c r="F583" s="83" t="s">
        <v>114</v>
      </c>
      <c r="G583" s="85">
        <v>43634</v>
      </c>
      <c r="H583" s="83" t="s">
        <v>98</v>
      </c>
      <c r="I583" s="84" t="s">
        <v>618</v>
      </c>
      <c r="J583" s="207" t="s">
        <v>629</v>
      </c>
      <c r="K583" s="208" t="s">
        <v>634</v>
      </c>
      <c r="L583" s="83" t="s">
        <v>108</v>
      </c>
      <c r="M583" s="184">
        <v>27661</v>
      </c>
      <c r="N583" s="184"/>
      <c r="O583" s="85" t="s">
        <v>102</v>
      </c>
      <c r="P583" s="185">
        <v>43013</v>
      </c>
      <c r="Q583" s="186" t="s">
        <v>203</v>
      </c>
      <c r="R583" s="186"/>
      <c r="S583" s="186"/>
      <c r="T583" s="187"/>
      <c r="U583" s="188" t="s">
        <v>296</v>
      </c>
      <c r="V583" s="188" t="s">
        <v>205</v>
      </c>
      <c r="W583" s="189" t="s">
        <v>619</v>
      </c>
      <c r="X583" s="189" t="s">
        <v>107</v>
      </c>
      <c r="Y583" s="190" t="s">
        <v>614</v>
      </c>
      <c r="Z583" s="83">
        <v>700</v>
      </c>
      <c r="AA583" s="83" t="s">
        <v>193</v>
      </c>
      <c r="AB583" s="83" t="s">
        <v>181</v>
      </c>
      <c r="AC583" s="83" t="s">
        <v>102</v>
      </c>
      <c r="AD583" s="83" t="s">
        <v>7360</v>
      </c>
      <c r="AE583" s="83" t="s">
        <v>102</v>
      </c>
      <c r="AF583" s="83" t="s">
        <v>102</v>
      </c>
      <c r="AG583" s="83" t="s">
        <v>174</v>
      </c>
      <c r="AH583" s="83" t="s">
        <v>7349</v>
      </c>
      <c r="AI583" s="83" t="s">
        <v>104</v>
      </c>
      <c r="AJ583" s="83" t="s">
        <v>105</v>
      </c>
      <c r="AK583" s="191" t="s">
        <v>7360</v>
      </c>
      <c r="AL583" s="191" t="s">
        <v>102</v>
      </c>
      <c r="AM583" s="191" t="s">
        <v>102</v>
      </c>
      <c r="AN583" s="191" t="s">
        <v>174</v>
      </c>
      <c r="AO583" s="191" t="s">
        <v>7349</v>
      </c>
      <c r="AP583" s="191" t="s">
        <v>104</v>
      </c>
      <c r="AQ583" s="191" t="s">
        <v>105</v>
      </c>
      <c r="AR583" s="191" t="s">
        <v>106</v>
      </c>
      <c r="AS583" s="191" t="s">
        <v>7360</v>
      </c>
      <c r="AT583" s="191" t="s">
        <v>488</v>
      </c>
      <c r="AU583" s="191" t="s">
        <v>7361</v>
      </c>
      <c r="AV583" s="191" t="s">
        <v>104</v>
      </c>
      <c r="AW583" s="191" t="s">
        <v>204</v>
      </c>
      <c r="AX583" s="191"/>
      <c r="AY583" s="192" t="s">
        <v>454</v>
      </c>
      <c r="AZ583" s="192" t="s">
        <v>416</v>
      </c>
      <c r="BA583" s="91" t="s">
        <v>108</v>
      </c>
      <c r="BB583" s="90">
        <v>0</v>
      </c>
      <c r="BC583" s="93" t="s">
        <v>102</v>
      </c>
      <c r="BD583" s="93" t="s">
        <v>102</v>
      </c>
      <c r="BE583" s="93" t="s">
        <v>102</v>
      </c>
      <c r="BF583" s="93" t="s">
        <v>102</v>
      </c>
      <c r="BG583" s="97" t="s">
        <v>108</v>
      </c>
      <c r="BH583" s="93" t="s">
        <v>108</v>
      </c>
      <c r="BI583" s="93" t="s">
        <v>102</v>
      </c>
      <c r="BJ583" s="93" t="s">
        <v>102</v>
      </c>
      <c r="BK583" s="93" t="s">
        <v>102</v>
      </c>
      <c r="BL583" s="93" t="s">
        <v>102</v>
      </c>
      <c r="BM583" s="93" t="s">
        <v>102</v>
      </c>
      <c r="BN583" s="93" t="s">
        <v>102</v>
      </c>
      <c r="BO583" s="93" t="s">
        <v>102</v>
      </c>
      <c r="BP583" s="96" t="s">
        <v>102</v>
      </c>
      <c r="BQ583" s="90">
        <v>0</v>
      </c>
      <c r="BR583" s="93" t="s">
        <v>102</v>
      </c>
      <c r="BS583" s="93" t="s">
        <v>102</v>
      </c>
      <c r="BT583" s="93" t="s">
        <v>102</v>
      </c>
      <c r="BU583" s="93" t="s">
        <v>102</v>
      </c>
      <c r="BV583" s="97" t="s">
        <v>108</v>
      </c>
      <c r="BW583" s="93" t="s">
        <v>108</v>
      </c>
      <c r="BX583" s="95" t="s">
        <v>102</v>
      </c>
      <c r="BY583" s="93" t="s">
        <v>102</v>
      </c>
      <c r="BZ583" s="93" t="s">
        <v>102</v>
      </c>
      <c r="CA583" s="93" t="s">
        <v>102</v>
      </c>
      <c r="CB583" s="93" t="s">
        <v>102</v>
      </c>
      <c r="CC583" s="93" t="s">
        <v>102</v>
      </c>
      <c r="CD583" s="93" t="s">
        <v>102</v>
      </c>
      <c r="CE583" s="193" t="s">
        <v>102</v>
      </c>
      <c r="CF583" s="194" t="s">
        <v>436</v>
      </c>
      <c r="CG583" s="195" t="s">
        <v>7362</v>
      </c>
      <c r="CH583" s="101" t="s">
        <v>310</v>
      </c>
      <c r="CI583" s="102"/>
      <c r="CJ583" s="196" t="s">
        <v>7363</v>
      </c>
      <c r="CK583" s="104" t="s">
        <v>190</v>
      </c>
      <c r="CL583" s="105"/>
      <c r="CM583" s="83" t="s">
        <v>623</v>
      </c>
      <c r="CN583" s="106" t="s">
        <v>624</v>
      </c>
      <c r="CO583" s="197" t="s">
        <v>625</v>
      </c>
      <c r="CP583" s="107"/>
      <c r="CQ583" s="198" t="s">
        <v>474</v>
      </c>
      <c r="CR583" s="198" t="s">
        <v>474</v>
      </c>
      <c r="CS583" s="199"/>
      <c r="CT583" s="83" t="s">
        <v>109</v>
      </c>
      <c r="CU583" s="83" t="s">
        <v>109</v>
      </c>
      <c r="CV583" s="83">
        <v>76</v>
      </c>
      <c r="CW583" s="83" t="s">
        <v>139</v>
      </c>
      <c r="CX583" s="83">
        <v>76</v>
      </c>
      <c r="CY583" s="83" t="s">
        <v>108</v>
      </c>
      <c r="CZ583" s="83">
        <v>766640</v>
      </c>
      <c r="DA583" s="83" t="s">
        <v>581</v>
      </c>
      <c r="DB583" s="83" t="s">
        <v>152</v>
      </c>
      <c r="DC583" s="83" t="s">
        <v>500</v>
      </c>
      <c r="DD583" s="83">
        <v>3155</v>
      </c>
      <c r="DE583" s="83" t="s">
        <v>606</v>
      </c>
      <c r="DF583" s="83" t="s">
        <v>152</v>
      </c>
      <c r="DG583" s="83" t="s">
        <v>500</v>
      </c>
      <c r="DH583" s="83"/>
      <c r="DI583" s="85">
        <v>43646</v>
      </c>
      <c r="DJ583" s="83" t="s">
        <v>584</v>
      </c>
      <c r="DK583" s="83" t="s">
        <v>102</v>
      </c>
      <c r="DL583" s="83" t="s">
        <v>482</v>
      </c>
      <c r="DM583" s="83">
        <v>0</v>
      </c>
      <c r="DN583" s="83" t="s">
        <v>483</v>
      </c>
      <c r="DO583" s="83">
        <v>1</v>
      </c>
      <c r="DP583" s="83">
        <v>1</v>
      </c>
      <c r="DQ583" s="83"/>
      <c r="DR583" s="83" t="s">
        <v>108</v>
      </c>
      <c r="DS583" s="83" t="s">
        <v>497</v>
      </c>
      <c r="DU583" s="215" t="s">
        <v>269</v>
      </c>
      <c r="DV583" s="136">
        <v>1</v>
      </c>
      <c r="DW583" s="136">
        <v>3</v>
      </c>
      <c r="DX583" s="215" t="s">
        <v>269</v>
      </c>
      <c r="DY583" s="215" t="s">
        <v>269</v>
      </c>
      <c r="DZ583" s="215" t="s">
        <v>269</v>
      </c>
      <c r="EA583" s="215" t="s">
        <v>269</v>
      </c>
      <c r="EB583" s="215" t="s">
        <v>269</v>
      </c>
      <c r="EC583" s="215" t="s">
        <v>269</v>
      </c>
      <c r="ED583" s="215" t="s">
        <v>269</v>
      </c>
      <c r="EE583" s="215" t="s">
        <v>269</v>
      </c>
    </row>
    <row r="584" spans="1:135" ht="28.8" x14ac:dyDescent="0.55000000000000004">
      <c r="A584" s="83" t="s">
        <v>130</v>
      </c>
      <c r="B584" s="136">
        <v>752907</v>
      </c>
      <c r="C584" t="s">
        <v>1222</v>
      </c>
      <c r="D584" s="83" t="s">
        <v>228</v>
      </c>
      <c r="E584" s="138">
        <v>117054799589</v>
      </c>
      <c r="F584" s="83" t="s">
        <v>114</v>
      </c>
      <c r="G584" s="85">
        <v>43643</v>
      </c>
      <c r="H584" s="211" t="s">
        <v>98</v>
      </c>
      <c r="I584" s="84" t="s">
        <v>610</v>
      </c>
      <c r="J584" s="207" t="s">
        <v>627</v>
      </c>
      <c r="K584" s="208" t="s">
        <v>630</v>
      </c>
      <c r="L584" s="83" t="s">
        <v>108</v>
      </c>
      <c r="M584" s="184">
        <v>24572</v>
      </c>
      <c r="N584" s="184"/>
      <c r="O584" s="85" t="s">
        <v>102</v>
      </c>
      <c r="P584" s="185">
        <v>42491</v>
      </c>
      <c r="Q584" s="186" t="s">
        <v>203</v>
      </c>
      <c r="R584" s="186"/>
      <c r="S584" s="186"/>
      <c r="T584" s="187"/>
      <c r="U584" s="188" t="s">
        <v>296</v>
      </c>
      <c r="V584" s="188" t="s">
        <v>297</v>
      </c>
      <c r="W584" s="188" t="s">
        <v>297</v>
      </c>
      <c r="X584" s="189" t="s">
        <v>167</v>
      </c>
      <c r="Y584" s="190"/>
      <c r="Z584" s="83">
        <v>700</v>
      </c>
      <c r="AA584" s="83" t="s">
        <v>193</v>
      </c>
      <c r="AB584" s="83" t="s">
        <v>181</v>
      </c>
      <c r="AC584" s="83" t="s">
        <v>102</v>
      </c>
      <c r="AD584" s="83" t="s">
        <v>7364</v>
      </c>
      <c r="AE584" s="83" t="s">
        <v>102</v>
      </c>
      <c r="AF584" s="83" t="s">
        <v>102</v>
      </c>
      <c r="AG584" s="83" t="s">
        <v>119</v>
      </c>
      <c r="AH584" s="83" t="s">
        <v>7365</v>
      </c>
      <c r="AI584" s="83" t="s">
        <v>104</v>
      </c>
      <c r="AJ584" s="83" t="s">
        <v>105</v>
      </c>
      <c r="AK584" s="191" t="s">
        <v>7364</v>
      </c>
      <c r="AL584" s="191" t="s">
        <v>102</v>
      </c>
      <c r="AM584" s="191" t="s">
        <v>102</v>
      </c>
      <c r="AN584" s="191" t="s">
        <v>119</v>
      </c>
      <c r="AO584" s="191" t="s">
        <v>7365</v>
      </c>
      <c r="AP584" s="191" t="s">
        <v>104</v>
      </c>
      <c r="AQ584" s="191" t="s">
        <v>105</v>
      </c>
      <c r="AR584" s="191" t="s">
        <v>106</v>
      </c>
      <c r="AS584" s="191" t="s">
        <v>7364</v>
      </c>
      <c r="AT584" s="191" t="s">
        <v>485</v>
      </c>
      <c r="AU584" s="191" t="s">
        <v>7365</v>
      </c>
      <c r="AV584" s="191" t="s">
        <v>104</v>
      </c>
      <c r="AW584" s="191" t="s">
        <v>204</v>
      </c>
      <c r="AX584" s="191"/>
      <c r="AY584" s="192" t="s">
        <v>454</v>
      </c>
      <c r="AZ584" s="192" t="s">
        <v>416</v>
      </c>
      <c r="BA584" s="91" t="s">
        <v>108</v>
      </c>
      <c r="BB584" s="90">
        <v>0</v>
      </c>
      <c r="BC584" s="93" t="s">
        <v>102</v>
      </c>
      <c r="BD584" s="93" t="s">
        <v>102</v>
      </c>
      <c r="BE584" s="93" t="s">
        <v>102</v>
      </c>
      <c r="BF584" s="93" t="s">
        <v>102</v>
      </c>
      <c r="BG584" s="97" t="s">
        <v>108</v>
      </c>
      <c r="BH584" s="93" t="s">
        <v>108</v>
      </c>
      <c r="BI584" s="93" t="s">
        <v>102</v>
      </c>
      <c r="BJ584" s="93" t="s">
        <v>102</v>
      </c>
      <c r="BK584" s="93" t="s">
        <v>102</v>
      </c>
      <c r="BL584" s="93" t="s">
        <v>102</v>
      </c>
      <c r="BM584" s="93" t="s">
        <v>102</v>
      </c>
      <c r="BN584" s="93" t="s">
        <v>102</v>
      </c>
      <c r="BO584" s="93" t="s">
        <v>102</v>
      </c>
      <c r="BP584" s="96" t="s">
        <v>102</v>
      </c>
      <c r="BQ584" s="90">
        <v>0</v>
      </c>
      <c r="BR584" s="93" t="s">
        <v>102</v>
      </c>
      <c r="BS584" s="93" t="s">
        <v>102</v>
      </c>
      <c r="BT584" s="93" t="s">
        <v>102</v>
      </c>
      <c r="BU584" s="93" t="s">
        <v>102</v>
      </c>
      <c r="BV584" s="97" t="s">
        <v>108</v>
      </c>
      <c r="BW584" s="93" t="s">
        <v>108</v>
      </c>
      <c r="BX584" s="95" t="s">
        <v>102</v>
      </c>
      <c r="BY584" s="93" t="s">
        <v>102</v>
      </c>
      <c r="BZ584" s="93" t="s">
        <v>102</v>
      </c>
      <c r="CA584" s="93" t="s">
        <v>102</v>
      </c>
      <c r="CB584" s="93" t="s">
        <v>102</v>
      </c>
      <c r="CC584" s="93" t="s">
        <v>102</v>
      </c>
      <c r="CD584" s="93" t="s">
        <v>102</v>
      </c>
      <c r="CE584" s="193" t="s">
        <v>102</v>
      </c>
      <c r="CF584" s="194" t="s">
        <v>436</v>
      </c>
      <c r="CG584" s="195" t="s">
        <v>7366</v>
      </c>
      <c r="CH584" s="101" t="s">
        <v>563</v>
      </c>
      <c r="CI584" s="102"/>
      <c r="CJ584" s="196" t="s">
        <v>577</v>
      </c>
      <c r="CK584" s="104" t="s">
        <v>190</v>
      </c>
      <c r="CL584" s="105"/>
      <c r="CM584" s="83" t="s">
        <v>578</v>
      </c>
      <c r="CN584" s="106" t="s">
        <v>108</v>
      </c>
      <c r="CO584" s="197" t="s">
        <v>566</v>
      </c>
      <c r="CP584" s="107"/>
      <c r="CQ584" s="198" t="s">
        <v>107</v>
      </c>
      <c r="CR584" s="198" t="s">
        <v>107</v>
      </c>
      <c r="CS584" s="199"/>
      <c r="CT584" s="83" t="s">
        <v>109</v>
      </c>
      <c r="CU584" s="83" t="s">
        <v>109</v>
      </c>
      <c r="CV584" s="83">
        <v>8</v>
      </c>
      <c r="CW584" s="83" t="s">
        <v>270</v>
      </c>
      <c r="CX584" s="83">
        <v>8</v>
      </c>
      <c r="CY584" s="83" t="s">
        <v>108</v>
      </c>
      <c r="CZ584" s="83">
        <v>767959.5</v>
      </c>
      <c r="DA584" s="83" t="s">
        <v>7367</v>
      </c>
      <c r="DB584" s="83" t="s">
        <v>118</v>
      </c>
      <c r="DC584" s="83" t="s">
        <v>108</v>
      </c>
      <c r="DD584" s="83">
        <v>8828</v>
      </c>
      <c r="DE584" s="83" t="s">
        <v>173</v>
      </c>
      <c r="DF584" s="83" t="s">
        <v>118</v>
      </c>
      <c r="DG584" s="83" t="s">
        <v>500</v>
      </c>
      <c r="DH584" s="83"/>
      <c r="DI584" s="85">
        <v>43646</v>
      </c>
      <c r="DJ584" s="83" t="s">
        <v>584</v>
      </c>
      <c r="DK584" s="83" t="s">
        <v>102</v>
      </c>
      <c r="DL584" s="83" t="s">
        <v>482</v>
      </c>
      <c r="DM584" s="83">
        <v>0</v>
      </c>
      <c r="DN584" s="83" t="s">
        <v>483</v>
      </c>
      <c r="DO584" s="83">
        <v>1</v>
      </c>
      <c r="DP584" s="83">
        <v>2</v>
      </c>
      <c r="DQ584" s="83"/>
      <c r="DR584" s="83" t="s">
        <v>108</v>
      </c>
      <c r="DS584" s="83" t="s">
        <v>497</v>
      </c>
      <c r="DU584" s="215" t="s">
        <v>269</v>
      </c>
      <c r="DV584" s="136">
        <v>1</v>
      </c>
      <c r="DW584" s="136">
        <v>3</v>
      </c>
      <c r="DX584" s="215" t="s">
        <v>269</v>
      </c>
      <c r="DY584" s="215" t="s">
        <v>269</v>
      </c>
      <c r="DZ584" s="215" t="s">
        <v>269</v>
      </c>
      <c r="EA584" s="215" t="s">
        <v>269</v>
      </c>
      <c r="EB584" s="215" t="s">
        <v>269</v>
      </c>
      <c r="EC584" s="215" t="s">
        <v>269</v>
      </c>
      <c r="ED584" s="215" t="s">
        <v>269</v>
      </c>
      <c r="EE584" s="215" t="s">
        <v>269</v>
      </c>
    </row>
    <row r="585" spans="1:135" ht="57.6" x14ac:dyDescent="0.55000000000000004">
      <c r="A585" s="83" t="s">
        <v>130</v>
      </c>
      <c r="B585" s="136">
        <v>720056</v>
      </c>
      <c r="C585" t="s">
        <v>1223</v>
      </c>
      <c r="D585" s="83" t="s">
        <v>228</v>
      </c>
      <c r="E585" s="138">
        <v>941107624130</v>
      </c>
      <c r="F585" s="83" t="s">
        <v>143</v>
      </c>
      <c r="G585" s="85">
        <v>43620</v>
      </c>
      <c r="H585" s="83" t="s">
        <v>98</v>
      </c>
      <c r="I585" s="84" t="s">
        <v>612</v>
      </c>
      <c r="J585" s="207" t="s">
        <v>628</v>
      </c>
      <c r="K585" s="208" t="s">
        <v>633</v>
      </c>
      <c r="L585" s="83" t="s">
        <v>108</v>
      </c>
      <c r="M585" s="184" t="s">
        <v>102</v>
      </c>
      <c r="N585" s="184" t="s">
        <v>556</v>
      </c>
      <c r="O585" s="85" t="s">
        <v>102</v>
      </c>
      <c r="P585" s="185">
        <v>42491</v>
      </c>
      <c r="Q585" s="186" t="s">
        <v>202</v>
      </c>
      <c r="R585" s="186" t="s">
        <v>613</v>
      </c>
      <c r="S585" s="186"/>
      <c r="T585" s="187"/>
      <c r="U585" s="188" t="s">
        <v>295</v>
      </c>
      <c r="V585" s="188" t="s">
        <v>205</v>
      </c>
      <c r="W585" s="188" t="s">
        <v>295</v>
      </c>
      <c r="X585" s="189" t="s">
        <v>107</v>
      </c>
      <c r="Y585" s="190" t="s">
        <v>614</v>
      </c>
      <c r="Z585" s="83">
        <v>700</v>
      </c>
      <c r="AA585" s="83" t="s">
        <v>193</v>
      </c>
      <c r="AB585" s="83" t="s">
        <v>181</v>
      </c>
      <c r="AC585" s="83" t="s">
        <v>102</v>
      </c>
      <c r="AD585" s="83" t="s">
        <v>7368</v>
      </c>
      <c r="AE585" s="83" t="s">
        <v>7369</v>
      </c>
      <c r="AF585" s="83" t="s">
        <v>102</v>
      </c>
      <c r="AG585" s="83" t="s">
        <v>175</v>
      </c>
      <c r="AH585" s="83" t="s">
        <v>7370</v>
      </c>
      <c r="AI585" s="83" t="s">
        <v>104</v>
      </c>
      <c r="AJ585" s="83" t="s">
        <v>105</v>
      </c>
      <c r="AK585" s="191" t="s">
        <v>7368</v>
      </c>
      <c r="AL585" s="191" t="s">
        <v>7369</v>
      </c>
      <c r="AM585" s="191" t="s">
        <v>102</v>
      </c>
      <c r="AN585" s="191" t="s">
        <v>175</v>
      </c>
      <c r="AO585" s="191" t="s">
        <v>7370</v>
      </c>
      <c r="AP585" s="191" t="s">
        <v>104</v>
      </c>
      <c r="AQ585" s="191" t="s">
        <v>105</v>
      </c>
      <c r="AR585" s="191" t="s">
        <v>106</v>
      </c>
      <c r="AS585" s="191"/>
      <c r="AT585" s="191"/>
      <c r="AU585" s="191"/>
      <c r="AV585" s="191"/>
      <c r="AW585" s="191"/>
      <c r="AX585" s="191" t="s">
        <v>575</v>
      </c>
      <c r="AY585" s="192" t="s">
        <v>454</v>
      </c>
      <c r="AZ585" s="192" t="s">
        <v>108</v>
      </c>
      <c r="BA585" s="91" t="s">
        <v>108</v>
      </c>
      <c r="BB585" s="90">
        <v>0</v>
      </c>
      <c r="BC585" s="93" t="s">
        <v>102</v>
      </c>
      <c r="BD585" s="93" t="s">
        <v>102</v>
      </c>
      <c r="BE585" s="93" t="s">
        <v>102</v>
      </c>
      <c r="BF585" s="93" t="s">
        <v>102</v>
      </c>
      <c r="BG585" s="97" t="s">
        <v>108</v>
      </c>
      <c r="BH585" s="93" t="s">
        <v>108</v>
      </c>
      <c r="BI585" s="93" t="s">
        <v>102</v>
      </c>
      <c r="BJ585" s="93" t="s">
        <v>102</v>
      </c>
      <c r="BK585" s="93" t="s">
        <v>102</v>
      </c>
      <c r="BL585" s="93" t="s">
        <v>102</v>
      </c>
      <c r="BM585" s="93" t="s">
        <v>102</v>
      </c>
      <c r="BN585" s="93" t="s">
        <v>102</v>
      </c>
      <c r="BO585" s="93" t="s">
        <v>102</v>
      </c>
      <c r="BP585" s="96" t="s">
        <v>102</v>
      </c>
      <c r="BQ585" s="90">
        <v>0</v>
      </c>
      <c r="BR585" s="93" t="s">
        <v>102</v>
      </c>
      <c r="BS585" s="93" t="s">
        <v>102</v>
      </c>
      <c r="BT585" s="93" t="s">
        <v>102</v>
      </c>
      <c r="BU585" s="93" t="s">
        <v>102</v>
      </c>
      <c r="BV585" s="97" t="s">
        <v>108</v>
      </c>
      <c r="BW585" s="93" t="s">
        <v>108</v>
      </c>
      <c r="BX585" s="95" t="s">
        <v>102</v>
      </c>
      <c r="BY585" s="93" t="s">
        <v>102</v>
      </c>
      <c r="BZ585" s="93" t="s">
        <v>102</v>
      </c>
      <c r="CA585" s="93" t="s">
        <v>102</v>
      </c>
      <c r="CB585" s="93" t="s">
        <v>102</v>
      </c>
      <c r="CC585" s="93" t="s">
        <v>102</v>
      </c>
      <c r="CD585" s="93" t="s">
        <v>102</v>
      </c>
      <c r="CE585" s="193" t="s">
        <v>102</v>
      </c>
      <c r="CF585" s="194" t="s">
        <v>508</v>
      </c>
      <c r="CG585" s="195" t="s">
        <v>102</v>
      </c>
      <c r="CH585" s="101" t="e">
        <v>#N/A</v>
      </c>
      <c r="CI585" s="102" t="s">
        <v>580</v>
      </c>
      <c r="CJ585" s="196" t="s">
        <v>108</v>
      </c>
      <c r="CK585" s="104" t="s">
        <v>109</v>
      </c>
      <c r="CL585" s="105" t="s">
        <v>579</v>
      </c>
      <c r="CM585" s="83" t="s">
        <v>108</v>
      </c>
      <c r="CN585" s="106" t="s">
        <v>108</v>
      </c>
      <c r="CO585" s="197" t="s">
        <v>108</v>
      </c>
      <c r="CP585" s="107"/>
      <c r="CQ585" s="198" t="s">
        <v>474</v>
      </c>
      <c r="CR585" s="198" t="s">
        <v>474</v>
      </c>
      <c r="CS585" s="199" t="s">
        <v>616</v>
      </c>
      <c r="CT585" s="83" t="s">
        <v>109</v>
      </c>
      <c r="CU585" s="83" t="s">
        <v>109</v>
      </c>
      <c r="CV585" s="83">
        <v>9</v>
      </c>
      <c r="CW585" s="83" t="s">
        <v>112</v>
      </c>
      <c r="CX585" s="83">
        <v>9</v>
      </c>
      <c r="CY585" s="83" t="s">
        <v>7371</v>
      </c>
      <c r="CZ585" s="83">
        <v>769279</v>
      </c>
      <c r="DA585" s="83" t="s">
        <v>138</v>
      </c>
      <c r="DB585" s="83" t="s">
        <v>124</v>
      </c>
      <c r="DC585" s="83" t="s">
        <v>501</v>
      </c>
      <c r="DD585" s="83">
        <v>7566</v>
      </c>
      <c r="DE585" s="83" t="s">
        <v>582</v>
      </c>
      <c r="DF585" s="83" t="s">
        <v>145</v>
      </c>
      <c r="DG585" s="83" t="s">
        <v>501</v>
      </c>
      <c r="DH585" s="83" t="s">
        <v>582</v>
      </c>
      <c r="DI585" s="85">
        <v>43646</v>
      </c>
      <c r="DJ585" s="83" t="s">
        <v>584</v>
      </c>
      <c r="DK585" s="83" t="s">
        <v>102</v>
      </c>
      <c r="DL585" s="83" t="s">
        <v>482</v>
      </c>
      <c r="DM585" s="83">
        <v>0</v>
      </c>
      <c r="DN585" s="83" t="s">
        <v>238</v>
      </c>
      <c r="DO585" s="83">
        <v>1</v>
      </c>
      <c r="DP585" s="83">
        <v>5</v>
      </c>
      <c r="DQ585" s="83"/>
      <c r="DR585" s="83" t="s">
        <v>108</v>
      </c>
      <c r="DS585" s="83" t="s">
        <v>497</v>
      </c>
      <c r="DU585" s="215" t="s">
        <v>269</v>
      </c>
      <c r="DV585" s="136">
        <v>1</v>
      </c>
      <c r="DW585" s="136">
        <v>3</v>
      </c>
      <c r="DX585" s="215" t="s">
        <v>269</v>
      </c>
      <c r="DY585" s="215" t="s">
        <v>269</v>
      </c>
      <c r="DZ585" s="215" t="s">
        <v>269</v>
      </c>
      <c r="EA585" s="215" t="s">
        <v>269</v>
      </c>
      <c r="EB585" s="215" t="s">
        <v>269</v>
      </c>
      <c r="EC585" s="215" t="s">
        <v>269</v>
      </c>
      <c r="ED585" s="215" t="s">
        <v>269</v>
      </c>
      <c r="EE585" s="215" t="s">
        <v>269</v>
      </c>
    </row>
    <row r="586" spans="1:135" ht="28.8" x14ac:dyDescent="0.55000000000000004">
      <c r="A586" s="83" t="s">
        <v>130</v>
      </c>
      <c r="B586" s="136">
        <v>165005</v>
      </c>
      <c r="C586" t="s">
        <v>1224</v>
      </c>
      <c r="D586" s="83" t="s">
        <v>228</v>
      </c>
      <c r="E586" s="138">
        <v>786316181410</v>
      </c>
      <c r="F586" s="83" t="s">
        <v>114</v>
      </c>
      <c r="G586" s="85">
        <v>43634</v>
      </c>
      <c r="H586" s="83" t="s">
        <v>98</v>
      </c>
      <c r="I586" s="84" t="s">
        <v>618</v>
      </c>
      <c r="J586" s="207" t="s">
        <v>629</v>
      </c>
      <c r="K586" s="208" t="s">
        <v>634</v>
      </c>
      <c r="L586" s="83" t="s">
        <v>108</v>
      </c>
      <c r="M586" s="184">
        <v>27662</v>
      </c>
      <c r="N586" s="184"/>
      <c r="O586" s="85" t="s">
        <v>102</v>
      </c>
      <c r="P586" s="185">
        <v>43013</v>
      </c>
      <c r="Q586" s="186" t="s">
        <v>203</v>
      </c>
      <c r="R586" s="186"/>
      <c r="S586" s="186"/>
      <c r="T586" s="187"/>
      <c r="U586" s="188" t="s">
        <v>296</v>
      </c>
      <c r="V586" s="188" t="s">
        <v>205</v>
      </c>
      <c r="W586" s="189" t="s">
        <v>619</v>
      </c>
      <c r="X586" s="189" t="s">
        <v>107</v>
      </c>
      <c r="Y586" s="190" t="s">
        <v>614</v>
      </c>
      <c r="Z586" s="83">
        <v>700</v>
      </c>
      <c r="AA586" s="83" t="s">
        <v>193</v>
      </c>
      <c r="AB586" s="83" t="s">
        <v>181</v>
      </c>
      <c r="AC586" s="83" t="s">
        <v>102</v>
      </c>
      <c r="AD586" s="83" t="s">
        <v>7372</v>
      </c>
      <c r="AE586" s="83" t="s">
        <v>102</v>
      </c>
      <c r="AF586" s="83" t="s">
        <v>102</v>
      </c>
      <c r="AG586" s="83" t="s">
        <v>174</v>
      </c>
      <c r="AH586" s="83" t="s">
        <v>7361</v>
      </c>
      <c r="AI586" s="83" t="s">
        <v>104</v>
      </c>
      <c r="AJ586" s="83" t="s">
        <v>105</v>
      </c>
      <c r="AK586" s="191" t="s">
        <v>7372</v>
      </c>
      <c r="AL586" s="191" t="s">
        <v>102</v>
      </c>
      <c r="AM586" s="191" t="s">
        <v>102</v>
      </c>
      <c r="AN586" s="191" t="s">
        <v>174</v>
      </c>
      <c r="AO586" s="191" t="s">
        <v>7361</v>
      </c>
      <c r="AP586" s="191" t="s">
        <v>104</v>
      </c>
      <c r="AQ586" s="191" t="s">
        <v>105</v>
      </c>
      <c r="AR586" s="191" t="s">
        <v>106</v>
      </c>
      <c r="AS586" s="191" t="s">
        <v>7372</v>
      </c>
      <c r="AT586" s="191" t="s">
        <v>488</v>
      </c>
      <c r="AU586" s="191" t="s">
        <v>7373</v>
      </c>
      <c r="AV586" s="191" t="s">
        <v>104</v>
      </c>
      <c r="AW586" s="191" t="s">
        <v>204</v>
      </c>
      <c r="AX586" s="191"/>
      <c r="AY586" s="192" t="s">
        <v>454</v>
      </c>
      <c r="AZ586" s="192" t="s">
        <v>416</v>
      </c>
      <c r="BA586" s="91" t="s">
        <v>108</v>
      </c>
      <c r="BB586" s="90">
        <v>0</v>
      </c>
      <c r="BC586" s="93" t="s">
        <v>102</v>
      </c>
      <c r="BD586" s="93" t="s">
        <v>102</v>
      </c>
      <c r="BE586" s="93" t="s">
        <v>102</v>
      </c>
      <c r="BF586" s="93" t="s">
        <v>102</v>
      </c>
      <c r="BG586" s="97" t="s">
        <v>108</v>
      </c>
      <c r="BH586" s="93" t="s">
        <v>108</v>
      </c>
      <c r="BI586" s="93" t="s">
        <v>102</v>
      </c>
      <c r="BJ586" s="93" t="s">
        <v>102</v>
      </c>
      <c r="BK586" s="93" t="s">
        <v>102</v>
      </c>
      <c r="BL586" s="93" t="s">
        <v>102</v>
      </c>
      <c r="BM586" s="93" t="s">
        <v>102</v>
      </c>
      <c r="BN586" s="93" t="s">
        <v>102</v>
      </c>
      <c r="BO586" s="93" t="s">
        <v>102</v>
      </c>
      <c r="BP586" s="96" t="s">
        <v>102</v>
      </c>
      <c r="BQ586" s="90">
        <v>0</v>
      </c>
      <c r="BR586" s="93" t="s">
        <v>102</v>
      </c>
      <c r="BS586" s="93" t="s">
        <v>102</v>
      </c>
      <c r="BT586" s="93" t="s">
        <v>102</v>
      </c>
      <c r="BU586" s="93" t="s">
        <v>102</v>
      </c>
      <c r="BV586" s="97" t="s">
        <v>108</v>
      </c>
      <c r="BW586" s="93" t="s">
        <v>108</v>
      </c>
      <c r="BX586" s="95" t="s">
        <v>102</v>
      </c>
      <c r="BY586" s="93" t="s">
        <v>102</v>
      </c>
      <c r="BZ586" s="93" t="s">
        <v>102</v>
      </c>
      <c r="CA586" s="93" t="s">
        <v>102</v>
      </c>
      <c r="CB586" s="93" t="s">
        <v>102</v>
      </c>
      <c r="CC586" s="93" t="s">
        <v>102</v>
      </c>
      <c r="CD586" s="93" t="s">
        <v>102</v>
      </c>
      <c r="CE586" s="193" t="s">
        <v>102</v>
      </c>
      <c r="CF586" s="194" t="s">
        <v>436</v>
      </c>
      <c r="CG586" s="195" t="s">
        <v>7374</v>
      </c>
      <c r="CH586" s="101" t="s">
        <v>310</v>
      </c>
      <c r="CI586" s="102"/>
      <c r="CJ586" s="196" t="s">
        <v>7375</v>
      </c>
      <c r="CK586" s="104" t="s">
        <v>190</v>
      </c>
      <c r="CL586" s="105"/>
      <c r="CM586" s="83" t="s">
        <v>623</v>
      </c>
      <c r="CN586" s="106" t="s">
        <v>624</v>
      </c>
      <c r="CO586" s="197" t="s">
        <v>625</v>
      </c>
      <c r="CP586" s="107"/>
      <c r="CQ586" s="198" t="s">
        <v>474</v>
      </c>
      <c r="CR586" s="198" t="s">
        <v>474</v>
      </c>
      <c r="CS586" s="199"/>
      <c r="CT586" s="83" t="s">
        <v>109</v>
      </c>
      <c r="CU586" s="83" t="s">
        <v>109</v>
      </c>
      <c r="CV586" s="83">
        <v>85</v>
      </c>
      <c r="CW586" s="83" t="s">
        <v>139</v>
      </c>
      <c r="CX586" s="83">
        <v>85</v>
      </c>
      <c r="CY586" s="83" t="s">
        <v>108</v>
      </c>
      <c r="CZ586" s="83">
        <v>770598.5</v>
      </c>
      <c r="DA586" s="83" t="s">
        <v>581</v>
      </c>
      <c r="DB586" s="83" t="s">
        <v>152</v>
      </c>
      <c r="DC586" s="83" t="s">
        <v>500</v>
      </c>
      <c r="DD586" s="83">
        <v>6469</v>
      </c>
      <c r="DE586" s="83" t="s">
        <v>606</v>
      </c>
      <c r="DF586" s="83" t="s">
        <v>152</v>
      </c>
      <c r="DG586" s="83" t="s">
        <v>500</v>
      </c>
      <c r="DH586" s="83"/>
      <c r="DI586" s="85">
        <v>43646</v>
      </c>
      <c r="DJ586" s="83" t="s">
        <v>584</v>
      </c>
      <c r="DK586" s="83" t="s">
        <v>102</v>
      </c>
      <c r="DL586" s="83" t="s">
        <v>482</v>
      </c>
      <c r="DM586" s="83">
        <v>0</v>
      </c>
      <c r="DN586" s="83" t="s">
        <v>483</v>
      </c>
      <c r="DO586" s="83">
        <v>1</v>
      </c>
      <c r="DP586" s="83">
        <v>4</v>
      </c>
      <c r="DQ586" s="83"/>
      <c r="DR586" s="83" t="s">
        <v>108</v>
      </c>
      <c r="DS586" s="83" t="s">
        <v>497</v>
      </c>
      <c r="DU586" s="215" t="s">
        <v>269</v>
      </c>
      <c r="DV586" s="136">
        <v>1</v>
      </c>
      <c r="DW586" s="136">
        <v>3</v>
      </c>
      <c r="DX586" s="215" t="s">
        <v>269</v>
      </c>
      <c r="DY586" s="215" t="s">
        <v>269</v>
      </c>
      <c r="DZ586" s="215" t="s">
        <v>269</v>
      </c>
      <c r="EA586" s="215" t="s">
        <v>269</v>
      </c>
      <c r="EB586" s="215" t="s">
        <v>269</v>
      </c>
      <c r="EC586" s="215" t="s">
        <v>269</v>
      </c>
      <c r="ED586" s="215" t="s">
        <v>269</v>
      </c>
      <c r="EE586" s="215" t="s">
        <v>269</v>
      </c>
    </row>
    <row r="587" spans="1:135" ht="28.8" x14ac:dyDescent="0.55000000000000004">
      <c r="A587" s="83" t="s">
        <v>130</v>
      </c>
      <c r="B587" s="136">
        <v>738617</v>
      </c>
      <c r="C587" t="s">
        <v>1225</v>
      </c>
      <c r="D587" s="83" t="s">
        <v>228</v>
      </c>
      <c r="E587" s="138">
        <v>538065977245</v>
      </c>
      <c r="F587" s="83" t="s">
        <v>114</v>
      </c>
      <c r="G587" s="85">
        <v>43643</v>
      </c>
      <c r="H587" s="211" t="s">
        <v>98</v>
      </c>
      <c r="I587" s="84" t="s">
        <v>610</v>
      </c>
      <c r="J587" s="207" t="s">
        <v>627</v>
      </c>
      <c r="K587" s="208" t="s">
        <v>630</v>
      </c>
      <c r="L587" s="83" t="s">
        <v>108</v>
      </c>
      <c r="M587" s="184">
        <v>24573</v>
      </c>
      <c r="N587" s="184"/>
      <c r="O587" s="85" t="s">
        <v>102</v>
      </c>
      <c r="P587" s="185">
        <v>42491</v>
      </c>
      <c r="Q587" s="186" t="s">
        <v>203</v>
      </c>
      <c r="R587" s="186"/>
      <c r="S587" s="186"/>
      <c r="T587" s="187"/>
      <c r="U587" s="188" t="s">
        <v>296</v>
      </c>
      <c r="V587" s="188" t="s">
        <v>297</v>
      </c>
      <c r="W587" s="188" t="s">
        <v>297</v>
      </c>
      <c r="X587" s="189" t="s">
        <v>167</v>
      </c>
      <c r="Y587" s="190"/>
      <c r="Z587" s="83">
        <v>700</v>
      </c>
      <c r="AA587" s="83" t="s">
        <v>193</v>
      </c>
      <c r="AB587" s="83" t="s">
        <v>181</v>
      </c>
      <c r="AC587" s="83" t="s">
        <v>102</v>
      </c>
      <c r="AD587" s="83" t="s">
        <v>7376</v>
      </c>
      <c r="AE587" s="83" t="s">
        <v>102</v>
      </c>
      <c r="AF587" s="83" t="s">
        <v>102</v>
      </c>
      <c r="AG587" s="83" t="s">
        <v>119</v>
      </c>
      <c r="AH587" s="83" t="s">
        <v>7377</v>
      </c>
      <c r="AI587" s="83" t="s">
        <v>104</v>
      </c>
      <c r="AJ587" s="83" t="s">
        <v>105</v>
      </c>
      <c r="AK587" s="191" t="s">
        <v>7376</v>
      </c>
      <c r="AL587" s="191" t="s">
        <v>102</v>
      </c>
      <c r="AM587" s="191" t="s">
        <v>102</v>
      </c>
      <c r="AN587" s="191" t="s">
        <v>119</v>
      </c>
      <c r="AO587" s="191" t="s">
        <v>7377</v>
      </c>
      <c r="AP587" s="191" t="s">
        <v>104</v>
      </c>
      <c r="AQ587" s="191" t="s">
        <v>105</v>
      </c>
      <c r="AR587" s="191" t="s">
        <v>106</v>
      </c>
      <c r="AS587" s="191" t="s">
        <v>7376</v>
      </c>
      <c r="AT587" s="191" t="s">
        <v>485</v>
      </c>
      <c r="AU587" s="191" t="s">
        <v>7377</v>
      </c>
      <c r="AV587" s="191" t="s">
        <v>104</v>
      </c>
      <c r="AW587" s="191" t="s">
        <v>204</v>
      </c>
      <c r="AX587" s="191"/>
      <c r="AY587" s="192" t="s">
        <v>454</v>
      </c>
      <c r="AZ587" s="192" t="s">
        <v>416</v>
      </c>
      <c r="BA587" s="91" t="s">
        <v>108</v>
      </c>
      <c r="BB587" s="90">
        <v>0</v>
      </c>
      <c r="BC587" s="93" t="s">
        <v>102</v>
      </c>
      <c r="BD587" s="93" t="s">
        <v>102</v>
      </c>
      <c r="BE587" s="93" t="s">
        <v>102</v>
      </c>
      <c r="BF587" s="93" t="s">
        <v>102</v>
      </c>
      <c r="BG587" s="97" t="s">
        <v>108</v>
      </c>
      <c r="BH587" s="93" t="s">
        <v>108</v>
      </c>
      <c r="BI587" s="93" t="s">
        <v>102</v>
      </c>
      <c r="BJ587" s="93" t="s">
        <v>102</v>
      </c>
      <c r="BK587" s="93" t="s">
        <v>102</v>
      </c>
      <c r="BL587" s="93" t="s">
        <v>102</v>
      </c>
      <c r="BM587" s="93" t="s">
        <v>102</v>
      </c>
      <c r="BN587" s="93" t="s">
        <v>102</v>
      </c>
      <c r="BO587" s="93" t="s">
        <v>102</v>
      </c>
      <c r="BP587" s="96" t="s">
        <v>102</v>
      </c>
      <c r="BQ587" s="90">
        <v>0</v>
      </c>
      <c r="BR587" s="93" t="s">
        <v>102</v>
      </c>
      <c r="BS587" s="93" t="s">
        <v>102</v>
      </c>
      <c r="BT587" s="93" t="s">
        <v>102</v>
      </c>
      <c r="BU587" s="93" t="s">
        <v>102</v>
      </c>
      <c r="BV587" s="97" t="s">
        <v>108</v>
      </c>
      <c r="BW587" s="93" t="s">
        <v>108</v>
      </c>
      <c r="BX587" s="95" t="s">
        <v>102</v>
      </c>
      <c r="BY587" s="93" t="s">
        <v>102</v>
      </c>
      <c r="BZ587" s="93" t="s">
        <v>102</v>
      </c>
      <c r="CA587" s="93" t="s">
        <v>102</v>
      </c>
      <c r="CB587" s="93" t="s">
        <v>102</v>
      </c>
      <c r="CC587" s="93" t="s">
        <v>102</v>
      </c>
      <c r="CD587" s="93" t="s">
        <v>102</v>
      </c>
      <c r="CE587" s="193" t="s">
        <v>102</v>
      </c>
      <c r="CF587" s="194" t="s">
        <v>436</v>
      </c>
      <c r="CG587" s="195" t="s">
        <v>7378</v>
      </c>
      <c r="CH587" s="101" t="s">
        <v>563</v>
      </c>
      <c r="CI587" s="102"/>
      <c r="CJ587" s="196" t="s">
        <v>577</v>
      </c>
      <c r="CK587" s="104" t="s">
        <v>190</v>
      </c>
      <c r="CL587" s="105"/>
      <c r="CM587" s="83" t="s">
        <v>578</v>
      </c>
      <c r="CN587" s="106" t="s">
        <v>108</v>
      </c>
      <c r="CO587" s="197" t="s">
        <v>566</v>
      </c>
      <c r="CP587" s="107"/>
      <c r="CQ587" s="198" t="s">
        <v>107</v>
      </c>
      <c r="CR587" s="198" t="s">
        <v>107</v>
      </c>
      <c r="CS587" s="199"/>
      <c r="CT587" s="83" t="s">
        <v>109</v>
      </c>
      <c r="CU587" s="83" t="s">
        <v>109</v>
      </c>
      <c r="CV587" s="83">
        <v>42</v>
      </c>
      <c r="CW587" s="83" t="s">
        <v>270</v>
      </c>
      <c r="CX587" s="83">
        <v>42</v>
      </c>
      <c r="CY587" s="83" t="s">
        <v>108</v>
      </c>
      <c r="CZ587" s="83">
        <v>771918</v>
      </c>
      <c r="DA587" s="83" t="s">
        <v>7379</v>
      </c>
      <c r="DB587" s="83" t="s">
        <v>118</v>
      </c>
      <c r="DC587" s="83" t="s">
        <v>108</v>
      </c>
      <c r="DD587" s="83">
        <v>6910</v>
      </c>
      <c r="DE587" s="83" t="s">
        <v>173</v>
      </c>
      <c r="DF587" s="83" t="s">
        <v>118</v>
      </c>
      <c r="DG587" s="83" t="s">
        <v>500</v>
      </c>
      <c r="DH587" s="83"/>
      <c r="DI587" s="85">
        <v>43646</v>
      </c>
      <c r="DJ587" s="83" t="s">
        <v>584</v>
      </c>
      <c r="DK587" s="83" t="s">
        <v>102</v>
      </c>
      <c r="DL587" s="83" t="s">
        <v>482</v>
      </c>
      <c r="DM587" s="83">
        <v>0</v>
      </c>
      <c r="DN587" s="83" t="s">
        <v>483</v>
      </c>
      <c r="DO587" s="83">
        <v>1</v>
      </c>
      <c r="DP587" s="83">
        <v>2</v>
      </c>
      <c r="DQ587" s="83"/>
      <c r="DR587" s="83" t="s">
        <v>108</v>
      </c>
      <c r="DS587" s="83" t="s">
        <v>497</v>
      </c>
      <c r="DU587" s="215" t="s">
        <v>269</v>
      </c>
      <c r="DV587" s="136">
        <v>1</v>
      </c>
      <c r="DW587" s="136">
        <v>3</v>
      </c>
      <c r="DX587" s="215" t="s">
        <v>269</v>
      </c>
      <c r="DY587" s="215" t="s">
        <v>269</v>
      </c>
      <c r="DZ587" s="215" t="s">
        <v>269</v>
      </c>
      <c r="EA587" s="215" t="s">
        <v>269</v>
      </c>
      <c r="EB587" s="215" t="s">
        <v>269</v>
      </c>
      <c r="EC587" s="215" t="s">
        <v>269</v>
      </c>
      <c r="ED587" s="215" t="s">
        <v>269</v>
      </c>
      <c r="EE587" s="215" t="s">
        <v>269</v>
      </c>
    </row>
    <row r="588" spans="1:135" ht="57.6" x14ac:dyDescent="0.55000000000000004">
      <c r="A588" s="83" t="s">
        <v>130</v>
      </c>
      <c r="B588" s="136">
        <v>756044</v>
      </c>
      <c r="C588" t="s">
        <v>1226</v>
      </c>
      <c r="D588" s="83" t="s">
        <v>228</v>
      </c>
      <c r="E588" s="138">
        <v>281789879288</v>
      </c>
      <c r="F588" s="83" t="s">
        <v>143</v>
      </c>
      <c r="G588" s="85">
        <v>43620</v>
      </c>
      <c r="H588" s="83" t="s">
        <v>98</v>
      </c>
      <c r="I588" s="84" t="s">
        <v>612</v>
      </c>
      <c r="J588" s="207" t="s">
        <v>628</v>
      </c>
      <c r="K588" s="208" t="s">
        <v>633</v>
      </c>
      <c r="L588" s="83" t="s">
        <v>108</v>
      </c>
      <c r="M588" s="184" t="s">
        <v>102</v>
      </c>
      <c r="N588" s="184" t="s">
        <v>556</v>
      </c>
      <c r="O588" s="85" t="s">
        <v>102</v>
      </c>
      <c r="P588" s="185">
        <v>42491</v>
      </c>
      <c r="Q588" s="186" t="s">
        <v>202</v>
      </c>
      <c r="R588" s="186" t="s">
        <v>613</v>
      </c>
      <c r="S588" s="186"/>
      <c r="T588" s="187"/>
      <c r="U588" s="188" t="s">
        <v>295</v>
      </c>
      <c r="V588" s="188" t="s">
        <v>205</v>
      </c>
      <c r="W588" s="188" t="s">
        <v>295</v>
      </c>
      <c r="X588" s="189" t="s">
        <v>107</v>
      </c>
      <c r="Y588" s="190" t="s">
        <v>614</v>
      </c>
      <c r="Z588" s="83">
        <v>700</v>
      </c>
      <c r="AA588" s="83" t="s">
        <v>193</v>
      </c>
      <c r="AB588" s="83" t="s">
        <v>181</v>
      </c>
      <c r="AC588" s="83" t="s">
        <v>102</v>
      </c>
      <c r="AD588" s="83" t="s">
        <v>7380</v>
      </c>
      <c r="AE588" s="83" t="s">
        <v>7381</v>
      </c>
      <c r="AF588" s="83" t="s">
        <v>102</v>
      </c>
      <c r="AG588" s="83" t="s">
        <v>175</v>
      </c>
      <c r="AH588" s="83" t="s">
        <v>7382</v>
      </c>
      <c r="AI588" s="83" t="s">
        <v>104</v>
      </c>
      <c r="AJ588" s="83" t="s">
        <v>105</v>
      </c>
      <c r="AK588" s="191" t="s">
        <v>7380</v>
      </c>
      <c r="AL588" s="191" t="s">
        <v>7381</v>
      </c>
      <c r="AM588" s="191" t="s">
        <v>102</v>
      </c>
      <c r="AN588" s="191" t="s">
        <v>175</v>
      </c>
      <c r="AO588" s="191" t="s">
        <v>7382</v>
      </c>
      <c r="AP588" s="191" t="s">
        <v>104</v>
      </c>
      <c r="AQ588" s="191" t="s">
        <v>105</v>
      </c>
      <c r="AR588" s="191" t="s">
        <v>106</v>
      </c>
      <c r="AS588" s="191"/>
      <c r="AT588" s="191"/>
      <c r="AU588" s="191"/>
      <c r="AV588" s="191"/>
      <c r="AW588" s="191"/>
      <c r="AX588" s="191" t="s">
        <v>575</v>
      </c>
      <c r="AY588" s="192" t="s">
        <v>454</v>
      </c>
      <c r="AZ588" s="192" t="s">
        <v>108</v>
      </c>
      <c r="BA588" s="91" t="s">
        <v>108</v>
      </c>
      <c r="BB588" s="90">
        <v>0</v>
      </c>
      <c r="BC588" s="93" t="s">
        <v>102</v>
      </c>
      <c r="BD588" s="93" t="s">
        <v>102</v>
      </c>
      <c r="BE588" s="93" t="s">
        <v>102</v>
      </c>
      <c r="BF588" s="93" t="s">
        <v>102</v>
      </c>
      <c r="BG588" s="97" t="s">
        <v>108</v>
      </c>
      <c r="BH588" s="93" t="s">
        <v>108</v>
      </c>
      <c r="BI588" s="93" t="s">
        <v>102</v>
      </c>
      <c r="BJ588" s="93" t="s">
        <v>102</v>
      </c>
      <c r="BK588" s="93" t="s">
        <v>102</v>
      </c>
      <c r="BL588" s="93" t="s">
        <v>102</v>
      </c>
      <c r="BM588" s="93" t="s">
        <v>102</v>
      </c>
      <c r="BN588" s="93" t="s">
        <v>102</v>
      </c>
      <c r="BO588" s="93" t="s">
        <v>102</v>
      </c>
      <c r="BP588" s="96" t="s">
        <v>102</v>
      </c>
      <c r="BQ588" s="90">
        <v>0</v>
      </c>
      <c r="BR588" s="93" t="s">
        <v>102</v>
      </c>
      <c r="BS588" s="93" t="s">
        <v>102</v>
      </c>
      <c r="BT588" s="93" t="s">
        <v>102</v>
      </c>
      <c r="BU588" s="93" t="s">
        <v>102</v>
      </c>
      <c r="BV588" s="97" t="s">
        <v>108</v>
      </c>
      <c r="BW588" s="93" t="s">
        <v>108</v>
      </c>
      <c r="BX588" s="95" t="s">
        <v>102</v>
      </c>
      <c r="BY588" s="93" t="s">
        <v>102</v>
      </c>
      <c r="BZ588" s="93" t="s">
        <v>102</v>
      </c>
      <c r="CA588" s="93" t="s">
        <v>102</v>
      </c>
      <c r="CB588" s="93" t="s">
        <v>102</v>
      </c>
      <c r="CC588" s="93" t="s">
        <v>102</v>
      </c>
      <c r="CD588" s="93" t="s">
        <v>102</v>
      </c>
      <c r="CE588" s="193" t="s">
        <v>102</v>
      </c>
      <c r="CF588" s="194" t="s">
        <v>508</v>
      </c>
      <c r="CG588" s="195" t="s">
        <v>102</v>
      </c>
      <c r="CH588" s="101" t="e">
        <v>#N/A</v>
      </c>
      <c r="CI588" s="102" t="s">
        <v>580</v>
      </c>
      <c r="CJ588" s="196" t="s">
        <v>108</v>
      </c>
      <c r="CK588" s="104" t="s">
        <v>109</v>
      </c>
      <c r="CL588" s="105" t="s">
        <v>579</v>
      </c>
      <c r="CM588" s="83" t="s">
        <v>108</v>
      </c>
      <c r="CN588" s="106" t="s">
        <v>108</v>
      </c>
      <c r="CO588" s="197" t="s">
        <v>108</v>
      </c>
      <c r="CP588" s="107"/>
      <c r="CQ588" s="198" t="s">
        <v>474</v>
      </c>
      <c r="CR588" s="198" t="s">
        <v>474</v>
      </c>
      <c r="CS588" s="199" t="s">
        <v>616</v>
      </c>
      <c r="CT588" s="83" t="s">
        <v>109</v>
      </c>
      <c r="CU588" s="83" t="s">
        <v>109</v>
      </c>
      <c r="CV588" s="83">
        <v>8</v>
      </c>
      <c r="CW588" s="83" t="s">
        <v>112</v>
      </c>
      <c r="CX588" s="83">
        <v>8</v>
      </c>
      <c r="CY588" s="83" t="s">
        <v>7383</v>
      </c>
      <c r="CZ588" s="83">
        <v>773237.5</v>
      </c>
      <c r="DA588" s="83" t="s">
        <v>138</v>
      </c>
      <c r="DB588" s="83" t="s">
        <v>124</v>
      </c>
      <c r="DC588" s="83" t="s">
        <v>501</v>
      </c>
      <c r="DD588" s="83">
        <v>5338</v>
      </c>
      <c r="DE588" s="83" t="s">
        <v>582</v>
      </c>
      <c r="DF588" s="83" t="s">
        <v>145</v>
      </c>
      <c r="DG588" s="83" t="s">
        <v>501</v>
      </c>
      <c r="DH588" s="83" t="s">
        <v>582</v>
      </c>
      <c r="DI588" s="85">
        <v>43646</v>
      </c>
      <c r="DJ588" s="83" t="s">
        <v>584</v>
      </c>
      <c r="DK588" s="83" t="s">
        <v>102</v>
      </c>
      <c r="DL588" s="83" t="s">
        <v>482</v>
      </c>
      <c r="DM588" s="83">
        <v>0</v>
      </c>
      <c r="DN588" s="83" t="s">
        <v>238</v>
      </c>
      <c r="DO588" s="83">
        <v>1</v>
      </c>
      <c r="DP588" s="83">
        <v>3</v>
      </c>
      <c r="DQ588" s="83"/>
      <c r="DR588" s="83" t="s">
        <v>108</v>
      </c>
      <c r="DS588" s="83" t="s">
        <v>497</v>
      </c>
      <c r="DU588" s="215" t="s">
        <v>269</v>
      </c>
      <c r="DV588" s="136">
        <v>1</v>
      </c>
      <c r="DW588" s="136">
        <v>3</v>
      </c>
      <c r="DX588" s="215" t="s">
        <v>269</v>
      </c>
      <c r="DY588" s="215" t="s">
        <v>269</v>
      </c>
      <c r="DZ588" s="215" t="s">
        <v>269</v>
      </c>
      <c r="EA588" s="215" t="s">
        <v>269</v>
      </c>
      <c r="EB588" s="215" t="s">
        <v>269</v>
      </c>
      <c r="EC588" s="215" t="s">
        <v>269</v>
      </c>
      <c r="ED588" s="215" t="s">
        <v>269</v>
      </c>
      <c r="EE588" s="215" t="s">
        <v>269</v>
      </c>
    </row>
    <row r="589" spans="1:135" ht="28.8" x14ac:dyDescent="0.55000000000000004">
      <c r="A589" s="83" t="s">
        <v>130</v>
      </c>
      <c r="B589" s="136">
        <v>642284</v>
      </c>
      <c r="C589" t="s">
        <v>1227</v>
      </c>
      <c r="D589" s="83" t="s">
        <v>228</v>
      </c>
      <c r="E589" s="138">
        <v>107951393023</v>
      </c>
      <c r="F589" s="83" t="s">
        <v>114</v>
      </c>
      <c r="G589" s="85">
        <v>43634</v>
      </c>
      <c r="H589" s="83" t="s">
        <v>98</v>
      </c>
      <c r="I589" s="84" t="s">
        <v>618</v>
      </c>
      <c r="J589" s="207" t="s">
        <v>629</v>
      </c>
      <c r="K589" s="208" t="s">
        <v>634</v>
      </c>
      <c r="L589" s="83" t="s">
        <v>108</v>
      </c>
      <c r="M589" s="184">
        <v>27663</v>
      </c>
      <c r="N589" s="184"/>
      <c r="O589" s="85" t="s">
        <v>102</v>
      </c>
      <c r="P589" s="185">
        <v>43013</v>
      </c>
      <c r="Q589" s="186" t="s">
        <v>203</v>
      </c>
      <c r="R589" s="186"/>
      <c r="S589" s="186"/>
      <c r="T589" s="187"/>
      <c r="U589" s="188" t="s">
        <v>296</v>
      </c>
      <c r="V589" s="188" t="s">
        <v>205</v>
      </c>
      <c r="W589" s="189" t="s">
        <v>619</v>
      </c>
      <c r="X589" s="189" t="s">
        <v>107</v>
      </c>
      <c r="Y589" s="190" t="s">
        <v>614</v>
      </c>
      <c r="Z589" s="83">
        <v>700</v>
      </c>
      <c r="AA589" s="83" t="s">
        <v>193</v>
      </c>
      <c r="AB589" s="83" t="s">
        <v>181</v>
      </c>
      <c r="AC589" s="83" t="s">
        <v>102</v>
      </c>
      <c r="AD589" s="83" t="s">
        <v>7384</v>
      </c>
      <c r="AE589" s="83" t="s">
        <v>102</v>
      </c>
      <c r="AF589" s="83" t="s">
        <v>102</v>
      </c>
      <c r="AG589" s="83" t="s">
        <v>174</v>
      </c>
      <c r="AH589" s="83" t="s">
        <v>7373</v>
      </c>
      <c r="AI589" s="83" t="s">
        <v>104</v>
      </c>
      <c r="AJ589" s="83" t="s">
        <v>105</v>
      </c>
      <c r="AK589" s="191" t="s">
        <v>7384</v>
      </c>
      <c r="AL589" s="191" t="s">
        <v>102</v>
      </c>
      <c r="AM589" s="191" t="s">
        <v>102</v>
      </c>
      <c r="AN589" s="191" t="s">
        <v>174</v>
      </c>
      <c r="AO589" s="191" t="s">
        <v>7373</v>
      </c>
      <c r="AP589" s="191" t="s">
        <v>104</v>
      </c>
      <c r="AQ589" s="191" t="s">
        <v>105</v>
      </c>
      <c r="AR589" s="191" t="s">
        <v>106</v>
      </c>
      <c r="AS589" s="191" t="s">
        <v>7384</v>
      </c>
      <c r="AT589" s="191" t="s">
        <v>488</v>
      </c>
      <c r="AU589" s="191" t="s">
        <v>7385</v>
      </c>
      <c r="AV589" s="191" t="s">
        <v>104</v>
      </c>
      <c r="AW589" s="191" t="s">
        <v>204</v>
      </c>
      <c r="AX589" s="191"/>
      <c r="AY589" s="192" t="s">
        <v>454</v>
      </c>
      <c r="AZ589" s="192" t="s">
        <v>416</v>
      </c>
      <c r="BA589" s="91" t="s">
        <v>108</v>
      </c>
      <c r="BB589" s="90">
        <v>0</v>
      </c>
      <c r="BC589" s="93" t="s">
        <v>102</v>
      </c>
      <c r="BD589" s="93" t="s">
        <v>102</v>
      </c>
      <c r="BE589" s="93" t="s">
        <v>102</v>
      </c>
      <c r="BF589" s="93" t="s">
        <v>102</v>
      </c>
      <c r="BG589" s="97" t="s">
        <v>108</v>
      </c>
      <c r="BH589" s="93" t="s">
        <v>108</v>
      </c>
      <c r="BI589" s="93" t="s">
        <v>102</v>
      </c>
      <c r="BJ589" s="93" t="s">
        <v>102</v>
      </c>
      <c r="BK589" s="93" t="s">
        <v>102</v>
      </c>
      <c r="BL589" s="93" t="s">
        <v>102</v>
      </c>
      <c r="BM589" s="93" t="s">
        <v>102</v>
      </c>
      <c r="BN589" s="93" t="s">
        <v>102</v>
      </c>
      <c r="BO589" s="93" t="s">
        <v>102</v>
      </c>
      <c r="BP589" s="96" t="s">
        <v>102</v>
      </c>
      <c r="BQ589" s="90">
        <v>0</v>
      </c>
      <c r="BR589" s="93" t="s">
        <v>102</v>
      </c>
      <c r="BS589" s="93" t="s">
        <v>102</v>
      </c>
      <c r="BT589" s="93" t="s">
        <v>102</v>
      </c>
      <c r="BU589" s="93" t="s">
        <v>102</v>
      </c>
      <c r="BV589" s="97" t="s">
        <v>108</v>
      </c>
      <c r="BW589" s="93" t="s">
        <v>108</v>
      </c>
      <c r="BX589" s="95" t="s">
        <v>102</v>
      </c>
      <c r="BY589" s="93" t="s">
        <v>102</v>
      </c>
      <c r="BZ589" s="93" t="s">
        <v>102</v>
      </c>
      <c r="CA589" s="93" t="s">
        <v>102</v>
      </c>
      <c r="CB589" s="93" t="s">
        <v>102</v>
      </c>
      <c r="CC589" s="93" t="s">
        <v>102</v>
      </c>
      <c r="CD589" s="93" t="s">
        <v>102</v>
      </c>
      <c r="CE589" s="193" t="s">
        <v>102</v>
      </c>
      <c r="CF589" s="194" t="s">
        <v>436</v>
      </c>
      <c r="CG589" s="195" t="s">
        <v>7386</v>
      </c>
      <c r="CH589" s="101" t="s">
        <v>310</v>
      </c>
      <c r="CI589" s="102"/>
      <c r="CJ589" s="196" t="s">
        <v>7387</v>
      </c>
      <c r="CK589" s="104" t="s">
        <v>190</v>
      </c>
      <c r="CL589" s="105"/>
      <c r="CM589" s="83" t="s">
        <v>623</v>
      </c>
      <c r="CN589" s="106" t="s">
        <v>624</v>
      </c>
      <c r="CO589" s="197" t="s">
        <v>625</v>
      </c>
      <c r="CP589" s="107"/>
      <c r="CQ589" s="198" t="s">
        <v>474</v>
      </c>
      <c r="CR589" s="198" t="s">
        <v>474</v>
      </c>
      <c r="CS589" s="199"/>
      <c r="CT589" s="83" t="s">
        <v>109</v>
      </c>
      <c r="CU589" s="83" t="s">
        <v>109</v>
      </c>
      <c r="CV589" s="83">
        <v>77</v>
      </c>
      <c r="CW589" s="83" t="s">
        <v>139</v>
      </c>
      <c r="CX589" s="83">
        <v>77</v>
      </c>
      <c r="CY589" s="83" t="s">
        <v>108</v>
      </c>
      <c r="CZ589" s="83">
        <v>774557</v>
      </c>
      <c r="DA589" s="83" t="s">
        <v>581</v>
      </c>
      <c r="DB589" s="83" t="s">
        <v>152</v>
      </c>
      <c r="DC589" s="83" t="s">
        <v>500</v>
      </c>
      <c r="DD589" s="83">
        <v>4711</v>
      </c>
      <c r="DE589" s="83" t="s">
        <v>606</v>
      </c>
      <c r="DF589" s="83" t="s">
        <v>152</v>
      </c>
      <c r="DG589" s="83" t="s">
        <v>500</v>
      </c>
      <c r="DH589" s="83"/>
      <c r="DI589" s="85">
        <v>43646</v>
      </c>
      <c r="DJ589" s="83" t="s">
        <v>584</v>
      </c>
      <c r="DK589" s="83" t="s">
        <v>102</v>
      </c>
      <c r="DL589" s="83" t="s">
        <v>482</v>
      </c>
      <c r="DM589" s="83">
        <v>0</v>
      </c>
      <c r="DN589" s="83" t="s">
        <v>483</v>
      </c>
      <c r="DO589" s="83">
        <v>1</v>
      </c>
      <c r="DP589" s="83">
        <v>2</v>
      </c>
      <c r="DQ589" s="83"/>
      <c r="DR589" s="83" t="s">
        <v>108</v>
      </c>
      <c r="DS589" s="83" t="s">
        <v>497</v>
      </c>
      <c r="DU589" s="215" t="s">
        <v>269</v>
      </c>
      <c r="DV589" s="136">
        <v>1</v>
      </c>
      <c r="DW589" s="136">
        <v>3</v>
      </c>
      <c r="DX589" s="215" t="s">
        <v>269</v>
      </c>
      <c r="DY589" s="215" t="s">
        <v>269</v>
      </c>
      <c r="DZ589" s="215" t="s">
        <v>269</v>
      </c>
      <c r="EA589" s="215" t="s">
        <v>269</v>
      </c>
      <c r="EB589" s="215" t="s">
        <v>269</v>
      </c>
      <c r="EC589" s="215" t="s">
        <v>269</v>
      </c>
      <c r="ED589" s="215" t="s">
        <v>269</v>
      </c>
      <c r="EE589" s="215" t="s">
        <v>269</v>
      </c>
    </row>
    <row r="590" spans="1:135" ht="28.8" x14ac:dyDescent="0.55000000000000004">
      <c r="A590" s="83" t="s">
        <v>130</v>
      </c>
      <c r="B590" s="136">
        <v>487520</v>
      </c>
      <c r="C590" t="s">
        <v>1228</v>
      </c>
      <c r="D590" s="83" t="s">
        <v>228</v>
      </c>
      <c r="E590" s="138">
        <v>815553515582</v>
      </c>
      <c r="F590" s="83" t="s">
        <v>114</v>
      </c>
      <c r="G590" s="85">
        <v>43643</v>
      </c>
      <c r="H590" s="211" t="s">
        <v>98</v>
      </c>
      <c r="I590" s="84" t="s">
        <v>610</v>
      </c>
      <c r="J590" s="207" t="s">
        <v>627</v>
      </c>
      <c r="K590" s="208" t="s">
        <v>630</v>
      </c>
      <c r="L590" s="83" t="s">
        <v>108</v>
      </c>
      <c r="M590" s="184">
        <v>24574</v>
      </c>
      <c r="N590" s="184"/>
      <c r="O590" s="85" t="s">
        <v>102</v>
      </c>
      <c r="P590" s="185">
        <v>42491</v>
      </c>
      <c r="Q590" s="186" t="s">
        <v>203</v>
      </c>
      <c r="R590" s="186"/>
      <c r="S590" s="186"/>
      <c r="T590" s="187"/>
      <c r="U590" s="188" t="s">
        <v>296</v>
      </c>
      <c r="V590" s="188" t="s">
        <v>297</v>
      </c>
      <c r="W590" s="188" t="s">
        <v>297</v>
      </c>
      <c r="X590" s="189" t="s">
        <v>167</v>
      </c>
      <c r="Y590" s="190"/>
      <c r="Z590" s="83">
        <v>700</v>
      </c>
      <c r="AA590" s="83" t="s">
        <v>193</v>
      </c>
      <c r="AB590" s="83" t="s">
        <v>181</v>
      </c>
      <c r="AC590" s="83" t="s">
        <v>102</v>
      </c>
      <c r="AD590" s="83" t="s">
        <v>7388</v>
      </c>
      <c r="AE590" s="83" t="s">
        <v>102</v>
      </c>
      <c r="AF590" s="83" t="s">
        <v>102</v>
      </c>
      <c r="AG590" s="83" t="s">
        <v>119</v>
      </c>
      <c r="AH590" s="83" t="s">
        <v>7389</v>
      </c>
      <c r="AI590" s="83" t="s">
        <v>104</v>
      </c>
      <c r="AJ590" s="83" t="s">
        <v>105</v>
      </c>
      <c r="AK590" s="191" t="s">
        <v>7388</v>
      </c>
      <c r="AL590" s="191" t="s">
        <v>102</v>
      </c>
      <c r="AM590" s="191" t="s">
        <v>102</v>
      </c>
      <c r="AN590" s="191" t="s">
        <v>119</v>
      </c>
      <c r="AO590" s="191" t="s">
        <v>7389</v>
      </c>
      <c r="AP590" s="191" t="s">
        <v>104</v>
      </c>
      <c r="AQ590" s="191" t="s">
        <v>105</v>
      </c>
      <c r="AR590" s="191" t="s">
        <v>106</v>
      </c>
      <c r="AS590" s="191" t="s">
        <v>7388</v>
      </c>
      <c r="AT590" s="191" t="s">
        <v>485</v>
      </c>
      <c r="AU590" s="191" t="s">
        <v>7389</v>
      </c>
      <c r="AV590" s="191" t="s">
        <v>104</v>
      </c>
      <c r="AW590" s="191" t="s">
        <v>204</v>
      </c>
      <c r="AX590" s="191"/>
      <c r="AY590" s="192" t="s">
        <v>454</v>
      </c>
      <c r="AZ590" s="192" t="s">
        <v>416</v>
      </c>
      <c r="BA590" s="91" t="s">
        <v>108</v>
      </c>
      <c r="BB590" s="90">
        <v>0</v>
      </c>
      <c r="BC590" s="93" t="s">
        <v>102</v>
      </c>
      <c r="BD590" s="93" t="s">
        <v>102</v>
      </c>
      <c r="BE590" s="93" t="s">
        <v>102</v>
      </c>
      <c r="BF590" s="93" t="s">
        <v>102</v>
      </c>
      <c r="BG590" s="97" t="s">
        <v>108</v>
      </c>
      <c r="BH590" s="93" t="s">
        <v>108</v>
      </c>
      <c r="BI590" s="93" t="s">
        <v>102</v>
      </c>
      <c r="BJ590" s="93" t="s">
        <v>102</v>
      </c>
      <c r="BK590" s="93" t="s">
        <v>102</v>
      </c>
      <c r="BL590" s="93" t="s">
        <v>102</v>
      </c>
      <c r="BM590" s="93" t="s">
        <v>102</v>
      </c>
      <c r="BN590" s="93" t="s">
        <v>102</v>
      </c>
      <c r="BO590" s="93" t="s">
        <v>102</v>
      </c>
      <c r="BP590" s="96" t="s">
        <v>102</v>
      </c>
      <c r="BQ590" s="90">
        <v>0</v>
      </c>
      <c r="BR590" s="93" t="s">
        <v>102</v>
      </c>
      <c r="BS590" s="93" t="s">
        <v>102</v>
      </c>
      <c r="BT590" s="93" t="s">
        <v>102</v>
      </c>
      <c r="BU590" s="93" t="s">
        <v>102</v>
      </c>
      <c r="BV590" s="97" t="s">
        <v>108</v>
      </c>
      <c r="BW590" s="93" t="s">
        <v>108</v>
      </c>
      <c r="BX590" s="95" t="s">
        <v>102</v>
      </c>
      <c r="BY590" s="93" t="s">
        <v>102</v>
      </c>
      <c r="BZ590" s="93" t="s">
        <v>102</v>
      </c>
      <c r="CA590" s="93" t="s">
        <v>102</v>
      </c>
      <c r="CB590" s="93" t="s">
        <v>102</v>
      </c>
      <c r="CC590" s="93" t="s">
        <v>102</v>
      </c>
      <c r="CD590" s="93" t="s">
        <v>102</v>
      </c>
      <c r="CE590" s="193" t="s">
        <v>102</v>
      </c>
      <c r="CF590" s="194" t="s">
        <v>436</v>
      </c>
      <c r="CG590" s="195" t="s">
        <v>7390</v>
      </c>
      <c r="CH590" s="101" t="s">
        <v>563</v>
      </c>
      <c r="CI590" s="102"/>
      <c r="CJ590" s="196" t="s">
        <v>577</v>
      </c>
      <c r="CK590" s="104" t="s">
        <v>190</v>
      </c>
      <c r="CL590" s="105"/>
      <c r="CM590" s="83" t="s">
        <v>578</v>
      </c>
      <c r="CN590" s="106" t="s">
        <v>108</v>
      </c>
      <c r="CO590" s="197" t="s">
        <v>566</v>
      </c>
      <c r="CP590" s="107"/>
      <c r="CQ590" s="198" t="s">
        <v>107</v>
      </c>
      <c r="CR590" s="198" t="s">
        <v>107</v>
      </c>
      <c r="CS590" s="199"/>
      <c r="CT590" s="83" t="s">
        <v>109</v>
      </c>
      <c r="CU590" s="83" t="s">
        <v>109</v>
      </c>
      <c r="CV590" s="83">
        <v>55</v>
      </c>
      <c r="CW590" s="83" t="s">
        <v>270</v>
      </c>
      <c r="CX590" s="83">
        <v>55</v>
      </c>
      <c r="CY590" s="83" t="s">
        <v>108</v>
      </c>
      <c r="CZ590" s="83">
        <v>775876.5</v>
      </c>
      <c r="DA590" s="83" t="s">
        <v>7391</v>
      </c>
      <c r="DB590" s="83" t="s">
        <v>118</v>
      </c>
      <c r="DC590" s="83" t="s">
        <v>108</v>
      </c>
      <c r="DD590" s="83">
        <v>9585</v>
      </c>
      <c r="DE590" s="83" t="s">
        <v>173</v>
      </c>
      <c r="DF590" s="83" t="s">
        <v>118</v>
      </c>
      <c r="DG590" s="83" t="s">
        <v>500</v>
      </c>
      <c r="DH590" s="83"/>
      <c r="DI590" s="85">
        <v>43646</v>
      </c>
      <c r="DJ590" s="83" t="s">
        <v>584</v>
      </c>
      <c r="DK590" s="83" t="s">
        <v>102</v>
      </c>
      <c r="DL590" s="83" t="s">
        <v>482</v>
      </c>
      <c r="DM590" s="83">
        <v>0</v>
      </c>
      <c r="DN590" s="83" t="s">
        <v>483</v>
      </c>
      <c r="DO590" s="83">
        <v>1</v>
      </c>
      <c r="DP590" s="83">
        <v>6</v>
      </c>
      <c r="DQ590" s="83"/>
      <c r="DR590" s="83" t="s">
        <v>108</v>
      </c>
      <c r="DS590" s="83" t="s">
        <v>497</v>
      </c>
      <c r="DU590" s="215" t="s">
        <v>269</v>
      </c>
      <c r="DV590" s="136">
        <v>1</v>
      </c>
      <c r="DW590" s="136">
        <v>3</v>
      </c>
      <c r="DX590" s="215" t="s">
        <v>269</v>
      </c>
      <c r="DY590" s="215" t="s">
        <v>269</v>
      </c>
      <c r="DZ590" s="215" t="s">
        <v>269</v>
      </c>
      <c r="EA590" s="215" t="s">
        <v>269</v>
      </c>
      <c r="EB590" s="215" t="s">
        <v>269</v>
      </c>
      <c r="EC590" s="215" t="s">
        <v>269</v>
      </c>
      <c r="ED590" s="215" t="s">
        <v>269</v>
      </c>
      <c r="EE590" s="215" t="s">
        <v>269</v>
      </c>
    </row>
    <row r="591" spans="1:135" ht="57.6" x14ac:dyDescent="0.55000000000000004">
      <c r="A591" s="83" t="s">
        <v>130</v>
      </c>
      <c r="B591" s="136">
        <v>705758</v>
      </c>
      <c r="C591" t="s">
        <v>1229</v>
      </c>
      <c r="D591" s="83" t="s">
        <v>228</v>
      </c>
      <c r="E591" s="138">
        <v>474985700987</v>
      </c>
      <c r="F591" s="83" t="s">
        <v>143</v>
      </c>
      <c r="G591" s="85">
        <v>43620</v>
      </c>
      <c r="H591" s="83" t="s">
        <v>98</v>
      </c>
      <c r="I591" s="84" t="s">
        <v>612</v>
      </c>
      <c r="J591" s="207" t="s">
        <v>628</v>
      </c>
      <c r="K591" s="208" t="s">
        <v>633</v>
      </c>
      <c r="L591" s="83" t="s">
        <v>108</v>
      </c>
      <c r="M591" s="184" t="s">
        <v>102</v>
      </c>
      <c r="N591" s="184" t="s">
        <v>556</v>
      </c>
      <c r="O591" s="85" t="s">
        <v>102</v>
      </c>
      <c r="P591" s="185">
        <v>42491</v>
      </c>
      <c r="Q591" s="186" t="s">
        <v>202</v>
      </c>
      <c r="R591" s="186" t="s">
        <v>613</v>
      </c>
      <c r="S591" s="186"/>
      <c r="T591" s="187"/>
      <c r="U591" s="188" t="s">
        <v>295</v>
      </c>
      <c r="V591" s="188" t="s">
        <v>205</v>
      </c>
      <c r="W591" s="188" t="s">
        <v>295</v>
      </c>
      <c r="X591" s="189" t="s">
        <v>107</v>
      </c>
      <c r="Y591" s="190" t="s">
        <v>614</v>
      </c>
      <c r="Z591" s="83">
        <v>700</v>
      </c>
      <c r="AA591" s="83" t="s">
        <v>193</v>
      </c>
      <c r="AB591" s="83" t="s">
        <v>181</v>
      </c>
      <c r="AC591" s="83" t="s">
        <v>102</v>
      </c>
      <c r="AD591" s="83" t="s">
        <v>7392</v>
      </c>
      <c r="AE591" s="83" t="s">
        <v>7393</v>
      </c>
      <c r="AF591" s="83" t="s">
        <v>102</v>
      </c>
      <c r="AG591" s="83" t="s">
        <v>175</v>
      </c>
      <c r="AH591" s="83" t="s">
        <v>7394</v>
      </c>
      <c r="AI591" s="83" t="s">
        <v>104</v>
      </c>
      <c r="AJ591" s="83" t="s">
        <v>105</v>
      </c>
      <c r="AK591" s="191" t="s">
        <v>7392</v>
      </c>
      <c r="AL591" s="191" t="s">
        <v>7393</v>
      </c>
      <c r="AM591" s="191" t="s">
        <v>102</v>
      </c>
      <c r="AN591" s="191" t="s">
        <v>175</v>
      </c>
      <c r="AO591" s="191" t="s">
        <v>7394</v>
      </c>
      <c r="AP591" s="191" t="s">
        <v>104</v>
      </c>
      <c r="AQ591" s="191" t="s">
        <v>105</v>
      </c>
      <c r="AR591" s="191" t="s">
        <v>106</v>
      </c>
      <c r="AS591" s="191"/>
      <c r="AT591" s="191"/>
      <c r="AU591" s="191"/>
      <c r="AV591" s="191"/>
      <c r="AW591" s="191"/>
      <c r="AX591" s="191" t="s">
        <v>575</v>
      </c>
      <c r="AY591" s="192" t="s">
        <v>454</v>
      </c>
      <c r="AZ591" s="192" t="s">
        <v>108</v>
      </c>
      <c r="BA591" s="91" t="s">
        <v>108</v>
      </c>
      <c r="BB591" s="90">
        <v>0</v>
      </c>
      <c r="BC591" s="93" t="s">
        <v>102</v>
      </c>
      <c r="BD591" s="93" t="s">
        <v>102</v>
      </c>
      <c r="BE591" s="93" t="s">
        <v>102</v>
      </c>
      <c r="BF591" s="93" t="s">
        <v>102</v>
      </c>
      <c r="BG591" s="97" t="s">
        <v>108</v>
      </c>
      <c r="BH591" s="93" t="s">
        <v>108</v>
      </c>
      <c r="BI591" s="93" t="s">
        <v>102</v>
      </c>
      <c r="BJ591" s="93" t="s">
        <v>102</v>
      </c>
      <c r="BK591" s="93" t="s">
        <v>102</v>
      </c>
      <c r="BL591" s="93" t="s">
        <v>102</v>
      </c>
      <c r="BM591" s="93" t="s">
        <v>102</v>
      </c>
      <c r="BN591" s="93" t="s">
        <v>102</v>
      </c>
      <c r="BO591" s="93" t="s">
        <v>102</v>
      </c>
      <c r="BP591" s="96" t="s">
        <v>102</v>
      </c>
      <c r="BQ591" s="90">
        <v>0</v>
      </c>
      <c r="BR591" s="93" t="s">
        <v>102</v>
      </c>
      <c r="BS591" s="93" t="s">
        <v>102</v>
      </c>
      <c r="BT591" s="93" t="s">
        <v>102</v>
      </c>
      <c r="BU591" s="93" t="s">
        <v>102</v>
      </c>
      <c r="BV591" s="97" t="s">
        <v>108</v>
      </c>
      <c r="BW591" s="93" t="s">
        <v>108</v>
      </c>
      <c r="BX591" s="95" t="s">
        <v>102</v>
      </c>
      <c r="BY591" s="93" t="s">
        <v>102</v>
      </c>
      <c r="BZ591" s="93" t="s">
        <v>102</v>
      </c>
      <c r="CA591" s="93" t="s">
        <v>102</v>
      </c>
      <c r="CB591" s="93" t="s">
        <v>102</v>
      </c>
      <c r="CC591" s="93" t="s">
        <v>102</v>
      </c>
      <c r="CD591" s="93" t="s">
        <v>102</v>
      </c>
      <c r="CE591" s="193" t="s">
        <v>102</v>
      </c>
      <c r="CF591" s="194" t="s">
        <v>508</v>
      </c>
      <c r="CG591" s="195" t="s">
        <v>102</v>
      </c>
      <c r="CH591" s="101" t="e">
        <v>#N/A</v>
      </c>
      <c r="CI591" s="102" t="s">
        <v>580</v>
      </c>
      <c r="CJ591" s="196" t="s">
        <v>108</v>
      </c>
      <c r="CK591" s="104" t="s">
        <v>109</v>
      </c>
      <c r="CL591" s="105" t="s">
        <v>579</v>
      </c>
      <c r="CM591" s="83" t="s">
        <v>108</v>
      </c>
      <c r="CN591" s="106" t="s">
        <v>108</v>
      </c>
      <c r="CO591" s="197" t="s">
        <v>108</v>
      </c>
      <c r="CP591" s="107"/>
      <c r="CQ591" s="198" t="s">
        <v>474</v>
      </c>
      <c r="CR591" s="198" t="s">
        <v>474</v>
      </c>
      <c r="CS591" s="199" t="s">
        <v>616</v>
      </c>
      <c r="CT591" s="83" t="s">
        <v>109</v>
      </c>
      <c r="CU591" s="83" t="s">
        <v>109</v>
      </c>
      <c r="CV591" s="83">
        <v>76</v>
      </c>
      <c r="CW591" s="83" t="s">
        <v>112</v>
      </c>
      <c r="CX591" s="83">
        <v>76</v>
      </c>
      <c r="CY591" s="83" t="s">
        <v>7395</v>
      </c>
      <c r="CZ591" s="83">
        <v>777196</v>
      </c>
      <c r="DA591" s="83" t="s">
        <v>138</v>
      </c>
      <c r="DB591" s="83" t="s">
        <v>124</v>
      </c>
      <c r="DC591" s="83" t="s">
        <v>501</v>
      </c>
      <c r="DD591" s="83">
        <v>8617</v>
      </c>
      <c r="DE591" s="83" t="s">
        <v>582</v>
      </c>
      <c r="DF591" s="83" t="s">
        <v>145</v>
      </c>
      <c r="DG591" s="83" t="s">
        <v>501</v>
      </c>
      <c r="DH591" s="83" t="s">
        <v>582</v>
      </c>
      <c r="DI591" s="85">
        <v>43646</v>
      </c>
      <c r="DJ591" s="83" t="s">
        <v>584</v>
      </c>
      <c r="DK591" s="83" t="s">
        <v>102</v>
      </c>
      <c r="DL591" s="83" t="s">
        <v>482</v>
      </c>
      <c r="DM591" s="83">
        <v>0</v>
      </c>
      <c r="DN591" s="83" t="s">
        <v>238</v>
      </c>
      <c r="DO591" s="83">
        <v>1</v>
      </c>
      <c r="DP591" s="83">
        <v>5</v>
      </c>
      <c r="DQ591" s="83"/>
      <c r="DR591" s="83" t="s">
        <v>108</v>
      </c>
      <c r="DS591" s="83" t="s">
        <v>497</v>
      </c>
      <c r="DU591" s="215" t="s">
        <v>269</v>
      </c>
      <c r="DV591" s="136">
        <v>1</v>
      </c>
      <c r="DW591" s="136">
        <v>3</v>
      </c>
      <c r="DX591" s="215" t="s">
        <v>269</v>
      </c>
      <c r="DY591" s="215" t="s">
        <v>269</v>
      </c>
      <c r="DZ591" s="215" t="s">
        <v>269</v>
      </c>
      <c r="EA591" s="215" t="s">
        <v>269</v>
      </c>
      <c r="EB591" s="215" t="s">
        <v>269</v>
      </c>
      <c r="EC591" s="215" t="s">
        <v>269</v>
      </c>
      <c r="ED591" s="215" t="s">
        <v>269</v>
      </c>
      <c r="EE591" s="215" t="s">
        <v>269</v>
      </c>
    </row>
    <row r="592" spans="1:135" ht="28.8" x14ac:dyDescent="0.55000000000000004">
      <c r="A592" s="83" t="s">
        <v>130</v>
      </c>
      <c r="B592" s="136">
        <v>116376</v>
      </c>
      <c r="C592" t="s">
        <v>1230</v>
      </c>
      <c r="D592" s="83" t="s">
        <v>228</v>
      </c>
      <c r="E592" s="138">
        <v>816896545359</v>
      </c>
      <c r="F592" s="83" t="s">
        <v>114</v>
      </c>
      <c r="G592" s="85">
        <v>43634</v>
      </c>
      <c r="H592" s="83" t="s">
        <v>98</v>
      </c>
      <c r="I592" s="84" t="s">
        <v>618</v>
      </c>
      <c r="J592" s="207" t="s">
        <v>629</v>
      </c>
      <c r="K592" s="208" t="s">
        <v>634</v>
      </c>
      <c r="L592" s="83" t="s">
        <v>108</v>
      </c>
      <c r="M592" s="184">
        <v>27664</v>
      </c>
      <c r="N592" s="184"/>
      <c r="O592" s="85" t="s">
        <v>102</v>
      </c>
      <c r="P592" s="185">
        <v>43013</v>
      </c>
      <c r="Q592" s="186" t="s">
        <v>203</v>
      </c>
      <c r="R592" s="186"/>
      <c r="S592" s="186"/>
      <c r="T592" s="187"/>
      <c r="U592" s="188" t="s">
        <v>296</v>
      </c>
      <c r="V592" s="188" t="s">
        <v>205</v>
      </c>
      <c r="W592" s="189" t="s">
        <v>619</v>
      </c>
      <c r="X592" s="189" t="s">
        <v>107</v>
      </c>
      <c r="Y592" s="190" t="s">
        <v>614</v>
      </c>
      <c r="Z592" s="83">
        <v>700</v>
      </c>
      <c r="AA592" s="83" t="s">
        <v>193</v>
      </c>
      <c r="AB592" s="83" t="s">
        <v>181</v>
      </c>
      <c r="AC592" s="83" t="s">
        <v>102</v>
      </c>
      <c r="AD592" s="83" t="s">
        <v>7396</v>
      </c>
      <c r="AE592" s="83" t="s">
        <v>102</v>
      </c>
      <c r="AF592" s="83" t="s">
        <v>102</v>
      </c>
      <c r="AG592" s="83" t="s">
        <v>174</v>
      </c>
      <c r="AH592" s="83" t="s">
        <v>7385</v>
      </c>
      <c r="AI592" s="83" t="s">
        <v>104</v>
      </c>
      <c r="AJ592" s="83" t="s">
        <v>105</v>
      </c>
      <c r="AK592" s="191" t="s">
        <v>7396</v>
      </c>
      <c r="AL592" s="191" t="s">
        <v>102</v>
      </c>
      <c r="AM592" s="191" t="s">
        <v>102</v>
      </c>
      <c r="AN592" s="191" t="s">
        <v>174</v>
      </c>
      <c r="AO592" s="191" t="s">
        <v>7385</v>
      </c>
      <c r="AP592" s="191" t="s">
        <v>104</v>
      </c>
      <c r="AQ592" s="191" t="s">
        <v>105</v>
      </c>
      <c r="AR592" s="191" t="s">
        <v>106</v>
      </c>
      <c r="AS592" s="191" t="s">
        <v>7396</v>
      </c>
      <c r="AT592" s="191" t="s">
        <v>488</v>
      </c>
      <c r="AU592" s="191" t="s">
        <v>7397</v>
      </c>
      <c r="AV592" s="191" t="s">
        <v>104</v>
      </c>
      <c r="AW592" s="191" t="s">
        <v>204</v>
      </c>
      <c r="AX592" s="191"/>
      <c r="AY592" s="192" t="s">
        <v>454</v>
      </c>
      <c r="AZ592" s="192" t="s">
        <v>416</v>
      </c>
      <c r="BA592" s="91" t="s">
        <v>108</v>
      </c>
      <c r="BB592" s="90">
        <v>0</v>
      </c>
      <c r="BC592" s="93" t="s">
        <v>102</v>
      </c>
      <c r="BD592" s="93" t="s">
        <v>102</v>
      </c>
      <c r="BE592" s="93" t="s">
        <v>102</v>
      </c>
      <c r="BF592" s="93" t="s">
        <v>102</v>
      </c>
      <c r="BG592" s="97" t="s">
        <v>108</v>
      </c>
      <c r="BH592" s="93" t="s">
        <v>108</v>
      </c>
      <c r="BI592" s="93" t="s">
        <v>102</v>
      </c>
      <c r="BJ592" s="93" t="s">
        <v>102</v>
      </c>
      <c r="BK592" s="93" t="s">
        <v>102</v>
      </c>
      <c r="BL592" s="93" t="s">
        <v>102</v>
      </c>
      <c r="BM592" s="93" t="s">
        <v>102</v>
      </c>
      <c r="BN592" s="93" t="s">
        <v>102</v>
      </c>
      <c r="BO592" s="93" t="s">
        <v>102</v>
      </c>
      <c r="BP592" s="96" t="s">
        <v>102</v>
      </c>
      <c r="BQ592" s="90">
        <v>0</v>
      </c>
      <c r="BR592" s="93" t="s">
        <v>102</v>
      </c>
      <c r="BS592" s="93" t="s">
        <v>102</v>
      </c>
      <c r="BT592" s="93" t="s">
        <v>102</v>
      </c>
      <c r="BU592" s="93" t="s">
        <v>102</v>
      </c>
      <c r="BV592" s="97" t="s">
        <v>108</v>
      </c>
      <c r="BW592" s="93" t="s">
        <v>108</v>
      </c>
      <c r="BX592" s="95" t="s">
        <v>102</v>
      </c>
      <c r="BY592" s="93" t="s">
        <v>102</v>
      </c>
      <c r="BZ592" s="93" t="s">
        <v>102</v>
      </c>
      <c r="CA592" s="93" t="s">
        <v>102</v>
      </c>
      <c r="CB592" s="93" t="s">
        <v>102</v>
      </c>
      <c r="CC592" s="93" t="s">
        <v>102</v>
      </c>
      <c r="CD592" s="93" t="s">
        <v>102</v>
      </c>
      <c r="CE592" s="193" t="s">
        <v>102</v>
      </c>
      <c r="CF592" s="194" t="s">
        <v>436</v>
      </c>
      <c r="CG592" s="195" t="s">
        <v>7398</v>
      </c>
      <c r="CH592" s="101" t="s">
        <v>310</v>
      </c>
      <c r="CI592" s="102"/>
      <c r="CJ592" s="196" t="s">
        <v>7399</v>
      </c>
      <c r="CK592" s="104" t="s">
        <v>190</v>
      </c>
      <c r="CL592" s="105"/>
      <c r="CM592" s="83" t="s">
        <v>623</v>
      </c>
      <c r="CN592" s="106" t="s">
        <v>624</v>
      </c>
      <c r="CO592" s="197" t="s">
        <v>625</v>
      </c>
      <c r="CP592" s="107"/>
      <c r="CQ592" s="198" t="s">
        <v>474</v>
      </c>
      <c r="CR592" s="198" t="s">
        <v>474</v>
      </c>
      <c r="CS592" s="199"/>
      <c r="CT592" s="83" t="s">
        <v>109</v>
      </c>
      <c r="CU592" s="83" t="s">
        <v>109</v>
      </c>
      <c r="CV592" s="83">
        <v>20</v>
      </c>
      <c r="CW592" s="83" t="s">
        <v>139</v>
      </c>
      <c r="CX592" s="83">
        <v>20</v>
      </c>
      <c r="CY592" s="83" t="s">
        <v>108</v>
      </c>
      <c r="CZ592" s="83">
        <v>778515.5</v>
      </c>
      <c r="DA592" s="83" t="s">
        <v>581</v>
      </c>
      <c r="DB592" s="83" t="s">
        <v>152</v>
      </c>
      <c r="DC592" s="83" t="s">
        <v>500</v>
      </c>
      <c r="DD592" s="83">
        <v>4874</v>
      </c>
      <c r="DE592" s="83" t="s">
        <v>606</v>
      </c>
      <c r="DF592" s="83" t="s">
        <v>152</v>
      </c>
      <c r="DG592" s="83" t="s">
        <v>500</v>
      </c>
      <c r="DH592" s="83"/>
      <c r="DI592" s="85">
        <v>43646</v>
      </c>
      <c r="DJ592" s="83" t="s">
        <v>584</v>
      </c>
      <c r="DK592" s="83" t="s">
        <v>102</v>
      </c>
      <c r="DL592" s="83" t="s">
        <v>482</v>
      </c>
      <c r="DM592" s="83">
        <v>0</v>
      </c>
      <c r="DN592" s="83" t="s">
        <v>483</v>
      </c>
      <c r="DO592" s="83">
        <v>1</v>
      </c>
      <c r="DP592" s="83">
        <v>3</v>
      </c>
      <c r="DQ592" s="83"/>
      <c r="DR592" s="83" t="s">
        <v>108</v>
      </c>
      <c r="DS592" s="83" t="s">
        <v>497</v>
      </c>
      <c r="DU592" s="215" t="s">
        <v>269</v>
      </c>
      <c r="DV592" s="136">
        <v>1</v>
      </c>
      <c r="DW592" s="136">
        <v>3</v>
      </c>
      <c r="DX592" s="215" t="s">
        <v>269</v>
      </c>
      <c r="DY592" s="215" t="s">
        <v>269</v>
      </c>
      <c r="DZ592" s="215" t="s">
        <v>269</v>
      </c>
      <c r="EA592" s="215" t="s">
        <v>269</v>
      </c>
      <c r="EB592" s="215" t="s">
        <v>269</v>
      </c>
      <c r="EC592" s="215" t="s">
        <v>269</v>
      </c>
      <c r="ED592" s="215" t="s">
        <v>269</v>
      </c>
      <c r="EE592" s="215" t="s">
        <v>269</v>
      </c>
    </row>
    <row r="593" spans="1:135" ht="28.8" x14ac:dyDescent="0.55000000000000004">
      <c r="A593" s="83" t="s">
        <v>130</v>
      </c>
      <c r="B593" s="136">
        <v>419627</v>
      </c>
      <c r="C593" t="s">
        <v>1231</v>
      </c>
      <c r="D593" s="83" t="s">
        <v>228</v>
      </c>
      <c r="E593" s="138">
        <v>277078610102</v>
      </c>
      <c r="F593" s="83" t="s">
        <v>114</v>
      </c>
      <c r="G593" s="85">
        <v>43643</v>
      </c>
      <c r="H593" s="211" t="s">
        <v>98</v>
      </c>
      <c r="I593" s="84" t="s">
        <v>610</v>
      </c>
      <c r="J593" s="207" t="s">
        <v>627</v>
      </c>
      <c r="K593" s="208" t="s">
        <v>630</v>
      </c>
      <c r="L593" s="83" t="s">
        <v>108</v>
      </c>
      <c r="M593" s="184">
        <v>24575</v>
      </c>
      <c r="N593" s="184"/>
      <c r="O593" s="85" t="s">
        <v>102</v>
      </c>
      <c r="P593" s="185">
        <v>42491</v>
      </c>
      <c r="Q593" s="186" t="s">
        <v>203</v>
      </c>
      <c r="R593" s="186"/>
      <c r="S593" s="186"/>
      <c r="T593" s="187"/>
      <c r="U593" s="188" t="s">
        <v>296</v>
      </c>
      <c r="V593" s="188" t="s">
        <v>297</v>
      </c>
      <c r="W593" s="188" t="s">
        <v>297</v>
      </c>
      <c r="X593" s="189" t="s">
        <v>167</v>
      </c>
      <c r="Y593" s="190"/>
      <c r="Z593" s="83">
        <v>700</v>
      </c>
      <c r="AA593" s="83" t="s">
        <v>193</v>
      </c>
      <c r="AB593" s="83" t="s">
        <v>181</v>
      </c>
      <c r="AC593" s="83" t="s">
        <v>102</v>
      </c>
      <c r="AD593" s="83" t="s">
        <v>7400</v>
      </c>
      <c r="AE593" s="83" t="s">
        <v>102</v>
      </c>
      <c r="AF593" s="83" t="s">
        <v>102</v>
      </c>
      <c r="AG593" s="83" t="s">
        <v>119</v>
      </c>
      <c r="AH593" s="83" t="s">
        <v>7401</v>
      </c>
      <c r="AI593" s="83" t="s">
        <v>104</v>
      </c>
      <c r="AJ593" s="83" t="s">
        <v>105</v>
      </c>
      <c r="AK593" s="191" t="s">
        <v>7400</v>
      </c>
      <c r="AL593" s="191" t="s">
        <v>102</v>
      </c>
      <c r="AM593" s="191" t="s">
        <v>102</v>
      </c>
      <c r="AN593" s="191" t="s">
        <v>119</v>
      </c>
      <c r="AO593" s="191" t="s">
        <v>7401</v>
      </c>
      <c r="AP593" s="191" t="s">
        <v>104</v>
      </c>
      <c r="AQ593" s="191" t="s">
        <v>105</v>
      </c>
      <c r="AR593" s="191" t="s">
        <v>106</v>
      </c>
      <c r="AS593" s="191" t="s">
        <v>7400</v>
      </c>
      <c r="AT593" s="191" t="s">
        <v>485</v>
      </c>
      <c r="AU593" s="191" t="s">
        <v>7401</v>
      </c>
      <c r="AV593" s="191" t="s">
        <v>104</v>
      </c>
      <c r="AW593" s="191" t="s">
        <v>204</v>
      </c>
      <c r="AX593" s="191"/>
      <c r="AY593" s="192" t="s">
        <v>454</v>
      </c>
      <c r="AZ593" s="192" t="s">
        <v>416</v>
      </c>
      <c r="BA593" s="91" t="s">
        <v>108</v>
      </c>
      <c r="BB593" s="90">
        <v>0</v>
      </c>
      <c r="BC593" s="93" t="s">
        <v>102</v>
      </c>
      <c r="BD593" s="93" t="s">
        <v>102</v>
      </c>
      <c r="BE593" s="93" t="s">
        <v>102</v>
      </c>
      <c r="BF593" s="93" t="s">
        <v>102</v>
      </c>
      <c r="BG593" s="97" t="s">
        <v>108</v>
      </c>
      <c r="BH593" s="93" t="s">
        <v>108</v>
      </c>
      <c r="BI593" s="93" t="s">
        <v>102</v>
      </c>
      <c r="BJ593" s="93" t="s">
        <v>102</v>
      </c>
      <c r="BK593" s="93" t="s">
        <v>102</v>
      </c>
      <c r="BL593" s="93" t="s">
        <v>102</v>
      </c>
      <c r="BM593" s="93" t="s">
        <v>102</v>
      </c>
      <c r="BN593" s="93" t="s">
        <v>102</v>
      </c>
      <c r="BO593" s="93" t="s">
        <v>102</v>
      </c>
      <c r="BP593" s="96" t="s">
        <v>102</v>
      </c>
      <c r="BQ593" s="90">
        <v>0</v>
      </c>
      <c r="BR593" s="93" t="s">
        <v>102</v>
      </c>
      <c r="BS593" s="93" t="s">
        <v>102</v>
      </c>
      <c r="BT593" s="93" t="s">
        <v>102</v>
      </c>
      <c r="BU593" s="93" t="s">
        <v>102</v>
      </c>
      <c r="BV593" s="97" t="s">
        <v>108</v>
      </c>
      <c r="BW593" s="93" t="s">
        <v>108</v>
      </c>
      <c r="BX593" s="95" t="s">
        <v>102</v>
      </c>
      <c r="BY593" s="93" t="s">
        <v>102</v>
      </c>
      <c r="BZ593" s="93" t="s">
        <v>102</v>
      </c>
      <c r="CA593" s="93" t="s">
        <v>102</v>
      </c>
      <c r="CB593" s="93" t="s">
        <v>102</v>
      </c>
      <c r="CC593" s="93" t="s">
        <v>102</v>
      </c>
      <c r="CD593" s="93" t="s">
        <v>102</v>
      </c>
      <c r="CE593" s="193" t="s">
        <v>102</v>
      </c>
      <c r="CF593" s="194" t="s">
        <v>436</v>
      </c>
      <c r="CG593" s="195" t="s">
        <v>7402</v>
      </c>
      <c r="CH593" s="101" t="s">
        <v>563</v>
      </c>
      <c r="CI593" s="102"/>
      <c r="CJ593" s="196" t="s">
        <v>577</v>
      </c>
      <c r="CK593" s="104" t="s">
        <v>190</v>
      </c>
      <c r="CL593" s="105"/>
      <c r="CM593" s="83" t="s">
        <v>578</v>
      </c>
      <c r="CN593" s="106" t="s">
        <v>108</v>
      </c>
      <c r="CO593" s="197" t="s">
        <v>566</v>
      </c>
      <c r="CP593" s="107"/>
      <c r="CQ593" s="198" t="s">
        <v>107</v>
      </c>
      <c r="CR593" s="198" t="s">
        <v>107</v>
      </c>
      <c r="CS593" s="199"/>
      <c r="CT593" s="83" t="s">
        <v>109</v>
      </c>
      <c r="CU593" s="83" t="s">
        <v>109</v>
      </c>
      <c r="CV593" s="83">
        <v>86</v>
      </c>
      <c r="CW593" s="83" t="s">
        <v>270</v>
      </c>
      <c r="CX593" s="83">
        <v>86</v>
      </c>
      <c r="CY593" s="83" t="s">
        <v>108</v>
      </c>
      <c r="CZ593" s="83">
        <v>779835</v>
      </c>
      <c r="DA593" s="83" t="s">
        <v>7403</v>
      </c>
      <c r="DB593" s="83" t="s">
        <v>118</v>
      </c>
      <c r="DC593" s="83" t="s">
        <v>108</v>
      </c>
      <c r="DD593" s="83">
        <v>4572</v>
      </c>
      <c r="DE593" s="83" t="s">
        <v>173</v>
      </c>
      <c r="DF593" s="83" t="s">
        <v>118</v>
      </c>
      <c r="DG593" s="83" t="s">
        <v>500</v>
      </c>
      <c r="DH593" s="83"/>
      <c r="DI593" s="85">
        <v>43646</v>
      </c>
      <c r="DJ593" s="83" t="s">
        <v>584</v>
      </c>
      <c r="DK593" s="83" t="s">
        <v>102</v>
      </c>
      <c r="DL593" s="83" t="s">
        <v>482</v>
      </c>
      <c r="DM593" s="83">
        <v>0</v>
      </c>
      <c r="DN593" s="83" t="s">
        <v>483</v>
      </c>
      <c r="DO593" s="83">
        <v>1</v>
      </c>
      <c r="DP593" s="83">
        <v>1</v>
      </c>
      <c r="DQ593" s="83"/>
      <c r="DR593" s="83" t="s">
        <v>108</v>
      </c>
      <c r="DS593" s="83" t="s">
        <v>497</v>
      </c>
      <c r="DU593" s="215" t="s">
        <v>269</v>
      </c>
      <c r="DV593" s="136">
        <v>1</v>
      </c>
      <c r="DW593" s="136">
        <v>3</v>
      </c>
      <c r="DX593" s="215" t="s">
        <v>269</v>
      </c>
      <c r="DY593" s="215" t="s">
        <v>269</v>
      </c>
      <c r="DZ593" s="215" t="s">
        <v>269</v>
      </c>
      <c r="EA593" s="215" t="s">
        <v>269</v>
      </c>
      <c r="EB593" s="215" t="s">
        <v>269</v>
      </c>
      <c r="EC593" s="215" t="s">
        <v>269</v>
      </c>
      <c r="ED593" s="215" t="s">
        <v>269</v>
      </c>
      <c r="EE593" s="215" t="s">
        <v>269</v>
      </c>
    </row>
    <row r="594" spans="1:135" ht="57.6" x14ac:dyDescent="0.55000000000000004">
      <c r="A594" s="83" t="s">
        <v>130</v>
      </c>
      <c r="B594" s="136">
        <v>306195</v>
      </c>
      <c r="C594" t="s">
        <v>1232</v>
      </c>
      <c r="D594" s="83" t="s">
        <v>228</v>
      </c>
      <c r="E594" s="138">
        <v>840940765111</v>
      </c>
      <c r="F594" s="83" t="s">
        <v>143</v>
      </c>
      <c r="G594" s="85">
        <v>43620</v>
      </c>
      <c r="H594" s="83" t="s">
        <v>98</v>
      </c>
      <c r="I594" s="84" t="s">
        <v>612</v>
      </c>
      <c r="J594" s="207" t="s">
        <v>628</v>
      </c>
      <c r="K594" s="208" t="s">
        <v>633</v>
      </c>
      <c r="L594" s="83" t="s">
        <v>108</v>
      </c>
      <c r="M594" s="184" t="s">
        <v>102</v>
      </c>
      <c r="N594" s="184" t="s">
        <v>556</v>
      </c>
      <c r="O594" s="85" t="s">
        <v>102</v>
      </c>
      <c r="P594" s="185">
        <v>42491</v>
      </c>
      <c r="Q594" s="186" t="s">
        <v>202</v>
      </c>
      <c r="R594" s="186" t="s">
        <v>613</v>
      </c>
      <c r="S594" s="186"/>
      <c r="T594" s="187"/>
      <c r="U594" s="188" t="s">
        <v>295</v>
      </c>
      <c r="V594" s="188" t="s">
        <v>205</v>
      </c>
      <c r="W594" s="188" t="s">
        <v>295</v>
      </c>
      <c r="X594" s="189" t="s">
        <v>107</v>
      </c>
      <c r="Y594" s="190" t="s">
        <v>614</v>
      </c>
      <c r="Z594" s="83">
        <v>700</v>
      </c>
      <c r="AA594" s="83" t="s">
        <v>193</v>
      </c>
      <c r="AB594" s="83" t="s">
        <v>181</v>
      </c>
      <c r="AC594" s="83" t="s">
        <v>102</v>
      </c>
      <c r="AD594" s="83" t="s">
        <v>7404</v>
      </c>
      <c r="AE594" s="83" t="s">
        <v>7405</v>
      </c>
      <c r="AF594" s="83" t="s">
        <v>102</v>
      </c>
      <c r="AG594" s="83" t="s">
        <v>175</v>
      </c>
      <c r="AH594" s="83" t="s">
        <v>7406</v>
      </c>
      <c r="AI594" s="83" t="s">
        <v>104</v>
      </c>
      <c r="AJ594" s="83" t="s">
        <v>105</v>
      </c>
      <c r="AK594" s="191" t="s">
        <v>7404</v>
      </c>
      <c r="AL594" s="191" t="s">
        <v>7405</v>
      </c>
      <c r="AM594" s="191" t="s">
        <v>102</v>
      </c>
      <c r="AN594" s="191" t="s">
        <v>175</v>
      </c>
      <c r="AO594" s="191" t="s">
        <v>7406</v>
      </c>
      <c r="AP594" s="191" t="s">
        <v>104</v>
      </c>
      <c r="AQ594" s="191" t="s">
        <v>105</v>
      </c>
      <c r="AR594" s="191" t="s">
        <v>106</v>
      </c>
      <c r="AS594" s="191"/>
      <c r="AT594" s="191"/>
      <c r="AU594" s="191"/>
      <c r="AV594" s="191"/>
      <c r="AW594" s="191"/>
      <c r="AX594" s="191" t="s">
        <v>575</v>
      </c>
      <c r="AY594" s="192" t="s">
        <v>454</v>
      </c>
      <c r="AZ594" s="192" t="s">
        <v>108</v>
      </c>
      <c r="BA594" s="91" t="s">
        <v>108</v>
      </c>
      <c r="BB594" s="90">
        <v>0</v>
      </c>
      <c r="BC594" s="93" t="s">
        <v>102</v>
      </c>
      <c r="BD594" s="93" t="s">
        <v>102</v>
      </c>
      <c r="BE594" s="93" t="s">
        <v>102</v>
      </c>
      <c r="BF594" s="93" t="s">
        <v>102</v>
      </c>
      <c r="BG594" s="97" t="s">
        <v>108</v>
      </c>
      <c r="BH594" s="93" t="s">
        <v>108</v>
      </c>
      <c r="BI594" s="93" t="s">
        <v>102</v>
      </c>
      <c r="BJ594" s="93" t="s">
        <v>102</v>
      </c>
      <c r="BK594" s="93" t="s">
        <v>102</v>
      </c>
      <c r="BL594" s="93" t="s">
        <v>102</v>
      </c>
      <c r="BM594" s="93" t="s">
        <v>102</v>
      </c>
      <c r="BN594" s="93" t="s">
        <v>102</v>
      </c>
      <c r="BO594" s="93" t="s">
        <v>102</v>
      </c>
      <c r="BP594" s="96" t="s">
        <v>102</v>
      </c>
      <c r="BQ594" s="90">
        <v>0</v>
      </c>
      <c r="BR594" s="93" t="s">
        <v>102</v>
      </c>
      <c r="BS594" s="93" t="s">
        <v>102</v>
      </c>
      <c r="BT594" s="93" t="s">
        <v>102</v>
      </c>
      <c r="BU594" s="93" t="s">
        <v>102</v>
      </c>
      <c r="BV594" s="97" t="s">
        <v>108</v>
      </c>
      <c r="BW594" s="93" t="s">
        <v>108</v>
      </c>
      <c r="BX594" s="95" t="s">
        <v>102</v>
      </c>
      <c r="BY594" s="93" t="s">
        <v>102</v>
      </c>
      <c r="BZ594" s="93" t="s">
        <v>102</v>
      </c>
      <c r="CA594" s="93" t="s">
        <v>102</v>
      </c>
      <c r="CB594" s="93" t="s">
        <v>102</v>
      </c>
      <c r="CC594" s="93" t="s">
        <v>102</v>
      </c>
      <c r="CD594" s="93" t="s">
        <v>102</v>
      </c>
      <c r="CE594" s="193" t="s">
        <v>102</v>
      </c>
      <c r="CF594" s="194" t="s">
        <v>508</v>
      </c>
      <c r="CG594" s="195" t="s">
        <v>102</v>
      </c>
      <c r="CH594" s="101" t="e">
        <v>#N/A</v>
      </c>
      <c r="CI594" s="102" t="s">
        <v>580</v>
      </c>
      <c r="CJ594" s="196" t="s">
        <v>108</v>
      </c>
      <c r="CK594" s="104" t="s">
        <v>109</v>
      </c>
      <c r="CL594" s="105" t="s">
        <v>579</v>
      </c>
      <c r="CM594" s="83" t="s">
        <v>108</v>
      </c>
      <c r="CN594" s="106" t="s">
        <v>108</v>
      </c>
      <c r="CO594" s="197" t="s">
        <v>108</v>
      </c>
      <c r="CP594" s="107"/>
      <c r="CQ594" s="198" t="s">
        <v>474</v>
      </c>
      <c r="CR594" s="198" t="s">
        <v>474</v>
      </c>
      <c r="CS594" s="199" t="s">
        <v>616</v>
      </c>
      <c r="CT594" s="83" t="s">
        <v>109</v>
      </c>
      <c r="CU594" s="83" t="s">
        <v>109</v>
      </c>
      <c r="CV594" s="83">
        <v>65</v>
      </c>
      <c r="CW594" s="83" t="s">
        <v>112</v>
      </c>
      <c r="CX594" s="83">
        <v>65</v>
      </c>
      <c r="CY594" s="83" t="s">
        <v>7407</v>
      </c>
      <c r="CZ594" s="83">
        <v>781154.5</v>
      </c>
      <c r="DA594" s="83" t="s">
        <v>138</v>
      </c>
      <c r="DB594" s="83" t="s">
        <v>124</v>
      </c>
      <c r="DC594" s="83" t="s">
        <v>501</v>
      </c>
      <c r="DD594" s="83">
        <v>3656</v>
      </c>
      <c r="DE594" s="83" t="s">
        <v>582</v>
      </c>
      <c r="DF594" s="83" t="s">
        <v>145</v>
      </c>
      <c r="DG594" s="83" t="s">
        <v>501</v>
      </c>
      <c r="DH594" s="83" t="s">
        <v>582</v>
      </c>
      <c r="DI594" s="85">
        <v>43646</v>
      </c>
      <c r="DJ594" s="83" t="s">
        <v>584</v>
      </c>
      <c r="DK594" s="83" t="s">
        <v>102</v>
      </c>
      <c r="DL594" s="83" t="s">
        <v>482</v>
      </c>
      <c r="DM594" s="83">
        <v>0</v>
      </c>
      <c r="DN594" s="83" t="s">
        <v>238</v>
      </c>
      <c r="DO594" s="83">
        <v>1</v>
      </c>
      <c r="DP594" s="83">
        <v>3</v>
      </c>
      <c r="DQ594" s="83"/>
      <c r="DR594" s="83" t="s">
        <v>108</v>
      </c>
      <c r="DS594" s="83" t="s">
        <v>497</v>
      </c>
      <c r="DU594" s="215" t="s">
        <v>269</v>
      </c>
      <c r="DV594" s="136">
        <v>1</v>
      </c>
      <c r="DW594" s="136">
        <v>3</v>
      </c>
      <c r="DX594" s="215" t="s">
        <v>269</v>
      </c>
      <c r="DY594" s="215" t="s">
        <v>269</v>
      </c>
      <c r="DZ594" s="215" t="s">
        <v>269</v>
      </c>
      <c r="EA594" s="215" t="s">
        <v>269</v>
      </c>
      <c r="EB594" s="215" t="s">
        <v>269</v>
      </c>
      <c r="EC594" s="215" t="s">
        <v>269</v>
      </c>
      <c r="ED594" s="215" t="s">
        <v>269</v>
      </c>
      <c r="EE594" s="215" t="s">
        <v>269</v>
      </c>
    </row>
    <row r="595" spans="1:135" ht="28.8" x14ac:dyDescent="0.55000000000000004">
      <c r="A595" s="83" t="s">
        <v>130</v>
      </c>
      <c r="B595" s="136">
        <v>521331</v>
      </c>
      <c r="C595" t="s">
        <v>1233</v>
      </c>
      <c r="D595" s="83" t="s">
        <v>228</v>
      </c>
      <c r="E595" s="138">
        <v>713238382741</v>
      </c>
      <c r="F595" s="83" t="s">
        <v>114</v>
      </c>
      <c r="G595" s="85">
        <v>43634</v>
      </c>
      <c r="H595" s="83" t="s">
        <v>98</v>
      </c>
      <c r="I595" s="84" t="s">
        <v>618</v>
      </c>
      <c r="J595" s="207" t="s">
        <v>629</v>
      </c>
      <c r="K595" s="208" t="s">
        <v>634</v>
      </c>
      <c r="L595" s="83" t="s">
        <v>108</v>
      </c>
      <c r="M595" s="184">
        <v>27665</v>
      </c>
      <c r="N595" s="184"/>
      <c r="O595" s="85" t="s">
        <v>102</v>
      </c>
      <c r="P595" s="185">
        <v>43013</v>
      </c>
      <c r="Q595" s="186" t="s">
        <v>203</v>
      </c>
      <c r="R595" s="186"/>
      <c r="S595" s="186"/>
      <c r="T595" s="187"/>
      <c r="U595" s="188" t="s">
        <v>296</v>
      </c>
      <c r="V595" s="188" t="s">
        <v>205</v>
      </c>
      <c r="W595" s="189" t="s">
        <v>619</v>
      </c>
      <c r="X595" s="189" t="s">
        <v>107</v>
      </c>
      <c r="Y595" s="190" t="s">
        <v>614</v>
      </c>
      <c r="Z595" s="83">
        <v>700</v>
      </c>
      <c r="AA595" s="83" t="s">
        <v>193</v>
      </c>
      <c r="AB595" s="83" t="s">
        <v>181</v>
      </c>
      <c r="AC595" s="83" t="s">
        <v>102</v>
      </c>
      <c r="AD595" s="83" t="s">
        <v>7408</v>
      </c>
      <c r="AE595" s="83" t="s">
        <v>102</v>
      </c>
      <c r="AF595" s="83" t="s">
        <v>102</v>
      </c>
      <c r="AG595" s="83" t="s">
        <v>174</v>
      </c>
      <c r="AH595" s="83" t="s">
        <v>7397</v>
      </c>
      <c r="AI595" s="83" t="s">
        <v>104</v>
      </c>
      <c r="AJ595" s="83" t="s">
        <v>105</v>
      </c>
      <c r="AK595" s="191" t="s">
        <v>7408</v>
      </c>
      <c r="AL595" s="191" t="s">
        <v>102</v>
      </c>
      <c r="AM595" s="191" t="s">
        <v>102</v>
      </c>
      <c r="AN595" s="191" t="s">
        <v>174</v>
      </c>
      <c r="AO595" s="191" t="s">
        <v>7397</v>
      </c>
      <c r="AP595" s="191" t="s">
        <v>104</v>
      </c>
      <c r="AQ595" s="191" t="s">
        <v>105</v>
      </c>
      <c r="AR595" s="191" t="s">
        <v>106</v>
      </c>
      <c r="AS595" s="191" t="s">
        <v>7408</v>
      </c>
      <c r="AT595" s="191" t="s">
        <v>488</v>
      </c>
      <c r="AU595" s="191" t="s">
        <v>7409</v>
      </c>
      <c r="AV595" s="191" t="s">
        <v>104</v>
      </c>
      <c r="AW595" s="191" t="s">
        <v>204</v>
      </c>
      <c r="AX595" s="191"/>
      <c r="AY595" s="192" t="s">
        <v>454</v>
      </c>
      <c r="AZ595" s="192" t="s">
        <v>416</v>
      </c>
      <c r="BA595" s="91" t="s">
        <v>108</v>
      </c>
      <c r="BB595" s="90">
        <v>0</v>
      </c>
      <c r="BC595" s="93" t="s">
        <v>102</v>
      </c>
      <c r="BD595" s="93" t="s">
        <v>102</v>
      </c>
      <c r="BE595" s="93" t="s">
        <v>102</v>
      </c>
      <c r="BF595" s="93" t="s">
        <v>102</v>
      </c>
      <c r="BG595" s="97" t="s">
        <v>108</v>
      </c>
      <c r="BH595" s="93" t="s">
        <v>108</v>
      </c>
      <c r="BI595" s="93" t="s">
        <v>102</v>
      </c>
      <c r="BJ595" s="93" t="s">
        <v>102</v>
      </c>
      <c r="BK595" s="93" t="s">
        <v>102</v>
      </c>
      <c r="BL595" s="93" t="s">
        <v>102</v>
      </c>
      <c r="BM595" s="93" t="s">
        <v>102</v>
      </c>
      <c r="BN595" s="93" t="s">
        <v>102</v>
      </c>
      <c r="BO595" s="93" t="s">
        <v>102</v>
      </c>
      <c r="BP595" s="96" t="s">
        <v>102</v>
      </c>
      <c r="BQ595" s="90">
        <v>0</v>
      </c>
      <c r="BR595" s="93" t="s">
        <v>102</v>
      </c>
      <c r="BS595" s="93" t="s">
        <v>102</v>
      </c>
      <c r="BT595" s="93" t="s">
        <v>102</v>
      </c>
      <c r="BU595" s="93" t="s">
        <v>102</v>
      </c>
      <c r="BV595" s="97" t="s">
        <v>108</v>
      </c>
      <c r="BW595" s="93" t="s">
        <v>108</v>
      </c>
      <c r="BX595" s="95" t="s">
        <v>102</v>
      </c>
      <c r="BY595" s="93" t="s">
        <v>102</v>
      </c>
      <c r="BZ595" s="93" t="s">
        <v>102</v>
      </c>
      <c r="CA595" s="93" t="s">
        <v>102</v>
      </c>
      <c r="CB595" s="93" t="s">
        <v>102</v>
      </c>
      <c r="CC595" s="93" t="s">
        <v>102</v>
      </c>
      <c r="CD595" s="93" t="s">
        <v>102</v>
      </c>
      <c r="CE595" s="193" t="s">
        <v>102</v>
      </c>
      <c r="CF595" s="194" t="s">
        <v>436</v>
      </c>
      <c r="CG595" s="195" t="s">
        <v>7410</v>
      </c>
      <c r="CH595" s="101" t="s">
        <v>310</v>
      </c>
      <c r="CI595" s="102"/>
      <c r="CJ595" s="196" t="s">
        <v>7411</v>
      </c>
      <c r="CK595" s="104" t="s">
        <v>190</v>
      </c>
      <c r="CL595" s="105"/>
      <c r="CM595" s="83" t="s">
        <v>623</v>
      </c>
      <c r="CN595" s="106" t="s">
        <v>624</v>
      </c>
      <c r="CO595" s="197" t="s">
        <v>625</v>
      </c>
      <c r="CP595" s="107"/>
      <c r="CQ595" s="198" t="s">
        <v>474</v>
      </c>
      <c r="CR595" s="198" t="s">
        <v>474</v>
      </c>
      <c r="CS595" s="199"/>
      <c r="CT595" s="83" t="s">
        <v>109</v>
      </c>
      <c r="CU595" s="83" t="s">
        <v>109</v>
      </c>
      <c r="CV595" s="83">
        <v>16</v>
      </c>
      <c r="CW595" s="83" t="s">
        <v>139</v>
      </c>
      <c r="CX595" s="83">
        <v>16</v>
      </c>
      <c r="CY595" s="83" t="s">
        <v>108</v>
      </c>
      <c r="CZ595" s="83">
        <v>782474</v>
      </c>
      <c r="DA595" s="83" t="s">
        <v>581</v>
      </c>
      <c r="DB595" s="83" t="s">
        <v>152</v>
      </c>
      <c r="DC595" s="83" t="s">
        <v>500</v>
      </c>
      <c r="DD595" s="83">
        <v>8333</v>
      </c>
      <c r="DE595" s="83" t="s">
        <v>606</v>
      </c>
      <c r="DF595" s="83" t="s">
        <v>152</v>
      </c>
      <c r="DG595" s="83" t="s">
        <v>500</v>
      </c>
      <c r="DH595" s="83"/>
      <c r="DI595" s="85">
        <v>43646</v>
      </c>
      <c r="DJ595" s="83" t="s">
        <v>584</v>
      </c>
      <c r="DK595" s="83" t="s">
        <v>102</v>
      </c>
      <c r="DL595" s="83" t="s">
        <v>482</v>
      </c>
      <c r="DM595" s="83">
        <v>0</v>
      </c>
      <c r="DN595" s="83" t="s">
        <v>483</v>
      </c>
      <c r="DO595" s="83">
        <v>1</v>
      </c>
      <c r="DP595" s="83">
        <v>5</v>
      </c>
      <c r="DQ595" s="83"/>
      <c r="DR595" s="83" t="s">
        <v>108</v>
      </c>
      <c r="DS595" s="83" t="s">
        <v>497</v>
      </c>
      <c r="DU595" s="215" t="s">
        <v>269</v>
      </c>
      <c r="DV595" s="136">
        <v>1</v>
      </c>
      <c r="DW595" s="136">
        <v>3</v>
      </c>
      <c r="DX595" s="215" t="s">
        <v>269</v>
      </c>
      <c r="DY595" s="215" t="s">
        <v>269</v>
      </c>
      <c r="DZ595" s="215" t="s">
        <v>269</v>
      </c>
      <c r="EA595" s="215" t="s">
        <v>269</v>
      </c>
      <c r="EB595" s="215" t="s">
        <v>269</v>
      </c>
      <c r="EC595" s="215" t="s">
        <v>269</v>
      </c>
      <c r="ED595" s="215" t="s">
        <v>269</v>
      </c>
      <c r="EE595" s="215" t="s">
        <v>269</v>
      </c>
    </row>
    <row r="596" spans="1:135" ht="28.8" x14ac:dyDescent="0.55000000000000004">
      <c r="A596" s="83" t="s">
        <v>130</v>
      </c>
      <c r="B596" s="136">
        <v>839110</v>
      </c>
      <c r="C596" t="s">
        <v>1206</v>
      </c>
      <c r="D596" s="83" t="s">
        <v>228</v>
      </c>
      <c r="E596" s="138">
        <v>525261093062</v>
      </c>
      <c r="F596" s="83" t="s">
        <v>114</v>
      </c>
      <c r="G596" s="85">
        <v>43643</v>
      </c>
      <c r="H596" s="211" t="s">
        <v>98</v>
      </c>
      <c r="I596" s="84" t="s">
        <v>610</v>
      </c>
      <c r="J596" s="207" t="s">
        <v>627</v>
      </c>
      <c r="K596" s="208" t="s">
        <v>630</v>
      </c>
      <c r="L596" s="83" t="s">
        <v>108</v>
      </c>
      <c r="M596" s="184">
        <v>24576</v>
      </c>
      <c r="N596" s="184"/>
      <c r="O596" s="85" t="s">
        <v>102</v>
      </c>
      <c r="P596" s="185">
        <v>42491</v>
      </c>
      <c r="Q596" s="186" t="s">
        <v>203</v>
      </c>
      <c r="R596" s="186"/>
      <c r="S596" s="186"/>
      <c r="T596" s="187"/>
      <c r="U596" s="188" t="s">
        <v>296</v>
      </c>
      <c r="V596" s="188" t="s">
        <v>297</v>
      </c>
      <c r="W596" s="188" t="s">
        <v>297</v>
      </c>
      <c r="X596" s="189" t="s">
        <v>167</v>
      </c>
      <c r="Y596" s="190"/>
      <c r="Z596" s="83">
        <v>700</v>
      </c>
      <c r="AA596" s="83" t="s">
        <v>193</v>
      </c>
      <c r="AB596" s="83" t="s">
        <v>181</v>
      </c>
      <c r="AC596" s="83" t="s">
        <v>102</v>
      </c>
      <c r="AD596" s="83" t="s">
        <v>7412</v>
      </c>
      <c r="AE596" s="83" t="s">
        <v>102</v>
      </c>
      <c r="AF596" s="83" t="s">
        <v>102</v>
      </c>
      <c r="AG596" s="83" t="s">
        <v>119</v>
      </c>
      <c r="AH596" s="83" t="s">
        <v>7413</v>
      </c>
      <c r="AI596" s="83" t="s">
        <v>104</v>
      </c>
      <c r="AJ596" s="83" t="s">
        <v>105</v>
      </c>
      <c r="AK596" s="191" t="s">
        <v>7412</v>
      </c>
      <c r="AL596" s="191" t="s">
        <v>102</v>
      </c>
      <c r="AM596" s="191" t="s">
        <v>102</v>
      </c>
      <c r="AN596" s="191" t="s">
        <v>119</v>
      </c>
      <c r="AO596" s="191" t="s">
        <v>7413</v>
      </c>
      <c r="AP596" s="191" t="s">
        <v>104</v>
      </c>
      <c r="AQ596" s="191" t="s">
        <v>105</v>
      </c>
      <c r="AR596" s="191" t="s">
        <v>106</v>
      </c>
      <c r="AS596" s="191" t="s">
        <v>7412</v>
      </c>
      <c r="AT596" s="191" t="s">
        <v>485</v>
      </c>
      <c r="AU596" s="191" t="s">
        <v>7413</v>
      </c>
      <c r="AV596" s="191" t="s">
        <v>104</v>
      </c>
      <c r="AW596" s="191" t="s">
        <v>204</v>
      </c>
      <c r="AX596" s="191"/>
      <c r="AY596" s="192" t="s">
        <v>454</v>
      </c>
      <c r="AZ596" s="192" t="s">
        <v>416</v>
      </c>
      <c r="BA596" s="91" t="s">
        <v>108</v>
      </c>
      <c r="BB596" s="90">
        <v>0</v>
      </c>
      <c r="BC596" s="93" t="s">
        <v>102</v>
      </c>
      <c r="BD596" s="93" t="s">
        <v>102</v>
      </c>
      <c r="BE596" s="93" t="s">
        <v>102</v>
      </c>
      <c r="BF596" s="93" t="s">
        <v>102</v>
      </c>
      <c r="BG596" s="97" t="s">
        <v>108</v>
      </c>
      <c r="BH596" s="93" t="s">
        <v>108</v>
      </c>
      <c r="BI596" s="93" t="s">
        <v>102</v>
      </c>
      <c r="BJ596" s="93" t="s">
        <v>102</v>
      </c>
      <c r="BK596" s="93" t="s">
        <v>102</v>
      </c>
      <c r="BL596" s="93" t="s">
        <v>102</v>
      </c>
      <c r="BM596" s="93" t="s">
        <v>102</v>
      </c>
      <c r="BN596" s="93" t="s">
        <v>102</v>
      </c>
      <c r="BO596" s="93" t="s">
        <v>102</v>
      </c>
      <c r="BP596" s="96" t="s">
        <v>102</v>
      </c>
      <c r="BQ596" s="90">
        <v>0</v>
      </c>
      <c r="BR596" s="93" t="s">
        <v>102</v>
      </c>
      <c r="BS596" s="93" t="s">
        <v>102</v>
      </c>
      <c r="BT596" s="93" t="s">
        <v>102</v>
      </c>
      <c r="BU596" s="93" t="s">
        <v>102</v>
      </c>
      <c r="BV596" s="97" t="s">
        <v>108</v>
      </c>
      <c r="BW596" s="93" t="s">
        <v>108</v>
      </c>
      <c r="BX596" s="95" t="s">
        <v>102</v>
      </c>
      <c r="BY596" s="93" t="s">
        <v>102</v>
      </c>
      <c r="BZ596" s="93" t="s">
        <v>102</v>
      </c>
      <c r="CA596" s="93" t="s">
        <v>102</v>
      </c>
      <c r="CB596" s="93" t="s">
        <v>102</v>
      </c>
      <c r="CC596" s="93" t="s">
        <v>102</v>
      </c>
      <c r="CD596" s="93" t="s">
        <v>102</v>
      </c>
      <c r="CE596" s="193" t="s">
        <v>102</v>
      </c>
      <c r="CF596" s="194" t="s">
        <v>436</v>
      </c>
      <c r="CG596" s="195" t="s">
        <v>7414</v>
      </c>
      <c r="CH596" s="101" t="s">
        <v>563</v>
      </c>
      <c r="CI596" s="102"/>
      <c r="CJ596" s="196" t="s">
        <v>577</v>
      </c>
      <c r="CK596" s="104" t="s">
        <v>190</v>
      </c>
      <c r="CL596" s="105"/>
      <c r="CM596" s="83" t="s">
        <v>578</v>
      </c>
      <c r="CN596" s="106" t="s">
        <v>108</v>
      </c>
      <c r="CO596" s="197" t="s">
        <v>566</v>
      </c>
      <c r="CP596" s="107"/>
      <c r="CQ596" s="198" t="s">
        <v>107</v>
      </c>
      <c r="CR596" s="198" t="s">
        <v>107</v>
      </c>
      <c r="CS596" s="199"/>
      <c r="CT596" s="83" t="s">
        <v>109</v>
      </c>
      <c r="CU596" s="83" t="s">
        <v>109</v>
      </c>
      <c r="CV596" s="83">
        <v>39</v>
      </c>
      <c r="CW596" s="83" t="s">
        <v>270</v>
      </c>
      <c r="CX596" s="83">
        <v>39</v>
      </c>
      <c r="CY596" s="83" t="s">
        <v>108</v>
      </c>
      <c r="CZ596" s="83">
        <v>783793.5</v>
      </c>
      <c r="DA596" s="83" t="s">
        <v>7415</v>
      </c>
      <c r="DB596" s="83" t="s">
        <v>118</v>
      </c>
      <c r="DC596" s="83" t="s">
        <v>108</v>
      </c>
      <c r="DD596" s="83">
        <v>4609</v>
      </c>
      <c r="DE596" s="83" t="s">
        <v>173</v>
      </c>
      <c r="DF596" s="83" t="s">
        <v>118</v>
      </c>
      <c r="DG596" s="83" t="s">
        <v>500</v>
      </c>
      <c r="DH596" s="83"/>
      <c r="DI596" s="85">
        <v>43646</v>
      </c>
      <c r="DJ596" s="83" t="s">
        <v>584</v>
      </c>
      <c r="DK596" s="83" t="s">
        <v>102</v>
      </c>
      <c r="DL596" s="83" t="s">
        <v>482</v>
      </c>
      <c r="DM596" s="83">
        <v>0</v>
      </c>
      <c r="DN596" s="83" t="s">
        <v>483</v>
      </c>
      <c r="DO596" s="83">
        <v>1</v>
      </c>
      <c r="DP596" s="83">
        <v>4</v>
      </c>
      <c r="DQ596" s="83"/>
      <c r="DR596" s="83" t="s">
        <v>108</v>
      </c>
      <c r="DS596" s="83" t="s">
        <v>497</v>
      </c>
      <c r="DU596" s="215" t="s">
        <v>269</v>
      </c>
      <c r="DV596" s="136">
        <v>1</v>
      </c>
      <c r="DW596" s="136">
        <v>3</v>
      </c>
      <c r="DX596" s="215" t="s">
        <v>269</v>
      </c>
      <c r="DY596" s="215" t="s">
        <v>269</v>
      </c>
      <c r="DZ596" s="215" t="s">
        <v>269</v>
      </c>
      <c r="EA596" s="215" t="s">
        <v>269</v>
      </c>
      <c r="EB596" s="215" t="s">
        <v>269</v>
      </c>
      <c r="EC596" s="215" t="s">
        <v>269</v>
      </c>
      <c r="ED596" s="215" t="s">
        <v>269</v>
      </c>
      <c r="EE596" s="215" t="s">
        <v>269</v>
      </c>
    </row>
    <row r="597" spans="1:135" ht="57.6" x14ac:dyDescent="0.55000000000000004">
      <c r="A597" s="83" t="s">
        <v>130</v>
      </c>
      <c r="B597" s="136">
        <v>563227</v>
      </c>
      <c r="C597" t="s">
        <v>1234</v>
      </c>
      <c r="D597" s="83" t="s">
        <v>228</v>
      </c>
      <c r="E597" s="138">
        <v>724610801234</v>
      </c>
      <c r="F597" s="83" t="s">
        <v>143</v>
      </c>
      <c r="G597" s="85">
        <v>43620</v>
      </c>
      <c r="H597" s="83" t="s">
        <v>98</v>
      </c>
      <c r="I597" s="84" t="s">
        <v>612</v>
      </c>
      <c r="J597" s="207" t="s">
        <v>628</v>
      </c>
      <c r="K597" s="208" t="s">
        <v>633</v>
      </c>
      <c r="L597" s="83" t="s">
        <v>108</v>
      </c>
      <c r="M597" s="184" t="s">
        <v>102</v>
      </c>
      <c r="N597" s="184" t="s">
        <v>556</v>
      </c>
      <c r="O597" s="85" t="s">
        <v>102</v>
      </c>
      <c r="P597" s="185">
        <v>42491</v>
      </c>
      <c r="Q597" s="186" t="s">
        <v>202</v>
      </c>
      <c r="R597" s="186" t="s">
        <v>613</v>
      </c>
      <c r="S597" s="186"/>
      <c r="T597" s="187"/>
      <c r="U597" s="188" t="s">
        <v>295</v>
      </c>
      <c r="V597" s="188" t="s">
        <v>205</v>
      </c>
      <c r="W597" s="188" t="s">
        <v>295</v>
      </c>
      <c r="X597" s="189" t="s">
        <v>107</v>
      </c>
      <c r="Y597" s="190" t="s">
        <v>614</v>
      </c>
      <c r="Z597" s="83">
        <v>700</v>
      </c>
      <c r="AA597" s="83" t="s">
        <v>193</v>
      </c>
      <c r="AB597" s="83" t="s">
        <v>181</v>
      </c>
      <c r="AC597" s="83" t="s">
        <v>102</v>
      </c>
      <c r="AD597" s="83" t="s">
        <v>7416</v>
      </c>
      <c r="AE597" s="83" t="s">
        <v>7417</v>
      </c>
      <c r="AF597" s="83" t="s">
        <v>102</v>
      </c>
      <c r="AG597" s="83" t="s">
        <v>175</v>
      </c>
      <c r="AH597" s="83" t="s">
        <v>7418</v>
      </c>
      <c r="AI597" s="83" t="s">
        <v>104</v>
      </c>
      <c r="AJ597" s="83" t="s">
        <v>105</v>
      </c>
      <c r="AK597" s="191" t="s">
        <v>7416</v>
      </c>
      <c r="AL597" s="191" t="s">
        <v>7417</v>
      </c>
      <c r="AM597" s="191" t="s">
        <v>102</v>
      </c>
      <c r="AN597" s="191" t="s">
        <v>175</v>
      </c>
      <c r="AO597" s="191" t="s">
        <v>7418</v>
      </c>
      <c r="AP597" s="191" t="s">
        <v>104</v>
      </c>
      <c r="AQ597" s="191" t="s">
        <v>105</v>
      </c>
      <c r="AR597" s="191" t="s">
        <v>106</v>
      </c>
      <c r="AS597" s="191"/>
      <c r="AT597" s="191"/>
      <c r="AU597" s="191"/>
      <c r="AV597" s="191"/>
      <c r="AW597" s="191"/>
      <c r="AX597" s="191" t="s">
        <v>575</v>
      </c>
      <c r="AY597" s="192" t="s">
        <v>454</v>
      </c>
      <c r="AZ597" s="192" t="s">
        <v>108</v>
      </c>
      <c r="BA597" s="91" t="s">
        <v>108</v>
      </c>
      <c r="BB597" s="90">
        <v>0</v>
      </c>
      <c r="BC597" s="93" t="s">
        <v>102</v>
      </c>
      <c r="BD597" s="93" t="s">
        <v>102</v>
      </c>
      <c r="BE597" s="93" t="s">
        <v>102</v>
      </c>
      <c r="BF597" s="93" t="s">
        <v>102</v>
      </c>
      <c r="BG597" s="97" t="s">
        <v>108</v>
      </c>
      <c r="BH597" s="93" t="s">
        <v>108</v>
      </c>
      <c r="BI597" s="93" t="s">
        <v>102</v>
      </c>
      <c r="BJ597" s="93" t="s">
        <v>102</v>
      </c>
      <c r="BK597" s="93" t="s">
        <v>102</v>
      </c>
      <c r="BL597" s="93" t="s">
        <v>102</v>
      </c>
      <c r="BM597" s="93" t="s">
        <v>102</v>
      </c>
      <c r="BN597" s="93" t="s">
        <v>102</v>
      </c>
      <c r="BO597" s="93" t="s">
        <v>102</v>
      </c>
      <c r="BP597" s="96" t="s">
        <v>102</v>
      </c>
      <c r="BQ597" s="90">
        <v>0</v>
      </c>
      <c r="BR597" s="93" t="s">
        <v>102</v>
      </c>
      <c r="BS597" s="93" t="s">
        <v>102</v>
      </c>
      <c r="BT597" s="93" t="s">
        <v>102</v>
      </c>
      <c r="BU597" s="93" t="s">
        <v>102</v>
      </c>
      <c r="BV597" s="97" t="s">
        <v>108</v>
      </c>
      <c r="BW597" s="93" t="s">
        <v>108</v>
      </c>
      <c r="BX597" s="95" t="s">
        <v>102</v>
      </c>
      <c r="BY597" s="93" t="s">
        <v>102</v>
      </c>
      <c r="BZ597" s="93" t="s">
        <v>102</v>
      </c>
      <c r="CA597" s="93" t="s">
        <v>102</v>
      </c>
      <c r="CB597" s="93" t="s">
        <v>102</v>
      </c>
      <c r="CC597" s="93" t="s">
        <v>102</v>
      </c>
      <c r="CD597" s="93" t="s">
        <v>102</v>
      </c>
      <c r="CE597" s="193" t="s">
        <v>102</v>
      </c>
      <c r="CF597" s="194" t="s">
        <v>508</v>
      </c>
      <c r="CG597" s="195" t="s">
        <v>102</v>
      </c>
      <c r="CH597" s="101" t="e">
        <v>#N/A</v>
      </c>
      <c r="CI597" s="102" t="s">
        <v>580</v>
      </c>
      <c r="CJ597" s="196" t="s">
        <v>108</v>
      </c>
      <c r="CK597" s="104" t="s">
        <v>109</v>
      </c>
      <c r="CL597" s="105" t="s">
        <v>579</v>
      </c>
      <c r="CM597" s="83" t="s">
        <v>108</v>
      </c>
      <c r="CN597" s="106" t="s">
        <v>108</v>
      </c>
      <c r="CO597" s="197" t="s">
        <v>108</v>
      </c>
      <c r="CP597" s="107"/>
      <c r="CQ597" s="198" t="s">
        <v>474</v>
      </c>
      <c r="CR597" s="198" t="s">
        <v>474</v>
      </c>
      <c r="CS597" s="199" t="s">
        <v>616</v>
      </c>
      <c r="CT597" s="83" t="s">
        <v>109</v>
      </c>
      <c r="CU597" s="83" t="s">
        <v>109</v>
      </c>
      <c r="CV597" s="83">
        <v>49</v>
      </c>
      <c r="CW597" s="83" t="s">
        <v>112</v>
      </c>
      <c r="CX597" s="83">
        <v>49</v>
      </c>
      <c r="CY597" s="83" t="s">
        <v>7419</v>
      </c>
      <c r="CZ597" s="83">
        <v>785113</v>
      </c>
      <c r="DA597" s="83" t="s">
        <v>138</v>
      </c>
      <c r="DB597" s="83" t="s">
        <v>124</v>
      </c>
      <c r="DC597" s="83" t="s">
        <v>501</v>
      </c>
      <c r="DD597" s="83">
        <v>2204</v>
      </c>
      <c r="DE597" s="83" t="s">
        <v>582</v>
      </c>
      <c r="DF597" s="83" t="s">
        <v>145</v>
      </c>
      <c r="DG597" s="83" t="s">
        <v>501</v>
      </c>
      <c r="DH597" s="83" t="s">
        <v>582</v>
      </c>
      <c r="DI597" s="85">
        <v>43646</v>
      </c>
      <c r="DJ597" s="83" t="s">
        <v>584</v>
      </c>
      <c r="DK597" s="83" t="s">
        <v>102</v>
      </c>
      <c r="DL597" s="83" t="s">
        <v>482</v>
      </c>
      <c r="DM597" s="83">
        <v>0</v>
      </c>
      <c r="DN597" s="83" t="s">
        <v>238</v>
      </c>
      <c r="DO597" s="83">
        <v>1</v>
      </c>
      <c r="DP597" s="83">
        <v>4</v>
      </c>
      <c r="DQ597" s="83"/>
      <c r="DR597" s="83" t="s">
        <v>108</v>
      </c>
      <c r="DS597" s="83" t="s">
        <v>497</v>
      </c>
      <c r="DU597" s="215" t="s">
        <v>269</v>
      </c>
      <c r="DV597" s="136">
        <v>1</v>
      </c>
      <c r="DW597" s="136">
        <v>3</v>
      </c>
      <c r="DX597" s="215" t="s">
        <v>269</v>
      </c>
      <c r="DY597" s="215" t="s">
        <v>269</v>
      </c>
      <c r="DZ597" s="215" t="s">
        <v>269</v>
      </c>
      <c r="EA597" s="215" t="s">
        <v>269</v>
      </c>
      <c r="EB597" s="215" t="s">
        <v>269</v>
      </c>
      <c r="EC597" s="215" t="s">
        <v>269</v>
      </c>
      <c r="ED597" s="215" t="s">
        <v>269</v>
      </c>
      <c r="EE597" s="215" t="s">
        <v>269</v>
      </c>
    </row>
    <row r="598" spans="1:135" ht="28.8" x14ac:dyDescent="0.55000000000000004">
      <c r="A598" s="83" t="s">
        <v>130</v>
      </c>
      <c r="B598" s="136">
        <v>302544</v>
      </c>
      <c r="C598" t="s">
        <v>1235</v>
      </c>
      <c r="D598" s="83" t="s">
        <v>228</v>
      </c>
      <c r="E598" s="138">
        <v>947195970379</v>
      </c>
      <c r="F598" s="83" t="s">
        <v>114</v>
      </c>
      <c r="G598" s="85">
        <v>43634</v>
      </c>
      <c r="H598" s="83" t="s">
        <v>98</v>
      </c>
      <c r="I598" s="84" t="s">
        <v>618</v>
      </c>
      <c r="J598" s="207" t="s">
        <v>629</v>
      </c>
      <c r="K598" s="208" t="s">
        <v>634</v>
      </c>
      <c r="L598" s="83" t="s">
        <v>108</v>
      </c>
      <c r="M598" s="184">
        <v>27666</v>
      </c>
      <c r="N598" s="184"/>
      <c r="O598" s="85" t="s">
        <v>102</v>
      </c>
      <c r="P598" s="185">
        <v>43013</v>
      </c>
      <c r="Q598" s="186" t="s">
        <v>203</v>
      </c>
      <c r="R598" s="186"/>
      <c r="S598" s="186"/>
      <c r="T598" s="187"/>
      <c r="U598" s="188" t="s">
        <v>296</v>
      </c>
      <c r="V598" s="188" t="s">
        <v>205</v>
      </c>
      <c r="W598" s="189" t="s">
        <v>619</v>
      </c>
      <c r="X598" s="189" t="s">
        <v>107</v>
      </c>
      <c r="Y598" s="190" t="s">
        <v>614</v>
      </c>
      <c r="Z598" s="83">
        <v>700</v>
      </c>
      <c r="AA598" s="83" t="s">
        <v>193</v>
      </c>
      <c r="AB598" s="83" t="s">
        <v>181</v>
      </c>
      <c r="AC598" s="83" t="s">
        <v>102</v>
      </c>
      <c r="AD598" s="83" t="s">
        <v>7420</v>
      </c>
      <c r="AE598" s="83" t="s">
        <v>102</v>
      </c>
      <c r="AF598" s="83" t="s">
        <v>102</v>
      </c>
      <c r="AG598" s="83" t="s">
        <v>174</v>
      </c>
      <c r="AH598" s="83" t="s">
        <v>7409</v>
      </c>
      <c r="AI598" s="83" t="s">
        <v>104</v>
      </c>
      <c r="AJ598" s="83" t="s">
        <v>105</v>
      </c>
      <c r="AK598" s="191" t="s">
        <v>7420</v>
      </c>
      <c r="AL598" s="191" t="s">
        <v>102</v>
      </c>
      <c r="AM598" s="191" t="s">
        <v>102</v>
      </c>
      <c r="AN598" s="191" t="s">
        <v>174</v>
      </c>
      <c r="AO598" s="191" t="s">
        <v>7409</v>
      </c>
      <c r="AP598" s="191" t="s">
        <v>104</v>
      </c>
      <c r="AQ598" s="191" t="s">
        <v>105</v>
      </c>
      <c r="AR598" s="191" t="s">
        <v>106</v>
      </c>
      <c r="AS598" s="191" t="s">
        <v>7420</v>
      </c>
      <c r="AT598" s="191" t="s">
        <v>488</v>
      </c>
      <c r="AU598" s="191" t="s">
        <v>7421</v>
      </c>
      <c r="AV598" s="191" t="s">
        <v>104</v>
      </c>
      <c r="AW598" s="191" t="s">
        <v>204</v>
      </c>
      <c r="AX598" s="191"/>
      <c r="AY598" s="192" t="s">
        <v>454</v>
      </c>
      <c r="AZ598" s="192" t="s">
        <v>416</v>
      </c>
      <c r="BA598" s="91" t="s">
        <v>108</v>
      </c>
      <c r="BB598" s="90">
        <v>0</v>
      </c>
      <c r="BC598" s="93" t="s">
        <v>102</v>
      </c>
      <c r="BD598" s="93" t="s">
        <v>102</v>
      </c>
      <c r="BE598" s="93" t="s">
        <v>102</v>
      </c>
      <c r="BF598" s="93" t="s">
        <v>102</v>
      </c>
      <c r="BG598" s="97" t="s">
        <v>108</v>
      </c>
      <c r="BH598" s="93" t="s">
        <v>108</v>
      </c>
      <c r="BI598" s="93" t="s">
        <v>102</v>
      </c>
      <c r="BJ598" s="93" t="s">
        <v>102</v>
      </c>
      <c r="BK598" s="93" t="s">
        <v>102</v>
      </c>
      <c r="BL598" s="93" t="s">
        <v>102</v>
      </c>
      <c r="BM598" s="93" t="s">
        <v>102</v>
      </c>
      <c r="BN598" s="93" t="s">
        <v>102</v>
      </c>
      <c r="BO598" s="93" t="s">
        <v>102</v>
      </c>
      <c r="BP598" s="96" t="s">
        <v>102</v>
      </c>
      <c r="BQ598" s="90">
        <v>0</v>
      </c>
      <c r="BR598" s="93" t="s">
        <v>102</v>
      </c>
      <c r="BS598" s="93" t="s">
        <v>102</v>
      </c>
      <c r="BT598" s="93" t="s">
        <v>102</v>
      </c>
      <c r="BU598" s="93" t="s">
        <v>102</v>
      </c>
      <c r="BV598" s="97" t="s">
        <v>108</v>
      </c>
      <c r="BW598" s="93" t="s">
        <v>108</v>
      </c>
      <c r="BX598" s="95" t="s">
        <v>102</v>
      </c>
      <c r="BY598" s="93" t="s">
        <v>102</v>
      </c>
      <c r="BZ598" s="93" t="s">
        <v>102</v>
      </c>
      <c r="CA598" s="93" t="s">
        <v>102</v>
      </c>
      <c r="CB598" s="93" t="s">
        <v>102</v>
      </c>
      <c r="CC598" s="93" t="s">
        <v>102</v>
      </c>
      <c r="CD598" s="93" t="s">
        <v>102</v>
      </c>
      <c r="CE598" s="193" t="s">
        <v>102</v>
      </c>
      <c r="CF598" s="194" t="s">
        <v>436</v>
      </c>
      <c r="CG598" s="195" t="s">
        <v>7422</v>
      </c>
      <c r="CH598" s="101" t="s">
        <v>310</v>
      </c>
      <c r="CI598" s="102"/>
      <c r="CJ598" s="196" t="s">
        <v>7423</v>
      </c>
      <c r="CK598" s="104" t="s">
        <v>190</v>
      </c>
      <c r="CL598" s="105"/>
      <c r="CM598" s="83" t="s">
        <v>623</v>
      </c>
      <c r="CN598" s="106" t="s">
        <v>624</v>
      </c>
      <c r="CO598" s="197" t="s">
        <v>625</v>
      </c>
      <c r="CP598" s="107"/>
      <c r="CQ598" s="198" t="s">
        <v>474</v>
      </c>
      <c r="CR598" s="198" t="s">
        <v>474</v>
      </c>
      <c r="CS598" s="199"/>
      <c r="CT598" s="83" t="s">
        <v>109</v>
      </c>
      <c r="CU598" s="83" t="s">
        <v>109</v>
      </c>
      <c r="CV598" s="83">
        <v>5</v>
      </c>
      <c r="CW598" s="83" t="s">
        <v>139</v>
      </c>
      <c r="CX598" s="83">
        <v>5</v>
      </c>
      <c r="CY598" s="83" t="s">
        <v>108</v>
      </c>
      <c r="CZ598" s="83">
        <v>786432.5</v>
      </c>
      <c r="DA598" s="83" t="s">
        <v>581</v>
      </c>
      <c r="DB598" s="83" t="s">
        <v>152</v>
      </c>
      <c r="DC598" s="83" t="s">
        <v>500</v>
      </c>
      <c r="DD598" s="83">
        <v>7949</v>
      </c>
      <c r="DE598" s="83" t="s">
        <v>606</v>
      </c>
      <c r="DF598" s="83" t="s">
        <v>152</v>
      </c>
      <c r="DG598" s="83" t="s">
        <v>500</v>
      </c>
      <c r="DH598" s="83"/>
      <c r="DI598" s="85">
        <v>43646</v>
      </c>
      <c r="DJ598" s="83" t="s">
        <v>584</v>
      </c>
      <c r="DK598" s="83" t="s">
        <v>102</v>
      </c>
      <c r="DL598" s="83" t="s">
        <v>482</v>
      </c>
      <c r="DM598" s="83">
        <v>0</v>
      </c>
      <c r="DN598" s="83" t="s">
        <v>483</v>
      </c>
      <c r="DO598" s="83">
        <v>1</v>
      </c>
      <c r="DP598" s="83">
        <v>6</v>
      </c>
      <c r="DQ598" s="83"/>
      <c r="DR598" s="83" t="s">
        <v>108</v>
      </c>
      <c r="DS598" s="83" t="s">
        <v>497</v>
      </c>
      <c r="DU598" s="215" t="s">
        <v>269</v>
      </c>
      <c r="DV598" s="136">
        <v>1</v>
      </c>
      <c r="DW598" s="136">
        <v>3</v>
      </c>
      <c r="DX598" s="215" t="s">
        <v>269</v>
      </c>
      <c r="DY598" s="215" t="s">
        <v>269</v>
      </c>
      <c r="DZ598" s="215" t="s">
        <v>269</v>
      </c>
      <c r="EA598" s="215" t="s">
        <v>269</v>
      </c>
      <c r="EB598" s="215" t="s">
        <v>269</v>
      </c>
      <c r="EC598" s="215" t="s">
        <v>269</v>
      </c>
      <c r="ED598" s="215" t="s">
        <v>269</v>
      </c>
      <c r="EE598" s="215" t="s">
        <v>269</v>
      </c>
    </row>
    <row r="599" spans="1:135" ht="28.8" x14ac:dyDescent="0.55000000000000004">
      <c r="A599" s="83" t="s">
        <v>130</v>
      </c>
      <c r="B599" s="136">
        <v>580967</v>
      </c>
      <c r="C599" t="s">
        <v>1236</v>
      </c>
      <c r="D599" s="83" t="s">
        <v>228</v>
      </c>
      <c r="E599" s="138">
        <v>847607302418</v>
      </c>
      <c r="F599" s="83" t="s">
        <v>114</v>
      </c>
      <c r="G599" s="85">
        <v>43643</v>
      </c>
      <c r="H599" s="211" t="s">
        <v>98</v>
      </c>
      <c r="I599" s="84" t="s">
        <v>610</v>
      </c>
      <c r="J599" s="207" t="s">
        <v>627</v>
      </c>
      <c r="K599" s="208" t="s">
        <v>630</v>
      </c>
      <c r="L599" s="83" t="s">
        <v>108</v>
      </c>
      <c r="M599" s="184">
        <v>24577</v>
      </c>
      <c r="N599" s="184"/>
      <c r="O599" s="85" t="s">
        <v>102</v>
      </c>
      <c r="P599" s="185">
        <v>42491</v>
      </c>
      <c r="Q599" s="186" t="s">
        <v>203</v>
      </c>
      <c r="R599" s="186"/>
      <c r="S599" s="186"/>
      <c r="T599" s="187"/>
      <c r="U599" s="188" t="s">
        <v>296</v>
      </c>
      <c r="V599" s="188" t="s">
        <v>297</v>
      </c>
      <c r="W599" s="188" t="s">
        <v>297</v>
      </c>
      <c r="X599" s="189" t="s">
        <v>167</v>
      </c>
      <c r="Y599" s="190"/>
      <c r="Z599" s="83">
        <v>700</v>
      </c>
      <c r="AA599" s="83" t="s">
        <v>193</v>
      </c>
      <c r="AB599" s="83" t="s">
        <v>181</v>
      </c>
      <c r="AC599" s="83" t="s">
        <v>102</v>
      </c>
      <c r="AD599" s="83" t="s">
        <v>7424</v>
      </c>
      <c r="AE599" s="83" t="s">
        <v>102</v>
      </c>
      <c r="AF599" s="83" t="s">
        <v>102</v>
      </c>
      <c r="AG599" s="83" t="s">
        <v>119</v>
      </c>
      <c r="AH599" s="83" t="s">
        <v>7425</v>
      </c>
      <c r="AI599" s="83" t="s">
        <v>104</v>
      </c>
      <c r="AJ599" s="83" t="s">
        <v>105</v>
      </c>
      <c r="AK599" s="191" t="s">
        <v>7424</v>
      </c>
      <c r="AL599" s="191" t="s">
        <v>102</v>
      </c>
      <c r="AM599" s="191" t="s">
        <v>102</v>
      </c>
      <c r="AN599" s="191" t="s">
        <v>119</v>
      </c>
      <c r="AO599" s="191" t="s">
        <v>7425</v>
      </c>
      <c r="AP599" s="191" t="s">
        <v>104</v>
      </c>
      <c r="AQ599" s="191" t="s">
        <v>105</v>
      </c>
      <c r="AR599" s="191" t="s">
        <v>106</v>
      </c>
      <c r="AS599" s="191" t="s">
        <v>7424</v>
      </c>
      <c r="AT599" s="191" t="s">
        <v>485</v>
      </c>
      <c r="AU599" s="191" t="s">
        <v>7425</v>
      </c>
      <c r="AV599" s="191" t="s">
        <v>104</v>
      </c>
      <c r="AW599" s="191" t="s">
        <v>204</v>
      </c>
      <c r="AX599" s="191"/>
      <c r="AY599" s="192" t="s">
        <v>454</v>
      </c>
      <c r="AZ599" s="192" t="s">
        <v>416</v>
      </c>
      <c r="BA599" s="91" t="s">
        <v>108</v>
      </c>
      <c r="BB599" s="90">
        <v>0</v>
      </c>
      <c r="BC599" s="93" t="s">
        <v>102</v>
      </c>
      <c r="BD599" s="93" t="s">
        <v>102</v>
      </c>
      <c r="BE599" s="93" t="s">
        <v>102</v>
      </c>
      <c r="BF599" s="93" t="s">
        <v>102</v>
      </c>
      <c r="BG599" s="97" t="s">
        <v>108</v>
      </c>
      <c r="BH599" s="93" t="s">
        <v>108</v>
      </c>
      <c r="BI599" s="93" t="s">
        <v>102</v>
      </c>
      <c r="BJ599" s="93" t="s">
        <v>102</v>
      </c>
      <c r="BK599" s="93" t="s">
        <v>102</v>
      </c>
      <c r="BL599" s="93" t="s">
        <v>102</v>
      </c>
      <c r="BM599" s="93" t="s">
        <v>102</v>
      </c>
      <c r="BN599" s="93" t="s">
        <v>102</v>
      </c>
      <c r="BO599" s="93" t="s">
        <v>102</v>
      </c>
      <c r="BP599" s="96" t="s">
        <v>102</v>
      </c>
      <c r="BQ599" s="90">
        <v>0</v>
      </c>
      <c r="BR599" s="93" t="s">
        <v>102</v>
      </c>
      <c r="BS599" s="93" t="s">
        <v>102</v>
      </c>
      <c r="BT599" s="93" t="s">
        <v>102</v>
      </c>
      <c r="BU599" s="93" t="s">
        <v>102</v>
      </c>
      <c r="BV599" s="97" t="s">
        <v>108</v>
      </c>
      <c r="BW599" s="93" t="s">
        <v>108</v>
      </c>
      <c r="BX599" s="95" t="s">
        <v>102</v>
      </c>
      <c r="BY599" s="93" t="s">
        <v>102</v>
      </c>
      <c r="BZ599" s="93" t="s">
        <v>102</v>
      </c>
      <c r="CA599" s="93" t="s">
        <v>102</v>
      </c>
      <c r="CB599" s="93" t="s">
        <v>102</v>
      </c>
      <c r="CC599" s="93" t="s">
        <v>102</v>
      </c>
      <c r="CD599" s="93" t="s">
        <v>102</v>
      </c>
      <c r="CE599" s="193" t="s">
        <v>102</v>
      </c>
      <c r="CF599" s="194" t="s">
        <v>436</v>
      </c>
      <c r="CG599" s="195" t="s">
        <v>7426</v>
      </c>
      <c r="CH599" s="101" t="s">
        <v>563</v>
      </c>
      <c r="CI599" s="102"/>
      <c r="CJ599" s="196" t="s">
        <v>577</v>
      </c>
      <c r="CK599" s="104" t="s">
        <v>190</v>
      </c>
      <c r="CL599" s="105"/>
      <c r="CM599" s="83" t="s">
        <v>578</v>
      </c>
      <c r="CN599" s="106" t="s">
        <v>108</v>
      </c>
      <c r="CO599" s="197" t="s">
        <v>566</v>
      </c>
      <c r="CP599" s="107"/>
      <c r="CQ599" s="198" t="s">
        <v>107</v>
      </c>
      <c r="CR599" s="198" t="s">
        <v>107</v>
      </c>
      <c r="CS599" s="199"/>
      <c r="CT599" s="83" t="s">
        <v>109</v>
      </c>
      <c r="CU599" s="83" t="s">
        <v>109</v>
      </c>
      <c r="CV599" s="83">
        <v>22</v>
      </c>
      <c r="CW599" s="83" t="s">
        <v>270</v>
      </c>
      <c r="CX599" s="83">
        <v>22</v>
      </c>
      <c r="CY599" s="83" t="s">
        <v>108</v>
      </c>
      <c r="CZ599" s="83">
        <v>787752</v>
      </c>
      <c r="DA599" s="83" t="s">
        <v>7427</v>
      </c>
      <c r="DB599" s="83" t="s">
        <v>118</v>
      </c>
      <c r="DC599" s="83" t="s">
        <v>108</v>
      </c>
      <c r="DD599" s="83">
        <v>5105</v>
      </c>
      <c r="DE599" s="83" t="s">
        <v>173</v>
      </c>
      <c r="DF599" s="83" t="s">
        <v>118</v>
      </c>
      <c r="DG599" s="83" t="s">
        <v>500</v>
      </c>
      <c r="DH599" s="83"/>
      <c r="DI599" s="85">
        <v>43646</v>
      </c>
      <c r="DJ599" s="83" t="s">
        <v>584</v>
      </c>
      <c r="DK599" s="83" t="s">
        <v>102</v>
      </c>
      <c r="DL599" s="83" t="s">
        <v>482</v>
      </c>
      <c r="DM599" s="83">
        <v>0</v>
      </c>
      <c r="DN599" s="83" t="s">
        <v>483</v>
      </c>
      <c r="DO599" s="83">
        <v>1</v>
      </c>
      <c r="DP599" s="83">
        <v>5</v>
      </c>
      <c r="DQ599" s="83"/>
      <c r="DR599" s="83" t="s">
        <v>108</v>
      </c>
      <c r="DS599" s="83" t="s">
        <v>497</v>
      </c>
      <c r="DU599" s="215" t="s">
        <v>269</v>
      </c>
      <c r="DV599" s="136">
        <v>1</v>
      </c>
      <c r="DW599" s="136">
        <v>3</v>
      </c>
      <c r="DX599" s="215" t="s">
        <v>269</v>
      </c>
      <c r="DY599" s="215" t="s">
        <v>269</v>
      </c>
      <c r="DZ599" s="215" t="s">
        <v>269</v>
      </c>
      <c r="EA599" s="215" t="s">
        <v>269</v>
      </c>
      <c r="EB599" s="215" t="s">
        <v>269</v>
      </c>
      <c r="EC599" s="215" t="s">
        <v>269</v>
      </c>
      <c r="ED599" s="215" t="s">
        <v>269</v>
      </c>
      <c r="EE599" s="215" t="s">
        <v>269</v>
      </c>
    </row>
    <row r="600" spans="1:135" ht="57.6" x14ac:dyDescent="0.55000000000000004">
      <c r="A600" s="83" t="s">
        <v>130</v>
      </c>
      <c r="B600" s="136">
        <v>214377</v>
      </c>
      <c r="C600" t="s">
        <v>1237</v>
      </c>
      <c r="D600" s="83" t="s">
        <v>228</v>
      </c>
      <c r="E600" s="138">
        <v>418561687530</v>
      </c>
      <c r="F600" s="83" t="s">
        <v>143</v>
      </c>
      <c r="G600" s="85">
        <v>43620</v>
      </c>
      <c r="H600" s="83" t="s">
        <v>98</v>
      </c>
      <c r="I600" s="84" t="s">
        <v>612</v>
      </c>
      <c r="J600" s="207" t="s">
        <v>628</v>
      </c>
      <c r="K600" s="208" t="s">
        <v>633</v>
      </c>
      <c r="L600" s="83" t="s">
        <v>108</v>
      </c>
      <c r="M600" s="184" t="s">
        <v>102</v>
      </c>
      <c r="N600" s="184" t="s">
        <v>556</v>
      </c>
      <c r="O600" s="85" t="s">
        <v>102</v>
      </c>
      <c r="P600" s="185">
        <v>42491</v>
      </c>
      <c r="Q600" s="186" t="s">
        <v>202</v>
      </c>
      <c r="R600" s="186" t="s">
        <v>613</v>
      </c>
      <c r="S600" s="186"/>
      <c r="T600" s="187"/>
      <c r="U600" s="188" t="s">
        <v>295</v>
      </c>
      <c r="V600" s="188" t="s">
        <v>205</v>
      </c>
      <c r="W600" s="188" t="s">
        <v>295</v>
      </c>
      <c r="X600" s="189" t="s">
        <v>107</v>
      </c>
      <c r="Y600" s="190" t="s">
        <v>614</v>
      </c>
      <c r="Z600" s="83">
        <v>700</v>
      </c>
      <c r="AA600" s="83" t="s">
        <v>193</v>
      </c>
      <c r="AB600" s="83" t="s">
        <v>181</v>
      </c>
      <c r="AC600" s="83" t="s">
        <v>102</v>
      </c>
      <c r="AD600" s="83" t="s">
        <v>7428</v>
      </c>
      <c r="AE600" s="83" t="s">
        <v>7429</v>
      </c>
      <c r="AF600" s="83" t="s">
        <v>102</v>
      </c>
      <c r="AG600" s="83" t="s">
        <v>175</v>
      </c>
      <c r="AH600" s="83" t="s">
        <v>7430</v>
      </c>
      <c r="AI600" s="83" t="s">
        <v>104</v>
      </c>
      <c r="AJ600" s="83" t="s">
        <v>105</v>
      </c>
      <c r="AK600" s="191" t="s">
        <v>7428</v>
      </c>
      <c r="AL600" s="191" t="s">
        <v>7429</v>
      </c>
      <c r="AM600" s="191" t="s">
        <v>102</v>
      </c>
      <c r="AN600" s="191" t="s">
        <v>175</v>
      </c>
      <c r="AO600" s="191" t="s">
        <v>7430</v>
      </c>
      <c r="AP600" s="191" t="s">
        <v>104</v>
      </c>
      <c r="AQ600" s="191" t="s">
        <v>105</v>
      </c>
      <c r="AR600" s="191" t="s">
        <v>106</v>
      </c>
      <c r="AS600" s="191"/>
      <c r="AT600" s="191"/>
      <c r="AU600" s="191"/>
      <c r="AV600" s="191"/>
      <c r="AW600" s="191"/>
      <c r="AX600" s="191" t="s">
        <v>575</v>
      </c>
      <c r="AY600" s="192" t="s">
        <v>454</v>
      </c>
      <c r="AZ600" s="192" t="s">
        <v>108</v>
      </c>
      <c r="BA600" s="91" t="s">
        <v>108</v>
      </c>
      <c r="BB600" s="90">
        <v>0</v>
      </c>
      <c r="BC600" s="93" t="s">
        <v>102</v>
      </c>
      <c r="BD600" s="93" t="s">
        <v>102</v>
      </c>
      <c r="BE600" s="93" t="s">
        <v>102</v>
      </c>
      <c r="BF600" s="93" t="s">
        <v>102</v>
      </c>
      <c r="BG600" s="97" t="s">
        <v>108</v>
      </c>
      <c r="BH600" s="93" t="s">
        <v>108</v>
      </c>
      <c r="BI600" s="93" t="s">
        <v>102</v>
      </c>
      <c r="BJ600" s="93" t="s">
        <v>102</v>
      </c>
      <c r="BK600" s="93" t="s">
        <v>102</v>
      </c>
      <c r="BL600" s="93" t="s">
        <v>102</v>
      </c>
      <c r="BM600" s="93" t="s">
        <v>102</v>
      </c>
      <c r="BN600" s="93" t="s">
        <v>102</v>
      </c>
      <c r="BO600" s="93" t="s">
        <v>102</v>
      </c>
      <c r="BP600" s="96" t="s">
        <v>102</v>
      </c>
      <c r="BQ600" s="90">
        <v>0</v>
      </c>
      <c r="BR600" s="93" t="s">
        <v>102</v>
      </c>
      <c r="BS600" s="93" t="s">
        <v>102</v>
      </c>
      <c r="BT600" s="93" t="s">
        <v>102</v>
      </c>
      <c r="BU600" s="93" t="s">
        <v>102</v>
      </c>
      <c r="BV600" s="97" t="s">
        <v>108</v>
      </c>
      <c r="BW600" s="93" t="s">
        <v>108</v>
      </c>
      <c r="BX600" s="95" t="s">
        <v>102</v>
      </c>
      <c r="BY600" s="93" t="s">
        <v>102</v>
      </c>
      <c r="BZ600" s="93" t="s">
        <v>102</v>
      </c>
      <c r="CA600" s="93" t="s">
        <v>102</v>
      </c>
      <c r="CB600" s="93" t="s">
        <v>102</v>
      </c>
      <c r="CC600" s="93" t="s">
        <v>102</v>
      </c>
      <c r="CD600" s="93" t="s">
        <v>102</v>
      </c>
      <c r="CE600" s="193" t="s">
        <v>102</v>
      </c>
      <c r="CF600" s="194" t="s">
        <v>508</v>
      </c>
      <c r="CG600" s="195" t="s">
        <v>102</v>
      </c>
      <c r="CH600" s="101" t="e">
        <v>#N/A</v>
      </c>
      <c r="CI600" s="102" t="s">
        <v>580</v>
      </c>
      <c r="CJ600" s="196" t="s">
        <v>108</v>
      </c>
      <c r="CK600" s="104" t="s">
        <v>109</v>
      </c>
      <c r="CL600" s="105" t="s">
        <v>579</v>
      </c>
      <c r="CM600" s="83" t="s">
        <v>108</v>
      </c>
      <c r="CN600" s="106" t="s">
        <v>108</v>
      </c>
      <c r="CO600" s="197" t="s">
        <v>108</v>
      </c>
      <c r="CP600" s="107"/>
      <c r="CQ600" s="198" t="s">
        <v>474</v>
      </c>
      <c r="CR600" s="198" t="s">
        <v>474</v>
      </c>
      <c r="CS600" s="199" t="s">
        <v>616</v>
      </c>
      <c r="CT600" s="83" t="s">
        <v>109</v>
      </c>
      <c r="CU600" s="83" t="s">
        <v>109</v>
      </c>
      <c r="CV600" s="83">
        <v>9</v>
      </c>
      <c r="CW600" s="83" t="s">
        <v>112</v>
      </c>
      <c r="CX600" s="83">
        <v>9</v>
      </c>
      <c r="CY600" s="83" t="s">
        <v>7431</v>
      </c>
      <c r="CZ600" s="83">
        <v>789071.5</v>
      </c>
      <c r="DA600" s="83" t="s">
        <v>138</v>
      </c>
      <c r="DB600" s="83" t="s">
        <v>124</v>
      </c>
      <c r="DC600" s="83" t="s">
        <v>501</v>
      </c>
      <c r="DD600" s="83">
        <v>8172</v>
      </c>
      <c r="DE600" s="83" t="s">
        <v>582</v>
      </c>
      <c r="DF600" s="83" t="s">
        <v>145</v>
      </c>
      <c r="DG600" s="83" t="s">
        <v>501</v>
      </c>
      <c r="DH600" s="83" t="s">
        <v>582</v>
      </c>
      <c r="DI600" s="85">
        <v>43646</v>
      </c>
      <c r="DJ600" s="83" t="s">
        <v>584</v>
      </c>
      <c r="DK600" s="83" t="s">
        <v>102</v>
      </c>
      <c r="DL600" s="83" t="s">
        <v>482</v>
      </c>
      <c r="DM600" s="83">
        <v>0</v>
      </c>
      <c r="DN600" s="83" t="s">
        <v>238</v>
      </c>
      <c r="DO600" s="83">
        <v>1</v>
      </c>
      <c r="DP600" s="83">
        <v>1</v>
      </c>
      <c r="DQ600" s="83"/>
      <c r="DR600" s="83" t="s">
        <v>108</v>
      </c>
      <c r="DS600" s="83" t="s">
        <v>497</v>
      </c>
      <c r="DU600" s="215" t="s">
        <v>269</v>
      </c>
      <c r="DV600" s="136">
        <v>1</v>
      </c>
      <c r="DW600" s="136">
        <v>3</v>
      </c>
      <c r="DX600" s="215" t="s">
        <v>269</v>
      </c>
      <c r="DY600" s="215" t="s">
        <v>269</v>
      </c>
      <c r="DZ600" s="215" t="s">
        <v>269</v>
      </c>
      <c r="EA600" s="215" t="s">
        <v>269</v>
      </c>
      <c r="EB600" s="215" t="s">
        <v>269</v>
      </c>
      <c r="EC600" s="215" t="s">
        <v>269</v>
      </c>
      <c r="ED600" s="215" t="s">
        <v>269</v>
      </c>
      <c r="EE600" s="215" t="s">
        <v>269</v>
      </c>
    </row>
    <row r="601" spans="1:135" ht="28.8" x14ac:dyDescent="0.55000000000000004">
      <c r="A601" s="83" t="s">
        <v>130</v>
      </c>
      <c r="B601" s="136">
        <v>947713</v>
      </c>
      <c r="C601" t="s">
        <v>1065</v>
      </c>
      <c r="D601" s="83" t="s">
        <v>228</v>
      </c>
      <c r="E601" s="138">
        <v>907717634985</v>
      </c>
      <c r="F601" s="83" t="s">
        <v>114</v>
      </c>
      <c r="G601" s="85">
        <v>43634</v>
      </c>
      <c r="H601" s="83" t="s">
        <v>98</v>
      </c>
      <c r="I601" s="84" t="s">
        <v>618</v>
      </c>
      <c r="J601" s="207" t="s">
        <v>629</v>
      </c>
      <c r="K601" s="208" t="s">
        <v>634</v>
      </c>
      <c r="L601" s="83" t="s">
        <v>108</v>
      </c>
      <c r="M601" s="184">
        <v>27667</v>
      </c>
      <c r="N601" s="184"/>
      <c r="O601" s="85" t="s">
        <v>102</v>
      </c>
      <c r="P601" s="185">
        <v>43013</v>
      </c>
      <c r="Q601" s="186" t="s">
        <v>203</v>
      </c>
      <c r="R601" s="186"/>
      <c r="S601" s="186"/>
      <c r="T601" s="187"/>
      <c r="U601" s="188" t="s">
        <v>296</v>
      </c>
      <c r="V601" s="188" t="s">
        <v>205</v>
      </c>
      <c r="W601" s="189" t="s">
        <v>619</v>
      </c>
      <c r="X601" s="189" t="s">
        <v>107</v>
      </c>
      <c r="Y601" s="190" t="s">
        <v>614</v>
      </c>
      <c r="Z601" s="83">
        <v>700</v>
      </c>
      <c r="AA601" s="83" t="s">
        <v>193</v>
      </c>
      <c r="AB601" s="83" t="s">
        <v>181</v>
      </c>
      <c r="AC601" s="83" t="s">
        <v>102</v>
      </c>
      <c r="AD601" s="83" t="s">
        <v>7432</v>
      </c>
      <c r="AE601" s="83" t="s">
        <v>102</v>
      </c>
      <c r="AF601" s="83" t="s">
        <v>102</v>
      </c>
      <c r="AG601" s="83" t="s">
        <v>174</v>
      </c>
      <c r="AH601" s="83" t="s">
        <v>7421</v>
      </c>
      <c r="AI601" s="83" t="s">
        <v>104</v>
      </c>
      <c r="AJ601" s="83" t="s">
        <v>105</v>
      </c>
      <c r="AK601" s="191" t="s">
        <v>7432</v>
      </c>
      <c r="AL601" s="191" t="s">
        <v>102</v>
      </c>
      <c r="AM601" s="191" t="s">
        <v>102</v>
      </c>
      <c r="AN601" s="191" t="s">
        <v>174</v>
      </c>
      <c r="AO601" s="191" t="s">
        <v>7421</v>
      </c>
      <c r="AP601" s="191" t="s">
        <v>104</v>
      </c>
      <c r="AQ601" s="191" t="s">
        <v>105</v>
      </c>
      <c r="AR601" s="191" t="s">
        <v>106</v>
      </c>
      <c r="AS601" s="191" t="s">
        <v>7432</v>
      </c>
      <c r="AT601" s="191" t="s">
        <v>488</v>
      </c>
      <c r="AU601" s="191" t="s">
        <v>7433</v>
      </c>
      <c r="AV601" s="191" t="s">
        <v>104</v>
      </c>
      <c r="AW601" s="191" t="s">
        <v>204</v>
      </c>
      <c r="AX601" s="191"/>
      <c r="AY601" s="192" t="s">
        <v>454</v>
      </c>
      <c r="AZ601" s="192" t="s">
        <v>416</v>
      </c>
      <c r="BA601" s="91" t="s">
        <v>108</v>
      </c>
      <c r="BB601" s="90">
        <v>0</v>
      </c>
      <c r="BC601" s="93" t="s">
        <v>102</v>
      </c>
      <c r="BD601" s="93" t="s">
        <v>102</v>
      </c>
      <c r="BE601" s="93" t="s">
        <v>102</v>
      </c>
      <c r="BF601" s="93" t="s">
        <v>102</v>
      </c>
      <c r="BG601" s="97" t="s">
        <v>108</v>
      </c>
      <c r="BH601" s="93" t="s">
        <v>108</v>
      </c>
      <c r="BI601" s="93" t="s">
        <v>102</v>
      </c>
      <c r="BJ601" s="93" t="s">
        <v>102</v>
      </c>
      <c r="BK601" s="93" t="s">
        <v>102</v>
      </c>
      <c r="BL601" s="93" t="s">
        <v>102</v>
      </c>
      <c r="BM601" s="93" t="s">
        <v>102</v>
      </c>
      <c r="BN601" s="93" t="s">
        <v>102</v>
      </c>
      <c r="BO601" s="93" t="s">
        <v>102</v>
      </c>
      <c r="BP601" s="96" t="s">
        <v>102</v>
      </c>
      <c r="BQ601" s="90">
        <v>0</v>
      </c>
      <c r="BR601" s="93" t="s">
        <v>102</v>
      </c>
      <c r="BS601" s="93" t="s">
        <v>102</v>
      </c>
      <c r="BT601" s="93" t="s">
        <v>102</v>
      </c>
      <c r="BU601" s="93" t="s">
        <v>102</v>
      </c>
      <c r="BV601" s="97" t="s">
        <v>108</v>
      </c>
      <c r="BW601" s="93" t="s">
        <v>108</v>
      </c>
      <c r="BX601" s="95" t="s">
        <v>102</v>
      </c>
      <c r="BY601" s="93" t="s">
        <v>102</v>
      </c>
      <c r="BZ601" s="93" t="s">
        <v>102</v>
      </c>
      <c r="CA601" s="93" t="s">
        <v>102</v>
      </c>
      <c r="CB601" s="93" t="s">
        <v>102</v>
      </c>
      <c r="CC601" s="93" t="s">
        <v>102</v>
      </c>
      <c r="CD601" s="93" t="s">
        <v>102</v>
      </c>
      <c r="CE601" s="193" t="s">
        <v>102</v>
      </c>
      <c r="CF601" s="194" t="s">
        <v>436</v>
      </c>
      <c r="CG601" s="195" t="s">
        <v>7434</v>
      </c>
      <c r="CH601" s="101" t="s">
        <v>310</v>
      </c>
      <c r="CI601" s="102"/>
      <c r="CJ601" s="196" t="s">
        <v>7435</v>
      </c>
      <c r="CK601" s="104" t="s">
        <v>190</v>
      </c>
      <c r="CL601" s="105"/>
      <c r="CM601" s="83" t="s">
        <v>623</v>
      </c>
      <c r="CN601" s="106" t="s">
        <v>624</v>
      </c>
      <c r="CO601" s="197" t="s">
        <v>625</v>
      </c>
      <c r="CP601" s="107"/>
      <c r="CQ601" s="198" t="s">
        <v>474</v>
      </c>
      <c r="CR601" s="198" t="s">
        <v>474</v>
      </c>
      <c r="CS601" s="199"/>
      <c r="CT601" s="83" t="s">
        <v>109</v>
      </c>
      <c r="CU601" s="83" t="s">
        <v>109</v>
      </c>
      <c r="CV601" s="83">
        <v>61</v>
      </c>
      <c r="CW601" s="83" t="s">
        <v>139</v>
      </c>
      <c r="CX601" s="83">
        <v>61</v>
      </c>
      <c r="CY601" s="83" t="s">
        <v>108</v>
      </c>
      <c r="CZ601" s="83">
        <v>790391</v>
      </c>
      <c r="DA601" s="83" t="s">
        <v>581</v>
      </c>
      <c r="DB601" s="83" t="s">
        <v>152</v>
      </c>
      <c r="DC601" s="83" t="s">
        <v>500</v>
      </c>
      <c r="DD601" s="83">
        <v>3539</v>
      </c>
      <c r="DE601" s="83" t="s">
        <v>606</v>
      </c>
      <c r="DF601" s="83" t="s">
        <v>152</v>
      </c>
      <c r="DG601" s="83" t="s">
        <v>500</v>
      </c>
      <c r="DH601" s="83"/>
      <c r="DI601" s="85">
        <v>43646</v>
      </c>
      <c r="DJ601" s="83" t="s">
        <v>584</v>
      </c>
      <c r="DK601" s="83" t="s">
        <v>102</v>
      </c>
      <c r="DL601" s="83" t="s">
        <v>482</v>
      </c>
      <c r="DM601" s="83">
        <v>0</v>
      </c>
      <c r="DN601" s="83" t="s">
        <v>483</v>
      </c>
      <c r="DO601" s="83">
        <v>1</v>
      </c>
      <c r="DP601" s="83">
        <v>2</v>
      </c>
      <c r="DQ601" s="83"/>
      <c r="DR601" s="83" t="s">
        <v>108</v>
      </c>
      <c r="DS601" s="83" t="s">
        <v>497</v>
      </c>
      <c r="DU601" s="215" t="s">
        <v>269</v>
      </c>
      <c r="DV601" s="136">
        <v>1</v>
      </c>
      <c r="DW601" s="136">
        <v>3</v>
      </c>
      <c r="DX601" s="215" t="s">
        <v>269</v>
      </c>
      <c r="DY601" s="215" t="s">
        <v>269</v>
      </c>
      <c r="DZ601" s="215" t="s">
        <v>269</v>
      </c>
      <c r="EA601" s="215" t="s">
        <v>269</v>
      </c>
      <c r="EB601" s="215" t="s">
        <v>269</v>
      </c>
      <c r="EC601" s="215" t="s">
        <v>269</v>
      </c>
      <c r="ED601" s="215" t="s">
        <v>269</v>
      </c>
      <c r="EE601" s="215" t="s">
        <v>269</v>
      </c>
    </row>
    <row r="602" spans="1:135" ht="28.8" x14ac:dyDescent="0.55000000000000004">
      <c r="A602" s="83" t="s">
        <v>130</v>
      </c>
      <c r="B602" s="136">
        <v>126929</v>
      </c>
      <c r="C602" t="s">
        <v>1238</v>
      </c>
      <c r="D602" s="83" t="s">
        <v>228</v>
      </c>
      <c r="E602" s="138">
        <v>480452732604</v>
      </c>
      <c r="F602" s="83" t="s">
        <v>114</v>
      </c>
      <c r="G602" s="85">
        <v>43643</v>
      </c>
      <c r="H602" s="211" t="s">
        <v>98</v>
      </c>
      <c r="I602" s="84" t="s">
        <v>610</v>
      </c>
      <c r="J602" s="207" t="s">
        <v>627</v>
      </c>
      <c r="K602" s="208" t="s">
        <v>630</v>
      </c>
      <c r="L602" s="83" t="s">
        <v>108</v>
      </c>
      <c r="M602" s="184">
        <v>24578</v>
      </c>
      <c r="N602" s="184"/>
      <c r="O602" s="85" t="s">
        <v>102</v>
      </c>
      <c r="P602" s="185">
        <v>42491</v>
      </c>
      <c r="Q602" s="186" t="s">
        <v>203</v>
      </c>
      <c r="R602" s="186"/>
      <c r="S602" s="186"/>
      <c r="T602" s="187"/>
      <c r="U602" s="188" t="s">
        <v>296</v>
      </c>
      <c r="V602" s="188" t="s">
        <v>297</v>
      </c>
      <c r="W602" s="188" t="s">
        <v>297</v>
      </c>
      <c r="X602" s="189" t="s">
        <v>167</v>
      </c>
      <c r="Y602" s="190"/>
      <c r="Z602" s="83">
        <v>700</v>
      </c>
      <c r="AA602" s="83" t="s">
        <v>193</v>
      </c>
      <c r="AB602" s="83" t="s">
        <v>181</v>
      </c>
      <c r="AC602" s="83" t="s">
        <v>102</v>
      </c>
      <c r="AD602" s="83" t="s">
        <v>7436</v>
      </c>
      <c r="AE602" s="83" t="s">
        <v>102</v>
      </c>
      <c r="AF602" s="83" t="s">
        <v>102</v>
      </c>
      <c r="AG602" s="83" t="s">
        <v>119</v>
      </c>
      <c r="AH602" s="83" t="s">
        <v>7437</v>
      </c>
      <c r="AI602" s="83" t="s">
        <v>104</v>
      </c>
      <c r="AJ602" s="83" t="s">
        <v>105</v>
      </c>
      <c r="AK602" s="191" t="s">
        <v>7436</v>
      </c>
      <c r="AL602" s="191" t="s">
        <v>102</v>
      </c>
      <c r="AM602" s="191" t="s">
        <v>102</v>
      </c>
      <c r="AN602" s="191" t="s">
        <v>119</v>
      </c>
      <c r="AO602" s="191" t="s">
        <v>7437</v>
      </c>
      <c r="AP602" s="191" t="s">
        <v>104</v>
      </c>
      <c r="AQ602" s="191" t="s">
        <v>105</v>
      </c>
      <c r="AR602" s="191" t="s">
        <v>106</v>
      </c>
      <c r="AS602" s="191" t="s">
        <v>7436</v>
      </c>
      <c r="AT602" s="191" t="s">
        <v>485</v>
      </c>
      <c r="AU602" s="191" t="s">
        <v>7437</v>
      </c>
      <c r="AV602" s="191" t="s">
        <v>104</v>
      </c>
      <c r="AW602" s="191" t="s">
        <v>204</v>
      </c>
      <c r="AX602" s="191"/>
      <c r="AY602" s="192" t="s">
        <v>454</v>
      </c>
      <c r="AZ602" s="192" t="s">
        <v>416</v>
      </c>
      <c r="BA602" s="91" t="s">
        <v>108</v>
      </c>
      <c r="BB602" s="90">
        <v>0</v>
      </c>
      <c r="BC602" s="93" t="s">
        <v>102</v>
      </c>
      <c r="BD602" s="93" t="s">
        <v>102</v>
      </c>
      <c r="BE602" s="93" t="s">
        <v>102</v>
      </c>
      <c r="BF602" s="93" t="s">
        <v>102</v>
      </c>
      <c r="BG602" s="97" t="s">
        <v>108</v>
      </c>
      <c r="BH602" s="93" t="s">
        <v>108</v>
      </c>
      <c r="BI602" s="93" t="s">
        <v>102</v>
      </c>
      <c r="BJ602" s="93" t="s">
        <v>102</v>
      </c>
      <c r="BK602" s="93" t="s">
        <v>102</v>
      </c>
      <c r="BL602" s="93" t="s">
        <v>102</v>
      </c>
      <c r="BM602" s="93" t="s">
        <v>102</v>
      </c>
      <c r="BN602" s="93" t="s">
        <v>102</v>
      </c>
      <c r="BO602" s="93" t="s">
        <v>102</v>
      </c>
      <c r="BP602" s="96" t="s">
        <v>102</v>
      </c>
      <c r="BQ602" s="90">
        <v>0</v>
      </c>
      <c r="BR602" s="93" t="s">
        <v>102</v>
      </c>
      <c r="BS602" s="93" t="s">
        <v>102</v>
      </c>
      <c r="BT602" s="93" t="s">
        <v>102</v>
      </c>
      <c r="BU602" s="93" t="s">
        <v>102</v>
      </c>
      <c r="BV602" s="97" t="s">
        <v>108</v>
      </c>
      <c r="BW602" s="93" t="s">
        <v>108</v>
      </c>
      <c r="BX602" s="95" t="s">
        <v>102</v>
      </c>
      <c r="BY602" s="93" t="s">
        <v>102</v>
      </c>
      <c r="BZ602" s="93" t="s">
        <v>102</v>
      </c>
      <c r="CA602" s="93" t="s">
        <v>102</v>
      </c>
      <c r="CB602" s="93" t="s">
        <v>102</v>
      </c>
      <c r="CC602" s="93" t="s">
        <v>102</v>
      </c>
      <c r="CD602" s="93" t="s">
        <v>102</v>
      </c>
      <c r="CE602" s="193" t="s">
        <v>102</v>
      </c>
      <c r="CF602" s="194" t="s">
        <v>436</v>
      </c>
      <c r="CG602" s="195" t="s">
        <v>7438</v>
      </c>
      <c r="CH602" s="101" t="s">
        <v>563</v>
      </c>
      <c r="CI602" s="102"/>
      <c r="CJ602" s="196" t="s">
        <v>577</v>
      </c>
      <c r="CK602" s="104" t="s">
        <v>190</v>
      </c>
      <c r="CL602" s="105"/>
      <c r="CM602" s="83" t="s">
        <v>578</v>
      </c>
      <c r="CN602" s="106" t="s">
        <v>108</v>
      </c>
      <c r="CO602" s="197" t="s">
        <v>566</v>
      </c>
      <c r="CP602" s="107"/>
      <c r="CQ602" s="198" t="s">
        <v>107</v>
      </c>
      <c r="CR602" s="198" t="s">
        <v>107</v>
      </c>
      <c r="CS602" s="199"/>
      <c r="CT602" s="83" t="s">
        <v>109</v>
      </c>
      <c r="CU602" s="83" t="s">
        <v>109</v>
      </c>
      <c r="CV602" s="83">
        <v>30</v>
      </c>
      <c r="CW602" s="83" t="s">
        <v>270</v>
      </c>
      <c r="CX602" s="83">
        <v>30</v>
      </c>
      <c r="CY602" s="83" t="s">
        <v>108</v>
      </c>
      <c r="CZ602" s="83">
        <v>791710.5</v>
      </c>
      <c r="DA602" s="83" t="s">
        <v>7439</v>
      </c>
      <c r="DB602" s="83" t="s">
        <v>118</v>
      </c>
      <c r="DC602" s="83" t="s">
        <v>108</v>
      </c>
      <c r="DD602" s="83">
        <v>5395</v>
      </c>
      <c r="DE602" s="83" t="s">
        <v>173</v>
      </c>
      <c r="DF602" s="83" t="s">
        <v>118</v>
      </c>
      <c r="DG602" s="83" t="s">
        <v>500</v>
      </c>
      <c r="DH602" s="83"/>
      <c r="DI602" s="85">
        <v>43646</v>
      </c>
      <c r="DJ602" s="83" t="s">
        <v>584</v>
      </c>
      <c r="DK602" s="83" t="s">
        <v>102</v>
      </c>
      <c r="DL602" s="83" t="s">
        <v>482</v>
      </c>
      <c r="DM602" s="83">
        <v>0</v>
      </c>
      <c r="DN602" s="83" t="s">
        <v>483</v>
      </c>
      <c r="DO602" s="83">
        <v>1</v>
      </c>
      <c r="DP602" s="83">
        <v>3</v>
      </c>
      <c r="DQ602" s="83"/>
      <c r="DR602" s="83" t="s">
        <v>108</v>
      </c>
      <c r="DS602" s="83" t="s">
        <v>497</v>
      </c>
      <c r="DU602" s="215" t="s">
        <v>269</v>
      </c>
      <c r="DV602" s="136">
        <v>1</v>
      </c>
      <c r="DW602" s="136">
        <v>3</v>
      </c>
      <c r="DX602" s="215" t="s">
        <v>269</v>
      </c>
      <c r="DY602" s="215" t="s">
        <v>269</v>
      </c>
      <c r="DZ602" s="215" t="s">
        <v>269</v>
      </c>
      <c r="EA602" s="215" t="s">
        <v>269</v>
      </c>
      <c r="EB602" s="215" t="s">
        <v>269</v>
      </c>
      <c r="EC602" s="215" t="s">
        <v>269</v>
      </c>
      <c r="ED602" s="215" t="s">
        <v>269</v>
      </c>
      <c r="EE602" s="215" t="s">
        <v>269</v>
      </c>
    </row>
    <row r="603" spans="1:135" ht="57.6" x14ac:dyDescent="0.55000000000000004">
      <c r="A603" s="83" t="s">
        <v>130</v>
      </c>
      <c r="B603" s="136">
        <v>820161</v>
      </c>
      <c r="C603" t="s">
        <v>1239</v>
      </c>
      <c r="D603" s="83" t="s">
        <v>228</v>
      </c>
      <c r="E603" s="138">
        <v>339739731884</v>
      </c>
      <c r="F603" s="83" t="s">
        <v>143</v>
      </c>
      <c r="G603" s="85">
        <v>43620</v>
      </c>
      <c r="H603" s="83" t="s">
        <v>98</v>
      </c>
      <c r="I603" s="84" t="s">
        <v>612</v>
      </c>
      <c r="J603" s="207" t="s">
        <v>628</v>
      </c>
      <c r="K603" s="208" t="s">
        <v>633</v>
      </c>
      <c r="L603" s="83" t="s">
        <v>108</v>
      </c>
      <c r="M603" s="184" t="s">
        <v>102</v>
      </c>
      <c r="N603" s="184" t="s">
        <v>556</v>
      </c>
      <c r="O603" s="85" t="s">
        <v>102</v>
      </c>
      <c r="P603" s="185">
        <v>42491</v>
      </c>
      <c r="Q603" s="186" t="s">
        <v>202</v>
      </c>
      <c r="R603" s="186" t="s">
        <v>613</v>
      </c>
      <c r="S603" s="186"/>
      <c r="T603" s="187"/>
      <c r="U603" s="188" t="s">
        <v>295</v>
      </c>
      <c r="V603" s="188" t="s">
        <v>205</v>
      </c>
      <c r="W603" s="188" t="s">
        <v>295</v>
      </c>
      <c r="X603" s="189" t="s">
        <v>107</v>
      </c>
      <c r="Y603" s="190" t="s">
        <v>614</v>
      </c>
      <c r="Z603" s="83">
        <v>700</v>
      </c>
      <c r="AA603" s="83" t="s">
        <v>193</v>
      </c>
      <c r="AB603" s="83" t="s">
        <v>181</v>
      </c>
      <c r="AC603" s="83" t="s">
        <v>102</v>
      </c>
      <c r="AD603" s="83" t="s">
        <v>7440</v>
      </c>
      <c r="AE603" s="83" t="s">
        <v>7441</v>
      </c>
      <c r="AF603" s="83" t="s">
        <v>102</v>
      </c>
      <c r="AG603" s="83" t="s">
        <v>175</v>
      </c>
      <c r="AH603" s="83" t="s">
        <v>7442</v>
      </c>
      <c r="AI603" s="83" t="s">
        <v>104</v>
      </c>
      <c r="AJ603" s="83" t="s">
        <v>105</v>
      </c>
      <c r="AK603" s="191" t="s">
        <v>7440</v>
      </c>
      <c r="AL603" s="191" t="s">
        <v>7441</v>
      </c>
      <c r="AM603" s="191" t="s">
        <v>102</v>
      </c>
      <c r="AN603" s="191" t="s">
        <v>175</v>
      </c>
      <c r="AO603" s="191" t="s">
        <v>7442</v>
      </c>
      <c r="AP603" s="191" t="s">
        <v>104</v>
      </c>
      <c r="AQ603" s="191" t="s">
        <v>105</v>
      </c>
      <c r="AR603" s="191" t="s">
        <v>106</v>
      </c>
      <c r="AS603" s="191"/>
      <c r="AT603" s="191"/>
      <c r="AU603" s="191"/>
      <c r="AV603" s="191"/>
      <c r="AW603" s="191"/>
      <c r="AX603" s="191" t="s">
        <v>575</v>
      </c>
      <c r="AY603" s="192" t="s">
        <v>454</v>
      </c>
      <c r="AZ603" s="192" t="s">
        <v>108</v>
      </c>
      <c r="BA603" s="91" t="s">
        <v>108</v>
      </c>
      <c r="BB603" s="90">
        <v>0</v>
      </c>
      <c r="BC603" s="93" t="s">
        <v>102</v>
      </c>
      <c r="BD603" s="93" t="s">
        <v>102</v>
      </c>
      <c r="BE603" s="93" t="s">
        <v>102</v>
      </c>
      <c r="BF603" s="93" t="s">
        <v>102</v>
      </c>
      <c r="BG603" s="97" t="s">
        <v>108</v>
      </c>
      <c r="BH603" s="93" t="s">
        <v>108</v>
      </c>
      <c r="BI603" s="93" t="s">
        <v>102</v>
      </c>
      <c r="BJ603" s="93" t="s">
        <v>102</v>
      </c>
      <c r="BK603" s="93" t="s">
        <v>102</v>
      </c>
      <c r="BL603" s="93" t="s">
        <v>102</v>
      </c>
      <c r="BM603" s="93" t="s">
        <v>102</v>
      </c>
      <c r="BN603" s="93" t="s">
        <v>102</v>
      </c>
      <c r="BO603" s="93" t="s">
        <v>102</v>
      </c>
      <c r="BP603" s="96" t="s">
        <v>102</v>
      </c>
      <c r="BQ603" s="90">
        <v>0</v>
      </c>
      <c r="BR603" s="93" t="s">
        <v>102</v>
      </c>
      <c r="BS603" s="93" t="s">
        <v>102</v>
      </c>
      <c r="BT603" s="93" t="s">
        <v>102</v>
      </c>
      <c r="BU603" s="93" t="s">
        <v>102</v>
      </c>
      <c r="BV603" s="97" t="s">
        <v>108</v>
      </c>
      <c r="BW603" s="93" t="s">
        <v>108</v>
      </c>
      <c r="BX603" s="95" t="s">
        <v>102</v>
      </c>
      <c r="BY603" s="93" t="s">
        <v>102</v>
      </c>
      <c r="BZ603" s="93" t="s">
        <v>102</v>
      </c>
      <c r="CA603" s="93" t="s">
        <v>102</v>
      </c>
      <c r="CB603" s="93" t="s">
        <v>102</v>
      </c>
      <c r="CC603" s="93" t="s">
        <v>102</v>
      </c>
      <c r="CD603" s="93" t="s">
        <v>102</v>
      </c>
      <c r="CE603" s="193" t="s">
        <v>102</v>
      </c>
      <c r="CF603" s="194" t="s">
        <v>508</v>
      </c>
      <c r="CG603" s="195" t="s">
        <v>102</v>
      </c>
      <c r="CH603" s="101" t="e">
        <v>#N/A</v>
      </c>
      <c r="CI603" s="102" t="s">
        <v>580</v>
      </c>
      <c r="CJ603" s="196" t="s">
        <v>108</v>
      </c>
      <c r="CK603" s="104" t="s">
        <v>109</v>
      </c>
      <c r="CL603" s="105" t="s">
        <v>579</v>
      </c>
      <c r="CM603" s="83" t="s">
        <v>108</v>
      </c>
      <c r="CN603" s="106" t="s">
        <v>108</v>
      </c>
      <c r="CO603" s="197" t="s">
        <v>108</v>
      </c>
      <c r="CP603" s="107"/>
      <c r="CQ603" s="198" t="s">
        <v>474</v>
      </c>
      <c r="CR603" s="198" t="s">
        <v>474</v>
      </c>
      <c r="CS603" s="199" t="s">
        <v>616</v>
      </c>
      <c r="CT603" s="83" t="s">
        <v>109</v>
      </c>
      <c r="CU603" s="83" t="s">
        <v>109</v>
      </c>
      <c r="CV603" s="83">
        <v>23</v>
      </c>
      <c r="CW603" s="83" t="s">
        <v>112</v>
      </c>
      <c r="CX603" s="83">
        <v>23</v>
      </c>
      <c r="CY603" s="83" t="s">
        <v>7443</v>
      </c>
      <c r="CZ603" s="83">
        <v>793030</v>
      </c>
      <c r="DA603" s="83" t="s">
        <v>138</v>
      </c>
      <c r="DB603" s="83" t="s">
        <v>124</v>
      </c>
      <c r="DC603" s="83" t="s">
        <v>501</v>
      </c>
      <c r="DD603" s="83">
        <v>7416</v>
      </c>
      <c r="DE603" s="83" t="s">
        <v>582</v>
      </c>
      <c r="DF603" s="83" t="s">
        <v>145</v>
      </c>
      <c r="DG603" s="83" t="s">
        <v>501</v>
      </c>
      <c r="DH603" s="83" t="s">
        <v>582</v>
      </c>
      <c r="DI603" s="85">
        <v>43646</v>
      </c>
      <c r="DJ603" s="83" t="s">
        <v>584</v>
      </c>
      <c r="DK603" s="83" t="s">
        <v>102</v>
      </c>
      <c r="DL603" s="83" t="s">
        <v>482</v>
      </c>
      <c r="DM603" s="83">
        <v>0</v>
      </c>
      <c r="DN603" s="83" t="s">
        <v>238</v>
      </c>
      <c r="DO603" s="83">
        <v>1</v>
      </c>
      <c r="DP603" s="83">
        <v>3</v>
      </c>
      <c r="DQ603" s="83"/>
      <c r="DR603" s="83" t="s">
        <v>108</v>
      </c>
      <c r="DS603" s="83" t="s">
        <v>497</v>
      </c>
      <c r="DU603" s="215" t="s">
        <v>269</v>
      </c>
      <c r="DV603" s="136">
        <v>1</v>
      </c>
      <c r="DW603" s="136">
        <v>3</v>
      </c>
      <c r="DX603" s="215" t="s">
        <v>269</v>
      </c>
      <c r="DY603" s="215" t="s">
        <v>269</v>
      </c>
      <c r="DZ603" s="215" t="s">
        <v>269</v>
      </c>
      <c r="EA603" s="215" t="s">
        <v>269</v>
      </c>
      <c r="EB603" s="215" t="s">
        <v>269</v>
      </c>
      <c r="EC603" s="215" t="s">
        <v>269</v>
      </c>
      <c r="ED603" s="215" t="s">
        <v>269</v>
      </c>
      <c r="EE603" s="215" t="s">
        <v>269</v>
      </c>
    </row>
    <row r="604" spans="1:135" ht="28.8" x14ac:dyDescent="0.55000000000000004">
      <c r="A604" s="83" t="s">
        <v>130</v>
      </c>
      <c r="B604" s="136">
        <v>646222</v>
      </c>
      <c r="C604" t="s">
        <v>1240</v>
      </c>
      <c r="D604" s="83" t="s">
        <v>228</v>
      </c>
      <c r="E604" s="138">
        <v>338256614089</v>
      </c>
      <c r="F604" s="83" t="s">
        <v>114</v>
      </c>
      <c r="G604" s="85">
        <v>43634</v>
      </c>
      <c r="H604" s="83" t="s">
        <v>98</v>
      </c>
      <c r="I604" s="84" t="s">
        <v>618</v>
      </c>
      <c r="J604" s="207" t="s">
        <v>629</v>
      </c>
      <c r="K604" s="208" t="s">
        <v>634</v>
      </c>
      <c r="L604" s="83" t="s">
        <v>108</v>
      </c>
      <c r="M604" s="184">
        <v>27668</v>
      </c>
      <c r="N604" s="184"/>
      <c r="O604" s="85" t="s">
        <v>102</v>
      </c>
      <c r="P604" s="185">
        <v>43013</v>
      </c>
      <c r="Q604" s="186" t="s">
        <v>203</v>
      </c>
      <c r="R604" s="186"/>
      <c r="S604" s="186"/>
      <c r="T604" s="187"/>
      <c r="U604" s="188" t="s">
        <v>296</v>
      </c>
      <c r="V604" s="188" t="s">
        <v>205</v>
      </c>
      <c r="W604" s="189" t="s">
        <v>619</v>
      </c>
      <c r="X604" s="189" t="s">
        <v>107</v>
      </c>
      <c r="Y604" s="190" t="s">
        <v>614</v>
      </c>
      <c r="Z604" s="83">
        <v>700</v>
      </c>
      <c r="AA604" s="83" t="s">
        <v>193</v>
      </c>
      <c r="AB604" s="83" t="s">
        <v>181</v>
      </c>
      <c r="AC604" s="83" t="s">
        <v>102</v>
      </c>
      <c r="AD604" s="83" t="s">
        <v>7444</v>
      </c>
      <c r="AE604" s="83" t="s">
        <v>102</v>
      </c>
      <c r="AF604" s="83" t="s">
        <v>102</v>
      </c>
      <c r="AG604" s="83" t="s">
        <v>174</v>
      </c>
      <c r="AH604" s="83" t="s">
        <v>7433</v>
      </c>
      <c r="AI604" s="83" t="s">
        <v>104</v>
      </c>
      <c r="AJ604" s="83" t="s">
        <v>105</v>
      </c>
      <c r="AK604" s="191" t="s">
        <v>7444</v>
      </c>
      <c r="AL604" s="191" t="s">
        <v>102</v>
      </c>
      <c r="AM604" s="191" t="s">
        <v>102</v>
      </c>
      <c r="AN604" s="191" t="s">
        <v>174</v>
      </c>
      <c r="AO604" s="191" t="s">
        <v>7433</v>
      </c>
      <c r="AP604" s="191" t="s">
        <v>104</v>
      </c>
      <c r="AQ604" s="191" t="s">
        <v>105</v>
      </c>
      <c r="AR604" s="191" t="s">
        <v>106</v>
      </c>
      <c r="AS604" s="191" t="s">
        <v>7444</v>
      </c>
      <c r="AT604" s="191" t="s">
        <v>488</v>
      </c>
      <c r="AU604" s="191" t="s">
        <v>7445</v>
      </c>
      <c r="AV604" s="191" t="s">
        <v>104</v>
      </c>
      <c r="AW604" s="191" t="s">
        <v>204</v>
      </c>
      <c r="AX604" s="191"/>
      <c r="AY604" s="192" t="s">
        <v>454</v>
      </c>
      <c r="AZ604" s="192" t="s">
        <v>416</v>
      </c>
      <c r="BA604" s="91" t="s">
        <v>108</v>
      </c>
      <c r="BB604" s="90">
        <v>0</v>
      </c>
      <c r="BC604" s="93" t="s">
        <v>102</v>
      </c>
      <c r="BD604" s="93" t="s">
        <v>102</v>
      </c>
      <c r="BE604" s="93" t="s">
        <v>102</v>
      </c>
      <c r="BF604" s="93" t="s">
        <v>102</v>
      </c>
      <c r="BG604" s="97" t="s">
        <v>108</v>
      </c>
      <c r="BH604" s="93" t="s">
        <v>108</v>
      </c>
      <c r="BI604" s="93" t="s">
        <v>102</v>
      </c>
      <c r="BJ604" s="93" t="s">
        <v>102</v>
      </c>
      <c r="BK604" s="93" t="s">
        <v>102</v>
      </c>
      <c r="BL604" s="93" t="s">
        <v>102</v>
      </c>
      <c r="BM604" s="93" t="s">
        <v>102</v>
      </c>
      <c r="BN604" s="93" t="s">
        <v>102</v>
      </c>
      <c r="BO604" s="93" t="s">
        <v>102</v>
      </c>
      <c r="BP604" s="96" t="s">
        <v>102</v>
      </c>
      <c r="BQ604" s="90">
        <v>0</v>
      </c>
      <c r="BR604" s="93" t="s">
        <v>102</v>
      </c>
      <c r="BS604" s="93" t="s">
        <v>102</v>
      </c>
      <c r="BT604" s="93" t="s">
        <v>102</v>
      </c>
      <c r="BU604" s="93" t="s">
        <v>102</v>
      </c>
      <c r="BV604" s="97" t="s">
        <v>108</v>
      </c>
      <c r="BW604" s="93" t="s">
        <v>108</v>
      </c>
      <c r="BX604" s="95" t="s">
        <v>102</v>
      </c>
      <c r="BY604" s="93" t="s">
        <v>102</v>
      </c>
      <c r="BZ604" s="93" t="s">
        <v>102</v>
      </c>
      <c r="CA604" s="93" t="s">
        <v>102</v>
      </c>
      <c r="CB604" s="93" t="s">
        <v>102</v>
      </c>
      <c r="CC604" s="93" t="s">
        <v>102</v>
      </c>
      <c r="CD604" s="93" t="s">
        <v>102</v>
      </c>
      <c r="CE604" s="193" t="s">
        <v>102</v>
      </c>
      <c r="CF604" s="194" t="s">
        <v>436</v>
      </c>
      <c r="CG604" s="195" t="s">
        <v>7446</v>
      </c>
      <c r="CH604" s="101" t="s">
        <v>310</v>
      </c>
      <c r="CI604" s="102"/>
      <c r="CJ604" s="196" t="s">
        <v>7447</v>
      </c>
      <c r="CK604" s="104" t="s">
        <v>190</v>
      </c>
      <c r="CL604" s="105"/>
      <c r="CM604" s="83" t="s">
        <v>623</v>
      </c>
      <c r="CN604" s="106" t="s">
        <v>624</v>
      </c>
      <c r="CO604" s="197" t="s">
        <v>625</v>
      </c>
      <c r="CP604" s="107"/>
      <c r="CQ604" s="198" t="s">
        <v>474</v>
      </c>
      <c r="CR604" s="198" t="s">
        <v>474</v>
      </c>
      <c r="CS604" s="199"/>
      <c r="CT604" s="83" t="s">
        <v>109</v>
      </c>
      <c r="CU604" s="83" t="s">
        <v>109</v>
      </c>
      <c r="CV604" s="83">
        <v>39</v>
      </c>
      <c r="CW604" s="83" t="s">
        <v>139</v>
      </c>
      <c r="CX604" s="83">
        <v>39</v>
      </c>
      <c r="CY604" s="83" t="s">
        <v>108</v>
      </c>
      <c r="CZ604" s="83">
        <v>794349.5</v>
      </c>
      <c r="DA604" s="83" t="s">
        <v>581</v>
      </c>
      <c r="DB604" s="83" t="s">
        <v>152</v>
      </c>
      <c r="DC604" s="83" t="s">
        <v>500</v>
      </c>
      <c r="DD604" s="83">
        <v>5836</v>
      </c>
      <c r="DE604" s="83" t="s">
        <v>606</v>
      </c>
      <c r="DF604" s="83" t="s">
        <v>152</v>
      </c>
      <c r="DG604" s="83" t="s">
        <v>500</v>
      </c>
      <c r="DH604" s="83"/>
      <c r="DI604" s="85">
        <v>43646</v>
      </c>
      <c r="DJ604" s="83" t="s">
        <v>584</v>
      </c>
      <c r="DK604" s="83" t="s">
        <v>102</v>
      </c>
      <c r="DL604" s="83" t="s">
        <v>482</v>
      </c>
      <c r="DM604" s="83">
        <v>0</v>
      </c>
      <c r="DN604" s="83" t="s">
        <v>483</v>
      </c>
      <c r="DO604" s="83">
        <v>1</v>
      </c>
      <c r="DP604" s="83">
        <v>6</v>
      </c>
      <c r="DQ604" s="83"/>
      <c r="DR604" s="83" t="s">
        <v>108</v>
      </c>
      <c r="DS604" s="83" t="s">
        <v>497</v>
      </c>
      <c r="DU604" s="215" t="s">
        <v>269</v>
      </c>
      <c r="DV604" s="136">
        <v>1</v>
      </c>
      <c r="DW604" s="136">
        <v>3</v>
      </c>
      <c r="DX604" s="215" t="s">
        <v>269</v>
      </c>
      <c r="DY604" s="215" t="s">
        <v>269</v>
      </c>
      <c r="DZ604" s="215" t="s">
        <v>269</v>
      </c>
      <c r="EA604" s="215" t="s">
        <v>269</v>
      </c>
      <c r="EB604" s="215" t="s">
        <v>269</v>
      </c>
      <c r="EC604" s="215" t="s">
        <v>269</v>
      </c>
      <c r="ED604" s="215" t="s">
        <v>269</v>
      </c>
      <c r="EE604" s="215" t="s">
        <v>269</v>
      </c>
    </row>
    <row r="605" spans="1:135" ht="28.8" x14ac:dyDescent="0.55000000000000004">
      <c r="A605" s="83" t="s">
        <v>130</v>
      </c>
      <c r="B605" s="136">
        <v>813704</v>
      </c>
      <c r="C605" t="s">
        <v>1241</v>
      </c>
      <c r="D605" s="83" t="s">
        <v>228</v>
      </c>
      <c r="E605" s="138">
        <v>518308785293</v>
      </c>
      <c r="F605" s="83" t="s">
        <v>114</v>
      </c>
      <c r="G605" s="85">
        <v>43643</v>
      </c>
      <c r="H605" s="211" t="s">
        <v>98</v>
      </c>
      <c r="I605" s="84" t="s">
        <v>610</v>
      </c>
      <c r="J605" s="207" t="s">
        <v>627</v>
      </c>
      <c r="K605" s="208" t="s">
        <v>630</v>
      </c>
      <c r="L605" s="83" t="s">
        <v>108</v>
      </c>
      <c r="M605" s="184">
        <v>24579</v>
      </c>
      <c r="N605" s="184"/>
      <c r="O605" s="85" t="s">
        <v>102</v>
      </c>
      <c r="P605" s="185">
        <v>42491</v>
      </c>
      <c r="Q605" s="186" t="s">
        <v>203</v>
      </c>
      <c r="R605" s="186"/>
      <c r="S605" s="186"/>
      <c r="T605" s="187"/>
      <c r="U605" s="188" t="s">
        <v>296</v>
      </c>
      <c r="V605" s="188" t="s">
        <v>297</v>
      </c>
      <c r="W605" s="188" t="s">
        <v>297</v>
      </c>
      <c r="X605" s="189" t="s">
        <v>167</v>
      </c>
      <c r="Y605" s="190"/>
      <c r="Z605" s="83">
        <v>700</v>
      </c>
      <c r="AA605" s="83" t="s">
        <v>193</v>
      </c>
      <c r="AB605" s="83" t="s">
        <v>181</v>
      </c>
      <c r="AC605" s="83" t="s">
        <v>102</v>
      </c>
      <c r="AD605" s="83" t="s">
        <v>7448</v>
      </c>
      <c r="AE605" s="83" t="s">
        <v>102</v>
      </c>
      <c r="AF605" s="83" t="s">
        <v>102</v>
      </c>
      <c r="AG605" s="83" t="s">
        <v>119</v>
      </c>
      <c r="AH605" s="83" t="s">
        <v>7449</v>
      </c>
      <c r="AI605" s="83" t="s">
        <v>104</v>
      </c>
      <c r="AJ605" s="83" t="s">
        <v>105</v>
      </c>
      <c r="AK605" s="191" t="s">
        <v>7448</v>
      </c>
      <c r="AL605" s="191" t="s">
        <v>102</v>
      </c>
      <c r="AM605" s="191" t="s">
        <v>102</v>
      </c>
      <c r="AN605" s="191" t="s">
        <v>119</v>
      </c>
      <c r="AO605" s="191" t="s">
        <v>7449</v>
      </c>
      <c r="AP605" s="191" t="s">
        <v>104</v>
      </c>
      <c r="AQ605" s="191" t="s">
        <v>105</v>
      </c>
      <c r="AR605" s="191" t="s">
        <v>106</v>
      </c>
      <c r="AS605" s="191" t="s">
        <v>7448</v>
      </c>
      <c r="AT605" s="191" t="s">
        <v>485</v>
      </c>
      <c r="AU605" s="191" t="s">
        <v>7449</v>
      </c>
      <c r="AV605" s="191" t="s">
        <v>104</v>
      </c>
      <c r="AW605" s="191" t="s">
        <v>204</v>
      </c>
      <c r="AX605" s="191"/>
      <c r="AY605" s="192" t="s">
        <v>454</v>
      </c>
      <c r="AZ605" s="192" t="s">
        <v>416</v>
      </c>
      <c r="BA605" s="91" t="s">
        <v>108</v>
      </c>
      <c r="BB605" s="90">
        <v>0</v>
      </c>
      <c r="BC605" s="93" t="s">
        <v>102</v>
      </c>
      <c r="BD605" s="93" t="s">
        <v>102</v>
      </c>
      <c r="BE605" s="93" t="s">
        <v>102</v>
      </c>
      <c r="BF605" s="93" t="s">
        <v>102</v>
      </c>
      <c r="BG605" s="97" t="s">
        <v>108</v>
      </c>
      <c r="BH605" s="93" t="s">
        <v>108</v>
      </c>
      <c r="BI605" s="93" t="s">
        <v>102</v>
      </c>
      <c r="BJ605" s="93" t="s">
        <v>102</v>
      </c>
      <c r="BK605" s="93" t="s">
        <v>102</v>
      </c>
      <c r="BL605" s="93" t="s">
        <v>102</v>
      </c>
      <c r="BM605" s="93" t="s">
        <v>102</v>
      </c>
      <c r="BN605" s="93" t="s">
        <v>102</v>
      </c>
      <c r="BO605" s="93" t="s">
        <v>102</v>
      </c>
      <c r="BP605" s="96" t="s">
        <v>102</v>
      </c>
      <c r="BQ605" s="90">
        <v>0</v>
      </c>
      <c r="BR605" s="93" t="s">
        <v>102</v>
      </c>
      <c r="BS605" s="93" t="s">
        <v>102</v>
      </c>
      <c r="BT605" s="93" t="s">
        <v>102</v>
      </c>
      <c r="BU605" s="93" t="s">
        <v>102</v>
      </c>
      <c r="BV605" s="97" t="s">
        <v>108</v>
      </c>
      <c r="BW605" s="93" t="s">
        <v>108</v>
      </c>
      <c r="BX605" s="95" t="s">
        <v>102</v>
      </c>
      <c r="BY605" s="93" t="s">
        <v>102</v>
      </c>
      <c r="BZ605" s="93" t="s">
        <v>102</v>
      </c>
      <c r="CA605" s="93" t="s">
        <v>102</v>
      </c>
      <c r="CB605" s="93" t="s">
        <v>102</v>
      </c>
      <c r="CC605" s="93" t="s">
        <v>102</v>
      </c>
      <c r="CD605" s="93" t="s">
        <v>102</v>
      </c>
      <c r="CE605" s="193" t="s">
        <v>102</v>
      </c>
      <c r="CF605" s="194" t="s">
        <v>436</v>
      </c>
      <c r="CG605" s="195" t="s">
        <v>7450</v>
      </c>
      <c r="CH605" s="101" t="s">
        <v>563</v>
      </c>
      <c r="CI605" s="102"/>
      <c r="CJ605" s="196" t="s">
        <v>577</v>
      </c>
      <c r="CK605" s="104" t="s">
        <v>190</v>
      </c>
      <c r="CL605" s="105"/>
      <c r="CM605" s="83" t="s">
        <v>578</v>
      </c>
      <c r="CN605" s="106" t="s">
        <v>108</v>
      </c>
      <c r="CO605" s="197" t="s">
        <v>566</v>
      </c>
      <c r="CP605" s="107"/>
      <c r="CQ605" s="198" t="s">
        <v>107</v>
      </c>
      <c r="CR605" s="198" t="s">
        <v>107</v>
      </c>
      <c r="CS605" s="199"/>
      <c r="CT605" s="83" t="s">
        <v>109</v>
      </c>
      <c r="CU605" s="83" t="s">
        <v>109</v>
      </c>
      <c r="CV605" s="83">
        <v>45</v>
      </c>
      <c r="CW605" s="83" t="s">
        <v>270</v>
      </c>
      <c r="CX605" s="83">
        <v>45</v>
      </c>
      <c r="CY605" s="83" t="s">
        <v>108</v>
      </c>
      <c r="CZ605" s="83">
        <v>795669</v>
      </c>
      <c r="DA605" s="83" t="s">
        <v>7451</v>
      </c>
      <c r="DB605" s="83" t="s">
        <v>118</v>
      </c>
      <c r="DC605" s="83" t="s">
        <v>108</v>
      </c>
      <c r="DD605" s="83">
        <v>4524</v>
      </c>
      <c r="DE605" s="83" t="s">
        <v>173</v>
      </c>
      <c r="DF605" s="83" t="s">
        <v>118</v>
      </c>
      <c r="DG605" s="83" t="s">
        <v>500</v>
      </c>
      <c r="DH605" s="83"/>
      <c r="DI605" s="85">
        <v>43646</v>
      </c>
      <c r="DJ605" s="83" t="s">
        <v>584</v>
      </c>
      <c r="DK605" s="83" t="s">
        <v>102</v>
      </c>
      <c r="DL605" s="83" t="s">
        <v>482</v>
      </c>
      <c r="DM605" s="83">
        <v>0</v>
      </c>
      <c r="DN605" s="83" t="s">
        <v>483</v>
      </c>
      <c r="DO605" s="83">
        <v>1</v>
      </c>
      <c r="DP605" s="83">
        <v>4</v>
      </c>
      <c r="DQ605" s="83"/>
      <c r="DR605" s="83" t="s">
        <v>108</v>
      </c>
      <c r="DS605" s="83" t="s">
        <v>497</v>
      </c>
      <c r="DU605" s="215" t="s">
        <v>269</v>
      </c>
      <c r="DV605" s="136">
        <v>1</v>
      </c>
      <c r="DW605" s="136">
        <v>3</v>
      </c>
      <c r="DX605" s="215" t="s">
        <v>269</v>
      </c>
      <c r="DY605" s="215" t="s">
        <v>269</v>
      </c>
      <c r="DZ605" s="215" t="s">
        <v>269</v>
      </c>
      <c r="EA605" s="215" t="s">
        <v>269</v>
      </c>
      <c r="EB605" s="215" t="s">
        <v>269</v>
      </c>
      <c r="EC605" s="215" t="s">
        <v>269</v>
      </c>
      <c r="ED605" s="215" t="s">
        <v>269</v>
      </c>
      <c r="EE605" s="215" t="s">
        <v>269</v>
      </c>
    </row>
    <row r="606" spans="1:135" ht="57.6" x14ac:dyDescent="0.55000000000000004">
      <c r="A606" s="83" t="s">
        <v>130</v>
      </c>
      <c r="B606" s="136">
        <v>315657</v>
      </c>
      <c r="C606" t="s">
        <v>1242</v>
      </c>
      <c r="D606" s="83" t="s">
        <v>228</v>
      </c>
      <c r="E606" s="138">
        <v>763146966958</v>
      </c>
      <c r="F606" s="83" t="s">
        <v>143</v>
      </c>
      <c r="G606" s="85">
        <v>43620</v>
      </c>
      <c r="H606" s="83" t="s">
        <v>98</v>
      </c>
      <c r="I606" s="84" t="s">
        <v>612</v>
      </c>
      <c r="J606" s="207" t="s">
        <v>628</v>
      </c>
      <c r="K606" s="208" t="s">
        <v>633</v>
      </c>
      <c r="L606" s="83" t="s">
        <v>108</v>
      </c>
      <c r="M606" s="184" t="s">
        <v>102</v>
      </c>
      <c r="N606" s="184" t="s">
        <v>556</v>
      </c>
      <c r="O606" s="85" t="s">
        <v>102</v>
      </c>
      <c r="P606" s="185">
        <v>42491</v>
      </c>
      <c r="Q606" s="186" t="s">
        <v>202</v>
      </c>
      <c r="R606" s="186" t="s">
        <v>613</v>
      </c>
      <c r="S606" s="186"/>
      <c r="T606" s="187"/>
      <c r="U606" s="188" t="s">
        <v>295</v>
      </c>
      <c r="V606" s="188" t="s">
        <v>205</v>
      </c>
      <c r="W606" s="188" t="s">
        <v>295</v>
      </c>
      <c r="X606" s="189" t="s">
        <v>107</v>
      </c>
      <c r="Y606" s="190" t="s">
        <v>614</v>
      </c>
      <c r="Z606" s="83">
        <v>700</v>
      </c>
      <c r="AA606" s="83" t="s">
        <v>193</v>
      </c>
      <c r="AB606" s="83" t="s">
        <v>181</v>
      </c>
      <c r="AC606" s="83" t="s">
        <v>102</v>
      </c>
      <c r="AD606" s="83" t="s">
        <v>7452</v>
      </c>
      <c r="AE606" s="83" t="s">
        <v>7453</v>
      </c>
      <c r="AF606" s="83" t="s">
        <v>102</v>
      </c>
      <c r="AG606" s="83" t="s">
        <v>175</v>
      </c>
      <c r="AH606" s="83" t="s">
        <v>7454</v>
      </c>
      <c r="AI606" s="83" t="s">
        <v>104</v>
      </c>
      <c r="AJ606" s="83" t="s">
        <v>105</v>
      </c>
      <c r="AK606" s="191" t="s">
        <v>7452</v>
      </c>
      <c r="AL606" s="191" t="s">
        <v>7453</v>
      </c>
      <c r="AM606" s="191" t="s">
        <v>102</v>
      </c>
      <c r="AN606" s="191" t="s">
        <v>175</v>
      </c>
      <c r="AO606" s="191" t="s">
        <v>7454</v>
      </c>
      <c r="AP606" s="191" t="s">
        <v>104</v>
      </c>
      <c r="AQ606" s="191" t="s">
        <v>105</v>
      </c>
      <c r="AR606" s="191" t="s">
        <v>106</v>
      </c>
      <c r="AS606" s="191"/>
      <c r="AT606" s="191"/>
      <c r="AU606" s="191"/>
      <c r="AV606" s="191"/>
      <c r="AW606" s="191"/>
      <c r="AX606" s="191" t="s">
        <v>575</v>
      </c>
      <c r="AY606" s="192" t="s">
        <v>454</v>
      </c>
      <c r="AZ606" s="192" t="s">
        <v>108</v>
      </c>
      <c r="BA606" s="91" t="s">
        <v>108</v>
      </c>
      <c r="BB606" s="90">
        <v>0</v>
      </c>
      <c r="BC606" s="93" t="s">
        <v>102</v>
      </c>
      <c r="BD606" s="93" t="s">
        <v>102</v>
      </c>
      <c r="BE606" s="93" t="s">
        <v>102</v>
      </c>
      <c r="BF606" s="93" t="s">
        <v>102</v>
      </c>
      <c r="BG606" s="97" t="s">
        <v>108</v>
      </c>
      <c r="BH606" s="93" t="s">
        <v>108</v>
      </c>
      <c r="BI606" s="93" t="s">
        <v>102</v>
      </c>
      <c r="BJ606" s="93" t="s">
        <v>102</v>
      </c>
      <c r="BK606" s="93" t="s">
        <v>102</v>
      </c>
      <c r="BL606" s="93" t="s">
        <v>102</v>
      </c>
      <c r="BM606" s="93" t="s">
        <v>102</v>
      </c>
      <c r="BN606" s="93" t="s">
        <v>102</v>
      </c>
      <c r="BO606" s="93" t="s">
        <v>102</v>
      </c>
      <c r="BP606" s="96" t="s">
        <v>102</v>
      </c>
      <c r="BQ606" s="90">
        <v>0</v>
      </c>
      <c r="BR606" s="93" t="s">
        <v>102</v>
      </c>
      <c r="BS606" s="93" t="s">
        <v>102</v>
      </c>
      <c r="BT606" s="93" t="s">
        <v>102</v>
      </c>
      <c r="BU606" s="93" t="s">
        <v>102</v>
      </c>
      <c r="BV606" s="97" t="s">
        <v>108</v>
      </c>
      <c r="BW606" s="93" t="s">
        <v>108</v>
      </c>
      <c r="BX606" s="95" t="s">
        <v>102</v>
      </c>
      <c r="BY606" s="93" t="s">
        <v>102</v>
      </c>
      <c r="BZ606" s="93" t="s">
        <v>102</v>
      </c>
      <c r="CA606" s="93" t="s">
        <v>102</v>
      </c>
      <c r="CB606" s="93" t="s">
        <v>102</v>
      </c>
      <c r="CC606" s="93" t="s">
        <v>102</v>
      </c>
      <c r="CD606" s="93" t="s">
        <v>102</v>
      </c>
      <c r="CE606" s="193" t="s">
        <v>102</v>
      </c>
      <c r="CF606" s="194" t="s">
        <v>508</v>
      </c>
      <c r="CG606" s="195" t="s">
        <v>102</v>
      </c>
      <c r="CH606" s="101" t="e">
        <v>#N/A</v>
      </c>
      <c r="CI606" s="102" t="s">
        <v>580</v>
      </c>
      <c r="CJ606" s="196" t="s">
        <v>108</v>
      </c>
      <c r="CK606" s="104" t="s">
        <v>109</v>
      </c>
      <c r="CL606" s="105" t="s">
        <v>579</v>
      </c>
      <c r="CM606" s="83" t="s">
        <v>108</v>
      </c>
      <c r="CN606" s="106" t="s">
        <v>108</v>
      </c>
      <c r="CO606" s="197" t="s">
        <v>108</v>
      </c>
      <c r="CP606" s="107"/>
      <c r="CQ606" s="198" t="s">
        <v>474</v>
      </c>
      <c r="CR606" s="198" t="s">
        <v>474</v>
      </c>
      <c r="CS606" s="199" t="s">
        <v>616</v>
      </c>
      <c r="CT606" s="83" t="s">
        <v>109</v>
      </c>
      <c r="CU606" s="83" t="s">
        <v>109</v>
      </c>
      <c r="CV606" s="83">
        <v>13</v>
      </c>
      <c r="CW606" s="83" t="s">
        <v>112</v>
      </c>
      <c r="CX606" s="83">
        <v>13</v>
      </c>
      <c r="CY606" s="83" t="s">
        <v>7455</v>
      </c>
      <c r="CZ606" s="83">
        <v>796988.5</v>
      </c>
      <c r="DA606" s="83" t="s">
        <v>138</v>
      </c>
      <c r="DB606" s="83" t="s">
        <v>124</v>
      </c>
      <c r="DC606" s="83" t="s">
        <v>501</v>
      </c>
      <c r="DD606" s="83">
        <v>7678</v>
      </c>
      <c r="DE606" s="83" t="s">
        <v>582</v>
      </c>
      <c r="DF606" s="83" t="s">
        <v>145</v>
      </c>
      <c r="DG606" s="83" t="s">
        <v>501</v>
      </c>
      <c r="DH606" s="83" t="s">
        <v>582</v>
      </c>
      <c r="DI606" s="85">
        <v>43646</v>
      </c>
      <c r="DJ606" s="83" t="s">
        <v>584</v>
      </c>
      <c r="DK606" s="83" t="s">
        <v>102</v>
      </c>
      <c r="DL606" s="83" t="s">
        <v>482</v>
      </c>
      <c r="DM606" s="83">
        <v>0</v>
      </c>
      <c r="DN606" s="83" t="s">
        <v>238</v>
      </c>
      <c r="DO606" s="83">
        <v>1</v>
      </c>
      <c r="DP606" s="83">
        <v>4</v>
      </c>
      <c r="DQ606" s="83"/>
      <c r="DR606" s="83" t="s">
        <v>108</v>
      </c>
      <c r="DS606" s="83" t="s">
        <v>497</v>
      </c>
      <c r="DU606" s="215" t="s">
        <v>269</v>
      </c>
      <c r="DV606" s="136">
        <v>1</v>
      </c>
      <c r="DW606" s="136">
        <v>3</v>
      </c>
      <c r="DX606" s="215" t="s">
        <v>269</v>
      </c>
      <c r="DY606" s="215" t="s">
        <v>269</v>
      </c>
      <c r="DZ606" s="215" t="s">
        <v>269</v>
      </c>
      <c r="EA606" s="215" t="s">
        <v>269</v>
      </c>
      <c r="EB606" s="215" t="s">
        <v>269</v>
      </c>
      <c r="EC606" s="215" t="s">
        <v>269</v>
      </c>
      <c r="ED606" s="215" t="s">
        <v>269</v>
      </c>
      <c r="EE606" s="215" t="s">
        <v>269</v>
      </c>
    </row>
    <row r="607" spans="1:135" ht="28.8" x14ac:dyDescent="0.55000000000000004">
      <c r="A607" s="83" t="s">
        <v>130</v>
      </c>
      <c r="B607" s="136">
        <v>144504</v>
      </c>
      <c r="C607" t="s">
        <v>1243</v>
      </c>
      <c r="D607" s="83" t="s">
        <v>228</v>
      </c>
      <c r="E607" s="138">
        <v>236483493829</v>
      </c>
      <c r="F607" s="83" t="s">
        <v>114</v>
      </c>
      <c r="G607" s="85">
        <v>43634</v>
      </c>
      <c r="H607" s="83" t="s">
        <v>98</v>
      </c>
      <c r="I607" s="84" t="s">
        <v>618</v>
      </c>
      <c r="J607" s="207" t="s">
        <v>629</v>
      </c>
      <c r="K607" s="208" t="s">
        <v>634</v>
      </c>
      <c r="L607" s="83" t="s">
        <v>108</v>
      </c>
      <c r="M607" s="184">
        <v>27669</v>
      </c>
      <c r="N607" s="184"/>
      <c r="O607" s="85" t="s">
        <v>102</v>
      </c>
      <c r="P607" s="185">
        <v>43013</v>
      </c>
      <c r="Q607" s="186" t="s">
        <v>203</v>
      </c>
      <c r="R607" s="186"/>
      <c r="S607" s="186"/>
      <c r="T607" s="187"/>
      <c r="U607" s="188" t="s">
        <v>296</v>
      </c>
      <c r="V607" s="188" t="s">
        <v>205</v>
      </c>
      <c r="W607" s="189" t="s">
        <v>619</v>
      </c>
      <c r="X607" s="189" t="s">
        <v>107</v>
      </c>
      <c r="Y607" s="190" t="s">
        <v>614</v>
      </c>
      <c r="Z607" s="83">
        <v>700</v>
      </c>
      <c r="AA607" s="83" t="s">
        <v>193</v>
      </c>
      <c r="AB607" s="83" t="s">
        <v>181</v>
      </c>
      <c r="AC607" s="83" t="s">
        <v>102</v>
      </c>
      <c r="AD607" s="83" t="s">
        <v>7456</v>
      </c>
      <c r="AE607" s="83" t="s">
        <v>102</v>
      </c>
      <c r="AF607" s="83" t="s">
        <v>102</v>
      </c>
      <c r="AG607" s="83" t="s">
        <v>174</v>
      </c>
      <c r="AH607" s="83" t="s">
        <v>7445</v>
      </c>
      <c r="AI607" s="83" t="s">
        <v>104</v>
      </c>
      <c r="AJ607" s="83" t="s">
        <v>105</v>
      </c>
      <c r="AK607" s="191" t="s">
        <v>7456</v>
      </c>
      <c r="AL607" s="191" t="s">
        <v>102</v>
      </c>
      <c r="AM607" s="191" t="s">
        <v>102</v>
      </c>
      <c r="AN607" s="191" t="s">
        <v>174</v>
      </c>
      <c r="AO607" s="191" t="s">
        <v>7445</v>
      </c>
      <c r="AP607" s="191" t="s">
        <v>104</v>
      </c>
      <c r="AQ607" s="191" t="s">
        <v>105</v>
      </c>
      <c r="AR607" s="191" t="s">
        <v>106</v>
      </c>
      <c r="AS607" s="191" t="s">
        <v>7456</v>
      </c>
      <c r="AT607" s="191" t="s">
        <v>488</v>
      </c>
      <c r="AU607" s="191" t="s">
        <v>7457</v>
      </c>
      <c r="AV607" s="191" t="s">
        <v>104</v>
      </c>
      <c r="AW607" s="191" t="s">
        <v>204</v>
      </c>
      <c r="AX607" s="191"/>
      <c r="AY607" s="192" t="s">
        <v>454</v>
      </c>
      <c r="AZ607" s="192" t="s">
        <v>416</v>
      </c>
      <c r="BA607" s="91" t="s">
        <v>108</v>
      </c>
      <c r="BB607" s="90">
        <v>0</v>
      </c>
      <c r="BC607" s="93" t="s">
        <v>102</v>
      </c>
      <c r="BD607" s="93" t="s">
        <v>102</v>
      </c>
      <c r="BE607" s="93" t="s">
        <v>102</v>
      </c>
      <c r="BF607" s="93" t="s">
        <v>102</v>
      </c>
      <c r="BG607" s="97" t="s">
        <v>108</v>
      </c>
      <c r="BH607" s="93" t="s">
        <v>108</v>
      </c>
      <c r="BI607" s="93" t="s">
        <v>102</v>
      </c>
      <c r="BJ607" s="93" t="s">
        <v>102</v>
      </c>
      <c r="BK607" s="93" t="s">
        <v>102</v>
      </c>
      <c r="BL607" s="93" t="s">
        <v>102</v>
      </c>
      <c r="BM607" s="93" t="s">
        <v>102</v>
      </c>
      <c r="BN607" s="93" t="s">
        <v>102</v>
      </c>
      <c r="BO607" s="93" t="s">
        <v>102</v>
      </c>
      <c r="BP607" s="96" t="s">
        <v>102</v>
      </c>
      <c r="BQ607" s="90">
        <v>0</v>
      </c>
      <c r="BR607" s="93" t="s">
        <v>102</v>
      </c>
      <c r="BS607" s="93" t="s">
        <v>102</v>
      </c>
      <c r="BT607" s="93" t="s">
        <v>102</v>
      </c>
      <c r="BU607" s="93" t="s">
        <v>102</v>
      </c>
      <c r="BV607" s="97" t="s">
        <v>108</v>
      </c>
      <c r="BW607" s="93" t="s">
        <v>108</v>
      </c>
      <c r="BX607" s="95" t="s">
        <v>102</v>
      </c>
      <c r="BY607" s="93" t="s">
        <v>102</v>
      </c>
      <c r="BZ607" s="93" t="s">
        <v>102</v>
      </c>
      <c r="CA607" s="93" t="s">
        <v>102</v>
      </c>
      <c r="CB607" s="93" t="s">
        <v>102</v>
      </c>
      <c r="CC607" s="93" t="s">
        <v>102</v>
      </c>
      <c r="CD607" s="93" t="s">
        <v>102</v>
      </c>
      <c r="CE607" s="193" t="s">
        <v>102</v>
      </c>
      <c r="CF607" s="194" t="s">
        <v>436</v>
      </c>
      <c r="CG607" s="195" t="s">
        <v>7458</v>
      </c>
      <c r="CH607" s="101" t="s">
        <v>310</v>
      </c>
      <c r="CI607" s="102"/>
      <c r="CJ607" s="196" t="s">
        <v>7459</v>
      </c>
      <c r="CK607" s="104" t="s">
        <v>190</v>
      </c>
      <c r="CL607" s="105"/>
      <c r="CM607" s="83" t="s">
        <v>623</v>
      </c>
      <c r="CN607" s="106" t="s">
        <v>624</v>
      </c>
      <c r="CO607" s="197" t="s">
        <v>625</v>
      </c>
      <c r="CP607" s="107"/>
      <c r="CQ607" s="198" t="s">
        <v>474</v>
      </c>
      <c r="CR607" s="198" t="s">
        <v>474</v>
      </c>
      <c r="CS607" s="199"/>
      <c r="CT607" s="83" t="s">
        <v>109</v>
      </c>
      <c r="CU607" s="83" t="s">
        <v>109</v>
      </c>
      <c r="CV607" s="83">
        <v>63</v>
      </c>
      <c r="CW607" s="83" t="s">
        <v>139</v>
      </c>
      <c r="CX607" s="83">
        <v>63</v>
      </c>
      <c r="CY607" s="83" t="s">
        <v>108</v>
      </c>
      <c r="CZ607" s="83">
        <v>798308</v>
      </c>
      <c r="DA607" s="83" t="s">
        <v>581</v>
      </c>
      <c r="DB607" s="83" t="s">
        <v>152</v>
      </c>
      <c r="DC607" s="83" t="s">
        <v>500</v>
      </c>
      <c r="DD607" s="83">
        <v>3714</v>
      </c>
      <c r="DE607" s="83" t="s">
        <v>606</v>
      </c>
      <c r="DF607" s="83" t="s">
        <v>152</v>
      </c>
      <c r="DG607" s="83" t="s">
        <v>500</v>
      </c>
      <c r="DH607" s="83"/>
      <c r="DI607" s="85">
        <v>43646</v>
      </c>
      <c r="DJ607" s="83" t="s">
        <v>584</v>
      </c>
      <c r="DK607" s="83" t="s">
        <v>102</v>
      </c>
      <c r="DL607" s="83" t="s">
        <v>482</v>
      </c>
      <c r="DM607" s="83">
        <v>0</v>
      </c>
      <c r="DN607" s="83" t="s">
        <v>483</v>
      </c>
      <c r="DO607" s="83">
        <v>1</v>
      </c>
      <c r="DP607" s="83">
        <v>1</v>
      </c>
      <c r="DQ607" s="83"/>
      <c r="DR607" s="83" t="s">
        <v>108</v>
      </c>
      <c r="DS607" s="83" t="s">
        <v>497</v>
      </c>
      <c r="DU607" s="215" t="s">
        <v>269</v>
      </c>
      <c r="DV607" s="136">
        <v>1</v>
      </c>
      <c r="DW607" s="136">
        <v>3</v>
      </c>
      <c r="DX607" s="215" t="s">
        <v>269</v>
      </c>
      <c r="DY607" s="215" t="s">
        <v>269</v>
      </c>
      <c r="DZ607" s="215" t="s">
        <v>269</v>
      </c>
      <c r="EA607" s="215" t="s">
        <v>269</v>
      </c>
      <c r="EB607" s="215" t="s">
        <v>269</v>
      </c>
      <c r="EC607" s="215" t="s">
        <v>269</v>
      </c>
      <c r="ED607" s="215" t="s">
        <v>269</v>
      </c>
      <c r="EE607" s="215" t="s">
        <v>269</v>
      </c>
    </row>
    <row r="608" spans="1:135" ht="28.8" x14ac:dyDescent="0.55000000000000004">
      <c r="A608" s="83" t="s">
        <v>130</v>
      </c>
      <c r="B608" s="136">
        <v>348603</v>
      </c>
      <c r="C608" t="s">
        <v>1244</v>
      </c>
      <c r="D608" s="83" t="s">
        <v>228</v>
      </c>
      <c r="E608" s="138">
        <v>333404489317</v>
      </c>
      <c r="F608" s="83" t="s">
        <v>114</v>
      </c>
      <c r="G608" s="85">
        <v>43643</v>
      </c>
      <c r="H608" s="211" t="s">
        <v>98</v>
      </c>
      <c r="I608" s="84" t="s">
        <v>610</v>
      </c>
      <c r="J608" s="207" t="s">
        <v>627</v>
      </c>
      <c r="K608" s="208" t="s">
        <v>630</v>
      </c>
      <c r="L608" s="83" t="s">
        <v>108</v>
      </c>
      <c r="M608" s="184">
        <v>24580</v>
      </c>
      <c r="N608" s="184"/>
      <c r="O608" s="85" t="s">
        <v>102</v>
      </c>
      <c r="P608" s="185">
        <v>42491</v>
      </c>
      <c r="Q608" s="186" t="s">
        <v>203</v>
      </c>
      <c r="R608" s="186"/>
      <c r="S608" s="186"/>
      <c r="T608" s="187"/>
      <c r="U608" s="188" t="s">
        <v>296</v>
      </c>
      <c r="V608" s="188" t="s">
        <v>297</v>
      </c>
      <c r="W608" s="188" t="s">
        <v>297</v>
      </c>
      <c r="X608" s="189" t="s">
        <v>167</v>
      </c>
      <c r="Y608" s="190"/>
      <c r="Z608" s="83">
        <v>700</v>
      </c>
      <c r="AA608" s="83" t="s">
        <v>193</v>
      </c>
      <c r="AB608" s="83" t="s">
        <v>181</v>
      </c>
      <c r="AC608" s="83" t="s">
        <v>102</v>
      </c>
      <c r="AD608" s="83" t="s">
        <v>7460</v>
      </c>
      <c r="AE608" s="83" t="s">
        <v>102</v>
      </c>
      <c r="AF608" s="83" t="s">
        <v>102</v>
      </c>
      <c r="AG608" s="83" t="s">
        <v>119</v>
      </c>
      <c r="AH608" s="83" t="s">
        <v>7461</v>
      </c>
      <c r="AI608" s="83" t="s">
        <v>104</v>
      </c>
      <c r="AJ608" s="83" t="s">
        <v>105</v>
      </c>
      <c r="AK608" s="191" t="s">
        <v>7460</v>
      </c>
      <c r="AL608" s="191" t="s">
        <v>102</v>
      </c>
      <c r="AM608" s="191" t="s">
        <v>102</v>
      </c>
      <c r="AN608" s="191" t="s">
        <v>119</v>
      </c>
      <c r="AO608" s="191" t="s">
        <v>7461</v>
      </c>
      <c r="AP608" s="191" t="s">
        <v>104</v>
      </c>
      <c r="AQ608" s="191" t="s">
        <v>105</v>
      </c>
      <c r="AR608" s="191" t="s">
        <v>106</v>
      </c>
      <c r="AS608" s="191" t="s">
        <v>7460</v>
      </c>
      <c r="AT608" s="191" t="s">
        <v>485</v>
      </c>
      <c r="AU608" s="191" t="s">
        <v>7461</v>
      </c>
      <c r="AV608" s="191" t="s">
        <v>104</v>
      </c>
      <c r="AW608" s="191" t="s">
        <v>204</v>
      </c>
      <c r="AX608" s="191"/>
      <c r="AY608" s="192" t="s">
        <v>454</v>
      </c>
      <c r="AZ608" s="192" t="s">
        <v>416</v>
      </c>
      <c r="BA608" s="91" t="s">
        <v>108</v>
      </c>
      <c r="BB608" s="90">
        <v>0</v>
      </c>
      <c r="BC608" s="93" t="s">
        <v>102</v>
      </c>
      <c r="BD608" s="93" t="s">
        <v>102</v>
      </c>
      <c r="BE608" s="93" t="s">
        <v>102</v>
      </c>
      <c r="BF608" s="93" t="s">
        <v>102</v>
      </c>
      <c r="BG608" s="97" t="s">
        <v>108</v>
      </c>
      <c r="BH608" s="93" t="s">
        <v>108</v>
      </c>
      <c r="BI608" s="93" t="s">
        <v>102</v>
      </c>
      <c r="BJ608" s="93" t="s">
        <v>102</v>
      </c>
      <c r="BK608" s="93" t="s">
        <v>102</v>
      </c>
      <c r="BL608" s="93" t="s">
        <v>102</v>
      </c>
      <c r="BM608" s="93" t="s">
        <v>102</v>
      </c>
      <c r="BN608" s="93" t="s">
        <v>102</v>
      </c>
      <c r="BO608" s="93" t="s">
        <v>102</v>
      </c>
      <c r="BP608" s="96" t="s">
        <v>102</v>
      </c>
      <c r="BQ608" s="90">
        <v>0</v>
      </c>
      <c r="BR608" s="93" t="s">
        <v>102</v>
      </c>
      <c r="BS608" s="93" t="s">
        <v>102</v>
      </c>
      <c r="BT608" s="93" t="s">
        <v>102</v>
      </c>
      <c r="BU608" s="93" t="s">
        <v>102</v>
      </c>
      <c r="BV608" s="97" t="s">
        <v>108</v>
      </c>
      <c r="BW608" s="93" t="s">
        <v>108</v>
      </c>
      <c r="BX608" s="95" t="s">
        <v>102</v>
      </c>
      <c r="BY608" s="93" t="s">
        <v>102</v>
      </c>
      <c r="BZ608" s="93" t="s">
        <v>102</v>
      </c>
      <c r="CA608" s="93" t="s">
        <v>102</v>
      </c>
      <c r="CB608" s="93" t="s">
        <v>102</v>
      </c>
      <c r="CC608" s="93" t="s">
        <v>102</v>
      </c>
      <c r="CD608" s="93" t="s">
        <v>102</v>
      </c>
      <c r="CE608" s="193" t="s">
        <v>102</v>
      </c>
      <c r="CF608" s="194" t="s">
        <v>436</v>
      </c>
      <c r="CG608" s="195" t="s">
        <v>7462</v>
      </c>
      <c r="CH608" s="101" t="s">
        <v>563</v>
      </c>
      <c r="CI608" s="102"/>
      <c r="CJ608" s="196" t="s">
        <v>577</v>
      </c>
      <c r="CK608" s="104" t="s">
        <v>190</v>
      </c>
      <c r="CL608" s="105"/>
      <c r="CM608" s="83" t="s">
        <v>578</v>
      </c>
      <c r="CN608" s="106" t="s">
        <v>108</v>
      </c>
      <c r="CO608" s="197" t="s">
        <v>566</v>
      </c>
      <c r="CP608" s="107"/>
      <c r="CQ608" s="198" t="s">
        <v>107</v>
      </c>
      <c r="CR608" s="198" t="s">
        <v>107</v>
      </c>
      <c r="CS608" s="199"/>
      <c r="CT608" s="83" t="s">
        <v>109</v>
      </c>
      <c r="CU608" s="83" t="s">
        <v>109</v>
      </c>
      <c r="CV608" s="83">
        <v>55</v>
      </c>
      <c r="CW608" s="83" t="s">
        <v>270</v>
      </c>
      <c r="CX608" s="83">
        <v>55</v>
      </c>
      <c r="CY608" s="83" t="s">
        <v>108</v>
      </c>
      <c r="CZ608" s="83">
        <v>799627.5</v>
      </c>
      <c r="DA608" s="83" t="s">
        <v>7463</v>
      </c>
      <c r="DB608" s="83" t="s">
        <v>118</v>
      </c>
      <c r="DC608" s="83" t="s">
        <v>108</v>
      </c>
      <c r="DD608" s="83">
        <v>5984</v>
      </c>
      <c r="DE608" s="83" t="s">
        <v>173</v>
      </c>
      <c r="DF608" s="83" t="s">
        <v>118</v>
      </c>
      <c r="DG608" s="83" t="s">
        <v>500</v>
      </c>
      <c r="DH608" s="83"/>
      <c r="DI608" s="85">
        <v>43646</v>
      </c>
      <c r="DJ608" s="83" t="s">
        <v>584</v>
      </c>
      <c r="DK608" s="83" t="s">
        <v>102</v>
      </c>
      <c r="DL608" s="83" t="s">
        <v>482</v>
      </c>
      <c r="DM608" s="83">
        <v>0</v>
      </c>
      <c r="DN608" s="83" t="s">
        <v>483</v>
      </c>
      <c r="DO608" s="83">
        <v>1</v>
      </c>
      <c r="DP608" s="83">
        <v>6</v>
      </c>
      <c r="DQ608" s="83"/>
      <c r="DR608" s="83" t="s">
        <v>108</v>
      </c>
      <c r="DS608" s="83" t="s">
        <v>497</v>
      </c>
      <c r="DU608" s="215" t="s">
        <v>269</v>
      </c>
      <c r="DV608" s="136">
        <v>1</v>
      </c>
      <c r="DW608" s="136">
        <v>3</v>
      </c>
      <c r="DX608" s="215" t="s">
        <v>269</v>
      </c>
      <c r="DY608" s="215" t="s">
        <v>269</v>
      </c>
      <c r="DZ608" s="215" t="s">
        <v>269</v>
      </c>
      <c r="EA608" s="215" t="s">
        <v>269</v>
      </c>
      <c r="EB608" s="215" t="s">
        <v>269</v>
      </c>
      <c r="EC608" s="215" t="s">
        <v>269</v>
      </c>
      <c r="ED608" s="215" t="s">
        <v>269</v>
      </c>
      <c r="EE608" s="215" t="s">
        <v>269</v>
      </c>
    </row>
    <row r="609" spans="1:135" ht="57.6" x14ac:dyDescent="0.55000000000000004">
      <c r="A609" s="83" t="s">
        <v>130</v>
      </c>
      <c r="B609" s="136">
        <v>770916</v>
      </c>
      <c r="C609" t="s">
        <v>1245</v>
      </c>
      <c r="D609" s="83" t="s">
        <v>228</v>
      </c>
      <c r="E609" s="138">
        <v>757293880119</v>
      </c>
      <c r="F609" s="83" t="s">
        <v>143</v>
      </c>
      <c r="G609" s="85">
        <v>43620</v>
      </c>
      <c r="H609" s="83" t="s">
        <v>98</v>
      </c>
      <c r="I609" s="84" t="s">
        <v>612</v>
      </c>
      <c r="J609" s="207" t="s">
        <v>628</v>
      </c>
      <c r="K609" s="208" t="s">
        <v>633</v>
      </c>
      <c r="L609" s="83" t="s">
        <v>108</v>
      </c>
      <c r="M609" s="184" t="s">
        <v>102</v>
      </c>
      <c r="N609" s="184" t="s">
        <v>556</v>
      </c>
      <c r="O609" s="85" t="s">
        <v>102</v>
      </c>
      <c r="P609" s="185">
        <v>42491</v>
      </c>
      <c r="Q609" s="186" t="s">
        <v>202</v>
      </c>
      <c r="R609" s="186" t="s">
        <v>613</v>
      </c>
      <c r="S609" s="186"/>
      <c r="T609" s="187"/>
      <c r="U609" s="188" t="s">
        <v>295</v>
      </c>
      <c r="V609" s="188" t="s">
        <v>205</v>
      </c>
      <c r="W609" s="188" t="s">
        <v>295</v>
      </c>
      <c r="X609" s="189" t="s">
        <v>107</v>
      </c>
      <c r="Y609" s="190" t="s">
        <v>614</v>
      </c>
      <c r="Z609" s="83">
        <v>700</v>
      </c>
      <c r="AA609" s="83" t="s">
        <v>193</v>
      </c>
      <c r="AB609" s="83" t="s">
        <v>181</v>
      </c>
      <c r="AC609" s="83" t="s">
        <v>102</v>
      </c>
      <c r="AD609" s="83" t="s">
        <v>7464</v>
      </c>
      <c r="AE609" s="83" t="s">
        <v>7465</v>
      </c>
      <c r="AF609" s="83" t="s">
        <v>102</v>
      </c>
      <c r="AG609" s="83" t="s">
        <v>175</v>
      </c>
      <c r="AH609" s="83" t="s">
        <v>7466</v>
      </c>
      <c r="AI609" s="83" t="s">
        <v>104</v>
      </c>
      <c r="AJ609" s="83" t="s">
        <v>105</v>
      </c>
      <c r="AK609" s="191" t="s">
        <v>7464</v>
      </c>
      <c r="AL609" s="191" t="s">
        <v>7465</v>
      </c>
      <c r="AM609" s="191" t="s">
        <v>102</v>
      </c>
      <c r="AN609" s="191" t="s">
        <v>175</v>
      </c>
      <c r="AO609" s="191" t="s">
        <v>7466</v>
      </c>
      <c r="AP609" s="191" t="s">
        <v>104</v>
      </c>
      <c r="AQ609" s="191" t="s">
        <v>105</v>
      </c>
      <c r="AR609" s="191" t="s">
        <v>106</v>
      </c>
      <c r="AS609" s="191"/>
      <c r="AT609" s="191"/>
      <c r="AU609" s="191"/>
      <c r="AV609" s="191"/>
      <c r="AW609" s="191"/>
      <c r="AX609" s="191" t="s">
        <v>575</v>
      </c>
      <c r="AY609" s="192" t="s">
        <v>454</v>
      </c>
      <c r="AZ609" s="192" t="s">
        <v>108</v>
      </c>
      <c r="BA609" s="91" t="s">
        <v>108</v>
      </c>
      <c r="BB609" s="90">
        <v>0</v>
      </c>
      <c r="BC609" s="93" t="s">
        <v>102</v>
      </c>
      <c r="BD609" s="93" t="s">
        <v>102</v>
      </c>
      <c r="BE609" s="93" t="s">
        <v>102</v>
      </c>
      <c r="BF609" s="93" t="s">
        <v>102</v>
      </c>
      <c r="BG609" s="97" t="s">
        <v>108</v>
      </c>
      <c r="BH609" s="93" t="s">
        <v>108</v>
      </c>
      <c r="BI609" s="93" t="s">
        <v>102</v>
      </c>
      <c r="BJ609" s="93" t="s">
        <v>102</v>
      </c>
      <c r="BK609" s="93" t="s">
        <v>102</v>
      </c>
      <c r="BL609" s="93" t="s">
        <v>102</v>
      </c>
      <c r="BM609" s="93" t="s">
        <v>102</v>
      </c>
      <c r="BN609" s="93" t="s">
        <v>102</v>
      </c>
      <c r="BO609" s="93" t="s">
        <v>102</v>
      </c>
      <c r="BP609" s="96" t="s">
        <v>102</v>
      </c>
      <c r="BQ609" s="90">
        <v>0</v>
      </c>
      <c r="BR609" s="93" t="s">
        <v>102</v>
      </c>
      <c r="BS609" s="93" t="s">
        <v>102</v>
      </c>
      <c r="BT609" s="93" t="s">
        <v>102</v>
      </c>
      <c r="BU609" s="93" t="s">
        <v>102</v>
      </c>
      <c r="BV609" s="97" t="s">
        <v>108</v>
      </c>
      <c r="BW609" s="93" t="s">
        <v>108</v>
      </c>
      <c r="BX609" s="95" t="s">
        <v>102</v>
      </c>
      <c r="BY609" s="93" t="s">
        <v>102</v>
      </c>
      <c r="BZ609" s="93" t="s">
        <v>102</v>
      </c>
      <c r="CA609" s="93" t="s">
        <v>102</v>
      </c>
      <c r="CB609" s="93" t="s">
        <v>102</v>
      </c>
      <c r="CC609" s="93" t="s">
        <v>102</v>
      </c>
      <c r="CD609" s="93" t="s">
        <v>102</v>
      </c>
      <c r="CE609" s="193" t="s">
        <v>102</v>
      </c>
      <c r="CF609" s="194" t="s">
        <v>508</v>
      </c>
      <c r="CG609" s="195" t="s">
        <v>102</v>
      </c>
      <c r="CH609" s="101" t="e">
        <v>#N/A</v>
      </c>
      <c r="CI609" s="102" t="s">
        <v>580</v>
      </c>
      <c r="CJ609" s="196" t="s">
        <v>108</v>
      </c>
      <c r="CK609" s="104" t="s">
        <v>109</v>
      </c>
      <c r="CL609" s="105" t="s">
        <v>579</v>
      </c>
      <c r="CM609" s="83" t="s">
        <v>108</v>
      </c>
      <c r="CN609" s="106" t="s">
        <v>108</v>
      </c>
      <c r="CO609" s="197" t="s">
        <v>108</v>
      </c>
      <c r="CP609" s="107"/>
      <c r="CQ609" s="198" t="s">
        <v>474</v>
      </c>
      <c r="CR609" s="198" t="s">
        <v>474</v>
      </c>
      <c r="CS609" s="199" t="s">
        <v>616</v>
      </c>
      <c r="CT609" s="83" t="s">
        <v>109</v>
      </c>
      <c r="CU609" s="83" t="s">
        <v>109</v>
      </c>
      <c r="CV609" s="83">
        <v>50</v>
      </c>
      <c r="CW609" s="83" t="s">
        <v>112</v>
      </c>
      <c r="CX609" s="83">
        <v>50</v>
      </c>
      <c r="CY609" s="83" t="s">
        <v>7467</v>
      </c>
      <c r="CZ609" s="83">
        <v>800947</v>
      </c>
      <c r="DA609" s="83" t="s">
        <v>138</v>
      </c>
      <c r="DB609" s="83" t="s">
        <v>124</v>
      </c>
      <c r="DC609" s="83" t="s">
        <v>501</v>
      </c>
      <c r="DD609" s="83">
        <v>6023</v>
      </c>
      <c r="DE609" s="83" t="s">
        <v>582</v>
      </c>
      <c r="DF609" s="83" t="s">
        <v>145</v>
      </c>
      <c r="DG609" s="83" t="s">
        <v>501</v>
      </c>
      <c r="DH609" s="83" t="s">
        <v>582</v>
      </c>
      <c r="DI609" s="85">
        <v>43646</v>
      </c>
      <c r="DJ609" s="83" t="s">
        <v>584</v>
      </c>
      <c r="DK609" s="83" t="s">
        <v>102</v>
      </c>
      <c r="DL609" s="83" t="s">
        <v>482</v>
      </c>
      <c r="DM609" s="83">
        <v>0</v>
      </c>
      <c r="DN609" s="83" t="s">
        <v>238</v>
      </c>
      <c r="DO609" s="83">
        <v>1</v>
      </c>
      <c r="DP609" s="83">
        <v>1</v>
      </c>
      <c r="DQ609" s="83"/>
      <c r="DR609" s="83" t="s">
        <v>108</v>
      </c>
      <c r="DS609" s="83" t="s">
        <v>497</v>
      </c>
      <c r="DU609" s="215" t="s">
        <v>269</v>
      </c>
      <c r="DV609" s="136">
        <v>1</v>
      </c>
      <c r="DW609" s="136">
        <v>3</v>
      </c>
      <c r="DX609" s="215" t="s">
        <v>269</v>
      </c>
      <c r="DY609" s="215" t="s">
        <v>269</v>
      </c>
      <c r="DZ609" s="215" t="s">
        <v>269</v>
      </c>
      <c r="EA609" s="215" t="s">
        <v>269</v>
      </c>
      <c r="EB609" s="215" t="s">
        <v>269</v>
      </c>
      <c r="EC609" s="215" t="s">
        <v>269</v>
      </c>
      <c r="ED609" s="215" t="s">
        <v>269</v>
      </c>
      <c r="EE609" s="215" t="s">
        <v>269</v>
      </c>
    </row>
    <row r="610" spans="1:135" ht="28.8" x14ac:dyDescent="0.55000000000000004">
      <c r="A610" s="83" t="s">
        <v>130</v>
      </c>
      <c r="B610" s="136">
        <v>583867</v>
      </c>
      <c r="C610" t="s">
        <v>1246</v>
      </c>
      <c r="D610" s="83" t="s">
        <v>228</v>
      </c>
      <c r="E610" s="138">
        <v>669608775100</v>
      </c>
      <c r="F610" s="83" t="s">
        <v>114</v>
      </c>
      <c r="G610" s="85">
        <v>43634</v>
      </c>
      <c r="H610" s="83" t="s">
        <v>98</v>
      </c>
      <c r="I610" s="84" t="s">
        <v>618</v>
      </c>
      <c r="J610" s="207" t="s">
        <v>629</v>
      </c>
      <c r="K610" s="208" t="s">
        <v>634</v>
      </c>
      <c r="L610" s="83" t="s">
        <v>108</v>
      </c>
      <c r="M610" s="184">
        <v>27670</v>
      </c>
      <c r="N610" s="184"/>
      <c r="O610" s="85" t="s">
        <v>102</v>
      </c>
      <c r="P610" s="185">
        <v>43013</v>
      </c>
      <c r="Q610" s="186" t="s">
        <v>203</v>
      </c>
      <c r="R610" s="186"/>
      <c r="S610" s="186"/>
      <c r="T610" s="187"/>
      <c r="U610" s="188" t="s">
        <v>296</v>
      </c>
      <c r="V610" s="188" t="s">
        <v>205</v>
      </c>
      <c r="W610" s="189" t="s">
        <v>619</v>
      </c>
      <c r="X610" s="189" t="s">
        <v>107</v>
      </c>
      <c r="Y610" s="190" t="s">
        <v>614</v>
      </c>
      <c r="Z610" s="83">
        <v>700</v>
      </c>
      <c r="AA610" s="83" t="s">
        <v>193</v>
      </c>
      <c r="AB610" s="83" t="s">
        <v>181</v>
      </c>
      <c r="AC610" s="83" t="s">
        <v>102</v>
      </c>
      <c r="AD610" s="83" t="s">
        <v>7468</v>
      </c>
      <c r="AE610" s="83" t="s">
        <v>102</v>
      </c>
      <c r="AF610" s="83" t="s">
        <v>102</v>
      </c>
      <c r="AG610" s="83" t="s">
        <v>174</v>
      </c>
      <c r="AH610" s="83" t="s">
        <v>7457</v>
      </c>
      <c r="AI610" s="83" t="s">
        <v>104</v>
      </c>
      <c r="AJ610" s="83" t="s">
        <v>105</v>
      </c>
      <c r="AK610" s="191" t="s">
        <v>7468</v>
      </c>
      <c r="AL610" s="191" t="s">
        <v>102</v>
      </c>
      <c r="AM610" s="191" t="s">
        <v>102</v>
      </c>
      <c r="AN610" s="191" t="s">
        <v>174</v>
      </c>
      <c r="AO610" s="191" t="s">
        <v>7457</v>
      </c>
      <c r="AP610" s="191" t="s">
        <v>104</v>
      </c>
      <c r="AQ610" s="191" t="s">
        <v>105</v>
      </c>
      <c r="AR610" s="191" t="s">
        <v>106</v>
      </c>
      <c r="AS610" s="191" t="s">
        <v>7468</v>
      </c>
      <c r="AT610" s="191" t="s">
        <v>488</v>
      </c>
      <c r="AU610" s="191" t="s">
        <v>7469</v>
      </c>
      <c r="AV610" s="191" t="s">
        <v>104</v>
      </c>
      <c r="AW610" s="191" t="s">
        <v>204</v>
      </c>
      <c r="AX610" s="191"/>
      <c r="AY610" s="192" t="s">
        <v>454</v>
      </c>
      <c r="AZ610" s="192" t="s">
        <v>416</v>
      </c>
      <c r="BA610" s="91" t="s">
        <v>108</v>
      </c>
      <c r="BB610" s="90">
        <v>0</v>
      </c>
      <c r="BC610" s="93" t="s">
        <v>102</v>
      </c>
      <c r="BD610" s="93" t="s">
        <v>102</v>
      </c>
      <c r="BE610" s="93" t="s">
        <v>102</v>
      </c>
      <c r="BF610" s="93" t="s">
        <v>102</v>
      </c>
      <c r="BG610" s="97" t="s">
        <v>108</v>
      </c>
      <c r="BH610" s="93" t="s">
        <v>108</v>
      </c>
      <c r="BI610" s="93" t="s">
        <v>102</v>
      </c>
      <c r="BJ610" s="93" t="s">
        <v>102</v>
      </c>
      <c r="BK610" s="93" t="s">
        <v>102</v>
      </c>
      <c r="BL610" s="93" t="s">
        <v>102</v>
      </c>
      <c r="BM610" s="93" t="s">
        <v>102</v>
      </c>
      <c r="BN610" s="93" t="s">
        <v>102</v>
      </c>
      <c r="BO610" s="93" t="s">
        <v>102</v>
      </c>
      <c r="BP610" s="96" t="s">
        <v>102</v>
      </c>
      <c r="BQ610" s="90">
        <v>0</v>
      </c>
      <c r="BR610" s="93" t="s">
        <v>102</v>
      </c>
      <c r="BS610" s="93" t="s">
        <v>102</v>
      </c>
      <c r="BT610" s="93" t="s">
        <v>102</v>
      </c>
      <c r="BU610" s="93" t="s">
        <v>102</v>
      </c>
      <c r="BV610" s="97" t="s">
        <v>108</v>
      </c>
      <c r="BW610" s="93" t="s">
        <v>108</v>
      </c>
      <c r="BX610" s="95" t="s">
        <v>102</v>
      </c>
      <c r="BY610" s="93" t="s">
        <v>102</v>
      </c>
      <c r="BZ610" s="93" t="s">
        <v>102</v>
      </c>
      <c r="CA610" s="93" t="s">
        <v>102</v>
      </c>
      <c r="CB610" s="93" t="s">
        <v>102</v>
      </c>
      <c r="CC610" s="93" t="s">
        <v>102</v>
      </c>
      <c r="CD610" s="93" t="s">
        <v>102</v>
      </c>
      <c r="CE610" s="193" t="s">
        <v>102</v>
      </c>
      <c r="CF610" s="194" t="s">
        <v>436</v>
      </c>
      <c r="CG610" s="195" t="s">
        <v>7470</v>
      </c>
      <c r="CH610" s="101" t="s">
        <v>310</v>
      </c>
      <c r="CI610" s="102"/>
      <c r="CJ610" s="196" t="s">
        <v>7471</v>
      </c>
      <c r="CK610" s="104" t="s">
        <v>190</v>
      </c>
      <c r="CL610" s="105"/>
      <c r="CM610" s="83" t="s">
        <v>623</v>
      </c>
      <c r="CN610" s="106" t="s">
        <v>624</v>
      </c>
      <c r="CO610" s="197" t="s">
        <v>625</v>
      </c>
      <c r="CP610" s="107"/>
      <c r="CQ610" s="198" t="s">
        <v>474</v>
      </c>
      <c r="CR610" s="198" t="s">
        <v>474</v>
      </c>
      <c r="CS610" s="199"/>
      <c r="CT610" s="83" t="s">
        <v>109</v>
      </c>
      <c r="CU610" s="83" t="s">
        <v>109</v>
      </c>
      <c r="CV610" s="83">
        <v>43</v>
      </c>
      <c r="CW610" s="83" t="s">
        <v>139</v>
      </c>
      <c r="CX610" s="83">
        <v>43</v>
      </c>
      <c r="CY610" s="83" t="s">
        <v>108</v>
      </c>
      <c r="CZ610" s="83">
        <v>802266.5</v>
      </c>
      <c r="DA610" s="83" t="s">
        <v>581</v>
      </c>
      <c r="DB610" s="83" t="s">
        <v>152</v>
      </c>
      <c r="DC610" s="83" t="s">
        <v>500</v>
      </c>
      <c r="DD610" s="83">
        <v>8174</v>
      </c>
      <c r="DE610" s="83" t="s">
        <v>606</v>
      </c>
      <c r="DF610" s="83" t="s">
        <v>152</v>
      </c>
      <c r="DG610" s="83" t="s">
        <v>500</v>
      </c>
      <c r="DH610" s="83"/>
      <c r="DI610" s="85">
        <v>43646</v>
      </c>
      <c r="DJ610" s="83" t="s">
        <v>584</v>
      </c>
      <c r="DK610" s="83" t="s">
        <v>102</v>
      </c>
      <c r="DL610" s="83" t="s">
        <v>482</v>
      </c>
      <c r="DM610" s="83">
        <v>0</v>
      </c>
      <c r="DN610" s="83" t="s">
        <v>483</v>
      </c>
      <c r="DO610" s="83">
        <v>1</v>
      </c>
      <c r="DP610" s="83">
        <v>4</v>
      </c>
      <c r="DQ610" s="83"/>
      <c r="DR610" s="83" t="s">
        <v>108</v>
      </c>
      <c r="DS610" s="83" t="s">
        <v>497</v>
      </c>
      <c r="DU610" s="215" t="s">
        <v>269</v>
      </c>
      <c r="DV610" s="136">
        <v>1</v>
      </c>
      <c r="DW610" s="136">
        <v>3</v>
      </c>
      <c r="DX610" s="215" t="s">
        <v>269</v>
      </c>
      <c r="DY610" s="215" t="s">
        <v>269</v>
      </c>
      <c r="DZ610" s="215" t="s">
        <v>269</v>
      </c>
      <c r="EA610" s="215" t="s">
        <v>269</v>
      </c>
      <c r="EB610" s="215" t="s">
        <v>269</v>
      </c>
      <c r="EC610" s="215" t="s">
        <v>269</v>
      </c>
      <c r="ED610" s="215" t="s">
        <v>269</v>
      </c>
      <c r="EE610" s="215" t="s">
        <v>269</v>
      </c>
    </row>
    <row r="611" spans="1:135" ht="28.8" x14ac:dyDescent="0.55000000000000004">
      <c r="A611" s="83" t="s">
        <v>130</v>
      </c>
      <c r="B611" s="136">
        <v>768142</v>
      </c>
      <c r="C611" t="s">
        <v>1247</v>
      </c>
      <c r="D611" s="83" t="s">
        <v>228</v>
      </c>
      <c r="E611" s="138">
        <v>739924558579</v>
      </c>
      <c r="F611" s="83" t="s">
        <v>114</v>
      </c>
      <c r="G611" s="85">
        <v>43643</v>
      </c>
      <c r="H611" s="211" t="s">
        <v>98</v>
      </c>
      <c r="I611" s="84" t="s">
        <v>610</v>
      </c>
      <c r="J611" s="207" t="s">
        <v>627</v>
      </c>
      <c r="K611" s="208" t="s">
        <v>630</v>
      </c>
      <c r="L611" s="83" t="s">
        <v>108</v>
      </c>
      <c r="M611" s="184">
        <v>24581</v>
      </c>
      <c r="N611" s="184"/>
      <c r="O611" s="85" t="s">
        <v>102</v>
      </c>
      <c r="P611" s="185">
        <v>42491</v>
      </c>
      <c r="Q611" s="186" t="s">
        <v>203</v>
      </c>
      <c r="R611" s="186"/>
      <c r="S611" s="186"/>
      <c r="T611" s="187"/>
      <c r="U611" s="188" t="s">
        <v>296</v>
      </c>
      <c r="V611" s="188" t="s">
        <v>297</v>
      </c>
      <c r="W611" s="188" t="s">
        <v>297</v>
      </c>
      <c r="X611" s="189" t="s">
        <v>167</v>
      </c>
      <c r="Y611" s="190"/>
      <c r="Z611" s="83">
        <v>700</v>
      </c>
      <c r="AA611" s="83" t="s">
        <v>193</v>
      </c>
      <c r="AB611" s="83" t="s">
        <v>181</v>
      </c>
      <c r="AC611" s="83" t="s">
        <v>102</v>
      </c>
      <c r="AD611" s="83" t="s">
        <v>7472</v>
      </c>
      <c r="AE611" s="83" t="s">
        <v>102</v>
      </c>
      <c r="AF611" s="83" t="s">
        <v>102</v>
      </c>
      <c r="AG611" s="83" t="s">
        <v>119</v>
      </c>
      <c r="AH611" s="83" t="s">
        <v>7473</v>
      </c>
      <c r="AI611" s="83" t="s">
        <v>104</v>
      </c>
      <c r="AJ611" s="83" t="s">
        <v>105</v>
      </c>
      <c r="AK611" s="191" t="s">
        <v>7472</v>
      </c>
      <c r="AL611" s="191" t="s">
        <v>102</v>
      </c>
      <c r="AM611" s="191" t="s">
        <v>102</v>
      </c>
      <c r="AN611" s="191" t="s">
        <v>119</v>
      </c>
      <c r="AO611" s="191" t="s">
        <v>7473</v>
      </c>
      <c r="AP611" s="191" t="s">
        <v>104</v>
      </c>
      <c r="AQ611" s="191" t="s">
        <v>105</v>
      </c>
      <c r="AR611" s="191" t="s">
        <v>106</v>
      </c>
      <c r="AS611" s="191" t="s">
        <v>7472</v>
      </c>
      <c r="AT611" s="191" t="s">
        <v>485</v>
      </c>
      <c r="AU611" s="191" t="s">
        <v>7473</v>
      </c>
      <c r="AV611" s="191" t="s">
        <v>104</v>
      </c>
      <c r="AW611" s="191" t="s">
        <v>204</v>
      </c>
      <c r="AX611" s="191"/>
      <c r="AY611" s="192" t="s">
        <v>454</v>
      </c>
      <c r="AZ611" s="192" t="s">
        <v>416</v>
      </c>
      <c r="BA611" s="91" t="s">
        <v>108</v>
      </c>
      <c r="BB611" s="90">
        <v>0</v>
      </c>
      <c r="BC611" s="93" t="s">
        <v>102</v>
      </c>
      <c r="BD611" s="93" t="s">
        <v>102</v>
      </c>
      <c r="BE611" s="93" t="s">
        <v>102</v>
      </c>
      <c r="BF611" s="93" t="s">
        <v>102</v>
      </c>
      <c r="BG611" s="97" t="s">
        <v>108</v>
      </c>
      <c r="BH611" s="93" t="s">
        <v>108</v>
      </c>
      <c r="BI611" s="93" t="s">
        <v>102</v>
      </c>
      <c r="BJ611" s="93" t="s">
        <v>102</v>
      </c>
      <c r="BK611" s="93" t="s">
        <v>102</v>
      </c>
      <c r="BL611" s="93" t="s">
        <v>102</v>
      </c>
      <c r="BM611" s="93" t="s">
        <v>102</v>
      </c>
      <c r="BN611" s="93" t="s">
        <v>102</v>
      </c>
      <c r="BO611" s="93" t="s">
        <v>102</v>
      </c>
      <c r="BP611" s="96" t="s">
        <v>102</v>
      </c>
      <c r="BQ611" s="90">
        <v>0</v>
      </c>
      <c r="BR611" s="93" t="s">
        <v>102</v>
      </c>
      <c r="BS611" s="93" t="s">
        <v>102</v>
      </c>
      <c r="BT611" s="93" t="s">
        <v>102</v>
      </c>
      <c r="BU611" s="93" t="s">
        <v>102</v>
      </c>
      <c r="BV611" s="97" t="s">
        <v>108</v>
      </c>
      <c r="BW611" s="93" t="s">
        <v>108</v>
      </c>
      <c r="BX611" s="95" t="s">
        <v>102</v>
      </c>
      <c r="BY611" s="93" t="s">
        <v>102</v>
      </c>
      <c r="BZ611" s="93" t="s">
        <v>102</v>
      </c>
      <c r="CA611" s="93" t="s">
        <v>102</v>
      </c>
      <c r="CB611" s="93" t="s">
        <v>102</v>
      </c>
      <c r="CC611" s="93" t="s">
        <v>102</v>
      </c>
      <c r="CD611" s="93" t="s">
        <v>102</v>
      </c>
      <c r="CE611" s="193" t="s">
        <v>102</v>
      </c>
      <c r="CF611" s="194" t="s">
        <v>436</v>
      </c>
      <c r="CG611" s="195" t="s">
        <v>7474</v>
      </c>
      <c r="CH611" s="101" t="s">
        <v>563</v>
      </c>
      <c r="CI611" s="102"/>
      <c r="CJ611" s="196" t="s">
        <v>577</v>
      </c>
      <c r="CK611" s="104" t="s">
        <v>190</v>
      </c>
      <c r="CL611" s="105"/>
      <c r="CM611" s="83" t="s">
        <v>578</v>
      </c>
      <c r="CN611" s="106" t="s">
        <v>108</v>
      </c>
      <c r="CO611" s="197" t="s">
        <v>566</v>
      </c>
      <c r="CP611" s="107"/>
      <c r="CQ611" s="198" t="s">
        <v>107</v>
      </c>
      <c r="CR611" s="198" t="s">
        <v>107</v>
      </c>
      <c r="CS611" s="199"/>
      <c r="CT611" s="83" t="s">
        <v>109</v>
      </c>
      <c r="CU611" s="83" t="s">
        <v>109</v>
      </c>
      <c r="CV611" s="83">
        <v>34</v>
      </c>
      <c r="CW611" s="83" t="s">
        <v>270</v>
      </c>
      <c r="CX611" s="83">
        <v>34</v>
      </c>
      <c r="CY611" s="83" t="s">
        <v>108</v>
      </c>
      <c r="CZ611" s="83">
        <v>803586</v>
      </c>
      <c r="DA611" s="83" t="s">
        <v>7475</v>
      </c>
      <c r="DB611" s="83" t="s">
        <v>118</v>
      </c>
      <c r="DC611" s="83" t="s">
        <v>108</v>
      </c>
      <c r="DD611" s="83">
        <v>7668</v>
      </c>
      <c r="DE611" s="83" t="s">
        <v>173</v>
      </c>
      <c r="DF611" s="83" t="s">
        <v>118</v>
      </c>
      <c r="DG611" s="83" t="s">
        <v>500</v>
      </c>
      <c r="DH611" s="83"/>
      <c r="DI611" s="85">
        <v>43646</v>
      </c>
      <c r="DJ611" s="83" t="s">
        <v>584</v>
      </c>
      <c r="DK611" s="83" t="s">
        <v>102</v>
      </c>
      <c r="DL611" s="83" t="s">
        <v>482</v>
      </c>
      <c r="DM611" s="83">
        <v>0</v>
      </c>
      <c r="DN611" s="83" t="s">
        <v>483</v>
      </c>
      <c r="DO611" s="83">
        <v>1</v>
      </c>
      <c r="DP611" s="83">
        <v>1</v>
      </c>
      <c r="DQ611" s="83"/>
      <c r="DR611" s="83" t="s">
        <v>108</v>
      </c>
      <c r="DS611" s="83" t="s">
        <v>497</v>
      </c>
      <c r="DU611" s="215" t="s">
        <v>269</v>
      </c>
      <c r="DV611" s="136">
        <v>1</v>
      </c>
      <c r="DW611" s="136">
        <v>3</v>
      </c>
      <c r="DX611" s="215" t="s">
        <v>269</v>
      </c>
      <c r="DY611" s="215" t="s">
        <v>269</v>
      </c>
      <c r="DZ611" s="215" t="s">
        <v>269</v>
      </c>
      <c r="EA611" s="215" t="s">
        <v>269</v>
      </c>
      <c r="EB611" s="215" t="s">
        <v>269</v>
      </c>
      <c r="EC611" s="215" t="s">
        <v>269</v>
      </c>
      <c r="ED611" s="215" t="s">
        <v>269</v>
      </c>
      <c r="EE611" s="215" t="s">
        <v>269</v>
      </c>
    </row>
    <row r="612" spans="1:135" ht="57.6" x14ac:dyDescent="0.55000000000000004">
      <c r="A612" s="83" t="s">
        <v>130</v>
      </c>
      <c r="B612" s="136">
        <v>242147</v>
      </c>
      <c r="C612" t="s">
        <v>1248</v>
      </c>
      <c r="D612" s="83" t="s">
        <v>228</v>
      </c>
      <c r="E612" s="138">
        <v>980902800813</v>
      </c>
      <c r="F612" s="83" t="s">
        <v>143</v>
      </c>
      <c r="G612" s="85">
        <v>43620</v>
      </c>
      <c r="H612" s="83" t="s">
        <v>98</v>
      </c>
      <c r="I612" s="84" t="s">
        <v>612</v>
      </c>
      <c r="J612" s="207" t="s">
        <v>628</v>
      </c>
      <c r="K612" s="208" t="s">
        <v>633</v>
      </c>
      <c r="L612" s="83" t="s">
        <v>108</v>
      </c>
      <c r="M612" s="184" t="s">
        <v>102</v>
      </c>
      <c r="N612" s="184" t="s">
        <v>556</v>
      </c>
      <c r="O612" s="85" t="s">
        <v>102</v>
      </c>
      <c r="P612" s="185">
        <v>42491</v>
      </c>
      <c r="Q612" s="186" t="s">
        <v>202</v>
      </c>
      <c r="R612" s="186" t="s">
        <v>613</v>
      </c>
      <c r="S612" s="186"/>
      <c r="T612" s="187"/>
      <c r="U612" s="188" t="s">
        <v>295</v>
      </c>
      <c r="V612" s="188" t="s">
        <v>205</v>
      </c>
      <c r="W612" s="188" t="s">
        <v>295</v>
      </c>
      <c r="X612" s="189" t="s">
        <v>107</v>
      </c>
      <c r="Y612" s="190" t="s">
        <v>614</v>
      </c>
      <c r="Z612" s="83">
        <v>700</v>
      </c>
      <c r="AA612" s="83" t="s">
        <v>193</v>
      </c>
      <c r="AB612" s="83" t="s">
        <v>181</v>
      </c>
      <c r="AC612" s="83" t="s">
        <v>102</v>
      </c>
      <c r="AD612" s="83" t="s">
        <v>7476</v>
      </c>
      <c r="AE612" s="83" t="s">
        <v>7477</v>
      </c>
      <c r="AF612" s="83" t="s">
        <v>102</v>
      </c>
      <c r="AG612" s="83" t="s">
        <v>175</v>
      </c>
      <c r="AH612" s="83" t="s">
        <v>7478</v>
      </c>
      <c r="AI612" s="83" t="s">
        <v>104</v>
      </c>
      <c r="AJ612" s="83" t="s">
        <v>105</v>
      </c>
      <c r="AK612" s="191" t="s">
        <v>7476</v>
      </c>
      <c r="AL612" s="191" t="s">
        <v>7477</v>
      </c>
      <c r="AM612" s="191" t="s">
        <v>102</v>
      </c>
      <c r="AN612" s="191" t="s">
        <v>175</v>
      </c>
      <c r="AO612" s="191" t="s">
        <v>7478</v>
      </c>
      <c r="AP612" s="191" t="s">
        <v>104</v>
      </c>
      <c r="AQ612" s="191" t="s">
        <v>105</v>
      </c>
      <c r="AR612" s="191" t="s">
        <v>106</v>
      </c>
      <c r="AS612" s="191"/>
      <c r="AT612" s="191"/>
      <c r="AU612" s="191"/>
      <c r="AV612" s="191"/>
      <c r="AW612" s="191"/>
      <c r="AX612" s="191" t="s">
        <v>575</v>
      </c>
      <c r="AY612" s="192" t="s">
        <v>454</v>
      </c>
      <c r="AZ612" s="192" t="s">
        <v>108</v>
      </c>
      <c r="BA612" s="91" t="s">
        <v>108</v>
      </c>
      <c r="BB612" s="90">
        <v>0</v>
      </c>
      <c r="BC612" s="93" t="s">
        <v>102</v>
      </c>
      <c r="BD612" s="93" t="s">
        <v>102</v>
      </c>
      <c r="BE612" s="93" t="s">
        <v>102</v>
      </c>
      <c r="BF612" s="93" t="s">
        <v>102</v>
      </c>
      <c r="BG612" s="97" t="s">
        <v>108</v>
      </c>
      <c r="BH612" s="93" t="s">
        <v>108</v>
      </c>
      <c r="BI612" s="93" t="s">
        <v>102</v>
      </c>
      <c r="BJ612" s="93" t="s">
        <v>102</v>
      </c>
      <c r="BK612" s="93" t="s">
        <v>102</v>
      </c>
      <c r="BL612" s="93" t="s">
        <v>102</v>
      </c>
      <c r="BM612" s="93" t="s">
        <v>102</v>
      </c>
      <c r="BN612" s="93" t="s">
        <v>102</v>
      </c>
      <c r="BO612" s="93" t="s">
        <v>102</v>
      </c>
      <c r="BP612" s="96" t="s">
        <v>102</v>
      </c>
      <c r="BQ612" s="90">
        <v>0</v>
      </c>
      <c r="BR612" s="93" t="s">
        <v>102</v>
      </c>
      <c r="BS612" s="93" t="s">
        <v>102</v>
      </c>
      <c r="BT612" s="93" t="s">
        <v>102</v>
      </c>
      <c r="BU612" s="93" t="s">
        <v>102</v>
      </c>
      <c r="BV612" s="97" t="s">
        <v>108</v>
      </c>
      <c r="BW612" s="93" t="s">
        <v>108</v>
      </c>
      <c r="BX612" s="95" t="s">
        <v>102</v>
      </c>
      <c r="BY612" s="93" t="s">
        <v>102</v>
      </c>
      <c r="BZ612" s="93" t="s">
        <v>102</v>
      </c>
      <c r="CA612" s="93" t="s">
        <v>102</v>
      </c>
      <c r="CB612" s="93" t="s">
        <v>102</v>
      </c>
      <c r="CC612" s="93" t="s">
        <v>102</v>
      </c>
      <c r="CD612" s="93" t="s">
        <v>102</v>
      </c>
      <c r="CE612" s="193" t="s">
        <v>102</v>
      </c>
      <c r="CF612" s="194" t="s">
        <v>508</v>
      </c>
      <c r="CG612" s="195" t="s">
        <v>102</v>
      </c>
      <c r="CH612" s="101" t="e">
        <v>#N/A</v>
      </c>
      <c r="CI612" s="102" t="s">
        <v>580</v>
      </c>
      <c r="CJ612" s="196" t="s">
        <v>108</v>
      </c>
      <c r="CK612" s="104" t="s">
        <v>109</v>
      </c>
      <c r="CL612" s="105" t="s">
        <v>579</v>
      </c>
      <c r="CM612" s="83" t="s">
        <v>108</v>
      </c>
      <c r="CN612" s="106" t="s">
        <v>108</v>
      </c>
      <c r="CO612" s="197" t="s">
        <v>108</v>
      </c>
      <c r="CP612" s="107"/>
      <c r="CQ612" s="198" t="s">
        <v>474</v>
      </c>
      <c r="CR612" s="198" t="s">
        <v>474</v>
      </c>
      <c r="CS612" s="199" t="s">
        <v>616</v>
      </c>
      <c r="CT612" s="83" t="s">
        <v>109</v>
      </c>
      <c r="CU612" s="83" t="s">
        <v>109</v>
      </c>
      <c r="CV612" s="83">
        <v>85</v>
      </c>
      <c r="CW612" s="83" t="s">
        <v>112</v>
      </c>
      <c r="CX612" s="83">
        <v>85</v>
      </c>
      <c r="CY612" s="83" t="s">
        <v>7479</v>
      </c>
      <c r="CZ612" s="83">
        <v>804905.5</v>
      </c>
      <c r="DA612" s="83" t="s">
        <v>138</v>
      </c>
      <c r="DB612" s="83" t="s">
        <v>124</v>
      </c>
      <c r="DC612" s="83" t="s">
        <v>501</v>
      </c>
      <c r="DD612" s="83">
        <v>1983</v>
      </c>
      <c r="DE612" s="83" t="s">
        <v>582</v>
      </c>
      <c r="DF612" s="83" t="s">
        <v>145</v>
      </c>
      <c r="DG612" s="83" t="s">
        <v>501</v>
      </c>
      <c r="DH612" s="83" t="s">
        <v>582</v>
      </c>
      <c r="DI612" s="85">
        <v>43646</v>
      </c>
      <c r="DJ612" s="83" t="s">
        <v>584</v>
      </c>
      <c r="DK612" s="83" t="s">
        <v>102</v>
      </c>
      <c r="DL612" s="83" t="s">
        <v>482</v>
      </c>
      <c r="DM612" s="83">
        <v>0</v>
      </c>
      <c r="DN612" s="83" t="s">
        <v>238</v>
      </c>
      <c r="DO612" s="83">
        <v>1</v>
      </c>
      <c r="DP612" s="83">
        <v>4</v>
      </c>
      <c r="DQ612" s="83"/>
      <c r="DR612" s="83" t="s">
        <v>108</v>
      </c>
      <c r="DS612" s="83" t="s">
        <v>497</v>
      </c>
      <c r="DU612" s="215" t="s">
        <v>269</v>
      </c>
      <c r="DV612" s="136">
        <v>1</v>
      </c>
      <c r="DW612" s="136">
        <v>3</v>
      </c>
      <c r="DX612" s="215" t="s">
        <v>269</v>
      </c>
      <c r="DY612" s="215" t="s">
        <v>269</v>
      </c>
      <c r="DZ612" s="215" t="s">
        <v>269</v>
      </c>
      <c r="EA612" s="215" t="s">
        <v>269</v>
      </c>
      <c r="EB612" s="215" t="s">
        <v>269</v>
      </c>
      <c r="EC612" s="215" t="s">
        <v>269</v>
      </c>
      <c r="ED612" s="215" t="s">
        <v>269</v>
      </c>
      <c r="EE612" s="215" t="s">
        <v>269</v>
      </c>
    </row>
    <row r="613" spans="1:135" ht="28.8" x14ac:dyDescent="0.55000000000000004">
      <c r="A613" s="83" t="s">
        <v>130</v>
      </c>
      <c r="B613" s="136">
        <v>996382</v>
      </c>
      <c r="C613" t="s">
        <v>1249</v>
      </c>
      <c r="D613" s="83" t="s">
        <v>228</v>
      </c>
      <c r="E613" s="138">
        <v>711895524658</v>
      </c>
      <c r="F613" s="83" t="s">
        <v>114</v>
      </c>
      <c r="G613" s="85">
        <v>43634</v>
      </c>
      <c r="H613" s="83" t="s">
        <v>98</v>
      </c>
      <c r="I613" s="84" t="s">
        <v>618</v>
      </c>
      <c r="J613" s="207" t="s">
        <v>629</v>
      </c>
      <c r="K613" s="208" t="s">
        <v>634</v>
      </c>
      <c r="L613" s="83" t="s">
        <v>108</v>
      </c>
      <c r="M613" s="184">
        <v>27671</v>
      </c>
      <c r="N613" s="184"/>
      <c r="O613" s="85" t="s">
        <v>102</v>
      </c>
      <c r="P613" s="185">
        <v>43013</v>
      </c>
      <c r="Q613" s="186" t="s">
        <v>203</v>
      </c>
      <c r="R613" s="186"/>
      <c r="S613" s="186"/>
      <c r="T613" s="187"/>
      <c r="U613" s="188" t="s">
        <v>296</v>
      </c>
      <c r="V613" s="188" t="s">
        <v>205</v>
      </c>
      <c r="W613" s="189" t="s">
        <v>619</v>
      </c>
      <c r="X613" s="189" t="s">
        <v>107</v>
      </c>
      <c r="Y613" s="190" t="s">
        <v>614</v>
      </c>
      <c r="Z613" s="83">
        <v>700</v>
      </c>
      <c r="AA613" s="83" t="s">
        <v>193</v>
      </c>
      <c r="AB613" s="83" t="s">
        <v>181</v>
      </c>
      <c r="AC613" s="83" t="s">
        <v>102</v>
      </c>
      <c r="AD613" s="83" t="s">
        <v>7480</v>
      </c>
      <c r="AE613" s="83" t="s">
        <v>102</v>
      </c>
      <c r="AF613" s="83" t="s">
        <v>102</v>
      </c>
      <c r="AG613" s="83" t="s">
        <v>174</v>
      </c>
      <c r="AH613" s="83" t="s">
        <v>7469</v>
      </c>
      <c r="AI613" s="83" t="s">
        <v>104</v>
      </c>
      <c r="AJ613" s="83" t="s">
        <v>105</v>
      </c>
      <c r="AK613" s="191" t="s">
        <v>7480</v>
      </c>
      <c r="AL613" s="191" t="s">
        <v>102</v>
      </c>
      <c r="AM613" s="191" t="s">
        <v>102</v>
      </c>
      <c r="AN613" s="191" t="s">
        <v>174</v>
      </c>
      <c r="AO613" s="191" t="s">
        <v>7469</v>
      </c>
      <c r="AP613" s="191" t="s">
        <v>104</v>
      </c>
      <c r="AQ613" s="191" t="s">
        <v>105</v>
      </c>
      <c r="AR613" s="191" t="s">
        <v>106</v>
      </c>
      <c r="AS613" s="191" t="s">
        <v>7480</v>
      </c>
      <c r="AT613" s="191" t="s">
        <v>488</v>
      </c>
      <c r="AU613" s="191" t="s">
        <v>7481</v>
      </c>
      <c r="AV613" s="191" t="s">
        <v>104</v>
      </c>
      <c r="AW613" s="191" t="s">
        <v>204</v>
      </c>
      <c r="AX613" s="191"/>
      <c r="AY613" s="192" t="s">
        <v>454</v>
      </c>
      <c r="AZ613" s="192" t="s">
        <v>416</v>
      </c>
      <c r="BA613" s="91" t="s">
        <v>108</v>
      </c>
      <c r="BB613" s="90">
        <v>0</v>
      </c>
      <c r="BC613" s="93" t="s">
        <v>102</v>
      </c>
      <c r="BD613" s="93" t="s">
        <v>102</v>
      </c>
      <c r="BE613" s="93" t="s">
        <v>102</v>
      </c>
      <c r="BF613" s="93" t="s">
        <v>102</v>
      </c>
      <c r="BG613" s="97" t="s">
        <v>108</v>
      </c>
      <c r="BH613" s="93" t="s">
        <v>108</v>
      </c>
      <c r="BI613" s="93" t="s">
        <v>102</v>
      </c>
      <c r="BJ613" s="93" t="s">
        <v>102</v>
      </c>
      <c r="BK613" s="93" t="s">
        <v>102</v>
      </c>
      <c r="BL613" s="93" t="s">
        <v>102</v>
      </c>
      <c r="BM613" s="93" t="s">
        <v>102</v>
      </c>
      <c r="BN613" s="93" t="s">
        <v>102</v>
      </c>
      <c r="BO613" s="93" t="s">
        <v>102</v>
      </c>
      <c r="BP613" s="96" t="s">
        <v>102</v>
      </c>
      <c r="BQ613" s="90">
        <v>0</v>
      </c>
      <c r="BR613" s="93" t="s">
        <v>102</v>
      </c>
      <c r="BS613" s="93" t="s">
        <v>102</v>
      </c>
      <c r="BT613" s="93" t="s">
        <v>102</v>
      </c>
      <c r="BU613" s="93" t="s">
        <v>102</v>
      </c>
      <c r="BV613" s="97" t="s">
        <v>108</v>
      </c>
      <c r="BW613" s="93" t="s">
        <v>108</v>
      </c>
      <c r="BX613" s="95" t="s">
        <v>102</v>
      </c>
      <c r="BY613" s="93" t="s">
        <v>102</v>
      </c>
      <c r="BZ613" s="93" t="s">
        <v>102</v>
      </c>
      <c r="CA613" s="93" t="s">
        <v>102</v>
      </c>
      <c r="CB613" s="93" t="s">
        <v>102</v>
      </c>
      <c r="CC613" s="93" t="s">
        <v>102</v>
      </c>
      <c r="CD613" s="93" t="s">
        <v>102</v>
      </c>
      <c r="CE613" s="193" t="s">
        <v>102</v>
      </c>
      <c r="CF613" s="194" t="s">
        <v>436</v>
      </c>
      <c r="CG613" s="195" t="s">
        <v>7482</v>
      </c>
      <c r="CH613" s="101" t="s">
        <v>310</v>
      </c>
      <c r="CI613" s="102"/>
      <c r="CJ613" s="196" t="s">
        <v>7483</v>
      </c>
      <c r="CK613" s="104" t="s">
        <v>190</v>
      </c>
      <c r="CL613" s="105"/>
      <c r="CM613" s="83" t="s">
        <v>623</v>
      </c>
      <c r="CN613" s="106" t="s">
        <v>624</v>
      </c>
      <c r="CO613" s="197" t="s">
        <v>625</v>
      </c>
      <c r="CP613" s="107"/>
      <c r="CQ613" s="198" t="s">
        <v>474</v>
      </c>
      <c r="CR613" s="198" t="s">
        <v>474</v>
      </c>
      <c r="CS613" s="199"/>
      <c r="CT613" s="83" t="s">
        <v>109</v>
      </c>
      <c r="CU613" s="83" t="s">
        <v>109</v>
      </c>
      <c r="CV613" s="83">
        <v>53</v>
      </c>
      <c r="CW613" s="83" t="s">
        <v>139</v>
      </c>
      <c r="CX613" s="83">
        <v>53</v>
      </c>
      <c r="CY613" s="83" t="s">
        <v>108</v>
      </c>
      <c r="CZ613" s="83">
        <v>806225</v>
      </c>
      <c r="DA613" s="83" t="s">
        <v>581</v>
      </c>
      <c r="DB613" s="83" t="s">
        <v>152</v>
      </c>
      <c r="DC613" s="83" t="s">
        <v>500</v>
      </c>
      <c r="DD613" s="83">
        <v>3158</v>
      </c>
      <c r="DE613" s="83" t="s">
        <v>606</v>
      </c>
      <c r="DF613" s="83" t="s">
        <v>152</v>
      </c>
      <c r="DG613" s="83" t="s">
        <v>500</v>
      </c>
      <c r="DH613" s="83"/>
      <c r="DI613" s="85">
        <v>43646</v>
      </c>
      <c r="DJ613" s="83" t="s">
        <v>584</v>
      </c>
      <c r="DK613" s="83" t="s">
        <v>102</v>
      </c>
      <c r="DL613" s="83" t="s">
        <v>482</v>
      </c>
      <c r="DM613" s="83">
        <v>0</v>
      </c>
      <c r="DN613" s="83" t="s">
        <v>483</v>
      </c>
      <c r="DO613" s="83">
        <v>1</v>
      </c>
      <c r="DP613" s="83">
        <v>6</v>
      </c>
      <c r="DQ613" s="83"/>
      <c r="DR613" s="83" t="s">
        <v>108</v>
      </c>
      <c r="DS613" s="83" t="s">
        <v>497</v>
      </c>
      <c r="DU613" s="215" t="s">
        <v>269</v>
      </c>
      <c r="DV613" s="136">
        <v>1</v>
      </c>
      <c r="DW613" s="136">
        <v>3</v>
      </c>
      <c r="DX613" s="215" t="s">
        <v>269</v>
      </c>
      <c r="DY613" s="215" t="s">
        <v>269</v>
      </c>
      <c r="DZ613" s="215" t="s">
        <v>269</v>
      </c>
      <c r="EA613" s="215" t="s">
        <v>269</v>
      </c>
      <c r="EB613" s="215" t="s">
        <v>269</v>
      </c>
      <c r="EC613" s="215" t="s">
        <v>269</v>
      </c>
      <c r="ED613" s="215" t="s">
        <v>269</v>
      </c>
      <c r="EE613" s="215" t="s">
        <v>269</v>
      </c>
    </row>
    <row r="614" spans="1:135" ht="28.8" x14ac:dyDescent="0.55000000000000004">
      <c r="A614" s="83" t="s">
        <v>130</v>
      </c>
      <c r="B614" s="136">
        <v>879126</v>
      </c>
      <c r="C614" t="s">
        <v>1250</v>
      </c>
      <c r="D614" s="83" t="s">
        <v>228</v>
      </c>
      <c r="E614" s="138">
        <v>634593389268</v>
      </c>
      <c r="F614" s="83" t="s">
        <v>114</v>
      </c>
      <c r="G614" s="85">
        <v>43643</v>
      </c>
      <c r="H614" s="211" t="s">
        <v>98</v>
      </c>
      <c r="I614" s="84" t="s">
        <v>610</v>
      </c>
      <c r="J614" s="207" t="s">
        <v>627</v>
      </c>
      <c r="K614" s="208" t="s">
        <v>630</v>
      </c>
      <c r="L614" s="83" t="s">
        <v>108</v>
      </c>
      <c r="M614" s="184">
        <v>24582</v>
      </c>
      <c r="N614" s="184"/>
      <c r="O614" s="85" t="s">
        <v>102</v>
      </c>
      <c r="P614" s="185">
        <v>42491</v>
      </c>
      <c r="Q614" s="186" t="s">
        <v>203</v>
      </c>
      <c r="R614" s="186"/>
      <c r="S614" s="186"/>
      <c r="T614" s="187"/>
      <c r="U614" s="188" t="s">
        <v>296</v>
      </c>
      <c r="V614" s="188" t="s">
        <v>297</v>
      </c>
      <c r="W614" s="188" t="s">
        <v>297</v>
      </c>
      <c r="X614" s="189" t="s">
        <v>167</v>
      </c>
      <c r="Y614" s="190"/>
      <c r="Z614" s="83">
        <v>700</v>
      </c>
      <c r="AA614" s="83" t="s">
        <v>193</v>
      </c>
      <c r="AB614" s="83" t="s">
        <v>181</v>
      </c>
      <c r="AC614" s="83" t="s">
        <v>102</v>
      </c>
      <c r="AD614" s="83" t="s">
        <v>7484</v>
      </c>
      <c r="AE614" s="83" t="s">
        <v>102</v>
      </c>
      <c r="AF614" s="83" t="s">
        <v>102</v>
      </c>
      <c r="AG614" s="83" t="s">
        <v>119</v>
      </c>
      <c r="AH614" s="83" t="s">
        <v>7485</v>
      </c>
      <c r="AI614" s="83" t="s">
        <v>104</v>
      </c>
      <c r="AJ614" s="83" t="s">
        <v>105</v>
      </c>
      <c r="AK614" s="191" t="s">
        <v>7484</v>
      </c>
      <c r="AL614" s="191" t="s">
        <v>102</v>
      </c>
      <c r="AM614" s="191" t="s">
        <v>102</v>
      </c>
      <c r="AN614" s="191" t="s">
        <v>119</v>
      </c>
      <c r="AO614" s="191" t="s">
        <v>7485</v>
      </c>
      <c r="AP614" s="191" t="s">
        <v>104</v>
      </c>
      <c r="AQ614" s="191" t="s">
        <v>105</v>
      </c>
      <c r="AR614" s="191" t="s">
        <v>106</v>
      </c>
      <c r="AS614" s="191" t="s">
        <v>7484</v>
      </c>
      <c r="AT614" s="191" t="s">
        <v>485</v>
      </c>
      <c r="AU614" s="191" t="s">
        <v>7485</v>
      </c>
      <c r="AV614" s="191" t="s">
        <v>104</v>
      </c>
      <c r="AW614" s="191" t="s">
        <v>204</v>
      </c>
      <c r="AX614" s="191"/>
      <c r="AY614" s="192" t="s">
        <v>454</v>
      </c>
      <c r="AZ614" s="192" t="s">
        <v>416</v>
      </c>
      <c r="BA614" s="91" t="s">
        <v>108</v>
      </c>
      <c r="BB614" s="90">
        <v>0</v>
      </c>
      <c r="BC614" s="93" t="s">
        <v>102</v>
      </c>
      <c r="BD614" s="93" t="s">
        <v>102</v>
      </c>
      <c r="BE614" s="93" t="s">
        <v>102</v>
      </c>
      <c r="BF614" s="93" t="s">
        <v>102</v>
      </c>
      <c r="BG614" s="97" t="s">
        <v>108</v>
      </c>
      <c r="BH614" s="93" t="s">
        <v>108</v>
      </c>
      <c r="BI614" s="93" t="s">
        <v>102</v>
      </c>
      <c r="BJ614" s="93" t="s">
        <v>102</v>
      </c>
      <c r="BK614" s="93" t="s">
        <v>102</v>
      </c>
      <c r="BL614" s="93" t="s">
        <v>102</v>
      </c>
      <c r="BM614" s="93" t="s">
        <v>102</v>
      </c>
      <c r="BN614" s="93" t="s">
        <v>102</v>
      </c>
      <c r="BO614" s="93" t="s">
        <v>102</v>
      </c>
      <c r="BP614" s="96" t="s">
        <v>102</v>
      </c>
      <c r="BQ614" s="90">
        <v>0</v>
      </c>
      <c r="BR614" s="93" t="s">
        <v>102</v>
      </c>
      <c r="BS614" s="93" t="s">
        <v>102</v>
      </c>
      <c r="BT614" s="93" t="s">
        <v>102</v>
      </c>
      <c r="BU614" s="93" t="s">
        <v>102</v>
      </c>
      <c r="BV614" s="97" t="s">
        <v>108</v>
      </c>
      <c r="BW614" s="93" t="s">
        <v>108</v>
      </c>
      <c r="BX614" s="95" t="s">
        <v>102</v>
      </c>
      <c r="BY614" s="93" t="s">
        <v>102</v>
      </c>
      <c r="BZ614" s="93" t="s">
        <v>102</v>
      </c>
      <c r="CA614" s="93" t="s">
        <v>102</v>
      </c>
      <c r="CB614" s="93" t="s">
        <v>102</v>
      </c>
      <c r="CC614" s="93" t="s">
        <v>102</v>
      </c>
      <c r="CD614" s="93" t="s">
        <v>102</v>
      </c>
      <c r="CE614" s="193" t="s">
        <v>102</v>
      </c>
      <c r="CF614" s="194" t="s">
        <v>436</v>
      </c>
      <c r="CG614" s="195" t="s">
        <v>7486</v>
      </c>
      <c r="CH614" s="101" t="s">
        <v>563</v>
      </c>
      <c r="CI614" s="102"/>
      <c r="CJ614" s="196" t="s">
        <v>577</v>
      </c>
      <c r="CK614" s="104" t="s">
        <v>190</v>
      </c>
      <c r="CL614" s="105"/>
      <c r="CM614" s="83" t="s">
        <v>578</v>
      </c>
      <c r="CN614" s="106" t="s">
        <v>108</v>
      </c>
      <c r="CO614" s="197" t="s">
        <v>566</v>
      </c>
      <c r="CP614" s="107"/>
      <c r="CQ614" s="198" t="s">
        <v>107</v>
      </c>
      <c r="CR614" s="198" t="s">
        <v>107</v>
      </c>
      <c r="CS614" s="199"/>
      <c r="CT614" s="83" t="s">
        <v>109</v>
      </c>
      <c r="CU614" s="83" t="s">
        <v>109</v>
      </c>
      <c r="CV614" s="83">
        <v>2</v>
      </c>
      <c r="CW614" s="83" t="s">
        <v>270</v>
      </c>
      <c r="CX614" s="83">
        <v>2</v>
      </c>
      <c r="CY614" s="83" t="s">
        <v>108</v>
      </c>
      <c r="CZ614" s="83">
        <v>807544.5</v>
      </c>
      <c r="DA614" s="83" t="s">
        <v>7487</v>
      </c>
      <c r="DB614" s="83" t="s">
        <v>118</v>
      </c>
      <c r="DC614" s="83" t="s">
        <v>108</v>
      </c>
      <c r="DD614" s="83">
        <v>5871</v>
      </c>
      <c r="DE614" s="83" t="s">
        <v>173</v>
      </c>
      <c r="DF614" s="83" t="s">
        <v>118</v>
      </c>
      <c r="DG614" s="83" t="s">
        <v>500</v>
      </c>
      <c r="DH614" s="83"/>
      <c r="DI614" s="85">
        <v>43646</v>
      </c>
      <c r="DJ614" s="83" t="s">
        <v>584</v>
      </c>
      <c r="DK614" s="83" t="s">
        <v>102</v>
      </c>
      <c r="DL614" s="83" t="s">
        <v>482</v>
      </c>
      <c r="DM614" s="83">
        <v>0</v>
      </c>
      <c r="DN614" s="83" t="s">
        <v>483</v>
      </c>
      <c r="DO614" s="83">
        <v>1</v>
      </c>
      <c r="DP614" s="83">
        <v>6</v>
      </c>
      <c r="DQ614" s="83"/>
      <c r="DR614" s="83" t="s">
        <v>108</v>
      </c>
      <c r="DS614" s="83" t="s">
        <v>497</v>
      </c>
      <c r="DU614" s="215" t="s">
        <v>269</v>
      </c>
      <c r="DV614" s="136">
        <v>1</v>
      </c>
      <c r="DW614" s="136">
        <v>3</v>
      </c>
      <c r="DX614" s="215" t="s">
        <v>269</v>
      </c>
      <c r="DY614" s="215" t="s">
        <v>269</v>
      </c>
      <c r="DZ614" s="215" t="s">
        <v>269</v>
      </c>
      <c r="EA614" s="215" t="s">
        <v>269</v>
      </c>
      <c r="EB614" s="215" t="s">
        <v>269</v>
      </c>
      <c r="EC614" s="215" t="s">
        <v>269</v>
      </c>
      <c r="ED614" s="215" t="s">
        <v>269</v>
      </c>
      <c r="EE614" s="215" t="s">
        <v>269</v>
      </c>
    </row>
    <row r="615" spans="1:135" ht="57.6" x14ac:dyDescent="0.55000000000000004">
      <c r="A615" s="83" t="s">
        <v>130</v>
      </c>
      <c r="B615" s="136">
        <v>513321</v>
      </c>
      <c r="C615" t="s">
        <v>1251</v>
      </c>
      <c r="D615" s="83" t="s">
        <v>228</v>
      </c>
      <c r="E615" s="138">
        <v>871615288604</v>
      </c>
      <c r="F615" s="83" t="s">
        <v>143</v>
      </c>
      <c r="G615" s="85">
        <v>43620</v>
      </c>
      <c r="H615" s="83" t="s">
        <v>98</v>
      </c>
      <c r="I615" s="84" t="s">
        <v>612</v>
      </c>
      <c r="J615" s="207" t="s">
        <v>628</v>
      </c>
      <c r="K615" s="208" t="s">
        <v>633</v>
      </c>
      <c r="L615" s="83" t="s">
        <v>108</v>
      </c>
      <c r="M615" s="184" t="s">
        <v>102</v>
      </c>
      <c r="N615" s="184" t="s">
        <v>556</v>
      </c>
      <c r="O615" s="85" t="s">
        <v>102</v>
      </c>
      <c r="P615" s="185">
        <v>42491</v>
      </c>
      <c r="Q615" s="186" t="s">
        <v>202</v>
      </c>
      <c r="R615" s="186" t="s">
        <v>613</v>
      </c>
      <c r="S615" s="186"/>
      <c r="T615" s="187"/>
      <c r="U615" s="188" t="s">
        <v>295</v>
      </c>
      <c r="V615" s="188" t="s">
        <v>205</v>
      </c>
      <c r="W615" s="188" t="s">
        <v>295</v>
      </c>
      <c r="X615" s="189" t="s">
        <v>107</v>
      </c>
      <c r="Y615" s="190" t="s">
        <v>614</v>
      </c>
      <c r="Z615" s="83">
        <v>700</v>
      </c>
      <c r="AA615" s="83" t="s">
        <v>193</v>
      </c>
      <c r="AB615" s="83" t="s">
        <v>181</v>
      </c>
      <c r="AC615" s="83" t="s">
        <v>102</v>
      </c>
      <c r="AD615" s="83" t="s">
        <v>7488</v>
      </c>
      <c r="AE615" s="83" t="s">
        <v>7489</v>
      </c>
      <c r="AF615" s="83" t="s">
        <v>102</v>
      </c>
      <c r="AG615" s="83" t="s">
        <v>175</v>
      </c>
      <c r="AH615" s="83" t="s">
        <v>7490</v>
      </c>
      <c r="AI615" s="83" t="s">
        <v>104</v>
      </c>
      <c r="AJ615" s="83" t="s">
        <v>105</v>
      </c>
      <c r="AK615" s="191" t="s">
        <v>7488</v>
      </c>
      <c r="AL615" s="191" t="s">
        <v>7489</v>
      </c>
      <c r="AM615" s="191" t="s">
        <v>102</v>
      </c>
      <c r="AN615" s="191" t="s">
        <v>175</v>
      </c>
      <c r="AO615" s="191" t="s">
        <v>7490</v>
      </c>
      <c r="AP615" s="191" t="s">
        <v>104</v>
      </c>
      <c r="AQ615" s="191" t="s">
        <v>105</v>
      </c>
      <c r="AR615" s="191" t="s">
        <v>106</v>
      </c>
      <c r="AS615" s="191"/>
      <c r="AT615" s="191"/>
      <c r="AU615" s="191"/>
      <c r="AV615" s="191"/>
      <c r="AW615" s="191"/>
      <c r="AX615" s="191" t="s">
        <v>575</v>
      </c>
      <c r="AY615" s="192" t="s">
        <v>454</v>
      </c>
      <c r="AZ615" s="192" t="s">
        <v>108</v>
      </c>
      <c r="BA615" s="91" t="s">
        <v>108</v>
      </c>
      <c r="BB615" s="90">
        <v>0</v>
      </c>
      <c r="BC615" s="93" t="s">
        <v>102</v>
      </c>
      <c r="BD615" s="93" t="s">
        <v>102</v>
      </c>
      <c r="BE615" s="93" t="s">
        <v>102</v>
      </c>
      <c r="BF615" s="93" t="s">
        <v>102</v>
      </c>
      <c r="BG615" s="97" t="s">
        <v>108</v>
      </c>
      <c r="BH615" s="93" t="s">
        <v>108</v>
      </c>
      <c r="BI615" s="93" t="s">
        <v>102</v>
      </c>
      <c r="BJ615" s="93" t="s">
        <v>102</v>
      </c>
      <c r="BK615" s="93" t="s">
        <v>102</v>
      </c>
      <c r="BL615" s="93" t="s">
        <v>102</v>
      </c>
      <c r="BM615" s="93" t="s">
        <v>102</v>
      </c>
      <c r="BN615" s="93" t="s">
        <v>102</v>
      </c>
      <c r="BO615" s="93" t="s">
        <v>102</v>
      </c>
      <c r="BP615" s="96" t="s">
        <v>102</v>
      </c>
      <c r="BQ615" s="90">
        <v>0</v>
      </c>
      <c r="BR615" s="93" t="s">
        <v>102</v>
      </c>
      <c r="BS615" s="93" t="s">
        <v>102</v>
      </c>
      <c r="BT615" s="93" t="s">
        <v>102</v>
      </c>
      <c r="BU615" s="93" t="s">
        <v>102</v>
      </c>
      <c r="BV615" s="97" t="s">
        <v>108</v>
      </c>
      <c r="BW615" s="93" t="s">
        <v>108</v>
      </c>
      <c r="BX615" s="95" t="s">
        <v>102</v>
      </c>
      <c r="BY615" s="93" t="s">
        <v>102</v>
      </c>
      <c r="BZ615" s="93" t="s">
        <v>102</v>
      </c>
      <c r="CA615" s="93" t="s">
        <v>102</v>
      </c>
      <c r="CB615" s="93" t="s">
        <v>102</v>
      </c>
      <c r="CC615" s="93" t="s">
        <v>102</v>
      </c>
      <c r="CD615" s="93" t="s">
        <v>102</v>
      </c>
      <c r="CE615" s="193" t="s">
        <v>102</v>
      </c>
      <c r="CF615" s="194" t="s">
        <v>508</v>
      </c>
      <c r="CG615" s="195" t="s">
        <v>102</v>
      </c>
      <c r="CH615" s="101" t="e">
        <v>#N/A</v>
      </c>
      <c r="CI615" s="102" t="s">
        <v>580</v>
      </c>
      <c r="CJ615" s="196" t="s">
        <v>108</v>
      </c>
      <c r="CK615" s="104" t="s">
        <v>109</v>
      </c>
      <c r="CL615" s="105" t="s">
        <v>579</v>
      </c>
      <c r="CM615" s="83" t="s">
        <v>108</v>
      </c>
      <c r="CN615" s="106" t="s">
        <v>108</v>
      </c>
      <c r="CO615" s="197" t="s">
        <v>108</v>
      </c>
      <c r="CP615" s="107"/>
      <c r="CQ615" s="198" t="s">
        <v>474</v>
      </c>
      <c r="CR615" s="198" t="s">
        <v>474</v>
      </c>
      <c r="CS615" s="199" t="s">
        <v>616</v>
      </c>
      <c r="CT615" s="83" t="s">
        <v>109</v>
      </c>
      <c r="CU615" s="83" t="s">
        <v>109</v>
      </c>
      <c r="CV615" s="83">
        <v>82</v>
      </c>
      <c r="CW615" s="83" t="s">
        <v>112</v>
      </c>
      <c r="CX615" s="83">
        <v>82</v>
      </c>
      <c r="CY615" s="83" t="s">
        <v>7491</v>
      </c>
      <c r="CZ615" s="83">
        <v>808864</v>
      </c>
      <c r="DA615" s="83" t="s">
        <v>138</v>
      </c>
      <c r="DB615" s="83" t="s">
        <v>124</v>
      </c>
      <c r="DC615" s="83" t="s">
        <v>501</v>
      </c>
      <c r="DD615" s="83">
        <v>6929</v>
      </c>
      <c r="DE615" s="83" t="s">
        <v>582</v>
      </c>
      <c r="DF615" s="83" t="s">
        <v>145</v>
      </c>
      <c r="DG615" s="83" t="s">
        <v>501</v>
      </c>
      <c r="DH615" s="83" t="s">
        <v>582</v>
      </c>
      <c r="DI615" s="85">
        <v>43646</v>
      </c>
      <c r="DJ615" s="83" t="s">
        <v>584</v>
      </c>
      <c r="DK615" s="83" t="s">
        <v>102</v>
      </c>
      <c r="DL615" s="83" t="s">
        <v>482</v>
      </c>
      <c r="DM615" s="83">
        <v>0</v>
      </c>
      <c r="DN615" s="83" t="s">
        <v>238</v>
      </c>
      <c r="DO615" s="83">
        <v>1</v>
      </c>
      <c r="DP615" s="83">
        <v>5</v>
      </c>
      <c r="DQ615" s="83"/>
      <c r="DR615" s="83" t="s">
        <v>108</v>
      </c>
      <c r="DS615" s="83" t="s">
        <v>497</v>
      </c>
      <c r="DU615" s="215" t="s">
        <v>269</v>
      </c>
      <c r="DV615" s="136">
        <v>1</v>
      </c>
      <c r="DW615" s="136">
        <v>3</v>
      </c>
      <c r="DX615" s="215" t="s">
        <v>269</v>
      </c>
      <c r="DY615" s="215" t="s">
        <v>269</v>
      </c>
      <c r="DZ615" s="215" t="s">
        <v>269</v>
      </c>
      <c r="EA615" s="215" t="s">
        <v>269</v>
      </c>
      <c r="EB615" s="215" t="s">
        <v>269</v>
      </c>
      <c r="EC615" s="215" t="s">
        <v>269</v>
      </c>
      <c r="ED615" s="215" t="s">
        <v>269</v>
      </c>
      <c r="EE615" s="215" t="s">
        <v>269</v>
      </c>
    </row>
    <row r="616" spans="1:135" ht="28.8" x14ac:dyDescent="0.55000000000000004">
      <c r="A616" s="83" t="s">
        <v>130</v>
      </c>
      <c r="B616" s="136">
        <v>857753</v>
      </c>
      <c r="C616" t="s">
        <v>1252</v>
      </c>
      <c r="D616" s="83" t="s">
        <v>228</v>
      </c>
      <c r="E616" s="138">
        <v>716668248926</v>
      </c>
      <c r="F616" s="83" t="s">
        <v>114</v>
      </c>
      <c r="G616" s="85">
        <v>43634</v>
      </c>
      <c r="H616" s="83" t="s">
        <v>98</v>
      </c>
      <c r="I616" s="84" t="s">
        <v>618</v>
      </c>
      <c r="J616" s="207" t="s">
        <v>629</v>
      </c>
      <c r="K616" s="208" t="s">
        <v>634</v>
      </c>
      <c r="L616" s="83" t="s">
        <v>108</v>
      </c>
      <c r="M616" s="184">
        <v>27672</v>
      </c>
      <c r="N616" s="184"/>
      <c r="O616" s="85" t="s">
        <v>102</v>
      </c>
      <c r="P616" s="185">
        <v>43013</v>
      </c>
      <c r="Q616" s="186" t="s">
        <v>203</v>
      </c>
      <c r="R616" s="186"/>
      <c r="S616" s="186"/>
      <c r="T616" s="187"/>
      <c r="U616" s="188" t="s">
        <v>296</v>
      </c>
      <c r="V616" s="188" t="s">
        <v>205</v>
      </c>
      <c r="W616" s="189" t="s">
        <v>619</v>
      </c>
      <c r="X616" s="189" t="s">
        <v>107</v>
      </c>
      <c r="Y616" s="190" t="s">
        <v>614</v>
      </c>
      <c r="Z616" s="83">
        <v>700</v>
      </c>
      <c r="AA616" s="83" t="s">
        <v>193</v>
      </c>
      <c r="AB616" s="83" t="s">
        <v>181</v>
      </c>
      <c r="AC616" s="83" t="s">
        <v>102</v>
      </c>
      <c r="AD616" s="83" t="s">
        <v>7492</v>
      </c>
      <c r="AE616" s="83" t="s">
        <v>102</v>
      </c>
      <c r="AF616" s="83" t="s">
        <v>102</v>
      </c>
      <c r="AG616" s="83" t="s">
        <v>174</v>
      </c>
      <c r="AH616" s="83" t="s">
        <v>7481</v>
      </c>
      <c r="AI616" s="83" t="s">
        <v>104</v>
      </c>
      <c r="AJ616" s="83" t="s">
        <v>105</v>
      </c>
      <c r="AK616" s="191" t="s">
        <v>7492</v>
      </c>
      <c r="AL616" s="191" t="s">
        <v>102</v>
      </c>
      <c r="AM616" s="191" t="s">
        <v>102</v>
      </c>
      <c r="AN616" s="191" t="s">
        <v>174</v>
      </c>
      <c r="AO616" s="191" t="s">
        <v>7481</v>
      </c>
      <c r="AP616" s="191" t="s">
        <v>104</v>
      </c>
      <c r="AQ616" s="191" t="s">
        <v>105</v>
      </c>
      <c r="AR616" s="191" t="s">
        <v>106</v>
      </c>
      <c r="AS616" s="191" t="s">
        <v>7492</v>
      </c>
      <c r="AT616" s="191" t="s">
        <v>488</v>
      </c>
      <c r="AU616" s="191" t="s">
        <v>7493</v>
      </c>
      <c r="AV616" s="191" t="s">
        <v>104</v>
      </c>
      <c r="AW616" s="191" t="s">
        <v>204</v>
      </c>
      <c r="AX616" s="191"/>
      <c r="AY616" s="192" t="s">
        <v>454</v>
      </c>
      <c r="AZ616" s="192" t="s">
        <v>416</v>
      </c>
      <c r="BA616" s="91" t="s">
        <v>108</v>
      </c>
      <c r="BB616" s="90">
        <v>0</v>
      </c>
      <c r="BC616" s="93" t="s">
        <v>102</v>
      </c>
      <c r="BD616" s="93" t="s">
        <v>102</v>
      </c>
      <c r="BE616" s="93" t="s">
        <v>102</v>
      </c>
      <c r="BF616" s="93" t="s">
        <v>102</v>
      </c>
      <c r="BG616" s="97" t="s">
        <v>108</v>
      </c>
      <c r="BH616" s="93" t="s">
        <v>108</v>
      </c>
      <c r="BI616" s="93" t="s">
        <v>102</v>
      </c>
      <c r="BJ616" s="93" t="s">
        <v>102</v>
      </c>
      <c r="BK616" s="93" t="s">
        <v>102</v>
      </c>
      <c r="BL616" s="93" t="s">
        <v>102</v>
      </c>
      <c r="BM616" s="93" t="s">
        <v>102</v>
      </c>
      <c r="BN616" s="93" t="s">
        <v>102</v>
      </c>
      <c r="BO616" s="93" t="s">
        <v>102</v>
      </c>
      <c r="BP616" s="96" t="s">
        <v>102</v>
      </c>
      <c r="BQ616" s="90">
        <v>0</v>
      </c>
      <c r="BR616" s="93" t="s">
        <v>102</v>
      </c>
      <c r="BS616" s="93" t="s">
        <v>102</v>
      </c>
      <c r="BT616" s="93" t="s">
        <v>102</v>
      </c>
      <c r="BU616" s="93" t="s">
        <v>102</v>
      </c>
      <c r="BV616" s="97" t="s">
        <v>108</v>
      </c>
      <c r="BW616" s="93" t="s">
        <v>108</v>
      </c>
      <c r="BX616" s="95" t="s">
        <v>102</v>
      </c>
      <c r="BY616" s="93" t="s">
        <v>102</v>
      </c>
      <c r="BZ616" s="93" t="s">
        <v>102</v>
      </c>
      <c r="CA616" s="93" t="s">
        <v>102</v>
      </c>
      <c r="CB616" s="93" t="s">
        <v>102</v>
      </c>
      <c r="CC616" s="93" t="s">
        <v>102</v>
      </c>
      <c r="CD616" s="93" t="s">
        <v>102</v>
      </c>
      <c r="CE616" s="193" t="s">
        <v>102</v>
      </c>
      <c r="CF616" s="194" t="s">
        <v>436</v>
      </c>
      <c r="CG616" s="195" t="s">
        <v>7494</v>
      </c>
      <c r="CH616" s="101" t="s">
        <v>310</v>
      </c>
      <c r="CI616" s="102"/>
      <c r="CJ616" s="196" t="s">
        <v>7495</v>
      </c>
      <c r="CK616" s="104" t="s">
        <v>190</v>
      </c>
      <c r="CL616" s="105"/>
      <c r="CM616" s="83" t="s">
        <v>623</v>
      </c>
      <c r="CN616" s="106" t="s">
        <v>624</v>
      </c>
      <c r="CO616" s="197" t="s">
        <v>625</v>
      </c>
      <c r="CP616" s="107"/>
      <c r="CQ616" s="198" t="s">
        <v>474</v>
      </c>
      <c r="CR616" s="198" t="s">
        <v>474</v>
      </c>
      <c r="CS616" s="199"/>
      <c r="CT616" s="83" t="s">
        <v>109</v>
      </c>
      <c r="CU616" s="83" t="s">
        <v>109</v>
      </c>
      <c r="CV616" s="83">
        <v>70</v>
      </c>
      <c r="CW616" s="83" t="s">
        <v>139</v>
      </c>
      <c r="CX616" s="83">
        <v>70</v>
      </c>
      <c r="CY616" s="83" t="s">
        <v>108</v>
      </c>
      <c r="CZ616" s="83">
        <v>810183.5</v>
      </c>
      <c r="DA616" s="83" t="s">
        <v>581</v>
      </c>
      <c r="DB616" s="83" t="s">
        <v>152</v>
      </c>
      <c r="DC616" s="83" t="s">
        <v>500</v>
      </c>
      <c r="DD616" s="83">
        <v>8566</v>
      </c>
      <c r="DE616" s="83" t="s">
        <v>606</v>
      </c>
      <c r="DF616" s="83" t="s">
        <v>152</v>
      </c>
      <c r="DG616" s="83" t="s">
        <v>500</v>
      </c>
      <c r="DH616" s="83"/>
      <c r="DI616" s="85">
        <v>43646</v>
      </c>
      <c r="DJ616" s="83" t="s">
        <v>584</v>
      </c>
      <c r="DK616" s="83" t="s">
        <v>102</v>
      </c>
      <c r="DL616" s="83" t="s">
        <v>482</v>
      </c>
      <c r="DM616" s="83">
        <v>0</v>
      </c>
      <c r="DN616" s="83" t="s">
        <v>483</v>
      </c>
      <c r="DO616" s="83">
        <v>1</v>
      </c>
      <c r="DP616" s="83">
        <v>3</v>
      </c>
      <c r="DQ616" s="83"/>
      <c r="DR616" s="83" t="s">
        <v>108</v>
      </c>
      <c r="DS616" s="83" t="s">
        <v>497</v>
      </c>
      <c r="DU616" s="215" t="s">
        <v>269</v>
      </c>
      <c r="DV616" s="136">
        <v>1</v>
      </c>
      <c r="DW616" s="136">
        <v>3</v>
      </c>
      <c r="DX616" s="215" t="s">
        <v>269</v>
      </c>
      <c r="DY616" s="215" t="s">
        <v>269</v>
      </c>
      <c r="DZ616" s="215" t="s">
        <v>269</v>
      </c>
      <c r="EA616" s="215" t="s">
        <v>269</v>
      </c>
      <c r="EB616" s="215" t="s">
        <v>269</v>
      </c>
      <c r="EC616" s="215" t="s">
        <v>269</v>
      </c>
      <c r="ED616" s="215" t="s">
        <v>269</v>
      </c>
      <c r="EE616" s="215" t="s">
        <v>269</v>
      </c>
    </row>
    <row r="617" spans="1:135" ht="28.8" x14ac:dyDescent="0.55000000000000004">
      <c r="A617" s="83" t="s">
        <v>130</v>
      </c>
      <c r="B617" s="136">
        <v>988976</v>
      </c>
      <c r="C617" t="s">
        <v>1253</v>
      </c>
      <c r="D617" s="83" t="s">
        <v>228</v>
      </c>
      <c r="E617" s="138">
        <v>516620000028</v>
      </c>
      <c r="F617" s="83" t="s">
        <v>114</v>
      </c>
      <c r="G617" s="85">
        <v>43643</v>
      </c>
      <c r="H617" s="211" t="s">
        <v>98</v>
      </c>
      <c r="I617" s="84" t="s">
        <v>610</v>
      </c>
      <c r="J617" s="207" t="s">
        <v>627</v>
      </c>
      <c r="K617" s="208" t="s">
        <v>630</v>
      </c>
      <c r="L617" s="83" t="s">
        <v>108</v>
      </c>
      <c r="M617" s="184">
        <v>24583</v>
      </c>
      <c r="N617" s="184"/>
      <c r="O617" s="85" t="s">
        <v>102</v>
      </c>
      <c r="P617" s="185">
        <v>42491</v>
      </c>
      <c r="Q617" s="186" t="s">
        <v>203</v>
      </c>
      <c r="R617" s="186"/>
      <c r="S617" s="186"/>
      <c r="T617" s="187"/>
      <c r="U617" s="188" t="s">
        <v>296</v>
      </c>
      <c r="V617" s="188" t="s">
        <v>297</v>
      </c>
      <c r="W617" s="188" t="s">
        <v>297</v>
      </c>
      <c r="X617" s="189" t="s">
        <v>167</v>
      </c>
      <c r="Y617" s="190"/>
      <c r="Z617" s="83">
        <v>700</v>
      </c>
      <c r="AA617" s="83" t="s">
        <v>193</v>
      </c>
      <c r="AB617" s="83" t="s">
        <v>181</v>
      </c>
      <c r="AC617" s="83" t="s">
        <v>102</v>
      </c>
      <c r="AD617" s="83" t="s">
        <v>7496</v>
      </c>
      <c r="AE617" s="83" t="s">
        <v>102</v>
      </c>
      <c r="AF617" s="83" t="s">
        <v>102</v>
      </c>
      <c r="AG617" s="83" t="s">
        <v>119</v>
      </c>
      <c r="AH617" s="83" t="s">
        <v>7497</v>
      </c>
      <c r="AI617" s="83" t="s">
        <v>104</v>
      </c>
      <c r="AJ617" s="83" t="s">
        <v>105</v>
      </c>
      <c r="AK617" s="191" t="s">
        <v>7496</v>
      </c>
      <c r="AL617" s="191" t="s">
        <v>102</v>
      </c>
      <c r="AM617" s="191" t="s">
        <v>102</v>
      </c>
      <c r="AN617" s="191" t="s">
        <v>119</v>
      </c>
      <c r="AO617" s="191" t="s">
        <v>7497</v>
      </c>
      <c r="AP617" s="191" t="s">
        <v>104</v>
      </c>
      <c r="AQ617" s="191" t="s">
        <v>105</v>
      </c>
      <c r="AR617" s="191" t="s">
        <v>106</v>
      </c>
      <c r="AS617" s="191" t="s">
        <v>7496</v>
      </c>
      <c r="AT617" s="191" t="s">
        <v>485</v>
      </c>
      <c r="AU617" s="191" t="s">
        <v>7497</v>
      </c>
      <c r="AV617" s="191" t="s">
        <v>104</v>
      </c>
      <c r="AW617" s="191" t="s">
        <v>204</v>
      </c>
      <c r="AX617" s="191"/>
      <c r="AY617" s="192" t="s">
        <v>454</v>
      </c>
      <c r="AZ617" s="192" t="s">
        <v>416</v>
      </c>
      <c r="BA617" s="91" t="s">
        <v>108</v>
      </c>
      <c r="BB617" s="90">
        <v>0</v>
      </c>
      <c r="BC617" s="93" t="s">
        <v>102</v>
      </c>
      <c r="BD617" s="93" t="s">
        <v>102</v>
      </c>
      <c r="BE617" s="93" t="s">
        <v>102</v>
      </c>
      <c r="BF617" s="93" t="s">
        <v>102</v>
      </c>
      <c r="BG617" s="97" t="s">
        <v>108</v>
      </c>
      <c r="BH617" s="93" t="s">
        <v>108</v>
      </c>
      <c r="BI617" s="93" t="s">
        <v>102</v>
      </c>
      <c r="BJ617" s="93" t="s">
        <v>102</v>
      </c>
      <c r="BK617" s="93" t="s">
        <v>102</v>
      </c>
      <c r="BL617" s="93" t="s">
        <v>102</v>
      </c>
      <c r="BM617" s="93" t="s">
        <v>102</v>
      </c>
      <c r="BN617" s="93" t="s">
        <v>102</v>
      </c>
      <c r="BO617" s="93" t="s">
        <v>102</v>
      </c>
      <c r="BP617" s="96" t="s">
        <v>102</v>
      </c>
      <c r="BQ617" s="90">
        <v>0</v>
      </c>
      <c r="BR617" s="93" t="s">
        <v>102</v>
      </c>
      <c r="BS617" s="93" t="s">
        <v>102</v>
      </c>
      <c r="BT617" s="93" t="s">
        <v>102</v>
      </c>
      <c r="BU617" s="93" t="s">
        <v>102</v>
      </c>
      <c r="BV617" s="97" t="s">
        <v>108</v>
      </c>
      <c r="BW617" s="93" t="s">
        <v>108</v>
      </c>
      <c r="BX617" s="95" t="s">
        <v>102</v>
      </c>
      <c r="BY617" s="93" t="s">
        <v>102</v>
      </c>
      <c r="BZ617" s="93" t="s">
        <v>102</v>
      </c>
      <c r="CA617" s="93" t="s">
        <v>102</v>
      </c>
      <c r="CB617" s="93" t="s">
        <v>102</v>
      </c>
      <c r="CC617" s="93" t="s">
        <v>102</v>
      </c>
      <c r="CD617" s="93" t="s">
        <v>102</v>
      </c>
      <c r="CE617" s="193" t="s">
        <v>102</v>
      </c>
      <c r="CF617" s="194" t="s">
        <v>436</v>
      </c>
      <c r="CG617" s="195" t="s">
        <v>7498</v>
      </c>
      <c r="CH617" s="101" t="s">
        <v>563</v>
      </c>
      <c r="CI617" s="102"/>
      <c r="CJ617" s="196" t="s">
        <v>577</v>
      </c>
      <c r="CK617" s="104" t="s">
        <v>190</v>
      </c>
      <c r="CL617" s="105"/>
      <c r="CM617" s="83" t="s">
        <v>578</v>
      </c>
      <c r="CN617" s="106" t="s">
        <v>108</v>
      </c>
      <c r="CO617" s="197" t="s">
        <v>566</v>
      </c>
      <c r="CP617" s="107"/>
      <c r="CQ617" s="198" t="s">
        <v>107</v>
      </c>
      <c r="CR617" s="198" t="s">
        <v>107</v>
      </c>
      <c r="CS617" s="199"/>
      <c r="CT617" s="83" t="s">
        <v>109</v>
      </c>
      <c r="CU617" s="83" t="s">
        <v>109</v>
      </c>
      <c r="CV617" s="83">
        <v>51</v>
      </c>
      <c r="CW617" s="83" t="s">
        <v>270</v>
      </c>
      <c r="CX617" s="83">
        <v>51</v>
      </c>
      <c r="CY617" s="83" t="s">
        <v>108</v>
      </c>
      <c r="CZ617" s="83">
        <v>811503</v>
      </c>
      <c r="DA617" s="83" t="s">
        <v>7499</v>
      </c>
      <c r="DB617" s="83" t="s">
        <v>118</v>
      </c>
      <c r="DC617" s="83" t="s">
        <v>108</v>
      </c>
      <c r="DD617" s="83">
        <v>7157</v>
      </c>
      <c r="DE617" s="83" t="s">
        <v>173</v>
      </c>
      <c r="DF617" s="83" t="s">
        <v>118</v>
      </c>
      <c r="DG617" s="83" t="s">
        <v>500</v>
      </c>
      <c r="DH617" s="83"/>
      <c r="DI617" s="85">
        <v>43646</v>
      </c>
      <c r="DJ617" s="83" t="s">
        <v>584</v>
      </c>
      <c r="DK617" s="83" t="s">
        <v>102</v>
      </c>
      <c r="DL617" s="83" t="s">
        <v>482</v>
      </c>
      <c r="DM617" s="83">
        <v>0</v>
      </c>
      <c r="DN617" s="83" t="s">
        <v>483</v>
      </c>
      <c r="DO617" s="83">
        <v>1</v>
      </c>
      <c r="DP617" s="83">
        <v>1</v>
      </c>
      <c r="DQ617" s="83"/>
      <c r="DR617" s="83" t="s">
        <v>108</v>
      </c>
      <c r="DS617" s="83" t="s">
        <v>497</v>
      </c>
      <c r="DU617" s="215" t="s">
        <v>269</v>
      </c>
      <c r="DV617" s="136">
        <v>1</v>
      </c>
      <c r="DW617" s="136">
        <v>3</v>
      </c>
      <c r="DX617" s="215" t="s">
        <v>269</v>
      </c>
      <c r="DY617" s="215" t="s">
        <v>269</v>
      </c>
      <c r="DZ617" s="215" t="s">
        <v>269</v>
      </c>
      <c r="EA617" s="215" t="s">
        <v>269</v>
      </c>
      <c r="EB617" s="215" t="s">
        <v>269</v>
      </c>
      <c r="EC617" s="215" t="s">
        <v>269</v>
      </c>
      <c r="ED617" s="215" t="s">
        <v>269</v>
      </c>
      <c r="EE617" s="215" t="s">
        <v>269</v>
      </c>
    </row>
    <row r="618" spans="1:135" ht="57.6" x14ac:dyDescent="0.55000000000000004">
      <c r="A618" s="83" t="s">
        <v>130</v>
      </c>
      <c r="B618" s="136">
        <v>980532</v>
      </c>
      <c r="C618" t="s">
        <v>1254</v>
      </c>
      <c r="D618" s="83" t="s">
        <v>228</v>
      </c>
      <c r="E618" s="138">
        <v>217481877871</v>
      </c>
      <c r="F618" s="83" t="s">
        <v>143</v>
      </c>
      <c r="G618" s="85">
        <v>43620</v>
      </c>
      <c r="H618" s="83" t="s">
        <v>98</v>
      </c>
      <c r="I618" s="84" t="s">
        <v>612</v>
      </c>
      <c r="J618" s="207" t="s">
        <v>628</v>
      </c>
      <c r="K618" s="208" t="s">
        <v>633</v>
      </c>
      <c r="L618" s="83" t="s">
        <v>108</v>
      </c>
      <c r="M618" s="184" t="s">
        <v>102</v>
      </c>
      <c r="N618" s="184" t="s">
        <v>556</v>
      </c>
      <c r="O618" s="85" t="s">
        <v>102</v>
      </c>
      <c r="P618" s="185">
        <v>42491</v>
      </c>
      <c r="Q618" s="186" t="s">
        <v>202</v>
      </c>
      <c r="R618" s="186" t="s">
        <v>613</v>
      </c>
      <c r="S618" s="186"/>
      <c r="T618" s="187"/>
      <c r="U618" s="188" t="s">
        <v>295</v>
      </c>
      <c r="V618" s="188" t="s">
        <v>205</v>
      </c>
      <c r="W618" s="188" t="s">
        <v>295</v>
      </c>
      <c r="X618" s="189" t="s">
        <v>107</v>
      </c>
      <c r="Y618" s="190" t="s">
        <v>614</v>
      </c>
      <c r="Z618" s="83">
        <v>700</v>
      </c>
      <c r="AA618" s="83" t="s">
        <v>193</v>
      </c>
      <c r="AB618" s="83" t="s">
        <v>181</v>
      </c>
      <c r="AC618" s="83" t="s">
        <v>102</v>
      </c>
      <c r="AD618" s="83" t="s">
        <v>7500</v>
      </c>
      <c r="AE618" s="83" t="s">
        <v>7501</v>
      </c>
      <c r="AF618" s="83" t="s">
        <v>102</v>
      </c>
      <c r="AG618" s="83" t="s">
        <v>175</v>
      </c>
      <c r="AH618" s="83" t="s">
        <v>7502</v>
      </c>
      <c r="AI618" s="83" t="s">
        <v>104</v>
      </c>
      <c r="AJ618" s="83" t="s">
        <v>105</v>
      </c>
      <c r="AK618" s="191" t="s">
        <v>7500</v>
      </c>
      <c r="AL618" s="191" t="s">
        <v>7501</v>
      </c>
      <c r="AM618" s="191" t="s">
        <v>102</v>
      </c>
      <c r="AN618" s="191" t="s">
        <v>175</v>
      </c>
      <c r="AO618" s="191" t="s">
        <v>7502</v>
      </c>
      <c r="AP618" s="191" t="s">
        <v>104</v>
      </c>
      <c r="AQ618" s="191" t="s">
        <v>105</v>
      </c>
      <c r="AR618" s="191" t="s">
        <v>106</v>
      </c>
      <c r="AS618" s="191"/>
      <c r="AT618" s="191"/>
      <c r="AU618" s="191"/>
      <c r="AV618" s="191"/>
      <c r="AW618" s="191"/>
      <c r="AX618" s="191" t="s">
        <v>575</v>
      </c>
      <c r="AY618" s="192" t="s">
        <v>454</v>
      </c>
      <c r="AZ618" s="192" t="s">
        <v>108</v>
      </c>
      <c r="BA618" s="91" t="s">
        <v>108</v>
      </c>
      <c r="BB618" s="90">
        <v>0</v>
      </c>
      <c r="BC618" s="93" t="s">
        <v>102</v>
      </c>
      <c r="BD618" s="93" t="s">
        <v>102</v>
      </c>
      <c r="BE618" s="93" t="s">
        <v>102</v>
      </c>
      <c r="BF618" s="93" t="s">
        <v>102</v>
      </c>
      <c r="BG618" s="97" t="s">
        <v>108</v>
      </c>
      <c r="BH618" s="93" t="s">
        <v>108</v>
      </c>
      <c r="BI618" s="93" t="s">
        <v>102</v>
      </c>
      <c r="BJ618" s="93" t="s">
        <v>102</v>
      </c>
      <c r="BK618" s="93" t="s">
        <v>102</v>
      </c>
      <c r="BL618" s="93" t="s">
        <v>102</v>
      </c>
      <c r="BM618" s="93" t="s">
        <v>102</v>
      </c>
      <c r="BN618" s="93" t="s">
        <v>102</v>
      </c>
      <c r="BO618" s="93" t="s">
        <v>102</v>
      </c>
      <c r="BP618" s="96" t="s">
        <v>102</v>
      </c>
      <c r="BQ618" s="90">
        <v>0</v>
      </c>
      <c r="BR618" s="93" t="s">
        <v>102</v>
      </c>
      <c r="BS618" s="93" t="s">
        <v>102</v>
      </c>
      <c r="BT618" s="93" t="s">
        <v>102</v>
      </c>
      <c r="BU618" s="93" t="s">
        <v>102</v>
      </c>
      <c r="BV618" s="97" t="s">
        <v>108</v>
      </c>
      <c r="BW618" s="93" t="s">
        <v>108</v>
      </c>
      <c r="BX618" s="95" t="s">
        <v>102</v>
      </c>
      <c r="BY618" s="93" t="s">
        <v>102</v>
      </c>
      <c r="BZ618" s="93" t="s">
        <v>102</v>
      </c>
      <c r="CA618" s="93" t="s">
        <v>102</v>
      </c>
      <c r="CB618" s="93" t="s">
        <v>102</v>
      </c>
      <c r="CC618" s="93" t="s">
        <v>102</v>
      </c>
      <c r="CD618" s="93" t="s">
        <v>102</v>
      </c>
      <c r="CE618" s="193" t="s">
        <v>102</v>
      </c>
      <c r="CF618" s="194" t="s">
        <v>508</v>
      </c>
      <c r="CG618" s="195" t="s">
        <v>102</v>
      </c>
      <c r="CH618" s="101" t="e">
        <v>#N/A</v>
      </c>
      <c r="CI618" s="102" t="s">
        <v>580</v>
      </c>
      <c r="CJ618" s="196" t="s">
        <v>108</v>
      </c>
      <c r="CK618" s="104" t="s">
        <v>109</v>
      </c>
      <c r="CL618" s="105" t="s">
        <v>579</v>
      </c>
      <c r="CM618" s="83" t="s">
        <v>108</v>
      </c>
      <c r="CN618" s="106" t="s">
        <v>108</v>
      </c>
      <c r="CO618" s="197" t="s">
        <v>108</v>
      </c>
      <c r="CP618" s="107"/>
      <c r="CQ618" s="198" t="s">
        <v>474</v>
      </c>
      <c r="CR618" s="198" t="s">
        <v>474</v>
      </c>
      <c r="CS618" s="199" t="s">
        <v>616</v>
      </c>
      <c r="CT618" s="83" t="s">
        <v>109</v>
      </c>
      <c r="CU618" s="83" t="s">
        <v>109</v>
      </c>
      <c r="CV618" s="83">
        <v>75</v>
      </c>
      <c r="CW618" s="83" t="s">
        <v>112</v>
      </c>
      <c r="CX618" s="83">
        <v>75</v>
      </c>
      <c r="CY618" s="83" t="s">
        <v>7503</v>
      </c>
      <c r="CZ618" s="83">
        <v>812822.5</v>
      </c>
      <c r="DA618" s="83" t="s">
        <v>138</v>
      </c>
      <c r="DB618" s="83" t="s">
        <v>124</v>
      </c>
      <c r="DC618" s="83" t="s">
        <v>501</v>
      </c>
      <c r="DD618" s="83">
        <v>6174</v>
      </c>
      <c r="DE618" s="83" t="s">
        <v>582</v>
      </c>
      <c r="DF618" s="83" t="s">
        <v>145</v>
      </c>
      <c r="DG618" s="83" t="s">
        <v>501</v>
      </c>
      <c r="DH618" s="83" t="s">
        <v>582</v>
      </c>
      <c r="DI618" s="85">
        <v>43646</v>
      </c>
      <c r="DJ618" s="83" t="s">
        <v>584</v>
      </c>
      <c r="DK618" s="83" t="s">
        <v>102</v>
      </c>
      <c r="DL618" s="83" t="s">
        <v>482</v>
      </c>
      <c r="DM618" s="83">
        <v>0</v>
      </c>
      <c r="DN618" s="83" t="s">
        <v>238</v>
      </c>
      <c r="DO618" s="83">
        <v>1</v>
      </c>
      <c r="DP618" s="83">
        <v>5</v>
      </c>
      <c r="DQ618" s="83"/>
      <c r="DR618" s="83" t="s">
        <v>108</v>
      </c>
      <c r="DS618" s="83" t="s">
        <v>497</v>
      </c>
      <c r="DU618" s="215" t="s">
        <v>269</v>
      </c>
      <c r="DV618" s="136">
        <v>1</v>
      </c>
      <c r="DW618" s="136">
        <v>3</v>
      </c>
      <c r="DX618" s="215" t="s">
        <v>269</v>
      </c>
      <c r="DY618" s="215" t="s">
        <v>269</v>
      </c>
      <c r="DZ618" s="215" t="s">
        <v>269</v>
      </c>
      <c r="EA618" s="215" t="s">
        <v>269</v>
      </c>
      <c r="EB618" s="215" t="s">
        <v>269</v>
      </c>
      <c r="EC618" s="215" t="s">
        <v>269</v>
      </c>
      <c r="ED618" s="215" t="s">
        <v>269</v>
      </c>
      <c r="EE618" s="215" t="s">
        <v>269</v>
      </c>
    </row>
    <row r="619" spans="1:135" ht="28.8" x14ac:dyDescent="0.55000000000000004">
      <c r="A619" s="83" t="s">
        <v>130</v>
      </c>
      <c r="B619" s="136">
        <v>159146</v>
      </c>
      <c r="C619" t="s">
        <v>1255</v>
      </c>
      <c r="D619" s="83" t="s">
        <v>228</v>
      </c>
      <c r="E619" s="138">
        <v>606374071042</v>
      </c>
      <c r="F619" s="83" t="s">
        <v>114</v>
      </c>
      <c r="G619" s="85">
        <v>43634</v>
      </c>
      <c r="H619" s="83" t="s">
        <v>98</v>
      </c>
      <c r="I619" s="84" t="s">
        <v>618</v>
      </c>
      <c r="J619" s="207" t="s">
        <v>629</v>
      </c>
      <c r="K619" s="208" t="s">
        <v>634</v>
      </c>
      <c r="L619" s="83" t="s">
        <v>108</v>
      </c>
      <c r="M619" s="184">
        <v>27673</v>
      </c>
      <c r="N619" s="184"/>
      <c r="O619" s="85" t="s">
        <v>102</v>
      </c>
      <c r="P619" s="185">
        <v>43013</v>
      </c>
      <c r="Q619" s="186" t="s">
        <v>203</v>
      </c>
      <c r="R619" s="186"/>
      <c r="S619" s="186"/>
      <c r="T619" s="187"/>
      <c r="U619" s="188" t="s">
        <v>296</v>
      </c>
      <c r="V619" s="188" t="s">
        <v>205</v>
      </c>
      <c r="W619" s="189" t="s">
        <v>619</v>
      </c>
      <c r="X619" s="189" t="s">
        <v>107</v>
      </c>
      <c r="Y619" s="190" t="s">
        <v>614</v>
      </c>
      <c r="Z619" s="83">
        <v>700</v>
      </c>
      <c r="AA619" s="83" t="s">
        <v>193</v>
      </c>
      <c r="AB619" s="83" t="s">
        <v>181</v>
      </c>
      <c r="AC619" s="83" t="s">
        <v>102</v>
      </c>
      <c r="AD619" s="83" t="s">
        <v>7504</v>
      </c>
      <c r="AE619" s="83" t="s">
        <v>102</v>
      </c>
      <c r="AF619" s="83" t="s">
        <v>102</v>
      </c>
      <c r="AG619" s="83" t="s">
        <v>174</v>
      </c>
      <c r="AH619" s="83" t="s">
        <v>7493</v>
      </c>
      <c r="AI619" s="83" t="s">
        <v>104</v>
      </c>
      <c r="AJ619" s="83" t="s">
        <v>105</v>
      </c>
      <c r="AK619" s="191" t="s">
        <v>7504</v>
      </c>
      <c r="AL619" s="191" t="s">
        <v>102</v>
      </c>
      <c r="AM619" s="191" t="s">
        <v>102</v>
      </c>
      <c r="AN619" s="191" t="s">
        <v>174</v>
      </c>
      <c r="AO619" s="191" t="s">
        <v>7493</v>
      </c>
      <c r="AP619" s="191" t="s">
        <v>104</v>
      </c>
      <c r="AQ619" s="191" t="s">
        <v>105</v>
      </c>
      <c r="AR619" s="191" t="s">
        <v>106</v>
      </c>
      <c r="AS619" s="191" t="s">
        <v>7504</v>
      </c>
      <c r="AT619" s="191" t="s">
        <v>488</v>
      </c>
      <c r="AU619" s="191" t="s">
        <v>7505</v>
      </c>
      <c r="AV619" s="191" t="s">
        <v>104</v>
      </c>
      <c r="AW619" s="191" t="s">
        <v>204</v>
      </c>
      <c r="AX619" s="191"/>
      <c r="AY619" s="192" t="s">
        <v>454</v>
      </c>
      <c r="AZ619" s="192" t="s">
        <v>416</v>
      </c>
      <c r="BA619" s="91" t="s">
        <v>108</v>
      </c>
      <c r="BB619" s="90">
        <v>0</v>
      </c>
      <c r="BC619" s="93" t="s">
        <v>102</v>
      </c>
      <c r="BD619" s="93" t="s">
        <v>102</v>
      </c>
      <c r="BE619" s="93" t="s">
        <v>102</v>
      </c>
      <c r="BF619" s="93" t="s">
        <v>102</v>
      </c>
      <c r="BG619" s="97" t="s">
        <v>108</v>
      </c>
      <c r="BH619" s="93" t="s">
        <v>108</v>
      </c>
      <c r="BI619" s="93" t="s">
        <v>102</v>
      </c>
      <c r="BJ619" s="93" t="s">
        <v>102</v>
      </c>
      <c r="BK619" s="93" t="s">
        <v>102</v>
      </c>
      <c r="BL619" s="93" t="s">
        <v>102</v>
      </c>
      <c r="BM619" s="93" t="s">
        <v>102</v>
      </c>
      <c r="BN619" s="93" t="s">
        <v>102</v>
      </c>
      <c r="BO619" s="93" t="s">
        <v>102</v>
      </c>
      <c r="BP619" s="96" t="s">
        <v>102</v>
      </c>
      <c r="BQ619" s="90">
        <v>0</v>
      </c>
      <c r="BR619" s="93" t="s">
        <v>102</v>
      </c>
      <c r="BS619" s="93" t="s">
        <v>102</v>
      </c>
      <c r="BT619" s="93" t="s">
        <v>102</v>
      </c>
      <c r="BU619" s="93" t="s">
        <v>102</v>
      </c>
      <c r="BV619" s="97" t="s">
        <v>108</v>
      </c>
      <c r="BW619" s="93" t="s">
        <v>108</v>
      </c>
      <c r="BX619" s="95" t="s">
        <v>102</v>
      </c>
      <c r="BY619" s="93" t="s">
        <v>102</v>
      </c>
      <c r="BZ619" s="93" t="s">
        <v>102</v>
      </c>
      <c r="CA619" s="93" t="s">
        <v>102</v>
      </c>
      <c r="CB619" s="93" t="s">
        <v>102</v>
      </c>
      <c r="CC619" s="93" t="s">
        <v>102</v>
      </c>
      <c r="CD619" s="93" t="s">
        <v>102</v>
      </c>
      <c r="CE619" s="193" t="s">
        <v>102</v>
      </c>
      <c r="CF619" s="194" t="s">
        <v>436</v>
      </c>
      <c r="CG619" s="195" t="s">
        <v>7506</v>
      </c>
      <c r="CH619" s="101" t="s">
        <v>310</v>
      </c>
      <c r="CI619" s="102"/>
      <c r="CJ619" s="196" t="s">
        <v>7507</v>
      </c>
      <c r="CK619" s="104" t="s">
        <v>190</v>
      </c>
      <c r="CL619" s="105"/>
      <c r="CM619" s="83" t="s">
        <v>623</v>
      </c>
      <c r="CN619" s="106" t="s">
        <v>624</v>
      </c>
      <c r="CO619" s="197" t="s">
        <v>625</v>
      </c>
      <c r="CP619" s="107"/>
      <c r="CQ619" s="198" t="s">
        <v>474</v>
      </c>
      <c r="CR619" s="198" t="s">
        <v>474</v>
      </c>
      <c r="CS619" s="199"/>
      <c r="CT619" s="83" t="s">
        <v>109</v>
      </c>
      <c r="CU619" s="83" t="s">
        <v>109</v>
      </c>
      <c r="CV619" s="83">
        <v>93</v>
      </c>
      <c r="CW619" s="83" t="s">
        <v>139</v>
      </c>
      <c r="CX619" s="83">
        <v>93</v>
      </c>
      <c r="CY619" s="83" t="s">
        <v>108</v>
      </c>
      <c r="CZ619" s="83">
        <v>814142</v>
      </c>
      <c r="DA619" s="83" t="s">
        <v>581</v>
      </c>
      <c r="DB619" s="83" t="s">
        <v>152</v>
      </c>
      <c r="DC619" s="83" t="s">
        <v>500</v>
      </c>
      <c r="DD619" s="83">
        <v>7346</v>
      </c>
      <c r="DE619" s="83" t="s">
        <v>606</v>
      </c>
      <c r="DF619" s="83" t="s">
        <v>152</v>
      </c>
      <c r="DG619" s="83" t="s">
        <v>500</v>
      </c>
      <c r="DH619" s="83"/>
      <c r="DI619" s="85">
        <v>43646</v>
      </c>
      <c r="DJ619" s="83" t="s">
        <v>584</v>
      </c>
      <c r="DK619" s="83" t="s">
        <v>102</v>
      </c>
      <c r="DL619" s="83" t="s">
        <v>482</v>
      </c>
      <c r="DM619" s="83">
        <v>0</v>
      </c>
      <c r="DN619" s="83" t="s">
        <v>483</v>
      </c>
      <c r="DO619" s="83">
        <v>1</v>
      </c>
      <c r="DP619" s="83">
        <v>5</v>
      </c>
      <c r="DQ619" s="83"/>
      <c r="DR619" s="83" t="s">
        <v>108</v>
      </c>
      <c r="DS619" s="83" t="s">
        <v>497</v>
      </c>
      <c r="DU619" s="215" t="s">
        <v>269</v>
      </c>
      <c r="DV619" s="136">
        <v>1</v>
      </c>
      <c r="DW619" s="136">
        <v>3</v>
      </c>
      <c r="DX619" s="215" t="s">
        <v>269</v>
      </c>
      <c r="DY619" s="215" t="s">
        <v>269</v>
      </c>
      <c r="DZ619" s="215" t="s">
        <v>269</v>
      </c>
      <c r="EA619" s="215" t="s">
        <v>269</v>
      </c>
      <c r="EB619" s="215" t="s">
        <v>269</v>
      </c>
      <c r="EC619" s="215" t="s">
        <v>269</v>
      </c>
      <c r="ED619" s="215" t="s">
        <v>269</v>
      </c>
      <c r="EE619" s="215" t="s">
        <v>269</v>
      </c>
    </row>
    <row r="620" spans="1:135" ht="28.8" x14ac:dyDescent="0.55000000000000004">
      <c r="A620" s="83" t="s">
        <v>130</v>
      </c>
      <c r="B620" s="136">
        <v>803186</v>
      </c>
      <c r="C620" t="s">
        <v>1256</v>
      </c>
      <c r="D620" s="83" t="s">
        <v>228</v>
      </c>
      <c r="E620" s="138">
        <v>336507396630</v>
      </c>
      <c r="F620" s="83" t="s">
        <v>114</v>
      </c>
      <c r="G620" s="85">
        <v>43643</v>
      </c>
      <c r="H620" s="211" t="s">
        <v>98</v>
      </c>
      <c r="I620" s="84" t="s">
        <v>610</v>
      </c>
      <c r="J620" s="207" t="s">
        <v>627</v>
      </c>
      <c r="K620" s="208" t="s">
        <v>630</v>
      </c>
      <c r="L620" s="83" t="s">
        <v>108</v>
      </c>
      <c r="M620" s="184">
        <v>24584</v>
      </c>
      <c r="N620" s="184"/>
      <c r="O620" s="85" t="s">
        <v>102</v>
      </c>
      <c r="P620" s="185">
        <v>42491</v>
      </c>
      <c r="Q620" s="186" t="s">
        <v>203</v>
      </c>
      <c r="R620" s="186"/>
      <c r="S620" s="186"/>
      <c r="T620" s="187"/>
      <c r="U620" s="188" t="s">
        <v>296</v>
      </c>
      <c r="V620" s="188" t="s">
        <v>297</v>
      </c>
      <c r="W620" s="188" t="s">
        <v>297</v>
      </c>
      <c r="X620" s="189" t="s">
        <v>167</v>
      </c>
      <c r="Y620" s="190"/>
      <c r="Z620" s="83">
        <v>700</v>
      </c>
      <c r="AA620" s="83" t="s">
        <v>193</v>
      </c>
      <c r="AB620" s="83" t="s">
        <v>181</v>
      </c>
      <c r="AC620" s="83" t="s">
        <v>102</v>
      </c>
      <c r="AD620" s="83" t="s">
        <v>7508</v>
      </c>
      <c r="AE620" s="83" t="s">
        <v>102</v>
      </c>
      <c r="AF620" s="83" t="s">
        <v>102</v>
      </c>
      <c r="AG620" s="83" t="s">
        <v>119</v>
      </c>
      <c r="AH620" s="83" t="s">
        <v>7509</v>
      </c>
      <c r="AI620" s="83" t="s">
        <v>104</v>
      </c>
      <c r="AJ620" s="83" t="s">
        <v>105</v>
      </c>
      <c r="AK620" s="191" t="s">
        <v>7508</v>
      </c>
      <c r="AL620" s="191" t="s">
        <v>102</v>
      </c>
      <c r="AM620" s="191" t="s">
        <v>102</v>
      </c>
      <c r="AN620" s="191" t="s">
        <v>119</v>
      </c>
      <c r="AO620" s="191" t="s">
        <v>7509</v>
      </c>
      <c r="AP620" s="191" t="s">
        <v>104</v>
      </c>
      <c r="AQ620" s="191" t="s">
        <v>105</v>
      </c>
      <c r="AR620" s="191" t="s">
        <v>106</v>
      </c>
      <c r="AS620" s="191" t="s">
        <v>7508</v>
      </c>
      <c r="AT620" s="191" t="s">
        <v>485</v>
      </c>
      <c r="AU620" s="191" t="s">
        <v>7509</v>
      </c>
      <c r="AV620" s="191" t="s">
        <v>104</v>
      </c>
      <c r="AW620" s="191" t="s">
        <v>204</v>
      </c>
      <c r="AX620" s="191"/>
      <c r="AY620" s="192" t="s">
        <v>454</v>
      </c>
      <c r="AZ620" s="192" t="s">
        <v>416</v>
      </c>
      <c r="BA620" s="91" t="s">
        <v>108</v>
      </c>
      <c r="BB620" s="90">
        <v>0</v>
      </c>
      <c r="BC620" s="93" t="s">
        <v>102</v>
      </c>
      <c r="BD620" s="93" t="s">
        <v>102</v>
      </c>
      <c r="BE620" s="93" t="s">
        <v>102</v>
      </c>
      <c r="BF620" s="93" t="s">
        <v>102</v>
      </c>
      <c r="BG620" s="97" t="s">
        <v>108</v>
      </c>
      <c r="BH620" s="93" t="s">
        <v>108</v>
      </c>
      <c r="BI620" s="93" t="s">
        <v>102</v>
      </c>
      <c r="BJ620" s="93" t="s">
        <v>102</v>
      </c>
      <c r="BK620" s="93" t="s">
        <v>102</v>
      </c>
      <c r="BL620" s="93" t="s">
        <v>102</v>
      </c>
      <c r="BM620" s="93" t="s">
        <v>102</v>
      </c>
      <c r="BN620" s="93" t="s">
        <v>102</v>
      </c>
      <c r="BO620" s="93" t="s">
        <v>102</v>
      </c>
      <c r="BP620" s="96" t="s">
        <v>102</v>
      </c>
      <c r="BQ620" s="90">
        <v>0</v>
      </c>
      <c r="BR620" s="93" t="s">
        <v>102</v>
      </c>
      <c r="BS620" s="93" t="s">
        <v>102</v>
      </c>
      <c r="BT620" s="93" t="s">
        <v>102</v>
      </c>
      <c r="BU620" s="93" t="s">
        <v>102</v>
      </c>
      <c r="BV620" s="97" t="s">
        <v>108</v>
      </c>
      <c r="BW620" s="93" t="s">
        <v>108</v>
      </c>
      <c r="BX620" s="95" t="s">
        <v>102</v>
      </c>
      <c r="BY620" s="93" t="s">
        <v>102</v>
      </c>
      <c r="BZ620" s="93" t="s">
        <v>102</v>
      </c>
      <c r="CA620" s="93" t="s">
        <v>102</v>
      </c>
      <c r="CB620" s="93" t="s">
        <v>102</v>
      </c>
      <c r="CC620" s="93" t="s">
        <v>102</v>
      </c>
      <c r="CD620" s="93" t="s">
        <v>102</v>
      </c>
      <c r="CE620" s="193" t="s">
        <v>102</v>
      </c>
      <c r="CF620" s="194" t="s">
        <v>436</v>
      </c>
      <c r="CG620" s="195" t="s">
        <v>7510</v>
      </c>
      <c r="CH620" s="101" t="s">
        <v>563</v>
      </c>
      <c r="CI620" s="102"/>
      <c r="CJ620" s="196" t="s">
        <v>577</v>
      </c>
      <c r="CK620" s="104" t="s">
        <v>190</v>
      </c>
      <c r="CL620" s="105"/>
      <c r="CM620" s="83" t="s">
        <v>578</v>
      </c>
      <c r="CN620" s="106" t="s">
        <v>108</v>
      </c>
      <c r="CO620" s="197" t="s">
        <v>566</v>
      </c>
      <c r="CP620" s="107"/>
      <c r="CQ620" s="198" t="s">
        <v>107</v>
      </c>
      <c r="CR620" s="198" t="s">
        <v>107</v>
      </c>
      <c r="CS620" s="199"/>
      <c r="CT620" s="83" t="s">
        <v>109</v>
      </c>
      <c r="CU620" s="83" t="s">
        <v>109</v>
      </c>
      <c r="CV620" s="83">
        <v>1</v>
      </c>
      <c r="CW620" s="83" t="s">
        <v>270</v>
      </c>
      <c r="CX620" s="83">
        <v>1</v>
      </c>
      <c r="CY620" s="83" t="s">
        <v>108</v>
      </c>
      <c r="CZ620" s="83">
        <v>815461.5</v>
      </c>
      <c r="DA620" s="83" t="s">
        <v>7511</v>
      </c>
      <c r="DB620" s="83" t="s">
        <v>118</v>
      </c>
      <c r="DC620" s="83" t="s">
        <v>108</v>
      </c>
      <c r="DD620" s="83">
        <v>8768</v>
      </c>
      <c r="DE620" s="83" t="s">
        <v>173</v>
      </c>
      <c r="DF620" s="83" t="s">
        <v>118</v>
      </c>
      <c r="DG620" s="83" t="s">
        <v>500</v>
      </c>
      <c r="DH620" s="83"/>
      <c r="DI620" s="85">
        <v>43646</v>
      </c>
      <c r="DJ620" s="83" t="s">
        <v>584</v>
      </c>
      <c r="DK620" s="83" t="s">
        <v>102</v>
      </c>
      <c r="DL620" s="83" t="s">
        <v>482</v>
      </c>
      <c r="DM620" s="83">
        <v>0</v>
      </c>
      <c r="DN620" s="83" t="s">
        <v>483</v>
      </c>
      <c r="DO620" s="83">
        <v>1</v>
      </c>
      <c r="DP620" s="83">
        <v>4</v>
      </c>
      <c r="DQ620" s="83"/>
      <c r="DR620" s="83" t="s">
        <v>108</v>
      </c>
      <c r="DS620" s="83" t="s">
        <v>497</v>
      </c>
      <c r="DU620" s="215" t="s">
        <v>269</v>
      </c>
      <c r="DV620" s="136">
        <v>1</v>
      </c>
      <c r="DW620" s="136">
        <v>3</v>
      </c>
      <c r="DX620" s="215" t="s">
        <v>269</v>
      </c>
      <c r="DY620" s="215" t="s">
        <v>269</v>
      </c>
      <c r="DZ620" s="215" t="s">
        <v>269</v>
      </c>
      <c r="EA620" s="215" t="s">
        <v>269</v>
      </c>
      <c r="EB620" s="215" t="s">
        <v>269</v>
      </c>
      <c r="EC620" s="215" t="s">
        <v>269</v>
      </c>
      <c r="ED620" s="215" t="s">
        <v>269</v>
      </c>
      <c r="EE620" s="215" t="s">
        <v>269</v>
      </c>
    </row>
    <row r="621" spans="1:135" ht="57.6" x14ac:dyDescent="0.55000000000000004">
      <c r="A621" s="83" t="s">
        <v>130</v>
      </c>
      <c r="B621" s="136">
        <v>361902</v>
      </c>
      <c r="C621" t="s">
        <v>1257</v>
      </c>
      <c r="D621" s="83" t="s">
        <v>228</v>
      </c>
      <c r="E621" s="138">
        <v>505337461136</v>
      </c>
      <c r="F621" s="83" t="s">
        <v>143</v>
      </c>
      <c r="G621" s="85">
        <v>43620</v>
      </c>
      <c r="H621" s="83" t="s">
        <v>98</v>
      </c>
      <c r="I621" s="84" t="s">
        <v>612</v>
      </c>
      <c r="J621" s="207" t="s">
        <v>628</v>
      </c>
      <c r="K621" s="208" t="s">
        <v>633</v>
      </c>
      <c r="L621" s="83" t="s">
        <v>108</v>
      </c>
      <c r="M621" s="184" t="s">
        <v>102</v>
      </c>
      <c r="N621" s="184" t="s">
        <v>556</v>
      </c>
      <c r="O621" s="85" t="s">
        <v>102</v>
      </c>
      <c r="P621" s="185">
        <v>42491</v>
      </c>
      <c r="Q621" s="186" t="s">
        <v>202</v>
      </c>
      <c r="R621" s="186" t="s">
        <v>613</v>
      </c>
      <c r="S621" s="186"/>
      <c r="T621" s="187"/>
      <c r="U621" s="188" t="s">
        <v>295</v>
      </c>
      <c r="V621" s="188" t="s">
        <v>205</v>
      </c>
      <c r="W621" s="188" t="s">
        <v>295</v>
      </c>
      <c r="X621" s="189" t="s">
        <v>107</v>
      </c>
      <c r="Y621" s="190" t="s">
        <v>614</v>
      </c>
      <c r="Z621" s="83">
        <v>700</v>
      </c>
      <c r="AA621" s="83" t="s">
        <v>193</v>
      </c>
      <c r="AB621" s="83" t="s">
        <v>181</v>
      </c>
      <c r="AC621" s="83" t="s">
        <v>102</v>
      </c>
      <c r="AD621" s="83" t="s">
        <v>7512</v>
      </c>
      <c r="AE621" s="83" t="s">
        <v>7513</v>
      </c>
      <c r="AF621" s="83" t="s">
        <v>102</v>
      </c>
      <c r="AG621" s="83" t="s">
        <v>175</v>
      </c>
      <c r="AH621" s="83" t="s">
        <v>7514</v>
      </c>
      <c r="AI621" s="83" t="s">
        <v>104</v>
      </c>
      <c r="AJ621" s="83" t="s">
        <v>105</v>
      </c>
      <c r="AK621" s="191" t="s">
        <v>7512</v>
      </c>
      <c r="AL621" s="191" t="s">
        <v>7513</v>
      </c>
      <c r="AM621" s="191" t="s">
        <v>102</v>
      </c>
      <c r="AN621" s="191" t="s">
        <v>175</v>
      </c>
      <c r="AO621" s="191" t="s">
        <v>7514</v>
      </c>
      <c r="AP621" s="191" t="s">
        <v>104</v>
      </c>
      <c r="AQ621" s="191" t="s">
        <v>105</v>
      </c>
      <c r="AR621" s="191" t="s">
        <v>106</v>
      </c>
      <c r="AS621" s="191"/>
      <c r="AT621" s="191"/>
      <c r="AU621" s="191"/>
      <c r="AV621" s="191"/>
      <c r="AW621" s="191"/>
      <c r="AX621" s="191" t="s">
        <v>575</v>
      </c>
      <c r="AY621" s="192" t="s">
        <v>454</v>
      </c>
      <c r="AZ621" s="192" t="s">
        <v>108</v>
      </c>
      <c r="BA621" s="91" t="s">
        <v>108</v>
      </c>
      <c r="BB621" s="90">
        <v>0</v>
      </c>
      <c r="BC621" s="93" t="s">
        <v>102</v>
      </c>
      <c r="BD621" s="93" t="s">
        <v>102</v>
      </c>
      <c r="BE621" s="93" t="s">
        <v>102</v>
      </c>
      <c r="BF621" s="93" t="s">
        <v>102</v>
      </c>
      <c r="BG621" s="97" t="s">
        <v>108</v>
      </c>
      <c r="BH621" s="93" t="s">
        <v>108</v>
      </c>
      <c r="BI621" s="93" t="s">
        <v>102</v>
      </c>
      <c r="BJ621" s="93" t="s">
        <v>102</v>
      </c>
      <c r="BK621" s="93" t="s">
        <v>102</v>
      </c>
      <c r="BL621" s="93" t="s">
        <v>102</v>
      </c>
      <c r="BM621" s="93" t="s">
        <v>102</v>
      </c>
      <c r="BN621" s="93" t="s">
        <v>102</v>
      </c>
      <c r="BO621" s="93" t="s">
        <v>102</v>
      </c>
      <c r="BP621" s="96" t="s">
        <v>102</v>
      </c>
      <c r="BQ621" s="90">
        <v>0</v>
      </c>
      <c r="BR621" s="93" t="s">
        <v>102</v>
      </c>
      <c r="BS621" s="93" t="s">
        <v>102</v>
      </c>
      <c r="BT621" s="93" t="s">
        <v>102</v>
      </c>
      <c r="BU621" s="93" t="s">
        <v>102</v>
      </c>
      <c r="BV621" s="97" t="s">
        <v>108</v>
      </c>
      <c r="BW621" s="93" t="s">
        <v>108</v>
      </c>
      <c r="BX621" s="95" t="s">
        <v>102</v>
      </c>
      <c r="BY621" s="93" t="s">
        <v>102</v>
      </c>
      <c r="BZ621" s="93" t="s">
        <v>102</v>
      </c>
      <c r="CA621" s="93" t="s">
        <v>102</v>
      </c>
      <c r="CB621" s="93" t="s">
        <v>102</v>
      </c>
      <c r="CC621" s="93" t="s">
        <v>102</v>
      </c>
      <c r="CD621" s="93" t="s">
        <v>102</v>
      </c>
      <c r="CE621" s="193" t="s">
        <v>102</v>
      </c>
      <c r="CF621" s="194" t="s">
        <v>508</v>
      </c>
      <c r="CG621" s="195" t="s">
        <v>102</v>
      </c>
      <c r="CH621" s="101" t="e">
        <v>#N/A</v>
      </c>
      <c r="CI621" s="102" t="s">
        <v>580</v>
      </c>
      <c r="CJ621" s="196" t="s">
        <v>108</v>
      </c>
      <c r="CK621" s="104" t="s">
        <v>109</v>
      </c>
      <c r="CL621" s="105" t="s">
        <v>579</v>
      </c>
      <c r="CM621" s="83" t="s">
        <v>108</v>
      </c>
      <c r="CN621" s="106" t="s">
        <v>108</v>
      </c>
      <c r="CO621" s="197" t="s">
        <v>108</v>
      </c>
      <c r="CP621" s="107"/>
      <c r="CQ621" s="198" t="s">
        <v>474</v>
      </c>
      <c r="CR621" s="198" t="s">
        <v>474</v>
      </c>
      <c r="CS621" s="199" t="s">
        <v>616</v>
      </c>
      <c r="CT621" s="83" t="s">
        <v>109</v>
      </c>
      <c r="CU621" s="83" t="s">
        <v>109</v>
      </c>
      <c r="CV621" s="83">
        <v>79</v>
      </c>
      <c r="CW621" s="83" t="s">
        <v>112</v>
      </c>
      <c r="CX621" s="83">
        <v>79</v>
      </c>
      <c r="CY621" s="83" t="s">
        <v>7515</v>
      </c>
      <c r="CZ621" s="83">
        <v>816781</v>
      </c>
      <c r="DA621" s="83" t="s">
        <v>138</v>
      </c>
      <c r="DB621" s="83" t="s">
        <v>124</v>
      </c>
      <c r="DC621" s="83" t="s">
        <v>501</v>
      </c>
      <c r="DD621" s="83">
        <v>7469</v>
      </c>
      <c r="DE621" s="83" t="s">
        <v>582</v>
      </c>
      <c r="DF621" s="83" t="s">
        <v>145</v>
      </c>
      <c r="DG621" s="83" t="s">
        <v>501</v>
      </c>
      <c r="DH621" s="83" t="s">
        <v>582</v>
      </c>
      <c r="DI621" s="85">
        <v>43646</v>
      </c>
      <c r="DJ621" s="83" t="s">
        <v>584</v>
      </c>
      <c r="DK621" s="83" t="s">
        <v>102</v>
      </c>
      <c r="DL621" s="83" t="s">
        <v>482</v>
      </c>
      <c r="DM621" s="83">
        <v>0</v>
      </c>
      <c r="DN621" s="83" t="s">
        <v>238</v>
      </c>
      <c r="DO621" s="83">
        <v>1</v>
      </c>
      <c r="DP621" s="83">
        <v>3</v>
      </c>
      <c r="DQ621" s="83"/>
      <c r="DR621" s="83" t="s">
        <v>108</v>
      </c>
      <c r="DS621" s="83" t="s">
        <v>497</v>
      </c>
      <c r="DU621" s="215" t="s">
        <v>269</v>
      </c>
      <c r="DV621" s="136">
        <v>1</v>
      </c>
      <c r="DW621" s="136">
        <v>3</v>
      </c>
      <c r="DX621" s="215" t="s">
        <v>269</v>
      </c>
      <c r="DY621" s="215" t="s">
        <v>269</v>
      </c>
      <c r="DZ621" s="215" t="s">
        <v>269</v>
      </c>
      <c r="EA621" s="215" t="s">
        <v>269</v>
      </c>
      <c r="EB621" s="215" t="s">
        <v>269</v>
      </c>
      <c r="EC621" s="215" t="s">
        <v>269</v>
      </c>
      <c r="ED621" s="215" t="s">
        <v>269</v>
      </c>
      <c r="EE621" s="215" t="s">
        <v>269</v>
      </c>
    </row>
    <row r="622" spans="1:135" ht="28.8" x14ac:dyDescent="0.55000000000000004">
      <c r="A622" s="83" t="s">
        <v>130</v>
      </c>
      <c r="B622" s="136">
        <v>911613</v>
      </c>
      <c r="C622" t="s">
        <v>1258</v>
      </c>
      <c r="D622" s="83" t="s">
        <v>228</v>
      </c>
      <c r="E622" s="138">
        <v>382742506264</v>
      </c>
      <c r="F622" s="83" t="s">
        <v>114</v>
      </c>
      <c r="G622" s="85">
        <v>43634</v>
      </c>
      <c r="H622" s="83" t="s">
        <v>98</v>
      </c>
      <c r="I622" s="84" t="s">
        <v>618</v>
      </c>
      <c r="J622" s="207" t="s">
        <v>629</v>
      </c>
      <c r="K622" s="208" t="s">
        <v>634</v>
      </c>
      <c r="L622" s="83" t="s">
        <v>108</v>
      </c>
      <c r="M622" s="184">
        <v>27674</v>
      </c>
      <c r="N622" s="184"/>
      <c r="O622" s="85" t="s">
        <v>102</v>
      </c>
      <c r="P622" s="185">
        <v>43013</v>
      </c>
      <c r="Q622" s="186" t="s">
        <v>203</v>
      </c>
      <c r="R622" s="186"/>
      <c r="S622" s="186"/>
      <c r="T622" s="187"/>
      <c r="U622" s="188" t="s">
        <v>296</v>
      </c>
      <c r="V622" s="188" t="s">
        <v>205</v>
      </c>
      <c r="W622" s="189" t="s">
        <v>619</v>
      </c>
      <c r="X622" s="189" t="s">
        <v>107</v>
      </c>
      <c r="Y622" s="190" t="s">
        <v>614</v>
      </c>
      <c r="Z622" s="83">
        <v>700</v>
      </c>
      <c r="AA622" s="83" t="s">
        <v>193</v>
      </c>
      <c r="AB622" s="83" t="s">
        <v>181</v>
      </c>
      <c r="AC622" s="83" t="s">
        <v>102</v>
      </c>
      <c r="AD622" s="83" t="s">
        <v>7516</v>
      </c>
      <c r="AE622" s="83" t="s">
        <v>102</v>
      </c>
      <c r="AF622" s="83" t="s">
        <v>102</v>
      </c>
      <c r="AG622" s="83" t="s">
        <v>174</v>
      </c>
      <c r="AH622" s="83" t="s">
        <v>7505</v>
      </c>
      <c r="AI622" s="83" t="s">
        <v>104</v>
      </c>
      <c r="AJ622" s="83" t="s">
        <v>105</v>
      </c>
      <c r="AK622" s="191" t="s">
        <v>7516</v>
      </c>
      <c r="AL622" s="191" t="s">
        <v>102</v>
      </c>
      <c r="AM622" s="191" t="s">
        <v>102</v>
      </c>
      <c r="AN622" s="191" t="s">
        <v>174</v>
      </c>
      <c r="AO622" s="191" t="s">
        <v>7505</v>
      </c>
      <c r="AP622" s="191" t="s">
        <v>104</v>
      </c>
      <c r="AQ622" s="191" t="s">
        <v>105</v>
      </c>
      <c r="AR622" s="191" t="s">
        <v>106</v>
      </c>
      <c r="AS622" s="191" t="s">
        <v>7516</v>
      </c>
      <c r="AT622" s="191" t="s">
        <v>488</v>
      </c>
      <c r="AU622" s="191" t="s">
        <v>7517</v>
      </c>
      <c r="AV622" s="191" t="s">
        <v>104</v>
      </c>
      <c r="AW622" s="191" t="s">
        <v>204</v>
      </c>
      <c r="AX622" s="191"/>
      <c r="AY622" s="192" t="s">
        <v>454</v>
      </c>
      <c r="AZ622" s="192" t="s">
        <v>416</v>
      </c>
      <c r="BA622" s="91" t="s">
        <v>108</v>
      </c>
      <c r="BB622" s="90">
        <v>0</v>
      </c>
      <c r="BC622" s="93" t="s">
        <v>102</v>
      </c>
      <c r="BD622" s="93" t="s">
        <v>102</v>
      </c>
      <c r="BE622" s="93" t="s">
        <v>102</v>
      </c>
      <c r="BF622" s="93" t="s">
        <v>102</v>
      </c>
      <c r="BG622" s="97" t="s">
        <v>108</v>
      </c>
      <c r="BH622" s="93" t="s">
        <v>108</v>
      </c>
      <c r="BI622" s="93" t="s">
        <v>102</v>
      </c>
      <c r="BJ622" s="93" t="s">
        <v>102</v>
      </c>
      <c r="BK622" s="93" t="s">
        <v>102</v>
      </c>
      <c r="BL622" s="93" t="s">
        <v>102</v>
      </c>
      <c r="BM622" s="93" t="s">
        <v>102</v>
      </c>
      <c r="BN622" s="93" t="s">
        <v>102</v>
      </c>
      <c r="BO622" s="93" t="s">
        <v>102</v>
      </c>
      <c r="BP622" s="96" t="s">
        <v>102</v>
      </c>
      <c r="BQ622" s="90">
        <v>0</v>
      </c>
      <c r="BR622" s="93" t="s">
        <v>102</v>
      </c>
      <c r="BS622" s="93" t="s">
        <v>102</v>
      </c>
      <c r="BT622" s="93" t="s">
        <v>102</v>
      </c>
      <c r="BU622" s="93" t="s">
        <v>102</v>
      </c>
      <c r="BV622" s="97" t="s">
        <v>108</v>
      </c>
      <c r="BW622" s="93" t="s">
        <v>108</v>
      </c>
      <c r="BX622" s="95" t="s">
        <v>102</v>
      </c>
      <c r="BY622" s="93" t="s">
        <v>102</v>
      </c>
      <c r="BZ622" s="93" t="s">
        <v>102</v>
      </c>
      <c r="CA622" s="93" t="s">
        <v>102</v>
      </c>
      <c r="CB622" s="93" t="s">
        <v>102</v>
      </c>
      <c r="CC622" s="93" t="s">
        <v>102</v>
      </c>
      <c r="CD622" s="93" t="s">
        <v>102</v>
      </c>
      <c r="CE622" s="193" t="s">
        <v>102</v>
      </c>
      <c r="CF622" s="194" t="s">
        <v>436</v>
      </c>
      <c r="CG622" s="195" t="s">
        <v>7518</v>
      </c>
      <c r="CH622" s="101" t="s">
        <v>310</v>
      </c>
      <c r="CI622" s="102"/>
      <c r="CJ622" s="196" t="s">
        <v>7519</v>
      </c>
      <c r="CK622" s="104" t="s">
        <v>190</v>
      </c>
      <c r="CL622" s="105"/>
      <c r="CM622" s="83" t="s">
        <v>623</v>
      </c>
      <c r="CN622" s="106" t="s">
        <v>624</v>
      </c>
      <c r="CO622" s="197" t="s">
        <v>625</v>
      </c>
      <c r="CP622" s="107"/>
      <c r="CQ622" s="198" t="s">
        <v>474</v>
      </c>
      <c r="CR622" s="198" t="s">
        <v>474</v>
      </c>
      <c r="CS622" s="199"/>
      <c r="CT622" s="83" t="s">
        <v>109</v>
      </c>
      <c r="CU622" s="83" t="s">
        <v>109</v>
      </c>
      <c r="CV622" s="83">
        <v>46</v>
      </c>
      <c r="CW622" s="83" t="s">
        <v>139</v>
      </c>
      <c r="CX622" s="83">
        <v>46</v>
      </c>
      <c r="CY622" s="83" t="s">
        <v>108</v>
      </c>
      <c r="CZ622" s="83">
        <v>818100.5</v>
      </c>
      <c r="DA622" s="83" t="s">
        <v>581</v>
      </c>
      <c r="DB622" s="83" t="s">
        <v>152</v>
      </c>
      <c r="DC622" s="83" t="s">
        <v>500</v>
      </c>
      <c r="DD622" s="83">
        <v>6616</v>
      </c>
      <c r="DE622" s="83" t="s">
        <v>606</v>
      </c>
      <c r="DF622" s="83" t="s">
        <v>152</v>
      </c>
      <c r="DG622" s="83" t="s">
        <v>500</v>
      </c>
      <c r="DH622" s="83"/>
      <c r="DI622" s="85">
        <v>43646</v>
      </c>
      <c r="DJ622" s="83" t="s">
        <v>584</v>
      </c>
      <c r="DK622" s="83" t="s">
        <v>102</v>
      </c>
      <c r="DL622" s="83" t="s">
        <v>482</v>
      </c>
      <c r="DM622" s="83">
        <v>0</v>
      </c>
      <c r="DN622" s="83" t="s">
        <v>483</v>
      </c>
      <c r="DO622" s="83">
        <v>1</v>
      </c>
      <c r="DP622" s="83">
        <v>3</v>
      </c>
      <c r="DQ622" s="83"/>
      <c r="DR622" s="83" t="s">
        <v>108</v>
      </c>
      <c r="DS622" s="83" t="s">
        <v>497</v>
      </c>
      <c r="DU622" s="215" t="s">
        <v>269</v>
      </c>
      <c r="DV622" s="136">
        <v>1</v>
      </c>
      <c r="DW622" s="136">
        <v>3</v>
      </c>
      <c r="DX622" s="215" t="s">
        <v>269</v>
      </c>
      <c r="DY622" s="215" t="s">
        <v>269</v>
      </c>
      <c r="DZ622" s="215" t="s">
        <v>269</v>
      </c>
      <c r="EA622" s="215" t="s">
        <v>269</v>
      </c>
      <c r="EB622" s="215" t="s">
        <v>269</v>
      </c>
      <c r="EC622" s="215" t="s">
        <v>269</v>
      </c>
      <c r="ED622" s="215" t="s">
        <v>269</v>
      </c>
      <c r="EE622" s="215" t="s">
        <v>269</v>
      </c>
    </row>
    <row r="623" spans="1:135" ht="28.8" x14ac:dyDescent="0.55000000000000004">
      <c r="A623" s="83" t="s">
        <v>130</v>
      </c>
      <c r="B623" s="136">
        <v>615642</v>
      </c>
      <c r="C623" t="s">
        <v>1259</v>
      </c>
      <c r="D623" s="83" t="s">
        <v>228</v>
      </c>
      <c r="E623" s="138">
        <v>105696437705</v>
      </c>
      <c r="F623" s="83" t="s">
        <v>114</v>
      </c>
      <c r="G623" s="85">
        <v>43643</v>
      </c>
      <c r="H623" s="211" t="s">
        <v>98</v>
      </c>
      <c r="I623" s="84" t="s">
        <v>610</v>
      </c>
      <c r="J623" s="207" t="s">
        <v>627</v>
      </c>
      <c r="K623" s="208" t="s">
        <v>630</v>
      </c>
      <c r="L623" s="83" t="s">
        <v>108</v>
      </c>
      <c r="M623" s="184">
        <v>24585</v>
      </c>
      <c r="N623" s="184"/>
      <c r="O623" s="85" t="s">
        <v>102</v>
      </c>
      <c r="P623" s="185">
        <v>42491</v>
      </c>
      <c r="Q623" s="186" t="s">
        <v>203</v>
      </c>
      <c r="R623" s="186"/>
      <c r="S623" s="186"/>
      <c r="T623" s="187"/>
      <c r="U623" s="188" t="s">
        <v>296</v>
      </c>
      <c r="V623" s="188" t="s">
        <v>297</v>
      </c>
      <c r="W623" s="188" t="s">
        <v>297</v>
      </c>
      <c r="X623" s="189" t="s">
        <v>167</v>
      </c>
      <c r="Y623" s="190"/>
      <c r="Z623" s="83">
        <v>700</v>
      </c>
      <c r="AA623" s="83" t="s">
        <v>193</v>
      </c>
      <c r="AB623" s="83" t="s">
        <v>181</v>
      </c>
      <c r="AC623" s="83" t="s">
        <v>102</v>
      </c>
      <c r="AD623" s="83" t="s">
        <v>7520</v>
      </c>
      <c r="AE623" s="83" t="s">
        <v>102</v>
      </c>
      <c r="AF623" s="83" t="s">
        <v>102</v>
      </c>
      <c r="AG623" s="83" t="s">
        <v>119</v>
      </c>
      <c r="AH623" s="83" t="s">
        <v>7521</v>
      </c>
      <c r="AI623" s="83" t="s">
        <v>104</v>
      </c>
      <c r="AJ623" s="83" t="s">
        <v>105</v>
      </c>
      <c r="AK623" s="191" t="s">
        <v>7520</v>
      </c>
      <c r="AL623" s="191" t="s">
        <v>102</v>
      </c>
      <c r="AM623" s="191" t="s">
        <v>102</v>
      </c>
      <c r="AN623" s="191" t="s">
        <v>119</v>
      </c>
      <c r="AO623" s="191" t="s">
        <v>7521</v>
      </c>
      <c r="AP623" s="191" t="s">
        <v>104</v>
      </c>
      <c r="AQ623" s="191" t="s">
        <v>105</v>
      </c>
      <c r="AR623" s="191" t="s">
        <v>106</v>
      </c>
      <c r="AS623" s="191" t="s">
        <v>7520</v>
      </c>
      <c r="AT623" s="191" t="s">
        <v>485</v>
      </c>
      <c r="AU623" s="191" t="s">
        <v>7521</v>
      </c>
      <c r="AV623" s="191" t="s">
        <v>104</v>
      </c>
      <c r="AW623" s="191" t="s">
        <v>204</v>
      </c>
      <c r="AX623" s="191"/>
      <c r="AY623" s="192" t="s">
        <v>454</v>
      </c>
      <c r="AZ623" s="192" t="s">
        <v>416</v>
      </c>
      <c r="BA623" s="91" t="s">
        <v>108</v>
      </c>
      <c r="BB623" s="90">
        <v>0</v>
      </c>
      <c r="BC623" s="93" t="s">
        <v>102</v>
      </c>
      <c r="BD623" s="93" t="s">
        <v>102</v>
      </c>
      <c r="BE623" s="93" t="s">
        <v>102</v>
      </c>
      <c r="BF623" s="93" t="s">
        <v>102</v>
      </c>
      <c r="BG623" s="97" t="s">
        <v>108</v>
      </c>
      <c r="BH623" s="93" t="s">
        <v>108</v>
      </c>
      <c r="BI623" s="93" t="s">
        <v>102</v>
      </c>
      <c r="BJ623" s="93" t="s">
        <v>102</v>
      </c>
      <c r="BK623" s="93" t="s">
        <v>102</v>
      </c>
      <c r="BL623" s="93" t="s">
        <v>102</v>
      </c>
      <c r="BM623" s="93" t="s">
        <v>102</v>
      </c>
      <c r="BN623" s="93" t="s">
        <v>102</v>
      </c>
      <c r="BO623" s="93" t="s">
        <v>102</v>
      </c>
      <c r="BP623" s="96" t="s">
        <v>102</v>
      </c>
      <c r="BQ623" s="90">
        <v>0</v>
      </c>
      <c r="BR623" s="93" t="s">
        <v>102</v>
      </c>
      <c r="BS623" s="93" t="s">
        <v>102</v>
      </c>
      <c r="BT623" s="93" t="s">
        <v>102</v>
      </c>
      <c r="BU623" s="93" t="s">
        <v>102</v>
      </c>
      <c r="BV623" s="97" t="s">
        <v>108</v>
      </c>
      <c r="BW623" s="93" t="s">
        <v>108</v>
      </c>
      <c r="BX623" s="95" t="s">
        <v>102</v>
      </c>
      <c r="BY623" s="93" t="s">
        <v>102</v>
      </c>
      <c r="BZ623" s="93" t="s">
        <v>102</v>
      </c>
      <c r="CA623" s="93" t="s">
        <v>102</v>
      </c>
      <c r="CB623" s="93" t="s">
        <v>102</v>
      </c>
      <c r="CC623" s="93" t="s">
        <v>102</v>
      </c>
      <c r="CD623" s="93" t="s">
        <v>102</v>
      </c>
      <c r="CE623" s="193" t="s">
        <v>102</v>
      </c>
      <c r="CF623" s="194" t="s">
        <v>436</v>
      </c>
      <c r="CG623" s="195" t="s">
        <v>7522</v>
      </c>
      <c r="CH623" s="101" t="s">
        <v>563</v>
      </c>
      <c r="CI623" s="102"/>
      <c r="CJ623" s="196" t="s">
        <v>577</v>
      </c>
      <c r="CK623" s="104" t="s">
        <v>190</v>
      </c>
      <c r="CL623" s="105"/>
      <c r="CM623" s="83" t="s">
        <v>578</v>
      </c>
      <c r="CN623" s="106" t="s">
        <v>108</v>
      </c>
      <c r="CO623" s="197" t="s">
        <v>566</v>
      </c>
      <c r="CP623" s="107"/>
      <c r="CQ623" s="198" t="s">
        <v>107</v>
      </c>
      <c r="CR623" s="198" t="s">
        <v>107</v>
      </c>
      <c r="CS623" s="199"/>
      <c r="CT623" s="83" t="s">
        <v>109</v>
      </c>
      <c r="CU623" s="83" t="s">
        <v>109</v>
      </c>
      <c r="CV623" s="83">
        <v>77</v>
      </c>
      <c r="CW623" s="83" t="s">
        <v>270</v>
      </c>
      <c r="CX623" s="83">
        <v>77</v>
      </c>
      <c r="CY623" s="83" t="s">
        <v>108</v>
      </c>
      <c r="CZ623" s="83">
        <v>819420</v>
      </c>
      <c r="DA623" s="83" t="s">
        <v>7523</v>
      </c>
      <c r="DB623" s="83" t="s">
        <v>118</v>
      </c>
      <c r="DC623" s="83" t="s">
        <v>108</v>
      </c>
      <c r="DD623" s="83">
        <v>1632</v>
      </c>
      <c r="DE623" s="83" t="s">
        <v>173</v>
      </c>
      <c r="DF623" s="83" t="s">
        <v>118</v>
      </c>
      <c r="DG623" s="83" t="s">
        <v>500</v>
      </c>
      <c r="DH623" s="83"/>
      <c r="DI623" s="85">
        <v>43646</v>
      </c>
      <c r="DJ623" s="83" t="s">
        <v>584</v>
      </c>
      <c r="DK623" s="83" t="s">
        <v>102</v>
      </c>
      <c r="DL623" s="83" t="s">
        <v>482</v>
      </c>
      <c r="DM623" s="83">
        <v>0</v>
      </c>
      <c r="DN623" s="83" t="s">
        <v>483</v>
      </c>
      <c r="DO623" s="83">
        <v>1</v>
      </c>
      <c r="DP623" s="83">
        <v>2</v>
      </c>
      <c r="DQ623" s="83"/>
      <c r="DR623" s="83" t="s">
        <v>108</v>
      </c>
      <c r="DS623" s="83" t="s">
        <v>497</v>
      </c>
      <c r="DU623" s="215" t="s">
        <v>269</v>
      </c>
      <c r="DV623" s="136">
        <v>1</v>
      </c>
      <c r="DW623" s="136">
        <v>3</v>
      </c>
      <c r="DX623" s="215" t="s">
        <v>269</v>
      </c>
      <c r="DY623" s="215" t="s">
        <v>269</v>
      </c>
      <c r="DZ623" s="215" t="s">
        <v>269</v>
      </c>
      <c r="EA623" s="215" t="s">
        <v>269</v>
      </c>
      <c r="EB623" s="215" t="s">
        <v>269</v>
      </c>
      <c r="EC623" s="215" t="s">
        <v>269</v>
      </c>
      <c r="ED623" s="215" t="s">
        <v>269</v>
      </c>
      <c r="EE623" s="215" t="s">
        <v>269</v>
      </c>
    </row>
    <row r="624" spans="1:135" ht="57.6" x14ac:dyDescent="0.55000000000000004">
      <c r="A624" s="83" t="s">
        <v>130</v>
      </c>
      <c r="B624" s="136">
        <v>172598</v>
      </c>
      <c r="C624" t="s">
        <v>1260</v>
      </c>
      <c r="D624" s="83" t="s">
        <v>228</v>
      </c>
      <c r="E624" s="138">
        <v>496337383364</v>
      </c>
      <c r="F624" s="83" t="s">
        <v>143</v>
      </c>
      <c r="G624" s="85">
        <v>43620</v>
      </c>
      <c r="H624" s="83" t="s">
        <v>98</v>
      </c>
      <c r="I624" s="84" t="s">
        <v>612</v>
      </c>
      <c r="J624" s="207" t="s">
        <v>628</v>
      </c>
      <c r="K624" s="208" t="s">
        <v>633</v>
      </c>
      <c r="L624" s="83" t="s">
        <v>108</v>
      </c>
      <c r="M624" s="184" t="s">
        <v>102</v>
      </c>
      <c r="N624" s="184" t="s">
        <v>556</v>
      </c>
      <c r="O624" s="85" t="s">
        <v>102</v>
      </c>
      <c r="P624" s="185">
        <v>42491</v>
      </c>
      <c r="Q624" s="186" t="s">
        <v>202</v>
      </c>
      <c r="R624" s="186" t="s">
        <v>613</v>
      </c>
      <c r="S624" s="186"/>
      <c r="T624" s="187"/>
      <c r="U624" s="188" t="s">
        <v>295</v>
      </c>
      <c r="V624" s="188" t="s">
        <v>205</v>
      </c>
      <c r="W624" s="188" t="s">
        <v>295</v>
      </c>
      <c r="X624" s="189" t="s">
        <v>107</v>
      </c>
      <c r="Y624" s="190" t="s">
        <v>614</v>
      </c>
      <c r="Z624" s="83">
        <v>700</v>
      </c>
      <c r="AA624" s="83" t="s">
        <v>193</v>
      </c>
      <c r="AB624" s="83" t="s">
        <v>181</v>
      </c>
      <c r="AC624" s="83" t="s">
        <v>102</v>
      </c>
      <c r="AD624" s="83" t="s">
        <v>7524</v>
      </c>
      <c r="AE624" s="83" t="s">
        <v>7525</v>
      </c>
      <c r="AF624" s="83" t="s">
        <v>102</v>
      </c>
      <c r="AG624" s="83" t="s">
        <v>175</v>
      </c>
      <c r="AH624" s="83" t="s">
        <v>7526</v>
      </c>
      <c r="AI624" s="83" t="s">
        <v>104</v>
      </c>
      <c r="AJ624" s="83" t="s">
        <v>105</v>
      </c>
      <c r="AK624" s="191" t="s">
        <v>7524</v>
      </c>
      <c r="AL624" s="191" t="s">
        <v>7525</v>
      </c>
      <c r="AM624" s="191" t="s">
        <v>102</v>
      </c>
      <c r="AN624" s="191" t="s">
        <v>175</v>
      </c>
      <c r="AO624" s="191" t="s">
        <v>7526</v>
      </c>
      <c r="AP624" s="191" t="s">
        <v>104</v>
      </c>
      <c r="AQ624" s="191" t="s">
        <v>105</v>
      </c>
      <c r="AR624" s="191" t="s">
        <v>106</v>
      </c>
      <c r="AS624" s="191"/>
      <c r="AT624" s="191"/>
      <c r="AU624" s="191"/>
      <c r="AV624" s="191"/>
      <c r="AW624" s="191"/>
      <c r="AX624" s="191" t="s">
        <v>575</v>
      </c>
      <c r="AY624" s="192" t="s">
        <v>454</v>
      </c>
      <c r="AZ624" s="192" t="s">
        <v>108</v>
      </c>
      <c r="BA624" s="91" t="s">
        <v>108</v>
      </c>
      <c r="BB624" s="90">
        <v>0</v>
      </c>
      <c r="BC624" s="93" t="s">
        <v>102</v>
      </c>
      <c r="BD624" s="93" t="s">
        <v>102</v>
      </c>
      <c r="BE624" s="93" t="s">
        <v>102</v>
      </c>
      <c r="BF624" s="93" t="s">
        <v>102</v>
      </c>
      <c r="BG624" s="97" t="s">
        <v>108</v>
      </c>
      <c r="BH624" s="93" t="s">
        <v>108</v>
      </c>
      <c r="BI624" s="93" t="s">
        <v>102</v>
      </c>
      <c r="BJ624" s="93" t="s">
        <v>102</v>
      </c>
      <c r="BK624" s="93" t="s">
        <v>102</v>
      </c>
      <c r="BL624" s="93" t="s">
        <v>102</v>
      </c>
      <c r="BM624" s="93" t="s">
        <v>102</v>
      </c>
      <c r="BN624" s="93" t="s">
        <v>102</v>
      </c>
      <c r="BO624" s="93" t="s">
        <v>102</v>
      </c>
      <c r="BP624" s="96" t="s">
        <v>102</v>
      </c>
      <c r="BQ624" s="90">
        <v>0</v>
      </c>
      <c r="BR624" s="93" t="s">
        <v>102</v>
      </c>
      <c r="BS624" s="93" t="s">
        <v>102</v>
      </c>
      <c r="BT624" s="93" t="s">
        <v>102</v>
      </c>
      <c r="BU624" s="93" t="s">
        <v>102</v>
      </c>
      <c r="BV624" s="97" t="s">
        <v>108</v>
      </c>
      <c r="BW624" s="93" t="s">
        <v>108</v>
      </c>
      <c r="BX624" s="95" t="s">
        <v>102</v>
      </c>
      <c r="BY624" s="93" t="s">
        <v>102</v>
      </c>
      <c r="BZ624" s="93" t="s">
        <v>102</v>
      </c>
      <c r="CA624" s="93" t="s">
        <v>102</v>
      </c>
      <c r="CB624" s="93" t="s">
        <v>102</v>
      </c>
      <c r="CC624" s="93" t="s">
        <v>102</v>
      </c>
      <c r="CD624" s="93" t="s">
        <v>102</v>
      </c>
      <c r="CE624" s="193" t="s">
        <v>102</v>
      </c>
      <c r="CF624" s="194" t="s">
        <v>508</v>
      </c>
      <c r="CG624" s="195" t="s">
        <v>102</v>
      </c>
      <c r="CH624" s="101" t="e">
        <v>#N/A</v>
      </c>
      <c r="CI624" s="102" t="s">
        <v>580</v>
      </c>
      <c r="CJ624" s="196" t="s">
        <v>108</v>
      </c>
      <c r="CK624" s="104" t="s">
        <v>109</v>
      </c>
      <c r="CL624" s="105" t="s">
        <v>579</v>
      </c>
      <c r="CM624" s="83" t="s">
        <v>108</v>
      </c>
      <c r="CN624" s="106" t="s">
        <v>108</v>
      </c>
      <c r="CO624" s="197" t="s">
        <v>108</v>
      </c>
      <c r="CP624" s="107"/>
      <c r="CQ624" s="198" t="s">
        <v>474</v>
      </c>
      <c r="CR624" s="198" t="s">
        <v>474</v>
      </c>
      <c r="CS624" s="199" t="s">
        <v>616</v>
      </c>
      <c r="CT624" s="83" t="s">
        <v>109</v>
      </c>
      <c r="CU624" s="83" t="s">
        <v>109</v>
      </c>
      <c r="CV624" s="83">
        <v>99</v>
      </c>
      <c r="CW624" s="83" t="s">
        <v>112</v>
      </c>
      <c r="CX624" s="83">
        <v>99</v>
      </c>
      <c r="CY624" s="83" t="s">
        <v>7527</v>
      </c>
      <c r="CZ624" s="83">
        <v>820739.5</v>
      </c>
      <c r="DA624" s="83" t="s">
        <v>138</v>
      </c>
      <c r="DB624" s="83" t="s">
        <v>124</v>
      </c>
      <c r="DC624" s="83" t="s">
        <v>501</v>
      </c>
      <c r="DD624" s="83">
        <v>7579</v>
      </c>
      <c r="DE624" s="83" t="s">
        <v>582</v>
      </c>
      <c r="DF624" s="83" t="s">
        <v>145</v>
      </c>
      <c r="DG624" s="83" t="s">
        <v>501</v>
      </c>
      <c r="DH624" s="83" t="s">
        <v>582</v>
      </c>
      <c r="DI624" s="85">
        <v>43646</v>
      </c>
      <c r="DJ624" s="83" t="s">
        <v>584</v>
      </c>
      <c r="DK624" s="83" t="s">
        <v>102</v>
      </c>
      <c r="DL624" s="83" t="s">
        <v>482</v>
      </c>
      <c r="DM624" s="83">
        <v>0</v>
      </c>
      <c r="DN624" s="83" t="s">
        <v>238</v>
      </c>
      <c r="DO624" s="83">
        <v>1</v>
      </c>
      <c r="DP624" s="83">
        <v>3</v>
      </c>
      <c r="DQ624" s="83"/>
      <c r="DR624" s="83" t="s">
        <v>108</v>
      </c>
      <c r="DS624" s="83" t="s">
        <v>497</v>
      </c>
      <c r="DU624" s="215" t="s">
        <v>269</v>
      </c>
      <c r="DV624" s="136">
        <v>1</v>
      </c>
      <c r="DW624" s="136">
        <v>3</v>
      </c>
      <c r="DX624" s="215" t="s">
        <v>269</v>
      </c>
      <c r="DY624" s="215" t="s">
        <v>269</v>
      </c>
      <c r="DZ624" s="215" t="s">
        <v>269</v>
      </c>
      <c r="EA624" s="215" t="s">
        <v>269</v>
      </c>
      <c r="EB624" s="215" t="s">
        <v>269</v>
      </c>
      <c r="EC624" s="215" t="s">
        <v>269</v>
      </c>
      <c r="ED624" s="215" t="s">
        <v>269</v>
      </c>
      <c r="EE624" s="215" t="s">
        <v>269</v>
      </c>
    </row>
    <row r="625" spans="1:135" ht="28.8" x14ac:dyDescent="0.55000000000000004">
      <c r="A625" s="83" t="s">
        <v>130</v>
      </c>
      <c r="B625" s="136">
        <v>859965</v>
      </c>
      <c r="C625" t="s">
        <v>1261</v>
      </c>
      <c r="D625" s="83" t="s">
        <v>228</v>
      </c>
      <c r="E625" s="138">
        <v>913205472937</v>
      </c>
      <c r="F625" s="83" t="s">
        <v>114</v>
      </c>
      <c r="G625" s="85">
        <v>43634</v>
      </c>
      <c r="H625" s="83" t="s">
        <v>98</v>
      </c>
      <c r="I625" s="84" t="s">
        <v>618</v>
      </c>
      <c r="J625" s="207" t="s">
        <v>629</v>
      </c>
      <c r="K625" s="208" t="s">
        <v>634</v>
      </c>
      <c r="L625" s="83" t="s">
        <v>108</v>
      </c>
      <c r="M625" s="184">
        <v>27675</v>
      </c>
      <c r="N625" s="184"/>
      <c r="O625" s="85" t="s">
        <v>102</v>
      </c>
      <c r="P625" s="185">
        <v>43013</v>
      </c>
      <c r="Q625" s="186" t="s">
        <v>203</v>
      </c>
      <c r="R625" s="186"/>
      <c r="S625" s="186"/>
      <c r="T625" s="187"/>
      <c r="U625" s="188" t="s">
        <v>296</v>
      </c>
      <c r="V625" s="188" t="s">
        <v>205</v>
      </c>
      <c r="W625" s="189" t="s">
        <v>619</v>
      </c>
      <c r="X625" s="189" t="s">
        <v>107</v>
      </c>
      <c r="Y625" s="190" t="s">
        <v>614</v>
      </c>
      <c r="Z625" s="83">
        <v>700</v>
      </c>
      <c r="AA625" s="83" t="s">
        <v>193</v>
      </c>
      <c r="AB625" s="83" t="s">
        <v>181</v>
      </c>
      <c r="AC625" s="83" t="s">
        <v>102</v>
      </c>
      <c r="AD625" s="83" t="s">
        <v>7528</v>
      </c>
      <c r="AE625" s="83" t="s">
        <v>102</v>
      </c>
      <c r="AF625" s="83" t="s">
        <v>102</v>
      </c>
      <c r="AG625" s="83" t="s">
        <v>174</v>
      </c>
      <c r="AH625" s="83" t="s">
        <v>7517</v>
      </c>
      <c r="AI625" s="83" t="s">
        <v>104</v>
      </c>
      <c r="AJ625" s="83" t="s">
        <v>105</v>
      </c>
      <c r="AK625" s="191" t="s">
        <v>7528</v>
      </c>
      <c r="AL625" s="191" t="s">
        <v>102</v>
      </c>
      <c r="AM625" s="191" t="s">
        <v>102</v>
      </c>
      <c r="AN625" s="191" t="s">
        <v>174</v>
      </c>
      <c r="AO625" s="191" t="s">
        <v>7517</v>
      </c>
      <c r="AP625" s="191" t="s">
        <v>104</v>
      </c>
      <c r="AQ625" s="191" t="s">
        <v>105</v>
      </c>
      <c r="AR625" s="191" t="s">
        <v>106</v>
      </c>
      <c r="AS625" s="191" t="s">
        <v>7528</v>
      </c>
      <c r="AT625" s="191" t="s">
        <v>488</v>
      </c>
      <c r="AU625" s="191" t="s">
        <v>7529</v>
      </c>
      <c r="AV625" s="191" t="s">
        <v>104</v>
      </c>
      <c r="AW625" s="191" t="s">
        <v>204</v>
      </c>
      <c r="AX625" s="191"/>
      <c r="AY625" s="192" t="s">
        <v>454</v>
      </c>
      <c r="AZ625" s="192" t="s">
        <v>416</v>
      </c>
      <c r="BA625" s="91" t="s">
        <v>108</v>
      </c>
      <c r="BB625" s="90">
        <v>0</v>
      </c>
      <c r="BC625" s="93" t="s">
        <v>102</v>
      </c>
      <c r="BD625" s="93" t="s">
        <v>102</v>
      </c>
      <c r="BE625" s="93" t="s">
        <v>102</v>
      </c>
      <c r="BF625" s="93" t="s">
        <v>102</v>
      </c>
      <c r="BG625" s="97" t="s">
        <v>108</v>
      </c>
      <c r="BH625" s="93" t="s">
        <v>108</v>
      </c>
      <c r="BI625" s="93" t="s">
        <v>102</v>
      </c>
      <c r="BJ625" s="93" t="s">
        <v>102</v>
      </c>
      <c r="BK625" s="93" t="s">
        <v>102</v>
      </c>
      <c r="BL625" s="93" t="s">
        <v>102</v>
      </c>
      <c r="BM625" s="93" t="s">
        <v>102</v>
      </c>
      <c r="BN625" s="93" t="s">
        <v>102</v>
      </c>
      <c r="BO625" s="93" t="s">
        <v>102</v>
      </c>
      <c r="BP625" s="96" t="s">
        <v>102</v>
      </c>
      <c r="BQ625" s="90">
        <v>0</v>
      </c>
      <c r="BR625" s="93" t="s">
        <v>102</v>
      </c>
      <c r="BS625" s="93" t="s">
        <v>102</v>
      </c>
      <c r="BT625" s="93" t="s">
        <v>102</v>
      </c>
      <c r="BU625" s="93" t="s">
        <v>102</v>
      </c>
      <c r="BV625" s="97" t="s">
        <v>108</v>
      </c>
      <c r="BW625" s="93" t="s">
        <v>108</v>
      </c>
      <c r="BX625" s="95" t="s">
        <v>102</v>
      </c>
      <c r="BY625" s="93" t="s">
        <v>102</v>
      </c>
      <c r="BZ625" s="93" t="s">
        <v>102</v>
      </c>
      <c r="CA625" s="93" t="s">
        <v>102</v>
      </c>
      <c r="CB625" s="93" t="s">
        <v>102</v>
      </c>
      <c r="CC625" s="93" t="s">
        <v>102</v>
      </c>
      <c r="CD625" s="93" t="s">
        <v>102</v>
      </c>
      <c r="CE625" s="193" t="s">
        <v>102</v>
      </c>
      <c r="CF625" s="194" t="s">
        <v>436</v>
      </c>
      <c r="CG625" s="195" t="s">
        <v>7530</v>
      </c>
      <c r="CH625" s="101" t="s">
        <v>310</v>
      </c>
      <c r="CI625" s="102"/>
      <c r="CJ625" s="196" t="s">
        <v>7531</v>
      </c>
      <c r="CK625" s="104" t="s">
        <v>190</v>
      </c>
      <c r="CL625" s="105"/>
      <c r="CM625" s="83" t="s">
        <v>623</v>
      </c>
      <c r="CN625" s="106" t="s">
        <v>624</v>
      </c>
      <c r="CO625" s="197" t="s">
        <v>625</v>
      </c>
      <c r="CP625" s="107"/>
      <c r="CQ625" s="198" t="s">
        <v>474</v>
      </c>
      <c r="CR625" s="198" t="s">
        <v>474</v>
      </c>
      <c r="CS625" s="199"/>
      <c r="CT625" s="83" t="s">
        <v>109</v>
      </c>
      <c r="CU625" s="83" t="s">
        <v>109</v>
      </c>
      <c r="CV625" s="83">
        <v>40</v>
      </c>
      <c r="CW625" s="83" t="s">
        <v>139</v>
      </c>
      <c r="CX625" s="83">
        <v>40</v>
      </c>
      <c r="CY625" s="83" t="s">
        <v>108</v>
      </c>
      <c r="CZ625" s="83">
        <v>822059</v>
      </c>
      <c r="DA625" s="83" t="s">
        <v>581</v>
      </c>
      <c r="DB625" s="83" t="s">
        <v>152</v>
      </c>
      <c r="DC625" s="83" t="s">
        <v>500</v>
      </c>
      <c r="DD625" s="83">
        <v>5233</v>
      </c>
      <c r="DE625" s="83" t="s">
        <v>606</v>
      </c>
      <c r="DF625" s="83" t="s">
        <v>152</v>
      </c>
      <c r="DG625" s="83" t="s">
        <v>500</v>
      </c>
      <c r="DH625" s="83"/>
      <c r="DI625" s="85">
        <v>43646</v>
      </c>
      <c r="DJ625" s="83" t="s">
        <v>584</v>
      </c>
      <c r="DK625" s="83" t="s">
        <v>102</v>
      </c>
      <c r="DL625" s="83" t="s">
        <v>482</v>
      </c>
      <c r="DM625" s="83">
        <v>0</v>
      </c>
      <c r="DN625" s="83" t="s">
        <v>483</v>
      </c>
      <c r="DO625" s="83">
        <v>1</v>
      </c>
      <c r="DP625" s="83">
        <v>4</v>
      </c>
      <c r="DQ625" s="83"/>
      <c r="DR625" s="83" t="s">
        <v>108</v>
      </c>
      <c r="DS625" s="83" t="s">
        <v>497</v>
      </c>
      <c r="DU625" s="215" t="s">
        <v>269</v>
      </c>
      <c r="DV625" s="136">
        <v>1</v>
      </c>
      <c r="DW625" s="136">
        <v>3</v>
      </c>
      <c r="DX625" s="215" t="s">
        <v>269</v>
      </c>
      <c r="DY625" s="215" t="s">
        <v>269</v>
      </c>
      <c r="DZ625" s="215" t="s">
        <v>269</v>
      </c>
      <c r="EA625" s="215" t="s">
        <v>269</v>
      </c>
      <c r="EB625" s="215" t="s">
        <v>269</v>
      </c>
      <c r="EC625" s="215" t="s">
        <v>269</v>
      </c>
      <c r="ED625" s="215" t="s">
        <v>269</v>
      </c>
      <c r="EE625" s="215" t="s">
        <v>269</v>
      </c>
    </row>
    <row r="626" spans="1:135" ht="28.8" x14ac:dyDescent="0.55000000000000004">
      <c r="A626" s="83" t="s">
        <v>130</v>
      </c>
      <c r="B626" s="136">
        <v>377888</v>
      </c>
      <c r="C626" t="s">
        <v>1262</v>
      </c>
      <c r="D626" s="83" t="s">
        <v>228</v>
      </c>
      <c r="E626" s="138">
        <v>777212397342</v>
      </c>
      <c r="F626" s="83" t="s">
        <v>114</v>
      </c>
      <c r="G626" s="85">
        <v>43643</v>
      </c>
      <c r="H626" s="211" t="s">
        <v>98</v>
      </c>
      <c r="I626" s="84" t="s">
        <v>610</v>
      </c>
      <c r="J626" s="207" t="s">
        <v>627</v>
      </c>
      <c r="K626" s="208" t="s">
        <v>630</v>
      </c>
      <c r="L626" s="83" t="s">
        <v>108</v>
      </c>
      <c r="M626" s="184">
        <v>24586</v>
      </c>
      <c r="N626" s="184"/>
      <c r="O626" s="85" t="s">
        <v>102</v>
      </c>
      <c r="P626" s="185">
        <v>42491</v>
      </c>
      <c r="Q626" s="186" t="s">
        <v>203</v>
      </c>
      <c r="R626" s="186"/>
      <c r="S626" s="186"/>
      <c r="T626" s="187"/>
      <c r="U626" s="188" t="s">
        <v>296</v>
      </c>
      <c r="V626" s="188" t="s">
        <v>297</v>
      </c>
      <c r="W626" s="188" t="s">
        <v>297</v>
      </c>
      <c r="X626" s="189" t="s">
        <v>167</v>
      </c>
      <c r="Y626" s="190"/>
      <c r="Z626" s="83">
        <v>700</v>
      </c>
      <c r="AA626" s="83" t="s">
        <v>193</v>
      </c>
      <c r="AB626" s="83" t="s">
        <v>181</v>
      </c>
      <c r="AC626" s="83" t="s">
        <v>102</v>
      </c>
      <c r="AD626" s="83" t="s">
        <v>7532</v>
      </c>
      <c r="AE626" s="83" t="s">
        <v>102</v>
      </c>
      <c r="AF626" s="83" t="s">
        <v>102</v>
      </c>
      <c r="AG626" s="83" t="s">
        <v>119</v>
      </c>
      <c r="AH626" s="83" t="s">
        <v>7533</v>
      </c>
      <c r="AI626" s="83" t="s">
        <v>104</v>
      </c>
      <c r="AJ626" s="83" t="s">
        <v>105</v>
      </c>
      <c r="AK626" s="191" t="s">
        <v>7532</v>
      </c>
      <c r="AL626" s="191" t="s">
        <v>102</v>
      </c>
      <c r="AM626" s="191" t="s">
        <v>102</v>
      </c>
      <c r="AN626" s="191" t="s">
        <v>119</v>
      </c>
      <c r="AO626" s="191" t="s">
        <v>7533</v>
      </c>
      <c r="AP626" s="191" t="s">
        <v>104</v>
      </c>
      <c r="AQ626" s="191" t="s">
        <v>105</v>
      </c>
      <c r="AR626" s="191" t="s">
        <v>106</v>
      </c>
      <c r="AS626" s="191" t="s">
        <v>7532</v>
      </c>
      <c r="AT626" s="191" t="s">
        <v>485</v>
      </c>
      <c r="AU626" s="191" t="s">
        <v>7533</v>
      </c>
      <c r="AV626" s="191" t="s">
        <v>104</v>
      </c>
      <c r="AW626" s="191" t="s">
        <v>204</v>
      </c>
      <c r="AX626" s="191"/>
      <c r="AY626" s="192" t="s">
        <v>454</v>
      </c>
      <c r="AZ626" s="192" t="s">
        <v>416</v>
      </c>
      <c r="BA626" s="91" t="s">
        <v>108</v>
      </c>
      <c r="BB626" s="90">
        <v>0</v>
      </c>
      <c r="BC626" s="93" t="s">
        <v>102</v>
      </c>
      <c r="BD626" s="93" t="s">
        <v>102</v>
      </c>
      <c r="BE626" s="93" t="s">
        <v>102</v>
      </c>
      <c r="BF626" s="93" t="s">
        <v>102</v>
      </c>
      <c r="BG626" s="97" t="s">
        <v>108</v>
      </c>
      <c r="BH626" s="93" t="s">
        <v>108</v>
      </c>
      <c r="BI626" s="93" t="s">
        <v>102</v>
      </c>
      <c r="BJ626" s="93" t="s">
        <v>102</v>
      </c>
      <c r="BK626" s="93" t="s">
        <v>102</v>
      </c>
      <c r="BL626" s="93" t="s">
        <v>102</v>
      </c>
      <c r="BM626" s="93" t="s">
        <v>102</v>
      </c>
      <c r="BN626" s="93" t="s">
        <v>102</v>
      </c>
      <c r="BO626" s="93" t="s">
        <v>102</v>
      </c>
      <c r="BP626" s="96" t="s">
        <v>102</v>
      </c>
      <c r="BQ626" s="90">
        <v>0</v>
      </c>
      <c r="BR626" s="93" t="s">
        <v>102</v>
      </c>
      <c r="BS626" s="93" t="s">
        <v>102</v>
      </c>
      <c r="BT626" s="93" t="s">
        <v>102</v>
      </c>
      <c r="BU626" s="93" t="s">
        <v>102</v>
      </c>
      <c r="BV626" s="97" t="s">
        <v>108</v>
      </c>
      <c r="BW626" s="93" t="s">
        <v>108</v>
      </c>
      <c r="BX626" s="95" t="s">
        <v>102</v>
      </c>
      <c r="BY626" s="93" t="s">
        <v>102</v>
      </c>
      <c r="BZ626" s="93" t="s">
        <v>102</v>
      </c>
      <c r="CA626" s="93" t="s">
        <v>102</v>
      </c>
      <c r="CB626" s="93" t="s">
        <v>102</v>
      </c>
      <c r="CC626" s="93" t="s">
        <v>102</v>
      </c>
      <c r="CD626" s="93" t="s">
        <v>102</v>
      </c>
      <c r="CE626" s="193" t="s">
        <v>102</v>
      </c>
      <c r="CF626" s="194" t="s">
        <v>436</v>
      </c>
      <c r="CG626" s="195" t="s">
        <v>7534</v>
      </c>
      <c r="CH626" s="101" t="s">
        <v>563</v>
      </c>
      <c r="CI626" s="102"/>
      <c r="CJ626" s="196" t="s">
        <v>577</v>
      </c>
      <c r="CK626" s="104" t="s">
        <v>190</v>
      </c>
      <c r="CL626" s="105"/>
      <c r="CM626" s="83" t="s">
        <v>578</v>
      </c>
      <c r="CN626" s="106" t="s">
        <v>108</v>
      </c>
      <c r="CO626" s="197" t="s">
        <v>566</v>
      </c>
      <c r="CP626" s="107"/>
      <c r="CQ626" s="198" t="s">
        <v>107</v>
      </c>
      <c r="CR626" s="198" t="s">
        <v>107</v>
      </c>
      <c r="CS626" s="199"/>
      <c r="CT626" s="83" t="s">
        <v>109</v>
      </c>
      <c r="CU626" s="83" t="s">
        <v>109</v>
      </c>
      <c r="CV626" s="83">
        <v>91</v>
      </c>
      <c r="CW626" s="83" t="s">
        <v>270</v>
      </c>
      <c r="CX626" s="83">
        <v>91</v>
      </c>
      <c r="CY626" s="83" t="s">
        <v>108</v>
      </c>
      <c r="CZ626" s="83">
        <v>823378.5</v>
      </c>
      <c r="DA626" s="83" t="s">
        <v>7535</v>
      </c>
      <c r="DB626" s="83" t="s">
        <v>118</v>
      </c>
      <c r="DC626" s="83" t="s">
        <v>108</v>
      </c>
      <c r="DD626" s="83">
        <v>9674</v>
      </c>
      <c r="DE626" s="83" t="s">
        <v>173</v>
      </c>
      <c r="DF626" s="83" t="s">
        <v>118</v>
      </c>
      <c r="DG626" s="83" t="s">
        <v>500</v>
      </c>
      <c r="DH626" s="83"/>
      <c r="DI626" s="85">
        <v>43646</v>
      </c>
      <c r="DJ626" s="83" t="s">
        <v>584</v>
      </c>
      <c r="DK626" s="83" t="s">
        <v>102</v>
      </c>
      <c r="DL626" s="83" t="s">
        <v>482</v>
      </c>
      <c r="DM626" s="83">
        <v>0</v>
      </c>
      <c r="DN626" s="83" t="s">
        <v>483</v>
      </c>
      <c r="DO626" s="83">
        <v>1</v>
      </c>
      <c r="DP626" s="83">
        <v>5</v>
      </c>
      <c r="DQ626" s="83"/>
      <c r="DR626" s="83" t="s">
        <v>108</v>
      </c>
      <c r="DS626" s="83" t="s">
        <v>497</v>
      </c>
      <c r="DU626" s="215" t="s">
        <v>269</v>
      </c>
      <c r="DV626" s="136">
        <v>1</v>
      </c>
      <c r="DW626" s="136">
        <v>3</v>
      </c>
      <c r="DX626" s="215" t="s">
        <v>269</v>
      </c>
      <c r="DY626" s="215" t="s">
        <v>269</v>
      </c>
      <c r="DZ626" s="215" t="s">
        <v>269</v>
      </c>
      <c r="EA626" s="215" t="s">
        <v>269</v>
      </c>
      <c r="EB626" s="215" t="s">
        <v>269</v>
      </c>
      <c r="EC626" s="215" t="s">
        <v>269</v>
      </c>
      <c r="ED626" s="215" t="s">
        <v>269</v>
      </c>
      <c r="EE626" s="215" t="s">
        <v>269</v>
      </c>
    </row>
    <row r="627" spans="1:135" ht="57.6" x14ac:dyDescent="0.55000000000000004">
      <c r="A627" s="83" t="s">
        <v>130</v>
      </c>
      <c r="B627" s="136">
        <v>941564</v>
      </c>
      <c r="C627" t="s">
        <v>1263</v>
      </c>
      <c r="D627" s="83" t="s">
        <v>228</v>
      </c>
      <c r="E627" s="138">
        <v>799534801014</v>
      </c>
      <c r="F627" s="83" t="s">
        <v>143</v>
      </c>
      <c r="G627" s="85">
        <v>43620</v>
      </c>
      <c r="H627" s="83" t="s">
        <v>98</v>
      </c>
      <c r="I627" s="84" t="s">
        <v>612</v>
      </c>
      <c r="J627" s="207" t="s">
        <v>628</v>
      </c>
      <c r="K627" s="208" t="s">
        <v>633</v>
      </c>
      <c r="L627" s="83" t="s">
        <v>108</v>
      </c>
      <c r="M627" s="184" t="s">
        <v>102</v>
      </c>
      <c r="N627" s="184" t="s">
        <v>556</v>
      </c>
      <c r="O627" s="85" t="s">
        <v>102</v>
      </c>
      <c r="P627" s="185">
        <v>42491</v>
      </c>
      <c r="Q627" s="186" t="s">
        <v>202</v>
      </c>
      <c r="R627" s="186" t="s">
        <v>613</v>
      </c>
      <c r="S627" s="186"/>
      <c r="T627" s="187"/>
      <c r="U627" s="188" t="s">
        <v>295</v>
      </c>
      <c r="V627" s="188" t="s">
        <v>205</v>
      </c>
      <c r="W627" s="188" t="s">
        <v>295</v>
      </c>
      <c r="X627" s="189" t="s">
        <v>107</v>
      </c>
      <c r="Y627" s="190" t="s">
        <v>614</v>
      </c>
      <c r="Z627" s="83">
        <v>700</v>
      </c>
      <c r="AA627" s="83" t="s">
        <v>193</v>
      </c>
      <c r="AB627" s="83" t="s">
        <v>181</v>
      </c>
      <c r="AC627" s="83" t="s">
        <v>102</v>
      </c>
      <c r="AD627" s="83" t="s">
        <v>7536</v>
      </c>
      <c r="AE627" s="83" t="s">
        <v>7537</v>
      </c>
      <c r="AF627" s="83" t="s">
        <v>102</v>
      </c>
      <c r="AG627" s="83" t="s">
        <v>175</v>
      </c>
      <c r="AH627" s="83" t="s">
        <v>7538</v>
      </c>
      <c r="AI627" s="83" t="s">
        <v>104</v>
      </c>
      <c r="AJ627" s="83" t="s">
        <v>105</v>
      </c>
      <c r="AK627" s="191" t="s">
        <v>7536</v>
      </c>
      <c r="AL627" s="191" t="s">
        <v>7537</v>
      </c>
      <c r="AM627" s="191" t="s">
        <v>102</v>
      </c>
      <c r="AN627" s="191" t="s">
        <v>175</v>
      </c>
      <c r="AO627" s="191" t="s">
        <v>7538</v>
      </c>
      <c r="AP627" s="191" t="s">
        <v>104</v>
      </c>
      <c r="AQ627" s="191" t="s">
        <v>105</v>
      </c>
      <c r="AR627" s="191" t="s">
        <v>106</v>
      </c>
      <c r="AS627" s="191"/>
      <c r="AT627" s="191"/>
      <c r="AU627" s="191"/>
      <c r="AV627" s="191"/>
      <c r="AW627" s="191"/>
      <c r="AX627" s="191" t="s">
        <v>575</v>
      </c>
      <c r="AY627" s="192" t="s">
        <v>454</v>
      </c>
      <c r="AZ627" s="192" t="s">
        <v>108</v>
      </c>
      <c r="BA627" s="91" t="s">
        <v>108</v>
      </c>
      <c r="BB627" s="90">
        <v>0</v>
      </c>
      <c r="BC627" s="93" t="s">
        <v>102</v>
      </c>
      <c r="BD627" s="93" t="s">
        <v>102</v>
      </c>
      <c r="BE627" s="93" t="s">
        <v>102</v>
      </c>
      <c r="BF627" s="93" t="s">
        <v>102</v>
      </c>
      <c r="BG627" s="97" t="s">
        <v>108</v>
      </c>
      <c r="BH627" s="93" t="s">
        <v>108</v>
      </c>
      <c r="BI627" s="93" t="s">
        <v>102</v>
      </c>
      <c r="BJ627" s="93" t="s">
        <v>102</v>
      </c>
      <c r="BK627" s="93" t="s">
        <v>102</v>
      </c>
      <c r="BL627" s="93" t="s">
        <v>102</v>
      </c>
      <c r="BM627" s="93" t="s">
        <v>102</v>
      </c>
      <c r="BN627" s="93" t="s">
        <v>102</v>
      </c>
      <c r="BO627" s="93" t="s">
        <v>102</v>
      </c>
      <c r="BP627" s="96" t="s">
        <v>102</v>
      </c>
      <c r="BQ627" s="90">
        <v>0</v>
      </c>
      <c r="BR627" s="93" t="s">
        <v>102</v>
      </c>
      <c r="BS627" s="93" t="s">
        <v>102</v>
      </c>
      <c r="BT627" s="93" t="s">
        <v>102</v>
      </c>
      <c r="BU627" s="93" t="s">
        <v>102</v>
      </c>
      <c r="BV627" s="97" t="s">
        <v>108</v>
      </c>
      <c r="BW627" s="93" t="s">
        <v>108</v>
      </c>
      <c r="BX627" s="95" t="s">
        <v>102</v>
      </c>
      <c r="BY627" s="93" t="s">
        <v>102</v>
      </c>
      <c r="BZ627" s="93" t="s">
        <v>102</v>
      </c>
      <c r="CA627" s="93" t="s">
        <v>102</v>
      </c>
      <c r="CB627" s="93" t="s">
        <v>102</v>
      </c>
      <c r="CC627" s="93" t="s">
        <v>102</v>
      </c>
      <c r="CD627" s="93" t="s">
        <v>102</v>
      </c>
      <c r="CE627" s="193" t="s">
        <v>102</v>
      </c>
      <c r="CF627" s="194" t="s">
        <v>508</v>
      </c>
      <c r="CG627" s="195" t="s">
        <v>102</v>
      </c>
      <c r="CH627" s="101" t="e">
        <v>#N/A</v>
      </c>
      <c r="CI627" s="102" t="s">
        <v>580</v>
      </c>
      <c r="CJ627" s="196" t="s">
        <v>108</v>
      </c>
      <c r="CK627" s="104" t="s">
        <v>109</v>
      </c>
      <c r="CL627" s="105" t="s">
        <v>579</v>
      </c>
      <c r="CM627" s="83" t="s">
        <v>108</v>
      </c>
      <c r="CN627" s="106" t="s">
        <v>108</v>
      </c>
      <c r="CO627" s="197" t="s">
        <v>108</v>
      </c>
      <c r="CP627" s="107"/>
      <c r="CQ627" s="198" t="s">
        <v>474</v>
      </c>
      <c r="CR627" s="198" t="s">
        <v>474</v>
      </c>
      <c r="CS627" s="199" t="s">
        <v>616</v>
      </c>
      <c r="CT627" s="83" t="s">
        <v>109</v>
      </c>
      <c r="CU627" s="83" t="s">
        <v>109</v>
      </c>
      <c r="CV627" s="83">
        <v>47</v>
      </c>
      <c r="CW627" s="83" t="s">
        <v>112</v>
      </c>
      <c r="CX627" s="83">
        <v>47</v>
      </c>
      <c r="CY627" s="83" t="s">
        <v>7539</v>
      </c>
      <c r="CZ627" s="83">
        <v>824698</v>
      </c>
      <c r="DA627" s="83" t="s">
        <v>138</v>
      </c>
      <c r="DB627" s="83" t="s">
        <v>124</v>
      </c>
      <c r="DC627" s="83" t="s">
        <v>501</v>
      </c>
      <c r="DD627" s="83">
        <v>3913</v>
      </c>
      <c r="DE627" s="83" t="s">
        <v>582</v>
      </c>
      <c r="DF627" s="83" t="s">
        <v>145</v>
      </c>
      <c r="DG627" s="83" t="s">
        <v>501</v>
      </c>
      <c r="DH627" s="83" t="s">
        <v>582</v>
      </c>
      <c r="DI627" s="85">
        <v>43646</v>
      </c>
      <c r="DJ627" s="83" t="s">
        <v>584</v>
      </c>
      <c r="DK627" s="83" t="s">
        <v>102</v>
      </c>
      <c r="DL627" s="83" t="s">
        <v>482</v>
      </c>
      <c r="DM627" s="83">
        <v>0</v>
      </c>
      <c r="DN627" s="83" t="s">
        <v>238</v>
      </c>
      <c r="DO627" s="83">
        <v>1</v>
      </c>
      <c r="DP627" s="83">
        <v>5</v>
      </c>
      <c r="DQ627" s="83"/>
      <c r="DR627" s="83" t="s">
        <v>108</v>
      </c>
      <c r="DS627" s="83" t="s">
        <v>497</v>
      </c>
      <c r="DU627" s="215" t="s">
        <v>269</v>
      </c>
      <c r="DV627" s="136">
        <v>1</v>
      </c>
      <c r="DW627" s="136">
        <v>3</v>
      </c>
      <c r="DX627" s="215" t="s">
        <v>269</v>
      </c>
      <c r="DY627" s="215" t="s">
        <v>269</v>
      </c>
      <c r="DZ627" s="215" t="s">
        <v>269</v>
      </c>
      <c r="EA627" s="215" t="s">
        <v>269</v>
      </c>
      <c r="EB627" s="215" t="s">
        <v>269</v>
      </c>
      <c r="EC627" s="215" t="s">
        <v>269</v>
      </c>
      <c r="ED627" s="215" t="s">
        <v>269</v>
      </c>
      <c r="EE627" s="215" t="s">
        <v>269</v>
      </c>
    </row>
    <row r="628" spans="1:135" ht="28.8" x14ac:dyDescent="0.55000000000000004">
      <c r="A628" s="83" t="s">
        <v>130</v>
      </c>
      <c r="B628" s="136">
        <v>604393</v>
      </c>
      <c r="C628" t="s">
        <v>1264</v>
      </c>
      <c r="D628" s="83" t="s">
        <v>228</v>
      </c>
      <c r="E628" s="138">
        <v>319723500185</v>
      </c>
      <c r="F628" s="83" t="s">
        <v>114</v>
      </c>
      <c r="G628" s="85">
        <v>43634</v>
      </c>
      <c r="H628" s="83" t="s">
        <v>98</v>
      </c>
      <c r="I628" s="84" t="s">
        <v>618</v>
      </c>
      <c r="J628" s="207" t="s">
        <v>629</v>
      </c>
      <c r="K628" s="208" t="s">
        <v>634</v>
      </c>
      <c r="L628" s="83" t="s">
        <v>108</v>
      </c>
      <c r="M628" s="184">
        <v>27676</v>
      </c>
      <c r="N628" s="184"/>
      <c r="O628" s="85" t="s">
        <v>102</v>
      </c>
      <c r="P628" s="185">
        <v>43013</v>
      </c>
      <c r="Q628" s="186" t="s">
        <v>203</v>
      </c>
      <c r="R628" s="186"/>
      <c r="S628" s="186"/>
      <c r="T628" s="187"/>
      <c r="U628" s="188" t="s">
        <v>296</v>
      </c>
      <c r="V628" s="188" t="s">
        <v>205</v>
      </c>
      <c r="W628" s="189" t="s">
        <v>619</v>
      </c>
      <c r="X628" s="189" t="s">
        <v>107</v>
      </c>
      <c r="Y628" s="190" t="s">
        <v>614</v>
      </c>
      <c r="Z628" s="83">
        <v>700</v>
      </c>
      <c r="AA628" s="83" t="s">
        <v>193</v>
      </c>
      <c r="AB628" s="83" t="s">
        <v>181</v>
      </c>
      <c r="AC628" s="83" t="s">
        <v>102</v>
      </c>
      <c r="AD628" s="83" t="s">
        <v>7540</v>
      </c>
      <c r="AE628" s="83" t="s">
        <v>102</v>
      </c>
      <c r="AF628" s="83" t="s">
        <v>102</v>
      </c>
      <c r="AG628" s="83" t="s">
        <v>174</v>
      </c>
      <c r="AH628" s="83" t="s">
        <v>7529</v>
      </c>
      <c r="AI628" s="83" t="s">
        <v>104</v>
      </c>
      <c r="AJ628" s="83" t="s">
        <v>105</v>
      </c>
      <c r="AK628" s="191" t="s">
        <v>7540</v>
      </c>
      <c r="AL628" s="191" t="s">
        <v>102</v>
      </c>
      <c r="AM628" s="191" t="s">
        <v>102</v>
      </c>
      <c r="AN628" s="191" t="s">
        <v>174</v>
      </c>
      <c r="AO628" s="191" t="s">
        <v>7529</v>
      </c>
      <c r="AP628" s="191" t="s">
        <v>104</v>
      </c>
      <c r="AQ628" s="191" t="s">
        <v>105</v>
      </c>
      <c r="AR628" s="191" t="s">
        <v>106</v>
      </c>
      <c r="AS628" s="191" t="s">
        <v>7540</v>
      </c>
      <c r="AT628" s="191" t="s">
        <v>488</v>
      </c>
      <c r="AU628" s="191" t="s">
        <v>7541</v>
      </c>
      <c r="AV628" s="191" t="s">
        <v>104</v>
      </c>
      <c r="AW628" s="191" t="s">
        <v>204</v>
      </c>
      <c r="AX628" s="191"/>
      <c r="AY628" s="192" t="s">
        <v>454</v>
      </c>
      <c r="AZ628" s="192" t="s">
        <v>416</v>
      </c>
      <c r="BA628" s="91" t="s">
        <v>108</v>
      </c>
      <c r="BB628" s="90">
        <v>0</v>
      </c>
      <c r="BC628" s="93" t="s">
        <v>102</v>
      </c>
      <c r="BD628" s="93" t="s">
        <v>102</v>
      </c>
      <c r="BE628" s="93" t="s">
        <v>102</v>
      </c>
      <c r="BF628" s="93" t="s">
        <v>102</v>
      </c>
      <c r="BG628" s="97" t="s">
        <v>108</v>
      </c>
      <c r="BH628" s="93" t="s">
        <v>108</v>
      </c>
      <c r="BI628" s="93" t="s">
        <v>102</v>
      </c>
      <c r="BJ628" s="93" t="s">
        <v>102</v>
      </c>
      <c r="BK628" s="93" t="s">
        <v>102</v>
      </c>
      <c r="BL628" s="93" t="s">
        <v>102</v>
      </c>
      <c r="BM628" s="93" t="s">
        <v>102</v>
      </c>
      <c r="BN628" s="93" t="s">
        <v>102</v>
      </c>
      <c r="BO628" s="93" t="s">
        <v>102</v>
      </c>
      <c r="BP628" s="96" t="s">
        <v>102</v>
      </c>
      <c r="BQ628" s="90">
        <v>0</v>
      </c>
      <c r="BR628" s="93" t="s">
        <v>102</v>
      </c>
      <c r="BS628" s="93" t="s">
        <v>102</v>
      </c>
      <c r="BT628" s="93" t="s">
        <v>102</v>
      </c>
      <c r="BU628" s="93" t="s">
        <v>102</v>
      </c>
      <c r="BV628" s="97" t="s">
        <v>108</v>
      </c>
      <c r="BW628" s="93" t="s">
        <v>108</v>
      </c>
      <c r="BX628" s="95" t="s">
        <v>102</v>
      </c>
      <c r="BY628" s="93" t="s">
        <v>102</v>
      </c>
      <c r="BZ628" s="93" t="s">
        <v>102</v>
      </c>
      <c r="CA628" s="93" t="s">
        <v>102</v>
      </c>
      <c r="CB628" s="93" t="s">
        <v>102</v>
      </c>
      <c r="CC628" s="93" t="s">
        <v>102</v>
      </c>
      <c r="CD628" s="93" t="s">
        <v>102</v>
      </c>
      <c r="CE628" s="193" t="s">
        <v>102</v>
      </c>
      <c r="CF628" s="194" t="s">
        <v>436</v>
      </c>
      <c r="CG628" s="195" t="s">
        <v>7542</v>
      </c>
      <c r="CH628" s="101" t="s">
        <v>310</v>
      </c>
      <c r="CI628" s="102"/>
      <c r="CJ628" s="196" t="s">
        <v>7543</v>
      </c>
      <c r="CK628" s="104" t="s">
        <v>190</v>
      </c>
      <c r="CL628" s="105"/>
      <c r="CM628" s="83" t="s">
        <v>623</v>
      </c>
      <c r="CN628" s="106" t="s">
        <v>624</v>
      </c>
      <c r="CO628" s="197" t="s">
        <v>625</v>
      </c>
      <c r="CP628" s="107"/>
      <c r="CQ628" s="198" t="s">
        <v>474</v>
      </c>
      <c r="CR628" s="198" t="s">
        <v>474</v>
      </c>
      <c r="CS628" s="199"/>
      <c r="CT628" s="83" t="s">
        <v>109</v>
      </c>
      <c r="CU628" s="83" t="s">
        <v>109</v>
      </c>
      <c r="CV628" s="83">
        <v>35</v>
      </c>
      <c r="CW628" s="83" t="s">
        <v>139</v>
      </c>
      <c r="CX628" s="83">
        <v>35</v>
      </c>
      <c r="CY628" s="83" t="s">
        <v>108</v>
      </c>
      <c r="CZ628" s="83">
        <v>826017.5</v>
      </c>
      <c r="DA628" s="83" t="s">
        <v>581</v>
      </c>
      <c r="DB628" s="83" t="s">
        <v>152</v>
      </c>
      <c r="DC628" s="83" t="s">
        <v>500</v>
      </c>
      <c r="DD628" s="83">
        <v>6478</v>
      </c>
      <c r="DE628" s="83" t="s">
        <v>606</v>
      </c>
      <c r="DF628" s="83" t="s">
        <v>152</v>
      </c>
      <c r="DG628" s="83" t="s">
        <v>500</v>
      </c>
      <c r="DH628" s="83"/>
      <c r="DI628" s="85">
        <v>43646</v>
      </c>
      <c r="DJ628" s="83" t="s">
        <v>584</v>
      </c>
      <c r="DK628" s="83" t="s">
        <v>102</v>
      </c>
      <c r="DL628" s="83" t="s">
        <v>482</v>
      </c>
      <c r="DM628" s="83">
        <v>0</v>
      </c>
      <c r="DN628" s="83" t="s">
        <v>483</v>
      </c>
      <c r="DO628" s="83">
        <v>1</v>
      </c>
      <c r="DP628" s="83">
        <v>4</v>
      </c>
      <c r="DQ628" s="83"/>
      <c r="DR628" s="83" t="s">
        <v>108</v>
      </c>
      <c r="DS628" s="83" t="s">
        <v>497</v>
      </c>
      <c r="DU628" s="215" t="s">
        <v>269</v>
      </c>
      <c r="DV628" s="136">
        <v>1</v>
      </c>
      <c r="DW628" s="136">
        <v>3</v>
      </c>
      <c r="DX628" s="215" t="s">
        <v>269</v>
      </c>
      <c r="DY628" s="215" t="s">
        <v>269</v>
      </c>
      <c r="DZ628" s="215" t="s">
        <v>269</v>
      </c>
      <c r="EA628" s="215" t="s">
        <v>269</v>
      </c>
      <c r="EB628" s="215" t="s">
        <v>269</v>
      </c>
      <c r="EC628" s="215" t="s">
        <v>269</v>
      </c>
      <c r="ED628" s="215" t="s">
        <v>269</v>
      </c>
      <c r="EE628" s="215" t="s">
        <v>269</v>
      </c>
    </row>
    <row r="629" spans="1:135" ht="28.8" x14ac:dyDescent="0.55000000000000004">
      <c r="A629" s="83" t="s">
        <v>130</v>
      </c>
      <c r="B629" s="136">
        <v>799995</v>
      </c>
      <c r="C629" t="s">
        <v>1265</v>
      </c>
      <c r="D629" s="83" t="s">
        <v>228</v>
      </c>
      <c r="E629" s="138">
        <v>758424696889</v>
      </c>
      <c r="F629" s="83" t="s">
        <v>114</v>
      </c>
      <c r="G629" s="85">
        <v>43643</v>
      </c>
      <c r="H629" s="211" t="s">
        <v>98</v>
      </c>
      <c r="I629" s="84" t="s">
        <v>610</v>
      </c>
      <c r="J629" s="207" t="s">
        <v>627</v>
      </c>
      <c r="K629" s="208" t="s">
        <v>630</v>
      </c>
      <c r="L629" s="83" t="s">
        <v>108</v>
      </c>
      <c r="M629" s="184">
        <v>24587</v>
      </c>
      <c r="N629" s="184"/>
      <c r="O629" s="85" t="s">
        <v>102</v>
      </c>
      <c r="P629" s="185">
        <v>42491</v>
      </c>
      <c r="Q629" s="186" t="s">
        <v>203</v>
      </c>
      <c r="R629" s="186"/>
      <c r="S629" s="186"/>
      <c r="T629" s="187"/>
      <c r="U629" s="188" t="s">
        <v>296</v>
      </c>
      <c r="V629" s="188" t="s">
        <v>297</v>
      </c>
      <c r="W629" s="188" t="s">
        <v>297</v>
      </c>
      <c r="X629" s="189" t="s">
        <v>167</v>
      </c>
      <c r="Y629" s="190"/>
      <c r="Z629" s="83">
        <v>700</v>
      </c>
      <c r="AA629" s="83" t="s">
        <v>193</v>
      </c>
      <c r="AB629" s="83" t="s">
        <v>181</v>
      </c>
      <c r="AC629" s="83" t="s">
        <v>102</v>
      </c>
      <c r="AD629" s="83" t="s">
        <v>7544</v>
      </c>
      <c r="AE629" s="83" t="s">
        <v>102</v>
      </c>
      <c r="AF629" s="83" t="s">
        <v>102</v>
      </c>
      <c r="AG629" s="83" t="s">
        <v>119</v>
      </c>
      <c r="AH629" s="83" t="s">
        <v>7545</v>
      </c>
      <c r="AI629" s="83" t="s">
        <v>104</v>
      </c>
      <c r="AJ629" s="83" t="s">
        <v>105</v>
      </c>
      <c r="AK629" s="191" t="s">
        <v>7544</v>
      </c>
      <c r="AL629" s="191" t="s">
        <v>102</v>
      </c>
      <c r="AM629" s="191" t="s">
        <v>102</v>
      </c>
      <c r="AN629" s="191" t="s">
        <v>119</v>
      </c>
      <c r="AO629" s="191" t="s">
        <v>7545</v>
      </c>
      <c r="AP629" s="191" t="s">
        <v>104</v>
      </c>
      <c r="AQ629" s="191" t="s">
        <v>105</v>
      </c>
      <c r="AR629" s="191" t="s">
        <v>106</v>
      </c>
      <c r="AS629" s="191" t="s">
        <v>7544</v>
      </c>
      <c r="AT629" s="191" t="s">
        <v>485</v>
      </c>
      <c r="AU629" s="191" t="s">
        <v>7545</v>
      </c>
      <c r="AV629" s="191" t="s">
        <v>104</v>
      </c>
      <c r="AW629" s="191" t="s">
        <v>204</v>
      </c>
      <c r="AX629" s="191"/>
      <c r="AY629" s="192" t="s">
        <v>454</v>
      </c>
      <c r="AZ629" s="192" t="s">
        <v>416</v>
      </c>
      <c r="BA629" s="91" t="s">
        <v>108</v>
      </c>
      <c r="BB629" s="90">
        <v>0</v>
      </c>
      <c r="BC629" s="93" t="s">
        <v>102</v>
      </c>
      <c r="BD629" s="93" t="s">
        <v>102</v>
      </c>
      <c r="BE629" s="93" t="s">
        <v>102</v>
      </c>
      <c r="BF629" s="93" t="s">
        <v>102</v>
      </c>
      <c r="BG629" s="97" t="s">
        <v>108</v>
      </c>
      <c r="BH629" s="93" t="s">
        <v>108</v>
      </c>
      <c r="BI629" s="93" t="s">
        <v>102</v>
      </c>
      <c r="BJ629" s="93" t="s">
        <v>102</v>
      </c>
      <c r="BK629" s="93" t="s">
        <v>102</v>
      </c>
      <c r="BL629" s="93" t="s">
        <v>102</v>
      </c>
      <c r="BM629" s="93" t="s">
        <v>102</v>
      </c>
      <c r="BN629" s="93" t="s">
        <v>102</v>
      </c>
      <c r="BO629" s="93" t="s">
        <v>102</v>
      </c>
      <c r="BP629" s="96" t="s">
        <v>102</v>
      </c>
      <c r="BQ629" s="90">
        <v>0</v>
      </c>
      <c r="BR629" s="93" t="s">
        <v>102</v>
      </c>
      <c r="BS629" s="93" t="s">
        <v>102</v>
      </c>
      <c r="BT629" s="93" t="s">
        <v>102</v>
      </c>
      <c r="BU629" s="93" t="s">
        <v>102</v>
      </c>
      <c r="BV629" s="97" t="s">
        <v>108</v>
      </c>
      <c r="BW629" s="93" t="s">
        <v>108</v>
      </c>
      <c r="BX629" s="95" t="s">
        <v>102</v>
      </c>
      <c r="BY629" s="93" t="s">
        <v>102</v>
      </c>
      <c r="BZ629" s="93" t="s">
        <v>102</v>
      </c>
      <c r="CA629" s="93" t="s">
        <v>102</v>
      </c>
      <c r="CB629" s="93" t="s">
        <v>102</v>
      </c>
      <c r="CC629" s="93" t="s">
        <v>102</v>
      </c>
      <c r="CD629" s="93" t="s">
        <v>102</v>
      </c>
      <c r="CE629" s="193" t="s">
        <v>102</v>
      </c>
      <c r="CF629" s="194" t="s">
        <v>436</v>
      </c>
      <c r="CG629" s="195" t="s">
        <v>7546</v>
      </c>
      <c r="CH629" s="101" t="s">
        <v>563</v>
      </c>
      <c r="CI629" s="102"/>
      <c r="CJ629" s="196" t="s">
        <v>577</v>
      </c>
      <c r="CK629" s="104" t="s">
        <v>190</v>
      </c>
      <c r="CL629" s="105"/>
      <c r="CM629" s="83" t="s">
        <v>578</v>
      </c>
      <c r="CN629" s="106" t="s">
        <v>108</v>
      </c>
      <c r="CO629" s="197" t="s">
        <v>566</v>
      </c>
      <c r="CP629" s="107"/>
      <c r="CQ629" s="198" t="s">
        <v>107</v>
      </c>
      <c r="CR629" s="198" t="s">
        <v>107</v>
      </c>
      <c r="CS629" s="199"/>
      <c r="CT629" s="83" t="s">
        <v>109</v>
      </c>
      <c r="CU629" s="83" t="s">
        <v>109</v>
      </c>
      <c r="CV629" s="83">
        <v>39</v>
      </c>
      <c r="CW629" s="83" t="s">
        <v>270</v>
      </c>
      <c r="CX629" s="83">
        <v>39</v>
      </c>
      <c r="CY629" s="83" t="s">
        <v>108</v>
      </c>
      <c r="CZ629" s="83">
        <v>827337</v>
      </c>
      <c r="DA629" s="83" t="s">
        <v>7547</v>
      </c>
      <c r="DB629" s="83" t="s">
        <v>118</v>
      </c>
      <c r="DC629" s="83" t="s">
        <v>108</v>
      </c>
      <c r="DD629" s="83">
        <v>2074</v>
      </c>
      <c r="DE629" s="83" t="s">
        <v>173</v>
      </c>
      <c r="DF629" s="83" t="s">
        <v>118</v>
      </c>
      <c r="DG629" s="83" t="s">
        <v>500</v>
      </c>
      <c r="DH629" s="83"/>
      <c r="DI629" s="85">
        <v>43646</v>
      </c>
      <c r="DJ629" s="83" t="s">
        <v>584</v>
      </c>
      <c r="DK629" s="83" t="s">
        <v>102</v>
      </c>
      <c r="DL629" s="83" t="s">
        <v>482</v>
      </c>
      <c r="DM629" s="83">
        <v>0</v>
      </c>
      <c r="DN629" s="83" t="s">
        <v>483</v>
      </c>
      <c r="DO629" s="83">
        <v>1</v>
      </c>
      <c r="DP629" s="83">
        <v>2</v>
      </c>
      <c r="DQ629" s="83"/>
      <c r="DR629" s="83" t="s">
        <v>108</v>
      </c>
      <c r="DS629" s="83" t="s">
        <v>497</v>
      </c>
      <c r="DU629" s="215" t="s">
        <v>269</v>
      </c>
      <c r="DV629" s="136">
        <v>1</v>
      </c>
      <c r="DW629" s="136">
        <v>3</v>
      </c>
      <c r="DX629" s="215" t="s">
        <v>269</v>
      </c>
      <c r="DY629" s="215" t="s">
        <v>269</v>
      </c>
      <c r="DZ629" s="215" t="s">
        <v>269</v>
      </c>
      <c r="EA629" s="215" t="s">
        <v>269</v>
      </c>
      <c r="EB629" s="215" t="s">
        <v>269</v>
      </c>
      <c r="EC629" s="215" t="s">
        <v>269</v>
      </c>
      <c r="ED629" s="215" t="s">
        <v>269</v>
      </c>
      <c r="EE629" s="215" t="s">
        <v>269</v>
      </c>
    </row>
    <row r="630" spans="1:135" ht="57.6" x14ac:dyDescent="0.55000000000000004">
      <c r="A630" s="83" t="s">
        <v>130</v>
      </c>
      <c r="B630" s="136">
        <v>401113</v>
      </c>
      <c r="C630" t="s">
        <v>1266</v>
      </c>
      <c r="D630" s="83" t="s">
        <v>228</v>
      </c>
      <c r="E630" s="138">
        <v>250484963711</v>
      </c>
      <c r="F630" s="83" t="s">
        <v>143</v>
      </c>
      <c r="G630" s="85">
        <v>43620</v>
      </c>
      <c r="H630" s="83" t="s">
        <v>98</v>
      </c>
      <c r="I630" s="84" t="s">
        <v>612</v>
      </c>
      <c r="J630" s="207" t="s">
        <v>628</v>
      </c>
      <c r="K630" s="208" t="s">
        <v>633</v>
      </c>
      <c r="L630" s="83" t="s">
        <v>108</v>
      </c>
      <c r="M630" s="184" t="s">
        <v>102</v>
      </c>
      <c r="N630" s="184" t="s">
        <v>556</v>
      </c>
      <c r="O630" s="85" t="s">
        <v>102</v>
      </c>
      <c r="P630" s="185">
        <v>42491</v>
      </c>
      <c r="Q630" s="186" t="s">
        <v>202</v>
      </c>
      <c r="R630" s="186" t="s">
        <v>613</v>
      </c>
      <c r="S630" s="186"/>
      <c r="T630" s="187"/>
      <c r="U630" s="188" t="s">
        <v>295</v>
      </c>
      <c r="V630" s="188" t="s">
        <v>205</v>
      </c>
      <c r="W630" s="188" t="s">
        <v>295</v>
      </c>
      <c r="X630" s="189" t="s">
        <v>107</v>
      </c>
      <c r="Y630" s="190" t="s">
        <v>614</v>
      </c>
      <c r="Z630" s="83">
        <v>700</v>
      </c>
      <c r="AA630" s="83" t="s">
        <v>193</v>
      </c>
      <c r="AB630" s="83" t="s">
        <v>181</v>
      </c>
      <c r="AC630" s="83" t="s">
        <v>102</v>
      </c>
      <c r="AD630" s="83" t="s">
        <v>7548</v>
      </c>
      <c r="AE630" s="83" t="s">
        <v>7549</v>
      </c>
      <c r="AF630" s="83" t="s">
        <v>102</v>
      </c>
      <c r="AG630" s="83" t="s">
        <v>175</v>
      </c>
      <c r="AH630" s="83" t="s">
        <v>7550</v>
      </c>
      <c r="AI630" s="83" t="s">
        <v>104</v>
      </c>
      <c r="AJ630" s="83" t="s">
        <v>105</v>
      </c>
      <c r="AK630" s="191" t="s">
        <v>7548</v>
      </c>
      <c r="AL630" s="191" t="s">
        <v>7549</v>
      </c>
      <c r="AM630" s="191" t="s">
        <v>102</v>
      </c>
      <c r="AN630" s="191" t="s">
        <v>175</v>
      </c>
      <c r="AO630" s="191" t="s">
        <v>7550</v>
      </c>
      <c r="AP630" s="191" t="s">
        <v>104</v>
      </c>
      <c r="AQ630" s="191" t="s">
        <v>105</v>
      </c>
      <c r="AR630" s="191" t="s">
        <v>106</v>
      </c>
      <c r="AS630" s="191"/>
      <c r="AT630" s="191"/>
      <c r="AU630" s="191"/>
      <c r="AV630" s="191"/>
      <c r="AW630" s="191"/>
      <c r="AX630" s="191" t="s">
        <v>575</v>
      </c>
      <c r="AY630" s="192" t="s">
        <v>454</v>
      </c>
      <c r="AZ630" s="192" t="s">
        <v>108</v>
      </c>
      <c r="BA630" s="91" t="s">
        <v>108</v>
      </c>
      <c r="BB630" s="90">
        <v>0</v>
      </c>
      <c r="BC630" s="93" t="s">
        <v>102</v>
      </c>
      <c r="BD630" s="93" t="s">
        <v>102</v>
      </c>
      <c r="BE630" s="93" t="s">
        <v>102</v>
      </c>
      <c r="BF630" s="93" t="s">
        <v>102</v>
      </c>
      <c r="BG630" s="97" t="s">
        <v>108</v>
      </c>
      <c r="BH630" s="93" t="s">
        <v>108</v>
      </c>
      <c r="BI630" s="93" t="s">
        <v>102</v>
      </c>
      <c r="BJ630" s="93" t="s">
        <v>102</v>
      </c>
      <c r="BK630" s="93" t="s">
        <v>102</v>
      </c>
      <c r="BL630" s="93" t="s">
        <v>102</v>
      </c>
      <c r="BM630" s="93" t="s">
        <v>102</v>
      </c>
      <c r="BN630" s="93" t="s">
        <v>102</v>
      </c>
      <c r="BO630" s="93" t="s">
        <v>102</v>
      </c>
      <c r="BP630" s="96" t="s">
        <v>102</v>
      </c>
      <c r="BQ630" s="90">
        <v>0</v>
      </c>
      <c r="BR630" s="93" t="s">
        <v>102</v>
      </c>
      <c r="BS630" s="93" t="s">
        <v>102</v>
      </c>
      <c r="BT630" s="93" t="s">
        <v>102</v>
      </c>
      <c r="BU630" s="93" t="s">
        <v>102</v>
      </c>
      <c r="BV630" s="97" t="s">
        <v>108</v>
      </c>
      <c r="BW630" s="93" t="s">
        <v>108</v>
      </c>
      <c r="BX630" s="95" t="s">
        <v>102</v>
      </c>
      <c r="BY630" s="93" t="s">
        <v>102</v>
      </c>
      <c r="BZ630" s="93" t="s">
        <v>102</v>
      </c>
      <c r="CA630" s="93" t="s">
        <v>102</v>
      </c>
      <c r="CB630" s="93" t="s">
        <v>102</v>
      </c>
      <c r="CC630" s="93" t="s">
        <v>102</v>
      </c>
      <c r="CD630" s="93" t="s">
        <v>102</v>
      </c>
      <c r="CE630" s="193" t="s">
        <v>102</v>
      </c>
      <c r="CF630" s="194" t="s">
        <v>508</v>
      </c>
      <c r="CG630" s="195" t="s">
        <v>102</v>
      </c>
      <c r="CH630" s="101" t="e">
        <v>#N/A</v>
      </c>
      <c r="CI630" s="102" t="s">
        <v>580</v>
      </c>
      <c r="CJ630" s="196" t="s">
        <v>108</v>
      </c>
      <c r="CK630" s="104" t="s">
        <v>109</v>
      </c>
      <c r="CL630" s="105" t="s">
        <v>579</v>
      </c>
      <c r="CM630" s="83" t="s">
        <v>108</v>
      </c>
      <c r="CN630" s="106" t="s">
        <v>108</v>
      </c>
      <c r="CO630" s="197" t="s">
        <v>108</v>
      </c>
      <c r="CP630" s="107"/>
      <c r="CQ630" s="198" t="s">
        <v>474</v>
      </c>
      <c r="CR630" s="198" t="s">
        <v>474</v>
      </c>
      <c r="CS630" s="199" t="s">
        <v>616</v>
      </c>
      <c r="CT630" s="83" t="s">
        <v>109</v>
      </c>
      <c r="CU630" s="83" t="s">
        <v>109</v>
      </c>
      <c r="CV630" s="83">
        <v>91</v>
      </c>
      <c r="CW630" s="83" t="s">
        <v>112</v>
      </c>
      <c r="CX630" s="83">
        <v>91</v>
      </c>
      <c r="CY630" s="83" t="s">
        <v>7551</v>
      </c>
      <c r="CZ630" s="83">
        <v>828656.5</v>
      </c>
      <c r="DA630" s="83" t="s">
        <v>138</v>
      </c>
      <c r="DB630" s="83" t="s">
        <v>124</v>
      </c>
      <c r="DC630" s="83" t="s">
        <v>501</v>
      </c>
      <c r="DD630" s="83">
        <v>6395</v>
      </c>
      <c r="DE630" s="83" t="s">
        <v>582</v>
      </c>
      <c r="DF630" s="83" t="s">
        <v>145</v>
      </c>
      <c r="DG630" s="83" t="s">
        <v>501</v>
      </c>
      <c r="DH630" s="83" t="s">
        <v>582</v>
      </c>
      <c r="DI630" s="85">
        <v>43646</v>
      </c>
      <c r="DJ630" s="83" t="s">
        <v>584</v>
      </c>
      <c r="DK630" s="83" t="s">
        <v>102</v>
      </c>
      <c r="DL630" s="83" t="s">
        <v>482</v>
      </c>
      <c r="DM630" s="83">
        <v>0</v>
      </c>
      <c r="DN630" s="83" t="s">
        <v>238</v>
      </c>
      <c r="DO630" s="83">
        <v>1</v>
      </c>
      <c r="DP630" s="83">
        <v>6</v>
      </c>
      <c r="DQ630" s="83"/>
      <c r="DR630" s="83" t="s">
        <v>108</v>
      </c>
      <c r="DS630" s="83" t="s">
        <v>497</v>
      </c>
      <c r="DU630" s="215" t="s">
        <v>269</v>
      </c>
      <c r="DV630" s="136">
        <v>1</v>
      </c>
      <c r="DW630" s="136">
        <v>3</v>
      </c>
      <c r="DX630" s="215" t="s">
        <v>269</v>
      </c>
      <c r="DY630" s="215" t="s">
        <v>269</v>
      </c>
      <c r="DZ630" s="215" t="s">
        <v>269</v>
      </c>
      <c r="EA630" s="215" t="s">
        <v>269</v>
      </c>
      <c r="EB630" s="215" t="s">
        <v>269</v>
      </c>
      <c r="EC630" s="215" t="s">
        <v>269</v>
      </c>
      <c r="ED630" s="215" t="s">
        <v>269</v>
      </c>
      <c r="EE630" s="215" t="s">
        <v>269</v>
      </c>
    </row>
    <row r="631" spans="1:135" ht="28.8" x14ac:dyDescent="0.55000000000000004">
      <c r="A631" s="83" t="s">
        <v>130</v>
      </c>
      <c r="B631" s="136">
        <v>243107</v>
      </c>
      <c r="C631" t="s">
        <v>1267</v>
      </c>
      <c r="D631" s="83" t="s">
        <v>228</v>
      </c>
      <c r="E631" s="138">
        <v>577093185726</v>
      </c>
      <c r="F631" s="83" t="s">
        <v>114</v>
      </c>
      <c r="G631" s="85">
        <v>43634</v>
      </c>
      <c r="H631" s="83" t="s">
        <v>98</v>
      </c>
      <c r="I631" s="84" t="s">
        <v>618</v>
      </c>
      <c r="J631" s="207" t="s">
        <v>629</v>
      </c>
      <c r="K631" s="208" t="s">
        <v>634</v>
      </c>
      <c r="L631" s="83" t="s">
        <v>108</v>
      </c>
      <c r="M631" s="184">
        <v>27677</v>
      </c>
      <c r="N631" s="184"/>
      <c r="O631" s="85" t="s">
        <v>102</v>
      </c>
      <c r="P631" s="185">
        <v>43013</v>
      </c>
      <c r="Q631" s="186" t="s">
        <v>203</v>
      </c>
      <c r="R631" s="186"/>
      <c r="S631" s="186"/>
      <c r="T631" s="187"/>
      <c r="U631" s="188" t="s">
        <v>296</v>
      </c>
      <c r="V631" s="188" t="s">
        <v>205</v>
      </c>
      <c r="W631" s="189" t="s">
        <v>619</v>
      </c>
      <c r="X631" s="189" t="s">
        <v>107</v>
      </c>
      <c r="Y631" s="190" t="s">
        <v>614</v>
      </c>
      <c r="Z631" s="83">
        <v>700</v>
      </c>
      <c r="AA631" s="83" t="s">
        <v>193</v>
      </c>
      <c r="AB631" s="83" t="s">
        <v>181</v>
      </c>
      <c r="AC631" s="83" t="s">
        <v>102</v>
      </c>
      <c r="AD631" s="83" t="s">
        <v>7552</v>
      </c>
      <c r="AE631" s="83" t="s">
        <v>102</v>
      </c>
      <c r="AF631" s="83" t="s">
        <v>102</v>
      </c>
      <c r="AG631" s="83" t="s">
        <v>174</v>
      </c>
      <c r="AH631" s="83" t="s">
        <v>7541</v>
      </c>
      <c r="AI631" s="83" t="s">
        <v>104</v>
      </c>
      <c r="AJ631" s="83" t="s">
        <v>105</v>
      </c>
      <c r="AK631" s="191" t="s">
        <v>7552</v>
      </c>
      <c r="AL631" s="191" t="s">
        <v>102</v>
      </c>
      <c r="AM631" s="191" t="s">
        <v>102</v>
      </c>
      <c r="AN631" s="191" t="s">
        <v>174</v>
      </c>
      <c r="AO631" s="191" t="s">
        <v>7541</v>
      </c>
      <c r="AP631" s="191" t="s">
        <v>104</v>
      </c>
      <c r="AQ631" s="191" t="s">
        <v>105</v>
      </c>
      <c r="AR631" s="191" t="s">
        <v>106</v>
      </c>
      <c r="AS631" s="191" t="s">
        <v>7552</v>
      </c>
      <c r="AT631" s="191" t="s">
        <v>488</v>
      </c>
      <c r="AU631" s="191" t="s">
        <v>7553</v>
      </c>
      <c r="AV631" s="191" t="s">
        <v>104</v>
      </c>
      <c r="AW631" s="191" t="s">
        <v>204</v>
      </c>
      <c r="AX631" s="191"/>
      <c r="AY631" s="192" t="s">
        <v>454</v>
      </c>
      <c r="AZ631" s="192" t="s">
        <v>416</v>
      </c>
      <c r="BA631" s="91" t="s">
        <v>108</v>
      </c>
      <c r="BB631" s="90">
        <v>0</v>
      </c>
      <c r="BC631" s="93" t="s">
        <v>102</v>
      </c>
      <c r="BD631" s="93" t="s">
        <v>102</v>
      </c>
      <c r="BE631" s="93" t="s">
        <v>102</v>
      </c>
      <c r="BF631" s="93" t="s">
        <v>102</v>
      </c>
      <c r="BG631" s="97" t="s">
        <v>108</v>
      </c>
      <c r="BH631" s="93" t="s">
        <v>108</v>
      </c>
      <c r="BI631" s="93" t="s">
        <v>102</v>
      </c>
      <c r="BJ631" s="93" t="s">
        <v>102</v>
      </c>
      <c r="BK631" s="93" t="s">
        <v>102</v>
      </c>
      <c r="BL631" s="93" t="s">
        <v>102</v>
      </c>
      <c r="BM631" s="93" t="s">
        <v>102</v>
      </c>
      <c r="BN631" s="93" t="s">
        <v>102</v>
      </c>
      <c r="BO631" s="93" t="s">
        <v>102</v>
      </c>
      <c r="BP631" s="96" t="s">
        <v>102</v>
      </c>
      <c r="BQ631" s="90">
        <v>0</v>
      </c>
      <c r="BR631" s="93" t="s">
        <v>102</v>
      </c>
      <c r="BS631" s="93" t="s">
        <v>102</v>
      </c>
      <c r="BT631" s="93" t="s">
        <v>102</v>
      </c>
      <c r="BU631" s="93" t="s">
        <v>102</v>
      </c>
      <c r="BV631" s="97" t="s">
        <v>108</v>
      </c>
      <c r="BW631" s="93" t="s">
        <v>108</v>
      </c>
      <c r="BX631" s="95" t="s">
        <v>102</v>
      </c>
      <c r="BY631" s="93" t="s">
        <v>102</v>
      </c>
      <c r="BZ631" s="93" t="s">
        <v>102</v>
      </c>
      <c r="CA631" s="93" t="s">
        <v>102</v>
      </c>
      <c r="CB631" s="93" t="s">
        <v>102</v>
      </c>
      <c r="CC631" s="93" t="s">
        <v>102</v>
      </c>
      <c r="CD631" s="93" t="s">
        <v>102</v>
      </c>
      <c r="CE631" s="193" t="s">
        <v>102</v>
      </c>
      <c r="CF631" s="194" t="s">
        <v>436</v>
      </c>
      <c r="CG631" s="195" t="s">
        <v>7554</v>
      </c>
      <c r="CH631" s="101" t="s">
        <v>310</v>
      </c>
      <c r="CI631" s="102"/>
      <c r="CJ631" s="196" t="s">
        <v>7555</v>
      </c>
      <c r="CK631" s="104" t="s">
        <v>190</v>
      </c>
      <c r="CL631" s="105"/>
      <c r="CM631" s="83" t="s">
        <v>623</v>
      </c>
      <c r="CN631" s="106" t="s">
        <v>624</v>
      </c>
      <c r="CO631" s="197" t="s">
        <v>625</v>
      </c>
      <c r="CP631" s="107"/>
      <c r="CQ631" s="198" t="s">
        <v>474</v>
      </c>
      <c r="CR631" s="198" t="s">
        <v>474</v>
      </c>
      <c r="CS631" s="199"/>
      <c r="CT631" s="83" t="s">
        <v>109</v>
      </c>
      <c r="CU631" s="83" t="s">
        <v>109</v>
      </c>
      <c r="CV631" s="83">
        <v>73</v>
      </c>
      <c r="CW631" s="83" t="s">
        <v>139</v>
      </c>
      <c r="CX631" s="83">
        <v>73</v>
      </c>
      <c r="CY631" s="83" t="s">
        <v>108</v>
      </c>
      <c r="CZ631" s="83">
        <v>829976</v>
      </c>
      <c r="DA631" s="83" t="s">
        <v>581</v>
      </c>
      <c r="DB631" s="83" t="s">
        <v>152</v>
      </c>
      <c r="DC631" s="83" t="s">
        <v>500</v>
      </c>
      <c r="DD631" s="83">
        <v>1994</v>
      </c>
      <c r="DE631" s="83" t="s">
        <v>606</v>
      </c>
      <c r="DF631" s="83" t="s">
        <v>152</v>
      </c>
      <c r="DG631" s="83" t="s">
        <v>500</v>
      </c>
      <c r="DH631" s="83"/>
      <c r="DI631" s="85">
        <v>43646</v>
      </c>
      <c r="DJ631" s="83" t="s">
        <v>584</v>
      </c>
      <c r="DK631" s="83" t="s">
        <v>102</v>
      </c>
      <c r="DL631" s="83" t="s">
        <v>482</v>
      </c>
      <c r="DM631" s="83">
        <v>0</v>
      </c>
      <c r="DN631" s="83" t="s">
        <v>483</v>
      </c>
      <c r="DO631" s="83">
        <v>1</v>
      </c>
      <c r="DP631" s="83">
        <v>6</v>
      </c>
      <c r="DQ631" s="83"/>
      <c r="DR631" s="83" t="s">
        <v>108</v>
      </c>
      <c r="DS631" s="83" t="s">
        <v>497</v>
      </c>
      <c r="DU631" s="215" t="s">
        <v>269</v>
      </c>
      <c r="DV631" s="136">
        <v>1</v>
      </c>
      <c r="DW631" s="136">
        <v>3</v>
      </c>
      <c r="DX631" s="215" t="s">
        <v>269</v>
      </c>
      <c r="DY631" s="215" t="s">
        <v>269</v>
      </c>
      <c r="DZ631" s="215" t="s">
        <v>269</v>
      </c>
      <c r="EA631" s="215" t="s">
        <v>269</v>
      </c>
      <c r="EB631" s="215" t="s">
        <v>269</v>
      </c>
      <c r="EC631" s="215" t="s">
        <v>269</v>
      </c>
      <c r="ED631" s="215" t="s">
        <v>269</v>
      </c>
      <c r="EE631" s="215" t="s">
        <v>269</v>
      </c>
    </row>
    <row r="632" spans="1:135" ht="28.8" x14ac:dyDescent="0.55000000000000004">
      <c r="A632" s="83" t="s">
        <v>130</v>
      </c>
      <c r="B632" s="136">
        <v>638721</v>
      </c>
      <c r="C632" t="s">
        <v>1268</v>
      </c>
      <c r="D632" s="83" t="s">
        <v>228</v>
      </c>
      <c r="E632" s="138">
        <v>645179071131</v>
      </c>
      <c r="F632" s="83" t="s">
        <v>114</v>
      </c>
      <c r="G632" s="85">
        <v>43643</v>
      </c>
      <c r="H632" s="211" t="s">
        <v>98</v>
      </c>
      <c r="I632" s="84" t="s">
        <v>610</v>
      </c>
      <c r="J632" s="207" t="s">
        <v>627</v>
      </c>
      <c r="K632" s="208" t="s">
        <v>630</v>
      </c>
      <c r="L632" s="83" t="s">
        <v>108</v>
      </c>
      <c r="M632" s="184">
        <v>24588</v>
      </c>
      <c r="N632" s="184"/>
      <c r="O632" s="85" t="s">
        <v>102</v>
      </c>
      <c r="P632" s="185">
        <v>42491</v>
      </c>
      <c r="Q632" s="186" t="s">
        <v>203</v>
      </c>
      <c r="R632" s="186"/>
      <c r="S632" s="186"/>
      <c r="T632" s="187"/>
      <c r="U632" s="188" t="s">
        <v>296</v>
      </c>
      <c r="V632" s="188" t="s">
        <v>297</v>
      </c>
      <c r="W632" s="188" t="s">
        <v>297</v>
      </c>
      <c r="X632" s="189" t="s">
        <v>167</v>
      </c>
      <c r="Y632" s="190"/>
      <c r="Z632" s="83">
        <v>700</v>
      </c>
      <c r="AA632" s="83" t="s">
        <v>193</v>
      </c>
      <c r="AB632" s="83" t="s">
        <v>181</v>
      </c>
      <c r="AC632" s="83" t="s">
        <v>102</v>
      </c>
      <c r="AD632" s="83" t="s">
        <v>7556</v>
      </c>
      <c r="AE632" s="83" t="s">
        <v>102</v>
      </c>
      <c r="AF632" s="83" t="s">
        <v>102</v>
      </c>
      <c r="AG632" s="83" t="s">
        <v>119</v>
      </c>
      <c r="AH632" s="83" t="s">
        <v>7557</v>
      </c>
      <c r="AI632" s="83" t="s">
        <v>104</v>
      </c>
      <c r="AJ632" s="83" t="s">
        <v>105</v>
      </c>
      <c r="AK632" s="191" t="s">
        <v>7556</v>
      </c>
      <c r="AL632" s="191" t="s">
        <v>102</v>
      </c>
      <c r="AM632" s="191" t="s">
        <v>102</v>
      </c>
      <c r="AN632" s="191" t="s">
        <v>119</v>
      </c>
      <c r="AO632" s="191" t="s">
        <v>7557</v>
      </c>
      <c r="AP632" s="191" t="s">
        <v>104</v>
      </c>
      <c r="AQ632" s="191" t="s">
        <v>105</v>
      </c>
      <c r="AR632" s="191" t="s">
        <v>106</v>
      </c>
      <c r="AS632" s="191" t="s">
        <v>7556</v>
      </c>
      <c r="AT632" s="191" t="s">
        <v>485</v>
      </c>
      <c r="AU632" s="191" t="s">
        <v>7557</v>
      </c>
      <c r="AV632" s="191" t="s">
        <v>104</v>
      </c>
      <c r="AW632" s="191" t="s">
        <v>204</v>
      </c>
      <c r="AX632" s="191"/>
      <c r="AY632" s="192" t="s">
        <v>454</v>
      </c>
      <c r="AZ632" s="192" t="s">
        <v>416</v>
      </c>
      <c r="BA632" s="91" t="s">
        <v>108</v>
      </c>
      <c r="BB632" s="90">
        <v>0</v>
      </c>
      <c r="BC632" s="93" t="s">
        <v>102</v>
      </c>
      <c r="BD632" s="93" t="s">
        <v>102</v>
      </c>
      <c r="BE632" s="93" t="s">
        <v>102</v>
      </c>
      <c r="BF632" s="93" t="s">
        <v>102</v>
      </c>
      <c r="BG632" s="97" t="s">
        <v>108</v>
      </c>
      <c r="BH632" s="93" t="s">
        <v>108</v>
      </c>
      <c r="BI632" s="93" t="s">
        <v>102</v>
      </c>
      <c r="BJ632" s="93" t="s">
        <v>102</v>
      </c>
      <c r="BK632" s="93" t="s">
        <v>102</v>
      </c>
      <c r="BL632" s="93" t="s">
        <v>102</v>
      </c>
      <c r="BM632" s="93" t="s">
        <v>102</v>
      </c>
      <c r="BN632" s="93" t="s">
        <v>102</v>
      </c>
      <c r="BO632" s="93" t="s">
        <v>102</v>
      </c>
      <c r="BP632" s="96" t="s">
        <v>102</v>
      </c>
      <c r="BQ632" s="90">
        <v>0</v>
      </c>
      <c r="BR632" s="93" t="s">
        <v>102</v>
      </c>
      <c r="BS632" s="93" t="s">
        <v>102</v>
      </c>
      <c r="BT632" s="93" t="s">
        <v>102</v>
      </c>
      <c r="BU632" s="93" t="s">
        <v>102</v>
      </c>
      <c r="BV632" s="97" t="s">
        <v>108</v>
      </c>
      <c r="BW632" s="93" t="s">
        <v>108</v>
      </c>
      <c r="BX632" s="95" t="s">
        <v>102</v>
      </c>
      <c r="BY632" s="93" t="s">
        <v>102</v>
      </c>
      <c r="BZ632" s="93" t="s">
        <v>102</v>
      </c>
      <c r="CA632" s="93" t="s">
        <v>102</v>
      </c>
      <c r="CB632" s="93" t="s">
        <v>102</v>
      </c>
      <c r="CC632" s="93" t="s">
        <v>102</v>
      </c>
      <c r="CD632" s="93" t="s">
        <v>102</v>
      </c>
      <c r="CE632" s="193" t="s">
        <v>102</v>
      </c>
      <c r="CF632" s="194" t="s">
        <v>436</v>
      </c>
      <c r="CG632" s="195" t="s">
        <v>7558</v>
      </c>
      <c r="CH632" s="101" t="s">
        <v>563</v>
      </c>
      <c r="CI632" s="102"/>
      <c r="CJ632" s="196" t="s">
        <v>577</v>
      </c>
      <c r="CK632" s="104" t="s">
        <v>190</v>
      </c>
      <c r="CL632" s="105"/>
      <c r="CM632" s="83" t="s">
        <v>578</v>
      </c>
      <c r="CN632" s="106" t="s">
        <v>108</v>
      </c>
      <c r="CO632" s="197" t="s">
        <v>566</v>
      </c>
      <c r="CP632" s="107"/>
      <c r="CQ632" s="198" t="s">
        <v>107</v>
      </c>
      <c r="CR632" s="198" t="s">
        <v>107</v>
      </c>
      <c r="CS632" s="199"/>
      <c r="CT632" s="83" t="s">
        <v>109</v>
      </c>
      <c r="CU632" s="83" t="s">
        <v>109</v>
      </c>
      <c r="CV632" s="83">
        <v>41</v>
      </c>
      <c r="CW632" s="83" t="s">
        <v>270</v>
      </c>
      <c r="CX632" s="83">
        <v>41</v>
      </c>
      <c r="CY632" s="83" t="s">
        <v>108</v>
      </c>
      <c r="CZ632" s="83">
        <v>831295.5</v>
      </c>
      <c r="DA632" s="83" t="s">
        <v>7559</v>
      </c>
      <c r="DB632" s="83" t="s">
        <v>118</v>
      </c>
      <c r="DC632" s="83" t="s">
        <v>108</v>
      </c>
      <c r="DD632" s="83">
        <v>5283</v>
      </c>
      <c r="DE632" s="83" t="s">
        <v>173</v>
      </c>
      <c r="DF632" s="83" t="s">
        <v>118</v>
      </c>
      <c r="DG632" s="83" t="s">
        <v>500</v>
      </c>
      <c r="DH632" s="83"/>
      <c r="DI632" s="85">
        <v>43646</v>
      </c>
      <c r="DJ632" s="83" t="s">
        <v>584</v>
      </c>
      <c r="DK632" s="83" t="s">
        <v>102</v>
      </c>
      <c r="DL632" s="83" t="s">
        <v>482</v>
      </c>
      <c r="DM632" s="83">
        <v>0</v>
      </c>
      <c r="DN632" s="83" t="s">
        <v>483</v>
      </c>
      <c r="DO632" s="83">
        <v>1</v>
      </c>
      <c r="DP632" s="83">
        <v>6</v>
      </c>
      <c r="DQ632" s="83"/>
      <c r="DR632" s="83" t="s">
        <v>108</v>
      </c>
      <c r="DS632" s="83" t="s">
        <v>497</v>
      </c>
      <c r="DU632" s="215" t="s">
        <v>269</v>
      </c>
      <c r="DV632" s="136">
        <v>1</v>
      </c>
      <c r="DW632" s="136">
        <v>3</v>
      </c>
      <c r="DX632" s="215" t="s">
        <v>269</v>
      </c>
      <c r="DY632" s="215" t="s">
        <v>269</v>
      </c>
      <c r="DZ632" s="215" t="s">
        <v>269</v>
      </c>
      <c r="EA632" s="215" t="s">
        <v>269</v>
      </c>
      <c r="EB632" s="215" t="s">
        <v>269</v>
      </c>
      <c r="EC632" s="215" t="s">
        <v>269</v>
      </c>
      <c r="ED632" s="215" t="s">
        <v>269</v>
      </c>
      <c r="EE632" s="215" t="s">
        <v>269</v>
      </c>
    </row>
    <row r="633" spans="1:135" ht="57.6" x14ac:dyDescent="0.55000000000000004">
      <c r="A633" s="83" t="s">
        <v>130</v>
      </c>
      <c r="B633" s="136">
        <v>330239</v>
      </c>
      <c r="C633" t="s">
        <v>1269</v>
      </c>
      <c r="D633" s="83" t="s">
        <v>228</v>
      </c>
      <c r="E633" s="138">
        <v>275863268880</v>
      </c>
      <c r="F633" s="83" t="s">
        <v>143</v>
      </c>
      <c r="G633" s="85">
        <v>43620</v>
      </c>
      <c r="H633" s="83" t="s">
        <v>98</v>
      </c>
      <c r="I633" s="84" t="s">
        <v>612</v>
      </c>
      <c r="J633" s="207" t="s">
        <v>628</v>
      </c>
      <c r="K633" s="208" t="s">
        <v>633</v>
      </c>
      <c r="L633" s="83" t="s">
        <v>108</v>
      </c>
      <c r="M633" s="184" t="s">
        <v>102</v>
      </c>
      <c r="N633" s="184" t="s">
        <v>556</v>
      </c>
      <c r="O633" s="85" t="s">
        <v>102</v>
      </c>
      <c r="P633" s="185">
        <v>42491</v>
      </c>
      <c r="Q633" s="186" t="s">
        <v>202</v>
      </c>
      <c r="R633" s="186" t="s">
        <v>613</v>
      </c>
      <c r="S633" s="186"/>
      <c r="T633" s="187"/>
      <c r="U633" s="188" t="s">
        <v>295</v>
      </c>
      <c r="V633" s="188" t="s">
        <v>205</v>
      </c>
      <c r="W633" s="188" t="s">
        <v>295</v>
      </c>
      <c r="X633" s="189" t="s">
        <v>107</v>
      </c>
      <c r="Y633" s="190" t="s">
        <v>614</v>
      </c>
      <c r="Z633" s="83">
        <v>700</v>
      </c>
      <c r="AA633" s="83" t="s">
        <v>193</v>
      </c>
      <c r="AB633" s="83" t="s">
        <v>181</v>
      </c>
      <c r="AC633" s="83" t="s">
        <v>102</v>
      </c>
      <c r="AD633" s="83" t="s">
        <v>7560</v>
      </c>
      <c r="AE633" s="83" t="s">
        <v>7561</v>
      </c>
      <c r="AF633" s="83" t="s">
        <v>102</v>
      </c>
      <c r="AG633" s="83" t="s">
        <v>175</v>
      </c>
      <c r="AH633" s="83" t="s">
        <v>7562</v>
      </c>
      <c r="AI633" s="83" t="s">
        <v>104</v>
      </c>
      <c r="AJ633" s="83" t="s">
        <v>105</v>
      </c>
      <c r="AK633" s="191" t="s">
        <v>7560</v>
      </c>
      <c r="AL633" s="191" t="s">
        <v>7561</v>
      </c>
      <c r="AM633" s="191" t="s">
        <v>102</v>
      </c>
      <c r="AN633" s="191" t="s">
        <v>175</v>
      </c>
      <c r="AO633" s="191" t="s">
        <v>7562</v>
      </c>
      <c r="AP633" s="191" t="s">
        <v>104</v>
      </c>
      <c r="AQ633" s="191" t="s">
        <v>105</v>
      </c>
      <c r="AR633" s="191" t="s">
        <v>106</v>
      </c>
      <c r="AS633" s="191"/>
      <c r="AT633" s="191"/>
      <c r="AU633" s="191"/>
      <c r="AV633" s="191"/>
      <c r="AW633" s="191"/>
      <c r="AX633" s="191" t="s">
        <v>575</v>
      </c>
      <c r="AY633" s="192" t="s">
        <v>454</v>
      </c>
      <c r="AZ633" s="192" t="s">
        <v>108</v>
      </c>
      <c r="BA633" s="91" t="s">
        <v>108</v>
      </c>
      <c r="BB633" s="90">
        <v>0</v>
      </c>
      <c r="BC633" s="93" t="s">
        <v>102</v>
      </c>
      <c r="BD633" s="93" t="s">
        <v>102</v>
      </c>
      <c r="BE633" s="93" t="s">
        <v>102</v>
      </c>
      <c r="BF633" s="93" t="s">
        <v>102</v>
      </c>
      <c r="BG633" s="97" t="s">
        <v>108</v>
      </c>
      <c r="BH633" s="93" t="s">
        <v>108</v>
      </c>
      <c r="BI633" s="93" t="s">
        <v>102</v>
      </c>
      <c r="BJ633" s="93" t="s">
        <v>102</v>
      </c>
      <c r="BK633" s="93" t="s">
        <v>102</v>
      </c>
      <c r="BL633" s="93" t="s">
        <v>102</v>
      </c>
      <c r="BM633" s="93" t="s">
        <v>102</v>
      </c>
      <c r="BN633" s="93" t="s">
        <v>102</v>
      </c>
      <c r="BO633" s="93" t="s">
        <v>102</v>
      </c>
      <c r="BP633" s="96" t="s">
        <v>102</v>
      </c>
      <c r="BQ633" s="90">
        <v>0</v>
      </c>
      <c r="BR633" s="93" t="s">
        <v>102</v>
      </c>
      <c r="BS633" s="93" t="s">
        <v>102</v>
      </c>
      <c r="BT633" s="93" t="s">
        <v>102</v>
      </c>
      <c r="BU633" s="93" t="s">
        <v>102</v>
      </c>
      <c r="BV633" s="97" t="s">
        <v>108</v>
      </c>
      <c r="BW633" s="93" t="s">
        <v>108</v>
      </c>
      <c r="BX633" s="95" t="s">
        <v>102</v>
      </c>
      <c r="BY633" s="93" t="s">
        <v>102</v>
      </c>
      <c r="BZ633" s="93" t="s">
        <v>102</v>
      </c>
      <c r="CA633" s="93" t="s">
        <v>102</v>
      </c>
      <c r="CB633" s="93" t="s">
        <v>102</v>
      </c>
      <c r="CC633" s="93" t="s">
        <v>102</v>
      </c>
      <c r="CD633" s="93" t="s">
        <v>102</v>
      </c>
      <c r="CE633" s="193" t="s">
        <v>102</v>
      </c>
      <c r="CF633" s="194" t="s">
        <v>508</v>
      </c>
      <c r="CG633" s="195" t="s">
        <v>102</v>
      </c>
      <c r="CH633" s="101" t="e">
        <v>#N/A</v>
      </c>
      <c r="CI633" s="102" t="s">
        <v>580</v>
      </c>
      <c r="CJ633" s="196" t="s">
        <v>108</v>
      </c>
      <c r="CK633" s="104" t="s">
        <v>109</v>
      </c>
      <c r="CL633" s="105" t="s">
        <v>579</v>
      </c>
      <c r="CM633" s="83" t="s">
        <v>108</v>
      </c>
      <c r="CN633" s="106" t="s">
        <v>108</v>
      </c>
      <c r="CO633" s="197" t="s">
        <v>108</v>
      </c>
      <c r="CP633" s="107"/>
      <c r="CQ633" s="198" t="s">
        <v>474</v>
      </c>
      <c r="CR633" s="198" t="s">
        <v>474</v>
      </c>
      <c r="CS633" s="199" t="s">
        <v>616</v>
      </c>
      <c r="CT633" s="83" t="s">
        <v>109</v>
      </c>
      <c r="CU633" s="83" t="s">
        <v>109</v>
      </c>
      <c r="CV633" s="83">
        <v>37</v>
      </c>
      <c r="CW633" s="83" t="s">
        <v>112</v>
      </c>
      <c r="CX633" s="83">
        <v>37</v>
      </c>
      <c r="CY633" s="83" t="s">
        <v>7563</v>
      </c>
      <c r="CZ633" s="83">
        <v>832615</v>
      </c>
      <c r="DA633" s="83" t="s">
        <v>138</v>
      </c>
      <c r="DB633" s="83" t="s">
        <v>124</v>
      </c>
      <c r="DC633" s="83" t="s">
        <v>501</v>
      </c>
      <c r="DD633" s="83">
        <v>3480</v>
      </c>
      <c r="DE633" s="83" t="s">
        <v>582</v>
      </c>
      <c r="DF633" s="83" t="s">
        <v>145</v>
      </c>
      <c r="DG633" s="83" t="s">
        <v>501</v>
      </c>
      <c r="DH633" s="83" t="s">
        <v>582</v>
      </c>
      <c r="DI633" s="85">
        <v>43646</v>
      </c>
      <c r="DJ633" s="83" t="s">
        <v>584</v>
      </c>
      <c r="DK633" s="83" t="s">
        <v>102</v>
      </c>
      <c r="DL633" s="83" t="s">
        <v>482</v>
      </c>
      <c r="DM633" s="83">
        <v>0</v>
      </c>
      <c r="DN633" s="83" t="s">
        <v>238</v>
      </c>
      <c r="DO633" s="83">
        <v>1</v>
      </c>
      <c r="DP633" s="83">
        <v>1</v>
      </c>
      <c r="DQ633" s="83"/>
      <c r="DR633" s="83" t="s">
        <v>108</v>
      </c>
      <c r="DS633" s="83" t="s">
        <v>497</v>
      </c>
      <c r="DU633" s="215" t="s">
        <v>269</v>
      </c>
      <c r="DV633" s="136">
        <v>1</v>
      </c>
      <c r="DW633" s="136">
        <v>3</v>
      </c>
      <c r="DX633" s="215" t="s">
        <v>269</v>
      </c>
      <c r="DY633" s="215" t="s">
        <v>269</v>
      </c>
      <c r="DZ633" s="215" t="s">
        <v>269</v>
      </c>
      <c r="EA633" s="215" t="s">
        <v>269</v>
      </c>
      <c r="EB633" s="215" t="s">
        <v>269</v>
      </c>
      <c r="EC633" s="215" t="s">
        <v>269</v>
      </c>
      <c r="ED633" s="215" t="s">
        <v>269</v>
      </c>
      <c r="EE633" s="215" t="s">
        <v>269</v>
      </c>
    </row>
    <row r="634" spans="1:135" ht="28.8" x14ac:dyDescent="0.55000000000000004">
      <c r="A634" s="83" t="s">
        <v>130</v>
      </c>
      <c r="B634" s="136">
        <v>710208</v>
      </c>
      <c r="C634" t="s">
        <v>1270</v>
      </c>
      <c r="D634" s="83" t="s">
        <v>228</v>
      </c>
      <c r="E634" s="138">
        <v>879819814488</v>
      </c>
      <c r="F634" s="83" t="s">
        <v>114</v>
      </c>
      <c r="G634" s="85">
        <v>43634</v>
      </c>
      <c r="H634" s="83" t="s">
        <v>98</v>
      </c>
      <c r="I634" s="84" t="s">
        <v>618</v>
      </c>
      <c r="J634" s="207" t="s">
        <v>629</v>
      </c>
      <c r="K634" s="208" t="s">
        <v>634</v>
      </c>
      <c r="L634" s="83" t="s">
        <v>108</v>
      </c>
      <c r="M634" s="184">
        <v>27678</v>
      </c>
      <c r="N634" s="184"/>
      <c r="O634" s="85" t="s">
        <v>102</v>
      </c>
      <c r="P634" s="185">
        <v>43013</v>
      </c>
      <c r="Q634" s="186" t="s">
        <v>203</v>
      </c>
      <c r="R634" s="186"/>
      <c r="S634" s="186"/>
      <c r="T634" s="187"/>
      <c r="U634" s="188" t="s">
        <v>296</v>
      </c>
      <c r="V634" s="188" t="s">
        <v>205</v>
      </c>
      <c r="W634" s="189" t="s">
        <v>619</v>
      </c>
      <c r="X634" s="189" t="s">
        <v>107</v>
      </c>
      <c r="Y634" s="190" t="s">
        <v>614</v>
      </c>
      <c r="Z634" s="83">
        <v>700</v>
      </c>
      <c r="AA634" s="83" t="s">
        <v>193</v>
      </c>
      <c r="AB634" s="83" t="s">
        <v>181</v>
      </c>
      <c r="AC634" s="83" t="s">
        <v>102</v>
      </c>
      <c r="AD634" s="83" t="s">
        <v>7564</v>
      </c>
      <c r="AE634" s="83" t="s">
        <v>102</v>
      </c>
      <c r="AF634" s="83" t="s">
        <v>102</v>
      </c>
      <c r="AG634" s="83" t="s">
        <v>174</v>
      </c>
      <c r="AH634" s="83" t="s">
        <v>7553</v>
      </c>
      <c r="AI634" s="83" t="s">
        <v>104</v>
      </c>
      <c r="AJ634" s="83" t="s">
        <v>105</v>
      </c>
      <c r="AK634" s="191" t="s">
        <v>7564</v>
      </c>
      <c r="AL634" s="191" t="s">
        <v>102</v>
      </c>
      <c r="AM634" s="191" t="s">
        <v>102</v>
      </c>
      <c r="AN634" s="191" t="s">
        <v>174</v>
      </c>
      <c r="AO634" s="191" t="s">
        <v>7553</v>
      </c>
      <c r="AP634" s="191" t="s">
        <v>104</v>
      </c>
      <c r="AQ634" s="191" t="s">
        <v>105</v>
      </c>
      <c r="AR634" s="191" t="s">
        <v>106</v>
      </c>
      <c r="AS634" s="191" t="s">
        <v>7564</v>
      </c>
      <c r="AT634" s="191" t="s">
        <v>488</v>
      </c>
      <c r="AU634" s="191" t="s">
        <v>7565</v>
      </c>
      <c r="AV634" s="191" t="s">
        <v>104</v>
      </c>
      <c r="AW634" s="191" t="s">
        <v>204</v>
      </c>
      <c r="AX634" s="191"/>
      <c r="AY634" s="192" t="s">
        <v>454</v>
      </c>
      <c r="AZ634" s="192" t="s">
        <v>416</v>
      </c>
      <c r="BA634" s="91" t="s">
        <v>108</v>
      </c>
      <c r="BB634" s="90">
        <v>0</v>
      </c>
      <c r="BC634" s="93" t="s">
        <v>102</v>
      </c>
      <c r="BD634" s="93" t="s">
        <v>102</v>
      </c>
      <c r="BE634" s="93" t="s">
        <v>102</v>
      </c>
      <c r="BF634" s="93" t="s">
        <v>102</v>
      </c>
      <c r="BG634" s="97" t="s">
        <v>108</v>
      </c>
      <c r="BH634" s="93" t="s">
        <v>108</v>
      </c>
      <c r="BI634" s="93" t="s">
        <v>102</v>
      </c>
      <c r="BJ634" s="93" t="s">
        <v>102</v>
      </c>
      <c r="BK634" s="93" t="s">
        <v>102</v>
      </c>
      <c r="BL634" s="93" t="s">
        <v>102</v>
      </c>
      <c r="BM634" s="93" t="s">
        <v>102</v>
      </c>
      <c r="BN634" s="93" t="s">
        <v>102</v>
      </c>
      <c r="BO634" s="93" t="s">
        <v>102</v>
      </c>
      <c r="BP634" s="96" t="s">
        <v>102</v>
      </c>
      <c r="BQ634" s="90">
        <v>0</v>
      </c>
      <c r="BR634" s="93" t="s">
        <v>102</v>
      </c>
      <c r="BS634" s="93" t="s">
        <v>102</v>
      </c>
      <c r="BT634" s="93" t="s">
        <v>102</v>
      </c>
      <c r="BU634" s="93" t="s">
        <v>102</v>
      </c>
      <c r="BV634" s="97" t="s">
        <v>108</v>
      </c>
      <c r="BW634" s="93" t="s">
        <v>108</v>
      </c>
      <c r="BX634" s="95" t="s">
        <v>102</v>
      </c>
      <c r="BY634" s="93" t="s">
        <v>102</v>
      </c>
      <c r="BZ634" s="93" t="s">
        <v>102</v>
      </c>
      <c r="CA634" s="93" t="s">
        <v>102</v>
      </c>
      <c r="CB634" s="93" t="s">
        <v>102</v>
      </c>
      <c r="CC634" s="93" t="s">
        <v>102</v>
      </c>
      <c r="CD634" s="93" t="s">
        <v>102</v>
      </c>
      <c r="CE634" s="193" t="s">
        <v>102</v>
      </c>
      <c r="CF634" s="194" t="s">
        <v>436</v>
      </c>
      <c r="CG634" s="195" t="s">
        <v>7566</v>
      </c>
      <c r="CH634" s="101" t="s">
        <v>310</v>
      </c>
      <c r="CI634" s="102"/>
      <c r="CJ634" s="196" t="s">
        <v>7567</v>
      </c>
      <c r="CK634" s="104" t="s">
        <v>190</v>
      </c>
      <c r="CL634" s="105"/>
      <c r="CM634" s="83" t="s">
        <v>623</v>
      </c>
      <c r="CN634" s="106" t="s">
        <v>624</v>
      </c>
      <c r="CO634" s="197" t="s">
        <v>625</v>
      </c>
      <c r="CP634" s="107"/>
      <c r="CQ634" s="198" t="s">
        <v>474</v>
      </c>
      <c r="CR634" s="198" t="s">
        <v>474</v>
      </c>
      <c r="CS634" s="199"/>
      <c r="CT634" s="83" t="s">
        <v>109</v>
      </c>
      <c r="CU634" s="83" t="s">
        <v>109</v>
      </c>
      <c r="CV634" s="83">
        <v>40</v>
      </c>
      <c r="CW634" s="83" t="s">
        <v>139</v>
      </c>
      <c r="CX634" s="83">
        <v>40</v>
      </c>
      <c r="CY634" s="83" t="s">
        <v>108</v>
      </c>
      <c r="CZ634" s="83">
        <v>833934.5</v>
      </c>
      <c r="DA634" s="83" t="s">
        <v>581</v>
      </c>
      <c r="DB634" s="83" t="s">
        <v>152</v>
      </c>
      <c r="DC634" s="83" t="s">
        <v>500</v>
      </c>
      <c r="DD634" s="83">
        <v>2672</v>
      </c>
      <c r="DE634" s="83" t="s">
        <v>606</v>
      </c>
      <c r="DF634" s="83" t="s">
        <v>152</v>
      </c>
      <c r="DG634" s="83" t="s">
        <v>500</v>
      </c>
      <c r="DH634" s="83"/>
      <c r="DI634" s="85">
        <v>43646</v>
      </c>
      <c r="DJ634" s="83" t="s">
        <v>584</v>
      </c>
      <c r="DK634" s="83" t="s">
        <v>102</v>
      </c>
      <c r="DL634" s="83" t="s">
        <v>482</v>
      </c>
      <c r="DM634" s="83">
        <v>0</v>
      </c>
      <c r="DN634" s="83" t="s">
        <v>483</v>
      </c>
      <c r="DO634" s="83">
        <v>1</v>
      </c>
      <c r="DP634" s="83">
        <v>4</v>
      </c>
      <c r="DQ634" s="83"/>
      <c r="DR634" s="83" t="s">
        <v>108</v>
      </c>
      <c r="DS634" s="83" t="s">
        <v>497</v>
      </c>
      <c r="DU634" s="215" t="s">
        <v>269</v>
      </c>
      <c r="DV634" s="136">
        <v>1</v>
      </c>
      <c r="DW634" s="136">
        <v>3</v>
      </c>
      <c r="DX634" s="215" t="s">
        <v>269</v>
      </c>
      <c r="DY634" s="215" t="s">
        <v>269</v>
      </c>
      <c r="DZ634" s="215" t="s">
        <v>269</v>
      </c>
      <c r="EA634" s="215" t="s">
        <v>269</v>
      </c>
      <c r="EB634" s="215" t="s">
        <v>269</v>
      </c>
      <c r="EC634" s="215" t="s">
        <v>269</v>
      </c>
      <c r="ED634" s="215" t="s">
        <v>269</v>
      </c>
      <c r="EE634" s="215" t="s">
        <v>269</v>
      </c>
    </row>
    <row r="635" spans="1:135" ht="28.8" x14ac:dyDescent="0.55000000000000004">
      <c r="A635" s="83" t="s">
        <v>130</v>
      </c>
      <c r="B635" s="136">
        <v>957612</v>
      </c>
      <c r="C635" t="s">
        <v>1271</v>
      </c>
      <c r="D635" s="83" t="s">
        <v>228</v>
      </c>
      <c r="E635" s="138">
        <v>290844687034</v>
      </c>
      <c r="F635" s="83" t="s">
        <v>114</v>
      </c>
      <c r="G635" s="85">
        <v>43643</v>
      </c>
      <c r="H635" s="211" t="s">
        <v>98</v>
      </c>
      <c r="I635" s="84" t="s">
        <v>610</v>
      </c>
      <c r="J635" s="207" t="s">
        <v>627</v>
      </c>
      <c r="K635" s="208" t="s">
        <v>630</v>
      </c>
      <c r="L635" s="83" t="s">
        <v>108</v>
      </c>
      <c r="M635" s="184">
        <v>24589</v>
      </c>
      <c r="N635" s="184"/>
      <c r="O635" s="85" t="s">
        <v>102</v>
      </c>
      <c r="P635" s="185">
        <v>42491</v>
      </c>
      <c r="Q635" s="186" t="s">
        <v>203</v>
      </c>
      <c r="R635" s="186"/>
      <c r="S635" s="186"/>
      <c r="T635" s="187"/>
      <c r="U635" s="188" t="s">
        <v>296</v>
      </c>
      <c r="V635" s="188" t="s">
        <v>297</v>
      </c>
      <c r="W635" s="188" t="s">
        <v>297</v>
      </c>
      <c r="X635" s="189" t="s">
        <v>167</v>
      </c>
      <c r="Y635" s="190"/>
      <c r="Z635" s="83">
        <v>700</v>
      </c>
      <c r="AA635" s="83" t="s">
        <v>193</v>
      </c>
      <c r="AB635" s="83" t="s">
        <v>181</v>
      </c>
      <c r="AC635" s="83" t="s">
        <v>102</v>
      </c>
      <c r="AD635" s="83" t="s">
        <v>7568</v>
      </c>
      <c r="AE635" s="83" t="s">
        <v>102</v>
      </c>
      <c r="AF635" s="83" t="s">
        <v>102</v>
      </c>
      <c r="AG635" s="83" t="s">
        <v>119</v>
      </c>
      <c r="AH635" s="83" t="s">
        <v>7569</v>
      </c>
      <c r="AI635" s="83" t="s">
        <v>104</v>
      </c>
      <c r="AJ635" s="83" t="s">
        <v>105</v>
      </c>
      <c r="AK635" s="191" t="s">
        <v>7568</v>
      </c>
      <c r="AL635" s="191" t="s">
        <v>102</v>
      </c>
      <c r="AM635" s="191" t="s">
        <v>102</v>
      </c>
      <c r="AN635" s="191" t="s">
        <v>119</v>
      </c>
      <c r="AO635" s="191" t="s">
        <v>7569</v>
      </c>
      <c r="AP635" s="191" t="s">
        <v>104</v>
      </c>
      <c r="AQ635" s="191" t="s">
        <v>105</v>
      </c>
      <c r="AR635" s="191" t="s">
        <v>106</v>
      </c>
      <c r="AS635" s="191" t="s">
        <v>7568</v>
      </c>
      <c r="AT635" s="191" t="s">
        <v>485</v>
      </c>
      <c r="AU635" s="191" t="s">
        <v>7569</v>
      </c>
      <c r="AV635" s="191" t="s">
        <v>104</v>
      </c>
      <c r="AW635" s="191" t="s">
        <v>204</v>
      </c>
      <c r="AX635" s="191"/>
      <c r="AY635" s="192" t="s">
        <v>454</v>
      </c>
      <c r="AZ635" s="192" t="s">
        <v>416</v>
      </c>
      <c r="BA635" s="91" t="s">
        <v>108</v>
      </c>
      <c r="BB635" s="90">
        <v>0</v>
      </c>
      <c r="BC635" s="93" t="s">
        <v>102</v>
      </c>
      <c r="BD635" s="93" t="s">
        <v>102</v>
      </c>
      <c r="BE635" s="93" t="s">
        <v>102</v>
      </c>
      <c r="BF635" s="93" t="s">
        <v>102</v>
      </c>
      <c r="BG635" s="97" t="s">
        <v>108</v>
      </c>
      <c r="BH635" s="93" t="s">
        <v>108</v>
      </c>
      <c r="BI635" s="93" t="s">
        <v>102</v>
      </c>
      <c r="BJ635" s="93" t="s">
        <v>102</v>
      </c>
      <c r="BK635" s="93" t="s">
        <v>102</v>
      </c>
      <c r="BL635" s="93" t="s">
        <v>102</v>
      </c>
      <c r="BM635" s="93" t="s">
        <v>102</v>
      </c>
      <c r="BN635" s="93" t="s">
        <v>102</v>
      </c>
      <c r="BO635" s="93" t="s">
        <v>102</v>
      </c>
      <c r="BP635" s="96" t="s">
        <v>102</v>
      </c>
      <c r="BQ635" s="90">
        <v>0</v>
      </c>
      <c r="BR635" s="93" t="s">
        <v>102</v>
      </c>
      <c r="BS635" s="93" t="s">
        <v>102</v>
      </c>
      <c r="BT635" s="93" t="s">
        <v>102</v>
      </c>
      <c r="BU635" s="93" t="s">
        <v>102</v>
      </c>
      <c r="BV635" s="97" t="s">
        <v>108</v>
      </c>
      <c r="BW635" s="93" t="s">
        <v>108</v>
      </c>
      <c r="BX635" s="95" t="s">
        <v>102</v>
      </c>
      <c r="BY635" s="93" t="s">
        <v>102</v>
      </c>
      <c r="BZ635" s="93" t="s">
        <v>102</v>
      </c>
      <c r="CA635" s="93" t="s">
        <v>102</v>
      </c>
      <c r="CB635" s="93" t="s">
        <v>102</v>
      </c>
      <c r="CC635" s="93" t="s">
        <v>102</v>
      </c>
      <c r="CD635" s="93" t="s">
        <v>102</v>
      </c>
      <c r="CE635" s="193" t="s">
        <v>102</v>
      </c>
      <c r="CF635" s="194" t="s">
        <v>436</v>
      </c>
      <c r="CG635" s="195" t="s">
        <v>7570</v>
      </c>
      <c r="CH635" s="101" t="s">
        <v>563</v>
      </c>
      <c r="CI635" s="102"/>
      <c r="CJ635" s="196" t="s">
        <v>577</v>
      </c>
      <c r="CK635" s="104" t="s">
        <v>190</v>
      </c>
      <c r="CL635" s="105"/>
      <c r="CM635" s="83" t="s">
        <v>578</v>
      </c>
      <c r="CN635" s="106" t="s">
        <v>108</v>
      </c>
      <c r="CO635" s="197" t="s">
        <v>566</v>
      </c>
      <c r="CP635" s="107"/>
      <c r="CQ635" s="198" t="s">
        <v>107</v>
      </c>
      <c r="CR635" s="198" t="s">
        <v>107</v>
      </c>
      <c r="CS635" s="199"/>
      <c r="CT635" s="83" t="s">
        <v>109</v>
      </c>
      <c r="CU635" s="83" t="s">
        <v>109</v>
      </c>
      <c r="CV635" s="83">
        <v>17</v>
      </c>
      <c r="CW635" s="83" t="s">
        <v>270</v>
      </c>
      <c r="CX635" s="83">
        <v>17</v>
      </c>
      <c r="CY635" s="83" t="s">
        <v>108</v>
      </c>
      <c r="CZ635" s="83">
        <v>835254</v>
      </c>
      <c r="DA635" s="83" t="s">
        <v>7571</v>
      </c>
      <c r="DB635" s="83" t="s">
        <v>118</v>
      </c>
      <c r="DC635" s="83" t="s">
        <v>108</v>
      </c>
      <c r="DD635" s="83">
        <v>9921</v>
      </c>
      <c r="DE635" s="83" t="s">
        <v>173</v>
      </c>
      <c r="DF635" s="83" t="s">
        <v>118</v>
      </c>
      <c r="DG635" s="83" t="s">
        <v>500</v>
      </c>
      <c r="DH635" s="83"/>
      <c r="DI635" s="85">
        <v>43646</v>
      </c>
      <c r="DJ635" s="83" t="s">
        <v>584</v>
      </c>
      <c r="DK635" s="83" t="s">
        <v>102</v>
      </c>
      <c r="DL635" s="83" t="s">
        <v>482</v>
      </c>
      <c r="DM635" s="83">
        <v>0</v>
      </c>
      <c r="DN635" s="83" t="s">
        <v>483</v>
      </c>
      <c r="DO635" s="83">
        <v>1</v>
      </c>
      <c r="DP635" s="83">
        <v>3</v>
      </c>
      <c r="DQ635" s="83"/>
      <c r="DR635" s="83" t="s">
        <v>108</v>
      </c>
      <c r="DS635" s="83" t="s">
        <v>497</v>
      </c>
      <c r="DU635" s="215" t="s">
        <v>269</v>
      </c>
      <c r="DV635" s="136">
        <v>1</v>
      </c>
      <c r="DW635" s="136">
        <v>3</v>
      </c>
      <c r="DX635" s="215" t="s">
        <v>269</v>
      </c>
      <c r="DY635" s="215" t="s">
        <v>269</v>
      </c>
      <c r="DZ635" s="215" t="s">
        <v>269</v>
      </c>
      <c r="EA635" s="215" t="s">
        <v>269</v>
      </c>
      <c r="EB635" s="215" t="s">
        <v>269</v>
      </c>
      <c r="EC635" s="215" t="s">
        <v>269</v>
      </c>
      <c r="ED635" s="215" t="s">
        <v>269</v>
      </c>
      <c r="EE635" s="215" t="s">
        <v>269</v>
      </c>
    </row>
    <row r="636" spans="1:135" ht="57.6" x14ac:dyDescent="0.55000000000000004">
      <c r="A636" s="83" t="s">
        <v>130</v>
      </c>
      <c r="B636" s="136">
        <v>937477</v>
      </c>
      <c r="C636" t="s">
        <v>1272</v>
      </c>
      <c r="D636" s="83" t="s">
        <v>228</v>
      </c>
      <c r="E636" s="138">
        <v>330946587545</v>
      </c>
      <c r="F636" s="83" t="s">
        <v>143</v>
      </c>
      <c r="G636" s="85">
        <v>43620</v>
      </c>
      <c r="H636" s="83" t="s">
        <v>98</v>
      </c>
      <c r="I636" s="84" t="s">
        <v>612</v>
      </c>
      <c r="J636" s="207" t="s">
        <v>628</v>
      </c>
      <c r="K636" s="208" t="s">
        <v>633</v>
      </c>
      <c r="L636" s="83" t="s">
        <v>108</v>
      </c>
      <c r="M636" s="184" t="s">
        <v>102</v>
      </c>
      <c r="N636" s="184" t="s">
        <v>556</v>
      </c>
      <c r="O636" s="85" t="s">
        <v>102</v>
      </c>
      <c r="P636" s="185">
        <v>42491</v>
      </c>
      <c r="Q636" s="186" t="s">
        <v>202</v>
      </c>
      <c r="R636" s="186" t="s">
        <v>613</v>
      </c>
      <c r="S636" s="186"/>
      <c r="T636" s="187"/>
      <c r="U636" s="188" t="s">
        <v>295</v>
      </c>
      <c r="V636" s="188" t="s">
        <v>205</v>
      </c>
      <c r="W636" s="188" t="s">
        <v>295</v>
      </c>
      <c r="X636" s="189" t="s">
        <v>107</v>
      </c>
      <c r="Y636" s="190" t="s">
        <v>614</v>
      </c>
      <c r="Z636" s="83">
        <v>700</v>
      </c>
      <c r="AA636" s="83" t="s">
        <v>193</v>
      </c>
      <c r="AB636" s="83" t="s">
        <v>181</v>
      </c>
      <c r="AC636" s="83" t="s">
        <v>102</v>
      </c>
      <c r="AD636" s="83" t="s">
        <v>7572</v>
      </c>
      <c r="AE636" s="83" t="s">
        <v>7573</v>
      </c>
      <c r="AF636" s="83" t="s">
        <v>102</v>
      </c>
      <c r="AG636" s="83" t="s">
        <v>175</v>
      </c>
      <c r="AH636" s="83" t="s">
        <v>7574</v>
      </c>
      <c r="AI636" s="83" t="s">
        <v>104</v>
      </c>
      <c r="AJ636" s="83" t="s">
        <v>105</v>
      </c>
      <c r="AK636" s="191" t="s">
        <v>7572</v>
      </c>
      <c r="AL636" s="191" t="s">
        <v>7573</v>
      </c>
      <c r="AM636" s="191" t="s">
        <v>102</v>
      </c>
      <c r="AN636" s="191" t="s">
        <v>175</v>
      </c>
      <c r="AO636" s="191" t="s">
        <v>7574</v>
      </c>
      <c r="AP636" s="191" t="s">
        <v>104</v>
      </c>
      <c r="AQ636" s="191" t="s">
        <v>105</v>
      </c>
      <c r="AR636" s="191" t="s">
        <v>106</v>
      </c>
      <c r="AS636" s="191"/>
      <c r="AT636" s="191"/>
      <c r="AU636" s="191"/>
      <c r="AV636" s="191"/>
      <c r="AW636" s="191"/>
      <c r="AX636" s="191" t="s">
        <v>575</v>
      </c>
      <c r="AY636" s="192" t="s">
        <v>454</v>
      </c>
      <c r="AZ636" s="192" t="s">
        <v>108</v>
      </c>
      <c r="BA636" s="91" t="s">
        <v>108</v>
      </c>
      <c r="BB636" s="90">
        <v>0</v>
      </c>
      <c r="BC636" s="93" t="s">
        <v>102</v>
      </c>
      <c r="BD636" s="93" t="s">
        <v>102</v>
      </c>
      <c r="BE636" s="93" t="s">
        <v>102</v>
      </c>
      <c r="BF636" s="93" t="s">
        <v>102</v>
      </c>
      <c r="BG636" s="97" t="s">
        <v>108</v>
      </c>
      <c r="BH636" s="93" t="s">
        <v>108</v>
      </c>
      <c r="BI636" s="93" t="s">
        <v>102</v>
      </c>
      <c r="BJ636" s="93" t="s">
        <v>102</v>
      </c>
      <c r="BK636" s="93" t="s">
        <v>102</v>
      </c>
      <c r="BL636" s="93" t="s">
        <v>102</v>
      </c>
      <c r="BM636" s="93" t="s">
        <v>102</v>
      </c>
      <c r="BN636" s="93" t="s">
        <v>102</v>
      </c>
      <c r="BO636" s="93" t="s">
        <v>102</v>
      </c>
      <c r="BP636" s="96" t="s">
        <v>102</v>
      </c>
      <c r="BQ636" s="90">
        <v>0</v>
      </c>
      <c r="BR636" s="93" t="s">
        <v>102</v>
      </c>
      <c r="BS636" s="93" t="s">
        <v>102</v>
      </c>
      <c r="BT636" s="93" t="s">
        <v>102</v>
      </c>
      <c r="BU636" s="93" t="s">
        <v>102</v>
      </c>
      <c r="BV636" s="97" t="s">
        <v>108</v>
      </c>
      <c r="BW636" s="93" t="s">
        <v>108</v>
      </c>
      <c r="BX636" s="95" t="s">
        <v>102</v>
      </c>
      <c r="BY636" s="93" t="s">
        <v>102</v>
      </c>
      <c r="BZ636" s="93" t="s">
        <v>102</v>
      </c>
      <c r="CA636" s="93" t="s">
        <v>102</v>
      </c>
      <c r="CB636" s="93" t="s">
        <v>102</v>
      </c>
      <c r="CC636" s="93" t="s">
        <v>102</v>
      </c>
      <c r="CD636" s="93" t="s">
        <v>102</v>
      </c>
      <c r="CE636" s="193" t="s">
        <v>102</v>
      </c>
      <c r="CF636" s="194" t="s">
        <v>508</v>
      </c>
      <c r="CG636" s="195" t="s">
        <v>102</v>
      </c>
      <c r="CH636" s="101" t="e">
        <v>#N/A</v>
      </c>
      <c r="CI636" s="102" t="s">
        <v>580</v>
      </c>
      <c r="CJ636" s="196" t="s">
        <v>108</v>
      </c>
      <c r="CK636" s="104" t="s">
        <v>109</v>
      </c>
      <c r="CL636" s="105" t="s">
        <v>579</v>
      </c>
      <c r="CM636" s="83" t="s">
        <v>108</v>
      </c>
      <c r="CN636" s="106" t="s">
        <v>108</v>
      </c>
      <c r="CO636" s="197" t="s">
        <v>108</v>
      </c>
      <c r="CP636" s="107"/>
      <c r="CQ636" s="198" t="s">
        <v>474</v>
      </c>
      <c r="CR636" s="198" t="s">
        <v>474</v>
      </c>
      <c r="CS636" s="199" t="s">
        <v>616</v>
      </c>
      <c r="CT636" s="83" t="s">
        <v>109</v>
      </c>
      <c r="CU636" s="83" t="s">
        <v>109</v>
      </c>
      <c r="CV636" s="83">
        <v>81</v>
      </c>
      <c r="CW636" s="83" t="s">
        <v>112</v>
      </c>
      <c r="CX636" s="83">
        <v>81</v>
      </c>
      <c r="CY636" s="83" t="s">
        <v>7575</v>
      </c>
      <c r="CZ636" s="83">
        <v>836573.5</v>
      </c>
      <c r="DA636" s="83" t="s">
        <v>138</v>
      </c>
      <c r="DB636" s="83" t="s">
        <v>124</v>
      </c>
      <c r="DC636" s="83" t="s">
        <v>501</v>
      </c>
      <c r="DD636" s="83">
        <v>5128</v>
      </c>
      <c r="DE636" s="83" t="s">
        <v>582</v>
      </c>
      <c r="DF636" s="83" t="s">
        <v>145</v>
      </c>
      <c r="DG636" s="83" t="s">
        <v>501</v>
      </c>
      <c r="DH636" s="83" t="s">
        <v>582</v>
      </c>
      <c r="DI636" s="85">
        <v>43646</v>
      </c>
      <c r="DJ636" s="83" t="s">
        <v>584</v>
      </c>
      <c r="DK636" s="83" t="s">
        <v>102</v>
      </c>
      <c r="DL636" s="83" t="s">
        <v>482</v>
      </c>
      <c r="DM636" s="83">
        <v>0</v>
      </c>
      <c r="DN636" s="83" t="s">
        <v>238</v>
      </c>
      <c r="DO636" s="83">
        <v>1</v>
      </c>
      <c r="DP636" s="83">
        <v>2</v>
      </c>
      <c r="DQ636" s="83"/>
      <c r="DR636" s="83" t="s">
        <v>108</v>
      </c>
      <c r="DS636" s="83" t="s">
        <v>497</v>
      </c>
      <c r="DU636" s="215" t="s">
        <v>269</v>
      </c>
      <c r="DV636" s="136">
        <v>1</v>
      </c>
      <c r="DW636" s="136">
        <v>3</v>
      </c>
      <c r="DX636" s="215" t="s">
        <v>269</v>
      </c>
      <c r="DY636" s="215" t="s">
        <v>269</v>
      </c>
      <c r="DZ636" s="215" t="s">
        <v>269</v>
      </c>
      <c r="EA636" s="215" t="s">
        <v>269</v>
      </c>
      <c r="EB636" s="215" t="s">
        <v>269</v>
      </c>
      <c r="EC636" s="215" t="s">
        <v>269</v>
      </c>
      <c r="ED636" s="215" t="s">
        <v>269</v>
      </c>
      <c r="EE636" s="215" t="s">
        <v>269</v>
      </c>
    </row>
    <row r="637" spans="1:135" ht="28.8" x14ac:dyDescent="0.55000000000000004">
      <c r="A637" s="83" t="s">
        <v>130</v>
      </c>
      <c r="B637" s="136">
        <v>399852</v>
      </c>
      <c r="C637" t="s">
        <v>1273</v>
      </c>
      <c r="D637" s="83" t="s">
        <v>228</v>
      </c>
      <c r="E637" s="138">
        <v>869343056904</v>
      </c>
      <c r="F637" s="83" t="s">
        <v>114</v>
      </c>
      <c r="G637" s="85">
        <v>43634</v>
      </c>
      <c r="H637" s="83" t="s">
        <v>98</v>
      </c>
      <c r="I637" s="84" t="s">
        <v>618</v>
      </c>
      <c r="J637" s="207" t="s">
        <v>629</v>
      </c>
      <c r="K637" s="208" t="s">
        <v>634</v>
      </c>
      <c r="L637" s="83" t="s">
        <v>108</v>
      </c>
      <c r="M637" s="184">
        <v>27679</v>
      </c>
      <c r="N637" s="184"/>
      <c r="O637" s="85" t="s">
        <v>102</v>
      </c>
      <c r="P637" s="185">
        <v>43013</v>
      </c>
      <c r="Q637" s="186" t="s">
        <v>203</v>
      </c>
      <c r="R637" s="186"/>
      <c r="S637" s="186"/>
      <c r="T637" s="187"/>
      <c r="U637" s="188" t="s">
        <v>296</v>
      </c>
      <c r="V637" s="188" t="s">
        <v>205</v>
      </c>
      <c r="W637" s="189" t="s">
        <v>619</v>
      </c>
      <c r="X637" s="189" t="s">
        <v>107</v>
      </c>
      <c r="Y637" s="190" t="s">
        <v>614</v>
      </c>
      <c r="Z637" s="83">
        <v>700</v>
      </c>
      <c r="AA637" s="83" t="s">
        <v>193</v>
      </c>
      <c r="AB637" s="83" t="s">
        <v>181</v>
      </c>
      <c r="AC637" s="83" t="s">
        <v>102</v>
      </c>
      <c r="AD637" s="83" t="s">
        <v>7576</v>
      </c>
      <c r="AE637" s="83" t="s">
        <v>102</v>
      </c>
      <c r="AF637" s="83" t="s">
        <v>102</v>
      </c>
      <c r="AG637" s="83" t="s">
        <v>174</v>
      </c>
      <c r="AH637" s="83" t="s">
        <v>7565</v>
      </c>
      <c r="AI637" s="83" t="s">
        <v>104</v>
      </c>
      <c r="AJ637" s="83" t="s">
        <v>105</v>
      </c>
      <c r="AK637" s="191" t="s">
        <v>7576</v>
      </c>
      <c r="AL637" s="191" t="s">
        <v>102</v>
      </c>
      <c r="AM637" s="191" t="s">
        <v>102</v>
      </c>
      <c r="AN637" s="191" t="s">
        <v>174</v>
      </c>
      <c r="AO637" s="191" t="s">
        <v>7565</v>
      </c>
      <c r="AP637" s="191" t="s">
        <v>104</v>
      </c>
      <c r="AQ637" s="191" t="s">
        <v>105</v>
      </c>
      <c r="AR637" s="191" t="s">
        <v>106</v>
      </c>
      <c r="AS637" s="191" t="s">
        <v>7576</v>
      </c>
      <c r="AT637" s="191" t="s">
        <v>488</v>
      </c>
      <c r="AU637" s="191" t="s">
        <v>7577</v>
      </c>
      <c r="AV637" s="191" t="s">
        <v>104</v>
      </c>
      <c r="AW637" s="191" t="s">
        <v>204</v>
      </c>
      <c r="AX637" s="191"/>
      <c r="AY637" s="192" t="s">
        <v>454</v>
      </c>
      <c r="AZ637" s="192" t="s">
        <v>416</v>
      </c>
      <c r="BA637" s="91" t="s">
        <v>108</v>
      </c>
      <c r="BB637" s="90">
        <v>0</v>
      </c>
      <c r="BC637" s="93" t="s">
        <v>102</v>
      </c>
      <c r="BD637" s="93" t="s">
        <v>102</v>
      </c>
      <c r="BE637" s="93" t="s">
        <v>102</v>
      </c>
      <c r="BF637" s="93" t="s">
        <v>102</v>
      </c>
      <c r="BG637" s="97" t="s">
        <v>108</v>
      </c>
      <c r="BH637" s="93" t="s">
        <v>108</v>
      </c>
      <c r="BI637" s="93" t="s">
        <v>102</v>
      </c>
      <c r="BJ637" s="93" t="s">
        <v>102</v>
      </c>
      <c r="BK637" s="93" t="s">
        <v>102</v>
      </c>
      <c r="BL637" s="93" t="s">
        <v>102</v>
      </c>
      <c r="BM637" s="93" t="s">
        <v>102</v>
      </c>
      <c r="BN637" s="93" t="s">
        <v>102</v>
      </c>
      <c r="BO637" s="93" t="s">
        <v>102</v>
      </c>
      <c r="BP637" s="96" t="s">
        <v>102</v>
      </c>
      <c r="BQ637" s="90">
        <v>0</v>
      </c>
      <c r="BR637" s="93" t="s">
        <v>102</v>
      </c>
      <c r="BS637" s="93" t="s">
        <v>102</v>
      </c>
      <c r="BT637" s="93" t="s">
        <v>102</v>
      </c>
      <c r="BU637" s="93" t="s">
        <v>102</v>
      </c>
      <c r="BV637" s="97" t="s">
        <v>108</v>
      </c>
      <c r="BW637" s="93" t="s">
        <v>108</v>
      </c>
      <c r="BX637" s="95" t="s">
        <v>102</v>
      </c>
      <c r="BY637" s="93" t="s">
        <v>102</v>
      </c>
      <c r="BZ637" s="93" t="s">
        <v>102</v>
      </c>
      <c r="CA637" s="93" t="s">
        <v>102</v>
      </c>
      <c r="CB637" s="93" t="s">
        <v>102</v>
      </c>
      <c r="CC637" s="93" t="s">
        <v>102</v>
      </c>
      <c r="CD637" s="93" t="s">
        <v>102</v>
      </c>
      <c r="CE637" s="193" t="s">
        <v>102</v>
      </c>
      <c r="CF637" s="194" t="s">
        <v>436</v>
      </c>
      <c r="CG637" s="195" t="s">
        <v>7578</v>
      </c>
      <c r="CH637" s="101" t="s">
        <v>310</v>
      </c>
      <c r="CI637" s="102"/>
      <c r="CJ637" s="196" t="s">
        <v>7579</v>
      </c>
      <c r="CK637" s="104" t="s">
        <v>190</v>
      </c>
      <c r="CL637" s="105"/>
      <c r="CM637" s="83" t="s">
        <v>623</v>
      </c>
      <c r="CN637" s="106" t="s">
        <v>624</v>
      </c>
      <c r="CO637" s="197" t="s">
        <v>625</v>
      </c>
      <c r="CP637" s="107"/>
      <c r="CQ637" s="198" t="s">
        <v>474</v>
      </c>
      <c r="CR637" s="198" t="s">
        <v>474</v>
      </c>
      <c r="CS637" s="199"/>
      <c r="CT637" s="83" t="s">
        <v>109</v>
      </c>
      <c r="CU637" s="83" t="s">
        <v>109</v>
      </c>
      <c r="CV637" s="83">
        <v>96</v>
      </c>
      <c r="CW637" s="83" t="s">
        <v>139</v>
      </c>
      <c r="CX637" s="83">
        <v>96</v>
      </c>
      <c r="CY637" s="83" t="s">
        <v>108</v>
      </c>
      <c r="CZ637" s="83">
        <v>837893</v>
      </c>
      <c r="DA637" s="83" t="s">
        <v>581</v>
      </c>
      <c r="DB637" s="83" t="s">
        <v>152</v>
      </c>
      <c r="DC637" s="83" t="s">
        <v>500</v>
      </c>
      <c r="DD637" s="83">
        <v>2758</v>
      </c>
      <c r="DE637" s="83" t="s">
        <v>606</v>
      </c>
      <c r="DF637" s="83" t="s">
        <v>152</v>
      </c>
      <c r="DG637" s="83" t="s">
        <v>500</v>
      </c>
      <c r="DH637" s="83"/>
      <c r="DI637" s="85">
        <v>43646</v>
      </c>
      <c r="DJ637" s="83" t="s">
        <v>584</v>
      </c>
      <c r="DK637" s="83" t="s">
        <v>102</v>
      </c>
      <c r="DL637" s="83" t="s">
        <v>482</v>
      </c>
      <c r="DM637" s="83">
        <v>0</v>
      </c>
      <c r="DN637" s="83" t="s">
        <v>483</v>
      </c>
      <c r="DO637" s="83">
        <v>1</v>
      </c>
      <c r="DP637" s="83">
        <v>3</v>
      </c>
      <c r="DQ637" s="83"/>
      <c r="DR637" s="83" t="s">
        <v>108</v>
      </c>
      <c r="DS637" s="83" t="s">
        <v>497</v>
      </c>
      <c r="DU637" s="215" t="s">
        <v>269</v>
      </c>
      <c r="DV637" s="136">
        <v>1</v>
      </c>
      <c r="DW637" s="136">
        <v>3</v>
      </c>
      <c r="DX637" s="215" t="s">
        <v>269</v>
      </c>
      <c r="DY637" s="215" t="s">
        <v>269</v>
      </c>
      <c r="DZ637" s="215" t="s">
        <v>269</v>
      </c>
      <c r="EA637" s="215" t="s">
        <v>269</v>
      </c>
      <c r="EB637" s="215" t="s">
        <v>269</v>
      </c>
      <c r="EC637" s="215" t="s">
        <v>269</v>
      </c>
      <c r="ED637" s="215" t="s">
        <v>269</v>
      </c>
      <c r="EE637" s="215" t="s">
        <v>269</v>
      </c>
    </row>
    <row r="638" spans="1:135" ht="28.8" x14ac:dyDescent="0.55000000000000004">
      <c r="A638" s="83" t="s">
        <v>130</v>
      </c>
      <c r="B638" s="136">
        <v>461163</v>
      </c>
      <c r="C638" t="s">
        <v>1274</v>
      </c>
      <c r="D638" s="83" t="s">
        <v>228</v>
      </c>
      <c r="E638" s="138">
        <v>538766168181</v>
      </c>
      <c r="F638" s="83" t="s">
        <v>114</v>
      </c>
      <c r="G638" s="85">
        <v>43643</v>
      </c>
      <c r="H638" s="211" t="s">
        <v>98</v>
      </c>
      <c r="I638" s="84" t="s">
        <v>610</v>
      </c>
      <c r="J638" s="207" t="s">
        <v>627</v>
      </c>
      <c r="K638" s="208" t="s">
        <v>630</v>
      </c>
      <c r="L638" s="83" t="s">
        <v>108</v>
      </c>
      <c r="M638" s="184">
        <v>24590</v>
      </c>
      <c r="N638" s="184"/>
      <c r="O638" s="85" t="s">
        <v>102</v>
      </c>
      <c r="P638" s="185">
        <v>42491</v>
      </c>
      <c r="Q638" s="186" t="s">
        <v>203</v>
      </c>
      <c r="R638" s="186"/>
      <c r="S638" s="186"/>
      <c r="T638" s="187"/>
      <c r="U638" s="188" t="s">
        <v>296</v>
      </c>
      <c r="V638" s="188" t="s">
        <v>297</v>
      </c>
      <c r="W638" s="188" t="s">
        <v>297</v>
      </c>
      <c r="X638" s="189" t="s">
        <v>167</v>
      </c>
      <c r="Y638" s="190"/>
      <c r="Z638" s="83">
        <v>700</v>
      </c>
      <c r="AA638" s="83" t="s">
        <v>193</v>
      </c>
      <c r="AB638" s="83" t="s">
        <v>181</v>
      </c>
      <c r="AC638" s="83" t="s">
        <v>102</v>
      </c>
      <c r="AD638" s="83" t="s">
        <v>7580</v>
      </c>
      <c r="AE638" s="83" t="s">
        <v>102</v>
      </c>
      <c r="AF638" s="83" t="s">
        <v>102</v>
      </c>
      <c r="AG638" s="83" t="s">
        <v>119</v>
      </c>
      <c r="AH638" s="83" t="s">
        <v>7581</v>
      </c>
      <c r="AI638" s="83" t="s">
        <v>104</v>
      </c>
      <c r="AJ638" s="83" t="s">
        <v>105</v>
      </c>
      <c r="AK638" s="191" t="s">
        <v>7580</v>
      </c>
      <c r="AL638" s="191" t="s">
        <v>102</v>
      </c>
      <c r="AM638" s="191" t="s">
        <v>102</v>
      </c>
      <c r="AN638" s="191" t="s">
        <v>119</v>
      </c>
      <c r="AO638" s="191" t="s">
        <v>7581</v>
      </c>
      <c r="AP638" s="191" t="s">
        <v>104</v>
      </c>
      <c r="AQ638" s="191" t="s">
        <v>105</v>
      </c>
      <c r="AR638" s="191" t="s">
        <v>106</v>
      </c>
      <c r="AS638" s="191" t="s">
        <v>7580</v>
      </c>
      <c r="AT638" s="191" t="s">
        <v>485</v>
      </c>
      <c r="AU638" s="191" t="s">
        <v>7581</v>
      </c>
      <c r="AV638" s="191" t="s">
        <v>104</v>
      </c>
      <c r="AW638" s="191" t="s">
        <v>204</v>
      </c>
      <c r="AX638" s="191"/>
      <c r="AY638" s="192" t="s">
        <v>454</v>
      </c>
      <c r="AZ638" s="192" t="s">
        <v>416</v>
      </c>
      <c r="BA638" s="91" t="s">
        <v>108</v>
      </c>
      <c r="BB638" s="90">
        <v>0</v>
      </c>
      <c r="BC638" s="93" t="s">
        <v>102</v>
      </c>
      <c r="BD638" s="93" t="s">
        <v>102</v>
      </c>
      <c r="BE638" s="93" t="s">
        <v>102</v>
      </c>
      <c r="BF638" s="93" t="s">
        <v>102</v>
      </c>
      <c r="BG638" s="97" t="s">
        <v>108</v>
      </c>
      <c r="BH638" s="93" t="s">
        <v>108</v>
      </c>
      <c r="BI638" s="93" t="s">
        <v>102</v>
      </c>
      <c r="BJ638" s="93" t="s">
        <v>102</v>
      </c>
      <c r="BK638" s="93" t="s">
        <v>102</v>
      </c>
      <c r="BL638" s="93" t="s">
        <v>102</v>
      </c>
      <c r="BM638" s="93" t="s">
        <v>102</v>
      </c>
      <c r="BN638" s="93" t="s">
        <v>102</v>
      </c>
      <c r="BO638" s="93" t="s">
        <v>102</v>
      </c>
      <c r="BP638" s="96" t="s">
        <v>102</v>
      </c>
      <c r="BQ638" s="90">
        <v>0</v>
      </c>
      <c r="BR638" s="93" t="s">
        <v>102</v>
      </c>
      <c r="BS638" s="93" t="s">
        <v>102</v>
      </c>
      <c r="BT638" s="93" t="s">
        <v>102</v>
      </c>
      <c r="BU638" s="93" t="s">
        <v>102</v>
      </c>
      <c r="BV638" s="97" t="s">
        <v>108</v>
      </c>
      <c r="BW638" s="93" t="s">
        <v>108</v>
      </c>
      <c r="BX638" s="95" t="s">
        <v>102</v>
      </c>
      <c r="BY638" s="93" t="s">
        <v>102</v>
      </c>
      <c r="BZ638" s="93" t="s">
        <v>102</v>
      </c>
      <c r="CA638" s="93" t="s">
        <v>102</v>
      </c>
      <c r="CB638" s="93" t="s">
        <v>102</v>
      </c>
      <c r="CC638" s="93" t="s">
        <v>102</v>
      </c>
      <c r="CD638" s="93" t="s">
        <v>102</v>
      </c>
      <c r="CE638" s="193" t="s">
        <v>102</v>
      </c>
      <c r="CF638" s="194" t="s">
        <v>436</v>
      </c>
      <c r="CG638" s="195" t="s">
        <v>7582</v>
      </c>
      <c r="CH638" s="101" t="s">
        <v>563</v>
      </c>
      <c r="CI638" s="102"/>
      <c r="CJ638" s="196" t="s">
        <v>577</v>
      </c>
      <c r="CK638" s="104" t="s">
        <v>190</v>
      </c>
      <c r="CL638" s="105"/>
      <c r="CM638" s="83" t="s">
        <v>578</v>
      </c>
      <c r="CN638" s="106" t="s">
        <v>108</v>
      </c>
      <c r="CO638" s="197" t="s">
        <v>566</v>
      </c>
      <c r="CP638" s="107"/>
      <c r="CQ638" s="198" t="s">
        <v>107</v>
      </c>
      <c r="CR638" s="198" t="s">
        <v>107</v>
      </c>
      <c r="CS638" s="199"/>
      <c r="CT638" s="83" t="s">
        <v>109</v>
      </c>
      <c r="CU638" s="83" t="s">
        <v>109</v>
      </c>
      <c r="CV638" s="83">
        <v>41</v>
      </c>
      <c r="CW638" s="83" t="s">
        <v>270</v>
      </c>
      <c r="CX638" s="83">
        <v>41</v>
      </c>
      <c r="CY638" s="83" t="s">
        <v>108</v>
      </c>
      <c r="CZ638" s="83">
        <v>839212.5</v>
      </c>
      <c r="DA638" s="83" t="s">
        <v>7583</v>
      </c>
      <c r="DB638" s="83" t="s">
        <v>118</v>
      </c>
      <c r="DC638" s="83" t="s">
        <v>108</v>
      </c>
      <c r="DD638" s="83">
        <v>6218</v>
      </c>
      <c r="DE638" s="83" t="s">
        <v>173</v>
      </c>
      <c r="DF638" s="83" t="s">
        <v>118</v>
      </c>
      <c r="DG638" s="83" t="s">
        <v>500</v>
      </c>
      <c r="DH638" s="83"/>
      <c r="DI638" s="85">
        <v>43646</v>
      </c>
      <c r="DJ638" s="83" t="s">
        <v>584</v>
      </c>
      <c r="DK638" s="83" t="s">
        <v>102</v>
      </c>
      <c r="DL638" s="83" t="s">
        <v>482</v>
      </c>
      <c r="DM638" s="83">
        <v>0</v>
      </c>
      <c r="DN638" s="83" t="s">
        <v>483</v>
      </c>
      <c r="DO638" s="83">
        <v>1</v>
      </c>
      <c r="DP638" s="83">
        <v>6</v>
      </c>
      <c r="DQ638" s="83"/>
      <c r="DR638" s="83" t="s">
        <v>108</v>
      </c>
      <c r="DS638" s="83" t="s">
        <v>497</v>
      </c>
      <c r="DU638" s="215" t="s">
        <v>269</v>
      </c>
      <c r="DV638" s="136">
        <v>1</v>
      </c>
      <c r="DW638" s="136">
        <v>3</v>
      </c>
      <c r="DX638" s="215" t="s">
        <v>269</v>
      </c>
      <c r="DY638" s="215" t="s">
        <v>269</v>
      </c>
      <c r="DZ638" s="215" t="s">
        <v>269</v>
      </c>
      <c r="EA638" s="215" t="s">
        <v>269</v>
      </c>
      <c r="EB638" s="215" t="s">
        <v>269</v>
      </c>
      <c r="EC638" s="215" t="s">
        <v>269</v>
      </c>
      <c r="ED638" s="215" t="s">
        <v>269</v>
      </c>
      <c r="EE638" s="215" t="s">
        <v>269</v>
      </c>
    </row>
    <row r="639" spans="1:135" ht="57.6" x14ac:dyDescent="0.55000000000000004">
      <c r="A639" s="83" t="s">
        <v>130</v>
      </c>
      <c r="B639" s="136">
        <v>554778</v>
      </c>
      <c r="C639" t="s">
        <v>1275</v>
      </c>
      <c r="D639" s="83" t="s">
        <v>228</v>
      </c>
      <c r="E639" s="138">
        <v>665969264809</v>
      </c>
      <c r="F639" s="83" t="s">
        <v>143</v>
      </c>
      <c r="G639" s="85">
        <v>43620</v>
      </c>
      <c r="H639" s="83" t="s">
        <v>98</v>
      </c>
      <c r="I639" s="84" t="s">
        <v>612</v>
      </c>
      <c r="J639" s="207" t="s">
        <v>628</v>
      </c>
      <c r="K639" s="208" t="s">
        <v>633</v>
      </c>
      <c r="L639" s="83" t="s">
        <v>108</v>
      </c>
      <c r="M639" s="184" t="s">
        <v>102</v>
      </c>
      <c r="N639" s="184" t="s">
        <v>556</v>
      </c>
      <c r="O639" s="85" t="s">
        <v>102</v>
      </c>
      <c r="P639" s="185">
        <v>42491</v>
      </c>
      <c r="Q639" s="186" t="s">
        <v>202</v>
      </c>
      <c r="R639" s="186" t="s">
        <v>613</v>
      </c>
      <c r="S639" s="186"/>
      <c r="T639" s="187"/>
      <c r="U639" s="188" t="s">
        <v>295</v>
      </c>
      <c r="V639" s="188" t="s">
        <v>205</v>
      </c>
      <c r="W639" s="188" t="s">
        <v>295</v>
      </c>
      <c r="X639" s="189" t="s">
        <v>107</v>
      </c>
      <c r="Y639" s="190" t="s">
        <v>614</v>
      </c>
      <c r="Z639" s="83">
        <v>700</v>
      </c>
      <c r="AA639" s="83" t="s">
        <v>193</v>
      </c>
      <c r="AB639" s="83" t="s">
        <v>181</v>
      </c>
      <c r="AC639" s="83" t="s">
        <v>102</v>
      </c>
      <c r="AD639" s="83" t="s">
        <v>7584</v>
      </c>
      <c r="AE639" s="83" t="s">
        <v>7585</v>
      </c>
      <c r="AF639" s="83" t="s">
        <v>102</v>
      </c>
      <c r="AG639" s="83" t="s">
        <v>175</v>
      </c>
      <c r="AH639" s="83" t="s">
        <v>7586</v>
      </c>
      <c r="AI639" s="83" t="s">
        <v>104</v>
      </c>
      <c r="AJ639" s="83" t="s">
        <v>105</v>
      </c>
      <c r="AK639" s="191" t="s">
        <v>7584</v>
      </c>
      <c r="AL639" s="191" t="s">
        <v>7585</v>
      </c>
      <c r="AM639" s="191" t="s">
        <v>102</v>
      </c>
      <c r="AN639" s="191" t="s">
        <v>175</v>
      </c>
      <c r="AO639" s="191" t="s">
        <v>7586</v>
      </c>
      <c r="AP639" s="191" t="s">
        <v>104</v>
      </c>
      <c r="AQ639" s="191" t="s">
        <v>105</v>
      </c>
      <c r="AR639" s="191" t="s">
        <v>106</v>
      </c>
      <c r="AS639" s="191"/>
      <c r="AT639" s="191"/>
      <c r="AU639" s="191"/>
      <c r="AV639" s="191"/>
      <c r="AW639" s="191"/>
      <c r="AX639" s="191" t="s">
        <v>575</v>
      </c>
      <c r="AY639" s="192" t="s">
        <v>454</v>
      </c>
      <c r="AZ639" s="192" t="s">
        <v>108</v>
      </c>
      <c r="BA639" s="91" t="s">
        <v>108</v>
      </c>
      <c r="BB639" s="90">
        <v>0</v>
      </c>
      <c r="BC639" s="93" t="s">
        <v>102</v>
      </c>
      <c r="BD639" s="93" t="s">
        <v>102</v>
      </c>
      <c r="BE639" s="93" t="s">
        <v>102</v>
      </c>
      <c r="BF639" s="93" t="s">
        <v>102</v>
      </c>
      <c r="BG639" s="97" t="s">
        <v>108</v>
      </c>
      <c r="BH639" s="93" t="s">
        <v>108</v>
      </c>
      <c r="BI639" s="93" t="s">
        <v>102</v>
      </c>
      <c r="BJ639" s="93" t="s">
        <v>102</v>
      </c>
      <c r="BK639" s="93" t="s">
        <v>102</v>
      </c>
      <c r="BL639" s="93" t="s">
        <v>102</v>
      </c>
      <c r="BM639" s="93" t="s">
        <v>102</v>
      </c>
      <c r="BN639" s="93" t="s">
        <v>102</v>
      </c>
      <c r="BO639" s="93" t="s">
        <v>102</v>
      </c>
      <c r="BP639" s="96" t="s">
        <v>102</v>
      </c>
      <c r="BQ639" s="90">
        <v>0</v>
      </c>
      <c r="BR639" s="93" t="s">
        <v>102</v>
      </c>
      <c r="BS639" s="93" t="s">
        <v>102</v>
      </c>
      <c r="BT639" s="93" t="s">
        <v>102</v>
      </c>
      <c r="BU639" s="93" t="s">
        <v>102</v>
      </c>
      <c r="BV639" s="97" t="s">
        <v>108</v>
      </c>
      <c r="BW639" s="93" t="s">
        <v>108</v>
      </c>
      <c r="BX639" s="95" t="s">
        <v>102</v>
      </c>
      <c r="BY639" s="93" t="s">
        <v>102</v>
      </c>
      <c r="BZ639" s="93" t="s">
        <v>102</v>
      </c>
      <c r="CA639" s="93" t="s">
        <v>102</v>
      </c>
      <c r="CB639" s="93" t="s">
        <v>102</v>
      </c>
      <c r="CC639" s="93" t="s">
        <v>102</v>
      </c>
      <c r="CD639" s="93" t="s">
        <v>102</v>
      </c>
      <c r="CE639" s="193" t="s">
        <v>102</v>
      </c>
      <c r="CF639" s="194" t="s">
        <v>508</v>
      </c>
      <c r="CG639" s="195" t="s">
        <v>102</v>
      </c>
      <c r="CH639" s="101" t="e">
        <v>#N/A</v>
      </c>
      <c r="CI639" s="102" t="s">
        <v>580</v>
      </c>
      <c r="CJ639" s="196" t="s">
        <v>108</v>
      </c>
      <c r="CK639" s="104" t="s">
        <v>109</v>
      </c>
      <c r="CL639" s="105" t="s">
        <v>579</v>
      </c>
      <c r="CM639" s="83" t="s">
        <v>108</v>
      </c>
      <c r="CN639" s="106" t="s">
        <v>108</v>
      </c>
      <c r="CO639" s="197" t="s">
        <v>108</v>
      </c>
      <c r="CP639" s="107"/>
      <c r="CQ639" s="198" t="s">
        <v>474</v>
      </c>
      <c r="CR639" s="198" t="s">
        <v>474</v>
      </c>
      <c r="CS639" s="199" t="s">
        <v>616</v>
      </c>
      <c r="CT639" s="83" t="s">
        <v>109</v>
      </c>
      <c r="CU639" s="83" t="s">
        <v>109</v>
      </c>
      <c r="CV639" s="83">
        <v>40</v>
      </c>
      <c r="CW639" s="83" t="s">
        <v>112</v>
      </c>
      <c r="CX639" s="83">
        <v>40</v>
      </c>
      <c r="CY639" s="83" t="s">
        <v>7587</v>
      </c>
      <c r="CZ639" s="83">
        <v>840532</v>
      </c>
      <c r="DA639" s="83" t="s">
        <v>138</v>
      </c>
      <c r="DB639" s="83" t="s">
        <v>124</v>
      </c>
      <c r="DC639" s="83" t="s">
        <v>501</v>
      </c>
      <c r="DD639" s="83">
        <v>4191</v>
      </c>
      <c r="DE639" s="83" t="s">
        <v>582</v>
      </c>
      <c r="DF639" s="83" t="s">
        <v>145</v>
      </c>
      <c r="DG639" s="83" t="s">
        <v>501</v>
      </c>
      <c r="DH639" s="83" t="s">
        <v>582</v>
      </c>
      <c r="DI639" s="85">
        <v>43646</v>
      </c>
      <c r="DJ639" s="83" t="s">
        <v>584</v>
      </c>
      <c r="DK639" s="83" t="s">
        <v>102</v>
      </c>
      <c r="DL639" s="83" t="s">
        <v>482</v>
      </c>
      <c r="DM639" s="83">
        <v>0</v>
      </c>
      <c r="DN639" s="83" t="s">
        <v>238</v>
      </c>
      <c r="DO639" s="83">
        <v>1</v>
      </c>
      <c r="DP639" s="83">
        <v>4</v>
      </c>
      <c r="DQ639" s="83"/>
      <c r="DR639" s="83" t="s">
        <v>108</v>
      </c>
      <c r="DS639" s="83" t="s">
        <v>497</v>
      </c>
      <c r="DU639" s="215" t="s">
        <v>269</v>
      </c>
      <c r="DV639" s="136">
        <v>1</v>
      </c>
      <c r="DW639" s="136">
        <v>3</v>
      </c>
      <c r="DX639" s="215" t="s">
        <v>269</v>
      </c>
      <c r="DY639" s="215" t="s">
        <v>269</v>
      </c>
      <c r="DZ639" s="215" t="s">
        <v>269</v>
      </c>
      <c r="EA639" s="215" t="s">
        <v>269</v>
      </c>
      <c r="EB639" s="215" t="s">
        <v>269</v>
      </c>
      <c r="EC639" s="215" t="s">
        <v>269</v>
      </c>
      <c r="ED639" s="215" t="s">
        <v>269</v>
      </c>
      <c r="EE639" s="215" t="s">
        <v>269</v>
      </c>
    </row>
    <row r="640" spans="1:135" ht="28.8" x14ac:dyDescent="0.55000000000000004">
      <c r="A640" s="83" t="s">
        <v>130</v>
      </c>
      <c r="B640" s="136">
        <v>724990</v>
      </c>
      <c r="C640" t="s">
        <v>1276</v>
      </c>
      <c r="D640" s="83" t="s">
        <v>228</v>
      </c>
      <c r="E640" s="138">
        <v>686897543977</v>
      </c>
      <c r="F640" s="83" t="s">
        <v>114</v>
      </c>
      <c r="G640" s="85">
        <v>43634</v>
      </c>
      <c r="H640" s="83" t="s">
        <v>98</v>
      </c>
      <c r="I640" s="84" t="s">
        <v>618</v>
      </c>
      <c r="J640" s="207" t="s">
        <v>629</v>
      </c>
      <c r="K640" s="208" t="s">
        <v>634</v>
      </c>
      <c r="L640" s="83" t="s">
        <v>108</v>
      </c>
      <c r="M640" s="184">
        <v>27680</v>
      </c>
      <c r="N640" s="184"/>
      <c r="O640" s="85" t="s">
        <v>102</v>
      </c>
      <c r="P640" s="185">
        <v>43013</v>
      </c>
      <c r="Q640" s="186" t="s">
        <v>203</v>
      </c>
      <c r="R640" s="186"/>
      <c r="S640" s="186"/>
      <c r="T640" s="187"/>
      <c r="U640" s="188" t="s">
        <v>296</v>
      </c>
      <c r="V640" s="188" t="s">
        <v>205</v>
      </c>
      <c r="W640" s="189" t="s">
        <v>619</v>
      </c>
      <c r="X640" s="189" t="s">
        <v>107</v>
      </c>
      <c r="Y640" s="190" t="s">
        <v>614</v>
      </c>
      <c r="Z640" s="83">
        <v>700</v>
      </c>
      <c r="AA640" s="83" t="s">
        <v>193</v>
      </c>
      <c r="AB640" s="83" t="s">
        <v>181</v>
      </c>
      <c r="AC640" s="83" t="s">
        <v>102</v>
      </c>
      <c r="AD640" s="83" t="s">
        <v>7588</v>
      </c>
      <c r="AE640" s="83" t="s">
        <v>102</v>
      </c>
      <c r="AF640" s="83" t="s">
        <v>102</v>
      </c>
      <c r="AG640" s="83" t="s">
        <v>174</v>
      </c>
      <c r="AH640" s="83" t="s">
        <v>7577</v>
      </c>
      <c r="AI640" s="83" t="s">
        <v>104</v>
      </c>
      <c r="AJ640" s="83" t="s">
        <v>105</v>
      </c>
      <c r="AK640" s="191" t="s">
        <v>7588</v>
      </c>
      <c r="AL640" s="191" t="s">
        <v>102</v>
      </c>
      <c r="AM640" s="191" t="s">
        <v>102</v>
      </c>
      <c r="AN640" s="191" t="s">
        <v>174</v>
      </c>
      <c r="AO640" s="191" t="s">
        <v>7577</v>
      </c>
      <c r="AP640" s="191" t="s">
        <v>104</v>
      </c>
      <c r="AQ640" s="191" t="s">
        <v>105</v>
      </c>
      <c r="AR640" s="191" t="s">
        <v>106</v>
      </c>
      <c r="AS640" s="191" t="s">
        <v>7588</v>
      </c>
      <c r="AT640" s="191" t="s">
        <v>488</v>
      </c>
      <c r="AU640" s="191" t="s">
        <v>7589</v>
      </c>
      <c r="AV640" s="191" t="s">
        <v>104</v>
      </c>
      <c r="AW640" s="191" t="s">
        <v>204</v>
      </c>
      <c r="AX640" s="191"/>
      <c r="AY640" s="192" t="s">
        <v>454</v>
      </c>
      <c r="AZ640" s="192" t="s">
        <v>416</v>
      </c>
      <c r="BA640" s="91" t="s">
        <v>108</v>
      </c>
      <c r="BB640" s="90">
        <v>0</v>
      </c>
      <c r="BC640" s="93" t="s">
        <v>102</v>
      </c>
      <c r="BD640" s="93" t="s">
        <v>102</v>
      </c>
      <c r="BE640" s="93" t="s">
        <v>102</v>
      </c>
      <c r="BF640" s="93" t="s">
        <v>102</v>
      </c>
      <c r="BG640" s="97" t="s">
        <v>108</v>
      </c>
      <c r="BH640" s="93" t="s">
        <v>108</v>
      </c>
      <c r="BI640" s="93" t="s">
        <v>102</v>
      </c>
      <c r="BJ640" s="93" t="s">
        <v>102</v>
      </c>
      <c r="BK640" s="93" t="s">
        <v>102</v>
      </c>
      <c r="BL640" s="93" t="s">
        <v>102</v>
      </c>
      <c r="BM640" s="93" t="s">
        <v>102</v>
      </c>
      <c r="BN640" s="93" t="s">
        <v>102</v>
      </c>
      <c r="BO640" s="93" t="s">
        <v>102</v>
      </c>
      <c r="BP640" s="96" t="s">
        <v>102</v>
      </c>
      <c r="BQ640" s="90">
        <v>0</v>
      </c>
      <c r="BR640" s="93" t="s">
        <v>102</v>
      </c>
      <c r="BS640" s="93" t="s">
        <v>102</v>
      </c>
      <c r="BT640" s="93" t="s">
        <v>102</v>
      </c>
      <c r="BU640" s="93" t="s">
        <v>102</v>
      </c>
      <c r="BV640" s="97" t="s">
        <v>108</v>
      </c>
      <c r="BW640" s="93" t="s">
        <v>108</v>
      </c>
      <c r="BX640" s="95" t="s">
        <v>102</v>
      </c>
      <c r="BY640" s="93" t="s">
        <v>102</v>
      </c>
      <c r="BZ640" s="93" t="s">
        <v>102</v>
      </c>
      <c r="CA640" s="93" t="s">
        <v>102</v>
      </c>
      <c r="CB640" s="93" t="s">
        <v>102</v>
      </c>
      <c r="CC640" s="93" t="s">
        <v>102</v>
      </c>
      <c r="CD640" s="93" t="s">
        <v>102</v>
      </c>
      <c r="CE640" s="193" t="s">
        <v>102</v>
      </c>
      <c r="CF640" s="194" t="s">
        <v>436</v>
      </c>
      <c r="CG640" s="195" t="s">
        <v>7590</v>
      </c>
      <c r="CH640" s="101" t="s">
        <v>310</v>
      </c>
      <c r="CI640" s="102"/>
      <c r="CJ640" s="196" t="s">
        <v>7591</v>
      </c>
      <c r="CK640" s="104" t="s">
        <v>190</v>
      </c>
      <c r="CL640" s="105"/>
      <c r="CM640" s="83" t="s">
        <v>623</v>
      </c>
      <c r="CN640" s="106" t="s">
        <v>624</v>
      </c>
      <c r="CO640" s="197" t="s">
        <v>625</v>
      </c>
      <c r="CP640" s="107"/>
      <c r="CQ640" s="198" t="s">
        <v>474</v>
      </c>
      <c r="CR640" s="198" t="s">
        <v>474</v>
      </c>
      <c r="CS640" s="199"/>
      <c r="CT640" s="83" t="s">
        <v>109</v>
      </c>
      <c r="CU640" s="83" t="s">
        <v>109</v>
      </c>
      <c r="CV640" s="83">
        <v>9</v>
      </c>
      <c r="CW640" s="83" t="s">
        <v>139</v>
      </c>
      <c r="CX640" s="83">
        <v>9</v>
      </c>
      <c r="CY640" s="83" t="s">
        <v>108</v>
      </c>
      <c r="CZ640" s="83">
        <v>841851.5</v>
      </c>
      <c r="DA640" s="83" t="s">
        <v>581</v>
      </c>
      <c r="DB640" s="83" t="s">
        <v>152</v>
      </c>
      <c r="DC640" s="83" t="s">
        <v>500</v>
      </c>
      <c r="DD640" s="83">
        <v>2112</v>
      </c>
      <c r="DE640" s="83" t="s">
        <v>606</v>
      </c>
      <c r="DF640" s="83" t="s">
        <v>152</v>
      </c>
      <c r="DG640" s="83" t="s">
        <v>500</v>
      </c>
      <c r="DH640" s="83"/>
      <c r="DI640" s="85">
        <v>43646</v>
      </c>
      <c r="DJ640" s="83" t="s">
        <v>584</v>
      </c>
      <c r="DK640" s="83" t="s">
        <v>102</v>
      </c>
      <c r="DL640" s="83" t="s">
        <v>482</v>
      </c>
      <c r="DM640" s="83">
        <v>0</v>
      </c>
      <c r="DN640" s="83" t="s">
        <v>483</v>
      </c>
      <c r="DO640" s="83">
        <v>1</v>
      </c>
      <c r="DP640" s="83">
        <v>5</v>
      </c>
      <c r="DQ640" s="83"/>
      <c r="DR640" s="83" t="s">
        <v>108</v>
      </c>
      <c r="DS640" s="83" t="s">
        <v>497</v>
      </c>
      <c r="DU640" s="215" t="s">
        <v>269</v>
      </c>
      <c r="DV640" s="136">
        <v>1</v>
      </c>
      <c r="DW640" s="136">
        <v>3</v>
      </c>
      <c r="DX640" s="215" t="s">
        <v>269</v>
      </c>
      <c r="DY640" s="215" t="s">
        <v>269</v>
      </c>
      <c r="DZ640" s="215" t="s">
        <v>269</v>
      </c>
      <c r="EA640" s="215" t="s">
        <v>269</v>
      </c>
      <c r="EB640" s="215" t="s">
        <v>269</v>
      </c>
      <c r="EC640" s="215" t="s">
        <v>269</v>
      </c>
      <c r="ED640" s="215" t="s">
        <v>269</v>
      </c>
      <c r="EE640" s="215" t="s">
        <v>269</v>
      </c>
    </row>
    <row r="641" spans="1:135" ht="28.8" x14ac:dyDescent="0.55000000000000004">
      <c r="A641" s="83" t="s">
        <v>130</v>
      </c>
      <c r="B641" s="136">
        <v>133647</v>
      </c>
      <c r="C641" t="s">
        <v>1277</v>
      </c>
      <c r="D641" s="83" t="s">
        <v>228</v>
      </c>
      <c r="E641" s="138">
        <v>550103676410</v>
      </c>
      <c r="F641" s="83" t="s">
        <v>114</v>
      </c>
      <c r="G641" s="85">
        <v>43643</v>
      </c>
      <c r="H641" s="211" t="s">
        <v>98</v>
      </c>
      <c r="I641" s="84" t="s">
        <v>610</v>
      </c>
      <c r="J641" s="207" t="s">
        <v>627</v>
      </c>
      <c r="K641" s="208" t="s">
        <v>630</v>
      </c>
      <c r="L641" s="83" t="s">
        <v>108</v>
      </c>
      <c r="M641" s="184">
        <v>24591</v>
      </c>
      <c r="N641" s="184"/>
      <c r="O641" s="85" t="s">
        <v>102</v>
      </c>
      <c r="P641" s="185">
        <v>42491</v>
      </c>
      <c r="Q641" s="186" t="s">
        <v>203</v>
      </c>
      <c r="R641" s="186"/>
      <c r="S641" s="186"/>
      <c r="T641" s="187"/>
      <c r="U641" s="188" t="s">
        <v>296</v>
      </c>
      <c r="V641" s="188" t="s">
        <v>297</v>
      </c>
      <c r="W641" s="188" t="s">
        <v>297</v>
      </c>
      <c r="X641" s="189" t="s">
        <v>167</v>
      </c>
      <c r="Y641" s="190"/>
      <c r="Z641" s="83">
        <v>700</v>
      </c>
      <c r="AA641" s="83" t="s">
        <v>193</v>
      </c>
      <c r="AB641" s="83" t="s">
        <v>181</v>
      </c>
      <c r="AC641" s="83" t="s">
        <v>102</v>
      </c>
      <c r="AD641" s="83" t="s">
        <v>7592</v>
      </c>
      <c r="AE641" s="83" t="s">
        <v>102</v>
      </c>
      <c r="AF641" s="83" t="s">
        <v>102</v>
      </c>
      <c r="AG641" s="83" t="s">
        <v>119</v>
      </c>
      <c r="AH641" s="83" t="s">
        <v>7593</v>
      </c>
      <c r="AI641" s="83" t="s">
        <v>104</v>
      </c>
      <c r="AJ641" s="83" t="s">
        <v>105</v>
      </c>
      <c r="AK641" s="191" t="s">
        <v>7592</v>
      </c>
      <c r="AL641" s="191" t="s">
        <v>102</v>
      </c>
      <c r="AM641" s="191" t="s">
        <v>102</v>
      </c>
      <c r="AN641" s="191" t="s">
        <v>119</v>
      </c>
      <c r="AO641" s="191" t="s">
        <v>7593</v>
      </c>
      <c r="AP641" s="191" t="s">
        <v>104</v>
      </c>
      <c r="AQ641" s="191" t="s">
        <v>105</v>
      </c>
      <c r="AR641" s="191" t="s">
        <v>106</v>
      </c>
      <c r="AS641" s="191" t="s">
        <v>7592</v>
      </c>
      <c r="AT641" s="191" t="s">
        <v>485</v>
      </c>
      <c r="AU641" s="191" t="s">
        <v>7593</v>
      </c>
      <c r="AV641" s="191" t="s">
        <v>104</v>
      </c>
      <c r="AW641" s="191" t="s">
        <v>204</v>
      </c>
      <c r="AX641" s="191"/>
      <c r="AY641" s="192" t="s">
        <v>454</v>
      </c>
      <c r="AZ641" s="192" t="s">
        <v>416</v>
      </c>
      <c r="BA641" s="91" t="s">
        <v>108</v>
      </c>
      <c r="BB641" s="90">
        <v>0</v>
      </c>
      <c r="BC641" s="93" t="s">
        <v>102</v>
      </c>
      <c r="BD641" s="93" t="s">
        <v>102</v>
      </c>
      <c r="BE641" s="93" t="s">
        <v>102</v>
      </c>
      <c r="BF641" s="93" t="s">
        <v>102</v>
      </c>
      <c r="BG641" s="97" t="s">
        <v>108</v>
      </c>
      <c r="BH641" s="93" t="s">
        <v>108</v>
      </c>
      <c r="BI641" s="93" t="s">
        <v>102</v>
      </c>
      <c r="BJ641" s="93" t="s">
        <v>102</v>
      </c>
      <c r="BK641" s="93" t="s">
        <v>102</v>
      </c>
      <c r="BL641" s="93" t="s">
        <v>102</v>
      </c>
      <c r="BM641" s="93" t="s">
        <v>102</v>
      </c>
      <c r="BN641" s="93" t="s">
        <v>102</v>
      </c>
      <c r="BO641" s="93" t="s">
        <v>102</v>
      </c>
      <c r="BP641" s="96" t="s">
        <v>102</v>
      </c>
      <c r="BQ641" s="90">
        <v>0</v>
      </c>
      <c r="BR641" s="93" t="s">
        <v>102</v>
      </c>
      <c r="BS641" s="93" t="s">
        <v>102</v>
      </c>
      <c r="BT641" s="93" t="s">
        <v>102</v>
      </c>
      <c r="BU641" s="93" t="s">
        <v>102</v>
      </c>
      <c r="BV641" s="97" t="s">
        <v>108</v>
      </c>
      <c r="BW641" s="93" t="s">
        <v>108</v>
      </c>
      <c r="BX641" s="95" t="s">
        <v>102</v>
      </c>
      <c r="BY641" s="93" t="s">
        <v>102</v>
      </c>
      <c r="BZ641" s="93" t="s">
        <v>102</v>
      </c>
      <c r="CA641" s="93" t="s">
        <v>102</v>
      </c>
      <c r="CB641" s="93" t="s">
        <v>102</v>
      </c>
      <c r="CC641" s="93" t="s">
        <v>102</v>
      </c>
      <c r="CD641" s="93" t="s">
        <v>102</v>
      </c>
      <c r="CE641" s="193" t="s">
        <v>102</v>
      </c>
      <c r="CF641" s="194" t="s">
        <v>436</v>
      </c>
      <c r="CG641" s="195" t="s">
        <v>7594</v>
      </c>
      <c r="CH641" s="101" t="s">
        <v>563</v>
      </c>
      <c r="CI641" s="102"/>
      <c r="CJ641" s="196" t="s">
        <v>577</v>
      </c>
      <c r="CK641" s="104" t="s">
        <v>190</v>
      </c>
      <c r="CL641" s="105"/>
      <c r="CM641" s="83" t="s">
        <v>578</v>
      </c>
      <c r="CN641" s="106" t="s">
        <v>108</v>
      </c>
      <c r="CO641" s="197" t="s">
        <v>566</v>
      </c>
      <c r="CP641" s="107"/>
      <c r="CQ641" s="198" t="s">
        <v>107</v>
      </c>
      <c r="CR641" s="198" t="s">
        <v>107</v>
      </c>
      <c r="CS641" s="199"/>
      <c r="CT641" s="83" t="s">
        <v>109</v>
      </c>
      <c r="CU641" s="83" t="s">
        <v>109</v>
      </c>
      <c r="CV641" s="83">
        <v>58</v>
      </c>
      <c r="CW641" s="83" t="s">
        <v>270</v>
      </c>
      <c r="CX641" s="83">
        <v>58</v>
      </c>
      <c r="CY641" s="83" t="s">
        <v>108</v>
      </c>
      <c r="CZ641" s="83">
        <v>843171</v>
      </c>
      <c r="DA641" s="83" t="s">
        <v>7595</v>
      </c>
      <c r="DB641" s="83" t="s">
        <v>118</v>
      </c>
      <c r="DC641" s="83" t="s">
        <v>108</v>
      </c>
      <c r="DD641" s="83">
        <v>2902</v>
      </c>
      <c r="DE641" s="83" t="s">
        <v>173</v>
      </c>
      <c r="DF641" s="83" t="s">
        <v>118</v>
      </c>
      <c r="DG641" s="83" t="s">
        <v>500</v>
      </c>
      <c r="DH641" s="83"/>
      <c r="DI641" s="85">
        <v>43646</v>
      </c>
      <c r="DJ641" s="83" t="s">
        <v>584</v>
      </c>
      <c r="DK641" s="83" t="s">
        <v>102</v>
      </c>
      <c r="DL641" s="83" t="s">
        <v>482</v>
      </c>
      <c r="DM641" s="83">
        <v>0</v>
      </c>
      <c r="DN641" s="83" t="s">
        <v>483</v>
      </c>
      <c r="DO641" s="83">
        <v>1</v>
      </c>
      <c r="DP641" s="83">
        <v>5</v>
      </c>
      <c r="DQ641" s="83"/>
      <c r="DR641" s="83" t="s">
        <v>108</v>
      </c>
      <c r="DS641" s="83" t="s">
        <v>497</v>
      </c>
      <c r="DU641" s="215" t="s">
        <v>269</v>
      </c>
      <c r="DV641" s="136">
        <v>1</v>
      </c>
      <c r="DW641" s="136">
        <v>3</v>
      </c>
      <c r="DX641" s="215" t="s">
        <v>269</v>
      </c>
      <c r="DY641" s="215" t="s">
        <v>269</v>
      </c>
      <c r="DZ641" s="215" t="s">
        <v>269</v>
      </c>
      <c r="EA641" s="215" t="s">
        <v>269</v>
      </c>
      <c r="EB641" s="215" t="s">
        <v>269</v>
      </c>
      <c r="EC641" s="215" t="s">
        <v>269</v>
      </c>
      <c r="ED641" s="215" t="s">
        <v>269</v>
      </c>
      <c r="EE641" s="215" t="s">
        <v>269</v>
      </c>
    </row>
    <row r="642" spans="1:135" ht="57.6" x14ac:dyDescent="0.55000000000000004">
      <c r="A642" s="83" t="s">
        <v>130</v>
      </c>
      <c r="B642" s="136">
        <v>674260</v>
      </c>
      <c r="C642" t="s">
        <v>1278</v>
      </c>
      <c r="D642" s="83" t="s">
        <v>228</v>
      </c>
      <c r="E642" s="138">
        <v>975951733736</v>
      </c>
      <c r="F642" s="83" t="s">
        <v>143</v>
      </c>
      <c r="G642" s="85">
        <v>43620</v>
      </c>
      <c r="H642" s="83" t="s">
        <v>98</v>
      </c>
      <c r="I642" s="84" t="s">
        <v>612</v>
      </c>
      <c r="J642" s="207" t="s">
        <v>628</v>
      </c>
      <c r="K642" s="208" t="s">
        <v>633</v>
      </c>
      <c r="L642" s="83" t="s">
        <v>108</v>
      </c>
      <c r="M642" s="184" t="s">
        <v>102</v>
      </c>
      <c r="N642" s="184" t="s">
        <v>556</v>
      </c>
      <c r="O642" s="85" t="s">
        <v>102</v>
      </c>
      <c r="P642" s="185">
        <v>42491</v>
      </c>
      <c r="Q642" s="186" t="s">
        <v>202</v>
      </c>
      <c r="R642" s="186" t="s">
        <v>613</v>
      </c>
      <c r="S642" s="186"/>
      <c r="T642" s="187"/>
      <c r="U642" s="188" t="s">
        <v>295</v>
      </c>
      <c r="V642" s="188" t="s">
        <v>205</v>
      </c>
      <c r="W642" s="188" t="s">
        <v>295</v>
      </c>
      <c r="X642" s="189" t="s">
        <v>107</v>
      </c>
      <c r="Y642" s="190" t="s">
        <v>614</v>
      </c>
      <c r="Z642" s="83">
        <v>700</v>
      </c>
      <c r="AA642" s="83" t="s">
        <v>193</v>
      </c>
      <c r="AB642" s="83" t="s">
        <v>181</v>
      </c>
      <c r="AC642" s="83" t="s">
        <v>102</v>
      </c>
      <c r="AD642" s="83" t="s">
        <v>7596</v>
      </c>
      <c r="AE642" s="83" t="s">
        <v>7597</v>
      </c>
      <c r="AF642" s="83" t="s">
        <v>102</v>
      </c>
      <c r="AG642" s="83" t="s">
        <v>175</v>
      </c>
      <c r="AH642" s="83" t="s">
        <v>7598</v>
      </c>
      <c r="AI642" s="83" t="s">
        <v>104</v>
      </c>
      <c r="AJ642" s="83" t="s">
        <v>105</v>
      </c>
      <c r="AK642" s="191" t="s">
        <v>7596</v>
      </c>
      <c r="AL642" s="191" t="s">
        <v>7597</v>
      </c>
      <c r="AM642" s="191" t="s">
        <v>102</v>
      </c>
      <c r="AN642" s="191" t="s">
        <v>175</v>
      </c>
      <c r="AO642" s="191" t="s">
        <v>7598</v>
      </c>
      <c r="AP642" s="191" t="s">
        <v>104</v>
      </c>
      <c r="AQ642" s="191" t="s">
        <v>105</v>
      </c>
      <c r="AR642" s="191" t="s">
        <v>106</v>
      </c>
      <c r="AS642" s="191"/>
      <c r="AT642" s="191"/>
      <c r="AU642" s="191"/>
      <c r="AV642" s="191"/>
      <c r="AW642" s="191"/>
      <c r="AX642" s="191" t="s">
        <v>575</v>
      </c>
      <c r="AY642" s="192" t="s">
        <v>454</v>
      </c>
      <c r="AZ642" s="192" t="s">
        <v>108</v>
      </c>
      <c r="BA642" s="91" t="s">
        <v>108</v>
      </c>
      <c r="BB642" s="90">
        <v>0</v>
      </c>
      <c r="BC642" s="93" t="s">
        <v>102</v>
      </c>
      <c r="BD642" s="93" t="s">
        <v>102</v>
      </c>
      <c r="BE642" s="93" t="s">
        <v>102</v>
      </c>
      <c r="BF642" s="93" t="s">
        <v>102</v>
      </c>
      <c r="BG642" s="97" t="s">
        <v>108</v>
      </c>
      <c r="BH642" s="93" t="s">
        <v>108</v>
      </c>
      <c r="BI642" s="93" t="s">
        <v>102</v>
      </c>
      <c r="BJ642" s="93" t="s">
        <v>102</v>
      </c>
      <c r="BK642" s="93" t="s">
        <v>102</v>
      </c>
      <c r="BL642" s="93" t="s">
        <v>102</v>
      </c>
      <c r="BM642" s="93" t="s">
        <v>102</v>
      </c>
      <c r="BN642" s="93" t="s">
        <v>102</v>
      </c>
      <c r="BO642" s="93" t="s">
        <v>102</v>
      </c>
      <c r="BP642" s="96" t="s">
        <v>102</v>
      </c>
      <c r="BQ642" s="90">
        <v>0</v>
      </c>
      <c r="BR642" s="93" t="s">
        <v>102</v>
      </c>
      <c r="BS642" s="93" t="s">
        <v>102</v>
      </c>
      <c r="BT642" s="93" t="s">
        <v>102</v>
      </c>
      <c r="BU642" s="93" t="s">
        <v>102</v>
      </c>
      <c r="BV642" s="97" t="s">
        <v>108</v>
      </c>
      <c r="BW642" s="93" t="s">
        <v>108</v>
      </c>
      <c r="BX642" s="95" t="s">
        <v>102</v>
      </c>
      <c r="BY642" s="93" t="s">
        <v>102</v>
      </c>
      <c r="BZ642" s="93" t="s">
        <v>102</v>
      </c>
      <c r="CA642" s="93" t="s">
        <v>102</v>
      </c>
      <c r="CB642" s="93" t="s">
        <v>102</v>
      </c>
      <c r="CC642" s="93" t="s">
        <v>102</v>
      </c>
      <c r="CD642" s="93" t="s">
        <v>102</v>
      </c>
      <c r="CE642" s="193" t="s">
        <v>102</v>
      </c>
      <c r="CF642" s="194" t="s">
        <v>508</v>
      </c>
      <c r="CG642" s="195" t="s">
        <v>102</v>
      </c>
      <c r="CH642" s="101" t="e">
        <v>#N/A</v>
      </c>
      <c r="CI642" s="102" t="s">
        <v>580</v>
      </c>
      <c r="CJ642" s="196" t="s">
        <v>108</v>
      </c>
      <c r="CK642" s="104" t="s">
        <v>109</v>
      </c>
      <c r="CL642" s="105" t="s">
        <v>579</v>
      </c>
      <c r="CM642" s="83" t="s">
        <v>108</v>
      </c>
      <c r="CN642" s="106" t="s">
        <v>108</v>
      </c>
      <c r="CO642" s="197" t="s">
        <v>108</v>
      </c>
      <c r="CP642" s="107"/>
      <c r="CQ642" s="198" t="s">
        <v>474</v>
      </c>
      <c r="CR642" s="198" t="s">
        <v>474</v>
      </c>
      <c r="CS642" s="199" t="s">
        <v>616</v>
      </c>
      <c r="CT642" s="83" t="s">
        <v>109</v>
      </c>
      <c r="CU642" s="83" t="s">
        <v>109</v>
      </c>
      <c r="CV642" s="83">
        <v>7</v>
      </c>
      <c r="CW642" s="83" t="s">
        <v>112</v>
      </c>
      <c r="CX642" s="83">
        <v>7</v>
      </c>
      <c r="CY642" s="83" t="s">
        <v>7599</v>
      </c>
      <c r="CZ642" s="83">
        <v>844490.5</v>
      </c>
      <c r="DA642" s="83" t="s">
        <v>138</v>
      </c>
      <c r="DB642" s="83" t="s">
        <v>124</v>
      </c>
      <c r="DC642" s="83" t="s">
        <v>501</v>
      </c>
      <c r="DD642" s="83">
        <v>7857</v>
      </c>
      <c r="DE642" s="83" t="s">
        <v>582</v>
      </c>
      <c r="DF642" s="83" t="s">
        <v>145</v>
      </c>
      <c r="DG642" s="83" t="s">
        <v>501</v>
      </c>
      <c r="DH642" s="83" t="s">
        <v>582</v>
      </c>
      <c r="DI642" s="85">
        <v>43646</v>
      </c>
      <c r="DJ642" s="83" t="s">
        <v>584</v>
      </c>
      <c r="DK642" s="83" t="s">
        <v>102</v>
      </c>
      <c r="DL642" s="83" t="s">
        <v>482</v>
      </c>
      <c r="DM642" s="83">
        <v>0</v>
      </c>
      <c r="DN642" s="83" t="s">
        <v>238</v>
      </c>
      <c r="DO642" s="83">
        <v>1</v>
      </c>
      <c r="DP642" s="83">
        <v>1</v>
      </c>
      <c r="DQ642" s="83"/>
      <c r="DR642" s="83" t="s">
        <v>108</v>
      </c>
      <c r="DS642" s="83" t="s">
        <v>497</v>
      </c>
      <c r="DU642" s="215" t="s">
        <v>269</v>
      </c>
      <c r="DV642" s="136">
        <v>1</v>
      </c>
      <c r="DW642" s="136">
        <v>3</v>
      </c>
      <c r="DX642" s="215" t="s">
        <v>269</v>
      </c>
      <c r="DY642" s="215" t="s">
        <v>269</v>
      </c>
      <c r="DZ642" s="215" t="s">
        <v>269</v>
      </c>
      <c r="EA642" s="215" t="s">
        <v>269</v>
      </c>
      <c r="EB642" s="215" t="s">
        <v>269</v>
      </c>
      <c r="EC642" s="215" t="s">
        <v>269</v>
      </c>
      <c r="ED642" s="215" t="s">
        <v>269</v>
      </c>
      <c r="EE642" s="215" t="s">
        <v>269</v>
      </c>
    </row>
    <row r="643" spans="1:135" ht="28.8" x14ac:dyDescent="0.55000000000000004">
      <c r="A643" s="83" t="s">
        <v>130</v>
      </c>
      <c r="B643" s="136">
        <v>378905</v>
      </c>
      <c r="C643" t="s">
        <v>1279</v>
      </c>
      <c r="D643" s="83" t="s">
        <v>228</v>
      </c>
      <c r="E643" s="138">
        <v>702521188182</v>
      </c>
      <c r="F643" s="83" t="s">
        <v>114</v>
      </c>
      <c r="G643" s="85">
        <v>43634</v>
      </c>
      <c r="H643" s="83" t="s">
        <v>98</v>
      </c>
      <c r="I643" s="84" t="s">
        <v>618</v>
      </c>
      <c r="J643" s="207" t="s">
        <v>629</v>
      </c>
      <c r="K643" s="208" t="s">
        <v>634</v>
      </c>
      <c r="L643" s="83" t="s">
        <v>108</v>
      </c>
      <c r="M643" s="184">
        <v>27681</v>
      </c>
      <c r="N643" s="184"/>
      <c r="O643" s="85" t="s">
        <v>102</v>
      </c>
      <c r="P643" s="185">
        <v>43013</v>
      </c>
      <c r="Q643" s="186" t="s">
        <v>203</v>
      </c>
      <c r="R643" s="186"/>
      <c r="S643" s="186"/>
      <c r="T643" s="187"/>
      <c r="U643" s="188" t="s">
        <v>296</v>
      </c>
      <c r="V643" s="188" t="s">
        <v>205</v>
      </c>
      <c r="W643" s="189" t="s">
        <v>619</v>
      </c>
      <c r="X643" s="189" t="s">
        <v>107</v>
      </c>
      <c r="Y643" s="190" t="s">
        <v>614</v>
      </c>
      <c r="Z643" s="83">
        <v>700</v>
      </c>
      <c r="AA643" s="83" t="s">
        <v>193</v>
      </c>
      <c r="AB643" s="83" t="s">
        <v>181</v>
      </c>
      <c r="AC643" s="83" t="s">
        <v>102</v>
      </c>
      <c r="AD643" s="83" t="s">
        <v>7600</v>
      </c>
      <c r="AE643" s="83" t="s">
        <v>102</v>
      </c>
      <c r="AF643" s="83" t="s">
        <v>102</v>
      </c>
      <c r="AG643" s="83" t="s">
        <v>174</v>
      </c>
      <c r="AH643" s="83" t="s">
        <v>7589</v>
      </c>
      <c r="AI643" s="83" t="s">
        <v>104</v>
      </c>
      <c r="AJ643" s="83" t="s">
        <v>105</v>
      </c>
      <c r="AK643" s="191" t="s">
        <v>7600</v>
      </c>
      <c r="AL643" s="191" t="s">
        <v>102</v>
      </c>
      <c r="AM643" s="191" t="s">
        <v>102</v>
      </c>
      <c r="AN643" s="191" t="s">
        <v>174</v>
      </c>
      <c r="AO643" s="191" t="s">
        <v>7589</v>
      </c>
      <c r="AP643" s="191" t="s">
        <v>104</v>
      </c>
      <c r="AQ643" s="191" t="s">
        <v>105</v>
      </c>
      <c r="AR643" s="191" t="s">
        <v>106</v>
      </c>
      <c r="AS643" s="191" t="s">
        <v>7600</v>
      </c>
      <c r="AT643" s="191" t="s">
        <v>488</v>
      </c>
      <c r="AU643" s="191" t="s">
        <v>7601</v>
      </c>
      <c r="AV643" s="191" t="s">
        <v>104</v>
      </c>
      <c r="AW643" s="191" t="s">
        <v>204</v>
      </c>
      <c r="AX643" s="191"/>
      <c r="AY643" s="192" t="s">
        <v>454</v>
      </c>
      <c r="AZ643" s="192" t="s">
        <v>416</v>
      </c>
      <c r="BA643" s="91" t="s">
        <v>108</v>
      </c>
      <c r="BB643" s="90">
        <v>0</v>
      </c>
      <c r="BC643" s="93" t="s">
        <v>102</v>
      </c>
      <c r="BD643" s="93" t="s">
        <v>102</v>
      </c>
      <c r="BE643" s="93" t="s">
        <v>102</v>
      </c>
      <c r="BF643" s="93" t="s">
        <v>102</v>
      </c>
      <c r="BG643" s="97" t="s">
        <v>108</v>
      </c>
      <c r="BH643" s="93" t="s">
        <v>108</v>
      </c>
      <c r="BI643" s="93" t="s">
        <v>102</v>
      </c>
      <c r="BJ643" s="93" t="s">
        <v>102</v>
      </c>
      <c r="BK643" s="93" t="s">
        <v>102</v>
      </c>
      <c r="BL643" s="93" t="s">
        <v>102</v>
      </c>
      <c r="BM643" s="93" t="s">
        <v>102</v>
      </c>
      <c r="BN643" s="93" t="s">
        <v>102</v>
      </c>
      <c r="BO643" s="93" t="s">
        <v>102</v>
      </c>
      <c r="BP643" s="96" t="s">
        <v>102</v>
      </c>
      <c r="BQ643" s="90">
        <v>0</v>
      </c>
      <c r="BR643" s="93" t="s">
        <v>102</v>
      </c>
      <c r="BS643" s="93" t="s">
        <v>102</v>
      </c>
      <c r="BT643" s="93" t="s">
        <v>102</v>
      </c>
      <c r="BU643" s="93" t="s">
        <v>102</v>
      </c>
      <c r="BV643" s="97" t="s">
        <v>108</v>
      </c>
      <c r="BW643" s="93" t="s">
        <v>108</v>
      </c>
      <c r="BX643" s="95" t="s">
        <v>102</v>
      </c>
      <c r="BY643" s="93" t="s">
        <v>102</v>
      </c>
      <c r="BZ643" s="93" t="s">
        <v>102</v>
      </c>
      <c r="CA643" s="93" t="s">
        <v>102</v>
      </c>
      <c r="CB643" s="93" t="s">
        <v>102</v>
      </c>
      <c r="CC643" s="93" t="s">
        <v>102</v>
      </c>
      <c r="CD643" s="93" t="s">
        <v>102</v>
      </c>
      <c r="CE643" s="193" t="s">
        <v>102</v>
      </c>
      <c r="CF643" s="194" t="s">
        <v>436</v>
      </c>
      <c r="CG643" s="195" t="s">
        <v>7602</v>
      </c>
      <c r="CH643" s="101" t="s">
        <v>310</v>
      </c>
      <c r="CI643" s="102"/>
      <c r="CJ643" s="196" t="s">
        <v>7603</v>
      </c>
      <c r="CK643" s="104" t="s">
        <v>190</v>
      </c>
      <c r="CL643" s="105"/>
      <c r="CM643" s="83" t="s">
        <v>623</v>
      </c>
      <c r="CN643" s="106" t="s">
        <v>624</v>
      </c>
      <c r="CO643" s="197" t="s">
        <v>625</v>
      </c>
      <c r="CP643" s="107"/>
      <c r="CQ643" s="198" t="s">
        <v>474</v>
      </c>
      <c r="CR643" s="198" t="s">
        <v>474</v>
      </c>
      <c r="CS643" s="199"/>
      <c r="CT643" s="83" t="s">
        <v>109</v>
      </c>
      <c r="CU643" s="83" t="s">
        <v>109</v>
      </c>
      <c r="CV643" s="83">
        <v>35</v>
      </c>
      <c r="CW643" s="83" t="s">
        <v>139</v>
      </c>
      <c r="CX643" s="83">
        <v>35</v>
      </c>
      <c r="CY643" s="83" t="s">
        <v>108</v>
      </c>
      <c r="CZ643" s="83">
        <v>845810</v>
      </c>
      <c r="DA643" s="83" t="s">
        <v>581</v>
      </c>
      <c r="DB643" s="83" t="s">
        <v>152</v>
      </c>
      <c r="DC643" s="83" t="s">
        <v>500</v>
      </c>
      <c r="DD643" s="83">
        <v>3495</v>
      </c>
      <c r="DE643" s="83" t="s">
        <v>606</v>
      </c>
      <c r="DF643" s="83" t="s">
        <v>152</v>
      </c>
      <c r="DG643" s="83" t="s">
        <v>500</v>
      </c>
      <c r="DH643" s="83"/>
      <c r="DI643" s="85">
        <v>43646</v>
      </c>
      <c r="DJ643" s="83" t="s">
        <v>584</v>
      </c>
      <c r="DK643" s="83" t="s">
        <v>102</v>
      </c>
      <c r="DL643" s="83" t="s">
        <v>482</v>
      </c>
      <c r="DM643" s="83">
        <v>0</v>
      </c>
      <c r="DN643" s="83" t="s">
        <v>483</v>
      </c>
      <c r="DO643" s="83">
        <v>1</v>
      </c>
      <c r="DP643" s="83">
        <v>6</v>
      </c>
      <c r="DQ643" s="83"/>
      <c r="DR643" s="83" t="s">
        <v>108</v>
      </c>
      <c r="DS643" s="83" t="s">
        <v>497</v>
      </c>
      <c r="DU643" s="215" t="s">
        <v>269</v>
      </c>
      <c r="DV643" s="136">
        <v>1</v>
      </c>
      <c r="DW643" s="136">
        <v>3</v>
      </c>
      <c r="DX643" s="215" t="s">
        <v>269</v>
      </c>
      <c r="DY643" s="215" t="s">
        <v>269</v>
      </c>
      <c r="DZ643" s="215" t="s">
        <v>269</v>
      </c>
      <c r="EA643" s="215" t="s">
        <v>269</v>
      </c>
      <c r="EB643" s="215" t="s">
        <v>269</v>
      </c>
      <c r="EC643" s="215" t="s">
        <v>269</v>
      </c>
      <c r="ED643" s="215" t="s">
        <v>269</v>
      </c>
      <c r="EE643" s="215" t="s">
        <v>269</v>
      </c>
    </row>
    <row r="644" spans="1:135" ht="28.8" x14ac:dyDescent="0.55000000000000004">
      <c r="A644" s="83" t="s">
        <v>130</v>
      </c>
      <c r="B644" s="136">
        <v>616845</v>
      </c>
      <c r="C644" t="s">
        <v>1280</v>
      </c>
      <c r="D644" s="83" t="s">
        <v>228</v>
      </c>
      <c r="E644" s="138">
        <v>152652083242</v>
      </c>
      <c r="F644" s="83" t="s">
        <v>114</v>
      </c>
      <c r="G644" s="85">
        <v>43643</v>
      </c>
      <c r="H644" s="211" t="s">
        <v>98</v>
      </c>
      <c r="I644" s="84" t="s">
        <v>610</v>
      </c>
      <c r="J644" s="207" t="s">
        <v>627</v>
      </c>
      <c r="K644" s="208" t="s">
        <v>630</v>
      </c>
      <c r="L644" s="83" t="s">
        <v>108</v>
      </c>
      <c r="M644" s="184">
        <v>24592</v>
      </c>
      <c r="N644" s="184"/>
      <c r="O644" s="85" t="s">
        <v>102</v>
      </c>
      <c r="P644" s="185">
        <v>42491</v>
      </c>
      <c r="Q644" s="186" t="s">
        <v>203</v>
      </c>
      <c r="R644" s="186"/>
      <c r="S644" s="186"/>
      <c r="T644" s="187"/>
      <c r="U644" s="188" t="s">
        <v>296</v>
      </c>
      <c r="V644" s="188" t="s">
        <v>297</v>
      </c>
      <c r="W644" s="188" t="s">
        <v>297</v>
      </c>
      <c r="X644" s="189" t="s">
        <v>167</v>
      </c>
      <c r="Y644" s="190"/>
      <c r="Z644" s="83">
        <v>700</v>
      </c>
      <c r="AA644" s="83" t="s">
        <v>193</v>
      </c>
      <c r="AB644" s="83" t="s">
        <v>181</v>
      </c>
      <c r="AC644" s="83" t="s">
        <v>102</v>
      </c>
      <c r="AD644" s="83" t="s">
        <v>7604</v>
      </c>
      <c r="AE644" s="83" t="s">
        <v>102</v>
      </c>
      <c r="AF644" s="83" t="s">
        <v>102</v>
      </c>
      <c r="AG644" s="83" t="s">
        <v>119</v>
      </c>
      <c r="AH644" s="83" t="s">
        <v>7605</v>
      </c>
      <c r="AI644" s="83" t="s">
        <v>104</v>
      </c>
      <c r="AJ644" s="83" t="s">
        <v>105</v>
      </c>
      <c r="AK644" s="191" t="s">
        <v>7604</v>
      </c>
      <c r="AL644" s="191" t="s">
        <v>102</v>
      </c>
      <c r="AM644" s="191" t="s">
        <v>102</v>
      </c>
      <c r="AN644" s="191" t="s">
        <v>119</v>
      </c>
      <c r="AO644" s="191" t="s">
        <v>7605</v>
      </c>
      <c r="AP644" s="191" t="s">
        <v>104</v>
      </c>
      <c r="AQ644" s="191" t="s">
        <v>105</v>
      </c>
      <c r="AR644" s="191" t="s">
        <v>106</v>
      </c>
      <c r="AS644" s="191" t="s">
        <v>7604</v>
      </c>
      <c r="AT644" s="191" t="s">
        <v>485</v>
      </c>
      <c r="AU644" s="191" t="s">
        <v>7605</v>
      </c>
      <c r="AV644" s="191" t="s">
        <v>104</v>
      </c>
      <c r="AW644" s="191" t="s">
        <v>204</v>
      </c>
      <c r="AX644" s="191"/>
      <c r="AY644" s="192" t="s">
        <v>454</v>
      </c>
      <c r="AZ644" s="192" t="s">
        <v>416</v>
      </c>
      <c r="BA644" s="91" t="s">
        <v>108</v>
      </c>
      <c r="BB644" s="90">
        <v>0</v>
      </c>
      <c r="BC644" s="93" t="s">
        <v>102</v>
      </c>
      <c r="BD644" s="93" t="s">
        <v>102</v>
      </c>
      <c r="BE644" s="93" t="s">
        <v>102</v>
      </c>
      <c r="BF644" s="93" t="s">
        <v>102</v>
      </c>
      <c r="BG644" s="97" t="s">
        <v>108</v>
      </c>
      <c r="BH644" s="93" t="s">
        <v>108</v>
      </c>
      <c r="BI644" s="93" t="s">
        <v>102</v>
      </c>
      <c r="BJ644" s="93" t="s">
        <v>102</v>
      </c>
      <c r="BK644" s="93" t="s">
        <v>102</v>
      </c>
      <c r="BL644" s="93" t="s">
        <v>102</v>
      </c>
      <c r="BM644" s="93" t="s">
        <v>102</v>
      </c>
      <c r="BN644" s="93" t="s">
        <v>102</v>
      </c>
      <c r="BO644" s="93" t="s">
        <v>102</v>
      </c>
      <c r="BP644" s="96" t="s">
        <v>102</v>
      </c>
      <c r="BQ644" s="90">
        <v>0</v>
      </c>
      <c r="BR644" s="93" t="s">
        <v>102</v>
      </c>
      <c r="BS644" s="93" t="s">
        <v>102</v>
      </c>
      <c r="BT644" s="93" t="s">
        <v>102</v>
      </c>
      <c r="BU644" s="93" t="s">
        <v>102</v>
      </c>
      <c r="BV644" s="97" t="s">
        <v>108</v>
      </c>
      <c r="BW644" s="93" t="s">
        <v>108</v>
      </c>
      <c r="BX644" s="95" t="s">
        <v>102</v>
      </c>
      <c r="BY644" s="93" t="s">
        <v>102</v>
      </c>
      <c r="BZ644" s="93" t="s">
        <v>102</v>
      </c>
      <c r="CA644" s="93" t="s">
        <v>102</v>
      </c>
      <c r="CB644" s="93" t="s">
        <v>102</v>
      </c>
      <c r="CC644" s="93" t="s">
        <v>102</v>
      </c>
      <c r="CD644" s="93" t="s">
        <v>102</v>
      </c>
      <c r="CE644" s="193" t="s">
        <v>102</v>
      </c>
      <c r="CF644" s="194" t="s">
        <v>436</v>
      </c>
      <c r="CG644" s="195" t="s">
        <v>7606</v>
      </c>
      <c r="CH644" s="101" t="s">
        <v>563</v>
      </c>
      <c r="CI644" s="102"/>
      <c r="CJ644" s="196" t="s">
        <v>577</v>
      </c>
      <c r="CK644" s="104" t="s">
        <v>190</v>
      </c>
      <c r="CL644" s="105"/>
      <c r="CM644" s="83" t="s">
        <v>578</v>
      </c>
      <c r="CN644" s="106" t="s">
        <v>108</v>
      </c>
      <c r="CO644" s="197" t="s">
        <v>566</v>
      </c>
      <c r="CP644" s="107"/>
      <c r="CQ644" s="198" t="s">
        <v>107</v>
      </c>
      <c r="CR644" s="198" t="s">
        <v>107</v>
      </c>
      <c r="CS644" s="199"/>
      <c r="CT644" s="83" t="s">
        <v>109</v>
      </c>
      <c r="CU644" s="83" t="s">
        <v>109</v>
      </c>
      <c r="CV644" s="83">
        <v>0</v>
      </c>
      <c r="CW644" s="83" t="s">
        <v>270</v>
      </c>
      <c r="CX644" s="83">
        <v>0</v>
      </c>
      <c r="CY644" s="83" t="s">
        <v>108</v>
      </c>
      <c r="CZ644" s="83">
        <v>847129.5</v>
      </c>
      <c r="DA644" s="83" t="s">
        <v>7607</v>
      </c>
      <c r="DB644" s="83" t="s">
        <v>118</v>
      </c>
      <c r="DC644" s="83" t="s">
        <v>108</v>
      </c>
      <c r="DD644" s="83">
        <v>2423</v>
      </c>
      <c r="DE644" s="83" t="s">
        <v>173</v>
      </c>
      <c r="DF644" s="83" t="s">
        <v>118</v>
      </c>
      <c r="DG644" s="83" t="s">
        <v>500</v>
      </c>
      <c r="DH644" s="83"/>
      <c r="DI644" s="85">
        <v>43646</v>
      </c>
      <c r="DJ644" s="83" t="s">
        <v>584</v>
      </c>
      <c r="DK644" s="83" t="s">
        <v>102</v>
      </c>
      <c r="DL644" s="83" t="s">
        <v>482</v>
      </c>
      <c r="DM644" s="83">
        <v>0</v>
      </c>
      <c r="DN644" s="83" t="s">
        <v>483</v>
      </c>
      <c r="DO644" s="83">
        <v>1</v>
      </c>
      <c r="DP644" s="83">
        <v>5</v>
      </c>
      <c r="DQ644" s="83"/>
      <c r="DR644" s="83" t="s">
        <v>108</v>
      </c>
      <c r="DS644" s="83" t="s">
        <v>497</v>
      </c>
      <c r="DU644" s="215" t="s">
        <v>269</v>
      </c>
      <c r="DV644" s="136">
        <v>1</v>
      </c>
      <c r="DW644" s="136">
        <v>3</v>
      </c>
      <c r="DX644" s="215" t="s">
        <v>269</v>
      </c>
      <c r="DY644" s="215" t="s">
        <v>269</v>
      </c>
      <c r="DZ644" s="215" t="s">
        <v>269</v>
      </c>
      <c r="EA644" s="215" t="s">
        <v>269</v>
      </c>
      <c r="EB644" s="215" t="s">
        <v>269</v>
      </c>
      <c r="EC644" s="215" t="s">
        <v>269</v>
      </c>
      <c r="ED644" s="215" t="s">
        <v>269</v>
      </c>
      <c r="EE644" s="215" t="s">
        <v>269</v>
      </c>
    </row>
    <row r="645" spans="1:135" ht="57.6" x14ac:dyDescent="0.55000000000000004">
      <c r="A645" s="83" t="s">
        <v>130</v>
      </c>
      <c r="B645" s="136">
        <v>106457</v>
      </c>
      <c r="C645" t="s">
        <v>1281</v>
      </c>
      <c r="D645" s="83" t="s">
        <v>228</v>
      </c>
      <c r="E645" s="138">
        <v>813171767238</v>
      </c>
      <c r="F645" s="83" t="s">
        <v>143</v>
      </c>
      <c r="G645" s="85">
        <v>43620</v>
      </c>
      <c r="H645" s="83" t="s">
        <v>98</v>
      </c>
      <c r="I645" s="84" t="s">
        <v>612</v>
      </c>
      <c r="J645" s="207" t="s">
        <v>628</v>
      </c>
      <c r="K645" s="208" t="s">
        <v>633</v>
      </c>
      <c r="L645" s="83" t="s">
        <v>108</v>
      </c>
      <c r="M645" s="184" t="s">
        <v>102</v>
      </c>
      <c r="N645" s="184" t="s">
        <v>556</v>
      </c>
      <c r="O645" s="85" t="s">
        <v>102</v>
      </c>
      <c r="P645" s="185">
        <v>42491</v>
      </c>
      <c r="Q645" s="186" t="s">
        <v>202</v>
      </c>
      <c r="R645" s="186" t="s">
        <v>613</v>
      </c>
      <c r="S645" s="186"/>
      <c r="T645" s="187"/>
      <c r="U645" s="188" t="s">
        <v>295</v>
      </c>
      <c r="V645" s="188" t="s">
        <v>205</v>
      </c>
      <c r="W645" s="188" t="s">
        <v>295</v>
      </c>
      <c r="X645" s="189" t="s">
        <v>107</v>
      </c>
      <c r="Y645" s="190" t="s">
        <v>614</v>
      </c>
      <c r="Z645" s="83">
        <v>700</v>
      </c>
      <c r="AA645" s="83" t="s">
        <v>193</v>
      </c>
      <c r="AB645" s="83" t="s">
        <v>181</v>
      </c>
      <c r="AC645" s="83" t="s">
        <v>102</v>
      </c>
      <c r="AD645" s="83" t="s">
        <v>7608</v>
      </c>
      <c r="AE645" s="83" t="s">
        <v>7609</v>
      </c>
      <c r="AF645" s="83" t="s">
        <v>102</v>
      </c>
      <c r="AG645" s="83" t="s">
        <v>175</v>
      </c>
      <c r="AH645" s="83" t="s">
        <v>7610</v>
      </c>
      <c r="AI645" s="83" t="s">
        <v>104</v>
      </c>
      <c r="AJ645" s="83" t="s">
        <v>105</v>
      </c>
      <c r="AK645" s="191" t="s">
        <v>7608</v>
      </c>
      <c r="AL645" s="191" t="s">
        <v>7609</v>
      </c>
      <c r="AM645" s="191" t="s">
        <v>102</v>
      </c>
      <c r="AN645" s="191" t="s">
        <v>175</v>
      </c>
      <c r="AO645" s="191" t="s">
        <v>7610</v>
      </c>
      <c r="AP645" s="191" t="s">
        <v>104</v>
      </c>
      <c r="AQ645" s="191" t="s">
        <v>105</v>
      </c>
      <c r="AR645" s="191" t="s">
        <v>106</v>
      </c>
      <c r="AS645" s="191"/>
      <c r="AT645" s="191"/>
      <c r="AU645" s="191"/>
      <c r="AV645" s="191"/>
      <c r="AW645" s="191"/>
      <c r="AX645" s="191" t="s">
        <v>575</v>
      </c>
      <c r="AY645" s="192" t="s">
        <v>454</v>
      </c>
      <c r="AZ645" s="192" t="s">
        <v>108</v>
      </c>
      <c r="BA645" s="91" t="s">
        <v>108</v>
      </c>
      <c r="BB645" s="90">
        <v>0</v>
      </c>
      <c r="BC645" s="93" t="s">
        <v>102</v>
      </c>
      <c r="BD645" s="93" t="s">
        <v>102</v>
      </c>
      <c r="BE645" s="93" t="s">
        <v>102</v>
      </c>
      <c r="BF645" s="93" t="s">
        <v>102</v>
      </c>
      <c r="BG645" s="97" t="s">
        <v>108</v>
      </c>
      <c r="BH645" s="93" t="s">
        <v>108</v>
      </c>
      <c r="BI645" s="93" t="s">
        <v>102</v>
      </c>
      <c r="BJ645" s="93" t="s">
        <v>102</v>
      </c>
      <c r="BK645" s="93" t="s">
        <v>102</v>
      </c>
      <c r="BL645" s="93" t="s">
        <v>102</v>
      </c>
      <c r="BM645" s="93" t="s">
        <v>102</v>
      </c>
      <c r="BN645" s="93" t="s">
        <v>102</v>
      </c>
      <c r="BO645" s="93" t="s">
        <v>102</v>
      </c>
      <c r="BP645" s="96" t="s">
        <v>102</v>
      </c>
      <c r="BQ645" s="90">
        <v>0</v>
      </c>
      <c r="BR645" s="93" t="s">
        <v>102</v>
      </c>
      <c r="BS645" s="93" t="s">
        <v>102</v>
      </c>
      <c r="BT645" s="93" t="s">
        <v>102</v>
      </c>
      <c r="BU645" s="93" t="s">
        <v>102</v>
      </c>
      <c r="BV645" s="97" t="s">
        <v>108</v>
      </c>
      <c r="BW645" s="93" t="s">
        <v>108</v>
      </c>
      <c r="BX645" s="95" t="s">
        <v>102</v>
      </c>
      <c r="BY645" s="93" t="s">
        <v>102</v>
      </c>
      <c r="BZ645" s="93" t="s">
        <v>102</v>
      </c>
      <c r="CA645" s="93" t="s">
        <v>102</v>
      </c>
      <c r="CB645" s="93" t="s">
        <v>102</v>
      </c>
      <c r="CC645" s="93" t="s">
        <v>102</v>
      </c>
      <c r="CD645" s="93" t="s">
        <v>102</v>
      </c>
      <c r="CE645" s="193" t="s">
        <v>102</v>
      </c>
      <c r="CF645" s="194" t="s">
        <v>508</v>
      </c>
      <c r="CG645" s="195" t="s">
        <v>102</v>
      </c>
      <c r="CH645" s="101" t="e">
        <v>#N/A</v>
      </c>
      <c r="CI645" s="102" t="s">
        <v>580</v>
      </c>
      <c r="CJ645" s="196" t="s">
        <v>108</v>
      </c>
      <c r="CK645" s="104" t="s">
        <v>109</v>
      </c>
      <c r="CL645" s="105" t="s">
        <v>579</v>
      </c>
      <c r="CM645" s="83" t="s">
        <v>108</v>
      </c>
      <c r="CN645" s="106" t="s">
        <v>108</v>
      </c>
      <c r="CO645" s="197" t="s">
        <v>108</v>
      </c>
      <c r="CP645" s="107"/>
      <c r="CQ645" s="198" t="s">
        <v>474</v>
      </c>
      <c r="CR645" s="198" t="s">
        <v>474</v>
      </c>
      <c r="CS645" s="199" t="s">
        <v>616</v>
      </c>
      <c r="CT645" s="83" t="s">
        <v>109</v>
      </c>
      <c r="CU645" s="83" t="s">
        <v>109</v>
      </c>
      <c r="CV645" s="83">
        <v>25</v>
      </c>
      <c r="CW645" s="83" t="s">
        <v>112</v>
      </c>
      <c r="CX645" s="83">
        <v>25</v>
      </c>
      <c r="CY645" s="83" t="s">
        <v>7611</v>
      </c>
      <c r="CZ645" s="83">
        <v>848449</v>
      </c>
      <c r="DA645" s="83" t="s">
        <v>138</v>
      </c>
      <c r="DB645" s="83" t="s">
        <v>124</v>
      </c>
      <c r="DC645" s="83" t="s">
        <v>501</v>
      </c>
      <c r="DD645" s="83">
        <v>1970</v>
      </c>
      <c r="DE645" s="83" t="s">
        <v>582</v>
      </c>
      <c r="DF645" s="83" t="s">
        <v>145</v>
      </c>
      <c r="DG645" s="83" t="s">
        <v>501</v>
      </c>
      <c r="DH645" s="83" t="s">
        <v>582</v>
      </c>
      <c r="DI645" s="85">
        <v>43646</v>
      </c>
      <c r="DJ645" s="83" t="s">
        <v>584</v>
      </c>
      <c r="DK645" s="83" t="s">
        <v>102</v>
      </c>
      <c r="DL645" s="83" t="s">
        <v>482</v>
      </c>
      <c r="DM645" s="83">
        <v>0</v>
      </c>
      <c r="DN645" s="83" t="s">
        <v>238</v>
      </c>
      <c r="DO645" s="83">
        <v>1</v>
      </c>
      <c r="DP645" s="83">
        <v>1</v>
      </c>
      <c r="DQ645" s="83"/>
      <c r="DR645" s="83" t="s">
        <v>108</v>
      </c>
      <c r="DS645" s="83" t="s">
        <v>497</v>
      </c>
      <c r="DU645" s="215" t="s">
        <v>269</v>
      </c>
      <c r="DV645" s="136">
        <v>1</v>
      </c>
      <c r="DW645" s="136">
        <v>3</v>
      </c>
      <c r="DX645" s="215" t="s">
        <v>269</v>
      </c>
      <c r="DY645" s="215" t="s">
        <v>269</v>
      </c>
      <c r="DZ645" s="215" t="s">
        <v>269</v>
      </c>
      <c r="EA645" s="215" t="s">
        <v>269</v>
      </c>
      <c r="EB645" s="215" t="s">
        <v>269</v>
      </c>
      <c r="EC645" s="215" t="s">
        <v>269</v>
      </c>
      <c r="ED645" s="215" t="s">
        <v>269</v>
      </c>
      <c r="EE645" s="215" t="s">
        <v>269</v>
      </c>
    </row>
    <row r="646" spans="1:135" ht="28.8" x14ac:dyDescent="0.55000000000000004">
      <c r="A646" s="83" t="s">
        <v>130</v>
      </c>
      <c r="B646" s="136">
        <v>810550</v>
      </c>
      <c r="C646" t="s">
        <v>1282</v>
      </c>
      <c r="D646" s="83" t="s">
        <v>228</v>
      </c>
      <c r="E646" s="138">
        <v>700722830696</v>
      </c>
      <c r="F646" s="83" t="s">
        <v>114</v>
      </c>
      <c r="G646" s="85">
        <v>43634</v>
      </c>
      <c r="H646" s="83" t="s">
        <v>98</v>
      </c>
      <c r="I646" s="84" t="s">
        <v>618</v>
      </c>
      <c r="J646" s="207" t="s">
        <v>629</v>
      </c>
      <c r="K646" s="208" t="s">
        <v>634</v>
      </c>
      <c r="L646" s="83" t="s">
        <v>108</v>
      </c>
      <c r="M646" s="184">
        <v>27682</v>
      </c>
      <c r="N646" s="184"/>
      <c r="O646" s="85" t="s">
        <v>102</v>
      </c>
      <c r="P646" s="185">
        <v>43013</v>
      </c>
      <c r="Q646" s="186" t="s">
        <v>203</v>
      </c>
      <c r="R646" s="186"/>
      <c r="S646" s="186"/>
      <c r="T646" s="187"/>
      <c r="U646" s="188" t="s">
        <v>296</v>
      </c>
      <c r="V646" s="188" t="s">
        <v>205</v>
      </c>
      <c r="W646" s="189" t="s">
        <v>619</v>
      </c>
      <c r="X646" s="189" t="s">
        <v>107</v>
      </c>
      <c r="Y646" s="190" t="s">
        <v>614</v>
      </c>
      <c r="Z646" s="83">
        <v>700</v>
      </c>
      <c r="AA646" s="83" t="s">
        <v>193</v>
      </c>
      <c r="AB646" s="83" t="s">
        <v>181</v>
      </c>
      <c r="AC646" s="83" t="s">
        <v>102</v>
      </c>
      <c r="AD646" s="83" t="s">
        <v>7612</v>
      </c>
      <c r="AE646" s="83" t="s">
        <v>102</v>
      </c>
      <c r="AF646" s="83" t="s">
        <v>102</v>
      </c>
      <c r="AG646" s="83" t="s">
        <v>174</v>
      </c>
      <c r="AH646" s="83" t="s">
        <v>7601</v>
      </c>
      <c r="AI646" s="83" t="s">
        <v>104</v>
      </c>
      <c r="AJ646" s="83" t="s">
        <v>105</v>
      </c>
      <c r="AK646" s="191" t="s">
        <v>7612</v>
      </c>
      <c r="AL646" s="191" t="s">
        <v>102</v>
      </c>
      <c r="AM646" s="191" t="s">
        <v>102</v>
      </c>
      <c r="AN646" s="191" t="s">
        <v>174</v>
      </c>
      <c r="AO646" s="191" t="s">
        <v>7601</v>
      </c>
      <c r="AP646" s="191" t="s">
        <v>104</v>
      </c>
      <c r="AQ646" s="191" t="s">
        <v>105</v>
      </c>
      <c r="AR646" s="191" t="s">
        <v>106</v>
      </c>
      <c r="AS646" s="191" t="s">
        <v>7612</v>
      </c>
      <c r="AT646" s="191" t="s">
        <v>488</v>
      </c>
      <c r="AU646" s="191" t="s">
        <v>7613</v>
      </c>
      <c r="AV646" s="191" t="s">
        <v>104</v>
      </c>
      <c r="AW646" s="191" t="s">
        <v>204</v>
      </c>
      <c r="AX646" s="191"/>
      <c r="AY646" s="192" t="s">
        <v>454</v>
      </c>
      <c r="AZ646" s="192" t="s">
        <v>416</v>
      </c>
      <c r="BA646" s="91" t="s">
        <v>108</v>
      </c>
      <c r="BB646" s="90">
        <v>0</v>
      </c>
      <c r="BC646" s="93" t="s">
        <v>102</v>
      </c>
      <c r="BD646" s="93" t="s">
        <v>102</v>
      </c>
      <c r="BE646" s="93" t="s">
        <v>102</v>
      </c>
      <c r="BF646" s="93" t="s">
        <v>102</v>
      </c>
      <c r="BG646" s="97" t="s">
        <v>108</v>
      </c>
      <c r="BH646" s="93" t="s">
        <v>108</v>
      </c>
      <c r="BI646" s="93" t="s">
        <v>102</v>
      </c>
      <c r="BJ646" s="93" t="s">
        <v>102</v>
      </c>
      <c r="BK646" s="93" t="s">
        <v>102</v>
      </c>
      <c r="BL646" s="93" t="s">
        <v>102</v>
      </c>
      <c r="BM646" s="93" t="s">
        <v>102</v>
      </c>
      <c r="BN646" s="93" t="s">
        <v>102</v>
      </c>
      <c r="BO646" s="93" t="s">
        <v>102</v>
      </c>
      <c r="BP646" s="96" t="s">
        <v>102</v>
      </c>
      <c r="BQ646" s="90">
        <v>0</v>
      </c>
      <c r="BR646" s="93" t="s">
        <v>102</v>
      </c>
      <c r="BS646" s="93" t="s">
        <v>102</v>
      </c>
      <c r="BT646" s="93" t="s">
        <v>102</v>
      </c>
      <c r="BU646" s="93" t="s">
        <v>102</v>
      </c>
      <c r="BV646" s="97" t="s">
        <v>108</v>
      </c>
      <c r="BW646" s="93" t="s">
        <v>108</v>
      </c>
      <c r="BX646" s="95" t="s">
        <v>102</v>
      </c>
      <c r="BY646" s="93" t="s">
        <v>102</v>
      </c>
      <c r="BZ646" s="93" t="s">
        <v>102</v>
      </c>
      <c r="CA646" s="93" t="s">
        <v>102</v>
      </c>
      <c r="CB646" s="93" t="s">
        <v>102</v>
      </c>
      <c r="CC646" s="93" t="s">
        <v>102</v>
      </c>
      <c r="CD646" s="93" t="s">
        <v>102</v>
      </c>
      <c r="CE646" s="193" t="s">
        <v>102</v>
      </c>
      <c r="CF646" s="194" t="s">
        <v>436</v>
      </c>
      <c r="CG646" s="195" t="s">
        <v>7614</v>
      </c>
      <c r="CH646" s="101" t="s">
        <v>310</v>
      </c>
      <c r="CI646" s="102"/>
      <c r="CJ646" s="196" t="s">
        <v>7615</v>
      </c>
      <c r="CK646" s="104" t="s">
        <v>190</v>
      </c>
      <c r="CL646" s="105"/>
      <c r="CM646" s="83" t="s">
        <v>623</v>
      </c>
      <c r="CN646" s="106" t="s">
        <v>624</v>
      </c>
      <c r="CO646" s="197" t="s">
        <v>625</v>
      </c>
      <c r="CP646" s="107"/>
      <c r="CQ646" s="198" t="s">
        <v>474</v>
      </c>
      <c r="CR646" s="198" t="s">
        <v>474</v>
      </c>
      <c r="CS646" s="199"/>
      <c r="CT646" s="83" t="s">
        <v>109</v>
      </c>
      <c r="CU646" s="83" t="s">
        <v>109</v>
      </c>
      <c r="CV646" s="83">
        <v>27</v>
      </c>
      <c r="CW646" s="83" t="s">
        <v>139</v>
      </c>
      <c r="CX646" s="83">
        <v>27</v>
      </c>
      <c r="CY646" s="83" t="s">
        <v>108</v>
      </c>
      <c r="CZ646" s="83">
        <v>849768.5</v>
      </c>
      <c r="DA646" s="83" t="s">
        <v>581</v>
      </c>
      <c r="DB646" s="83" t="s">
        <v>152</v>
      </c>
      <c r="DC646" s="83" t="s">
        <v>500</v>
      </c>
      <c r="DD646" s="83">
        <v>5871</v>
      </c>
      <c r="DE646" s="83" t="s">
        <v>606</v>
      </c>
      <c r="DF646" s="83" t="s">
        <v>152</v>
      </c>
      <c r="DG646" s="83" t="s">
        <v>500</v>
      </c>
      <c r="DH646" s="83"/>
      <c r="DI646" s="85">
        <v>43646</v>
      </c>
      <c r="DJ646" s="83" t="s">
        <v>584</v>
      </c>
      <c r="DK646" s="83" t="s">
        <v>102</v>
      </c>
      <c r="DL646" s="83" t="s">
        <v>482</v>
      </c>
      <c r="DM646" s="83">
        <v>0</v>
      </c>
      <c r="DN646" s="83" t="s">
        <v>483</v>
      </c>
      <c r="DO646" s="83">
        <v>1</v>
      </c>
      <c r="DP646" s="83">
        <v>1</v>
      </c>
      <c r="DQ646" s="83"/>
      <c r="DR646" s="83" t="s">
        <v>108</v>
      </c>
      <c r="DS646" s="83" t="s">
        <v>497</v>
      </c>
      <c r="DU646" s="215" t="s">
        <v>269</v>
      </c>
      <c r="DV646" s="136">
        <v>1</v>
      </c>
      <c r="DW646" s="136">
        <v>3</v>
      </c>
      <c r="DX646" s="215" t="s">
        <v>269</v>
      </c>
      <c r="DY646" s="215" t="s">
        <v>269</v>
      </c>
      <c r="DZ646" s="215" t="s">
        <v>269</v>
      </c>
      <c r="EA646" s="215" t="s">
        <v>269</v>
      </c>
      <c r="EB646" s="215" t="s">
        <v>269</v>
      </c>
      <c r="EC646" s="215" t="s">
        <v>269</v>
      </c>
      <c r="ED646" s="215" t="s">
        <v>269</v>
      </c>
      <c r="EE646" s="215" t="s">
        <v>269</v>
      </c>
    </row>
    <row r="647" spans="1:135" ht="28.8" x14ac:dyDescent="0.55000000000000004">
      <c r="A647" s="83" t="s">
        <v>130</v>
      </c>
      <c r="B647" s="136">
        <v>270311</v>
      </c>
      <c r="C647" t="s">
        <v>1283</v>
      </c>
      <c r="D647" s="83" t="s">
        <v>228</v>
      </c>
      <c r="E647" s="138">
        <v>711244536915</v>
      </c>
      <c r="F647" s="83" t="s">
        <v>114</v>
      </c>
      <c r="G647" s="85">
        <v>43643</v>
      </c>
      <c r="H647" s="211" t="s">
        <v>98</v>
      </c>
      <c r="I647" s="84" t="s">
        <v>610</v>
      </c>
      <c r="J647" s="207" t="s">
        <v>627</v>
      </c>
      <c r="K647" s="208" t="s">
        <v>630</v>
      </c>
      <c r="L647" s="83" t="s">
        <v>108</v>
      </c>
      <c r="M647" s="184">
        <v>24593</v>
      </c>
      <c r="N647" s="184"/>
      <c r="O647" s="85" t="s">
        <v>102</v>
      </c>
      <c r="P647" s="185">
        <v>42491</v>
      </c>
      <c r="Q647" s="186" t="s">
        <v>203</v>
      </c>
      <c r="R647" s="186"/>
      <c r="S647" s="186"/>
      <c r="T647" s="187"/>
      <c r="U647" s="188" t="s">
        <v>296</v>
      </c>
      <c r="V647" s="188" t="s">
        <v>297</v>
      </c>
      <c r="W647" s="188" t="s">
        <v>297</v>
      </c>
      <c r="X647" s="189" t="s">
        <v>167</v>
      </c>
      <c r="Y647" s="190"/>
      <c r="Z647" s="83">
        <v>700</v>
      </c>
      <c r="AA647" s="83" t="s">
        <v>193</v>
      </c>
      <c r="AB647" s="83" t="s">
        <v>181</v>
      </c>
      <c r="AC647" s="83" t="s">
        <v>102</v>
      </c>
      <c r="AD647" s="83" t="s">
        <v>7616</v>
      </c>
      <c r="AE647" s="83" t="s">
        <v>102</v>
      </c>
      <c r="AF647" s="83" t="s">
        <v>102</v>
      </c>
      <c r="AG647" s="83" t="s">
        <v>119</v>
      </c>
      <c r="AH647" s="83" t="s">
        <v>7617</v>
      </c>
      <c r="AI647" s="83" t="s">
        <v>104</v>
      </c>
      <c r="AJ647" s="83" t="s">
        <v>105</v>
      </c>
      <c r="AK647" s="191" t="s">
        <v>7616</v>
      </c>
      <c r="AL647" s="191" t="s">
        <v>102</v>
      </c>
      <c r="AM647" s="191" t="s">
        <v>102</v>
      </c>
      <c r="AN647" s="191" t="s">
        <v>119</v>
      </c>
      <c r="AO647" s="191" t="s">
        <v>7617</v>
      </c>
      <c r="AP647" s="191" t="s">
        <v>104</v>
      </c>
      <c r="AQ647" s="191" t="s">
        <v>105</v>
      </c>
      <c r="AR647" s="191" t="s">
        <v>106</v>
      </c>
      <c r="AS647" s="191" t="s">
        <v>7616</v>
      </c>
      <c r="AT647" s="191" t="s">
        <v>485</v>
      </c>
      <c r="AU647" s="191" t="s">
        <v>7617</v>
      </c>
      <c r="AV647" s="191" t="s">
        <v>104</v>
      </c>
      <c r="AW647" s="191" t="s">
        <v>204</v>
      </c>
      <c r="AX647" s="191"/>
      <c r="AY647" s="192" t="s">
        <v>454</v>
      </c>
      <c r="AZ647" s="192" t="s">
        <v>416</v>
      </c>
      <c r="BA647" s="91" t="s">
        <v>108</v>
      </c>
      <c r="BB647" s="90">
        <v>0</v>
      </c>
      <c r="BC647" s="93" t="s">
        <v>102</v>
      </c>
      <c r="BD647" s="93" t="s">
        <v>102</v>
      </c>
      <c r="BE647" s="93" t="s">
        <v>102</v>
      </c>
      <c r="BF647" s="93" t="s">
        <v>102</v>
      </c>
      <c r="BG647" s="97" t="s">
        <v>108</v>
      </c>
      <c r="BH647" s="93" t="s">
        <v>108</v>
      </c>
      <c r="BI647" s="93" t="s">
        <v>102</v>
      </c>
      <c r="BJ647" s="93" t="s">
        <v>102</v>
      </c>
      <c r="BK647" s="93" t="s">
        <v>102</v>
      </c>
      <c r="BL647" s="93" t="s">
        <v>102</v>
      </c>
      <c r="BM647" s="93" t="s">
        <v>102</v>
      </c>
      <c r="BN647" s="93" t="s">
        <v>102</v>
      </c>
      <c r="BO647" s="93" t="s">
        <v>102</v>
      </c>
      <c r="BP647" s="96" t="s">
        <v>102</v>
      </c>
      <c r="BQ647" s="90">
        <v>0</v>
      </c>
      <c r="BR647" s="93" t="s">
        <v>102</v>
      </c>
      <c r="BS647" s="93" t="s">
        <v>102</v>
      </c>
      <c r="BT647" s="93" t="s">
        <v>102</v>
      </c>
      <c r="BU647" s="93" t="s">
        <v>102</v>
      </c>
      <c r="BV647" s="97" t="s">
        <v>108</v>
      </c>
      <c r="BW647" s="93" t="s">
        <v>108</v>
      </c>
      <c r="BX647" s="95" t="s">
        <v>102</v>
      </c>
      <c r="BY647" s="93" t="s">
        <v>102</v>
      </c>
      <c r="BZ647" s="93" t="s">
        <v>102</v>
      </c>
      <c r="CA647" s="93" t="s">
        <v>102</v>
      </c>
      <c r="CB647" s="93" t="s">
        <v>102</v>
      </c>
      <c r="CC647" s="93" t="s">
        <v>102</v>
      </c>
      <c r="CD647" s="93" t="s">
        <v>102</v>
      </c>
      <c r="CE647" s="193" t="s">
        <v>102</v>
      </c>
      <c r="CF647" s="194" t="s">
        <v>436</v>
      </c>
      <c r="CG647" s="195" t="s">
        <v>7618</v>
      </c>
      <c r="CH647" s="101" t="s">
        <v>563</v>
      </c>
      <c r="CI647" s="102"/>
      <c r="CJ647" s="196" t="s">
        <v>577</v>
      </c>
      <c r="CK647" s="104" t="s">
        <v>190</v>
      </c>
      <c r="CL647" s="105"/>
      <c r="CM647" s="83" t="s">
        <v>578</v>
      </c>
      <c r="CN647" s="106" t="s">
        <v>108</v>
      </c>
      <c r="CO647" s="197" t="s">
        <v>566</v>
      </c>
      <c r="CP647" s="107"/>
      <c r="CQ647" s="198" t="s">
        <v>107</v>
      </c>
      <c r="CR647" s="198" t="s">
        <v>107</v>
      </c>
      <c r="CS647" s="199"/>
      <c r="CT647" s="83" t="s">
        <v>109</v>
      </c>
      <c r="CU647" s="83" t="s">
        <v>109</v>
      </c>
      <c r="CV647" s="83">
        <v>23</v>
      </c>
      <c r="CW647" s="83" t="s">
        <v>270</v>
      </c>
      <c r="CX647" s="83">
        <v>23</v>
      </c>
      <c r="CY647" s="83" t="s">
        <v>108</v>
      </c>
      <c r="CZ647" s="83">
        <v>851088</v>
      </c>
      <c r="DA647" s="83" t="s">
        <v>7619</v>
      </c>
      <c r="DB647" s="83" t="s">
        <v>118</v>
      </c>
      <c r="DC647" s="83" t="s">
        <v>108</v>
      </c>
      <c r="DD647" s="83">
        <v>4470</v>
      </c>
      <c r="DE647" s="83" t="s">
        <v>173</v>
      </c>
      <c r="DF647" s="83" t="s">
        <v>118</v>
      </c>
      <c r="DG647" s="83" t="s">
        <v>500</v>
      </c>
      <c r="DH647" s="83"/>
      <c r="DI647" s="85">
        <v>43646</v>
      </c>
      <c r="DJ647" s="83" t="s">
        <v>584</v>
      </c>
      <c r="DK647" s="83" t="s">
        <v>102</v>
      </c>
      <c r="DL647" s="83" t="s">
        <v>482</v>
      </c>
      <c r="DM647" s="83">
        <v>0</v>
      </c>
      <c r="DN647" s="83" t="s">
        <v>483</v>
      </c>
      <c r="DO647" s="83">
        <v>1</v>
      </c>
      <c r="DP647" s="83">
        <v>2</v>
      </c>
      <c r="DQ647" s="83"/>
      <c r="DR647" s="83" t="s">
        <v>108</v>
      </c>
      <c r="DS647" s="83" t="s">
        <v>497</v>
      </c>
      <c r="DU647" s="215" t="s">
        <v>269</v>
      </c>
      <c r="DV647" s="136">
        <v>1</v>
      </c>
      <c r="DW647" s="136">
        <v>3</v>
      </c>
      <c r="DX647" s="215" t="s">
        <v>269</v>
      </c>
      <c r="DY647" s="215" t="s">
        <v>269</v>
      </c>
      <c r="DZ647" s="215" t="s">
        <v>269</v>
      </c>
      <c r="EA647" s="215" t="s">
        <v>269</v>
      </c>
      <c r="EB647" s="215" t="s">
        <v>269</v>
      </c>
      <c r="EC647" s="215" t="s">
        <v>269</v>
      </c>
      <c r="ED647" s="215" t="s">
        <v>269</v>
      </c>
      <c r="EE647" s="215" t="s">
        <v>269</v>
      </c>
    </row>
    <row r="648" spans="1:135" ht="57.6" x14ac:dyDescent="0.55000000000000004">
      <c r="A648" s="83" t="s">
        <v>130</v>
      </c>
      <c r="B648" s="136">
        <v>625955</v>
      </c>
      <c r="C648" t="s">
        <v>1284</v>
      </c>
      <c r="D648" s="83" t="s">
        <v>228</v>
      </c>
      <c r="E648" s="138">
        <v>555776875593</v>
      </c>
      <c r="F648" s="83" t="s">
        <v>143</v>
      </c>
      <c r="G648" s="85">
        <v>43620</v>
      </c>
      <c r="H648" s="83" t="s">
        <v>98</v>
      </c>
      <c r="I648" s="84" t="s">
        <v>612</v>
      </c>
      <c r="J648" s="207" t="s">
        <v>628</v>
      </c>
      <c r="K648" s="208" t="s">
        <v>633</v>
      </c>
      <c r="L648" s="83" t="s">
        <v>108</v>
      </c>
      <c r="M648" s="184" t="s">
        <v>102</v>
      </c>
      <c r="N648" s="184" t="s">
        <v>556</v>
      </c>
      <c r="O648" s="85" t="s">
        <v>102</v>
      </c>
      <c r="P648" s="185">
        <v>42491</v>
      </c>
      <c r="Q648" s="186" t="s">
        <v>202</v>
      </c>
      <c r="R648" s="186" t="s">
        <v>613</v>
      </c>
      <c r="S648" s="186"/>
      <c r="T648" s="187"/>
      <c r="U648" s="188" t="s">
        <v>295</v>
      </c>
      <c r="V648" s="188" t="s">
        <v>205</v>
      </c>
      <c r="W648" s="188" t="s">
        <v>295</v>
      </c>
      <c r="X648" s="189" t="s">
        <v>107</v>
      </c>
      <c r="Y648" s="190" t="s">
        <v>614</v>
      </c>
      <c r="Z648" s="83">
        <v>700</v>
      </c>
      <c r="AA648" s="83" t="s">
        <v>193</v>
      </c>
      <c r="AB648" s="83" t="s">
        <v>181</v>
      </c>
      <c r="AC648" s="83" t="s">
        <v>102</v>
      </c>
      <c r="AD648" s="83" t="s">
        <v>7620</v>
      </c>
      <c r="AE648" s="83" t="s">
        <v>7621</v>
      </c>
      <c r="AF648" s="83" t="s">
        <v>102</v>
      </c>
      <c r="AG648" s="83" t="s">
        <v>175</v>
      </c>
      <c r="AH648" s="83" t="s">
        <v>7622</v>
      </c>
      <c r="AI648" s="83" t="s">
        <v>104</v>
      </c>
      <c r="AJ648" s="83" t="s">
        <v>105</v>
      </c>
      <c r="AK648" s="191" t="s">
        <v>7620</v>
      </c>
      <c r="AL648" s="191" t="s">
        <v>7621</v>
      </c>
      <c r="AM648" s="191" t="s">
        <v>102</v>
      </c>
      <c r="AN648" s="191" t="s">
        <v>175</v>
      </c>
      <c r="AO648" s="191" t="s">
        <v>7622</v>
      </c>
      <c r="AP648" s="191" t="s">
        <v>104</v>
      </c>
      <c r="AQ648" s="191" t="s">
        <v>105</v>
      </c>
      <c r="AR648" s="191" t="s">
        <v>106</v>
      </c>
      <c r="AS648" s="191"/>
      <c r="AT648" s="191"/>
      <c r="AU648" s="191"/>
      <c r="AV648" s="191"/>
      <c r="AW648" s="191"/>
      <c r="AX648" s="191" t="s">
        <v>575</v>
      </c>
      <c r="AY648" s="192" t="s">
        <v>454</v>
      </c>
      <c r="AZ648" s="192" t="s">
        <v>108</v>
      </c>
      <c r="BA648" s="91" t="s">
        <v>108</v>
      </c>
      <c r="BB648" s="90">
        <v>0</v>
      </c>
      <c r="BC648" s="93" t="s">
        <v>102</v>
      </c>
      <c r="BD648" s="93" t="s">
        <v>102</v>
      </c>
      <c r="BE648" s="93" t="s">
        <v>102</v>
      </c>
      <c r="BF648" s="93" t="s">
        <v>102</v>
      </c>
      <c r="BG648" s="97" t="s">
        <v>108</v>
      </c>
      <c r="BH648" s="93" t="s">
        <v>108</v>
      </c>
      <c r="BI648" s="93" t="s">
        <v>102</v>
      </c>
      <c r="BJ648" s="93" t="s">
        <v>102</v>
      </c>
      <c r="BK648" s="93" t="s">
        <v>102</v>
      </c>
      <c r="BL648" s="93" t="s">
        <v>102</v>
      </c>
      <c r="BM648" s="93" t="s">
        <v>102</v>
      </c>
      <c r="BN648" s="93" t="s">
        <v>102</v>
      </c>
      <c r="BO648" s="93" t="s">
        <v>102</v>
      </c>
      <c r="BP648" s="96" t="s">
        <v>102</v>
      </c>
      <c r="BQ648" s="90">
        <v>0</v>
      </c>
      <c r="BR648" s="93" t="s">
        <v>102</v>
      </c>
      <c r="BS648" s="93" t="s">
        <v>102</v>
      </c>
      <c r="BT648" s="93" t="s">
        <v>102</v>
      </c>
      <c r="BU648" s="93" t="s">
        <v>102</v>
      </c>
      <c r="BV648" s="97" t="s">
        <v>108</v>
      </c>
      <c r="BW648" s="93" t="s">
        <v>108</v>
      </c>
      <c r="BX648" s="95" t="s">
        <v>102</v>
      </c>
      <c r="BY648" s="93" t="s">
        <v>102</v>
      </c>
      <c r="BZ648" s="93" t="s">
        <v>102</v>
      </c>
      <c r="CA648" s="93" t="s">
        <v>102</v>
      </c>
      <c r="CB648" s="93" t="s">
        <v>102</v>
      </c>
      <c r="CC648" s="93" t="s">
        <v>102</v>
      </c>
      <c r="CD648" s="93" t="s">
        <v>102</v>
      </c>
      <c r="CE648" s="193" t="s">
        <v>102</v>
      </c>
      <c r="CF648" s="194" t="s">
        <v>508</v>
      </c>
      <c r="CG648" s="195" t="s">
        <v>102</v>
      </c>
      <c r="CH648" s="101" t="e">
        <v>#N/A</v>
      </c>
      <c r="CI648" s="102" t="s">
        <v>580</v>
      </c>
      <c r="CJ648" s="196" t="s">
        <v>108</v>
      </c>
      <c r="CK648" s="104" t="s">
        <v>109</v>
      </c>
      <c r="CL648" s="105" t="s">
        <v>579</v>
      </c>
      <c r="CM648" s="83" t="s">
        <v>108</v>
      </c>
      <c r="CN648" s="106" t="s">
        <v>108</v>
      </c>
      <c r="CO648" s="197" t="s">
        <v>108</v>
      </c>
      <c r="CP648" s="107"/>
      <c r="CQ648" s="198" t="s">
        <v>474</v>
      </c>
      <c r="CR648" s="198" t="s">
        <v>474</v>
      </c>
      <c r="CS648" s="199" t="s">
        <v>616</v>
      </c>
      <c r="CT648" s="83" t="s">
        <v>109</v>
      </c>
      <c r="CU648" s="83" t="s">
        <v>109</v>
      </c>
      <c r="CV648" s="83">
        <v>52</v>
      </c>
      <c r="CW648" s="83" t="s">
        <v>112</v>
      </c>
      <c r="CX648" s="83">
        <v>52</v>
      </c>
      <c r="CY648" s="83" t="s">
        <v>7623</v>
      </c>
      <c r="CZ648" s="83">
        <v>852407.5</v>
      </c>
      <c r="DA648" s="83" t="s">
        <v>138</v>
      </c>
      <c r="DB648" s="83" t="s">
        <v>124</v>
      </c>
      <c r="DC648" s="83" t="s">
        <v>501</v>
      </c>
      <c r="DD648" s="83">
        <v>8613</v>
      </c>
      <c r="DE648" s="83" t="s">
        <v>582</v>
      </c>
      <c r="DF648" s="83" t="s">
        <v>145</v>
      </c>
      <c r="DG648" s="83" t="s">
        <v>501</v>
      </c>
      <c r="DH648" s="83" t="s">
        <v>582</v>
      </c>
      <c r="DI648" s="85">
        <v>43646</v>
      </c>
      <c r="DJ648" s="83" t="s">
        <v>584</v>
      </c>
      <c r="DK648" s="83" t="s">
        <v>102</v>
      </c>
      <c r="DL648" s="83" t="s">
        <v>482</v>
      </c>
      <c r="DM648" s="83">
        <v>0</v>
      </c>
      <c r="DN648" s="83" t="s">
        <v>238</v>
      </c>
      <c r="DO648" s="83">
        <v>1</v>
      </c>
      <c r="DP648" s="83">
        <v>2</v>
      </c>
      <c r="DQ648" s="83"/>
      <c r="DR648" s="83" t="s">
        <v>108</v>
      </c>
      <c r="DS648" s="83" t="s">
        <v>497</v>
      </c>
      <c r="DU648" s="215" t="s">
        <v>269</v>
      </c>
      <c r="DV648" s="136">
        <v>1</v>
      </c>
      <c r="DW648" s="136">
        <v>3</v>
      </c>
      <c r="DX648" s="215" t="s">
        <v>269</v>
      </c>
      <c r="DY648" s="215" t="s">
        <v>269</v>
      </c>
      <c r="DZ648" s="215" t="s">
        <v>269</v>
      </c>
      <c r="EA648" s="215" t="s">
        <v>269</v>
      </c>
      <c r="EB648" s="215" t="s">
        <v>269</v>
      </c>
      <c r="EC648" s="215" t="s">
        <v>269</v>
      </c>
      <c r="ED648" s="215" t="s">
        <v>269</v>
      </c>
      <c r="EE648" s="215" t="s">
        <v>269</v>
      </c>
    </row>
    <row r="649" spans="1:135" ht="28.8" x14ac:dyDescent="0.55000000000000004">
      <c r="A649" s="83" t="s">
        <v>130</v>
      </c>
      <c r="B649" s="136">
        <v>979068</v>
      </c>
      <c r="C649" t="s">
        <v>1285</v>
      </c>
      <c r="D649" s="83" t="s">
        <v>228</v>
      </c>
      <c r="E649" s="138">
        <v>513480996266</v>
      </c>
      <c r="F649" s="83" t="s">
        <v>114</v>
      </c>
      <c r="G649" s="85">
        <v>43634</v>
      </c>
      <c r="H649" s="83" t="s">
        <v>98</v>
      </c>
      <c r="I649" s="84" t="s">
        <v>618</v>
      </c>
      <c r="J649" s="207" t="s">
        <v>629</v>
      </c>
      <c r="K649" s="208" t="s">
        <v>634</v>
      </c>
      <c r="L649" s="83" t="s">
        <v>108</v>
      </c>
      <c r="M649" s="184">
        <v>27683</v>
      </c>
      <c r="N649" s="184"/>
      <c r="O649" s="85" t="s">
        <v>102</v>
      </c>
      <c r="P649" s="185">
        <v>43013</v>
      </c>
      <c r="Q649" s="186" t="s">
        <v>203</v>
      </c>
      <c r="R649" s="186"/>
      <c r="S649" s="186"/>
      <c r="T649" s="187"/>
      <c r="U649" s="188" t="s">
        <v>296</v>
      </c>
      <c r="V649" s="188" t="s">
        <v>205</v>
      </c>
      <c r="W649" s="189" t="s">
        <v>619</v>
      </c>
      <c r="X649" s="189" t="s">
        <v>107</v>
      </c>
      <c r="Y649" s="190" t="s">
        <v>614</v>
      </c>
      <c r="Z649" s="83">
        <v>700</v>
      </c>
      <c r="AA649" s="83" t="s">
        <v>193</v>
      </c>
      <c r="AB649" s="83" t="s">
        <v>181</v>
      </c>
      <c r="AC649" s="83" t="s">
        <v>102</v>
      </c>
      <c r="AD649" s="83" t="s">
        <v>7624</v>
      </c>
      <c r="AE649" s="83" t="s">
        <v>102</v>
      </c>
      <c r="AF649" s="83" t="s">
        <v>102</v>
      </c>
      <c r="AG649" s="83" t="s">
        <v>174</v>
      </c>
      <c r="AH649" s="83" t="s">
        <v>7613</v>
      </c>
      <c r="AI649" s="83" t="s">
        <v>104</v>
      </c>
      <c r="AJ649" s="83" t="s">
        <v>105</v>
      </c>
      <c r="AK649" s="191" t="s">
        <v>7624</v>
      </c>
      <c r="AL649" s="191" t="s">
        <v>102</v>
      </c>
      <c r="AM649" s="191" t="s">
        <v>102</v>
      </c>
      <c r="AN649" s="191" t="s">
        <v>174</v>
      </c>
      <c r="AO649" s="191" t="s">
        <v>7613</v>
      </c>
      <c r="AP649" s="191" t="s">
        <v>104</v>
      </c>
      <c r="AQ649" s="191" t="s">
        <v>105</v>
      </c>
      <c r="AR649" s="191" t="s">
        <v>106</v>
      </c>
      <c r="AS649" s="191" t="s">
        <v>7624</v>
      </c>
      <c r="AT649" s="191" t="s">
        <v>488</v>
      </c>
      <c r="AU649" s="191" t="s">
        <v>7625</v>
      </c>
      <c r="AV649" s="191" t="s">
        <v>104</v>
      </c>
      <c r="AW649" s="191" t="s">
        <v>204</v>
      </c>
      <c r="AX649" s="191"/>
      <c r="AY649" s="192" t="s">
        <v>454</v>
      </c>
      <c r="AZ649" s="192" t="s">
        <v>416</v>
      </c>
      <c r="BA649" s="91" t="s">
        <v>108</v>
      </c>
      <c r="BB649" s="90">
        <v>0</v>
      </c>
      <c r="BC649" s="93" t="s">
        <v>102</v>
      </c>
      <c r="BD649" s="93" t="s">
        <v>102</v>
      </c>
      <c r="BE649" s="93" t="s">
        <v>102</v>
      </c>
      <c r="BF649" s="93" t="s">
        <v>102</v>
      </c>
      <c r="BG649" s="97" t="s">
        <v>108</v>
      </c>
      <c r="BH649" s="93" t="s">
        <v>108</v>
      </c>
      <c r="BI649" s="93" t="s">
        <v>102</v>
      </c>
      <c r="BJ649" s="93" t="s">
        <v>102</v>
      </c>
      <c r="BK649" s="93" t="s">
        <v>102</v>
      </c>
      <c r="BL649" s="93" t="s">
        <v>102</v>
      </c>
      <c r="BM649" s="93" t="s">
        <v>102</v>
      </c>
      <c r="BN649" s="93" t="s">
        <v>102</v>
      </c>
      <c r="BO649" s="93" t="s">
        <v>102</v>
      </c>
      <c r="BP649" s="96" t="s">
        <v>102</v>
      </c>
      <c r="BQ649" s="90">
        <v>0</v>
      </c>
      <c r="BR649" s="93" t="s">
        <v>102</v>
      </c>
      <c r="BS649" s="93" t="s">
        <v>102</v>
      </c>
      <c r="BT649" s="93" t="s">
        <v>102</v>
      </c>
      <c r="BU649" s="93" t="s">
        <v>102</v>
      </c>
      <c r="BV649" s="97" t="s">
        <v>108</v>
      </c>
      <c r="BW649" s="93" t="s">
        <v>108</v>
      </c>
      <c r="BX649" s="95" t="s">
        <v>102</v>
      </c>
      <c r="BY649" s="93" t="s">
        <v>102</v>
      </c>
      <c r="BZ649" s="93" t="s">
        <v>102</v>
      </c>
      <c r="CA649" s="93" t="s">
        <v>102</v>
      </c>
      <c r="CB649" s="93" t="s">
        <v>102</v>
      </c>
      <c r="CC649" s="93" t="s">
        <v>102</v>
      </c>
      <c r="CD649" s="93" t="s">
        <v>102</v>
      </c>
      <c r="CE649" s="193" t="s">
        <v>102</v>
      </c>
      <c r="CF649" s="194" t="s">
        <v>436</v>
      </c>
      <c r="CG649" s="195" t="s">
        <v>7626</v>
      </c>
      <c r="CH649" s="101" t="s">
        <v>310</v>
      </c>
      <c r="CI649" s="102"/>
      <c r="CJ649" s="196" t="s">
        <v>7627</v>
      </c>
      <c r="CK649" s="104" t="s">
        <v>190</v>
      </c>
      <c r="CL649" s="105"/>
      <c r="CM649" s="83" t="s">
        <v>623</v>
      </c>
      <c r="CN649" s="106" t="s">
        <v>624</v>
      </c>
      <c r="CO649" s="197" t="s">
        <v>625</v>
      </c>
      <c r="CP649" s="107"/>
      <c r="CQ649" s="198" t="s">
        <v>474</v>
      </c>
      <c r="CR649" s="198" t="s">
        <v>474</v>
      </c>
      <c r="CS649" s="199"/>
      <c r="CT649" s="83" t="s">
        <v>109</v>
      </c>
      <c r="CU649" s="83" t="s">
        <v>109</v>
      </c>
      <c r="CV649" s="83">
        <v>7</v>
      </c>
      <c r="CW649" s="83" t="s">
        <v>139</v>
      </c>
      <c r="CX649" s="83">
        <v>7</v>
      </c>
      <c r="CY649" s="83" t="s">
        <v>108</v>
      </c>
      <c r="CZ649" s="83">
        <v>853727</v>
      </c>
      <c r="DA649" s="83" t="s">
        <v>581</v>
      </c>
      <c r="DB649" s="83" t="s">
        <v>152</v>
      </c>
      <c r="DC649" s="83" t="s">
        <v>500</v>
      </c>
      <c r="DD649" s="83">
        <v>1564</v>
      </c>
      <c r="DE649" s="83" t="s">
        <v>606</v>
      </c>
      <c r="DF649" s="83" t="s">
        <v>152</v>
      </c>
      <c r="DG649" s="83" t="s">
        <v>500</v>
      </c>
      <c r="DH649" s="83"/>
      <c r="DI649" s="85">
        <v>43646</v>
      </c>
      <c r="DJ649" s="83" t="s">
        <v>584</v>
      </c>
      <c r="DK649" s="83" t="s">
        <v>102</v>
      </c>
      <c r="DL649" s="83" t="s">
        <v>482</v>
      </c>
      <c r="DM649" s="83">
        <v>0</v>
      </c>
      <c r="DN649" s="83" t="s">
        <v>483</v>
      </c>
      <c r="DO649" s="83">
        <v>1</v>
      </c>
      <c r="DP649" s="83">
        <v>2</v>
      </c>
      <c r="DQ649" s="83"/>
      <c r="DR649" s="83" t="s">
        <v>108</v>
      </c>
      <c r="DS649" s="83" t="s">
        <v>497</v>
      </c>
      <c r="DU649" s="215" t="s">
        <v>269</v>
      </c>
      <c r="DV649" s="136">
        <v>1</v>
      </c>
      <c r="DW649" s="136">
        <v>3</v>
      </c>
      <c r="DX649" s="215" t="s">
        <v>269</v>
      </c>
      <c r="DY649" s="215" t="s">
        <v>269</v>
      </c>
      <c r="DZ649" s="215" t="s">
        <v>269</v>
      </c>
      <c r="EA649" s="215" t="s">
        <v>269</v>
      </c>
      <c r="EB649" s="215" t="s">
        <v>269</v>
      </c>
      <c r="EC649" s="215" t="s">
        <v>269</v>
      </c>
      <c r="ED649" s="215" t="s">
        <v>269</v>
      </c>
      <c r="EE649" s="215" t="s">
        <v>269</v>
      </c>
    </row>
    <row r="650" spans="1:135" ht="28.8" x14ac:dyDescent="0.55000000000000004">
      <c r="A650" s="83" t="s">
        <v>130</v>
      </c>
      <c r="B650" s="136">
        <v>831803</v>
      </c>
      <c r="C650" t="s">
        <v>1286</v>
      </c>
      <c r="D650" s="83" t="s">
        <v>228</v>
      </c>
      <c r="E650" s="138">
        <v>458914896853</v>
      </c>
      <c r="F650" s="83" t="s">
        <v>114</v>
      </c>
      <c r="G650" s="85">
        <v>43643</v>
      </c>
      <c r="H650" s="211" t="s">
        <v>98</v>
      </c>
      <c r="I650" s="84" t="s">
        <v>610</v>
      </c>
      <c r="J650" s="207" t="s">
        <v>627</v>
      </c>
      <c r="K650" s="208" t="s">
        <v>630</v>
      </c>
      <c r="L650" s="83" t="s">
        <v>108</v>
      </c>
      <c r="M650" s="184">
        <v>24594</v>
      </c>
      <c r="N650" s="184"/>
      <c r="O650" s="85" t="s">
        <v>102</v>
      </c>
      <c r="P650" s="185">
        <v>42491</v>
      </c>
      <c r="Q650" s="186" t="s">
        <v>203</v>
      </c>
      <c r="R650" s="186"/>
      <c r="S650" s="186"/>
      <c r="T650" s="187"/>
      <c r="U650" s="188" t="s">
        <v>296</v>
      </c>
      <c r="V650" s="188" t="s">
        <v>297</v>
      </c>
      <c r="W650" s="188" t="s">
        <v>297</v>
      </c>
      <c r="X650" s="189" t="s">
        <v>167</v>
      </c>
      <c r="Y650" s="190"/>
      <c r="Z650" s="83">
        <v>700</v>
      </c>
      <c r="AA650" s="83" t="s">
        <v>193</v>
      </c>
      <c r="AB650" s="83" t="s">
        <v>181</v>
      </c>
      <c r="AC650" s="83" t="s">
        <v>102</v>
      </c>
      <c r="AD650" s="83" t="s">
        <v>7628</v>
      </c>
      <c r="AE650" s="83" t="s">
        <v>102</v>
      </c>
      <c r="AF650" s="83" t="s">
        <v>102</v>
      </c>
      <c r="AG650" s="83" t="s">
        <v>119</v>
      </c>
      <c r="AH650" s="83" t="s">
        <v>7629</v>
      </c>
      <c r="AI650" s="83" t="s">
        <v>104</v>
      </c>
      <c r="AJ650" s="83" t="s">
        <v>105</v>
      </c>
      <c r="AK650" s="191" t="s">
        <v>7628</v>
      </c>
      <c r="AL650" s="191" t="s">
        <v>102</v>
      </c>
      <c r="AM650" s="191" t="s">
        <v>102</v>
      </c>
      <c r="AN650" s="191" t="s">
        <v>119</v>
      </c>
      <c r="AO650" s="191" t="s">
        <v>7629</v>
      </c>
      <c r="AP650" s="191" t="s">
        <v>104</v>
      </c>
      <c r="AQ650" s="191" t="s">
        <v>105</v>
      </c>
      <c r="AR650" s="191" t="s">
        <v>106</v>
      </c>
      <c r="AS650" s="191" t="s">
        <v>7628</v>
      </c>
      <c r="AT650" s="191" t="s">
        <v>485</v>
      </c>
      <c r="AU650" s="191" t="s">
        <v>7629</v>
      </c>
      <c r="AV650" s="191" t="s">
        <v>104</v>
      </c>
      <c r="AW650" s="191" t="s">
        <v>204</v>
      </c>
      <c r="AX650" s="191"/>
      <c r="AY650" s="192" t="s">
        <v>454</v>
      </c>
      <c r="AZ650" s="192" t="s">
        <v>416</v>
      </c>
      <c r="BA650" s="91" t="s">
        <v>108</v>
      </c>
      <c r="BB650" s="90">
        <v>0</v>
      </c>
      <c r="BC650" s="93" t="s">
        <v>102</v>
      </c>
      <c r="BD650" s="93" t="s">
        <v>102</v>
      </c>
      <c r="BE650" s="93" t="s">
        <v>102</v>
      </c>
      <c r="BF650" s="93" t="s">
        <v>102</v>
      </c>
      <c r="BG650" s="97" t="s">
        <v>108</v>
      </c>
      <c r="BH650" s="93" t="s">
        <v>108</v>
      </c>
      <c r="BI650" s="93" t="s">
        <v>102</v>
      </c>
      <c r="BJ650" s="93" t="s">
        <v>102</v>
      </c>
      <c r="BK650" s="93" t="s">
        <v>102</v>
      </c>
      <c r="BL650" s="93" t="s">
        <v>102</v>
      </c>
      <c r="BM650" s="93" t="s">
        <v>102</v>
      </c>
      <c r="BN650" s="93" t="s">
        <v>102</v>
      </c>
      <c r="BO650" s="93" t="s">
        <v>102</v>
      </c>
      <c r="BP650" s="96" t="s">
        <v>102</v>
      </c>
      <c r="BQ650" s="90">
        <v>0</v>
      </c>
      <c r="BR650" s="93" t="s">
        <v>102</v>
      </c>
      <c r="BS650" s="93" t="s">
        <v>102</v>
      </c>
      <c r="BT650" s="93" t="s">
        <v>102</v>
      </c>
      <c r="BU650" s="93" t="s">
        <v>102</v>
      </c>
      <c r="BV650" s="97" t="s">
        <v>108</v>
      </c>
      <c r="BW650" s="93" t="s">
        <v>108</v>
      </c>
      <c r="BX650" s="95" t="s">
        <v>102</v>
      </c>
      <c r="BY650" s="93" t="s">
        <v>102</v>
      </c>
      <c r="BZ650" s="93" t="s">
        <v>102</v>
      </c>
      <c r="CA650" s="93" t="s">
        <v>102</v>
      </c>
      <c r="CB650" s="93" t="s">
        <v>102</v>
      </c>
      <c r="CC650" s="93" t="s">
        <v>102</v>
      </c>
      <c r="CD650" s="93" t="s">
        <v>102</v>
      </c>
      <c r="CE650" s="193" t="s">
        <v>102</v>
      </c>
      <c r="CF650" s="194" t="s">
        <v>436</v>
      </c>
      <c r="CG650" s="195" t="s">
        <v>7630</v>
      </c>
      <c r="CH650" s="101" t="s">
        <v>563</v>
      </c>
      <c r="CI650" s="102"/>
      <c r="CJ650" s="196" t="s">
        <v>577</v>
      </c>
      <c r="CK650" s="104" t="s">
        <v>190</v>
      </c>
      <c r="CL650" s="105"/>
      <c r="CM650" s="83" t="s">
        <v>578</v>
      </c>
      <c r="CN650" s="106" t="s">
        <v>108</v>
      </c>
      <c r="CO650" s="197" t="s">
        <v>566</v>
      </c>
      <c r="CP650" s="107"/>
      <c r="CQ650" s="198" t="s">
        <v>107</v>
      </c>
      <c r="CR650" s="198" t="s">
        <v>107</v>
      </c>
      <c r="CS650" s="199"/>
      <c r="CT650" s="83" t="s">
        <v>109</v>
      </c>
      <c r="CU650" s="83" t="s">
        <v>109</v>
      </c>
      <c r="CV650" s="83">
        <v>73</v>
      </c>
      <c r="CW650" s="83" t="s">
        <v>270</v>
      </c>
      <c r="CX650" s="83">
        <v>73</v>
      </c>
      <c r="CY650" s="83" t="s">
        <v>108</v>
      </c>
      <c r="CZ650" s="83">
        <v>855046.5</v>
      </c>
      <c r="DA650" s="83" t="s">
        <v>7631</v>
      </c>
      <c r="DB650" s="83" t="s">
        <v>118</v>
      </c>
      <c r="DC650" s="83" t="s">
        <v>108</v>
      </c>
      <c r="DD650" s="83">
        <v>6560</v>
      </c>
      <c r="DE650" s="83" t="s">
        <v>173</v>
      </c>
      <c r="DF650" s="83" t="s">
        <v>118</v>
      </c>
      <c r="DG650" s="83" t="s">
        <v>500</v>
      </c>
      <c r="DH650" s="83"/>
      <c r="DI650" s="85">
        <v>43646</v>
      </c>
      <c r="DJ650" s="83" t="s">
        <v>584</v>
      </c>
      <c r="DK650" s="83" t="s">
        <v>102</v>
      </c>
      <c r="DL650" s="83" t="s">
        <v>482</v>
      </c>
      <c r="DM650" s="83">
        <v>0</v>
      </c>
      <c r="DN650" s="83" t="s">
        <v>483</v>
      </c>
      <c r="DO650" s="83">
        <v>1</v>
      </c>
      <c r="DP650" s="83">
        <v>5</v>
      </c>
      <c r="DQ650" s="83"/>
      <c r="DR650" s="83" t="s">
        <v>108</v>
      </c>
      <c r="DS650" s="83" t="s">
        <v>497</v>
      </c>
      <c r="DU650" s="215" t="s">
        <v>269</v>
      </c>
      <c r="DV650" s="136">
        <v>1</v>
      </c>
      <c r="DW650" s="136">
        <v>3</v>
      </c>
      <c r="DX650" s="215" t="s">
        <v>269</v>
      </c>
      <c r="DY650" s="215" t="s">
        <v>269</v>
      </c>
      <c r="DZ650" s="215" t="s">
        <v>269</v>
      </c>
      <c r="EA650" s="215" t="s">
        <v>269</v>
      </c>
      <c r="EB650" s="215" t="s">
        <v>269</v>
      </c>
      <c r="EC650" s="215" t="s">
        <v>269</v>
      </c>
      <c r="ED650" s="215" t="s">
        <v>269</v>
      </c>
      <c r="EE650" s="215" t="s">
        <v>269</v>
      </c>
    </row>
    <row r="651" spans="1:135" ht="57.6" x14ac:dyDescent="0.55000000000000004">
      <c r="A651" s="83" t="s">
        <v>130</v>
      </c>
      <c r="B651" s="136">
        <v>576234</v>
      </c>
      <c r="C651" t="s">
        <v>1287</v>
      </c>
      <c r="D651" s="83" t="s">
        <v>228</v>
      </c>
      <c r="E651" s="138">
        <v>323292477774</v>
      </c>
      <c r="F651" s="83" t="s">
        <v>143</v>
      </c>
      <c r="G651" s="85">
        <v>43620</v>
      </c>
      <c r="H651" s="83" t="s">
        <v>98</v>
      </c>
      <c r="I651" s="84" t="s">
        <v>612</v>
      </c>
      <c r="J651" s="207" t="s">
        <v>628</v>
      </c>
      <c r="K651" s="208" t="s">
        <v>633</v>
      </c>
      <c r="L651" s="83" t="s">
        <v>108</v>
      </c>
      <c r="M651" s="184" t="s">
        <v>102</v>
      </c>
      <c r="N651" s="184" t="s">
        <v>556</v>
      </c>
      <c r="O651" s="85" t="s">
        <v>102</v>
      </c>
      <c r="P651" s="185">
        <v>42491</v>
      </c>
      <c r="Q651" s="186" t="s">
        <v>202</v>
      </c>
      <c r="R651" s="186" t="s">
        <v>613</v>
      </c>
      <c r="S651" s="186"/>
      <c r="T651" s="187"/>
      <c r="U651" s="188" t="s">
        <v>295</v>
      </c>
      <c r="V651" s="188" t="s">
        <v>205</v>
      </c>
      <c r="W651" s="188" t="s">
        <v>295</v>
      </c>
      <c r="X651" s="189" t="s">
        <v>107</v>
      </c>
      <c r="Y651" s="190" t="s">
        <v>614</v>
      </c>
      <c r="Z651" s="83">
        <v>700</v>
      </c>
      <c r="AA651" s="83" t="s">
        <v>193</v>
      </c>
      <c r="AB651" s="83" t="s">
        <v>181</v>
      </c>
      <c r="AC651" s="83" t="s">
        <v>102</v>
      </c>
      <c r="AD651" s="83" t="s">
        <v>7632</v>
      </c>
      <c r="AE651" s="83" t="s">
        <v>7633</v>
      </c>
      <c r="AF651" s="83" t="s">
        <v>102</v>
      </c>
      <c r="AG651" s="83" t="s">
        <v>175</v>
      </c>
      <c r="AH651" s="83" t="s">
        <v>7634</v>
      </c>
      <c r="AI651" s="83" t="s">
        <v>104</v>
      </c>
      <c r="AJ651" s="83" t="s">
        <v>105</v>
      </c>
      <c r="AK651" s="191" t="s">
        <v>7632</v>
      </c>
      <c r="AL651" s="191" t="s">
        <v>7633</v>
      </c>
      <c r="AM651" s="191" t="s">
        <v>102</v>
      </c>
      <c r="AN651" s="191" t="s">
        <v>175</v>
      </c>
      <c r="AO651" s="191" t="s">
        <v>7634</v>
      </c>
      <c r="AP651" s="191" t="s">
        <v>104</v>
      </c>
      <c r="AQ651" s="191" t="s">
        <v>105</v>
      </c>
      <c r="AR651" s="191" t="s">
        <v>106</v>
      </c>
      <c r="AS651" s="191"/>
      <c r="AT651" s="191"/>
      <c r="AU651" s="191"/>
      <c r="AV651" s="191"/>
      <c r="AW651" s="191"/>
      <c r="AX651" s="191" t="s">
        <v>575</v>
      </c>
      <c r="AY651" s="192" t="s">
        <v>454</v>
      </c>
      <c r="AZ651" s="192" t="s">
        <v>108</v>
      </c>
      <c r="BA651" s="91" t="s">
        <v>108</v>
      </c>
      <c r="BB651" s="90">
        <v>0</v>
      </c>
      <c r="BC651" s="93" t="s">
        <v>102</v>
      </c>
      <c r="BD651" s="93" t="s">
        <v>102</v>
      </c>
      <c r="BE651" s="93" t="s">
        <v>102</v>
      </c>
      <c r="BF651" s="93" t="s">
        <v>102</v>
      </c>
      <c r="BG651" s="97" t="s">
        <v>108</v>
      </c>
      <c r="BH651" s="93" t="s">
        <v>108</v>
      </c>
      <c r="BI651" s="93" t="s">
        <v>102</v>
      </c>
      <c r="BJ651" s="93" t="s">
        <v>102</v>
      </c>
      <c r="BK651" s="93" t="s">
        <v>102</v>
      </c>
      <c r="BL651" s="93" t="s">
        <v>102</v>
      </c>
      <c r="BM651" s="93" t="s">
        <v>102</v>
      </c>
      <c r="BN651" s="93" t="s">
        <v>102</v>
      </c>
      <c r="BO651" s="93" t="s">
        <v>102</v>
      </c>
      <c r="BP651" s="96" t="s">
        <v>102</v>
      </c>
      <c r="BQ651" s="90">
        <v>0</v>
      </c>
      <c r="BR651" s="93" t="s">
        <v>102</v>
      </c>
      <c r="BS651" s="93" t="s">
        <v>102</v>
      </c>
      <c r="BT651" s="93" t="s">
        <v>102</v>
      </c>
      <c r="BU651" s="93" t="s">
        <v>102</v>
      </c>
      <c r="BV651" s="97" t="s">
        <v>108</v>
      </c>
      <c r="BW651" s="93" t="s">
        <v>108</v>
      </c>
      <c r="BX651" s="95" t="s">
        <v>102</v>
      </c>
      <c r="BY651" s="93" t="s">
        <v>102</v>
      </c>
      <c r="BZ651" s="93" t="s">
        <v>102</v>
      </c>
      <c r="CA651" s="93" t="s">
        <v>102</v>
      </c>
      <c r="CB651" s="93" t="s">
        <v>102</v>
      </c>
      <c r="CC651" s="93" t="s">
        <v>102</v>
      </c>
      <c r="CD651" s="93" t="s">
        <v>102</v>
      </c>
      <c r="CE651" s="193" t="s">
        <v>102</v>
      </c>
      <c r="CF651" s="194" t="s">
        <v>508</v>
      </c>
      <c r="CG651" s="195" t="s">
        <v>102</v>
      </c>
      <c r="CH651" s="101" t="e">
        <v>#N/A</v>
      </c>
      <c r="CI651" s="102" t="s">
        <v>580</v>
      </c>
      <c r="CJ651" s="196" t="s">
        <v>108</v>
      </c>
      <c r="CK651" s="104" t="s">
        <v>109</v>
      </c>
      <c r="CL651" s="105" t="s">
        <v>579</v>
      </c>
      <c r="CM651" s="83" t="s">
        <v>108</v>
      </c>
      <c r="CN651" s="106" t="s">
        <v>108</v>
      </c>
      <c r="CO651" s="197" t="s">
        <v>108</v>
      </c>
      <c r="CP651" s="107"/>
      <c r="CQ651" s="198" t="s">
        <v>474</v>
      </c>
      <c r="CR651" s="198" t="s">
        <v>474</v>
      </c>
      <c r="CS651" s="199" t="s">
        <v>616</v>
      </c>
      <c r="CT651" s="83" t="s">
        <v>109</v>
      </c>
      <c r="CU651" s="83" t="s">
        <v>109</v>
      </c>
      <c r="CV651" s="83">
        <v>23</v>
      </c>
      <c r="CW651" s="83" t="s">
        <v>112</v>
      </c>
      <c r="CX651" s="83">
        <v>23</v>
      </c>
      <c r="CY651" s="83" t="s">
        <v>7635</v>
      </c>
      <c r="CZ651" s="83">
        <v>856366</v>
      </c>
      <c r="DA651" s="83" t="s">
        <v>138</v>
      </c>
      <c r="DB651" s="83" t="s">
        <v>124</v>
      </c>
      <c r="DC651" s="83" t="s">
        <v>501</v>
      </c>
      <c r="DD651" s="83">
        <v>3697</v>
      </c>
      <c r="DE651" s="83" t="s">
        <v>582</v>
      </c>
      <c r="DF651" s="83" t="s">
        <v>145</v>
      </c>
      <c r="DG651" s="83" t="s">
        <v>501</v>
      </c>
      <c r="DH651" s="83" t="s">
        <v>582</v>
      </c>
      <c r="DI651" s="85">
        <v>43646</v>
      </c>
      <c r="DJ651" s="83" t="s">
        <v>584</v>
      </c>
      <c r="DK651" s="83" t="s">
        <v>102</v>
      </c>
      <c r="DL651" s="83" t="s">
        <v>482</v>
      </c>
      <c r="DM651" s="83">
        <v>0</v>
      </c>
      <c r="DN651" s="83" t="s">
        <v>238</v>
      </c>
      <c r="DO651" s="83">
        <v>1</v>
      </c>
      <c r="DP651" s="83">
        <v>1</v>
      </c>
      <c r="DQ651" s="83"/>
      <c r="DR651" s="83" t="s">
        <v>108</v>
      </c>
      <c r="DS651" s="83" t="s">
        <v>497</v>
      </c>
      <c r="DU651" s="215" t="s">
        <v>269</v>
      </c>
      <c r="DV651" s="136">
        <v>1</v>
      </c>
      <c r="DW651" s="136">
        <v>3</v>
      </c>
      <c r="DX651" s="215" t="s">
        <v>269</v>
      </c>
      <c r="DY651" s="215" t="s">
        <v>269</v>
      </c>
      <c r="DZ651" s="215" t="s">
        <v>269</v>
      </c>
      <c r="EA651" s="215" t="s">
        <v>269</v>
      </c>
      <c r="EB651" s="215" t="s">
        <v>269</v>
      </c>
      <c r="EC651" s="215" t="s">
        <v>269</v>
      </c>
      <c r="ED651" s="215" t="s">
        <v>269</v>
      </c>
      <c r="EE651" s="215" t="s">
        <v>269</v>
      </c>
    </row>
    <row r="652" spans="1:135" ht="28.8" x14ac:dyDescent="0.55000000000000004">
      <c r="A652" s="83" t="s">
        <v>130</v>
      </c>
      <c r="B652" s="136">
        <v>829204</v>
      </c>
      <c r="C652" t="s">
        <v>1288</v>
      </c>
      <c r="D652" s="83" t="s">
        <v>228</v>
      </c>
      <c r="E652" s="138">
        <v>721421108711</v>
      </c>
      <c r="F652" s="83" t="s">
        <v>114</v>
      </c>
      <c r="G652" s="85">
        <v>43634</v>
      </c>
      <c r="H652" s="83" t="s">
        <v>98</v>
      </c>
      <c r="I652" s="84" t="s">
        <v>618</v>
      </c>
      <c r="J652" s="207" t="s">
        <v>629</v>
      </c>
      <c r="K652" s="208" t="s">
        <v>634</v>
      </c>
      <c r="L652" s="83" t="s">
        <v>108</v>
      </c>
      <c r="M652" s="184">
        <v>27684</v>
      </c>
      <c r="N652" s="184"/>
      <c r="O652" s="85" t="s">
        <v>102</v>
      </c>
      <c r="P652" s="185">
        <v>43013</v>
      </c>
      <c r="Q652" s="186" t="s">
        <v>203</v>
      </c>
      <c r="R652" s="186"/>
      <c r="S652" s="186"/>
      <c r="T652" s="187"/>
      <c r="U652" s="188" t="s">
        <v>296</v>
      </c>
      <c r="V652" s="188" t="s">
        <v>205</v>
      </c>
      <c r="W652" s="189" t="s">
        <v>619</v>
      </c>
      <c r="X652" s="189" t="s">
        <v>107</v>
      </c>
      <c r="Y652" s="190" t="s">
        <v>614</v>
      </c>
      <c r="Z652" s="83">
        <v>700</v>
      </c>
      <c r="AA652" s="83" t="s">
        <v>193</v>
      </c>
      <c r="AB652" s="83" t="s">
        <v>181</v>
      </c>
      <c r="AC652" s="83" t="s">
        <v>102</v>
      </c>
      <c r="AD652" s="83" t="s">
        <v>7636</v>
      </c>
      <c r="AE652" s="83" t="s">
        <v>102</v>
      </c>
      <c r="AF652" s="83" t="s">
        <v>102</v>
      </c>
      <c r="AG652" s="83" t="s">
        <v>174</v>
      </c>
      <c r="AH652" s="83" t="s">
        <v>7625</v>
      </c>
      <c r="AI652" s="83" t="s">
        <v>104</v>
      </c>
      <c r="AJ652" s="83" t="s">
        <v>105</v>
      </c>
      <c r="AK652" s="191" t="s">
        <v>7636</v>
      </c>
      <c r="AL652" s="191" t="s">
        <v>102</v>
      </c>
      <c r="AM652" s="191" t="s">
        <v>102</v>
      </c>
      <c r="AN652" s="191" t="s">
        <v>174</v>
      </c>
      <c r="AO652" s="191" t="s">
        <v>7625</v>
      </c>
      <c r="AP652" s="191" t="s">
        <v>104</v>
      </c>
      <c r="AQ652" s="191" t="s">
        <v>105</v>
      </c>
      <c r="AR652" s="191" t="s">
        <v>106</v>
      </c>
      <c r="AS652" s="191" t="s">
        <v>7636</v>
      </c>
      <c r="AT652" s="191" t="s">
        <v>488</v>
      </c>
      <c r="AU652" s="191" t="s">
        <v>7637</v>
      </c>
      <c r="AV652" s="191" t="s">
        <v>104</v>
      </c>
      <c r="AW652" s="191" t="s">
        <v>204</v>
      </c>
      <c r="AX652" s="191"/>
      <c r="AY652" s="192" t="s">
        <v>454</v>
      </c>
      <c r="AZ652" s="192" t="s">
        <v>416</v>
      </c>
      <c r="BA652" s="91" t="s">
        <v>108</v>
      </c>
      <c r="BB652" s="90">
        <v>0</v>
      </c>
      <c r="BC652" s="93" t="s">
        <v>102</v>
      </c>
      <c r="BD652" s="93" t="s">
        <v>102</v>
      </c>
      <c r="BE652" s="93" t="s">
        <v>102</v>
      </c>
      <c r="BF652" s="93" t="s">
        <v>102</v>
      </c>
      <c r="BG652" s="97" t="s">
        <v>108</v>
      </c>
      <c r="BH652" s="93" t="s">
        <v>108</v>
      </c>
      <c r="BI652" s="93" t="s">
        <v>102</v>
      </c>
      <c r="BJ652" s="93" t="s">
        <v>102</v>
      </c>
      <c r="BK652" s="93" t="s">
        <v>102</v>
      </c>
      <c r="BL652" s="93" t="s">
        <v>102</v>
      </c>
      <c r="BM652" s="93" t="s">
        <v>102</v>
      </c>
      <c r="BN652" s="93" t="s">
        <v>102</v>
      </c>
      <c r="BO652" s="93" t="s">
        <v>102</v>
      </c>
      <c r="BP652" s="96" t="s">
        <v>102</v>
      </c>
      <c r="BQ652" s="90">
        <v>0</v>
      </c>
      <c r="BR652" s="93" t="s">
        <v>102</v>
      </c>
      <c r="BS652" s="93" t="s">
        <v>102</v>
      </c>
      <c r="BT652" s="93" t="s">
        <v>102</v>
      </c>
      <c r="BU652" s="93" t="s">
        <v>102</v>
      </c>
      <c r="BV652" s="97" t="s">
        <v>108</v>
      </c>
      <c r="BW652" s="93" t="s">
        <v>108</v>
      </c>
      <c r="BX652" s="95" t="s">
        <v>102</v>
      </c>
      <c r="BY652" s="93" t="s">
        <v>102</v>
      </c>
      <c r="BZ652" s="93" t="s">
        <v>102</v>
      </c>
      <c r="CA652" s="93" t="s">
        <v>102</v>
      </c>
      <c r="CB652" s="93" t="s">
        <v>102</v>
      </c>
      <c r="CC652" s="93" t="s">
        <v>102</v>
      </c>
      <c r="CD652" s="93" t="s">
        <v>102</v>
      </c>
      <c r="CE652" s="193" t="s">
        <v>102</v>
      </c>
      <c r="CF652" s="194" t="s">
        <v>436</v>
      </c>
      <c r="CG652" s="195" t="s">
        <v>7638</v>
      </c>
      <c r="CH652" s="101" t="s">
        <v>310</v>
      </c>
      <c r="CI652" s="102"/>
      <c r="CJ652" s="196" t="s">
        <v>7639</v>
      </c>
      <c r="CK652" s="104" t="s">
        <v>190</v>
      </c>
      <c r="CL652" s="105"/>
      <c r="CM652" s="83" t="s">
        <v>623</v>
      </c>
      <c r="CN652" s="106" t="s">
        <v>624</v>
      </c>
      <c r="CO652" s="197" t="s">
        <v>625</v>
      </c>
      <c r="CP652" s="107"/>
      <c r="CQ652" s="198" t="s">
        <v>474</v>
      </c>
      <c r="CR652" s="198" t="s">
        <v>474</v>
      </c>
      <c r="CS652" s="199"/>
      <c r="CT652" s="83" t="s">
        <v>109</v>
      </c>
      <c r="CU652" s="83" t="s">
        <v>109</v>
      </c>
      <c r="CV652" s="83">
        <v>96</v>
      </c>
      <c r="CW652" s="83" t="s">
        <v>139</v>
      </c>
      <c r="CX652" s="83">
        <v>96</v>
      </c>
      <c r="CY652" s="83" t="s">
        <v>108</v>
      </c>
      <c r="CZ652" s="83">
        <v>857685.5</v>
      </c>
      <c r="DA652" s="83" t="s">
        <v>581</v>
      </c>
      <c r="DB652" s="83" t="s">
        <v>152</v>
      </c>
      <c r="DC652" s="83" t="s">
        <v>500</v>
      </c>
      <c r="DD652" s="83">
        <v>5656</v>
      </c>
      <c r="DE652" s="83" t="s">
        <v>606</v>
      </c>
      <c r="DF652" s="83" t="s">
        <v>152</v>
      </c>
      <c r="DG652" s="83" t="s">
        <v>500</v>
      </c>
      <c r="DH652" s="83"/>
      <c r="DI652" s="85">
        <v>43646</v>
      </c>
      <c r="DJ652" s="83" t="s">
        <v>584</v>
      </c>
      <c r="DK652" s="83" t="s">
        <v>102</v>
      </c>
      <c r="DL652" s="83" t="s">
        <v>482</v>
      </c>
      <c r="DM652" s="83">
        <v>0</v>
      </c>
      <c r="DN652" s="83" t="s">
        <v>483</v>
      </c>
      <c r="DO652" s="83">
        <v>1</v>
      </c>
      <c r="DP652" s="83">
        <v>3</v>
      </c>
      <c r="DQ652" s="83"/>
      <c r="DR652" s="83" t="s">
        <v>108</v>
      </c>
      <c r="DS652" s="83" t="s">
        <v>497</v>
      </c>
      <c r="DU652" s="215" t="s">
        <v>269</v>
      </c>
      <c r="DV652" s="136">
        <v>1</v>
      </c>
      <c r="DW652" s="136">
        <v>3</v>
      </c>
      <c r="DX652" s="215" t="s">
        <v>269</v>
      </c>
      <c r="DY652" s="215" t="s">
        <v>269</v>
      </c>
      <c r="DZ652" s="215" t="s">
        <v>269</v>
      </c>
      <c r="EA652" s="215" t="s">
        <v>269</v>
      </c>
      <c r="EB652" s="215" t="s">
        <v>269</v>
      </c>
      <c r="EC652" s="215" t="s">
        <v>269</v>
      </c>
      <c r="ED652" s="215" t="s">
        <v>269</v>
      </c>
      <c r="EE652" s="215" t="s">
        <v>269</v>
      </c>
    </row>
    <row r="653" spans="1:135" ht="28.8" x14ac:dyDescent="0.55000000000000004">
      <c r="A653" s="83" t="s">
        <v>130</v>
      </c>
      <c r="B653" s="136">
        <v>711448</v>
      </c>
      <c r="C653" t="s">
        <v>1289</v>
      </c>
      <c r="D653" s="83" t="s">
        <v>228</v>
      </c>
      <c r="E653" s="138">
        <v>393421787654</v>
      </c>
      <c r="F653" s="83" t="s">
        <v>114</v>
      </c>
      <c r="G653" s="85">
        <v>43643</v>
      </c>
      <c r="H653" s="211" t="s">
        <v>98</v>
      </c>
      <c r="I653" s="84" t="s">
        <v>610</v>
      </c>
      <c r="J653" s="207" t="s">
        <v>627</v>
      </c>
      <c r="K653" s="208" t="s">
        <v>630</v>
      </c>
      <c r="L653" s="83" t="s">
        <v>108</v>
      </c>
      <c r="M653" s="184">
        <v>24595</v>
      </c>
      <c r="N653" s="184"/>
      <c r="O653" s="85" t="s">
        <v>102</v>
      </c>
      <c r="P653" s="185">
        <v>42491</v>
      </c>
      <c r="Q653" s="186" t="s">
        <v>203</v>
      </c>
      <c r="R653" s="186"/>
      <c r="S653" s="186"/>
      <c r="T653" s="187"/>
      <c r="U653" s="188" t="s">
        <v>296</v>
      </c>
      <c r="V653" s="188" t="s">
        <v>297</v>
      </c>
      <c r="W653" s="188" t="s">
        <v>297</v>
      </c>
      <c r="X653" s="189" t="s">
        <v>167</v>
      </c>
      <c r="Y653" s="190"/>
      <c r="Z653" s="83">
        <v>700</v>
      </c>
      <c r="AA653" s="83" t="s">
        <v>193</v>
      </c>
      <c r="AB653" s="83" t="s">
        <v>181</v>
      </c>
      <c r="AC653" s="83" t="s">
        <v>102</v>
      </c>
      <c r="AD653" s="83" t="s">
        <v>7640</v>
      </c>
      <c r="AE653" s="83" t="s">
        <v>102</v>
      </c>
      <c r="AF653" s="83" t="s">
        <v>102</v>
      </c>
      <c r="AG653" s="83" t="s">
        <v>119</v>
      </c>
      <c r="AH653" s="83" t="s">
        <v>7641</v>
      </c>
      <c r="AI653" s="83" t="s">
        <v>104</v>
      </c>
      <c r="AJ653" s="83" t="s">
        <v>105</v>
      </c>
      <c r="AK653" s="191" t="s">
        <v>7640</v>
      </c>
      <c r="AL653" s="191" t="s">
        <v>102</v>
      </c>
      <c r="AM653" s="191" t="s">
        <v>102</v>
      </c>
      <c r="AN653" s="191" t="s">
        <v>119</v>
      </c>
      <c r="AO653" s="191" t="s">
        <v>7641</v>
      </c>
      <c r="AP653" s="191" t="s">
        <v>104</v>
      </c>
      <c r="AQ653" s="191" t="s">
        <v>105</v>
      </c>
      <c r="AR653" s="191" t="s">
        <v>106</v>
      </c>
      <c r="AS653" s="191" t="s">
        <v>7640</v>
      </c>
      <c r="AT653" s="191" t="s">
        <v>485</v>
      </c>
      <c r="AU653" s="191" t="s">
        <v>7641</v>
      </c>
      <c r="AV653" s="191" t="s">
        <v>104</v>
      </c>
      <c r="AW653" s="191" t="s">
        <v>204</v>
      </c>
      <c r="AX653" s="191"/>
      <c r="AY653" s="192" t="s">
        <v>454</v>
      </c>
      <c r="AZ653" s="192" t="s">
        <v>416</v>
      </c>
      <c r="BA653" s="91" t="s">
        <v>108</v>
      </c>
      <c r="BB653" s="90">
        <v>0</v>
      </c>
      <c r="BC653" s="93" t="s">
        <v>102</v>
      </c>
      <c r="BD653" s="93" t="s">
        <v>102</v>
      </c>
      <c r="BE653" s="93" t="s">
        <v>102</v>
      </c>
      <c r="BF653" s="93" t="s">
        <v>102</v>
      </c>
      <c r="BG653" s="97" t="s">
        <v>108</v>
      </c>
      <c r="BH653" s="93" t="s">
        <v>108</v>
      </c>
      <c r="BI653" s="93" t="s">
        <v>102</v>
      </c>
      <c r="BJ653" s="93" t="s">
        <v>102</v>
      </c>
      <c r="BK653" s="93" t="s">
        <v>102</v>
      </c>
      <c r="BL653" s="93" t="s">
        <v>102</v>
      </c>
      <c r="BM653" s="93" t="s">
        <v>102</v>
      </c>
      <c r="BN653" s="93" t="s">
        <v>102</v>
      </c>
      <c r="BO653" s="93" t="s">
        <v>102</v>
      </c>
      <c r="BP653" s="96" t="s">
        <v>102</v>
      </c>
      <c r="BQ653" s="90">
        <v>0</v>
      </c>
      <c r="BR653" s="93" t="s">
        <v>102</v>
      </c>
      <c r="BS653" s="93" t="s">
        <v>102</v>
      </c>
      <c r="BT653" s="93" t="s">
        <v>102</v>
      </c>
      <c r="BU653" s="93" t="s">
        <v>102</v>
      </c>
      <c r="BV653" s="97" t="s">
        <v>108</v>
      </c>
      <c r="BW653" s="93" t="s">
        <v>108</v>
      </c>
      <c r="BX653" s="95" t="s">
        <v>102</v>
      </c>
      <c r="BY653" s="93" t="s">
        <v>102</v>
      </c>
      <c r="BZ653" s="93" t="s">
        <v>102</v>
      </c>
      <c r="CA653" s="93" t="s">
        <v>102</v>
      </c>
      <c r="CB653" s="93" t="s">
        <v>102</v>
      </c>
      <c r="CC653" s="93" t="s">
        <v>102</v>
      </c>
      <c r="CD653" s="93" t="s">
        <v>102</v>
      </c>
      <c r="CE653" s="193" t="s">
        <v>102</v>
      </c>
      <c r="CF653" s="194" t="s">
        <v>436</v>
      </c>
      <c r="CG653" s="195" t="s">
        <v>7642</v>
      </c>
      <c r="CH653" s="101" t="s">
        <v>563</v>
      </c>
      <c r="CI653" s="102"/>
      <c r="CJ653" s="196" t="s">
        <v>577</v>
      </c>
      <c r="CK653" s="104" t="s">
        <v>190</v>
      </c>
      <c r="CL653" s="105"/>
      <c r="CM653" s="83" t="s">
        <v>578</v>
      </c>
      <c r="CN653" s="106" t="s">
        <v>108</v>
      </c>
      <c r="CO653" s="197" t="s">
        <v>566</v>
      </c>
      <c r="CP653" s="107"/>
      <c r="CQ653" s="198" t="s">
        <v>107</v>
      </c>
      <c r="CR653" s="198" t="s">
        <v>107</v>
      </c>
      <c r="CS653" s="199"/>
      <c r="CT653" s="83" t="s">
        <v>109</v>
      </c>
      <c r="CU653" s="83" t="s">
        <v>109</v>
      </c>
      <c r="CV653" s="83">
        <v>23</v>
      </c>
      <c r="CW653" s="83" t="s">
        <v>270</v>
      </c>
      <c r="CX653" s="83">
        <v>23</v>
      </c>
      <c r="CY653" s="83" t="s">
        <v>108</v>
      </c>
      <c r="CZ653" s="83">
        <v>859005</v>
      </c>
      <c r="DA653" s="83" t="s">
        <v>7643</v>
      </c>
      <c r="DB653" s="83" t="s">
        <v>118</v>
      </c>
      <c r="DC653" s="83" t="s">
        <v>108</v>
      </c>
      <c r="DD653" s="83">
        <v>8697</v>
      </c>
      <c r="DE653" s="83" t="s">
        <v>173</v>
      </c>
      <c r="DF653" s="83" t="s">
        <v>118</v>
      </c>
      <c r="DG653" s="83" t="s">
        <v>500</v>
      </c>
      <c r="DH653" s="83"/>
      <c r="DI653" s="85">
        <v>43646</v>
      </c>
      <c r="DJ653" s="83" t="s">
        <v>584</v>
      </c>
      <c r="DK653" s="83" t="s">
        <v>102</v>
      </c>
      <c r="DL653" s="83" t="s">
        <v>482</v>
      </c>
      <c r="DM653" s="83">
        <v>0</v>
      </c>
      <c r="DN653" s="83" t="s">
        <v>483</v>
      </c>
      <c r="DO653" s="83">
        <v>1</v>
      </c>
      <c r="DP653" s="83">
        <v>3</v>
      </c>
      <c r="DQ653" s="83"/>
      <c r="DR653" s="83" t="s">
        <v>108</v>
      </c>
      <c r="DS653" s="83" t="s">
        <v>497</v>
      </c>
      <c r="DU653" s="215" t="s">
        <v>269</v>
      </c>
      <c r="DV653" s="136">
        <v>1</v>
      </c>
      <c r="DW653" s="136">
        <v>3</v>
      </c>
      <c r="DX653" s="215" t="s">
        <v>269</v>
      </c>
      <c r="DY653" s="215" t="s">
        <v>269</v>
      </c>
      <c r="DZ653" s="215" t="s">
        <v>269</v>
      </c>
      <c r="EA653" s="215" t="s">
        <v>269</v>
      </c>
      <c r="EB653" s="215" t="s">
        <v>269</v>
      </c>
      <c r="EC653" s="215" t="s">
        <v>269</v>
      </c>
      <c r="ED653" s="215" t="s">
        <v>269</v>
      </c>
      <c r="EE653" s="215" t="s">
        <v>269</v>
      </c>
    </row>
    <row r="654" spans="1:135" ht="57.6" x14ac:dyDescent="0.55000000000000004">
      <c r="A654" s="83" t="s">
        <v>130</v>
      </c>
      <c r="B654" s="136">
        <v>161294</v>
      </c>
      <c r="C654" t="s">
        <v>1290</v>
      </c>
      <c r="D654" s="83" t="s">
        <v>228</v>
      </c>
      <c r="E654" s="138">
        <v>103778146775</v>
      </c>
      <c r="F654" s="83" t="s">
        <v>143</v>
      </c>
      <c r="G654" s="85">
        <v>43620</v>
      </c>
      <c r="H654" s="83" t="s">
        <v>98</v>
      </c>
      <c r="I654" s="84" t="s">
        <v>612</v>
      </c>
      <c r="J654" s="207" t="s">
        <v>628</v>
      </c>
      <c r="K654" s="208" t="s">
        <v>633</v>
      </c>
      <c r="L654" s="83" t="s">
        <v>108</v>
      </c>
      <c r="M654" s="184" t="s">
        <v>102</v>
      </c>
      <c r="N654" s="184" t="s">
        <v>556</v>
      </c>
      <c r="O654" s="85" t="s">
        <v>102</v>
      </c>
      <c r="P654" s="185">
        <v>42491</v>
      </c>
      <c r="Q654" s="186" t="s">
        <v>202</v>
      </c>
      <c r="R654" s="186" t="s">
        <v>613</v>
      </c>
      <c r="S654" s="186"/>
      <c r="T654" s="187"/>
      <c r="U654" s="188" t="s">
        <v>295</v>
      </c>
      <c r="V654" s="188" t="s">
        <v>205</v>
      </c>
      <c r="W654" s="188" t="s">
        <v>295</v>
      </c>
      <c r="X654" s="189" t="s">
        <v>107</v>
      </c>
      <c r="Y654" s="190" t="s">
        <v>614</v>
      </c>
      <c r="Z654" s="83">
        <v>700</v>
      </c>
      <c r="AA654" s="83" t="s">
        <v>193</v>
      </c>
      <c r="AB654" s="83" t="s">
        <v>181</v>
      </c>
      <c r="AC654" s="83" t="s">
        <v>102</v>
      </c>
      <c r="AD654" s="83" t="s">
        <v>7644</v>
      </c>
      <c r="AE654" s="83" t="s">
        <v>7645</v>
      </c>
      <c r="AF654" s="83" t="s">
        <v>102</v>
      </c>
      <c r="AG654" s="83" t="s">
        <v>175</v>
      </c>
      <c r="AH654" s="83" t="s">
        <v>7646</v>
      </c>
      <c r="AI654" s="83" t="s">
        <v>104</v>
      </c>
      <c r="AJ654" s="83" t="s">
        <v>105</v>
      </c>
      <c r="AK654" s="191" t="s">
        <v>7644</v>
      </c>
      <c r="AL654" s="191" t="s">
        <v>7645</v>
      </c>
      <c r="AM654" s="191" t="s">
        <v>102</v>
      </c>
      <c r="AN654" s="191" t="s">
        <v>175</v>
      </c>
      <c r="AO654" s="191" t="s">
        <v>7646</v>
      </c>
      <c r="AP654" s="191" t="s">
        <v>104</v>
      </c>
      <c r="AQ654" s="191" t="s">
        <v>105</v>
      </c>
      <c r="AR654" s="191" t="s">
        <v>106</v>
      </c>
      <c r="AS654" s="191"/>
      <c r="AT654" s="191"/>
      <c r="AU654" s="191"/>
      <c r="AV654" s="191"/>
      <c r="AW654" s="191"/>
      <c r="AX654" s="191" t="s">
        <v>575</v>
      </c>
      <c r="AY654" s="192" t="s">
        <v>454</v>
      </c>
      <c r="AZ654" s="192" t="s">
        <v>108</v>
      </c>
      <c r="BA654" s="91" t="s">
        <v>108</v>
      </c>
      <c r="BB654" s="90">
        <v>0</v>
      </c>
      <c r="BC654" s="93" t="s">
        <v>102</v>
      </c>
      <c r="BD654" s="93" t="s">
        <v>102</v>
      </c>
      <c r="BE654" s="93" t="s">
        <v>102</v>
      </c>
      <c r="BF654" s="93" t="s">
        <v>102</v>
      </c>
      <c r="BG654" s="97" t="s">
        <v>108</v>
      </c>
      <c r="BH654" s="93" t="s">
        <v>108</v>
      </c>
      <c r="BI654" s="93" t="s">
        <v>102</v>
      </c>
      <c r="BJ654" s="93" t="s">
        <v>102</v>
      </c>
      <c r="BK654" s="93" t="s">
        <v>102</v>
      </c>
      <c r="BL654" s="93" t="s">
        <v>102</v>
      </c>
      <c r="BM654" s="93" t="s">
        <v>102</v>
      </c>
      <c r="BN654" s="93" t="s">
        <v>102</v>
      </c>
      <c r="BO654" s="93" t="s">
        <v>102</v>
      </c>
      <c r="BP654" s="96" t="s">
        <v>102</v>
      </c>
      <c r="BQ654" s="90">
        <v>0</v>
      </c>
      <c r="BR654" s="93" t="s">
        <v>102</v>
      </c>
      <c r="BS654" s="93" t="s">
        <v>102</v>
      </c>
      <c r="BT654" s="93" t="s">
        <v>102</v>
      </c>
      <c r="BU654" s="93" t="s">
        <v>102</v>
      </c>
      <c r="BV654" s="97" t="s">
        <v>108</v>
      </c>
      <c r="BW654" s="93" t="s">
        <v>108</v>
      </c>
      <c r="BX654" s="95" t="s">
        <v>102</v>
      </c>
      <c r="BY654" s="93" t="s">
        <v>102</v>
      </c>
      <c r="BZ654" s="93" t="s">
        <v>102</v>
      </c>
      <c r="CA654" s="93" t="s">
        <v>102</v>
      </c>
      <c r="CB654" s="93" t="s">
        <v>102</v>
      </c>
      <c r="CC654" s="93" t="s">
        <v>102</v>
      </c>
      <c r="CD654" s="93" t="s">
        <v>102</v>
      </c>
      <c r="CE654" s="193" t="s">
        <v>102</v>
      </c>
      <c r="CF654" s="194" t="s">
        <v>508</v>
      </c>
      <c r="CG654" s="195" t="s">
        <v>102</v>
      </c>
      <c r="CH654" s="101" t="e">
        <v>#N/A</v>
      </c>
      <c r="CI654" s="102" t="s">
        <v>580</v>
      </c>
      <c r="CJ654" s="196" t="s">
        <v>108</v>
      </c>
      <c r="CK654" s="104" t="s">
        <v>109</v>
      </c>
      <c r="CL654" s="105" t="s">
        <v>579</v>
      </c>
      <c r="CM654" s="83" t="s">
        <v>108</v>
      </c>
      <c r="CN654" s="106" t="s">
        <v>108</v>
      </c>
      <c r="CO654" s="197" t="s">
        <v>108</v>
      </c>
      <c r="CP654" s="107"/>
      <c r="CQ654" s="198" t="s">
        <v>474</v>
      </c>
      <c r="CR654" s="198" t="s">
        <v>474</v>
      </c>
      <c r="CS654" s="199" t="s">
        <v>616</v>
      </c>
      <c r="CT654" s="83" t="s">
        <v>109</v>
      </c>
      <c r="CU654" s="83" t="s">
        <v>109</v>
      </c>
      <c r="CV654" s="83">
        <v>16</v>
      </c>
      <c r="CW654" s="83" t="s">
        <v>112</v>
      </c>
      <c r="CX654" s="83">
        <v>16</v>
      </c>
      <c r="CY654" s="83" t="s">
        <v>7647</v>
      </c>
      <c r="CZ654" s="83">
        <v>860324.5</v>
      </c>
      <c r="DA654" s="83" t="s">
        <v>138</v>
      </c>
      <c r="DB654" s="83" t="s">
        <v>124</v>
      </c>
      <c r="DC654" s="83" t="s">
        <v>501</v>
      </c>
      <c r="DD654" s="83">
        <v>2460</v>
      </c>
      <c r="DE654" s="83" t="s">
        <v>582</v>
      </c>
      <c r="DF654" s="83" t="s">
        <v>145</v>
      </c>
      <c r="DG654" s="83" t="s">
        <v>501</v>
      </c>
      <c r="DH654" s="83" t="s">
        <v>582</v>
      </c>
      <c r="DI654" s="85">
        <v>43646</v>
      </c>
      <c r="DJ654" s="83" t="s">
        <v>584</v>
      </c>
      <c r="DK654" s="83" t="s">
        <v>102</v>
      </c>
      <c r="DL654" s="83" t="s">
        <v>482</v>
      </c>
      <c r="DM654" s="83">
        <v>0</v>
      </c>
      <c r="DN654" s="83" t="s">
        <v>238</v>
      </c>
      <c r="DO654" s="83">
        <v>1</v>
      </c>
      <c r="DP654" s="83">
        <v>1</v>
      </c>
      <c r="DQ654" s="83"/>
      <c r="DR654" s="83" t="s">
        <v>108</v>
      </c>
      <c r="DS654" s="83" t="s">
        <v>497</v>
      </c>
      <c r="DU654" s="215" t="s">
        <v>269</v>
      </c>
      <c r="DV654" s="136">
        <v>1</v>
      </c>
      <c r="DW654" s="136">
        <v>3</v>
      </c>
      <c r="DX654" s="215" t="s">
        <v>269</v>
      </c>
      <c r="DY654" s="215" t="s">
        <v>269</v>
      </c>
      <c r="DZ654" s="215" t="s">
        <v>269</v>
      </c>
      <c r="EA654" s="215" t="s">
        <v>269</v>
      </c>
      <c r="EB654" s="215" t="s">
        <v>269</v>
      </c>
      <c r="EC654" s="215" t="s">
        <v>269</v>
      </c>
      <c r="ED654" s="215" t="s">
        <v>269</v>
      </c>
      <c r="EE654" s="215" t="s">
        <v>269</v>
      </c>
    </row>
    <row r="655" spans="1:135" ht="28.8" x14ac:dyDescent="0.55000000000000004">
      <c r="A655" s="83" t="s">
        <v>130</v>
      </c>
      <c r="B655" s="136">
        <v>373632</v>
      </c>
      <c r="C655" t="s">
        <v>1291</v>
      </c>
      <c r="D655" s="83" t="s">
        <v>228</v>
      </c>
      <c r="E655" s="138">
        <v>639206350956</v>
      </c>
      <c r="F655" s="83" t="s">
        <v>114</v>
      </c>
      <c r="G655" s="85">
        <v>43634</v>
      </c>
      <c r="H655" s="83" t="s">
        <v>98</v>
      </c>
      <c r="I655" s="84" t="s">
        <v>618</v>
      </c>
      <c r="J655" s="207" t="s">
        <v>629</v>
      </c>
      <c r="K655" s="208" t="s">
        <v>634</v>
      </c>
      <c r="L655" s="83" t="s">
        <v>108</v>
      </c>
      <c r="M655" s="184">
        <v>27685</v>
      </c>
      <c r="N655" s="184"/>
      <c r="O655" s="85" t="s">
        <v>102</v>
      </c>
      <c r="P655" s="185">
        <v>43013</v>
      </c>
      <c r="Q655" s="186" t="s">
        <v>203</v>
      </c>
      <c r="R655" s="186"/>
      <c r="S655" s="186"/>
      <c r="T655" s="187"/>
      <c r="U655" s="188" t="s">
        <v>296</v>
      </c>
      <c r="V655" s="188" t="s">
        <v>205</v>
      </c>
      <c r="W655" s="189" t="s">
        <v>619</v>
      </c>
      <c r="X655" s="189" t="s">
        <v>107</v>
      </c>
      <c r="Y655" s="190" t="s">
        <v>614</v>
      </c>
      <c r="Z655" s="83">
        <v>700</v>
      </c>
      <c r="AA655" s="83" t="s">
        <v>193</v>
      </c>
      <c r="AB655" s="83" t="s">
        <v>181</v>
      </c>
      <c r="AC655" s="83" t="s">
        <v>102</v>
      </c>
      <c r="AD655" s="83" t="s">
        <v>7648</v>
      </c>
      <c r="AE655" s="83" t="s">
        <v>102</v>
      </c>
      <c r="AF655" s="83" t="s">
        <v>102</v>
      </c>
      <c r="AG655" s="83" t="s">
        <v>174</v>
      </c>
      <c r="AH655" s="83" t="s">
        <v>7637</v>
      </c>
      <c r="AI655" s="83" t="s">
        <v>104</v>
      </c>
      <c r="AJ655" s="83" t="s">
        <v>105</v>
      </c>
      <c r="AK655" s="191" t="s">
        <v>7648</v>
      </c>
      <c r="AL655" s="191" t="s">
        <v>102</v>
      </c>
      <c r="AM655" s="191" t="s">
        <v>102</v>
      </c>
      <c r="AN655" s="191" t="s">
        <v>174</v>
      </c>
      <c r="AO655" s="191" t="s">
        <v>7637</v>
      </c>
      <c r="AP655" s="191" t="s">
        <v>104</v>
      </c>
      <c r="AQ655" s="191" t="s">
        <v>105</v>
      </c>
      <c r="AR655" s="191" t="s">
        <v>106</v>
      </c>
      <c r="AS655" s="191" t="s">
        <v>7648</v>
      </c>
      <c r="AT655" s="191" t="s">
        <v>488</v>
      </c>
      <c r="AU655" s="191" t="s">
        <v>7649</v>
      </c>
      <c r="AV655" s="191" t="s">
        <v>104</v>
      </c>
      <c r="AW655" s="191" t="s">
        <v>204</v>
      </c>
      <c r="AX655" s="191"/>
      <c r="AY655" s="192" t="s">
        <v>454</v>
      </c>
      <c r="AZ655" s="192" t="s">
        <v>416</v>
      </c>
      <c r="BA655" s="91" t="s">
        <v>108</v>
      </c>
      <c r="BB655" s="90">
        <v>0</v>
      </c>
      <c r="BC655" s="93" t="s">
        <v>102</v>
      </c>
      <c r="BD655" s="93" t="s">
        <v>102</v>
      </c>
      <c r="BE655" s="93" t="s">
        <v>102</v>
      </c>
      <c r="BF655" s="93" t="s">
        <v>102</v>
      </c>
      <c r="BG655" s="97" t="s">
        <v>108</v>
      </c>
      <c r="BH655" s="93" t="s">
        <v>108</v>
      </c>
      <c r="BI655" s="93" t="s">
        <v>102</v>
      </c>
      <c r="BJ655" s="93" t="s">
        <v>102</v>
      </c>
      <c r="BK655" s="93" t="s">
        <v>102</v>
      </c>
      <c r="BL655" s="93" t="s">
        <v>102</v>
      </c>
      <c r="BM655" s="93" t="s">
        <v>102</v>
      </c>
      <c r="BN655" s="93" t="s">
        <v>102</v>
      </c>
      <c r="BO655" s="93" t="s">
        <v>102</v>
      </c>
      <c r="BP655" s="96" t="s">
        <v>102</v>
      </c>
      <c r="BQ655" s="90">
        <v>0</v>
      </c>
      <c r="BR655" s="93" t="s">
        <v>102</v>
      </c>
      <c r="BS655" s="93" t="s">
        <v>102</v>
      </c>
      <c r="BT655" s="93" t="s">
        <v>102</v>
      </c>
      <c r="BU655" s="93" t="s">
        <v>102</v>
      </c>
      <c r="BV655" s="97" t="s">
        <v>108</v>
      </c>
      <c r="BW655" s="93" t="s">
        <v>108</v>
      </c>
      <c r="BX655" s="95" t="s">
        <v>102</v>
      </c>
      <c r="BY655" s="93" t="s">
        <v>102</v>
      </c>
      <c r="BZ655" s="93" t="s">
        <v>102</v>
      </c>
      <c r="CA655" s="93" t="s">
        <v>102</v>
      </c>
      <c r="CB655" s="93" t="s">
        <v>102</v>
      </c>
      <c r="CC655" s="93" t="s">
        <v>102</v>
      </c>
      <c r="CD655" s="93" t="s">
        <v>102</v>
      </c>
      <c r="CE655" s="193" t="s">
        <v>102</v>
      </c>
      <c r="CF655" s="194" t="s">
        <v>436</v>
      </c>
      <c r="CG655" s="195" t="s">
        <v>7650</v>
      </c>
      <c r="CH655" s="101" t="s">
        <v>310</v>
      </c>
      <c r="CI655" s="102"/>
      <c r="CJ655" s="196" t="s">
        <v>7651</v>
      </c>
      <c r="CK655" s="104" t="s">
        <v>190</v>
      </c>
      <c r="CL655" s="105"/>
      <c r="CM655" s="83" t="s">
        <v>623</v>
      </c>
      <c r="CN655" s="106" t="s">
        <v>624</v>
      </c>
      <c r="CO655" s="197" t="s">
        <v>625</v>
      </c>
      <c r="CP655" s="107"/>
      <c r="CQ655" s="198" t="s">
        <v>474</v>
      </c>
      <c r="CR655" s="198" t="s">
        <v>474</v>
      </c>
      <c r="CS655" s="199"/>
      <c r="CT655" s="83" t="s">
        <v>109</v>
      </c>
      <c r="CU655" s="83" t="s">
        <v>109</v>
      </c>
      <c r="CV655" s="83">
        <v>0</v>
      </c>
      <c r="CW655" s="83" t="s">
        <v>139</v>
      </c>
      <c r="CX655" s="83">
        <v>0</v>
      </c>
      <c r="CY655" s="83" t="s">
        <v>108</v>
      </c>
      <c r="CZ655" s="83">
        <v>861644</v>
      </c>
      <c r="DA655" s="83" t="s">
        <v>581</v>
      </c>
      <c r="DB655" s="83" t="s">
        <v>152</v>
      </c>
      <c r="DC655" s="83" t="s">
        <v>500</v>
      </c>
      <c r="DD655" s="83">
        <v>4340</v>
      </c>
      <c r="DE655" s="83" t="s">
        <v>606</v>
      </c>
      <c r="DF655" s="83" t="s">
        <v>152</v>
      </c>
      <c r="DG655" s="83" t="s">
        <v>500</v>
      </c>
      <c r="DH655" s="83"/>
      <c r="DI655" s="85">
        <v>43646</v>
      </c>
      <c r="DJ655" s="83" t="s">
        <v>584</v>
      </c>
      <c r="DK655" s="83" t="s">
        <v>102</v>
      </c>
      <c r="DL655" s="83" t="s">
        <v>482</v>
      </c>
      <c r="DM655" s="83">
        <v>0</v>
      </c>
      <c r="DN655" s="83" t="s">
        <v>483</v>
      </c>
      <c r="DO655" s="83">
        <v>1</v>
      </c>
      <c r="DP655" s="83">
        <v>5</v>
      </c>
      <c r="DQ655" s="83"/>
      <c r="DR655" s="83" t="s">
        <v>108</v>
      </c>
      <c r="DS655" s="83" t="s">
        <v>497</v>
      </c>
      <c r="DU655" s="215" t="s">
        <v>269</v>
      </c>
      <c r="DV655" s="136">
        <v>1</v>
      </c>
      <c r="DW655" s="136">
        <v>3</v>
      </c>
      <c r="DX655" s="215" t="s">
        <v>269</v>
      </c>
      <c r="DY655" s="215" t="s">
        <v>269</v>
      </c>
      <c r="DZ655" s="215" t="s">
        <v>269</v>
      </c>
      <c r="EA655" s="215" t="s">
        <v>269</v>
      </c>
      <c r="EB655" s="215" t="s">
        <v>269</v>
      </c>
      <c r="EC655" s="215" t="s">
        <v>269</v>
      </c>
      <c r="ED655" s="215" t="s">
        <v>269</v>
      </c>
      <c r="EE655" s="215" t="s">
        <v>269</v>
      </c>
    </row>
    <row r="656" spans="1:135" ht="28.8" x14ac:dyDescent="0.55000000000000004">
      <c r="A656" s="83" t="s">
        <v>130</v>
      </c>
      <c r="B656" s="136">
        <v>780280</v>
      </c>
      <c r="C656" t="s">
        <v>1292</v>
      </c>
      <c r="D656" s="83" t="s">
        <v>228</v>
      </c>
      <c r="E656" s="138">
        <v>878782794725</v>
      </c>
      <c r="F656" s="83" t="s">
        <v>114</v>
      </c>
      <c r="G656" s="85">
        <v>43643</v>
      </c>
      <c r="H656" s="211" t="s">
        <v>98</v>
      </c>
      <c r="I656" s="84" t="s">
        <v>610</v>
      </c>
      <c r="J656" s="207" t="s">
        <v>627</v>
      </c>
      <c r="K656" s="208" t="s">
        <v>630</v>
      </c>
      <c r="L656" s="83" t="s">
        <v>108</v>
      </c>
      <c r="M656" s="184">
        <v>24596</v>
      </c>
      <c r="N656" s="184"/>
      <c r="O656" s="85" t="s">
        <v>102</v>
      </c>
      <c r="P656" s="185">
        <v>42491</v>
      </c>
      <c r="Q656" s="186" t="s">
        <v>203</v>
      </c>
      <c r="R656" s="186"/>
      <c r="S656" s="186"/>
      <c r="T656" s="187"/>
      <c r="U656" s="188" t="s">
        <v>296</v>
      </c>
      <c r="V656" s="188" t="s">
        <v>297</v>
      </c>
      <c r="W656" s="188" t="s">
        <v>297</v>
      </c>
      <c r="X656" s="189" t="s">
        <v>167</v>
      </c>
      <c r="Y656" s="190"/>
      <c r="Z656" s="83">
        <v>700</v>
      </c>
      <c r="AA656" s="83" t="s">
        <v>193</v>
      </c>
      <c r="AB656" s="83" t="s">
        <v>181</v>
      </c>
      <c r="AC656" s="83" t="s">
        <v>102</v>
      </c>
      <c r="AD656" s="83" t="s">
        <v>7652</v>
      </c>
      <c r="AE656" s="83" t="s">
        <v>102</v>
      </c>
      <c r="AF656" s="83" t="s">
        <v>102</v>
      </c>
      <c r="AG656" s="83" t="s">
        <v>119</v>
      </c>
      <c r="AH656" s="83" t="s">
        <v>7653</v>
      </c>
      <c r="AI656" s="83" t="s">
        <v>104</v>
      </c>
      <c r="AJ656" s="83" t="s">
        <v>105</v>
      </c>
      <c r="AK656" s="191" t="s">
        <v>7652</v>
      </c>
      <c r="AL656" s="191" t="s">
        <v>102</v>
      </c>
      <c r="AM656" s="191" t="s">
        <v>102</v>
      </c>
      <c r="AN656" s="191" t="s">
        <v>119</v>
      </c>
      <c r="AO656" s="191" t="s">
        <v>7653</v>
      </c>
      <c r="AP656" s="191" t="s">
        <v>104</v>
      </c>
      <c r="AQ656" s="191" t="s">
        <v>105</v>
      </c>
      <c r="AR656" s="191" t="s">
        <v>106</v>
      </c>
      <c r="AS656" s="191" t="s">
        <v>7652</v>
      </c>
      <c r="AT656" s="191" t="s">
        <v>485</v>
      </c>
      <c r="AU656" s="191" t="s">
        <v>7653</v>
      </c>
      <c r="AV656" s="191" t="s">
        <v>104</v>
      </c>
      <c r="AW656" s="191" t="s">
        <v>204</v>
      </c>
      <c r="AX656" s="191"/>
      <c r="AY656" s="192" t="s">
        <v>454</v>
      </c>
      <c r="AZ656" s="192" t="s">
        <v>416</v>
      </c>
      <c r="BA656" s="91" t="s">
        <v>108</v>
      </c>
      <c r="BB656" s="90">
        <v>0</v>
      </c>
      <c r="BC656" s="93" t="s">
        <v>102</v>
      </c>
      <c r="BD656" s="93" t="s">
        <v>102</v>
      </c>
      <c r="BE656" s="93" t="s">
        <v>102</v>
      </c>
      <c r="BF656" s="93" t="s">
        <v>102</v>
      </c>
      <c r="BG656" s="97" t="s">
        <v>108</v>
      </c>
      <c r="BH656" s="93" t="s">
        <v>108</v>
      </c>
      <c r="BI656" s="93" t="s">
        <v>102</v>
      </c>
      <c r="BJ656" s="93" t="s">
        <v>102</v>
      </c>
      <c r="BK656" s="93" t="s">
        <v>102</v>
      </c>
      <c r="BL656" s="93" t="s">
        <v>102</v>
      </c>
      <c r="BM656" s="93" t="s">
        <v>102</v>
      </c>
      <c r="BN656" s="93" t="s">
        <v>102</v>
      </c>
      <c r="BO656" s="93" t="s">
        <v>102</v>
      </c>
      <c r="BP656" s="96" t="s">
        <v>102</v>
      </c>
      <c r="BQ656" s="90">
        <v>0</v>
      </c>
      <c r="BR656" s="93" t="s">
        <v>102</v>
      </c>
      <c r="BS656" s="93" t="s">
        <v>102</v>
      </c>
      <c r="BT656" s="93" t="s">
        <v>102</v>
      </c>
      <c r="BU656" s="93" t="s">
        <v>102</v>
      </c>
      <c r="BV656" s="97" t="s">
        <v>108</v>
      </c>
      <c r="BW656" s="93" t="s">
        <v>108</v>
      </c>
      <c r="BX656" s="95" t="s">
        <v>102</v>
      </c>
      <c r="BY656" s="93" t="s">
        <v>102</v>
      </c>
      <c r="BZ656" s="93" t="s">
        <v>102</v>
      </c>
      <c r="CA656" s="93" t="s">
        <v>102</v>
      </c>
      <c r="CB656" s="93" t="s">
        <v>102</v>
      </c>
      <c r="CC656" s="93" t="s">
        <v>102</v>
      </c>
      <c r="CD656" s="93" t="s">
        <v>102</v>
      </c>
      <c r="CE656" s="193" t="s">
        <v>102</v>
      </c>
      <c r="CF656" s="194" t="s">
        <v>436</v>
      </c>
      <c r="CG656" s="195" t="s">
        <v>7654</v>
      </c>
      <c r="CH656" s="101" t="s">
        <v>563</v>
      </c>
      <c r="CI656" s="102"/>
      <c r="CJ656" s="196" t="s">
        <v>577</v>
      </c>
      <c r="CK656" s="104" t="s">
        <v>190</v>
      </c>
      <c r="CL656" s="105"/>
      <c r="CM656" s="83" t="s">
        <v>578</v>
      </c>
      <c r="CN656" s="106" t="s">
        <v>108</v>
      </c>
      <c r="CO656" s="197" t="s">
        <v>566</v>
      </c>
      <c r="CP656" s="107"/>
      <c r="CQ656" s="198" t="s">
        <v>107</v>
      </c>
      <c r="CR656" s="198" t="s">
        <v>107</v>
      </c>
      <c r="CS656" s="199"/>
      <c r="CT656" s="83" t="s">
        <v>109</v>
      </c>
      <c r="CU656" s="83" t="s">
        <v>109</v>
      </c>
      <c r="CV656" s="83">
        <v>24</v>
      </c>
      <c r="CW656" s="83" t="s">
        <v>270</v>
      </c>
      <c r="CX656" s="83">
        <v>24</v>
      </c>
      <c r="CY656" s="83" t="s">
        <v>108</v>
      </c>
      <c r="CZ656" s="83">
        <v>862963.5</v>
      </c>
      <c r="DA656" s="83" t="s">
        <v>7655</v>
      </c>
      <c r="DB656" s="83" t="s">
        <v>118</v>
      </c>
      <c r="DC656" s="83" t="s">
        <v>108</v>
      </c>
      <c r="DD656" s="83">
        <v>4622</v>
      </c>
      <c r="DE656" s="83" t="s">
        <v>173</v>
      </c>
      <c r="DF656" s="83" t="s">
        <v>118</v>
      </c>
      <c r="DG656" s="83" t="s">
        <v>500</v>
      </c>
      <c r="DH656" s="83"/>
      <c r="DI656" s="85">
        <v>43646</v>
      </c>
      <c r="DJ656" s="83" t="s">
        <v>584</v>
      </c>
      <c r="DK656" s="83" t="s">
        <v>102</v>
      </c>
      <c r="DL656" s="83" t="s">
        <v>482</v>
      </c>
      <c r="DM656" s="83">
        <v>0</v>
      </c>
      <c r="DN656" s="83" t="s">
        <v>483</v>
      </c>
      <c r="DO656" s="83">
        <v>1</v>
      </c>
      <c r="DP656" s="83">
        <v>6</v>
      </c>
      <c r="DQ656" s="83"/>
      <c r="DR656" s="83" t="s">
        <v>108</v>
      </c>
      <c r="DS656" s="83" t="s">
        <v>497</v>
      </c>
      <c r="DU656" s="215" t="s">
        <v>269</v>
      </c>
      <c r="DV656" s="136">
        <v>1</v>
      </c>
      <c r="DW656" s="136">
        <v>3</v>
      </c>
      <c r="DX656" s="215" t="s">
        <v>269</v>
      </c>
      <c r="DY656" s="215" t="s">
        <v>269</v>
      </c>
      <c r="DZ656" s="215" t="s">
        <v>269</v>
      </c>
      <c r="EA656" s="215" t="s">
        <v>269</v>
      </c>
      <c r="EB656" s="215" t="s">
        <v>269</v>
      </c>
      <c r="EC656" s="215" t="s">
        <v>269</v>
      </c>
      <c r="ED656" s="215" t="s">
        <v>269</v>
      </c>
      <c r="EE656" s="215" t="s">
        <v>269</v>
      </c>
    </row>
    <row r="657" spans="1:135" ht="57.6" x14ac:dyDescent="0.55000000000000004">
      <c r="A657" s="83" t="s">
        <v>130</v>
      </c>
      <c r="B657" s="136">
        <v>486553</v>
      </c>
      <c r="C657" t="s">
        <v>1293</v>
      </c>
      <c r="D657" s="83" t="s">
        <v>228</v>
      </c>
      <c r="E657" s="138">
        <v>324339916655</v>
      </c>
      <c r="F657" s="83" t="s">
        <v>143</v>
      </c>
      <c r="G657" s="85">
        <v>43620</v>
      </c>
      <c r="H657" s="83" t="s">
        <v>98</v>
      </c>
      <c r="I657" s="84" t="s">
        <v>612</v>
      </c>
      <c r="J657" s="207" t="s">
        <v>628</v>
      </c>
      <c r="K657" s="208" t="s">
        <v>633</v>
      </c>
      <c r="L657" s="83" t="s">
        <v>108</v>
      </c>
      <c r="M657" s="184" t="s">
        <v>102</v>
      </c>
      <c r="N657" s="184" t="s">
        <v>556</v>
      </c>
      <c r="O657" s="85" t="s">
        <v>102</v>
      </c>
      <c r="P657" s="185">
        <v>42491</v>
      </c>
      <c r="Q657" s="186" t="s">
        <v>202</v>
      </c>
      <c r="R657" s="186" t="s">
        <v>613</v>
      </c>
      <c r="S657" s="186"/>
      <c r="T657" s="187"/>
      <c r="U657" s="188" t="s">
        <v>295</v>
      </c>
      <c r="V657" s="188" t="s">
        <v>205</v>
      </c>
      <c r="W657" s="188" t="s">
        <v>295</v>
      </c>
      <c r="X657" s="189" t="s">
        <v>107</v>
      </c>
      <c r="Y657" s="190" t="s">
        <v>614</v>
      </c>
      <c r="Z657" s="83">
        <v>700</v>
      </c>
      <c r="AA657" s="83" t="s">
        <v>193</v>
      </c>
      <c r="AB657" s="83" t="s">
        <v>181</v>
      </c>
      <c r="AC657" s="83" t="s">
        <v>102</v>
      </c>
      <c r="AD657" s="83" t="s">
        <v>7656</v>
      </c>
      <c r="AE657" s="83" t="s">
        <v>7657</v>
      </c>
      <c r="AF657" s="83" t="s">
        <v>102</v>
      </c>
      <c r="AG657" s="83" t="s">
        <v>175</v>
      </c>
      <c r="AH657" s="83" t="s">
        <v>7658</v>
      </c>
      <c r="AI657" s="83" t="s">
        <v>104</v>
      </c>
      <c r="AJ657" s="83" t="s">
        <v>105</v>
      </c>
      <c r="AK657" s="191" t="s">
        <v>7656</v>
      </c>
      <c r="AL657" s="191" t="s">
        <v>7657</v>
      </c>
      <c r="AM657" s="191" t="s">
        <v>102</v>
      </c>
      <c r="AN657" s="191" t="s">
        <v>175</v>
      </c>
      <c r="AO657" s="191" t="s">
        <v>7658</v>
      </c>
      <c r="AP657" s="191" t="s">
        <v>104</v>
      </c>
      <c r="AQ657" s="191" t="s">
        <v>105</v>
      </c>
      <c r="AR657" s="191" t="s">
        <v>106</v>
      </c>
      <c r="AS657" s="191"/>
      <c r="AT657" s="191"/>
      <c r="AU657" s="191"/>
      <c r="AV657" s="191"/>
      <c r="AW657" s="191"/>
      <c r="AX657" s="191" t="s">
        <v>575</v>
      </c>
      <c r="AY657" s="192" t="s">
        <v>454</v>
      </c>
      <c r="AZ657" s="192" t="s">
        <v>108</v>
      </c>
      <c r="BA657" s="91" t="s">
        <v>108</v>
      </c>
      <c r="BB657" s="90">
        <v>0</v>
      </c>
      <c r="BC657" s="93" t="s">
        <v>102</v>
      </c>
      <c r="BD657" s="93" t="s">
        <v>102</v>
      </c>
      <c r="BE657" s="93" t="s">
        <v>102</v>
      </c>
      <c r="BF657" s="93" t="s">
        <v>102</v>
      </c>
      <c r="BG657" s="97" t="s">
        <v>108</v>
      </c>
      <c r="BH657" s="93" t="s">
        <v>108</v>
      </c>
      <c r="BI657" s="93" t="s">
        <v>102</v>
      </c>
      <c r="BJ657" s="93" t="s">
        <v>102</v>
      </c>
      <c r="BK657" s="93" t="s">
        <v>102</v>
      </c>
      <c r="BL657" s="93" t="s">
        <v>102</v>
      </c>
      <c r="BM657" s="93" t="s">
        <v>102</v>
      </c>
      <c r="BN657" s="93" t="s">
        <v>102</v>
      </c>
      <c r="BO657" s="93" t="s">
        <v>102</v>
      </c>
      <c r="BP657" s="96" t="s">
        <v>102</v>
      </c>
      <c r="BQ657" s="90">
        <v>0</v>
      </c>
      <c r="BR657" s="93" t="s">
        <v>102</v>
      </c>
      <c r="BS657" s="93" t="s">
        <v>102</v>
      </c>
      <c r="BT657" s="93" t="s">
        <v>102</v>
      </c>
      <c r="BU657" s="93" t="s">
        <v>102</v>
      </c>
      <c r="BV657" s="97" t="s">
        <v>108</v>
      </c>
      <c r="BW657" s="93" t="s">
        <v>108</v>
      </c>
      <c r="BX657" s="95" t="s">
        <v>102</v>
      </c>
      <c r="BY657" s="93" t="s">
        <v>102</v>
      </c>
      <c r="BZ657" s="93" t="s">
        <v>102</v>
      </c>
      <c r="CA657" s="93" t="s">
        <v>102</v>
      </c>
      <c r="CB657" s="93" t="s">
        <v>102</v>
      </c>
      <c r="CC657" s="93" t="s">
        <v>102</v>
      </c>
      <c r="CD657" s="93" t="s">
        <v>102</v>
      </c>
      <c r="CE657" s="193" t="s">
        <v>102</v>
      </c>
      <c r="CF657" s="194" t="s">
        <v>508</v>
      </c>
      <c r="CG657" s="195" t="s">
        <v>102</v>
      </c>
      <c r="CH657" s="101" t="e">
        <v>#N/A</v>
      </c>
      <c r="CI657" s="102" t="s">
        <v>580</v>
      </c>
      <c r="CJ657" s="196" t="s">
        <v>108</v>
      </c>
      <c r="CK657" s="104" t="s">
        <v>109</v>
      </c>
      <c r="CL657" s="105" t="s">
        <v>579</v>
      </c>
      <c r="CM657" s="83" t="s">
        <v>108</v>
      </c>
      <c r="CN657" s="106" t="s">
        <v>108</v>
      </c>
      <c r="CO657" s="197" t="s">
        <v>108</v>
      </c>
      <c r="CP657" s="107"/>
      <c r="CQ657" s="198" t="s">
        <v>474</v>
      </c>
      <c r="CR657" s="198" t="s">
        <v>474</v>
      </c>
      <c r="CS657" s="199" t="s">
        <v>616</v>
      </c>
      <c r="CT657" s="83" t="s">
        <v>109</v>
      </c>
      <c r="CU657" s="83" t="s">
        <v>109</v>
      </c>
      <c r="CV657" s="83">
        <v>3</v>
      </c>
      <c r="CW657" s="83" t="s">
        <v>112</v>
      </c>
      <c r="CX657" s="83">
        <v>3</v>
      </c>
      <c r="CY657" s="83" t="s">
        <v>7659</v>
      </c>
      <c r="CZ657" s="83">
        <v>864283</v>
      </c>
      <c r="DA657" s="83" t="s">
        <v>138</v>
      </c>
      <c r="DB657" s="83" t="s">
        <v>124</v>
      </c>
      <c r="DC657" s="83" t="s">
        <v>501</v>
      </c>
      <c r="DD657" s="83">
        <v>8129</v>
      </c>
      <c r="DE657" s="83" t="s">
        <v>582</v>
      </c>
      <c r="DF657" s="83" t="s">
        <v>145</v>
      </c>
      <c r="DG657" s="83" t="s">
        <v>501</v>
      </c>
      <c r="DH657" s="83" t="s">
        <v>582</v>
      </c>
      <c r="DI657" s="85">
        <v>43646</v>
      </c>
      <c r="DJ657" s="83" t="s">
        <v>584</v>
      </c>
      <c r="DK657" s="83" t="s">
        <v>102</v>
      </c>
      <c r="DL657" s="83" t="s">
        <v>482</v>
      </c>
      <c r="DM657" s="83">
        <v>0</v>
      </c>
      <c r="DN657" s="83" t="s">
        <v>238</v>
      </c>
      <c r="DO657" s="83">
        <v>1</v>
      </c>
      <c r="DP657" s="83">
        <v>6</v>
      </c>
      <c r="DQ657" s="83"/>
      <c r="DR657" s="83" t="s">
        <v>108</v>
      </c>
      <c r="DS657" s="83" t="s">
        <v>497</v>
      </c>
      <c r="DU657" s="215" t="s">
        <v>269</v>
      </c>
      <c r="DV657" s="136">
        <v>1</v>
      </c>
      <c r="DW657" s="136">
        <v>3</v>
      </c>
      <c r="DX657" s="215" t="s">
        <v>269</v>
      </c>
      <c r="DY657" s="215" t="s">
        <v>269</v>
      </c>
      <c r="DZ657" s="215" t="s">
        <v>269</v>
      </c>
      <c r="EA657" s="215" t="s">
        <v>269</v>
      </c>
      <c r="EB657" s="215" t="s">
        <v>269</v>
      </c>
      <c r="EC657" s="215" t="s">
        <v>269</v>
      </c>
      <c r="ED657" s="215" t="s">
        <v>269</v>
      </c>
      <c r="EE657" s="215" t="s">
        <v>269</v>
      </c>
    </row>
    <row r="658" spans="1:135" ht="28.8" x14ac:dyDescent="0.55000000000000004">
      <c r="A658" s="83" t="s">
        <v>130</v>
      </c>
      <c r="B658" s="136">
        <v>653887</v>
      </c>
      <c r="C658" t="s">
        <v>1294</v>
      </c>
      <c r="D658" s="83" t="s">
        <v>228</v>
      </c>
      <c r="E658" s="138">
        <v>176152743795</v>
      </c>
      <c r="F658" s="83" t="s">
        <v>114</v>
      </c>
      <c r="G658" s="85">
        <v>43634</v>
      </c>
      <c r="H658" s="83" t="s">
        <v>98</v>
      </c>
      <c r="I658" s="84" t="s">
        <v>618</v>
      </c>
      <c r="J658" s="207" t="s">
        <v>629</v>
      </c>
      <c r="K658" s="208" t="s">
        <v>634</v>
      </c>
      <c r="L658" s="83" t="s">
        <v>108</v>
      </c>
      <c r="M658" s="184">
        <v>27686</v>
      </c>
      <c r="N658" s="184"/>
      <c r="O658" s="85" t="s">
        <v>102</v>
      </c>
      <c r="P658" s="185">
        <v>43013</v>
      </c>
      <c r="Q658" s="186" t="s">
        <v>203</v>
      </c>
      <c r="R658" s="186"/>
      <c r="S658" s="186"/>
      <c r="T658" s="187"/>
      <c r="U658" s="188" t="s">
        <v>296</v>
      </c>
      <c r="V658" s="188" t="s">
        <v>205</v>
      </c>
      <c r="W658" s="189" t="s">
        <v>619</v>
      </c>
      <c r="X658" s="189" t="s">
        <v>107</v>
      </c>
      <c r="Y658" s="190" t="s">
        <v>614</v>
      </c>
      <c r="Z658" s="83">
        <v>700</v>
      </c>
      <c r="AA658" s="83" t="s">
        <v>193</v>
      </c>
      <c r="AB658" s="83" t="s">
        <v>181</v>
      </c>
      <c r="AC658" s="83" t="s">
        <v>102</v>
      </c>
      <c r="AD658" s="83" t="s">
        <v>7660</v>
      </c>
      <c r="AE658" s="83" t="s">
        <v>102</v>
      </c>
      <c r="AF658" s="83" t="s">
        <v>102</v>
      </c>
      <c r="AG658" s="83" t="s">
        <v>174</v>
      </c>
      <c r="AH658" s="83" t="s">
        <v>7649</v>
      </c>
      <c r="AI658" s="83" t="s">
        <v>104</v>
      </c>
      <c r="AJ658" s="83" t="s">
        <v>105</v>
      </c>
      <c r="AK658" s="191" t="s">
        <v>7660</v>
      </c>
      <c r="AL658" s="191" t="s">
        <v>102</v>
      </c>
      <c r="AM658" s="191" t="s">
        <v>102</v>
      </c>
      <c r="AN658" s="191" t="s">
        <v>174</v>
      </c>
      <c r="AO658" s="191" t="s">
        <v>7649</v>
      </c>
      <c r="AP658" s="191" t="s">
        <v>104</v>
      </c>
      <c r="AQ658" s="191" t="s">
        <v>105</v>
      </c>
      <c r="AR658" s="191" t="s">
        <v>106</v>
      </c>
      <c r="AS658" s="191" t="s">
        <v>7660</v>
      </c>
      <c r="AT658" s="191" t="s">
        <v>488</v>
      </c>
      <c r="AU658" s="191" t="s">
        <v>7661</v>
      </c>
      <c r="AV658" s="191" t="s">
        <v>104</v>
      </c>
      <c r="AW658" s="191" t="s">
        <v>204</v>
      </c>
      <c r="AX658" s="191"/>
      <c r="AY658" s="192" t="s">
        <v>454</v>
      </c>
      <c r="AZ658" s="192" t="s">
        <v>416</v>
      </c>
      <c r="BA658" s="91" t="s">
        <v>108</v>
      </c>
      <c r="BB658" s="90">
        <v>0</v>
      </c>
      <c r="BC658" s="93" t="s">
        <v>102</v>
      </c>
      <c r="BD658" s="93" t="s">
        <v>102</v>
      </c>
      <c r="BE658" s="93" t="s">
        <v>102</v>
      </c>
      <c r="BF658" s="93" t="s">
        <v>102</v>
      </c>
      <c r="BG658" s="97" t="s">
        <v>108</v>
      </c>
      <c r="BH658" s="93" t="s">
        <v>108</v>
      </c>
      <c r="BI658" s="93" t="s">
        <v>102</v>
      </c>
      <c r="BJ658" s="93" t="s">
        <v>102</v>
      </c>
      <c r="BK658" s="93" t="s">
        <v>102</v>
      </c>
      <c r="BL658" s="93" t="s">
        <v>102</v>
      </c>
      <c r="BM658" s="93" t="s">
        <v>102</v>
      </c>
      <c r="BN658" s="93" t="s">
        <v>102</v>
      </c>
      <c r="BO658" s="93" t="s">
        <v>102</v>
      </c>
      <c r="BP658" s="96" t="s">
        <v>102</v>
      </c>
      <c r="BQ658" s="90">
        <v>0</v>
      </c>
      <c r="BR658" s="93" t="s">
        <v>102</v>
      </c>
      <c r="BS658" s="93" t="s">
        <v>102</v>
      </c>
      <c r="BT658" s="93" t="s">
        <v>102</v>
      </c>
      <c r="BU658" s="93" t="s">
        <v>102</v>
      </c>
      <c r="BV658" s="97" t="s">
        <v>108</v>
      </c>
      <c r="BW658" s="93" t="s">
        <v>108</v>
      </c>
      <c r="BX658" s="95" t="s">
        <v>102</v>
      </c>
      <c r="BY658" s="93" t="s">
        <v>102</v>
      </c>
      <c r="BZ658" s="93" t="s">
        <v>102</v>
      </c>
      <c r="CA658" s="93" t="s">
        <v>102</v>
      </c>
      <c r="CB658" s="93" t="s">
        <v>102</v>
      </c>
      <c r="CC658" s="93" t="s">
        <v>102</v>
      </c>
      <c r="CD658" s="93" t="s">
        <v>102</v>
      </c>
      <c r="CE658" s="193" t="s">
        <v>102</v>
      </c>
      <c r="CF658" s="194" t="s">
        <v>436</v>
      </c>
      <c r="CG658" s="195" t="s">
        <v>7662</v>
      </c>
      <c r="CH658" s="101" t="s">
        <v>310</v>
      </c>
      <c r="CI658" s="102"/>
      <c r="CJ658" s="196" t="s">
        <v>7663</v>
      </c>
      <c r="CK658" s="104" t="s">
        <v>190</v>
      </c>
      <c r="CL658" s="105"/>
      <c r="CM658" s="83" t="s">
        <v>623</v>
      </c>
      <c r="CN658" s="106" t="s">
        <v>624</v>
      </c>
      <c r="CO658" s="197" t="s">
        <v>625</v>
      </c>
      <c r="CP658" s="107"/>
      <c r="CQ658" s="198" t="s">
        <v>474</v>
      </c>
      <c r="CR658" s="198" t="s">
        <v>474</v>
      </c>
      <c r="CS658" s="199"/>
      <c r="CT658" s="83" t="s">
        <v>109</v>
      </c>
      <c r="CU658" s="83" t="s">
        <v>109</v>
      </c>
      <c r="CV658" s="83">
        <v>25</v>
      </c>
      <c r="CW658" s="83" t="s">
        <v>139</v>
      </c>
      <c r="CX658" s="83">
        <v>25</v>
      </c>
      <c r="CY658" s="83" t="s">
        <v>108</v>
      </c>
      <c r="CZ658" s="83">
        <v>865602.5</v>
      </c>
      <c r="DA658" s="83" t="s">
        <v>581</v>
      </c>
      <c r="DB658" s="83" t="s">
        <v>152</v>
      </c>
      <c r="DC658" s="83" t="s">
        <v>500</v>
      </c>
      <c r="DD658" s="83">
        <v>9335</v>
      </c>
      <c r="DE658" s="83" t="s">
        <v>606</v>
      </c>
      <c r="DF658" s="83" t="s">
        <v>152</v>
      </c>
      <c r="DG658" s="83" t="s">
        <v>500</v>
      </c>
      <c r="DH658" s="83"/>
      <c r="DI658" s="85">
        <v>43646</v>
      </c>
      <c r="DJ658" s="83" t="s">
        <v>584</v>
      </c>
      <c r="DK658" s="83" t="s">
        <v>102</v>
      </c>
      <c r="DL658" s="83" t="s">
        <v>482</v>
      </c>
      <c r="DM658" s="83">
        <v>0</v>
      </c>
      <c r="DN658" s="83" t="s">
        <v>483</v>
      </c>
      <c r="DO658" s="83">
        <v>1</v>
      </c>
      <c r="DP658" s="83">
        <v>3</v>
      </c>
      <c r="DQ658" s="83"/>
      <c r="DR658" s="83" t="s">
        <v>108</v>
      </c>
      <c r="DS658" s="83" t="s">
        <v>497</v>
      </c>
      <c r="DU658" s="215" t="s">
        <v>269</v>
      </c>
      <c r="DV658" s="136">
        <v>1</v>
      </c>
      <c r="DW658" s="136">
        <v>3</v>
      </c>
      <c r="DX658" s="215" t="s">
        <v>269</v>
      </c>
      <c r="DY658" s="215" t="s">
        <v>269</v>
      </c>
      <c r="DZ658" s="215" t="s">
        <v>269</v>
      </c>
      <c r="EA658" s="215" t="s">
        <v>269</v>
      </c>
      <c r="EB658" s="215" t="s">
        <v>269</v>
      </c>
      <c r="EC658" s="215" t="s">
        <v>269</v>
      </c>
      <c r="ED658" s="215" t="s">
        <v>269</v>
      </c>
      <c r="EE658" s="215" t="s">
        <v>269</v>
      </c>
    </row>
    <row r="659" spans="1:135" ht="28.8" x14ac:dyDescent="0.55000000000000004">
      <c r="A659" s="83" t="s">
        <v>130</v>
      </c>
      <c r="B659" s="136">
        <v>602531</v>
      </c>
      <c r="C659" t="s">
        <v>1295</v>
      </c>
      <c r="D659" s="83" t="s">
        <v>228</v>
      </c>
      <c r="E659" s="138">
        <v>767351162848</v>
      </c>
      <c r="F659" s="83" t="s">
        <v>114</v>
      </c>
      <c r="G659" s="85">
        <v>43643</v>
      </c>
      <c r="H659" s="211" t="s">
        <v>98</v>
      </c>
      <c r="I659" s="84" t="s">
        <v>610</v>
      </c>
      <c r="J659" s="207" t="s">
        <v>627</v>
      </c>
      <c r="K659" s="208" t="s">
        <v>630</v>
      </c>
      <c r="L659" s="83" t="s">
        <v>108</v>
      </c>
      <c r="M659" s="184">
        <v>24597</v>
      </c>
      <c r="N659" s="184"/>
      <c r="O659" s="85" t="s">
        <v>102</v>
      </c>
      <c r="P659" s="185">
        <v>42491</v>
      </c>
      <c r="Q659" s="186" t="s">
        <v>203</v>
      </c>
      <c r="R659" s="186"/>
      <c r="S659" s="186"/>
      <c r="T659" s="187"/>
      <c r="U659" s="188" t="s">
        <v>296</v>
      </c>
      <c r="V659" s="188" t="s">
        <v>297</v>
      </c>
      <c r="W659" s="188" t="s">
        <v>297</v>
      </c>
      <c r="X659" s="189" t="s">
        <v>167</v>
      </c>
      <c r="Y659" s="190"/>
      <c r="Z659" s="83">
        <v>700</v>
      </c>
      <c r="AA659" s="83" t="s">
        <v>193</v>
      </c>
      <c r="AB659" s="83" t="s">
        <v>181</v>
      </c>
      <c r="AC659" s="83" t="s">
        <v>102</v>
      </c>
      <c r="AD659" s="83" t="s">
        <v>7664</v>
      </c>
      <c r="AE659" s="83" t="s">
        <v>102</v>
      </c>
      <c r="AF659" s="83" t="s">
        <v>102</v>
      </c>
      <c r="AG659" s="83" t="s">
        <v>119</v>
      </c>
      <c r="AH659" s="83" t="s">
        <v>7665</v>
      </c>
      <c r="AI659" s="83" t="s">
        <v>104</v>
      </c>
      <c r="AJ659" s="83" t="s">
        <v>105</v>
      </c>
      <c r="AK659" s="191" t="s">
        <v>7664</v>
      </c>
      <c r="AL659" s="191" t="s">
        <v>102</v>
      </c>
      <c r="AM659" s="191" t="s">
        <v>102</v>
      </c>
      <c r="AN659" s="191" t="s">
        <v>119</v>
      </c>
      <c r="AO659" s="191" t="s">
        <v>7665</v>
      </c>
      <c r="AP659" s="191" t="s">
        <v>104</v>
      </c>
      <c r="AQ659" s="191" t="s">
        <v>105</v>
      </c>
      <c r="AR659" s="191" t="s">
        <v>106</v>
      </c>
      <c r="AS659" s="191" t="s">
        <v>7664</v>
      </c>
      <c r="AT659" s="191" t="s">
        <v>485</v>
      </c>
      <c r="AU659" s="191" t="s">
        <v>7665</v>
      </c>
      <c r="AV659" s="191" t="s">
        <v>104</v>
      </c>
      <c r="AW659" s="191" t="s">
        <v>204</v>
      </c>
      <c r="AX659" s="191"/>
      <c r="AY659" s="192" t="s">
        <v>454</v>
      </c>
      <c r="AZ659" s="192" t="s">
        <v>416</v>
      </c>
      <c r="BA659" s="91" t="s">
        <v>108</v>
      </c>
      <c r="BB659" s="90">
        <v>0</v>
      </c>
      <c r="BC659" s="93" t="s">
        <v>102</v>
      </c>
      <c r="BD659" s="93" t="s">
        <v>102</v>
      </c>
      <c r="BE659" s="93" t="s">
        <v>102</v>
      </c>
      <c r="BF659" s="93" t="s">
        <v>102</v>
      </c>
      <c r="BG659" s="97" t="s">
        <v>108</v>
      </c>
      <c r="BH659" s="93" t="s">
        <v>108</v>
      </c>
      <c r="BI659" s="93" t="s">
        <v>102</v>
      </c>
      <c r="BJ659" s="93" t="s">
        <v>102</v>
      </c>
      <c r="BK659" s="93" t="s">
        <v>102</v>
      </c>
      <c r="BL659" s="93" t="s">
        <v>102</v>
      </c>
      <c r="BM659" s="93" t="s">
        <v>102</v>
      </c>
      <c r="BN659" s="93" t="s">
        <v>102</v>
      </c>
      <c r="BO659" s="93" t="s">
        <v>102</v>
      </c>
      <c r="BP659" s="96" t="s">
        <v>102</v>
      </c>
      <c r="BQ659" s="90">
        <v>0</v>
      </c>
      <c r="BR659" s="93" t="s">
        <v>102</v>
      </c>
      <c r="BS659" s="93" t="s">
        <v>102</v>
      </c>
      <c r="BT659" s="93" t="s">
        <v>102</v>
      </c>
      <c r="BU659" s="93" t="s">
        <v>102</v>
      </c>
      <c r="BV659" s="97" t="s">
        <v>108</v>
      </c>
      <c r="BW659" s="93" t="s">
        <v>108</v>
      </c>
      <c r="BX659" s="95" t="s">
        <v>102</v>
      </c>
      <c r="BY659" s="93" t="s">
        <v>102</v>
      </c>
      <c r="BZ659" s="93" t="s">
        <v>102</v>
      </c>
      <c r="CA659" s="93" t="s">
        <v>102</v>
      </c>
      <c r="CB659" s="93" t="s">
        <v>102</v>
      </c>
      <c r="CC659" s="93" t="s">
        <v>102</v>
      </c>
      <c r="CD659" s="93" t="s">
        <v>102</v>
      </c>
      <c r="CE659" s="193" t="s">
        <v>102</v>
      </c>
      <c r="CF659" s="194" t="s">
        <v>436</v>
      </c>
      <c r="CG659" s="195" t="s">
        <v>7666</v>
      </c>
      <c r="CH659" s="101" t="s">
        <v>563</v>
      </c>
      <c r="CI659" s="102"/>
      <c r="CJ659" s="196" t="s">
        <v>577</v>
      </c>
      <c r="CK659" s="104" t="s">
        <v>190</v>
      </c>
      <c r="CL659" s="105"/>
      <c r="CM659" s="83" t="s">
        <v>578</v>
      </c>
      <c r="CN659" s="106" t="s">
        <v>108</v>
      </c>
      <c r="CO659" s="197" t="s">
        <v>566</v>
      </c>
      <c r="CP659" s="107"/>
      <c r="CQ659" s="198" t="s">
        <v>107</v>
      </c>
      <c r="CR659" s="198" t="s">
        <v>107</v>
      </c>
      <c r="CS659" s="199"/>
      <c r="CT659" s="83" t="s">
        <v>109</v>
      </c>
      <c r="CU659" s="83" t="s">
        <v>109</v>
      </c>
      <c r="CV659" s="83">
        <v>55</v>
      </c>
      <c r="CW659" s="83" t="s">
        <v>270</v>
      </c>
      <c r="CX659" s="83">
        <v>55</v>
      </c>
      <c r="CY659" s="83" t="s">
        <v>108</v>
      </c>
      <c r="CZ659" s="83">
        <v>866922</v>
      </c>
      <c r="DA659" s="83" t="s">
        <v>7667</v>
      </c>
      <c r="DB659" s="83" t="s">
        <v>118</v>
      </c>
      <c r="DC659" s="83" t="s">
        <v>108</v>
      </c>
      <c r="DD659" s="83">
        <v>6214</v>
      </c>
      <c r="DE659" s="83" t="s">
        <v>173</v>
      </c>
      <c r="DF659" s="83" t="s">
        <v>118</v>
      </c>
      <c r="DG659" s="83" t="s">
        <v>500</v>
      </c>
      <c r="DH659" s="83"/>
      <c r="DI659" s="85">
        <v>43646</v>
      </c>
      <c r="DJ659" s="83" t="s">
        <v>584</v>
      </c>
      <c r="DK659" s="83" t="s">
        <v>102</v>
      </c>
      <c r="DL659" s="83" t="s">
        <v>482</v>
      </c>
      <c r="DM659" s="83">
        <v>0</v>
      </c>
      <c r="DN659" s="83" t="s">
        <v>483</v>
      </c>
      <c r="DO659" s="83">
        <v>1</v>
      </c>
      <c r="DP659" s="83">
        <v>4</v>
      </c>
      <c r="DQ659" s="83"/>
      <c r="DR659" s="83" t="s">
        <v>108</v>
      </c>
      <c r="DS659" s="83" t="s">
        <v>497</v>
      </c>
      <c r="DU659" s="215" t="s">
        <v>269</v>
      </c>
      <c r="DV659" s="136">
        <v>1</v>
      </c>
      <c r="DW659" s="136">
        <v>3</v>
      </c>
      <c r="DX659" s="215" t="s">
        <v>269</v>
      </c>
      <c r="DY659" s="215" t="s">
        <v>269</v>
      </c>
      <c r="DZ659" s="215" t="s">
        <v>269</v>
      </c>
      <c r="EA659" s="215" t="s">
        <v>269</v>
      </c>
      <c r="EB659" s="215" t="s">
        <v>269</v>
      </c>
      <c r="EC659" s="215" t="s">
        <v>269</v>
      </c>
      <c r="ED659" s="215" t="s">
        <v>269</v>
      </c>
      <c r="EE659" s="215" t="s">
        <v>269</v>
      </c>
    </row>
    <row r="660" spans="1:135" ht="57.6" x14ac:dyDescent="0.55000000000000004">
      <c r="A660" s="83" t="s">
        <v>130</v>
      </c>
      <c r="B660" s="136">
        <v>336485</v>
      </c>
      <c r="C660" t="s">
        <v>1296</v>
      </c>
      <c r="D660" s="83" t="s">
        <v>228</v>
      </c>
      <c r="E660" s="138">
        <v>928800377095</v>
      </c>
      <c r="F660" s="83" t="s">
        <v>143</v>
      </c>
      <c r="G660" s="85">
        <v>43620</v>
      </c>
      <c r="H660" s="83" t="s">
        <v>98</v>
      </c>
      <c r="I660" s="84" t="s">
        <v>612</v>
      </c>
      <c r="J660" s="207" t="s">
        <v>628</v>
      </c>
      <c r="K660" s="208" t="s">
        <v>633</v>
      </c>
      <c r="L660" s="83" t="s">
        <v>108</v>
      </c>
      <c r="M660" s="184" t="s">
        <v>102</v>
      </c>
      <c r="N660" s="184" t="s">
        <v>556</v>
      </c>
      <c r="O660" s="85" t="s">
        <v>102</v>
      </c>
      <c r="P660" s="185">
        <v>42491</v>
      </c>
      <c r="Q660" s="186" t="s">
        <v>202</v>
      </c>
      <c r="R660" s="186" t="s">
        <v>613</v>
      </c>
      <c r="S660" s="186"/>
      <c r="T660" s="187"/>
      <c r="U660" s="188" t="s">
        <v>295</v>
      </c>
      <c r="V660" s="188" t="s">
        <v>205</v>
      </c>
      <c r="W660" s="188" t="s">
        <v>295</v>
      </c>
      <c r="X660" s="189" t="s">
        <v>107</v>
      </c>
      <c r="Y660" s="190" t="s">
        <v>614</v>
      </c>
      <c r="Z660" s="83">
        <v>700</v>
      </c>
      <c r="AA660" s="83" t="s">
        <v>193</v>
      </c>
      <c r="AB660" s="83" t="s">
        <v>181</v>
      </c>
      <c r="AC660" s="83" t="s">
        <v>102</v>
      </c>
      <c r="AD660" s="83" t="s">
        <v>7668</v>
      </c>
      <c r="AE660" s="83" t="s">
        <v>7669</v>
      </c>
      <c r="AF660" s="83" t="s">
        <v>102</v>
      </c>
      <c r="AG660" s="83" t="s">
        <v>175</v>
      </c>
      <c r="AH660" s="83" t="s">
        <v>7670</v>
      </c>
      <c r="AI660" s="83" t="s">
        <v>104</v>
      </c>
      <c r="AJ660" s="83" t="s">
        <v>105</v>
      </c>
      <c r="AK660" s="191" t="s">
        <v>7668</v>
      </c>
      <c r="AL660" s="191" t="s">
        <v>7669</v>
      </c>
      <c r="AM660" s="191" t="s">
        <v>102</v>
      </c>
      <c r="AN660" s="191" t="s">
        <v>175</v>
      </c>
      <c r="AO660" s="191" t="s">
        <v>7670</v>
      </c>
      <c r="AP660" s="191" t="s">
        <v>104</v>
      </c>
      <c r="AQ660" s="191" t="s">
        <v>105</v>
      </c>
      <c r="AR660" s="191" t="s">
        <v>106</v>
      </c>
      <c r="AS660" s="191"/>
      <c r="AT660" s="191"/>
      <c r="AU660" s="191"/>
      <c r="AV660" s="191"/>
      <c r="AW660" s="191"/>
      <c r="AX660" s="191" t="s">
        <v>575</v>
      </c>
      <c r="AY660" s="192" t="s">
        <v>454</v>
      </c>
      <c r="AZ660" s="192" t="s">
        <v>108</v>
      </c>
      <c r="BA660" s="91" t="s">
        <v>108</v>
      </c>
      <c r="BB660" s="90">
        <v>0</v>
      </c>
      <c r="BC660" s="93" t="s">
        <v>102</v>
      </c>
      <c r="BD660" s="93" t="s">
        <v>102</v>
      </c>
      <c r="BE660" s="93" t="s">
        <v>102</v>
      </c>
      <c r="BF660" s="93" t="s">
        <v>102</v>
      </c>
      <c r="BG660" s="97" t="s">
        <v>108</v>
      </c>
      <c r="BH660" s="93" t="s">
        <v>108</v>
      </c>
      <c r="BI660" s="93" t="s">
        <v>102</v>
      </c>
      <c r="BJ660" s="93" t="s">
        <v>102</v>
      </c>
      <c r="BK660" s="93" t="s">
        <v>102</v>
      </c>
      <c r="BL660" s="93" t="s">
        <v>102</v>
      </c>
      <c r="BM660" s="93" t="s">
        <v>102</v>
      </c>
      <c r="BN660" s="93" t="s">
        <v>102</v>
      </c>
      <c r="BO660" s="93" t="s">
        <v>102</v>
      </c>
      <c r="BP660" s="96" t="s">
        <v>102</v>
      </c>
      <c r="BQ660" s="90">
        <v>0</v>
      </c>
      <c r="BR660" s="93" t="s">
        <v>102</v>
      </c>
      <c r="BS660" s="93" t="s">
        <v>102</v>
      </c>
      <c r="BT660" s="93" t="s">
        <v>102</v>
      </c>
      <c r="BU660" s="93" t="s">
        <v>102</v>
      </c>
      <c r="BV660" s="97" t="s">
        <v>108</v>
      </c>
      <c r="BW660" s="93" t="s">
        <v>108</v>
      </c>
      <c r="BX660" s="95" t="s">
        <v>102</v>
      </c>
      <c r="BY660" s="93" t="s">
        <v>102</v>
      </c>
      <c r="BZ660" s="93" t="s">
        <v>102</v>
      </c>
      <c r="CA660" s="93" t="s">
        <v>102</v>
      </c>
      <c r="CB660" s="93" t="s">
        <v>102</v>
      </c>
      <c r="CC660" s="93" t="s">
        <v>102</v>
      </c>
      <c r="CD660" s="93" t="s">
        <v>102</v>
      </c>
      <c r="CE660" s="193" t="s">
        <v>102</v>
      </c>
      <c r="CF660" s="194" t="s">
        <v>508</v>
      </c>
      <c r="CG660" s="195" t="s">
        <v>102</v>
      </c>
      <c r="CH660" s="101" t="e">
        <v>#N/A</v>
      </c>
      <c r="CI660" s="102" t="s">
        <v>580</v>
      </c>
      <c r="CJ660" s="196" t="s">
        <v>108</v>
      </c>
      <c r="CK660" s="104" t="s">
        <v>109</v>
      </c>
      <c r="CL660" s="105" t="s">
        <v>579</v>
      </c>
      <c r="CM660" s="83" t="s">
        <v>108</v>
      </c>
      <c r="CN660" s="106" t="s">
        <v>108</v>
      </c>
      <c r="CO660" s="197" t="s">
        <v>108</v>
      </c>
      <c r="CP660" s="107"/>
      <c r="CQ660" s="198" t="s">
        <v>474</v>
      </c>
      <c r="CR660" s="198" t="s">
        <v>474</v>
      </c>
      <c r="CS660" s="199" t="s">
        <v>616</v>
      </c>
      <c r="CT660" s="83" t="s">
        <v>109</v>
      </c>
      <c r="CU660" s="83" t="s">
        <v>109</v>
      </c>
      <c r="CV660" s="83">
        <v>85</v>
      </c>
      <c r="CW660" s="83" t="s">
        <v>112</v>
      </c>
      <c r="CX660" s="83">
        <v>85</v>
      </c>
      <c r="CY660" s="83" t="s">
        <v>7671</v>
      </c>
      <c r="CZ660" s="83">
        <v>868241.5</v>
      </c>
      <c r="DA660" s="83" t="s">
        <v>138</v>
      </c>
      <c r="DB660" s="83" t="s">
        <v>124</v>
      </c>
      <c r="DC660" s="83" t="s">
        <v>501</v>
      </c>
      <c r="DD660" s="83">
        <v>9056</v>
      </c>
      <c r="DE660" s="83" t="s">
        <v>582</v>
      </c>
      <c r="DF660" s="83" t="s">
        <v>145</v>
      </c>
      <c r="DG660" s="83" t="s">
        <v>501</v>
      </c>
      <c r="DH660" s="83" t="s">
        <v>582</v>
      </c>
      <c r="DI660" s="85">
        <v>43646</v>
      </c>
      <c r="DJ660" s="83" t="s">
        <v>584</v>
      </c>
      <c r="DK660" s="83" t="s">
        <v>102</v>
      </c>
      <c r="DL660" s="83" t="s">
        <v>482</v>
      </c>
      <c r="DM660" s="83">
        <v>0</v>
      </c>
      <c r="DN660" s="83" t="s">
        <v>238</v>
      </c>
      <c r="DO660" s="83">
        <v>1</v>
      </c>
      <c r="DP660" s="83">
        <v>2</v>
      </c>
      <c r="DQ660" s="83"/>
      <c r="DR660" s="83" t="s">
        <v>108</v>
      </c>
      <c r="DS660" s="83" t="s">
        <v>497</v>
      </c>
      <c r="DU660" s="215" t="s">
        <v>269</v>
      </c>
      <c r="DV660" s="136">
        <v>1</v>
      </c>
      <c r="DW660" s="136">
        <v>3</v>
      </c>
      <c r="DX660" s="215" t="s">
        <v>269</v>
      </c>
      <c r="DY660" s="215" t="s">
        <v>269</v>
      </c>
      <c r="DZ660" s="215" t="s">
        <v>269</v>
      </c>
      <c r="EA660" s="215" t="s">
        <v>269</v>
      </c>
      <c r="EB660" s="215" t="s">
        <v>269</v>
      </c>
      <c r="EC660" s="215" t="s">
        <v>269</v>
      </c>
      <c r="ED660" s="215" t="s">
        <v>269</v>
      </c>
      <c r="EE660" s="215" t="s">
        <v>269</v>
      </c>
    </row>
    <row r="661" spans="1:135" ht="28.8" x14ac:dyDescent="0.55000000000000004">
      <c r="A661" s="83" t="s">
        <v>130</v>
      </c>
      <c r="B661" s="136">
        <v>531395</v>
      </c>
      <c r="C661" t="s">
        <v>1297</v>
      </c>
      <c r="D661" s="83" t="s">
        <v>228</v>
      </c>
      <c r="E661" s="138">
        <v>767291604333</v>
      </c>
      <c r="F661" s="83" t="s">
        <v>114</v>
      </c>
      <c r="G661" s="85">
        <v>43634</v>
      </c>
      <c r="H661" s="83" t="s">
        <v>98</v>
      </c>
      <c r="I661" s="84" t="s">
        <v>618</v>
      </c>
      <c r="J661" s="207" t="s">
        <v>629</v>
      </c>
      <c r="K661" s="208" t="s">
        <v>634</v>
      </c>
      <c r="L661" s="83" t="s">
        <v>108</v>
      </c>
      <c r="M661" s="184">
        <v>27687</v>
      </c>
      <c r="N661" s="184"/>
      <c r="O661" s="85" t="s">
        <v>102</v>
      </c>
      <c r="P661" s="185">
        <v>43013</v>
      </c>
      <c r="Q661" s="186" t="s">
        <v>203</v>
      </c>
      <c r="R661" s="186"/>
      <c r="S661" s="186"/>
      <c r="T661" s="187"/>
      <c r="U661" s="188" t="s">
        <v>296</v>
      </c>
      <c r="V661" s="188" t="s">
        <v>205</v>
      </c>
      <c r="W661" s="189" t="s">
        <v>619</v>
      </c>
      <c r="X661" s="189" t="s">
        <v>107</v>
      </c>
      <c r="Y661" s="190" t="s">
        <v>614</v>
      </c>
      <c r="Z661" s="83">
        <v>700</v>
      </c>
      <c r="AA661" s="83" t="s">
        <v>193</v>
      </c>
      <c r="AB661" s="83" t="s">
        <v>181</v>
      </c>
      <c r="AC661" s="83" t="s">
        <v>102</v>
      </c>
      <c r="AD661" s="83" t="s">
        <v>7672</v>
      </c>
      <c r="AE661" s="83" t="s">
        <v>102</v>
      </c>
      <c r="AF661" s="83" t="s">
        <v>102</v>
      </c>
      <c r="AG661" s="83" t="s">
        <v>174</v>
      </c>
      <c r="AH661" s="83" t="s">
        <v>7661</v>
      </c>
      <c r="AI661" s="83" t="s">
        <v>104</v>
      </c>
      <c r="AJ661" s="83" t="s">
        <v>105</v>
      </c>
      <c r="AK661" s="191" t="s">
        <v>7672</v>
      </c>
      <c r="AL661" s="191" t="s">
        <v>102</v>
      </c>
      <c r="AM661" s="191" t="s">
        <v>102</v>
      </c>
      <c r="AN661" s="191" t="s">
        <v>174</v>
      </c>
      <c r="AO661" s="191" t="s">
        <v>7661</v>
      </c>
      <c r="AP661" s="191" t="s">
        <v>104</v>
      </c>
      <c r="AQ661" s="191" t="s">
        <v>105</v>
      </c>
      <c r="AR661" s="191" t="s">
        <v>106</v>
      </c>
      <c r="AS661" s="191" t="s">
        <v>7672</v>
      </c>
      <c r="AT661" s="191" t="s">
        <v>488</v>
      </c>
      <c r="AU661" s="191" t="s">
        <v>7673</v>
      </c>
      <c r="AV661" s="191" t="s">
        <v>104</v>
      </c>
      <c r="AW661" s="191" t="s">
        <v>204</v>
      </c>
      <c r="AX661" s="191"/>
      <c r="AY661" s="192" t="s">
        <v>454</v>
      </c>
      <c r="AZ661" s="192" t="s">
        <v>416</v>
      </c>
      <c r="BA661" s="91" t="s">
        <v>108</v>
      </c>
      <c r="BB661" s="90">
        <v>0</v>
      </c>
      <c r="BC661" s="93" t="s">
        <v>102</v>
      </c>
      <c r="BD661" s="93" t="s">
        <v>102</v>
      </c>
      <c r="BE661" s="93" t="s">
        <v>102</v>
      </c>
      <c r="BF661" s="93" t="s">
        <v>102</v>
      </c>
      <c r="BG661" s="97" t="s">
        <v>108</v>
      </c>
      <c r="BH661" s="93" t="s">
        <v>108</v>
      </c>
      <c r="BI661" s="93" t="s">
        <v>102</v>
      </c>
      <c r="BJ661" s="93" t="s">
        <v>102</v>
      </c>
      <c r="BK661" s="93" t="s">
        <v>102</v>
      </c>
      <c r="BL661" s="93" t="s">
        <v>102</v>
      </c>
      <c r="BM661" s="93" t="s">
        <v>102</v>
      </c>
      <c r="BN661" s="93" t="s">
        <v>102</v>
      </c>
      <c r="BO661" s="93" t="s">
        <v>102</v>
      </c>
      <c r="BP661" s="96" t="s">
        <v>102</v>
      </c>
      <c r="BQ661" s="90">
        <v>0</v>
      </c>
      <c r="BR661" s="93" t="s">
        <v>102</v>
      </c>
      <c r="BS661" s="93" t="s">
        <v>102</v>
      </c>
      <c r="BT661" s="93" t="s">
        <v>102</v>
      </c>
      <c r="BU661" s="93" t="s">
        <v>102</v>
      </c>
      <c r="BV661" s="97" t="s">
        <v>108</v>
      </c>
      <c r="BW661" s="93" t="s">
        <v>108</v>
      </c>
      <c r="BX661" s="95" t="s">
        <v>102</v>
      </c>
      <c r="BY661" s="93" t="s">
        <v>102</v>
      </c>
      <c r="BZ661" s="93" t="s">
        <v>102</v>
      </c>
      <c r="CA661" s="93" t="s">
        <v>102</v>
      </c>
      <c r="CB661" s="93" t="s">
        <v>102</v>
      </c>
      <c r="CC661" s="93" t="s">
        <v>102</v>
      </c>
      <c r="CD661" s="93" t="s">
        <v>102</v>
      </c>
      <c r="CE661" s="193" t="s">
        <v>102</v>
      </c>
      <c r="CF661" s="194" t="s">
        <v>436</v>
      </c>
      <c r="CG661" s="195" t="s">
        <v>7674</v>
      </c>
      <c r="CH661" s="101" t="s">
        <v>310</v>
      </c>
      <c r="CI661" s="102"/>
      <c r="CJ661" s="196" t="s">
        <v>7675</v>
      </c>
      <c r="CK661" s="104" t="s">
        <v>190</v>
      </c>
      <c r="CL661" s="105"/>
      <c r="CM661" s="83" t="s">
        <v>623</v>
      </c>
      <c r="CN661" s="106" t="s">
        <v>624</v>
      </c>
      <c r="CO661" s="197" t="s">
        <v>625</v>
      </c>
      <c r="CP661" s="107"/>
      <c r="CQ661" s="198" t="s">
        <v>474</v>
      </c>
      <c r="CR661" s="198" t="s">
        <v>474</v>
      </c>
      <c r="CS661" s="199"/>
      <c r="CT661" s="83" t="s">
        <v>109</v>
      </c>
      <c r="CU661" s="83" t="s">
        <v>109</v>
      </c>
      <c r="CV661" s="83">
        <v>6</v>
      </c>
      <c r="CW661" s="83" t="s">
        <v>139</v>
      </c>
      <c r="CX661" s="83">
        <v>6</v>
      </c>
      <c r="CY661" s="83" t="s">
        <v>108</v>
      </c>
      <c r="CZ661" s="83">
        <v>869561</v>
      </c>
      <c r="DA661" s="83" t="s">
        <v>581</v>
      </c>
      <c r="DB661" s="83" t="s">
        <v>152</v>
      </c>
      <c r="DC661" s="83" t="s">
        <v>500</v>
      </c>
      <c r="DD661" s="83">
        <v>8111</v>
      </c>
      <c r="DE661" s="83" t="s">
        <v>606</v>
      </c>
      <c r="DF661" s="83" t="s">
        <v>152</v>
      </c>
      <c r="DG661" s="83" t="s">
        <v>500</v>
      </c>
      <c r="DH661" s="83"/>
      <c r="DI661" s="85">
        <v>43646</v>
      </c>
      <c r="DJ661" s="83" t="s">
        <v>584</v>
      </c>
      <c r="DK661" s="83" t="s">
        <v>102</v>
      </c>
      <c r="DL661" s="83" t="s">
        <v>482</v>
      </c>
      <c r="DM661" s="83">
        <v>0</v>
      </c>
      <c r="DN661" s="83" t="s">
        <v>483</v>
      </c>
      <c r="DO661" s="83">
        <v>1</v>
      </c>
      <c r="DP661" s="83">
        <v>2</v>
      </c>
      <c r="DQ661" s="83"/>
      <c r="DR661" s="83" t="s">
        <v>108</v>
      </c>
      <c r="DS661" s="83" t="s">
        <v>497</v>
      </c>
      <c r="DU661" s="215" t="s">
        <v>269</v>
      </c>
      <c r="DV661" s="136">
        <v>1</v>
      </c>
      <c r="DW661" s="136">
        <v>3</v>
      </c>
      <c r="DX661" s="215" t="s">
        <v>269</v>
      </c>
      <c r="DY661" s="215" t="s">
        <v>269</v>
      </c>
      <c r="DZ661" s="215" t="s">
        <v>269</v>
      </c>
      <c r="EA661" s="215" t="s">
        <v>269</v>
      </c>
      <c r="EB661" s="215" t="s">
        <v>269</v>
      </c>
      <c r="EC661" s="215" t="s">
        <v>269</v>
      </c>
      <c r="ED661" s="215" t="s">
        <v>269</v>
      </c>
      <c r="EE661" s="215" t="s">
        <v>269</v>
      </c>
    </row>
    <row r="662" spans="1:135" ht="28.8" x14ac:dyDescent="0.55000000000000004">
      <c r="A662" s="83" t="s">
        <v>130</v>
      </c>
      <c r="B662" s="136">
        <v>604271</v>
      </c>
      <c r="C662" t="s">
        <v>1298</v>
      </c>
      <c r="D662" s="83" t="s">
        <v>228</v>
      </c>
      <c r="E662" s="138">
        <v>481447281834</v>
      </c>
      <c r="F662" s="83" t="s">
        <v>114</v>
      </c>
      <c r="G662" s="85">
        <v>43643</v>
      </c>
      <c r="H662" s="211" t="s">
        <v>98</v>
      </c>
      <c r="I662" s="84" t="s">
        <v>610</v>
      </c>
      <c r="J662" s="207" t="s">
        <v>627</v>
      </c>
      <c r="K662" s="208" t="s">
        <v>630</v>
      </c>
      <c r="L662" s="83" t="s">
        <v>108</v>
      </c>
      <c r="M662" s="184">
        <v>24598</v>
      </c>
      <c r="N662" s="184"/>
      <c r="O662" s="85" t="s">
        <v>102</v>
      </c>
      <c r="P662" s="185">
        <v>42491</v>
      </c>
      <c r="Q662" s="186" t="s">
        <v>203</v>
      </c>
      <c r="R662" s="186"/>
      <c r="S662" s="186"/>
      <c r="T662" s="187"/>
      <c r="U662" s="188" t="s">
        <v>296</v>
      </c>
      <c r="V662" s="188" t="s">
        <v>297</v>
      </c>
      <c r="W662" s="188" t="s">
        <v>297</v>
      </c>
      <c r="X662" s="189" t="s">
        <v>167</v>
      </c>
      <c r="Y662" s="190"/>
      <c r="Z662" s="83">
        <v>700</v>
      </c>
      <c r="AA662" s="83" t="s">
        <v>193</v>
      </c>
      <c r="AB662" s="83" t="s">
        <v>181</v>
      </c>
      <c r="AC662" s="83" t="s">
        <v>102</v>
      </c>
      <c r="AD662" s="83" t="s">
        <v>7676</v>
      </c>
      <c r="AE662" s="83" t="s">
        <v>102</v>
      </c>
      <c r="AF662" s="83" t="s">
        <v>102</v>
      </c>
      <c r="AG662" s="83" t="s">
        <v>119</v>
      </c>
      <c r="AH662" s="83" t="s">
        <v>7677</v>
      </c>
      <c r="AI662" s="83" t="s">
        <v>104</v>
      </c>
      <c r="AJ662" s="83" t="s">
        <v>105</v>
      </c>
      <c r="AK662" s="191" t="s">
        <v>7676</v>
      </c>
      <c r="AL662" s="191" t="s">
        <v>102</v>
      </c>
      <c r="AM662" s="191" t="s">
        <v>102</v>
      </c>
      <c r="AN662" s="191" t="s">
        <v>119</v>
      </c>
      <c r="AO662" s="191" t="s">
        <v>7677</v>
      </c>
      <c r="AP662" s="191" t="s">
        <v>104</v>
      </c>
      <c r="AQ662" s="191" t="s">
        <v>105</v>
      </c>
      <c r="AR662" s="191" t="s">
        <v>106</v>
      </c>
      <c r="AS662" s="191" t="s">
        <v>7676</v>
      </c>
      <c r="AT662" s="191" t="s">
        <v>485</v>
      </c>
      <c r="AU662" s="191" t="s">
        <v>7677</v>
      </c>
      <c r="AV662" s="191" t="s">
        <v>104</v>
      </c>
      <c r="AW662" s="191" t="s">
        <v>204</v>
      </c>
      <c r="AX662" s="191"/>
      <c r="AY662" s="192" t="s">
        <v>454</v>
      </c>
      <c r="AZ662" s="192" t="s">
        <v>416</v>
      </c>
      <c r="BA662" s="91" t="s">
        <v>108</v>
      </c>
      <c r="BB662" s="90">
        <v>0</v>
      </c>
      <c r="BC662" s="93" t="s">
        <v>102</v>
      </c>
      <c r="BD662" s="93" t="s">
        <v>102</v>
      </c>
      <c r="BE662" s="93" t="s">
        <v>102</v>
      </c>
      <c r="BF662" s="93" t="s">
        <v>102</v>
      </c>
      <c r="BG662" s="97" t="s">
        <v>108</v>
      </c>
      <c r="BH662" s="93" t="s">
        <v>108</v>
      </c>
      <c r="BI662" s="93" t="s">
        <v>102</v>
      </c>
      <c r="BJ662" s="93" t="s">
        <v>102</v>
      </c>
      <c r="BK662" s="93" t="s">
        <v>102</v>
      </c>
      <c r="BL662" s="93" t="s">
        <v>102</v>
      </c>
      <c r="BM662" s="93" t="s">
        <v>102</v>
      </c>
      <c r="BN662" s="93" t="s">
        <v>102</v>
      </c>
      <c r="BO662" s="93" t="s">
        <v>102</v>
      </c>
      <c r="BP662" s="96" t="s">
        <v>102</v>
      </c>
      <c r="BQ662" s="90">
        <v>0</v>
      </c>
      <c r="BR662" s="93" t="s">
        <v>102</v>
      </c>
      <c r="BS662" s="93" t="s">
        <v>102</v>
      </c>
      <c r="BT662" s="93" t="s">
        <v>102</v>
      </c>
      <c r="BU662" s="93" t="s">
        <v>102</v>
      </c>
      <c r="BV662" s="97" t="s">
        <v>108</v>
      </c>
      <c r="BW662" s="93" t="s">
        <v>108</v>
      </c>
      <c r="BX662" s="95" t="s">
        <v>102</v>
      </c>
      <c r="BY662" s="93" t="s">
        <v>102</v>
      </c>
      <c r="BZ662" s="93" t="s">
        <v>102</v>
      </c>
      <c r="CA662" s="93" t="s">
        <v>102</v>
      </c>
      <c r="CB662" s="93" t="s">
        <v>102</v>
      </c>
      <c r="CC662" s="93" t="s">
        <v>102</v>
      </c>
      <c r="CD662" s="93" t="s">
        <v>102</v>
      </c>
      <c r="CE662" s="193" t="s">
        <v>102</v>
      </c>
      <c r="CF662" s="194" t="s">
        <v>436</v>
      </c>
      <c r="CG662" s="195" t="s">
        <v>7678</v>
      </c>
      <c r="CH662" s="101" t="s">
        <v>563</v>
      </c>
      <c r="CI662" s="102"/>
      <c r="CJ662" s="196" t="s">
        <v>577</v>
      </c>
      <c r="CK662" s="104" t="s">
        <v>190</v>
      </c>
      <c r="CL662" s="105"/>
      <c r="CM662" s="83" t="s">
        <v>578</v>
      </c>
      <c r="CN662" s="106" t="s">
        <v>108</v>
      </c>
      <c r="CO662" s="197" t="s">
        <v>566</v>
      </c>
      <c r="CP662" s="107"/>
      <c r="CQ662" s="198" t="s">
        <v>107</v>
      </c>
      <c r="CR662" s="198" t="s">
        <v>107</v>
      </c>
      <c r="CS662" s="199"/>
      <c r="CT662" s="83" t="s">
        <v>109</v>
      </c>
      <c r="CU662" s="83" t="s">
        <v>109</v>
      </c>
      <c r="CV662" s="83">
        <v>64</v>
      </c>
      <c r="CW662" s="83" t="s">
        <v>270</v>
      </c>
      <c r="CX662" s="83">
        <v>64</v>
      </c>
      <c r="CY662" s="83" t="s">
        <v>108</v>
      </c>
      <c r="CZ662" s="83">
        <v>870880.5</v>
      </c>
      <c r="DA662" s="83" t="s">
        <v>7679</v>
      </c>
      <c r="DB662" s="83" t="s">
        <v>118</v>
      </c>
      <c r="DC662" s="83" t="s">
        <v>108</v>
      </c>
      <c r="DD662" s="83">
        <v>8415</v>
      </c>
      <c r="DE662" s="83" t="s">
        <v>173</v>
      </c>
      <c r="DF662" s="83" t="s">
        <v>118</v>
      </c>
      <c r="DG662" s="83" t="s">
        <v>500</v>
      </c>
      <c r="DH662" s="83"/>
      <c r="DI662" s="85">
        <v>43646</v>
      </c>
      <c r="DJ662" s="83" t="s">
        <v>584</v>
      </c>
      <c r="DK662" s="83" t="s">
        <v>102</v>
      </c>
      <c r="DL662" s="83" t="s">
        <v>482</v>
      </c>
      <c r="DM662" s="83">
        <v>0</v>
      </c>
      <c r="DN662" s="83" t="s">
        <v>483</v>
      </c>
      <c r="DO662" s="83">
        <v>1</v>
      </c>
      <c r="DP662" s="83">
        <v>5</v>
      </c>
      <c r="DQ662" s="83"/>
      <c r="DR662" s="83" t="s">
        <v>108</v>
      </c>
      <c r="DS662" s="83" t="s">
        <v>497</v>
      </c>
      <c r="DU662" s="215" t="s">
        <v>269</v>
      </c>
      <c r="DV662" s="136">
        <v>1</v>
      </c>
      <c r="DW662" s="136">
        <v>3</v>
      </c>
      <c r="DX662" s="215" t="s">
        <v>269</v>
      </c>
      <c r="DY662" s="215" t="s">
        <v>269</v>
      </c>
      <c r="DZ662" s="215" t="s">
        <v>269</v>
      </c>
      <c r="EA662" s="215" t="s">
        <v>269</v>
      </c>
      <c r="EB662" s="215" t="s">
        <v>269</v>
      </c>
      <c r="EC662" s="215" t="s">
        <v>269</v>
      </c>
      <c r="ED662" s="215" t="s">
        <v>269</v>
      </c>
      <c r="EE662" s="215" t="s">
        <v>269</v>
      </c>
    </row>
    <row r="663" spans="1:135" ht="57.6" x14ac:dyDescent="0.55000000000000004">
      <c r="A663" s="83" t="s">
        <v>130</v>
      </c>
      <c r="B663" s="136">
        <v>465077</v>
      </c>
      <c r="C663" t="s">
        <v>1299</v>
      </c>
      <c r="D663" s="83" t="s">
        <v>228</v>
      </c>
      <c r="E663" s="138">
        <v>564841853933</v>
      </c>
      <c r="F663" s="83" t="s">
        <v>143</v>
      </c>
      <c r="G663" s="85">
        <v>43620</v>
      </c>
      <c r="H663" s="83" t="s">
        <v>98</v>
      </c>
      <c r="I663" s="84" t="s">
        <v>612</v>
      </c>
      <c r="J663" s="207" t="s">
        <v>628</v>
      </c>
      <c r="K663" s="208" t="s">
        <v>633</v>
      </c>
      <c r="L663" s="83" t="s">
        <v>108</v>
      </c>
      <c r="M663" s="184" t="s">
        <v>102</v>
      </c>
      <c r="N663" s="184" t="s">
        <v>556</v>
      </c>
      <c r="O663" s="85" t="s">
        <v>102</v>
      </c>
      <c r="P663" s="185">
        <v>42491</v>
      </c>
      <c r="Q663" s="186" t="s">
        <v>202</v>
      </c>
      <c r="R663" s="186" t="s">
        <v>613</v>
      </c>
      <c r="S663" s="186"/>
      <c r="T663" s="187"/>
      <c r="U663" s="188" t="s">
        <v>295</v>
      </c>
      <c r="V663" s="188" t="s">
        <v>205</v>
      </c>
      <c r="W663" s="188" t="s">
        <v>295</v>
      </c>
      <c r="X663" s="189" t="s">
        <v>107</v>
      </c>
      <c r="Y663" s="190" t="s">
        <v>614</v>
      </c>
      <c r="Z663" s="83">
        <v>700</v>
      </c>
      <c r="AA663" s="83" t="s">
        <v>193</v>
      </c>
      <c r="AB663" s="83" t="s">
        <v>181</v>
      </c>
      <c r="AC663" s="83" t="s">
        <v>102</v>
      </c>
      <c r="AD663" s="83" t="s">
        <v>7680</v>
      </c>
      <c r="AE663" s="83" t="s">
        <v>7681</v>
      </c>
      <c r="AF663" s="83" t="s">
        <v>102</v>
      </c>
      <c r="AG663" s="83" t="s">
        <v>175</v>
      </c>
      <c r="AH663" s="83" t="s">
        <v>7682</v>
      </c>
      <c r="AI663" s="83" t="s">
        <v>104</v>
      </c>
      <c r="AJ663" s="83" t="s">
        <v>105</v>
      </c>
      <c r="AK663" s="191" t="s">
        <v>7680</v>
      </c>
      <c r="AL663" s="191" t="s">
        <v>7681</v>
      </c>
      <c r="AM663" s="191" t="s">
        <v>102</v>
      </c>
      <c r="AN663" s="191" t="s">
        <v>175</v>
      </c>
      <c r="AO663" s="191" t="s">
        <v>7682</v>
      </c>
      <c r="AP663" s="191" t="s">
        <v>104</v>
      </c>
      <c r="AQ663" s="191" t="s">
        <v>105</v>
      </c>
      <c r="AR663" s="191" t="s">
        <v>106</v>
      </c>
      <c r="AS663" s="191"/>
      <c r="AT663" s="191"/>
      <c r="AU663" s="191"/>
      <c r="AV663" s="191"/>
      <c r="AW663" s="191"/>
      <c r="AX663" s="191" t="s">
        <v>575</v>
      </c>
      <c r="AY663" s="192" t="s">
        <v>454</v>
      </c>
      <c r="AZ663" s="192" t="s">
        <v>108</v>
      </c>
      <c r="BA663" s="91" t="s">
        <v>108</v>
      </c>
      <c r="BB663" s="90">
        <v>0</v>
      </c>
      <c r="BC663" s="93" t="s">
        <v>102</v>
      </c>
      <c r="BD663" s="93" t="s">
        <v>102</v>
      </c>
      <c r="BE663" s="93" t="s">
        <v>102</v>
      </c>
      <c r="BF663" s="93" t="s">
        <v>102</v>
      </c>
      <c r="BG663" s="97" t="s">
        <v>108</v>
      </c>
      <c r="BH663" s="93" t="s">
        <v>108</v>
      </c>
      <c r="BI663" s="93" t="s">
        <v>102</v>
      </c>
      <c r="BJ663" s="93" t="s">
        <v>102</v>
      </c>
      <c r="BK663" s="93" t="s">
        <v>102</v>
      </c>
      <c r="BL663" s="93" t="s">
        <v>102</v>
      </c>
      <c r="BM663" s="93" t="s">
        <v>102</v>
      </c>
      <c r="BN663" s="93" t="s">
        <v>102</v>
      </c>
      <c r="BO663" s="93" t="s">
        <v>102</v>
      </c>
      <c r="BP663" s="96" t="s">
        <v>102</v>
      </c>
      <c r="BQ663" s="90">
        <v>0</v>
      </c>
      <c r="BR663" s="93" t="s">
        <v>102</v>
      </c>
      <c r="BS663" s="93" t="s">
        <v>102</v>
      </c>
      <c r="BT663" s="93" t="s">
        <v>102</v>
      </c>
      <c r="BU663" s="93" t="s">
        <v>102</v>
      </c>
      <c r="BV663" s="97" t="s">
        <v>108</v>
      </c>
      <c r="BW663" s="93" t="s">
        <v>108</v>
      </c>
      <c r="BX663" s="95" t="s">
        <v>102</v>
      </c>
      <c r="BY663" s="93" t="s">
        <v>102</v>
      </c>
      <c r="BZ663" s="93" t="s">
        <v>102</v>
      </c>
      <c r="CA663" s="93" t="s">
        <v>102</v>
      </c>
      <c r="CB663" s="93" t="s">
        <v>102</v>
      </c>
      <c r="CC663" s="93" t="s">
        <v>102</v>
      </c>
      <c r="CD663" s="93" t="s">
        <v>102</v>
      </c>
      <c r="CE663" s="193" t="s">
        <v>102</v>
      </c>
      <c r="CF663" s="194" t="s">
        <v>508</v>
      </c>
      <c r="CG663" s="195" t="s">
        <v>102</v>
      </c>
      <c r="CH663" s="101" t="e">
        <v>#N/A</v>
      </c>
      <c r="CI663" s="102" t="s">
        <v>580</v>
      </c>
      <c r="CJ663" s="196" t="s">
        <v>108</v>
      </c>
      <c r="CK663" s="104" t="s">
        <v>109</v>
      </c>
      <c r="CL663" s="105" t="s">
        <v>579</v>
      </c>
      <c r="CM663" s="83" t="s">
        <v>108</v>
      </c>
      <c r="CN663" s="106" t="s">
        <v>108</v>
      </c>
      <c r="CO663" s="197" t="s">
        <v>108</v>
      </c>
      <c r="CP663" s="107"/>
      <c r="CQ663" s="198" t="s">
        <v>474</v>
      </c>
      <c r="CR663" s="198" t="s">
        <v>474</v>
      </c>
      <c r="CS663" s="199" t="s">
        <v>616</v>
      </c>
      <c r="CT663" s="83" t="s">
        <v>109</v>
      </c>
      <c r="CU663" s="83" t="s">
        <v>109</v>
      </c>
      <c r="CV663" s="83">
        <v>61</v>
      </c>
      <c r="CW663" s="83" t="s">
        <v>112</v>
      </c>
      <c r="CX663" s="83">
        <v>61</v>
      </c>
      <c r="CY663" s="83" t="s">
        <v>7683</v>
      </c>
      <c r="CZ663" s="83">
        <v>872200</v>
      </c>
      <c r="DA663" s="83" t="s">
        <v>138</v>
      </c>
      <c r="DB663" s="83" t="s">
        <v>124</v>
      </c>
      <c r="DC663" s="83" t="s">
        <v>501</v>
      </c>
      <c r="DD663" s="83">
        <v>8485</v>
      </c>
      <c r="DE663" s="83" t="s">
        <v>582</v>
      </c>
      <c r="DF663" s="83" t="s">
        <v>145</v>
      </c>
      <c r="DG663" s="83" t="s">
        <v>501</v>
      </c>
      <c r="DH663" s="83" t="s">
        <v>582</v>
      </c>
      <c r="DI663" s="85">
        <v>43646</v>
      </c>
      <c r="DJ663" s="83" t="s">
        <v>584</v>
      </c>
      <c r="DK663" s="83" t="s">
        <v>102</v>
      </c>
      <c r="DL663" s="83" t="s">
        <v>482</v>
      </c>
      <c r="DM663" s="83">
        <v>0</v>
      </c>
      <c r="DN663" s="83" t="s">
        <v>238</v>
      </c>
      <c r="DO663" s="83">
        <v>1</v>
      </c>
      <c r="DP663" s="83">
        <v>4</v>
      </c>
      <c r="DQ663" s="83"/>
      <c r="DR663" s="83" t="s">
        <v>108</v>
      </c>
      <c r="DS663" s="83" t="s">
        <v>497</v>
      </c>
      <c r="DU663" s="215" t="s">
        <v>269</v>
      </c>
      <c r="DV663" s="136">
        <v>1</v>
      </c>
      <c r="DW663" s="136">
        <v>3</v>
      </c>
      <c r="DX663" s="215" t="s">
        <v>269</v>
      </c>
      <c r="DY663" s="215" t="s">
        <v>269</v>
      </c>
      <c r="DZ663" s="215" t="s">
        <v>269</v>
      </c>
      <c r="EA663" s="215" t="s">
        <v>269</v>
      </c>
      <c r="EB663" s="215" t="s">
        <v>269</v>
      </c>
      <c r="EC663" s="215" t="s">
        <v>269</v>
      </c>
      <c r="ED663" s="215" t="s">
        <v>269</v>
      </c>
      <c r="EE663" s="215" t="s">
        <v>269</v>
      </c>
    </row>
    <row r="664" spans="1:135" ht="28.8" x14ac:dyDescent="0.55000000000000004">
      <c r="A664" s="83" t="s">
        <v>130</v>
      </c>
      <c r="B664" s="136">
        <v>663051</v>
      </c>
      <c r="C664" t="s">
        <v>1300</v>
      </c>
      <c r="D664" s="83" t="s">
        <v>228</v>
      </c>
      <c r="E664" s="138">
        <v>942997083946</v>
      </c>
      <c r="F664" s="83" t="s">
        <v>114</v>
      </c>
      <c r="G664" s="85">
        <v>43634</v>
      </c>
      <c r="H664" s="83" t="s">
        <v>98</v>
      </c>
      <c r="I664" s="84" t="s">
        <v>618</v>
      </c>
      <c r="J664" s="207" t="s">
        <v>629</v>
      </c>
      <c r="K664" s="208" t="s">
        <v>634</v>
      </c>
      <c r="L664" s="83" t="s">
        <v>108</v>
      </c>
      <c r="M664" s="184">
        <v>27688</v>
      </c>
      <c r="N664" s="184"/>
      <c r="O664" s="85" t="s">
        <v>102</v>
      </c>
      <c r="P664" s="185">
        <v>43013</v>
      </c>
      <c r="Q664" s="186" t="s">
        <v>203</v>
      </c>
      <c r="R664" s="186"/>
      <c r="S664" s="186"/>
      <c r="T664" s="187"/>
      <c r="U664" s="188" t="s">
        <v>296</v>
      </c>
      <c r="V664" s="188" t="s">
        <v>205</v>
      </c>
      <c r="W664" s="189" t="s">
        <v>619</v>
      </c>
      <c r="X664" s="189" t="s">
        <v>107</v>
      </c>
      <c r="Y664" s="190" t="s">
        <v>614</v>
      </c>
      <c r="Z664" s="83">
        <v>700</v>
      </c>
      <c r="AA664" s="83" t="s">
        <v>193</v>
      </c>
      <c r="AB664" s="83" t="s">
        <v>181</v>
      </c>
      <c r="AC664" s="83" t="s">
        <v>102</v>
      </c>
      <c r="AD664" s="83" t="s">
        <v>7684</v>
      </c>
      <c r="AE664" s="83" t="s">
        <v>102</v>
      </c>
      <c r="AF664" s="83" t="s">
        <v>102</v>
      </c>
      <c r="AG664" s="83" t="s">
        <v>174</v>
      </c>
      <c r="AH664" s="83" t="s">
        <v>7673</v>
      </c>
      <c r="AI664" s="83" t="s">
        <v>104</v>
      </c>
      <c r="AJ664" s="83" t="s">
        <v>105</v>
      </c>
      <c r="AK664" s="191" t="s">
        <v>7684</v>
      </c>
      <c r="AL664" s="191" t="s">
        <v>102</v>
      </c>
      <c r="AM664" s="191" t="s">
        <v>102</v>
      </c>
      <c r="AN664" s="191" t="s">
        <v>174</v>
      </c>
      <c r="AO664" s="191" t="s">
        <v>7673</v>
      </c>
      <c r="AP664" s="191" t="s">
        <v>104</v>
      </c>
      <c r="AQ664" s="191" t="s">
        <v>105</v>
      </c>
      <c r="AR664" s="191" t="s">
        <v>106</v>
      </c>
      <c r="AS664" s="191" t="s">
        <v>7684</v>
      </c>
      <c r="AT664" s="191" t="s">
        <v>488</v>
      </c>
      <c r="AU664" s="191" t="s">
        <v>7685</v>
      </c>
      <c r="AV664" s="191" t="s">
        <v>104</v>
      </c>
      <c r="AW664" s="191" t="s">
        <v>204</v>
      </c>
      <c r="AX664" s="191"/>
      <c r="AY664" s="192" t="s">
        <v>454</v>
      </c>
      <c r="AZ664" s="192" t="s">
        <v>416</v>
      </c>
      <c r="BA664" s="91" t="s">
        <v>108</v>
      </c>
      <c r="BB664" s="90">
        <v>0</v>
      </c>
      <c r="BC664" s="93" t="s">
        <v>102</v>
      </c>
      <c r="BD664" s="93" t="s">
        <v>102</v>
      </c>
      <c r="BE664" s="93" t="s">
        <v>102</v>
      </c>
      <c r="BF664" s="93" t="s">
        <v>102</v>
      </c>
      <c r="BG664" s="97" t="s">
        <v>108</v>
      </c>
      <c r="BH664" s="93" t="s">
        <v>108</v>
      </c>
      <c r="BI664" s="93" t="s">
        <v>102</v>
      </c>
      <c r="BJ664" s="93" t="s">
        <v>102</v>
      </c>
      <c r="BK664" s="93" t="s">
        <v>102</v>
      </c>
      <c r="BL664" s="93" t="s">
        <v>102</v>
      </c>
      <c r="BM664" s="93" t="s">
        <v>102</v>
      </c>
      <c r="BN664" s="93" t="s">
        <v>102</v>
      </c>
      <c r="BO664" s="93" t="s">
        <v>102</v>
      </c>
      <c r="BP664" s="96" t="s">
        <v>102</v>
      </c>
      <c r="BQ664" s="90">
        <v>0</v>
      </c>
      <c r="BR664" s="93" t="s">
        <v>102</v>
      </c>
      <c r="BS664" s="93" t="s">
        <v>102</v>
      </c>
      <c r="BT664" s="93" t="s">
        <v>102</v>
      </c>
      <c r="BU664" s="93" t="s">
        <v>102</v>
      </c>
      <c r="BV664" s="97" t="s">
        <v>108</v>
      </c>
      <c r="BW664" s="93" t="s">
        <v>108</v>
      </c>
      <c r="BX664" s="95" t="s">
        <v>102</v>
      </c>
      <c r="BY664" s="93" t="s">
        <v>102</v>
      </c>
      <c r="BZ664" s="93" t="s">
        <v>102</v>
      </c>
      <c r="CA664" s="93" t="s">
        <v>102</v>
      </c>
      <c r="CB664" s="93" t="s">
        <v>102</v>
      </c>
      <c r="CC664" s="93" t="s">
        <v>102</v>
      </c>
      <c r="CD664" s="93" t="s">
        <v>102</v>
      </c>
      <c r="CE664" s="193" t="s">
        <v>102</v>
      </c>
      <c r="CF664" s="194" t="s">
        <v>436</v>
      </c>
      <c r="CG664" s="195" t="s">
        <v>7686</v>
      </c>
      <c r="CH664" s="101" t="s">
        <v>310</v>
      </c>
      <c r="CI664" s="102"/>
      <c r="CJ664" s="196" t="s">
        <v>7687</v>
      </c>
      <c r="CK664" s="104" t="s">
        <v>190</v>
      </c>
      <c r="CL664" s="105"/>
      <c r="CM664" s="83" t="s">
        <v>623</v>
      </c>
      <c r="CN664" s="106" t="s">
        <v>624</v>
      </c>
      <c r="CO664" s="197" t="s">
        <v>625</v>
      </c>
      <c r="CP664" s="107"/>
      <c r="CQ664" s="198" t="s">
        <v>474</v>
      </c>
      <c r="CR664" s="198" t="s">
        <v>474</v>
      </c>
      <c r="CS664" s="199"/>
      <c r="CT664" s="83" t="s">
        <v>109</v>
      </c>
      <c r="CU664" s="83" t="s">
        <v>109</v>
      </c>
      <c r="CV664" s="83">
        <v>8</v>
      </c>
      <c r="CW664" s="83" t="s">
        <v>139</v>
      </c>
      <c r="CX664" s="83">
        <v>8</v>
      </c>
      <c r="CY664" s="83" t="s">
        <v>108</v>
      </c>
      <c r="CZ664" s="83">
        <v>873519.5</v>
      </c>
      <c r="DA664" s="83" t="s">
        <v>581</v>
      </c>
      <c r="DB664" s="83" t="s">
        <v>152</v>
      </c>
      <c r="DC664" s="83" t="s">
        <v>500</v>
      </c>
      <c r="DD664" s="83">
        <v>8761</v>
      </c>
      <c r="DE664" s="83" t="s">
        <v>606</v>
      </c>
      <c r="DF664" s="83" t="s">
        <v>152</v>
      </c>
      <c r="DG664" s="83" t="s">
        <v>500</v>
      </c>
      <c r="DH664" s="83"/>
      <c r="DI664" s="85">
        <v>43646</v>
      </c>
      <c r="DJ664" s="83" t="s">
        <v>584</v>
      </c>
      <c r="DK664" s="83" t="s">
        <v>102</v>
      </c>
      <c r="DL664" s="83" t="s">
        <v>482</v>
      </c>
      <c r="DM664" s="83">
        <v>0</v>
      </c>
      <c r="DN664" s="83" t="s">
        <v>483</v>
      </c>
      <c r="DO664" s="83">
        <v>1</v>
      </c>
      <c r="DP664" s="83">
        <v>3</v>
      </c>
      <c r="DQ664" s="83"/>
      <c r="DR664" s="83" t="s">
        <v>108</v>
      </c>
      <c r="DS664" s="83" t="s">
        <v>497</v>
      </c>
      <c r="DU664" s="215" t="s">
        <v>269</v>
      </c>
      <c r="DV664" s="136">
        <v>1</v>
      </c>
      <c r="DW664" s="136">
        <v>3</v>
      </c>
      <c r="DX664" s="215" t="s">
        <v>269</v>
      </c>
      <c r="DY664" s="215" t="s">
        <v>269</v>
      </c>
      <c r="DZ664" s="215" t="s">
        <v>269</v>
      </c>
      <c r="EA664" s="215" t="s">
        <v>269</v>
      </c>
      <c r="EB664" s="215" t="s">
        <v>269</v>
      </c>
      <c r="EC664" s="215" t="s">
        <v>269</v>
      </c>
      <c r="ED664" s="215" t="s">
        <v>269</v>
      </c>
      <c r="EE664" s="215" t="s">
        <v>269</v>
      </c>
    </row>
    <row r="665" spans="1:135" ht="28.8" x14ac:dyDescent="0.55000000000000004">
      <c r="A665" s="83" t="s">
        <v>130</v>
      </c>
      <c r="B665" s="136">
        <v>577378</v>
      </c>
      <c r="C665" t="s">
        <v>1301</v>
      </c>
      <c r="D665" s="83" t="s">
        <v>228</v>
      </c>
      <c r="E665" s="138">
        <v>792707602768</v>
      </c>
      <c r="F665" s="83" t="s">
        <v>114</v>
      </c>
      <c r="G665" s="85">
        <v>43643</v>
      </c>
      <c r="H665" s="211" t="s">
        <v>98</v>
      </c>
      <c r="I665" s="84" t="s">
        <v>610</v>
      </c>
      <c r="J665" s="207" t="s">
        <v>627</v>
      </c>
      <c r="K665" s="208" t="s">
        <v>630</v>
      </c>
      <c r="L665" s="83" t="s">
        <v>108</v>
      </c>
      <c r="M665" s="184">
        <v>24599</v>
      </c>
      <c r="N665" s="184"/>
      <c r="O665" s="85" t="s">
        <v>102</v>
      </c>
      <c r="P665" s="185">
        <v>42491</v>
      </c>
      <c r="Q665" s="186" t="s">
        <v>203</v>
      </c>
      <c r="R665" s="186"/>
      <c r="S665" s="186"/>
      <c r="T665" s="187"/>
      <c r="U665" s="188" t="s">
        <v>296</v>
      </c>
      <c r="V665" s="188" t="s">
        <v>297</v>
      </c>
      <c r="W665" s="188" t="s">
        <v>297</v>
      </c>
      <c r="X665" s="189" t="s">
        <v>167</v>
      </c>
      <c r="Y665" s="190"/>
      <c r="Z665" s="83">
        <v>700</v>
      </c>
      <c r="AA665" s="83" t="s">
        <v>193</v>
      </c>
      <c r="AB665" s="83" t="s">
        <v>181</v>
      </c>
      <c r="AC665" s="83" t="s">
        <v>102</v>
      </c>
      <c r="AD665" s="83" t="s">
        <v>7688</v>
      </c>
      <c r="AE665" s="83" t="s">
        <v>102</v>
      </c>
      <c r="AF665" s="83" t="s">
        <v>102</v>
      </c>
      <c r="AG665" s="83" t="s">
        <v>119</v>
      </c>
      <c r="AH665" s="83" t="s">
        <v>7689</v>
      </c>
      <c r="AI665" s="83" t="s">
        <v>104</v>
      </c>
      <c r="AJ665" s="83" t="s">
        <v>105</v>
      </c>
      <c r="AK665" s="191" t="s">
        <v>7688</v>
      </c>
      <c r="AL665" s="191" t="s">
        <v>102</v>
      </c>
      <c r="AM665" s="191" t="s">
        <v>102</v>
      </c>
      <c r="AN665" s="191" t="s">
        <v>119</v>
      </c>
      <c r="AO665" s="191" t="s">
        <v>7689</v>
      </c>
      <c r="AP665" s="191" t="s">
        <v>104</v>
      </c>
      <c r="AQ665" s="191" t="s">
        <v>105</v>
      </c>
      <c r="AR665" s="191" t="s">
        <v>106</v>
      </c>
      <c r="AS665" s="191" t="s">
        <v>7688</v>
      </c>
      <c r="AT665" s="191" t="s">
        <v>485</v>
      </c>
      <c r="AU665" s="191" t="s">
        <v>7689</v>
      </c>
      <c r="AV665" s="191" t="s">
        <v>104</v>
      </c>
      <c r="AW665" s="191" t="s">
        <v>204</v>
      </c>
      <c r="AX665" s="191"/>
      <c r="AY665" s="192" t="s">
        <v>454</v>
      </c>
      <c r="AZ665" s="192" t="s">
        <v>416</v>
      </c>
      <c r="BA665" s="91" t="s">
        <v>108</v>
      </c>
      <c r="BB665" s="90">
        <v>0</v>
      </c>
      <c r="BC665" s="93" t="s">
        <v>102</v>
      </c>
      <c r="BD665" s="93" t="s">
        <v>102</v>
      </c>
      <c r="BE665" s="93" t="s">
        <v>102</v>
      </c>
      <c r="BF665" s="93" t="s">
        <v>102</v>
      </c>
      <c r="BG665" s="97" t="s">
        <v>108</v>
      </c>
      <c r="BH665" s="93" t="s">
        <v>108</v>
      </c>
      <c r="BI665" s="93" t="s">
        <v>102</v>
      </c>
      <c r="BJ665" s="93" t="s">
        <v>102</v>
      </c>
      <c r="BK665" s="93" t="s">
        <v>102</v>
      </c>
      <c r="BL665" s="93" t="s">
        <v>102</v>
      </c>
      <c r="BM665" s="93" t="s">
        <v>102</v>
      </c>
      <c r="BN665" s="93" t="s">
        <v>102</v>
      </c>
      <c r="BO665" s="93" t="s">
        <v>102</v>
      </c>
      <c r="BP665" s="96" t="s">
        <v>102</v>
      </c>
      <c r="BQ665" s="90">
        <v>0</v>
      </c>
      <c r="BR665" s="93" t="s">
        <v>102</v>
      </c>
      <c r="BS665" s="93" t="s">
        <v>102</v>
      </c>
      <c r="BT665" s="93" t="s">
        <v>102</v>
      </c>
      <c r="BU665" s="93" t="s">
        <v>102</v>
      </c>
      <c r="BV665" s="97" t="s">
        <v>108</v>
      </c>
      <c r="BW665" s="93" t="s">
        <v>108</v>
      </c>
      <c r="BX665" s="95" t="s">
        <v>102</v>
      </c>
      <c r="BY665" s="93" t="s">
        <v>102</v>
      </c>
      <c r="BZ665" s="93" t="s">
        <v>102</v>
      </c>
      <c r="CA665" s="93" t="s">
        <v>102</v>
      </c>
      <c r="CB665" s="93" t="s">
        <v>102</v>
      </c>
      <c r="CC665" s="93" t="s">
        <v>102</v>
      </c>
      <c r="CD665" s="93" t="s">
        <v>102</v>
      </c>
      <c r="CE665" s="193" t="s">
        <v>102</v>
      </c>
      <c r="CF665" s="194" t="s">
        <v>436</v>
      </c>
      <c r="CG665" s="195" t="s">
        <v>7690</v>
      </c>
      <c r="CH665" s="101" t="s">
        <v>563</v>
      </c>
      <c r="CI665" s="102"/>
      <c r="CJ665" s="196" t="s">
        <v>577</v>
      </c>
      <c r="CK665" s="104" t="s">
        <v>190</v>
      </c>
      <c r="CL665" s="105"/>
      <c r="CM665" s="83" t="s">
        <v>578</v>
      </c>
      <c r="CN665" s="106" t="s">
        <v>108</v>
      </c>
      <c r="CO665" s="197" t="s">
        <v>566</v>
      </c>
      <c r="CP665" s="107"/>
      <c r="CQ665" s="198" t="s">
        <v>107</v>
      </c>
      <c r="CR665" s="198" t="s">
        <v>107</v>
      </c>
      <c r="CS665" s="199"/>
      <c r="CT665" s="83" t="s">
        <v>109</v>
      </c>
      <c r="CU665" s="83" t="s">
        <v>109</v>
      </c>
      <c r="CV665" s="83">
        <v>87</v>
      </c>
      <c r="CW665" s="83" t="s">
        <v>270</v>
      </c>
      <c r="CX665" s="83">
        <v>87</v>
      </c>
      <c r="CY665" s="83" t="s">
        <v>108</v>
      </c>
      <c r="CZ665" s="83">
        <v>874839</v>
      </c>
      <c r="DA665" s="83" t="s">
        <v>7691</v>
      </c>
      <c r="DB665" s="83" t="s">
        <v>118</v>
      </c>
      <c r="DC665" s="83" t="s">
        <v>108</v>
      </c>
      <c r="DD665" s="83">
        <v>1335</v>
      </c>
      <c r="DE665" s="83" t="s">
        <v>173</v>
      </c>
      <c r="DF665" s="83" t="s">
        <v>118</v>
      </c>
      <c r="DG665" s="83" t="s">
        <v>500</v>
      </c>
      <c r="DH665" s="83"/>
      <c r="DI665" s="85">
        <v>43646</v>
      </c>
      <c r="DJ665" s="83" t="s">
        <v>584</v>
      </c>
      <c r="DK665" s="83" t="s">
        <v>102</v>
      </c>
      <c r="DL665" s="83" t="s">
        <v>482</v>
      </c>
      <c r="DM665" s="83">
        <v>0</v>
      </c>
      <c r="DN665" s="83" t="s">
        <v>483</v>
      </c>
      <c r="DO665" s="83">
        <v>1</v>
      </c>
      <c r="DP665" s="83">
        <v>1</v>
      </c>
      <c r="DQ665" s="83"/>
      <c r="DR665" s="83" t="s">
        <v>108</v>
      </c>
      <c r="DS665" s="83" t="s">
        <v>497</v>
      </c>
      <c r="DU665" s="215" t="s">
        <v>269</v>
      </c>
      <c r="DV665" s="136">
        <v>1</v>
      </c>
      <c r="DW665" s="136">
        <v>3</v>
      </c>
      <c r="DX665" s="215" t="s">
        <v>269</v>
      </c>
      <c r="DY665" s="215" t="s">
        <v>269</v>
      </c>
      <c r="DZ665" s="215" t="s">
        <v>269</v>
      </c>
      <c r="EA665" s="215" t="s">
        <v>269</v>
      </c>
      <c r="EB665" s="215" t="s">
        <v>269</v>
      </c>
      <c r="EC665" s="215" t="s">
        <v>269</v>
      </c>
      <c r="ED665" s="215" t="s">
        <v>269</v>
      </c>
      <c r="EE665" s="215" t="s">
        <v>269</v>
      </c>
    </row>
    <row r="666" spans="1:135" ht="57.6" x14ac:dyDescent="0.55000000000000004">
      <c r="A666" s="83" t="s">
        <v>130</v>
      </c>
      <c r="B666" s="136">
        <v>437212</v>
      </c>
      <c r="C666" t="s">
        <v>1302</v>
      </c>
      <c r="D666" s="83" t="s">
        <v>228</v>
      </c>
      <c r="E666" s="138">
        <v>350850094144</v>
      </c>
      <c r="F666" s="83" t="s">
        <v>143</v>
      </c>
      <c r="G666" s="85">
        <v>43620</v>
      </c>
      <c r="H666" s="83" t="s">
        <v>98</v>
      </c>
      <c r="I666" s="84" t="s">
        <v>612</v>
      </c>
      <c r="J666" s="207" t="s">
        <v>628</v>
      </c>
      <c r="K666" s="208" t="s">
        <v>633</v>
      </c>
      <c r="L666" s="83" t="s">
        <v>108</v>
      </c>
      <c r="M666" s="184" t="s">
        <v>102</v>
      </c>
      <c r="N666" s="184" t="s">
        <v>556</v>
      </c>
      <c r="O666" s="85" t="s">
        <v>102</v>
      </c>
      <c r="P666" s="185">
        <v>42491</v>
      </c>
      <c r="Q666" s="186" t="s">
        <v>202</v>
      </c>
      <c r="R666" s="186" t="s">
        <v>613</v>
      </c>
      <c r="S666" s="186"/>
      <c r="T666" s="187"/>
      <c r="U666" s="188" t="s">
        <v>295</v>
      </c>
      <c r="V666" s="188" t="s">
        <v>205</v>
      </c>
      <c r="W666" s="188" t="s">
        <v>295</v>
      </c>
      <c r="X666" s="189" t="s">
        <v>107</v>
      </c>
      <c r="Y666" s="190" t="s">
        <v>614</v>
      </c>
      <c r="Z666" s="83">
        <v>700</v>
      </c>
      <c r="AA666" s="83" t="s">
        <v>193</v>
      </c>
      <c r="AB666" s="83" t="s">
        <v>181</v>
      </c>
      <c r="AC666" s="83" t="s">
        <v>102</v>
      </c>
      <c r="AD666" s="83" t="s">
        <v>7692</v>
      </c>
      <c r="AE666" s="83" t="s">
        <v>7693</v>
      </c>
      <c r="AF666" s="83" t="s">
        <v>102</v>
      </c>
      <c r="AG666" s="83" t="s">
        <v>175</v>
      </c>
      <c r="AH666" s="83" t="s">
        <v>7694</v>
      </c>
      <c r="AI666" s="83" t="s">
        <v>104</v>
      </c>
      <c r="AJ666" s="83" t="s">
        <v>105</v>
      </c>
      <c r="AK666" s="191" t="s">
        <v>7692</v>
      </c>
      <c r="AL666" s="191" t="s">
        <v>7693</v>
      </c>
      <c r="AM666" s="191" t="s">
        <v>102</v>
      </c>
      <c r="AN666" s="191" t="s">
        <v>175</v>
      </c>
      <c r="AO666" s="191" t="s">
        <v>7694</v>
      </c>
      <c r="AP666" s="191" t="s">
        <v>104</v>
      </c>
      <c r="AQ666" s="191" t="s">
        <v>105</v>
      </c>
      <c r="AR666" s="191" t="s">
        <v>106</v>
      </c>
      <c r="AS666" s="191"/>
      <c r="AT666" s="191"/>
      <c r="AU666" s="191"/>
      <c r="AV666" s="191"/>
      <c r="AW666" s="191"/>
      <c r="AX666" s="191" t="s">
        <v>575</v>
      </c>
      <c r="AY666" s="192" t="s">
        <v>454</v>
      </c>
      <c r="AZ666" s="192" t="s">
        <v>108</v>
      </c>
      <c r="BA666" s="91" t="s">
        <v>108</v>
      </c>
      <c r="BB666" s="90">
        <v>0</v>
      </c>
      <c r="BC666" s="93" t="s">
        <v>102</v>
      </c>
      <c r="BD666" s="93" t="s">
        <v>102</v>
      </c>
      <c r="BE666" s="93" t="s">
        <v>102</v>
      </c>
      <c r="BF666" s="93" t="s">
        <v>102</v>
      </c>
      <c r="BG666" s="97" t="s">
        <v>108</v>
      </c>
      <c r="BH666" s="93" t="s">
        <v>108</v>
      </c>
      <c r="BI666" s="93" t="s">
        <v>102</v>
      </c>
      <c r="BJ666" s="93" t="s">
        <v>102</v>
      </c>
      <c r="BK666" s="93" t="s">
        <v>102</v>
      </c>
      <c r="BL666" s="93" t="s">
        <v>102</v>
      </c>
      <c r="BM666" s="93" t="s">
        <v>102</v>
      </c>
      <c r="BN666" s="93" t="s">
        <v>102</v>
      </c>
      <c r="BO666" s="93" t="s">
        <v>102</v>
      </c>
      <c r="BP666" s="96" t="s">
        <v>102</v>
      </c>
      <c r="BQ666" s="90">
        <v>0</v>
      </c>
      <c r="BR666" s="93" t="s">
        <v>102</v>
      </c>
      <c r="BS666" s="93" t="s">
        <v>102</v>
      </c>
      <c r="BT666" s="93" t="s">
        <v>102</v>
      </c>
      <c r="BU666" s="93" t="s">
        <v>102</v>
      </c>
      <c r="BV666" s="97" t="s">
        <v>108</v>
      </c>
      <c r="BW666" s="93" t="s">
        <v>108</v>
      </c>
      <c r="BX666" s="95" t="s">
        <v>102</v>
      </c>
      <c r="BY666" s="93" t="s">
        <v>102</v>
      </c>
      <c r="BZ666" s="93" t="s">
        <v>102</v>
      </c>
      <c r="CA666" s="93" t="s">
        <v>102</v>
      </c>
      <c r="CB666" s="93" t="s">
        <v>102</v>
      </c>
      <c r="CC666" s="93" t="s">
        <v>102</v>
      </c>
      <c r="CD666" s="93" t="s">
        <v>102</v>
      </c>
      <c r="CE666" s="193" t="s">
        <v>102</v>
      </c>
      <c r="CF666" s="194" t="s">
        <v>508</v>
      </c>
      <c r="CG666" s="195" t="s">
        <v>102</v>
      </c>
      <c r="CH666" s="101" t="e">
        <v>#N/A</v>
      </c>
      <c r="CI666" s="102" t="s">
        <v>580</v>
      </c>
      <c r="CJ666" s="196" t="s">
        <v>108</v>
      </c>
      <c r="CK666" s="104" t="s">
        <v>109</v>
      </c>
      <c r="CL666" s="105" t="s">
        <v>579</v>
      </c>
      <c r="CM666" s="83" t="s">
        <v>108</v>
      </c>
      <c r="CN666" s="106" t="s">
        <v>108</v>
      </c>
      <c r="CO666" s="197" t="s">
        <v>108</v>
      </c>
      <c r="CP666" s="107"/>
      <c r="CQ666" s="198" t="s">
        <v>474</v>
      </c>
      <c r="CR666" s="198" t="s">
        <v>474</v>
      </c>
      <c r="CS666" s="199" t="s">
        <v>616</v>
      </c>
      <c r="CT666" s="83" t="s">
        <v>109</v>
      </c>
      <c r="CU666" s="83" t="s">
        <v>109</v>
      </c>
      <c r="CV666" s="83">
        <v>8</v>
      </c>
      <c r="CW666" s="83" t="s">
        <v>112</v>
      </c>
      <c r="CX666" s="83">
        <v>8</v>
      </c>
      <c r="CY666" s="83" t="s">
        <v>7695</v>
      </c>
      <c r="CZ666" s="83">
        <v>876158.5</v>
      </c>
      <c r="DA666" s="83" t="s">
        <v>138</v>
      </c>
      <c r="DB666" s="83" t="s">
        <v>124</v>
      </c>
      <c r="DC666" s="83" t="s">
        <v>501</v>
      </c>
      <c r="DD666" s="83">
        <v>9036</v>
      </c>
      <c r="DE666" s="83" t="s">
        <v>582</v>
      </c>
      <c r="DF666" s="83" t="s">
        <v>145</v>
      </c>
      <c r="DG666" s="83" t="s">
        <v>501</v>
      </c>
      <c r="DH666" s="83" t="s">
        <v>582</v>
      </c>
      <c r="DI666" s="85">
        <v>43646</v>
      </c>
      <c r="DJ666" s="83" t="s">
        <v>584</v>
      </c>
      <c r="DK666" s="83" t="s">
        <v>102</v>
      </c>
      <c r="DL666" s="83" t="s">
        <v>482</v>
      </c>
      <c r="DM666" s="83">
        <v>0</v>
      </c>
      <c r="DN666" s="83" t="s">
        <v>238</v>
      </c>
      <c r="DO666" s="83">
        <v>1</v>
      </c>
      <c r="DP666" s="83">
        <v>3</v>
      </c>
      <c r="DQ666" s="83"/>
      <c r="DR666" s="83" t="s">
        <v>108</v>
      </c>
      <c r="DS666" s="83" t="s">
        <v>497</v>
      </c>
      <c r="DU666" s="215" t="s">
        <v>269</v>
      </c>
      <c r="DV666" s="136">
        <v>1</v>
      </c>
      <c r="DW666" s="136">
        <v>3</v>
      </c>
      <c r="DX666" s="215" t="s">
        <v>269</v>
      </c>
      <c r="DY666" s="215" t="s">
        <v>269</v>
      </c>
      <c r="DZ666" s="215" t="s">
        <v>269</v>
      </c>
      <c r="EA666" s="215" t="s">
        <v>269</v>
      </c>
      <c r="EB666" s="215" t="s">
        <v>269</v>
      </c>
      <c r="EC666" s="215" t="s">
        <v>269</v>
      </c>
      <c r="ED666" s="215" t="s">
        <v>269</v>
      </c>
      <c r="EE666" s="215" t="s">
        <v>269</v>
      </c>
    </row>
    <row r="667" spans="1:135" ht="28.8" x14ac:dyDescent="0.55000000000000004">
      <c r="A667" s="83" t="s">
        <v>130</v>
      </c>
      <c r="B667" s="136">
        <v>424972</v>
      </c>
      <c r="C667" t="s">
        <v>1303</v>
      </c>
      <c r="D667" s="83" t="s">
        <v>228</v>
      </c>
      <c r="E667" s="138">
        <v>167141831403</v>
      </c>
      <c r="F667" s="83" t="s">
        <v>114</v>
      </c>
      <c r="G667" s="85">
        <v>43634</v>
      </c>
      <c r="H667" s="83" t="s">
        <v>98</v>
      </c>
      <c r="I667" s="84" t="s">
        <v>618</v>
      </c>
      <c r="J667" s="207" t="s">
        <v>629</v>
      </c>
      <c r="K667" s="208" t="s">
        <v>634</v>
      </c>
      <c r="L667" s="83" t="s">
        <v>108</v>
      </c>
      <c r="M667" s="184">
        <v>27689</v>
      </c>
      <c r="N667" s="184"/>
      <c r="O667" s="85" t="s">
        <v>102</v>
      </c>
      <c r="P667" s="185">
        <v>43013</v>
      </c>
      <c r="Q667" s="186" t="s">
        <v>203</v>
      </c>
      <c r="R667" s="186"/>
      <c r="S667" s="186"/>
      <c r="T667" s="187"/>
      <c r="U667" s="188" t="s">
        <v>296</v>
      </c>
      <c r="V667" s="188" t="s">
        <v>205</v>
      </c>
      <c r="W667" s="189" t="s">
        <v>619</v>
      </c>
      <c r="X667" s="189" t="s">
        <v>107</v>
      </c>
      <c r="Y667" s="190" t="s">
        <v>614</v>
      </c>
      <c r="Z667" s="83">
        <v>700</v>
      </c>
      <c r="AA667" s="83" t="s">
        <v>193</v>
      </c>
      <c r="AB667" s="83" t="s">
        <v>181</v>
      </c>
      <c r="AC667" s="83" t="s">
        <v>102</v>
      </c>
      <c r="AD667" s="83" t="s">
        <v>7696</v>
      </c>
      <c r="AE667" s="83" t="s">
        <v>102</v>
      </c>
      <c r="AF667" s="83" t="s">
        <v>102</v>
      </c>
      <c r="AG667" s="83" t="s">
        <v>174</v>
      </c>
      <c r="AH667" s="83" t="s">
        <v>7685</v>
      </c>
      <c r="AI667" s="83" t="s">
        <v>104</v>
      </c>
      <c r="AJ667" s="83" t="s">
        <v>105</v>
      </c>
      <c r="AK667" s="191" t="s">
        <v>7696</v>
      </c>
      <c r="AL667" s="191" t="s">
        <v>102</v>
      </c>
      <c r="AM667" s="191" t="s">
        <v>102</v>
      </c>
      <c r="AN667" s="191" t="s">
        <v>174</v>
      </c>
      <c r="AO667" s="191" t="s">
        <v>7685</v>
      </c>
      <c r="AP667" s="191" t="s">
        <v>104</v>
      </c>
      <c r="AQ667" s="191" t="s">
        <v>105</v>
      </c>
      <c r="AR667" s="191" t="s">
        <v>106</v>
      </c>
      <c r="AS667" s="191" t="s">
        <v>7696</v>
      </c>
      <c r="AT667" s="191" t="s">
        <v>488</v>
      </c>
      <c r="AU667" s="191" t="s">
        <v>7697</v>
      </c>
      <c r="AV667" s="191" t="s">
        <v>104</v>
      </c>
      <c r="AW667" s="191" t="s">
        <v>204</v>
      </c>
      <c r="AX667" s="191"/>
      <c r="AY667" s="192" t="s">
        <v>454</v>
      </c>
      <c r="AZ667" s="192" t="s">
        <v>416</v>
      </c>
      <c r="BA667" s="91" t="s">
        <v>108</v>
      </c>
      <c r="BB667" s="90">
        <v>0</v>
      </c>
      <c r="BC667" s="93" t="s">
        <v>102</v>
      </c>
      <c r="BD667" s="93" t="s">
        <v>102</v>
      </c>
      <c r="BE667" s="93" t="s">
        <v>102</v>
      </c>
      <c r="BF667" s="93" t="s">
        <v>102</v>
      </c>
      <c r="BG667" s="97" t="s">
        <v>108</v>
      </c>
      <c r="BH667" s="93" t="s">
        <v>108</v>
      </c>
      <c r="BI667" s="93" t="s">
        <v>102</v>
      </c>
      <c r="BJ667" s="93" t="s">
        <v>102</v>
      </c>
      <c r="BK667" s="93" t="s">
        <v>102</v>
      </c>
      <c r="BL667" s="93" t="s">
        <v>102</v>
      </c>
      <c r="BM667" s="93" t="s">
        <v>102</v>
      </c>
      <c r="BN667" s="93" t="s">
        <v>102</v>
      </c>
      <c r="BO667" s="93" t="s">
        <v>102</v>
      </c>
      <c r="BP667" s="96" t="s">
        <v>102</v>
      </c>
      <c r="BQ667" s="90">
        <v>0</v>
      </c>
      <c r="BR667" s="93" t="s">
        <v>102</v>
      </c>
      <c r="BS667" s="93" t="s">
        <v>102</v>
      </c>
      <c r="BT667" s="93" t="s">
        <v>102</v>
      </c>
      <c r="BU667" s="93" t="s">
        <v>102</v>
      </c>
      <c r="BV667" s="97" t="s">
        <v>108</v>
      </c>
      <c r="BW667" s="93" t="s">
        <v>108</v>
      </c>
      <c r="BX667" s="95" t="s">
        <v>102</v>
      </c>
      <c r="BY667" s="93" t="s">
        <v>102</v>
      </c>
      <c r="BZ667" s="93" t="s">
        <v>102</v>
      </c>
      <c r="CA667" s="93" t="s">
        <v>102</v>
      </c>
      <c r="CB667" s="93" t="s">
        <v>102</v>
      </c>
      <c r="CC667" s="93" t="s">
        <v>102</v>
      </c>
      <c r="CD667" s="93" t="s">
        <v>102</v>
      </c>
      <c r="CE667" s="193" t="s">
        <v>102</v>
      </c>
      <c r="CF667" s="194" t="s">
        <v>436</v>
      </c>
      <c r="CG667" s="195" t="s">
        <v>7698</v>
      </c>
      <c r="CH667" s="101" t="s">
        <v>310</v>
      </c>
      <c r="CI667" s="102"/>
      <c r="CJ667" s="196" t="s">
        <v>7699</v>
      </c>
      <c r="CK667" s="104" t="s">
        <v>190</v>
      </c>
      <c r="CL667" s="105"/>
      <c r="CM667" s="83" t="s">
        <v>623</v>
      </c>
      <c r="CN667" s="106" t="s">
        <v>624</v>
      </c>
      <c r="CO667" s="197" t="s">
        <v>625</v>
      </c>
      <c r="CP667" s="107"/>
      <c r="CQ667" s="198" t="s">
        <v>474</v>
      </c>
      <c r="CR667" s="198" t="s">
        <v>474</v>
      </c>
      <c r="CS667" s="199"/>
      <c r="CT667" s="83" t="s">
        <v>109</v>
      </c>
      <c r="CU667" s="83" t="s">
        <v>109</v>
      </c>
      <c r="CV667" s="83">
        <v>45</v>
      </c>
      <c r="CW667" s="83" t="s">
        <v>139</v>
      </c>
      <c r="CX667" s="83">
        <v>45</v>
      </c>
      <c r="CY667" s="83" t="s">
        <v>108</v>
      </c>
      <c r="CZ667" s="83">
        <v>877478</v>
      </c>
      <c r="DA667" s="83" t="s">
        <v>581</v>
      </c>
      <c r="DB667" s="83" t="s">
        <v>152</v>
      </c>
      <c r="DC667" s="83" t="s">
        <v>500</v>
      </c>
      <c r="DD667" s="83">
        <v>9006</v>
      </c>
      <c r="DE667" s="83" t="s">
        <v>606</v>
      </c>
      <c r="DF667" s="83" t="s">
        <v>152</v>
      </c>
      <c r="DG667" s="83" t="s">
        <v>500</v>
      </c>
      <c r="DH667" s="83"/>
      <c r="DI667" s="85">
        <v>43646</v>
      </c>
      <c r="DJ667" s="83" t="s">
        <v>584</v>
      </c>
      <c r="DK667" s="83" t="s">
        <v>102</v>
      </c>
      <c r="DL667" s="83" t="s">
        <v>482</v>
      </c>
      <c r="DM667" s="83">
        <v>0</v>
      </c>
      <c r="DN667" s="83" t="s">
        <v>483</v>
      </c>
      <c r="DO667" s="83">
        <v>1</v>
      </c>
      <c r="DP667" s="83">
        <v>4</v>
      </c>
      <c r="DQ667" s="83"/>
      <c r="DR667" s="83" t="s">
        <v>108</v>
      </c>
      <c r="DS667" s="83" t="s">
        <v>497</v>
      </c>
      <c r="DU667" s="215" t="s">
        <v>269</v>
      </c>
      <c r="DV667" s="136">
        <v>1</v>
      </c>
      <c r="DW667" s="136">
        <v>3</v>
      </c>
      <c r="DX667" s="215" t="s">
        <v>269</v>
      </c>
      <c r="DY667" s="215" t="s">
        <v>269</v>
      </c>
      <c r="DZ667" s="215" t="s">
        <v>269</v>
      </c>
      <c r="EA667" s="215" t="s">
        <v>269</v>
      </c>
      <c r="EB667" s="215" t="s">
        <v>269</v>
      </c>
      <c r="EC667" s="215" t="s">
        <v>269</v>
      </c>
      <c r="ED667" s="215" t="s">
        <v>269</v>
      </c>
      <c r="EE667" s="215" t="s">
        <v>269</v>
      </c>
    </row>
    <row r="668" spans="1:135" ht="28.8" x14ac:dyDescent="0.55000000000000004">
      <c r="A668" s="83" t="s">
        <v>130</v>
      </c>
      <c r="B668" s="136">
        <v>834365</v>
      </c>
      <c r="C668" t="s">
        <v>1304</v>
      </c>
      <c r="D668" s="83" t="s">
        <v>228</v>
      </c>
      <c r="E668" s="138">
        <v>617250921981</v>
      </c>
      <c r="F668" s="83" t="s">
        <v>114</v>
      </c>
      <c r="G668" s="85">
        <v>43643</v>
      </c>
      <c r="H668" s="211" t="s">
        <v>98</v>
      </c>
      <c r="I668" s="84" t="s">
        <v>610</v>
      </c>
      <c r="J668" s="207" t="s">
        <v>627</v>
      </c>
      <c r="K668" s="208" t="s">
        <v>630</v>
      </c>
      <c r="L668" s="83" t="s">
        <v>108</v>
      </c>
      <c r="M668" s="184">
        <v>24600</v>
      </c>
      <c r="N668" s="184"/>
      <c r="O668" s="85" t="s">
        <v>102</v>
      </c>
      <c r="P668" s="185">
        <v>42491</v>
      </c>
      <c r="Q668" s="186" t="s">
        <v>203</v>
      </c>
      <c r="R668" s="186"/>
      <c r="S668" s="186"/>
      <c r="T668" s="187"/>
      <c r="U668" s="188" t="s">
        <v>296</v>
      </c>
      <c r="V668" s="188" t="s">
        <v>297</v>
      </c>
      <c r="W668" s="188" t="s">
        <v>297</v>
      </c>
      <c r="X668" s="189" t="s">
        <v>167</v>
      </c>
      <c r="Y668" s="190"/>
      <c r="Z668" s="83">
        <v>700</v>
      </c>
      <c r="AA668" s="83" t="s">
        <v>193</v>
      </c>
      <c r="AB668" s="83" t="s">
        <v>181</v>
      </c>
      <c r="AC668" s="83" t="s">
        <v>102</v>
      </c>
      <c r="AD668" s="83" t="s">
        <v>7700</v>
      </c>
      <c r="AE668" s="83" t="s">
        <v>102</v>
      </c>
      <c r="AF668" s="83" t="s">
        <v>102</v>
      </c>
      <c r="AG668" s="83" t="s">
        <v>119</v>
      </c>
      <c r="AH668" s="83" t="s">
        <v>7701</v>
      </c>
      <c r="AI668" s="83" t="s">
        <v>104</v>
      </c>
      <c r="AJ668" s="83" t="s">
        <v>105</v>
      </c>
      <c r="AK668" s="191" t="s">
        <v>7700</v>
      </c>
      <c r="AL668" s="191" t="s">
        <v>102</v>
      </c>
      <c r="AM668" s="191" t="s">
        <v>102</v>
      </c>
      <c r="AN668" s="191" t="s">
        <v>119</v>
      </c>
      <c r="AO668" s="191" t="s">
        <v>7701</v>
      </c>
      <c r="AP668" s="191" t="s">
        <v>104</v>
      </c>
      <c r="AQ668" s="191" t="s">
        <v>105</v>
      </c>
      <c r="AR668" s="191" t="s">
        <v>106</v>
      </c>
      <c r="AS668" s="191" t="s">
        <v>7700</v>
      </c>
      <c r="AT668" s="191" t="s">
        <v>485</v>
      </c>
      <c r="AU668" s="191" t="s">
        <v>7701</v>
      </c>
      <c r="AV668" s="191" t="s">
        <v>104</v>
      </c>
      <c r="AW668" s="191" t="s">
        <v>204</v>
      </c>
      <c r="AX668" s="191"/>
      <c r="AY668" s="192" t="s">
        <v>454</v>
      </c>
      <c r="AZ668" s="192" t="s">
        <v>416</v>
      </c>
      <c r="BA668" s="91" t="s">
        <v>108</v>
      </c>
      <c r="BB668" s="90">
        <v>0</v>
      </c>
      <c r="BC668" s="93" t="s">
        <v>102</v>
      </c>
      <c r="BD668" s="93" t="s">
        <v>102</v>
      </c>
      <c r="BE668" s="93" t="s">
        <v>102</v>
      </c>
      <c r="BF668" s="93" t="s">
        <v>102</v>
      </c>
      <c r="BG668" s="97" t="s">
        <v>108</v>
      </c>
      <c r="BH668" s="93" t="s">
        <v>108</v>
      </c>
      <c r="BI668" s="93" t="s">
        <v>102</v>
      </c>
      <c r="BJ668" s="93" t="s">
        <v>102</v>
      </c>
      <c r="BK668" s="93" t="s">
        <v>102</v>
      </c>
      <c r="BL668" s="93" t="s">
        <v>102</v>
      </c>
      <c r="BM668" s="93" t="s">
        <v>102</v>
      </c>
      <c r="BN668" s="93" t="s">
        <v>102</v>
      </c>
      <c r="BO668" s="93" t="s">
        <v>102</v>
      </c>
      <c r="BP668" s="96" t="s">
        <v>102</v>
      </c>
      <c r="BQ668" s="90">
        <v>0</v>
      </c>
      <c r="BR668" s="93" t="s">
        <v>102</v>
      </c>
      <c r="BS668" s="93" t="s">
        <v>102</v>
      </c>
      <c r="BT668" s="93" t="s">
        <v>102</v>
      </c>
      <c r="BU668" s="93" t="s">
        <v>102</v>
      </c>
      <c r="BV668" s="97" t="s">
        <v>108</v>
      </c>
      <c r="BW668" s="93" t="s">
        <v>108</v>
      </c>
      <c r="BX668" s="95" t="s">
        <v>102</v>
      </c>
      <c r="BY668" s="93" t="s">
        <v>102</v>
      </c>
      <c r="BZ668" s="93" t="s">
        <v>102</v>
      </c>
      <c r="CA668" s="93" t="s">
        <v>102</v>
      </c>
      <c r="CB668" s="93" t="s">
        <v>102</v>
      </c>
      <c r="CC668" s="93" t="s">
        <v>102</v>
      </c>
      <c r="CD668" s="93" t="s">
        <v>102</v>
      </c>
      <c r="CE668" s="193" t="s">
        <v>102</v>
      </c>
      <c r="CF668" s="194" t="s">
        <v>436</v>
      </c>
      <c r="CG668" s="195" t="s">
        <v>7702</v>
      </c>
      <c r="CH668" s="101" t="s">
        <v>563</v>
      </c>
      <c r="CI668" s="102"/>
      <c r="CJ668" s="196" t="s">
        <v>577</v>
      </c>
      <c r="CK668" s="104" t="s">
        <v>190</v>
      </c>
      <c r="CL668" s="105"/>
      <c r="CM668" s="83" t="s">
        <v>578</v>
      </c>
      <c r="CN668" s="106" t="s">
        <v>108</v>
      </c>
      <c r="CO668" s="197" t="s">
        <v>566</v>
      </c>
      <c r="CP668" s="107"/>
      <c r="CQ668" s="198" t="s">
        <v>107</v>
      </c>
      <c r="CR668" s="198" t="s">
        <v>107</v>
      </c>
      <c r="CS668" s="199"/>
      <c r="CT668" s="83" t="s">
        <v>109</v>
      </c>
      <c r="CU668" s="83" t="s">
        <v>109</v>
      </c>
      <c r="CV668" s="83">
        <v>27</v>
      </c>
      <c r="CW668" s="83" t="s">
        <v>270</v>
      </c>
      <c r="CX668" s="83">
        <v>27</v>
      </c>
      <c r="CY668" s="83" t="s">
        <v>108</v>
      </c>
      <c r="CZ668" s="83">
        <v>878797.5</v>
      </c>
      <c r="DA668" s="83" t="s">
        <v>7703</v>
      </c>
      <c r="DB668" s="83" t="s">
        <v>118</v>
      </c>
      <c r="DC668" s="83" t="s">
        <v>108</v>
      </c>
      <c r="DD668" s="83">
        <v>7860</v>
      </c>
      <c r="DE668" s="83" t="s">
        <v>173</v>
      </c>
      <c r="DF668" s="83" t="s">
        <v>118</v>
      </c>
      <c r="DG668" s="83" t="s">
        <v>500</v>
      </c>
      <c r="DH668" s="83"/>
      <c r="DI668" s="85">
        <v>43646</v>
      </c>
      <c r="DJ668" s="83" t="s">
        <v>584</v>
      </c>
      <c r="DK668" s="83" t="s">
        <v>102</v>
      </c>
      <c r="DL668" s="83" t="s">
        <v>482</v>
      </c>
      <c r="DM668" s="83">
        <v>0</v>
      </c>
      <c r="DN668" s="83" t="s">
        <v>483</v>
      </c>
      <c r="DO668" s="83">
        <v>1</v>
      </c>
      <c r="DP668" s="83">
        <v>4</v>
      </c>
      <c r="DQ668" s="83"/>
      <c r="DR668" s="83" t="s">
        <v>108</v>
      </c>
      <c r="DS668" s="83" t="s">
        <v>497</v>
      </c>
      <c r="DU668" s="215" t="s">
        <v>269</v>
      </c>
      <c r="DV668" s="136">
        <v>1</v>
      </c>
      <c r="DW668" s="136">
        <v>3</v>
      </c>
      <c r="DX668" s="215" t="s">
        <v>269</v>
      </c>
      <c r="DY668" s="215" t="s">
        <v>269</v>
      </c>
      <c r="DZ668" s="215" t="s">
        <v>269</v>
      </c>
      <c r="EA668" s="215" t="s">
        <v>269</v>
      </c>
      <c r="EB668" s="215" t="s">
        <v>269</v>
      </c>
      <c r="EC668" s="215" t="s">
        <v>269</v>
      </c>
      <c r="ED668" s="215" t="s">
        <v>269</v>
      </c>
      <c r="EE668" s="215" t="s">
        <v>269</v>
      </c>
    </row>
    <row r="669" spans="1:135" ht="57.6" x14ac:dyDescent="0.55000000000000004">
      <c r="A669" s="83" t="s">
        <v>130</v>
      </c>
      <c r="B669" s="136">
        <v>505488</v>
      </c>
      <c r="C669" t="s">
        <v>1305</v>
      </c>
      <c r="D669" s="83" t="s">
        <v>228</v>
      </c>
      <c r="E669" s="138">
        <v>450719755846</v>
      </c>
      <c r="F669" s="83" t="s">
        <v>143</v>
      </c>
      <c r="G669" s="85">
        <v>43620</v>
      </c>
      <c r="H669" s="83" t="s">
        <v>98</v>
      </c>
      <c r="I669" s="84" t="s">
        <v>612</v>
      </c>
      <c r="J669" s="207" t="s">
        <v>628</v>
      </c>
      <c r="K669" s="208" t="s">
        <v>633</v>
      </c>
      <c r="L669" s="83" t="s">
        <v>108</v>
      </c>
      <c r="M669" s="184" t="s">
        <v>102</v>
      </c>
      <c r="N669" s="184" t="s">
        <v>556</v>
      </c>
      <c r="O669" s="85" t="s">
        <v>102</v>
      </c>
      <c r="P669" s="185">
        <v>42491</v>
      </c>
      <c r="Q669" s="186" t="s">
        <v>202</v>
      </c>
      <c r="R669" s="186" t="s">
        <v>613</v>
      </c>
      <c r="S669" s="186"/>
      <c r="T669" s="187"/>
      <c r="U669" s="188" t="s">
        <v>295</v>
      </c>
      <c r="V669" s="188" t="s">
        <v>205</v>
      </c>
      <c r="W669" s="188" t="s">
        <v>295</v>
      </c>
      <c r="X669" s="189" t="s">
        <v>107</v>
      </c>
      <c r="Y669" s="190" t="s">
        <v>614</v>
      </c>
      <c r="Z669" s="83">
        <v>700</v>
      </c>
      <c r="AA669" s="83" t="s">
        <v>193</v>
      </c>
      <c r="AB669" s="83" t="s">
        <v>181</v>
      </c>
      <c r="AC669" s="83" t="s">
        <v>102</v>
      </c>
      <c r="AD669" s="83" t="s">
        <v>7704</v>
      </c>
      <c r="AE669" s="83" t="s">
        <v>7705</v>
      </c>
      <c r="AF669" s="83" t="s">
        <v>102</v>
      </c>
      <c r="AG669" s="83" t="s">
        <v>175</v>
      </c>
      <c r="AH669" s="83" t="s">
        <v>7706</v>
      </c>
      <c r="AI669" s="83" t="s">
        <v>104</v>
      </c>
      <c r="AJ669" s="83" t="s">
        <v>105</v>
      </c>
      <c r="AK669" s="191" t="s">
        <v>7704</v>
      </c>
      <c r="AL669" s="191" t="s">
        <v>7705</v>
      </c>
      <c r="AM669" s="191" t="s">
        <v>102</v>
      </c>
      <c r="AN669" s="191" t="s">
        <v>175</v>
      </c>
      <c r="AO669" s="191" t="s">
        <v>7706</v>
      </c>
      <c r="AP669" s="191" t="s">
        <v>104</v>
      </c>
      <c r="AQ669" s="191" t="s">
        <v>105</v>
      </c>
      <c r="AR669" s="191" t="s">
        <v>106</v>
      </c>
      <c r="AS669" s="191"/>
      <c r="AT669" s="191"/>
      <c r="AU669" s="191"/>
      <c r="AV669" s="191"/>
      <c r="AW669" s="191"/>
      <c r="AX669" s="191" t="s">
        <v>575</v>
      </c>
      <c r="AY669" s="192" t="s">
        <v>454</v>
      </c>
      <c r="AZ669" s="192" t="s">
        <v>108</v>
      </c>
      <c r="BA669" s="91" t="s">
        <v>108</v>
      </c>
      <c r="BB669" s="90">
        <v>0</v>
      </c>
      <c r="BC669" s="93" t="s">
        <v>102</v>
      </c>
      <c r="BD669" s="93" t="s">
        <v>102</v>
      </c>
      <c r="BE669" s="93" t="s">
        <v>102</v>
      </c>
      <c r="BF669" s="93" t="s">
        <v>102</v>
      </c>
      <c r="BG669" s="97" t="s">
        <v>108</v>
      </c>
      <c r="BH669" s="93" t="s">
        <v>108</v>
      </c>
      <c r="BI669" s="93" t="s">
        <v>102</v>
      </c>
      <c r="BJ669" s="93" t="s">
        <v>102</v>
      </c>
      <c r="BK669" s="93" t="s">
        <v>102</v>
      </c>
      <c r="BL669" s="93" t="s">
        <v>102</v>
      </c>
      <c r="BM669" s="93" t="s">
        <v>102</v>
      </c>
      <c r="BN669" s="93" t="s">
        <v>102</v>
      </c>
      <c r="BO669" s="93" t="s">
        <v>102</v>
      </c>
      <c r="BP669" s="96" t="s">
        <v>102</v>
      </c>
      <c r="BQ669" s="90">
        <v>0</v>
      </c>
      <c r="BR669" s="93" t="s">
        <v>102</v>
      </c>
      <c r="BS669" s="93" t="s">
        <v>102</v>
      </c>
      <c r="BT669" s="93" t="s">
        <v>102</v>
      </c>
      <c r="BU669" s="93" t="s">
        <v>102</v>
      </c>
      <c r="BV669" s="97" t="s">
        <v>108</v>
      </c>
      <c r="BW669" s="93" t="s">
        <v>108</v>
      </c>
      <c r="BX669" s="95" t="s">
        <v>102</v>
      </c>
      <c r="BY669" s="93" t="s">
        <v>102</v>
      </c>
      <c r="BZ669" s="93" t="s">
        <v>102</v>
      </c>
      <c r="CA669" s="93" t="s">
        <v>102</v>
      </c>
      <c r="CB669" s="93" t="s">
        <v>102</v>
      </c>
      <c r="CC669" s="93" t="s">
        <v>102</v>
      </c>
      <c r="CD669" s="93" t="s">
        <v>102</v>
      </c>
      <c r="CE669" s="193" t="s">
        <v>102</v>
      </c>
      <c r="CF669" s="194" t="s">
        <v>508</v>
      </c>
      <c r="CG669" s="195" t="s">
        <v>102</v>
      </c>
      <c r="CH669" s="101" t="e">
        <v>#N/A</v>
      </c>
      <c r="CI669" s="102" t="s">
        <v>580</v>
      </c>
      <c r="CJ669" s="196" t="s">
        <v>108</v>
      </c>
      <c r="CK669" s="104" t="s">
        <v>109</v>
      </c>
      <c r="CL669" s="105" t="s">
        <v>579</v>
      </c>
      <c r="CM669" s="83" t="s">
        <v>108</v>
      </c>
      <c r="CN669" s="106" t="s">
        <v>108</v>
      </c>
      <c r="CO669" s="197" t="s">
        <v>108</v>
      </c>
      <c r="CP669" s="107"/>
      <c r="CQ669" s="198" t="s">
        <v>474</v>
      </c>
      <c r="CR669" s="198" t="s">
        <v>474</v>
      </c>
      <c r="CS669" s="199" t="s">
        <v>616</v>
      </c>
      <c r="CT669" s="83" t="s">
        <v>109</v>
      </c>
      <c r="CU669" s="83" t="s">
        <v>109</v>
      </c>
      <c r="CV669" s="83">
        <v>31</v>
      </c>
      <c r="CW669" s="83" t="s">
        <v>112</v>
      </c>
      <c r="CX669" s="83">
        <v>31</v>
      </c>
      <c r="CY669" s="83" t="s">
        <v>7707</v>
      </c>
      <c r="CZ669" s="83">
        <v>880117</v>
      </c>
      <c r="DA669" s="83" t="s">
        <v>138</v>
      </c>
      <c r="DB669" s="83" t="s">
        <v>124</v>
      </c>
      <c r="DC669" s="83" t="s">
        <v>501</v>
      </c>
      <c r="DD669" s="83">
        <v>4924</v>
      </c>
      <c r="DE669" s="83" t="s">
        <v>582</v>
      </c>
      <c r="DF669" s="83" t="s">
        <v>145</v>
      </c>
      <c r="DG669" s="83" t="s">
        <v>501</v>
      </c>
      <c r="DH669" s="83" t="s">
        <v>582</v>
      </c>
      <c r="DI669" s="85">
        <v>43646</v>
      </c>
      <c r="DJ669" s="83" t="s">
        <v>584</v>
      </c>
      <c r="DK669" s="83" t="s">
        <v>102</v>
      </c>
      <c r="DL669" s="83" t="s">
        <v>482</v>
      </c>
      <c r="DM669" s="83">
        <v>0</v>
      </c>
      <c r="DN669" s="83" t="s">
        <v>238</v>
      </c>
      <c r="DO669" s="83">
        <v>1</v>
      </c>
      <c r="DP669" s="83">
        <v>6</v>
      </c>
      <c r="DQ669" s="83"/>
      <c r="DR669" s="83" t="s">
        <v>108</v>
      </c>
      <c r="DS669" s="83" t="s">
        <v>497</v>
      </c>
      <c r="DU669" s="215" t="s">
        <v>269</v>
      </c>
      <c r="DV669" s="136">
        <v>1</v>
      </c>
      <c r="DW669" s="136">
        <v>3</v>
      </c>
      <c r="DX669" s="215" t="s">
        <v>269</v>
      </c>
      <c r="DY669" s="215" t="s">
        <v>269</v>
      </c>
      <c r="DZ669" s="215" t="s">
        <v>269</v>
      </c>
      <c r="EA669" s="215" t="s">
        <v>269</v>
      </c>
      <c r="EB669" s="215" t="s">
        <v>269</v>
      </c>
      <c r="EC669" s="215" t="s">
        <v>269</v>
      </c>
      <c r="ED669" s="215" t="s">
        <v>269</v>
      </c>
      <c r="EE669" s="215" t="s">
        <v>269</v>
      </c>
    </row>
    <row r="670" spans="1:135" ht="28.8" x14ac:dyDescent="0.55000000000000004">
      <c r="A670" s="83" t="s">
        <v>130</v>
      </c>
      <c r="B670" s="136">
        <v>236638</v>
      </c>
      <c r="C670" t="s">
        <v>1306</v>
      </c>
      <c r="D670" s="83" t="s">
        <v>228</v>
      </c>
      <c r="E670" s="138">
        <v>677489337626</v>
      </c>
      <c r="F670" s="83" t="s">
        <v>114</v>
      </c>
      <c r="G670" s="85">
        <v>43634</v>
      </c>
      <c r="H670" s="83" t="s">
        <v>98</v>
      </c>
      <c r="I670" s="84" t="s">
        <v>618</v>
      </c>
      <c r="J670" s="207" t="s">
        <v>629</v>
      </c>
      <c r="K670" s="208" t="s">
        <v>634</v>
      </c>
      <c r="L670" s="83" t="s">
        <v>108</v>
      </c>
      <c r="M670" s="184">
        <v>27690</v>
      </c>
      <c r="N670" s="184"/>
      <c r="O670" s="85" t="s">
        <v>102</v>
      </c>
      <c r="P670" s="185">
        <v>43013</v>
      </c>
      <c r="Q670" s="186" t="s">
        <v>203</v>
      </c>
      <c r="R670" s="186"/>
      <c r="S670" s="186"/>
      <c r="T670" s="187"/>
      <c r="U670" s="188" t="s">
        <v>296</v>
      </c>
      <c r="V670" s="188" t="s">
        <v>205</v>
      </c>
      <c r="W670" s="189" t="s">
        <v>619</v>
      </c>
      <c r="X670" s="189" t="s">
        <v>107</v>
      </c>
      <c r="Y670" s="190" t="s">
        <v>614</v>
      </c>
      <c r="Z670" s="83">
        <v>700</v>
      </c>
      <c r="AA670" s="83" t="s">
        <v>193</v>
      </c>
      <c r="AB670" s="83" t="s">
        <v>181</v>
      </c>
      <c r="AC670" s="83" t="s">
        <v>102</v>
      </c>
      <c r="AD670" s="83" t="s">
        <v>7708</v>
      </c>
      <c r="AE670" s="83" t="s">
        <v>102</v>
      </c>
      <c r="AF670" s="83" t="s">
        <v>102</v>
      </c>
      <c r="AG670" s="83" t="s">
        <v>174</v>
      </c>
      <c r="AH670" s="83" t="s">
        <v>7697</v>
      </c>
      <c r="AI670" s="83" t="s">
        <v>104</v>
      </c>
      <c r="AJ670" s="83" t="s">
        <v>105</v>
      </c>
      <c r="AK670" s="191" t="s">
        <v>7708</v>
      </c>
      <c r="AL670" s="191" t="s">
        <v>102</v>
      </c>
      <c r="AM670" s="191" t="s">
        <v>102</v>
      </c>
      <c r="AN670" s="191" t="s">
        <v>174</v>
      </c>
      <c r="AO670" s="191" t="s">
        <v>7697</v>
      </c>
      <c r="AP670" s="191" t="s">
        <v>104</v>
      </c>
      <c r="AQ670" s="191" t="s">
        <v>105</v>
      </c>
      <c r="AR670" s="191" t="s">
        <v>106</v>
      </c>
      <c r="AS670" s="191" t="s">
        <v>7708</v>
      </c>
      <c r="AT670" s="191" t="s">
        <v>488</v>
      </c>
      <c r="AU670" s="191" t="s">
        <v>7709</v>
      </c>
      <c r="AV670" s="191" t="s">
        <v>104</v>
      </c>
      <c r="AW670" s="191" t="s">
        <v>204</v>
      </c>
      <c r="AX670" s="191"/>
      <c r="AY670" s="192" t="s">
        <v>454</v>
      </c>
      <c r="AZ670" s="192" t="s">
        <v>416</v>
      </c>
      <c r="BA670" s="91" t="s">
        <v>108</v>
      </c>
      <c r="BB670" s="90">
        <v>0</v>
      </c>
      <c r="BC670" s="93" t="s">
        <v>102</v>
      </c>
      <c r="BD670" s="93" t="s">
        <v>102</v>
      </c>
      <c r="BE670" s="93" t="s">
        <v>102</v>
      </c>
      <c r="BF670" s="93" t="s">
        <v>102</v>
      </c>
      <c r="BG670" s="97" t="s">
        <v>108</v>
      </c>
      <c r="BH670" s="93" t="s">
        <v>108</v>
      </c>
      <c r="BI670" s="93" t="s">
        <v>102</v>
      </c>
      <c r="BJ670" s="93" t="s">
        <v>102</v>
      </c>
      <c r="BK670" s="93" t="s">
        <v>102</v>
      </c>
      <c r="BL670" s="93" t="s">
        <v>102</v>
      </c>
      <c r="BM670" s="93" t="s">
        <v>102</v>
      </c>
      <c r="BN670" s="93" t="s">
        <v>102</v>
      </c>
      <c r="BO670" s="93" t="s">
        <v>102</v>
      </c>
      <c r="BP670" s="96" t="s">
        <v>102</v>
      </c>
      <c r="BQ670" s="90">
        <v>0</v>
      </c>
      <c r="BR670" s="93" t="s">
        <v>102</v>
      </c>
      <c r="BS670" s="93" t="s">
        <v>102</v>
      </c>
      <c r="BT670" s="93" t="s">
        <v>102</v>
      </c>
      <c r="BU670" s="93" t="s">
        <v>102</v>
      </c>
      <c r="BV670" s="97" t="s">
        <v>108</v>
      </c>
      <c r="BW670" s="93" t="s">
        <v>108</v>
      </c>
      <c r="BX670" s="95" t="s">
        <v>102</v>
      </c>
      <c r="BY670" s="93" t="s">
        <v>102</v>
      </c>
      <c r="BZ670" s="93" t="s">
        <v>102</v>
      </c>
      <c r="CA670" s="93" t="s">
        <v>102</v>
      </c>
      <c r="CB670" s="93" t="s">
        <v>102</v>
      </c>
      <c r="CC670" s="93" t="s">
        <v>102</v>
      </c>
      <c r="CD670" s="93" t="s">
        <v>102</v>
      </c>
      <c r="CE670" s="193" t="s">
        <v>102</v>
      </c>
      <c r="CF670" s="194" t="s">
        <v>436</v>
      </c>
      <c r="CG670" s="195" t="s">
        <v>7710</v>
      </c>
      <c r="CH670" s="101" t="s">
        <v>310</v>
      </c>
      <c r="CI670" s="102"/>
      <c r="CJ670" s="196" t="s">
        <v>7711</v>
      </c>
      <c r="CK670" s="104" t="s">
        <v>190</v>
      </c>
      <c r="CL670" s="105"/>
      <c r="CM670" s="83" t="s">
        <v>623</v>
      </c>
      <c r="CN670" s="106" t="s">
        <v>624</v>
      </c>
      <c r="CO670" s="197" t="s">
        <v>625</v>
      </c>
      <c r="CP670" s="107"/>
      <c r="CQ670" s="198" t="s">
        <v>474</v>
      </c>
      <c r="CR670" s="198" t="s">
        <v>474</v>
      </c>
      <c r="CS670" s="199"/>
      <c r="CT670" s="83" t="s">
        <v>109</v>
      </c>
      <c r="CU670" s="83" t="s">
        <v>109</v>
      </c>
      <c r="CV670" s="83">
        <v>42</v>
      </c>
      <c r="CW670" s="83" t="s">
        <v>139</v>
      </c>
      <c r="CX670" s="83">
        <v>42</v>
      </c>
      <c r="CY670" s="83" t="s">
        <v>108</v>
      </c>
      <c r="CZ670" s="83">
        <v>881436.5</v>
      </c>
      <c r="DA670" s="83" t="s">
        <v>581</v>
      </c>
      <c r="DB670" s="83" t="s">
        <v>152</v>
      </c>
      <c r="DC670" s="83" t="s">
        <v>500</v>
      </c>
      <c r="DD670" s="83">
        <v>6903</v>
      </c>
      <c r="DE670" s="83" t="s">
        <v>606</v>
      </c>
      <c r="DF670" s="83" t="s">
        <v>152</v>
      </c>
      <c r="DG670" s="83" t="s">
        <v>500</v>
      </c>
      <c r="DH670" s="83"/>
      <c r="DI670" s="85">
        <v>43646</v>
      </c>
      <c r="DJ670" s="83" t="s">
        <v>584</v>
      </c>
      <c r="DK670" s="83" t="s">
        <v>102</v>
      </c>
      <c r="DL670" s="83" t="s">
        <v>482</v>
      </c>
      <c r="DM670" s="83">
        <v>0</v>
      </c>
      <c r="DN670" s="83" t="s">
        <v>483</v>
      </c>
      <c r="DO670" s="83">
        <v>1</v>
      </c>
      <c r="DP670" s="83">
        <v>2</v>
      </c>
      <c r="DQ670" s="83"/>
      <c r="DR670" s="83" t="s">
        <v>108</v>
      </c>
      <c r="DS670" s="83" t="s">
        <v>497</v>
      </c>
      <c r="DU670" s="215" t="s">
        <v>269</v>
      </c>
      <c r="DV670" s="136">
        <v>1</v>
      </c>
      <c r="DW670" s="136">
        <v>3</v>
      </c>
      <c r="DX670" s="215" t="s">
        <v>269</v>
      </c>
      <c r="DY670" s="215" t="s">
        <v>269</v>
      </c>
      <c r="DZ670" s="215" t="s">
        <v>269</v>
      </c>
      <c r="EA670" s="215" t="s">
        <v>269</v>
      </c>
      <c r="EB670" s="215" t="s">
        <v>269</v>
      </c>
      <c r="EC670" s="215" t="s">
        <v>269</v>
      </c>
      <c r="ED670" s="215" t="s">
        <v>269</v>
      </c>
      <c r="EE670" s="215" t="s">
        <v>269</v>
      </c>
    </row>
    <row r="671" spans="1:135" ht="28.8" x14ac:dyDescent="0.55000000000000004">
      <c r="A671" s="83" t="s">
        <v>130</v>
      </c>
      <c r="B671" s="136">
        <v>244837</v>
      </c>
      <c r="C671" t="s">
        <v>1307</v>
      </c>
      <c r="D671" s="83" t="s">
        <v>228</v>
      </c>
      <c r="E671" s="138">
        <v>534968207603</v>
      </c>
      <c r="F671" s="83" t="s">
        <v>114</v>
      </c>
      <c r="G671" s="85">
        <v>43643</v>
      </c>
      <c r="H671" s="211" t="s">
        <v>98</v>
      </c>
      <c r="I671" s="84" t="s">
        <v>610</v>
      </c>
      <c r="J671" s="207" t="s">
        <v>627</v>
      </c>
      <c r="K671" s="208" t="s">
        <v>630</v>
      </c>
      <c r="L671" s="83" t="s">
        <v>108</v>
      </c>
      <c r="M671" s="184">
        <v>24601</v>
      </c>
      <c r="N671" s="184"/>
      <c r="O671" s="85" t="s">
        <v>102</v>
      </c>
      <c r="P671" s="185">
        <v>42491</v>
      </c>
      <c r="Q671" s="186" t="s">
        <v>203</v>
      </c>
      <c r="R671" s="186"/>
      <c r="S671" s="186"/>
      <c r="T671" s="187"/>
      <c r="U671" s="188" t="s">
        <v>296</v>
      </c>
      <c r="V671" s="188" t="s">
        <v>297</v>
      </c>
      <c r="W671" s="188" t="s">
        <v>297</v>
      </c>
      <c r="X671" s="189" t="s">
        <v>167</v>
      </c>
      <c r="Y671" s="190"/>
      <c r="Z671" s="83">
        <v>700</v>
      </c>
      <c r="AA671" s="83" t="s">
        <v>193</v>
      </c>
      <c r="AB671" s="83" t="s">
        <v>181</v>
      </c>
      <c r="AC671" s="83" t="s">
        <v>102</v>
      </c>
      <c r="AD671" s="83" t="s">
        <v>7712</v>
      </c>
      <c r="AE671" s="83" t="s">
        <v>102</v>
      </c>
      <c r="AF671" s="83" t="s">
        <v>102</v>
      </c>
      <c r="AG671" s="83" t="s">
        <v>119</v>
      </c>
      <c r="AH671" s="83" t="s">
        <v>7713</v>
      </c>
      <c r="AI671" s="83" t="s">
        <v>104</v>
      </c>
      <c r="AJ671" s="83" t="s">
        <v>105</v>
      </c>
      <c r="AK671" s="191" t="s">
        <v>7712</v>
      </c>
      <c r="AL671" s="191" t="s">
        <v>102</v>
      </c>
      <c r="AM671" s="191" t="s">
        <v>102</v>
      </c>
      <c r="AN671" s="191" t="s">
        <v>119</v>
      </c>
      <c r="AO671" s="191" t="s">
        <v>7713</v>
      </c>
      <c r="AP671" s="191" t="s">
        <v>104</v>
      </c>
      <c r="AQ671" s="191" t="s">
        <v>105</v>
      </c>
      <c r="AR671" s="191" t="s">
        <v>106</v>
      </c>
      <c r="AS671" s="191" t="s">
        <v>7712</v>
      </c>
      <c r="AT671" s="191" t="s">
        <v>485</v>
      </c>
      <c r="AU671" s="191" t="s">
        <v>7713</v>
      </c>
      <c r="AV671" s="191" t="s">
        <v>104</v>
      </c>
      <c r="AW671" s="191" t="s">
        <v>204</v>
      </c>
      <c r="AX671" s="191"/>
      <c r="AY671" s="192" t="s">
        <v>454</v>
      </c>
      <c r="AZ671" s="192" t="s">
        <v>416</v>
      </c>
      <c r="BA671" s="91" t="s">
        <v>108</v>
      </c>
      <c r="BB671" s="90">
        <v>0</v>
      </c>
      <c r="BC671" s="93" t="s">
        <v>102</v>
      </c>
      <c r="BD671" s="93" t="s">
        <v>102</v>
      </c>
      <c r="BE671" s="93" t="s">
        <v>102</v>
      </c>
      <c r="BF671" s="93" t="s">
        <v>102</v>
      </c>
      <c r="BG671" s="97" t="s">
        <v>108</v>
      </c>
      <c r="BH671" s="93" t="s">
        <v>108</v>
      </c>
      <c r="BI671" s="93" t="s">
        <v>102</v>
      </c>
      <c r="BJ671" s="93" t="s">
        <v>102</v>
      </c>
      <c r="BK671" s="93" t="s">
        <v>102</v>
      </c>
      <c r="BL671" s="93" t="s">
        <v>102</v>
      </c>
      <c r="BM671" s="93" t="s">
        <v>102</v>
      </c>
      <c r="BN671" s="93" t="s">
        <v>102</v>
      </c>
      <c r="BO671" s="93" t="s">
        <v>102</v>
      </c>
      <c r="BP671" s="96" t="s">
        <v>102</v>
      </c>
      <c r="BQ671" s="90">
        <v>0</v>
      </c>
      <c r="BR671" s="93" t="s">
        <v>102</v>
      </c>
      <c r="BS671" s="93" t="s">
        <v>102</v>
      </c>
      <c r="BT671" s="93" t="s">
        <v>102</v>
      </c>
      <c r="BU671" s="93" t="s">
        <v>102</v>
      </c>
      <c r="BV671" s="97" t="s">
        <v>108</v>
      </c>
      <c r="BW671" s="93" t="s">
        <v>108</v>
      </c>
      <c r="BX671" s="95" t="s">
        <v>102</v>
      </c>
      <c r="BY671" s="93" t="s">
        <v>102</v>
      </c>
      <c r="BZ671" s="93" t="s">
        <v>102</v>
      </c>
      <c r="CA671" s="93" t="s">
        <v>102</v>
      </c>
      <c r="CB671" s="93" t="s">
        <v>102</v>
      </c>
      <c r="CC671" s="93" t="s">
        <v>102</v>
      </c>
      <c r="CD671" s="93" t="s">
        <v>102</v>
      </c>
      <c r="CE671" s="193" t="s">
        <v>102</v>
      </c>
      <c r="CF671" s="194" t="s">
        <v>436</v>
      </c>
      <c r="CG671" s="195" t="s">
        <v>7714</v>
      </c>
      <c r="CH671" s="101" t="s">
        <v>563</v>
      </c>
      <c r="CI671" s="102"/>
      <c r="CJ671" s="196" t="s">
        <v>577</v>
      </c>
      <c r="CK671" s="104" t="s">
        <v>190</v>
      </c>
      <c r="CL671" s="105"/>
      <c r="CM671" s="83" t="s">
        <v>578</v>
      </c>
      <c r="CN671" s="106" t="s">
        <v>108</v>
      </c>
      <c r="CO671" s="197" t="s">
        <v>566</v>
      </c>
      <c r="CP671" s="107"/>
      <c r="CQ671" s="198" t="s">
        <v>107</v>
      </c>
      <c r="CR671" s="198" t="s">
        <v>107</v>
      </c>
      <c r="CS671" s="199"/>
      <c r="CT671" s="83" t="s">
        <v>109</v>
      </c>
      <c r="CU671" s="83" t="s">
        <v>109</v>
      </c>
      <c r="CV671" s="83">
        <v>46</v>
      </c>
      <c r="CW671" s="83" t="s">
        <v>270</v>
      </c>
      <c r="CX671" s="83">
        <v>46</v>
      </c>
      <c r="CY671" s="83" t="s">
        <v>108</v>
      </c>
      <c r="CZ671" s="83">
        <v>882756</v>
      </c>
      <c r="DA671" s="83" t="s">
        <v>7715</v>
      </c>
      <c r="DB671" s="83" t="s">
        <v>118</v>
      </c>
      <c r="DC671" s="83" t="s">
        <v>108</v>
      </c>
      <c r="DD671" s="83">
        <v>7831</v>
      </c>
      <c r="DE671" s="83" t="s">
        <v>173</v>
      </c>
      <c r="DF671" s="83" t="s">
        <v>118</v>
      </c>
      <c r="DG671" s="83" t="s">
        <v>500</v>
      </c>
      <c r="DH671" s="83"/>
      <c r="DI671" s="85">
        <v>43646</v>
      </c>
      <c r="DJ671" s="83" t="s">
        <v>584</v>
      </c>
      <c r="DK671" s="83" t="s">
        <v>102</v>
      </c>
      <c r="DL671" s="83" t="s">
        <v>482</v>
      </c>
      <c r="DM671" s="83">
        <v>0</v>
      </c>
      <c r="DN671" s="83" t="s">
        <v>483</v>
      </c>
      <c r="DO671" s="83">
        <v>1</v>
      </c>
      <c r="DP671" s="83">
        <v>5</v>
      </c>
      <c r="DQ671" s="83"/>
      <c r="DR671" s="83" t="s">
        <v>108</v>
      </c>
      <c r="DS671" s="83" t="s">
        <v>497</v>
      </c>
      <c r="DU671" s="215" t="s">
        <v>269</v>
      </c>
      <c r="DV671" s="136">
        <v>1</v>
      </c>
      <c r="DW671" s="136">
        <v>3</v>
      </c>
      <c r="DX671" s="215" t="s">
        <v>269</v>
      </c>
      <c r="DY671" s="215" t="s">
        <v>269</v>
      </c>
      <c r="DZ671" s="215" t="s">
        <v>269</v>
      </c>
      <c r="EA671" s="215" t="s">
        <v>269</v>
      </c>
      <c r="EB671" s="215" t="s">
        <v>269</v>
      </c>
      <c r="EC671" s="215" t="s">
        <v>269</v>
      </c>
      <c r="ED671" s="215" t="s">
        <v>269</v>
      </c>
      <c r="EE671" s="215" t="s">
        <v>269</v>
      </c>
    </row>
    <row r="672" spans="1:135" ht="57.6" x14ac:dyDescent="0.55000000000000004">
      <c r="A672" s="83" t="s">
        <v>130</v>
      </c>
      <c r="B672" s="136">
        <v>901129</v>
      </c>
      <c r="C672" t="s">
        <v>1308</v>
      </c>
      <c r="D672" s="83" t="s">
        <v>228</v>
      </c>
      <c r="E672" s="138">
        <v>320250765755</v>
      </c>
      <c r="F672" s="83" t="s">
        <v>143</v>
      </c>
      <c r="G672" s="85">
        <v>43620</v>
      </c>
      <c r="H672" s="83" t="s">
        <v>98</v>
      </c>
      <c r="I672" s="84" t="s">
        <v>612</v>
      </c>
      <c r="J672" s="207" t="s">
        <v>628</v>
      </c>
      <c r="K672" s="208" t="s">
        <v>633</v>
      </c>
      <c r="L672" s="83" t="s">
        <v>108</v>
      </c>
      <c r="M672" s="184" t="s">
        <v>102</v>
      </c>
      <c r="N672" s="184" t="s">
        <v>556</v>
      </c>
      <c r="O672" s="85" t="s">
        <v>102</v>
      </c>
      <c r="P672" s="185">
        <v>42491</v>
      </c>
      <c r="Q672" s="186" t="s">
        <v>202</v>
      </c>
      <c r="R672" s="186" t="s">
        <v>613</v>
      </c>
      <c r="S672" s="186"/>
      <c r="T672" s="187"/>
      <c r="U672" s="188" t="s">
        <v>295</v>
      </c>
      <c r="V672" s="188" t="s">
        <v>205</v>
      </c>
      <c r="W672" s="188" t="s">
        <v>295</v>
      </c>
      <c r="X672" s="189" t="s">
        <v>107</v>
      </c>
      <c r="Y672" s="190" t="s">
        <v>614</v>
      </c>
      <c r="Z672" s="83">
        <v>700</v>
      </c>
      <c r="AA672" s="83" t="s">
        <v>193</v>
      </c>
      <c r="AB672" s="83" t="s">
        <v>181</v>
      </c>
      <c r="AC672" s="83" t="s">
        <v>102</v>
      </c>
      <c r="AD672" s="83" t="s">
        <v>7716</v>
      </c>
      <c r="AE672" s="83" t="s">
        <v>7717</v>
      </c>
      <c r="AF672" s="83" t="s">
        <v>102</v>
      </c>
      <c r="AG672" s="83" t="s">
        <v>175</v>
      </c>
      <c r="AH672" s="83" t="s">
        <v>7718</v>
      </c>
      <c r="AI672" s="83" t="s">
        <v>104</v>
      </c>
      <c r="AJ672" s="83" t="s">
        <v>105</v>
      </c>
      <c r="AK672" s="191" t="s">
        <v>7716</v>
      </c>
      <c r="AL672" s="191" t="s">
        <v>7717</v>
      </c>
      <c r="AM672" s="191" t="s">
        <v>102</v>
      </c>
      <c r="AN672" s="191" t="s">
        <v>175</v>
      </c>
      <c r="AO672" s="191" t="s">
        <v>7718</v>
      </c>
      <c r="AP672" s="191" t="s">
        <v>104</v>
      </c>
      <c r="AQ672" s="191" t="s">
        <v>105</v>
      </c>
      <c r="AR672" s="191" t="s">
        <v>106</v>
      </c>
      <c r="AS672" s="191"/>
      <c r="AT672" s="191"/>
      <c r="AU672" s="191"/>
      <c r="AV672" s="191"/>
      <c r="AW672" s="191"/>
      <c r="AX672" s="191" t="s">
        <v>575</v>
      </c>
      <c r="AY672" s="192" t="s">
        <v>454</v>
      </c>
      <c r="AZ672" s="192" t="s">
        <v>108</v>
      </c>
      <c r="BA672" s="91" t="s">
        <v>108</v>
      </c>
      <c r="BB672" s="90">
        <v>0</v>
      </c>
      <c r="BC672" s="93" t="s">
        <v>102</v>
      </c>
      <c r="BD672" s="93" t="s">
        <v>102</v>
      </c>
      <c r="BE672" s="93" t="s">
        <v>102</v>
      </c>
      <c r="BF672" s="93" t="s">
        <v>102</v>
      </c>
      <c r="BG672" s="97" t="s">
        <v>108</v>
      </c>
      <c r="BH672" s="93" t="s">
        <v>108</v>
      </c>
      <c r="BI672" s="93" t="s">
        <v>102</v>
      </c>
      <c r="BJ672" s="93" t="s">
        <v>102</v>
      </c>
      <c r="BK672" s="93" t="s">
        <v>102</v>
      </c>
      <c r="BL672" s="93" t="s">
        <v>102</v>
      </c>
      <c r="BM672" s="93" t="s">
        <v>102</v>
      </c>
      <c r="BN672" s="93" t="s">
        <v>102</v>
      </c>
      <c r="BO672" s="93" t="s">
        <v>102</v>
      </c>
      <c r="BP672" s="96" t="s">
        <v>102</v>
      </c>
      <c r="BQ672" s="90">
        <v>0</v>
      </c>
      <c r="BR672" s="93" t="s">
        <v>102</v>
      </c>
      <c r="BS672" s="93" t="s">
        <v>102</v>
      </c>
      <c r="BT672" s="93" t="s">
        <v>102</v>
      </c>
      <c r="BU672" s="93" t="s">
        <v>102</v>
      </c>
      <c r="BV672" s="97" t="s">
        <v>108</v>
      </c>
      <c r="BW672" s="93" t="s">
        <v>108</v>
      </c>
      <c r="BX672" s="95" t="s">
        <v>102</v>
      </c>
      <c r="BY672" s="93" t="s">
        <v>102</v>
      </c>
      <c r="BZ672" s="93" t="s">
        <v>102</v>
      </c>
      <c r="CA672" s="93" t="s">
        <v>102</v>
      </c>
      <c r="CB672" s="93" t="s">
        <v>102</v>
      </c>
      <c r="CC672" s="93" t="s">
        <v>102</v>
      </c>
      <c r="CD672" s="93" t="s">
        <v>102</v>
      </c>
      <c r="CE672" s="193" t="s">
        <v>102</v>
      </c>
      <c r="CF672" s="194" t="s">
        <v>508</v>
      </c>
      <c r="CG672" s="195" t="s">
        <v>102</v>
      </c>
      <c r="CH672" s="101" t="e">
        <v>#N/A</v>
      </c>
      <c r="CI672" s="102" t="s">
        <v>580</v>
      </c>
      <c r="CJ672" s="196" t="s">
        <v>108</v>
      </c>
      <c r="CK672" s="104" t="s">
        <v>109</v>
      </c>
      <c r="CL672" s="105" t="s">
        <v>579</v>
      </c>
      <c r="CM672" s="83" t="s">
        <v>108</v>
      </c>
      <c r="CN672" s="106" t="s">
        <v>108</v>
      </c>
      <c r="CO672" s="197" t="s">
        <v>108</v>
      </c>
      <c r="CP672" s="107"/>
      <c r="CQ672" s="198" t="s">
        <v>474</v>
      </c>
      <c r="CR672" s="198" t="s">
        <v>474</v>
      </c>
      <c r="CS672" s="199" t="s">
        <v>616</v>
      </c>
      <c r="CT672" s="83" t="s">
        <v>109</v>
      </c>
      <c r="CU672" s="83" t="s">
        <v>109</v>
      </c>
      <c r="CV672" s="83">
        <v>14</v>
      </c>
      <c r="CW672" s="83" t="s">
        <v>112</v>
      </c>
      <c r="CX672" s="83">
        <v>14</v>
      </c>
      <c r="CY672" s="83" t="s">
        <v>7719</v>
      </c>
      <c r="CZ672" s="83">
        <v>884075.5</v>
      </c>
      <c r="DA672" s="83" t="s">
        <v>138</v>
      </c>
      <c r="DB672" s="83" t="s">
        <v>124</v>
      </c>
      <c r="DC672" s="83" t="s">
        <v>501</v>
      </c>
      <c r="DD672" s="83">
        <v>9190</v>
      </c>
      <c r="DE672" s="83" t="s">
        <v>582</v>
      </c>
      <c r="DF672" s="83" t="s">
        <v>145</v>
      </c>
      <c r="DG672" s="83" t="s">
        <v>501</v>
      </c>
      <c r="DH672" s="83" t="s">
        <v>582</v>
      </c>
      <c r="DI672" s="85">
        <v>43646</v>
      </c>
      <c r="DJ672" s="83" t="s">
        <v>584</v>
      </c>
      <c r="DK672" s="83" t="s">
        <v>102</v>
      </c>
      <c r="DL672" s="83" t="s">
        <v>482</v>
      </c>
      <c r="DM672" s="83">
        <v>0</v>
      </c>
      <c r="DN672" s="83" t="s">
        <v>238</v>
      </c>
      <c r="DO672" s="83">
        <v>1</v>
      </c>
      <c r="DP672" s="83">
        <v>3</v>
      </c>
      <c r="DQ672" s="83"/>
      <c r="DR672" s="83" t="s">
        <v>108</v>
      </c>
      <c r="DS672" s="83" t="s">
        <v>497</v>
      </c>
      <c r="DU672" s="215" t="s">
        <v>269</v>
      </c>
      <c r="DV672" s="136">
        <v>1</v>
      </c>
      <c r="DW672" s="136">
        <v>3</v>
      </c>
      <c r="DX672" s="215" t="s">
        <v>269</v>
      </c>
      <c r="DY672" s="215" t="s">
        <v>269</v>
      </c>
      <c r="DZ672" s="215" t="s">
        <v>269</v>
      </c>
      <c r="EA672" s="215" t="s">
        <v>269</v>
      </c>
      <c r="EB672" s="215" t="s">
        <v>269</v>
      </c>
      <c r="EC672" s="215" t="s">
        <v>269</v>
      </c>
      <c r="ED672" s="215" t="s">
        <v>269</v>
      </c>
      <c r="EE672" s="215" t="s">
        <v>269</v>
      </c>
    </row>
    <row r="673" spans="1:135" ht="28.8" x14ac:dyDescent="0.55000000000000004">
      <c r="A673" s="83" t="s">
        <v>130</v>
      </c>
      <c r="B673" s="136">
        <v>951588</v>
      </c>
      <c r="C673" t="s">
        <v>1309</v>
      </c>
      <c r="D673" s="83" t="s">
        <v>228</v>
      </c>
      <c r="E673" s="138">
        <v>808349019506</v>
      </c>
      <c r="F673" s="83" t="s">
        <v>114</v>
      </c>
      <c r="G673" s="85">
        <v>43634</v>
      </c>
      <c r="H673" s="83" t="s">
        <v>98</v>
      </c>
      <c r="I673" s="84" t="s">
        <v>618</v>
      </c>
      <c r="J673" s="207" t="s">
        <v>629</v>
      </c>
      <c r="K673" s="208" t="s">
        <v>634</v>
      </c>
      <c r="L673" s="83" t="s">
        <v>108</v>
      </c>
      <c r="M673" s="184">
        <v>27691</v>
      </c>
      <c r="N673" s="184"/>
      <c r="O673" s="85" t="s">
        <v>102</v>
      </c>
      <c r="P673" s="185">
        <v>43013</v>
      </c>
      <c r="Q673" s="186" t="s">
        <v>203</v>
      </c>
      <c r="R673" s="186"/>
      <c r="S673" s="186"/>
      <c r="T673" s="187"/>
      <c r="U673" s="188" t="s">
        <v>296</v>
      </c>
      <c r="V673" s="188" t="s">
        <v>205</v>
      </c>
      <c r="W673" s="189" t="s">
        <v>619</v>
      </c>
      <c r="X673" s="189" t="s">
        <v>107</v>
      </c>
      <c r="Y673" s="190" t="s">
        <v>614</v>
      </c>
      <c r="Z673" s="83">
        <v>700</v>
      </c>
      <c r="AA673" s="83" t="s">
        <v>193</v>
      </c>
      <c r="AB673" s="83" t="s">
        <v>181</v>
      </c>
      <c r="AC673" s="83" t="s">
        <v>102</v>
      </c>
      <c r="AD673" s="83" t="s">
        <v>7720</v>
      </c>
      <c r="AE673" s="83" t="s">
        <v>102</v>
      </c>
      <c r="AF673" s="83" t="s">
        <v>102</v>
      </c>
      <c r="AG673" s="83" t="s">
        <v>174</v>
      </c>
      <c r="AH673" s="83" t="s">
        <v>7709</v>
      </c>
      <c r="AI673" s="83" t="s">
        <v>104</v>
      </c>
      <c r="AJ673" s="83" t="s">
        <v>105</v>
      </c>
      <c r="AK673" s="191" t="s">
        <v>7720</v>
      </c>
      <c r="AL673" s="191" t="s">
        <v>102</v>
      </c>
      <c r="AM673" s="191" t="s">
        <v>102</v>
      </c>
      <c r="AN673" s="191" t="s">
        <v>174</v>
      </c>
      <c r="AO673" s="191" t="s">
        <v>7709</v>
      </c>
      <c r="AP673" s="191" t="s">
        <v>104</v>
      </c>
      <c r="AQ673" s="191" t="s">
        <v>105</v>
      </c>
      <c r="AR673" s="191" t="s">
        <v>106</v>
      </c>
      <c r="AS673" s="191" t="s">
        <v>7720</v>
      </c>
      <c r="AT673" s="191" t="s">
        <v>488</v>
      </c>
      <c r="AU673" s="191" t="s">
        <v>7721</v>
      </c>
      <c r="AV673" s="191" t="s">
        <v>104</v>
      </c>
      <c r="AW673" s="191" t="s">
        <v>204</v>
      </c>
      <c r="AX673" s="191"/>
      <c r="AY673" s="192" t="s">
        <v>454</v>
      </c>
      <c r="AZ673" s="192" t="s">
        <v>416</v>
      </c>
      <c r="BA673" s="91" t="s">
        <v>108</v>
      </c>
      <c r="BB673" s="90">
        <v>0</v>
      </c>
      <c r="BC673" s="93" t="s">
        <v>102</v>
      </c>
      <c r="BD673" s="93" t="s">
        <v>102</v>
      </c>
      <c r="BE673" s="93" t="s">
        <v>102</v>
      </c>
      <c r="BF673" s="93" t="s">
        <v>102</v>
      </c>
      <c r="BG673" s="97" t="s">
        <v>108</v>
      </c>
      <c r="BH673" s="93" t="s">
        <v>108</v>
      </c>
      <c r="BI673" s="93" t="s">
        <v>102</v>
      </c>
      <c r="BJ673" s="93" t="s">
        <v>102</v>
      </c>
      <c r="BK673" s="93" t="s">
        <v>102</v>
      </c>
      <c r="BL673" s="93" t="s">
        <v>102</v>
      </c>
      <c r="BM673" s="93" t="s">
        <v>102</v>
      </c>
      <c r="BN673" s="93" t="s">
        <v>102</v>
      </c>
      <c r="BO673" s="93" t="s">
        <v>102</v>
      </c>
      <c r="BP673" s="96" t="s">
        <v>102</v>
      </c>
      <c r="BQ673" s="90">
        <v>0</v>
      </c>
      <c r="BR673" s="93" t="s">
        <v>102</v>
      </c>
      <c r="BS673" s="93" t="s">
        <v>102</v>
      </c>
      <c r="BT673" s="93" t="s">
        <v>102</v>
      </c>
      <c r="BU673" s="93" t="s">
        <v>102</v>
      </c>
      <c r="BV673" s="97" t="s">
        <v>108</v>
      </c>
      <c r="BW673" s="93" t="s">
        <v>108</v>
      </c>
      <c r="BX673" s="95" t="s">
        <v>102</v>
      </c>
      <c r="BY673" s="93" t="s">
        <v>102</v>
      </c>
      <c r="BZ673" s="93" t="s">
        <v>102</v>
      </c>
      <c r="CA673" s="93" t="s">
        <v>102</v>
      </c>
      <c r="CB673" s="93" t="s">
        <v>102</v>
      </c>
      <c r="CC673" s="93" t="s">
        <v>102</v>
      </c>
      <c r="CD673" s="93" t="s">
        <v>102</v>
      </c>
      <c r="CE673" s="193" t="s">
        <v>102</v>
      </c>
      <c r="CF673" s="194" t="s">
        <v>436</v>
      </c>
      <c r="CG673" s="195" t="s">
        <v>7722</v>
      </c>
      <c r="CH673" s="101" t="s">
        <v>310</v>
      </c>
      <c r="CI673" s="102"/>
      <c r="CJ673" s="196" t="s">
        <v>7723</v>
      </c>
      <c r="CK673" s="104" t="s">
        <v>190</v>
      </c>
      <c r="CL673" s="105"/>
      <c r="CM673" s="83" t="s">
        <v>623</v>
      </c>
      <c r="CN673" s="106" t="s">
        <v>624</v>
      </c>
      <c r="CO673" s="197" t="s">
        <v>625</v>
      </c>
      <c r="CP673" s="107"/>
      <c r="CQ673" s="198" t="s">
        <v>474</v>
      </c>
      <c r="CR673" s="198" t="s">
        <v>474</v>
      </c>
      <c r="CS673" s="199"/>
      <c r="CT673" s="83" t="s">
        <v>109</v>
      </c>
      <c r="CU673" s="83" t="s">
        <v>109</v>
      </c>
      <c r="CV673" s="83">
        <v>99</v>
      </c>
      <c r="CW673" s="83" t="s">
        <v>139</v>
      </c>
      <c r="CX673" s="83">
        <v>99</v>
      </c>
      <c r="CY673" s="83" t="s">
        <v>108</v>
      </c>
      <c r="CZ673" s="83">
        <v>885395</v>
      </c>
      <c r="DA673" s="83" t="s">
        <v>581</v>
      </c>
      <c r="DB673" s="83" t="s">
        <v>152</v>
      </c>
      <c r="DC673" s="83" t="s">
        <v>500</v>
      </c>
      <c r="DD673" s="83">
        <v>2871</v>
      </c>
      <c r="DE673" s="83" t="s">
        <v>606</v>
      </c>
      <c r="DF673" s="83" t="s">
        <v>152</v>
      </c>
      <c r="DG673" s="83" t="s">
        <v>500</v>
      </c>
      <c r="DH673" s="83"/>
      <c r="DI673" s="85">
        <v>43646</v>
      </c>
      <c r="DJ673" s="83" t="s">
        <v>584</v>
      </c>
      <c r="DK673" s="83" t="s">
        <v>102</v>
      </c>
      <c r="DL673" s="83" t="s">
        <v>482</v>
      </c>
      <c r="DM673" s="83">
        <v>0</v>
      </c>
      <c r="DN673" s="83" t="s">
        <v>483</v>
      </c>
      <c r="DO673" s="83">
        <v>1</v>
      </c>
      <c r="DP673" s="83">
        <v>1</v>
      </c>
      <c r="DQ673" s="83"/>
      <c r="DR673" s="83" t="s">
        <v>108</v>
      </c>
      <c r="DS673" s="83" t="s">
        <v>497</v>
      </c>
      <c r="DU673" s="215" t="s">
        <v>269</v>
      </c>
      <c r="DV673" s="136">
        <v>1</v>
      </c>
      <c r="DW673" s="136">
        <v>3</v>
      </c>
      <c r="DX673" s="215" t="s">
        <v>269</v>
      </c>
      <c r="DY673" s="215" t="s">
        <v>269</v>
      </c>
      <c r="DZ673" s="215" t="s">
        <v>269</v>
      </c>
      <c r="EA673" s="215" t="s">
        <v>269</v>
      </c>
      <c r="EB673" s="215" t="s">
        <v>269</v>
      </c>
      <c r="EC673" s="215" t="s">
        <v>269</v>
      </c>
      <c r="ED673" s="215" t="s">
        <v>269</v>
      </c>
      <c r="EE673" s="215" t="s">
        <v>269</v>
      </c>
    </row>
    <row r="674" spans="1:135" ht="28.8" x14ac:dyDescent="0.55000000000000004">
      <c r="A674" s="83" t="s">
        <v>130</v>
      </c>
      <c r="B674" s="136">
        <v>786254</v>
      </c>
      <c r="C674" t="s">
        <v>1310</v>
      </c>
      <c r="D674" s="83" t="s">
        <v>228</v>
      </c>
      <c r="E674" s="138">
        <v>545013032026</v>
      </c>
      <c r="F674" s="83" t="s">
        <v>114</v>
      </c>
      <c r="G674" s="85">
        <v>43643</v>
      </c>
      <c r="H674" s="211" t="s">
        <v>98</v>
      </c>
      <c r="I674" s="84" t="s">
        <v>610</v>
      </c>
      <c r="J674" s="207" t="s">
        <v>627</v>
      </c>
      <c r="K674" s="208" t="s">
        <v>630</v>
      </c>
      <c r="L674" s="83" t="s">
        <v>108</v>
      </c>
      <c r="M674" s="184">
        <v>24602</v>
      </c>
      <c r="N674" s="184"/>
      <c r="O674" s="85" t="s">
        <v>102</v>
      </c>
      <c r="P674" s="185">
        <v>42491</v>
      </c>
      <c r="Q674" s="186" t="s">
        <v>203</v>
      </c>
      <c r="R674" s="186"/>
      <c r="S674" s="186"/>
      <c r="T674" s="187"/>
      <c r="U674" s="188" t="s">
        <v>296</v>
      </c>
      <c r="V674" s="188" t="s">
        <v>297</v>
      </c>
      <c r="W674" s="188" t="s">
        <v>297</v>
      </c>
      <c r="X674" s="189" t="s">
        <v>167</v>
      </c>
      <c r="Y674" s="190"/>
      <c r="Z674" s="83">
        <v>700</v>
      </c>
      <c r="AA674" s="83" t="s">
        <v>193</v>
      </c>
      <c r="AB674" s="83" t="s">
        <v>181</v>
      </c>
      <c r="AC674" s="83" t="s">
        <v>102</v>
      </c>
      <c r="AD674" s="83" t="s">
        <v>7724</v>
      </c>
      <c r="AE674" s="83" t="s">
        <v>102</v>
      </c>
      <c r="AF674" s="83" t="s">
        <v>102</v>
      </c>
      <c r="AG674" s="83" t="s">
        <v>119</v>
      </c>
      <c r="AH674" s="83" t="s">
        <v>7725</v>
      </c>
      <c r="AI674" s="83" t="s">
        <v>104</v>
      </c>
      <c r="AJ674" s="83" t="s">
        <v>105</v>
      </c>
      <c r="AK674" s="191" t="s">
        <v>7724</v>
      </c>
      <c r="AL674" s="191" t="s">
        <v>102</v>
      </c>
      <c r="AM674" s="191" t="s">
        <v>102</v>
      </c>
      <c r="AN674" s="191" t="s">
        <v>119</v>
      </c>
      <c r="AO674" s="191" t="s">
        <v>7725</v>
      </c>
      <c r="AP674" s="191" t="s">
        <v>104</v>
      </c>
      <c r="AQ674" s="191" t="s">
        <v>105</v>
      </c>
      <c r="AR674" s="191" t="s">
        <v>106</v>
      </c>
      <c r="AS674" s="191" t="s">
        <v>7724</v>
      </c>
      <c r="AT674" s="191" t="s">
        <v>485</v>
      </c>
      <c r="AU674" s="191" t="s">
        <v>7725</v>
      </c>
      <c r="AV674" s="191" t="s">
        <v>104</v>
      </c>
      <c r="AW674" s="191" t="s">
        <v>204</v>
      </c>
      <c r="AX674" s="191"/>
      <c r="AY674" s="192" t="s">
        <v>454</v>
      </c>
      <c r="AZ674" s="192" t="s">
        <v>416</v>
      </c>
      <c r="BA674" s="91" t="s">
        <v>108</v>
      </c>
      <c r="BB674" s="90">
        <v>0</v>
      </c>
      <c r="BC674" s="93" t="s">
        <v>102</v>
      </c>
      <c r="BD674" s="93" t="s">
        <v>102</v>
      </c>
      <c r="BE674" s="93" t="s">
        <v>102</v>
      </c>
      <c r="BF674" s="93" t="s">
        <v>102</v>
      </c>
      <c r="BG674" s="97" t="s">
        <v>108</v>
      </c>
      <c r="BH674" s="93" t="s">
        <v>108</v>
      </c>
      <c r="BI674" s="93" t="s">
        <v>102</v>
      </c>
      <c r="BJ674" s="93" t="s">
        <v>102</v>
      </c>
      <c r="BK674" s="93" t="s">
        <v>102</v>
      </c>
      <c r="BL674" s="93" t="s">
        <v>102</v>
      </c>
      <c r="BM674" s="93" t="s">
        <v>102</v>
      </c>
      <c r="BN674" s="93" t="s">
        <v>102</v>
      </c>
      <c r="BO674" s="93" t="s">
        <v>102</v>
      </c>
      <c r="BP674" s="96" t="s">
        <v>102</v>
      </c>
      <c r="BQ674" s="90">
        <v>0</v>
      </c>
      <c r="BR674" s="93" t="s">
        <v>102</v>
      </c>
      <c r="BS674" s="93" t="s">
        <v>102</v>
      </c>
      <c r="BT674" s="93" t="s">
        <v>102</v>
      </c>
      <c r="BU674" s="93" t="s">
        <v>102</v>
      </c>
      <c r="BV674" s="97" t="s">
        <v>108</v>
      </c>
      <c r="BW674" s="93" t="s">
        <v>108</v>
      </c>
      <c r="BX674" s="95" t="s">
        <v>102</v>
      </c>
      <c r="BY674" s="93" t="s">
        <v>102</v>
      </c>
      <c r="BZ674" s="93" t="s">
        <v>102</v>
      </c>
      <c r="CA674" s="93" t="s">
        <v>102</v>
      </c>
      <c r="CB674" s="93" t="s">
        <v>102</v>
      </c>
      <c r="CC674" s="93" t="s">
        <v>102</v>
      </c>
      <c r="CD674" s="93" t="s">
        <v>102</v>
      </c>
      <c r="CE674" s="193" t="s">
        <v>102</v>
      </c>
      <c r="CF674" s="194" t="s">
        <v>436</v>
      </c>
      <c r="CG674" s="195" t="s">
        <v>7726</v>
      </c>
      <c r="CH674" s="101" t="s">
        <v>563</v>
      </c>
      <c r="CI674" s="102"/>
      <c r="CJ674" s="196" t="s">
        <v>577</v>
      </c>
      <c r="CK674" s="104" t="s">
        <v>190</v>
      </c>
      <c r="CL674" s="105"/>
      <c r="CM674" s="83" t="s">
        <v>578</v>
      </c>
      <c r="CN674" s="106" t="s">
        <v>108</v>
      </c>
      <c r="CO674" s="197" t="s">
        <v>566</v>
      </c>
      <c r="CP674" s="107"/>
      <c r="CQ674" s="198" t="s">
        <v>107</v>
      </c>
      <c r="CR674" s="198" t="s">
        <v>107</v>
      </c>
      <c r="CS674" s="199"/>
      <c r="CT674" s="83" t="s">
        <v>109</v>
      </c>
      <c r="CU674" s="83" t="s">
        <v>109</v>
      </c>
      <c r="CV674" s="83">
        <v>57</v>
      </c>
      <c r="CW674" s="83" t="s">
        <v>270</v>
      </c>
      <c r="CX674" s="83">
        <v>57</v>
      </c>
      <c r="CY674" s="83" t="s">
        <v>108</v>
      </c>
      <c r="CZ674" s="83">
        <v>886714.5</v>
      </c>
      <c r="DA674" s="83" t="s">
        <v>7727</v>
      </c>
      <c r="DB674" s="83" t="s">
        <v>118</v>
      </c>
      <c r="DC674" s="83" t="s">
        <v>108</v>
      </c>
      <c r="DD674" s="83">
        <v>2566</v>
      </c>
      <c r="DE674" s="83" t="s">
        <v>173</v>
      </c>
      <c r="DF674" s="83" t="s">
        <v>118</v>
      </c>
      <c r="DG674" s="83" t="s">
        <v>500</v>
      </c>
      <c r="DH674" s="83"/>
      <c r="DI674" s="85">
        <v>43646</v>
      </c>
      <c r="DJ674" s="83" t="s">
        <v>584</v>
      </c>
      <c r="DK674" s="83" t="s">
        <v>102</v>
      </c>
      <c r="DL674" s="83" t="s">
        <v>482</v>
      </c>
      <c r="DM674" s="83">
        <v>0</v>
      </c>
      <c r="DN674" s="83" t="s">
        <v>483</v>
      </c>
      <c r="DO674" s="83">
        <v>1</v>
      </c>
      <c r="DP674" s="83">
        <v>4</v>
      </c>
      <c r="DQ674" s="83"/>
      <c r="DR674" s="83" t="s">
        <v>108</v>
      </c>
      <c r="DS674" s="83" t="s">
        <v>497</v>
      </c>
      <c r="DU674" s="215" t="s">
        <v>269</v>
      </c>
      <c r="DV674" s="136">
        <v>1</v>
      </c>
      <c r="DW674" s="136">
        <v>3</v>
      </c>
      <c r="DX674" s="215" t="s">
        <v>269</v>
      </c>
      <c r="DY674" s="215" t="s">
        <v>269</v>
      </c>
      <c r="DZ674" s="215" t="s">
        <v>269</v>
      </c>
      <c r="EA674" s="215" t="s">
        <v>269</v>
      </c>
      <c r="EB674" s="215" t="s">
        <v>269</v>
      </c>
      <c r="EC674" s="215" t="s">
        <v>269</v>
      </c>
      <c r="ED674" s="215" t="s">
        <v>269</v>
      </c>
      <c r="EE674" s="215" t="s">
        <v>269</v>
      </c>
    </row>
    <row r="675" spans="1:135" ht="57.6" x14ac:dyDescent="0.55000000000000004">
      <c r="A675" s="83" t="s">
        <v>130</v>
      </c>
      <c r="B675" s="136">
        <v>914304</v>
      </c>
      <c r="C675" t="s">
        <v>1311</v>
      </c>
      <c r="D675" s="83" t="s">
        <v>228</v>
      </c>
      <c r="E675" s="138">
        <v>363821690156</v>
      </c>
      <c r="F675" s="83" t="s">
        <v>143</v>
      </c>
      <c r="G675" s="85">
        <v>43620</v>
      </c>
      <c r="H675" s="83" t="s">
        <v>98</v>
      </c>
      <c r="I675" s="84" t="s">
        <v>612</v>
      </c>
      <c r="J675" s="207" t="s">
        <v>628</v>
      </c>
      <c r="K675" s="208" t="s">
        <v>633</v>
      </c>
      <c r="L675" s="83" t="s">
        <v>108</v>
      </c>
      <c r="M675" s="184" t="s">
        <v>102</v>
      </c>
      <c r="N675" s="184" t="s">
        <v>556</v>
      </c>
      <c r="O675" s="85" t="s">
        <v>102</v>
      </c>
      <c r="P675" s="185">
        <v>42491</v>
      </c>
      <c r="Q675" s="186" t="s">
        <v>202</v>
      </c>
      <c r="R675" s="186" t="s">
        <v>613</v>
      </c>
      <c r="S675" s="186"/>
      <c r="T675" s="187"/>
      <c r="U675" s="188" t="s">
        <v>295</v>
      </c>
      <c r="V675" s="188" t="s">
        <v>205</v>
      </c>
      <c r="W675" s="188" t="s">
        <v>295</v>
      </c>
      <c r="X675" s="189" t="s">
        <v>107</v>
      </c>
      <c r="Y675" s="190" t="s">
        <v>614</v>
      </c>
      <c r="Z675" s="83">
        <v>700</v>
      </c>
      <c r="AA675" s="83" t="s">
        <v>193</v>
      </c>
      <c r="AB675" s="83" t="s">
        <v>181</v>
      </c>
      <c r="AC675" s="83" t="s">
        <v>102</v>
      </c>
      <c r="AD675" s="83" t="s">
        <v>7728</v>
      </c>
      <c r="AE675" s="83" t="s">
        <v>7729</v>
      </c>
      <c r="AF675" s="83" t="s">
        <v>102</v>
      </c>
      <c r="AG675" s="83" t="s">
        <v>175</v>
      </c>
      <c r="AH675" s="83" t="s">
        <v>7730</v>
      </c>
      <c r="AI675" s="83" t="s">
        <v>104</v>
      </c>
      <c r="AJ675" s="83" t="s">
        <v>105</v>
      </c>
      <c r="AK675" s="191" t="s">
        <v>7728</v>
      </c>
      <c r="AL675" s="191" t="s">
        <v>7729</v>
      </c>
      <c r="AM675" s="191" t="s">
        <v>102</v>
      </c>
      <c r="AN675" s="191" t="s">
        <v>175</v>
      </c>
      <c r="AO675" s="191" t="s">
        <v>7730</v>
      </c>
      <c r="AP675" s="191" t="s">
        <v>104</v>
      </c>
      <c r="AQ675" s="191" t="s">
        <v>105</v>
      </c>
      <c r="AR675" s="191" t="s">
        <v>106</v>
      </c>
      <c r="AS675" s="191"/>
      <c r="AT675" s="191"/>
      <c r="AU675" s="191"/>
      <c r="AV675" s="191"/>
      <c r="AW675" s="191"/>
      <c r="AX675" s="191" t="s">
        <v>575</v>
      </c>
      <c r="AY675" s="192" t="s">
        <v>454</v>
      </c>
      <c r="AZ675" s="192" t="s">
        <v>108</v>
      </c>
      <c r="BA675" s="91" t="s">
        <v>108</v>
      </c>
      <c r="BB675" s="90">
        <v>0</v>
      </c>
      <c r="BC675" s="93" t="s">
        <v>102</v>
      </c>
      <c r="BD675" s="93" t="s">
        <v>102</v>
      </c>
      <c r="BE675" s="93" t="s">
        <v>102</v>
      </c>
      <c r="BF675" s="93" t="s">
        <v>102</v>
      </c>
      <c r="BG675" s="97" t="s">
        <v>108</v>
      </c>
      <c r="BH675" s="93" t="s">
        <v>108</v>
      </c>
      <c r="BI675" s="93" t="s">
        <v>102</v>
      </c>
      <c r="BJ675" s="93" t="s">
        <v>102</v>
      </c>
      <c r="BK675" s="93" t="s">
        <v>102</v>
      </c>
      <c r="BL675" s="93" t="s">
        <v>102</v>
      </c>
      <c r="BM675" s="93" t="s">
        <v>102</v>
      </c>
      <c r="BN675" s="93" t="s">
        <v>102</v>
      </c>
      <c r="BO675" s="93" t="s">
        <v>102</v>
      </c>
      <c r="BP675" s="96" t="s">
        <v>102</v>
      </c>
      <c r="BQ675" s="90">
        <v>0</v>
      </c>
      <c r="BR675" s="93" t="s">
        <v>102</v>
      </c>
      <c r="BS675" s="93" t="s">
        <v>102</v>
      </c>
      <c r="BT675" s="93" t="s">
        <v>102</v>
      </c>
      <c r="BU675" s="93" t="s">
        <v>102</v>
      </c>
      <c r="BV675" s="97" t="s">
        <v>108</v>
      </c>
      <c r="BW675" s="93" t="s">
        <v>108</v>
      </c>
      <c r="BX675" s="95" t="s">
        <v>102</v>
      </c>
      <c r="BY675" s="93" t="s">
        <v>102</v>
      </c>
      <c r="BZ675" s="93" t="s">
        <v>102</v>
      </c>
      <c r="CA675" s="93" t="s">
        <v>102</v>
      </c>
      <c r="CB675" s="93" t="s">
        <v>102</v>
      </c>
      <c r="CC675" s="93" t="s">
        <v>102</v>
      </c>
      <c r="CD675" s="93" t="s">
        <v>102</v>
      </c>
      <c r="CE675" s="193" t="s">
        <v>102</v>
      </c>
      <c r="CF675" s="194" t="s">
        <v>508</v>
      </c>
      <c r="CG675" s="195" t="s">
        <v>102</v>
      </c>
      <c r="CH675" s="101" t="e">
        <v>#N/A</v>
      </c>
      <c r="CI675" s="102" t="s">
        <v>580</v>
      </c>
      <c r="CJ675" s="196" t="s">
        <v>108</v>
      </c>
      <c r="CK675" s="104" t="s">
        <v>109</v>
      </c>
      <c r="CL675" s="105" t="s">
        <v>579</v>
      </c>
      <c r="CM675" s="83" t="s">
        <v>108</v>
      </c>
      <c r="CN675" s="106" t="s">
        <v>108</v>
      </c>
      <c r="CO675" s="197" t="s">
        <v>108</v>
      </c>
      <c r="CP675" s="107"/>
      <c r="CQ675" s="198" t="s">
        <v>474</v>
      </c>
      <c r="CR675" s="198" t="s">
        <v>474</v>
      </c>
      <c r="CS675" s="199" t="s">
        <v>616</v>
      </c>
      <c r="CT675" s="83" t="s">
        <v>109</v>
      </c>
      <c r="CU675" s="83" t="s">
        <v>109</v>
      </c>
      <c r="CV675" s="83">
        <v>7</v>
      </c>
      <c r="CW675" s="83" t="s">
        <v>112</v>
      </c>
      <c r="CX675" s="83">
        <v>7</v>
      </c>
      <c r="CY675" s="83" t="s">
        <v>7731</v>
      </c>
      <c r="CZ675" s="83">
        <v>888034</v>
      </c>
      <c r="DA675" s="83" t="s">
        <v>138</v>
      </c>
      <c r="DB675" s="83" t="s">
        <v>124</v>
      </c>
      <c r="DC675" s="83" t="s">
        <v>501</v>
      </c>
      <c r="DD675" s="83">
        <v>7580</v>
      </c>
      <c r="DE675" s="83" t="s">
        <v>582</v>
      </c>
      <c r="DF675" s="83" t="s">
        <v>145</v>
      </c>
      <c r="DG675" s="83" t="s">
        <v>501</v>
      </c>
      <c r="DH675" s="83" t="s">
        <v>582</v>
      </c>
      <c r="DI675" s="85">
        <v>43646</v>
      </c>
      <c r="DJ675" s="83" t="s">
        <v>584</v>
      </c>
      <c r="DK675" s="83" t="s">
        <v>102</v>
      </c>
      <c r="DL675" s="83" t="s">
        <v>482</v>
      </c>
      <c r="DM675" s="83">
        <v>0</v>
      </c>
      <c r="DN675" s="83" t="s">
        <v>238</v>
      </c>
      <c r="DO675" s="83">
        <v>1</v>
      </c>
      <c r="DP675" s="83">
        <v>6</v>
      </c>
      <c r="DQ675" s="83"/>
      <c r="DR675" s="83" t="s">
        <v>108</v>
      </c>
      <c r="DS675" s="83" t="s">
        <v>497</v>
      </c>
      <c r="DU675" s="215" t="s">
        <v>269</v>
      </c>
      <c r="DV675" s="136">
        <v>1</v>
      </c>
      <c r="DW675" s="136">
        <v>3</v>
      </c>
      <c r="DX675" s="215" t="s">
        <v>269</v>
      </c>
      <c r="DY675" s="215" t="s">
        <v>269</v>
      </c>
      <c r="DZ675" s="215" t="s">
        <v>269</v>
      </c>
      <c r="EA675" s="215" t="s">
        <v>269</v>
      </c>
      <c r="EB675" s="215" t="s">
        <v>269</v>
      </c>
      <c r="EC675" s="215" t="s">
        <v>269</v>
      </c>
      <c r="ED675" s="215" t="s">
        <v>269</v>
      </c>
      <c r="EE675" s="215" t="s">
        <v>269</v>
      </c>
    </row>
    <row r="676" spans="1:135" ht="28.8" x14ac:dyDescent="0.55000000000000004">
      <c r="A676" s="83" t="s">
        <v>130</v>
      </c>
      <c r="B676" s="136">
        <v>475684</v>
      </c>
      <c r="C676" t="s">
        <v>1312</v>
      </c>
      <c r="D676" s="83" t="s">
        <v>228</v>
      </c>
      <c r="E676" s="138">
        <v>733516818447</v>
      </c>
      <c r="F676" s="83" t="s">
        <v>114</v>
      </c>
      <c r="G676" s="85">
        <v>43634</v>
      </c>
      <c r="H676" s="83" t="s">
        <v>98</v>
      </c>
      <c r="I676" s="84" t="s">
        <v>618</v>
      </c>
      <c r="J676" s="207" t="s">
        <v>629</v>
      </c>
      <c r="K676" s="208" t="s">
        <v>634</v>
      </c>
      <c r="L676" s="83" t="s">
        <v>108</v>
      </c>
      <c r="M676" s="184">
        <v>27692</v>
      </c>
      <c r="N676" s="184"/>
      <c r="O676" s="85" t="s">
        <v>102</v>
      </c>
      <c r="P676" s="185">
        <v>43013</v>
      </c>
      <c r="Q676" s="186" t="s">
        <v>203</v>
      </c>
      <c r="R676" s="186"/>
      <c r="S676" s="186"/>
      <c r="T676" s="187"/>
      <c r="U676" s="188" t="s">
        <v>296</v>
      </c>
      <c r="V676" s="188" t="s">
        <v>205</v>
      </c>
      <c r="W676" s="189" t="s">
        <v>619</v>
      </c>
      <c r="X676" s="189" t="s">
        <v>107</v>
      </c>
      <c r="Y676" s="190" t="s">
        <v>614</v>
      </c>
      <c r="Z676" s="83">
        <v>700</v>
      </c>
      <c r="AA676" s="83" t="s">
        <v>193</v>
      </c>
      <c r="AB676" s="83" t="s">
        <v>181</v>
      </c>
      <c r="AC676" s="83" t="s">
        <v>102</v>
      </c>
      <c r="AD676" s="83" t="s">
        <v>7732</v>
      </c>
      <c r="AE676" s="83" t="s">
        <v>102</v>
      </c>
      <c r="AF676" s="83" t="s">
        <v>102</v>
      </c>
      <c r="AG676" s="83" t="s">
        <v>174</v>
      </c>
      <c r="AH676" s="83" t="s">
        <v>7721</v>
      </c>
      <c r="AI676" s="83" t="s">
        <v>104</v>
      </c>
      <c r="AJ676" s="83" t="s">
        <v>105</v>
      </c>
      <c r="AK676" s="191" t="s">
        <v>7732</v>
      </c>
      <c r="AL676" s="191" t="s">
        <v>102</v>
      </c>
      <c r="AM676" s="191" t="s">
        <v>102</v>
      </c>
      <c r="AN676" s="191" t="s">
        <v>174</v>
      </c>
      <c r="AO676" s="191" t="s">
        <v>7721</v>
      </c>
      <c r="AP676" s="191" t="s">
        <v>104</v>
      </c>
      <c r="AQ676" s="191" t="s">
        <v>105</v>
      </c>
      <c r="AR676" s="191" t="s">
        <v>106</v>
      </c>
      <c r="AS676" s="191" t="s">
        <v>7732</v>
      </c>
      <c r="AT676" s="191" t="s">
        <v>488</v>
      </c>
      <c r="AU676" s="191" t="s">
        <v>7733</v>
      </c>
      <c r="AV676" s="191" t="s">
        <v>104</v>
      </c>
      <c r="AW676" s="191" t="s">
        <v>204</v>
      </c>
      <c r="AX676" s="191"/>
      <c r="AY676" s="192" t="s">
        <v>454</v>
      </c>
      <c r="AZ676" s="192" t="s">
        <v>416</v>
      </c>
      <c r="BA676" s="91" t="s">
        <v>108</v>
      </c>
      <c r="BB676" s="90">
        <v>0</v>
      </c>
      <c r="BC676" s="93" t="s">
        <v>102</v>
      </c>
      <c r="BD676" s="93" t="s">
        <v>102</v>
      </c>
      <c r="BE676" s="93" t="s">
        <v>102</v>
      </c>
      <c r="BF676" s="93" t="s">
        <v>102</v>
      </c>
      <c r="BG676" s="97" t="s">
        <v>108</v>
      </c>
      <c r="BH676" s="93" t="s">
        <v>108</v>
      </c>
      <c r="BI676" s="93" t="s">
        <v>102</v>
      </c>
      <c r="BJ676" s="93" t="s">
        <v>102</v>
      </c>
      <c r="BK676" s="93" t="s">
        <v>102</v>
      </c>
      <c r="BL676" s="93" t="s">
        <v>102</v>
      </c>
      <c r="BM676" s="93" t="s">
        <v>102</v>
      </c>
      <c r="BN676" s="93" t="s">
        <v>102</v>
      </c>
      <c r="BO676" s="93" t="s">
        <v>102</v>
      </c>
      <c r="BP676" s="96" t="s">
        <v>102</v>
      </c>
      <c r="BQ676" s="90">
        <v>0</v>
      </c>
      <c r="BR676" s="93" t="s">
        <v>102</v>
      </c>
      <c r="BS676" s="93" t="s">
        <v>102</v>
      </c>
      <c r="BT676" s="93" t="s">
        <v>102</v>
      </c>
      <c r="BU676" s="93" t="s">
        <v>102</v>
      </c>
      <c r="BV676" s="97" t="s">
        <v>108</v>
      </c>
      <c r="BW676" s="93" t="s">
        <v>108</v>
      </c>
      <c r="BX676" s="95" t="s">
        <v>102</v>
      </c>
      <c r="BY676" s="93" t="s">
        <v>102</v>
      </c>
      <c r="BZ676" s="93" t="s">
        <v>102</v>
      </c>
      <c r="CA676" s="93" t="s">
        <v>102</v>
      </c>
      <c r="CB676" s="93" t="s">
        <v>102</v>
      </c>
      <c r="CC676" s="93" t="s">
        <v>102</v>
      </c>
      <c r="CD676" s="93" t="s">
        <v>102</v>
      </c>
      <c r="CE676" s="193" t="s">
        <v>102</v>
      </c>
      <c r="CF676" s="194" t="s">
        <v>436</v>
      </c>
      <c r="CG676" s="195" t="s">
        <v>7734</v>
      </c>
      <c r="CH676" s="101" t="s">
        <v>310</v>
      </c>
      <c r="CI676" s="102"/>
      <c r="CJ676" s="196" t="s">
        <v>7735</v>
      </c>
      <c r="CK676" s="104" t="s">
        <v>190</v>
      </c>
      <c r="CL676" s="105"/>
      <c r="CM676" s="83" t="s">
        <v>623</v>
      </c>
      <c r="CN676" s="106" t="s">
        <v>624</v>
      </c>
      <c r="CO676" s="197" t="s">
        <v>625</v>
      </c>
      <c r="CP676" s="107"/>
      <c r="CQ676" s="198" t="s">
        <v>474</v>
      </c>
      <c r="CR676" s="198" t="s">
        <v>474</v>
      </c>
      <c r="CS676" s="199"/>
      <c r="CT676" s="83" t="s">
        <v>109</v>
      </c>
      <c r="CU676" s="83" t="s">
        <v>109</v>
      </c>
      <c r="CV676" s="83">
        <v>41</v>
      </c>
      <c r="CW676" s="83" t="s">
        <v>139</v>
      </c>
      <c r="CX676" s="83">
        <v>41</v>
      </c>
      <c r="CY676" s="83" t="s">
        <v>108</v>
      </c>
      <c r="CZ676" s="83">
        <v>889353.5</v>
      </c>
      <c r="DA676" s="83" t="s">
        <v>581</v>
      </c>
      <c r="DB676" s="83" t="s">
        <v>152</v>
      </c>
      <c r="DC676" s="83" t="s">
        <v>500</v>
      </c>
      <c r="DD676" s="83">
        <v>7098</v>
      </c>
      <c r="DE676" s="83" t="s">
        <v>606</v>
      </c>
      <c r="DF676" s="83" t="s">
        <v>152</v>
      </c>
      <c r="DG676" s="83" t="s">
        <v>500</v>
      </c>
      <c r="DH676" s="83"/>
      <c r="DI676" s="85">
        <v>43646</v>
      </c>
      <c r="DJ676" s="83" t="s">
        <v>584</v>
      </c>
      <c r="DK676" s="83" t="s">
        <v>102</v>
      </c>
      <c r="DL676" s="83" t="s">
        <v>482</v>
      </c>
      <c r="DM676" s="83">
        <v>0</v>
      </c>
      <c r="DN676" s="83" t="s">
        <v>483</v>
      </c>
      <c r="DO676" s="83">
        <v>1</v>
      </c>
      <c r="DP676" s="83">
        <v>6</v>
      </c>
      <c r="DQ676" s="83"/>
      <c r="DR676" s="83" t="s">
        <v>108</v>
      </c>
      <c r="DS676" s="83" t="s">
        <v>497</v>
      </c>
      <c r="DU676" s="215" t="s">
        <v>269</v>
      </c>
      <c r="DV676" s="136">
        <v>1</v>
      </c>
      <c r="DW676" s="136">
        <v>3</v>
      </c>
      <c r="DX676" s="215" t="s">
        <v>269</v>
      </c>
      <c r="DY676" s="215" t="s">
        <v>269</v>
      </c>
      <c r="DZ676" s="215" t="s">
        <v>269</v>
      </c>
      <c r="EA676" s="215" t="s">
        <v>269</v>
      </c>
      <c r="EB676" s="215" t="s">
        <v>269</v>
      </c>
      <c r="EC676" s="215" t="s">
        <v>269</v>
      </c>
      <c r="ED676" s="215" t="s">
        <v>269</v>
      </c>
      <c r="EE676" s="215" t="s">
        <v>269</v>
      </c>
    </row>
    <row r="677" spans="1:135" ht="28.8" x14ac:dyDescent="0.55000000000000004">
      <c r="A677" s="83" t="s">
        <v>130</v>
      </c>
      <c r="B677" s="136">
        <v>393445</v>
      </c>
      <c r="C677" t="s">
        <v>1313</v>
      </c>
      <c r="D677" s="83" t="s">
        <v>228</v>
      </c>
      <c r="E677" s="138">
        <v>112253187515</v>
      </c>
      <c r="F677" s="83" t="s">
        <v>114</v>
      </c>
      <c r="G677" s="85">
        <v>43643</v>
      </c>
      <c r="H677" s="211" t="s">
        <v>98</v>
      </c>
      <c r="I677" s="84" t="s">
        <v>610</v>
      </c>
      <c r="J677" s="207" t="s">
        <v>627</v>
      </c>
      <c r="K677" s="208" t="s">
        <v>630</v>
      </c>
      <c r="L677" s="83" t="s">
        <v>108</v>
      </c>
      <c r="M677" s="184">
        <v>24603</v>
      </c>
      <c r="N677" s="184"/>
      <c r="O677" s="85" t="s">
        <v>102</v>
      </c>
      <c r="P677" s="185">
        <v>42491</v>
      </c>
      <c r="Q677" s="186" t="s">
        <v>203</v>
      </c>
      <c r="R677" s="186"/>
      <c r="S677" s="186"/>
      <c r="T677" s="187"/>
      <c r="U677" s="188" t="s">
        <v>296</v>
      </c>
      <c r="V677" s="188" t="s">
        <v>297</v>
      </c>
      <c r="W677" s="188" t="s">
        <v>297</v>
      </c>
      <c r="X677" s="189" t="s">
        <v>167</v>
      </c>
      <c r="Y677" s="190"/>
      <c r="Z677" s="83">
        <v>700</v>
      </c>
      <c r="AA677" s="83" t="s">
        <v>193</v>
      </c>
      <c r="AB677" s="83" t="s">
        <v>181</v>
      </c>
      <c r="AC677" s="83" t="s">
        <v>102</v>
      </c>
      <c r="AD677" s="83" t="s">
        <v>7736</v>
      </c>
      <c r="AE677" s="83" t="s">
        <v>102</v>
      </c>
      <c r="AF677" s="83" t="s">
        <v>102</v>
      </c>
      <c r="AG677" s="83" t="s">
        <v>119</v>
      </c>
      <c r="AH677" s="83" t="s">
        <v>7737</v>
      </c>
      <c r="AI677" s="83" t="s">
        <v>104</v>
      </c>
      <c r="AJ677" s="83" t="s">
        <v>105</v>
      </c>
      <c r="AK677" s="191" t="s">
        <v>7736</v>
      </c>
      <c r="AL677" s="191" t="s">
        <v>102</v>
      </c>
      <c r="AM677" s="191" t="s">
        <v>102</v>
      </c>
      <c r="AN677" s="191" t="s">
        <v>119</v>
      </c>
      <c r="AO677" s="191" t="s">
        <v>7737</v>
      </c>
      <c r="AP677" s="191" t="s">
        <v>104</v>
      </c>
      <c r="AQ677" s="191" t="s">
        <v>105</v>
      </c>
      <c r="AR677" s="191" t="s">
        <v>106</v>
      </c>
      <c r="AS677" s="191" t="s">
        <v>7736</v>
      </c>
      <c r="AT677" s="191" t="s">
        <v>485</v>
      </c>
      <c r="AU677" s="191" t="s">
        <v>7737</v>
      </c>
      <c r="AV677" s="191" t="s">
        <v>104</v>
      </c>
      <c r="AW677" s="191" t="s">
        <v>204</v>
      </c>
      <c r="AX677" s="191"/>
      <c r="AY677" s="192" t="s">
        <v>454</v>
      </c>
      <c r="AZ677" s="192" t="s">
        <v>416</v>
      </c>
      <c r="BA677" s="91" t="s">
        <v>108</v>
      </c>
      <c r="BB677" s="90">
        <v>0</v>
      </c>
      <c r="BC677" s="93" t="s">
        <v>102</v>
      </c>
      <c r="BD677" s="93" t="s">
        <v>102</v>
      </c>
      <c r="BE677" s="93" t="s">
        <v>102</v>
      </c>
      <c r="BF677" s="93" t="s">
        <v>102</v>
      </c>
      <c r="BG677" s="97" t="s">
        <v>108</v>
      </c>
      <c r="BH677" s="93" t="s">
        <v>108</v>
      </c>
      <c r="BI677" s="93" t="s">
        <v>102</v>
      </c>
      <c r="BJ677" s="93" t="s">
        <v>102</v>
      </c>
      <c r="BK677" s="93" t="s">
        <v>102</v>
      </c>
      <c r="BL677" s="93" t="s">
        <v>102</v>
      </c>
      <c r="BM677" s="93" t="s">
        <v>102</v>
      </c>
      <c r="BN677" s="93" t="s">
        <v>102</v>
      </c>
      <c r="BO677" s="93" t="s">
        <v>102</v>
      </c>
      <c r="BP677" s="96" t="s">
        <v>102</v>
      </c>
      <c r="BQ677" s="90">
        <v>0</v>
      </c>
      <c r="BR677" s="93" t="s">
        <v>102</v>
      </c>
      <c r="BS677" s="93" t="s">
        <v>102</v>
      </c>
      <c r="BT677" s="93" t="s">
        <v>102</v>
      </c>
      <c r="BU677" s="93" t="s">
        <v>102</v>
      </c>
      <c r="BV677" s="97" t="s">
        <v>108</v>
      </c>
      <c r="BW677" s="93" t="s">
        <v>108</v>
      </c>
      <c r="BX677" s="95" t="s">
        <v>102</v>
      </c>
      <c r="BY677" s="93" t="s">
        <v>102</v>
      </c>
      <c r="BZ677" s="93" t="s">
        <v>102</v>
      </c>
      <c r="CA677" s="93" t="s">
        <v>102</v>
      </c>
      <c r="CB677" s="93" t="s">
        <v>102</v>
      </c>
      <c r="CC677" s="93" t="s">
        <v>102</v>
      </c>
      <c r="CD677" s="93" t="s">
        <v>102</v>
      </c>
      <c r="CE677" s="193" t="s">
        <v>102</v>
      </c>
      <c r="CF677" s="194" t="s">
        <v>436</v>
      </c>
      <c r="CG677" s="195" t="s">
        <v>7738</v>
      </c>
      <c r="CH677" s="101" t="s">
        <v>563</v>
      </c>
      <c r="CI677" s="102"/>
      <c r="CJ677" s="196" t="s">
        <v>577</v>
      </c>
      <c r="CK677" s="104" t="s">
        <v>190</v>
      </c>
      <c r="CL677" s="105"/>
      <c r="CM677" s="83" t="s">
        <v>578</v>
      </c>
      <c r="CN677" s="106" t="s">
        <v>108</v>
      </c>
      <c r="CO677" s="197" t="s">
        <v>566</v>
      </c>
      <c r="CP677" s="107"/>
      <c r="CQ677" s="198" t="s">
        <v>107</v>
      </c>
      <c r="CR677" s="198" t="s">
        <v>107</v>
      </c>
      <c r="CS677" s="199"/>
      <c r="CT677" s="83" t="s">
        <v>109</v>
      </c>
      <c r="CU677" s="83" t="s">
        <v>109</v>
      </c>
      <c r="CV677" s="83">
        <v>6</v>
      </c>
      <c r="CW677" s="83" t="s">
        <v>270</v>
      </c>
      <c r="CX677" s="83">
        <v>6</v>
      </c>
      <c r="CY677" s="83" t="s">
        <v>108</v>
      </c>
      <c r="CZ677" s="83">
        <v>890673</v>
      </c>
      <c r="DA677" s="83" t="s">
        <v>7739</v>
      </c>
      <c r="DB677" s="83" t="s">
        <v>118</v>
      </c>
      <c r="DC677" s="83" t="s">
        <v>108</v>
      </c>
      <c r="DD677" s="83">
        <v>7803</v>
      </c>
      <c r="DE677" s="83" t="s">
        <v>173</v>
      </c>
      <c r="DF677" s="83" t="s">
        <v>118</v>
      </c>
      <c r="DG677" s="83" t="s">
        <v>500</v>
      </c>
      <c r="DH677" s="83"/>
      <c r="DI677" s="85">
        <v>43646</v>
      </c>
      <c r="DJ677" s="83" t="s">
        <v>584</v>
      </c>
      <c r="DK677" s="83" t="s">
        <v>102</v>
      </c>
      <c r="DL677" s="83" t="s">
        <v>482</v>
      </c>
      <c r="DM677" s="83">
        <v>0</v>
      </c>
      <c r="DN677" s="83" t="s">
        <v>483</v>
      </c>
      <c r="DO677" s="83">
        <v>1</v>
      </c>
      <c r="DP677" s="83">
        <v>3</v>
      </c>
      <c r="DQ677" s="83"/>
      <c r="DR677" s="83" t="s">
        <v>108</v>
      </c>
      <c r="DS677" s="83" t="s">
        <v>497</v>
      </c>
      <c r="DU677" s="215" t="s">
        <v>269</v>
      </c>
      <c r="DV677" s="136">
        <v>1</v>
      </c>
      <c r="DW677" s="136">
        <v>3</v>
      </c>
      <c r="DX677" s="215" t="s">
        <v>269</v>
      </c>
      <c r="DY677" s="215" t="s">
        <v>269</v>
      </c>
      <c r="DZ677" s="215" t="s">
        <v>269</v>
      </c>
      <c r="EA677" s="215" t="s">
        <v>269</v>
      </c>
      <c r="EB677" s="215" t="s">
        <v>269</v>
      </c>
      <c r="EC677" s="215" t="s">
        <v>269</v>
      </c>
      <c r="ED677" s="215" t="s">
        <v>269</v>
      </c>
      <c r="EE677" s="215" t="s">
        <v>269</v>
      </c>
    </row>
    <row r="678" spans="1:135" ht="57.6" x14ac:dyDescent="0.55000000000000004">
      <c r="A678" s="83" t="s">
        <v>130</v>
      </c>
      <c r="B678" s="136">
        <v>944244</v>
      </c>
      <c r="C678" t="s">
        <v>1314</v>
      </c>
      <c r="D678" s="83" t="s">
        <v>228</v>
      </c>
      <c r="E678" s="138">
        <v>782674194745</v>
      </c>
      <c r="F678" s="83" t="s">
        <v>143</v>
      </c>
      <c r="G678" s="85">
        <v>43620</v>
      </c>
      <c r="H678" s="83" t="s">
        <v>98</v>
      </c>
      <c r="I678" s="84" t="s">
        <v>612</v>
      </c>
      <c r="J678" s="207" t="s">
        <v>628</v>
      </c>
      <c r="K678" s="208" t="s">
        <v>633</v>
      </c>
      <c r="L678" s="83" t="s">
        <v>108</v>
      </c>
      <c r="M678" s="184" t="s">
        <v>102</v>
      </c>
      <c r="N678" s="184" t="s">
        <v>556</v>
      </c>
      <c r="O678" s="85" t="s">
        <v>102</v>
      </c>
      <c r="P678" s="185">
        <v>42491</v>
      </c>
      <c r="Q678" s="186" t="s">
        <v>202</v>
      </c>
      <c r="R678" s="186" t="s">
        <v>613</v>
      </c>
      <c r="S678" s="186"/>
      <c r="T678" s="187"/>
      <c r="U678" s="188" t="s">
        <v>295</v>
      </c>
      <c r="V678" s="188" t="s">
        <v>205</v>
      </c>
      <c r="W678" s="188" t="s">
        <v>295</v>
      </c>
      <c r="X678" s="189" t="s">
        <v>107</v>
      </c>
      <c r="Y678" s="190" t="s">
        <v>614</v>
      </c>
      <c r="Z678" s="83">
        <v>700</v>
      </c>
      <c r="AA678" s="83" t="s">
        <v>193</v>
      </c>
      <c r="AB678" s="83" t="s">
        <v>181</v>
      </c>
      <c r="AC678" s="83" t="s">
        <v>102</v>
      </c>
      <c r="AD678" s="83" t="s">
        <v>7740</v>
      </c>
      <c r="AE678" s="83" t="s">
        <v>7741</v>
      </c>
      <c r="AF678" s="83" t="s">
        <v>102</v>
      </c>
      <c r="AG678" s="83" t="s">
        <v>175</v>
      </c>
      <c r="AH678" s="83" t="s">
        <v>7742</v>
      </c>
      <c r="AI678" s="83" t="s">
        <v>104</v>
      </c>
      <c r="AJ678" s="83" t="s">
        <v>105</v>
      </c>
      <c r="AK678" s="191" t="s">
        <v>7740</v>
      </c>
      <c r="AL678" s="191" t="s">
        <v>7741</v>
      </c>
      <c r="AM678" s="191" t="s">
        <v>102</v>
      </c>
      <c r="AN678" s="191" t="s">
        <v>175</v>
      </c>
      <c r="AO678" s="191" t="s">
        <v>7742</v>
      </c>
      <c r="AP678" s="191" t="s">
        <v>104</v>
      </c>
      <c r="AQ678" s="191" t="s">
        <v>105</v>
      </c>
      <c r="AR678" s="191" t="s">
        <v>106</v>
      </c>
      <c r="AS678" s="191"/>
      <c r="AT678" s="191"/>
      <c r="AU678" s="191"/>
      <c r="AV678" s="191"/>
      <c r="AW678" s="191"/>
      <c r="AX678" s="191" t="s">
        <v>575</v>
      </c>
      <c r="AY678" s="192" t="s">
        <v>454</v>
      </c>
      <c r="AZ678" s="192" t="s">
        <v>108</v>
      </c>
      <c r="BA678" s="91" t="s">
        <v>108</v>
      </c>
      <c r="BB678" s="90">
        <v>0</v>
      </c>
      <c r="BC678" s="93" t="s">
        <v>102</v>
      </c>
      <c r="BD678" s="93" t="s">
        <v>102</v>
      </c>
      <c r="BE678" s="93" t="s">
        <v>102</v>
      </c>
      <c r="BF678" s="93" t="s">
        <v>102</v>
      </c>
      <c r="BG678" s="97" t="s">
        <v>108</v>
      </c>
      <c r="BH678" s="93" t="s">
        <v>108</v>
      </c>
      <c r="BI678" s="93" t="s">
        <v>102</v>
      </c>
      <c r="BJ678" s="93" t="s">
        <v>102</v>
      </c>
      <c r="BK678" s="93" t="s">
        <v>102</v>
      </c>
      <c r="BL678" s="93" t="s">
        <v>102</v>
      </c>
      <c r="BM678" s="93" t="s">
        <v>102</v>
      </c>
      <c r="BN678" s="93" t="s">
        <v>102</v>
      </c>
      <c r="BO678" s="93" t="s">
        <v>102</v>
      </c>
      <c r="BP678" s="96" t="s">
        <v>102</v>
      </c>
      <c r="BQ678" s="90">
        <v>0</v>
      </c>
      <c r="BR678" s="93" t="s">
        <v>102</v>
      </c>
      <c r="BS678" s="93" t="s">
        <v>102</v>
      </c>
      <c r="BT678" s="93" t="s">
        <v>102</v>
      </c>
      <c r="BU678" s="93" t="s">
        <v>102</v>
      </c>
      <c r="BV678" s="97" t="s">
        <v>108</v>
      </c>
      <c r="BW678" s="93" t="s">
        <v>108</v>
      </c>
      <c r="BX678" s="95" t="s">
        <v>102</v>
      </c>
      <c r="BY678" s="93" t="s">
        <v>102</v>
      </c>
      <c r="BZ678" s="93" t="s">
        <v>102</v>
      </c>
      <c r="CA678" s="93" t="s">
        <v>102</v>
      </c>
      <c r="CB678" s="93" t="s">
        <v>102</v>
      </c>
      <c r="CC678" s="93" t="s">
        <v>102</v>
      </c>
      <c r="CD678" s="93" t="s">
        <v>102</v>
      </c>
      <c r="CE678" s="193" t="s">
        <v>102</v>
      </c>
      <c r="CF678" s="194" t="s">
        <v>508</v>
      </c>
      <c r="CG678" s="195" t="s">
        <v>102</v>
      </c>
      <c r="CH678" s="101" t="e">
        <v>#N/A</v>
      </c>
      <c r="CI678" s="102" t="s">
        <v>580</v>
      </c>
      <c r="CJ678" s="196" t="s">
        <v>108</v>
      </c>
      <c r="CK678" s="104" t="s">
        <v>109</v>
      </c>
      <c r="CL678" s="105" t="s">
        <v>579</v>
      </c>
      <c r="CM678" s="83" t="s">
        <v>108</v>
      </c>
      <c r="CN678" s="106" t="s">
        <v>108</v>
      </c>
      <c r="CO678" s="197" t="s">
        <v>108</v>
      </c>
      <c r="CP678" s="107"/>
      <c r="CQ678" s="198" t="s">
        <v>474</v>
      </c>
      <c r="CR678" s="198" t="s">
        <v>474</v>
      </c>
      <c r="CS678" s="199" t="s">
        <v>616</v>
      </c>
      <c r="CT678" s="83" t="s">
        <v>109</v>
      </c>
      <c r="CU678" s="83" t="s">
        <v>109</v>
      </c>
      <c r="CV678" s="83">
        <v>78</v>
      </c>
      <c r="CW678" s="83" t="s">
        <v>112</v>
      </c>
      <c r="CX678" s="83">
        <v>78</v>
      </c>
      <c r="CY678" s="83" t="s">
        <v>7743</v>
      </c>
      <c r="CZ678" s="83">
        <v>891992.5</v>
      </c>
      <c r="DA678" s="83" t="s">
        <v>138</v>
      </c>
      <c r="DB678" s="83" t="s">
        <v>124</v>
      </c>
      <c r="DC678" s="83" t="s">
        <v>501</v>
      </c>
      <c r="DD678" s="83">
        <v>4822</v>
      </c>
      <c r="DE678" s="83" t="s">
        <v>582</v>
      </c>
      <c r="DF678" s="83" t="s">
        <v>145</v>
      </c>
      <c r="DG678" s="83" t="s">
        <v>501</v>
      </c>
      <c r="DH678" s="83" t="s">
        <v>582</v>
      </c>
      <c r="DI678" s="85">
        <v>43646</v>
      </c>
      <c r="DJ678" s="83" t="s">
        <v>584</v>
      </c>
      <c r="DK678" s="83" t="s">
        <v>102</v>
      </c>
      <c r="DL678" s="83" t="s">
        <v>482</v>
      </c>
      <c r="DM678" s="83">
        <v>0</v>
      </c>
      <c r="DN678" s="83" t="s">
        <v>238</v>
      </c>
      <c r="DO678" s="83">
        <v>1</v>
      </c>
      <c r="DP678" s="83">
        <v>4</v>
      </c>
      <c r="DQ678" s="83"/>
      <c r="DR678" s="83" t="s">
        <v>108</v>
      </c>
      <c r="DS678" s="83" t="s">
        <v>497</v>
      </c>
      <c r="DU678" s="215" t="s">
        <v>269</v>
      </c>
      <c r="DV678" s="136">
        <v>1</v>
      </c>
      <c r="DW678" s="136">
        <v>3</v>
      </c>
      <c r="DX678" s="215" t="s">
        <v>269</v>
      </c>
      <c r="DY678" s="215" t="s">
        <v>269</v>
      </c>
      <c r="DZ678" s="215" t="s">
        <v>269</v>
      </c>
      <c r="EA678" s="215" t="s">
        <v>269</v>
      </c>
      <c r="EB678" s="215" t="s">
        <v>269</v>
      </c>
      <c r="EC678" s="215" t="s">
        <v>269</v>
      </c>
      <c r="ED678" s="215" t="s">
        <v>269</v>
      </c>
      <c r="EE678" s="215" t="s">
        <v>269</v>
      </c>
    </row>
    <row r="679" spans="1:135" ht="28.8" x14ac:dyDescent="0.55000000000000004">
      <c r="A679" s="83" t="s">
        <v>130</v>
      </c>
      <c r="B679" s="136">
        <v>263069</v>
      </c>
      <c r="C679" t="s">
        <v>1315</v>
      </c>
      <c r="D679" s="83" t="s">
        <v>228</v>
      </c>
      <c r="E679" s="138">
        <v>905972367016</v>
      </c>
      <c r="F679" s="83" t="s">
        <v>114</v>
      </c>
      <c r="G679" s="85">
        <v>43634</v>
      </c>
      <c r="H679" s="83" t="s">
        <v>98</v>
      </c>
      <c r="I679" s="84" t="s">
        <v>618</v>
      </c>
      <c r="J679" s="207" t="s">
        <v>629</v>
      </c>
      <c r="K679" s="208" t="s">
        <v>634</v>
      </c>
      <c r="L679" s="83" t="s">
        <v>108</v>
      </c>
      <c r="M679" s="184">
        <v>27693</v>
      </c>
      <c r="N679" s="184"/>
      <c r="O679" s="85" t="s">
        <v>102</v>
      </c>
      <c r="P679" s="185">
        <v>43013</v>
      </c>
      <c r="Q679" s="186" t="s">
        <v>203</v>
      </c>
      <c r="R679" s="186"/>
      <c r="S679" s="186"/>
      <c r="T679" s="187"/>
      <c r="U679" s="188" t="s">
        <v>296</v>
      </c>
      <c r="V679" s="188" t="s">
        <v>205</v>
      </c>
      <c r="W679" s="189" t="s">
        <v>619</v>
      </c>
      <c r="X679" s="189" t="s">
        <v>107</v>
      </c>
      <c r="Y679" s="190" t="s">
        <v>614</v>
      </c>
      <c r="Z679" s="83">
        <v>700</v>
      </c>
      <c r="AA679" s="83" t="s">
        <v>193</v>
      </c>
      <c r="AB679" s="83" t="s">
        <v>181</v>
      </c>
      <c r="AC679" s="83" t="s">
        <v>102</v>
      </c>
      <c r="AD679" s="83" t="s">
        <v>7744</v>
      </c>
      <c r="AE679" s="83" t="s">
        <v>102</v>
      </c>
      <c r="AF679" s="83" t="s">
        <v>102</v>
      </c>
      <c r="AG679" s="83" t="s">
        <v>174</v>
      </c>
      <c r="AH679" s="83" t="s">
        <v>7733</v>
      </c>
      <c r="AI679" s="83" t="s">
        <v>104</v>
      </c>
      <c r="AJ679" s="83" t="s">
        <v>105</v>
      </c>
      <c r="AK679" s="191" t="s">
        <v>7744</v>
      </c>
      <c r="AL679" s="191" t="s">
        <v>102</v>
      </c>
      <c r="AM679" s="191" t="s">
        <v>102</v>
      </c>
      <c r="AN679" s="191" t="s">
        <v>174</v>
      </c>
      <c r="AO679" s="191" t="s">
        <v>7733</v>
      </c>
      <c r="AP679" s="191" t="s">
        <v>104</v>
      </c>
      <c r="AQ679" s="191" t="s">
        <v>105</v>
      </c>
      <c r="AR679" s="191" t="s">
        <v>106</v>
      </c>
      <c r="AS679" s="191" t="s">
        <v>7744</v>
      </c>
      <c r="AT679" s="191" t="s">
        <v>488</v>
      </c>
      <c r="AU679" s="191" t="s">
        <v>7745</v>
      </c>
      <c r="AV679" s="191" t="s">
        <v>104</v>
      </c>
      <c r="AW679" s="191" t="s">
        <v>204</v>
      </c>
      <c r="AX679" s="191"/>
      <c r="AY679" s="192" t="s">
        <v>454</v>
      </c>
      <c r="AZ679" s="192" t="s">
        <v>416</v>
      </c>
      <c r="BA679" s="91" t="s">
        <v>108</v>
      </c>
      <c r="BB679" s="90">
        <v>0</v>
      </c>
      <c r="BC679" s="93" t="s">
        <v>102</v>
      </c>
      <c r="BD679" s="93" t="s">
        <v>102</v>
      </c>
      <c r="BE679" s="93" t="s">
        <v>102</v>
      </c>
      <c r="BF679" s="93" t="s">
        <v>102</v>
      </c>
      <c r="BG679" s="97" t="s">
        <v>108</v>
      </c>
      <c r="BH679" s="93" t="s">
        <v>108</v>
      </c>
      <c r="BI679" s="93" t="s">
        <v>102</v>
      </c>
      <c r="BJ679" s="93" t="s">
        <v>102</v>
      </c>
      <c r="BK679" s="93" t="s">
        <v>102</v>
      </c>
      <c r="BL679" s="93" t="s">
        <v>102</v>
      </c>
      <c r="BM679" s="93" t="s">
        <v>102</v>
      </c>
      <c r="BN679" s="93" t="s">
        <v>102</v>
      </c>
      <c r="BO679" s="93" t="s">
        <v>102</v>
      </c>
      <c r="BP679" s="96" t="s">
        <v>102</v>
      </c>
      <c r="BQ679" s="90">
        <v>0</v>
      </c>
      <c r="BR679" s="93" t="s">
        <v>102</v>
      </c>
      <c r="BS679" s="93" t="s">
        <v>102</v>
      </c>
      <c r="BT679" s="93" t="s">
        <v>102</v>
      </c>
      <c r="BU679" s="93" t="s">
        <v>102</v>
      </c>
      <c r="BV679" s="97" t="s">
        <v>108</v>
      </c>
      <c r="BW679" s="93" t="s">
        <v>108</v>
      </c>
      <c r="BX679" s="95" t="s">
        <v>102</v>
      </c>
      <c r="BY679" s="93" t="s">
        <v>102</v>
      </c>
      <c r="BZ679" s="93" t="s">
        <v>102</v>
      </c>
      <c r="CA679" s="93" t="s">
        <v>102</v>
      </c>
      <c r="CB679" s="93" t="s">
        <v>102</v>
      </c>
      <c r="CC679" s="93" t="s">
        <v>102</v>
      </c>
      <c r="CD679" s="93" t="s">
        <v>102</v>
      </c>
      <c r="CE679" s="193" t="s">
        <v>102</v>
      </c>
      <c r="CF679" s="194" t="s">
        <v>436</v>
      </c>
      <c r="CG679" s="195" t="s">
        <v>7746</v>
      </c>
      <c r="CH679" s="101" t="s">
        <v>310</v>
      </c>
      <c r="CI679" s="102"/>
      <c r="CJ679" s="196" t="s">
        <v>7747</v>
      </c>
      <c r="CK679" s="104" t="s">
        <v>190</v>
      </c>
      <c r="CL679" s="105"/>
      <c r="CM679" s="83" t="s">
        <v>623</v>
      </c>
      <c r="CN679" s="106" t="s">
        <v>624</v>
      </c>
      <c r="CO679" s="197" t="s">
        <v>625</v>
      </c>
      <c r="CP679" s="107"/>
      <c r="CQ679" s="198" t="s">
        <v>474</v>
      </c>
      <c r="CR679" s="198" t="s">
        <v>474</v>
      </c>
      <c r="CS679" s="199"/>
      <c r="CT679" s="83" t="s">
        <v>109</v>
      </c>
      <c r="CU679" s="83" t="s">
        <v>109</v>
      </c>
      <c r="CV679" s="83">
        <v>40</v>
      </c>
      <c r="CW679" s="83" t="s">
        <v>139</v>
      </c>
      <c r="CX679" s="83">
        <v>40</v>
      </c>
      <c r="CY679" s="83" t="s">
        <v>108</v>
      </c>
      <c r="CZ679" s="83">
        <v>893312</v>
      </c>
      <c r="DA679" s="83" t="s">
        <v>581</v>
      </c>
      <c r="DB679" s="83" t="s">
        <v>152</v>
      </c>
      <c r="DC679" s="83" t="s">
        <v>500</v>
      </c>
      <c r="DD679" s="83">
        <v>1622</v>
      </c>
      <c r="DE679" s="83" t="s">
        <v>606</v>
      </c>
      <c r="DF679" s="83" t="s">
        <v>152</v>
      </c>
      <c r="DG679" s="83" t="s">
        <v>500</v>
      </c>
      <c r="DH679" s="83"/>
      <c r="DI679" s="85">
        <v>43646</v>
      </c>
      <c r="DJ679" s="83" t="s">
        <v>584</v>
      </c>
      <c r="DK679" s="83" t="s">
        <v>102</v>
      </c>
      <c r="DL679" s="83" t="s">
        <v>482</v>
      </c>
      <c r="DM679" s="83">
        <v>0</v>
      </c>
      <c r="DN679" s="83" t="s">
        <v>483</v>
      </c>
      <c r="DO679" s="83">
        <v>1</v>
      </c>
      <c r="DP679" s="83">
        <v>1</v>
      </c>
      <c r="DQ679" s="83"/>
      <c r="DR679" s="83" t="s">
        <v>108</v>
      </c>
      <c r="DS679" s="83" t="s">
        <v>497</v>
      </c>
      <c r="DU679" s="215" t="s">
        <v>269</v>
      </c>
      <c r="DV679" s="136">
        <v>1</v>
      </c>
      <c r="DW679" s="136">
        <v>3</v>
      </c>
      <c r="DX679" s="215" t="s">
        <v>269</v>
      </c>
      <c r="DY679" s="215" t="s">
        <v>269</v>
      </c>
      <c r="DZ679" s="215" t="s">
        <v>269</v>
      </c>
      <c r="EA679" s="215" t="s">
        <v>269</v>
      </c>
      <c r="EB679" s="215" t="s">
        <v>269</v>
      </c>
      <c r="EC679" s="215" t="s">
        <v>269</v>
      </c>
      <c r="ED679" s="215" t="s">
        <v>269</v>
      </c>
      <c r="EE679" s="215" t="s">
        <v>269</v>
      </c>
    </row>
    <row r="680" spans="1:135" ht="28.8" x14ac:dyDescent="0.55000000000000004">
      <c r="A680" s="83" t="s">
        <v>130</v>
      </c>
      <c r="B680" s="136">
        <v>199596</v>
      </c>
      <c r="C680" t="s">
        <v>1316</v>
      </c>
      <c r="D680" s="83" t="s">
        <v>228</v>
      </c>
      <c r="E680" s="138">
        <v>530991920235</v>
      </c>
      <c r="F680" s="83" t="s">
        <v>114</v>
      </c>
      <c r="G680" s="85">
        <v>43643</v>
      </c>
      <c r="H680" s="211" t="s">
        <v>98</v>
      </c>
      <c r="I680" s="84" t="s">
        <v>610</v>
      </c>
      <c r="J680" s="207" t="s">
        <v>627</v>
      </c>
      <c r="K680" s="208" t="s">
        <v>630</v>
      </c>
      <c r="L680" s="83" t="s">
        <v>108</v>
      </c>
      <c r="M680" s="184">
        <v>24604</v>
      </c>
      <c r="N680" s="184"/>
      <c r="O680" s="85" t="s">
        <v>102</v>
      </c>
      <c r="P680" s="185">
        <v>42491</v>
      </c>
      <c r="Q680" s="186" t="s">
        <v>203</v>
      </c>
      <c r="R680" s="186"/>
      <c r="S680" s="186"/>
      <c r="T680" s="187"/>
      <c r="U680" s="188" t="s">
        <v>296</v>
      </c>
      <c r="V680" s="188" t="s">
        <v>297</v>
      </c>
      <c r="W680" s="188" t="s">
        <v>297</v>
      </c>
      <c r="X680" s="189" t="s">
        <v>167</v>
      </c>
      <c r="Y680" s="190"/>
      <c r="Z680" s="83">
        <v>700</v>
      </c>
      <c r="AA680" s="83" t="s">
        <v>193</v>
      </c>
      <c r="AB680" s="83" t="s">
        <v>181</v>
      </c>
      <c r="AC680" s="83" t="s">
        <v>102</v>
      </c>
      <c r="AD680" s="83" t="s">
        <v>7748</v>
      </c>
      <c r="AE680" s="83" t="s">
        <v>102</v>
      </c>
      <c r="AF680" s="83" t="s">
        <v>102</v>
      </c>
      <c r="AG680" s="83" t="s">
        <v>119</v>
      </c>
      <c r="AH680" s="83" t="s">
        <v>7749</v>
      </c>
      <c r="AI680" s="83" t="s">
        <v>104</v>
      </c>
      <c r="AJ680" s="83" t="s">
        <v>105</v>
      </c>
      <c r="AK680" s="191" t="s">
        <v>7748</v>
      </c>
      <c r="AL680" s="191" t="s">
        <v>102</v>
      </c>
      <c r="AM680" s="191" t="s">
        <v>102</v>
      </c>
      <c r="AN680" s="191" t="s">
        <v>119</v>
      </c>
      <c r="AO680" s="191" t="s">
        <v>7749</v>
      </c>
      <c r="AP680" s="191" t="s">
        <v>104</v>
      </c>
      <c r="AQ680" s="191" t="s">
        <v>105</v>
      </c>
      <c r="AR680" s="191" t="s">
        <v>106</v>
      </c>
      <c r="AS680" s="191" t="s">
        <v>7748</v>
      </c>
      <c r="AT680" s="191" t="s">
        <v>485</v>
      </c>
      <c r="AU680" s="191" t="s">
        <v>7749</v>
      </c>
      <c r="AV680" s="191" t="s">
        <v>104</v>
      </c>
      <c r="AW680" s="191" t="s">
        <v>204</v>
      </c>
      <c r="AX680" s="191"/>
      <c r="AY680" s="192" t="s">
        <v>454</v>
      </c>
      <c r="AZ680" s="192" t="s">
        <v>416</v>
      </c>
      <c r="BA680" s="91" t="s">
        <v>108</v>
      </c>
      <c r="BB680" s="90">
        <v>0</v>
      </c>
      <c r="BC680" s="93" t="s">
        <v>102</v>
      </c>
      <c r="BD680" s="93" t="s">
        <v>102</v>
      </c>
      <c r="BE680" s="93" t="s">
        <v>102</v>
      </c>
      <c r="BF680" s="93" t="s">
        <v>102</v>
      </c>
      <c r="BG680" s="97" t="s">
        <v>108</v>
      </c>
      <c r="BH680" s="93" t="s">
        <v>108</v>
      </c>
      <c r="BI680" s="93" t="s">
        <v>102</v>
      </c>
      <c r="BJ680" s="93" t="s">
        <v>102</v>
      </c>
      <c r="BK680" s="93" t="s">
        <v>102</v>
      </c>
      <c r="BL680" s="93" t="s">
        <v>102</v>
      </c>
      <c r="BM680" s="93" t="s">
        <v>102</v>
      </c>
      <c r="BN680" s="93" t="s">
        <v>102</v>
      </c>
      <c r="BO680" s="93" t="s">
        <v>102</v>
      </c>
      <c r="BP680" s="96" t="s">
        <v>102</v>
      </c>
      <c r="BQ680" s="90">
        <v>0</v>
      </c>
      <c r="BR680" s="93" t="s">
        <v>102</v>
      </c>
      <c r="BS680" s="93" t="s">
        <v>102</v>
      </c>
      <c r="BT680" s="93" t="s">
        <v>102</v>
      </c>
      <c r="BU680" s="93" t="s">
        <v>102</v>
      </c>
      <c r="BV680" s="97" t="s">
        <v>108</v>
      </c>
      <c r="BW680" s="93" t="s">
        <v>108</v>
      </c>
      <c r="BX680" s="95" t="s">
        <v>102</v>
      </c>
      <c r="BY680" s="93" t="s">
        <v>102</v>
      </c>
      <c r="BZ680" s="93" t="s">
        <v>102</v>
      </c>
      <c r="CA680" s="93" t="s">
        <v>102</v>
      </c>
      <c r="CB680" s="93" t="s">
        <v>102</v>
      </c>
      <c r="CC680" s="93" t="s">
        <v>102</v>
      </c>
      <c r="CD680" s="93" t="s">
        <v>102</v>
      </c>
      <c r="CE680" s="193" t="s">
        <v>102</v>
      </c>
      <c r="CF680" s="194" t="s">
        <v>436</v>
      </c>
      <c r="CG680" s="195" t="s">
        <v>7750</v>
      </c>
      <c r="CH680" s="101" t="s">
        <v>563</v>
      </c>
      <c r="CI680" s="102"/>
      <c r="CJ680" s="196" t="s">
        <v>577</v>
      </c>
      <c r="CK680" s="104" t="s">
        <v>190</v>
      </c>
      <c r="CL680" s="105"/>
      <c r="CM680" s="83" t="s">
        <v>578</v>
      </c>
      <c r="CN680" s="106" t="s">
        <v>108</v>
      </c>
      <c r="CO680" s="197" t="s">
        <v>566</v>
      </c>
      <c r="CP680" s="107"/>
      <c r="CQ680" s="198" t="s">
        <v>107</v>
      </c>
      <c r="CR680" s="198" t="s">
        <v>107</v>
      </c>
      <c r="CS680" s="199"/>
      <c r="CT680" s="83" t="s">
        <v>109</v>
      </c>
      <c r="CU680" s="83" t="s">
        <v>109</v>
      </c>
      <c r="CV680" s="83">
        <v>27</v>
      </c>
      <c r="CW680" s="83" t="s">
        <v>270</v>
      </c>
      <c r="CX680" s="83">
        <v>27</v>
      </c>
      <c r="CY680" s="83" t="s">
        <v>108</v>
      </c>
      <c r="CZ680" s="83">
        <v>894631.5</v>
      </c>
      <c r="DA680" s="83" t="s">
        <v>7751</v>
      </c>
      <c r="DB680" s="83" t="s">
        <v>118</v>
      </c>
      <c r="DC680" s="83" t="s">
        <v>108</v>
      </c>
      <c r="DD680" s="83">
        <v>1292</v>
      </c>
      <c r="DE680" s="83" t="s">
        <v>173</v>
      </c>
      <c r="DF680" s="83" t="s">
        <v>118</v>
      </c>
      <c r="DG680" s="83" t="s">
        <v>500</v>
      </c>
      <c r="DH680" s="83"/>
      <c r="DI680" s="85">
        <v>43646</v>
      </c>
      <c r="DJ680" s="83" t="s">
        <v>584</v>
      </c>
      <c r="DK680" s="83" t="s">
        <v>102</v>
      </c>
      <c r="DL680" s="83" t="s">
        <v>482</v>
      </c>
      <c r="DM680" s="83">
        <v>0</v>
      </c>
      <c r="DN680" s="83" t="s">
        <v>483</v>
      </c>
      <c r="DO680" s="83">
        <v>1</v>
      </c>
      <c r="DP680" s="83">
        <v>5</v>
      </c>
      <c r="DQ680" s="83"/>
      <c r="DR680" s="83" t="s">
        <v>108</v>
      </c>
      <c r="DS680" s="83" t="s">
        <v>497</v>
      </c>
      <c r="DU680" s="215" t="s">
        <v>269</v>
      </c>
      <c r="DV680" s="136">
        <v>1</v>
      </c>
      <c r="DW680" s="136">
        <v>3</v>
      </c>
      <c r="DX680" s="215" t="s">
        <v>269</v>
      </c>
      <c r="DY680" s="215" t="s">
        <v>269</v>
      </c>
      <c r="DZ680" s="215" t="s">
        <v>269</v>
      </c>
      <c r="EA680" s="215" t="s">
        <v>269</v>
      </c>
      <c r="EB680" s="215" t="s">
        <v>269</v>
      </c>
      <c r="EC680" s="215" t="s">
        <v>269</v>
      </c>
      <c r="ED680" s="215" t="s">
        <v>269</v>
      </c>
      <c r="EE680" s="215" t="s">
        <v>269</v>
      </c>
    </row>
    <row r="681" spans="1:135" ht="57.6" x14ac:dyDescent="0.55000000000000004">
      <c r="A681" s="83" t="s">
        <v>130</v>
      </c>
      <c r="B681" s="136">
        <v>513498</v>
      </c>
      <c r="C681" t="s">
        <v>1317</v>
      </c>
      <c r="D681" s="83" t="s">
        <v>228</v>
      </c>
      <c r="E681" s="138">
        <v>945381188636</v>
      </c>
      <c r="F681" s="83" t="s">
        <v>143</v>
      </c>
      <c r="G681" s="85">
        <v>43620</v>
      </c>
      <c r="H681" s="83" t="s">
        <v>98</v>
      </c>
      <c r="I681" s="84" t="s">
        <v>612</v>
      </c>
      <c r="J681" s="207" t="s">
        <v>628</v>
      </c>
      <c r="K681" s="208" t="s">
        <v>633</v>
      </c>
      <c r="L681" s="83" t="s">
        <v>108</v>
      </c>
      <c r="M681" s="184" t="s">
        <v>102</v>
      </c>
      <c r="N681" s="184" t="s">
        <v>556</v>
      </c>
      <c r="O681" s="85" t="s">
        <v>102</v>
      </c>
      <c r="P681" s="185">
        <v>42491</v>
      </c>
      <c r="Q681" s="186" t="s">
        <v>202</v>
      </c>
      <c r="R681" s="186" t="s">
        <v>613</v>
      </c>
      <c r="S681" s="186"/>
      <c r="T681" s="187"/>
      <c r="U681" s="188" t="s">
        <v>295</v>
      </c>
      <c r="V681" s="188" t="s">
        <v>205</v>
      </c>
      <c r="W681" s="188" t="s">
        <v>295</v>
      </c>
      <c r="X681" s="189" t="s">
        <v>107</v>
      </c>
      <c r="Y681" s="190" t="s">
        <v>614</v>
      </c>
      <c r="Z681" s="83">
        <v>700</v>
      </c>
      <c r="AA681" s="83" t="s">
        <v>193</v>
      </c>
      <c r="AB681" s="83" t="s">
        <v>181</v>
      </c>
      <c r="AC681" s="83" t="s">
        <v>102</v>
      </c>
      <c r="AD681" s="83" t="s">
        <v>7752</v>
      </c>
      <c r="AE681" s="83" t="s">
        <v>7753</v>
      </c>
      <c r="AF681" s="83" t="s">
        <v>102</v>
      </c>
      <c r="AG681" s="83" t="s">
        <v>175</v>
      </c>
      <c r="AH681" s="83" t="s">
        <v>7754</v>
      </c>
      <c r="AI681" s="83" t="s">
        <v>104</v>
      </c>
      <c r="AJ681" s="83" t="s">
        <v>105</v>
      </c>
      <c r="AK681" s="191" t="s">
        <v>7752</v>
      </c>
      <c r="AL681" s="191" t="s">
        <v>7753</v>
      </c>
      <c r="AM681" s="191" t="s">
        <v>102</v>
      </c>
      <c r="AN681" s="191" t="s">
        <v>175</v>
      </c>
      <c r="AO681" s="191" t="s">
        <v>7754</v>
      </c>
      <c r="AP681" s="191" t="s">
        <v>104</v>
      </c>
      <c r="AQ681" s="191" t="s">
        <v>105</v>
      </c>
      <c r="AR681" s="191" t="s">
        <v>106</v>
      </c>
      <c r="AS681" s="191"/>
      <c r="AT681" s="191"/>
      <c r="AU681" s="191"/>
      <c r="AV681" s="191"/>
      <c r="AW681" s="191"/>
      <c r="AX681" s="191" t="s">
        <v>575</v>
      </c>
      <c r="AY681" s="192" t="s">
        <v>454</v>
      </c>
      <c r="AZ681" s="192" t="s">
        <v>108</v>
      </c>
      <c r="BA681" s="91" t="s">
        <v>108</v>
      </c>
      <c r="BB681" s="90">
        <v>0</v>
      </c>
      <c r="BC681" s="93" t="s">
        <v>102</v>
      </c>
      <c r="BD681" s="93" t="s">
        <v>102</v>
      </c>
      <c r="BE681" s="93" t="s">
        <v>102</v>
      </c>
      <c r="BF681" s="93" t="s">
        <v>102</v>
      </c>
      <c r="BG681" s="97" t="s">
        <v>108</v>
      </c>
      <c r="BH681" s="93" t="s">
        <v>108</v>
      </c>
      <c r="BI681" s="93" t="s">
        <v>102</v>
      </c>
      <c r="BJ681" s="93" t="s">
        <v>102</v>
      </c>
      <c r="BK681" s="93" t="s">
        <v>102</v>
      </c>
      <c r="BL681" s="93" t="s">
        <v>102</v>
      </c>
      <c r="BM681" s="93" t="s">
        <v>102</v>
      </c>
      <c r="BN681" s="93" t="s">
        <v>102</v>
      </c>
      <c r="BO681" s="93" t="s">
        <v>102</v>
      </c>
      <c r="BP681" s="96" t="s">
        <v>102</v>
      </c>
      <c r="BQ681" s="90">
        <v>0</v>
      </c>
      <c r="BR681" s="93" t="s">
        <v>102</v>
      </c>
      <c r="BS681" s="93" t="s">
        <v>102</v>
      </c>
      <c r="BT681" s="93" t="s">
        <v>102</v>
      </c>
      <c r="BU681" s="93" t="s">
        <v>102</v>
      </c>
      <c r="BV681" s="97" t="s">
        <v>108</v>
      </c>
      <c r="BW681" s="93" t="s">
        <v>108</v>
      </c>
      <c r="BX681" s="95" t="s">
        <v>102</v>
      </c>
      <c r="BY681" s="93" t="s">
        <v>102</v>
      </c>
      <c r="BZ681" s="93" t="s">
        <v>102</v>
      </c>
      <c r="CA681" s="93" t="s">
        <v>102</v>
      </c>
      <c r="CB681" s="93" t="s">
        <v>102</v>
      </c>
      <c r="CC681" s="93" t="s">
        <v>102</v>
      </c>
      <c r="CD681" s="93" t="s">
        <v>102</v>
      </c>
      <c r="CE681" s="193" t="s">
        <v>102</v>
      </c>
      <c r="CF681" s="194" t="s">
        <v>508</v>
      </c>
      <c r="CG681" s="195" t="s">
        <v>102</v>
      </c>
      <c r="CH681" s="101" t="e">
        <v>#N/A</v>
      </c>
      <c r="CI681" s="102" t="s">
        <v>580</v>
      </c>
      <c r="CJ681" s="196" t="s">
        <v>108</v>
      </c>
      <c r="CK681" s="104" t="s">
        <v>109</v>
      </c>
      <c r="CL681" s="105" t="s">
        <v>579</v>
      </c>
      <c r="CM681" s="83" t="s">
        <v>108</v>
      </c>
      <c r="CN681" s="106" t="s">
        <v>108</v>
      </c>
      <c r="CO681" s="197" t="s">
        <v>108</v>
      </c>
      <c r="CP681" s="107"/>
      <c r="CQ681" s="198" t="s">
        <v>474</v>
      </c>
      <c r="CR681" s="198" t="s">
        <v>474</v>
      </c>
      <c r="CS681" s="199" t="s">
        <v>616</v>
      </c>
      <c r="CT681" s="83" t="s">
        <v>109</v>
      </c>
      <c r="CU681" s="83" t="s">
        <v>109</v>
      </c>
      <c r="CV681" s="83">
        <v>83</v>
      </c>
      <c r="CW681" s="83" t="s">
        <v>112</v>
      </c>
      <c r="CX681" s="83">
        <v>83</v>
      </c>
      <c r="CY681" s="83" t="s">
        <v>7755</v>
      </c>
      <c r="CZ681" s="83">
        <v>895951</v>
      </c>
      <c r="DA681" s="83" t="s">
        <v>138</v>
      </c>
      <c r="DB681" s="83" t="s">
        <v>124</v>
      </c>
      <c r="DC681" s="83" t="s">
        <v>501</v>
      </c>
      <c r="DD681" s="83">
        <v>2361</v>
      </c>
      <c r="DE681" s="83" t="s">
        <v>582</v>
      </c>
      <c r="DF681" s="83" t="s">
        <v>145</v>
      </c>
      <c r="DG681" s="83" t="s">
        <v>501</v>
      </c>
      <c r="DH681" s="83" t="s">
        <v>582</v>
      </c>
      <c r="DI681" s="85">
        <v>43646</v>
      </c>
      <c r="DJ681" s="83" t="s">
        <v>584</v>
      </c>
      <c r="DK681" s="83" t="s">
        <v>102</v>
      </c>
      <c r="DL681" s="83" t="s">
        <v>482</v>
      </c>
      <c r="DM681" s="83">
        <v>0</v>
      </c>
      <c r="DN681" s="83" t="s">
        <v>238</v>
      </c>
      <c r="DO681" s="83">
        <v>1</v>
      </c>
      <c r="DP681" s="83">
        <v>6</v>
      </c>
      <c r="DQ681" s="83"/>
      <c r="DR681" s="83" t="s">
        <v>108</v>
      </c>
      <c r="DS681" s="83" t="s">
        <v>497</v>
      </c>
      <c r="DU681" s="215" t="s">
        <v>269</v>
      </c>
      <c r="DV681" s="136">
        <v>1</v>
      </c>
      <c r="DW681" s="136">
        <v>3</v>
      </c>
      <c r="DX681" s="215" t="s">
        <v>269</v>
      </c>
      <c r="DY681" s="215" t="s">
        <v>269</v>
      </c>
      <c r="DZ681" s="215" t="s">
        <v>269</v>
      </c>
      <c r="EA681" s="215" t="s">
        <v>269</v>
      </c>
      <c r="EB681" s="215" t="s">
        <v>269</v>
      </c>
      <c r="EC681" s="215" t="s">
        <v>269</v>
      </c>
      <c r="ED681" s="215" t="s">
        <v>269</v>
      </c>
      <c r="EE681" s="215" t="s">
        <v>269</v>
      </c>
    </row>
    <row r="682" spans="1:135" ht="28.8" x14ac:dyDescent="0.55000000000000004">
      <c r="A682" s="83" t="s">
        <v>130</v>
      </c>
      <c r="B682" s="136">
        <v>910187</v>
      </c>
      <c r="C682" t="s">
        <v>1318</v>
      </c>
      <c r="D682" s="83" t="s">
        <v>228</v>
      </c>
      <c r="E682" s="138">
        <v>654281967579</v>
      </c>
      <c r="F682" s="83" t="s">
        <v>114</v>
      </c>
      <c r="G682" s="85">
        <v>43634</v>
      </c>
      <c r="H682" s="83" t="s">
        <v>98</v>
      </c>
      <c r="I682" s="84" t="s">
        <v>618</v>
      </c>
      <c r="J682" s="207" t="s">
        <v>629</v>
      </c>
      <c r="K682" s="208" t="s">
        <v>634</v>
      </c>
      <c r="L682" s="83" t="s">
        <v>108</v>
      </c>
      <c r="M682" s="184">
        <v>27694</v>
      </c>
      <c r="N682" s="184"/>
      <c r="O682" s="85" t="s">
        <v>102</v>
      </c>
      <c r="P682" s="185">
        <v>43013</v>
      </c>
      <c r="Q682" s="186" t="s">
        <v>203</v>
      </c>
      <c r="R682" s="186"/>
      <c r="S682" s="186"/>
      <c r="T682" s="187"/>
      <c r="U682" s="188" t="s">
        <v>296</v>
      </c>
      <c r="V682" s="188" t="s">
        <v>205</v>
      </c>
      <c r="W682" s="189" t="s">
        <v>619</v>
      </c>
      <c r="X682" s="189" t="s">
        <v>107</v>
      </c>
      <c r="Y682" s="190" t="s">
        <v>614</v>
      </c>
      <c r="Z682" s="83">
        <v>700</v>
      </c>
      <c r="AA682" s="83" t="s">
        <v>193</v>
      </c>
      <c r="AB682" s="83" t="s">
        <v>181</v>
      </c>
      <c r="AC682" s="83" t="s">
        <v>102</v>
      </c>
      <c r="AD682" s="83" t="s">
        <v>7756</v>
      </c>
      <c r="AE682" s="83" t="s">
        <v>102</v>
      </c>
      <c r="AF682" s="83" t="s">
        <v>102</v>
      </c>
      <c r="AG682" s="83" t="s">
        <v>174</v>
      </c>
      <c r="AH682" s="83" t="s">
        <v>7745</v>
      </c>
      <c r="AI682" s="83" t="s">
        <v>104</v>
      </c>
      <c r="AJ682" s="83" t="s">
        <v>105</v>
      </c>
      <c r="AK682" s="191" t="s">
        <v>7756</v>
      </c>
      <c r="AL682" s="191" t="s">
        <v>102</v>
      </c>
      <c r="AM682" s="191" t="s">
        <v>102</v>
      </c>
      <c r="AN682" s="191" t="s">
        <v>174</v>
      </c>
      <c r="AO682" s="191" t="s">
        <v>7745</v>
      </c>
      <c r="AP682" s="191" t="s">
        <v>104</v>
      </c>
      <c r="AQ682" s="191" t="s">
        <v>105</v>
      </c>
      <c r="AR682" s="191" t="s">
        <v>106</v>
      </c>
      <c r="AS682" s="191" t="s">
        <v>7756</v>
      </c>
      <c r="AT682" s="191" t="s">
        <v>488</v>
      </c>
      <c r="AU682" s="191" t="s">
        <v>7757</v>
      </c>
      <c r="AV682" s="191" t="s">
        <v>104</v>
      </c>
      <c r="AW682" s="191" t="s">
        <v>204</v>
      </c>
      <c r="AX682" s="191"/>
      <c r="AY682" s="192" t="s">
        <v>454</v>
      </c>
      <c r="AZ682" s="192" t="s">
        <v>416</v>
      </c>
      <c r="BA682" s="91" t="s">
        <v>108</v>
      </c>
      <c r="BB682" s="90">
        <v>0</v>
      </c>
      <c r="BC682" s="93" t="s">
        <v>102</v>
      </c>
      <c r="BD682" s="93" t="s">
        <v>102</v>
      </c>
      <c r="BE682" s="93" t="s">
        <v>102</v>
      </c>
      <c r="BF682" s="93" t="s">
        <v>102</v>
      </c>
      <c r="BG682" s="97" t="s">
        <v>108</v>
      </c>
      <c r="BH682" s="93" t="s">
        <v>108</v>
      </c>
      <c r="BI682" s="93" t="s">
        <v>102</v>
      </c>
      <c r="BJ682" s="93" t="s">
        <v>102</v>
      </c>
      <c r="BK682" s="93" t="s">
        <v>102</v>
      </c>
      <c r="BL682" s="93" t="s">
        <v>102</v>
      </c>
      <c r="BM682" s="93" t="s">
        <v>102</v>
      </c>
      <c r="BN682" s="93" t="s">
        <v>102</v>
      </c>
      <c r="BO682" s="93" t="s">
        <v>102</v>
      </c>
      <c r="BP682" s="96" t="s">
        <v>102</v>
      </c>
      <c r="BQ682" s="90">
        <v>0</v>
      </c>
      <c r="BR682" s="93" t="s">
        <v>102</v>
      </c>
      <c r="BS682" s="93" t="s">
        <v>102</v>
      </c>
      <c r="BT682" s="93" t="s">
        <v>102</v>
      </c>
      <c r="BU682" s="93" t="s">
        <v>102</v>
      </c>
      <c r="BV682" s="97" t="s">
        <v>108</v>
      </c>
      <c r="BW682" s="93" t="s">
        <v>108</v>
      </c>
      <c r="BX682" s="95" t="s">
        <v>102</v>
      </c>
      <c r="BY682" s="93" t="s">
        <v>102</v>
      </c>
      <c r="BZ682" s="93" t="s">
        <v>102</v>
      </c>
      <c r="CA682" s="93" t="s">
        <v>102</v>
      </c>
      <c r="CB682" s="93" t="s">
        <v>102</v>
      </c>
      <c r="CC682" s="93" t="s">
        <v>102</v>
      </c>
      <c r="CD682" s="93" t="s">
        <v>102</v>
      </c>
      <c r="CE682" s="193" t="s">
        <v>102</v>
      </c>
      <c r="CF682" s="194" t="s">
        <v>436</v>
      </c>
      <c r="CG682" s="195" t="s">
        <v>7758</v>
      </c>
      <c r="CH682" s="101" t="s">
        <v>310</v>
      </c>
      <c r="CI682" s="102"/>
      <c r="CJ682" s="196" t="s">
        <v>7759</v>
      </c>
      <c r="CK682" s="104" t="s">
        <v>190</v>
      </c>
      <c r="CL682" s="105"/>
      <c r="CM682" s="83" t="s">
        <v>623</v>
      </c>
      <c r="CN682" s="106" t="s">
        <v>624</v>
      </c>
      <c r="CO682" s="197" t="s">
        <v>625</v>
      </c>
      <c r="CP682" s="107"/>
      <c r="CQ682" s="198" t="s">
        <v>474</v>
      </c>
      <c r="CR682" s="198" t="s">
        <v>474</v>
      </c>
      <c r="CS682" s="199"/>
      <c r="CT682" s="83" t="s">
        <v>109</v>
      </c>
      <c r="CU682" s="83" t="s">
        <v>109</v>
      </c>
      <c r="CV682" s="83">
        <v>57</v>
      </c>
      <c r="CW682" s="83" t="s">
        <v>139</v>
      </c>
      <c r="CX682" s="83">
        <v>57</v>
      </c>
      <c r="CY682" s="83" t="s">
        <v>108</v>
      </c>
      <c r="CZ682" s="83">
        <v>897270.5</v>
      </c>
      <c r="DA682" s="83" t="s">
        <v>581</v>
      </c>
      <c r="DB682" s="83" t="s">
        <v>152</v>
      </c>
      <c r="DC682" s="83" t="s">
        <v>500</v>
      </c>
      <c r="DD682" s="83">
        <v>6850</v>
      </c>
      <c r="DE682" s="83" t="s">
        <v>606</v>
      </c>
      <c r="DF682" s="83" t="s">
        <v>152</v>
      </c>
      <c r="DG682" s="83" t="s">
        <v>500</v>
      </c>
      <c r="DH682" s="83"/>
      <c r="DI682" s="85">
        <v>43646</v>
      </c>
      <c r="DJ682" s="83" t="s">
        <v>584</v>
      </c>
      <c r="DK682" s="83" t="s">
        <v>102</v>
      </c>
      <c r="DL682" s="83" t="s">
        <v>482</v>
      </c>
      <c r="DM682" s="83">
        <v>0</v>
      </c>
      <c r="DN682" s="83" t="s">
        <v>483</v>
      </c>
      <c r="DO682" s="83">
        <v>1</v>
      </c>
      <c r="DP682" s="83">
        <v>6</v>
      </c>
      <c r="DQ682" s="83"/>
      <c r="DR682" s="83" t="s">
        <v>108</v>
      </c>
      <c r="DS682" s="83" t="s">
        <v>497</v>
      </c>
      <c r="DU682" s="215" t="s">
        <v>269</v>
      </c>
      <c r="DV682" s="136">
        <v>1</v>
      </c>
      <c r="DW682" s="136">
        <v>3</v>
      </c>
      <c r="DX682" s="215" t="s">
        <v>269</v>
      </c>
      <c r="DY682" s="215" t="s">
        <v>269</v>
      </c>
      <c r="DZ682" s="215" t="s">
        <v>269</v>
      </c>
      <c r="EA682" s="215" t="s">
        <v>269</v>
      </c>
      <c r="EB682" s="215" t="s">
        <v>269</v>
      </c>
      <c r="EC682" s="215" t="s">
        <v>269</v>
      </c>
      <c r="ED682" s="215" t="s">
        <v>269</v>
      </c>
      <c r="EE682" s="215" t="s">
        <v>269</v>
      </c>
    </row>
    <row r="683" spans="1:135" ht="28.8" x14ac:dyDescent="0.55000000000000004">
      <c r="A683" s="83" t="s">
        <v>130</v>
      </c>
      <c r="B683" s="136">
        <v>738633</v>
      </c>
      <c r="C683" t="s">
        <v>1319</v>
      </c>
      <c r="D683" s="83" t="s">
        <v>228</v>
      </c>
      <c r="E683" s="138">
        <v>686612093843</v>
      </c>
      <c r="F683" s="83" t="s">
        <v>114</v>
      </c>
      <c r="G683" s="85">
        <v>43643</v>
      </c>
      <c r="H683" s="211" t="s">
        <v>98</v>
      </c>
      <c r="I683" s="84" t="s">
        <v>610</v>
      </c>
      <c r="J683" s="207" t="s">
        <v>627</v>
      </c>
      <c r="K683" s="208" t="s">
        <v>630</v>
      </c>
      <c r="L683" s="83" t="s">
        <v>108</v>
      </c>
      <c r="M683" s="184">
        <v>24605</v>
      </c>
      <c r="N683" s="184"/>
      <c r="O683" s="85" t="s">
        <v>102</v>
      </c>
      <c r="P683" s="185">
        <v>42491</v>
      </c>
      <c r="Q683" s="186" t="s">
        <v>203</v>
      </c>
      <c r="R683" s="186"/>
      <c r="S683" s="186"/>
      <c r="T683" s="187"/>
      <c r="U683" s="188" t="s">
        <v>296</v>
      </c>
      <c r="V683" s="188" t="s">
        <v>297</v>
      </c>
      <c r="W683" s="188" t="s">
        <v>297</v>
      </c>
      <c r="X683" s="189" t="s">
        <v>167</v>
      </c>
      <c r="Y683" s="190"/>
      <c r="Z683" s="83">
        <v>700</v>
      </c>
      <c r="AA683" s="83" t="s">
        <v>193</v>
      </c>
      <c r="AB683" s="83" t="s">
        <v>181</v>
      </c>
      <c r="AC683" s="83" t="s">
        <v>102</v>
      </c>
      <c r="AD683" s="83" t="s">
        <v>7760</v>
      </c>
      <c r="AE683" s="83" t="s">
        <v>102</v>
      </c>
      <c r="AF683" s="83" t="s">
        <v>102</v>
      </c>
      <c r="AG683" s="83" t="s">
        <v>119</v>
      </c>
      <c r="AH683" s="83" t="s">
        <v>7761</v>
      </c>
      <c r="AI683" s="83" t="s">
        <v>104</v>
      </c>
      <c r="AJ683" s="83" t="s">
        <v>105</v>
      </c>
      <c r="AK683" s="191" t="s">
        <v>7760</v>
      </c>
      <c r="AL683" s="191" t="s">
        <v>102</v>
      </c>
      <c r="AM683" s="191" t="s">
        <v>102</v>
      </c>
      <c r="AN683" s="191" t="s">
        <v>119</v>
      </c>
      <c r="AO683" s="191" t="s">
        <v>7761</v>
      </c>
      <c r="AP683" s="191" t="s">
        <v>104</v>
      </c>
      <c r="AQ683" s="191" t="s">
        <v>105</v>
      </c>
      <c r="AR683" s="191" t="s">
        <v>106</v>
      </c>
      <c r="AS683" s="191" t="s">
        <v>7760</v>
      </c>
      <c r="AT683" s="191" t="s">
        <v>485</v>
      </c>
      <c r="AU683" s="191" t="s">
        <v>7761</v>
      </c>
      <c r="AV683" s="191" t="s">
        <v>104</v>
      </c>
      <c r="AW683" s="191" t="s">
        <v>204</v>
      </c>
      <c r="AX683" s="191"/>
      <c r="AY683" s="192" t="s">
        <v>454</v>
      </c>
      <c r="AZ683" s="192" t="s">
        <v>416</v>
      </c>
      <c r="BA683" s="91" t="s">
        <v>108</v>
      </c>
      <c r="BB683" s="90">
        <v>0</v>
      </c>
      <c r="BC683" s="93" t="s">
        <v>102</v>
      </c>
      <c r="BD683" s="93" t="s">
        <v>102</v>
      </c>
      <c r="BE683" s="93" t="s">
        <v>102</v>
      </c>
      <c r="BF683" s="93" t="s">
        <v>102</v>
      </c>
      <c r="BG683" s="97" t="s">
        <v>108</v>
      </c>
      <c r="BH683" s="93" t="s">
        <v>108</v>
      </c>
      <c r="BI683" s="93" t="s">
        <v>102</v>
      </c>
      <c r="BJ683" s="93" t="s">
        <v>102</v>
      </c>
      <c r="BK683" s="93" t="s">
        <v>102</v>
      </c>
      <c r="BL683" s="93" t="s">
        <v>102</v>
      </c>
      <c r="BM683" s="93" t="s">
        <v>102</v>
      </c>
      <c r="BN683" s="93" t="s">
        <v>102</v>
      </c>
      <c r="BO683" s="93" t="s">
        <v>102</v>
      </c>
      <c r="BP683" s="96" t="s">
        <v>102</v>
      </c>
      <c r="BQ683" s="90">
        <v>0</v>
      </c>
      <c r="BR683" s="93" t="s">
        <v>102</v>
      </c>
      <c r="BS683" s="93" t="s">
        <v>102</v>
      </c>
      <c r="BT683" s="93" t="s">
        <v>102</v>
      </c>
      <c r="BU683" s="93" t="s">
        <v>102</v>
      </c>
      <c r="BV683" s="97" t="s">
        <v>108</v>
      </c>
      <c r="BW683" s="93" t="s">
        <v>108</v>
      </c>
      <c r="BX683" s="95" t="s">
        <v>102</v>
      </c>
      <c r="BY683" s="93" t="s">
        <v>102</v>
      </c>
      <c r="BZ683" s="93" t="s">
        <v>102</v>
      </c>
      <c r="CA683" s="93" t="s">
        <v>102</v>
      </c>
      <c r="CB683" s="93" t="s">
        <v>102</v>
      </c>
      <c r="CC683" s="93" t="s">
        <v>102</v>
      </c>
      <c r="CD683" s="93" t="s">
        <v>102</v>
      </c>
      <c r="CE683" s="193" t="s">
        <v>102</v>
      </c>
      <c r="CF683" s="194" t="s">
        <v>436</v>
      </c>
      <c r="CG683" s="195" t="s">
        <v>7762</v>
      </c>
      <c r="CH683" s="101" t="s">
        <v>563</v>
      </c>
      <c r="CI683" s="102"/>
      <c r="CJ683" s="196" t="s">
        <v>577</v>
      </c>
      <c r="CK683" s="104" t="s">
        <v>190</v>
      </c>
      <c r="CL683" s="105"/>
      <c r="CM683" s="83" t="s">
        <v>578</v>
      </c>
      <c r="CN683" s="106" t="s">
        <v>108</v>
      </c>
      <c r="CO683" s="197" t="s">
        <v>566</v>
      </c>
      <c r="CP683" s="107"/>
      <c r="CQ683" s="198" t="s">
        <v>107</v>
      </c>
      <c r="CR683" s="198" t="s">
        <v>107</v>
      </c>
      <c r="CS683" s="199"/>
      <c r="CT683" s="83" t="s">
        <v>109</v>
      </c>
      <c r="CU683" s="83" t="s">
        <v>109</v>
      </c>
      <c r="CV683" s="83">
        <v>19</v>
      </c>
      <c r="CW683" s="83" t="s">
        <v>270</v>
      </c>
      <c r="CX683" s="83">
        <v>19</v>
      </c>
      <c r="CY683" s="83" t="s">
        <v>108</v>
      </c>
      <c r="CZ683" s="83">
        <v>898590</v>
      </c>
      <c r="DA683" s="83" t="s">
        <v>7763</v>
      </c>
      <c r="DB683" s="83" t="s">
        <v>118</v>
      </c>
      <c r="DC683" s="83" t="s">
        <v>108</v>
      </c>
      <c r="DD683" s="83">
        <v>7121</v>
      </c>
      <c r="DE683" s="83" t="s">
        <v>173</v>
      </c>
      <c r="DF683" s="83" t="s">
        <v>118</v>
      </c>
      <c r="DG683" s="83" t="s">
        <v>500</v>
      </c>
      <c r="DH683" s="83"/>
      <c r="DI683" s="85">
        <v>43646</v>
      </c>
      <c r="DJ683" s="83" t="s">
        <v>584</v>
      </c>
      <c r="DK683" s="83" t="s">
        <v>102</v>
      </c>
      <c r="DL683" s="83" t="s">
        <v>482</v>
      </c>
      <c r="DM683" s="83">
        <v>0</v>
      </c>
      <c r="DN683" s="83" t="s">
        <v>483</v>
      </c>
      <c r="DO683" s="83">
        <v>1</v>
      </c>
      <c r="DP683" s="83">
        <v>5</v>
      </c>
      <c r="DQ683" s="83"/>
      <c r="DR683" s="83" t="s">
        <v>108</v>
      </c>
      <c r="DS683" s="83" t="s">
        <v>497</v>
      </c>
      <c r="DU683" s="215" t="s">
        <v>269</v>
      </c>
      <c r="DV683" s="136">
        <v>1</v>
      </c>
      <c r="DW683" s="136">
        <v>3</v>
      </c>
      <c r="DX683" s="215" t="s">
        <v>269</v>
      </c>
      <c r="DY683" s="215" t="s">
        <v>269</v>
      </c>
      <c r="DZ683" s="215" t="s">
        <v>269</v>
      </c>
      <c r="EA683" s="215" t="s">
        <v>269</v>
      </c>
      <c r="EB683" s="215" t="s">
        <v>269</v>
      </c>
      <c r="EC683" s="215" t="s">
        <v>269</v>
      </c>
      <c r="ED683" s="215" t="s">
        <v>269</v>
      </c>
      <c r="EE683" s="215" t="s">
        <v>269</v>
      </c>
    </row>
    <row r="684" spans="1:135" ht="57.6" x14ac:dyDescent="0.55000000000000004">
      <c r="A684" s="83" t="s">
        <v>130</v>
      </c>
      <c r="B684" s="136">
        <v>159317</v>
      </c>
      <c r="C684" t="s">
        <v>1320</v>
      </c>
      <c r="D684" s="83" t="s">
        <v>228</v>
      </c>
      <c r="E684" s="138">
        <v>733962460299</v>
      </c>
      <c r="F684" s="83" t="s">
        <v>143</v>
      </c>
      <c r="G684" s="85">
        <v>43620</v>
      </c>
      <c r="H684" s="83" t="s">
        <v>98</v>
      </c>
      <c r="I684" s="84" t="s">
        <v>612</v>
      </c>
      <c r="J684" s="207" t="s">
        <v>628</v>
      </c>
      <c r="K684" s="208" t="s">
        <v>633</v>
      </c>
      <c r="L684" s="83" t="s">
        <v>108</v>
      </c>
      <c r="M684" s="184" t="s">
        <v>102</v>
      </c>
      <c r="N684" s="184" t="s">
        <v>556</v>
      </c>
      <c r="O684" s="85" t="s">
        <v>102</v>
      </c>
      <c r="P684" s="185">
        <v>42491</v>
      </c>
      <c r="Q684" s="186" t="s">
        <v>202</v>
      </c>
      <c r="R684" s="186" t="s">
        <v>613</v>
      </c>
      <c r="S684" s="186"/>
      <c r="T684" s="187"/>
      <c r="U684" s="188" t="s">
        <v>295</v>
      </c>
      <c r="V684" s="188" t="s">
        <v>205</v>
      </c>
      <c r="W684" s="188" t="s">
        <v>295</v>
      </c>
      <c r="X684" s="189" t="s">
        <v>107</v>
      </c>
      <c r="Y684" s="190" t="s">
        <v>614</v>
      </c>
      <c r="Z684" s="83">
        <v>700</v>
      </c>
      <c r="AA684" s="83" t="s">
        <v>193</v>
      </c>
      <c r="AB684" s="83" t="s">
        <v>181</v>
      </c>
      <c r="AC684" s="83" t="s">
        <v>102</v>
      </c>
      <c r="AD684" s="83" t="s">
        <v>7764</v>
      </c>
      <c r="AE684" s="83" t="s">
        <v>7765</v>
      </c>
      <c r="AF684" s="83" t="s">
        <v>102</v>
      </c>
      <c r="AG684" s="83" t="s">
        <v>175</v>
      </c>
      <c r="AH684" s="83" t="s">
        <v>7766</v>
      </c>
      <c r="AI684" s="83" t="s">
        <v>104</v>
      </c>
      <c r="AJ684" s="83" t="s">
        <v>105</v>
      </c>
      <c r="AK684" s="191" t="s">
        <v>7764</v>
      </c>
      <c r="AL684" s="191" t="s">
        <v>7765</v>
      </c>
      <c r="AM684" s="191" t="s">
        <v>102</v>
      </c>
      <c r="AN684" s="191" t="s">
        <v>175</v>
      </c>
      <c r="AO684" s="191" t="s">
        <v>7766</v>
      </c>
      <c r="AP684" s="191" t="s">
        <v>104</v>
      </c>
      <c r="AQ684" s="191" t="s">
        <v>105</v>
      </c>
      <c r="AR684" s="191" t="s">
        <v>106</v>
      </c>
      <c r="AS684" s="191"/>
      <c r="AT684" s="191"/>
      <c r="AU684" s="191"/>
      <c r="AV684" s="191"/>
      <c r="AW684" s="191"/>
      <c r="AX684" s="191" t="s">
        <v>575</v>
      </c>
      <c r="AY684" s="192" t="s">
        <v>454</v>
      </c>
      <c r="AZ684" s="192" t="s">
        <v>108</v>
      </c>
      <c r="BA684" s="91" t="s">
        <v>108</v>
      </c>
      <c r="BB684" s="90">
        <v>0</v>
      </c>
      <c r="BC684" s="93" t="s">
        <v>102</v>
      </c>
      <c r="BD684" s="93" t="s">
        <v>102</v>
      </c>
      <c r="BE684" s="93" t="s">
        <v>102</v>
      </c>
      <c r="BF684" s="93" t="s">
        <v>102</v>
      </c>
      <c r="BG684" s="97" t="s">
        <v>108</v>
      </c>
      <c r="BH684" s="93" t="s">
        <v>108</v>
      </c>
      <c r="BI684" s="93" t="s">
        <v>102</v>
      </c>
      <c r="BJ684" s="93" t="s">
        <v>102</v>
      </c>
      <c r="BK684" s="93" t="s">
        <v>102</v>
      </c>
      <c r="BL684" s="93" t="s">
        <v>102</v>
      </c>
      <c r="BM684" s="93" t="s">
        <v>102</v>
      </c>
      <c r="BN684" s="93" t="s">
        <v>102</v>
      </c>
      <c r="BO684" s="93" t="s">
        <v>102</v>
      </c>
      <c r="BP684" s="96" t="s">
        <v>102</v>
      </c>
      <c r="BQ684" s="90">
        <v>0</v>
      </c>
      <c r="BR684" s="93" t="s">
        <v>102</v>
      </c>
      <c r="BS684" s="93" t="s">
        <v>102</v>
      </c>
      <c r="BT684" s="93" t="s">
        <v>102</v>
      </c>
      <c r="BU684" s="93" t="s">
        <v>102</v>
      </c>
      <c r="BV684" s="97" t="s">
        <v>108</v>
      </c>
      <c r="BW684" s="93" t="s">
        <v>108</v>
      </c>
      <c r="BX684" s="95" t="s">
        <v>102</v>
      </c>
      <c r="BY684" s="93" t="s">
        <v>102</v>
      </c>
      <c r="BZ684" s="93" t="s">
        <v>102</v>
      </c>
      <c r="CA684" s="93" t="s">
        <v>102</v>
      </c>
      <c r="CB684" s="93" t="s">
        <v>102</v>
      </c>
      <c r="CC684" s="93" t="s">
        <v>102</v>
      </c>
      <c r="CD684" s="93" t="s">
        <v>102</v>
      </c>
      <c r="CE684" s="193" t="s">
        <v>102</v>
      </c>
      <c r="CF684" s="194" t="s">
        <v>508</v>
      </c>
      <c r="CG684" s="195" t="s">
        <v>102</v>
      </c>
      <c r="CH684" s="101" t="e">
        <v>#N/A</v>
      </c>
      <c r="CI684" s="102" t="s">
        <v>580</v>
      </c>
      <c r="CJ684" s="196" t="s">
        <v>108</v>
      </c>
      <c r="CK684" s="104" t="s">
        <v>109</v>
      </c>
      <c r="CL684" s="105" t="s">
        <v>579</v>
      </c>
      <c r="CM684" s="83" t="s">
        <v>108</v>
      </c>
      <c r="CN684" s="106" t="s">
        <v>108</v>
      </c>
      <c r="CO684" s="197" t="s">
        <v>108</v>
      </c>
      <c r="CP684" s="107"/>
      <c r="CQ684" s="198" t="s">
        <v>474</v>
      </c>
      <c r="CR684" s="198" t="s">
        <v>474</v>
      </c>
      <c r="CS684" s="199" t="s">
        <v>616</v>
      </c>
      <c r="CT684" s="83" t="s">
        <v>109</v>
      </c>
      <c r="CU684" s="83" t="s">
        <v>109</v>
      </c>
      <c r="CV684" s="83">
        <v>98</v>
      </c>
      <c r="CW684" s="83" t="s">
        <v>112</v>
      </c>
      <c r="CX684" s="83">
        <v>98</v>
      </c>
      <c r="CY684" s="83" t="s">
        <v>7767</v>
      </c>
      <c r="CZ684" s="83">
        <v>899909.5</v>
      </c>
      <c r="DA684" s="83" t="s">
        <v>138</v>
      </c>
      <c r="DB684" s="83" t="s">
        <v>124</v>
      </c>
      <c r="DC684" s="83" t="s">
        <v>501</v>
      </c>
      <c r="DD684" s="83">
        <v>8178</v>
      </c>
      <c r="DE684" s="83" t="s">
        <v>582</v>
      </c>
      <c r="DF684" s="83" t="s">
        <v>145</v>
      </c>
      <c r="DG684" s="83" t="s">
        <v>501</v>
      </c>
      <c r="DH684" s="83" t="s">
        <v>582</v>
      </c>
      <c r="DI684" s="85">
        <v>43646</v>
      </c>
      <c r="DJ684" s="83" t="s">
        <v>584</v>
      </c>
      <c r="DK684" s="83" t="s">
        <v>102</v>
      </c>
      <c r="DL684" s="83" t="s">
        <v>482</v>
      </c>
      <c r="DM684" s="83">
        <v>0</v>
      </c>
      <c r="DN684" s="83" t="s">
        <v>238</v>
      </c>
      <c r="DO684" s="83">
        <v>1</v>
      </c>
      <c r="DP684" s="83">
        <v>2</v>
      </c>
      <c r="DQ684" s="83"/>
      <c r="DR684" s="83" t="s">
        <v>108</v>
      </c>
      <c r="DS684" s="83" t="s">
        <v>497</v>
      </c>
      <c r="DU684" s="215" t="s">
        <v>269</v>
      </c>
      <c r="DV684" s="136">
        <v>1</v>
      </c>
      <c r="DW684" s="136">
        <v>3</v>
      </c>
      <c r="DX684" s="215" t="s">
        <v>269</v>
      </c>
      <c r="DY684" s="215" t="s">
        <v>269</v>
      </c>
      <c r="DZ684" s="215" t="s">
        <v>269</v>
      </c>
      <c r="EA684" s="215" t="s">
        <v>269</v>
      </c>
      <c r="EB684" s="215" t="s">
        <v>269</v>
      </c>
      <c r="EC684" s="215" t="s">
        <v>269</v>
      </c>
      <c r="ED684" s="215" t="s">
        <v>269</v>
      </c>
      <c r="EE684" s="215" t="s">
        <v>269</v>
      </c>
    </row>
    <row r="685" spans="1:135" ht="28.8" x14ac:dyDescent="0.55000000000000004">
      <c r="A685" s="83" t="s">
        <v>130</v>
      </c>
      <c r="B685" s="136">
        <v>672149</v>
      </c>
      <c r="C685" t="s">
        <v>1321</v>
      </c>
      <c r="D685" s="83" t="s">
        <v>228</v>
      </c>
      <c r="E685" s="138">
        <v>897882780707</v>
      </c>
      <c r="F685" s="83" t="s">
        <v>114</v>
      </c>
      <c r="G685" s="85">
        <v>43634</v>
      </c>
      <c r="H685" s="83" t="s">
        <v>98</v>
      </c>
      <c r="I685" s="84" t="s">
        <v>618</v>
      </c>
      <c r="J685" s="207" t="s">
        <v>629</v>
      </c>
      <c r="K685" s="208" t="s">
        <v>634</v>
      </c>
      <c r="L685" s="83" t="s">
        <v>108</v>
      </c>
      <c r="M685" s="184">
        <v>27695</v>
      </c>
      <c r="N685" s="184"/>
      <c r="O685" s="85" t="s">
        <v>102</v>
      </c>
      <c r="P685" s="185">
        <v>43013</v>
      </c>
      <c r="Q685" s="186" t="s">
        <v>203</v>
      </c>
      <c r="R685" s="186"/>
      <c r="S685" s="186"/>
      <c r="T685" s="187"/>
      <c r="U685" s="188" t="s">
        <v>296</v>
      </c>
      <c r="V685" s="188" t="s">
        <v>205</v>
      </c>
      <c r="W685" s="189" t="s">
        <v>619</v>
      </c>
      <c r="X685" s="189" t="s">
        <v>107</v>
      </c>
      <c r="Y685" s="190" t="s">
        <v>614</v>
      </c>
      <c r="Z685" s="83">
        <v>700</v>
      </c>
      <c r="AA685" s="83" t="s">
        <v>193</v>
      </c>
      <c r="AB685" s="83" t="s">
        <v>181</v>
      </c>
      <c r="AC685" s="83" t="s">
        <v>102</v>
      </c>
      <c r="AD685" s="83" t="s">
        <v>7768</v>
      </c>
      <c r="AE685" s="83" t="s">
        <v>102</v>
      </c>
      <c r="AF685" s="83" t="s">
        <v>102</v>
      </c>
      <c r="AG685" s="83" t="s">
        <v>174</v>
      </c>
      <c r="AH685" s="83" t="s">
        <v>7757</v>
      </c>
      <c r="AI685" s="83" t="s">
        <v>104</v>
      </c>
      <c r="AJ685" s="83" t="s">
        <v>105</v>
      </c>
      <c r="AK685" s="191" t="s">
        <v>7768</v>
      </c>
      <c r="AL685" s="191" t="s">
        <v>102</v>
      </c>
      <c r="AM685" s="191" t="s">
        <v>102</v>
      </c>
      <c r="AN685" s="191" t="s">
        <v>174</v>
      </c>
      <c r="AO685" s="191" t="s">
        <v>7757</v>
      </c>
      <c r="AP685" s="191" t="s">
        <v>104</v>
      </c>
      <c r="AQ685" s="191" t="s">
        <v>105</v>
      </c>
      <c r="AR685" s="191" t="s">
        <v>106</v>
      </c>
      <c r="AS685" s="191" t="s">
        <v>7768</v>
      </c>
      <c r="AT685" s="191" t="s">
        <v>488</v>
      </c>
      <c r="AU685" s="191" t="s">
        <v>7769</v>
      </c>
      <c r="AV685" s="191" t="s">
        <v>104</v>
      </c>
      <c r="AW685" s="191" t="s">
        <v>204</v>
      </c>
      <c r="AX685" s="191"/>
      <c r="AY685" s="192" t="s">
        <v>454</v>
      </c>
      <c r="AZ685" s="192" t="s">
        <v>416</v>
      </c>
      <c r="BA685" s="91" t="s">
        <v>108</v>
      </c>
      <c r="BB685" s="90">
        <v>0</v>
      </c>
      <c r="BC685" s="93" t="s">
        <v>102</v>
      </c>
      <c r="BD685" s="93" t="s">
        <v>102</v>
      </c>
      <c r="BE685" s="93" t="s">
        <v>102</v>
      </c>
      <c r="BF685" s="93" t="s">
        <v>102</v>
      </c>
      <c r="BG685" s="97" t="s">
        <v>108</v>
      </c>
      <c r="BH685" s="93" t="s">
        <v>108</v>
      </c>
      <c r="BI685" s="93" t="s">
        <v>102</v>
      </c>
      <c r="BJ685" s="93" t="s">
        <v>102</v>
      </c>
      <c r="BK685" s="93" t="s">
        <v>102</v>
      </c>
      <c r="BL685" s="93" t="s">
        <v>102</v>
      </c>
      <c r="BM685" s="93" t="s">
        <v>102</v>
      </c>
      <c r="BN685" s="93" t="s">
        <v>102</v>
      </c>
      <c r="BO685" s="93" t="s">
        <v>102</v>
      </c>
      <c r="BP685" s="96" t="s">
        <v>102</v>
      </c>
      <c r="BQ685" s="90">
        <v>0</v>
      </c>
      <c r="BR685" s="93" t="s">
        <v>102</v>
      </c>
      <c r="BS685" s="93" t="s">
        <v>102</v>
      </c>
      <c r="BT685" s="93" t="s">
        <v>102</v>
      </c>
      <c r="BU685" s="93" t="s">
        <v>102</v>
      </c>
      <c r="BV685" s="97" t="s">
        <v>108</v>
      </c>
      <c r="BW685" s="93" t="s">
        <v>108</v>
      </c>
      <c r="BX685" s="95" t="s">
        <v>102</v>
      </c>
      <c r="BY685" s="93" t="s">
        <v>102</v>
      </c>
      <c r="BZ685" s="93" t="s">
        <v>102</v>
      </c>
      <c r="CA685" s="93" t="s">
        <v>102</v>
      </c>
      <c r="CB685" s="93" t="s">
        <v>102</v>
      </c>
      <c r="CC685" s="93" t="s">
        <v>102</v>
      </c>
      <c r="CD685" s="93" t="s">
        <v>102</v>
      </c>
      <c r="CE685" s="193" t="s">
        <v>102</v>
      </c>
      <c r="CF685" s="194" t="s">
        <v>436</v>
      </c>
      <c r="CG685" s="195" t="s">
        <v>7770</v>
      </c>
      <c r="CH685" s="101" t="s">
        <v>310</v>
      </c>
      <c r="CI685" s="102"/>
      <c r="CJ685" s="196" t="s">
        <v>7771</v>
      </c>
      <c r="CK685" s="104" t="s">
        <v>190</v>
      </c>
      <c r="CL685" s="105"/>
      <c r="CM685" s="83" t="s">
        <v>623</v>
      </c>
      <c r="CN685" s="106" t="s">
        <v>624</v>
      </c>
      <c r="CO685" s="197" t="s">
        <v>625</v>
      </c>
      <c r="CP685" s="107"/>
      <c r="CQ685" s="198" t="s">
        <v>474</v>
      </c>
      <c r="CR685" s="198" t="s">
        <v>474</v>
      </c>
      <c r="CS685" s="199"/>
      <c r="CT685" s="83" t="s">
        <v>109</v>
      </c>
      <c r="CU685" s="83" t="s">
        <v>109</v>
      </c>
      <c r="CV685" s="83">
        <v>60</v>
      </c>
      <c r="CW685" s="83" t="s">
        <v>139</v>
      </c>
      <c r="CX685" s="83">
        <v>60</v>
      </c>
      <c r="CY685" s="83" t="s">
        <v>108</v>
      </c>
      <c r="CZ685" s="83">
        <v>901229</v>
      </c>
      <c r="DA685" s="83" t="s">
        <v>581</v>
      </c>
      <c r="DB685" s="83" t="s">
        <v>152</v>
      </c>
      <c r="DC685" s="83" t="s">
        <v>500</v>
      </c>
      <c r="DD685" s="83">
        <v>1938</v>
      </c>
      <c r="DE685" s="83" t="s">
        <v>606</v>
      </c>
      <c r="DF685" s="83" t="s">
        <v>152</v>
      </c>
      <c r="DG685" s="83" t="s">
        <v>500</v>
      </c>
      <c r="DH685" s="83"/>
      <c r="DI685" s="85">
        <v>43646</v>
      </c>
      <c r="DJ685" s="83" t="s">
        <v>584</v>
      </c>
      <c r="DK685" s="83" t="s">
        <v>102</v>
      </c>
      <c r="DL685" s="83" t="s">
        <v>482</v>
      </c>
      <c r="DM685" s="83">
        <v>0</v>
      </c>
      <c r="DN685" s="83" t="s">
        <v>483</v>
      </c>
      <c r="DO685" s="83">
        <v>1</v>
      </c>
      <c r="DP685" s="83">
        <v>4</v>
      </c>
      <c r="DQ685" s="83"/>
      <c r="DR685" s="83" t="s">
        <v>108</v>
      </c>
      <c r="DS685" s="83" t="s">
        <v>497</v>
      </c>
      <c r="DU685" s="215" t="s">
        <v>269</v>
      </c>
      <c r="DV685" s="136">
        <v>1</v>
      </c>
      <c r="DW685" s="136">
        <v>3</v>
      </c>
      <c r="DX685" s="215" t="s">
        <v>269</v>
      </c>
      <c r="DY685" s="215" t="s">
        <v>269</v>
      </c>
      <c r="DZ685" s="215" t="s">
        <v>269</v>
      </c>
      <c r="EA685" s="215" t="s">
        <v>269</v>
      </c>
      <c r="EB685" s="215" t="s">
        <v>269</v>
      </c>
      <c r="EC685" s="215" t="s">
        <v>269</v>
      </c>
      <c r="ED685" s="215" t="s">
        <v>269</v>
      </c>
      <c r="EE685" s="215" t="s">
        <v>269</v>
      </c>
    </row>
    <row r="686" spans="1:135" ht="28.8" x14ac:dyDescent="0.55000000000000004">
      <c r="A686" s="83" t="s">
        <v>130</v>
      </c>
      <c r="B686" s="136">
        <v>285126</v>
      </c>
      <c r="C686" t="s">
        <v>1322</v>
      </c>
      <c r="D686" s="83" t="s">
        <v>228</v>
      </c>
      <c r="E686" s="138">
        <v>300066930107</v>
      </c>
      <c r="F686" s="83" t="s">
        <v>114</v>
      </c>
      <c r="G686" s="85">
        <v>43643</v>
      </c>
      <c r="H686" s="211" t="s">
        <v>98</v>
      </c>
      <c r="I686" s="84" t="s">
        <v>610</v>
      </c>
      <c r="J686" s="207" t="s">
        <v>627</v>
      </c>
      <c r="K686" s="208" t="s">
        <v>630</v>
      </c>
      <c r="L686" s="83" t="s">
        <v>108</v>
      </c>
      <c r="M686" s="184">
        <v>24606</v>
      </c>
      <c r="N686" s="184"/>
      <c r="O686" s="85" t="s">
        <v>102</v>
      </c>
      <c r="P686" s="185">
        <v>42491</v>
      </c>
      <c r="Q686" s="186" t="s">
        <v>203</v>
      </c>
      <c r="R686" s="186"/>
      <c r="S686" s="186"/>
      <c r="T686" s="187"/>
      <c r="U686" s="188" t="s">
        <v>296</v>
      </c>
      <c r="V686" s="188" t="s">
        <v>297</v>
      </c>
      <c r="W686" s="188" t="s">
        <v>297</v>
      </c>
      <c r="X686" s="189" t="s">
        <v>167</v>
      </c>
      <c r="Y686" s="190"/>
      <c r="Z686" s="83">
        <v>700</v>
      </c>
      <c r="AA686" s="83" t="s">
        <v>193</v>
      </c>
      <c r="AB686" s="83" t="s">
        <v>181</v>
      </c>
      <c r="AC686" s="83" t="s">
        <v>102</v>
      </c>
      <c r="AD686" s="83" t="s">
        <v>7772</v>
      </c>
      <c r="AE686" s="83" t="s">
        <v>102</v>
      </c>
      <c r="AF686" s="83" t="s">
        <v>102</v>
      </c>
      <c r="AG686" s="83" t="s">
        <v>119</v>
      </c>
      <c r="AH686" s="83" t="s">
        <v>7773</v>
      </c>
      <c r="AI686" s="83" t="s">
        <v>104</v>
      </c>
      <c r="AJ686" s="83" t="s">
        <v>105</v>
      </c>
      <c r="AK686" s="191" t="s">
        <v>7772</v>
      </c>
      <c r="AL686" s="191" t="s">
        <v>102</v>
      </c>
      <c r="AM686" s="191" t="s">
        <v>102</v>
      </c>
      <c r="AN686" s="191" t="s">
        <v>119</v>
      </c>
      <c r="AO686" s="191" t="s">
        <v>7773</v>
      </c>
      <c r="AP686" s="191" t="s">
        <v>104</v>
      </c>
      <c r="AQ686" s="191" t="s">
        <v>105</v>
      </c>
      <c r="AR686" s="191" t="s">
        <v>106</v>
      </c>
      <c r="AS686" s="191" t="s">
        <v>7772</v>
      </c>
      <c r="AT686" s="191" t="s">
        <v>485</v>
      </c>
      <c r="AU686" s="191" t="s">
        <v>7773</v>
      </c>
      <c r="AV686" s="191" t="s">
        <v>104</v>
      </c>
      <c r="AW686" s="191" t="s">
        <v>204</v>
      </c>
      <c r="AX686" s="191"/>
      <c r="AY686" s="192" t="s">
        <v>454</v>
      </c>
      <c r="AZ686" s="192" t="s">
        <v>416</v>
      </c>
      <c r="BA686" s="91" t="s">
        <v>108</v>
      </c>
      <c r="BB686" s="90">
        <v>0</v>
      </c>
      <c r="BC686" s="93" t="s">
        <v>102</v>
      </c>
      <c r="BD686" s="93" t="s">
        <v>102</v>
      </c>
      <c r="BE686" s="93" t="s">
        <v>102</v>
      </c>
      <c r="BF686" s="93" t="s">
        <v>102</v>
      </c>
      <c r="BG686" s="97" t="s">
        <v>108</v>
      </c>
      <c r="BH686" s="93" t="s">
        <v>108</v>
      </c>
      <c r="BI686" s="93" t="s">
        <v>102</v>
      </c>
      <c r="BJ686" s="93" t="s">
        <v>102</v>
      </c>
      <c r="BK686" s="93" t="s">
        <v>102</v>
      </c>
      <c r="BL686" s="93" t="s">
        <v>102</v>
      </c>
      <c r="BM686" s="93" t="s">
        <v>102</v>
      </c>
      <c r="BN686" s="93" t="s">
        <v>102</v>
      </c>
      <c r="BO686" s="93" t="s">
        <v>102</v>
      </c>
      <c r="BP686" s="96" t="s">
        <v>102</v>
      </c>
      <c r="BQ686" s="90">
        <v>0</v>
      </c>
      <c r="BR686" s="93" t="s">
        <v>102</v>
      </c>
      <c r="BS686" s="93" t="s">
        <v>102</v>
      </c>
      <c r="BT686" s="93" t="s">
        <v>102</v>
      </c>
      <c r="BU686" s="93" t="s">
        <v>102</v>
      </c>
      <c r="BV686" s="97" t="s">
        <v>108</v>
      </c>
      <c r="BW686" s="93" t="s">
        <v>108</v>
      </c>
      <c r="BX686" s="95" t="s">
        <v>102</v>
      </c>
      <c r="BY686" s="93" t="s">
        <v>102</v>
      </c>
      <c r="BZ686" s="93" t="s">
        <v>102</v>
      </c>
      <c r="CA686" s="93" t="s">
        <v>102</v>
      </c>
      <c r="CB686" s="93" t="s">
        <v>102</v>
      </c>
      <c r="CC686" s="93" t="s">
        <v>102</v>
      </c>
      <c r="CD686" s="93" t="s">
        <v>102</v>
      </c>
      <c r="CE686" s="193" t="s">
        <v>102</v>
      </c>
      <c r="CF686" s="194" t="s">
        <v>436</v>
      </c>
      <c r="CG686" s="195" t="s">
        <v>7774</v>
      </c>
      <c r="CH686" s="101" t="s">
        <v>563</v>
      </c>
      <c r="CI686" s="102"/>
      <c r="CJ686" s="196" t="s">
        <v>577</v>
      </c>
      <c r="CK686" s="104" t="s">
        <v>190</v>
      </c>
      <c r="CL686" s="105"/>
      <c r="CM686" s="83" t="s">
        <v>578</v>
      </c>
      <c r="CN686" s="106" t="s">
        <v>108</v>
      </c>
      <c r="CO686" s="197" t="s">
        <v>566</v>
      </c>
      <c r="CP686" s="107"/>
      <c r="CQ686" s="198" t="s">
        <v>107</v>
      </c>
      <c r="CR686" s="198" t="s">
        <v>107</v>
      </c>
      <c r="CS686" s="199"/>
      <c r="CT686" s="83" t="s">
        <v>109</v>
      </c>
      <c r="CU686" s="83" t="s">
        <v>109</v>
      </c>
      <c r="CV686" s="83">
        <v>97</v>
      </c>
      <c r="CW686" s="83" t="s">
        <v>270</v>
      </c>
      <c r="CX686" s="83">
        <v>97</v>
      </c>
      <c r="CY686" s="83" t="s">
        <v>108</v>
      </c>
      <c r="CZ686" s="83">
        <v>902548.5</v>
      </c>
      <c r="DA686" s="83" t="s">
        <v>7775</v>
      </c>
      <c r="DB686" s="83" t="s">
        <v>118</v>
      </c>
      <c r="DC686" s="83" t="s">
        <v>108</v>
      </c>
      <c r="DD686" s="83">
        <v>9306</v>
      </c>
      <c r="DE686" s="83" t="s">
        <v>173</v>
      </c>
      <c r="DF686" s="83" t="s">
        <v>118</v>
      </c>
      <c r="DG686" s="83" t="s">
        <v>500</v>
      </c>
      <c r="DH686" s="83"/>
      <c r="DI686" s="85">
        <v>43646</v>
      </c>
      <c r="DJ686" s="83" t="s">
        <v>584</v>
      </c>
      <c r="DK686" s="83" t="s">
        <v>102</v>
      </c>
      <c r="DL686" s="83" t="s">
        <v>482</v>
      </c>
      <c r="DM686" s="83">
        <v>0</v>
      </c>
      <c r="DN686" s="83" t="s">
        <v>483</v>
      </c>
      <c r="DO686" s="83">
        <v>1</v>
      </c>
      <c r="DP686" s="83">
        <v>1</v>
      </c>
      <c r="DQ686" s="83"/>
      <c r="DR686" s="83" t="s">
        <v>108</v>
      </c>
      <c r="DS686" s="83" t="s">
        <v>497</v>
      </c>
      <c r="DU686" s="215" t="s">
        <v>269</v>
      </c>
      <c r="DV686" s="136">
        <v>1</v>
      </c>
      <c r="DW686" s="136">
        <v>3</v>
      </c>
      <c r="DX686" s="215" t="s">
        <v>269</v>
      </c>
      <c r="DY686" s="215" t="s">
        <v>269</v>
      </c>
      <c r="DZ686" s="215" t="s">
        <v>269</v>
      </c>
      <c r="EA686" s="215" t="s">
        <v>269</v>
      </c>
      <c r="EB686" s="215" t="s">
        <v>269</v>
      </c>
      <c r="EC686" s="215" t="s">
        <v>269</v>
      </c>
      <c r="ED686" s="215" t="s">
        <v>269</v>
      </c>
      <c r="EE686" s="215" t="s">
        <v>269</v>
      </c>
    </row>
    <row r="687" spans="1:135" ht="57.6" x14ac:dyDescent="0.55000000000000004">
      <c r="A687" s="83" t="s">
        <v>130</v>
      </c>
      <c r="B687" s="136">
        <v>878716</v>
      </c>
      <c r="C687" t="s">
        <v>1323</v>
      </c>
      <c r="D687" s="83" t="s">
        <v>228</v>
      </c>
      <c r="E687" s="138">
        <v>625109543943</v>
      </c>
      <c r="F687" s="83" t="s">
        <v>143</v>
      </c>
      <c r="G687" s="85">
        <v>43620</v>
      </c>
      <c r="H687" s="83" t="s">
        <v>98</v>
      </c>
      <c r="I687" s="84" t="s">
        <v>612</v>
      </c>
      <c r="J687" s="207" t="s">
        <v>628</v>
      </c>
      <c r="K687" s="208" t="s">
        <v>633</v>
      </c>
      <c r="L687" s="83" t="s">
        <v>108</v>
      </c>
      <c r="M687" s="184" t="s">
        <v>102</v>
      </c>
      <c r="N687" s="184" t="s">
        <v>556</v>
      </c>
      <c r="O687" s="85" t="s">
        <v>102</v>
      </c>
      <c r="P687" s="185">
        <v>42491</v>
      </c>
      <c r="Q687" s="186" t="s">
        <v>202</v>
      </c>
      <c r="R687" s="186" t="s">
        <v>613</v>
      </c>
      <c r="S687" s="186"/>
      <c r="T687" s="187"/>
      <c r="U687" s="188" t="s">
        <v>295</v>
      </c>
      <c r="V687" s="188" t="s">
        <v>205</v>
      </c>
      <c r="W687" s="188" t="s">
        <v>295</v>
      </c>
      <c r="X687" s="189" t="s">
        <v>107</v>
      </c>
      <c r="Y687" s="190" t="s">
        <v>614</v>
      </c>
      <c r="Z687" s="83">
        <v>700</v>
      </c>
      <c r="AA687" s="83" t="s">
        <v>193</v>
      </c>
      <c r="AB687" s="83" t="s">
        <v>181</v>
      </c>
      <c r="AC687" s="83" t="s">
        <v>102</v>
      </c>
      <c r="AD687" s="83" t="s">
        <v>7776</v>
      </c>
      <c r="AE687" s="83" t="s">
        <v>7777</v>
      </c>
      <c r="AF687" s="83" t="s">
        <v>102</v>
      </c>
      <c r="AG687" s="83" t="s">
        <v>175</v>
      </c>
      <c r="AH687" s="83" t="s">
        <v>7778</v>
      </c>
      <c r="AI687" s="83" t="s">
        <v>104</v>
      </c>
      <c r="AJ687" s="83" t="s">
        <v>105</v>
      </c>
      <c r="AK687" s="191" t="s">
        <v>7776</v>
      </c>
      <c r="AL687" s="191" t="s">
        <v>7777</v>
      </c>
      <c r="AM687" s="191" t="s">
        <v>102</v>
      </c>
      <c r="AN687" s="191" t="s">
        <v>175</v>
      </c>
      <c r="AO687" s="191" t="s">
        <v>7778</v>
      </c>
      <c r="AP687" s="191" t="s">
        <v>104</v>
      </c>
      <c r="AQ687" s="191" t="s">
        <v>105</v>
      </c>
      <c r="AR687" s="191" t="s">
        <v>106</v>
      </c>
      <c r="AS687" s="191"/>
      <c r="AT687" s="191"/>
      <c r="AU687" s="191"/>
      <c r="AV687" s="191"/>
      <c r="AW687" s="191"/>
      <c r="AX687" s="191" t="s">
        <v>575</v>
      </c>
      <c r="AY687" s="192" t="s">
        <v>454</v>
      </c>
      <c r="AZ687" s="192" t="s">
        <v>108</v>
      </c>
      <c r="BA687" s="91" t="s">
        <v>108</v>
      </c>
      <c r="BB687" s="90">
        <v>0</v>
      </c>
      <c r="BC687" s="93" t="s">
        <v>102</v>
      </c>
      <c r="BD687" s="93" t="s">
        <v>102</v>
      </c>
      <c r="BE687" s="93" t="s">
        <v>102</v>
      </c>
      <c r="BF687" s="93" t="s">
        <v>102</v>
      </c>
      <c r="BG687" s="97" t="s">
        <v>108</v>
      </c>
      <c r="BH687" s="93" t="s">
        <v>108</v>
      </c>
      <c r="BI687" s="93" t="s">
        <v>102</v>
      </c>
      <c r="BJ687" s="93" t="s">
        <v>102</v>
      </c>
      <c r="BK687" s="93" t="s">
        <v>102</v>
      </c>
      <c r="BL687" s="93" t="s">
        <v>102</v>
      </c>
      <c r="BM687" s="93" t="s">
        <v>102</v>
      </c>
      <c r="BN687" s="93" t="s">
        <v>102</v>
      </c>
      <c r="BO687" s="93" t="s">
        <v>102</v>
      </c>
      <c r="BP687" s="96" t="s">
        <v>102</v>
      </c>
      <c r="BQ687" s="90">
        <v>0</v>
      </c>
      <c r="BR687" s="93" t="s">
        <v>102</v>
      </c>
      <c r="BS687" s="93" t="s">
        <v>102</v>
      </c>
      <c r="BT687" s="93" t="s">
        <v>102</v>
      </c>
      <c r="BU687" s="93" t="s">
        <v>102</v>
      </c>
      <c r="BV687" s="97" t="s">
        <v>108</v>
      </c>
      <c r="BW687" s="93" t="s">
        <v>108</v>
      </c>
      <c r="BX687" s="95" t="s">
        <v>102</v>
      </c>
      <c r="BY687" s="93" t="s">
        <v>102</v>
      </c>
      <c r="BZ687" s="93" t="s">
        <v>102</v>
      </c>
      <c r="CA687" s="93" t="s">
        <v>102</v>
      </c>
      <c r="CB687" s="93" t="s">
        <v>102</v>
      </c>
      <c r="CC687" s="93" t="s">
        <v>102</v>
      </c>
      <c r="CD687" s="93" t="s">
        <v>102</v>
      </c>
      <c r="CE687" s="193" t="s">
        <v>102</v>
      </c>
      <c r="CF687" s="194" t="s">
        <v>508</v>
      </c>
      <c r="CG687" s="195" t="s">
        <v>102</v>
      </c>
      <c r="CH687" s="101" t="e">
        <v>#N/A</v>
      </c>
      <c r="CI687" s="102" t="s">
        <v>580</v>
      </c>
      <c r="CJ687" s="196" t="s">
        <v>108</v>
      </c>
      <c r="CK687" s="104" t="s">
        <v>109</v>
      </c>
      <c r="CL687" s="105" t="s">
        <v>579</v>
      </c>
      <c r="CM687" s="83" t="s">
        <v>108</v>
      </c>
      <c r="CN687" s="106" t="s">
        <v>108</v>
      </c>
      <c r="CO687" s="197" t="s">
        <v>108</v>
      </c>
      <c r="CP687" s="107"/>
      <c r="CQ687" s="198" t="s">
        <v>474</v>
      </c>
      <c r="CR687" s="198" t="s">
        <v>474</v>
      </c>
      <c r="CS687" s="199" t="s">
        <v>616</v>
      </c>
      <c r="CT687" s="83" t="s">
        <v>109</v>
      </c>
      <c r="CU687" s="83" t="s">
        <v>109</v>
      </c>
      <c r="CV687" s="83">
        <v>19</v>
      </c>
      <c r="CW687" s="83" t="s">
        <v>112</v>
      </c>
      <c r="CX687" s="83">
        <v>19</v>
      </c>
      <c r="CY687" s="83" t="s">
        <v>7779</v>
      </c>
      <c r="CZ687" s="83">
        <v>903868</v>
      </c>
      <c r="DA687" s="83" t="s">
        <v>138</v>
      </c>
      <c r="DB687" s="83" t="s">
        <v>124</v>
      </c>
      <c r="DC687" s="83" t="s">
        <v>501</v>
      </c>
      <c r="DD687" s="83">
        <v>9815</v>
      </c>
      <c r="DE687" s="83" t="s">
        <v>582</v>
      </c>
      <c r="DF687" s="83" t="s">
        <v>145</v>
      </c>
      <c r="DG687" s="83" t="s">
        <v>501</v>
      </c>
      <c r="DH687" s="83" t="s">
        <v>582</v>
      </c>
      <c r="DI687" s="85">
        <v>43646</v>
      </c>
      <c r="DJ687" s="83" t="s">
        <v>584</v>
      </c>
      <c r="DK687" s="83" t="s">
        <v>102</v>
      </c>
      <c r="DL687" s="83" t="s">
        <v>482</v>
      </c>
      <c r="DM687" s="83">
        <v>0</v>
      </c>
      <c r="DN687" s="83" t="s">
        <v>238</v>
      </c>
      <c r="DO687" s="83">
        <v>1</v>
      </c>
      <c r="DP687" s="83">
        <v>6</v>
      </c>
      <c r="DQ687" s="83"/>
      <c r="DR687" s="83" t="s">
        <v>108</v>
      </c>
      <c r="DS687" s="83" t="s">
        <v>497</v>
      </c>
      <c r="DU687" s="215" t="s">
        <v>269</v>
      </c>
      <c r="DV687" s="136">
        <v>1</v>
      </c>
      <c r="DW687" s="136">
        <v>3</v>
      </c>
      <c r="DX687" s="215" t="s">
        <v>269</v>
      </c>
      <c r="DY687" s="215" t="s">
        <v>269</v>
      </c>
      <c r="DZ687" s="215" t="s">
        <v>269</v>
      </c>
      <c r="EA687" s="215" t="s">
        <v>269</v>
      </c>
      <c r="EB687" s="215" t="s">
        <v>269</v>
      </c>
      <c r="EC687" s="215" t="s">
        <v>269</v>
      </c>
      <c r="ED687" s="215" t="s">
        <v>269</v>
      </c>
      <c r="EE687" s="215" t="s">
        <v>269</v>
      </c>
    </row>
    <row r="688" spans="1:135" ht="28.8" x14ac:dyDescent="0.55000000000000004">
      <c r="A688" s="83" t="s">
        <v>130</v>
      </c>
      <c r="B688" s="136">
        <v>432289</v>
      </c>
      <c r="C688" t="s">
        <v>1324</v>
      </c>
      <c r="D688" s="83" t="s">
        <v>228</v>
      </c>
      <c r="E688" s="138">
        <v>869374408070</v>
      </c>
      <c r="F688" s="83" t="s">
        <v>114</v>
      </c>
      <c r="G688" s="85">
        <v>43634</v>
      </c>
      <c r="H688" s="83" t="s">
        <v>98</v>
      </c>
      <c r="I688" s="84" t="s">
        <v>618</v>
      </c>
      <c r="J688" s="207" t="s">
        <v>629</v>
      </c>
      <c r="K688" s="208" t="s">
        <v>634</v>
      </c>
      <c r="L688" s="83" t="s">
        <v>108</v>
      </c>
      <c r="M688" s="184">
        <v>27696</v>
      </c>
      <c r="N688" s="184"/>
      <c r="O688" s="85" t="s">
        <v>102</v>
      </c>
      <c r="P688" s="185">
        <v>43013</v>
      </c>
      <c r="Q688" s="186" t="s">
        <v>203</v>
      </c>
      <c r="R688" s="186"/>
      <c r="S688" s="186"/>
      <c r="T688" s="187"/>
      <c r="U688" s="188" t="s">
        <v>296</v>
      </c>
      <c r="V688" s="188" t="s">
        <v>205</v>
      </c>
      <c r="W688" s="189" t="s">
        <v>619</v>
      </c>
      <c r="X688" s="189" t="s">
        <v>107</v>
      </c>
      <c r="Y688" s="190" t="s">
        <v>614</v>
      </c>
      <c r="Z688" s="83">
        <v>700</v>
      </c>
      <c r="AA688" s="83" t="s">
        <v>193</v>
      </c>
      <c r="AB688" s="83" t="s">
        <v>181</v>
      </c>
      <c r="AC688" s="83" t="s">
        <v>102</v>
      </c>
      <c r="AD688" s="83" t="s">
        <v>7780</v>
      </c>
      <c r="AE688" s="83" t="s">
        <v>102</v>
      </c>
      <c r="AF688" s="83" t="s">
        <v>102</v>
      </c>
      <c r="AG688" s="83" t="s">
        <v>174</v>
      </c>
      <c r="AH688" s="83" t="s">
        <v>7769</v>
      </c>
      <c r="AI688" s="83" t="s">
        <v>104</v>
      </c>
      <c r="AJ688" s="83" t="s">
        <v>105</v>
      </c>
      <c r="AK688" s="191" t="s">
        <v>7780</v>
      </c>
      <c r="AL688" s="191" t="s">
        <v>102</v>
      </c>
      <c r="AM688" s="191" t="s">
        <v>102</v>
      </c>
      <c r="AN688" s="191" t="s">
        <v>174</v>
      </c>
      <c r="AO688" s="191" t="s">
        <v>7769</v>
      </c>
      <c r="AP688" s="191" t="s">
        <v>104</v>
      </c>
      <c r="AQ688" s="191" t="s">
        <v>105</v>
      </c>
      <c r="AR688" s="191" t="s">
        <v>106</v>
      </c>
      <c r="AS688" s="191" t="s">
        <v>7780</v>
      </c>
      <c r="AT688" s="191" t="s">
        <v>488</v>
      </c>
      <c r="AU688" s="191" t="s">
        <v>7781</v>
      </c>
      <c r="AV688" s="191" t="s">
        <v>104</v>
      </c>
      <c r="AW688" s="191" t="s">
        <v>204</v>
      </c>
      <c r="AX688" s="191"/>
      <c r="AY688" s="192" t="s">
        <v>454</v>
      </c>
      <c r="AZ688" s="192" t="s">
        <v>416</v>
      </c>
      <c r="BA688" s="91" t="s">
        <v>108</v>
      </c>
      <c r="BB688" s="90">
        <v>0</v>
      </c>
      <c r="BC688" s="93" t="s">
        <v>102</v>
      </c>
      <c r="BD688" s="93" t="s">
        <v>102</v>
      </c>
      <c r="BE688" s="93" t="s">
        <v>102</v>
      </c>
      <c r="BF688" s="93" t="s">
        <v>102</v>
      </c>
      <c r="BG688" s="97" t="s">
        <v>108</v>
      </c>
      <c r="BH688" s="93" t="s">
        <v>108</v>
      </c>
      <c r="BI688" s="93" t="s">
        <v>102</v>
      </c>
      <c r="BJ688" s="93" t="s">
        <v>102</v>
      </c>
      <c r="BK688" s="93" t="s">
        <v>102</v>
      </c>
      <c r="BL688" s="93" t="s">
        <v>102</v>
      </c>
      <c r="BM688" s="93" t="s">
        <v>102</v>
      </c>
      <c r="BN688" s="93" t="s">
        <v>102</v>
      </c>
      <c r="BO688" s="93" t="s">
        <v>102</v>
      </c>
      <c r="BP688" s="96" t="s">
        <v>102</v>
      </c>
      <c r="BQ688" s="90">
        <v>0</v>
      </c>
      <c r="BR688" s="93" t="s">
        <v>102</v>
      </c>
      <c r="BS688" s="93" t="s">
        <v>102</v>
      </c>
      <c r="BT688" s="93" t="s">
        <v>102</v>
      </c>
      <c r="BU688" s="93" t="s">
        <v>102</v>
      </c>
      <c r="BV688" s="97" t="s">
        <v>108</v>
      </c>
      <c r="BW688" s="93" t="s">
        <v>108</v>
      </c>
      <c r="BX688" s="95" t="s">
        <v>102</v>
      </c>
      <c r="BY688" s="93" t="s">
        <v>102</v>
      </c>
      <c r="BZ688" s="93" t="s">
        <v>102</v>
      </c>
      <c r="CA688" s="93" t="s">
        <v>102</v>
      </c>
      <c r="CB688" s="93" t="s">
        <v>102</v>
      </c>
      <c r="CC688" s="93" t="s">
        <v>102</v>
      </c>
      <c r="CD688" s="93" t="s">
        <v>102</v>
      </c>
      <c r="CE688" s="193" t="s">
        <v>102</v>
      </c>
      <c r="CF688" s="194" t="s">
        <v>436</v>
      </c>
      <c r="CG688" s="195" t="s">
        <v>7782</v>
      </c>
      <c r="CH688" s="101" t="s">
        <v>310</v>
      </c>
      <c r="CI688" s="102"/>
      <c r="CJ688" s="196" t="s">
        <v>7783</v>
      </c>
      <c r="CK688" s="104" t="s">
        <v>190</v>
      </c>
      <c r="CL688" s="105"/>
      <c r="CM688" s="83" t="s">
        <v>623</v>
      </c>
      <c r="CN688" s="106" t="s">
        <v>624</v>
      </c>
      <c r="CO688" s="197" t="s">
        <v>625</v>
      </c>
      <c r="CP688" s="107"/>
      <c r="CQ688" s="198" t="s">
        <v>474</v>
      </c>
      <c r="CR688" s="198" t="s">
        <v>474</v>
      </c>
      <c r="CS688" s="199"/>
      <c r="CT688" s="83" t="s">
        <v>109</v>
      </c>
      <c r="CU688" s="83" t="s">
        <v>109</v>
      </c>
      <c r="CV688" s="83">
        <v>35</v>
      </c>
      <c r="CW688" s="83" t="s">
        <v>139</v>
      </c>
      <c r="CX688" s="83">
        <v>35</v>
      </c>
      <c r="CY688" s="83" t="s">
        <v>108</v>
      </c>
      <c r="CZ688" s="83">
        <v>905187.5</v>
      </c>
      <c r="DA688" s="83" t="s">
        <v>581</v>
      </c>
      <c r="DB688" s="83" t="s">
        <v>152</v>
      </c>
      <c r="DC688" s="83" t="s">
        <v>500</v>
      </c>
      <c r="DD688" s="83">
        <v>5302</v>
      </c>
      <c r="DE688" s="83" t="s">
        <v>606</v>
      </c>
      <c r="DF688" s="83" t="s">
        <v>152</v>
      </c>
      <c r="DG688" s="83" t="s">
        <v>500</v>
      </c>
      <c r="DH688" s="83"/>
      <c r="DI688" s="85">
        <v>43646</v>
      </c>
      <c r="DJ688" s="83" t="s">
        <v>584</v>
      </c>
      <c r="DK688" s="83" t="s">
        <v>102</v>
      </c>
      <c r="DL688" s="83" t="s">
        <v>482</v>
      </c>
      <c r="DM688" s="83">
        <v>0</v>
      </c>
      <c r="DN688" s="83" t="s">
        <v>483</v>
      </c>
      <c r="DO688" s="83">
        <v>1</v>
      </c>
      <c r="DP688" s="83">
        <v>6</v>
      </c>
      <c r="DQ688" s="83"/>
      <c r="DR688" s="83" t="s">
        <v>108</v>
      </c>
      <c r="DS688" s="83" t="s">
        <v>497</v>
      </c>
      <c r="DU688" s="215" t="s">
        <v>269</v>
      </c>
      <c r="DV688" s="136">
        <v>1</v>
      </c>
      <c r="DW688" s="136">
        <v>3</v>
      </c>
      <c r="DX688" s="215" t="s">
        <v>269</v>
      </c>
      <c r="DY688" s="215" t="s">
        <v>269</v>
      </c>
      <c r="DZ688" s="215" t="s">
        <v>269</v>
      </c>
      <c r="EA688" s="215" t="s">
        <v>269</v>
      </c>
      <c r="EB688" s="215" t="s">
        <v>269</v>
      </c>
      <c r="EC688" s="215" t="s">
        <v>269</v>
      </c>
      <c r="ED688" s="215" t="s">
        <v>269</v>
      </c>
      <c r="EE688" s="215" t="s">
        <v>269</v>
      </c>
    </row>
    <row r="689" spans="1:135" ht="28.8" x14ac:dyDescent="0.55000000000000004">
      <c r="A689" s="83" t="s">
        <v>130</v>
      </c>
      <c r="B689" s="136">
        <v>809525</v>
      </c>
      <c r="C689" t="s">
        <v>1325</v>
      </c>
      <c r="D689" s="83" t="s">
        <v>228</v>
      </c>
      <c r="E689" s="138">
        <v>264721667732</v>
      </c>
      <c r="F689" s="83" t="s">
        <v>114</v>
      </c>
      <c r="G689" s="85">
        <v>43643</v>
      </c>
      <c r="H689" s="211" t="s">
        <v>98</v>
      </c>
      <c r="I689" s="84" t="s">
        <v>610</v>
      </c>
      <c r="J689" s="207" t="s">
        <v>627</v>
      </c>
      <c r="K689" s="208" t="s">
        <v>630</v>
      </c>
      <c r="L689" s="83" t="s">
        <v>108</v>
      </c>
      <c r="M689" s="184">
        <v>24607</v>
      </c>
      <c r="N689" s="184"/>
      <c r="O689" s="85" t="s">
        <v>102</v>
      </c>
      <c r="P689" s="185">
        <v>42491</v>
      </c>
      <c r="Q689" s="186" t="s">
        <v>203</v>
      </c>
      <c r="R689" s="186"/>
      <c r="S689" s="186"/>
      <c r="T689" s="187"/>
      <c r="U689" s="188" t="s">
        <v>296</v>
      </c>
      <c r="V689" s="188" t="s">
        <v>297</v>
      </c>
      <c r="W689" s="188" t="s">
        <v>297</v>
      </c>
      <c r="X689" s="189" t="s">
        <v>167</v>
      </c>
      <c r="Y689" s="190"/>
      <c r="Z689" s="83">
        <v>700</v>
      </c>
      <c r="AA689" s="83" t="s">
        <v>193</v>
      </c>
      <c r="AB689" s="83" t="s">
        <v>181</v>
      </c>
      <c r="AC689" s="83" t="s">
        <v>102</v>
      </c>
      <c r="AD689" s="83" t="s">
        <v>7784</v>
      </c>
      <c r="AE689" s="83" t="s">
        <v>102</v>
      </c>
      <c r="AF689" s="83" t="s">
        <v>102</v>
      </c>
      <c r="AG689" s="83" t="s">
        <v>119</v>
      </c>
      <c r="AH689" s="83" t="s">
        <v>7785</v>
      </c>
      <c r="AI689" s="83" t="s">
        <v>104</v>
      </c>
      <c r="AJ689" s="83" t="s">
        <v>105</v>
      </c>
      <c r="AK689" s="191" t="s">
        <v>7784</v>
      </c>
      <c r="AL689" s="191" t="s">
        <v>102</v>
      </c>
      <c r="AM689" s="191" t="s">
        <v>102</v>
      </c>
      <c r="AN689" s="191" t="s">
        <v>119</v>
      </c>
      <c r="AO689" s="191" t="s">
        <v>7785</v>
      </c>
      <c r="AP689" s="191" t="s">
        <v>104</v>
      </c>
      <c r="AQ689" s="191" t="s">
        <v>105</v>
      </c>
      <c r="AR689" s="191" t="s">
        <v>106</v>
      </c>
      <c r="AS689" s="191" t="s">
        <v>7784</v>
      </c>
      <c r="AT689" s="191" t="s">
        <v>485</v>
      </c>
      <c r="AU689" s="191" t="s">
        <v>7785</v>
      </c>
      <c r="AV689" s="191" t="s">
        <v>104</v>
      </c>
      <c r="AW689" s="191" t="s">
        <v>204</v>
      </c>
      <c r="AX689" s="191"/>
      <c r="AY689" s="192" t="s">
        <v>454</v>
      </c>
      <c r="AZ689" s="192" t="s">
        <v>416</v>
      </c>
      <c r="BA689" s="91" t="s">
        <v>108</v>
      </c>
      <c r="BB689" s="90">
        <v>0</v>
      </c>
      <c r="BC689" s="93" t="s">
        <v>102</v>
      </c>
      <c r="BD689" s="93" t="s">
        <v>102</v>
      </c>
      <c r="BE689" s="93" t="s">
        <v>102</v>
      </c>
      <c r="BF689" s="93" t="s">
        <v>102</v>
      </c>
      <c r="BG689" s="97" t="s">
        <v>108</v>
      </c>
      <c r="BH689" s="93" t="s">
        <v>108</v>
      </c>
      <c r="BI689" s="93" t="s">
        <v>102</v>
      </c>
      <c r="BJ689" s="93" t="s">
        <v>102</v>
      </c>
      <c r="BK689" s="93" t="s">
        <v>102</v>
      </c>
      <c r="BL689" s="93" t="s">
        <v>102</v>
      </c>
      <c r="BM689" s="93" t="s">
        <v>102</v>
      </c>
      <c r="BN689" s="93" t="s">
        <v>102</v>
      </c>
      <c r="BO689" s="93" t="s">
        <v>102</v>
      </c>
      <c r="BP689" s="96" t="s">
        <v>102</v>
      </c>
      <c r="BQ689" s="90">
        <v>0</v>
      </c>
      <c r="BR689" s="93" t="s">
        <v>102</v>
      </c>
      <c r="BS689" s="93" t="s">
        <v>102</v>
      </c>
      <c r="BT689" s="93" t="s">
        <v>102</v>
      </c>
      <c r="BU689" s="93" t="s">
        <v>102</v>
      </c>
      <c r="BV689" s="97" t="s">
        <v>108</v>
      </c>
      <c r="BW689" s="93" t="s">
        <v>108</v>
      </c>
      <c r="BX689" s="95" t="s">
        <v>102</v>
      </c>
      <c r="BY689" s="93" t="s">
        <v>102</v>
      </c>
      <c r="BZ689" s="93" t="s">
        <v>102</v>
      </c>
      <c r="CA689" s="93" t="s">
        <v>102</v>
      </c>
      <c r="CB689" s="93" t="s">
        <v>102</v>
      </c>
      <c r="CC689" s="93" t="s">
        <v>102</v>
      </c>
      <c r="CD689" s="93" t="s">
        <v>102</v>
      </c>
      <c r="CE689" s="193" t="s">
        <v>102</v>
      </c>
      <c r="CF689" s="194" t="s">
        <v>436</v>
      </c>
      <c r="CG689" s="195" t="s">
        <v>7786</v>
      </c>
      <c r="CH689" s="101" t="s">
        <v>563</v>
      </c>
      <c r="CI689" s="102"/>
      <c r="CJ689" s="196" t="s">
        <v>577</v>
      </c>
      <c r="CK689" s="104" t="s">
        <v>190</v>
      </c>
      <c r="CL689" s="105"/>
      <c r="CM689" s="83" t="s">
        <v>578</v>
      </c>
      <c r="CN689" s="106" t="s">
        <v>108</v>
      </c>
      <c r="CO689" s="197" t="s">
        <v>566</v>
      </c>
      <c r="CP689" s="107"/>
      <c r="CQ689" s="198" t="s">
        <v>107</v>
      </c>
      <c r="CR689" s="198" t="s">
        <v>107</v>
      </c>
      <c r="CS689" s="199"/>
      <c r="CT689" s="83" t="s">
        <v>109</v>
      </c>
      <c r="CU689" s="83" t="s">
        <v>109</v>
      </c>
      <c r="CV689" s="83">
        <v>53</v>
      </c>
      <c r="CW689" s="83" t="s">
        <v>270</v>
      </c>
      <c r="CX689" s="83">
        <v>53</v>
      </c>
      <c r="CY689" s="83" t="s">
        <v>108</v>
      </c>
      <c r="CZ689" s="83">
        <v>906507</v>
      </c>
      <c r="DA689" s="83" t="s">
        <v>7787</v>
      </c>
      <c r="DB689" s="83" t="s">
        <v>118</v>
      </c>
      <c r="DC689" s="83" t="s">
        <v>108</v>
      </c>
      <c r="DD689" s="83">
        <v>9304</v>
      </c>
      <c r="DE689" s="83" t="s">
        <v>173</v>
      </c>
      <c r="DF689" s="83" t="s">
        <v>118</v>
      </c>
      <c r="DG689" s="83" t="s">
        <v>500</v>
      </c>
      <c r="DH689" s="83"/>
      <c r="DI689" s="85">
        <v>43646</v>
      </c>
      <c r="DJ689" s="83" t="s">
        <v>584</v>
      </c>
      <c r="DK689" s="83" t="s">
        <v>102</v>
      </c>
      <c r="DL689" s="83" t="s">
        <v>482</v>
      </c>
      <c r="DM689" s="83">
        <v>0</v>
      </c>
      <c r="DN689" s="83" t="s">
        <v>483</v>
      </c>
      <c r="DO689" s="83">
        <v>1</v>
      </c>
      <c r="DP689" s="83">
        <v>4</v>
      </c>
      <c r="DQ689" s="83"/>
      <c r="DR689" s="83" t="s">
        <v>108</v>
      </c>
      <c r="DS689" s="83" t="s">
        <v>497</v>
      </c>
      <c r="DU689" s="215" t="s">
        <v>269</v>
      </c>
      <c r="DV689" s="136">
        <v>1</v>
      </c>
      <c r="DW689" s="136">
        <v>3</v>
      </c>
      <c r="DX689" s="215" t="s">
        <v>269</v>
      </c>
      <c r="DY689" s="215" t="s">
        <v>269</v>
      </c>
      <c r="DZ689" s="215" t="s">
        <v>269</v>
      </c>
      <c r="EA689" s="215" t="s">
        <v>269</v>
      </c>
      <c r="EB689" s="215" t="s">
        <v>269</v>
      </c>
      <c r="EC689" s="215" t="s">
        <v>269</v>
      </c>
      <c r="ED689" s="215" t="s">
        <v>269</v>
      </c>
      <c r="EE689" s="215" t="s">
        <v>269</v>
      </c>
    </row>
    <row r="690" spans="1:135" ht="57.6" x14ac:dyDescent="0.55000000000000004">
      <c r="A690" s="83" t="s">
        <v>130</v>
      </c>
      <c r="B690" s="136">
        <v>554200</v>
      </c>
      <c r="C690" t="s">
        <v>1326</v>
      </c>
      <c r="D690" s="83" t="s">
        <v>228</v>
      </c>
      <c r="E690" s="138">
        <v>462374511464</v>
      </c>
      <c r="F690" s="83" t="s">
        <v>143</v>
      </c>
      <c r="G690" s="85">
        <v>43620</v>
      </c>
      <c r="H690" s="83" t="s">
        <v>98</v>
      </c>
      <c r="I690" s="84" t="s">
        <v>612</v>
      </c>
      <c r="J690" s="207" t="s">
        <v>628</v>
      </c>
      <c r="K690" s="208" t="s">
        <v>633</v>
      </c>
      <c r="L690" s="83" t="s">
        <v>108</v>
      </c>
      <c r="M690" s="184" t="s">
        <v>102</v>
      </c>
      <c r="N690" s="184" t="s">
        <v>556</v>
      </c>
      <c r="O690" s="85" t="s">
        <v>102</v>
      </c>
      <c r="P690" s="185">
        <v>42491</v>
      </c>
      <c r="Q690" s="186" t="s">
        <v>202</v>
      </c>
      <c r="R690" s="186" t="s">
        <v>613</v>
      </c>
      <c r="S690" s="186"/>
      <c r="T690" s="187"/>
      <c r="U690" s="188" t="s">
        <v>295</v>
      </c>
      <c r="V690" s="188" t="s">
        <v>205</v>
      </c>
      <c r="W690" s="188" t="s">
        <v>295</v>
      </c>
      <c r="X690" s="189" t="s">
        <v>107</v>
      </c>
      <c r="Y690" s="190" t="s">
        <v>614</v>
      </c>
      <c r="Z690" s="83">
        <v>700</v>
      </c>
      <c r="AA690" s="83" t="s">
        <v>193</v>
      </c>
      <c r="AB690" s="83" t="s">
        <v>181</v>
      </c>
      <c r="AC690" s="83" t="s">
        <v>102</v>
      </c>
      <c r="AD690" s="83" t="s">
        <v>7788</v>
      </c>
      <c r="AE690" s="83" t="s">
        <v>7789</v>
      </c>
      <c r="AF690" s="83" t="s">
        <v>102</v>
      </c>
      <c r="AG690" s="83" t="s">
        <v>175</v>
      </c>
      <c r="AH690" s="83" t="s">
        <v>7790</v>
      </c>
      <c r="AI690" s="83" t="s">
        <v>104</v>
      </c>
      <c r="AJ690" s="83" t="s">
        <v>105</v>
      </c>
      <c r="AK690" s="191" t="s">
        <v>7788</v>
      </c>
      <c r="AL690" s="191" t="s">
        <v>7789</v>
      </c>
      <c r="AM690" s="191" t="s">
        <v>102</v>
      </c>
      <c r="AN690" s="191" t="s">
        <v>175</v>
      </c>
      <c r="AO690" s="191" t="s">
        <v>7790</v>
      </c>
      <c r="AP690" s="191" t="s">
        <v>104</v>
      </c>
      <c r="AQ690" s="191" t="s">
        <v>105</v>
      </c>
      <c r="AR690" s="191" t="s">
        <v>106</v>
      </c>
      <c r="AS690" s="191"/>
      <c r="AT690" s="191"/>
      <c r="AU690" s="191"/>
      <c r="AV690" s="191"/>
      <c r="AW690" s="191"/>
      <c r="AX690" s="191" t="s">
        <v>575</v>
      </c>
      <c r="AY690" s="192" t="s">
        <v>454</v>
      </c>
      <c r="AZ690" s="192" t="s">
        <v>108</v>
      </c>
      <c r="BA690" s="91" t="s">
        <v>108</v>
      </c>
      <c r="BB690" s="90">
        <v>0</v>
      </c>
      <c r="BC690" s="93" t="s">
        <v>102</v>
      </c>
      <c r="BD690" s="93" t="s">
        <v>102</v>
      </c>
      <c r="BE690" s="93" t="s">
        <v>102</v>
      </c>
      <c r="BF690" s="93" t="s">
        <v>102</v>
      </c>
      <c r="BG690" s="97" t="s">
        <v>108</v>
      </c>
      <c r="BH690" s="93" t="s">
        <v>108</v>
      </c>
      <c r="BI690" s="93" t="s">
        <v>102</v>
      </c>
      <c r="BJ690" s="93" t="s">
        <v>102</v>
      </c>
      <c r="BK690" s="93" t="s">
        <v>102</v>
      </c>
      <c r="BL690" s="93" t="s">
        <v>102</v>
      </c>
      <c r="BM690" s="93" t="s">
        <v>102</v>
      </c>
      <c r="BN690" s="93" t="s">
        <v>102</v>
      </c>
      <c r="BO690" s="93" t="s">
        <v>102</v>
      </c>
      <c r="BP690" s="96" t="s">
        <v>102</v>
      </c>
      <c r="BQ690" s="90">
        <v>0</v>
      </c>
      <c r="BR690" s="93" t="s">
        <v>102</v>
      </c>
      <c r="BS690" s="93" t="s">
        <v>102</v>
      </c>
      <c r="BT690" s="93" t="s">
        <v>102</v>
      </c>
      <c r="BU690" s="93" t="s">
        <v>102</v>
      </c>
      <c r="BV690" s="97" t="s">
        <v>108</v>
      </c>
      <c r="BW690" s="93" t="s">
        <v>108</v>
      </c>
      <c r="BX690" s="95" t="s">
        <v>102</v>
      </c>
      <c r="BY690" s="93" t="s">
        <v>102</v>
      </c>
      <c r="BZ690" s="93" t="s">
        <v>102</v>
      </c>
      <c r="CA690" s="93" t="s">
        <v>102</v>
      </c>
      <c r="CB690" s="93" t="s">
        <v>102</v>
      </c>
      <c r="CC690" s="93" t="s">
        <v>102</v>
      </c>
      <c r="CD690" s="93" t="s">
        <v>102</v>
      </c>
      <c r="CE690" s="193" t="s">
        <v>102</v>
      </c>
      <c r="CF690" s="194" t="s">
        <v>508</v>
      </c>
      <c r="CG690" s="195" t="s">
        <v>102</v>
      </c>
      <c r="CH690" s="101" t="e">
        <v>#N/A</v>
      </c>
      <c r="CI690" s="102" t="s">
        <v>580</v>
      </c>
      <c r="CJ690" s="196" t="s">
        <v>108</v>
      </c>
      <c r="CK690" s="104" t="s">
        <v>109</v>
      </c>
      <c r="CL690" s="105" t="s">
        <v>579</v>
      </c>
      <c r="CM690" s="83" t="s">
        <v>108</v>
      </c>
      <c r="CN690" s="106" t="s">
        <v>108</v>
      </c>
      <c r="CO690" s="197" t="s">
        <v>108</v>
      </c>
      <c r="CP690" s="107"/>
      <c r="CQ690" s="198" t="s">
        <v>474</v>
      </c>
      <c r="CR690" s="198" t="s">
        <v>474</v>
      </c>
      <c r="CS690" s="199" t="s">
        <v>616</v>
      </c>
      <c r="CT690" s="83" t="s">
        <v>109</v>
      </c>
      <c r="CU690" s="83" t="s">
        <v>109</v>
      </c>
      <c r="CV690" s="83">
        <v>57</v>
      </c>
      <c r="CW690" s="83" t="s">
        <v>112</v>
      </c>
      <c r="CX690" s="83">
        <v>57</v>
      </c>
      <c r="CY690" s="83" t="s">
        <v>7791</v>
      </c>
      <c r="CZ690" s="83">
        <v>907826.5</v>
      </c>
      <c r="DA690" s="83" t="s">
        <v>138</v>
      </c>
      <c r="DB690" s="83" t="s">
        <v>124</v>
      </c>
      <c r="DC690" s="83" t="s">
        <v>501</v>
      </c>
      <c r="DD690" s="83">
        <v>7122</v>
      </c>
      <c r="DE690" s="83" t="s">
        <v>582</v>
      </c>
      <c r="DF690" s="83" t="s">
        <v>145</v>
      </c>
      <c r="DG690" s="83" t="s">
        <v>501</v>
      </c>
      <c r="DH690" s="83" t="s">
        <v>582</v>
      </c>
      <c r="DI690" s="85">
        <v>43646</v>
      </c>
      <c r="DJ690" s="83" t="s">
        <v>584</v>
      </c>
      <c r="DK690" s="83" t="s">
        <v>102</v>
      </c>
      <c r="DL690" s="83" t="s">
        <v>482</v>
      </c>
      <c r="DM690" s="83">
        <v>0</v>
      </c>
      <c r="DN690" s="83" t="s">
        <v>238</v>
      </c>
      <c r="DO690" s="83">
        <v>1</v>
      </c>
      <c r="DP690" s="83">
        <v>3</v>
      </c>
      <c r="DQ690" s="83"/>
      <c r="DR690" s="83" t="s">
        <v>108</v>
      </c>
      <c r="DS690" s="83" t="s">
        <v>497</v>
      </c>
      <c r="DU690" s="215" t="s">
        <v>269</v>
      </c>
      <c r="DV690" s="136">
        <v>1</v>
      </c>
      <c r="DW690" s="136">
        <v>3</v>
      </c>
      <c r="DX690" s="215" t="s">
        <v>269</v>
      </c>
      <c r="DY690" s="215" t="s">
        <v>269</v>
      </c>
      <c r="DZ690" s="215" t="s">
        <v>269</v>
      </c>
      <c r="EA690" s="215" t="s">
        <v>269</v>
      </c>
      <c r="EB690" s="215" t="s">
        <v>269</v>
      </c>
      <c r="EC690" s="215" t="s">
        <v>269</v>
      </c>
      <c r="ED690" s="215" t="s">
        <v>269</v>
      </c>
      <c r="EE690" s="215" t="s">
        <v>269</v>
      </c>
    </row>
    <row r="691" spans="1:135" ht="28.8" x14ac:dyDescent="0.55000000000000004">
      <c r="A691" s="83" t="s">
        <v>130</v>
      </c>
      <c r="B691" s="136">
        <v>305673</v>
      </c>
      <c r="C691" t="s">
        <v>1327</v>
      </c>
      <c r="D691" s="83" t="s">
        <v>228</v>
      </c>
      <c r="E691" s="138">
        <v>464286578798</v>
      </c>
      <c r="F691" s="83" t="s">
        <v>114</v>
      </c>
      <c r="G691" s="85">
        <v>43634</v>
      </c>
      <c r="H691" s="83" t="s">
        <v>98</v>
      </c>
      <c r="I691" s="84" t="s">
        <v>618</v>
      </c>
      <c r="J691" s="207" t="s">
        <v>629</v>
      </c>
      <c r="K691" s="208" t="s">
        <v>634</v>
      </c>
      <c r="L691" s="83" t="s">
        <v>108</v>
      </c>
      <c r="M691" s="184">
        <v>27697</v>
      </c>
      <c r="N691" s="184"/>
      <c r="O691" s="85" t="s">
        <v>102</v>
      </c>
      <c r="P691" s="185">
        <v>43013</v>
      </c>
      <c r="Q691" s="186" t="s">
        <v>203</v>
      </c>
      <c r="R691" s="186"/>
      <c r="S691" s="186"/>
      <c r="T691" s="187"/>
      <c r="U691" s="188" t="s">
        <v>296</v>
      </c>
      <c r="V691" s="188" t="s">
        <v>205</v>
      </c>
      <c r="W691" s="189" t="s">
        <v>619</v>
      </c>
      <c r="X691" s="189" t="s">
        <v>107</v>
      </c>
      <c r="Y691" s="190" t="s">
        <v>614</v>
      </c>
      <c r="Z691" s="83">
        <v>700</v>
      </c>
      <c r="AA691" s="83" t="s">
        <v>193</v>
      </c>
      <c r="AB691" s="83" t="s">
        <v>181</v>
      </c>
      <c r="AC691" s="83" t="s">
        <v>102</v>
      </c>
      <c r="AD691" s="83" t="s">
        <v>7792</v>
      </c>
      <c r="AE691" s="83" t="s">
        <v>102</v>
      </c>
      <c r="AF691" s="83" t="s">
        <v>102</v>
      </c>
      <c r="AG691" s="83" t="s">
        <v>174</v>
      </c>
      <c r="AH691" s="83" t="s">
        <v>7781</v>
      </c>
      <c r="AI691" s="83" t="s">
        <v>104</v>
      </c>
      <c r="AJ691" s="83" t="s">
        <v>105</v>
      </c>
      <c r="AK691" s="191" t="s">
        <v>7792</v>
      </c>
      <c r="AL691" s="191" t="s">
        <v>102</v>
      </c>
      <c r="AM691" s="191" t="s">
        <v>102</v>
      </c>
      <c r="AN691" s="191" t="s">
        <v>174</v>
      </c>
      <c r="AO691" s="191" t="s">
        <v>7781</v>
      </c>
      <c r="AP691" s="191" t="s">
        <v>104</v>
      </c>
      <c r="AQ691" s="191" t="s">
        <v>105</v>
      </c>
      <c r="AR691" s="191" t="s">
        <v>106</v>
      </c>
      <c r="AS691" s="191" t="s">
        <v>7792</v>
      </c>
      <c r="AT691" s="191" t="s">
        <v>488</v>
      </c>
      <c r="AU691" s="191" t="s">
        <v>7793</v>
      </c>
      <c r="AV691" s="191" t="s">
        <v>104</v>
      </c>
      <c r="AW691" s="191" t="s">
        <v>204</v>
      </c>
      <c r="AX691" s="191"/>
      <c r="AY691" s="192" t="s">
        <v>454</v>
      </c>
      <c r="AZ691" s="192" t="s">
        <v>416</v>
      </c>
      <c r="BA691" s="91" t="s">
        <v>108</v>
      </c>
      <c r="BB691" s="90">
        <v>0</v>
      </c>
      <c r="BC691" s="93" t="s">
        <v>102</v>
      </c>
      <c r="BD691" s="93" t="s">
        <v>102</v>
      </c>
      <c r="BE691" s="93" t="s">
        <v>102</v>
      </c>
      <c r="BF691" s="93" t="s">
        <v>102</v>
      </c>
      <c r="BG691" s="97" t="s">
        <v>108</v>
      </c>
      <c r="BH691" s="93" t="s">
        <v>108</v>
      </c>
      <c r="BI691" s="93" t="s">
        <v>102</v>
      </c>
      <c r="BJ691" s="93" t="s">
        <v>102</v>
      </c>
      <c r="BK691" s="93" t="s">
        <v>102</v>
      </c>
      <c r="BL691" s="93" t="s">
        <v>102</v>
      </c>
      <c r="BM691" s="93" t="s">
        <v>102</v>
      </c>
      <c r="BN691" s="93" t="s">
        <v>102</v>
      </c>
      <c r="BO691" s="93" t="s">
        <v>102</v>
      </c>
      <c r="BP691" s="96" t="s">
        <v>102</v>
      </c>
      <c r="BQ691" s="90">
        <v>0</v>
      </c>
      <c r="BR691" s="93" t="s">
        <v>102</v>
      </c>
      <c r="BS691" s="93" t="s">
        <v>102</v>
      </c>
      <c r="BT691" s="93" t="s">
        <v>102</v>
      </c>
      <c r="BU691" s="93" t="s">
        <v>102</v>
      </c>
      <c r="BV691" s="97" t="s">
        <v>108</v>
      </c>
      <c r="BW691" s="93" t="s">
        <v>108</v>
      </c>
      <c r="BX691" s="95" t="s">
        <v>102</v>
      </c>
      <c r="BY691" s="93" t="s">
        <v>102</v>
      </c>
      <c r="BZ691" s="93" t="s">
        <v>102</v>
      </c>
      <c r="CA691" s="93" t="s">
        <v>102</v>
      </c>
      <c r="CB691" s="93" t="s">
        <v>102</v>
      </c>
      <c r="CC691" s="93" t="s">
        <v>102</v>
      </c>
      <c r="CD691" s="93" t="s">
        <v>102</v>
      </c>
      <c r="CE691" s="193" t="s">
        <v>102</v>
      </c>
      <c r="CF691" s="194" t="s">
        <v>436</v>
      </c>
      <c r="CG691" s="195" t="s">
        <v>7794</v>
      </c>
      <c r="CH691" s="101" t="s">
        <v>310</v>
      </c>
      <c r="CI691" s="102"/>
      <c r="CJ691" s="196" t="s">
        <v>7795</v>
      </c>
      <c r="CK691" s="104" t="s">
        <v>190</v>
      </c>
      <c r="CL691" s="105"/>
      <c r="CM691" s="83" t="s">
        <v>623</v>
      </c>
      <c r="CN691" s="106" t="s">
        <v>624</v>
      </c>
      <c r="CO691" s="197" t="s">
        <v>625</v>
      </c>
      <c r="CP691" s="107"/>
      <c r="CQ691" s="198" t="s">
        <v>474</v>
      </c>
      <c r="CR691" s="198" t="s">
        <v>474</v>
      </c>
      <c r="CS691" s="199"/>
      <c r="CT691" s="83" t="s">
        <v>109</v>
      </c>
      <c r="CU691" s="83" t="s">
        <v>109</v>
      </c>
      <c r="CV691" s="83">
        <v>93</v>
      </c>
      <c r="CW691" s="83" t="s">
        <v>139</v>
      </c>
      <c r="CX691" s="83">
        <v>93</v>
      </c>
      <c r="CY691" s="83" t="s">
        <v>108</v>
      </c>
      <c r="CZ691" s="83">
        <v>909146</v>
      </c>
      <c r="DA691" s="83" t="s">
        <v>581</v>
      </c>
      <c r="DB691" s="83" t="s">
        <v>152</v>
      </c>
      <c r="DC691" s="83" t="s">
        <v>500</v>
      </c>
      <c r="DD691" s="83">
        <v>1967</v>
      </c>
      <c r="DE691" s="83" t="s">
        <v>606</v>
      </c>
      <c r="DF691" s="83" t="s">
        <v>152</v>
      </c>
      <c r="DG691" s="83" t="s">
        <v>500</v>
      </c>
      <c r="DH691" s="83"/>
      <c r="DI691" s="85">
        <v>43646</v>
      </c>
      <c r="DJ691" s="83" t="s">
        <v>584</v>
      </c>
      <c r="DK691" s="83" t="s">
        <v>102</v>
      </c>
      <c r="DL691" s="83" t="s">
        <v>482</v>
      </c>
      <c r="DM691" s="83">
        <v>0</v>
      </c>
      <c r="DN691" s="83" t="s">
        <v>483</v>
      </c>
      <c r="DO691" s="83">
        <v>1</v>
      </c>
      <c r="DP691" s="83">
        <v>2</v>
      </c>
      <c r="DQ691" s="83"/>
      <c r="DR691" s="83" t="s">
        <v>108</v>
      </c>
      <c r="DS691" s="83" t="s">
        <v>497</v>
      </c>
      <c r="DU691" s="215" t="s">
        <v>269</v>
      </c>
      <c r="DV691" s="136">
        <v>1</v>
      </c>
      <c r="DW691" s="136">
        <v>3</v>
      </c>
      <c r="DX691" s="215" t="s">
        <v>269</v>
      </c>
      <c r="DY691" s="215" t="s">
        <v>269</v>
      </c>
      <c r="DZ691" s="215" t="s">
        <v>269</v>
      </c>
      <c r="EA691" s="215" t="s">
        <v>269</v>
      </c>
      <c r="EB691" s="215" t="s">
        <v>269</v>
      </c>
      <c r="EC691" s="215" t="s">
        <v>269</v>
      </c>
      <c r="ED691" s="215" t="s">
        <v>269</v>
      </c>
      <c r="EE691" s="215" t="s">
        <v>269</v>
      </c>
    </row>
    <row r="692" spans="1:135" ht="28.8" x14ac:dyDescent="0.55000000000000004">
      <c r="A692" s="83" t="s">
        <v>130</v>
      </c>
      <c r="B692" s="136">
        <v>369942</v>
      </c>
      <c r="C692" t="s">
        <v>1328</v>
      </c>
      <c r="D692" s="83" t="s">
        <v>228</v>
      </c>
      <c r="E692" s="138">
        <v>151893083337</v>
      </c>
      <c r="F692" s="83" t="s">
        <v>114</v>
      </c>
      <c r="G692" s="85">
        <v>43643</v>
      </c>
      <c r="H692" s="211" t="s">
        <v>98</v>
      </c>
      <c r="I692" s="84" t="s">
        <v>610</v>
      </c>
      <c r="J692" s="207" t="s">
        <v>627</v>
      </c>
      <c r="K692" s="208" t="s">
        <v>630</v>
      </c>
      <c r="L692" s="83" t="s">
        <v>108</v>
      </c>
      <c r="M692" s="184">
        <v>24608</v>
      </c>
      <c r="N692" s="184"/>
      <c r="O692" s="85" t="s">
        <v>102</v>
      </c>
      <c r="P692" s="185">
        <v>42491</v>
      </c>
      <c r="Q692" s="186" t="s">
        <v>203</v>
      </c>
      <c r="R692" s="186"/>
      <c r="S692" s="186"/>
      <c r="T692" s="187"/>
      <c r="U692" s="188" t="s">
        <v>296</v>
      </c>
      <c r="V692" s="188" t="s">
        <v>297</v>
      </c>
      <c r="W692" s="188" t="s">
        <v>297</v>
      </c>
      <c r="X692" s="189" t="s">
        <v>167</v>
      </c>
      <c r="Y692" s="190"/>
      <c r="Z692" s="83">
        <v>700</v>
      </c>
      <c r="AA692" s="83" t="s">
        <v>193</v>
      </c>
      <c r="AB692" s="83" t="s">
        <v>181</v>
      </c>
      <c r="AC692" s="83" t="s">
        <v>102</v>
      </c>
      <c r="AD692" s="83" t="s">
        <v>7796</v>
      </c>
      <c r="AE692" s="83" t="s">
        <v>102</v>
      </c>
      <c r="AF692" s="83" t="s">
        <v>102</v>
      </c>
      <c r="AG692" s="83" t="s">
        <v>119</v>
      </c>
      <c r="AH692" s="83" t="s">
        <v>7797</v>
      </c>
      <c r="AI692" s="83" t="s">
        <v>104</v>
      </c>
      <c r="AJ692" s="83" t="s">
        <v>105</v>
      </c>
      <c r="AK692" s="191" t="s">
        <v>7796</v>
      </c>
      <c r="AL692" s="191" t="s">
        <v>102</v>
      </c>
      <c r="AM692" s="191" t="s">
        <v>102</v>
      </c>
      <c r="AN692" s="191" t="s">
        <v>119</v>
      </c>
      <c r="AO692" s="191" t="s">
        <v>7797</v>
      </c>
      <c r="AP692" s="191" t="s">
        <v>104</v>
      </c>
      <c r="AQ692" s="191" t="s">
        <v>105</v>
      </c>
      <c r="AR692" s="191" t="s">
        <v>106</v>
      </c>
      <c r="AS692" s="191" t="s">
        <v>7796</v>
      </c>
      <c r="AT692" s="191" t="s">
        <v>485</v>
      </c>
      <c r="AU692" s="191" t="s">
        <v>7797</v>
      </c>
      <c r="AV692" s="191" t="s">
        <v>104</v>
      </c>
      <c r="AW692" s="191" t="s">
        <v>204</v>
      </c>
      <c r="AX692" s="191"/>
      <c r="AY692" s="192" t="s">
        <v>454</v>
      </c>
      <c r="AZ692" s="192" t="s">
        <v>416</v>
      </c>
      <c r="BA692" s="91" t="s">
        <v>108</v>
      </c>
      <c r="BB692" s="90">
        <v>0</v>
      </c>
      <c r="BC692" s="93" t="s">
        <v>102</v>
      </c>
      <c r="BD692" s="93" t="s">
        <v>102</v>
      </c>
      <c r="BE692" s="93" t="s">
        <v>102</v>
      </c>
      <c r="BF692" s="93" t="s">
        <v>102</v>
      </c>
      <c r="BG692" s="97" t="s">
        <v>108</v>
      </c>
      <c r="BH692" s="93" t="s">
        <v>108</v>
      </c>
      <c r="BI692" s="93" t="s">
        <v>102</v>
      </c>
      <c r="BJ692" s="93" t="s">
        <v>102</v>
      </c>
      <c r="BK692" s="93" t="s">
        <v>102</v>
      </c>
      <c r="BL692" s="93" t="s">
        <v>102</v>
      </c>
      <c r="BM692" s="93" t="s">
        <v>102</v>
      </c>
      <c r="BN692" s="93" t="s">
        <v>102</v>
      </c>
      <c r="BO692" s="93" t="s">
        <v>102</v>
      </c>
      <c r="BP692" s="96" t="s">
        <v>102</v>
      </c>
      <c r="BQ692" s="90">
        <v>0</v>
      </c>
      <c r="BR692" s="93" t="s">
        <v>102</v>
      </c>
      <c r="BS692" s="93" t="s">
        <v>102</v>
      </c>
      <c r="BT692" s="93" t="s">
        <v>102</v>
      </c>
      <c r="BU692" s="93" t="s">
        <v>102</v>
      </c>
      <c r="BV692" s="97" t="s">
        <v>108</v>
      </c>
      <c r="BW692" s="93" t="s">
        <v>108</v>
      </c>
      <c r="BX692" s="95" t="s">
        <v>102</v>
      </c>
      <c r="BY692" s="93" t="s">
        <v>102</v>
      </c>
      <c r="BZ692" s="93" t="s">
        <v>102</v>
      </c>
      <c r="CA692" s="93" t="s">
        <v>102</v>
      </c>
      <c r="CB692" s="93" t="s">
        <v>102</v>
      </c>
      <c r="CC692" s="93" t="s">
        <v>102</v>
      </c>
      <c r="CD692" s="93" t="s">
        <v>102</v>
      </c>
      <c r="CE692" s="193" t="s">
        <v>102</v>
      </c>
      <c r="CF692" s="194" t="s">
        <v>436</v>
      </c>
      <c r="CG692" s="195" t="s">
        <v>7798</v>
      </c>
      <c r="CH692" s="101" t="s">
        <v>563</v>
      </c>
      <c r="CI692" s="102"/>
      <c r="CJ692" s="196" t="s">
        <v>577</v>
      </c>
      <c r="CK692" s="104" t="s">
        <v>190</v>
      </c>
      <c r="CL692" s="105"/>
      <c r="CM692" s="83" t="s">
        <v>578</v>
      </c>
      <c r="CN692" s="106" t="s">
        <v>108</v>
      </c>
      <c r="CO692" s="197" t="s">
        <v>566</v>
      </c>
      <c r="CP692" s="107"/>
      <c r="CQ692" s="198" t="s">
        <v>107</v>
      </c>
      <c r="CR692" s="198" t="s">
        <v>107</v>
      </c>
      <c r="CS692" s="199"/>
      <c r="CT692" s="83" t="s">
        <v>109</v>
      </c>
      <c r="CU692" s="83" t="s">
        <v>109</v>
      </c>
      <c r="CV692" s="83">
        <v>77</v>
      </c>
      <c r="CW692" s="83" t="s">
        <v>270</v>
      </c>
      <c r="CX692" s="83">
        <v>77</v>
      </c>
      <c r="CY692" s="83" t="s">
        <v>108</v>
      </c>
      <c r="CZ692" s="83">
        <v>910465.5</v>
      </c>
      <c r="DA692" s="83" t="s">
        <v>7799</v>
      </c>
      <c r="DB692" s="83" t="s">
        <v>118</v>
      </c>
      <c r="DC692" s="83" t="s">
        <v>108</v>
      </c>
      <c r="DD692" s="83">
        <v>5847</v>
      </c>
      <c r="DE692" s="83" t="s">
        <v>173</v>
      </c>
      <c r="DF692" s="83" t="s">
        <v>118</v>
      </c>
      <c r="DG692" s="83" t="s">
        <v>500</v>
      </c>
      <c r="DH692" s="83"/>
      <c r="DI692" s="85">
        <v>43646</v>
      </c>
      <c r="DJ692" s="83" t="s">
        <v>584</v>
      </c>
      <c r="DK692" s="83" t="s">
        <v>102</v>
      </c>
      <c r="DL692" s="83" t="s">
        <v>482</v>
      </c>
      <c r="DM692" s="83">
        <v>0</v>
      </c>
      <c r="DN692" s="83" t="s">
        <v>483</v>
      </c>
      <c r="DO692" s="83">
        <v>1</v>
      </c>
      <c r="DP692" s="83">
        <v>1</v>
      </c>
      <c r="DQ692" s="83"/>
      <c r="DR692" s="83" t="s">
        <v>108</v>
      </c>
      <c r="DS692" s="83" t="s">
        <v>497</v>
      </c>
      <c r="DU692" s="215" t="s">
        <v>269</v>
      </c>
      <c r="DV692" s="136">
        <v>1</v>
      </c>
      <c r="DW692" s="136">
        <v>3</v>
      </c>
      <c r="DX692" s="215" t="s">
        <v>269</v>
      </c>
      <c r="DY692" s="215" t="s">
        <v>269</v>
      </c>
      <c r="DZ692" s="215" t="s">
        <v>269</v>
      </c>
      <c r="EA692" s="215" t="s">
        <v>269</v>
      </c>
      <c r="EB692" s="215" t="s">
        <v>269</v>
      </c>
      <c r="EC692" s="215" t="s">
        <v>269</v>
      </c>
      <c r="ED692" s="215" t="s">
        <v>269</v>
      </c>
      <c r="EE692" s="215" t="s">
        <v>269</v>
      </c>
    </row>
    <row r="693" spans="1:135" ht="57.6" x14ac:dyDescent="0.55000000000000004">
      <c r="A693" s="83" t="s">
        <v>130</v>
      </c>
      <c r="B693" s="136">
        <v>629443</v>
      </c>
      <c r="C693" t="s">
        <v>1329</v>
      </c>
      <c r="D693" s="83" t="s">
        <v>228</v>
      </c>
      <c r="E693" s="138">
        <v>356590304176</v>
      </c>
      <c r="F693" s="83" t="s">
        <v>143</v>
      </c>
      <c r="G693" s="85">
        <v>43620</v>
      </c>
      <c r="H693" s="83" t="s">
        <v>98</v>
      </c>
      <c r="I693" s="84" t="s">
        <v>612</v>
      </c>
      <c r="J693" s="207" t="s">
        <v>628</v>
      </c>
      <c r="K693" s="208" t="s">
        <v>633</v>
      </c>
      <c r="L693" s="83" t="s">
        <v>108</v>
      </c>
      <c r="M693" s="184" t="s">
        <v>102</v>
      </c>
      <c r="N693" s="184" t="s">
        <v>556</v>
      </c>
      <c r="O693" s="85" t="s">
        <v>102</v>
      </c>
      <c r="P693" s="185">
        <v>42491</v>
      </c>
      <c r="Q693" s="186" t="s">
        <v>202</v>
      </c>
      <c r="R693" s="186" t="s">
        <v>613</v>
      </c>
      <c r="S693" s="186"/>
      <c r="T693" s="187"/>
      <c r="U693" s="188" t="s">
        <v>295</v>
      </c>
      <c r="V693" s="188" t="s">
        <v>205</v>
      </c>
      <c r="W693" s="188" t="s">
        <v>295</v>
      </c>
      <c r="X693" s="189" t="s">
        <v>107</v>
      </c>
      <c r="Y693" s="190" t="s">
        <v>614</v>
      </c>
      <c r="Z693" s="83">
        <v>700</v>
      </c>
      <c r="AA693" s="83" t="s">
        <v>193</v>
      </c>
      <c r="AB693" s="83" t="s">
        <v>181</v>
      </c>
      <c r="AC693" s="83" t="s">
        <v>102</v>
      </c>
      <c r="AD693" s="83" t="s">
        <v>7800</v>
      </c>
      <c r="AE693" s="83" t="s">
        <v>7801</v>
      </c>
      <c r="AF693" s="83" t="s">
        <v>102</v>
      </c>
      <c r="AG693" s="83" t="s">
        <v>175</v>
      </c>
      <c r="AH693" s="83" t="s">
        <v>7802</v>
      </c>
      <c r="AI693" s="83" t="s">
        <v>104</v>
      </c>
      <c r="AJ693" s="83" t="s">
        <v>105</v>
      </c>
      <c r="AK693" s="191" t="s">
        <v>7800</v>
      </c>
      <c r="AL693" s="191" t="s">
        <v>7801</v>
      </c>
      <c r="AM693" s="191" t="s">
        <v>102</v>
      </c>
      <c r="AN693" s="191" t="s">
        <v>175</v>
      </c>
      <c r="AO693" s="191" t="s">
        <v>7802</v>
      </c>
      <c r="AP693" s="191" t="s">
        <v>104</v>
      </c>
      <c r="AQ693" s="191" t="s">
        <v>105</v>
      </c>
      <c r="AR693" s="191" t="s">
        <v>106</v>
      </c>
      <c r="AS693" s="191"/>
      <c r="AT693" s="191"/>
      <c r="AU693" s="191"/>
      <c r="AV693" s="191"/>
      <c r="AW693" s="191"/>
      <c r="AX693" s="191" t="s">
        <v>575</v>
      </c>
      <c r="AY693" s="192" t="s">
        <v>454</v>
      </c>
      <c r="AZ693" s="192" t="s">
        <v>108</v>
      </c>
      <c r="BA693" s="91" t="s">
        <v>108</v>
      </c>
      <c r="BB693" s="90">
        <v>0</v>
      </c>
      <c r="BC693" s="93" t="s">
        <v>102</v>
      </c>
      <c r="BD693" s="93" t="s">
        <v>102</v>
      </c>
      <c r="BE693" s="93" t="s">
        <v>102</v>
      </c>
      <c r="BF693" s="93" t="s">
        <v>102</v>
      </c>
      <c r="BG693" s="97" t="s">
        <v>108</v>
      </c>
      <c r="BH693" s="93" t="s">
        <v>108</v>
      </c>
      <c r="BI693" s="93" t="s">
        <v>102</v>
      </c>
      <c r="BJ693" s="93" t="s">
        <v>102</v>
      </c>
      <c r="BK693" s="93" t="s">
        <v>102</v>
      </c>
      <c r="BL693" s="93" t="s">
        <v>102</v>
      </c>
      <c r="BM693" s="93" t="s">
        <v>102</v>
      </c>
      <c r="BN693" s="93" t="s">
        <v>102</v>
      </c>
      <c r="BO693" s="93" t="s">
        <v>102</v>
      </c>
      <c r="BP693" s="96" t="s">
        <v>102</v>
      </c>
      <c r="BQ693" s="90">
        <v>0</v>
      </c>
      <c r="BR693" s="93" t="s">
        <v>102</v>
      </c>
      <c r="BS693" s="93" t="s">
        <v>102</v>
      </c>
      <c r="BT693" s="93" t="s">
        <v>102</v>
      </c>
      <c r="BU693" s="93" t="s">
        <v>102</v>
      </c>
      <c r="BV693" s="97" t="s">
        <v>108</v>
      </c>
      <c r="BW693" s="93" t="s">
        <v>108</v>
      </c>
      <c r="BX693" s="95" t="s">
        <v>102</v>
      </c>
      <c r="BY693" s="93" t="s">
        <v>102</v>
      </c>
      <c r="BZ693" s="93" t="s">
        <v>102</v>
      </c>
      <c r="CA693" s="93" t="s">
        <v>102</v>
      </c>
      <c r="CB693" s="93" t="s">
        <v>102</v>
      </c>
      <c r="CC693" s="93" t="s">
        <v>102</v>
      </c>
      <c r="CD693" s="93" t="s">
        <v>102</v>
      </c>
      <c r="CE693" s="193" t="s">
        <v>102</v>
      </c>
      <c r="CF693" s="194" t="s">
        <v>508</v>
      </c>
      <c r="CG693" s="195" t="s">
        <v>102</v>
      </c>
      <c r="CH693" s="101" t="e">
        <v>#N/A</v>
      </c>
      <c r="CI693" s="102" t="s">
        <v>580</v>
      </c>
      <c r="CJ693" s="196" t="s">
        <v>108</v>
      </c>
      <c r="CK693" s="104" t="s">
        <v>109</v>
      </c>
      <c r="CL693" s="105" t="s">
        <v>579</v>
      </c>
      <c r="CM693" s="83" t="s">
        <v>108</v>
      </c>
      <c r="CN693" s="106" t="s">
        <v>108</v>
      </c>
      <c r="CO693" s="197" t="s">
        <v>108</v>
      </c>
      <c r="CP693" s="107"/>
      <c r="CQ693" s="198" t="s">
        <v>474</v>
      </c>
      <c r="CR693" s="198" t="s">
        <v>474</v>
      </c>
      <c r="CS693" s="199" t="s">
        <v>616</v>
      </c>
      <c r="CT693" s="83" t="s">
        <v>109</v>
      </c>
      <c r="CU693" s="83" t="s">
        <v>109</v>
      </c>
      <c r="CV693" s="83">
        <v>15</v>
      </c>
      <c r="CW693" s="83" t="s">
        <v>112</v>
      </c>
      <c r="CX693" s="83">
        <v>15</v>
      </c>
      <c r="CY693" s="83" t="s">
        <v>7803</v>
      </c>
      <c r="CZ693" s="83">
        <v>911785</v>
      </c>
      <c r="DA693" s="83" t="s">
        <v>138</v>
      </c>
      <c r="DB693" s="83" t="s">
        <v>124</v>
      </c>
      <c r="DC693" s="83" t="s">
        <v>501</v>
      </c>
      <c r="DD693" s="83">
        <v>9390</v>
      </c>
      <c r="DE693" s="83" t="s">
        <v>582</v>
      </c>
      <c r="DF693" s="83" t="s">
        <v>145</v>
      </c>
      <c r="DG693" s="83" t="s">
        <v>501</v>
      </c>
      <c r="DH693" s="83" t="s">
        <v>582</v>
      </c>
      <c r="DI693" s="85">
        <v>43646</v>
      </c>
      <c r="DJ693" s="83" t="s">
        <v>584</v>
      </c>
      <c r="DK693" s="83" t="s">
        <v>102</v>
      </c>
      <c r="DL693" s="83" t="s">
        <v>482</v>
      </c>
      <c r="DM693" s="83">
        <v>0</v>
      </c>
      <c r="DN693" s="83" t="s">
        <v>238</v>
      </c>
      <c r="DO693" s="83">
        <v>1</v>
      </c>
      <c r="DP693" s="83">
        <v>4</v>
      </c>
      <c r="DQ693" s="83"/>
      <c r="DR693" s="83" t="s">
        <v>108</v>
      </c>
      <c r="DS693" s="83" t="s">
        <v>497</v>
      </c>
      <c r="DU693" s="215" t="s">
        <v>269</v>
      </c>
      <c r="DV693" s="136">
        <v>1</v>
      </c>
      <c r="DW693" s="136">
        <v>3</v>
      </c>
      <c r="DX693" s="215" t="s">
        <v>269</v>
      </c>
      <c r="DY693" s="215" t="s">
        <v>269</v>
      </c>
      <c r="DZ693" s="215" t="s">
        <v>269</v>
      </c>
      <c r="EA693" s="215" t="s">
        <v>269</v>
      </c>
      <c r="EB693" s="215" t="s">
        <v>269</v>
      </c>
      <c r="EC693" s="215" t="s">
        <v>269</v>
      </c>
      <c r="ED693" s="215" t="s">
        <v>269</v>
      </c>
      <c r="EE693" s="215" t="s">
        <v>269</v>
      </c>
    </row>
    <row r="694" spans="1:135" ht="28.8" x14ac:dyDescent="0.55000000000000004">
      <c r="A694" s="83" t="s">
        <v>130</v>
      </c>
      <c r="B694" s="136">
        <v>108423</v>
      </c>
      <c r="C694" t="s">
        <v>1330</v>
      </c>
      <c r="D694" s="83" t="s">
        <v>228</v>
      </c>
      <c r="E694" s="138">
        <v>827289258918</v>
      </c>
      <c r="F694" s="83" t="s">
        <v>114</v>
      </c>
      <c r="G694" s="85">
        <v>43634</v>
      </c>
      <c r="H694" s="83" t="s">
        <v>98</v>
      </c>
      <c r="I694" s="84" t="s">
        <v>618</v>
      </c>
      <c r="J694" s="207" t="s">
        <v>629</v>
      </c>
      <c r="K694" s="208" t="s">
        <v>634</v>
      </c>
      <c r="L694" s="83" t="s">
        <v>108</v>
      </c>
      <c r="M694" s="184">
        <v>27698</v>
      </c>
      <c r="N694" s="184"/>
      <c r="O694" s="85" t="s">
        <v>102</v>
      </c>
      <c r="P694" s="185">
        <v>43013</v>
      </c>
      <c r="Q694" s="186" t="s">
        <v>203</v>
      </c>
      <c r="R694" s="186"/>
      <c r="S694" s="186"/>
      <c r="T694" s="187"/>
      <c r="U694" s="188" t="s">
        <v>296</v>
      </c>
      <c r="V694" s="188" t="s">
        <v>205</v>
      </c>
      <c r="W694" s="189" t="s">
        <v>619</v>
      </c>
      <c r="X694" s="189" t="s">
        <v>107</v>
      </c>
      <c r="Y694" s="190" t="s">
        <v>614</v>
      </c>
      <c r="Z694" s="83">
        <v>700</v>
      </c>
      <c r="AA694" s="83" t="s">
        <v>193</v>
      </c>
      <c r="AB694" s="83" t="s">
        <v>181</v>
      </c>
      <c r="AC694" s="83" t="s">
        <v>102</v>
      </c>
      <c r="AD694" s="83" t="s">
        <v>7804</v>
      </c>
      <c r="AE694" s="83" t="s">
        <v>102</v>
      </c>
      <c r="AF694" s="83" t="s">
        <v>102</v>
      </c>
      <c r="AG694" s="83" t="s">
        <v>174</v>
      </c>
      <c r="AH694" s="83" t="s">
        <v>7793</v>
      </c>
      <c r="AI694" s="83" t="s">
        <v>104</v>
      </c>
      <c r="AJ694" s="83" t="s">
        <v>105</v>
      </c>
      <c r="AK694" s="191" t="s">
        <v>7804</v>
      </c>
      <c r="AL694" s="191" t="s">
        <v>102</v>
      </c>
      <c r="AM694" s="191" t="s">
        <v>102</v>
      </c>
      <c r="AN694" s="191" t="s">
        <v>174</v>
      </c>
      <c r="AO694" s="191" t="s">
        <v>7793</v>
      </c>
      <c r="AP694" s="191" t="s">
        <v>104</v>
      </c>
      <c r="AQ694" s="191" t="s">
        <v>105</v>
      </c>
      <c r="AR694" s="191" t="s">
        <v>106</v>
      </c>
      <c r="AS694" s="191" t="s">
        <v>7804</v>
      </c>
      <c r="AT694" s="191" t="s">
        <v>488</v>
      </c>
      <c r="AU694" s="191" t="s">
        <v>7805</v>
      </c>
      <c r="AV694" s="191" t="s">
        <v>104</v>
      </c>
      <c r="AW694" s="191" t="s">
        <v>204</v>
      </c>
      <c r="AX694" s="191"/>
      <c r="AY694" s="192" t="s">
        <v>454</v>
      </c>
      <c r="AZ694" s="192" t="s">
        <v>416</v>
      </c>
      <c r="BA694" s="91" t="s">
        <v>108</v>
      </c>
      <c r="BB694" s="90">
        <v>0</v>
      </c>
      <c r="BC694" s="93" t="s">
        <v>102</v>
      </c>
      <c r="BD694" s="93" t="s">
        <v>102</v>
      </c>
      <c r="BE694" s="93" t="s">
        <v>102</v>
      </c>
      <c r="BF694" s="93" t="s">
        <v>102</v>
      </c>
      <c r="BG694" s="97" t="s">
        <v>108</v>
      </c>
      <c r="BH694" s="93" t="s">
        <v>108</v>
      </c>
      <c r="BI694" s="93" t="s">
        <v>102</v>
      </c>
      <c r="BJ694" s="93" t="s">
        <v>102</v>
      </c>
      <c r="BK694" s="93" t="s">
        <v>102</v>
      </c>
      <c r="BL694" s="93" t="s">
        <v>102</v>
      </c>
      <c r="BM694" s="93" t="s">
        <v>102</v>
      </c>
      <c r="BN694" s="93" t="s">
        <v>102</v>
      </c>
      <c r="BO694" s="93" t="s">
        <v>102</v>
      </c>
      <c r="BP694" s="96" t="s">
        <v>102</v>
      </c>
      <c r="BQ694" s="90">
        <v>0</v>
      </c>
      <c r="BR694" s="93" t="s">
        <v>102</v>
      </c>
      <c r="BS694" s="93" t="s">
        <v>102</v>
      </c>
      <c r="BT694" s="93" t="s">
        <v>102</v>
      </c>
      <c r="BU694" s="93" t="s">
        <v>102</v>
      </c>
      <c r="BV694" s="97" t="s">
        <v>108</v>
      </c>
      <c r="BW694" s="93" t="s">
        <v>108</v>
      </c>
      <c r="BX694" s="95" t="s">
        <v>102</v>
      </c>
      <c r="BY694" s="93" t="s">
        <v>102</v>
      </c>
      <c r="BZ694" s="93" t="s">
        <v>102</v>
      </c>
      <c r="CA694" s="93" t="s">
        <v>102</v>
      </c>
      <c r="CB694" s="93" t="s">
        <v>102</v>
      </c>
      <c r="CC694" s="93" t="s">
        <v>102</v>
      </c>
      <c r="CD694" s="93" t="s">
        <v>102</v>
      </c>
      <c r="CE694" s="193" t="s">
        <v>102</v>
      </c>
      <c r="CF694" s="194" t="s">
        <v>436</v>
      </c>
      <c r="CG694" s="195" t="s">
        <v>7806</v>
      </c>
      <c r="CH694" s="101" t="s">
        <v>310</v>
      </c>
      <c r="CI694" s="102"/>
      <c r="CJ694" s="196" t="s">
        <v>7807</v>
      </c>
      <c r="CK694" s="104" t="s">
        <v>190</v>
      </c>
      <c r="CL694" s="105"/>
      <c r="CM694" s="83" t="s">
        <v>623</v>
      </c>
      <c r="CN694" s="106" t="s">
        <v>624</v>
      </c>
      <c r="CO694" s="197" t="s">
        <v>625</v>
      </c>
      <c r="CP694" s="107"/>
      <c r="CQ694" s="198" t="s">
        <v>474</v>
      </c>
      <c r="CR694" s="198" t="s">
        <v>474</v>
      </c>
      <c r="CS694" s="199"/>
      <c r="CT694" s="83" t="s">
        <v>109</v>
      </c>
      <c r="CU694" s="83" t="s">
        <v>109</v>
      </c>
      <c r="CV694" s="83">
        <v>44</v>
      </c>
      <c r="CW694" s="83" t="s">
        <v>139</v>
      </c>
      <c r="CX694" s="83">
        <v>44</v>
      </c>
      <c r="CY694" s="83" t="s">
        <v>108</v>
      </c>
      <c r="CZ694" s="83">
        <v>913104.5</v>
      </c>
      <c r="DA694" s="83" t="s">
        <v>581</v>
      </c>
      <c r="DB694" s="83" t="s">
        <v>152</v>
      </c>
      <c r="DC694" s="83" t="s">
        <v>500</v>
      </c>
      <c r="DD694" s="83">
        <v>9420</v>
      </c>
      <c r="DE694" s="83" t="s">
        <v>606</v>
      </c>
      <c r="DF694" s="83" t="s">
        <v>152</v>
      </c>
      <c r="DG694" s="83" t="s">
        <v>500</v>
      </c>
      <c r="DH694" s="83"/>
      <c r="DI694" s="85">
        <v>43646</v>
      </c>
      <c r="DJ694" s="83" t="s">
        <v>584</v>
      </c>
      <c r="DK694" s="83" t="s">
        <v>102</v>
      </c>
      <c r="DL694" s="83" t="s">
        <v>482</v>
      </c>
      <c r="DM694" s="83">
        <v>0</v>
      </c>
      <c r="DN694" s="83" t="s">
        <v>483</v>
      </c>
      <c r="DO694" s="83">
        <v>1</v>
      </c>
      <c r="DP694" s="83">
        <v>6</v>
      </c>
      <c r="DQ694" s="83"/>
      <c r="DR694" s="83" t="s">
        <v>108</v>
      </c>
      <c r="DS694" s="83" t="s">
        <v>497</v>
      </c>
      <c r="DU694" s="215" t="s">
        <v>269</v>
      </c>
      <c r="DV694" s="136">
        <v>1</v>
      </c>
      <c r="DW694" s="136">
        <v>3</v>
      </c>
      <c r="DX694" s="215" t="s">
        <v>269</v>
      </c>
      <c r="DY694" s="215" t="s">
        <v>269</v>
      </c>
      <c r="DZ694" s="215" t="s">
        <v>269</v>
      </c>
      <c r="EA694" s="215" t="s">
        <v>269</v>
      </c>
      <c r="EB694" s="215" t="s">
        <v>269</v>
      </c>
      <c r="EC694" s="215" t="s">
        <v>269</v>
      </c>
      <c r="ED694" s="215" t="s">
        <v>269</v>
      </c>
      <c r="EE694" s="215" t="s">
        <v>269</v>
      </c>
    </row>
    <row r="695" spans="1:135" ht="28.8" x14ac:dyDescent="0.55000000000000004">
      <c r="A695" s="83" t="s">
        <v>130</v>
      </c>
      <c r="B695" s="136">
        <v>851289</v>
      </c>
      <c r="C695" t="s">
        <v>1331</v>
      </c>
      <c r="D695" s="83" t="s">
        <v>228</v>
      </c>
      <c r="E695" s="138">
        <v>831704723957</v>
      </c>
      <c r="F695" s="83" t="s">
        <v>114</v>
      </c>
      <c r="G695" s="85">
        <v>43643</v>
      </c>
      <c r="H695" s="211" t="s">
        <v>98</v>
      </c>
      <c r="I695" s="84" t="s">
        <v>610</v>
      </c>
      <c r="J695" s="207" t="s">
        <v>627</v>
      </c>
      <c r="K695" s="208" t="s">
        <v>630</v>
      </c>
      <c r="L695" s="83" t="s">
        <v>108</v>
      </c>
      <c r="M695" s="184">
        <v>24609</v>
      </c>
      <c r="N695" s="184"/>
      <c r="O695" s="85" t="s">
        <v>102</v>
      </c>
      <c r="P695" s="185">
        <v>42491</v>
      </c>
      <c r="Q695" s="186" t="s">
        <v>203</v>
      </c>
      <c r="R695" s="186"/>
      <c r="S695" s="186"/>
      <c r="T695" s="187"/>
      <c r="U695" s="188" t="s">
        <v>296</v>
      </c>
      <c r="V695" s="188" t="s">
        <v>297</v>
      </c>
      <c r="W695" s="188" t="s">
        <v>297</v>
      </c>
      <c r="X695" s="189" t="s">
        <v>167</v>
      </c>
      <c r="Y695" s="190"/>
      <c r="Z695" s="83">
        <v>700</v>
      </c>
      <c r="AA695" s="83" t="s">
        <v>193</v>
      </c>
      <c r="AB695" s="83" t="s">
        <v>181</v>
      </c>
      <c r="AC695" s="83" t="s">
        <v>102</v>
      </c>
      <c r="AD695" s="83" t="s">
        <v>7808</v>
      </c>
      <c r="AE695" s="83" t="s">
        <v>102</v>
      </c>
      <c r="AF695" s="83" t="s">
        <v>102</v>
      </c>
      <c r="AG695" s="83" t="s">
        <v>119</v>
      </c>
      <c r="AH695" s="83" t="s">
        <v>7809</v>
      </c>
      <c r="AI695" s="83" t="s">
        <v>104</v>
      </c>
      <c r="AJ695" s="83" t="s">
        <v>105</v>
      </c>
      <c r="AK695" s="191" t="s">
        <v>7808</v>
      </c>
      <c r="AL695" s="191" t="s">
        <v>102</v>
      </c>
      <c r="AM695" s="191" t="s">
        <v>102</v>
      </c>
      <c r="AN695" s="191" t="s">
        <v>119</v>
      </c>
      <c r="AO695" s="191" t="s">
        <v>7809</v>
      </c>
      <c r="AP695" s="191" t="s">
        <v>104</v>
      </c>
      <c r="AQ695" s="191" t="s">
        <v>105</v>
      </c>
      <c r="AR695" s="191" t="s">
        <v>106</v>
      </c>
      <c r="AS695" s="191" t="s">
        <v>7808</v>
      </c>
      <c r="AT695" s="191" t="s">
        <v>485</v>
      </c>
      <c r="AU695" s="191" t="s">
        <v>7809</v>
      </c>
      <c r="AV695" s="191" t="s">
        <v>104</v>
      </c>
      <c r="AW695" s="191" t="s">
        <v>204</v>
      </c>
      <c r="AX695" s="191"/>
      <c r="AY695" s="192" t="s">
        <v>454</v>
      </c>
      <c r="AZ695" s="192" t="s">
        <v>416</v>
      </c>
      <c r="BA695" s="91" t="s">
        <v>108</v>
      </c>
      <c r="BB695" s="90">
        <v>0</v>
      </c>
      <c r="BC695" s="93" t="s">
        <v>102</v>
      </c>
      <c r="BD695" s="93" t="s">
        <v>102</v>
      </c>
      <c r="BE695" s="93" t="s">
        <v>102</v>
      </c>
      <c r="BF695" s="93" t="s">
        <v>102</v>
      </c>
      <c r="BG695" s="97" t="s">
        <v>108</v>
      </c>
      <c r="BH695" s="93" t="s">
        <v>108</v>
      </c>
      <c r="BI695" s="93" t="s">
        <v>102</v>
      </c>
      <c r="BJ695" s="93" t="s">
        <v>102</v>
      </c>
      <c r="BK695" s="93" t="s">
        <v>102</v>
      </c>
      <c r="BL695" s="93" t="s">
        <v>102</v>
      </c>
      <c r="BM695" s="93" t="s">
        <v>102</v>
      </c>
      <c r="BN695" s="93" t="s">
        <v>102</v>
      </c>
      <c r="BO695" s="93" t="s">
        <v>102</v>
      </c>
      <c r="BP695" s="96" t="s">
        <v>102</v>
      </c>
      <c r="BQ695" s="90">
        <v>0</v>
      </c>
      <c r="BR695" s="93" t="s">
        <v>102</v>
      </c>
      <c r="BS695" s="93" t="s">
        <v>102</v>
      </c>
      <c r="BT695" s="93" t="s">
        <v>102</v>
      </c>
      <c r="BU695" s="93" t="s">
        <v>102</v>
      </c>
      <c r="BV695" s="97" t="s">
        <v>108</v>
      </c>
      <c r="BW695" s="93" t="s">
        <v>108</v>
      </c>
      <c r="BX695" s="95" t="s">
        <v>102</v>
      </c>
      <c r="BY695" s="93" t="s">
        <v>102</v>
      </c>
      <c r="BZ695" s="93" t="s">
        <v>102</v>
      </c>
      <c r="CA695" s="93" t="s">
        <v>102</v>
      </c>
      <c r="CB695" s="93" t="s">
        <v>102</v>
      </c>
      <c r="CC695" s="93" t="s">
        <v>102</v>
      </c>
      <c r="CD695" s="93" t="s">
        <v>102</v>
      </c>
      <c r="CE695" s="193" t="s">
        <v>102</v>
      </c>
      <c r="CF695" s="194" t="s">
        <v>436</v>
      </c>
      <c r="CG695" s="195" t="s">
        <v>7810</v>
      </c>
      <c r="CH695" s="101" t="s">
        <v>563</v>
      </c>
      <c r="CI695" s="102"/>
      <c r="CJ695" s="196" t="s">
        <v>577</v>
      </c>
      <c r="CK695" s="104" t="s">
        <v>190</v>
      </c>
      <c r="CL695" s="105"/>
      <c r="CM695" s="83" t="s">
        <v>578</v>
      </c>
      <c r="CN695" s="106" t="s">
        <v>108</v>
      </c>
      <c r="CO695" s="197" t="s">
        <v>566</v>
      </c>
      <c r="CP695" s="107"/>
      <c r="CQ695" s="198" t="s">
        <v>107</v>
      </c>
      <c r="CR695" s="198" t="s">
        <v>107</v>
      </c>
      <c r="CS695" s="199"/>
      <c r="CT695" s="83" t="s">
        <v>109</v>
      </c>
      <c r="CU695" s="83" t="s">
        <v>109</v>
      </c>
      <c r="CV695" s="83">
        <v>59</v>
      </c>
      <c r="CW695" s="83" t="s">
        <v>270</v>
      </c>
      <c r="CX695" s="83">
        <v>59</v>
      </c>
      <c r="CY695" s="83" t="s">
        <v>108</v>
      </c>
      <c r="CZ695" s="83">
        <v>914424</v>
      </c>
      <c r="DA695" s="83" t="s">
        <v>7811</v>
      </c>
      <c r="DB695" s="83" t="s">
        <v>118</v>
      </c>
      <c r="DC695" s="83" t="s">
        <v>108</v>
      </c>
      <c r="DD695" s="83">
        <v>1487</v>
      </c>
      <c r="DE695" s="83" t="s">
        <v>173</v>
      </c>
      <c r="DF695" s="83" t="s">
        <v>118</v>
      </c>
      <c r="DG695" s="83" t="s">
        <v>500</v>
      </c>
      <c r="DH695" s="83"/>
      <c r="DI695" s="85">
        <v>43646</v>
      </c>
      <c r="DJ695" s="83" t="s">
        <v>584</v>
      </c>
      <c r="DK695" s="83" t="s">
        <v>102</v>
      </c>
      <c r="DL695" s="83" t="s">
        <v>482</v>
      </c>
      <c r="DM695" s="83">
        <v>0</v>
      </c>
      <c r="DN695" s="83" t="s">
        <v>483</v>
      </c>
      <c r="DO695" s="83">
        <v>1</v>
      </c>
      <c r="DP695" s="83">
        <v>6</v>
      </c>
      <c r="DQ695" s="83"/>
      <c r="DR695" s="83" t="s">
        <v>108</v>
      </c>
      <c r="DS695" s="83" t="s">
        <v>497</v>
      </c>
      <c r="DU695" s="215" t="s">
        <v>269</v>
      </c>
      <c r="DV695" s="136">
        <v>1</v>
      </c>
      <c r="DW695" s="136">
        <v>3</v>
      </c>
      <c r="DX695" s="215" t="s">
        <v>269</v>
      </c>
      <c r="DY695" s="215" t="s">
        <v>269</v>
      </c>
      <c r="DZ695" s="215" t="s">
        <v>269</v>
      </c>
      <c r="EA695" s="215" t="s">
        <v>269</v>
      </c>
      <c r="EB695" s="215" t="s">
        <v>269</v>
      </c>
      <c r="EC695" s="215" t="s">
        <v>269</v>
      </c>
      <c r="ED695" s="215" t="s">
        <v>269</v>
      </c>
      <c r="EE695" s="215" t="s">
        <v>269</v>
      </c>
    </row>
    <row r="696" spans="1:135" ht="57.6" x14ac:dyDescent="0.55000000000000004">
      <c r="A696" s="83" t="s">
        <v>130</v>
      </c>
      <c r="B696" s="136">
        <v>420675</v>
      </c>
      <c r="C696" t="s">
        <v>1332</v>
      </c>
      <c r="D696" s="83" t="s">
        <v>228</v>
      </c>
      <c r="E696" s="138">
        <v>519252302617</v>
      </c>
      <c r="F696" s="83" t="s">
        <v>143</v>
      </c>
      <c r="G696" s="85">
        <v>43620</v>
      </c>
      <c r="H696" s="83" t="s">
        <v>98</v>
      </c>
      <c r="I696" s="84" t="s">
        <v>612</v>
      </c>
      <c r="J696" s="207" t="s">
        <v>628</v>
      </c>
      <c r="K696" s="208" t="s">
        <v>633</v>
      </c>
      <c r="L696" s="83" t="s">
        <v>108</v>
      </c>
      <c r="M696" s="184" t="s">
        <v>102</v>
      </c>
      <c r="N696" s="184" t="s">
        <v>556</v>
      </c>
      <c r="O696" s="85" t="s">
        <v>102</v>
      </c>
      <c r="P696" s="185">
        <v>42491</v>
      </c>
      <c r="Q696" s="186" t="s">
        <v>202</v>
      </c>
      <c r="R696" s="186" t="s">
        <v>613</v>
      </c>
      <c r="S696" s="186"/>
      <c r="T696" s="187"/>
      <c r="U696" s="188" t="s">
        <v>295</v>
      </c>
      <c r="V696" s="188" t="s">
        <v>205</v>
      </c>
      <c r="W696" s="188" t="s">
        <v>295</v>
      </c>
      <c r="X696" s="189" t="s">
        <v>107</v>
      </c>
      <c r="Y696" s="190" t="s">
        <v>614</v>
      </c>
      <c r="Z696" s="83">
        <v>700</v>
      </c>
      <c r="AA696" s="83" t="s">
        <v>193</v>
      </c>
      <c r="AB696" s="83" t="s">
        <v>181</v>
      </c>
      <c r="AC696" s="83" t="s">
        <v>102</v>
      </c>
      <c r="AD696" s="83" t="s">
        <v>7812</v>
      </c>
      <c r="AE696" s="83" t="s">
        <v>7813</v>
      </c>
      <c r="AF696" s="83" t="s">
        <v>102</v>
      </c>
      <c r="AG696" s="83" t="s">
        <v>175</v>
      </c>
      <c r="AH696" s="83" t="s">
        <v>7814</v>
      </c>
      <c r="AI696" s="83" t="s">
        <v>104</v>
      </c>
      <c r="AJ696" s="83" t="s">
        <v>105</v>
      </c>
      <c r="AK696" s="191" t="s">
        <v>7812</v>
      </c>
      <c r="AL696" s="191" t="s">
        <v>7813</v>
      </c>
      <c r="AM696" s="191" t="s">
        <v>102</v>
      </c>
      <c r="AN696" s="191" t="s">
        <v>175</v>
      </c>
      <c r="AO696" s="191" t="s">
        <v>7814</v>
      </c>
      <c r="AP696" s="191" t="s">
        <v>104</v>
      </c>
      <c r="AQ696" s="191" t="s">
        <v>105</v>
      </c>
      <c r="AR696" s="191" t="s">
        <v>106</v>
      </c>
      <c r="AS696" s="191"/>
      <c r="AT696" s="191"/>
      <c r="AU696" s="191"/>
      <c r="AV696" s="191"/>
      <c r="AW696" s="191"/>
      <c r="AX696" s="191" t="s">
        <v>575</v>
      </c>
      <c r="AY696" s="192" t="s">
        <v>454</v>
      </c>
      <c r="AZ696" s="192" t="s">
        <v>108</v>
      </c>
      <c r="BA696" s="91" t="s">
        <v>108</v>
      </c>
      <c r="BB696" s="90">
        <v>0</v>
      </c>
      <c r="BC696" s="93" t="s">
        <v>102</v>
      </c>
      <c r="BD696" s="93" t="s">
        <v>102</v>
      </c>
      <c r="BE696" s="93" t="s">
        <v>102</v>
      </c>
      <c r="BF696" s="93" t="s">
        <v>102</v>
      </c>
      <c r="BG696" s="97" t="s">
        <v>108</v>
      </c>
      <c r="BH696" s="93" t="s">
        <v>108</v>
      </c>
      <c r="BI696" s="93" t="s">
        <v>102</v>
      </c>
      <c r="BJ696" s="93" t="s">
        <v>102</v>
      </c>
      <c r="BK696" s="93" t="s">
        <v>102</v>
      </c>
      <c r="BL696" s="93" t="s">
        <v>102</v>
      </c>
      <c r="BM696" s="93" t="s">
        <v>102</v>
      </c>
      <c r="BN696" s="93" t="s">
        <v>102</v>
      </c>
      <c r="BO696" s="93" t="s">
        <v>102</v>
      </c>
      <c r="BP696" s="96" t="s">
        <v>102</v>
      </c>
      <c r="BQ696" s="90">
        <v>0</v>
      </c>
      <c r="BR696" s="93" t="s">
        <v>102</v>
      </c>
      <c r="BS696" s="93" t="s">
        <v>102</v>
      </c>
      <c r="BT696" s="93" t="s">
        <v>102</v>
      </c>
      <c r="BU696" s="93" t="s">
        <v>102</v>
      </c>
      <c r="BV696" s="97" t="s">
        <v>108</v>
      </c>
      <c r="BW696" s="93" t="s">
        <v>108</v>
      </c>
      <c r="BX696" s="95" t="s">
        <v>102</v>
      </c>
      <c r="BY696" s="93" t="s">
        <v>102</v>
      </c>
      <c r="BZ696" s="93" t="s">
        <v>102</v>
      </c>
      <c r="CA696" s="93" t="s">
        <v>102</v>
      </c>
      <c r="CB696" s="93" t="s">
        <v>102</v>
      </c>
      <c r="CC696" s="93" t="s">
        <v>102</v>
      </c>
      <c r="CD696" s="93" t="s">
        <v>102</v>
      </c>
      <c r="CE696" s="193" t="s">
        <v>102</v>
      </c>
      <c r="CF696" s="194" t="s">
        <v>508</v>
      </c>
      <c r="CG696" s="195" t="s">
        <v>102</v>
      </c>
      <c r="CH696" s="101" t="e">
        <v>#N/A</v>
      </c>
      <c r="CI696" s="102" t="s">
        <v>580</v>
      </c>
      <c r="CJ696" s="196" t="s">
        <v>108</v>
      </c>
      <c r="CK696" s="104" t="s">
        <v>109</v>
      </c>
      <c r="CL696" s="105" t="s">
        <v>579</v>
      </c>
      <c r="CM696" s="83" t="s">
        <v>108</v>
      </c>
      <c r="CN696" s="106" t="s">
        <v>108</v>
      </c>
      <c r="CO696" s="197" t="s">
        <v>108</v>
      </c>
      <c r="CP696" s="107"/>
      <c r="CQ696" s="198" t="s">
        <v>474</v>
      </c>
      <c r="CR696" s="198" t="s">
        <v>474</v>
      </c>
      <c r="CS696" s="199" t="s">
        <v>616</v>
      </c>
      <c r="CT696" s="83" t="s">
        <v>109</v>
      </c>
      <c r="CU696" s="83" t="s">
        <v>109</v>
      </c>
      <c r="CV696" s="83">
        <v>5</v>
      </c>
      <c r="CW696" s="83" t="s">
        <v>112</v>
      </c>
      <c r="CX696" s="83">
        <v>5</v>
      </c>
      <c r="CY696" s="83" t="s">
        <v>7815</v>
      </c>
      <c r="CZ696" s="83">
        <v>915743.5</v>
      </c>
      <c r="DA696" s="83" t="s">
        <v>138</v>
      </c>
      <c r="DB696" s="83" t="s">
        <v>124</v>
      </c>
      <c r="DC696" s="83" t="s">
        <v>501</v>
      </c>
      <c r="DD696" s="83">
        <v>7396</v>
      </c>
      <c r="DE696" s="83" t="s">
        <v>582</v>
      </c>
      <c r="DF696" s="83" t="s">
        <v>145</v>
      </c>
      <c r="DG696" s="83" t="s">
        <v>501</v>
      </c>
      <c r="DH696" s="83" t="s">
        <v>582</v>
      </c>
      <c r="DI696" s="85">
        <v>43646</v>
      </c>
      <c r="DJ696" s="83" t="s">
        <v>584</v>
      </c>
      <c r="DK696" s="83" t="s">
        <v>102</v>
      </c>
      <c r="DL696" s="83" t="s">
        <v>482</v>
      </c>
      <c r="DM696" s="83">
        <v>0</v>
      </c>
      <c r="DN696" s="83" t="s">
        <v>238</v>
      </c>
      <c r="DO696" s="83">
        <v>1</v>
      </c>
      <c r="DP696" s="83">
        <v>5</v>
      </c>
      <c r="DQ696" s="83"/>
      <c r="DR696" s="83" t="s">
        <v>108</v>
      </c>
      <c r="DS696" s="83" t="s">
        <v>497</v>
      </c>
      <c r="DU696" s="215" t="s">
        <v>269</v>
      </c>
      <c r="DV696" s="136">
        <v>1</v>
      </c>
      <c r="DW696" s="136">
        <v>3</v>
      </c>
      <c r="DX696" s="215" t="s">
        <v>269</v>
      </c>
      <c r="DY696" s="215" t="s">
        <v>269</v>
      </c>
      <c r="DZ696" s="215" t="s">
        <v>269</v>
      </c>
      <c r="EA696" s="215" t="s">
        <v>269</v>
      </c>
      <c r="EB696" s="215" t="s">
        <v>269</v>
      </c>
      <c r="EC696" s="215" t="s">
        <v>269</v>
      </c>
      <c r="ED696" s="215" t="s">
        <v>269</v>
      </c>
      <c r="EE696" s="215" t="s">
        <v>269</v>
      </c>
    </row>
    <row r="697" spans="1:135" ht="28.8" x14ac:dyDescent="0.55000000000000004">
      <c r="A697" s="83" t="s">
        <v>130</v>
      </c>
      <c r="B697" s="136">
        <v>357687</v>
      </c>
      <c r="C697" t="s">
        <v>873</v>
      </c>
      <c r="D697" s="83" t="s">
        <v>228</v>
      </c>
      <c r="E697" s="138">
        <v>458156510981</v>
      </c>
      <c r="F697" s="83" t="s">
        <v>114</v>
      </c>
      <c r="G697" s="85">
        <v>43634</v>
      </c>
      <c r="H697" s="83" t="s">
        <v>98</v>
      </c>
      <c r="I697" s="84" t="s">
        <v>618</v>
      </c>
      <c r="J697" s="207" t="s">
        <v>629</v>
      </c>
      <c r="K697" s="208" t="s">
        <v>634</v>
      </c>
      <c r="L697" s="83" t="s">
        <v>108</v>
      </c>
      <c r="M697" s="184">
        <v>27699</v>
      </c>
      <c r="N697" s="184"/>
      <c r="O697" s="85" t="s">
        <v>102</v>
      </c>
      <c r="P697" s="185">
        <v>43013</v>
      </c>
      <c r="Q697" s="186" t="s">
        <v>203</v>
      </c>
      <c r="R697" s="186"/>
      <c r="S697" s="186"/>
      <c r="T697" s="187"/>
      <c r="U697" s="188" t="s">
        <v>296</v>
      </c>
      <c r="V697" s="188" t="s">
        <v>205</v>
      </c>
      <c r="W697" s="189" t="s">
        <v>619</v>
      </c>
      <c r="X697" s="189" t="s">
        <v>107</v>
      </c>
      <c r="Y697" s="190" t="s">
        <v>614</v>
      </c>
      <c r="Z697" s="83">
        <v>700</v>
      </c>
      <c r="AA697" s="83" t="s">
        <v>193</v>
      </c>
      <c r="AB697" s="83" t="s">
        <v>181</v>
      </c>
      <c r="AC697" s="83" t="s">
        <v>102</v>
      </c>
      <c r="AD697" s="83" t="s">
        <v>7816</v>
      </c>
      <c r="AE697" s="83" t="s">
        <v>102</v>
      </c>
      <c r="AF697" s="83" t="s">
        <v>102</v>
      </c>
      <c r="AG697" s="83" t="s">
        <v>174</v>
      </c>
      <c r="AH697" s="83" t="s">
        <v>7805</v>
      </c>
      <c r="AI697" s="83" t="s">
        <v>104</v>
      </c>
      <c r="AJ697" s="83" t="s">
        <v>105</v>
      </c>
      <c r="AK697" s="191" t="s">
        <v>7816</v>
      </c>
      <c r="AL697" s="191" t="s">
        <v>102</v>
      </c>
      <c r="AM697" s="191" t="s">
        <v>102</v>
      </c>
      <c r="AN697" s="191" t="s">
        <v>174</v>
      </c>
      <c r="AO697" s="191" t="s">
        <v>7805</v>
      </c>
      <c r="AP697" s="191" t="s">
        <v>104</v>
      </c>
      <c r="AQ697" s="191" t="s">
        <v>105</v>
      </c>
      <c r="AR697" s="191" t="s">
        <v>106</v>
      </c>
      <c r="AS697" s="191" t="s">
        <v>7816</v>
      </c>
      <c r="AT697" s="191" t="s">
        <v>488</v>
      </c>
      <c r="AU697" s="191" t="s">
        <v>7817</v>
      </c>
      <c r="AV697" s="191" t="s">
        <v>104</v>
      </c>
      <c r="AW697" s="191" t="s">
        <v>204</v>
      </c>
      <c r="AX697" s="191"/>
      <c r="AY697" s="192" t="s">
        <v>454</v>
      </c>
      <c r="AZ697" s="192" t="s">
        <v>416</v>
      </c>
      <c r="BA697" s="91" t="s">
        <v>108</v>
      </c>
      <c r="BB697" s="90">
        <v>0</v>
      </c>
      <c r="BC697" s="93" t="s">
        <v>102</v>
      </c>
      <c r="BD697" s="93" t="s">
        <v>102</v>
      </c>
      <c r="BE697" s="93" t="s">
        <v>102</v>
      </c>
      <c r="BF697" s="93" t="s">
        <v>102</v>
      </c>
      <c r="BG697" s="97" t="s">
        <v>108</v>
      </c>
      <c r="BH697" s="93" t="s">
        <v>108</v>
      </c>
      <c r="BI697" s="93" t="s">
        <v>102</v>
      </c>
      <c r="BJ697" s="93" t="s">
        <v>102</v>
      </c>
      <c r="BK697" s="93" t="s">
        <v>102</v>
      </c>
      <c r="BL697" s="93" t="s">
        <v>102</v>
      </c>
      <c r="BM697" s="93" t="s">
        <v>102</v>
      </c>
      <c r="BN697" s="93" t="s">
        <v>102</v>
      </c>
      <c r="BO697" s="93" t="s">
        <v>102</v>
      </c>
      <c r="BP697" s="96" t="s">
        <v>102</v>
      </c>
      <c r="BQ697" s="90">
        <v>0</v>
      </c>
      <c r="BR697" s="93" t="s">
        <v>102</v>
      </c>
      <c r="BS697" s="93" t="s">
        <v>102</v>
      </c>
      <c r="BT697" s="93" t="s">
        <v>102</v>
      </c>
      <c r="BU697" s="93" t="s">
        <v>102</v>
      </c>
      <c r="BV697" s="97" t="s">
        <v>108</v>
      </c>
      <c r="BW697" s="93" t="s">
        <v>108</v>
      </c>
      <c r="BX697" s="95" t="s">
        <v>102</v>
      </c>
      <c r="BY697" s="93" t="s">
        <v>102</v>
      </c>
      <c r="BZ697" s="93" t="s">
        <v>102</v>
      </c>
      <c r="CA697" s="93" t="s">
        <v>102</v>
      </c>
      <c r="CB697" s="93" t="s">
        <v>102</v>
      </c>
      <c r="CC697" s="93" t="s">
        <v>102</v>
      </c>
      <c r="CD697" s="93" t="s">
        <v>102</v>
      </c>
      <c r="CE697" s="193" t="s">
        <v>102</v>
      </c>
      <c r="CF697" s="194" t="s">
        <v>436</v>
      </c>
      <c r="CG697" s="195" t="s">
        <v>7818</v>
      </c>
      <c r="CH697" s="101" t="s">
        <v>310</v>
      </c>
      <c r="CI697" s="102"/>
      <c r="CJ697" s="196" t="s">
        <v>7819</v>
      </c>
      <c r="CK697" s="104" t="s">
        <v>190</v>
      </c>
      <c r="CL697" s="105"/>
      <c r="CM697" s="83" t="s">
        <v>623</v>
      </c>
      <c r="CN697" s="106" t="s">
        <v>624</v>
      </c>
      <c r="CO697" s="197" t="s">
        <v>625</v>
      </c>
      <c r="CP697" s="107"/>
      <c r="CQ697" s="198" t="s">
        <v>474</v>
      </c>
      <c r="CR697" s="198" t="s">
        <v>474</v>
      </c>
      <c r="CS697" s="199"/>
      <c r="CT697" s="83" t="s">
        <v>109</v>
      </c>
      <c r="CU697" s="83" t="s">
        <v>109</v>
      </c>
      <c r="CV697" s="83">
        <v>42</v>
      </c>
      <c r="CW697" s="83" t="s">
        <v>139</v>
      </c>
      <c r="CX697" s="83">
        <v>42</v>
      </c>
      <c r="CY697" s="83" t="s">
        <v>108</v>
      </c>
      <c r="CZ697" s="83">
        <v>917063</v>
      </c>
      <c r="DA697" s="83" t="s">
        <v>581</v>
      </c>
      <c r="DB697" s="83" t="s">
        <v>152</v>
      </c>
      <c r="DC697" s="83" t="s">
        <v>500</v>
      </c>
      <c r="DD697" s="83">
        <v>8867</v>
      </c>
      <c r="DE697" s="83" t="s">
        <v>606</v>
      </c>
      <c r="DF697" s="83" t="s">
        <v>152</v>
      </c>
      <c r="DG697" s="83" t="s">
        <v>500</v>
      </c>
      <c r="DH697" s="83"/>
      <c r="DI697" s="85">
        <v>43646</v>
      </c>
      <c r="DJ697" s="83" t="s">
        <v>584</v>
      </c>
      <c r="DK697" s="83" t="s">
        <v>102</v>
      </c>
      <c r="DL697" s="83" t="s">
        <v>482</v>
      </c>
      <c r="DM697" s="83">
        <v>0</v>
      </c>
      <c r="DN697" s="83" t="s">
        <v>483</v>
      </c>
      <c r="DO697" s="83">
        <v>1</v>
      </c>
      <c r="DP697" s="83">
        <v>5</v>
      </c>
      <c r="DQ697" s="83"/>
      <c r="DR697" s="83" t="s">
        <v>108</v>
      </c>
      <c r="DS697" s="83" t="s">
        <v>497</v>
      </c>
      <c r="DU697" s="215" t="s">
        <v>269</v>
      </c>
      <c r="DV697" s="136">
        <v>1</v>
      </c>
      <c r="DW697" s="136">
        <v>3</v>
      </c>
      <c r="DX697" s="215" t="s">
        <v>269</v>
      </c>
      <c r="DY697" s="215" t="s">
        <v>269</v>
      </c>
      <c r="DZ697" s="215" t="s">
        <v>269</v>
      </c>
      <c r="EA697" s="215" t="s">
        <v>269</v>
      </c>
      <c r="EB697" s="215" t="s">
        <v>269</v>
      </c>
      <c r="EC697" s="215" t="s">
        <v>269</v>
      </c>
      <c r="ED697" s="215" t="s">
        <v>269</v>
      </c>
      <c r="EE697" s="215" t="s">
        <v>269</v>
      </c>
    </row>
    <row r="698" spans="1:135" ht="28.8" x14ac:dyDescent="0.55000000000000004">
      <c r="A698" s="83" t="s">
        <v>130</v>
      </c>
      <c r="B698" s="136">
        <v>281427</v>
      </c>
      <c r="C698" t="s">
        <v>1333</v>
      </c>
      <c r="D698" s="83" t="s">
        <v>228</v>
      </c>
      <c r="E698" s="138">
        <v>689722348433</v>
      </c>
      <c r="F698" s="83" t="s">
        <v>114</v>
      </c>
      <c r="G698" s="85">
        <v>43643</v>
      </c>
      <c r="H698" s="211" t="s">
        <v>98</v>
      </c>
      <c r="I698" s="84" t="s">
        <v>610</v>
      </c>
      <c r="J698" s="207" t="s">
        <v>627</v>
      </c>
      <c r="K698" s="208" t="s">
        <v>630</v>
      </c>
      <c r="L698" s="83" t="s">
        <v>108</v>
      </c>
      <c r="M698" s="184">
        <v>24610</v>
      </c>
      <c r="N698" s="184"/>
      <c r="O698" s="85" t="s">
        <v>102</v>
      </c>
      <c r="P698" s="185">
        <v>42491</v>
      </c>
      <c r="Q698" s="186" t="s">
        <v>203</v>
      </c>
      <c r="R698" s="186"/>
      <c r="S698" s="186"/>
      <c r="T698" s="187"/>
      <c r="U698" s="188" t="s">
        <v>296</v>
      </c>
      <c r="V698" s="188" t="s">
        <v>297</v>
      </c>
      <c r="W698" s="188" t="s">
        <v>297</v>
      </c>
      <c r="X698" s="189" t="s">
        <v>167</v>
      </c>
      <c r="Y698" s="190"/>
      <c r="Z698" s="83">
        <v>700</v>
      </c>
      <c r="AA698" s="83" t="s">
        <v>193</v>
      </c>
      <c r="AB698" s="83" t="s">
        <v>181</v>
      </c>
      <c r="AC698" s="83" t="s">
        <v>102</v>
      </c>
      <c r="AD698" s="83" t="s">
        <v>7820</v>
      </c>
      <c r="AE698" s="83" t="s">
        <v>102</v>
      </c>
      <c r="AF698" s="83" t="s">
        <v>102</v>
      </c>
      <c r="AG698" s="83" t="s">
        <v>119</v>
      </c>
      <c r="AH698" s="83" t="s">
        <v>7821</v>
      </c>
      <c r="AI698" s="83" t="s">
        <v>104</v>
      </c>
      <c r="AJ698" s="83" t="s">
        <v>105</v>
      </c>
      <c r="AK698" s="191" t="s">
        <v>7820</v>
      </c>
      <c r="AL698" s="191" t="s">
        <v>102</v>
      </c>
      <c r="AM698" s="191" t="s">
        <v>102</v>
      </c>
      <c r="AN698" s="191" t="s">
        <v>119</v>
      </c>
      <c r="AO698" s="191" t="s">
        <v>7821</v>
      </c>
      <c r="AP698" s="191" t="s">
        <v>104</v>
      </c>
      <c r="AQ698" s="191" t="s">
        <v>105</v>
      </c>
      <c r="AR698" s="191" t="s">
        <v>106</v>
      </c>
      <c r="AS698" s="191" t="s">
        <v>7820</v>
      </c>
      <c r="AT698" s="191" t="s">
        <v>485</v>
      </c>
      <c r="AU698" s="191" t="s">
        <v>7821</v>
      </c>
      <c r="AV698" s="191" t="s">
        <v>104</v>
      </c>
      <c r="AW698" s="191" t="s">
        <v>204</v>
      </c>
      <c r="AX698" s="191"/>
      <c r="AY698" s="192" t="s">
        <v>454</v>
      </c>
      <c r="AZ698" s="192" t="s">
        <v>416</v>
      </c>
      <c r="BA698" s="91" t="s">
        <v>108</v>
      </c>
      <c r="BB698" s="90">
        <v>0</v>
      </c>
      <c r="BC698" s="93" t="s">
        <v>102</v>
      </c>
      <c r="BD698" s="93" t="s">
        <v>102</v>
      </c>
      <c r="BE698" s="93" t="s">
        <v>102</v>
      </c>
      <c r="BF698" s="93" t="s">
        <v>102</v>
      </c>
      <c r="BG698" s="97" t="s">
        <v>108</v>
      </c>
      <c r="BH698" s="93" t="s">
        <v>108</v>
      </c>
      <c r="BI698" s="93" t="s">
        <v>102</v>
      </c>
      <c r="BJ698" s="93" t="s">
        <v>102</v>
      </c>
      <c r="BK698" s="93" t="s">
        <v>102</v>
      </c>
      <c r="BL698" s="93" t="s">
        <v>102</v>
      </c>
      <c r="BM698" s="93" t="s">
        <v>102</v>
      </c>
      <c r="BN698" s="93" t="s">
        <v>102</v>
      </c>
      <c r="BO698" s="93" t="s">
        <v>102</v>
      </c>
      <c r="BP698" s="96" t="s">
        <v>102</v>
      </c>
      <c r="BQ698" s="90">
        <v>0</v>
      </c>
      <c r="BR698" s="93" t="s">
        <v>102</v>
      </c>
      <c r="BS698" s="93" t="s">
        <v>102</v>
      </c>
      <c r="BT698" s="93" t="s">
        <v>102</v>
      </c>
      <c r="BU698" s="93" t="s">
        <v>102</v>
      </c>
      <c r="BV698" s="97" t="s">
        <v>108</v>
      </c>
      <c r="BW698" s="93" t="s">
        <v>108</v>
      </c>
      <c r="BX698" s="95" t="s">
        <v>102</v>
      </c>
      <c r="BY698" s="93" t="s">
        <v>102</v>
      </c>
      <c r="BZ698" s="93" t="s">
        <v>102</v>
      </c>
      <c r="CA698" s="93" t="s">
        <v>102</v>
      </c>
      <c r="CB698" s="93" t="s">
        <v>102</v>
      </c>
      <c r="CC698" s="93" t="s">
        <v>102</v>
      </c>
      <c r="CD698" s="93" t="s">
        <v>102</v>
      </c>
      <c r="CE698" s="193" t="s">
        <v>102</v>
      </c>
      <c r="CF698" s="194" t="s">
        <v>436</v>
      </c>
      <c r="CG698" s="195" t="s">
        <v>7822</v>
      </c>
      <c r="CH698" s="101" t="s">
        <v>563</v>
      </c>
      <c r="CI698" s="102"/>
      <c r="CJ698" s="196" t="s">
        <v>577</v>
      </c>
      <c r="CK698" s="104" t="s">
        <v>190</v>
      </c>
      <c r="CL698" s="105"/>
      <c r="CM698" s="83" t="s">
        <v>578</v>
      </c>
      <c r="CN698" s="106" t="s">
        <v>108</v>
      </c>
      <c r="CO698" s="197" t="s">
        <v>566</v>
      </c>
      <c r="CP698" s="107"/>
      <c r="CQ698" s="198" t="s">
        <v>107</v>
      </c>
      <c r="CR698" s="198" t="s">
        <v>107</v>
      </c>
      <c r="CS698" s="199"/>
      <c r="CT698" s="83" t="s">
        <v>109</v>
      </c>
      <c r="CU698" s="83" t="s">
        <v>109</v>
      </c>
      <c r="CV698" s="83">
        <v>56</v>
      </c>
      <c r="CW698" s="83" t="s">
        <v>270</v>
      </c>
      <c r="CX698" s="83">
        <v>56</v>
      </c>
      <c r="CY698" s="83" t="s">
        <v>108</v>
      </c>
      <c r="CZ698" s="83">
        <v>918382.5</v>
      </c>
      <c r="DA698" s="83" t="s">
        <v>7823</v>
      </c>
      <c r="DB698" s="83" t="s">
        <v>118</v>
      </c>
      <c r="DC698" s="83" t="s">
        <v>108</v>
      </c>
      <c r="DD698" s="83">
        <v>7249</v>
      </c>
      <c r="DE698" s="83" t="s">
        <v>173</v>
      </c>
      <c r="DF698" s="83" t="s">
        <v>118</v>
      </c>
      <c r="DG698" s="83" t="s">
        <v>500</v>
      </c>
      <c r="DH698" s="83"/>
      <c r="DI698" s="85">
        <v>43646</v>
      </c>
      <c r="DJ698" s="83" t="s">
        <v>584</v>
      </c>
      <c r="DK698" s="83" t="s">
        <v>102</v>
      </c>
      <c r="DL698" s="83" t="s">
        <v>482</v>
      </c>
      <c r="DM698" s="83">
        <v>0</v>
      </c>
      <c r="DN698" s="83" t="s">
        <v>483</v>
      </c>
      <c r="DO698" s="83">
        <v>1</v>
      </c>
      <c r="DP698" s="83">
        <v>4</v>
      </c>
      <c r="DQ698" s="83"/>
      <c r="DR698" s="83" t="s">
        <v>108</v>
      </c>
      <c r="DS698" s="83" t="s">
        <v>497</v>
      </c>
      <c r="DU698" s="215" t="s">
        <v>269</v>
      </c>
      <c r="DV698" s="136">
        <v>1</v>
      </c>
      <c r="DW698" s="136">
        <v>3</v>
      </c>
      <c r="DX698" s="215" t="s">
        <v>269</v>
      </c>
      <c r="DY698" s="215" t="s">
        <v>269</v>
      </c>
      <c r="DZ698" s="215" t="s">
        <v>269</v>
      </c>
      <c r="EA698" s="215" t="s">
        <v>269</v>
      </c>
      <c r="EB698" s="215" t="s">
        <v>269</v>
      </c>
      <c r="EC698" s="215" t="s">
        <v>269</v>
      </c>
      <c r="ED698" s="215" t="s">
        <v>269</v>
      </c>
      <c r="EE698" s="215" t="s">
        <v>269</v>
      </c>
    </row>
    <row r="699" spans="1:135" ht="57.6" x14ac:dyDescent="0.55000000000000004">
      <c r="A699" s="83" t="s">
        <v>130</v>
      </c>
      <c r="B699" s="136">
        <v>726002</v>
      </c>
      <c r="C699" t="s">
        <v>1334</v>
      </c>
      <c r="D699" s="83" t="s">
        <v>228</v>
      </c>
      <c r="E699" s="138">
        <v>569401423011</v>
      </c>
      <c r="F699" s="83" t="s">
        <v>143</v>
      </c>
      <c r="G699" s="85">
        <v>43620</v>
      </c>
      <c r="H699" s="83" t="s">
        <v>98</v>
      </c>
      <c r="I699" s="84" t="s">
        <v>612</v>
      </c>
      <c r="J699" s="207" t="s">
        <v>628</v>
      </c>
      <c r="K699" s="208" t="s">
        <v>633</v>
      </c>
      <c r="L699" s="83" t="s">
        <v>108</v>
      </c>
      <c r="M699" s="184" t="s">
        <v>102</v>
      </c>
      <c r="N699" s="184" t="s">
        <v>556</v>
      </c>
      <c r="O699" s="85" t="s">
        <v>102</v>
      </c>
      <c r="P699" s="185">
        <v>42491</v>
      </c>
      <c r="Q699" s="186" t="s">
        <v>202</v>
      </c>
      <c r="R699" s="186" t="s">
        <v>613</v>
      </c>
      <c r="S699" s="186"/>
      <c r="T699" s="187"/>
      <c r="U699" s="188" t="s">
        <v>295</v>
      </c>
      <c r="V699" s="188" t="s">
        <v>205</v>
      </c>
      <c r="W699" s="188" t="s">
        <v>295</v>
      </c>
      <c r="X699" s="189" t="s">
        <v>107</v>
      </c>
      <c r="Y699" s="190" t="s">
        <v>614</v>
      </c>
      <c r="Z699" s="83">
        <v>700</v>
      </c>
      <c r="AA699" s="83" t="s">
        <v>193</v>
      </c>
      <c r="AB699" s="83" t="s">
        <v>181</v>
      </c>
      <c r="AC699" s="83" t="s">
        <v>102</v>
      </c>
      <c r="AD699" s="83" t="s">
        <v>7824</v>
      </c>
      <c r="AE699" s="83" t="s">
        <v>7825</v>
      </c>
      <c r="AF699" s="83" t="s">
        <v>102</v>
      </c>
      <c r="AG699" s="83" t="s">
        <v>175</v>
      </c>
      <c r="AH699" s="83" t="s">
        <v>7826</v>
      </c>
      <c r="AI699" s="83" t="s">
        <v>104</v>
      </c>
      <c r="AJ699" s="83" t="s">
        <v>105</v>
      </c>
      <c r="AK699" s="191" t="s">
        <v>7824</v>
      </c>
      <c r="AL699" s="191" t="s">
        <v>7825</v>
      </c>
      <c r="AM699" s="191" t="s">
        <v>102</v>
      </c>
      <c r="AN699" s="191" t="s">
        <v>175</v>
      </c>
      <c r="AO699" s="191" t="s">
        <v>7826</v>
      </c>
      <c r="AP699" s="191" t="s">
        <v>104</v>
      </c>
      <c r="AQ699" s="191" t="s">
        <v>105</v>
      </c>
      <c r="AR699" s="191" t="s">
        <v>106</v>
      </c>
      <c r="AS699" s="191"/>
      <c r="AT699" s="191"/>
      <c r="AU699" s="191"/>
      <c r="AV699" s="191"/>
      <c r="AW699" s="191"/>
      <c r="AX699" s="191" t="s">
        <v>575</v>
      </c>
      <c r="AY699" s="192" t="s">
        <v>454</v>
      </c>
      <c r="AZ699" s="192" t="s">
        <v>108</v>
      </c>
      <c r="BA699" s="91" t="s">
        <v>108</v>
      </c>
      <c r="BB699" s="90">
        <v>0</v>
      </c>
      <c r="BC699" s="93" t="s">
        <v>102</v>
      </c>
      <c r="BD699" s="93" t="s">
        <v>102</v>
      </c>
      <c r="BE699" s="93" t="s">
        <v>102</v>
      </c>
      <c r="BF699" s="93" t="s">
        <v>102</v>
      </c>
      <c r="BG699" s="97" t="s">
        <v>108</v>
      </c>
      <c r="BH699" s="93" t="s">
        <v>108</v>
      </c>
      <c r="BI699" s="93" t="s">
        <v>102</v>
      </c>
      <c r="BJ699" s="93" t="s">
        <v>102</v>
      </c>
      <c r="BK699" s="93" t="s">
        <v>102</v>
      </c>
      <c r="BL699" s="93" t="s">
        <v>102</v>
      </c>
      <c r="BM699" s="93" t="s">
        <v>102</v>
      </c>
      <c r="BN699" s="93" t="s">
        <v>102</v>
      </c>
      <c r="BO699" s="93" t="s">
        <v>102</v>
      </c>
      <c r="BP699" s="96" t="s">
        <v>102</v>
      </c>
      <c r="BQ699" s="90">
        <v>0</v>
      </c>
      <c r="BR699" s="93" t="s">
        <v>102</v>
      </c>
      <c r="BS699" s="93" t="s">
        <v>102</v>
      </c>
      <c r="BT699" s="93" t="s">
        <v>102</v>
      </c>
      <c r="BU699" s="93" t="s">
        <v>102</v>
      </c>
      <c r="BV699" s="97" t="s">
        <v>108</v>
      </c>
      <c r="BW699" s="93" t="s">
        <v>108</v>
      </c>
      <c r="BX699" s="95" t="s">
        <v>102</v>
      </c>
      <c r="BY699" s="93" t="s">
        <v>102</v>
      </c>
      <c r="BZ699" s="93" t="s">
        <v>102</v>
      </c>
      <c r="CA699" s="93" t="s">
        <v>102</v>
      </c>
      <c r="CB699" s="93" t="s">
        <v>102</v>
      </c>
      <c r="CC699" s="93" t="s">
        <v>102</v>
      </c>
      <c r="CD699" s="93" t="s">
        <v>102</v>
      </c>
      <c r="CE699" s="193" t="s">
        <v>102</v>
      </c>
      <c r="CF699" s="194" t="s">
        <v>508</v>
      </c>
      <c r="CG699" s="195" t="s">
        <v>102</v>
      </c>
      <c r="CH699" s="101" t="e">
        <v>#N/A</v>
      </c>
      <c r="CI699" s="102" t="s">
        <v>580</v>
      </c>
      <c r="CJ699" s="196" t="s">
        <v>108</v>
      </c>
      <c r="CK699" s="104" t="s">
        <v>109</v>
      </c>
      <c r="CL699" s="105" t="s">
        <v>579</v>
      </c>
      <c r="CM699" s="83" t="s">
        <v>108</v>
      </c>
      <c r="CN699" s="106" t="s">
        <v>108</v>
      </c>
      <c r="CO699" s="197" t="s">
        <v>108</v>
      </c>
      <c r="CP699" s="107"/>
      <c r="CQ699" s="198" t="s">
        <v>474</v>
      </c>
      <c r="CR699" s="198" t="s">
        <v>474</v>
      </c>
      <c r="CS699" s="199" t="s">
        <v>616</v>
      </c>
      <c r="CT699" s="83" t="s">
        <v>109</v>
      </c>
      <c r="CU699" s="83" t="s">
        <v>109</v>
      </c>
      <c r="CV699" s="83">
        <v>28</v>
      </c>
      <c r="CW699" s="83" t="s">
        <v>112</v>
      </c>
      <c r="CX699" s="83">
        <v>28</v>
      </c>
      <c r="CY699" s="83" t="s">
        <v>7827</v>
      </c>
      <c r="CZ699" s="83">
        <v>919702</v>
      </c>
      <c r="DA699" s="83" t="s">
        <v>138</v>
      </c>
      <c r="DB699" s="83" t="s">
        <v>124</v>
      </c>
      <c r="DC699" s="83" t="s">
        <v>501</v>
      </c>
      <c r="DD699" s="83">
        <v>4238</v>
      </c>
      <c r="DE699" s="83" t="s">
        <v>582</v>
      </c>
      <c r="DF699" s="83" t="s">
        <v>145</v>
      </c>
      <c r="DG699" s="83" t="s">
        <v>501</v>
      </c>
      <c r="DH699" s="83" t="s">
        <v>582</v>
      </c>
      <c r="DI699" s="85">
        <v>43646</v>
      </c>
      <c r="DJ699" s="83" t="s">
        <v>584</v>
      </c>
      <c r="DK699" s="83" t="s">
        <v>102</v>
      </c>
      <c r="DL699" s="83" t="s">
        <v>482</v>
      </c>
      <c r="DM699" s="83">
        <v>0</v>
      </c>
      <c r="DN699" s="83" t="s">
        <v>238</v>
      </c>
      <c r="DO699" s="83">
        <v>1</v>
      </c>
      <c r="DP699" s="83">
        <v>6</v>
      </c>
      <c r="DQ699" s="83"/>
      <c r="DR699" s="83" t="s">
        <v>108</v>
      </c>
      <c r="DS699" s="83" t="s">
        <v>497</v>
      </c>
      <c r="DU699" s="215" t="s">
        <v>269</v>
      </c>
      <c r="DV699" s="136">
        <v>1</v>
      </c>
      <c r="DW699" s="136">
        <v>3</v>
      </c>
      <c r="DX699" s="215" t="s">
        <v>269</v>
      </c>
      <c r="DY699" s="215" t="s">
        <v>269</v>
      </c>
      <c r="DZ699" s="215" t="s">
        <v>269</v>
      </c>
      <c r="EA699" s="215" t="s">
        <v>269</v>
      </c>
      <c r="EB699" s="215" t="s">
        <v>269</v>
      </c>
      <c r="EC699" s="215" t="s">
        <v>269</v>
      </c>
      <c r="ED699" s="215" t="s">
        <v>269</v>
      </c>
      <c r="EE699" s="215" t="s">
        <v>269</v>
      </c>
    </row>
    <row r="700" spans="1:135" ht="28.8" x14ac:dyDescent="0.55000000000000004">
      <c r="A700" s="83" t="s">
        <v>130</v>
      </c>
      <c r="B700" s="136">
        <v>118319</v>
      </c>
      <c r="C700" t="s">
        <v>1335</v>
      </c>
      <c r="D700" s="83" t="s">
        <v>228</v>
      </c>
      <c r="E700" s="138">
        <v>850562035700</v>
      </c>
      <c r="F700" s="83" t="s">
        <v>114</v>
      </c>
      <c r="G700" s="85">
        <v>43634</v>
      </c>
      <c r="H700" s="83" t="s">
        <v>98</v>
      </c>
      <c r="I700" s="84" t="s">
        <v>618</v>
      </c>
      <c r="J700" s="207" t="s">
        <v>629</v>
      </c>
      <c r="K700" s="208" t="s">
        <v>634</v>
      </c>
      <c r="L700" s="83" t="s">
        <v>108</v>
      </c>
      <c r="M700" s="184">
        <v>27700</v>
      </c>
      <c r="N700" s="184"/>
      <c r="O700" s="85" t="s">
        <v>102</v>
      </c>
      <c r="P700" s="185">
        <v>43013</v>
      </c>
      <c r="Q700" s="186" t="s">
        <v>203</v>
      </c>
      <c r="R700" s="186"/>
      <c r="S700" s="186"/>
      <c r="T700" s="187"/>
      <c r="U700" s="188" t="s">
        <v>296</v>
      </c>
      <c r="V700" s="188" t="s">
        <v>205</v>
      </c>
      <c r="W700" s="189" t="s">
        <v>619</v>
      </c>
      <c r="X700" s="189" t="s">
        <v>107</v>
      </c>
      <c r="Y700" s="190" t="s">
        <v>614</v>
      </c>
      <c r="Z700" s="83">
        <v>700</v>
      </c>
      <c r="AA700" s="83" t="s">
        <v>193</v>
      </c>
      <c r="AB700" s="83" t="s">
        <v>181</v>
      </c>
      <c r="AC700" s="83" t="s">
        <v>102</v>
      </c>
      <c r="AD700" s="83" t="s">
        <v>7828</v>
      </c>
      <c r="AE700" s="83" t="s">
        <v>102</v>
      </c>
      <c r="AF700" s="83" t="s">
        <v>102</v>
      </c>
      <c r="AG700" s="83" t="s">
        <v>174</v>
      </c>
      <c r="AH700" s="83" t="s">
        <v>7817</v>
      </c>
      <c r="AI700" s="83" t="s">
        <v>104</v>
      </c>
      <c r="AJ700" s="83" t="s">
        <v>105</v>
      </c>
      <c r="AK700" s="191" t="s">
        <v>7828</v>
      </c>
      <c r="AL700" s="191" t="s">
        <v>102</v>
      </c>
      <c r="AM700" s="191" t="s">
        <v>102</v>
      </c>
      <c r="AN700" s="191" t="s">
        <v>174</v>
      </c>
      <c r="AO700" s="191" t="s">
        <v>7817</v>
      </c>
      <c r="AP700" s="191" t="s">
        <v>104</v>
      </c>
      <c r="AQ700" s="191" t="s">
        <v>105</v>
      </c>
      <c r="AR700" s="191" t="s">
        <v>106</v>
      </c>
      <c r="AS700" s="191" t="s">
        <v>7828</v>
      </c>
      <c r="AT700" s="191" t="s">
        <v>488</v>
      </c>
      <c r="AU700" s="191" t="s">
        <v>7829</v>
      </c>
      <c r="AV700" s="191" t="s">
        <v>104</v>
      </c>
      <c r="AW700" s="191" t="s">
        <v>204</v>
      </c>
      <c r="AX700" s="191"/>
      <c r="AY700" s="192" t="s">
        <v>454</v>
      </c>
      <c r="AZ700" s="192" t="s">
        <v>416</v>
      </c>
      <c r="BA700" s="91" t="s">
        <v>108</v>
      </c>
      <c r="BB700" s="90">
        <v>0</v>
      </c>
      <c r="BC700" s="93" t="s">
        <v>102</v>
      </c>
      <c r="BD700" s="93" t="s">
        <v>102</v>
      </c>
      <c r="BE700" s="93" t="s">
        <v>102</v>
      </c>
      <c r="BF700" s="93" t="s">
        <v>102</v>
      </c>
      <c r="BG700" s="97" t="s">
        <v>108</v>
      </c>
      <c r="BH700" s="93" t="s">
        <v>108</v>
      </c>
      <c r="BI700" s="93" t="s">
        <v>102</v>
      </c>
      <c r="BJ700" s="93" t="s">
        <v>102</v>
      </c>
      <c r="BK700" s="93" t="s">
        <v>102</v>
      </c>
      <c r="BL700" s="93" t="s">
        <v>102</v>
      </c>
      <c r="BM700" s="93" t="s">
        <v>102</v>
      </c>
      <c r="BN700" s="93" t="s">
        <v>102</v>
      </c>
      <c r="BO700" s="93" t="s">
        <v>102</v>
      </c>
      <c r="BP700" s="96" t="s">
        <v>102</v>
      </c>
      <c r="BQ700" s="90">
        <v>0</v>
      </c>
      <c r="BR700" s="93" t="s">
        <v>102</v>
      </c>
      <c r="BS700" s="93" t="s">
        <v>102</v>
      </c>
      <c r="BT700" s="93" t="s">
        <v>102</v>
      </c>
      <c r="BU700" s="93" t="s">
        <v>102</v>
      </c>
      <c r="BV700" s="97" t="s">
        <v>108</v>
      </c>
      <c r="BW700" s="93" t="s">
        <v>108</v>
      </c>
      <c r="BX700" s="95" t="s">
        <v>102</v>
      </c>
      <c r="BY700" s="93" t="s">
        <v>102</v>
      </c>
      <c r="BZ700" s="93" t="s">
        <v>102</v>
      </c>
      <c r="CA700" s="93" t="s">
        <v>102</v>
      </c>
      <c r="CB700" s="93" t="s">
        <v>102</v>
      </c>
      <c r="CC700" s="93" t="s">
        <v>102</v>
      </c>
      <c r="CD700" s="93" t="s">
        <v>102</v>
      </c>
      <c r="CE700" s="193" t="s">
        <v>102</v>
      </c>
      <c r="CF700" s="194" t="s">
        <v>436</v>
      </c>
      <c r="CG700" s="195" t="s">
        <v>7830</v>
      </c>
      <c r="CH700" s="101" t="s">
        <v>310</v>
      </c>
      <c r="CI700" s="102"/>
      <c r="CJ700" s="196" t="s">
        <v>7831</v>
      </c>
      <c r="CK700" s="104" t="s">
        <v>190</v>
      </c>
      <c r="CL700" s="105"/>
      <c r="CM700" s="83" t="s">
        <v>623</v>
      </c>
      <c r="CN700" s="106" t="s">
        <v>624</v>
      </c>
      <c r="CO700" s="197" t="s">
        <v>625</v>
      </c>
      <c r="CP700" s="107"/>
      <c r="CQ700" s="198" t="s">
        <v>474</v>
      </c>
      <c r="CR700" s="198" t="s">
        <v>474</v>
      </c>
      <c r="CS700" s="199"/>
      <c r="CT700" s="83" t="s">
        <v>109</v>
      </c>
      <c r="CU700" s="83" t="s">
        <v>109</v>
      </c>
      <c r="CV700" s="83">
        <v>93</v>
      </c>
      <c r="CW700" s="83" t="s">
        <v>139</v>
      </c>
      <c r="CX700" s="83">
        <v>93</v>
      </c>
      <c r="CY700" s="83" t="s">
        <v>108</v>
      </c>
      <c r="CZ700" s="83">
        <v>921021.5</v>
      </c>
      <c r="DA700" s="83" t="s">
        <v>581</v>
      </c>
      <c r="DB700" s="83" t="s">
        <v>152</v>
      </c>
      <c r="DC700" s="83" t="s">
        <v>500</v>
      </c>
      <c r="DD700" s="83">
        <v>2896</v>
      </c>
      <c r="DE700" s="83" t="s">
        <v>606</v>
      </c>
      <c r="DF700" s="83" t="s">
        <v>152</v>
      </c>
      <c r="DG700" s="83" t="s">
        <v>500</v>
      </c>
      <c r="DH700" s="83"/>
      <c r="DI700" s="85">
        <v>43646</v>
      </c>
      <c r="DJ700" s="83" t="s">
        <v>584</v>
      </c>
      <c r="DK700" s="83" t="s">
        <v>102</v>
      </c>
      <c r="DL700" s="83" t="s">
        <v>482</v>
      </c>
      <c r="DM700" s="83">
        <v>0</v>
      </c>
      <c r="DN700" s="83" t="s">
        <v>483</v>
      </c>
      <c r="DO700" s="83">
        <v>1</v>
      </c>
      <c r="DP700" s="83">
        <v>2</v>
      </c>
      <c r="DQ700" s="83"/>
      <c r="DR700" s="83" t="s">
        <v>108</v>
      </c>
      <c r="DS700" s="83" t="s">
        <v>497</v>
      </c>
      <c r="DU700" s="215" t="s">
        <v>269</v>
      </c>
      <c r="DV700" s="136">
        <v>1</v>
      </c>
      <c r="DW700" s="136">
        <v>3</v>
      </c>
      <c r="DX700" s="215" t="s">
        <v>269</v>
      </c>
      <c r="DY700" s="215" t="s">
        <v>269</v>
      </c>
      <c r="DZ700" s="215" t="s">
        <v>269</v>
      </c>
      <c r="EA700" s="215" t="s">
        <v>269</v>
      </c>
      <c r="EB700" s="215" t="s">
        <v>269</v>
      </c>
      <c r="EC700" s="215" t="s">
        <v>269</v>
      </c>
      <c r="ED700" s="215" t="s">
        <v>269</v>
      </c>
      <c r="EE700" s="215" t="s">
        <v>269</v>
      </c>
    </row>
    <row r="701" spans="1:135" ht="28.8" x14ac:dyDescent="0.55000000000000004">
      <c r="A701" s="83" t="s">
        <v>130</v>
      </c>
      <c r="B701" s="136">
        <v>892911</v>
      </c>
      <c r="C701" t="s">
        <v>1336</v>
      </c>
      <c r="D701" s="83" t="s">
        <v>228</v>
      </c>
      <c r="E701" s="138">
        <v>452053881799</v>
      </c>
      <c r="F701" s="83" t="s">
        <v>114</v>
      </c>
      <c r="G701" s="85">
        <v>43643</v>
      </c>
      <c r="H701" s="211" t="s">
        <v>98</v>
      </c>
      <c r="I701" s="84" t="s">
        <v>610</v>
      </c>
      <c r="J701" s="207" t="s">
        <v>627</v>
      </c>
      <c r="K701" s="208" t="s">
        <v>630</v>
      </c>
      <c r="L701" s="83" t="s">
        <v>108</v>
      </c>
      <c r="M701" s="184">
        <v>24611</v>
      </c>
      <c r="N701" s="184"/>
      <c r="O701" s="85" t="s">
        <v>102</v>
      </c>
      <c r="P701" s="185">
        <v>42491</v>
      </c>
      <c r="Q701" s="186" t="s">
        <v>203</v>
      </c>
      <c r="R701" s="186"/>
      <c r="S701" s="186"/>
      <c r="T701" s="187"/>
      <c r="U701" s="188" t="s">
        <v>296</v>
      </c>
      <c r="V701" s="188" t="s">
        <v>297</v>
      </c>
      <c r="W701" s="188" t="s">
        <v>297</v>
      </c>
      <c r="X701" s="189" t="s">
        <v>167</v>
      </c>
      <c r="Y701" s="190"/>
      <c r="Z701" s="83">
        <v>700</v>
      </c>
      <c r="AA701" s="83" t="s">
        <v>193</v>
      </c>
      <c r="AB701" s="83" t="s">
        <v>181</v>
      </c>
      <c r="AC701" s="83" t="s">
        <v>102</v>
      </c>
      <c r="AD701" s="83" t="s">
        <v>7832</v>
      </c>
      <c r="AE701" s="83" t="s">
        <v>102</v>
      </c>
      <c r="AF701" s="83" t="s">
        <v>102</v>
      </c>
      <c r="AG701" s="83" t="s">
        <v>119</v>
      </c>
      <c r="AH701" s="83" t="s">
        <v>7833</v>
      </c>
      <c r="AI701" s="83" t="s">
        <v>104</v>
      </c>
      <c r="AJ701" s="83" t="s">
        <v>105</v>
      </c>
      <c r="AK701" s="191" t="s">
        <v>7832</v>
      </c>
      <c r="AL701" s="191" t="s">
        <v>102</v>
      </c>
      <c r="AM701" s="191" t="s">
        <v>102</v>
      </c>
      <c r="AN701" s="191" t="s">
        <v>119</v>
      </c>
      <c r="AO701" s="191" t="s">
        <v>7833</v>
      </c>
      <c r="AP701" s="191" t="s">
        <v>104</v>
      </c>
      <c r="AQ701" s="191" t="s">
        <v>105</v>
      </c>
      <c r="AR701" s="191" t="s">
        <v>106</v>
      </c>
      <c r="AS701" s="191" t="s">
        <v>7832</v>
      </c>
      <c r="AT701" s="191" t="s">
        <v>485</v>
      </c>
      <c r="AU701" s="191" t="s">
        <v>7833</v>
      </c>
      <c r="AV701" s="191" t="s">
        <v>104</v>
      </c>
      <c r="AW701" s="191" t="s">
        <v>204</v>
      </c>
      <c r="AX701" s="191"/>
      <c r="AY701" s="192" t="s">
        <v>454</v>
      </c>
      <c r="AZ701" s="192" t="s">
        <v>416</v>
      </c>
      <c r="BA701" s="91" t="s">
        <v>108</v>
      </c>
      <c r="BB701" s="90">
        <v>0</v>
      </c>
      <c r="BC701" s="93" t="s">
        <v>102</v>
      </c>
      <c r="BD701" s="93" t="s">
        <v>102</v>
      </c>
      <c r="BE701" s="93" t="s">
        <v>102</v>
      </c>
      <c r="BF701" s="93" t="s">
        <v>102</v>
      </c>
      <c r="BG701" s="97" t="s">
        <v>108</v>
      </c>
      <c r="BH701" s="93" t="s">
        <v>108</v>
      </c>
      <c r="BI701" s="93" t="s">
        <v>102</v>
      </c>
      <c r="BJ701" s="93" t="s">
        <v>102</v>
      </c>
      <c r="BK701" s="93" t="s">
        <v>102</v>
      </c>
      <c r="BL701" s="93" t="s">
        <v>102</v>
      </c>
      <c r="BM701" s="93" t="s">
        <v>102</v>
      </c>
      <c r="BN701" s="93" t="s">
        <v>102</v>
      </c>
      <c r="BO701" s="93" t="s">
        <v>102</v>
      </c>
      <c r="BP701" s="96" t="s">
        <v>102</v>
      </c>
      <c r="BQ701" s="90">
        <v>0</v>
      </c>
      <c r="BR701" s="93" t="s">
        <v>102</v>
      </c>
      <c r="BS701" s="93" t="s">
        <v>102</v>
      </c>
      <c r="BT701" s="93" t="s">
        <v>102</v>
      </c>
      <c r="BU701" s="93" t="s">
        <v>102</v>
      </c>
      <c r="BV701" s="97" t="s">
        <v>108</v>
      </c>
      <c r="BW701" s="93" t="s">
        <v>108</v>
      </c>
      <c r="BX701" s="95" t="s">
        <v>102</v>
      </c>
      <c r="BY701" s="93" t="s">
        <v>102</v>
      </c>
      <c r="BZ701" s="93" t="s">
        <v>102</v>
      </c>
      <c r="CA701" s="93" t="s">
        <v>102</v>
      </c>
      <c r="CB701" s="93" t="s">
        <v>102</v>
      </c>
      <c r="CC701" s="93" t="s">
        <v>102</v>
      </c>
      <c r="CD701" s="93" t="s">
        <v>102</v>
      </c>
      <c r="CE701" s="193" t="s">
        <v>102</v>
      </c>
      <c r="CF701" s="194" t="s">
        <v>436</v>
      </c>
      <c r="CG701" s="195" t="s">
        <v>7834</v>
      </c>
      <c r="CH701" s="101" t="s">
        <v>563</v>
      </c>
      <c r="CI701" s="102"/>
      <c r="CJ701" s="196" t="s">
        <v>577</v>
      </c>
      <c r="CK701" s="104" t="s">
        <v>190</v>
      </c>
      <c r="CL701" s="105"/>
      <c r="CM701" s="83" t="s">
        <v>578</v>
      </c>
      <c r="CN701" s="106" t="s">
        <v>108</v>
      </c>
      <c r="CO701" s="197" t="s">
        <v>566</v>
      </c>
      <c r="CP701" s="107"/>
      <c r="CQ701" s="198" t="s">
        <v>107</v>
      </c>
      <c r="CR701" s="198" t="s">
        <v>107</v>
      </c>
      <c r="CS701" s="199"/>
      <c r="CT701" s="83" t="s">
        <v>109</v>
      </c>
      <c r="CU701" s="83" t="s">
        <v>109</v>
      </c>
      <c r="CV701" s="83">
        <v>9</v>
      </c>
      <c r="CW701" s="83" t="s">
        <v>270</v>
      </c>
      <c r="CX701" s="83">
        <v>9</v>
      </c>
      <c r="CY701" s="83" t="s">
        <v>108</v>
      </c>
      <c r="CZ701" s="83">
        <v>922341</v>
      </c>
      <c r="DA701" s="83" t="s">
        <v>7835</v>
      </c>
      <c r="DB701" s="83" t="s">
        <v>118</v>
      </c>
      <c r="DC701" s="83" t="s">
        <v>108</v>
      </c>
      <c r="DD701" s="83">
        <v>9517</v>
      </c>
      <c r="DE701" s="83" t="s">
        <v>173</v>
      </c>
      <c r="DF701" s="83" t="s">
        <v>118</v>
      </c>
      <c r="DG701" s="83" t="s">
        <v>500</v>
      </c>
      <c r="DH701" s="83"/>
      <c r="DI701" s="85">
        <v>43646</v>
      </c>
      <c r="DJ701" s="83" t="s">
        <v>584</v>
      </c>
      <c r="DK701" s="83" t="s">
        <v>102</v>
      </c>
      <c r="DL701" s="83" t="s">
        <v>482</v>
      </c>
      <c r="DM701" s="83">
        <v>0</v>
      </c>
      <c r="DN701" s="83" t="s">
        <v>483</v>
      </c>
      <c r="DO701" s="83">
        <v>1</v>
      </c>
      <c r="DP701" s="83">
        <v>5</v>
      </c>
      <c r="DQ701" s="83"/>
      <c r="DR701" s="83" t="s">
        <v>108</v>
      </c>
      <c r="DS701" s="83" t="s">
        <v>497</v>
      </c>
      <c r="DU701" s="215" t="s">
        <v>269</v>
      </c>
      <c r="DV701" s="136">
        <v>1</v>
      </c>
      <c r="DW701" s="136">
        <v>3</v>
      </c>
      <c r="DX701" s="215" t="s">
        <v>269</v>
      </c>
      <c r="DY701" s="215" t="s">
        <v>269</v>
      </c>
      <c r="DZ701" s="215" t="s">
        <v>269</v>
      </c>
      <c r="EA701" s="215" t="s">
        <v>269</v>
      </c>
      <c r="EB701" s="215" t="s">
        <v>269</v>
      </c>
      <c r="EC701" s="215" t="s">
        <v>269</v>
      </c>
      <c r="ED701" s="215" t="s">
        <v>269</v>
      </c>
      <c r="EE701" s="215" t="s">
        <v>269</v>
      </c>
    </row>
    <row r="702" spans="1:135" ht="57.6" x14ac:dyDescent="0.55000000000000004">
      <c r="A702" s="83" t="s">
        <v>130</v>
      </c>
      <c r="B702" s="136">
        <v>207182</v>
      </c>
      <c r="C702" t="s">
        <v>1337</v>
      </c>
      <c r="D702" s="83" t="s">
        <v>228</v>
      </c>
      <c r="E702" s="138">
        <v>859487101545</v>
      </c>
      <c r="F702" s="83" t="s">
        <v>143</v>
      </c>
      <c r="G702" s="85">
        <v>43620</v>
      </c>
      <c r="H702" s="83" t="s">
        <v>98</v>
      </c>
      <c r="I702" s="84" t="s">
        <v>612</v>
      </c>
      <c r="J702" s="207" t="s">
        <v>628</v>
      </c>
      <c r="K702" s="208" t="s">
        <v>633</v>
      </c>
      <c r="L702" s="83" t="s">
        <v>108</v>
      </c>
      <c r="M702" s="184" t="s">
        <v>102</v>
      </c>
      <c r="N702" s="184" t="s">
        <v>556</v>
      </c>
      <c r="O702" s="85" t="s">
        <v>102</v>
      </c>
      <c r="P702" s="185">
        <v>42491</v>
      </c>
      <c r="Q702" s="186" t="s">
        <v>202</v>
      </c>
      <c r="R702" s="186" t="s">
        <v>613</v>
      </c>
      <c r="S702" s="186"/>
      <c r="T702" s="187"/>
      <c r="U702" s="188" t="s">
        <v>295</v>
      </c>
      <c r="V702" s="188" t="s">
        <v>205</v>
      </c>
      <c r="W702" s="188" t="s">
        <v>295</v>
      </c>
      <c r="X702" s="189" t="s">
        <v>107</v>
      </c>
      <c r="Y702" s="190" t="s">
        <v>614</v>
      </c>
      <c r="Z702" s="83">
        <v>700</v>
      </c>
      <c r="AA702" s="83" t="s">
        <v>193</v>
      </c>
      <c r="AB702" s="83" t="s">
        <v>181</v>
      </c>
      <c r="AC702" s="83" t="s">
        <v>102</v>
      </c>
      <c r="AD702" s="83" t="s">
        <v>7836</v>
      </c>
      <c r="AE702" s="83" t="s">
        <v>7837</v>
      </c>
      <c r="AF702" s="83" t="s">
        <v>102</v>
      </c>
      <c r="AG702" s="83" t="s">
        <v>175</v>
      </c>
      <c r="AH702" s="83" t="s">
        <v>7838</v>
      </c>
      <c r="AI702" s="83" t="s">
        <v>104</v>
      </c>
      <c r="AJ702" s="83" t="s">
        <v>105</v>
      </c>
      <c r="AK702" s="191" t="s">
        <v>7836</v>
      </c>
      <c r="AL702" s="191" t="s">
        <v>7837</v>
      </c>
      <c r="AM702" s="191" t="s">
        <v>102</v>
      </c>
      <c r="AN702" s="191" t="s">
        <v>175</v>
      </c>
      <c r="AO702" s="191" t="s">
        <v>7838</v>
      </c>
      <c r="AP702" s="191" t="s">
        <v>104</v>
      </c>
      <c r="AQ702" s="191" t="s">
        <v>105</v>
      </c>
      <c r="AR702" s="191" t="s">
        <v>106</v>
      </c>
      <c r="AS702" s="191"/>
      <c r="AT702" s="191"/>
      <c r="AU702" s="191"/>
      <c r="AV702" s="191"/>
      <c r="AW702" s="191"/>
      <c r="AX702" s="191" t="s">
        <v>575</v>
      </c>
      <c r="AY702" s="192" t="s">
        <v>454</v>
      </c>
      <c r="AZ702" s="192" t="s">
        <v>108</v>
      </c>
      <c r="BA702" s="91" t="s">
        <v>108</v>
      </c>
      <c r="BB702" s="90">
        <v>0</v>
      </c>
      <c r="BC702" s="93" t="s">
        <v>102</v>
      </c>
      <c r="BD702" s="93" t="s">
        <v>102</v>
      </c>
      <c r="BE702" s="93" t="s">
        <v>102</v>
      </c>
      <c r="BF702" s="93" t="s">
        <v>102</v>
      </c>
      <c r="BG702" s="97" t="s">
        <v>108</v>
      </c>
      <c r="BH702" s="93" t="s">
        <v>108</v>
      </c>
      <c r="BI702" s="93" t="s">
        <v>102</v>
      </c>
      <c r="BJ702" s="93" t="s">
        <v>102</v>
      </c>
      <c r="BK702" s="93" t="s">
        <v>102</v>
      </c>
      <c r="BL702" s="93" t="s">
        <v>102</v>
      </c>
      <c r="BM702" s="93" t="s">
        <v>102</v>
      </c>
      <c r="BN702" s="93" t="s">
        <v>102</v>
      </c>
      <c r="BO702" s="93" t="s">
        <v>102</v>
      </c>
      <c r="BP702" s="96" t="s">
        <v>102</v>
      </c>
      <c r="BQ702" s="90">
        <v>0</v>
      </c>
      <c r="BR702" s="93" t="s">
        <v>102</v>
      </c>
      <c r="BS702" s="93" t="s">
        <v>102</v>
      </c>
      <c r="BT702" s="93" t="s">
        <v>102</v>
      </c>
      <c r="BU702" s="93" t="s">
        <v>102</v>
      </c>
      <c r="BV702" s="97" t="s">
        <v>108</v>
      </c>
      <c r="BW702" s="93" t="s">
        <v>108</v>
      </c>
      <c r="BX702" s="95" t="s">
        <v>102</v>
      </c>
      <c r="BY702" s="93" t="s">
        <v>102</v>
      </c>
      <c r="BZ702" s="93" t="s">
        <v>102</v>
      </c>
      <c r="CA702" s="93" t="s">
        <v>102</v>
      </c>
      <c r="CB702" s="93" t="s">
        <v>102</v>
      </c>
      <c r="CC702" s="93" t="s">
        <v>102</v>
      </c>
      <c r="CD702" s="93" t="s">
        <v>102</v>
      </c>
      <c r="CE702" s="193" t="s">
        <v>102</v>
      </c>
      <c r="CF702" s="194" t="s">
        <v>508</v>
      </c>
      <c r="CG702" s="195" t="s">
        <v>102</v>
      </c>
      <c r="CH702" s="101" t="e">
        <v>#N/A</v>
      </c>
      <c r="CI702" s="102" t="s">
        <v>580</v>
      </c>
      <c r="CJ702" s="196" t="s">
        <v>108</v>
      </c>
      <c r="CK702" s="104" t="s">
        <v>109</v>
      </c>
      <c r="CL702" s="105" t="s">
        <v>579</v>
      </c>
      <c r="CM702" s="83" t="s">
        <v>108</v>
      </c>
      <c r="CN702" s="106" t="s">
        <v>108</v>
      </c>
      <c r="CO702" s="197" t="s">
        <v>108</v>
      </c>
      <c r="CP702" s="107"/>
      <c r="CQ702" s="198" t="s">
        <v>474</v>
      </c>
      <c r="CR702" s="198" t="s">
        <v>474</v>
      </c>
      <c r="CS702" s="199" t="s">
        <v>616</v>
      </c>
      <c r="CT702" s="83" t="s">
        <v>109</v>
      </c>
      <c r="CU702" s="83" t="s">
        <v>109</v>
      </c>
      <c r="CV702" s="83">
        <v>83</v>
      </c>
      <c r="CW702" s="83" t="s">
        <v>112</v>
      </c>
      <c r="CX702" s="83">
        <v>83</v>
      </c>
      <c r="CY702" s="83" t="s">
        <v>7839</v>
      </c>
      <c r="CZ702" s="83">
        <v>923660.5</v>
      </c>
      <c r="DA702" s="83" t="s">
        <v>138</v>
      </c>
      <c r="DB702" s="83" t="s">
        <v>124</v>
      </c>
      <c r="DC702" s="83" t="s">
        <v>501</v>
      </c>
      <c r="DD702" s="83">
        <v>8008</v>
      </c>
      <c r="DE702" s="83" t="s">
        <v>582</v>
      </c>
      <c r="DF702" s="83" t="s">
        <v>145</v>
      </c>
      <c r="DG702" s="83" t="s">
        <v>501</v>
      </c>
      <c r="DH702" s="83" t="s">
        <v>582</v>
      </c>
      <c r="DI702" s="85">
        <v>43646</v>
      </c>
      <c r="DJ702" s="83" t="s">
        <v>584</v>
      </c>
      <c r="DK702" s="83" t="s">
        <v>102</v>
      </c>
      <c r="DL702" s="83" t="s">
        <v>482</v>
      </c>
      <c r="DM702" s="83">
        <v>0</v>
      </c>
      <c r="DN702" s="83" t="s">
        <v>238</v>
      </c>
      <c r="DO702" s="83">
        <v>1</v>
      </c>
      <c r="DP702" s="83">
        <v>4</v>
      </c>
      <c r="DQ702" s="83"/>
      <c r="DR702" s="83" t="s">
        <v>108</v>
      </c>
      <c r="DS702" s="83" t="s">
        <v>497</v>
      </c>
      <c r="DU702" s="215" t="s">
        <v>269</v>
      </c>
      <c r="DV702" s="136">
        <v>1</v>
      </c>
      <c r="DW702" s="136">
        <v>3</v>
      </c>
      <c r="DX702" s="215" t="s">
        <v>269</v>
      </c>
      <c r="DY702" s="215" t="s">
        <v>269</v>
      </c>
      <c r="DZ702" s="215" t="s">
        <v>269</v>
      </c>
      <c r="EA702" s="215" t="s">
        <v>269</v>
      </c>
      <c r="EB702" s="215" t="s">
        <v>269</v>
      </c>
      <c r="EC702" s="215" t="s">
        <v>269</v>
      </c>
      <c r="ED702" s="215" t="s">
        <v>269</v>
      </c>
      <c r="EE702" s="215" t="s">
        <v>269</v>
      </c>
    </row>
    <row r="703" spans="1:135" ht="28.8" x14ac:dyDescent="0.55000000000000004">
      <c r="A703" s="83" t="s">
        <v>130</v>
      </c>
      <c r="B703" s="136">
        <v>137014</v>
      </c>
      <c r="C703" t="s">
        <v>1338</v>
      </c>
      <c r="D703" s="83" t="s">
        <v>228</v>
      </c>
      <c r="E703" s="138">
        <v>667214276146</v>
      </c>
      <c r="F703" s="83" t="s">
        <v>114</v>
      </c>
      <c r="G703" s="85">
        <v>43634</v>
      </c>
      <c r="H703" s="83" t="s">
        <v>98</v>
      </c>
      <c r="I703" s="84" t="s">
        <v>618</v>
      </c>
      <c r="J703" s="207" t="s">
        <v>629</v>
      </c>
      <c r="K703" s="208" t="s">
        <v>634</v>
      </c>
      <c r="L703" s="83" t="s">
        <v>108</v>
      </c>
      <c r="M703" s="184">
        <v>27701</v>
      </c>
      <c r="N703" s="184"/>
      <c r="O703" s="85" t="s">
        <v>102</v>
      </c>
      <c r="P703" s="185">
        <v>43013</v>
      </c>
      <c r="Q703" s="186" t="s">
        <v>203</v>
      </c>
      <c r="R703" s="186"/>
      <c r="S703" s="186"/>
      <c r="T703" s="187"/>
      <c r="U703" s="188" t="s">
        <v>296</v>
      </c>
      <c r="V703" s="188" t="s">
        <v>205</v>
      </c>
      <c r="W703" s="189" t="s">
        <v>619</v>
      </c>
      <c r="X703" s="189" t="s">
        <v>107</v>
      </c>
      <c r="Y703" s="190" t="s">
        <v>614</v>
      </c>
      <c r="Z703" s="83">
        <v>700</v>
      </c>
      <c r="AA703" s="83" t="s">
        <v>193</v>
      </c>
      <c r="AB703" s="83" t="s">
        <v>181</v>
      </c>
      <c r="AC703" s="83" t="s">
        <v>102</v>
      </c>
      <c r="AD703" s="83" t="s">
        <v>7840</v>
      </c>
      <c r="AE703" s="83" t="s">
        <v>102</v>
      </c>
      <c r="AF703" s="83" t="s">
        <v>102</v>
      </c>
      <c r="AG703" s="83" t="s">
        <v>174</v>
      </c>
      <c r="AH703" s="83" t="s">
        <v>7829</v>
      </c>
      <c r="AI703" s="83" t="s">
        <v>104</v>
      </c>
      <c r="AJ703" s="83" t="s">
        <v>105</v>
      </c>
      <c r="AK703" s="191" t="s">
        <v>7840</v>
      </c>
      <c r="AL703" s="191" t="s">
        <v>102</v>
      </c>
      <c r="AM703" s="191" t="s">
        <v>102</v>
      </c>
      <c r="AN703" s="191" t="s">
        <v>174</v>
      </c>
      <c r="AO703" s="191" t="s">
        <v>7829</v>
      </c>
      <c r="AP703" s="191" t="s">
        <v>104</v>
      </c>
      <c r="AQ703" s="191" t="s">
        <v>105</v>
      </c>
      <c r="AR703" s="191" t="s">
        <v>106</v>
      </c>
      <c r="AS703" s="191" t="s">
        <v>7840</v>
      </c>
      <c r="AT703" s="191" t="s">
        <v>488</v>
      </c>
      <c r="AU703" s="191" t="s">
        <v>7841</v>
      </c>
      <c r="AV703" s="191" t="s">
        <v>104</v>
      </c>
      <c r="AW703" s="191" t="s">
        <v>204</v>
      </c>
      <c r="AX703" s="191"/>
      <c r="AY703" s="192" t="s">
        <v>454</v>
      </c>
      <c r="AZ703" s="192" t="s">
        <v>416</v>
      </c>
      <c r="BA703" s="91" t="s">
        <v>108</v>
      </c>
      <c r="BB703" s="90">
        <v>0</v>
      </c>
      <c r="BC703" s="93" t="s">
        <v>102</v>
      </c>
      <c r="BD703" s="93" t="s">
        <v>102</v>
      </c>
      <c r="BE703" s="93" t="s">
        <v>102</v>
      </c>
      <c r="BF703" s="93" t="s">
        <v>102</v>
      </c>
      <c r="BG703" s="97" t="s">
        <v>108</v>
      </c>
      <c r="BH703" s="93" t="s">
        <v>108</v>
      </c>
      <c r="BI703" s="93" t="s">
        <v>102</v>
      </c>
      <c r="BJ703" s="93" t="s">
        <v>102</v>
      </c>
      <c r="BK703" s="93" t="s">
        <v>102</v>
      </c>
      <c r="BL703" s="93" t="s">
        <v>102</v>
      </c>
      <c r="BM703" s="93" t="s">
        <v>102</v>
      </c>
      <c r="BN703" s="93" t="s">
        <v>102</v>
      </c>
      <c r="BO703" s="93" t="s">
        <v>102</v>
      </c>
      <c r="BP703" s="96" t="s">
        <v>102</v>
      </c>
      <c r="BQ703" s="90">
        <v>0</v>
      </c>
      <c r="BR703" s="93" t="s">
        <v>102</v>
      </c>
      <c r="BS703" s="93" t="s">
        <v>102</v>
      </c>
      <c r="BT703" s="93" t="s">
        <v>102</v>
      </c>
      <c r="BU703" s="93" t="s">
        <v>102</v>
      </c>
      <c r="BV703" s="97" t="s">
        <v>108</v>
      </c>
      <c r="BW703" s="93" t="s">
        <v>108</v>
      </c>
      <c r="BX703" s="95" t="s">
        <v>102</v>
      </c>
      <c r="BY703" s="93" t="s">
        <v>102</v>
      </c>
      <c r="BZ703" s="93" t="s">
        <v>102</v>
      </c>
      <c r="CA703" s="93" t="s">
        <v>102</v>
      </c>
      <c r="CB703" s="93" t="s">
        <v>102</v>
      </c>
      <c r="CC703" s="93" t="s">
        <v>102</v>
      </c>
      <c r="CD703" s="93" t="s">
        <v>102</v>
      </c>
      <c r="CE703" s="193" t="s">
        <v>102</v>
      </c>
      <c r="CF703" s="194" t="s">
        <v>436</v>
      </c>
      <c r="CG703" s="195" t="s">
        <v>7842</v>
      </c>
      <c r="CH703" s="101" t="s">
        <v>310</v>
      </c>
      <c r="CI703" s="102"/>
      <c r="CJ703" s="196" t="s">
        <v>7843</v>
      </c>
      <c r="CK703" s="104" t="s">
        <v>190</v>
      </c>
      <c r="CL703" s="105"/>
      <c r="CM703" s="83" t="s">
        <v>623</v>
      </c>
      <c r="CN703" s="106" t="s">
        <v>624</v>
      </c>
      <c r="CO703" s="197" t="s">
        <v>625</v>
      </c>
      <c r="CP703" s="107"/>
      <c r="CQ703" s="198" t="s">
        <v>474</v>
      </c>
      <c r="CR703" s="198" t="s">
        <v>474</v>
      </c>
      <c r="CS703" s="199"/>
      <c r="CT703" s="83" t="s">
        <v>109</v>
      </c>
      <c r="CU703" s="83" t="s">
        <v>109</v>
      </c>
      <c r="CV703" s="83">
        <v>31</v>
      </c>
      <c r="CW703" s="83" t="s">
        <v>139</v>
      </c>
      <c r="CX703" s="83">
        <v>31</v>
      </c>
      <c r="CY703" s="83" t="s">
        <v>108</v>
      </c>
      <c r="CZ703" s="83">
        <v>924980</v>
      </c>
      <c r="DA703" s="83" t="s">
        <v>581</v>
      </c>
      <c r="DB703" s="83" t="s">
        <v>152</v>
      </c>
      <c r="DC703" s="83" t="s">
        <v>500</v>
      </c>
      <c r="DD703" s="83">
        <v>3947</v>
      </c>
      <c r="DE703" s="83" t="s">
        <v>606</v>
      </c>
      <c r="DF703" s="83" t="s">
        <v>152</v>
      </c>
      <c r="DG703" s="83" t="s">
        <v>500</v>
      </c>
      <c r="DH703" s="83"/>
      <c r="DI703" s="85">
        <v>43646</v>
      </c>
      <c r="DJ703" s="83" t="s">
        <v>584</v>
      </c>
      <c r="DK703" s="83" t="s">
        <v>102</v>
      </c>
      <c r="DL703" s="83" t="s">
        <v>482</v>
      </c>
      <c r="DM703" s="83">
        <v>0</v>
      </c>
      <c r="DN703" s="83" t="s">
        <v>483</v>
      </c>
      <c r="DO703" s="83">
        <v>1</v>
      </c>
      <c r="DP703" s="83">
        <v>5</v>
      </c>
      <c r="DQ703" s="83"/>
      <c r="DR703" s="83" t="s">
        <v>108</v>
      </c>
      <c r="DS703" s="83" t="s">
        <v>497</v>
      </c>
      <c r="DU703" s="215" t="s">
        <v>269</v>
      </c>
      <c r="DV703" s="136">
        <v>1</v>
      </c>
      <c r="DW703" s="136">
        <v>3</v>
      </c>
      <c r="DX703" s="215" t="s">
        <v>269</v>
      </c>
      <c r="DY703" s="215" t="s">
        <v>269</v>
      </c>
      <c r="DZ703" s="215" t="s">
        <v>269</v>
      </c>
      <c r="EA703" s="215" t="s">
        <v>269</v>
      </c>
      <c r="EB703" s="215" t="s">
        <v>269</v>
      </c>
      <c r="EC703" s="215" t="s">
        <v>269</v>
      </c>
      <c r="ED703" s="215" t="s">
        <v>269</v>
      </c>
      <c r="EE703" s="215" t="s">
        <v>269</v>
      </c>
    </row>
    <row r="704" spans="1:135" ht="28.8" x14ac:dyDescent="0.55000000000000004">
      <c r="A704" s="83" t="s">
        <v>130</v>
      </c>
      <c r="B704" s="136">
        <v>614603</v>
      </c>
      <c r="C704" t="s">
        <v>1339</v>
      </c>
      <c r="D704" s="83" t="s">
        <v>228</v>
      </c>
      <c r="E704" s="138">
        <v>416551040481</v>
      </c>
      <c r="F704" s="83" t="s">
        <v>114</v>
      </c>
      <c r="G704" s="85">
        <v>43643</v>
      </c>
      <c r="H704" s="211" t="s">
        <v>98</v>
      </c>
      <c r="I704" s="84" t="s">
        <v>610</v>
      </c>
      <c r="J704" s="207" t="s">
        <v>627</v>
      </c>
      <c r="K704" s="208" t="s">
        <v>630</v>
      </c>
      <c r="L704" s="83" t="s">
        <v>108</v>
      </c>
      <c r="M704" s="184">
        <v>24612</v>
      </c>
      <c r="N704" s="184"/>
      <c r="O704" s="85" t="s">
        <v>102</v>
      </c>
      <c r="P704" s="185">
        <v>42491</v>
      </c>
      <c r="Q704" s="186" t="s">
        <v>203</v>
      </c>
      <c r="R704" s="186"/>
      <c r="S704" s="186"/>
      <c r="T704" s="187"/>
      <c r="U704" s="188" t="s">
        <v>296</v>
      </c>
      <c r="V704" s="188" t="s">
        <v>297</v>
      </c>
      <c r="W704" s="188" t="s">
        <v>297</v>
      </c>
      <c r="X704" s="189" t="s">
        <v>167</v>
      </c>
      <c r="Y704" s="190"/>
      <c r="Z704" s="83">
        <v>700</v>
      </c>
      <c r="AA704" s="83" t="s">
        <v>193</v>
      </c>
      <c r="AB704" s="83" t="s">
        <v>181</v>
      </c>
      <c r="AC704" s="83" t="s">
        <v>102</v>
      </c>
      <c r="AD704" s="83" t="s">
        <v>7844</v>
      </c>
      <c r="AE704" s="83" t="s">
        <v>102</v>
      </c>
      <c r="AF704" s="83" t="s">
        <v>102</v>
      </c>
      <c r="AG704" s="83" t="s">
        <v>119</v>
      </c>
      <c r="AH704" s="83" t="s">
        <v>7845</v>
      </c>
      <c r="AI704" s="83" t="s">
        <v>104</v>
      </c>
      <c r="AJ704" s="83" t="s">
        <v>105</v>
      </c>
      <c r="AK704" s="191" t="s">
        <v>7844</v>
      </c>
      <c r="AL704" s="191" t="s">
        <v>102</v>
      </c>
      <c r="AM704" s="191" t="s">
        <v>102</v>
      </c>
      <c r="AN704" s="191" t="s">
        <v>119</v>
      </c>
      <c r="AO704" s="191" t="s">
        <v>7845</v>
      </c>
      <c r="AP704" s="191" t="s">
        <v>104</v>
      </c>
      <c r="AQ704" s="191" t="s">
        <v>105</v>
      </c>
      <c r="AR704" s="191" t="s">
        <v>106</v>
      </c>
      <c r="AS704" s="191" t="s">
        <v>7844</v>
      </c>
      <c r="AT704" s="191" t="s">
        <v>485</v>
      </c>
      <c r="AU704" s="191" t="s">
        <v>7845</v>
      </c>
      <c r="AV704" s="191" t="s">
        <v>104</v>
      </c>
      <c r="AW704" s="191" t="s">
        <v>204</v>
      </c>
      <c r="AX704" s="191"/>
      <c r="AY704" s="192" t="s">
        <v>454</v>
      </c>
      <c r="AZ704" s="192" t="s">
        <v>416</v>
      </c>
      <c r="BA704" s="91" t="s">
        <v>108</v>
      </c>
      <c r="BB704" s="90">
        <v>0</v>
      </c>
      <c r="BC704" s="93" t="s">
        <v>102</v>
      </c>
      <c r="BD704" s="93" t="s">
        <v>102</v>
      </c>
      <c r="BE704" s="93" t="s">
        <v>102</v>
      </c>
      <c r="BF704" s="93" t="s">
        <v>102</v>
      </c>
      <c r="BG704" s="97" t="s">
        <v>108</v>
      </c>
      <c r="BH704" s="93" t="s">
        <v>108</v>
      </c>
      <c r="BI704" s="93" t="s">
        <v>102</v>
      </c>
      <c r="BJ704" s="93" t="s">
        <v>102</v>
      </c>
      <c r="BK704" s="93" t="s">
        <v>102</v>
      </c>
      <c r="BL704" s="93" t="s">
        <v>102</v>
      </c>
      <c r="BM704" s="93" t="s">
        <v>102</v>
      </c>
      <c r="BN704" s="93" t="s">
        <v>102</v>
      </c>
      <c r="BO704" s="93" t="s">
        <v>102</v>
      </c>
      <c r="BP704" s="96" t="s">
        <v>102</v>
      </c>
      <c r="BQ704" s="90">
        <v>0</v>
      </c>
      <c r="BR704" s="93" t="s">
        <v>102</v>
      </c>
      <c r="BS704" s="93" t="s">
        <v>102</v>
      </c>
      <c r="BT704" s="93" t="s">
        <v>102</v>
      </c>
      <c r="BU704" s="93" t="s">
        <v>102</v>
      </c>
      <c r="BV704" s="97" t="s">
        <v>108</v>
      </c>
      <c r="BW704" s="93" t="s">
        <v>108</v>
      </c>
      <c r="BX704" s="95" t="s">
        <v>102</v>
      </c>
      <c r="BY704" s="93" t="s">
        <v>102</v>
      </c>
      <c r="BZ704" s="93" t="s">
        <v>102</v>
      </c>
      <c r="CA704" s="93" t="s">
        <v>102</v>
      </c>
      <c r="CB704" s="93" t="s">
        <v>102</v>
      </c>
      <c r="CC704" s="93" t="s">
        <v>102</v>
      </c>
      <c r="CD704" s="93" t="s">
        <v>102</v>
      </c>
      <c r="CE704" s="193" t="s">
        <v>102</v>
      </c>
      <c r="CF704" s="194" t="s">
        <v>436</v>
      </c>
      <c r="CG704" s="195" t="s">
        <v>7846</v>
      </c>
      <c r="CH704" s="101" t="s">
        <v>563</v>
      </c>
      <c r="CI704" s="102"/>
      <c r="CJ704" s="196" t="s">
        <v>577</v>
      </c>
      <c r="CK704" s="104" t="s">
        <v>190</v>
      </c>
      <c r="CL704" s="105"/>
      <c r="CM704" s="83" t="s">
        <v>578</v>
      </c>
      <c r="CN704" s="106" t="s">
        <v>108</v>
      </c>
      <c r="CO704" s="197" t="s">
        <v>566</v>
      </c>
      <c r="CP704" s="107"/>
      <c r="CQ704" s="198" t="s">
        <v>107</v>
      </c>
      <c r="CR704" s="198" t="s">
        <v>107</v>
      </c>
      <c r="CS704" s="199"/>
      <c r="CT704" s="83" t="s">
        <v>109</v>
      </c>
      <c r="CU704" s="83" t="s">
        <v>109</v>
      </c>
      <c r="CV704" s="83">
        <v>93</v>
      </c>
      <c r="CW704" s="83" t="s">
        <v>270</v>
      </c>
      <c r="CX704" s="83">
        <v>93</v>
      </c>
      <c r="CY704" s="83" t="s">
        <v>108</v>
      </c>
      <c r="CZ704" s="83">
        <v>926299.5</v>
      </c>
      <c r="DA704" s="83" t="s">
        <v>7847</v>
      </c>
      <c r="DB704" s="83" t="s">
        <v>118</v>
      </c>
      <c r="DC704" s="83" t="s">
        <v>108</v>
      </c>
      <c r="DD704" s="83">
        <v>2201</v>
      </c>
      <c r="DE704" s="83" t="s">
        <v>173</v>
      </c>
      <c r="DF704" s="83" t="s">
        <v>118</v>
      </c>
      <c r="DG704" s="83" t="s">
        <v>500</v>
      </c>
      <c r="DH704" s="83"/>
      <c r="DI704" s="85">
        <v>43646</v>
      </c>
      <c r="DJ704" s="83" t="s">
        <v>584</v>
      </c>
      <c r="DK704" s="83" t="s">
        <v>102</v>
      </c>
      <c r="DL704" s="83" t="s">
        <v>482</v>
      </c>
      <c r="DM704" s="83">
        <v>0</v>
      </c>
      <c r="DN704" s="83" t="s">
        <v>483</v>
      </c>
      <c r="DO704" s="83">
        <v>1</v>
      </c>
      <c r="DP704" s="83">
        <v>3</v>
      </c>
      <c r="DQ704" s="83"/>
      <c r="DR704" s="83" t="s">
        <v>108</v>
      </c>
      <c r="DS704" s="83" t="s">
        <v>497</v>
      </c>
      <c r="DU704" s="215" t="s">
        <v>269</v>
      </c>
      <c r="DV704" s="136">
        <v>1</v>
      </c>
      <c r="DW704" s="136">
        <v>3</v>
      </c>
      <c r="DX704" s="215" t="s">
        <v>269</v>
      </c>
      <c r="DY704" s="215" t="s">
        <v>269</v>
      </c>
      <c r="DZ704" s="215" t="s">
        <v>269</v>
      </c>
      <c r="EA704" s="215" t="s">
        <v>269</v>
      </c>
      <c r="EB704" s="215" t="s">
        <v>269</v>
      </c>
      <c r="EC704" s="215" t="s">
        <v>269</v>
      </c>
      <c r="ED704" s="215" t="s">
        <v>269</v>
      </c>
      <c r="EE704" s="215" t="s">
        <v>269</v>
      </c>
    </row>
    <row r="705" spans="1:135" ht="57.6" x14ac:dyDescent="0.55000000000000004">
      <c r="A705" s="83" t="s">
        <v>130</v>
      </c>
      <c r="B705" s="136">
        <v>119795</v>
      </c>
      <c r="C705" t="s">
        <v>1340</v>
      </c>
      <c r="D705" s="83" t="s">
        <v>228</v>
      </c>
      <c r="E705" s="138">
        <v>569387040547</v>
      </c>
      <c r="F705" s="83" t="s">
        <v>143</v>
      </c>
      <c r="G705" s="85">
        <v>43620</v>
      </c>
      <c r="H705" s="83" t="s">
        <v>98</v>
      </c>
      <c r="I705" s="84" t="s">
        <v>612</v>
      </c>
      <c r="J705" s="207" t="s">
        <v>628</v>
      </c>
      <c r="K705" s="208" t="s">
        <v>633</v>
      </c>
      <c r="L705" s="83" t="s">
        <v>108</v>
      </c>
      <c r="M705" s="184" t="s">
        <v>102</v>
      </c>
      <c r="N705" s="184" t="s">
        <v>556</v>
      </c>
      <c r="O705" s="85" t="s">
        <v>102</v>
      </c>
      <c r="P705" s="185">
        <v>42491</v>
      </c>
      <c r="Q705" s="186" t="s">
        <v>202</v>
      </c>
      <c r="R705" s="186" t="s">
        <v>613</v>
      </c>
      <c r="S705" s="186"/>
      <c r="T705" s="187"/>
      <c r="U705" s="188" t="s">
        <v>295</v>
      </c>
      <c r="V705" s="188" t="s">
        <v>205</v>
      </c>
      <c r="W705" s="188" t="s">
        <v>295</v>
      </c>
      <c r="X705" s="189" t="s">
        <v>107</v>
      </c>
      <c r="Y705" s="190" t="s">
        <v>614</v>
      </c>
      <c r="Z705" s="83">
        <v>700</v>
      </c>
      <c r="AA705" s="83" t="s">
        <v>193</v>
      </c>
      <c r="AB705" s="83" t="s">
        <v>181</v>
      </c>
      <c r="AC705" s="83" t="s">
        <v>102</v>
      </c>
      <c r="AD705" s="83" t="s">
        <v>7848</v>
      </c>
      <c r="AE705" s="83" t="s">
        <v>7849</v>
      </c>
      <c r="AF705" s="83" t="s">
        <v>102</v>
      </c>
      <c r="AG705" s="83" t="s">
        <v>175</v>
      </c>
      <c r="AH705" s="83" t="s">
        <v>7850</v>
      </c>
      <c r="AI705" s="83" t="s">
        <v>104</v>
      </c>
      <c r="AJ705" s="83" t="s">
        <v>105</v>
      </c>
      <c r="AK705" s="191" t="s">
        <v>7848</v>
      </c>
      <c r="AL705" s="191" t="s">
        <v>7849</v>
      </c>
      <c r="AM705" s="191" t="s">
        <v>102</v>
      </c>
      <c r="AN705" s="191" t="s">
        <v>175</v>
      </c>
      <c r="AO705" s="191" t="s">
        <v>7850</v>
      </c>
      <c r="AP705" s="191" t="s">
        <v>104</v>
      </c>
      <c r="AQ705" s="191" t="s">
        <v>105</v>
      </c>
      <c r="AR705" s="191" t="s">
        <v>106</v>
      </c>
      <c r="AS705" s="191"/>
      <c r="AT705" s="191"/>
      <c r="AU705" s="191"/>
      <c r="AV705" s="191"/>
      <c r="AW705" s="191"/>
      <c r="AX705" s="191" t="s">
        <v>575</v>
      </c>
      <c r="AY705" s="192" t="s">
        <v>454</v>
      </c>
      <c r="AZ705" s="192" t="s">
        <v>108</v>
      </c>
      <c r="BA705" s="91" t="s">
        <v>108</v>
      </c>
      <c r="BB705" s="90">
        <v>0</v>
      </c>
      <c r="BC705" s="93" t="s">
        <v>102</v>
      </c>
      <c r="BD705" s="93" t="s">
        <v>102</v>
      </c>
      <c r="BE705" s="93" t="s">
        <v>102</v>
      </c>
      <c r="BF705" s="93" t="s">
        <v>102</v>
      </c>
      <c r="BG705" s="97" t="s">
        <v>108</v>
      </c>
      <c r="BH705" s="93" t="s">
        <v>108</v>
      </c>
      <c r="BI705" s="93" t="s">
        <v>102</v>
      </c>
      <c r="BJ705" s="93" t="s">
        <v>102</v>
      </c>
      <c r="BK705" s="93" t="s">
        <v>102</v>
      </c>
      <c r="BL705" s="93" t="s">
        <v>102</v>
      </c>
      <c r="BM705" s="93" t="s">
        <v>102</v>
      </c>
      <c r="BN705" s="93" t="s">
        <v>102</v>
      </c>
      <c r="BO705" s="93" t="s">
        <v>102</v>
      </c>
      <c r="BP705" s="96" t="s">
        <v>102</v>
      </c>
      <c r="BQ705" s="90">
        <v>0</v>
      </c>
      <c r="BR705" s="93" t="s">
        <v>102</v>
      </c>
      <c r="BS705" s="93" t="s">
        <v>102</v>
      </c>
      <c r="BT705" s="93" t="s">
        <v>102</v>
      </c>
      <c r="BU705" s="93" t="s">
        <v>102</v>
      </c>
      <c r="BV705" s="97" t="s">
        <v>108</v>
      </c>
      <c r="BW705" s="93" t="s">
        <v>108</v>
      </c>
      <c r="BX705" s="95" t="s">
        <v>102</v>
      </c>
      <c r="BY705" s="93" t="s">
        <v>102</v>
      </c>
      <c r="BZ705" s="93" t="s">
        <v>102</v>
      </c>
      <c r="CA705" s="93" t="s">
        <v>102</v>
      </c>
      <c r="CB705" s="93" t="s">
        <v>102</v>
      </c>
      <c r="CC705" s="93" t="s">
        <v>102</v>
      </c>
      <c r="CD705" s="93" t="s">
        <v>102</v>
      </c>
      <c r="CE705" s="193" t="s">
        <v>102</v>
      </c>
      <c r="CF705" s="194" t="s">
        <v>508</v>
      </c>
      <c r="CG705" s="195" t="s">
        <v>102</v>
      </c>
      <c r="CH705" s="101" t="e">
        <v>#N/A</v>
      </c>
      <c r="CI705" s="102" t="s">
        <v>580</v>
      </c>
      <c r="CJ705" s="196" t="s">
        <v>108</v>
      </c>
      <c r="CK705" s="104" t="s">
        <v>109</v>
      </c>
      <c r="CL705" s="105" t="s">
        <v>579</v>
      </c>
      <c r="CM705" s="83" t="s">
        <v>108</v>
      </c>
      <c r="CN705" s="106" t="s">
        <v>108</v>
      </c>
      <c r="CO705" s="197" t="s">
        <v>108</v>
      </c>
      <c r="CP705" s="107"/>
      <c r="CQ705" s="198" t="s">
        <v>474</v>
      </c>
      <c r="CR705" s="198" t="s">
        <v>474</v>
      </c>
      <c r="CS705" s="199" t="s">
        <v>616</v>
      </c>
      <c r="CT705" s="83" t="s">
        <v>109</v>
      </c>
      <c r="CU705" s="83" t="s">
        <v>109</v>
      </c>
      <c r="CV705" s="83">
        <v>3</v>
      </c>
      <c r="CW705" s="83" t="s">
        <v>112</v>
      </c>
      <c r="CX705" s="83">
        <v>3</v>
      </c>
      <c r="CY705" s="83" t="s">
        <v>7851</v>
      </c>
      <c r="CZ705" s="83">
        <v>927619</v>
      </c>
      <c r="DA705" s="83" t="s">
        <v>138</v>
      </c>
      <c r="DB705" s="83" t="s">
        <v>124</v>
      </c>
      <c r="DC705" s="83" t="s">
        <v>501</v>
      </c>
      <c r="DD705" s="83">
        <v>4993</v>
      </c>
      <c r="DE705" s="83" t="s">
        <v>582</v>
      </c>
      <c r="DF705" s="83" t="s">
        <v>145</v>
      </c>
      <c r="DG705" s="83" t="s">
        <v>501</v>
      </c>
      <c r="DH705" s="83" t="s">
        <v>582</v>
      </c>
      <c r="DI705" s="85">
        <v>43646</v>
      </c>
      <c r="DJ705" s="83" t="s">
        <v>584</v>
      </c>
      <c r="DK705" s="83" t="s">
        <v>102</v>
      </c>
      <c r="DL705" s="83" t="s">
        <v>482</v>
      </c>
      <c r="DM705" s="83">
        <v>0</v>
      </c>
      <c r="DN705" s="83" t="s">
        <v>238</v>
      </c>
      <c r="DO705" s="83">
        <v>1</v>
      </c>
      <c r="DP705" s="83">
        <v>1</v>
      </c>
      <c r="DQ705" s="83"/>
      <c r="DR705" s="83" t="s">
        <v>108</v>
      </c>
      <c r="DS705" s="83" t="s">
        <v>497</v>
      </c>
      <c r="DU705" s="215" t="s">
        <v>269</v>
      </c>
      <c r="DV705" s="136">
        <v>1</v>
      </c>
      <c r="DW705" s="136">
        <v>3</v>
      </c>
      <c r="DX705" s="215" t="s">
        <v>269</v>
      </c>
      <c r="DY705" s="215" t="s">
        <v>269</v>
      </c>
      <c r="DZ705" s="215" t="s">
        <v>269</v>
      </c>
      <c r="EA705" s="215" t="s">
        <v>269</v>
      </c>
      <c r="EB705" s="215" t="s">
        <v>269</v>
      </c>
      <c r="EC705" s="215" t="s">
        <v>269</v>
      </c>
      <c r="ED705" s="215" t="s">
        <v>269</v>
      </c>
      <c r="EE705" s="215" t="s">
        <v>269</v>
      </c>
    </row>
    <row r="706" spans="1:135" ht="28.8" x14ac:dyDescent="0.55000000000000004">
      <c r="A706" s="83" t="s">
        <v>130</v>
      </c>
      <c r="B706" s="136">
        <v>812364</v>
      </c>
      <c r="C706" t="s">
        <v>1341</v>
      </c>
      <c r="D706" s="83" t="s">
        <v>228</v>
      </c>
      <c r="E706" s="138">
        <v>364776457792</v>
      </c>
      <c r="F706" s="83" t="s">
        <v>114</v>
      </c>
      <c r="G706" s="85">
        <v>43634</v>
      </c>
      <c r="H706" s="83" t="s">
        <v>98</v>
      </c>
      <c r="I706" s="84" t="s">
        <v>618</v>
      </c>
      <c r="J706" s="207" t="s">
        <v>629</v>
      </c>
      <c r="K706" s="208" t="s">
        <v>634</v>
      </c>
      <c r="L706" s="83" t="s">
        <v>108</v>
      </c>
      <c r="M706" s="184">
        <v>27702</v>
      </c>
      <c r="N706" s="184"/>
      <c r="O706" s="85" t="s">
        <v>102</v>
      </c>
      <c r="P706" s="185">
        <v>43013</v>
      </c>
      <c r="Q706" s="186" t="s">
        <v>203</v>
      </c>
      <c r="R706" s="186"/>
      <c r="S706" s="186"/>
      <c r="T706" s="187"/>
      <c r="U706" s="188" t="s">
        <v>296</v>
      </c>
      <c r="V706" s="188" t="s">
        <v>205</v>
      </c>
      <c r="W706" s="189" t="s">
        <v>619</v>
      </c>
      <c r="X706" s="189" t="s">
        <v>107</v>
      </c>
      <c r="Y706" s="190" t="s">
        <v>614</v>
      </c>
      <c r="Z706" s="83">
        <v>700</v>
      </c>
      <c r="AA706" s="83" t="s">
        <v>193</v>
      </c>
      <c r="AB706" s="83" t="s">
        <v>181</v>
      </c>
      <c r="AC706" s="83" t="s">
        <v>102</v>
      </c>
      <c r="AD706" s="83" t="s">
        <v>7852</v>
      </c>
      <c r="AE706" s="83" t="s">
        <v>102</v>
      </c>
      <c r="AF706" s="83" t="s">
        <v>102</v>
      </c>
      <c r="AG706" s="83" t="s">
        <v>174</v>
      </c>
      <c r="AH706" s="83" t="s">
        <v>7841</v>
      </c>
      <c r="AI706" s="83" t="s">
        <v>104</v>
      </c>
      <c r="AJ706" s="83" t="s">
        <v>105</v>
      </c>
      <c r="AK706" s="191" t="s">
        <v>7852</v>
      </c>
      <c r="AL706" s="191" t="s">
        <v>102</v>
      </c>
      <c r="AM706" s="191" t="s">
        <v>102</v>
      </c>
      <c r="AN706" s="191" t="s">
        <v>174</v>
      </c>
      <c r="AO706" s="191" t="s">
        <v>7841</v>
      </c>
      <c r="AP706" s="191" t="s">
        <v>104</v>
      </c>
      <c r="AQ706" s="191" t="s">
        <v>105</v>
      </c>
      <c r="AR706" s="191" t="s">
        <v>106</v>
      </c>
      <c r="AS706" s="191" t="s">
        <v>7852</v>
      </c>
      <c r="AT706" s="191" t="s">
        <v>488</v>
      </c>
      <c r="AU706" s="191" t="s">
        <v>7853</v>
      </c>
      <c r="AV706" s="191" t="s">
        <v>104</v>
      </c>
      <c r="AW706" s="191" t="s">
        <v>204</v>
      </c>
      <c r="AX706" s="191"/>
      <c r="AY706" s="192" t="s">
        <v>454</v>
      </c>
      <c r="AZ706" s="192" t="s">
        <v>416</v>
      </c>
      <c r="BA706" s="91" t="s">
        <v>108</v>
      </c>
      <c r="BB706" s="90">
        <v>0</v>
      </c>
      <c r="BC706" s="93" t="s">
        <v>102</v>
      </c>
      <c r="BD706" s="93" t="s">
        <v>102</v>
      </c>
      <c r="BE706" s="93" t="s">
        <v>102</v>
      </c>
      <c r="BF706" s="93" t="s">
        <v>102</v>
      </c>
      <c r="BG706" s="97" t="s">
        <v>108</v>
      </c>
      <c r="BH706" s="93" t="s">
        <v>108</v>
      </c>
      <c r="BI706" s="93" t="s">
        <v>102</v>
      </c>
      <c r="BJ706" s="93" t="s">
        <v>102</v>
      </c>
      <c r="BK706" s="93" t="s">
        <v>102</v>
      </c>
      <c r="BL706" s="93" t="s">
        <v>102</v>
      </c>
      <c r="BM706" s="93" t="s">
        <v>102</v>
      </c>
      <c r="BN706" s="93" t="s">
        <v>102</v>
      </c>
      <c r="BO706" s="93" t="s">
        <v>102</v>
      </c>
      <c r="BP706" s="96" t="s">
        <v>102</v>
      </c>
      <c r="BQ706" s="90">
        <v>0</v>
      </c>
      <c r="BR706" s="93" t="s">
        <v>102</v>
      </c>
      <c r="BS706" s="93" t="s">
        <v>102</v>
      </c>
      <c r="BT706" s="93" t="s">
        <v>102</v>
      </c>
      <c r="BU706" s="93" t="s">
        <v>102</v>
      </c>
      <c r="BV706" s="97" t="s">
        <v>108</v>
      </c>
      <c r="BW706" s="93" t="s">
        <v>108</v>
      </c>
      <c r="BX706" s="95" t="s">
        <v>102</v>
      </c>
      <c r="BY706" s="93" t="s">
        <v>102</v>
      </c>
      <c r="BZ706" s="93" t="s">
        <v>102</v>
      </c>
      <c r="CA706" s="93" t="s">
        <v>102</v>
      </c>
      <c r="CB706" s="93" t="s">
        <v>102</v>
      </c>
      <c r="CC706" s="93" t="s">
        <v>102</v>
      </c>
      <c r="CD706" s="93" t="s">
        <v>102</v>
      </c>
      <c r="CE706" s="193" t="s">
        <v>102</v>
      </c>
      <c r="CF706" s="194" t="s">
        <v>436</v>
      </c>
      <c r="CG706" s="195" t="s">
        <v>7854</v>
      </c>
      <c r="CH706" s="101" t="s">
        <v>310</v>
      </c>
      <c r="CI706" s="102"/>
      <c r="CJ706" s="196" t="s">
        <v>7855</v>
      </c>
      <c r="CK706" s="104" t="s">
        <v>190</v>
      </c>
      <c r="CL706" s="105"/>
      <c r="CM706" s="83" t="s">
        <v>623</v>
      </c>
      <c r="CN706" s="106" t="s">
        <v>624</v>
      </c>
      <c r="CO706" s="197" t="s">
        <v>625</v>
      </c>
      <c r="CP706" s="107"/>
      <c r="CQ706" s="198" t="s">
        <v>474</v>
      </c>
      <c r="CR706" s="198" t="s">
        <v>474</v>
      </c>
      <c r="CS706" s="199"/>
      <c r="CT706" s="83" t="s">
        <v>109</v>
      </c>
      <c r="CU706" s="83" t="s">
        <v>109</v>
      </c>
      <c r="CV706" s="83">
        <v>44</v>
      </c>
      <c r="CW706" s="83" t="s">
        <v>139</v>
      </c>
      <c r="CX706" s="83">
        <v>44</v>
      </c>
      <c r="CY706" s="83" t="s">
        <v>108</v>
      </c>
      <c r="CZ706" s="83">
        <v>928938.5</v>
      </c>
      <c r="DA706" s="83" t="s">
        <v>581</v>
      </c>
      <c r="DB706" s="83" t="s">
        <v>152</v>
      </c>
      <c r="DC706" s="83" t="s">
        <v>500</v>
      </c>
      <c r="DD706" s="83">
        <v>9222</v>
      </c>
      <c r="DE706" s="83" t="s">
        <v>606</v>
      </c>
      <c r="DF706" s="83" t="s">
        <v>152</v>
      </c>
      <c r="DG706" s="83" t="s">
        <v>500</v>
      </c>
      <c r="DH706" s="83"/>
      <c r="DI706" s="85">
        <v>43646</v>
      </c>
      <c r="DJ706" s="83" t="s">
        <v>584</v>
      </c>
      <c r="DK706" s="83" t="s">
        <v>102</v>
      </c>
      <c r="DL706" s="83" t="s">
        <v>482</v>
      </c>
      <c r="DM706" s="83">
        <v>0</v>
      </c>
      <c r="DN706" s="83" t="s">
        <v>483</v>
      </c>
      <c r="DO706" s="83">
        <v>1</v>
      </c>
      <c r="DP706" s="83">
        <v>6</v>
      </c>
      <c r="DQ706" s="83"/>
      <c r="DR706" s="83" t="s">
        <v>108</v>
      </c>
      <c r="DS706" s="83" t="s">
        <v>497</v>
      </c>
      <c r="DU706" s="215" t="s">
        <v>269</v>
      </c>
      <c r="DV706" s="136">
        <v>1</v>
      </c>
      <c r="DW706" s="136">
        <v>3</v>
      </c>
      <c r="DX706" s="215" t="s">
        <v>269</v>
      </c>
      <c r="DY706" s="215" t="s">
        <v>269</v>
      </c>
      <c r="DZ706" s="215" t="s">
        <v>269</v>
      </c>
      <c r="EA706" s="215" t="s">
        <v>269</v>
      </c>
      <c r="EB706" s="215" t="s">
        <v>269</v>
      </c>
      <c r="EC706" s="215" t="s">
        <v>269</v>
      </c>
      <c r="ED706" s="215" t="s">
        <v>269</v>
      </c>
      <c r="EE706" s="215" t="s">
        <v>269</v>
      </c>
    </row>
    <row r="707" spans="1:135" ht="28.8" x14ac:dyDescent="0.55000000000000004">
      <c r="A707" s="83" t="s">
        <v>130</v>
      </c>
      <c r="B707" s="136">
        <v>135512</v>
      </c>
      <c r="C707" t="s">
        <v>710</v>
      </c>
      <c r="D707" s="83" t="s">
        <v>228</v>
      </c>
      <c r="E707" s="138">
        <v>914638097483</v>
      </c>
      <c r="F707" s="83" t="s">
        <v>114</v>
      </c>
      <c r="G707" s="85">
        <v>43643</v>
      </c>
      <c r="H707" s="211" t="s">
        <v>98</v>
      </c>
      <c r="I707" s="84" t="s">
        <v>610</v>
      </c>
      <c r="J707" s="207" t="s">
        <v>627</v>
      </c>
      <c r="K707" s="208" t="s">
        <v>630</v>
      </c>
      <c r="L707" s="83" t="s">
        <v>108</v>
      </c>
      <c r="M707" s="184">
        <v>24613</v>
      </c>
      <c r="N707" s="184"/>
      <c r="O707" s="85" t="s">
        <v>102</v>
      </c>
      <c r="P707" s="185">
        <v>42491</v>
      </c>
      <c r="Q707" s="186" t="s">
        <v>203</v>
      </c>
      <c r="R707" s="186"/>
      <c r="S707" s="186"/>
      <c r="T707" s="187"/>
      <c r="U707" s="188" t="s">
        <v>296</v>
      </c>
      <c r="V707" s="188" t="s">
        <v>297</v>
      </c>
      <c r="W707" s="188" t="s">
        <v>297</v>
      </c>
      <c r="X707" s="189" t="s">
        <v>167</v>
      </c>
      <c r="Y707" s="190"/>
      <c r="Z707" s="83">
        <v>700</v>
      </c>
      <c r="AA707" s="83" t="s">
        <v>193</v>
      </c>
      <c r="AB707" s="83" t="s">
        <v>181</v>
      </c>
      <c r="AC707" s="83" t="s">
        <v>102</v>
      </c>
      <c r="AD707" s="83" t="s">
        <v>7856</v>
      </c>
      <c r="AE707" s="83" t="s">
        <v>102</v>
      </c>
      <c r="AF707" s="83" t="s">
        <v>102</v>
      </c>
      <c r="AG707" s="83" t="s">
        <v>119</v>
      </c>
      <c r="AH707" s="83" t="s">
        <v>7857</v>
      </c>
      <c r="AI707" s="83" t="s">
        <v>104</v>
      </c>
      <c r="AJ707" s="83" t="s">
        <v>105</v>
      </c>
      <c r="AK707" s="191" t="s">
        <v>7856</v>
      </c>
      <c r="AL707" s="191" t="s">
        <v>102</v>
      </c>
      <c r="AM707" s="191" t="s">
        <v>102</v>
      </c>
      <c r="AN707" s="191" t="s">
        <v>119</v>
      </c>
      <c r="AO707" s="191" t="s">
        <v>7857</v>
      </c>
      <c r="AP707" s="191" t="s">
        <v>104</v>
      </c>
      <c r="AQ707" s="191" t="s">
        <v>105</v>
      </c>
      <c r="AR707" s="191" t="s">
        <v>106</v>
      </c>
      <c r="AS707" s="191" t="s">
        <v>7856</v>
      </c>
      <c r="AT707" s="191" t="s">
        <v>485</v>
      </c>
      <c r="AU707" s="191" t="s">
        <v>7857</v>
      </c>
      <c r="AV707" s="191" t="s">
        <v>104</v>
      </c>
      <c r="AW707" s="191" t="s">
        <v>204</v>
      </c>
      <c r="AX707" s="191"/>
      <c r="AY707" s="192" t="s">
        <v>454</v>
      </c>
      <c r="AZ707" s="192" t="s">
        <v>416</v>
      </c>
      <c r="BA707" s="91" t="s">
        <v>108</v>
      </c>
      <c r="BB707" s="90">
        <v>0</v>
      </c>
      <c r="BC707" s="93" t="s">
        <v>102</v>
      </c>
      <c r="BD707" s="93" t="s">
        <v>102</v>
      </c>
      <c r="BE707" s="93" t="s">
        <v>102</v>
      </c>
      <c r="BF707" s="93" t="s">
        <v>102</v>
      </c>
      <c r="BG707" s="97" t="s">
        <v>108</v>
      </c>
      <c r="BH707" s="93" t="s">
        <v>108</v>
      </c>
      <c r="BI707" s="93" t="s">
        <v>102</v>
      </c>
      <c r="BJ707" s="93" t="s">
        <v>102</v>
      </c>
      <c r="BK707" s="93" t="s">
        <v>102</v>
      </c>
      <c r="BL707" s="93" t="s">
        <v>102</v>
      </c>
      <c r="BM707" s="93" t="s">
        <v>102</v>
      </c>
      <c r="BN707" s="93" t="s">
        <v>102</v>
      </c>
      <c r="BO707" s="93" t="s">
        <v>102</v>
      </c>
      <c r="BP707" s="96" t="s">
        <v>102</v>
      </c>
      <c r="BQ707" s="90">
        <v>0</v>
      </c>
      <c r="BR707" s="93" t="s">
        <v>102</v>
      </c>
      <c r="BS707" s="93" t="s">
        <v>102</v>
      </c>
      <c r="BT707" s="93" t="s">
        <v>102</v>
      </c>
      <c r="BU707" s="93" t="s">
        <v>102</v>
      </c>
      <c r="BV707" s="97" t="s">
        <v>108</v>
      </c>
      <c r="BW707" s="93" t="s">
        <v>108</v>
      </c>
      <c r="BX707" s="95" t="s">
        <v>102</v>
      </c>
      <c r="BY707" s="93" t="s">
        <v>102</v>
      </c>
      <c r="BZ707" s="93" t="s">
        <v>102</v>
      </c>
      <c r="CA707" s="93" t="s">
        <v>102</v>
      </c>
      <c r="CB707" s="93" t="s">
        <v>102</v>
      </c>
      <c r="CC707" s="93" t="s">
        <v>102</v>
      </c>
      <c r="CD707" s="93" t="s">
        <v>102</v>
      </c>
      <c r="CE707" s="193" t="s">
        <v>102</v>
      </c>
      <c r="CF707" s="194" t="s">
        <v>436</v>
      </c>
      <c r="CG707" s="195" t="s">
        <v>7858</v>
      </c>
      <c r="CH707" s="101" t="s">
        <v>563</v>
      </c>
      <c r="CI707" s="102"/>
      <c r="CJ707" s="196" t="s">
        <v>577</v>
      </c>
      <c r="CK707" s="104" t="s">
        <v>190</v>
      </c>
      <c r="CL707" s="105"/>
      <c r="CM707" s="83" t="s">
        <v>578</v>
      </c>
      <c r="CN707" s="106" t="s">
        <v>108</v>
      </c>
      <c r="CO707" s="197" t="s">
        <v>566</v>
      </c>
      <c r="CP707" s="107"/>
      <c r="CQ707" s="198" t="s">
        <v>107</v>
      </c>
      <c r="CR707" s="198" t="s">
        <v>107</v>
      </c>
      <c r="CS707" s="199"/>
      <c r="CT707" s="83" t="s">
        <v>109</v>
      </c>
      <c r="CU707" s="83" t="s">
        <v>109</v>
      </c>
      <c r="CV707" s="83">
        <v>64</v>
      </c>
      <c r="CW707" s="83" t="s">
        <v>270</v>
      </c>
      <c r="CX707" s="83">
        <v>64</v>
      </c>
      <c r="CY707" s="83" t="s">
        <v>108</v>
      </c>
      <c r="CZ707" s="83">
        <v>930258</v>
      </c>
      <c r="DA707" s="83" t="s">
        <v>7859</v>
      </c>
      <c r="DB707" s="83" t="s">
        <v>118</v>
      </c>
      <c r="DC707" s="83" t="s">
        <v>108</v>
      </c>
      <c r="DD707" s="83">
        <v>3273</v>
      </c>
      <c r="DE707" s="83" t="s">
        <v>173</v>
      </c>
      <c r="DF707" s="83" t="s">
        <v>118</v>
      </c>
      <c r="DG707" s="83" t="s">
        <v>500</v>
      </c>
      <c r="DH707" s="83"/>
      <c r="DI707" s="85">
        <v>43646</v>
      </c>
      <c r="DJ707" s="83" t="s">
        <v>584</v>
      </c>
      <c r="DK707" s="83" t="s">
        <v>102</v>
      </c>
      <c r="DL707" s="83" t="s">
        <v>482</v>
      </c>
      <c r="DM707" s="83">
        <v>0</v>
      </c>
      <c r="DN707" s="83" t="s">
        <v>483</v>
      </c>
      <c r="DO707" s="83">
        <v>1</v>
      </c>
      <c r="DP707" s="83">
        <v>5</v>
      </c>
      <c r="DQ707" s="83"/>
      <c r="DR707" s="83" t="s">
        <v>108</v>
      </c>
      <c r="DS707" s="83" t="s">
        <v>497</v>
      </c>
      <c r="DU707" s="215" t="s">
        <v>269</v>
      </c>
      <c r="DV707" s="136">
        <v>1</v>
      </c>
      <c r="DW707" s="136">
        <v>3</v>
      </c>
      <c r="DX707" s="215" t="s">
        <v>269</v>
      </c>
      <c r="DY707" s="215" t="s">
        <v>269</v>
      </c>
      <c r="DZ707" s="215" t="s">
        <v>269</v>
      </c>
      <c r="EA707" s="215" t="s">
        <v>269</v>
      </c>
      <c r="EB707" s="215" t="s">
        <v>269</v>
      </c>
      <c r="EC707" s="215" t="s">
        <v>269</v>
      </c>
      <c r="ED707" s="215" t="s">
        <v>269</v>
      </c>
      <c r="EE707" s="215" t="s">
        <v>269</v>
      </c>
    </row>
    <row r="708" spans="1:135" ht="57.6" x14ac:dyDescent="0.55000000000000004">
      <c r="A708" s="83" t="s">
        <v>130</v>
      </c>
      <c r="B708" s="136">
        <v>826400</v>
      </c>
      <c r="C708" t="s">
        <v>1342</v>
      </c>
      <c r="D708" s="83" t="s">
        <v>228</v>
      </c>
      <c r="E708" s="138">
        <v>299449621420</v>
      </c>
      <c r="F708" s="83" t="s">
        <v>143</v>
      </c>
      <c r="G708" s="85">
        <v>43620</v>
      </c>
      <c r="H708" s="83" t="s">
        <v>98</v>
      </c>
      <c r="I708" s="84" t="s">
        <v>612</v>
      </c>
      <c r="J708" s="207" t="s">
        <v>628</v>
      </c>
      <c r="K708" s="208" t="s">
        <v>633</v>
      </c>
      <c r="L708" s="83" t="s">
        <v>108</v>
      </c>
      <c r="M708" s="184" t="s">
        <v>102</v>
      </c>
      <c r="N708" s="184" t="s">
        <v>556</v>
      </c>
      <c r="O708" s="85" t="s">
        <v>102</v>
      </c>
      <c r="P708" s="185">
        <v>42491</v>
      </c>
      <c r="Q708" s="186" t="s">
        <v>202</v>
      </c>
      <c r="R708" s="186" t="s">
        <v>613</v>
      </c>
      <c r="S708" s="186"/>
      <c r="T708" s="187"/>
      <c r="U708" s="188" t="s">
        <v>295</v>
      </c>
      <c r="V708" s="188" t="s">
        <v>205</v>
      </c>
      <c r="W708" s="188" t="s">
        <v>295</v>
      </c>
      <c r="X708" s="189" t="s">
        <v>107</v>
      </c>
      <c r="Y708" s="190" t="s">
        <v>614</v>
      </c>
      <c r="Z708" s="83">
        <v>700</v>
      </c>
      <c r="AA708" s="83" t="s">
        <v>193</v>
      </c>
      <c r="AB708" s="83" t="s">
        <v>181</v>
      </c>
      <c r="AC708" s="83" t="s">
        <v>102</v>
      </c>
      <c r="AD708" s="83" t="s">
        <v>7860</v>
      </c>
      <c r="AE708" s="83" t="s">
        <v>7861</v>
      </c>
      <c r="AF708" s="83" t="s">
        <v>102</v>
      </c>
      <c r="AG708" s="83" t="s">
        <v>175</v>
      </c>
      <c r="AH708" s="83" t="s">
        <v>7862</v>
      </c>
      <c r="AI708" s="83" t="s">
        <v>104</v>
      </c>
      <c r="AJ708" s="83" t="s">
        <v>105</v>
      </c>
      <c r="AK708" s="191" t="s">
        <v>7860</v>
      </c>
      <c r="AL708" s="191" t="s">
        <v>7861</v>
      </c>
      <c r="AM708" s="191" t="s">
        <v>102</v>
      </c>
      <c r="AN708" s="191" t="s">
        <v>175</v>
      </c>
      <c r="AO708" s="191" t="s">
        <v>7862</v>
      </c>
      <c r="AP708" s="191" t="s">
        <v>104</v>
      </c>
      <c r="AQ708" s="191" t="s">
        <v>105</v>
      </c>
      <c r="AR708" s="191" t="s">
        <v>106</v>
      </c>
      <c r="AS708" s="191"/>
      <c r="AT708" s="191"/>
      <c r="AU708" s="191"/>
      <c r="AV708" s="191"/>
      <c r="AW708" s="191"/>
      <c r="AX708" s="191" t="s">
        <v>575</v>
      </c>
      <c r="AY708" s="192" t="s">
        <v>454</v>
      </c>
      <c r="AZ708" s="192" t="s">
        <v>108</v>
      </c>
      <c r="BA708" s="91" t="s">
        <v>108</v>
      </c>
      <c r="BB708" s="90">
        <v>0</v>
      </c>
      <c r="BC708" s="93" t="s">
        <v>102</v>
      </c>
      <c r="BD708" s="93" t="s">
        <v>102</v>
      </c>
      <c r="BE708" s="93" t="s">
        <v>102</v>
      </c>
      <c r="BF708" s="93" t="s">
        <v>102</v>
      </c>
      <c r="BG708" s="97" t="s">
        <v>108</v>
      </c>
      <c r="BH708" s="93" t="s">
        <v>108</v>
      </c>
      <c r="BI708" s="93" t="s">
        <v>102</v>
      </c>
      <c r="BJ708" s="93" t="s">
        <v>102</v>
      </c>
      <c r="BK708" s="93" t="s">
        <v>102</v>
      </c>
      <c r="BL708" s="93" t="s">
        <v>102</v>
      </c>
      <c r="BM708" s="93" t="s">
        <v>102</v>
      </c>
      <c r="BN708" s="93" t="s">
        <v>102</v>
      </c>
      <c r="BO708" s="93" t="s">
        <v>102</v>
      </c>
      <c r="BP708" s="96" t="s">
        <v>102</v>
      </c>
      <c r="BQ708" s="90">
        <v>0</v>
      </c>
      <c r="BR708" s="93" t="s">
        <v>102</v>
      </c>
      <c r="BS708" s="93" t="s">
        <v>102</v>
      </c>
      <c r="BT708" s="93" t="s">
        <v>102</v>
      </c>
      <c r="BU708" s="93" t="s">
        <v>102</v>
      </c>
      <c r="BV708" s="97" t="s">
        <v>108</v>
      </c>
      <c r="BW708" s="93" t="s">
        <v>108</v>
      </c>
      <c r="BX708" s="95" t="s">
        <v>102</v>
      </c>
      <c r="BY708" s="93" t="s">
        <v>102</v>
      </c>
      <c r="BZ708" s="93" t="s">
        <v>102</v>
      </c>
      <c r="CA708" s="93" t="s">
        <v>102</v>
      </c>
      <c r="CB708" s="93" t="s">
        <v>102</v>
      </c>
      <c r="CC708" s="93" t="s">
        <v>102</v>
      </c>
      <c r="CD708" s="93" t="s">
        <v>102</v>
      </c>
      <c r="CE708" s="193" t="s">
        <v>102</v>
      </c>
      <c r="CF708" s="194" t="s">
        <v>508</v>
      </c>
      <c r="CG708" s="195" t="s">
        <v>102</v>
      </c>
      <c r="CH708" s="101" t="e">
        <v>#N/A</v>
      </c>
      <c r="CI708" s="102" t="s">
        <v>580</v>
      </c>
      <c r="CJ708" s="196" t="s">
        <v>108</v>
      </c>
      <c r="CK708" s="104" t="s">
        <v>109</v>
      </c>
      <c r="CL708" s="105" t="s">
        <v>579</v>
      </c>
      <c r="CM708" s="83" t="s">
        <v>108</v>
      </c>
      <c r="CN708" s="106" t="s">
        <v>108</v>
      </c>
      <c r="CO708" s="197" t="s">
        <v>108</v>
      </c>
      <c r="CP708" s="107"/>
      <c r="CQ708" s="198" t="s">
        <v>474</v>
      </c>
      <c r="CR708" s="198" t="s">
        <v>474</v>
      </c>
      <c r="CS708" s="199" t="s">
        <v>616</v>
      </c>
      <c r="CT708" s="83" t="s">
        <v>109</v>
      </c>
      <c r="CU708" s="83" t="s">
        <v>109</v>
      </c>
      <c r="CV708" s="83">
        <v>6</v>
      </c>
      <c r="CW708" s="83" t="s">
        <v>112</v>
      </c>
      <c r="CX708" s="83">
        <v>6</v>
      </c>
      <c r="CY708" s="83" t="s">
        <v>7863</v>
      </c>
      <c r="CZ708" s="83">
        <v>931577.5</v>
      </c>
      <c r="DA708" s="83" t="s">
        <v>138</v>
      </c>
      <c r="DB708" s="83" t="s">
        <v>124</v>
      </c>
      <c r="DC708" s="83" t="s">
        <v>501</v>
      </c>
      <c r="DD708" s="83">
        <v>8497</v>
      </c>
      <c r="DE708" s="83" t="s">
        <v>582</v>
      </c>
      <c r="DF708" s="83" t="s">
        <v>145</v>
      </c>
      <c r="DG708" s="83" t="s">
        <v>501</v>
      </c>
      <c r="DH708" s="83" t="s">
        <v>582</v>
      </c>
      <c r="DI708" s="85">
        <v>43646</v>
      </c>
      <c r="DJ708" s="83" t="s">
        <v>584</v>
      </c>
      <c r="DK708" s="83" t="s">
        <v>102</v>
      </c>
      <c r="DL708" s="83" t="s">
        <v>482</v>
      </c>
      <c r="DM708" s="83">
        <v>0</v>
      </c>
      <c r="DN708" s="83" t="s">
        <v>238</v>
      </c>
      <c r="DO708" s="83">
        <v>1</v>
      </c>
      <c r="DP708" s="83">
        <v>5</v>
      </c>
      <c r="DQ708" s="83"/>
      <c r="DR708" s="83" t="s">
        <v>108</v>
      </c>
      <c r="DS708" s="83" t="s">
        <v>497</v>
      </c>
      <c r="DU708" s="215" t="s">
        <v>269</v>
      </c>
      <c r="DV708" s="136">
        <v>1</v>
      </c>
      <c r="DW708" s="136">
        <v>3</v>
      </c>
      <c r="DX708" s="215" t="s">
        <v>269</v>
      </c>
      <c r="DY708" s="215" t="s">
        <v>269</v>
      </c>
      <c r="DZ708" s="215" t="s">
        <v>269</v>
      </c>
      <c r="EA708" s="215" t="s">
        <v>269</v>
      </c>
      <c r="EB708" s="215" t="s">
        <v>269</v>
      </c>
      <c r="EC708" s="215" t="s">
        <v>269</v>
      </c>
      <c r="ED708" s="215" t="s">
        <v>269</v>
      </c>
      <c r="EE708" s="215" t="s">
        <v>269</v>
      </c>
    </row>
    <row r="709" spans="1:135" ht="28.8" x14ac:dyDescent="0.55000000000000004">
      <c r="A709" s="83" t="s">
        <v>130</v>
      </c>
      <c r="B709" s="136">
        <v>199943</v>
      </c>
      <c r="C709" t="s">
        <v>1343</v>
      </c>
      <c r="D709" s="83" t="s">
        <v>228</v>
      </c>
      <c r="E709" s="138">
        <v>404785649499</v>
      </c>
      <c r="F709" s="83" t="s">
        <v>114</v>
      </c>
      <c r="G709" s="85">
        <v>43634</v>
      </c>
      <c r="H709" s="83" t="s">
        <v>98</v>
      </c>
      <c r="I709" s="84" t="s">
        <v>618</v>
      </c>
      <c r="J709" s="207" t="s">
        <v>629</v>
      </c>
      <c r="K709" s="208" t="s">
        <v>634</v>
      </c>
      <c r="L709" s="83" t="s">
        <v>108</v>
      </c>
      <c r="M709" s="184">
        <v>27703</v>
      </c>
      <c r="N709" s="184"/>
      <c r="O709" s="85" t="s">
        <v>102</v>
      </c>
      <c r="P709" s="185">
        <v>43013</v>
      </c>
      <c r="Q709" s="186" t="s">
        <v>203</v>
      </c>
      <c r="R709" s="186"/>
      <c r="S709" s="186"/>
      <c r="T709" s="187"/>
      <c r="U709" s="188" t="s">
        <v>296</v>
      </c>
      <c r="V709" s="188" t="s">
        <v>205</v>
      </c>
      <c r="W709" s="189" t="s">
        <v>619</v>
      </c>
      <c r="X709" s="189" t="s">
        <v>107</v>
      </c>
      <c r="Y709" s="190" t="s">
        <v>614</v>
      </c>
      <c r="Z709" s="83">
        <v>700</v>
      </c>
      <c r="AA709" s="83" t="s">
        <v>193</v>
      </c>
      <c r="AB709" s="83" t="s">
        <v>181</v>
      </c>
      <c r="AC709" s="83" t="s">
        <v>102</v>
      </c>
      <c r="AD709" s="83" t="s">
        <v>7864</v>
      </c>
      <c r="AE709" s="83" t="s">
        <v>102</v>
      </c>
      <c r="AF709" s="83" t="s">
        <v>102</v>
      </c>
      <c r="AG709" s="83" t="s">
        <v>174</v>
      </c>
      <c r="AH709" s="83" t="s">
        <v>7853</v>
      </c>
      <c r="AI709" s="83" t="s">
        <v>104</v>
      </c>
      <c r="AJ709" s="83" t="s">
        <v>105</v>
      </c>
      <c r="AK709" s="191" t="s">
        <v>7864</v>
      </c>
      <c r="AL709" s="191" t="s">
        <v>102</v>
      </c>
      <c r="AM709" s="191" t="s">
        <v>102</v>
      </c>
      <c r="AN709" s="191" t="s">
        <v>174</v>
      </c>
      <c r="AO709" s="191" t="s">
        <v>7853</v>
      </c>
      <c r="AP709" s="191" t="s">
        <v>104</v>
      </c>
      <c r="AQ709" s="191" t="s">
        <v>105</v>
      </c>
      <c r="AR709" s="191" t="s">
        <v>106</v>
      </c>
      <c r="AS709" s="191" t="s">
        <v>7864</v>
      </c>
      <c r="AT709" s="191" t="s">
        <v>488</v>
      </c>
      <c r="AU709" s="191" t="s">
        <v>7865</v>
      </c>
      <c r="AV709" s="191" t="s">
        <v>104</v>
      </c>
      <c r="AW709" s="191" t="s">
        <v>204</v>
      </c>
      <c r="AX709" s="191"/>
      <c r="AY709" s="192" t="s">
        <v>454</v>
      </c>
      <c r="AZ709" s="192" t="s">
        <v>416</v>
      </c>
      <c r="BA709" s="91" t="s">
        <v>108</v>
      </c>
      <c r="BB709" s="90">
        <v>0</v>
      </c>
      <c r="BC709" s="93" t="s">
        <v>102</v>
      </c>
      <c r="BD709" s="93" t="s">
        <v>102</v>
      </c>
      <c r="BE709" s="93" t="s">
        <v>102</v>
      </c>
      <c r="BF709" s="93" t="s">
        <v>102</v>
      </c>
      <c r="BG709" s="97" t="s">
        <v>108</v>
      </c>
      <c r="BH709" s="93" t="s">
        <v>108</v>
      </c>
      <c r="BI709" s="93" t="s">
        <v>102</v>
      </c>
      <c r="BJ709" s="93" t="s">
        <v>102</v>
      </c>
      <c r="BK709" s="93" t="s">
        <v>102</v>
      </c>
      <c r="BL709" s="93" t="s">
        <v>102</v>
      </c>
      <c r="BM709" s="93" t="s">
        <v>102</v>
      </c>
      <c r="BN709" s="93" t="s">
        <v>102</v>
      </c>
      <c r="BO709" s="93" t="s">
        <v>102</v>
      </c>
      <c r="BP709" s="96" t="s">
        <v>102</v>
      </c>
      <c r="BQ709" s="90">
        <v>0</v>
      </c>
      <c r="BR709" s="93" t="s">
        <v>102</v>
      </c>
      <c r="BS709" s="93" t="s">
        <v>102</v>
      </c>
      <c r="BT709" s="93" t="s">
        <v>102</v>
      </c>
      <c r="BU709" s="93" t="s">
        <v>102</v>
      </c>
      <c r="BV709" s="97" t="s">
        <v>108</v>
      </c>
      <c r="BW709" s="93" t="s">
        <v>108</v>
      </c>
      <c r="BX709" s="95" t="s">
        <v>102</v>
      </c>
      <c r="BY709" s="93" t="s">
        <v>102</v>
      </c>
      <c r="BZ709" s="93" t="s">
        <v>102</v>
      </c>
      <c r="CA709" s="93" t="s">
        <v>102</v>
      </c>
      <c r="CB709" s="93" t="s">
        <v>102</v>
      </c>
      <c r="CC709" s="93" t="s">
        <v>102</v>
      </c>
      <c r="CD709" s="93" t="s">
        <v>102</v>
      </c>
      <c r="CE709" s="193" t="s">
        <v>102</v>
      </c>
      <c r="CF709" s="194" t="s">
        <v>436</v>
      </c>
      <c r="CG709" s="195" t="s">
        <v>7866</v>
      </c>
      <c r="CH709" s="101" t="s">
        <v>310</v>
      </c>
      <c r="CI709" s="102"/>
      <c r="CJ709" s="196" t="s">
        <v>7867</v>
      </c>
      <c r="CK709" s="104" t="s">
        <v>190</v>
      </c>
      <c r="CL709" s="105"/>
      <c r="CM709" s="83" t="s">
        <v>623</v>
      </c>
      <c r="CN709" s="106" t="s">
        <v>624</v>
      </c>
      <c r="CO709" s="197" t="s">
        <v>625</v>
      </c>
      <c r="CP709" s="107"/>
      <c r="CQ709" s="198" t="s">
        <v>474</v>
      </c>
      <c r="CR709" s="198" t="s">
        <v>474</v>
      </c>
      <c r="CS709" s="199"/>
      <c r="CT709" s="83" t="s">
        <v>109</v>
      </c>
      <c r="CU709" s="83" t="s">
        <v>109</v>
      </c>
      <c r="CV709" s="83">
        <v>31</v>
      </c>
      <c r="CW709" s="83" t="s">
        <v>139</v>
      </c>
      <c r="CX709" s="83">
        <v>31</v>
      </c>
      <c r="CY709" s="83" t="s">
        <v>108</v>
      </c>
      <c r="CZ709" s="83">
        <v>932897</v>
      </c>
      <c r="DA709" s="83" t="s">
        <v>581</v>
      </c>
      <c r="DB709" s="83" t="s">
        <v>152</v>
      </c>
      <c r="DC709" s="83" t="s">
        <v>500</v>
      </c>
      <c r="DD709" s="83">
        <v>7805</v>
      </c>
      <c r="DE709" s="83" t="s">
        <v>606</v>
      </c>
      <c r="DF709" s="83" t="s">
        <v>152</v>
      </c>
      <c r="DG709" s="83" t="s">
        <v>500</v>
      </c>
      <c r="DH709" s="83"/>
      <c r="DI709" s="85">
        <v>43646</v>
      </c>
      <c r="DJ709" s="83" t="s">
        <v>584</v>
      </c>
      <c r="DK709" s="83" t="s">
        <v>102</v>
      </c>
      <c r="DL709" s="83" t="s">
        <v>482</v>
      </c>
      <c r="DM709" s="83">
        <v>0</v>
      </c>
      <c r="DN709" s="83" t="s">
        <v>483</v>
      </c>
      <c r="DO709" s="83">
        <v>1</v>
      </c>
      <c r="DP709" s="83">
        <v>6</v>
      </c>
      <c r="DQ709" s="83"/>
      <c r="DR709" s="83" t="s">
        <v>108</v>
      </c>
      <c r="DS709" s="83" t="s">
        <v>497</v>
      </c>
      <c r="DU709" s="215" t="s">
        <v>269</v>
      </c>
      <c r="DV709" s="136">
        <v>1</v>
      </c>
      <c r="DW709" s="136">
        <v>3</v>
      </c>
      <c r="DX709" s="215" t="s">
        <v>269</v>
      </c>
      <c r="DY709" s="215" t="s">
        <v>269</v>
      </c>
      <c r="DZ709" s="215" t="s">
        <v>269</v>
      </c>
      <c r="EA709" s="215" t="s">
        <v>269</v>
      </c>
      <c r="EB709" s="215" t="s">
        <v>269</v>
      </c>
      <c r="EC709" s="215" t="s">
        <v>269</v>
      </c>
      <c r="ED709" s="215" t="s">
        <v>269</v>
      </c>
      <c r="EE709" s="215" t="s">
        <v>269</v>
      </c>
    </row>
    <row r="710" spans="1:135" ht="28.8" x14ac:dyDescent="0.55000000000000004">
      <c r="A710" s="83" t="s">
        <v>130</v>
      </c>
      <c r="B710" s="136">
        <v>203274</v>
      </c>
      <c r="C710" t="s">
        <v>1344</v>
      </c>
      <c r="D710" s="83" t="s">
        <v>228</v>
      </c>
      <c r="E710" s="138">
        <v>170773614455</v>
      </c>
      <c r="F710" s="83" t="s">
        <v>114</v>
      </c>
      <c r="G710" s="85">
        <v>43643</v>
      </c>
      <c r="H710" s="211" t="s">
        <v>98</v>
      </c>
      <c r="I710" s="84" t="s">
        <v>610</v>
      </c>
      <c r="J710" s="207" t="s">
        <v>627</v>
      </c>
      <c r="K710" s="208" t="s">
        <v>630</v>
      </c>
      <c r="L710" s="83" t="s">
        <v>108</v>
      </c>
      <c r="M710" s="184">
        <v>24614</v>
      </c>
      <c r="N710" s="184"/>
      <c r="O710" s="85" t="s">
        <v>102</v>
      </c>
      <c r="P710" s="185">
        <v>42491</v>
      </c>
      <c r="Q710" s="186" t="s">
        <v>203</v>
      </c>
      <c r="R710" s="186"/>
      <c r="S710" s="186"/>
      <c r="T710" s="187"/>
      <c r="U710" s="188" t="s">
        <v>296</v>
      </c>
      <c r="V710" s="188" t="s">
        <v>297</v>
      </c>
      <c r="W710" s="188" t="s">
        <v>297</v>
      </c>
      <c r="X710" s="189" t="s">
        <v>167</v>
      </c>
      <c r="Y710" s="190"/>
      <c r="Z710" s="83">
        <v>700</v>
      </c>
      <c r="AA710" s="83" t="s">
        <v>193</v>
      </c>
      <c r="AB710" s="83" t="s">
        <v>181</v>
      </c>
      <c r="AC710" s="83" t="s">
        <v>102</v>
      </c>
      <c r="AD710" s="83" t="s">
        <v>7868</v>
      </c>
      <c r="AE710" s="83" t="s">
        <v>102</v>
      </c>
      <c r="AF710" s="83" t="s">
        <v>102</v>
      </c>
      <c r="AG710" s="83" t="s">
        <v>119</v>
      </c>
      <c r="AH710" s="83" t="s">
        <v>7869</v>
      </c>
      <c r="AI710" s="83" t="s">
        <v>104</v>
      </c>
      <c r="AJ710" s="83" t="s">
        <v>105</v>
      </c>
      <c r="AK710" s="191" t="s">
        <v>7868</v>
      </c>
      <c r="AL710" s="191" t="s">
        <v>102</v>
      </c>
      <c r="AM710" s="191" t="s">
        <v>102</v>
      </c>
      <c r="AN710" s="191" t="s">
        <v>119</v>
      </c>
      <c r="AO710" s="191" t="s">
        <v>7869</v>
      </c>
      <c r="AP710" s="191" t="s">
        <v>104</v>
      </c>
      <c r="AQ710" s="191" t="s">
        <v>105</v>
      </c>
      <c r="AR710" s="191" t="s">
        <v>106</v>
      </c>
      <c r="AS710" s="191" t="s">
        <v>7868</v>
      </c>
      <c r="AT710" s="191" t="s">
        <v>485</v>
      </c>
      <c r="AU710" s="191" t="s">
        <v>7869</v>
      </c>
      <c r="AV710" s="191" t="s">
        <v>104</v>
      </c>
      <c r="AW710" s="191" t="s">
        <v>204</v>
      </c>
      <c r="AX710" s="191"/>
      <c r="AY710" s="192" t="s">
        <v>454</v>
      </c>
      <c r="AZ710" s="192" t="s">
        <v>416</v>
      </c>
      <c r="BA710" s="91" t="s">
        <v>108</v>
      </c>
      <c r="BB710" s="90">
        <v>0</v>
      </c>
      <c r="BC710" s="93" t="s">
        <v>102</v>
      </c>
      <c r="BD710" s="93" t="s">
        <v>102</v>
      </c>
      <c r="BE710" s="93" t="s">
        <v>102</v>
      </c>
      <c r="BF710" s="93" t="s">
        <v>102</v>
      </c>
      <c r="BG710" s="97" t="s">
        <v>108</v>
      </c>
      <c r="BH710" s="93" t="s">
        <v>108</v>
      </c>
      <c r="BI710" s="93" t="s">
        <v>102</v>
      </c>
      <c r="BJ710" s="93" t="s">
        <v>102</v>
      </c>
      <c r="BK710" s="93" t="s">
        <v>102</v>
      </c>
      <c r="BL710" s="93" t="s">
        <v>102</v>
      </c>
      <c r="BM710" s="93" t="s">
        <v>102</v>
      </c>
      <c r="BN710" s="93" t="s">
        <v>102</v>
      </c>
      <c r="BO710" s="93" t="s">
        <v>102</v>
      </c>
      <c r="BP710" s="96" t="s">
        <v>102</v>
      </c>
      <c r="BQ710" s="90">
        <v>0</v>
      </c>
      <c r="BR710" s="93" t="s">
        <v>102</v>
      </c>
      <c r="BS710" s="93" t="s">
        <v>102</v>
      </c>
      <c r="BT710" s="93" t="s">
        <v>102</v>
      </c>
      <c r="BU710" s="93" t="s">
        <v>102</v>
      </c>
      <c r="BV710" s="97" t="s">
        <v>108</v>
      </c>
      <c r="BW710" s="93" t="s">
        <v>108</v>
      </c>
      <c r="BX710" s="95" t="s">
        <v>102</v>
      </c>
      <c r="BY710" s="93" t="s">
        <v>102</v>
      </c>
      <c r="BZ710" s="93" t="s">
        <v>102</v>
      </c>
      <c r="CA710" s="93" t="s">
        <v>102</v>
      </c>
      <c r="CB710" s="93" t="s">
        <v>102</v>
      </c>
      <c r="CC710" s="93" t="s">
        <v>102</v>
      </c>
      <c r="CD710" s="93" t="s">
        <v>102</v>
      </c>
      <c r="CE710" s="193" t="s">
        <v>102</v>
      </c>
      <c r="CF710" s="194" t="s">
        <v>436</v>
      </c>
      <c r="CG710" s="195" t="s">
        <v>7870</v>
      </c>
      <c r="CH710" s="101" t="s">
        <v>563</v>
      </c>
      <c r="CI710" s="102"/>
      <c r="CJ710" s="196" t="s">
        <v>577</v>
      </c>
      <c r="CK710" s="104" t="s">
        <v>190</v>
      </c>
      <c r="CL710" s="105"/>
      <c r="CM710" s="83" t="s">
        <v>578</v>
      </c>
      <c r="CN710" s="106" t="s">
        <v>108</v>
      </c>
      <c r="CO710" s="197" t="s">
        <v>566</v>
      </c>
      <c r="CP710" s="107"/>
      <c r="CQ710" s="198" t="s">
        <v>107</v>
      </c>
      <c r="CR710" s="198" t="s">
        <v>107</v>
      </c>
      <c r="CS710" s="199"/>
      <c r="CT710" s="83" t="s">
        <v>109</v>
      </c>
      <c r="CU710" s="83" t="s">
        <v>109</v>
      </c>
      <c r="CV710" s="83">
        <v>37</v>
      </c>
      <c r="CW710" s="83" t="s">
        <v>270</v>
      </c>
      <c r="CX710" s="83">
        <v>37</v>
      </c>
      <c r="CY710" s="83" t="s">
        <v>108</v>
      </c>
      <c r="CZ710" s="83">
        <v>934216.5</v>
      </c>
      <c r="DA710" s="83" t="s">
        <v>7871</v>
      </c>
      <c r="DB710" s="83" t="s">
        <v>118</v>
      </c>
      <c r="DC710" s="83" t="s">
        <v>108</v>
      </c>
      <c r="DD710" s="83">
        <v>5116</v>
      </c>
      <c r="DE710" s="83" t="s">
        <v>173</v>
      </c>
      <c r="DF710" s="83" t="s">
        <v>118</v>
      </c>
      <c r="DG710" s="83" t="s">
        <v>500</v>
      </c>
      <c r="DH710" s="83"/>
      <c r="DI710" s="85">
        <v>43646</v>
      </c>
      <c r="DJ710" s="83" t="s">
        <v>584</v>
      </c>
      <c r="DK710" s="83" t="s">
        <v>102</v>
      </c>
      <c r="DL710" s="83" t="s">
        <v>482</v>
      </c>
      <c r="DM710" s="83">
        <v>0</v>
      </c>
      <c r="DN710" s="83" t="s">
        <v>483</v>
      </c>
      <c r="DO710" s="83">
        <v>1</v>
      </c>
      <c r="DP710" s="83">
        <v>4</v>
      </c>
      <c r="DQ710" s="83"/>
      <c r="DR710" s="83" t="s">
        <v>108</v>
      </c>
      <c r="DS710" s="83" t="s">
        <v>497</v>
      </c>
      <c r="DU710" s="215" t="s">
        <v>269</v>
      </c>
      <c r="DV710" s="136">
        <v>1</v>
      </c>
      <c r="DW710" s="136">
        <v>3</v>
      </c>
      <c r="DX710" s="215" t="s">
        <v>269</v>
      </c>
      <c r="DY710" s="215" t="s">
        <v>269</v>
      </c>
      <c r="DZ710" s="215" t="s">
        <v>269</v>
      </c>
      <c r="EA710" s="215" t="s">
        <v>269</v>
      </c>
      <c r="EB710" s="215" t="s">
        <v>269</v>
      </c>
      <c r="EC710" s="215" t="s">
        <v>269</v>
      </c>
      <c r="ED710" s="215" t="s">
        <v>269</v>
      </c>
      <c r="EE710" s="215" t="s">
        <v>269</v>
      </c>
    </row>
    <row r="711" spans="1:135" ht="57.6" x14ac:dyDescent="0.55000000000000004">
      <c r="A711" s="83" t="s">
        <v>130</v>
      </c>
      <c r="B711" s="136">
        <v>423769</v>
      </c>
      <c r="C711" t="s">
        <v>1345</v>
      </c>
      <c r="D711" s="83" t="s">
        <v>228</v>
      </c>
      <c r="E711" s="138">
        <v>593205880907</v>
      </c>
      <c r="F711" s="83" t="s">
        <v>143</v>
      </c>
      <c r="G711" s="85">
        <v>43620</v>
      </c>
      <c r="H711" s="83" t="s">
        <v>98</v>
      </c>
      <c r="I711" s="84" t="s">
        <v>612</v>
      </c>
      <c r="J711" s="207" t="s">
        <v>628</v>
      </c>
      <c r="K711" s="208" t="s">
        <v>633</v>
      </c>
      <c r="L711" s="83" t="s">
        <v>108</v>
      </c>
      <c r="M711" s="184" t="s">
        <v>102</v>
      </c>
      <c r="N711" s="184" t="s">
        <v>556</v>
      </c>
      <c r="O711" s="85" t="s">
        <v>102</v>
      </c>
      <c r="P711" s="185">
        <v>42491</v>
      </c>
      <c r="Q711" s="186" t="s">
        <v>202</v>
      </c>
      <c r="R711" s="186" t="s">
        <v>613</v>
      </c>
      <c r="S711" s="186"/>
      <c r="T711" s="187"/>
      <c r="U711" s="188" t="s">
        <v>295</v>
      </c>
      <c r="V711" s="188" t="s">
        <v>205</v>
      </c>
      <c r="W711" s="188" t="s">
        <v>295</v>
      </c>
      <c r="X711" s="189" t="s">
        <v>107</v>
      </c>
      <c r="Y711" s="190" t="s">
        <v>614</v>
      </c>
      <c r="Z711" s="83">
        <v>700</v>
      </c>
      <c r="AA711" s="83" t="s">
        <v>193</v>
      </c>
      <c r="AB711" s="83" t="s">
        <v>181</v>
      </c>
      <c r="AC711" s="83" t="s">
        <v>102</v>
      </c>
      <c r="AD711" s="83" t="s">
        <v>7872</v>
      </c>
      <c r="AE711" s="83" t="s">
        <v>7873</v>
      </c>
      <c r="AF711" s="83" t="s">
        <v>102</v>
      </c>
      <c r="AG711" s="83" t="s">
        <v>175</v>
      </c>
      <c r="AH711" s="83" t="s">
        <v>7874</v>
      </c>
      <c r="AI711" s="83" t="s">
        <v>104</v>
      </c>
      <c r="AJ711" s="83" t="s">
        <v>105</v>
      </c>
      <c r="AK711" s="191" t="s">
        <v>7872</v>
      </c>
      <c r="AL711" s="191" t="s">
        <v>7873</v>
      </c>
      <c r="AM711" s="191" t="s">
        <v>102</v>
      </c>
      <c r="AN711" s="191" t="s">
        <v>175</v>
      </c>
      <c r="AO711" s="191" t="s">
        <v>7874</v>
      </c>
      <c r="AP711" s="191" t="s">
        <v>104</v>
      </c>
      <c r="AQ711" s="191" t="s">
        <v>105</v>
      </c>
      <c r="AR711" s="191" t="s">
        <v>106</v>
      </c>
      <c r="AS711" s="191"/>
      <c r="AT711" s="191"/>
      <c r="AU711" s="191"/>
      <c r="AV711" s="191"/>
      <c r="AW711" s="191"/>
      <c r="AX711" s="191" t="s">
        <v>575</v>
      </c>
      <c r="AY711" s="192" t="s">
        <v>454</v>
      </c>
      <c r="AZ711" s="192" t="s">
        <v>108</v>
      </c>
      <c r="BA711" s="91" t="s">
        <v>108</v>
      </c>
      <c r="BB711" s="90">
        <v>0</v>
      </c>
      <c r="BC711" s="93" t="s">
        <v>102</v>
      </c>
      <c r="BD711" s="93" t="s">
        <v>102</v>
      </c>
      <c r="BE711" s="93" t="s">
        <v>102</v>
      </c>
      <c r="BF711" s="93" t="s">
        <v>102</v>
      </c>
      <c r="BG711" s="97" t="s">
        <v>108</v>
      </c>
      <c r="BH711" s="93" t="s">
        <v>108</v>
      </c>
      <c r="BI711" s="93" t="s">
        <v>102</v>
      </c>
      <c r="BJ711" s="93" t="s">
        <v>102</v>
      </c>
      <c r="BK711" s="93" t="s">
        <v>102</v>
      </c>
      <c r="BL711" s="93" t="s">
        <v>102</v>
      </c>
      <c r="BM711" s="93" t="s">
        <v>102</v>
      </c>
      <c r="BN711" s="93" t="s">
        <v>102</v>
      </c>
      <c r="BO711" s="93" t="s">
        <v>102</v>
      </c>
      <c r="BP711" s="96" t="s">
        <v>102</v>
      </c>
      <c r="BQ711" s="90">
        <v>0</v>
      </c>
      <c r="BR711" s="93" t="s">
        <v>102</v>
      </c>
      <c r="BS711" s="93" t="s">
        <v>102</v>
      </c>
      <c r="BT711" s="93" t="s">
        <v>102</v>
      </c>
      <c r="BU711" s="93" t="s">
        <v>102</v>
      </c>
      <c r="BV711" s="97" t="s">
        <v>108</v>
      </c>
      <c r="BW711" s="93" t="s">
        <v>108</v>
      </c>
      <c r="BX711" s="95" t="s">
        <v>102</v>
      </c>
      <c r="BY711" s="93" t="s">
        <v>102</v>
      </c>
      <c r="BZ711" s="93" t="s">
        <v>102</v>
      </c>
      <c r="CA711" s="93" t="s">
        <v>102</v>
      </c>
      <c r="CB711" s="93" t="s">
        <v>102</v>
      </c>
      <c r="CC711" s="93" t="s">
        <v>102</v>
      </c>
      <c r="CD711" s="93" t="s">
        <v>102</v>
      </c>
      <c r="CE711" s="193" t="s">
        <v>102</v>
      </c>
      <c r="CF711" s="194" t="s">
        <v>508</v>
      </c>
      <c r="CG711" s="195" t="s">
        <v>102</v>
      </c>
      <c r="CH711" s="101" t="e">
        <v>#N/A</v>
      </c>
      <c r="CI711" s="102" t="s">
        <v>580</v>
      </c>
      <c r="CJ711" s="196" t="s">
        <v>108</v>
      </c>
      <c r="CK711" s="104" t="s">
        <v>109</v>
      </c>
      <c r="CL711" s="105" t="s">
        <v>579</v>
      </c>
      <c r="CM711" s="83" t="s">
        <v>108</v>
      </c>
      <c r="CN711" s="106" t="s">
        <v>108</v>
      </c>
      <c r="CO711" s="197" t="s">
        <v>108</v>
      </c>
      <c r="CP711" s="107"/>
      <c r="CQ711" s="198" t="s">
        <v>474</v>
      </c>
      <c r="CR711" s="198" t="s">
        <v>474</v>
      </c>
      <c r="CS711" s="199" t="s">
        <v>616</v>
      </c>
      <c r="CT711" s="83" t="s">
        <v>109</v>
      </c>
      <c r="CU711" s="83" t="s">
        <v>109</v>
      </c>
      <c r="CV711" s="83">
        <v>89</v>
      </c>
      <c r="CW711" s="83" t="s">
        <v>112</v>
      </c>
      <c r="CX711" s="83">
        <v>89</v>
      </c>
      <c r="CY711" s="83" t="s">
        <v>7875</v>
      </c>
      <c r="CZ711" s="83">
        <v>935536</v>
      </c>
      <c r="DA711" s="83" t="s">
        <v>138</v>
      </c>
      <c r="DB711" s="83" t="s">
        <v>124</v>
      </c>
      <c r="DC711" s="83" t="s">
        <v>501</v>
      </c>
      <c r="DD711" s="83">
        <v>5434</v>
      </c>
      <c r="DE711" s="83" t="s">
        <v>582</v>
      </c>
      <c r="DF711" s="83" t="s">
        <v>145</v>
      </c>
      <c r="DG711" s="83" t="s">
        <v>501</v>
      </c>
      <c r="DH711" s="83" t="s">
        <v>582</v>
      </c>
      <c r="DI711" s="85">
        <v>43646</v>
      </c>
      <c r="DJ711" s="83" t="s">
        <v>584</v>
      </c>
      <c r="DK711" s="83" t="s">
        <v>102</v>
      </c>
      <c r="DL711" s="83" t="s">
        <v>482</v>
      </c>
      <c r="DM711" s="83">
        <v>0</v>
      </c>
      <c r="DN711" s="83" t="s">
        <v>238</v>
      </c>
      <c r="DO711" s="83">
        <v>1</v>
      </c>
      <c r="DP711" s="83">
        <v>6</v>
      </c>
      <c r="DQ711" s="83"/>
      <c r="DR711" s="83" t="s">
        <v>108</v>
      </c>
      <c r="DS711" s="83" t="s">
        <v>497</v>
      </c>
      <c r="DU711" s="215" t="s">
        <v>269</v>
      </c>
      <c r="DV711" s="136">
        <v>1</v>
      </c>
      <c r="DW711" s="136">
        <v>3</v>
      </c>
      <c r="DX711" s="215" t="s">
        <v>269</v>
      </c>
      <c r="DY711" s="215" t="s">
        <v>269</v>
      </c>
      <c r="DZ711" s="215" t="s">
        <v>269</v>
      </c>
      <c r="EA711" s="215" t="s">
        <v>269</v>
      </c>
      <c r="EB711" s="215" t="s">
        <v>269</v>
      </c>
      <c r="EC711" s="215" t="s">
        <v>269</v>
      </c>
      <c r="ED711" s="215" t="s">
        <v>269</v>
      </c>
      <c r="EE711" s="215" t="s">
        <v>269</v>
      </c>
    </row>
    <row r="712" spans="1:135" ht="28.8" x14ac:dyDescent="0.55000000000000004">
      <c r="A712" s="83" t="s">
        <v>130</v>
      </c>
      <c r="B712" s="136">
        <v>913457</v>
      </c>
      <c r="C712" t="s">
        <v>1346</v>
      </c>
      <c r="D712" s="83" t="s">
        <v>228</v>
      </c>
      <c r="E712" s="138">
        <v>714276049184</v>
      </c>
      <c r="F712" s="83" t="s">
        <v>114</v>
      </c>
      <c r="G712" s="85">
        <v>43634</v>
      </c>
      <c r="H712" s="83" t="s">
        <v>98</v>
      </c>
      <c r="I712" s="84" t="s">
        <v>618</v>
      </c>
      <c r="J712" s="207" t="s">
        <v>629</v>
      </c>
      <c r="K712" s="208" t="s">
        <v>634</v>
      </c>
      <c r="L712" s="83" t="s">
        <v>108</v>
      </c>
      <c r="M712" s="184">
        <v>27704</v>
      </c>
      <c r="N712" s="184"/>
      <c r="O712" s="85" t="s">
        <v>102</v>
      </c>
      <c r="P712" s="185">
        <v>43013</v>
      </c>
      <c r="Q712" s="186" t="s">
        <v>203</v>
      </c>
      <c r="R712" s="186"/>
      <c r="S712" s="186"/>
      <c r="T712" s="187"/>
      <c r="U712" s="188" t="s">
        <v>296</v>
      </c>
      <c r="V712" s="188" t="s">
        <v>205</v>
      </c>
      <c r="W712" s="189" t="s">
        <v>619</v>
      </c>
      <c r="X712" s="189" t="s">
        <v>107</v>
      </c>
      <c r="Y712" s="190" t="s">
        <v>614</v>
      </c>
      <c r="Z712" s="83">
        <v>700</v>
      </c>
      <c r="AA712" s="83" t="s">
        <v>193</v>
      </c>
      <c r="AB712" s="83" t="s">
        <v>181</v>
      </c>
      <c r="AC712" s="83" t="s">
        <v>102</v>
      </c>
      <c r="AD712" s="83" t="s">
        <v>7876</v>
      </c>
      <c r="AE712" s="83" t="s">
        <v>102</v>
      </c>
      <c r="AF712" s="83" t="s">
        <v>102</v>
      </c>
      <c r="AG712" s="83" t="s">
        <v>174</v>
      </c>
      <c r="AH712" s="83" t="s">
        <v>7865</v>
      </c>
      <c r="AI712" s="83" t="s">
        <v>104</v>
      </c>
      <c r="AJ712" s="83" t="s">
        <v>105</v>
      </c>
      <c r="AK712" s="191" t="s">
        <v>7876</v>
      </c>
      <c r="AL712" s="191" t="s">
        <v>102</v>
      </c>
      <c r="AM712" s="191" t="s">
        <v>102</v>
      </c>
      <c r="AN712" s="191" t="s">
        <v>174</v>
      </c>
      <c r="AO712" s="191" t="s">
        <v>7865</v>
      </c>
      <c r="AP712" s="191" t="s">
        <v>104</v>
      </c>
      <c r="AQ712" s="191" t="s">
        <v>105</v>
      </c>
      <c r="AR712" s="191" t="s">
        <v>106</v>
      </c>
      <c r="AS712" s="191" t="s">
        <v>7876</v>
      </c>
      <c r="AT712" s="191" t="s">
        <v>488</v>
      </c>
      <c r="AU712" s="191" t="s">
        <v>7877</v>
      </c>
      <c r="AV712" s="191" t="s">
        <v>104</v>
      </c>
      <c r="AW712" s="191" t="s">
        <v>204</v>
      </c>
      <c r="AX712" s="191"/>
      <c r="AY712" s="192" t="s">
        <v>454</v>
      </c>
      <c r="AZ712" s="192" t="s">
        <v>416</v>
      </c>
      <c r="BA712" s="91" t="s">
        <v>108</v>
      </c>
      <c r="BB712" s="90">
        <v>0</v>
      </c>
      <c r="BC712" s="93" t="s">
        <v>102</v>
      </c>
      <c r="BD712" s="93" t="s">
        <v>102</v>
      </c>
      <c r="BE712" s="93" t="s">
        <v>102</v>
      </c>
      <c r="BF712" s="93" t="s">
        <v>102</v>
      </c>
      <c r="BG712" s="97" t="s">
        <v>108</v>
      </c>
      <c r="BH712" s="93" t="s">
        <v>108</v>
      </c>
      <c r="BI712" s="93" t="s">
        <v>102</v>
      </c>
      <c r="BJ712" s="93" t="s">
        <v>102</v>
      </c>
      <c r="BK712" s="93" t="s">
        <v>102</v>
      </c>
      <c r="BL712" s="93" t="s">
        <v>102</v>
      </c>
      <c r="BM712" s="93" t="s">
        <v>102</v>
      </c>
      <c r="BN712" s="93" t="s">
        <v>102</v>
      </c>
      <c r="BO712" s="93" t="s">
        <v>102</v>
      </c>
      <c r="BP712" s="96" t="s">
        <v>102</v>
      </c>
      <c r="BQ712" s="90">
        <v>0</v>
      </c>
      <c r="BR712" s="93" t="s">
        <v>102</v>
      </c>
      <c r="BS712" s="93" t="s">
        <v>102</v>
      </c>
      <c r="BT712" s="93" t="s">
        <v>102</v>
      </c>
      <c r="BU712" s="93" t="s">
        <v>102</v>
      </c>
      <c r="BV712" s="97" t="s">
        <v>108</v>
      </c>
      <c r="BW712" s="93" t="s">
        <v>108</v>
      </c>
      <c r="BX712" s="95" t="s">
        <v>102</v>
      </c>
      <c r="BY712" s="93" t="s">
        <v>102</v>
      </c>
      <c r="BZ712" s="93" t="s">
        <v>102</v>
      </c>
      <c r="CA712" s="93" t="s">
        <v>102</v>
      </c>
      <c r="CB712" s="93" t="s">
        <v>102</v>
      </c>
      <c r="CC712" s="93" t="s">
        <v>102</v>
      </c>
      <c r="CD712" s="93" t="s">
        <v>102</v>
      </c>
      <c r="CE712" s="193" t="s">
        <v>102</v>
      </c>
      <c r="CF712" s="194" t="s">
        <v>436</v>
      </c>
      <c r="CG712" s="195" t="s">
        <v>7878</v>
      </c>
      <c r="CH712" s="101" t="s">
        <v>310</v>
      </c>
      <c r="CI712" s="102"/>
      <c r="CJ712" s="196" t="s">
        <v>7879</v>
      </c>
      <c r="CK712" s="104" t="s">
        <v>190</v>
      </c>
      <c r="CL712" s="105"/>
      <c r="CM712" s="83" t="s">
        <v>623</v>
      </c>
      <c r="CN712" s="106" t="s">
        <v>624</v>
      </c>
      <c r="CO712" s="197" t="s">
        <v>625</v>
      </c>
      <c r="CP712" s="107"/>
      <c r="CQ712" s="198" t="s">
        <v>474</v>
      </c>
      <c r="CR712" s="198" t="s">
        <v>474</v>
      </c>
      <c r="CS712" s="199"/>
      <c r="CT712" s="83" t="s">
        <v>109</v>
      </c>
      <c r="CU712" s="83" t="s">
        <v>109</v>
      </c>
      <c r="CV712" s="83">
        <v>82</v>
      </c>
      <c r="CW712" s="83" t="s">
        <v>139</v>
      </c>
      <c r="CX712" s="83">
        <v>82</v>
      </c>
      <c r="CY712" s="83" t="s">
        <v>108</v>
      </c>
      <c r="CZ712" s="83">
        <v>936855.5</v>
      </c>
      <c r="DA712" s="83" t="s">
        <v>581</v>
      </c>
      <c r="DB712" s="83" t="s">
        <v>152</v>
      </c>
      <c r="DC712" s="83" t="s">
        <v>500</v>
      </c>
      <c r="DD712" s="83">
        <v>4127</v>
      </c>
      <c r="DE712" s="83" t="s">
        <v>606</v>
      </c>
      <c r="DF712" s="83" t="s">
        <v>152</v>
      </c>
      <c r="DG712" s="83" t="s">
        <v>500</v>
      </c>
      <c r="DH712" s="83"/>
      <c r="DI712" s="85">
        <v>43646</v>
      </c>
      <c r="DJ712" s="83" t="s">
        <v>584</v>
      </c>
      <c r="DK712" s="83" t="s">
        <v>102</v>
      </c>
      <c r="DL712" s="83" t="s">
        <v>482</v>
      </c>
      <c r="DM712" s="83">
        <v>0</v>
      </c>
      <c r="DN712" s="83" t="s">
        <v>483</v>
      </c>
      <c r="DO712" s="83">
        <v>1</v>
      </c>
      <c r="DP712" s="83">
        <v>1</v>
      </c>
      <c r="DQ712" s="83"/>
      <c r="DR712" s="83" t="s">
        <v>108</v>
      </c>
      <c r="DS712" s="83" t="s">
        <v>497</v>
      </c>
      <c r="DU712" s="215" t="s">
        <v>269</v>
      </c>
      <c r="DV712" s="136">
        <v>1</v>
      </c>
      <c r="DW712" s="136">
        <v>3</v>
      </c>
      <c r="DX712" s="215" t="s">
        <v>269</v>
      </c>
      <c r="DY712" s="215" t="s">
        <v>269</v>
      </c>
      <c r="DZ712" s="215" t="s">
        <v>269</v>
      </c>
      <c r="EA712" s="215" t="s">
        <v>269</v>
      </c>
      <c r="EB712" s="215" t="s">
        <v>269</v>
      </c>
      <c r="EC712" s="215" t="s">
        <v>269</v>
      </c>
      <c r="ED712" s="215" t="s">
        <v>269</v>
      </c>
      <c r="EE712" s="215" t="s">
        <v>269</v>
      </c>
    </row>
    <row r="713" spans="1:135" ht="28.8" x14ac:dyDescent="0.55000000000000004">
      <c r="A713" s="83" t="s">
        <v>130</v>
      </c>
      <c r="B713" s="136">
        <v>139007</v>
      </c>
      <c r="C713" t="s">
        <v>1347</v>
      </c>
      <c r="D713" s="83" t="s">
        <v>228</v>
      </c>
      <c r="E713" s="138">
        <v>611166473828</v>
      </c>
      <c r="F713" s="83" t="s">
        <v>114</v>
      </c>
      <c r="G713" s="85">
        <v>43643</v>
      </c>
      <c r="H713" s="211" t="s">
        <v>98</v>
      </c>
      <c r="I713" s="84" t="s">
        <v>610</v>
      </c>
      <c r="J713" s="207" t="s">
        <v>627</v>
      </c>
      <c r="K713" s="208" t="s">
        <v>630</v>
      </c>
      <c r="L713" s="83" t="s">
        <v>108</v>
      </c>
      <c r="M713" s="184">
        <v>24615</v>
      </c>
      <c r="N713" s="184"/>
      <c r="O713" s="85" t="s">
        <v>102</v>
      </c>
      <c r="P713" s="185">
        <v>42491</v>
      </c>
      <c r="Q713" s="186" t="s">
        <v>203</v>
      </c>
      <c r="R713" s="186"/>
      <c r="S713" s="186"/>
      <c r="T713" s="187"/>
      <c r="U713" s="188" t="s">
        <v>296</v>
      </c>
      <c r="V713" s="188" t="s">
        <v>297</v>
      </c>
      <c r="W713" s="188" t="s">
        <v>297</v>
      </c>
      <c r="X713" s="189" t="s">
        <v>167</v>
      </c>
      <c r="Y713" s="190"/>
      <c r="Z713" s="83">
        <v>700</v>
      </c>
      <c r="AA713" s="83" t="s">
        <v>193</v>
      </c>
      <c r="AB713" s="83" t="s">
        <v>181</v>
      </c>
      <c r="AC713" s="83" t="s">
        <v>102</v>
      </c>
      <c r="AD713" s="83" t="s">
        <v>7880</v>
      </c>
      <c r="AE713" s="83" t="s">
        <v>102</v>
      </c>
      <c r="AF713" s="83" t="s">
        <v>102</v>
      </c>
      <c r="AG713" s="83" t="s">
        <v>119</v>
      </c>
      <c r="AH713" s="83" t="s">
        <v>7881</v>
      </c>
      <c r="AI713" s="83" t="s">
        <v>104</v>
      </c>
      <c r="AJ713" s="83" t="s">
        <v>105</v>
      </c>
      <c r="AK713" s="191" t="s">
        <v>7880</v>
      </c>
      <c r="AL713" s="191" t="s">
        <v>102</v>
      </c>
      <c r="AM713" s="191" t="s">
        <v>102</v>
      </c>
      <c r="AN713" s="191" t="s">
        <v>119</v>
      </c>
      <c r="AO713" s="191" t="s">
        <v>7881</v>
      </c>
      <c r="AP713" s="191" t="s">
        <v>104</v>
      </c>
      <c r="AQ713" s="191" t="s">
        <v>105</v>
      </c>
      <c r="AR713" s="191" t="s">
        <v>106</v>
      </c>
      <c r="AS713" s="191" t="s">
        <v>7880</v>
      </c>
      <c r="AT713" s="191" t="s">
        <v>485</v>
      </c>
      <c r="AU713" s="191" t="s">
        <v>7881</v>
      </c>
      <c r="AV713" s="191" t="s">
        <v>104</v>
      </c>
      <c r="AW713" s="191" t="s">
        <v>204</v>
      </c>
      <c r="AX713" s="191"/>
      <c r="AY713" s="192" t="s">
        <v>454</v>
      </c>
      <c r="AZ713" s="192" t="s">
        <v>416</v>
      </c>
      <c r="BA713" s="91" t="s">
        <v>108</v>
      </c>
      <c r="BB713" s="90">
        <v>0</v>
      </c>
      <c r="BC713" s="93" t="s">
        <v>102</v>
      </c>
      <c r="BD713" s="93" t="s">
        <v>102</v>
      </c>
      <c r="BE713" s="93" t="s">
        <v>102</v>
      </c>
      <c r="BF713" s="93" t="s">
        <v>102</v>
      </c>
      <c r="BG713" s="97" t="s">
        <v>108</v>
      </c>
      <c r="BH713" s="93" t="s">
        <v>108</v>
      </c>
      <c r="BI713" s="93" t="s">
        <v>102</v>
      </c>
      <c r="BJ713" s="93" t="s">
        <v>102</v>
      </c>
      <c r="BK713" s="93" t="s">
        <v>102</v>
      </c>
      <c r="BL713" s="93" t="s">
        <v>102</v>
      </c>
      <c r="BM713" s="93" t="s">
        <v>102</v>
      </c>
      <c r="BN713" s="93" t="s">
        <v>102</v>
      </c>
      <c r="BO713" s="93" t="s">
        <v>102</v>
      </c>
      <c r="BP713" s="96" t="s">
        <v>102</v>
      </c>
      <c r="BQ713" s="90">
        <v>0</v>
      </c>
      <c r="BR713" s="93" t="s">
        <v>102</v>
      </c>
      <c r="BS713" s="93" t="s">
        <v>102</v>
      </c>
      <c r="BT713" s="93" t="s">
        <v>102</v>
      </c>
      <c r="BU713" s="93" t="s">
        <v>102</v>
      </c>
      <c r="BV713" s="97" t="s">
        <v>108</v>
      </c>
      <c r="BW713" s="93" t="s">
        <v>108</v>
      </c>
      <c r="BX713" s="95" t="s">
        <v>102</v>
      </c>
      <c r="BY713" s="93" t="s">
        <v>102</v>
      </c>
      <c r="BZ713" s="93" t="s">
        <v>102</v>
      </c>
      <c r="CA713" s="93" t="s">
        <v>102</v>
      </c>
      <c r="CB713" s="93" t="s">
        <v>102</v>
      </c>
      <c r="CC713" s="93" t="s">
        <v>102</v>
      </c>
      <c r="CD713" s="93" t="s">
        <v>102</v>
      </c>
      <c r="CE713" s="193" t="s">
        <v>102</v>
      </c>
      <c r="CF713" s="194" t="s">
        <v>436</v>
      </c>
      <c r="CG713" s="195" t="s">
        <v>7882</v>
      </c>
      <c r="CH713" s="101" t="s">
        <v>563</v>
      </c>
      <c r="CI713" s="102"/>
      <c r="CJ713" s="196" t="s">
        <v>577</v>
      </c>
      <c r="CK713" s="104" t="s">
        <v>190</v>
      </c>
      <c r="CL713" s="105"/>
      <c r="CM713" s="83" t="s">
        <v>578</v>
      </c>
      <c r="CN713" s="106" t="s">
        <v>108</v>
      </c>
      <c r="CO713" s="197" t="s">
        <v>566</v>
      </c>
      <c r="CP713" s="107"/>
      <c r="CQ713" s="198" t="s">
        <v>107</v>
      </c>
      <c r="CR713" s="198" t="s">
        <v>107</v>
      </c>
      <c r="CS713" s="199"/>
      <c r="CT713" s="83" t="s">
        <v>109</v>
      </c>
      <c r="CU713" s="83" t="s">
        <v>109</v>
      </c>
      <c r="CV713" s="83">
        <v>91</v>
      </c>
      <c r="CW713" s="83" t="s">
        <v>270</v>
      </c>
      <c r="CX713" s="83">
        <v>91</v>
      </c>
      <c r="CY713" s="83" t="s">
        <v>108</v>
      </c>
      <c r="CZ713" s="83">
        <v>938175</v>
      </c>
      <c r="DA713" s="83" t="s">
        <v>7883</v>
      </c>
      <c r="DB713" s="83" t="s">
        <v>118</v>
      </c>
      <c r="DC713" s="83" t="s">
        <v>108</v>
      </c>
      <c r="DD713" s="83">
        <v>3890</v>
      </c>
      <c r="DE713" s="83" t="s">
        <v>173</v>
      </c>
      <c r="DF713" s="83" t="s">
        <v>118</v>
      </c>
      <c r="DG713" s="83" t="s">
        <v>500</v>
      </c>
      <c r="DH713" s="83"/>
      <c r="DI713" s="85">
        <v>43646</v>
      </c>
      <c r="DJ713" s="83" t="s">
        <v>584</v>
      </c>
      <c r="DK713" s="83" t="s">
        <v>102</v>
      </c>
      <c r="DL713" s="83" t="s">
        <v>482</v>
      </c>
      <c r="DM713" s="83">
        <v>0</v>
      </c>
      <c r="DN713" s="83" t="s">
        <v>483</v>
      </c>
      <c r="DO713" s="83">
        <v>1</v>
      </c>
      <c r="DP713" s="83">
        <v>5</v>
      </c>
      <c r="DQ713" s="83"/>
      <c r="DR713" s="83" t="s">
        <v>108</v>
      </c>
      <c r="DS713" s="83" t="s">
        <v>497</v>
      </c>
      <c r="DU713" s="215" t="s">
        <v>269</v>
      </c>
      <c r="DV713" s="136">
        <v>1</v>
      </c>
      <c r="DW713" s="136">
        <v>3</v>
      </c>
      <c r="DX713" s="215" t="s">
        <v>269</v>
      </c>
      <c r="DY713" s="215" t="s">
        <v>269</v>
      </c>
      <c r="DZ713" s="215" t="s">
        <v>269</v>
      </c>
      <c r="EA713" s="215" t="s">
        <v>269</v>
      </c>
      <c r="EB713" s="215" t="s">
        <v>269</v>
      </c>
      <c r="EC713" s="215" t="s">
        <v>269</v>
      </c>
      <c r="ED713" s="215" t="s">
        <v>269</v>
      </c>
      <c r="EE713" s="215" t="s">
        <v>269</v>
      </c>
    </row>
    <row r="714" spans="1:135" ht="57.6" x14ac:dyDescent="0.55000000000000004">
      <c r="A714" s="83" t="s">
        <v>130</v>
      </c>
      <c r="B714" s="136">
        <v>341221</v>
      </c>
      <c r="C714" t="s">
        <v>1348</v>
      </c>
      <c r="D714" s="83" t="s">
        <v>228</v>
      </c>
      <c r="E714" s="138">
        <v>673063442667</v>
      </c>
      <c r="F714" s="83" t="s">
        <v>143</v>
      </c>
      <c r="G714" s="85">
        <v>43620</v>
      </c>
      <c r="H714" s="83" t="s">
        <v>98</v>
      </c>
      <c r="I714" s="84" t="s">
        <v>612</v>
      </c>
      <c r="J714" s="207" t="s">
        <v>628</v>
      </c>
      <c r="K714" s="208" t="s">
        <v>633</v>
      </c>
      <c r="L714" s="83" t="s">
        <v>108</v>
      </c>
      <c r="M714" s="184" t="s">
        <v>102</v>
      </c>
      <c r="N714" s="184" t="s">
        <v>556</v>
      </c>
      <c r="O714" s="85" t="s">
        <v>102</v>
      </c>
      <c r="P714" s="185">
        <v>42491</v>
      </c>
      <c r="Q714" s="186" t="s">
        <v>202</v>
      </c>
      <c r="R714" s="186" t="s">
        <v>613</v>
      </c>
      <c r="S714" s="186"/>
      <c r="T714" s="187"/>
      <c r="U714" s="188" t="s">
        <v>295</v>
      </c>
      <c r="V714" s="188" t="s">
        <v>205</v>
      </c>
      <c r="W714" s="188" t="s">
        <v>295</v>
      </c>
      <c r="X714" s="189" t="s">
        <v>107</v>
      </c>
      <c r="Y714" s="190" t="s">
        <v>614</v>
      </c>
      <c r="Z714" s="83">
        <v>700</v>
      </c>
      <c r="AA714" s="83" t="s">
        <v>193</v>
      </c>
      <c r="AB714" s="83" t="s">
        <v>181</v>
      </c>
      <c r="AC714" s="83" t="s">
        <v>102</v>
      </c>
      <c r="AD714" s="83" t="s">
        <v>7884</v>
      </c>
      <c r="AE714" s="83" t="s">
        <v>7885</v>
      </c>
      <c r="AF714" s="83" t="s">
        <v>102</v>
      </c>
      <c r="AG714" s="83" t="s">
        <v>175</v>
      </c>
      <c r="AH714" s="83" t="s">
        <v>7886</v>
      </c>
      <c r="AI714" s="83" t="s">
        <v>104</v>
      </c>
      <c r="AJ714" s="83" t="s">
        <v>105</v>
      </c>
      <c r="AK714" s="191" t="s">
        <v>7884</v>
      </c>
      <c r="AL714" s="191" t="s">
        <v>7885</v>
      </c>
      <c r="AM714" s="191" t="s">
        <v>102</v>
      </c>
      <c r="AN714" s="191" t="s">
        <v>175</v>
      </c>
      <c r="AO714" s="191" t="s">
        <v>7886</v>
      </c>
      <c r="AP714" s="191" t="s">
        <v>104</v>
      </c>
      <c r="AQ714" s="191" t="s">
        <v>105</v>
      </c>
      <c r="AR714" s="191" t="s">
        <v>106</v>
      </c>
      <c r="AS714" s="191"/>
      <c r="AT714" s="191"/>
      <c r="AU714" s="191"/>
      <c r="AV714" s="191"/>
      <c r="AW714" s="191"/>
      <c r="AX714" s="191" t="s">
        <v>575</v>
      </c>
      <c r="AY714" s="192" t="s">
        <v>454</v>
      </c>
      <c r="AZ714" s="192" t="s">
        <v>108</v>
      </c>
      <c r="BA714" s="91" t="s">
        <v>108</v>
      </c>
      <c r="BB714" s="90">
        <v>0</v>
      </c>
      <c r="BC714" s="93" t="s">
        <v>102</v>
      </c>
      <c r="BD714" s="93" t="s">
        <v>102</v>
      </c>
      <c r="BE714" s="93" t="s">
        <v>102</v>
      </c>
      <c r="BF714" s="93" t="s">
        <v>102</v>
      </c>
      <c r="BG714" s="97" t="s">
        <v>108</v>
      </c>
      <c r="BH714" s="93" t="s">
        <v>108</v>
      </c>
      <c r="BI714" s="93" t="s">
        <v>102</v>
      </c>
      <c r="BJ714" s="93" t="s">
        <v>102</v>
      </c>
      <c r="BK714" s="93" t="s">
        <v>102</v>
      </c>
      <c r="BL714" s="93" t="s">
        <v>102</v>
      </c>
      <c r="BM714" s="93" t="s">
        <v>102</v>
      </c>
      <c r="BN714" s="93" t="s">
        <v>102</v>
      </c>
      <c r="BO714" s="93" t="s">
        <v>102</v>
      </c>
      <c r="BP714" s="96" t="s">
        <v>102</v>
      </c>
      <c r="BQ714" s="90">
        <v>0</v>
      </c>
      <c r="BR714" s="93" t="s">
        <v>102</v>
      </c>
      <c r="BS714" s="93" t="s">
        <v>102</v>
      </c>
      <c r="BT714" s="93" t="s">
        <v>102</v>
      </c>
      <c r="BU714" s="93" t="s">
        <v>102</v>
      </c>
      <c r="BV714" s="97" t="s">
        <v>108</v>
      </c>
      <c r="BW714" s="93" t="s">
        <v>108</v>
      </c>
      <c r="BX714" s="95" t="s">
        <v>102</v>
      </c>
      <c r="BY714" s="93" t="s">
        <v>102</v>
      </c>
      <c r="BZ714" s="93" t="s">
        <v>102</v>
      </c>
      <c r="CA714" s="93" t="s">
        <v>102</v>
      </c>
      <c r="CB714" s="93" t="s">
        <v>102</v>
      </c>
      <c r="CC714" s="93" t="s">
        <v>102</v>
      </c>
      <c r="CD714" s="93" t="s">
        <v>102</v>
      </c>
      <c r="CE714" s="193" t="s">
        <v>102</v>
      </c>
      <c r="CF714" s="194" t="s">
        <v>508</v>
      </c>
      <c r="CG714" s="195" t="s">
        <v>102</v>
      </c>
      <c r="CH714" s="101" t="e">
        <v>#N/A</v>
      </c>
      <c r="CI714" s="102" t="s">
        <v>580</v>
      </c>
      <c r="CJ714" s="196" t="s">
        <v>108</v>
      </c>
      <c r="CK714" s="104" t="s">
        <v>109</v>
      </c>
      <c r="CL714" s="105" t="s">
        <v>579</v>
      </c>
      <c r="CM714" s="83" t="s">
        <v>108</v>
      </c>
      <c r="CN714" s="106" t="s">
        <v>108</v>
      </c>
      <c r="CO714" s="197" t="s">
        <v>108</v>
      </c>
      <c r="CP714" s="107"/>
      <c r="CQ714" s="198" t="s">
        <v>474</v>
      </c>
      <c r="CR714" s="198" t="s">
        <v>474</v>
      </c>
      <c r="CS714" s="199" t="s">
        <v>616</v>
      </c>
      <c r="CT714" s="83" t="s">
        <v>109</v>
      </c>
      <c r="CU714" s="83" t="s">
        <v>109</v>
      </c>
      <c r="CV714" s="83">
        <v>1</v>
      </c>
      <c r="CW714" s="83" t="s">
        <v>112</v>
      </c>
      <c r="CX714" s="83">
        <v>1</v>
      </c>
      <c r="CY714" s="83" t="s">
        <v>7887</v>
      </c>
      <c r="CZ714" s="83">
        <v>939494.5</v>
      </c>
      <c r="DA714" s="83" t="s">
        <v>138</v>
      </c>
      <c r="DB714" s="83" t="s">
        <v>124</v>
      </c>
      <c r="DC714" s="83" t="s">
        <v>501</v>
      </c>
      <c r="DD714" s="83">
        <v>6718</v>
      </c>
      <c r="DE714" s="83" t="s">
        <v>582</v>
      </c>
      <c r="DF714" s="83" t="s">
        <v>145</v>
      </c>
      <c r="DG714" s="83" t="s">
        <v>501</v>
      </c>
      <c r="DH714" s="83" t="s">
        <v>582</v>
      </c>
      <c r="DI714" s="85">
        <v>43646</v>
      </c>
      <c r="DJ714" s="83" t="s">
        <v>584</v>
      </c>
      <c r="DK714" s="83" t="s">
        <v>102</v>
      </c>
      <c r="DL714" s="83" t="s">
        <v>482</v>
      </c>
      <c r="DM714" s="83">
        <v>0</v>
      </c>
      <c r="DN714" s="83" t="s">
        <v>238</v>
      </c>
      <c r="DO714" s="83">
        <v>1</v>
      </c>
      <c r="DP714" s="83">
        <v>3</v>
      </c>
      <c r="DQ714" s="83"/>
      <c r="DR714" s="83" t="s">
        <v>108</v>
      </c>
      <c r="DS714" s="83" t="s">
        <v>497</v>
      </c>
      <c r="DU714" s="215" t="s">
        <v>269</v>
      </c>
      <c r="DV714" s="136">
        <v>1</v>
      </c>
      <c r="DW714" s="136">
        <v>3</v>
      </c>
      <c r="DX714" s="215" t="s">
        <v>269</v>
      </c>
      <c r="DY714" s="215" t="s">
        <v>269</v>
      </c>
      <c r="DZ714" s="215" t="s">
        <v>269</v>
      </c>
      <c r="EA714" s="215" t="s">
        <v>269</v>
      </c>
      <c r="EB714" s="215" t="s">
        <v>269</v>
      </c>
      <c r="EC714" s="215" t="s">
        <v>269</v>
      </c>
      <c r="ED714" s="215" t="s">
        <v>269</v>
      </c>
      <c r="EE714" s="215" t="s">
        <v>269</v>
      </c>
    </row>
    <row r="715" spans="1:135" ht="28.8" x14ac:dyDescent="0.55000000000000004">
      <c r="A715" s="83" t="s">
        <v>130</v>
      </c>
      <c r="B715" s="136">
        <v>583134</v>
      </c>
      <c r="C715" t="s">
        <v>1349</v>
      </c>
      <c r="D715" s="83" t="s">
        <v>228</v>
      </c>
      <c r="E715" s="138">
        <v>112347811681</v>
      </c>
      <c r="F715" s="83" t="s">
        <v>114</v>
      </c>
      <c r="G715" s="85">
        <v>43634</v>
      </c>
      <c r="H715" s="83" t="s">
        <v>98</v>
      </c>
      <c r="I715" s="84" t="s">
        <v>618</v>
      </c>
      <c r="J715" s="207" t="s">
        <v>629</v>
      </c>
      <c r="K715" s="208" t="s">
        <v>634</v>
      </c>
      <c r="L715" s="83" t="s">
        <v>108</v>
      </c>
      <c r="M715" s="184">
        <v>27705</v>
      </c>
      <c r="N715" s="184"/>
      <c r="O715" s="85" t="s">
        <v>102</v>
      </c>
      <c r="P715" s="185">
        <v>43013</v>
      </c>
      <c r="Q715" s="186" t="s">
        <v>203</v>
      </c>
      <c r="R715" s="186"/>
      <c r="S715" s="186"/>
      <c r="T715" s="187"/>
      <c r="U715" s="188" t="s">
        <v>296</v>
      </c>
      <c r="V715" s="188" t="s">
        <v>205</v>
      </c>
      <c r="W715" s="189" t="s">
        <v>619</v>
      </c>
      <c r="X715" s="189" t="s">
        <v>107</v>
      </c>
      <c r="Y715" s="190" t="s">
        <v>614</v>
      </c>
      <c r="Z715" s="83">
        <v>700</v>
      </c>
      <c r="AA715" s="83" t="s">
        <v>193</v>
      </c>
      <c r="AB715" s="83" t="s">
        <v>181</v>
      </c>
      <c r="AC715" s="83" t="s">
        <v>102</v>
      </c>
      <c r="AD715" s="83" t="s">
        <v>7888</v>
      </c>
      <c r="AE715" s="83" t="s">
        <v>102</v>
      </c>
      <c r="AF715" s="83" t="s">
        <v>102</v>
      </c>
      <c r="AG715" s="83" t="s">
        <v>174</v>
      </c>
      <c r="AH715" s="83" t="s">
        <v>7877</v>
      </c>
      <c r="AI715" s="83" t="s">
        <v>104</v>
      </c>
      <c r="AJ715" s="83" t="s">
        <v>105</v>
      </c>
      <c r="AK715" s="191" t="s">
        <v>7888</v>
      </c>
      <c r="AL715" s="191" t="s">
        <v>102</v>
      </c>
      <c r="AM715" s="191" t="s">
        <v>102</v>
      </c>
      <c r="AN715" s="191" t="s">
        <v>174</v>
      </c>
      <c r="AO715" s="191" t="s">
        <v>7877</v>
      </c>
      <c r="AP715" s="191" t="s">
        <v>104</v>
      </c>
      <c r="AQ715" s="191" t="s">
        <v>105</v>
      </c>
      <c r="AR715" s="191" t="s">
        <v>106</v>
      </c>
      <c r="AS715" s="191" t="s">
        <v>7888</v>
      </c>
      <c r="AT715" s="191" t="s">
        <v>488</v>
      </c>
      <c r="AU715" s="191" t="s">
        <v>7889</v>
      </c>
      <c r="AV715" s="191" t="s">
        <v>104</v>
      </c>
      <c r="AW715" s="191" t="s">
        <v>204</v>
      </c>
      <c r="AX715" s="191"/>
      <c r="AY715" s="192" t="s">
        <v>454</v>
      </c>
      <c r="AZ715" s="192" t="s">
        <v>416</v>
      </c>
      <c r="BA715" s="91" t="s">
        <v>108</v>
      </c>
      <c r="BB715" s="90">
        <v>0</v>
      </c>
      <c r="BC715" s="93" t="s">
        <v>102</v>
      </c>
      <c r="BD715" s="93" t="s">
        <v>102</v>
      </c>
      <c r="BE715" s="93" t="s">
        <v>102</v>
      </c>
      <c r="BF715" s="93" t="s">
        <v>102</v>
      </c>
      <c r="BG715" s="97" t="s">
        <v>108</v>
      </c>
      <c r="BH715" s="93" t="s">
        <v>108</v>
      </c>
      <c r="BI715" s="93" t="s">
        <v>102</v>
      </c>
      <c r="BJ715" s="93" t="s">
        <v>102</v>
      </c>
      <c r="BK715" s="93" t="s">
        <v>102</v>
      </c>
      <c r="BL715" s="93" t="s">
        <v>102</v>
      </c>
      <c r="BM715" s="93" t="s">
        <v>102</v>
      </c>
      <c r="BN715" s="93" t="s">
        <v>102</v>
      </c>
      <c r="BO715" s="93" t="s">
        <v>102</v>
      </c>
      <c r="BP715" s="96" t="s">
        <v>102</v>
      </c>
      <c r="BQ715" s="90">
        <v>0</v>
      </c>
      <c r="BR715" s="93" t="s">
        <v>102</v>
      </c>
      <c r="BS715" s="93" t="s">
        <v>102</v>
      </c>
      <c r="BT715" s="93" t="s">
        <v>102</v>
      </c>
      <c r="BU715" s="93" t="s">
        <v>102</v>
      </c>
      <c r="BV715" s="97" t="s">
        <v>108</v>
      </c>
      <c r="BW715" s="93" t="s">
        <v>108</v>
      </c>
      <c r="BX715" s="95" t="s">
        <v>102</v>
      </c>
      <c r="BY715" s="93" t="s">
        <v>102</v>
      </c>
      <c r="BZ715" s="93" t="s">
        <v>102</v>
      </c>
      <c r="CA715" s="93" t="s">
        <v>102</v>
      </c>
      <c r="CB715" s="93" t="s">
        <v>102</v>
      </c>
      <c r="CC715" s="93" t="s">
        <v>102</v>
      </c>
      <c r="CD715" s="93" t="s">
        <v>102</v>
      </c>
      <c r="CE715" s="193" t="s">
        <v>102</v>
      </c>
      <c r="CF715" s="194" t="s">
        <v>436</v>
      </c>
      <c r="CG715" s="195" t="s">
        <v>7890</v>
      </c>
      <c r="CH715" s="101" t="s">
        <v>310</v>
      </c>
      <c r="CI715" s="102"/>
      <c r="CJ715" s="196" t="s">
        <v>7891</v>
      </c>
      <c r="CK715" s="104" t="s">
        <v>190</v>
      </c>
      <c r="CL715" s="105"/>
      <c r="CM715" s="83" t="s">
        <v>623</v>
      </c>
      <c r="CN715" s="106" t="s">
        <v>624</v>
      </c>
      <c r="CO715" s="197" t="s">
        <v>625</v>
      </c>
      <c r="CP715" s="107"/>
      <c r="CQ715" s="198" t="s">
        <v>474</v>
      </c>
      <c r="CR715" s="198" t="s">
        <v>474</v>
      </c>
      <c r="CS715" s="199"/>
      <c r="CT715" s="83" t="s">
        <v>109</v>
      </c>
      <c r="CU715" s="83" t="s">
        <v>109</v>
      </c>
      <c r="CV715" s="83">
        <v>30</v>
      </c>
      <c r="CW715" s="83" t="s">
        <v>139</v>
      </c>
      <c r="CX715" s="83">
        <v>30</v>
      </c>
      <c r="CY715" s="83" t="s">
        <v>108</v>
      </c>
      <c r="CZ715" s="83">
        <v>940814</v>
      </c>
      <c r="DA715" s="83" t="s">
        <v>581</v>
      </c>
      <c r="DB715" s="83" t="s">
        <v>152</v>
      </c>
      <c r="DC715" s="83" t="s">
        <v>500</v>
      </c>
      <c r="DD715" s="83">
        <v>4382</v>
      </c>
      <c r="DE715" s="83" t="s">
        <v>606</v>
      </c>
      <c r="DF715" s="83" t="s">
        <v>152</v>
      </c>
      <c r="DG715" s="83" t="s">
        <v>500</v>
      </c>
      <c r="DH715" s="83"/>
      <c r="DI715" s="85">
        <v>43646</v>
      </c>
      <c r="DJ715" s="83" t="s">
        <v>584</v>
      </c>
      <c r="DK715" s="83" t="s">
        <v>102</v>
      </c>
      <c r="DL715" s="83" t="s">
        <v>482</v>
      </c>
      <c r="DM715" s="83">
        <v>0</v>
      </c>
      <c r="DN715" s="83" t="s">
        <v>483</v>
      </c>
      <c r="DO715" s="83">
        <v>1</v>
      </c>
      <c r="DP715" s="83">
        <v>1</v>
      </c>
      <c r="DQ715" s="83"/>
      <c r="DR715" s="83" t="s">
        <v>108</v>
      </c>
      <c r="DS715" s="83" t="s">
        <v>497</v>
      </c>
      <c r="DU715" s="215" t="s">
        <v>269</v>
      </c>
      <c r="DV715" s="136">
        <v>1</v>
      </c>
      <c r="DW715" s="136">
        <v>3</v>
      </c>
      <c r="DX715" s="215" t="s">
        <v>269</v>
      </c>
      <c r="DY715" s="215" t="s">
        <v>269</v>
      </c>
      <c r="DZ715" s="215" t="s">
        <v>269</v>
      </c>
      <c r="EA715" s="215" t="s">
        <v>269</v>
      </c>
      <c r="EB715" s="215" t="s">
        <v>269</v>
      </c>
      <c r="EC715" s="215" t="s">
        <v>269</v>
      </c>
      <c r="ED715" s="215" t="s">
        <v>269</v>
      </c>
      <c r="EE715" s="215" t="s">
        <v>269</v>
      </c>
    </row>
    <row r="716" spans="1:135" ht="28.8" x14ac:dyDescent="0.55000000000000004">
      <c r="A716" s="83" t="s">
        <v>130</v>
      </c>
      <c r="B716" s="136">
        <v>435289</v>
      </c>
      <c r="C716" t="s">
        <v>1350</v>
      </c>
      <c r="D716" s="83" t="s">
        <v>228</v>
      </c>
      <c r="E716" s="138">
        <v>930622074150</v>
      </c>
      <c r="F716" s="83" t="s">
        <v>114</v>
      </c>
      <c r="G716" s="85">
        <v>43643</v>
      </c>
      <c r="H716" s="211" t="s">
        <v>98</v>
      </c>
      <c r="I716" s="84" t="s">
        <v>610</v>
      </c>
      <c r="J716" s="207" t="s">
        <v>627</v>
      </c>
      <c r="K716" s="208" t="s">
        <v>630</v>
      </c>
      <c r="L716" s="83" t="s">
        <v>108</v>
      </c>
      <c r="M716" s="184">
        <v>24616</v>
      </c>
      <c r="N716" s="184"/>
      <c r="O716" s="85" t="s">
        <v>102</v>
      </c>
      <c r="P716" s="185">
        <v>42491</v>
      </c>
      <c r="Q716" s="186" t="s">
        <v>203</v>
      </c>
      <c r="R716" s="186"/>
      <c r="S716" s="186"/>
      <c r="T716" s="187"/>
      <c r="U716" s="188" t="s">
        <v>296</v>
      </c>
      <c r="V716" s="188" t="s">
        <v>297</v>
      </c>
      <c r="W716" s="188" t="s">
        <v>297</v>
      </c>
      <c r="X716" s="189" t="s">
        <v>167</v>
      </c>
      <c r="Y716" s="190"/>
      <c r="Z716" s="83">
        <v>700</v>
      </c>
      <c r="AA716" s="83" t="s">
        <v>193</v>
      </c>
      <c r="AB716" s="83" t="s">
        <v>181</v>
      </c>
      <c r="AC716" s="83" t="s">
        <v>102</v>
      </c>
      <c r="AD716" s="83" t="s">
        <v>7892</v>
      </c>
      <c r="AE716" s="83" t="s">
        <v>102</v>
      </c>
      <c r="AF716" s="83" t="s">
        <v>102</v>
      </c>
      <c r="AG716" s="83" t="s">
        <v>119</v>
      </c>
      <c r="AH716" s="83" t="s">
        <v>7893</v>
      </c>
      <c r="AI716" s="83" t="s">
        <v>104</v>
      </c>
      <c r="AJ716" s="83" t="s">
        <v>105</v>
      </c>
      <c r="AK716" s="191" t="s">
        <v>7892</v>
      </c>
      <c r="AL716" s="191" t="s">
        <v>102</v>
      </c>
      <c r="AM716" s="191" t="s">
        <v>102</v>
      </c>
      <c r="AN716" s="191" t="s">
        <v>119</v>
      </c>
      <c r="AO716" s="191" t="s">
        <v>7893</v>
      </c>
      <c r="AP716" s="191" t="s">
        <v>104</v>
      </c>
      <c r="AQ716" s="191" t="s">
        <v>105</v>
      </c>
      <c r="AR716" s="191" t="s">
        <v>106</v>
      </c>
      <c r="AS716" s="191" t="s">
        <v>7892</v>
      </c>
      <c r="AT716" s="191" t="s">
        <v>485</v>
      </c>
      <c r="AU716" s="191" t="s">
        <v>7893</v>
      </c>
      <c r="AV716" s="191" t="s">
        <v>104</v>
      </c>
      <c r="AW716" s="191" t="s">
        <v>204</v>
      </c>
      <c r="AX716" s="191"/>
      <c r="AY716" s="192" t="s">
        <v>454</v>
      </c>
      <c r="AZ716" s="192" t="s">
        <v>416</v>
      </c>
      <c r="BA716" s="91" t="s">
        <v>108</v>
      </c>
      <c r="BB716" s="90">
        <v>0</v>
      </c>
      <c r="BC716" s="93" t="s">
        <v>102</v>
      </c>
      <c r="BD716" s="93" t="s">
        <v>102</v>
      </c>
      <c r="BE716" s="93" t="s">
        <v>102</v>
      </c>
      <c r="BF716" s="93" t="s">
        <v>102</v>
      </c>
      <c r="BG716" s="97" t="s">
        <v>108</v>
      </c>
      <c r="BH716" s="93" t="s">
        <v>108</v>
      </c>
      <c r="BI716" s="93" t="s">
        <v>102</v>
      </c>
      <c r="BJ716" s="93" t="s">
        <v>102</v>
      </c>
      <c r="BK716" s="93" t="s">
        <v>102</v>
      </c>
      <c r="BL716" s="93" t="s">
        <v>102</v>
      </c>
      <c r="BM716" s="93" t="s">
        <v>102</v>
      </c>
      <c r="BN716" s="93" t="s">
        <v>102</v>
      </c>
      <c r="BO716" s="93" t="s">
        <v>102</v>
      </c>
      <c r="BP716" s="96" t="s">
        <v>102</v>
      </c>
      <c r="BQ716" s="90">
        <v>0</v>
      </c>
      <c r="BR716" s="93" t="s">
        <v>102</v>
      </c>
      <c r="BS716" s="93" t="s">
        <v>102</v>
      </c>
      <c r="BT716" s="93" t="s">
        <v>102</v>
      </c>
      <c r="BU716" s="93" t="s">
        <v>102</v>
      </c>
      <c r="BV716" s="97" t="s">
        <v>108</v>
      </c>
      <c r="BW716" s="93" t="s">
        <v>108</v>
      </c>
      <c r="BX716" s="95" t="s">
        <v>102</v>
      </c>
      <c r="BY716" s="93" t="s">
        <v>102</v>
      </c>
      <c r="BZ716" s="93" t="s">
        <v>102</v>
      </c>
      <c r="CA716" s="93" t="s">
        <v>102</v>
      </c>
      <c r="CB716" s="93" t="s">
        <v>102</v>
      </c>
      <c r="CC716" s="93" t="s">
        <v>102</v>
      </c>
      <c r="CD716" s="93" t="s">
        <v>102</v>
      </c>
      <c r="CE716" s="193" t="s">
        <v>102</v>
      </c>
      <c r="CF716" s="194" t="s">
        <v>436</v>
      </c>
      <c r="CG716" s="195" t="s">
        <v>7894</v>
      </c>
      <c r="CH716" s="101" t="s">
        <v>563</v>
      </c>
      <c r="CI716" s="102"/>
      <c r="CJ716" s="196" t="s">
        <v>577</v>
      </c>
      <c r="CK716" s="104" t="s">
        <v>190</v>
      </c>
      <c r="CL716" s="105"/>
      <c r="CM716" s="83" t="s">
        <v>578</v>
      </c>
      <c r="CN716" s="106" t="s">
        <v>108</v>
      </c>
      <c r="CO716" s="197" t="s">
        <v>566</v>
      </c>
      <c r="CP716" s="107"/>
      <c r="CQ716" s="198" t="s">
        <v>107</v>
      </c>
      <c r="CR716" s="198" t="s">
        <v>107</v>
      </c>
      <c r="CS716" s="199"/>
      <c r="CT716" s="83" t="s">
        <v>109</v>
      </c>
      <c r="CU716" s="83" t="s">
        <v>109</v>
      </c>
      <c r="CV716" s="83">
        <v>12</v>
      </c>
      <c r="CW716" s="83" t="s">
        <v>270</v>
      </c>
      <c r="CX716" s="83">
        <v>12</v>
      </c>
      <c r="CY716" s="83" t="s">
        <v>108</v>
      </c>
      <c r="CZ716" s="83">
        <v>942133.5</v>
      </c>
      <c r="DA716" s="83" t="s">
        <v>7895</v>
      </c>
      <c r="DB716" s="83" t="s">
        <v>118</v>
      </c>
      <c r="DC716" s="83" t="s">
        <v>108</v>
      </c>
      <c r="DD716" s="83">
        <v>6577</v>
      </c>
      <c r="DE716" s="83" t="s">
        <v>173</v>
      </c>
      <c r="DF716" s="83" t="s">
        <v>118</v>
      </c>
      <c r="DG716" s="83" t="s">
        <v>500</v>
      </c>
      <c r="DH716" s="83"/>
      <c r="DI716" s="85">
        <v>43646</v>
      </c>
      <c r="DJ716" s="83" t="s">
        <v>584</v>
      </c>
      <c r="DK716" s="83" t="s">
        <v>102</v>
      </c>
      <c r="DL716" s="83" t="s">
        <v>482</v>
      </c>
      <c r="DM716" s="83">
        <v>0</v>
      </c>
      <c r="DN716" s="83" t="s">
        <v>483</v>
      </c>
      <c r="DO716" s="83">
        <v>1</v>
      </c>
      <c r="DP716" s="83">
        <v>4</v>
      </c>
      <c r="DQ716" s="83"/>
      <c r="DR716" s="83" t="s">
        <v>108</v>
      </c>
      <c r="DS716" s="83" t="s">
        <v>497</v>
      </c>
      <c r="DU716" s="215" t="s">
        <v>269</v>
      </c>
      <c r="DV716" s="136">
        <v>1</v>
      </c>
      <c r="DW716" s="136">
        <v>3</v>
      </c>
      <c r="DX716" s="215" t="s">
        <v>269</v>
      </c>
      <c r="DY716" s="215" t="s">
        <v>269</v>
      </c>
      <c r="DZ716" s="215" t="s">
        <v>269</v>
      </c>
      <c r="EA716" s="215" t="s">
        <v>269</v>
      </c>
      <c r="EB716" s="215" t="s">
        <v>269</v>
      </c>
      <c r="EC716" s="215" t="s">
        <v>269</v>
      </c>
      <c r="ED716" s="215" t="s">
        <v>269</v>
      </c>
      <c r="EE716" s="215" t="s">
        <v>269</v>
      </c>
    </row>
    <row r="717" spans="1:135" ht="57.6" x14ac:dyDescent="0.55000000000000004">
      <c r="A717" s="83" t="s">
        <v>130</v>
      </c>
      <c r="B717" s="136">
        <v>232283</v>
      </c>
      <c r="C717" t="s">
        <v>1351</v>
      </c>
      <c r="D717" s="83" t="s">
        <v>228</v>
      </c>
      <c r="E717" s="138">
        <v>350942431062</v>
      </c>
      <c r="F717" s="83" t="s">
        <v>143</v>
      </c>
      <c r="G717" s="85">
        <v>43620</v>
      </c>
      <c r="H717" s="83" t="s">
        <v>98</v>
      </c>
      <c r="I717" s="84" t="s">
        <v>612</v>
      </c>
      <c r="J717" s="207" t="s">
        <v>628</v>
      </c>
      <c r="K717" s="208" t="s">
        <v>633</v>
      </c>
      <c r="L717" s="83" t="s">
        <v>108</v>
      </c>
      <c r="M717" s="184" t="s">
        <v>102</v>
      </c>
      <c r="N717" s="184" t="s">
        <v>556</v>
      </c>
      <c r="O717" s="85" t="s">
        <v>102</v>
      </c>
      <c r="P717" s="185">
        <v>42491</v>
      </c>
      <c r="Q717" s="186" t="s">
        <v>202</v>
      </c>
      <c r="R717" s="186" t="s">
        <v>613</v>
      </c>
      <c r="S717" s="186"/>
      <c r="T717" s="187"/>
      <c r="U717" s="188" t="s">
        <v>295</v>
      </c>
      <c r="V717" s="188" t="s">
        <v>205</v>
      </c>
      <c r="W717" s="188" t="s">
        <v>295</v>
      </c>
      <c r="X717" s="189" t="s">
        <v>107</v>
      </c>
      <c r="Y717" s="190" t="s">
        <v>614</v>
      </c>
      <c r="Z717" s="83">
        <v>700</v>
      </c>
      <c r="AA717" s="83" t="s">
        <v>193</v>
      </c>
      <c r="AB717" s="83" t="s">
        <v>181</v>
      </c>
      <c r="AC717" s="83" t="s">
        <v>102</v>
      </c>
      <c r="AD717" s="83" t="s">
        <v>7896</v>
      </c>
      <c r="AE717" s="83" t="s">
        <v>7897</v>
      </c>
      <c r="AF717" s="83" t="s">
        <v>102</v>
      </c>
      <c r="AG717" s="83" t="s">
        <v>175</v>
      </c>
      <c r="AH717" s="83" t="s">
        <v>7898</v>
      </c>
      <c r="AI717" s="83" t="s">
        <v>104</v>
      </c>
      <c r="AJ717" s="83" t="s">
        <v>105</v>
      </c>
      <c r="AK717" s="191" t="s">
        <v>7896</v>
      </c>
      <c r="AL717" s="191" t="s">
        <v>7897</v>
      </c>
      <c r="AM717" s="191" t="s">
        <v>102</v>
      </c>
      <c r="AN717" s="191" t="s">
        <v>175</v>
      </c>
      <c r="AO717" s="191" t="s">
        <v>7898</v>
      </c>
      <c r="AP717" s="191" t="s">
        <v>104</v>
      </c>
      <c r="AQ717" s="191" t="s">
        <v>105</v>
      </c>
      <c r="AR717" s="191" t="s">
        <v>106</v>
      </c>
      <c r="AS717" s="191"/>
      <c r="AT717" s="191"/>
      <c r="AU717" s="191"/>
      <c r="AV717" s="191"/>
      <c r="AW717" s="191"/>
      <c r="AX717" s="191" t="s">
        <v>575</v>
      </c>
      <c r="AY717" s="192" t="s">
        <v>454</v>
      </c>
      <c r="AZ717" s="192" t="s">
        <v>108</v>
      </c>
      <c r="BA717" s="91" t="s">
        <v>108</v>
      </c>
      <c r="BB717" s="90">
        <v>0</v>
      </c>
      <c r="BC717" s="93" t="s">
        <v>102</v>
      </c>
      <c r="BD717" s="93" t="s">
        <v>102</v>
      </c>
      <c r="BE717" s="93" t="s">
        <v>102</v>
      </c>
      <c r="BF717" s="93" t="s">
        <v>102</v>
      </c>
      <c r="BG717" s="97" t="s">
        <v>108</v>
      </c>
      <c r="BH717" s="93" t="s">
        <v>108</v>
      </c>
      <c r="BI717" s="93" t="s">
        <v>102</v>
      </c>
      <c r="BJ717" s="93" t="s">
        <v>102</v>
      </c>
      <c r="BK717" s="93" t="s">
        <v>102</v>
      </c>
      <c r="BL717" s="93" t="s">
        <v>102</v>
      </c>
      <c r="BM717" s="93" t="s">
        <v>102</v>
      </c>
      <c r="BN717" s="93" t="s">
        <v>102</v>
      </c>
      <c r="BO717" s="93" t="s">
        <v>102</v>
      </c>
      <c r="BP717" s="96" t="s">
        <v>102</v>
      </c>
      <c r="BQ717" s="90">
        <v>0</v>
      </c>
      <c r="BR717" s="93" t="s">
        <v>102</v>
      </c>
      <c r="BS717" s="93" t="s">
        <v>102</v>
      </c>
      <c r="BT717" s="93" t="s">
        <v>102</v>
      </c>
      <c r="BU717" s="93" t="s">
        <v>102</v>
      </c>
      <c r="BV717" s="97" t="s">
        <v>108</v>
      </c>
      <c r="BW717" s="93" t="s">
        <v>108</v>
      </c>
      <c r="BX717" s="95" t="s">
        <v>102</v>
      </c>
      <c r="BY717" s="93" t="s">
        <v>102</v>
      </c>
      <c r="BZ717" s="93" t="s">
        <v>102</v>
      </c>
      <c r="CA717" s="93" t="s">
        <v>102</v>
      </c>
      <c r="CB717" s="93" t="s">
        <v>102</v>
      </c>
      <c r="CC717" s="93" t="s">
        <v>102</v>
      </c>
      <c r="CD717" s="93" t="s">
        <v>102</v>
      </c>
      <c r="CE717" s="193" t="s">
        <v>102</v>
      </c>
      <c r="CF717" s="194" t="s">
        <v>508</v>
      </c>
      <c r="CG717" s="195" t="s">
        <v>102</v>
      </c>
      <c r="CH717" s="101" t="e">
        <v>#N/A</v>
      </c>
      <c r="CI717" s="102" t="s">
        <v>580</v>
      </c>
      <c r="CJ717" s="196" t="s">
        <v>108</v>
      </c>
      <c r="CK717" s="104" t="s">
        <v>109</v>
      </c>
      <c r="CL717" s="105" t="s">
        <v>579</v>
      </c>
      <c r="CM717" s="83" t="s">
        <v>108</v>
      </c>
      <c r="CN717" s="106" t="s">
        <v>108</v>
      </c>
      <c r="CO717" s="197" t="s">
        <v>108</v>
      </c>
      <c r="CP717" s="107"/>
      <c r="CQ717" s="198" t="s">
        <v>474</v>
      </c>
      <c r="CR717" s="198" t="s">
        <v>474</v>
      </c>
      <c r="CS717" s="199" t="s">
        <v>616</v>
      </c>
      <c r="CT717" s="83" t="s">
        <v>109</v>
      </c>
      <c r="CU717" s="83" t="s">
        <v>109</v>
      </c>
      <c r="CV717" s="83">
        <v>48</v>
      </c>
      <c r="CW717" s="83" t="s">
        <v>112</v>
      </c>
      <c r="CX717" s="83">
        <v>48</v>
      </c>
      <c r="CY717" s="83" t="s">
        <v>7899</v>
      </c>
      <c r="CZ717" s="83">
        <v>943453</v>
      </c>
      <c r="DA717" s="83" t="s">
        <v>138</v>
      </c>
      <c r="DB717" s="83" t="s">
        <v>124</v>
      </c>
      <c r="DC717" s="83" t="s">
        <v>501</v>
      </c>
      <c r="DD717" s="83">
        <v>4466</v>
      </c>
      <c r="DE717" s="83" t="s">
        <v>582</v>
      </c>
      <c r="DF717" s="83" t="s">
        <v>145</v>
      </c>
      <c r="DG717" s="83" t="s">
        <v>501</v>
      </c>
      <c r="DH717" s="83" t="s">
        <v>582</v>
      </c>
      <c r="DI717" s="85">
        <v>43646</v>
      </c>
      <c r="DJ717" s="83" t="s">
        <v>584</v>
      </c>
      <c r="DK717" s="83" t="s">
        <v>102</v>
      </c>
      <c r="DL717" s="83" t="s">
        <v>482</v>
      </c>
      <c r="DM717" s="83">
        <v>0</v>
      </c>
      <c r="DN717" s="83" t="s">
        <v>238</v>
      </c>
      <c r="DO717" s="83">
        <v>1</v>
      </c>
      <c r="DP717" s="83">
        <v>4</v>
      </c>
      <c r="DQ717" s="83"/>
      <c r="DR717" s="83" t="s">
        <v>108</v>
      </c>
      <c r="DS717" s="83" t="s">
        <v>497</v>
      </c>
      <c r="DU717" s="215" t="s">
        <v>269</v>
      </c>
      <c r="DV717" s="136">
        <v>1</v>
      </c>
      <c r="DW717" s="136">
        <v>3</v>
      </c>
      <c r="DX717" s="215" t="s">
        <v>269</v>
      </c>
      <c r="DY717" s="215" t="s">
        <v>269</v>
      </c>
      <c r="DZ717" s="215" t="s">
        <v>269</v>
      </c>
      <c r="EA717" s="215" t="s">
        <v>269</v>
      </c>
      <c r="EB717" s="215" t="s">
        <v>269</v>
      </c>
      <c r="EC717" s="215" t="s">
        <v>269</v>
      </c>
      <c r="ED717" s="215" t="s">
        <v>269</v>
      </c>
      <c r="EE717" s="215" t="s">
        <v>269</v>
      </c>
    </row>
    <row r="718" spans="1:135" ht="28.8" x14ac:dyDescent="0.55000000000000004">
      <c r="A718" s="83" t="s">
        <v>130</v>
      </c>
      <c r="B718" s="136">
        <v>966800</v>
      </c>
      <c r="C718" t="s">
        <v>1352</v>
      </c>
      <c r="D718" s="83" t="s">
        <v>228</v>
      </c>
      <c r="E718" s="138">
        <v>275082382692</v>
      </c>
      <c r="F718" s="83" t="s">
        <v>114</v>
      </c>
      <c r="G718" s="85">
        <v>43634</v>
      </c>
      <c r="H718" s="83" t="s">
        <v>98</v>
      </c>
      <c r="I718" s="84" t="s">
        <v>618</v>
      </c>
      <c r="J718" s="207" t="s">
        <v>629</v>
      </c>
      <c r="K718" s="208" t="s">
        <v>634</v>
      </c>
      <c r="L718" s="83" t="s">
        <v>108</v>
      </c>
      <c r="M718" s="184">
        <v>27706</v>
      </c>
      <c r="N718" s="184"/>
      <c r="O718" s="85" t="s">
        <v>102</v>
      </c>
      <c r="P718" s="185">
        <v>43013</v>
      </c>
      <c r="Q718" s="186" t="s">
        <v>203</v>
      </c>
      <c r="R718" s="186"/>
      <c r="S718" s="186"/>
      <c r="T718" s="187"/>
      <c r="U718" s="188" t="s">
        <v>296</v>
      </c>
      <c r="V718" s="188" t="s">
        <v>205</v>
      </c>
      <c r="W718" s="189" t="s">
        <v>619</v>
      </c>
      <c r="X718" s="189" t="s">
        <v>107</v>
      </c>
      <c r="Y718" s="190" t="s">
        <v>614</v>
      </c>
      <c r="Z718" s="83">
        <v>700</v>
      </c>
      <c r="AA718" s="83" t="s">
        <v>193</v>
      </c>
      <c r="AB718" s="83" t="s">
        <v>181</v>
      </c>
      <c r="AC718" s="83" t="s">
        <v>102</v>
      </c>
      <c r="AD718" s="83" t="s">
        <v>7900</v>
      </c>
      <c r="AE718" s="83" t="s">
        <v>102</v>
      </c>
      <c r="AF718" s="83" t="s">
        <v>102</v>
      </c>
      <c r="AG718" s="83" t="s">
        <v>174</v>
      </c>
      <c r="AH718" s="83" t="s">
        <v>7889</v>
      </c>
      <c r="AI718" s="83" t="s">
        <v>104</v>
      </c>
      <c r="AJ718" s="83" t="s">
        <v>105</v>
      </c>
      <c r="AK718" s="191" t="s">
        <v>7900</v>
      </c>
      <c r="AL718" s="191" t="s">
        <v>102</v>
      </c>
      <c r="AM718" s="191" t="s">
        <v>102</v>
      </c>
      <c r="AN718" s="191" t="s">
        <v>174</v>
      </c>
      <c r="AO718" s="191" t="s">
        <v>7889</v>
      </c>
      <c r="AP718" s="191" t="s">
        <v>104</v>
      </c>
      <c r="AQ718" s="191" t="s">
        <v>105</v>
      </c>
      <c r="AR718" s="191" t="s">
        <v>106</v>
      </c>
      <c r="AS718" s="191" t="s">
        <v>7900</v>
      </c>
      <c r="AT718" s="191" t="s">
        <v>488</v>
      </c>
      <c r="AU718" s="191" t="s">
        <v>7901</v>
      </c>
      <c r="AV718" s="191" t="s">
        <v>104</v>
      </c>
      <c r="AW718" s="191" t="s">
        <v>204</v>
      </c>
      <c r="AX718" s="191"/>
      <c r="AY718" s="192" t="s">
        <v>454</v>
      </c>
      <c r="AZ718" s="192" t="s">
        <v>416</v>
      </c>
      <c r="BA718" s="91" t="s">
        <v>108</v>
      </c>
      <c r="BB718" s="90">
        <v>0</v>
      </c>
      <c r="BC718" s="93" t="s">
        <v>102</v>
      </c>
      <c r="BD718" s="93" t="s">
        <v>102</v>
      </c>
      <c r="BE718" s="93" t="s">
        <v>102</v>
      </c>
      <c r="BF718" s="93" t="s">
        <v>102</v>
      </c>
      <c r="BG718" s="97" t="s">
        <v>108</v>
      </c>
      <c r="BH718" s="93" t="s">
        <v>108</v>
      </c>
      <c r="BI718" s="93" t="s">
        <v>102</v>
      </c>
      <c r="BJ718" s="93" t="s">
        <v>102</v>
      </c>
      <c r="BK718" s="93" t="s">
        <v>102</v>
      </c>
      <c r="BL718" s="93" t="s">
        <v>102</v>
      </c>
      <c r="BM718" s="93" t="s">
        <v>102</v>
      </c>
      <c r="BN718" s="93" t="s">
        <v>102</v>
      </c>
      <c r="BO718" s="93" t="s">
        <v>102</v>
      </c>
      <c r="BP718" s="96" t="s">
        <v>102</v>
      </c>
      <c r="BQ718" s="90">
        <v>0</v>
      </c>
      <c r="BR718" s="93" t="s">
        <v>102</v>
      </c>
      <c r="BS718" s="93" t="s">
        <v>102</v>
      </c>
      <c r="BT718" s="93" t="s">
        <v>102</v>
      </c>
      <c r="BU718" s="93" t="s">
        <v>102</v>
      </c>
      <c r="BV718" s="97" t="s">
        <v>108</v>
      </c>
      <c r="BW718" s="93" t="s">
        <v>108</v>
      </c>
      <c r="BX718" s="95" t="s">
        <v>102</v>
      </c>
      <c r="BY718" s="93" t="s">
        <v>102</v>
      </c>
      <c r="BZ718" s="93" t="s">
        <v>102</v>
      </c>
      <c r="CA718" s="93" t="s">
        <v>102</v>
      </c>
      <c r="CB718" s="93" t="s">
        <v>102</v>
      </c>
      <c r="CC718" s="93" t="s">
        <v>102</v>
      </c>
      <c r="CD718" s="93" t="s">
        <v>102</v>
      </c>
      <c r="CE718" s="193" t="s">
        <v>102</v>
      </c>
      <c r="CF718" s="194" t="s">
        <v>436</v>
      </c>
      <c r="CG718" s="195" t="s">
        <v>7902</v>
      </c>
      <c r="CH718" s="101" t="s">
        <v>310</v>
      </c>
      <c r="CI718" s="102"/>
      <c r="CJ718" s="196" t="s">
        <v>7903</v>
      </c>
      <c r="CK718" s="104" t="s">
        <v>190</v>
      </c>
      <c r="CL718" s="105"/>
      <c r="CM718" s="83" t="s">
        <v>623</v>
      </c>
      <c r="CN718" s="106" t="s">
        <v>624</v>
      </c>
      <c r="CO718" s="197" t="s">
        <v>625</v>
      </c>
      <c r="CP718" s="107"/>
      <c r="CQ718" s="198" t="s">
        <v>474</v>
      </c>
      <c r="CR718" s="198" t="s">
        <v>474</v>
      </c>
      <c r="CS718" s="199"/>
      <c r="CT718" s="83" t="s">
        <v>109</v>
      </c>
      <c r="CU718" s="83" t="s">
        <v>109</v>
      </c>
      <c r="CV718" s="83">
        <v>64</v>
      </c>
      <c r="CW718" s="83" t="s">
        <v>139</v>
      </c>
      <c r="CX718" s="83">
        <v>64</v>
      </c>
      <c r="CY718" s="83" t="s">
        <v>108</v>
      </c>
      <c r="CZ718" s="83">
        <v>944772.5</v>
      </c>
      <c r="DA718" s="83" t="s">
        <v>581</v>
      </c>
      <c r="DB718" s="83" t="s">
        <v>152</v>
      </c>
      <c r="DC718" s="83" t="s">
        <v>500</v>
      </c>
      <c r="DD718" s="83">
        <v>4261</v>
      </c>
      <c r="DE718" s="83" t="s">
        <v>606</v>
      </c>
      <c r="DF718" s="83" t="s">
        <v>152</v>
      </c>
      <c r="DG718" s="83" t="s">
        <v>500</v>
      </c>
      <c r="DH718" s="83"/>
      <c r="DI718" s="85">
        <v>43646</v>
      </c>
      <c r="DJ718" s="83" t="s">
        <v>584</v>
      </c>
      <c r="DK718" s="83" t="s">
        <v>102</v>
      </c>
      <c r="DL718" s="83" t="s">
        <v>482</v>
      </c>
      <c r="DM718" s="83">
        <v>0</v>
      </c>
      <c r="DN718" s="83" t="s">
        <v>483</v>
      </c>
      <c r="DO718" s="83">
        <v>1</v>
      </c>
      <c r="DP718" s="83">
        <v>5</v>
      </c>
      <c r="DQ718" s="83"/>
      <c r="DR718" s="83" t="s">
        <v>108</v>
      </c>
      <c r="DS718" s="83" t="s">
        <v>497</v>
      </c>
      <c r="DU718" s="215" t="s">
        <v>269</v>
      </c>
      <c r="DV718" s="136">
        <v>1</v>
      </c>
      <c r="DW718" s="136">
        <v>3</v>
      </c>
      <c r="DX718" s="215" t="s">
        <v>269</v>
      </c>
      <c r="DY718" s="215" t="s">
        <v>269</v>
      </c>
      <c r="DZ718" s="215" t="s">
        <v>269</v>
      </c>
      <c r="EA718" s="215" t="s">
        <v>269</v>
      </c>
      <c r="EB718" s="215" t="s">
        <v>269</v>
      </c>
      <c r="EC718" s="215" t="s">
        <v>269</v>
      </c>
      <c r="ED718" s="215" t="s">
        <v>269</v>
      </c>
      <c r="EE718" s="215" t="s">
        <v>269</v>
      </c>
    </row>
    <row r="719" spans="1:135" ht="28.8" x14ac:dyDescent="0.55000000000000004">
      <c r="A719" s="83" t="s">
        <v>130</v>
      </c>
      <c r="B719" s="136">
        <v>525315</v>
      </c>
      <c r="C719" t="s">
        <v>1353</v>
      </c>
      <c r="D719" s="83" t="s">
        <v>228</v>
      </c>
      <c r="E719" s="138">
        <v>561497581421</v>
      </c>
      <c r="F719" s="83" t="s">
        <v>114</v>
      </c>
      <c r="G719" s="85">
        <v>43643</v>
      </c>
      <c r="H719" s="211" t="s">
        <v>98</v>
      </c>
      <c r="I719" s="84" t="s">
        <v>610</v>
      </c>
      <c r="J719" s="207" t="s">
        <v>627</v>
      </c>
      <c r="K719" s="208" t="s">
        <v>630</v>
      </c>
      <c r="L719" s="83" t="s">
        <v>108</v>
      </c>
      <c r="M719" s="184">
        <v>24617</v>
      </c>
      <c r="N719" s="184"/>
      <c r="O719" s="85" t="s">
        <v>102</v>
      </c>
      <c r="P719" s="185">
        <v>42491</v>
      </c>
      <c r="Q719" s="186" t="s">
        <v>203</v>
      </c>
      <c r="R719" s="186"/>
      <c r="S719" s="186"/>
      <c r="T719" s="187"/>
      <c r="U719" s="188" t="s">
        <v>296</v>
      </c>
      <c r="V719" s="188" t="s">
        <v>297</v>
      </c>
      <c r="W719" s="188" t="s">
        <v>297</v>
      </c>
      <c r="X719" s="189" t="s">
        <v>167</v>
      </c>
      <c r="Y719" s="190"/>
      <c r="Z719" s="83">
        <v>700</v>
      </c>
      <c r="AA719" s="83" t="s">
        <v>193</v>
      </c>
      <c r="AB719" s="83" t="s">
        <v>181</v>
      </c>
      <c r="AC719" s="83" t="s">
        <v>102</v>
      </c>
      <c r="AD719" s="83" t="s">
        <v>7904</v>
      </c>
      <c r="AE719" s="83" t="s">
        <v>102</v>
      </c>
      <c r="AF719" s="83" t="s">
        <v>102</v>
      </c>
      <c r="AG719" s="83" t="s">
        <v>119</v>
      </c>
      <c r="AH719" s="83" t="s">
        <v>7905</v>
      </c>
      <c r="AI719" s="83" t="s">
        <v>104</v>
      </c>
      <c r="AJ719" s="83" t="s">
        <v>105</v>
      </c>
      <c r="AK719" s="191" t="s">
        <v>7904</v>
      </c>
      <c r="AL719" s="191" t="s">
        <v>102</v>
      </c>
      <c r="AM719" s="191" t="s">
        <v>102</v>
      </c>
      <c r="AN719" s="191" t="s">
        <v>119</v>
      </c>
      <c r="AO719" s="191" t="s">
        <v>7905</v>
      </c>
      <c r="AP719" s="191" t="s">
        <v>104</v>
      </c>
      <c r="AQ719" s="191" t="s">
        <v>105</v>
      </c>
      <c r="AR719" s="191" t="s">
        <v>106</v>
      </c>
      <c r="AS719" s="191" t="s">
        <v>7904</v>
      </c>
      <c r="AT719" s="191" t="s">
        <v>485</v>
      </c>
      <c r="AU719" s="191" t="s">
        <v>7905</v>
      </c>
      <c r="AV719" s="191" t="s">
        <v>104</v>
      </c>
      <c r="AW719" s="191" t="s">
        <v>204</v>
      </c>
      <c r="AX719" s="191"/>
      <c r="AY719" s="192" t="s">
        <v>454</v>
      </c>
      <c r="AZ719" s="192" t="s">
        <v>416</v>
      </c>
      <c r="BA719" s="91" t="s">
        <v>108</v>
      </c>
      <c r="BB719" s="90">
        <v>0</v>
      </c>
      <c r="BC719" s="93" t="s">
        <v>102</v>
      </c>
      <c r="BD719" s="93" t="s">
        <v>102</v>
      </c>
      <c r="BE719" s="93" t="s">
        <v>102</v>
      </c>
      <c r="BF719" s="93" t="s">
        <v>102</v>
      </c>
      <c r="BG719" s="97" t="s">
        <v>108</v>
      </c>
      <c r="BH719" s="93" t="s">
        <v>108</v>
      </c>
      <c r="BI719" s="93" t="s">
        <v>102</v>
      </c>
      <c r="BJ719" s="93" t="s">
        <v>102</v>
      </c>
      <c r="BK719" s="93" t="s">
        <v>102</v>
      </c>
      <c r="BL719" s="93" t="s">
        <v>102</v>
      </c>
      <c r="BM719" s="93" t="s">
        <v>102</v>
      </c>
      <c r="BN719" s="93" t="s">
        <v>102</v>
      </c>
      <c r="BO719" s="93" t="s">
        <v>102</v>
      </c>
      <c r="BP719" s="96" t="s">
        <v>102</v>
      </c>
      <c r="BQ719" s="90">
        <v>0</v>
      </c>
      <c r="BR719" s="93" t="s">
        <v>102</v>
      </c>
      <c r="BS719" s="93" t="s">
        <v>102</v>
      </c>
      <c r="BT719" s="93" t="s">
        <v>102</v>
      </c>
      <c r="BU719" s="93" t="s">
        <v>102</v>
      </c>
      <c r="BV719" s="97" t="s">
        <v>108</v>
      </c>
      <c r="BW719" s="93" t="s">
        <v>108</v>
      </c>
      <c r="BX719" s="95" t="s">
        <v>102</v>
      </c>
      <c r="BY719" s="93" t="s">
        <v>102</v>
      </c>
      <c r="BZ719" s="93" t="s">
        <v>102</v>
      </c>
      <c r="CA719" s="93" t="s">
        <v>102</v>
      </c>
      <c r="CB719" s="93" t="s">
        <v>102</v>
      </c>
      <c r="CC719" s="93" t="s">
        <v>102</v>
      </c>
      <c r="CD719" s="93" t="s">
        <v>102</v>
      </c>
      <c r="CE719" s="193" t="s">
        <v>102</v>
      </c>
      <c r="CF719" s="194" t="s">
        <v>436</v>
      </c>
      <c r="CG719" s="195" t="s">
        <v>7906</v>
      </c>
      <c r="CH719" s="101" t="s">
        <v>563</v>
      </c>
      <c r="CI719" s="102"/>
      <c r="CJ719" s="196" t="s">
        <v>577</v>
      </c>
      <c r="CK719" s="104" t="s">
        <v>190</v>
      </c>
      <c r="CL719" s="105"/>
      <c r="CM719" s="83" t="s">
        <v>578</v>
      </c>
      <c r="CN719" s="106" t="s">
        <v>108</v>
      </c>
      <c r="CO719" s="197" t="s">
        <v>566</v>
      </c>
      <c r="CP719" s="107"/>
      <c r="CQ719" s="198" t="s">
        <v>107</v>
      </c>
      <c r="CR719" s="198" t="s">
        <v>107</v>
      </c>
      <c r="CS719" s="199"/>
      <c r="CT719" s="83" t="s">
        <v>109</v>
      </c>
      <c r="CU719" s="83" t="s">
        <v>109</v>
      </c>
      <c r="CV719" s="83">
        <v>12</v>
      </c>
      <c r="CW719" s="83" t="s">
        <v>270</v>
      </c>
      <c r="CX719" s="83">
        <v>12</v>
      </c>
      <c r="CY719" s="83" t="s">
        <v>108</v>
      </c>
      <c r="CZ719" s="83">
        <v>946092</v>
      </c>
      <c r="DA719" s="83" t="s">
        <v>7907</v>
      </c>
      <c r="DB719" s="83" t="s">
        <v>118</v>
      </c>
      <c r="DC719" s="83" t="s">
        <v>108</v>
      </c>
      <c r="DD719" s="83">
        <v>5518</v>
      </c>
      <c r="DE719" s="83" t="s">
        <v>173</v>
      </c>
      <c r="DF719" s="83" t="s">
        <v>118</v>
      </c>
      <c r="DG719" s="83" t="s">
        <v>500</v>
      </c>
      <c r="DH719" s="83"/>
      <c r="DI719" s="85">
        <v>43646</v>
      </c>
      <c r="DJ719" s="83" t="s">
        <v>584</v>
      </c>
      <c r="DK719" s="83" t="s">
        <v>102</v>
      </c>
      <c r="DL719" s="83" t="s">
        <v>482</v>
      </c>
      <c r="DM719" s="83">
        <v>0</v>
      </c>
      <c r="DN719" s="83" t="s">
        <v>483</v>
      </c>
      <c r="DO719" s="83">
        <v>1</v>
      </c>
      <c r="DP719" s="83">
        <v>4</v>
      </c>
      <c r="DQ719" s="83"/>
      <c r="DR719" s="83" t="s">
        <v>108</v>
      </c>
      <c r="DS719" s="83" t="s">
        <v>497</v>
      </c>
      <c r="DU719" s="215" t="s">
        <v>269</v>
      </c>
      <c r="DV719" s="136">
        <v>1</v>
      </c>
      <c r="DW719" s="136">
        <v>3</v>
      </c>
      <c r="DX719" s="215" t="s">
        <v>269</v>
      </c>
      <c r="DY719" s="215" t="s">
        <v>269</v>
      </c>
      <c r="DZ719" s="215" t="s">
        <v>269</v>
      </c>
      <c r="EA719" s="215" t="s">
        <v>269</v>
      </c>
      <c r="EB719" s="215" t="s">
        <v>269</v>
      </c>
      <c r="EC719" s="215" t="s">
        <v>269</v>
      </c>
      <c r="ED719" s="215" t="s">
        <v>269</v>
      </c>
      <c r="EE719" s="215" t="s">
        <v>269</v>
      </c>
    </row>
    <row r="720" spans="1:135" ht="57.6" x14ac:dyDescent="0.55000000000000004">
      <c r="A720" s="83" t="s">
        <v>130</v>
      </c>
      <c r="B720" s="136">
        <v>654536</v>
      </c>
      <c r="C720" t="s">
        <v>1354</v>
      </c>
      <c r="D720" s="83" t="s">
        <v>228</v>
      </c>
      <c r="E720" s="138">
        <v>277460651094</v>
      </c>
      <c r="F720" s="83" t="s">
        <v>143</v>
      </c>
      <c r="G720" s="85">
        <v>43620</v>
      </c>
      <c r="H720" s="83" t="s">
        <v>98</v>
      </c>
      <c r="I720" s="84" t="s">
        <v>612</v>
      </c>
      <c r="J720" s="207" t="s">
        <v>628</v>
      </c>
      <c r="K720" s="208" t="s">
        <v>633</v>
      </c>
      <c r="L720" s="83" t="s">
        <v>108</v>
      </c>
      <c r="M720" s="184" t="s">
        <v>102</v>
      </c>
      <c r="N720" s="184" t="s">
        <v>556</v>
      </c>
      <c r="O720" s="85" t="s">
        <v>102</v>
      </c>
      <c r="P720" s="185">
        <v>42491</v>
      </c>
      <c r="Q720" s="186" t="s">
        <v>202</v>
      </c>
      <c r="R720" s="186" t="s">
        <v>613</v>
      </c>
      <c r="S720" s="186"/>
      <c r="T720" s="187"/>
      <c r="U720" s="188" t="s">
        <v>295</v>
      </c>
      <c r="V720" s="188" t="s">
        <v>205</v>
      </c>
      <c r="W720" s="188" t="s">
        <v>295</v>
      </c>
      <c r="X720" s="189" t="s">
        <v>107</v>
      </c>
      <c r="Y720" s="190" t="s">
        <v>614</v>
      </c>
      <c r="Z720" s="83">
        <v>700</v>
      </c>
      <c r="AA720" s="83" t="s">
        <v>193</v>
      </c>
      <c r="AB720" s="83" t="s">
        <v>181</v>
      </c>
      <c r="AC720" s="83" t="s">
        <v>102</v>
      </c>
      <c r="AD720" s="83" t="s">
        <v>7908</v>
      </c>
      <c r="AE720" s="83" t="s">
        <v>7909</v>
      </c>
      <c r="AF720" s="83" t="s">
        <v>102</v>
      </c>
      <c r="AG720" s="83" t="s">
        <v>175</v>
      </c>
      <c r="AH720" s="83" t="s">
        <v>7910</v>
      </c>
      <c r="AI720" s="83" t="s">
        <v>104</v>
      </c>
      <c r="AJ720" s="83" t="s">
        <v>105</v>
      </c>
      <c r="AK720" s="191" t="s">
        <v>7908</v>
      </c>
      <c r="AL720" s="191" t="s">
        <v>7909</v>
      </c>
      <c r="AM720" s="191" t="s">
        <v>102</v>
      </c>
      <c r="AN720" s="191" t="s">
        <v>175</v>
      </c>
      <c r="AO720" s="191" t="s">
        <v>7910</v>
      </c>
      <c r="AP720" s="191" t="s">
        <v>104</v>
      </c>
      <c r="AQ720" s="191" t="s">
        <v>105</v>
      </c>
      <c r="AR720" s="191" t="s">
        <v>106</v>
      </c>
      <c r="AS720" s="191"/>
      <c r="AT720" s="191"/>
      <c r="AU720" s="191"/>
      <c r="AV720" s="191"/>
      <c r="AW720" s="191"/>
      <c r="AX720" s="191" t="s">
        <v>575</v>
      </c>
      <c r="AY720" s="192" t="s">
        <v>454</v>
      </c>
      <c r="AZ720" s="192" t="s">
        <v>108</v>
      </c>
      <c r="BA720" s="91" t="s">
        <v>108</v>
      </c>
      <c r="BB720" s="90">
        <v>0</v>
      </c>
      <c r="BC720" s="93" t="s">
        <v>102</v>
      </c>
      <c r="BD720" s="93" t="s">
        <v>102</v>
      </c>
      <c r="BE720" s="93" t="s">
        <v>102</v>
      </c>
      <c r="BF720" s="93" t="s">
        <v>102</v>
      </c>
      <c r="BG720" s="97" t="s">
        <v>108</v>
      </c>
      <c r="BH720" s="93" t="s">
        <v>108</v>
      </c>
      <c r="BI720" s="93" t="s">
        <v>102</v>
      </c>
      <c r="BJ720" s="93" t="s">
        <v>102</v>
      </c>
      <c r="BK720" s="93" t="s">
        <v>102</v>
      </c>
      <c r="BL720" s="93" t="s">
        <v>102</v>
      </c>
      <c r="BM720" s="93" t="s">
        <v>102</v>
      </c>
      <c r="BN720" s="93" t="s">
        <v>102</v>
      </c>
      <c r="BO720" s="93" t="s">
        <v>102</v>
      </c>
      <c r="BP720" s="96" t="s">
        <v>102</v>
      </c>
      <c r="BQ720" s="90">
        <v>0</v>
      </c>
      <c r="BR720" s="93" t="s">
        <v>102</v>
      </c>
      <c r="BS720" s="93" t="s">
        <v>102</v>
      </c>
      <c r="BT720" s="93" t="s">
        <v>102</v>
      </c>
      <c r="BU720" s="93" t="s">
        <v>102</v>
      </c>
      <c r="BV720" s="97" t="s">
        <v>108</v>
      </c>
      <c r="BW720" s="93" t="s">
        <v>108</v>
      </c>
      <c r="BX720" s="95" t="s">
        <v>102</v>
      </c>
      <c r="BY720" s="93" t="s">
        <v>102</v>
      </c>
      <c r="BZ720" s="93" t="s">
        <v>102</v>
      </c>
      <c r="CA720" s="93" t="s">
        <v>102</v>
      </c>
      <c r="CB720" s="93" t="s">
        <v>102</v>
      </c>
      <c r="CC720" s="93" t="s">
        <v>102</v>
      </c>
      <c r="CD720" s="93" t="s">
        <v>102</v>
      </c>
      <c r="CE720" s="193" t="s">
        <v>102</v>
      </c>
      <c r="CF720" s="194" t="s">
        <v>508</v>
      </c>
      <c r="CG720" s="195" t="s">
        <v>102</v>
      </c>
      <c r="CH720" s="101" t="e">
        <v>#N/A</v>
      </c>
      <c r="CI720" s="102" t="s">
        <v>580</v>
      </c>
      <c r="CJ720" s="196" t="s">
        <v>108</v>
      </c>
      <c r="CK720" s="104" t="s">
        <v>109</v>
      </c>
      <c r="CL720" s="105" t="s">
        <v>579</v>
      </c>
      <c r="CM720" s="83" t="s">
        <v>108</v>
      </c>
      <c r="CN720" s="106" t="s">
        <v>108</v>
      </c>
      <c r="CO720" s="197" t="s">
        <v>108</v>
      </c>
      <c r="CP720" s="107"/>
      <c r="CQ720" s="198" t="s">
        <v>474</v>
      </c>
      <c r="CR720" s="198" t="s">
        <v>474</v>
      </c>
      <c r="CS720" s="199" t="s">
        <v>616</v>
      </c>
      <c r="CT720" s="83" t="s">
        <v>109</v>
      </c>
      <c r="CU720" s="83" t="s">
        <v>109</v>
      </c>
      <c r="CV720" s="83">
        <v>10</v>
      </c>
      <c r="CW720" s="83" t="s">
        <v>112</v>
      </c>
      <c r="CX720" s="83">
        <v>10</v>
      </c>
      <c r="CY720" s="83" t="s">
        <v>7911</v>
      </c>
      <c r="CZ720" s="83">
        <v>947411.5</v>
      </c>
      <c r="DA720" s="83" t="s">
        <v>138</v>
      </c>
      <c r="DB720" s="83" t="s">
        <v>124</v>
      </c>
      <c r="DC720" s="83" t="s">
        <v>501</v>
      </c>
      <c r="DD720" s="83">
        <v>7989</v>
      </c>
      <c r="DE720" s="83" t="s">
        <v>582</v>
      </c>
      <c r="DF720" s="83" t="s">
        <v>145</v>
      </c>
      <c r="DG720" s="83" t="s">
        <v>501</v>
      </c>
      <c r="DH720" s="83" t="s">
        <v>582</v>
      </c>
      <c r="DI720" s="85">
        <v>43646</v>
      </c>
      <c r="DJ720" s="83" t="s">
        <v>584</v>
      </c>
      <c r="DK720" s="83" t="s">
        <v>102</v>
      </c>
      <c r="DL720" s="83" t="s">
        <v>482</v>
      </c>
      <c r="DM720" s="83">
        <v>0</v>
      </c>
      <c r="DN720" s="83" t="s">
        <v>238</v>
      </c>
      <c r="DO720" s="83">
        <v>1</v>
      </c>
      <c r="DP720" s="83">
        <v>6</v>
      </c>
      <c r="DQ720" s="83"/>
      <c r="DR720" s="83" t="s">
        <v>108</v>
      </c>
      <c r="DS720" s="83" t="s">
        <v>497</v>
      </c>
      <c r="DU720" s="215" t="s">
        <v>269</v>
      </c>
      <c r="DV720" s="136">
        <v>1</v>
      </c>
      <c r="DW720" s="136">
        <v>3</v>
      </c>
      <c r="DX720" s="215" t="s">
        <v>269</v>
      </c>
      <c r="DY720" s="215" t="s">
        <v>269</v>
      </c>
      <c r="DZ720" s="215" t="s">
        <v>269</v>
      </c>
      <c r="EA720" s="215" t="s">
        <v>269</v>
      </c>
      <c r="EB720" s="215" t="s">
        <v>269</v>
      </c>
      <c r="EC720" s="215" t="s">
        <v>269</v>
      </c>
      <c r="ED720" s="215" t="s">
        <v>269</v>
      </c>
      <c r="EE720" s="215" t="s">
        <v>269</v>
      </c>
    </row>
    <row r="721" spans="1:135" ht="28.8" x14ac:dyDescent="0.55000000000000004">
      <c r="A721" s="83" t="s">
        <v>130</v>
      </c>
      <c r="B721" s="136">
        <v>446656</v>
      </c>
      <c r="C721" t="s">
        <v>1355</v>
      </c>
      <c r="D721" s="83" t="s">
        <v>228</v>
      </c>
      <c r="E721" s="138">
        <v>904127940024</v>
      </c>
      <c r="F721" s="83" t="s">
        <v>114</v>
      </c>
      <c r="G721" s="85">
        <v>43634</v>
      </c>
      <c r="H721" s="83" t="s">
        <v>98</v>
      </c>
      <c r="I721" s="84" t="s">
        <v>618</v>
      </c>
      <c r="J721" s="207" t="s">
        <v>629</v>
      </c>
      <c r="K721" s="208" t="s">
        <v>634</v>
      </c>
      <c r="L721" s="83" t="s">
        <v>108</v>
      </c>
      <c r="M721" s="184">
        <v>27707</v>
      </c>
      <c r="N721" s="184"/>
      <c r="O721" s="85" t="s">
        <v>102</v>
      </c>
      <c r="P721" s="185">
        <v>43013</v>
      </c>
      <c r="Q721" s="186" t="s">
        <v>203</v>
      </c>
      <c r="R721" s="186"/>
      <c r="S721" s="186"/>
      <c r="T721" s="187"/>
      <c r="U721" s="188" t="s">
        <v>296</v>
      </c>
      <c r="V721" s="188" t="s">
        <v>205</v>
      </c>
      <c r="W721" s="189" t="s">
        <v>619</v>
      </c>
      <c r="X721" s="189" t="s">
        <v>107</v>
      </c>
      <c r="Y721" s="190" t="s">
        <v>614</v>
      </c>
      <c r="Z721" s="83">
        <v>700</v>
      </c>
      <c r="AA721" s="83" t="s">
        <v>193</v>
      </c>
      <c r="AB721" s="83" t="s">
        <v>181</v>
      </c>
      <c r="AC721" s="83" t="s">
        <v>102</v>
      </c>
      <c r="AD721" s="83" t="s">
        <v>7912</v>
      </c>
      <c r="AE721" s="83" t="s">
        <v>102</v>
      </c>
      <c r="AF721" s="83" t="s">
        <v>102</v>
      </c>
      <c r="AG721" s="83" t="s">
        <v>174</v>
      </c>
      <c r="AH721" s="83" t="s">
        <v>7901</v>
      </c>
      <c r="AI721" s="83" t="s">
        <v>104</v>
      </c>
      <c r="AJ721" s="83" t="s">
        <v>105</v>
      </c>
      <c r="AK721" s="191" t="s">
        <v>7912</v>
      </c>
      <c r="AL721" s="191" t="s">
        <v>102</v>
      </c>
      <c r="AM721" s="191" t="s">
        <v>102</v>
      </c>
      <c r="AN721" s="191" t="s">
        <v>174</v>
      </c>
      <c r="AO721" s="191" t="s">
        <v>7901</v>
      </c>
      <c r="AP721" s="191" t="s">
        <v>104</v>
      </c>
      <c r="AQ721" s="191" t="s">
        <v>105</v>
      </c>
      <c r="AR721" s="191" t="s">
        <v>106</v>
      </c>
      <c r="AS721" s="191" t="s">
        <v>7912</v>
      </c>
      <c r="AT721" s="191" t="s">
        <v>488</v>
      </c>
      <c r="AU721" s="191" t="s">
        <v>7913</v>
      </c>
      <c r="AV721" s="191" t="s">
        <v>104</v>
      </c>
      <c r="AW721" s="191" t="s">
        <v>204</v>
      </c>
      <c r="AX721" s="191"/>
      <c r="AY721" s="192" t="s">
        <v>454</v>
      </c>
      <c r="AZ721" s="192" t="s">
        <v>416</v>
      </c>
      <c r="BA721" s="91" t="s">
        <v>108</v>
      </c>
      <c r="BB721" s="90">
        <v>0</v>
      </c>
      <c r="BC721" s="93" t="s">
        <v>102</v>
      </c>
      <c r="BD721" s="93" t="s">
        <v>102</v>
      </c>
      <c r="BE721" s="93" t="s">
        <v>102</v>
      </c>
      <c r="BF721" s="93" t="s">
        <v>102</v>
      </c>
      <c r="BG721" s="97" t="s">
        <v>108</v>
      </c>
      <c r="BH721" s="93" t="s">
        <v>108</v>
      </c>
      <c r="BI721" s="93" t="s">
        <v>102</v>
      </c>
      <c r="BJ721" s="93" t="s">
        <v>102</v>
      </c>
      <c r="BK721" s="93" t="s">
        <v>102</v>
      </c>
      <c r="BL721" s="93" t="s">
        <v>102</v>
      </c>
      <c r="BM721" s="93" t="s">
        <v>102</v>
      </c>
      <c r="BN721" s="93" t="s">
        <v>102</v>
      </c>
      <c r="BO721" s="93" t="s">
        <v>102</v>
      </c>
      <c r="BP721" s="96" t="s">
        <v>102</v>
      </c>
      <c r="BQ721" s="90">
        <v>0</v>
      </c>
      <c r="BR721" s="93" t="s">
        <v>102</v>
      </c>
      <c r="BS721" s="93" t="s">
        <v>102</v>
      </c>
      <c r="BT721" s="93" t="s">
        <v>102</v>
      </c>
      <c r="BU721" s="93" t="s">
        <v>102</v>
      </c>
      <c r="BV721" s="97" t="s">
        <v>108</v>
      </c>
      <c r="BW721" s="93" t="s">
        <v>108</v>
      </c>
      <c r="BX721" s="95" t="s">
        <v>102</v>
      </c>
      <c r="BY721" s="93" t="s">
        <v>102</v>
      </c>
      <c r="BZ721" s="93" t="s">
        <v>102</v>
      </c>
      <c r="CA721" s="93" t="s">
        <v>102</v>
      </c>
      <c r="CB721" s="93" t="s">
        <v>102</v>
      </c>
      <c r="CC721" s="93" t="s">
        <v>102</v>
      </c>
      <c r="CD721" s="93" t="s">
        <v>102</v>
      </c>
      <c r="CE721" s="193" t="s">
        <v>102</v>
      </c>
      <c r="CF721" s="194" t="s">
        <v>436</v>
      </c>
      <c r="CG721" s="195" t="s">
        <v>7914</v>
      </c>
      <c r="CH721" s="101" t="s">
        <v>310</v>
      </c>
      <c r="CI721" s="102"/>
      <c r="CJ721" s="196" t="s">
        <v>7915</v>
      </c>
      <c r="CK721" s="104" t="s">
        <v>190</v>
      </c>
      <c r="CL721" s="105"/>
      <c r="CM721" s="83" t="s">
        <v>623</v>
      </c>
      <c r="CN721" s="106" t="s">
        <v>624</v>
      </c>
      <c r="CO721" s="197" t="s">
        <v>625</v>
      </c>
      <c r="CP721" s="107"/>
      <c r="CQ721" s="198" t="s">
        <v>474</v>
      </c>
      <c r="CR721" s="198" t="s">
        <v>474</v>
      </c>
      <c r="CS721" s="199"/>
      <c r="CT721" s="83" t="s">
        <v>109</v>
      </c>
      <c r="CU721" s="83" t="s">
        <v>109</v>
      </c>
      <c r="CV721" s="83">
        <v>49</v>
      </c>
      <c r="CW721" s="83" t="s">
        <v>139</v>
      </c>
      <c r="CX721" s="83">
        <v>49</v>
      </c>
      <c r="CY721" s="83" t="s">
        <v>108</v>
      </c>
      <c r="CZ721" s="83">
        <v>948731</v>
      </c>
      <c r="DA721" s="83" t="s">
        <v>581</v>
      </c>
      <c r="DB721" s="83" t="s">
        <v>152</v>
      </c>
      <c r="DC721" s="83" t="s">
        <v>500</v>
      </c>
      <c r="DD721" s="83">
        <v>7858</v>
      </c>
      <c r="DE721" s="83" t="s">
        <v>606</v>
      </c>
      <c r="DF721" s="83" t="s">
        <v>152</v>
      </c>
      <c r="DG721" s="83" t="s">
        <v>500</v>
      </c>
      <c r="DH721" s="83"/>
      <c r="DI721" s="85">
        <v>43646</v>
      </c>
      <c r="DJ721" s="83" t="s">
        <v>584</v>
      </c>
      <c r="DK721" s="83" t="s">
        <v>102</v>
      </c>
      <c r="DL721" s="83" t="s">
        <v>482</v>
      </c>
      <c r="DM721" s="83">
        <v>0</v>
      </c>
      <c r="DN721" s="83" t="s">
        <v>483</v>
      </c>
      <c r="DO721" s="83">
        <v>1</v>
      </c>
      <c r="DP721" s="83">
        <v>5</v>
      </c>
      <c r="DQ721" s="83"/>
      <c r="DR721" s="83" t="s">
        <v>108</v>
      </c>
      <c r="DS721" s="83" t="s">
        <v>497</v>
      </c>
      <c r="DU721" s="215" t="s">
        <v>269</v>
      </c>
      <c r="DV721" s="136">
        <v>1</v>
      </c>
      <c r="DW721" s="136">
        <v>3</v>
      </c>
      <c r="DX721" s="215" t="s">
        <v>269</v>
      </c>
      <c r="DY721" s="215" t="s">
        <v>269</v>
      </c>
      <c r="DZ721" s="215" t="s">
        <v>269</v>
      </c>
      <c r="EA721" s="215" t="s">
        <v>269</v>
      </c>
      <c r="EB721" s="215" t="s">
        <v>269</v>
      </c>
      <c r="EC721" s="215" t="s">
        <v>269</v>
      </c>
      <c r="ED721" s="215" t="s">
        <v>269</v>
      </c>
      <c r="EE721" s="215" t="s">
        <v>269</v>
      </c>
    </row>
    <row r="722" spans="1:135" ht="28.8" x14ac:dyDescent="0.55000000000000004">
      <c r="A722" s="83" t="s">
        <v>130</v>
      </c>
      <c r="B722" s="136">
        <v>202191</v>
      </c>
      <c r="C722" t="s">
        <v>1356</v>
      </c>
      <c r="D722" s="83" t="s">
        <v>228</v>
      </c>
      <c r="E722" s="138">
        <v>940339983603</v>
      </c>
      <c r="F722" s="83" t="s">
        <v>114</v>
      </c>
      <c r="G722" s="85">
        <v>43643</v>
      </c>
      <c r="H722" s="211" t="s">
        <v>98</v>
      </c>
      <c r="I722" s="84" t="s">
        <v>610</v>
      </c>
      <c r="J722" s="207" t="s">
        <v>627</v>
      </c>
      <c r="K722" s="208" t="s">
        <v>630</v>
      </c>
      <c r="L722" s="83" t="s">
        <v>108</v>
      </c>
      <c r="M722" s="184">
        <v>24618</v>
      </c>
      <c r="N722" s="184"/>
      <c r="O722" s="85" t="s">
        <v>102</v>
      </c>
      <c r="P722" s="185">
        <v>42491</v>
      </c>
      <c r="Q722" s="186" t="s">
        <v>203</v>
      </c>
      <c r="R722" s="186"/>
      <c r="S722" s="186"/>
      <c r="T722" s="187"/>
      <c r="U722" s="188" t="s">
        <v>296</v>
      </c>
      <c r="V722" s="188" t="s">
        <v>297</v>
      </c>
      <c r="W722" s="188" t="s">
        <v>297</v>
      </c>
      <c r="X722" s="189" t="s">
        <v>167</v>
      </c>
      <c r="Y722" s="190"/>
      <c r="Z722" s="83">
        <v>700</v>
      </c>
      <c r="AA722" s="83" t="s">
        <v>193</v>
      </c>
      <c r="AB722" s="83" t="s">
        <v>181</v>
      </c>
      <c r="AC722" s="83" t="s">
        <v>102</v>
      </c>
      <c r="AD722" s="83" t="s">
        <v>7916</v>
      </c>
      <c r="AE722" s="83" t="s">
        <v>102</v>
      </c>
      <c r="AF722" s="83" t="s">
        <v>102</v>
      </c>
      <c r="AG722" s="83" t="s">
        <v>119</v>
      </c>
      <c r="AH722" s="83" t="s">
        <v>7917</v>
      </c>
      <c r="AI722" s="83" t="s">
        <v>104</v>
      </c>
      <c r="AJ722" s="83" t="s">
        <v>105</v>
      </c>
      <c r="AK722" s="191" t="s">
        <v>7916</v>
      </c>
      <c r="AL722" s="191" t="s">
        <v>102</v>
      </c>
      <c r="AM722" s="191" t="s">
        <v>102</v>
      </c>
      <c r="AN722" s="191" t="s">
        <v>119</v>
      </c>
      <c r="AO722" s="191" t="s">
        <v>7917</v>
      </c>
      <c r="AP722" s="191" t="s">
        <v>104</v>
      </c>
      <c r="AQ722" s="191" t="s">
        <v>105</v>
      </c>
      <c r="AR722" s="191" t="s">
        <v>106</v>
      </c>
      <c r="AS722" s="191" t="s">
        <v>7916</v>
      </c>
      <c r="AT722" s="191" t="s">
        <v>485</v>
      </c>
      <c r="AU722" s="191" t="s">
        <v>7917</v>
      </c>
      <c r="AV722" s="191" t="s">
        <v>104</v>
      </c>
      <c r="AW722" s="191" t="s">
        <v>204</v>
      </c>
      <c r="AX722" s="191"/>
      <c r="AY722" s="192" t="s">
        <v>454</v>
      </c>
      <c r="AZ722" s="192" t="s">
        <v>416</v>
      </c>
      <c r="BA722" s="91" t="s">
        <v>108</v>
      </c>
      <c r="BB722" s="90">
        <v>0</v>
      </c>
      <c r="BC722" s="93" t="s">
        <v>102</v>
      </c>
      <c r="BD722" s="93" t="s">
        <v>102</v>
      </c>
      <c r="BE722" s="93" t="s">
        <v>102</v>
      </c>
      <c r="BF722" s="93" t="s">
        <v>102</v>
      </c>
      <c r="BG722" s="97" t="s">
        <v>108</v>
      </c>
      <c r="BH722" s="93" t="s">
        <v>108</v>
      </c>
      <c r="BI722" s="93" t="s">
        <v>102</v>
      </c>
      <c r="BJ722" s="93" t="s">
        <v>102</v>
      </c>
      <c r="BK722" s="93" t="s">
        <v>102</v>
      </c>
      <c r="BL722" s="93" t="s">
        <v>102</v>
      </c>
      <c r="BM722" s="93" t="s">
        <v>102</v>
      </c>
      <c r="BN722" s="93" t="s">
        <v>102</v>
      </c>
      <c r="BO722" s="93" t="s">
        <v>102</v>
      </c>
      <c r="BP722" s="96" t="s">
        <v>102</v>
      </c>
      <c r="BQ722" s="90">
        <v>0</v>
      </c>
      <c r="BR722" s="93" t="s">
        <v>102</v>
      </c>
      <c r="BS722" s="93" t="s">
        <v>102</v>
      </c>
      <c r="BT722" s="93" t="s">
        <v>102</v>
      </c>
      <c r="BU722" s="93" t="s">
        <v>102</v>
      </c>
      <c r="BV722" s="97" t="s">
        <v>108</v>
      </c>
      <c r="BW722" s="93" t="s">
        <v>108</v>
      </c>
      <c r="BX722" s="95" t="s">
        <v>102</v>
      </c>
      <c r="BY722" s="93" t="s">
        <v>102</v>
      </c>
      <c r="BZ722" s="93" t="s">
        <v>102</v>
      </c>
      <c r="CA722" s="93" t="s">
        <v>102</v>
      </c>
      <c r="CB722" s="93" t="s">
        <v>102</v>
      </c>
      <c r="CC722" s="93" t="s">
        <v>102</v>
      </c>
      <c r="CD722" s="93" t="s">
        <v>102</v>
      </c>
      <c r="CE722" s="193" t="s">
        <v>102</v>
      </c>
      <c r="CF722" s="194" t="s">
        <v>436</v>
      </c>
      <c r="CG722" s="195" t="s">
        <v>7918</v>
      </c>
      <c r="CH722" s="101" t="s">
        <v>563</v>
      </c>
      <c r="CI722" s="102"/>
      <c r="CJ722" s="196" t="s">
        <v>577</v>
      </c>
      <c r="CK722" s="104" t="s">
        <v>190</v>
      </c>
      <c r="CL722" s="105"/>
      <c r="CM722" s="83" t="s">
        <v>578</v>
      </c>
      <c r="CN722" s="106" t="s">
        <v>108</v>
      </c>
      <c r="CO722" s="197" t="s">
        <v>566</v>
      </c>
      <c r="CP722" s="107"/>
      <c r="CQ722" s="198" t="s">
        <v>107</v>
      </c>
      <c r="CR722" s="198" t="s">
        <v>107</v>
      </c>
      <c r="CS722" s="199"/>
      <c r="CT722" s="83" t="s">
        <v>109</v>
      </c>
      <c r="CU722" s="83" t="s">
        <v>109</v>
      </c>
      <c r="CV722" s="83">
        <v>27</v>
      </c>
      <c r="CW722" s="83" t="s">
        <v>270</v>
      </c>
      <c r="CX722" s="83">
        <v>27</v>
      </c>
      <c r="CY722" s="83" t="s">
        <v>108</v>
      </c>
      <c r="CZ722" s="83">
        <v>950050.5</v>
      </c>
      <c r="DA722" s="83" t="s">
        <v>7919</v>
      </c>
      <c r="DB722" s="83" t="s">
        <v>118</v>
      </c>
      <c r="DC722" s="83" t="s">
        <v>108</v>
      </c>
      <c r="DD722" s="83">
        <v>4345</v>
      </c>
      <c r="DE722" s="83" t="s">
        <v>173</v>
      </c>
      <c r="DF722" s="83" t="s">
        <v>118</v>
      </c>
      <c r="DG722" s="83" t="s">
        <v>500</v>
      </c>
      <c r="DH722" s="83"/>
      <c r="DI722" s="85">
        <v>43646</v>
      </c>
      <c r="DJ722" s="83" t="s">
        <v>584</v>
      </c>
      <c r="DK722" s="83" t="s">
        <v>102</v>
      </c>
      <c r="DL722" s="83" t="s">
        <v>482</v>
      </c>
      <c r="DM722" s="83">
        <v>0</v>
      </c>
      <c r="DN722" s="83" t="s">
        <v>483</v>
      </c>
      <c r="DO722" s="83">
        <v>1</v>
      </c>
      <c r="DP722" s="83">
        <v>6</v>
      </c>
      <c r="DQ722" s="83"/>
      <c r="DR722" s="83" t="s">
        <v>108</v>
      </c>
      <c r="DS722" s="83" t="s">
        <v>497</v>
      </c>
      <c r="DU722" s="215" t="s">
        <v>269</v>
      </c>
      <c r="DV722" s="136">
        <v>1</v>
      </c>
      <c r="DW722" s="136">
        <v>3</v>
      </c>
      <c r="DX722" s="215" t="s">
        <v>269</v>
      </c>
      <c r="DY722" s="215" t="s">
        <v>269</v>
      </c>
      <c r="DZ722" s="215" t="s">
        <v>269</v>
      </c>
      <c r="EA722" s="215" t="s">
        <v>269</v>
      </c>
      <c r="EB722" s="215" t="s">
        <v>269</v>
      </c>
      <c r="EC722" s="215" t="s">
        <v>269</v>
      </c>
      <c r="ED722" s="215" t="s">
        <v>269</v>
      </c>
      <c r="EE722" s="215" t="s">
        <v>269</v>
      </c>
    </row>
    <row r="723" spans="1:135" ht="57.6" x14ac:dyDescent="0.55000000000000004">
      <c r="A723" s="83" t="s">
        <v>130</v>
      </c>
      <c r="B723" s="136">
        <v>188690</v>
      </c>
      <c r="C723" t="s">
        <v>1357</v>
      </c>
      <c r="D723" s="83" t="s">
        <v>228</v>
      </c>
      <c r="E723" s="138">
        <v>194055694223</v>
      </c>
      <c r="F723" s="83" t="s">
        <v>143</v>
      </c>
      <c r="G723" s="85">
        <v>43620</v>
      </c>
      <c r="H723" s="83" t="s">
        <v>98</v>
      </c>
      <c r="I723" s="84" t="s">
        <v>612</v>
      </c>
      <c r="J723" s="207" t="s">
        <v>628</v>
      </c>
      <c r="K723" s="208" t="s">
        <v>633</v>
      </c>
      <c r="L723" s="83" t="s">
        <v>108</v>
      </c>
      <c r="M723" s="184" t="s">
        <v>102</v>
      </c>
      <c r="N723" s="184" t="s">
        <v>556</v>
      </c>
      <c r="O723" s="85" t="s">
        <v>102</v>
      </c>
      <c r="P723" s="185">
        <v>42491</v>
      </c>
      <c r="Q723" s="186" t="s">
        <v>202</v>
      </c>
      <c r="R723" s="186" t="s">
        <v>613</v>
      </c>
      <c r="S723" s="186"/>
      <c r="T723" s="187"/>
      <c r="U723" s="188" t="s">
        <v>295</v>
      </c>
      <c r="V723" s="188" t="s">
        <v>205</v>
      </c>
      <c r="W723" s="188" t="s">
        <v>295</v>
      </c>
      <c r="X723" s="189" t="s">
        <v>107</v>
      </c>
      <c r="Y723" s="190" t="s">
        <v>614</v>
      </c>
      <c r="Z723" s="83">
        <v>700</v>
      </c>
      <c r="AA723" s="83" t="s">
        <v>193</v>
      </c>
      <c r="AB723" s="83" t="s">
        <v>181</v>
      </c>
      <c r="AC723" s="83" t="s">
        <v>102</v>
      </c>
      <c r="AD723" s="83" t="s">
        <v>7920</v>
      </c>
      <c r="AE723" s="83" t="s">
        <v>7921</v>
      </c>
      <c r="AF723" s="83" t="s">
        <v>102</v>
      </c>
      <c r="AG723" s="83" t="s">
        <v>175</v>
      </c>
      <c r="AH723" s="83" t="s">
        <v>7922</v>
      </c>
      <c r="AI723" s="83" t="s">
        <v>104</v>
      </c>
      <c r="AJ723" s="83" t="s">
        <v>105</v>
      </c>
      <c r="AK723" s="191" t="s">
        <v>7920</v>
      </c>
      <c r="AL723" s="191" t="s">
        <v>7921</v>
      </c>
      <c r="AM723" s="191" t="s">
        <v>102</v>
      </c>
      <c r="AN723" s="191" t="s">
        <v>175</v>
      </c>
      <c r="AO723" s="191" t="s">
        <v>7922</v>
      </c>
      <c r="AP723" s="191" t="s">
        <v>104</v>
      </c>
      <c r="AQ723" s="191" t="s">
        <v>105</v>
      </c>
      <c r="AR723" s="191" t="s">
        <v>106</v>
      </c>
      <c r="AS723" s="191"/>
      <c r="AT723" s="191"/>
      <c r="AU723" s="191"/>
      <c r="AV723" s="191"/>
      <c r="AW723" s="191"/>
      <c r="AX723" s="191" t="s">
        <v>575</v>
      </c>
      <c r="AY723" s="192" t="s">
        <v>454</v>
      </c>
      <c r="AZ723" s="192" t="s">
        <v>108</v>
      </c>
      <c r="BA723" s="91" t="s">
        <v>108</v>
      </c>
      <c r="BB723" s="90">
        <v>0</v>
      </c>
      <c r="BC723" s="93" t="s">
        <v>102</v>
      </c>
      <c r="BD723" s="93" t="s">
        <v>102</v>
      </c>
      <c r="BE723" s="93" t="s">
        <v>102</v>
      </c>
      <c r="BF723" s="93" t="s">
        <v>102</v>
      </c>
      <c r="BG723" s="97" t="s">
        <v>108</v>
      </c>
      <c r="BH723" s="93" t="s">
        <v>108</v>
      </c>
      <c r="BI723" s="93" t="s">
        <v>102</v>
      </c>
      <c r="BJ723" s="93" t="s">
        <v>102</v>
      </c>
      <c r="BK723" s="93" t="s">
        <v>102</v>
      </c>
      <c r="BL723" s="93" t="s">
        <v>102</v>
      </c>
      <c r="BM723" s="93" t="s">
        <v>102</v>
      </c>
      <c r="BN723" s="93" t="s">
        <v>102</v>
      </c>
      <c r="BO723" s="93" t="s">
        <v>102</v>
      </c>
      <c r="BP723" s="96" t="s">
        <v>102</v>
      </c>
      <c r="BQ723" s="90">
        <v>0</v>
      </c>
      <c r="BR723" s="93" t="s">
        <v>102</v>
      </c>
      <c r="BS723" s="93" t="s">
        <v>102</v>
      </c>
      <c r="BT723" s="93" t="s">
        <v>102</v>
      </c>
      <c r="BU723" s="93" t="s">
        <v>102</v>
      </c>
      <c r="BV723" s="97" t="s">
        <v>108</v>
      </c>
      <c r="BW723" s="93" t="s">
        <v>108</v>
      </c>
      <c r="BX723" s="95" t="s">
        <v>102</v>
      </c>
      <c r="BY723" s="93" t="s">
        <v>102</v>
      </c>
      <c r="BZ723" s="93" t="s">
        <v>102</v>
      </c>
      <c r="CA723" s="93" t="s">
        <v>102</v>
      </c>
      <c r="CB723" s="93" t="s">
        <v>102</v>
      </c>
      <c r="CC723" s="93" t="s">
        <v>102</v>
      </c>
      <c r="CD723" s="93" t="s">
        <v>102</v>
      </c>
      <c r="CE723" s="193" t="s">
        <v>102</v>
      </c>
      <c r="CF723" s="194" t="s">
        <v>508</v>
      </c>
      <c r="CG723" s="195" t="s">
        <v>102</v>
      </c>
      <c r="CH723" s="101" t="e">
        <v>#N/A</v>
      </c>
      <c r="CI723" s="102" t="s">
        <v>580</v>
      </c>
      <c r="CJ723" s="196" t="s">
        <v>108</v>
      </c>
      <c r="CK723" s="104" t="s">
        <v>109</v>
      </c>
      <c r="CL723" s="105" t="s">
        <v>579</v>
      </c>
      <c r="CM723" s="83" t="s">
        <v>108</v>
      </c>
      <c r="CN723" s="106" t="s">
        <v>108</v>
      </c>
      <c r="CO723" s="197" t="s">
        <v>108</v>
      </c>
      <c r="CP723" s="107"/>
      <c r="CQ723" s="198" t="s">
        <v>474</v>
      </c>
      <c r="CR723" s="198" t="s">
        <v>474</v>
      </c>
      <c r="CS723" s="199" t="s">
        <v>616</v>
      </c>
      <c r="CT723" s="83" t="s">
        <v>109</v>
      </c>
      <c r="CU723" s="83" t="s">
        <v>109</v>
      </c>
      <c r="CV723" s="83">
        <v>12</v>
      </c>
      <c r="CW723" s="83" t="s">
        <v>112</v>
      </c>
      <c r="CX723" s="83">
        <v>12</v>
      </c>
      <c r="CY723" s="83" t="s">
        <v>7923</v>
      </c>
      <c r="CZ723" s="83">
        <v>951370</v>
      </c>
      <c r="DA723" s="83" t="s">
        <v>138</v>
      </c>
      <c r="DB723" s="83" t="s">
        <v>124</v>
      </c>
      <c r="DC723" s="83" t="s">
        <v>501</v>
      </c>
      <c r="DD723" s="83">
        <v>1814</v>
      </c>
      <c r="DE723" s="83" t="s">
        <v>582</v>
      </c>
      <c r="DF723" s="83" t="s">
        <v>145</v>
      </c>
      <c r="DG723" s="83" t="s">
        <v>501</v>
      </c>
      <c r="DH723" s="83" t="s">
        <v>582</v>
      </c>
      <c r="DI723" s="85">
        <v>43646</v>
      </c>
      <c r="DJ723" s="83" t="s">
        <v>584</v>
      </c>
      <c r="DK723" s="83" t="s">
        <v>102</v>
      </c>
      <c r="DL723" s="83" t="s">
        <v>482</v>
      </c>
      <c r="DM723" s="83">
        <v>0</v>
      </c>
      <c r="DN723" s="83" t="s">
        <v>238</v>
      </c>
      <c r="DO723" s="83">
        <v>1</v>
      </c>
      <c r="DP723" s="83">
        <v>6</v>
      </c>
      <c r="DQ723" s="83"/>
      <c r="DR723" s="83" t="s">
        <v>108</v>
      </c>
      <c r="DS723" s="83" t="s">
        <v>497</v>
      </c>
      <c r="DU723" s="215" t="s">
        <v>269</v>
      </c>
      <c r="DV723" s="136">
        <v>1</v>
      </c>
      <c r="DW723" s="136">
        <v>3</v>
      </c>
      <c r="DX723" s="215" t="s">
        <v>269</v>
      </c>
      <c r="DY723" s="215" t="s">
        <v>269</v>
      </c>
      <c r="DZ723" s="215" t="s">
        <v>269</v>
      </c>
      <c r="EA723" s="215" t="s">
        <v>269</v>
      </c>
      <c r="EB723" s="215" t="s">
        <v>269</v>
      </c>
      <c r="EC723" s="215" t="s">
        <v>269</v>
      </c>
      <c r="ED723" s="215" t="s">
        <v>269</v>
      </c>
      <c r="EE723" s="215" t="s">
        <v>269</v>
      </c>
    </row>
    <row r="724" spans="1:135" ht="28.8" x14ac:dyDescent="0.55000000000000004">
      <c r="A724" s="83" t="s">
        <v>130</v>
      </c>
      <c r="B724" s="136">
        <v>792672</v>
      </c>
      <c r="C724" t="s">
        <v>1358</v>
      </c>
      <c r="D724" s="83" t="s">
        <v>228</v>
      </c>
      <c r="E724" s="138">
        <v>580754922616</v>
      </c>
      <c r="F724" s="83" t="s">
        <v>114</v>
      </c>
      <c r="G724" s="85">
        <v>43634</v>
      </c>
      <c r="H724" s="83" t="s">
        <v>98</v>
      </c>
      <c r="I724" s="84" t="s">
        <v>618</v>
      </c>
      <c r="J724" s="207" t="s">
        <v>629</v>
      </c>
      <c r="K724" s="208" t="s">
        <v>634</v>
      </c>
      <c r="L724" s="83" t="s">
        <v>108</v>
      </c>
      <c r="M724" s="184">
        <v>27708</v>
      </c>
      <c r="N724" s="184"/>
      <c r="O724" s="85" t="s">
        <v>102</v>
      </c>
      <c r="P724" s="185">
        <v>43013</v>
      </c>
      <c r="Q724" s="186" t="s">
        <v>203</v>
      </c>
      <c r="R724" s="186"/>
      <c r="S724" s="186"/>
      <c r="T724" s="187"/>
      <c r="U724" s="188" t="s">
        <v>296</v>
      </c>
      <c r="V724" s="188" t="s">
        <v>205</v>
      </c>
      <c r="W724" s="189" t="s">
        <v>619</v>
      </c>
      <c r="X724" s="189" t="s">
        <v>107</v>
      </c>
      <c r="Y724" s="190" t="s">
        <v>614</v>
      </c>
      <c r="Z724" s="83">
        <v>700</v>
      </c>
      <c r="AA724" s="83" t="s">
        <v>193</v>
      </c>
      <c r="AB724" s="83" t="s">
        <v>181</v>
      </c>
      <c r="AC724" s="83" t="s">
        <v>102</v>
      </c>
      <c r="AD724" s="83" t="s">
        <v>7924</v>
      </c>
      <c r="AE724" s="83" t="s">
        <v>102</v>
      </c>
      <c r="AF724" s="83" t="s">
        <v>102</v>
      </c>
      <c r="AG724" s="83" t="s">
        <v>174</v>
      </c>
      <c r="AH724" s="83" t="s">
        <v>7913</v>
      </c>
      <c r="AI724" s="83" t="s">
        <v>104</v>
      </c>
      <c r="AJ724" s="83" t="s">
        <v>105</v>
      </c>
      <c r="AK724" s="191" t="s">
        <v>7924</v>
      </c>
      <c r="AL724" s="191" t="s">
        <v>102</v>
      </c>
      <c r="AM724" s="191" t="s">
        <v>102</v>
      </c>
      <c r="AN724" s="191" t="s">
        <v>174</v>
      </c>
      <c r="AO724" s="191" t="s">
        <v>7913</v>
      </c>
      <c r="AP724" s="191" t="s">
        <v>104</v>
      </c>
      <c r="AQ724" s="191" t="s">
        <v>105</v>
      </c>
      <c r="AR724" s="191" t="s">
        <v>106</v>
      </c>
      <c r="AS724" s="191" t="s">
        <v>7924</v>
      </c>
      <c r="AT724" s="191" t="s">
        <v>488</v>
      </c>
      <c r="AU724" s="191" t="s">
        <v>7925</v>
      </c>
      <c r="AV724" s="191" t="s">
        <v>104</v>
      </c>
      <c r="AW724" s="191" t="s">
        <v>204</v>
      </c>
      <c r="AX724" s="191"/>
      <c r="AY724" s="192" t="s">
        <v>454</v>
      </c>
      <c r="AZ724" s="192" t="s">
        <v>416</v>
      </c>
      <c r="BA724" s="91" t="s">
        <v>108</v>
      </c>
      <c r="BB724" s="90">
        <v>0</v>
      </c>
      <c r="BC724" s="93" t="s">
        <v>102</v>
      </c>
      <c r="BD724" s="93" t="s">
        <v>102</v>
      </c>
      <c r="BE724" s="93" t="s">
        <v>102</v>
      </c>
      <c r="BF724" s="93" t="s">
        <v>102</v>
      </c>
      <c r="BG724" s="97" t="s">
        <v>108</v>
      </c>
      <c r="BH724" s="93" t="s">
        <v>108</v>
      </c>
      <c r="BI724" s="93" t="s">
        <v>102</v>
      </c>
      <c r="BJ724" s="93" t="s">
        <v>102</v>
      </c>
      <c r="BK724" s="93" t="s">
        <v>102</v>
      </c>
      <c r="BL724" s="93" t="s">
        <v>102</v>
      </c>
      <c r="BM724" s="93" t="s">
        <v>102</v>
      </c>
      <c r="BN724" s="93" t="s">
        <v>102</v>
      </c>
      <c r="BO724" s="93" t="s">
        <v>102</v>
      </c>
      <c r="BP724" s="96" t="s">
        <v>102</v>
      </c>
      <c r="BQ724" s="90">
        <v>0</v>
      </c>
      <c r="BR724" s="93" t="s">
        <v>102</v>
      </c>
      <c r="BS724" s="93" t="s">
        <v>102</v>
      </c>
      <c r="BT724" s="93" t="s">
        <v>102</v>
      </c>
      <c r="BU724" s="93" t="s">
        <v>102</v>
      </c>
      <c r="BV724" s="97" t="s">
        <v>108</v>
      </c>
      <c r="BW724" s="93" t="s">
        <v>108</v>
      </c>
      <c r="BX724" s="95" t="s">
        <v>102</v>
      </c>
      <c r="BY724" s="93" t="s">
        <v>102</v>
      </c>
      <c r="BZ724" s="93" t="s">
        <v>102</v>
      </c>
      <c r="CA724" s="93" t="s">
        <v>102</v>
      </c>
      <c r="CB724" s="93" t="s">
        <v>102</v>
      </c>
      <c r="CC724" s="93" t="s">
        <v>102</v>
      </c>
      <c r="CD724" s="93" t="s">
        <v>102</v>
      </c>
      <c r="CE724" s="193" t="s">
        <v>102</v>
      </c>
      <c r="CF724" s="194" t="s">
        <v>436</v>
      </c>
      <c r="CG724" s="195" t="s">
        <v>7926</v>
      </c>
      <c r="CH724" s="101" t="s">
        <v>310</v>
      </c>
      <c r="CI724" s="102"/>
      <c r="CJ724" s="196" t="s">
        <v>7927</v>
      </c>
      <c r="CK724" s="104" t="s">
        <v>190</v>
      </c>
      <c r="CL724" s="105"/>
      <c r="CM724" s="83" t="s">
        <v>623</v>
      </c>
      <c r="CN724" s="106" t="s">
        <v>624</v>
      </c>
      <c r="CO724" s="197" t="s">
        <v>625</v>
      </c>
      <c r="CP724" s="107"/>
      <c r="CQ724" s="198" t="s">
        <v>474</v>
      </c>
      <c r="CR724" s="198" t="s">
        <v>474</v>
      </c>
      <c r="CS724" s="199"/>
      <c r="CT724" s="83" t="s">
        <v>109</v>
      </c>
      <c r="CU724" s="83" t="s">
        <v>109</v>
      </c>
      <c r="CV724" s="83">
        <v>76</v>
      </c>
      <c r="CW724" s="83" t="s">
        <v>139</v>
      </c>
      <c r="CX724" s="83">
        <v>76</v>
      </c>
      <c r="CY724" s="83" t="s">
        <v>108</v>
      </c>
      <c r="CZ724" s="83">
        <v>952689.5</v>
      </c>
      <c r="DA724" s="83" t="s">
        <v>581</v>
      </c>
      <c r="DB724" s="83" t="s">
        <v>152</v>
      </c>
      <c r="DC724" s="83" t="s">
        <v>500</v>
      </c>
      <c r="DD724" s="83">
        <v>2399</v>
      </c>
      <c r="DE724" s="83" t="s">
        <v>606</v>
      </c>
      <c r="DF724" s="83" t="s">
        <v>152</v>
      </c>
      <c r="DG724" s="83" t="s">
        <v>500</v>
      </c>
      <c r="DH724" s="83"/>
      <c r="DI724" s="85">
        <v>43646</v>
      </c>
      <c r="DJ724" s="83" t="s">
        <v>584</v>
      </c>
      <c r="DK724" s="83" t="s">
        <v>102</v>
      </c>
      <c r="DL724" s="83" t="s">
        <v>482</v>
      </c>
      <c r="DM724" s="83">
        <v>0</v>
      </c>
      <c r="DN724" s="83" t="s">
        <v>483</v>
      </c>
      <c r="DO724" s="83">
        <v>1</v>
      </c>
      <c r="DP724" s="83">
        <v>4</v>
      </c>
      <c r="DQ724" s="83"/>
      <c r="DR724" s="83" t="s">
        <v>108</v>
      </c>
      <c r="DS724" s="83" t="s">
        <v>497</v>
      </c>
      <c r="DU724" s="215" t="s">
        <v>269</v>
      </c>
      <c r="DV724" s="136">
        <v>1</v>
      </c>
      <c r="DW724" s="136">
        <v>3</v>
      </c>
      <c r="DX724" s="215" t="s">
        <v>269</v>
      </c>
      <c r="DY724" s="215" t="s">
        <v>269</v>
      </c>
      <c r="DZ724" s="215" t="s">
        <v>269</v>
      </c>
      <c r="EA724" s="215" t="s">
        <v>269</v>
      </c>
      <c r="EB724" s="215" t="s">
        <v>269</v>
      </c>
      <c r="EC724" s="215" t="s">
        <v>269</v>
      </c>
      <c r="ED724" s="215" t="s">
        <v>269</v>
      </c>
      <c r="EE724" s="215" t="s">
        <v>269</v>
      </c>
    </row>
    <row r="725" spans="1:135" ht="28.8" x14ac:dyDescent="0.55000000000000004">
      <c r="A725" s="83" t="s">
        <v>130</v>
      </c>
      <c r="B725" s="136">
        <v>857957</v>
      </c>
      <c r="C725" t="s">
        <v>1359</v>
      </c>
      <c r="D725" s="83" t="s">
        <v>228</v>
      </c>
      <c r="E725" s="138">
        <v>677177569830</v>
      </c>
      <c r="F725" s="83" t="s">
        <v>114</v>
      </c>
      <c r="G725" s="85">
        <v>43643</v>
      </c>
      <c r="H725" s="211" t="s">
        <v>98</v>
      </c>
      <c r="I725" s="84" t="s">
        <v>610</v>
      </c>
      <c r="J725" s="207" t="s">
        <v>627</v>
      </c>
      <c r="K725" s="208" t="s">
        <v>630</v>
      </c>
      <c r="L725" s="83" t="s">
        <v>108</v>
      </c>
      <c r="M725" s="184">
        <v>24619</v>
      </c>
      <c r="N725" s="184"/>
      <c r="O725" s="85" t="s">
        <v>102</v>
      </c>
      <c r="P725" s="185">
        <v>42491</v>
      </c>
      <c r="Q725" s="186" t="s">
        <v>203</v>
      </c>
      <c r="R725" s="186"/>
      <c r="S725" s="186"/>
      <c r="T725" s="187"/>
      <c r="U725" s="188" t="s">
        <v>296</v>
      </c>
      <c r="V725" s="188" t="s">
        <v>297</v>
      </c>
      <c r="W725" s="188" t="s">
        <v>297</v>
      </c>
      <c r="X725" s="189" t="s">
        <v>167</v>
      </c>
      <c r="Y725" s="190"/>
      <c r="Z725" s="83">
        <v>700</v>
      </c>
      <c r="AA725" s="83" t="s">
        <v>193</v>
      </c>
      <c r="AB725" s="83" t="s">
        <v>181</v>
      </c>
      <c r="AC725" s="83" t="s">
        <v>102</v>
      </c>
      <c r="AD725" s="83" t="s">
        <v>7928</v>
      </c>
      <c r="AE725" s="83" t="s">
        <v>102</v>
      </c>
      <c r="AF725" s="83" t="s">
        <v>102</v>
      </c>
      <c r="AG725" s="83" t="s">
        <v>119</v>
      </c>
      <c r="AH725" s="83" t="s">
        <v>7929</v>
      </c>
      <c r="AI725" s="83" t="s">
        <v>104</v>
      </c>
      <c r="AJ725" s="83" t="s">
        <v>105</v>
      </c>
      <c r="AK725" s="191" t="s">
        <v>7928</v>
      </c>
      <c r="AL725" s="191" t="s">
        <v>102</v>
      </c>
      <c r="AM725" s="191" t="s">
        <v>102</v>
      </c>
      <c r="AN725" s="191" t="s">
        <v>119</v>
      </c>
      <c r="AO725" s="191" t="s">
        <v>7929</v>
      </c>
      <c r="AP725" s="191" t="s">
        <v>104</v>
      </c>
      <c r="AQ725" s="191" t="s">
        <v>105</v>
      </c>
      <c r="AR725" s="191" t="s">
        <v>106</v>
      </c>
      <c r="AS725" s="191" t="s">
        <v>7928</v>
      </c>
      <c r="AT725" s="191" t="s">
        <v>485</v>
      </c>
      <c r="AU725" s="191" t="s">
        <v>7929</v>
      </c>
      <c r="AV725" s="191" t="s">
        <v>104</v>
      </c>
      <c r="AW725" s="191" t="s">
        <v>204</v>
      </c>
      <c r="AX725" s="191"/>
      <c r="AY725" s="192" t="s">
        <v>454</v>
      </c>
      <c r="AZ725" s="192" t="s">
        <v>416</v>
      </c>
      <c r="BA725" s="91" t="s">
        <v>108</v>
      </c>
      <c r="BB725" s="90">
        <v>0</v>
      </c>
      <c r="BC725" s="93" t="s">
        <v>102</v>
      </c>
      <c r="BD725" s="93" t="s">
        <v>102</v>
      </c>
      <c r="BE725" s="93" t="s">
        <v>102</v>
      </c>
      <c r="BF725" s="93" t="s">
        <v>102</v>
      </c>
      <c r="BG725" s="97" t="s">
        <v>108</v>
      </c>
      <c r="BH725" s="93" t="s">
        <v>108</v>
      </c>
      <c r="BI725" s="93" t="s">
        <v>102</v>
      </c>
      <c r="BJ725" s="93" t="s">
        <v>102</v>
      </c>
      <c r="BK725" s="93" t="s">
        <v>102</v>
      </c>
      <c r="BL725" s="93" t="s">
        <v>102</v>
      </c>
      <c r="BM725" s="93" t="s">
        <v>102</v>
      </c>
      <c r="BN725" s="93" t="s">
        <v>102</v>
      </c>
      <c r="BO725" s="93" t="s">
        <v>102</v>
      </c>
      <c r="BP725" s="96" t="s">
        <v>102</v>
      </c>
      <c r="BQ725" s="90">
        <v>0</v>
      </c>
      <c r="BR725" s="93" t="s">
        <v>102</v>
      </c>
      <c r="BS725" s="93" t="s">
        <v>102</v>
      </c>
      <c r="BT725" s="93" t="s">
        <v>102</v>
      </c>
      <c r="BU725" s="93" t="s">
        <v>102</v>
      </c>
      <c r="BV725" s="97" t="s">
        <v>108</v>
      </c>
      <c r="BW725" s="93" t="s">
        <v>108</v>
      </c>
      <c r="BX725" s="95" t="s">
        <v>102</v>
      </c>
      <c r="BY725" s="93" t="s">
        <v>102</v>
      </c>
      <c r="BZ725" s="93" t="s">
        <v>102</v>
      </c>
      <c r="CA725" s="93" t="s">
        <v>102</v>
      </c>
      <c r="CB725" s="93" t="s">
        <v>102</v>
      </c>
      <c r="CC725" s="93" t="s">
        <v>102</v>
      </c>
      <c r="CD725" s="93" t="s">
        <v>102</v>
      </c>
      <c r="CE725" s="193" t="s">
        <v>102</v>
      </c>
      <c r="CF725" s="194" t="s">
        <v>436</v>
      </c>
      <c r="CG725" s="195" t="s">
        <v>7930</v>
      </c>
      <c r="CH725" s="101" t="s">
        <v>563</v>
      </c>
      <c r="CI725" s="102"/>
      <c r="CJ725" s="196" t="s">
        <v>577</v>
      </c>
      <c r="CK725" s="104" t="s">
        <v>190</v>
      </c>
      <c r="CL725" s="105"/>
      <c r="CM725" s="83" t="s">
        <v>578</v>
      </c>
      <c r="CN725" s="106" t="s">
        <v>108</v>
      </c>
      <c r="CO725" s="197" t="s">
        <v>566</v>
      </c>
      <c r="CP725" s="107"/>
      <c r="CQ725" s="198" t="s">
        <v>107</v>
      </c>
      <c r="CR725" s="198" t="s">
        <v>107</v>
      </c>
      <c r="CS725" s="199"/>
      <c r="CT725" s="83" t="s">
        <v>109</v>
      </c>
      <c r="CU725" s="83" t="s">
        <v>109</v>
      </c>
      <c r="CV725" s="83">
        <v>55</v>
      </c>
      <c r="CW725" s="83" t="s">
        <v>270</v>
      </c>
      <c r="CX725" s="83">
        <v>55</v>
      </c>
      <c r="CY725" s="83" t="s">
        <v>108</v>
      </c>
      <c r="CZ725" s="83">
        <v>954009</v>
      </c>
      <c r="DA725" s="83" t="s">
        <v>7931</v>
      </c>
      <c r="DB725" s="83" t="s">
        <v>118</v>
      </c>
      <c r="DC725" s="83" t="s">
        <v>108</v>
      </c>
      <c r="DD725" s="83">
        <v>1636</v>
      </c>
      <c r="DE725" s="83" t="s">
        <v>173</v>
      </c>
      <c r="DF725" s="83" t="s">
        <v>118</v>
      </c>
      <c r="DG725" s="83" t="s">
        <v>500</v>
      </c>
      <c r="DH725" s="83"/>
      <c r="DI725" s="85">
        <v>43646</v>
      </c>
      <c r="DJ725" s="83" t="s">
        <v>584</v>
      </c>
      <c r="DK725" s="83" t="s">
        <v>102</v>
      </c>
      <c r="DL725" s="83" t="s">
        <v>482</v>
      </c>
      <c r="DM725" s="83">
        <v>0</v>
      </c>
      <c r="DN725" s="83" t="s">
        <v>483</v>
      </c>
      <c r="DO725" s="83">
        <v>1</v>
      </c>
      <c r="DP725" s="83">
        <v>5</v>
      </c>
      <c r="DQ725" s="83"/>
      <c r="DR725" s="83" t="s">
        <v>108</v>
      </c>
      <c r="DS725" s="83" t="s">
        <v>497</v>
      </c>
      <c r="DU725" s="215" t="s">
        <v>269</v>
      </c>
      <c r="DV725" s="136">
        <v>1</v>
      </c>
      <c r="DW725" s="136">
        <v>3</v>
      </c>
      <c r="DX725" s="215" t="s">
        <v>269</v>
      </c>
      <c r="DY725" s="215" t="s">
        <v>269</v>
      </c>
      <c r="DZ725" s="215" t="s">
        <v>269</v>
      </c>
      <c r="EA725" s="215" t="s">
        <v>269</v>
      </c>
      <c r="EB725" s="215" t="s">
        <v>269</v>
      </c>
      <c r="EC725" s="215" t="s">
        <v>269</v>
      </c>
      <c r="ED725" s="215" t="s">
        <v>269</v>
      </c>
      <c r="EE725" s="215" t="s">
        <v>269</v>
      </c>
    </row>
    <row r="726" spans="1:135" ht="57.6" x14ac:dyDescent="0.55000000000000004">
      <c r="A726" s="83" t="s">
        <v>130</v>
      </c>
      <c r="B726" s="136">
        <v>722112</v>
      </c>
      <c r="C726" t="s">
        <v>1360</v>
      </c>
      <c r="D726" s="83" t="s">
        <v>228</v>
      </c>
      <c r="E726" s="138">
        <v>633055069207</v>
      </c>
      <c r="F726" s="83" t="s">
        <v>143</v>
      </c>
      <c r="G726" s="85">
        <v>43620</v>
      </c>
      <c r="H726" s="83" t="s">
        <v>98</v>
      </c>
      <c r="I726" s="84" t="s">
        <v>612</v>
      </c>
      <c r="J726" s="207" t="s">
        <v>628</v>
      </c>
      <c r="K726" s="208" t="s">
        <v>633</v>
      </c>
      <c r="L726" s="83" t="s">
        <v>108</v>
      </c>
      <c r="M726" s="184" t="s">
        <v>102</v>
      </c>
      <c r="N726" s="184" t="s">
        <v>556</v>
      </c>
      <c r="O726" s="85" t="s">
        <v>102</v>
      </c>
      <c r="P726" s="185">
        <v>42491</v>
      </c>
      <c r="Q726" s="186" t="s">
        <v>202</v>
      </c>
      <c r="R726" s="186" t="s">
        <v>613</v>
      </c>
      <c r="S726" s="186"/>
      <c r="T726" s="187"/>
      <c r="U726" s="188" t="s">
        <v>295</v>
      </c>
      <c r="V726" s="188" t="s">
        <v>205</v>
      </c>
      <c r="W726" s="188" t="s">
        <v>295</v>
      </c>
      <c r="X726" s="189" t="s">
        <v>107</v>
      </c>
      <c r="Y726" s="190" t="s">
        <v>614</v>
      </c>
      <c r="Z726" s="83">
        <v>700</v>
      </c>
      <c r="AA726" s="83" t="s">
        <v>193</v>
      </c>
      <c r="AB726" s="83" t="s">
        <v>181</v>
      </c>
      <c r="AC726" s="83" t="s">
        <v>102</v>
      </c>
      <c r="AD726" s="83" t="s">
        <v>7932</v>
      </c>
      <c r="AE726" s="83" t="s">
        <v>7933</v>
      </c>
      <c r="AF726" s="83" t="s">
        <v>102</v>
      </c>
      <c r="AG726" s="83" t="s">
        <v>175</v>
      </c>
      <c r="AH726" s="83" t="s">
        <v>7934</v>
      </c>
      <c r="AI726" s="83" t="s">
        <v>104</v>
      </c>
      <c r="AJ726" s="83" t="s">
        <v>105</v>
      </c>
      <c r="AK726" s="191" t="s">
        <v>7932</v>
      </c>
      <c r="AL726" s="191" t="s">
        <v>7933</v>
      </c>
      <c r="AM726" s="191" t="s">
        <v>102</v>
      </c>
      <c r="AN726" s="191" t="s">
        <v>175</v>
      </c>
      <c r="AO726" s="191" t="s">
        <v>7934</v>
      </c>
      <c r="AP726" s="191" t="s">
        <v>104</v>
      </c>
      <c r="AQ726" s="191" t="s">
        <v>105</v>
      </c>
      <c r="AR726" s="191" t="s">
        <v>106</v>
      </c>
      <c r="AS726" s="191"/>
      <c r="AT726" s="191"/>
      <c r="AU726" s="191"/>
      <c r="AV726" s="191"/>
      <c r="AW726" s="191"/>
      <c r="AX726" s="191" t="s">
        <v>575</v>
      </c>
      <c r="AY726" s="192" t="s">
        <v>454</v>
      </c>
      <c r="AZ726" s="192" t="s">
        <v>108</v>
      </c>
      <c r="BA726" s="91" t="s">
        <v>108</v>
      </c>
      <c r="BB726" s="90">
        <v>0</v>
      </c>
      <c r="BC726" s="93" t="s">
        <v>102</v>
      </c>
      <c r="BD726" s="93" t="s">
        <v>102</v>
      </c>
      <c r="BE726" s="93" t="s">
        <v>102</v>
      </c>
      <c r="BF726" s="93" t="s">
        <v>102</v>
      </c>
      <c r="BG726" s="97" t="s">
        <v>108</v>
      </c>
      <c r="BH726" s="93" t="s">
        <v>108</v>
      </c>
      <c r="BI726" s="93" t="s">
        <v>102</v>
      </c>
      <c r="BJ726" s="93" t="s">
        <v>102</v>
      </c>
      <c r="BK726" s="93" t="s">
        <v>102</v>
      </c>
      <c r="BL726" s="93" t="s">
        <v>102</v>
      </c>
      <c r="BM726" s="93" t="s">
        <v>102</v>
      </c>
      <c r="BN726" s="93" t="s">
        <v>102</v>
      </c>
      <c r="BO726" s="93" t="s">
        <v>102</v>
      </c>
      <c r="BP726" s="96" t="s">
        <v>102</v>
      </c>
      <c r="BQ726" s="90">
        <v>0</v>
      </c>
      <c r="BR726" s="93" t="s">
        <v>102</v>
      </c>
      <c r="BS726" s="93" t="s">
        <v>102</v>
      </c>
      <c r="BT726" s="93" t="s">
        <v>102</v>
      </c>
      <c r="BU726" s="93" t="s">
        <v>102</v>
      </c>
      <c r="BV726" s="97" t="s">
        <v>108</v>
      </c>
      <c r="BW726" s="93" t="s">
        <v>108</v>
      </c>
      <c r="BX726" s="95" t="s">
        <v>102</v>
      </c>
      <c r="BY726" s="93" t="s">
        <v>102</v>
      </c>
      <c r="BZ726" s="93" t="s">
        <v>102</v>
      </c>
      <c r="CA726" s="93" t="s">
        <v>102</v>
      </c>
      <c r="CB726" s="93" t="s">
        <v>102</v>
      </c>
      <c r="CC726" s="93" t="s">
        <v>102</v>
      </c>
      <c r="CD726" s="93" t="s">
        <v>102</v>
      </c>
      <c r="CE726" s="193" t="s">
        <v>102</v>
      </c>
      <c r="CF726" s="194" t="s">
        <v>508</v>
      </c>
      <c r="CG726" s="195" t="s">
        <v>102</v>
      </c>
      <c r="CH726" s="101" t="e">
        <v>#N/A</v>
      </c>
      <c r="CI726" s="102" t="s">
        <v>580</v>
      </c>
      <c r="CJ726" s="196" t="s">
        <v>108</v>
      </c>
      <c r="CK726" s="104" t="s">
        <v>109</v>
      </c>
      <c r="CL726" s="105" t="s">
        <v>579</v>
      </c>
      <c r="CM726" s="83" t="s">
        <v>108</v>
      </c>
      <c r="CN726" s="106" t="s">
        <v>108</v>
      </c>
      <c r="CO726" s="197" t="s">
        <v>108</v>
      </c>
      <c r="CP726" s="107"/>
      <c r="CQ726" s="198" t="s">
        <v>474</v>
      </c>
      <c r="CR726" s="198" t="s">
        <v>474</v>
      </c>
      <c r="CS726" s="199" t="s">
        <v>616</v>
      </c>
      <c r="CT726" s="83" t="s">
        <v>109</v>
      </c>
      <c r="CU726" s="83" t="s">
        <v>109</v>
      </c>
      <c r="CV726" s="83">
        <v>50</v>
      </c>
      <c r="CW726" s="83" t="s">
        <v>112</v>
      </c>
      <c r="CX726" s="83">
        <v>50</v>
      </c>
      <c r="CY726" s="83" t="s">
        <v>7935</v>
      </c>
      <c r="CZ726" s="83">
        <v>955328.5</v>
      </c>
      <c r="DA726" s="83" t="s">
        <v>138</v>
      </c>
      <c r="DB726" s="83" t="s">
        <v>124</v>
      </c>
      <c r="DC726" s="83" t="s">
        <v>501</v>
      </c>
      <c r="DD726" s="83">
        <v>6781</v>
      </c>
      <c r="DE726" s="83" t="s">
        <v>582</v>
      </c>
      <c r="DF726" s="83" t="s">
        <v>145</v>
      </c>
      <c r="DG726" s="83" t="s">
        <v>501</v>
      </c>
      <c r="DH726" s="83" t="s">
        <v>582</v>
      </c>
      <c r="DI726" s="85">
        <v>43646</v>
      </c>
      <c r="DJ726" s="83" t="s">
        <v>584</v>
      </c>
      <c r="DK726" s="83" t="s">
        <v>102</v>
      </c>
      <c r="DL726" s="83" t="s">
        <v>482</v>
      </c>
      <c r="DM726" s="83">
        <v>0</v>
      </c>
      <c r="DN726" s="83" t="s">
        <v>238</v>
      </c>
      <c r="DO726" s="83">
        <v>1</v>
      </c>
      <c r="DP726" s="83">
        <v>5</v>
      </c>
      <c r="DQ726" s="83"/>
      <c r="DR726" s="83" t="s">
        <v>108</v>
      </c>
      <c r="DS726" s="83" t="s">
        <v>497</v>
      </c>
      <c r="DU726" s="215" t="s">
        <v>269</v>
      </c>
      <c r="DV726" s="136">
        <v>1</v>
      </c>
      <c r="DW726" s="136">
        <v>3</v>
      </c>
      <c r="DX726" s="215" t="s">
        <v>269</v>
      </c>
      <c r="DY726" s="215" t="s">
        <v>269</v>
      </c>
      <c r="DZ726" s="215" t="s">
        <v>269</v>
      </c>
      <c r="EA726" s="215" t="s">
        <v>269</v>
      </c>
      <c r="EB726" s="215" t="s">
        <v>269</v>
      </c>
      <c r="EC726" s="215" t="s">
        <v>269</v>
      </c>
      <c r="ED726" s="215" t="s">
        <v>269</v>
      </c>
      <c r="EE726" s="215" t="s">
        <v>269</v>
      </c>
    </row>
    <row r="727" spans="1:135" ht="28.8" x14ac:dyDescent="0.55000000000000004">
      <c r="A727" s="83" t="s">
        <v>130</v>
      </c>
      <c r="B727" s="136">
        <v>401527</v>
      </c>
      <c r="C727" t="s">
        <v>1361</v>
      </c>
      <c r="D727" s="83" t="s">
        <v>228</v>
      </c>
      <c r="E727" s="138">
        <v>796439466505</v>
      </c>
      <c r="F727" s="83" t="s">
        <v>114</v>
      </c>
      <c r="G727" s="85">
        <v>43634</v>
      </c>
      <c r="H727" s="83" t="s">
        <v>98</v>
      </c>
      <c r="I727" s="84" t="s">
        <v>618</v>
      </c>
      <c r="J727" s="207" t="s">
        <v>629</v>
      </c>
      <c r="K727" s="208" t="s">
        <v>634</v>
      </c>
      <c r="L727" s="83" t="s">
        <v>108</v>
      </c>
      <c r="M727" s="184">
        <v>27709</v>
      </c>
      <c r="N727" s="184"/>
      <c r="O727" s="85" t="s">
        <v>102</v>
      </c>
      <c r="P727" s="185">
        <v>43013</v>
      </c>
      <c r="Q727" s="186" t="s">
        <v>203</v>
      </c>
      <c r="R727" s="186"/>
      <c r="S727" s="186"/>
      <c r="T727" s="187"/>
      <c r="U727" s="188" t="s">
        <v>296</v>
      </c>
      <c r="V727" s="188" t="s">
        <v>205</v>
      </c>
      <c r="W727" s="189" t="s">
        <v>619</v>
      </c>
      <c r="X727" s="189" t="s">
        <v>107</v>
      </c>
      <c r="Y727" s="190" t="s">
        <v>614</v>
      </c>
      <c r="Z727" s="83">
        <v>700</v>
      </c>
      <c r="AA727" s="83" t="s">
        <v>193</v>
      </c>
      <c r="AB727" s="83" t="s">
        <v>181</v>
      </c>
      <c r="AC727" s="83" t="s">
        <v>102</v>
      </c>
      <c r="AD727" s="83" t="s">
        <v>7936</v>
      </c>
      <c r="AE727" s="83" t="s">
        <v>102</v>
      </c>
      <c r="AF727" s="83" t="s">
        <v>102</v>
      </c>
      <c r="AG727" s="83" t="s">
        <v>174</v>
      </c>
      <c r="AH727" s="83" t="s">
        <v>7925</v>
      </c>
      <c r="AI727" s="83" t="s">
        <v>104</v>
      </c>
      <c r="AJ727" s="83" t="s">
        <v>105</v>
      </c>
      <c r="AK727" s="191" t="s">
        <v>7936</v>
      </c>
      <c r="AL727" s="191" t="s">
        <v>102</v>
      </c>
      <c r="AM727" s="191" t="s">
        <v>102</v>
      </c>
      <c r="AN727" s="191" t="s">
        <v>174</v>
      </c>
      <c r="AO727" s="191" t="s">
        <v>7925</v>
      </c>
      <c r="AP727" s="191" t="s">
        <v>104</v>
      </c>
      <c r="AQ727" s="191" t="s">
        <v>105</v>
      </c>
      <c r="AR727" s="191" t="s">
        <v>106</v>
      </c>
      <c r="AS727" s="191" t="s">
        <v>7936</v>
      </c>
      <c r="AT727" s="191" t="s">
        <v>488</v>
      </c>
      <c r="AU727" s="191" t="s">
        <v>7937</v>
      </c>
      <c r="AV727" s="191" t="s">
        <v>104</v>
      </c>
      <c r="AW727" s="191" t="s">
        <v>204</v>
      </c>
      <c r="AX727" s="191"/>
      <c r="AY727" s="192" t="s">
        <v>454</v>
      </c>
      <c r="AZ727" s="192" t="s">
        <v>416</v>
      </c>
      <c r="BA727" s="91" t="s">
        <v>108</v>
      </c>
      <c r="BB727" s="90">
        <v>0</v>
      </c>
      <c r="BC727" s="93" t="s">
        <v>102</v>
      </c>
      <c r="BD727" s="93" t="s">
        <v>102</v>
      </c>
      <c r="BE727" s="93" t="s">
        <v>102</v>
      </c>
      <c r="BF727" s="93" t="s">
        <v>102</v>
      </c>
      <c r="BG727" s="97" t="s">
        <v>108</v>
      </c>
      <c r="BH727" s="93" t="s">
        <v>108</v>
      </c>
      <c r="BI727" s="93" t="s">
        <v>102</v>
      </c>
      <c r="BJ727" s="93" t="s">
        <v>102</v>
      </c>
      <c r="BK727" s="93" t="s">
        <v>102</v>
      </c>
      <c r="BL727" s="93" t="s">
        <v>102</v>
      </c>
      <c r="BM727" s="93" t="s">
        <v>102</v>
      </c>
      <c r="BN727" s="93" t="s">
        <v>102</v>
      </c>
      <c r="BO727" s="93" t="s">
        <v>102</v>
      </c>
      <c r="BP727" s="96" t="s">
        <v>102</v>
      </c>
      <c r="BQ727" s="90">
        <v>0</v>
      </c>
      <c r="BR727" s="93" t="s">
        <v>102</v>
      </c>
      <c r="BS727" s="93" t="s">
        <v>102</v>
      </c>
      <c r="BT727" s="93" t="s">
        <v>102</v>
      </c>
      <c r="BU727" s="93" t="s">
        <v>102</v>
      </c>
      <c r="BV727" s="97" t="s">
        <v>108</v>
      </c>
      <c r="BW727" s="93" t="s">
        <v>108</v>
      </c>
      <c r="BX727" s="95" t="s">
        <v>102</v>
      </c>
      <c r="BY727" s="93" t="s">
        <v>102</v>
      </c>
      <c r="BZ727" s="93" t="s">
        <v>102</v>
      </c>
      <c r="CA727" s="93" t="s">
        <v>102</v>
      </c>
      <c r="CB727" s="93" t="s">
        <v>102</v>
      </c>
      <c r="CC727" s="93" t="s">
        <v>102</v>
      </c>
      <c r="CD727" s="93" t="s">
        <v>102</v>
      </c>
      <c r="CE727" s="193" t="s">
        <v>102</v>
      </c>
      <c r="CF727" s="194" t="s">
        <v>436</v>
      </c>
      <c r="CG727" s="195" t="s">
        <v>7938</v>
      </c>
      <c r="CH727" s="101" t="s">
        <v>310</v>
      </c>
      <c r="CI727" s="102"/>
      <c r="CJ727" s="196" t="s">
        <v>7939</v>
      </c>
      <c r="CK727" s="104" t="s">
        <v>190</v>
      </c>
      <c r="CL727" s="105"/>
      <c r="CM727" s="83" t="s">
        <v>623</v>
      </c>
      <c r="CN727" s="106" t="s">
        <v>624</v>
      </c>
      <c r="CO727" s="197" t="s">
        <v>625</v>
      </c>
      <c r="CP727" s="107"/>
      <c r="CQ727" s="198" t="s">
        <v>474</v>
      </c>
      <c r="CR727" s="198" t="s">
        <v>474</v>
      </c>
      <c r="CS727" s="199"/>
      <c r="CT727" s="83" t="s">
        <v>109</v>
      </c>
      <c r="CU727" s="83" t="s">
        <v>109</v>
      </c>
      <c r="CV727" s="83">
        <v>40</v>
      </c>
      <c r="CW727" s="83" t="s">
        <v>139</v>
      </c>
      <c r="CX727" s="83">
        <v>40</v>
      </c>
      <c r="CY727" s="83" t="s">
        <v>108</v>
      </c>
      <c r="CZ727" s="83">
        <v>956648</v>
      </c>
      <c r="DA727" s="83" t="s">
        <v>581</v>
      </c>
      <c r="DB727" s="83" t="s">
        <v>152</v>
      </c>
      <c r="DC727" s="83" t="s">
        <v>500</v>
      </c>
      <c r="DD727" s="83">
        <v>2429</v>
      </c>
      <c r="DE727" s="83" t="s">
        <v>606</v>
      </c>
      <c r="DF727" s="83" t="s">
        <v>152</v>
      </c>
      <c r="DG727" s="83" t="s">
        <v>500</v>
      </c>
      <c r="DH727" s="83"/>
      <c r="DI727" s="85">
        <v>43646</v>
      </c>
      <c r="DJ727" s="83" t="s">
        <v>584</v>
      </c>
      <c r="DK727" s="83" t="s">
        <v>102</v>
      </c>
      <c r="DL727" s="83" t="s">
        <v>482</v>
      </c>
      <c r="DM727" s="83">
        <v>0</v>
      </c>
      <c r="DN727" s="83" t="s">
        <v>483</v>
      </c>
      <c r="DO727" s="83">
        <v>1</v>
      </c>
      <c r="DP727" s="83">
        <v>1</v>
      </c>
      <c r="DQ727" s="83"/>
      <c r="DR727" s="83" t="s">
        <v>108</v>
      </c>
      <c r="DS727" s="83" t="s">
        <v>497</v>
      </c>
      <c r="DU727" s="215" t="s">
        <v>269</v>
      </c>
      <c r="DV727" s="136">
        <v>1</v>
      </c>
      <c r="DW727" s="136">
        <v>3</v>
      </c>
      <c r="DX727" s="215" t="s">
        <v>269</v>
      </c>
      <c r="DY727" s="215" t="s">
        <v>269</v>
      </c>
      <c r="DZ727" s="215" t="s">
        <v>269</v>
      </c>
      <c r="EA727" s="215" t="s">
        <v>269</v>
      </c>
      <c r="EB727" s="215" t="s">
        <v>269</v>
      </c>
      <c r="EC727" s="215" t="s">
        <v>269</v>
      </c>
      <c r="ED727" s="215" t="s">
        <v>269</v>
      </c>
      <c r="EE727" s="215" t="s">
        <v>269</v>
      </c>
    </row>
    <row r="728" spans="1:135" ht="28.8" x14ac:dyDescent="0.55000000000000004">
      <c r="A728" s="83" t="s">
        <v>130</v>
      </c>
      <c r="B728" s="136">
        <v>454675</v>
      </c>
      <c r="C728" t="s">
        <v>1362</v>
      </c>
      <c r="D728" s="83" t="s">
        <v>228</v>
      </c>
      <c r="E728" s="138">
        <v>880979957169</v>
      </c>
      <c r="F728" s="83" t="s">
        <v>114</v>
      </c>
      <c r="G728" s="85">
        <v>43643</v>
      </c>
      <c r="H728" s="211" t="s">
        <v>98</v>
      </c>
      <c r="I728" s="84" t="s">
        <v>610</v>
      </c>
      <c r="J728" s="207" t="s">
        <v>627</v>
      </c>
      <c r="K728" s="208" t="s">
        <v>630</v>
      </c>
      <c r="L728" s="83" t="s">
        <v>108</v>
      </c>
      <c r="M728" s="184">
        <v>24620</v>
      </c>
      <c r="N728" s="184"/>
      <c r="O728" s="85" t="s">
        <v>102</v>
      </c>
      <c r="P728" s="185">
        <v>42491</v>
      </c>
      <c r="Q728" s="186" t="s">
        <v>203</v>
      </c>
      <c r="R728" s="186"/>
      <c r="S728" s="186"/>
      <c r="T728" s="187"/>
      <c r="U728" s="188" t="s">
        <v>296</v>
      </c>
      <c r="V728" s="188" t="s">
        <v>297</v>
      </c>
      <c r="W728" s="188" t="s">
        <v>297</v>
      </c>
      <c r="X728" s="189" t="s">
        <v>167</v>
      </c>
      <c r="Y728" s="190"/>
      <c r="Z728" s="83">
        <v>700</v>
      </c>
      <c r="AA728" s="83" t="s">
        <v>193</v>
      </c>
      <c r="AB728" s="83" t="s">
        <v>181</v>
      </c>
      <c r="AC728" s="83" t="s">
        <v>102</v>
      </c>
      <c r="AD728" s="83" t="s">
        <v>7940</v>
      </c>
      <c r="AE728" s="83" t="s">
        <v>102</v>
      </c>
      <c r="AF728" s="83" t="s">
        <v>102</v>
      </c>
      <c r="AG728" s="83" t="s">
        <v>119</v>
      </c>
      <c r="AH728" s="83" t="s">
        <v>7941</v>
      </c>
      <c r="AI728" s="83" t="s">
        <v>104</v>
      </c>
      <c r="AJ728" s="83" t="s">
        <v>105</v>
      </c>
      <c r="AK728" s="191" t="s">
        <v>7940</v>
      </c>
      <c r="AL728" s="191" t="s">
        <v>102</v>
      </c>
      <c r="AM728" s="191" t="s">
        <v>102</v>
      </c>
      <c r="AN728" s="191" t="s">
        <v>119</v>
      </c>
      <c r="AO728" s="191" t="s">
        <v>7941</v>
      </c>
      <c r="AP728" s="191" t="s">
        <v>104</v>
      </c>
      <c r="AQ728" s="191" t="s">
        <v>105</v>
      </c>
      <c r="AR728" s="191" t="s">
        <v>106</v>
      </c>
      <c r="AS728" s="191" t="s">
        <v>7940</v>
      </c>
      <c r="AT728" s="191" t="s">
        <v>485</v>
      </c>
      <c r="AU728" s="191" t="s">
        <v>7941</v>
      </c>
      <c r="AV728" s="191" t="s">
        <v>104</v>
      </c>
      <c r="AW728" s="191" t="s">
        <v>204</v>
      </c>
      <c r="AX728" s="191"/>
      <c r="AY728" s="192" t="s">
        <v>454</v>
      </c>
      <c r="AZ728" s="192" t="s">
        <v>416</v>
      </c>
      <c r="BA728" s="91" t="s">
        <v>108</v>
      </c>
      <c r="BB728" s="90">
        <v>0</v>
      </c>
      <c r="BC728" s="93" t="s">
        <v>102</v>
      </c>
      <c r="BD728" s="93" t="s">
        <v>102</v>
      </c>
      <c r="BE728" s="93" t="s">
        <v>102</v>
      </c>
      <c r="BF728" s="93" t="s">
        <v>102</v>
      </c>
      <c r="BG728" s="97" t="s">
        <v>108</v>
      </c>
      <c r="BH728" s="93" t="s">
        <v>108</v>
      </c>
      <c r="BI728" s="93" t="s">
        <v>102</v>
      </c>
      <c r="BJ728" s="93" t="s">
        <v>102</v>
      </c>
      <c r="BK728" s="93" t="s">
        <v>102</v>
      </c>
      <c r="BL728" s="93" t="s">
        <v>102</v>
      </c>
      <c r="BM728" s="93" t="s">
        <v>102</v>
      </c>
      <c r="BN728" s="93" t="s">
        <v>102</v>
      </c>
      <c r="BO728" s="93" t="s">
        <v>102</v>
      </c>
      <c r="BP728" s="96" t="s">
        <v>102</v>
      </c>
      <c r="BQ728" s="90">
        <v>0</v>
      </c>
      <c r="BR728" s="93" t="s">
        <v>102</v>
      </c>
      <c r="BS728" s="93" t="s">
        <v>102</v>
      </c>
      <c r="BT728" s="93" t="s">
        <v>102</v>
      </c>
      <c r="BU728" s="93" t="s">
        <v>102</v>
      </c>
      <c r="BV728" s="97" t="s">
        <v>108</v>
      </c>
      <c r="BW728" s="93" t="s">
        <v>108</v>
      </c>
      <c r="BX728" s="95" t="s">
        <v>102</v>
      </c>
      <c r="BY728" s="93" t="s">
        <v>102</v>
      </c>
      <c r="BZ728" s="93" t="s">
        <v>102</v>
      </c>
      <c r="CA728" s="93" t="s">
        <v>102</v>
      </c>
      <c r="CB728" s="93" t="s">
        <v>102</v>
      </c>
      <c r="CC728" s="93" t="s">
        <v>102</v>
      </c>
      <c r="CD728" s="93" t="s">
        <v>102</v>
      </c>
      <c r="CE728" s="193" t="s">
        <v>102</v>
      </c>
      <c r="CF728" s="194" t="s">
        <v>436</v>
      </c>
      <c r="CG728" s="195" t="s">
        <v>7942</v>
      </c>
      <c r="CH728" s="101" t="s">
        <v>563</v>
      </c>
      <c r="CI728" s="102"/>
      <c r="CJ728" s="196" t="s">
        <v>577</v>
      </c>
      <c r="CK728" s="104" t="s">
        <v>190</v>
      </c>
      <c r="CL728" s="105"/>
      <c r="CM728" s="83" t="s">
        <v>578</v>
      </c>
      <c r="CN728" s="106" t="s">
        <v>108</v>
      </c>
      <c r="CO728" s="197" t="s">
        <v>566</v>
      </c>
      <c r="CP728" s="107"/>
      <c r="CQ728" s="198" t="s">
        <v>107</v>
      </c>
      <c r="CR728" s="198" t="s">
        <v>107</v>
      </c>
      <c r="CS728" s="199"/>
      <c r="CT728" s="83" t="s">
        <v>109</v>
      </c>
      <c r="CU728" s="83" t="s">
        <v>109</v>
      </c>
      <c r="CV728" s="83">
        <v>93</v>
      </c>
      <c r="CW728" s="83" t="s">
        <v>270</v>
      </c>
      <c r="CX728" s="83">
        <v>93</v>
      </c>
      <c r="CY728" s="83" t="s">
        <v>108</v>
      </c>
      <c r="CZ728" s="83">
        <v>957967.5</v>
      </c>
      <c r="DA728" s="83" t="s">
        <v>7943</v>
      </c>
      <c r="DB728" s="83" t="s">
        <v>118</v>
      </c>
      <c r="DC728" s="83" t="s">
        <v>108</v>
      </c>
      <c r="DD728" s="83">
        <v>1854</v>
      </c>
      <c r="DE728" s="83" t="s">
        <v>173</v>
      </c>
      <c r="DF728" s="83" t="s">
        <v>118</v>
      </c>
      <c r="DG728" s="83" t="s">
        <v>500</v>
      </c>
      <c r="DH728" s="83"/>
      <c r="DI728" s="85">
        <v>43646</v>
      </c>
      <c r="DJ728" s="83" t="s">
        <v>584</v>
      </c>
      <c r="DK728" s="83" t="s">
        <v>102</v>
      </c>
      <c r="DL728" s="83" t="s">
        <v>482</v>
      </c>
      <c r="DM728" s="83">
        <v>0</v>
      </c>
      <c r="DN728" s="83" t="s">
        <v>483</v>
      </c>
      <c r="DO728" s="83">
        <v>1</v>
      </c>
      <c r="DP728" s="83">
        <v>2</v>
      </c>
      <c r="DQ728" s="83"/>
      <c r="DR728" s="83" t="s">
        <v>108</v>
      </c>
      <c r="DS728" s="83" t="s">
        <v>497</v>
      </c>
      <c r="DU728" s="215" t="s">
        <v>269</v>
      </c>
      <c r="DV728" s="136">
        <v>1</v>
      </c>
      <c r="DW728" s="136">
        <v>3</v>
      </c>
      <c r="DX728" s="215" t="s">
        <v>269</v>
      </c>
      <c r="DY728" s="215" t="s">
        <v>269</v>
      </c>
      <c r="DZ728" s="215" t="s">
        <v>269</v>
      </c>
      <c r="EA728" s="215" t="s">
        <v>269</v>
      </c>
      <c r="EB728" s="215" t="s">
        <v>269</v>
      </c>
      <c r="EC728" s="215" t="s">
        <v>269</v>
      </c>
      <c r="ED728" s="215" t="s">
        <v>269</v>
      </c>
      <c r="EE728" s="215" t="s">
        <v>269</v>
      </c>
    </row>
    <row r="729" spans="1:135" ht="57.6" x14ac:dyDescent="0.55000000000000004">
      <c r="A729" s="83" t="s">
        <v>130</v>
      </c>
      <c r="B729" s="136">
        <v>732001</v>
      </c>
      <c r="C729" t="s">
        <v>1363</v>
      </c>
      <c r="D729" s="83" t="s">
        <v>228</v>
      </c>
      <c r="E729" s="138">
        <v>708285369793</v>
      </c>
      <c r="F729" s="83" t="s">
        <v>143</v>
      </c>
      <c r="G729" s="85">
        <v>43620</v>
      </c>
      <c r="H729" s="83" t="s">
        <v>98</v>
      </c>
      <c r="I729" s="84" t="s">
        <v>612</v>
      </c>
      <c r="J729" s="207" t="s">
        <v>628</v>
      </c>
      <c r="K729" s="208" t="s">
        <v>633</v>
      </c>
      <c r="L729" s="83" t="s">
        <v>108</v>
      </c>
      <c r="M729" s="184" t="s">
        <v>102</v>
      </c>
      <c r="N729" s="184" t="s">
        <v>556</v>
      </c>
      <c r="O729" s="85" t="s">
        <v>102</v>
      </c>
      <c r="P729" s="185">
        <v>42491</v>
      </c>
      <c r="Q729" s="186" t="s">
        <v>202</v>
      </c>
      <c r="R729" s="186" t="s">
        <v>613</v>
      </c>
      <c r="S729" s="186"/>
      <c r="T729" s="187"/>
      <c r="U729" s="188" t="s">
        <v>295</v>
      </c>
      <c r="V729" s="188" t="s">
        <v>205</v>
      </c>
      <c r="W729" s="188" t="s">
        <v>295</v>
      </c>
      <c r="X729" s="189" t="s">
        <v>107</v>
      </c>
      <c r="Y729" s="190" t="s">
        <v>614</v>
      </c>
      <c r="Z729" s="83">
        <v>700</v>
      </c>
      <c r="AA729" s="83" t="s">
        <v>193</v>
      </c>
      <c r="AB729" s="83" t="s">
        <v>181</v>
      </c>
      <c r="AC729" s="83" t="s">
        <v>102</v>
      </c>
      <c r="AD729" s="83" t="s">
        <v>7944</v>
      </c>
      <c r="AE729" s="83" t="s">
        <v>7945</v>
      </c>
      <c r="AF729" s="83" t="s">
        <v>102</v>
      </c>
      <c r="AG729" s="83" t="s">
        <v>175</v>
      </c>
      <c r="AH729" s="83" t="s">
        <v>7946</v>
      </c>
      <c r="AI729" s="83" t="s">
        <v>104</v>
      </c>
      <c r="AJ729" s="83" t="s">
        <v>105</v>
      </c>
      <c r="AK729" s="191" t="s">
        <v>7944</v>
      </c>
      <c r="AL729" s="191" t="s">
        <v>7945</v>
      </c>
      <c r="AM729" s="191" t="s">
        <v>102</v>
      </c>
      <c r="AN729" s="191" t="s">
        <v>175</v>
      </c>
      <c r="AO729" s="191" t="s">
        <v>7946</v>
      </c>
      <c r="AP729" s="191" t="s">
        <v>104</v>
      </c>
      <c r="AQ729" s="191" t="s">
        <v>105</v>
      </c>
      <c r="AR729" s="191" t="s">
        <v>106</v>
      </c>
      <c r="AS729" s="191"/>
      <c r="AT729" s="191"/>
      <c r="AU729" s="191"/>
      <c r="AV729" s="191"/>
      <c r="AW729" s="191"/>
      <c r="AX729" s="191" t="s">
        <v>575</v>
      </c>
      <c r="AY729" s="192" t="s">
        <v>454</v>
      </c>
      <c r="AZ729" s="192" t="s">
        <v>108</v>
      </c>
      <c r="BA729" s="91" t="s">
        <v>108</v>
      </c>
      <c r="BB729" s="90">
        <v>0</v>
      </c>
      <c r="BC729" s="93" t="s">
        <v>102</v>
      </c>
      <c r="BD729" s="93" t="s">
        <v>102</v>
      </c>
      <c r="BE729" s="93" t="s">
        <v>102</v>
      </c>
      <c r="BF729" s="93" t="s">
        <v>102</v>
      </c>
      <c r="BG729" s="97" t="s">
        <v>108</v>
      </c>
      <c r="BH729" s="93" t="s">
        <v>108</v>
      </c>
      <c r="BI729" s="93" t="s">
        <v>102</v>
      </c>
      <c r="BJ729" s="93" t="s">
        <v>102</v>
      </c>
      <c r="BK729" s="93" t="s">
        <v>102</v>
      </c>
      <c r="BL729" s="93" t="s">
        <v>102</v>
      </c>
      <c r="BM729" s="93" t="s">
        <v>102</v>
      </c>
      <c r="BN729" s="93" t="s">
        <v>102</v>
      </c>
      <c r="BO729" s="93" t="s">
        <v>102</v>
      </c>
      <c r="BP729" s="96" t="s">
        <v>102</v>
      </c>
      <c r="BQ729" s="90">
        <v>0</v>
      </c>
      <c r="BR729" s="93" t="s">
        <v>102</v>
      </c>
      <c r="BS729" s="93" t="s">
        <v>102</v>
      </c>
      <c r="BT729" s="93" t="s">
        <v>102</v>
      </c>
      <c r="BU729" s="93" t="s">
        <v>102</v>
      </c>
      <c r="BV729" s="97" t="s">
        <v>108</v>
      </c>
      <c r="BW729" s="93" t="s">
        <v>108</v>
      </c>
      <c r="BX729" s="95" t="s">
        <v>102</v>
      </c>
      <c r="BY729" s="93" t="s">
        <v>102</v>
      </c>
      <c r="BZ729" s="93" t="s">
        <v>102</v>
      </c>
      <c r="CA729" s="93" t="s">
        <v>102</v>
      </c>
      <c r="CB729" s="93" t="s">
        <v>102</v>
      </c>
      <c r="CC729" s="93" t="s">
        <v>102</v>
      </c>
      <c r="CD729" s="93" t="s">
        <v>102</v>
      </c>
      <c r="CE729" s="193" t="s">
        <v>102</v>
      </c>
      <c r="CF729" s="194" t="s">
        <v>508</v>
      </c>
      <c r="CG729" s="195" t="s">
        <v>102</v>
      </c>
      <c r="CH729" s="101" t="e">
        <v>#N/A</v>
      </c>
      <c r="CI729" s="102" t="s">
        <v>580</v>
      </c>
      <c r="CJ729" s="196" t="s">
        <v>108</v>
      </c>
      <c r="CK729" s="104" t="s">
        <v>109</v>
      </c>
      <c r="CL729" s="105" t="s">
        <v>579</v>
      </c>
      <c r="CM729" s="83" t="s">
        <v>108</v>
      </c>
      <c r="CN729" s="106" t="s">
        <v>108</v>
      </c>
      <c r="CO729" s="197" t="s">
        <v>108</v>
      </c>
      <c r="CP729" s="107"/>
      <c r="CQ729" s="198" t="s">
        <v>474</v>
      </c>
      <c r="CR729" s="198" t="s">
        <v>474</v>
      </c>
      <c r="CS729" s="199" t="s">
        <v>616</v>
      </c>
      <c r="CT729" s="83" t="s">
        <v>109</v>
      </c>
      <c r="CU729" s="83" t="s">
        <v>109</v>
      </c>
      <c r="CV729" s="83">
        <v>31</v>
      </c>
      <c r="CW729" s="83" t="s">
        <v>112</v>
      </c>
      <c r="CX729" s="83">
        <v>31</v>
      </c>
      <c r="CY729" s="83" t="s">
        <v>7947</v>
      </c>
      <c r="CZ729" s="83">
        <v>959287</v>
      </c>
      <c r="DA729" s="83" t="s">
        <v>138</v>
      </c>
      <c r="DB729" s="83" t="s">
        <v>124</v>
      </c>
      <c r="DC729" s="83" t="s">
        <v>501</v>
      </c>
      <c r="DD729" s="83">
        <v>3459</v>
      </c>
      <c r="DE729" s="83" t="s">
        <v>582</v>
      </c>
      <c r="DF729" s="83" t="s">
        <v>145</v>
      </c>
      <c r="DG729" s="83" t="s">
        <v>501</v>
      </c>
      <c r="DH729" s="83" t="s">
        <v>582</v>
      </c>
      <c r="DI729" s="85">
        <v>43646</v>
      </c>
      <c r="DJ729" s="83" t="s">
        <v>584</v>
      </c>
      <c r="DK729" s="83" t="s">
        <v>102</v>
      </c>
      <c r="DL729" s="83" t="s">
        <v>482</v>
      </c>
      <c r="DM729" s="83">
        <v>0</v>
      </c>
      <c r="DN729" s="83" t="s">
        <v>238</v>
      </c>
      <c r="DO729" s="83">
        <v>1</v>
      </c>
      <c r="DP729" s="83">
        <v>5</v>
      </c>
      <c r="DQ729" s="83"/>
      <c r="DR729" s="83" t="s">
        <v>108</v>
      </c>
      <c r="DS729" s="83" t="s">
        <v>497</v>
      </c>
      <c r="DU729" s="215" t="s">
        <v>269</v>
      </c>
      <c r="DV729" s="136">
        <v>1</v>
      </c>
      <c r="DW729" s="136">
        <v>3</v>
      </c>
      <c r="DX729" s="215" t="s">
        <v>269</v>
      </c>
      <c r="DY729" s="215" t="s">
        <v>269</v>
      </c>
      <c r="DZ729" s="215" t="s">
        <v>269</v>
      </c>
      <c r="EA729" s="215" t="s">
        <v>269</v>
      </c>
      <c r="EB729" s="215" t="s">
        <v>269</v>
      </c>
      <c r="EC729" s="215" t="s">
        <v>269</v>
      </c>
      <c r="ED729" s="215" t="s">
        <v>269</v>
      </c>
      <c r="EE729" s="215" t="s">
        <v>269</v>
      </c>
    </row>
    <row r="730" spans="1:135" ht="28.8" x14ac:dyDescent="0.55000000000000004">
      <c r="A730" s="83" t="s">
        <v>130</v>
      </c>
      <c r="B730" s="136">
        <v>362847</v>
      </c>
      <c r="C730" t="s">
        <v>1364</v>
      </c>
      <c r="D730" s="83" t="s">
        <v>228</v>
      </c>
      <c r="E730" s="138">
        <v>412107959893</v>
      </c>
      <c r="F730" s="83" t="s">
        <v>114</v>
      </c>
      <c r="G730" s="85">
        <v>43634</v>
      </c>
      <c r="H730" s="83" t="s">
        <v>98</v>
      </c>
      <c r="I730" s="84" t="s">
        <v>618</v>
      </c>
      <c r="J730" s="207" t="s">
        <v>629</v>
      </c>
      <c r="K730" s="208" t="s">
        <v>634</v>
      </c>
      <c r="L730" s="83" t="s">
        <v>108</v>
      </c>
      <c r="M730" s="184">
        <v>27710</v>
      </c>
      <c r="N730" s="184"/>
      <c r="O730" s="85" t="s">
        <v>102</v>
      </c>
      <c r="P730" s="185">
        <v>43013</v>
      </c>
      <c r="Q730" s="186" t="s">
        <v>203</v>
      </c>
      <c r="R730" s="186"/>
      <c r="S730" s="186"/>
      <c r="T730" s="187"/>
      <c r="U730" s="188" t="s">
        <v>296</v>
      </c>
      <c r="V730" s="188" t="s">
        <v>205</v>
      </c>
      <c r="W730" s="189" t="s">
        <v>619</v>
      </c>
      <c r="X730" s="189" t="s">
        <v>107</v>
      </c>
      <c r="Y730" s="190" t="s">
        <v>614</v>
      </c>
      <c r="Z730" s="83">
        <v>700</v>
      </c>
      <c r="AA730" s="83" t="s">
        <v>193</v>
      </c>
      <c r="AB730" s="83" t="s">
        <v>181</v>
      </c>
      <c r="AC730" s="83" t="s">
        <v>102</v>
      </c>
      <c r="AD730" s="83" t="s">
        <v>7948</v>
      </c>
      <c r="AE730" s="83" t="s">
        <v>102</v>
      </c>
      <c r="AF730" s="83" t="s">
        <v>102</v>
      </c>
      <c r="AG730" s="83" t="s">
        <v>174</v>
      </c>
      <c r="AH730" s="83" t="s">
        <v>7937</v>
      </c>
      <c r="AI730" s="83" t="s">
        <v>104</v>
      </c>
      <c r="AJ730" s="83" t="s">
        <v>105</v>
      </c>
      <c r="AK730" s="191" t="s">
        <v>7948</v>
      </c>
      <c r="AL730" s="191" t="s">
        <v>102</v>
      </c>
      <c r="AM730" s="191" t="s">
        <v>102</v>
      </c>
      <c r="AN730" s="191" t="s">
        <v>174</v>
      </c>
      <c r="AO730" s="191" t="s">
        <v>7937</v>
      </c>
      <c r="AP730" s="191" t="s">
        <v>104</v>
      </c>
      <c r="AQ730" s="191" t="s">
        <v>105</v>
      </c>
      <c r="AR730" s="191" t="s">
        <v>106</v>
      </c>
      <c r="AS730" s="191" t="s">
        <v>7948</v>
      </c>
      <c r="AT730" s="191" t="s">
        <v>488</v>
      </c>
      <c r="AU730" s="191" t="s">
        <v>7949</v>
      </c>
      <c r="AV730" s="191" t="s">
        <v>104</v>
      </c>
      <c r="AW730" s="191" t="s">
        <v>204</v>
      </c>
      <c r="AX730" s="191"/>
      <c r="AY730" s="192" t="s">
        <v>454</v>
      </c>
      <c r="AZ730" s="192" t="s">
        <v>416</v>
      </c>
      <c r="BA730" s="91" t="s">
        <v>108</v>
      </c>
      <c r="BB730" s="90">
        <v>0</v>
      </c>
      <c r="BC730" s="93" t="s">
        <v>102</v>
      </c>
      <c r="BD730" s="93" t="s">
        <v>102</v>
      </c>
      <c r="BE730" s="93" t="s">
        <v>102</v>
      </c>
      <c r="BF730" s="93" t="s">
        <v>102</v>
      </c>
      <c r="BG730" s="97" t="s">
        <v>108</v>
      </c>
      <c r="BH730" s="93" t="s">
        <v>108</v>
      </c>
      <c r="BI730" s="93" t="s">
        <v>102</v>
      </c>
      <c r="BJ730" s="93" t="s">
        <v>102</v>
      </c>
      <c r="BK730" s="93" t="s">
        <v>102</v>
      </c>
      <c r="BL730" s="93" t="s">
        <v>102</v>
      </c>
      <c r="BM730" s="93" t="s">
        <v>102</v>
      </c>
      <c r="BN730" s="93" t="s">
        <v>102</v>
      </c>
      <c r="BO730" s="93" t="s">
        <v>102</v>
      </c>
      <c r="BP730" s="96" t="s">
        <v>102</v>
      </c>
      <c r="BQ730" s="90">
        <v>0</v>
      </c>
      <c r="BR730" s="93" t="s">
        <v>102</v>
      </c>
      <c r="BS730" s="93" t="s">
        <v>102</v>
      </c>
      <c r="BT730" s="93" t="s">
        <v>102</v>
      </c>
      <c r="BU730" s="93" t="s">
        <v>102</v>
      </c>
      <c r="BV730" s="97" t="s">
        <v>108</v>
      </c>
      <c r="BW730" s="93" t="s">
        <v>108</v>
      </c>
      <c r="BX730" s="95" t="s">
        <v>102</v>
      </c>
      <c r="BY730" s="93" t="s">
        <v>102</v>
      </c>
      <c r="BZ730" s="93" t="s">
        <v>102</v>
      </c>
      <c r="CA730" s="93" t="s">
        <v>102</v>
      </c>
      <c r="CB730" s="93" t="s">
        <v>102</v>
      </c>
      <c r="CC730" s="93" t="s">
        <v>102</v>
      </c>
      <c r="CD730" s="93" t="s">
        <v>102</v>
      </c>
      <c r="CE730" s="193" t="s">
        <v>102</v>
      </c>
      <c r="CF730" s="194" t="s">
        <v>436</v>
      </c>
      <c r="CG730" s="195" t="s">
        <v>7950</v>
      </c>
      <c r="CH730" s="101" t="s">
        <v>310</v>
      </c>
      <c r="CI730" s="102"/>
      <c r="CJ730" s="196" t="s">
        <v>7951</v>
      </c>
      <c r="CK730" s="104" t="s">
        <v>190</v>
      </c>
      <c r="CL730" s="105"/>
      <c r="CM730" s="83" t="s">
        <v>623</v>
      </c>
      <c r="CN730" s="106" t="s">
        <v>624</v>
      </c>
      <c r="CO730" s="197" t="s">
        <v>625</v>
      </c>
      <c r="CP730" s="107"/>
      <c r="CQ730" s="198" t="s">
        <v>474</v>
      </c>
      <c r="CR730" s="198" t="s">
        <v>474</v>
      </c>
      <c r="CS730" s="199"/>
      <c r="CT730" s="83" t="s">
        <v>109</v>
      </c>
      <c r="CU730" s="83" t="s">
        <v>109</v>
      </c>
      <c r="CV730" s="83">
        <v>77</v>
      </c>
      <c r="CW730" s="83" t="s">
        <v>139</v>
      </c>
      <c r="CX730" s="83">
        <v>77</v>
      </c>
      <c r="CY730" s="83" t="s">
        <v>108</v>
      </c>
      <c r="CZ730" s="83">
        <v>960606.5</v>
      </c>
      <c r="DA730" s="83" t="s">
        <v>581</v>
      </c>
      <c r="DB730" s="83" t="s">
        <v>152</v>
      </c>
      <c r="DC730" s="83" t="s">
        <v>500</v>
      </c>
      <c r="DD730" s="83">
        <v>4361</v>
      </c>
      <c r="DE730" s="83" t="s">
        <v>606</v>
      </c>
      <c r="DF730" s="83" t="s">
        <v>152</v>
      </c>
      <c r="DG730" s="83" t="s">
        <v>500</v>
      </c>
      <c r="DH730" s="83"/>
      <c r="DI730" s="85">
        <v>43646</v>
      </c>
      <c r="DJ730" s="83" t="s">
        <v>584</v>
      </c>
      <c r="DK730" s="83" t="s">
        <v>102</v>
      </c>
      <c r="DL730" s="83" t="s">
        <v>482</v>
      </c>
      <c r="DM730" s="83">
        <v>0</v>
      </c>
      <c r="DN730" s="83" t="s">
        <v>483</v>
      </c>
      <c r="DO730" s="83">
        <v>1</v>
      </c>
      <c r="DP730" s="83">
        <v>2</v>
      </c>
      <c r="DQ730" s="83"/>
      <c r="DR730" s="83" t="s">
        <v>108</v>
      </c>
      <c r="DS730" s="83" t="s">
        <v>497</v>
      </c>
      <c r="DU730" s="215" t="s">
        <v>269</v>
      </c>
      <c r="DV730" s="136">
        <v>1</v>
      </c>
      <c r="DW730" s="136">
        <v>3</v>
      </c>
      <c r="DX730" s="215" t="s">
        <v>269</v>
      </c>
      <c r="DY730" s="215" t="s">
        <v>269</v>
      </c>
      <c r="DZ730" s="215" t="s">
        <v>269</v>
      </c>
      <c r="EA730" s="215" t="s">
        <v>269</v>
      </c>
      <c r="EB730" s="215" t="s">
        <v>269</v>
      </c>
      <c r="EC730" s="215" t="s">
        <v>269</v>
      </c>
      <c r="ED730" s="215" t="s">
        <v>269</v>
      </c>
      <c r="EE730" s="215" t="s">
        <v>269</v>
      </c>
    </row>
    <row r="731" spans="1:135" ht="28.8" x14ac:dyDescent="0.55000000000000004">
      <c r="A731" s="83" t="s">
        <v>130</v>
      </c>
      <c r="B731" s="136">
        <v>612351</v>
      </c>
      <c r="C731" t="s">
        <v>1365</v>
      </c>
      <c r="D731" s="83" t="s">
        <v>228</v>
      </c>
      <c r="E731" s="138">
        <v>351528857919</v>
      </c>
      <c r="F731" s="83" t="s">
        <v>114</v>
      </c>
      <c r="G731" s="85">
        <v>43643</v>
      </c>
      <c r="H731" s="211" t="s">
        <v>98</v>
      </c>
      <c r="I731" s="84" t="s">
        <v>610</v>
      </c>
      <c r="J731" s="207" t="s">
        <v>627</v>
      </c>
      <c r="K731" s="208" t="s">
        <v>630</v>
      </c>
      <c r="L731" s="83" t="s">
        <v>108</v>
      </c>
      <c r="M731" s="184">
        <v>24621</v>
      </c>
      <c r="N731" s="184"/>
      <c r="O731" s="85" t="s">
        <v>102</v>
      </c>
      <c r="P731" s="185">
        <v>42491</v>
      </c>
      <c r="Q731" s="186" t="s">
        <v>203</v>
      </c>
      <c r="R731" s="186"/>
      <c r="S731" s="186"/>
      <c r="T731" s="187"/>
      <c r="U731" s="188" t="s">
        <v>296</v>
      </c>
      <c r="V731" s="188" t="s">
        <v>297</v>
      </c>
      <c r="W731" s="188" t="s">
        <v>297</v>
      </c>
      <c r="X731" s="189" t="s">
        <v>167</v>
      </c>
      <c r="Y731" s="190"/>
      <c r="Z731" s="83">
        <v>700</v>
      </c>
      <c r="AA731" s="83" t="s">
        <v>193</v>
      </c>
      <c r="AB731" s="83" t="s">
        <v>181</v>
      </c>
      <c r="AC731" s="83" t="s">
        <v>102</v>
      </c>
      <c r="AD731" s="83" t="s">
        <v>7952</v>
      </c>
      <c r="AE731" s="83" t="s">
        <v>102</v>
      </c>
      <c r="AF731" s="83" t="s">
        <v>102</v>
      </c>
      <c r="AG731" s="83" t="s">
        <v>119</v>
      </c>
      <c r="AH731" s="83" t="s">
        <v>7953</v>
      </c>
      <c r="AI731" s="83" t="s">
        <v>104</v>
      </c>
      <c r="AJ731" s="83" t="s">
        <v>105</v>
      </c>
      <c r="AK731" s="191" t="s">
        <v>7952</v>
      </c>
      <c r="AL731" s="191" t="s">
        <v>102</v>
      </c>
      <c r="AM731" s="191" t="s">
        <v>102</v>
      </c>
      <c r="AN731" s="191" t="s">
        <v>119</v>
      </c>
      <c r="AO731" s="191" t="s">
        <v>7953</v>
      </c>
      <c r="AP731" s="191" t="s">
        <v>104</v>
      </c>
      <c r="AQ731" s="191" t="s">
        <v>105</v>
      </c>
      <c r="AR731" s="191" t="s">
        <v>106</v>
      </c>
      <c r="AS731" s="191" t="s">
        <v>7952</v>
      </c>
      <c r="AT731" s="191" t="s">
        <v>485</v>
      </c>
      <c r="AU731" s="191" t="s">
        <v>7953</v>
      </c>
      <c r="AV731" s="191" t="s">
        <v>104</v>
      </c>
      <c r="AW731" s="191" t="s">
        <v>204</v>
      </c>
      <c r="AX731" s="191"/>
      <c r="AY731" s="192" t="s">
        <v>454</v>
      </c>
      <c r="AZ731" s="192" t="s">
        <v>416</v>
      </c>
      <c r="BA731" s="91" t="s">
        <v>108</v>
      </c>
      <c r="BB731" s="90">
        <v>0</v>
      </c>
      <c r="BC731" s="93" t="s">
        <v>102</v>
      </c>
      <c r="BD731" s="93" t="s">
        <v>102</v>
      </c>
      <c r="BE731" s="93" t="s">
        <v>102</v>
      </c>
      <c r="BF731" s="93" t="s">
        <v>102</v>
      </c>
      <c r="BG731" s="97" t="s">
        <v>108</v>
      </c>
      <c r="BH731" s="93" t="s">
        <v>108</v>
      </c>
      <c r="BI731" s="93" t="s">
        <v>102</v>
      </c>
      <c r="BJ731" s="93" t="s">
        <v>102</v>
      </c>
      <c r="BK731" s="93" t="s">
        <v>102</v>
      </c>
      <c r="BL731" s="93" t="s">
        <v>102</v>
      </c>
      <c r="BM731" s="93" t="s">
        <v>102</v>
      </c>
      <c r="BN731" s="93" t="s">
        <v>102</v>
      </c>
      <c r="BO731" s="93" t="s">
        <v>102</v>
      </c>
      <c r="BP731" s="96" t="s">
        <v>102</v>
      </c>
      <c r="BQ731" s="90">
        <v>0</v>
      </c>
      <c r="BR731" s="93" t="s">
        <v>102</v>
      </c>
      <c r="BS731" s="93" t="s">
        <v>102</v>
      </c>
      <c r="BT731" s="93" t="s">
        <v>102</v>
      </c>
      <c r="BU731" s="93" t="s">
        <v>102</v>
      </c>
      <c r="BV731" s="97" t="s">
        <v>108</v>
      </c>
      <c r="BW731" s="93" t="s">
        <v>108</v>
      </c>
      <c r="BX731" s="95" t="s">
        <v>102</v>
      </c>
      <c r="BY731" s="93" t="s">
        <v>102</v>
      </c>
      <c r="BZ731" s="93" t="s">
        <v>102</v>
      </c>
      <c r="CA731" s="93" t="s">
        <v>102</v>
      </c>
      <c r="CB731" s="93" t="s">
        <v>102</v>
      </c>
      <c r="CC731" s="93" t="s">
        <v>102</v>
      </c>
      <c r="CD731" s="93" t="s">
        <v>102</v>
      </c>
      <c r="CE731" s="193" t="s">
        <v>102</v>
      </c>
      <c r="CF731" s="194" t="s">
        <v>436</v>
      </c>
      <c r="CG731" s="195" t="s">
        <v>7954</v>
      </c>
      <c r="CH731" s="101" t="s">
        <v>563</v>
      </c>
      <c r="CI731" s="102"/>
      <c r="CJ731" s="196" t="s">
        <v>577</v>
      </c>
      <c r="CK731" s="104" t="s">
        <v>190</v>
      </c>
      <c r="CL731" s="105"/>
      <c r="CM731" s="83" t="s">
        <v>578</v>
      </c>
      <c r="CN731" s="106" t="s">
        <v>108</v>
      </c>
      <c r="CO731" s="197" t="s">
        <v>566</v>
      </c>
      <c r="CP731" s="107"/>
      <c r="CQ731" s="198" t="s">
        <v>107</v>
      </c>
      <c r="CR731" s="198" t="s">
        <v>107</v>
      </c>
      <c r="CS731" s="199"/>
      <c r="CT731" s="83" t="s">
        <v>109</v>
      </c>
      <c r="CU731" s="83" t="s">
        <v>109</v>
      </c>
      <c r="CV731" s="83">
        <v>19</v>
      </c>
      <c r="CW731" s="83" t="s">
        <v>270</v>
      </c>
      <c r="CX731" s="83">
        <v>19</v>
      </c>
      <c r="CY731" s="83" t="s">
        <v>108</v>
      </c>
      <c r="CZ731" s="83">
        <v>961926</v>
      </c>
      <c r="DA731" s="83" t="s">
        <v>7955</v>
      </c>
      <c r="DB731" s="83" t="s">
        <v>118</v>
      </c>
      <c r="DC731" s="83" t="s">
        <v>108</v>
      </c>
      <c r="DD731" s="83">
        <v>7304</v>
      </c>
      <c r="DE731" s="83" t="s">
        <v>173</v>
      </c>
      <c r="DF731" s="83" t="s">
        <v>118</v>
      </c>
      <c r="DG731" s="83" t="s">
        <v>500</v>
      </c>
      <c r="DH731" s="83"/>
      <c r="DI731" s="85">
        <v>43646</v>
      </c>
      <c r="DJ731" s="83" t="s">
        <v>584</v>
      </c>
      <c r="DK731" s="83" t="s">
        <v>102</v>
      </c>
      <c r="DL731" s="83" t="s">
        <v>482</v>
      </c>
      <c r="DM731" s="83">
        <v>0</v>
      </c>
      <c r="DN731" s="83" t="s">
        <v>483</v>
      </c>
      <c r="DO731" s="83">
        <v>1</v>
      </c>
      <c r="DP731" s="83">
        <v>4</v>
      </c>
      <c r="DQ731" s="83"/>
      <c r="DR731" s="83" t="s">
        <v>108</v>
      </c>
      <c r="DS731" s="83" t="s">
        <v>497</v>
      </c>
      <c r="DU731" s="215" t="s">
        <v>269</v>
      </c>
      <c r="DV731" s="136">
        <v>1</v>
      </c>
      <c r="DW731" s="136">
        <v>3</v>
      </c>
      <c r="DX731" s="215" t="s">
        <v>269</v>
      </c>
      <c r="DY731" s="215" t="s">
        <v>269</v>
      </c>
      <c r="DZ731" s="215" t="s">
        <v>269</v>
      </c>
      <c r="EA731" s="215" t="s">
        <v>269</v>
      </c>
      <c r="EB731" s="215" t="s">
        <v>269</v>
      </c>
      <c r="EC731" s="215" t="s">
        <v>269</v>
      </c>
      <c r="ED731" s="215" t="s">
        <v>269</v>
      </c>
      <c r="EE731" s="215" t="s">
        <v>269</v>
      </c>
    </row>
    <row r="732" spans="1:135" ht="57.6" x14ac:dyDescent="0.55000000000000004">
      <c r="A732" s="83" t="s">
        <v>130</v>
      </c>
      <c r="B732" s="136">
        <v>350103</v>
      </c>
      <c r="C732" t="s">
        <v>1366</v>
      </c>
      <c r="D732" s="83" t="s">
        <v>228</v>
      </c>
      <c r="E732" s="138">
        <v>871930521895</v>
      </c>
      <c r="F732" s="83" t="s">
        <v>143</v>
      </c>
      <c r="G732" s="85">
        <v>43620</v>
      </c>
      <c r="H732" s="83" t="s">
        <v>98</v>
      </c>
      <c r="I732" s="84" t="s">
        <v>612</v>
      </c>
      <c r="J732" s="207" t="s">
        <v>628</v>
      </c>
      <c r="K732" s="208" t="s">
        <v>633</v>
      </c>
      <c r="L732" s="83" t="s">
        <v>108</v>
      </c>
      <c r="M732" s="184" t="s">
        <v>102</v>
      </c>
      <c r="N732" s="184" t="s">
        <v>556</v>
      </c>
      <c r="O732" s="85" t="s">
        <v>102</v>
      </c>
      <c r="P732" s="185">
        <v>42491</v>
      </c>
      <c r="Q732" s="186" t="s">
        <v>202</v>
      </c>
      <c r="R732" s="186" t="s">
        <v>613</v>
      </c>
      <c r="S732" s="186"/>
      <c r="T732" s="187"/>
      <c r="U732" s="188" t="s">
        <v>295</v>
      </c>
      <c r="V732" s="188" t="s">
        <v>205</v>
      </c>
      <c r="W732" s="188" t="s">
        <v>295</v>
      </c>
      <c r="X732" s="189" t="s">
        <v>107</v>
      </c>
      <c r="Y732" s="190" t="s">
        <v>614</v>
      </c>
      <c r="Z732" s="83">
        <v>700</v>
      </c>
      <c r="AA732" s="83" t="s">
        <v>193</v>
      </c>
      <c r="AB732" s="83" t="s">
        <v>181</v>
      </c>
      <c r="AC732" s="83" t="s">
        <v>102</v>
      </c>
      <c r="AD732" s="83" t="s">
        <v>7956</v>
      </c>
      <c r="AE732" s="83" t="s">
        <v>7957</v>
      </c>
      <c r="AF732" s="83" t="s">
        <v>102</v>
      </c>
      <c r="AG732" s="83" t="s">
        <v>175</v>
      </c>
      <c r="AH732" s="83" t="s">
        <v>7958</v>
      </c>
      <c r="AI732" s="83" t="s">
        <v>104</v>
      </c>
      <c r="AJ732" s="83" t="s">
        <v>105</v>
      </c>
      <c r="AK732" s="191" t="s">
        <v>7956</v>
      </c>
      <c r="AL732" s="191" t="s">
        <v>7957</v>
      </c>
      <c r="AM732" s="191" t="s">
        <v>102</v>
      </c>
      <c r="AN732" s="191" t="s">
        <v>175</v>
      </c>
      <c r="AO732" s="191" t="s">
        <v>7958</v>
      </c>
      <c r="AP732" s="191" t="s">
        <v>104</v>
      </c>
      <c r="AQ732" s="191" t="s">
        <v>105</v>
      </c>
      <c r="AR732" s="191" t="s">
        <v>106</v>
      </c>
      <c r="AS732" s="191"/>
      <c r="AT732" s="191"/>
      <c r="AU732" s="191"/>
      <c r="AV732" s="191"/>
      <c r="AW732" s="191"/>
      <c r="AX732" s="191" t="s">
        <v>575</v>
      </c>
      <c r="AY732" s="192" t="s">
        <v>454</v>
      </c>
      <c r="AZ732" s="192" t="s">
        <v>108</v>
      </c>
      <c r="BA732" s="91" t="s">
        <v>108</v>
      </c>
      <c r="BB732" s="90">
        <v>0</v>
      </c>
      <c r="BC732" s="93" t="s">
        <v>102</v>
      </c>
      <c r="BD732" s="93" t="s">
        <v>102</v>
      </c>
      <c r="BE732" s="93" t="s">
        <v>102</v>
      </c>
      <c r="BF732" s="93" t="s">
        <v>102</v>
      </c>
      <c r="BG732" s="97" t="s">
        <v>108</v>
      </c>
      <c r="BH732" s="93" t="s">
        <v>108</v>
      </c>
      <c r="BI732" s="93" t="s">
        <v>102</v>
      </c>
      <c r="BJ732" s="93" t="s">
        <v>102</v>
      </c>
      <c r="BK732" s="93" t="s">
        <v>102</v>
      </c>
      <c r="BL732" s="93" t="s">
        <v>102</v>
      </c>
      <c r="BM732" s="93" t="s">
        <v>102</v>
      </c>
      <c r="BN732" s="93" t="s">
        <v>102</v>
      </c>
      <c r="BO732" s="93" t="s">
        <v>102</v>
      </c>
      <c r="BP732" s="96" t="s">
        <v>102</v>
      </c>
      <c r="BQ732" s="90">
        <v>0</v>
      </c>
      <c r="BR732" s="93" t="s">
        <v>102</v>
      </c>
      <c r="BS732" s="93" t="s">
        <v>102</v>
      </c>
      <c r="BT732" s="93" t="s">
        <v>102</v>
      </c>
      <c r="BU732" s="93" t="s">
        <v>102</v>
      </c>
      <c r="BV732" s="97" t="s">
        <v>108</v>
      </c>
      <c r="BW732" s="93" t="s">
        <v>108</v>
      </c>
      <c r="BX732" s="95" t="s">
        <v>102</v>
      </c>
      <c r="BY732" s="93" t="s">
        <v>102</v>
      </c>
      <c r="BZ732" s="93" t="s">
        <v>102</v>
      </c>
      <c r="CA732" s="93" t="s">
        <v>102</v>
      </c>
      <c r="CB732" s="93" t="s">
        <v>102</v>
      </c>
      <c r="CC732" s="93" t="s">
        <v>102</v>
      </c>
      <c r="CD732" s="93" t="s">
        <v>102</v>
      </c>
      <c r="CE732" s="193" t="s">
        <v>102</v>
      </c>
      <c r="CF732" s="194" t="s">
        <v>508</v>
      </c>
      <c r="CG732" s="195" t="s">
        <v>102</v>
      </c>
      <c r="CH732" s="101" t="e">
        <v>#N/A</v>
      </c>
      <c r="CI732" s="102" t="s">
        <v>580</v>
      </c>
      <c r="CJ732" s="196" t="s">
        <v>108</v>
      </c>
      <c r="CK732" s="104" t="s">
        <v>109</v>
      </c>
      <c r="CL732" s="105" t="s">
        <v>579</v>
      </c>
      <c r="CM732" s="83" t="s">
        <v>108</v>
      </c>
      <c r="CN732" s="106" t="s">
        <v>108</v>
      </c>
      <c r="CO732" s="197" t="s">
        <v>108</v>
      </c>
      <c r="CP732" s="107"/>
      <c r="CQ732" s="198" t="s">
        <v>474</v>
      </c>
      <c r="CR732" s="198" t="s">
        <v>474</v>
      </c>
      <c r="CS732" s="199" t="s">
        <v>616</v>
      </c>
      <c r="CT732" s="83" t="s">
        <v>109</v>
      </c>
      <c r="CU732" s="83" t="s">
        <v>109</v>
      </c>
      <c r="CV732" s="83">
        <v>92</v>
      </c>
      <c r="CW732" s="83" t="s">
        <v>112</v>
      </c>
      <c r="CX732" s="83">
        <v>92</v>
      </c>
      <c r="CY732" s="83" t="s">
        <v>7959</v>
      </c>
      <c r="CZ732" s="83">
        <v>963245.5</v>
      </c>
      <c r="DA732" s="83" t="s">
        <v>138</v>
      </c>
      <c r="DB732" s="83" t="s">
        <v>124</v>
      </c>
      <c r="DC732" s="83" t="s">
        <v>501</v>
      </c>
      <c r="DD732" s="83">
        <v>2925</v>
      </c>
      <c r="DE732" s="83" t="s">
        <v>582</v>
      </c>
      <c r="DF732" s="83" t="s">
        <v>145</v>
      </c>
      <c r="DG732" s="83" t="s">
        <v>501</v>
      </c>
      <c r="DH732" s="83" t="s">
        <v>582</v>
      </c>
      <c r="DI732" s="85">
        <v>43646</v>
      </c>
      <c r="DJ732" s="83" t="s">
        <v>584</v>
      </c>
      <c r="DK732" s="83" t="s">
        <v>102</v>
      </c>
      <c r="DL732" s="83" t="s">
        <v>482</v>
      </c>
      <c r="DM732" s="83">
        <v>0</v>
      </c>
      <c r="DN732" s="83" t="s">
        <v>238</v>
      </c>
      <c r="DO732" s="83">
        <v>1</v>
      </c>
      <c r="DP732" s="83">
        <v>5</v>
      </c>
      <c r="DQ732" s="83"/>
      <c r="DR732" s="83" t="s">
        <v>108</v>
      </c>
      <c r="DS732" s="83" t="s">
        <v>497</v>
      </c>
      <c r="DU732" s="215" t="s">
        <v>269</v>
      </c>
      <c r="DV732" s="136">
        <v>1</v>
      </c>
      <c r="DW732" s="136">
        <v>3</v>
      </c>
      <c r="DX732" s="215" t="s">
        <v>269</v>
      </c>
      <c r="DY732" s="215" t="s">
        <v>269</v>
      </c>
      <c r="DZ732" s="215" t="s">
        <v>269</v>
      </c>
      <c r="EA732" s="215" t="s">
        <v>269</v>
      </c>
      <c r="EB732" s="215" t="s">
        <v>269</v>
      </c>
      <c r="EC732" s="215" t="s">
        <v>269</v>
      </c>
      <c r="ED732" s="215" t="s">
        <v>269</v>
      </c>
      <c r="EE732" s="215" t="s">
        <v>269</v>
      </c>
    </row>
    <row r="733" spans="1:135" ht="28.8" x14ac:dyDescent="0.55000000000000004">
      <c r="A733" s="83" t="s">
        <v>130</v>
      </c>
      <c r="B733" s="136">
        <v>800849</v>
      </c>
      <c r="C733" t="s">
        <v>1367</v>
      </c>
      <c r="D733" s="83" t="s">
        <v>228</v>
      </c>
      <c r="E733" s="138">
        <v>537943537888</v>
      </c>
      <c r="F733" s="83" t="s">
        <v>114</v>
      </c>
      <c r="G733" s="85">
        <v>43634</v>
      </c>
      <c r="H733" s="83" t="s">
        <v>98</v>
      </c>
      <c r="I733" s="84" t="s">
        <v>618</v>
      </c>
      <c r="J733" s="207" t="s">
        <v>629</v>
      </c>
      <c r="K733" s="208" t="s">
        <v>634</v>
      </c>
      <c r="L733" s="83" t="s">
        <v>108</v>
      </c>
      <c r="M733" s="184">
        <v>27711</v>
      </c>
      <c r="N733" s="184"/>
      <c r="O733" s="85" t="s">
        <v>102</v>
      </c>
      <c r="P733" s="185">
        <v>43013</v>
      </c>
      <c r="Q733" s="186" t="s">
        <v>203</v>
      </c>
      <c r="R733" s="186"/>
      <c r="S733" s="186"/>
      <c r="T733" s="187"/>
      <c r="U733" s="188" t="s">
        <v>296</v>
      </c>
      <c r="V733" s="188" t="s">
        <v>205</v>
      </c>
      <c r="W733" s="189" t="s">
        <v>619</v>
      </c>
      <c r="X733" s="189" t="s">
        <v>107</v>
      </c>
      <c r="Y733" s="190" t="s">
        <v>614</v>
      </c>
      <c r="Z733" s="83">
        <v>700</v>
      </c>
      <c r="AA733" s="83" t="s">
        <v>193</v>
      </c>
      <c r="AB733" s="83" t="s">
        <v>181</v>
      </c>
      <c r="AC733" s="83" t="s">
        <v>102</v>
      </c>
      <c r="AD733" s="83" t="s">
        <v>7960</v>
      </c>
      <c r="AE733" s="83" t="s">
        <v>102</v>
      </c>
      <c r="AF733" s="83" t="s">
        <v>102</v>
      </c>
      <c r="AG733" s="83" t="s">
        <v>174</v>
      </c>
      <c r="AH733" s="83" t="s">
        <v>7949</v>
      </c>
      <c r="AI733" s="83" t="s">
        <v>104</v>
      </c>
      <c r="AJ733" s="83" t="s">
        <v>105</v>
      </c>
      <c r="AK733" s="191" t="s">
        <v>7960</v>
      </c>
      <c r="AL733" s="191" t="s">
        <v>102</v>
      </c>
      <c r="AM733" s="191" t="s">
        <v>102</v>
      </c>
      <c r="AN733" s="191" t="s">
        <v>174</v>
      </c>
      <c r="AO733" s="191" t="s">
        <v>7949</v>
      </c>
      <c r="AP733" s="191" t="s">
        <v>104</v>
      </c>
      <c r="AQ733" s="191" t="s">
        <v>105</v>
      </c>
      <c r="AR733" s="191" t="s">
        <v>106</v>
      </c>
      <c r="AS733" s="191" t="s">
        <v>7960</v>
      </c>
      <c r="AT733" s="191" t="s">
        <v>488</v>
      </c>
      <c r="AU733" s="191" t="s">
        <v>7961</v>
      </c>
      <c r="AV733" s="191" t="s">
        <v>104</v>
      </c>
      <c r="AW733" s="191" t="s">
        <v>204</v>
      </c>
      <c r="AX733" s="191"/>
      <c r="AY733" s="192" t="s">
        <v>454</v>
      </c>
      <c r="AZ733" s="192" t="s">
        <v>416</v>
      </c>
      <c r="BA733" s="91" t="s">
        <v>108</v>
      </c>
      <c r="BB733" s="90">
        <v>0</v>
      </c>
      <c r="BC733" s="93" t="s">
        <v>102</v>
      </c>
      <c r="BD733" s="93" t="s">
        <v>102</v>
      </c>
      <c r="BE733" s="93" t="s">
        <v>102</v>
      </c>
      <c r="BF733" s="93" t="s">
        <v>102</v>
      </c>
      <c r="BG733" s="97" t="s">
        <v>108</v>
      </c>
      <c r="BH733" s="93" t="s">
        <v>108</v>
      </c>
      <c r="BI733" s="93" t="s">
        <v>102</v>
      </c>
      <c r="BJ733" s="93" t="s">
        <v>102</v>
      </c>
      <c r="BK733" s="93" t="s">
        <v>102</v>
      </c>
      <c r="BL733" s="93" t="s">
        <v>102</v>
      </c>
      <c r="BM733" s="93" t="s">
        <v>102</v>
      </c>
      <c r="BN733" s="93" t="s">
        <v>102</v>
      </c>
      <c r="BO733" s="93" t="s">
        <v>102</v>
      </c>
      <c r="BP733" s="96" t="s">
        <v>102</v>
      </c>
      <c r="BQ733" s="90">
        <v>0</v>
      </c>
      <c r="BR733" s="93" t="s">
        <v>102</v>
      </c>
      <c r="BS733" s="93" t="s">
        <v>102</v>
      </c>
      <c r="BT733" s="93" t="s">
        <v>102</v>
      </c>
      <c r="BU733" s="93" t="s">
        <v>102</v>
      </c>
      <c r="BV733" s="97" t="s">
        <v>108</v>
      </c>
      <c r="BW733" s="93" t="s">
        <v>108</v>
      </c>
      <c r="BX733" s="95" t="s">
        <v>102</v>
      </c>
      <c r="BY733" s="93" t="s">
        <v>102</v>
      </c>
      <c r="BZ733" s="93" t="s">
        <v>102</v>
      </c>
      <c r="CA733" s="93" t="s">
        <v>102</v>
      </c>
      <c r="CB733" s="93" t="s">
        <v>102</v>
      </c>
      <c r="CC733" s="93" t="s">
        <v>102</v>
      </c>
      <c r="CD733" s="93" t="s">
        <v>102</v>
      </c>
      <c r="CE733" s="193" t="s">
        <v>102</v>
      </c>
      <c r="CF733" s="194" t="s">
        <v>436</v>
      </c>
      <c r="CG733" s="195" t="s">
        <v>7962</v>
      </c>
      <c r="CH733" s="101" t="s">
        <v>310</v>
      </c>
      <c r="CI733" s="102"/>
      <c r="CJ733" s="196" t="s">
        <v>7963</v>
      </c>
      <c r="CK733" s="104" t="s">
        <v>190</v>
      </c>
      <c r="CL733" s="105"/>
      <c r="CM733" s="83" t="s">
        <v>623</v>
      </c>
      <c r="CN733" s="106" t="s">
        <v>624</v>
      </c>
      <c r="CO733" s="197" t="s">
        <v>625</v>
      </c>
      <c r="CP733" s="107"/>
      <c r="CQ733" s="198" t="s">
        <v>474</v>
      </c>
      <c r="CR733" s="198" t="s">
        <v>474</v>
      </c>
      <c r="CS733" s="199"/>
      <c r="CT733" s="83" t="s">
        <v>109</v>
      </c>
      <c r="CU733" s="83" t="s">
        <v>109</v>
      </c>
      <c r="CV733" s="83">
        <v>6</v>
      </c>
      <c r="CW733" s="83" t="s">
        <v>139</v>
      </c>
      <c r="CX733" s="83">
        <v>6</v>
      </c>
      <c r="CY733" s="83" t="s">
        <v>108</v>
      </c>
      <c r="CZ733" s="83">
        <v>964565</v>
      </c>
      <c r="DA733" s="83" t="s">
        <v>581</v>
      </c>
      <c r="DB733" s="83" t="s">
        <v>152</v>
      </c>
      <c r="DC733" s="83" t="s">
        <v>500</v>
      </c>
      <c r="DD733" s="83">
        <v>5132</v>
      </c>
      <c r="DE733" s="83" t="s">
        <v>606</v>
      </c>
      <c r="DF733" s="83" t="s">
        <v>152</v>
      </c>
      <c r="DG733" s="83" t="s">
        <v>500</v>
      </c>
      <c r="DH733" s="83"/>
      <c r="DI733" s="85">
        <v>43646</v>
      </c>
      <c r="DJ733" s="83" t="s">
        <v>584</v>
      </c>
      <c r="DK733" s="83" t="s">
        <v>102</v>
      </c>
      <c r="DL733" s="83" t="s">
        <v>482</v>
      </c>
      <c r="DM733" s="83">
        <v>0</v>
      </c>
      <c r="DN733" s="83" t="s">
        <v>483</v>
      </c>
      <c r="DO733" s="83">
        <v>1</v>
      </c>
      <c r="DP733" s="83">
        <v>6</v>
      </c>
      <c r="DQ733" s="83"/>
      <c r="DR733" s="83" t="s">
        <v>108</v>
      </c>
      <c r="DS733" s="83" t="s">
        <v>497</v>
      </c>
      <c r="DU733" s="215" t="s">
        <v>269</v>
      </c>
      <c r="DV733" s="136">
        <v>1</v>
      </c>
      <c r="DW733" s="136">
        <v>3</v>
      </c>
      <c r="DX733" s="215" t="s">
        <v>269</v>
      </c>
      <c r="DY733" s="215" t="s">
        <v>269</v>
      </c>
      <c r="DZ733" s="215" t="s">
        <v>269</v>
      </c>
      <c r="EA733" s="215" t="s">
        <v>269</v>
      </c>
      <c r="EB733" s="215" t="s">
        <v>269</v>
      </c>
      <c r="EC733" s="215" t="s">
        <v>269</v>
      </c>
      <c r="ED733" s="215" t="s">
        <v>269</v>
      </c>
      <c r="EE733" s="215" t="s">
        <v>269</v>
      </c>
    </row>
    <row r="734" spans="1:135" ht="28.8" x14ac:dyDescent="0.55000000000000004">
      <c r="A734" s="83" t="s">
        <v>130</v>
      </c>
      <c r="B734" s="136">
        <v>899903</v>
      </c>
      <c r="C734" t="s">
        <v>1368</v>
      </c>
      <c r="D734" s="83" t="s">
        <v>228</v>
      </c>
      <c r="E734" s="138">
        <v>941859417337</v>
      </c>
      <c r="F734" s="83" t="s">
        <v>114</v>
      </c>
      <c r="G734" s="85">
        <v>43643</v>
      </c>
      <c r="H734" s="211" t="s">
        <v>98</v>
      </c>
      <c r="I734" s="84" t="s">
        <v>610</v>
      </c>
      <c r="J734" s="207" t="s">
        <v>627</v>
      </c>
      <c r="K734" s="208" t="s">
        <v>630</v>
      </c>
      <c r="L734" s="83" t="s">
        <v>108</v>
      </c>
      <c r="M734" s="184">
        <v>24622</v>
      </c>
      <c r="N734" s="184"/>
      <c r="O734" s="85" t="s">
        <v>102</v>
      </c>
      <c r="P734" s="185">
        <v>42491</v>
      </c>
      <c r="Q734" s="186" t="s">
        <v>203</v>
      </c>
      <c r="R734" s="186"/>
      <c r="S734" s="186"/>
      <c r="T734" s="187"/>
      <c r="U734" s="188" t="s">
        <v>296</v>
      </c>
      <c r="V734" s="188" t="s">
        <v>297</v>
      </c>
      <c r="W734" s="188" t="s">
        <v>297</v>
      </c>
      <c r="X734" s="189" t="s">
        <v>167</v>
      </c>
      <c r="Y734" s="190"/>
      <c r="Z734" s="83">
        <v>700</v>
      </c>
      <c r="AA734" s="83" t="s">
        <v>193</v>
      </c>
      <c r="AB734" s="83" t="s">
        <v>181</v>
      </c>
      <c r="AC734" s="83" t="s">
        <v>102</v>
      </c>
      <c r="AD734" s="83" t="s">
        <v>7964</v>
      </c>
      <c r="AE734" s="83" t="s">
        <v>102</v>
      </c>
      <c r="AF734" s="83" t="s">
        <v>102</v>
      </c>
      <c r="AG734" s="83" t="s">
        <v>119</v>
      </c>
      <c r="AH734" s="83" t="s">
        <v>7965</v>
      </c>
      <c r="AI734" s="83" t="s">
        <v>104</v>
      </c>
      <c r="AJ734" s="83" t="s">
        <v>105</v>
      </c>
      <c r="AK734" s="191" t="s">
        <v>7964</v>
      </c>
      <c r="AL734" s="191" t="s">
        <v>102</v>
      </c>
      <c r="AM734" s="191" t="s">
        <v>102</v>
      </c>
      <c r="AN734" s="191" t="s">
        <v>119</v>
      </c>
      <c r="AO734" s="191" t="s">
        <v>7965</v>
      </c>
      <c r="AP734" s="191" t="s">
        <v>104</v>
      </c>
      <c r="AQ734" s="191" t="s">
        <v>105</v>
      </c>
      <c r="AR734" s="191" t="s">
        <v>106</v>
      </c>
      <c r="AS734" s="191" t="s">
        <v>7964</v>
      </c>
      <c r="AT734" s="191" t="s">
        <v>485</v>
      </c>
      <c r="AU734" s="191" t="s">
        <v>7965</v>
      </c>
      <c r="AV734" s="191" t="s">
        <v>104</v>
      </c>
      <c r="AW734" s="191" t="s">
        <v>204</v>
      </c>
      <c r="AX734" s="191"/>
      <c r="AY734" s="192" t="s">
        <v>454</v>
      </c>
      <c r="AZ734" s="192" t="s">
        <v>416</v>
      </c>
      <c r="BA734" s="91" t="s">
        <v>108</v>
      </c>
      <c r="BB734" s="90">
        <v>0</v>
      </c>
      <c r="BC734" s="93" t="s">
        <v>102</v>
      </c>
      <c r="BD734" s="93" t="s">
        <v>102</v>
      </c>
      <c r="BE734" s="93" t="s">
        <v>102</v>
      </c>
      <c r="BF734" s="93" t="s">
        <v>102</v>
      </c>
      <c r="BG734" s="97" t="s">
        <v>108</v>
      </c>
      <c r="BH734" s="93" t="s">
        <v>108</v>
      </c>
      <c r="BI734" s="93" t="s">
        <v>102</v>
      </c>
      <c r="BJ734" s="93" t="s">
        <v>102</v>
      </c>
      <c r="BK734" s="93" t="s">
        <v>102</v>
      </c>
      <c r="BL734" s="93" t="s">
        <v>102</v>
      </c>
      <c r="BM734" s="93" t="s">
        <v>102</v>
      </c>
      <c r="BN734" s="93" t="s">
        <v>102</v>
      </c>
      <c r="BO734" s="93" t="s">
        <v>102</v>
      </c>
      <c r="BP734" s="96" t="s">
        <v>102</v>
      </c>
      <c r="BQ734" s="90">
        <v>0</v>
      </c>
      <c r="BR734" s="93" t="s">
        <v>102</v>
      </c>
      <c r="BS734" s="93" t="s">
        <v>102</v>
      </c>
      <c r="BT734" s="93" t="s">
        <v>102</v>
      </c>
      <c r="BU734" s="93" t="s">
        <v>102</v>
      </c>
      <c r="BV734" s="97" t="s">
        <v>108</v>
      </c>
      <c r="BW734" s="93" t="s">
        <v>108</v>
      </c>
      <c r="BX734" s="95" t="s">
        <v>102</v>
      </c>
      <c r="BY734" s="93" t="s">
        <v>102</v>
      </c>
      <c r="BZ734" s="93" t="s">
        <v>102</v>
      </c>
      <c r="CA734" s="93" t="s">
        <v>102</v>
      </c>
      <c r="CB734" s="93" t="s">
        <v>102</v>
      </c>
      <c r="CC734" s="93" t="s">
        <v>102</v>
      </c>
      <c r="CD734" s="93" t="s">
        <v>102</v>
      </c>
      <c r="CE734" s="193" t="s">
        <v>102</v>
      </c>
      <c r="CF734" s="194" t="s">
        <v>436</v>
      </c>
      <c r="CG734" s="195" t="s">
        <v>7966</v>
      </c>
      <c r="CH734" s="101" t="s">
        <v>563</v>
      </c>
      <c r="CI734" s="102"/>
      <c r="CJ734" s="196" t="s">
        <v>577</v>
      </c>
      <c r="CK734" s="104" t="s">
        <v>190</v>
      </c>
      <c r="CL734" s="105"/>
      <c r="CM734" s="83" t="s">
        <v>578</v>
      </c>
      <c r="CN734" s="106" t="s">
        <v>108</v>
      </c>
      <c r="CO734" s="197" t="s">
        <v>566</v>
      </c>
      <c r="CP734" s="107"/>
      <c r="CQ734" s="198" t="s">
        <v>107</v>
      </c>
      <c r="CR734" s="198" t="s">
        <v>107</v>
      </c>
      <c r="CS734" s="199"/>
      <c r="CT734" s="83" t="s">
        <v>109</v>
      </c>
      <c r="CU734" s="83" t="s">
        <v>109</v>
      </c>
      <c r="CV734" s="83">
        <v>32</v>
      </c>
      <c r="CW734" s="83" t="s">
        <v>270</v>
      </c>
      <c r="CX734" s="83">
        <v>32</v>
      </c>
      <c r="CY734" s="83" t="s">
        <v>108</v>
      </c>
      <c r="CZ734" s="83">
        <v>965884.5</v>
      </c>
      <c r="DA734" s="83" t="s">
        <v>7967</v>
      </c>
      <c r="DB734" s="83" t="s">
        <v>118</v>
      </c>
      <c r="DC734" s="83" t="s">
        <v>108</v>
      </c>
      <c r="DD734" s="83">
        <v>2562</v>
      </c>
      <c r="DE734" s="83" t="s">
        <v>173</v>
      </c>
      <c r="DF734" s="83" t="s">
        <v>118</v>
      </c>
      <c r="DG734" s="83" t="s">
        <v>500</v>
      </c>
      <c r="DH734" s="83"/>
      <c r="DI734" s="85">
        <v>43646</v>
      </c>
      <c r="DJ734" s="83" t="s">
        <v>584</v>
      </c>
      <c r="DK734" s="83" t="s">
        <v>102</v>
      </c>
      <c r="DL734" s="83" t="s">
        <v>482</v>
      </c>
      <c r="DM734" s="83">
        <v>0</v>
      </c>
      <c r="DN734" s="83" t="s">
        <v>483</v>
      </c>
      <c r="DO734" s="83">
        <v>1</v>
      </c>
      <c r="DP734" s="83">
        <v>2</v>
      </c>
      <c r="DQ734" s="83"/>
      <c r="DR734" s="83" t="s">
        <v>108</v>
      </c>
      <c r="DS734" s="83" t="s">
        <v>497</v>
      </c>
      <c r="DU734" s="215" t="s">
        <v>269</v>
      </c>
      <c r="DV734" s="136">
        <v>1</v>
      </c>
      <c r="DW734" s="136">
        <v>3</v>
      </c>
      <c r="DX734" s="215" t="s">
        <v>269</v>
      </c>
      <c r="DY734" s="215" t="s">
        <v>269</v>
      </c>
      <c r="DZ734" s="215" t="s">
        <v>269</v>
      </c>
      <c r="EA734" s="215" t="s">
        <v>269</v>
      </c>
      <c r="EB734" s="215" t="s">
        <v>269</v>
      </c>
      <c r="EC734" s="215" t="s">
        <v>269</v>
      </c>
      <c r="ED734" s="215" t="s">
        <v>269</v>
      </c>
      <c r="EE734" s="215" t="s">
        <v>269</v>
      </c>
    </row>
    <row r="735" spans="1:135" ht="57.6" x14ac:dyDescent="0.55000000000000004">
      <c r="A735" s="83" t="s">
        <v>130</v>
      </c>
      <c r="B735" s="136">
        <v>281313</v>
      </c>
      <c r="C735" t="s">
        <v>1369</v>
      </c>
      <c r="D735" s="83" t="s">
        <v>228</v>
      </c>
      <c r="E735" s="138">
        <v>304112002059</v>
      </c>
      <c r="F735" s="83" t="s">
        <v>143</v>
      </c>
      <c r="G735" s="85">
        <v>43620</v>
      </c>
      <c r="H735" s="83" t="s">
        <v>98</v>
      </c>
      <c r="I735" s="84" t="s">
        <v>612</v>
      </c>
      <c r="J735" s="207" t="s">
        <v>628</v>
      </c>
      <c r="K735" s="208" t="s">
        <v>633</v>
      </c>
      <c r="L735" s="83" t="s">
        <v>108</v>
      </c>
      <c r="M735" s="184" t="s">
        <v>102</v>
      </c>
      <c r="N735" s="184" t="s">
        <v>556</v>
      </c>
      <c r="O735" s="85" t="s">
        <v>102</v>
      </c>
      <c r="P735" s="185">
        <v>42491</v>
      </c>
      <c r="Q735" s="186" t="s">
        <v>202</v>
      </c>
      <c r="R735" s="186" t="s">
        <v>613</v>
      </c>
      <c r="S735" s="186"/>
      <c r="T735" s="187"/>
      <c r="U735" s="188" t="s">
        <v>295</v>
      </c>
      <c r="V735" s="188" t="s">
        <v>205</v>
      </c>
      <c r="W735" s="188" t="s">
        <v>295</v>
      </c>
      <c r="X735" s="189" t="s">
        <v>107</v>
      </c>
      <c r="Y735" s="190" t="s">
        <v>614</v>
      </c>
      <c r="Z735" s="83">
        <v>700</v>
      </c>
      <c r="AA735" s="83" t="s">
        <v>193</v>
      </c>
      <c r="AB735" s="83" t="s">
        <v>181</v>
      </c>
      <c r="AC735" s="83" t="s">
        <v>102</v>
      </c>
      <c r="AD735" s="83" t="s">
        <v>7968</v>
      </c>
      <c r="AE735" s="83" t="s">
        <v>7969</v>
      </c>
      <c r="AF735" s="83" t="s">
        <v>102</v>
      </c>
      <c r="AG735" s="83" t="s">
        <v>175</v>
      </c>
      <c r="AH735" s="83" t="s">
        <v>7970</v>
      </c>
      <c r="AI735" s="83" t="s">
        <v>104</v>
      </c>
      <c r="AJ735" s="83" t="s">
        <v>105</v>
      </c>
      <c r="AK735" s="191" t="s">
        <v>7968</v>
      </c>
      <c r="AL735" s="191" t="s">
        <v>7969</v>
      </c>
      <c r="AM735" s="191" t="s">
        <v>102</v>
      </c>
      <c r="AN735" s="191" t="s">
        <v>175</v>
      </c>
      <c r="AO735" s="191" t="s">
        <v>7970</v>
      </c>
      <c r="AP735" s="191" t="s">
        <v>104</v>
      </c>
      <c r="AQ735" s="191" t="s">
        <v>105</v>
      </c>
      <c r="AR735" s="191" t="s">
        <v>106</v>
      </c>
      <c r="AS735" s="191"/>
      <c r="AT735" s="191"/>
      <c r="AU735" s="191"/>
      <c r="AV735" s="191"/>
      <c r="AW735" s="191"/>
      <c r="AX735" s="191" t="s">
        <v>575</v>
      </c>
      <c r="AY735" s="192" t="s">
        <v>454</v>
      </c>
      <c r="AZ735" s="192" t="s">
        <v>108</v>
      </c>
      <c r="BA735" s="91" t="s">
        <v>108</v>
      </c>
      <c r="BB735" s="90">
        <v>0</v>
      </c>
      <c r="BC735" s="93" t="s">
        <v>102</v>
      </c>
      <c r="BD735" s="93" t="s">
        <v>102</v>
      </c>
      <c r="BE735" s="93" t="s">
        <v>102</v>
      </c>
      <c r="BF735" s="93" t="s">
        <v>102</v>
      </c>
      <c r="BG735" s="97" t="s">
        <v>108</v>
      </c>
      <c r="BH735" s="93" t="s">
        <v>108</v>
      </c>
      <c r="BI735" s="93" t="s">
        <v>102</v>
      </c>
      <c r="BJ735" s="93" t="s">
        <v>102</v>
      </c>
      <c r="BK735" s="93" t="s">
        <v>102</v>
      </c>
      <c r="BL735" s="93" t="s">
        <v>102</v>
      </c>
      <c r="BM735" s="93" t="s">
        <v>102</v>
      </c>
      <c r="BN735" s="93" t="s">
        <v>102</v>
      </c>
      <c r="BO735" s="93" t="s">
        <v>102</v>
      </c>
      <c r="BP735" s="96" t="s">
        <v>102</v>
      </c>
      <c r="BQ735" s="90">
        <v>0</v>
      </c>
      <c r="BR735" s="93" t="s">
        <v>102</v>
      </c>
      <c r="BS735" s="93" t="s">
        <v>102</v>
      </c>
      <c r="BT735" s="93" t="s">
        <v>102</v>
      </c>
      <c r="BU735" s="93" t="s">
        <v>102</v>
      </c>
      <c r="BV735" s="97" t="s">
        <v>108</v>
      </c>
      <c r="BW735" s="93" t="s">
        <v>108</v>
      </c>
      <c r="BX735" s="95" t="s">
        <v>102</v>
      </c>
      <c r="BY735" s="93" t="s">
        <v>102</v>
      </c>
      <c r="BZ735" s="93" t="s">
        <v>102</v>
      </c>
      <c r="CA735" s="93" t="s">
        <v>102</v>
      </c>
      <c r="CB735" s="93" t="s">
        <v>102</v>
      </c>
      <c r="CC735" s="93" t="s">
        <v>102</v>
      </c>
      <c r="CD735" s="93" t="s">
        <v>102</v>
      </c>
      <c r="CE735" s="193" t="s">
        <v>102</v>
      </c>
      <c r="CF735" s="194" t="s">
        <v>508</v>
      </c>
      <c r="CG735" s="195" t="s">
        <v>102</v>
      </c>
      <c r="CH735" s="101" t="e">
        <v>#N/A</v>
      </c>
      <c r="CI735" s="102" t="s">
        <v>580</v>
      </c>
      <c r="CJ735" s="196" t="s">
        <v>108</v>
      </c>
      <c r="CK735" s="104" t="s">
        <v>109</v>
      </c>
      <c r="CL735" s="105" t="s">
        <v>579</v>
      </c>
      <c r="CM735" s="83" t="s">
        <v>108</v>
      </c>
      <c r="CN735" s="106" t="s">
        <v>108</v>
      </c>
      <c r="CO735" s="197" t="s">
        <v>108</v>
      </c>
      <c r="CP735" s="107"/>
      <c r="CQ735" s="198" t="s">
        <v>474</v>
      </c>
      <c r="CR735" s="198" t="s">
        <v>474</v>
      </c>
      <c r="CS735" s="199" t="s">
        <v>616</v>
      </c>
      <c r="CT735" s="83" t="s">
        <v>109</v>
      </c>
      <c r="CU735" s="83" t="s">
        <v>109</v>
      </c>
      <c r="CV735" s="83">
        <v>52</v>
      </c>
      <c r="CW735" s="83" t="s">
        <v>112</v>
      </c>
      <c r="CX735" s="83">
        <v>52</v>
      </c>
      <c r="CY735" s="83" t="s">
        <v>7971</v>
      </c>
      <c r="CZ735" s="83">
        <v>967204</v>
      </c>
      <c r="DA735" s="83" t="s">
        <v>138</v>
      </c>
      <c r="DB735" s="83" t="s">
        <v>124</v>
      </c>
      <c r="DC735" s="83" t="s">
        <v>501</v>
      </c>
      <c r="DD735" s="83">
        <v>7398</v>
      </c>
      <c r="DE735" s="83" t="s">
        <v>582</v>
      </c>
      <c r="DF735" s="83" t="s">
        <v>145</v>
      </c>
      <c r="DG735" s="83" t="s">
        <v>501</v>
      </c>
      <c r="DH735" s="83" t="s">
        <v>582</v>
      </c>
      <c r="DI735" s="85">
        <v>43646</v>
      </c>
      <c r="DJ735" s="83" t="s">
        <v>584</v>
      </c>
      <c r="DK735" s="83" t="s">
        <v>102</v>
      </c>
      <c r="DL735" s="83" t="s">
        <v>482</v>
      </c>
      <c r="DM735" s="83">
        <v>0</v>
      </c>
      <c r="DN735" s="83" t="s">
        <v>238</v>
      </c>
      <c r="DO735" s="83">
        <v>1</v>
      </c>
      <c r="DP735" s="83">
        <v>1</v>
      </c>
      <c r="DQ735" s="83"/>
      <c r="DR735" s="83" t="s">
        <v>108</v>
      </c>
      <c r="DS735" s="83" t="s">
        <v>497</v>
      </c>
      <c r="DU735" s="215" t="s">
        <v>269</v>
      </c>
      <c r="DV735" s="136">
        <v>1</v>
      </c>
      <c r="DW735" s="136">
        <v>3</v>
      </c>
      <c r="DX735" s="215" t="s">
        <v>269</v>
      </c>
      <c r="DY735" s="215" t="s">
        <v>269</v>
      </c>
      <c r="DZ735" s="215" t="s">
        <v>269</v>
      </c>
      <c r="EA735" s="215" t="s">
        <v>269</v>
      </c>
      <c r="EB735" s="215" t="s">
        <v>269</v>
      </c>
      <c r="EC735" s="215" t="s">
        <v>269</v>
      </c>
      <c r="ED735" s="215" t="s">
        <v>269</v>
      </c>
      <c r="EE735" s="215" t="s">
        <v>269</v>
      </c>
    </row>
    <row r="736" spans="1:135" ht="28.8" x14ac:dyDescent="0.55000000000000004">
      <c r="A736" s="83" t="s">
        <v>130</v>
      </c>
      <c r="B736" s="136">
        <v>875901</v>
      </c>
      <c r="C736" t="s">
        <v>1370</v>
      </c>
      <c r="D736" s="83" t="s">
        <v>228</v>
      </c>
      <c r="E736" s="138">
        <v>562549311632</v>
      </c>
      <c r="F736" s="83" t="s">
        <v>114</v>
      </c>
      <c r="G736" s="85">
        <v>43634</v>
      </c>
      <c r="H736" s="83" t="s">
        <v>98</v>
      </c>
      <c r="I736" s="84" t="s">
        <v>618</v>
      </c>
      <c r="J736" s="207" t="s">
        <v>629</v>
      </c>
      <c r="K736" s="208" t="s">
        <v>634</v>
      </c>
      <c r="L736" s="83" t="s">
        <v>108</v>
      </c>
      <c r="M736" s="184">
        <v>27712</v>
      </c>
      <c r="N736" s="184"/>
      <c r="O736" s="85" t="s">
        <v>102</v>
      </c>
      <c r="P736" s="185">
        <v>43013</v>
      </c>
      <c r="Q736" s="186" t="s">
        <v>203</v>
      </c>
      <c r="R736" s="186"/>
      <c r="S736" s="186"/>
      <c r="T736" s="187"/>
      <c r="U736" s="188" t="s">
        <v>296</v>
      </c>
      <c r="V736" s="188" t="s">
        <v>205</v>
      </c>
      <c r="W736" s="189" t="s">
        <v>619</v>
      </c>
      <c r="X736" s="189" t="s">
        <v>107</v>
      </c>
      <c r="Y736" s="190" t="s">
        <v>614</v>
      </c>
      <c r="Z736" s="83">
        <v>700</v>
      </c>
      <c r="AA736" s="83" t="s">
        <v>193</v>
      </c>
      <c r="AB736" s="83" t="s">
        <v>181</v>
      </c>
      <c r="AC736" s="83" t="s">
        <v>102</v>
      </c>
      <c r="AD736" s="83" t="s">
        <v>7972</v>
      </c>
      <c r="AE736" s="83" t="s">
        <v>102</v>
      </c>
      <c r="AF736" s="83" t="s">
        <v>102</v>
      </c>
      <c r="AG736" s="83" t="s">
        <v>174</v>
      </c>
      <c r="AH736" s="83" t="s">
        <v>7961</v>
      </c>
      <c r="AI736" s="83" t="s">
        <v>104</v>
      </c>
      <c r="AJ736" s="83" t="s">
        <v>105</v>
      </c>
      <c r="AK736" s="191" t="s">
        <v>7972</v>
      </c>
      <c r="AL736" s="191" t="s">
        <v>102</v>
      </c>
      <c r="AM736" s="191" t="s">
        <v>102</v>
      </c>
      <c r="AN736" s="191" t="s">
        <v>174</v>
      </c>
      <c r="AO736" s="191" t="s">
        <v>7961</v>
      </c>
      <c r="AP736" s="191" t="s">
        <v>104</v>
      </c>
      <c r="AQ736" s="191" t="s">
        <v>105</v>
      </c>
      <c r="AR736" s="191" t="s">
        <v>106</v>
      </c>
      <c r="AS736" s="191" t="s">
        <v>7972</v>
      </c>
      <c r="AT736" s="191" t="s">
        <v>488</v>
      </c>
      <c r="AU736" s="191" t="s">
        <v>7973</v>
      </c>
      <c r="AV736" s="191" t="s">
        <v>104</v>
      </c>
      <c r="AW736" s="191" t="s">
        <v>204</v>
      </c>
      <c r="AX736" s="191"/>
      <c r="AY736" s="192" t="s">
        <v>454</v>
      </c>
      <c r="AZ736" s="192" t="s">
        <v>416</v>
      </c>
      <c r="BA736" s="91" t="s">
        <v>108</v>
      </c>
      <c r="BB736" s="90">
        <v>0</v>
      </c>
      <c r="BC736" s="93" t="s">
        <v>102</v>
      </c>
      <c r="BD736" s="93" t="s">
        <v>102</v>
      </c>
      <c r="BE736" s="93" t="s">
        <v>102</v>
      </c>
      <c r="BF736" s="93" t="s">
        <v>102</v>
      </c>
      <c r="BG736" s="97" t="s">
        <v>108</v>
      </c>
      <c r="BH736" s="93" t="s">
        <v>108</v>
      </c>
      <c r="BI736" s="93" t="s">
        <v>102</v>
      </c>
      <c r="BJ736" s="93" t="s">
        <v>102</v>
      </c>
      <c r="BK736" s="93" t="s">
        <v>102</v>
      </c>
      <c r="BL736" s="93" t="s">
        <v>102</v>
      </c>
      <c r="BM736" s="93" t="s">
        <v>102</v>
      </c>
      <c r="BN736" s="93" t="s">
        <v>102</v>
      </c>
      <c r="BO736" s="93" t="s">
        <v>102</v>
      </c>
      <c r="BP736" s="96" t="s">
        <v>102</v>
      </c>
      <c r="BQ736" s="90">
        <v>0</v>
      </c>
      <c r="BR736" s="93" t="s">
        <v>102</v>
      </c>
      <c r="BS736" s="93" t="s">
        <v>102</v>
      </c>
      <c r="BT736" s="93" t="s">
        <v>102</v>
      </c>
      <c r="BU736" s="93" t="s">
        <v>102</v>
      </c>
      <c r="BV736" s="97" t="s">
        <v>108</v>
      </c>
      <c r="BW736" s="93" t="s">
        <v>108</v>
      </c>
      <c r="BX736" s="95" t="s">
        <v>102</v>
      </c>
      <c r="BY736" s="93" t="s">
        <v>102</v>
      </c>
      <c r="BZ736" s="93" t="s">
        <v>102</v>
      </c>
      <c r="CA736" s="93" t="s">
        <v>102</v>
      </c>
      <c r="CB736" s="93" t="s">
        <v>102</v>
      </c>
      <c r="CC736" s="93" t="s">
        <v>102</v>
      </c>
      <c r="CD736" s="93" t="s">
        <v>102</v>
      </c>
      <c r="CE736" s="193" t="s">
        <v>102</v>
      </c>
      <c r="CF736" s="194" t="s">
        <v>436</v>
      </c>
      <c r="CG736" s="195" t="s">
        <v>7974</v>
      </c>
      <c r="CH736" s="101" t="s">
        <v>310</v>
      </c>
      <c r="CI736" s="102"/>
      <c r="CJ736" s="196" t="s">
        <v>7975</v>
      </c>
      <c r="CK736" s="104" t="s">
        <v>190</v>
      </c>
      <c r="CL736" s="105"/>
      <c r="CM736" s="83" t="s">
        <v>623</v>
      </c>
      <c r="CN736" s="106" t="s">
        <v>624</v>
      </c>
      <c r="CO736" s="197" t="s">
        <v>625</v>
      </c>
      <c r="CP736" s="107"/>
      <c r="CQ736" s="198" t="s">
        <v>474</v>
      </c>
      <c r="CR736" s="198" t="s">
        <v>474</v>
      </c>
      <c r="CS736" s="199"/>
      <c r="CT736" s="83" t="s">
        <v>109</v>
      </c>
      <c r="CU736" s="83" t="s">
        <v>109</v>
      </c>
      <c r="CV736" s="83">
        <v>58</v>
      </c>
      <c r="CW736" s="83" t="s">
        <v>139</v>
      </c>
      <c r="CX736" s="83">
        <v>58</v>
      </c>
      <c r="CY736" s="83" t="s">
        <v>108</v>
      </c>
      <c r="CZ736" s="83">
        <v>968523.5</v>
      </c>
      <c r="DA736" s="83" t="s">
        <v>581</v>
      </c>
      <c r="DB736" s="83" t="s">
        <v>152</v>
      </c>
      <c r="DC736" s="83" t="s">
        <v>500</v>
      </c>
      <c r="DD736" s="83">
        <v>7432</v>
      </c>
      <c r="DE736" s="83" t="s">
        <v>606</v>
      </c>
      <c r="DF736" s="83" t="s">
        <v>152</v>
      </c>
      <c r="DG736" s="83" t="s">
        <v>500</v>
      </c>
      <c r="DH736" s="83"/>
      <c r="DI736" s="85">
        <v>43646</v>
      </c>
      <c r="DJ736" s="83" t="s">
        <v>584</v>
      </c>
      <c r="DK736" s="83" t="s">
        <v>102</v>
      </c>
      <c r="DL736" s="83" t="s">
        <v>482</v>
      </c>
      <c r="DM736" s="83">
        <v>0</v>
      </c>
      <c r="DN736" s="83" t="s">
        <v>483</v>
      </c>
      <c r="DO736" s="83">
        <v>1</v>
      </c>
      <c r="DP736" s="83">
        <v>2</v>
      </c>
      <c r="DQ736" s="83"/>
      <c r="DR736" s="83" t="s">
        <v>108</v>
      </c>
      <c r="DS736" s="83" t="s">
        <v>497</v>
      </c>
      <c r="DU736" s="215" t="s">
        <v>269</v>
      </c>
      <c r="DV736" s="136">
        <v>1</v>
      </c>
      <c r="DW736" s="136">
        <v>3</v>
      </c>
      <c r="DX736" s="215" t="s">
        <v>269</v>
      </c>
      <c r="DY736" s="215" t="s">
        <v>269</v>
      </c>
      <c r="DZ736" s="215" t="s">
        <v>269</v>
      </c>
      <c r="EA736" s="215" t="s">
        <v>269</v>
      </c>
      <c r="EB736" s="215" t="s">
        <v>269</v>
      </c>
      <c r="EC736" s="215" t="s">
        <v>269</v>
      </c>
      <c r="ED736" s="215" t="s">
        <v>269</v>
      </c>
      <c r="EE736" s="215" t="s">
        <v>269</v>
      </c>
    </row>
    <row r="737" spans="1:135" ht="28.8" x14ac:dyDescent="0.55000000000000004">
      <c r="A737" s="83" t="s">
        <v>130</v>
      </c>
      <c r="B737" s="136">
        <v>357397</v>
      </c>
      <c r="C737" t="s">
        <v>1371</v>
      </c>
      <c r="D737" s="83" t="s">
        <v>228</v>
      </c>
      <c r="E737" s="138">
        <v>256260166156</v>
      </c>
      <c r="F737" s="83" t="s">
        <v>114</v>
      </c>
      <c r="G737" s="85">
        <v>43643</v>
      </c>
      <c r="H737" s="211" t="s">
        <v>98</v>
      </c>
      <c r="I737" s="84" t="s">
        <v>610</v>
      </c>
      <c r="J737" s="207" t="s">
        <v>627</v>
      </c>
      <c r="K737" s="208" t="s">
        <v>630</v>
      </c>
      <c r="L737" s="83" t="s">
        <v>108</v>
      </c>
      <c r="M737" s="184">
        <v>24623</v>
      </c>
      <c r="N737" s="184"/>
      <c r="O737" s="85" t="s">
        <v>102</v>
      </c>
      <c r="P737" s="185">
        <v>42491</v>
      </c>
      <c r="Q737" s="186" t="s">
        <v>203</v>
      </c>
      <c r="R737" s="186"/>
      <c r="S737" s="186"/>
      <c r="T737" s="187"/>
      <c r="U737" s="188" t="s">
        <v>296</v>
      </c>
      <c r="V737" s="188" t="s">
        <v>297</v>
      </c>
      <c r="W737" s="188" t="s">
        <v>297</v>
      </c>
      <c r="X737" s="189" t="s">
        <v>167</v>
      </c>
      <c r="Y737" s="190"/>
      <c r="Z737" s="83">
        <v>700</v>
      </c>
      <c r="AA737" s="83" t="s">
        <v>193</v>
      </c>
      <c r="AB737" s="83" t="s">
        <v>181</v>
      </c>
      <c r="AC737" s="83" t="s">
        <v>102</v>
      </c>
      <c r="AD737" s="83" t="s">
        <v>7976</v>
      </c>
      <c r="AE737" s="83" t="s">
        <v>102</v>
      </c>
      <c r="AF737" s="83" t="s">
        <v>102</v>
      </c>
      <c r="AG737" s="83" t="s">
        <v>119</v>
      </c>
      <c r="AH737" s="83" t="s">
        <v>7977</v>
      </c>
      <c r="AI737" s="83" t="s">
        <v>104</v>
      </c>
      <c r="AJ737" s="83" t="s">
        <v>105</v>
      </c>
      <c r="AK737" s="191" t="s">
        <v>7976</v>
      </c>
      <c r="AL737" s="191" t="s">
        <v>102</v>
      </c>
      <c r="AM737" s="191" t="s">
        <v>102</v>
      </c>
      <c r="AN737" s="191" t="s">
        <v>119</v>
      </c>
      <c r="AO737" s="191" t="s">
        <v>7977</v>
      </c>
      <c r="AP737" s="191" t="s">
        <v>104</v>
      </c>
      <c r="AQ737" s="191" t="s">
        <v>105</v>
      </c>
      <c r="AR737" s="191" t="s">
        <v>106</v>
      </c>
      <c r="AS737" s="191" t="s">
        <v>7976</v>
      </c>
      <c r="AT737" s="191" t="s">
        <v>485</v>
      </c>
      <c r="AU737" s="191" t="s">
        <v>7977</v>
      </c>
      <c r="AV737" s="191" t="s">
        <v>104</v>
      </c>
      <c r="AW737" s="191" t="s">
        <v>204</v>
      </c>
      <c r="AX737" s="191"/>
      <c r="AY737" s="192" t="s">
        <v>454</v>
      </c>
      <c r="AZ737" s="192" t="s">
        <v>416</v>
      </c>
      <c r="BA737" s="91" t="s">
        <v>108</v>
      </c>
      <c r="BB737" s="90">
        <v>0</v>
      </c>
      <c r="BC737" s="93" t="s">
        <v>102</v>
      </c>
      <c r="BD737" s="93" t="s">
        <v>102</v>
      </c>
      <c r="BE737" s="93" t="s">
        <v>102</v>
      </c>
      <c r="BF737" s="93" t="s">
        <v>102</v>
      </c>
      <c r="BG737" s="97" t="s">
        <v>108</v>
      </c>
      <c r="BH737" s="93" t="s">
        <v>108</v>
      </c>
      <c r="BI737" s="93" t="s">
        <v>102</v>
      </c>
      <c r="BJ737" s="93" t="s">
        <v>102</v>
      </c>
      <c r="BK737" s="93" t="s">
        <v>102</v>
      </c>
      <c r="BL737" s="93" t="s">
        <v>102</v>
      </c>
      <c r="BM737" s="93" t="s">
        <v>102</v>
      </c>
      <c r="BN737" s="93" t="s">
        <v>102</v>
      </c>
      <c r="BO737" s="93" t="s">
        <v>102</v>
      </c>
      <c r="BP737" s="96" t="s">
        <v>102</v>
      </c>
      <c r="BQ737" s="90">
        <v>0</v>
      </c>
      <c r="BR737" s="93" t="s">
        <v>102</v>
      </c>
      <c r="BS737" s="93" t="s">
        <v>102</v>
      </c>
      <c r="BT737" s="93" t="s">
        <v>102</v>
      </c>
      <c r="BU737" s="93" t="s">
        <v>102</v>
      </c>
      <c r="BV737" s="97" t="s">
        <v>108</v>
      </c>
      <c r="BW737" s="93" t="s">
        <v>108</v>
      </c>
      <c r="BX737" s="95" t="s">
        <v>102</v>
      </c>
      <c r="BY737" s="93" t="s">
        <v>102</v>
      </c>
      <c r="BZ737" s="93" t="s">
        <v>102</v>
      </c>
      <c r="CA737" s="93" t="s">
        <v>102</v>
      </c>
      <c r="CB737" s="93" t="s">
        <v>102</v>
      </c>
      <c r="CC737" s="93" t="s">
        <v>102</v>
      </c>
      <c r="CD737" s="93" t="s">
        <v>102</v>
      </c>
      <c r="CE737" s="193" t="s">
        <v>102</v>
      </c>
      <c r="CF737" s="194" t="s">
        <v>436</v>
      </c>
      <c r="CG737" s="195" t="s">
        <v>7978</v>
      </c>
      <c r="CH737" s="101" t="s">
        <v>563</v>
      </c>
      <c r="CI737" s="102"/>
      <c r="CJ737" s="196" t="s">
        <v>577</v>
      </c>
      <c r="CK737" s="104" t="s">
        <v>190</v>
      </c>
      <c r="CL737" s="105"/>
      <c r="CM737" s="83" t="s">
        <v>578</v>
      </c>
      <c r="CN737" s="106" t="s">
        <v>108</v>
      </c>
      <c r="CO737" s="197" t="s">
        <v>566</v>
      </c>
      <c r="CP737" s="107"/>
      <c r="CQ737" s="198" t="s">
        <v>107</v>
      </c>
      <c r="CR737" s="198" t="s">
        <v>107</v>
      </c>
      <c r="CS737" s="199"/>
      <c r="CT737" s="83" t="s">
        <v>109</v>
      </c>
      <c r="CU737" s="83" t="s">
        <v>109</v>
      </c>
      <c r="CV737" s="83">
        <v>2</v>
      </c>
      <c r="CW737" s="83" t="s">
        <v>270</v>
      </c>
      <c r="CX737" s="83">
        <v>2</v>
      </c>
      <c r="CY737" s="83" t="s">
        <v>108</v>
      </c>
      <c r="CZ737" s="83">
        <v>969843</v>
      </c>
      <c r="DA737" s="83" t="s">
        <v>7979</v>
      </c>
      <c r="DB737" s="83" t="s">
        <v>118</v>
      </c>
      <c r="DC737" s="83" t="s">
        <v>108</v>
      </c>
      <c r="DD737" s="83">
        <v>1643</v>
      </c>
      <c r="DE737" s="83" t="s">
        <v>173</v>
      </c>
      <c r="DF737" s="83" t="s">
        <v>118</v>
      </c>
      <c r="DG737" s="83" t="s">
        <v>500</v>
      </c>
      <c r="DH737" s="83"/>
      <c r="DI737" s="85">
        <v>43646</v>
      </c>
      <c r="DJ737" s="83" t="s">
        <v>584</v>
      </c>
      <c r="DK737" s="83" t="s">
        <v>102</v>
      </c>
      <c r="DL737" s="83" t="s">
        <v>482</v>
      </c>
      <c r="DM737" s="83">
        <v>0</v>
      </c>
      <c r="DN737" s="83" t="s">
        <v>483</v>
      </c>
      <c r="DO737" s="83">
        <v>1</v>
      </c>
      <c r="DP737" s="83">
        <v>5</v>
      </c>
      <c r="DQ737" s="83"/>
      <c r="DR737" s="83" t="s">
        <v>108</v>
      </c>
      <c r="DS737" s="83" t="s">
        <v>497</v>
      </c>
      <c r="DU737" s="215" t="s">
        <v>269</v>
      </c>
      <c r="DV737" s="136">
        <v>1</v>
      </c>
      <c r="DW737" s="136">
        <v>3</v>
      </c>
      <c r="DX737" s="215" t="s">
        <v>269</v>
      </c>
      <c r="DY737" s="215" t="s">
        <v>269</v>
      </c>
      <c r="DZ737" s="215" t="s">
        <v>269</v>
      </c>
      <c r="EA737" s="215" t="s">
        <v>269</v>
      </c>
      <c r="EB737" s="215" t="s">
        <v>269</v>
      </c>
      <c r="EC737" s="215" t="s">
        <v>269</v>
      </c>
      <c r="ED737" s="215" t="s">
        <v>269</v>
      </c>
      <c r="EE737" s="215" t="s">
        <v>269</v>
      </c>
    </row>
    <row r="738" spans="1:135" ht="57.6" x14ac:dyDescent="0.55000000000000004">
      <c r="A738" s="83" t="s">
        <v>130</v>
      </c>
      <c r="B738" s="136">
        <v>826691</v>
      </c>
      <c r="C738" t="s">
        <v>1372</v>
      </c>
      <c r="D738" s="83" t="s">
        <v>228</v>
      </c>
      <c r="E738" s="138">
        <v>268127774863</v>
      </c>
      <c r="F738" s="83" t="s">
        <v>143</v>
      </c>
      <c r="G738" s="85">
        <v>43620</v>
      </c>
      <c r="H738" s="83" t="s">
        <v>98</v>
      </c>
      <c r="I738" s="84" t="s">
        <v>612</v>
      </c>
      <c r="J738" s="207" t="s">
        <v>628</v>
      </c>
      <c r="K738" s="208" t="s">
        <v>633</v>
      </c>
      <c r="L738" s="83" t="s">
        <v>108</v>
      </c>
      <c r="M738" s="184" t="s">
        <v>102</v>
      </c>
      <c r="N738" s="184" t="s">
        <v>556</v>
      </c>
      <c r="O738" s="85" t="s">
        <v>102</v>
      </c>
      <c r="P738" s="185">
        <v>42491</v>
      </c>
      <c r="Q738" s="186" t="s">
        <v>202</v>
      </c>
      <c r="R738" s="186" t="s">
        <v>613</v>
      </c>
      <c r="S738" s="186"/>
      <c r="T738" s="187"/>
      <c r="U738" s="188" t="s">
        <v>295</v>
      </c>
      <c r="V738" s="188" t="s">
        <v>205</v>
      </c>
      <c r="W738" s="188" t="s">
        <v>295</v>
      </c>
      <c r="X738" s="189" t="s">
        <v>107</v>
      </c>
      <c r="Y738" s="190" t="s">
        <v>614</v>
      </c>
      <c r="Z738" s="83">
        <v>700</v>
      </c>
      <c r="AA738" s="83" t="s">
        <v>193</v>
      </c>
      <c r="AB738" s="83" t="s">
        <v>181</v>
      </c>
      <c r="AC738" s="83" t="s">
        <v>102</v>
      </c>
      <c r="AD738" s="83" t="s">
        <v>7980</v>
      </c>
      <c r="AE738" s="83" t="s">
        <v>7981</v>
      </c>
      <c r="AF738" s="83" t="s">
        <v>102</v>
      </c>
      <c r="AG738" s="83" t="s">
        <v>175</v>
      </c>
      <c r="AH738" s="83" t="s">
        <v>7982</v>
      </c>
      <c r="AI738" s="83" t="s">
        <v>104</v>
      </c>
      <c r="AJ738" s="83" t="s">
        <v>105</v>
      </c>
      <c r="AK738" s="191" t="s">
        <v>7980</v>
      </c>
      <c r="AL738" s="191" t="s">
        <v>7981</v>
      </c>
      <c r="AM738" s="191" t="s">
        <v>102</v>
      </c>
      <c r="AN738" s="191" t="s">
        <v>175</v>
      </c>
      <c r="AO738" s="191" t="s">
        <v>7982</v>
      </c>
      <c r="AP738" s="191" t="s">
        <v>104</v>
      </c>
      <c r="AQ738" s="191" t="s">
        <v>105</v>
      </c>
      <c r="AR738" s="191" t="s">
        <v>106</v>
      </c>
      <c r="AS738" s="191"/>
      <c r="AT738" s="191"/>
      <c r="AU738" s="191"/>
      <c r="AV738" s="191"/>
      <c r="AW738" s="191"/>
      <c r="AX738" s="191" t="s">
        <v>575</v>
      </c>
      <c r="AY738" s="192" t="s">
        <v>454</v>
      </c>
      <c r="AZ738" s="192" t="s">
        <v>108</v>
      </c>
      <c r="BA738" s="91" t="s">
        <v>108</v>
      </c>
      <c r="BB738" s="90">
        <v>0</v>
      </c>
      <c r="BC738" s="93" t="s">
        <v>102</v>
      </c>
      <c r="BD738" s="93" t="s">
        <v>102</v>
      </c>
      <c r="BE738" s="93" t="s">
        <v>102</v>
      </c>
      <c r="BF738" s="93" t="s">
        <v>102</v>
      </c>
      <c r="BG738" s="97" t="s">
        <v>108</v>
      </c>
      <c r="BH738" s="93" t="s">
        <v>108</v>
      </c>
      <c r="BI738" s="93" t="s">
        <v>102</v>
      </c>
      <c r="BJ738" s="93" t="s">
        <v>102</v>
      </c>
      <c r="BK738" s="93" t="s">
        <v>102</v>
      </c>
      <c r="BL738" s="93" t="s">
        <v>102</v>
      </c>
      <c r="BM738" s="93" t="s">
        <v>102</v>
      </c>
      <c r="BN738" s="93" t="s">
        <v>102</v>
      </c>
      <c r="BO738" s="93" t="s">
        <v>102</v>
      </c>
      <c r="BP738" s="96" t="s">
        <v>102</v>
      </c>
      <c r="BQ738" s="90">
        <v>0</v>
      </c>
      <c r="BR738" s="93" t="s">
        <v>102</v>
      </c>
      <c r="BS738" s="93" t="s">
        <v>102</v>
      </c>
      <c r="BT738" s="93" t="s">
        <v>102</v>
      </c>
      <c r="BU738" s="93" t="s">
        <v>102</v>
      </c>
      <c r="BV738" s="97" t="s">
        <v>108</v>
      </c>
      <c r="BW738" s="93" t="s">
        <v>108</v>
      </c>
      <c r="BX738" s="95" t="s">
        <v>102</v>
      </c>
      <c r="BY738" s="93" t="s">
        <v>102</v>
      </c>
      <c r="BZ738" s="93" t="s">
        <v>102</v>
      </c>
      <c r="CA738" s="93" t="s">
        <v>102</v>
      </c>
      <c r="CB738" s="93" t="s">
        <v>102</v>
      </c>
      <c r="CC738" s="93" t="s">
        <v>102</v>
      </c>
      <c r="CD738" s="93" t="s">
        <v>102</v>
      </c>
      <c r="CE738" s="193" t="s">
        <v>102</v>
      </c>
      <c r="CF738" s="194" t="s">
        <v>508</v>
      </c>
      <c r="CG738" s="195" t="s">
        <v>102</v>
      </c>
      <c r="CH738" s="101" t="e">
        <v>#N/A</v>
      </c>
      <c r="CI738" s="102" t="s">
        <v>580</v>
      </c>
      <c r="CJ738" s="196" t="s">
        <v>108</v>
      </c>
      <c r="CK738" s="104" t="s">
        <v>109</v>
      </c>
      <c r="CL738" s="105" t="s">
        <v>579</v>
      </c>
      <c r="CM738" s="83" t="s">
        <v>108</v>
      </c>
      <c r="CN738" s="106" t="s">
        <v>108</v>
      </c>
      <c r="CO738" s="197" t="s">
        <v>108</v>
      </c>
      <c r="CP738" s="107"/>
      <c r="CQ738" s="198" t="s">
        <v>474</v>
      </c>
      <c r="CR738" s="198" t="s">
        <v>474</v>
      </c>
      <c r="CS738" s="199" t="s">
        <v>616</v>
      </c>
      <c r="CT738" s="83" t="s">
        <v>109</v>
      </c>
      <c r="CU738" s="83" t="s">
        <v>109</v>
      </c>
      <c r="CV738" s="83">
        <v>99</v>
      </c>
      <c r="CW738" s="83" t="s">
        <v>112</v>
      </c>
      <c r="CX738" s="83">
        <v>99</v>
      </c>
      <c r="CY738" s="83" t="s">
        <v>7983</v>
      </c>
      <c r="CZ738" s="83">
        <v>971162.5</v>
      </c>
      <c r="DA738" s="83" t="s">
        <v>138</v>
      </c>
      <c r="DB738" s="83" t="s">
        <v>124</v>
      </c>
      <c r="DC738" s="83" t="s">
        <v>501</v>
      </c>
      <c r="DD738" s="83">
        <v>2457</v>
      </c>
      <c r="DE738" s="83" t="s">
        <v>582</v>
      </c>
      <c r="DF738" s="83" t="s">
        <v>145</v>
      </c>
      <c r="DG738" s="83" t="s">
        <v>501</v>
      </c>
      <c r="DH738" s="83" t="s">
        <v>582</v>
      </c>
      <c r="DI738" s="85">
        <v>43646</v>
      </c>
      <c r="DJ738" s="83" t="s">
        <v>584</v>
      </c>
      <c r="DK738" s="83" t="s">
        <v>102</v>
      </c>
      <c r="DL738" s="83" t="s">
        <v>482</v>
      </c>
      <c r="DM738" s="83">
        <v>0</v>
      </c>
      <c r="DN738" s="83" t="s">
        <v>238</v>
      </c>
      <c r="DO738" s="83">
        <v>1</v>
      </c>
      <c r="DP738" s="83">
        <v>1</v>
      </c>
      <c r="DQ738" s="83"/>
      <c r="DR738" s="83" t="s">
        <v>108</v>
      </c>
      <c r="DS738" s="83" t="s">
        <v>497</v>
      </c>
      <c r="DU738" s="215" t="s">
        <v>269</v>
      </c>
      <c r="DV738" s="136">
        <v>1</v>
      </c>
      <c r="DW738" s="136">
        <v>3</v>
      </c>
      <c r="DX738" s="215" t="s">
        <v>269</v>
      </c>
      <c r="DY738" s="215" t="s">
        <v>269</v>
      </c>
      <c r="DZ738" s="215" t="s">
        <v>269</v>
      </c>
      <c r="EA738" s="215" t="s">
        <v>269</v>
      </c>
      <c r="EB738" s="215" t="s">
        <v>269</v>
      </c>
      <c r="EC738" s="215" t="s">
        <v>269</v>
      </c>
      <c r="ED738" s="215" t="s">
        <v>269</v>
      </c>
      <c r="EE738" s="215" t="s">
        <v>269</v>
      </c>
    </row>
    <row r="739" spans="1:135" ht="28.8" x14ac:dyDescent="0.55000000000000004">
      <c r="A739" s="83" t="s">
        <v>130</v>
      </c>
      <c r="B739" s="136">
        <v>616582</v>
      </c>
      <c r="C739" t="s">
        <v>838</v>
      </c>
      <c r="D739" s="83" t="s">
        <v>228</v>
      </c>
      <c r="E739" s="138">
        <v>700400289145</v>
      </c>
      <c r="F739" s="83" t="s">
        <v>114</v>
      </c>
      <c r="G739" s="85">
        <v>43634</v>
      </c>
      <c r="H739" s="83" t="s">
        <v>98</v>
      </c>
      <c r="I739" s="84" t="s">
        <v>618</v>
      </c>
      <c r="J739" s="207" t="s">
        <v>629</v>
      </c>
      <c r="K739" s="208" t="s">
        <v>634</v>
      </c>
      <c r="L739" s="83" t="s">
        <v>108</v>
      </c>
      <c r="M739" s="184">
        <v>27713</v>
      </c>
      <c r="N739" s="184"/>
      <c r="O739" s="85" t="s">
        <v>102</v>
      </c>
      <c r="P739" s="185">
        <v>43013</v>
      </c>
      <c r="Q739" s="186" t="s">
        <v>203</v>
      </c>
      <c r="R739" s="186"/>
      <c r="S739" s="186"/>
      <c r="T739" s="187"/>
      <c r="U739" s="188" t="s">
        <v>296</v>
      </c>
      <c r="V739" s="188" t="s">
        <v>205</v>
      </c>
      <c r="W739" s="189" t="s">
        <v>619</v>
      </c>
      <c r="X739" s="189" t="s">
        <v>107</v>
      </c>
      <c r="Y739" s="190" t="s">
        <v>614</v>
      </c>
      <c r="Z739" s="83">
        <v>700</v>
      </c>
      <c r="AA739" s="83" t="s">
        <v>193</v>
      </c>
      <c r="AB739" s="83" t="s">
        <v>181</v>
      </c>
      <c r="AC739" s="83" t="s">
        <v>102</v>
      </c>
      <c r="AD739" s="83" t="s">
        <v>7984</v>
      </c>
      <c r="AE739" s="83" t="s">
        <v>102</v>
      </c>
      <c r="AF739" s="83" t="s">
        <v>102</v>
      </c>
      <c r="AG739" s="83" t="s">
        <v>174</v>
      </c>
      <c r="AH739" s="83" t="s">
        <v>7973</v>
      </c>
      <c r="AI739" s="83" t="s">
        <v>104</v>
      </c>
      <c r="AJ739" s="83" t="s">
        <v>105</v>
      </c>
      <c r="AK739" s="191" t="s">
        <v>7984</v>
      </c>
      <c r="AL739" s="191" t="s">
        <v>102</v>
      </c>
      <c r="AM739" s="191" t="s">
        <v>102</v>
      </c>
      <c r="AN739" s="191" t="s">
        <v>174</v>
      </c>
      <c r="AO739" s="191" t="s">
        <v>7973</v>
      </c>
      <c r="AP739" s="191" t="s">
        <v>104</v>
      </c>
      <c r="AQ739" s="191" t="s">
        <v>105</v>
      </c>
      <c r="AR739" s="191" t="s">
        <v>106</v>
      </c>
      <c r="AS739" s="191" t="s">
        <v>7984</v>
      </c>
      <c r="AT739" s="191" t="s">
        <v>488</v>
      </c>
      <c r="AU739" s="191" t="s">
        <v>7985</v>
      </c>
      <c r="AV739" s="191" t="s">
        <v>104</v>
      </c>
      <c r="AW739" s="191" t="s">
        <v>204</v>
      </c>
      <c r="AX739" s="191"/>
      <c r="AY739" s="192" t="s">
        <v>454</v>
      </c>
      <c r="AZ739" s="192" t="s">
        <v>416</v>
      </c>
      <c r="BA739" s="91" t="s">
        <v>108</v>
      </c>
      <c r="BB739" s="90">
        <v>0</v>
      </c>
      <c r="BC739" s="93" t="s">
        <v>102</v>
      </c>
      <c r="BD739" s="93" t="s">
        <v>102</v>
      </c>
      <c r="BE739" s="93" t="s">
        <v>102</v>
      </c>
      <c r="BF739" s="93" t="s">
        <v>102</v>
      </c>
      <c r="BG739" s="97" t="s">
        <v>108</v>
      </c>
      <c r="BH739" s="93" t="s">
        <v>108</v>
      </c>
      <c r="BI739" s="93" t="s">
        <v>102</v>
      </c>
      <c r="BJ739" s="93" t="s">
        <v>102</v>
      </c>
      <c r="BK739" s="93" t="s">
        <v>102</v>
      </c>
      <c r="BL739" s="93" t="s">
        <v>102</v>
      </c>
      <c r="BM739" s="93" t="s">
        <v>102</v>
      </c>
      <c r="BN739" s="93" t="s">
        <v>102</v>
      </c>
      <c r="BO739" s="93" t="s">
        <v>102</v>
      </c>
      <c r="BP739" s="96" t="s">
        <v>102</v>
      </c>
      <c r="BQ739" s="90">
        <v>0</v>
      </c>
      <c r="BR739" s="93" t="s">
        <v>102</v>
      </c>
      <c r="BS739" s="93" t="s">
        <v>102</v>
      </c>
      <c r="BT739" s="93" t="s">
        <v>102</v>
      </c>
      <c r="BU739" s="93" t="s">
        <v>102</v>
      </c>
      <c r="BV739" s="97" t="s">
        <v>108</v>
      </c>
      <c r="BW739" s="93" t="s">
        <v>108</v>
      </c>
      <c r="BX739" s="95" t="s">
        <v>102</v>
      </c>
      <c r="BY739" s="93" t="s">
        <v>102</v>
      </c>
      <c r="BZ739" s="93" t="s">
        <v>102</v>
      </c>
      <c r="CA739" s="93" t="s">
        <v>102</v>
      </c>
      <c r="CB739" s="93" t="s">
        <v>102</v>
      </c>
      <c r="CC739" s="93" t="s">
        <v>102</v>
      </c>
      <c r="CD739" s="93" t="s">
        <v>102</v>
      </c>
      <c r="CE739" s="193" t="s">
        <v>102</v>
      </c>
      <c r="CF739" s="194" t="s">
        <v>436</v>
      </c>
      <c r="CG739" s="195" t="s">
        <v>7986</v>
      </c>
      <c r="CH739" s="101" t="s">
        <v>310</v>
      </c>
      <c r="CI739" s="102"/>
      <c r="CJ739" s="196" t="s">
        <v>7987</v>
      </c>
      <c r="CK739" s="104" t="s">
        <v>190</v>
      </c>
      <c r="CL739" s="105"/>
      <c r="CM739" s="83" t="s">
        <v>623</v>
      </c>
      <c r="CN739" s="106" t="s">
        <v>624</v>
      </c>
      <c r="CO739" s="197" t="s">
        <v>625</v>
      </c>
      <c r="CP739" s="107"/>
      <c r="CQ739" s="198" t="s">
        <v>474</v>
      </c>
      <c r="CR739" s="198" t="s">
        <v>474</v>
      </c>
      <c r="CS739" s="199"/>
      <c r="CT739" s="83" t="s">
        <v>109</v>
      </c>
      <c r="CU739" s="83" t="s">
        <v>109</v>
      </c>
      <c r="CV739" s="83">
        <v>48</v>
      </c>
      <c r="CW739" s="83" t="s">
        <v>139</v>
      </c>
      <c r="CX739" s="83">
        <v>48</v>
      </c>
      <c r="CY739" s="83" t="s">
        <v>108</v>
      </c>
      <c r="CZ739" s="83">
        <v>972482</v>
      </c>
      <c r="DA739" s="83" t="s">
        <v>581</v>
      </c>
      <c r="DB739" s="83" t="s">
        <v>152</v>
      </c>
      <c r="DC739" s="83" t="s">
        <v>500</v>
      </c>
      <c r="DD739" s="83">
        <v>6849</v>
      </c>
      <c r="DE739" s="83" t="s">
        <v>606</v>
      </c>
      <c r="DF739" s="83" t="s">
        <v>152</v>
      </c>
      <c r="DG739" s="83" t="s">
        <v>500</v>
      </c>
      <c r="DH739" s="83"/>
      <c r="DI739" s="85">
        <v>43646</v>
      </c>
      <c r="DJ739" s="83" t="s">
        <v>584</v>
      </c>
      <c r="DK739" s="83" t="s">
        <v>102</v>
      </c>
      <c r="DL739" s="83" t="s">
        <v>482</v>
      </c>
      <c r="DM739" s="83">
        <v>0</v>
      </c>
      <c r="DN739" s="83" t="s">
        <v>483</v>
      </c>
      <c r="DO739" s="83">
        <v>1</v>
      </c>
      <c r="DP739" s="83">
        <v>5</v>
      </c>
      <c r="DQ739" s="83"/>
      <c r="DR739" s="83" t="s">
        <v>108</v>
      </c>
      <c r="DS739" s="83" t="s">
        <v>497</v>
      </c>
      <c r="DU739" s="215" t="s">
        <v>269</v>
      </c>
      <c r="DV739" s="136">
        <v>1</v>
      </c>
      <c r="DW739" s="136">
        <v>3</v>
      </c>
      <c r="DX739" s="215" t="s">
        <v>269</v>
      </c>
      <c r="DY739" s="215" t="s">
        <v>269</v>
      </c>
      <c r="DZ739" s="215" t="s">
        <v>269</v>
      </c>
      <c r="EA739" s="215" t="s">
        <v>269</v>
      </c>
      <c r="EB739" s="215" t="s">
        <v>269</v>
      </c>
      <c r="EC739" s="215" t="s">
        <v>269</v>
      </c>
      <c r="ED739" s="215" t="s">
        <v>269</v>
      </c>
      <c r="EE739" s="215" t="s">
        <v>269</v>
      </c>
    </row>
    <row r="740" spans="1:135" ht="28.8" x14ac:dyDescent="0.55000000000000004">
      <c r="A740" s="83" t="s">
        <v>130</v>
      </c>
      <c r="B740" s="136">
        <v>471989</v>
      </c>
      <c r="C740" t="s">
        <v>1373</v>
      </c>
      <c r="D740" s="83" t="s">
        <v>228</v>
      </c>
      <c r="E740" s="138">
        <v>277348073835</v>
      </c>
      <c r="F740" s="83" t="s">
        <v>114</v>
      </c>
      <c r="G740" s="85">
        <v>43643</v>
      </c>
      <c r="H740" s="211" t="s">
        <v>98</v>
      </c>
      <c r="I740" s="84" t="s">
        <v>610</v>
      </c>
      <c r="J740" s="207" t="s">
        <v>627</v>
      </c>
      <c r="K740" s="208" t="s">
        <v>630</v>
      </c>
      <c r="L740" s="83" t="s">
        <v>108</v>
      </c>
      <c r="M740" s="184">
        <v>24624</v>
      </c>
      <c r="N740" s="184"/>
      <c r="O740" s="85" t="s">
        <v>102</v>
      </c>
      <c r="P740" s="185">
        <v>42491</v>
      </c>
      <c r="Q740" s="186" t="s">
        <v>203</v>
      </c>
      <c r="R740" s="186"/>
      <c r="S740" s="186"/>
      <c r="T740" s="187"/>
      <c r="U740" s="188" t="s">
        <v>296</v>
      </c>
      <c r="V740" s="188" t="s">
        <v>297</v>
      </c>
      <c r="W740" s="188" t="s">
        <v>297</v>
      </c>
      <c r="X740" s="189" t="s">
        <v>167</v>
      </c>
      <c r="Y740" s="190"/>
      <c r="Z740" s="83">
        <v>700</v>
      </c>
      <c r="AA740" s="83" t="s">
        <v>193</v>
      </c>
      <c r="AB740" s="83" t="s">
        <v>181</v>
      </c>
      <c r="AC740" s="83" t="s">
        <v>102</v>
      </c>
      <c r="AD740" s="83" t="s">
        <v>7988</v>
      </c>
      <c r="AE740" s="83" t="s">
        <v>102</v>
      </c>
      <c r="AF740" s="83" t="s">
        <v>102</v>
      </c>
      <c r="AG740" s="83" t="s">
        <v>119</v>
      </c>
      <c r="AH740" s="83" t="s">
        <v>7989</v>
      </c>
      <c r="AI740" s="83" t="s">
        <v>104</v>
      </c>
      <c r="AJ740" s="83" t="s">
        <v>105</v>
      </c>
      <c r="AK740" s="191" t="s">
        <v>7988</v>
      </c>
      <c r="AL740" s="191" t="s">
        <v>102</v>
      </c>
      <c r="AM740" s="191" t="s">
        <v>102</v>
      </c>
      <c r="AN740" s="191" t="s">
        <v>119</v>
      </c>
      <c r="AO740" s="191" t="s">
        <v>7989</v>
      </c>
      <c r="AP740" s="191" t="s">
        <v>104</v>
      </c>
      <c r="AQ740" s="191" t="s">
        <v>105</v>
      </c>
      <c r="AR740" s="191" t="s">
        <v>106</v>
      </c>
      <c r="AS740" s="191" t="s">
        <v>7988</v>
      </c>
      <c r="AT740" s="191" t="s">
        <v>485</v>
      </c>
      <c r="AU740" s="191" t="s">
        <v>7989</v>
      </c>
      <c r="AV740" s="191" t="s">
        <v>104</v>
      </c>
      <c r="AW740" s="191" t="s">
        <v>204</v>
      </c>
      <c r="AX740" s="191"/>
      <c r="AY740" s="192" t="s">
        <v>454</v>
      </c>
      <c r="AZ740" s="192" t="s">
        <v>416</v>
      </c>
      <c r="BA740" s="91" t="s">
        <v>108</v>
      </c>
      <c r="BB740" s="90">
        <v>0</v>
      </c>
      <c r="BC740" s="93" t="s">
        <v>102</v>
      </c>
      <c r="BD740" s="93" t="s">
        <v>102</v>
      </c>
      <c r="BE740" s="93" t="s">
        <v>102</v>
      </c>
      <c r="BF740" s="93" t="s">
        <v>102</v>
      </c>
      <c r="BG740" s="97" t="s">
        <v>108</v>
      </c>
      <c r="BH740" s="93" t="s">
        <v>108</v>
      </c>
      <c r="BI740" s="93" t="s">
        <v>102</v>
      </c>
      <c r="BJ740" s="93" t="s">
        <v>102</v>
      </c>
      <c r="BK740" s="93" t="s">
        <v>102</v>
      </c>
      <c r="BL740" s="93" t="s">
        <v>102</v>
      </c>
      <c r="BM740" s="93" t="s">
        <v>102</v>
      </c>
      <c r="BN740" s="93" t="s">
        <v>102</v>
      </c>
      <c r="BO740" s="93" t="s">
        <v>102</v>
      </c>
      <c r="BP740" s="96" t="s">
        <v>102</v>
      </c>
      <c r="BQ740" s="90">
        <v>0</v>
      </c>
      <c r="BR740" s="93" t="s">
        <v>102</v>
      </c>
      <c r="BS740" s="93" t="s">
        <v>102</v>
      </c>
      <c r="BT740" s="93" t="s">
        <v>102</v>
      </c>
      <c r="BU740" s="93" t="s">
        <v>102</v>
      </c>
      <c r="BV740" s="97" t="s">
        <v>108</v>
      </c>
      <c r="BW740" s="93" t="s">
        <v>108</v>
      </c>
      <c r="BX740" s="95" t="s">
        <v>102</v>
      </c>
      <c r="BY740" s="93" t="s">
        <v>102</v>
      </c>
      <c r="BZ740" s="93" t="s">
        <v>102</v>
      </c>
      <c r="CA740" s="93" t="s">
        <v>102</v>
      </c>
      <c r="CB740" s="93" t="s">
        <v>102</v>
      </c>
      <c r="CC740" s="93" t="s">
        <v>102</v>
      </c>
      <c r="CD740" s="93" t="s">
        <v>102</v>
      </c>
      <c r="CE740" s="193" t="s">
        <v>102</v>
      </c>
      <c r="CF740" s="194" t="s">
        <v>436</v>
      </c>
      <c r="CG740" s="195" t="s">
        <v>7990</v>
      </c>
      <c r="CH740" s="101" t="s">
        <v>563</v>
      </c>
      <c r="CI740" s="102"/>
      <c r="CJ740" s="196" t="s">
        <v>577</v>
      </c>
      <c r="CK740" s="104" t="s">
        <v>190</v>
      </c>
      <c r="CL740" s="105"/>
      <c r="CM740" s="83" t="s">
        <v>578</v>
      </c>
      <c r="CN740" s="106" t="s">
        <v>108</v>
      </c>
      <c r="CO740" s="197" t="s">
        <v>566</v>
      </c>
      <c r="CP740" s="107"/>
      <c r="CQ740" s="198" t="s">
        <v>107</v>
      </c>
      <c r="CR740" s="198" t="s">
        <v>107</v>
      </c>
      <c r="CS740" s="199"/>
      <c r="CT740" s="83" t="s">
        <v>109</v>
      </c>
      <c r="CU740" s="83" t="s">
        <v>109</v>
      </c>
      <c r="CV740" s="83">
        <v>85</v>
      </c>
      <c r="CW740" s="83" t="s">
        <v>270</v>
      </c>
      <c r="CX740" s="83">
        <v>85</v>
      </c>
      <c r="CY740" s="83" t="s">
        <v>108</v>
      </c>
      <c r="CZ740" s="83">
        <v>973801.5</v>
      </c>
      <c r="DA740" s="83" t="s">
        <v>7991</v>
      </c>
      <c r="DB740" s="83" t="s">
        <v>118</v>
      </c>
      <c r="DC740" s="83" t="s">
        <v>108</v>
      </c>
      <c r="DD740" s="83">
        <v>1487</v>
      </c>
      <c r="DE740" s="83" t="s">
        <v>173</v>
      </c>
      <c r="DF740" s="83" t="s">
        <v>118</v>
      </c>
      <c r="DG740" s="83" t="s">
        <v>500</v>
      </c>
      <c r="DH740" s="83"/>
      <c r="DI740" s="85">
        <v>43646</v>
      </c>
      <c r="DJ740" s="83" t="s">
        <v>584</v>
      </c>
      <c r="DK740" s="83" t="s">
        <v>102</v>
      </c>
      <c r="DL740" s="83" t="s">
        <v>482</v>
      </c>
      <c r="DM740" s="83">
        <v>0</v>
      </c>
      <c r="DN740" s="83" t="s">
        <v>483</v>
      </c>
      <c r="DO740" s="83">
        <v>1</v>
      </c>
      <c r="DP740" s="83">
        <v>5</v>
      </c>
      <c r="DQ740" s="83"/>
      <c r="DR740" s="83" t="s">
        <v>108</v>
      </c>
      <c r="DS740" s="83" t="s">
        <v>497</v>
      </c>
      <c r="DU740" s="215" t="s">
        <v>269</v>
      </c>
      <c r="DV740" s="136">
        <v>1</v>
      </c>
      <c r="DW740" s="136">
        <v>3</v>
      </c>
      <c r="DX740" s="215" t="s">
        <v>269</v>
      </c>
      <c r="DY740" s="215" t="s">
        <v>269</v>
      </c>
      <c r="DZ740" s="215" t="s">
        <v>269</v>
      </c>
      <c r="EA740" s="215" t="s">
        <v>269</v>
      </c>
      <c r="EB740" s="215" t="s">
        <v>269</v>
      </c>
      <c r="EC740" s="215" t="s">
        <v>269</v>
      </c>
      <c r="ED740" s="215" t="s">
        <v>269</v>
      </c>
      <c r="EE740" s="215" t="s">
        <v>269</v>
      </c>
    </row>
    <row r="741" spans="1:135" ht="57.6" x14ac:dyDescent="0.55000000000000004">
      <c r="A741" s="83" t="s">
        <v>130</v>
      </c>
      <c r="B741" s="136">
        <v>355576</v>
      </c>
      <c r="C741" t="s">
        <v>1374</v>
      </c>
      <c r="D741" s="83" t="s">
        <v>228</v>
      </c>
      <c r="E741" s="138">
        <v>909881176255</v>
      </c>
      <c r="F741" s="83" t="s">
        <v>143</v>
      </c>
      <c r="G741" s="85">
        <v>43620</v>
      </c>
      <c r="H741" s="83" t="s">
        <v>98</v>
      </c>
      <c r="I741" s="84" t="s">
        <v>612</v>
      </c>
      <c r="J741" s="207" t="s">
        <v>628</v>
      </c>
      <c r="K741" s="208" t="s">
        <v>633</v>
      </c>
      <c r="L741" s="83" t="s">
        <v>108</v>
      </c>
      <c r="M741" s="184" t="s">
        <v>102</v>
      </c>
      <c r="N741" s="184" t="s">
        <v>556</v>
      </c>
      <c r="O741" s="85" t="s">
        <v>102</v>
      </c>
      <c r="P741" s="185">
        <v>42491</v>
      </c>
      <c r="Q741" s="186" t="s">
        <v>202</v>
      </c>
      <c r="R741" s="186" t="s">
        <v>613</v>
      </c>
      <c r="S741" s="186"/>
      <c r="T741" s="187"/>
      <c r="U741" s="188" t="s">
        <v>295</v>
      </c>
      <c r="V741" s="188" t="s">
        <v>205</v>
      </c>
      <c r="W741" s="188" t="s">
        <v>295</v>
      </c>
      <c r="X741" s="189" t="s">
        <v>107</v>
      </c>
      <c r="Y741" s="190" t="s">
        <v>614</v>
      </c>
      <c r="Z741" s="83">
        <v>700</v>
      </c>
      <c r="AA741" s="83" t="s">
        <v>193</v>
      </c>
      <c r="AB741" s="83" t="s">
        <v>181</v>
      </c>
      <c r="AC741" s="83" t="s">
        <v>102</v>
      </c>
      <c r="AD741" s="83" t="s">
        <v>7992</v>
      </c>
      <c r="AE741" s="83" t="s">
        <v>7993</v>
      </c>
      <c r="AF741" s="83" t="s">
        <v>102</v>
      </c>
      <c r="AG741" s="83" t="s">
        <v>175</v>
      </c>
      <c r="AH741" s="83" t="s">
        <v>7994</v>
      </c>
      <c r="AI741" s="83" t="s">
        <v>104</v>
      </c>
      <c r="AJ741" s="83" t="s">
        <v>105</v>
      </c>
      <c r="AK741" s="191" t="s">
        <v>7992</v>
      </c>
      <c r="AL741" s="191" t="s">
        <v>7993</v>
      </c>
      <c r="AM741" s="191" t="s">
        <v>102</v>
      </c>
      <c r="AN741" s="191" t="s">
        <v>175</v>
      </c>
      <c r="AO741" s="191" t="s">
        <v>7994</v>
      </c>
      <c r="AP741" s="191" t="s">
        <v>104</v>
      </c>
      <c r="AQ741" s="191" t="s">
        <v>105</v>
      </c>
      <c r="AR741" s="191" t="s">
        <v>106</v>
      </c>
      <c r="AS741" s="191"/>
      <c r="AT741" s="191"/>
      <c r="AU741" s="191"/>
      <c r="AV741" s="191"/>
      <c r="AW741" s="191"/>
      <c r="AX741" s="191" t="s">
        <v>575</v>
      </c>
      <c r="AY741" s="192" t="s">
        <v>454</v>
      </c>
      <c r="AZ741" s="192" t="s">
        <v>108</v>
      </c>
      <c r="BA741" s="91" t="s">
        <v>108</v>
      </c>
      <c r="BB741" s="90">
        <v>0</v>
      </c>
      <c r="BC741" s="93" t="s">
        <v>102</v>
      </c>
      <c r="BD741" s="93" t="s">
        <v>102</v>
      </c>
      <c r="BE741" s="93" t="s">
        <v>102</v>
      </c>
      <c r="BF741" s="93" t="s">
        <v>102</v>
      </c>
      <c r="BG741" s="97" t="s">
        <v>108</v>
      </c>
      <c r="BH741" s="93" t="s">
        <v>108</v>
      </c>
      <c r="BI741" s="93" t="s">
        <v>102</v>
      </c>
      <c r="BJ741" s="93" t="s">
        <v>102</v>
      </c>
      <c r="BK741" s="93" t="s">
        <v>102</v>
      </c>
      <c r="BL741" s="93" t="s">
        <v>102</v>
      </c>
      <c r="BM741" s="93" t="s">
        <v>102</v>
      </c>
      <c r="BN741" s="93" t="s">
        <v>102</v>
      </c>
      <c r="BO741" s="93" t="s">
        <v>102</v>
      </c>
      <c r="BP741" s="96" t="s">
        <v>102</v>
      </c>
      <c r="BQ741" s="90">
        <v>0</v>
      </c>
      <c r="BR741" s="93" t="s">
        <v>102</v>
      </c>
      <c r="BS741" s="93" t="s">
        <v>102</v>
      </c>
      <c r="BT741" s="93" t="s">
        <v>102</v>
      </c>
      <c r="BU741" s="93" t="s">
        <v>102</v>
      </c>
      <c r="BV741" s="97" t="s">
        <v>108</v>
      </c>
      <c r="BW741" s="93" t="s">
        <v>108</v>
      </c>
      <c r="BX741" s="95" t="s">
        <v>102</v>
      </c>
      <c r="BY741" s="93" t="s">
        <v>102</v>
      </c>
      <c r="BZ741" s="93" t="s">
        <v>102</v>
      </c>
      <c r="CA741" s="93" t="s">
        <v>102</v>
      </c>
      <c r="CB741" s="93" t="s">
        <v>102</v>
      </c>
      <c r="CC741" s="93" t="s">
        <v>102</v>
      </c>
      <c r="CD741" s="93" t="s">
        <v>102</v>
      </c>
      <c r="CE741" s="193" t="s">
        <v>102</v>
      </c>
      <c r="CF741" s="194" t="s">
        <v>508</v>
      </c>
      <c r="CG741" s="195" t="s">
        <v>102</v>
      </c>
      <c r="CH741" s="101" t="e">
        <v>#N/A</v>
      </c>
      <c r="CI741" s="102" t="s">
        <v>580</v>
      </c>
      <c r="CJ741" s="196" t="s">
        <v>108</v>
      </c>
      <c r="CK741" s="104" t="s">
        <v>109</v>
      </c>
      <c r="CL741" s="105" t="s">
        <v>579</v>
      </c>
      <c r="CM741" s="83" t="s">
        <v>108</v>
      </c>
      <c r="CN741" s="106" t="s">
        <v>108</v>
      </c>
      <c r="CO741" s="197" t="s">
        <v>108</v>
      </c>
      <c r="CP741" s="107"/>
      <c r="CQ741" s="198" t="s">
        <v>474</v>
      </c>
      <c r="CR741" s="198" t="s">
        <v>474</v>
      </c>
      <c r="CS741" s="199" t="s">
        <v>616</v>
      </c>
      <c r="CT741" s="83" t="s">
        <v>109</v>
      </c>
      <c r="CU741" s="83" t="s">
        <v>109</v>
      </c>
      <c r="CV741" s="83">
        <v>0</v>
      </c>
      <c r="CW741" s="83" t="s">
        <v>112</v>
      </c>
      <c r="CX741" s="83">
        <v>0</v>
      </c>
      <c r="CY741" s="83" t="s">
        <v>7995</v>
      </c>
      <c r="CZ741" s="83">
        <v>975121</v>
      </c>
      <c r="DA741" s="83" t="s">
        <v>138</v>
      </c>
      <c r="DB741" s="83" t="s">
        <v>124</v>
      </c>
      <c r="DC741" s="83" t="s">
        <v>501</v>
      </c>
      <c r="DD741" s="83">
        <v>8748</v>
      </c>
      <c r="DE741" s="83" t="s">
        <v>582</v>
      </c>
      <c r="DF741" s="83" t="s">
        <v>145</v>
      </c>
      <c r="DG741" s="83" t="s">
        <v>501</v>
      </c>
      <c r="DH741" s="83" t="s">
        <v>582</v>
      </c>
      <c r="DI741" s="85">
        <v>43646</v>
      </c>
      <c r="DJ741" s="83" t="s">
        <v>584</v>
      </c>
      <c r="DK741" s="83" t="s">
        <v>102</v>
      </c>
      <c r="DL741" s="83" t="s">
        <v>482</v>
      </c>
      <c r="DM741" s="83">
        <v>0</v>
      </c>
      <c r="DN741" s="83" t="s">
        <v>238</v>
      </c>
      <c r="DO741" s="83">
        <v>1</v>
      </c>
      <c r="DP741" s="83">
        <v>5</v>
      </c>
      <c r="DQ741" s="83"/>
      <c r="DR741" s="83" t="s">
        <v>108</v>
      </c>
      <c r="DS741" s="83" t="s">
        <v>497</v>
      </c>
      <c r="DU741" s="215" t="s">
        <v>269</v>
      </c>
      <c r="DV741" s="136">
        <v>1</v>
      </c>
      <c r="DW741" s="136">
        <v>3</v>
      </c>
      <c r="DX741" s="215" t="s">
        <v>269</v>
      </c>
      <c r="DY741" s="215" t="s">
        <v>269</v>
      </c>
      <c r="DZ741" s="215" t="s">
        <v>269</v>
      </c>
      <c r="EA741" s="215" t="s">
        <v>269</v>
      </c>
      <c r="EB741" s="215" t="s">
        <v>269</v>
      </c>
      <c r="EC741" s="215" t="s">
        <v>269</v>
      </c>
      <c r="ED741" s="215" t="s">
        <v>269</v>
      </c>
      <c r="EE741" s="215" t="s">
        <v>269</v>
      </c>
    </row>
    <row r="742" spans="1:135" ht="28.8" x14ac:dyDescent="0.55000000000000004">
      <c r="A742" s="83" t="s">
        <v>130</v>
      </c>
      <c r="B742" s="136">
        <v>408954</v>
      </c>
      <c r="C742" t="s">
        <v>1375</v>
      </c>
      <c r="D742" s="83" t="s">
        <v>228</v>
      </c>
      <c r="E742" s="138">
        <v>971735524429</v>
      </c>
      <c r="F742" s="83" t="s">
        <v>114</v>
      </c>
      <c r="G742" s="85">
        <v>43634</v>
      </c>
      <c r="H742" s="83" t="s">
        <v>98</v>
      </c>
      <c r="I742" s="84" t="s">
        <v>618</v>
      </c>
      <c r="J742" s="207" t="s">
        <v>629</v>
      </c>
      <c r="K742" s="208" t="s">
        <v>634</v>
      </c>
      <c r="L742" s="83" t="s">
        <v>108</v>
      </c>
      <c r="M742" s="184">
        <v>27714</v>
      </c>
      <c r="N742" s="184"/>
      <c r="O742" s="85" t="s">
        <v>102</v>
      </c>
      <c r="P742" s="185">
        <v>43013</v>
      </c>
      <c r="Q742" s="186" t="s">
        <v>203</v>
      </c>
      <c r="R742" s="186"/>
      <c r="S742" s="186"/>
      <c r="T742" s="187"/>
      <c r="U742" s="188" t="s">
        <v>296</v>
      </c>
      <c r="V742" s="188" t="s">
        <v>205</v>
      </c>
      <c r="W742" s="189" t="s">
        <v>619</v>
      </c>
      <c r="X742" s="189" t="s">
        <v>107</v>
      </c>
      <c r="Y742" s="190" t="s">
        <v>614</v>
      </c>
      <c r="Z742" s="83">
        <v>700</v>
      </c>
      <c r="AA742" s="83" t="s">
        <v>193</v>
      </c>
      <c r="AB742" s="83" t="s">
        <v>181</v>
      </c>
      <c r="AC742" s="83" t="s">
        <v>102</v>
      </c>
      <c r="AD742" s="83" t="s">
        <v>7996</v>
      </c>
      <c r="AE742" s="83" t="s">
        <v>102</v>
      </c>
      <c r="AF742" s="83" t="s">
        <v>102</v>
      </c>
      <c r="AG742" s="83" t="s">
        <v>174</v>
      </c>
      <c r="AH742" s="83" t="s">
        <v>7985</v>
      </c>
      <c r="AI742" s="83" t="s">
        <v>104</v>
      </c>
      <c r="AJ742" s="83" t="s">
        <v>105</v>
      </c>
      <c r="AK742" s="191" t="s">
        <v>7996</v>
      </c>
      <c r="AL742" s="191" t="s">
        <v>102</v>
      </c>
      <c r="AM742" s="191" t="s">
        <v>102</v>
      </c>
      <c r="AN742" s="191" t="s">
        <v>174</v>
      </c>
      <c r="AO742" s="191" t="s">
        <v>7985</v>
      </c>
      <c r="AP742" s="191" t="s">
        <v>104</v>
      </c>
      <c r="AQ742" s="191" t="s">
        <v>105</v>
      </c>
      <c r="AR742" s="191" t="s">
        <v>106</v>
      </c>
      <c r="AS742" s="191" t="s">
        <v>7996</v>
      </c>
      <c r="AT742" s="191" t="s">
        <v>488</v>
      </c>
      <c r="AU742" s="191" t="s">
        <v>7997</v>
      </c>
      <c r="AV742" s="191" t="s">
        <v>104</v>
      </c>
      <c r="AW742" s="191" t="s">
        <v>204</v>
      </c>
      <c r="AX742" s="191"/>
      <c r="AY742" s="192" t="s">
        <v>454</v>
      </c>
      <c r="AZ742" s="192" t="s">
        <v>416</v>
      </c>
      <c r="BA742" s="91" t="s">
        <v>108</v>
      </c>
      <c r="BB742" s="90">
        <v>0</v>
      </c>
      <c r="BC742" s="93" t="s">
        <v>102</v>
      </c>
      <c r="BD742" s="93" t="s">
        <v>102</v>
      </c>
      <c r="BE742" s="93" t="s">
        <v>102</v>
      </c>
      <c r="BF742" s="93" t="s">
        <v>102</v>
      </c>
      <c r="BG742" s="97" t="s">
        <v>108</v>
      </c>
      <c r="BH742" s="93" t="s">
        <v>108</v>
      </c>
      <c r="BI742" s="93" t="s">
        <v>102</v>
      </c>
      <c r="BJ742" s="93" t="s">
        <v>102</v>
      </c>
      <c r="BK742" s="93" t="s">
        <v>102</v>
      </c>
      <c r="BL742" s="93" t="s">
        <v>102</v>
      </c>
      <c r="BM742" s="93" t="s">
        <v>102</v>
      </c>
      <c r="BN742" s="93" t="s">
        <v>102</v>
      </c>
      <c r="BO742" s="93" t="s">
        <v>102</v>
      </c>
      <c r="BP742" s="96" t="s">
        <v>102</v>
      </c>
      <c r="BQ742" s="90">
        <v>0</v>
      </c>
      <c r="BR742" s="93" t="s">
        <v>102</v>
      </c>
      <c r="BS742" s="93" t="s">
        <v>102</v>
      </c>
      <c r="BT742" s="93" t="s">
        <v>102</v>
      </c>
      <c r="BU742" s="93" t="s">
        <v>102</v>
      </c>
      <c r="BV742" s="97" t="s">
        <v>108</v>
      </c>
      <c r="BW742" s="93" t="s">
        <v>108</v>
      </c>
      <c r="BX742" s="95" t="s">
        <v>102</v>
      </c>
      <c r="BY742" s="93" t="s">
        <v>102</v>
      </c>
      <c r="BZ742" s="93" t="s">
        <v>102</v>
      </c>
      <c r="CA742" s="93" t="s">
        <v>102</v>
      </c>
      <c r="CB742" s="93" t="s">
        <v>102</v>
      </c>
      <c r="CC742" s="93" t="s">
        <v>102</v>
      </c>
      <c r="CD742" s="93" t="s">
        <v>102</v>
      </c>
      <c r="CE742" s="193" t="s">
        <v>102</v>
      </c>
      <c r="CF742" s="194" t="s">
        <v>436</v>
      </c>
      <c r="CG742" s="195" t="s">
        <v>7998</v>
      </c>
      <c r="CH742" s="101" t="s">
        <v>310</v>
      </c>
      <c r="CI742" s="102"/>
      <c r="CJ742" s="196" t="s">
        <v>7999</v>
      </c>
      <c r="CK742" s="104" t="s">
        <v>190</v>
      </c>
      <c r="CL742" s="105"/>
      <c r="CM742" s="83" t="s">
        <v>623</v>
      </c>
      <c r="CN742" s="106" t="s">
        <v>624</v>
      </c>
      <c r="CO742" s="197" t="s">
        <v>625</v>
      </c>
      <c r="CP742" s="107"/>
      <c r="CQ742" s="198" t="s">
        <v>474</v>
      </c>
      <c r="CR742" s="198" t="s">
        <v>474</v>
      </c>
      <c r="CS742" s="199"/>
      <c r="CT742" s="83" t="s">
        <v>109</v>
      </c>
      <c r="CU742" s="83" t="s">
        <v>109</v>
      </c>
      <c r="CV742" s="83">
        <v>32</v>
      </c>
      <c r="CW742" s="83" t="s">
        <v>139</v>
      </c>
      <c r="CX742" s="83">
        <v>32</v>
      </c>
      <c r="CY742" s="83" t="s">
        <v>108</v>
      </c>
      <c r="CZ742" s="83">
        <v>976440.5</v>
      </c>
      <c r="DA742" s="83" t="s">
        <v>581</v>
      </c>
      <c r="DB742" s="83" t="s">
        <v>152</v>
      </c>
      <c r="DC742" s="83" t="s">
        <v>500</v>
      </c>
      <c r="DD742" s="83">
        <v>6068</v>
      </c>
      <c r="DE742" s="83" t="s">
        <v>606</v>
      </c>
      <c r="DF742" s="83" t="s">
        <v>152</v>
      </c>
      <c r="DG742" s="83" t="s">
        <v>500</v>
      </c>
      <c r="DH742" s="83"/>
      <c r="DI742" s="85">
        <v>43646</v>
      </c>
      <c r="DJ742" s="83" t="s">
        <v>584</v>
      </c>
      <c r="DK742" s="83" t="s">
        <v>102</v>
      </c>
      <c r="DL742" s="83" t="s">
        <v>482</v>
      </c>
      <c r="DM742" s="83">
        <v>0</v>
      </c>
      <c r="DN742" s="83" t="s">
        <v>483</v>
      </c>
      <c r="DO742" s="83">
        <v>1</v>
      </c>
      <c r="DP742" s="83">
        <v>5</v>
      </c>
      <c r="DQ742" s="83"/>
      <c r="DR742" s="83" t="s">
        <v>108</v>
      </c>
      <c r="DS742" s="83" t="s">
        <v>497</v>
      </c>
      <c r="DU742" s="215" t="s">
        <v>269</v>
      </c>
      <c r="DV742" s="136">
        <v>1</v>
      </c>
      <c r="DW742" s="136">
        <v>3</v>
      </c>
      <c r="DX742" s="215" t="s">
        <v>269</v>
      </c>
      <c r="DY742" s="215" t="s">
        <v>269</v>
      </c>
      <c r="DZ742" s="215" t="s">
        <v>269</v>
      </c>
      <c r="EA742" s="215" t="s">
        <v>269</v>
      </c>
      <c r="EB742" s="215" t="s">
        <v>269</v>
      </c>
      <c r="EC742" s="215" t="s">
        <v>269</v>
      </c>
      <c r="ED742" s="215" t="s">
        <v>269</v>
      </c>
      <c r="EE742" s="215" t="s">
        <v>269</v>
      </c>
    </row>
    <row r="743" spans="1:135" ht="28.8" x14ac:dyDescent="0.55000000000000004">
      <c r="A743" s="83" t="s">
        <v>130</v>
      </c>
      <c r="B743" s="136">
        <v>647852</v>
      </c>
      <c r="C743" t="s">
        <v>1376</v>
      </c>
      <c r="D743" s="83" t="s">
        <v>228</v>
      </c>
      <c r="E743" s="138">
        <v>602825460736</v>
      </c>
      <c r="F743" s="83" t="s">
        <v>114</v>
      </c>
      <c r="G743" s="85">
        <v>43643</v>
      </c>
      <c r="H743" s="211" t="s">
        <v>98</v>
      </c>
      <c r="I743" s="84" t="s">
        <v>610</v>
      </c>
      <c r="J743" s="207" t="s">
        <v>627</v>
      </c>
      <c r="K743" s="208" t="s">
        <v>630</v>
      </c>
      <c r="L743" s="83" t="s">
        <v>108</v>
      </c>
      <c r="M743" s="184">
        <v>24625</v>
      </c>
      <c r="N743" s="184"/>
      <c r="O743" s="85" t="s">
        <v>102</v>
      </c>
      <c r="P743" s="185">
        <v>42491</v>
      </c>
      <c r="Q743" s="186" t="s">
        <v>203</v>
      </c>
      <c r="R743" s="186"/>
      <c r="S743" s="186"/>
      <c r="T743" s="187"/>
      <c r="U743" s="188" t="s">
        <v>296</v>
      </c>
      <c r="V743" s="188" t="s">
        <v>297</v>
      </c>
      <c r="W743" s="188" t="s">
        <v>297</v>
      </c>
      <c r="X743" s="189" t="s">
        <v>167</v>
      </c>
      <c r="Y743" s="190"/>
      <c r="Z743" s="83">
        <v>700</v>
      </c>
      <c r="AA743" s="83" t="s">
        <v>193</v>
      </c>
      <c r="AB743" s="83" t="s">
        <v>181</v>
      </c>
      <c r="AC743" s="83" t="s">
        <v>102</v>
      </c>
      <c r="AD743" s="83" t="s">
        <v>8000</v>
      </c>
      <c r="AE743" s="83" t="s">
        <v>102</v>
      </c>
      <c r="AF743" s="83" t="s">
        <v>102</v>
      </c>
      <c r="AG743" s="83" t="s">
        <v>119</v>
      </c>
      <c r="AH743" s="83" t="s">
        <v>8001</v>
      </c>
      <c r="AI743" s="83" t="s">
        <v>104</v>
      </c>
      <c r="AJ743" s="83" t="s">
        <v>105</v>
      </c>
      <c r="AK743" s="191" t="s">
        <v>8000</v>
      </c>
      <c r="AL743" s="191" t="s">
        <v>102</v>
      </c>
      <c r="AM743" s="191" t="s">
        <v>102</v>
      </c>
      <c r="AN743" s="191" t="s">
        <v>119</v>
      </c>
      <c r="AO743" s="191" t="s">
        <v>8001</v>
      </c>
      <c r="AP743" s="191" t="s">
        <v>104</v>
      </c>
      <c r="AQ743" s="191" t="s">
        <v>105</v>
      </c>
      <c r="AR743" s="191" t="s">
        <v>106</v>
      </c>
      <c r="AS743" s="191" t="s">
        <v>8000</v>
      </c>
      <c r="AT743" s="191" t="s">
        <v>485</v>
      </c>
      <c r="AU743" s="191" t="s">
        <v>8001</v>
      </c>
      <c r="AV743" s="191" t="s">
        <v>104</v>
      </c>
      <c r="AW743" s="191" t="s">
        <v>204</v>
      </c>
      <c r="AX743" s="191"/>
      <c r="AY743" s="192" t="s">
        <v>454</v>
      </c>
      <c r="AZ743" s="192" t="s">
        <v>416</v>
      </c>
      <c r="BA743" s="91" t="s">
        <v>108</v>
      </c>
      <c r="BB743" s="90">
        <v>0</v>
      </c>
      <c r="BC743" s="93" t="s">
        <v>102</v>
      </c>
      <c r="BD743" s="93" t="s">
        <v>102</v>
      </c>
      <c r="BE743" s="93" t="s">
        <v>102</v>
      </c>
      <c r="BF743" s="93" t="s">
        <v>102</v>
      </c>
      <c r="BG743" s="97" t="s">
        <v>108</v>
      </c>
      <c r="BH743" s="93" t="s">
        <v>108</v>
      </c>
      <c r="BI743" s="93" t="s">
        <v>102</v>
      </c>
      <c r="BJ743" s="93" t="s">
        <v>102</v>
      </c>
      <c r="BK743" s="93" t="s">
        <v>102</v>
      </c>
      <c r="BL743" s="93" t="s">
        <v>102</v>
      </c>
      <c r="BM743" s="93" t="s">
        <v>102</v>
      </c>
      <c r="BN743" s="93" t="s">
        <v>102</v>
      </c>
      <c r="BO743" s="93" t="s">
        <v>102</v>
      </c>
      <c r="BP743" s="96" t="s">
        <v>102</v>
      </c>
      <c r="BQ743" s="90">
        <v>0</v>
      </c>
      <c r="BR743" s="93" t="s">
        <v>102</v>
      </c>
      <c r="BS743" s="93" t="s">
        <v>102</v>
      </c>
      <c r="BT743" s="93" t="s">
        <v>102</v>
      </c>
      <c r="BU743" s="93" t="s">
        <v>102</v>
      </c>
      <c r="BV743" s="97" t="s">
        <v>108</v>
      </c>
      <c r="BW743" s="93" t="s">
        <v>108</v>
      </c>
      <c r="BX743" s="95" t="s">
        <v>102</v>
      </c>
      <c r="BY743" s="93" t="s">
        <v>102</v>
      </c>
      <c r="BZ743" s="93" t="s">
        <v>102</v>
      </c>
      <c r="CA743" s="93" t="s">
        <v>102</v>
      </c>
      <c r="CB743" s="93" t="s">
        <v>102</v>
      </c>
      <c r="CC743" s="93" t="s">
        <v>102</v>
      </c>
      <c r="CD743" s="93" t="s">
        <v>102</v>
      </c>
      <c r="CE743" s="193" t="s">
        <v>102</v>
      </c>
      <c r="CF743" s="194" t="s">
        <v>436</v>
      </c>
      <c r="CG743" s="195" t="s">
        <v>8002</v>
      </c>
      <c r="CH743" s="101" t="s">
        <v>563</v>
      </c>
      <c r="CI743" s="102"/>
      <c r="CJ743" s="196" t="s">
        <v>577</v>
      </c>
      <c r="CK743" s="104" t="s">
        <v>190</v>
      </c>
      <c r="CL743" s="105"/>
      <c r="CM743" s="83" t="s">
        <v>578</v>
      </c>
      <c r="CN743" s="106" t="s">
        <v>108</v>
      </c>
      <c r="CO743" s="197" t="s">
        <v>566</v>
      </c>
      <c r="CP743" s="107"/>
      <c r="CQ743" s="198" t="s">
        <v>107</v>
      </c>
      <c r="CR743" s="198" t="s">
        <v>107</v>
      </c>
      <c r="CS743" s="199"/>
      <c r="CT743" s="83" t="s">
        <v>109</v>
      </c>
      <c r="CU743" s="83" t="s">
        <v>109</v>
      </c>
      <c r="CV743" s="83">
        <v>29</v>
      </c>
      <c r="CW743" s="83" t="s">
        <v>270</v>
      </c>
      <c r="CX743" s="83">
        <v>29</v>
      </c>
      <c r="CY743" s="83" t="s">
        <v>108</v>
      </c>
      <c r="CZ743" s="83">
        <v>977760</v>
      </c>
      <c r="DA743" s="83" t="s">
        <v>8003</v>
      </c>
      <c r="DB743" s="83" t="s">
        <v>118</v>
      </c>
      <c r="DC743" s="83" t="s">
        <v>108</v>
      </c>
      <c r="DD743" s="83">
        <v>8794</v>
      </c>
      <c r="DE743" s="83" t="s">
        <v>173</v>
      </c>
      <c r="DF743" s="83" t="s">
        <v>118</v>
      </c>
      <c r="DG743" s="83" t="s">
        <v>500</v>
      </c>
      <c r="DH743" s="83"/>
      <c r="DI743" s="85">
        <v>43646</v>
      </c>
      <c r="DJ743" s="83" t="s">
        <v>584</v>
      </c>
      <c r="DK743" s="83" t="s">
        <v>102</v>
      </c>
      <c r="DL743" s="83" t="s">
        <v>482</v>
      </c>
      <c r="DM743" s="83">
        <v>0</v>
      </c>
      <c r="DN743" s="83" t="s">
        <v>483</v>
      </c>
      <c r="DO743" s="83">
        <v>1</v>
      </c>
      <c r="DP743" s="83">
        <v>6</v>
      </c>
      <c r="DQ743" s="83"/>
      <c r="DR743" s="83" t="s">
        <v>108</v>
      </c>
      <c r="DS743" s="83" t="s">
        <v>497</v>
      </c>
      <c r="DU743" s="215" t="s">
        <v>269</v>
      </c>
      <c r="DV743" s="136">
        <v>1</v>
      </c>
      <c r="DW743" s="136">
        <v>3</v>
      </c>
      <c r="DX743" s="215" t="s">
        <v>269</v>
      </c>
      <c r="DY743" s="215" t="s">
        <v>269</v>
      </c>
      <c r="DZ743" s="215" t="s">
        <v>269</v>
      </c>
      <c r="EA743" s="215" t="s">
        <v>269</v>
      </c>
      <c r="EB743" s="215" t="s">
        <v>269</v>
      </c>
      <c r="EC743" s="215" t="s">
        <v>269</v>
      </c>
      <c r="ED743" s="215" t="s">
        <v>269</v>
      </c>
      <c r="EE743" s="215" t="s">
        <v>269</v>
      </c>
    </row>
    <row r="744" spans="1:135" ht="57.6" x14ac:dyDescent="0.55000000000000004">
      <c r="A744" s="83" t="s">
        <v>130</v>
      </c>
      <c r="B744" s="136">
        <v>909913</v>
      </c>
      <c r="C744" t="s">
        <v>1377</v>
      </c>
      <c r="D744" s="83" t="s">
        <v>228</v>
      </c>
      <c r="E744" s="138">
        <v>681108451947</v>
      </c>
      <c r="F744" s="83" t="s">
        <v>143</v>
      </c>
      <c r="G744" s="85">
        <v>43620</v>
      </c>
      <c r="H744" s="83" t="s">
        <v>98</v>
      </c>
      <c r="I744" s="84" t="s">
        <v>612</v>
      </c>
      <c r="J744" s="207" t="s">
        <v>628</v>
      </c>
      <c r="K744" s="208" t="s">
        <v>633</v>
      </c>
      <c r="L744" s="83" t="s">
        <v>108</v>
      </c>
      <c r="M744" s="184" t="s">
        <v>102</v>
      </c>
      <c r="N744" s="184" t="s">
        <v>556</v>
      </c>
      <c r="O744" s="85" t="s">
        <v>102</v>
      </c>
      <c r="P744" s="185">
        <v>42491</v>
      </c>
      <c r="Q744" s="186" t="s">
        <v>202</v>
      </c>
      <c r="R744" s="186" t="s">
        <v>613</v>
      </c>
      <c r="S744" s="186"/>
      <c r="T744" s="187"/>
      <c r="U744" s="188" t="s">
        <v>295</v>
      </c>
      <c r="V744" s="188" t="s">
        <v>205</v>
      </c>
      <c r="W744" s="188" t="s">
        <v>295</v>
      </c>
      <c r="X744" s="189" t="s">
        <v>107</v>
      </c>
      <c r="Y744" s="190" t="s">
        <v>614</v>
      </c>
      <c r="Z744" s="83">
        <v>700</v>
      </c>
      <c r="AA744" s="83" t="s">
        <v>193</v>
      </c>
      <c r="AB744" s="83" t="s">
        <v>181</v>
      </c>
      <c r="AC744" s="83" t="s">
        <v>102</v>
      </c>
      <c r="AD744" s="83" t="s">
        <v>8004</v>
      </c>
      <c r="AE744" s="83" t="s">
        <v>8005</v>
      </c>
      <c r="AF744" s="83" t="s">
        <v>102</v>
      </c>
      <c r="AG744" s="83" t="s">
        <v>175</v>
      </c>
      <c r="AH744" s="83" t="s">
        <v>8006</v>
      </c>
      <c r="AI744" s="83" t="s">
        <v>104</v>
      </c>
      <c r="AJ744" s="83" t="s">
        <v>105</v>
      </c>
      <c r="AK744" s="191" t="s">
        <v>8004</v>
      </c>
      <c r="AL744" s="191" t="s">
        <v>8005</v>
      </c>
      <c r="AM744" s="191" t="s">
        <v>102</v>
      </c>
      <c r="AN744" s="191" t="s">
        <v>175</v>
      </c>
      <c r="AO744" s="191" t="s">
        <v>8006</v>
      </c>
      <c r="AP744" s="191" t="s">
        <v>104</v>
      </c>
      <c r="AQ744" s="191" t="s">
        <v>105</v>
      </c>
      <c r="AR744" s="191" t="s">
        <v>106</v>
      </c>
      <c r="AS744" s="191"/>
      <c r="AT744" s="191"/>
      <c r="AU744" s="191"/>
      <c r="AV744" s="191"/>
      <c r="AW744" s="191"/>
      <c r="AX744" s="191" t="s">
        <v>575</v>
      </c>
      <c r="AY744" s="192" t="s">
        <v>454</v>
      </c>
      <c r="AZ744" s="192" t="s">
        <v>108</v>
      </c>
      <c r="BA744" s="91" t="s">
        <v>108</v>
      </c>
      <c r="BB744" s="90">
        <v>0</v>
      </c>
      <c r="BC744" s="93" t="s">
        <v>102</v>
      </c>
      <c r="BD744" s="93" t="s">
        <v>102</v>
      </c>
      <c r="BE744" s="93" t="s">
        <v>102</v>
      </c>
      <c r="BF744" s="93" t="s">
        <v>102</v>
      </c>
      <c r="BG744" s="97" t="s">
        <v>108</v>
      </c>
      <c r="BH744" s="93" t="s">
        <v>108</v>
      </c>
      <c r="BI744" s="93" t="s">
        <v>102</v>
      </c>
      <c r="BJ744" s="93" t="s">
        <v>102</v>
      </c>
      <c r="BK744" s="93" t="s">
        <v>102</v>
      </c>
      <c r="BL744" s="93" t="s">
        <v>102</v>
      </c>
      <c r="BM744" s="93" t="s">
        <v>102</v>
      </c>
      <c r="BN744" s="93" t="s">
        <v>102</v>
      </c>
      <c r="BO744" s="93" t="s">
        <v>102</v>
      </c>
      <c r="BP744" s="96" t="s">
        <v>102</v>
      </c>
      <c r="BQ744" s="90">
        <v>0</v>
      </c>
      <c r="BR744" s="93" t="s">
        <v>102</v>
      </c>
      <c r="BS744" s="93" t="s">
        <v>102</v>
      </c>
      <c r="BT744" s="93" t="s">
        <v>102</v>
      </c>
      <c r="BU744" s="93" t="s">
        <v>102</v>
      </c>
      <c r="BV744" s="97" t="s">
        <v>108</v>
      </c>
      <c r="BW744" s="93" t="s">
        <v>108</v>
      </c>
      <c r="BX744" s="95" t="s">
        <v>102</v>
      </c>
      <c r="BY744" s="93" t="s">
        <v>102</v>
      </c>
      <c r="BZ744" s="93" t="s">
        <v>102</v>
      </c>
      <c r="CA744" s="93" t="s">
        <v>102</v>
      </c>
      <c r="CB744" s="93" t="s">
        <v>102</v>
      </c>
      <c r="CC744" s="93" t="s">
        <v>102</v>
      </c>
      <c r="CD744" s="93" t="s">
        <v>102</v>
      </c>
      <c r="CE744" s="193" t="s">
        <v>102</v>
      </c>
      <c r="CF744" s="194" t="s">
        <v>508</v>
      </c>
      <c r="CG744" s="195" t="s">
        <v>102</v>
      </c>
      <c r="CH744" s="101" t="e">
        <v>#N/A</v>
      </c>
      <c r="CI744" s="102" t="s">
        <v>580</v>
      </c>
      <c r="CJ744" s="196" t="s">
        <v>108</v>
      </c>
      <c r="CK744" s="104" t="s">
        <v>109</v>
      </c>
      <c r="CL744" s="105" t="s">
        <v>579</v>
      </c>
      <c r="CM744" s="83" t="s">
        <v>108</v>
      </c>
      <c r="CN744" s="106" t="s">
        <v>108</v>
      </c>
      <c r="CO744" s="197" t="s">
        <v>108</v>
      </c>
      <c r="CP744" s="107"/>
      <c r="CQ744" s="198" t="s">
        <v>474</v>
      </c>
      <c r="CR744" s="198" t="s">
        <v>474</v>
      </c>
      <c r="CS744" s="199" t="s">
        <v>616</v>
      </c>
      <c r="CT744" s="83" t="s">
        <v>109</v>
      </c>
      <c r="CU744" s="83" t="s">
        <v>109</v>
      </c>
      <c r="CV744" s="83">
        <v>0</v>
      </c>
      <c r="CW744" s="83" t="s">
        <v>112</v>
      </c>
      <c r="CX744" s="83">
        <v>0</v>
      </c>
      <c r="CY744" s="83" t="s">
        <v>8007</v>
      </c>
      <c r="CZ744" s="83">
        <v>979079.5</v>
      </c>
      <c r="DA744" s="83" t="s">
        <v>138</v>
      </c>
      <c r="DB744" s="83" t="s">
        <v>124</v>
      </c>
      <c r="DC744" s="83" t="s">
        <v>501</v>
      </c>
      <c r="DD744" s="83">
        <v>4364</v>
      </c>
      <c r="DE744" s="83" t="s">
        <v>582</v>
      </c>
      <c r="DF744" s="83" t="s">
        <v>145</v>
      </c>
      <c r="DG744" s="83" t="s">
        <v>501</v>
      </c>
      <c r="DH744" s="83" t="s">
        <v>582</v>
      </c>
      <c r="DI744" s="85">
        <v>43646</v>
      </c>
      <c r="DJ744" s="83" t="s">
        <v>584</v>
      </c>
      <c r="DK744" s="83" t="s">
        <v>102</v>
      </c>
      <c r="DL744" s="83" t="s">
        <v>482</v>
      </c>
      <c r="DM744" s="83">
        <v>0</v>
      </c>
      <c r="DN744" s="83" t="s">
        <v>238</v>
      </c>
      <c r="DO744" s="83">
        <v>1</v>
      </c>
      <c r="DP744" s="83">
        <v>6</v>
      </c>
      <c r="DQ744" s="83"/>
      <c r="DR744" s="83" t="s">
        <v>108</v>
      </c>
      <c r="DS744" s="83" t="s">
        <v>497</v>
      </c>
      <c r="DU744" s="215" t="s">
        <v>269</v>
      </c>
      <c r="DV744" s="136">
        <v>1</v>
      </c>
      <c r="DW744" s="136">
        <v>3</v>
      </c>
      <c r="DX744" s="215" t="s">
        <v>269</v>
      </c>
      <c r="DY744" s="215" t="s">
        <v>269</v>
      </c>
      <c r="DZ744" s="215" t="s">
        <v>269</v>
      </c>
      <c r="EA744" s="215" t="s">
        <v>269</v>
      </c>
      <c r="EB744" s="215" t="s">
        <v>269</v>
      </c>
      <c r="EC744" s="215" t="s">
        <v>269</v>
      </c>
      <c r="ED744" s="215" t="s">
        <v>269</v>
      </c>
      <c r="EE744" s="215" t="s">
        <v>269</v>
      </c>
    </row>
    <row r="745" spans="1:135" ht="28.8" x14ac:dyDescent="0.55000000000000004">
      <c r="A745" s="83" t="s">
        <v>130</v>
      </c>
      <c r="B745" s="136">
        <v>683464</v>
      </c>
      <c r="C745" t="s">
        <v>1378</v>
      </c>
      <c r="D745" s="83" t="s">
        <v>228</v>
      </c>
      <c r="E745" s="138">
        <v>715076632733</v>
      </c>
      <c r="F745" s="83" t="s">
        <v>114</v>
      </c>
      <c r="G745" s="85">
        <v>43634</v>
      </c>
      <c r="H745" s="83" t="s">
        <v>98</v>
      </c>
      <c r="I745" s="84" t="s">
        <v>618</v>
      </c>
      <c r="J745" s="207" t="s">
        <v>629</v>
      </c>
      <c r="K745" s="208" t="s">
        <v>634</v>
      </c>
      <c r="L745" s="83" t="s">
        <v>108</v>
      </c>
      <c r="M745" s="184">
        <v>27715</v>
      </c>
      <c r="N745" s="184"/>
      <c r="O745" s="85" t="s">
        <v>102</v>
      </c>
      <c r="P745" s="185">
        <v>43013</v>
      </c>
      <c r="Q745" s="186" t="s">
        <v>203</v>
      </c>
      <c r="R745" s="186"/>
      <c r="S745" s="186"/>
      <c r="T745" s="187"/>
      <c r="U745" s="188" t="s">
        <v>296</v>
      </c>
      <c r="V745" s="188" t="s">
        <v>205</v>
      </c>
      <c r="W745" s="189" t="s">
        <v>619</v>
      </c>
      <c r="X745" s="189" t="s">
        <v>107</v>
      </c>
      <c r="Y745" s="190" t="s">
        <v>614</v>
      </c>
      <c r="Z745" s="83">
        <v>700</v>
      </c>
      <c r="AA745" s="83" t="s">
        <v>193</v>
      </c>
      <c r="AB745" s="83" t="s">
        <v>181</v>
      </c>
      <c r="AC745" s="83" t="s">
        <v>102</v>
      </c>
      <c r="AD745" s="83" t="s">
        <v>8008</v>
      </c>
      <c r="AE745" s="83" t="s">
        <v>102</v>
      </c>
      <c r="AF745" s="83" t="s">
        <v>102</v>
      </c>
      <c r="AG745" s="83" t="s">
        <v>174</v>
      </c>
      <c r="AH745" s="83" t="s">
        <v>7997</v>
      </c>
      <c r="AI745" s="83" t="s">
        <v>104</v>
      </c>
      <c r="AJ745" s="83" t="s">
        <v>105</v>
      </c>
      <c r="AK745" s="191" t="s">
        <v>8008</v>
      </c>
      <c r="AL745" s="191" t="s">
        <v>102</v>
      </c>
      <c r="AM745" s="191" t="s">
        <v>102</v>
      </c>
      <c r="AN745" s="191" t="s">
        <v>174</v>
      </c>
      <c r="AO745" s="191" t="s">
        <v>7997</v>
      </c>
      <c r="AP745" s="191" t="s">
        <v>104</v>
      </c>
      <c r="AQ745" s="191" t="s">
        <v>105</v>
      </c>
      <c r="AR745" s="191" t="s">
        <v>106</v>
      </c>
      <c r="AS745" s="191" t="s">
        <v>8008</v>
      </c>
      <c r="AT745" s="191" t="s">
        <v>488</v>
      </c>
      <c r="AU745" s="191" t="s">
        <v>8009</v>
      </c>
      <c r="AV745" s="191" t="s">
        <v>104</v>
      </c>
      <c r="AW745" s="191" t="s">
        <v>204</v>
      </c>
      <c r="AX745" s="191"/>
      <c r="AY745" s="192" t="s">
        <v>454</v>
      </c>
      <c r="AZ745" s="192" t="s">
        <v>416</v>
      </c>
      <c r="BA745" s="91" t="s">
        <v>108</v>
      </c>
      <c r="BB745" s="90">
        <v>0</v>
      </c>
      <c r="BC745" s="93" t="s">
        <v>102</v>
      </c>
      <c r="BD745" s="93" t="s">
        <v>102</v>
      </c>
      <c r="BE745" s="93" t="s">
        <v>102</v>
      </c>
      <c r="BF745" s="93" t="s">
        <v>102</v>
      </c>
      <c r="BG745" s="97" t="s">
        <v>108</v>
      </c>
      <c r="BH745" s="93" t="s">
        <v>108</v>
      </c>
      <c r="BI745" s="93" t="s">
        <v>102</v>
      </c>
      <c r="BJ745" s="93" t="s">
        <v>102</v>
      </c>
      <c r="BK745" s="93" t="s">
        <v>102</v>
      </c>
      <c r="BL745" s="93" t="s">
        <v>102</v>
      </c>
      <c r="BM745" s="93" t="s">
        <v>102</v>
      </c>
      <c r="BN745" s="93" t="s">
        <v>102</v>
      </c>
      <c r="BO745" s="93" t="s">
        <v>102</v>
      </c>
      <c r="BP745" s="96" t="s">
        <v>102</v>
      </c>
      <c r="BQ745" s="90">
        <v>0</v>
      </c>
      <c r="BR745" s="93" t="s">
        <v>102</v>
      </c>
      <c r="BS745" s="93" t="s">
        <v>102</v>
      </c>
      <c r="BT745" s="93" t="s">
        <v>102</v>
      </c>
      <c r="BU745" s="93" t="s">
        <v>102</v>
      </c>
      <c r="BV745" s="97" t="s">
        <v>108</v>
      </c>
      <c r="BW745" s="93" t="s">
        <v>108</v>
      </c>
      <c r="BX745" s="95" t="s">
        <v>102</v>
      </c>
      <c r="BY745" s="93" t="s">
        <v>102</v>
      </c>
      <c r="BZ745" s="93" t="s">
        <v>102</v>
      </c>
      <c r="CA745" s="93" t="s">
        <v>102</v>
      </c>
      <c r="CB745" s="93" t="s">
        <v>102</v>
      </c>
      <c r="CC745" s="93" t="s">
        <v>102</v>
      </c>
      <c r="CD745" s="93" t="s">
        <v>102</v>
      </c>
      <c r="CE745" s="193" t="s">
        <v>102</v>
      </c>
      <c r="CF745" s="194" t="s">
        <v>436</v>
      </c>
      <c r="CG745" s="195" t="s">
        <v>8010</v>
      </c>
      <c r="CH745" s="101" t="s">
        <v>310</v>
      </c>
      <c r="CI745" s="102"/>
      <c r="CJ745" s="196" t="s">
        <v>8011</v>
      </c>
      <c r="CK745" s="104" t="s">
        <v>190</v>
      </c>
      <c r="CL745" s="105"/>
      <c r="CM745" s="83" t="s">
        <v>623</v>
      </c>
      <c r="CN745" s="106" t="s">
        <v>624</v>
      </c>
      <c r="CO745" s="197" t="s">
        <v>625</v>
      </c>
      <c r="CP745" s="107"/>
      <c r="CQ745" s="198" t="s">
        <v>474</v>
      </c>
      <c r="CR745" s="198" t="s">
        <v>474</v>
      </c>
      <c r="CS745" s="199"/>
      <c r="CT745" s="83" t="s">
        <v>109</v>
      </c>
      <c r="CU745" s="83" t="s">
        <v>109</v>
      </c>
      <c r="CV745" s="83">
        <v>26</v>
      </c>
      <c r="CW745" s="83" t="s">
        <v>139</v>
      </c>
      <c r="CX745" s="83">
        <v>26</v>
      </c>
      <c r="CY745" s="83" t="s">
        <v>108</v>
      </c>
      <c r="CZ745" s="83">
        <v>980399</v>
      </c>
      <c r="DA745" s="83" t="s">
        <v>581</v>
      </c>
      <c r="DB745" s="83" t="s">
        <v>152</v>
      </c>
      <c r="DC745" s="83" t="s">
        <v>500</v>
      </c>
      <c r="DD745" s="83">
        <v>4588</v>
      </c>
      <c r="DE745" s="83" t="s">
        <v>606</v>
      </c>
      <c r="DF745" s="83" t="s">
        <v>152</v>
      </c>
      <c r="DG745" s="83" t="s">
        <v>500</v>
      </c>
      <c r="DH745" s="83"/>
      <c r="DI745" s="85">
        <v>43646</v>
      </c>
      <c r="DJ745" s="83" t="s">
        <v>584</v>
      </c>
      <c r="DK745" s="83" t="s">
        <v>102</v>
      </c>
      <c r="DL745" s="83" t="s">
        <v>482</v>
      </c>
      <c r="DM745" s="83">
        <v>0</v>
      </c>
      <c r="DN745" s="83" t="s">
        <v>483</v>
      </c>
      <c r="DO745" s="83">
        <v>1</v>
      </c>
      <c r="DP745" s="83">
        <v>3</v>
      </c>
      <c r="DQ745" s="83"/>
      <c r="DR745" s="83" t="s">
        <v>108</v>
      </c>
      <c r="DS745" s="83" t="s">
        <v>497</v>
      </c>
      <c r="DU745" s="215" t="s">
        <v>269</v>
      </c>
      <c r="DV745" s="136">
        <v>1</v>
      </c>
      <c r="DW745" s="136">
        <v>3</v>
      </c>
      <c r="DX745" s="215" t="s">
        <v>269</v>
      </c>
      <c r="DY745" s="215" t="s">
        <v>269</v>
      </c>
      <c r="DZ745" s="215" t="s">
        <v>269</v>
      </c>
      <c r="EA745" s="215" t="s">
        <v>269</v>
      </c>
      <c r="EB745" s="215" t="s">
        <v>269</v>
      </c>
      <c r="EC745" s="215" t="s">
        <v>269</v>
      </c>
      <c r="ED745" s="215" t="s">
        <v>269</v>
      </c>
      <c r="EE745" s="215" t="s">
        <v>269</v>
      </c>
    </row>
    <row r="746" spans="1:135" ht="28.8" x14ac:dyDescent="0.55000000000000004">
      <c r="A746" s="83" t="s">
        <v>130</v>
      </c>
      <c r="B746" s="136">
        <v>467755</v>
      </c>
      <c r="C746" t="s">
        <v>1379</v>
      </c>
      <c r="D746" s="83" t="s">
        <v>228</v>
      </c>
      <c r="E746" s="138">
        <v>287601974373</v>
      </c>
      <c r="F746" s="83" t="s">
        <v>114</v>
      </c>
      <c r="G746" s="85">
        <v>43643</v>
      </c>
      <c r="H746" s="211" t="s">
        <v>98</v>
      </c>
      <c r="I746" s="84" t="s">
        <v>610</v>
      </c>
      <c r="J746" s="207" t="s">
        <v>627</v>
      </c>
      <c r="K746" s="208" t="s">
        <v>630</v>
      </c>
      <c r="L746" s="83" t="s">
        <v>108</v>
      </c>
      <c r="M746" s="184">
        <v>24626</v>
      </c>
      <c r="N746" s="184"/>
      <c r="O746" s="85" t="s">
        <v>102</v>
      </c>
      <c r="P746" s="185">
        <v>42491</v>
      </c>
      <c r="Q746" s="186" t="s">
        <v>203</v>
      </c>
      <c r="R746" s="186"/>
      <c r="S746" s="186"/>
      <c r="T746" s="187"/>
      <c r="U746" s="188" t="s">
        <v>296</v>
      </c>
      <c r="V746" s="188" t="s">
        <v>297</v>
      </c>
      <c r="W746" s="188" t="s">
        <v>297</v>
      </c>
      <c r="X746" s="189" t="s">
        <v>167</v>
      </c>
      <c r="Y746" s="190"/>
      <c r="Z746" s="83">
        <v>700</v>
      </c>
      <c r="AA746" s="83" t="s">
        <v>193</v>
      </c>
      <c r="AB746" s="83" t="s">
        <v>181</v>
      </c>
      <c r="AC746" s="83" t="s">
        <v>102</v>
      </c>
      <c r="AD746" s="83" t="s">
        <v>8012</v>
      </c>
      <c r="AE746" s="83" t="s">
        <v>102</v>
      </c>
      <c r="AF746" s="83" t="s">
        <v>102</v>
      </c>
      <c r="AG746" s="83" t="s">
        <v>119</v>
      </c>
      <c r="AH746" s="83" t="s">
        <v>8013</v>
      </c>
      <c r="AI746" s="83" t="s">
        <v>104</v>
      </c>
      <c r="AJ746" s="83" t="s">
        <v>105</v>
      </c>
      <c r="AK746" s="191" t="s">
        <v>8012</v>
      </c>
      <c r="AL746" s="191" t="s">
        <v>102</v>
      </c>
      <c r="AM746" s="191" t="s">
        <v>102</v>
      </c>
      <c r="AN746" s="191" t="s">
        <v>119</v>
      </c>
      <c r="AO746" s="191" t="s">
        <v>8013</v>
      </c>
      <c r="AP746" s="191" t="s">
        <v>104</v>
      </c>
      <c r="AQ746" s="191" t="s">
        <v>105</v>
      </c>
      <c r="AR746" s="191" t="s">
        <v>106</v>
      </c>
      <c r="AS746" s="191" t="s">
        <v>8012</v>
      </c>
      <c r="AT746" s="191" t="s">
        <v>485</v>
      </c>
      <c r="AU746" s="191" t="s">
        <v>8013</v>
      </c>
      <c r="AV746" s="191" t="s">
        <v>104</v>
      </c>
      <c r="AW746" s="191" t="s">
        <v>204</v>
      </c>
      <c r="AX746" s="191"/>
      <c r="AY746" s="192" t="s">
        <v>454</v>
      </c>
      <c r="AZ746" s="192" t="s">
        <v>416</v>
      </c>
      <c r="BA746" s="91" t="s">
        <v>108</v>
      </c>
      <c r="BB746" s="90">
        <v>0</v>
      </c>
      <c r="BC746" s="93" t="s">
        <v>102</v>
      </c>
      <c r="BD746" s="93" t="s">
        <v>102</v>
      </c>
      <c r="BE746" s="93" t="s">
        <v>102</v>
      </c>
      <c r="BF746" s="93" t="s">
        <v>102</v>
      </c>
      <c r="BG746" s="97" t="s">
        <v>108</v>
      </c>
      <c r="BH746" s="93" t="s">
        <v>108</v>
      </c>
      <c r="BI746" s="93" t="s">
        <v>102</v>
      </c>
      <c r="BJ746" s="93" t="s">
        <v>102</v>
      </c>
      <c r="BK746" s="93" t="s">
        <v>102</v>
      </c>
      <c r="BL746" s="93" t="s">
        <v>102</v>
      </c>
      <c r="BM746" s="93" t="s">
        <v>102</v>
      </c>
      <c r="BN746" s="93" t="s">
        <v>102</v>
      </c>
      <c r="BO746" s="93" t="s">
        <v>102</v>
      </c>
      <c r="BP746" s="96" t="s">
        <v>102</v>
      </c>
      <c r="BQ746" s="90">
        <v>0</v>
      </c>
      <c r="BR746" s="93" t="s">
        <v>102</v>
      </c>
      <c r="BS746" s="93" t="s">
        <v>102</v>
      </c>
      <c r="BT746" s="93" t="s">
        <v>102</v>
      </c>
      <c r="BU746" s="93" t="s">
        <v>102</v>
      </c>
      <c r="BV746" s="97" t="s">
        <v>108</v>
      </c>
      <c r="BW746" s="93" t="s">
        <v>108</v>
      </c>
      <c r="BX746" s="95" t="s">
        <v>102</v>
      </c>
      <c r="BY746" s="93" t="s">
        <v>102</v>
      </c>
      <c r="BZ746" s="93" t="s">
        <v>102</v>
      </c>
      <c r="CA746" s="93" t="s">
        <v>102</v>
      </c>
      <c r="CB746" s="93" t="s">
        <v>102</v>
      </c>
      <c r="CC746" s="93" t="s">
        <v>102</v>
      </c>
      <c r="CD746" s="93" t="s">
        <v>102</v>
      </c>
      <c r="CE746" s="193" t="s">
        <v>102</v>
      </c>
      <c r="CF746" s="194" t="s">
        <v>436</v>
      </c>
      <c r="CG746" s="195" t="s">
        <v>8014</v>
      </c>
      <c r="CH746" s="101" t="s">
        <v>563</v>
      </c>
      <c r="CI746" s="102"/>
      <c r="CJ746" s="196" t="s">
        <v>577</v>
      </c>
      <c r="CK746" s="104" t="s">
        <v>190</v>
      </c>
      <c r="CL746" s="105"/>
      <c r="CM746" s="83" t="s">
        <v>578</v>
      </c>
      <c r="CN746" s="106" t="s">
        <v>108</v>
      </c>
      <c r="CO746" s="197" t="s">
        <v>566</v>
      </c>
      <c r="CP746" s="107"/>
      <c r="CQ746" s="198" t="s">
        <v>107</v>
      </c>
      <c r="CR746" s="198" t="s">
        <v>107</v>
      </c>
      <c r="CS746" s="199"/>
      <c r="CT746" s="83" t="s">
        <v>109</v>
      </c>
      <c r="CU746" s="83" t="s">
        <v>109</v>
      </c>
      <c r="CV746" s="83">
        <v>85</v>
      </c>
      <c r="CW746" s="83" t="s">
        <v>270</v>
      </c>
      <c r="CX746" s="83">
        <v>85</v>
      </c>
      <c r="CY746" s="83" t="s">
        <v>108</v>
      </c>
      <c r="CZ746" s="83">
        <v>981718.5</v>
      </c>
      <c r="DA746" s="83" t="s">
        <v>8015</v>
      </c>
      <c r="DB746" s="83" t="s">
        <v>118</v>
      </c>
      <c r="DC746" s="83" t="s">
        <v>108</v>
      </c>
      <c r="DD746" s="83">
        <v>5635</v>
      </c>
      <c r="DE746" s="83" t="s">
        <v>173</v>
      </c>
      <c r="DF746" s="83" t="s">
        <v>118</v>
      </c>
      <c r="DG746" s="83" t="s">
        <v>500</v>
      </c>
      <c r="DH746" s="83"/>
      <c r="DI746" s="85">
        <v>43646</v>
      </c>
      <c r="DJ746" s="83" t="s">
        <v>584</v>
      </c>
      <c r="DK746" s="83" t="s">
        <v>102</v>
      </c>
      <c r="DL746" s="83" t="s">
        <v>482</v>
      </c>
      <c r="DM746" s="83">
        <v>0</v>
      </c>
      <c r="DN746" s="83" t="s">
        <v>483</v>
      </c>
      <c r="DO746" s="83">
        <v>1</v>
      </c>
      <c r="DP746" s="83">
        <v>4</v>
      </c>
      <c r="DQ746" s="83"/>
      <c r="DR746" s="83" t="s">
        <v>108</v>
      </c>
      <c r="DS746" s="83" t="s">
        <v>497</v>
      </c>
      <c r="DU746" s="215" t="s">
        <v>269</v>
      </c>
      <c r="DV746" s="136">
        <v>1</v>
      </c>
      <c r="DW746" s="136">
        <v>3</v>
      </c>
      <c r="DX746" s="215" t="s">
        <v>269</v>
      </c>
      <c r="DY746" s="215" t="s">
        <v>269</v>
      </c>
      <c r="DZ746" s="215" t="s">
        <v>269</v>
      </c>
      <c r="EA746" s="215" t="s">
        <v>269</v>
      </c>
      <c r="EB746" s="215" t="s">
        <v>269</v>
      </c>
      <c r="EC746" s="215" t="s">
        <v>269</v>
      </c>
      <c r="ED746" s="215" t="s">
        <v>269</v>
      </c>
      <c r="EE746" s="215" t="s">
        <v>269</v>
      </c>
    </row>
    <row r="747" spans="1:135" ht="57.6" x14ac:dyDescent="0.55000000000000004">
      <c r="A747" s="83" t="s">
        <v>130</v>
      </c>
      <c r="B747" s="136">
        <v>513862</v>
      </c>
      <c r="C747" t="s">
        <v>1380</v>
      </c>
      <c r="D747" s="83" t="s">
        <v>228</v>
      </c>
      <c r="E747" s="138">
        <v>816363425805</v>
      </c>
      <c r="F747" s="83" t="s">
        <v>143</v>
      </c>
      <c r="G747" s="85">
        <v>43620</v>
      </c>
      <c r="H747" s="83" t="s">
        <v>98</v>
      </c>
      <c r="I747" s="84" t="s">
        <v>612</v>
      </c>
      <c r="J747" s="207" t="s">
        <v>628</v>
      </c>
      <c r="K747" s="208" t="s">
        <v>633</v>
      </c>
      <c r="L747" s="83" t="s">
        <v>108</v>
      </c>
      <c r="M747" s="184" t="s">
        <v>102</v>
      </c>
      <c r="N747" s="184" t="s">
        <v>556</v>
      </c>
      <c r="O747" s="85" t="s">
        <v>102</v>
      </c>
      <c r="P747" s="185">
        <v>42491</v>
      </c>
      <c r="Q747" s="186" t="s">
        <v>202</v>
      </c>
      <c r="R747" s="186" t="s">
        <v>613</v>
      </c>
      <c r="S747" s="186"/>
      <c r="T747" s="187"/>
      <c r="U747" s="188" t="s">
        <v>295</v>
      </c>
      <c r="V747" s="188" t="s">
        <v>205</v>
      </c>
      <c r="W747" s="188" t="s">
        <v>295</v>
      </c>
      <c r="X747" s="189" t="s">
        <v>107</v>
      </c>
      <c r="Y747" s="190" t="s">
        <v>614</v>
      </c>
      <c r="Z747" s="83">
        <v>700</v>
      </c>
      <c r="AA747" s="83" t="s">
        <v>193</v>
      </c>
      <c r="AB747" s="83" t="s">
        <v>181</v>
      </c>
      <c r="AC747" s="83" t="s">
        <v>102</v>
      </c>
      <c r="AD747" s="83" t="s">
        <v>8016</v>
      </c>
      <c r="AE747" s="83" t="s">
        <v>8017</v>
      </c>
      <c r="AF747" s="83" t="s">
        <v>102</v>
      </c>
      <c r="AG747" s="83" t="s">
        <v>175</v>
      </c>
      <c r="AH747" s="83" t="s">
        <v>8018</v>
      </c>
      <c r="AI747" s="83" t="s">
        <v>104</v>
      </c>
      <c r="AJ747" s="83" t="s">
        <v>105</v>
      </c>
      <c r="AK747" s="191" t="s">
        <v>8016</v>
      </c>
      <c r="AL747" s="191" t="s">
        <v>8017</v>
      </c>
      <c r="AM747" s="191" t="s">
        <v>102</v>
      </c>
      <c r="AN747" s="191" t="s">
        <v>175</v>
      </c>
      <c r="AO747" s="191" t="s">
        <v>8018</v>
      </c>
      <c r="AP747" s="191" t="s">
        <v>104</v>
      </c>
      <c r="AQ747" s="191" t="s">
        <v>105</v>
      </c>
      <c r="AR747" s="191" t="s">
        <v>106</v>
      </c>
      <c r="AS747" s="191"/>
      <c r="AT747" s="191"/>
      <c r="AU747" s="191"/>
      <c r="AV747" s="191"/>
      <c r="AW747" s="191"/>
      <c r="AX747" s="191" t="s">
        <v>575</v>
      </c>
      <c r="AY747" s="192" t="s">
        <v>454</v>
      </c>
      <c r="AZ747" s="192" t="s">
        <v>108</v>
      </c>
      <c r="BA747" s="91" t="s">
        <v>108</v>
      </c>
      <c r="BB747" s="90">
        <v>0</v>
      </c>
      <c r="BC747" s="93" t="s">
        <v>102</v>
      </c>
      <c r="BD747" s="93" t="s">
        <v>102</v>
      </c>
      <c r="BE747" s="93" t="s">
        <v>102</v>
      </c>
      <c r="BF747" s="93" t="s">
        <v>102</v>
      </c>
      <c r="BG747" s="97" t="s">
        <v>108</v>
      </c>
      <c r="BH747" s="93" t="s">
        <v>108</v>
      </c>
      <c r="BI747" s="93" t="s">
        <v>102</v>
      </c>
      <c r="BJ747" s="93" t="s">
        <v>102</v>
      </c>
      <c r="BK747" s="93" t="s">
        <v>102</v>
      </c>
      <c r="BL747" s="93" t="s">
        <v>102</v>
      </c>
      <c r="BM747" s="93" t="s">
        <v>102</v>
      </c>
      <c r="BN747" s="93" t="s">
        <v>102</v>
      </c>
      <c r="BO747" s="93" t="s">
        <v>102</v>
      </c>
      <c r="BP747" s="96" t="s">
        <v>102</v>
      </c>
      <c r="BQ747" s="90">
        <v>0</v>
      </c>
      <c r="BR747" s="93" t="s">
        <v>102</v>
      </c>
      <c r="BS747" s="93" t="s">
        <v>102</v>
      </c>
      <c r="BT747" s="93" t="s">
        <v>102</v>
      </c>
      <c r="BU747" s="93" t="s">
        <v>102</v>
      </c>
      <c r="BV747" s="97" t="s">
        <v>108</v>
      </c>
      <c r="BW747" s="93" t="s">
        <v>108</v>
      </c>
      <c r="BX747" s="95" t="s">
        <v>102</v>
      </c>
      <c r="BY747" s="93" t="s">
        <v>102</v>
      </c>
      <c r="BZ747" s="93" t="s">
        <v>102</v>
      </c>
      <c r="CA747" s="93" t="s">
        <v>102</v>
      </c>
      <c r="CB747" s="93" t="s">
        <v>102</v>
      </c>
      <c r="CC747" s="93" t="s">
        <v>102</v>
      </c>
      <c r="CD747" s="93" t="s">
        <v>102</v>
      </c>
      <c r="CE747" s="193" t="s">
        <v>102</v>
      </c>
      <c r="CF747" s="194" t="s">
        <v>508</v>
      </c>
      <c r="CG747" s="195" t="s">
        <v>102</v>
      </c>
      <c r="CH747" s="101" t="e">
        <v>#N/A</v>
      </c>
      <c r="CI747" s="102" t="s">
        <v>580</v>
      </c>
      <c r="CJ747" s="196" t="s">
        <v>108</v>
      </c>
      <c r="CK747" s="104" t="s">
        <v>109</v>
      </c>
      <c r="CL747" s="105" t="s">
        <v>579</v>
      </c>
      <c r="CM747" s="83" t="s">
        <v>108</v>
      </c>
      <c r="CN747" s="106" t="s">
        <v>108</v>
      </c>
      <c r="CO747" s="197" t="s">
        <v>108</v>
      </c>
      <c r="CP747" s="107"/>
      <c r="CQ747" s="198" t="s">
        <v>474</v>
      </c>
      <c r="CR747" s="198" t="s">
        <v>474</v>
      </c>
      <c r="CS747" s="199" t="s">
        <v>616</v>
      </c>
      <c r="CT747" s="83" t="s">
        <v>109</v>
      </c>
      <c r="CU747" s="83" t="s">
        <v>109</v>
      </c>
      <c r="CV747" s="83">
        <v>65</v>
      </c>
      <c r="CW747" s="83" t="s">
        <v>112</v>
      </c>
      <c r="CX747" s="83">
        <v>65</v>
      </c>
      <c r="CY747" s="83" t="s">
        <v>8019</v>
      </c>
      <c r="CZ747" s="83">
        <v>983038</v>
      </c>
      <c r="DA747" s="83" t="s">
        <v>138</v>
      </c>
      <c r="DB747" s="83" t="s">
        <v>124</v>
      </c>
      <c r="DC747" s="83" t="s">
        <v>501</v>
      </c>
      <c r="DD747" s="83">
        <v>6229</v>
      </c>
      <c r="DE747" s="83" t="s">
        <v>582</v>
      </c>
      <c r="DF747" s="83" t="s">
        <v>145</v>
      </c>
      <c r="DG747" s="83" t="s">
        <v>501</v>
      </c>
      <c r="DH747" s="83" t="s">
        <v>582</v>
      </c>
      <c r="DI747" s="85">
        <v>43646</v>
      </c>
      <c r="DJ747" s="83" t="s">
        <v>584</v>
      </c>
      <c r="DK747" s="83" t="s">
        <v>102</v>
      </c>
      <c r="DL747" s="83" t="s">
        <v>482</v>
      </c>
      <c r="DM747" s="83">
        <v>0</v>
      </c>
      <c r="DN747" s="83" t="s">
        <v>238</v>
      </c>
      <c r="DO747" s="83">
        <v>1</v>
      </c>
      <c r="DP747" s="83">
        <v>3</v>
      </c>
      <c r="DQ747" s="83"/>
      <c r="DR747" s="83" t="s">
        <v>108</v>
      </c>
      <c r="DS747" s="83" t="s">
        <v>497</v>
      </c>
      <c r="DU747" s="215" t="s">
        <v>269</v>
      </c>
      <c r="DV747" s="136">
        <v>1</v>
      </c>
      <c r="DW747" s="136">
        <v>3</v>
      </c>
      <c r="DX747" s="215" t="s">
        <v>269</v>
      </c>
      <c r="DY747" s="215" t="s">
        <v>269</v>
      </c>
      <c r="DZ747" s="215" t="s">
        <v>269</v>
      </c>
      <c r="EA747" s="215" t="s">
        <v>269</v>
      </c>
      <c r="EB747" s="215" t="s">
        <v>269</v>
      </c>
      <c r="EC747" s="215" t="s">
        <v>269</v>
      </c>
      <c r="ED747" s="215" t="s">
        <v>269</v>
      </c>
      <c r="EE747" s="215" t="s">
        <v>269</v>
      </c>
    </row>
    <row r="748" spans="1:135" ht="28.8" x14ac:dyDescent="0.55000000000000004">
      <c r="A748" s="83" t="s">
        <v>130</v>
      </c>
      <c r="B748" s="136">
        <v>185532</v>
      </c>
      <c r="C748" t="s">
        <v>1381</v>
      </c>
      <c r="D748" s="83" t="s">
        <v>228</v>
      </c>
      <c r="E748" s="138">
        <v>127428660524</v>
      </c>
      <c r="F748" s="83" t="s">
        <v>114</v>
      </c>
      <c r="G748" s="85">
        <v>43634</v>
      </c>
      <c r="H748" s="83" t="s">
        <v>98</v>
      </c>
      <c r="I748" s="84" t="s">
        <v>618</v>
      </c>
      <c r="J748" s="207" t="s">
        <v>629</v>
      </c>
      <c r="K748" s="208" t="s">
        <v>634</v>
      </c>
      <c r="L748" s="83" t="s">
        <v>108</v>
      </c>
      <c r="M748" s="184">
        <v>27716</v>
      </c>
      <c r="N748" s="184"/>
      <c r="O748" s="85" t="s">
        <v>102</v>
      </c>
      <c r="P748" s="185">
        <v>43013</v>
      </c>
      <c r="Q748" s="186" t="s">
        <v>203</v>
      </c>
      <c r="R748" s="186"/>
      <c r="S748" s="186"/>
      <c r="T748" s="187"/>
      <c r="U748" s="188" t="s">
        <v>296</v>
      </c>
      <c r="V748" s="188" t="s">
        <v>205</v>
      </c>
      <c r="W748" s="189" t="s">
        <v>619</v>
      </c>
      <c r="X748" s="189" t="s">
        <v>107</v>
      </c>
      <c r="Y748" s="190" t="s">
        <v>614</v>
      </c>
      <c r="Z748" s="83">
        <v>700</v>
      </c>
      <c r="AA748" s="83" t="s">
        <v>193</v>
      </c>
      <c r="AB748" s="83" t="s">
        <v>181</v>
      </c>
      <c r="AC748" s="83" t="s">
        <v>102</v>
      </c>
      <c r="AD748" s="83" t="s">
        <v>8020</v>
      </c>
      <c r="AE748" s="83" t="s">
        <v>102</v>
      </c>
      <c r="AF748" s="83" t="s">
        <v>102</v>
      </c>
      <c r="AG748" s="83" t="s">
        <v>174</v>
      </c>
      <c r="AH748" s="83" t="s">
        <v>8009</v>
      </c>
      <c r="AI748" s="83" t="s">
        <v>104</v>
      </c>
      <c r="AJ748" s="83" t="s">
        <v>105</v>
      </c>
      <c r="AK748" s="191" t="s">
        <v>8020</v>
      </c>
      <c r="AL748" s="191" t="s">
        <v>102</v>
      </c>
      <c r="AM748" s="191" t="s">
        <v>102</v>
      </c>
      <c r="AN748" s="191" t="s">
        <v>174</v>
      </c>
      <c r="AO748" s="191" t="s">
        <v>8009</v>
      </c>
      <c r="AP748" s="191" t="s">
        <v>104</v>
      </c>
      <c r="AQ748" s="191" t="s">
        <v>105</v>
      </c>
      <c r="AR748" s="191" t="s">
        <v>106</v>
      </c>
      <c r="AS748" s="191" t="s">
        <v>8020</v>
      </c>
      <c r="AT748" s="191" t="s">
        <v>488</v>
      </c>
      <c r="AU748" s="191" t="s">
        <v>8021</v>
      </c>
      <c r="AV748" s="191" t="s">
        <v>104</v>
      </c>
      <c r="AW748" s="191" t="s">
        <v>204</v>
      </c>
      <c r="AX748" s="191"/>
      <c r="AY748" s="192" t="s">
        <v>454</v>
      </c>
      <c r="AZ748" s="192" t="s">
        <v>416</v>
      </c>
      <c r="BA748" s="91" t="s">
        <v>108</v>
      </c>
      <c r="BB748" s="90">
        <v>0</v>
      </c>
      <c r="BC748" s="93" t="s">
        <v>102</v>
      </c>
      <c r="BD748" s="93" t="s">
        <v>102</v>
      </c>
      <c r="BE748" s="93" t="s">
        <v>102</v>
      </c>
      <c r="BF748" s="93" t="s">
        <v>102</v>
      </c>
      <c r="BG748" s="97" t="s">
        <v>108</v>
      </c>
      <c r="BH748" s="93" t="s">
        <v>108</v>
      </c>
      <c r="BI748" s="93" t="s">
        <v>102</v>
      </c>
      <c r="BJ748" s="93" t="s">
        <v>102</v>
      </c>
      <c r="BK748" s="93" t="s">
        <v>102</v>
      </c>
      <c r="BL748" s="93" t="s">
        <v>102</v>
      </c>
      <c r="BM748" s="93" t="s">
        <v>102</v>
      </c>
      <c r="BN748" s="93" t="s">
        <v>102</v>
      </c>
      <c r="BO748" s="93" t="s">
        <v>102</v>
      </c>
      <c r="BP748" s="96" t="s">
        <v>102</v>
      </c>
      <c r="BQ748" s="90">
        <v>0</v>
      </c>
      <c r="BR748" s="93" t="s">
        <v>102</v>
      </c>
      <c r="BS748" s="93" t="s">
        <v>102</v>
      </c>
      <c r="BT748" s="93" t="s">
        <v>102</v>
      </c>
      <c r="BU748" s="93" t="s">
        <v>102</v>
      </c>
      <c r="BV748" s="97" t="s">
        <v>108</v>
      </c>
      <c r="BW748" s="93" t="s">
        <v>108</v>
      </c>
      <c r="BX748" s="95" t="s">
        <v>102</v>
      </c>
      <c r="BY748" s="93" t="s">
        <v>102</v>
      </c>
      <c r="BZ748" s="93" t="s">
        <v>102</v>
      </c>
      <c r="CA748" s="93" t="s">
        <v>102</v>
      </c>
      <c r="CB748" s="93" t="s">
        <v>102</v>
      </c>
      <c r="CC748" s="93" t="s">
        <v>102</v>
      </c>
      <c r="CD748" s="93" t="s">
        <v>102</v>
      </c>
      <c r="CE748" s="193" t="s">
        <v>102</v>
      </c>
      <c r="CF748" s="194" t="s">
        <v>436</v>
      </c>
      <c r="CG748" s="195" t="s">
        <v>8022</v>
      </c>
      <c r="CH748" s="101" t="s">
        <v>310</v>
      </c>
      <c r="CI748" s="102"/>
      <c r="CJ748" s="196" t="s">
        <v>8023</v>
      </c>
      <c r="CK748" s="104" t="s">
        <v>190</v>
      </c>
      <c r="CL748" s="105"/>
      <c r="CM748" s="83" t="s">
        <v>623</v>
      </c>
      <c r="CN748" s="106" t="s">
        <v>624</v>
      </c>
      <c r="CO748" s="197" t="s">
        <v>625</v>
      </c>
      <c r="CP748" s="107"/>
      <c r="CQ748" s="198" t="s">
        <v>474</v>
      </c>
      <c r="CR748" s="198" t="s">
        <v>474</v>
      </c>
      <c r="CS748" s="199"/>
      <c r="CT748" s="83" t="s">
        <v>109</v>
      </c>
      <c r="CU748" s="83" t="s">
        <v>109</v>
      </c>
      <c r="CV748" s="83">
        <v>81</v>
      </c>
      <c r="CW748" s="83" t="s">
        <v>139</v>
      </c>
      <c r="CX748" s="83">
        <v>81</v>
      </c>
      <c r="CY748" s="83" t="s">
        <v>108</v>
      </c>
      <c r="CZ748" s="83">
        <v>984357.5</v>
      </c>
      <c r="DA748" s="83" t="s">
        <v>581</v>
      </c>
      <c r="DB748" s="83" t="s">
        <v>152</v>
      </c>
      <c r="DC748" s="83" t="s">
        <v>500</v>
      </c>
      <c r="DD748" s="83">
        <v>7533</v>
      </c>
      <c r="DE748" s="83" t="s">
        <v>606</v>
      </c>
      <c r="DF748" s="83" t="s">
        <v>152</v>
      </c>
      <c r="DG748" s="83" t="s">
        <v>500</v>
      </c>
      <c r="DH748" s="83"/>
      <c r="DI748" s="85">
        <v>43646</v>
      </c>
      <c r="DJ748" s="83" t="s">
        <v>584</v>
      </c>
      <c r="DK748" s="83" t="s">
        <v>102</v>
      </c>
      <c r="DL748" s="83" t="s">
        <v>482</v>
      </c>
      <c r="DM748" s="83">
        <v>0</v>
      </c>
      <c r="DN748" s="83" t="s">
        <v>483</v>
      </c>
      <c r="DO748" s="83">
        <v>1</v>
      </c>
      <c r="DP748" s="83">
        <v>1</v>
      </c>
      <c r="DQ748" s="83"/>
      <c r="DR748" s="83" t="s">
        <v>108</v>
      </c>
      <c r="DS748" s="83" t="s">
        <v>497</v>
      </c>
      <c r="DU748" s="215" t="s">
        <v>269</v>
      </c>
      <c r="DV748" s="136">
        <v>1</v>
      </c>
      <c r="DW748" s="136">
        <v>3</v>
      </c>
      <c r="DX748" s="215" t="s">
        <v>269</v>
      </c>
      <c r="DY748" s="215" t="s">
        <v>269</v>
      </c>
      <c r="DZ748" s="215" t="s">
        <v>269</v>
      </c>
      <c r="EA748" s="215" t="s">
        <v>269</v>
      </c>
      <c r="EB748" s="215" t="s">
        <v>269</v>
      </c>
      <c r="EC748" s="215" t="s">
        <v>269</v>
      </c>
      <c r="ED748" s="215" t="s">
        <v>269</v>
      </c>
      <c r="EE748" s="215" t="s">
        <v>269</v>
      </c>
    </row>
    <row r="749" spans="1:135" ht="28.8" x14ac:dyDescent="0.55000000000000004">
      <c r="A749" s="83" t="s">
        <v>130</v>
      </c>
      <c r="B749" s="136">
        <v>712979</v>
      </c>
      <c r="C749" t="s">
        <v>1382</v>
      </c>
      <c r="D749" s="83" t="s">
        <v>228</v>
      </c>
      <c r="E749" s="138">
        <v>351455288777</v>
      </c>
      <c r="F749" s="83" t="s">
        <v>114</v>
      </c>
      <c r="G749" s="85">
        <v>43643</v>
      </c>
      <c r="H749" s="211" t="s">
        <v>98</v>
      </c>
      <c r="I749" s="84" t="s">
        <v>610</v>
      </c>
      <c r="J749" s="207" t="s">
        <v>627</v>
      </c>
      <c r="K749" s="208" t="s">
        <v>630</v>
      </c>
      <c r="L749" s="83" t="s">
        <v>108</v>
      </c>
      <c r="M749" s="184">
        <v>24627</v>
      </c>
      <c r="N749" s="184"/>
      <c r="O749" s="85" t="s">
        <v>102</v>
      </c>
      <c r="P749" s="185">
        <v>42491</v>
      </c>
      <c r="Q749" s="186" t="s">
        <v>203</v>
      </c>
      <c r="R749" s="186"/>
      <c r="S749" s="186"/>
      <c r="T749" s="187"/>
      <c r="U749" s="188" t="s">
        <v>296</v>
      </c>
      <c r="V749" s="188" t="s">
        <v>297</v>
      </c>
      <c r="W749" s="188" t="s">
        <v>297</v>
      </c>
      <c r="X749" s="189" t="s">
        <v>167</v>
      </c>
      <c r="Y749" s="190"/>
      <c r="Z749" s="83">
        <v>700</v>
      </c>
      <c r="AA749" s="83" t="s">
        <v>193</v>
      </c>
      <c r="AB749" s="83" t="s">
        <v>181</v>
      </c>
      <c r="AC749" s="83" t="s">
        <v>102</v>
      </c>
      <c r="AD749" s="83" t="s">
        <v>8024</v>
      </c>
      <c r="AE749" s="83" t="s">
        <v>102</v>
      </c>
      <c r="AF749" s="83" t="s">
        <v>102</v>
      </c>
      <c r="AG749" s="83" t="s">
        <v>119</v>
      </c>
      <c r="AH749" s="83" t="s">
        <v>8025</v>
      </c>
      <c r="AI749" s="83" t="s">
        <v>104</v>
      </c>
      <c r="AJ749" s="83" t="s">
        <v>105</v>
      </c>
      <c r="AK749" s="191" t="s">
        <v>8024</v>
      </c>
      <c r="AL749" s="191" t="s">
        <v>102</v>
      </c>
      <c r="AM749" s="191" t="s">
        <v>102</v>
      </c>
      <c r="AN749" s="191" t="s">
        <v>119</v>
      </c>
      <c r="AO749" s="191" t="s">
        <v>8025</v>
      </c>
      <c r="AP749" s="191" t="s">
        <v>104</v>
      </c>
      <c r="AQ749" s="191" t="s">
        <v>105</v>
      </c>
      <c r="AR749" s="191" t="s">
        <v>106</v>
      </c>
      <c r="AS749" s="191" t="s">
        <v>8024</v>
      </c>
      <c r="AT749" s="191" t="s">
        <v>485</v>
      </c>
      <c r="AU749" s="191" t="s">
        <v>8025</v>
      </c>
      <c r="AV749" s="191" t="s">
        <v>104</v>
      </c>
      <c r="AW749" s="191" t="s">
        <v>204</v>
      </c>
      <c r="AX749" s="191"/>
      <c r="AY749" s="192" t="s">
        <v>454</v>
      </c>
      <c r="AZ749" s="192" t="s">
        <v>416</v>
      </c>
      <c r="BA749" s="91" t="s">
        <v>108</v>
      </c>
      <c r="BB749" s="90">
        <v>0</v>
      </c>
      <c r="BC749" s="93" t="s">
        <v>102</v>
      </c>
      <c r="BD749" s="93" t="s">
        <v>102</v>
      </c>
      <c r="BE749" s="93" t="s">
        <v>102</v>
      </c>
      <c r="BF749" s="93" t="s">
        <v>102</v>
      </c>
      <c r="BG749" s="97" t="s">
        <v>108</v>
      </c>
      <c r="BH749" s="93" t="s">
        <v>108</v>
      </c>
      <c r="BI749" s="93" t="s">
        <v>102</v>
      </c>
      <c r="BJ749" s="93" t="s">
        <v>102</v>
      </c>
      <c r="BK749" s="93" t="s">
        <v>102</v>
      </c>
      <c r="BL749" s="93" t="s">
        <v>102</v>
      </c>
      <c r="BM749" s="93" t="s">
        <v>102</v>
      </c>
      <c r="BN749" s="93" t="s">
        <v>102</v>
      </c>
      <c r="BO749" s="93" t="s">
        <v>102</v>
      </c>
      <c r="BP749" s="96" t="s">
        <v>102</v>
      </c>
      <c r="BQ749" s="90">
        <v>0</v>
      </c>
      <c r="BR749" s="93" t="s">
        <v>102</v>
      </c>
      <c r="BS749" s="93" t="s">
        <v>102</v>
      </c>
      <c r="BT749" s="93" t="s">
        <v>102</v>
      </c>
      <c r="BU749" s="93" t="s">
        <v>102</v>
      </c>
      <c r="BV749" s="97" t="s">
        <v>108</v>
      </c>
      <c r="BW749" s="93" t="s">
        <v>108</v>
      </c>
      <c r="BX749" s="95" t="s">
        <v>102</v>
      </c>
      <c r="BY749" s="93" t="s">
        <v>102</v>
      </c>
      <c r="BZ749" s="93" t="s">
        <v>102</v>
      </c>
      <c r="CA749" s="93" t="s">
        <v>102</v>
      </c>
      <c r="CB749" s="93" t="s">
        <v>102</v>
      </c>
      <c r="CC749" s="93" t="s">
        <v>102</v>
      </c>
      <c r="CD749" s="93" t="s">
        <v>102</v>
      </c>
      <c r="CE749" s="193" t="s">
        <v>102</v>
      </c>
      <c r="CF749" s="194" t="s">
        <v>436</v>
      </c>
      <c r="CG749" s="195" t="s">
        <v>8026</v>
      </c>
      <c r="CH749" s="101" t="s">
        <v>563</v>
      </c>
      <c r="CI749" s="102"/>
      <c r="CJ749" s="196" t="s">
        <v>577</v>
      </c>
      <c r="CK749" s="104" t="s">
        <v>190</v>
      </c>
      <c r="CL749" s="105"/>
      <c r="CM749" s="83" t="s">
        <v>578</v>
      </c>
      <c r="CN749" s="106" t="s">
        <v>108</v>
      </c>
      <c r="CO749" s="197" t="s">
        <v>566</v>
      </c>
      <c r="CP749" s="107"/>
      <c r="CQ749" s="198" t="s">
        <v>107</v>
      </c>
      <c r="CR749" s="198" t="s">
        <v>107</v>
      </c>
      <c r="CS749" s="199"/>
      <c r="CT749" s="83" t="s">
        <v>109</v>
      </c>
      <c r="CU749" s="83" t="s">
        <v>109</v>
      </c>
      <c r="CV749" s="83">
        <v>14</v>
      </c>
      <c r="CW749" s="83" t="s">
        <v>270</v>
      </c>
      <c r="CX749" s="83">
        <v>14</v>
      </c>
      <c r="CY749" s="83" t="s">
        <v>108</v>
      </c>
      <c r="CZ749" s="83">
        <v>985677</v>
      </c>
      <c r="DA749" s="83" t="s">
        <v>8027</v>
      </c>
      <c r="DB749" s="83" t="s">
        <v>118</v>
      </c>
      <c r="DC749" s="83" t="s">
        <v>108</v>
      </c>
      <c r="DD749" s="83">
        <v>7450</v>
      </c>
      <c r="DE749" s="83" t="s">
        <v>173</v>
      </c>
      <c r="DF749" s="83" t="s">
        <v>118</v>
      </c>
      <c r="DG749" s="83" t="s">
        <v>500</v>
      </c>
      <c r="DH749" s="83"/>
      <c r="DI749" s="85">
        <v>43646</v>
      </c>
      <c r="DJ749" s="83" t="s">
        <v>584</v>
      </c>
      <c r="DK749" s="83" t="s">
        <v>102</v>
      </c>
      <c r="DL749" s="83" t="s">
        <v>482</v>
      </c>
      <c r="DM749" s="83">
        <v>0</v>
      </c>
      <c r="DN749" s="83" t="s">
        <v>483</v>
      </c>
      <c r="DO749" s="83">
        <v>1</v>
      </c>
      <c r="DP749" s="83">
        <v>2</v>
      </c>
      <c r="DQ749" s="83"/>
      <c r="DR749" s="83" t="s">
        <v>108</v>
      </c>
      <c r="DS749" s="83" t="s">
        <v>497</v>
      </c>
      <c r="DU749" s="215" t="s">
        <v>269</v>
      </c>
      <c r="DV749" s="136">
        <v>1</v>
      </c>
      <c r="DW749" s="136">
        <v>3</v>
      </c>
      <c r="DX749" s="215" t="s">
        <v>269</v>
      </c>
      <c r="DY749" s="215" t="s">
        <v>269</v>
      </c>
      <c r="DZ749" s="215" t="s">
        <v>269</v>
      </c>
      <c r="EA749" s="215" t="s">
        <v>269</v>
      </c>
      <c r="EB749" s="215" t="s">
        <v>269</v>
      </c>
      <c r="EC749" s="215" t="s">
        <v>269</v>
      </c>
      <c r="ED749" s="215" t="s">
        <v>269</v>
      </c>
      <c r="EE749" s="215" t="s">
        <v>269</v>
      </c>
    </row>
    <row r="750" spans="1:135" ht="57.6" x14ac:dyDescent="0.55000000000000004">
      <c r="A750" s="83" t="s">
        <v>130</v>
      </c>
      <c r="B750" s="136">
        <v>352592</v>
      </c>
      <c r="C750" t="s">
        <v>1383</v>
      </c>
      <c r="D750" s="83" t="s">
        <v>228</v>
      </c>
      <c r="E750" s="138">
        <v>112042710691</v>
      </c>
      <c r="F750" s="83" t="s">
        <v>143</v>
      </c>
      <c r="G750" s="85">
        <v>43620</v>
      </c>
      <c r="H750" s="83" t="s">
        <v>98</v>
      </c>
      <c r="I750" s="84" t="s">
        <v>612</v>
      </c>
      <c r="J750" s="207" t="s">
        <v>628</v>
      </c>
      <c r="K750" s="208" t="s">
        <v>633</v>
      </c>
      <c r="L750" s="83" t="s">
        <v>108</v>
      </c>
      <c r="M750" s="184" t="s">
        <v>102</v>
      </c>
      <c r="N750" s="184" t="s">
        <v>556</v>
      </c>
      <c r="O750" s="85" t="s">
        <v>102</v>
      </c>
      <c r="P750" s="185">
        <v>42491</v>
      </c>
      <c r="Q750" s="186" t="s">
        <v>202</v>
      </c>
      <c r="R750" s="186" t="s">
        <v>613</v>
      </c>
      <c r="S750" s="186"/>
      <c r="T750" s="187"/>
      <c r="U750" s="188" t="s">
        <v>295</v>
      </c>
      <c r="V750" s="188" t="s">
        <v>205</v>
      </c>
      <c r="W750" s="188" t="s">
        <v>295</v>
      </c>
      <c r="X750" s="189" t="s">
        <v>107</v>
      </c>
      <c r="Y750" s="190" t="s">
        <v>614</v>
      </c>
      <c r="Z750" s="83">
        <v>700</v>
      </c>
      <c r="AA750" s="83" t="s">
        <v>193</v>
      </c>
      <c r="AB750" s="83" t="s">
        <v>181</v>
      </c>
      <c r="AC750" s="83" t="s">
        <v>102</v>
      </c>
      <c r="AD750" s="83" t="s">
        <v>8028</v>
      </c>
      <c r="AE750" s="83" t="s">
        <v>8029</v>
      </c>
      <c r="AF750" s="83" t="s">
        <v>102</v>
      </c>
      <c r="AG750" s="83" t="s">
        <v>175</v>
      </c>
      <c r="AH750" s="83" t="s">
        <v>8030</v>
      </c>
      <c r="AI750" s="83" t="s">
        <v>104</v>
      </c>
      <c r="AJ750" s="83" t="s">
        <v>105</v>
      </c>
      <c r="AK750" s="191" t="s">
        <v>8028</v>
      </c>
      <c r="AL750" s="191" t="s">
        <v>8029</v>
      </c>
      <c r="AM750" s="191" t="s">
        <v>102</v>
      </c>
      <c r="AN750" s="191" t="s">
        <v>175</v>
      </c>
      <c r="AO750" s="191" t="s">
        <v>8030</v>
      </c>
      <c r="AP750" s="191" t="s">
        <v>104</v>
      </c>
      <c r="AQ750" s="191" t="s">
        <v>105</v>
      </c>
      <c r="AR750" s="191" t="s">
        <v>106</v>
      </c>
      <c r="AS750" s="191"/>
      <c r="AT750" s="191"/>
      <c r="AU750" s="191"/>
      <c r="AV750" s="191"/>
      <c r="AW750" s="191"/>
      <c r="AX750" s="191" t="s">
        <v>575</v>
      </c>
      <c r="AY750" s="192" t="s">
        <v>454</v>
      </c>
      <c r="AZ750" s="192" t="s">
        <v>108</v>
      </c>
      <c r="BA750" s="91" t="s">
        <v>108</v>
      </c>
      <c r="BB750" s="90">
        <v>0</v>
      </c>
      <c r="BC750" s="93" t="s">
        <v>102</v>
      </c>
      <c r="BD750" s="93" t="s">
        <v>102</v>
      </c>
      <c r="BE750" s="93" t="s">
        <v>102</v>
      </c>
      <c r="BF750" s="93" t="s">
        <v>102</v>
      </c>
      <c r="BG750" s="97" t="s">
        <v>108</v>
      </c>
      <c r="BH750" s="93" t="s">
        <v>108</v>
      </c>
      <c r="BI750" s="93" t="s">
        <v>102</v>
      </c>
      <c r="BJ750" s="93" t="s">
        <v>102</v>
      </c>
      <c r="BK750" s="93" t="s">
        <v>102</v>
      </c>
      <c r="BL750" s="93" t="s">
        <v>102</v>
      </c>
      <c r="BM750" s="93" t="s">
        <v>102</v>
      </c>
      <c r="BN750" s="93" t="s">
        <v>102</v>
      </c>
      <c r="BO750" s="93" t="s">
        <v>102</v>
      </c>
      <c r="BP750" s="96" t="s">
        <v>102</v>
      </c>
      <c r="BQ750" s="90">
        <v>0</v>
      </c>
      <c r="BR750" s="93" t="s">
        <v>102</v>
      </c>
      <c r="BS750" s="93" t="s">
        <v>102</v>
      </c>
      <c r="BT750" s="93" t="s">
        <v>102</v>
      </c>
      <c r="BU750" s="93" t="s">
        <v>102</v>
      </c>
      <c r="BV750" s="97" t="s">
        <v>108</v>
      </c>
      <c r="BW750" s="93" t="s">
        <v>108</v>
      </c>
      <c r="BX750" s="95" t="s">
        <v>102</v>
      </c>
      <c r="BY750" s="93" t="s">
        <v>102</v>
      </c>
      <c r="BZ750" s="93" t="s">
        <v>102</v>
      </c>
      <c r="CA750" s="93" t="s">
        <v>102</v>
      </c>
      <c r="CB750" s="93" t="s">
        <v>102</v>
      </c>
      <c r="CC750" s="93" t="s">
        <v>102</v>
      </c>
      <c r="CD750" s="93" t="s">
        <v>102</v>
      </c>
      <c r="CE750" s="193" t="s">
        <v>102</v>
      </c>
      <c r="CF750" s="194" t="s">
        <v>508</v>
      </c>
      <c r="CG750" s="195" t="s">
        <v>102</v>
      </c>
      <c r="CH750" s="101" t="e">
        <v>#N/A</v>
      </c>
      <c r="CI750" s="102" t="s">
        <v>580</v>
      </c>
      <c r="CJ750" s="196" t="s">
        <v>108</v>
      </c>
      <c r="CK750" s="104" t="s">
        <v>109</v>
      </c>
      <c r="CL750" s="105" t="s">
        <v>579</v>
      </c>
      <c r="CM750" s="83" t="s">
        <v>108</v>
      </c>
      <c r="CN750" s="106" t="s">
        <v>108</v>
      </c>
      <c r="CO750" s="197" t="s">
        <v>108</v>
      </c>
      <c r="CP750" s="107"/>
      <c r="CQ750" s="198" t="s">
        <v>474</v>
      </c>
      <c r="CR750" s="198" t="s">
        <v>474</v>
      </c>
      <c r="CS750" s="199" t="s">
        <v>616</v>
      </c>
      <c r="CT750" s="83" t="s">
        <v>109</v>
      </c>
      <c r="CU750" s="83" t="s">
        <v>109</v>
      </c>
      <c r="CV750" s="83">
        <v>86</v>
      </c>
      <c r="CW750" s="83" t="s">
        <v>112</v>
      </c>
      <c r="CX750" s="83">
        <v>86</v>
      </c>
      <c r="CY750" s="83" t="s">
        <v>8031</v>
      </c>
      <c r="CZ750" s="83">
        <v>986996.5</v>
      </c>
      <c r="DA750" s="83" t="s">
        <v>138</v>
      </c>
      <c r="DB750" s="83" t="s">
        <v>124</v>
      </c>
      <c r="DC750" s="83" t="s">
        <v>501</v>
      </c>
      <c r="DD750" s="83">
        <v>2009</v>
      </c>
      <c r="DE750" s="83" t="s">
        <v>582</v>
      </c>
      <c r="DF750" s="83" t="s">
        <v>145</v>
      </c>
      <c r="DG750" s="83" t="s">
        <v>501</v>
      </c>
      <c r="DH750" s="83" t="s">
        <v>582</v>
      </c>
      <c r="DI750" s="85">
        <v>43646</v>
      </c>
      <c r="DJ750" s="83" t="s">
        <v>584</v>
      </c>
      <c r="DK750" s="83" t="s">
        <v>102</v>
      </c>
      <c r="DL750" s="83" t="s">
        <v>482</v>
      </c>
      <c r="DM750" s="83">
        <v>0</v>
      </c>
      <c r="DN750" s="83" t="s">
        <v>238</v>
      </c>
      <c r="DO750" s="83">
        <v>1</v>
      </c>
      <c r="DP750" s="83">
        <v>3</v>
      </c>
      <c r="DQ750" s="83"/>
      <c r="DR750" s="83" t="s">
        <v>108</v>
      </c>
      <c r="DS750" s="83" t="s">
        <v>497</v>
      </c>
      <c r="DU750" s="215" t="s">
        <v>269</v>
      </c>
      <c r="DV750" s="136">
        <v>1</v>
      </c>
      <c r="DW750" s="136">
        <v>3</v>
      </c>
      <c r="DX750" s="215" t="s">
        <v>269</v>
      </c>
      <c r="DY750" s="215" t="s">
        <v>269</v>
      </c>
      <c r="DZ750" s="215" t="s">
        <v>269</v>
      </c>
      <c r="EA750" s="215" t="s">
        <v>269</v>
      </c>
      <c r="EB750" s="215" t="s">
        <v>269</v>
      </c>
      <c r="EC750" s="215" t="s">
        <v>269</v>
      </c>
      <c r="ED750" s="215" t="s">
        <v>269</v>
      </c>
      <c r="EE750" s="215" t="s">
        <v>269</v>
      </c>
    </row>
    <row r="751" spans="1:135" ht="28.8" x14ac:dyDescent="0.55000000000000004">
      <c r="A751" s="83" t="s">
        <v>130</v>
      </c>
      <c r="B751" s="136">
        <v>540044</v>
      </c>
      <c r="C751" t="s">
        <v>1384</v>
      </c>
      <c r="D751" s="83" t="s">
        <v>228</v>
      </c>
      <c r="E751" s="138">
        <v>882233356747</v>
      </c>
      <c r="F751" s="83" t="s">
        <v>114</v>
      </c>
      <c r="G751" s="85">
        <v>43634</v>
      </c>
      <c r="H751" s="83" t="s">
        <v>98</v>
      </c>
      <c r="I751" s="84" t="s">
        <v>618</v>
      </c>
      <c r="J751" s="207" t="s">
        <v>629</v>
      </c>
      <c r="K751" s="208" t="s">
        <v>634</v>
      </c>
      <c r="L751" s="83" t="s">
        <v>108</v>
      </c>
      <c r="M751" s="184">
        <v>27717</v>
      </c>
      <c r="N751" s="184"/>
      <c r="O751" s="85" t="s">
        <v>102</v>
      </c>
      <c r="P751" s="185">
        <v>43013</v>
      </c>
      <c r="Q751" s="186" t="s">
        <v>203</v>
      </c>
      <c r="R751" s="186"/>
      <c r="S751" s="186"/>
      <c r="T751" s="187"/>
      <c r="U751" s="188" t="s">
        <v>296</v>
      </c>
      <c r="V751" s="188" t="s">
        <v>205</v>
      </c>
      <c r="W751" s="189" t="s">
        <v>619</v>
      </c>
      <c r="X751" s="189" t="s">
        <v>107</v>
      </c>
      <c r="Y751" s="190" t="s">
        <v>614</v>
      </c>
      <c r="Z751" s="83">
        <v>700</v>
      </c>
      <c r="AA751" s="83" t="s">
        <v>193</v>
      </c>
      <c r="AB751" s="83" t="s">
        <v>181</v>
      </c>
      <c r="AC751" s="83" t="s">
        <v>102</v>
      </c>
      <c r="AD751" s="83" t="s">
        <v>8032</v>
      </c>
      <c r="AE751" s="83" t="s">
        <v>102</v>
      </c>
      <c r="AF751" s="83" t="s">
        <v>102</v>
      </c>
      <c r="AG751" s="83" t="s">
        <v>174</v>
      </c>
      <c r="AH751" s="83" t="s">
        <v>8021</v>
      </c>
      <c r="AI751" s="83" t="s">
        <v>104</v>
      </c>
      <c r="AJ751" s="83" t="s">
        <v>105</v>
      </c>
      <c r="AK751" s="191" t="s">
        <v>8032</v>
      </c>
      <c r="AL751" s="191" t="s">
        <v>102</v>
      </c>
      <c r="AM751" s="191" t="s">
        <v>102</v>
      </c>
      <c r="AN751" s="191" t="s">
        <v>174</v>
      </c>
      <c r="AO751" s="191" t="s">
        <v>8021</v>
      </c>
      <c r="AP751" s="191" t="s">
        <v>104</v>
      </c>
      <c r="AQ751" s="191" t="s">
        <v>105</v>
      </c>
      <c r="AR751" s="191" t="s">
        <v>106</v>
      </c>
      <c r="AS751" s="191" t="s">
        <v>8032</v>
      </c>
      <c r="AT751" s="191" t="s">
        <v>488</v>
      </c>
      <c r="AU751" s="191" t="s">
        <v>8033</v>
      </c>
      <c r="AV751" s="191" t="s">
        <v>104</v>
      </c>
      <c r="AW751" s="191" t="s">
        <v>204</v>
      </c>
      <c r="AX751" s="191"/>
      <c r="AY751" s="192" t="s">
        <v>454</v>
      </c>
      <c r="AZ751" s="192" t="s">
        <v>416</v>
      </c>
      <c r="BA751" s="91" t="s">
        <v>108</v>
      </c>
      <c r="BB751" s="90">
        <v>0</v>
      </c>
      <c r="BC751" s="93" t="s">
        <v>102</v>
      </c>
      <c r="BD751" s="93" t="s">
        <v>102</v>
      </c>
      <c r="BE751" s="93" t="s">
        <v>102</v>
      </c>
      <c r="BF751" s="93" t="s">
        <v>102</v>
      </c>
      <c r="BG751" s="97" t="s">
        <v>108</v>
      </c>
      <c r="BH751" s="93" t="s">
        <v>108</v>
      </c>
      <c r="BI751" s="93" t="s">
        <v>102</v>
      </c>
      <c r="BJ751" s="93" t="s">
        <v>102</v>
      </c>
      <c r="BK751" s="93" t="s">
        <v>102</v>
      </c>
      <c r="BL751" s="93" t="s">
        <v>102</v>
      </c>
      <c r="BM751" s="93" t="s">
        <v>102</v>
      </c>
      <c r="BN751" s="93" t="s">
        <v>102</v>
      </c>
      <c r="BO751" s="93" t="s">
        <v>102</v>
      </c>
      <c r="BP751" s="96" t="s">
        <v>102</v>
      </c>
      <c r="BQ751" s="90">
        <v>0</v>
      </c>
      <c r="BR751" s="93" t="s">
        <v>102</v>
      </c>
      <c r="BS751" s="93" t="s">
        <v>102</v>
      </c>
      <c r="BT751" s="93" t="s">
        <v>102</v>
      </c>
      <c r="BU751" s="93" t="s">
        <v>102</v>
      </c>
      <c r="BV751" s="97" t="s">
        <v>108</v>
      </c>
      <c r="BW751" s="93" t="s">
        <v>108</v>
      </c>
      <c r="BX751" s="95" t="s">
        <v>102</v>
      </c>
      <c r="BY751" s="93" t="s">
        <v>102</v>
      </c>
      <c r="BZ751" s="93" t="s">
        <v>102</v>
      </c>
      <c r="CA751" s="93" t="s">
        <v>102</v>
      </c>
      <c r="CB751" s="93" t="s">
        <v>102</v>
      </c>
      <c r="CC751" s="93" t="s">
        <v>102</v>
      </c>
      <c r="CD751" s="93" t="s">
        <v>102</v>
      </c>
      <c r="CE751" s="193" t="s">
        <v>102</v>
      </c>
      <c r="CF751" s="194" t="s">
        <v>436</v>
      </c>
      <c r="CG751" s="195" t="s">
        <v>8034</v>
      </c>
      <c r="CH751" s="101" t="s">
        <v>310</v>
      </c>
      <c r="CI751" s="102"/>
      <c r="CJ751" s="196" t="s">
        <v>8035</v>
      </c>
      <c r="CK751" s="104" t="s">
        <v>190</v>
      </c>
      <c r="CL751" s="105"/>
      <c r="CM751" s="83" t="s">
        <v>623</v>
      </c>
      <c r="CN751" s="106" t="s">
        <v>624</v>
      </c>
      <c r="CO751" s="197" t="s">
        <v>625</v>
      </c>
      <c r="CP751" s="107"/>
      <c r="CQ751" s="198" t="s">
        <v>474</v>
      </c>
      <c r="CR751" s="198" t="s">
        <v>474</v>
      </c>
      <c r="CS751" s="199"/>
      <c r="CT751" s="83" t="s">
        <v>109</v>
      </c>
      <c r="CU751" s="83" t="s">
        <v>109</v>
      </c>
      <c r="CV751" s="83">
        <v>72</v>
      </c>
      <c r="CW751" s="83" t="s">
        <v>139</v>
      </c>
      <c r="CX751" s="83">
        <v>72</v>
      </c>
      <c r="CY751" s="83" t="s">
        <v>108</v>
      </c>
      <c r="CZ751" s="83">
        <v>988316</v>
      </c>
      <c r="DA751" s="83" t="s">
        <v>581</v>
      </c>
      <c r="DB751" s="83" t="s">
        <v>152</v>
      </c>
      <c r="DC751" s="83" t="s">
        <v>500</v>
      </c>
      <c r="DD751" s="83">
        <v>3896</v>
      </c>
      <c r="DE751" s="83" t="s">
        <v>606</v>
      </c>
      <c r="DF751" s="83" t="s">
        <v>152</v>
      </c>
      <c r="DG751" s="83" t="s">
        <v>500</v>
      </c>
      <c r="DH751" s="83"/>
      <c r="DI751" s="85">
        <v>43646</v>
      </c>
      <c r="DJ751" s="83" t="s">
        <v>584</v>
      </c>
      <c r="DK751" s="83" t="s">
        <v>102</v>
      </c>
      <c r="DL751" s="83" t="s">
        <v>482</v>
      </c>
      <c r="DM751" s="83">
        <v>0</v>
      </c>
      <c r="DN751" s="83" t="s">
        <v>483</v>
      </c>
      <c r="DO751" s="83">
        <v>1</v>
      </c>
      <c r="DP751" s="83">
        <v>1</v>
      </c>
      <c r="DQ751" s="83"/>
      <c r="DR751" s="83" t="s">
        <v>108</v>
      </c>
      <c r="DS751" s="83" t="s">
        <v>497</v>
      </c>
      <c r="DU751" s="215" t="s">
        <v>269</v>
      </c>
      <c r="DV751" s="136">
        <v>1</v>
      </c>
      <c r="DW751" s="136">
        <v>3</v>
      </c>
      <c r="DX751" s="215" t="s">
        <v>269</v>
      </c>
      <c r="DY751" s="215" t="s">
        <v>269</v>
      </c>
      <c r="DZ751" s="215" t="s">
        <v>269</v>
      </c>
      <c r="EA751" s="215" t="s">
        <v>269</v>
      </c>
      <c r="EB751" s="215" t="s">
        <v>269</v>
      </c>
      <c r="EC751" s="215" t="s">
        <v>269</v>
      </c>
      <c r="ED751" s="215" t="s">
        <v>269</v>
      </c>
      <c r="EE751" s="215" t="s">
        <v>269</v>
      </c>
    </row>
    <row r="752" spans="1:135" ht="28.8" x14ac:dyDescent="0.55000000000000004">
      <c r="A752" s="83" t="s">
        <v>130</v>
      </c>
      <c r="B752" s="136">
        <v>869763</v>
      </c>
      <c r="C752" t="s">
        <v>1385</v>
      </c>
      <c r="D752" s="83" t="s">
        <v>228</v>
      </c>
      <c r="E752" s="138">
        <v>655844287931</v>
      </c>
      <c r="F752" s="83" t="s">
        <v>114</v>
      </c>
      <c r="G752" s="85">
        <v>43643</v>
      </c>
      <c r="H752" s="211" t="s">
        <v>98</v>
      </c>
      <c r="I752" s="84" t="s">
        <v>610</v>
      </c>
      <c r="J752" s="207" t="s">
        <v>627</v>
      </c>
      <c r="K752" s="208" t="s">
        <v>630</v>
      </c>
      <c r="L752" s="83" t="s">
        <v>108</v>
      </c>
      <c r="M752" s="184">
        <v>24628</v>
      </c>
      <c r="N752" s="184"/>
      <c r="O752" s="85" t="s">
        <v>102</v>
      </c>
      <c r="P752" s="185">
        <v>42491</v>
      </c>
      <c r="Q752" s="186" t="s">
        <v>203</v>
      </c>
      <c r="R752" s="186"/>
      <c r="S752" s="186"/>
      <c r="T752" s="187"/>
      <c r="U752" s="188" t="s">
        <v>296</v>
      </c>
      <c r="V752" s="188" t="s">
        <v>297</v>
      </c>
      <c r="W752" s="188" t="s">
        <v>297</v>
      </c>
      <c r="X752" s="189" t="s">
        <v>167</v>
      </c>
      <c r="Y752" s="190"/>
      <c r="Z752" s="83">
        <v>700</v>
      </c>
      <c r="AA752" s="83" t="s">
        <v>193</v>
      </c>
      <c r="AB752" s="83" t="s">
        <v>181</v>
      </c>
      <c r="AC752" s="83" t="s">
        <v>102</v>
      </c>
      <c r="AD752" s="83" t="s">
        <v>8036</v>
      </c>
      <c r="AE752" s="83" t="s">
        <v>102</v>
      </c>
      <c r="AF752" s="83" t="s">
        <v>102</v>
      </c>
      <c r="AG752" s="83" t="s">
        <v>119</v>
      </c>
      <c r="AH752" s="83" t="s">
        <v>8037</v>
      </c>
      <c r="AI752" s="83" t="s">
        <v>104</v>
      </c>
      <c r="AJ752" s="83" t="s">
        <v>105</v>
      </c>
      <c r="AK752" s="191" t="s">
        <v>8036</v>
      </c>
      <c r="AL752" s="191" t="s">
        <v>102</v>
      </c>
      <c r="AM752" s="191" t="s">
        <v>102</v>
      </c>
      <c r="AN752" s="191" t="s">
        <v>119</v>
      </c>
      <c r="AO752" s="191" t="s">
        <v>8037</v>
      </c>
      <c r="AP752" s="191" t="s">
        <v>104</v>
      </c>
      <c r="AQ752" s="191" t="s">
        <v>105</v>
      </c>
      <c r="AR752" s="191" t="s">
        <v>106</v>
      </c>
      <c r="AS752" s="191" t="s">
        <v>8036</v>
      </c>
      <c r="AT752" s="191" t="s">
        <v>485</v>
      </c>
      <c r="AU752" s="191" t="s">
        <v>8037</v>
      </c>
      <c r="AV752" s="191" t="s">
        <v>104</v>
      </c>
      <c r="AW752" s="191" t="s">
        <v>204</v>
      </c>
      <c r="AX752" s="191"/>
      <c r="AY752" s="192" t="s">
        <v>454</v>
      </c>
      <c r="AZ752" s="192" t="s">
        <v>416</v>
      </c>
      <c r="BA752" s="91" t="s">
        <v>108</v>
      </c>
      <c r="BB752" s="90">
        <v>0</v>
      </c>
      <c r="BC752" s="93" t="s">
        <v>102</v>
      </c>
      <c r="BD752" s="93" t="s">
        <v>102</v>
      </c>
      <c r="BE752" s="93" t="s">
        <v>102</v>
      </c>
      <c r="BF752" s="93" t="s">
        <v>102</v>
      </c>
      <c r="BG752" s="97" t="s">
        <v>108</v>
      </c>
      <c r="BH752" s="93" t="s">
        <v>108</v>
      </c>
      <c r="BI752" s="93" t="s">
        <v>102</v>
      </c>
      <c r="BJ752" s="93" t="s">
        <v>102</v>
      </c>
      <c r="BK752" s="93" t="s">
        <v>102</v>
      </c>
      <c r="BL752" s="93" t="s">
        <v>102</v>
      </c>
      <c r="BM752" s="93" t="s">
        <v>102</v>
      </c>
      <c r="BN752" s="93" t="s">
        <v>102</v>
      </c>
      <c r="BO752" s="93" t="s">
        <v>102</v>
      </c>
      <c r="BP752" s="96" t="s">
        <v>102</v>
      </c>
      <c r="BQ752" s="90">
        <v>0</v>
      </c>
      <c r="BR752" s="93" t="s">
        <v>102</v>
      </c>
      <c r="BS752" s="93" t="s">
        <v>102</v>
      </c>
      <c r="BT752" s="93" t="s">
        <v>102</v>
      </c>
      <c r="BU752" s="93" t="s">
        <v>102</v>
      </c>
      <c r="BV752" s="97" t="s">
        <v>108</v>
      </c>
      <c r="BW752" s="93" t="s">
        <v>108</v>
      </c>
      <c r="BX752" s="95" t="s">
        <v>102</v>
      </c>
      <c r="BY752" s="93" t="s">
        <v>102</v>
      </c>
      <c r="BZ752" s="93" t="s">
        <v>102</v>
      </c>
      <c r="CA752" s="93" t="s">
        <v>102</v>
      </c>
      <c r="CB752" s="93" t="s">
        <v>102</v>
      </c>
      <c r="CC752" s="93" t="s">
        <v>102</v>
      </c>
      <c r="CD752" s="93" t="s">
        <v>102</v>
      </c>
      <c r="CE752" s="193" t="s">
        <v>102</v>
      </c>
      <c r="CF752" s="194" t="s">
        <v>436</v>
      </c>
      <c r="CG752" s="195" t="s">
        <v>8038</v>
      </c>
      <c r="CH752" s="101" t="s">
        <v>563</v>
      </c>
      <c r="CI752" s="102"/>
      <c r="CJ752" s="196" t="s">
        <v>577</v>
      </c>
      <c r="CK752" s="104" t="s">
        <v>190</v>
      </c>
      <c r="CL752" s="105"/>
      <c r="CM752" s="83" t="s">
        <v>578</v>
      </c>
      <c r="CN752" s="106" t="s">
        <v>108</v>
      </c>
      <c r="CO752" s="197" t="s">
        <v>566</v>
      </c>
      <c r="CP752" s="107"/>
      <c r="CQ752" s="198" t="s">
        <v>107</v>
      </c>
      <c r="CR752" s="198" t="s">
        <v>107</v>
      </c>
      <c r="CS752" s="199"/>
      <c r="CT752" s="83" t="s">
        <v>109</v>
      </c>
      <c r="CU752" s="83" t="s">
        <v>109</v>
      </c>
      <c r="CV752" s="83">
        <v>86</v>
      </c>
      <c r="CW752" s="83" t="s">
        <v>270</v>
      </c>
      <c r="CX752" s="83">
        <v>86</v>
      </c>
      <c r="CY752" s="83" t="s">
        <v>108</v>
      </c>
      <c r="CZ752" s="83">
        <v>989635.5</v>
      </c>
      <c r="DA752" s="83" t="s">
        <v>8039</v>
      </c>
      <c r="DB752" s="83" t="s">
        <v>118</v>
      </c>
      <c r="DC752" s="83" t="s">
        <v>108</v>
      </c>
      <c r="DD752" s="83">
        <v>8885</v>
      </c>
      <c r="DE752" s="83" t="s">
        <v>173</v>
      </c>
      <c r="DF752" s="83" t="s">
        <v>118</v>
      </c>
      <c r="DG752" s="83" t="s">
        <v>500</v>
      </c>
      <c r="DH752" s="83"/>
      <c r="DI752" s="85">
        <v>43646</v>
      </c>
      <c r="DJ752" s="83" t="s">
        <v>584</v>
      </c>
      <c r="DK752" s="83" t="s">
        <v>102</v>
      </c>
      <c r="DL752" s="83" t="s">
        <v>482</v>
      </c>
      <c r="DM752" s="83">
        <v>0</v>
      </c>
      <c r="DN752" s="83" t="s">
        <v>483</v>
      </c>
      <c r="DO752" s="83">
        <v>1</v>
      </c>
      <c r="DP752" s="83">
        <v>6</v>
      </c>
      <c r="DQ752" s="83"/>
      <c r="DR752" s="83" t="s">
        <v>108</v>
      </c>
      <c r="DS752" s="83" t="s">
        <v>497</v>
      </c>
      <c r="DU752" s="215" t="s">
        <v>269</v>
      </c>
      <c r="DV752" s="136">
        <v>1</v>
      </c>
      <c r="DW752" s="136">
        <v>3</v>
      </c>
      <c r="DX752" s="215" t="s">
        <v>269</v>
      </c>
      <c r="DY752" s="215" t="s">
        <v>269</v>
      </c>
      <c r="DZ752" s="215" t="s">
        <v>269</v>
      </c>
      <c r="EA752" s="215" t="s">
        <v>269</v>
      </c>
      <c r="EB752" s="215" t="s">
        <v>269</v>
      </c>
      <c r="EC752" s="215" t="s">
        <v>269</v>
      </c>
      <c r="ED752" s="215" t="s">
        <v>269</v>
      </c>
      <c r="EE752" s="215" t="s">
        <v>269</v>
      </c>
    </row>
    <row r="753" spans="1:135" ht="57.6" x14ac:dyDescent="0.55000000000000004">
      <c r="A753" s="83" t="s">
        <v>130</v>
      </c>
      <c r="B753" s="136">
        <v>662652</v>
      </c>
      <c r="C753" t="s">
        <v>1386</v>
      </c>
      <c r="D753" s="83" t="s">
        <v>228</v>
      </c>
      <c r="E753" s="138">
        <v>794203761508</v>
      </c>
      <c r="F753" s="83" t="s">
        <v>143</v>
      </c>
      <c r="G753" s="85">
        <v>43620</v>
      </c>
      <c r="H753" s="83" t="s">
        <v>98</v>
      </c>
      <c r="I753" s="84" t="s">
        <v>612</v>
      </c>
      <c r="J753" s="207" t="s">
        <v>628</v>
      </c>
      <c r="K753" s="208" t="s">
        <v>633</v>
      </c>
      <c r="L753" s="83" t="s">
        <v>108</v>
      </c>
      <c r="M753" s="184" t="s">
        <v>102</v>
      </c>
      <c r="N753" s="184" t="s">
        <v>556</v>
      </c>
      <c r="O753" s="85" t="s">
        <v>102</v>
      </c>
      <c r="P753" s="185">
        <v>42491</v>
      </c>
      <c r="Q753" s="186" t="s">
        <v>202</v>
      </c>
      <c r="R753" s="186" t="s">
        <v>613</v>
      </c>
      <c r="S753" s="186"/>
      <c r="T753" s="187"/>
      <c r="U753" s="188" t="s">
        <v>295</v>
      </c>
      <c r="V753" s="188" t="s">
        <v>205</v>
      </c>
      <c r="W753" s="188" t="s">
        <v>295</v>
      </c>
      <c r="X753" s="189" t="s">
        <v>107</v>
      </c>
      <c r="Y753" s="190" t="s">
        <v>614</v>
      </c>
      <c r="Z753" s="83">
        <v>700</v>
      </c>
      <c r="AA753" s="83" t="s">
        <v>193</v>
      </c>
      <c r="AB753" s="83" t="s">
        <v>181</v>
      </c>
      <c r="AC753" s="83" t="s">
        <v>102</v>
      </c>
      <c r="AD753" s="83" t="s">
        <v>8040</v>
      </c>
      <c r="AE753" s="83" t="s">
        <v>8041</v>
      </c>
      <c r="AF753" s="83" t="s">
        <v>102</v>
      </c>
      <c r="AG753" s="83" t="s">
        <v>175</v>
      </c>
      <c r="AH753" s="83" t="s">
        <v>8042</v>
      </c>
      <c r="AI753" s="83" t="s">
        <v>104</v>
      </c>
      <c r="AJ753" s="83" t="s">
        <v>105</v>
      </c>
      <c r="AK753" s="191" t="s">
        <v>8040</v>
      </c>
      <c r="AL753" s="191" t="s">
        <v>8041</v>
      </c>
      <c r="AM753" s="191" t="s">
        <v>102</v>
      </c>
      <c r="AN753" s="191" t="s">
        <v>175</v>
      </c>
      <c r="AO753" s="191" t="s">
        <v>8042</v>
      </c>
      <c r="AP753" s="191" t="s">
        <v>104</v>
      </c>
      <c r="AQ753" s="191" t="s">
        <v>105</v>
      </c>
      <c r="AR753" s="191" t="s">
        <v>106</v>
      </c>
      <c r="AS753" s="191"/>
      <c r="AT753" s="191"/>
      <c r="AU753" s="191"/>
      <c r="AV753" s="191"/>
      <c r="AW753" s="191"/>
      <c r="AX753" s="191" t="s">
        <v>575</v>
      </c>
      <c r="AY753" s="192" t="s">
        <v>454</v>
      </c>
      <c r="AZ753" s="192" t="s">
        <v>108</v>
      </c>
      <c r="BA753" s="91" t="s">
        <v>108</v>
      </c>
      <c r="BB753" s="90">
        <v>0</v>
      </c>
      <c r="BC753" s="93" t="s">
        <v>102</v>
      </c>
      <c r="BD753" s="93" t="s">
        <v>102</v>
      </c>
      <c r="BE753" s="93" t="s">
        <v>102</v>
      </c>
      <c r="BF753" s="93" t="s">
        <v>102</v>
      </c>
      <c r="BG753" s="97" t="s">
        <v>108</v>
      </c>
      <c r="BH753" s="93" t="s">
        <v>108</v>
      </c>
      <c r="BI753" s="93" t="s">
        <v>102</v>
      </c>
      <c r="BJ753" s="93" t="s">
        <v>102</v>
      </c>
      <c r="BK753" s="93" t="s">
        <v>102</v>
      </c>
      <c r="BL753" s="93" t="s">
        <v>102</v>
      </c>
      <c r="BM753" s="93" t="s">
        <v>102</v>
      </c>
      <c r="BN753" s="93" t="s">
        <v>102</v>
      </c>
      <c r="BO753" s="93" t="s">
        <v>102</v>
      </c>
      <c r="BP753" s="96" t="s">
        <v>102</v>
      </c>
      <c r="BQ753" s="90">
        <v>0</v>
      </c>
      <c r="BR753" s="93" t="s">
        <v>102</v>
      </c>
      <c r="BS753" s="93" t="s">
        <v>102</v>
      </c>
      <c r="BT753" s="93" t="s">
        <v>102</v>
      </c>
      <c r="BU753" s="93" t="s">
        <v>102</v>
      </c>
      <c r="BV753" s="97" t="s">
        <v>108</v>
      </c>
      <c r="BW753" s="93" t="s">
        <v>108</v>
      </c>
      <c r="BX753" s="95" t="s">
        <v>102</v>
      </c>
      <c r="BY753" s="93" t="s">
        <v>102</v>
      </c>
      <c r="BZ753" s="93" t="s">
        <v>102</v>
      </c>
      <c r="CA753" s="93" t="s">
        <v>102</v>
      </c>
      <c r="CB753" s="93" t="s">
        <v>102</v>
      </c>
      <c r="CC753" s="93" t="s">
        <v>102</v>
      </c>
      <c r="CD753" s="93" t="s">
        <v>102</v>
      </c>
      <c r="CE753" s="193" t="s">
        <v>102</v>
      </c>
      <c r="CF753" s="194" t="s">
        <v>508</v>
      </c>
      <c r="CG753" s="195" t="s">
        <v>102</v>
      </c>
      <c r="CH753" s="101" t="e">
        <v>#N/A</v>
      </c>
      <c r="CI753" s="102" t="s">
        <v>580</v>
      </c>
      <c r="CJ753" s="196" t="s">
        <v>108</v>
      </c>
      <c r="CK753" s="104" t="s">
        <v>109</v>
      </c>
      <c r="CL753" s="105" t="s">
        <v>579</v>
      </c>
      <c r="CM753" s="83" t="s">
        <v>108</v>
      </c>
      <c r="CN753" s="106" t="s">
        <v>108</v>
      </c>
      <c r="CO753" s="197" t="s">
        <v>108</v>
      </c>
      <c r="CP753" s="107"/>
      <c r="CQ753" s="198" t="s">
        <v>474</v>
      </c>
      <c r="CR753" s="198" t="s">
        <v>474</v>
      </c>
      <c r="CS753" s="199" t="s">
        <v>616</v>
      </c>
      <c r="CT753" s="83" t="s">
        <v>109</v>
      </c>
      <c r="CU753" s="83" t="s">
        <v>109</v>
      </c>
      <c r="CV753" s="83">
        <v>27</v>
      </c>
      <c r="CW753" s="83" t="s">
        <v>112</v>
      </c>
      <c r="CX753" s="83">
        <v>27</v>
      </c>
      <c r="CY753" s="83" t="s">
        <v>8043</v>
      </c>
      <c r="CZ753" s="83">
        <v>990955</v>
      </c>
      <c r="DA753" s="83" t="s">
        <v>138</v>
      </c>
      <c r="DB753" s="83" t="s">
        <v>124</v>
      </c>
      <c r="DC753" s="83" t="s">
        <v>501</v>
      </c>
      <c r="DD753" s="83">
        <v>8978</v>
      </c>
      <c r="DE753" s="83" t="s">
        <v>582</v>
      </c>
      <c r="DF753" s="83" t="s">
        <v>145</v>
      </c>
      <c r="DG753" s="83" t="s">
        <v>501</v>
      </c>
      <c r="DH753" s="83" t="s">
        <v>582</v>
      </c>
      <c r="DI753" s="85">
        <v>43646</v>
      </c>
      <c r="DJ753" s="83" t="s">
        <v>584</v>
      </c>
      <c r="DK753" s="83" t="s">
        <v>102</v>
      </c>
      <c r="DL753" s="83" t="s">
        <v>482</v>
      </c>
      <c r="DM753" s="83">
        <v>0</v>
      </c>
      <c r="DN753" s="83" t="s">
        <v>238</v>
      </c>
      <c r="DO753" s="83">
        <v>1</v>
      </c>
      <c r="DP753" s="83">
        <v>3</v>
      </c>
      <c r="DQ753" s="83"/>
      <c r="DR753" s="83" t="s">
        <v>108</v>
      </c>
      <c r="DS753" s="83" t="s">
        <v>497</v>
      </c>
      <c r="DU753" s="215" t="s">
        <v>269</v>
      </c>
      <c r="DV753" s="136">
        <v>1</v>
      </c>
      <c r="DW753" s="136">
        <v>3</v>
      </c>
      <c r="DX753" s="215" t="s">
        <v>269</v>
      </c>
      <c r="DY753" s="215" t="s">
        <v>269</v>
      </c>
      <c r="DZ753" s="215" t="s">
        <v>269</v>
      </c>
      <c r="EA753" s="215" t="s">
        <v>269</v>
      </c>
      <c r="EB753" s="215" t="s">
        <v>269</v>
      </c>
      <c r="EC753" s="215" t="s">
        <v>269</v>
      </c>
      <c r="ED753" s="215" t="s">
        <v>269</v>
      </c>
      <c r="EE753" s="215" t="s">
        <v>269</v>
      </c>
    </row>
    <row r="754" spans="1:135" ht="28.8" x14ac:dyDescent="0.55000000000000004">
      <c r="A754" s="83" t="s">
        <v>130</v>
      </c>
      <c r="B754" s="136">
        <v>373507</v>
      </c>
      <c r="C754" t="s">
        <v>1387</v>
      </c>
      <c r="D754" s="83" t="s">
        <v>228</v>
      </c>
      <c r="E754" s="138">
        <v>620332125027</v>
      </c>
      <c r="F754" s="83" t="s">
        <v>114</v>
      </c>
      <c r="G754" s="85">
        <v>43634</v>
      </c>
      <c r="H754" s="83" t="s">
        <v>98</v>
      </c>
      <c r="I754" s="84" t="s">
        <v>618</v>
      </c>
      <c r="J754" s="207" t="s">
        <v>629</v>
      </c>
      <c r="K754" s="208" t="s">
        <v>634</v>
      </c>
      <c r="L754" s="83" t="s">
        <v>108</v>
      </c>
      <c r="M754" s="184">
        <v>27718</v>
      </c>
      <c r="N754" s="184"/>
      <c r="O754" s="85" t="s">
        <v>102</v>
      </c>
      <c r="P754" s="185">
        <v>43013</v>
      </c>
      <c r="Q754" s="186" t="s">
        <v>203</v>
      </c>
      <c r="R754" s="186"/>
      <c r="S754" s="186"/>
      <c r="T754" s="187"/>
      <c r="U754" s="188" t="s">
        <v>296</v>
      </c>
      <c r="V754" s="188" t="s">
        <v>205</v>
      </c>
      <c r="W754" s="189" t="s">
        <v>619</v>
      </c>
      <c r="X754" s="189" t="s">
        <v>107</v>
      </c>
      <c r="Y754" s="190" t="s">
        <v>614</v>
      </c>
      <c r="Z754" s="83">
        <v>700</v>
      </c>
      <c r="AA754" s="83" t="s">
        <v>193</v>
      </c>
      <c r="AB754" s="83" t="s">
        <v>181</v>
      </c>
      <c r="AC754" s="83" t="s">
        <v>102</v>
      </c>
      <c r="AD754" s="83" t="s">
        <v>8044</v>
      </c>
      <c r="AE754" s="83" t="s">
        <v>102</v>
      </c>
      <c r="AF754" s="83" t="s">
        <v>102</v>
      </c>
      <c r="AG754" s="83" t="s">
        <v>174</v>
      </c>
      <c r="AH754" s="83" t="s">
        <v>8033</v>
      </c>
      <c r="AI754" s="83" t="s">
        <v>104</v>
      </c>
      <c r="AJ754" s="83" t="s">
        <v>105</v>
      </c>
      <c r="AK754" s="191" t="s">
        <v>8044</v>
      </c>
      <c r="AL754" s="191" t="s">
        <v>102</v>
      </c>
      <c r="AM754" s="191" t="s">
        <v>102</v>
      </c>
      <c r="AN754" s="191" t="s">
        <v>174</v>
      </c>
      <c r="AO754" s="191" t="s">
        <v>8033</v>
      </c>
      <c r="AP754" s="191" t="s">
        <v>104</v>
      </c>
      <c r="AQ754" s="191" t="s">
        <v>105</v>
      </c>
      <c r="AR754" s="191" t="s">
        <v>106</v>
      </c>
      <c r="AS754" s="191" t="s">
        <v>8044</v>
      </c>
      <c r="AT754" s="191" t="s">
        <v>488</v>
      </c>
      <c r="AU754" s="191" t="s">
        <v>8045</v>
      </c>
      <c r="AV754" s="191" t="s">
        <v>104</v>
      </c>
      <c r="AW754" s="191" t="s">
        <v>204</v>
      </c>
      <c r="AX754" s="191"/>
      <c r="AY754" s="192" t="s">
        <v>454</v>
      </c>
      <c r="AZ754" s="192" t="s">
        <v>416</v>
      </c>
      <c r="BA754" s="91" t="s">
        <v>108</v>
      </c>
      <c r="BB754" s="90">
        <v>0</v>
      </c>
      <c r="BC754" s="93" t="s">
        <v>102</v>
      </c>
      <c r="BD754" s="93" t="s">
        <v>102</v>
      </c>
      <c r="BE754" s="93" t="s">
        <v>102</v>
      </c>
      <c r="BF754" s="93" t="s">
        <v>102</v>
      </c>
      <c r="BG754" s="97" t="s">
        <v>108</v>
      </c>
      <c r="BH754" s="93" t="s">
        <v>108</v>
      </c>
      <c r="BI754" s="93" t="s">
        <v>102</v>
      </c>
      <c r="BJ754" s="93" t="s">
        <v>102</v>
      </c>
      <c r="BK754" s="93" t="s">
        <v>102</v>
      </c>
      <c r="BL754" s="93" t="s">
        <v>102</v>
      </c>
      <c r="BM754" s="93" t="s">
        <v>102</v>
      </c>
      <c r="BN754" s="93" t="s">
        <v>102</v>
      </c>
      <c r="BO754" s="93" t="s">
        <v>102</v>
      </c>
      <c r="BP754" s="96" t="s">
        <v>102</v>
      </c>
      <c r="BQ754" s="90">
        <v>0</v>
      </c>
      <c r="BR754" s="93" t="s">
        <v>102</v>
      </c>
      <c r="BS754" s="93" t="s">
        <v>102</v>
      </c>
      <c r="BT754" s="93" t="s">
        <v>102</v>
      </c>
      <c r="BU754" s="93" t="s">
        <v>102</v>
      </c>
      <c r="BV754" s="97" t="s">
        <v>108</v>
      </c>
      <c r="BW754" s="93" t="s">
        <v>108</v>
      </c>
      <c r="BX754" s="95" t="s">
        <v>102</v>
      </c>
      <c r="BY754" s="93" t="s">
        <v>102</v>
      </c>
      <c r="BZ754" s="93" t="s">
        <v>102</v>
      </c>
      <c r="CA754" s="93" t="s">
        <v>102</v>
      </c>
      <c r="CB754" s="93" t="s">
        <v>102</v>
      </c>
      <c r="CC754" s="93" t="s">
        <v>102</v>
      </c>
      <c r="CD754" s="93" t="s">
        <v>102</v>
      </c>
      <c r="CE754" s="193" t="s">
        <v>102</v>
      </c>
      <c r="CF754" s="194" t="s">
        <v>436</v>
      </c>
      <c r="CG754" s="195" t="s">
        <v>8046</v>
      </c>
      <c r="CH754" s="101" t="s">
        <v>310</v>
      </c>
      <c r="CI754" s="102"/>
      <c r="CJ754" s="196" t="s">
        <v>8047</v>
      </c>
      <c r="CK754" s="104" t="s">
        <v>190</v>
      </c>
      <c r="CL754" s="105"/>
      <c r="CM754" s="83" t="s">
        <v>623</v>
      </c>
      <c r="CN754" s="106" t="s">
        <v>624</v>
      </c>
      <c r="CO754" s="197" t="s">
        <v>625</v>
      </c>
      <c r="CP754" s="107"/>
      <c r="CQ754" s="198" t="s">
        <v>474</v>
      </c>
      <c r="CR754" s="198" t="s">
        <v>474</v>
      </c>
      <c r="CS754" s="199"/>
      <c r="CT754" s="83" t="s">
        <v>109</v>
      </c>
      <c r="CU754" s="83" t="s">
        <v>109</v>
      </c>
      <c r="CV754" s="83">
        <v>16</v>
      </c>
      <c r="CW754" s="83" t="s">
        <v>139</v>
      </c>
      <c r="CX754" s="83">
        <v>16</v>
      </c>
      <c r="CY754" s="83" t="s">
        <v>108</v>
      </c>
      <c r="CZ754" s="83">
        <v>992274.5</v>
      </c>
      <c r="DA754" s="83" t="s">
        <v>581</v>
      </c>
      <c r="DB754" s="83" t="s">
        <v>152</v>
      </c>
      <c r="DC754" s="83" t="s">
        <v>500</v>
      </c>
      <c r="DD754" s="83">
        <v>8989</v>
      </c>
      <c r="DE754" s="83" t="s">
        <v>606</v>
      </c>
      <c r="DF754" s="83" t="s">
        <v>152</v>
      </c>
      <c r="DG754" s="83" t="s">
        <v>500</v>
      </c>
      <c r="DH754" s="83"/>
      <c r="DI754" s="85">
        <v>43646</v>
      </c>
      <c r="DJ754" s="83" t="s">
        <v>584</v>
      </c>
      <c r="DK754" s="83" t="s">
        <v>102</v>
      </c>
      <c r="DL754" s="83" t="s">
        <v>482</v>
      </c>
      <c r="DM754" s="83">
        <v>0</v>
      </c>
      <c r="DN754" s="83" t="s">
        <v>483</v>
      </c>
      <c r="DO754" s="83">
        <v>1</v>
      </c>
      <c r="DP754" s="83">
        <v>6</v>
      </c>
      <c r="DQ754" s="83"/>
      <c r="DR754" s="83" t="s">
        <v>108</v>
      </c>
      <c r="DS754" s="83" t="s">
        <v>497</v>
      </c>
      <c r="DU754" s="215" t="s">
        <v>269</v>
      </c>
      <c r="DV754" s="136">
        <v>1</v>
      </c>
      <c r="DW754" s="136">
        <v>3</v>
      </c>
      <c r="DX754" s="215" t="s">
        <v>269</v>
      </c>
      <c r="DY754" s="215" t="s">
        <v>269</v>
      </c>
      <c r="DZ754" s="215" t="s">
        <v>269</v>
      </c>
      <c r="EA754" s="215" t="s">
        <v>269</v>
      </c>
      <c r="EB754" s="215" t="s">
        <v>269</v>
      </c>
      <c r="EC754" s="215" t="s">
        <v>269</v>
      </c>
      <c r="ED754" s="215" t="s">
        <v>269</v>
      </c>
      <c r="EE754" s="215" t="s">
        <v>269</v>
      </c>
    </row>
    <row r="755" spans="1:135" ht="28.8" x14ac:dyDescent="0.55000000000000004">
      <c r="A755" s="83" t="s">
        <v>130</v>
      </c>
      <c r="B755" s="136">
        <v>732555</v>
      </c>
      <c r="C755" t="s">
        <v>1388</v>
      </c>
      <c r="D755" s="83" t="s">
        <v>228</v>
      </c>
      <c r="E755" s="138">
        <v>538979389961</v>
      </c>
      <c r="F755" s="83" t="s">
        <v>114</v>
      </c>
      <c r="G755" s="85">
        <v>43643</v>
      </c>
      <c r="H755" s="211" t="s">
        <v>98</v>
      </c>
      <c r="I755" s="84" t="s">
        <v>610</v>
      </c>
      <c r="J755" s="207" t="s">
        <v>627</v>
      </c>
      <c r="K755" s="208" t="s">
        <v>630</v>
      </c>
      <c r="L755" s="83" t="s">
        <v>108</v>
      </c>
      <c r="M755" s="184">
        <v>24629</v>
      </c>
      <c r="N755" s="184"/>
      <c r="O755" s="85" t="s">
        <v>102</v>
      </c>
      <c r="P755" s="185">
        <v>42491</v>
      </c>
      <c r="Q755" s="186" t="s">
        <v>203</v>
      </c>
      <c r="R755" s="186"/>
      <c r="S755" s="186"/>
      <c r="T755" s="187"/>
      <c r="U755" s="188" t="s">
        <v>296</v>
      </c>
      <c r="V755" s="188" t="s">
        <v>297</v>
      </c>
      <c r="W755" s="188" t="s">
        <v>297</v>
      </c>
      <c r="X755" s="189" t="s">
        <v>167</v>
      </c>
      <c r="Y755" s="190"/>
      <c r="Z755" s="83">
        <v>700</v>
      </c>
      <c r="AA755" s="83" t="s">
        <v>193</v>
      </c>
      <c r="AB755" s="83" t="s">
        <v>181</v>
      </c>
      <c r="AC755" s="83" t="s">
        <v>102</v>
      </c>
      <c r="AD755" s="83" t="s">
        <v>8048</v>
      </c>
      <c r="AE755" s="83" t="s">
        <v>102</v>
      </c>
      <c r="AF755" s="83" t="s">
        <v>102</v>
      </c>
      <c r="AG755" s="83" t="s">
        <v>119</v>
      </c>
      <c r="AH755" s="83" t="s">
        <v>8049</v>
      </c>
      <c r="AI755" s="83" t="s">
        <v>104</v>
      </c>
      <c r="AJ755" s="83" t="s">
        <v>105</v>
      </c>
      <c r="AK755" s="191" t="s">
        <v>8048</v>
      </c>
      <c r="AL755" s="191" t="s">
        <v>102</v>
      </c>
      <c r="AM755" s="191" t="s">
        <v>102</v>
      </c>
      <c r="AN755" s="191" t="s">
        <v>119</v>
      </c>
      <c r="AO755" s="191" t="s">
        <v>8049</v>
      </c>
      <c r="AP755" s="191" t="s">
        <v>104</v>
      </c>
      <c r="AQ755" s="191" t="s">
        <v>105</v>
      </c>
      <c r="AR755" s="191" t="s">
        <v>106</v>
      </c>
      <c r="AS755" s="191" t="s">
        <v>8048</v>
      </c>
      <c r="AT755" s="191" t="s">
        <v>485</v>
      </c>
      <c r="AU755" s="191" t="s">
        <v>8049</v>
      </c>
      <c r="AV755" s="191" t="s">
        <v>104</v>
      </c>
      <c r="AW755" s="191" t="s">
        <v>204</v>
      </c>
      <c r="AX755" s="191"/>
      <c r="AY755" s="192" t="s">
        <v>454</v>
      </c>
      <c r="AZ755" s="192" t="s">
        <v>416</v>
      </c>
      <c r="BA755" s="91" t="s">
        <v>108</v>
      </c>
      <c r="BB755" s="90">
        <v>0</v>
      </c>
      <c r="BC755" s="93" t="s">
        <v>102</v>
      </c>
      <c r="BD755" s="93" t="s">
        <v>102</v>
      </c>
      <c r="BE755" s="93" t="s">
        <v>102</v>
      </c>
      <c r="BF755" s="93" t="s">
        <v>102</v>
      </c>
      <c r="BG755" s="97" t="s">
        <v>108</v>
      </c>
      <c r="BH755" s="93" t="s">
        <v>108</v>
      </c>
      <c r="BI755" s="93" t="s">
        <v>102</v>
      </c>
      <c r="BJ755" s="93" t="s">
        <v>102</v>
      </c>
      <c r="BK755" s="93" t="s">
        <v>102</v>
      </c>
      <c r="BL755" s="93" t="s">
        <v>102</v>
      </c>
      <c r="BM755" s="93" t="s">
        <v>102</v>
      </c>
      <c r="BN755" s="93" t="s">
        <v>102</v>
      </c>
      <c r="BO755" s="93" t="s">
        <v>102</v>
      </c>
      <c r="BP755" s="96" t="s">
        <v>102</v>
      </c>
      <c r="BQ755" s="90">
        <v>0</v>
      </c>
      <c r="BR755" s="93" t="s">
        <v>102</v>
      </c>
      <c r="BS755" s="93" t="s">
        <v>102</v>
      </c>
      <c r="BT755" s="93" t="s">
        <v>102</v>
      </c>
      <c r="BU755" s="93" t="s">
        <v>102</v>
      </c>
      <c r="BV755" s="97" t="s">
        <v>108</v>
      </c>
      <c r="BW755" s="93" t="s">
        <v>108</v>
      </c>
      <c r="BX755" s="95" t="s">
        <v>102</v>
      </c>
      <c r="BY755" s="93" t="s">
        <v>102</v>
      </c>
      <c r="BZ755" s="93" t="s">
        <v>102</v>
      </c>
      <c r="CA755" s="93" t="s">
        <v>102</v>
      </c>
      <c r="CB755" s="93" t="s">
        <v>102</v>
      </c>
      <c r="CC755" s="93" t="s">
        <v>102</v>
      </c>
      <c r="CD755" s="93" t="s">
        <v>102</v>
      </c>
      <c r="CE755" s="193" t="s">
        <v>102</v>
      </c>
      <c r="CF755" s="194" t="s">
        <v>436</v>
      </c>
      <c r="CG755" s="195" t="s">
        <v>8050</v>
      </c>
      <c r="CH755" s="101" t="s">
        <v>563</v>
      </c>
      <c r="CI755" s="102"/>
      <c r="CJ755" s="196" t="s">
        <v>577</v>
      </c>
      <c r="CK755" s="104" t="s">
        <v>190</v>
      </c>
      <c r="CL755" s="105"/>
      <c r="CM755" s="83" t="s">
        <v>578</v>
      </c>
      <c r="CN755" s="106" t="s">
        <v>108</v>
      </c>
      <c r="CO755" s="197" t="s">
        <v>566</v>
      </c>
      <c r="CP755" s="107"/>
      <c r="CQ755" s="198" t="s">
        <v>107</v>
      </c>
      <c r="CR755" s="198" t="s">
        <v>107</v>
      </c>
      <c r="CS755" s="199"/>
      <c r="CT755" s="83" t="s">
        <v>109</v>
      </c>
      <c r="CU755" s="83" t="s">
        <v>109</v>
      </c>
      <c r="CV755" s="83">
        <v>60</v>
      </c>
      <c r="CW755" s="83" t="s">
        <v>270</v>
      </c>
      <c r="CX755" s="83">
        <v>60</v>
      </c>
      <c r="CY755" s="83" t="s">
        <v>108</v>
      </c>
      <c r="CZ755" s="83">
        <v>993594</v>
      </c>
      <c r="DA755" s="83" t="s">
        <v>8051</v>
      </c>
      <c r="DB755" s="83" t="s">
        <v>118</v>
      </c>
      <c r="DC755" s="83" t="s">
        <v>108</v>
      </c>
      <c r="DD755" s="83">
        <v>7022</v>
      </c>
      <c r="DE755" s="83" t="s">
        <v>173</v>
      </c>
      <c r="DF755" s="83" t="s">
        <v>118</v>
      </c>
      <c r="DG755" s="83" t="s">
        <v>500</v>
      </c>
      <c r="DH755" s="83"/>
      <c r="DI755" s="85">
        <v>43646</v>
      </c>
      <c r="DJ755" s="83" t="s">
        <v>584</v>
      </c>
      <c r="DK755" s="83" t="s">
        <v>102</v>
      </c>
      <c r="DL755" s="83" t="s">
        <v>482</v>
      </c>
      <c r="DM755" s="83">
        <v>0</v>
      </c>
      <c r="DN755" s="83" t="s">
        <v>483</v>
      </c>
      <c r="DO755" s="83">
        <v>1</v>
      </c>
      <c r="DP755" s="83">
        <v>1</v>
      </c>
      <c r="DQ755" s="83"/>
      <c r="DR755" s="83" t="s">
        <v>108</v>
      </c>
      <c r="DS755" s="83" t="s">
        <v>497</v>
      </c>
      <c r="DU755" s="215" t="s">
        <v>269</v>
      </c>
      <c r="DV755" s="136">
        <v>1</v>
      </c>
      <c r="DW755" s="136">
        <v>3</v>
      </c>
      <c r="DX755" s="215" t="s">
        <v>269</v>
      </c>
      <c r="DY755" s="215" t="s">
        <v>269</v>
      </c>
      <c r="DZ755" s="215" t="s">
        <v>269</v>
      </c>
      <c r="EA755" s="215" t="s">
        <v>269</v>
      </c>
      <c r="EB755" s="215" t="s">
        <v>269</v>
      </c>
      <c r="EC755" s="215" t="s">
        <v>269</v>
      </c>
      <c r="ED755" s="215" t="s">
        <v>269</v>
      </c>
      <c r="EE755" s="215" t="s">
        <v>269</v>
      </c>
    </row>
    <row r="756" spans="1:135" ht="57.6" x14ac:dyDescent="0.55000000000000004">
      <c r="A756" s="83" t="s">
        <v>130</v>
      </c>
      <c r="B756" s="136">
        <v>799782</v>
      </c>
      <c r="C756" t="s">
        <v>1389</v>
      </c>
      <c r="D756" s="83" t="s">
        <v>228</v>
      </c>
      <c r="E756" s="138">
        <v>375200149752</v>
      </c>
      <c r="F756" s="83" t="s">
        <v>143</v>
      </c>
      <c r="G756" s="85">
        <v>43620</v>
      </c>
      <c r="H756" s="83" t="s">
        <v>98</v>
      </c>
      <c r="I756" s="84" t="s">
        <v>612</v>
      </c>
      <c r="J756" s="207" t="s">
        <v>628</v>
      </c>
      <c r="K756" s="208" t="s">
        <v>633</v>
      </c>
      <c r="L756" s="83" t="s">
        <v>108</v>
      </c>
      <c r="M756" s="184" t="s">
        <v>102</v>
      </c>
      <c r="N756" s="184" t="s">
        <v>556</v>
      </c>
      <c r="O756" s="85" t="s">
        <v>102</v>
      </c>
      <c r="P756" s="185">
        <v>42491</v>
      </c>
      <c r="Q756" s="186" t="s">
        <v>202</v>
      </c>
      <c r="R756" s="186" t="s">
        <v>613</v>
      </c>
      <c r="S756" s="186"/>
      <c r="T756" s="187"/>
      <c r="U756" s="188" t="s">
        <v>295</v>
      </c>
      <c r="V756" s="188" t="s">
        <v>205</v>
      </c>
      <c r="W756" s="188" t="s">
        <v>295</v>
      </c>
      <c r="X756" s="189" t="s">
        <v>107</v>
      </c>
      <c r="Y756" s="190" t="s">
        <v>614</v>
      </c>
      <c r="Z756" s="83">
        <v>700</v>
      </c>
      <c r="AA756" s="83" t="s">
        <v>193</v>
      </c>
      <c r="AB756" s="83" t="s">
        <v>181</v>
      </c>
      <c r="AC756" s="83" t="s">
        <v>102</v>
      </c>
      <c r="AD756" s="83" t="s">
        <v>8052</v>
      </c>
      <c r="AE756" s="83" t="s">
        <v>8053</v>
      </c>
      <c r="AF756" s="83" t="s">
        <v>102</v>
      </c>
      <c r="AG756" s="83" t="s">
        <v>175</v>
      </c>
      <c r="AH756" s="83" t="s">
        <v>8054</v>
      </c>
      <c r="AI756" s="83" t="s">
        <v>104</v>
      </c>
      <c r="AJ756" s="83" t="s">
        <v>105</v>
      </c>
      <c r="AK756" s="191" t="s">
        <v>8052</v>
      </c>
      <c r="AL756" s="191" t="s">
        <v>8053</v>
      </c>
      <c r="AM756" s="191" t="s">
        <v>102</v>
      </c>
      <c r="AN756" s="191" t="s">
        <v>175</v>
      </c>
      <c r="AO756" s="191" t="s">
        <v>8054</v>
      </c>
      <c r="AP756" s="191" t="s">
        <v>104</v>
      </c>
      <c r="AQ756" s="191" t="s">
        <v>105</v>
      </c>
      <c r="AR756" s="191" t="s">
        <v>106</v>
      </c>
      <c r="AS756" s="191"/>
      <c r="AT756" s="191"/>
      <c r="AU756" s="191"/>
      <c r="AV756" s="191"/>
      <c r="AW756" s="191"/>
      <c r="AX756" s="191" t="s">
        <v>575</v>
      </c>
      <c r="AY756" s="192" t="s">
        <v>454</v>
      </c>
      <c r="AZ756" s="192" t="s">
        <v>108</v>
      </c>
      <c r="BA756" s="91" t="s">
        <v>108</v>
      </c>
      <c r="BB756" s="90">
        <v>0</v>
      </c>
      <c r="BC756" s="93" t="s">
        <v>102</v>
      </c>
      <c r="BD756" s="93" t="s">
        <v>102</v>
      </c>
      <c r="BE756" s="93" t="s">
        <v>102</v>
      </c>
      <c r="BF756" s="93" t="s">
        <v>102</v>
      </c>
      <c r="BG756" s="97" t="s">
        <v>108</v>
      </c>
      <c r="BH756" s="93" t="s">
        <v>108</v>
      </c>
      <c r="BI756" s="93" t="s">
        <v>102</v>
      </c>
      <c r="BJ756" s="93" t="s">
        <v>102</v>
      </c>
      <c r="BK756" s="93" t="s">
        <v>102</v>
      </c>
      <c r="BL756" s="93" t="s">
        <v>102</v>
      </c>
      <c r="BM756" s="93" t="s">
        <v>102</v>
      </c>
      <c r="BN756" s="93" t="s">
        <v>102</v>
      </c>
      <c r="BO756" s="93" t="s">
        <v>102</v>
      </c>
      <c r="BP756" s="96" t="s">
        <v>102</v>
      </c>
      <c r="BQ756" s="90">
        <v>0</v>
      </c>
      <c r="BR756" s="93" t="s">
        <v>102</v>
      </c>
      <c r="BS756" s="93" t="s">
        <v>102</v>
      </c>
      <c r="BT756" s="93" t="s">
        <v>102</v>
      </c>
      <c r="BU756" s="93" t="s">
        <v>102</v>
      </c>
      <c r="BV756" s="97" t="s">
        <v>108</v>
      </c>
      <c r="BW756" s="93" t="s">
        <v>108</v>
      </c>
      <c r="BX756" s="95" t="s">
        <v>102</v>
      </c>
      <c r="BY756" s="93" t="s">
        <v>102</v>
      </c>
      <c r="BZ756" s="93" t="s">
        <v>102</v>
      </c>
      <c r="CA756" s="93" t="s">
        <v>102</v>
      </c>
      <c r="CB756" s="93" t="s">
        <v>102</v>
      </c>
      <c r="CC756" s="93" t="s">
        <v>102</v>
      </c>
      <c r="CD756" s="93" t="s">
        <v>102</v>
      </c>
      <c r="CE756" s="193" t="s">
        <v>102</v>
      </c>
      <c r="CF756" s="194" t="s">
        <v>508</v>
      </c>
      <c r="CG756" s="195" t="s">
        <v>102</v>
      </c>
      <c r="CH756" s="101" t="e">
        <v>#N/A</v>
      </c>
      <c r="CI756" s="102" t="s">
        <v>580</v>
      </c>
      <c r="CJ756" s="196" t="s">
        <v>108</v>
      </c>
      <c r="CK756" s="104" t="s">
        <v>109</v>
      </c>
      <c r="CL756" s="105" t="s">
        <v>579</v>
      </c>
      <c r="CM756" s="83" t="s">
        <v>108</v>
      </c>
      <c r="CN756" s="106" t="s">
        <v>108</v>
      </c>
      <c r="CO756" s="197" t="s">
        <v>108</v>
      </c>
      <c r="CP756" s="107"/>
      <c r="CQ756" s="198" t="s">
        <v>474</v>
      </c>
      <c r="CR756" s="198" t="s">
        <v>474</v>
      </c>
      <c r="CS756" s="199" t="s">
        <v>616</v>
      </c>
      <c r="CT756" s="83" t="s">
        <v>109</v>
      </c>
      <c r="CU756" s="83" t="s">
        <v>109</v>
      </c>
      <c r="CV756" s="83">
        <v>19</v>
      </c>
      <c r="CW756" s="83" t="s">
        <v>112</v>
      </c>
      <c r="CX756" s="83">
        <v>19</v>
      </c>
      <c r="CY756" s="83" t="s">
        <v>8055</v>
      </c>
      <c r="CZ756" s="83">
        <v>994913.5</v>
      </c>
      <c r="DA756" s="83" t="s">
        <v>138</v>
      </c>
      <c r="DB756" s="83" t="s">
        <v>124</v>
      </c>
      <c r="DC756" s="83" t="s">
        <v>501</v>
      </c>
      <c r="DD756" s="83">
        <v>8642</v>
      </c>
      <c r="DE756" s="83" t="s">
        <v>582</v>
      </c>
      <c r="DF756" s="83" t="s">
        <v>145</v>
      </c>
      <c r="DG756" s="83" t="s">
        <v>501</v>
      </c>
      <c r="DH756" s="83" t="s">
        <v>582</v>
      </c>
      <c r="DI756" s="85">
        <v>43646</v>
      </c>
      <c r="DJ756" s="83" t="s">
        <v>584</v>
      </c>
      <c r="DK756" s="83" t="s">
        <v>102</v>
      </c>
      <c r="DL756" s="83" t="s">
        <v>482</v>
      </c>
      <c r="DM756" s="83">
        <v>0</v>
      </c>
      <c r="DN756" s="83" t="s">
        <v>238</v>
      </c>
      <c r="DO756" s="83">
        <v>1</v>
      </c>
      <c r="DP756" s="83">
        <v>3</v>
      </c>
      <c r="DQ756" s="83"/>
      <c r="DR756" s="83" t="s">
        <v>108</v>
      </c>
      <c r="DS756" s="83" t="s">
        <v>497</v>
      </c>
      <c r="DU756" s="215" t="s">
        <v>269</v>
      </c>
      <c r="DV756" s="136">
        <v>1</v>
      </c>
      <c r="DW756" s="136">
        <v>3</v>
      </c>
      <c r="DX756" s="215" t="s">
        <v>269</v>
      </c>
      <c r="DY756" s="215" t="s">
        <v>269</v>
      </c>
      <c r="DZ756" s="215" t="s">
        <v>269</v>
      </c>
      <c r="EA756" s="215" t="s">
        <v>269</v>
      </c>
      <c r="EB756" s="215" t="s">
        <v>269</v>
      </c>
      <c r="EC756" s="215" t="s">
        <v>269</v>
      </c>
      <c r="ED756" s="215" t="s">
        <v>269</v>
      </c>
      <c r="EE756" s="215" t="s">
        <v>269</v>
      </c>
    </row>
    <row r="757" spans="1:135" ht="28.8" x14ac:dyDescent="0.55000000000000004">
      <c r="A757" s="83" t="s">
        <v>130</v>
      </c>
      <c r="B757" s="136">
        <v>566151</v>
      </c>
      <c r="C757" t="s">
        <v>1390</v>
      </c>
      <c r="D757" s="83" t="s">
        <v>228</v>
      </c>
      <c r="E757" s="138">
        <v>710434566003</v>
      </c>
      <c r="F757" s="83" t="s">
        <v>114</v>
      </c>
      <c r="G757" s="85">
        <v>43634</v>
      </c>
      <c r="H757" s="83" t="s">
        <v>98</v>
      </c>
      <c r="I757" s="84" t="s">
        <v>618</v>
      </c>
      <c r="J757" s="207" t="s">
        <v>629</v>
      </c>
      <c r="K757" s="208" t="s">
        <v>634</v>
      </c>
      <c r="L757" s="83" t="s">
        <v>108</v>
      </c>
      <c r="M757" s="184">
        <v>27719</v>
      </c>
      <c r="N757" s="184"/>
      <c r="O757" s="85" t="s">
        <v>102</v>
      </c>
      <c r="P757" s="185">
        <v>43013</v>
      </c>
      <c r="Q757" s="186" t="s">
        <v>203</v>
      </c>
      <c r="R757" s="186"/>
      <c r="S757" s="186"/>
      <c r="T757" s="187"/>
      <c r="U757" s="188" t="s">
        <v>296</v>
      </c>
      <c r="V757" s="188" t="s">
        <v>205</v>
      </c>
      <c r="W757" s="189" t="s">
        <v>619</v>
      </c>
      <c r="X757" s="189" t="s">
        <v>107</v>
      </c>
      <c r="Y757" s="190" t="s">
        <v>614</v>
      </c>
      <c r="Z757" s="83">
        <v>700</v>
      </c>
      <c r="AA757" s="83" t="s">
        <v>193</v>
      </c>
      <c r="AB757" s="83" t="s">
        <v>181</v>
      </c>
      <c r="AC757" s="83" t="s">
        <v>102</v>
      </c>
      <c r="AD757" s="83" t="s">
        <v>8056</v>
      </c>
      <c r="AE757" s="83" t="s">
        <v>102</v>
      </c>
      <c r="AF757" s="83" t="s">
        <v>102</v>
      </c>
      <c r="AG757" s="83" t="s">
        <v>174</v>
      </c>
      <c r="AH757" s="83" t="s">
        <v>8045</v>
      </c>
      <c r="AI757" s="83" t="s">
        <v>104</v>
      </c>
      <c r="AJ757" s="83" t="s">
        <v>105</v>
      </c>
      <c r="AK757" s="191" t="s">
        <v>8056</v>
      </c>
      <c r="AL757" s="191" t="s">
        <v>102</v>
      </c>
      <c r="AM757" s="191" t="s">
        <v>102</v>
      </c>
      <c r="AN757" s="191" t="s">
        <v>174</v>
      </c>
      <c r="AO757" s="191" t="s">
        <v>8045</v>
      </c>
      <c r="AP757" s="191" t="s">
        <v>104</v>
      </c>
      <c r="AQ757" s="191" t="s">
        <v>105</v>
      </c>
      <c r="AR757" s="191" t="s">
        <v>106</v>
      </c>
      <c r="AS757" s="191" t="s">
        <v>8056</v>
      </c>
      <c r="AT757" s="191" t="s">
        <v>488</v>
      </c>
      <c r="AU757" s="191" t="s">
        <v>8057</v>
      </c>
      <c r="AV757" s="191" t="s">
        <v>104</v>
      </c>
      <c r="AW757" s="191" t="s">
        <v>204</v>
      </c>
      <c r="AX757" s="191"/>
      <c r="AY757" s="192" t="s">
        <v>454</v>
      </c>
      <c r="AZ757" s="192" t="s">
        <v>416</v>
      </c>
      <c r="BA757" s="91" t="s">
        <v>108</v>
      </c>
      <c r="BB757" s="90">
        <v>0</v>
      </c>
      <c r="BC757" s="93" t="s">
        <v>102</v>
      </c>
      <c r="BD757" s="93" t="s">
        <v>102</v>
      </c>
      <c r="BE757" s="93" t="s">
        <v>102</v>
      </c>
      <c r="BF757" s="93" t="s">
        <v>102</v>
      </c>
      <c r="BG757" s="97" t="s">
        <v>108</v>
      </c>
      <c r="BH757" s="93" t="s">
        <v>108</v>
      </c>
      <c r="BI757" s="93" t="s">
        <v>102</v>
      </c>
      <c r="BJ757" s="93" t="s">
        <v>102</v>
      </c>
      <c r="BK757" s="93" t="s">
        <v>102</v>
      </c>
      <c r="BL757" s="93" t="s">
        <v>102</v>
      </c>
      <c r="BM757" s="93" t="s">
        <v>102</v>
      </c>
      <c r="BN757" s="93" t="s">
        <v>102</v>
      </c>
      <c r="BO757" s="93" t="s">
        <v>102</v>
      </c>
      <c r="BP757" s="96" t="s">
        <v>102</v>
      </c>
      <c r="BQ757" s="90">
        <v>0</v>
      </c>
      <c r="BR757" s="93" t="s">
        <v>102</v>
      </c>
      <c r="BS757" s="93" t="s">
        <v>102</v>
      </c>
      <c r="BT757" s="93" t="s">
        <v>102</v>
      </c>
      <c r="BU757" s="93" t="s">
        <v>102</v>
      </c>
      <c r="BV757" s="97" t="s">
        <v>108</v>
      </c>
      <c r="BW757" s="93" t="s">
        <v>108</v>
      </c>
      <c r="BX757" s="95" t="s">
        <v>102</v>
      </c>
      <c r="BY757" s="93" t="s">
        <v>102</v>
      </c>
      <c r="BZ757" s="93" t="s">
        <v>102</v>
      </c>
      <c r="CA757" s="93" t="s">
        <v>102</v>
      </c>
      <c r="CB757" s="93" t="s">
        <v>102</v>
      </c>
      <c r="CC757" s="93" t="s">
        <v>102</v>
      </c>
      <c r="CD757" s="93" t="s">
        <v>102</v>
      </c>
      <c r="CE757" s="193" t="s">
        <v>102</v>
      </c>
      <c r="CF757" s="194" t="s">
        <v>436</v>
      </c>
      <c r="CG757" s="195" t="s">
        <v>8058</v>
      </c>
      <c r="CH757" s="101" t="s">
        <v>310</v>
      </c>
      <c r="CI757" s="102"/>
      <c r="CJ757" s="196" t="s">
        <v>8059</v>
      </c>
      <c r="CK757" s="104" t="s">
        <v>190</v>
      </c>
      <c r="CL757" s="105"/>
      <c r="CM757" s="83" t="s">
        <v>623</v>
      </c>
      <c r="CN757" s="106" t="s">
        <v>624</v>
      </c>
      <c r="CO757" s="197" t="s">
        <v>625</v>
      </c>
      <c r="CP757" s="107"/>
      <c r="CQ757" s="198" t="s">
        <v>474</v>
      </c>
      <c r="CR757" s="198" t="s">
        <v>474</v>
      </c>
      <c r="CS757" s="199"/>
      <c r="CT757" s="83" t="s">
        <v>109</v>
      </c>
      <c r="CU757" s="83" t="s">
        <v>109</v>
      </c>
      <c r="CV757" s="83">
        <v>51</v>
      </c>
      <c r="CW757" s="83" t="s">
        <v>139</v>
      </c>
      <c r="CX757" s="83">
        <v>51</v>
      </c>
      <c r="CY757" s="83" t="s">
        <v>108</v>
      </c>
      <c r="CZ757" s="83">
        <v>996233</v>
      </c>
      <c r="DA757" s="83" t="s">
        <v>581</v>
      </c>
      <c r="DB757" s="83" t="s">
        <v>152</v>
      </c>
      <c r="DC757" s="83" t="s">
        <v>500</v>
      </c>
      <c r="DD757" s="83">
        <v>8410</v>
      </c>
      <c r="DE757" s="83" t="s">
        <v>606</v>
      </c>
      <c r="DF757" s="83" t="s">
        <v>152</v>
      </c>
      <c r="DG757" s="83" t="s">
        <v>500</v>
      </c>
      <c r="DH757" s="83"/>
      <c r="DI757" s="85">
        <v>43646</v>
      </c>
      <c r="DJ757" s="83" t="s">
        <v>584</v>
      </c>
      <c r="DK757" s="83" t="s">
        <v>102</v>
      </c>
      <c r="DL757" s="83" t="s">
        <v>482</v>
      </c>
      <c r="DM757" s="83">
        <v>0</v>
      </c>
      <c r="DN757" s="83" t="s">
        <v>483</v>
      </c>
      <c r="DO757" s="83">
        <v>1</v>
      </c>
      <c r="DP757" s="83">
        <v>3</v>
      </c>
      <c r="DQ757" s="83"/>
      <c r="DR757" s="83" t="s">
        <v>108</v>
      </c>
      <c r="DS757" s="83" t="s">
        <v>497</v>
      </c>
      <c r="DU757" s="215" t="s">
        <v>269</v>
      </c>
      <c r="DV757" s="136">
        <v>1</v>
      </c>
      <c r="DW757" s="136">
        <v>3</v>
      </c>
      <c r="DX757" s="215" t="s">
        <v>269</v>
      </c>
      <c r="DY757" s="215" t="s">
        <v>269</v>
      </c>
      <c r="DZ757" s="215" t="s">
        <v>269</v>
      </c>
      <c r="EA757" s="215" t="s">
        <v>269</v>
      </c>
      <c r="EB757" s="215" t="s">
        <v>269</v>
      </c>
      <c r="EC757" s="215" t="s">
        <v>269</v>
      </c>
      <c r="ED757" s="215" t="s">
        <v>269</v>
      </c>
      <c r="EE757" s="215" t="s">
        <v>269</v>
      </c>
    </row>
    <row r="758" spans="1:135" ht="28.8" x14ac:dyDescent="0.55000000000000004">
      <c r="A758" s="83" t="s">
        <v>130</v>
      </c>
      <c r="B758" s="136">
        <v>861860</v>
      </c>
      <c r="C758" t="s">
        <v>1391</v>
      </c>
      <c r="D758" s="83" t="s">
        <v>228</v>
      </c>
      <c r="E758" s="138">
        <v>931154103692</v>
      </c>
      <c r="F758" s="83" t="s">
        <v>114</v>
      </c>
      <c r="G758" s="85">
        <v>43643</v>
      </c>
      <c r="H758" s="211" t="s">
        <v>98</v>
      </c>
      <c r="I758" s="84" t="s">
        <v>610</v>
      </c>
      <c r="J758" s="207" t="s">
        <v>627</v>
      </c>
      <c r="K758" s="208" t="s">
        <v>630</v>
      </c>
      <c r="L758" s="83" t="s">
        <v>108</v>
      </c>
      <c r="M758" s="184">
        <v>24630</v>
      </c>
      <c r="N758" s="184"/>
      <c r="O758" s="85" t="s">
        <v>102</v>
      </c>
      <c r="P758" s="185">
        <v>42491</v>
      </c>
      <c r="Q758" s="186" t="s">
        <v>203</v>
      </c>
      <c r="R758" s="186"/>
      <c r="S758" s="186"/>
      <c r="T758" s="187"/>
      <c r="U758" s="188" t="s">
        <v>296</v>
      </c>
      <c r="V758" s="188" t="s">
        <v>297</v>
      </c>
      <c r="W758" s="188" t="s">
        <v>297</v>
      </c>
      <c r="X758" s="189" t="s">
        <v>167</v>
      </c>
      <c r="Y758" s="190"/>
      <c r="Z758" s="83">
        <v>700</v>
      </c>
      <c r="AA758" s="83" t="s">
        <v>193</v>
      </c>
      <c r="AB758" s="83" t="s">
        <v>181</v>
      </c>
      <c r="AC758" s="83" t="s">
        <v>102</v>
      </c>
      <c r="AD758" s="83" t="s">
        <v>8060</v>
      </c>
      <c r="AE758" s="83" t="s">
        <v>102</v>
      </c>
      <c r="AF758" s="83" t="s">
        <v>102</v>
      </c>
      <c r="AG758" s="83" t="s">
        <v>119</v>
      </c>
      <c r="AH758" s="83" t="s">
        <v>8061</v>
      </c>
      <c r="AI758" s="83" t="s">
        <v>104</v>
      </c>
      <c r="AJ758" s="83" t="s">
        <v>105</v>
      </c>
      <c r="AK758" s="191" t="s">
        <v>8060</v>
      </c>
      <c r="AL758" s="191" t="s">
        <v>102</v>
      </c>
      <c r="AM758" s="191" t="s">
        <v>102</v>
      </c>
      <c r="AN758" s="191" t="s">
        <v>119</v>
      </c>
      <c r="AO758" s="191" t="s">
        <v>8061</v>
      </c>
      <c r="AP758" s="191" t="s">
        <v>104</v>
      </c>
      <c r="AQ758" s="191" t="s">
        <v>105</v>
      </c>
      <c r="AR758" s="191" t="s">
        <v>106</v>
      </c>
      <c r="AS758" s="191" t="s">
        <v>8060</v>
      </c>
      <c r="AT758" s="191" t="s">
        <v>485</v>
      </c>
      <c r="AU758" s="191" t="s">
        <v>8061</v>
      </c>
      <c r="AV758" s="191" t="s">
        <v>104</v>
      </c>
      <c r="AW758" s="191" t="s">
        <v>204</v>
      </c>
      <c r="AX758" s="191"/>
      <c r="AY758" s="192" t="s">
        <v>454</v>
      </c>
      <c r="AZ758" s="192" t="s">
        <v>416</v>
      </c>
      <c r="BA758" s="91" t="s">
        <v>108</v>
      </c>
      <c r="BB758" s="90">
        <v>0</v>
      </c>
      <c r="BC758" s="93" t="s">
        <v>102</v>
      </c>
      <c r="BD758" s="93" t="s">
        <v>102</v>
      </c>
      <c r="BE758" s="93" t="s">
        <v>102</v>
      </c>
      <c r="BF758" s="93" t="s">
        <v>102</v>
      </c>
      <c r="BG758" s="97" t="s">
        <v>108</v>
      </c>
      <c r="BH758" s="93" t="s">
        <v>108</v>
      </c>
      <c r="BI758" s="93" t="s">
        <v>102</v>
      </c>
      <c r="BJ758" s="93" t="s">
        <v>102</v>
      </c>
      <c r="BK758" s="93" t="s">
        <v>102</v>
      </c>
      <c r="BL758" s="93" t="s">
        <v>102</v>
      </c>
      <c r="BM758" s="93" t="s">
        <v>102</v>
      </c>
      <c r="BN758" s="93" t="s">
        <v>102</v>
      </c>
      <c r="BO758" s="93" t="s">
        <v>102</v>
      </c>
      <c r="BP758" s="96" t="s">
        <v>102</v>
      </c>
      <c r="BQ758" s="90">
        <v>0</v>
      </c>
      <c r="BR758" s="93" t="s">
        <v>102</v>
      </c>
      <c r="BS758" s="93" t="s">
        <v>102</v>
      </c>
      <c r="BT758" s="93" t="s">
        <v>102</v>
      </c>
      <c r="BU758" s="93" t="s">
        <v>102</v>
      </c>
      <c r="BV758" s="97" t="s">
        <v>108</v>
      </c>
      <c r="BW758" s="93" t="s">
        <v>108</v>
      </c>
      <c r="BX758" s="95" t="s">
        <v>102</v>
      </c>
      <c r="BY758" s="93" t="s">
        <v>102</v>
      </c>
      <c r="BZ758" s="93" t="s">
        <v>102</v>
      </c>
      <c r="CA758" s="93" t="s">
        <v>102</v>
      </c>
      <c r="CB758" s="93" t="s">
        <v>102</v>
      </c>
      <c r="CC758" s="93" t="s">
        <v>102</v>
      </c>
      <c r="CD758" s="93" t="s">
        <v>102</v>
      </c>
      <c r="CE758" s="193" t="s">
        <v>102</v>
      </c>
      <c r="CF758" s="194" t="s">
        <v>436</v>
      </c>
      <c r="CG758" s="195" t="s">
        <v>8062</v>
      </c>
      <c r="CH758" s="101" t="s">
        <v>563</v>
      </c>
      <c r="CI758" s="102"/>
      <c r="CJ758" s="196" t="s">
        <v>577</v>
      </c>
      <c r="CK758" s="104" t="s">
        <v>190</v>
      </c>
      <c r="CL758" s="105"/>
      <c r="CM758" s="83" t="s">
        <v>578</v>
      </c>
      <c r="CN758" s="106" t="s">
        <v>108</v>
      </c>
      <c r="CO758" s="197" t="s">
        <v>566</v>
      </c>
      <c r="CP758" s="107"/>
      <c r="CQ758" s="198" t="s">
        <v>107</v>
      </c>
      <c r="CR758" s="198" t="s">
        <v>107</v>
      </c>
      <c r="CS758" s="199"/>
      <c r="CT758" s="83" t="s">
        <v>109</v>
      </c>
      <c r="CU758" s="83" t="s">
        <v>109</v>
      </c>
      <c r="CV758" s="83">
        <v>67</v>
      </c>
      <c r="CW758" s="83" t="s">
        <v>270</v>
      </c>
      <c r="CX758" s="83">
        <v>67</v>
      </c>
      <c r="CY758" s="83" t="s">
        <v>108</v>
      </c>
      <c r="CZ758" s="83">
        <v>997552.5</v>
      </c>
      <c r="DA758" s="83" t="s">
        <v>8063</v>
      </c>
      <c r="DB758" s="83" t="s">
        <v>118</v>
      </c>
      <c r="DC758" s="83" t="s">
        <v>108</v>
      </c>
      <c r="DD758" s="83">
        <v>8233</v>
      </c>
      <c r="DE758" s="83" t="s">
        <v>173</v>
      </c>
      <c r="DF758" s="83" t="s">
        <v>118</v>
      </c>
      <c r="DG758" s="83" t="s">
        <v>500</v>
      </c>
      <c r="DH758" s="83"/>
      <c r="DI758" s="85">
        <v>43646</v>
      </c>
      <c r="DJ758" s="83" t="s">
        <v>584</v>
      </c>
      <c r="DK758" s="83" t="s">
        <v>102</v>
      </c>
      <c r="DL758" s="83" t="s">
        <v>482</v>
      </c>
      <c r="DM758" s="83">
        <v>0</v>
      </c>
      <c r="DN758" s="83" t="s">
        <v>483</v>
      </c>
      <c r="DO758" s="83">
        <v>1</v>
      </c>
      <c r="DP758" s="83">
        <v>1</v>
      </c>
      <c r="DQ758" s="83"/>
      <c r="DR758" s="83" t="s">
        <v>108</v>
      </c>
      <c r="DS758" s="83" t="s">
        <v>497</v>
      </c>
      <c r="DU758" s="215" t="s">
        <v>269</v>
      </c>
      <c r="DV758" s="136">
        <v>1</v>
      </c>
      <c r="DW758" s="136">
        <v>3</v>
      </c>
      <c r="DX758" s="215" t="s">
        <v>269</v>
      </c>
      <c r="DY758" s="215" t="s">
        <v>269</v>
      </c>
      <c r="DZ758" s="215" t="s">
        <v>269</v>
      </c>
      <c r="EA758" s="215" t="s">
        <v>269</v>
      </c>
      <c r="EB758" s="215" t="s">
        <v>269</v>
      </c>
      <c r="EC758" s="215" t="s">
        <v>269</v>
      </c>
      <c r="ED758" s="215" t="s">
        <v>269</v>
      </c>
      <c r="EE758" s="215" t="s">
        <v>269</v>
      </c>
    </row>
    <row r="759" spans="1:135" ht="57.6" x14ac:dyDescent="0.55000000000000004">
      <c r="A759" s="83" t="s">
        <v>130</v>
      </c>
      <c r="B759" s="136">
        <v>854222</v>
      </c>
      <c r="C759" t="s">
        <v>1392</v>
      </c>
      <c r="D759" s="83" t="s">
        <v>228</v>
      </c>
      <c r="E759" s="138">
        <v>119026929302</v>
      </c>
      <c r="F759" s="83" t="s">
        <v>143</v>
      </c>
      <c r="G759" s="85">
        <v>43620</v>
      </c>
      <c r="H759" s="83" t="s">
        <v>98</v>
      </c>
      <c r="I759" s="84" t="s">
        <v>612</v>
      </c>
      <c r="J759" s="207" t="s">
        <v>628</v>
      </c>
      <c r="K759" s="208" t="s">
        <v>633</v>
      </c>
      <c r="L759" s="83" t="s">
        <v>108</v>
      </c>
      <c r="M759" s="184" t="s">
        <v>102</v>
      </c>
      <c r="N759" s="184" t="s">
        <v>556</v>
      </c>
      <c r="O759" s="85" t="s">
        <v>102</v>
      </c>
      <c r="P759" s="185">
        <v>42491</v>
      </c>
      <c r="Q759" s="186" t="s">
        <v>202</v>
      </c>
      <c r="R759" s="186" t="s">
        <v>613</v>
      </c>
      <c r="S759" s="186"/>
      <c r="T759" s="187"/>
      <c r="U759" s="188" t="s">
        <v>295</v>
      </c>
      <c r="V759" s="188" t="s">
        <v>205</v>
      </c>
      <c r="W759" s="188" t="s">
        <v>295</v>
      </c>
      <c r="X759" s="189" t="s">
        <v>107</v>
      </c>
      <c r="Y759" s="190" t="s">
        <v>614</v>
      </c>
      <c r="Z759" s="83">
        <v>700</v>
      </c>
      <c r="AA759" s="83" t="s">
        <v>193</v>
      </c>
      <c r="AB759" s="83" t="s">
        <v>181</v>
      </c>
      <c r="AC759" s="83" t="s">
        <v>102</v>
      </c>
      <c r="AD759" s="83" t="s">
        <v>8064</v>
      </c>
      <c r="AE759" s="83" t="s">
        <v>8065</v>
      </c>
      <c r="AF759" s="83" t="s">
        <v>102</v>
      </c>
      <c r="AG759" s="83" t="s">
        <v>175</v>
      </c>
      <c r="AH759" s="83" t="s">
        <v>8066</v>
      </c>
      <c r="AI759" s="83" t="s">
        <v>104</v>
      </c>
      <c r="AJ759" s="83" t="s">
        <v>105</v>
      </c>
      <c r="AK759" s="191" t="s">
        <v>8064</v>
      </c>
      <c r="AL759" s="191" t="s">
        <v>8065</v>
      </c>
      <c r="AM759" s="191" t="s">
        <v>102</v>
      </c>
      <c r="AN759" s="191" t="s">
        <v>175</v>
      </c>
      <c r="AO759" s="191" t="s">
        <v>8066</v>
      </c>
      <c r="AP759" s="191" t="s">
        <v>104</v>
      </c>
      <c r="AQ759" s="191" t="s">
        <v>105</v>
      </c>
      <c r="AR759" s="191" t="s">
        <v>106</v>
      </c>
      <c r="AS759" s="191"/>
      <c r="AT759" s="191"/>
      <c r="AU759" s="191"/>
      <c r="AV759" s="191"/>
      <c r="AW759" s="191"/>
      <c r="AX759" s="191" t="s">
        <v>575</v>
      </c>
      <c r="AY759" s="192" t="s">
        <v>454</v>
      </c>
      <c r="AZ759" s="192" t="s">
        <v>108</v>
      </c>
      <c r="BA759" s="91" t="s">
        <v>108</v>
      </c>
      <c r="BB759" s="90">
        <v>0</v>
      </c>
      <c r="BC759" s="93" t="s">
        <v>102</v>
      </c>
      <c r="BD759" s="93" t="s">
        <v>102</v>
      </c>
      <c r="BE759" s="93" t="s">
        <v>102</v>
      </c>
      <c r="BF759" s="93" t="s">
        <v>102</v>
      </c>
      <c r="BG759" s="97" t="s">
        <v>108</v>
      </c>
      <c r="BH759" s="93" t="s">
        <v>108</v>
      </c>
      <c r="BI759" s="93" t="s">
        <v>102</v>
      </c>
      <c r="BJ759" s="93" t="s">
        <v>102</v>
      </c>
      <c r="BK759" s="93" t="s">
        <v>102</v>
      </c>
      <c r="BL759" s="93" t="s">
        <v>102</v>
      </c>
      <c r="BM759" s="93" t="s">
        <v>102</v>
      </c>
      <c r="BN759" s="93" t="s">
        <v>102</v>
      </c>
      <c r="BO759" s="93" t="s">
        <v>102</v>
      </c>
      <c r="BP759" s="96" t="s">
        <v>102</v>
      </c>
      <c r="BQ759" s="90">
        <v>0</v>
      </c>
      <c r="BR759" s="93" t="s">
        <v>102</v>
      </c>
      <c r="BS759" s="93" t="s">
        <v>102</v>
      </c>
      <c r="BT759" s="93" t="s">
        <v>102</v>
      </c>
      <c r="BU759" s="93" t="s">
        <v>102</v>
      </c>
      <c r="BV759" s="97" t="s">
        <v>108</v>
      </c>
      <c r="BW759" s="93" t="s">
        <v>108</v>
      </c>
      <c r="BX759" s="95" t="s">
        <v>102</v>
      </c>
      <c r="BY759" s="93" t="s">
        <v>102</v>
      </c>
      <c r="BZ759" s="93" t="s">
        <v>102</v>
      </c>
      <c r="CA759" s="93" t="s">
        <v>102</v>
      </c>
      <c r="CB759" s="93" t="s">
        <v>102</v>
      </c>
      <c r="CC759" s="93" t="s">
        <v>102</v>
      </c>
      <c r="CD759" s="93" t="s">
        <v>102</v>
      </c>
      <c r="CE759" s="193" t="s">
        <v>102</v>
      </c>
      <c r="CF759" s="194" t="s">
        <v>508</v>
      </c>
      <c r="CG759" s="195" t="s">
        <v>102</v>
      </c>
      <c r="CH759" s="101" t="e">
        <v>#N/A</v>
      </c>
      <c r="CI759" s="102" t="s">
        <v>580</v>
      </c>
      <c r="CJ759" s="196" t="s">
        <v>108</v>
      </c>
      <c r="CK759" s="104" t="s">
        <v>109</v>
      </c>
      <c r="CL759" s="105" t="s">
        <v>579</v>
      </c>
      <c r="CM759" s="83" t="s">
        <v>108</v>
      </c>
      <c r="CN759" s="106" t="s">
        <v>108</v>
      </c>
      <c r="CO759" s="197" t="s">
        <v>108</v>
      </c>
      <c r="CP759" s="107"/>
      <c r="CQ759" s="198" t="s">
        <v>474</v>
      </c>
      <c r="CR759" s="198" t="s">
        <v>474</v>
      </c>
      <c r="CS759" s="199" t="s">
        <v>616</v>
      </c>
      <c r="CT759" s="83" t="s">
        <v>109</v>
      </c>
      <c r="CU759" s="83" t="s">
        <v>109</v>
      </c>
      <c r="CV759" s="83">
        <v>16</v>
      </c>
      <c r="CW759" s="83" t="s">
        <v>112</v>
      </c>
      <c r="CX759" s="83">
        <v>16</v>
      </c>
      <c r="CY759" s="83" t="s">
        <v>8067</v>
      </c>
      <c r="CZ759" s="83">
        <v>998872</v>
      </c>
      <c r="DA759" s="83" t="s">
        <v>138</v>
      </c>
      <c r="DB759" s="83" t="s">
        <v>124</v>
      </c>
      <c r="DC759" s="83" t="s">
        <v>501</v>
      </c>
      <c r="DD759" s="83">
        <v>2673</v>
      </c>
      <c r="DE759" s="83" t="s">
        <v>582</v>
      </c>
      <c r="DF759" s="83" t="s">
        <v>145</v>
      </c>
      <c r="DG759" s="83" t="s">
        <v>501</v>
      </c>
      <c r="DH759" s="83" t="s">
        <v>582</v>
      </c>
      <c r="DI759" s="85">
        <v>43646</v>
      </c>
      <c r="DJ759" s="83" t="s">
        <v>584</v>
      </c>
      <c r="DK759" s="83" t="s">
        <v>102</v>
      </c>
      <c r="DL759" s="83" t="s">
        <v>482</v>
      </c>
      <c r="DM759" s="83">
        <v>0</v>
      </c>
      <c r="DN759" s="83" t="s">
        <v>238</v>
      </c>
      <c r="DO759" s="83">
        <v>1</v>
      </c>
      <c r="DP759" s="83">
        <v>3</v>
      </c>
      <c r="DQ759" s="83"/>
      <c r="DR759" s="83" t="s">
        <v>108</v>
      </c>
      <c r="DS759" s="83" t="s">
        <v>497</v>
      </c>
      <c r="DU759" s="215" t="s">
        <v>269</v>
      </c>
      <c r="DV759" s="136">
        <v>1</v>
      </c>
      <c r="DW759" s="136">
        <v>3</v>
      </c>
      <c r="DX759" s="215" t="s">
        <v>269</v>
      </c>
      <c r="DY759" s="215" t="s">
        <v>269</v>
      </c>
      <c r="DZ759" s="215" t="s">
        <v>269</v>
      </c>
      <c r="EA759" s="215" t="s">
        <v>269</v>
      </c>
      <c r="EB759" s="215" t="s">
        <v>269</v>
      </c>
      <c r="EC759" s="215" t="s">
        <v>269</v>
      </c>
      <c r="ED759" s="215" t="s">
        <v>269</v>
      </c>
      <c r="EE759" s="215" t="s">
        <v>269</v>
      </c>
    </row>
    <row r="760" spans="1:135" ht="28.8" x14ac:dyDescent="0.55000000000000004">
      <c r="A760" s="83" t="s">
        <v>130</v>
      </c>
      <c r="B760" s="136">
        <v>440256</v>
      </c>
      <c r="C760" t="s">
        <v>1393</v>
      </c>
      <c r="D760" s="83" t="s">
        <v>228</v>
      </c>
      <c r="E760" s="138">
        <v>208032037432</v>
      </c>
      <c r="F760" s="83" t="s">
        <v>114</v>
      </c>
      <c r="G760" s="85">
        <v>43634</v>
      </c>
      <c r="H760" s="83" t="s">
        <v>98</v>
      </c>
      <c r="I760" s="84" t="s">
        <v>618</v>
      </c>
      <c r="J760" s="207" t="s">
        <v>629</v>
      </c>
      <c r="K760" s="208" t="s">
        <v>634</v>
      </c>
      <c r="L760" s="83" t="s">
        <v>108</v>
      </c>
      <c r="M760" s="184">
        <v>27720</v>
      </c>
      <c r="N760" s="184"/>
      <c r="O760" s="85" t="s">
        <v>102</v>
      </c>
      <c r="P760" s="185">
        <v>43013</v>
      </c>
      <c r="Q760" s="186" t="s">
        <v>203</v>
      </c>
      <c r="R760" s="186"/>
      <c r="S760" s="186"/>
      <c r="T760" s="187"/>
      <c r="U760" s="188" t="s">
        <v>296</v>
      </c>
      <c r="V760" s="188" t="s">
        <v>205</v>
      </c>
      <c r="W760" s="189" t="s">
        <v>619</v>
      </c>
      <c r="X760" s="189" t="s">
        <v>107</v>
      </c>
      <c r="Y760" s="190" t="s">
        <v>614</v>
      </c>
      <c r="Z760" s="83">
        <v>700</v>
      </c>
      <c r="AA760" s="83" t="s">
        <v>193</v>
      </c>
      <c r="AB760" s="83" t="s">
        <v>181</v>
      </c>
      <c r="AC760" s="83" t="s">
        <v>102</v>
      </c>
      <c r="AD760" s="83" t="s">
        <v>8068</v>
      </c>
      <c r="AE760" s="83" t="s">
        <v>102</v>
      </c>
      <c r="AF760" s="83" t="s">
        <v>102</v>
      </c>
      <c r="AG760" s="83" t="s">
        <v>174</v>
      </c>
      <c r="AH760" s="83" t="s">
        <v>8057</v>
      </c>
      <c r="AI760" s="83" t="s">
        <v>104</v>
      </c>
      <c r="AJ760" s="83" t="s">
        <v>105</v>
      </c>
      <c r="AK760" s="191" t="s">
        <v>8068</v>
      </c>
      <c r="AL760" s="191" t="s">
        <v>102</v>
      </c>
      <c r="AM760" s="191" t="s">
        <v>102</v>
      </c>
      <c r="AN760" s="191" t="s">
        <v>174</v>
      </c>
      <c r="AO760" s="191" t="s">
        <v>8057</v>
      </c>
      <c r="AP760" s="191" t="s">
        <v>104</v>
      </c>
      <c r="AQ760" s="191" t="s">
        <v>105</v>
      </c>
      <c r="AR760" s="191" t="s">
        <v>106</v>
      </c>
      <c r="AS760" s="191" t="s">
        <v>8068</v>
      </c>
      <c r="AT760" s="191" t="s">
        <v>488</v>
      </c>
      <c r="AU760" s="191" t="s">
        <v>8069</v>
      </c>
      <c r="AV760" s="191" t="s">
        <v>104</v>
      </c>
      <c r="AW760" s="191" t="s">
        <v>204</v>
      </c>
      <c r="AX760" s="191"/>
      <c r="AY760" s="192" t="s">
        <v>454</v>
      </c>
      <c r="AZ760" s="192" t="s">
        <v>416</v>
      </c>
      <c r="BA760" s="91" t="s">
        <v>108</v>
      </c>
      <c r="BB760" s="90">
        <v>0</v>
      </c>
      <c r="BC760" s="93" t="s">
        <v>102</v>
      </c>
      <c r="BD760" s="93" t="s">
        <v>102</v>
      </c>
      <c r="BE760" s="93" t="s">
        <v>102</v>
      </c>
      <c r="BF760" s="93" t="s">
        <v>102</v>
      </c>
      <c r="BG760" s="97" t="s">
        <v>108</v>
      </c>
      <c r="BH760" s="93" t="s">
        <v>108</v>
      </c>
      <c r="BI760" s="93" t="s">
        <v>102</v>
      </c>
      <c r="BJ760" s="93" t="s">
        <v>102</v>
      </c>
      <c r="BK760" s="93" t="s">
        <v>102</v>
      </c>
      <c r="BL760" s="93" t="s">
        <v>102</v>
      </c>
      <c r="BM760" s="93" t="s">
        <v>102</v>
      </c>
      <c r="BN760" s="93" t="s">
        <v>102</v>
      </c>
      <c r="BO760" s="93" t="s">
        <v>102</v>
      </c>
      <c r="BP760" s="96" t="s">
        <v>102</v>
      </c>
      <c r="BQ760" s="90">
        <v>0</v>
      </c>
      <c r="BR760" s="93" t="s">
        <v>102</v>
      </c>
      <c r="BS760" s="93" t="s">
        <v>102</v>
      </c>
      <c r="BT760" s="93" t="s">
        <v>102</v>
      </c>
      <c r="BU760" s="93" t="s">
        <v>102</v>
      </c>
      <c r="BV760" s="97" t="s">
        <v>108</v>
      </c>
      <c r="BW760" s="93" t="s">
        <v>108</v>
      </c>
      <c r="BX760" s="95" t="s">
        <v>102</v>
      </c>
      <c r="BY760" s="93" t="s">
        <v>102</v>
      </c>
      <c r="BZ760" s="93" t="s">
        <v>102</v>
      </c>
      <c r="CA760" s="93" t="s">
        <v>102</v>
      </c>
      <c r="CB760" s="93" t="s">
        <v>102</v>
      </c>
      <c r="CC760" s="93" t="s">
        <v>102</v>
      </c>
      <c r="CD760" s="93" t="s">
        <v>102</v>
      </c>
      <c r="CE760" s="193" t="s">
        <v>102</v>
      </c>
      <c r="CF760" s="194" t="s">
        <v>436</v>
      </c>
      <c r="CG760" s="195" t="s">
        <v>8070</v>
      </c>
      <c r="CH760" s="101" t="s">
        <v>310</v>
      </c>
      <c r="CI760" s="102"/>
      <c r="CJ760" s="196" t="s">
        <v>8071</v>
      </c>
      <c r="CK760" s="104" t="s">
        <v>190</v>
      </c>
      <c r="CL760" s="105"/>
      <c r="CM760" s="83" t="s">
        <v>623</v>
      </c>
      <c r="CN760" s="106" t="s">
        <v>624</v>
      </c>
      <c r="CO760" s="197" t="s">
        <v>625</v>
      </c>
      <c r="CP760" s="107"/>
      <c r="CQ760" s="198" t="s">
        <v>474</v>
      </c>
      <c r="CR760" s="198" t="s">
        <v>474</v>
      </c>
      <c r="CS760" s="199"/>
      <c r="CT760" s="83" t="s">
        <v>109</v>
      </c>
      <c r="CU760" s="83" t="s">
        <v>109</v>
      </c>
      <c r="CV760" s="83">
        <v>26</v>
      </c>
      <c r="CW760" s="83" t="s">
        <v>139</v>
      </c>
      <c r="CX760" s="83">
        <v>26</v>
      </c>
      <c r="CY760" s="83" t="s">
        <v>108</v>
      </c>
      <c r="CZ760" s="83">
        <v>1000191.5</v>
      </c>
      <c r="DA760" s="83" t="s">
        <v>581</v>
      </c>
      <c r="DB760" s="83" t="s">
        <v>152</v>
      </c>
      <c r="DC760" s="83" t="s">
        <v>500</v>
      </c>
      <c r="DD760" s="83">
        <v>6766</v>
      </c>
      <c r="DE760" s="83" t="s">
        <v>606</v>
      </c>
      <c r="DF760" s="83" t="s">
        <v>152</v>
      </c>
      <c r="DG760" s="83" t="s">
        <v>500</v>
      </c>
      <c r="DH760" s="83"/>
      <c r="DI760" s="85">
        <v>43646</v>
      </c>
      <c r="DJ760" s="83" t="s">
        <v>584</v>
      </c>
      <c r="DK760" s="83" t="s">
        <v>102</v>
      </c>
      <c r="DL760" s="83" t="s">
        <v>482</v>
      </c>
      <c r="DM760" s="83">
        <v>0</v>
      </c>
      <c r="DN760" s="83" t="s">
        <v>483</v>
      </c>
      <c r="DO760" s="83">
        <v>1</v>
      </c>
      <c r="DP760" s="83">
        <v>1</v>
      </c>
      <c r="DQ760" s="83"/>
      <c r="DR760" s="83" t="s">
        <v>108</v>
      </c>
      <c r="DS760" s="83" t="s">
        <v>497</v>
      </c>
      <c r="DU760" s="215" t="s">
        <v>269</v>
      </c>
      <c r="DV760" s="136">
        <v>1</v>
      </c>
      <c r="DW760" s="136">
        <v>3</v>
      </c>
      <c r="DX760" s="215" t="s">
        <v>269</v>
      </c>
      <c r="DY760" s="215" t="s">
        <v>269</v>
      </c>
      <c r="DZ760" s="215" t="s">
        <v>269</v>
      </c>
      <c r="EA760" s="215" t="s">
        <v>269</v>
      </c>
      <c r="EB760" s="215" t="s">
        <v>269</v>
      </c>
      <c r="EC760" s="215" t="s">
        <v>269</v>
      </c>
      <c r="ED760" s="215" t="s">
        <v>269</v>
      </c>
      <c r="EE760" s="215" t="s">
        <v>269</v>
      </c>
    </row>
    <row r="761" spans="1:135" ht="28.8" x14ac:dyDescent="0.55000000000000004">
      <c r="A761" s="83" t="s">
        <v>130</v>
      </c>
      <c r="B761" s="136">
        <v>497577</v>
      </c>
      <c r="C761" t="s">
        <v>1394</v>
      </c>
      <c r="D761" s="83" t="s">
        <v>228</v>
      </c>
      <c r="E761" s="138">
        <v>520749865800</v>
      </c>
      <c r="F761" s="83" t="s">
        <v>114</v>
      </c>
      <c r="G761" s="85">
        <v>43643</v>
      </c>
      <c r="H761" s="211" t="s">
        <v>98</v>
      </c>
      <c r="I761" s="84" t="s">
        <v>610</v>
      </c>
      <c r="J761" s="207" t="s">
        <v>627</v>
      </c>
      <c r="K761" s="208" t="s">
        <v>630</v>
      </c>
      <c r="L761" s="83" t="s">
        <v>108</v>
      </c>
      <c r="M761" s="184">
        <v>24631</v>
      </c>
      <c r="N761" s="184"/>
      <c r="O761" s="85" t="s">
        <v>102</v>
      </c>
      <c r="P761" s="185">
        <v>42491</v>
      </c>
      <c r="Q761" s="186" t="s">
        <v>203</v>
      </c>
      <c r="R761" s="186"/>
      <c r="S761" s="186"/>
      <c r="T761" s="187"/>
      <c r="U761" s="188" t="s">
        <v>296</v>
      </c>
      <c r="V761" s="188" t="s">
        <v>297</v>
      </c>
      <c r="W761" s="188" t="s">
        <v>297</v>
      </c>
      <c r="X761" s="189" t="s">
        <v>167</v>
      </c>
      <c r="Y761" s="190"/>
      <c r="Z761" s="83">
        <v>700</v>
      </c>
      <c r="AA761" s="83" t="s">
        <v>193</v>
      </c>
      <c r="AB761" s="83" t="s">
        <v>181</v>
      </c>
      <c r="AC761" s="83" t="s">
        <v>102</v>
      </c>
      <c r="AD761" s="83" t="s">
        <v>8072</v>
      </c>
      <c r="AE761" s="83" t="s">
        <v>102</v>
      </c>
      <c r="AF761" s="83" t="s">
        <v>102</v>
      </c>
      <c r="AG761" s="83" t="s">
        <v>119</v>
      </c>
      <c r="AH761" s="83" t="s">
        <v>8073</v>
      </c>
      <c r="AI761" s="83" t="s">
        <v>104</v>
      </c>
      <c r="AJ761" s="83" t="s">
        <v>105</v>
      </c>
      <c r="AK761" s="191" t="s">
        <v>8072</v>
      </c>
      <c r="AL761" s="191" t="s">
        <v>102</v>
      </c>
      <c r="AM761" s="191" t="s">
        <v>102</v>
      </c>
      <c r="AN761" s="191" t="s">
        <v>119</v>
      </c>
      <c r="AO761" s="191" t="s">
        <v>8073</v>
      </c>
      <c r="AP761" s="191" t="s">
        <v>104</v>
      </c>
      <c r="AQ761" s="191" t="s">
        <v>105</v>
      </c>
      <c r="AR761" s="191" t="s">
        <v>106</v>
      </c>
      <c r="AS761" s="191" t="s">
        <v>8072</v>
      </c>
      <c r="AT761" s="191" t="s">
        <v>485</v>
      </c>
      <c r="AU761" s="191" t="s">
        <v>8073</v>
      </c>
      <c r="AV761" s="191" t="s">
        <v>104</v>
      </c>
      <c r="AW761" s="191" t="s">
        <v>204</v>
      </c>
      <c r="AX761" s="191"/>
      <c r="AY761" s="192" t="s">
        <v>454</v>
      </c>
      <c r="AZ761" s="192" t="s">
        <v>416</v>
      </c>
      <c r="BA761" s="91" t="s">
        <v>108</v>
      </c>
      <c r="BB761" s="90">
        <v>0</v>
      </c>
      <c r="BC761" s="93" t="s">
        <v>102</v>
      </c>
      <c r="BD761" s="93" t="s">
        <v>102</v>
      </c>
      <c r="BE761" s="93" t="s">
        <v>102</v>
      </c>
      <c r="BF761" s="93" t="s">
        <v>102</v>
      </c>
      <c r="BG761" s="97" t="s">
        <v>108</v>
      </c>
      <c r="BH761" s="93" t="s">
        <v>108</v>
      </c>
      <c r="BI761" s="93" t="s">
        <v>102</v>
      </c>
      <c r="BJ761" s="93" t="s">
        <v>102</v>
      </c>
      <c r="BK761" s="93" t="s">
        <v>102</v>
      </c>
      <c r="BL761" s="93" t="s">
        <v>102</v>
      </c>
      <c r="BM761" s="93" t="s">
        <v>102</v>
      </c>
      <c r="BN761" s="93" t="s">
        <v>102</v>
      </c>
      <c r="BO761" s="93" t="s">
        <v>102</v>
      </c>
      <c r="BP761" s="96" t="s">
        <v>102</v>
      </c>
      <c r="BQ761" s="90">
        <v>0</v>
      </c>
      <c r="BR761" s="93" t="s">
        <v>102</v>
      </c>
      <c r="BS761" s="93" t="s">
        <v>102</v>
      </c>
      <c r="BT761" s="93" t="s">
        <v>102</v>
      </c>
      <c r="BU761" s="93" t="s">
        <v>102</v>
      </c>
      <c r="BV761" s="97" t="s">
        <v>108</v>
      </c>
      <c r="BW761" s="93" t="s">
        <v>108</v>
      </c>
      <c r="BX761" s="95" t="s">
        <v>102</v>
      </c>
      <c r="BY761" s="93" t="s">
        <v>102</v>
      </c>
      <c r="BZ761" s="93" t="s">
        <v>102</v>
      </c>
      <c r="CA761" s="93" t="s">
        <v>102</v>
      </c>
      <c r="CB761" s="93" t="s">
        <v>102</v>
      </c>
      <c r="CC761" s="93" t="s">
        <v>102</v>
      </c>
      <c r="CD761" s="93" t="s">
        <v>102</v>
      </c>
      <c r="CE761" s="193" t="s">
        <v>102</v>
      </c>
      <c r="CF761" s="194" t="s">
        <v>436</v>
      </c>
      <c r="CG761" s="195" t="s">
        <v>8074</v>
      </c>
      <c r="CH761" s="101" t="s">
        <v>563</v>
      </c>
      <c r="CI761" s="102"/>
      <c r="CJ761" s="196" t="s">
        <v>577</v>
      </c>
      <c r="CK761" s="104" t="s">
        <v>190</v>
      </c>
      <c r="CL761" s="105"/>
      <c r="CM761" s="83" t="s">
        <v>578</v>
      </c>
      <c r="CN761" s="106" t="s">
        <v>108</v>
      </c>
      <c r="CO761" s="197" t="s">
        <v>566</v>
      </c>
      <c r="CP761" s="107"/>
      <c r="CQ761" s="198" t="s">
        <v>107</v>
      </c>
      <c r="CR761" s="198" t="s">
        <v>107</v>
      </c>
      <c r="CS761" s="199"/>
      <c r="CT761" s="83" t="s">
        <v>109</v>
      </c>
      <c r="CU761" s="83" t="s">
        <v>109</v>
      </c>
      <c r="CV761" s="83">
        <v>33</v>
      </c>
      <c r="CW761" s="83" t="s">
        <v>270</v>
      </c>
      <c r="CX761" s="83">
        <v>33</v>
      </c>
      <c r="CY761" s="83" t="s">
        <v>108</v>
      </c>
      <c r="CZ761" s="83">
        <v>1001511</v>
      </c>
      <c r="DA761" s="83" t="s">
        <v>8075</v>
      </c>
      <c r="DB761" s="83" t="s">
        <v>118</v>
      </c>
      <c r="DC761" s="83" t="s">
        <v>108</v>
      </c>
      <c r="DD761" s="83">
        <v>1582</v>
      </c>
      <c r="DE761" s="83" t="s">
        <v>173</v>
      </c>
      <c r="DF761" s="83" t="s">
        <v>118</v>
      </c>
      <c r="DG761" s="83" t="s">
        <v>500</v>
      </c>
      <c r="DH761" s="83"/>
      <c r="DI761" s="85">
        <v>43646</v>
      </c>
      <c r="DJ761" s="83" t="s">
        <v>584</v>
      </c>
      <c r="DK761" s="83" t="s">
        <v>102</v>
      </c>
      <c r="DL761" s="83" t="s">
        <v>482</v>
      </c>
      <c r="DM761" s="83">
        <v>0</v>
      </c>
      <c r="DN761" s="83" t="s">
        <v>483</v>
      </c>
      <c r="DO761" s="83">
        <v>1</v>
      </c>
      <c r="DP761" s="83">
        <v>6</v>
      </c>
      <c r="DQ761" s="83"/>
      <c r="DR761" s="83" t="s">
        <v>108</v>
      </c>
      <c r="DS761" s="83" t="s">
        <v>497</v>
      </c>
      <c r="DU761" s="215" t="s">
        <v>269</v>
      </c>
      <c r="DV761" s="136">
        <v>1</v>
      </c>
      <c r="DW761" s="136">
        <v>3</v>
      </c>
      <c r="DX761" s="215" t="s">
        <v>269</v>
      </c>
      <c r="DY761" s="215" t="s">
        <v>269</v>
      </c>
      <c r="DZ761" s="215" t="s">
        <v>269</v>
      </c>
      <c r="EA761" s="215" t="s">
        <v>269</v>
      </c>
      <c r="EB761" s="215" t="s">
        <v>269</v>
      </c>
      <c r="EC761" s="215" t="s">
        <v>269</v>
      </c>
      <c r="ED761" s="215" t="s">
        <v>269</v>
      </c>
      <c r="EE761" s="215" t="s">
        <v>269</v>
      </c>
    </row>
    <row r="762" spans="1:135" ht="57.6" x14ac:dyDescent="0.55000000000000004">
      <c r="A762" s="83" t="s">
        <v>130</v>
      </c>
      <c r="B762" s="136">
        <v>431814</v>
      </c>
      <c r="C762" t="s">
        <v>1395</v>
      </c>
      <c r="D762" s="83" t="s">
        <v>228</v>
      </c>
      <c r="E762" s="138">
        <v>109820985261</v>
      </c>
      <c r="F762" s="83" t="s">
        <v>143</v>
      </c>
      <c r="G762" s="85">
        <v>43620</v>
      </c>
      <c r="H762" s="83" t="s">
        <v>98</v>
      </c>
      <c r="I762" s="84" t="s">
        <v>612</v>
      </c>
      <c r="J762" s="207" t="s">
        <v>628</v>
      </c>
      <c r="K762" s="208" t="s">
        <v>633</v>
      </c>
      <c r="L762" s="83" t="s">
        <v>108</v>
      </c>
      <c r="M762" s="184" t="s">
        <v>102</v>
      </c>
      <c r="N762" s="184" t="s">
        <v>556</v>
      </c>
      <c r="O762" s="85" t="s">
        <v>102</v>
      </c>
      <c r="P762" s="185">
        <v>42491</v>
      </c>
      <c r="Q762" s="186" t="s">
        <v>202</v>
      </c>
      <c r="R762" s="186" t="s">
        <v>613</v>
      </c>
      <c r="S762" s="186"/>
      <c r="T762" s="187"/>
      <c r="U762" s="188" t="s">
        <v>295</v>
      </c>
      <c r="V762" s="188" t="s">
        <v>205</v>
      </c>
      <c r="W762" s="188" t="s">
        <v>295</v>
      </c>
      <c r="X762" s="189" t="s">
        <v>107</v>
      </c>
      <c r="Y762" s="190" t="s">
        <v>614</v>
      </c>
      <c r="Z762" s="83">
        <v>700</v>
      </c>
      <c r="AA762" s="83" t="s">
        <v>193</v>
      </c>
      <c r="AB762" s="83" t="s">
        <v>181</v>
      </c>
      <c r="AC762" s="83" t="s">
        <v>102</v>
      </c>
      <c r="AD762" s="83" t="s">
        <v>8076</v>
      </c>
      <c r="AE762" s="83" t="s">
        <v>8077</v>
      </c>
      <c r="AF762" s="83" t="s">
        <v>102</v>
      </c>
      <c r="AG762" s="83" t="s">
        <v>175</v>
      </c>
      <c r="AH762" s="83" t="s">
        <v>8078</v>
      </c>
      <c r="AI762" s="83" t="s">
        <v>104</v>
      </c>
      <c r="AJ762" s="83" t="s">
        <v>105</v>
      </c>
      <c r="AK762" s="191" t="s">
        <v>8076</v>
      </c>
      <c r="AL762" s="191" t="s">
        <v>8077</v>
      </c>
      <c r="AM762" s="191" t="s">
        <v>102</v>
      </c>
      <c r="AN762" s="191" t="s">
        <v>175</v>
      </c>
      <c r="AO762" s="191" t="s">
        <v>8078</v>
      </c>
      <c r="AP762" s="191" t="s">
        <v>104</v>
      </c>
      <c r="AQ762" s="191" t="s">
        <v>105</v>
      </c>
      <c r="AR762" s="191" t="s">
        <v>106</v>
      </c>
      <c r="AS762" s="191"/>
      <c r="AT762" s="191"/>
      <c r="AU762" s="191"/>
      <c r="AV762" s="191"/>
      <c r="AW762" s="191"/>
      <c r="AX762" s="191" t="s">
        <v>575</v>
      </c>
      <c r="AY762" s="192" t="s">
        <v>454</v>
      </c>
      <c r="AZ762" s="192" t="s">
        <v>108</v>
      </c>
      <c r="BA762" s="91" t="s">
        <v>108</v>
      </c>
      <c r="BB762" s="90">
        <v>0</v>
      </c>
      <c r="BC762" s="93" t="s">
        <v>102</v>
      </c>
      <c r="BD762" s="93" t="s">
        <v>102</v>
      </c>
      <c r="BE762" s="93" t="s">
        <v>102</v>
      </c>
      <c r="BF762" s="93" t="s">
        <v>102</v>
      </c>
      <c r="BG762" s="97" t="s">
        <v>108</v>
      </c>
      <c r="BH762" s="93" t="s">
        <v>108</v>
      </c>
      <c r="BI762" s="93" t="s">
        <v>102</v>
      </c>
      <c r="BJ762" s="93" t="s">
        <v>102</v>
      </c>
      <c r="BK762" s="93" t="s">
        <v>102</v>
      </c>
      <c r="BL762" s="93" t="s">
        <v>102</v>
      </c>
      <c r="BM762" s="93" t="s">
        <v>102</v>
      </c>
      <c r="BN762" s="93" t="s">
        <v>102</v>
      </c>
      <c r="BO762" s="93" t="s">
        <v>102</v>
      </c>
      <c r="BP762" s="96" t="s">
        <v>102</v>
      </c>
      <c r="BQ762" s="90">
        <v>0</v>
      </c>
      <c r="BR762" s="93" t="s">
        <v>102</v>
      </c>
      <c r="BS762" s="93" t="s">
        <v>102</v>
      </c>
      <c r="BT762" s="93" t="s">
        <v>102</v>
      </c>
      <c r="BU762" s="93" t="s">
        <v>102</v>
      </c>
      <c r="BV762" s="97" t="s">
        <v>108</v>
      </c>
      <c r="BW762" s="93" t="s">
        <v>108</v>
      </c>
      <c r="BX762" s="95" t="s">
        <v>102</v>
      </c>
      <c r="BY762" s="93" t="s">
        <v>102</v>
      </c>
      <c r="BZ762" s="93" t="s">
        <v>102</v>
      </c>
      <c r="CA762" s="93" t="s">
        <v>102</v>
      </c>
      <c r="CB762" s="93" t="s">
        <v>102</v>
      </c>
      <c r="CC762" s="93" t="s">
        <v>102</v>
      </c>
      <c r="CD762" s="93" t="s">
        <v>102</v>
      </c>
      <c r="CE762" s="193" t="s">
        <v>102</v>
      </c>
      <c r="CF762" s="194" t="s">
        <v>508</v>
      </c>
      <c r="CG762" s="195" t="s">
        <v>102</v>
      </c>
      <c r="CH762" s="101" t="e">
        <v>#N/A</v>
      </c>
      <c r="CI762" s="102" t="s">
        <v>580</v>
      </c>
      <c r="CJ762" s="196" t="s">
        <v>108</v>
      </c>
      <c r="CK762" s="104" t="s">
        <v>109</v>
      </c>
      <c r="CL762" s="105" t="s">
        <v>579</v>
      </c>
      <c r="CM762" s="83" t="s">
        <v>108</v>
      </c>
      <c r="CN762" s="106" t="s">
        <v>108</v>
      </c>
      <c r="CO762" s="197" t="s">
        <v>108</v>
      </c>
      <c r="CP762" s="107"/>
      <c r="CQ762" s="198" t="s">
        <v>474</v>
      </c>
      <c r="CR762" s="198" t="s">
        <v>474</v>
      </c>
      <c r="CS762" s="199" t="s">
        <v>616</v>
      </c>
      <c r="CT762" s="83" t="s">
        <v>109</v>
      </c>
      <c r="CU762" s="83" t="s">
        <v>109</v>
      </c>
      <c r="CV762" s="83">
        <v>78</v>
      </c>
      <c r="CW762" s="83" t="s">
        <v>112</v>
      </c>
      <c r="CX762" s="83">
        <v>78</v>
      </c>
      <c r="CY762" s="83" t="s">
        <v>8079</v>
      </c>
      <c r="CZ762" s="83">
        <v>1002830.5</v>
      </c>
      <c r="DA762" s="83" t="s">
        <v>138</v>
      </c>
      <c r="DB762" s="83" t="s">
        <v>124</v>
      </c>
      <c r="DC762" s="83" t="s">
        <v>501</v>
      </c>
      <c r="DD762" s="83">
        <v>3919</v>
      </c>
      <c r="DE762" s="83" t="s">
        <v>582</v>
      </c>
      <c r="DF762" s="83" t="s">
        <v>145</v>
      </c>
      <c r="DG762" s="83" t="s">
        <v>501</v>
      </c>
      <c r="DH762" s="83" t="s">
        <v>582</v>
      </c>
      <c r="DI762" s="85">
        <v>43646</v>
      </c>
      <c r="DJ762" s="83" t="s">
        <v>584</v>
      </c>
      <c r="DK762" s="83" t="s">
        <v>102</v>
      </c>
      <c r="DL762" s="83" t="s">
        <v>482</v>
      </c>
      <c r="DM762" s="83">
        <v>0</v>
      </c>
      <c r="DN762" s="83" t="s">
        <v>238</v>
      </c>
      <c r="DO762" s="83">
        <v>1</v>
      </c>
      <c r="DP762" s="83">
        <v>2</v>
      </c>
      <c r="DQ762" s="83"/>
      <c r="DR762" s="83" t="s">
        <v>108</v>
      </c>
      <c r="DS762" s="83" t="s">
        <v>497</v>
      </c>
      <c r="DU762" s="215" t="s">
        <v>269</v>
      </c>
      <c r="DV762" s="136">
        <v>1</v>
      </c>
      <c r="DW762" s="136">
        <v>3</v>
      </c>
      <c r="DX762" s="215" t="s">
        <v>269</v>
      </c>
      <c r="DY762" s="215" t="s">
        <v>269</v>
      </c>
      <c r="DZ762" s="215" t="s">
        <v>269</v>
      </c>
      <c r="EA762" s="215" t="s">
        <v>269</v>
      </c>
      <c r="EB762" s="215" t="s">
        <v>269</v>
      </c>
      <c r="EC762" s="215" t="s">
        <v>269</v>
      </c>
      <c r="ED762" s="215" t="s">
        <v>269</v>
      </c>
      <c r="EE762" s="215" t="s">
        <v>269</v>
      </c>
    </row>
    <row r="763" spans="1:135" ht="28.8" x14ac:dyDescent="0.55000000000000004">
      <c r="A763" s="83" t="s">
        <v>130</v>
      </c>
      <c r="B763" s="136">
        <v>676860</v>
      </c>
      <c r="C763" t="s">
        <v>1396</v>
      </c>
      <c r="D763" s="83" t="s">
        <v>228</v>
      </c>
      <c r="E763" s="138">
        <v>134933866752</v>
      </c>
      <c r="F763" s="83" t="s">
        <v>114</v>
      </c>
      <c r="G763" s="85">
        <v>43634</v>
      </c>
      <c r="H763" s="83" t="s">
        <v>98</v>
      </c>
      <c r="I763" s="84" t="s">
        <v>618</v>
      </c>
      <c r="J763" s="207" t="s">
        <v>629</v>
      </c>
      <c r="K763" s="208" t="s">
        <v>634</v>
      </c>
      <c r="L763" s="83" t="s">
        <v>108</v>
      </c>
      <c r="M763" s="184">
        <v>27721</v>
      </c>
      <c r="N763" s="184"/>
      <c r="O763" s="85" t="s">
        <v>102</v>
      </c>
      <c r="P763" s="185">
        <v>43013</v>
      </c>
      <c r="Q763" s="186" t="s">
        <v>203</v>
      </c>
      <c r="R763" s="186"/>
      <c r="S763" s="186"/>
      <c r="T763" s="187"/>
      <c r="U763" s="188" t="s">
        <v>296</v>
      </c>
      <c r="V763" s="188" t="s">
        <v>205</v>
      </c>
      <c r="W763" s="189" t="s">
        <v>619</v>
      </c>
      <c r="X763" s="189" t="s">
        <v>107</v>
      </c>
      <c r="Y763" s="190" t="s">
        <v>614</v>
      </c>
      <c r="Z763" s="83">
        <v>700</v>
      </c>
      <c r="AA763" s="83" t="s">
        <v>193</v>
      </c>
      <c r="AB763" s="83" t="s">
        <v>181</v>
      </c>
      <c r="AC763" s="83" t="s">
        <v>102</v>
      </c>
      <c r="AD763" s="83" t="s">
        <v>8080</v>
      </c>
      <c r="AE763" s="83" t="s">
        <v>102</v>
      </c>
      <c r="AF763" s="83" t="s">
        <v>102</v>
      </c>
      <c r="AG763" s="83" t="s">
        <v>174</v>
      </c>
      <c r="AH763" s="83" t="s">
        <v>8069</v>
      </c>
      <c r="AI763" s="83" t="s">
        <v>104</v>
      </c>
      <c r="AJ763" s="83" t="s">
        <v>105</v>
      </c>
      <c r="AK763" s="191" t="s">
        <v>8080</v>
      </c>
      <c r="AL763" s="191" t="s">
        <v>102</v>
      </c>
      <c r="AM763" s="191" t="s">
        <v>102</v>
      </c>
      <c r="AN763" s="191" t="s">
        <v>174</v>
      </c>
      <c r="AO763" s="191" t="s">
        <v>8069</v>
      </c>
      <c r="AP763" s="191" t="s">
        <v>104</v>
      </c>
      <c r="AQ763" s="191" t="s">
        <v>105</v>
      </c>
      <c r="AR763" s="191" t="s">
        <v>106</v>
      </c>
      <c r="AS763" s="191" t="s">
        <v>8080</v>
      </c>
      <c r="AT763" s="191" t="s">
        <v>488</v>
      </c>
      <c r="AU763" s="191" t="s">
        <v>8081</v>
      </c>
      <c r="AV763" s="191" t="s">
        <v>104</v>
      </c>
      <c r="AW763" s="191" t="s">
        <v>204</v>
      </c>
      <c r="AX763" s="191"/>
      <c r="AY763" s="192" t="s">
        <v>454</v>
      </c>
      <c r="AZ763" s="192" t="s">
        <v>416</v>
      </c>
      <c r="BA763" s="91" t="s">
        <v>108</v>
      </c>
      <c r="BB763" s="90">
        <v>0</v>
      </c>
      <c r="BC763" s="93" t="s">
        <v>102</v>
      </c>
      <c r="BD763" s="93" t="s">
        <v>102</v>
      </c>
      <c r="BE763" s="93" t="s">
        <v>102</v>
      </c>
      <c r="BF763" s="93" t="s">
        <v>102</v>
      </c>
      <c r="BG763" s="97" t="s">
        <v>108</v>
      </c>
      <c r="BH763" s="93" t="s">
        <v>108</v>
      </c>
      <c r="BI763" s="93" t="s">
        <v>102</v>
      </c>
      <c r="BJ763" s="93" t="s">
        <v>102</v>
      </c>
      <c r="BK763" s="93" t="s">
        <v>102</v>
      </c>
      <c r="BL763" s="93" t="s">
        <v>102</v>
      </c>
      <c r="BM763" s="93" t="s">
        <v>102</v>
      </c>
      <c r="BN763" s="93" t="s">
        <v>102</v>
      </c>
      <c r="BO763" s="93" t="s">
        <v>102</v>
      </c>
      <c r="BP763" s="96" t="s">
        <v>102</v>
      </c>
      <c r="BQ763" s="90">
        <v>0</v>
      </c>
      <c r="BR763" s="93" t="s">
        <v>102</v>
      </c>
      <c r="BS763" s="93" t="s">
        <v>102</v>
      </c>
      <c r="BT763" s="93" t="s">
        <v>102</v>
      </c>
      <c r="BU763" s="93" t="s">
        <v>102</v>
      </c>
      <c r="BV763" s="97" t="s">
        <v>108</v>
      </c>
      <c r="BW763" s="93" t="s">
        <v>108</v>
      </c>
      <c r="BX763" s="95" t="s">
        <v>102</v>
      </c>
      <c r="BY763" s="93" t="s">
        <v>102</v>
      </c>
      <c r="BZ763" s="93" t="s">
        <v>102</v>
      </c>
      <c r="CA763" s="93" t="s">
        <v>102</v>
      </c>
      <c r="CB763" s="93" t="s">
        <v>102</v>
      </c>
      <c r="CC763" s="93" t="s">
        <v>102</v>
      </c>
      <c r="CD763" s="93" t="s">
        <v>102</v>
      </c>
      <c r="CE763" s="193" t="s">
        <v>102</v>
      </c>
      <c r="CF763" s="194" t="s">
        <v>436</v>
      </c>
      <c r="CG763" s="195" t="s">
        <v>8082</v>
      </c>
      <c r="CH763" s="101" t="s">
        <v>310</v>
      </c>
      <c r="CI763" s="102"/>
      <c r="CJ763" s="196" t="s">
        <v>8083</v>
      </c>
      <c r="CK763" s="104" t="s">
        <v>190</v>
      </c>
      <c r="CL763" s="105"/>
      <c r="CM763" s="83" t="s">
        <v>623</v>
      </c>
      <c r="CN763" s="106" t="s">
        <v>624</v>
      </c>
      <c r="CO763" s="197" t="s">
        <v>625</v>
      </c>
      <c r="CP763" s="107"/>
      <c r="CQ763" s="198" t="s">
        <v>474</v>
      </c>
      <c r="CR763" s="198" t="s">
        <v>474</v>
      </c>
      <c r="CS763" s="199"/>
      <c r="CT763" s="83" t="s">
        <v>109</v>
      </c>
      <c r="CU763" s="83" t="s">
        <v>109</v>
      </c>
      <c r="CV763" s="83">
        <v>77</v>
      </c>
      <c r="CW763" s="83" t="s">
        <v>139</v>
      </c>
      <c r="CX763" s="83">
        <v>77</v>
      </c>
      <c r="CY763" s="83" t="s">
        <v>108</v>
      </c>
      <c r="CZ763" s="83">
        <v>1004150</v>
      </c>
      <c r="DA763" s="83" t="s">
        <v>581</v>
      </c>
      <c r="DB763" s="83" t="s">
        <v>152</v>
      </c>
      <c r="DC763" s="83" t="s">
        <v>500</v>
      </c>
      <c r="DD763" s="83">
        <v>7463</v>
      </c>
      <c r="DE763" s="83" t="s">
        <v>606</v>
      </c>
      <c r="DF763" s="83" t="s">
        <v>152</v>
      </c>
      <c r="DG763" s="83" t="s">
        <v>500</v>
      </c>
      <c r="DH763" s="83"/>
      <c r="DI763" s="85">
        <v>43646</v>
      </c>
      <c r="DJ763" s="83" t="s">
        <v>584</v>
      </c>
      <c r="DK763" s="83" t="s">
        <v>102</v>
      </c>
      <c r="DL763" s="83" t="s">
        <v>482</v>
      </c>
      <c r="DM763" s="83">
        <v>0</v>
      </c>
      <c r="DN763" s="83" t="s">
        <v>483</v>
      </c>
      <c r="DO763" s="83">
        <v>1</v>
      </c>
      <c r="DP763" s="83">
        <v>2</v>
      </c>
      <c r="DQ763" s="83"/>
      <c r="DR763" s="83" t="s">
        <v>108</v>
      </c>
      <c r="DS763" s="83" t="s">
        <v>497</v>
      </c>
      <c r="DU763" s="215" t="s">
        <v>269</v>
      </c>
      <c r="DV763" s="136">
        <v>1</v>
      </c>
      <c r="DW763" s="136">
        <v>3</v>
      </c>
      <c r="DX763" s="215" t="s">
        <v>269</v>
      </c>
      <c r="DY763" s="215" t="s">
        <v>269</v>
      </c>
      <c r="DZ763" s="215" t="s">
        <v>269</v>
      </c>
      <c r="EA763" s="215" t="s">
        <v>269</v>
      </c>
      <c r="EB763" s="215" t="s">
        <v>269</v>
      </c>
      <c r="EC763" s="215" t="s">
        <v>269</v>
      </c>
      <c r="ED763" s="215" t="s">
        <v>269</v>
      </c>
      <c r="EE763" s="215" t="s">
        <v>269</v>
      </c>
    </row>
    <row r="764" spans="1:135" ht="28.8" x14ac:dyDescent="0.55000000000000004">
      <c r="A764" s="83" t="s">
        <v>130</v>
      </c>
      <c r="B764" s="136">
        <v>558522</v>
      </c>
      <c r="C764" t="s">
        <v>1397</v>
      </c>
      <c r="D764" s="83" t="s">
        <v>228</v>
      </c>
      <c r="E764" s="138">
        <v>361711317055</v>
      </c>
      <c r="F764" s="83" t="s">
        <v>114</v>
      </c>
      <c r="G764" s="85">
        <v>43643</v>
      </c>
      <c r="H764" s="211" t="s">
        <v>98</v>
      </c>
      <c r="I764" s="84" t="s">
        <v>610</v>
      </c>
      <c r="J764" s="207" t="s">
        <v>627</v>
      </c>
      <c r="K764" s="208" t="s">
        <v>630</v>
      </c>
      <c r="L764" s="83" t="s">
        <v>108</v>
      </c>
      <c r="M764" s="184">
        <v>24632</v>
      </c>
      <c r="N764" s="184"/>
      <c r="O764" s="85" t="s">
        <v>102</v>
      </c>
      <c r="P764" s="185">
        <v>42491</v>
      </c>
      <c r="Q764" s="186" t="s">
        <v>203</v>
      </c>
      <c r="R764" s="186"/>
      <c r="S764" s="186"/>
      <c r="T764" s="187"/>
      <c r="U764" s="188" t="s">
        <v>296</v>
      </c>
      <c r="V764" s="188" t="s">
        <v>297</v>
      </c>
      <c r="W764" s="188" t="s">
        <v>297</v>
      </c>
      <c r="X764" s="189" t="s">
        <v>167</v>
      </c>
      <c r="Y764" s="190"/>
      <c r="Z764" s="83">
        <v>700</v>
      </c>
      <c r="AA764" s="83" t="s">
        <v>193</v>
      </c>
      <c r="AB764" s="83" t="s">
        <v>181</v>
      </c>
      <c r="AC764" s="83" t="s">
        <v>102</v>
      </c>
      <c r="AD764" s="83" t="s">
        <v>8084</v>
      </c>
      <c r="AE764" s="83" t="s">
        <v>102</v>
      </c>
      <c r="AF764" s="83" t="s">
        <v>102</v>
      </c>
      <c r="AG764" s="83" t="s">
        <v>119</v>
      </c>
      <c r="AH764" s="83" t="s">
        <v>8085</v>
      </c>
      <c r="AI764" s="83" t="s">
        <v>104</v>
      </c>
      <c r="AJ764" s="83" t="s">
        <v>105</v>
      </c>
      <c r="AK764" s="191" t="s">
        <v>8084</v>
      </c>
      <c r="AL764" s="191" t="s">
        <v>102</v>
      </c>
      <c r="AM764" s="191" t="s">
        <v>102</v>
      </c>
      <c r="AN764" s="191" t="s">
        <v>119</v>
      </c>
      <c r="AO764" s="191" t="s">
        <v>8085</v>
      </c>
      <c r="AP764" s="191" t="s">
        <v>104</v>
      </c>
      <c r="AQ764" s="191" t="s">
        <v>105</v>
      </c>
      <c r="AR764" s="191" t="s">
        <v>106</v>
      </c>
      <c r="AS764" s="191" t="s">
        <v>8084</v>
      </c>
      <c r="AT764" s="191" t="s">
        <v>485</v>
      </c>
      <c r="AU764" s="191" t="s">
        <v>8085</v>
      </c>
      <c r="AV764" s="191" t="s">
        <v>104</v>
      </c>
      <c r="AW764" s="191" t="s">
        <v>204</v>
      </c>
      <c r="AX764" s="191"/>
      <c r="AY764" s="192" t="s">
        <v>454</v>
      </c>
      <c r="AZ764" s="192" t="s">
        <v>416</v>
      </c>
      <c r="BA764" s="91" t="s">
        <v>108</v>
      </c>
      <c r="BB764" s="90">
        <v>0</v>
      </c>
      <c r="BC764" s="93" t="s">
        <v>102</v>
      </c>
      <c r="BD764" s="93" t="s">
        <v>102</v>
      </c>
      <c r="BE764" s="93" t="s">
        <v>102</v>
      </c>
      <c r="BF764" s="93" t="s">
        <v>102</v>
      </c>
      <c r="BG764" s="97" t="s">
        <v>108</v>
      </c>
      <c r="BH764" s="93" t="s">
        <v>108</v>
      </c>
      <c r="BI764" s="93" t="s">
        <v>102</v>
      </c>
      <c r="BJ764" s="93" t="s">
        <v>102</v>
      </c>
      <c r="BK764" s="93" t="s">
        <v>102</v>
      </c>
      <c r="BL764" s="93" t="s">
        <v>102</v>
      </c>
      <c r="BM764" s="93" t="s">
        <v>102</v>
      </c>
      <c r="BN764" s="93" t="s">
        <v>102</v>
      </c>
      <c r="BO764" s="93" t="s">
        <v>102</v>
      </c>
      <c r="BP764" s="96" t="s">
        <v>102</v>
      </c>
      <c r="BQ764" s="90">
        <v>0</v>
      </c>
      <c r="BR764" s="93" t="s">
        <v>102</v>
      </c>
      <c r="BS764" s="93" t="s">
        <v>102</v>
      </c>
      <c r="BT764" s="93" t="s">
        <v>102</v>
      </c>
      <c r="BU764" s="93" t="s">
        <v>102</v>
      </c>
      <c r="BV764" s="97" t="s">
        <v>108</v>
      </c>
      <c r="BW764" s="93" t="s">
        <v>108</v>
      </c>
      <c r="BX764" s="95" t="s">
        <v>102</v>
      </c>
      <c r="BY764" s="93" t="s">
        <v>102</v>
      </c>
      <c r="BZ764" s="93" t="s">
        <v>102</v>
      </c>
      <c r="CA764" s="93" t="s">
        <v>102</v>
      </c>
      <c r="CB764" s="93" t="s">
        <v>102</v>
      </c>
      <c r="CC764" s="93" t="s">
        <v>102</v>
      </c>
      <c r="CD764" s="93" t="s">
        <v>102</v>
      </c>
      <c r="CE764" s="193" t="s">
        <v>102</v>
      </c>
      <c r="CF764" s="194" t="s">
        <v>436</v>
      </c>
      <c r="CG764" s="195" t="s">
        <v>8086</v>
      </c>
      <c r="CH764" s="101" t="s">
        <v>563</v>
      </c>
      <c r="CI764" s="102"/>
      <c r="CJ764" s="196" t="s">
        <v>577</v>
      </c>
      <c r="CK764" s="104" t="s">
        <v>190</v>
      </c>
      <c r="CL764" s="105"/>
      <c r="CM764" s="83" t="s">
        <v>578</v>
      </c>
      <c r="CN764" s="106" t="s">
        <v>108</v>
      </c>
      <c r="CO764" s="197" t="s">
        <v>566</v>
      </c>
      <c r="CP764" s="107"/>
      <c r="CQ764" s="198" t="s">
        <v>107</v>
      </c>
      <c r="CR764" s="198" t="s">
        <v>107</v>
      </c>
      <c r="CS764" s="199"/>
      <c r="CT764" s="83" t="s">
        <v>109</v>
      </c>
      <c r="CU764" s="83" t="s">
        <v>109</v>
      </c>
      <c r="CV764" s="83">
        <v>12</v>
      </c>
      <c r="CW764" s="83" t="s">
        <v>270</v>
      </c>
      <c r="CX764" s="83">
        <v>12</v>
      </c>
      <c r="CY764" s="83" t="s">
        <v>108</v>
      </c>
      <c r="CZ764" s="83">
        <v>1005469.5</v>
      </c>
      <c r="DA764" s="83" t="s">
        <v>8087</v>
      </c>
      <c r="DB764" s="83" t="s">
        <v>118</v>
      </c>
      <c r="DC764" s="83" t="s">
        <v>108</v>
      </c>
      <c r="DD764" s="83">
        <v>3576</v>
      </c>
      <c r="DE764" s="83" t="s">
        <v>173</v>
      </c>
      <c r="DF764" s="83" t="s">
        <v>118</v>
      </c>
      <c r="DG764" s="83" t="s">
        <v>500</v>
      </c>
      <c r="DH764" s="83"/>
      <c r="DI764" s="85">
        <v>43646</v>
      </c>
      <c r="DJ764" s="83" t="s">
        <v>584</v>
      </c>
      <c r="DK764" s="83" t="s">
        <v>102</v>
      </c>
      <c r="DL764" s="83" t="s">
        <v>482</v>
      </c>
      <c r="DM764" s="83">
        <v>0</v>
      </c>
      <c r="DN764" s="83" t="s">
        <v>483</v>
      </c>
      <c r="DO764" s="83">
        <v>1</v>
      </c>
      <c r="DP764" s="83">
        <v>5</v>
      </c>
      <c r="DQ764" s="83"/>
      <c r="DR764" s="83" t="s">
        <v>108</v>
      </c>
      <c r="DS764" s="83" t="s">
        <v>497</v>
      </c>
      <c r="DU764" s="215" t="s">
        <v>269</v>
      </c>
      <c r="DV764" s="136">
        <v>1</v>
      </c>
      <c r="DW764" s="136">
        <v>3</v>
      </c>
      <c r="DX764" s="215" t="s">
        <v>269</v>
      </c>
      <c r="DY764" s="215" t="s">
        <v>269</v>
      </c>
      <c r="DZ764" s="215" t="s">
        <v>269</v>
      </c>
      <c r="EA764" s="215" t="s">
        <v>269</v>
      </c>
      <c r="EB764" s="215" t="s">
        <v>269</v>
      </c>
      <c r="EC764" s="215" t="s">
        <v>269</v>
      </c>
      <c r="ED764" s="215" t="s">
        <v>269</v>
      </c>
      <c r="EE764" s="215" t="s">
        <v>269</v>
      </c>
    </row>
    <row r="765" spans="1:135" ht="57.6" x14ac:dyDescent="0.55000000000000004">
      <c r="A765" s="83" t="s">
        <v>130</v>
      </c>
      <c r="B765" s="136">
        <v>256981</v>
      </c>
      <c r="C765" t="s">
        <v>1398</v>
      </c>
      <c r="D765" s="83" t="s">
        <v>228</v>
      </c>
      <c r="E765" s="138">
        <v>976216006944</v>
      </c>
      <c r="F765" s="83" t="s">
        <v>143</v>
      </c>
      <c r="G765" s="85">
        <v>43620</v>
      </c>
      <c r="H765" s="83" t="s">
        <v>98</v>
      </c>
      <c r="I765" s="84" t="s">
        <v>612</v>
      </c>
      <c r="J765" s="207" t="s">
        <v>628</v>
      </c>
      <c r="K765" s="208" t="s">
        <v>633</v>
      </c>
      <c r="L765" s="83" t="s">
        <v>108</v>
      </c>
      <c r="M765" s="184" t="s">
        <v>102</v>
      </c>
      <c r="N765" s="184" t="s">
        <v>556</v>
      </c>
      <c r="O765" s="85" t="s">
        <v>102</v>
      </c>
      <c r="P765" s="185">
        <v>42491</v>
      </c>
      <c r="Q765" s="186" t="s">
        <v>202</v>
      </c>
      <c r="R765" s="186" t="s">
        <v>613</v>
      </c>
      <c r="S765" s="186"/>
      <c r="T765" s="187"/>
      <c r="U765" s="188" t="s">
        <v>295</v>
      </c>
      <c r="V765" s="188" t="s">
        <v>205</v>
      </c>
      <c r="W765" s="188" t="s">
        <v>295</v>
      </c>
      <c r="X765" s="189" t="s">
        <v>107</v>
      </c>
      <c r="Y765" s="190" t="s">
        <v>614</v>
      </c>
      <c r="Z765" s="83">
        <v>700</v>
      </c>
      <c r="AA765" s="83" t="s">
        <v>193</v>
      </c>
      <c r="AB765" s="83" t="s">
        <v>181</v>
      </c>
      <c r="AC765" s="83" t="s">
        <v>102</v>
      </c>
      <c r="AD765" s="83" t="s">
        <v>8088</v>
      </c>
      <c r="AE765" s="83" t="s">
        <v>8089</v>
      </c>
      <c r="AF765" s="83" t="s">
        <v>102</v>
      </c>
      <c r="AG765" s="83" t="s">
        <v>175</v>
      </c>
      <c r="AH765" s="83" t="s">
        <v>8090</v>
      </c>
      <c r="AI765" s="83" t="s">
        <v>104</v>
      </c>
      <c r="AJ765" s="83" t="s">
        <v>105</v>
      </c>
      <c r="AK765" s="191" t="s">
        <v>8088</v>
      </c>
      <c r="AL765" s="191" t="s">
        <v>8089</v>
      </c>
      <c r="AM765" s="191" t="s">
        <v>102</v>
      </c>
      <c r="AN765" s="191" t="s">
        <v>175</v>
      </c>
      <c r="AO765" s="191" t="s">
        <v>8090</v>
      </c>
      <c r="AP765" s="191" t="s">
        <v>104</v>
      </c>
      <c r="AQ765" s="191" t="s">
        <v>105</v>
      </c>
      <c r="AR765" s="191" t="s">
        <v>106</v>
      </c>
      <c r="AS765" s="191"/>
      <c r="AT765" s="191"/>
      <c r="AU765" s="191"/>
      <c r="AV765" s="191"/>
      <c r="AW765" s="191"/>
      <c r="AX765" s="191" t="s">
        <v>575</v>
      </c>
      <c r="AY765" s="192" t="s">
        <v>454</v>
      </c>
      <c r="AZ765" s="192" t="s">
        <v>108</v>
      </c>
      <c r="BA765" s="91" t="s">
        <v>108</v>
      </c>
      <c r="BB765" s="90">
        <v>0</v>
      </c>
      <c r="BC765" s="93" t="s">
        <v>102</v>
      </c>
      <c r="BD765" s="93" t="s">
        <v>102</v>
      </c>
      <c r="BE765" s="93" t="s">
        <v>102</v>
      </c>
      <c r="BF765" s="93" t="s">
        <v>102</v>
      </c>
      <c r="BG765" s="97" t="s">
        <v>108</v>
      </c>
      <c r="BH765" s="93" t="s">
        <v>108</v>
      </c>
      <c r="BI765" s="93" t="s">
        <v>102</v>
      </c>
      <c r="BJ765" s="93" t="s">
        <v>102</v>
      </c>
      <c r="BK765" s="93" t="s">
        <v>102</v>
      </c>
      <c r="BL765" s="93" t="s">
        <v>102</v>
      </c>
      <c r="BM765" s="93" t="s">
        <v>102</v>
      </c>
      <c r="BN765" s="93" t="s">
        <v>102</v>
      </c>
      <c r="BO765" s="93" t="s">
        <v>102</v>
      </c>
      <c r="BP765" s="96" t="s">
        <v>102</v>
      </c>
      <c r="BQ765" s="90">
        <v>0</v>
      </c>
      <c r="BR765" s="93" t="s">
        <v>102</v>
      </c>
      <c r="BS765" s="93" t="s">
        <v>102</v>
      </c>
      <c r="BT765" s="93" t="s">
        <v>102</v>
      </c>
      <c r="BU765" s="93" t="s">
        <v>102</v>
      </c>
      <c r="BV765" s="97" t="s">
        <v>108</v>
      </c>
      <c r="BW765" s="93" t="s">
        <v>108</v>
      </c>
      <c r="BX765" s="95" t="s">
        <v>102</v>
      </c>
      <c r="BY765" s="93" t="s">
        <v>102</v>
      </c>
      <c r="BZ765" s="93" t="s">
        <v>102</v>
      </c>
      <c r="CA765" s="93" t="s">
        <v>102</v>
      </c>
      <c r="CB765" s="93" t="s">
        <v>102</v>
      </c>
      <c r="CC765" s="93" t="s">
        <v>102</v>
      </c>
      <c r="CD765" s="93" t="s">
        <v>102</v>
      </c>
      <c r="CE765" s="193" t="s">
        <v>102</v>
      </c>
      <c r="CF765" s="194" t="s">
        <v>508</v>
      </c>
      <c r="CG765" s="195" t="s">
        <v>102</v>
      </c>
      <c r="CH765" s="101" t="e">
        <v>#N/A</v>
      </c>
      <c r="CI765" s="102" t="s">
        <v>580</v>
      </c>
      <c r="CJ765" s="196" t="s">
        <v>108</v>
      </c>
      <c r="CK765" s="104" t="s">
        <v>109</v>
      </c>
      <c r="CL765" s="105" t="s">
        <v>579</v>
      </c>
      <c r="CM765" s="83" t="s">
        <v>108</v>
      </c>
      <c r="CN765" s="106" t="s">
        <v>108</v>
      </c>
      <c r="CO765" s="197" t="s">
        <v>108</v>
      </c>
      <c r="CP765" s="107"/>
      <c r="CQ765" s="198" t="s">
        <v>474</v>
      </c>
      <c r="CR765" s="198" t="s">
        <v>474</v>
      </c>
      <c r="CS765" s="199" t="s">
        <v>616</v>
      </c>
      <c r="CT765" s="83" t="s">
        <v>109</v>
      </c>
      <c r="CU765" s="83" t="s">
        <v>109</v>
      </c>
      <c r="CV765" s="83">
        <v>23</v>
      </c>
      <c r="CW765" s="83" t="s">
        <v>112</v>
      </c>
      <c r="CX765" s="83">
        <v>23</v>
      </c>
      <c r="CY765" s="83" t="s">
        <v>8091</v>
      </c>
      <c r="CZ765" s="83">
        <v>1006789</v>
      </c>
      <c r="DA765" s="83" t="s">
        <v>138</v>
      </c>
      <c r="DB765" s="83" t="s">
        <v>124</v>
      </c>
      <c r="DC765" s="83" t="s">
        <v>501</v>
      </c>
      <c r="DD765" s="83">
        <v>7527</v>
      </c>
      <c r="DE765" s="83" t="s">
        <v>582</v>
      </c>
      <c r="DF765" s="83" t="s">
        <v>145</v>
      </c>
      <c r="DG765" s="83" t="s">
        <v>501</v>
      </c>
      <c r="DH765" s="83" t="s">
        <v>582</v>
      </c>
      <c r="DI765" s="85">
        <v>43646</v>
      </c>
      <c r="DJ765" s="83" t="s">
        <v>584</v>
      </c>
      <c r="DK765" s="83" t="s">
        <v>102</v>
      </c>
      <c r="DL765" s="83" t="s">
        <v>482</v>
      </c>
      <c r="DM765" s="83">
        <v>0</v>
      </c>
      <c r="DN765" s="83" t="s">
        <v>238</v>
      </c>
      <c r="DO765" s="83">
        <v>1</v>
      </c>
      <c r="DP765" s="83">
        <v>6</v>
      </c>
      <c r="DQ765" s="83"/>
      <c r="DR765" s="83" t="s">
        <v>108</v>
      </c>
      <c r="DS765" s="83" t="s">
        <v>497</v>
      </c>
      <c r="DU765" s="215" t="s">
        <v>269</v>
      </c>
      <c r="DV765" s="136">
        <v>1</v>
      </c>
      <c r="DW765" s="136">
        <v>3</v>
      </c>
      <c r="DX765" s="215" t="s">
        <v>269</v>
      </c>
      <c r="DY765" s="215" t="s">
        <v>269</v>
      </c>
      <c r="DZ765" s="215" t="s">
        <v>269</v>
      </c>
      <c r="EA765" s="215" t="s">
        <v>269</v>
      </c>
      <c r="EB765" s="215" t="s">
        <v>269</v>
      </c>
      <c r="EC765" s="215" t="s">
        <v>269</v>
      </c>
      <c r="ED765" s="215" t="s">
        <v>269</v>
      </c>
      <c r="EE765" s="215" t="s">
        <v>269</v>
      </c>
    </row>
    <row r="766" spans="1:135" ht="28.8" x14ac:dyDescent="0.55000000000000004">
      <c r="A766" s="83" t="s">
        <v>130</v>
      </c>
      <c r="B766" s="136">
        <v>159330</v>
      </c>
      <c r="C766" t="s">
        <v>1399</v>
      </c>
      <c r="D766" s="83" t="s">
        <v>228</v>
      </c>
      <c r="E766" s="138">
        <v>523473435602</v>
      </c>
      <c r="F766" s="83" t="s">
        <v>114</v>
      </c>
      <c r="G766" s="85">
        <v>43634</v>
      </c>
      <c r="H766" s="83" t="s">
        <v>98</v>
      </c>
      <c r="I766" s="84" t="s">
        <v>618</v>
      </c>
      <c r="J766" s="207" t="s">
        <v>629</v>
      </c>
      <c r="K766" s="208" t="s">
        <v>634</v>
      </c>
      <c r="L766" s="83" t="s">
        <v>108</v>
      </c>
      <c r="M766" s="184">
        <v>27722</v>
      </c>
      <c r="N766" s="184"/>
      <c r="O766" s="85" t="s">
        <v>102</v>
      </c>
      <c r="P766" s="185">
        <v>43013</v>
      </c>
      <c r="Q766" s="186" t="s">
        <v>203</v>
      </c>
      <c r="R766" s="186"/>
      <c r="S766" s="186"/>
      <c r="T766" s="187"/>
      <c r="U766" s="188" t="s">
        <v>296</v>
      </c>
      <c r="V766" s="188" t="s">
        <v>205</v>
      </c>
      <c r="W766" s="189" t="s">
        <v>619</v>
      </c>
      <c r="X766" s="189" t="s">
        <v>107</v>
      </c>
      <c r="Y766" s="190" t="s">
        <v>614</v>
      </c>
      <c r="Z766" s="83">
        <v>700</v>
      </c>
      <c r="AA766" s="83" t="s">
        <v>193</v>
      </c>
      <c r="AB766" s="83" t="s">
        <v>181</v>
      </c>
      <c r="AC766" s="83" t="s">
        <v>102</v>
      </c>
      <c r="AD766" s="83" t="s">
        <v>8092</v>
      </c>
      <c r="AE766" s="83" t="s">
        <v>102</v>
      </c>
      <c r="AF766" s="83" t="s">
        <v>102</v>
      </c>
      <c r="AG766" s="83" t="s">
        <v>174</v>
      </c>
      <c r="AH766" s="83" t="s">
        <v>8081</v>
      </c>
      <c r="AI766" s="83" t="s">
        <v>104</v>
      </c>
      <c r="AJ766" s="83" t="s">
        <v>105</v>
      </c>
      <c r="AK766" s="191" t="s">
        <v>8092</v>
      </c>
      <c r="AL766" s="191" t="s">
        <v>102</v>
      </c>
      <c r="AM766" s="191" t="s">
        <v>102</v>
      </c>
      <c r="AN766" s="191" t="s">
        <v>174</v>
      </c>
      <c r="AO766" s="191" t="s">
        <v>8081</v>
      </c>
      <c r="AP766" s="191" t="s">
        <v>104</v>
      </c>
      <c r="AQ766" s="191" t="s">
        <v>105</v>
      </c>
      <c r="AR766" s="191" t="s">
        <v>106</v>
      </c>
      <c r="AS766" s="191" t="s">
        <v>8092</v>
      </c>
      <c r="AT766" s="191" t="s">
        <v>488</v>
      </c>
      <c r="AU766" s="191" t="s">
        <v>8093</v>
      </c>
      <c r="AV766" s="191" t="s">
        <v>104</v>
      </c>
      <c r="AW766" s="191" t="s">
        <v>204</v>
      </c>
      <c r="AX766" s="191"/>
      <c r="AY766" s="192" t="s">
        <v>454</v>
      </c>
      <c r="AZ766" s="192" t="s">
        <v>416</v>
      </c>
      <c r="BA766" s="91" t="s">
        <v>108</v>
      </c>
      <c r="BB766" s="90">
        <v>0</v>
      </c>
      <c r="BC766" s="93" t="s">
        <v>102</v>
      </c>
      <c r="BD766" s="93" t="s">
        <v>102</v>
      </c>
      <c r="BE766" s="93" t="s">
        <v>102</v>
      </c>
      <c r="BF766" s="93" t="s">
        <v>102</v>
      </c>
      <c r="BG766" s="97" t="s">
        <v>108</v>
      </c>
      <c r="BH766" s="93" t="s">
        <v>108</v>
      </c>
      <c r="BI766" s="93" t="s">
        <v>102</v>
      </c>
      <c r="BJ766" s="93" t="s">
        <v>102</v>
      </c>
      <c r="BK766" s="93" t="s">
        <v>102</v>
      </c>
      <c r="BL766" s="93" t="s">
        <v>102</v>
      </c>
      <c r="BM766" s="93" t="s">
        <v>102</v>
      </c>
      <c r="BN766" s="93" t="s">
        <v>102</v>
      </c>
      <c r="BO766" s="93" t="s">
        <v>102</v>
      </c>
      <c r="BP766" s="96" t="s">
        <v>102</v>
      </c>
      <c r="BQ766" s="90">
        <v>0</v>
      </c>
      <c r="BR766" s="93" t="s">
        <v>102</v>
      </c>
      <c r="BS766" s="93" t="s">
        <v>102</v>
      </c>
      <c r="BT766" s="93" t="s">
        <v>102</v>
      </c>
      <c r="BU766" s="93" t="s">
        <v>102</v>
      </c>
      <c r="BV766" s="97" t="s">
        <v>108</v>
      </c>
      <c r="BW766" s="93" t="s">
        <v>108</v>
      </c>
      <c r="BX766" s="95" t="s">
        <v>102</v>
      </c>
      <c r="BY766" s="93" t="s">
        <v>102</v>
      </c>
      <c r="BZ766" s="93" t="s">
        <v>102</v>
      </c>
      <c r="CA766" s="93" t="s">
        <v>102</v>
      </c>
      <c r="CB766" s="93" t="s">
        <v>102</v>
      </c>
      <c r="CC766" s="93" t="s">
        <v>102</v>
      </c>
      <c r="CD766" s="93" t="s">
        <v>102</v>
      </c>
      <c r="CE766" s="193" t="s">
        <v>102</v>
      </c>
      <c r="CF766" s="194" t="s">
        <v>436</v>
      </c>
      <c r="CG766" s="195" t="s">
        <v>8094</v>
      </c>
      <c r="CH766" s="101" t="s">
        <v>310</v>
      </c>
      <c r="CI766" s="102"/>
      <c r="CJ766" s="196" t="s">
        <v>8095</v>
      </c>
      <c r="CK766" s="104" t="s">
        <v>190</v>
      </c>
      <c r="CL766" s="105"/>
      <c r="CM766" s="83" t="s">
        <v>623</v>
      </c>
      <c r="CN766" s="106" t="s">
        <v>624</v>
      </c>
      <c r="CO766" s="197" t="s">
        <v>625</v>
      </c>
      <c r="CP766" s="107"/>
      <c r="CQ766" s="198" t="s">
        <v>474</v>
      </c>
      <c r="CR766" s="198" t="s">
        <v>474</v>
      </c>
      <c r="CS766" s="199"/>
      <c r="CT766" s="83" t="s">
        <v>109</v>
      </c>
      <c r="CU766" s="83" t="s">
        <v>109</v>
      </c>
      <c r="CV766" s="83">
        <v>73</v>
      </c>
      <c r="CW766" s="83" t="s">
        <v>139</v>
      </c>
      <c r="CX766" s="83">
        <v>73</v>
      </c>
      <c r="CY766" s="83" t="s">
        <v>108</v>
      </c>
      <c r="CZ766" s="83">
        <v>1008108.5</v>
      </c>
      <c r="DA766" s="83" t="s">
        <v>581</v>
      </c>
      <c r="DB766" s="83" t="s">
        <v>152</v>
      </c>
      <c r="DC766" s="83" t="s">
        <v>500</v>
      </c>
      <c r="DD766" s="83">
        <v>4061</v>
      </c>
      <c r="DE766" s="83" t="s">
        <v>606</v>
      </c>
      <c r="DF766" s="83" t="s">
        <v>152</v>
      </c>
      <c r="DG766" s="83" t="s">
        <v>500</v>
      </c>
      <c r="DH766" s="83"/>
      <c r="DI766" s="85">
        <v>43646</v>
      </c>
      <c r="DJ766" s="83" t="s">
        <v>584</v>
      </c>
      <c r="DK766" s="83" t="s">
        <v>102</v>
      </c>
      <c r="DL766" s="83" t="s">
        <v>482</v>
      </c>
      <c r="DM766" s="83">
        <v>0</v>
      </c>
      <c r="DN766" s="83" t="s">
        <v>483</v>
      </c>
      <c r="DO766" s="83">
        <v>1</v>
      </c>
      <c r="DP766" s="83">
        <v>5</v>
      </c>
      <c r="DQ766" s="83"/>
      <c r="DR766" s="83" t="s">
        <v>108</v>
      </c>
      <c r="DS766" s="83" t="s">
        <v>497</v>
      </c>
      <c r="DU766" s="215" t="s">
        <v>269</v>
      </c>
      <c r="DV766" s="136">
        <v>1</v>
      </c>
      <c r="DW766" s="136">
        <v>3</v>
      </c>
      <c r="DX766" s="215" t="s">
        <v>269</v>
      </c>
      <c r="DY766" s="215" t="s">
        <v>269</v>
      </c>
      <c r="DZ766" s="215" t="s">
        <v>269</v>
      </c>
      <c r="EA766" s="215" t="s">
        <v>269</v>
      </c>
      <c r="EB766" s="215" t="s">
        <v>269</v>
      </c>
      <c r="EC766" s="215" t="s">
        <v>269</v>
      </c>
      <c r="ED766" s="215" t="s">
        <v>269</v>
      </c>
      <c r="EE766" s="215" t="s">
        <v>269</v>
      </c>
    </row>
    <row r="767" spans="1:135" ht="28.8" x14ac:dyDescent="0.55000000000000004">
      <c r="A767" s="83" t="s">
        <v>130</v>
      </c>
      <c r="B767" s="136">
        <v>482502</v>
      </c>
      <c r="C767" t="s">
        <v>1400</v>
      </c>
      <c r="D767" s="83" t="s">
        <v>228</v>
      </c>
      <c r="E767" s="138">
        <v>338552770109</v>
      </c>
      <c r="F767" s="83" t="s">
        <v>114</v>
      </c>
      <c r="G767" s="85">
        <v>43643</v>
      </c>
      <c r="H767" s="211" t="s">
        <v>98</v>
      </c>
      <c r="I767" s="84" t="s">
        <v>610</v>
      </c>
      <c r="J767" s="207" t="s">
        <v>627</v>
      </c>
      <c r="K767" s="208" t="s">
        <v>630</v>
      </c>
      <c r="L767" s="83" t="s">
        <v>108</v>
      </c>
      <c r="M767" s="184">
        <v>24633</v>
      </c>
      <c r="N767" s="184"/>
      <c r="O767" s="85" t="s">
        <v>102</v>
      </c>
      <c r="P767" s="185">
        <v>42491</v>
      </c>
      <c r="Q767" s="186" t="s">
        <v>203</v>
      </c>
      <c r="R767" s="186"/>
      <c r="S767" s="186"/>
      <c r="T767" s="187"/>
      <c r="U767" s="188" t="s">
        <v>296</v>
      </c>
      <c r="V767" s="188" t="s">
        <v>297</v>
      </c>
      <c r="W767" s="188" t="s">
        <v>297</v>
      </c>
      <c r="X767" s="189" t="s">
        <v>167</v>
      </c>
      <c r="Y767" s="190"/>
      <c r="Z767" s="83">
        <v>700</v>
      </c>
      <c r="AA767" s="83" t="s">
        <v>193</v>
      </c>
      <c r="AB767" s="83" t="s">
        <v>181</v>
      </c>
      <c r="AC767" s="83" t="s">
        <v>102</v>
      </c>
      <c r="AD767" s="83" t="s">
        <v>8096</v>
      </c>
      <c r="AE767" s="83" t="s">
        <v>102</v>
      </c>
      <c r="AF767" s="83" t="s">
        <v>102</v>
      </c>
      <c r="AG767" s="83" t="s">
        <v>119</v>
      </c>
      <c r="AH767" s="83" t="s">
        <v>8097</v>
      </c>
      <c r="AI767" s="83" t="s">
        <v>104</v>
      </c>
      <c r="AJ767" s="83" t="s">
        <v>105</v>
      </c>
      <c r="AK767" s="191" t="s">
        <v>8096</v>
      </c>
      <c r="AL767" s="191" t="s">
        <v>102</v>
      </c>
      <c r="AM767" s="191" t="s">
        <v>102</v>
      </c>
      <c r="AN767" s="191" t="s">
        <v>119</v>
      </c>
      <c r="AO767" s="191" t="s">
        <v>8097</v>
      </c>
      <c r="AP767" s="191" t="s">
        <v>104</v>
      </c>
      <c r="AQ767" s="191" t="s">
        <v>105</v>
      </c>
      <c r="AR767" s="191" t="s">
        <v>106</v>
      </c>
      <c r="AS767" s="191" t="s">
        <v>8096</v>
      </c>
      <c r="AT767" s="191" t="s">
        <v>485</v>
      </c>
      <c r="AU767" s="191" t="s">
        <v>8097</v>
      </c>
      <c r="AV767" s="191" t="s">
        <v>104</v>
      </c>
      <c r="AW767" s="191" t="s">
        <v>204</v>
      </c>
      <c r="AX767" s="191"/>
      <c r="AY767" s="192" t="s">
        <v>454</v>
      </c>
      <c r="AZ767" s="192" t="s">
        <v>416</v>
      </c>
      <c r="BA767" s="91" t="s">
        <v>108</v>
      </c>
      <c r="BB767" s="90">
        <v>0</v>
      </c>
      <c r="BC767" s="93" t="s">
        <v>102</v>
      </c>
      <c r="BD767" s="93" t="s">
        <v>102</v>
      </c>
      <c r="BE767" s="93" t="s">
        <v>102</v>
      </c>
      <c r="BF767" s="93" t="s">
        <v>102</v>
      </c>
      <c r="BG767" s="97" t="s">
        <v>108</v>
      </c>
      <c r="BH767" s="93" t="s">
        <v>108</v>
      </c>
      <c r="BI767" s="93" t="s">
        <v>102</v>
      </c>
      <c r="BJ767" s="93" t="s">
        <v>102</v>
      </c>
      <c r="BK767" s="93" t="s">
        <v>102</v>
      </c>
      <c r="BL767" s="93" t="s">
        <v>102</v>
      </c>
      <c r="BM767" s="93" t="s">
        <v>102</v>
      </c>
      <c r="BN767" s="93" t="s">
        <v>102</v>
      </c>
      <c r="BO767" s="93" t="s">
        <v>102</v>
      </c>
      <c r="BP767" s="96" t="s">
        <v>102</v>
      </c>
      <c r="BQ767" s="90">
        <v>0</v>
      </c>
      <c r="BR767" s="93" t="s">
        <v>102</v>
      </c>
      <c r="BS767" s="93" t="s">
        <v>102</v>
      </c>
      <c r="BT767" s="93" t="s">
        <v>102</v>
      </c>
      <c r="BU767" s="93" t="s">
        <v>102</v>
      </c>
      <c r="BV767" s="97" t="s">
        <v>108</v>
      </c>
      <c r="BW767" s="93" t="s">
        <v>108</v>
      </c>
      <c r="BX767" s="95" t="s">
        <v>102</v>
      </c>
      <c r="BY767" s="93" t="s">
        <v>102</v>
      </c>
      <c r="BZ767" s="93" t="s">
        <v>102</v>
      </c>
      <c r="CA767" s="93" t="s">
        <v>102</v>
      </c>
      <c r="CB767" s="93" t="s">
        <v>102</v>
      </c>
      <c r="CC767" s="93" t="s">
        <v>102</v>
      </c>
      <c r="CD767" s="93" t="s">
        <v>102</v>
      </c>
      <c r="CE767" s="193" t="s">
        <v>102</v>
      </c>
      <c r="CF767" s="194" t="s">
        <v>436</v>
      </c>
      <c r="CG767" s="195" t="s">
        <v>8098</v>
      </c>
      <c r="CH767" s="101" t="s">
        <v>563</v>
      </c>
      <c r="CI767" s="102"/>
      <c r="CJ767" s="196" t="s">
        <v>577</v>
      </c>
      <c r="CK767" s="104" t="s">
        <v>190</v>
      </c>
      <c r="CL767" s="105"/>
      <c r="CM767" s="83" t="s">
        <v>578</v>
      </c>
      <c r="CN767" s="106" t="s">
        <v>108</v>
      </c>
      <c r="CO767" s="197" t="s">
        <v>566</v>
      </c>
      <c r="CP767" s="107"/>
      <c r="CQ767" s="198" t="s">
        <v>107</v>
      </c>
      <c r="CR767" s="198" t="s">
        <v>107</v>
      </c>
      <c r="CS767" s="199"/>
      <c r="CT767" s="83" t="s">
        <v>109</v>
      </c>
      <c r="CU767" s="83" t="s">
        <v>109</v>
      </c>
      <c r="CV767" s="83">
        <v>37</v>
      </c>
      <c r="CW767" s="83" t="s">
        <v>270</v>
      </c>
      <c r="CX767" s="83">
        <v>37</v>
      </c>
      <c r="CY767" s="83" t="s">
        <v>108</v>
      </c>
      <c r="CZ767" s="83">
        <v>1009428</v>
      </c>
      <c r="DA767" s="83" t="s">
        <v>8099</v>
      </c>
      <c r="DB767" s="83" t="s">
        <v>118</v>
      </c>
      <c r="DC767" s="83" t="s">
        <v>108</v>
      </c>
      <c r="DD767" s="83">
        <v>6040</v>
      </c>
      <c r="DE767" s="83" t="s">
        <v>173</v>
      </c>
      <c r="DF767" s="83" t="s">
        <v>118</v>
      </c>
      <c r="DG767" s="83" t="s">
        <v>500</v>
      </c>
      <c r="DH767" s="83"/>
      <c r="DI767" s="85">
        <v>43646</v>
      </c>
      <c r="DJ767" s="83" t="s">
        <v>584</v>
      </c>
      <c r="DK767" s="83" t="s">
        <v>102</v>
      </c>
      <c r="DL767" s="83" t="s">
        <v>482</v>
      </c>
      <c r="DM767" s="83">
        <v>0</v>
      </c>
      <c r="DN767" s="83" t="s">
        <v>483</v>
      </c>
      <c r="DO767" s="83">
        <v>1</v>
      </c>
      <c r="DP767" s="83">
        <v>5</v>
      </c>
      <c r="DQ767" s="83"/>
      <c r="DR767" s="83" t="s">
        <v>108</v>
      </c>
      <c r="DS767" s="83" t="s">
        <v>497</v>
      </c>
      <c r="DU767" s="215" t="s">
        <v>269</v>
      </c>
      <c r="DV767" s="136">
        <v>1</v>
      </c>
      <c r="DW767" s="136">
        <v>3</v>
      </c>
      <c r="DX767" s="215" t="s">
        <v>269</v>
      </c>
      <c r="DY767" s="215" t="s">
        <v>269</v>
      </c>
      <c r="DZ767" s="215" t="s">
        <v>269</v>
      </c>
      <c r="EA767" s="215" t="s">
        <v>269</v>
      </c>
      <c r="EB767" s="215" t="s">
        <v>269</v>
      </c>
      <c r="EC767" s="215" t="s">
        <v>269</v>
      </c>
      <c r="ED767" s="215" t="s">
        <v>269</v>
      </c>
      <c r="EE767" s="215" t="s">
        <v>269</v>
      </c>
    </row>
    <row r="768" spans="1:135" ht="57.6" x14ac:dyDescent="0.55000000000000004">
      <c r="A768" s="83" t="s">
        <v>130</v>
      </c>
      <c r="B768" s="136">
        <v>773611</v>
      </c>
      <c r="C768" t="s">
        <v>1401</v>
      </c>
      <c r="D768" s="83" t="s">
        <v>228</v>
      </c>
      <c r="E768" s="138">
        <v>938045627000</v>
      </c>
      <c r="F768" s="83" t="s">
        <v>143</v>
      </c>
      <c r="G768" s="85">
        <v>43620</v>
      </c>
      <c r="H768" s="83" t="s">
        <v>98</v>
      </c>
      <c r="I768" s="84" t="s">
        <v>612</v>
      </c>
      <c r="J768" s="207" t="s">
        <v>628</v>
      </c>
      <c r="K768" s="208" t="s">
        <v>633</v>
      </c>
      <c r="L768" s="83" t="s">
        <v>108</v>
      </c>
      <c r="M768" s="184" t="s">
        <v>102</v>
      </c>
      <c r="N768" s="184" t="s">
        <v>556</v>
      </c>
      <c r="O768" s="85" t="s">
        <v>102</v>
      </c>
      <c r="P768" s="185">
        <v>42491</v>
      </c>
      <c r="Q768" s="186" t="s">
        <v>202</v>
      </c>
      <c r="R768" s="186" t="s">
        <v>613</v>
      </c>
      <c r="S768" s="186"/>
      <c r="T768" s="187"/>
      <c r="U768" s="188" t="s">
        <v>295</v>
      </c>
      <c r="V768" s="188" t="s">
        <v>205</v>
      </c>
      <c r="W768" s="188" t="s">
        <v>295</v>
      </c>
      <c r="X768" s="189" t="s">
        <v>107</v>
      </c>
      <c r="Y768" s="190" t="s">
        <v>614</v>
      </c>
      <c r="Z768" s="83">
        <v>700</v>
      </c>
      <c r="AA768" s="83" t="s">
        <v>193</v>
      </c>
      <c r="AB768" s="83" t="s">
        <v>181</v>
      </c>
      <c r="AC768" s="83" t="s">
        <v>102</v>
      </c>
      <c r="AD768" s="83" t="s">
        <v>8100</v>
      </c>
      <c r="AE768" s="83" t="s">
        <v>8101</v>
      </c>
      <c r="AF768" s="83" t="s">
        <v>102</v>
      </c>
      <c r="AG768" s="83" t="s">
        <v>175</v>
      </c>
      <c r="AH768" s="83" t="s">
        <v>8102</v>
      </c>
      <c r="AI768" s="83" t="s">
        <v>104</v>
      </c>
      <c r="AJ768" s="83" t="s">
        <v>105</v>
      </c>
      <c r="AK768" s="191" t="s">
        <v>8100</v>
      </c>
      <c r="AL768" s="191" t="s">
        <v>8101</v>
      </c>
      <c r="AM768" s="191" t="s">
        <v>102</v>
      </c>
      <c r="AN768" s="191" t="s">
        <v>175</v>
      </c>
      <c r="AO768" s="191" t="s">
        <v>8102</v>
      </c>
      <c r="AP768" s="191" t="s">
        <v>104</v>
      </c>
      <c r="AQ768" s="191" t="s">
        <v>105</v>
      </c>
      <c r="AR768" s="191" t="s">
        <v>106</v>
      </c>
      <c r="AS768" s="191"/>
      <c r="AT768" s="191"/>
      <c r="AU768" s="191"/>
      <c r="AV768" s="191"/>
      <c r="AW768" s="191"/>
      <c r="AX768" s="191" t="s">
        <v>575</v>
      </c>
      <c r="AY768" s="192" t="s">
        <v>454</v>
      </c>
      <c r="AZ768" s="192" t="s">
        <v>108</v>
      </c>
      <c r="BA768" s="91" t="s">
        <v>108</v>
      </c>
      <c r="BB768" s="90">
        <v>0</v>
      </c>
      <c r="BC768" s="93" t="s">
        <v>102</v>
      </c>
      <c r="BD768" s="93" t="s">
        <v>102</v>
      </c>
      <c r="BE768" s="93" t="s">
        <v>102</v>
      </c>
      <c r="BF768" s="93" t="s">
        <v>102</v>
      </c>
      <c r="BG768" s="97" t="s">
        <v>108</v>
      </c>
      <c r="BH768" s="93" t="s">
        <v>108</v>
      </c>
      <c r="BI768" s="93" t="s">
        <v>102</v>
      </c>
      <c r="BJ768" s="93" t="s">
        <v>102</v>
      </c>
      <c r="BK768" s="93" t="s">
        <v>102</v>
      </c>
      <c r="BL768" s="93" t="s">
        <v>102</v>
      </c>
      <c r="BM768" s="93" t="s">
        <v>102</v>
      </c>
      <c r="BN768" s="93" t="s">
        <v>102</v>
      </c>
      <c r="BO768" s="93" t="s">
        <v>102</v>
      </c>
      <c r="BP768" s="96" t="s">
        <v>102</v>
      </c>
      <c r="BQ768" s="90">
        <v>0</v>
      </c>
      <c r="BR768" s="93" t="s">
        <v>102</v>
      </c>
      <c r="BS768" s="93" t="s">
        <v>102</v>
      </c>
      <c r="BT768" s="93" t="s">
        <v>102</v>
      </c>
      <c r="BU768" s="93" t="s">
        <v>102</v>
      </c>
      <c r="BV768" s="97" t="s">
        <v>108</v>
      </c>
      <c r="BW768" s="93" t="s">
        <v>108</v>
      </c>
      <c r="BX768" s="95" t="s">
        <v>102</v>
      </c>
      <c r="BY768" s="93" t="s">
        <v>102</v>
      </c>
      <c r="BZ768" s="93" t="s">
        <v>102</v>
      </c>
      <c r="CA768" s="93" t="s">
        <v>102</v>
      </c>
      <c r="CB768" s="93" t="s">
        <v>102</v>
      </c>
      <c r="CC768" s="93" t="s">
        <v>102</v>
      </c>
      <c r="CD768" s="93" t="s">
        <v>102</v>
      </c>
      <c r="CE768" s="193" t="s">
        <v>102</v>
      </c>
      <c r="CF768" s="194" t="s">
        <v>508</v>
      </c>
      <c r="CG768" s="195" t="s">
        <v>102</v>
      </c>
      <c r="CH768" s="101" t="e">
        <v>#N/A</v>
      </c>
      <c r="CI768" s="102" t="s">
        <v>580</v>
      </c>
      <c r="CJ768" s="196" t="s">
        <v>108</v>
      </c>
      <c r="CK768" s="104" t="s">
        <v>109</v>
      </c>
      <c r="CL768" s="105" t="s">
        <v>579</v>
      </c>
      <c r="CM768" s="83" t="s">
        <v>108</v>
      </c>
      <c r="CN768" s="106" t="s">
        <v>108</v>
      </c>
      <c r="CO768" s="197" t="s">
        <v>108</v>
      </c>
      <c r="CP768" s="107"/>
      <c r="CQ768" s="198" t="s">
        <v>474</v>
      </c>
      <c r="CR768" s="198" t="s">
        <v>474</v>
      </c>
      <c r="CS768" s="199" t="s">
        <v>616</v>
      </c>
      <c r="CT768" s="83" t="s">
        <v>109</v>
      </c>
      <c r="CU768" s="83" t="s">
        <v>109</v>
      </c>
      <c r="CV768" s="83">
        <v>33</v>
      </c>
      <c r="CW768" s="83" t="s">
        <v>112</v>
      </c>
      <c r="CX768" s="83">
        <v>33</v>
      </c>
      <c r="CY768" s="83" t="s">
        <v>8103</v>
      </c>
      <c r="CZ768" s="83">
        <v>1010747.5</v>
      </c>
      <c r="DA768" s="83" t="s">
        <v>138</v>
      </c>
      <c r="DB768" s="83" t="s">
        <v>124</v>
      </c>
      <c r="DC768" s="83" t="s">
        <v>501</v>
      </c>
      <c r="DD768" s="83">
        <v>6275</v>
      </c>
      <c r="DE768" s="83" t="s">
        <v>582</v>
      </c>
      <c r="DF768" s="83" t="s">
        <v>145</v>
      </c>
      <c r="DG768" s="83" t="s">
        <v>501</v>
      </c>
      <c r="DH768" s="83" t="s">
        <v>582</v>
      </c>
      <c r="DI768" s="85">
        <v>43646</v>
      </c>
      <c r="DJ768" s="83" t="s">
        <v>584</v>
      </c>
      <c r="DK768" s="83" t="s">
        <v>102</v>
      </c>
      <c r="DL768" s="83" t="s">
        <v>482</v>
      </c>
      <c r="DM768" s="83">
        <v>0</v>
      </c>
      <c r="DN768" s="83" t="s">
        <v>238</v>
      </c>
      <c r="DO768" s="83">
        <v>1</v>
      </c>
      <c r="DP768" s="83">
        <v>3</v>
      </c>
      <c r="DQ768" s="83"/>
      <c r="DR768" s="83" t="s">
        <v>108</v>
      </c>
      <c r="DS768" s="83" t="s">
        <v>497</v>
      </c>
      <c r="DU768" s="215" t="s">
        <v>269</v>
      </c>
      <c r="DV768" s="136">
        <v>1</v>
      </c>
      <c r="DW768" s="136">
        <v>3</v>
      </c>
      <c r="DX768" s="215" t="s">
        <v>269</v>
      </c>
      <c r="DY768" s="215" t="s">
        <v>269</v>
      </c>
      <c r="DZ768" s="215" t="s">
        <v>269</v>
      </c>
      <c r="EA768" s="215" t="s">
        <v>269</v>
      </c>
      <c r="EB768" s="215" t="s">
        <v>269</v>
      </c>
      <c r="EC768" s="215" t="s">
        <v>269</v>
      </c>
      <c r="ED768" s="215" t="s">
        <v>269</v>
      </c>
      <c r="EE768" s="215" t="s">
        <v>269</v>
      </c>
    </row>
    <row r="769" spans="1:135" ht="28.8" x14ac:dyDescent="0.55000000000000004">
      <c r="A769" s="83" t="s">
        <v>130</v>
      </c>
      <c r="B769" s="136">
        <v>287388</v>
      </c>
      <c r="C769" t="s">
        <v>1402</v>
      </c>
      <c r="D769" s="83" t="s">
        <v>228</v>
      </c>
      <c r="E769" s="138">
        <v>372244660765</v>
      </c>
      <c r="F769" s="83" t="s">
        <v>114</v>
      </c>
      <c r="G769" s="85">
        <v>43634</v>
      </c>
      <c r="H769" s="83" t="s">
        <v>98</v>
      </c>
      <c r="I769" s="84" t="s">
        <v>618</v>
      </c>
      <c r="J769" s="207" t="s">
        <v>629</v>
      </c>
      <c r="K769" s="208" t="s">
        <v>634</v>
      </c>
      <c r="L769" s="83" t="s">
        <v>108</v>
      </c>
      <c r="M769" s="184">
        <v>27723</v>
      </c>
      <c r="N769" s="184"/>
      <c r="O769" s="85" t="s">
        <v>102</v>
      </c>
      <c r="P769" s="185">
        <v>43013</v>
      </c>
      <c r="Q769" s="186" t="s">
        <v>203</v>
      </c>
      <c r="R769" s="186"/>
      <c r="S769" s="186"/>
      <c r="T769" s="187"/>
      <c r="U769" s="188" t="s">
        <v>296</v>
      </c>
      <c r="V769" s="188" t="s">
        <v>205</v>
      </c>
      <c r="W769" s="189" t="s">
        <v>619</v>
      </c>
      <c r="X769" s="189" t="s">
        <v>107</v>
      </c>
      <c r="Y769" s="190" t="s">
        <v>614</v>
      </c>
      <c r="Z769" s="83">
        <v>700</v>
      </c>
      <c r="AA769" s="83" t="s">
        <v>193</v>
      </c>
      <c r="AB769" s="83" t="s">
        <v>181</v>
      </c>
      <c r="AC769" s="83" t="s">
        <v>102</v>
      </c>
      <c r="AD769" s="83" t="s">
        <v>8104</v>
      </c>
      <c r="AE769" s="83" t="s">
        <v>102</v>
      </c>
      <c r="AF769" s="83" t="s">
        <v>102</v>
      </c>
      <c r="AG769" s="83" t="s">
        <v>174</v>
      </c>
      <c r="AH769" s="83" t="s">
        <v>8093</v>
      </c>
      <c r="AI769" s="83" t="s">
        <v>104</v>
      </c>
      <c r="AJ769" s="83" t="s">
        <v>105</v>
      </c>
      <c r="AK769" s="191" t="s">
        <v>8104</v>
      </c>
      <c r="AL769" s="191" t="s">
        <v>102</v>
      </c>
      <c r="AM769" s="191" t="s">
        <v>102</v>
      </c>
      <c r="AN769" s="191" t="s">
        <v>174</v>
      </c>
      <c r="AO769" s="191" t="s">
        <v>8093</v>
      </c>
      <c r="AP769" s="191" t="s">
        <v>104</v>
      </c>
      <c r="AQ769" s="191" t="s">
        <v>105</v>
      </c>
      <c r="AR769" s="191" t="s">
        <v>106</v>
      </c>
      <c r="AS769" s="191" t="s">
        <v>8104</v>
      </c>
      <c r="AT769" s="191" t="s">
        <v>488</v>
      </c>
      <c r="AU769" s="191" t="s">
        <v>8105</v>
      </c>
      <c r="AV769" s="191" t="s">
        <v>104</v>
      </c>
      <c r="AW769" s="191" t="s">
        <v>204</v>
      </c>
      <c r="AX769" s="191"/>
      <c r="AY769" s="192" t="s">
        <v>454</v>
      </c>
      <c r="AZ769" s="192" t="s">
        <v>416</v>
      </c>
      <c r="BA769" s="91" t="s">
        <v>108</v>
      </c>
      <c r="BB769" s="90">
        <v>0</v>
      </c>
      <c r="BC769" s="93" t="s">
        <v>102</v>
      </c>
      <c r="BD769" s="93" t="s">
        <v>102</v>
      </c>
      <c r="BE769" s="93" t="s">
        <v>102</v>
      </c>
      <c r="BF769" s="93" t="s">
        <v>102</v>
      </c>
      <c r="BG769" s="97" t="s">
        <v>108</v>
      </c>
      <c r="BH769" s="93" t="s">
        <v>108</v>
      </c>
      <c r="BI769" s="93" t="s">
        <v>102</v>
      </c>
      <c r="BJ769" s="93" t="s">
        <v>102</v>
      </c>
      <c r="BK769" s="93" t="s">
        <v>102</v>
      </c>
      <c r="BL769" s="93" t="s">
        <v>102</v>
      </c>
      <c r="BM769" s="93" t="s">
        <v>102</v>
      </c>
      <c r="BN769" s="93" t="s">
        <v>102</v>
      </c>
      <c r="BO769" s="93" t="s">
        <v>102</v>
      </c>
      <c r="BP769" s="96" t="s">
        <v>102</v>
      </c>
      <c r="BQ769" s="90">
        <v>0</v>
      </c>
      <c r="BR769" s="93" t="s">
        <v>102</v>
      </c>
      <c r="BS769" s="93" t="s">
        <v>102</v>
      </c>
      <c r="BT769" s="93" t="s">
        <v>102</v>
      </c>
      <c r="BU769" s="93" t="s">
        <v>102</v>
      </c>
      <c r="BV769" s="97" t="s">
        <v>108</v>
      </c>
      <c r="BW769" s="93" t="s">
        <v>108</v>
      </c>
      <c r="BX769" s="95" t="s">
        <v>102</v>
      </c>
      <c r="BY769" s="93" t="s">
        <v>102</v>
      </c>
      <c r="BZ769" s="93" t="s">
        <v>102</v>
      </c>
      <c r="CA769" s="93" t="s">
        <v>102</v>
      </c>
      <c r="CB769" s="93" t="s">
        <v>102</v>
      </c>
      <c r="CC769" s="93" t="s">
        <v>102</v>
      </c>
      <c r="CD769" s="93" t="s">
        <v>102</v>
      </c>
      <c r="CE769" s="193" t="s">
        <v>102</v>
      </c>
      <c r="CF769" s="194" t="s">
        <v>436</v>
      </c>
      <c r="CG769" s="195" t="s">
        <v>8106</v>
      </c>
      <c r="CH769" s="101" t="s">
        <v>310</v>
      </c>
      <c r="CI769" s="102"/>
      <c r="CJ769" s="196" t="s">
        <v>8107</v>
      </c>
      <c r="CK769" s="104" t="s">
        <v>190</v>
      </c>
      <c r="CL769" s="105"/>
      <c r="CM769" s="83" t="s">
        <v>623</v>
      </c>
      <c r="CN769" s="106" t="s">
        <v>624</v>
      </c>
      <c r="CO769" s="197" t="s">
        <v>625</v>
      </c>
      <c r="CP769" s="107"/>
      <c r="CQ769" s="198" t="s">
        <v>474</v>
      </c>
      <c r="CR769" s="198" t="s">
        <v>474</v>
      </c>
      <c r="CS769" s="199"/>
      <c r="CT769" s="83" t="s">
        <v>109</v>
      </c>
      <c r="CU769" s="83" t="s">
        <v>109</v>
      </c>
      <c r="CV769" s="83">
        <v>36</v>
      </c>
      <c r="CW769" s="83" t="s">
        <v>139</v>
      </c>
      <c r="CX769" s="83">
        <v>36</v>
      </c>
      <c r="CY769" s="83" t="s">
        <v>108</v>
      </c>
      <c r="CZ769" s="83">
        <v>1012067</v>
      </c>
      <c r="DA769" s="83" t="s">
        <v>581</v>
      </c>
      <c r="DB769" s="83" t="s">
        <v>152</v>
      </c>
      <c r="DC769" s="83" t="s">
        <v>500</v>
      </c>
      <c r="DD769" s="83">
        <v>1501</v>
      </c>
      <c r="DE769" s="83" t="s">
        <v>606</v>
      </c>
      <c r="DF769" s="83" t="s">
        <v>152</v>
      </c>
      <c r="DG769" s="83" t="s">
        <v>500</v>
      </c>
      <c r="DH769" s="83"/>
      <c r="DI769" s="85">
        <v>43646</v>
      </c>
      <c r="DJ769" s="83" t="s">
        <v>584</v>
      </c>
      <c r="DK769" s="83" t="s">
        <v>102</v>
      </c>
      <c r="DL769" s="83" t="s">
        <v>482</v>
      </c>
      <c r="DM769" s="83">
        <v>0</v>
      </c>
      <c r="DN769" s="83" t="s">
        <v>483</v>
      </c>
      <c r="DO769" s="83">
        <v>1</v>
      </c>
      <c r="DP769" s="83">
        <v>2</v>
      </c>
      <c r="DQ769" s="83"/>
      <c r="DR769" s="83" t="s">
        <v>108</v>
      </c>
      <c r="DS769" s="83" t="s">
        <v>497</v>
      </c>
      <c r="DU769" s="215" t="s">
        <v>269</v>
      </c>
      <c r="DV769" s="136">
        <v>1</v>
      </c>
      <c r="DW769" s="136">
        <v>3</v>
      </c>
      <c r="DX769" s="215" t="s">
        <v>269</v>
      </c>
      <c r="DY769" s="215" t="s">
        <v>269</v>
      </c>
      <c r="DZ769" s="215" t="s">
        <v>269</v>
      </c>
      <c r="EA769" s="215" t="s">
        <v>269</v>
      </c>
      <c r="EB769" s="215" t="s">
        <v>269</v>
      </c>
      <c r="EC769" s="215" t="s">
        <v>269</v>
      </c>
      <c r="ED769" s="215" t="s">
        <v>269</v>
      </c>
      <c r="EE769" s="215" t="s">
        <v>269</v>
      </c>
    </row>
    <row r="770" spans="1:135" ht="28.8" x14ac:dyDescent="0.55000000000000004">
      <c r="A770" s="83" t="s">
        <v>130</v>
      </c>
      <c r="B770" s="136">
        <v>296462</v>
      </c>
      <c r="C770" t="s">
        <v>1403</v>
      </c>
      <c r="D770" s="83" t="s">
        <v>228</v>
      </c>
      <c r="E770" s="138">
        <v>658495827053</v>
      </c>
      <c r="F770" s="83" t="s">
        <v>114</v>
      </c>
      <c r="G770" s="85">
        <v>43643</v>
      </c>
      <c r="H770" s="211" t="s">
        <v>98</v>
      </c>
      <c r="I770" s="84" t="s">
        <v>610</v>
      </c>
      <c r="J770" s="207" t="s">
        <v>627</v>
      </c>
      <c r="K770" s="208" t="s">
        <v>630</v>
      </c>
      <c r="L770" s="83" t="s">
        <v>108</v>
      </c>
      <c r="M770" s="184">
        <v>24634</v>
      </c>
      <c r="N770" s="184"/>
      <c r="O770" s="85" t="s">
        <v>102</v>
      </c>
      <c r="P770" s="185">
        <v>42491</v>
      </c>
      <c r="Q770" s="186" t="s">
        <v>203</v>
      </c>
      <c r="R770" s="186"/>
      <c r="S770" s="186"/>
      <c r="T770" s="187"/>
      <c r="U770" s="188" t="s">
        <v>296</v>
      </c>
      <c r="V770" s="188" t="s">
        <v>297</v>
      </c>
      <c r="W770" s="188" t="s">
        <v>297</v>
      </c>
      <c r="X770" s="189" t="s">
        <v>167</v>
      </c>
      <c r="Y770" s="190"/>
      <c r="Z770" s="83">
        <v>700</v>
      </c>
      <c r="AA770" s="83" t="s">
        <v>193</v>
      </c>
      <c r="AB770" s="83" t="s">
        <v>181</v>
      </c>
      <c r="AC770" s="83" t="s">
        <v>102</v>
      </c>
      <c r="AD770" s="83" t="s">
        <v>8108</v>
      </c>
      <c r="AE770" s="83" t="s">
        <v>102</v>
      </c>
      <c r="AF770" s="83" t="s">
        <v>102</v>
      </c>
      <c r="AG770" s="83" t="s">
        <v>119</v>
      </c>
      <c r="AH770" s="83" t="s">
        <v>8109</v>
      </c>
      <c r="AI770" s="83" t="s">
        <v>104</v>
      </c>
      <c r="AJ770" s="83" t="s">
        <v>105</v>
      </c>
      <c r="AK770" s="191" t="s">
        <v>8108</v>
      </c>
      <c r="AL770" s="191" t="s">
        <v>102</v>
      </c>
      <c r="AM770" s="191" t="s">
        <v>102</v>
      </c>
      <c r="AN770" s="191" t="s">
        <v>119</v>
      </c>
      <c r="AO770" s="191" t="s">
        <v>8109</v>
      </c>
      <c r="AP770" s="191" t="s">
        <v>104</v>
      </c>
      <c r="AQ770" s="191" t="s">
        <v>105</v>
      </c>
      <c r="AR770" s="191" t="s">
        <v>106</v>
      </c>
      <c r="AS770" s="191" t="s">
        <v>8108</v>
      </c>
      <c r="AT770" s="191" t="s">
        <v>485</v>
      </c>
      <c r="AU770" s="191" t="s">
        <v>8109</v>
      </c>
      <c r="AV770" s="191" t="s">
        <v>104</v>
      </c>
      <c r="AW770" s="191" t="s">
        <v>204</v>
      </c>
      <c r="AX770" s="191"/>
      <c r="AY770" s="192" t="s">
        <v>454</v>
      </c>
      <c r="AZ770" s="192" t="s">
        <v>416</v>
      </c>
      <c r="BA770" s="91" t="s">
        <v>108</v>
      </c>
      <c r="BB770" s="90">
        <v>0</v>
      </c>
      <c r="BC770" s="93" t="s">
        <v>102</v>
      </c>
      <c r="BD770" s="93" t="s">
        <v>102</v>
      </c>
      <c r="BE770" s="93" t="s">
        <v>102</v>
      </c>
      <c r="BF770" s="93" t="s">
        <v>102</v>
      </c>
      <c r="BG770" s="97" t="s">
        <v>108</v>
      </c>
      <c r="BH770" s="93" t="s">
        <v>108</v>
      </c>
      <c r="BI770" s="93" t="s">
        <v>102</v>
      </c>
      <c r="BJ770" s="93" t="s">
        <v>102</v>
      </c>
      <c r="BK770" s="93" t="s">
        <v>102</v>
      </c>
      <c r="BL770" s="93" t="s">
        <v>102</v>
      </c>
      <c r="BM770" s="93" t="s">
        <v>102</v>
      </c>
      <c r="BN770" s="93" t="s">
        <v>102</v>
      </c>
      <c r="BO770" s="93" t="s">
        <v>102</v>
      </c>
      <c r="BP770" s="96" t="s">
        <v>102</v>
      </c>
      <c r="BQ770" s="90">
        <v>0</v>
      </c>
      <c r="BR770" s="93" t="s">
        <v>102</v>
      </c>
      <c r="BS770" s="93" t="s">
        <v>102</v>
      </c>
      <c r="BT770" s="93" t="s">
        <v>102</v>
      </c>
      <c r="BU770" s="93" t="s">
        <v>102</v>
      </c>
      <c r="BV770" s="97" t="s">
        <v>108</v>
      </c>
      <c r="BW770" s="93" t="s">
        <v>108</v>
      </c>
      <c r="BX770" s="95" t="s">
        <v>102</v>
      </c>
      <c r="BY770" s="93" t="s">
        <v>102</v>
      </c>
      <c r="BZ770" s="93" t="s">
        <v>102</v>
      </c>
      <c r="CA770" s="93" t="s">
        <v>102</v>
      </c>
      <c r="CB770" s="93" t="s">
        <v>102</v>
      </c>
      <c r="CC770" s="93" t="s">
        <v>102</v>
      </c>
      <c r="CD770" s="93" t="s">
        <v>102</v>
      </c>
      <c r="CE770" s="193" t="s">
        <v>102</v>
      </c>
      <c r="CF770" s="194" t="s">
        <v>436</v>
      </c>
      <c r="CG770" s="195" t="s">
        <v>8110</v>
      </c>
      <c r="CH770" s="101" t="s">
        <v>563</v>
      </c>
      <c r="CI770" s="102"/>
      <c r="CJ770" s="196" t="s">
        <v>577</v>
      </c>
      <c r="CK770" s="104" t="s">
        <v>190</v>
      </c>
      <c r="CL770" s="105"/>
      <c r="CM770" s="83" t="s">
        <v>578</v>
      </c>
      <c r="CN770" s="106" t="s">
        <v>108</v>
      </c>
      <c r="CO770" s="197" t="s">
        <v>566</v>
      </c>
      <c r="CP770" s="107"/>
      <c r="CQ770" s="198" t="s">
        <v>107</v>
      </c>
      <c r="CR770" s="198" t="s">
        <v>107</v>
      </c>
      <c r="CS770" s="199"/>
      <c r="CT770" s="83" t="s">
        <v>109</v>
      </c>
      <c r="CU770" s="83" t="s">
        <v>109</v>
      </c>
      <c r="CV770" s="83">
        <v>27</v>
      </c>
      <c r="CW770" s="83" t="s">
        <v>270</v>
      </c>
      <c r="CX770" s="83">
        <v>27</v>
      </c>
      <c r="CY770" s="83" t="s">
        <v>108</v>
      </c>
      <c r="CZ770" s="83">
        <v>1013386.5</v>
      </c>
      <c r="DA770" s="83" t="s">
        <v>8111</v>
      </c>
      <c r="DB770" s="83" t="s">
        <v>118</v>
      </c>
      <c r="DC770" s="83" t="s">
        <v>108</v>
      </c>
      <c r="DD770" s="83">
        <v>6890</v>
      </c>
      <c r="DE770" s="83" t="s">
        <v>173</v>
      </c>
      <c r="DF770" s="83" t="s">
        <v>118</v>
      </c>
      <c r="DG770" s="83" t="s">
        <v>500</v>
      </c>
      <c r="DH770" s="83"/>
      <c r="DI770" s="85">
        <v>43646</v>
      </c>
      <c r="DJ770" s="83" t="s">
        <v>584</v>
      </c>
      <c r="DK770" s="83" t="s">
        <v>102</v>
      </c>
      <c r="DL770" s="83" t="s">
        <v>482</v>
      </c>
      <c r="DM770" s="83">
        <v>0</v>
      </c>
      <c r="DN770" s="83" t="s">
        <v>483</v>
      </c>
      <c r="DO770" s="83">
        <v>1</v>
      </c>
      <c r="DP770" s="83">
        <v>6</v>
      </c>
      <c r="DQ770" s="83"/>
      <c r="DR770" s="83" t="s">
        <v>108</v>
      </c>
      <c r="DS770" s="83" t="s">
        <v>497</v>
      </c>
      <c r="DU770" s="215" t="s">
        <v>269</v>
      </c>
      <c r="DV770" s="136">
        <v>1</v>
      </c>
      <c r="DW770" s="136">
        <v>3</v>
      </c>
      <c r="DX770" s="215" t="s">
        <v>269</v>
      </c>
      <c r="DY770" s="215" t="s">
        <v>269</v>
      </c>
      <c r="DZ770" s="215" t="s">
        <v>269</v>
      </c>
      <c r="EA770" s="215" t="s">
        <v>269</v>
      </c>
      <c r="EB770" s="215" t="s">
        <v>269</v>
      </c>
      <c r="EC770" s="215" t="s">
        <v>269</v>
      </c>
      <c r="ED770" s="215" t="s">
        <v>269</v>
      </c>
      <c r="EE770" s="215" t="s">
        <v>269</v>
      </c>
    </row>
    <row r="771" spans="1:135" ht="57.6" x14ac:dyDescent="0.55000000000000004">
      <c r="A771" s="83" t="s">
        <v>130</v>
      </c>
      <c r="B771" s="136">
        <v>838136</v>
      </c>
      <c r="C771" t="s">
        <v>1404</v>
      </c>
      <c r="D771" s="83" t="s">
        <v>228</v>
      </c>
      <c r="E771" s="138">
        <v>701773393030</v>
      </c>
      <c r="F771" s="83" t="s">
        <v>143</v>
      </c>
      <c r="G771" s="85">
        <v>43620</v>
      </c>
      <c r="H771" s="83" t="s">
        <v>98</v>
      </c>
      <c r="I771" s="84" t="s">
        <v>612</v>
      </c>
      <c r="J771" s="207" t="s">
        <v>628</v>
      </c>
      <c r="K771" s="208" t="s">
        <v>633</v>
      </c>
      <c r="L771" s="83" t="s">
        <v>108</v>
      </c>
      <c r="M771" s="184" t="s">
        <v>102</v>
      </c>
      <c r="N771" s="184" t="s">
        <v>556</v>
      </c>
      <c r="O771" s="85" t="s">
        <v>102</v>
      </c>
      <c r="P771" s="185">
        <v>42491</v>
      </c>
      <c r="Q771" s="186" t="s">
        <v>202</v>
      </c>
      <c r="R771" s="186" t="s">
        <v>613</v>
      </c>
      <c r="S771" s="186"/>
      <c r="T771" s="187"/>
      <c r="U771" s="188" t="s">
        <v>295</v>
      </c>
      <c r="V771" s="188" t="s">
        <v>205</v>
      </c>
      <c r="W771" s="188" t="s">
        <v>295</v>
      </c>
      <c r="X771" s="189" t="s">
        <v>107</v>
      </c>
      <c r="Y771" s="190" t="s">
        <v>614</v>
      </c>
      <c r="Z771" s="83">
        <v>700</v>
      </c>
      <c r="AA771" s="83" t="s">
        <v>193</v>
      </c>
      <c r="AB771" s="83" t="s">
        <v>181</v>
      </c>
      <c r="AC771" s="83" t="s">
        <v>102</v>
      </c>
      <c r="AD771" s="83" t="s">
        <v>8112</v>
      </c>
      <c r="AE771" s="83" t="s">
        <v>8113</v>
      </c>
      <c r="AF771" s="83" t="s">
        <v>102</v>
      </c>
      <c r="AG771" s="83" t="s">
        <v>175</v>
      </c>
      <c r="AH771" s="83" t="s">
        <v>8114</v>
      </c>
      <c r="AI771" s="83" t="s">
        <v>104</v>
      </c>
      <c r="AJ771" s="83" t="s">
        <v>105</v>
      </c>
      <c r="AK771" s="191" t="s">
        <v>8112</v>
      </c>
      <c r="AL771" s="191" t="s">
        <v>8113</v>
      </c>
      <c r="AM771" s="191" t="s">
        <v>102</v>
      </c>
      <c r="AN771" s="191" t="s">
        <v>175</v>
      </c>
      <c r="AO771" s="191" t="s">
        <v>8114</v>
      </c>
      <c r="AP771" s="191" t="s">
        <v>104</v>
      </c>
      <c r="AQ771" s="191" t="s">
        <v>105</v>
      </c>
      <c r="AR771" s="191" t="s">
        <v>106</v>
      </c>
      <c r="AS771" s="191"/>
      <c r="AT771" s="191"/>
      <c r="AU771" s="191"/>
      <c r="AV771" s="191"/>
      <c r="AW771" s="191"/>
      <c r="AX771" s="191" t="s">
        <v>575</v>
      </c>
      <c r="AY771" s="192" t="s">
        <v>454</v>
      </c>
      <c r="AZ771" s="192" t="s">
        <v>108</v>
      </c>
      <c r="BA771" s="91" t="s">
        <v>108</v>
      </c>
      <c r="BB771" s="90">
        <v>0</v>
      </c>
      <c r="BC771" s="93" t="s">
        <v>102</v>
      </c>
      <c r="BD771" s="93" t="s">
        <v>102</v>
      </c>
      <c r="BE771" s="93" t="s">
        <v>102</v>
      </c>
      <c r="BF771" s="93" t="s">
        <v>102</v>
      </c>
      <c r="BG771" s="97" t="s">
        <v>108</v>
      </c>
      <c r="BH771" s="93" t="s">
        <v>108</v>
      </c>
      <c r="BI771" s="93" t="s">
        <v>102</v>
      </c>
      <c r="BJ771" s="93" t="s">
        <v>102</v>
      </c>
      <c r="BK771" s="93" t="s">
        <v>102</v>
      </c>
      <c r="BL771" s="93" t="s">
        <v>102</v>
      </c>
      <c r="BM771" s="93" t="s">
        <v>102</v>
      </c>
      <c r="BN771" s="93" t="s">
        <v>102</v>
      </c>
      <c r="BO771" s="93" t="s">
        <v>102</v>
      </c>
      <c r="BP771" s="96" t="s">
        <v>102</v>
      </c>
      <c r="BQ771" s="90">
        <v>0</v>
      </c>
      <c r="BR771" s="93" t="s">
        <v>102</v>
      </c>
      <c r="BS771" s="93" t="s">
        <v>102</v>
      </c>
      <c r="BT771" s="93" t="s">
        <v>102</v>
      </c>
      <c r="BU771" s="93" t="s">
        <v>102</v>
      </c>
      <c r="BV771" s="97" t="s">
        <v>108</v>
      </c>
      <c r="BW771" s="93" t="s">
        <v>108</v>
      </c>
      <c r="BX771" s="95" t="s">
        <v>102</v>
      </c>
      <c r="BY771" s="93" t="s">
        <v>102</v>
      </c>
      <c r="BZ771" s="93" t="s">
        <v>102</v>
      </c>
      <c r="CA771" s="93" t="s">
        <v>102</v>
      </c>
      <c r="CB771" s="93" t="s">
        <v>102</v>
      </c>
      <c r="CC771" s="93" t="s">
        <v>102</v>
      </c>
      <c r="CD771" s="93" t="s">
        <v>102</v>
      </c>
      <c r="CE771" s="193" t="s">
        <v>102</v>
      </c>
      <c r="CF771" s="194" t="s">
        <v>508</v>
      </c>
      <c r="CG771" s="195" t="s">
        <v>102</v>
      </c>
      <c r="CH771" s="101" t="e">
        <v>#N/A</v>
      </c>
      <c r="CI771" s="102" t="s">
        <v>580</v>
      </c>
      <c r="CJ771" s="196" t="s">
        <v>108</v>
      </c>
      <c r="CK771" s="104" t="s">
        <v>109</v>
      </c>
      <c r="CL771" s="105" t="s">
        <v>579</v>
      </c>
      <c r="CM771" s="83" t="s">
        <v>108</v>
      </c>
      <c r="CN771" s="106" t="s">
        <v>108</v>
      </c>
      <c r="CO771" s="197" t="s">
        <v>108</v>
      </c>
      <c r="CP771" s="107"/>
      <c r="CQ771" s="198" t="s">
        <v>474</v>
      </c>
      <c r="CR771" s="198" t="s">
        <v>474</v>
      </c>
      <c r="CS771" s="199" t="s">
        <v>616</v>
      </c>
      <c r="CT771" s="83" t="s">
        <v>109</v>
      </c>
      <c r="CU771" s="83" t="s">
        <v>109</v>
      </c>
      <c r="CV771" s="83">
        <v>65</v>
      </c>
      <c r="CW771" s="83" t="s">
        <v>112</v>
      </c>
      <c r="CX771" s="83">
        <v>65</v>
      </c>
      <c r="CY771" s="83" t="s">
        <v>8115</v>
      </c>
      <c r="CZ771" s="83">
        <v>1014706</v>
      </c>
      <c r="DA771" s="83" t="s">
        <v>138</v>
      </c>
      <c r="DB771" s="83" t="s">
        <v>124</v>
      </c>
      <c r="DC771" s="83" t="s">
        <v>501</v>
      </c>
      <c r="DD771" s="83">
        <v>7436</v>
      </c>
      <c r="DE771" s="83" t="s">
        <v>582</v>
      </c>
      <c r="DF771" s="83" t="s">
        <v>145</v>
      </c>
      <c r="DG771" s="83" t="s">
        <v>501</v>
      </c>
      <c r="DH771" s="83" t="s">
        <v>582</v>
      </c>
      <c r="DI771" s="85">
        <v>43646</v>
      </c>
      <c r="DJ771" s="83" t="s">
        <v>584</v>
      </c>
      <c r="DK771" s="83" t="s">
        <v>102</v>
      </c>
      <c r="DL771" s="83" t="s">
        <v>482</v>
      </c>
      <c r="DM771" s="83">
        <v>0</v>
      </c>
      <c r="DN771" s="83" t="s">
        <v>238</v>
      </c>
      <c r="DO771" s="83">
        <v>1</v>
      </c>
      <c r="DP771" s="83">
        <v>1</v>
      </c>
      <c r="DQ771" s="83"/>
      <c r="DR771" s="83" t="s">
        <v>108</v>
      </c>
      <c r="DS771" s="83" t="s">
        <v>497</v>
      </c>
      <c r="DU771" s="215" t="s">
        <v>269</v>
      </c>
      <c r="DV771" s="136">
        <v>1</v>
      </c>
      <c r="DW771" s="136">
        <v>3</v>
      </c>
      <c r="DX771" s="215" t="s">
        <v>269</v>
      </c>
      <c r="DY771" s="215" t="s">
        <v>269</v>
      </c>
      <c r="DZ771" s="215" t="s">
        <v>269</v>
      </c>
      <c r="EA771" s="215" t="s">
        <v>269</v>
      </c>
      <c r="EB771" s="215" t="s">
        <v>269</v>
      </c>
      <c r="EC771" s="215" t="s">
        <v>269</v>
      </c>
      <c r="ED771" s="215" t="s">
        <v>269</v>
      </c>
      <c r="EE771" s="215" t="s">
        <v>269</v>
      </c>
    </row>
    <row r="772" spans="1:135" ht="28.8" x14ac:dyDescent="0.55000000000000004">
      <c r="A772" s="83" t="s">
        <v>130</v>
      </c>
      <c r="B772" s="136">
        <v>565823</v>
      </c>
      <c r="C772" t="s">
        <v>1405</v>
      </c>
      <c r="D772" s="83" t="s">
        <v>228</v>
      </c>
      <c r="E772" s="138">
        <v>302859886726</v>
      </c>
      <c r="F772" s="83" t="s">
        <v>114</v>
      </c>
      <c r="G772" s="85">
        <v>43634</v>
      </c>
      <c r="H772" s="83" t="s">
        <v>98</v>
      </c>
      <c r="I772" s="84" t="s">
        <v>618</v>
      </c>
      <c r="J772" s="207" t="s">
        <v>629</v>
      </c>
      <c r="K772" s="208" t="s">
        <v>634</v>
      </c>
      <c r="L772" s="83" t="s">
        <v>108</v>
      </c>
      <c r="M772" s="184">
        <v>27724</v>
      </c>
      <c r="N772" s="184"/>
      <c r="O772" s="85" t="s">
        <v>102</v>
      </c>
      <c r="P772" s="185">
        <v>43013</v>
      </c>
      <c r="Q772" s="186" t="s">
        <v>203</v>
      </c>
      <c r="R772" s="186"/>
      <c r="S772" s="186"/>
      <c r="T772" s="187"/>
      <c r="U772" s="188" t="s">
        <v>296</v>
      </c>
      <c r="V772" s="188" t="s">
        <v>205</v>
      </c>
      <c r="W772" s="189" t="s">
        <v>619</v>
      </c>
      <c r="X772" s="189" t="s">
        <v>107</v>
      </c>
      <c r="Y772" s="190" t="s">
        <v>614</v>
      </c>
      <c r="Z772" s="83">
        <v>700</v>
      </c>
      <c r="AA772" s="83" t="s">
        <v>193</v>
      </c>
      <c r="AB772" s="83" t="s">
        <v>181</v>
      </c>
      <c r="AC772" s="83" t="s">
        <v>102</v>
      </c>
      <c r="AD772" s="83" t="s">
        <v>8116</v>
      </c>
      <c r="AE772" s="83" t="s">
        <v>102</v>
      </c>
      <c r="AF772" s="83" t="s">
        <v>102</v>
      </c>
      <c r="AG772" s="83" t="s">
        <v>174</v>
      </c>
      <c r="AH772" s="83" t="s">
        <v>8105</v>
      </c>
      <c r="AI772" s="83" t="s">
        <v>104</v>
      </c>
      <c r="AJ772" s="83" t="s">
        <v>105</v>
      </c>
      <c r="AK772" s="191" t="s">
        <v>8116</v>
      </c>
      <c r="AL772" s="191" t="s">
        <v>102</v>
      </c>
      <c r="AM772" s="191" t="s">
        <v>102</v>
      </c>
      <c r="AN772" s="191" t="s">
        <v>174</v>
      </c>
      <c r="AO772" s="191" t="s">
        <v>8105</v>
      </c>
      <c r="AP772" s="191" t="s">
        <v>104</v>
      </c>
      <c r="AQ772" s="191" t="s">
        <v>105</v>
      </c>
      <c r="AR772" s="191" t="s">
        <v>106</v>
      </c>
      <c r="AS772" s="191" t="s">
        <v>8116</v>
      </c>
      <c r="AT772" s="191" t="s">
        <v>488</v>
      </c>
      <c r="AU772" s="191" t="s">
        <v>8117</v>
      </c>
      <c r="AV772" s="191" t="s">
        <v>104</v>
      </c>
      <c r="AW772" s="191" t="s">
        <v>204</v>
      </c>
      <c r="AX772" s="191"/>
      <c r="AY772" s="192" t="s">
        <v>454</v>
      </c>
      <c r="AZ772" s="192" t="s">
        <v>416</v>
      </c>
      <c r="BA772" s="91" t="s">
        <v>108</v>
      </c>
      <c r="BB772" s="90">
        <v>0</v>
      </c>
      <c r="BC772" s="93" t="s">
        <v>102</v>
      </c>
      <c r="BD772" s="93" t="s">
        <v>102</v>
      </c>
      <c r="BE772" s="93" t="s">
        <v>102</v>
      </c>
      <c r="BF772" s="93" t="s">
        <v>102</v>
      </c>
      <c r="BG772" s="97" t="s">
        <v>108</v>
      </c>
      <c r="BH772" s="93" t="s">
        <v>108</v>
      </c>
      <c r="BI772" s="93" t="s">
        <v>102</v>
      </c>
      <c r="BJ772" s="93" t="s">
        <v>102</v>
      </c>
      <c r="BK772" s="93" t="s">
        <v>102</v>
      </c>
      <c r="BL772" s="93" t="s">
        <v>102</v>
      </c>
      <c r="BM772" s="93" t="s">
        <v>102</v>
      </c>
      <c r="BN772" s="93" t="s">
        <v>102</v>
      </c>
      <c r="BO772" s="93" t="s">
        <v>102</v>
      </c>
      <c r="BP772" s="96" t="s">
        <v>102</v>
      </c>
      <c r="BQ772" s="90">
        <v>0</v>
      </c>
      <c r="BR772" s="93" t="s">
        <v>102</v>
      </c>
      <c r="BS772" s="93" t="s">
        <v>102</v>
      </c>
      <c r="BT772" s="93" t="s">
        <v>102</v>
      </c>
      <c r="BU772" s="93" t="s">
        <v>102</v>
      </c>
      <c r="BV772" s="97" t="s">
        <v>108</v>
      </c>
      <c r="BW772" s="93" t="s">
        <v>108</v>
      </c>
      <c r="BX772" s="95" t="s">
        <v>102</v>
      </c>
      <c r="BY772" s="93" t="s">
        <v>102</v>
      </c>
      <c r="BZ772" s="93" t="s">
        <v>102</v>
      </c>
      <c r="CA772" s="93" t="s">
        <v>102</v>
      </c>
      <c r="CB772" s="93" t="s">
        <v>102</v>
      </c>
      <c r="CC772" s="93" t="s">
        <v>102</v>
      </c>
      <c r="CD772" s="93" t="s">
        <v>102</v>
      </c>
      <c r="CE772" s="193" t="s">
        <v>102</v>
      </c>
      <c r="CF772" s="194" t="s">
        <v>436</v>
      </c>
      <c r="CG772" s="195" t="s">
        <v>8118</v>
      </c>
      <c r="CH772" s="101" t="s">
        <v>310</v>
      </c>
      <c r="CI772" s="102"/>
      <c r="CJ772" s="196" t="s">
        <v>8119</v>
      </c>
      <c r="CK772" s="104" t="s">
        <v>190</v>
      </c>
      <c r="CL772" s="105"/>
      <c r="CM772" s="83" t="s">
        <v>623</v>
      </c>
      <c r="CN772" s="106" t="s">
        <v>624</v>
      </c>
      <c r="CO772" s="197" t="s">
        <v>625</v>
      </c>
      <c r="CP772" s="107"/>
      <c r="CQ772" s="198" t="s">
        <v>474</v>
      </c>
      <c r="CR772" s="198" t="s">
        <v>474</v>
      </c>
      <c r="CS772" s="199"/>
      <c r="CT772" s="83" t="s">
        <v>109</v>
      </c>
      <c r="CU772" s="83" t="s">
        <v>109</v>
      </c>
      <c r="CV772" s="83">
        <v>12</v>
      </c>
      <c r="CW772" s="83" t="s">
        <v>139</v>
      </c>
      <c r="CX772" s="83">
        <v>12</v>
      </c>
      <c r="CY772" s="83" t="s">
        <v>108</v>
      </c>
      <c r="CZ772" s="83">
        <v>1016025.5</v>
      </c>
      <c r="DA772" s="83" t="s">
        <v>581</v>
      </c>
      <c r="DB772" s="83" t="s">
        <v>152</v>
      </c>
      <c r="DC772" s="83" t="s">
        <v>500</v>
      </c>
      <c r="DD772" s="83">
        <v>2625</v>
      </c>
      <c r="DE772" s="83" t="s">
        <v>606</v>
      </c>
      <c r="DF772" s="83" t="s">
        <v>152</v>
      </c>
      <c r="DG772" s="83" t="s">
        <v>500</v>
      </c>
      <c r="DH772" s="83"/>
      <c r="DI772" s="85">
        <v>43646</v>
      </c>
      <c r="DJ772" s="83" t="s">
        <v>584</v>
      </c>
      <c r="DK772" s="83" t="s">
        <v>102</v>
      </c>
      <c r="DL772" s="83" t="s">
        <v>482</v>
      </c>
      <c r="DM772" s="83">
        <v>0</v>
      </c>
      <c r="DN772" s="83" t="s">
        <v>483</v>
      </c>
      <c r="DO772" s="83">
        <v>1</v>
      </c>
      <c r="DP772" s="83">
        <v>6</v>
      </c>
      <c r="DQ772" s="83"/>
      <c r="DR772" s="83" t="s">
        <v>108</v>
      </c>
      <c r="DS772" s="83" t="s">
        <v>497</v>
      </c>
      <c r="DU772" s="215" t="s">
        <v>269</v>
      </c>
      <c r="DV772" s="136">
        <v>1</v>
      </c>
      <c r="DW772" s="136">
        <v>3</v>
      </c>
      <c r="DX772" s="215" t="s">
        <v>269</v>
      </c>
      <c r="DY772" s="215" t="s">
        <v>269</v>
      </c>
      <c r="DZ772" s="215" t="s">
        <v>269</v>
      </c>
      <c r="EA772" s="215" t="s">
        <v>269</v>
      </c>
      <c r="EB772" s="215" t="s">
        <v>269</v>
      </c>
      <c r="EC772" s="215" t="s">
        <v>269</v>
      </c>
      <c r="ED772" s="215" t="s">
        <v>269</v>
      </c>
      <c r="EE772" s="215" t="s">
        <v>269</v>
      </c>
    </row>
    <row r="773" spans="1:135" ht="28.8" x14ac:dyDescent="0.55000000000000004">
      <c r="A773" s="83" t="s">
        <v>130</v>
      </c>
      <c r="B773" s="136">
        <v>578045</v>
      </c>
      <c r="C773" t="s">
        <v>1406</v>
      </c>
      <c r="D773" s="83" t="s">
        <v>228</v>
      </c>
      <c r="E773" s="138">
        <v>534948495347</v>
      </c>
      <c r="F773" s="83" t="s">
        <v>114</v>
      </c>
      <c r="G773" s="85">
        <v>43643</v>
      </c>
      <c r="H773" s="211" t="s">
        <v>98</v>
      </c>
      <c r="I773" s="84" t="s">
        <v>610</v>
      </c>
      <c r="J773" s="207" t="s">
        <v>627</v>
      </c>
      <c r="K773" s="208" t="s">
        <v>630</v>
      </c>
      <c r="L773" s="83" t="s">
        <v>108</v>
      </c>
      <c r="M773" s="184">
        <v>24635</v>
      </c>
      <c r="N773" s="184"/>
      <c r="O773" s="85" t="s">
        <v>102</v>
      </c>
      <c r="P773" s="185">
        <v>42491</v>
      </c>
      <c r="Q773" s="186" t="s">
        <v>203</v>
      </c>
      <c r="R773" s="186"/>
      <c r="S773" s="186"/>
      <c r="T773" s="187"/>
      <c r="U773" s="188" t="s">
        <v>296</v>
      </c>
      <c r="V773" s="188" t="s">
        <v>297</v>
      </c>
      <c r="W773" s="188" t="s">
        <v>297</v>
      </c>
      <c r="X773" s="189" t="s">
        <v>167</v>
      </c>
      <c r="Y773" s="190"/>
      <c r="Z773" s="83">
        <v>700</v>
      </c>
      <c r="AA773" s="83" t="s">
        <v>193</v>
      </c>
      <c r="AB773" s="83" t="s">
        <v>181</v>
      </c>
      <c r="AC773" s="83" t="s">
        <v>102</v>
      </c>
      <c r="AD773" s="83" t="s">
        <v>8120</v>
      </c>
      <c r="AE773" s="83" t="s">
        <v>102</v>
      </c>
      <c r="AF773" s="83" t="s">
        <v>102</v>
      </c>
      <c r="AG773" s="83" t="s">
        <v>119</v>
      </c>
      <c r="AH773" s="83" t="s">
        <v>8121</v>
      </c>
      <c r="AI773" s="83" t="s">
        <v>104</v>
      </c>
      <c r="AJ773" s="83" t="s">
        <v>105</v>
      </c>
      <c r="AK773" s="191" t="s">
        <v>8120</v>
      </c>
      <c r="AL773" s="191" t="s">
        <v>102</v>
      </c>
      <c r="AM773" s="191" t="s">
        <v>102</v>
      </c>
      <c r="AN773" s="191" t="s">
        <v>119</v>
      </c>
      <c r="AO773" s="191" t="s">
        <v>8121</v>
      </c>
      <c r="AP773" s="191" t="s">
        <v>104</v>
      </c>
      <c r="AQ773" s="191" t="s">
        <v>105</v>
      </c>
      <c r="AR773" s="191" t="s">
        <v>106</v>
      </c>
      <c r="AS773" s="191" t="s">
        <v>8120</v>
      </c>
      <c r="AT773" s="191" t="s">
        <v>485</v>
      </c>
      <c r="AU773" s="191" t="s">
        <v>8121</v>
      </c>
      <c r="AV773" s="191" t="s">
        <v>104</v>
      </c>
      <c r="AW773" s="191" t="s">
        <v>204</v>
      </c>
      <c r="AX773" s="191"/>
      <c r="AY773" s="192" t="s">
        <v>454</v>
      </c>
      <c r="AZ773" s="192" t="s">
        <v>416</v>
      </c>
      <c r="BA773" s="91" t="s">
        <v>108</v>
      </c>
      <c r="BB773" s="90">
        <v>0</v>
      </c>
      <c r="BC773" s="93" t="s">
        <v>102</v>
      </c>
      <c r="BD773" s="93" t="s">
        <v>102</v>
      </c>
      <c r="BE773" s="93" t="s">
        <v>102</v>
      </c>
      <c r="BF773" s="93" t="s">
        <v>102</v>
      </c>
      <c r="BG773" s="97" t="s">
        <v>108</v>
      </c>
      <c r="BH773" s="93" t="s">
        <v>108</v>
      </c>
      <c r="BI773" s="93" t="s">
        <v>102</v>
      </c>
      <c r="BJ773" s="93" t="s">
        <v>102</v>
      </c>
      <c r="BK773" s="93" t="s">
        <v>102</v>
      </c>
      <c r="BL773" s="93" t="s">
        <v>102</v>
      </c>
      <c r="BM773" s="93" t="s">
        <v>102</v>
      </c>
      <c r="BN773" s="93" t="s">
        <v>102</v>
      </c>
      <c r="BO773" s="93" t="s">
        <v>102</v>
      </c>
      <c r="BP773" s="96" t="s">
        <v>102</v>
      </c>
      <c r="BQ773" s="90">
        <v>0</v>
      </c>
      <c r="BR773" s="93" t="s">
        <v>102</v>
      </c>
      <c r="BS773" s="93" t="s">
        <v>102</v>
      </c>
      <c r="BT773" s="93" t="s">
        <v>102</v>
      </c>
      <c r="BU773" s="93" t="s">
        <v>102</v>
      </c>
      <c r="BV773" s="97" t="s">
        <v>108</v>
      </c>
      <c r="BW773" s="93" t="s">
        <v>108</v>
      </c>
      <c r="BX773" s="95" t="s">
        <v>102</v>
      </c>
      <c r="BY773" s="93" t="s">
        <v>102</v>
      </c>
      <c r="BZ773" s="93" t="s">
        <v>102</v>
      </c>
      <c r="CA773" s="93" t="s">
        <v>102</v>
      </c>
      <c r="CB773" s="93" t="s">
        <v>102</v>
      </c>
      <c r="CC773" s="93" t="s">
        <v>102</v>
      </c>
      <c r="CD773" s="93" t="s">
        <v>102</v>
      </c>
      <c r="CE773" s="193" t="s">
        <v>102</v>
      </c>
      <c r="CF773" s="194" t="s">
        <v>436</v>
      </c>
      <c r="CG773" s="195" t="s">
        <v>8122</v>
      </c>
      <c r="CH773" s="101" t="s">
        <v>563</v>
      </c>
      <c r="CI773" s="102"/>
      <c r="CJ773" s="196" t="s">
        <v>577</v>
      </c>
      <c r="CK773" s="104" t="s">
        <v>190</v>
      </c>
      <c r="CL773" s="105"/>
      <c r="CM773" s="83" t="s">
        <v>578</v>
      </c>
      <c r="CN773" s="106" t="s">
        <v>108</v>
      </c>
      <c r="CO773" s="197" t="s">
        <v>566</v>
      </c>
      <c r="CP773" s="107"/>
      <c r="CQ773" s="198" t="s">
        <v>107</v>
      </c>
      <c r="CR773" s="198" t="s">
        <v>107</v>
      </c>
      <c r="CS773" s="199"/>
      <c r="CT773" s="83" t="s">
        <v>109</v>
      </c>
      <c r="CU773" s="83" t="s">
        <v>109</v>
      </c>
      <c r="CV773" s="83">
        <v>81</v>
      </c>
      <c r="CW773" s="83" t="s">
        <v>270</v>
      </c>
      <c r="CX773" s="83">
        <v>81</v>
      </c>
      <c r="CY773" s="83" t="s">
        <v>108</v>
      </c>
      <c r="CZ773" s="83">
        <v>1017345</v>
      </c>
      <c r="DA773" s="83" t="s">
        <v>8123</v>
      </c>
      <c r="DB773" s="83" t="s">
        <v>118</v>
      </c>
      <c r="DC773" s="83" t="s">
        <v>108</v>
      </c>
      <c r="DD773" s="83">
        <v>8661</v>
      </c>
      <c r="DE773" s="83" t="s">
        <v>173</v>
      </c>
      <c r="DF773" s="83" t="s">
        <v>118</v>
      </c>
      <c r="DG773" s="83" t="s">
        <v>500</v>
      </c>
      <c r="DH773" s="83"/>
      <c r="DI773" s="85">
        <v>43646</v>
      </c>
      <c r="DJ773" s="83" t="s">
        <v>584</v>
      </c>
      <c r="DK773" s="83" t="s">
        <v>102</v>
      </c>
      <c r="DL773" s="83" t="s">
        <v>482</v>
      </c>
      <c r="DM773" s="83">
        <v>0</v>
      </c>
      <c r="DN773" s="83" t="s">
        <v>483</v>
      </c>
      <c r="DO773" s="83">
        <v>1</v>
      </c>
      <c r="DP773" s="83">
        <v>1</v>
      </c>
      <c r="DQ773" s="83"/>
      <c r="DR773" s="83" t="s">
        <v>108</v>
      </c>
      <c r="DS773" s="83" t="s">
        <v>497</v>
      </c>
      <c r="DU773" s="215" t="s">
        <v>269</v>
      </c>
      <c r="DV773" s="136">
        <v>1</v>
      </c>
      <c r="DW773" s="136">
        <v>3</v>
      </c>
      <c r="DX773" s="215" t="s">
        <v>269</v>
      </c>
      <c r="DY773" s="215" t="s">
        <v>269</v>
      </c>
      <c r="DZ773" s="215" t="s">
        <v>269</v>
      </c>
      <c r="EA773" s="215" t="s">
        <v>269</v>
      </c>
      <c r="EB773" s="215" t="s">
        <v>269</v>
      </c>
      <c r="EC773" s="215" t="s">
        <v>269</v>
      </c>
      <c r="ED773" s="215" t="s">
        <v>269</v>
      </c>
      <c r="EE773" s="215" t="s">
        <v>269</v>
      </c>
    </row>
    <row r="774" spans="1:135" ht="57.6" x14ac:dyDescent="0.55000000000000004">
      <c r="A774" s="83" t="s">
        <v>130</v>
      </c>
      <c r="B774" s="136">
        <v>945173</v>
      </c>
      <c r="C774" t="s">
        <v>1407</v>
      </c>
      <c r="D774" s="83" t="s">
        <v>228</v>
      </c>
      <c r="E774" s="138">
        <v>446209825137</v>
      </c>
      <c r="F774" s="83" t="s">
        <v>143</v>
      </c>
      <c r="G774" s="85">
        <v>43620</v>
      </c>
      <c r="H774" s="83" t="s">
        <v>98</v>
      </c>
      <c r="I774" s="84" t="s">
        <v>612</v>
      </c>
      <c r="J774" s="207" t="s">
        <v>628</v>
      </c>
      <c r="K774" s="208" t="s">
        <v>633</v>
      </c>
      <c r="L774" s="83" t="s">
        <v>108</v>
      </c>
      <c r="M774" s="184" t="s">
        <v>102</v>
      </c>
      <c r="N774" s="184" t="s">
        <v>556</v>
      </c>
      <c r="O774" s="85" t="s">
        <v>102</v>
      </c>
      <c r="P774" s="185">
        <v>42491</v>
      </c>
      <c r="Q774" s="186" t="s">
        <v>202</v>
      </c>
      <c r="R774" s="186" t="s">
        <v>613</v>
      </c>
      <c r="S774" s="186"/>
      <c r="T774" s="187"/>
      <c r="U774" s="188" t="s">
        <v>295</v>
      </c>
      <c r="V774" s="188" t="s">
        <v>205</v>
      </c>
      <c r="W774" s="188" t="s">
        <v>295</v>
      </c>
      <c r="X774" s="189" t="s">
        <v>107</v>
      </c>
      <c r="Y774" s="190" t="s">
        <v>614</v>
      </c>
      <c r="Z774" s="83">
        <v>700</v>
      </c>
      <c r="AA774" s="83" t="s">
        <v>193</v>
      </c>
      <c r="AB774" s="83" t="s">
        <v>181</v>
      </c>
      <c r="AC774" s="83" t="s">
        <v>102</v>
      </c>
      <c r="AD774" s="83" t="s">
        <v>8124</v>
      </c>
      <c r="AE774" s="83" t="s">
        <v>8125</v>
      </c>
      <c r="AF774" s="83" t="s">
        <v>102</v>
      </c>
      <c r="AG774" s="83" t="s">
        <v>175</v>
      </c>
      <c r="AH774" s="83" t="s">
        <v>8126</v>
      </c>
      <c r="AI774" s="83" t="s">
        <v>104</v>
      </c>
      <c r="AJ774" s="83" t="s">
        <v>105</v>
      </c>
      <c r="AK774" s="191" t="s">
        <v>8124</v>
      </c>
      <c r="AL774" s="191" t="s">
        <v>8125</v>
      </c>
      <c r="AM774" s="191" t="s">
        <v>102</v>
      </c>
      <c r="AN774" s="191" t="s">
        <v>175</v>
      </c>
      <c r="AO774" s="191" t="s">
        <v>8126</v>
      </c>
      <c r="AP774" s="191" t="s">
        <v>104</v>
      </c>
      <c r="AQ774" s="191" t="s">
        <v>105</v>
      </c>
      <c r="AR774" s="191" t="s">
        <v>106</v>
      </c>
      <c r="AS774" s="191"/>
      <c r="AT774" s="191"/>
      <c r="AU774" s="191"/>
      <c r="AV774" s="191"/>
      <c r="AW774" s="191"/>
      <c r="AX774" s="191" t="s">
        <v>575</v>
      </c>
      <c r="AY774" s="192" t="s">
        <v>454</v>
      </c>
      <c r="AZ774" s="192" t="s">
        <v>108</v>
      </c>
      <c r="BA774" s="91" t="s">
        <v>108</v>
      </c>
      <c r="BB774" s="90">
        <v>0</v>
      </c>
      <c r="BC774" s="93" t="s">
        <v>102</v>
      </c>
      <c r="BD774" s="93" t="s">
        <v>102</v>
      </c>
      <c r="BE774" s="93" t="s">
        <v>102</v>
      </c>
      <c r="BF774" s="93" t="s">
        <v>102</v>
      </c>
      <c r="BG774" s="97" t="s">
        <v>108</v>
      </c>
      <c r="BH774" s="93" t="s">
        <v>108</v>
      </c>
      <c r="BI774" s="93" t="s">
        <v>102</v>
      </c>
      <c r="BJ774" s="93" t="s">
        <v>102</v>
      </c>
      <c r="BK774" s="93" t="s">
        <v>102</v>
      </c>
      <c r="BL774" s="93" t="s">
        <v>102</v>
      </c>
      <c r="BM774" s="93" t="s">
        <v>102</v>
      </c>
      <c r="BN774" s="93" t="s">
        <v>102</v>
      </c>
      <c r="BO774" s="93" t="s">
        <v>102</v>
      </c>
      <c r="BP774" s="96" t="s">
        <v>102</v>
      </c>
      <c r="BQ774" s="90">
        <v>0</v>
      </c>
      <c r="BR774" s="93" t="s">
        <v>102</v>
      </c>
      <c r="BS774" s="93" t="s">
        <v>102</v>
      </c>
      <c r="BT774" s="93" t="s">
        <v>102</v>
      </c>
      <c r="BU774" s="93" t="s">
        <v>102</v>
      </c>
      <c r="BV774" s="97" t="s">
        <v>108</v>
      </c>
      <c r="BW774" s="93" t="s">
        <v>108</v>
      </c>
      <c r="BX774" s="95" t="s">
        <v>102</v>
      </c>
      <c r="BY774" s="93" t="s">
        <v>102</v>
      </c>
      <c r="BZ774" s="93" t="s">
        <v>102</v>
      </c>
      <c r="CA774" s="93" t="s">
        <v>102</v>
      </c>
      <c r="CB774" s="93" t="s">
        <v>102</v>
      </c>
      <c r="CC774" s="93" t="s">
        <v>102</v>
      </c>
      <c r="CD774" s="93" t="s">
        <v>102</v>
      </c>
      <c r="CE774" s="193" t="s">
        <v>102</v>
      </c>
      <c r="CF774" s="194" t="s">
        <v>508</v>
      </c>
      <c r="CG774" s="195" t="s">
        <v>102</v>
      </c>
      <c r="CH774" s="101" t="e">
        <v>#N/A</v>
      </c>
      <c r="CI774" s="102" t="s">
        <v>580</v>
      </c>
      <c r="CJ774" s="196" t="s">
        <v>108</v>
      </c>
      <c r="CK774" s="104" t="s">
        <v>109</v>
      </c>
      <c r="CL774" s="105" t="s">
        <v>579</v>
      </c>
      <c r="CM774" s="83" t="s">
        <v>108</v>
      </c>
      <c r="CN774" s="106" t="s">
        <v>108</v>
      </c>
      <c r="CO774" s="197" t="s">
        <v>108</v>
      </c>
      <c r="CP774" s="107"/>
      <c r="CQ774" s="198" t="s">
        <v>474</v>
      </c>
      <c r="CR774" s="198" t="s">
        <v>474</v>
      </c>
      <c r="CS774" s="199" t="s">
        <v>616</v>
      </c>
      <c r="CT774" s="83" t="s">
        <v>109</v>
      </c>
      <c r="CU774" s="83" t="s">
        <v>109</v>
      </c>
      <c r="CV774" s="83">
        <v>10</v>
      </c>
      <c r="CW774" s="83" t="s">
        <v>112</v>
      </c>
      <c r="CX774" s="83">
        <v>10</v>
      </c>
      <c r="CY774" s="83" t="s">
        <v>8127</v>
      </c>
      <c r="CZ774" s="83">
        <v>1018664.5</v>
      </c>
      <c r="DA774" s="83" t="s">
        <v>138</v>
      </c>
      <c r="DB774" s="83" t="s">
        <v>124</v>
      </c>
      <c r="DC774" s="83" t="s">
        <v>501</v>
      </c>
      <c r="DD774" s="83">
        <v>1312</v>
      </c>
      <c r="DE774" s="83" t="s">
        <v>582</v>
      </c>
      <c r="DF774" s="83" t="s">
        <v>145</v>
      </c>
      <c r="DG774" s="83" t="s">
        <v>501</v>
      </c>
      <c r="DH774" s="83" t="s">
        <v>582</v>
      </c>
      <c r="DI774" s="85">
        <v>43646</v>
      </c>
      <c r="DJ774" s="83" t="s">
        <v>584</v>
      </c>
      <c r="DK774" s="83" t="s">
        <v>102</v>
      </c>
      <c r="DL774" s="83" t="s">
        <v>482</v>
      </c>
      <c r="DM774" s="83">
        <v>0</v>
      </c>
      <c r="DN774" s="83" t="s">
        <v>238</v>
      </c>
      <c r="DO774" s="83">
        <v>1</v>
      </c>
      <c r="DP774" s="83">
        <v>3</v>
      </c>
      <c r="DQ774" s="83"/>
      <c r="DR774" s="83" t="s">
        <v>108</v>
      </c>
      <c r="DS774" s="83" t="s">
        <v>497</v>
      </c>
      <c r="DU774" s="215" t="s">
        <v>269</v>
      </c>
      <c r="DV774" s="136">
        <v>1</v>
      </c>
      <c r="DW774" s="136">
        <v>3</v>
      </c>
      <c r="DX774" s="215" t="s">
        <v>269</v>
      </c>
      <c r="DY774" s="215" t="s">
        <v>269</v>
      </c>
      <c r="DZ774" s="215" t="s">
        <v>269</v>
      </c>
      <c r="EA774" s="215" t="s">
        <v>269</v>
      </c>
      <c r="EB774" s="215" t="s">
        <v>269</v>
      </c>
      <c r="EC774" s="215" t="s">
        <v>269</v>
      </c>
      <c r="ED774" s="215" t="s">
        <v>269</v>
      </c>
      <c r="EE774" s="215" t="s">
        <v>269</v>
      </c>
    </row>
    <row r="775" spans="1:135" ht="28.8" x14ac:dyDescent="0.55000000000000004">
      <c r="A775" s="83" t="s">
        <v>130</v>
      </c>
      <c r="B775" s="136">
        <v>460832</v>
      </c>
      <c r="C775" t="s">
        <v>1408</v>
      </c>
      <c r="D775" s="83" t="s">
        <v>228</v>
      </c>
      <c r="E775" s="138">
        <v>636227099398</v>
      </c>
      <c r="F775" s="83" t="s">
        <v>114</v>
      </c>
      <c r="G775" s="85">
        <v>43634</v>
      </c>
      <c r="H775" s="83" t="s">
        <v>98</v>
      </c>
      <c r="I775" s="84" t="s">
        <v>618</v>
      </c>
      <c r="J775" s="207" t="s">
        <v>629</v>
      </c>
      <c r="K775" s="208" t="s">
        <v>634</v>
      </c>
      <c r="L775" s="83" t="s">
        <v>108</v>
      </c>
      <c r="M775" s="184">
        <v>27725</v>
      </c>
      <c r="N775" s="184"/>
      <c r="O775" s="85" t="s">
        <v>102</v>
      </c>
      <c r="P775" s="185">
        <v>43013</v>
      </c>
      <c r="Q775" s="186" t="s">
        <v>203</v>
      </c>
      <c r="R775" s="186"/>
      <c r="S775" s="186"/>
      <c r="T775" s="187"/>
      <c r="U775" s="188" t="s">
        <v>296</v>
      </c>
      <c r="V775" s="188" t="s">
        <v>205</v>
      </c>
      <c r="W775" s="189" t="s">
        <v>619</v>
      </c>
      <c r="X775" s="189" t="s">
        <v>107</v>
      </c>
      <c r="Y775" s="190" t="s">
        <v>614</v>
      </c>
      <c r="Z775" s="83">
        <v>700</v>
      </c>
      <c r="AA775" s="83" t="s">
        <v>193</v>
      </c>
      <c r="AB775" s="83" t="s">
        <v>181</v>
      </c>
      <c r="AC775" s="83" t="s">
        <v>102</v>
      </c>
      <c r="AD775" s="83" t="s">
        <v>8128</v>
      </c>
      <c r="AE775" s="83" t="s">
        <v>102</v>
      </c>
      <c r="AF775" s="83" t="s">
        <v>102</v>
      </c>
      <c r="AG775" s="83" t="s">
        <v>174</v>
      </c>
      <c r="AH775" s="83" t="s">
        <v>8117</v>
      </c>
      <c r="AI775" s="83" t="s">
        <v>104</v>
      </c>
      <c r="AJ775" s="83" t="s">
        <v>105</v>
      </c>
      <c r="AK775" s="191" t="s">
        <v>8128</v>
      </c>
      <c r="AL775" s="191" t="s">
        <v>102</v>
      </c>
      <c r="AM775" s="191" t="s">
        <v>102</v>
      </c>
      <c r="AN775" s="191" t="s">
        <v>174</v>
      </c>
      <c r="AO775" s="191" t="s">
        <v>8117</v>
      </c>
      <c r="AP775" s="191" t="s">
        <v>104</v>
      </c>
      <c r="AQ775" s="191" t="s">
        <v>105</v>
      </c>
      <c r="AR775" s="191" t="s">
        <v>106</v>
      </c>
      <c r="AS775" s="191" t="s">
        <v>8128</v>
      </c>
      <c r="AT775" s="191" t="s">
        <v>488</v>
      </c>
      <c r="AU775" s="191" t="s">
        <v>8129</v>
      </c>
      <c r="AV775" s="191" t="s">
        <v>104</v>
      </c>
      <c r="AW775" s="191" t="s">
        <v>204</v>
      </c>
      <c r="AX775" s="191"/>
      <c r="AY775" s="192" t="s">
        <v>454</v>
      </c>
      <c r="AZ775" s="192" t="s">
        <v>416</v>
      </c>
      <c r="BA775" s="91" t="s">
        <v>108</v>
      </c>
      <c r="BB775" s="90">
        <v>0</v>
      </c>
      <c r="BC775" s="93" t="s">
        <v>102</v>
      </c>
      <c r="BD775" s="93" t="s">
        <v>102</v>
      </c>
      <c r="BE775" s="93" t="s">
        <v>102</v>
      </c>
      <c r="BF775" s="93" t="s">
        <v>102</v>
      </c>
      <c r="BG775" s="97" t="s">
        <v>108</v>
      </c>
      <c r="BH775" s="93" t="s">
        <v>108</v>
      </c>
      <c r="BI775" s="93" t="s">
        <v>102</v>
      </c>
      <c r="BJ775" s="93" t="s">
        <v>102</v>
      </c>
      <c r="BK775" s="93" t="s">
        <v>102</v>
      </c>
      <c r="BL775" s="93" t="s">
        <v>102</v>
      </c>
      <c r="BM775" s="93" t="s">
        <v>102</v>
      </c>
      <c r="BN775" s="93" t="s">
        <v>102</v>
      </c>
      <c r="BO775" s="93" t="s">
        <v>102</v>
      </c>
      <c r="BP775" s="96" t="s">
        <v>102</v>
      </c>
      <c r="BQ775" s="90">
        <v>0</v>
      </c>
      <c r="BR775" s="93" t="s">
        <v>102</v>
      </c>
      <c r="BS775" s="93" t="s">
        <v>102</v>
      </c>
      <c r="BT775" s="93" t="s">
        <v>102</v>
      </c>
      <c r="BU775" s="93" t="s">
        <v>102</v>
      </c>
      <c r="BV775" s="97" t="s">
        <v>108</v>
      </c>
      <c r="BW775" s="93" t="s">
        <v>108</v>
      </c>
      <c r="BX775" s="95" t="s">
        <v>102</v>
      </c>
      <c r="BY775" s="93" t="s">
        <v>102</v>
      </c>
      <c r="BZ775" s="93" t="s">
        <v>102</v>
      </c>
      <c r="CA775" s="93" t="s">
        <v>102</v>
      </c>
      <c r="CB775" s="93" t="s">
        <v>102</v>
      </c>
      <c r="CC775" s="93" t="s">
        <v>102</v>
      </c>
      <c r="CD775" s="93" t="s">
        <v>102</v>
      </c>
      <c r="CE775" s="193" t="s">
        <v>102</v>
      </c>
      <c r="CF775" s="194" t="s">
        <v>436</v>
      </c>
      <c r="CG775" s="195" t="s">
        <v>8130</v>
      </c>
      <c r="CH775" s="101" t="s">
        <v>310</v>
      </c>
      <c r="CI775" s="102"/>
      <c r="CJ775" s="196" t="s">
        <v>8131</v>
      </c>
      <c r="CK775" s="104" t="s">
        <v>190</v>
      </c>
      <c r="CL775" s="105"/>
      <c r="CM775" s="83" t="s">
        <v>623</v>
      </c>
      <c r="CN775" s="106" t="s">
        <v>624</v>
      </c>
      <c r="CO775" s="197" t="s">
        <v>625</v>
      </c>
      <c r="CP775" s="107"/>
      <c r="CQ775" s="198" t="s">
        <v>474</v>
      </c>
      <c r="CR775" s="198" t="s">
        <v>474</v>
      </c>
      <c r="CS775" s="199"/>
      <c r="CT775" s="83" t="s">
        <v>109</v>
      </c>
      <c r="CU775" s="83" t="s">
        <v>109</v>
      </c>
      <c r="CV775" s="83">
        <v>96</v>
      </c>
      <c r="CW775" s="83" t="s">
        <v>139</v>
      </c>
      <c r="CX775" s="83">
        <v>96</v>
      </c>
      <c r="CY775" s="83" t="s">
        <v>108</v>
      </c>
      <c r="CZ775" s="83">
        <v>1019984</v>
      </c>
      <c r="DA775" s="83" t="s">
        <v>581</v>
      </c>
      <c r="DB775" s="83" t="s">
        <v>152</v>
      </c>
      <c r="DC775" s="83" t="s">
        <v>500</v>
      </c>
      <c r="DD775" s="83">
        <v>8866</v>
      </c>
      <c r="DE775" s="83" t="s">
        <v>606</v>
      </c>
      <c r="DF775" s="83" t="s">
        <v>152</v>
      </c>
      <c r="DG775" s="83" t="s">
        <v>500</v>
      </c>
      <c r="DH775" s="83"/>
      <c r="DI775" s="85">
        <v>43646</v>
      </c>
      <c r="DJ775" s="83" t="s">
        <v>584</v>
      </c>
      <c r="DK775" s="83" t="s">
        <v>102</v>
      </c>
      <c r="DL775" s="83" t="s">
        <v>482</v>
      </c>
      <c r="DM775" s="83">
        <v>0</v>
      </c>
      <c r="DN775" s="83" t="s">
        <v>483</v>
      </c>
      <c r="DO775" s="83">
        <v>1</v>
      </c>
      <c r="DP775" s="83">
        <v>1</v>
      </c>
      <c r="DQ775" s="83"/>
      <c r="DR775" s="83" t="s">
        <v>108</v>
      </c>
      <c r="DS775" s="83" t="s">
        <v>497</v>
      </c>
      <c r="DU775" s="215" t="s">
        <v>269</v>
      </c>
      <c r="DV775" s="136">
        <v>1</v>
      </c>
      <c r="DW775" s="136">
        <v>3</v>
      </c>
      <c r="DX775" s="215" t="s">
        <v>269</v>
      </c>
      <c r="DY775" s="215" t="s">
        <v>269</v>
      </c>
      <c r="DZ775" s="215" t="s">
        <v>269</v>
      </c>
      <c r="EA775" s="215" t="s">
        <v>269</v>
      </c>
      <c r="EB775" s="215" t="s">
        <v>269</v>
      </c>
      <c r="EC775" s="215" t="s">
        <v>269</v>
      </c>
      <c r="ED775" s="215" t="s">
        <v>269</v>
      </c>
      <c r="EE775" s="215" t="s">
        <v>269</v>
      </c>
    </row>
    <row r="776" spans="1:135" ht="28.8" x14ac:dyDescent="0.55000000000000004">
      <c r="A776" s="83" t="s">
        <v>130</v>
      </c>
      <c r="B776" s="136">
        <v>607939</v>
      </c>
      <c r="C776" t="s">
        <v>1409</v>
      </c>
      <c r="D776" s="83" t="s">
        <v>228</v>
      </c>
      <c r="E776" s="138">
        <v>629446906608</v>
      </c>
      <c r="F776" s="83" t="s">
        <v>114</v>
      </c>
      <c r="G776" s="85">
        <v>43643</v>
      </c>
      <c r="H776" s="211" t="s">
        <v>98</v>
      </c>
      <c r="I776" s="84" t="s">
        <v>610</v>
      </c>
      <c r="J776" s="207" t="s">
        <v>627</v>
      </c>
      <c r="K776" s="208" t="s">
        <v>630</v>
      </c>
      <c r="L776" s="83" t="s">
        <v>108</v>
      </c>
      <c r="M776" s="184">
        <v>24636</v>
      </c>
      <c r="N776" s="184"/>
      <c r="O776" s="85" t="s">
        <v>102</v>
      </c>
      <c r="P776" s="185">
        <v>42491</v>
      </c>
      <c r="Q776" s="186" t="s">
        <v>203</v>
      </c>
      <c r="R776" s="186"/>
      <c r="S776" s="186"/>
      <c r="T776" s="187"/>
      <c r="U776" s="188" t="s">
        <v>296</v>
      </c>
      <c r="V776" s="188" t="s">
        <v>297</v>
      </c>
      <c r="W776" s="188" t="s">
        <v>297</v>
      </c>
      <c r="X776" s="189" t="s">
        <v>167</v>
      </c>
      <c r="Y776" s="190"/>
      <c r="Z776" s="83">
        <v>700</v>
      </c>
      <c r="AA776" s="83" t="s">
        <v>193</v>
      </c>
      <c r="AB776" s="83" t="s">
        <v>181</v>
      </c>
      <c r="AC776" s="83" t="s">
        <v>102</v>
      </c>
      <c r="AD776" s="83" t="s">
        <v>8132</v>
      </c>
      <c r="AE776" s="83" t="s">
        <v>102</v>
      </c>
      <c r="AF776" s="83" t="s">
        <v>102</v>
      </c>
      <c r="AG776" s="83" t="s">
        <v>119</v>
      </c>
      <c r="AH776" s="83" t="s">
        <v>8133</v>
      </c>
      <c r="AI776" s="83" t="s">
        <v>104</v>
      </c>
      <c r="AJ776" s="83" t="s">
        <v>105</v>
      </c>
      <c r="AK776" s="191" t="s">
        <v>8132</v>
      </c>
      <c r="AL776" s="191" t="s">
        <v>102</v>
      </c>
      <c r="AM776" s="191" t="s">
        <v>102</v>
      </c>
      <c r="AN776" s="191" t="s">
        <v>119</v>
      </c>
      <c r="AO776" s="191" t="s">
        <v>8133</v>
      </c>
      <c r="AP776" s="191" t="s">
        <v>104</v>
      </c>
      <c r="AQ776" s="191" t="s">
        <v>105</v>
      </c>
      <c r="AR776" s="191" t="s">
        <v>106</v>
      </c>
      <c r="AS776" s="191" t="s">
        <v>8132</v>
      </c>
      <c r="AT776" s="191" t="s">
        <v>485</v>
      </c>
      <c r="AU776" s="191" t="s">
        <v>8133</v>
      </c>
      <c r="AV776" s="191" t="s">
        <v>104</v>
      </c>
      <c r="AW776" s="191" t="s">
        <v>204</v>
      </c>
      <c r="AX776" s="191"/>
      <c r="AY776" s="192" t="s">
        <v>454</v>
      </c>
      <c r="AZ776" s="192" t="s">
        <v>416</v>
      </c>
      <c r="BA776" s="91" t="s">
        <v>108</v>
      </c>
      <c r="BB776" s="90">
        <v>0</v>
      </c>
      <c r="BC776" s="93" t="s">
        <v>102</v>
      </c>
      <c r="BD776" s="93" t="s">
        <v>102</v>
      </c>
      <c r="BE776" s="93" t="s">
        <v>102</v>
      </c>
      <c r="BF776" s="93" t="s">
        <v>102</v>
      </c>
      <c r="BG776" s="97" t="s">
        <v>108</v>
      </c>
      <c r="BH776" s="93" t="s">
        <v>108</v>
      </c>
      <c r="BI776" s="93" t="s">
        <v>102</v>
      </c>
      <c r="BJ776" s="93" t="s">
        <v>102</v>
      </c>
      <c r="BK776" s="93" t="s">
        <v>102</v>
      </c>
      <c r="BL776" s="93" t="s">
        <v>102</v>
      </c>
      <c r="BM776" s="93" t="s">
        <v>102</v>
      </c>
      <c r="BN776" s="93" t="s">
        <v>102</v>
      </c>
      <c r="BO776" s="93" t="s">
        <v>102</v>
      </c>
      <c r="BP776" s="96" t="s">
        <v>102</v>
      </c>
      <c r="BQ776" s="90">
        <v>0</v>
      </c>
      <c r="BR776" s="93" t="s">
        <v>102</v>
      </c>
      <c r="BS776" s="93" t="s">
        <v>102</v>
      </c>
      <c r="BT776" s="93" t="s">
        <v>102</v>
      </c>
      <c r="BU776" s="93" t="s">
        <v>102</v>
      </c>
      <c r="BV776" s="97" t="s">
        <v>108</v>
      </c>
      <c r="BW776" s="93" t="s">
        <v>108</v>
      </c>
      <c r="BX776" s="95" t="s">
        <v>102</v>
      </c>
      <c r="BY776" s="93" t="s">
        <v>102</v>
      </c>
      <c r="BZ776" s="93" t="s">
        <v>102</v>
      </c>
      <c r="CA776" s="93" t="s">
        <v>102</v>
      </c>
      <c r="CB776" s="93" t="s">
        <v>102</v>
      </c>
      <c r="CC776" s="93" t="s">
        <v>102</v>
      </c>
      <c r="CD776" s="93" t="s">
        <v>102</v>
      </c>
      <c r="CE776" s="193" t="s">
        <v>102</v>
      </c>
      <c r="CF776" s="194" t="s">
        <v>436</v>
      </c>
      <c r="CG776" s="195" t="s">
        <v>8134</v>
      </c>
      <c r="CH776" s="101" t="s">
        <v>563</v>
      </c>
      <c r="CI776" s="102"/>
      <c r="CJ776" s="196" t="s">
        <v>577</v>
      </c>
      <c r="CK776" s="104" t="s">
        <v>190</v>
      </c>
      <c r="CL776" s="105"/>
      <c r="CM776" s="83" t="s">
        <v>578</v>
      </c>
      <c r="CN776" s="106" t="s">
        <v>108</v>
      </c>
      <c r="CO776" s="197" t="s">
        <v>566</v>
      </c>
      <c r="CP776" s="107"/>
      <c r="CQ776" s="198" t="s">
        <v>107</v>
      </c>
      <c r="CR776" s="198" t="s">
        <v>107</v>
      </c>
      <c r="CS776" s="199"/>
      <c r="CT776" s="83" t="s">
        <v>109</v>
      </c>
      <c r="CU776" s="83" t="s">
        <v>109</v>
      </c>
      <c r="CV776" s="83">
        <v>99</v>
      </c>
      <c r="CW776" s="83" t="s">
        <v>270</v>
      </c>
      <c r="CX776" s="83">
        <v>99</v>
      </c>
      <c r="CY776" s="83" t="s">
        <v>108</v>
      </c>
      <c r="CZ776" s="83">
        <v>1021303.5</v>
      </c>
      <c r="DA776" s="83" t="s">
        <v>8135</v>
      </c>
      <c r="DB776" s="83" t="s">
        <v>118</v>
      </c>
      <c r="DC776" s="83" t="s">
        <v>108</v>
      </c>
      <c r="DD776" s="83">
        <v>9639</v>
      </c>
      <c r="DE776" s="83" t="s">
        <v>173</v>
      </c>
      <c r="DF776" s="83" t="s">
        <v>118</v>
      </c>
      <c r="DG776" s="83" t="s">
        <v>500</v>
      </c>
      <c r="DH776" s="83"/>
      <c r="DI776" s="85">
        <v>43646</v>
      </c>
      <c r="DJ776" s="83" t="s">
        <v>584</v>
      </c>
      <c r="DK776" s="83" t="s">
        <v>102</v>
      </c>
      <c r="DL776" s="83" t="s">
        <v>482</v>
      </c>
      <c r="DM776" s="83">
        <v>0</v>
      </c>
      <c r="DN776" s="83" t="s">
        <v>483</v>
      </c>
      <c r="DO776" s="83">
        <v>1</v>
      </c>
      <c r="DP776" s="83">
        <v>3</v>
      </c>
      <c r="DQ776" s="83"/>
      <c r="DR776" s="83" t="s">
        <v>108</v>
      </c>
      <c r="DS776" s="83" t="s">
        <v>497</v>
      </c>
      <c r="DU776" s="215" t="s">
        <v>269</v>
      </c>
      <c r="DV776" s="136">
        <v>1</v>
      </c>
      <c r="DW776" s="136">
        <v>3</v>
      </c>
      <c r="DX776" s="215" t="s">
        <v>269</v>
      </c>
      <c r="DY776" s="215" t="s">
        <v>269</v>
      </c>
      <c r="DZ776" s="215" t="s">
        <v>269</v>
      </c>
      <c r="EA776" s="215" t="s">
        <v>269</v>
      </c>
      <c r="EB776" s="215" t="s">
        <v>269</v>
      </c>
      <c r="EC776" s="215" t="s">
        <v>269</v>
      </c>
      <c r="ED776" s="215" t="s">
        <v>269</v>
      </c>
      <c r="EE776" s="215" t="s">
        <v>269</v>
      </c>
    </row>
    <row r="777" spans="1:135" ht="57.6" x14ac:dyDescent="0.55000000000000004">
      <c r="A777" s="83" t="s">
        <v>130</v>
      </c>
      <c r="B777" s="136">
        <v>500780</v>
      </c>
      <c r="C777" t="s">
        <v>1410</v>
      </c>
      <c r="D777" s="83" t="s">
        <v>228</v>
      </c>
      <c r="E777" s="138">
        <v>683736103018</v>
      </c>
      <c r="F777" s="83" t="s">
        <v>143</v>
      </c>
      <c r="G777" s="85">
        <v>43620</v>
      </c>
      <c r="H777" s="83" t="s">
        <v>98</v>
      </c>
      <c r="I777" s="84" t="s">
        <v>612</v>
      </c>
      <c r="J777" s="207" t="s">
        <v>628</v>
      </c>
      <c r="K777" s="208" t="s">
        <v>633</v>
      </c>
      <c r="L777" s="83" t="s">
        <v>108</v>
      </c>
      <c r="M777" s="184" t="s">
        <v>102</v>
      </c>
      <c r="N777" s="184" t="s">
        <v>556</v>
      </c>
      <c r="O777" s="85" t="s">
        <v>102</v>
      </c>
      <c r="P777" s="185">
        <v>42491</v>
      </c>
      <c r="Q777" s="186" t="s">
        <v>202</v>
      </c>
      <c r="R777" s="186" t="s">
        <v>613</v>
      </c>
      <c r="S777" s="186"/>
      <c r="T777" s="187"/>
      <c r="U777" s="188" t="s">
        <v>295</v>
      </c>
      <c r="V777" s="188" t="s">
        <v>205</v>
      </c>
      <c r="W777" s="188" t="s">
        <v>295</v>
      </c>
      <c r="X777" s="189" t="s">
        <v>107</v>
      </c>
      <c r="Y777" s="190" t="s">
        <v>614</v>
      </c>
      <c r="Z777" s="83">
        <v>700</v>
      </c>
      <c r="AA777" s="83" t="s">
        <v>193</v>
      </c>
      <c r="AB777" s="83" t="s">
        <v>181</v>
      </c>
      <c r="AC777" s="83" t="s">
        <v>102</v>
      </c>
      <c r="AD777" s="83" t="s">
        <v>8136</v>
      </c>
      <c r="AE777" s="83" t="s">
        <v>8137</v>
      </c>
      <c r="AF777" s="83" t="s">
        <v>102</v>
      </c>
      <c r="AG777" s="83" t="s">
        <v>175</v>
      </c>
      <c r="AH777" s="83" t="s">
        <v>8138</v>
      </c>
      <c r="AI777" s="83" t="s">
        <v>104</v>
      </c>
      <c r="AJ777" s="83" t="s">
        <v>105</v>
      </c>
      <c r="AK777" s="191" t="s">
        <v>8136</v>
      </c>
      <c r="AL777" s="191" t="s">
        <v>8137</v>
      </c>
      <c r="AM777" s="191" t="s">
        <v>102</v>
      </c>
      <c r="AN777" s="191" t="s">
        <v>175</v>
      </c>
      <c r="AO777" s="191" t="s">
        <v>8138</v>
      </c>
      <c r="AP777" s="191" t="s">
        <v>104</v>
      </c>
      <c r="AQ777" s="191" t="s">
        <v>105</v>
      </c>
      <c r="AR777" s="191" t="s">
        <v>106</v>
      </c>
      <c r="AS777" s="191"/>
      <c r="AT777" s="191"/>
      <c r="AU777" s="191"/>
      <c r="AV777" s="191"/>
      <c r="AW777" s="191"/>
      <c r="AX777" s="191" t="s">
        <v>575</v>
      </c>
      <c r="AY777" s="192" t="s">
        <v>454</v>
      </c>
      <c r="AZ777" s="192" t="s">
        <v>108</v>
      </c>
      <c r="BA777" s="91" t="s">
        <v>108</v>
      </c>
      <c r="BB777" s="90">
        <v>0</v>
      </c>
      <c r="BC777" s="93" t="s">
        <v>102</v>
      </c>
      <c r="BD777" s="93" t="s">
        <v>102</v>
      </c>
      <c r="BE777" s="93" t="s">
        <v>102</v>
      </c>
      <c r="BF777" s="93" t="s">
        <v>102</v>
      </c>
      <c r="BG777" s="97" t="s">
        <v>108</v>
      </c>
      <c r="BH777" s="93" t="s">
        <v>108</v>
      </c>
      <c r="BI777" s="93" t="s">
        <v>102</v>
      </c>
      <c r="BJ777" s="93" t="s">
        <v>102</v>
      </c>
      <c r="BK777" s="93" t="s">
        <v>102</v>
      </c>
      <c r="BL777" s="93" t="s">
        <v>102</v>
      </c>
      <c r="BM777" s="93" t="s">
        <v>102</v>
      </c>
      <c r="BN777" s="93" t="s">
        <v>102</v>
      </c>
      <c r="BO777" s="93" t="s">
        <v>102</v>
      </c>
      <c r="BP777" s="96" t="s">
        <v>102</v>
      </c>
      <c r="BQ777" s="90">
        <v>0</v>
      </c>
      <c r="BR777" s="93" t="s">
        <v>102</v>
      </c>
      <c r="BS777" s="93" t="s">
        <v>102</v>
      </c>
      <c r="BT777" s="93" t="s">
        <v>102</v>
      </c>
      <c r="BU777" s="93" t="s">
        <v>102</v>
      </c>
      <c r="BV777" s="97" t="s">
        <v>108</v>
      </c>
      <c r="BW777" s="93" t="s">
        <v>108</v>
      </c>
      <c r="BX777" s="95" t="s">
        <v>102</v>
      </c>
      <c r="BY777" s="93" t="s">
        <v>102</v>
      </c>
      <c r="BZ777" s="93" t="s">
        <v>102</v>
      </c>
      <c r="CA777" s="93" t="s">
        <v>102</v>
      </c>
      <c r="CB777" s="93" t="s">
        <v>102</v>
      </c>
      <c r="CC777" s="93" t="s">
        <v>102</v>
      </c>
      <c r="CD777" s="93" t="s">
        <v>102</v>
      </c>
      <c r="CE777" s="193" t="s">
        <v>102</v>
      </c>
      <c r="CF777" s="194" t="s">
        <v>508</v>
      </c>
      <c r="CG777" s="195" t="s">
        <v>102</v>
      </c>
      <c r="CH777" s="101" t="e">
        <v>#N/A</v>
      </c>
      <c r="CI777" s="102" t="s">
        <v>580</v>
      </c>
      <c r="CJ777" s="196" t="s">
        <v>108</v>
      </c>
      <c r="CK777" s="104" t="s">
        <v>109</v>
      </c>
      <c r="CL777" s="105" t="s">
        <v>579</v>
      </c>
      <c r="CM777" s="83" t="s">
        <v>108</v>
      </c>
      <c r="CN777" s="106" t="s">
        <v>108</v>
      </c>
      <c r="CO777" s="197" t="s">
        <v>108</v>
      </c>
      <c r="CP777" s="107"/>
      <c r="CQ777" s="198" t="s">
        <v>474</v>
      </c>
      <c r="CR777" s="198" t="s">
        <v>474</v>
      </c>
      <c r="CS777" s="199" t="s">
        <v>616</v>
      </c>
      <c r="CT777" s="83" t="s">
        <v>109</v>
      </c>
      <c r="CU777" s="83" t="s">
        <v>109</v>
      </c>
      <c r="CV777" s="83">
        <v>57</v>
      </c>
      <c r="CW777" s="83" t="s">
        <v>112</v>
      </c>
      <c r="CX777" s="83">
        <v>57</v>
      </c>
      <c r="CY777" s="83" t="s">
        <v>8139</v>
      </c>
      <c r="CZ777" s="83">
        <v>1022623</v>
      </c>
      <c r="DA777" s="83" t="s">
        <v>138</v>
      </c>
      <c r="DB777" s="83" t="s">
        <v>124</v>
      </c>
      <c r="DC777" s="83" t="s">
        <v>501</v>
      </c>
      <c r="DD777" s="83">
        <v>8688</v>
      </c>
      <c r="DE777" s="83" t="s">
        <v>582</v>
      </c>
      <c r="DF777" s="83" t="s">
        <v>145</v>
      </c>
      <c r="DG777" s="83" t="s">
        <v>501</v>
      </c>
      <c r="DH777" s="83" t="s">
        <v>582</v>
      </c>
      <c r="DI777" s="85">
        <v>43646</v>
      </c>
      <c r="DJ777" s="83" t="s">
        <v>584</v>
      </c>
      <c r="DK777" s="83" t="s">
        <v>102</v>
      </c>
      <c r="DL777" s="83" t="s">
        <v>482</v>
      </c>
      <c r="DM777" s="83">
        <v>0</v>
      </c>
      <c r="DN777" s="83" t="s">
        <v>238</v>
      </c>
      <c r="DO777" s="83">
        <v>1</v>
      </c>
      <c r="DP777" s="83">
        <v>4</v>
      </c>
      <c r="DQ777" s="83"/>
      <c r="DR777" s="83" t="s">
        <v>108</v>
      </c>
      <c r="DS777" s="83" t="s">
        <v>497</v>
      </c>
      <c r="DU777" s="215" t="s">
        <v>269</v>
      </c>
      <c r="DV777" s="136">
        <v>1</v>
      </c>
      <c r="DW777" s="136">
        <v>3</v>
      </c>
      <c r="DX777" s="215" t="s">
        <v>269</v>
      </c>
      <c r="DY777" s="215" t="s">
        <v>269</v>
      </c>
      <c r="DZ777" s="215" t="s">
        <v>269</v>
      </c>
      <c r="EA777" s="215" t="s">
        <v>269</v>
      </c>
      <c r="EB777" s="215" t="s">
        <v>269</v>
      </c>
      <c r="EC777" s="215" t="s">
        <v>269</v>
      </c>
      <c r="ED777" s="215" t="s">
        <v>269</v>
      </c>
      <c r="EE777" s="215" t="s">
        <v>269</v>
      </c>
    </row>
    <row r="778" spans="1:135" ht="28.8" x14ac:dyDescent="0.55000000000000004">
      <c r="A778" s="83" t="s">
        <v>130</v>
      </c>
      <c r="B778" s="136">
        <v>489079</v>
      </c>
      <c r="C778" t="s">
        <v>1411</v>
      </c>
      <c r="D778" s="83" t="s">
        <v>228</v>
      </c>
      <c r="E778" s="138">
        <v>947305444884</v>
      </c>
      <c r="F778" s="83" t="s">
        <v>114</v>
      </c>
      <c r="G778" s="85">
        <v>43634</v>
      </c>
      <c r="H778" s="83" t="s">
        <v>98</v>
      </c>
      <c r="I778" s="84" t="s">
        <v>618</v>
      </c>
      <c r="J778" s="207" t="s">
        <v>629</v>
      </c>
      <c r="K778" s="208" t="s">
        <v>634</v>
      </c>
      <c r="L778" s="83" t="s">
        <v>108</v>
      </c>
      <c r="M778" s="184">
        <v>27726</v>
      </c>
      <c r="N778" s="184"/>
      <c r="O778" s="85" t="s">
        <v>102</v>
      </c>
      <c r="P778" s="185">
        <v>43013</v>
      </c>
      <c r="Q778" s="186" t="s">
        <v>203</v>
      </c>
      <c r="R778" s="186"/>
      <c r="S778" s="186"/>
      <c r="T778" s="187"/>
      <c r="U778" s="188" t="s">
        <v>296</v>
      </c>
      <c r="V778" s="188" t="s">
        <v>205</v>
      </c>
      <c r="W778" s="189" t="s">
        <v>619</v>
      </c>
      <c r="X778" s="189" t="s">
        <v>107</v>
      </c>
      <c r="Y778" s="190" t="s">
        <v>614</v>
      </c>
      <c r="Z778" s="83">
        <v>700</v>
      </c>
      <c r="AA778" s="83" t="s">
        <v>193</v>
      </c>
      <c r="AB778" s="83" t="s">
        <v>181</v>
      </c>
      <c r="AC778" s="83" t="s">
        <v>102</v>
      </c>
      <c r="AD778" s="83" t="s">
        <v>8140</v>
      </c>
      <c r="AE778" s="83" t="s">
        <v>102</v>
      </c>
      <c r="AF778" s="83" t="s">
        <v>102</v>
      </c>
      <c r="AG778" s="83" t="s">
        <v>174</v>
      </c>
      <c r="AH778" s="83" t="s">
        <v>8129</v>
      </c>
      <c r="AI778" s="83" t="s">
        <v>104</v>
      </c>
      <c r="AJ778" s="83" t="s">
        <v>105</v>
      </c>
      <c r="AK778" s="191" t="s">
        <v>8140</v>
      </c>
      <c r="AL778" s="191" t="s">
        <v>102</v>
      </c>
      <c r="AM778" s="191" t="s">
        <v>102</v>
      </c>
      <c r="AN778" s="191" t="s">
        <v>174</v>
      </c>
      <c r="AO778" s="191" t="s">
        <v>8129</v>
      </c>
      <c r="AP778" s="191" t="s">
        <v>104</v>
      </c>
      <c r="AQ778" s="191" t="s">
        <v>105</v>
      </c>
      <c r="AR778" s="191" t="s">
        <v>106</v>
      </c>
      <c r="AS778" s="191" t="s">
        <v>8140</v>
      </c>
      <c r="AT778" s="191" t="s">
        <v>488</v>
      </c>
      <c r="AU778" s="191" t="s">
        <v>8141</v>
      </c>
      <c r="AV778" s="191" t="s">
        <v>104</v>
      </c>
      <c r="AW778" s="191" t="s">
        <v>204</v>
      </c>
      <c r="AX778" s="191"/>
      <c r="AY778" s="192" t="s">
        <v>454</v>
      </c>
      <c r="AZ778" s="192" t="s">
        <v>416</v>
      </c>
      <c r="BA778" s="91" t="s">
        <v>108</v>
      </c>
      <c r="BB778" s="90">
        <v>0</v>
      </c>
      <c r="BC778" s="93" t="s">
        <v>102</v>
      </c>
      <c r="BD778" s="93" t="s">
        <v>102</v>
      </c>
      <c r="BE778" s="93" t="s">
        <v>102</v>
      </c>
      <c r="BF778" s="93" t="s">
        <v>102</v>
      </c>
      <c r="BG778" s="97" t="s">
        <v>108</v>
      </c>
      <c r="BH778" s="93" t="s">
        <v>108</v>
      </c>
      <c r="BI778" s="93" t="s">
        <v>102</v>
      </c>
      <c r="BJ778" s="93" t="s">
        <v>102</v>
      </c>
      <c r="BK778" s="93" t="s">
        <v>102</v>
      </c>
      <c r="BL778" s="93" t="s">
        <v>102</v>
      </c>
      <c r="BM778" s="93" t="s">
        <v>102</v>
      </c>
      <c r="BN778" s="93" t="s">
        <v>102</v>
      </c>
      <c r="BO778" s="93" t="s">
        <v>102</v>
      </c>
      <c r="BP778" s="96" t="s">
        <v>102</v>
      </c>
      <c r="BQ778" s="90">
        <v>0</v>
      </c>
      <c r="BR778" s="93" t="s">
        <v>102</v>
      </c>
      <c r="BS778" s="93" t="s">
        <v>102</v>
      </c>
      <c r="BT778" s="93" t="s">
        <v>102</v>
      </c>
      <c r="BU778" s="93" t="s">
        <v>102</v>
      </c>
      <c r="BV778" s="97" t="s">
        <v>108</v>
      </c>
      <c r="BW778" s="93" t="s">
        <v>108</v>
      </c>
      <c r="BX778" s="95" t="s">
        <v>102</v>
      </c>
      <c r="BY778" s="93" t="s">
        <v>102</v>
      </c>
      <c r="BZ778" s="93" t="s">
        <v>102</v>
      </c>
      <c r="CA778" s="93" t="s">
        <v>102</v>
      </c>
      <c r="CB778" s="93" t="s">
        <v>102</v>
      </c>
      <c r="CC778" s="93" t="s">
        <v>102</v>
      </c>
      <c r="CD778" s="93" t="s">
        <v>102</v>
      </c>
      <c r="CE778" s="193" t="s">
        <v>102</v>
      </c>
      <c r="CF778" s="194" t="s">
        <v>436</v>
      </c>
      <c r="CG778" s="195" t="s">
        <v>8142</v>
      </c>
      <c r="CH778" s="101" t="s">
        <v>310</v>
      </c>
      <c r="CI778" s="102"/>
      <c r="CJ778" s="196" t="s">
        <v>8143</v>
      </c>
      <c r="CK778" s="104" t="s">
        <v>190</v>
      </c>
      <c r="CL778" s="105"/>
      <c r="CM778" s="83" t="s">
        <v>623</v>
      </c>
      <c r="CN778" s="106" t="s">
        <v>624</v>
      </c>
      <c r="CO778" s="197" t="s">
        <v>625</v>
      </c>
      <c r="CP778" s="107"/>
      <c r="CQ778" s="198" t="s">
        <v>474</v>
      </c>
      <c r="CR778" s="198" t="s">
        <v>474</v>
      </c>
      <c r="CS778" s="199"/>
      <c r="CT778" s="83" t="s">
        <v>109</v>
      </c>
      <c r="CU778" s="83" t="s">
        <v>109</v>
      </c>
      <c r="CV778" s="83">
        <v>69</v>
      </c>
      <c r="CW778" s="83" t="s">
        <v>139</v>
      </c>
      <c r="CX778" s="83">
        <v>69</v>
      </c>
      <c r="CY778" s="83" t="s">
        <v>108</v>
      </c>
      <c r="CZ778" s="83">
        <v>1023942.5</v>
      </c>
      <c r="DA778" s="83" t="s">
        <v>581</v>
      </c>
      <c r="DB778" s="83" t="s">
        <v>152</v>
      </c>
      <c r="DC778" s="83" t="s">
        <v>500</v>
      </c>
      <c r="DD778" s="83">
        <v>2984</v>
      </c>
      <c r="DE778" s="83" t="s">
        <v>606</v>
      </c>
      <c r="DF778" s="83" t="s">
        <v>152</v>
      </c>
      <c r="DG778" s="83" t="s">
        <v>500</v>
      </c>
      <c r="DH778" s="83"/>
      <c r="DI778" s="85">
        <v>43646</v>
      </c>
      <c r="DJ778" s="83" t="s">
        <v>584</v>
      </c>
      <c r="DK778" s="83" t="s">
        <v>102</v>
      </c>
      <c r="DL778" s="83" t="s">
        <v>482</v>
      </c>
      <c r="DM778" s="83">
        <v>0</v>
      </c>
      <c r="DN778" s="83" t="s">
        <v>483</v>
      </c>
      <c r="DO778" s="83">
        <v>1</v>
      </c>
      <c r="DP778" s="83">
        <v>6</v>
      </c>
      <c r="DQ778" s="83"/>
      <c r="DR778" s="83" t="s">
        <v>108</v>
      </c>
      <c r="DS778" s="83" t="s">
        <v>497</v>
      </c>
      <c r="DU778" s="215" t="s">
        <v>269</v>
      </c>
      <c r="DV778" s="136">
        <v>1</v>
      </c>
      <c r="DW778" s="136">
        <v>3</v>
      </c>
      <c r="DX778" s="215" t="s">
        <v>269</v>
      </c>
      <c r="DY778" s="215" t="s">
        <v>269</v>
      </c>
      <c r="DZ778" s="215" t="s">
        <v>269</v>
      </c>
      <c r="EA778" s="215" t="s">
        <v>269</v>
      </c>
      <c r="EB778" s="215" t="s">
        <v>269</v>
      </c>
      <c r="EC778" s="215" t="s">
        <v>269</v>
      </c>
      <c r="ED778" s="215" t="s">
        <v>269</v>
      </c>
      <c r="EE778" s="215" t="s">
        <v>269</v>
      </c>
    </row>
    <row r="779" spans="1:135" ht="28.8" x14ac:dyDescent="0.55000000000000004">
      <c r="A779" s="83" t="s">
        <v>130</v>
      </c>
      <c r="B779" s="136">
        <v>774060</v>
      </c>
      <c r="C779" t="s">
        <v>1412</v>
      </c>
      <c r="D779" s="83" t="s">
        <v>228</v>
      </c>
      <c r="E779" s="138">
        <v>644129326128</v>
      </c>
      <c r="F779" s="83" t="s">
        <v>114</v>
      </c>
      <c r="G779" s="85">
        <v>43643</v>
      </c>
      <c r="H779" s="211" t="s">
        <v>98</v>
      </c>
      <c r="I779" s="84" t="s">
        <v>610</v>
      </c>
      <c r="J779" s="207" t="s">
        <v>627</v>
      </c>
      <c r="K779" s="208" t="s">
        <v>630</v>
      </c>
      <c r="L779" s="83" t="s">
        <v>108</v>
      </c>
      <c r="M779" s="184">
        <v>24637</v>
      </c>
      <c r="N779" s="184"/>
      <c r="O779" s="85" t="s">
        <v>102</v>
      </c>
      <c r="P779" s="185">
        <v>42491</v>
      </c>
      <c r="Q779" s="186" t="s">
        <v>203</v>
      </c>
      <c r="R779" s="186"/>
      <c r="S779" s="186"/>
      <c r="T779" s="187"/>
      <c r="U779" s="188" t="s">
        <v>296</v>
      </c>
      <c r="V779" s="188" t="s">
        <v>297</v>
      </c>
      <c r="W779" s="188" t="s">
        <v>297</v>
      </c>
      <c r="X779" s="189" t="s">
        <v>167</v>
      </c>
      <c r="Y779" s="190"/>
      <c r="Z779" s="83">
        <v>700</v>
      </c>
      <c r="AA779" s="83" t="s">
        <v>193</v>
      </c>
      <c r="AB779" s="83" t="s">
        <v>181</v>
      </c>
      <c r="AC779" s="83" t="s">
        <v>102</v>
      </c>
      <c r="AD779" s="83" t="s">
        <v>8144</v>
      </c>
      <c r="AE779" s="83" t="s">
        <v>102</v>
      </c>
      <c r="AF779" s="83" t="s">
        <v>102</v>
      </c>
      <c r="AG779" s="83" t="s">
        <v>119</v>
      </c>
      <c r="AH779" s="83" t="s">
        <v>8145</v>
      </c>
      <c r="AI779" s="83" t="s">
        <v>104</v>
      </c>
      <c r="AJ779" s="83" t="s">
        <v>105</v>
      </c>
      <c r="AK779" s="191" t="s">
        <v>8144</v>
      </c>
      <c r="AL779" s="191" t="s">
        <v>102</v>
      </c>
      <c r="AM779" s="191" t="s">
        <v>102</v>
      </c>
      <c r="AN779" s="191" t="s">
        <v>119</v>
      </c>
      <c r="AO779" s="191" t="s">
        <v>8145</v>
      </c>
      <c r="AP779" s="191" t="s">
        <v>104</v>
      </c>
      <c r="AQ779" s="191" t="s">
        <v>105</v>
      </c>
      <c r="AR779" s="191" t="s">
        <v>106</v>
      </c>
      <c r="AS779" s="191" t="s">
        <v>8144</v>
      </c>
      <c r="AT779" s="191" t="s">
        <v>485</v>
      </c>
      <c r="AU779" s="191" t="s">
        <v>8145</v>
      </c>
      <c r="AV779" s="191" t="s">
        <v>104</v>
      </c>
      <c r="AW779" s="191" t="s">
        <v>204</v>
      </c>
      <c r="AX779" s="191"/>
      <c r="AY779" s="192" t="s">
        <v>454</v>
      </c>
      <c r="AZ779" s="192" t="s">
        <v>416</v>
      </c>
      <c r="BA779" s="91" t="s">
        <v>108</v>
      </c>
      <c r="BB779" s="90">
        <v>0</v>
      </c>
      <c r="BC779" s="93" t="s">
        <v>102</v>
      </c>
      <c r="BD779" s="93" t="s">
        <v>102</v>
      </c>
      <c r="BE779" s="93" t="s">
        <v>102</v>
      </c>
      <c r="BF779" s="93" t="s">
        <v>102</v>
      </c>
      <c r="BG779" s="97" t="s">
        <v>108</v>
      </c>
      <c r="BH779" s="93" t="s">
        <v>108</v>
      </c>
      <c r="BI779" s="93" t="s">
        <v>102</v>
      </c>
      <c r="BJ779" s="93" t="s">
        <v>102</v>
      </c>
      <c r="BK779" s="93" t="s">
        <v>102</v>
      </c>
      <c r="BL779" s="93" t="s">
        <v>102</v>
      </c>
      <c r="BM779" s="93" t="s">
        <v>102</v>
      </c>
      <c r="BN779" s="93" t="s">
        <v>102</v>
      </c>
      <c r="BO779" s="93" t="s">
        <v>102</v>
      </c>
      <c r="BP779" s="96" t="s">
        <v>102</v>
      </c>
      <c r="BQ779" s="90">
        <v>0</v>
      </c>
      <c r="BR779" s="93" t="s">
        <v>102</v>
      </c>
      <c r="BS779" s="93" t="s">
        <v>102</v>
      </c>
      <c r="BT779" s="93" t="s">
        <v>102</v>
      </c>
      <c r="BU779" s="93" t="s">
        <v>102</v>
      </c>
      <c r="BV779" s="97" t="s">
        <v>108</v>
      </c>
      <c r="BW779" s="93" t="s">
        <v>108</v>
      </c>
      <c r="BX779" s="95" t="s">
        <v>102</v>
      </c>
      <c r="BY779" s="93" t="s">
        <v>102</v>
      </c>
      <c r="BZ779" s="93" t="s">
        <v>102</v>
      </c>
      <c r="CA779" s="93" t="s">
        <v>102</v>
      </c>
      <c r="CB779" s="93" t="s">
        <v>102</v>
      </c>
      <c r="CC779" s="93" t="s">
        <v>102</v>
      </c>
      <c r="CD779" s="93" t="s">
        <v>102</v>
      </c>
      <c r="CE779" s="193" t="s">
        <v>102</v>
      </c>
      <c r="CF779" s="194" t="s">
        <v>436</v>
      </c>
      <c r="CG779" s="195" t="s">
        <v>8146</v>
      </c>
      <c r="CH779" s="101" t="s">
        <v>563</v>
      </c>
      <c r="CI779" s="102"/>
      <c r="CJ779" s="196" t="s">
        <v>577</v>
      </c>
      <c r="CK779" s="104" t="s">
        <v>190</v>
      </c>
      <c r="CL779" s="105"/>
      <c r="CM779" s="83" t="s">
        <v>578</v>
      </c>
      <c r="CN779" s="106" t="s">
        <v>108</v>
      </c>
      <c r="CO779" s="197" t="s">
        <v>566</v>
      </c>
      <c r="CP779" s="107"/>
      <c r="CQ779" s="198" t="s">
        <v>107</v>
      </c>
      <c r="CR779" s="198" t="s">
        <v>107</v>
      </c>
      <c r="CS779" s="199"/>
      <c r="CT779" s="83" t="s">
        <v>109</v>
      </c>
      <c r="CU779" s="83" t="s">
        <v>109</v>
      </c>
      <c r="CV779" s="83">
        <v>3</v>
      </c>
      <c r="CW779" s="83" t="s">
        <v>270</v>
      </c>
      <c r="CX779" s="83">
        <v>3</v>
      </c>
      <c r="CY779" s="83" t="s">
        <v>108</v>
      </c>
      <c r="CZ779" s="83">
        <v>1025262</v>
      </c>
      <c r="DA779" s="83" t="s">
        <v>8147</v>
      </c>
      <c r="DB779" s="83" t="s">
        <v>118</v>
      </c>
      <c r="DC779" s="83" t="s">
        <v>108</v>
      </c>
      <c r="DD779" s="83">
        <v>4129</v>
      </c>
      <c r="DE779" s="83" t="s">
        <v>173</v>
      </c>
      <c r="DF779" s="83" t="s">
        <v>118</v>
      </c>
      <c r="DG779" s="83" t="s">
        <v>500</v>
      </c>
      <c r="DH779" s="83"/>
      <c r="DI779" s="85">
        <v>43646</v>
      </c>
      <c r="DJ779" s="83" t="s">
        <v>584</v>
      </c>
      <c r="DK779" s="83" t="s">
        <v>102</v>
      </c>
      <c r="DL779" s="83" t="s">
        <v>482</v>
      </c>
      <c r="DM779" s="83">
        <v>0</v>
      </c>
      <c r="DN779" s="83" t="s">
        <v>483</v>
      </c>
      <c r="DO779" s="83">
        <v>1</v>
      </c>
      <c r="DP779" s="83">
        <v>3</v>
      </c>
      <c r="DQ779" s="83"/>
      <c r="DR779" s="83" t="s">
        <v>108</v>
      </c>
      <c r="DS779" s="83" t="s">
        <v>497</v>
      </c>
      <c r="DU779" s="215" t="s">
        <v>269</v>
      </c>
      <c r="DV779" s="136">
        <v>1</v>
      </c>
      <c r="DW779" s="136">
        <v>3</v>
      </c>
      <c r="DX779" s="215" t="s">
        <v>269</v>
      </c>
      <c r="DY779" s="215" t="s">
        <v>269</v>
      </c>
      <c r="DZ779" s="215" t="s">
        <v>269</v>
      </c>
      <c r="EA779" s="215" t="s">
        <v>269</v>
      </c>
      <c r="EB779" s="215" t="s">
        <v>269</v>
      </c>
      <c r="EC779" s="215" t="s">
        <v>269</v>
      </c>
      <c r="ED779" s="215" t="s">
        <v>269</v>
      </c>
      <c r="EE779" s="215" t="s">
        <v>269</v>
      </c>
    </row>
    <row r="780" spans="1:135" ht="57.6" x14ac:dyDescent="0.55000000000000004">
      <c r="A780" s="83" t="s">
        <v>130</v>
      </c>
      <c r="B780" s="136">
        <v>584151</v>
      </c>
      <c r="C780" t="s">
        <v>1413</v>
      </c>
      <c r="D780" s="83" t="s">
        <v>228</v>
      </c>
      <c r="E780" s="138">
        <v>108383308130</v>
      </c>
      <c r="F780" s="83" t="s">
        <v>143</v>
      </c>
      <c r="G780" s="85">
        <v>43620</v>
      </c>
      <c r="H780" s="83" t="s">
        <v>98</v>
      </c>
      <c r="I780" s="84" t="s">
        <v>612</v>
      </c>
      <c r="J780" s="207" t="s">
        <v>628</v>
      </c>
      <c r="K780" s="208" t="s">
        <v>633</v>
      </c>
      <c r="L780" s="83" t="s">
        <v>108</v>
      </c>
      <c r="M780" s="184" t="s">
        <v>102</v>
      </c>
      <c r="N780" s="184" t="s">
        <v>556</v>
      </c>
      <c r="O780" s="85" t="s">
        <v>102</v>
      </c>
      <c r="P780" s="185">
        <v>42491</v>
      </c>
      <c r="Q780" s="186" t="s">
        <v>202</v>
      </c>
      <c r="R780" s="186" t="s">
        <v>613</v>
      </c>
      <c r="S780" s="186"/>
      <c r="T780" s="187"/>
      <c r="U780" s="188" t="s">
        <v>295</v>
      </c>
      <c r="V780" s="188" t="s">
        <v>205</v>
      </c>
      <c r="W780" s="188" t="s">
        <v>295</v>
      </c>
      <c r="X780" s="189" t="s">
        <v>107</v>
      </c>
      <c r="Y780" s="190" t="s">
        <v>614</v>
      </c>
      <c r="Z780" s="83">
        <v>700</v>
      </c>
      <c r="AA780" s="83" t="s">
        <v>193</v>
      </c>
      <c r="AB780" s="83" t="s">
        <v>181</v>
      </c>
      <c r="AC780" s="83" t="s">
        <v>102</v>
      </c>
      <c r="AD780" s="83" t="s">
        <v>8148</v>
      </c>
      <c r="AE780" s="83" t="s">
        <v>8149</v>
      </c>
      <c r="AF780" s="83" t="s">
        <v>102</v>
      </c>
      <c r="AG780" s="83" t="s">
        <v>175</v>
      </c>
      <c r="AH780" s="83" t="s">
        <v>8150</v>
      </c>
      <c r="AI780" s="83" t="s">
        <v>104</v>
      </c>
      <c r="AJ780" s="83" t="s">
        <v>105</v>
      </c>
      <c r="AK780" s="191" t="s">
        <v>8148</v>
      </c>
      <c r="AL780" s="191" t="s">
        <v>8149</v>
      </c>
      <c r="AM780" s="191" t="s">
        <v>102</v>
      </c>
      <c r="AN780" s="191" t="s">
        <v>175</v>
      </c>
      <c r="AO780" s="191" t="s">
        <v>8150</v>
      </c>
      <c r="AP780" s="191" t="s">
        <v>104</v>
      </c>
      <c r="AQ780" s="191" t="s">
        <v>105</v>
      </c>
      <c r="AR780" s="191" t="s">
        <v>106</v>
      </c>
      <c r="AS780" s="191"/>
      <c r="AT780" s="191"/>
      <c r="AU780" s="191"/>
      <c r="AV780" s="191"/>
      <c r="AW780" s="191"/>
      <c r="AX780" s="191" t="s">
        <v>575</v>
      </c>
      <c r="AY780" s="192" t="s">
        <v>454</v>
      </c>
      <c r="AZ780" s="192" t="s">
        <v>108</v>
      </c>
      <c r="BA780" s="91" t="s">
        <v>108</v>
      </c>
      <c r="BB780" s="90">
        <v>0</v>
      </c>
      <c r="BC780" s="93" t="s">
        <v>102</v>
      </c>
      <c r="BD780" s="93" t="s">
        <v>102</v>
      </c>
      <c r="BE780" s="93" t="s">
        <v>102</v>
      </c>
      <c r="BF780" s="93" t="s">
        <v>102</v>
      </c>
      <c r="BG780" s="97" t="s">
        <v>108</v>
      </c>
      <c r="BH780" s="93" t="s">
        <v>108</v>
      </c>
      <c r="BI780" s="93" t="s">
        <v>102</v>
      </c>
      <c r="BJ780" s="93" t="s">
        <v>102</v>
      </c>
      <c r="BK780" s="93" t="s">
        <v>102</v>
      </c>
      <c r="BL780" s="93" t="s">
        <v>102</v>
      </c>
      <c r="BM780" s="93" t="s">
        <v>102</v>
      </c>
      <c r="BN780" s="93" t="s">
        <v>102</v>
      </c>
      <c r="BO780" s="93" t="s">
        <v>102</v>
      </c>
      <c r="BP780" s="96" t="s">
        <v>102</v>
      </c>
      <c r="BQ780" s="90">
        <v>0</v>
      </c>
      <c r="BR780" s="93" t="s">
        <v>102</v>
      </c>
      <c r="BS780" s="93" t="s">
        <v>102</v>
      </c>
      <c r="BT780" s="93" t="s">
        <v>102</v>
      </c>
      <c r="BU780" s="93" t="s">
        <v>102</v>
      </c>
      <c r="BV780" s="97" t="s">
        <v>108</v>
      </c>
      <c r="BW780" s="93" t="s">
        <v>108</v>
      </c>
      <c r="BX780" s="95" t="s">
        <v>102</v>
      </c>
      <c r="BY780" s="93" t="s">
        <v>102</v>
      </c>
      <c r="BZ780" s="93" t="s">
        <v>102</v>
      </c>
      <c r="CA780" s="93" t="s">
        <v>102</v>
      </c>
      <c r="CB780" s="93" t="s">
        <v>102</v>
      </c>
      <c r="CC780" s="93" t="s">
        <v>102</v>
      </c>
      <c r="CD780" s="93" t="s">
        <v>102</v>
      </c>
      <c r="CE780" s="193" t="s">
        <v>102</v>
      </c>
      <c r="CF780" s="194" t="s">
        <v>508</v>
      </c>
      <c r="CG780" s="195" t="s">
        <v>102</v>
      </c>
      <c r="CH780" s="101" t="e">
        <v>#N/A</v>
      </c>
      <c r="CI780" s="102" t="s">
        <v>580</v>
      </c>
      <c r="CJ780" s="196" t="s">
        <v>108</v>
      </c>
      <c r="CK780" s="104" t="s">
        <v>109</v>
      </c>
      <c r="CL780" s="105" t="s">
        <v>579</v>
      </c>
      <c r="CM780" s="83" t="s">
        <v>108</v>
      </c>
      <c r="CN780" s="106" t="s">
        <v>108</v>
      </c>
      <c r="CO780" s="197" t="s">
        <v>108</v>
      </c>
      <c r="CP780" s="107"/>
      <c r="CQ780" s="198" t="s">
        <v>474</v>
      </c>
      <c r="CR780" s="198" t="s">
        <v>474</v>
      </c>
      <c r="CS780" s="199" t="s">
        <v>616</v>
      </c>
      <c r="CT780" s="83" t="s">
        <v>109</v>
      </c>
      <c r="CU780" s="83" t="s">
        <v>109</v>
      </c>
      <c r="CV780" s="83">
        <v>91</v>
      </c>
      <c r="CW780" s="83" t="s">
        <v>112</v>
      </c>
      <c r="CX780" s="83">
        <v>91</v>
      </c>
      <c r="CY780" s="83" t="s">
        <v>8151</v>
      </c>
      <c r="CZ780" s="83">
        <v>1026581.5</v>
      </c>
      <c r="DA780" s="83" t="s">
        <v>138</v>
      </c>
      <c r="DB780" s="83" t="s">
        <v>124</v>
      </c>
      <c r="DC780" s="83" t="s">
        <v>501</v>
      </c>
      <c r="DD780" s="83">
        <v>9259</v>
      </c>
      <c r="DE780" s="83" t="s">
        <v>582</v>
      </c>
      <c r="DF780" s="83" t="s">
        <v>145</v>
      </c>
      <c r="DG780" s="83" t="s">
        <v>501</v>
      </c>
      <c r="DH780" s="83" t="s">
        <v>582</v>
      </c>
      <c r="DI780" s="85">
        <v>43646</v>
      </c>
      <c r="DJ780" s="83" t="s">
        <v>584</v>
      </c>
      <c r="DK780" s="83" t="s">
        <v>102</v>
      </c>
      <c r="DL780" s="83" t="s">
        <v>482</v>
      </c>
      <c r="DM780" s="83">
        <v>0</v>
      </c>
      <c r="DN780" s="83" t="s">
        <v>238</v>
      </c>
      <c r="DO780" s="83">
        <v>1</v>
      </c>
      <c r="DP780" s="83">
        <v>4</v>
      </c>
      <c r="DQ780" s="83"/>
      <c r="DR780" s="83" t="s">
        <v>108</v>
      </c>
      <c r="DS780" s="83" t="s">
        <v>497</v>
      </c>
      <c r="DU780" s="215" t="s">
        <v>269</v>
      </c>
      <c r="DV780" s="136">
        <v>1</v>
      </c>
      <c r="DW780" s="136">
        <v>3</v>
      </c>
      <c r="DX780" s="215" t="s">
        <v>269</v>
      </c>
      <c r="DY780" s="215" t="s">
        <v>269</v>
      </c>
      <c r="DZ780" s="215" t="s">
        <v>269</v>
      </c>
      <c r="EA780" s="215" t="s">
        <v>269</v>
      </c>
      <c r="EB780" s="215" t="s">
        <v>269</v>
      </c>
      <c r="EC780" s="215" t="s">
        <v>269</v>
      </c>
      <c r="ED780" s="215" t="s">
        <v>269</v>
      </c>
      <c r="EE780" s="215" t="s">
        <v>269</v>
      </c>
    </row>
    <row r="781" spans="1:135" ht="28.8" x14ac:dyDescent="0.55000000000000004">
      <c r="A781" s="83" t="s">
        <v>130</v>
      </c>
      <c r="B781" s="136">
        <v>799999</v>
      </c>
      <c r="C781" t="s">
        <v>1414</v>
      </c>
      <c r="D781" s="83" t="s">
        <v>228</v>
      </c>
      <c r="E781" s="138">
        <v>284918027142</v>
      </c>
      <c r="F781" s="83" t="s">
        <v>114</v>
      </c>
      <c r="G781" s="85">
        <v>43634</v>
      </c>
      <c r="H781" s="83" t="s">
        <v>98</v>
      </c>
      <c r="I781" s="84" t="s">
        <v>618</v>
      </c>
      <c r="J781" s="207" t="s">
        <v>629</v>
      </c>
      <c r="K781" s="208" t="s">
        <v>634</v>
      </c>
      <c r="L781" s="83" t="s">
        <v>108</v>
      </c>
      <c r="M781" s="184">
        <v>27727</v>
      </c>
      <c r="N781" s="184"/>
      <c r="O781" s="85" t="s">
        <v>102</v>
      </c>
      <c r="P781" s="185">
        <v>43013</v>
      </c>
      <c r="Q781" s="186" t="s">
        <v>203</v>
      </c>
      <c r="R781" s="186"/>
      <c r="S781" s="186"/>
      <c r="T781" s="187"/>
      <c r="U781" s="188" t="s">
        <v>296</v>
      </c>
      <c r="V781" s="188" t="s">
        <v>205</v>
      </c>
      <c r="W781" s="189" t="s">
        <v>619</v>
      </c>
      <c r="X781" s="189" t="s">
        <v>107</v>
      </c>
      <c r="Y781" s="190" t="s">
        <v>614</v>
      </c>
      <c r="Z781" s="83">
        <v>700</v>
      </c>
      <c r="AA781" s="83" t="s">
        <v>193</v>
      </c>
      <c r="AB781" s="83" t="s">
        <v>181</v>
      </c>
      <c r="AC781" s="83" t="s">
        <v>102</v>
      </c>
      <c r="AD781" s="83" t="s">
        <v>8152</v>
      </c>
      <c r="AE781" s="83" t="s">
        <v>102</v>
      </c>
      <c r="AF781" s="83" t="s">
        <v>102</v>
      </c>
      <c r="AG781" s="83" t="s">
        <v>174</v>
      </c>
      <c r="AH781" s="83" t="s">
        <v>8141</v>
      </c>
      <c r="AI781" s="83" t="s">
        <v>104</v>
      </c>
      <c r="AJ781" s="83" t="s">
        <v>105</v>
      </c>
      <c r="AK781" s="191" t="s">
        <v>8152</v>
      </c>
      <c r="AL781" s="191" t="s">
        <v>102</v>
      </c>
      <c r="AM781" s="191" t="s">
        <v>102</v>
      </c>
      <c r="AN781" s="191" t="s">
        <v>174</v>
      </c>
      <c r="AO781" s="191" t="s">
        <v>8141</v>
      </c>
      <c r="AP781" s="191" t="s">
        <v>104</v>
      </c>
      <c r="AQ781" s="191" t="s">
        <v>105</v>
      </c>
      <c r="AR781" s="191" t="s">
        <v>106</v>
      </c>
      <c r="AS781" s="191" t="s">
        <v>8152</v>
      </c>
      <c r="AT781" s="191" t="s">
        <v>488</v>
      </c>
      <c r="AU781" s="191" t="s">
        <v>8153</v>
      </c>
      <c r="AV781" s="191" t="s">
        <v>104</v>
      </c>
      <c r="AW781" s="191" t="s">
        <v>204</v>
      </c>
      <c r="AX781" s="191"/>
      <c r="AY781" s="192" t="s">
        <v>454</v>
      </c>
      <c r="AZ781" s="192" t="s">
        <v>416</v>
      </c>
      <c r="BA781" s="91" t="s">
        <v>108</v>
      </c>
      <c r="BB781" s="90">
        <v>0</v>
      </c>
      <c r="BC781" s="93" t="s">
        <v>102</v>
      </c>
      <c r="BD781" s="93" t="s">
        <v>102</v>
      </c>
      <c r="BE781" s="93" t="s">
        <v>102</v>
      </c>
      <c r="BF781" s="93" t="s">
        <v>102</v>
      </c>
      <c r="BG781" s="97" t="s">
        <v>108</v>
      </c>
      <c r="BH781" s="93" t="s">
        <v>108</v>
      </c>
      <c r="BI781" s="93" t="s">
        <v>102</v>
      </c>
      <c r="BJ781" s="93" t="s">
        <v>102</v>
      </c>
      <c r="BK781" s="93" t="s">
        <v>102</v>
      </c>
      <c r="BL781" s="93" t="s">
        <v>102</v>
      </c>
      <c r="BM781" s="93" t="s">
        <v>102</v>
      </c>
      <c r="BN781" s="93" t="s">
        <v>102</v>
      </c>
      <c r="BO781" s="93" t="s">
        <v>102</v>
      </c>
      <c r="BP781" s="96" t="s">
        <v>102</v>
      </c>
      <c r="BQ781" s="90">
        <v>0</v>
      </c>
      <c r="BR781" s="93" t="s">
        <v>102</v>
      </c>
      <c r="BS781" s="93" t="s">
        <v>102</v>
      </c>
      <c r="BT781" s="93" t="s">
        <v>102</v>
      </c>
      <c r="BU781" s="93" t="s">
        <v>102</v>
      </c>
      <c r="BV781" s="97" t="s">
        <v>108</v>
      </c>
      <c r="BW781" s="93" t="s">
        <v>108</v>
      </c>
      <c r="BX781" s="95" t="s">
        <v>102</v>
      </c>
      <c r="BY781" s="93" t="s">
        <v>102</v>
      </c>
      <c r="BZ781" s="93" t="s">
        <v>102</v>
      </c>
      <c r="CA781" s="93" t="s">
        <v>102</v>
      </c>
      <c r="CB781" s="93" t="s">
        <v>102</v>
      </c>
      <c r="CC781" s="93" t="s">
        <v>102</v>
      </c>
      <c r="CD781" s="93" t="s">
        <v>102</v>
      </c>
      <c r="CE781" s="193" t="s">
        <v>102</v>
      </c>
      <c r="CF781" s="194" t="s">
        <v>436</v>
      </c>
      <c r="CG781" s="195" t="s">
        <v>8154</v>
      </c>
      <c r="CH781" s="101" t="s">
        <v>310</v>
      </c>
      <c r="CI781" s="102"/>
      <c r="CJ781" s="196" t="s">
        <v>8155</v>
      </c>
      <c r="CK781" s="104" t="s">
        <v>190</v>
      </c>
      <c r="CL781" s="105"/>
      <c r="CM781" s="83" t="s">
        <v>623</v>
      </c>
      <c r="CN781" s="106" t="s">
        <v>624</v>
      </c>
      <c r="CO781" s="197" t="s">
        <v>625</v>
      </c>
      <c r="CP781" s="107"/>
      <c r="CQ781" s="198" t="s">
        <v>474</v>
      </c>
      <c r="CR781" s="198" t="s">
        <v>474</v>
      </c>
      <c r="CS781" s="199"/>
      <c r="CT781" s="83" t="s">
        <v>109</v>
      </c>
      <c r="CU781" s="83" t="s">
        <v>109</v>
      </c>
      <c r="CV781" s="83">
        <v>27</v>
      </c>
      <c r="CW781" s="83" t="s">
        <v>139</v>
      </c>
      <c r="CX781" s="83">
        <v>27</v>
      </c>
      <c r="CY781" s="83" t="s">
        <v>108</v>
      </c>
      <c r="CZ781" s="83">
        <v>1027901</v>
      </c>
      <c r="DA781" s="83" t="s">
        <v>581</v>
      </c>
      <c r="DB781" s="83" t="s">
        <v>152</v>
      </c>
      <c r="DC781" s="83" t="s">
        <v>500</v>
      </c>
      <c r="DD781" s="83">
        <v>6830</v>
      </c>
      <c r="DE781" s="83" t="s">
        <v>606</v>
      </c>
      <c r="DF781" s="83" t="s">
        <v>152</v>
      </c>
      <c r="DG781" s="83" t="s">
        <v>500</v>
      </c>
      <c r="DH781" s="83"/>
      <c r="DI781" s="85">
        <v>43646</v>
      </c>
      <c r="DJ781" s="83" t="s">
        <v>584</v>
      </c>
      <c r="DK781" s="83" t="s">
        <v>102</v>
      </c>
      <c r="DL781" s="83" t="s">
        <v>482</v>
      </c>
      <c r="DM781" s="83">
        <v>0</v>
      </c>
      <c r="DN781" s="83" t="s">
        <v>483</v>
      </c>
      <c r="DO781" s="83">
        <v>1</v>
      </c>
      <c r="DP781" s="83">
        <v>1</v>
      </c>
      <c r="DQ781" s="83"/>
      <c r="DR781" s="83" t="s">
        <v>108</v>
      </c>
      <c r="DS781" s="83" t="s">
        <v>497</v>
      </c>
      <c r="DU781" s="215" t="s">
        <v>269</v>
      </c>
      <c r="DV781" s="136">
        <v>1</v>
      </c>
      <c r="DW781" s="136">
        <v>3</v>
      </c>
      <c r="DX781" s="215" t="s">
        <v>269</v>
      </c>
      <c r="DY781" s="215" t="s">
        <v>269</v>
      </c>
      <c r="DZ781" s="215" t="s">
        <v>269</v>
      </c>
      <c r="EA781" s="215" t="s">
        <v>269</v>
      </c>
      <c r="EB781" s="215" t="s">
        <v>269</v>
      </c>
      <c r="EC781" s="215" t="s">
        <v>269</v>
      </c>
      <c r="ED781" s="215" t="s">
        <v>269</v>
      </c>
      <c r="EE781" s="215" t="s">
        <v>269</v>
      </c>
    </row>
    <row r="782" spans="1:135" ht="28.8" x14ac:dyDescent="0.55000000000000004">
      <c r="A782" s="83" t="s">
        <v>130</v>
      </c>
      <c r="B782" s="136">
        <v>492971</v>
      </c>
      <c r="C782" t="s">
        <v>1415</v>
      </c>
      <c r="D782" s="83" t="s">
        <v>228</v>
      </c>
      <c r="E782" s="138">
        <v>207373197347</v>
      </c>
      <c r="F782" s="83" t="s">
        <v>114</v>
      </c>
      <c r="G782" s="85">
        <v>43643</v>
      </c>
      <c r="H782" s="211" t="s">
        <v>98</v>
      </c>
      <c r="I782" s="84" t="s">
        <v>610</v>
      </c>
      <c r="J782" s="207" t="s">
        <v>627</v>
      </c>
      <c r="K782" s="208" t="s">
        <v>630</v>
      </c>
      <c r="L782" s="83" t="s">
        <v>108</v>
      </c>
      <c r="M782" s="184">
        <v>24638</v>
      </c>
      <c r="N782" s="184"/>
      <c r="O782" s="85" t="s">
        <v>102</v>
      </c>
      <c r="P782" s="185">
        <v>42491</v>
      </c>
      <c r="Q782" s="186" t="s">
        <v>203</v>
      </c>
      <c r="R782" s="186"/>
      <c r="S782" s="186"/>
      <c r="T782" s="187"/>
      <c r="U782" s="188" t="s">
        <v>296</v>
      </c>
      <c r="V782" s="188" t="s">
        <v>297</v>
      </c>
      <c r="W782" s="188" t="s">
        <v>297</v>
      </c>
      <c r="X782" s="189" t="s">
        <v>167</v>
      </c>
      <c r="Y782" s="190"/>
      <c r="Z782" s="83">
        <v>700</v>
      </c>
      <c r="AA782" s="83" t="s">
        <v>193</v>
      </c>
      <c r="AB782" s="83" t="s">
        <v>181</v>
      </c>
      <c r="AC782" s="83" t="s">
        <v>102</v>
      </c>
      <c r="AD782" s="83" t="s">
        <v>8156</v>
      </c>
      <c r="AE782" s="83" t="s">
        <v>102</v>
      </c>
      <c r="AF782" s="83" t="s">
        <v>102</v>
      </c>
      <c r="AG782" s="83" t="s">
        <v>119</v>
      </c>
      <c r="AH782" s="83" t="s">
        <v>8157</v>
      </c>
      <c r="AI782" s="83" t="s">
        <v>104</v>
      </c>
      <c r="AJ782" s="83" t="s">
        <v>105</v>
      </c>
      <c r="AK782" s="191" t="s">
        <v>8156</v>
      </c>
      <c r="AL782" s="191" t="s">
        <v>102</v>
      </c>
      <c r="AM782" s="191" t="s">
        <v>102</v>
      </c>
      <c r="AN782" s="191" t="s">
        <v>119</v>
      </c>
      <c r="AO782" s="191" t="s">
        <v>8157</v>
      </c>
      <c r="AP782" s="191" t="s">
        <v>104</v>
      </c>
      <c r="AQ782" s="191" t="s">
        <v>105</v>
      </c>
      <c r="AR782" s="191" t="s">
        <v>106</v>
      </c>
      <c r="AS782" s="191" t="s">
        <v>8156</v>
      </c>
      <c r="AT782" s="191" t="s">
        <v>485</v>
      </c>
      <c r="AU782" s="191" t="s">
        <v>8157</v>
      </c>
      <c r="AV782" s="191" t="s">
        <v>104</v>
      </c>
      <c r="AW782" s="191" t="s">
        <v>204</v>
      </c>
      <c r="AX782" s="191"/>
      <c r="AY782" s="192" t="s">
        <v>454</v>
      </c>
      <c r="AZ782" s="192" t="s">
        <v>416</v>
      </c>
      <c r="BA782" s="91" t="s">
        <v>108</v>
      </c>
      <c r="BB782" s="90">
        <v>0</v>
      </c>
      <c r="BC782" s="93" t="s">
        <v>102</v>
      </c>
      <c r="BD782" s="93" t="s">
        <v>102</v>
      </c>
      <c r="BE782" s="93" t="s">
        <v>102</v>
      </c>
      <c r="BF782" s="93" t="s">
        <v>102</v>
      </c>
      <c r="BG782" s="97" t="s">
        <v>108</v>
      </c>
      <c r="BH782" s="93" t="s">
        <v>108</v>
      </c>
      <c r="BI782" s="93" t="s">
        <v>102</v>
      </c>
      <c r="BJ782" s="93" t="s">
        <v>102</v>
      </c>
      <c r="BK782" s="93" t="s">
        <v>102</v>
      </c>
      <c r="BL782" s="93" t="s">
        <v>102</v>
      </c>
      <c r="BM782" s="93" t="s">
        <v>102</v>
      </c>
      <c r="BN782" s="93" t="s">
        <v>102</v>
      </c>
      <c r="BO782" s="93" t="s">
        <v>102</v>
      </c>
      <c r="BP782" s="96" t="s">
        <v>102</v>
      </c>
      <c r="BQ782" s="90">
        <v>0</v>
      </c>
      <c r="BR782" s="93" t="s">
        <v>102</v>
      </c>
      <c r="BS782" s="93" t="s">
        <v>102</v>
      </c>
      <c r="BT782" s="93" t="s">
        <v>102</v>
      </c>
      <c r="BU782" s="93" t="s">
        <v>102</v>
      </c>
      <c r="BV782" s="97" t="s">
        <v>108</v>
      </c>
      <c r="BW782" s="93" t="s">
        <v>108</v>
      </c>
      <c r="BX782" s="95" t="s">
        <v>102</v>
      </c>
      <c r="BY782" s="93" t="s">
        <v>102</v>
      </c>
      <c r="BZ782" s="93" t="s">
        <v>102</v>
      </c>
      <c r="CA782" s="93" t="s">
        <v>102</v>
      </c>
      <c r="CB782" s="93" t="s">
        <v>102</v>
      </c>
      <c r="CC782" s="93" t="s">
        <v>102</v>
      </c>
      <c r="CD782" s="93" t="s">
        <v>102</v>
      </c>
      <c r="CE782" s="193" t="s">
        <v>102</v>
      </c>
      <c r="CF782" s="194" t="s">
        <v>436</v>
      </c>
      <c r="CG782" s="195" t="s">
        <v>8158</v>
      </c>
      <c r="CH782" s="101" t="s">
        <v>563</v>
      </c>
      <c r="CI782" s="102"/>
      <c r="CJ782" s="196" t="s">
        <v>577</v>
      </c>
      <c r="CK782" s="104" t="s">
        <v>190</v>
      </c>
      <c r="CL782" s="105"/>
      <c r="CM782" s="83" t="s">
        <v>578</v>
      </c>
      <c r="CN782" s="106" t="s">
        <v>108</v>
      </c>
      <c r="CO782" s="197" t="s">
        <v>566</v>
      </c>
      <c r="CP782" s="107"/>
      <c r="CQ782" s="198" t="s">
        <v>107</v>
      </c>
      <c r="CR782" s="198" t="s">
        <v>107</v>
      </c>
      <c r="CS782" s="199"/>
      <c r="CT782" s="83" t="s">
        <v>109</v>
      </c>
      <c r="CU782" s="83" t="s">
        <v>109</v>
      </c>
      <c r="CV782" s="83">
        <v>38</v>
      </c>
      <c r="CW782" s="83" t="s">
        <v>270</v>
      </c>
      <c r="CX782" s="83">
        <v>38</v>
      </c>
      <c r="CY782" s="83" t="s">
        <v>108</v>
      </c>
      <c r="CZ782" s="83">
        <v>1029220.5</v>
      </c>
      <c r="DA782" s="83" t="s">
        <v>8159</v>
      </c>
      <c r="DB782" s="83" t="s">
        <v>118</v>
      </c>
      <c r="DC782" s="83" t="s">
        <v>108</v>
      </c>
      <c r="DD782" s="83">
        <v>5129</v>
      </c>
      <c r="DE782" s="83" t="s">
        <v>173</v>
      </c>
      <c r="DF782" s="83" t="s">
        <v>118</v>
      </c>
      <c r="DG782" s="83" t="s">
        <v>500</v>
      </c>
      <c r="DH782" s="83"/>
      <c r="DI782" s="85">
        <v>43646</v>
      </c>
      <c r="DJ782" s="83" t="s">
        <v>584</v>
      </c>
      <c r="DK782" s="83" t="s">
        <v>102</v>
      </c>
      <c r="DL782" s="83" t="s">
        <v>482</v>
      </c>
      <c r="DM782" s="83">
        <v>0</v>
      </c>
      <c r="DN782" s="83" t="s">
        <v>483</v>
      </c>
      <c r="DO782" s="83">
        <v>1</v>
      </c>
      <c r="DP782" s="83">
        <v>1</v>
      </c>
      <c r="DQ782" s="83"/>
      <c r="DR782" s="83" t="s">
        <v>108</v>
      </c>
      <c r="DS782" s="83" t="s">
        <v>497</v>
      </c>
      <c r="DU782" s="215" t="s">
        <v>269</v>
      </c>
      <c r="DV782" s="136">
        <v>1</v>
      </c>
      <c r="DW782" s="136">
        <v>3</v>
      </c>
      <c r="DX782" s="215" t="s">
        <v>269</v>
      </c>
      <c r="DY782" s="215" t="s">
        <v>269</v>
      </c>
      <c r="DZ782" s="215" t="s">
        <v>269</v>
      </c>
      <c r="EA782" s="215" t="s">
        <v>269</v>
      </c>
      <c r="EB782" s="215" t="s">
        <v>269</v>
      </c>
      <c r="EC782" s="215" t="s">
        <v>269</v>
      </c>
      <c r="ED782" s="215" t="s">
        <v>269</v>
      </c>
      <c r="EE782" s="215" t="s">
        <v>269</v>
      </c>
    </row>
    <row r="783" spans="1:135" ht="57.6" x14ac:dyDescent="0.55000000000000004">
      <c r="A783" s="83" t="s">
        <v>130</v>
      </c>
      <c r="B783" s="136">
        <v>934811</v>
      </c>
      <c r="C783" t="s">
        <v>1416</v>
      </c>
      <c r="D783" s="83" t="s">
        <v>228</v>
      </c>
      <c r="E783" s="138">
        <v>914870065465</v>
      </c>
      <c r="F783" s="83" t="s">
        <v>143</v>
      </c>
      <c r="G783" s="85">
        <v>43620</v>
      </c>
      <c r="H783" s="83" t="s">
        <v>98</v>
      </c>
      <c r="I783" s="84" t="s">
        <v>612</v>
      </c>
      <c r="J783" s="207" t="s">
        <v>628</v>
      </c>
      <c r="K783" s="208" t="s">
        <v>633</v>
      </c>
      <c r="L783" s="83" t="s">
        <v>108</v>
      </c>
      <c r="M783" s="184" t="s">
        <v>102</v>
      </c>
      <c r="N783" s="184" t="s">
        <v>556</v>
      </c>
      <c r="O783" s="85" t="s">
        <v>102</v>
      </c>
      <c r="P783" s="185">
        <v>42491</v>
      </c>
      <c r="Q783" s="186" t="s">
        <v>202</v>
      </c>
      <c r="R783" s="186" t="s">
        <v>613</v>
      </c>
      <c r="S783" s="186"/>
      <c r="T783" s="187"/>
      <c r="U783" s="188" t="s">
        <v>295</v>
      </c>
      <c r="V783" s="188" t="s">
        <v>205</v>
      </c>
      <c r="W783" s="188" t="s">
        <v>295</v>
      </c>
      <c r="X783" s="189" t="s">
        <v>107</v>
      </c>
      <c r="Y783" s="190" t="s">
        <v>614</v>
      </c>
      <c r="Z783" s="83">
        <v>700</v>
      </c>
      <c r="AA783" s="83" t="s">
        <v>193</v>
      </c>
      <c r="AB783" s="83" t="s">
        <v>181</v>
      </c>
      <c r="AC783" s="83" t="s">
        <v>102</v>
      </c>
      <c r="AD783" s="83" t="s">
        <v>8160</v>
      </c>
      <c r="AE783" s="83" t="s">
        <v>8161</v>
      </c>
      <c r="AF783" s="83" t="s">
        <v>102</v>
      </c>
      <c r="AG783" s="83" t="s">
        <v>175</v>
      </c>
      <c r="AH783" s="83" t="s">
        <v>8162</v>
      </c>
      <c r="AI783" s="83" t="s">
        <v>104</v>
      </c>
      <c r="AJ783" s="83" t="s">
        <v>105</v>
      </c>
      <c r="AK783" s="191" t="s">
        <v>8160</v>
      </c>
      <c r="AL783" s="191" t="s">
        <v>8161</v>
      </c>
      <c r="AM783" s="191" t="s">
        <v>102</v>
      </c>
      <c r="AN783" s="191" t="s">
        <v>175</v>
      </c>
      <c r="AO783" s="191" t="s">
        <v>8162</v>
      </c>
      <c r="AP783" s="191" t="s">
        <v>104</v>
      </c>
      <c r="AQ783" s="191" t="s">
        <v>105</v>
      </c>
      <c r="AR783" s="191" t="s">
        <v>106</v>
      </c>
      <c r="AS783" s="191"/>
      <c r="AT783" s="191"/>
      <c r="AU783" s="191"/>
      <c r="AV783" s="191"/>
      <c r="AW783" s="191"/>
      <c r="AX783" s="191" t="s">
        <v>575</v>
      </c>
      <c r="AY783" s="192" t="s">
        <v>454</v>
      </c>
      <c r="AZ783" s="192" t="s">
        <v>108</v>
      </c>
      <c r="BA783" s="91" t="s">
        <v>108</v>
      </c>
      <c r="BB783" s="90">
        <v>0</v>
      </c>
      <c r="BC783" s="93" t="s">
        <v>102</v>
      </c>
      <c r="BD783" s="93" t="s">
        <v>102</v>
      </c>
      <c r="BE783" s="93" t="s">
        <v>102</v>
      </c>
      <c r="BF783" s="93" t="s">
        <v>102</v>
      </c>
      <c r="BG783" s="97" t="s">
        <v>108</v>
      </c>
      <c r="BH783" s="93" t="s">
        <v>108</v>
      </c>
      <c r="BI783" s="93" t="s">
        <v>102</v>
      </c>
      <c r="BJ783" s="93" t="s">
        <v>102</v>
      </c>
      <c r="BK783" s="93" t="s">
        <v>102</v>
      </c>
      <c r="BL783" s="93" t="s">
        <v>102</v>
      </c>
      <c r="BM783" s="93" t="s">
        <v>102</v>
      </c>
      <c r="BN783" s="93" t="s">
        <v>102</v>
      </c>
      <c r="BO783" s="93" t="s">
        <v>102</v>
      </c>
      <c r="BP783" s="96" t="s">
        <v>102</v>
      </c>
      <c r="BQ783" s="90">
        <v>0</v>
      </c>
      <c r="BR783" s="93" t="s">
        <v>102</v>
      </c>
      <c r="BS783" s="93" t="s">
        <v>102</v>
      </c>
      <c r="BT783" s="93" t="s">
        <v>102</v>
      </c>
      <c r="BU783" s="93" t="s">
        <v>102</v>
      </c>
      <c r="BV783" s="97" t="s">
        <v>108</v>
      </c>
      <c r="BW783" s="93" t="s">
        <v>108</v>
      </c>
      <c r="BX783" s="95" t="s">
        <v>102</v>
      </c>
      <c r="BY783" s="93" t="s">
        <v>102</v>
      </c>
      <c r="BZ783" s="93" t="s">
        <v>102</v>
      </c>
      <c r="CA783" s="93" t="s">
        <v>102</v>
      </c>
      <c r="CB783" s="93" t="s">
        <v>102</v>
      </c>
      <c r="CC783" s="93" t="s">
        <v>102</v>
      </c>
      <c r="CD783" s="93" t="s">
        <v>102</v>
      </c>
      <c r="CE783" s="193" t="s">
        <v>102</v>
      </c>
      <c r="CF783" s="194" t="s">
        <v>508</v>
      </c>
      <c r="CG783" s="195" t="s">
        <v>102</v>
      </c>
      <c r="CH783" s="101" t="e">
        <v>#N/A</v>
      </c>
      <c r="CI783" s="102" t="s">
        <v>580</v>
      </c>
      <c r="CJ783" s="196" t="s">
        <v>108</v>
      </c>
      <c r="CK783" s="104" t="s">
        <v>109</v>
      </c>
      <c r="CL783" s="105" t="s">
        <v>579</v>
      </c>
      <c r="CM783" s="83" t="s">
        <v>108</v>
      </c>
      <c r="CN783" s="106" t="s">
        <v>108</v>
      </c>
      <c r="CO783" s="197" t="s">
        <v>108</v>
      </c>
      <c r="CP783" s="107"/>
      <c r="CQ783" s="198" t="s">
        <v>474</v>
      </c>
      <c r="CR783" s="198" t="s">
        <v>474</v>
      </c>
      <c r="CS783" s="199" t="s">
        <v>616</v>
      </c>
      <c r="CT783" s="83" t="s">
        <v>109</v>
      </c>
      <c r="CU783" s="83" t="s">
        <v>109</v>
      </c>
      <c r="CV783" s="83">
        <v>66</v>
      </c>
      <c r="CW783" s="83" t="s">
        <v>112</v>
      </c>
      <c r="CX783" s="83">
        <v>66</v>
      </c>
      <c r="CY783" s="83" t="s">
        <v>8163</v>
      </c>
      <c r="CZ783" s="83">
        <v>1030540</v>
      </c>
      <c r="DA783" s="83" t="s">
        <v>138</v>
      </c>
      <c r="DB783" s="83" t="s">
        <v>124</v>
      </c>
      <c r="DC783" s="83" t="s">
        <v>501</v>
      </c>
      <c r="DD783" s="83">
        <v>7727</v>
      </c>
      <c r="DE783" s="83" t="s">
        <v>582</v>
      </c>
      <c r="DF783" s="83" t="s">
        <v>145</v>
      </c>
      <c r="DG783" s="83" t="s">
        <v>501</v>
      </c>
      <c r="DH783" s="83" t="s">
        <v>582</v>
      </c>
      <c r="DI783" s="85">
        <v>43646</v>
      </c>
      <c r="DJ783" s="83" t="s">
        <v>584</v>
      </c>
      <c r="DK783" s="83" t="s">
        <v>102</v>
      </c>
      <c r="DL783" s="83" t="s">
        <v>482</v>
      </c>
      <c r="DM783" s="83">
        <v>0</v>
      </c>
      <c r="DN783" s="83" t="s">
        <v>238</v>
      </c>
      <c r="DO783" s="83">
        <v>1</v>
      </c>
      <c r="DP783" s="83">
        <v>1</v>
      </c>
      <c r="DQ783" s="83"/>
      <c r="DR783" s="83" t="s">
        <v>108</v>
      </c>
      <c r="DS783" s="83" t="s">
        <v>497</v>
      </c>
      <c r="DU783" s="215" t="s">
        <v>269</v>
      </c>
      <c r="DV783" s="136">
        <v>1</v>
      </c>
      <c r="DW783" s="136">
        <v>3</v>
      </c>
      <c r="DX783" s="215" t="s">
        <v>269</v>
      </c>
      <c r="DY783" s="215" t="s">
        <v>269</v>
      </c>
      <c r="DZ783" s="215" t="s">
        <v>269</v>
      </c>
      <c r="EA783" s="215" t="s">
        <v>269</v>
      </c>
      <c r="EB783" s="215" t="s">
        <v>269</v>
      </c>
      <c r="EC783" s="215" t="s">
        <v>269</v>
      </c>
      <c r="ED783" s="215" t="s">
        <v>269</v>
      </c>
      <c r="EE783" s="215" t="s">
        <v>269</v>
      </c>
    </row>
    <row r="784" spans="1:135" ht="28.8" x14ac:dyDescent="0.55000000000000004">
      <c r="A784" s="83" t="s">
        <v>130</v>
      </c>
      <c r="B784" s="136">
        <v>921779</v>
      </c>
      <c r="C784" t="s">
        <v>1417</v>
      </c>
      <c r="D784" s="83" t="s">
        <v>228</v>
      </c>
      <c r="E784" s="138">
        <v>809934787309</v>
      </c>
      <c r="F784" s="83" t="s">
        <v>114</v>
      </c>
      <c r="G784" s="85">
        <v>43634</v>
      </c>
      <c r="H784" s="83" t="s">
        <v>98</v>
      </c>
      <c r="I784" s="84" t="s">
        <v>618</v>
      </c>
      <c r="J784" s="207" t="s">
        <v>629</v>
      </c>
      <c r="K784" s="208" t="s">
        <v>634</v>
      </c>
      <c r="L784" s="83" t="s">
        <v>108</v>
      </c>
      <c r="M784" s="184">
        <v>27728</v>
      </c>
      <c r="N784" s="184"/>
      <c r="O784" s="85" t="s">
        <v>102</v>
      </c>
      <c r="P784" s="185">
        <v>43013</v>
      </c>
      <c r="Q784" s="186" t="s">
        <v>203</v>
      </c>
      <c r="R784" s="186"/>
      <c r="S784" s="186"/>
      <c r="T784" s="187"/>
      <c r="U784" s="188" t="s">
        <v>296</v>
      </c>
      <c r="V784" s="188" t="s">
        <v>205</v>
      </c>
      <c r="W784" s="189" t="s">
        <v>619</v>
      </c>
      <c r="X784" s="189" t="s">
        <v>107</v>
      </c>
      <c r="Y784" s="190" t="s">
        <v>614</v>
      </c>
      <c r="Z784" s="83">
        <v>700</v>
      </c>
      <c r="AA784" s="83" t="s">
        <v>193</v>
      </c>
      <c r="AB784" s="83" t="s">
        <v>181</v>
      </c>
      <c r="AC784" s="83" t="s">
        <v>102</v>
      </c>
      <c r="AD784" s="83" t="s">
        <v>8164</v>
      </c>
      <c r="AE784" s="83" t="s">
        <v>102</v>
      </c>
      <c r="AF784" s="83" t="s">
        <v>102</v>
      </c>
      <c r="AG784" s="83" t="s">
        <v>174</v>
      </c>
      <c r="AH784" s="83" t="s">
        <v>8153</v>
      </c>
      <c r="AI784" s="83" t="s">
        <v>104</v>
      </c>
      <c r="AJ784" s="83" t="s">
        <v>105</v>
      </c>
      <c r="AK784" s="191" t="s">
        <v>8164</v>
      </c>
      <c r="AL784" s="191" t="s">
        <v>102</v>
      </c>
      <c r="AM784" s="191" t="s">
        <v>102</v>
      </c>
      <c r="AN784" s="191" t="s">
        <v>174</v>
      </c>
      <c r="AO784" s="191" t="s">
        <v>8153</v>
      </c>
      <c r="AP784" s="191" t="s">
        <v>104</v>
      </c>
      <c r="AQ784" s="191" t="s">
        <v>105</v>
      </c>
      <c r="AR784" s="191" t="s">
        <v>106</v>
      </c>
      <c r="AS784" s="191" t="s">
        <v>8164</v>
      </c>
      <c r="AT784" s="191" t="s">
        <v>488</v>
      </c>
      <c r="AU784" s="191" t="s">
        <v>8165</v>
      </c>
      <c r="AV784" s="191" t="s">
        <v>104</v>
      </c>
      <c r="AW784" s="191" t="s">
        <v>204</v>
      </c>
      <c r="AX784" s="191"/>
      <c r="AY784" s="192" t="s">
        <v>454</v>
      </c>
      <c r="AZ784" s="192" t="s">
        <v>416</v>
      </c>
      <c r="BA784" s="91" t="s">
        <v>108</v>
      </c>
      <c r="BB784" s="90">
        <v>0</v>
      </c>
      <c r="BC784" s="93" t="s">
        <v>102</v>
      </c>
      <c r="BD784" s="93" t="s">
        <v>102</v>
      </c>
      <c r="BE784" s="93" t="s">
        <v>102</v>
      </c>
      <c r="BF784" s="93" t="s">
        <v>102</v>
      </c>
      <c r="BG784" s="97" t="s">
        <v>108</v>
      </c>
      <c r="BH784" s="93" t="s">
        <v>108</v>
      </c>
      <c r="BI784" s="93" t="s">
        <v>102</v>
      </c>
      <c r="BJ784" s="93" t="s">
        <v>102</v>
      </c>
      <c r="BK784" s="93" t="s">
        <v>102</v>
      </c>
      <c r="BL784" s="93" t="s">
        <v>102</v>
      </c>
      <c r="BM784" s="93" t="s">
        <v>102</v>
      </c>
      <c r="BN784" s="93" t="s">
        <v>102</v>
      </c>
      <c r="BO784" s="93" t="s">
        <v>102</v>
      </c>
      <c r="BP784" s="96" t="s">
        <v>102</v>
      </c>
      <c r="BQ784" s="90">
        <v>0</v>
      </c>
      <c r="BR784" s="93" t="s">
        <v>102</v>
      </c>
      <c r="BS784" s="93" t="s">
        <v>102</v>
      </c>
      <c r="BT784" s="93" t="s">
        <v>102</v>
      </c>
      <c r="BU784" s="93" t="s">
        <v>102</v>
      </c>
      <c r="BV784" s="97" t="s">
        <v>108</v>
      </c>
      <c r="BW784" s="93" t="s">
        <v>108</v>
      </c>
      <c r="BX784" s="95" t="s">
        <v>102</v>
      </c>
      <c r="BY784" s="93" t="s">
        <v>102</v>
      </c>
      <c r="BZ784" s="93" t="s">
        <v>102</v>
      </c>
      <c r="CA784" s="93" t="s">
        <v>102</v>
      </c>
      <c r="CB784" s="93" t="s">
        <v>102</v>
      </c>
      <c r="CC784" s="93" t="s">
        <v>102</v>
      </c>
      <c r="CD784" s="93" t="s">
        <v>102</v>
      </c>
      <c r="CE784" s="193" t="s">
        <v>102</v>
      </c>
      <c r="CF784" s="194" t="s">
        <v>436</v>
      </c>
      <c r="CG784" s="195" t="s">
        <v>8166</v>
      </c>
      <c r="CH784" s="101" t="s">
        <v>310</v>
      </c>
      <c r="CI784" s="102"/>
      <c r="CJ784" s="196" t="s">
        <v>8167</v>
      </c>
      <c r="CK784" s="104" t="s">
        <v>190</v>
      </c>
      <c r="CL784" s="105"/>
      <c r="CM784" s="83" t="s">
        <v>623</v>
      </c>
      <c r="CN784" s="106" t="s">
        <v>624</v>
      </c>
      <c r="CO784" s="197" t="s">
        <v>625</v>
      </c>
      <c r="CP784" s="107"/>
      <c r="CQ784" s="198" t="s">
        <v>474</v>
      </c>
      <c r="CR784" s="198" t="s">
        <v>474</v>
      </c>
      <c r="CS784" s="199"/>
      <c r="CT784" s="83" t="s">
        <v>109</v>
      </c>
      <c r="CU784" s="83" t="s">
        <v>109</v>
      </c>
      <c r="CV784" s="83">
        <v>31</v>
      </c>
      <c r="CW784" s="83" t="s">
        <v>139</v>
      </c>
      <c r="CX784" s="83">
        <v>31</v>
      </c>
      <c r="CY784" s="83" t="s">
        <v>108</v>
      </c>
      <c r="CZ784" s="83">
        <v>1031859.5</v>
      </c>
      <c r="DA784" s="83" t="s">
        <v>581</v>
      </c>
      <c r="DB784" s="83" t="s">
        <v>152</v>
      </c>
      <c r="DC784" s="83" t="s">
        <v>500</v>
      </c>
      <c r="DD784" s="83">
        <v>1874</v>
      </c>
      <c r="DE784" s="83" t="s">
        <v>606</v>
      </c>
      <c r="DF784" s="83" t="s">
        <v>152</v>
      </c>
      <c r="DG784" s="83" t="s">
        <v>500</v>
      </c>
      <c r="DH784" s="83"/>
      <c r="DI784" s="85">
        <v>43646</v>
      </c>
      <c r="DJ784" s="83" t="s">
        <v>584</v>
      </c>
      <c r="DK784" s="83" t="s">
        <v>102</v>
      </c>
      <c r="DL784" s="83" t="s">
        <v>482</v>
      </c>
      <c r="DM784" s="83">
        <v>0</v>
      </c>
      <c r="DN784" s="83" t="s">
        <v>483</v>
      </c>
      <c r="DO784" s="83">
        <v>1</v>
      </c>
      <c r="DP784" s="83">
        <v>1</v>
      </c>
      <c r="DQ784" s="83"/>
      <c r="DR784" s="83" t="s">
        <v>108</v>
      </c>
      <c r="DS784" s="83" t="s">
        <v>497</v>
      </c>
      <c r="DU784" s="215" t="s">
        <v>269</v>
      </c>
      <c r="DV784" s="136">
        <v>1</v>
      </c>
      <c r="DW784" s="136">
        <v>3</v>
      </c>
      <c r="DX784" s="215" t="s">
        <v>269</v>
      </c>
      <c r="DY784" s="215" t="s">
        <v>269</v>
      </c>
      <c r="DZ784" s="215" t="s">
        <v>269</v>
      </c>
      <c r="EA784" s="215" t="s">
        <v>269</v>
      </c>
      <c r="EB784" s="215" t="s">
        <v>269</v>
      </c>
      <c r="EC784" s="215" t="s">
        <v>269</v>
      </c>
      <c r="ED784" s="215" t="s">
        <v>269</v>
      </c>
      <c r="EE784" s="215" t="s">
        <v>269</v>
      </c>
    </row>
    <row r="785" spans="1:135" ht="28.8" x14ac:dyDescent="0.55000000000000004">
      <c r="A785" s="83" t="s">
        <v>130</v>
      </c>
      <c r="B785" s="136">
        <v>733689</v>
      </c>
      <c r="C785" t="s">
        <v>1418</v>
      </c>
      <c r="D785" s="83" t="s">
        <v>228</v>
      </c>
      <c r="E785" s="138">
        <v>673533926063</v>
      </c>
      <c r="F785" s="83" t="s">
        <v>114</v>
      </c>
      <c r="G785" s="85">
        <v>43643</v>
      </c>
      <c r="H785" s="211" t="s">
        <v>98</v>
      </c>
      <c r="I785" s="84" t="s">
        <v>610</v>
      </c>
      <c r="J785" s="207" t="s">
        <v>627</v>
      </c>
      <c r="K785" s="208" t="s">
        <v>630</v>
      </c>
      <c r="L785" s="83" t="s">
        <v>108</v>
      </c>
      <c r="M785" s="184">
        <v>24639</v>
      </c>
      <c r="N785" s="184"/>
      <c r="O785" s="85" t="s">
        <v>102</v>
      </c>
      <c r="P785" s="185">
        <v>42491</v>
      </c>
      <c r="Q785" s="186" t="s">
        <v>203</v>
      </c>
      <c r="R785" s="186"/>
      <c r="S785" s="186"/>
      <c r="T785" s="187"/>
      <c r="U785" s="188" t="s">
        <v>296</v>
      </c>
      <c r="V785" s="188" t="s">
        <v>297</v>
      </c>
      <c r="W785" s="188" t="s">
        <v>297</v>
      </c>
      <c r="X785" s="189" t="s">
        <v>167</v>
      </c>
      <c r="Y785" s="190"/>
      <c r="Z785" s="83">
        <v>700</v>
      </c>
      <c r="AA785" s="83" t="s">
        <v>193</v>
      </c>
      <c r="AB785" s="83" t="s">
        <v>181</v>
      </c>
      <c r="AC785" s="83" t="s">
        <v>102</v>
      </c>
      <c r="AD785" s="83" t="s">
        <v>8168</v>
      </c>
      <c r="AE785" s="83" t="s">
        <v>102</v>
      </c>
      <c r="AF785" s="83" t="s">
        <v>102</v>
      </c>
      <c r="AG785" s="83" t="s">
        <v>119</v>
      </c>
      <c r="AH785" s="83" t="s">
        <v>8169</v>
      </c>
      <c r="AI785" s="83" t="s">
        <v>104</v>
      </c>
      <c r="AJ785" s="83" t="s">
        <v>105</v>
      </c>
      <c r="AK785" s="191" t="s">
        <v>8168</v>
      </c>
      <c r="AL785" s="191" t="s">
        <v>102</v>
      </c>
      <c r="AM785" s="191" t="s">
        <v>102</v>
      </c>
      <c r="AN785" s="191" t="s">
        <v>119</v>
      </c>
      <c r="AO785" s="191" t="s">
        <v>8169</v>
      </c>
      <c r="AP785" s="191" t="s">
        <v>104</v>
      </c>
      <c r="AQ785" s="191" t="s">
        <v>105</v>
      </c>
      <c r="AR785" s="191" t="s">
        <v>106</v>
      </c>
      <c r="AS785" s="191" t="s">
        <v>8168</v>
      </c>
      <c r="AT785" s="191" t="s">
        <v>485</v>
      </c>
      <c r="AU785" s="191" t="s">
        <v>8169</v>
      </c>
      <c r="AV785" s="191" t="s">
        <v>104</v>
      </c>
      <c r="AW785" s="191" t="s">
        <v>204</v>
      </c>
      <c r="AX785" s="191"/>
      <c r="AY785" s="192" t="s">
        <v>454</v>
      </c>
      <c r="AZ785" s="192" t="s">
        <v>416</v>
      </c>
      <c r="BA785" s="91" t="s">
        <v>108</v>
      </c>
      <c r="BB785" s="90">
        <v>0</v>
      </c>
      <c r="BC785" s="93" t="s">
        <v>102</v>
      </c>
      <c r="BD785" s="93" t="s">
        <v>102</v>
      </c>
      <c r="BE785" s="93" t="s">
        <v>102</v>
      </c>
      <c r="BF785" s="93" t="s">
        <v>102</v>
      </c>
      <c r="BG785" s="97" t="s">
        <v>108</v>
      </c>
      <c r="BH785" s="93" t="s">
        <v>108</v>
      </c>
      <c r="BI785" s="93" t="s">
        <v>102</v>
      </c>
      <c r="BJ785" s="93" t="s">
        <v>102</v>
      </c>
      <c r="BK785" s="93" t="s">
        <v>102</v>
      </c>
      <c r="BL785" s="93" t="s">
        <v>102</v>
      </c>
      <c r="BM785" s="93" t="s">
        <v>102</v>
      </c>
      <c r="BN785" s="93" t="s">
        <v>102</v>
      </c>
      <c r="BO785" s="93" t="s">
        <v>102</v>
      </c>
      <c r="BP785" s="96" t="s">
        <v>102</v>
      </c>
      <c r="BQ785" s="90">
        <v>0</v>
      </c>
      <c r="BR785" s="93" t="s">
        <v>102</v>
      </c>
      <c r="BS785" s="93" t="s">
        <v>102</v>
      </c>
      <c r="BT785" s="93" t="s">
        <v>102</v>
      </c>
      <c r="BU785" s="93" t="s">
        <v>102</v>
      </c>
      <c r="BV785" s="97" t="s">
        <v>108</v>
      </c>
      <c r="BW785" s="93" t="s">
        <v>108</v>
      </c>
      <c r="BX785" s="95" t="s">
        <v>102</v>
      </c>
      <c r="BY785" s="93" t="s">
        <v>102</v>
      </c>
      <c r="BZ785" s="93" t="s">
        <v>102</v>
      </c>
      <c r="CA785" s="93" t="s">
        <v>102</v>
      </c>
      <c r="CB785" s="93" t="s">
        <v>102</v>
      </c>
      <c r="CC785" s="93" t="s">
        <v>102</v>
      </c>
      <c r="CD785" s="93" t="s">
        <v>102</v>
      </c>
      <c r="CE785" s="193" t="s">
        <v>102</v>
      </c>
      <c r="CF785" s="194" t="s">
        <v>436</v>
      </c>
      <c r="CG785" s="195" t="s">
        <v>8170</v>
      </c>
      <c r="CH785" s="101" t="s">
        <v>563</v>
      </c>
      <c r="CI785" s="102"/>
      <c r="CJ785" s="196" t="s">
        <v>577</v>
      </c>
      <c r="CK785" s="104" t="s">
        <v>190</v>
      </c>
      <c r="CL785" s="105"/>
      <c r="CM785" s="83" t="s">
        <v>578</v>
      </c>
      <c r="CN785" s="106" t="s">
        <v>108</v>
      </c>
      <c r="CO785" s="197" t="s">
        <v>566</v>
      </c>
      <c r="CP785" s="107"/>
      <c r="CQ785" s="198" t="s">
        <v>107</v>
      </c>
      <c r="CR785" s="198" t="s">
        <v>107</v>
      </c>
      <c r="CS785" s="199"/>
      <c r="CT785" s="83" t="s">
        <v>109</v>
      </c>
      <c r="CU785" s="83" t="s">
        <v>109</v>
      </c>
      <c r="CV785" s="83">
        <v>32</v>
      </c>
      <c r="CW785" s="83" t="s">
        <v>270</v>
      </c>
      <c r="CX785" s="83">
        <v>32</v>
      </c>
      <c r="CY785" s="83" t="s">
        <v>108</v>
      </c>
      <c r="CZ785" s="83">
        <v>1033179</v>
      </c>
      <c r="DA785" s="83" t="s">
        <v>8171</v>
      </c>
      <c r="DB785" s="83" t="s">
        <v>118</v>
      </c>
      <c r="DC785" s="83" t="s">
        <v>108</v>
      </c>
      <c r="DD785" s="83">
        <v>9227</v>
      </c>
      <c r="DE785" s="83" t="s">
        <v>173</v>
      </c>
      <c r="DF785" s="83" t="s">
        <v>118</v>
      </c>
      <c r="DG785" s="83" t="s">
        <v>500</v>
      </c>
      <c r="DH785" s="83"/>
      <c r="DI785" s="85">
        <v>43646</v>
      </c>
      <c r="DJ785" s="83" t="s">
        <v>584</v>
      </c>
      <c r="DK785" s="83" t="s">
        <v>102</v>
      </c>
      <c r="DL785" s="83" t="s">
        <v>482</v>
      </c>
      <c r="DM785" s="83">
        <v>0</v>
      </c>
      <c r="DN785" s="83" t="s">
        <v>483</v>
      </c>
      <c r="DO785" s="83">
        <v>1</v>
      </c>
      <c r="DP785" s="83">
        <v>6</v>
      </c>
      <c r="DQ785" s="83"/>
      <c r="DR785" s="83" t="s">
        <v>108</v>
      </c>
      <c r="DS785" s="83" t="s">
        <v>497</v>
      </c>
      <c r="DU785" s="215" t="s">
        <v>269</v>
      </c>
      <c r="DV785" s="136">
        <v>1</v>
      </c>
      <c r="DW785" s="136">
        <v>3</v>
      </c>
      <c r="DX785" s="215" t="s">
        <v>269</v>
      </c>
      <c r="DY785" s="215" t="s">
        <v>269</v>
      </c>
      <c r="DZ785" s="215" t="s">
        <v>269</v>
      </c>
      <c r="EA785" s="215" t="s">
        <v>269</v>
      </c>
      <c r="EB785" s="215" t="s">
        <v>269</v>
      </c>
      <c r="EC785" s="215" t="s">
        <v>269</v>
      </c>
      <c r="ED785" s="215" t="s">
        <v>269</v>
      </c>
      <c r="EE785" s="215" t="s">
        <v>269</v>
      </c>
    </row>
    <row r="786" spans="1:135" ht="57.6" x14ac:dyDescent="0.55000000000000004">
      <c r="A786" s="83" t="s">
        <v>130</v>
      </c>
      <c r="B786" s="136">
        <v>269240</v>
      </c>
      <c r="C786" t="s">
        <v>1419</v>
      </c>
      <c r="D786" s="83" t="s">
        <v>228</v>
      </c>
      <c r="E786" s="138">
        <v>520912212549</v>
      </c>
      <c r="F786" s="83" t="s">
        <v>143</v>
      </c>
      <c r="G786" s="85">
        <v>43620</v>
      </c>
      <c r="H786" s="83" t="s">
        <v>98</v>
      </c>
      <c r="I786" s="84" t="s">
        <v>612</v>
      </c>
      <c r="J786" s="207" t="s">
        <v>628</v>
      </c>
      <c r="K786" s="208" t="s">
        <v>633</v>
      </c>
      <c r="L786" s="83" t="s">
        <v>108</v>
      </c>
      <c r="M786" s="184" t="s">
        <v>102</v>
      </c>
      <c r="N786" s="184" t="s">
        <v>556</v>
      </c>
      <c r="O786" s="85" t="s">
        <v>102</v>
      </c>
      <c r="P786" s="185">
        <v>42491</v>
      </c>
      <c r="Q786" s="186" t="s">
        <v>202</v>
      </c>
      <c r="R786" s="186" t="s">
        <v>613</v>
      </c>
      <c r="S786" s="186"/>
      <c r="T786" s="187"/>
      <c r="U786" s="188" t="s">
        <v>295</v>
      </c>
      <c r="V786" s="188" t="s">
        <v>205</v>
      </c>
      <c r="W786" s="188" t="s">
        <v>295</v>
      </c>
      <c r="X786" s="189" t="s">
        <v>107</v>
      </c>
      <c r="Y786" s="190" t="s">
        <v>614</v>
      </c>
      <c r="Z786" s="83">
        <v>700</v>
      </c>
      <c r="AA786" s="83" t="s">
        <v>193</v>
      </c>
      <c r="AB786" s="83" t="s">
        <v>181</v>
      </c>
      <c r="AC786" s="83" t="s">
        <v>102</v>
      </c>
      <c r="AD786" s="83" t="s">
        <v>8172</v>
      </c>
      <c r="AE786" s="83" t="s">
        <v>8173</v>
      </c>
      <c r="AF786" s="83" t="s">
        <v>102</v>
      </c>
      <c r="AG786" s="83" t="s">
        <v>175</v>
      </c>
      <c r="AH786" s="83" t="s">
        <v>8174</v>
      </c>
      <c r="AI786" s="83" t="s">
        <v>104</v>
      </c>
      <c r="AJ786" s="83" t="s">
        <v>105</v>
      </c>
      <c r="AK786" s="191" t="s">
        <v>8172</v>
      </c>
      <c r="AL786" s="191" t="s">
        <v>8173</v>
      </c>
      <c r="AM786" s="191" t="s">
        <v>102</v>
      </c>
      <c r="AN786" s="191" t="s">
        <v>175</v>
      </c>
      <c r="AO786" s="191" t="s">
        <v>8174</v>
      </c>
      <c r="AP786" s="191" t="s">
        <v>104</v>
      </c>
      <c r="AQ786" s="191" t="s">
        <v>105</v>
      </c>
      <c r="AR786" s="191" t="s">
        <v>106</v>
      </c>
      <c r="AS786" s="191"/>
      <c r="AT786" s="191"/>
      <c r="AU786" s="191"/>
      <c r="AV786" s="191"/>
      <c r="AW786" s="191"/>
      <c r="AX786" s="191" t="s">
        <v>575</v>
      </c>
      <c r="AY786" s="192" t="s">
        <v>454</v>
      </c>
      <c r="AZ786" s="192" t="s">
        <v>108</v>
      </c>
      <c r="BA786" s="91" t="s">
        <v>108</v>
      </c>
      <c r="BB786" s="90">
        <v>0</v>
      </c>
      <c r="BC786" s="93" t="s">
        <v>102</v>
      </c>
      <c r="BD786" s="93" t="s">
        <v>102</v>
      </c>
      <c r="BE786" s="93" t="s">
        <v>102</v>
      </c>
      <c r="BF786" s="93" t="s">
        <v>102</v>
      </c>
      <c r="BG786" s="97" t="s">
        <v>108</v>
      </c>
      <c r="BH786" s="93" t="s">
        <v>108</v>
      </c>
      <c r="BI786" s="93" t="s">
        <v>102</v>
      </c>
      <c r="BJ786" s="93" t="s">
        <v>102</v>
      </c>
      <c r="BK786" s="93" t="s">
        <v>102</v>
      </c>
      <c r="BL786" s="93" t="s">
        <v>102</v>
      </c>
      <c r="BM786" s="93" t="s">
        <v>102</v>
      </c>
      <c r="BN786" s="93" t="s">
        <v>102</v>
      </c>
      <c r="BO786" s="93" t="s">
        <v>102</v>
      </c>
      <c r="BP786" s="96" t="s">
        <v>102</v>
      </c>
      <c r="BQ786" s="90">
        <v>0</v>
      </c>
      <c r="BR786" s="93" t="s">
        <v>102</v>
      </c>
      <c r="BS786" s="93" t="s">
        <v>102</v>
      </c>
      <c r="BT786" s="93" t="s">
        <v>102</v>
      </c>
      <c r="BU786" s="93" t="s">
        <v>102</v>
      </c>
      <c r="BV786" s="97" t="s">
        <v>108</v>
      </c>
      <c r="BW786" s="93" t="s">
        <v>108</v>
      </c>
      <c r="BX786" s="95" t="s">
        <v>102</v>
      </c>
      <c r="BY786" s="93" t="s">
        <v>102</v>
      </c>
      <c r="BZ786" s="93" t="s">
        <v>102</v>
      </c>
      <c r="CA786" s="93" t="s">
        <v>102</v>
      </c>
      <c r="CB786" s="93" t="s">
        <v>102</v>
      </c>
      <c r="CC786" s="93" t="s">
        <v>102</v>
      </c>
      <c r="CD786" s="93" t="s">
        <v>102</v>
      </c>
      <c r="CE786" s="193" t="s">
        <v>102</v>
      </c>
      <c r="CF786" s="194" t="s">
        <v>508</v>
      </c>
      <c r="CG786" s="195" t="s">
        <v>102</v>
      </c>
      <c r="CH786" s="101" t="e">
        <v>#N/A</v>
      </c>
      <c r="CI786" s="102" t="s">
        <v>580</v>
      </c>
      <c r="CJ786" s="196" t="s">
        <v>108</v>
      </c>
      <c r="CK786" s="104" t="s">
        <v>109</v>
      </c>
      <c r="CL786" s="105" t="s">
        <v>579</v>
      </c>
      <c r="CM786" s="83" t="s">
        <v>108</v>
      </c>
      <c r="CN786" s="106" t="s">
        <v>108</v>
      </c>
      <c r="CO786" s="197" t="s">
        <v>108</v>
      </c>
      <c r="CP786" s="107"/>
      <c r="CQ786" s="198" t="s">
        <v>474</v>
      </c>
      <c r="CR786" s="198" t="s">
        <v>474</v>
      </c>
      <c r="CS786" s="199" t="s">
        <v>616</v>
      </c>
      <c r="CT786" s="83" t="s">
        <v>109</v>
      </c>
      <c r="CU786" s="83" t="s">
        <v>109</v>
      </c>
      <c r="CV786" s="83">
        <v>13</v>
      </c>
      <c r="CW786" s="83" t="s">
        <v>112</v>
      </c>
      <c r="CX786" s="83">
        <v>13</v>
      </c>
      <c r="CY786" s="83" t="s">
        <v>8175</v>
      </c>
      <c r="CZ786" s="83">
        <v>1034498.5</v>
      </c>
      <c r="DA786" s="83" t="s">
        <v>138</v>
      </c>
      <c r="DB786" s="83" t="s">
        <v>124</v>
      </c>
      <c r="DC786" s="83" t="s">
        <v>501</v>
      </c>
      <c r="DD786" s="83">
        <v>7992</v>
      </c>
      <c r="DE786" s="83" t="s">
        <v>582</v>
      </c>
      <c r="DF786" s="83" t="s">
        <v>145</v>
      </c>
      <c r="DG786" s="83" t="s">
        <v>501</v>
      </c>
      <c r="DH786" s="83" t="s">
        <v>582</v>
      </c>
      <c r="DI786" s="85">
        <v>43646</v>
      </c>
      <c r="DJ786" s="83" t="s">
        <v>584</v>
      </c>
      <c r="DK786" s="83" t="s">
        <v>102</v>
      </c>
      <c r="DL786" s="83" t="s">
        <v>482</v>
      </c>
      <c r="DM786" s="83">
        <v>0</v>
      </c>
      <c r="DN786" s="83" t="s">
        <v>238</v>
      </c>
      <c r="DO786" s="83">
        <v>1</v>
      </c>
      <c r="DP786" s="83">
        <v>6</v>
      </c>
      <c r="DQ786" s="83"/>
      <c r="DR786" s="83" t="s">
        <v>108</v>
      </c>
      <c r="DS786" s="83" t="s">
        <v>497</v>
      </c>
      <c r="DU786" s="215" t="s">
        <v>269</v>
      </c>
      <c r="DV786" s="136">
        <v>1</v>
      </c>
      <c r="DW786" s="136">
        <v>3</v>
      </c>
      <c r="DX786" s="215" t="s">
        <v>269</v>
      </c>
      <c r="DY786" s="215" t="s">
        <v>269</v>
      </c>
      <c r="DZ786" s="215" t="s">
        <v>269</v>
      </c>
      <c r="EA786" s="215" t="s">
        <v>269</v>
      </c>
      <c r="EB786" s="215" t="s">
        <v>269</v>
      </c>
      <c r="EC786" s="215" t="s">
        <v>269</v>
      </c>
      <c r="ED786" s="215" t="s">
        <v>269</v>
      </c>
      <c r="EE786" s="215" t="s">
        <v>269</v>
      </c>
    </row>
    <row r="787" spans="1:135" ht="28.8" x14ac:dyDescent="0.55000000000000004">
      <c r="A787" s="83" t="s">
        <v>130</v>
      </c>
      <c r="B787" s="136">
        <v>712755</v>
      </c>
      <c r="C787" t="s">
        <v>1420</v>
      </c>
      <c r="D787" s="83" t="s">
        <v>228</v>
      </c>
      <c r="E787" s="138">
        <v>466710032217</v>
      </c>
      <c r="F787" s="83" t="s">
        <v>114</v>
      </c>
      <c r="G787" s="85">
        <v>43634</v>
      </c>
      <c r="H787" s="83" t="s">
        <v>98</v>
      </c>
      <c r="I787" s="84" t="s">
        <v>618</v>
      </c>
      <c r="J787" s="207" t="s">
        <v>629</v>
      </c>
      <c r="K787" s="208" t="s">
        <v>634</v>
      </c>
      <c r="L787" s="83" t="s">
        <v>108</v>
      </c>
      <c r="M787" s="184">
        <v>27729</v>
      </c>
      <c r="N787" s="184"/>
      <c r="O787" s="85" t="s">
        <v>102</v>
      </c>
      <c r="P787" s="185">
        <v>43013</v>
      </c>
      <c r="Q787" s="186" t="s">
        <v>203</v>
      </c>
      <c r="R787" s="186"/>
      <c r="S787" s="186"/>
      <c r="T787" s="187"/>
      <c r="U787" s="188" t="s">
        <v>296</v>
      </c>
      <c r="V787" s="188" t="s">
        <v>205</v>
      </c>
      <c r="W787" s="189" t="s">
        <v>619</v>
      </c>
      <c r="X787" s="189" t="s">
        <v>107</v>
      </c>
      <c r="Y787" s="190" t="s">
        <v>614</v>
      </c>
      <c r="Z787" s="83">
        <v>700</v>
      </c>
      <c r="AA787" s="83" t="s">
        <v>193</v>
      </c>
      <c r="AB787" s="83" t="s">
        <v>181</v>
      </c>
      <c r="AC787" s="83" t="s">
        <v>102</v>
      </c>
      <c r="AD787" s="83" t="s">
        <v>8176</v>
      </c>
      <c r="AE787" s="83" t="s">
        <v>102</v>
      </c>
      <c r="AF787" s="83" t="s">
        <v>102</v>
      </c>
      <c r="AG787" s="83" t="s">
        <v>174</v>
      </c>
      <c r="AH787" s="83" t="s">
        <v>8165</v>
      </c>
      <c r="AI787" s="83" t="s">
        <v>104</v>
      </c>
      <c r="AJ787" s="83" t="s">
        <v>105</v>
      </c>
      <c r="AK787" s="191" t="s">
        <v>8176</v>
      </c>
      <c r="AL787" s="191" t="s">
        <v>102</v>
      </c>
      <c r="AM787" s="191" t="s">
        <v>102</v>
      </c>
      <c r="AN787" s="191" t="s">
        <v>174</v>
      </c>
      <c r="AO787" s="191" t="s">
        <v>8165</v>
      </c>
      <c r="AP787" s="191" t="s">
        <v>104</v>
      </c>
      <c r="AQ787" s="191" t="s">
        <v>105</v>
      </c>
      <c r="AR787" s="191" t="s">
        <v>106</v>
      </c>
      <c r="AS787" s="191" t="s">
        <v>8176</v>
      </c>
      <c r="AT787" s="191" t="s">
        <v>488</v>
      </c>
      <c r="AU787" s="191" t="s">
        <v>8177</v>
      </c>
      <c r="AV787" s="191" t="s">
        <v>104</v>
      </c>
      <c r="AW787" s="191" t="s">
        <v>204</v>
      </c>
      <c r="AX787" s="191"/>
      <c r="AY787" s="192" t="s">
        <v>454</v>
      </c>
      <c r="AZ787" s="192" t="s">
        <v>416</v>
      </c>
      <c r="BA787" s="91" t="s">
        <v>108</v>
      </c>
      <c r="BB787" s="90">
        <v>0</v>
      </c>
      <c r="BC787" s="93" t="s">
        <v>102</v>
      </c>
      <c r="BD787" s="93" t="s">
        <v>102</v>
      </c>
      <c r="BE787" s="93" t="s">
        <v>102</v>
      </c>
      <c r="BF787" s="93" t="s">
        <v>102</v>
      </c>
      <c r="BG787" s="97" t="s">
        <v>108</v>
      </c>
      <c r="BH787" s="93" t="s">
        <v>108</v>
      </c>
      <c r="BI787" s="93" t="s">
        <v>102</v>
      </c>
      <c r="BJ787" s="93" t="s">
        <v>102</v>
      </c>
      <c r="BK787" s="93" t="s">
        <v>102</v>
      </c>
      <c r="BL787" s="93" t="s">
        <v>102</v>
      </c>
      <c r="BM787" s="93" t="s">
        <v>102</v>
      </c>
      <c r="BN787" s="93" t="s">
        <v>102</v>
      </c>
      <c r="BO787" s="93" t="s">
        <v>102</v>
      </c>
      <c r="BP787" s="96" t="s">
        <v>102</v>
      </c>
      <c r="BQ787" s="90">
        <v>0</v>
      </c>
      <c r="BR787" s="93" t="s">
        <v>102</v>
      </c>
      <c r="BS787" s="93" t="s">
        <v>102</v>
      </c>
      <c r="BT787" s="93" t="s">
        <v>102</v>
      </c>
      <c r="BU787" s="93" t="s">
        <v>102</v>
      </c>
      <c r="BV787" s="97" t="s">
        <v>108</v>
      </c>
      <c r="BW787" s="93" t="s">
        <v>108</v>
      </c>
      <c r="BX787" s="95" t="s">
        <v>102</v>
      </c>
      <c r="BY787" s="93" t="s">
        <v>102</v>
      </c>
      <c r="BZ787" s="93" t="s">
        <v>102</v>
      </c>
      <c r="CA787" s="93" t="s">
        <v>102</v>
      </c>
      <c r="CB787" s="93" t="s">
        <v>102</v>
      </c>
      <c r="CC787" s="93" t="s">
        <v>102</v>
      </c>
      <c r="CD787" s="93" t="s">
        <v>102</v>
      </c>
      <c r="CE787" s="193" t="s">
        <v>102</v>
      </c>
      <c r="CF787" s="194" t="s">
        <v>436</v>
      </c>
      <c r="CG787" s="195" t="s">
        <v>8178</v>
      </c>
      <c r="CH787" s="101" t="s">
        <v>310</v>
      </c>
      <c r="CI787" s="102"/>
      <c r="CJ787" s="196" t="s">
        <v>8179</v>
      </c>
      <c r="CK787" s="104" t="s">
        <v>190</v>
      </c>
      <c r="CL787" s="105"/>
      <c r="CM787" s="83" t="s">
        <v>623</v>
      </c>
      <c r="CN787" s="106" t="s">
        <v>624</v>
      </c>
      <c r="CO787" s="197" t="s">
        <v>625</v>
      </c>
      <c r="CP787" s="107"/>
      <c r="CQ787" s="198" t="s">
        <v>474</v>
      </c>
      <c r="CR787" s="198" t="s">
        <v>474</v>
      </c>
      <c r="CS787" s="199"/>
      <c r="CT787" s="83" t="s">
        <v>109</v>
      </c>
      <c r="CU787" s="83" t="s">
        <v>109</v>
      </c>
      <c r="CV787" s="83">
        <v>33</v>
      </c>
      <c r="CW787" s="83" t="s">
        <v>139</v>
      </c>
      <c r="CX787" s="83">
        <v>33</v>
      </c>
      <c r="CY787" s="83" t="s">
        <v>108</v>
      </c>
      <c r="CZ787" s="83">
        <v>1035818</v>
      </c>
      <c r="DA787" s="83" t="s">
        <v>581</v>
      </c>
      <c r="DB787" s="83" t="s">
        <v>152</v>
      </c>
      <c r="DC787" s="83" t="s">
        <v>500</v>
      </c>
      <c r="DD787" s="83">
        <v>3190</v>
      </c>
      <c r="DE787" s="83" t="s">
        <v>606</v>
      </c>
      <c r="DF787" s="83" t="s">
        <v>152</v>
      </c>
      <c r="DG787" s="83" t="s">
        <v>500</v>
      </c>
      <c r="DH787" s="83"/>
      <c r="DI787" s="85">
        <v>43646</v>
      </c>
      <c r="DJ787" s="83" t="s">
        <v>584</v>
      </c>
      <c r="DK787" s="83" t="s">
        <v>102</v>
      </c>
      <c r="DL787" s="83" t="s">
        <v>482</v>
      </c>
      <c r="DM787" s="83">
        <v>0</v>
      </c>
      <c r="DN787" s="83" t="s">
        <v>483</v>
      </c>
      <c r="DO787" s="83">
        <v>1</v>
      </c>
      <c r="DP787" s="83">
        <v>5</v>
      </c>
      <c r="DQ787" s="83"/>
      <c r="DR787" s="83" t="s">
        <v>108</v>
      </c>
      <c r="DS787" s="83" t="s">
        <v>497</v>
      </c>
      <c r="DU787" s="215" t="s">
        <v>269</v>
      </c>
      <c r="DV787" s="136">
        <v>1</v>
      </c>
      <c r="DW787" s="136">
        <v>3</v>
      </c>
      <c r="DX787" s="215" t="s">
        <v>269</v>
      </c>
      <c r="DY787" s="215" t="s">
        <v>269</v>
      </c>
      <c r="DZ787" s="215" t="s">
        <v>269</v>
      </c>
      <c r="EA787" s="215" t="s">
        <v>269</v>
      </c>
      <c r="EB787" s="215" t="s">
        <v>269</v>
      </c>
      <c r="EC787" s="215" t="s">
        <v>269</v>
      </c>
      <c r="ED787" s="215" t="s">
        <v>269</v>
      </c>
      <c r="EE787" s="215" t="s">
        <v>269</v>
      </c>
    </row>
    <row r="788" spans="1:135" ht="28.8" x14ac:dyDescent="0.55000000000000004">
      <c r="A788" s="83" t="s">
        <v>130</v>
      </c>
      <c r="B788" s="136">
        <v>447351</v>
      </c>
      <c r="C788" t="s">
        <v>1421</v>
      </c>
      <c r="D788" s="83" t="s">
        <v>228</v>
      </c>
      <c r="E788" s="138">
        <v>630979907955</v>
      </c>
      <c r="F788" s="83" t="s">
        <v>114</v>
      </c>
      <c r="G788" s="85">
        <v>43643</v>
      </c>
      <c r="H788" s="211" t="s">
        <v>98</v>
      </c>
      <c r="I788" s="84" t="s">
        <v>610</v>
      </c>
      <c r="J788" s="207" t="s">
        <v>627</v>
      </c>
      <c r="K788" s="208" t="s">
        <v>630</v>
      </c>
      <c r="L788" s="83" t="s">
        <v>108</v>
      </c>
      <c r="M788" s="184">
        <v>24640</v>
      </c>
      <c r="N788" s="184"/>
      <c r="O788" s="85" t="s">
        <v>102</v>
      </c>
      <c r="P788" s="185">
        <v>42491</v>
      </c>
      <c r="Q788" s="186" t="s">
        <v>203</v>
      </c>
      <c r="R788" s="186"/>
      <c r="S788" s="186"/>
      <c r="T788" s="187"/>
      <c r="U788" s="188" t="s">
        <v>296</v>
      </c>
      <c r="V788" s="188" t="s">
        <v>297</v>
      </c>
      <c r="W788" s="188" t="s">
        <v>297</v>
      </c>
      <c r="X788" s="189" t="s">
        <v>167</v>
      </c>
      <c r="Y788" s="190"/>
      <c r="Z788" s="83">
        <v>700</v>
      </c>
      <c r="AA788" s="83" t="s">
        <v>193</v>
      </c>
      <c r="AB788" s="83" t="s">
        <v>181</v>
      </c>
      <c r="AC788" s="83" t="s">
        <v>102</v>
      </c>
      <c r="AD788" s="83" t="s">
        <v>8180</v>
      </c>
      <c r="AE788" s="83" t="s">
        <v>102</v>
      </c>
      <c r="AF788" s="83" t="s">
        <v>102</v>
      </c>
      <c r="AG788" s="83" t="s">
        <v>119</v>
      </c>
      <c r="AH788" s="83" t="s">
        <v>8181</v>
      </c>
      <c r="AI788" s="83" t="s">
        <v>104</v>
      </c>
      <c r="AJ788" s="83" t="s">
        <v>105</v>
      </c>
      <c r="AK788" s="191" t="s">
        <v>8180</v>
      </c>
      <c r="AL788" s="191" t="s">
        <v>102</v>
      </c>
      <c r="AM788" s="191" t="s">
        <v>102</v>
      </c>
      <c r="AN788" s="191" t="s">
        <v>119</v>
      </c>
      <c r="AO788" s="191" t="s">
        <v>8181</v>
      </c>
      <c r="AP788" s="191" t="s">
        <v>104</v>
      </c>
      <c r="AQ788" s="191" t="s">
        <v>105</v>
      </c>
      <c r="AR788" s="191" t="s">
        <v>106</v>
      </c>
      <c r="AS788" s="191" t="s">
        <v>8180</v>
      </c>
      <c r="AT788" s="191" t="s">
        <v>485</v>
      </c>
      <c r="AU788" s="191" t="s">
        <v>8181</v>
      </c>
      <c r="AV788" s="191" t="s">
        <v>104</v>
      </c>
      <c r="AW788" s="191" t="s">
        <v>204</v>
      </c>
      <c r="AX788" s="191"/>
      <c r="AY788" s="192" t="s">
        <v>454</v>
      </c>
      <c r="AZ788" s="192" t="s">
        <v>416</v>
      </c>
      <c r="BA788" s="91" t="s">
        <v>108</v>
      </c>
      <c r="BB788" s="90">
        <v>0</v>
      </c>
      <c r="BC788" s="93" t="s">
        <v>102</v>
      </c>
      <c r="BD788" s="93" t="s">
        <v>102</v>
      </c>
      <c r="BE788" s="93" t="s">
        <v>102</v>
      </c>
      <c r="BF788" s="93" t="s">
        <v>102</v>
      </c>
      <c r="BG788" s="97" t="s">
        <v>108</v>
      </c>
      <c r="BH788" s="93" t="s">
        <v>108</v>
      </c>
      <c r="BI788" s="93" t="s">
        <v>102</v>
      </c>
      <c r="BJ788" s="93" t="s">
        <v>102</v>
      </c>
      <c r="BK788" s="93" t="s">
        <v>102</v>
      </c>
      <c r="BL788" s="93" t="s">
        <v>102</v>
      </c>
      <c r="BM788" s="93" t="s">
        <v>102</v>
      </c>
      <c r="BN788" s="93" t="s">
        <v>102</v>
      </c>
      <c r="BO788" s="93" t="s">
        <v>102</v>
      </c>
      <c r="BP788" s="96" t="s">
        <v>102</v>
      </c>
      <c r="BQ788" s="90">
        <v>0</v>
      </c>
      <c r="BR788" s="93" t="s">
        <v>102</v>
      </c>
      <c r="BS788" s="93" t="s">
        <v>102</v>
      </c>
      <c r="BT788" s="93" t="s">
        <v>102</v>
      </c>
      <c r="BU788" s="93" t="s">
        <v>102</v>
      </c>
      <c r="BV788" s="97" t="s">
        <v>108</v>
      </c>
      <c r="BW788" s="93" t="s">
        <v>108</v>
      </c>
      <c r="BX788" s="95" t="s">
        <v>102</v>
      </c>
      <c r="BY788" s="93" t="s">
        <v>102</v>
      </c>
      <c r="BZ788" s="93" t="s">
        <v>102</v>
      </c>
      <c r="CA788" s="93" t="s">
        <v>102</v>
      </c>
      <c r="CB788" s="93" t="s">
        <v>102</v>
      </c>
      <c r="CC788" s="93" t="s">
        <v>102</v>
      </c>
      <c r="CD788" s="93" t="s">
        <v>102</v>
      </c>
      <c r="CE788" s="193" t="s">
        <v>102</v>
      </c>
      <c r="CF788" s="194" t="s">
        <v>436</v>
      </c>
      <c r="CG788" s="195" t="s">
        <v>8182</v>
      </c>
      <c r="CH788" s="101" t="s">
        <v>563</v>
      </c>
      <c r="CI788" s="102"/>
      <c r="CJ788" s="196" t="s">
        <v>577</v>
      </c>
      <c r="CK788" s="104" t="s">
        <v>190</v>
      </c>
      <c r="CL788" s="105"/>
      <c r="CM788" s="83" t="s">
        <v>578</v>
      </c>
      <c r="CN788" s="106" t="s">
        <v>108</v>
      </c>
      <c r="CO788" s="197" t="s">
        <v>566</v>
      </c>
      <c r="CP788" s="107"/>
      <c r="CQ788" s="198" t="s">
        <v>107</v>
      </c>
      <c r="CR788" s="198" t="s">
        <v>107</v>
      </c>
      <c r="CS788" s="199"/>
      <c r="CT788" s="83" t="s">
        <v>109</v>
      </c>
      <c r="CU788" s="83" t="s">
        <v>109</v>
      </c>
      <c r="CV788" s="83">
        <v>73</v>
      </c>
      <c r="CW788" s="83" t="s">
        <v>270</v>
      </c>
      <c r="CX788" s="83">
        <v>73</v>
      </c>
      <c r="CY788" s="83" t="s">
        <v>108</v>
      </c>
      <c r="CZ788" s="83">
        <v>1037137.5</v>
      </c>
      <c r="DA788" s="83" t="s">
        <v>8183</v>
      </c>
      <c r="DB788" s="83" t="s">
        <v>118</v>
      </c>
      <c r="DC788" s="83" t="s">
        <v>108</v>
      </c>
      <c r="DD788" s="83">
        <v>1796</v>
      </c>
      <c r="DE788" s="83" t="s">
        <v>173</v>
      </c>
      <c r="DF788" s="83" t="s">
        <v>118</v>
      </c>
      <c r="DG788" s="83" t="s">
        <v>500</v>
      </c>
      <c r="DH788" s="83"/>
      <c r="DI788" s="85">
        <v>43646</v>
      </c>
      <c r="DJ788" s="83" t="s">
        <v>584</v>
      </c>
      <c r="DK788" s="83" t="s">
        <v>102</v>
      </c>
      <c r="DL788" s="83" t="s">
        <v>482</v>
      </c>
      <c r="DM788" s="83">
        <v>0</v>
      </c>
      <c r="DN788" s="83" t="s">
        <v>483</v>
      </c>
      <c r="DO788" s="83">
        <v>1</v>
      </c>
      <c r="DP788" s="83">
        <v>1</v>
      </c>
      <c r="DQ788" s="83"/>
      <c r="DR788" s="83" t="s">
        <v>108</v>
      </c>
      <c r="DS788" s="83" t="s">
        <v>497</v>
      </c>
      <c r="DU788" s="215" t="s">
        <v>269</v>
      </c>
      <c r="DV788" s="136">
        <v>1</v>
      </c>
      <c r="DW788" s="136">
        <v>3</v>
      </c>
      <c r="DX788" s="215" t="s">
        <v>269</v>
      </c>
      <c r="DY788" s="215" t="s">
        <v>269</v>
      </c>
      <c r="DZ788" s="215" t="s">
        <v>269</v>
      </c>
      <c r="EA788" s="215" t="s">
        <v>269</v>
      </c>
      <c r="EB788" s="215" t="s">
        <v>269</v>
      </c>
      <c r="EC788" s="215" t="s">
        <v>269</v>
      </c>
      <c r="ED788" s="215" t="s">
        <v>269</v>
      </c>
      <c r="EE788" s="215" t="s">
        <v>269</v>
      </c>
    </row>
    <row r="789" spans="1:135" ht="57.6" x14ac:dyDescent="0.55000000000000004">
      <c r="A789" s="83" t="s">
        <v>130</v>
      </c>
      <c r="B789" s="136">
        <v>330575</v>
      </c>
      <c r="C789" t="s">
        <v>1422</v>
      </c>
      <c r="D789" s="83" t="s">
        <v>228</v>
      </c>
      <c r="E789" s="138">
        <v>769027177801</v>
      </c>
      <c r="F789" s="83" t="s">
        <v>143</v>
      </c>
      <c r="G789" s="85">
        <v>43620</v>
      </c>
      <c r="H789" s="83" t="s">
        <v>98</v>
      </c>
      <c r="I789" s="84" t="s">
        <v>612</v>
      </c>
      <c r="J789" s="207" t="s">
        <v>628</v>
      </c>
      <c r="K789" s="208" t="s">
        <v>633</v>
      </c>
      <c r="L789" s="83" t="s">
        <v>108</v>
      </c>
      <c r="M789" s="184" t="s">
        <v>102</v>
      </c>
      <c r="N789" s="184" t="s">
        <v>556</v>
      </c>
      <c r="O789" s="85" t="s">
        <v>102</v>
      </c>
      <c r="P789" s="185">
        <v>42491</v>
      </c>
      <c r="Q789" s="186" t="s">
        <v>202</v>
      </c>
      <c r="R789" s="186" t="s">
        <v>613</v>
      </c>
      <c r="S789" s="186"/>
      <c r="T789" s="187"/>
      <c r="U789" s="188" t="s">
        <v>295</v>
      </c>
      <c r="V789" s="188" t="s">
        <v>205</v>
      </c>
      <c r="W789" s="188" t="s">
        <v>295</v>
      </c>
      <c r="X789" s="189" t="s">
        <v>107</v>
      </c>
      <c r="Y789" s="190" t="s">
        <v>614</v>
      </c>
      <c r="Z789" s="83">
        <v>700</v>
      </c>
      <c r="AA789" s="83" t="s">
        <v>193</v>
      </c>
      <c r="AB789" s="83" t="s">
        <v>181</v>
      </c>
      <c r="AC789" s="83" t="s">
        <v>102</v>
      </c>
      <c r="AD789" s="83" t="s">
        <v>8184</v>
      </c>
      <c r="AE789" s="83" t="s">
        <v>8185</v>
      </c>
      <c r="AF789" s="83" t="s">
        <v>102</v>
      </c>
      <c r="AG789" s="83" t="s">
        <v>175</v>
      </c>
      <c r="AH789" s="83" t="s">
        <v>8186</v>
      </c>
      <c r="AI789" s="83" t="s">
        <v>104</v>
      </c>
      <c r="AJ789" s="83" t="s">
        <v>105</v>
      </c>
      <c r="AK789" s="191" t="s">
        <v>8184</v>
      </c>
      <c r="AL789" s="191" t="s">
        <v>8185</v>
      </c>
      <c r="AM789" s="191" t="s">
        <v>102</v>
      </c>
      <c r="AN789" s="191" t="s">
        <v>175</v>
      </c>
      <c r="AO789" s="191" t="s">
        <v>8186</v>
      </c>
      <c r="AP789" s="191" t="s">
        <v>104</v>
      </c>
      <c r="AQ789" s="191" t="s">
        <v>105</v>
      </c>
      <c r="AR789" s="191" t="s">
        <v>106</v>
      </c>
      <c r="AS789" s="191"/>
      <c r="AT789" s="191"/>
      <c r="AU789" s="191"/>
      <c r="AV789" s="191"/>
      <c r="AW789" s="191"/>
      <c r="AX789" s="191" t="s">
        <v>575</v>
      </c>
      <c r="AY789" s="192" t="s">
        <v>454</v>
      </c>
      <c r="AZ789" s="192" t="s">
        <v>108</v>
      </c>
      <c r="BA789" s="91" t="s">
        <v>108</v>
      </c>
      <c r="BB789" s="90">
        <v>0</v>
      </c>
      <c r="BC789" s="93" t="s">
        <v>102</v>
      </c>
      <c r="BD789" s="93" t="s">
        <v>102</v>
      </c>
      <c r="BE789" s="93" t="s">
        <v>102</v>
      </c>
      <c r="BF789" s="93" t="s">
        <v>102</v>
      </c>
      <c r="BG789" s="97" t="s">
        <v>108</v>
      </c>
      <c r="BH789" s="93" t="s">
        <v>108</v>
      </c>
      <c r="BI789" s="93" t="s">
        <v>102</v>
      </c>
      <c r="BJ789" s="93" t="s">
        <v>102</v>
      </c>
      <c r="BK789" s="93" t="s">
        <v>102</v>
      </c>
      <c r="BL789" s="93" t="s">
        <v>102</v>
      </c>
      <c r="BM789" s="93" t="s">
        <v>102</v>
      </c>
      <c r="BN789" s="93" t="s">
        <v>102</v>
      </c>
      <c r="BO789" s="93" t="s">
        <v>102</v>
      </c>
      <c r="BP789" s="96" t="s">
        <v>102</v>
      </c>
      <c r="BQ789" s="90">
        <v>0</v>
      </c>
      <c r="BR789" s="93" t="s">
        <v>102</v>
      </c>
      <c r="BS789" s="93" t="s">
        <v>102</v>
      </c>
      <c r="BT789" s="93" t="s">
        <v>102</v>
      </c>
      <c r="BU789" s="93" t="s">
        <v>102</v>
      </c>
      <c r="BV789" s="97" t="s">
        <v>108</v>
      </c>
      <c r="BW789" s="93" t="s">
        <v>108</v>
      </c>
      <c r="BX789" s="95" t="s">
        <v>102</v>
      </c>
      <c r="BY789" s="93" t="s">
        <v>102</v>
      </c>
      <c r="BZ789" s="93" t="s">
        <v>102</v>
      </c>
      <c r="CA789" s="93" t="s">
        <v>102</v>
      </c>
      <c r="CB789" s="93" t="s">
        <v>102</v>
      </c>
      <c r="CC789" s="93" t="s">
        <v>102</v>
      </c>
      <c r="CD789" s="93" t="s">
        <v>102</v>
      </c>
      <c r="CE789" s="193" t="s">
        <v>102</v>
      </c>
      <c r="CF789" s="194" t="s">
        <v>508</v>
      </c>
      <c r="CG789" s="195" t="s">
        <v>102</v>
      </c>
      <c r="CH789" s="101" t="e">
        <v>#N/A</v>
      </c>
      <c r="CI789" s="102" t="s">
        <v>580</v>
      </c>
      <c r="CJ789" s="196" t="s">
        <v>108</v>
      </c>
      <c r="CK789" s="104" t="s">
        <v>109</v>
      </c>
      <c r="CL789" s="105" t="s">
        <v>579</v>
      </c>
      <c r="CM789" s="83" t="s">
        <v>108</v>
      </c>
      <c r="CN789" s="106" t="s">
        <v>108</v>
      </c>
      <c r="CO789" s="197" t="s">
        <v>108</v>
      </c>
      <c r="CP789" s="107"/>
      <c r="CQ789" s="198" t="s">
        <v>474</v>
      </c>
      <c r="CR789" s="198" t="s">
        <v>474</v>
      </c>
      <c r="CS789" s="199" t="s">
        <v>616</v>
      </c>
      <c r="CT789" s="83" t="s">
        <v>109</v>
      </c>
      <c r="CU789" s="83" t="s">
        <v>109</v>
      </c>
      <c r="CV789" s="83">
        <v>6</v>
      </c>
      <c r="CW789" s="83" t="s">
        <v>112</v>
      </c>
      <c r="CX789" s="83">
        <v>6</v>
      </c>
      <c r="CY789" s="83" t="s">
        <v>8187</v>
      </c>
      <c r="CZ789" s="83">
        <v>1038457</v>
      </c>
      <c r="DA789" s="83" t="s">
        <v>138</v>
      </c>
      <c r="DB789" s="83" t="s">
        <v>124</v>
      </c>
      <c r="DC789" s="83" t="s">
        <v>501</v>
      </c>
      <c r="DD789" s="83">
        <v>8342</v>
      </c>
      <c r="DE789" s="83" t="s">
        <v>582</v>
      </c>
      <c r="DF789" s="83" t="s">
        <v>145</v>
      </c>
      <c r="DG789" s="83" t="s">
        <v>501</v>
      </c>
      <c r="DH789" s="83" t="s">
        <v>582</v>
      </c>
      <c r="DI789" s="85">
        <v>43646</v>
      </c>
      <c r="DJ789" s="83" t="s">
        <v>584</v>
      </c>
      <c r="DK789" s="83" t="s">
        <v>102</v>
      </c>
      <c r="DL789" s="83" t="s">
        <v>482</v>
      </c>
      <c r="DM789" s="83">
        <v>0</v>
      </c>
      <c r="DN789" s="83" t="s">
        <v>238</v>
      </c>
      <c r="DO789" s="83">
        <v>1</v>
      </c>
      <c r="DP789" s="83">
        <v>1</v>
      </c>
      <c r="DQ789" s="83"/>
      <c r="DR789" s="83" t="s">
        <v>108</v>
      </c>
      <c r="DS789" s="83" t="s">
        <v>497</v>
      </c>
      <c r="DU789" s="215" t="s">
        <v>269</v>
      </c>
      <c r="DV789" s="136">
        <v>1</v>
      </c>
      <c r="DW789" s="136">
        <v>3</v>
      </c>
      <c r="DX789" s="215" t="s">
        <v>269</v>
      </c>
      <c r="DY789" s="215" t="s">
        <v>269</v>
      </c>
      <c r="DZ789" s="215" t="s">
        <v>269</v>
      </c>
      <c r="EA789" s="215" t="s">
        <v>269</v>
      </c>
      <c r="EB789" s="215" t="s">
        <v>269</v>
      </c>
      <c r="EC789" s="215" t="s">
        <v>269</v>
      </c>
      <c r="ED789" s="215" t="s">
        <v>269</v>
      </c>
      <c r="EE789" s="215" t="s">
        <v>269</v>
      </c>
    </row>
    <row r="790" spans="1:135" ht="28.8" x14ac:dyDescent="0.55000000000000004">
      <c r="A790" s="83" t="s">
        <v>130</v>
      </c>
      <c r="B790" s="136">
        <v>916562</v>
      </c>
      <c r="C790" t="s">
        <v>1423</v>
      </c>
      <c r="D790" s="83" t="s">
        <v>228</v>
      </c>
      <c r="E790" s="138">
        <v>432416475012</v>
      </c>
      <c r="F790" s="83" t="s">
        <v>114</v>
      </c>
      <c r="G790" s="85">
        <v>43634</v>
      </c>
      <c r="H790" s="83" t="s">
        <v>98</v>
      </c>
      <c r="I790" s="84" t="s">
        <v>618</v>
      </c>
      <c r="J790" s="207" t="s">
        <v>629</v>
      </c>
      <c r="K790" s="208" t="s">
        <v>634</v>
      </c>
      <c r="L790" s="83" t="s">
        <v>108</v>
      </c>
      <c r="M790" s="184">
        <v>27730</v>
      </c>
      <c r="N790" s="184"/>
      <c r="O790" s="85" t="s">
        <v>102</v>
      </c>
      <c r="P790" s="185">
        <v>43013</v>
      </c>
      <c r="Q790" s="186" t="s">
        <v>203</v>
      </c>
      <c r="R790" s="186"/>
      <c r="S790" s="186"/>
      <c r="T790" s="187"/>
      <c r="U790" s="188" t="s">
        <v>296</v>
      </c>
      <c r="V790" s="188" t="s">
        <v>205</v>
      </c>
      <c r="W790" s="189" t="s">
        <v>619</v>
      </c>
      <c r="X790" s="189" t="s">
        <v>107</v>
      </c>
      <c r="Y790" s="190" t="s">
        <v>614</v>
      </c>
      <c r="Z790" s="83">
        <v>700</v>
      </c>
      <c r="AA790" s="83" t="s">
        <v>193</v>
      </c>
      <c r="AB790" s="83" t="s">
        <v>181</v>
      </c>
      <c r="AC790" s="83" t="s">
        <v>102</v>
      </c>
      <c r="AD790" s="83" t="s">
        <v>8188</v>
      </c>
      <c r="AE790" s="83" t="s">
        <v>102</v>
      </c>
      <c r="AF790" s="83" t="s">
        <v>102</v>
      </c>
      <c r="AG790" s="83" t="s">
        <v>174</v>
      </c>
      <c r="AH790" s="83" t="s">
        <v>8177</v>
      </c>
      <c r="AI790" s="83" t="s">
        <v>104</v>
      </c>
      <c r="AJ790" s="83" t="s">
        <v>105</v>
      </c>
      <c r="AK790" s="191" t="s">
        <v>8188</v>
      </c>
      <c r="AL790" s="191" t="s">
        <v>102</v>
      </c>
      <c r="AM790" s="191" t="s">
        <v>102</v>
      </c>
      <c r="AN790" s="191" t="s">
        <v>174</v>
      </c>
      <c r="AO790" s="191" t="s">
        <v>8177</v>
      </c>
      <c r="AP790" s="191" t="s">
        <v>104</v>
      </c>
      <c r="AQ790" s="191" t="s">
        <v>105</v>
      </c>
      <c r="AR790" s="191" t="s">
        <v>106</v>
      </c>
      <c r="AS790" s="191" t="s">
        <v>8188</v>
      </c>
      <c r="AT790" s="191" t="s">
        <v>488</v>
      </c>
      <c r="AU790" s="191" t="s">
        <v>8189</v>
      </c>
      <c r="AV790" s="191" t="s">
        <v>104</v>
      </c>
      <c r="AW790" s="191" t="s">
        <v>204</v>
      </c>
      <c r="AX790" s="191"/>
      <c r="AY790" s="192" t="s">
        <v>454</v>
      </c>
      <c r="AZ790" s="192" t="s">
        <v>416</v>
      </c>
      <c r="BA790" s="91" t="s">
        <v>108</v>
      </c>
      <c r="BB790" s="90">
        <v>0</v>
      </c>
      <c r="BC790" s="93" t="s">
        <v>102</v>
      </c>
      <c r="BD790" s="93" t="s">
        <v>102</v>
      </c>
      <c r="BE790" s="93" t="s">
        <v>102</v>
      </c>
      <c r="BF790" s="93" t="s">
        <v>102</v>
      </c>
      <c r="BG790" s="97" t="s">
        <v>108</v>
      </c>
      <c r="BH790" s="93" t="s">
        <v>108</v>
      </c>
      <c r="BI790" s="93" t="s">
        <v>102</v>
      </c>
      <c r="BJ790" s="93" t="s">
        <v>102</v>
      </c>
      <c r="BK790" s="93" t="s">
        <v>102</v>
      </c>
      <c r="BL790" s="93" t="s">
        <v>102</v>
      </c>
      <c r="BM790" s="93" t="s">
        <v>102</v>
      </c>
      <c r="BN790" s="93" t="s">
        <v>102</v>
      </c>
      <c r="BO790" s="93" t="s">
        <v>102</v>
      </c>
      <c r="BP790" s="96" t="s">
        <v>102</v>
      </c>
      <c r="BQ790" s="90">
        <v>0</v>
      </c>
      <c r="BR790" s="93" t="s">
        <v>102</v>
      </c>
      <c r="BS790" s="93" t="s">
        <v>102</v>
      </c>
      <c r="BT790" s="93" t="s">
        <v>102</v>
      </c>
      <c r="BU790" s="93" t="s">
        <v>102</v>
      </c>
      <c r="BV790" s="97" t="s">
        <v>108</v>
      </c>
      <c r="BW790" s="93" t="s">
        <v>108</v>
      </c>
      <c r="BX790" s="95" t="s">
        <v>102</v>
      </c>
      <c r="BY790" s="93" t="s">
        <v>102</v>
      </c>
      <c r="BZ790" s="93" t="s">
        <v>102</v>
      </c>
      <c r="CA790" s="93" t="s">
        <v>102</v>
      </c>
      <c r="CB790" s="93" t="s">
        <v>102</v>
      </c>
      <c r="CC790" s="93" t="s">
        <v>102</v>
      </c>
      <c r="CD790" s="93" t="s">
        <v>102</v>
      </c>
      <c r="CE790" s="193" t="s">
        <v>102</v>
      </c>
      <c r="CF790" s="194" t="s">
        <v>436</v>
      </c>
      <c r="CG790" s="195" t="s">
        <v>8190</v>
      </c>
      <c r="CH790" s="101" t="s">
        <v>310</v>
      </c>
      <c r="CI790" s="102"/>
      <c r="CJ790" s="196" t="s">
        <v>8191</v>
      </c>
      <c r="CK790" s="104" t="s">
        <v>190</v>
      </c>
      <c r="CL790" s="105"/>
      <c r="CM790" s="83" t="s">
        <v>623</v>
      </c>
      <c r="CN790" s="106" t="s">
        <v>624</v>
      </c>
      <c r="CO790" s="197" t="s">
        <v>625</v>
      </c>
      <c r="CP790" s="107"/>
      <c r="CQ790" s="198" t="s">
        <v>474</v>
      </c>
      <c r="CR790" s="198" t="s">
        <v>474</v>
      </c>
      <c r="CS790" s="199"/>
      <c r="CT790" s="83" t="s">
        <v>109</v>
      </c>
      <c r="CU790" s="83" t="s">
        <v>109</v>
      </c>
      <c r="CV790" s="83">
        <v>27</v>
      </c>
      <c r="CW790" s="83" t="s">
        <v>139</v>
      </c>
      <c r="CX790" s="83">
        <v>27</v>
      </c>
      <c r="CY790" s="83" t="s">
        <v>108</v>
      </c>
      <c r="CZ790" s="83">
        <v>1039776.5</v>
      </c>
      <c r="DA790" s="83" t="s">
        <v>581</v>
      </c>
      <c r="DB790" s="83" t="s">
        <v>152</v>
      </c>
      <c r="DC790" s="83" t="s">
        <v>500</v>
      </c>
      <c r="DD790" s="83">
        <v>7953</v>
      </c>
      <c r="DE790" s="83" t="s">
        <v>606</v>
      </c>
      <c r="DF790" s="83" t="s">
        <v>152</v>
      </c>
      <c r="DG790" s="83" t="s">
        <v>500</v>
      </c>
      <c r="DH790" s="83"/>
      <c r="DI790" s="85">
        <v>43646</v>
      </c>
      <c r="DJ790" s="83" t="s">
        <v>584</v>
      </c>
      <c r="DK790" s="83" t="s">
        <v>102</v>
      </c>
      <c r="DL790" s="83" t="s">
        <v>482</v>
      </c>
      <c r="DM790" s="83">
        <v>0</v>
      </c>
      <c r="DN790" s="83" t="s">
        <v>483</v>
      </c>
      <c r="DO790" s="83">
        <v>1</v>
      </c>
      <c r="DP790" s="83">
        <v>2</v>
      </c>
      <c r="DQ790" s="83"/>
      <c r="DR790" s="83" t="s">
        <v>108</v>
      </c>
      <c r="DS790" s="83" t="s">
        <v>497</v>
      </c>
      <c r="DU790" s="215" t="s">
        <v>269</v>
      </c>
      <c r="DV790" s="136">
        <v>1</v>
      </c>
      <c r="DW790" s="136">
        <v>3</v>
      </c>
      <c r="DX790" s="215" t="s">
        <v>269</v>
      </c>
      <c r="DY790" s="215" t="s">
        <v>269</v>
      </c>
      <c r="DZ790" s="215" t="s">
        <v>269</v>
      </c>
      <c r="EA790" s="215" t="s">
        <v>269</v>
      </c>
      <c r="EB790" s="215" t="s">
        <v>269</v>
      </c>
      <c r="EC790" s="215" t="s">
        <v>269</v>
      </c>
      <c r="ED790" s="215" t="s">
        <v>269</v>
      </c>
      <c r="EE790" s="215" t="s">
        <v>269</v>
      </c>
    </row>
    <row r="791" spans="1:135" ht="28.8" x14ac:dyDescent="0.55000000000000004">
      <c r="A791" s="83" t="s">
        <v>130</v>
      </c>
      <c r="B791" s="136">
        <v>651116</v>
      </c>
      <c r="C791" t="s">
        <v>1424</v>
      </c>
      <c r="D791" s="83" t="s">
        <v>228</v>
      </c>
      <c r="E791" s="138">
        <v>152813651813</v>
      </c>
      <c r="F791" s="83" t="s">
        <v>114</v>
      </c>
      <c r="G791" s="85">
        <v>43643</v>
      </c>
      <c r="H791" s="211" t="s">
        <v>98</v>
      </c>
      <c r="I791" s="84" t="s">
        <v>610</v>
      </c>
      <c r="J791" s="207" t="s">
        <v>627</v>
      </c>
      <c r="K791" s="208" t="s">
        <v>630</v>
      </c>
      <c r="L791" s="83" t="s">
        <v>108</v>
      </c>
      <c r="M791" s="184">
        <v>24641</v>
      </c>
      <c r="N791" s="184"/>
      <c r="O791" s="85" t="s">
        <v>102</v>
      </c>
      <c r="P791" s="185">
        <v>42491</v>
      </c>
      <c r="Q791" s="186" t="s">
        <v>203</v>
      </c>
      <c r="R791" s="186"/>
      <c r="S791" s="186"/>
      <c r="T791" s="187"/>
      <c r="U791" s="188" t="s">
        <v>296</v>
      </c>
      <c r="V791" s="188" t="s">
        <v>297</v>
      </c>
      <c r="W791" s="188" t="s">
        <v>297</v>
      </c>
      <c r="X791" s="189" t="s">
        <v>167</v>
      </c>
      <c r="Y791" s="190"/>
      <c r="Z791" s="83">
        <v>700</v>
      </c>
      <c r="AA791" s="83" t="s">
        <v>193</v>
      </c>
      <c r="AB791" s="83" t="s">
        <v>181</v>
      </c>
      <c r="AC791" s="83" t="s">
        <v>102</v>
      </c>
      <c r="AD791" s="83" t="s">
        <v>8192</v>
      </c>
      <c r="AE791" s="83" t="s">
        <v>102</v>
      </c>
      <c r="AF791" s="83" t="s">
        <v>102</v>
      </c>
      <c r="AG791" s="83" t="s">
        <v>119</v>
      </c>
      <c r="AH791" s="83" t="s">
        <v>8193</v>
      </c>
      <c r="AI791" s="83" t="s">
        <v>104</v>
      </c>
      <c r="AJ791" s="83" t="s">
        <v>105</v>
      </c>
      <c r="AK791" s="191" t="s">
        <v>8192</v>
      </c>
      <c r="AL791" s="191" t="s">
        <v>102</v>
      </c>
      <c r="AM791" s="191" t="s">
        <v>102</v>
      </c>
      <c r="AN791" s="191" t="s">
        <v>119</v>
      </c>
      <c r="AO791" s="191" t="s">
        <v>8193</v>
      </c>
      <c r="AP791" s="191" t="s">
        <v>104</v>
      </c>
      <c r="AQ791" s="191" t="s">
        <v>105</v>
      </c>
      <c r="AR791" s="191" t="s">
        <v>106</v>
      </c>
      <c r="AS791" s="191" t="s">
        <v>8192</v>
      </c>
      <c r="AT791" s="191" t="s">
        <v>485</v>
      </c>
      <c r="AU791" s="191" t="s">
        <v>8193</v>
      </c>
      <c r="AV791" s="191" t="s">
        <v>104</v>
      </c>
      <c r="AW791" s="191" t="s">
        <v>204</v>
      </c>
      <c r="AX791" s="191"/>
      <c r="AY791" s="192" t="s">
        <v>454</v>
      </c>
      <c r="AZ791" s="192" t="s">
        <v>416</v>
      </c>
      <c r="BA791" s="91" t="s">
        <v>108</v>
      </c>
      <c r="BB791" s="90">
        <v>0</v>
      </c>
      <c r="BC791" s="93" t="s">
        <v>102</v>
      </c>
      <c r="BD791" s="93" t="s">
        <v>102</v>
      </c>
      <c r="BE791" s="93" t="s">
        <v>102</v>
      </c>
      <c r="BF791" s="93" t="s">
        <v>102</v>
      </c>
      <c r="BG791" s="97" t="s">
        <v>108</v>
      </c>
      <c r="BH791" s="93" t="s">
        <v>108</v>
      </c>
      <c r="BI791" s="93" t="s">
        <v>102</v>
      </c>
      <c r="BJ791" s="93" t="s">
        <v>102</v>
      </c>
      <c r="BK791" s="93" t="s">
        <v>102</v>
      </c>
      <c r="BL791" s="93" t="s">
        <v>102</v>
      </c>
      <c r="BM791" s="93" t="s">
        <v>102</v>
      </c>
      <c r="BN791" s="93" t="s">
        <v>102</v>
      </c>
      <c r="BO791" s="93" t="s">
        <v>102</v>
      </c>
      <c r="BP791" s="96" t="s">
        <v>102</v>
      </c>
      <c r="BQ791" s="90">
        <v>0</v>
      </c>
      <c r="BR791" s="93" t="s">
        <v>102</v>
      </c>
      <c r="BS791" s="93" t="s">
        <v>102</v>
      </c>
      <c r="BT791" s="93" t="s">
        <v>102</v>
      </c>
      <c r="BU791" s="93" t="s">
        <v>102</v>
      </c>
      <c r="BV791" s="97" t="s">
        <v>108</v>
      </c>
      <c r="BW791" s="93" t="s">
        <v>108</v>
      </c>
      <c r="BX791" s="95" t="s">
        <v>102</v>
      </c>
      <c r="BY791" s="93" t="s">
        <v>102</v>
      </c>
      <c r="BZ791" s="93" t="s">
        <v>102</v>
      </c>
      <c r="CA791" s="93" t="s">
        <v>102</v>
      </c>
      <c r="CB791" s="93" t="s">
        <v>102</v>
      </c>
      <c r="CC791" s="93" t="s">
        <v>102</v>
      </c>
      <c r="CD791" s="93" t="s">
        <v>102</v>
      </c>
      <c r="CE791" s="193" t="s">
        <v>102</v>
      </c>
      <c r="CF791" s="194" t="s">
        <v>436</v>
      </c>
      <c r="CG791" s="195" t="s">
        <v>8194</v>
      </c>
      <c r="CH791" s="101" t="s">
        <v>563</v>
      </c>
      <c r="CI791" s="102"/>
      <c r="CJ791" s="196" t="s">
        <v>577</v>
      </c>
      <c r="CK791" s="104" t="s">
        <v>190</v>
      </c>
      <c r="CL791" s="105"/>
      <c r="CM791" s="83" t="s">
        <v>578</v>
      </c>
      <c r="CN791" s="106" t="s">
        <v>108</v>
      </c>
      <c r="CO791" s="197" t="s">
        <v>566</v>
      </c>
      <c r="CP791" s="107"/>
      <c r="CQ791" s="198" t="s">
        <v>107</v>
      </c>
      <c r="CR791" s="198" t="s">
        <v>107</v>
      </c>
      <c r="CS791" s="199"/>
      <c r="CT791" s="83" t="s">
        <v>109</v>
      </c>
      <c r="CU791" s="83" t="s">
        <v>109</v>
      </c>
      <c r="CV791" s="83">
        <v>81</v>
      </c>
      <c r="CW791" s="83" t="s">
        <v>270</v>
      </c>
      <c r="CX791" s="83">
        <v>81</v>
      </c>
      <c r="CY791" s="83" t="s">
        <v>108</v>
      </c>
      <c r="CZ791" s="83">
        <v>1041096</v>
      </c>
      <c r="DA791" s="83" t="s">
        <v>8195</v>
      </c>
      <c r="DB791" s="83" t="s">
        <v>118</v>
      </c>
      <c r="DC791" s="83" t="s">
        <v>108</v>
      </c>
      <c r="DD791" s="83">
        <v>8158</v>
      </c>
      <c r="DE791" s="83" t="s">
        <v>173</v>
      </c>
      <c r="DF791" s="83" t="s">
        <v>118</v>
      </c>
      <c r="DG791" s="83" t="s">
        <v>500</v>
      </c>
      <c r="DH791" s="83"/>
      <c r="DI791" s="85">
        <v>43646</v>
      </c>
      <c r="DJ791" s="83" t="s">
        <v>584</v>
      </c>
      <c r="DK791" s="83" t="s">
        <v>102</v>
      </c>
      <c r="DL791" s="83" t="s">
        <v>482</v>
      </c>
      <c r="DM791" s="83">
        <v>0</v>
      </c>
      <c r="DN791" s="83" t="s">
        <v>483</v>
      </c>
      <c r="DO791" s="83">
        <v>1</v>
      </c>
      <c r="DP791" s="83">
        <v>1</v>
      </c>
      <c r="DQ791" s="83"/>
      <c r="DR791" s="83" t="s">
        <v>108</v>
      </c>
      <c r="DS791" s="83" t="s">
        <v>497</v>
      </c>
      <c r="DU791" s="215" t="s">
        <v>269</v>
      </c>
      <c r="DV791" s="136">
        <v>1</v>
      </c>
      <c r="DW791" s="136">
        <v>3</v>
      </c>
      <c r="DX791" s="215" t="s">
        <v>269</v>
      </c>
      <c r="DY791" s="215" t="s">
        <v>269</v>
      </c>
      <c r="DZ791" s="215" t="s">
        <v>269</v>
      </c>
      <c r="EA791" s="215" t="s">
        <v>269</v>
      </c>
      <c r="EB791" s="215" t="s">
        <v>269</v>
      </c>
      <c r="EC791" s="215" t="s">
        <v>269</v>
      </c>
      <c r="ED791" s="215" t="s">
        <v>269</v>
      </c>
      <c r="EE791" s="215" t="s">
        <v>269</v>
      </c>
    </row>
    <row r="792" spans="1:135" ht="57.6" x14ac:dyDescent="0.55000000000000004">
      <c r="A792" s="83" t="s">
        <v>130</v>
      </c>
      <c r="B792" s="136">
        <v>955452</v>
      </c>
      <c r="C792" t="s">
        <v>1425</v>
      </c>
      <c r="D792" s="83" t="s">
        <v>228</v>
      </c>
      <c r="E792" s="138">
        <v>370036451967</v>
      </c>
      <c r="F792" s="83" t="s">
        <v>143</v>
      </c>
      <c r="G792" s="85">
        <v>43620</v>
      </c>
      <c r="H792" s="83" t="s">
        <v>98</v>
      </c>
      <c r="I792" s="84" t="s">
        <v>612</v>
      </c>
      <c r="J792" s="207" t="s">
        <v>628</v>
      </c>
      <c r="K792" s="208" t="s">
        <v>633</v>
      </c>
      <c r="L792" s="83" t="s">
        <v>108</v>
      </c>
      <c r="M792" s="184" t="s">
        <v>102</v>
      </c>
      <c r="N792" s="184" t="s">
        <v>556</v>
      </c>
      <c r="O792" s="85" t="s">
        <v>102</v>
      </c>
      <c r="P792" s="185">
        <v>42491</v>
      </c>
      <c r="Q792" s="186" t="s">
        <v>202</v>
      </c>
      <c r="R792" s="186" t="s">
        <v>613</v>
      </c>
      <c r="S792" s="186"/>
      <c r="T792" s="187"/>
      <c r="U792" s="188" t="s">
        <v>295</v>
      </c>
      <c r="V792" s="188" t="s">
        <v>205</v>
      </c>
      <c r="W792" s="188" t="s">
        <v>295</v>
      </c>
      <c r="X792" s="189" t="s">
        <v>107</v>
      </c>
      <c r="Y792" s="190" t="s">
        <v>614</v>
      </c>
      <c r="Z792" s="83">
        <v>700</v>
      </c>
      <c r="AA792" s="83" t="s">
        <v>193</v>
      </c>
      <c r="AB792" s="83" t="s">
        <v>181</v>
      </c>
      <c r="AC792" s="83" t="s">
        <v>102</v>
      </c>
      <c r="AD792" s="83" t="s">
        <v>8196</v>
      </c>
      <c r="AE792" s="83" t="s">
        <v>8197</v>
      </c>
      <c r="AF792" s="83" t="s">
        <v>102</v>
      </c>
      <c r="AG792" s="83" t="s">
        <v>175</v>
      </c>
      <c r="AH792" s="83" t="s">
        <v>8198</v>
      </c>
      <c r="AI792" s="83" t="s">
        <v>104</v>
      </c>
      <c r="AJ792" s="83" t="s">
        <v>105</v>
      </c>
      <c r="AK792" s="191" t="s">
        <v>8196</v>
      </c>
      <c r="AL792" s="191" t="s">
        <v>8197</v>
      </c>
      <c r="AM792" s="191" t="s">
        <v>102</v>
      </c>
      <c r="AN792" s="191" t="s">
        <v>175</v>
      </c>
      <c r="AO792" s="191" t="s">
        <v>8198</v>
      </c>
      <c r="AP792" s="191" t="s">
        <v>104</v>
      </c>
      <c r="AQ792" s="191" t="s">
        <v>105</v>
      </c>
      <c r="AR792" s="191" t="s">
        <v>106</v>
      </c>
      <c r="AS792" s="191"/>
      <c r="AT792" s="191"/>
      <c r="AU792" s="191"/>
      <c r="AV792" s="191"/>
      <c r="AW792" s="191"/>
      <c r="AX792" s="191" t="s">
        <v>575</v>
      </c>
      <c r="AY792" s="192" t="s">
        <v>454</v>
      </c>
      <c r="AZ792" s="192" t="s">
        <v>108</v>
      </c>
      <c r="BA792" s="91" t="s">
        <v>108</v>
      </c>
      <c r="BB792" s="90">
        <v>0</v>
      </c>
      <c r="BC792" s="93" t="s">
        <v>102</v>
      </c>
      <c r="BD792" s="93" t="s">
        <v>102</v>
      </c>
      <c r="BE792" s="93" t="s">
        <v>102</v>
      </c>
      <c r="BF792" s="93" t="s">
        <v>102</v>
      </c>
      <c r="BG792" s="97" t="s">
        <v>108</v>
      </c>
      <c r="BH792" s="93" t="s">
        <v>108</v>
      </c>
      <c r="BI792" s="93" t="s">
        <v>102</v>
      </c>
      <c r="BJ792" s="93" t="s">
        <v>102</v>
      </c>
      <c r="BK792" s="93" t="s">
        <v>102</v>
      </c>
      <c r="BL792" s="93" t="s">
        <v>102</v>
      </c>
      <c r="BM792" s="93" t="s">
        <v>102</v>
      </c>
      <c r="BN792" s="93" t="s">
        <v>102</v>
      </c>
      <c r="BO792" s="93" t="s">
        <v>102</v>
      </c>
      <c r="BP792" s="96" t="s">
        <v>102</v>
      </c>
      <c r="BQ792" s="90">
        <v>0</v>
      </c>
      <c r="BR792" s="93" t="s">
        <v>102</v>
      </c>
      <c r="BS792" s="93" t="s">
        <v>102</v>
      </c>
      <c r="BT792" s="93" t="s">
        <v>102</v>
      </c>
      <c r="BU792" s="93" t="s">
        <v>102</v>
      </c>
      <c r="BV792" s="97" t="s">
        <v>108</v>
      </c>
      <c r="BW792" s="93" t="s">
        <v>108</v>
      </c>
      <c r="BX792" s="95" t="s">
        <v>102</v>
      </c>
      <c r="BY792" s="93" t="s">
        <v>102</v>
      </c>
      <c r="BZ792" s="93" t="s">
        <v>102</v>
      </c>
      <c r="CA792" s="93" t="s">
        <v>102</v>
      </c>
      <c r="CB792" s="93" t="s">
        <v>102</v>
      </c>
      <c r="CC792" s="93" t="s">
        <v>102</v>
      </c>
      <c r="CD792" s="93" t="s">
        <v>102</v>
      </c>
      <c r="CE792" s="193" t="s">
        <v>102</v>
      </c>
      <c r="CF792" s="194" t="s">
        <v>508</v>
      </c>
      <c r="CG792" s="195" t="s">
        <v>102</v>
      </c>
      <c r="CH792" s="101" t="e">
        <v>#N/A</v>
      </c>
      <c r="CI792" s="102" t="s">
        <v>580</v>
      </c>
      <c r="CJ792" s="196" t="s">
        <v>108</v>
      </c>
      <c r="CK792" s="104" t="s">
        <v>109</v>
      </c>
      <c r="CL792" s="105" t="s">
        <v>579</v>
      </c>
      <c r="CM792" s="83" t="s">
        <v>108</v>
      </c>
      <c r="CN792" s="106" t="s">
        <v>108</v>
      </c>
      <c r="CO792" s="197" t="s">
        <v>108</v>
      </c>
      <c r="CP792" s="107"/>
      <c r="CQ792" s="198" t="s">
        <v>474</v>
      </c>
      <c r="CR792" s="198" t="s">
        <v>474</v>
      </c>
      <c r="CS792" s="199" t="s">
        <v>616</v>
      </c>
      <c r="CT792" s="83" t="s">
        <v>109</v>
      </c>
      <c r="CU792" s="83" t="s">
        <v>109</v>
      </c>
      <c r="CV792" s="83">
        <v>95</v>
      </c>
      <c r="CW792" s="83" t="s">
        <v>112</v>
      </c>
      <c r="CX792" s="83">
        <v>95</v>
      </c>
      <c r="CY792" s="83" t="s">
        <v>8199</v>
      </c>
      <c r="CZ792" s="83">
        <v>1042415.5</v>
      </c>
      <c r="DA792" s="83" t="s">
        <v>138</v>
      </c>
      <c r="DB792" s="83" t="s">
        <v>124</v>
      </c>
      <c r="DC792" s="83" t="s">
        <v>501</v>
      </c>
      <c r="DD792" s="83">
        <v>4188</v>
      </c>
      <c r="DE792" s="83" t="s">
        <v>582</v>
      </c>
      <c r="DF792" s="83" t="s">
        <v>145</v>
      </c>
      <c r="DG792" s="83" t="s">
        <v>501</v>
      </c>
      <c r="DH792" s="83" t="s">
        <v>582</v>
      </c>
      <c r="DI792" s="85">
        <v>43646</v>
      </c>
      <c r="DJ792" s="83" t="s">
        <v>584</v>
      </c>
      <c r="DK792" s="83" t="s">
        <v>102</v>
      </c>
      <c r="DL792" s="83" t="s">
        <v>482</v>
      </c>
      <c r="DM792" s="83">
        <v>0</v>
      </c>
      <c r="DN792" s="83" t="s">
        <v>238</v>
      </c>
      <c r="DO792" s="83">
        <v>1</v>
      </c>
      <c r="DP792" s="83">
        <v>1</v>
      </c>
      <c r="DQ792" s="83"/>
      <c r="DR792" s="83" t="s">
        <v>108</v>
      </c>
      <c r="DS792" s="83" t="s">
        <v>497</v>
      </c>
      <c r="DU792" s="215" t="s">
        <v>269</v>
      </c>
      <c r="DV792" s="136">
        <v>1</v>
      </c>
      <c r="DW792" s="136">
        <v>3</v>
      </c>
      <c r="DX792" s="215" t="s">
        <v>269</v>
      </c>
      <c r="DY792" s="215" t="s">
        <v>269</v>
      </c>
      <c r="DZ792" s="215" t="s">
        <v>269</v>
      </c>
      <c r="EA792" s="215" t="s">
        <v>269</v>
      </c>
      <c r="EB792" s="215" t="s">
        <v>269</v>
      </c>
      <c r="EC792" s="215" t="s">
        <v>269</v>
      </c>
      <c r="ED792" s="215" t="s">
        <v>269</v>
      </c>
      <c r="EE792" s="215" t="s">
        <v>269</v>
      </c>
    </row>
    <row r="793" spans="1:135" ht="28.8" x14ac:dyDescent="0.55000000000000004">
      <c r="A793" s="83" t="s">
        <v>130</v>
      </c>
      <c r="B793" s="136">
        <v>164710</v>
      </c>
      <c r="C793" t="s">
        <v>1426</v>
      </c>
      <c r="D793" s="83" t="s">
        <v>228</v>
      </c>
      <c r="E793" s="138">
        <v>362827455791</v>
      </c>
      <c r="F793" s="83" t="s">
        <v>114</v>
      </c>
      <c r="G793" s="85">
        <v>43634</v>
      </c>
      <c r="H793" s="83" t="s">
        <v>98</v>
      </c>
      <c r="I793" s="84" t="s">
        <v>618</v>
      </c>
      <c r="J793" s="207" t="s">
        <v>629</v>
      </c>
      <c r="K793" s="208" t="s">
        <v>634</v>
      </c>
      <c r="L793" s="83" t="s">
        <v>108</v>
      </c>
      <c r="M793" s="184">
        <v>27731</v>
      </c>
      <c r="N793" s="184"/>
      <c r="O793" s="85" t="s">
        <v>102</v>
      </c>
      <c r="P793" s="185">
        <v>43013</v>
      </c>
      <c r="Q793" s="186" t="s">
        <v>203</v>
      </c>
      <c r="R793" s="186"/>
      <c r="S793" s="186"/>
      <c r="T793" s="187"/>
      <c r="U793" s="188" t="s">
        <v>296</v>
      </c>
      <c r="V793" s="188" t="s">
        <v>205</v>
      </c>
      <c r="W793" s="189" t="s">
        <v>619</v>
      </c>
      <c r="X793" s="189" t="s">
        <v>107</v>
      </c>
      <c r="Y793" s="190" t="s">
        <v>614</v>
      </c>
      <c r="Z793" s="83">
        <v>700</v>
      </c>
      <c r="AA793" s="83" t="s">
        <v>193</v>
      </c>
      <c r="AB793" s="83" t="s">
        <v>181</v>
      </c>
      <c r="AC793" s="83" t="s">
        <v>102</v>
      </c>
      <c r="AD793" s="83" t="s">
        <v>8200</v>
      </c>
      <c r="AE793" s="83" t="s">
        <v>102</v>
      </c>
      <c r="AF793" s="83" t="s">
        <v>102</v>
      </c>
      <c r="AG793" s="83" t="s">
        <v>174</v>
      </c>
      <c r="AH793" s="83" t="s">
        <v>8189</v>
      </c>
      <c r="AI793" s="83" t="s">
        <v>104</v>
      </c>
      <c r="AJ793" s="83" t="s">
        <v>105</v>
      </c>
      <c r="AK793" s="191" t="s">
        <v>8200</v>
      </c>
      <c r="AL793" s="191" t="s">
        <v>102</v>
      </c>
      <c r="AM793" s="191" t="s">
        <v>102</v>
      </c>
      <c r="AN793" s="191" t="s">
        <v>174</v>
      </c>
      <c r="AO793" s="191" t="s">
        <v>8189</v>
      </c>
      <c r="AP793" s="191" t="s">
        <v>104</v>
      </c>
      <c r="AQ793" s="191" t="s">
        <v>105</v>
      </c>
      <c r="AR793" s="191" t="s">
        <v>106</v>
      </c>
      <c r="AS793" s="191" t="s">
        <v>8200</v>
      </c>
      <c r="AT793" s="191" t="s">
        <v>488</v>
      </c>
      <c r="AU793" s="191" t="s">
        <v>8201</v>
      </c>
      <c r="AV793" s="191" t="s">
        <v>104</v>
      </c>
      <c r="AW793" s="191" t="s">
        <v>204</v>
      </c>
      <c r="AX793" s="191"/>
      <c r="AY793" s="192" t="s">
        <v>454</v>
      </c>
      <c r="AZ793" s="192" t="s">
        <v>416</v>
      </c>
      <c r="BA793" s="91" t="s">
        <v>108</v>
      </c>
      <c r="BB793" s="90">
        <v>0</v>
      </c>
      <c r="BC793" s="93" t="s">
        <v>102</v>
      </c>
      <c r="BD793" s="93" t="s">
        <v>102</v>
      </c>
      <c r="BE793" s="93" t="s">
        <v>102</v>
      </c>
      <c r="BF793" s="93" t="s">
        <v>102</v>
      </c>
      <c r="BG793" s="97" t="s">
        <v>108</v>
      </c>
      <c r="BH793" s="93" t="s">
        <v>108</v>
      </c>
      <c r="BI793" s="93" t="s">
        <v>102</v>
      </c>
      <c r="BJ793" s="93" t="s">
        <v>102</v>
      </c>
      <c r="BK793" s="93" t="s">
        <v>102</v>
      </c>
      <c r="BL793" s="93" t="s">
        <v>102</v>
      </c>
      <c r="BM793" s="93" t="s">
        <v>102</v>
      </c>
      <c r="BN793" s="93" t="s">
        <v>102</v>
      </c>
      <c r="BO793" s="93" t="s">
        <v>102</v>
      </c>
      <c r="BP793" s="96" t="s">
        <v>102</v>
      </c>
      <c r="BQ793" s="90">
        <v>0</v>
      </c>
      <c r="BR793" s="93" t="s">
        <v>102</v>
      </c>
      <c r="BS793" s="93" t="s">
        <v>102</v>
      </c>
      <c r="BT793" s="93" t="s">
        <v>102</v>
      </c>
      <c r="BU793" s="93" t="s">
        <v>102</v>
      </c>
      <c r="BV793" s="97" t="s">
        <v>108</v>
      </c>
      <c r="BW793" s="93" t="s">
        <v>108</v>
      </c>
      <c r="BX793" s="95" t="s">
        <v>102</v>
      </c>
      <c r="BY793" s="93" t="s">
        <v>102</v>
      </c>
      <c r="BZ793" s="93" t="s">
        <v>102</v>
      </c>
      <c r="CA793" s="93" t="s">
        <v>102</v>
      </c>
      <c r="CB793" s="93" t="s">
        <v>102</v>
      </c>
      <c r="CC793" s="93" t="s">
        <v>102</v>
      </c>
      <c r="CD793" s="93" t="s">
        <v>102</v>
      </c>
      <c r="CE793" s="193" t="s">
        <v>102</v>
      </c>
      <c r="CF793" s="194" t="s">
        <v>436</v>
      </c>
      <c r="CG793" s="195" t="s">
        <v>8202</v>
      </c>
      <c r="CH793" s="101" t="s">
        <v>310</v>
      </c>
      <c r="CI793" s="102"/>
      <c r="CJ793" s="196" t="s">
        <v>8203</v>
      </c>
      <c r="CK793" s="104" t="s">
        <v>190</v>
      </c>
      <c r="CL793" s="105"/>
      <c r="CM793" s="83" t="s">
        <v>623</v>
      </c>
      <c r="CN793" s="106" t="s">
        <v>624</v>
      </c>
      <c r="CO793" s="197" t="s">
        <v>625</v>
      </c>
      <c r="CP793" s="107"/>
      <c r="CQ793" s="198" t="s">
        <v>474</v>
      </c>
      <c r="CR793" s="198" t="s">
        <v>474</v>
      </c>
      <c r="CS793" s="199"/>
      <c r="CT793" s="83" t="s">
        <v>109</v>
      </c>
      <c r="CU793" s="83" t="s">
        <v>109</v>
      </c>
      <c r="CV793" s="83">
        <v>77</v>
      </c>
      <c r="CW793" s="83" t="s">
        <v>139</v>
      </c>
      <c r="CX793" s="83">
        <v>77</v>
      </c>
      <c r="CY793" s="83" t="s">
        <v>108</v>
      </c>
      <c r="CZ793" s="83">
        <v>1043735</v>
      </c>
      <c r="DA793" s="83" t="s">
        <v>581</v>
      </c>
      <c r="DB793" s="83" t="s">
        <v>152</v>
      </c>
      <c r="DC793" s="83" t="s">
        <v>500</v>
      </c>
      <c r="DD793" s="83">
        <v>2775</v>
      </c>
      <c r="DE793" s="83" t="s">
        <v>606</v>
      </c>
      <c r="DF793" s="83" t="s">
        <v>152</v>
      </c>
      <c r="DG793" s="83" t="s">
        <v>500</v>
      </c>
      <c r="DH793" s="83"/>
      <c r="DI793" s="85">
        <v>43646</v>
      </c>
      <c r="DJ793" s="83" t="s">
        <v>584</v>
      </c>
      <c r="DK793" s="83" t="s">
        <v>102</v>
      </c>
      <c r="DL793" s="83" t="s">
        <v>482</v>
      </c>
      <c r="DM793" s="83">
        <v>0</v>
      </c>
      <c r="DN793" s="83" t="s">
        <v>483</v>
      </c>
      <c r="DO793" s="83">
        <v>1</v>
      </c>
      <c r="DP793" s="83">
        <v>3</v>
      </c>
      <c r="DQ793" s="83"/>
      <c r="DR793" s="83" t="s">
        <v>108</v>
      </c>
      <c r="DS793" s="83" t="s">
        <v>497</v>
      </c>
      <c r="DU793" s="215" t="s">
        <v>269</v>
      </c>
      <c r="DV793" s="136">
        <v>1</v>
      </c>
      <c r="DW793" s="136">
        <v>3</v>
      </c>
      <c r="DX793" s="215" t="s">
        <v>269</v>
      </c>
      <c r="DY793" s="215" t="s">
        <v>269</v>
      </c>
      <c r="DZ793" s="215" t="s">
        <v>269</v>
      </c>
      <c r="EA793" s="215" t="s">
        <v>269</v>
      </c>
      <c r="EB793" s="215" t="s">
        <v>269</v>
      </c>
      <c r="EC793" s="215" t="s">
        <v>269</v>
      </c>
      <c r="ED793" s="215" t="s">
        <v>269</v>
      </c>
      <c r="EE793" s="215" t="s">
        <v>269</v>
      </c>
    </row>
    <row r="794" spans="1:135" ht="28.8" x14ac:dyDescent="0.55000000000000004">
      <c r="A794" s="83" t="s">
        <v>130</v>
      </c>
      <c r="B794" s="136">
        <v>452493</v>
      </c>
      <c r="C794" t="s">
        <v>1427</v>
      </c>
      <c r="D794" s="83" t="s">
        <v>228</v>
      </c>
      <c r="E794" s="138">
        <v>111063465214</v>
      </c>
      <c r="F794" s="83" t="s">
        <v>114</v>
      </c>
      <c r="G794" s="85">
        <v>43643</v>
      </c>
      <c r="H794" s="211" t="s">
        <v>98</v>
      </c>
      <c r="I794" s="84" t="s">
        <v>610</v>
      </c>
      <c r="J794" s="207" t="s">
        <v>627</v>
      </c>
      <c r="K794" s="208" t="s">
        <v>630</v>
      </c>
      <c r="L794" s="83" t="s">
        <v>108</v>
      </c>
      <c r="M794" s="184">
        <v>24642</v>
      </c>
      <c r="N794" s="184"/>
      <c r="O794" s="85" t="s">
        <v>102</v>
      </c>
      <c r="P794" s="185">
        <v>42491</v>
      </c>
      <c r="Q794" s="186" t="s">
        <v>203</v>
      </c>
      <c r="R794" s="186"/>
      <c r="S794" s="186"/>
      <c r="T794" s="187"/>
      <c r="U794" s="188" t="s">
        <v>296</v>
      </c>
      <c r="V794" s="188" t="s">
        <v>297</v>
      </c>
      <c r="W794" s="188" t="s">
        <v>297</v>
      </c>
      <c r="X794" s="189" t="s">
        <v>167</v>
      </c>
      <c r="Y794" s="190"/>
      <c r="Z794" s="83">
        <v>700</v>
      </c>
      <c r="AA794" s="83" t="s">
        <v>193</v>
      </c>
      <c r="AB794" s="83" t="s">
        <v>181</v>
      </c>
      <c r="AC794" s="83" t="s">
        <v>102</v>
      </c>
      <c r="AD794" s="83" t="s">
        <v>8204</v>
      </c>
      <c r="AE794" s="83" t="s">
        <v>102</v>
      </c>
      <c r="AF794" s="83" t="s">
        <v>102</v>
      </c>
      <c r="AG794" s="83" t="s">
        <v>119</v>
      </c>
      <c r="AH794" s="83" t="s">
        <v>8205</v>
      </c>
      <c r="AI794" s="83" t="s">
        <v>104</v>
      </c>
      <c r="AJ794" s="83" t="s">
        <v>105</v>
      </c>
      <c r="AK794" s="191" t="s">
        <v>8204</v>
      </c>
      <c r="AL794" s="191" t="s">
        <v>102</v>
      </c>
      <c r="AM794" s="191" t="s">
        <v>102</v>
      </c>
      <c r="AN794" s="191" t="s">
        <v>119</v>
      </c>
      <c r="AO794" s="191" t="s">
        <v>8205</v>
      </c>
      <c r="AP794" s="191" t="s">
        <v>104</v>
      </c>
      <c r="AQ794" s="191" t="s">
        <v>105</v>
      </c>
      <c r="AR794" s="191" t="s">
        <v>106</v>
      </c>
      <c r="AS794" s="191" t="s">
        <v>8204</v>
      </c>
      <c r="AT794" s="191" t="s">
        <v>485</v>
      </c>
      <c r="AU794" s="191" t="s">
        <v>8205</v>
      </c>
      <c r="AV794" s="191" t="s">
        <v>104</v>
      </c>
      <c r="AW794" s="191" t="s">
        <v>204</v>
      </c>
      <c r="AX794" s="191"/>
      <c r="AY794" s="192" t="s">
        <v>454</v>
      </c>
      <c r="AZ794" s="192" t="s">
        <v>416</v>
      </c>
      <c r="BA794" s="91" t="s">
        <v>108</v>
      </c>
      <c r="BB794" s="90">
        <v>0</v>
      </c>
      <c r="BC794" s="93" t="s">
        <v>102</v>
      </c>
      <c r="BD794" s="93" t="s">
        <v>102</v>
      </c>
      <c r="BE794" s="93" t="s">
        <v>102</v>
      </c>
      <c r="BF794" s="93" t="s">
        <v>102</v>
      </c>
      <c r="BG794" s="97" t="s">
        <v>108</v>
      </c>
      <c r="BH794" s="93" t="s">
        <v>108</v>
      </c>
      <c r="BI794" s="93" t="s">
        <v>102</v>
      </c>
      <c r="BJ794" s="93" t="s">
        <v>102</v>
      </c>
      <c r="BK794" s="93" t="s">
        <v>102</v>
      </c>
      <c r="BL794" s="93" t="s">
        <v>102</v>
      </c>
      <c r="BM794" s="93" t="s">
        <v>102</v>
      </c>
      <c r="BN794" s="93" t="s">
        <v>102</v>
      </c>
      <c r="BO794" s="93" t="s">
        <v>102</v>
      </c>
      <c r="BP794" s="96" t="s">
        <v>102</v>
      </c>
      <c r="BQ794" s="90">
        <v>0</v>
      </c>
      <c r="BR794" s="93" t="s">
        <v>102</v>
      </c>
      <c r="BS794" s="93" t="s">
        <v>102</v>
      </c>
      <c r="BT794" s="93" t="s">
        <v>102</v>
      </c>
      <c r="BU794" s="93" t="s">
        <v>102</v>
      </c>
      <c r="BV794" s="97" t="s">
        <v>108</v>
      </c>
      <c r="BW794" s="93" t="s">
        <v>108</v>
      </c>
      <c r="BX794" s="95" t="s">
        <v>102</v>
      </c>
      <c r="BY794" s="93" t="s">
        <v>102</v>
      </c>
      <c r="BZ794" s="93" t="s">
        <v>102</v>
      </c>
      <c r="CA794" s="93" t="s">
        <v>102</v>
      </c>
      <c r="CB794" s="93" t="s">
        <v>102</v>
      </c>
      <c r="CC794" s="93" t="s">
        <v>102</v>
      </c>
      <c r="CD794" s="93" t="s">
        <v>102</v>
      </c>
      <c r="CE794" s="193" t="s">
        <v>102</v>
      </c>
      <c r="CF794" s="194" t="s">
        <v>436</v>
      </c>
      <c r="CG794" s="195" t="s">
        <v>8206</v>
      </c>
      <c r="CH794" s="101" t="s">
        <v>563</v>
      </c>
      <c r="CI794" s="102"/>
      <c r="CJ794" s="196" t="s">
        <v>577</v>
      </c>
      <c r="CK794" s="104" t="s">
        <v>190</v>
      </c>
      <c r="CL794" s="105"/>
      <c r="CM794" s="83" t="s">
        <v>578</v>
      </c>
      <c r="CN794" s="106" t="s">
        <v>108</v>
      </c>
      <c r="CO794" s="197" t="s">
        <v>566</v>
      </c>
      <c r="CP794" s="107"/>
      <c r="CQ794" s="198" t="s">
        <v>107</v>
      </c>
      <c r="CR794" s="198" t="s">
        <v>107</v>
      </c>
      <c r="CS794" s="199"/>
      <c r="CT794" s="83" t="s">
        <v>109</v>
      </c>
      <c r="CU794" s="83" t="s">
        <v>109</v>
      </c>
      <c r="CV794" s="83">
        <v>22</v>
      </c>
      <c r="CW794" s="83" t="s">
        <v>270</v>
      </c>
      <c r="CX794" s="83">
        <v>22</v>
      </c>
      <c r="CY794" s="83" t="s">
        <v>108</v>
      </c>
      <c r="CZ794" s="83">
        <v>1045054.5</v>
      </c>
      <c r="DA794" s="83" t="s">
        <v>8207</v>
      </c>
      <c r="DB794" s="83" t="s">
        <v>118</v>
      </c>
      <c r="DC794" s="83" t="s">
        <v>108</v>
      </c>
      <c r="DD794" s="83">
        <v>1540</v>
      </c>
      <c r="DE794" s="83" t="s">
        <v>173</v>
      </c>
      <c r="DF794" s="83" t="s">
        <v>118</v>
      </c>
      <c r="DG794" s="83" t="s">
        <v>500</v>
      </c>
      <c r="DH794" s="83"/>
      <c r="DI794" s="85">
        <v>43646</v>
      </c>
      <c r="DJ794" s="83" t="s">
        <v>584</v>
      </c>
      <c r="DK794" s="83" t="s">
        <v>102</v>
      </c>
      <c r="DL794" s="83" t="s">
        <v>482</v>
      </c>
      <c r="DM794" s="83">
        <v>0</v>
      </c>
      <c r="DN794" s="83" t="s">
        <v>483</v>
      </c>
      <c r="DO794" s="83">
        <v>1</v>
      </c>
      <c r="DP794" s="83">
        <v>6</v>
      </c>
      <c r="DQ794" s="83"/>
      <c r="DR794" s="83" t="s">
        <v>108</v>
      </c>
      <c r="DS794" s="83" t="s">
        <v>497</v>
      </c>
      <c r="DU794" s="215" t="s">
        <v>269</v>
      </c>
      <c r="DV794" s="136">
        <v>1</v>
      </c>
      <c r="DW794" s="136">
        <v>3</v>
      </c>
      <c r="DX794" s="215" t="s">
        <v>269</v>
      </c>
      <c r="DY794" s="215" t="s">
        <v>269</v>
      </c>
      <c r="DZ794" s="215" t="s">
        <v>269</v>
      </c>
      <c r="EA794" s="215" t="s">
        <v>269</v>
      </c>
      <c r="EB794" s="215" t="s">
        <v>269</v>
      </c>
      <c r="EC794" s="215" t="s">
        <v>269</v>
      </c>
      <c r="ED794" s="215" t="s">
        <v>269</v>
      </c>
      <c r="EE794" s="215" t="s">
        <v>269</v>
      </c>
    </row>
    <row r="795" spans="1:135" ht="57.6" x14ac:dyDescent="0.55000000000000004">
      <c r="A795" s="83" t="s">
        <v>130</v>
      </c>
      <c r="B795" s="136">
        <v>453748</v>
      </c>
      <c r="C795" t="s">
        <v>1428</v>
      </c>
      <c r="D795" s="83" t="s">
        <v>228</v>
      </c>
      <c r="E795" s="138">
        <v>831354643481</v>
      </c>
      <c r="F795" s="83" t="s">
        <v>143</v>
      </c>
      <c r="G795" s="85">
        <v>43620</v>
      </c>
      <c r="H795" s="83" t="s">
        <v>98</v>
      </c>
      <c r="I795" s="84" t="s">
        <v>612</v>
      </c>
      <c r="J795" s="207" t="s">
        <v>628</v>
      </c>
      <c r="K795" s="208" t="s">
        <v>633</v>
      </c>
      <c r="L795" s="83" t="s">
        <v>108</v>
      </c>
      <c r="M795" s="184" t="s">
        <v>102</v>
      </c>
      <c r="N795" s="184" t="s">
        <v>556</v>
      </c>
      <c r="O795" s="85" t="s">
        <v>102</v>
      </c>
      <c r="P795" s="185">
        <v>42491</v>
      </c>
      <c r="Q795" s="186" t="s">
        <v>202</v>
      </c>
      <c r="R795" s="186" t="s">
        <v>613</v>
      </c>
      <c r="S795" s="186"/>
      <c r="T795" s="187"/>
      <c r="U795" s="188" t="s">
        <v>295</v>
      </c>
      <c r="V795" s="188" t="s">
        <v>205</v>
      </c>
      <c r="W795" s="188" t="s">
        <v>295</v>
      </c>
      <c r="X795" s="189" t="s">
        <v>107</v>
      </c>
      <c r="Y795" s="190" t="s">
        <v>614</v>
      </c>
      <c r="Z795" s="83">
        <v>700</v>
      </c>
      <c r="AA795" s="83" t="s">
        <v>193</v>
      </c>
      <c r="AB795" s="83" t="s">
        <v>181</v>
      </c>
      <c r="AC795" s="83" t="s">
        <v>102</v>
      </c>
      <c r="AD795" s="83" t="s">
        <v>8208</v>
      </c>
      <c r="AE795" s="83" t="s">
        <v>8209</v>
      </c>
      <c r="AF795" s="83" t="s">
        <v>102</v>
      </c>
      <c r="AG795" s="83" t="s">
        <v>175</v>
      </c>
      <c r="AH795" s="83" t="s">
        <v>8210</v>
      </c>
      <c r="AI795" s="83" t="s">
        <v>104</v>
      </c>
      <c r="AJ795" s="83" t="s">
        <v>105</v>
      </c>
      <c r="AK795" s="191" t="s">
        <v>8208</v>
      </c>
      <c r="AL795" s="191" t="s">
        <v>8209</v>
      </c>
      <c r="AM795" s="191" t="s">
        <v>102</v>
      </c>
      <c r="AN795" s="191" t="s">
        <v>175</v>
      </c>
      <c r="AO795" s="191" t="s">
        <v>8210</v>
      </c>
      <c r="AP795" s="191" t="s">
        <v>104</v>
      </c>
      <c r="AQ795" s="191" t="s">
        <v>105</v>
      </c>
      <c r="AR795" s="191" t="s">
        <v>106</v>
      </c>
      <c r="AS795" s="191"/>
      <c r="AT795" s="191"/>
      <c r="AU795" s="191"/>
      <c r="AV795" s="191"/>
      <c r="AW795" s="191"/>
      <c r="AX795" s="191" t="s">
        <v>575</v>
      </c>
      <c r="AY795" s="192" t="s">
        <v>454</v>
      </c>
      <c r="AZ795" s="192" t="s">
        <v>108</v>
      </c>
      <c r="BA795" s="91" t="s">
        <v>108</v>
      </c>
      <c r="BB795" s="90">
        <v>0</v>
      </c>
      <c r="BC795" s="93" t="s">
        <v>102</v>
      </c>
      <c r="BD795" s="93" t="s">
        <v>102</v>
      </c>
      <c r="BE795" s="93" t="s">
        <v>102</v>
      </c>
      <c r="BF795" s="93" t="s">
        <v>102</v>
      </c>
      <c r="BG795" s="97" t="s">
        <v>108</v>
      </c>
      <c r="BH795" s="93" t="s">
        <v>108</v>
      </c>
      <c r="BI795" s="93" t="s">
        <v>102</v>
      </c>
      <c r="BJ795" s="93" t="s">
        <v>102</v>
      </c>
      <c r="BK795" s="93" t="s">
        <v>102</v>
      </c>
      <c r="BL795" s="93" t="s">
        <v>102</v>
      </c>
      <c r="BM795" s="93" t="s">
        <v>102</v>
      </c>
      <c r="BN795" s="93" t="s">
        <v>102</v>
      </c>
      <c r="BO795" s="93" t="s">
        <v>102</v>
      </c>
      <c r="BP795" s="96" t="s">
        <v>102</v>
      </c>
      <c r="BQ795" s="90">
        <v>0</v>
      </c>
      <c r="BR795" s="93" t="s">
        <v>102</v>
      </c>
      <c r="BS795" s="93" t="s">
        <v>102</v>
      </c>
      <c r="BT795" s="93" t="s">
        <v>102</v>
      </c>
      <c r="BU795" s="93" t="s">
        <v>102</v>
      </c>
      <c r="BV795" s="97" t="s">
        <v>108</v>
      </c>
      <c r="BW795" s="93" t="s">
        <v>108</v>
      </c>
      <c r="BX795" s="95" t="s">
        <v>102</v>
      </c>
      <c r="BY795" s="93" t="s">
        <v>102</v>
      </c>
      <c r="BZ795" s="93" t="s">
        <v>102</v>
      </c>
      <c r="CA795" s="93" t="s">
        <v>102</v>
      </c>
      <c r="CB795" s="93" t="s">
        <v>102</v>
      </c>
      <c r="CC795" s="93" t="s">
        <v>102</v>
      </c>
      <c r="CD795" s="93" t="s">
        <v>102</v>
      </c>
      <c r="CE795" s="193" t="s">
        <v>102</v>
      </c>
      <c r="CF795" s="194" t="s">
        <v>508</v>
      </c>
      <c r="CG795" s="195" t="s">
        <v>102</v>
      </c>
      <c r="CH795" s="101" t="e">
        <v>#N/A</v>
      </c>
      <c r="CI795" s="102" t="s">
        <v>580</v>
      </c>
      <c r="CJ795" s="196" t="s">
        <v>108</v>
      </c>
      <c r="CK795" s="104" t="s">
        <v>109</v>
      </c>
      <c r="CL795" s="105" t="s">
        <v>579</v>
      </c>
      <c r="CM795" s="83" t="s">
        <v>108</v>
      </c>
      <c r="CN795" s="106" t="s">
        <v>108</v>
      </c>
      <c r="CO795" s="197" t="s">
        <v>108</v>
      </c>
      <c r="CP795" s="107"/>
      <c r="CQ795" s="198" t="s">
        <v>474</v>
      </c>
      <c r="CR795" s="198" t="s">
        <v>474</v>
      </c>
      <c r="CS795" s="199" t="s">
        <v>616</v>
      </c>
      <c r="CT795" s="83" t="s">
        <v>109</v>
      </c>
      <c r="CU795" s="83" t="s">
        <v>109</v>
      </c>
      <c r="CV795" s="83">
        <v>4</v>
      </c>
      <c r="CW795" s="83" t="s">
        <v>112</v>
      </c>
      <c r="CX795" s="83">
        <v>4</v>
      </c>
      <c r="CY795" s="83" t="s">
        <v>8211</v>
      </c>
      <c r="CZ795" s="83">
        <v>1046374</v>
      </c>
      <c r="DA795" s="83" t="s">
        <v>138</v>
      </c>
      <c r="DB795" s="83" t="s">
        <v>124</v>
      </c>
      <c r="DC795" s="83" t="s">
        <v>501</v>
      </c>
      <c r="DD795" s="83">
        <v>9617</v>
      </c>
      <c r="DE795" s="83" t="s">
        <v>582</v>
      </c>
      <c r="DF795" s="83" t="s">
        <v>145</v>
      </c>
      <c r="DG795" s="83" t="s">
        <v>501</v>
      </c>
      <c r="DH795" s="83" t="s">
        <v>582</v>
      </c>
      <c r="DI795" s="85">
        <v>43646</v>
      </c>
      <c r="DJ795" s="83" t="s">
        <v>584</v>
      </c>
      <c r="DK795" s="83" t="s">
        <v>102</v>
      </c>
      <c r="DL795" s="83" t="s">
        <v>482</v>
      </c>
      <c r="DM795" s="83">
        <v>0</v>
      </c>
      <c r="DN795" s="83" t="s">
        <v>238</v>
      </c>
      <c r="DO795" s="83">
        <v>1</v>
      </c>
      <c r="DP795" s="83">
        <v>1</v>
      </c>
      <c r="DQ795" s="83"/>
      <c r="DR795" s="83" t="s">
        <v>108</v>
      </c>
      <c r="DS795" s="83" t="s">
        <v>497</v>
      </c>
      <c r="DU795" s="215" t="s">
        <v>269</v>
      </c>
      <c r="DV795" s="136">
        <v>1</v>
      </c>
      <c r="DW795" s="136">
        <v>3</v>
      </c>
      <c r="DX795" s="215" t="s">
        <v>269</v>
      </c>
      <c r="DY795" s="215" t="s">
        <v>269</v>
      </c>
      <c r="DZ795" s="215" t="s">
        <v>269</v>
      </c>
      <c r="EA795" s="215" t="s">
        <v>269</v>
      </c>
      <c r="EB795" s="215" t="s">
        <v>269</v>
      </c>
      <c r="EC795" s="215" t="s">
        <v>269</v>
      </c>
      <c r="ED795" s="215" t="s">
        <v>269</v>
      </c>
      <c r="EE795" s="215" t="s">
        <v>269</v>
      </c>
    </row>
    <row r="796" spans="1:135" ht="28.8" x14ac:dyDescent="0.55000000000000004">
      <c r="A796" s="83" t="s">
        <v>130</v>
      </c>
      <c r="B796" s="136">
        <v>355379</v>
      </c>
      <c r="C796" t="s">
        <v>1429</v>
      </c>
      <c r="D796" s="83" t="s">
        <v>228</v>
      </c>
      <c r="E796" s="138">
        <v>189634554362</v>
      </c>
      <c r="F796" s="83" t="s">
        <v>114</v>
      </c>
      <c r="G796" s="85">
        <v>43634</v>
      </c>
      <c r="H796" s="83" t="s">
        <v>98</v>
      </c>
      <c r="I796" s="84" t="s">
        <v>618</v>
      </c>
      <c r="J796" s="207" t="s">
        <v>629</v>
      </c>
      <c r="K796" s="208" t="s">
        <v>634</v>
      </c>
      <c r="L796" s="83" t="s">
        <v>108</v>
      </c>
      <c r="M796" s="184">
        <v>27732</v>
      </c>
      <c r="N796" s="184"/>
      <c r="O796" s="85" t="s">
        <v>102</v>
      </c>
      <c r="P796" s="185">
        <v>43013</v>
      </c>
      <c r="Q796" s="186" t="s">
        <v>203</v>
      </c>
      <c r="R796" s="186"/>
      <c r="S796" s="186"/>
      <c r="T796" s="187"/>
      <c r="U796" s="188" t="s">
        <v>296</v>
      </c>
      <c r="V796" s="188" t="s">
        <v>205</v>
      </c>
      <c r="W796" s="189" t="s">
        <v>619</v>
      </c>
      <c r="X796" s="189" t="s">
        <v>107</v>
      </c>
      <c r="Y796" s="190" t="s">
        <v>614</v>
      </c>
      <c r="Z796" s="83">
        <v>700</v>
      </c>
      <c r="AA796" s="83" t="s">
        <v>193</v>
      </c>
      <c r="AB796" s="83" t="s">
        <v>181</v>
      </c>
      <c r="AC796" s="83" t="s">
        <v>102</v>
      </c>
      <c r="AD796" s="83" t="s">
        <v>8212</v>
      </c>
      <c r="AE796" s="83" t="s">
        <v>102</v>
      </c>
      <c r="AF796" s="83" t="s">
        <v>102</v>
      </c>
      <c r="AG796" s="83" t="s">
        <v>174</v>
      </c>
      <c r="AH796" s="83" t="s">
        <v>8201</v>
      </c>
      <c r="AI796" s="83" t="s">
        <v>104</v>
      </c>
      <c r="AJ796" s="83" t="s">
        <v>105</v>
      </c>
      <c r="AK796" s="191" t="s">
        <v>8212</v>
      </c>
      <c r="AL796" s="191" t="s">
        <v>102</v>
      </c>
      <c r="AM796" s="191" t="s">
        <v>102</v>
      </c>
      <c r="AN796" s="191" t="s">
        <v>174</v>
      </c>
      <c r="AO796" s="191" t="s">
        <v>8201</v>
      </c>
      <c r="AP796" s="191" t="s">
        <v>104</v>
      </c>
      <c r="AQ796" s="191" t="s">
        <v>105</v>
      </c>
      <c r="AR796" s="191" t="s">
        <v>106</v>
      </c>
      <c r="AS796" s="191" t="s">
        <v>8212</v>
      </c>
      <c r="AT796" s="191" t="s">
        <v>488</v>
      </c>
      <c r="AU796" s="191" t="s">
        <v>8213</v>
      </c>
      <c r="AV796" s="191" t="s">
        <v>104</v>
      </c>
      <c r="AW796" s="191" t="s">
        <v>204</v>
      </c>
      <c r="AX796" s="191"/>
      <c r="AY796" s="192" t="s">
        <v>454</v>
      </c>
      <c r="AZ796" s="192" t="s">
        <v>416</v>
      </c>
      <c r="BA796" s="91" t="s">
        <v>108</v>
      </c>
      <c r="BB796" s="90">
        <v>0</v>
      </c>
      <c r="BC796" s="93" t="s">
        <v>102</v>
      </c>
      <c r="BD796" s="93" t="s">
        <v>102</v>
      </c>
      <c r="BE796" s="93" t="s">
        <v>102</v>
      </c>
      <c r="BF796" s="93" t="s">
        <v>102</v>
      </c>
      <c r="BG796" s="97" t="s">
        <v>108</v>
      </c>
      <c r="BH796" s="93" t="s">
        <v>108</v>
      </c>
      <c r="BI796" s="93" t="s">
        <v>102</v>
      </c>
      <c r="BJ796" s="93" t="s">
        <v>102</v>
      </c>
      <c r="BK796" s="93" t="s">
        <v>102</v>
      </c>
      <c r="BL796" s="93" t="s">
        <v>102</v>
      </c>
      <c r="BM796" s="93" t="s">
        <v>102</v>
      </c>
      <c r="BN796" s="93" t="s">
        <v>102</v>
      </c>
      <c r="BO796" s="93" t="s">
        <v>102</v>
      </c>
      <c r="BP796" s="96" t="s">
        <v>102</v>
      </c>
      <c r="BQ796" s="90">
        <v>0</v>
      </c>
      <c r="BR796" s="93" t="s">
        <v>102</v>
      </c>
      <c r="BS796" s="93" t="s">
        <v>102</v>
      </c>
      <c r="BT796" s="93" t="s">
        <v>102</v>
      </c>
      <c r="BU796" s="93" t="s">
        <v>102</v>
      </c>
      <c r="BV796" s="97" t="s">
        <v>108</v>
      </c>
      <c r="BW796" s="93" t="s">
        <v>108</v>
      </c>
      <c r="BX796" s="95" t="s">
        <v>102</v>
      </c>
      <c r="BY796" s="93" t="s">
        <v>102</v>
      </c>
      <c r="BZ796" s="93" t="s">
        <v>102</v>
      </c>
      <c r="CA796" s="93" t="s">
        <v>102</v>
      </c>
      <c r="CB796" s="93" t="s">
        <v>102</v>
      </c>
      <c r="CC796" s="93" t="s">
        <v>102</v>
      </c>
      <c r="CD796" s="93" t="s">
        <v>102</v>
      </c>
      <c r="CE796" s="193" t="s">
        <v>102</v>
      </c>
      <c r="CF796" s="194" t="s">
        <v>436</v>
      </c>
      <c r="CG796" s="195" t="s">
        <v>8214</v>
      </c>
      <c r="CH796" s="101" t="s">
        <v>310</v>
      </c>
      <c r="CI796" s="102"/>
      <c r="CJ796" s="196" t="s">
        <v>8215</v>
      </c>
      <c r="CK796" s="104" t="s">
        <v>190</v>
      </c>
      <c r="CL796" s="105"/>
      <c r="CM796" s="83" t="s">
        <v>623</v>
      </c>
      <c r="CN796" s="106" t="s">
        <v>624</v>
      </c>
      <c r="CO796" s="197" t="s">
        <v>625</v>
      </c>
      <c r="CP796" s="107"/>
      <c r="CQ796" s="198" t="s">
        <v>474</v>
      </c>
      <c r="CR796" s="198" t="s">
        <v>474</v>
      </c>
      <c r="CS796" s="199"/>
      <c r="CT796" s="83" t="s">
        <v>109</v>
      </c>
      <c r="CU796" s="83" t="s">
        <v>109</v>
      </c>
      <c r="CV796" s="83">
        <v>26</v>
      </c>
      <c r="CW796" s="83" t="s">
        <v>139</v>
      </c>
      <c r="CX796" s="83">
        <v>26</v>
      </c>
      <c r="CY796" s="83" t="s">
        <v>108</v>
      </c>
      <c r="CZ796" s="83">
        <v>1047693.5</v>
      </c>
      <c r="DA796" s="83" t="s">
        <v>581</v>
      </c>
      <c r="DB796" s="83" t="s">
        <v>152</v>
      </c>
      <c r="DC796" s="83" t="s">
        <v>500</v>
      </c>
      <c r="DD796" s="83">
        <v>8865</v>
      </c>
      <c r="DE796" s="83" t="s">
        <v>606</v>
      </c>
      <c r="DF796" s="83" t="s">
        <v>152</v>
      </c>
      <c r="DG796" s="83" t="s">
        <v>500</v>
      </c>
      <c r="DH796" s="83"/>
      <c r="DI796" s="85">
        <v>43646</v>
      </c>
      <c r="DJ796" s="83" t="s">
        <v>584</v>
      </c>
      <c r="DK796" s="83" t="s">
        <v>102</v>
      </c>
      <c r="DL796" s="83" t="s">
        <v>482</v>
      </c>
      <c r="DM796" s="83">
        <v>0</v>
      </c>
      <c r="DN796" s="83" t="s">
        <v>483</v>
      </c>
      <c r="DO796" s="83">
        <v>1</v>
      </c>
      <c r="DP796" s="83">
        <v>2</v>
      </c>
      <c r="DQ796" s="83"/>
      <c r="DR796" s="83" t="s">
        <v>108</v>
      </c>
      <c r="DS796" s="83" t="s">
        <v>497</v>
      </c>
      <c r="DU796" s="215" t="s">
        <v>269</v>
      </c>
      <c r="DV796" s="136">
        <v>1</v>
      </c>
      <c r="DW796" s="136">
        <v>3</v>
      </c>
      <c r="DX796" s="215" t="s">
        <v>269</v>
      </c>
      <c r="DY796" s="215" t="s">
        <v>269</v>
      </c>
      <c r="DZ796" s="215" t="s">
        <v>269</v>
      </c>
      <c r="EA796" s="215" t="s">
        <v>269</v>
      </c>
      <c r="EB796" s="215" t="s">
        <v>269</v>
      </c>
      <c r="EC796" s="215" t="s">
        <v>269</v>
      </c>
      <c r="ED796" s="215" t="s">
        <v>269</v>
      </c>
      <c r="EE796" s="215" t="s">
        <v>269</v>
      </c>
    </row>
    <row r="797" spans="1:135" ht="28.8" x14ac:dyDescent="0.55000000000000004">
      <c r="A797" s="83" t="s">
        <v>130</v>
      </c>
      <c r="B797" s="136">
        <v>590761</v>
      </c>
      <c r="C797" t="s">
        <v>1430</v>
      </c>
      <c r="D797" s="83" t="s">
        <v>228</v>
      </c>
      <c r="E797" s="138">
        <v>955427031167</v>
      </c>
      <c r="F797" s="83" t="s">
        <v>114</v>
      </c>
      <c r="G797" s="85">
        <v>43643</v>
      </c>
      <c r="H797" s="211" t="s">
        <v>98</v>
      </c>
      <c r="I797" s="84" t="s">
        <v>610</v>
      </c>
      <c r="J797" s="207" t="s">
        <v>627</v>
      </c>
      <c r="K797" s="208" t="s">
        <v>630</v>
      </c>
      <c r="L797" s="83" t="s">
        <v>108</v>
      </c>
      <c r="M797" s="184">
        <v>24643</v>
      </c>
      <c r="N797" s="184"/>
      <c r="O797" s="85" t="s">
        <v>102</v>
      </c>
      <c r="P797" s="185">
        <v>42491</v>
      </c>
      <c r="Q797" s="186" t="s">
        <v>203</v>
      </c>
      <c r="R797" s="186"/>
      <c r="S797" s="186"/>
      <c r="T797" s="187"/>
      <c r="U797" s="188" t="s">
        <v>296</v>
      </c>
      <c r="V797" s="188" t="s">
        <v>297</v>
      </c>
      <c r="W797" s="188" t="s">
        <v>297</v>
      </c>
      <c r="X797" s="189" t="s">
        <v>167</v>
      </c>
      <c r="Y797" s="190"/>
      <c r="Z797" s="83">
        <v>700</v>
      </c>
      <c r="AA797" s="83" t="s">
        <v>193</v>
      </c>
      <c r="AB797" s="83" t="s">
        <v>181</v>
      </c>
      <c r="AC797" s="83" t="s">
        <v>102</v>
      </c>
      <c r="AD797" s="83" t="s">
        <v>8216</v>
      </c>
      <c r="AE797" s="83" t="s">
        <v>102</v>
      </c>
      <c r="AF797" s="83" t="s">
        <v>102</v>
      </c>
      <c r="AG797" s="83" t="s">
        <v>119</v>
      </c>
      <c r="AH797" s="83" t="s">
        <v>8217</v>
      </c>
      <c r="AI797" s="83" t="s">
        <v>104</v>
      </c>
      <c r="AJ797" s="83" t="s">
        <v>105</v>
      </c>
      <c r="AK797" s="191" t="s">
        <v>8216</v>
      </c>
      <c r="AL797" s="191" t="s">
        <v>102</v>
      </c>
      <c r="AM797" s="191" t="s">
        <v>102</v>
      </c>
      <c r="AN797" s="191" t="s">
        <v>119</v>
      </c>
      <c r="AO797" s="191" t="s">
        <v>8217</v>
      </c>
      <c r="AP797" s="191" t="s">
        <v>104</v>
      </c>
      <c r="AQ797" s="191" t="s">
        <v>105</v>
      </c>
      <c r="AR797" s="191" t="s">
        <v>106</v>
      </c>
      <c r="AS797" s="191" t="s">
        <v>8216</v>
      </c>
      <c r="AT797" s="191" t="s">
        <v>485</v>
      </c>
      <c r="AU797" s="191" t="s">
        <v>8217</v>
      </c>
      <c r="AV797" s="191" t="s">
        <v>104</v>
      </c>
      <c r="AW797" s="191" t="s">
        <v>204</v>
      </c>
      <c r="AX797" s="191"/>
      <c r="AY797" s="192" t="s">
        <v>454</v>
      </c>
      <c r="AZ797" s="192" t="s">
        <v>416</v>
      </c>
      <c r="BA797" s="91" t="s">
        <v>108</v>
      </c>
      <c r="BB797" s="90">
        <v>0</v>
      </c>
      <c r="BC797" s="93" t="s">
        <v>102</v>
      </c>
      <c r="BD797" s="93" t="s">
        <v>102</v>
      </c>
      <c r="BE797" s="93" t="s">
        <v>102</v>
      </c>
      <c r="BF797" s="93" t="s">
        <v>102</v>
      </c>
      <c r="BG797" s="97" t="s">
        <v>108</v>
      </c>
      <c r="BH797" s="93" t="s">
        <v>108</v>
      </c>
      <c r="BI797" s="93" t="s">
        <v>102</v>
      </c>
      <c r="BJ797" s="93" t="s">
        <v>102</v>
      </c>
      <c r="BK797" s="93" t="s">
        <v>102</v>
      </c>
      <c r="BL797" s="93" t="s">
        <v>102</v>
      </c>
      <c r="BM797" s="93" t="s">
        <v>102</v>
      </c>
      <c r="BN797" s="93" t="s">
        <v>102</v>
      </c>
      <c r="BO797" s="93" t="s">
        <v>102</v>
      </c>
      <c r="BP797" s="96" t="s">
        <v>102</v>
      </c>
      <c r="BQ797" s="90">
        <v>0</v>
      </c>
      <c r="BR797" s="93" t="s">
        <v>102</v>
      </c>
      <c r="BS797" s="93" t="s">
        <v>102</v>
      </c>
      <c r="BT797" s="93" t="s">
        <v>102</v>
      </c>
      <c r="BU797" s="93" t="s">
        <v>102</v>
      </c>
      <c r="BV797" s="97" t="s">
        <v>108</v>
      </c>
      <c r="BW797" s="93" t="s">
        <v>108</v>
      </c>
      <c r="BX797" s="95" t="s">
        <v>102</v>
      </c>
      <c r="BY797" s="93" t="s">
        <v>102</v>
      </c>
      <c r="BZ797" s="93" t="s">
        <v>102</v>
      </c>
      <c r="CA797" s="93" t="s">
        <v>102</v>
      </c>
      <c r="CB797" s="93" t="s">
        <v>102</v>
      </c>
      <c r="CC797" s="93" t="s">
        <v>102</v>
      </c>
      <c r="CD797" s="93" t="s">
        <v>102</v>
      </c>
      <c r="CE797" s="193" t="s">
        <v>102</v>
      </c>
      <c r="CF797" s="194" t="s">
        <v>436</v>
      </c>
      <c r="CG797" s="195" t="s">
        <v>8218</v>
      </c>
      <c r="CH797" s="101" t="s">
        <v>563</v>
      </c>
      <c r="CI797" s="102"/>
      <c r="CJ797" s="196" t="s">
        <v>577</v>
      </c>
      <c r="CK797" s="104" t="s">
        <v>190</v>
      </c>
      <c r="CL797" s="105"/>
      <c r="CM797" s="83" t="s">
        <v>578</v>
      </c>
      <c r="CN797" s="106" t="s">
        <v>108</v>
      </c>
      <c r="CO797" s="197" t="s">
        <v>566</v>
      </c>
      <c r="CP797" s="107"/>
      <c r="CQ797" s="198" t="s">
        <v>107</v>
      </c>
      <c r="CR797" s="198" t="s">
        <v>107</v>
      </c>
      <c r="CS797" s="199"/>
      <c r="CT797" s="83" t="s">
        <v>109</v>
      </c>
      <c r="CU797" s="83" t="s">
        <v>109</v>
      </c>
      <c r="CV797" s="83">
        <v>7</v>
      </c>
      <c r="CW797" s="83" t="s">
        <v>270</v>
      </c>
      <c r="CX797" s="83">
        <v>7</v>
      </c>
      <c r="CY797" s="83" t="s">
        <v>108</v>
      </c>
      <c r="CZ797" s="83">
        <v>1049013</v>
      </c>
      <c r="DA797" s="83" t="s">
        <v>8219</v>
      </c>
      <c r="DB797" s="83" t="s">
        <v>118</v>
      </c>
      <c r="DC797" s="83" t="s">
        <v>108</v>
      </c>
      <c r="DD797" s="83">
        <v>7290</v>
      </c>
      <c r="DE797" s="83" t="s">
        <v>173</v>
      </c>
      <c r="DF797" s="83" t="s">
        <v>118</v>
      </c>
      <c r="DG797" s="83" t="s">
        <v>500</v>
      </c>
      <c r="DH797" s="83"/>
      <c r="DI797" s="85">
        <v>43646</v>
      </c>
      <c r="DJ797" s="83" t="s">
        <v>584</v>
      </c>
      <c r="DK797" s="83" t="s">
        <v>102</v>
      </c>
      <c r="DL797" s="83" t="s">
        <v>482</v>
      </c>
      <c r="DM797" s="83">
        <v>0</v>
      </c>
      <c r="DN797" s="83" t="s">
        <v>483</v>
      </c>
      <c r="DO797" s="83">
        <v>1</v>
      </c>
      <c r="DP797" s="83">
        <v>2</v>
      </c>
      <c r="DQ797" s="83"/>
      <c r="DR797" s="83" t="s">
        <v>108</v>
      </c>
      <c r="DS797" s="83" t="s">
        <v>497</v>
      </c>
      <c r="DU797" s="215" t="s">
        <v>269</v>
      </c>
      <c r="DV797" s="136">
        <v>1</v>
      </c>
      <c r="DW797" s="136">
        <v>3</v>
      </c>
      <c r="DX797" s="215" t="s">
        <v>269</v>
      </c>
      <c r="DY797" s="215" t="s">
        <v>269</v>
      </c>
      <c r="DZ797" s="215" t="s">
        <v>269</v>
      </c>
      <c r="EA797" s="215" t="s">
        <v>269</v>
      </c>
      <c r="EB797" s="215" t="s">
        <v>269</v>
      </c>
      <c r="EC797" s="215" t="s">
        <v>269</v>
      </c>
      <c r="ED797" s="215" t="s">
        <v>269</v>
      </c>
      <c r="EE797" s="215" t="s">
        <v>269</v>
      </c>
    </row>
    <row r="798" spans="1:135" ht="57.6" x14ac:dyDescent="0.55000000000000004">
      <c r="A798" s="83" t="s">
        <v>130</v>
      </c>
      <c r="B798" s="136">
        <v>162752</v>
      </c>
      <c r="C798" t="s">
        <v>1431</v>
      </c>
      <c r="D798" s="83" t="s">
        <v>228</v>
      </c>
      <c r="E798" s="138">
        <v>935517684379</v>
      </c>
      <c r="F798" s="83" t="s">
        <v>143</v>
      </c>
      <c r="G798" s="85">
        <v>43620</v>
      </c>
      <c r="H798" s="83" t="s">
        <v>98</v>
      </c>
      <c r="I798" s="84" t="s">
        <v>612</v>
      </c>
      <c r="J798" s="207" t="s">
        <v>628</v>
      </c>
      <c r="K798" s="208" t="s">
        <v>633</v>
      </c>
      <c r="L798" s="83" t="s">
        <v>108</v>
      </c>
      <c r="M798" s="184" t="s">
        <v>102</v>
      </c>
      <c r="N798" s="184" t="s">
        <v>556</v>
      </c>
      <c r="O798" s="85" t="s">
        <v>102</v>
      </c>
      <c r="P798" s="185">
        <v>42491</v>
      </c>
      <c r="Q798" s="186" t="s">
        <v>202</v>
      </c>
      <c r="R798" s="186" t="s">
        <v>613</v>
      </c>
      <c r="S798" s="186"/>
      <c r="T798" s="187"/>
      <c r="U798" s="188" t="s">
        <v>295</v>
      </c>
      <c r="V798" s="188" t="s">
        <v>205</v>
      </c>
      <c r="W798" s="188" t="s">
        <v>295</v>
      </c>
      <c r="X798" s="189" t="s">
        <v>107</v>
      </c>
      <c r="Y798" s="190" t="s">
        <v>614</v>
      </c>
      <c r="Z798" s="83">
        <v>700</v>
      </c>
      <c r="AA798" s="83" t="s">
        <v>193</v>
      </c>
      <c r="AB798" s="83" t="s">
        <v>181</v>
      </c>
      <c r="AC798" s="83" t="s">
        <v>102</v>
      </c>
      <c r="AD798" s="83" t="s">
        <v>8220</v>
      </c>
      <c r="AE798" s="83" t="s">
        <v>8221</v>
      </c>
      <c r="AF798" s="83" t="s">
        <v>102</v>
      </c>
      <c r="AG798" s="83" t="s">
        <v>175</v>
      </c>
      <c r="AH798" s="83" t="s">
        <v>8222</v>
      </c>
      <c r="AI798" s="83" t="s">
        <v>104</v>
      </c>
      <c r="AJ798" s="83" t="s">
        <v>105</v>
      </c>
      <c r="AK798" s="191" t="s">
        <v>8220</v>
      </c>
      <c r="AL798" s="191" t="s">
        <v>8221</v>
      </c>
      <c r="AM798" s="191" t="s">
        <v>102</v>
      </c>
      <c r="AN798" s="191" t="s">
        <v>175</v>
      </c>
      <c r="AO798" s="191" t="s">
        <v>8222</v>
      </c>
      <c r="AP798" s="191" t="s">
        <v>104</v>
      </c>
      <c r="AQ798" s="191" t="s">
        <v>105</v>
      </c>
      <c r="AR798" s="191" t="s">
        <v>106</v>
      </c>
      <c r="AS798" s="191"/>
      <c r="AT798" s="191"/>
      <c r="AU798" s="191"/>
      <c r="AV798" s="191"/>
      <c r="AW798" s="191"/>
      <c r="AX798" s="191" t="s">
        <v>575</v>
      </c>
      <c r="AY798" s="192" t="s">
        <v>454</v>
      </c>
      <c r="AZ798" s="192" t="s">
        <v>108</v>
      </c>
      <c r="BA798" s="91" t="s">
        <v>108</v>
      </c>
      <c r="BB798" s="90">
        <v>0</v>
      </c>
      <c r="BC798" s="93" t="s">
        <v>102</v>
      </c>
      <c r="BD798" s="93" t="s">
        <v>102</v>
      </c>
      <c r="BE798" s="93" t="s">
        <v>102</v>
      </c>
      <c r="BF798" s="93" t="s">
        <v>102</v>
      </c>
      <c r="BG798" s="97" t="s">
        <v>108</v>
      </c>
      <c r="BH798" s="93" t="s">
        <v>108</v>
      </c>
      <c r="BI798" s="93" t="s">
        <v>102</v>
      </c>
      <c r="BJ798" s="93" t="s">
        <v>102</v>
      </c>
      <c r="BK798" s="93" t="s">
        <v>102</v>
      </c>
      <c r="BL798" s="93" t="s">
        <v>102</v>
      </c>
      <c r="BM798" s="93" t="s">
        <v>102</v>
      </c>
      <c r="BN798" s="93" t="s">
        <v>102</v>
      </c>
      <c r="BO798" s="93" t="s">
        <v>102</v>
      </c>
      <c r="BP798" s="96" t="s">
        <v>102</v>
      </c>
      <c r="BQ798" s="90">
        <v>0</v>
      </c>
      <c r="BR798" s="93" t="s">
        <v>102</v>
      </c>
      <c r="BS798" s="93" t="s">
        <v>102</v>
      </c>
      <c r="BT798" s="93" t="s">
        <v>102</v>
      </c>
      <c r="BU798" s="93" t="s">
        <v>102</v>
      </c>
      <c r="BV798" s="97" t="s">
        <v>108</v>
      </c>
      <c r="BW798" s="93" t="s">
        <v>108</v>
      </c>
      <c r="BX798" s="95" t="s">
        <v>102</v>
      </c>
      <c r="BY798" s="93" t="s">
        <v>102</v>
      </c>
      <c r="BZ798" s="93" t="s">
        <v>102</v>
      </c>
      <c r="CA798" s="93" t="s">
        <v>102</v>
      </c>
      <c r="CB798" s="93" t="s">
        <v>102</v>
      </c>
      <c r="CC798" s="93" t="s">
        <v>102</v>
      </c>
      <c r="CD798" s="93" t="s">
        <v>102</v>
      </c>
      <c r="CE798" s="193" t="s">
        <v>102</v>
      </c>
      <c r="CF798" s="194" t="s">
        <v>508</v>
      </c>
      <c r="CG798" s="195" t="s">
        <v>102</v>
      </c>
      <c r="CH798" s="101" t="e">
        <v>#N/A</v>
      </c>
      <c r="CI798" s="102" t="s">
        <v>580</v>
      </c>
      <c r="CJ798" s="196" t="s">
        <v>108</v>
      </c>
      <c r="CK798" s="104" t="s">
        <v>109</v>
      </c>
      <c r="CL798" s="105" t="s">
        <v>579</v>
      </c>
      <c r="CM798" s="83" t="s">
        <v>108</v>
      </c>
      <c r="CN798" s="106" t="s">
        <v>108</v>
      </c>
      <c r="CO798" s="197" t="s">
        <v>108</v>
      </c>
      <c r="CP798" s="107"/>
      <c r="CQ798" s="198" t="s">
        <v>474</v>
      </c>
      <c r="CR798" s="198" t="s">
        <v>474</v>
      </c>
      <c r="CS798" s="199" t="s">
        <v>616</v>
      </c>
      <c r="CT798" s="83" t="s">
        <v>109</v>
      </c>
      <c r="CU798" s="83" t="s">
        <v>109</v>
      </c>
      <c r="CV798" s="83">
        <v>29</v>
      </c>
      <c r="CW798" s="83" t="s">
        <v>112</v>
      </c>
      <c r="CX798" s="83">
        <v>29</v>
      </c>
      <c r="CY798" s="83" t="s">
        <v>8223</v>
      </c>
      <c r="CZ798" s="83">
        <v>1050332.5</v>
      </c>
      <c r="DA798" s="83" t="s">
        <v>138</v>
      </c>
      <c r="DB798" s="83" t="s">
        <v>124</v>
      </c>
      <c r="DC798" s="83" t="s">
        <v>501</v>
      </c>
      <c r="DD798" s="83">
        <v>3310</v>
      </c>
      <c r="DE798" s="83" t="s">
        <v>582</v>
      </c>
      <c r="DF798" s="83" t="s">
        <v>145</v>
      </c>
      <c r="DG798" s="83" t="s">
        <v>501</v>
      </c>
      <c r="DH798" s="83" t="s">
        <v>582</v>
      </c>
      <c r="DI798" s="85">
        <v>43646</v>
      </c>
      <c r="DJ798" s="83" t="s">
        <v>584</v>
      </c>
      <c r="DK798" s="83" t="s">
        <v>102</v>
      </c>
      <c r="DL798" s="83" t="s">
        <v>482</v>
      </c>
      <c r="DM798" s="83">
        <v>0</v>
      </c>
      <c r="DN798" s="83" t="s">
        <v>238</v>
      </c>
      <c r="DO798" s="83">
        <v>1</v>
      </c>
      <c r="DP798" s="83">
        <v>6</v>
      </c>
      <c r="DQ798" s="83"/>
      <c r="DR798" s="83" t="s">
        <v>108</v>
      </c>
      <c r="DS798" s="83" t="s">
        <v>497</v>
      </c>
      <c r="DU798" s="215" t="s">
        <v>269</v>
      </c>
      <c r="DV798" s="136">
        <v>1</v>
      </c>
      <c r="DW798" s="136">
        <v>3</v>
      </c>
      <c r="DX798" s="215" t="s">
        <v>269</v>
      </c>
      <c r="DY798" s="215" t="s">
        <v>269</v>
      </c>
      <c r="DZ798" s="215" t="s">
        <v>269</v>
      </c>
      <c r="EA798" s="215" t="s">
        <v>269</v>
      </c>
      <c r="EB798" s="215" t="s">
        <v>269</v>
      </c>
      <c r="EC798" s="215" t="s">
        <v>269</v>
      </c>
      <c r="ED798" s="215" t="s">
        <v>269</v>
      </c>
      <c r="EE798" s="215" t="s">
        <v>269</v>
      </c>
    </row>
    <row r="799" spans="1:135" ht="28.8" x14ac:dyDescent="0.55000000000000004">
      <c r="A799" s="83" t="s">
        <v>130</v>
      </c>
      <c r="B799" s="136">
        <v>347638</v>
      </c>
      <c r="C799" t="s">
        <v>1432</v>
      </c>
      <c r="D799" s="83" t="s">
        <v>228</v>
      </c>
      <c r="E799" s="138">
        <v>680349666885</v>
      </c>
      <c r="F799" s="83" t="s">
        <v>114</v>
      </c>
      <c r="G799" s="85">
        <v>43634</v>
      </c>
      <c r="H799" s="83" t="s">
        <v>98</v>
      </c>
      <c r="I799" s="84" t="s">
        <v>618</v>
      </c>
      <c r="J799" s="207" t="s">
        <v>629</v>
      </c>
      <c r="K799" s="208" t="s">
        <v>634</v>
      </c>
      <c r="L799" s="83" t="s">
        <v>108</v>
      </c>
      <c r="M799" s="184">
        <v>27733</v>
      </c>
      <c r="N799" s="184"/>
      <c r="O799" s="85" t="s">
        <v>102</v>
      </c>
      <c r="P799" s="185">
        <v>43013</v>
      </c>
      <c r="Q799" s="186" t="s">
        <v>203</v>
      </c>
      <c r="R799" s="186"/>
      <c r="S799" s="186"/>
      <c r="T799" s="187"/>
      <c r="U799" s="188" t="s">
        <v>296</v>
      </c>
      <c r="V799" s="188" t="s">
        <v>205</v>
      </c>
      <c r="W799" s="189" t="s">
        <v>619</v>
      </c>
      <c r="X799" s="189" t="s">
        <v>107</v>
      </c>
      <c r="Y799" s="190" t="s">
        <v>614</v>
      </c>
      <c r="Z799" s="83">
        <v>700</v>
      </c>
      <c r="AA799" s="83" t="s">
        <v>193</v>
      </c>
      <c r="AB799" s="83" t="s">
        <v>181</v>
      </c>
      <c r="AC799" s="83" t="s">
        <v>102</v>
      </c>
      <c r="AD799" s="83" t="s">
        <v>8224</v>
      </c>
      <c r="AE799" s="83" t="s">
        <v>102</v>
      </c>
      <c r="AF799" s="83" t="s">
        <v>102</v>
      </c>
      <c r="AG799" s="83" t="s">
        <v>174</v>
      </c>
      <c r="AH799" s="83" t="s">
        <v>8213</v>
      </c>
      <c r="AI799" s="83" t="s">
        <v>104</v>
      </c>
      <c r="AJ799" s="83" t="s">
        <v>105</v>
      </c>
      <c r="AK799" s="191" t="s">
        <v>8224</v>
      </c>
      <c r="AL799" s="191" t="s">
        <v>102</v>
      </c>
      <c r="AM799" s="191" t="s">
        <v>102</v>
      </c>
      <c r="AN799" s="191" t="s">
        <v>174</v>
      </c>
      <c r="AO799" s="191" t="s">
        <v>8213</v>
      </c>
      <c r="AP799" s="191" t="s">
        <v>104</v>
      </c>
      <c r="AQ799" s="191" t="s">
        <v>105</v>
      </c>
      <c r="AR799" s="191" t="s">
        <v>106</v>
      </c>
      <c r="AS799" s="191" t="s">
        <v>8224</v>
      </c>
      <c r="AT799" s="191" t="s">
        <v>488</v>
      </c>
      <c r="AU799" s="191" t="s">
        <v>8225</v>
      </c>
      <c r="AV799" s="191" t="s">
        <v>104</v>
      </c>
      <c r="AW799" s="191" t="s">
        <v>204</v>
      </c>
      <c r="AX799" s="191"/>
      <c r="AY799" s="192" t="s">
        <v>454</v>
      </c>
      <c r="AZ799" s="192" t="s">
        <v>416</v>
      </c>
      <c r="BA799" s="91" t="s">
        <v>108</v>
      </c>
      <c r="BB799" s="90">
        <v>0</v>
      </c>
      <c r="BC799" s="93" t="s">
        <v>102</v>
      </c>
      <c r="BD799" s="93" t="s">
        <v>102</v>
      </c>
      <c r="BE799" s="93" t="s">
        <v>102</v>
      </c>
      <c r="BF799" s="93" t="s">
        <v>102</v>
      </c>
      <c r="BG799" s="97" t="s">
        <v>108</v>
      </c>
      <c r="BH799" s="93" t="s">
        <v>108</v>
      </c>
      <c r="BI799" s="93" t="s">
        <v>102</v>
      </c>
      <c r="BJ799" s="93" t="s">
        <v>102</v>
      </c>
      <c r="BK799" s="93" t="s">
        <v>102</v>
      </c>
      <c r="BL799" s="93" t="s">
        <v>102</v>
      </c>
      <c r="BM799" s="93" t="s">
        <v>102</v>
      </c>
      <c r="BN799" s="93" t="s">
        <v>102</v>
      </c>
      <c r="BO799" s="93" t="s">
        <v>102</v>
      </c>
      <c r="BP799" s="96" t="s">
        <v>102</v>
      </c>
      <c r="BQ799" s="90">
        <v>0</v>
      </c>
      <c r="BR799" s="93" t="s">
        <v>102</v>
      </c>
      <c r="BS799" s="93" t="s">
        <v>102</v>
      </c>
      <c r="BT799" s="93" t="s">
        <v>102</v>
      </c>
      <c r="BU799" s="93" t="s">
        <v>102</v>
      </c>
      <c r="BV799" s="97" t="s">
        <v>108</v>
      </c>
      <c r="BW799" s="93" t="s">
        <v>108</v>
      </c>
      <c r="BX799" s="95" t="s">
        <v>102</v>
      </c>
      <c r="BY799" s="93" t="s">
        <v>102</v>
      </c>
      <c r="BZ799" s="93" t="s">
        <v>102</v>
      </c>
      <c r="CA799" s="93" t="s">
        <v>102</v>
      </c>
      <c r="CB799" s="93" t="s">
        <v>102</v>
      </c>
      <c r="CC799" s="93" t="s">
        <v>102</v>
      </c>
      <c r="CD799" s="93" t="s">
        <v>102</v>
      </c>
      <c r="CE799" s="193" t="s">
        <v>102</v>
      </c>
      <c r="CF799" s="194" t="s">
        <v>436</v>
      </c>
      <c r="CG799" s="195" t="s">
        <v>8226</v>
      </c>
      <c r="CH799" s="101" t="s">
        <v>310</v>
      </c>
      <c r="CI799" s="102"/>
      <c r="CJ799" s="196" t="s">
        <v>8227</v>
      </c>
      <c r="CK799" s="104" t="s">
        <v>190</v>
      </c>
      <c r="CL799" s="105"/>
      <c r="CM799" s="83" t="s">
        <v>623</v>
      </c>
      <c r="CN799" s="106" t="s">
        <v>624</v>
      </c>
      <c r="CO799" s="197" t="s">
        <v>625</v>
      </c>
      <c r="CP799" s="107"/>
      <c r="CQ799" s="198" t="s">
        <v>474</v>
      </c>
      <c r="CR799" s="198" t="s">
        <v>474</v>
      </c>
      <c r="CS799" s="199"/>
      <c r="CT799" s="83" t="s">
        <v>109</v>
      </c>
      <c r="CU799" s="83" t="s">
        <v>109</v>
      </c>
      <c r="CV799" s="83">
        <v>91</v>
      </c>
      <c r="CW799" s="83" t="s">
        <v>139</v>
      </c>
      <c r="CX799" s="83">
        <v>91</v>
      </c>
      <c r="CY799" s="83" t="s">
        <v>108</v>
      </c>
      <c r="CZ799" s="83">
        <v>1051652</v>
      </c>
      <c r="DA799" s="83" t="s">
        <v>581</v>
      </c>
      <c r="DB799" s="83" t="s">
        <v>152</v>
      </c>
      <c r="DC799" s="83" t="s">
        <v>500</v>
      </c>
      <c r="DD799" s="83">
        <v>7876</v>
      </c>
      <c r="DE799" s="83" t="s">
        <v>606</v>
      </c>
      <c r="DF799" s="83" t="s">
        <v>152</v>
      </c>
      <c r="DG799" s="83" t="s">
        <v>500</v>
      </c>
      <c r="DH799" s="83"/>
      <c r="DI799" s="85">
        <v>43646</v>
      </c>
      <c r="DJ799" s="83" t="s">
        <v>584</v>
      </c>
      <c r="DK799" s="83" t="s">
        <v>102</v>
      </c>
      <c r="DL799" s="83" t="s">
        <v>482</v>
      </c>
      <c r="DM799" s="83">
        <v>0</v>
      </c>
      <c r="DN799" s="83" t="s">
        <v>483</v>
      </c>
      <c r="DO799" s="83">
        <v>1</v>
      </c>
      <c r="DP799" s="83">
        <v>5</v>
      </c>
      <c r="DQ799" s="83"/>
      <c r="DR799" s="83" t="s">
        <v>108</v>
      </c>
      <c r="DS799" s="83" t="s">
        <v>497</v>
      </c>
      <c r="DU799" s="215" t="s">
        <v>269</v>
      </c>
      <c r="DV799" s="136">
        <v>1</v>
      </c>
      <c r="DW799" s="136">
        <v>3</v>
      </c>
      <c r="DX799" s="215" t="s">
        <v>269</v>
      </c>
      <c r="DY799" s="215" t="s">
        <v>269</v>
      </c>
      <c r="DZ799" s="215" t="s">
        <v>269</v>
      </c>
      <c r="EA799" s="215" t="s">
        <v>269</v>
      </c>
      <c r="EB799" s="215" t="s">
        <v>269</v>
      </c>
      <c r="EC799" s="215" t="s">
        <v>269</v>
      </c>
      <c r="ED799" s="215" t="s">
        <v>269</v>
      </c>
      <c r="EE799" s="215" t="s">
        <v>269</v>
      </c>
    </row>
    <row r="800" spans="1:135" ht="28.8" x14ac:dyDescent="0.55000000000000004">
      <c r="A800" s="83" t="s">
        <v>130</v>
      </c>
      <c r="B800" s="136">
        <v>132696</v>
      </c>
      <c r="C800" t="s">
        <v>1433</v>
      </c>
      <c r="D800" s="83" t="s">
        <v>228</v>
      </c>
      <c r="E800" s="138">
        <v>898065954967</v>
      </c>
      <c r="F800" s="83" t="s">
        <v>114</v>
      </c>
      <c r="G800" s="85">
        <v>43643</v>
      </c>
      <c r="H800" s="211" t="s">
        <v>98</v>
      </c>
      <c r="I800" s="84" t="s">
        <v>610</v>
      </c>
      <c r="J800" s="207" t="s">
        <v>627</v>
      </c>
      <c r="K800" s="208" t="s">
        <v>630</v>
      </c>
      <c r="L800" s="83" t="s">
        <v>108</v>
      </c>
      <c r="M800" s="184">
        <v>24644</v>
      </c>
      <c r="N800" s="184"/>
      <c r="O800" s="85" t="s">
        <v>102</v>
      </c>
      <c r="P800" s="185">
        <v>42491</v>
      </c>
      <c r="Q800" s="186" t="s">
        <v>203</v>
      </c>
      <c r="R800" s="186"/>
      <c r="S800" s="186"/>
      <c r="T800" s="187"/>
      <c r="U800" s="188" t="s">
        <v>296</v>
      </c>
      <c r="V800" s="188" t="s">
        <v>297</v>
      </c>
      <c r="W800" s="188" t="s">
        <v>297</v>
      </c>
      <c r="X800" s="189" t="s">
        <v>167</v>
      </c>
      <c r="Y800" s="190"/>
      <c r="Z800" s="83">
        <v>700</v>
      </c>
      <c r="AA800" s="83" t="s">
        <v>193</v>
      </c>
      <c r="AB800" s="83" t="s">
        <v>181</v>
      </c>
      <c r="AC800" s="83" t="s">
        <v>102</v>
      </c>
      <c r="AD800" s="83" t="s">
        <v>8228</v>
      </c>
      <c r="AE800" s="83" t="s">
        <v>102</v>
      </c>
      <c r="AF800" s="83" t="s">
        <v>102</v>
      </c>
      <c r="AG800" s="83" t="s">
        <v>119</v>
      </c>
      <c r="AH800" s="83" t="s">
        <v>8229</v>
      </c>
      <c r="AI800" s="83" t="s">
        <v>104</v>
      </c>
      <c r="AJ800" s="83" t="s">
        <v>105</v>
      </c>
      <c r="AK800" s="191" t="s">
        <v>8228</v>
      </c>
      <c r="AL800" s="191" t="s">
        <v>102</v>
      </c>
      <c r="AM800" s="191" t="s">
        <v>102</v>
      </c>
      <c r="AN800" s="191" t="s">
        <v>119</v>
      </c>
      <c r="AO800" s="191" t="s">
        <v>8229</v>
      </c>
      <c r="AP800" s="191" t="s">
        <v>104</v>
      </c>
      <c r="AQ800" s="191" t="s">
        <v>105</v>
      </c>
      <c r="AR800" s="191" t="s">
        <v>106</v>
      </c>
      <c r="AS800" s="191" t="s">
        <v>8228</v>
      </c>
      <c r="AT800" s="191" t="s">
        <v>485</v>
      </c>
      <c r="AU800" s="191" t="s">
        <v>8229</v>
      </c>
      <c r="AV800" s="191" t="s">
        <v>104</v>
      </c>
      <c r="AW800" s="191" t="s">
        <v>204</v>
      </c>
      <c r="AX800" s="191"/>
      <c r="AY800" s="192" t="s">
        <v>454</v>
      </c>
      <c r="AZ800" s="192" t="s">
        <v>416</v>
      </c>
      <c r="BA800" s="91" t="s">
        <v>108</v>
      </c>
      <c r="BB800" s="90">
        <v>0</v>
      </c>
      <c r="BC800" s="93" t="s">
        <v>102</v>
      </c>
      <c r="BD800" s="93" t="s">
        <v>102</v>
      </c>
      <c r="BE800" s="93" t="s">
        <v>102</v>
      </c>
      <c r="BF800" s="93" t="s">
        <v>102</v>
      </c>
      <c r="BG800" s="97" t="s">
        <v>108</v>
      </c>
      <c r="BH800" s="93" t="s">
        <v>108</v>
      </c>
      <c r="BI800" s="93" t="s">
        <v>102</v>
      </c>
      <c r="BJ800" s="93" t="s">
        <v>102</v>
      </c>
      <c r="BK800" s="93" t="s">
        <v>102</v>
      </c>
      <c r="BL800" s="93" t="s">
        <v>102</v>
      </c>
      <c r="BM800" s="93" t="s">
        <v>102</v>
      </c>
      <c r="BN800" s="93" t="s">
        <v>102</v>
      </c>
      <c r="BO800" s="93" t="s">
        <v>102</v>
      </c>
      <c r="BP800" s="96" t="s">
        <v>102</v>
      </c>
      <c r="BQ800" s="90">
        <v>0</v>
      </c>
      <c r="BR800" s="93" t="s">
        <v>102</v>
      </c>
      <c r="BS800" s="93" t="s">
        <v>102</v>
      </c>
      <c r="BT800" s="93" t="s">
        <v>102</v>
      </c>
      <c r="BU800" s="93" t="s">
        <v>102</v>
      </c>
      <c r="BV800" s="97" t="s">
        <v>108</v>
      </c>
      <c r="BW800" s="93" t="s">
        <v>108</v>
      </c>
      <c r="BX800" s="95" t="s">
        <v>102</v>
      </c>
      <c r="BY800" s="93" t="s">
        <v>102</v>
      </c>
      <c r="BZ800" s="93" t="s">
        <v>102</v>
      </c>
      <c r="CA800" s="93" t="s">
        <v>102</v>
      </c>
      <c r="CB800" s="93" t="s">
        <v>102</v>
      </c>
      <c r="CC800" s="93" t="s">
        <v>102</v>
      </c>
      <c r="CD800" s="93" t="s">
        <v>102</v>
      </c>
      <c r="CE800" s="193" t="s">
        <v>102</v>
      </c>
      <c r="CF800" s="194" t="s">
        <v>436</v>
      </c>
      <c r="CG800" s="195" t="s">
        <v>8230</v>
      </c>
      <c r="CH800" s="101" t="s">
        <v>563</v>
      </c>
      <c r="CI800" s="102"/>
      <c r="CJ800" s="196" t="s">
        <v>577</v>
      </c>
      <c r="CK800" s="104" t="s">
        <v>190</v>
      </c>
      <c r="CL800" s="105"/>
      <c r="CM800" s="83" t="s">
        <v>578</v>
      </c>
      <c r="CN800" s="106" t="s">
        <v>108</v>
      </c>
      <c r="CO800" s="197" t="s">
        <v>566</v>
      </c>
      <c r="CP800" s="107"/>
      <c r="CQ800" s="198" t="s">
        <v>107</v>
      </c>
      <c r="CR800" s="198" t="s">
        <v>107</v>
      </c>
      <c r="CS800" s="199"/>
      <c r="CT800" s="83" t="s">
        <v>109</v>
      </c>
      <c r="CU800" s="83" t="s">
        <v>109</v>
      </c>
      <c r="CV800" s="83">
        <v>37</v>
      </c>
      <c r="CW800" s="83" t="s">
        <v>270</v>
      </c>
      <c r="CX800" s="83">
        <v>37</v>
      </c>
      <c r="CY800" s="83" t="s">
        <v>108</v>
      </c>
      <c r="CZ800" s="83">
        <v>1052971.5</v>
      </c>
      <c r="DA800" s="83" t="s">
        <v>8231</v>
      </c>
      <c r="DB800" s="83" t="s">
        <v>118</v>
      </c>
      <c r="DC800" s="83" t="s">
        <v>108</v>
      </c>
      <c r="DD800" s="83">
        <v>2219</v>
      </c>
      <c r="DE800" s="83" t="s">
        <v>173</v>
      </c>
      <c r="DF800" s="83" t="s">
        <v>118</v>
      </c>
      <c r="DG800" s="83" t="s">
        <v>500</v>
      </c>
      <c r="DH800" s="83"/>
      <c r="DI800" s="85">
        <v>43646</v>
      </c>
      <c r="DJ800" s="83" t="s">
        <v>584</v>
      </c>
      <c r="DK800" s="83" t="s">
        <v>102</v>
      </c>
      <c r="DL800" s="83" t="s">
        <v>482</v>
      </c>
      <c r="DM800" s="83">
        <v>0</v>
      </c>
      <c r="DN800" s="83" t="s">
        <v>483</v>
      </c>
      <c r="DO800" s="83">
        <v>1</v>
      </c>
      <c r="DP800" s="83">
        <v>4</v>
      </c>
      <c r="DQ800" s="83"/>
      <c r="DR800" s="83" t="s">
        <v>108</v>
      </c>
      <c r="DS800" s="83" t="s">
        <v>497</v>
      </c>
      <c r="DU800" s="215" t="s">
        <v>269</v>
      </c>
      <c r="DV800" s="136">
        <v>1</v>
      </c>
      <c r="DW800" s="136">
        <v>3</v>
      </c>
      <c r="DX800" s="215" t="s">
        <v>269</v>
      </c>
      <c r="DY800" s="215" t="s">
        <v>269</v>
      </c>
      <c r="DZ800" s="215" t="s">
        <v>269</v>
      </c>
      <c r="EA800" s="215" t="s">
        <v>269</v>
      </c>
      <c r="EB800" s="215" t="s">
        <v>269</v>
      </c>
      <c r="EC800" s="215" t="s">
        <v>269</v>
      </c>
      <c r="ED800" s="215" t="s">
        <v>269</v>
      </c>
      <c r="EE800" s="215" t="s">
        <v>269</v>
      </c>
    </row>
    <row r="801" spans="1:135" ht="57.6" x14ac:dyDescent="0.55000000000000004">
      <c r="A801" s="83" t="s">
        <v>130</v>
      </c>
      <c r="B801" s="136">
        <v>791680</v>
      </c>
      <c r="C801" t="s">
        <v>1434</v>
      </c>
      <c r="D801" s="83" t="s">
        <v>228</v>
      </c>
      <c r="E801" s="138">
        <v>838724218197</v>
      </c>
      <c r="F801" s="83" t="s">
        <v>143</v>
      </c>
      <c r="G801" s="85">
        <v>43620</v>
      </c>
      <c r="H801" s="83" t="s">
        <v>98</v>
      </c>
      <c r="I801" s="84" t="s">
        <v>612</v>
      </c>
      <c r="J801" s="207" t="s">
        <v>628</v>
      </c>
      <c r="K801" s="208" t="s">
        <v>633</v>
      </c>
      <c r="L801" s="83" t="s">
        <v>108</v>
      </c>
      <c r="M801" s="184" t="s">
        <v>102</v>
      </c>
      <c r="N801" s="184" t="s">
        <v>556</v>
      </c>
      <c r="O801" s="85" t="s">
        <v>102</v>
      </c>
      <c r="P801" s="185">
        <v>42491</v>
      </c>
      <c r="Q801" s="186" t="s">
        <v>202</v>
      </c>
      <c r="R801" s="186" t="s">
        <v>613</v>
      </c>
      <c r="S801" s="186"/>
      <c r="T801" s="187"/>
      <c r="U801" s="188" t="s">
        <v>295</v>
      </c>
      <c r="V801" s="188" t="s">
        <v>205</v>
      </c>
      <c r="W801" s="188" t="s">
        <v>295</v>
      </c>
      <c r="X801" s="189" t="s">
        <v>107</v>
      </c>
      <c r="Y801" s="190" t="s">
        <v>614</v>
      </c>
      <c r="Z801" s="83">
        <v>700</v>
      </c>
      <c r="AA801" s="83" t="s">
        <v>193</v>
      </c>
      <c r="AB801" s="83" t="s">
        <v>181</v>
      </c>
      <c r="AC801" s="83" t="s">
        <v>102</v>
      </c>
      <c r="AD801" s="83" t="s">
        <v>8232</v>
      </c>
      <c r="AE801" s="83" t="s">
        <v>8233</v>
      </c>
      <c r="AF801" s="83" t="s">
        <v>102</v>
      </c>
      <c r="AG801" s="83" t="s">
        <v>175</v>
      </c>
      <c r="AH801" s="83" t="s">
        <v>8234</v>
      </c>
      <c r="AI801" s="83" t="s">
        <v>104</v>
      </c>
      <c r="AJ801" s="83" t="s">
        <v>105</v>
      </c>
      <c r="AK801" s="191" t="s">
        <v>8232</v>
      </c>
      <c r="AL801" s="191" t="s">
        <v>8233</v>
      </c>
      <c r="AM801" s="191" t="s">
        <v>102</v>
      </c>
      <c r="AN801" s="191" t="s">
        <v>175</v>
      </c>
      <c r="AO801" s="191" t="s">
        <v>8234</v>
      </c>
      <c r="AP801" s="191" t="s">
        <v>104</v>
      </c>
      <c r="AQ801" s="191" t="s">
        <v>105</v>
      </c>
      <c r="AR801" s="191" t="s">
        <v>106</v>
      </c>
      <c r="AS801" s="191"/>
      <c r="AT801" s="191"/>
      <c r="AU801" s="191"/>
      <c r="AV801" s="191"/>
      <c r="AW801" s="191"/>
      <c r="AX801" s="191" t="s">
        <v>575</v>
      </c>
      <c r="AY801" s="192" t="s">
        <v>454</v>
      </c>
      <c r="AZ801" s="192" t="s">
        <v>108</v>
      </c>
      <c r="BA801" s="91" t="s">
        <v>108</v>
      </c>
      <c r="BB801" s="90">
        <v>0</v>
      </c>
      <c r="BC801" s="93" t="s">
        <v>102</v>
      </c>
      <c r="BD801" s="93" t="s">
        <v>102</v>
      </c>
      <c r="BE801" s="93" t="s">
        <v>102</v>
      </c>
      <c r="BF801" s="93" t="s">
        <v>102</v>
      </c>
      <c r="BG801" s="97" t="s">
        <v>108</v>
      </c>
      <c r="BH801" s="93" t="s">
        <v>108</v>
      </c>
      <c r="BI801" s="93" t="s">
        <v>102</v>
      </c>
      <c r="BJ801" s="93" t="s">
        <v>102</v>
      </c>
      <c r="BK801" s="93" t="s">
        <v>102</v>
      </c>
      <c r="BL801" s="93" t="s">
        <v>102</v>
      </c>
      <c r="BM801" s="93" t="s">
        <v>102</v>
      </c>
      <c r="BN801" s="93" t="s">
        <v>102</v>
      </c>
      <c r="BO801" s="93" t="s">
        <v>102</v>
      </c>
      <c r="BP801" s="96" t="s">
        <v>102</v>
      </c>
      <c r="BQ801" s="90">
        <v>0</v>
      </c>
      <c r="BR801" s="93" t="s">
        <v>102</v>
      </c>
      <c r="BS801" s="93" t="s">
        <v>102</v>
      </c>
      <c r="BT801" s="93" t="s">
        <v>102</v>
      </c>
      <c r="BU801" s="93" t="s">
        <v>102</v>
      </c>
      <c r="BV801" s="97" t="s">
        <v>108</v>
      </c>
      <c r="BW801" s="93" t="s">
        <v>108</v>
      </c>
      <c r="BX801" s="95" t="s">
        <v>102</v>
      </c>
      <c r="BY801" s="93" t="s">
        <v>102</v>
      </c>
      <c r="BZ801" s="93" t="s">
        <v>102</v>
      </c>
      <c r="CA801" s="93" t="s">
        <v>102</v>
      </c>
      <c r="CB801" s="93" t="s">
        <v>102</v>
      </c>
      <c r="CC801" s="93" t="s">
        <v>102</v>
      </c>
      <c r="CD801" s="93" t="s">
        <v>102</v>
      </c>
      <c r="CE801" s="193" t="s">
        <v>102</v>
      </c>
      <c r="CF801" s="194" t="s">
        <v>508</v>
      </c>
      <c r="CG801" s="195" t="s">
        <v>102</v>
      </c>
      <c r="CH801" s="101" t="e">
        <v>#N/A</v>
      </c>
      <c r="CI801" s="102" t="s">
        <v>580</v>
      </c>
      <c r="CJ801" s="196" t="s">
        <v>108</v>
      </c>
      <c r="CK801" s="104" t="s">
        <v>109</v>
      </c>
      <c r="CL801" s="105" t="s">
        <v>579</v>
      </c>
      <c r="CM801" s="83" t="s">
        <v>108</v>
      </c>
      <c r="CN801" s="106" t="s">
        <v>108</v>
      </c>
      <c r="CO801" s="197" t="s">
        <v>108</v>
      </c>
      <c r="CP801" s="107"/>
      <c r="CQ801" s="198" t="s">
        <v>474</v>
      </c>
      <c r="CR801" s="198" t="s">
        <v>474</v>
      </c>
      <c r="CS801" s="199" t="s">
        <v>616</v>
      </c>
      <c r="CT801" s="83" t="s">
        <v>109</v>
      </c>
      <c r="CU801" s="83" t="s">
        <v>109</v>
      </c>
      <c r="CV801" s="83">
        <v>99</v>
      </c>
      <c r="CW801" s="83" t="s">
        <v>112</v>
      </c>
      <c r="CX801" s="83">
        <v>99</v>
      </c>
      <c r="CY801" s="83" t="s">
        <v>8235</v>
      </c>
      <c r="CZ801" s="83">
        <v>1054291</v>
      </c>
      <c r="DA801" s="83" t="s">
        <v>138</v>
      </c>
      <c r="DB801" s="83" t="s">
        <v>124</v>
      </c>
      <c r="DC801" s="83" t="s">
        <v>501</v>
      </c>
      <c r="DD801" s="83">
        <v>2540</v>
      </c>
      <c r="DE801" s="83" t="s">
        <v>582</v>
      </c>
      <c r="DF801" s="83" t="s">
        <v>145</v>
      </c>
      <c r="DG801" s="83" t="s">
        <v>501</v>
      </c>
      <c r="DH801" s="83" t="s">
        <v>582</v>
      </c>
      <c r="DI801" s="85">
        <v>43646</v>
      </c>
      <c r="DJ801" s="83" t="s">
        <v>584</v>
      </c>
      <c r="DK801" s="83" t="s">
        <v>102</v>
      </c>
      <c r="DL801" s="83" t="s">
        <v>482</v>
      </c>
      <c r="DM801" s="83">
        <v>0</v>
      </c>
      <c r="DN801" s="83" t="s">
        <v>238</v>
      </c>
      <c r="DO801" s="83">
        <v>1</v>
      </c>
      <c r="DP801" s="83">
        <v>6</v>
      </c>
      <c r="DQ801" s="83"/>
      <c r="DR801" s="83" t="s">
        <v>108</v>
      </c>
      <c r="DS801" s="83" t="s">
        <v>497</v>
      </c>
      <c r="DU801" s="215" t="s">
        <v>269</v>
      </c>
      <c r="DV801" s="136">
        <v>1</v>
      </c>
      <c r="DW801" s="136">
        <v>3</v>
      </c>
      <c r="DX801" s="215" t="s">
        <v>269</v>
      </c>
      <c r="DY801" s="215" t="s">
        <v>269</v>
      </c>
      <c r="DZ801" s="215" t="s">
        <v>269</v>
      </c>
      <c r="EA801" s="215" t="s">
        <v>269</v>
      </c>
      <c r="EB801" s="215" t="s">
        <v>269</v>
      </c>
      <c r="EC801" s="215" t="s">
        <v>269</v>
      </c>
      <c r="ED801" s="215" t="s">
        <v>269</v>
      </c>
      <c r="EE801" s="215" t="s">
        <v>269</v>
      </c>
    </row>
    <row r="802" spans="1:135" ht="28.8" x14ac:dyDescent="0.55000000000000004">
      <c r="A802" s="83" t="s">
        <v>130</v>
      </c>
      <c r="B802" s="136">
        <v>237678</v>
      </c>
      <c r="C802" t="s">
        <v>1435</v>
      </c>
      <c r="D802" s="83" t="s">
        <v>228</v>
      </c>
      <c r="E802" s="138">
        <v>436428157034</v>
      </c>
      <c r="F802" s="83" t="s">
        <v>114</v>
      </c>
      <c r="G802" s="85">
        <v>43634</v>
      </c>
      <c r="H802" s="83" t="s">
        <v>98</v>
      </c>
      <c r="I802" s="84" t="s">
        <v>618</v>
      </c>
      <c r="J802" s="207" t="s">
        <v>629</v>
      </c>
      <c r="K802" s="208" t="s">
        <v>634</v>
      </c>
      <c r="L802" s="83" t="s">
        <v>108</v>
      </c>
      <c r="M802" s="184">
        <v>27734</v>
      </c>
      <c r="N802" s="184"/>
      <c r="O802" s="85" t="s">
        <v>102</v>
      </c>
      <c r="P802" s="185">
        <v>43013</v>
      </c>
      <c r="Q802" s="186" t="s">
        <v>203</v>
      </c>
      <c r="R802" s="186"/>
      <c r="S802" s="186"/>
      <c r="T802" s="187"/>
      <c r="U802" s="188" t="s">
        <v>296</v>
      </c>
      <c r="V802" s="188" t="s">
        <v>205</v>
      </c>
      <c r="W802" s="189" t="s">
        <v>619</v>
      </c>
      <c r="X802" s="189" t="s">
        <v>107</v>
      </c>
      <c r="Y802" s="190" t="s">
        <v>614</v>
      </c>
      <c r="Z802" s="83">
        <v>700</v>
      </c>
      <c r="AA802" s="83" t="s">
        <v>193</v>
      </c>
      <c r="AB802" s="83" t="s">
        <v>181</v>
      </c>
      <c r="AC802" s="83" t="s">
        <v>102</v>
      </c>
      <c r="AD802" s="83" t="s">
        <v>8236</v>
      </c>
      <c r="AE802" s="83" t="s">
        <v>102</v>
      </c>
      <c r="AF802" s="83" t="s">
        <v>102</v>
      </c>
      <c r="AG802" s="83" t="s">
        <v>174</v>
      </c>
      <c r="AH802" s="83" t="s">
        <v>8225</v>
      </c>
      <c r="AI802" s="83" t="s">
        <v>104</v>
      </c>
      <c r="AJ802" s="83" t="s">
        <v>105</v>
      </c>
      <c r="AK802" s="191" t="s">
        <v>8236</v>
      </c>
      <c r="AL802" s="191" t="s">
        <v>102</v>
      </c>
      <c r="AM802" s="191" t="s">
        <v>102</v>
      </c>
      <c r="AN802" s="191" t="s">
        <v>174</v>
      </c>
      <c r="AO802" s="191" t="s">
        <v>8225</v>
      </c>
      <c r="AP802" s="191" t="s">
        <v>104</v>
      </c>
      <c r="AQ802" s="191" t="s">
        <v>105</v>
      </c>
      <c r="AR802" s="191" t="s">
        <v>106</v>
      </c>
      <c r="AS802" s="191" t="s">
        <v>8236</v>
      </c>
      <c r="AT802" s="191" t="s">
        <v>488</v>
      </c>
      <c r="AU802" s="191" t="s">
        <v>8237</v>
      </c>
      <c r="AV802" s="191" t="s">
        <v>104</v>
      </c>
      <c r="AW802" s="191" t="s">
        <v>204</v>
      </c>
      <c r="AX802" s="191"/>
      <c r="AY802" s="192" t="s">
        <v>454</v>
      </c>
      <c r="AZ802" s="192" t="s">
        <v>416</v>
      </c>
      <c r="BA802" s="91" t="s">
        <v>108</v>
      </c>
      <c r="BB802" s="90">
        <v>0</v>
      </c>
      <c r="BC802" s="93" t="s">
        <v>102</v>
      </c>
      <c r="BD802" s="93" t="s">
        <v>102</v>
      </c>
      <c r="BE802" s="93" t="s">
        <v>102</v>
      </c>
      <c r="BF802" s="93" t="s">
        <v>102</v>
      </c>
      <c r="BG802" s="97" t="s">
        <v>108</v>
      </c>
      <c r="BH802" s="93" t="s">
        <v>108</v>
      </c>
      <c r="BI802" s="93" t="s">
        <v>102</v>
      </c>
      <c r="BJ802" s="93" t="s">
        <v>102</v>
      </c>
      <c r="BK802" s="93" t="s">
        <v>102</v>
      </c>
      <c r="BL802" s="93" t="s">
        <v>102</v>
      </c>
      <c r="BM802" s="93" t="s">
        <v>102</v>
      </c>
      <c r="BN802" s="93" t="s">
        <v>102</v>
      </c>
      <c r="BO802" s="93" t="s">
        <v>102</v>
      </c>
      <c r="BP802" s="96" t="s">
        <v>102</v>
      </c>
      <c r="BQ802" s="90">
        <v>0</v>
      </c>
      <c r="BR802" s="93" t="s">
        <v>102</v>
      </c>
      <c r="BS802" s="93" t="s">
        <v>102</v>
      </c>
      <c r="BT802" s="93" t="s">
        <v>102</v>
      </c>
      <c r="BU802" s="93" t="s">
        <v>102</v>
      </c>
      <c r="BV802" s="97" t="s">
        <v>108</v>
      </c>
      <c r="BW802" s="93" t="s">
        <v>108</v>
      </c>
      <c r="BX802" s="95" t="s">
        <v>102</v>
      </c>
      <c r="BY802" s="93" t="s">
        <v>102</v>
      </c>
      <c r="BZ802" s="93" t="s">
        <v>102</v>
      </c>
      <c r="CA802" s="93" t="s">
        <v>102</v>
      </c>
      <c r="CB802" s="93" t="s">
        <v>102</v>
      </c>
      <c r="CC802" s="93" t="s">
        <v>102</v>
      </c>
      <c r="CD802" s="93" t="s">
        <v>102</v>
      </c>
      <c r="CE802" s="193" t="s">
        <v>102</v>
      </c>
      <c r="CF802" s="194" t="s">
        <v>436</v>
      </c>
      <c r="CG802" s="195" t="s">
        <v>8238</v>
      </c>
      <c r="CH802" s="101" t="s">
        <v>310</v>
      </c>
      <c r="CI802" s="102"/>
      <c r="CJ802" s="196" t="s">
        <v>8239</v>
      </c>
      <c r="CK802" s="104" t="s">
        <v>190</v>
      </c>
      <c r="CL802" s="105"/>
      <c r="CM802" s="83" t="s">
        <v>623</v>
      </c>
      <c r="CN802" s="106" t="s">
        <v>624</v>
      </c>
      <c r="CO802" s="197" t="s">
        <v>625</v>
      </c>
      <c r="CP802" s="107"/>
      <c r="CQ802" s="198" t="s">
        <v>474</v>
      </c>
      <c r="CR802" s="198" t="s">
        <v>474</v>
      </c>
      <c r="CS802" s="199"/>
      <c r="CT802" s="83" t="s">
        <v>109</v>
      </c>
      <c r="CU802" s="83" t="s">
        <v>109</v>
      </c>
      <c r="CV802" s="83">
        <v>61</v>
      </c>
      <c r="CW802" s="83" t="s">
        <v>139</v>
      </c>
      <c r="CX802" s="83">
        <v>61</v>
      </c>
      <c r="CY802" s="83" t="s">
        <v>108</v>
      </c>
      <c r="CZ802" s="83">
        <v>1055610.5</v>
      </c>
      <c r="DA802" s="83" t="s">
        <v>581</v>
      </c>
      <c r="DB802" s="83" t="s">
        <v>152</v>
      </c>
      <c r="DC802" s="83" t="s">
        <v>500</v>
      </c>
      <c r="DD802" s="83">
        <v>2656</v>
      </c>
      <c r="DE802" s="83" t="s">
        <v>606</v>
      </c>
      <c r="DF802" s="83" t="s">
        <v>152</v>
      </c>
      <c r="DG802" s="83" t="s">
        <v>500</v>
      </c>
      <c r="DH802" s="83"/>
      <c r="DI802" s="85">
        <v>43646</v>
      </c>
      <c r="DJ802" s="83" t="s">
        <v>584</v>
      </c>
      <c r="DK802" s="83" t="s">
        <v>102</v>
      </c>
      <c r="DL802" s="83" t="s">
        <v>482</v>
      </c>
      <c r="DM802" s="83">
        <v>0</v>
      </c>
      <c r="DN802" s="83" t="s">
        <v>483</v>
      </c>
      <c r="DO802" s="83">
        <v>1</v>
      </c>
      <c r="DP802" s="83">
        <v>5</v>
      </c>
      <c r="DQ802" s="83"/>
      <c r="DR802" s="83" t="s">
        <v>108</v>
      </c>
      <c r="DS802" s="83" t="s">
        <v>497</v>
      </c>
      <c r="DU802" s="215" t="s">
        <v>269</v>
      </c>
      <c r="DV802" s="136">
        <v>1</v>
      </c>
      <c r="DW802" s="136">
        <v>3</v>
      </c>
      <c r="DX802" s="215" t="s">
        <v>269</v>
      </c>
      <c r="DY802" s="215" t="s">
        <v>269</v>
      </c>
      <c r="DZ802" s="215" t="s">
        <v>269</v>
      </c>
      <c r="EA802" s="215" t="s">
        <v>269</v>
      </c>
      <c r="EB802" s="215" t="s">
        <v>269</v>
      </c>
      <c r="EC802" s="215" t="s">
        <v>269</v>
      </c>
      <c r="ED802" s="215" t="s">
        <v>269</v>
      </c>
      <c r="EE802" s="215" t="s">
        <v>269</v>
      </c>
    </row>
    <row r="803" spans="1:135" ht="28.8" x14ac:dyDescent="0.55000000000000004">
      <c r="A803" s="83" t="s">
        <v>130</v>
      </c>
      <c r="B803" s="136">
        <v>951353</v>
      </c>
      <c r="C803" t="s">
        <v>1436</v>
      </c>
      <c r="D803" s="83" t="s">
        <v>228</v>
      </c>
      <c r="E803" s="138">
        <v>381041676091</v>
      </c>
      <c r="F803" s="83" t="s">
        <v>114</v>
      </c>
      <c r="G803" s="85">
        <v>43643</v>
      </c>
      <c r="H803" s="211" t="s">
        <v>98</v>
      </c>
      <c r="I803" s="84" t="s">
        <v>610</v>
      </c>
      <c r="J803" s="207" t="s">
        <v>627</v>
      </c>
      <c r="K803" s="208" t="s">
        <v>630</v>
      </c>
      <c r="L803" s="83" t="s">
        <v>108</v>
      </c>
      <c r="M803" s="184">
        <v>24645</v>
      </c>
      <c r="N803" s="184"/>
      <c r="O803" s="85" t="s">
        <v>102</v>
      </c>
      <c r="P803" s="185">
        <v>42491</v>
      </c>
      <c r="Q803" s="186" t="s">
        <v>203</v>
      </c>
      <c r="R803" s="186"/>
      <c r="S803" s="186"/>
      <c r="T803" s="187"/>
      <c r="U803" s="188" t="s">
        <v>296</v>
      </c>
      <c r="V803" s="188" t="s">
        <v>297</v>
      </c>
      <c r="W803" s="188" t="s">
        <v>297</v>
      </c>
      <c r="X803" s="189" t="s">
        <v>167</v>
      </c>
      <c r="Y803" s="190"/>
      <c r="Z803" s="83">
        <v>700</v>
      </c>
      <c r="AA803" s="83" t="s">
        <v>193</v>
      </c>
      <c r="AB803" s="83" t="s">
        <v>181</v>
      </c>
      <c r="AC803" s="83" t="s">
        <v>102</v>
      </c>
      <c r="AD803" s="83" t="s">
        <v>8240</v>
      </c>
      <c r="AE803" s="83" t="s">
        <v>102</v>
      </c>
      <c r="AF803" s="83" t="s">
        <v>102</v>
      </c>
      <c r="AG803" s="83" t="s">
        <v>119</v>
      </c>
      <c r="AH803" s="83" t="s">
        <v>8241</v>
      </c>
      <c r="AI803" s="83" t="s">
        <v>104</v>
      </c>
      <c r="AJ803" s="83" t="s">
        <v>105</v>
      </c>
      <c r="AK803" s="191" t="s">
        <v>8240</v>
      </c>
      <c r="AL803" s="191" t="s">
        <v>102</v>
      </c>
      <c r="AM803" s="191" t="s">
        <v>102</v>
      </c>
      <c r="AN803" s="191" t="s">
        <v>119</v>
      </c>
      <c r="AO803" s="191" t="s">
        <v>8241</v>
      </c>
      <c r="AP803" s="191" t="s">
        <v>104</v>
      </c>
      <c r="AQ803" s="191" t="s">
        <v>105</v>
      </c>
      <c r="AR803" s="191" t="s">
        <v>106</v>
      </c>
      <c r="AS803" s="191" t="s">
        <v>8240</v>
      </c>
      <c r="AT803" s="191" t="s">
        <v>485</v>
      </c>
      <c r="AU803" s="191" t="s">
        <v>8241</v>
      </c>
      <c r="AV803" s="191" t="s">
        <v>104</v>
      </c>
      <c r="AW803" s="191" t="s">
        <v>204</v>
      </c>
      <c r="AX803" s="191"/>
      <c r="AY803" s="192" t="s">
        <v>454</v>
      </c>
      <c r="AZ803" s="192" t="s">
        <v>416</v>
      </c>
      <c r="BA803" s="91" t="s">
        <v>108</v>
      </c>
      <c r="BB803" s="90">
        <v>0</v>
      </c>
      <c r="BC803" s="93" t="s">
        <v>102</v>
      </c>
      <c r="BD803" s="93" t="s">
        <v>102</v>
      </c>
      <c r="BE803" s="93" t="s">
        <v>102</v>
      </c>
      <c r="BF803" s="93" t="s">
        <v>102</v>
      </c>
      <c r="BG803" s="97" t="s">
        <v>108</v>
      </c>
      <c r="BH803" s="93" t="s">
        <v>108</v>
      </c>
      <c r="BI803" s="93" t="s">
        <v>102</v>
      </c>
      <c r="BJ803" s="93" t="s">
        <v>102</v>
      </c>
      <c r="BK803" s="93" t="s">
        <v>102</v>
      </c>
      <c r="BL803" s="93" t="s">
        <v>102</v>
      </c>
      <c r="BM803" s="93" t="s">
        <v>102</v>
      </c>
      <c r="BN803" s="93" t="s">
        <v>102</v>
      </c>
      <c r="BO803" s="93" t="s">
        <v>102</v>
      </c>
      <c r="BP803" s="96" t="s">
        <v>102</v>
      </c>
      <c r="BQ803" s="90">
        <v>0</v>
      </c>
      <c r="BR803" s="93" t="s">
        <v>102</v>
      </c>
      <c r="BS803" s="93" t="s">
        <v>102</v>
      </c>
      <c r="BT803" s="93" t="s">
        <v>102</v>
      </c>
      <c r="BU803" s="93" t="s">
        <v>102</v>
      </c>
      <c r="BV803" s="97" t="s">
        <v>108</v>
      </c>
      <c r="BW803" s="93" t="s">
        <v>108</v>
      </c>
      <c r="BX803" s="95" t="s">
        <v>102</v>
      </c>
      <c r="BY803" s="93" t="s">
        <v>102</v>
      </c>
      <c r="BZ803" s="93" t="s">
        <v>102</v>
      </c>
      <c r="CA803" s="93" t="s">
        <v>102</v>
      </c>
      <c r="CB803" s="93" t="s">
        <v>102</v>
      </c>
      <c r="CC803" s="93" t="s">
        <v>102</v>
      </c>
      <c r="CD803" s="93" t="s">
        <v>102</v>
      </c>
      <c r="CE803" s="193" t="s">
        <v>102</v>
      </c>
      <c r="CF803" s="194" t="s">
        <v>436</v>
      </c>
      <c r="CG803" s="195" t="s">
        <v>8242</v>
      </c>
      <c r="CH803" s="101" t="s">
        <v>563</v>
      </c>
      <c r="CI803" s="102"/>
      <c r="CJ803" s="196" t="s">
        <v>577</v>
      </c>
      <c r="CK803" s="104" t="s">
        <v>190</v>
      </c>
      <c r="CL803" s="105"/>
      <c r="CM803" s="83" t="s">
        <v>578</v>
      </c>
      <c r="CN803" s="106" t="s">
        <v>108</v>
      </c>
      <c r="CO803" s="197" t="s">
        <v>566</v>
      </c>
      <c r="CP803" s="107"/>
      <c r="CQ803" s="198" t="s">
        <v>107</v>
      </c>
      <c r="CR803" s="198" t="s">
        <v>107</v>
      </c>
      <c r="CS803" s="199"/>
      <c r="CT803" s="83" t="s">
        <v>109</v>
      </c>
      <c r="CU803" s="83" t="s">
        <v>109</v>
      </c>
      <c r="CV803" s="83">
        <v>3</v>
      </c>
      <c r="CW803" s="83" t="s">
        <v>270</v>
      </c>
      <c r="CX803" s="83">
        <v>3</v>
      </c>
      <c r="CY803" s="83" t="s">
        <v>108</v>
      </c>
      <c r="CZ803" s="83">
        <v>1056930</v>
      </c>
      <c r="DA803" s="83" t="s">
        <v>8243</v>
      </c>
      <c r="DB803" s="83" t="s">
        <v>118</v>
      </c>
      <c r="DC803" s="83" t="s">
        <v>108</v>
      </c>
      <c r="DD803" s="83">
        <v>2957</v>
      </c>
      <c r="DE803" s="83" t="s">
        <v>173</v>
      </c>
      <c r="DF803" s="83" t="s">
        <v>118</v>
      </c>
      <c r="DG803" s="83" t="s">
        <v>500</v>
      </c>
      <c r="DH803" s="83"/>
      <c r="DI803" s="85">
        <v>43646</v>
      </c>
      <c r="DJ803" s="83" t="s">
        <v>584</v>
      </c>
      <c r="DK803" s="83" t="s">
        <v>102</v>
      </c>
      <c r="DL803" s="83" t="s">
        <v>482</v>
      </c>
      <c r="DM803" s="83">
        <v>0</v>
      </c>
      <c r="DN803" s="83" t="s">
        <v>483</v>
      </c>
      <c r="DO803" s="83">
        <v>1</v>
      </c>
      <c r="DP803" s="83">
        <v>1</v>
      </c>
      <c r="DQ803" s="83"/>
      <c r="DR803" s="83" t="s">
        <v>108</v>
      </c>
      <c r="DS803" s="83" t="s">
        <v>497</v>
      </c>
      <c r="DU803" s="215" t="s">
        <v>269</v>
      </c>
      <c r="DV803" s="136">
        <v>1</v>
      </c>
      <c r="DW803" s="136">
        <v>3</v>
      </c>
      <c r="DX803" s="215" t="s">
        <v>269</v>
      </c>
      <c r="DY803" s="215" t="s">
        <v>269</v>
      </c>
      <c r="DZ803" s="215" t="s">
        <v>269</v>
      </c>
      <c r="EA803" s="215" t="s">
        <v>269</v>
      </c>
      <c r="EB803" s="215" t="s">
        <v>269</v>
      </c>
      <c r="EC803" s="215" t="s">
        <v>269</v>
      </c>
      <c r="ED803" s="215" t="s">
        <v>269</v>
      </c>
      <c r="EE803" s="215" t="s">
        <v>269</v>
      </c>
    </row>
    <row r="804" spans="1:135" ht="57.6" x14ac:dyDescent="0.55000000000000004">
      <c r="A804" s="83" t="s">
        <v>130</v>
      </c>
      <c r="B804" s="136">
        <v>944863</v>
      </c>
      <c r="C804" t="s">
        <v>1437</v>
      </c>
      <c r="D804" s="83" t="s">
        <v>228</v>
      </c>
      <c r="E804" s="138">
        <v>356641669196</v>
      </c>
      <c r="F804" s="83" t="s">
        <v>143</v>
      </c>
      <c r="G804" s="85">
        <v>43620</v>
      </c>
      <c r="H804" s="83" t="s">
        <v>98</v>
      </c>
      <c r="I804" s="84" t="s">
        <v>612</v>
      </c>
      <c r="J804" s="207" t="s">
        <v>628</v>
      </c>
      <c r="K804" s="208" t="s">
        <v>633</v>
      </c>
      <c r="L804" s="83" t="s">
        <v>108</v>
      </c>
      <c r="M804" s="184" t="s">
        <v>102</v>
      </c>
      <c r="N804" s="184" t="s">
        <v>556</v>
      </c>
      <c r="O804" s="85" t="s">
        <v>102</v>
      </c>
      <c r="P804" s="185">
        <v>42491</v>
      </c>
      <c r="Q804" s="186" t="s">
        <v>202</v>
      </c>
      <c r="R804" s="186" t="s">
        <v>613</v>
      </c>
      <c r="S804" s="186"/>
      <c r="T804" s="187"/>
      <c r="U804" s="188" t="s">
        <v>295</v>
      </c>
      <c r="V804" s="188" t="s">
        <v>205</v>
      </c>
      <c r="W804" s="188" t="s">
        <v>295</v>
      </c>
      <c r="X804" s="189" t="s">
        <v>107</v>
      </c>
      <c r="Y804" s="190" t="s">
        <v>614</v>
      </c>
      <c r="Z804" s="83">
        <v>700</v>
      </c>
      <c r="AA804" s="83" t="s">
        <v>193</v>
      </c>
      <c r="AB804" s="83" t="s">
        <v>181</v>
      </c>
      <c r="AC804" s="83" t="s">
        <v>102</v>
      </c>
      <c r="AD804" s="83" t="s">
        <v>8244</v>
      </c>
      <c r="AE804" s="83" t="s">
        <v>8245</v>
      </c>
      <c r="AF804" s="83" t="s">
        <v>102</v>
      </c>
      <c r="AG804" s="83" t="s">
        <v>175</v>
      </c>
      <c r="AH804" s="83" t="s">
        <v>8246</v>
      </c>
      <c r="AI804" s="83" t="s">
        <v>104</v>
      </c>
      <c r="AJ804" s="83" t="s">
        <v>105</v>
      </c>
      <c r="AK804" s="191" t="s">
        <v>8244</v>
      </c>
      <c r="AL804" s="191" t="s">
        <v>8245</v>
      </c>
      <c r="AM804" s="191" t="s">
        <v>102</v>
      </c>
      <c r="AN804" s="191" t="s">
        <v>175</v>
      </c>
      <c r="AO804" s="191" t="s">
        <v>8246</v>
      </c>
      <c r="AP804" s="191" t="s">
        <v>104</v>
      </c>
      <c r="AQ804" s="191" t="s">
        <v>105</v>
      </c>
      <c r="AR804" s="191" t="s">
        <v>106</v>
      </c>
      <c r="AS804" s="191"/>
      <c r="AT804" s="191"/>
      <c r="AU804" s="191"/>
      <c r="AV804" s="191"/>
      <c r="AW804" s="191"/>
      <c r="AX804" s="191" t="s">
        <v>575</v>
      </c>
      <c r="AY804" s="192" t="s">
        <v>454</v>
      </c>
      <c r="AZ804" s="192" t="s">
        <v>108</v>
      </c>
      <c r="BA804" s="91" t="s">
        <v>108</v>
      </c>
      <c r="BB804" s="90">
        <v>0</v>
      </c>
      <c r="BC804" s="93" t="s">
        <v>102</v>
      </c>
      <c r="BD804" s="93" t="s">
        <v>102</v>
      </c>
      <c r="BE804" s="93" t="s">
        <v>102</v>
      </c>
      <c r="BF804" s="93" t="s">
        <v>102</v>
      </c>
      <c r="BG804" s="97" t="s">
        <v>108</v>
      </c>
      <c r="BH804" s="93" t="s">
        <v>108</v>
      </c>
      <c r="BI804" s="93" t="s">
        <v>102</v>
      </c>
      <c r="BJ804" s="93" t="s">
        <v>102</v>
      </c>
      <c r="BK804" s="93" t="s">
        <v>102</v>
      </c>
      <c r="BL804" s="93" t="s">
        <v>102</v>
      </c>
      <c r="BM804" s="93" t="s">
        <v>102</v>
      </c>
      <c r="BN804" s="93" t="s">
        <v>102</v>
      </c>
      <c r="BO804" s="93" t="s">
        <v>102</v>
      </c>
      <c r="BP804" s="96" t="s">
        <v>102</v>
      </c>
      <c r="BQ804" s="90">
        <v>0</v>
      </c>
      <c r="BR804" s="93" t="s">
        <v>102</v>
      </c>
      <c r="BS804" s="93" t="s">
        <v>102</v>
      </c>
      <c r="BT804" s="93" t="s">
        <v>102</v>
      </c>
      <c r="BU804" s="93" t="s">
        <v>102</v>
      </c>
      <c r="BV804" s="97" t="s">
        <v>108</v>
      </c>
      <c r="BW804" s="93" t="s">
        <v>108</v>
      </c>
      <c r="BX804" s="95" t="s">
        <v>102</v>
      </c>
      <c r="BY804" s="93" t="s">
        <v>102</v>
      </c>
      <c r="BZ804" s="93" t="s">
        <v>102</v>
      </c>
      <c r="CA804" s="93" t="s">
        <v>102</v>
      </c>
      <c r="CB804" s="93" t="s">
        <v>102</v>
      </c>
      <c r="CC804" s="93" t="s">
        <v>102</v>
      </c>
      <c r="CD804" s="93" t="s">
        <v>102</v>
      </c>
      <c r="CE804" s="193" t="s">
        <v>102</v>
      </c>
      <c r="CF804" s="194" t="s">
        <v>508</v>
      </c>
      <c r="CG804" s="195" t="s">
        <v>102</v>
      </c>
      <c r="CH804" s="101" t="e">
        <v>#N/A</v>
      </c>
      <c r="CI804" s="102" t="s">
        <v>580</v>
      </c>
      <c r="CJ804" s="196" t="s">
        <v>108</v>
      </c>
      <c r="CK804" s="104" t="s">
        <v>109</v>
      </c>
      <c r="CL804" s="105" t="s">
        <v>579</v>
      </c>
      <c r="CM804" s="83" t="s">
        <v>108</v>
      </c>
      <c r="CN804" s="106" t="s">
        <v>108</v>
      </c>
      <c r="CO804" s="197" t="s">
        <v>108</v>
      </c>
      <c r="CP804" s="107"/>
      <c r="CQ804" s="198" t="s">
        <v>474</v>
      </c>
      <c r="CR804" s="198" t="s">
        <v>474</v>
      </c>
      <c r="CS804" s="199" t="s">
        <v>616</v>
      </c>
      <c r="CT804" s="83" t="s">
        <v>109</v>
      </c>
      <c r="CU804" s="83" t="s">
        <v>109</v>
      </c>
      <c r="CV804" s="83">
        <v>96</v>
      </c>
      <c r="CW804" s="83" t="s">
        <v>112</v>
      </c>
      <c r="CX804" s="83">
        <v>96</v>
      </c>
      <c r="CY804" s="83" t="s">
        <v>8247</v>
      </c>
      <c r="CZ804" s="83">
        <v>1058249.5</v>
      </c>
      <c r="DA804" s="83" t="s">
        <v>138</v>
      </c>
      <c r="DB804" s="83" t="s">
        <v>124</v>
      </c>
      <c r="DC804" s="83" t="s">
        <v>501</v>
      </c>
      <c r="DD804" s="83">
        <v>9286</v>
      </c>
      <c r="DE804" s="83" t="s">
        <v>582</v>
      </c>
      <c r="DF804" s="83" t="s">
        <v>145</v>
      </c>
      <c r="DG804" s="83" t="s">
        <v>501</v>
      </c>
      <c r="DH804" s="83" t="s">
        <v>582</v>
      </c>
      <c r="DI804" s="85">
        <v>43646</v>
      </c>
      <c r="DJ804" s="83" t="s">
        <v>584</v>
      </c>
      <c r="DK804" s="83" t="s">
        <v>102</v>
      </c>
      <c r="DL804" s="83" t="s">
        <v>482</v>
      </c>
      <c r="DM804" s="83">
        <v>0</v>
      </c>
      <c r="DN804" s="83" t="s">
        <v>238</v>
      </c>
      <c r="DO804" s="83">
        <v>1</v>
      </c>
      <c r="DP804" s="83">
        <v>5</v>
      </c>
      <c r="DQ804" s="83"/>
      <c r="DR804" s="83" t="s">
        <v>108</v>
      </c>
      <c r="DS804" s="83" t="s">
        <v>497</v>
      </c>
      <c r="DU804" s="215" t="s">
        <v>269</v>
      </c>
      <c r="DV804" s="136">
        <v>1</v>
      </c>
      <c r="DW804" s="136">
        <v>3</v>
      </c>
      <c r="DX804" s="215" t="s">
        <v>269</v>
      </c>
      <c r="DY804" s="215" t="s">
        <v>269</v>
      </c>
      <c r="DZ804" s="215" t="s">
        <v>269</v>
      </c>
      <c r="EA804" s="215" t="s">
        <v>269</v>
      </c>
      <c r="EB804" s="215" t="s">
        <v>269</v>
      </c>
      <c r="EC804" s="215" t="s">
        <v>269</v>
      </c>
      <c r="ED804" s="215" t="s">
        <v>269</v>
      </c>
      <c r="EE804" s="215" t="s">
        <v>269</v>
      </c>
    </row>
    <row r="805" spans="1:135" ht="28.8" x14ac:dyDescent="0.55000000000000004">
      <c r="A805" s="83" t="s">
        <v>130</v>
      </c>
      <c r="B805" s="136">
        <v>698365</v>
      </c>
      <c r="C805" t="s">
        <v>1438</v>
      </c>
      <c r="D805" s="83" t="s">
        <v>228</v>
      </c>
      <c r="E805" s="138">
        <v>964486293682</v>
      </c>
      <c r="F805" s="83" t="s">
        <v>114</v>
      </c>
      <c r="G805" s="85">
        <v>43634</v>
      </c>
      <c r="H805" s="83" t="s">
        <v>98</v>
      </c>
      <c r="I805" s="84" t="s">
        <v>618</v>
      </c>
      <c r="J805" s="207" t="s">
        <v>629</v>
      </c>
      <c r="K805" s="208" t="s">
        <v>634</v>
      </c>
      <c r="L805" s="83" t="s">
        <v>108</v>
      </c>
      <c r="M805" s="184">
        <v>27735</v>
      </c>
      <c r="N805" s="184"/>
      <c r="O805" s="85" t="s">
        <v>102</v>
      </c>
      <c r="P805" s="185">
        <v>43013</v>
      </c>
      <c r="Q805" s="186" t="s">
        <v>203</v>
      </c>
      <c r="R805" s="186"/>
      <c r="S805" s="186"/>
      <c r="T805" s="187"/>
      <c r="U805" s="188" t="s">
        <v>296</v>
      </c>
      <c r="V805" s="188" t="s">
        <v>205</v>
      </c>
      <c r="W805" s="189" t="s">
        <v>619</v>
      </c>
      <c r="X805" s="189" t="s">
        <v>107</v>
      </c>
      <c r="Y805" s="190" t="s">
        <v>614</v>
      </c>
      <c r="Z805" s="83">
        <v>700</v>
      </c>
      <c r="AA805" s="83" t="s">
        <v>193</v>
      </c>
      <c r="AB805" s="83" t="s">
        <v>181</v>
      </c>
      <c r="AC805" s="83" t="s">
        <v>102</v>
      </c>
      <c r="AD805" s="83" t="s">
        <v>8248</v>
      </c>
      <c r="AE805" s="83" t="s">
        <v>102</v>
      </c>
      <c r="AF805" s="83" t="s">
        <v>102</v>
      </c>
      <c r="AG805" s="83" t="s">
        <v>174</v>
      </c>
      <c r="AH805" s="83" t="s">
        <v>8237</v>
      </c>
      <c r="AI805" s="83" t="s">
        <v>104</v>
      </c>
      <c r="AJ805" s="83" t="s">
        <v>105</v>
      </c>
      <c r="AK805" s="191" t="s">
        <v>8248</v>
      </c>
      <c r="AL805" s="191" t="s">
        <v>102</v>
      </c>
      <c r="AM805" s="191" t="s">
        <v>102</v>
      </c>
      <c r="AN805" s="191" t="s">
        <v>174</v>
      </c>
      <c r="AO805" s="191" t="s">
        <v>8237</v>
      </c>
      <c r="AP805" s="191" t="s">
        <v>104</v>
      </c>
      <c r="AQ805" s="191" t="s">
        <v>105</v>
      </c>
      <c r="AR805" s="191" t="s">
        <v>106</v>
      </c>
      <c r="AS805" s="191" t="s">
        <v>8248</v>
      </c>
      <c r="AT805" s="191" t="s">
        <v>488</v>
      </c>
      <c r="AU805" s="191" t="s">
        <v>8249</v>
      </c>
      <c r="AV805" s="191" t="s">
        <v>104</v>
      </c>
      <c r="AW805" s="191" t="s">
        <v>204</v>
      </c>
      <c r="AX805" s="191"/>
      <c r="AY805" s="192" t="s">
        <v>454</v>
      </c>
      <c r="AZ805" s="192" t="s">
        <v>416</v>
      </c>
      <c r="BA805" s="91" t="s">
        <v>108</v>
      </c>
      <c r="BB805" s="90">
        <v>0</v>
      </c>
      <c r="BC805" s="93" t="s">
        <v>102</v>
      </c>
      <c r="BD805" s="93" t="s">
        <v>102</v>
      </c>
      <c r="BE805" s="93" t="s">
        <v>102</v>
      </c>
      <c r="BF805" s="93" t="s">
        <v>102</v>
      </c>
      <c r="BG805" s="97" t="s">
        <v>108</v>
      </c>
      <c r="BH805" s="93" t="s">
        <v>108</v>
      </c>
      <c r="BI805" s="93" t="s">
        <v>102</v>
      </c>
      <c r="BJ805" s="93" t="s">
        <v>102</v>
      </c>
      <c r="BK805" s="93" t="s">
        <v>102</v>
      </c>
      <c r="BL805" s="93" t="s">
        <v>102</v>
      </c>
      <c r="BM805" s="93" t="s">
        <v>102</v>
      </c>
      <c r="BN805" s="93" t="s">
        <v>102</v>
      </c>
      <c r="BO805" s="93" t="s">
        <v>102</v>
      </c>
      <c r="BP805" s="96" t="s">
        <v>102</v>
      </c>
      <c r="BQ805" s="90">
        <v>0</v>
      </c>
      <c r="BR805" s="93" t="s">
        <v>102</v>
      </c>
      <c r="BS805" s="93" t="s">
        <v>102</v>
      </c>
      <c r="BT805" s="93" t="s">
        <v>102</v>
      </c>
      <c r="BU805" s="93" t="s">
        <v>102</v>
      </c>
      <c r="BV805" s="97" t="s">
        <v>108</v>
      </c>
      <c r="BW805" s="93" t="s">
        <v>108</v>
      </c>
      <c r="BX805" s="95" t="s">
        <v>102</v>
      </c>
      <c r="BY805" s="93" t="s">
        <v>102</v>
      </c>
      <c r="BZ805" s="93" t="s">
        <v>102</v>
      </c>
      <c r="CA805" s="93" t="s">
        <v>102</v>
      </c>
      <c r="CB805" s="93" t="s">
        <v>102</v>
      </c>
      <c r="CC805" s="93" t="s">
        <v>102</v>
      </c>
      <c r="CD805" s="93" t="s">
        <v>102</v>
      </c>
      <c r="CE805" s="193" t="s">
        <v>102</v>
      </c>
      <c r="CF805" s="194" t="s">
        <v>436</v>
      </c>
      <c r="CG805" s="195" t="s">
        <v>8250</v>
      </c>
      <c r="CH805" s="101" t="s">
        <v>310</v>
      </c>
      <c r="CI805" s="102"/>
      <c r="CJ805" s="196" t="s">
        <v>8251</v>
      </c>
      <c r="CK805" s="104" t="s">
        <v>190</v>
      </c>
      <c r="CL805" s="105"/>
      <c r="CM805" s="83" t="s">
        <v>623</v>
      </c>
      <c r="CN805" s="106" t="s">
        <v>624</v>
      </c>
      <c r="CO805" s="197" t="s">
        <v>625</v>
      </c>
      <c r="CP805" s="107"/>
      <c r="CQ805" s="198" t="s">
        <v>474</v>
      </c>
      <c r="CR805" s="198" t="s">
        <v>474</v>
      </c>
      <c r="CS805" s="199"/>
      <c r="CT805" s="83" t="s">
        <v>109</v>
      </c>
      <c r="CU805" s="83" t="s">
        <v>109</v>
      </c>
      <c r="CV805" s="83">
        <v>66</v>
      </c>
      <c r="CW805" s="83" t="s">
        <v>139</v>
      </c>
      <c r="CX805" s="83">
        <v>66</v>
      </c>
      <c r="CY805" s="83" t="s">
        <v>108</v>
      </c>
      <c r="CZ805" s="83">
        <v>1059569</v>
      </c>
      <c r="DA805" s="83" t="s">
        <v>581</v>
      </c>
      <c r="DB805" s="83" t="s">
        <v>152</v>
      </c>
      <c r="DC805" s="83" t="s">
        <v>500</v>
      </c>
      <c r="DD805" s="83">
        <v>7578</v>
      </c>
      <c r="DE805" s="83" t="s">
        <v>606</v>
      </c>
      <c r="DF805" s="83" t="s">
        <v>152</v>
      </c>
      <c r="DG805" s="83" t="s">
        <v>500</v>
      </c>
      <c r="DH805" s="83"/>
      <c r="DI805" s="85">
        <v>43646</v>
      </c>
      <c r="DJ805" s="83" t="s">
        <v>584</v>
      </c>
      <c r="DK805" s="83" t="s">
        <v>102</v>
      </c>
      <c r="DL805" s="83" t="s">
        <v>482</v>
      </c>
      <c r="DM805" s="83">
        <v>0</v>
      </c>
      <c r="DN805" s="83" t="s">
        <v>483</v>
      </c>
      <c r="DO805" s="83">
        <v>1</v>
      </c>
      <c r="DP805" s="83">
        <v>3</v>
      </c>
      <c r="DQ805" s="83"/>
      <c r="DR805" s="83" t="s">
        <v>108</v>
      </c>
      <c r="DS805" s="83" t="s">
        <v>497</v>
      </c>
      <c r="DU805" s="215" t="s">
        <v>269</v>
      </c>
      <c r="DV805" s="136">
        <v>1</v>
      </c>
      <c r="DW805" s="136">
        <v>3</v>
      </c>
      <c r="DX805" s="215" t="s">
        <v>269</v>
      </c>
      <c r="DY805" s="215" t="s">
        <v>269</v>
      </c>
      <c r="DZ805" s="215" t="s">
        <v>269</v>
      </c>
      <c r="EA805" s="215" t="s">
        <v>269</v>
      </c>
      <c r="EB805" s="215" t="s">
        <v>269</v>
      </c>
      <c r="EC805" s="215" t="s">
        <v>269</v>
      </c>
      <c r="ED805" s="215" t="s">
        <v>269</v>
      </c>
      <c r="EE805" s="215" t="s">
        <v>269</v>
      </c>
    </row>
    <row r="806" spans="1:135" ht="28.8" x14ac:dyDescent="0.55000000000000004">
      <c r="A806" s="83" t="s">
        <v>130</v>
      </c>
      <c r="B806" s="136">
        <v>755586</v>
      </c>
      <c r="C806" t="s">
        <v>1439</v>
      </c>
      <c r="D806" s="83" t="s">
        <v>228</v>
      </c>
      <c r="E806" s="138">
        <v>974321973030</v>
      </c>
      <c r="F806" s="83" t="s">
        <v>114</v>
      </c>
      <c r="G806" s="85">
        <v>43643</v>
      </c>
      <c r="H806" s="211" t="s">
        <v>98</v>
      </c>
      <c r="I806" s="84" t="s">
        <v>610</v>
      </c>
      <c r="J806" s="207" t="s">
        <v>627</v>
      </c>
      <c r="K806" s="208" t="s">
        <v>630</v>
      </c>
      <c r="L806" s="83" t="s">
        <v>108</v>
      </c>
      <c r="M806" s="184">
        <v>24646</v>
      </c>
      <c r="N806" s="184"/>
      <c r="O806" s="85" t="s">
        <v>102</v>
      </c>
      <c r="P806" s="185">
        <v>42491</v>
      </c>
      <c r="Q806" s="186" t="s">
        <v>203</v>
      </c>
      <c r="R806" s="186"/>
      <c r="S806" s="186"/>
      <c r="T806" s="187"/>
      <c r="U806" s="188" t="s">
        <v>296</v>
      </c>
      <c r="V806" s="188" t="s">
        <v>297</v>
      </c>
      <c r="W806" s="188" t="s">
        <v>297</v>
      </c>
      <c r="X806" s="189" t="s">
        <v>167</v>
      </c>
      <c r="Y806" s="190"/>
      <c r="Z806" s="83">
        <v>700</v>
      </c>
      <c r="AA806" s="83" t="s">
        <v>193</v>
      </c>
      <c r="AB806" s="83" t="s">
        <v>181</v>
      </c>
      <c r="AC806" s="83" t="s">
        <v>102</v>
      </c>
      <c r="AD806" s="83" t="s">
        <v>8252</v>
      </c>
      <c r="AE806" s="83" t="s">
        <v>102</v>
      </c>
      <c r="AF806" s="83" t="s">
        <v>102</v>
      </c>
      <c r="AG806" s="83" t="s">
        <v>119</v>
      </c>
      <c r="AH806" s="83" t="s">
        <v>8253</v>
      </c>
      <c r="AI806" s="83" t="s">
        <v>104</v>
      </c>
      <c r="AJ806" s="83" t="s">
        <v>105</v>
      </c>
      <c r="AK806" s="191" t="s">
        <v>8252</v>
      </c>
      <c r="AL806" s="191" t="s">
        <v>102</v>
      </c>
      <c r="AM806" s="191" t="s">
        <v>102</v>
      </c>
      <c r="AN806" s="191" t="s">
        <v>119</v>
      </c>
      <c r="AO806" s="191" t="s">
        <v>8253</v>
      </c>
      <c r="AP806" s="191" t="s">
        <v>104</v>
      </c>
      <c r="AQ806" s="191" t="s">
        <v>105</v>
      </c>
      <c r="AR806" s="191" t="s">
        <v>106</v>
      </c>
      <c r="AS806" s="191" t="s">
        <v>8252</v>
      </c>
      <c r="AT806" s="191" t="s">
        <v>485</v>
      </c>
      <c r="AU806" s="191" t="s">
        <v>8253</v>
      </c>
      <c r="AV806" s="191" t="s">
        <v>104</v>
      </c>
      <c r="AW806" s="191" t="s">
        <v>204</v>
      </c>
      <c r="AX806" s="191"/>
      <c r="AY806" s="192" t="s">
        <v>454</v>
      </c>
      <c r="AZ806" s="192" t="s">
        <v>416</v>
      </c>
      <c r="BA806" s="91" t="s">
        <v>108</v>
      </c>
      <c r="BB806" s="90">
        <v>0</v>
      </c>
      <c r="BC806" s="93" t="s">
        <v>102</v>
      </c>
      <c r="BD806" s="93" t="s">
        <v>102</v>
      </c>
      <c r="BE806" s="93" t="s">
        <v>102</v>
      </c>
      <c r="BF806" s="93" t="s">
        <v>102</v>
      </c>
      <c r="BG806" s="97" t="s">
        <v>108</v>
      </c>
      <c r="BH806" s="93" t="s">
        <v>108</v>
      </c>
      <c r="BI806" s="93" t="s">
        <v>102</v>
      </c>
      <c r="BJ806" s="93" t="s">
        <v>102</v>
      </c>
      <c r="BK806" s="93" t="s">
        <v>102</v>
      </c>
      <c r="BL806" s="93" t="s">
        <v>102</v>
      </c>
      <c r="BM806" s="93" t="s">
        <v>102</v>
      </c>
      <c r="BN806" s="93" t="s">
        <v>102</v>
      </c>
      <c r="BO806" s="93" t="s">
        <v>102</v>
      </c>
      <c r="BP806" s="96" t="s">
        <v>102</v>
      </c>
      <c r="BQ806" s="90">
        <v>0</v>
      </c>
      <c r="BR806" s="93" t="s">
        <v>102</v>
      </c>
      <c r="BS806" s="93" t="s">
        <v>102</v>
      </c>
      <c r="BT806" s="93" t="s">
        <v>102</v>
      </c>
      <c r="BU806" s="93" t="s">
        <v>102</v>
      </c>
      <c r="BV806" s="97" t="s">
        <v>108</v>
      </c>
      <c r="BW806" s="93" t="s">
        <v>108</v>
      </c>
      <c r="BX806" s="95" t="s">
        <v>102</v>
      </c>
      <c r="BY806" s="93" t="s">
        <v>102</v>
      </c>
      <c r="BZ806" s="93" t="s">
        <v>102</v>
      </c>
      <c r="CA806" s="93" t="s">
        <v>102</v>
      </c>
      <c r="CB806" s="93" t="s">
        <v>102</v>
      </c>
      <c r="CC806" s="93" t="s">
        <v>102</v>
      </c>
      <c r="CD806" s="93" t="s">
        <v>102</v>
      </c>
      <c r="CE806" s="193" t="s">
        <v>102</v>
      </c>
      <c r="CF806" s="194" t="s">
        <v>436</v>
      </c>
      <c r="CG806" s="195" t="s">
        <v>8254</v>
      </c>
      <c r="CH806" s="101" t="s">
        <v>563</v>
      </c>
      <c r="CI806" s="102"/>
      <c r="CJ806" s="196" t="s">
        <v>577</v>
      </c>
      <c r="CK806" s="104" t="s">
        <v>190</v>
      </c>
      <c r="CL806" s="105"/>
      <c r="CM806" s="83" t="s">
        <v>578</v>
      </c>
      <c r="CN806" s="106" t="s">
        <v>108</v>
      </c>
      <c r="CO806" s="197" t="s">
        <v>566</v>
      </c>
      <c r="CP806" s="107"/>
      <c r="CQ806" s="198" t="s">
        <v>107</v>
      </c>
      <c r="CR806" s="198" t="s">
        <v>107</v>
      </c>
      <c r="CS806" s="199"/>
      <c r="CT806" s="83" t="s">
        <v>109</v>
      </c>
      <c r="CU806" s="83" t="s">
        <v>109</v>
      </c>
      <c r="CV806" s="83">
        <v>87</v>
      </c>
      <c r="CW806" s="83" t="s">
        <v>270</v>
      </c>
      <c r="CX806" s="83">
        <v>87</v>
      </c>
      <c r="CY806" s="83" t="s">
        <v>108</v>
      </c>
      <c r="CZ806" s="83">
        <v>1060888.5</v>
      </c>
      <c r="DA806" s="83" t="s">
        <v>8255</v>
      </c>
      <c r="DB806" s="83" t="s">
        <v>118</v>
      </c>
      <c r="DC806" s="83" t="s">
        <v>108</v>
      </c>
      <c r="DD806" s="83">
        <v>7994</v>
      </c>
      <c r="DE806" s="83" t="s">
        <v>173</v>
      </c>
      <c r="DF806" s="83" t="s">
        <v>118</v>
      </c>
      <c r="DG806" s="83" t="s">
        <v>500</v>
      </c>
      <c r="DH806" s="83"/>
      <c r="DI806" s="85">
        <v>43646</v>
      </c>
      <c r="DJ806" s="83" t="s">
        <v>584</v>
      </c>
      <c r="DK806" s="83" t="s">
        <v>102</v>
      </c>
      <c r="DL806" s="83" t="s">
        <v>482</v>
      </c>
      <c r="DM806" s="83">
        <v>0</v>
      </c>
      <c r="DN806" s="83" t="s">
        <v>483</v>
      </c>
      <c r="DO806" s="83">
        <v>1</v>
      </c>
      <c r="DP806" s="83">
        <v>4</v>
      </c>
      <c r="DQ806" s="83"/>
      <c r="DR806" s="83" t="s">
        <v>108</v>
      </c>
      <c r="DS806" s="83" t="s">
        <v>497</v>
      </c>
      <c r="DU806" s="215" t="s">
        <v>269</v>
      </c>
      <c r="DV806" s="136">
        <v>1</v>
      </c>
      <c r="DW806" s="136">
        <v>3</v>
      </c>
      <c r="DX806" s="215" t="s">
        <v>269</v>
      </c>
      <c r="DY806" s="215" t="s">
        <v>269</v>
      </c>
      <c r="DZ806" s="215" t="s">
        <v>269</v>
      </c>
      <c r="EA806" s="215" t="s">
        <v>269</v>
      </c>
      <c r="EB806" s="215" t="s">
        <v>269</v>
      </c>
      <c r="EC806" s="215" t="s">
        <v>269</v>
      </c>
      <c r="ED806" s="215" t="s">
        <v>269</v>
      </c>
      <c r="EE806" s="215" t="s">
        <v>269</v>
      </c>
    </row>
    <row r="807" spans="1:135" ht="57.6" x14ac:dyDescent="0.55000000000000004">
      <c r="A807" s="83" t="s">
        <v>130</v>
      </c>
      <c r="B807" s="136">
        <v>519595</v>
      </c>
      <c r="C807" t="s">
        <v>1440</v>
      </c>
      <c r="D807" s="83" t="s">
        <v>228</v>
      </c>
      <c r="E807" s="138">
        <v>227266672082</v>
      </c>
      <c r="F807" s="83" t="s">
        <v>143</v>
      </c>
      <c r="G807" s="85">
        <v>43620</v>
      </c>
      <c r="H807" s="83" t="s">
        <v>98</v>
      </c>
      <c r="I807" s="84" t="s">
        <v>612</v>
      </c>
      <c r="J807" s="207" t="s">
        <v>628</v>
      </c>
      <c r="K807" s="208" t="s">
        <v>633</v>
      </c>
      <c r="L807" s="83" t="s">
        <v>108</v>
      </c>
      <c r="M807" s="184" t="s">
        <v>102</v>
      </c>
      <c r="N807" s="184" t="s">
        <v>556</v>
      </c>
      <c r="O807" s="85" t="s">
        <v>102</v>
      </c>
      <c r="P807" s="185">
        <v>42491</v>
      </c>
      <c r="Q807" s="186" t="s">
        <v>202</v>
      </c>
      <c r="R807" s="186" t="s">
        <v>613</v>
      </c>
      <c r="S807" s="186"/>
      <c r="T807" s="187"/>
      <c r="U807" s="188" t="s">
        <v>295</v>
      </c>
      <c r="V807" s="188" t="s">
        <v>205</v>
      </c>
      <c r="W807" s="188" t="s">
        <v>295</v>
      </c>
      <c r="X807" s="189" t="s">
        <v>107</v>
      </c>
      <c r="Y807" s="190" t="s">
        <v>614</v>
      </c>
      <c r="Z807" s="83">
        <v>700</v>
      </c>
      <c r="AA807" s="83" t="s">
        <v>193</v>
      </c>
      <c r="AB807" s="83" t="s">
        <v>181</v>
      </c>
      <c r="AC807" s="83" t="s">
        <v>102</v>
      </c>
      <c r="AD807" s="83" t="s">
        <v>8256</v>
      </c>
      <c r="AE807" s="83" t="s">
        <v>8257</v>
      </c>
      <c r="AF807" s="83" t="s">
        <v>102</v>
      </c>
      <c r="AG807" s="83" t="s">
        <v>175</v>
      </c>
      <c r="AH807" s="83" t="s">
        <v>8258</v>
      </c>
      <c r="AI807" s="83" t="s">
        <v>104</v>
      </c>
      <c r="AJ807" s="83" t="s">
        <v>105</v>
      </c>
      <c r="AK807" s="191" t="s">
        <v>8256</v>
      </c>
      <c r="AL807" s="191" t="s">
        <v>8257</v>
      </c>
      <c r="AM807" s="191" t="s">
        <v>102</v>
      </c>
      <c r="AN807" s="191" t="s">
        <v>175</v>
      </c>
      <c r="AO807" s="191" t="s">
        <v>8258</v>
      </c>
      <c r="AP807" s="191" t="s">
        <v>104</v>
      </c>
      <c r="AQ807" s="191" t="s">
        <v>105</v>
      </c>
      <c r="AR807" s="191" t="s">
        <v>106</v>
      </c>
      <c r="AS807" s="191"/>
      <c r="AT807" s="191"/>
      <c r="AU807" s="191"/>
      <c r="AV807" s="191"/>
      <c r="AW807" s="191"/>
      <c r="AX807" s="191" t="s">
        <v>575</v>
      </c>
      <c r="AY807" s="192" t="s">
        <v>454</v>
      </c>
      <c r="AZ807" s="192" t="s">
        <v>108</v>
      </c>
      <c r="BA807" s="91" t="s">
        <v>108</v>
      </c>
      <c r="BB807" s="90">
        <v>0</v>
      </c>
      <c r="BC807" s="93" t="s">
        <v>102</v>
      </c>
      <c r="BD807" s="93" t="s">
        <v>102</v>
      </c>
      <c r="BE807" s="93" t="s">
        <v>102</v>
      </c>
      <c r="BF807" s="93" t="s">
        <v>102</v>
      </c>
      <c r="BG807" s="97" t="s">
        <v>108</v>
      </c>
      <c r="BH807" s="93" t="s">
        <v>108</v>
      </c>
      <c r="BI807" s="93" t="s">
        <v>102</v>
      </c>
      <c r="BJ807" s="93" t="s">
        <v>102</v>
      </c>
      <c r="BK807" s="93" t="s">
        <v>102</v>
      </c>
      <c r="BL807" s="93" t="s">
        <v>102</v>
      </c>
      <c r="BM807" s="93" t="s">
        <v>102</v>
      </c>
      <c r="BN807" s="93" t="s">
        <v>102</v>
      </c>
      <c r="BO807" s="93" t="s">
        <v>102</v>
      </c>
      <c r="BP807" s="96" t="s">
        <v>102</v>
      </c>
      <c r="BQ807" s="90">
        <v>0</v>
      </c>
      <c r="BR807" s="93" t="s">
        <v>102</v>
      </c>
      <c r="BS807" s="93" t="s">
        <v>102</v>
      </c>
      <c r="BT807" s="93" t="s">
        <v>102</v>
      </c>
      <c r="BU807" s="93" t="s">
        <v>102</v>
      </c>
      <c r="BV807" s="97" t="s">
        <v>108</v>
      </c>
      <c r="BW807" s="93" t="s">
        <v>108</v>
      </c>
      <c r="BX807" s="95" t="s">
        <v>102</v>
      </c>
      <c r="BY807" s="93" t="s">
        <v>102</v>
      </c>
      <c r="BZ807" s="93" t="s">
        <v>102</v>
      </c>
      <c r="CA807" s="93" t="s">
        <v>102</v>
      </c>
      <c r="CB807" s="93" t="s">
        <v>102</v>
      </c>
      <c r="CC807" s="93" t="s">
        <v>102</v>
      </c>
      <c r="CD807" s="93" t="s">
        <v>102</v>
      </c>
      <c r="CE807" s="193" t="s">
        <v>102</v>
      </c>
      <c r="CF807" s="194" t="s">
        <v>508</v>
      </c>
      <c r="CG807" s="195" t="s">
        <v>102</v>
      </c>
      <c r="CH807" s="101" t="e">
        <v>#N/A</v>
      </c>
      <c r="CI807" s="102" t="s">
        <v>580</v>
      </c>
      <c r="CJ807" s="196" t="s">
        <v>108</v>
      </c>
      <c r="CK807" s="104" t="s">
        <v>109</v>
      </c>
      <c r="CL807" s="105" t="s">
        <v>579</v>
      </c>
      <c r="CM807" s="83" t="s">
        <v>108</v>
      </c>
      <c r="CN807" s="106" t="s">
        <v>108</v>
      </c>
      <c r="CO807" s="197" t="s">
        <v>108</v>
      </c>
      <c r="CP807" s="107"/>
      <c r="CQ807" s="198" t="s">
        <v>474</v>
      </c>
      <c r="CR807" s="198" t="s">
        <v>474</v>
      </c>
      <c r="CS807" s="199" t="s">
        <v>616</v>
      </c>
      <c r="CT807" s="83" t="s">
        <v>109</v>
      </c>
      <c r="CU807" s="83" t="s">
        <v>109</v>
      </c>
      <c r="CV807" s="83">
        <v>90</v>
      </c>
      <c r="CW807" s="83" t="s">
        <v>112</v>
      </c>
      <c r="CX807" s="83">
        <v>90</v>
      </c>
      <c r="CY807" s="83" t="s">
        <v>8259</v>
      </c>
      <c r="CZ807" s="83">
        <v>1062208</v>
      </c>
      <c r="DA807" s="83" t="s">
        <v>138</v>
      </c>
      <c r="DB807" s="83" t="s">
        <v>124</v>
      </c>
      <c r="DC807" s="83" t="s">
        <v>501</v>
      </c>
      <c r="DD807" s="83">
        <v>4101</v>
      </c>
      <c r="DE807" s="83" t="s">
        <v>582</v>
      </c>
      <c r="DF807" s="83" t="s">
        <v>145</v>
      </c>
      <c r="DG807" s="83" t="s">
        <v>501</v>
      </c>
      <c r="DH807" s="83" t="s">
        <v>582</v>
      </c>
      <c r="DI807" s="85">
        <v>43646</v>
      </c>
      <c r="DJ807" s="83" t="s">
        <v>584</v>
      </c>
      <c r="DK807" s="83" t="s">
        <v>102</v>
      </c>
      <c r="DL807" s="83" t="s">
        <v>482</v>
      </c>
      <c r="DM807" s="83">
        <v>0</v>
      </c>
      <c r="DN807" s="83" t="s">
        <v>238</v>
      </c>
      <c r="DO807" s="83">
        <v>1</v>
      </c>
      <c r="DP807" s="83">
        <v>4</v>
      </c>
      <c r="DQ807" s="83"/>
      <c r="DR807" s="83" t="s">
        <v>108</v>
      </c>
      <c r="DS807" s="83" t="s">
        <v>497</v>
      </c>
      <c r="DU807" s="215" t="s">
        <v>269</v>
      </c>
      <c r="DV807" s="136">
        <v>1</v>
      </c>
      <c r="DW807" s="136">
        <v>3</v>
      </c>
      <c r="DX807" s="215" t="s">
        <v>269</v>
      </c>
      <c r="DY807" s="215" t="s">
        <v>269</v>
      </c>
      <c r="DZ807" s="215" t="s">
        <v>269</v>
      </c>
      <c r="EA807" s="215" t="s">
        <v>269</v>
      </c>
      <c r="EB807" s="215" t="s">
        <v>269</v>
      </c>
      <c r="EC807" s="215" t="s">
        <v>269</v>
      </c>
      <c r="ED807" s="215" t="s">
        <v>269</v>
      </c>
      <c r="EE807" s="215" t="s">
        <v>269</v>
      </c>
    </row>
    <row r="808" spans="1:135" ht="28.8" x14ac:dyDescent="0.55000000000000004">
      <c r="A808" s="83" t="s">
        <v>130</v>
      </c>
      <c r="B808" s="136">
        <v>228532</v>
      </c>
      <c r="C808" t="s">
        <v>1441</v>
      </c>
      <c r="D808" s="83" t="s">
        <v>228</v>
      </c>
      <c r="E808" s="138">
        <v>591914668137</v>
      </c>
      <c r="F808" s="83" t="s">
        <v>114</v>
      </c>
      <c r="G808" s="85">
        <v>43634</v>
      </c>
      <c r="H808" s="83" t="s">
        <v>98</v>
      </c>
      <c r="I808" s="84" t="s">
        <v>618</v>
      </c>
      <c r="J808" s="207" t="s">
        <v>629</v>
      </c>
      <c r="K808" s="208" t="s">
        <v>634</v>
      </c>
      <c r="L808" s="83" t="s">
        <v>108</v>
      </c>
      <c r="M808" s="184">
        <v>27736</v>
      </c>
      <c r="N808" s="184"/>
      <c r="O808" s="85" t="s">
        <v>102</v>
      </c>
      <c r="P808" s="185">
        <v>43013</v>
      </c>
      <c r="Q808" s="186" t="s">
        <v>203</v>
      </c>
      <c r="R808" s="186"/>
      <c r="S808" s="186"/>
      <c r="T808" s="187"/>
      <c r="U808" s="188" t="s">
        <v>296</v>
      </c>
      <c r="V808" s="188" t="s">
        <v>205</v>
      </c>
      <c r="W808" s="189" t="s">
        <v>619</v>
      </c>
      <c r="X808" s="189" t="s">
        <v>107</v>
      </c>
      <c r="Y808" s="190" t="s">
        <v>614</v>
      </c>
      <c r="Z808" s="83">
        <v>700</v>
      </c>
      <c r="AA808" s="83" t="s">
        <v>193</v>
      </c>
      <c r="AB808" s="83" t="s">
        <v>181</v>
      </c>
      <c r="AC808" s="83" t="s">
        <v>102</v>
      </c>
      <c r="AD808" s="83" t="s">
        <v>8260</v>
      </c>
      <c r="AE808" s="83" t="s">
        <v>102</v>
      </c>
      <c r="AF808" s="83" t="s">
        <v>102</v>
      </c>
      <c r="AG808" s="83" t="s">
        <v>174</v>
      </c>
      <c r="AH808" s="83" t="s">
        <v>8249</v>
      </c>
      <c r="AI808" s="83" t="s">
        <v>104</v>
      </c>
      <c r="AJ808" s="83" t="s">
        <v>105</v>
      </c>
      <c r="AK808" s="191" t="s">
        <v>8260</v>
      </c>
      <c r="AL808" s="191" t="s">
        <v>102</v>
      </c>
      <c r="AM808" s="191" t="s">
        <v>102</v>
      </c>
      <c r="AN808" s="191" t="s">
        <v>174</v>
      </c>
      <c r="AO808" s="191" t="s">
        <v>8249</v>
      </c>
      <c r="AP808" s="191" t="s">
        <v>104</v>
      </c>
      <c r="AQ808" s="191" t="s">
        <v>105</v>
      </c>
      <c r="AR808" s="191" t="s">
        <v>106</v>
      </c>
      <c r="AS808" s="191" t="s">
        <v>8260</v>
      </c>
      <c r="AT808" s="191" t="s">
        <v>488</v>
      </c>
      <c r="AU808" s="191" t="s">
        <v>8261</v>
      </c>
      <c r="AV808" s="191" t="s">
        <v>104</v>
      </c>
      <c r="AW808" s="191" t="s">
        <v>204</v>
      </c>
      <c r="AX808" s="191"/>
      <c r="AY808" s="192" t="s">
        <v>454</v>
      </c>
      <c r="AZ808" s="192" t="s">
        <v>416</v>
      </c>
      <c r="BA808" s="91" t="s">
        <v>108</v>
      </c>
      <c r="BB808" s="90">
        <v>0</v>
      </c>
      <c r="BC808" s="93" t="s">
        <v>102</v>
      </c>
      <c r="BD808" s="93" t="s">
        <v>102</v>
      </c>
      <c r="BE808" s="93" t="s">
        <v>102</v>
      </c>
      <c r="BF808" s="93" t="s">
        <v>102</v>
      </c>
      <c r="BG808" s="97" t="s">
        <v>108</v>
      </c>
      <c r="BH808" s="93" t="s">
        <v>108</v>
      </c>
      <c r="BI808" s="93" t="s">
        <v>102</v>
      </c>
      <c r="BJ808" s="93" t="s">
        <v>102</v>
      </c>
      <c r="BK808" s="93" t="s">
        <v>102</v>
      </c>
      <c r="BL808" s="93" t="s">
        <v>102</v>
      </c>
      <c r="BM808" s="93" t="s">
        <v>102</v>
      </c>
      <c r="BN808" s="93" t="s">
        <v>102</v>
      </c>
      <c r="BO808" s="93" t="s">
        <v>102</v>
      </c>
      <c r="BP808" s="96" t="s">
        <v>102</v>
      </c>
      <c r="BQ808" s="90">
        <v>0</v>
      </c>
      <c r="BR808" s="93" t="s">
        <v>102</v>
      </c>
      <c r="BS808" s="93" t="s">
        <v>102</v>
      </c>
      <c r="BT808" s="93" t="s">
        <v>102</v>
      </c>
      <c r="BU808" s="93" t="s">
        <v>102</v>
      </c>
      <c r="BV808" s="97" t="s">
        <v>108</v>
      </c>
      <c r="BW808" s="93" t="s">
        <v>108</v>
      </c>
      <c r="BX808" s="95" t="s">
        <v>102</v>
      </c>
      <c r="BY808" s="93" t="s">
        <v>102</v>
      </c>
      <c r="BZ808" s="93" t="s">
        <v>102</v>
      </c>
      <c r="CA808" s="93" t="s">
        <v>102</v>
      </c>
      <c r="CB808" s="93" t="s">
        <v>102</v>
      </c>
      <c r="CC808" s="93" t="s">
        <v>102</v>
      </c>
      <c r="CD808" s="93" t="s">
        <v>102</v>
      </c>
      <c r="CE808" s="193" t="s">
        <v>102</v>
      </c>
      <c r="CF808" s="194" t="s">
        <v>436</v>
      </c>
      <c r="CG808" s="195" t="s">
        <v>8262</v>
      </c>
      <c r="CH808" s="101" t="s">
        <v>310</v>
      </c>
      <c r="CI808" s="102"/>
      <c r="CJ808" s="196" t="s">
        <v>8263</v>
      </c>
      <c r="CK808" s="104" t="s">
        <v>190</v>
      </c>
      <c r="CL808" s="105"/>
      <c r="CM808" s="83" t="s">
        <v>623</v>
      </c>
      <c r="CN808" s="106" t="s">
        <v>624</v>
      </c>
      <c r="CO808" s="197" t="s">
        <v>625</v>
      </c>
      <c r="CP808" s="107"/>
      <c r="CQ808" s="198" t="s">
        <v>474</v>
      </c>
      <c r="CR808" s="198" t="s">
        <v>474</v>
      </c>
      <c r="CS808" s="199"/>
      <c r="CT808" s="83" t="s">
        <v>109</v>
      </c>
      <c r="CU808" s="83" t="s">
        <v>109</v>
      </c>
      <c r="CV808" s="83">
        <v>53</v>
      </c>
      <c r="CW808" s="83" t="s">
        <v>139</v>
      </c>
      <c r="CX808" s="83">
        <v>53</v>
      </c>
      <c r="CY808" s="83" t="s">
        <v>108</v>
      </c>
      <c r="CZ808" s="83">
        <v>1063527.5</v>
      </c>
      <c r="DA808" s="83" t="s">
        <v>581</v>
      </c>
      <c r="DB808" s="83" t="s">
        <v>152</v>
      </c>
      <c r="DC808" s="83" t="s">
        <v>500</v>
      </c>
      <c r="DD808" s="83">
        <v>2918</v>
      </c>
      <c r="DE808" s="83" t="s">
        <v>606</v>
      </c>
      <c r="DF808" s="83" t="s">
        <v>152</v>
      </c>
      <c r="DG808" s="83" t="s">
        <v>500</v>
      </c>
      <c r="DH808" s="83"/>
      <c r="DI808" s="85">
        <v>43646</v>
      </c>
      <c r="DJ808" s="83" t="s">
        <v>584</v>
      </c>
      <c r="DK808" s="83" t="s">
        <v>102</v>
      </c>
      <c r="DL808" s="83" t="s">
        <v>482</v>
      </c>
      <c r="DM808" s="83">
        <v>0</v>
      </c>
      <c r="DN808" s="83" t="s">
        <v>483</v>
      </c>
      <c r="DO808" s="83">
        <v>1</v>
      </c>
      <c r="DP808" s="83">
        <v>6</v>
      </c>
      <c r="DQ808" s="83"/>
      <c r="DR808" s="83" t="s">
        <v>108</v>
      </c>
      <c r="DS808" s="83" t="s">
        <v>497</v>
      </c>
      <c r="DU808" s="215" t="s">
        <v>269</v>
      </c>
      <c r="DV808" s="136">
        <v>1</v>
      </c>
      <c r="DW808" s="136">
        <v>3</v>
      </c>
      <c r="DX808" s="215" t="s">
        <v>269</v>
      </c>
      <c r="DY808" s="215" t="s">
        <v>269</v>
      </c>
      <c r="DZ808" s="215" t="s">
        <v>269</v>
      </c>
      <c r="EA808" s="215" t="s">
        <v>269</v>
      </c>
      <c r="EB808" s="215" t="s">
        <v>269</v>
      </c>
      <c r="EC808" s="215" t="s">
        <v>269</v>
      </c>
      <c r="ED808" s="215" t="s">
        <v>269</v>
      </c>
      <c r="EE808" s="215" t="s">
        <v>269</v>
      </c>
    </row>
    <row r="809" spans="1:135" ht="28.8" x14ac:dyDescent="0.55000000000000004">
      <c r="A809" s="83" t="s">
        <v>130</v>
      </c>
      <c r="B809" s="136">
        <v>716500</v>
      </c>
      <c r="C809" t="s">
        <v>1442</v>
      </c>
      <c r="D809" s="83" t="s">
        <v>228</v>
      </c>
      <c r="E809" s="138">
        <v>647556728207</v>
      </c>
      <c r="F809" s="83" t="s">
        <v>114</v>
      </c>
      <c r="G809" s="85">
        <v>43643</v>
      </c>
      <c r="H809" s="211" t="s">
        <v>98</v>
      </c>
      <c r="I809" s="84" t="s">
        <v>610</v>
      </c>
      <c r="J809" s="207" t="s">
        <v>627</v>
      </c>
      <c r="K809" s="208" t="s">
        <v>630</v>
      </c>
      <c r="L809" s="83" t="s">
        <v>108</v>
      </c>
      <c r="M809" s="184">
        <v>24647</v>
      </c>
      <c r="N809" s="184"/>
      <c r="O809" s="85" t="s">
        <v>102</v>
      </c>
      <c r="P809" s="185">
        <v>42491</v>
      </c>
      <c r="Q809" s="186" t="s">
        <v>203</v>
      </c>
      <c r="R809" s="186"/>
      <c r="S809" s="186"/>
      <c r="T809" s="187"/>
      <c r="U809" s="188" t="s">
        <v>296</v>
      </c>
      <c r="V809" s="188" t="s">
        <v>297</v>
      </c>
      <c r="W809" s="188" t="s">
        <v>297</v>
      </c>
      <c r="X809" s="189" t="s">
        <v>167</v>
      </c>
      <c r="Y809" s="190"/>
      <c r="Z809" s="83">
        <v>700</v>
      </c>
      <c r="AA809" s="83" t="s">
        <v>193</v>
      </c>
      <c r="AB809" s="83" t="s">
        <v>181</v>
      </c>
      <c r="AC809" s="83" t="s">
        <v>102</v>
      </c>
      <c r="AD809" s="83" t="s">
        <v>8264</v>
      </c>
      <c r="AE809" s="83" t="s">
        <v>102</v>
      </c>
      <c r="AF809" s="83" t="s">
        <v>102</v>
      </c>
      <c r="AG809" s="83" t="s">
        <v>119</v>
      </c>
      <c r="AH809" s="83" t="s">
        <v>8265</v>
      </c>
      <c r="AI809" s="83" t="s">
        <v>104</v>
      </c>
      <c r="AJ809" s="83" t="s">
        <v>105</v>
      </c>
      <c r="AK809" s="191" t="s">
        <v>8264</v>
      </c>
      <c r="AL809" s="191" t="s">
        <v>102</v>
      </c>
      <c r="AM809" s="191" t="s">
        <v>102</v>
      </c>
      <c r="AN809" s="191" t="s">
        <v>119</v>
      </c>
      <c r="AO809" s="191" t="s">
        <v>8265</v>
      </c>
      <c r="AP809" s="191" t="s">
        <v>104</v>
      </c>
      <c r="AQ809" s="191" t="s">
        <v>105</v>
      </c>
      <c r="AR809" s="191" t="s">
        <v>106</v>
      </c>
      <c r="AS809" s="191" t="s">
        <v>8264</v>
      </c>
      <c r="AT809" s="191" t="s">
        <v>485</v>
      </c>
      <c r="AU809" s="191" t="s">
        <v>8265</v>
      </c>
      <c r="AV809" s="191" t="s">
        <v>104</v>
      </c>
      <c r="AW809" s="191" t="s">
        <v>204</v>
      </c>
      <c r="AX809" s="191"/>
      <c r="AY809" s="192" t="s">
        <v>454</v>
      </c>
      <c r="AZ809" s="192" t="s">
        <v>416</v>
      </c>
      <c r="BA809" s="91" t="s">
        <v>108</v>
      </c>
      <c r="BB809" s="90">
        <v>0</v>
      </c>
      <c r="BC809" s="93" t="s">
        <v>102</v>
      </c>
      <c r="BD809" s="93" t="s">
        <v>102</v>
      </c>
      <c r="BE809" s="93" t="s">
        <v>102</v>
      </c>
      <c r="BF809" s="93" t="s">
        <v>102</v>
      </c>
      <c r="BG809" s="97" t="s">
        <v>108</v>
      </c>
      <c r="BH809" s="93" t="s">
        <v>108</v>
      </c>
      <c r="BI809" s="93" t="s">
        <v>102</v>
      </c>
      <c r="BJ809" s="93" t="s">
        <v>102</v>
      </c>
      <c r="BK809" s="93" t="s">
        <v>102</v>
      </c>
      <c r="BL809" s="93" t="s">
        <v>102</v>
      </c>
      <c r="BM809" s="93" t="s">
        <v>102</v>
      </c>
      <c r="BN809" s="93" t="s">
        <v>102</v>
      </c>
      <c r="BO809" s="93" t="s">
        <v>102</v>
      </c>
      <c r="BP809" s="96" t="s">
        <v>102</v>
      </c>
      <c r="BQ809" s="90">
        <v>0</v>
      </c>
      <c r="BR809" s="93" t="s">
        <v>102</v>
      </c>
      <c r="BS809" s="93" t="s">
        <v>102</v>
      </c>
      <c r="BT809" s="93" t="s">
        <v>102</v>
      </c>
      <c r="BU809" s="93" t="s">
        <v>102</v>
      </c>
      <c r="BV809" s="97" t="s">
        <v>108</v>
      </c>
      <c r="BW809" s="93" t="s">
        <v>108</v>
      </c>
      <c r="BX809" s="95" t="s">
        <v>102</v>
      </c>
      <c r="BY809" s="93" t="s">
        <v>102</v>
      </c>
      <c r="BZ809" s="93" t="s">
        <v>102</v>
      </c>
      <c r="CA809" s="93" t="s">
        <v>102</v>
      </c>
      <c r="CB809" s="93" t="s">
        <v>102</v>
      </c>
      <c r="CC809" s="93" t="s">
        <v>102</v>
      </c>
      <c r="CD809" s="93" t="s">
        <v>102</v>
      </c>
      <c r="CE809" s="193" t="s">
        <v>102</v>
      </c>
      <c r="CF809" s="194" t="s">
        <v>436</v>
      </c>
      <c r="CG809" s="195" t="s">
        <v>8266</v>
      </c>
      <c r="CH809" s="101" t="s">
        <v>563</v>
      </c>
      <c r="CI809" s="102"/>
      <c r="CJ809" s="196" t="s">
        <v>577</v>
      </c>
      <c r="CK809" s="104" t="s">
        <v>190</v>
      </c>
      <c r="CL809" s="105"/>
      <c r="CM809" s="83" t="s">
        <v>578</v>
      </c>
      <c r="CN809" s="106" t="s">
        <v>108</v>
      </c>
      <c r="CO809" s="197" t="s">
        <v>566</v>
      </c>
      <c r="CP809" s="107"/>
      <c r="CQ809" s="198" t="s">
        <v>107</v>
      </c>
      <c r="CR809" s="198" t="s">
        <v>107</v>
      </c>
      <c r="CS809" s="199"/>
      <c r="CT809" s="83" t="s">
        <v>109</v>
      </c>
      <c r="CU809" s="83" t="s">
        <v>109</v>
      </c>
      <c r="CV809" s="83">
        <v>74</v>
      </c>
      <c r="CW809" s="83" t="s">
        <v>270</v>
      </c>
      <c r="CX809" s="83">
        <v>74</v>
      </c>
      <c r="CY809" s="83" t="s">
        <v>108</v>
      </c>
      <c r="CZ809" s="83">
        <v>1064847</v>
      </c>
      <c r="DA809" s="83" t="s">
        <v>8267</v>
      </c>
      <c r="DB809" s="83" t="s">
        <v>118</v>
      </c>
      <c r="DC809" s="83" t="s">
        <v>108</v>
      </c>
      <c r="DD809" s="83">
        <v>4515</v>
      </c>
      <c r="DE809" s="83" t="s">
        <v>173</v>
      </c>
      <c r="DF809" s="83" t="s">
        <v>118</v>
      </c>
      <c r="DG809" s="83" t="s">
        <v>500</v>
      </c>
      <c r="DH809" s="83"/>
      <c r="DI809" s="85">
        <v>43646</v>
      </c>
      <c r="DJ809" s="83" t="s">
        <v>584</v>
      </c>
      <c r="DK809" s="83" t="s">
        <v>102</v>
      </c>
      <c r="DL809" s="83" t="s">
        <v>482</v>
      </c>
      <c r="DM809" s="83">
        <v>0</v>
      </c>
      <c r="DN809" s="83" t="s">
        <v>483</v>
      </c>
      <c r="DO809" s="83">
        <v>1</v>
      </c>
      <c r="DP809" s="83">
        <v>2</v>
      </c>
      <c r="DQ809" s="83"/>
      <c r="DR809" s="83" t="s">
        <v>108</v>
      </c>
      <c r="DS809" s="83" t="s">
        <v>497</v>
      </c>
      <c r="DU809" s="215" t="s">
        <v>269</v>
      </c>
      <c r="DV809" s="136">
        <v>1</v>
      </c>
      <c r="DW809" s="136">
        <v>3</v>
      </c>
      <c r="DX809" s="215" t="s">
        <v>269</v>
      </c>
      <c r="DY809" s="215" t="s">
        <v>269</v>
      </c>
      <c r="DZ809" s="215" t="s">
        <v>269</v>
      </c>
      <c r="EA809" s="215" t="s">
        <v>269</v>
      </c>
      <c r="EB809" s="215" t="s">
        <v>269</v>
      </c>
      <c r="EC809" s="215" t="s">
        <v>269</v>
      </c>
      <c r="ED809" s="215" t="s">
        <v>269</v>
      </c>
      <c r="EE809" s="215" t="s">
        <v>269</v>
      </c>
    </row>
    <row r="810" spans="1:135" ht="57.6" x14ac:dyDescent="0.55000000000000004">
      <c r="A810" s="83" t="s">
        <v>130</v>
      </c>
      <c r="B810" s="136">
        <v>463832</v>
      </c>
      <c r="C810" t="s">
        <v>1443</v>
      </c>
      <c r="D810" s="83" t="s">
        <v>228</v>
      </c>
      <c r="E810" s="138">
        <v>566717300894</v>
      </c>
      <c r="F810" s="83" t="s">
        <v>143</v>
      </c>
      <c r="G810" s="85">
        <v>43620</v>
      </c>
      <c r="H810" s="83" t="s">
        <v>98</v>
      </c>
      <c r="I810" s="84" t="s">
        <v>612</v>
      </c>
      <c r="J810" s="207" t="s">
        <v>628</v>
      </c>
      <c r="K810" s="208" t="s">
        <v>633</v>
      </c>
      <c r="L810" s="83" t="s">
        <v>108</v>
      </c>
      <c r="M810" s="184" t="s">
        <v>102</v>
      </c>
      <c r="N810" s="184" t="s">
        <v>556</v>
      </c>
      <c r="O810" s="85" t="s">
        <v>102</v>
      </c>
      <c r="P810" s="185">
        <v>42491</v>
      </c>
      <c r="Q810" s="186" t="s">
        <v>202</v>
      </c>
      <c r="R810" s="186" t="s">
        <v>613</v>
      </c>
      <c r="S810" s="186"/>
      <c r="T810" s="187"/>
      <c r="U810" s="188" t="s">
        <v>295</v>
      </c>
      <c r="V810" s="188" t="s">
        <v>205</v>
      </c>
      <c r="W810" s="188" t="s">
        <v>295</v>
      </c>
      <c r="X810" s="189" t="s">
        <v>107</v>
      </c>
      <c r="Y810" s="190" t="s">
        <v>614</v>
      </c>
      <c r="Z810" s="83">
        <v>700</v>
      </c>
      <c r="AA810" s="83" t="s">
        <v>193</v>
      </c>
      <c r="AB810" s="83" t="s">
        <v>181</v>
      </c>
      <c r="AC810" s="83" t="s">
        <v>102</v>
      </c>
      <c r="AD810" s="83" t="s">
        <v>8268</v>
      </c>
      <c r="AE810" s="83" t="s">
        <v>8269</v>
      </c>
      <c r="AF810" s="83" t="s">
        <v>102</v>
      </c>
      <c r="AG810" s="83" t="s">
        <v>175</v>
      </c>
      <c r="AH810" s="83" t="s">
        <v>8270</v>
      </c>
      <c r="AI810" s="83" t="s">
        <v>104</v>
      </c>
      <c r="AJ810" s="83" t="s">
        <v>105</v>
      </c>
      <c r="AK810" s="191" t="s">
        <v>8268</v>
      </c>
      <c r="AL810" s="191" t="s">
        <v>8269</v>
      </c>
      <c r="AM810" s="191" t="s">
        <v>102</v>
      </c>
      <c r="AN810" s="191" t="s">
        <v>175</v>
      </c>
      <c r="AO810" s="191" t="s">
        <v>8270</v>
      </c>
      <c r="AP810" s="191" t="s">
        <v>104</v>
      </c>
      <c r="AQ810" s="191" t="s">
        <v>105</v>
      </c>
      <c r="AR810" s="191" t="s">
        <v>106</v>
      </c>
      <c r="AS810" s="191"/>
      <c r="AT810" s="191"/>
      <c r="AU810" s="191"/>
      <c r="AV810" s="191"/>
      <c r="AW810" s="191"/>
      <c r="AX810" s="191" t="s">
        <v>575</v>
      </c>
      <c r="AY810" s="192" t="s">
        <v>454</v>
      </c>
      <c r="AZ810" s="192" t="s">
        <v>108</v>
      </c>
      <c r="BA810" s="91" t="s">
        <v>108</v>
      </c>
      <c r="BB810" s="90">
        <v>0</v>
      </c>
      <c r="BC810" s="93" t="s">
        <v>102</v>
      </c>
      <c r="BD810" s="93" t="s">
        <v>102</v>
      </c>
      <c r="BE810" s="93" t="s">
        <v>102</v>
      </c>
      <c r="BF810" s="93" t="s">
        <v>102</v>
      </c>
      <c r="BG810" s="97" t="s">
        <v>108</v>
      </c>
      <c r="BH810" s="93" t="s">
        <v>108</v>
      </c>
      <c r="BI810" s="93" t="s">
        <v>102</v>
      </c>
      <c r="BJ810" s="93" t="s">
        <v>102</v>
      </c>
      <c r="BK810" s="93" t="s">
        <v>102</v>
      </c>
      <c r="BL810" s="93" t="s">
        <v>102</v>
      </c>
      <c r="BM810" s="93" t="s">
        <v>102</v>
      </c>
      <c r="BN810" s="93" t="s">
        <v>102</v>
      </c>
      <c r="BO810" s="93" t="s">
        <v>102</v>
      </c>
      <c r="BP810" s="96" t="s">
        <v>102</v>
      </c>
      <c r="BQ810" s="90">
        <v>0</v>
      </c>
      <c r="BR810" s="93" t="s">
        <v>102</v>
      </c>
      <c r="BS810" s="93" t="s">
        <v>102</v>
      </c>
      <c r="BT810" s="93" t="s">
        <v>102</v>
      </c>
      <c r="BU810" s="93" t="s">
        <v>102</v>
      </c>
      <c r="BV810" s="97" t="s">
        <v>108</v>
      </c>
      <c r="BW810" s="93" t="s">
        <v>108</v>
      </c>
      <c r="BX810" s="95" t="s">
        <v>102</v>
      </c>
      <c r="BY810" s="93" t="s">
        <v>102</v>
      </c>
      <c r="BZ810" s="93" t="s">
        <v>102</v>
      </c>
      <c r="CA810" s="93" t="s">
        <v>102</v>
      </c>
      <c r="CB810" s="93" t="s">
        <v>102</v>
      </c>
      <c r="CC810" s="93" t="s">
        <v>102</v>
      </c>
      <c r="CD810" s="93" t="s">
        <v>102</v>
      </c>
      <c r="CE810" s="193" t="s">
        <v>102</v>
      </c>
      <c r="CF810" s="194" t="s">
        <v>508</v>
      </c>
      <c r="CG810" s="195" t="s">
        <v>102</v>
      </c>
      <c r="CH810" s="101" t="e">
        <v>#N/A</v>
      </c>
      <c r="CI810" s="102" t="s">
        <v>580</v>
      </c>
      <c r="CJ810" s="196" t="s">
        <v>108</v>
      </c>
      <c r="CK810" s="104" t="s">
        <v>109</v>
      </c>
      <c r="CL810" s="105" t="s">
        <v>579</v>
      </c>
      <c r="CM810" s="83" t="s">
        <v>108</v>
      </c>
      <c r="CN810" s="106" t="s">
        <v>108</v>
      </c>
      <c r="CO810" s="197" t="s">
        <v>108</v>
      </c>
      <c r="CP810" s="107"/>
      <c r="CQ810" s="198" t="s">
        <v>474</v>
      </c>
      <c r="CR810" s="198" t="s">
        <v>474</v>
      </c>
      <c r="CS810" s="199" t="s">
        <v>616</v>
      </c>
      <c r="CT810" s="83" t="s">
        <v>109</v>
      </c>
      <c r="CU810" s="83" t="s">
        <v>109</v>
      </c>
      <c r="CV810" s="83">
        <v>27</v>
      </c>
      <c r="CW810" s="83" t="s">
        <v>112</v>
      </c>
      <c r="CX810" s="83">
        <v>27</v>
      </c>
      <c r="CY810" s="83" t="s">
        <v>8271</v>
      </c>
      <c r="CZ810" s="83">
        <v>1066166.5</v>
      </c>
      <c r="DA810" s="83" t="s">
        <v>138</v>
      </c>
      <c r="DB810" s="83" t="s">
        <v>124</v>
      </c>
      <c r="DC810" s="83" t="s">
        <v>501</v>
      </c>
      <c r="DD810" s="83">
        <v>8108</v>
      </c>
      <c r="DE810" s="83" t="s">
        <v>582</v>
      </c>
      <c r="DF810" s="83" t="s">
        <v>145</v>
      </c>
      <c r="DG810" s="83" t="s">
        <v>501</v>
      </c>
      <c r="DH810" s="83" t="s">
        <v>582</v>
      </c>
      <c r="DI810" s="85">
        <v>43646</v>
      </c>
      <c r="DJ810" s="83" t="s">
        <v>584</v>
      </c>
      <c r="DK810" s="83" t="s">
        <v>102</v>
      </c>
      <c r="DL810" s="83" t="s">
        <v>482</v>
      </c>
      <c r="DM810" s="83">
        <v>0</v>
      </c>
      <c r="DN810" s="83" t="s">
        <v>238</v>
      </c>
      <c r="DO810" s="83">
        <v>1</v>
      </c>
      <c r="DP810" s="83">
        <v>3</v>
      </c>
      <c r="DQ810" s="83"/>
      <c r="DR810" s="83" t="s">
        <v>108</v>
      </c>
      <c r="DS810" s="83" t="s">
        <v>497</v>
      </c>
      <c r="DU810" s="215" t="s">
        <v>269</v>
      </c>
      <c r="DV810" s="136">
        <v>1</v>
      </c>
      <c r="DW810" s="136">
        <v>3</v>
      </c>
      <c r="DX810" s="215" t="s">
        <v>269</v>
      </c>
      <c r="DY810" s="215" t="s">
        <v>269</v>
      </c>
      <c r="DZ810" s="215" t="s">
        <v>269</v>
      </c>
      <c r="EA810" s="215" t="s">
        <v>269</v>
      </c>
      <c r="EB810" s="215" t="s">
        <v>269</v>
      </c>
      <c r="EC810" s="215" t="s">
        <v>269</v>
      </c>
      <c r="ED810" s="215" t="s">
        <v>269</v>
      </c>
      <c r="EE810" s="215" t="s">
        <v>269</v>
      </c>
    </row>
    <row r="811" spans="1:135" ht="28.8" x14ac:dyDescent="0.55000000000000004">
      <c r="A811" s="83" t="s">
        <v>130</v>
      </c>
      <c r="B811" s="136">
        <v>613024</v>
      </c>
      <c r="C811" t="s">
        <v>1444</v>
      </c>
      <c r="D811" s="83" t="s">
        <v>228</v>
      </c>
      <c r="E811" s="138">
        <v>896087155410</v>
      </c>
      <c r="F811" s="83" t="s">
        <v>114</v>
      </c>
      <c r="G811" s="85">
        <v>43634</v>
      </c>
      <c r="H811" s="83" t="s">
        <v>98</v>
      </c>
      <c r="I811" s="84" t="s">
        <v>618</v>
      </c>
      <c r="J811" s="207" t="s">
        <v>629</v>
      </c>
      <c r="K811" s="208" t="s">
        <v>634</v>
      </c>
      <c r="L811" s="83" t="s">
        <v>108</v>
      </c>
      <c r="M811" s="184">
        <v>27737</v>
      </c>
      <c r="N811" s="184"/>
      <c r="O811" s="85" t="s">
        <v>102</v>
      </c>
      <c r="P811" s="185">
        <v>43013</v>
      </c>
      <c r="Q811" s="186" t="s">
        <v>203</v>
      </c>
      <c r="R811" s="186"/>
      <c r="S811" s="186"/>
      <c r="T811" s="187"/>
      <c r="U811" s="188" t="s">
        <v>296</v>
      </c>
      <c r="V811" s="188" t="s">
        <v>205</v>
      </c>
      <c r="W811" s="189" t="s">
        <v>619</v>
      </c>
      <c r="X811" s="189" t="s">
        <v>107</v>
      </c>
      <c r="Y811" s="190" t="s">
        <v>614</v>
      </c>
      <c r="Z811" s="83">
        <v>700</v>
      </c>
      <c r="AA811" s="83" t="s">
        <v>193</v>
      </c>
      <c r="AB811" s="83" t="s">
        <v>181</v>
      </c>
      <c r="AC811" s="83" t="s">
        <v>102</v>
      </c>
      <c r="AD811" s="83" t="s">
        <v>8272</v>
      </c>
      <c r="AE811" s="83" t="s">
        <v>102</v>
      </c>
      <c r="AF811" s="83" t="s">
        <v>102</v>
      </c>
      <c r="AG811" s="83" t="s">
        <v>174</v>
      </c>
      <c r="AH811" s="83" t="s">
        <v>8261</v>
      </c>
      <c r="AI811" s="83" t="s">
        <v>104</v>
      </c>
      <c r="AJ811" s="83" t="s">
        <v>105</v>
      </c>
      <c r="AK811" s="191" t="s">
        <v>8272</v>
      </c>
      <c r="AL811" s="191" t="s">
        <v>102</v>
      </c>
      <c r="AM811" s="191" t="s">
        <v>102</v>
      </c>
      <c r="AN811" s="191" t="s">
        <v>174</v>
      </c>
      <c r="AO811" s="191" t="s">
        <v>8261</v>
      </c>
      <c r="AP811" s="191" t="s">
        <v>104</v>
      </c>
      <c r="AQ811" s="191" t="s">
        <v>105</v>
      </c>
      <c r="AR811" s="191" t="s">
        <v>106</v>
      </c>
      <c r="AS811" s="191" t="s">
        <v>8272</v>
      </c>
      <c r="AT811" s="191" t="s">
        <v>488</v>
      </c>
      <c r="AU811" s="191" t="s">
        <v>8273</v>
      </c>
      <c r="AV811" s="191" t="s">
        <v>104</v>
      </c>
      <c r="AW811" s="191" t="s">
        <v>204</v>
      </c>
      <c r="AX811" s="191"/>
      <c r="AY811" s="192" t="s">
        <v>454</v>
      </c>
      <c r="AZ811" s="192" t="s">
        <v>416</v>
      </c>
      <c r="BA811" s="91" t="s">
        <v>108</v>
      </c>
      <c r="BB811" s="90">
        <v>0</v>
      </c>
      <c r="BC811" s="93" t="s">
        <v>102</v>
      </c>
      <c r="BD811" s="93" t="s">
        <v>102</v>
      </c>
      <c r="BE811" s="93" t="s">
        <v>102</v>
      </c>
      <c r="BF811" s="93" t="s">
        <v>102</v>
      </c>
      <c r="BG811" s="97" t="s">
        <v>108</v>
      </c>
      <c r="BH811" s="93" t="s">
        <v>108</v>
      </c>
      <c r="BI811" s="93" t="s">
        <v>102</v>
      </c>
      <c r="BJ811" s="93" t="s">
        <v>102</v>
      </c>
      <c r="BK811" s="93" t="s">
        <v>102</v>
      </c>
      <c r="BL811" s="93" t="s">
        <v>102</v>
      </c>
      <c r="BM811" s="93" t="s">
        <v>102</v>
      </c>
      <c r="BN811" s="93" t="s">
        <v>102</v>
      </c>
      <c r="BO811" s="93" t="s">
        <v>102</v>
      </c>
      <c r="BP811" s="96" t="s">
        <v>102</v>
      </c>
      <c r="BQ811" s="90">
        <v>0</v>
      </c>
      <c r="BR811" s="93" t="s">
        <v>102</v>
      </c>
      <c r="BS811" s="93" t="s">
        <v>102</v>
      </c>
      <c r="BT811" s="93" t="s">
        <v>102</v>
      </c>
      <c r="BU811" s="93" t="s">
        <v>102</v>
      </c>
      <c r="BV811" s="97" t="s">
        <v>108</v>
      </c>
      <c r="BW811" s="93" t="s">
        <v>108</v>
      </c>
      <c r="BX811" s="95" t="s">
        <v>102</v>
      </c>
      <c r="BY811" s="93" t="s">
        <v>102</v>
      </c>
      <c r="BZ811" s="93" t="s">
        <v>102</v>
      </c>
      <c r="CA811" s="93" t="s">
        <v>102</v>
      </c>
      <c r="CB811" s="93" t="s">
        <v>102</v>
      </c>
      <c r="CC811" s="93" t="s">
        <v>102</v>
      </c>
      <c r="CD811" s="93" t="s">
        <v>102</v>
      </c>
      <c r="CE811" s="193" t="s">
        <v>102</v>
      </c>
      <c r="CF811" s="194" t="s">
        <v>436</v>
      </c>
      <c r="CG811" s="195" t="s">
        <v>8274</v>
      </c>
      <c r="CH811" s="101" t="s">
        <v>310</v>
      </c>
      <c r="CI811" s="102"/>
      <c r="CJ811" s="196" t="s">
        <v>8275</v>
      </c>
      <c r="CK811" s="104" t="s">
        <v>190</v>
      </c>
      <c r="CL811" s="105"/>
      <c r="CM811" s="83" t="s">
        <v>623</v>
      </c>
      <c r="CN811" s="106" t="s">
        <v>624</v>
      </c>
      <c r="CO811" s="197" t="s">
        <v>625</v>
      </c>
      <c r="CP811" s="107"/>
      <c r="CQ811" s="198" t="s">
        <v>474</v>
      </c>
      <c r="CR811" s="198" t="s">
        <v>474</v>
      </c>
      <c r="CS811" s="199"/>
      <c r="CT811" s="83" t="s">
        <v>109</v>
      </c>
      <c r="CU811" s="83" t="s">
        <v>109</v>
      </c>
      <c r="CV811" s="83">
        <v>2</v>
      </c>
      <c r="CW811" s="83" t="s">
        <v>139</v>
      </c>
      <c r="CX811" s="83">
        <v>2</v>
      </c>
      <c r="CY811" s="83" t="s">
        <v>108</v>
      </c>
      <c r="CZ811" s="83">
        <v>1067486</v>
      </c>
      <c r="DA811" s="83" t="s">
        <v>581</v>
      </c>
      <c r="DB811" s="83" t="s">
        <v>152</v>
      </c>
      <c r="DC811" s="83" t="s">
        <v>500</v>
      </c>
      <c r="DD811" s="83">
        <v>2217</v>
      </c>
      <c r="DE811" s="83" t="s">
        <v>606</v>
      </c>
      <c r="DF811" s="83" t="s">
        <v>152</v>
      </c>
      <c r="DG811" s="83" t="s">
        <v>500</v>
      </c>
      <c r="DH811" s="83"/>
      <c r="DI811" s="85">
        <v>43646</v>
      </c>
      <c r="DJ811" s="83" t="s">
        <v>584</v>
      </c>
      <c r="DK811" s="83" t="s">
        <v>102</v>
      </c>
      <c r="DL811" s="83" t="s">
        <v>482</v>
      </c>
      <c r="DM811" s="83">
        <v>0</v>
      </c>
      <c r="DN811" s="83" t="s">
        <v>483</v>
      </c>
      <c r="DO811" s="83">
        <v>1</v>
      </c>
      <c r="DP811" s="83">
        <v>6</v>
      </c>
      <c r="DQ811" s="83"/>
      <c r="DR811" s="83" t="s">
        <v>108</v>
      </c>
      <c r="DS811" s="83" t="s">
        <v>497</v>
      </c>
      <c r="DU811" s="215" t="s">
        <v>269</v>
      </c>
      <c r="DV811" s="136">
        <v>1</v>
      </c>
      <c r="DW811" s="136">
        <v>3</v>
      </c>
      <c r="DX811" s="215" t="s">
        <v>269</v>
      </c>
      <c r="DY811" s="215" t="s">
        <v>269</v>
      </c>
      <c r="DZ811" s="215" t="s">
        <v>269</v>
      </c>
      <c r="EA811" s="215" t="s">
        <v>269</v>
      </c>
      <c r="EB811" s="215" t="s">
        <v>269</v>
      </c>
      <c r="EC811" s="215" t="s">
        <v>269</v>
      </c>
      <c r="ED811" s="215" t="s">
        <v>269</v>
      </c>
      <c r="EE811" s="215" t="s">
        <v>269</v>
      </c>
    </row>
    <row r="812" spans="1:135" ht="28.8" x14ac:dyDescent="0.55000000000000004">
      <c r="A812" s="83" t="s">
        <v>130</v>
      </c>
      <c r="B812" s="136">
        <v>272749</v>
      </c>
      <c r="C812" t="s">
        <v>1445</v>
      </c>
      <c r="D812" s="83" t="s">
        <v>228</v>
      </c>
      <c r="E812" s="138">
        <v>996942753779</v>
      </c>
      <c r="F812" s="83" t="s">
        <v>114</v>
      </c>
      <c r="G812" s="85">
        <v>43643</v>
      </c>
      <c r="H812" s="211" t="s">
        <v>98</v>
      </c>
      <c r="I812" s="84" t="s">
        <v>610</v>
      </c>
      <c r="J812" s="207" t="s">
        <v>627</v>
      </c>
      <c r="K812" s="208" t="s">
        <v>630</v>
      </c>
      <c r="L812" s="83" t="s">
        <v>108</v>
      </c>
      <c r="M812" s="184">
        <v>24648</v>
      </c>
      <c r="N812" s="184"/>
      <c r="O812" s="85" t="s">
        <v>102</v>
      </c>
      <c r="P812" s="185">
        <v>42491</v>
      </c>
      <c r="Q812" s="186" t="s">
        <v>203</v>
      </c>
      <c r="R812" s="186"/>
      <c r="S812" s="186"/>
      <c r="T812" s="187"/>
      <c r="U812" s="188" t="s">
        <v>296</v>
      </c>
      <c r="V812" s="188" t="s">
        <v>297</v>
      </c>
      <c r="W812" s="188" t="s">
        <v>297</v>
      </c>
      <c r="X812" s="189" t="s">
        <v>167</v>
      </c>
      <c r="Y812" s="190"/>
      <c r="Z812" s="83">
        <v>700</v>
      </c>
      <c r="AA812" s="83" t="s">
        <v>193</v>
      </c>
      <c r="AB812" s="83" t="s">
        <v>181</v>
      </c>
      <c r="AC812" s="83" t="s">
        <v>102</v>
      </c>
      <c r="AD812" s="83" t="s">
        <v>8276</v>
      </c>
      <c r="AE812" s="83" t="s">
        <v>102</v>
      </c>
      <c r="AF812" s="83" t="s">
        <v>102</v>
      </c>
      <c r="AG812" s="83" t="s">
        <v>119</v>
      </c>
      <c r="AH812" s="83" t="s">
        <v>8277</v>
      </c>
      <c r="AI812" s="83" t="s">
        <v>104</v>
      </c>
      <c r="AJ812" s="83" t="s">
        <v>105</v>
      </c>
      <c r="AK812" s="191" t="s">
        <v>8276</v>
      </c>
      <c r="AL812" s="191" t="s">
        <v>102</v>
      </c>
      <c r="AM812" s="191" t="s">
        <v>102</v>
      </c>
      <c r="AN812" s="191" t="s">
        <v>119</v>
      </c>
      <c r="AO812" s="191" t="s">
        <v>8277</v>
      </c>
      <c r="AP812" s="191" t="s">
        <v>104</v>
      </c>
      <c r="AQ812" s="191" t="s">
        <v>105</v>
      </c>
      <c r="AR812" s="191" t="s">
        <v>106</v>
      </c>
      <c r="AS812" s="191" t="s">
        <v>8276</v>
      </c>
      <c r="AT812" s="191" t="s">
        <v>485</v>
      </c>
      <c r="AU812" s="191" t="s">
        <v>8277</v>
      </c>
      <c r="AV812" s="191" t="s">
        <v>104</v>
      </c>
      <c r="AW812" s="191" t="s">
        <v>204</v>
      </c>
      <c r="AX812" s="191"/>
      <c r="AY812" s="192" t="s">
        <v>454</v>
      </c>
      <c r="AZ812" s="192" t="s">
        <v>416</v>
      </c>
      <c r="BA812" s="91" t="s">
        <v>108</v>
      </c>
      <c r="BB812" s="90">
        <v>0</v>
      </c>
      <c r="BC812" s="93" t="s">
        <v>102</v>
      </c>
      <c r="BD812" s="93" t="s">
        <v>102</v>
      </c>
      <c r="BE812" s="93" t="s">
        <v>102</v>
      </c>
      <c r="BF812" s="93" t="s">
        <v>102</v>
      </c>
      <c r="BG812" s="97" t="s">
        <v>108</v>
      </c>
      <c r="BH812" s="93" t="s">
        <v>108</v>
      </c>
      <c r="BI812" s="93" t="s">
        <v>102</v>
      </c>
      <c r="BJ812" s="93" t="s">
        <v>102</v>
      </c>
      <c r="BK812" s="93" t="s">
        <v>102</v>
      </c>
      <c r="BL812" s="93" t="s">
        <v>102</v>
      </c>
      <c r="BM812" s="93" t="s">
        <v>102</v>
      </c>
      <c r="BN812" s="93" t="s">
        <v>102</v>
      </c>
      <c r="BO812" s="93" t="s">
        <v>102</v>
      </c>
      <c r="BP812" s="96" t="s">
        <v>102</v>
      </c>
      <c r="BQ812" s="90">
        <v>0</v>
      </c>
      <c r="BR812" s="93" t="s">
        <v>102</v>
      </c>
      <c r="BS812" s="93" t="s">
        <v>102</v>
      </c>
      <c r="BT812" s="93" t="s">
        <v>102</v>
      </c>
      <c r="BU812" s="93" t="s">
        <v>102</v>
      </c>
      <c r="BV812" s="97" t="s">
        <v>108</v>
      </c>
      <c r="BW812" s="93" t="s">
        <v>108</v>
      </c>
      <c r="BX812" s="95" t="s">
        <v>102</v>
      </c>
      <c r="BY812" s="93" t="s">
        <v>102</v>
      </c>
      <c r="BZ812" s="93" t="s">
        <v>102</v>
      </c>
      <c r="CA812" s="93" t="s">
        <v>102</v>
      </c>
      <c r="CB812" s="93" t="s">
        <v>102</v>
      </c>
      <c r="CC812" s="93" t="s">
        <v>102</v>
      </c>
      <c r="CD812" s="93" t="s">
        <v>102</v>
      </c>
      <c r="CE812" s="193" t="s">
        <v>102</v>
      </c>
      <c r="CF812" s="194" t="s">
        <v>436</v>
      </c>
      <c r="CG812" s="195" t="s">
        <v>8278</v>
      </c>
      <c r="CH812" s="101" t="s">
        <v>563</v>
      </c>
      <c r="CI812" s="102"/>
      <c r="CJ812" s="196" t="s">
        <v>577</v>
      </c>
      <c r="CK812" s="104" t="s">
        <v>190</v>
      </c>
      <c r="CL812" s="105"/>
      <c r="CM812" s="83" t="s">
        <v>578</v>
      </c>
      <c r="CN812" s="106" t="s">
        <v>108</v>
      </c>
      <c r="CO812" s="197" t="s">
        <v>566</v>
      </c>
      <c r="CP812" s="107"/>
      <c r="CQ812" s="198" t="s">
        <v>107</v>
      </c>
      <c r="CR812" s="198" t="s">
        <v>107</v>
      </c>
      <c r="CS812" s="199"/>
      <c r="CT812" s="83" t="s">
        <v>109</v>
      </c>
      <c r="CU812" s="83" t="s">
        <v>109</v>
      </c>
      <c r="CV812" s="83">
        <v>76</v>
      </c>
      <c r="CW812" s="83" t="s">
        <v>270</v>
      </c>
      <c r="CX812" s="83">
        <v>76</v>
      </c>
      <c r="CY812" s="83" t="s">
        <v>108</v>
      </c>
      <c r="CZ812" s="83">
        <v>1068805.5</v>
      </c>
      <c r="DA812" s="83" t="s">
        <v>8279</v>
      </c>
      <c r="DB812" s="83" t="s">
        <v>118</v>
      </c>
      <c r="DC812" s="83" t="s">
        <v>108</v>
      </c>
      <c r="DD812" s="83">
        <v>2264</v>
      </c>
      <c r="DE812" s="83" t="s">
        <v>173</v>
      </c>
      <c r="DF812" s="83" t="s">
        <v>118</v>
      </c>
      <c r="DG812" s="83" t="s">
        <v>500</v>
      </c>
      <c r="DH812" s="83"/>
      <c r="DI812" s="85">
        <v>43646</v>
      </c>
      <c r="DJ812" s="83" t="s">
        <v>584</v>
      </c>
      <c r="DK812" s="83" t="s">
        <v>102</v>
      </c>
      <c r="DL812" s="83" t="s">
        <v>482</v>
      </c>
      <c r="DM812" s="83">
        <v>0</v>
      </c>
      <c r="DN812" s="83" t="s">
        <v>483</v>
      </c>
      <c r="DO812" s="83">
        <v>1</v>
      </c>
      <c r="DP812" s="83">
        <v>6</v>
      </c>
      <c r="DQ812" s="83"/>
      <c r="DR812" s="83" t="s">
        <v>108</v>
      </c>
      <c r="DS812" s="83" t="s">
        <v>497</v>
      </c>
      <c r="DU812" s="215" t="s">
        <v>269</v>
      </c>
      <c r="DV812" s="136">
        <v>1</v>
      </c>
      <c r="DW812" s="136">
        <v>3</v>
      </c>
      <c r="DX812" s="215" t="s">
        <v>269</v>
      </c>
      <c r="DY812" s="215" t="s">
        <v>269</v>
      </c>
      <c r="DZ812" s="215" t="s">
        <v>269</v>
      </c>
      <c r="EA812" s="215" t="s">
        <v>269</v>
      </c>
      <c r="EB812" s="215" t="s">
        <v>269</v>
      </c>
      <c r="EC812" s="215" t="s">
        <v>269</v>
      </c>
      <c r="ED812" s="215" t="s">
        <v>269</v>
      </c>
      <c r="EE812" s="215" t="s">
        <v>269</v>
      </c>
    </row>
    <row r="813" spans="1:135" ht="57.6" x14ac:dyDescent="0.55000000000000004">
      <c r="A813" s="83" t="s">
        <v>130</v>
      </c>
      <c r="B813" s="136">
        <v>152136</v>
      </c>
      <c r="C813" t="s">
        <v>1446</v>
      </c>
      <c r="D813" s="83" t="s">
        <v>228</v>
      </c>
      <c r="E813" s="138">
        <v>443108860829</v>
      </c>
      <c r="F813" s="83" t="s">
        <v>143</v>
      </c>
      <c r="G813" s="85">
        <v>43620</v>
      </c>
      <c r="H813" s="83" t="s">
        <v>98</v>
      </c>
      <c r="I813" s="84" t="s">
        <v>612</v>
      </c>
      <c r="J813" s="207" t="s">
        <v>628</v>
      </c>
      <c r="K813" s="208" t="s">
        <v>633</v>
      </c>
      <c r="L813" s="83" t="s">
        <v>108</v>
      </c>
      <c r="M813" s="184" t="s">
        <v>102</v>
      </c>
      <c r="N813" s="184" t="s">
        <v>556</v>
      </c>
      <c r="O813" s="85" t="s">
        <v>102</v>
      </c>
      <c r="P813" s="185">
        <v>42491</v>
      </c>
      <c r="Q813" s="186" t="s">
        <v>202</v>
      </c>
      <c r="R813" s="186" t="s">
        <v>613</v>
      </c>
      <c r="S813" s="186"/>
      <c r="T813" s="187"/>
      <c r="U813" s="188" t="s">
        <v>295</v>
      </c>
      <c r="V813" s="188" t="s">
        <v>205</v>
      </c>
      <c r="W813" s="188" t="s">
        <v>295</v>
      </c>
      <c r="X813" s="189" t="s">
        <v>107</v>
      </c>
      <c r="Y813" s="190" t="s">
        <v>614</v>
      </c>
      <c r="Z813" s="83">
        <v>700</v>
      </c>
      <c r="AA813" s="83" t="s">
        <v>193</v>
      </c>
      <c r="AB813" s="83" t="s">
        <v>181</v>
      </c>
      <c r="AC813" s="83" t="s">
        <v>102</v>
      </c>
      <c r="AD813" s="83" t="s">
        <v>8280</v>
      </c>
      <c r="AE813" s="83" t="s">
        <v>8281</v>
      </c>
      <c r="AF813" s="83" t="s">
        <v>102</v>
      </c>
      <c r="AG813" s="83" t="s">
        <v>175</v>
      </c>
      <c r="AH813" s="83" t="s">
        <v>8282</v>
      </c>
      <c r="AI813" s="83" t="s">
        <v>104</v>
      </c>
      <c r="AJ813" s="83" t="s">
        <v>105</v>
      </c>
      <c r="AK813" s="191" t="s">
        <v>8280</v>
      </c>
      <c r="AL813" s="191" t="s">
        <v>8281</v>
      </c>
      <c r="AM813" s="191" t="s">
        <v>102</v>
      </c>
      <c r="AN813" s="191" t="s">
        <v>175</v>
      </c>
      <c r="AO813" s="191" t="s">
        <v>8282</v>
      </c>
      <c r="AP813" s="191" t="s">
        <v>104</v>
      </c>
      <c r="AQ813" s="191" t="s">
        <v>105</v>
      </c>
      <c r="AR813" s="191" t="s">
        <v>106</v>
      </c>
      <c r="AS813" s="191"/>
      <c r="AT813" s="191"/>
      <c r="AU813" s="191"/>
      <c r="AV813" s="191"/>
      <c r="AW813" s="191"/>
      <c r="AX813" s="191" t="s">
        <v>575</v>
      </c>
      <c r="AY813" s="192" t="s">
        <v>454</v>
      </c>
      <c r="AZ813" s="192" t="s">
        <v>108</v>
      </c>
      <c r="BA813" s="91" t="s">
        <v>108</v>
      </c>
      <c r="BB813" s="90">
        <v>0</v>
      </c>
      <c r="BC813" s="93" t="s">
        <v>102</v>
      </c>
      <c r="BD813" s="93" t="s">
        <v>102</v>
      </c>
      <c r="BE813" s="93" t="s">
        <v>102</v>
      </c>
      <c r="BF813" s="93" t="s">
        <v>102</v>
      </c>
      <c r="BG813" s="97" t="s">
        <v>108</v>
      </c>
      <c r="BH813" s="93" t="s">
        <v>108</v>
      </c>
      <c r="BI813" s="93" t="s">
        <v>102</v>
      </c>
      <c r="BJ813" s="93" t="s">
        <v>102</v>
      </c>
      <c r="BK813" s="93" t="s">
        <v>102</v>
      </c>
      <c r="BL813" s="93" t="s">
        <v>102</v>
      </c>
      <c r="BM813" s="93" t="s">
        <v>102</v>
      </c>
      <c r="BN813" s="93" t="s">
        <v>102</v>
      </c>
      <c r="BO813" s="93" t="s">
        <v>102</v>
      </c>
      <c r="BP813" s="96" t="s">
        <v>102</v>
      </c>
      <c r="BQ813" s="90">
        <v>0</v>
      </c>
      <c r="BR813" s="93" t="s">
        <v>102</v>
      </c>
      <c r="BS813" s="93" t="s">
        <v>102</v>
      </c>
      <c r="BT813" s="93" t="s">
        <v>102</v>
      </c>
      <c r="BU813" s="93" t="s">
        <v>102</v>
      </c>
      <c r="BV813" s="97" t="s">
        <v>108</v>
      </c>
      <c r="BW813" s="93" t="s">
        <v>108</v>
      </c>
      <c r="BX813" s="95" t="s">
        <v>102</v>
      </c>
      <c r="BY813" s="93" t="s">
        <v>102</v>
      </c>
      <c r="BZ813" s="93" t="s">
        <v>102</v>
      </c>
      <c r="CA813" s="93" t="s">
        <v>102</v>
      </c>
      <c r="CB813" s="93" t="s">
        <v>102</v>
      </c>
      <c r="CC813" s="93" t="s">
        <v>102</v>
      </c>
      <c r="CD813" s="93" t="s">
        <v>102</v>
      </c>
      <c r="CE813" s="193" t="s">
        <v>102</v>
      </c>
      <c r="CF813" s="194" t="s">
        <v>508</v>
      </c>
      <c r="CG813" s="195" t="s">
        <v>102</v>
      </c>
      <c r="CH813" s="101" t="e">
        <v>#N/A</v>
      </c>
      <c r="CI813" s="102" t="s">
        <v>580</v>
      </c>
      <c r="CJ813" s="196" t="s">
        <v>108</v>
      </c>
      <c r="CK813" s="104" t="s">
        <v>109</v>
      </c>
      <c r="CL813" s="105" t="s">
        <v>579</v>
      </c>
      <c r="CM813" s="83" t="s">
        <v>108</v>
      </c>
      <c r="CN813" s="106" t="s">
        <v>108</v>
      </c>
      <c r="CO813" s="197" t="s">
        <v>108</v>
      </c>
      <c r="CP813" s="107"/>
      <c r="CQ813" s="198" t="s">
        <v>474</v>
      </c>
      <c r="CR813" s="198" t="s">
        <v>474</v>
      </c>
      <c r="CS813" s="199" t="s">
        <v>616</v>
      </c>
      <c r="CT813" s="83" t="s">
        <v>109</v>
      </c>
      <c r="CU813" s="83" t="s">
        <v>109</v>
      </c>
      <c r="CV813" s="83">
        <v>46</v>
      </c>
      <c r="CW813" s="83" t="s">
        <v>112</v>
      </c>
      <c r="CX813" s="83">
        <v>46</v>
      </c>
      <c r="CY813" s="83" t="s">
        <v>8283</v>
      </c>
      <c r="CZ813" s="83">
        <v>1070125</v>
      </c>
      <c r="DA813" s="83" t="s">
        <v>138</v>
      </c>
      <c r="DB813" s="83" t="s">
        <v>124</v>
      </c>
      <c r="DC813" s="83" t="s">
        <v>501</v>
      </c>
      <c r="DD813" s="83">
        <v>2237</v>
      </c>
      <c r="DE813" s="83" t="s">
        <v>582</v>
      </c>
      <c r="DF813" s="83" t="s">
        <v>145</v>
      </c>
      <c r="DG813" s="83" t="s">
        <v>501</v>
      </c>
      <c r="DH813" s="83" t="s">
        <v>582</v>
      </c>
      <c r="DI813" s="85">
        <v>43646</v>
      </c>
      <c r="DJ813" s="83" t="s">
        <v>584</v>
      </c>
      <c r="DK813" s="83" t="s">
        <v>102</v>
      </c>
      <c r="DL813" s="83" t="s">
        <v>482</v>
      </c>
      <c r="DM813" s="83">
        <v>0</v>
      </c>
      <c r="DN813" s="83" t="s">
        <v>238</v>
      </c>
      <c r="DO813" s="83">
        <v>1</v>
      </c>
      <c r="DP813" s="83">
        <v>3</v>
      </c>
      <c r="DQ813" s="83"/>
      <c r="DR813" s="83" t="s">
        <v>108</v>
      </c>
      <c r="DS813" s="83" t="s">
        <v>497</v>
      </c>
      <c r="DU813" s="215" t="s">
        <v>269</v>
      </c>
      <c r="DV813" s="136">
        <v>1</v>
      </c>
      <c r="DW813" s="136">
        <v>3</v>
      </c>
      <c r="DX813" s="215" t="s">
        <v>269</v>
      </c>
      <c r="DY813" s="215" t="s">
        <v>269</v>
      </c>
      <c r="DZ813" s="215" t="s">
        <v>269</v>
      </c>
      <c r="EA813" s="215" t="s">
        <v>269</v>
      </c>
      <c r="EB813" s="215" t="s">
        <v>269</v>
      </c>
      <c r="EC813" s="215" t="s">
        <v>269</v>
      </c>
      <c r="ED813" s="215" t="s">
        <v>269</v>
      </c>
      <c r="EE813" s="215" t="s">
        <v>269</v>
      </c>
    </row>
    <row r="814" spans="1:135" ht="28.8" x14ac:dyDescent="0.55000000000000004">
      <c r="A814" s="83" t="s">
        <v>130</v>
      </c>
      <c r="B814" s="136">
        <v>252675</v>
      </c>
      <c r="C814" t="s">
        <v>1447</v>
      </c>
      <c r="D814" s="83" t="s">
        <v>228</v>
      </c>
      <c r="E814" s="138">
        <v>269020041609</v>
      </c>
      <c r="F814" s="83" t="s">
        <v>114</v>
      </c>
      <c r="G814" s="85">
        <v>43634</v>
      </c>
      <c r="H814" s="83" t="s">
        <v>98</v>
      </c>
      <c r="I814" s="84" t="s">
        <v>618</v>
      </c>
      <c r="J814" s="207" t="s">
        <v>629</v>
      </c>
      <c r="K814" s="208" t="s">
        <v>634</v>
      </c>
      <c r="L814" s="83" t="s">
        <v>108</v>
      </c>
      <c r="M814" s="184">
        <v>27738</v>
      </c>
      <c r="N814" s="184"/>
      <c r="O814" s="85" t="s">
        <v>102</v>
      </c>
      <c r="P814" s="185">
        <v>43013</v>
      </c>
      <c r="Q814" s="186" t="s">
        <v>203</v>
      </c>
      <c r="R814" s="186"/>
      <c r="S814" s="186"/>
      <c r="T814" s="187"/>
      <c r="U814" s="188" t="s">
        <v>296</v>
      </c>
      <c r="V814" s="188" t="s">
        <v>205</v>
      </c>
      <c r="W814" s="189" t="s">
        <v>619</v>
      </c>
      <c r="X814" s="189" t="s">
        <v>107</v>
      </c>
      <c r="Y814" s="190" t="s">
        <v>614</v>
      </c>
      <c r="Z814" s="83">
        <v>700</v>
      </c>
      <c r="AA814" s="83" t="s">
        <v>193</v>
      </c>
      <c r="AB814" s="83" t="s">
        <v>181</v>
      </c>
      <c r="AC814" s="83" t="s">
        <v>102</v>
      </c>
      <c r="AD814" s="83" t="s">
        <v>8284</v>
      </c>
      <c r="AE814" s="83" t="s">
        <v>102</v>
      </c>
      <c r="AF814" s="83" t="s">
        <v>102</v>
      </c>
      <c r="AG814" s="83" t="s">
        <v>174</v>
      </c>
      <c r="AH814" s="83" t="s">
        <v>8273</v>
      </c>
      <c r="AI814" s="83" t="s">
        <v>104</v>
      </c>
      <c r="AJ814" s="83" t="s">
        <v>105</v>
      </c>
      <c r="AK814" s="191" t="s">
        <v>8284</v>
      </c>
      <c r="AL814" s="191" t="s">
        <v>102</v>
      </c>
      <c r="AM814" s="191" t="s">
        <v>102</v>
      </c>
      <c r="AN814" s="191" t="s">
        <v>174</v>
      </c>
      <c r="AO814" s="191" t="s">
        <v>8273</v>
      </c>
      <c r="AP814" s="191" t="s">
        <v>104</v>
      </c>
      <c r="AQ814" s="191" t="s">
        <v>105</v>
      </c>
      <c r="AR814" s="191" t="s">
        <v>106</v>
      </c>
      <c r="AS814" s="191" t="s">
        <v>8284</v>
      </c>
      <c r="AT814" s="191" t="s">
        <v>488</v>
      </c>
      <c r="AU814" s="191" t="s">
        <v>8285</v>
      </c>
      <c r="AV814" s="191" t="s">
        <v>104</v>
      </c>
      <c r="AW814" s="191" t="s">
        <v>204</v>
      </c>
      <c r="AX814" s="191"/>
      <c r="AY814" s="192" t="s">
        <v>454</v>
      </c>
      <c r="AZ814" s="192" t="s">
        <v>416</v>
      </c>
      <c r="BA814" s="91" t="s">
        <v>108</v>
      </c>
      <c r="BB814" s="90">
        <v>0</v>
      </c>
      <c r="BC814" s="93" t="s">
        <v>102</v>
      </c>
      <c r="BD814" s="93" t="s">
        <v>102</v>
      </c>
      <c r="BE814" s="93" t="s">
        <v>102</v>
      </c>
      <c r="BF814" s="93" t="s">
        <v>102</v>
      </c>
      <c r="BG814" s="97" t="s">
        <v>108</v>
      </c>
      <c r="BH814" s="93" t="s">
        <v>108</v>
      </c>
      <c r="BI814" s="93" t="s">
        <v>102</v>
      </c>
      <c r="BJ814" s="93" t="s">
        <v>102</v>
      </c>
      <c r="BK814" s="93" t="s">
        <v>102</v>
      </c>
      <c r="BL814" s="93" t="s">
        <v>102</v>
      </c>
      <c r="BM814" s="93" t="s">
        <v>102</v>
      </c>
      <c r="BN814" s="93" t="s">
        <v>102</v>
      </c>
      <c r="BO814" s="93" t="s">
        <v>102</v>
      </c>
      <c r="BP814" s="96" t="s">
        <v>102</v>
      </c>
      <c r="BQ814" s="90">
        <v>0</v>
      </c>
      <c r="BR814" s="93" t="s">
        <v>102</v>
      </c>
      <c r="BS814" s="93" t="s">
        <v>102</v>
      </c>
      <c r="BT814" s="93" t="s">
        <v>102</v>
      </c>
      <c r="BU814" s="93" t="s">
        <v>102</v>
      </c>
      <c r="BV814" s="97" t="s">
        <v>108</v>
      </c>
      <c r="BW814" s="93" t="s">
        <v>108</v>
      </c>
      <c r="BX814" s="95" t="s">
        <v>102</v>
      </c>
      <c r="BY814" s="93" t="s">
        <v>102</v>
      </c>
      <c r="BZ814" s="93" t="s">
        <v>102</v>
      </c>
      <c r="CA814" s="93" t="s">
        <v>102</v>
      </c>
      <c r="CB814" s="93" t="s">
        <v>102</v>
      </c>
      <c r="CC814" s="93" t="s">
        <v>102</v>
      </c>
      <c r="CD814" s="93" t="s">
        <v>102</v>
      </c>
      <c r="CE814" s="193" t="s">
        <v>102</v>
      </c>
      <c r="CF814" s="194" t="s">
        <v>436</v>
      </c>
      <c r="CG814" s="195" t="s">
        <v>8286</v>
      </c>
      <c r="CH814" s="101" t="s">
        <v>310</v>
      </c>
      <c r="CI814" s="102"/>
      <c r="CJ814" s="196" t="s">
        <v>8287</v>
      </c>
      <c r="CK814" s="104" t="s">
        <v>190</v>
      </c>
      <c r="CL814" s="105"/>
      <c r="CM814" s="83" t="s">
        <v>623</v>
      </c>
      <c r="CN814" s="106" t="s">
        <v>624</v>
      </c>
      <c r="CO814" s="197" t="s">
        <v>625</v>
      </c>
      <c r="CP814" s="107"/>
      <c r="CQ814" s="198" t="s">
        <v>474</v>
      </c>
      <c r="CR814" s="198" t="s">
        <v>474</v>
      </c>
      <c r="CS814" s="199"/>
      <c r="CT814" s="83" t="s">
        <v>109</v>
      </c>
      <c r="CU814" s="83" t="s">
        <v>109</v>
      </c>
      <c r="CV814" s="83">
        <v>89</v>
      </c>
      <c r="CW814" s="83" t="s">
        <v>139</v>
      </c>
      <c r="CX814" s="83">
        <v>89</v>
      </c>
      <c r="CY814" s="83" t="s">
        <v>108</v>
      </c>
      <c r="CZ814" s="83">
        <v>1071444.5</v>
      </c>
      <c r="DA814" s="83" t="s">
        <v>581</v>
      </c>
      <c r="DB814" s="83" t="s">
        <v>152</v>
      </c>
      <c r="DC814" s="83" t="s">
        <v>500</v>
      </c>
      <c r="DD814" s="83">
        <v>8736</v>
      </c>
      <c r="DE814" s="83" t="s">
        <v>606</v>
      </c>
      <c r="DF814" s="83" t="s">
        <v>152</v>
      </c>
      <c r="DG814" s="83" t="s">
        <v>500</v>
      </c>
      <c r="DH814" s="83"/>
      <c r="DI814" s="85">
        <v>43646</v>
      </c>
      <c r="DJ814" s="83" t="s">
        <v>584</v>
      </c>
      <c r="DK814" s="83" t="s">
        <v>102</v>
      </c>
      <c r="DL814" s="83" t="s">
        <v>482</v>
      </c>
      <c r="DM814" s="83">
        <v>0</v>
      </c>
      <c r="DN814" s="83" t="s">
        <v>483</v>
      </c>
      <c r="DO814" s="83">
        <v>1</v>
      </c>
      <c r="DP814" s="83">
        <v>3</v>
      </c>
      <c r="DQ814" s="83"/>
      <c r="DR814" s="83" t="s">
        <v>108</v>
      </c>
      <c r="DS814" s="83" t="s">
        <v>497</v>
      </c>
      <c r="DU814" s="215" t="s">
        <v>269</v>
      </c>
      <c r="DV814" s="136">
        <v>1</v>
      </c>
      <c r="DW814" s="136">
        <v>3</v>
      </c>
      <c r="DX814" s="215" t="s">
        <v>269</v>
      </c>
      <c r="DY814" s="215" t="s">
        <v>269</v>
      </c>
      <c r="DZ814" s="215" t="s">
        <v>269</v>
      </c>
      <c r="EA814" s="215" t="s">
        <v>269</v>
      </c>
      <c r="EB814" s="215" t="s">
        <v>269</v>
      </c>
      <c r="EC814" s="215" t="s">
        <v>269</v>
      </c>
      <c r="ED814" s="215" t="s">
        <v>269</v>
      </c>
      <c r="EE814" s="215" t="s">
        <v>269</v>
      </c>
    </row>
    <row r="815" spans="1:135" ht="28.8" x14ac:dyDescent="0.55000000000000004">
      <c r="A815" s="83" t="s">
        <v>130</v>
      </c>
      <c r="B815" s="136">
        <v>474753</v>
      </c>
      <c r="C815" t="s">
        <v>1448</v>
      </c>
      <c r="D815" s="83" t="s">
        <v>228</v>
      </c>
      <c r="E815" s="138">
        <v>309006080293</v>
      </c>
      <c r="F815" s="83" t="s">
        <v>114</v>
      </c>
      <c r="G815" s="85">
        <v>43643</v>
      </c>
      <c r="H815" s="211" t="s">
        <v>98</v>
      </c>
      <c r="I815" s="84" t="s">
        <v>610</v>
      </c>
      <c r="J815" s="207" t="s">
        <v>627</v>
      </c>
      <c r="K815" s="208" t="s">
        <v>630</v>
      </c>
      <c r="L815" s="83" t="s">
        <v>108</v>
      </c>
      <c r="M815" s="184">
        <v>24649</v>
      </c>
      <c r="N815" s="184"/>
      <c r="O815" s="85" t="s">
        <v>102</v>
      </c>
      <c r="P815" s="185">
        <v>42491</v>
      </c>
      <c r="Q815" s="186" t="s">
        <v>203</v>
      </c>
      <c r="R815" s="186"/>
      <c r="S815" s="186"/>
      <c r="T815" s="187"/>
      <c r="U815" s="188" t="s">
        <v>296</v>
      </c>
      <c r="V815" s="188" t="s">
        <v>297</v>
      </c>
      <c r="W815" s="188" t="s">
        <v>297</v>
      </c>
      <c r="X815" s="189" t="s">
        <v>167</v>
      </c>
      <c r="Y815" s="190"/>
      <c r="Z815" s="83">
        <v>700</v>
      </c>
      <c r="AA815" s="83" t="s">
        <v>193</v>
      </c>
      <c r="AB815" s="83" t="s">
        <v>181</v>
      </c>
      <c r="AC815" s="83" t="s">
        <v>102</v>
      </c>
      <c r="AD815" s="83" t="s">
        <v>8288</v>
      </c>
      <c r="AE815" s="83" t="s">
        <v>102</v>
      </c>
      <c r="AF815" s="83" t="s">
        <v>102</v>
      </c>
      <c r="AG815" s="83" t="s">
        <v>119</v>
      </c>
      <c r="AH815" s="83" t="s">
        <v>8289</v>
      </c>
      <c r="AI815" s="83" t="s">
        <v>104</v>
      </c>
      <c r="AJ815" s="83" t="s">
        <v>105</v>
      </c>
      <c r="AK815" s="191" t="s">
        <v>8288</v>
      </c>
      <c r="AL815" s="191" t="s">
        <v>102</v>
      </c>
      <c r="AM815" s="191" t="s">
        <v>102</v>
      </c>
      <c r="AN815" s="191" t="s">
        <v>119</v>
      </c>
      <c r="AO815" s="191" t="s">
        <v>8289</v>
      </c>
      <c r="AP815" s="191" t="s">
        <v>104</v>
      </c>
      <c r="AQ815" s="191" t="s">
        <v>105</v>
      </c>
      <c r="AR815" s="191" t="s">
        <v>106</v>
      </c>
      <c r="AS815" s="191" t="s">
        <v>8288</v>
      </c>
      <c r="AT815" s="191" t="s">
        <v>485</v>
      </c>
      <c r="AU815" s="191" t="s">
        <v>8289</v>
      </c>
      <c r="AV815" s="191" t="s">
        <v>104</v>
      </c>
      <c r="AW815" s="191" t="s">
        <v>204</v>
      </c>
      <c r="AX815" s="191"/>
      <c r="AY815" s="192" t="s">
        <v>454</v>
      </c>
      <c r="AZ815" s="192" t="s">
        <v>416</v>
      </c>
      <c r="BA815" s="91" t="s">
        <v>108</v>
      </c>
      <c r="BB815" s="90">
        <v>0</v>
      </c>
      <c r="BC815" s="93" t="s">
        <v>102</v>
      </c>
      <c r="BD815" s="93" t="s">
        <v>102</v>
      </c>
      <c r="BE815" s="93" t="s">
        <v>102</v>
      </c>
      <c r="BF815" s="93" t="s">
        <v>102</v>
      </c>
      <c r="BG815" s="97" t="s">
        <v>108</v>
      </c>
      <c r="BH815" s="93" t="s">
        <v>108</v>
      </c>
      <c r="BI815" s="93" t="s">
        <v>102</v>
      </c>
      <c r="BJ815" s="93" t="s">
        <v>102</v>
      </c>
      <c r="BK815" s="93" t="s">
        <v>102</v>
      </c>
      <c r="BL815" s="93" t="s">
        <v>102</v>
      </c>
      <c r="BM815" s="93" t="s">
        <v>102</v>
      </c>
      <c r="BN815" s="93" t="s">
        <v>102</v>
      </c>
      <c r="BO815" s="93" t="s">
        <v>102</v>
      </c>
      <c r="BP815" s="96" t="s">
        <v>102</v>
      </c>
      <c r="BQ815" s="90">
        <v>0</v>
      </c>
      <c r="BR815" s="93" t="s">
        <v>102</v>
      </c>
      <c r="BS815" s="93" t="s">
        <v>102</v>
      </c>
      <c r="BT815" s="93" t="s">
        <v>102</v>
      </c>
      <c r="BU815" s="93" t="s">
        <v>102</v>
      </c>
      <c r="BV815" s="97" t="s">
        <v>108</v>
      </c>
      <c r="BW815" s="93" t="s">
        <v>108</v>
      </c>
      <c r="BX815" s="95" t="s">
        <v>102</v>
      </c>
      <c r="BY815" s="93" t="s">
        <v>102</v>
      </c>
      <c r="BZ815" s="93" t="s">
        <v>102</v>
      </c>
      <c r="CA815" s="93" t="s">
        <v>102</v>
      </c>
      <c r="CB815" s="93" t="s">
        <v>102</v>
      </c>
      <c r="CC815" s="93" t="s">
        <v>102</v>
      </c>
      <c r="CD815" s="93" t="s">
        <v>102</v>
      </c>
      <c r="CE815" s="193" t="s">
        <v>102</v>
      </c>
      <c r="CF815" s="194" t="s">
        <v>436</v>
      </c>
      <c r="CG815" s="195" t="s">
        <v>8290</v>
      </c>
      <c r="CH815" s="101" t="s">
        <v>563</v>
      </c>
      <c r="CI815" s="102"/>
      <c r="CJ815" s="196" t="s">
        <v>577</v>
      </c>
      <c r="CK815" s="104" t="s">
        <v>190</v>
      </c>
      <c r="CL815" s="105"/>
      <c r="CM815" s="83" t="s">
        <v>578</v>
      </c>
      <c r="CN815" s="106" t="s">
        <v>108</v>
      </c>
      <c r="CO815" s="197" t="s">
        <v>566</v>
      </c>
      <c r="CP815" s="107"/>
      <c r="CQ815" s="198" t="s">
        <v>107</v>
      </c>
      <c r="CR815" s="198" t="s">
        <v>107</v>
      </c>
      <c r="CS815" s="199"/>
      <c r="CT815" s="83" t="s">
        <v>109</v>
      </c>
      <c r="CU815" s="83" t="s">
        <v>109</v>
      </c>
      <c r="CV815" s="83">
        <v>16</v>
      </c>
      <c r="CW815" s="83" t="s">
        <v>270</v>
      </c>
      <c r="CX815" s="83">
        <v>16</v>
      </c>
      <c r="CY815" s="83" t="s">
        <v>108</v>
      </c>
      <c r="CZ815" s="83">
        <v>1072764</v>
      </c>
      <c r="DA815" s="83" t="s">
        <v>8291</v>
      </c>
      <c r="DB815" s="83" t="s">
        <v>118</v>
      </c>
      <c r="DC815" s="83" t="s">
        <v>108</v>
      </c>
      <c r="DD815" s="83">
        <v>7349</v>
      </c>
      <c r="DE815" s="83" t="s">
        <v>173</v>
      </c>
      <c r="DF815" s="83" t="s">
        <v>118</v>
      </c>
      <c r="DG815" s="83" t="s">
        <v>500</v>
      </c>
      <c r="DH815" s="83"/>
      <c r="DI815" s="85">
        <v>43646</v>
      </c>
      <c r="DJ815" s="83" t="s">
        <v>584</v>
      </c>
      <c r="DK815" s="83" t="s">
        <v>102</v>
      </c>
      <c r="DL815" s="83" t="s">
        <v>482</v>
      </c>
      <c r="DM815" s="83">
        <v>0</v>
      </c>
      <c r="DN815" s="83" t="s">
        <v>483</v>
      </c>
      <c r="DO815" s="83">
        <v>1</v>
      </c>
      <c r="DP815" s="83">
        <v>5</v>
      </c>
      <c r="DQ815" s="83"/>
      <c r="DR815" s="83" t="s">
        <v>108</v>
      </c>
      <c r="DS815" s="83" t="s">
        <v>497</v>
      </c>
      <c r="DU815" s="215" t="s">
        <v>269</v>
      </c>
      <c r="DV815" s="136">
        <v>1</v>
      </c>
      <c r="DW815" s="136">
        <v>3</v>
      </c>
      <c r="DX815" s="215" t="s">
        <v>269</v>
      </c>
      <c r="DY815" s="215" t="s">
        <v>269</v>
      </c>
      <c r="DZ815" s="215" t="s">
        <v>269</v>
      </c>
      <c r="EA815" s="215" t="s">
        <v>269</v>
      </c>
      <c r="EB815" s="215" t="s">
        <v>269</v>
      </c>
      <c r="EC815" s="215" t="s">
        <v>269</v>
      </c>
      <c r="ED815" s="215" t="s">
        <v>269</v>
      </c>
      <c r="EE815" s="215" t="s">
        <v>269</v>
      </c>
    </row>
    <row r="816" spans="1:135" ht="57.6" x14ac:dyDescent="0.55000000000000004">
      <c r="A816" s="83" t="s">
        <v>130</v>
      </c>
      <c r="B816" s="136">
        <v>636335</v>
      </c>
      <c r="C816" t="s">
        <v>1449</v>
      </c>
      <c r="D816" s="83" t="s">
        <v>228</v>
      </c>
      <c r="E816" s="138">
        <v>863998478536</v>
      </c>
      <c r="F816" s="83" t="s">
        <v>143</v>
      </c>
      <c r="G816" s="85">
        <v>43620</v>
      </c>
      <c r="H816" s="83" t="s">
        <v>98</v>
      </c>
      <c r="I816" s="84" t="s">
        <v>612</v>
      </c>
      <c r="J816" s="207" t="s">
        <v>628</v>
      </c>
      <c r="K816" s="208" t="s">
        <v>633</v>
      </c>
      <c r="L816" s="83" t="s">
        <v>108</v>
      </c>
      <c r="M816" s="184" t="s">
        <v>102</v>
      </c>
      <c r="N816" s="184" t="s">
        <v>556</v>
      </c>
      <c r="O816" s="85" t="s">
        <v>102</v>
      </c>
      <c r="P816" s="185">
        <v>42491</v>
      </c>
      <c r="Q816" s="186" t="s">
        <v>202</v>
      </c>
      <c r="R816" s="186" t="s">
        <v>613</v>
      </c>
      <c r="S816" s="186"/>
      <c r="T816" s="187"/>
      <c r="U816" s="188" t="s">
        <v>295</v>
      </c>
      <c r="V816" s="188" t="s">
        <v>205</v>
      </c>
      <c r="W816" s="188" t="s">
        <v>295</v>
      </c>
      <c r="X816" s="189" t="s">
        <v>107</v>
      </c>
      <c r="Y816" s="190" t="s">
        <v>614</v>
      </c>
      <c r="Z816" s="83">
        <v>700</v>
      </c>
      <c r="AA816" s="83" t="s">
        <v>193</v>
      </c>
      <c r="AB816" s="83" t="s">
        <v>181</v>
      </c>
      <c r="AC816" s="83" t="s">
        <v>102</v>
      </c>
      <c r="AD816" s="83" t="s">
        <v>8292</v>
      </c>
      <c r="AE816" s="83" t="s">
        <v>8293</v>
      </c>
      <c r="AF816" s="83" t="s">
        <v>102</v>
      </c>
      <c r="AG816" s="83" t="s">
        <v>175</v>
      </c>
      <c r="AH816" s="83" t="s">
        <v>8294</v>
      </c>
      <c r="AI816" s="83" t="s">
        <v>104</v>
      </c>
      <c r="AJ816" s="83" t="s">
        <v>105</v>
      </c>
      <c r="AK816" s="191" t="s">
        <v>8292</v>
      </c>
      <c r="AL816" s="191" t="s">
        <v>8293</v>
      </c>
      <c r="AM816" s="191" t="s">
        <v>102</v>
      </c>
      <c r="AN816" s="191" t="s">
        <v>175</v>
      </c>
      <c r="AO816" s="191" t="s">
        <v>8294</v>
      </c>
      <c r="AP816" s="191" t="s">
        <v>104</v>
      </c>
      <c r="AQ816" s="191" t="s">
        <v>105</v>
      </c>
      <c r="AR816" s="191" t="s">
        <v>106</v>
      </c>
      <c r="AS816" s="191"/>
      <c r="AT816" s="191"/>
      <c r="AU816" s="191"/>
      <c r="AV816" s="191"/>
      <c r="AW816" s="191"/>
      <c r="AX816" s="191" t="s">
        <v>575</v>
      </c>
      <c r="AY816" s="192" t="s">
        <v>454</v>
      </c>
      <c r="AZ816" s="192" t="s">
        <v>108</v>
      </c>
      <c r="BA816" s="91" t="s">
        <v>108</v>
      </c>
      <c r="BB816" s="90">
        <v>0</v>
      </c>
      <c r="BC816" s="93" t="s">
        <v>102</v>
      </c>
      <c r="BD816" s="93" t="s">
        <v>102</v>
      </c>
      <c r="BE816" s="93" t="s">
        <v>102</v>
      </c>
      <c r="BF816" s="93" t="s">
        <v>102</v>
      </c>
      <c r="BG816" s="97" t="s">
        <v>108</v>
      </c>
      <c r="BH816" s="93" t="s">
        <v>108</v>
      </c>
      <c r="BI816" s="93" t="s">
        <v>102</v>
      </c>
      <c r="BJ816" s="93" t="s">
        <v>102</v>
      </c>
      <c r="BK816" s="93" t="s">
        <v>102</v>
      </c>
      <c r="BL816" s="93" t="s">
        <v>102</v>
      </c>
      <c r="BM816" s="93" t="s">
        <v>102</v>
      </c>
      <c r="BN816" s="93" t="s">
        <v>102</v>
      </c>
      <c r="BO816" s="93" t="s">
        <v>102</v>
      </c>
      <c r="BP816" s="96" t="s">
        <v>102</v>
      </c>
      <c r="BQ816" s="90">
        <v>0</v>
      </c>
      <c r="BR816" s="93" t="s">
        <v>102</v>
      </c>
      <c r="BS816" s="93" t="s">
        <v>102</v>
      </c>
      <c r="BT816" s="93" t="s">
        <v>102</v>
      </c>
      <c r="BU816" s="93" t="s">
        <v>102</v>
      </c>
      <c r="BV816" s="97" t="s">
        <v>108</v>
      </c>
      <c r="BW816" s="93" t="s">
        <v>108</v>
      </c>
      <c r="BX816" s="95" t="s">
        <v>102</v>
      </c>
      <c r="BY816" s="93" t="s">
        <v>102</v>
      </c>
      <c r="BZ816" s="93" t="s">
        <v>102</v>
      </c>
      <c r="CA816" s="93" t="s">
        <v>102</v>
      </c>
      <c r="CB816" s="93" t="s">
        <v>102</v>
      </c>
      <c r="CC816" s="93" t="s">
        <v>102</v>
      </c>
      <c r="CD816" s="93" t="s">
        <v>102</v>
      </c>
      <c r="CE816" s="193" t="s">
        <v>102</v>
      </c>
      <c r="CF816" s="194" t="s">
        <v>508</v>
      </c>
      <c r="CG816" s="195" t="s">
        <v>102</v>
      </c>
      <c r="CH816" s="101" t="e">
        <v>#N/A</v>
      </c>
      <c r="CI816" s="102" t="s">
        <v>580</v>
      </c>
      <c r="CJ816" s="196" t="s">
        <v>108</v>
      </c>
      <c r="CK816" s="104" t="s">
        <v>109</v>
      </c>
      <c r="CL816" s="105" t="s">
        <v>579</v>
      </c>
      <c r="CM816" s="83" t="s">
        <v>108</v>
      </c>
      <c r="CN816" s="106" t="s">
        <v>108</v>
      </c>
      <c r="CO816" s="197" t="s">
        <v>108</v>
      </c>
      <c r="CP816" s="107"/>
      <c r="CQ816" s="198" t="s">
        <v>474</v>
      </c>
      <c r="CR816" s="198" t="s">
        <v>474</v>
      </c>
      <c r="CS816" s="199" t="s">
        <v>616</v>
      </c>
      <c r="CT816" s="83" t="s">
        <v>109</v>
      </c>
      <c r="CU816" s="83" t="s">
        <v>109</v>
      </c>
      <c r="CV816" s="83">
        <v>32</v>
      </c>
      <c r="CW816" s="83" t="s">
        <v>112</v>
      </c>
      <c r="CX816" s="83">
        <v>32</v>
      </c>
      <c r="CY816" s="83" t="s">
        <v>8295</v>
      </c>
      <c r="CZ816" s="83">
        <v>1074083.5</v>
      </c>
      <c r="DA816" s="83" t="s">
        <v>138</v>
      </c>
      <c r="DB816" s="83" t="s">
        <v>124</v>
      </c>
      <c r="DC816" s="83" t="s">
        <v>501</v>
      </c>
      <c r="DD816" s="83">
        <v>7582</v>
      </c>
      <c r="DE816" s="83" t="s">
        <v>582</v>
      </c>
      <c r="DF816" s="83" t="s">
        <v>145</v>
      </c>
      <c r="DG816" s="83" t="s">
        <v>501</v>
      </c>
      <c r="DH816" s="83" t="s">
        <v>582</v>
      </c>
      <c r="DI816" s="85">
        <v>43646</v>
      </c>
      <c r="DJ816" s="83" t="s">
        <v>584</v>
      </c>
      <c r="DK816" s="83" t="s">
        <v>102</v>
      </c>
      <c r="DL816" s="83" t="s">
        <v>482</v>
      </c>
      <c r="DM816" s="83">
        <v>0</v>
      </c>
      <c r="DN816" s="83" t="s">
        <v>238</v>
      </c>
      <c r="DO816" s="83">
        <v>1</v>
      </c>
      <c r="DP816" s="83">
        <v>1</v>
      </c>
      <c r="DQ816" s="83"/>
      <c r="DR816" s="83" t="s">
        <v>108</v>
      </c>
      <c r="DS816" s="83" t="s">
        <v>497</v>
      </c>
      <c r="DU816" s="215" t="s">
        <v>269</v>
      </c>
      <c r="DV816" s="136">
        <v>1</v>
      </c>
      <c r="DW816" s="136">
        <v>3</v>
      </c>
      <c r="DX816" s="215" t="s">
        <v>269</v>
      </c>
      <c r="DY816" s="215" t="s">
        <v>269</v>
      </c>
      <c r="DZ816" s="215" t="s">
        <v>269</v>
      </c>
      <c r="EA816" s="215" t="s">
        <v>269</v>
      </c>
      <c r="EB816" s="215" t="s">
        <v>269</v>
      </c>
      <c r="EC816" s="215" t="s">
        <v>269</v>
      </c>
      <c r="ED816" s="215" t="s">
        <v>269</v>
      </c>
      <c r="EE816" s="215" t="s">
        <v>269</v>
      </c>
    </row>
    <row r="817" spans="1:135" ht="28.8" x14ac:dyDescent="0.55000000000000004">
      <c r="A817" s="83" t="s">
        <v>130</v>
      </c>
      <c r="B817" s="136">
        <v>137529</v>
      </c>
      <c r="C817" t="s">
        <v>1450</v>
      </c>
      <c r="D817" s="83" t="s">
        <v>228</v>
      </c>
      <c r="E817" s="138">
        <v>497340864324</v>
      </c>
      <c r="F817" s="83" t="s">
        <v>114</v>
      </c>
      <c r="G817" s="85">
        <v>43634</v>
      </c>
      <c r="H817" s="83" t="s">
        <v>98</v>
      </c>
      <c r="I817" s="84" t="s">
        <v>618</v>
      </c>
      <c r="J817" s="207" t="s">
        <v>629</v>
      </c>
      <c r="K817" s="208" t="s">
        <v>634</v>
      </c>
      <c r="L817" s="83" t="s">
        <v>108</v>
      </c>
      <c r="M817" s="184">
        <v>27739</v>
      </c>
      <c r="N817" s="184"/>
      <c r="O817" s="85" t="s">
        <v>102</v>
      </c>
      <c r="P817" s="185">
        <v>43013</v>
      </c>
      <c r="Q817" s="186" t="s">
        <v>203</v>
      </c>
      <c r="R817" s="186"/>
      <c r="S817" s="186"/>
      <c r="T817" s="187"/>
      <c r="U817" s="188" t="s">
        <v>296</v>
      </c>
      <c r="V817" s="188" t="s">
        <v>205</v>
      </c>
      <c r="W817" s="189" t="s">
        <v>619</v>
      </c>
      <c r="X817" s="189" t="s">
        <v>107</v>
      </c>
      <c r="Y817" s="190" t="s">
        <v>614</v>
      </c>
      <c r="Z817" s="83">
        <v>700</v>
      </c>
      <c r="AA817" s="83" t="s">
        <v>193</v>
      </c>
      <c r="AB817" s="83" t="s">
        <v>181</v>
      </c>
      <c r="AC817" s="83" t="s">
        <v>102</v>
      </c>
      <c r="AD817" s="83" t="s">
        <v>8296</v>
      </c>
      <c r="AE817" s="83" t="s">
        <v>102</v>
      </c>
      <c r="AF817" s="83" t="s">
        <v>102</v>
      </c>
      <c r="AG817" s="83" t="s">
        <v>174</v>
      </c>
      <c r="AH817" s="83" t="s">
        <v>8285</v>
      </c>
      <c r="AI817" s="83" t="s">
        <v>104</v>
      </c>
      <c r="AJ817" s="83" t="s">
        <v>105</v>
      </c>
      <c r="AK817" s="191" t="s">
        <v>8296</v>
      </c>
      <c r="AL817" s="191" t="s">
        <v>102</v>
      </c>
      <c r="AM817" s="191" t="s">
        <v>102</v>
      </c>
      <c r="AN817" s="191" t="s">
        <v>174</v>
      </c>
      <c r="AO817" s="191" t="s">
        <v>8285</v>
      </c>
      <c r="AP817" s="191" t="s">
        <v>104</v>
      </c>
      <c r="AQ817" s="191" t="s">
        <v>105</v>
      </c>
      <c r="AR817" s="191" t="s">
        <v>106</v>
      </c>
      <c r="AS817" s="191" t="s">
        <v>8296</v>
      </c>
      <c r="AT817" s="191" t="s">
        <v>488</v>
      </c>
      <c r="AU817" s="191" t="s">
        <v>8297</v>
      </c>
      <c r="AV817" s="191" t="s">
        <v>104</v>
      </c>
      <c r="AW817" s="191" t="s">
        <v>204</v>
      </c>
      <c r="AX817" s="191"/>
      <c r="AY817" s="192" t="s">
        <v>454</v>
      </c>
      <c r="AZ817" s="192" t="s">
        <v>416</v>
      </c>
      <c r="BA817" s="91" t="s">
        <v>108</v>
      </c>
      <c r="BB817" s="90">
        <v>0</v>
      </c>
      <c r="BC817" s="93" t="s">
        <v>102</v>
      </c>
      <c r="BD817" s="93" t="s">
        <v>102</v>
      </c>
      <c r="BE817" s="93" t="s">
        <v>102</v>
      </c>
      <c r="BF817" s="93" t="s">
        <v>102</v>
      </c>
      <c r="BG817" s="97" t="s">
        <v>108</v>
      </c>
      <c r="BH817" s="93" t="s">
        <v>108</v>
      </c>
      <c r="BI817" s="93" t="s">
        <v>102</v>
      </c>
      <c r="BJ817" s="93" t="s">
        <v>102</v>
      </c>
      <c r="BK817" s="93" t="s">
        <v>102</v>
      </c>
      <c r="BL817" s="93" t="s">
        <v>102</v>
      </c>
      <c r="BM817" s="93" t="s">
        <v>102</v>
      </c>
      <c r="BN817" s="93" t="s">
        <v>102</v>
      </c>
      <c r="BO817" s="93" t="s">
        <v>102</v>
      </c>
      <c r="BP817" s="96" t="s">
        <v>102</v>
      </c>
      <c r="BQ817" s="90">
        <v>0</v>
      </c>
      <c r="BR817" s="93" t="s">
        <v>102</v>
      </c>
      <c r="BS817" s="93" t="s">
        <v>102</v>
      </c>
      <c r="BT817" s="93" t="s">
        <v>102</v>
      </c>
      <c r="BU817" s="93" t="s">
        <v>102</v>
      </c>
      <c r="BV817" s="97" t="s">
        <v>108</v>
      </c>
      <c r="BW817" s="93" t="s">
        <v>108</v>
      </c>
      <c r="BX817" s="95" t="s">
        <v>102</v>
      </c>
      <c r="BY817" s="93" t="s">
        <v>102</v>
      </c>
      <c r="BZ817" s="93" t="s">
        <v>102</v>
      </c>
      <c r="CA817" s="93" t="s">
        <v>102</v>
      </c>
      <c r="CB817" s="93" t="s">
        <v>102</v>
      </c>
      <c r="CC817" s="93" t="s">
        <v>102</v>
      </c>
      <c r="CD817" s="93" t="s">
        <v>102</v>
      </c>
      <c r="CE817" s="193" t="s">
        <v>102</v>
      </c>
      <c r="CF817" s="194" t="s">
        <v>436</v>
      </c>
      <c r="CG817" s="195" t="s">
        <v>8298</v>
      </c>
      <c r="CH817" s="101" t="s">
        <v>310</v>
      </c>
      <c r="CI817" s="102"/>
      <c r="CJ817" s="196" t="s">
        <v>8299</v>
      </c>
      <c r="CK817" s="104" t="s">
        <v>190</v>
      </c>
      <c r="CL817" s="105"/>
      <c r="CM817" s="83" t="s">
        <v>623</v>
      </c>
      <c r="CN817" s="106" t="s">
        <v>624</v>
      </c>
      <c r="CO817" s="197" t="s">
        <v>625</v>
      </c>
      <c r="CP817" s="107"/>
      <c r="CQ817" s="198" t="s">
        <v>474</v>
      </c>
      <c r="CR817" s="198" t="s">
        <v>474</v>
      </c>
      <c r="CS817" s="199"/>
      <c r="CT817" s="83" t="s">
        <v>109</v>
      </c>
      <c r="CU817" s="83" t="s">
        <v>109</v>
      </c>
      <c r="CV817" s="83">
        <v>80</v>
      </c>
      <c r="CW817" s="83" t="s">
        <v>139</v>
      </c>
      <c r="CX817" s="83">
        <v>80</v>
      </c>
      <c r="CY817" s="83" t="s">
        <v>108</v>
      </c>
      <c r="CZ817" s="83">
        <v>1075403</v>
      </c>
      <c r="DA817" s="83" t="s">
        <v>581</v>
      </c>
      <c r="DB817" s="83" t="s">
        <v>152</v>
      </c>
      <c r="DC817" s="83" t="s">
        <v>500</v>
      </c>
      <c r="DD817" s="83">
        <v>8791</v>
      </c>
      <c r="DE817" s="83" t="s">
        <v>606</v>
      </c>
      <c r="DF817" s="83" t="s">
        <v>152</v>
      </c>
      <c r="DG817" s="83" t="s">
        <v>500</v>
      </c>
      <c r="DH817" s="83"/>
      <c r="DI817" s="85">
        <v>43646</v>
      </c>
      <c r="DJ817" s="83" t="s">
        <v>584</v>
      </c>
      <c r="DK817" s="83" t="s">
        <v>102</v>
      </c>
      <c r="DL817" s="83" t="s">
        <v>482</v>
      </c>
      <c r="DM817" s="83">
        <v>0</v>
      </c>
      <c r="DN817" s="83" t="s">
        <v>483</v>
      </c>
      <c r="DO817" s="83">
        <v>1</v>
      </c>
      <c r="DP817" s="83">
        <v>2</v>
      </c>
      <c r="DQ817" s="83"/>
      <c r="DR817" s="83" t="s">
        <v>108</v>
      </c>
      <c r="DS817" s="83" t="s">
        <v>497</v>
      </c>
      <c r="DU817" s="215" t="s">
        <v>269</v>
      </c>
      <c r="DV817" s="136">
        <v>1</v>
      </c>
      <c r="DW817" s="136">
        <v>3</v>
      </c>
      <c r="DX817" s="215" t="s">
        <v>269</v>
      </c>
      <c r="DY817" s="215" t="s">
        <v>269</v>
      </c>
      <c r="DZ817" s="215" t="s">
        <v>269</v>
      </c>
      <c r="EA817" s="215" t="s">
        <v>269</v>
      </c>
      <c r="EB817" s="215" t="s">
        <v>269</v>
      </c>
      <c r="EC817" s="215" t="s">
        <v>269</v>
      </c>
      <c r="ED817" s="215" t="s">
        <v>269</v>
      </c>
      <c r="EE817" s="215" t="s">
        <v>269</v>
      </c>
    </row>
    <row r="818" spans="1:135" ht="28.8" x14ac:dyDescent="0.55000000000000004">
      <c r="A818" s="83" t="s">
        <v>130</v>
      </c>
      <c r="B818" s="136">
        <v>413993</v>
      </c>
      <c r="C818" t="s">
        <v>1451</v>
      </c>
      <c r="D818" s="83" t="s">
        <v>228</v>
      </c>
      <c r="E818" s="138">
        <v>921922829192</v>
      </c>
      <c r="F818" s="83" t="s">
        <v>114</v>
      </c>
      <c r="G818" s="85">
        <v>43643</v>
      </c>
      <c r="H818" s="211" t="s">
        <v>98</v>
      </c>
      <c r="I818" s="84" t="s">
        <v>610</v>
      </c>
      <c r="J818" s="207" t="s">
        <v>627</v>
      </c>
      <c r="K818" s="208" t="s">
        <v>630</v>
      </c>
      <c r="L818" s="83" t="s">
        <v>108</v>
      </c>
      <c r="M818" s="184">
        <v>24650</v>
      </c>
      <c r="N818" s="184"/>
      <c r="O818" s="85" t="s">
        <v>102</v>
      </c>
      <c r="P818" s="185">
        <v>42491</v>
      </c>
      <c r="Q818" s="186" t="s">
        <v>203</v>
      </c>
      <c r="R818" s="186"/>
      <c r="S818" s="186"/>
      <c r="T818" s="187"/>
      <c r="U818" s="188" t="s">
        <v>296</v>
      </c>
      <c r="V818" s="188" t="s">
        <v>297</v>
      </c>
      <c r="W818" s="188" t="s">
        <v>297</v>
      </c>
      <c r="X818" s="189" t="s">
        <v>167</v>
      </c>
      <c r="Y818" s="190"/>
      <c r="Z818" s="83">
        <v>700</v>
      </c>
      <c r="AA818" s="83" t="s">
        <v>193</v>
      </c>
      <c r="AB818" s="83" t="s">
        <v>181</v>
      </c>
      <c r="AC818" s="83" t="s">
        <v>102</v>
      </c>
      <c r="AD818" s="83" t="s">
        <v>8300</v>
      </c>
      <c r="AE818" s="83" t="s">
        <v>102</v>
      </c>
      <c r="AF818" s="83" t="s">
        <v>102</v>
      </c>
      <c r="AG818" s="83" t="s">
        <v>119</v>
      </c>
      <c r="AH818" s="83" t="s">
        <v>8301</v>
      </c>
      <c r="AI818" s="83" t="s">
        <v>104</v>
      </c>
      <c r="AJ818" s="83" t="s">
        <v>105</v>
      </c>
      <c r="AK818" s="191" t="s">
        <v>8300</v>
      </c>
      <c r="AL818" s="191" t="s">
        <v>102</v>
      </c>
      <c r="AM818" s="191" t="s">
        <v>102</v>
      </c>
      <c r="AN818" s="191" t="s">
        <v>119</v>
      </c>
      <c r="AO818" s="191" t="s">
        <v>8301</v>
      </c>
      <c r="AP818" s="191" t="s">
        <v>104</v>
      </c>
      <c r="AQ818" s="191" t="s">
        <v>105</v>
      </c>
      <c r="AR818" s="191" t="s">
        <v>106</v>
      </c>
      <c r="AS818" s="191" t="s">
        <v>8300</v>
      </c>
      <c r="AT818" s="191" t="s">
        <v>485</v>
      </c>
      <c r="AU818" s="191" t="s">
        <v>8301</v>
      </c>
      <c r="AV818" s="191" t="s">
        <v>104</v>
      </c>
      <c r="AW818" s="191" t="s">
        <v>204</v>
      </c>
      <c r="AX818" s="191"/>
      <c r="AY818" s="192" t="s">
        <v>454</v>
      </c>
      <c r="AZ818" s="192" t="s">
        <v>416</v>
      </c>
      <c r="BA818" s="91" t="s">
        <v>108</v>
      </c>
      <c r="BB818" s="90">
        <v>0</v>
      </c>
      <c r="BC818" s="93" t="s">
        <v>102</v>
      </c>
      <c r="BD818" s="93" t="s">
        <v>102</v>
      </c>
      <c r="BE818" s="93" t="s">
        <v>102</v>
      </c>
      <c r="BF818" s="93" t="s">
        <v>102</v>
      </c>
      <c r="BG818" s="97" t="s">
        <v>108</v>
      </c>
      <c r="BH818" s="93" t="s">
        <v>108</v>
      </c>
      <c r="BI818" s="93" t="s">
        <v>102</v>
      </c>
      <c r="BJ818" s="93" t="s">
        <v>102</v>
      </c>
      <c r="BK818" s="93" t="s">
        <v>102</v>
      </c>
      <c r="BL818" s="93" t="s">
        <v>102</v>
      </c>
      <c r="BM818" s="93" t="s">
        <v>102</v>
      </c>
      <c r="BN818" s="93" t="s">
        <v>102</v>
      </c>
      <c r="BO818" s="93" t="s">
        <v>102</v>
      </c>
      <c r="BP818" s="96" t="s">
        <v>102</v>
      </c>
      <c r="BQ818" s="90">
        <v>0</v>
      </c>
      <c r="BR818" s="93" t="s">
        <v>102</v>
      </c>
      <c r="BS818" s="93" t="s">
        <v>102</v>
      </c>
      <c r="BT818" s="93" t="s">
        <v>102</v>
      </c>
      <c r="BU818" s="93" t="s">
        <v>102</v>
      </c>
      <c r="BV818" s="97" t="s">
        <v>108</v>
      </c>
      <c r="BW818" s="93" t="s">
        <v>108</v>
      </c>
      <c r="BX818" s="95" t="s">
        <v>102</v>
      </c>
      <c r="BY818" s="93" t="s">
        <v>102</v>
      </c>
      <c r="BZ818" s="93" t="s">
        <v>102</v>
      </c>
      <c r="CA818" s="93" t="s">
        <v>102</v>
      </c>
      <c r="CB818" s="93" t="s">
        <v>102</v>
      </c>
      <c r="CC818" s="93" t="s">
        <v>102</v>
      </c>
      <c r="CD818" s="93" t="s">
        <v>102</v>
      </c>
      <c r="CE818" s="193" t="s">
        <v>102</v>
      </c>
      <c r="CF818" s="194" t="s">
        <v>436</v>
      </c>
      <c r="CG818" s="195" t="s">
        <v>8302</v>
      </c>
      <c r="CH818" s="101" t="s">
        <v>563</v>
      </c>
      <c r="CI818" s="102"/>
      <c r="CJ818" s="196" t="s">
        <v>577</v>
      </c>
      <c r="CK818" s="104" t="s">
        <v>190</v>
      </c>
      <c r="CL818" s="105"/>
      <c r="CM818" s="83" t="s">
        <v>578</v>
      </c>
      <c r="CN818" s="106" t="s">
        <v>108</v>
      </c>
      <c r="CO818" s="197" t="s">
        <v>566</v>
      </c>
      <c r="CP818" s="107"/>
      <c r="CQ818" s="198" t="s">
        <v>107</v>
      </c>
      <c r="CR818" s="198" t="s">
        <v>107</v>
      </c>
      <c r="CS818" s="199"/>
      <c r="CT818" s="83" t="s">
        <v>109</v>
      </c>
      <c r="CU818" s="83" t="s">
        <v>109</v>
      </c>
      <c r="CV818" s="83">
        <v>68</v>
      </c>
      <c r="CW818" s="83" t="s">
        <v>270</v>
      </c>
      <c r="CX818" s="83">
        <v>68</v>
      </c>
      <c r="CY818" s="83" t="s">
        <v>108</v>
      </c>
      <c r="CZ818" s="83">
        <v>1076722.5</v>
      </c>
      <c r="DA818" s="83" t="s">
        <v>8303</v>
      </c>
      <c r="DB818" s="83" t="s">
        <v>118</v>
      </c>
      <c r="DC818" s="83" t="s">
        <v>108</v>
      </c>
      <c r="DD818" s="83">
        <v>5258</v>
      </c>
      <c r="DE818" s="83" t="s">
        <v>173</v>
      </c>
      <c r="DF818" s="83" t="s">
        <v>118</v>
      </c>
      <c r="DG818" s="83" t="s">
        <v>500</v>
      </c>
      <c r="DH818" s="83"/>
      <c r="DI818" s="85">
        <v>43646</v>
      </c>
      <c r="DJ818" s="83" t="s">
        <v>584</v>
      </c>
      <c r="DK818" s="83" t="s">
        <v>102</v>
      </c>
      <c r="DL818" s="83" t="s">
        <v>482</v>
      </c>
      <c r="DM818" s="83">
        <v>0</v>
      </c>
      <c r="DN818" s="83" t="s">
        <v>483</v>
      </c>
      <c r="DO818" s="83">
        <v>1</v>
      </c>
      <c r="DP818" s="83">
        <v>2</v>
      </c>
      <c r="DQ818" s="83"/>
      <c r="DR818" s="83" t="s">
        <v>108</v>
      </c>
      <c r="DS818" s="83" t="s">
        <v>497</v>
      </c>
      <c r="DU818" s="215" t="s">
        <v>269</v>
      </c>
      <c r="DV818" s="136">
        <v>1</v>
      </c>
      <c r="DW818" s="136">
        <v>3</v>
      </c>
      <c r="DX818" s="215" t="s">
        <v>269</v>
      </c>
      <c r="DY818" s="215" t="s">
        <v>269</v>
      </c>
      <c r="DZ818" s="215" t="s">
        <v>269</v>
      </c>
      <c r="EA818" s="215" t="s">
        <v>269</v>
      </c>
      <c r="EB818" s="215" t="s">
        <v>269</v>
      </c>
      <c r="EC818" s="215" t="s">
        <v>269</v>
      </c>
      <c r="ED818" s="215" t="s">
        <v>269</v>
      </c>
      <c r="EE818" s="215" t="s">
        <v>269</v>
      </c>
    </row>
    <row r="819" spans="1:135" ht="57.6" x14ac:dyDescent="0.55000000000000004">
      <c r="A819" s="83" t="s">
        <v>130</v>
      </c>
      <c r="B819" s="136">
        <v>670611</v>
      </c>
      <c r="C819" t="s">
        <v>1452</v>
      </c>
      <c r="D819" s="83" t="s">
        <v>228</v>
      </c>
      <c r="E819" s="138">
        <v>572941239300</v>
      </c>
      <c r="F819" s="83" t="s">
        <v>143</v>
      </c>
      <c r="G819" s="85">
        <v>43620</v>
      </c>
      <c r="H819" s="83" t="s">
        <v>98</v>
      </c>
      <c r="I819" s="84" t="s">
        <v>612</v>
      </c>
      <c r="J819" s="207" t="s">
        <v>628</v>
      </c>
      <c r="K819" s="208" t="s">
        <v>633</v>
      </c>
      <c r="L819" s="83" t="s">
        <v>108</v>
      </c>
      <c r="M819" s="184" t="s">
        <v>102</v>
      </c>
      <c r="N819" s="184" t="s">
        <v>556</v>
      </c>
      <c r="O819" s="85" t="s">
        <v>102</v>
      </c>
      <c r="P819" s="185">
        <v>42491</v>
      </c>
      <c r="Q819" s="186" t="s">
        <v>202</v>
      </c>
      <c r="R819" s="186" t="s">
        <v>613</v>
      </c>
      <c r="S819" s="186"/>
      <c r="T819" s="187"/>
      <c r="U819" s="188" t="s">
        <v>295</v>
      </c>
      <c r="V819" s="188" t="s">
        <v>205</v>
      </c>
      <c r="W819" s="188" t="s">
        <v>295</v>
      </c>
      <c r="X819" s="189" t="s">
        <v>107</v>
      </c>
      <c r="Y819" s="190" t="s">
        <v>614</v>
      </c>
      <c r="Z819" s="83">
        <v>700</v>
      </c>
      <c r="AA819" s="83" t="s">
        <v>193</v>
      </c>
      <c r="AB819" s="83" t="s">
        <v>181</v>
      </c>
      <c r="AC819" s="83" t="s">
        <v>102</v>
      </c>
      <c r="AD819" s="83" t="s">
        <v>8304</v>
      </c>
      <c r="AE819" s="83" t="s">
        <v>8305</v>
      </c>
      <c r="AF819" s="83" t="s">
        <v>102</v>
      </c>
      <c r="AG819" s="83" t="s">
        <v>175</v>
      </c>
      <c r="AH819" s="83" t="s">
        <v>8306</v>
      </c>
      <c r="AI819" s="83" t="s">
        <v>104</v>
      </c>
      <c r="AJ819" s="83" t="s">
        <v>105</v>
      </c>
      <c r="AK819" s="191" t="s">
        <v>8304</v>
      </c>
      <c r="AL819" s="191" t="s">
        <v>8305</v>
      </c>
      <c r="AM819" s="191" t="s">
        <v>102</v>
      </c>
      <c r="AN819" s="191" t="s">
        <v>175</v>
      </c>
      <c r="AO819" s="191" t="s">
        <v>8306</v>
      </c>
      <c r="AP819" s="191" t="s">
        <v>104</v>
      </c>
      <c r="AQ819" s="191" t="s">
        <v>105</v>
      </c>
      <c r="AR819" s="191" t="s">
        <v>106</v>
      </c>
      <c r="AS819" s="191"/>
      <c r="AT819" s="191"/>
      <c r="AU819" s="191"/>
      <c r="AV819" s="191"/>
      <c r="AW819" s="191"/>
      <c r="AX819" s="191" t="s">
        <v>575</v>
      </c>
      <c r="AY819" s="192" t="s">
        <v>454</v>
      </c>
      <c r="AZ819" s="192" t="s">
        <v>108</v>
      </c>
      <c r="BA819" s="91" t="s">
        <v>108</v>
      </c>
      <c r="BB819" s="90">
        <v>0</v>
      </c>
      <c r="BC819" s="93" t="s">
        <v>102</v>
      </c>
      <c r="BD819" s="93" t="s">
        <v>102</v>
      </c>
      <c r="BE819" s="93" t="s">
        <v>102</v>
      </c>
      <c r="BF819" s="93" t="s">
        <v>102</v>
      </c>
      <c r="BG819" s="97" t="s">
        <v>108</v>
      </c>
      <c r="BH819" s="93" t="s">
        <v>108</v>
      </c>
      <c r="BI819" s="93" t="s">
        <v>102</v>
      </c>
      <c r="BJ819" s="93" t="s">
        <v>102</v>
      </c>
      <c r="BK819" s="93" t="s">
        <v>102</v>
      </c>
      <c r="BL819" s="93" t="s">
        <v>102</v>
      </c>
      <c r="BM819" s="93" t="s">
        <v>102</v>
      </c>
      <c r="BN819" s="93" t="s">
        <v>102</v>
      </c>
      <c r="BO819" s="93" t="s">
        <v>102</v>
      </c>
      <c r="BP819" s="96" t="s">
        <v>102</v>
      </c>
      <c r="BQ819" s="90">
        <v>0</v>
      </c>
      <c r="BR819" s="93" t="s">
        <v>102</v>
      </c>
      <c r="BS819" s="93" t="s">
        <v>102</v>
      </c>
      <c r="BT819" s="93" t="s">
        <v>102</v>
      </c>
      <c r="BU819" s="93" t="s">
        <v>102</v>
      </c>
      <c r="BV819" s="97" t="s">
        <v>108</v>
      </c>
      <c r="BW819" s="93" t="s">
        <v>108</v>
      </c>
      <c r="BX819" s="95" t="s">
        <v>102</v>
      </c>
      <c r="BY819" s="93" t="s">
        <v>102</v>
      </c>
      <c r="BZ819" s="93" t="s">
        <v>102</v>
      </c>
      <c r="CA819" s="93" t="s">
        <v>102</v>
      </c>
      <c r="CB819" s="93" t="s">
        <v>102</v>
      </c>
      <c r="CC819" s="93" t="s">
        <v>102</v>
      </c>
      <c r="CD819" s="93" t="s">
        <v>102</v>
      </c>
      <c r="CE819" s="193" t="s">
        <v>102</v>
      </c>
      <c r="CF819" s="194" t="s">
        <v>508</v>
      </c>
      <c r="CG819" s="195" t="s">
        <v>102</v>
      </c>
      <c r="CH819" s="101" t="e">
        <v>#N/A</v>
      </c>
      <c r="CI819" s="102" t="s">
        <v>580</v>
      </c>
      <c r="CJ819" s="196" t="s">
        <v>108</v>
      </c>
      <c r="CK819" s="104" t="s">
        <v>109</v>
      </c>
      <c r="CL819" s="105" t="s">
        <v>579</v>
      </c>
      <c r="CM819" s="83" t="s">
        <v>108</v>
      </c>
      <c r="CN819" s="106" t="s">
        <v>108</v>
      </c>
      <c r="CO819" s="197" t="s">
        <v>108</v>
      </c>
      <c r="CP819" s="107"/>
      <c r="CQ819" s="198" t="s">
        <v>474</v>
      </c>
      <c r="CR819" s="198" t="s">
        <v>474</v>
      </c>
      <c r="CS819" s="199" t="s">
        <v>616</v>
      </c>
      <c r="CT819" s="83" t="s">
        <v>109</v>
      </c>
      <c r="CU819" s="83" t="s">
        <v>109</v>
      </c>
      <c r="CV819" s="83">
        <v>16</v>
      </c>
      <c r="CW819" s="83" t="s">
        <v>112</v>
      </c>
      <c r="CX819" s="83">
        <v>16</v>
      </c>
      <c r="CY819" s="83" t="s">
        <v>8307</v>
      </c>
      <c r="CZ819" s="83">
        <v>1078042</v>
      </c>
      <c r="DA819" s="83" t="s">
        <v>138</v>
      </c>
      <c r="DB819" s="83" t="s">
        <v>124</v>
      </c>
      <c r="DC819" s="83" t="s">
        <v>501</v>
      </c>
      <c r="DD819" s="83">
        <v>2941</v>
      </c>
      <c r="DE819" s="83" t="s">
        <v>582</v>
      </c>
      <c r="DF819" s="83" t="s">
        <v>145</v>
      </c>
      <c r="DG819" s="83" t="s">
        <v>501</v>
      </c>
      <c r="DH819" s="83" t="s">
        <v>582</v>
      </c>
      <c r="DI819" s="85">
        <v>43646</v>
      </c>
      <c r="DJ819" s="83" t="s">
        <v>584</v>
      </c>
      <c r="DK819" s="83" t="s">
        <v>102</v>
      </c>
      <c r="DL819" s="83" t="s">
        <v>482</v>
      </c>
      <c r="DM819" s="83">
        <v>0</v>
      </c>
      <c r="DN819" s="83" t="s">
        <v>238</v>
      </c>
      <c r="DO819" s="83">
        <v>1</v>
      </c>
      <c r="DP819" s="83">
        <v>2</v>
      </c>
      <c r="DQ819" s="83"/>
      <c r="DR819" s="83" t="s">
        <v>108</v>
      </c>
      <c r="DS819" s="83" t="s">
        <v>497</v>
      </c>
      <c r="DU819" s="215" t="s">
        <v>269</v>
      </c>
      <c r="DV819" s="136">
        <v>1</v>
      </c>
      <c r="DW819" s="136">
        <v>3</v>
      </c>
      <c r="DX819" s="215" t="s">
        <v>269</v>
      </c>
      <c r="DY819" s="215" t="s">
        <v>269</v>
      </c>
      <c r="DZ819" s="215" t="s">
        <v>269</v>
      </c>
      <c r="EA819" s="215" t="s">
        <v>269</v>
      </c>
      <c r="EB819" s="215" t="s">
        <v>269</v>
      </c>
      <c r="EC819" s="215" t="s">
        <v>269</v>
      </c>
      <c r="ED819" s="215" t="s">
        <v>269</v>
      </c>
      <c r="EE819" s="215" t="s">
        <v>269</v>
      </c>
    </row>
    <row r="820" spans="1:135" ht="28.8" x14ac:dyDescent="0.55000000000000004">
      <c r="A820" s="83" t="s">
        <v>130</v>
      </c>
      <c r="B820" s="136">
        <v>169364</v>
      </c>
      <c r="C820" t="s">
        <v>1453</v>
      </c>
      <c r="D820" s="83" t="s">
        <v>228</v>
      </c>
      <c r="E820" s="138">
        <v>270757404147</v>
      </c>
      <c r="F820" s="83" t="s">
        <v>114</v>
      </c>
      <c r="G820" s="85">
        <v>43634</v>
      </c>
      <c r="H820" s="83" t="s">
        <v>98</v>
      </c>
      <c r="I820" s="84" t="s">
        <v>618</v>
      </c>
      <c r="J820" s="207" t="s">
        <v>629</v>
      </c>
      <c r="K820" s="208" t="s">
        <v>634</v>
      </c>
      <c r="L820" s="83" t="s">
        <v>108</v>
      </c>
      <c r="M820" s="184">
        <v>27740</v>
      </c>
      <c r="N820" s="184"/>
      <c r="O820" s="85" t="s">
        <v>102</v>
      </c>
      <c r="P820" s="185">
        <v>43013</v>
      </c>
      <c r="Q820" s="186" t="s">
        <v>203</v>
      </c>
      <c r="R820" s="186"/>
      <c r="S820" s="186"/>
      <c r="T820" s="187"/>
      <c r="U820" s="188" t="s">
        <v>296</v>
      </c>
      <c r="V820" s="188" t="s">
        <v>205</v>
      </c>
      <c r="W820" s="189" t="s">
        <v>619</v>
      </c>
      <c r="X820" s="189" t="s">
        <v>107</v>
      </c>
      <c r="Y820" s="190" t="s">
        <v>614</v>
      </c>
      <c r="Z820" s="83">
        <v>700</v>
      </c>
      <c r="AA820" s="83" t="s">
        <v>193</v>
      </c>
      <c r="AB820" s="83" t="s">
        <v>181</v>
      </c>
      <c r="AC820" s="83" t="s">
        <v>102</v>
      </c>
      <c r="AD820" s="83" t="s">
        <v>8308</v>
      </c>
      <c r="AE820" s="83" t="s">
        <v>102</v>
      </c>
      <c r="AF820" s="83" t="s">
        <v>102</v>
      </c>
      <c r="AG820" s="83" t="s">
        <v>174</v>
      </c>
      <c r="AH820" s="83" t="s">
        <v>8297</v>
      </c>
      <c r="AI820" s="83" t="s">
        <v>104</v>
      </c>
      <c r="AJ820" s="83" t="s">
        <v>105</v>
      </c>
      <c r="AK820" s="191" t="s">
        <v>8308</v>
      </c>
      <c r="AL820" s="191" t="s">
        <v>102</v>
      </c>
      <c r="AM820" s="191" t="s">
        <v>102</v>
      </c>
      <c r="AN820" s="191" t="s">
        <v>174</v>
      </c>
      <c r="AO820" s="191" t="s">
        <v>8297</v>
      </c>
      <c r="AP820" s="191" t="s">
        <v>104</v>
      </c>
      <c r="AQ820" s="191" t="s">
        <v>105</v>
      </c>
      <c r="AR820" s="191" t="s">
        <v>106</v>
      </c>
      <c r="AS820" s="191" t="s">
        <v>8308</v>
      </c>
      <c r="AT820" s="191" t="s">
        <v>488</v>
      </c>
      <c r="AU820" s="191" t="s">
        <v>8309</v>
      </c>
      <c r="AV820" s="191" t="s">
        <v>104</v>
      </c>
      <c r="AW820" s="191" t="s">
        <v>204</v>
      </c>
      <c r="AX820" s="191"/>
      <c r="AY820" s="192" t="s">
        <v>454</v>
      </c>
      <c r="AZ820" s="192" t="s">
        <v>416</v>
      </c>
      <c r="BA820" s="91" t="s">
        <v>108</v>
      </c>
      <c r="BB820" s="90">
        <v>0</v>
      </c>
      <c r="BC820" s="93" t="s">
        <v>102</v>
      </c>
      <c r="BD820" s="93" t="s">
        <v>102</v>
      </c>
      <c r="BE820" s="93" t="s">
        <v>102</v>
      </c>
      <c r="BF820" s="93" t="s">
        <v>102</v>
      </c>
      <c r="BG820" s="97" t="s">
        <v>108</v>
      </c>
      <c r="BH820" s="93" t="s">
        <v>108</v>
      </c>
      <c r="BI820" s="93" t="s">
        <v>102</v>
      </c>
      <c r="BJ820" s="93" t="s">
        <v>102</v>
      </c>
      <c r="BK820" s="93" t="s">
        <v>102</v>
      </c>
      <c r="BL820" s="93" t="s">
        <v>102</v>
      </c>
      <c r="BM820" s="93" t="s">
        <v>102</v>
      </c>
      <c r="BN820" s="93" t="s">
        <v>102</v>
      </c>
      <c r="BO820" s="93" t="s">
        <v>102</v>
      </c>
      <c r="BP820" s="96" t="s">
        <v>102</v>
      </c>
      <c r="BQ820" s="90">
        <v>0</v>
      </c>
      <c r="BR820" s="93" t="s">
        <v>102</v>
      </c>
      <c r="BS820" s="93" t="s">
        <v>102</v>
      </c>
      <c r="BT820" s="93" t="s">
        <v>102</v>
      </c>
      <c r="BU820" s="93" t="s">
        <v>102</v>
      </c>
      <c r="BV820" s="97" t="s">
        <v>108</v>
      </c>
      <c r="BW820" s="93" t="s">
        <v>108</v>
      </c>
      <c r="BX820" s="95" t="s">
        <v>102</v>
      </c>
      <c r="BY820" s="93" t="s">
        <v>102</v>
      </c>
      <c r="BZ820" s="93" t="s">
        <v>102</v>
      </c>
      <c r="CA820" s="93" t="s">
        <v>102</v>
      </c>
      <c r="CB820" s="93" t="s">
        <v>102</v>
      </c>
      <c r="CC820" s="93" t="s">
        <v>102</v>
      </c>
      <c r="CD820" s="93" t="s">
        <v>102</v>
      </c>
      <c r="CE820" s="193" t="s">
        <v>102</v>
      </c>
      <c r="CF820" s="194" t="s">
        <v>436</v>
      </c>
      <c r="CG820" s="195" t="s">
        <v>8310</v>
      </c>
      <c r="CH820" s="101" t="s">
        <v>310</v>
      </c>
      <c r="CI820" s="102"/>
      <c r="CJ820" s="196" t="s">
        <v>8311</v>
      </c>
      <c r="CK820" s="104" t="s">
        <v>190</v>
      </c>
      <c r="CL820" s="105"/>
      <c r="CM820" s="83" t="s">
        <v>623</v>
      </c>
      <c r="CN820" s="106" t="s">
        <v>624</v>
      </c>
      <c r="CO820" s="197" t="s">
        <v>625</v>
      </c>
      <c r="CP820" s="107"/>
      <c r="CQ820" s="198" t="s">
        <v>474</v>
      </c>
      <c r="CR820" s="198" t="s">
        <v>474</v>
      </c>
      <c r="CS820" s="199"/>
      <c r="CT820" s="83" t="s">
        <v>109</v>
      </c>
      <c r="CU820" s="83" t="s">
        <v>109</v>
      </c>
      <c r="CV820" s="83">
        <v>36</v>
      </c>
      <c r="CW820" s="83" t="s">
        <v>139</v>
      </c>
      <c r="CX820" s="83">
        <v>36</v>
      </c>
      <c r="CY820" s="83" t="s">
        <v>108</v>
      </c>
      <c r="CZ820" s="83">
        <v>1079361.5</v>
      </c>
      <c r="DA820" s="83" t="s">
        <v>581</v>
      </c>
      <c r="DB820" s="83" t="s">
        <v>152</v>
      </c>
      <c r="DC820" s="83" t="s">
        <v>500</v>
      </c>
      <c r="DD820" s="83">
        <v>7212</v>
      </c>
      <c r="DE820" s="83" t="s">
        <v>606</v>
      </c>
      <c r="DF820" s="83" t="s">
        <v>152</v>
      </c>
      <c r="DG820" s="83" t="s">
        <v>500</v>
      </c>
      <c r="DH820" s="83"/>
      <c r="DI820" s="85">
        <v>43646</v>
      </c>
      <c r="DJ820" s="83" t="s">
        <v>584</v>
      </c>
      <c r="DK820" s="83" t="s">
        <v>102</v>
      </c>
      <c r="DL820" s="83" t="s">
        <v>482</v>
      </c>
      <c r="DM820" s="83">
        <v>0</v>
      </c>
      <c r="DN820" s="83" t="s">
        <v>483</v>
      </c>
      <c r="DO820" s="83">
        <v>1</v>
      </c>
      <c r="DP820" s="83">
        <v>4</v>
      </c>
      <c r="DQ820" s="83"/>
      <c r="DR820" s="83" t="s">
        <v>108</v>
      </c>
      <c r="DS820" s="83" t="s">
        <v>497</v>
      </c>
      <c r="DU820" s="215" t="s">
        <v>269</v>
      </c>
      <c r="DV820" s="136">
        <v>1</v>
      </c>
      <c r="DW820" s="136">
        <v>3</v>
      </c>
      <c r="DX820" s="215" t="s">
        <v>269</v>
      </c>
      <c r="DY820" s="215" t="s">
        <v>269</v>
      </c>
      <c r="DZ820" s="215" t="s">
        <v>269</v>
      </c>
      <c r="EA820" s="215" t="s">
        <v>269</v>
      </c>
      <c r="EB820" s="215" t="s">
        <v>269</v>
      </c>
      <c r="EC820" s="215" t="s">
        <v>269</v>
      </c>
      <c r="ED820" s="215" t="s">
        <v>269</v>
      </c>
      <c r="EE820" s="215" t="s">
        <v>269</v>
      </c>
    </row>
    <row r="821" spans="1:135" ht="28.8" x14ac:dyDescent="0.55000000000000004">
      <c r="A821" s="83" t="s">
        <v>130</v>
      </c>
      <c r="B821" s="136">
        <v>729742</v>
      </c>
      <c r="C821" t="s">
        <v>1454</v>
      </c>
      <c r="D821" s="83" t="s">
        <v>228</v>
      </c>
      <c r="E821" s="138">
        <v>183977158339</v>
      </c>
      <c r="F821" s="83" t="s">
        <v>114</v>
      </c>
      <c r="G821" s="85">
        <v>43643</v>
      </c>
      <c r="H821" s="211" t="s">
        <v>98</v>
      </c>
      <c r="I821" s="84" t="s">
        <v>610</v>
      </c>
      <c r="J821" s="207" t="s">
        <v>627</v>
      </c>
      <c r="K821" s="208" t="s">
        <v>630</v>
      </c>
      <c r="L821" s="83" t="s">
        <v>108</v>
      </c>
      <c r="M821" s="184">
        <v>24651</v>
      </c>
      <c r="N821" s="184"/>
      <c r="O821" s="85" t="s">
        <v>102</v>
      </c>
      <c r="P821" s="185">
        <v>42491</v>
      </c>
      <c r="Q821" s="186" t="s">
        <v>203</v>
      </c>
      <c r="R821" s="186"/>
      <c r="S821" s="186"/>
      <c r="T821" s="187"/>
      <c r="U821" s="188" t="s">
        <v>296</v>
      </c>
      <c r="V821" s="188" t="s">
        <v>297</v>
      </c>
      <c r="W821" s="188" t="s">
        <v>297</v>
      </c>
      <c r="X821" s="189" t="s">
        <v>167</v>
      </c>
      <c r="Y821" s="190"/>
      <c r="Z821" s="83">
        <v>700</v>
      </c>
      <c r="AA821" s="83" t="s">
        <v>193</v>
      </c>
      <c r="AB821" s="83" t="s">
        <v>181</v>
      </c>
      <c r="AC821" s="83" t="s">
        <v>102</v>
      </c>
      <c r="AD821" s="83" t="s">
        <v>8312</v>
      </c>
      <c r="AE821" s="83" t="s">
        <v>102</v>
      </c>
      <c r="AF821" s="83" t="s">
        <v>102</v>
      </c>
      <c r="AG821" s="83" t="s">
        <v>119</v>
      </c>
      <c r="AH821" s="83" t="s">
        <v>8313</v>
      </c>
      <c r="AI821" s="83" t="s">
        <v>104</v>
      </c>
      <c r="AJ821" s="83" t="s">
        <v>105</v>
      </c>
      <c r="AK821" s="191" t="s">
        <v>8312</v>
      </c>
      <c r="AL821" s="191" t="s">
        <v>102</v>
      </c>
      <c r="AM821" s="191" t="s">
        <v>102</v>
      </c>
      <c r="AN821" s="191" t="s">
        <v>119</v>
      </c>
      <c r="AO821" s="191" t="s">
        <v>8313</v>
      </c>
      <c r="AP821" s="191" t="s">
        <v>104</v>
      </c>
      <c r="AQ821" s="191" t="s">
        <v>105</v>
      </c>
      <c r="AR821" s="191" t="s">
        <v>106</v>
      </c>
      <c r="AS821" s="191" t="s">
        <v>8312</v>
      </c>
      <c r="AT821" s="191" t="s">
        <v>485</v>
      </c>
      <c r="AU821" s="191" t="s">
        <v>8313</v>
      </c>
      <c r="AV821" s="191" t="s">
        <v>104</v>
      </c>
      <c r="AW821" s="191" t="s">
        <v>204</v>
      </c>
      <c r="AX821" s="191"/>
      <c r="AY821" s="192" t="s">
        <v>454</v>
      </c>
      <c r="AZ821" s="192" t="s">
        <v>416</v>
      </c>
      <c r="BA821" s="91" t="s">
        <v>108</v>
      </c>
      <c r="BB821" s="90">
        <v>0</v>
      </c>
      <c r="BC821" s="93" t="s">
        <v>102</v>
      </c>
      <c r="BD821" s="93" t="s">
        <v>102</v>
      </c>
      <c r="BE821" s="93" t="s">
        <v>102</v>
      </c>
      <c r="BF821" s="93" t="s">
        <v>102</v>
      </c>
      <c r="BG821" s="97" t="s">
        <v>108</v>
      </c>
      <c r="BH821" s="93" t="s">
        <v>108</v>
      </c>
      <c r="BI821" s="93" t="s">
        <v>102</v>
      </c>
      <c r="BJ821" s="93" t="s">
        <v>102</v>
      </c>
      <c r="BK821" s="93" t="s">
        <v>102</v>
      </c>
      <c r="BL821" s="93" t="s">
        <v>102</v>
      </c>
      <c r="BM821" s="93" t="s">
        <v>102</v>
      </c>
      <c r="BN821" s="93" t="s">
        <v>102</v>
      </c>
      <c r="BO821" s="93" t="s">
        <v>102</v>
      </c>
      <c r="BP821" s="96" t="s">
        <v>102</v>
      </c>
      <c r="BQ821" s="90">
        <v>0</v>
      </c>
      <c r="BR821" s="93" t="s">
        <v>102</v>
      </c>
      <c r="BS821" s="93" t="s">
        <v>102</v>
      </c>
      <c r="BT821" s="93" t="s">
        <v>102</v>
      </c>
      <c r="BU821" s="93" t="s">
        <v>102</v>
      </c>
      <c r="BV821" s="97" t="s">
        <v>108</v>
      </c>
      <c r="BW821" s="93" t="s">
        <v>108</v>
      </c>
      <c r="BX821" s="95" t="s">
        <v>102</v>
      </c>
      <c r="BY821" s="93" t="s">
        <v>102</v>
      </c>
      <c r="BZ821" s="93" t="s">
        <v>102</v>
      </c>
      <c r="CA821" s="93" t="s">
        <v>102</v>
      </c>
      <c r="CB821" s="93" t="s">
        <v>102</v>
      </c>
      <c r="CC821" s="93" t="s">
        <v>102</v>
      </c>
      <c r="CD821" s="93" t="s">
        <v>102</v>
      </c>
      <c r="CE821" s="193" t="s">
        <v>102</v>
      </c>
      <c r="CF821" s="194" t="s">
        <v>436</v>
      </c>
      <c r="CG821" s="195" t="s">
        <v>8314</v>
      </c>
      <c r="CH821" s="101" t="s">
        <v>563</v>
      </c>
      <c r="CI821" s="102"/>
      <c r="CJ821" s="196" t="s">
        <v>577</v>
      </c>
      <c r="CK821" s="104" t="s">
        <v>190</v>
      </c>
      <c r="CL821" s="105"/>
      <c r="CM821" s="83" t="s">
        <v>578</v>
      </c>
      <c r="CN821" s="106" t="s">
        <v>108</v>
      </c>
      <c r="CO821" s="197" t="s">
        <v>566</v>
      </c>
      <c r="CP821" s="107"/>
      <c r="CQ821" s="198" t="s">
        <v>107</v>
      </c>
      <c r="CR821" s="198" t="s">
        <v>107</v>
      </c>
      <c r="CS821" s="199"/>
      <c r="CT821" s="83" t="s">
        <v>109</v>
      </c>
      <c r="CU821" s="83" t="s">
        <v>109</v>
      </c>
      <c r="CV821" s="83">
        <v>65</v>
      </c>
      <c r="CW821" s="83" t="s">
        <v>270</v>
      </c>
      <c r="CX821" s="83">
        <v>65</v>
      </c>
      <c r="CY821" s="83" t="s">
        <v>108</v>
      </c>
      <c r="CZ821" s="83">
        <v>1080681</v>
      </c>
      <c r="DA821" s="83" t="s">
        <v>8315</v>
      </c>
      <c r="DB821" s="83" t="s">
        <v>118</v>
      </c>
      <c r="DC821" s="83" t="s">
        <v>108</v>
      </c>
      <c r="DD821" s="83">
        <v>2018</v>
      </c>
      <c r="DE821" s="83" t="s">
        <v>173</v>
      </c>
      <c r="DF821" s="83" t="s">
        <v>118</v>
      </c>
      <c r="DG821" s="83" t="s">
        <v>500</v>
      </c>
      <c r="DH821" s="83"/>
      <c r="DI821" s="85">
        <v>43646</v>
      </c>
      <c r="DJ821" s="83" t="s">
        <v>584</v>
      </c>
      <c r="DK821" s="83" t="s">
        <v>102</v>
      </c>
      <c r="DL821" s="83" t="s">
        <v>482</v>
      </c>
      <c r="DM821" s="83">
        <v>0</v>
      </c>
      <c r="DN821" s="83" t="s">
        <v>483</v>
      </c>
      <c r="DO821" s="83">
        <v>1</v>
      </c>
      <c r="DP821" s="83">
        <v>1</v>
      </c>
      <c r="DQ821" s="83"/>
      <c r="DR821" s="83" t="s">
        <v>108</v>
      </c>
      <c r="DS821" s="83" t="s">
        <v>497</v>
      </c>
      <c r="DU821" s="215" t="s">
        <v>269</v>
      </c>
      <c r="DV821" s="136">
        <v>1</v>
      </c>
      <c r="DW821" s="136">
        <v>3</v>
      </c>
      <c r="DX821" s="215" t="s">
        <v>269</v>
      </c>
      <c r="DY821" s="215" t="s">
        <v>269</v>
      </c>
      <c r="DZ821" s="215" t="s">
        <v>269</v>
      </c>
      <c r="EA821" s="215" t="s">
        <v>269</v>
      </c>
      <c r="EB821" s="215" t="s">
        <v>269</v>
      </c>
      <c r="EC821" s="215" t="s">
        <v>269</v>
      </c>
      <c r="ED821" s="215" t="s">
        <v>269</v>
      </c>
      <c r="EE821" s="215" t="s">
        <v>269</v>
      </c>
    </row>
    <row r="822" spans="1:135" ht="57.6" x14ac:dyDescent="0.55000000000000004">
      <c r="A822" s="83" t="s">
        <v>130</v>
      </c>
      <c r="B822" s="136">
        <v>798745</v>
      </c>
      <c r="C822" t="s">
        <v>1455</v>
      </c>
      <c r="D822" s="83" t="s">
        <v>228</v>
      </c>
      <c r="E822" s="138">
        <v>154399187596</v>
      </c>
      <c r="F822" s="83" t="s">
        <v>143</v>
      </c>
      <c r="G822" s="85">
        <v>43620</v>
      </c>
      <c r="H822" s="83" t="s">
        <v>98</v>
      </c>
      <c r="I822" s="84" t="s">
        <v>612</v>
      </c>
      <c r="J822" s="207" t="s">
        <v>628</v>
      </c>
      <c r="K822" s="208" t="s">
        <v>633</v>
      </c>
      <c r="L822" s="83" t="s">
        <v>108</v>
      </c>
      <c r="M822" s="184" t="s">
        <v>102</v>
      </c>
      <c r="N822" s="184" t="s">
        <v>556</v>
      </c>
      <c r="O822" s="85" t="s">
        <v>102</v>
      </c>
      <c r="P822" s="185">
        <v>42491</v>
      </c>
      <c r="Q822" s="186" t="s">
        <v>202</v>
      </c>
      <c r="R822" s="186" t="s">
        <v>613</v>
      </c>
      <c r="S822" s="186"/>
      <c r="T822" s="187"/>
      <c r="U822" s="188" t="s">
        <v>295</v>
      </c>
      <c r="V822" s="188" t="s">
        <v>205</v>
      </c>
      <c r="W822" s="188" t="s">
        <v>295</v>
      </c>
      <c r="X822" s="189" t="s">
        <v>107</v>
      </c>
      <c r="Y822" s="190" t="s">
        <v>614</v>
      </c>
      <c r="Z822" s="83">
        <v>700</v>
      </c>
      <c r="AA822" s="83" t="s">
        <v>193</v>
      </c>
      <c r="AB822" s="83" t="s">
        <v>181</v>
      </c>
      <c r="AC822" s="83" t="s">
        <v>102</v>
      </c>
      <c r="AD822" s="83" t="s">
        <v>8316</v>
      </c>
      <c r="AE822" s="83" t="s">
        <v>8317</v>
      </c>
      <c r="AF822" s="83" t="s">
        <v>102</v>
      </c>
      <c r="AG822" s="83" t="s">
        <v>175</v>
      </c>
      <c r="AH822" s="83" t="s">
        <v>8318</v>
      </c>
      <c r="AI822" s="83" t="s">
        <v>104</v>
      </c>
      <c r="AJ822" s="83" t="s">
        <v>105</v>
      </c>
      <c r="AK822" s="191" t="s">
        <v>8316</v>
      </c>
      <c r="AL822" s="191" t="s">
        <v>8317</v>
      </c>
      <c r="AM822" s="191" t="s">
        <v>102</v>
      </c>
      <c r="AN822" s="191" t="s">
        <v>175</v>
      </c>
      <c r="AO822" s="191" t="s">
        <v>8318</v>
      </c>
      <c r="AP822" s="191" t="s">
        <v>104</v>
      </c>
      <c r="AQ822" s="191" t="s">
        <v>105</v>
      </c>
      <c r="AR822" s="191" t="s">
        <v>106</v>
      </c>
      <c r="AS822" s="191"/>
      <c r="AT822" s="191"/>
      <c r="AU822" s="191"/>
      <c r="AV822" s="191"/>
      <c r="AW822" s="191"/>
      <c r="AX822" s="191" t="s">
        <v>575</v>
      </c>
      <c r="AY822" s="192" t="s">
        <v>454</v>
      </c>
      <c r="AZ822" s="192" t="s">
        <v>108</v>
      </c>
      <c r="BA822" s="91" t="s">
        <v>108</v>
      </c>
      <c r="BB822" s="90">
        <v>0</v>
      </c>
      <c r="BC822" s="93" t="s">
        <v>102</v>
      </c>
      <c r="BD822" s="93" t="s">
        <v>102</v>
      </c>
      <c r="BE822" s="93" t="s">
        <v>102</v>
      </c>
      <c r="BF822" s="93" t="s">
        <v>102</v>
      </c>
      <c r="BG822" s="97" t="s">
        <v>108</v>
      </c>
      <c r="BH822" s="93" t="s">
        <v>108</v>
      </c>
      <c r="BI822" s="93" t="s">
        <v>102</v>
      </c>
      <c r="BJ822" s="93" t="s">
        <v>102</v>
      </c>
      <c r="BK822" s="93" t="s">
        <v>102</v>
      </c>
      <c r="BL822" s="93" t="s">
        <v>102</v>
      </c>
      <c r="BM822" s="93" t="s">
        <v>102</v>
      </c>
      <c r="BN822" s="93" t="s">
        <v>102</v>
      </c>
      <c r="BO822" s="93" t="s">
        <v>102</v>
      </c>
      <c r="BP822" s="96" t="s">
        <v>102</v>
      </c>
      <c r="BQ822" s="90">
        <v>0</v>
      </c>
      <c r="BR822" s="93" t="s">
        <v>102</v>
      </c>
      <c r="BS822" s="93" t="s">
        <v>102</v>
      </c>
      <c r="BT822" s="93" t="s">
        <v>102</v>
      </c>
      <c r="BU822" s="93" t="s">
        <v>102</v>
      </c>
      <c r="BV822" s="97" t="s">
        <v>108</v>
      </c>
      <c r="BW822" s="93" t="s">
        <v>108</v>
      </c>
      <c r="BX822" s="95" t="s">
        <v>102</v>
      </c>
      <c r="BY822" s="93" t="s">
        <v>102</v>
      </c>
      <c r="BZ822" s="93" t="s">
        <v>102</v>
      </c>
      <c r="CA822" s="93" t="s">
        <v>102</v>
      </c>
      <c r="CB822" s="93" t="s">
        <v>102</v>
      </c>
      <c r="CC822" s="93" t="s">
        <v>102</v>
      </c>
      <c r="CD822" s="93" t="s">
        <v>102</v>
      </c>
      <c r="CE822" s="193" t="s">
        <v>102</v>
      </c>
      <c r="CF822" s="194" t="s">
        <v>508</v>
      </c>
      <c r="CG822" s="195" t="s">
        <v>102</v>
      </c>
      <c r="CH822" s="101" t="e">
        <v>#N/A</v>
      </c>
      <c r="CI822" s="102" t="s">
        <v>580</v>
      </c>
      <c r="CJ822" s="196" t="s">
        <v>108</v>
      </c>
      <c r="CK822" s="104" t="s">
        <v>109</v>
      </c>
      <c r="CL822" s="105" t="s">
        <v>579</v>
      </c>
      <c r="CM822" s="83" t="s">
        <v>108</v>
      </c>
      <c r="CN822" s="106" t="s">
        <v>108</v>
      </c>
      <c r="CO822" s="197" t="s">
        <v>108</v>
      </c>
      <c r="CP822" s="107"/>
      <c r="CQ822" s="198" t="s">
        <v>474</v>
      </c>
      <c r="CR822" s="198" t="s">
        <v>474</v>
      </c>
      <c r="CS822" s="199" t="s">
        <v>616</v>
      </c>
      <c r="CT822" s="83" t="s">
        <v>109</v>
      </c>
      <c r="CU822" s="83" t="s">
        <v>109</v>
      </c>
      <c r="CV822" s="83">
        <v>30</v>
      </c>
      <c r="CW822" s="83" t="s">
        <v>112</v>
      </c>
      <c r="CX822" s="83">
        <v>30</v>
      </c>
      <c r="CY822" s="83" t="s">
        <v>8319</v>
      </c>
      <c r="CZ822" s="83">
        <v>1082000.5</v>
      </c>
      <c r="DA822" s="83" t="s">
        <v>138</v>
      </c>
      <c r="DB822" s="83" t="s">
        <v>124</v>
      </c>
      <c r="DC822" s="83" t="s">
        <v>501</v>
      </c>
      <c r="DD822" s="83">
        <v>3217</v>
      </c>
      <c r="DE822" s="83" t="s">
        <v>582</v>
      </c>
      <c r="DF822" s="83" t="s">
        <v>145</v>
      </c>
      <c r="DG822" s="83" t="s">
        <v>501</v>
      </c>
      <c r="DH822" s="83" t="s">
        <v>582</v>
      </c>
      <c r="DI822" s="85">
        <v>43646</v>
      </c>
      <c r="DJ822" s="83" t="s">
        <v>584</v>
      </c>
      <c r="DK822" s="83" t="s">
        <v>102</v>
      </c>
      <c r="DL822" s="83" t="s">
        <v>482</v>
      </c>
      <c r="DM822" s="83">
        <v>0</v>
      </c>
      <c r="DN822" s="83" t="s">
        <v>238</v>
      </c>
      <c r="DO822" s="83">
        <v>1</v>
      </c>
      <c r="DP822" s="83">
        <v>3</v>
      </c>
      <c r="DQ822" s="83"/>
      <c r="DR822" s="83" t="s">
        <v>108</v>
      </c>
      <c r="DS822" s="83" t="s">
        <v>497</v>
      </c>
      <c r="DU822" s="215" t="s">
        <v>269</v>
      </c>
      <c r="DV822" s="136">
        <v>1</v>
      </c>
      <c r="DW822" s="136">
        <v>3</v>
      </c>
      <c r="DX822" s="215" t="s">
        <v>269</v>
      </c>
      <c r="DY822" s="215" t="s">
        <v>269</v>
      </c>
      <c r="DZ822" s="215" t="s">
        <v>269</v>
      </c>
      <c r="EA822" s="215" t="s">
        <v>269</v>
      </c>
      <c r="EB822" s="215" t="s">
        <v>269</v>
      </c>
      <c r="EC822" s="215" t="s">
        <v>269</v>
      </c>
      <c r="ED822" s="215" t="s">
        <v>269</v>
      </c>
      <c r="EE822" s="215" t="s">
        <v>269</v>
      </c>
    </row>
    <row r="823" spans="1:135" ht="28.8" x14ac:dyDescent="0.55000000000000004">
      <c r="A823" s="83" t="s">
        <v>130</v>
      </c>
      <c r="B823" s="136">
        <v>305930</v>
      </c>
      <c r="C823" t="s">
        <v>1456</v>
      </c>
      <c r="D823" s="83" t="s">
        <v>228</v>
      </c>
      <c r="E823" s="138">
        <v>603655310000</v>
      </c>
      <c r="F823" s="83" t="s">
        <v>114</v>
      </c>
      <c r="G823" s="85">
        <v>43634</v>
      </c>
      <c r="H823" s="83" t="s">
        <v>98</v>
      </c>
      <c r="I823" s="84" t="s">
        <v>618</v>
      </c>
      <c r="J823" s="207" t="s">
        <v>629</v>
      </c>
      <c r="K823" s="208" t="s">
        <v>634</v>
      </c>
      <c r="L823" s="83" t="s">
        <v>108</v>
      </c>
      <c r="M823" s="184">
        <v>27741</v>
      </c>
      <c r="N823" s="184"/>
      <c r="O823" s="85" t="s">
        <v>102</v>
      </c>
      <c r="P823" s="185">
        <v>43013</v>
      </c>
      <c r="Q823" s="186" t="s">
        <v>203</v>
      </c>
      <c r="R823" s="186"/>
      <c r="S823" s="186"/>
      <c r="T823" s="187"/>
      <c r="U823" s="188" t="s">
        <v>296</v>
      </c>
      <c r="V823" s="188" t="s">
        <v>205</v>
      </c>
      <c r="W823" s="189" t="s">
        <v>619</v>
      </c>
      <c r="X823" s="189" t="s">
        <v>107</v>
      </c>
      <c r="Y823" s="190" t="s">
        <v>614</v>
      </c>
      <c r="Z823" s="83">
        <v>700</v>
      </c>
      <c r="AA823" s="83" t="s">
        <v>193</v>
      </c>
      <c r="AB823" s="83" t="s">
        <v>181</v>
      </c>
      <c r="AC823" s="83" t="s">
        <v>102</v>
      </c>
      <c r="AD823" s="83" t="s">
        <v>8320</v>
      </c>
      <c r="AE823" s="83" t="s">
        <v>102</v>
      </c>
      <c r="AF823" s="83" t="s">
        <v>102</v>
      </c>
      <c r="AG823" s="83" t="s">
        <v>174</v>
      </c>
      <c r="AH823" s="83" t="s">
        <v>8309</v>
      </c>
      <c r="AI823" s="83" t="s">
        <v>104</v>
      </c>
      <c r="AJ823" s="83" t="s">
        <v>105</v>
      </c>
      <c r="AK823" s="191" t="s">
        <v>8320</v>
      </c>
      <c r="AL823" s="191" t="s">
        <v>102</v>
      </c>
      <c r="AM823" s="191" t="s">
        <v>102</v>
      </c>
      <c r="AN823" s="191" t="s">
        <v>174</v>
      </c>
      <c r="AO823" s="191" t="s">
        <v>8309</v>
      </c>
      <c r="AP823" s="191" t="s">
        <v>104</v>
      </c>
      <c r="AQ823" s="191" t="s">
        <v>105</v>
      </c>
      <c r="AR823" s="191" t="s">
        <v>106</v>
      </c>
      <c r="AS823" s="191" t="s">
        <v>8320</v>
      </c>
      <c r="AT823" s="191" t="s">
        <v>488</v>
      </c>
      <c r="AU823" s="191" t="s">
        <v>8321</v>
      </c>
      <c r="AV823" s="191" t="s">
        <v>104</v>
      </c>
      <c r="AW823" s="191" t="s">
        <v>204</v>
      </c>
      <c r="AX823" s="191"/>
      <c r="AY823" s="192" t="s">
        <v>454</v>
      </c>
      <c r="AZ823" s="192" t="s">
        <v>416</v>
      </c>
      <c r="BA823" s="91" t="s">
        <v>108</v>
      </c>
      <c r="BB823" s="90">
        <v>0</v>
      </c>
      <c r="BC823" s="93" t="s">
        <v>102</v>
      </c>
      <c r="BD823" s="93" t="s">
        <v>102</v>
      </c>
      <c r="BE823" s="93" t="s">
        <v>102</v>
      </c>
      <c r="BF823" s="93" t="s">
        <v>102</v>
      </c>
      <c r="BG823" s="97" t="s">
        <v>108</v>
      </c>
      <c r="BH823" s="93" t="s">
        <v>108</v>
      </c>
      <c r="BI823" s="93" t="s">
        <v>102</v>
      </c>
      <c r="BJ823" s="93" t="s">
        <v>102</v>
      </c>
      <c r="BK823" s="93" t="s">
        <v>102</v>
      </c>
      <c r="BL823" s="93" t="s">
        <v>102</v>
      </c>
      <c r="BM823" s="93" t="s">
        <v>102</v>
      </c>
      <c r="BN823" s="93" t="s">
        <v>102</v>
      </c>
      <c r="BO823" s="93" t="s">
        <v>102</v>
      </c>
      <c r="BP823" s="96" t="s">
        <v>102</v>
      </c>
      <c r="BQ823" s="90">
        <v>0</v>
      </c>
      <c r="BR823" s="93" t="s">
        <v>102</v>
      </c>
      <c r="BS823" s="93" t="s">
        <v>102</v>
      </c>
      <c r="BT823" s="93" t="s">
        <v>102</v>
      </c>
      <c r="BU823" s="93" t="s">
        <v>102</v>
      </c>
      <c r="BV823" s="97" t="s">
        <v>108</v>
      </c>
      <c r="BW823" s="93" t="s">
        <v>108</v>
      </c>
      <c r="BX823" s="95" t="s">
        <v>102</v>
      </c>
      <c r="BY823" s="93" t="s">
        <v>102</v>
      </c>
      <c r="BZ823" s="93" t="s">
        <v>102</v>
      </c>
      <c r="CA823" s="93" t="s">
        <v>102</v>
      </c>
      <c r="CB823" s="93" t="s">
        <v>102</v>
      </c>
      <c r="CC823" s="93" t="s">
        <v>102</v>
      </c>
      <c r="CD823" s="93" t="s">
        <v>102</v>
      </c>
      <c r="CE823" s="193" t="s">
        <v>102</v>
      </c>
      <c r="CF823" s="194" t="s">
        <v>436</v>
      </c>
      <c r="CG823" s="195" t="s">
        <v>8322</v>
      </c>
      <c r="CH823" s="101" t="s">
        <v>310</v>
      </c>
      <c r="CI823" s="102"/>
      <c r="CJ823" s="196" t="s">
        <v>8323</v>
      </c>
      <c r="CK823" s="104" t="s">
        <v>190</v>
      </c>
      <c r="CL823" s="105"/>
      <c r="CM823" s="83" t="s">
        <v>623</v>
      </c>
      <c r="CN823" s="106" t="s">
        <v>624</v>
      </c>
      <c r="CO823" s="197" t="s">
        <v>625</v>
      </c>
      <c r="CP823" s="107"/>
      <c r="CQ823" s="198" t="s">
        <v>474</v>
      </c>
      <c r="CR823" s="198" t="s">
        <v>474</v>
      </c>
      <c r="CS823" s="199"/>
      <c r="CT823" s="83" t="s">
        <v>109</v>
      </c>
      <c r="CU823" s="83" t="s">
        <v>109</v>
      </c>
      <c r="CV823" s="83">
        <v>59</v>
      </c>
      <c r="CW823" s="83" t="s">
        <v>139</v>
      </c>
      <c r="CX823" s="83">
        <v>59</v>
      </c>
      <c r="CY823" s="83" t="s">
        <v>108</v>
      </c>
      <c r="CZ823" s="83">
        <v>1083320</v>
      </c>
      <c r="DA823" s="83" t="s">
        <v>581</v>
      </c>
      <c r="DB823" s="83" t="s">
        <v>152</v>
      </c>
      <c r="DC823" s="83" t="s">
        <v>500</v>
      </c>
      <c r="DD823" s="83">
        <v>1433</v>
      </c>
      <c r="DE823" s="83" t="s">
        <v>606</v>
      </c>
      <c r="DF823" s="83" t="s">
        <v>152</v>
      </c>
      <c r="DG823" s="83" t="s">
        <v>500</v>
      </c>
      <c r="DH823" s="83"/>
      <c r="DI823" s="85">
        <v>43646</v>
      </c>
      <c r="DJ823" s="83" t="s">
        <v>584</v>
      </c>
      <c r="DK823" s="83" t="s">
        <v>102</v>
      </c>
      <c r="DL823" s="83" t="s">
        <v>482</v>
      </c>
      <c r="DM823" s="83">
        <v>0</v>
      </c>
      <c r="DN823" s="83" t="s">
        <v>483</v>
      </c>
      <c r="DO823" s="83">
        <v>1</v>
      </c>
      <c r="DP823" s="83">
        <v>2</v>
      </c>
      <c r="DQ823" s="83"/>
      <c r="DR823" s="83" t="s">
        <v>108</v>
      </c>
      <c r="DS823" s="83" t="s">
        <v>497</v>
      </c>
      <c r="DU823" s="215" t="s">
        <v>269</v>
      </c>
      <c r="DV823" s="136">
        <v>1</v>
      </c>
      <c r="DW823" s="136">
        <v>3</v>
      </c>
      <c r="DX823" s="215" t="s">
        <v>269</v>
      </c>
      <c r="DY823" s="215" t="s">
        <v>269</v>
      </c>
      <c r="DZ823" s="215" t="s">
        <v>269</v>
      </c>
      <c r="EA823" s="215" t="s">
        <v>269</v>
      </c>
      <c r="EB823" s="215" t="s">
        <v>269</v>
      </c>
      <c r="EC823" s="215" t="s">
        <v>269</v>
      </c>
      <c r="ED823" s="215" t="s">
        <v>269</v>
      </c>
      <c r="EE823" s="215" t="s">
        <v>269</v>
      </c>
    </row>
    <row r="824" spans="1:135" ht="28.8" x14ac:dyDescent="0.55000000000000004">
      <c r="A824" s="83" t="s">
        <v>130</v>
      </c>
      <c r="B824" s="136">
        <v>547721</v>
      </c>
      <c r="C824" t="s">
        <v>1457</v>
      </c>
      <c r="D824" s="83" t="s">
        <v>228</v>
      </c>
      <c r="E824" s="138">
        <v>905529752016</v>
      </c>
      <c r="F824" s="83" t="s">
        <v>114</v>
      </c>
      <c r="G824" s="85">
        <v>43643</v>
      </c>
      <c r="H824" s="211" t="s">
        <v>98</v>
      </c>
      <c r="I824" s="84" t="s">
        <v>610</v>
      </c>
      <c r="J824" s="207" t="s">
        <v>627</v>
      </c>
      <c r="K824" s="208" t="s">
        <v>630</v>
      </c>
      <c r="L824" s="83" t="s">
        <v>108</v>
      </c>
      <c r="M824" s="184">
        <v>24652</v>
      </c>
      <c r="N824" s="184"/>
      <c r="O824" s="85" t="s">
        <v>102</v>
      </c>
      <c r="P824" s="185">
        <v>42491</v>
      </c>
      <c r="Q824" s="186" t="s">
        <v>203</v>
      </c>
      <c r="R824" s="186"/>
      <c r="S824" s="186"/>
      <c r="T824" s="187"/>
      <c r="U824" s="188" t="s">
        <v>296</v>
      </c>
      <c r="V824" s="188" t="s">
        <v>297</v>
      </c>
      <c r="W824" s="188" t="s">
        <v>297</v>
      </c>
      <c r="X824" s="189" t="s">
        <v>167</v>
      </c>
      <c r="Y824" s="190"/>
      <c r="Z824" s="83">
        <v>700</v>
      </c>
      <c r="AA824" s="83" t="s">
        <v>193</v>
      </c>
      <c r="AB824" s="83" t="s">
        <v>181</v>
      </c>
      <c r="AC824" s="83" t="s">
        <v>102</v>
      </c>
      <c r="AD824" s="83" t="s">
        <v>8324</v>
      </c>
      <c r="AE824" s="83" t="s">
        <v>102</v>
      </c>
      <c r="AF824" s="83" t="s">
        <v>102</v>
      </c>
      <c r="AG824" s="83" t="s">
        <v>119</v>
      </c>
      <c r="AH824" s="83" t="s">
        <v>8325</v>
      </c>
      <c r="AI824" s="83" t="s">
        <v>104</v>
      </c>
      <c r="AJ824" s="83" t="s">
        <v>105</v>
      </c>
      <c r="AK824" s="191" t="s">
        <v>8324</v>
      </c>
      <c r="AL824" s="191" t="s">
        <v>102</v>
      </c>
      <c r="AM824" s="191" t="s">
        <v>102</v>
      </c>
      <c r="AN824" s="191" t="s">
        <v>119</v>
      </c>
      <c r="AO824" s="191" t="s">
        <v>8325</v>
      </c>
      <c r="AP824" s="191" t="s">
        <v>104</v>
      </c>
      <c r="AQ824" s="191" t="s">
        <v>105</v>
      </c>
      <c r="AR824" s="191" t="s">
        <v>106</v>
      </c>
      <c r="AS824" s="191" t="s">
        <v>8324</v>
      </c>
      <c r="AT824" s="191" t="s">
        <v>485</v>
      </c>
      <c r="AU824" s="191" t="s">
        <v>8325</v>
      </c>
      <c r="AV824" s="191" t="s">
        <v>104</v>
      </c>
      <c r="AW824" s="191" t="s">
        <v>204</v>
      </c>
      <c r="AX824" s="191"/>
      <c r="AY824" s="192" t="s">
        <v>454</v>
      </c>
      <c r="AZ824" s="192" t="s">
        <v>416</v>
      </c>
      <c r="BA824" s="91" t="s">
        <v>108</v>
      </c>
      <c r="BB824" s="90">
        <v>0</v>
      </c>
      <c r="BC824" s="93" t="s">
        <v>102</v>
      </c>
      <c r="BD824" s="93" t="s">
        <v>102</v>
      </c>
      <c r="BE824" s="93" t="s">
        <v>102</v>
      </c>
      <c r="BF824" s="93" t="s">
        <v>102</v>
      </c>
      <c r="BG824" s="97" t="s">
        <v>108</v>
      </c>
      <c r="BH824" s="93" t="s">
        <v>108</v>
      </c>
      <c r="BI824" s="93" t="s">
        <v>102</v>
      </c>
      <c r="BJ824" s="93" t="s">
        <v>102</v>
      </c>
      <c r="BK824" s="93" t="s">
        <v>102</v>
      </c>
      <c r="BL824" s="93" t="s">
        <v>102</v>
      </c>
      <c r="BM824" s="93" t="s">
        <v>102</v>
      </c>
      <c r="BN824" s="93" t="s">
        <v>102</v>
      </c>
      <c r="BO824" s="93" t="s">
        <v>102</v>
      </c>
      <c r="BP824" s="96" t="s">
        <v>102</v>
      </c>
      <c r="BQ824" s="90">
        <v>0</v>
      </c>
      <c r="BR824" s="93" t="s">
        <v>102</v>
      </c>
      <c r="BS824" s="93" t="s">
        <v>102</v>
      </c>
      <c r="BT824" s="93" t="s">
        <v>102</v>
      </c>
      <c r="BU824" s="93" t="s">
        <v>102</v>
      </c>
      <c r="BV824" s="97" t="s">
        <v>108</v>
      </c>
      <c r="BW824" s="93" t="s">
        <v>108</v>
      </c>
      <c r="BX824" s="95" t="s">
        <v>102</v>
      </c>
      <c r="BY824" s="93" t="s">
        <v>102</v>
      </c>
      <c r="BZ824" s="93" t="s">
        <v>102</v>
      </c>
      <c r="CA824" s="93" t="s">
        <v>102</v>
      </c>
      <c r="CB824" s="93" t="s">
        <v>102</v>
      </c>
      <c r="CC824" s="93" t="s">
        <v>102</v>
      </c>
      <c r="CD824" s="93" t="s">
        <v>102</v>
      </c>
      <c r="CE824" s="193" t="s">
        <v>102</v>
      </c>
      <c r="CF824" s="194" t="s">
        <v>436</v>
      </c>
      <c r="CG824" s="195" t="s">
        <v>8326</v>
      </c>
      <c r="CH824" s="101" t="s">
        <v>563</v>
      </c>
      <c r="CI824" s="102"/>
      <c r="CJ824" s="196" t="s">
        <v>577</v>
      </c>
      <c r="CK824" s="104" t="s">
        <v>190</v>
      </c>
      <c r="CL824" s="105"/>
      <c r="CM824" s="83" t="s">
        <v>578</v>
      </c>
      <c r="CN824" s="106" t="s">
        <v>108</v>
      </c>
      <c r="CO824" s="197" t="s">
        <v>566</v>
      </c>
      <c r="CP824" s="107"/>
      <c r="CQ824" s="198" t="s">
        <v>107</v>
      </c>
      <c r="CR824" s="198" t="s">
        <v>107</v>
      </c>
      <c r="CS824" s="199"/>
      <c r="CT824" s="83" t="s">
        <v>109</v>
      </c>
      <c r="CU824" s="83" t="s">
        <v>109</v>
      </c>
      <c r="CV824" s="83">
        <v>86</v>
      </c>
      <c r="CW824" s="83" t="s">
        <v>270</v>
      </c>
      <c r="CX824" s="83">
        <v>86</v>
      </c>
      <c r="CY824" s="83" t="s">
        <v>108</v>
      </c>
      <c r="CZ824" s="83">
        <v>1084639.5</v>
      </c>
      <c r="DA824" s="83" t="s">
        <v>8327</v>
      </c>
      <c r="DB824" s="83" t="s">
        <v>118</v>
      </c>
      <c r="DC824" s="83" t="s">
        <v>108</v>
      </c>
      <c r="DD824" s="83">
        <v>8692</v>
      </c>
      <c r="DE824" s="83" t="s">
        <v>173</v>
      </c>
      <c r="DF824" s="83" t="s">
        <v>118</v>
      </c>
      <c r="DG824" s="83" t="s">
        <v>500</v>
      </c>
      <c r="DH824" s="83"/>
      <c r="DI824" s="85">
        <v>43646</v>
      </c>
      <c r="DJ824" s="83" t="s">
        <v>584</v>
      </c>
      <c r="DK824" s="83" t="s">
        <v>102</v>
      </c>
      <c r="DL824" s="83" t="s">
        <v>482</v>
      </c>
      <c r="DM824" s="83">
        <v>0</v>
      </c>
      <c r="DN824" s="83" t="s">
        <v>483</v>
      </c>
      <c r="DO824" s="83">
        <v>1</v>
      </c>
      <c r="DP824" s="83">
        <v>2</v>
      </c>
      <c r="DQ824" s="83"/>
      <c r="DR824" s="83" t="s">
        <v>108</v>
      </c>
      <c r="DS824" s="83" t="s">
        <v>497</v>
      </c>
      <c r="DU824" s="215" t="s">
        <v>269</v>
      </c>
      <c r="DV824" s="136">
        <v>1</v>
      </c>
      <c r="DW824" s="136">
        <v>3</v>
      </c>
      <c r="DX824" s="215" t="s">
        <v>269</v>
      </c>
      <c r="DY824" s="215" t="s">
        <v>269</v>
      </c>
      <c r="DZ824" s="215" t="s">
        <v>269</v>
      </c>
      <c r="EA824" s="215" t="s">
        <v>269</v>
      </c>
      <c r="EB824" s="215" t="s">
        <v>269</v>
      </c>
      <c r="EC824" s="215" t="s">
        <v>269</v>
      </c>
      <c r="ED824" s="215" t="s">
        <v>269</v>
      </c>
      <c r="EE824" s="215" t="s">
        <v>269</v>
      </c>
    </row>
    <row r="825" spans="1:135" ht="57.6" x14ac:dyDescent="0.55000000000000004">
      <c r="A825" s="83" t="s">
        <v>130</v>
      </c>
      <c r="B825" s="136">
        <v>788560</v>
      </c>
      <c r="C825" t="s">
        <v>1458</v>
      </c>
      <c r="D825" s="83" t="s">
        <v>228</v>
      </c>
      <c r="E825" s="138">
        <v>892833673184</v>
      </c>
      <c r="F825" s="83" t="s">
        <v>143</v>
      </c>
      <c r="G825" s="85">
        <v>43620</v>
      </c>
      <c r="H825" s="83" t="s">
        <v>98</v>
      </c>
      <c r="I825" s="84" t="s">
        <v>612</v>
      </c>
      <c r="J825" s="207" t="s">
        <v>628</v>
      </c>
      <c r="K825" s="208" t="s">
        <v>633</v>
      </c>
      <c r="L825" s="83" t="s">
        <v>108</v>
      </c>
      <c r="M825" s="184" t="s">
        <v>102</v>
      </c>
      <c r="N825" s="184" t="s">
        <v>556</v>
      </c>
      <c r="O825" s="85" t="s">
        <v>102</v>
      </c>
      <c r="P825" s="185">
        <v>42491</v>
      </c>
      <c r="Q825" s="186" t="s">
        <v>202</v>
      </c>
      <c r="R825" s="186" t="s">
        <v>613</v>
      </c>
      <c r="S825" s="186"/>
      <c r="T825" s="187"/>
      <c r="U825" s="188" t="s">
        <v>295</v>
      </c>
      <c r="V825" s="188" t="s">
        <v>205</v>
      </c>
      <c r="W825" s="188" t="s">
        <v>295</v>
      </c>
      <c r="X825" s="189" t="s">
        <v>107</v>
      </c>
      <c r="Y825" s="190" t="s">
        <v>614</v>
      </c>
      <c r="Z825" s="83">
        <v>700</v>
      </c>
      <c r="AA825" s="83" t="s">
        <v>193</v>
      </c>
      <c r="AB825" s="83" t="s">
        <v>181</v>
      </c>
      <c r="AC825" s="83" t="s">
        <v>102</v>
      </c>
      <c r="AD825" s="83" t="s">
        <v>8328</v>
      </c>
      <c r="AE825" s="83" t="s">
        <v>8329</v>
      </c>
      <c r="AF825" s="83" t="s">
        <v>102</v>
      </c>
      <c r="AG825" s="83" t="s">
        <v>175</v>
      </c>
      <c r="AH825" s="83" t="s">
        <v>8330</v>
      </c>
      <c r="AI825" s="83" t="s">
        <v>104</v>
      </c>
      <c r="AJ825" s="83" t="s">
        <v>105</v>
      </c>
      <c r="AK825" s="191" t="s">
        <v>8328</v>
      </c>
      <c r="AL825" s="191" t="s">
        <v>8329</v>
      </c>
      <c r="AM825" s="191" t="s">
        <v>102</v>
      </c>
      <c r="AN825" s="191" t="s">
        <v>175</v>
      </c>
      <c r="AO825" s="191" t="s">
        <v>8330</v>
      </c>
      <c r="AP825" s="191" t="s">
        <v>104</v>
      </c>
      <c r="AQ825" s="191" t="s">
        <v>105</v>
      </c>
      <c r="AR825" s="191" t="s">
        <v>106</v>
      </c>
      <c r="AS825" s="191"/>
      <c r="AT825" s="191"/>
      <c r="AU825" s="191"/>
      <c r="AV825" s="191"/>
      <c r="AW825" s="191"/>
      <c r="AX825" s="191" t="s">
        <v>575</v>
      </c>
      <c r="AY825" s="192" t="s">
        <v>454</v>
      </c>
      <c r="AZ825" s="192" t="s">
        <v>108</v>
      </c>
      <c r="BA825" s="91" t="s">
        <v>108</v>
      </c>
      <c r="BB825" s="90">
        <v>0</v>
      </c>
      <c r="BC825" s="93" t="s">
        <v>102</v>
      </c>
      <c r="BD825" s="93" t="s">
        <v>102</v>
      </c>
      <c r="BE825" s="93" t="s">
        <v>102</v>
      </c>
      <c r="BF825" s="93" t="s">
        <v>102</v>
      </c>
      <c r="BG825" s="97" t="s">
        <v>108</v>
      </c>
      <c r="BH825" s="93" t="s">
        <v>108</v>
      </c>
      <c r="BI825" s="93" t="s">
        <v>102</v>
      </c>
      <c r="BJ825" s="93" t="s">
        <v>102</v>
      </c>
      <c r="BK825" s="93" t="s">
        <v>102</v>
      </c>
      <c r="BL825" s="93" t="s">
        <v>102</v>
      </c>
      <c r="BM825" s="93" t="s">
        <v>102</v>
      </c>
      <c r="BN825" s="93" t="s">
        <v>102</v>
      </c>
      <c r="BO825" s="93" t="s">
        <v>102</v>
      </c>
      <c r="BP825" s="96" t="s">
        <v>102</v>
      </c>
      <c r="BQ825" s="90">
        <v>0</v>
      </c>
      <c r="BR825" s="93" t="s">
        <v>102</v>
      </c>
      <c r="BS825" s="93" t="s">
        <v>102</v>
      </c>
      <c r="BT825" s="93" t="s">
        <v>102</v>
      </c>
      <c r="BU825" s="93" t="s">
        <v>102</v>
      </c>
      <c r="BV825" s="97" t="s">
        <v>108</v>
      </c>
      <c r="BW825" s="93" t="s">
        <v>108</v>
      </c>
      <c r="BX825" s="95" t="s">
        <v>102</v>
      </c>
      <c r="BY825" s="93" t="s">
        <v>102</v>
      </c>
      <c r="BZ825" s="93" t="s">
        <v>102</v>
      </c>
      <c r="CA825" s="93" t="s">
        <v>102</v>
      </c>
      <c r="CB825" s="93" t="s">
        <v>102</v>
      </c>
      <c r="CC825" s="93" t="s">
        <v>102</v>
      </c>
      <c r="CD825" s="93" t="s">
        <v>102</v>
      </c>
      <c r="CE825" s="193" t="s">
        <v>102</v>
      </c>
      <c r="CF825" s="194" t="s">
        <v>508</v>
      </c>
      <c r="CG825" s="195" t="s">
        <v>102</v>
      </c>
      <c r="CH825" s="101" t="e">
        <v>#N/A</v>
      </c>
      <c r="CI825" s="102" t="s">
        <v>580</v>
      </c>
      <c r="CJ825" s="196" t="s">
        <v>108</v>
      </c>
      <c r="CK825" s="104" t="s">
        <v>109</v>
      </c>
      <c r="CL825" s="105" t="s">
        <v>579</v>
      </c>
      <c r="CM825" s="83" t="s">
        <v>108</v>
      </c>
      <c r="CN825" s="106" t="s">
        <v>108</v>
      </c>
      <c r="CO825" s="197" t="s">
        <v>108</v>
      </c>
      <c r="CP825" s="107"/>
      <c r="CQ825" s="198" t="s">
        <v>474</v>
      </c>
      <c r="CR825" s="198" t="s">
        <v>474</v>
      </c>
      <c r="CS825" s="199" t="s">
        <v>616</v>
      </c>
      <c r="CT825" s="83" t="s">
        <v>109</v>
      </c>
      <c r="CU825" s="83" t="s">
        <v>109</v>
      </c>
      <c r="CV825" s="83">
        <v>54</v>
      </c>
      <c r="CW825" s="83" t="s">
        <v>112</v>
      </c>
      <c r="CX825" s="83">
        <v>54</v>
      </c>
      <c r="CY825" s="83" t="s">
        <v>8331</v>
      </c>
      <c r="CZ825" s="83">
        <v>1085959</v>
      </c>
      <c r="DA825" s="83" t="s">
        <v>138</v>
      </c>
      <c r="DB825" s="83" t="s">
        <v>124</v>
      </c>
      <c r="DC825" s="83" t="s">
        <v>501</v>
      </c>
      <c r="DD825" s="83">
        <v>3295</v>
      </c>
      <c r="DE825" s="83" t="s">
        <v>582</v>
      </c>
      <c r="DF825" s="83" t="s">
        <v>145</v>
      </c>
      <c r="DG825" s="83" t="s">
        <v>501</v>
      </c>
      <c r="DH825" s="83" t="s">
        <v>582</v>
      </c>
      <c r="DI825" s="85">
        <v>43646</v>
      </c>
      <c r="DJ825" s="83" t="s">
        <v>584</v>
      </c>
      <c r="DK825" s="83" t="s">
        <v>102</v>
      </c>
      <c r="DL825" s="83" t="s">
        <v>482</v>
      </c>
      <c r="DM825" s="83">
        <v>0</v>
      </c>
      <c r="DN825" s="83" t="s">
        <v>238</v>
      </c>
      <c r="DO825" s="83">
        <v>1</v>
      </c>
      <c r="DP825" s="83">
        <v>4</v>
      </c>
      <c r="DQ825" s="83"/>
      <c r="DR825" s="83" t="s">
        <v>108</v>
      </c>
      <c r="DS825" s="83" t="s">
        <v>497</v>
      </c>
      <c r="DU825" s="215" t="s">
        <v>269</v>
      </c>
      <c r="DV825" s="136">
        <v>1</v>
      </c>
      <c r="DW825" s="136">
        <v>3</v>
      </c>
      <c r="DX825" s="215" t="s">
        <v>269</v>
      </c>
      <c r="DY825" s="215" t="s">
        <v>269</v>
      </c>
      <c r="DZ825" s="215" t="s">
        <v>269</v>
      </c>
      <c r="EA825" s="215" t="s">
        <v>269</v>
      </c>
      <c r="EB825" s="215" t="s">
        <v>269</v>
      </c>
      <c r="EC825" s="215" t="s">
        <v>269</v>
      </c>
      <c r="ED825" s="215" t="s">
        <v>269</v>
      </c>
      <c r="EE825" s="215" t="s">
        <v>269</v>
      </c>
    </row>
    <row r="826" spans="1:135" ht="28.8" x14ac:dyDescent="0.55000000000000004">
      <c r="A826" s="83" t="s">
        <v>130</v>
      </c>
      <c r="B826" s="136">
        <v>607067</v>
      </c>
      <c r="C826" t="s">
        <v>1459</v>
      </c>
      <c r="D826" s="83" t="s">
        <v>228</v>
      </c>
      <c r="E826" s="138">
        <v>359877851588</v>
      </c>
      <c r="F826" s="83" t="s">
        <v>114</v>
      </c>
      <c r="G826" s="85">
        <v>43634</v>
      </c>
      <c r="H826" s="83" t="s">
        <v>98</v>
      </c>
      <c r="I826" s="84" t="s">
        <v>618</v>
      </c>
      <c r="J826" s="207" t="s">
        <v>629</v>
      </c>
      <c r="K826" s="208" t="s">
        <v>634</v>
      </c>
      <c r="L826" s="83" t="s">
        <v>108</v>
      </c>
      <c r="M826" s="184">
        <v>27742</v>
      </c>
      <c r="N826" s="184"/>
      <c r="O826" s="85" t="s">
        <v>102</v>
      </c>
      <c r="P826" s="185">
        <v>43013</v>
      </c>
      <c r="Q826" s="186" t="s">
        <v>203</v>
      </c>
      <c r="R826" s="186"/>
      <c r="S826" s="186"/>
      <c r="T826" s="187"/>
      <c r="U826" s="188" t="s">
        <v>296</v>
      </c>
      <c r="V826" s="188" t="s">
        <v>205</v>
      </c>
      <c r="W826" s="189" t="s">
        <v>619</v>
      </c>
      <c r="X826" s="189" t="s">
        <v>107</v>
      </c>
      <c r="Y826" s="190" t="s">
        <v>614</v>
      </c>
      <c r="Z826" s="83">
        <v>700</v>
      </c>
      <c r="AA826" s="83" t="s">
        <v>193</v>
      </c>
      <c r="AB826" s="83" t="s">
        <v>181</v>
      </c>
      <c r="AC826" s="83" t="s">
        <v>102</v>
      </c>
      <c r="AD826" s="83" t="s">
        <v>8332</v>
      </c>
      <c r="AE826" s="83" t="s">
        <v>102</v>
      </c>
      <c r="AF826" s="83" t="s">
        <v>102</v>
      </c>
      <c r="AG826" s="83" t="s">
        <v>174</v>
      </c>
      <c r="AH826" s="83" t="s">
        <v>8321</v>
      </c>
      <c r="AI826" s="83" t="s">
        <v>104</v>
      </c>
      <c r="AJ826" s="83" t="s">
        <v>105</v>
      </c>
      <c r="AK826" s="191" t="s">
        <v>8332</v>
      </c>
      <c r="AL826" s="191" t="s">
        <v>102</v>
      </c>
      <c r="AM826" s="191" t="s">
        <v>102</v>
      </c>
      <c r="AN826" s="191" t="s">
        <v>174</v>
      </c>
      <c r="AO826" s="191" t="s">
        <v>8321</v>
      </c>
      <c r="AP826" s="191" t="s">
        <v>104</v>
      </c>
      <c r="AQ826" s="191" t="s">
        <v>105</v>
      </c>
      <c r="AR826" s="191" t="s">
        <v>106</v>
      </c>
      <c r="AS826" s="191" t="s">
        <v>8332</v>
      </c>
      <c r="AT826" s="191" t="s">
        <v>488</v>
      </c>
      <c r="AU826" s="191" t="s">
        <v>8333</v>
      </c>
      <c r="AV826" s="191" t="s">
        <v>104</v>
      </c>
      <c r="AW826" s="191" t="s">
        <v>204</v>
      </c>
      <c r="AX826" s="191"/>
      <c r="AY826" s="192" t="s">
        <v>454</v>
      </c>
      <c r="AZ826" s="192" t="s">
        <v>416</v>
      </c>
      <c r="BA826" s="91" t="s">
        <v>108</v>
      </c>
      <c r="BB826" s="90">
        <v>0</v>
      </c>
      <c r="BC826" s="93" t="s">
        <v>102</v>
      </c>
      <c r="BD826" s="93" t="s">
        <v>102</v>
      </c>
      <c r="BE826" s="93" t="s">
        <v>102</v>
      </c>
      <c r="BF826" s="93" t="s">
        <v>102</v>
      </c>
      <c r="BG826" s="97" t="s">
        <v>108</v>
      </c>
      <c r="BH826" s="93" t="s">
        <v>108</v>
      </c>
      <c r="BI826" s="93" t="s">
        <v>102</v>
      </c>
      <c r="BJ826" s="93" t="s">
        <v>102</v>
      </c>
      <c r="BK826" s="93" t="s">
        <v>102</v>
      </c>
      <c r="BL826" s="93" t="s">
        <v>102</v>
      </c>
      <c r="BM826" s="93" t="s">
        <v>102</v>
      </c>
      <c r="BN826" s="93" t="s">
        <v>102</v>
      </c>
      <c r="BO826" s="93" t="s">
        <v>102</v>
      </c>
      <c r="BP826" s="96" t="s">
        <v>102</v>
      </c>
      <c r="BQ826" s="90">
        <v>0</v>
      </c>
      <c r="BR826" s="93" t="s">
        <v>102</v>
      </c>
      <c r="BS826" s="93" t="s">
        <v>102</v>
      </c>
      <c r="BT826" s="93" t="s">
        <v>102</v>
      </c>
      <c r="BU826" s="93" t="s">
        <v>102</v>
      </c>
      <c r="BV826" s="97" t="s">
        <v>108</v>
      </c>
      <c r="BW826" s="93" t="s">
        <v>108</v>
      </c>
      <c r="BX826" s="95" t="s">
        <v>102</v>
      </c>
      <c r="BY826" s="93" t="s">
        <v>102</v>
      </c>
      <c r="BZ826" s="93" t="s">
        <v>102</v>
      </c>
      <c r="CA826" s="93" t="s">
        <v>102</v>
      </c>
      <c r="CB826" s="93" t="s">
        <v>102</v>
      </c>
      <c r="CC826" s="93" t="s">
        <v>102</v>
      </c>
      <c r="CD826" s="93" t="s">
        <v>102</v>
      </c>
      <c r="CE826" s="193" t="s">
        <v>102</v>
      </c>
      <c r="CF826" s="194" t="s">
        <v>436</v>
      </c>
      <c r="CG826" s="195" t="s">
        <v>8334</v>
      </c>
      <c r="CH826" s="101" t="s">
        <v>310</v>
      </c>
      <c r="CI826" s="102"/>
      <c r="CJ826" s="196" t="s">
        <v>8335</v>
      </c>
      <c r="CK826" s="104" t="s">
        <v>190</v>
      </c>
      <c r="CL826" s="105"/>
      <c r="CM826" s="83" t="s">
        <v>623</v>
      </c>
      <c r="CN826" s="106" t="s">
        <v>624</v>
      </c>
      <c r="CO826" s="197" t="s">
        <v>625</v>
      </c>
      <c r="CP826" s="107"/>
      <c r="CQ826" s="198" t="s">
        <v>474</v>
      </c>
      <c r="CR826" s="198" t="s">
        <v>474</v>
      </c>
      <c r="CS826" s="199"/>
      <c r="CT826" s="83" t="s">
        <v>109</v>
      </c>
      <c r="CU826" s="83" t="s">
        <v>109</v>
      </c>
      <c r="CV826" s="83">
        <v>63</v>
      </c>
      <c r="CW826" s="83" t="s">
        <v>139</v>
      </c>
      <c r="CX826" s="83">
        <v>63</v>
      </c>
      <c r="CY826" s="83" t="s">
        <v>108</v>
      </c>
      <c r="CZ826" s="83">
        <v>1087278.5</v>
      </c>
      <c r="DA826" s="83" t="s">
        <v>581</v>
      </c>
      <c r="DB826" s="83" t="s">
        <v>152</v>
      </c>
      <c r="DC826" s="83" t="s">
        <v>500</v>
      </c>
      <c r="DD826" s="83">
        <v>6664</v>
      </c>
      <c r="DE826" s="83" t="s">
        <v>606</v>
      </c>
      <c r="DF826" s="83" t="s">
        <v>152</v>
      </c>
      <c r="DG826" s="83" t="s">
        <v>500</v>
      </c>
      <c r="DH826" s="83"/>
      <c r="DI826" s="85">
        <v>43646</v>
      </c>
      <c r="DJ826" s="83" t="s">
        <v>584</v>
      </c>
      <c r="DK826" s="83" t="s">
        <v>102</v>
      </c>
      <c r="DL826" s="83" t="s">
        <v>482</v>
      </c>
      <c r="DM826" s="83">
        <v>0</v>
      </c>
      <c r="DN826" s="83" t="s">
        <v>483</v>
      </c>
      <c r="DO826" s="83">
        <v>1</v>
      </c>
      <c r="DP826" s="83">
        <v>1</v>
      </c>
      <c r="DQ826" s="83"/>
      <c r="DR826" s="83" t="s">
        <v>108</v>
      </c>
      <c r="DS826" s="83" t="s">
        <v>497</v>
      </c>
      <c r="DU826" s="215" t="s">
        <v>269</v>
      </c>
      <c r="DV826" s="136">
        <v>1</v>
      </c>
      <c r="DW826" s="136">
        <v>3</v>
      </c>
      <c r="DX826" s="215" t="s">
        <v>269</v>
      </c>
      <c r="DY826" s="215" t="s">
        <v>269</v>
      </c>
      <c r="DZ826" s="215" t="s">
        <v>269</v>
      </c>
      <c r="EA826" s="215" t="s">
        <v>269</v>
      </c>
      <c r="EB826" s="215" t="s">
        <v>269</v>
      </c>
      <c r="EC826" s="215" t="s">
        <v>269</v>
      </c>
      <c r="ED826" s="215" t="s">
        <v>269</v>
      </c>
      <c r="EE826" s="215" t="s">
        <v>269</v>
      </c>
    </row>
    <row r="827" spans="1:135" ht="28.8" x14ac:dyDescent="0.55000000000000004">
      <c r="A827" s="83" t="s">
        <v>130</v>
      </c>
      <c r="B827" s="136">
        <v>462468</v>
      </c>
      <c r="C827" t="s">
        <v>1460</v>
      </c>
      <c r="D827" s="83" t="s">
        <v>228</v>
      </c>
      <c r="E827" s="138">
        <v>224832646564</v>
      </c>
      <c r="F827" s="83" t="s">
        <v>114</v>
      </c>
      <c r="G827" s="85">
        <v>43643</v>
      </c>
      <c r="H827" s="211" t="s">
        <v>98</v>
      </c>
      <c r="I827" s="84" t="s">
        <v>610</v>
      </c>
      <c r="J827" s="207" t="s">
        <v>627</v>
      </c>
      <c r="K827" s="208" t="s">
        <v>630</v>
      </c>
      <c r="L827" s="83" t="s">
        <v>108</v>
      </c>
      <c r="M827" s="184">
        <v>24653</v>
      </c>
      <c r="N827" s="184"/>
      <c r="O827" s="85" t="s">
        <v>102</v>
      </c>
      <c r="P827" s="185">
        <v>42491</v>
      </c>
      <c r="Q827" s="186" t="s">
        <v>203</v>
      </c>
      <c r="R827" s="186"/>
      <c r="S827" s="186"/>
      <c r="T827" s="187"/>
      <c r="U827" s="188" t="s">
        <v>296</v>
      </c>
      <c r="V827" s="188" t="s">
        <v>297</v>
      </c>
      <c r="W827" s="188" t="s">
        <v>297</v>
      </c>
      <c r="X827" s="189" t="s">
        <v>167</v>
      </c>
      <c r="Y827" s="190"/>
      <c r="Z827" s="83">
        <v>700</v>
      </c>
      <c r="AA827" s="83" t="s">
        <v>193</v>
      </c>
      <c r="AB827" s="83" t="s">
        <v>181</v>
      </c>
      <c r="AC827" s="83" t="s">
        <v>102</v>
      </c>
      <c r="AD827" s="83" t="s">
        <v>8336</v>
      </c>
      <c r="AE827" s="83" t="s">
        <v>102</v>
      </c>
      <c r="AF827" s="83" t="s">
        <v>102</v>
      </c>
      <c r="AG827" s="83" t="s">
        <v>119</v>
      </c>
      <c r="AH827" s="83" t="s">
        <v>8337</v>
      </c>
      <c r="AI827" s="83" t="s">
        <v>104</v>
      </c>
      <c r="AJ827" s="83" t="s">
        <v>105</v>
      </c>
      <c r="AK827" s="191" t="s">
        <v>8336</v>
      </c>
      <c r="AL827" s="191" t="s">
        <v>102</v>
      </c>
      <c r="AM827" s="191" t="s">
        <v>102</v>
      </c>
      <c r="AN827" s="191" t="s">
        <v>119</v>
      </c>
      <c r="AO827" s="191" t="s">
        <v>8337</v>
      </c>
      <c r="AP827" s="191" t="s">
        <v>104</v>
      </c>
      <c r="AQ827" s="191" t="s">
        <v>105</v>
      </c>
      <c r="AR827" s="191" t="s">
        <v>106</v>
      </c>
      <c r="AS827" s="191" t="s">
        <v>8336</v>
      </c>
      <c r="AT827" s="191" t="s">
        <v>485</v>
      </c>
      <c r="AU827" s="191" t="s">
        <v>8337</v>
      </c>
      <c r="AV827" s="191" t="s">
        <v>104</v>
      </c>
      <c r="AW827" s="191" t="s">
        <v>204</v>
      </c>
      <c r="AX827" s="191"/>
      <c r="AY827" s="192" t="s">
        <v>454</v>
      </c>
      <c r="AZ827" s="192" t="s">
        <v>416</v>
      </c>
      <c r="BA827" s="91" t="s">
        <v>108</v>
      </c>
      <c r="BB827" s="90">
        <v>0</v>
      </c>
      <c r="BC827" s="93" t="s">
        <v>102</v>
      </c>
      <c r="BD827" s="93" t="s">
        <v>102</v>
      </c>
      <c r="BE827" s="93" t="s">
        <v>102</v>
      </c>
      <c r="BF827" s="93" t="s">
        <v>102</v>
      </c>
      <c r="BG827" s="97" t="s">
        <v>108</v>
      </c>
      <c r="BH827" s="93" t="s">
        <v>108</v>
      </c>
      <c r="BI827" s="93" t="s">
        <v>102</v>
      </c>
      <c r="BJ827" s="93" t="s">
        <v>102</v>
      </c>
      <c r="BK827" s="93" t="s">
        <v>102</v>
      </c>
      <c r="BL827" s="93" t="s">
        <v>102</v>
      </c>
      <c r="BM827" s="93" t="s">
        <v>102</v>
      </c>
      <c r="BN827" s="93" t="s">
        <v>102</v>
      </c>
      <c r="BO827" s="93" t="s">
        <v>102</v>
      </c>
      <c r="BP827" s="96" t="s">
        <v>102</v>
      </c>
      <c r="BQ827" s="90">
        <v>0</v>
      </c>
      <c r="BR827" s="93" t="s">
        <v>102</v>
      </c>
      <c r="BS827" s="93" t="s">
        <v>102</v>
      </c>
      <c r="BT827" s="93" t="s">
        <v>102</v>
      </c>
      <c r="BU827" s="93" t="s">
        <v>102</v>
      </c>
      <c r="BV827" s="97" t="s">
        <v>108</v>
      </c>
      <c r="BW827" s="93" t="s">
        <v>108</v>
      </c>
      <c r="BX827" s="95" t="s">
        <v>102</v>
      </c>
      <c r="BY827" s="93" t="s">
        <v>102</v>
      </c>
      <c r="BZ827" s="93" t="s">
        <v>102</v>
      </c>
      <c r="CA827" s="93" t="s">
        <v>102</v>
      </c>
      <c r="CB827" s="93" t="s">
        <v>102</v>
      </c>
      <c r="CC827" s="93" t="s">
        <v>102</v>
      </c>
      <c r="CD827" s="93" t="s">
        <v>102</v>
      </c>
      <c r="CE827" s="193" t="s">
        <v>102</v>
      </c>
      <c r="CF827" s="194" t="s">
        <v>436</v>
      </c>
      <c r="CG827" s="195" t="s">
        <v>8338</v>
      </c>
      <c r="CH827" s="101" t="s">
        <v>563</v>
      </c>
      <c r="CI827" s="102"/>
      <c r="CJ827" s="196" t="s">
        <v>577</v>
      </c>
      <c r="CK827" s="104" t="s">
        <v>190</v>
      </c>
      <c r="CL827" s="105"/>
      <c r="CM827" s="83" t="s">
        <v>578</v>
      </c>
      <c r="CN827" s="106" t="s">
        <v>108</v>
      </c>
      <c r="CO827" s="197" t="s">
        <v>566</v>
      </c>
      <c r="CP827" s="107"/>
      <c r="CQ827" s="198" t="s">
        <v>107</v>
      </c>
      <c r="CR827" s="198" t="s">
        <v>107</v>
      </c>
      <c r="CS827" s="199"/>
      <c r="CT827" s="83" t="s">
        <v>109</v>
      </c>
      <c r="CU827" s="83" t="s">
        <v>109</v>
      </c>
      <c r="CV827" s="83">
        <v>36</v>
      </c>
      <c r="CW827" s="83" t="s">
        <v>270</v>
      </c>
      <c r="CX827" s="83">
        <v>36</v>
      </c>
      <c r="CY827" s="83" t="s">
        <v>108</v>
      </c>
      <c r="CZ827" s="83">
        <v>1088598</v>
      </c>
      <c r="DA827" s="83" t="s">
        <v>8339</v>
      </c>
      <c r="DB827" s="83" t="s">
        <v>118</v>
      </c>
      <c r="DC827" s="83" t="s">
        <v>108</v>
      </c>
      <c r="DD827" s="83">
        <v>2696</v>
      </c>
      <c r="DE827" s="83" t="s">
        <v>173</v>
      </c>
      <c r="DF827" s="83" t="s">
        <v>118</v>
      </c>
      <c r="DG827" s="83" t="s">
        <v>500</v>
      </c>
      <c r="DH827" s="83"/>
      <c r="DI827" s="85">
        <v>43646</v>
      </c>
      <c r="DJ827" s="83" t="s">
        <v>584</v>
      </c>
      <c r="DK827" s="83" t="s">
        <v>102</v>
      </c>
      <c r="DL827" s="83" t="s">
        <v>482</v>
      </c>
      <c r="DM827" s="83">
        <v>0</v>
      </c>
      <c r="DN827" s="83" t="s">
        <v>483</v>
      </c>
      <c r="DO827" s="83">
        <v>1</v>
      </c>
      <c r="DP827" s="83">
        <v>5</v>
      </c>
      <c r="DQ827" s="83"/>
      <c r="DR827" s="83" t="s">
        <v>108</v>
      </c>
      <c r="DS827" s="83" t="s">
        <v>497</v>
      </c>
      <c r="DU827" s="215" t="s">
        <v>269</v>
      </c>
      <c r="DV827" s="136">
        <v>1</v>
      </c>
      <c r="DW827" s="136">
        <v>3</v>
      </c>
      <c r="DX827" s="215" t="s">
        <v>269</v>
      </c>
      <c r="DY827" s="215" t="s">
        <v>269</v>
      </c>
      <c r="DZ827" s="215" t="s">
        <v>269</v>
      </c>
      <c r="EA827" s="215" t="s">
        <v>269</v>
      </c>
      <c r="EB827" s="215" t="s">
        <v>269</v>
      </c>
      <c r="EC827" s="215" t="s">
        <v>269</v>
      </c>
      <c r="ED827" s="215" t="s">
        <v>269</v>
      </c>
      <c r="EE827" s="215" t="s">
        <v>269</v>
      </c>
    </row>
    <row r="828" spans="1:135" ht="57.6" x14ac:dyDescent="0.55000000000000004">
      <c r="A828" s="83" t="s">
        <v>130</v>
      </c>
      <c r="B828" s="136">
        <v>680479</v>
      </c>
      <c r="C828" t="s">
        <v>1461</v>
      </c>
      <c r="D828" s="83" t="s">
        <v>228</v>
      </c>
      <c r="E828" s="138">
        <v>883217169490</v>
      </c>
      <c r="F828" s="83" t="s">
        <v>143</v>
      </c>
      <c r="G828" s="85">
        <v>43620</v>
      </c>
      <c r="H828" s="83" t="s">
        <v>98</v>
      </c>
      <c r="I828" s="84" t="s">
        <v>612</v>
      </c>
      <c r="J828" s="207" t="s">
        <v>628</v>
      </c>
      <c r="K828" s="208" t="s">
        <v>633</v>
      </c>
      <c r="L828" s="83" t="s">
        <v>108</v>
      </c>
      <c r="M828" s="184" t="s">
        <v>102</v>
      </c>
      <c r="N828" s="184" t="s">
        <v>556</v>
      </c>
      <c r="O828" s="85" t="s">
        <v>102</v>
      </c>
      <c r="P828" s="185">
        <v>42491</v>
      </c>
      <c r="Q828" s="186" t="s">
        <v>202</v>
      </c>
      <c r="R828" s="186" t="s">
        <v>613</v>
      </c>
      <c r="S828" s="186"/>
      <c r="T828" s="187"/>
      <c r="U828" s="188" t="s">
        <v>295</v>
      </c>
      <c r="V828" s="188" t="s">
        <v>205</v>
      </c>
      <c r="W828" s="188" t="s">
        <v>295</v>
      </c>
      <c r="X828" s="189" t="s">
        <v>107</v>
      </c>
      <c r="Y828" s="190" t="s">
        <v>614</v>
      </c>
      <c r="Z828" s="83">
        <v>700</v>
      </c>
      <c r="AA828" s="83" t="s">
        <v>193</v>
      </c>
      <c r="AB828" s="83" t="s">
        <v>181</v>
      </c>
      <c r="AC828" s="83" t="s">
        <v>102</v>
      </c>
      <c r="AD828" s="83" t="s">
        <v>8340</v>
      </c>
      <c r="AE828" s="83" t="s">
        <v>8341</v>
      </c>
      <c r="AF828" s="83" t="s">
        <v>102</v>
      </c>
      <c r="AG828" s="83" t="s">
        <v>175</v>
      </c>
      <c r="AH828" s="83" t="s">
        <v>8342</v>
      </c>
      <c r="AI828" s="83" t="s">
        <v>104</v>
      </c>
      <c r="AJ828" s="83" t="s">
        <v>105</v>
      </c>
      <c r="AK828" s="191" t="s">
        <v>8340</v>
      </c>
      <c r="AL828" s="191" t="s">
        <v>8341</v>
      </c>
      <c r="AM828" s="191" t="s">
        <v>102</v>
      </c>
      <c r="AN828" s="191" t="s">
        <v>175</v>
      </c>
      <c r="AO828" s="191" t="s">
        <v>8342</v>
      </c>
      <c r="AP828" s="191" t="s">
        <v>104</v>
      </c>
      <c r="AQ828" s="191" t="s">
        <v>105</v>
      </c>
      <c r="AR828" s="191" t="s">
        <v>106</v>
      </c>
      <c r="AS828" s="191"/>
      <c r="AT828" s="191"/>
      <c r="AU828" s="191"/>
      <c r="AV828" s="191"/>
      <c r="AW828" s="191"/>
      <c r="AX828" s="191" t="s">
        <v>575</v>
      </c>
      <c r="AY828" s="192" t="s">
        <v>454</v>
      </c>
      <c r="AZ828" s="192" t="s">
        <v>108</v>
      </c>
      <c r="BA828" s="91" t="s">
        <v>108</v>
      </c>
      <c r="BB828" s="90">
        <v>0</v>
      </c>
      <c r="BC828" s="93" t="s">
        <v>102</v>
      </c>
      <c r="BD828" s="93" t="s">
        <v>102</v>
      </c>
      <c r="BE828" s="93" t="s">
        <v>102</v>
      </c>
      <c r="BF828" s="93" t="s">
        <v>102</v>
      </c>
      <c r="BG828" s="97" t="s">
        <v>108</v>
      </c>
      <c r="BH828" s="93" t="s">
        <v>108</v>
      </c>
      <c r="BI828" s="93" t="s">
        <v>102</v>
      </c>
      <c r="BJ828" s="93" t="s">
        <v>102</v>
      </c>
      <c r="BK828" s="93" t="s">
        <v>102</v>
      </c>
      <c r="BL828" s="93" t="s">
        <v>102</v>
      </c>
      <c r="BM828" s="93" t="s">
        <v>102</v>
      </c>
      <c r="BN828" s="93" t="s">
        <v>102</v>
      </c>
      <c r="BO828" s="93" t="s">
        <v>102</v>
      </c>
      <c r="BP828" s="96" t="s">
        <v>102</v>
      </c>
      <c r="BQ828" s="90">
        <v>0</v>
      </c>
      <c r="BR828" s="93" t="s">
        <v>102</v>
      </c>
      <c r="BS828" s="93" t="s">
        <v>102</v>
      </c>
      <c r="BT828" s="93" t="s">
        <v>102</v>
      </c>
      <c r="BU828" s="93" t="s">
        <v>102</v>
      </c>
      <c r="BV828" s="97" t="s">
        <v>108</v>
      </c>
      <c r="BW828" s="93" t="s">
        <v>108</v>
      </c>
      <c r="BX828" s="95" t="s">
        <v>102</v>
      </c>
      <c r="BY828" s="93" t="s">
        <v>102</v>
      </c>
      <c r="BZ828" s="93" t="s">
        <v>102</v>
      </c>
      <c r="CA828" s="93" t="s">
        <v>102</v>
      </c>
      <c r="CB828" s="93" t="s">
        <v>102</v>
      </c>
      <c r="CC828" s="93" t="s">
        <v>102</v>
      </c>
      <c r="CD828" s="93" t="s">
        <v>102</v>
      </c>
      <c r="CE828" s="193" t="s">
        <v>102</v>
      </c>
      <c r="CF828" s="194" t="s">
        <v>508</v>
      </c>
      <c r="CG828" s="195" t="s">
        <v>102</v>
      </c>
      <c r="CH828" s="101" t="e">
        <v>#N/A</v>
      </c>
      <c r="CI828" s="102" t="s">
        <v>580</v>
      </c>
      <c r="CJ828" s="196" t="s">
        <v>108</v>
      </c>
      <c r="CK828" s="104" t="s">
        <v>109</v>
      </c>
      <c r="CL828" s="105" t="s">
        <v>579</v>
      </c>
      <c r="CM828" s="83" t="s">
        <v>108</v>
      </c>
      <c r="CN828" s="106" t="s">
        <v>108</v>
      </c>
      <c r="CO828" s="197" t="s">
        <v>108</v>
      </c>
      <c r="CP828" s="107"/>
      <c r="CQ828" s="198" t="s">
        <v>474</v>
      </c>
      <c r="CR828" s="198" t="s">
        <v>474</v>
      </c>
      <c r="CS828" s="199" t="s">
        <v>616</v>
      </c>
      <c r="CT828" s="83" t="s">
        <v>109</v>
      </c>
      <c r="CU828" s="83" t="s">
        <v>109</v>
      </c>
      <c r="CV828" s="83">
        <v>11</v>
      </c>
      <c r="CW828" s="83" t="s">
        <v>112</v>
      </c>
      <c r="CX828" s="83">
        <v>11</v>
      </c>
      <c r="CY828" s="83" t="s">
        <v>8343</v>
      </c>
      <c r="CZ828" s="83">
        <v>1089917.5</v>
      </c>
      <c r="DA828" s="83" t="s">
        <v>138</v>
      </c>
      <c r="DB828" s="83" t="s">
        <v>124</v>
      </c>
      <c r="DC828" s="83" t="s">
        <v>501</v>
      </c>
      <c r="DD828" s="83">
        <v>1062</v>
      </c>
      <c r="DE828" s="83" t="s">
        <v>582</v>
      </c>
      <c r="DF828" s="83" t="s">
        <v>145</v>
      </c>
      <c r="DG828" s="83" t="s">
        <v>501</v>
      </c>
      <c r="DH828" s="83" t="s">
        <v>582</v>
      </c>
      <c r="DI828" s="85">
        <v>43646</v>
      </c>
      <c r="DJ828" s="83" t="s">
        <v>584</v>
      </c>
      <c r="DK828" s="83" t="s">
        <v>102</v>
      </c>
      <c r="DL828" s="83" t="s">
        <v>482</v>
      </c>
      <c r="DM828" s="83">
        <v>0</v>
      </c>
      <c r="DN828" s="83" t="s">
        <v>238</v>
      </c>
      <c r="DO828" s="83">
        <v>1</v>
      </c>
      <c r="DP828" s="83">
        <v>3</v>
      </c>
      <c r="DQ828" s="83"/>
      <c r="DR828" s="83" t="s">
        <v>108</v>
      </c>
      <c r="DS828" s="83" t="s">
        <v>497</v>
      </c>
      <c r="DU828" s="215" t="s">
        <v>269</v>
      </c>
      <c r="DV828" s="136">
        <v>1</v>
      </c>
      <c r="DW828" s="136">
        <v>3</v>
      </c>
      <c r="DX828" s="215" t="s">
        <v>269</v>
      </c>
      <c r="DY828" s="215" t="s">
        <v>269</v>
      </c>
      <c r="DZ828" s="215" t="s">
        <v>269</v>
      </c>
      <c r="EA828" s="215" t="s">
        <v>269</v>
      </c>
      <c r="EB828" s="215" t="s">
        <v>269</v>
      </c>
      <c r="EC828" s="215" t="s">
        <v>269</v>
      </c>
      <c r="ED828" s="215" t="s">
        <v>269</v>
      </c>
      <c r="EE828" s="215" t="s">
        <v>269</v>
      </c>
    </row>
    <row r="829" spans="1:135" ht="28.8" x14ac:dyDescent="0.55000000000000004">
      <c r="A829" s="83" t="s">
        <v>130</v>
      </c>
      <c r="B829" s="136">
        <v>476191</v>
      </c>
      <c r="C829" t="s">
        <v>1462</v>
      </c>
      <c r="D829" s="83" t="s">
        <v>228</v>
      </c>
      <c r="E829" s="138">
        <v>862919421704</v>
      </c>
      <c r="F829" s="83" t="s">
        <v>114</v>
      </c>
      <c r="G829" s="85">
        <v>43634</v>
      </c>
      <c r="H829" s="83" t="s">
        <v>98</v>
      </c>
      <c r="I829" s="84" t="s">
        <v>618</v>
      </c>
      <c r="J829" s="207" t="s">
        <v>629</v>
      </c>
      <c r="K829" s="208" t="s">
        <v>634</v>
      </c>
      <c r="L829" s="83" t="s">
        <v>108</v>
      </c>
      <c r="M829" s="184">
        <v>27743</v>
      </c>
      <c r="N829" s="184"/>
      <c r="O829" s="85" t="s">
        <v>102</v>
      </c>
      <c r="P829" s="185">
        <v>43013</v>
      </c>
      <c r="Q829" s="186" t="s">
        <v>203</v>
      </c>
      <c r="R829" s="186"/>
      <c r="S829" s="186"/>
      <c r="T829" s="187"/>
      <c r="U829" s="188" t="s">
        <v>296</v>
      </c>
      <c r="V829" s="188" t="s">
        <v>205</v>
      </c>
      <c r="W829" s="189" t="s">
        <v>619</v>
      </c>
      <c r="X829" s="189" t="s">
        <v>107</v>
      </c>
      <c r="Y829" s="190" t="s">
        <v>614</v>
      </c>
      <c r="Z829" s="83">
        <v>700</v>
      </c>
      <c r="AA829" s="83" t="s">
        <v>193</v>
      </c>
      <c r="AB829" s="83" t="s">
        <v>181</v>
      </c>
      <c r="AC829" s="83" t="s">
        <v>102</v>
      </c>
      <c r="AD829" s="83" t="s">
        <v>8344</v>
      </c>
      <c r="AE829" s="83" t="s">
        <v>102</v>
      </c>
      <c r="AF829" s="83" t="s">
        <v>102</v>
      </c>
      <c r="AG829" s="83" t="s">
        <v>174</v>
      </c>
      <c r="AH829" s="83" t="s">
        <v>8333</v>
      </c>
      <c r="AI829" s="83" t="s">
        <v>104</v>
      </c>
      <c r="AJ829" s="83" t="s">
        <v>105</v>
      </c>
      <c r="AK829" s="191" t="s">
        <v>8344</v>
      </c>
      <c r="AL829" s="191" t="s">
        <v>102</v>
      </c>
      <c r="AM829" s="191" t="s">
        <v>102</v>
      </c>
      <c r="AN829" s="191" t="s">
        <v>174</v>
      </c>
      <c r="AO829" s="191" t="s">
        <v>8333</v>
      </c>
      <c r="AP829" s="191" t="s">
        <v>104</v>
      </c>
      <c r="AQ829" s="191" t="s">
        <v>105</v>
      </c>
      <c r="AR829" s="191" t="s">
        <v>106</v>
      </c>
      <c r="AS829" s="191" t="s">
        <v>8344</v>
      </c>
      <c r="AT829" s="191" t="s">
        <v>488</v>
      </c>
      <c r="AU829" s="191" t="s">
        <v>8345</v>
      </c>
      <c r="AV829" s="191" t="s">
        <v>104</v>
      </c>
      <c r="AW829" s="191" t="s">
        <v>204</v>
      </c>
      <c r="AX829" s="191"/>
      <c r="AY829" s="192" t="s">
        <v>454</v>
      </c>
      <c r="AZ829" s="192" t="s">
        <v>416</v>
      </c>
      <c r="BA829" s="91" t="s">
        <v>108</v>
      </c>
      <c r="BB829" s="90">
        <v>0</v>
      </c>
      <c r="BC829" s="93" t="s">
        <v>102</v>
      </c>
      <c r="BD829" s="93" t="s">
        <v>102</v>
      </c>
      <c r="BE829" s="93" t="s">
        <v>102</v>
      </c>
      <c r="BF829" s="93" t="s">
        <v>102</v>
      </c>
      <c r="BG829" s="97" t="s">
        <v>108</v>
      </c>
      <c r="BH829" s="93" t="s">
        <v>108</v>
      </c>
      <c r="BI829" s="93" t="s">
        <v>102</v>
      </c>
      <c r="BJ829" s="93" t="s">
        <v>102</v>
      </c>
      <c r="BK829" s="93" t="s">
        <v>102</v>
      </c>
      <c r="BL829" s="93" t="s">
        <v>102</v>
      </c>
      <c r="BM829" s="93" t="s">
        <v>102</v>
      </c>
      <c r="BN829" s="93" t="s">
        <v>102</v>
      </c>
      <c r="BO829" s="93" t="s">
        <v>102</v>
      </c>
      <c r="BP829" s="96" t="s">
        <v>102</v>
      </c>
      <c r="BQ829" s="90">
        <v>0</v>
      </c>
      <c r="BR829" s="93" t="s">
        <v>102</v>
      </c>
      <c r="BS829" s="93" t="s">
        <v>102</v>
      </c>
      <c r="BT829" s="93" t="s">
        <v>102</v>
      </c>
      <c r="BU829" s="93" t="s">
        <v>102</v>
      </c>
      <c r="BV829" s="97" t="s">
        <v>108</v>
      </c>
      <c r="BW829" s="93" t="s">
        <v>108</v>
      </c>
      <c r="BX829" s="95" t="s">
        <v>102</v>
      </c>
      <c r="BY829" s="93" t="s">
        <v>102</v>
      </c>
      <c r="BZ829" s="93" t="s">
        <v>102</v>
      </c>
      <c r="CA829" s="93" t="s">
        <v>102</v>
      </c>
      <c r="CB829" s="93" t="s">
        <v>102</v>
      </c>
      <c r="CC829" s="93" t="s">
        <v>102</v>
      </c>
      <c r="CD829" s="93" t="s">
        <v>102</v>
      </c>
      <c r="CE829" s="193" t="s">
        <v>102</v>
      </c>
      <c r="CF829" s="194" t="s">
        <v>436</v>
      </c>
      <c r="CG829" s="195" t="s">
        <v>8346</v>
      </c>
      <c r="CH829" s="101" t="s">
        <v>310</v>
      </c>
      <c r="CI829" s="102"/>
      <c r="CJ829" s="196" t="s">
        <v>8347</v>
      </c>
      <c r="CK829" s="104" t="s">
        <v>190</v>
      </c>
      <c r="CL829" s="105"/>
      <c r="CM829" s="83" t="s">
        <v>623</v>
      </c>
      <c r="CN829" s="106" t="s">
        <v>624</v>
      </c>
      <c r="CO829" s="197" t="s">
        <v>625</v>
      </c>
      <c r="CP829" s="107"/>
      <c r="CQ829" s="198" t="s">
        <v>474</v>
      </c>
      <c r="CR829" s="198" t="s">
        <v>474</v>
      </c>
      <c r="CS829" s="199"/>
      <c r="CT829" s="83" t="s">
        <v>109</v>
      </c>
      <c r="CU829" s="83" t="s">
        <v>109</v>
      </c>
      <c r="CV829" s="83">
        <v>16</v>
      </c>
      <c r="CW829" s="83" t="s">
        <v>139</v>
      </c>
      <c r="CX829" s="83">
        <v>16</v>
      </c>
      <c r="CY829" s="83" t="s">
        <v>108</v>
      </c>
      <c r="CZ829" s="83">
        <v>1091237</v>
      </c>
      <c r="DA829" s="83" t="s">
        <v>581</v>
      </c>
      <c r="DB829" s="83" t="s">
        <v>152</v>
      </c>
      <c r="DC829" s="83" t="s">
        <v>500</v>
      </c>
      <c r="DD829" s="83">
        <v>3010</v>
      </c>
      <c r="DE829" s="83" t="s">
        <v>606</v>
      </c>
      <c r="DF829" s="83" t="s">
        <v>152</v>
      </c>
      <c r="DG829" s="83" t="s">
        <v>500</v>
      </c>
      <c r="DH829" s="83"/>
      <c r="DI829" s="85">
        <v>43646</v>
      </c>
      <c r="DJ829" s="83" t="s">
        <v>584</v>
      </c>
      <c r="DK829" s="83" t="s">
        <v>102</v>
      </c>
      <c r="DL829" s="83" t="s">
        <v>482</v>
      </c>
      <c r="DM829" s="83">
        <v>0</v>
      </c>
      <c r="DN829" s="83" t="s">
        <v>483</v>
      </c>
      <c r="DO829" s="83">
        <v>1</v>
      </c>
      <c r="DP829" s="83">
        <v>3</v>
      </c>
      <c r="DQ829" s="83"/>
      <c r="DR829" s="83" t="s">
        <v>108</v>
      </c>
      <c r="DS829" s="83" t="s">
        <v>497</v>
      </c>
      <c r="DU829" s="215" t="s">
        <v>269</v>
      </c>
      <c r="DV829" s="136">
        <v>1</v>
      </c>
      <c r="DW829" s="136">
        <v>3</v>
      </c>
      <c r="DX829" s="215" t="s">
        <v>269</v>
      </c>
      <c r="DY829" s="215" t="s">
        <v>269</v>
      </c>
      <c r="DZ829" s="215" t="s">
        <v>269</v>
      </c>
      <c r="EA829" s="215" t="s">
        <v>269</v>
      </c>
      <c r="EB829" s="215" t="s">
        <v>269</v>
      </c>
      <c r="EC829" s="215" t="s">
        <v>269</v>
      </c>
      <c r="ED829" s="215" t="s">
        <v>269</v>
      </c>
      <c r="EE829" s="215" t="s">
        <v>269</v>
      </c>
    </row>
    <row r="830" spans="1:135" ht="28.8" x14ac:dyDescent="0.55000000000000004">
      <c r="A830" s="83" t="s">
        <v>130</v>
      </c>
      <c r="B830" s="136">
        <v>123916</v>
      </c>
      <c r="C830" t="s">
        <v>1463</v>
      </c>
      <c r="D830" s="83" t="s">
        <v>228</v>
      </c>
      <c r="E830" s="138">
        <v>411459698414</v>
      </c>
      <c r="F830" s="83" t="s">
        <v>114</v>
      </c>
      <c r="G830" s="85">
        <v>43643</v>
      </c>
      <c r="H830" s="211" t="s">
        <v>98</v>
      </c>
      <c r="I830" s="84" t="s">
        <v>610</v>
      </c>
      <c r="J830" s="207" t="s">
        <v>627</v>
      </c>
      <c r="K830" s="208" t="s">
        <v>630</v>
      </c>
      <c r="L830" s="83" t="s">
        <v>108</v>
      </c>
      <c r="M830" s="184">
        <v>24654</v>
      </c>
      <c r="N830" s="184"/>
      <c r="O830" s="85" t="s">
        <v>102</v>
      </c>
      <c r="P830" s="185">
        <v>42491</v>
      </c>
      <c r="Q830" s="186" t="s">
        <v>203</v>
      </c>
      <c r="R830" s="186"/>
      <c r="S830" s="186"/>
      <c r="T830" s="187"/>
      <c r="U830" s="188" t="s">
        <v>296</v>
      </c>
      <c r="V830" s="188" t="s">
        <v>297</v>
      </c>
      <c r="W830" s="188" t="s">
        <v>297</v>
      </c>
      <c r="X830" s="189" t="s">
        <v>167</v>
      </c>
      <c r="Y830" s="190"/>
      <c r="Z830" s="83">
        <v>700</v>
      </c>
      <c r="AA830" s="83" t="s">
        <v>193</v>
      </c>
      <c r="AB830" s="83" t="s">
        <v>181</v>
      </c>
      <c r="AC830" s="83" t="s">
        <v>102</v>
      </c>
      <c r="AD830" s="83" t="s">
        <v>8348</v>
      </c>
      <c r="AE830" s="83" t="s">
        <v>102</v>
      </c>
      <c r="AF830" s="83" t="s">
        <v>102</v>
      </c>
      <c r="AG830" s="83" t="s">
        <v>119</v>
      </c>
      <c r="AH830" s="83" t="s">
        <v>8349</v>
      </c>
      <c r="AI830" s="83" t="s">
        <v>104</v>
      </c>
      <c r="AJ830" s="83" t="s">
        <v>105</v>
      </c>
      <c r="AK830" s="191" t="s">
        <v>8348</v>
      </c>
      <c r="AL830" s="191" t="s">
        <v>102</v>
      </c>
      <c r="AM830" s="191" t="s">
        <v>102</v>
      </c>
      <c r="AN830" s="191" t="s">
        <v>119</v>
      </c>
      <c r="AO830" s="191" t="s">
        <v>8349</v>
      </c>
      <c r="AP830" s="191" t="s">
        <v>104</v>
      </c>
      <c r="AQ830" s="191" t="s">
        <v>105</v>
      </c>
      <c r="AR830" s="191" t="s">
        <v>106</v>
      </c>
      <c r="AS830" s="191" t="s">
        <v>8348</v>
      </c>
      <c r="AT830" s="191" t="s">
        <v>485</v>
      </c>
      <c r="AU830" s="191" t="s">
        <v>8349</v>
      </c>
      <c r="AV830" s="191" t="s">
        <v>104</v>
      </c>
      <c r="AW830" s="191" t="s">
        <v>204</v>
      </c>
      <c r="AX830" s="191"/>
      <c r="AY830" s="192" t="s">
        <v>454</v>
      </c>
      <c r="AZ830" s="192" t="s">
        <v>416</v>
      </c>
      <c r="BA830" s="91" t="s">
        <v>108</v>
      </c>
      <c r="BB830" s="90">
        <v>0</v>
      </c>
      <c r="BC830" s="93" t="s">
        <v>102</v>
      </c>
      <c r="BD830" s="93" t="s">
        <v>102</v>
      </c>
      <c r="BE830" s="93" t="s">
        <v>102</v>
      </c>
      <c r="BF830" s="93" t="s">
        <v>102</v>
      </c>
      <c r="BG830" s="97" t="s">
        <v>108</v>
      </c>
      <c r="BH830" s="93" t="s">
        <v>108</v>
      </c>
      <c r="BI830" s="93" t="s">
        <v>102</v>
      </c>
      <c r="BJ830" s="93" t="s">
        <v>102</v>
      </c>
      <c r="BK830" s="93" t="s">
        <v>102</v>
      </c>
      <c r="BL830" s="93" t="s">
        <v>102</v>
      </c>
      <c r="BM830" s="93" t="s">
        <v>102</v>
      </c>
      <c r="BN830" s="93" t="s">
        <v>102</v>
      </c>
      <c r="BO830" s="93" t="s">
        <v>102</v>
      </c>
      <c r="BP830" s="96" t="s">
        <v>102</v>
      </c>
      <c r="BQ830" s="90">
        <v>0</v>
      </c>
      <c r="BR830" s="93" t="s">
        <v>102</v>
      </c>
      <c r="BS830" s="93" t="s">
        <v>102</v>
      </c>
      <c r="BT830" s="93" t="s">
        <v>102</v>
      </c>
      <c r="BU830" s="93" t="s">
        <v>102</v>
      </c>
      <c r="BV830" s="97" t="s">
        <v>108</v>
      </c>
      <c r="BW830" s="93" t="s">
        <v>108</v>
      </c>
      <c r="BX830" s="95" t="s">
        <v>102</v>
      </c>
      <c r="BY830" s="93" t="s">
        <v>102</v>
      </c>
      <c r="BZ830" s="93" t="s">
        <v>102</v>
      </c>
      <c r="CA830" s="93" t="s">
        <v>102</v>
      </c>
      <c r="CB830" s="93" t="s">
        <v>102</v>
      </c>
      <c r="CC830" s="93" t="s">
        <v>102</v>
      </c>
      <c r="CD830" s="93" t="s">
        <v>102</v>
      </c>
      <c r="CE830" s="193" t="s">
        <v>102</v>
      </c>
      <c r="CF830" s="194" t="s">
        <v>436</v>
      </c>
      <c r="CG830" s="195" t="s">
        <v>8350</v>
      </c>
      <c r="CH830" s="101" t="s">
        <v>563</v>
      </c>
      <c r="CI830" s="102"/>
      <c r="CJ830" s="196" t="s">
        <v>577</v>
      </c>
      <c r="CK830" s="104" t="s">
        <v>190</v>
      </c>
      <c r="CL830" s="105"/>
      <c r="CM830" s="83" t="s">
        <v>578</v>
      </c>
      <c r="CN830" s="106" t="s">
        <v>108</v>
      </c>
      <c r="CO830" s="197" t="s">
        <v>566</v>
      </c>
      <c r="CP830" s="107"/>
      <c r="CQ830" s="198" t="s">
        <v>107</v>
      </c>
      <c r="CR830" s="198" t="s">
        <v>107</v>
      </c>
      <c r="CS830" s="199"/>
      <c r="CT830" s="83" t="s">
        <v>109</v>
      </c>
      <c r="CU830" s="83" t="s">
        <v>109</v>
      </c>
      <c r="CV830" s="83">
        <v>90</v>
      </c>
      <c r="CW830" s="83" t="s">
        <v>270</v>
      </c>
      <c r="CX830" s="83">
        <v>90</v>
      </c>
      <c r="CY830" s="83" t="s">
        <v>108</v>
      </c>
      <c r="CZ830" s="83">
        <v>1092556.5</v>
      </c>
      <c r="DA830" s="83" t="s">
        <v>8351</v>
      </c>
      <c r="DB830" s="83" t="s">
        <v>118</v>
      </c>
      <c r="DC830" s="83" t="s">
        <v>108</v>
      </c>
      <c r="DD830" s="83">
        <v>6399</v>
      </c>
      <c r="DE830" s="83" t="s">
        <v>173</v>
      </c>
      <c r="DF830" s="83" t="s">
        <v>118</v>
      </c>
      <c r="DG830" s="83" t="s">
        <v>500</v>
      </c>
      <c r="DH830" s="83"/>
      <c r="DI830" s="85">
        <v>43646</v>
      </c>
      <c r="DJ830" s="83" t="s">
        <v>584</v>
      </c>
      <c r="DK830" s="83" t="s">
        <v>102</v>
      </c>
      <c r="DL830" s="83" t="s">
        <v>482</v>
      </c>
      <c r="DM830" s="83">
        <v>0</v>
      </c>
      <c r="DN830" s="83" t="s">
        <v>483</v>
      </c>
      <c r="DO830" s="83">
        <v>1</v>
      </c>
      <c r="DP830" s="83">
        <v>5</v>
      </c>
      <c r="DQ830" s="83"/>
      <c r="DR830" s="83" t="s">
        <v>108</v>
      </c>
      <c r="DS830" s="83" t="s">
        <v>497</v>
      </c>
      <c r="DU830" s="215" t="s">
        <v>269</v>
      </c>
      <c r="DV830" s="136">
        <v>1</v>
      </c>
      <c r="DW830" s="136">
        <v>3</v>
      </c>
      <c r="DX830" s="215" t="s">
        <v>269</v>
      </c>
      <c r="DY830" s="215" t="s">
        <v>269</v>
      </c>
      <c r="DZ830" s="215" t="s">
        <v>269</v>
      </c>
      <c r="EA830" s="215" t="s">
        <v>269</v>
      </c>
      <c r="EB830" s="215" t="s">
        <v>269</v>
      </c>
      <c r="EC830" s="215" t="s">
        <v>269</v>
      </c>
      <c r="ED830" s="215" t="s">
        <v>269</v>
      </c>
      <c r="EE830" s="215" t="s">
        <v>269</v>
      </c>
    </row>
    <row r="831" spans="1:135" ht="57.6" x14ac:dyDescent="0.55000000000000004">
      <c r="A831" s="83" t="s">
        <v>130</v>
      </c>
      <c r="B831" s="136">
        <v>130753</v>
      </c>
      <c r="C831" t="s">
        <v>1464</v>
      </c>
      <c r="D831" s="83" t="s">
        <v>228</v>
      </c>
      <c r="E831" s="138">
        <v>749454115066</v>
      </c>
      <c r="F831" s="83" t="s">
        <v>143</v>
      </c>
      <c r="G831" s="85">
        <v>43620</v>
      </c>
      <c r="H831" s="83" t="s">
        <v>98</v>
      </c>
      <c r="I831" s="84" t="s">
        <v>612</v>
      </c>
      <c r="J831" s="207" t="s">
        <v>628</v>
      </c>
      <c r="K831" s="208" t="s">
        <v>633</v>
      </c>
      <c r="L831" s="83" t="s">
        <v>108</v>
      </c>
      <c r="M831" s="184" t="s">
        <v>102</v>
      </c>
      <c r="N831" s="184" t="s">
        <v>556</v>
      </c>
      <c r="O831" s="85" t="s">
        <v>102</v>
      </c>
      <c r="P831" s="185">
        <v>42491</v>
      </c>
      <c r="Q831" s="186" t="s">
        <v>202</v>
      </c>
      <c r="R831" s="186" t="s">
        <v>613</v>
      </c>
      <c r="S831" s="186"/>
      <c r="T831" s="187"/>
      <c r="U831" s="188" t="s">
        <v>295</v>
      </c>
      <c r="V831" s="188" t="s">
        <v>205</v>
      </c>
      <c r="W831" s="188" t="s">
        <v>295</v>
      </c>
      <c r="X831" s="189" t="s">
        <v>107</v>
      </c>
      <c r="Y831" s="190" t="s">
        <v>614</v>
      </c>
      <c r="Z831" s="83">
        <v>700</v>
      </c>
      <c r="AA831" s="83" t="s">
        <v>193</v>
      </c>
      <c r="AB831" s="83" t="s">
        <v>181</v>
      </c>
      <c r="AC831" s="83" t="s">
        <v>102</v>
      </c>
      <c r="AD831" s="83" t="s">
        <v>8352</v>
      </c>
      <c r="AE831" s="83" t="s">
        <v>8353</v>
      </c>
      <c r="AF831" s="83" t="s">
        <v>102</v>
      </c>
      <c r="AG831" s="83" t="s">
        <v>175</v>
      </c>
      <c r="AH831" s="83" t="s">
        <v>8354</v>
      </c>
      <c r="AI831" s="83" t="s">
        <v>104</v>
      </c>
      <c r="AJ831" s="83" t="s">
        <v>105</v>
      </c>
      <c r="AK831" s="191" t="s">
        <v>8352</v>
      </c>
      <c r="AL831" s="191" t="s">
        <v>8353</v>
      </c>
      <c r="AM831" s="191" t="s">
        <v>102</v>
      </c>
      <c r="AN831" s="191" t="s">
        <v>175</v>
      </c>
      <c r="AO831" s="191" t="s">
        <v>8354</v>
      </c>
      <c r="AP831" s="191" t="s">
        <v>104</v>
      </c>
      <c r="AQ831" s="191" t="s">
        <v>105</v>
      </c>
      <c r="AR831" s="191" t="s">
        <v>106</v>
      </c>
      <c r="AS831" s="191"/>
      <c r="AT831" s="191"/>
      <c r="AU831" s="191"/>
      <c r="AV831" s="191"/>
      <c r="AW831" s="191"/>
      <c r="AX831" s="191" t="s">
        <v>575</v>
      </c>
      <c r="AY831" s="192" t="s">
        <v>454</v>
      </c>
      <c r="AZ831" s="192" t="s">
        <v>108</v>
      </c>
      <c r="BA831" s="91" t="s">
        <v>108</v>
      </c>
      <c r="BB831" s="90">
        <v>0</v>
      </c>
      <c r="BC831" s="93" t="s">
        <v>102</v>
      </c>
      <c r="BD831" s="93" t="s">
        <v>102</v>
      </c>
      <c r="BE831" s="93" t="s">
        <v>102</v>
      </c>
      <c r="BF831" s="93" t="s">
        <v>102</v>
      </c>
      <c r="BG831" s="97" t="s">
        <v>108</v>
      </c>
      <c r="BH831" s="93" t="s">
        <v>108</v>
      </c>
      <c r="BI831" s="93" t="s">
        <v>102</v>
      </c>
      <c r="BJ831" s="93" t="s">
        <v>102</v>
      </c>
      <c r="BK831" s="93" t="s">
        <v>102</v>
      </c>
      <c r="BL831" s="93" t="s">
        <v>102</v>
      </c>
      <c r="BM831" s="93" t="s">
        <v>102</v>
      </c>
      <c r="BN831" s="93" t="s">
        <v>102</v>
      </c>
      <c r="BO831" s="93" t="s">
        <v>102</v>
      </c>
      <c r="BP831" s="96" t="s">
        <v>102</v>
      </c>
      <c r="BQ831" s="90">
        <v>0</v>
      </c>
      <c r="BR831" s="93" t="s">
        <v>102</v>
      </c>
      <c r="BS831" s="93" t="s">
        <v>102</v>
      </c>
      <c r="BT831" s="93" t="s">
        <v>102</v>
      </c>
      <c r="BU831" s="93" t="s">
        <v>102</v>
      </c>
      <c r="BV831" s="97" t="s">
        <v>108</v>
      </c>
      <c r="BW831" s="93" t="s">
        <v>108</v>
      </c>
      <c r="BX831" s="95" t="s">
        <v>102</v>
      </c>
      <c r="BY831" s="93" t="s">
        <v>102</v>
      </c>
      <c r="BZ831" s="93" t="s">
        <v>102</v>
      </c>
      <c r="CA831" s="93" t="s">
        <v>102</v>
      </c>
      <c r="CB831" s="93" t="s">
        <v>102</v>
      </c>
      <c r="CC831" s="93" t="s">
        <v>102</v>
      </c>
      <c r="CD831" s="93" t="s">
        <v>102</v>
      </c>
      <c r="CE831" s="193" t="s">
        <v>102</v>
      </c>
      <c r="CF831" s="194" t="s">
        <v>508</v>
      </c>
      <c r="CG831" s="195" t="s">
        <v>102</v>
      </c>
      <c r="CH831" s="101" t="e">
        <v>#N/A</v>
      </c>
      <c r="CI831" s="102" t="s">
        <v>580</v>
      </c>
      <c r="CJ831" s="196" t="s">
        <v>108</v>
      </c>
      <c r="CK831" s="104" t="s">
        <v>109</v>
      </c>
      <c r="CL831" s="105" t="s">
        <v>579</v>
      </c>
      <c r="CM831" s="83" t="s">
        <v>108</v>
      </c>
      <c r="CN831" s="106" t="s">
        <v>108</v>
      </c>
      <c r="CO831" s="197" t="s">
        <v>108</v>
      </c>
      <c r="CP831" s="107"/>
      <c r="CQ831" s="198" t="s">
        <v>474</v>
      </c>
      <c r="CR831" s="198" t="s">
        <v>474</v>
      </c>
      <c r="CS831" s="199" t="s">
        <v>616</v>
      </c>
      <c r="CT831" s="83" t="s">
        <v>109</v>
      </c>
      <c r="CU831" s="83" t="s">
        <v>109</v>
      </c>
      <c r="CV831" s="83">
        <v>73</v>
      </c>
      <c r="CW831" s="83" t="s">
        <v>112</v>
      </c>
      <c r="CX831" s="83">
        <v>73</v>
      </c>
      <c r="CY831" s="83" t="s">
        <v>8355</v>
      </c>
      <c r="CZ831" s="83">
        <v>1093876</v>
      </c>
      <c r="DA831" s="83" t="s">
        <v>138</v>
      </c>
      <c r="DB831" s="83" t="s">
        <v>124</v>
      </c>
      <c r="DC831" s="83" t="s">
        <v>501</v>
      </c>
      <c r="DD831" s="83">
        <v>8061</v>
      </c>
      <c r="DE831" s="83" t="s">
        <v>582</v>
      </c>
      <c r="DF831" s="83" t="s">
        <v>145</v>
      </c>
      <c r="DG831" s="83" t="s">
        <v>501</v>
      </c>
      <c r="DH831" s="83" t="s">
        <v>582</v>
      </c>
      <c r="DI831" s="85">
        <v>43646</v>
      </c>
      <c r="DJ831" s="83" t="s">
        <v>584</v>
      </c>
      <c r="DK831" s="83" t="s">
        <v>102</v>
      </c>
      <c r="DL831" s="83" t="s">
        <v>482</v>
      </c>
      <c r="DM831" s="83">
        <v>0</v>
      </c>
      <c r="DN831" s="83" t="s">
        <v>238</v>
      </c>
      <c r="DO831" s="83">
        <v>1</v>
      </c>
      <c r="DP831" s="83">
        <v>4</v>
      </c>
      <c r="DQ831" s="83"/>
      <c r="DR831" s="83" t="s">
        <v>108</v>
      </c>
      <c r="DS831" s="83" t="s">
        <v>497</v>
      </c>
      <c r="DU831" s="215" t="s">
        <v>269</v>
      </c>
      <c r="DV831" s="136">
        <v>1</v>
      </c>
      <c r="DW831" s="136">
        <v>3</v>
      </c>
      <c r="DX831" s="215" t="s">
        <v>269</v>
      </c>
      <c r="DY831" s="215" t="s">
        <v>269</v>
      </c>
      <c r="DZ831" s="215" t="s">
        <v>269</v>
      </c>
      <c r="EA831" s="215" t="s">
        <v>269</v>
      </c>
      <c r="EB831" s="215" t="s">
        <v>269</v>
      </c>
      <c r="EC831" s="215" t="s">
        <v>269</v>
      </c>
      <c r="ED831" s="215" t="s">
        <v>269</v>
      </c>
      <c r="EE831" s="215" t="s">
        <v>269</v>
      </c>
    </row>
    <row r="832" spans="1:135" ht="28.8" x14ac:dyDescent="0.55000000000000004">
      <c r="A832" s="83" t="s">
        <v>130</v>
      </c>
      <c r="B832" s="136">
        <v>765325</v>
      </c>
      <c r="C832" t="s">
        <v>1465</v>
      </c>
      <c r="D832" s="83" t="s">
        <v>228</v>
      </c>
      <c r="E832" s="138">
        <v>981702406310</v>
      </c>
      <c r="F832" s="83" t="s">
        <v>114</v>
      </c>
      <c r="G832" s="85">
        <v>43634</v>
      </c>
      <c r="H832" s="83" t="s">
        <v>98</v>
      </c>
      <c r="I832" s="84" t="s">
        <v>618</v>
      </c>
      <c r="J832" s="207" t="s">
        <v>629</v>
      </c>
      <c r="K832" s="208" t="s">
        <v>634</v>
      </c>
      <c r="L832" s="83" t="s">
        <v>108</v>
      </c>
      <c r="M832" s="184">
        <v>27744</v>
      </c>
      <c r="N832" s="184"/>
      <c r="O832" s="85" t="s">
        <v>102</v>
      </c>
      <c r="P832" s="185">
        <v>43013</v>
      </c>
      <c r="Q832" s="186" t="s">
        <v>203</v>
      </c>
      <c r="R832" s="186"/>
      <c r="S832" s="186"/>
      <c r="T832" s="187"/>
      <c r="U832" s="188" t="s">
        <v>296</v>
      </c>
      <c r="V832" s="188" t="s">
        <v>205</v>
      </c>
      <c r="W832" s="189" t="s">
        <v>619</v>
      </c>
      <c r="X832" s="189" t="s">
        <v>107</v>
      </c>
      <c r="Y832" s="190" t="s">
        <v>614</v>
      </c>
      <c r="Z832" s="83">
        <v>700</v>
      </c>
      <c r="AA832" s="83" t="s">
        <v>193</v>
      </c>
      <c r="AB832" s="83" t="s">
        <v>181</v>
      </c>
      <c r="AC832" s="83" t="s">
        <v>102</v>
      </c>
      <c r="AD832" s="83" t="s">
        <v>8356</v>
      </c>
      <c r="AE832" s="83" t="s">
        <v>102</v>
      </c>
      <c r="AF832" s="83" t="s">
        <v>102</v>
      </c>
      <c r="AG832" s="83" t="s">
        <v>174</v>
      </c>
      <c r="AH832" s="83" t="s">
        <v>8345</v>
      </c>
      <c r="AI832" s="83" t="s">
        <v>104</v>
      </c>
      <c r="AJ832" s="83" t="s">
        <v>105</v>
      </c>
      <c r="AK832" s="191" t="s">
        <v>8356</v>
      </c>
      <c r="AL832" s="191" t="s">
        <v>102</v>
      </c>
      <c r="AM832" s="191" t="s">
        <v>102</v>
      </c>
      <c r="AN832" s="191" t="s">
        <v>174</v>
      </c>
      <c r="AO832" s="191" t="s">
        <v>8345</v>
      </c>
      <c r="AP832" s="191" t="s">
        <v>104</v>
      </c>
      <c r="AQ832" s="191" t="s">
        <v>105</v>
      </c>
      <c r="AR832" s="191" t="s">
        <v>106</v>
      </c>
      <c r="AS832" s="191" t="s">
        <v>8356</v>
      </c>
      <c r="AT832" s="191" t="s">
        <v>488</v>
      </c>
      <c r="AU832" s="191" t="s">
        <v>8357</v>
      </c>
      <c r="AV832" s="191" t="s">
        <v>104</v>
      </c>
      <c r="AW832" s="191" t="s">
        <v>204</v>
      </c>
      <c r="AX832" s="191"/>
      <c r="AY832" s="192" t="s">
        <v>454</v>
      </c>
      <c r="AZ832" s="192" t="s">
        <v>416</v>
      </c>
      <c r="BA832" s="91" t="s">
        <v>108</v>
      </c>
      <c r="BB832" s="90">
        <v>0</v>
      </c>
      <c r="BC832" s="93" t="s">
        <v>102</v>
      </c>
      <c r="BD832" s="93" t="s">
        <v>102</v>
      </c>
      <c r="BE832" s="93" t="s">
        <v>102</v>
      </c>
      <c r="BF832" s="93" t="s">
        <v>102</v>
      </c>
      <c r="BG832" s="97" t="s">
        <v>108</v>
      </c>
      <c r="BH832" s="93" t="s">
        <v>108</v>
      </c>
      <c r="BI832" s="93" t="s">
        <v>102</v>
      </c>
      <c r="BJ832" s="93" t="s">
        <v>102</v>
      </c>
      <c r="BK832" s="93" t="s">
        <v>102</v>
      </c>
      <c r="BL832" s="93" t="s">
        <v>102</v>
      </c>
      <c r="BM832" s="93" t="s">
        <v>102</v>
      </c>
      <c r="BN832" s="93" t="s">
        <v>102</v>
      </c>
      <c r="BO832" s="93" t="s">
        <v>102</v>
      </c>
      <c r="BP832" s="96" t="s">
        <v>102</v>
      </c>
      <c r="BQ832" s="90">
        <v>0</v>
      </c>
      <c r="BR832" s="93" t="s">
        <v>102</v>
      </c>
      <c r="BS832" s="93" t="s">
        <v>102</v>
      </c>
      <c r="BT832" s="93" t="s">
        <v>102</v>
      </c>
      <c r="BU832" s="93" t="s">
        <v>102</v>
      </c>
      <c r="BV832" s="97" t="s">
        <v>108</v>
      </c>
      <c r="BW832" s="93" t="s">
        <v>108</v>
      </c>
      <c r="BX832" s="95" t="s">
        <v>102</v>
      </c>
      <c r="BY832" s="93" t="s">
        <v>102</v>
      </c>
      <c r="BZ832" s="93" t="s">
        <v>102</v>
      </c>
      <c r="CA832" s="93" t="s">
        <v>102</v>
      </c>
      <c r="CB832" s="93" t="s">
        <v>102</v>
      </c>
      <c r="CC832" s="93" t="s">
        <v>102</v>
      </c>
      <c r="CD832" s="93" t="s">
        <v>102</v>
      </c>
      <c r="CE832" s="193" t="s">
        <v>102</v>
      </c>
      <c r="CF832" s="194" t="s">
        <v>436</v>
      </c>
      <c r="CG832" s="195" t="s">
        <v>8358</v>
      </c>
      <c r="CH832" s="101" t="s">
        <v>310</v>
      </c>
      <c r="CI832" s="102"/>
      <c r="CJ832" s="196" t="s">
        <v>8359</v>
      </c>
      <c r="CK832" s="104" t="s">
        <v>190</v>
      </c>
      <c r="CL832" s="105"/>
      <c r="CM832" s="83" t="s">
        <v>623</v>
      </c>
      <c r="CN832" s="106" t="s">
        <v>624</v>
      </c>
      <c r="CO832" s="197" t="s">
        <v>625</v>
      </c>
      <c r="CP832" s="107"/>
      <c r="CQ832" s="198" t="s">
        <v>474</v>
      </c>
      <c r="CR832" s="198" t="s">
        <v>474</v>
      </c>
      <c r="CS832" s="199"/>
      <c r="CT832" s="83" t="s">
        <v>109</v>
      </c>
      <c r="CU832" s="83" t="s">
        <v>109</v>
      </c>
      <c r="CV832" s="83">
        <v>24</v>
      </c>
      <c r="CW832" s="83" t="s">
        <v>139</v>
      </c>
      <c r="CX832" s="83">
        <v>24</v>
      </c>
      <c r="CY832" s="83" t="s">
        <v>108</v>
      </c>
      <c r="CZ832" s="83">
        <v>1095195.5</v>
      </c>
      <c r="DA832" s="83" t="s">
        <v>581</v>
      </c>
      <c r="DB832" s="83" t="s">
        <v>152</v>
      </c>
      <c r="DC832" s="83" t="s">
        <v>500</v>
      </c>
      <c r="DD832" s="83">
        <v>5081</v>
      </c>
      <c r="DE832" s="83" t="s">
        <v>606</v>
      </c>
      <c r="DF832" s="83" t="s">
        <v>152</v>
      </c>
      <c r="DG832" s="83" t="s">
        <v>500</v>
      </c>
      <c r="DH832" s="83"/>
      <c r="DI832" s="85">
        <v>43646</v>
      </c>
      <c r="DJ832" s="83" t="s">
        <v>584</v>
      </c>
      <c r="DK832" s="83" t="s">
        <v>102</v>
      </c>
      <c r="DL832" s="83" t="s">
        <v>482</v>
      </c>
      <c r="DM832" s="83">
        <v>0</v>
      </c>
      <c r="DN832" s="83" t="s">
        <v>483</v>
      </c>
      <c r="DO832" s="83">
        <v>1</v>
      </c>
      <c r="DP832" s="83">
        <v>6</v>
      </c>
      <c r="DQ832" s="83"/>
      <c r="DR832" s="83" t="s">
        <v>108</v>
      </c>
      <c r="DS832" s="83" t="s">
        <v>497</v>
      </c>
      <c r="DU832" s="215" t="s">
        <v>269</v>
      </c>
      <c r="DV832" s="136">
        <v>1</v>
      </c>
      <c r="DW832" s="136">
        <v>3</v>
      </c>
      <c r="DX832" s="215" t="s">
        <v>269</v>
      </c>
      <c r="DY832" s="215" t="s">
        <v>269</v>
      </c>
      <c r="DZ832" s="215" t="s">
        <v>269</v>
      </c>
      <c r="EA832" s="215" t="s">
        <v>269</v>
      </c>
      <c r="EB832" s="215" t="s">
        <v>269</v>
      </c>
      <c r="EC832" s="215" t="s">
        <v>269</v>
      </c>
      <c r="ED832" s="215" t="s">
        <v>269</v>
      </c>
      <c r="EE832" s="215" t="s">
        <v>269</v>
      </c>
    </row>
    <row r="833" spans="1:135" ht="28.8" x14ac:dyDescent="0.55000000000000004">
      <c r="A833" s="83" t="s">
        <v>130</v>
      </c>
      <c r="B833" s="136">
        <v>538147</v>
      </c>
      <c r="C833" t="s">
        <v>1466</v>
      </c>
      <c r="D833" s="83" t="s">
        <v>228</v>
      </c>
      <c r="E833" s="138">
        <v>893210984379</v>
      </c>
      <c r="F833" s="83" t="s">
        <v>114</v>
      </c>
      <c r="G833" s="85">
        <v>43643</v>
      </c>
      <c r="H833" s="211" t="s">
        <v>98</v>
      </c>
      <c r="I833" s="84" t="s">
        <v>610</v>
      </c>
      <c r="J833" s="207" t="s">
        <v>627</v>
      </c>
      <c r="K833" s="208" t="s">
        <v>630</v>
      </c>
      <c r="L833" s="83" t="s">
        <v>108</v>
      </c>
      <c r="M833" s="184">
        <v>24655</v>
      </c>
      <c r="N833" s="184"/>
      <c r="O833" s="85" t="s">
        <v>102</v>
      </c>
      <c r="P833" s="185">
        <v>42491</v>
      </c>
      <c r="Q833" s="186" t="s">
        <v>203</v>
      </c>
      <c r="R833" s="186"/>
      <c r="S833" s="186"/>
      <c r="T833" s="187"/>
      <c r="U833" s="188" t="s">
        <v>296</v>
      </c>
      <c r="V833" s="188" t="s">
        <v>297</v>
      </c>
      <c r="W833" s="188" t="s">
        <v>297</v>
      </c>
      <c r="X833" s="189" t="s">
        <v>167</v>
      </c>
      <c r="Y833" s="190"/>
      <c r="Z833" s="83">
        <v>700</v>
      </c>
      <c r="AA833" s="83" t="s">
        <v>193</v>
      </c>
      <c r="AB833" s="83" t="s">
        <v>181</v>
      </c>
      <c r="AC833" s="83" t="s">
        <v>102</v>
      </c>
      <c r="AD833" s="83" t="s">
        <v>8360</v>
      </c>
      <c r="AE833" s="83" t="s">
        <v>102</v>
      </c>
      <c r="AF833" s="83" t="s">
        <v>102</v>
      </c>
      <c r="AG833" s="83" t="s">
        <v>119</v>
      </c>
      <c r="AH833" s="83" t="s">
        <v>8361</v>
      </c>
      <c r="AI833" s="83" t="s">
        <v>104</v>
      </c>
      <c r="AJ833" s="83" t="s">
        <v>105</v>
      </c>
      <c r="AK833" s="191" t="s">
        <v>8360</v>
      </c>
      <c r="AL833" s="191" t="s">
        <v>102</v>
      </c>
      <c r="AM833" s="191" t="s">
        <v>102</v>
      </c>
      <c r="AN833" s="191" t="s">
        <v>119</v>
      </c>
      <c r="AO833" s="191" t="s">
        <v>8361</v>
      </c>
      <c r="AP833" s="191" t="s">
        <v>104</v>
      </c>
      <c r="AQ833" s="191" t="s">
        <v>105</v>
      </c>
      <c r="AR833" s="191" t="s">
        <v>106</v>
      </c>
      <c r="AS833" s="191" t="s">
        <v>8360</v>
      </c>
      <c r="AT833" s="191" t="s">
        <v>485</v>
      </c>
      <c r="AU833" s="191" t="s">
        <v>8361</v>
      </c>
      <c r="AV833" s="191" t="s">
        <v>104</v>
      </c>
      <c r="AW833" s="191" t="s">
        <v>204</v>
      </c>
      <c r="AX833" s="191"/>
      <c r="AY833" s="192" t="s">
        <v>454</v>
      </c>
      <c r="AZ833" s="192" t="s">
        <v>416</v>
      </c>
      <c r="BA833" s="91" t="s">
        <v>108</v>
      </c>
      <c r="BB833" s="90">
        <v>0</v>
      </c>
      <c r="BC833" s="93" t="s">
        <v>102</v>
      </c>
      <c r="BD833" s="93" t="s">
        <v>102</v>
      </c>
      <c r="BE833" s="93" t="s">
        <v>102</v>
      </c>
      <c r="BF833" s="93" t="s">
        <v>102</v>
      </c>
      <c r="BG833" s="97" t="s">
        <v>108</v>
      </c>
      <c r="BH833" s="93" t="s">
        <v>108</v>
      </c>
      <c r="BI833" s="93" t="s">
        <v>102</v>
      </c>
      <c r="BJ833" s="93" t="s">
        <v>102</v>
      </c>
      <c r="BK833" s="93" t="s">
        <v>102</v>
      </c>
      <c r="BL833" s="93" t="s">
        <v>102</v>
      </c>
      <c r="BM833" s="93" t="s">
        <v>102</v>
      </c>
      <c r="BN833" s="93" t="s">
        <v>102</v>
      </c>
      <c r="BO833" s="93" t="s">
        <v>102</v>
      </c>
      <c r="BP833" s="96" t="s">
        <v>102</v>
      </c>
      <c r="BQ833" s="90">
        <v>0</v>
      </c>
      <c r="BR833" s="93" t="s">
        <v>102</v>
      </c>
      <c r="BS833" s="93" t="s">
        <v>102</v>
      </c>
      <c r="BT833" s="93" t="s">
        <v>102</v>
      </c>
      <c r="BU833" s="93" t="s">
        <v>102</v>
      </c>
      <c r="BV833" s="97" t="s">
        <v>108</v>
      </c>
      <c r="BW833" s="93" t="s">
        <v>108</v>
      </c>
      <c r="BX833" s="95" t="s">
        <v>102</v>
      </c>
      <c r="BY833" s="93" t="s">
        <v>102</v>
      </c>
      <c r="BZ833" s="93" t="s">
        <v>102</v>
      </c>
      <c r="CA833" s="93" t="s">
        <v>102</v>
      </c>
      <c r="CB833" s="93" t="s">
        <v>102</v>
      </c>
      <c r="CC833" s="93" t="s">
        <v>102</v>
      </c>
      <c r="CD833" s="93" t="s">
        <v>102</v>
      </c>
      <c r="CE833" s="193" t="s">
        <v>102</v>
      </c>
      <c r="CF833" s="194" t="s">
        <v>436</v>
      </c>
      <c r="CG833" s="195" t="s">
        <v>8362</v>
      </c>
      <c r="CH833" s="101" t="s">
        <v>563</v>
      </c>
      <c r="CI833" s="102"/>
      <c r="CJ833" s="196" t="s">
        <v>577</v>
      </c>
      <c r="CK833" s="104" t="s">
        <v>190</v>
      </c>
      <c r="CL833" s="105"/>
      <c r="CM833" s="83" t="s">
        <v>578</v>
      </c>
      <c r="CN833" s="106" t="s">
        <v>108</v>
      </c>
      <c r="CO833" s="197" t="s">
        <v>566</v>
      </c>
      <c r="CP833" s="107"/>
      <c r="CQ833" s="198" t="s">
        <v>107</v>
      </c>
      <c r="CR833" s="198" t="s">
        <v>107</v>
      </c>
      <c r="CS833" s="199"/>
      <c r="CT833" s="83" t="s">
        <v>109</v>
      </c>
      <c r="CU833" s="83" t="s">
        <v>109</v>
      </c>
      <c r="CV833" s="83">
        <v>54</v>
      </c>
      <c r="CW833" s="83" t="s">
        <v>270</v>
      </c>
      <c r="CX833" s="83">
        <v>54</v>
      </c>
      <c r="CY833" s="83" t="s">
        <v>108</v>
      </c>
      <c r="CZ833" s="83">
        <v>1096515</v>
      </c>
      <c r="DA833" s="83" t="s">
        <v>8363</v>
      </c>
      <c r="DB833" s="83" t="s">
        <v>118</v>
      </c>
      <c r="DC833" s="83" t="s">
        <v>108</v>
      </c>
      <c r="DD833" s="83">
        <v>4765</v>
      </c>
      <c r="DE833" s="83" t="s">
        <v>173</v>
      </c>
      <c r="DF833" s="83" t="s">
        <v>118</v>
      </c>
      <c r="DG833" s="83" t="s">
        <v>500</v>
      </c>
      <c r="DH833" s="83"/>
      <c r="DI833" s="85">
        <v>43646</v>
      </c>
      <c r="DJ833" s="83" t="s">
        <v>584</v>
      </c>
      <c r="DK833" s="83" t="s">
        <v>102</v>
      </c>
      <c r="DL833" s="83" t="s">
        <v>482</v>
      </c>
      <c r="DM833" s="83">
        <v>0</v>
      </c>
      <c r="DN833" s="83" t="s">
        <v>483</v>
      </c>
      <c r="DO833" s="83">
        <v>1</v>
      </c>
      <c r="DP833" s="83">
        <v>1</v>
      </c>
      <c r="DQ833" s="83"/>
      <c r="DR833" s="83" t="s">
        <v>108</v>
      </c>
      <c r="DS833" s="83" t="s">
        <v>497</v>
      </c>
      <c r="DU833" s="215" t="s">
        <v>269</v>
      </c>
      <c r="DV833" s="136">
        <v>1</v>
      </c>
      <c r="DW833" s="136">
        <v>3</v>
      </c>
      <c r="DX833" s="215" t="s">
        <v>269</v>
      </c>
      <c r="DY833" s="215" t="s">
        <v>269</v>
      </c>
      <c r="DZ833" s="215" t="s">
        <v>269</v>
      </c>
      <c r="EA833" s="215" t="s">
        <v>269</v>
      </c>
      <c r="EB833" s="215" t="s">
        <v>269</v>
      </c>
      <c r="EC833" s="215" t="s">
        <v>269</v>
      </c>
      <c r="ED833" s="215" t="s">
        <v>269</v>
      </c>
      <c r="EE833" s="215" t="s">
        <v>269</v>
      </c>
    </row>
    <row r="834" spans="1:135" ht="57.6" x14ac:dyDescent="0.55000000000000004">
      <c r="A834" s="83" t="s">
        <v>130</v>
      </c>
      <c r="B834" s="136">
        <v>553226</v>
      </c>
      <c r="C834" t="s">
        <v>1467</v>
      </c>
      <c r="D834" s="83" t="s">
        <v>228</v>
      </c>
      <c r="E834" s="138">
        <v>980610001159</v>
      </c>
      <c r="F834" s="83" t="s">
        <v>143</v>
      </c>
      <c r="G834" s="85">
        <v>43620</v>
      </c>
      <c r="H834" s="83" t="s">
        <v>98</v>
      </c>
      <c r="I834" s="84" t="s">
        <v>612</v>
      </c>
      <c r="J834" s="207" t="s">
        <v>628</v>
      </c>
      <c r="K834" s="208" t="s">
        <v>633</v>
      </c>
      <c r="L834" s="83" t="s">
        <v>108</v>
      </c>
      <c r="M834" s="184" t="s">
        <v>102</v>
      </c>
      <c r="N834" s="184" t="s">
        <v>556</v>
      </c>
      <c r="O834" s="85" t="s">
        <v>102</v>
      </c>
      <c r="P834" s="185">
        <v>42491</v>
      </c>
      <c r="Q834" s="186" t="s">
        <v>202</v>
      </c>
      <c r="R834" s="186" t="s">
        <v>613</v>
      </c>
      <c r="S834" s="186"/>
      <c r="T834" s="187"/>
      <c r="U834" s="188" t="s">
        <v>295</v>
      </c>
      <c r="V834" s="188" t="s">
        <v>205</v>
      </c>
      <c r="W834" s="188" t="s">
        <v>295</v>
      </c>
      <c r="X834" s="189" t="s">
        <v>107</v>
      </c>
      <c r="Y834" s="190" t="s">
        <v>614</v>
      </c>
      <c r="Z834" s="83">
        <v>700</v>
      </c>
      <c r="AA834" s="83" t="s">
        <v>193</v>
      </c>
      <c r="AB834" s="83" t="s">
        <v>181</v>
      </c>
      <c r="AC834" s="83" t="s">
        <v>102</v>
      </c>
      <c r="AD834" s="83" t="s">
        <v>8364</v>
      </c>
      <c r="AE834" s="83" t="s">
        <v>8365</v>
      </c>
      <c r="AF834" s="83" t="s">
        <v>102</v>
      </c>
      <c r="AG834" s="83" t="s">
        <v>175</v>
      </c>
      <c r="AH834" s="83" t="s">
        <v>8366</v>
      </c>
      <c r="AI834" s="83" t="s">
        <v>104</v>
      </c>
      <c r="AJ834" s="83" t="s">
        <v>105</v>
      </c>
      <c r="AK834" s="191" t="s">
        <v>8364</v>
      </c>
      <c r="AL834" s="191" t="s">
        <v>8365</v>
      </c>
      <c r="AM834" s="191" t="s">
        <v>102</v>
      </c>
      <c r="AN834" s="191" t="s">
        <v>175</v>
      </c>
      <c r="AO834" s="191" t="s">
        <v>8366</v>
      </c>
      <c r="AP834" s="191" t="s">
        <v>104</v>
      </c>
      <c r="AQ834" s="191" t="s">
        <v>105</v>
      </c>
      <c r="AR834" s="191" t="s">
        <v>106</v>
      </c>
      <c r="AS834" s="191"/>
      <c r="AT834" s="191"/>
      <c r="AU834" s="191"/>
      <c r="AV834" s="191"/>
      <c r="AW834" s="191"/>
      <c r="AX834" s="191" t="s">
        <v>575</v>
      </c>
      <c r="AY834" s="192" t="s">
        <v>454</v>
      </c>
      <c r="AZ834" s="192" t="s">
        <v>108</v>
      </c>
      <c r="BA834" s="91" t="s">
        <v>108</v>
      </c>
      <c r="BB834" s="90">
        <v>0</v>
      </c>
      <c r="BC834" s="93" t="s">
        <v>102</v>
      </c>
      <c r="BD834" s="93" t="s">
        <v>102</v>
      </c>
      <c r="BE834" s="93" t="s">
        <v>102</v>
      </c>
      <c r="BF834" s="93" t="s">
        <v>102</v>
      </c>
      <c r="BG834" s="97" t="s">
        <v>108</v>
      </c>
      <c r="BH834" s="93" t="s">
        <v>108</v>
      </c>
      <c r="BI834" s="93" t="s">
        <v>102</v>
      </c>
      <c r="BJ834" s="93" t="s">
        <v>102</v>
      </c>
      <c r="BK834" s="93" t="s">
        <v>102</v>
      </c>
      <c r="BL834" s="93" t="s">
        <v>102</v>
      </c>
      <c r="BM834" s="93" t="s">
        <v>102</v>
      </c>
      <c r="BN834" s="93" t="s">
        <v>102</v>
      </c>
      <c r="BO834" s="93" t="s">
        <v>102</v>
      </c>
      <c r="BP834" s="96" t="s">
        <v>102</v>
      </c>
      <c r="BQ834" s="90">
        <v>0</v>
      </c>
      <c r="BR834" s="93" t="s">
        <v>102</v>
      </c>
      <c r="BS834" s="93" t="s">
        <v>102</v>
      </c>
      <c r="BT834" s="93" t="s">
        <v>102</v>
      </c>
      <c r="BU834" s="93" t="s">
        <v>102</v>
      </c>
      <c r="BV834" s="97" t="s">
        <v>108</v>
      </c>
      <c r="BW834" s="93" t="s">
        <v>108</v>
      </c>
      <c r="BX834" s="95" t="s">
        <v>102</v>
      </c>
      <c r="BY834" s="93" t="s">
        <v>102</v>
      </c>
      <c r="BZ834" s="93" t="s">
        <v>102</v>
      </c>
      <c r="CA834" s="93" t="s">
        <v>102</v>
      </c>
      <c r="CB834" s="93" t="s">
        <v>102</v>
      </c>
      <c r="CC834" s="93" t="s">
        <v>102</v>
      </c>
      <c r="CD834" s="93" t="s">
        <v>102</v>
      </c>
      <c r="CE834" s="193" t="s">
        <v>102</v>
      </c>
      <c r="CF834" s="194" t="s">
        <v>508</v>
      </c>
      <c r="CG834" s="195" t="s">
        <v>102</v>
      </c>
      <c r="CH834" s="101" t="e">
        <v>#N/A</v>
      </c>
      <c r="CI834" s="102" t="s">
        <v>580</v>
      </c>
      <c r="CJ834" s="196" t="s">
        <v>108</v>
      </c>
      <c r="CK834" s="104" t="s">
        <v>109</v>
      </c>
      <c r="CL834" s="105" t="s">
        <v>579</v>
      </c>
      <c r="CM834" s="83" t="s">
        <v>108</v>
      </c>
      <c r="CN834" s="106" t="s">
        <v>108</v>
      </c>
      <c r="CO834" s="197" t="s">
        <v>108</v>
      </c>
      <c r="CP834" s="107"/>
      <c r="CQ834" s="198" t="s">
        <v>474</v>
      </c>
      <c r="CR834" s="198" t="s">
        <v>474</v>
      </c>
      <c r="CS834" s="199" t="s">
        <v>616</v>
      </c>
      <c r="CT834" s="83" t="s">
        <v>109</v>
      </c>
      <c r="CU834" s="83" t="s">
        <v>109</v>
      </c>
      <c r="CV834" s="83">
        <v>75</v>
      </c>
      <c r="CW834" s="83" t="s">
        <v>112</v>
      </c>
      <c r="CX834" s="83">
        <v>75</v>
      </c>
      <c r="CY834" s="83" t="s">
        <v>8367</v>
      </c>
      <c r="CZ834" s="83">
        <v>1097834.5</v>
      </c>
      <c r="DA834" s="83" t="s">
        <v>138</v>
      </c>
      <c r="DB834" s="83" t="s">
        <v>124</v>
      </c>
      <c r="DC834" s="83" t="s">
        <v>501</v>
      </c>
      <c r="DD834" s="83">
        <v>6660</v>
      </c>
      <c r="DE834" s="83" t="s">
        <v>582</v>
      </c>
      <c r="DF834" s="83" t="s">
        <v>145</v>
      </c>
      <c r="DG834" s="83" t="s">
        <v>501</v>
      </c>
      <c r="DH834" s="83" t="s">
        <v>582</v>
      </c>
      <c r="DI834" s="85">
        <v>43646</v>
      </c>
      <c r="DJ834" s="83" t="s">
        <v>584</v>
      </c>
      <c r="DK834" s="83" t="s">
        <v>102</v>
      </c>
      <c r="DL834" s="83" t="s">
        <v>482</v>
      </c>
      <c r="DM834" s="83">
        <v>0</v>
      </c>
      <c r="DN834" s="83" t="s">
        <v>238</v>
      </c>
      <c r="DO834" s="83">
        <v>1</v>
      </c>
      <c r="DP834" s="83">
        <v>6</v>
      </c>
      <c r="DQ834" s="83"/>
      <c r="DR834" s="83" t="s">
        <v>108</v>
      </c>
      <c r="DS834" s="83" t="s">
        <v>497</v>
      </c>
      <c r="DU834" s="215" t="s">
        <v>269</v>
      </c>
      <c r="DV834" s="136">
        <v>1</v>
      </c>
      <c r="DW834" s="136">
        <v>3</v>
      </c>
      <c r="DX834" s="215" t="s">
        <v>269</v>
      </c>
      <c r="DY834" s="215" t="s">
        <v>269</v>
      </c>
      <c r="DZ834" s="215" t="s">
        <v>269</v>
      </c>
      <c r="EA834" s="215" t="s">
        <v>269</v>
      </c>
      <c r="EB834" s="215" t="s">
        <v>269</v>
      </c>
      <c r="EC834" s="215" t="s">
        <v>269</v>
      </c>
      <c r="ED834" s="215" t="s">
        <v>269</v>
      </c>
      <c r="EE834" s="215" t="s">
        <v>269</v>
      </c>
    </row>
    <row r="835" spans="1:135" ht="28.8" x14ac:dyDescent="0.55000000000000004">
      <c r="A835" s="83" t="s">
        <v>130</v>
      </c>
      <c r="B835" s="136">
        <v>418983</v>
      </c>
      <c r="C835" t="s">
        <v>1468</v>
      </c>
      <c r="D835" s="83" t="s">
        <v>228</v>
      </c>
      <c r="E835" s="138">
        <v>592677597102</v>
      </c>
      <c r="F835" s="83" t="s">
        <v>114</v>
      </c>
      <c r="G835" s="85">
        <v>43634</v>
      </c>
      <c r="H835" s="83" t="s">
        <v>98</v>
      </c>
      <c r="I835" s="84" t="s">
        <v>618</v>
      </c>
      <c r="J835" s="207" t="s">
        <v>629</v>
      </c>
      <c r="K835" s="208" t="s">
        <v>634</v>
      </c>
      <c r="L835" s="83" t="s">
        <v>108</v>
      </c>
      <c r="M835" s="184">
        <v>27745</v>
      </c>
      <c r="N835" s="184"/>
      <c r="O835" s="85" t="s">
        <v>102</v>
      </c>
      <c r="P835" s="185">
        <v>43013</v>
      </c>
      <c r="Q835" s="186" t="s">
        <v>203</v>
      </c>
      <c r="R835" s="186"/>
      <c r="S835" s="186"/>
      <c r="T835" s="187"/>
      <c r="U835" s="188" t="s">
        <v>296</v>
      </c>
      <c r="V835" s="188" t="s">
        <v>205</v>
      </c>
      <c r="W835" s="189" t="s">
        <v>619</v>
      </c>
      <c r="X835" s="189" t="s">
        <v>107</v>
      </c>
      <c r="Y835" s="190" t="s">
        <v>614</v>
      </c>
      <c r="Z835" s="83">
        <v>700</v>
      </c>
      <c r="AA835" s="83" t="s">
        <v>193</v>
      </c>
      <c r="AB835" s="83" t="s">
        <v>181</v>
      </c>
      <c r="AC835" s="83" t="s">
        <v>102</v>
      </c>
      <c r="AD835" s="83" t="s">
        <v>8368</v>
      </c>
      <c r="AE835" s="83" t="s">
        <v>102</v>
      </c>
      <c r="AF835" s="83" t="s">
        <v>102</v>
      </c>
      <c r="AG835" s="83" t="s">
        <v>174</v>
      </c>
      <c r="AH835" s="83" t="s">
        <v>8357</v>
      </c>
      <c r="AI835" s="83" t="s">
        <v>104</v>
      </c>
      <c r="AJ835" s="83" t="s">
        <v>105</v>
      </c>
      <c r="AK835" s="191" t="s">
        <v>8368</v>
      </c>
      <c r="AL835" s="191" t="s">
        <v>102</v>
      </c>
      <c r="AM835" s="191" t="s">
        <v>102</v>
      </c>
      <c r="AN835" s="191" t="s">
        <v>174</v>
      </c>
      <c r="AO835" s="191" t="s">
        <v>8357</v>
      </c>
      <c r="AP835" s="191" t="s">
        <v>104</v>
      </c>
      <c r="AQ835" s="191" t="s">
        <v>105</v>
      </c>
      <c r="AR835" s="191" t="s">
        <v>106</v>
      </c>
      <c r="AS835" s="191" t="s">
        <v>8368</v>
      </c>
      <c r="AT835" s="191" t="s">
        <v>488</v>
      </c>
      <c r="AU835" s="191" t="s">
        <v>8369</v>
      </c>
      <c r="AV835" s="191" t="s">
        <v>104</v>
      </c>
      <c r="AW835" s="191" t="s">
        <v>204</v>
      </c>
      <c r="AX835" s="191"/>
      <c r="AY835" s="192" t="s">
        <v>454</v>
      </c>
      <c r="AZ835" s="192" t="s">
        <v>416</v>
      </c>
      <c r="BA835" s="91" t="s">
        <v>108</v>
      </c>
      <c r="BB835" s="90">
        <v>0</v>
      </c>
      <c r="BC835" s="93" t="s">
        <v>102</v>
      </c>
      <c r="BD835" s="93" t="s">
        <v>102</v>
      </c>
      <c r="BE835" s="93" t="s">
        <v>102</v>
      </c>
      <c r="BF835" s="93" t="s">
        <v>102</v>
      </c>
      <c r="BG835" s="97" t="s">
        <v>108</v>
      </c>
      <c r="BH835" s="93" t="s">
        <v>108</v>
      </c>
      <c r="BI835" s="93" t="s">
        <v>102</v>
      </c>
      <c r="BJ835" s="93" t="s">
        <v>102</v>
      </c>
      <c r="BK835" s="93" t="s">
        <v>102</v>
      </c>
      <c r="BL835" s="93" t="s">
        <v>102</v>
      </c>
      <c r="BM835" s="93" t="s">
        <v>102</v>
      </c>
      <c r="BN835" s="93" t="s">
        <v>102</v>
      </c>
      <c r="BO835" s="93" t="s">
        <v>102</v>
      </c>
      <c r="BP835" s="96" t="s">
        <v>102</v>
      </c>
      <c r="BQ835" s="90">
        <v>0</v>
      </c>
      <c r="BR835" s="93" t="s">
        <v>102</v>
      </c>
      <c r="BS835" s="93" t="s">
        <v>102</v>
      </c>
      <c r="BT835" s="93" t="s">
        <v>102</v>
      </c>
      <c r="BU835" s="93" t="s">
        <v>102</v>
      </c>
      <c r="BV835" s="97" t="s">
        <v>108</v>
      </c>
      <c r="BW835" s="93" t="s">
        <v>108</v>
      </c>
      <c r="BX835" s="95" t="s">
        <v>102</v>
      </c>
      <c r="BY835" s="93" t="s">
        <v>102</v>
      </c>
      <c r="BZ835" s="93" t="s">
        <v>102</v>
      </c>
      <c r="CA835" s="93" t="s">
        <v>102</v>
      </c>
      <c r="CB835" s="93" t="s">
        <v>102</v>
      </c>
      <c r="CC835" s="93" t="s">
        <v>102</v>
      </c>
      <c r="CD835" s="93" t="s">
        <v>102</v>
      </c>
      <c r="CE835" s="193" t="s">
        <v>102</v>
      </c>
      <c r="CF835" s="194" t="s">
        <v>436</v>
      </c>
      <c r="CG835" s="195" t="s">
        <v>8370</v>
      </c>
      <c r="CH835" s="101" t="s">
        <v>310</v>
      </c>
      <c r="CI835" s="102"/>
      <c r="CJ835" s="196" t="s">
        <v>8371</v>
      </c>
      <c r="CK835" s="104" t="s">
        <v>190</v>
      </c>
      <c r="CL835" s="105"/>
      <c r="CM835" s="83" t="s">
        <v>623</v>
      </c>
      <c r="CN835" s="106" t="s">
        <v>624</v>
      </c>
      <c r="CO835" s="197" t="s">
        <v>625</v>
      </c>
      <c r="CP835" s="107"/>
      <c r="CQ835" s="198" t="s">
        <v>474</v>
      </c>
      <c r="CR835" s="198" t="s">
        <v>474</v>
      </c>
      <c r="CS835" s="199"/>
      <c r="CT835" s="83" t="s">
        <v>109</v>
      </c>
      <c r="CU835" s="83" t="s">
        <v>109</v>
      </c>
      <c r="CV835" s="83">
        <v>30</v>
      </c>
      <c r="CW835" s="83" t="s">
        <v>139</v>
      </c>
      <c r="CX835" s="83">
        <v>30</v>
      </c>
      <c r="CY835" s="83" t="s">
        <v>108</v>
      </c>
      <c r="CZ835" s="83">
        <v>1099154</v>
      </c>
      <c r="DA835" s="83" t="s">
        <v>581</v>
      </c>
      <c r="DB835" s="83" t="s">
        <v>152</v>
      </c>
      <c r="DC835" s="83" t="s">
        <v>500</v>
      </c>
      <c r="DD835" s="83">
        <v>9999</v>
      </c>
      <c r="DE835" s="83" t="s">
        <v>606</v>
      </c>
      <c r="DF835" s="83" t="s">
        <v>152</v>
      </c>
      <c r="DG835" s="83" t="s">
        <v>500</v>
      </c>
      <c r="DH835" s="83"/>
      <c r="DI835" s="85">
        <v>43646</v>
      </c>
      <c r="DJ835" s="83" t="s">
        <v>584</v>
      </c>
      <c r="DK835" s="83" t="s">
        <v>102</v>
      </c>
      <c r="DL835" s="83" t="s">
        <v>482</v>
      </c>
      <c r="DM835" s="83">
        <v>0</v>
      </c>
      <c r="DN835" s="83" t="s">
        <v>483</v>
      </c>
      <c r="DO835" s="83">
        <v>1</v>
      </c>
      <c r="DP835" s="83">
        <v>1</v>
      </c>
      <c r="DQ835" s="83"/>
      <c r="DR835" s="83" t="s">
        <v>108</v>
      </c>
      <c r="DS835" s="83" t="s">
        <v>497</v>
      </c>
      <c r="DU835" s="215" t="s">
        <v>269</v>
      </c>
      <c r="DV835" s="136">
        <v>1</v>
      </c>
      <c r="DW835" s="136">
        <v>3</v>
      </c>
      <c r="DX835" s="215" t="s">
        <v>269</v>
      </c>
      <c r="DY835" s="215" t="s">
        <v>269</v>
      </c>
      <c r="DZ835" s="215" t="s">
        <v>269</v>
      </c>
      <c r="EA835" s="215" t="s">
        <v>269</v>
      </c>
      <c r="EB835" s="215" t="s">
        <v>269</v>
      </c>
      <c r="EC835" s="215" t="s">
        <v>269</v>
      </c>
      <c r="ED835" s="215" t="s">
        <v>269</v>
      </c>
      <c r="EE835" s="215" t="s">
        <v>269</v>
      </c>
    </row>
    <row r="836" spans="1:135" ht="28.8" x14ac:dyDescent="0.55000000000000004">
      <c r="A836" s="83" t="s">
        <v>130</v>
      </c>
      <c r="B836" s="136">
        <v>279810</v>
      </c>
      <c r="C836" t="s">
        <v>1469</v>
      </c>
      <c r="D836" s="83" t="s">
        <v>228</v>
      </c>
      <c r="E836" s="138">
        <v>227351707938</v>
      </c>
      <c r="F836" s="83" t="s">
        <v>114</v>
      </c>
      <c r="G836" s="85">
        <v>43643</v>
      </c>
      <c r="H836" s="211" t="s">
        <v>98</v>
      </c>
      <c r="I836" s="84" t="s">
        <v>610</v>
      </c>
      <c r="J836" s="207" t="s">
        <v>627</v>
      </c>
      <c r="K836" s="208" t="s">
        <v>630</v>
      </c>
      <c r="L836" s="83" t="s">
        <v>108</v>
      </c>
      <c r="M836" s="184">
        <v>24656</v>
      </c>
      <c r="N836" s="184"/>
      <c r="O836" s="85" t="s">
        <v>102</v>
      </c>
      <c r="P836" s="185">
        <v>42491</v>
      </c>
      <c r="Q836" s="186" t="s">
        <v>203</v>
      </c>
      <c r="R836" s="186"/>
      <c r="S836" s="186"/>
      <c r="T836" s="187"/>
      <c r="U836" s="188" t="s">
        <v>296</v>
      </c>
      <c r="V836" s="188" t="s">
        <v>297</v>
      </c>
      <c r="W836" s="188" t="s">
        <v>297</v>
      </c>
      <c r="X836" s="189" t="s">
        <v>167</v>
      </c>
      <c r="Y836" s="190"/>
      <c r="Z836" s="83">
        <v>700</v>
      </c>
      <c r="AA836" s="83" t="s">
        <v>193</v>
      </c>
      <c r="AB836" s="83" t="s">
        <v>181</v>
      </c>
      <c r="AC836" s="83" t="s">
        <v>102</v>
      </c>
      <c r="AD836" s="83" t="s">
        <v>8372</v>
      </c>
      <c r="AE836" s="83" t="s">
        <v>102</v>
      </c>
      <c r="AF836" s="83" t="s">
        <v>102</v>
      </c>
      <c r="AG836" s="83" t="s">
        <v>119</v>
      </c>
      <c r="AH836" s="83" t="s">
        <v>8373</v>
      </c>
      <c r="AI836" s="83" t="s">
        <v>104</v>
      </c>
      <c r="AJ836" s="83" t="s">
        <v>105</v>
      </c>
      <c r="AK836" s="191" t="s">
        <v>8372</v>
      </c>
      <c r="AL836" s="191" t="s">
        <v>102</v>
      </c>
      <c r="AM836" s="191" t="s">
        <v>102</v>
      </c>
      <c r="AN836" s="191" t="s">
        <v>119</v>
      </c>
      <c r="AO836" s="191" t="s">
        <v>8373</v>
      </c>
      <c r="AP836" s="191" t="s">
        <v>104</v>
      </c>
      <c r="AQ836" s="191" t="s">
        <v>105</v>
      </c>
      <c r="AR836" s="191" t="s">
        <v>106</v>
      </c>
      <c r="AS836" s="191" t="s">
        <v>8372</v>
      </c>
      <c r="AT836" s="191" t="s">
        <v>485</v>
      </c>
      <c r="AU836" s="191" t="s">
        <v>8373</v>
      </c>
      <c r="AV836" s="191" t="s">
        <v>104</v>
      </c>
      <c r="AW836" s="191" t="s">
        <v>204</v>
      </c>
      <c r="AX836" s="191"/>
      <c r="AY836" s="192" t="s">
        <v>454</v>
      </c>
      <c r="AZ836" s="192" t="s">
        <v>416</v>
      </c>
      <c r="BA836" s="91" t="s">
        <v>108</v>
      </c>
      <c r="BB836" s="90">
        <v>0</v>
      </c>
      <c r="BC836" s="93" t="s">
        <v>102</v>
      </c>
      <c r="BD836" s="93" t="s">
        <v>102</v>
      </c>
      <c r="BE836" s="93" t="s">
        <v>102</v>
      </c>
      <c r="BF836" s="93" t="s">
        <v>102</v>
      </c>
      <c r="BG836" s="97" t="s">
        <v>108</v>
      </c>
      <c r="BH836" s="93" t="s">
        <v>108</v>
      </c>
      <c r="BI836" s="93" t="s">
        <v>102</v>
      </c>
      <c r="BJ836" s="93" t="s">
        <v>102</v>
      </c>
      <c r="BK836" s="93" t="s">
        <v>102</v>
      </c>
      <c r="BL836" s="93" t="s">
        <v>102</v>
      </c>
      <c r="BM836" s="93" t="s">
        <v>102</v>
      </c>
      <c r="BN836" s="93" t="s">
        <v>102</v>
      </c>
      <c r="BO836" s="93" t="s">
        <v>102</v>
      </c>
      <c r="BP836" s="96" t="s">
        <v>102</v>
      </c>
      <c r="BQ836" s="90">
        <v>0</v>
      </c>
      <c r="BR836" s="93" t="s">
        <v>102</v>
      </c>
      <c r="BS836" s="93" t="s">
        <v>102</v>
      </c>
      <c r="BT836" s="93" t="s">
        <v>102</v>
      </c>
      <c r="BU836" s="93" t="s">
        <v>102</v>
      </c>
      <c r="BV836" s="97" t="s">
        <v>108</v>
      </c>
      <c r="BW836" s="93" t="s">
        <v>108</v>
      </c>
      <c r="BX836" s="95" t="s">
        <v>102</v>
      </c>
      <c r="BY836" s="93" t="s">
        <v>102</v>
      </c>
      <c r="BZ836" s="93" t="s">
        <v>102</v>
      </c>
      <c r="CA836" s="93" t="s">
        <v>102</v>
      </c>
      <c r="CB836" s="93" t="s">
        <v>102</v>
      </c>
      <c r="CC836" s="93" t="s">
        <v>102</v>
      </c>
      <c r="CD836" s="93" t="s">
        <v>102</v>
      </c>
      <c r="CE836" s="193" t="s">
        <v>102</v>
      </c>
      <c r="CF836" s="194" t="s">
        <v>436</v>
      </c>
      <c r="CG836" s="195" t="s">
        <v>8374</v>
      </c>
      <c r="CH836" s="101" t="s">
        <v>563</v>
      </c>
      <c r="CI836" s="102"/>
      <c r="CJ836" s="196" t="s">
        <v>577</v>
      </c>
      <c r="CK836" s="104" t="s">
        <v>190</v>
      </c>
      <c r="CL836" s="105"/>
      <c r="CM836" s="83" t="s">
        <v>578</v>
      </c>
      <c r="CN836" s="106" t="s">
        <v>108</v>
      </c>
      <c r="CO836" s="197" t="s">
        <v>566</v>
      </c>
      <c r="CP836" s="107"/>
      <c r="CQ836" s="198" t="s">
        <v>107</v>
      </c>
      <c r="CR836" s="198" t="s">
        <v>107</v>
      </c>
      <c r="CS836" s="199"/>
      <c r="CT836" s="83" t="s">
        <v>109</v>
      </c>
      <c r="CU836" s="83" t="s">
        <v>109</v>
      </c>
      <c r="CV836" s="83">
        <v>17</v>
      </c>
      <c r="CW836" s="83" t="s">
        <v>270</v>
      </c>
      <c r="CX836" s="83">
        <v>17</v>
      </c>
      <c r="CY836" s="83" t="s">
        <v>108</v>
      </c>
      <c r="CZ836" s="83">
        <v>1100473.5</v>
      </c>
      <c r="DA836" s="83" t="s">
        <v>8375</v>
      </c>
      <c r="DB836" s="83" t="s">
        <v>118</v>
      </c>
      <c r="DC836" s="83" t="s">
        <v>108</v>
      </c>
      <c r="DD836" s="83">
        <v>8241</v>
      </c>
      <c r="DE836" s="83" t="s">
        <v>173</v>
      </c>
      <c r="DF836" s="83" t="s">
        <v>118</v>
      </c>
      <c r="DG836" s="83" t="s">
        <v>500</v>
      </c>
      <c r="DH836" s="83"/>
      <c r="DI836" s="85">
        <v>43646</v>
      </c>
      <c r="DJ836" s="83" t="s">
        <v>584</v>
      </c>
      <c r="DK836" s="83" t="s">
        <v>102</v>
      </c>
      <c r="DL836" s="83" t="s">
        <v>482</v>
      </c>
      <c r="DM836" s="83">
        <v>0</v>
      </c>
      <c r="DN836" s="83" t="s">
        <v>483</v>
      </c>
      <c r="DO836" s="83">
        <v>1</v>
      </c>
      <c r="DP836" s="83">
        <v>6</v>
      </c>
      <c r="DQ836" s="83"/>
      <c r="DR836" s="83" t="s">
        <v>108</v>
      </c>
      <c r="DS836" s="83" t="s">
        <v>497</v>
      </c>
      <c r="DU836" s="215" t="s">
        <v>269</v>
      </c>
      <c r="DV836" s="136">
        <v>1</v>
      </c>
      <c r="DW836" s="136">
        <v>3</v>
      </c>
      <c r="DX836" s="215" t="s">
        <v>269</v>
      </c>
      <c r="DY836" s="215" t="s">
        <v>269</v>
      </c>
      <c r="DZ836" s="215" t="s">
        <v>269</v>
      </c>
      <c r="EA836" s="215" t="s">
        <v>269</v>
      </c>
      <c r="EB836" s="215" t="s">
        <v>269</v>
      </c>
      <c r="EC836" s="215" t="s">
        <v>269</v>
      </c>
      <c r="ED836" s="215" t="s">
        <v>269</v>
      </c>
      <c r="EE836" s="215" t="s">
        <v>269</v>
      </c>
    </row>
    <row r="837" spans="1:135" ht="57.6" x14ac:dyDescent="0.55000000000000004">
      <c r="A837" s="83" t="s">
        <v>130</v>
      </c>
      <c r="B837" s="136">
        <v>232327</v>
      </c>
      <c r="C837" t="s">
        <v>1470</v>
      </c>
      <c r="D837" s="83" t="s">
        <v>228</v>
      </c>
      <c r="E837" s="138">
        <v>172170631477</v>
      </c>
      <c r="F837" s="83" t="s">
        <v>143</v>
      </c>
      <c r="G837" s="85">
        <v>43620</v>
      </c>
      <c r="H837" s="83" t="s">
        <v>98</v>
      </c>
      <c r="I837" s="84" t="s">
        <v>612</v>
      </c>
      <c r="J837" s="207" t="s">
        <v>628</v>
      </c>
      <c r="K837" s="208" t="s">
        <v>633</v>
      </c>
      <c r="L837" s="83" t="s">
        <v>108</v>
      </c>
      <c r="M837" s="184" t="s">
        <v>102</v>
      </c>
      <c r="N837" s="184" t="s">
        <v>556</v>
      </c>
      <c r="O837" s="85" t="s">
        <v>102</v>
      </c>
      <c r="P837" s="185">
        <v>42491</v>
      </c>
      <c r="Q837" s="186" t="s">
        <v>202</v>
      </c>
      <c r="R837" s="186" t="s">
        <v>613</v>
      </c>
      <c r="S837" s="186"/>
      <c r="T837" s="187"/>
      <c r="U837" s="188" t="s">
        <v>295</v>
      </c>
      <c r="V837" s="188" t="s">
        <v>205</v>
      </c>
      <c r="W837" s="188" t="s">
        <v>295</v>
      </c>
      <c r="X837" s="189" t="s">
        <v>107</v>
      </c>
      <c r="Y837" s="190" t="s">
        <v>614</v>
      </c>
      <c r="Z837" s="83">
        <v>700</v>
      </c>
      <c r="AA837" s="83" t="s">
        <v>193</v>
      </c>
      <c r="AB837" s="83" t="s">
        <v>181</v>
      </c>
      <c r="AC837" s="83" t="s">
        <v>102</v>
      </c>
      <c r="AD837" s="83" t="s">
        <v>8376</v>
      </c>
      <c r="AE837" s="83" t="s">
        <v>8377</v>
      </c>
      <c r="AF837" s="83" t="s">
        <v>102</v>
      </c>
      <c r="AG837" s="83" t="s">
        <v>175</v>
      </c>
      <c r="AH837" s="83" t="s">
        <v>8378</v>
      </c>
      <c r="AI837" s="83" t="s">
        <v>104</v>
      </c>
      <c r="AJ837" s="83" t="s">
        <v>105</v>
      </c>
      <c r="AK837" s="191" t="s">
        <v>8376</v>
      </c>
      <c r="AL837" s="191" t="s">
        <v>8377</v>
      </c>
      <c r="AM837" s="191" t="s">
        <v>102</v>
      </c>
      <c r="AN837" s="191" t="s">
        <v>175</v>
      </c>
      <c r="AO837" s="191" t="s">
        <v>8378</v>
      </c>
      <c r="AP837" s="191" t="s">
        <v>104</v>
      </c>
      <c r="AQ837" s="191" t="s">
        <v>105</v>
      </c>
      <c r="AR837" s="191" t="s">
        <v>106</v>
      </c>
      <c r="AS837" s="191"/>
      <c r="AT837" s="191"/>
      <c r="AU837" s="191"/>
      <c r="AV837" s="191"/>
      <c r="AW837" s="191"/>
      <c r="AX837" s="191" t="s">
        <v>575</v>
      </c>
      <c r="AY837" s="192" t="s">
        <v>454</v>
      </c>
      <c r="AZ837" s="192" t="s">
        <v>108</v>
      </c>
      <c r="BA837" s="91" t="s">
        <v>108</v>
      </c>
      <c r="BB837" s="90">
        <v>0</v>
      </c>
      <c r="BC837" s="93" t="s">
        <v>102</v>
      </c>
      <c r="BD837" s="93" t="s">
        <v>102</v>
      </c>
      <c r="BE837" s="93" t="s">
        <v>102</v>
      </c>
      <c r="BF837" s="93" t="s">
        <v>102</v>
      </c>
      <c r="BG837" s="97" t="s">
        <v>108</v>
      </c>
      <c r="BH837" s="93" t="s">
        <v>108</v>
      </c>
      <c r="BI837" s="93" t="s">
        <v>102</v>
      </c>
      <c r="BJ837" s="93" t="s">
        <v>102</v>
      </c>
      <c r="BK837" s="93" t="s">
        <v>102</v>
      </c>
      <c r="BL837" s="93" t="s">
        <v>102</v>
      </c>
      <c r="BM837" s="93" t="s">
        <v>102</v>
      </c>
      <c r="BN837" s="93" t="s">
        <v>102</v>
      </c>
      <c r="BO837" s="93" t="s">
        <v>102</v>
      </c>
      <c r="BP837" s="96" t="s">
        <v>102</v>
      </c>
      <c r="BQ837" s="90">
        <v>0</v>
      </c>
      <c r="BR837" s="93" t="s">
        <v>102</v>
      </c>
      <c r="BS837" s="93" t="s">
        <v>102</v>
      </c>
      <c r="BT837" s="93" t="s">
        <v>102</v>
      </c>
      <c r="BU837" s="93" t="s">
        <v>102</v>
      </c>
      <c r="BV837" s="97" t="s">
        <v>108</v>
      </c>
      <c r="BW837" s="93" t="s">
        <v>108</v>
      </c>
      <c r="BX837" s="95" t="s">
        <v>102</v>
      </c>
      <c r="BY837" s="93" t="s">
        <v>102</v>
      </c>
      <c r="BZ837" s="93" t="s">
        <v>102</v>
      </c>
      <c r="CA837" s="93" t="s">
        <v>102</v>
      </c>
      <c r="CB837" s="93" t="s">
        <v>102</v>
      </c>
      <c r="CC837" s="93" t="s">
        <v>102</v>
      </c>
      <c r="CD837" s="93" t="s">
        <v>102</v>
      </c>
      <c r="CE837" s="193" t="s">
        <v>102</v>
      </c>
      <c r="CF837" s="194" t="s">
        <v>508</v>
      </c>
      <c r="CG837" s="195" t="s">
        <v>102</v>
      </c>
      <c r="CH837" s="101" t="e">
        <v>#N/A</v>
      </c>
      <c r="CI837" s="102" t="s">
        <v>580</v>
      </c>
      <c r="CJ837" s="196" t="s">
        <v>108</v>
      </c>
      <c r="CK837" s="104" t="s">
        <v>109</v>
      </c>
      <c r="CL837" s="105" t="s">
        <v>579</v>
      </c>
      <c r="CM837" s="83" t="s">
        <v>108</v>
      </c>
      <c r="CN837" s="106" t="s">
        <v>108</v>
      </c>
      <c r="CO837" s="197" t="s">
        <v>108</v>
      </c>
      <c r="CP837" s="107"/>
      <c r="CQ837" s="198" t="s">
        <v>474</v>
      </c>
      <c r="CR837" s="198" t="s">
        <v>474</v>
      </c>
      <c r="CS837" s="199" t="s">
        <v>616</v>
      </c>
      <c r="CT837" s="83" t="s">
        <v>109</v>
      </c>
      <c r="CU837" s="83" t="s">
        <v>109</v>
      </c>
      <c r="CV837" s="83">
        <v>87</v>
      </c>
      <c r="CW837" s="83" t="s">
        <v>112</v>
      </c>
      <c r="CX837" s="83">
        <v>87</v>
      </c>
      <c r="CY837" s="83" t="s">
        <v>8379</v>
      </c>
      <c r="CZ837" s="83">
        <v>1101793</v>
      </c>
      <c r="DA837" s="83" t="s">
        <v>138</v>
      </c>
      <c r="DB837" s="83" t="s">
        <v>124</v>
      </c>
      <c r="DC837" s="83" t="s">
        <v>501</v>
      </c>
      <c r="DD837" s="83">
        <v>3992</v>
      </c>
      <c r="DE837" s="83" t="s">
        <v>582</v>
      </c>
      <c r="DF837" s="83" t="s">
        <v>145</v>
      </c>
      <c r="DG837" s="83" t="s">
        <v>501</v>
      </c>
      <c r="DH837" s="83" t="s">
        <v>582</v>
      </c>
      <c r="DI837" s="85">
        <v>43646</v>
      </c>
      <c r="DJ837" s="83" t="s">
        <v>584</v>
      </c>
      <c r="DK837" s="83" t="s">
        <v>102</v>
      </c>
      <c r="DL837" s="83" t="s">
        <v>482</v>
      </c>
      <c r="DM837" s="83">
        <v>0</v>
      </c>
      <c r="DN837" s="83" t="s">
        <v>238</v>
      </c>
      <c r="DO837" s="83">
        <v>1</v>
      </c>
      <c r="DP837" s="83">
        <v>2</v>
      </c>
      <c r="DQ837" s="83"/>
      <c r="DR837" s="83" t="s">
        <v>108</v>
      </c>
      <c r="DS837" s="83" t="s">
        <v>497</v>
      </c>
      <c r="DU837" s="215" t="s">
        <v>269</v>
      </c>
      <c r="DV837" s="136">
        <v>1</v>
      </c>
      <c r="DW837" s="136">
        <v>3</v>
      </c>
      <c r="DX837" s="215" t="s">
        <v>269</v>
      </c>
      <c r="DY837" s="215" t="s">
        <v>269</v>
      </c>
      <c r="DZ837" s="215" t="s">
        <v>269</v>
      </c>
      <c r="EA837" s="215" t="s">
        <v>269</v>
      </c>
      <c r="EB837" s="215" t="s">
        <v>269</v>
      </c>
      <c r="EC837" s="215" t="s">
        <v>269</v>
      </c>
      <c r="ED837" s="215" t="s">
        <v>269</v>
      </c>
      <c r="EE837" s="215" t="s">
        <v>269</v>
      </c>
    </row>
    <row r="838" spans="1:135" ht="28.8" x14ac:dyDescent="0.55000000000000004">
      <c r="A838" s="83" t="s">
        <v>130</v>
      </c>
      <c r="B838" s="136">
        <v>866763</v>
      </c>
      <c r="C838" t="s">
        <v>1471</v>
      </c>
      <c r="D838" s="83" t="s">
        <v>228</v>
      </c>
      <c r="E838" s="138">
        <v>575038164658</v>
      </c>
      <c r="F838" s="83" t="s">
        <v>114</v>
      </c>
      <c r="G838" s="85">
        <v>43634</v>
      </c>
      <c r="H838" s="83" t="s">
        <v>98</v>
      </c>
      <c r="I838" s="84" t="s">
        <v>618</v>
      </c>
      <c r="J838" s="207" t="s">
        <v>629</v>
      </c>
      <c r="K838" s="208" t="s">
        <v>634</v>
      </c>
      <c r="L838" s="83" t="s">
        <v>108</v>
      </c>
      <c r="M838" s="184">
        <v>27746</v>
      </c>
      <c r="N838" s="184"/>
      <c r="O838" s="85" t="s">
        <v>102</v>
      </c>
      <c r="P838" s="185">
        <v>43013</v>
      </c>
      <c r="Q838" s="186" t="s">
        <v>203</v>
      </c>
      <c r="R838" s="186"/>
      <c r="S838" s="186"/>
      <c r="T838" s="187"/>
      <c r="U838" s="188" t="s">
        <v>296</v>
      </c>
      <c r="V838" s="188" t="s">
        <v>205</v>
      </c>
      <c r="W838" s="189" t="s">
        <v>619</v>
      </c>
      <c r="X838" s="189" t="s">
        <v>107</v>
      </c>
      <c r="Y838" s="190" t="s">
        <v>614</v>
      </c>
      <c r="Z838" s="83">
        <v>700</v>
      </c>
      <c r="AA838" s="83" t="s">
        <v>193</v>
      </c>
      <c r="AB838" s="83" t="s">
        <v>181</v>
      </c>
      <c r="AC838" s="83" t="s">
        <v>102</v>
      </c>
      <c r="AD838" s="83" t="s">
        <v>8380</v>
      </c>
      <c r="AE838" s="83" t="s">
        <v>102</v>
      </c>
      <c r="AF838" s="83" t="s">
        <v>102</v>
      </c>
      <c r="AG838" s="83" t="s">
        <v>174</v>
      </c>
      <c r="AH838" s="83" t="s">
        <v>8369</v>
      </c>
      <c r="AI838" s="83" t="s">
        <v>104</v>
      </c>
      <c r="AJ838" s="83" t="s">
        <v>105</v>
      </c>
      <c r="AK838" s="191" t="s">
        <v>8380</v>
      </c>
      <c r="AL838" s="191" t="s">
        <v>102</v>
      </c>
      <c r="AM838" s="191" t="s">
        <v>102</v>
      </c>
      <c r="AN838" s="191" t="s">
        <v>174</v>
      </c>
      <c r="AO838" s="191" t="s">
        <v>8369</v>
      </c>
      <c r="AP838" s="191" t="s">
        <v>104</v>
      </c>
      <c r="AQ838" s="191" t="s">
        <v>105</v>
      </c>
      <c r="AR838" s="191" t="s">
        <v>106</v>
      </c>
      <c r="AS838" s="191" t="s">
        <v>8380</v>
      </c>
      <c r="AT838" s="191" t="s">
        <v>488</v>
      </c>
      <c r="AU838" s="191" t="s">
        <v>8381</v>
      </c>
      <c r="AV838" s="191" t="s">
        <v>104</v>
      </c>
      <c r="AW838" s="191" t="s">
        <v>204</v>
      </c>
      <c r="AX838" s="191"/>
      <c r="AY838" s="192" t="s">
        <v>454</v>
      </c>
      <c r="AZ838" s="192" t="s">
        <v>416</v>
      </c>
      <c r="BA838" s="91" t="s">
        <v>108</v>
      </c>
      <c r="BB838" s="90">
        <v>0</v>
      </c>
      <c r="BC838" s="93" t="s">
        <v>102</v>
      </c>
      <c r="BD838" s="93" t="s">
        <v>102</v>
      </c>
      <c r="BE838" s="93" t="s">
        <v>102</v>
      </c>
      <c r="BF838" s="93" t="s">
        <v>102</v>
      </c>
      <c r="BG838" s="97" t="s">
        <v>108</v>
      </c>
      <c r="BH838" s="93" t="s">
        <v>108</v>
      </c>
      <c r="BI838" s="93" t="s">
        <v>102</v>
      </c>
      <c r="BJ838" s="93" t="s">
        <v>102</v>
      </c>
      <c r="BK838" s="93" t="s">
        <v>102</v>
      </c>
      <c r="BL838" s="93" t="s">
        <v>102</v>
      </c>
      <c r="BM838" s="93" t="s">
        <v>102</v>
      </c>
      <c r="BN838" s="93" t="s">
        <v>102</v>
      </c>
      <c r="BO838" s="93" t="s">
        <v>102</v>
      </c>
      <c r="BP838" s="96" t="s">
        <v>102</v>
      </c>
      <c r="BQ838" s="90">
        <v>0</v>
      </c>
      <c r="BR838" s="93" t="s">
        <v>102</v>
      </c>
      <c r="BS838" s="93" t="s">
        <v>102</v>
      </c>
      <c r="BT838" s="93" t="s">
        <v>102</v>
      </c>
      <c r="BU838" s="93" t="s">
        <v>102</v>
      </c>
      <c r="BV838" s="97" t="s">
        <v>108</v>
      </c>
      <c r="BW838" s="93" t="s">
        <v>108</v>
      </c>
      <c r="BX838" s="95" t="s">
        <v>102</v>
      </c>
      <c r="BY838" s="93" t="s">
        <v>102</v>
      </c>
      <c r="BZ838" s="93" t="s">
        <v>102</v>
      </c>
      <c r="CA838" s="93" t="s">
        <v>102</v>
      </c>
      <c r="CB838" s="93" t="s">
        <v>102</v>
      </c>
      <c r="CC838" s="93" t="s">
        <v>102</v>
      </c>
      <c r="CD838" s="93" t="s">
        <v>102</v>
      </c>
      <c r="CE838" s="193" t="s">
        <v>102</v>
      </c>
      <c r="CF838" s="194" t="s">
        <v>436</v>
      </c>
      <c r="CG838" s="195" t="s">
        <v>8382</v>
      </c>
      <c r="CH838" s="101" t="s">
        <v>310</v>
      </c>
      <c r="CI838" s="102"/>
      <c r="CJ838" s="196" t="s">
        <v>8383</v>
      </c>
      <c r="CK838" s="104" t="s">
        <v>190</v>
      </c>
      <c r="CL838" s="105"/>
      <c r="CM838" s="83" t="s">
        <v>623</v>
      </c>
      <c r="CN838" s="106" t="s">
        <v>624</v>
      </c>
      <c r="CO838" s="197" t="s">
        <v>625</v>
      </c>
      <c r="CP838" s="107"/>
      <c r="CQ838" s="198" t="s">
        <v>474</v>
      </c>
      <c r="CR838" s="198" t="s">
        <v>474</v>
      </c>
      <c r="CS838" s="199"/>
      <c r="CT838" s="83" t="s">
        <v>109</v>
      </c>
      <c r="CU838" s="83" t="s">
        <v>109</v>
      </c>
      <c r="CV838" s="83">
        <v>3</v>
      </c>
      <c r="CW838" s="83" t="s">
        <v>139</v>
      </c>
      <c r="CX838" s="83">
        <v>3</v>
      </c>
      <c r="CY838" s="83" t="s">
        <v>108</v>
      </c>
      <c r="CZ838" s="83">
        <v>1103112.5</v>
      </c>
      <c r="DA838" s="83" t="s">
        <v>581</v>
      </c>
      <c r="DB838" s="83" t="s">
        <v>152</v>
      </c>
      <c r="DC838" s="83" t="s">
        <v>500</v>
      </c>
      <c r="DD838" s="83">
        <v>9239</v>
      </c>
      <c r="DE838" s="83" t="s">
        <v>606</v>
      </c>
      <c r="DF838" s="83" t="s">
        <v>152</v>
      </c>
      <c r="DG838" s="83" t="s">
        <v>500</v>
      </c>
      <c r="DH838" s="83"/>
      <c r="DI838" s="85">
        <v>43646</v>
      </c>
      <c r="DJ838" s="83" t="s">
        <v>584</v>
      </c>
      <c r="DK838" s="83" t="s">
        <v>102</v>
      </c>
      <c r="DL838" s="83" t="s">
        <v>482</v>
      </c>
      <c r="DM838" s="83">
        <v>0</v>
      </c>
      <c r="DN838" s="83" t="s">
        <v>483</v>
      </c>
      <c r="DO838" s="83">
        <v>1</v>
      </c>
      <c r="DP838" s="83">
        <v>3</v>
      </c>
      <c r="DQ838" s="83"/>
      <c r="DR838" s="83" t="s">
        <v>108</v>
      </c>
      <c r="DS838" s="83" t="s">
        <v>497</v>
      </c>
      <c r="DU838" s="215" t="s">
        <v>269</v>
      </c>
      <c r="DV838" s="136">
        <v>1</v>
      </c>
      <c r="DW838" s="136">
        <v>3</v>
      </c>
      <c r="DX838" s="215" t="s">
        <v>269</v>
      </c>
      <c r="DY838" s="215" t="s">
        <v>269</v>
      </c>
      <c r="DZ838" s="215" t="s">
        <v>269</v>
      </c>
      <c r="EA838" s="215" t="s">
        <v>269</v>
      </c>
      <c r="EB838" s="215" t="s">
        <v>269</v>
      </c>
      <c r="EC838" s="215" t="s">
        <v>269</v>
      </c>
      <c r="ED838" s="215" t="s">
        <v>269</v>
      </c>
      <c r="EE838" s="215" t="s">
        <v>269</v>
      </c>
    </row>
    <row r="839" spans="1:135" ht="28.8" x14ac:dyDescent="0.55000000000000004">
      <c r="A839" s="83" t="s">
        <v>130</v>
      </c>
      <c r="B839" s="136">
        <v>663820</v>
      </c>
      <c r="C839" t="s">
        <v>1472</v>
      </c>
      <c r="D839" s="83" t="s">
        <v>228</v>
      </c>
      <c r="E839" s="138">
        <v>101652612181</v>
      </c>
      <c r="F839" s="83" t="s">
        <v>114</v>
      </c>
      <c r="G839" s="85">
        <v>43643</v>
      </c>
      <c r="H839" s="211" t="s">
        <v>98</v>
      </c>
      <c r="I839" s="84" t="s">
        <v>610</v>
      </c>
      <c r="J839" s="207" t="s">
        <v>627</v>
      </c>
      <c r="K839" s="208" t="s">
        <v>630</v>
      </c>
      <c r="L839" s="83" t="s">
        <v>108</v>
      </c>
      <c r="M839" s="184">
        <v>24657</v>
      </c>
      <c r="N839" s="184"/>
      <c r="O839" s="85" t="s">
        <v>102</v>
      </c>
      <c r="P839" s="185">
        <v>42491</v>
      </c>
      <c r="Q839" s="186" t="s">
        <v>203</v>
      </c>
      <c r="R839" s="186"/>
      <c r="S839" s="186"/>
      <c r="T839" s="187"/>
      <c r="U839" s="188" t="s">
        <v>296</v>
      </c>
      <c r="V839" s="188" t="s">
        <v>297</v>
      </c>
      <c r="W839" s="188" t="s">
        <v>297</v>
      </c>
      <c r="X839" s="189" t="s">
        <v>167</v>
      </c>
      <c r="Y839" s="190"/>
      <c r="Z839" s="83">
        <v>700</v>
      </c>
      <c r="AA839" s="83" t="s">
        <v>193</v>
      </c>
      <c r="AB839" s="83" t="s">
        <v>181</v>
      </c>
      <c r="AC839" s="83" t="s">
        <v>102</v>
      </c>
      <c r="AD839" s="83" t="s">
        <v>8384</v>
      </c>
      <c r="AE839" s="83" t="s">
        <v>102</v>
      </c>
      <c r="AF839" s="83" t="s">
        <v>102</v>
      </c>
      <c r="AG839" s="83" t="s">
        <v>119</v>
      </c>
      <c r="AH839" s="83" t="s">
        <v>8385</v>
      </c>
      <c r="AI839" s="83" t="s">
        <v>104</v>
      </c>
      <c r="AJ839" s="83" t="s">
        <v>105</v>
      </c>
      <c r="AK839" s="191" t="s">
        <v>8384</v>
      </c>
      <c r="AL839" s="191" t="s">
        <v>102</v>
      </c>
      <c r="AM839" s="191" t="s">
        <v>102</v>
      </c>
      <c r="AN839" s="191" t="s">
        <v>119</v>
      </c>
      <c r="AO839" s="191" t="s">
        <v>8385</v>
      </c>
      <c r="AP839" s="191" t="s">
        <v>104</v>
      </c>
      <c r="AQ839" s="191" t="s">
        <v>105</v>
      </c>
      <c r="AR839" s="191" t="s">
        <v>106</v>
      </c>
      <c r="AS839" s="191" t="s">
        <v>8384</v>
      </c>
      <c r="AT839" s="191" t="s">
        <v>485</v>
      </c>
      <c r="AU839" s="191" t="s">
        <v>8385</v>
      </c>
      <c r="AV839" s="191" t="s">
        <v>104</v>
      </c>
      <c r="AW839" s="191" t="s">
        <v>204</v>
      </c>
      <c r="AX839" s="191"/>
      <c r="AY839" s="192" t="s">
        <v>454</v>
      </c>
      <c r="AZ839" s="192" t="s">
        <v>416</v>
      </c>
      <c r="BA839" s="91" t="s">
        <v>108</v>
      </c>
      <c r="BB839" s="90">
        <v>0</v>
      </c>
      <c r="BC839" s="93" t="s">
        <v>102</v>
      </c>
      <c r="BD839" s="93" t="s">
        <v>102</v>
      </c>
      <c r="BE839" s="93" t="s">
        <v>102</v>
      </c>
      <c r="BF839" s="93" t="s">
        <v>102</v>
      </c>
      <c r="BG839" s="97" t="s">
        <v>108</v>
      </c>
      <c r="BH839" s="93" t="s">
        <v>108</v>
      </c>
      <c r="BI839" s="93" t="s">
        <v>102</v>
      </c>
      <c r="BJ839" s="93" t="s">
        <v>102</v>
      </c>
      <c r="BK839" s="93" t="s">
        <v>102</v>
      </c>
      <c r="BL839" s="93" t="s">
        <v>102</v>
      </c>
      <c r="BM839" s="93" t="s">
        <v>102</v>
      </c>
      <c r="BN839" s="93" t="s">
        <v>102</v>
      </c>
      <c r="BO839" s="93" t="s">
        <v>102</v>
      </c>
      <c r="BP839" s="96" t="s">
        <v>102</v>
      </c>
      <c r="BQ839" s="90">
        <v>0</v>
      </c>
      <c r="BR839" s="93" t="s">
        <v>102</v>
      </c>
      <c r="BS839" s="93" t="s">
        <v>102</v>
      </c>
      <c r="BT839" s="93" t="s">
        <v>102</v>
      </c>
      <c r="BU839" s="93" t="s">
        <v>102</v>
      </c>
      <c r="BV839" s="97" t="s">
        <v>108</v>
      </c>
      <c r="BW839" s="93" t="s">
        <v>108</v>
      </c>
      <c r="BX839" s="95" t="s">
        <v>102</v>
      </c>
      <c r="BY839" s="93" t="s">
        <v>102</v>
      </c>
      <c r="BZ839" s="93" t="s">
        <v>102</v>
      </c>
      <c r="CA839" s="93" t="s">
        <v>102</v>
      </c>
      <c r="CB839" s="93" t="s">
        <v>102</v>
      </c>
      <c r="CC839" s="93" t="s">
        <v>102</v>
      </c>
      <c r="CD839" s="93" t="s">
        <v>102</v>
      </c>
      <c r="CE839" s="193" t="s">
        <v>102</v>
      </c>
      <c r="CF839" s="194" t="s">
        <v>436</v>
      </c>
      <c r="CG839" s="195" t="s">
        <v>8386</v>
      </c>
      <c r="CH839" s="101" t="s">
        <v>563</v>
      </c>
      <c r="CI839" s="102"/>
      <c r="CJ839" s="196" t="s">
        <v>577</v>
      </c>
      <c r="CK839" s="104" t="s">
        <v>190</v>
      </c>
      <c r="CL839" s="105"/>
      <c r="CM839" s="83" t="s">
        <v>578</v>
      </c>
      <c r="CN839" s="106" t="s">
        <v>108</v>
      </c>
      <c r="CO839" s="197" t="s">
        <v>566</v>
      </c>
      <c r="CP839" s="107"/>
      <c r="CQ839" s="198" t="s">
        <v>107</v>
      </c>
      <c r="CR839" s="198" t="s">
        <v>107</v>
      </c>
      <c r="CS839" s="199"/>
      <c r="CT839" s="83" t="s">
        <v>109</v>
      </c>
      <c r="CU839" s="83" t="s">
        <v>109</v>
      </c>
      <c r="CV839" s="83">
        <v>37</v>
      </c>
      <c r="CW839" s="83" t="s">
        <v>270</v>
      </c>
      <c r="CX839" s="83">
        <v>37</v>
      </c>
      <c r="CY839" s="83" t="s">
        <v>108</v>
      </c>
      <c r="CZ839" s="83">
        <v>1104432</v>
      </c>
      <c r="DA839" s="83" t="s">
        <v>8387</v>
      </c>
      <c r="DB839" s="83" t="s">
        <v>118</v>
      </c>
      <c r="DC839" s="83" t="s">
        <v>108</v>
      </c>
      <c r="DD839" s="83">
        <v>3988</v>
      </c>
      <c r="DE839" s="83" t="s">
        <v>173</v>
      </c>
      <c r="DF839" s="83" t="s">
        <v>118</v>
      </c>
      <c r="DG839" s="83" t="s">
        <v>500</v>
      </c>
      <c r="DH839" s="83"/>
      <c r="DI839" s="85">
        <v>43646</v>
      </c>
      <c r="DJ839" s="83" t="s">
        <v>584</v>
      </c>
      <c r="DK839" s="83" t="s">
        <v>102</v>
      </c>
      <c r="DL839" s="83" t="s">
        <v>482</v>
      </c>
      <c r="DM839" s="83">
        <v>0</v>
      </c>
      <c r="DN839" s="83" t="s">
        <v>483</v>
      </c>
      <c r="DO839" s="83">
        <v>1</v>
      </c>
      <c r="DP839" s="83">
        <v>3</v>
      </c>
      <c r="DQ839" s="83"/>
      <c r="DR839" s="83" t="s">
        <v>108</v>
      </c>
      <c r="DS839" s="83" t="s">
        <v>497</v>
      </c>
      <c r="DU839" s="215" t="s">
        <v>269</v>
      </c>
      <c r="DV839" s="136">
        <v>1</v>
      </c>
      <c r="DW839" s="136">
        <v>3</v>
      </c>
      <c r="DX839" s="215" t="s">
        <v>269</v>
      </c>
      <c r="DY839" s="215" t="s">
        <v>269</v>
      </c>
      <c r="DZ839" s="215" t="s">
        <v>269</v>
      </c>
      <c r="EA839" s="215" t="s">
        <v>269</v>
      </c>
      <c r="EB839" s="215" t="s">
        <v>269</v>
      </c>
      <c r="EC839" s="215" t="s">
        <v>269</v>
      </c>
      <c r="ED839" s="215" t="s">
        <v>269</v>
      </c>
      <c r="EE839" s="215" t="s">
        <v>269</v>
      </c>
    </row>
    <row r="840" spans="1:135" ht="57.6" x14ac:dyDescent="0.55000000000000004">
      <c r="A840" s="83" t="s">
        <v>130</v>
      </c>
      <c r="B840" s="136">
        <v>755194</v>
      </c>
      <c r="C840" t="s">
        <v>1473</v>
      </c>
      <c r="D840" s="83" t="s">
        <v>228</v>
      </c>
      <c r="E840" s="138">
        <v>193658974837</v>
      </c>
      <c r="F840" s="83" t="s">
        <v>143</v>
      </c>
      <c r="G840" s="85">
        <v>43620</v>
      </c>
      <c r="H840" s="83" t="s">
        <v>98</v>
      </c>
      <c r="I840" s="84" t="s">
        <v>612</v>
      </c>
      <c r="J840" s="207" t="s">
        <v>628</v>
      </c>
      <c r="K840" s="208" t="s">
        <v>633</v>
      </c>
      <c r="L840" s="83" t="s">
        <v>108</v>
      </c>
      <c r="M840" s="184" t="s">
        <v>102</v>
      </c>
      <c r="N840" s="184" t="s">
        <v>556</v>
      </c>
      <c r="O840" s="85" t="s">
        <v>102</v>
      </c>
      <c r="P840" s="185">
        <v>42491</v>
      </c>
      <c r="Q840" s="186" t="s">
        <v>202</v>
      </c>
      <c r="R840" s="186" t="s">
        <v>613</v>
      </c>
      <c r="S840" s="186"/>
      <c r="T840" s="187"/>
      <c r="U840" s="188" t="s">
        <v>295</v>
      </c>
      <c r="V840" s="188" t="s">
        <v>205</v>
      </c>
      <c r="W840" s="188" t="s">
        <v>295</v>
      </c>
      <c r="X840" s="189" t="s">
        <v>107</v>
      </c>
      <c r="Y840" s="190" t="s">
        <v>614</v>
      </c>
      <c r="Z840" s="83">
        <v>700</v>
      </c>
      <c r="AA840" s="83" t="s">
        <v>193</v>
      </c>
      <c r="AB840" s="83" t="s">
        <v>181</v>
      </c>
      <c r="AC840" s="83" t="s">
        <v>102</v>
      </c>
      <c r="AD840" s="83" t="s">
        <v>8388</v>
      </c>
      <c r="AE840" s="83" t="s">
        <v>8389</v>
      </c>
      <c r="AF840" s="83" t="s">
        <v>102</v>
      </c>
      <c r="AG840" s="83" t="s">
        <v>175</v>
      </c>
      <c r="AH840" s="83" t="s">
        <v>8390</v>
      </c>
      <c r="AI840" s="83" t="s">
        <v>104</v>
      </c>
      <c r="AJ840" s="83" t="s">
        <v>105</v>
      </c>
      <c r="AK840" s="191" t="s">
        <v>8388</v>
      </c>
      <c r="AL840" s="191" t="s">
        <v>8389</v>
      </c>
      <c r="AM840" s="191" t="s">
        <v>102</v>
      </c>
      <c r="AN840" s="191" t="s">
        <v>175</v>
      </c>
      <c r="AO840" s="191" t="s">
        <v>8390</v>
      </c>
      <c r="AP840" s="191" t="s">
        <v>104</v>
      </c>
      <c r="AQ840" s="191" t="s">
        <v>105</v>
      </c>
      <c r="AR840" s="191" t="s">
        <v>106</v>
      </c>
      <c r="AS840" s="191"/>
      <c r="AT840" s="191"/>
      <c r="AU840" s="191"/>
      <c r="AV840" s="191"/>
      <c r="AW840" s="191"/>
      <c r="AX840" s="191" t="s">
        <v>575</v>
      </c>
      <c r="AY840" s="192" t="s">
        <v>454</v>
      </c>
      <c r="AZ840" s="192" t="s">
        <v>108</v>
      </c>
      <c r="BA840" s="91" t="s">
        <v>108</v>
      </c>
      <c r="BB840" s="90">
        <v>0</v>
      </c>
      <c r="BC840" s="93" t="s">
        <v>102</v>
      </c>
      <c r="BD840" s="93" t="s">
        <v>102</v>
      </c>
      <c r="BE840" s="93" t="s">
        <v>102</v>
      </c>
      <c r="BF840" s="93" t="s">
        <v>102</v>
      </c>
      <c r="BG840" s="97" t="s">
        <v>108</v>
      </c>
      <c r="BH840" s="93" t="s">
        <v>108</v>
      </c>
      <c r="BI840" s="93" t="s">
        <v>102</v>
      </c>
      <c r="BJ840" s="93" t="s">
        <v>102</v>
      </c>
      <c r="BK840" s="93" t="s">
        <v>102</v>
      </c>
      <c r="BL840" s="93" t="s">
        <v>102</v>
      </c>
      <c r="BM840" s="93" t="s">
        <v>102</v>
      </c>
      <c r="BN840" s="93" t="s">
        <v>102</v>
      </c>
      <c r="BO840" s="93" t="s">
        <v>102</v>
      </c>
      <c r="BP840" s="96" t="s">
        <v>102</v>
      </c>
      <c r="BQ840" s="90">
        <v>0</v>
      </c>
      <c r="BR840" s="93" t="s">
        <v>102</v>
      </c>
      <c r="BS840" s="93" t="s">
        <v>102</v>
      </c>
      <c r="BT840" s="93" t="s">
        <v>102</v>
      </c>
      <c r="BU840" s="93" t="s">
        <v>102</v>
      </c>
      <c r="BV840" s="97" t="s">
        <v>108</v>
      </c>
      <c r="BW840" s="93" t="s">
        <v>108</v>
      </c>
      <c r="BX840" s="95" t="s">
        <v>102</v>
      </c>
      <c r="BY840" s="93" t="s">
        <v>102</v>
      </c>
      <c r="BZ840" s="93" t="s">
        <v>102</v>
      </c>
      <c r="CA840" s="93" t="s">
        <v>102</v>
      </c>
      <c r="CB840" s="93" t="s">
        <v>102</v>
      </c>
      <c r="CC840" s="93" t="s">
        <v>102</v>
      </c>
      <c r="CD840" s="93" t="s">
        <v>102</v>
      </c>
      <c r="CE840" s="193" t="s">
        <v>102</v>
      </c>
      <c r="CF840" s="194" t="s">
        <v>508</v>
      </c>
      <c r="CG840" s="195" t="s">
        <v>102</v>
      </c>
      <c r="CH840" s="101" t="e">
        <v>#N/A</v>
      </c>
      <c r="CI840" s="102" t="s">
        <v>580</v>
      </c>
      <c r="CJ840" s="196" t="s">
        <v>108</v>
      </c>
      <c r="CK840" s="104" t="s">
        <v>109</v>
      </c>
      <c r="CL840" s="105" t="s">
        <v>579</v>
      </c>
      <c r="CM840" s="83" t="s">
        <v>108</v>
      </c>
      <c r="CN840" s="106" t="s">
        <v>108</v>
      </c>
      <c r="CO840" s="197" t="s">
        <v>108</v>
      </c>
      <c r="CP840" s="107"/>
      <c r="CQ840" s="198" t="s">
        <v>474</v>
      </c>
      <c r="CR840" s="198" t="s">
        <v>474</v>
      </c>
      <c r="CS840" s="199" t="s">
        <v>616</v>
      </c>
      <c r="CT840" s="83" t="s">
        <v>109</v>
      </c>
      <c r="CU840" s="83" t="s">
        <v>109</v>
      </c>
      <c r="CV840" s="83">
        <v>79</v>
      </c>
      <c r="CW840" s="83" t="s">
        <v>112</v>
      </c>
      <c r="CX840" s="83">
        <v>79</v>
      </c>
      <c r="CY840" s="83" t="s">
        <v>8391</v>
      </c>
      <c r="CZ840" s="83">
        <v>1105751.5</v>
      </c>
      <c r="DA840" s="83" t="s">
        <v>138</v>
      </c>
      <c r="DB840" s="83" t="s">
        <v>124</v>
      </c>
      <c r="DC840" s="83" t="s">
        <v>501</v>
      </c>
      <c r="DD840" s="83">
        <v>6843</v>
      </c>
      <c r="DE840" s="83" t="s">
        <v>582</v>
      </c>
      <c r="DF840" s="83" t="s">
        <v>145</v>
      </c>
      <c r="DG840" s="83" t="s">
        <v>501</v>
      </c>
      <c r="DH840" s="83" t="s">
        <v>582</v>
      </c>
      <c r="DI840" s="85">
        <v>43646</v>
      </c>
      <c r="DJ840" s="83" t="s">
        <v>584</v>
      </c>
      <c r="DK840" s="83" t="s">
        <v>102</v>
      </c>
      <c r="DL840" s="83" t="s">
        <v>482</v>
      </c>
      <c r="DM840" s="83">
        <v>0</v>
      </c>
      <c r="DN840" s="83" t="s">
        <v>238</v>
      </c>
      <c r="DO840" s="83">
        <v>1</v>
      </c>
      <c r="DP840" s="83">
        <v>6</v>
      </c>
      <c r="DQ840" s="83"/>
      <c r="DR840" s="83" t="s">
        <v>108</v>
      </c>
      <c r="DS840" s="83" t="s">
        <v>497</v>
      </c>
      <c r="DU840" s="215" t="s">
        <v>269</v>
      </c>
      <c r="DV840" s="136">
        <v>1</v>
      </c>
      <c r="DW840" s="136">
        <v>3</v>
      </c>
      <c r="DX840" s="215" t="s">
        <v>269</v>
      </c>
      <c r="DY840" s="215" t="s">
        <v>269</v>
      </c>
      <c r="DZ840" s="215" t="s">
        <v>269</v>
      </c>
      <c r="EA840" s="215" t="s">
        <v>269</v>
      </c>
      <c r="EB840" s="215" t="s">
        <v>269</v>
      </c>
      <c r="EC840" s="215" t="s">
        <v>269</v>
      </c>
      <c r="ED840" s="215" t="s">
        <v>269</v>
      </c>
      <c r="EE840" s="215" t="s">
        <v>269</v>
      </c>
    </row>
    <row r="841" spans="1:135" ht="28.8" x14ac:dyDescent="0.55000000000000004">
      <c r="A841" s="83" t="s">
        <v>130</v>
      </c>
      <c r="B841" s="136">
        <v>191191</v>
      </c>
      <c r="C841" t="s">
        <v>1474</v>
      </c>
      <c r="D841" s="83" t="s">
        <v>228</v>
      </c>
      <c r="E841" s="138">
        <v>601815441700</v>
      </c>
      <c r="F841" s="83" t="s">
        <v>114</v>
      </c>
      <c r="G841" s="85">
        <v>43634</v>
      </c>
      <c r="H841" s="83" t="s">
        <v>98</v>
      </c>
      <c r="I841" s="84" t="s">
        <v>618</v>
      </c>
      <c r="J841" s="207" t="s">
        <v>629</v>
      </c>
      <c r="K841" s="208" t="s">
        <v>634</v>
      </c>
      <c r="L841" s="83" t="s">
        <v>108</v>
      </c>
      <c r="M841" s="184">
        <v>27747</v>
      </c>
      <c r="N841" s="184"/>
      <c r="O841" s="85" t="s">
        <v>102</v>
      </c>
      <c r="P841" s="185">
        <v>43013</v>
      </c>
      <c r="Q841" s="186" t="s">
        <v>203</v>
      </c>
      <c r="R841" s="186"/>
      <c r="S841" s="186"/>
      <c r="T841" s="187"/>
      <c r="U841" s="188" t="s">
        <v>296</v>
      </c>
      <c r="V841" s="188" t="s">
        <v>205</v>
      </c>
      <c r="W841" s="189" t="s">
        <v>619</v>
      </c>
      <c r="X841" s="189" t="s">
        <v>107</v>
      </c>
      <c r="Y841" s="190" t="s">
        <v>614</v>
      </c>
      <c r="Z841" s="83">
        <v>700</v>
      </c>
      <c r="AA841" s="83" t="s">
        <v>193</v>
      </c>
      <c r="AB841" s="83" t="s">
        <v>181</v>
      </c>
      <c r="AC841" s="83" t="s">
        <v>102</v>
      </c>
      <c r="AD841" s="83" t="s">
        <v>8392</v>
      </c>
      <c r="AE841" s="83" t="s">
        <v>102</v>
      </c>
      <c r="AF841" s="83" t="s">
        <v>102</v>
      </c>
      <c r="AG841" s="83" t="s">
        <v>174</v>
      </c>
      <c r="AH841" s="83" t="s">
        <v>8381</v>
      </c>
      <c r="AI841" s="83" t="s">
        <v>104</v>
      </c>
      <c r="AJ841" s="83" t="s">
        <v>105</v>
      </c>
      <c r="AK841" s="191" t="s">
        <v>8392</v>
      </c>
      <c r="AL841" s="191" t="s">
        <v>102</v>
      </c>
      <c r="AM841" s="191" t="s">
        <v>102</v>
      </c>
      <c r="AN841" s="191" t="s">
        <v>174</v>
      </c>
      <c r="AO841" s="191" t="s">
        <v>8381</v>
      </c>
      <c r="AP841" s="191" t="s">
        <v>104</v>
      </c>
      <c r="AQ841" s="191" t="s">
        <v>105</v>
      </c>
      <c r="AR841" s="191" t="s">
        <v>106</v>
      </c>
      <c r="AS841" s="191" t="s">
        <v>8392</v>
      </c>
      <c r="AT841" s="191" t="s">
        <v>488</v>
      </c>
      <c r="AU841" s="191" t="s">
        <v>8393</v>
      </c>
      <c r="AV841" s="191" t="s">
        <v>104</v>
      </c>
      <c r="AW841" s="191" t="s">
        <v>204</v>
      </c>
      <c r="AX841" s="191"/>
      <c r="AY841" s="192" t="s">
        <v>454</v>
      </c>
      <c r="AZ841" s="192" t="s">
        <v>416</v>
      </c>
      <c r="BA841" s="91" t="s">
        <v>108</v>
      </c>
      <c r="BB841" s="90">
        <v>0</v>
      </c>
      <c r="BC841" s="93" t="s">
        <v>102</v>
      </c>
      <c r="BD841" s="93" t="s">
        <v>102</v>
      </c>
      <c r="BE841" s="93" t="s">
        <v>102</v>
      </c>
      <c r="BF841" s="93" t="s">
        <v>102</v>
      </c>
      <c r="BG841" s="97" t="s">
        <v>108</v>
      </c>
      <c r="BH841" s="93" t="s">
        <v>108</v>
      </c>
      <c r="BI841" s="93" t="s">
        <v>102</v>
      </c>
      <c r="BJ841" s="93" t="s">
        <v>102</v>
      </c>
      <c r="BK841" s="93" t="s">
        <v>102</v>
      </c>
      <c r="BL841" s="93" t="s">
        <v>102</v>
      </c>
      <c r="BM841" s="93" t="s">
        <v>102</v>
      </c>
      <c r="BN841" s="93" t="s">
        <v>102</v>
      </c>
      <c r="BO841" s="93" t="s">
        <v>102</v>
      </c>
      <c r="BP841" s="96" t="s">
        <v>102</v>
      </c>
      <c r="BQ841" s="90">
        <v>0</v>
      </c>
      <c r="BR841" s="93" t="s">
        <v>102</v>
      </c>
      <c r="BS841" s="93" t="s">
        <v>102</v>
      </c>
      <c r="BT841" s="93" t="s">
        <v>102</v>
      </c>
      <c r="BU841" s="93" t="s">
        <v>102</v>
      </c>
      <c r="BV841" s="97" t="s">
        <v>108</v>
      </c>
      <c r="BW841" s="93" t="s">
        <v>108</v>
      </c>
      <c r="BX841" s="95" t="s">
        <v>102</v>
      </c>
      <c r="BY841" s="93" t="s">
        <v>102</v>
      </c>
      <c r="BZ841" s="93" t="s">
        <v>102</v>
      </c>
      <c r="CA841" s="93" t="s">
        <v>102</v>
      </c>
      <c r="CB841" s="93" t="s">
        <v>102</v>
      </c>
      <c r="CC841" s="93" t="s">
        <v>102</v>
      </c>
      <c r="CD841" s="93" t="s">
        <v>102</v>
      </c>
      <c r="CE841" s="193" t="s">
        <v>102</v>
      </c>
      <c r="CF841" s="194" t="s">
        <v>436</v>
      </c>
      <c r="CG841" s="195" t="s">
        <v>8394</v>
      </c>
      <c r="CH841" s="101" t="s">
        <v>310</v>
      </c>
      <c r="CI841" s="102"/>
      <c r="CJ841" s="196" t="s">
        <v>8395</v>
      </c>
      <c r="CK841" s="104" t="s">
        <v>190</v>
      </c>
      <c r="CL841" s="105"/>
      <c r="CM841" s="83" t="s">
        <v>623</v>
      </c>
      <c r="CN841" s="106" t="s">
        <v>624</v>
      </c>
      <c r="CO841" s="197" t="s">
        <v>625</v>
      </c>
      <c r="CP841" s="107"/>
      <c r="CQ841" s="198" t="s">
        <v>474</v>
      </c>
      <c r="CR841" s="198" t="s">
        <v>474</v>
      </c>
      <c r="CS841" s="199"/>
      <c r="CT841" s="83" t="s">
        <v>109</v>
      </c>
      <c r="CU841" s="83" t="s">
        <v>109</v>
      </c>
      <c r="CV841" s="83">
        <v>63</v>
      </c>
      <c r="CW841" s="83" t="s">
        <v>139</v>
      </c>
      <c r="CX841" s="83">
        <v>63</v>
      </c>
      <c r="CY841" s="83" t="s">
        <v>108</v>
      </c>
      <c r="CZ841" s="83">
        <v>1107071</v>
      </c>
      <c r="DA841" s="83" t="s">
        <v>581</v>
      </c>
      <c r="DB841" s="83" t="s">
        <v>152</v>
      </c>
      <c r="DC841" s="83" t="s">
        <v>500</v>
      </c>
      <c r="DD841" s="83">
        <v>3246</v>
      </c>
      <c r="DE841" s="83" t="s">
        <v>606</v>
      </c>
      <c r="DF841" s="83" t="s">
        <v>152</v>
      </c>
      <c r="DG841" s="83" t="s">
        <v>500</v>
      </c>
      <c r="DH841" s="83"/>
      <c r="DI841" s="85">
        <v>43646</v>
      </c>
      <c r="DJ841" s="83" t="s">
        <v>584</v>
      </c>
      <c r="DK841" s="83" t="s">
        <v>102</v>
      </c>
      <c r="DL841" s="83" t="s">
        <v>482</v>
      </c>
      <c r="DM841" s="83">
        <v>0</v>
      </c>
      <c r="DN841" s="83" t="s">
        <v>483</v>
      </c>
      <c r="DO841" s="83">
        <v>1</v>
      </c>
      <c r="DP841" s="83">
        <v>2</v>
      </c>
      <c r="DQ841" s="83"/>
      <c r="DR841" s="83" t="s">
        <v>108</v>
      </c>
      <c r="DS841" s="83" t="s">
        <v>497</v>
      </c>
      <c r="DU841" s="215" t="s">
        <v>269</v>
      </c>
      <c r="DV841" s="136">
        <v>1</v>
      </c>
      <c r="DW841" s="136">
        <v>3</v>
      </c>
      <c r="DX841" s="215" t="s">
        <v>269</v>
      </c>
      <c r="DY841" s="215" t="s">
        <v>269</v>
      </c>
      <c r="DZ841" s="215" t="s">
        <v>269</v>
      </c>
      <c r="EA841" s="215" t="s">
        <v>269</v>
      </c>
      <c r="EB841" s="215" t="s">
        <v>269</v>
      </c>
      <c r="EC841" s="215" t="s">
        <v>269</v>
      </c>
      <c r="ED841" s="215" t="s">
        <v>269</v>
      </c>
      <c r="EE841" s="215" t="s">
        <v>269</v>
      </c>
    </row>
    <row r="842" spans="1:135" ht="28.8" x14ac:dyDescent="0.55000000000000004">
      <c r="A842" s="83" t="s">
        <v>130</v>
      </c>
      <c r="B842" s="136">
        <v>755543</v>
      </c>
      <c r="C842" t="s">
        <v>1475</v>
      </c>
      <c r="D842" s="83" t="s">
        <v>228</v>
      </c>
      <c r="E842" s="138">
        <v>540528987891</v>
      </c>
      <c r="F842" s="83" t="s">
        <v>114</v>
      </c>
      <c r="G842" s="85">
        <v>43643</v>
      </c>
      <c r="H842" s="211" t="s">
        <v>98</v>
      </c>
      <c r="I842" s="84" t="s">
        <v>610</v>
      </c>
      <c r="J842" s="207" t="s">
        <v>627</v>
      </c>
      <c r="K842" s="208" t="s">
        <v>630</v>
      </c>
      <c r="L842" s="83" t="s">
        <v>108</v>
      </c>
      <c r="M842" s="184">
        <v>24658</v>
      </c>
      <c r="N842" s="184"/>
      <c r="O842" s="85" t="s">
        <v>102</v>
      </c>
      <c r="P842" s="185">
        <v>42491</v>
      </c>
      <c r="Q842" s="186" t="s">
        <v>203</v>
      </c>
      <c r="R842" s="186"/>
      <c r="S842" s="186"/>
      <c r="T842" s="187"/>
      <c r="U842" s="188" t="s">
        <v>296</v>
      </c>
      <c r="V842" s="188" t="s">
        <v>297</v>
      </c>
      <c r="W842" s="188" t="s">
        <v>297</v>
      </c>
      <c r="X842" s="189" t="s">
        <v>167</v>
      </c>
      <c r="Y842" s="190"/>
      <c r="Z842" s="83">
        <v>700</v>
      </c>
      <c r="AA842" s="83" t="s">
        <v>193</v>
      </c>
      <c r="AB842" s="83" t="s">
        <v>181</v>
      </c>
      <c r="AC842" s="83" t="s">
        <v>102</v>
      </c>
      <c r="AD842" s="83" t="s">
        <v>8396</v>
      </c>
      <c r="AE842" s="83" t="s">
        <v>102</v>
      </c>
      <c r="AF842" s="83" t="s">
        <v>102</v>
      </c>
      <c r="AG842" s="83" t="s">
        <v>119</v>
      </c>
      <c r="AH842" s="83" t="s">
        <v>8397</v>
      </c>
      <c r="AI842" s="83" t="s">
        <v>104</v>
      </c>
      <c r="AJ842" s="83" t="s">
        <v>105</v>
      </c>
      <c r="AK842" s="191" t="s">
        <v>8396</v>
      </c>
      <c r="AL842" s="191" t="s">
        <v>102</v>
      </c>
      <c r="AM842" s="191" t="s">
        <v>102</v>
      </c>
      <c r="AN842" s="191" t="s">
        <v>119</v>
      </c>
      <c r="AO842" s="191" t="s">
        <v>8397</v>
      </c>
      <c r="AP842" s="191" t="s">
        <v>104</v>
      </c>
      <c r="AQ842" s="191" t="s">
        <v>105</v>
      </c>
      <c r="AR842" s="191" t="s">
        <v>106</v>
      </c>
      <c r="AS842" s="191" t="s">
        <v>8396</v>
      </c>
      <c r="AT842" s="191" t="s">
        <v>485</v>
      </c>
      <c r="AU842" s="191" t="s">
        <v>8397</v>
      </c>
      <c r="AV842" s="191" t="s">
        <v>104</v>
      </c>
      <c r="AW842" s="191" t="s">
        <v>204</v>
      </c>
      <c r="AX842" s="191"/>
      <c r="AY842" s="192" t="s">
        <v>454</v>
      </c>
      <c r="AZ842" s="192" t="s">
        <v>416</v>
      </c>
      <c r="BA842" s="91" t="s">
        <v>108</v>
      </c>
      <c r="BB842" s="90">
        <v>0</v>
      </c>
      <c r="BC842" s="93" t="s">
        <v>102</v>
      </c>
      <c r="BD842" s="93" t="s">
        <v>102</v>
      </c>
      <c r="BE842" s="93" t="s">
        <v>102</v>
      </c>
      <c r="BF842" s="93" t="s">
        <v>102</v>
      </c>
      <c r="BG842" s="97" t="s">
        <v>108</v>
      </c>
      <c r="BH842" s="93" t="s">
        <v>108</v>
      </c>
      <c r="BI842" s="93" t="s">
        <v>102</v>
      </c>
      <c r="BJ842" s="93" t="s">
        <v>102</v>
      </c>
      <c r="BK842" s="93" t="s">
        <v>102</v>
      </c>
      <c r="BL842" s="93" t="s">
        <v>102</v>
      </c>
      <c r="BM842" s="93" t="s">
        <v>102</v>
      </c>
      <c r="BN842" s="93" t="s">
        <v>102</v>
      </c>
      <c r="BO842" s="93" t="s">
        <v>102</v>
      </c>
      <c r="BP842" s="96" t="s">
        <v>102</v>
      </c>
      <c r="BQ842" s="90">
        <v>0</v>
      </c>
      <c r="BR842" s="93" t="s">
        <v>102</v>
      </c>
      <c r="BS842" s="93" t="s">
        <v>102</v>
      </c>
      <c r="BT842" s="93" t="s">
        <v>102</v>
      </c>
      <c r="BU842" s="93" t="s">
        <v>102</v>
      </c>
      <c r="BV842" s="97" t="s">
        <v>108</v>
      </c>
      <c r="BW842" s="93" t="s">
        <v>108</v>
      </c>
      <c r="BX842" s="95" t="s">
        <v>102</v>
      </c>
      <c r="BY842" s="93" t="s">
        <v>102</v>
      </c>
      <c r="BZ842" s="93" t="s">
        <v>102</v>
      </c>
      <c r="CA842" s="93" t="s">
        <v>102</v>
      </c>
      <c r="CB842" s="93" t="s">
        <v>102</v>
      </c>
      <c r="CC842" s="93" t="s">
        <v>102</v>
      </c>
      <c r="CD842" s="93" t="s">
        <v>102</v>
      </c>
      <c r="CE842" s="193" t="s">
        <v>102</v>
      </c>
      <c r="CF842" s="194" t="s">
        <v>436</v>
      </c>
      <c r="CG842" s="195" t="s">
        <v>8398</v>
      </c>
      <c r="CH842" s="101" t="s">
        <v>563</v>
      </c>
      <c r="CI842" s="102"/>
      <c r="CJ842" s="196" t="s">
        <v>577</v>
      </c>
      <c r="CK842" s="104" t="s">
        <v>190</v>
      </c>
      <c r="CL842" s="105"/>
      <c r="CM842" s="83" t="s">
        <v>578</v>
      </c>
      <c r="CN842" s="106" t="s">
        <v>108</v>
      </c>
      <c r="CO842" s="197" t="s">
        <v>566</v>
      </c>
      <c r="CP842" s="107"/>
      <c r="CQ842" s="198" t="s">
        <v>107</v>
      </c>
      <c r="CR842" s="198" t="s">
        <v>107</v>
      </c>
      <c r="CS842" s="199"/>
      <c r="CT842" s="83" t="s">
        <v>109</v>
      </c>
      <c r="CU842" s="83" t="s">
        <v>109</v>
      </c>
      <c r="CV842" s="83">
        <v>84</v>
      </c>
      <c r="CW842" s="83" t="s">
        <v>270</v>
      </c>
      <c r="CX842" s="83">
        <v>84</v>
      </c>
      <c r="CY842" s="83" t="s">
        <v>108</v>
      </c>
      <c r="CZ842" s="83">
        <v>1108390.5</v>
      </c>
      <c r="DA842" s="83" t="s">
        <v>8399</v>
      </c>
      <c r="DB842" s="83" t="s">
        <v>118</v>
      </c>
      <c r="DC842" s="83" t="s">
        <v>108</v>
      </c>
      <c r="DD842" s="83">
        <v>8305</v>
      </c>
      <c r="DE842" s="83" t="s">
        <v>173</v>
      </c>
      <c r="DF842" s="83" t="s">
        <v>118</v>
      </c>
      <c r="DG842" s="83" t="s">
        <v>500</v>
      </c>
      <c r="DH842" s="83"/>
      <c r="DI842" s="85">
        <v>43646</v>
      </c>
      <c r="DJ842" s="83" t="s">
        <v>584</v>
      </c>
      <c r="DK842" s="83" t="s">
        <v>102</v>
      </c>
      <c r="DL842" s="83" t="s">
        <v>482</v>
      </c>
      <c r="DM842" s="83">
        <v>0</v>
      </c>
      <c r="DN842" s="83" t="s">
        <v>483</v>
      </c>
      <c r="DO842" s="83">
        <v>1</v>
      </c>
      <c r="DP842" s="83">
        <v>2</v>
      </c>
      <c r="DQ842" s="83"/>
      <c r="DR842" s="83" t="s">
        <v>108</v>
      </c>
      <c r="DS842" s="83" t="s">
        <v>497</v>
      </c>
      <c r="DU842" s="215" t="s">
        <v>269</v>
      </c>
      <c r="DV842" s="136">
        <v>1</v>
      </c>
      <c r="DW842" s="136">
        <v>3</v>
      </c>
      <c r="DX842" s="215" t="s">
        <v>269</v>
      </c>
      <c r="DY842" s="215" t="s">
        <v>269</v>
      </c>
      <c r="DZ842" s="215" t="s">
        <v>269</v>
      </c>
      <c r="EA842" s="215" t="s">
        <v>269</v>
      </c>
      <c r="EB842" s="215" t="s">
        <v>269</v>
      </c>
      <c r="EC842" s="215" t="s">
        <v>269</v>
      </c>
      <c r="ED842" s="215" t="s">
        <v>269</v>
      </c>
      <c r="EE842" s="215" t="s">
        <v>269</v>
      </c>
    </row>
    <row r="843" spans="1:135" ht="57.6" x14ac:dyDescent="0.55000000000000004">
      <c r="A843" s="83" t="s">
        <v>130</v>
      </c>
      <c r="B843" s="136">
        <v>179168</v>
      </c>
      <c r="C843" t="s">
        <v>1476</v>
      </c>
      <c r="D843" s="83" t="s">
        <v>228</v>
      </c>
      <c r="E843" s="138">
        <v>248567437117</v>
      </c>
      <c r="F843" s="83" t="s">
        <v>143</v>
      </c>
      <c r="G843" s="85">
        <v>43620</v>
      </c>
      <c r="H843" s="83" t="s">
        <v>98</v>
      </c>
      <c r="I843" s="84" t="s">
        <v>612</v>
      </c>
      <c r="J843" s="207" t="s">
        <v>628</v>
      </c>
      <c r="K843" s="208" t="s">
        <v>633</v>
      </c>
      <c r="L843" s="83" t="s">
        <v>108</v>
      </c>
      <c r="M843" s="184" t="s">
        <v>102</v>
      </c>
      <c r="N843" s="184" t="s">
        <v>556</v>
      </c>
      <c r="O843" s="85" t="s">
        <v>102</v>
      </c>
      <c r="P843" s="185">
        <v>42491</v>
      </c>
      <c r="Q843" s="186" t="s">
        <v>202</v>
      </c>
      <c r="R843" s="186" t="s">
        <v>613</v>
      </c>
      <c r="S843" s="186"/>
      <c r="T843" s="187"/>
      <c r="U843" s="188" t="s">
        <v>295</v>
      </c>
      <c r="V843" s="188" t="s">
        <v>205</v>
      </c>
      <c r="W843" s="188" t="s">
        <v>295</v>
      </c>
      <c r="X843" s="189" t="s">
        <v>107</v>
      </c>
      <c r="Y843" s="190" t="s">
        <v>614</v>
      </c>
      <c r="Z843" s="83">
        <v>700</v>
      </c>
      <c r="AA843" s="83" t="s">
        <v>193</v>
      </c>
      <c r="AB843" s="83" t="s">
        <v>181</v>
      </c>
      <c r="AC843" s="83" t="s">
        <v>102</v>
      </c>
      <c r="AD843" s="83" t="s">
        <v>8400</v>
      </c>
      <c r="AE843" s="83" t="s">
        <v>8401</v>
      </c>
      <c r="AF843" s="83" t="s">
        <v>102</v>
      </c>
      <c r="AG843" s="83" t="s">
        <v>175</v>
      </c>
      <c r="AH843" s="83" t="s">
        <v>8402</v>
      </c>
      <c r="AI843" s="83" t="s">
        <v>104</v>
      </c>
      <c r="AJ843" s="83" t="s">
        <v>105</v>
      </c>
      <c r="AK843" s="191" t="s">
        <v>8400</v>
      </c>
      <c r="AL843" s="191" t="s">
        <v>8401</v>
      </c>
      <c r="AM843" s="191" t="s">
        <v>102</v>
      </c>
      <c r="AN843" s="191" t="s">
        <v>175</v>
      </c>
      <c r="AO843" s="191" t="s">
        <v>8402</v>
      </c>
      <c r="AP843" s="191" t="s">
        <v>104</v>
      </c>
      <c r="AQ843" s="191" t="s">
        <v>105</v>
      </c>
      <c r="AR843" s="191" t="s">
        <v>106</v>
      </c>
      <c r="AS843" s="191"/>
      <c r="AT843" s="191"/>
      <c r="AU843" s="191"/>
      <c r="AV843" s="191"/>
      <c r="AW843" s="191"/>
      <c r="AX843" s="191" t="s">
        <v>575</v>
      </c>
      <c r="AY843" s="192" t="s">
        <v>454</v>
      </c>
      <c r="AZ843" s="192" t="s">
        <v>108</v>
      </c>
      <c r="BA843" s="91" t="s">
        <v>108</v>
      </c>
      <c r="BB843" s="90">
        <v>0</v>
      </c>
      <c r="BC843" s="93" t="s">
        <v>102</v>
      </c>
      <c r="BD843" s="93" t="s">
        <v>102</v>
      </c>
      <c r="BE843" s="93" t="s">
        <v>102</v>
      </c>
      <c r="BF843" s="93" t="s">
        <v>102</v>
      </c>
      <c r="BG843" s="97" t="s">
        <v>108</v>
      </c>
      <c r="BH843" s="93" t="s">
        <v>108</v>
      </c>
      <c r="BI843" s="93" t="s">
        <v>102</v>
      </c>
      <c r="BJ843" s="93" t="s">
        <v>102</v>
      </c>
      <c r="BK843" s="93" t="s">
        <v>102</v>
      </c>
      <c r="BL843" s="93" t="s">
        <v>102</v>
      </c>
      <c r="BM843" s="93" t="s">
        <v>102</v>
      </c>
      <c r="BN843" s="93" t="s">
        <v>102</v>
      </c>
      <c r="BO843" s="93" t="s">
        <v>102</v>
      </c>
      <c r="BP843" s="96" t="s">
        <v>102</v>
      </c>
      <c r="BQ843" s="90">
        <v>0</v>
      </c>
      <c r="BR843" s="93" t="s">
        <v>102</v>
      </c>
      <c r="BS843" s="93" t="s">
        <v>102</v>
      </c>
      <c r="BT843" s="93" t="s">
        <v>102</v>
      </c>
      <c r="BU843" s="93" t="s">
        <v>102</v>
      </c>
      <c r="BV843" s="97" t="s">
        <v>108</v>
      </c>
      <c r="BW843" s="93" t="s">
        <v>108</v>
      </c>
      <c r="BX843" s="95" t="s">
        <v>102</v>
      </c>
      <c r="BY843" s="93" t="s">
        <v>102</v>
      </c>
      <c r="BZ843" s="93" t="s">
        <v>102</v>
      </c>
      <c r="CA843" s="93" t="s">
        <v>102</v>
      </c>
      <c r="CB843" s="93" t="s">
        <v>102</v>
      </c>
      <c r="CC843" s="93" t="s">
        <v>102</v>
      </c>
      <c r="CD843" s="93" t="s">
        <v>102</v>
      </c>
      <c r="CE843" s="193" t="s">
        <v>102</v>
      </c>
      <c r="CF843" s="194" t="s">
        <v>508</v>
      </c>
      <c r="CG843" s="195" t="s">
        <v>102</v>
      </c>
      <c r="CH843" s="101" t="e">
        <v>#N/A</v>
      </c>
      <c r="CI843" s="102" t="s">
        <v>580</v>
      </c>
      <c r="CJ843" s="196" t="s">
        <v>108</v>
      </c>
      <c r="CK843" s="104" t="s">
        <v>109</v>
      </c>
      <c r="CL843" s="105" t="s">
        <v>579</v>
      </c>
      <c r="CM843" s="83" t="s">
        <v>108</v>
      </c>
      <c r="CN843" s="106" t="s">
        <v>108</v>
      </c>
      <c r="CO843" s="197" t="s">
        <v>108</v>
      </c>
      <c r="CP843" s="107"/>
      <c r="CQ843" s="198" t="s">
        <v>474</v>
      </c>
      <c r="CR843" s="198" t="s">
        <v>474</v>
      </c>
      <c r="CS843" s="199" t="s">
        <v>616</v>
      </c>
      <c r="CT843" s="83" t="s">
        <v>109</v>
      </c>
      <c r="CU843" s="83" t="s">
        <v>109</v>
      </c>
      <c r="CV843" s="83">
        <v>43</v>
      </c>
      <c r="CW843" s="83" t="s">
        <v>112</v>
      </c>
      <c r="CX843" s="83">
        <v>43</v>
      </c>
      <c r="CY843" s="83" t="s">
        <v>8403</v>
      </c>
      <c r="CZ843" s="83">
        <v>1109710</v>
      </c>
      <c r="DA843" s="83" t="s">
        <v>138</v>
      </c>
      <c r="DB843" s="83" t="s">
        <v>124</v>
      </c>
      <c r="DC843" s="83" t="s">
        <v>501</v>
      </c>
      <c r="DD843" s="83">
        <v>9463</v>
      </c>
      <c r="DE843" s="83" t="s">
        <v>582</v>
      </c>
      <c r="DF843" s="83" t="s">
        <v>145</v>
      </c>
      <c r="DG843" s="83" t="s">
        <v>501</v>
      </c>
      <c r="DH843" s="83" t="s">
        <v>582</v>
      </c>
      <c r="DI843" s="85">
        <v>43646</v>
      </c>
      <c r="DJ843" s="83" t="s">
        <v>584</v>
      </c>
      <c r="DK843" s="83" t="s">
        <v>102</v>
      </c>
      <c r="DL843" s="83" t="s">
        <v>482</v>
      </c>
      <c r="DM843" s="83">
        <v>0</v>
      </c>
      <c r="DN843" s="83" t="s">
        <v>238</v>
      </c>
      <c r="DO843" s="83">
        <v>1</v>
      </c>
      <c r="DP843" s="83">
        <v>4</v>
      </c>
      <c r="DQ843" s="83"/>
      <c r="DR843" s="83" t="s">
        <v>108</v>
      </c>
      <c r="DS843" s="83" t="s">
        <v>497</v>
      </c>
      <c r="DU843" s="215" t="s">
        <v>269</v>
      </c>
      <c r="DV843" s="136">
        <v>1</v>
      </c>
      <c r="DW843" s="136">
        <v>3</v>
      </c>
      <c r="DX843" s="215" t="s">
        <v>269</v>
      </c>
      <c r="DY843" s="215" t="s">
        <v>269</v>
      </c>
      <c r="DZ843" s="215" t="s">
        <v>269</v>
      </c>
      <c r="EA843" s="215" t="s">
        <v>269</v>
      </c>
      <c r="EB843" s="215" t="s">
        <v>269</v>
      </c>
      <c r="EC843" s="215" t="s">
        <v>269</v>
      </c>
      <c r="ED843" s="215" t="s">
        <v>269</v>
      </c>
      <c r="EE843" s="215" t="s">
        <v>269</v>
      </c>
    </row>
    <row r="844" spans="1:135" ht="28.8" x14ac:dyDescent="0.55000000000000004">
      <c r="A844" s="83" t="s">
        <v>130</v>
      </c>
      <c r="B844" s="136">
        <v>282438</v>
      </c>
      <c r="C844" t="s">
        <v>1477</v>
      </c>
      <c r="D844" s="83" t="s">
        <v>228</v>
      </c>
      <c r="E844" s="138">
        <v>226920842581</v>
      </c>
      <c r="F844" s="83" t="s">
        <v>114</v>
      </c>
      <c r="G844" s="85">
        <v>43634</v>
      </c>
      <c r="H844" s="83" t="s">
        <v>98</v>
      </c>
      <c r="I844" s="84" t="s">
        <v>618</v>
      </c>
      <c r="J844" s="207" t="s">
        <v>629</v>
      </c>
      <c r="K844" s="208" t="s">
        <v>634</v>
      </c>
      <c r="L844" s="83" t="s">
        <v>108</v>
      </c>
      <c r="M844" s="184">
        <v>27748</v>
      </c>
      <c r="N844" s="184"/>
      <c r="O844" s="85" t="s">
        <v>102</v>
      </c>
      <c r="P844" s="185">
        <v>43013</v>
      </c>
      <c r="Q844" s="186" t="s">
        <v>203</v>
      </c>
      <c r="R844" s="186"/>
      <c r="S844" s="186"/>
      <c r="T844" s="187"/>
      <c r="U844" s="188" t="s">
        <v>296</v>
      </c>
      <c r="V844" s="188" t="s">
        <v>205</v>
      </c>
      <c r="W844" s="189" t="s">
        <v>619</v>
      </c>
      <c r="X844" s="189" t="s">
        <v>107</v>
      </c>
      <c r="Y844" s="190" t="s">
        <v>614</v>
      </c>
      <c r="Z844" s="83">
        <v>700</v>
      </c>
      <c r="AA844" s="83" t="s">
        <v>193</v>
      </c>
      <c r="AB844" s="83" t="s">
        <v>181</v>
      </c>
      <c r="AC844" s="83" t="s">
        <v>102</v>
      </c>
      <c r="AD844" s="83" t="s">
        <v>8404</v>
      </c>
      <c r="AE844" s="83" t="s">
        <v>102</v>
      </c>
      <c r="AF844" s="83" t="s">
        <v>102</v>
      </c>
      <c r="AG844" s="83" t="s">
        <v>174</v>
      </c>
      <c r="AH844" s="83" t="s">
        <v>8393</v>
      </c>
      <c r="AI844" s="83" t="s">
        <v>104</v>
      </c>
      <c r="AJ844" s="83" t="s">
        <v>105</v>
      </c>
      <c r="AK844" s="191" t="s">
        <v>8404</v>
      </c>
      <c r="AL844" s="191" t="s">
        <v>102</v>
      </c>
      <c r="AM844" s="191" t="s">
        <v>102</v>
      </c>
      <c r="AN844" s="191" t="s">
        <v>174</v>
      </c>
      <c r="AO844" s="191" t="s">
        <v>8393</v>
      </c>
      <c r="AP844" s="191" t="s">
        <v>104</v>
      </c>
      <c r="AQ844" s="191" t="s">
        <v>105</v>
      </c>
      <c r="AR844" s="191" t="s">
        <v>106</v>
      </c>
      <c r="AS844" s="191" t="s">
        <v>8404</v>
      </c>
      <c r="AT844" s="191" t="s">
        <v>488</v>
      </c>
      <c r="AU844" s="191" t="s">
        <v>8405</v>
      </c>
      <c r="AV844" s="191" t="s">
        <v>104</v>
      </c>
      <c r="AW844" s="191" t="s">
        <v>204</v>
      </c>
      <c r="AX844" s="191"/>
      <c r="AY844" s="192" t="s">
        <v>454</v>
      </c>
      <c r="AZ844" s="192" t="s">
        <v>416</v>
      </c>
      <c r="BA844" s="91" t="s">
        <v>108</v>
      </c>
      <c r="BB844" s="90">
        <v>0</v>
      </c>
      <c r="BC844" s="93" t="s">
        <v>102</v>
      </c>
      <c r="BD844" s="93" t="s">
        <v>102</v>
      </c>
      <c r="BE844" s="93" t="s">
        <v>102</v>
      </c>
      <c r="BF844" s="93" t="s">
        <v>102</v>
      </c>
      <c r="BG844" s="97" t="s">
        <v>108</v>
      </c>
      <c r="BH844" s="93" t="s">
        <v>108</v>
      </c>
      <c r="BI844" s="93" t="s">
        <v>102</v>
      </c>
      <c r="BJ844" s="93" t="s">
        <v>102</v>
      </c>
      <c r="BK844" s="93" t="s">
        <v>102</v>
      </c>
      <c r="BL844" s="93" t="s">
        <v>102</v>
      </c>
      <c r="BM844" s="93" t="s">
        <v>102</v>
      </c>
      <c r="BN844" s="93" t="s">
        <v>102</v>
      </c>
      <c r="BO844" s="93" t="s">
        <v>102</v>
      </c>
      <c r="BP844" s="96" t="s">
        <v>102</v>
      </c>
      <c r="BQ844" s="90">
        <v>0</v>
      </c>
      <c r="BR844" s="93" t="s">
        <v>102</v>
      </c>
      <c r="BS844" s="93" t="s">
        <v>102</v>
      </c>
      <c r="BT844" s="93" t="s">
        <v>102</v>
      </c>
      <c r="BU844" s="93" t="s">
        <v>102</v>
      </c>
      <c r="BV844" s="97" t="s">
        <v>108</v>
      </c>
      <c r="BW844" s="93" t="s">
        <v>108</v>
      </c>
      <c r="BX844" s="95" t="s">
        <v>102</v>
      </c>
      <c r="BY844" s="93" t="s">
        <v>102</v>
      </c>
      <c r="BZ844" s="93" t="s">
        <v>102</v>
      </c>
      <c r="CA844" s="93" t="s">
        <v>102</v>
      </c>
      <c r="CB844" s="93" t="s">
        <v>102</v>
      </c>
      <c r="CC844" s="93" t="s">
        <v>102</v>
      </c>
      <c r="CD844" s="93" t="s">
        <v>102</v>
      </c>
      <c r="CE844" s="193" t="s">
        <v>102</v>
      </c>
      <c r="CF844" s="194" t="s">
        <v>436</v>
      </c>
      <c r="CG844" s="195" t="s">
        <v>8406</v>
      </c>
      <c r="CH844" s="101" t="s">
        <v>310</v>
      </c>
      <c r="CI844" s="102"/>
      <c r="CJ844" s="196" t="s">
        <v>8407</v>
      </c>
      <c r="CK844" s="104" t="s">
        <v>190</v>
      </c>
      <c r="CL844" s="105"/>
      <c r="CM844" s="83" t="s">
        <v>623</v>
      </c>
      <c r="CN844" s="106" t="s">
        <v>624</v>
      </c>
      <c r="CO844" s="197" t="s">
        <v>625</v>
      </c>
      <c r="CP844" s="107"/>
      <c r="CQ844" s="198" t="s">
        <v>474</v>
      </c>
      <c r="CR844" s="198" t="s">
        <v>474</v>
      </c>
      <c r="CS844" s="199"/>
      <c r="CT844" s="83" t="s">
        <v>109</v>
      </c>
      <c r="CU844" s="83" t="s">
        <v>109</v>
      </c>
      <c r="CV844" s="83">
        <v>14</v>
      </c>
      <c r="CW844" s="83" t="s">
        <v>139</v>
      </c>
      <c r="CX844" s="83">
        <v>14</v>
      </c>
      <c r="CY844" s="83" t="s">
        <v>108</v>
      </c>
      <c r="CZ844" s="83">
        <v>1111029.5</v>
      </c>
      <c r="DA844" s="83" t="s">
        <v>581</v>
      </c>
      <c r="DB844" s="83" t="s">
        <v>152</v>
      </c>
      <c r="DC844" s="83" t="s">
        <v>500</v>
      </c>
      <c r="DD844" s="83">
        <v>6860</v>
      </c>
      <c r="DE844" s="83" t="s">
        <v>606</v>
      </c>
      <c r="DF844" s="83" t="s">
        <v>152</v>
      </c>
      <c r="DG844" s="83" t="s">
        <v>500</v>
      </c>
      <c r="DH844" s="83"/>
      <c r="DI844" s="85">
        <v>43646</v>
      </c>
      <c r="DJ844" s="83" t="s">
        <v>584</v>
      </c>
      <c r="DK844" s="83" t="s">
        <v>102</v>
      </c>
      <c r="DL844" s="83" t="s">
        <v>482</v>
      </c>
      <c r="DM844" s="83">
        <v>0</v>
      </c>
      <c r="DN844" s="83" t="s">
        <v>483</v>
      </c>
      <c r="DO844" s="83">
        <v>1</v>
      </c>
      <c r="DP844" s="83">
        <v>6</v>
      </c>
      <c r="DQ844" s="83"/>
      <c r="DR844" s="83" t="s">
        <v>108</v>
      </c>
      <c r="DS844" s="83" t="s">
        <v>497</v>
      </c>
      <c r="DU844" s="215" t="s">
        <v>269</v>
      </c>
      <c r="DV844" s="136">
        <v>1</v>
      </c>
      <c r="DW844" s="136">
        <v>3</v>
      </c>
      <c r="DX844" s="215" t="s">
        <v>269</v>
      </c>
      <c r="DY844" s="215" t="s">
        <v>269</v>
      </c>
      <c r="DZ844" s="215" t="s">
        <v>269</v>
      </c>
      <c r="EA844" s="215" t="s">
        <v>269</v>
      </c>
      <c r="EB844" s="215" t="s">
        <v>269</v>
      </c>
      <c r="EC844" s="215" t="s">
        <v>269</v>
      </c>
      <c r="ED844" s="215" t="s">
        <v>269</v>
      </c>
      <c r="EE844" s="215" t="s">
        <v>269</v>
      </c>
    </row>
    <row r="845" spans="1:135" ht="28.8" x14ac:dyDescent="0.55000000000000004">
      <c r="A845" s="83" t="s">
        <v>130</v>
      </c>
      <c r="B845" s="136">
        <v>974281</v>
      </c>
      <c r="C845" t="s">
        <v>1478</v>
      </c>
      <c r="D845" s="83" t="s">
        <v>228</v>
      </c>
      <c r="E845" s="138">
        <v>254255087116</v>
      </c>
      <c r="F845" s="83" t="s">
        <v>114</v>
      </c>
      <c r="G845" s="85">
        <v>43643</v>
      </c>
      <c r="H845" s="211" t="s">
        <v>98</v>
      </c>
      <c r="I845" s="84" t="s">
        <v>610</v>
      </c>
      <c r="J845" s="207" t="s">
        <v>627</v>
      </c>
      <c r="K845" s="208" t="s">
        <v>630</v>
      </c>
      <c r="L845" s="83" t="s">
        <v>108</v>
      </c>
      <c r="M845" s="184">
        <v>24659</v>
      </c>
      <c r="N845" s="184"/>
      <c r="O845" s="85" t="s">
        <v>102</v>
      </c>
      <c r="P845" s="185">
        <v>42491</v>
      </c>
      <c r="Q845" s="186" t="s">
        <v>203</v>
      </c>
      <c r="R845" s="186"/>
      <c r="S845" s="186"/>
      <c r="T845" s="187"/>
      <c r="U845" s="188" t="s">
        <v>296</v>
      </c>
      <c r="V845" s="188" t="s">
        <v>297</v>
      </c>
      <c r="W845" s="188" t="s">
        <v>297</v>
      </c>
      <c r="X845" s="189" t="s">
        <v>167</v>
      </c>
      <c r="Y845" s="190"/>
      <c r="Z845" s="83">
        <v>700</v>
      </c>
      <c r="AA845" s="83" t="s">
        <v>193</v>
      </c>
      <c r="AB845" s="83" t="s">
        <v>181</v>
      </c>
      <c r="AC845" s="83" t="s">
        <v>102</v>
      </c>
      <c r="AD845" s="83" t="s">
        <v>8408</v>
      </c>
      <c r="AE845" s="83" t="s">
        <v>102</v>
      </c>
      <c r="AF845" s="83" t="s">
        <v>102</v>
      </c>
      <c r="AG845" s="83" t="s">
        <v>119</v>
      </c>
      <c r="AH845" s="83" t="s">
        <v>8409</v>
      </c>
      <c r="AI845" s="83" t="s">
        <v>104</v>
      </c>
      <c r="AJ845" s="83" t="s">
        <v>105</v>
      </c>
      <c r="AK845" s="191" t="s">
        <v>8408</v>
      </c>
      <c r="AL845" s="191" t="s">
        <v>102</v>
      </c>
      <c r="AM845" s="191" t="s">
        <v>102</v>
      </c>
      <c r="AN845" s="191" t="s">
        <v>119</v>
      </c>
      <c r="AO845" s="191" t="s">
        <v>8409</v>
      </c>
      <c r="AP845" s="191" t="s">
        <v>104</v>
      </c>
      <c r="AQ845" s="191" t="s">
        <v>105</v>
      </c>
      <c r="AR845" s="191" t="s">
        <v>106</v>
      </c>
      <c r="AS845" s="191" t="s">
        <v>8408</v>
      </c>
      <c r="AT845" s="191" t="s">
        <v>485</v>
      </c>
      <c r="AU845" s="191" t="s">
        <v>8409</v>
      </c>
      <c r="AV845" s="191" t="s">
        <v>104</v>
      </c>
      <c r="AW845" s="191" t="s">
        <v>204</v>
      </c>
      <c r="AX845" s="191"/>
      <c r="AY845" s="192" t="s">
        <v>454</v>
      </c>
      <c r="AZ845" s="192" t="s">
        <v>416</v>
      </c>
      <c r="BA845" s="91" t="s">
        <v>108</v>
      </c>
      <c r="BB845" s="90">
        <v>0</v>
      </c>
      <c r="BC845" s="93" t="s">
        <v>102</v>
      </c>
      <c r="BD845" s="93" t="s">
        <v>102</v>
      </c>
      <c r="BE845" s="93" t="s">
        <v>102</v>
      </c>
      <c r="BF845" s="93" t="s">
        <v>102</v>
      </c>
      <c r="BG845" s="97" t="s">
        <v>108</v>
      </c>
      <c r="BH845" s="93" t="s">
        <v>108</v>
      </c>
      <c r="BI845" s="93" t="s">
        <v>102</v>
      </c>
      <c r="BJ845" s="93" t="s">
        <v>102</v>
      </c>
      <c r="BK845" s="93" t="s">
        <v>102</v>
      </c>
      <c r="BL845" s="93" t="s">
        <v>102</v>
      </c>
      <c r="BM845" s="93" t="s">
        <v>102</v>
      </c>
      <c r="BN845" s="93" t="s">
        <v>102</v>
      </c>
      <c r="BO845" s="93" t="s">
        <v>102</v>
      </c>
      <c r="BP845" s="96" t="s">
        <v>102</v>
      </c>
      <c r="BQ845" s="90">
        <v>0</v>
      </c>
      <c r="BR845" s="93" t="s">
        <v>102</v>
      </c>
      <c r="BS845" s="93" t="s">
        <v>102</v>
      </c>
      <c r="BT845" s="93" t="s">
        <v>102</v>
      </c>
      <c r="BU845" s="93" t="s">
        <v>102</v>
      </c>
      <c r="BV845" s="97" t="s">
        <v>108</v>
      </c>
      <c r="BW845" s="93" t="s">
        <v>108</v>
      </c>
      <c r="BX845" s="95" t="s">
        <v>102</v>
      </c>
      <c r="BY845" s="93" t="s">
        <v>102</v>
      </c>
      <c r="BZ845" s="93" t="s">
        <v>102</v>
      </c>
      <c r="CA845" s="93" t="s">
        <v>102</v>
      </c>
      <c r="CB845" s="93" t="s">
        <v>102</v>
      </c>
      <c r="CC845" s="93" t="s">
        <v>102</v>
      </c>
      <c r="CD845" s="93" t="s">
        <v>102</v>
      </c>
      <c r="CE845" s="193" t="s">
        <v>102</v>
      </c>
      <c r="CF845" s="194" t="s">
        <v>436</v>
      </c>
      <c r="CG845" s="195" t="s">
        <v>8410</v>
      </c>
      <c r="CH845" s="101" t="s">
        <v>563</v>
      </c>
      <c r="CI845" s="102"/>
      <c r="CJ845" s="196" t="s">
        <v>577</v>
      </c>
      <c r="CK845" s="104" t="s">
        <v>190</v>
      </c>
      <c r="CL845" s="105"/>
      <c r="CM845" s="83" t="s">
        <v>578</v>
      </c>
      <c r="CN845" s="106" t="s">
        <v>108</v>
      </c>
      <c r="CO845" s="197" t="s">
        <v>566</v>
      </c>
      <c r="CP845" s="107"/>
      <c r="CQ845" s="198" t="s">
        <v>107</v>
      </c>
      <c r="CR845" s="198" t="s">
        <v>107</v>
      </c>
      <c r="CS845" s="199"/>
      <c r="CT845" s="83" t="s">
        <v>109</v>
      </c>
      <c r="CU845" s="83" t="s">
        <v>109</v>
      </c>
      <c r="CV845" s="83">
        <v>14</v>
      </c>
      <c r="CW845" s="83" t="s">
        <v>270</v>
      </c>
      <c r="CX845" s="83">
        <v>14</v>
      </c>
      <c r="CY845" s="83" t="s">
        <v>108</v>
      </c>
      <c r="CZ845" s="83">
        <v>1112349</v>
      </c>
      <c r="DA845" s="83" t="s">
        <v>8411</v>
      </c>
      <c r="DB845" s="83" t="s">
        <v>118</v>
      </c>
      <c r="DC845" s="83" t="s">
        <v>108</v>
      </c>
      <c r="DD845" s="83">
        <v>4024</v>
      </c>
      <c r="DE845" s="83" t="s">
        <v>173</v>
      </c>
      <c r="DF845" s="83" t="s">
        <v>118</v>
      </c>
      <c r="DG845" s="83" t="s">
        <v>500</v>
      </c>
      <c r="DH845" s="83"/>
      <c r="DI845" s="85">
        <v>43646</v>
      </c>
      <c r="DJ845" s="83" t="s">
        <v>584</v>
      </c>
      <c r="DK845" s="83" t="s">
        <v>102</v>
      </c>
      <c r="DL845" s="83" t="s">
        <v>482</v>
      </c>
      <c r="DM845" s="83">
        <v>0</v>
      </c>
      <c r="DN845" s="83" t="s">
        <v>483</v>
      </c>
      <c r="DO845" s="83">
        <v>1</v>
      </c>
      <c r="DP845" s="83">
        <v>2</v>
      </c>
      <c r="DQ845" s="83"/>
      <c r="DR845" s="83" t="s">
        <v>108</v>
      </c>
      <c r="DS845" s="83" t="s">
        <v>497</v>
      </c>
      <c r="DU845" s="215" t="s">
        <v>269</v>
      </c>
      <c r="DV845" s="136">
        <v>1</v>
      </c>
      <c r="DW845" s="136">
        <v>3</v>
      </c>
      <c r="DX845" s="215" t="s">
        <v>269</v>
      </c>
      <c r="DY845" s="215" t="s">
        <v>269</v>
      </c>
      <c r="DZ845" s="215" t="s">
        <v>269</v>
      </c>
      <c r="EA845" s="215" t="s">
        <v>269</v>
      </c>
      <c r="EB845" s="215" t="s">
        <v>269</v>
      </c>
      <c r="EC845" s="215" t="s">
        <v>269</v>
      </c>
      <c r="ED845" s="215" t="s">
        <v>269</v>
      </c>
      <c r="EE845" s="215" t="s">
        <v>269</v>
      </c>
    </row>
    <row r="846" spans="1:135" ht="57.6" x14ac:dyDescent="0.55000000000000004">
      <c r="A846" s="83" t="s">
        <v>130</v>
      </c>
      <c r="B846" s="136">
        <v>455403</v>
      </c>
      <c r="C846" t="s">
        <v>1479</v>
      </c>
      <c r="D846" s="83" t="s">
        <v>228</v>
      </c>
      <c r="E846" s="138">
        <v>485544199340</v>
      </c>
      <c r="F846" s="83" t="s">
        <v>143</v>
      </c>
      <c r="G846" s="85">
        <v>43620</v>
      </c>
      <c r="H846" s="83" t="s">
        <v>98</v>
      </c>
      <c r="I846" s="84" t="s">
        <v>612</v>
      </c>
      <c r="J846" s="207" t="s">
        <v>628</v>
      </c>
      <c r="K846" s="208" t="s">
        <v>633</v>
      </c>
      <c r="L846" s="83" t="s">
        <v>108</v>
      </c>
      <c r="M846" s="184" t="s">
        <v>102</v>
      </c>
      <c r="N846" s="184" t="s">
        <v>556</v>
      </c>
      <c r="O846" s="85" t="s">
        <v>102</v>
      </c>
      <c r="P846" s="185">
        <v>42491</v>
      </c>
      <c r="Q846" s="186" t="s">
        <v>202</v>
      </c>
      <c r="R846" s="186" t="s">
        <v>613</v>
      </c>
      <c r="S846" s="186"/>
      <c r="T846" s="187"/>
      <c r="U846" s="188" t="s">
        <v>295</v>
      </c>
      <c r="V846" s="188" t="s">
        <v>205</v>
      </c>
      <c r="W846" s="188" t="s">
        <v>295</v>
      </c>
      <c r="X846" s="189" t="s">
        <v>107</v>
      </c>
      <c r="Y846" s="190" t="s">
        <v>614</v>
      </c>
      <c r="Z846" s="83">
        <v>700</v>
      </c>
      <c r="AA846" s="83" t="s">
        <v>193</v>
      </c>
      <c r="AB846" s="83" t="s">
        <v>181</v>
      </c>
      <c r="AC846" s="83" t="s">
        <v>102</v>
      </c>
      <c r="AD846" s="83" t="s">
        <v>8412</v>
      </c>
      <c r="AE846" s="83" t="s">
        <v>8413</v>
      </c>
      <c r="AF846" s="83" t="s">
        <v>102</v>
      </c>
      <c r="AG846" s="83" t="s">
        <v>175</v>
      </c>
      <c r="AH846" s="83" t="s">
        <v>8414</v>
      </c>
      <c r="AI846" s="83" t="s">
        <v>104</v>
      </c>
      <c r="AJ846" s="83" t="s">
        <v>105</v>
      </c>
      <c r="AK846" s="191" t="s">
        <v>8412</v>
      </c>
      <c r="AL846" s="191" t="s">
        <v>8413</v>
      </c>
      <c r="AM846" s="191" t="s">
        <v>102</v>
      </c>
      <c r="AN846" s="191" t="s">
        <v>175</v>
      </c>
      <c r="AO846" s="191" t="s">
        <v>8414</v>
      </c>
      <c r="AP846" s="191" t="s">
        <v>104</v>
      </c>
      <c r="AQ846" s="191" t="s">
        <v>105</v>
      </c>
      <c r="AR846" s="191" t="s">
        <v>106</v>
      </c>
      <c r="AS846" s="191"/>
      <c r="AT846" s="191"/>
      <c r="AU846" s="191"/>
      <c r="AV846" s="191"/>
      <c r="AW846" s="191"/>
      <c r="AX846" s="191" t="s">
        <v>575</v>
      </c>
      <c r="AY846" s="192" t="s">
        <v>454</v>
      </c>
      <c r="AZ846" s="192" t="s">
        <v>108</v>
      </c>
      <c r="BA846" s="91" t="s">
        <v>108</v>
      </c>
      <c r="BB846" s="90">
        <v>0</v>
      </c>
      <c r="BC846" s="93" t="s">
        <v>102</v>
      </c>
      <c r="BD846" s="93" t="s">
        <v>102</v>
      </c>
      <c r="BE846" s="93" t="s">
        <v>102</v>
      </c>
      <c r="BF846" s="93" t="s">
        <v>102</v>
      </c>
      <c r="BG846" s="97" t="s">
        <v>108</v>
      </c>
      <c r="BH846" s="93" t="s">
        <v>108</v>
      </c>
      <c r="BI846" s="93" t="s">
        <v>102</v>
      </c>
      <c r="BJ846" s="93" t="s">
        <v>102</v>
      </c>
      <c r="BK846" s="93" t="s">
        <v>102</v>
      </c>
      <c r="BL846" s="93" t="s">
        <v>102</v>
      </c>
      <c r="BM846" s="93" t="s">
        <v>102</v>
      </c>
      <c r="BN846" s="93" t="s">
        <v>102</v>
      </c>
      <c r="BO846" s="93" t="s">
        <v>102</v>
      </c>
      <c r="BP846" s="96" t="s">
        <v>102</v>
      </c>
      <c r="BQ846" s="90">
        <v>0</v>
      </c>
      <c r="BR846" s="93" t="s">
        <v>102</v>
      </c>
      <c r="BS846" s="93" t="s">
        <v>102</v>
      </c>
      <c r="BT846" s="93" t="s">
        <v>102</v>
      </c>
      <c r="BU846" s="93" t="s">
        <v>102</v>
      </c>
      <c r="BV846" s="97" t="s">
        <v>108</v>
      </c>
      <c r="BW846" s="93" t="s">
        <v>108</v>
      </c>
      <c r="BX846" s="95" t="s">
        <v>102</v>
      </c>
      <c r="BY846" s="93" t="s">
        <v>102</v>
      </c>
      <c r="BZ846" s="93" t="s">
        <v>102</v>
      </c>
      <c r="CA846" s="93" t="s">
        <v>102</v>
      </c>
      <c r="CB846" s="93" t="s">
        <v>102</v>
      </c>
      <c r="CC846" s="93" t="s">
        <v>102</v>
      </c>
      <c r="CD846" s="93" t="s">
        <v>102</v>
      </c>
      <c r="CE846" s="193" t="s">
        <v>102</v>
      </c>
      <c r="CF846" s="194" t="s">
        <v>508</v>
      </c>
      <c r="CG846" s="195" t="s">
        <v>102</v>
      </c>
      <c r="CH846" s="101" t="e">
        <v>#N/A</v>
      </c>
      <c r="CI846" s="102" t="s">
        <v>580</v>
      </c>
      <c r="CJ846" s="196" t="s">
        <v>108</v>
      </c>
      <c r="CK846" s="104" t="s">
        <v>109</v>
      </c>
      <c r="CL846" s="105" t="s">
        <v>579</v>
      </c>
      <c r="CM846" s="83" t="s">
        <v>108</v>
      </c>
      <c r="CN846" s="106" t="s">
        <v>108</v>
      </c>
      <c r="CO846" s="197" t="s">
        <v>108</v>
      </c>
      <c r="CP846" s="107"/>
      <c r="CQ846" s="198" t="s">
        <v>474</v>
      </c>
      <c r="CR846" s="198" t="s">
        <v>474</v>
      </c>
      <c r="CS846" s="199" t="s">
        <v>616</v>
      </c>
      <c r="CT846" s="83" t="s">
        <v>109</v>
      </c>
      <c r="CU846" s="83" t="s">
        <v>109</v>
      </c>
      <c r="CV846" s="83">
        <v>59</v>
      </c>
      <c r="CW846" s="83" t="s">
        <v>112</v>
      </c>
      <c r="CX846" s="83">
        <v>59</v>
      </c>
      <c r="CY846" s="83" t="s">
        <v>8415</v>
      </c>
      <c r="CZ846" s="83">
        <v>1113668.5</v>
      </c>
      <c r="DA846" s="83" t="s">
        <v>138</v>
      </c>
      <c r="DB846" s="83" t="s">
        <v>124</v>
      </c>
      <c r="DC846" s="83" t="s">
        <v>501</v>
      </c>
      <c r="DD846" s="83">
        <v>2956</v>
      </c>
      <c r="DE846" s="83" t="s">
        <v>582</v>
      </c>
      <c r="DF846" s="83" t="s">
        <v>145</v>
      </c>
      <c r="DG846" s="83" t="s">
        <v>501</v>
      </c>
      <c r="DH846" s="83" t="s">
        <v>582</v>
      </c>
      <c r="DI846" s="85">
        <v>43646</v>
      </c>
      <c r="DJ846" s="83" t="s">
        <v>584</v>
      </c>
      <c r="DK846" s="83" t="s">
        <v>102</v>
      </c>
      <c r="DL846" s="83" t="s">
        <v>482</v>
      </c>
      <c r="DM846" s="83">
        <v>0</v>
      </c>
      <c r="DN846" s="83" t="s">
        <v>238</v>
      </c>
      <c r="DO846" s="83">
        <v>1</v>
      </c>
      <c r="DP846" s="83">
        <v>2</v>
      </c>
      <c r="DQ846" s="83"/>
      <c r="DR846" s="83" t="s">
        <v>108</v>
      </c>
      <c r="DS846" s="83" t="s">
        <v>497</v>
      </c>
      <c r="DU846" s="215" t="s">
        <v>269</v>
      </c>
      <c r="DV846" s="136">
        <v>1</v>
      </c>
      <c r="DW846" s="136">
        <v>3</v>
      </c>
      <c r="DX846" s="215" t="s">
        <v>269</v>
      </c>
      <c r="DY846" s="215" t="s">
        <v>269</v>
      </c>
      <c r="DZ846" s="215" t="s">
        <v>269</v>
      </c>
      <c r="EA846" s="215" t="s">
        <v>269</v>
      </c>
      <c r="EB846" s="215" t="s">
        <v>269</v>
      </c>
      <c r="EC846" s="215" t="s">
        <v>269</v>
      </c>
      <c r="ED846" s="215" t="s">
        <v>269</v>
      </c>
      <c r="EE846" s="215" t="s">
        <v>269</v>
      </c>
    </row>
    <row r="847" spans="1:135" ht="28.8" x14ac:dyDescent="0.55000000000000004">
      <c r="A847" s="83" t="s">
        <v>130</v>
      </c>
      <c r="B847" s="136">
        <v>494071</v>
      </c>
      <c r="C847" t="s">
        <v>1480</v>
      </c>
      <c r="D847" s="83" t="s">
        <v>228</v>
      </c>
      <c r="E847" s="138">
        <v>117773946112</v>
      </c>
      <c r="F847" s="83" t="s">
        <v>114</v>
      </c>
      <c r="G847" s="85">
        <v>43634</v>
      </c>
      <c r="H847" s="83" t="s">
        <v>98</v>
      </c>
      <c r="I847" s="84" t="s">
        <v>618</v>
      </c>
      <c r="J847" s="207" t="s">
        <v>629</v>
      </c>
      <c r="K847" s="208" t="s">
        <v>634</v>
      </c>
      <c r="L847" s="83" t="s">
        <v>108</v>
      </c>
      <c r="M847" s="184">
        <v>27749</v>
      </c>
      <c r="N847" s="184"/>
      <c r="O847" s="85" t="s">
        <v>102</v>
      </c>
      <c r="P847" s="185">
        <v>43013</v>
      </c>
      <c r="Q847" s="186" t="s">
        <v>203</v>
      </c>
      <c r="R847" s="186"/>
      <c r="S847" s="186"/>
      <c r="T847" s="187"/>
      <c r="U847" s="188" t="s">
        <v>296</v>
      </c>
      <c r="V847" s="188" t="s">
        <v>205</v>
      </c>
      <c r="W847" s="189" t="s">
        <v>619</v>
      </c>
      <c r="X847" s="189" t="s">
        <v>107</v>
      </c>
      <c r="Y847" s="190" t="s">
        <v>614</v>
      </c>
      <c r="Z847" s="83">
        <v>700</v>
      </c>
      <c r="AA847" s="83" t="s">
        <v>193</v>
      </c>
      <c r="AB847" s="83" t="s">
        <v>181</v>
      </c>
      <c r="AC847" s="83" t="s">
        <v>102</v>
      </c>
      <c r="AD847" s="83" t="s">
        <v>8416</v>
      </c>
      <c r="AE847" s="83" t="s">
        <v>102</v>
      </c>
      <c r="AF847" s="83" t="s">
        <v>102</v>
      </c>
      <c r="AG847" s="83" t="s">
        <v>174</v>
      </c>
      <c r="AH847" s="83" t="s">
        <v>8405</v>
      </c>
      <c r="AI847" s="83" t="s">
        <v>104</v>
      </c>
      <c r="AJ847" s="83" t="s">
        <v>105</v>
      </c>
      <c r="AK847" s="191" t="s">
        <v>8416</v>
      </c>
      <c r="AL847" s="191" t="s">
        <v>102</v>
      </c>
      <c r="AM847" s="191" t="s">
        <v>102</v>
      </c>
      <c r="AN847" s="191" t="s">
        <v>174</v>
      </c>
      <c r="AO847" s="191" t="s">
        <v>8405</v>
      </c>
      <c r="AP847" s="191" t="s">
        <v>104</v>
      </c>
      <c r="AQ847" s="191" t="s">
        <v>105</v>
      </c>
      <c r="AR847" s="191" t="s">
        <v>106</v>
      </c>
      <c r="AS847" s="191" t="s">
        <v>8416</v>
      </c>
      <c r="AT847" s="191" t="s">
        <v>488</v>
      </c>
      <c r="AU847" s="191" t="s">
        <v>8417</v>
      </c>
      <c r="AV847" s="191" t="s">
        <v>104</v>
      </c>
      <c r="AW847" s="191" t="s">
        <v>204</v>
      </c>
      <c r="AX847" s="191"/>
      <c r="AY847" s="192" t="s">
        <v>454</v>
      </c>
      <c r="AZ847" s="192" t="s">
        <v>416</v>
      </c>
      <c r="BA847" s="91" t="s">
        <v>108</v>
      </c>
      <c r="BB847" s="90">
        <v>0</v>
      </c>
      <c r="BC847" s="93" t="s">
        <v>102</v>
      </c>
      <c r="BD847" s="93" t="s">
        <v>102</v>
      </c>
      <c r="BE847" s="93" t="s">
        <v>102</v>
      </c>
      <c r="BF847" s="93" t="s">
        <v>102</v>
      </c>
      <c r="BG847" s="97" t="s">
        <v>108</v>
      </c>
      <c r="BH847" s="93" t="s">
        <v>108</v>
      </c>
      <c r="BI847" s="93" t="s">
        <v>102</v>
      </c>
      <c r="BJ847" s="93" t="s">
        <v>102</v>
      </c>
      <c r="BK847" s="93" t="s">
        <v>102</v>
      </c>
      <c r="BL847" s="93" t="s">
        <v>102</v>
      </c>
      <c r="BM847" s="93" t="s">
        <v>102</v>
      </c>
      <c r="BN847" s="93" t="s">
        <v>102</v>
      </c>
      <c r="BO847" s="93" t="s">
        <v>102</v>
      </c>
      <c r="BP847" s="96" t="s">
        <v>102</v>
      </c>
      <c r="BQ847" s="90">
        <v>0</v>
      </c>
      <c r="BR847" s="93" t="s">
        <v>102</v>
      </c>
      <c r="BS847" s="93" t="s">
        <v>102</v>
      </c>
      <c r="BT847" s="93" t="s">
        <v>102</v>
      </c>
      <c r="BU847" s="93" t="s">
        <v>102</v>
      </c>
      <c r="BV847" s="97" t="s">
        <v>108</v>
      </c>
      <c r="BW847" s="93" t="s">
        <v>108</v>
      </c>
      <c r="BX847" s="95" t="s">
        <v>102</v>
      </c>
      <c r="BY847" s="93" t="s">
        <v>102</v>
      </c>
      <c r="BZ847" s="93" t="s">
        <v>102</v>
      </c>
      <c r="CA847" s="93" t="s">
        <v>102</v>
      </c>
      <c r="CB847" s="93" t="s">
        <v>102</v>
      </c>
      <c r="CC847" s="93" t="s">
        <v>102</v>
      </c>
      <c r="CD847" s="93" t="s">
        <v>102</v>
      </c>
      <c r="CE847" s="193" t="s">
        <v>102</v>
      </c>
      <c r="CF847" s="194" t="s">
        <v>436</v>
      </c>
      <c r="CG847" s="195" t="s">
        <v>8418</v>
      </c>
      <c r="CH847" s="101" t="s">
        <v>310</v>
      </c>
      <c r="CI847" s="102"/>
      <c r="CJ847" s="196" t="s">
        <v>8419</v>
      </c>
      <c r="CK847" s="104" t="s">
        <v>190</v>
      </c>
      <c r="CL847" s="105"/>
      <c r="CM847" s="83" t="s">
        <v>623</v>
      </c>
      <c r="CN847" s="106" t="s">
        <v>624</v>
      </c>
      <c r="CO847" s="197" t="s">
        <v>625</v>
      </c>
      <c r="CP847" s="107"/>
      <c r="CQ847" s="198" t="s">
        <v>474</v>
      </c>
      <c r="CR847" s="198" t="s">
        <v>474</v>
      </c>
      <c r="CS847" s="199"/>
      <c r="CT847" s="83" t="s">
        <v>109</v>
      </c>
      <c r="CU847" s="83" t="s">
        <v>109</v>
      </c>
      <c r="CV847" s="83">
        <v>96</v>
      </c>
      <c r="CW847" s="83" t="s">
        <v>139</v>
      </c>
      <c r="CX847" s="83">
        <v>96</v>
      </c>
      <c r="CY847" s="83" t="s">
        <v>108</v>
      </c>
      <c r="CZ847" s="83">
        <v>1114988</v>
      </c>
      <c r="DA847" s="83" t="s">
        <v>581</v>
      </c>
      <c r="DB847" s="83" t="s">
        <v>152</v>
      </c>
      <c r="DC847" s="83" t="s">
        <v>500</v>
      </c>
      <c r="DD847" s="83">
        <v>8884</v>
      </c>
      <c r="DE847" s="83" t="s">
        <v>606</v>
      </c>
      <c r="DF847" s="83" t="s">
        <v>152</v>
      </c>
      <c r="DG847" s="83" t="s">
        <v>500</v>
      </c>
      <c r="DH847" s="83"/>
      <c r="DI847" s="85">
        <v>43646</v>
      </c>
      <c r="DJ847" s="83" t="s">
        <v>584</v>
      </c>
      <c r="DK847" s="83" t="s">
        <v>102</v>
      </c>
      <c r="DL847" s="83" t="s">
        <v>482</v>
      </c>
      <c r="DM847" s="83">
        <v>0</v>
      </c>
      <c r="DN847" s="83" t="s">
        <v>483</v>
      </c>
      <c r="DO847" s="83">
        <v>1</v>
      </c>
      <c r="DP847" s="83">
        <v>1</v>
      </c>
      <c r="DQ847" s="83"/>
      <c r="DR847" s="83" t="s">
        <v>108</v>
      </c>
      <c r="DS847" s="83" t="s">
        <v>497</v>
      </c>
      <c r="DU847" s="215" t="s">
        <v>269</v>
      </c>
      <c r="DV847" s="136">
        <v>1</v>
      </c>
      <c r="DW847" s="136">
        <v>3</v>
      </c>
      <c r="DX847" s="215" t="s">
        <v>269</v>
      </c>
      <c r="DY847" s="215" t="s">
        <v>269</v>
      </c>
      <c r="DZ847" s="215" t="s">
        <v>269</v>
      </c>
      <c r="EA847" s="215" t="s">
        <v>269</v>
      </c>
      <c r="EB847" s="215" t="s">
        <v>269</v>
      </c>
      <c r="EC847" s="215" t="s">
        <v>269</v>
      </c>
      <c r="ED847" s="215" t="s">
        <v>269</v>
      </c>
      <c r="EE847" s="215" t="s">
        <v>269</v>
      </c>
    </row>
    <row r="848" spans="1:135" ht="28.8" x14ac:dyDescent="0.55000000000000004">
      <c r="A848" s="83" t="s">
        <v>130</v>
      </c>
      <c r="B848" s="136">
        <v>823030</v>
      </c>
      <c r="C848" t="s">
        <v>1481</v>
      </c>
      <c r="D848" s="83" t="s">
        <v>228</v>
      </c>
      <c r="E848" s="138">
        <v>545159876384</v>
      </c>
      <c r="F848" s="83" t="s">
        <v>114</v>
      </c>
      <c r="G848" s="85">
        <v>43643</v>
      </c>
      <c r="H848" s="211" t="s">
        <v>98</v>
      </c>
      <c r="I848" s="84" t="s">
        <v>610</v>
      </c>
      <c r="J848" s="207" t="s">
        <v>627</v>
      </c>
      <c r="K848" s="208" t="s">
        <v>630</v>
      </c>
      <c r="L848" s="83" t="s">
        <v>108</v>
      </c>
      <c r="M848" s="184">
        <v>24660</v>
      </c>
      <c r="N848" s="184"/>
      <c r="O848" s="85" t="s">
        <v>102</v>
      </c>
      <c r="P848" s="185">
        <v>42491</v>
      </c>
      <c r="Q848" s="186" t="s">
        <v>203</v>
      </c>
      <c r="R848" s="186"/>
      <c r="S848" s="186"/>
      <c r="T848" s="187"/>
      <c r="U848" s="188" t="s">
        <v>296</v>
      </c>
      <c r="V848" s="188" t="s">
        <v>297</v>
      </c>
      <c r="W848" s="188" t="s">
        <v>297</v>
      </c>
      <c r="X848" s="189" t="s">
        <v>167</v>
      </c>
      <c r="Y848" s="190"/>
      <c r="Z848" s="83">
        <v>700</v>
      </c>
      <c r="AA848" s="83" t="s">
        <v>193</v>
      </c>
      <c r="AB848" s="83" t="s">
        <v>181</v>
      </c>
      <c r="AC848" s="83" t="s">
        <v>102</v>
      </c>
      <c r="AD848" s="83" t="s">
        <v>8420</v>
      </c>
      <c r="AE848" s="83" t="s">
        <v>102</v>
      </c>
      <c r="AF848" s="83" t="s">
        <v>102</v>
      </c>
      <c r="AG848" s="83" t="s">
        <v>119</v>
      </c>
      <c r="AH848" s="83" t="s">
        <v>8421</v>
      </c>
      <c r="AI848" s="83" t="s">
        <v>104</v>
      </c>
      <c r="AJ848" s="83" t="s">
        <v>105</v>
      </c>
      <c r="AK848" s="191" t="s">
        <v>8420</v>
      </c>
      <c r="AL848" s="191" t="s">
        <v>102</v>
      </c>
      <c r="AM848" s="191" t="s">
        <v>102</v>
      </c>
      <c r="AN848" s="191" t="s">
        <v>119</v>
      </c>
      <c r="AO848" s="191" t="s">
        <v>8421</v>
      </c>
      <c r="AP848" s="191" t="s">
        <v>104</v>
      </c>
      <c r="AQ848" s="191" t="s">
        <v>105</v>
      </c>
      <c r="AR848" s="191" t="s">
        <v>106</v>
      </c>
      <c r="AS848" s="191" t="s">
        <v>8420</v>
      </c>
      <c r="AT848" s="191" t="s">
        <v>485</v>
      </c>
      <c r="AU848" s="191" t="s">
        <v>8421</v>
      </c>
      <c r="AV848" s="191" t="s">
        <v>104</v>
      </c>
      <c r="AW848" s="191" t="s">
        <v>204</v>
      </c>
      <c r="AX848" s="191"/>
      <c r="AY848" s="192" t="s">
        <v>454</v>
      </c>
      <c r="AZ848" s="192" t="s">
        <v>416</v>
      </c>
      <c r="BA848" s="91" t="s">
        <v>108</v>
      </c>
      <c r="BB848" s="90">
        <v>0</v>
      </c>
      <c r="BC848" s="93" t="s">
        <v>102</v>
      </c>
      <c r="BD848" s="93" t="s">
        <v>102</v>
      </c>
      <c r="BE848" s="93" t="s">
        <v>102</v>
      </c>
      <c r="BF848" s="93" t="s">
        <v>102</v>
      </c>
      <c r="BG848" s="97" t="s">
        <v>108</v>
      </c>
      <c r="BH848" s="93" t="s">
        <v>108</v>
      </c>
      <c r="BI848" s="93" t="s">
        <v>102</v>
      </c>
      <c r="BJ848" s="93" t="s">
        <v>102</v>
      </c>
      <c r="BK848" s="93" t="s">
        <v>102</v>
      </c>
      <c r="BL848" s="93" t="s">
        <v>102</v>
      </c>
      <c r="BM848" s="93" t="s">
        <v>102</v>
      </c>
      <c r="BN848" s="93" t="s">
        <v>102</v>
      </c>
      <c r="BO848" s="93" t="s">
        <v>102</v>
      </c>
      <c r="BP848" s="96" t="s">
        <v>102</v>
      </c>
      <c r="BQ848" s="90">
        <v>0</v>
      </c>
      <c r="BR848" s="93" t="s">
        <v>102</v>
      </c>
      <c r="BS848" s="93" t="s">
        <v>102</v>
      </c>
      <c r="BT848" s="93" t="s">
        <v>102</v>
      </c>
      <c r="BU848" s="93" t="s">
        <v>102</v>
      </c>
      <c r="BV848" s="97" t="s">
        <v>108</v>
      </c>
      <c r="BW848" s="93" t="s">
        <v>108</v>
      </c>
      <c r="BX848" s="95" t="s">
        <v>102</v>
      </c>
      <c r="BY848" s="93" t="s">
        <v>102</v>
      </c>
      <c r="BZ848" s="93" t="s">
        <v>102</v>
      </c>
      <c r="CA848" s="93" t="s">
        <v>102</v>
      </c>
      <c r="CB848" s="93" t="s">
        <v>102</v>
      </c>
      <c r="CC848" s="93" t="s">
        <v>102</v>
      </c>
      <c r="CD848" s="93" t="s">
        <v>102</v>
      </c>
      <c r="CE848" s="193" t="s">
        <v>102</v>
      </c>
      <c r="CF848" s="194" t="s">
        <v>436</v>
      </c>
      <c r="CG848" s="195" t="s">
        <v>8422</v>
      </c>
      <c r="CH848" s="101" t="s">
        <v>563</v>
      </c>
      <c r="CI848" s="102"/>
      <c r="CJ848" s="196" t="s">
        <v>577</v>
      </c>
      <c r="CK848" s="104" t="s">
        <v>190</v>
      </c>
      <c r="CL848" s="105"/>
      <c r="CM848" s="83" t="s">
        <v>578</v>
      </c>
      <c r="CN848" s="106" t="s">
        <v>108</v>
      </c>
      <c r="CO848" s="197" t="s">
        <v>566</v>
      </c>
      <c r="CP848" s="107"/>
      <c r="CQ848" s="198" t="s">
        <v>107</v>
      </c>
      <c r="CR848" s="198" t="s">
        <v>107</v>
      </c>
      <c r="CS848" s="199"/>
      <c r="CT848" s="83" t="s">
        <v>109</v>
      </c>
      <c r="CU848" s="83" t="s">
        <v>109</v>
      </c>
      <c r="CV848" s="83">
        <v>42</v>
      </c>
      <c r="CW848" s="83" t="s">
        <v>270</v>
      </c>
      <c r="CX848" s="83">
        <v>42</v>
      </c>
      <c r="CY848" s="83" t="s">
        <v>108</v>
      </c>
      <c r="CZ848" s="83">
        <v>1116307.5</v>
      </c>
      <c r="DA848" s="83" t="s">
        <v>8423</v>
      </c>
      <c r="DB848" s="83" t="s">
        <v>118</v>
      </c>
      <c r="DC848" s="83" t="s">
        <v>108</v>
      </c>
      <c r="DD848" s="83">
        <v>2601</v>
      </c>
      <c r="DE848" s="83" t="s">
        <v>173</v>
      </c>
      <c r="DF848" s="83" t="s">
        <v>118</v>
      </c>
      <c r="DG848" s="83" t="s">
        <v>500</v>
      </c>
      <c r="DH848" s="83"/>
      <c r="DI848" s="85">
        <v>43646</v>
      </c>
      <c r="DJ848" s="83" t="s">
        <v>584</v>
      </c>
      <c r="DK848" s="83" t="s">
        <v>102</v>
      </c>
      <c r="DL848" s="83" t="s">
        <v>482</v>
      </c>
      <c r="DM848" s="83">
        <v>0</v>
      </c>
      <c r="DN848" s="83" t="s">
        <v>483</v>
      </c>
      <c r="DO848" s="83">
        <v>1</v>
      </c>
      <c r="DP848" s="83">
        <v>3</v>
      </c>
      <c r="DQ848" s="83"/>
      <c r="DR848" s="83" t="s">
        <v>108</v>
      </c>
      <c r="DS848" s="83" t="s">
        <v>497</v>
      </c>
      <c r="DU848" s="215" t="s">
        <v>269</v>
      </c>
      <c r="DV848" s="136">
        <v>1</v>
      </c>
      <c r="DW848" s="136">
        <v>3</v>
      </c>
      <c r="DX848" s="215" t="s">
        <v>269</v>
      </c>
      <c r="DY848" s="215" t="s">
        <v>269</v>
      </c>
      <c r="DZ848" s="215" t="s">
        <v>269</v>
      </c>
      <c r="EA848" s="215" t="s">
        <v>269</v>
      </c>
      <c r="EB848" s="215" t="s">
        <v>269</v>
      </c>
      <c r="EC848" s="215" t="s">
        <v>269</v>
      </c>
      <c r="ED848" s="215" t="s">
        <v>269</v>
      </c>
      <c r="EE848" s="215" t="s">
        <v>269</v>
      </c>
    </row>
    <row r="849" spans="1:135" ht="57.6" x14ac:dyDescent="0.55000000000000004">
      <c r="A849" s="83" t="s">
        <v>130</v>
      </c>
      <c r="B849" s="136">
        <v>930381</v>
      </c>
      <c r="C849" t="s">
        <v>1482</v>
      </c>
      <c r="D849" s="83" t="s">
        <v>228</v>
      </c>
      <c r="E849" s="138">
        <v>706782401781</v>
      </c>
      <c r="F849" s="83" t="s">
        <v>143</v>
      </c>
      <c r="G849" s="85">
        <v>43620</v>
      </c>
      <c r="H849" s="83" t="s">
        <v>98</v>
      </c>
      <c r="I849" s="84" t="s">
        <v>612</v>
      </c>
      <c r="J849" s="207" t="s">
        <v>628</v>
      </c>
      <c r="K849" s="208" t="s">
        <v>633</v>
      </c>
      <c r="L849" s="83" t="s">
        <v>108</v>
      </c>
      <c r="M849" s="184" t="s">
        <v>102</v>
      </c>
      <c r="N849" s="184" t="s">
        <v>556</v>
      </c>
      <c r="O849" s="85" t="s">
        <v>102</v>
      </c>
      <c r="P849" s="185">
        <v>42491</v>
      </c>
      <c r="Q849" s="186" t="s">
        <v>202</v>
      </c>
      <c r="R849" s="186" t="s">
        <v>613</v>
      </c>
      <c r="S849" s="186"/>
      <c r="T849" s="187"/>
      <c r="U849" s="188" t="s">
        <v>295</v>
      </c>
      <c r="V849" s="188" t="s">
        <v>205</v>
      </c>
      <c r="W849" s="188" t="s">
        <v>295</v>
      </c>
      <c r="X849" s="189" t="s">
        <v>107</v>
      </c>
      <c r="Y849" s="190" t="s">
        <v>614</v>
      </c>
      <c r="Z849" s="83">
        <v>700</v>
      </c>
      <c r="AA849" s="83" t="s">
        <v>193</v>
      </c>
      <c r="AB849" s="83" t="s">
        <v>181</v>
      </c>
      <c r="AC849" s="83" t="s">
        <v>102</v>
      </c>
      <c r="AD849" s="83" t="s">
        <v>8424</v>
      </c>
      <c r="AE849" s="83" t="s">
        <v>8425</v>
      </c>
      <c r="AF849" s="83" t="s">
        <v>102</v>
      </c>
      <c r="AG849" s="83" t="s">
        <v>175</v>
      </c>
      <c r="AH849" s="83" t="s">
        <v>8426</v>
      </c>
      <c r="AI849" s="83" t="s">
        <v>104</v>
      </c>
      <c r="AJ849" s="83" t="s">
        <v>105</v>
      </c>
      <c r="AK849" s="191" t="s">
        <v>8424</v>
      </c>
      <c r="AL849" s="191" t="s">
        <v>8425</v>
      </c>
      <c r="AM849" s="191" t="s">
        <v>102</v>
      </c>
      <c r="AN849" s="191" t="s">
        <v>175</v>
      </c>
      <c r="AO849" s="191" t="s">
        <v>8426</v>
      </c>
      <c r="AP849" s="191" t="s">
        <v>104</v>
      </c>
      <c r="AQ849" s="191" t="s">
        <v>105</v>
      </c>
      <c r="AR849" s="191" t="s">
        <v>106</v>
      </c>
      <c r="AS849" s="191"/>
      <c r="AT849" s="191"/>
      <c r="AU849" s="191"/>
      <c r="AV849" s="191"/>
      <c r="AW849" s="191"/>
      <c r="AX849" s="191" t="s">
        <v>575</v>
      </c>
      <c r="AY849" s="192" t="s">
        <v>454</v>
      </c>
      <c r="AZ849" s="192" t="s">
        <v>108</v>
      </c>
      <c r="BA849" s="91" t="s">
        <v>108</v>
      </c>
      <c r="BB849" s="90">
        <v>0</v>
      </c>
      <c r="BC849" s="93" t="s">
        <v>102</v>
      </c>
      <c r="BD849" s="93" t="s">
        <v>102</v>
      </c>
      <c r="BE849" s="93" t="s">
        <v>102</v>
      </c>
      <c r="BF849" s="93" t="s">
        <v>102</v>
      </c>
      <c r="BG849" s="97" t="s">
        <v>108</v>
      </c>
      <c r="BH849" s="93" t="s">
        <v>108</v>
      </c>
      <c r="BI849" s="93" t="s">
        <v>102</v>
      </c>
      <c r="BJ849" s="93" t="s">
        <v>102</v>
      </c>
      <c r="BK849" s="93" t="s">
        <v>102</v>
      </c>
      <c r="BL849" s="93" t="s">
        <v>102</v>
      </c>
      <c r="BM849" s="93" t="s">
        <v>102</v>
      </c>
      <c r="BN849" s="93" t="s">
        <v>102</v>
      </c>
      <c r="BO849" s="93" t="s">
        <v>102</v>
      </c>
      <c r="BP849" s="96" t="s">
        <v>102</v>
      </c>
      <c r="BQ849" s="90">
        <v>0</v>
      </c>
      <c r="BR849" s="93" t="s">
        <v>102</v>
      </c>
      <c r="BS849" s="93" t="s">
        <v>102</v>
      </c>
      <c r="BT849" s="93" t="s">
        <v>102</v>
      </c>
      <c r="BU849" s="93" t="s">
        <v>102</v>
      </c>
      <c r="BV849" s="97" t="s">
        <v>108</v>
      </c>
      <c r="BW849" s="93" t="s">
        <v>108</v>
      </c>
      <c r="BX849" s="95" t="s">
        <v>102</v>
      </c>
      <c r="BY849" s="93" t="s">
        <v>102</v>
      </c>
      <c r="BZ849" s="93" t="s">
        <v>102</v>
      </c>
      <c r="CA849" s="93" t="s">
        <v>102</v>
      </c>
      <c r="CB849" s="93" t="s">
        <v>102</v>
      </c>
      <c r="CC849" s="93" t="s">
        <v>102</v>
      </c>
      <c r="CD849" s="93" t="s">
        <v>102</v>
      </c>
      <c r="CE849" s="193" t="s">
        <v>102</v>
      </c>
      <c r="CF849" s="194" t="s">
        <v>508</v>
      </c>
      <c r="CG849" s="195" t="s">
        <v>102</v>
      </c>
      <c r="CH849" s="101" t="e">
        <v>#N/A</v>
      </c>
      <c r="CI849" s="102" t="s">
        <v>580</v>
      </c>
      <c r="CJ849" s="196" t="s">
        <v>108</v>
      </c>
      <c r="CK849" s="104" t="s">
        <v>109</v>
      </c>
      <c r="CL849" s="105" t="s">
        <v>579</v>
      </c>
      <c r="CM849" s="83" t="s">
        <v>108</v>
      </c>
      <c r="CN849" s="106" t="s">
        <v>108</v>
      </c>
      <c r="CO849" s="197" t="s">
        <v>108</v>
      </c>
      <c r="CP849" s="107"/>
      <c r="CQ849" s="198" t="s">
        <v>474</v>
      </c>
      <c r="CR849" s="198" t="s">
        <v>474</v>
      </c>
      <c r="CS849" s="199" t="s">
        <v>616</v>
      </c>
      <c r="CT849" s="83" t="s">
        <v>109</v>
      </c>
      <c r="CU849" s="83" t="s">
        <v>109</v>
      </c>
      <c r="CV849" s="83">
        <v>7</v>
      </c>
      <c r="CW849" s="83" t="s">
        <v>112</v>
      </c>
      <c r="CX849" s="83">
        <v>7</v>
      </c>
      <c r="CY849" s="83" t="s">
        <v>8427</v>
      </c>
      <c r="CZ849" s="83">
        <v>1117627</v>
      </c>
      <c r="DA849" s="83" t="s">
        <v>138</v>
      </c>
      <c r="DB849" s="83" t="s">
        <v>124</v>
      </c>
      <c r="DC849" s="83" t="s">
        <v>501</v>
      </c>
      <c r="DD849" s="83">
        <v>7373</v>
      </c>
      <c r="DE849" s="83" t="s">
        <v>582</v>
      </c>
      <c r="DF849" s="83" t="s">
        <v>145</v>
      </c>
      <c r="DG849" s="83" t="s">
        <v>501</v>
      </c>
      <c r="DH849" s="83" t="s">
        <v>582</v>
      </c>
      <c r="DI849" s="85">
        <v>43646</v>
      </c>
      <c r="DJ849" s="83" t="s">
        <v>584</v>
      </c>
      <c r="DK849" s="83" t="s">
        <v>102</v>
      </c>
      <c r="DL849" s="83" t="s">
        <v>482</v>
      </c>
      <c r="DM849" s="83">
        <v>0</v>
      </c>
      <c r="DN849" s="83" t="s">
        <v>238</v>
      </c>
      <c r="DO849" s="83">
        <v>1</v>
      </c>
      <c r="DP849" s="83">
        <v>3</v>
      </c>
      <c r="DQ849" s="83"/>
      <c r="DR849" s="83" t="s">
        <v>108</v>
      </c>
      <c r="DS849" s="83" t="s">
        <v>497</v>
      </c>
      <c r="DU849" s="215" t="s">
        <v>269</v>
      </c>
      <c r="DV849" s="136">
        <v>1</v>
      </c>
      <c r="DW849" s="136">
        <v>3</v>
      </c>
      <c r="DX849" s="215" t="s">
        <v>269</v>
      </c>
      <c r="DY849" s="215" t="s">
        <v>269</v>
      </c>
      <c r="DZ849" s="215" t="s">
        <v>269</v>
      </c>
      <c r="EA849" s="215" t="s">
        <v>269</v>
      </c>
      <c r="EB849" s="215" t="s">
        <v>269</v>
      </c>
      <c r="EC849" s="215" t="s">
        <v>269</v>
      </c>
      <c r="ED849" s="215" t="s">
        <v>269</v>
      </c>
      <c r="EE849" s="215" t="s">
        <v>269</v>
      </c>
    </row>
    <row r="850" spans="1:135" ht="28.8" x14ac:dyDescent="0.55000000000000004">
      <c r="A850" s="83" t="s">
        <v>130</v>
      </c>
      <c r="B850" s="136">
        <v>766968</v>
      </c>
      <c r="C850" t="s">
        <v>1483</v>
      </c>
      <c r="D850" s="83" t="s">
        <v>228</v>
      </c>
      <c r="E850" s="138">
        <v>755661423986</v>
      </c>
      <c r="F850" s="83" t="s">
        <v>114</v>
      </c>
      <c r="G850" s="85">
        <v>43634</v>
      </c>
      <c r="H850" s="83" t="s">
        <v>98</v>
      </c>
      <c r="I850" s="84" t="s">
        <v>618</v>
      </c>
      <c r="J850" s="207" t="s">
        <v>629</v>
      </c>
      <c r="K850" s="208" t="s">
        <v>634</v>
      </c>
      <c r="L850" s="83" t="s">
        <v>108</v>
      </c>
      <c r="M850" s="184">
        <v>27750</v>
      </c>
      <c r="N850" s="184"/>
      <c r="O850" s="85" t="s">
        <v>102</v>
      </c>
      <c r="P850" s="185">
        <v>43013</v>
      </c>
      <c r="Q850" s="186" t="s">
        <v>203</v>
      </c>
      <c r="R850" s="186"/>
      <c r="S850" s="186"/>
      <c r="T850" s="187"/>
      <c r="U850" s="188" t="s">
        <v>296</v>
      </c>
      <c r="V850" s="188" t="s">
        <v>205</v>
      </c>
      <c r="W850" s="189" t="s">
        <v>619</v>
      </c>
      <c r="X850" s="189" t="s">
        <v>107</v>
      </c>
      <c r="Y850" s="190" t="s">
        <v>614</v>
      </c>
      <c r="Z850" s="83">
        <v>700</v>
      </c>
      <c r="AA850" s="83" t="s">
        <v>193</v>
      </c>
      <c r="AB850" s="83" t="s">
        <v>181</v>
      </c>
      <c r="AC850" s="83" t="s">
        <v>102</v>
      </c>
      <c r="AD850" s="83" t="s">
        <v>8428</v>
      </c>
      <c r="AE850" s="83" t="s">
        <v>102</v>
      </c>
      <c r="AF850" s="83" t="s">
        <v>102</v>
      </c>
      <c r="AG850" s="83" t="s">
        <v>174</v>
      </c>
      <c r="AH850" s="83" t="s">
        <v>8417</v>
      </c>
      <c r="AI850" s="83" t="s">
        <v>104</v>
      </c>
      <c r="AJ850" s="83" t="s">
        <v>105</v>
      </c>
      <c r="AK850" s="191" t="s">
        <v>8428</v>
      </c>
      <c r="AL850" s="191" t="s">
        <v>102</v>
      </c>
      <c r="AM850" s="191" t="s">
        <v>102</v>
      </c>
      <c r="AN850" s="191" t="s">
        <v>174</v>
      </c>
      <c r="AO850" s="191" t="s">
        <v>8417</v>
      </c>
      <c r="AP850" s="191" t="s">
        <v>104</v>
      </c>
      <c r="AQ850" s="191" t="s">
        <v>105</v>
      </c>
      <c r="AR850" s="191" t="s">
        <v>106</v>
      </c>
      <c r="AS850" s="191" t="s">
        <v>8428</v>
      </c>
      <c r="AT850" s="191" t="s">
        <v>488</v>
      </c>
      <c r="AU850" s="191" t="s">
        <v>8429</v>
      </c>
      <c r="AV850" s="191" t="s">
        <v>104</v>
      </c>
      <c r="AW850" s="191" t="s">
        <v>204</v>
      </c>
      <c r="AX850" s="191"/>
      <c r="AY850" s="192" t="s">
        <v>454</v>
      </c>
      <c r="AZ850" s="192" t="s">
        <v>416</v>
      </c>
      <c r="BA850" s="91" t="s">
        <v>108</v>
      </c>
      <c r="BB850" s="90">
        <v>0</v>
      </c>
      <c r="BC850" s="93" t="s">
        <v>102</v>
      </c>
      <c r="BD850" s="93" t="s">
        <v>102</v>
      </c>
      <c r="BE850" s="93" t="s">
        <v>102</v>
      </c>
      <c r="BF850" s="93" t="s">
        <v>102</v>
      </c>
      <c r="BG850" s="97" t="s">
        <v>108</v>
      </c>
      <c r="BH850" s="93" t="s">
        <v>108</v>
      </c>
      <c r="BI850" s="93" t="s">
        <v>102</v>
      </c>
      <c r="BJ850" s="93" t="s">
        <v>102</v>
      </c>
      <c r="BK850" s="93" t="s">
        <v>102</v>
      </c>
      <c r="BL850" s="93" t="s">
        <v>102</v>
      </c>
      <c r="BM850" s="93" t="s">
        <v>102</v>
      </c>
      <c r="BN850" s="93" t="s">
        <v>102</v>
      </c>
      <c r="BO850" s="93" t="s">
        <v>102</v>
      </c>
      <c r="BP850" s="96" t="s">
        <v>102</v>
      </c>
      <c r="BQ850" s="90">
        <v>0</v>
      </c>
      <c r="BR850" s="93" t="s">
        <v>102</v>
      </c>
      <c r="BS850" s="93" t="s">
        <v>102</v>
      </c>
      <c r="BT850" s="93" t="s">
        <v>102</v>
      </c>
      <c r="BU850" s="93" t="s">
        <v>102</v>
      </c>
      <c r="BV850" s="97" t="s">
        <v>108</v>
      </c>
      <c r="BW850" s="93" t="s">
        <v>108</v>
      </c>
      <c r="BX850" s="95" t="s">
        <v>102</v>
      </c>
      <c r="BY850" s="93" t="s">
        <v>102</v>
      </c>
      <c r="BZ850" s="93" t="s">
        <v>102</v>
      </c>
      <c r="CA850" s="93" t="s">
        <v>102</v>
      </c>
      <c r="CB850" s="93" t="s">
        <v>102</v>
      </c>
      <c r="CC850" s="93" t="s">
        <v>102</v>
      </c>
      <c r="CD850" s="93" t="s">
        <v>102</v>
      </c>
      <c r="CE850" s="193" t="s">
        <v>102</v>
      </c>
      <c r="CF850" s="194" t="s">
        <v>436</v>
      </c>
      <c r="CG850" s="195" t="s">
        <v>8430</v>
      </c>
      <c r="CH850" s="101" t="s">
        <v>310</v>
      </c>
      <c r="CI850" s="102"/>
      <c r="CJ850" s="196" t="s">
        <v>8431</v>
      </c>
      <c r="CK850" s="104" t="s">
        <v>190</v>
      </c>
      <c r="CL850" s="105"/>
      <c r="CM850" s="83" t="s">
        <v>623</v>
      </c>
      <c r="CN850" s="106" t="s">
        <v>624</v>
      </c>
      <c r="CO850" s="197" t="s">
        <v>625</v>
      </c>
      <c r="CP850" s="107"/>
      <c r="CQ850" s="198" t="s">
        <v>474</v>
      </c>
      <c r="CR850" s="198" t="s">
        <v>474</v>
      </c>
      <c r="CS850" s="199"/>
      <c r="CT850" s="83" t="s">
        <v>109</v>
      </c>
      <c r="CU850" s="83" t="s">
        <v>109</v>
      </c>
      <c r="CV850" s="83">
        <v>56</v>
      </c>
      <c r="CW850" s="83" t="s">
        <v>139</v>
      </c>
      <c r="CX850" s="83">
        <v>56</v>
      </c>
      <c r="CY850" s="83" t="s">
        <v>108</v>
      </c>
      <c r="CZ850" s="83">
        <v>1118946.5</v>
      </c>
      <c r="DA850" s="83" t="s">
        <v>581</v>
      </c>
      <c r="DB850" s="83" t="s">
        <v>152</v>
      </c>
      <c r="DC850" s="83" t="s">
        <v>500</v>
      </c>
      <c r="DD850" s="83">
        <v>2424</v>
      </c>
      <c r="DE850" s="83" t="s">
        <v>606</v>
      </c>
      <c r="DF850" s="83" t="s">
        <v>152</v>
      </c>
      <c r="DG850" s="83" t="s">
        <v>500</v>
      </c>
      <c r="DH850" s="83"/>
      <c r="DI850" s="85">
        <v>43646</v>
      </c>
      <c r="DJ850" s="83" t="s">
        <v>584</v>
      </c>
      <c r="DK850" s="83" t="s">
        <v>102</v>
      </c>
      <c r="DL850" s="83" t="s">
        <v>482</v>
      </c>
      <c r="DM850" s="83">
        <v>0</v>
      </c>
      <c r="DN850" s="83" t="s">
        <v>483</v>
      </c>
      <c r="DO850" s="83">
        <v>1</v>
      </c>
      <c r="DP850" s="83">
        <v>1</v>
      </c>
      <c r="DQ850" s="83"/>
      <c r="DR850" s="83" t="s">
        <v>108</v>
      </c>
      <c r="DS850" s="83" t="s">
        <v>497</v>
      </c>
      <c r="DU850" s="215" t="s">
        <v>269</v>
      </c>
      <c r="DV850" s="136">
        <v>1</v>
      </c>
      <c r="DW850" s="136">
        <v>3</v>
      </c>
      <c r="DX850" s="215" t="s">
        <v>269</v>
      </c>
      <c r="DY850" s="215" t="s">
        <v>269</v>
      </c>
      <c r="DZ850" s="215" t="s">
        <v>269</v>
      </c>
      <c r="EA850" s="215" t="s">
        <v>269</v>
      </c>
      <c r="EB850" s="215" t="s">
        <v>269</v>
      </c>
      <c r="EC850" s="215" t="s">
        <v>269</v>
      </c>
      <c r="ED850" s="215" t="s">
        <v>269</v>
      </c>
      <c r="EE850" s="215" t="s">
        <v>269</v>
      </c>
    </row>
    <row r="851" spans="1:135" ht="28.8" x14ac:dyDescent="0.55000000000000004">
      <c r="A851" s="83" t="s">
        <v>130</v>
      </c>
      <c r="B851" s="136">
        <v>727299</v>
      </c>
      <c r="C851" t="s">
        <v>1484</v>
      </c>
      <c r="D851" s="83" t="s">
        <v>228</v>
      </c>
      <c r="E851" s="138">
        <v>585021002750</v>
      </c>
      <c r="F851" s="83" t="s">
        <v>114</v>
      </c>
      <c r="G851" s="85">
        <v>43643</v>
      </c>
      <c r="H851" s="211" t="s">
        <v>98</v>
      </c>
      <c r="I851" s="84" t="s">
        <v>610</v>
      </c>
      <c r="J851" s="207" t="s">
        <v>627</v>
      </c>
      <c r="K851" s="208" t="s">
        <v>630</v>
      </c>
      <c r="L851" s="83" t="s">
        <v>108</v>
      </c>
      <c r="M851" s="184">
        <v>24661</v>
      </c>
      <c r="N851" s="184"/>
      <c r="O851" s="85" t="s">
        <v>102</v>
      </c>
      <c r="P851" s="185">
        <v>42491</v>
      </c>
      <c r="Q851" s="186" t="s">
        <v>203</v>
      </c>
      <c r="R851" s="186"/>
      <c r="S851" s="186"/>
      <c r="T851" s="187"/>
      <c r="U851" s="188" t="s">
        <v>296</v>
      </c>
      <c r="V851" s="188" t="s">
        <v>297</v>
      </c>
      <c r="W851" s="188" t="s">
        <v>297</v>
      </c>
      <c r="X851" s="189" t="s">
        <v>167</v>
      </c>
      <c r="Y851" s="190"/>
      <c r="Z851" s="83">
        <v>700</v>
      </c>
      <c r="AA851" s="83" t="s">
        <v>193</v>
      </c>
      <c r="AB851" s="83" t="s">
        <v>181</v>
      </c>
      <c r="AC851" s="83" t="s">
        <v>102</v>
      </c>
      <c r="AD851" s="83" t="s">
        <v>8432</v>
      </c>
      <c r="AE851" s="83" t="s">
        <v>102</v>
      </c>
      <c r="AF851" s="83" t="s">
        <v>102</v>
      </c>
      <c r="AG851" s="83" t="s">
        <v>119</v>
      </c>
      <c r="AH851" s="83" t="s">
        <v>8433</v>
      </c>
      <c r="AI851" s="83" t="s">
        <v>104</v>
      </c>
      <c r="AJ851" s="83" t="s">
        <v>105</v>
      </c>
      <c r="AK851" s="191" t="s">
        <v>8432</v>
      </c>
      <c r="AL851" s="191" t="s">
        <v>102</v>
      </c>
      <c r="AM851" s="191" t="s">
        <v>102</v>
      </c>
      <c r="AN851" s="191" t="s">
        <v>119</v>
      </c>
      <c r="AO851" s="191" t="s">
        <v>8433</v>
      </c>
      <c r="AP851" s="191" t="s">
        <v>104</v>
      </c>
      <c r="AQ851" s="191" t="s">
        <v>105</v>
      </c>
      <c r="AR851" s="191" t="s">
        <v>106</v>
      </c>
      <c r="AS851" s="191" t="s">
        <v>8432</v>
      </c>
      <c r="AT851" s="191" t="s">
        <v>485</v>
      </c>
      <c r="AU851" s="191" t="s">
        <v>8433</v>
      </c>
      <c r="AV851" s="191" t="s">
        <v>104</v>
      </c>
      <c r="AW851" s="191" t="s">
        <v>204</v>
      </c>
      <c r="AX851" s="191"/>
      <c r="AY851" s="192" t="s">
        <v>454</v>
      </c>
      <c r="AZ851" s="192" t="s">
        <v>416</v>
      </c>
      <c r="BA851" s="91" t="s">
        <v>108</v>
      </c>
      <c r="BB851" s="90">
        <v>0</v>
      </c>
      <c r="BC851" s="93" t="s">
        <v>102</v>
      </c>
      <c r="BD851" s="93" t="s">
        <v>102</v>
      </c>
      <c r="BE851" s="93" t="s">
        <v>102</v>
      </c>
      <c r="BF851" s="93" t="s">
        <v>102</v>
      </c>
      <c r="BG851" s="97" t="s">
        <v>108</v>
      </c>
      <c r="BH851" s="93" t="s">
        <v>108</v>
      </c>
      <c r="BI851" s="93" t="s">
        <v>102</v>
      </c>
      <c r="BJ851" s="93" t="s">
        <v>102</v>
      </c>
      <c r="BK851" s="93" t="s">
        <v>102</v>
      </c>
      <c r="BL851" s="93" t="s">
        <v>102</v>
      </c>
      <c r="BM851" s="93" t="s">
        <v>102</v>
      </c>
      <c r="BN851" s="93" t="s">
        <v>102</v>
      </c>
      <c r="BO851" s="93" t="s">
        <v>102</v>
      </c>
      <c r="BP851" s="96" t="s">
        <v>102</v>
      </c>
      <c r="BQ851" s="90">
        <v>0</v>
      </c>
      <c r="BR851" s="93" t="s">
        <v>102</v>
      </c>
      <c r="BS851" s="93" t="s">
        <v>102</v>
      </c>
      <c r="BT851" s="93" t="s">
        <v>102</v>
      </c>
      <c r="BU851" s="93" t="s">
        <v>102</v>
      </c>
      <c r="BV851" s="97" t="s">
        <v>108</v>
      </c>
      <c r="BW851" s="93" t="s">
        <v>108</v>
      </c>
      <c r="BX851" s="95" t="s">
        <v>102</v>
      </c>
      <c r="BY851" s="93" t="s">
        <v>102</v>
      </c>
      <c r="BZ851" s="93" t="s">
        <v>102</v>
      </c>
      <c r="CA851" s="93" t="s">
        <v>102</v>
      </c>
      <c r="CB851" s="93" t="s">
        <v>102</v>
      </c>
      <c r="CC851" s="93" t="s">
        <v>102</v>
      </c>
      <c r="CD851" s="93" t="s">
        <v>102</v>
      </c>
      <c r="CE851" s="193" t="s">
        <v>102</v>
      </c>
      <c r="CF851" s="194" t="s">
        <v>436</v>
      </c>
      <c r="CG851" s="195" t="s">
        <v>8434</v>
      </c>
      <c r="CH851" s="101" t="s">
        <v>563</v>
      </c>
      <c r="CI851" s="102"/>
      <c r="CJ851" s="196" t="s">
        <v>577</v>
      </c>
      <c r="CK851" s="104" t="s">
        <v>190</v>
      </c>
      <c r="CL851" s="105"/>
      <c r="CM851" s="83" t="s">
        <v>578</v>
      </c>
      <c r="CN851" s="106" t="s">
        <v>108</v>
      </c>
      <c r="CO851" s="197" t="s">
        <v>566</v>
      </c>
      <c r="CP851" s="107"/>
      <c r="CQ851" s="198" t="s">
        <v>107</v>
      </c>
      <c r="CR851" s="198" t="s">
        <v>107</v>
      </c>
      <c r="CS851" s="199"/>
      <c r="CT851" s="83" t="s">
        <v>109</v>
      </c>
      <c r="CU851" s="83" t="s">
        <v>109</v>
      </c>
      <c r="CV851" s="83">
        <v>81</v>
      </c>
      <c r="CW851" s="83" t="s">
        <v>270</v>
      </c>
      <c r="CX851" s="83">
        <v>81</v>
      </c>
      <c r="CY851" s="83" t="s">
        <v>108</v>
      </c>
      <c r="CZ851" s="83">
        <v>1120266</v>
      </c>
      <c r="DA851" s="83" t="s">
        <v>8435</v>
      </c>
      <c r="DB851" s="83" t="s">
        <v>118</v>
      </c>
      <c r="DC851" s="83" t="s">
        <v>108</v>
      </c>
      <c r="DD851" s="83">
        <v>8350</v>
      </c>
      <c r="DE851" s="83" t="s">
        <v>173</v>
      </c>
      <c r="DF851" s="83" t="s">
        <v>118</v>
      </c>
      <c r="DG851" s="83" t="s">
        <v>500</v>
      </c>
      <c r="DH851" s="83"/>
      <c r="DI851" s="85">
        <v>43646</v>
      </c>
      <c r="DJ851" s="83" t="s">
        <v>584</v>
      </c>
      <c r="DK851" s="83" t="s">
        <v>102</v>
      </c>
      <c r="DL851" s="83" t="s">
        <v>482</v>
      </c>
      <c r="DM851" s="83">
        <v>0</v>
      </c>
      <c r="DN851" s="83" t="s">
        <v>483</v>
      </c>
      <c r="DO851" s="83">
        <v>1</v>
      </c>
      <c r="DP851" s="83">
        <v>1</v>
      </c>
      <c r="DQ851" s="83"/>
      <c r="DR851" s="83" t="s">
        <v>108</v>
      </c>
      <c r="DS851" s="83" t="s">
        <v>497</v>
      </c>
      <c r="DU851" s="215" t="s">
        <v>269</v>
      </c>
      <c r="DV851" s="136">
        <v>1</v>
      </c>
      <c r="DW851" s="136">
        <v>3</v>
      </c>
      <c r="DX851" s="215" t="s">
        <v>269</v>
      </c>
      <c r="DY851" s="215" t="s">
        <v>269</v>
      </c>
      <c r="DZ851" s="215" t="s">
        <v>269</v>
      </c>
      <c r="EA851" s="215" t="s">
        <v>269</v>
      </c>
      <c r="EB851" s="215" t="s">
        <v>269</v>
      </c>
      <c r="EC851" s="215" t="s">
        <v>269</v>
      </c>
      <c r="ED851" s="215" t="s">
        <v>269</v>
      </c>
      <c r="EE851" s="215" t="s">
        <v>269</v>
      </c>
    </row>
    <row r="852" spans="1:135" ht="57.6" x14ac:dyDescent="0.55000000000000004">
      <c r="A852" s="83" t="s">
        <v>130</v>
      </c>
      <c r="B852" s="136">
        <v>625789</v>
      </c>
      <c r="C852" t="s">
        <v>1485</v>
      </c>
      <c r="D852" s="83" t="s">
        <v>228</v>
      </c>
      <c r="E852" s="138">
        <v>664805717305</v>
      </c>
      <c r="F852" s="83" t="s">
        <v>143</v>
      </c>
      <c r="G852" s="85">
        <v>43620</v>
      </c>
      <c r="H852" s="83" t="s">
        <v>98</v>
      </c>
      <c r="I852" s="84" t="s">
        <v>612</v>
      </c>
      <c r="J852" s="207" t="s">
        <v>628</v>
      </c>
      <c r="K852" s="208" t="s">
        <v>633</v>
      </c>
      <c r="L852" s="83" t="s">
        <v>108</v>
      </c>
      <c r="M852" s="184" t="s">
        <v>102</v>
      </c>
      <c r="N852" s="184" t="s">
        <v>556</v>
      </c>
      <c r="O852" s="85" t="s">
        <v>102</v>
      </c>
      <c r="P852" s="185">
        <v>42491</v>
      </c>
      <c r="Q852" s="186" t="s">
        <v>202</v>
      </c>
      <c r="R852" s="186" t="s">
        <v>613</v>
      </c>
      <c r="S852" s="186"/>
      <c r="T852" s="187"/>
      <c r="U852" s="188" t="s">
        <v>295</v>
      </c>
      <c r="V852" s="188" t="s">
        <v>205</v>
      </c>
      <c r="W852" s="188" t="s">
        <v>295</v>
      </c>
      <c r="X852" s="189" t="s">
        <v>107</v>
      </c>
      <c r="Y852" s="190" t="s">
        <v>614</v>
      </c>
      <c r="Z852" s="83">
        <v>700</v>
      </c>
      <c r="AA852" s="83" t="s">
        <v>193</v>
      </c>
      <c r="AB852" s="83" t="s">
        <v>181</v>
      </c>
      <c r="AC852" s="83" t="s">
        <v>102</v>
      </c>
      <c r="AD852" s="83" t="s">
        <v>8436</v>
      </c>
      <c r="AE852" s="83" t="s">
        <v>8437</v>
      </c>
      <c r="AF852" s="83" t="s">
        <v>102</v>
      </c>
      <c r="AG852" s="83" t="s">
        <v>175</v>
      </c>
      <c r="AH852" s="83" t="s">
        <v>8438</v>
      </c>
      <c r="AI852" s="83" t="s">
        <v>104</v>
      </c>
      <c r="AJ852" s="83" t="s">
        <v>105</v>
      </c>
      <c r="AK852" s="191" t="s">
        <v>8436</v>
      </c>
      <c r="AL852" s="191" t="s">
        <v>8437</v>
      </c>
      <c r="AM852" s="191" t="s">
        <v>102</v>
      </c>
      <c r="AN852" s="191" t="s">
        <v>175</v>
      </c>
      <c r="AO852" s="191" t="s">
        <v>8438</v>
      </c>
      <c r="AP852" s="191" t="s">
        <v>104</v>
      </c>
      <c r="AQ852" s="191" t="s">
        <v>105</v>
      </c>
      <c r="AR852" s="191" t="s">
        <v>106</v>
      </c>
      <c r="AS852" s="191"/>
      <c r="AT852" s="191"/>
      <c r="AU852" s="191"/>
      <c r="AV852" s="191"/>
      <c r="AW852" s="191"/>
      <c r="AX852" s="191" t="s">
        <v>575</v>
      </c>
      <c r="AY852" s="192" t="s">
        <v>454</v>
      </c>
      <c r="AZ852" s="192" t="s">
        <v>108</v>
      </c>
      <c r="BA852" s="91" t="s">
        <v>108</v>
      </c>
      <c r="BB852" s="90">
        <v>0</v>
      </c>
      <c r="BC852" s="93" t="s">
        <v>102</v>
      </c>
      <c r="BD852" s="93" t="s">
        <v>102</v>
      </c>
      <c r="BE852" s="93" t="s">
        <v>102</v>
      </c>
      <c r="BF852" s="93" t="s">
        <v>102</v>
      </c>
      <c r="BG852" s="97" t="s">
        <v>108</v>
      </c>
      <c r="BH852" s="93" t="s">
        <v>108</v>
      </c>
      <c r="BI852" s="93" t="s">
        <v>102</v>
      </c>
      <c r="BJ852" s="93" t="s">
        <v>102</v>
      </c>
      <c r="BK852" s="93" t="s">
        <v>102</v>
      </c>
      <c r="BL852" s="93" t="s">
        <v>102</v>
      </c>
      <c r="BM852" s="93" t="s">
        <v>102</v>
      </c>
      <c r="BN852" s="93" t="s">
        <v>102</v>
      </c>
      <c r="BO852" s="93" t="s">
        <v>102</v>
      </c>
      <c r="BP852" s="96" t="s">
        <v>102</v>
      </c>
      <c r="BQ852" s="90">
        <v>0</v>
      </c>
      <c r="BR852" s="93" t="s">
        <v>102</v>
      </c>
      <c r="BS852" s="93" t="s">
        <v>102</v>
      </c>
      <c r="BT852" s="93" t="s">
        <v>102</v>
      </c>
      <c r="BU852" s="93" t="s">
        <v>102</v>
      </c>
      <c r="BV852" s="97" t="s">
        <v>108</v>
      </c>
      <c r="BW852" s="93" t="s">
        <v>108</v>
      </c>
      <c r="BX852" s="95" t="s">
        <v>102</v>
      </c>
      <c r="BY852" s="93" t="s">
        <v>102</v>
      </c>
      <c r="BZ852" s="93" t="s">
        <v>102</v>
      </c>
      <c r="CA852" s="93" t="s">
        <v>102</v>
      </c>
      <c r="CB852" s="93" t="s">
        <v>102</v>
      </c>
      <c r="CC852" s="93" t="s">
        <v>102</v>
      </c>
      <c r="CD852" s="93" t="s">
        <v>102</v>
      </c>
      <c r="CE852" s="193" t="s">
        <v>102</v>
      </c>
      <c r="CF852" s="194" t="s">
        <v>508</v>
      </c>
      <c r="CG852" s="195" t="s">
        <v>102</v>
      </c>
      <c r="CH852" s="101" t="e">
        <v>#N/A</v>
      </c>
      <c r="CI852" s="102" t="s">
        <v>580</v>
      </c>
      <c r="CJ852" s="196" t="s">
        <v>108</v>
      </c>
      <c r="CK852" s="104" t="s">
        <v>109</v>
      </c>
      <c r="CL852" s="105" t="s">
        <v>579</v>
      </c>
      <c r="CM852" s="83" t="s">
        <v>108</v>
      </c>
      <c r="CN852" s="106" t="s">
        <v>108</v>
      </c>
      <c r="CO852" s="197" t="s">
        <v>108</v>
      </c>
      <c r="CP852" s="107"/>
      <c r="CQ852" s="198" t="s">
        <v>474</v>
      </c>
      <c r="CR852" s="198" t="s">
        <v>474</v>
      </c>
      <c r="CS852" s="199" t="s">
        <v>616</v>
      </c>
      <c r="CT852" s="83" t="s">
        <v>109</v>
      </c>
      <c r="CU852" s="83" t="s">
        <v>109</v>
      </c>
      <c r="CV852" s="83">
        <v>67</v>
      </c>
      <c r="CW852" s="83" t="s">
        <v>112</v>
      </c>
      <c r="CX852" s="83">
        <v>67</v>
      </c>
      <c r="CY852" s="83" t="s">
        <v>8439</v>
      </c>
      <c r="CZ852" s="83">
        <v>1121585.5</v>
      </c>
      <c r="DA852" s="83" t="s">
        <v>138</v>
      </c>
      <c r="DB852" s="83" t="s">
        <v>124</v>
      </c>
      <c r="DC852" s="83" t="s">
        <v>501</v>
      </c>
      <c r="DD852" s="83">
        <v>9050</v>
      </c>
      <c r="DE852" s="83" t="s">
        <v>582</v>
      </c>
      <c r="DF852" s="83" t="s">
        <v>145</v>
      </c>
      <c r="DG852" s="83" t="s">
        <v>501</v>
      </c>
      <c r="DH852" s="83" t="s">
        <v>582</v>
      </c>
      <c r="DI852" s="85">
        <v>43646</v>
      </c>
      <c r="DJ852" s="83" t="s">
        <v>584</v>
      </c>
      <c r="DK852" s="83" t="s">
        <v>102</v>
      </c>
      <c r="DL852" s="83" t="s">
        <v>482</v>
      </c>
      <c r="DM852" s="83">
        <v>0</v>
      </c>
      <c r="DN852" s="83" t="s">
        <v>238</v>
      </c>
      <c r="DO852" s="83">
        <v>1</v>
      </c>
      <c r="DP852" s="83">
        <v>4</v>
      </c>
      <c r="DQ852" s="83"/>
      <c r="DR852" s="83" t="s">
        <v>108</v>
      </c>
      <c r="DS852" s="83" t="s">
        <v>497</v>
      </c>
      <c r="DU852" s="215" t="s">
        <v>269</v>
      </c>
      <c r="DV852" s="136">
        <v>1</v>
      </c>
      <c r="DW852" s="136">
        <v>3</v>
      </c>
      <c r="DX852" s="215" t="s">
        <v>269</v>
      </c>
      <c r="DY852" s="215" t="s">
        <v>269</v>
      </c>
      <c r="DZ852" s="215" t="s">
        <v>269</v>
      </c>
      <c r="EA852" s="215" t="s">
        <v>269</v>
      </c>
      <c r="EB852" s="215" t="s">
        <v>269</v>
      </c>
      <c r="EC852" s="215" t="s">
        <v>269</v>
      </c>
      <c r="ED852" s="215" t="s">
        <v>269</v>
      </c>
      <c r="EE852" s="215" t="s">
        <v>269</v>
      </c>
    </row>
    <row r="853" spans="1:135" ht="28.8" x14ac:dyDescent="0.55000000000000004">
      <c r="A853" s="83" t="s">
        <v>130</v>
      </c>
      <c r="B853" s="136">
        <v>621843</v>
      </c>
      <c r="C853" t="s">
        <v>1486</v>
      </c>
      <c r="D853" s="83" t="s">
        <v>228</v>
      </c>
      <c r="E853" s="138">
        <v>369661129600</v>
      </c>
      <c r="F853" s="83" t="s">
        <v>114</v>
      </c>
      <c r="G853" s="85">
        <v>43634</v>
      </c>
      <c r="H853" s="83" t="s">
        <v>98</v>
      </c>
      <c r="I853" s="84" t="s">
        <v>618</v>
      </c>
      <c r="J853" s="207" t="s">
        <v>629</v>
      </c>
      <c r="K853" s="208" t="s">
        <v>634</v>
      </c>
      <c r="L853" s="83" t="s">
        <v>108</v>
      </c>
      <c r="M853" s="184">
        <v>27751</v>
      </c>
      <c r="N853" s="184"/>
      <c r="O853" s="85" t="s">
        <v>102</v>
      </c>
      <c r="P853" s="185">
        <v>43013</v>
      </c>
      <c r="Q853" s="186" t="s">
        <v>203</v>
      </c>
      <c r="R853" s="186"/>
      <c r="S853" s="186"/>
      <c r="T853" s="187"/>
      <c r="U853" s="188" t="s">
        <v>296</v>
      </c>
      <c r="V853" s="188" t="s">
        <v>205</v>
      </c>
      <c r="W853" s="189" t="s">
        <v>619</v>
      </c>
      <c r="X853" s="189" t="s">
        <v>107</v>
      </c>
      <c r="Y853" s="190" t="s">
        <v>614</v>
      </c>
      <c r="Z853" s="83">
        <v>700</v>
      </c>
      <c r="AA853" s="83" t="s">
        <v>193</v>
      </c>
      <c r="AB853" s="83" t="s">
        <v>181</v>
      </c>
      <c r="AC853" s="83" t="s">
        <v>102</v>
      </c>
      <c r="AD853" s="83" t="s">
        <v>8440</v>
      </c>
      <c r="AE853" s="83" t="s">
        <v>102</v>
      </c>
      <c r="AF853" s="83" t="s">
        <v>102</v>
      </c>
      <c r="AG853" s="83" t="s">
        <v>174</v>
      </c>
      <c r="AH853" s="83" t="s">
        <v>8429</v>
      </c>
      <c r="AI853" s="83" t="s">
        <v>104</v>
      </c>
      <c r="AJ853" s="83" t="s">
        <v>105</v>
      </c>
      <c r="AK853" s="191" t="s">
        <v>8440</v>
      </c>
      <c r="AL853" s="191" t="s">
        <v>102</v>
      </c>
      <c r="AM853" s="191" t="s">
        <v>102</v>
      </c>
      <c r="AN853" s="191" t="s">
        <v>174</v>
      </c>
      <c r="AO853" s="191" t="s">
        <v>8429</v>
      </c>
      <c r="AP853" s="191" t="s">
        <v>104</v>
      </c>
      <c r="AQ853" s="191" t="s">
        <v>105</v>
      </c>
      <c r="AR853" s="191" t="s">
        <v>106</v>
      </c>
      <c r="AS853" s="191" t="s">
        <v>8440</v>
      </c>
      <c r="AT853" s="191" t="s">
        <v>488</v>
      </c>
      <c r="AU853" s="191" t="s">
        <v>8441</v>
      </c>
      <c r="AV853" s="191" t="s">
        <v>104</v>
      </c>
      <c r="AW853" s="191" t="s">
        <v>204</v>
      </c>
      <c r="AX853" s="191"/>
      <c r="AY853" s="192" t="s">
        <v>454</v>
      </c>
      <c r="AZ853" s="192" t="s">
        <v>416</v>
      </c>
      <c r="BA853" s="91" t="s">
        <v>108</v>
      </c>
      <c r="BB853" s="90">
        <v>0</v>
      </c>
      <c r="BC853" s="93" t="s">
        <v>102</v>
      </c>
      <c r="BD853" s="93" t="s">
        <v>102</v>
      </c>
      <c r="BE853" s="93" t="s">
        <v>102</v>
      </c>
      <c r="BF853" s="93" t="s">
        <v>102</v>
      </c>
      <c r="BG853" s="97" t="s">
        <v>108</v>
      </c>
      <c r="BH853" s="93" t="s">
        <v>108</v>
      </c>
      <c r="BI853" s="93" t="s">
        <v>102</v>
      </c>
      <c r="BJ853" s="93" t="s">
        <v>102</v>
      </c>
      <c r="BK853" s="93" t="s">
        <v>102</v>
      </c>
      <c r="BL853" s="93" t="s">
        <v>102</v>
      </c>
      <c r="BM853" s="93" t="s">
        <v>102</v>
      </c>
      <c r="BN853" s="93" t="s">
        <v>102</v>
      </c>
      <c r="BO853" s="93" t="s">
        <v>102</v>
      </c>
      <c r="BP853" s="96" t="s">
        <v>102</v>
      </c>
      <c r="BQ853" s="90">
        <v>0</v>
      </c>
      <c r="BR853" s="93" t="s">
        <v>102</v>
      </c>
      <c r="BS853" s="93" t="s">
        <v>102</v>
      </c>
      <c r="BT853" s="93" t="s">
        <v>102</v>
      </c>
      <c r="BU853" s="93" t="s">
        <v>102</v>
      </c>
      <c r="BV853" s="97" t="s">
        <v>108</v>
      </c>
      <c r="BW853" s="93" t="s">
        <v>108</v>
      </c>
      <c r="BX853" s="95" t="s">
        <v>102</v>
      </c>
      <c r="BY853" s="93" t="s">
        <v>102</v>
      </c>
      <c r="BZ853" s="93" t="s">
        <v>102</v>
      </c>
      <c r="CA853" s="93" t="s">
        <v>102</v>
      </c>
      <c r="CB853" s="93" t="s">
        <v>102</v>
      </c>
      <c r="CC853" s="93" t="s">
        <v>102</v>
      </c>
      <c r="CD853" s="93" t="s">
        <v>102</v>
      </c>
      <c r="CE853" s="193" t="s">
        <v>102</v>
      </c>
      <c r="CF853" s="194" t="s">
        <v>436</v>
      </c>
      <c r="CG853" s="195" t="s">
        <v>8442</v>
      </c>
      <c r="CH853" s="101" t="s">
        <v>310</v>
      </c>
      <c r="CI853" s="102"/>
      <c r="CJ853" s="196" t="s">
        <v>8443</v>
      </c>
      <c r="CK853" s="104" t="s">
        <v>190</v>
      </c>
      <c r="CL853" s="105"/>
      <c r="CM853" s="83" t="s">
        <v>623</v>
      </c>
      <c r="CN853" s="106" t="s">
        <v>624</v>
      </c>
      <c r="CO853" s="197" t="s">
        <v>625</v>
      </c>
      <c r="CP853" s="107"/>
      <c r="CQ853" s="198" t="s">
        <v>474</v>
      </c>
      <c r="CR853" s="198" t="s">
        <v>474</v>
      </c>
      <c r="CS853" s="199"/>
      <c r="CT853" s="83" t="s">
        <v>109</v>
      </c>
      <c r="CU853" s="83" t="s">
        <v>109</v>
      </c>
      <c r="CV853" s="83">
        <v>74</v>
      </c>
      <c r="CW853" s="83" t="s">
        <v>139</v>
      </c>
      <c r="CX853" s="83">
        <v>74</v>
      </c>
      <c r="CY853" s="83" t="s">
        <v>108</v>
      </c>
      <c r="CZ853" s="83">
        <v>1122905</v>
      </c>
      <c r="DA853" s="83" t="s">
        <v>581</v>
      </c>
      <c r="DB853" s="83" t="s">
        <v>152</v>
      </c>
      <c r="DC853" s="83" t="s">
        <v>500</v>
      </c>
      <c r="DD853" s="83">
        <v>8998</v>
      </c>
      <c r="DE853" s="83" t="s">
        <v>606</v>
      </c>
      <c r="DF853" s="83" t="s">
        <v>152</v>
      </c>
      <c r="DG853" s="83" t="s">
        <v>500</v>
      </c>
      <c r="DH853" s="83"/>
      <c r="DI853" s="85">
        <v>43646</v>
      </c>
      <c r="DJ853" s="83" t="s">
        <v>584</v>
      </c>
      <c r="DK853" s="83" t="s">
        <v>102</v>
      </c>
      <c r="DL853" s="83" t="s">
        <v>482</v>
      </c>
      <c r="DM853" s="83">
        <v>0</v>
      </c>
      <c r="DN853" s="83" t="s">
        <v>483</v>
      </c>
      <c r="DO853" s="83">
        <v>1</v>
      </c>
      <c r="DP853" s="83">
        <v>3</v>
      </c>
      <c r="DQ853" s="83"/>
      <c r="DR853" s="83" t="s">
        <v>108</v>
      </c>
      <c r="DS853" s="83" t="s">
        <v>497</v>
      </c>
      <c r="DU853" s="215" t="s">
        <v>269</v>
      </c>
      <c r="DV853" s="136">
        <v>1</v>
      </c>
      <c r="DW853" s="136">
        <v>3</v>
      </c>
      <c r="DX853" s="215" t="s">
        <v>269</v>
      </c>
      <c r="DY853" s="215" t="s">
        <v>269</v>
      </c>
      <c r="DZ853" s="215" t="s">
        <v>269</v>
      </c>
      <c r="EA853" s="215" t="s">
        <v>269</v>
      </c>
      <c r="EB853" s="215" t="s">
        <v>269</v>
      </c>
      <c r="EC853" s="215" t="s">
        <v>269</v>
      </c>
      <c r="ED853" s="215" t="s">
        <v>269</v>
      </c>
      <c r="EE853" s="215" t="s">
        <v>269</v>
      </c>
    </row>
    <row r="854" spans="1:135" ht="28.8" x14ac:dyDescent="0.55000000000000004">
      <c r="A854" s="83" t="s">
        <v>130</v>
      </c>
      <c r="B854" s="136">
        <v>393172</v>
      </c>
      <c r="C854" t="s">
        <v>1487</v>
      </c>
      <c r="D854" s="83" t="s">
        <v>228</v>
      </c>
      <c r="E854" s="138">
        <v>242653980747</v>
      </c>
      <c r="F854" s="83" t="s">
        <v>114</v>
      </c>
      <c r="G854" s="85">
        <v>43643</v>
      </c>
      <c r="H854" s="211" t="s">
        <v>98</v>
      </c>
      <c r="I854" s="84" t="s">
        <v>610</v>
      </c>
      <c r="J854" s="207" t="s">
        <v>627</v>
      </c>
      <c r="K854" s="208" t="s">
        <v>630</v>
      </c>
      <c r="L854" s="83" t="s">
        <v>108</v>
      </c>
      <c r="M854" s="184">
        <v>24662</v>
      </c>
      <c r="N854" s="184"/>
      <c r="O854" s="85" t="s">
        <v>102</v>
      </c>
      <c r="P854" s="185">
        <v>42491</v>
      </c>
      <c r="Q854" s="186" t="s">
        <v>203</v>
      </c>
      <c r="R854" s="186"/>
      <c r="S854" s="186"/>
      <c r="T854" s="187"/>
      <c r="U854" s="188" t="s">
        <v>296</v>
      </c>
      <c r="V854" s="188" t="s">
        <v>297</v>
      </c>
      <c r="W854" s="188" t="s">
        <v>297</v>
      </c>
      <c r="X854" s="189" t="s">
        <v>167</v>
      </c>
      <c r="Y854" s="190"/>
      <c r="Z854" s="83">
        <v>700</v>
      </c>
      <c r="AA854" s="83" t="s">
        <v>193</v>
      </c>
      <c r="AB854" s="83" t="s">
        <v>181</v>
      </c>
      <c r="AC854" s="83" t="s">
        <v>102</v>
      </c>
      <c r="AD854" s="83" t="s">
        <v>8444</v>
      </c>
      <c r="AE854" s="83" t="s">
        <v>102</v>
      </c>
      <c r="AF854" s="83" t="s">
        <v>102</v>
      </c>
      <c r="AG854" s="83" t="s">
        <v>119</v>
      </c>
      <c r="AH854" s="83" t="s">
        <v>8445</v>
      </c>
      <c r="AI854" s="83" t="s">
        <v>104</v>
      </c>
      <c r="AJ854" s="83" t="s">
        <v>105</v>
      </c>
      <c r="AK854" s="191" t="s">
        <v>8444</v>
      </c>
      <c r="AL854" s="191" t="s">
        <v>102</v>
      </c>
      <c r="AM854" s="191" t="s">
        <v>102</v>
      </c>
      <c r="AN854" s="191" t="s">
        <v>119</v>
      </c>
      <c r="AO854" s="191" t="s">
        <v>8445</v>
      </c>
      <c r="AP854" s="191" t="s">
        <v>104</v>
      </c>
      <c r="AQ854" s="191" t="s">
        <v>105</v>
      </c>
      <c r="AR854" s="191" t="s">
        <v>106</v>
      </c>
      <c r="AS854" s="191" t="s">
        <v>8444</v>
      </c>
      <c r="AT854" s="191" t="s">
        <v>485</v>
      </c>
      <c r="AU854" s="191" t="s">
        <v>8445</v>
      </c>
      <c r="AV854" s="191" t="s">
        <v>104</v>
      </c>
      <c r="AW854" s="191" t="s">
        <v>204</v>
      </c>
      <c r="AX854" s="191"/>
      <c r="AY854" s="192" t="s">
        <v>454</v>
      </c>
      <c r="AZ854" s="192" t="s">
        <v>416</v>
      </c>
      <c r="BA854" s="91" t="s">
        <v>108</v>
      </c>
      <c r="BB854" s="90">
        <v>0</v>
      </c>
      <c r="BC854" s="93" t="s">
        <v>102</v>
      </c>
      <c r="BD854" s="93" t="s">
        <v>102</v>
      </c>
      <c r="BE854" s="93" t="s">
        <v>102</v>
      </c>
      <c r="BF854" s="93" t="s">
        <v>102</v>
      </c>
      <c r="BG854" s="97" t="s">
        <v>108</v>
      </c>
      <c r="BH854" s="93" t="s">
        <v>108</v>
      </c>
      <c r="BI854" s="93" t="s">
        <v>102</v>
      </c>
      <c r="BJ854" s="93" t="s">
        <v>102</v>
      </c>
      <c r="BK854" s="93" t="s">
        <v>102</v>
      </c>
      <c r="BL854" s="93" t="s">
        <v>102</v>
      </c>
      <c r="BM854" s="93" t="s">
        <v>102</v>
      </c>
      <c r="BN854" s="93" t="s">
        <v>102</v>
      </c>
      <c r="BO854" s="93" t="s">
        <v>102</v>
      </c>
      <c r="BP854" s="96" t="s">
        <v>102</v>
      </c>
      <c r="BQ854" s="90">
        <v>0</v>
      </c>
      <c r="BR854" s="93" t="s">
        <v>102</v>
      </c>
      <c r="BS854" s="93" t="s">
        <v>102</v>
      </c>
      <c r="BT854" s="93" t="s">
        <v>102</v>
      </c>
      <c r="BU854" s="93" t="s">
        <v>102</v>
      </c>
      <c r="BV854" s="97" t="s">
        <v>108</v>
      </c>
      <c r="BW854" s="93" t="s">
        <v>108</v>
      </c>
      <c r="BX854" s="95" t="s">
        <v>102</v>
      </c>
      <c r="BY854" s="93" t="s">
        <v>102</v>
      </c>
      <c r="BZ854" s="93" t="s">
        <v>102</v>
      </c>
      <c r="CA854" s="93" t="s">
        <v>102</v>
      </c>
      <c r="CB854" s="93" t="s">
        <v>102</v>
      </c>
      <c r="CC854" s="93" t="s">
        <v>102</v>
      </c>
      <c r="CD854" s="93" t="s">
        <v>102</v>
      </c>
      <c r="CE854" s="193" t="s">
        <v>102</v>
      </c>
      <c r="CF854" s="194" t="s">
        <v>436</v>
      </c>
      <c r="CG854" s="195" t="s">
        <v>8446</v>
      </c>
      <c r="CH854" s="101" t="s">
        <v>563</v>
      </c>
      <c r="CI854" s="102"/>
      <c r="CJ854" s="196" t="s">
        <v>577</v>
      </c>
      <c r="CK854" s="104" t="s">
        <v>190</v>
      </c>
      <c r="CL854" s="105"/>
      <c r="CM854" s="83" t="s">
        <v>578</v>
      </c>
      <c r="CN854" s="106" t="s">
        <v>108</v>
      </c>
      <c r="CO854" s="197" t="s">
        <v>566</v>
      </c>
      <c r="CP854" s="107"/>
      <c r="CQ854" s="198" t="s">
        <v>107</v>
      </c>
      <c r="CR854" s="198" t="s">
        <v>107</v>
      </c>
      <c r="CS854" s="199"/>
      <c r="CT854" s="83" t="s">
        <v>109</v>
      </c>
      <c r="CU854" s="83" t="s">
        <v>109</v>
      </c>
      <c r="CV854" s="83">
        <v>8</v>
      </c>
      <c r="CW854" s="83" t="s">
        <v>270</v>
      </c>
      <c r="CX854" s="83">
        <v>8</v>
      </c>
      <c r="CY854" s="83" t="s">
        <v>108</v>
      </c>
      <c r="CZ854" s="83">
        <v>1124224.5</v>
      </c>
      <c r="DA854" s="83" t="s">
        <v>8447</v>
      </c>
      <c r="DB854" s="83" t="s">
        <v>118</v>
      </c>
      <c r="DC854" s="83" t="s">
        <v>108</v>
      </c>
      <c r="DD854" s="83">
        <v>1462</v>
      </c>
      <c r="DE854" s="83" t="s">
        <v>173</v>
      </c>
      <c r="DF854" s="83" t="s">
        <v>118</v>
      </c>
      <c r="DG854" s="83" t="s">
        <v>500</v>
      </c>
      <c r="DH854" s="83"/>
      <c r="DI854" s="85">
        <v>43646</v>
      </c>
      <c r="DJ854" s="83" t="s">
        <v>584</v>
      </c>
      <c r="DK854" s="83" t="s">
        <v>102</v>
      </c>
      <c r="DL854" s="83" t="s">
        <v>482</v>
      </c>
      <c r="DM854" s="83">
        <v>0</v>
      </c>
      <c r="DN854" s="83" t="s">
        <v>483</v>
      </c>
      <c r="DO854" s="83">
        <v>1</v>
      </c>
      <c r="DP854" s="83">
        <v>5</v>
      </c>
      <c r="DQ854" s="83"/>
      <c r="DR854" s="83" t="s">
        <v>108</v>
      </c>
      <c r="DS854" s="83" t="s">
        <v>497</v>
      </c>
      <c r="DU854" s="215" t="s">
        <v>269</v>
      </c>
      <c r="DV854" s="136">
        <v>1</v>
      </c>
      <c r="DW854" s="136">
        <v>3</v>
      </c>
      <c r="DX854" s="215" t="s">
        <v>269</v>
      </c>
      <c r="DY854" s="215" t="s">
        <v>269</v>
      </c>
      <c r="DZ854" s="215" t="s">
        <v>269</v>
      </c>
      <c r="EA854" s="215" t="s">
        <v>269</v>
      </c>
      <c r="EB854" s="215" t="s">
        <v>269</v>
      </c>
      <c r="EC854" s="215" t="s">
        <v>269</v>
      </c>
      <c r="ED854" s="215" t="s">
        <v>269</v>
      </c>
      <c r="EE854" s="215" t="s">
        <v>269</v>
      </c>
    </row>
    <row r="855" spans="1:135" ht="57.6" x14ac:dyDescent="0.55000000000000004">
      <c r="A855" s="83" t="s">
        <v>130</v>
      </c>
      <c r="B855" s="136">
        <v>938268</v>
      </c>
      <c r="C855" t="s">
        <v>1488</v>
      </c>
      <c r="D855" s="83" t="s">
        <v>228</v>
      </c>
      <c r="E855" s="138">
        <v>147215409251</v>
      </c>
      <c r="F855" s="83" t="s">
        <v>143</v>
      </c>
      <c r="G855" s="85">
        <v>43620</v>
      </c>
      <c r="H855" s="83" t="s">
        <v>98</v>
      </c>
      <c r="I855" s="84" t="s">
        <v>612</v>
      </c>
      <c r="J855" s="207" t="s">
        <v>628</v>
      </c>
      <c r="K855" s="208" t="s">
        <v>633</v>
      </c>
      <c r="L855" s="83" t="s">
        <v>108</v>
      </c>
      <c r="M855" s="184" t="s">
        <v>102</v>
      </c>
      <c r="N855" s="184" t="s">
        <v>556</v>
      </c>
      <c r="O855" s="85" t="s">
        <v>102</v>
      </c>
      <c r="P855" s="185">
        <v>42491</v>
      </c>
      <c r="Q855" s="186" t="s">
        <v>202</v>
      </c>
      <c r="R855" s="186" t="s">
        <v>613</v>
      </c>
      <c r="S855" s="186"/>
      <c r="T855" s="187"/>
      <c r="U855" s="188" t="s">
        <v>295</v>
      </c>
      <c r="V855" s="188" t="s">
        <v>205</v>
      </c>
      <c r="W855" s="188" t="s">
        <v>295</v>
      </c>
      <c r="X855" s="189" t="s">
        <v>107</v>
      </c>
      <c r="Y855" s="190" t="s">
        <v>614</v>
      </c>
      <c r="Z855" s="83">
        <v>700</v>
      </c>
      <c r="AA855" s="83" t="s">
        <v>193</v>
      </c>
      <c r="AB855" s="83" t="s">
        <v>181</v>
      </c>
      <c r="AC855" s="83" t="s">
        <v>102</v>
      </c>
      <c r="AD855" s="83" t="s">
        <v>8448</v>
      </c>
      <c r="AE855" s="83" t="s">
        <v>8449</v>
      </c>
      <c r="AF855" s="83" t="s">
        <v>102</v>
      </c>
      <c r="AG855" s="83" t="s">
        <v>175</v>
      </c>
      <c r="AH855" s="83" t="s">
        <v>8450</v>
      </c>
      <c r="AI855" s="83" t="s">
        <v>104</v>
      </c>
      <c r="AJ855" s="83" t="s">
        <v>105</v>
      </c>
      <c r="AK855" s="191" t="s">
        <v>8448</v>
      </c>
      <c r="AL855" s="191" t="s">
        <v>8449</v>
      </c>
      <c r="AM855" s="191" t="s">
        <v>102</v>
      </c>
      <c r="AN855" s="191" t="s">
        <v>175</v>
      </c>
      <c r="AO855" s="191" t="s">
        <v>8450</v>
      </c>
      <c r="AP855" s="191" t="s">
        <v>104</v>
      </c>
      <c r="AQ855" s="191" t="s">
        <v>105</v>
      </c>
      <c r="AR855" s="191" t="s">
        <v>106</v>
      </c>
      <c r="AS855" s="191"/>
      <c r="AT855" s="191"/>
      <c r="AU855" s="191"/>
      <c r="AV855" s="191"/>
      <c r="AW855" s="191"/>
      <c r="AX855" s="191" t="s">
        <v>575</v>
      </c>
      <c r="AY855" s="192" t="s">
        <v>454</v>
      </c>
      <c r="AZ855" s="192" t="s">
        <v>108</v>
      </c>
      <c r="BA855" s="91" t="s">
        <v>108</v>
      </c>
      <c r="BB855" s="90">
        <v>0</v>
      </c>
      <c r="BC855" s="93" t="s">
        <v>102</v>
      </c>
      <c r="BD855" s="93" t="s">
        <v>102</v>
      </c>
      <c r="BE855" s="93" t="s">
        <v>102</v>
      </c>
      <c r="BF855" s="93" t="s">
        <v>102</v>
      </c>
      <c r="BG855" s="97" t="s">
        <v>108</v>
      </c>
      <c r="BH855" s="93" t="s">
        <v>108</v>
      </c>
      <c r="BI855" s="93" t="s">
        <v>102</v>
      </c>
      <c r="BJ855" s="93" t="s">
        <v>102</v>
      </c>
      <c r="BK855" s="93" t="s">
        <v>102</v>
      </c>
      <c r="BL855" s="93" t="s">
        <v>102</v>
      </c>
      <c r="BM855" s="93" t="s">
        <v>102</v>
      </c>
      <c r="BN855" s="93" t="s">
        <v>102</v>
      </c>
      <c r="BO855" s="93" t="s">
        <v>102</v>
      </c>
      <c r="BP855" s="96" t="s">
        <v>102</v>
      </c>
      <c r="BQ855" s="90">
        <v>0</v>
      </c>
      <c r="BR855" s="93" t="s">
        <v>102</v>
      </c>
      <c r="BS855" s="93" t="s">
        <v>102</v>
      </c>
      <c r="BT855" s="93" t="s">
        <v>102</v>
      </c>
      <c r="BU855" s="93" t="s">
        <v>102</v>
      </c>
      <c r="BV855" s="97" t="s">
        <v>108</v>
      </c>
      <c r="BW855" s="93" t="s">
        <v>108</v>
      </c>
      <c r="BX855" s="95" t="s">
        <v>102</v>
      </c>
      <c r="BY855" s="93" t="s">
        <v>102</v>
      </c>
      <c r="BZ855" s="93" t="s">
        <v>102</v>
      </c>
      <c r="CA855" s="93" t="s">
        <v>102</v>
      </c>
      <c r="CB855" s="93" t="s">
        <v>102</v>
      </c>
      <c r="CC855" s="93" t="s">
        <v>102</v>
      </c>
      <c r="CD855" s="93" t="s">
        <v>102</v>
      </c>
      <c r="CE855" s="193" t="s">
        <v>102</v>
      </c>
      <c r="CF855" s="194" t="s">
        <v>508</v>
      </c>
      <c r="CG855" s="195" t="s">
        <v>102</v>
      </c>
      <c r="CH855" s="101" t="e">
        <v>#N/A</v>
      </c>
      <c r="CI855" s="102" t="s">
        <v>580</v>
      </c>
      <c r="CJ855" s="196" t="s">
        <v>108</v>
      </c>
      <c r="CK855" s="104" t="s">
        <v>109</v>
      </c>
      <c r="CL855" s="105" t="s">
        <v>579</v>
      </c>
      <c r="CM855" s="83" t="s">
        <v>108</v>
      </c>
      <c r="CN855" s="106" t="s">
        <v>108</v>
      </c>
      <c r="CO855" s="197" t="s">
        <v>108</v>
      </c>
      <c r="CP855" s="107"/>
      <c r="CQ855" s="198" t="s">
        <v>474</v>
      </c>
      <c r="CR855" s="198" t="s">
        <v>474</v>
      </c>
      <c r="CS855" s="199" t="s">
        <v>616</v>
      </c>
      <c r="CT855" s="83" t="s">
        <v>109</v>
      </c>
      <c r="CU855" s="83" t="s">
        <v>109</v>
      </c>
      <c r="CV855" s="83">
        <v>11</v>
      </c>
      <c r="CW855" s="83" t="s">
        <v>112</v>
      </c>
      <c r="CX855" s="83">
        <v>11</v>
      </c>
      <c r="CY855" s="83" t="s">
        <v>8451</v>
      </c>
      <c r="CZ855" s="83">
        <v>1125544</v>
      </c>
      <c r="DA855" s="83" t="s">
        <v>138</v>
      </c>
      <c r="DB855" s="83" t="s">
        <v>124</v>
      </c>
      <c r="DC855" s="83" t="s">
        <v>501</v>
      </c>
      <c r="DD855" s="83">
        <v>1502</v>
      </c>
      <c r="DE855" s="83" t="s">
        <v>582</v>
      </c>
      <c r="DF855" s="83" t="s">
        <v>145</v>
      </c>
      <c r="DG855" s="83" t="s">
        <v>501</v>
      </c>
      <c r="DH855" s="83" t="s">
        <v>582</v>
      </c>
      <c r="DI855" s="85">
        <v>43646</v>
      </c>
      <c r="DJ855" s="83" t="s">
        <v>584</v>
      </c>
      <c r="DK855" s="83" t="s">
        <v>102</v>
      </c>
      <c r="DL855" s="83" t="s">
        <v>482</v>
      </c>
      <c r="DM855" s="83">
        <v>0</v>
      </c>
      <c r="DN855" s="83" t="s">
        <v>238</v>
      </c>
      <c r="DO855" s="83">
        <v>1</v>
      </c>
      <c r="DP855" s="83">
        <v>6</v>
      </c>
      <c r="DQ855" s="83"/>
      <c r="DR855" s="83" t="s">
        <v>108</v>
      </c>
      <c r="DS855" s="83" t="s">
        <v>497</v>
      </c>
      <c r="DU855" s="215" t="s">
        <v>269</v>
      </c>
      <c r="DV855" s="136">
        <v>1</v>
      </c>
      <c r="DW855" s="136">
        <v>3</v>
      </c>
      <c r="DX855" s="215" t="s">
        <v>269</v>
      </c>
      <c r="DY855" s="215" t="s">
        <v>269</v>
      </c>
      <c r="DZ855" s="215" t="s">
        <v>269</v>
      </c>
      <c r="EA855" s="215" t="s">
        <v>269</v>
      </c>
      <c r="EB855" s="215" t="s">
        <v>269</v>
      </c>
      <c r="EC855" s="215" t="s">
        <v>269</v>
      </c>
      <c r="ED855" s="215" t="s">
        <v>269</v>
      </c>
      <c r="EE855" s="215" t="s">
        <v>269</v>
      </c>
    </row>
    <row r="856" spans="1:135" ht="28.8" x14ac:dyDescent="0.55000000000000004">
      <c r="A856" s="83" t="s">
        <v>130</v>
      </c>
      <c r="B856" s="136">
        <v>359517</v>
      </c>
      <c r="C856" t="s">
        <v>1489</v>
      </c>
      <c r="D856" s="83" t="s">
        <v>228</v>
      </c>
      <c r="E856" s="138">
        <v>215258325888</v>
      </c>
      <c r="F856" s="83" t="s">
        <v>114</v>
      </c>
      <c r="G856" s="85">
        <v>43634</v>
      </c>
      <c r="H856" s="83" t="s">
        <v>98</v>
      </c>
      <c r="I856" s="84" t="s">
        <v>618</v>
      </c>
      <c r="J856" s="207" t="s">
        <v>629</v>
      </c>
      <c r="K856" s="208" t="s">
        <v>634</v>
      </c>
      <c r="L856" s="83" t="s">
        <v>108</v>
      </c>
      <c r="M856" s="184">
        <v>27752</v>
      </c>
      <c r="N856" s="184"/>
      <c r="O856" s="85" t="s">
        <v>102</v>
      </c>
      <c r="P856" s="185">
        <v>43013</v>
      </c>
      <c r="Q856" s="186" t="s">
        <v>203</v>
      </c>
      <c r="R856" s="186"/>
      <c r="S856" s="186"/>
      <c r="T856" s="187"/>
      <c r="U856" s="188" t="s">
        <v>296</v>
      </c>
      <c r="V856" s="188" t="s">
        <v>205</v>
      </c>
      <c r="W856" s="189" t="s">
        <v>619</v>
      </c>
      <c r="X856" s="189" t="s">
        <v>107</v>
      </c>
      <c r="Y856" s="190" t="s">
        <v>614</v>
      </c>
      <c r="Z856" s="83">
        <v>700</v>
      </c>
      <c r="AA856" s="83" t="s">
        <v>193</v>
      </c>
      <c r="AB856" s="83" t="s">
        <v>181</v>
      </c>
      <c r="AC856" s="83" t="s">
        <v>102</v>
      </c>
      <c r="AD856" s="83" t="s">
        <v>8452</v>
      </c>
      <c r="AE856" s="83" t="s">
        <v>102</v>
      </c>
      <c r="AF856" s="83" t="s">
        <v>102</v>
      </c>
      <c r="AG856" s="83" t="s">
        <v>174</v>
      </c>
      <c r="AH856" s="83" t="s">
        <v>8441</v>
      </c>
      <c r="AI856" s="83" t="s">
        <v>104</v>
      </c>
      <c r="AJ856" s="83" t="s">
        <v>105</v>
      </c>
      <c r="AK856" s="191" t="s">
        <v>8452</v>
      </c>
      <c r="AL856" s="191" t="s">
        <v>102</v>
      </c>
      <c r="AM856" s="191" t="s">
        <v>102</v>
      </c>
      <c r="AN856" s="191" t="s">
        <v>174</v>
      </c>
      <c r="AO856" s="191" t="s">
        <v>8441</v>
      </c>
      <c r="AP856" s="191" t="s">
        <v>104</v>
      </c>
      <c r="AQ856" s="191" t="s">
        <v>105</v>
      </c>
      <c r="AR856" s="191" t="s">
        <v>106</v>
      </c>
      <c r="AS856" s="191" t="s">
        <v>8452</v>
      </c>
      <c r="AT856" s="191" t="s">
        <v>488</v>
      </c>
      <c r="AU856" s="191" t="s">
        <v>8453</v>
      </c>
      <c r="AV856" s="191" t="s">
        <v>104</v>
      </c>
      <c r="AW856" s="191" t="s">
        <v>204</v>
      </c>
      <c r="AX856" s="191"/>
      <c r="AY856" s="192" t="s">
        <v>454</v>
      </c>
      <c r="AZ856" s="192" t="s">
        <v>416</v>
      </c>
      <c r="BA856" s="91" t="s">
        <v>108</v>
      </c>
      <c r="BB856" s="90">
        <v>0</v>
      </c>
      <c r="BC856" s="93" t="s">
        <v>102</v>
      </c>
      <c r="BD856" s="93" t="s">
        <v>102</v>
      </c>
      <c r="BE856" s="93" t="s">
        <v>102</v>
      </c>
      <c r="BF856" s="93" t="s">
        <v>102</v>
      </c>
      <c r="BG856" s="97" t="s">
        <v>108</v>
      </c>
      <c r="BH856" s="93" t="s">
        <v>108</v>
      </c>
      <c r="BI856" s="93" t="s">
        <v>102</v>
      </c>
      <c r="BJ856" s="93" t="s">
        <v>102</v>
      </c>
      <c r="BK856" s="93" t="s">
        <v>102</v>
      </c>
      <c r="BL856" s="93" t="s">
        <v>102</v>
      </c>
      <c r="BM856" s="93" t="s">
        <v>102</v>
      </c>
      <c r="BN856" s="93" t="s">
        <v>102</v>
      </c>
      <c r="BO856" s="93" t="s">
        <v>102</v>
      </c>
      <c r="BP856" s="96" t="s">
        <v>102</v>
      </c>
      <c r="BQ856" s="90">
        <v>0</v>
      </c>
      <c r="BR856" s="93" t="s">
        <v>102</v>
      </c>
      <c r="BS856" s="93" t="s">
        <v>102</v>
      </c>
      <c r="BT856" s="93" t="s">
        <v>102</v>
      </c>
      <c r="BU856" s="93" t="s">
        <v>102</v>
      </c>
      <c r="BV856" s="97" t="s">
        <v>108</v>
      </c>
      <c r="BW856" s="93" t="s">
        <v>108</v>
      </c>
      <c r="BX856" s="95" t="s">
        <v>102</v>
      </c>
      <c r="BY856" s="93" t="s">
        <v>102</v>
      </c>
      <c r="BZ856" s="93" t="s">
        <v>102</v>
      </c>
      <c r="CA856" s="93" t="s">
        <v>102</v>
      </c>
      <c r="CB856" s="93" t="s">
        <v>102</v>
      </c>
      <c r="CC856" s="93" t="s">
        <v>102</v>
      </c>
      <c r="CD856" s="93" t="s">
        <v>102</v>
      </c>
      <c r="CE856" s="193" t="s">
        <v>102</v>
      </c>
      <c r="CF856" s="194" t="s">
        <v>436</v>
      </c>
      <c r="CG856" s="195" t="s">
        <v>8454</v>
      </c>
      <c r="CH856" s="101" t="s">
        <v>310</v>
      </c>
      <c r="CI856" s="102"/>
      <c r="CJ856" s="196" t="s">
        <v>8455</v>
      </c>
      <c r="CK856" s="104" t="s">
        <v>190</v>
      </c>
      <c r="CL856" s="105"/>
      <c r="CM856" s="83" t="s">
        <v>623</v>
      </c>
      <c r="CN856" s="106" t="s">
        <v>624</v>
      </c>
      <c r="CO856" s="197" t="s">
        <v>625</v>
      </c>
      <c r="CP856" s="107"/>
      <c r="CQ856" s="198" t="s">
        <v>474</v>
      </c>
      <c r="CR856" s="198" t="s">
        <v>474</v>
      </c>
      <c r="CS856" s="199"/>
      <c r="CT856" s="83" t="s">
        <v>109</v>
      </c>
      <c r="CU856" s="83" t="s">
        <v>109</v>
      </c>
      <c r="CV856" s="83">
        <v>3</v>
      </c>
      <c r="CW856" s="83" t="s">
        <v>139</v>
      </c>
      <c r="CX856" s="83">
        <v>3</v>
      </c>
      <c r="CY856" s="83" t="s">
        <v>108</v>
      </c>
      <c r="CZ856" s="83">
        <v>1126863.5</v>
      </c>
      <c r="DA856" s="83" t="s">
        <v>581</v>
      </c>
      <c r="DB856" s="83" t="s">
        <v>152</v>
      </c>
      <c r="DC856" s="83" t="s">
        <v>500</v>
      </c>
      <c r="DD856" s="83">
        <v>8280</v>
      </c>
      <c r="DE856" s="83" t="s">
        <v>606</v>
      </c>
      <c r="DF856" s="83" t="s">
        <v>152</v>
      </c>
      <c r="DG856" s="83" t="s">
        <v>500</v>
      </c>
      <c r="DH856" s="83"/>
      <c r="DI856" s="85">
        <v>43646</v>
      </c>
      <c r="DJ856" s="83" t="s">
        <v>584</v>
      </c>
      <c r="DK856" s="83" t="s">
        <v>102</v>
      </c>
      <c r="DL856" s="83" t="s">
        <v>482</v>
      </c>
      <c r="DM856" s="83">
        <v>0</v>
      </c>
      <c r="DN856" s="83" t="s">
        <v>483</v>
      </c>
      <c r="DO856" s="83">
        <v>1</v>
      </c>
      <c r="DP856" s="83">
        <v>2</v>
      </c>
      <c r="DQ856" s="83"/>
      <c r="DR856" s="83" t="s">
        <v>108</v>
      </c>
      <c r="DS856" s="83" t="s">
        <v>497</v>
      </c>
      <c r="DU856" s="215" t="s">
        <v>269</v>
      </c>
      <c r="DV856" s="136">
        <v>1</v>
      </c>
      <c r="DW856" s="136">
        <v>3</v>
      </c>
      <c r="DX856" s="215" t="s">
        <v>269</v>
      </c>
      <c r="DY856" s="215" t="s">
        <v>269</v>
      </c>
      <c r="DZ856" s="215" t="s">
        <v>269</v>
      </c>
      <c r="EA856" s="215" t="s">
        <v>269</v>
      </c>
      <c r="EB856" s="215" t="s">
        <v>269</v>
      </c>
      <c r="EC856" s="215" t="s">
        <v>269</v>
      </c>
      <c r="ED856" s="215" t="s">
        <v>269</v>
      </c>
      <c r="EE856" s="215" t="s">
        <v>269</v>
      </c>
    </row>
    <row r="857" spans="1:135" ht="28.8" x14ac:dyDescent="0.55000000000000004">
      <c r="A857" s="83" t="s">
        <v>130</v>
      </c>
      <c r="B857" s="136">
        <v>198188</v>
      </c>
      <c r="C857" t="s">
        <v>1490</v>
      </c>
      <c r="D857" s="83" t="s">
        <v>228</v>
      </c>
      <c r="E857" s="138">
        <v>852459537416</v>
      </c>
      <c r="F857" s="83" t="s">
        <v>114</v>
      </c>
      <c r="G857" s="85">
        <v>43643</v>
      </c>
      <c r="H857" s="211" t="s">
        <v>98</v>
      </c>
      <c r="I857" s="84" t="s">
        <v>610</v>
      </c>
      <c r="J857" s="207" t="s">
        <v>627</v>
      </c>
      <c r="K857" s="208" t="s">
        <v>630</v>
      </c>
      <c r="L857" s="83" t="s">
        <v>108</v>
      </c>
      <c r="M857" s="184">
        <v>24663</v>
      </c>
      <c r="N857" s="184"/>
      <c r="O857" s="85" t="s">
        <v>102</v>
      </c>
      <c r="P857" s="185">
        <v>42491</v>
      </c>
      <c r="Q857" s="186" t="s">
        <v>203</v>
      </c>
      <c r="R857" s="186"/>
      <c r="S857" s="186"/>
      <c r="T857" s="187"/>
      <c r="U857" s="188" t="s">
        <v>296</v>
      </c>
      <c r="V857" s="188" t="s">
        <v>297</v>
      </c>
      <c r="W857" s="188" t="s">
        <v>297</v>
      </c>
      <c r="X857" s="189" t="s">
        <v>167</v>
      </c>
      <c r="Y857" s="190"/>
      <c r="Z857" s="83">
        <v>700</v>
      </c>
      <c r="AA857" s="83" t="s">
        <v>193</v>
      </c>
      <c r="AB857" s="83" t="s">
        <v>181</v>
      </c>
      <c r="AC857" s="83" t="s">
        <v>102</v>
      </c>
      <c r="AD857" s="83" t="s">
        <v>8456</v>
      </c>
      <c r="AE857" s="83" t="s">
        <v>102</v>
      </c>
      <c r="AF857" s="83" t="s">
        <v>102</v>
      </c>
      <c r="AG857" s="83" t="s">
        <v>119</v>
      </c>
      <c r="AH857" s="83" t="s">
        <v>8457</v>
      </c>
      <c r="AI857" s="83" t="s">
        <v>104</v>
      </c>
      <c r="AJ857" s="83" t="s">
        <v>105</v>
      </c>
      <c r="AK857" s="191" t="s">
        <v>8456</v>
      </c>
      <c r="AL857" s="191" t="s">
        <v>102</v>
      </c>
      <c r="AM857" s="191" t="s">
        <v>102</v>
      </c>
      <c r="AN857" s="191" t="s">
        <v>119</v>
      </c>
      <c r="AO857" s="191" t="s">
        <v>8457</v>
      </c>
      <c r="AP857" s="191" t="s">
        <v>104</v>
      </c>
      <c r="AQ857" s="191" t="s">
        <v>105</v>
      </c>
      <c r="AR857" s="191" t="s">
        <v>106</v>
      </c>
      <c r="AS857" s="191" t="s">
        <v>8456</v>
      </c>
      <c r="AT857" s="191" t="s">
        <v>485</v>
      </c>
      <c r="AU857" s="191" t="s">
        <v>8457</v>
      </c>
      <c r="AV857" s="191" t="s">
        <v>104</v>
      </c>
      <c r="AW857" s="191" t="s">
        <v>204</v>
      </c>
      <c r="AX857" s="191"/>
      <c r="AY857" s="192" t="s">
        <v>454</v>
      </c>
      <c r="AZ857" s="192" t="s">
        <v>416</v>
      </c>
      <c r="BA857" s="91" t="s">
        <v>108</v>
      </c>
      <c r="BB857" s="90">
        <v>0</v>
      </c>
      <c r="BC857" s="93" t="s">
        <v>102</v>
      </c>
      <c r="BD857" s="93" t="s">
        <v>102</v>
      </c>
      <c r="BE857" s="93" t="s">
        <v>102</v>
      </c>
      <c r="BF857" s="93" t="s">
        <v>102</v>
      </c>
      <c r="BG857" s="97" t="s">
        <v>108</v>
      </c>
      <c r="BH857" s="93" t="s">
        <v>108</v>
      </c>
      <c r="BI857" s="93" t="s">
        <v>102</v>
      </c>
      <c r="BJ857" s="93" t="s">
        <v>102</v>
      </c>
      <c r="BK857" s="93" t="s">
        <v>102</v>
      </c>
      <c r="BL857" s="93" t="s">
        <v>102</v>
      </c>
      <c r="BM857" s="93" t="s">
        <v>102</v>
      </c>
      <c r="BN857" s="93" t="s">
        <v>102</v>
      </c>
      <c r="BO857" s="93" t="s">
        <v>102</v>
      </c>
      <c r="BP857" s="96" t="s">
        <v>102</v>
      </c>
      <c r="BQ857" s="90">
        <v>0</v>
      </c>
      <c r="BR857" s="93" t="s">
        <v>102</v>
      </c>
      <c r="BS857" s="93" t="s">
        <v>102</v>
      </c>
      <c r="BT857" s="93" t="s">
        <v>102</v>
      </c>
      <c r="BU857" s="93" t="s">
        <v>102</v>
      </c>
      <c r="BV857" s="97" t="s">
        <v>108</v>
      </c>
      <c r="BW857" s="93" t="s">
        <v>108</v>
      </c>
      <c r="BX857" s="95" t="s">
        <v>102</v>
      </c>
      <c r="BY857" s="93" t="s">
        <v>102</v>
      </c>
      <c r="BZ857" s="93" t="s">
        <v>102</v>
      </c>
      <c r="CA857" s="93" t="s">
        <v>102</v>
      </c>
      <c r="CB857" s="93" t="s">
        <v>102</v>
      </c>
      <c r="CC857" s="93" t="s">
        <v>102</v>
      </c>
      <c r="CD857" s="93" t="s">
        <v>102</v>
      </c>
      <c r="CE857" s="193" t="s">
        <v>102</v>
      </c>
      <c r="CF857" s="194" t="s">
        <v>436</v>
      </c>
      <c r="CG857" s="195" t="s">
        <v>8458</v>
      </c>
      <c r="CH857" s="101" t="s">
        <v>563</v>
      </c>
      <c r="CI857" s="102"/>
      <c r="CJ857" s="196" t="s">
        <v>577</v>
      </c>
      <c r="CK857" s="104" t="s">
        <v>190</v>
      </c>
      <c r="CL857" s="105"/>
      <c r="CM857" s="83" t="s">
        <v>578</v>
      </c>
      <c r="CN857" s="106" t="s">
        <v>108</v>
      </c>
      <c r="CO857" s="197" t="s">
        <v>566</v>
      </c>
      <c r="CP857" s="107"/>
      <c r="CQ857" s="198" t="s">
        <v>107</v>
      </c>
      <c r="CR857" s="198" t="s">
        <v>107</v>
      </c>
      <c r="CS857" s="199"/>
      <c r="CT857" s="83" t="s">
        <v>109</v>
      </c>
      <c r="CU857" s="83" t="s">
        <v>109</v>
      </c>
      <c r="CV857" s="83">
        <v>29</v>
      </c>
      <c r="CW857" s="83" t="s">
        <v>270</v>
      </c>
      <c r="CX857" s="83">
        <v>29</v>
      </c>
      <c r="CY857" s="83" t="s">
        <v>108</v>
      </c>
      <c r="CZ857" s="83">
        <v>1128183</v>
      </c>
      <c r="DA857" s="83" t="s">
        <v>8459</v>
      </c>
      <c r="DB857" s="83" t="s">
        <v>118</v>
      </c>
      <c r="DC857" s="83" t="s">
        <v>108</v>
      </c>
      <c r="DD857" s="83">
        <v>9493</v>
      </c>
      <c r="DE857" s="83" t="s">
        <v>173</v>
      </c>
      <c r="DF857" s="83" t="s">
        <v>118</v>
      </c>
      <c r="DG857" s="83" t="s">
        <v>500</v>
      </c>
      <c r="DH857" s="83"/>
      <c r="DI857" s="85">
        <v>43646</v>
      </c>
      <c r="DJ857" s="83" t="s">
        <v>584</v>
      </c>
      <c r="DK857" s="83" t="s">
        <v>102</v>
      </c>
      <c r="DL857" s="83" t="s">
        <v>482</v>
      </c>
      <c r="DM857" s="83">
        <v>0</v>
      </c>
      <c r="DN857" s="83" t="s">
        <v>483</v>
      </c>
      <c r="DO857" s="83">
        <v>1</v>
      </c>
      <c r="DP857" s="83">
        <v>1</v>
      </c>
      <c r="DQ857" s="83"/>
      <c r="DR857" s="83" t="s">
        <v>108</v>
      </c>
      <c r="DS857" s="83" t="s">
        <v>497</v>
      </c>
      <c r="DU857" s="215" t="s">
        <v>269</v>
      </c>
      <c r="DV857" s="136">
        <v>1</v>
      </c>
      <c r="DW857" s="136">
        <v>3</v>
      </c>
      <c r="DX857" s="215" t="s">
        <v>269</v>
      </c>
      <c r="DY857" s="215" t="s">
        <v>269</v>
      </c>
      <c r="DZ857" s="215" t="s">
        <v>269</v>
      </c>
      <c r="EA857" s="215" t="s">
        <v>269</v>
      </c>
      <c r="EB857" s="215" t="s">
        <v>269</v>
      </c>
      <c r="EC857" s="215" t="s">
        <v>269</v>
      </c>
      <c r="ED857" s="215" t="s">
        <v>269</v>
      </c>
      <c r="EE857" s="215" t="s">
        <v>269</v>
      </c>
    </row>
    <row r="858" spans="1:135" ht="57.6" x14ac:dyDescent="0.55000000000000004">
      <c r="A858" s="83" t="s">
        <v>130</v>
      </c>
      <c r="B858" s="136">
        <v>996369</v>
      </c>
      <c r="C858" t="s">
        <v>1491</v>
      </c>
      <c r="D858" s="83" t="s">
        <v>228</v>
      </c>
      <c r="E858" s="138">
        <v>784041974943</v>
      </c>
      <c r="F858" s="83" t="s">
        <v>143</v>
      </c>
      <c r="G858" s="85">
        <v>43620</v>
      </c>
      <c r="H858" s="83" t="s">
        <v>98</v>
      </c>
      <c r="I858" s="84" t="s">
        <v>612</v>
      </c>
      <c r="J858" s="207" t="s">
        <v>628</v>
      </c>
      <c r="K858" s="208" t="s">
        <v>633</v>
      </c>
      <c r="L858" s="83" t="s">
        <v>108</v>
      </c>
      <c r="M858" s="184" t="s">
        <v>102</v>
      </c>
      <c r="N858" s="184" t="s">
        <v>556</v>
      </c>
      <c r="O858" s="85" t="s">
        <v>102</v>
      </c>
      <c r="P858" s="185">
        <v>42491</v>
      </c>
      <c r="Q858" s="186" t="s">
        <v>202</v>
      </c>
      <c r="R858" s="186" t="s">
        <v>613</v>
      </c>
      <c r="S858" s="186"/>
      <c r="T858" s="187"/>
      <c r="U858" s="188" t="s">
        <v>295</v>
      </c>
      <c r="V858" s="188" t="s">
        <v>205</v>
      </c>
      <c r="W858" s="188" t="s">
        <v>295</v>
      </c>
      <c r="X858" s="189" t="s">
        <v>107</v>
      </c>
      <c r="Y858" s="190" t="s">
        <v>614</v>
      </c>
      <c r="Z858" s="83">
        <v>700</v>
      </c>
      <c r="AA858" s="83" t="s">
        <v>193</v>
      </c>
      <c r="AB858" s="83" t="s">
        <v>181</v>
      </c>
      <c r="AC858" s="83" t="s">
        <v>102</v>
      </c>
      <c r="AD858" s="83" t="s">
        <v>8460</v>
      </c>
      <c r="AE858" s="83" t="s">
        <v>8461</v>
      </c>
      <c r="AF858" s="83" t="s">
        <v>102</v>
      </c>
      <c r="AG858" s="83" t="s">
        <v>175</v>
      </c>
      <c r="AH858" s="83" t="s">
        <v>8462</v>
      </c>
      <c r="AI858" s="83" t="s">
        <v>104</v>
      </c>
      <c r="AJ858" s="83" t="s">
        <v>105</v>
      </c>
      <c r="AK858" s="191" t="s">
        <v>8460</v>
      </c>
      <c r="AL858" s="191" t="s">
        <v>8461</v>
      </c>
      <c r="AM858" s="191" t="s">
        <v>102</v>
      </c>
      <c r="AN858" s="191" t="s">
        <v>175</v>
      </c>
      <c r="AO858" s="191" t="s">
        <v>8462</v>
      </c>
      <c r="AP858" s="191" t="s">
        <v>104</v>
      </c>
      <c r="AQ858" s="191" t="s">
        <v>105</v>
      </c>
      <c r="AR858" s="191" t="s">
        <v>106</v>
      </c>
      <c r="AS858" s="191"/>
      <c r="AT858" s="191"/>
      <c r="AU858" s="191"/>
      <c r="AV858" s="191"/>
      <c r="AW858" s="191"/>
      <c r="AX858" s="191" t="s">
        <v>575</v>
      </c>
      <c r="AY858" s="192" t="s">
        <v>454</v>
      </c>
      <c r="AZ858" s="192" t="s">
        <v>108</v>
      </c>
      <c r="BA858" s="91" t="s">
        <v>108</v>
      </c>
      <c r="BB858" s="90">
        <v>0</v>
      </c>
      <c r="BC858" s="93" t="s">
        <v>102</v>
      </c>
      <c r="BD858" s="93" t="s">
        <v>102</v>
      </c>
      <c r="BE858" s="93" t="s">
        <v>102</v>
      </c>
      <c r="BF858" s="93" t="s">
        <v>102</v>
      </c>
      <c r="BG858" s="97" t="s">
        <v>108</v>
      </c>
      <c r="BH858" s="93" t="s">
        <v>108</v>
      </c>
      <c r="BI858" s="93" t="s">
        <v>102</v>
      </c>
      <c r="BJ858" s="93" t="s">
        <v>102</v>
      </c>
      <c r="BK858" s="93" t="s">
        <v>102</v>
      </c>
      <c r="BL858" s="93" t="s">
        <v>102</v>
      </c>
      <c r="BM858" s="93" t="s">
        <v>102</v>
      </c>
      <c r="BN858" s="93" t="s">
        <v>102</v>
      </c>
      <c r="BO858" s="93" t="s">
        <v>102</v>
      </c>
      <c r="BP858" s="96" t="s">
        <v>102</v>
      </c>
      <c r="BQ858" s="90">
        <v>0</v>
      </c>
      <c r="BR858" s="93" t="s">
        <v>102</v>
      </c>
      <c r="BS858" s="93" t="s">
        <v>102</v>
      </c>
      <c r="BT858" s="93" t="s">
        <v>102</v>
      </c>
      <c r="BU858" s="93" t="s">
        <v>102</v>
      </c>
      <c r="BV858" s="97" t="s">
        <v>108</v>
      </c>
      <c r="BW858" s="93" t="s">
        <v>108</v>
      </c>
      <c r="BX858" s="95" t="s">
        <v>102</v>
      </c>
      <c r="BY858" s="93" t="s">
        <v>102</v>
      </c>
      <c r="BZ858" s="93" t="s">
        <v>102</v>
      </c>
      <c r="CA858" s="93" t="s">
        <v>102</v>
      </c>
      <c r="CB858" s="93" t="s">
        <v>102</v>
      </c>
      <c r="CC858" s="93" t="s">
        <v>102</v>
      </c>
      <c r="CD858" s="93" t="s">
        <v>102</v>
      </c>
      <c r="CE858" s="193" t="s">
        <v>102</v>
      </c>
      <c r="CF858" s="194" t="s">
        <v>508</v>
      </c>
      <c r="CG858" s="195" t="s">
        <v>102</v>
      </c>
      <c r="CH858" s="101" t="e">
        <v>#N/A</v>
      </c>
      <c r="CI858" s="102" t="s">
        <v>580</v>
      </c>
      <c r="CJ858" s="196" t="s">
        <v>108</v>
      </c>
      <c r="CK858" s="104" t="s">
        <v>109</v>
      </c>
      <c r="CL858" s="105" t="s">
        <v>579</v>
      </c>
      <c r="CM858" s="83" t="s">
        <v>108</v>
      </c>
      <c r="CN858" s="106" t="s">
        <v>108</v>
      </c>
      <c r="CO858" s="197" t="s">
        <v>108</v>
      </c>
      <c r="CP858" s="107"/>
      <c r="CQ858" s="198" t="s">
        <v>474</v>
      </c>
      <c r="CR858" s="198" t="s">
        <v>474</v>
      </c>
      <c r="CS858" s="199" t="s">
        <v>616</v>
      </c>
      <c r="CT858" s="83" t="s">
        <v>109</v>
      </c>
      <c r="CU858" s="83" t="s">
        <v>109</v>
      </c>
      <c r="CV858" s="83">
        <v>95</v>
      </c>
      <c r="CW858" s="83" t="s">
        <v>112</v>
      </c>
      <c r="CX858" s="83">
        <v>95</v>
      </c>
      <c r="CY858" s="83" t="s">
        <v>8463</v>
      </c>
      <c r="CZ858" s="83">
        <v>1129502.5</v>
      </c>
      <c r="DA858" s="83" t="s">
        <v>138</v>
      </c>
      <c r="DB858" s="83" t="s">
        <v>124</v>
      </c>
      <c r="DC858" s="83" t="s">
        <v>501</v>
      </c>
      <c r="DD858" s="83">
        <v>1035</v>
      </c>
      <c r="DE858" s="83" t="s">
        <v>582</v>
      </c>
      <c r="DF858" s="83" t="s">
        <v>145</v>
      </c>
      <c r="DG858" s="83" t="s">
        <v>501</v>
      </c>
      <c r="DH858" s="83" t="s">
        <v>582</v>
      </c>
      <c r="DI858" s="85">
        <v>43646</v>
      </c>
      <c r="DJ858" s="83" t="s">
        <v>584</v>
      </c>
      <c r="DK858" s="83" t="s">
        <v>102</v>
      </c>
      <c r="DL858" s="83" t="s">
        <v>482</v>
      </c>
      <c r="DM858" s="83">
        <v>0</v>
      </c>
      <c r="DN858" s="83" t="s">
        <v>238</v>
      </c>
      <c r="DO858" s="83">
        <v>1</v>
      </c>
      <c r="DP858" s="83">
        <v>1</v>
      </c>
      <c r="DQ858" s="83"/>
      <c r="DR858" s="83" t="s">
        <v>108</v>
      </c>
      <c r="DS858" s="83" t="s">
        <v>497</v>
      </c>
      <c r="DU858" s="215" t="s">
        <v>269</v>
      </c>
      <c r="DV858" s="136">
        <v>1</v>
      </c>
      <c r="DW858" s="136">
        <v>3</v>
      </c>
      <c r="DX858" s="215" t="s">
        <v>269</v>
      </c>
      <c r="DY858" s="215" t="s">
        <v>269</v>
      </c>
      <c r="DZ858" s="215" t="s">
        <v>269</v>
      </c>
      <c r="EA858" s="215" t="s">
        <v>269</v>
      </c>
      <c r="EB858" s="215" t="s">
        <v>269</v>
      </c>
      <c r="EC858" s="215" t="s">
        <v>269</v>
      </c>
      <c r="ED858" s="215" t="s">
        <v>269</v>
      </c>
      <c r="EE858" s="215" t="s">
        <v>269</v>
      </c>
    </row>
    <row r="859" spans="1:135" ht="28.8" x14ac:dyDescent="0.55000000000000004">
      <c r="A859" s="83" t="s">
        <v>130</v>
      </c>
      <c r="B859" s="136">
        <v>801303</v>
      </c>
      <c r="C859" t="s">
        <v>1492</v>
      </c>
      <c r="D859" s="83" t="s">
        <v>228</v>
      </c>
      <c r="E859" s="138">
        <v>612505072039</v>
      </c>
      <c r="F859" s="83" t="s">
        <v>114</v>
      </c>
      <c r="G859" s="85">
        <v>43634</v>
      </c>
      <c r="H859" s="83" t="s">
        <v>98</v>
      </c>
      <c r="I859" s="84" t="s">
        <v>618</v>
      </c>
      <c r="J859" s="207" t="s">
        <v>629</v>
      </c>
      <c r="K859" s="208" t="s">
        <v>634</v>
      </c>
      <c r="L859" s="83" t="s">
        <v>108</v>
      </c>
      <c r="M859" s="184">
        <v>27753</v>
      </c>
      <c r="N859" s="184"/>
      <c r="O859" s="85" t="s">
        <v>102</v>
      </c>
      <c r="P859" s="185">
        <v>43013</v>
      </c>
      <c r="Q859" s="186" t="s">
        <v>203</v>
      </c>
      <c r="R859" s="186"/>
      <c r="S859" s="186"/>
      <c r="T859" s="187"/>
      <c r="U859" s="188" t="s">
        <v>296</v>
      </c>
      <c r="V859" s="188" t="s">
        <v>205</v>
      </c>
      <c r="W859" s="189" t="s">
        <v>619</v>
      </c>
      <c r="X859" s="189" t="s">
        <v>107</v>
      </c>
      <c r="Y859" s="190" t="s">
        <v>614</v>
      </c>
      <c r="Z859" s="83">
        <v>700</v>
      </c>
      <c r="AA859" s="83" t="s">
        <v>193</v>
      </c>
      <c r="AB859" s="83" t="s">
        <v>181</v>
      </c>
      <c r="AC859" s="83" t="s">
        <v>102</v>
      </c>
      <c r="AD859" s="83" t="s">
        <v>8464</v>
      </c>
      <c r="AE859" s="83" t="s">
        <v>102</v>
      </c>
      <c r="AF859" s="83" t="s">
        <v>102</v>
      </c>
      <c r="AG859" s="83" t="s">
        <v>174</v>
      </c>
      <c r="AH859" s="83" t="s">
        <v>8453</v>
      </c>
      <c r="AI859" s="83" t="s">
        <v>104</v>
      </c>
      <c r="AJ859" s="83" t="s">
        <v>105</v>
      </c>
      <c r="AK859" s="191" t="s">
        <v>8464</v>
      </c>
      <c r="AL859" s="191" t="s">
        <v>102</v>
      </c>
      <c r="AM859" s="191" t="s">
        <v>102</v>
      </c>
      <c r="AN859" s="191" t="s">
        <v>174</v>
      </c>
      <c r="AO859" s="191" t="s">
        <v>8453</v>
      </c>
      <c r="AP859" s="191" t="s">
        <v>104</v>
      </c>
      <c r="AQ859" s="191" t="s">
        <v>105</v>
      </c>
      <c r="AR859" s="191" t="s">
        <v>106</v>
      </c>
      <c r="AS859" s="191" t="s">
        <v>8464</v>
      </c>
      <c r="AT859" s="191" t="s">
        <v>488</v>
      </c>
      <c r="AU859" s="191" t="s">
        <v>8465</v>
      </c>
      <c r="AV859" s="191" t="s">
        <v>104</v>
      </c>
      <c r="AW859" s="191" t="s">
        <v>204</v>
      </c>
      <c r="AX859" s="191"/>
      <c r="AY859" s="192" t="s">
        <v>454</v>
      </c>
      <c r="AZ859" s="192" t="s">
        <v>416</v>
      </c>
      <c r="BA859" s="91" t="s">
        <v>108</v>
      </c>
      <c r="BB859" s="90">
        <v>0</v>
      </c>
      <c r="BC859" s="93" t="s">
        <v>102</v>
      </c>
      <c r="BD859" s="93" t="s">
        <v>102</v>
      </c>
      <c r="BE859" s="93" t="s">
        <v>102</v>
      </c>
      <c r="BF859" s="93" t="s">
        <v>102</v>
      </c>
      <c r="BG859" s="97" t="s">
        <v>108</v>
      </c>
      <c r="BH859" s="93" t="s">
        <v>108</v>
      </c>
      <c r="BI859" s="93" t="s">
        <v>102</v>
      </c>
      <c r="BJ859" s="93" t="s">
        <v>102</v>
      </c>
      <c r="BK859" s="93" t="s">
        <v>102</v>
      </c>
      <c r="BL859" s="93" t="s">
        <v>102</v>
      </c>
      <c r="BM859" s="93" t="s">
        <v>102</v>
      </c>
      <c r="BN859" s="93" t="s">
        <v>102</v>
      </c>
      <c r="BO859" s="93" t="s">
        <v>102</v>
      </c>
      <c r="BP859" s="96" t="s">
        <v>102</v>
      </c>
      <c r="BQ859" s="90">
        <v>0</v>
      </c>
      <c r="BR859" s="93" t="s">
        <v>102</v>
      </c>
      <c r="BS859" s="93" t="s">
        <v>102</v>
      </c>
      <c r="BT859" s="93" t="s">
        <v>102</v>
      </c>
      <c r="BU859" s="93" t="s">
        <v>102</v>
      </c>
      <c r="BV859" s="97" t="s">
        <v>108</v>
      </c>
      <c r="BW859" s="93" t="s">
        <v>108</v>
      </c>
      <c r="BX859" s="95" t="s">
        <v>102</v>
      </c>
      <c r="BY859" s="93" t="s">
        <v>102</v>
      </c>
      <c r="BZ859" s="93" t="s">
        <v>102</v>
      </c>
      <c r="CA859" s="93" t="s">
        <v>102</v>
      </c>
      <c r="CB859" s="93" t="s">
        <v>102</v>
      </c>
      <c r="CC859" s="93" t="s">
        <v>102</v>
      </c>
      <c r="CD859" s="93" t="s">
        <v>102</v>
      </c>
      <c r="CE859" s="193" t="s">
        <v>102</v>
      </c>
      <c r="CF859" s="194" t="s">
        <v>436</v>
      </c>
      <c r="CG859" s="195" t="s">
        <v>8466</v>
      </c>
      <c r="CH859" s="101" t="s">
        <v>310</v>
      </c>
      <c r="CI859" s="102"/>
      <c r="CJ859" s="196" t="s">
        <v>8467</v>
      </c>
      <c r="CK859" s="104" t="s">
        <v>190</v>
      </c>
      <c r="CL859" s="105"/>
      <c r="CM859" s="83" t="s">
        <v>623</v>
      </c>
      <c r="CN859" s="106" t="s">
        <v>624</v>
      </c>
      <c r="CO859" s="197" t="s">
        <v>625</v>
      </c>
      <c r="CP859" s="107"/>
      <c r="CQ859" s="198" t="s">
        <v>474</v>
      </c>
      <c r="CR859" s="198" t="s">
        <v>474</v>
      </c>
      <c r="CS859" s="199"/>
      <c r="CT859" s="83" t="s">
        <v>109</v>
      </c>
      <c r="CU859" s="83" t="s">
        <v>109</v>
      </c>
      <c r="CV859" s="83">
        <v>97</v>
      </c>
      <c r="CW859" s="83" t="s">
        <v>139</v>
      </c>
      <c r="CX859" s="83">
        <v>97</v>
      </c>
      <c r="CY859" s="83" t="s">
        <v>108</v>
      </c>
      <c r="CZ859" s="83">
        <v>1130822</v>
      </c>
      <c r="DA859" s="83" t="s">
        <v>581</v>
      </c>
      <c r="DB859" s="83" t="s">
        <v>152</v>
      </c>
      <c r="DC859" s="83" t="s">
        <v>500</v>
      </c>
      <c r="DD859" s="83">
        <v>9246</v>
      </c>
      <c r="DE859" s="83" t="s">
        <v>606</v>
      </c>
      <c r="DF859" s="83" t="s">
        <v>152</v>
      </c>
      <c r="DG859" s="83" t="s">
        <v>500</v>
      </c>
      <c r="DH859" s="83"/>
      <c r="DI859" s="85">
        <v>43646</v>
      </c>
      <c r="DJ859" s="83" t="s">
        <v>584</v>
      </c>
      <c r="DK859" s="83" t="s">
        <v>102</v>
      </c>
      <c r="DL859" s="83" t="s">
        <v>482</v>
      </c>
      <c r="DM859" s="83">
        <v>0</v>
      </c>
      <c r="DN859" s="83" t="s">
        <v>483</v>
      </c>
      <c r="DO859" s="83">
        <v>1</v>
      </c>
      <c r="DP859" s="83">
        <v>1</v>
      </c>
      <c r="DQ859" s="83"/>
      <c r="DR859" s="83" t="s">
        <v>108</v>
      </c>
      <c r="DS859" s="83" t="s">
        <v>497</v>
      </c>
      <c r="DU859" s="215" t="s">
        <v>269</v>
      </c>
      <c r="DV859" s="136">
        <v>1</v>
      </c>
      <c r="DW859" s="136">
        <v>3</v>
      </c>
      <c r="DX859" s="215" t="s">
        <v>269</v>
      </c>
      <c r="DY859" s="215" t="s">
        <v>269</v>
      </c>
      <c r="DZ859" s="215" t="s">
        <v>269</v>
      </c>
      <c r="EA859" s="215" t="s">
        <v>269</v>
      </c>
      <c r="EB859" s="215" t="s">
        <v>269</v>
      </c>
      <c r="EC859" s="215" t="s">
        <v>269</v>
      </c>
      <c r="ED859" s="215" t="s">
        <v>269</v>
      </c>
      <c r="EE859" s="215" t="s">
        <v>269</v>
      </c>
    </row>
    <row r="860" spans="1:135" ht="28.8" x14ac:dyDescent="0.55000000000000004">
      <c r="A860" s="83" t="s">
        <v>130</v>
      </c>
      <c r="B860" s="136">
        <v>886858</v>
      </c>
      <c r="C860" t="s">
        <v>1493</v>
      </c>
      <c r="D860" s="83" t="s">
        <v>228</v>
      </c>
      <c r="E860" s="138">
        <v>987287297164</v>
      </c>
      <c r="F860" s="83" t="s">
        <v>114</v>
      </c>
      <c r="G860" s="85">
        <v>43643</v>
      </c>
      <c r="H860" s="211" t="s">
        <v>98</v>
      </c>
      <c r="I860" s="84" t="s">
        <v>610</v>
      </c>
      <c r="J860" s="207" t="s">
        <v>627</v>
      </c>
      <c r="K860" s="208" t="s">
        <v>630</v>
      </c>
      <c r="L860" s="83" t="s">
        <v>108</v>
      </c>
      <c r="M860" s="184">
        <v>24664</v>
      </c>
      <c r="N860" s="184"/>
      <c r="O860" s="85" t="s">
        <v>102</v>
      </c>
      <c r="P860" s="185">
        <v>42491</v>
      </c>
      <c r="Q860" s="186" t="s">
        <v>203</v>
      </c>
      <c r="R860" s="186"/>
      <c r="S860" s="186"/>
      <c r="T860" s="187"/>
      <c r="U860" s="188" t="s">
        <v>296</v>
      </c>
      <c r="V860" s="188" t="s">
        <v>297</v>
      </c>
      <c r="W860" s="188" t="s">
        <v>297</v>
      </c>
      <c r="X860" s="189" t="s">
        <v>167</v>
      </c>
      <c r="Y860" s="190"/>
      <c r="Z860" s="83">
        <v>700</v>
      </c>
      <c r="AA860" s="83" t="s">
        <v>193</v>
      </c>
      <c r="AB860" s="83" t="s">
        <v>181</v>
      </c>
      <c r="AC860" s="83" t="s">
        <v>102</v>
      </c>
      <c r="AD860" s="83" t="s">
        <v>8468</v>
      </c>
      <c r="AE860" s="83" t="s">
        <v>102</v>
      </c>
      <c r="AF860" s="83" t="s">
        <v>102</v>
      </c>
      <c r="AG860" s="83" t="s">
        <v>119</v>
      </c>
      <c r="AH860" s="83" t="s">
        <v>8469</v>
      </c>
      <c r="AI860" s="83" t="s">
        <v>104</v>
      </c>
      <c r="AJ860" s="83" t="s">
        <v>105</v>
      </c>
      <c r="AK860" s="191" t="s">
        <v>8468</v>
      </c>
      <c r="AL860" s="191" t="s">
        <v>102</v>
      </c>
      <c r="AM860" s="191" t="s">
        <v>102</v>
      </c>
      <c r="AN860" s="191" t="s">
        <v>119</v>
      </c>
      <c r="AO860" s="191" t="s">
        <v>8469</v>
      </c>
      <c r="AP860" s="191" t="s">
        <v>104</v>
      </c>
      <c r="AQ860" s="191" t="s">
        <v>105</v>
      </c>
      <c r="AR860" s="191" t="s">
        <v>106</v>
      </c>
      <c r="AS860" s="191" t="s">
        <v>8468</v>
      </c>
      <c r="AT860" s="191" t="s">
        <v>485</v>
      </c>
      <c r="AU860" s="191" t="s">
        <v>8469</v>
      </c>
      <c r="AV860" s="191" t="s">
        <v>104</v>
      </c>
      <c r="AW860" s="191" t="s">
        <v>204</v>
      </c>
      <c r="AX860" s="191"/>
      <c r="AY860" s="192" t="s">
        <v>454</v>
      </c>
      <c r="AZ860" s="192" t="s">
        <v>416</v>
      </c>
      <c r="BA860" s="91" t="s">
        <v>108</v>
      </c>
      <c r="BB860" s="90">
        <v>0</v>
      </c>
      <c r="BC860" s="93" t="s">
        <v>102</v>
      </c>
      <c r="BD860" s="93" t="s">
        <v>102</v>
      </c>
      <c r="BE860" s="93" t="s">
        <v>102</v>
      </c>
      <c r="BF860" s="93" t="s">
        <v>102</v>
      </c>
      <c r="BG860" s="97" t="s">
        <v>108</v>
      </c>
      <c r="BH860" s="93" t="s">
        <v>108</v>
      </c>
      <c r="BI860" s="93" t="s">
        <v>102</v>
      </c>
      <c r="BJ860" s="93" t="s">
        <v>102</v>
      </c>
      <c r="BK860" s="93" t="s">
        <v>102</v>
      </c>
      <c r="BL860" s="93" t="s">
        <v>102</v>
      </c>
      <c r="BM860" s="93" t="s">
        <v>102</v>
      </c>
      <c r="BN860" s="93" t="s">
        <v>102</v>
      </c>
      <c r="BO860" s="93" t="s">
        <v>102</v>
      </c>
      <c r="BP860" s="96" t="s">
        <v>102</v>
      </c>
      <c r="BQ860" s="90">
        <v>0</v>
      </c>
      <c r="BR860" s="93" t="s">
        <v>102</v>
      </c>
      <c r="BS860" s="93" t="s">
        <v>102</v>
      </c>
      <c r="BT860" s="93" t="s">
        <v>102</v>
      </c>
      <c r="BU860" s="93" t="s">
        <v>102</v>
      </c>
      <c r="BV860" s="97" t="s">
        <v>108</v>
      </c>
      <c r="BW860" s="93" t="s">
        <v>108</v>
      </c>
      <c r="BX860" s="95" t="s">
        <v>102</v>
      </c>
      <c r="BY860" s="93" t="s">
        <v>102</v>
      </c>
      <c r="BZ860" s="93" t="s">
        <v>102</v>
      </c>
      <c r="CA860" s="93" t="s">
        <v>102</v>
      </c>
      <c r="CB860" s="93" t="s">
        <v>102</v>
      </c>
      <c r="CC860" s="93" t="s">
        <v>102</v>
      </c>
      <c r="CD860" s="93" t="s">
        <v>102</v>
      </c>
      <c r="CE860" s="193" t="s">
        <v>102</v>
      </c>
      <c r="CF860" s="194" t="s">
        <v>436</v>
      </c>
      <c r="CG860" s="195" t="s">
        <v>8470</v>
      </c>
      <c r="CH860" s="101" t="s">
        <v>563</v>
      </c>
      <c r="CI860" s="102"/>
      <c r="CJ860" s="196" t="s">
        <v>577</v>
      </c>
      <c r="CK860" s="104" t="s">
        <v>190</v>
      </c>
      <c r="CL860" s="105"/>
      <c r="CM860" s="83" t="s">
        <v>578</v>
      </c>
      <c r="CN860" s="106" t="s">
        <v>108</v>
      </c>
      <c r="CO860" s="197" t="s">
        <v>566</v>
      </c>
      <c r="CP860" s="107"/>
      <c r="CQ860" s="198" t="s">
        <v>107</v>
      </c>
      <c r="CR860" s="198" t="s">
        <v>107</v>
      </c>
      <c r="CS860" s="199"/>
      <c r="CT860" s="83" t="s">
        <v>109</v>
      </c>
      <c r="CU860" s="83" t="s">
        <v>109</v>
      </c>
      <c r="CV860" s="83">
        <v>69</v>
      </c>
      <c r="CW860" s="83" t="s">
        <v>270</v>
      </c>
      <c r="CX860" s="83">
        <v>69</v>
      </c>
      <c r="CY860" s="83" t="s">
        <v>108</v>
      </c>
      <c r="CZ860" s="83">
        <v>1132141.5</v>
      </c>
      <c r="DA860" s="83" t="s">
        <v>8471</v>
      </c>
      <c r="DB860" s="83" t="s">
        <v>118</v>
      </c>
      <c r="DC860" s="83" t="s">
        <v>108</v>
      </c>
      <c r="DD860" s="83">
        <v>9692</v>
      </c>
      <c r="DE860" s="83" t="s">
        <v>173</v>
      </c>
      <c r="DF860" s="83" t="s">
        <v>118</v>
      </c>
      <c r="DG860" s="83" t="s">
        <v>500</v>
      </c>
      <c r="DH860" s="83"/>
      <c r="DI860" s="85">
        <v>43646</v>
      </c>
      <c r="DJ860" s="83" t="s">
        <v>584</v>
      </c>
      <c r="DK860" s="83" t="s">
        <v>102</v>
      </c>
      <c r="DL860" s="83" t="s">
        <v>482</v>
      </c>
      <c r="DM860" s="83">
        <v>0</v>
      </c>
      <c r="DN860" s="83" t="s">
        <v>483</v>
      </c>
      <c r="DO860" s="83">
        <v>1</v>
      </c>
      <c r="DP860" s="83">
        <v>2</v>
      </c>
      <c r="DQ860" s="83"/>
      <c r="DR860" s="83" t="s">
        <v>108</v>
      </c>
      <c r="DS860" s="83" t="s">
        <v>497</v>
      </c>
      <c r="DU860" s="215" t="s">
        <v>269</v>
      </c>
      <c r="DV860" s="136">
        <v>1</v>
      </c>
      <c r="DW860" s="136">
        <v>3</v>
      </c>
      <c r="DX860" s="215" t="s">
        <v>269</v>
      </c>
      <c r="DY860" s="215" t="s">
        <v>269</v>
      </c>
      <c r="DZ860" s="215" t="s">
        <v>269</v>
      </c>
      <c r="EA860" s="215" t="s">
        <v>269</v>
      </c>
      <c r="EB860" s="215" t="s">
        <v>269</v>
      </c>
      <c r="EC860" s="215" t="s">
        <v>269</v>
      </c>
      <c r="ED860" s="215" t="s">
        <v>269</v>
      </c>
      <c r="EE860" s="215" t="s">
        <v>269</v>
      </c>
    </row>
    <row r="861" spans="1:135" ht="57.6" x14ac:dyDescent="0.55000000000000004">
      <c r="A861" s="83" t="s">
        <v>130</v>
      </c>
      <c r="B861" s="136">
        <v>203657</v>
      </c>
      <c r="C861" t="s">
        <v>1494</v>
      </c>
      <c r="D861" s="83" t="s">
        <v>228</v>
      </c>
      <c r="E861" s="138">
        <v>163632425091</v>
      </c>
      <c r="F861" s="83" t="s">
        <v>143</v>
      </c>
      <c r="G861" s="85">
        <v>43620</v>
      </c>
      <c r="H861" s="83" t="s">
        <v>98</v>
      </c>
      <c r="I861" s="84" t="s">
        <v>612</v>
      </c>
      <c r="J861" s="207" t="s">
        <v>628</v>
      </c>
      <c r="K861" s="208" t="s">
        <v>633</v>
      </c>
      <c r="L861" s="83" t="s">
        <v>108</v>
      </c>
      <c r="M861" s="184" t="s">
        <v>102</v>
      </c>
      <c r="N861" s="184" t="s">
        <v>556</v>
      </c>
      <c r="O861" s="85" t="s">
        <v>102</v>
      </c>
      <c r="P861" s="185">
        <v>42491</v>
      </c>
      <c r="Q861" s="186" t="s">
        <v>202</v>
      </c>
      <c r="R861" s="186" t="s">
        <v>613</v>
      </c>
      <c r="S861" s="186"/>
      <c r="T861" s="187"/>
      <c r="U861" s="188" t="s">
        <v>295</v>
      </c>
      <c r="V861" s="188" t="s">
        <v>205</v>
      </c>
      <c r="W861" s="188" t="s">
        <v>295</v>
      </c>
      <c r="X861" s="189" t="s">
        <v>107</v>
      </c>
      <c r="Y861" s="190" t="s">
        <v>614</v>
      </c>
      <c r="Z861" s="83">
        <v>700</v>
      </c>
      <c r="AA861" s="83" t="s">
        <v>193</v>
      </c>
      <c r="AB861" s="83" t="s">
        <v>181</v>
      </c>
      <c r="AC861" s="83" t="s">
        <v>102</v>
      </c>
      <c r="AD861" s="83" t="s">
        <v>8472</v>
      </c>
      <c r="AE861" s="83" t="s">
        <v>8473</v>
      </c>
      <c r="AF861" s="83" t="s">
        <v>102</v>
      </c>
      <c r="AG861" s="83" t="s">
        <v>175</v>
      </c>
      <c r="AH861" s="83" t="s">
        <v>8474</v>
      </c>
      <c r="AI861" s="83" t="s">
        <v>104</v>
      </c>
      <c r="AJ861" s="83" t="s">
        <v>105</v>
      </c>
      <c r="AK861" s="191" t="s">
        <v>8472</v>
      </c>
      <c r="AL861" s="191" t="s">
        <v>8473</v>
      </c>
      <c r="AM861" s="191" t="s">
        <v>102</v>
      </c>
      <c r="AN861" s="191" t="s">
        <v>175</v>
      </c>
      <c r="AO861" s="191" t="s">
        <v>8474</v>
      </c>
      <c r="AP861" s="191" t="s">
        <v>104</v>
      </c>
      <c r="AQ861" s="191" t="s">
        <v>105</v>
      </c>
      <c r="AR861" s="191" t="s">
        <v>106</v>
      </c>
      <c r="AS861" s="191"/>
      <c r="AT861" s="191"/>
      <c r="AU861" s="191"/>
      <c r="AV861" s="191"/>
      <c r="AW861" s="191"/>
      <c r="AX861" s="191" t="s">
        <v>575</v>
      </c>
      <c r="AY861" s="192" t="s">
        <v>454</v>
      </c>
      <c r="AZ861" s="192" t="s">
        <v>108</v>
      </c>
      <c r="BA861" s="91" t="s">
        <v>108</v>
      </c>
      <c r="BB861" s="90">
        <v>0</v>
      </c>
      <c r="BC861" s="93" t="s">
        <v>102</v>
      </c>
      <c r="BD861" s="93" t="s">
        <v>102</v>
      </c>
      <c r="BE861" s="93" t="s">
        <v>102</v>
      </c>
      <c r="BF861" s="93" t="s">
        <v>102</v>
      </c>
      <c r="BG861" s="97" t="s">
        <v>108</v>
      </c>
      <c r="BH861" s="93" t="s">
        <v>108</v>
      </c>
      <c r="BI861" s="93" t="s">
        <v>102</v>
      </c>
      <c r="BJ861" s="93" t="s">
        <v>102</v>
      </c>
      <c r="BK861" s="93" t="s">
        <v>102</v>
      </c>
      <c r="BL861" s="93" t="s">
        <v>102</v>
      </c>
      <c r="BM861" s="93" t="s">
        <v>102</v>
      </c>
      <c r="BN861" s="93" t="s">
        <v>102</v>
      </c>
      <c r="BO861" s="93" t="s">
        <v>102</v>
      </c>
      <c r="BP861" s="96" t="s">
        <v>102</v>
      </c>
      <c r="BQ861" s="90">
        <v>0</v>
      </c>
      <c r="BR861" s="93" t="s">
        <v>102</v>
      </c>
      <c r="BS861" s="93" t="s">
        <v>102</v>
      </c>
      <c r="BT861" s="93" t="s">
        <v>102</v>
      </c>
      <c r="BU861" s="93" t="s">
        <v>102</v>
      </c>
      <c r="BV861" s="97" t="s">
        <v>108</v>
      </c>
      <c r="BW861" s="93" t="s">
        <v>108</v>
      </c>
      <c r="BX861" s="95" t="s">
        <v>102</v>
      </c>
      <c r="BY861" s="93" t="s">
        <v>102</v>
      </c>
      <c r="BZ861" s="93" t="s">
        <v>102</v>
      </c>
      <c r="CA861" s="93" t="s">
        <v>102</v>
      </c>
      <c r="CB861" s="93" t="s">
        <v>102</v>
      </c>
      <c r="CC861" s="93" t="s">
        <v>102</v>
      </c>
      <c r="CD861" s="93" t="s">
        <v>102</v>
      </c>
      <c r="CE861" s="193" t="s">
        <v>102</v>
      </c>
      <c r="CF861" s="194" t="s">
        <v>508</v>
      </c>
      <c r="CG861" s="195" t="s">
        <v>102</v>
      </c>
      <c r="CH861" s="101" t="e">
        <v>#N/A</v>
      </c>
      <c r="CI861" s="102" t="s">
        <v>580</v>
      </c>
      <c r="CJ861" s="196" t="s">
        <v>108</v>
      </c>
      <c r="CK861" s="104" t="s">
        <v>109</v>
      </c>
      <c r="CL861" s="105" t="s">
        <v>579</v>
      </c>
      <c r="CM861" s="83" t="s">
        <v>108</v>
      </c>
      <c r="CN861" s="106" t="s">
        <v>108</v>
      </c>
      <c r="CO861" s="197" t="s">
        <v>108</v>
      </c>
      <c r="CP861" s="107"/>
      <c r="CQ861" s="198" t="s">
        <v>474</v>
      </c>
      <c r="CR861" s="198" t="s">
        <v>474</v>
      </c>
      <c r="CS861" s="199" t="s">
        <v>616</v>
      </c>
      <c r="CT861" s="83" t="s">
        <v>109</v>
      </c>
      <c r="CU861" s="83" t="s">
        <v>109</v>
      </c>
      <c r="CV861" s="83">
        <v>50</v>
      </c>
      <c r="CW861" s="83" t="s">
        <v>112</v>
      </c>
      <c r="CX861" s="83">
        <v>50</v>
      </c>
      <c r="CY861" s="83" t="s">
        <v>8475</v>
      </c>
      <c r="CZ861" s="83">
        <v>1133461</v>
      </c>
      <c r="DA861" s="83" t="s">
        <v>138</v>
      </c>
      <c r="DB861" s="83" t="s">
        <v>124</v>
      </c>
      <c r="DC861" s="83" t="s">
        <v>501</v>
      </c>
      <c r="DD861" s="83">
        <v>7271</v>
      </c>
      <c r="DE861" s="83" t="s">
        <v>582</v>
      </c>
      <c r="DF861" s="83" t="s">
        <v>145</v>
      </c>
      <c r="DG861" s="83" t="s">
        <v>501</v>
      </c>
      <c r="DH861" s="83" t="s">
        <v>582</v>
      </c>
      <c r="DI861" s="85">
        <v>43646</v>
      </c>
      <c r="DJ861" s="83" t="s">
        <v>584</v>
      </c>
      <c r="DK861" s="83" t="s">
        <v>102</v>
      </c>
      <c r="DL861" s="83" t="s">
        <v>482</v>
      </c>
      <c r="DM861" s="83">
        <v>0</v>
      </c>
      <c r="DN861" s="83" t="s">
        <v>238</v>
      </c>
      <c r="DO861" s="83">
        <v>1</v>
      </c>
      <c r="DP861" s="83">
        <v>2</v>
      </c>
      <c r="DQ861" s="83"/>
      <c r="DR861" s="83" t="s">
        <v>108</v>
      </c>
      <c r="DS861" s="83" t="s">
        <v>497</v>
      </c>
      <c r="DU861" s="215" t="s">
        <v>269</v>
      </c>
      <c r="DV861" s="136">
        <v>1</v>
      </c>
      <c r="DW861" s="136">
        <v>3</v>
      </c>
      <c r="DX861" s="215" t="s">
        <v>269</v>
      </c>
      <c r="DY861" s="215" t="s">
        <v>269</v>
      </c>
      <c r="DZ861" s="215" t="s">
        <v>269</v>
      </c>
      <c r="EA861" s="215" t="s">
        <v>269</v>
      </c>
      <c r="EB861" s="215" t="s">
        <v>269</v>
      </c>
      <c r="EC861" s="215" t="s">
        <v>269</v>
      </c>
      <c r="ED861" s="215" t="s">
        <v>269</v>
      </c>
      <c r="EE861" s="215" t="s">
        <v>269</v>
      </c>
    </row>
    <row r="862" spans="1:135" ht="28.8" x14ac:dyDescent="0.55000000000000004">
      <c r="A862" s="83" t="s">
        <v>130</v>
      </c>
      <c r="B862" s="136">
        <v>602446</v>
      </c>
      <c r="C862" t="s">
        <v>1495</v>
      </c>
      <c r="D862" s="83" t="s">
        <v>228</v>
      </c>
      <c r="E862" s="138">
        <v>984974617720</v>
      </c>
      <c r="F862" s="83" t="s">
        <v>114</v>
      </c>
      <c r="G862" s="85">
        <v>43634</v>
      </c>
      <c r="H862" s="83" t="s">
        <v>98</v>
      </c>
      <c r="I862" s="84" t="s">
        <v>618</v>
      </c>
      <c r="J862" s="207" t="s">
        <v>629</v>
      </c>
      <c r="K862" s="208" t="s">
        <v>634</v>
      </c>
      <c r="L862" s="83" t="s">
        <v>108</v>
      </c>
      <c r="M862" s="184">
        <v>27754</v>
      </c>
      <c r="N862" s="184"/>
      <c r="O862" s="85" t="s">
        <v>102</v>
      </c>
      <c r="P862" s="185">
        <v>43013</v>
      </c>
      <c r="Q862" s="186" t="s">
        <v>203</v>
      </c>
      <c r="R862" s="186"/>
      <c r="S862" s="186"/>
      <c r="T862" s="187"/>
      <c r="U862" s="188" t="s">
        <v>296</v>
      </c>
      <c r="V862" s="188" t="s">
        <v>205</v>
      </c>
      <c r="W862" s="189" t="s">
        <v>619</v>
      </c>
      <c r="X862" s="189" t="s">
        <v>107</v>
      </c>
      <c r="Y862" s="190" t="s">
        <v>614</v>
      </c>
      <c r="Z862" s="83">
        <v>700</v>
      </c>
      <c r="AA862" s="83" t="s">
        <v>193</v>
      </c>
      <c r="AB862" s="83" t="s">
        <v>181</v>
      </c>
      <c r="AC862" s="83" t="s">
        <v>102</v>
      </c>
      <c r="AD862" s="83" t="s">
        <v>8476</v>
      </c>
      <c r="AE862" s="83" t="s">
        <v>102</v>
      </c>
      <c r="AF862" s="83" t="s">
        <v>102</v>
      </c>
      <c r="AG862" s="83" t="s">
        <v>174</v>
      </c>
      <c r="AH862" s="83" t="s">
        <v>8465</v>
      </c>
      <c r="AI862" s="83" t="s">
        <v>104</v>
      </c>
      <c r="AJ862" s="83" t="s">
        <v>105</v>
      </c>
      <c r="AK862" s="191" t="s">
        <v>8476</v>
      </c>
      <c r="AL862" s="191" t="s">
        <v>102</v>
      </c>
      <c r="AM862" s="191" t="s">
        <v>102</v>
      </c>
      <c r="AN862" s="191" t="s">
        <v>174</v>
      </c>
      <c r="AO862" s="191" t="s">
        <v>8465</v>
      </c>
      <c r="AP862" s="191" t="s">
        <v>104</v>
      </c>
      <c r="AQ862" s="191" t="s">
        <v>105</v>
      </c>
      <c r="AR862" s="191" t="s">
        <v>106</v>
      </c>
      <c r="AS862" s="191" t="s">
        <v>8476</v>
      </c>
      <c r="AT862" s="191" t="s">
        <v>488</v>
      </c>
      <c r="AU862" s="191" t="s">
        <v>8477</v>
      </c>
      <c r="AV862" s="191" t="s">
        <v>104</v>
      </c>
      <c r="AW862" s="191" t="s">
        <v>204</v>
      </c>
      <c r="AX862" s="191"/>
      <c r="AY862" s="192" t="s">
        <v>454</v>
      </c>
      <c r="AZ862" s="192" t="s">
        <v>416</v>
      </c>
      <c r="BA862" s="91" t="s">
        <v>108</v>
      </c>
      <c r="BB862" s="90">
        <v>0</v>
      </c>
      <c r="BC862" s="93" t="s">
        <v>102</v>
      </c>
      <c r="BD862" s="93" t="s">
        <v>102</v>
      </c>
      <c r="BE862" s="93" t="s">
        <v>102</v>
      </c>
      <c r="BF862" s="93" t="s">
        <v>102</v>
      </c>
      <c r="BG862" s="97" t="s">
        <v>108</v>
      </c>
      <c r="BH862" s="93" t="s">
        <v>108</v>
      </c>
      <c r="BI862" s="93" t="s">
        <v>102</v>
      </c>
      <c r="BJ862" s="93" t="s">
        <v>102</v>
      </c>
      <c r="BK862" s="93" t="s">
        <v>102</v>
      </c>
      <c r="BL862" s="93" t="s">
        <v>102</v>
      </c>
      <c r="BM862" s="93" t="s">
        <v>102</v>
      </c>
      <c r="BN862" s="93" t="s">
        <v>102</v>
      </c>
      <c r="BO862" s="93" t="s">
        <v>102</v>
      </c>
      <c r="BP862" s="96" t="s">
        <v>102</v>
      </c>
      <c r="BQ862" s="90">
        <v>0</v>
      </c>
      <c r="BR862" s="93" t="s">
        <v>102</v>
      </c>
      <c r="BS862" s="93" t="s">
        <v>102</v>
      </c>
      <c r="BT862" s="93" t="s">
        <v>102</v>
      </c>
      <c r="BU862" s="93" t="s">
        <v>102</v>
      </c>
      <c r="BV862" s="97" t="s">
        <v>108</v>
      </c>
      <c r="BW862" s="93" t="s">
        <v>108</v>
      </c>
      <c r="BX862" s="95" t="s">
        <v>102</v>
      </c>
      <c r="BY862" s="93" t="s">
        <v>102</v>
      </c>
      <c r="BZ862" s="93" t="s">
        <v>102</v>
      </c>
      <c r="CA862" s="93" t="s">
        <v>102</v>
      </c>
      <c r="CB862" s="93" t="s">
        <v>102</v>
      </c>
      <c r="CC862" s="93" t="s">
        <v>102</v>
      </c>
      <c r="CD862" s="93" t="s">
        <v>102</v>
      </c>
      <c r="CE862" s="193" t="s">
        <v>102</v>
      </c>
      <c r="CF862" s="194" t="s">
        <v>436</v>
      </c>
      <c r="CG862" s="195" t="s">
        <v>8478</v>
      </c>
      <c r="CH862" s="101" t="s">
        <v>310</v>
      </c>
      <c r="CI862" s="102"/>
      <c r="CJ862" s="196" t="s">
        <v>8479</v>
      </c>
      <c r="CK862" s="104" t="s">
        <v>190</v>
      </c>
      <c r="CL862" s="105"/>
      <c r="CM862" s="83" t="s">
        <v>623</v>
      </c>
      <c r="CN862" s="106" t="s">
        <v>624</v>
      </c>
      <c r="CO862" s="197" t="s">
        <v>625</v>
      </c>
      <c r="CP862" s="107"/>
      <c r="CQ862" s="198" t="s">
        <v>474</v>
      </c>
      <c r="CR862" s="198" t="s">
        <v>474</v>
      </c>
      <c r="CS862" s="199"/>
      <c r="CT862" s="83" t="s">
        <v>109</v>
      </c>
      <c r="CU862" s="83" t="s">
        <v>109</v>
      </c>
      <c r="CV862" s="83">
        <v>8</v>
      </c>
      <c r="CW862" s="83" t="s">
        <v>139</v>
      </c>
      <c r="CX862" s="83">
        <v>8</v>
      </c>
      <c r="CY862" s="83" t="s">
        <v>108</v>
      </c>
      <c r="CZ862" s="83">
        <v>1134780.5</v>
      </c>
      <c r="DA862" s="83" t="s">
        <v>581</v>
      </c>
      <c r="DB862" s="83" t="s">
        <v>152</v>
      </c>
      <c r="DC862" s="83" t="s">
        <v>500</v>
      </c>
      <c r="DD862" s="83">
        <v>5815</v>
      </c>
      <c r="DE862" s="83" t="s">
        <v>606</v>
      </c>
      <c r="DF862" s="83" t="s">
        <v>152</v>
      </c>
      <c r="DG862" s="83" t="s">
        <v>500</v>
      </c>
      <c r="DH862" s="83"/>
      <c r="DI862" s="85">
        <v>43646</v>
      </c>
      <c r="DJ862" s="83" t="s">
        <v>584</v>
      </c>
      <c r="DK862" s="83" t="s">
        <v>102</v>
      </c>
      <c r="DL862" s="83" t="s">
        <v>482</v>
      </c>
      <c r="DM862" s="83">
        <v>0</v>
      </c>
      <c r="DN862" s="83" t="s">
        <v>483</v>
      </c>
      <c r="DO862" s="83">
        <v>1</v>
      </c>
      <c r="DP862" s="83">
        <v>4</v>
      </c>
      <c r="DQ862" s="83"/>
      <c r="DR862" s="83" t="s">
        <v>108</v>
      </c>
      <c r="DS862" s="83" t="s">
        <v>497</v>
      </c>
      <c r="DU862" s="215" t="s">
        <v>269</v>
      </c>
      <c r="DV862" s="136">
        <v>1</v>
      </c>
      <c r="DW862" s="136">
        <v>3</v>
      </c>
      <c r="DX862" s="215" t="s">
        <v>269</v>
      </c>
      <c r="DY862" s="215" t="s">
        <v>269</v>
      </c>
      <c r="DZ862" s="215" t="s">
        <v>269</v>
      </c>
      <c r="EA862" s="215" t="s">
        <v>269</v>
      </c>
      <c r="EB862" s="215" t="s">
        <v>269</v>
      </c>
      <c r="EC862" s="215" t="s">
        <v>269</v>
      </c>
      <c r="ED862" s="215" t="s">
        <v>269</v>
      </c>
      <c r="EE862" s="215" t="s">
        <v>269</v>
      </c>
    </row>
    <row r="863" spans="1:135" ht="28.8" x14ac:dyDescent="0.55000000000000004">
      <c r="A863" s="83" t="s">
        <v>130</v>
      </c>
      <c r="B863" s="136">
        <v>929095</v>
      </c>
      <c r="C863" t="s">
        <v>1496</v>
      </c>
      <c r="D863" s="83" t="s">
        <v>228</v>
      </c>
      <c r="E863" s="138">
        <v>906838519917</v>
      </c>
      <c r="F863" s="83" t="s">
        <v>114</v>
      </c>
      <c r="G863" s="85">
        <v>43643</v>
      </c>
      <c r="H863" s="211" t="s">
        <v>98</v>
      </c>
      <c r="I863" s="84" t="s">
        <v>610</v>
      </c>
      <c r="J863" s="207" t="s">
        <v>627</v>
      </c>
      <c r="K863" s="208" t="s">
        <v>630</v>
      </c>
      <c r="L863" s="83" t="s">
        <v>108</v>
      </c>
      <c r="M863" s="184">
        <v>24665</v>
      </c>
      <c r="N863" s="184"/>
      <c r="O863" s="85" t="s">
        <v>102</v>
      </c>
      <c r="P863" s="185">
        <v>42491</v>
      </c>
      <c r="Q863" s="186" t="s">
        <v>203</v>
      </c>
      <c r="R863" s="186"/>
      <c r="S863" s="186"/>
      <c r="T863" s="187"/>
      <c r="U863" s="188" t="s">
        <v>296</v>
      </c>
      <c r="V863" s="188" t="s">
        <v>297</v>
      </c>
      <c r="W863" s="188" t="s">
        <v>297</v>
      </c>
      <c r="X863" s="189" t="s">
        <v>167</v>
      </c>
      <c r="Y863" s="190"/>
      <c r="Z863" s="83">
        <v>700</v>
      </c>
      <c r="AA863" s="83" t="s">
        <v>193</v>
      </c>
      <c r="AB863" s="83" t="s">
        <v>181</v>
      </c>
      <c r="AC863" s="83" t="s">
        <v>102</v>
      </c>
      <c r="AD863" s="83" t="s">
        <v>8480</v>
      </c>
      <c r="AE863" s="83" t="s">
        <v>102</v>
      </c>
      <c r="AF863" s="83" t="s">
        <v>102</v>
      </c>
      <c r="AG863" s="83" t="s">
        <v>119</v>
      </c>
      <c r="AH863" s="83" t="s">
        <v>8481</v>
      </c>
      <c r="AI863" s="83" t="s">
        <v>104</v>
      </c>
      <c r="AJ863" s="83" t="s">
        <v>105</v>
      </c>
      <c r="AK863" s="191" t="s">
        <v>8480</v>
      </c>
      <c r="AL863" s="191" t="s">
        <v>102</v>
      </c>
      <c r="AM863" s="191" t="s">
        <v>102</v>
      </c>
      <c r="AN863" s="191" t="s">
        <v>119</v>
      </c>
      <c r="AO863" s="191" t="s">
        <v>8481</v>
      </c>
      <c r="AP863" s="191" t="s">
        <v>104</v>
      </c>
      <c r="AQ863" s="191" t="s">
        <v>105</v>
      </c>
      <c r="AR863" s="191" t="s">
        <v>106</v>
      </c>
      <c r="AS863" s="191" t="s">
        <v>8480</v>
      </c>
      <c r="AT863" s="191" t="s">
        <v>485</v>
      </c>
      <c r="AU863" s="191" t="s">
        <v>8481</v>
      </c>
      <c r="AV863" s="191" t="s">
        <v>104</v>
      </c>
      <c r="AW863" s="191" t="s">
        <v>204</v>
      </c>
      <c r="AX863" s="191"/>
      <c r="AY863" s="192" t="s">
        <v>454</v>
      </c>
      <c r="AZ863" s="192" t="s">
        <v>416</v>
      </c>
      <c r="BA863" s="91" t="s">
        <v>108</v>
      </c>
      <c r="BB863" s="90">
        <v>0</v>
      </c>
      <c r="BC863" s="93" t="s">
        <v>102</v>
      </c>
      <c r="BD863" s="93" t="s">
        <v>102</v>
      </c>
      <c r="BE863" s="93" t="s">
        <v>102</v>
      </c>
      <c r="BF863" s="93" t="s">
        <v>102</v>
      </c>
      <c r="BG863" s="97" t="s">
        <v>108</v>
      </c>
      <c r="BH863" s="93" t="s">
        <v>108</v>
      </c>
      <c r="BI863" s="93" t="s">
        <v>102</v>
      </c>
      <c r="BJ863" s="93" t="s">
        <v>102</v>
      </c>
      <c r="BK863" s="93" t="s">
        <v>102</v>
      </c>
      <c r="BL863" s="93" t="s">
        <v>102</v>
      </c>
      <c r="BM863" s="93" t="s">
        <v>102</v>
      </c>
      <c r="BN863" s="93" t="s">
        <v>102</v>
      </c>
      <c r="BO863" s="93" t="s">
        <v>102</v>
      </c>
      <c r="BP863" s="96" t="s">
        <v>102</v>
      </c>
      <c r="BQ863" s="90">
        <v>0</v>
      </c>
      <c r="BR863" s="93" t="s">
        <v>102</v>
      </c>
      <c r="BS863" s="93" t="s">
        <v>102</v>
      </c>
      <c r="BT863" s="93" t="s">
        <v>102</v>
      </c>
      <c r="BU863" s="93" t="s">
        <v>102</v>
      </c>
      <c r="BV863" s="97" t="s">
        <v>108</v>
      </c>
      <c r="BW863" s="93" t="s">
        <v>108</v>
      </c>
      <c r="BX863" s="95" t="s">
        <v>102</v>
      </c>
      <c r="BY863" s="93" t="s">
        <v>102</v>
      </c>
      <c r="BZ863" s="93" t="s">
        <v>102</v>
      </c>
      <c r="CA863" s="93" t="s">
        <v>102</v>
      </c>
      <c r="CB863" s="93" t="s">
        <v>102</v>
      </c>
      <c r="CC863" s="93" t="s">
        <v>102</v>
      </c>
      <c r="CD863" s="93" t="s">
        <v>102</v>
      </c>
      <c r="CE863" s="193" t="s">
        <v>102</v>
      </c>
      <c r="CF863" s="194" t="s">
        <v>436</v>
      </c>
      <c r="CG863" s="195" t="s">
        <v>8482</v>
      </c>
      <c r="CH863" s="101" t="s">
        <v>563</v>
      </c>
      <c r="CI863" s="102"/>
      <c r="CJ863" s="196" t="s">
        <v>577</v>
      </c>
      <c r="CK863" s="104" t="s">
        <v>190</v>
      </c>
      <c r="CL863" s="105"/>
      <c r="CM863" s="83" t="s">
        <v>578</v>
      </c>
      <c r="CN863" s="106" t="s">
        <v>108</v>
      </c>
      <c r="CO863" s="197" t="s">
        <v>566</v>
      </c>
      <c r="CP863" s="107"/>
      <c r="CQ863" s="198" t="s">
        <v>107</v>
      </c>
      <c r="CR863" s="198" t="s">
        <v>107</v>
      </c>
      <c r="CS863" s="199"/>
      <c r="CT863" s="83" t="s">
        <v>109</v>
      </c>
      <c r="CU863" s="83" t="s">
        <v>109</v>
      </c>
      <c r="CV863" s="83">
        <v>9</v>
      </c>
      <c r="CW863" s="83" t="s">
        <v>270</v>
      </c>
      <c r="CX863" s="83">
        <v>9</v>
      </c>
      <c r="CY863" s="83" t="s">
        <v>108</v>
      </c>
      <c r="CZ863" s="83">
        <v>1136100</v>
      </c>
      <c r="DA863" s="83" t="s">
        <v>8483</v>
      </c>
      <c r="DB863" s="83" t="s">
        <v>118</v>
      </c>
      <c r="DC863" s="83" t="s">
        <v>108</v>
      </c>
      <c r="DD863" s="83">
        <v>1152</v>
      </c>
      <c r="DE863" s="83" t="s">
        <v>173</v>
      </c>
      <c r="DF863" s="83" t="s">
        <v>118</v>
      </c>
      <c r="DG863" s="83" t="s">
        <v>500</v>
      </c>
      <c r="DH863" s="83"/>
      <c r="DI863" s="85">
        <v>43646</v>
      </c>
      <c r="DJ863" s="83" t="s">
        <v>584</v>
      </c>
      <c r="DK863" s="83" t="s">
        <v>102</v>
      </c>
      <c r="DL863" s="83" t="s">
        <v>482</v>
      </c>
      <c r="DM863" s="83">
        <v>0</v>
      </c>
      <c r="DN863" s="83" t="s">
        <v>483</v>
      </c>
      <c r="DO863" s="83">
        <v>1</v>
      </c>
      <c r="DP863" s="83">
        <v>2</v>
      </c>
      <c r="DQ863" s="83"/>
      <c r="DR863" s="83" t="s">
        <v>108</v>
      </c>
      <c r="DS863" s="83" t="s">
        <v>497</v>
      </c>
      <c r="DU863" s="215" t="s">
        <v>269</v>
      </c>
      <c r="DV863" s="136">
        <v>1</v>
      </c>
      <c r="DW863" s="136">
        <v>3</v>
      </c>
      <c r="DX863" s="215" t="s">
        <v>269</v>
      </c>
      <c r="DY863" s="215" t="s">
        <v>269</v>
      </c>
      <c r="DZ863" s="215" t="s">
        <v>269</v>
      </c>
      <c r="EA863" s="215" t="s">
        <v>269</v>
      </c>
      <c r="EB863" s="215" t="s">
        <v>269</v>
      </c>
      <c r="EC863" s="215" t="s">
        <v>269</v>
      </c>
      <c r="ED863" s="215" t="s">
        <v>269</v>
      </c>
      <c r="EE863" s="215" t="s">
        <v>269</v>
      </c>
    </row>
    <row r="864" spans="1:135" ht="57.6" x14ac:dyDescent="0.55000000000000004">
      <c r="A864" s="83" t="s">
        <v>130</v>
      </c>
      <c r="B864" s="136">
        <v>127679</v>
      </c>
      <c r="C864" t="s">
        <v>1497</v>
      </c>
      <c r="D864" s="83" t="s">
        <v>228</v>
      </c>
      <c r="E864" s="138">
        <v>921203421139</v>
      </c>
      <c r="F864" s="83" t="s">
        <v>143</v>
      </c>
      <c r="G864" s="85">
        <v>43620</v>
      </c>
      <c r="H864" s="83" t="s">
        <v>98</v>
      </c>
      <c r="I864" s="84" t="s">
        <v>612</v>
      </c>
      <c r="J864" s="207" t="s">
        <v>628</v>
      </c>
      <c r="K864" s="208" t="s">
        <v>633</v>
      </c>
      <c r="L864" s="83" t="s">
        <v>108</v>
      </c>
      <c r="M864" s="184" t="s">
        <v>102</v>
      </c>
      <c r="N864" s="184" t="s">
        <v>556</v>
      </c>
      <c r="O864" s="85" t="s">
        <v>102</v>
      </c>
      <c r="P864" s="185">
        <v>42491</v>
      </c>
      <c r="Q864" s="186" t="s">
        <v>202</v>
      </c>
      <c r="R864" s="186" t="s">
        <v>613</v>
      </c>
      <c r="S864" s="186"/>
      <c r="T864" s="187"/>
      <c r="U864" s="188" t="s">
        <v>295</v>
      </c>
      <c r="V864" s="188" t="s">
        <v>205</v>
      </c>
      <c r="W864" s="188" t="s">
        <v>295</v>
      </c>
      <c r="X864" s="189" t="s">
        <v>107</v>
      </c>
      <c r="Y864" s="190" t="s">
        <v>614</v>
      </c>
      <c r="Z864" s="83">
        <v>700</v>
      </c>
      <c r="AA864" s="83" t="s">
        <v>193</v>
      </c>
      <c r="AB864" s="83" t="s">
        <v>181</v>
      </c>
      <c r="AC864" s="83" t="s">
        <v>102</v>
      </c>
      <c r="AD864" s="83" t="s">
        <v>8484</v>
      </c>
      <c r="AE864" s="83" t="s">
        <v>8485</v>
      </c>
      <c r="AF864" s="83" t="s">
        <v>102</v>
      </c>
      <c r="AG864" s="83" t="s">
        <v>175</v>
      </c>
      <c r="AH864" s="83" t="s">
        <v>8486</v>
      </c>
      <c r="AI864" s="83" t="s">
        <v>104</v>
      </c>
      <c r="AJ864" s="83" t="s">
        <v>105</v>
      </c>
      <c r="AK864" s="191" t="s">
        <v>8484</v>
      </c>
      <c r="AL864" s="191" t="s">
        <v>8485</v>
      </c>
      <c r="AM864" s="191" t="s">
        <v>102</v>
      </c>
      <c r="AN864" s="191" t="s">
        <v>175</v>
      </c>
      <c r="AO864" s="191" t="s">
        <v>8486</v>
      </c>
      <c r="AP864" s="191" t="s">
        <v>104</v>
      </c>
      <c r="AQ864" s="191" t="s">
        <v>105</v>
      </c>
      <c r="AR864" s="191" t="s">
        <v>106</v>
      </c>
      <c r="AS864" s="191"/>
      <c r="AT864" s="191"/>
      <c r="AU864" s="191"/>
      <c r="AV864" s="191"/>
      <c r="AW864" s="191"/>
      <c r="AX864" s="191" t="s">
        <v>575</v>
      </c>
      <c r="AY864" s="192" t="s">
        <v>454</v>
      </c>
      <c r="AZ864" s="192" t="s">
        <v>108</v>
      </c>
      <c r="BA864" s="91" t="s">
        <v>108</v>
      </c>
      <c r="BB864" s="90">
        <v>0</v>
      </c>
      <c r="BC864" s="93" t="s">
        <v>102</v>
      </c>
      <c r="BD864" s="93" t="s">
        <v>102</v>
      </c>
      <c r="BE864" s="93" t="s">
        <v>102</v>
      </c>
      <c r="BF864" s="93" t="s">
        <v>102</v>
      </c>
      <c r="BG864" s="97" t="s">
        <v>108</v>
      </c>
      <c r="BH864" s="93" t="s">
        <v>108</v>
      </c>
      <c r="BI864" s="93" t="s">
        <v>102</v>
      </c>
      <c r="BJ864" s="93" t="s">
        <v>102</v>
      </c>
      <c r="BK864" s="93" t="s">
        <v>102</v>
      </c>
      <c r="BL864" s="93" t="s">
        <v>102</v>
      </c>
      <c r="BM864" s="93" t="s">
        <v>102</v>
      </c>
      <c r="BN864" s="93" t="s">
        <v>102</v>
      </c>
      <c r="BO864" s="93" t="s">
        <v>102</v>
      </c>
      <c r="BP864" s="96" t="s">
        <v>102</v>
      </c>
      <c r="BQ864" s="90">
        <v>0</v>
      </c>
      <c r="BR864" s="93" t="s">
        <v>102</v>
      </c>
      <c r="BS864" s="93" t="s">
        <v>102</v>
      </c>
      <c r="BT864" s="93" t="s">
        <v>102</v>
      </c>
      <c r="BU864" s="93" t="s">
        <v>102</v>
      </c>
      <c r="BV864" s="97" t="s">
        <v>108</v>
      </c>
      <c r="BW864" s="93" t="s">
        <v>108</v>
      </c>
      <c r="BX864" s="95" t="s">
        <v>102</v>
      </c>
      <c r="BY864" s="93" t="s">
        <v>102</v>
      </c>
      <c r="BZ864" s="93" t="s">
        <v>102</v>
      </c>
      <c r="CA864" s="93" t="s">
        <v>102</v>
      </c>
      <c r="CB864" s="93" t="s">
        <v>102</v>
      </c>
      <c r="CC864" s="93" t="s">
        <v>102</v>
      </c>
      <c r="CD864" s="93" t="s">
        <v>102</v>
      </c>
      <c r="CE864" s="193" t="s">
        <v>102</v>
      </c>
      <c r="CF864" s="194" t="s">
        <v>508</v>
      </c>
      <c r="CG864" s="195" t="s">
        <v>102</v>
      </c>
      <c r="CH864" s="101" t="e">
        <v>#N/A</v>
      </c>
      <c r="CI864" s="102" t="s">
        <v>580</v>
      </c>
      <c r="CJ864" s="196" t="s">
        <v>108</v>
      </c>
      <c r="CK864" s="104" t="s">
        <v>109</v>
      </c>
      <c r="CL864" s="105" t="s">
        <v>579</v>
      </c>
      <c r="CM864" s="83" t="s">
        <v>108</v>
      </c>
      <c r="CN864" s="106" t="s">
        <v>108</v>
      </c>
      <c r="CO864" s="197" t="s">
        <v>108</v>
      </c>
      <c r="CP864" s="107"/>
      <c r="CQ864" s="198" t="s">
        <v>474</v>
      </c>
      <c r="CR864" s="198" t="s">
        <v>474</v>
      </c>
      <c r="CS864" s="199" t="s">
        <v>616</v>
      </c>
      <c r="CT864" s="83" t="s">
        <v>109</v>
      </c>
      <c r="CU864" s="83" t="s">
        <v>109</v>
      </c>
      <c r="CV864" s="83">
        <v>8</v>
      </c>
      <c r="CW864" s="83" t="s">
        <v>112</v>
      </c>
      <c r="CX864" s="83">
        <v>8</v>
      </c>
      <c r="CY864" s="83" t="s">
        <v>8487</v>
      </c>
      <c r="CZ864" s="83">
        <v>1137419.5</v>
      </c>
      <c r="DA864" s="83" t="s">
        <v>138</v>
      </c>
      <c r="DB864" s="83" t="s">
        <v>124</v>
      </c>
      <c r="DC864" s="83" t="s">
        <v>501</v>
      </c>
      <c r="DD864" s="83">
        <v>4076</v>
      </c>
      <c r="DE864" s="83" t="s">
        <v>582</v>
      </c>
      <c r="DF864" s="83" t="s">
        <v>145</v>
      </c>
      <c r="DG864" s="83" t="s">
        <v>501</v>
      </c>
      <c r="DH864" s="83" t="s">
        <v>582</v>
      </c>
      <c r="DI864" s="85">
        <v>43646</v>
      </c>
      <c r="DJ864" s="83" t="s">
        <v>584</v>
      </c>
      <c r="DK864" s="83" t="s">
        <v>102</v>
      </c>
      <c r="DL864" s="83" t="s">
        <v>482</v>
      </c>
      <c r="DM864" s="83">
        <v>0</v>
      </c>
      <c r="DN864" s="83" t="s">
        <v>238</v>
      </c>
      <c r="DO864" s="83">
        <v>1</v>
      </c>
      <c r="DP864" s="83">
        <v>3</v>
      </c>
      <c r="DQ864" s="83"/>
      <c r="DR864" s="83" t="s">
        <v>108</v>
      </c>
      <c r="DS864" s="83" t="s">
        <v>497</v>
      </c>
      <c r="DU864" s="215" t="s">
        <v>269</v>
      </c>
      <c r="DV864" s="136">
        <v>1</v>
      </c>
      <c r="DW864" s="136">
        <v>3</v>
      </c>
      <c r="DX864" s="215" t="s">
        <v>269</v>
      </c>
      <c r="DY864" s="215" t="s">
        <v>269</v>
      </c>
      <c r="DZ864" s="215" t="s">
        <v>269</v>
      </c>
      <c r="EA864" s="215" t="s">
        <v>269</v>
      </c>
      <c r="EB864" s="215" t="s">
        <v>269</v>
      </c>
      <c r="EC864" s="215" t="s">
        <v>269</v>
      </c>
      <c r="ED864" s="215" t="s">
        <v>269</v>
      </c>
      <c r="EE864" s="215" t="s">
        <v>269</v>
      </c>
    </row>
    <row r="865" spans="1:135" ht="28.8" x14ac:dyDescent="0.55000000000000004">
      <c r="A865" s="83" t="s">
        <v>130</v>
      </c>
      <c r="B865" s="136">
        <v>860375</v>
      </c>
      <c r="C865" t="s">
        <v>1498</v>
      </c>
      <c r="D865" s="83" t="s">
        <v>228</v>
      </c>
      <c r="E865" s="138">
        <v>911399488800</v>
      </c>
      <c r="F865" s="83" t="s">
        <v>114</v>
      </c>
      <c r="G865" s="85">
        <v>43634</v>
      </c>
      <c r="H865" s="83" t="s">
        <v>98</v>
      </c>
      <c r="I865" s="84" t="s">
        <v>618</v>
      </c>
      <c r="J865" s="207" t="s">
        <v>629</v>
      </c>
      <c r="K865" s="208" t="s">
        <v>634</v>
      </c>
      <c r="L865" s="83" t="s">
        <v>108</v>
      </c>
      <c r="M865" s="184">
        <v>27755</v>
      </c>
      <c r="N865" s="184"/>
      <c r="O865" s="85" t="s">
        <v>102</v>
      </c>
      <c r="P865" s="185">
        <v>43013</v>
      </c>
      <c r="Q865" s="186" t="s">
        <v>203</v>
      </c>
      <c r="R865" s="186"/>
      <c r="S865" s="186"/>
      <c r="T865" s="187"/>
      <c r="U865" s="188" t="s">
        <v>296</v>
      </c>
      <c r="V865" s="188" t="s">
        <v>205</v>
      </c>
      <c r="W865" s="189" t="s">
        <v>619</v>
      </c>
      <c r="X865" s="189" t="s">
        <v>107</v>
      </c>
      <c r="Y865" s="190" t="s">
        <v>614</v>
      </c>
      <c r="Z865" s="83">
        <v>700</v>
      </c>
      <c r="AA865" s="83" t="s">
        <v>193</v>
      </c>
      <c r="AB865" s="83" t="s">
        <v>181</v>
      </c>
      <c r="AC865" s="83" t="s">
        <v>102</v>
      </c>
      <c r="AD865" s="83" t="s">
        <v>8488</v>
      </c>
      <c r="AE865" s="83" t="s">
        <v>102</v>
      </c>
      <c r="AF865" s="83" t="s">
        <v>102</v>
      </c>
      <c r="AG865" s="83" t="s">
        <v>174</v>
      </c>
      <c r="AH865" s="83" t="s">
        <v>8477</v>
      </c>
      <c r="AI865" s="83" t="s">
        <v>104</v>
      </c>
      <c r="AJ865" s="83" t="s">
        <v>105</v>
      </c>
      <c r="AK865" s="191" t="s">
        <v>8488</v>
      </c>
      <c r="AL865" s="191" t="s">
        <v>102</v>
      </c>
      <c r="AM865" s="191" t="s">
        <v>102</v>
      </c>
      <c r="AN865" s="191" t="s">
        <v>174</v>
      </c>
      <c r="AO865" s="191" t="s">
        <v>8477</v>
      </c>
      <c r="AP865" s="191" t="s">
        <v>104</v>
      </c>
      <c r="AQ865" s="191" t="s">
        <v>105</v>
      </c>
      <c r="AR865" s="191" t="s">
        <v>106</v>
      </c>
      <c r="AS865" s="191" t="s">
        <v>8488</v>
      </c>
      <c r="AT865" s="191" t="s">
        <v>488</v>
      </c>
      <c r="AU865" s="191" t="s">
        <v>8489</v>
      </c>
      <c r="AV865" s="191" t="s">
        <v>104</v>
      </c>
      <c r="AW865" s="191" t="s">
        <v>204</v>
      </c>
      <c r="AX865" s="191"/>
      <c r="AY865" s="192" t="s">
        <v>454</v>
      </c>
      <c r="AZ865" s="192" t="s">
        <v>416</v>
      </c>
      <c r="BA865" s="91" t="s">
        <v>108</v>
      </c>
      <c r="BB865" s="90">
        <v>0</v>
      </c>
      <c r="BC865" s="93" t="s">
        <v>102</v>
      </c>
      <c r="BD865" s="93" t="s">
        <v>102</v>
      </c>
      <c r="BE865" s="93" t="s">
        <v>102</v>
      </c>
      <c r="BF865" s="93" t="s">
        <v>102</v>
      </c>
      <c r="BG865" s="97" t="s">
        <v>108</v>
      </c>
      <c r="BH865" s="93" t="s">
        <v>108</v>
      </c>
      <c r="BI865" s="93" t="s">
        <v>102</v>
      </c>
      <c r="BJ865" s="93" t="s">
        <v>102</v>
      </c>
      <c r="BK865" s="93" t="s">
        <v>102</v>
      </c>
      <c r="BL865" s="93" t="s">
        <v>102</v>
      </c>
      <c r="BM865" s="93" t="s">
        <v>102</v>
      </c>
      <c r="BN865" s="93" t="s">
        <v>102</v>
      </c>
      <c r="BO865" s="93" t="s">
        <v>102</v>
      </c>
      <c r="BP865" s="96" t="s">
        <v>102</v>
      </c>
      <c r="BQ865" s="90">
        <v>0</v>
      </c>
      <c r="BR865" s="93" t="s">
        <v>102</v>
      </c>
      <c r="BS865" s="93" t="s">
        <v>102</v>
      </c>
      <c r="BT865" s="93" t="s">
        <v>102</v>
      </c>
      <c r="BU865" s="93" t="s">
        <v>102</v>
      </c>
      <c r="BV865" s="97" t="s">
        <v>108</v>
      </c>
      <c r="BW865" s="93" t="s">
        <v>108</v>
      </c>
      <c r="BX865" s="95" t="s">
        <v>102</v>
      </c>
      <c r="BY865" s="93" t="s">
        <v>102</v>
      </c>
      <c r="BZ865" s="93" t="s">
        <v>102</v>
      </c>
      <c r="CA865" s="93" t="s">
        <v>102</v>
      </c>
      <c r="CB865" s="93" t="s">
        <v>102</v>
      </c>
      <c r="CC865" s="93" t="s">
        <v>102</v>
      </c>
      <c r="CD865" s="93" t="s">
        <v>102</v>
      </c>
      <c r="CE865" s="193" t="s">
        <v>102</v>
      </c>
      <c r="CF865" s="194" t="s">
        <v>436</v>
      </c>
      <c r="CG865" s="195" t="s">
        <v>8490</v>
      </c>
      <c r="CH865" s="101" t="s">
        <v>310</v>
      </c>
      <c r="CI865" s="102"/>
      <c r="CJ865" s="196" t="s">
        <v>8491</v>
      </c>
      <c r="CK865" s="104" t="s">
        <v>190</v>
      </c>
      <c r="CL865" s="105"/>
      <c r="CM865" s="83" t="s">
        <v>623</v>
      </c>
      <c r="CN865" s="106" t="s">
        <v>624</v>
      </c>
      <c r="CO865" s="197" t="s">
        <v>625</v>
      </c>
      <c r="CP865" s="107"/>
      <c r="CQ865" s="198" t="s">
        <v>474</v>
      </c>
      <c r="CR865" s="198" t="s">
        <v>474</v>
      </c>
      <c r="CS865" s="199"/>
      <c r="CT865" s="83" t="s">
        <v>109</v>
      </c>
      <c r="CU865" s="83" t="s">
        <v>109</v>
      </c>
      <c r="CV865" s="83">
        <v>50</v>
      </c>
      <c r="CW865" s="83" t="s">
        <v>139</v>
      </c>
      <c r="CX865" s="83">
        <v>50</v>
      </c>
      <c r="CY865" s="83" t="s">
        <v>108</v>
      </c>
      <c r="CZ865" s="83">
        <v>1138739</v>
      </c>
      <c r="DA865" s="83" t="s">
        <v>581</v>
      </c>
      <c r="DB865" s="83" t="s">
        <v>152</v>
      </c>
      <c r="DC865" s="83" t="s">
        <v>500</v>
      </c>
      <c r="DD865" s="83">
        <v>1492</v>
      </c>
      <c r="DE865" s="83" t="s">
        <v>606</v>
      </c>
      <c r="DF865" s="83" t="s">
        <v>152</v>
      </c>
      <c r="DG865" s="83" t="s">
        <v>500</v>
      </c>
      <c r="DH865" s="83"/>
      <c r="DI865" s="85">
        <v>43646</v>
      </c>
      <c r="DJ865" s="83" t="s">
        <v>584</v>
      </c>
      <c r="DK865" s="83" t="s">
        <v>102</v>
      </c>
      <c r="DL865" s="83" t="s">
        <v>482</v>
      </c>
      <c r="DM865" s="83">
        <v>0</v>
      </c>
      <c r="DN865" s="83" t="s">
        <v>483</v>
      </c>
      <c r="DO865" s="83">
        <v>1</v>
      </c>
      <c r="DP865" s="83">
        <v>4</v>
      </c>
      <c r="DQ865" s="83"/>
      <c r="DR865" s="83" t="s">
        <v>108</v>
      </c>
      <c r="DS865" s="83" t="s">
        <v>497</v>
      </c>
      <c r="DU865" s="215" t="s">
        <v>269</v>
      </c>
      <c r="DV865" s="136">
        <v>1</v>
      </c>
      <c r="DW865" s="136">
        <v>3</v>
      </c>
      <c r="DX865" s="215" t="s">
        <v>269</v>
      </c>
      <c r="DY865" s="215" t="s">
        <v>269</v>
      </c>
      <c r="DZ865" s="215" t="s">
        <v>269</v>
      </c>
      <c r="EA865" s="215" t="s">
        <v>269</v>
      </c>
      <c r="EB865" s="215" t="s">
        <v>269</v>
      </c>
      <c r="EC865" s="215" t="s">
        <v>269</v>
      </c>
      <c r="ED865" s="215" t="s">
        <v>269</v>
      </c>
      <c r="EE865" s="215" t="s">
        <v>269</v>
      </c>
    </row>
    <row r="866" spans="1:135" ht="28.8" x14ac:dyDescent="0.55000000000000004">
      <c r="A866" s="83" t="s">
        <v>130</v>
      </c>
      <c r="B866" s="136">
        <v>287933</v>
      </c>
      <c r="C866" t="s">
        <v>1499</v>
      </c>
      <c r="D866" s="83" t="s">
        <v>228</v>
      </c>
      <c r="E866" s="138">
        <v>882932913759</v>
      </c>
      <c r="F866" s="83" t="s">
        <v>114</v>
      </c>
      <c r="G866" s="85">
        <v>43643</v>
      </c>
      <c r="H866" s="211" t="s">
        <v>98</v>
      </c>
      <c r="I866" s="84" t="s">
        <v>610</v>
      </c>
      <c r="J866" s="207" t="s">
        <v>627</v>
      </c>
      <c r="K866" s="208" t="s">
        <v>630</v>
      </c>
      <c r="L866" s="83" t="s">
        <v>108</v>
      </c>
      <c r="M866" s="184">
        <v>24666</v>
      </c>
      <c r="N866" s="184"/>
      <c r="O866" s="85" t="s">
        <v>102</v>
      </c>
      <c r="P866" s="185">
        <v>42491</v>
      </c>
      <c r="Q866" s="186" t="s">
        <v>203</v>
      </c>
      <c r="R866" s="186"/>
      <c r="S866" s="186"/>
      <c r="T866" s="187"/>
      <c r="U866" s="188" t="s">
        <v>296</v>
      </c>
      <c r="V866" s="188" t="s">
        <v>297</v>
      </c>
      <c r="W866" s="188" t="s">
        <v>297</v>
      </c>
      <c r="X866" s="189" t="s">
        <v>167</v>
      </c>
      <c r="Y866" s="190"/>
      <c r="Z866" s="83">
        <v>700</v>
      </c>
      <c r="AA866" s="83" t="s">
        <v>193</v>
      </c>
      <c r="AB866" s="83" t="s">
        <v>181</v>
      </c>
      <c r="AC866" s="83" t="s">
        <v>102</v>
      </c>
      <c r="AD866" s="83" t="s">
        <v>8492</v>
      </c>
      <c r="AE866" s="83" t="s">
        <v>102</v>
      </c>
      <c r="AF866" s="83" t="s">
        <v>102</v>
      </c>
      <c r="AG866" s="83" t="s">
        <v>119</v>
      </c>
      <c r="AH866" s="83" t="s">
        <v>8493</v>
      </c>
      <c r="AI866" s="83" t="s">
        <v>104</v>
      </c>
      <c r="AJ866" s="83" t="s">
        <v>105</v>
      </c>
      <c r="AK866" s="191" t="s">
        <v>8492</v>
      </c>
      <c r="AL866" s="191" t="s">
        <v>102</v>
      </c>
      <c r="AM866" s="191" t="s">
        <v>102</v>
      </c>
      <c r="AN866" s="191" t="s">
        <v>119</v>
      </c>
      <c r="AO866" s="191" t="s">
        <v>8493</v>
      </c>
      <c r="AP866" s="191" t="s">
        <v>104</v>
      </c>
      <c r="AQ866" s="191" t="s">
        <v>105</v>
      </c>
      <c r="AR866" s="191" t="s">
        <v>106</v>
      </c>
      <c r="AS866" s="191" t="s">
        <v>8492</v>
      </c>
      <c r="AT866" s="191" t="s">
        <v>485</v>
      </c>
      <c r="AU866" s="191" t="s">
        <v>8493</v>
      </c>
      <c r="AV866" s="191" t="s">
        <v>104</v>
      </c>
      <c r="AW866" s="191" t="s">
        <v>204</v>
      </c>
      <c r="AX866" s="191"/>
      <c r="AY866" s="192" t="s">
        <v>454</v>
      </c>
      <c r="AZ866" s="192" t="s">
        <v>416</v>
      </c>
      <c r="BA866" s="91" t="s">
        <v>108</v>
      </c>
      <c r="BB866" s="90">
        <v>0</v>
      </c>
      <c r="BC866" s="93" t="s">
        <v>102</v>
      </c>
      <c r="BD866" s="93" t="s">
        <v>102</v>
      </c>
      <c r="BE866" s="93" t="s">
        <v>102</v>
      </c>
      <c r="BF866" s="93" t="s">
        <v>102</v>
      </c>
      <c r="BG866" s="97" t="s">
        <v>108</v>
      </c>
      <c r="BH866" s="93" t="s">
        <v>108</v>
      </c>
      <c r="BI866" s="93" t="s">
        <v>102</v>
      </c>
      <c r="BJ866" s="93" t="s">
        <v>102</v>
      </c>
      <c r="BK866" s="93" t="s">
        <v>102</v>
      </c>
      <c r="BL866" s="93" t="s">
        <v>102</v>
      </c>
      <c r="BM866" s="93" t="s">
        <v>102</v>
      </c>
      <c r="BN866" s="93" t="s">
        <v>102</v>
      </c>
      <c r="BO866" s="93" t="s">
        <v>102</v>
      </c>
      <c r="BP866" s="96" t="s">
        <v>102</v>
      </c>
      <c r="BQ866" s="90">
        <v>0</v>
      </c>
      <c r="BR866" s="93" t="s">
        <v>102</v>
      </c>
      <c r="BS866" s="93" t="s">
        <v>102</v>
      </c>
      <c r="BT866" s="93" t="s">
        <v>102</v>
      </c>
      <c r="BU866" s="93" t="s">
        <v>102</v>
      </c>
      <c r="BV866" s="97" t="s">
        <v>108</v>
      </c>
      <c r="BW866" s="93" t="s">
        <v>108</v>
      </c>
      <c r="BX866" s="95" t="s">
        <v>102</v>
      </c>
      <c r="BY866" s="93" t="s">
        <v>102</v>
      </c>
      <c r="BZ866" s="93" t="s">
        <v>102</v>
      </c>
      <c r="CA866" s="93" t="s">
        <v>102</v>
      </c>
      <c r="CB866" s="93" t="s">
        <v>102</v>
      </c>
      <c r="CC866" s="93" t="s">
        <v>102</v>
      </c>
      <c r="CD866" s="93" t="s">
        <v>102</v>
      </c>
      <c r="CE866" s="193" t="s">
        <v>102</v>
      </c>
      <c r="CF866" s="194" t="s">
        <v>436</v>
      </c>
      <c r="CG866" s="195" t="s">
        <v>8494</v>
      </c>
      <c r="CH866" s="101" t="s">
        <v>563</v>
      </c>
      <c r="CI866" s="102"/>
      <c r="CJ866" s="196" t="s">
        <v>577</v>
      </c>
      <c r="CK866" s="104" t="s">
        <v>190</v>
      </c>
      <c r="CL866" s="105"/>
      <c r="CM866" s="83" t="s">
        <v>578</v>
      </c>
      <c r="CN866" s="106" t="s">
        <v>108</v>
      </c>
      <c r="CO866" s="197" t="s">
        <v>566</v>
      </c>
      <c r="CP866" s="107"/>
      <c r="CQ866" s="198" t="s">
        <v>107</v>
      </c>
      <c r="CR866" s="198" t="s">
        <v>107</v>
      </c>
      <c r="CS866" s="199"/>
      <c r="CT866" s="83" t="s">
        <v>109</v>
      </c>
      <c r="CU866" s="83" t="s">
        <v>109</v>
      </c>
      <c r="CV866" s="83">
        <v>14</v>
      </c>
      <c r="CW866" s="83" t="s">
        <v>270</v>
      </c>
      <c r="CX866" s="83">
        <v>14</v>
      </c>
      <c r="CY866" s="83" t="s">
        <v>108</v>
      </c>
      <c r="CZ866" s="83">
        <v>1140058.5</v>
      </c>
      <c r="DA866" s="83" t="s">
        <v>8495</v>
      </c>
      <c r="DB866" s="83" t="s">
        <v>118</v>
      </c>
      <c r="DC866" s="83" t="s">
        <v>108</v>
      </c>
      <c r="DD866" s="83">
        <v>9240</v>
      </c>
      <c r="DE866" s="83" t="s">
        <v>173</v>
      </c>
      <c r="DF866" s="83" t="s">
        <v>118</v>
      </c>
      <c r="DG866" s="83" t="s">
        <v>500</v>
      </c>
      <c r="DH866" s="83"/>
      <c r="DI866" s="85">
        <v>43646</v>
      </c>
      <c r="DJ866" s="83" t="s">
        <v>584</v>
      </c>
      <c r="DK866" s="83" t="s">
        <v>102</v>
      </c>
      <c r="DL866" s="83" t="s">
        <v>482</v>
      </c>
      <c r="DM866" s="83">
        <v>0</v>
      </c>
      <c r="DN866" s="83" t="s">
        <v>483</v>
      </c>
      <c r="DO866" s="83">
        <v>1</v>
      </c>
      <c r="DP866" s="83">
        <v>5</v>
      </c>
      <c r="DQ866" s="83"/>
      <c r="DR866" s="83" t="s">
        <v>108</v>
      </c>
      <c r="DS866" s="83" t="s">
        <v>497</v>
      </c>
      <c r="DU866" s="215" t="s">
        <v>269</v>
      </c>
      <c r="DV866" s="136">
        <v>1</v>
      </c>
      <c r="DW866" s="136">
        <v>3</v>
      </c>
      <c r="DX866" s="215" t="s">
        <v>269</v>
      </c>
      <c r="DY866" s="215" t="s">
        <v>269</v>
      </c>
      <c r="DZ866" s="215" t="s">
        <v>269</v>
      </c>
      <c r="EA866" s="215" t="s">
        <v>269</v>
      </c>
      <c r="EB866" s="215" t="s">
        <v>269</v>
      </c>
      <c r="EC866" s="215" t="s">
        <v>269</v>
      </c>
      <c r="ED866" s="215" t="s">
        <v>269</v>
      </c>
      <c r="EE866" s="215" t="s">
        <v>269</v>
      </c>
    </row>
    <row r="867" spans="1:135" ht="57.6" x14ac:dyDescent="0.55000000000000004">
      <c r="A867" s="83" t="s">
        <v>130</v>
      </c>
      <c r="B867" s="136">
        <v>893080</v>
      </c>
      <c r="C867" t="s">
        <v>1500</v>
      </c>
      <c r="D867" s="83" t="s">
        <v>228</v>
      </c>
      <c r="E867" s="138">
        <v>741095599443</v>
      </c>
      <c r="F867" s="83" t="s">
        <v>143</v>
      </c>
      <c r="G867" s="85">
        <v>43620</v>
      </c>
      <c r="H867" s="83" t="s">
        <v>98</v>
      </c>
      <c r="I867" s="84" t="s">
        <v>612</v>
      </c>
      <c r="J867" s="207" t="s">
        <v>628</v>
      </c>
      <c r="K867" s="208" t="s">
        <v>633</v>
      </c>
      <c r="L867" s="83" t="s">
        <v>108</v>
      </c>
      <c r="M867" s="184" t="s">
        <v>102</v>
      </c>
      <c r="N867" s="184" t="s">
        <v>556</v>
      </c>
      <c r="O867" s="85" t="s">
        <v>102</v>
      </c>
      <c r="P867" s="185">
        <v>42491</v>
      </c>
      <c r="Q867" s="186" t="s">
        <v>202</v>
      </c>
      <c r="R867" s="186" t="s">
        <v>613</v>
      </c>
      <c r="S867" s="186"/>
      <c r="T867" s="187"/>
      <c r="U867" s="188" t="s">
        <v>295</v>
      </c>
      <c r="V867" s="188" t="s">
        <v>205</v>
      </c>
      <c r="W867" s="188" t="s">
        <v>295</v>
      </c>
      <c r="X867" s="189" t="s">
        <v>107</v>
      </c>
      <c r="Y867" s="190" t="s">
        <v>614</v>
      </c>
      <c r="Z867" s="83">
        <v>700</v>
      </c>
      <c r="AA867" s="83" t="s">
        <v>193</v>
      </c>
      <c r="AB867" s="83" t="s">
        <v>181</v>
      </c>
      <c r="AC867" s="83" t="s">
        <v>102</v>
      </c>
      <c r="AD867" s="83" t="s">
        <v>8496</v>
      </c>
      <c r="AE867" s="83" t="s">
        <v>8497</v>
      </c>
      <c r="AF867" s="83" t="s">
        <v>102</v>
      </c>
      <c r="AG867" s="83" t="s">
        <v>175</v>
      </c>
      <c r="AH867" s="83" t="s">
        <v>8498</v>
      </c>
      <c r="AI867" s="83" t="s">
        <v>104</v>
      </c>
      <c r="AJ867" s="83" t="s">
        <v>105</v>
      </c>
      <c r="AK867" s="191" t="s">
        <v>8496</v>
      </c>
      <c r="AL867" s="191" t="s">
        <v>8497</v>
      </c>
      <c r="AM867" s="191" t="s">
        <v>102</v>
      </c>
      <c r="AN867" s="191" t="s">
        <v>175</v>
      </c>
      <c r="AO867" s="191" t="s">
        <v>8498</v>
      </c>
      <c r="AP867" s="191" t="s">
        <v>104</v>
      </c>
      <c r="AQ867" s="191" t="s">
        <v>105</v>
      </c>
      <c r="AR867" s="191" t="s">
        <v>106</v>
      </c>
      <c r="AS867" s="191"/>
      <c r="AT867" s="191"/>
      <c r="AU867" s="191"/>
      <c r="AV867" s="191"/>
      <c r="AW867" s="191"/>
      <c r="AX867" s="191" t="s">
        <v>575</v>
      </c>
      <c r="AY867" s="192" t="s">
        <v>454</v>
      </c>
      <c r="AZ867" s="192" t="s">
        <v>108</v>
      </c>
      <c r="BA867" s="91" t="s">
        <v>108</v>
      </c>
      <c r="BB867" s="90">
        <v>0</v>
      </c>
      <c r="BC867" s="93" t="s">
        <v>102</v>
      </c>
      <c r="BD867" s="93" t="s">
        <v>102</v>
      </c>
      <c r="BE867" s="93" t="s">
        <v>102</v>
      </c>
      <c r="BF867" s="93" t="s">
        <v>102</v>
      </c>
      <c r="BG867" s="97" t="s">
        <v>108</v>
      </c>
      <c r="BH867" s="93" t="s">
        <v>108</v>
      </c>
      <c r="BI867" s="93" t="s">
        <v>102</v>
      </c>
      <c r="BJ867" s="93" t="s">
        <v>102</v>
      </c>
      <c r="BK867" s="93" t="s">
        <v>102</v>
      </c>
      <c r="BL867" s="93" t="s">
        <v>102</v>
      </c>
      <c r="BM867" s="93" t="s">
        <v>102</v>
      </c>
      <c r="BN867" s="93" t="s">
        <v>102</v>
      </c>
      <c r="BO867" s="93" t="s">
        <v>102</v>
      </c>
      <c r="BP867" s="96" t="s">
        <v>102</v>
      </c>
      <c r="BQ867" s="90">
        <v>0</v>
      </c>
      <c r="BR867" s="93" t="s">
        <v>102</v>
      </c>
      <c r="BS867" s="93" t="s">
        <v>102</v>
      </c>
      <c r="BT867" s="93" t="s">
        <v>102</v>
      </c>
      <c r="BU867" s="93" t="s">
        <v>102</v>
      </c>
      <c r="BV867" s="97" t="s">
        <v>108</v>
      </c>
      <c r="BW867" s="93" t="s">
        <v>108</v>
      </c>
      <c r="BX867" s="95" t="s">
        <v>102</v>
      </c>
      <c r="BY867" s="93" t="s">
        <v>102</v>
      </c>
      <c r="BZ867" s="93" t="s">
        <v>102</v>
      </c>
      <c r="CA867" s="93" t="s">
        <v>102</v>
      </c>
      <c r="CB867" s="93" t="s">
        <v>102</v>
      </c>
      <c r="CC867" s="93" t="s">
        <v>102</v>
      </c>
      <c r="CD867" s="93" t="s">
        <v>102</v>
      </c>
      <c r="CE867" s="193" t="s">
        <v>102</v>
      </c>
      <c r="CF867" s="194" t="s">
        <v>508</v>
      </c>
      <c r="CG867" s="195" t="s">
        <v>102</v>
      </c>
      <c r="CH867" s="101" t="e">
        <v>#N/A</v>
      </c>
      <c r="CI867" s="102" t="s">
        <v>580</v>
      </c>
      <c r="CJ867" s="196" t="s">
        <v>108</v>
      </c>
      <c r="CK867" s="104" t="s">
        <v>109</v>
      </c>
      <c r="CL867" s="105" t="s">
        <v>579</v>
      </c>
      <c r="CM867" s="83" t="s">
        <v>108</v>
      </c>
      <c r="CN867" s="106" t="s">
        <v>108</v>
      </c>
      <c r="CO867" s="197" t="s">
        <v>108</v>
      </c>
      <c r="CP867" s="107"/>
      <c r="CQ867" s="198" t="s">
        <v>474</v>
      </c>
      <c r="CR867" s="198" t="s">
        <v>474</v>
      </c>
      <c r="CS867" s="199" t="s">
        <v>616</v>
      </c>
      <c r="CT867" s="83" t="s">
        <v>109</v>
      </c>
      <c r="CU867" s="83" t="s">
        <v>109</v>
      </c>
      <c r="CV867" s="83">
        <v>83</v>
      </c>
      <c r="CW867" s="83" t="s">
        <v>112</v>
      </c>
      <c r="CX867" s="83">
        <v>83</v>
      </c>
      <c r="CY867" s="83" t="s">
        <v>8499</v>
      </c>
      <c r="CZ867" s="83">
        <v>1141378</v>
      </c>
      <c r="DA867" s="83" t="s">
        <v>138</v>
      </c>
      <c r="DB867" s="83" t="s">
        <v>124</v>
      </c>
      <c r="DC867" s="83" t="s">
        <v>501</v>
      </c>
      <c r="DD867" s="83">
        <v>2484</v>
      </c>
      <c r="DE867" s="83" t="s">
        <v>582</v>
      </c>
      <c r="DF867" s="83" t="s">
        <v>145</v>
      </c>
      <c r="DG867" s="83" t="s">
        <v>501</v>
      </c>
      <c r="DH867" s="83" t="s">
        <v>582</v>
      </c>
      <c r="DI867" s="85">
        <v>43646</v>
      </c>
      <c r="DJ867" s="83" t="s">
        <v>584</v>
      </c>
      <c r="DK867" s="83" t="s">
        <v>102</v>
      </c>
      <c r="DL867" s="83" t="s">
        <v>482</v>
      </c>
      <c r="DM867" s="83">
        <v>0</v>
      </c>
      <c r="DN867" s="83" t="s">
        <v>238</v>
      </c>
      <c r="DO867" s="83">
        <v>1</v>
      </c>
      <c r="DP867" s="83">
        <v>5</v>
      </c>
      <c r="DQ867" s="83"/>
      <c r="DR867" s="83" t="s">
        <v>108</v>
      </c>
      <c r="DS867" s="83" t="s">
        <v>497</v>
      </c>
      <c r="DU867" s="215" t="s">
        <v>269</v>
      </c>
      <c r="DV867" s="136">
        <v>1</v>
      </c>
      <c r="DW867" s="136">
        <v>3</v>
      </c>
      <c r="DX867" s="215" t="s">
        <v>269</v>
      </c>
      <c r="DY867" s="215" t="s">
        <v>269</v>
      </c>
      <c r="DZ867" s="215" t="s">
        <v>269</v>
      </c>
      <c r="EA867" s="215" t="s">
        <v>269</v>
      </c>
      <c r="EB867" s="215" t="s">
        <v>269</v>
      </c>
      <c r="EC867" s="215" t="s">
        <v>269</v>
      </c>
      <c r="ED867" s="215" t="s">
        <v>269</v>
      </c>
      <c r="EE867" s="215" t="s">
        <v>269</v>
      </c>
    </row>
    <row r="868" spans="1:135" ht="28.8" x14ac:dyDescent="0.55000000000000004">
      <c r="A868" s="83" t="s">
        <v>130</v>
      </c>
      <c r="B868" s="136">
        <v>541926</v>
      </c>
      <c r="C868" t="s">
        <v>1501</v>
      </c>
      <c r="D868" s="83" t="s">
        <v>228</v>
      </c>
      <c r="E868" s="138">
        <v>987609483700</v>
      </c>
      <c r="F868" s="83" t="s">
        <v>114</v>
      </c>
      <c r="G868" s="85">
        <v>43634</v>
      </c>
      <c r="H868" s="83" t="s">
        <v>98</v>
      </c>
      <c r="I868" s="84" t="s">
        <v>618</v>
      </c>
      <c r="J868" s="207" t="s">
        <v>629</v>
      </c>
      <c r="K868" s="208" t="s">
        <v>634</v>
      </c>
      <c r="L868" s="83" t="s">
        <v>108</v>
      </c>
      <c r="M868" s="184">
        <v>27756</v>
      </c>
      <c r="N868" s="184"/>
      <c r="O868" s="85" t="s">
        <v>102</v>
      </c>
      <c r="P868" s="185">
        <v>43013</v>
      </c>
      <c r="Q868" s="186" t="s">
        <v>203</v>
      </c>
      <c r="R868" s="186"/>
      <c r="S868" s="186"/>
      <c r="T868" s="187"/>
      <c r="U868" s="188" t="s">
        <v>296</v>
      </c>
      <c r="V868" s="188" t="s">
        <v>205</v>
      </c>
      <c r="W868" s="189" t="s">
        <v>619</v>
      </c>
      <c r="X868" s="189" t="s">
        <v>107</v>
      </c>
      <c r="Y868" s="190" t="s">
        <v>614</v>
      </c>
      <c r="Z868" s="83">
        <v>700</v>
      </c>
      <c r="AA868" s="83" t="s">
        <v>193</v>
      </c>
      <c r="AB868" s="83" t="s">
        <v>181</v>
      </c>
      <c r="AC868" s="83" t="s">
        <v>102</v>
      </c>
      <c r="AD868" s="83" t="s">
        <v>8500</v>
      </c>
      <c r="AE868" s="83" t="s">
        <v>102</v>
      </c>
      <c r="AF868" s="83" t="s">
        <v>102</v>
      </c>
      <c r="AG868" s="83" t="s">
        <v>174</v>
      </c>
      <c r="AH868" s="83" t="s">
        <v>8489</v>
      </c>
      <c r="AI868" s="83" t="s">
        <v>104</v>
      </c>
      <c r="AJ868" s="83" t="s">
        <v>105</v>
      </c>
      <c r="AK868" s="191" t="s">
        <v>8500</v>
      </c>
      <c r="AL868" s="191" t="s">
        <v>102</v>
      </c>
      <c r="AM868" s="191" t="s">
        <v>102</v>
      </c>
      <c r="AN868" s="191" t="s">
        <v>174</v>
      </c>
      <c r="AO868" s="191" t="s">
        <v>8489</v>
      </c>
      <c r="AP868" s="191" t="s">
        <v>104</v>
      </c>
      <c r="AQ868" s="191" t="s">
        <v>105</v>
      </c>
      <c r="AR868" s="191" t="s">
        <v>106</v>
      </c>
      <c r="AS868" s="191" t="s">
        <v>8500</v>
      </c>
      <c r="AT868" s="191" t="s">
        <v>488</v>
      </c>
      <c r="AU868" s="191" t="s">
        <v>8501</v>
      </c>
      <c r="AV868" s="191" t="s">
        <v>104</v>
      </c>
      <c r="AW868" s="191" t="s">
        <v>204</v>
      </c>
      <c r="AX868" s="191"/>
      <c r="AY868" s="192" t="s">
        <v>454</v>
      </c>
      <c r="AZ868" s="192" t="s">
        <v>416</v>
      </c>
      <c r="BA868" s="91" t="s">
        <v>108</v>
      </c>
      <c r="BB868" s="90">
        <v>0</v>
      </c>
      <c r="BC868" s="93" t="s">
        <v>102</v>
      </c>
      <c r="BD868" s="93" t="s">
        <v>102</v>
      </c>
      <c r="BE868" s="93" t="s">
        <v>102</v>
      </c>
      <c r="BF868" s="93" t="s">
        <v>102</v>
      </c>
      <c r="BG868" s="97" t="s">
        <v>108</v>
      </c>
      <c r="BH868" s="93" t="s">
        <v>108</v>
      </c>
      <c r="BI868" s="93" t="s">
        <v>102</v>
      </c>
      <c r="BJ868" s="93" t="s">
        <v>102</v>
      </c>
      <c r="BK868" s="93" t="s">
        <v>102</v>
      </c>
      <c r="BL868" s="93" t="s">
        <v>102</v>
      </c>
      <c r="BM868" s="93" t="s">
        <v>102</v>
      </c>
      <c r="BN868" s="93" t="s">
        <v>102</v>
      </c>
      <c r="BO868" s="93" t="s">
        <v>102</v>
      </c>
      <c r="BP868" s="96" t="s">
        <v>102</v>
      </c>
      <c r="BQ868" s="90">
        <v>0</v>
      </c>
      <c r="BR868" s="93" t="s">
        <v>102</v>
      </c>
      <c r="BS868" s="93" t="s">
        <v>102</v>
      </c>
      <c r="BT868" s="93" t="s">
        <v>102</v>
      </c>
      <c r="BU868" s="93" t="s">
        <v>102</v>
      </c>
      <c r="BV868" s="97" t="s">
        <v>108</v>
      </c>
      <c r="BW868" s="93" t="s">
        <v>108</v>
      </c>
      <c r="BX868" s="95" t="s">
        <v>102</v>
      </c>
      <c r="BY868" s="93" t="s">
        <v>102</v>
      </c>
      <c r="BZ868" s="93" t="s">
        <v>102</v>
      </c>
      <c r="CA868" s="93" t="s">
        <v>102</v>
      </c>
      <c r="CB868" s="93" t="s">
        <v>102</v>
      </c>
      <c r="CC868" s="93" t="s">
        <v>102</v>
      </c>
      <c r="CD868" s="93" t="s">
        <v>102</v>
      </c>
      <c r="CE868" s="193" t="s">
        <v>102</v>
      </c>
      <c r="CF868" s="194" t="s">
        <v>436</v>
      </c>
      <c r="CG868" s="195" t="s">
        <v>8502</v>
      </c>
      <c r="CH868" s="101" t="s">
        <v>310</v>
      </c>
      <c r="CI868" s="102"/>
      <c r="CJ868" s="196" t="s">
        <v>8503</v>
      </c>
      <c r="CK868" s="104" t="s">
        <v>190</v>
      </c>
      <c r="CL868" s="105"/>
      <c r="CM868" s="83" t="s">
        <v>623</v>
      </c>
      <c r="CN868" s="106" t="s">
        <v>624</v>
      </c>
      <c r="CO868" s="197" t="s">
        <v>625</v>
      </c>
      <c r="CP868" s="107"/>
      <c r="CQ868" s="198" t="s">
        <v>474</v>
      </c>
      <c r="CR868" s="198" t="s">
        <v>474</v>
      </c>
      <c r="CS868" s="199"/>
      <c r="CT868" s="83" t="s">
        <v>109</v>
      </c>
      <c r="CU868" s="83" t="s">
        <v>109</v>
      </c>
      <c r="CV868" s="83">
        <v>34</v>
      </c>
      <c r="CW868" s="83" t="s">
        <v>139</v>
      </c>
      <c r="CX868" s="83">
        <v>34</v>
      </c>
      <c r="CY868" s="83" t="s">
        <v>108</v>
      </c>
      <c r="CZ868" s="83">
        <v>1142697.5</v>
      </c>
      <c r="DA868" s="83" t="s">
        <v>581</v>
      </c>
      <c r="DB868" s="83" t="s">
        <v>152</v>
      </c>
      <c r="DC868" s="83" t="s">
        <v>500</v>
      </c>
      <c r="DD868" s="83">
        <v>4118</v>
      </c>
      <c r="DE868" s="83" t="s">
        <v>606</v>
      </c>
      <c r="DF868" s="83" t="s">
        <v>152</v>
      </c>
      <c r="DG868" s="83" t="s">
        <v>500</v>
      </c>
      <c r="DH868" s="83"/>
      <c r="DI868" s="85">
        <v>43646</v>
      </c>
      <c r="DJ868" s="83" t="s">
        <v>584</v>
      </c>
      <c r="DK868" s="83" t="s">
        <v>102</v>
      </c>
      <c r="DL868" s="83" t="s">
        <v>482</v>
      </c>
      <c r="DM868" s="83">
        <v>0</v>
      </c>
      <c r="DN868" s="83" t="s">
        <v>483</v>
      </c>
      <c r="DO868" s="83">
        <v>1</v>
      </c>
      <c r="DP868" s="83">
        <v>1</v>
      </c>
      <c r="DQ868" s="83"/>
      <c r="DR868" s="83" t="s">
        <v>108</v>
      </c>
      <c r="DS868" s="83" t="s">
        <v>497</v>
      </c>
      <c r="DU868" s="215" t="s">
        <v>269</v>
      </c>
      <c r="DV868" s="136">
        <v>1</v>
      </c>
      <c r="DW868" s="136">
        <v>3</v>
      </c>
      <c r="DX868" s="215" t="s">
        <v>269</v>
      </c>
      <c r="DY868" s="215" t="s">
        <v>269</v>
      </c>
      <c r="DZ868" s="215" t="s">
        <v>269</v>
      </c>
      <c r="EA868" s="215" t="s">
        <v>269</v>
      </c>
      <c r="EB868" s="215" t="s">
        <v>269</v>
      </c>
      <c r="EC868" s="215" t="s">
        <v>269</v>
      </c>
      <c r="ED868" s="215" t="s">
        <v>269</v>
      </c>
      <c r="EE868" s="215" t="s">
        <v>269</v>
      </c>
    </row>
    <row r="869" spans="1:135" ht="28.8" x14ac:dyDescent="0.55000000000000004">
      <c r="A869" s="83" t="s">
        <v>130</v>
      </c>
      <c r="B869" s="136">
        <v>347423</v>
      </c>
      <c r="C869" t="s">
        <v>1502</v>
      </c>
      <c r="D869" s="83" t="s">
        <v>228</v>
      </c>
      <c r="E869" s="138">
        <v>176118953318</v>
      </c>
      <c r="F869" s="83" t="s">
        <v>114</v>
      </c>
      <c r="G869" s="85">
        <v>43643</v>
      </c>
      <c r="H869" s="211" t="s">
        <v>98</v>
      </c>
      <c r="I869" s="84" t="s">
        <v>610</v>
      </c>
      <c r="J869" s="207" t="s">
        <v>627</v>
      </c>
      <c r="K869" s="208" t="s">
        <v>630</v>
      </c>
      <c r="L869" s="83" t="s">
        <v>108</v>
      </c>
      <c r="M869" s="184">
        <v>24667</v>
      </c>
      <c r="N869" s="184"/>
      <c r="O869" s="85" t="s">
        <v>102</v>
      </c>
      <c r="P869" s="185">
        <v>42491</v>
      </c>
      <c r="Q869" s="186" t="s">
        <v>203</v>
      </c>
      <c r="R869" s="186"/>
      <c r="S869" s="186"/>
      <c r="T869" s="187"/>
      <c r="U869" s="188" t="s">
        <v>296</v>
      </c>
      <c r="V869" s="188" t="s">
        <v>297</v>
      </c>
      <c r="W869" s="188" t="s">
        <v>297</v>
      </c>
      <c r="X869" s="189" t="s">
        <v>167</v>
      </c>
      <c r="Y869" s="190"/>
      <c r="Z869" s="83">
        <v>700</v>
      </c>
      <c r="AA869" s="83" t="s">
        <v>193</v>
      </c>
      <c r="AB869" s="83" t="s">
        <v>181</v>
      </c>
      <c r="AC869" s="83" t="s">
        <v>102</v>
      </c>
      <c r="AD869" s="83" t="s">
        <v>8504</v>
      </c>
      <c r="AE869" s="83" t="s">
        <v>102</v>
      </c>
      <c r="AF869" s="83" t="s">
        <v>102</v>
      </c>
      <c r="AG869" s="83" t="s">
        <v>119</v>
      </c>
      <c r="AH869" s="83" t="s">
        <v>8505</v>
      </c>
      <c r="AI869" s="83" t="s">
        <v>104</v>
      </c>
      <c r="AJ869" s="83" t="s">
        <v>105</v>
      </c>
      <c r="AK869" s="191" t="s">
        <v>8504</v>
      </c>
      <c r="AL869" s="191" t="s">
        <v>102</v>
      </c>
      <c r="AM869" s="191" t="s">
        <v>102</v>
      </c>
      <c r="AN869" s="191" t="s">
        <v>119</v>
      </c>
      <c r="AO869" s="191" t="s">
        <v>8505</v>
      </c>
      <c r="AP869" s="191" t="s">
        <v>104</v>
      </c>
      <c r="AQ869" s="191" t="s">
        <v>105</v>
      </c>
      <c r="AR869" s="191" t="s">
        <v>106</v>
      </c>
      <c r="AS869" s="191" t="s">
        <v>8504</v>
      </c>
      <c r="AT869" s="191" t="s">
        <v>485</v>
      </c>
      <c r="AU869" s="191" t="s">
        <v>8505</v>
      </c>
      <c r="AV869" s="191" t="s">
        <v>104</v>
      </c>
      <c r="AW869" s="191" t="s">
        <v>204</v>
      </c>
      <c r="AX869" s="191"/>
      <c r="AY869" s="192" t="s">
        <v>454</v>
      </c>
      <c r="AZ869" s="192" t="s">
        <v>416</v>
      </c>
      <c r="BA869" s="91" t="s">
        <v>108</v>
      </c>
      <c r="BB869" s="90">
        <v>0</v>
      </c>
      <c r="BC869" s="93" t="s">
        <v>102</v>
      </c>
      <c r="BD869" s="93" t="s">
        <v>102</v>
      </c>
      <c r="BE869" s="93" t="s">
        <v>102</v>
      </c>
      <c r="BF869" s="93" t="s">
        <v>102</v>
      </c>
      <c r="BG869" s="97" t="s">
        <v>108</v>
      </c>
      <c r="BH869" s="93" t="s">
        <v>108</v>
      </c>
      <c r="BI869" s="93" t="s">
        <v>102</v>
      </c>
      <c r="BJ869" s="93" t="s">
        <v>102</v>
      </c>
      <c r="BK869" s="93" t="s">
        <v>102</v>
      </c>
      <c r="BL869" s="93" t="s">
        <v>102</v>
      </c>
      <c r="BM869" s="93" t="s">
        <v>102</v>
      </c>
      <c r="BN869" s="93" t="s">
        <v>102</v>
      </c>
      <c r="BO869" s="93" t="s">
        <v>102</v>
      </c>
      <c r="BP869" s="96" t="s">
        <v>102</v>
      </c>
      <c r="BQ869" s="90">
        <v>0</v>
      </c>
      <c r="BR869" s="93" t="s">
        <v>102</v>
      </c>
      <c r="BS869" s="93" t="s">
        <v>102</v>
      </c>
      <c r="BT869" s="93" t="s">
        <v>102</v>
      </c>
      <c r="BU869" s="93" t="s">
        <v>102</v>
      </c>
      <c r="BV869" s="97" t="s">
        <v>108</v>
      </c>
      <c r="BW869" s="93" t="s">
        <v>108</v>
      </c>
      <c r="BX869" s="95" t="s">
        <v>102</v>
      </c>
      <c r="BY869" s="93" t="s">
        <v>102</v>
      </c>
      <c r="BZ869" s="93" t="s">
        <v>102</v>
      </c>
      <c r="CA869" s="93" t="s">
        <v>102</v>
      </c>
      <c r="CB869" s="93" t="s">
        <v>102</v>
      </c>
      <c r="CC869" s="93" t="s">
        <v>102</v>
      </c>
      <c r="CD869" s="93" t="s">
        <v>102</v>
      </c>
      <c r="CE869" s="193" t="s">
        <v>102</v>
      </c>
      <c r="CF869" s="194" t="s">
        <v>436</v>
      </c>
      <c r="CG869" s="195" t="s">
        <v>8506</v>
      </c>
      <c r="CH869" s="101" t="s">
        <v>563</v>
      </c>
      <c r="CI869" s="102"/>
      <c r="CJ869" s="196" t="s">
        <v>577</v>
      </c>
      <c r="CK869" s="104" t="s">
        <v>190</v>
      </c>
      <c r="CL869" s="105"/>
      <c r="CM869" s="83" t="s">
        <v>578</v>
      </c>
      <c r="CN869" s="106" t="s">
        <v>108</v>
      </c>
      <c r="CO869" s="197" t="s">
        <v>566</v>
      </c>
      <c r="CP869" s="107"/>
      <c r="CQ869" s="198" t="s">
        <v>107</v>
      </c>
      <c r="CR869" s="198" t="s">
        <v>107</v>
      </c>
      <c r="CS869" s="199"/>
      <c r="CT869" s="83" t="s">
        <v>109</v>
      </c>
      <c r="CU869" s="83" t="s">
        <v>109</v>
      </c>
      <c r="CV869" s="83">
        <v>94</v>
      </c>
      <c r="CW869" s="83" t="s">
        <v>270</v>
      </c>
      <c r="CX869" s="83">
        <v>94</v>
      </c>
      <c r="CY869" s="83" t="s">
        <v>108</v>
      </c>
      <c r="CZ869" s="83">
        <v>1144017</v>
      </c>
      <c r="DA869" s="83" t="s">
        <v>8507</v>
      </c>
      <c r="DB869" s="83" t="s">
        <v>118</v>
      </c>
      <c r="DC869" s="83" t="s">
        <v>108</v>
      </c>
      <c r="DD869" s="83">
        <v>6723</v>
      </c>
      <c r="DE869" s="83" t="s">
        <v>173</v>
      </c>
      <c r="DF869" s="83" t="s">
        <v>118</v>
      </c>
      <c r="DG869" s="83" t="s">
        <v>500</v>
      </c>
      <c r="DH869" s="83"/>
      <c r="DI869" s="85">
        <v>43646</v>
      </c>
      <c r="DJ869" s="83" t="s">
        <v>584</v>
      </c>
      <c r="DK869" s="83" t="s">
        <v>102</v>
      </c>
      <c r="DL869" s="83" t="s">
        <v>482</v>
      </c>
      <c r="DM869" s="83">
        <v>0</v>
      </c>
      <c r="DN869" s="83" t="s">
        <v>483</v>
      </c>
      <c r="DO869" s="83">
        <v>1</v>
      </c>
      <c r="DP869" s="83">
        <v>5</v>
      </c>
      <c r="DQ869" s="83"/>
      <c r="DR869" s="83" t="s">
        <v>108</v>
      </c>
      <c r="DS869" s="83" t="s">
        <v>497</v>
      </c>
      <c r="DU869" s="215" t="s">
        <v>269</v>
      </c>
      <c r="DV869" s="136">
        <v>1</v>
      </c>
      <c r="DW869" s="136">
        <v>3</v>
      </c>
      <c r="DX869" s="215" t="s">
        <v>269</v>
      </c>
      <c r="DY869" s="215" t="s">
        <v>269</v>
      </c>
      <c r="DZ869" s="215" t="s">
        <v>269</v>
      </c>
      <c r="EA869" s="215" t="s">
        <v>269</v>
      </c>
      <c r="EB869" s="215" t="s">
        <v>269</v>
      </c>
      <c r="EC869" s="215" t="s">
        <v>269</v>
      </c>
      <c r="ED869" s="215" t="s">
        <v>269</v>
      </c>
      <c r="EE869" s="215" t="s">
        <v>269</v>
      </c>
    </row>
    <row r="870" spans="1:135" ht="57.6" x14ac:dyDescent="0.55000000000000004">
      <c r="A870" s="83" t="s">
        <v>130</v>
      </c>
      <c r="B870" s="136">
        <v>998956</v>
      </c>
      <c r="C870" t="s">
        <v>1503</v>
      </c>
      <c r="D870" s="83" t="s">
        <v>228</v>
      </c>
      <c r="E870" s="138">
        <v>802173928837</v>
      </c>
      <c r="F870" s="83" t="s">
        <v>143</v>
      </c>
      <c r="G870" s="85">
        <v>43620</v>
      </c>
      <c r="H870" s="83" t="s">
        <v>98</v>
      </c>
      <c r="I870" s="84" t="s">
        <v>612</v>
      </c>
      <c r="J870" s="207" t="s">
        <v>628</v>
      </c>
      <c r="K870" s="208" t="s">
        <v>633</v>
      </c>
      <c r="L870" s="83" t="s">
        <v>108</v>
      </c>
      <c r="M870" s="184" t="s">
        <v>102</v>
      </c>
      <c r="N870" s="184" t="s">
        <v>556</v>
      </c>
      <c r="O870" s="85" t="s">
        <v>102</v>
      </c>
      <c r="P870" s="185">
        <v>42491</v>
      </c>
      <c r="Q870" s="186" t="s">
        <v>202</v>
      </c>
      <c r="R870" s="186" t="s">
        <v>613</v>
      </c>
      <c r="S870" s="186"/>
      <c r="T870" s="187"/>
      <c r="U870" s="188" t="s">
        <v>295</v>
      </c>
      <c r="V870" s="188" t="s">
        <v>205</v>
      </c>
      <c r="W870" s="188" t="s">
        <v>295</v>
      </c>
      <c r="X870" s="189" t="s">
        <v>107</v>
      </c>
      <c r="Y870" s="190" t="s">
        <v>614</v>
      </c>
      <c r="Z870" s="83">
        <v>700</v>
      </c>
      <c r="AA870" s="83" t="s">
        <v>193</v>
      </c>
      <c r="AB870" s="83" t="s">
        <v>181</v>
      </c>
      <c r="AC870" s="83" t="s">
        <v>102</v>
      </c>
      <c r="AD870" s="83" t="s">
        <v>8508</v>
      </c>
      <c r="AE870" s="83" t="s">
        <v>8509</v>
      </c>
      <c r="AF870" s="83" t="s">
        <v>102</v>
      </c>
      <c r="AG870" s="83" t="s">
        <v>175</v>
      </c>
      <c r="AH870" s="83" t="s">
        <v>8510</v>
      </c>
      <c r="AI870" s="83" t="s">
        <v>104</v>
      </c>
      <c r="AJ870" s="83" t="s">
        <v>105</v>
      </c>
      <c r="AK870" s="191" t="s">
        <v>8508</v>
      </c>
      <c r="AL870" s="191" t="s">
        <v>8509</v>
      </c>
      <c r="AM870" s="191" t="s">
        <v>102</v>
      </c>
      <c r="AN870" s="191" t="s">
        <v>175</v>
      </c>
      <c r="AO870" s="191" t="s">
        <v>8510</v>
      </c>
      <c r="AP870" s="191" t="s">
        <v>104</v>
      </c>
      <c r="AQ870" s="191" t="s">
        <v>105</v>
      </c>
      <c r="AR870" s="191" t="s">
        <v>106</v>
      </c>
      <c r="AS870" s="191"/>
      <c r="AT870" s="191"/>
      <c r="AU870" s="191"/>
      <c r="AV870" s="191"/>
      <c r="AW870" s="191"/>
      <c r="AX870" s="191" t="s">
        <v>575</v>
      </c>
      <c r="AY870" s="192" t="s">
        <v>454</v>
      </c>
      <c r="AZ870" s="192" t="s">
        <v>108</v>
      </c>
      <c r="BA870" s="91" t="s">
        <v>108</v>
      </c>
      <c r="BB870" s="90">
        <v>0</v>
      </c>
      <c r="BC870" s="93" t="s">
        <v>102</v>
      </c>
      <c r="BD870" s="93" t="s">
        <v>102</v>
      </c>
      <c r="BE870" s="93" t="s">
        <v>102</v>
      </c>
      <c r="BF870" s="93" t="s">
        <v>102</v>
      </c>
      <c r="BG870" s="97" t="s">
        <v>108</v>
      </c>
      <c r="BH870" s="93" t="s">
        <v>108</v>
      </c>
      <c r="BI870" s="93" t="s">
        <v>102</v>
      </c>
      <c r="BJ870" s="93" t="s">
        <v>102</v>
      </c>
      <c r="BK870" s="93" t="s">
        <v>102</v>
      </c>
      <c r="BL870" s="93" t="s">
        <v>102</v>
      </c>
      <c r="BM870" s="93" t="s">
        <v>102</v>
      </c>
      <c r="BN870" s="93" t="s">
        <v>102</v>
      </c>
      <c r="BO870" s="93" t="s">
        <v>102</v>
      </c>
      <c r="BP870" s="96" t="s">
        <v>102</v>
      </c>
      <c r="BQ870" s="90">
        <v>0</v>
      </c>
      <c r="BR870" s="93" t="s">
        <v>102</v>
      </c>
      <c r="BS870" s="93" t="s">
        <v>102</v>
      </c>
      <c r="BT870" s="93" t="s">
        <v>102</v>
      </c>
      <c r="BU870" s="93" t="s">
        <v>102</v>
      </c>
      <c r="BV870" s="97" t="s">
        <v>108</v>
      </c>
      <c r="BW870" s="93" t="s">
        <v>108</v>
      </c>
      <c r="BX870" s="95" t="s">
        <v>102</v>
      </c>
      <c r="BY870" s="93" t="s">
        <v>102</v>
      </c>
      <c r="BZ870" s="93" t="s">
        <v>102</v>
      </c>
      <c r="CA870" s="93" t="s">
        <v>102</v>
      </c>
      <c r="CB870" s="93" t="s">
        <v>102</v>
      </c>
      <c r="CC870" s="93" t="s">
        <v>102</v>
      </c>
      <c r="CD870" s="93" t="s">
        <v>102</v>
      </c>
      <c r="CE870" s="193" t="s">
        <v>102</v>
      </c>
      <c r="CF870" s="194" t="s">
        <v>508</v>
      </c>
      <c r="CG870" s="195" t="s">
        <v>102</v>
      </c>
      <c r="CH870" s="101" t="e">
        <v>#N/A</v>
      </c>
      <c r="CI870" s="102" t="s">
        <v>580</v>
      </c>
      <c r="CJ870" s="196" t="s">
        <v>108</v>
      </c>
      <c r="CK870" s="104" t="s">
        <v>109</v>
      </c>
      <c r="CL870" s="105" t="s">
        <v>579</v>
      </c>
      <c r="CM870" s="83" t="s">
        <v>108</v>
      </c>
      <c r="CN870" s="106" t="s">
        <v>108</v>
      </c>
      <c r="CO870" s="197" t="s">
        <v>108</v>
      </c>
      <c r="CP870" s="107"/>
      <c r="CQ870" s="198" t="s">
        <v>474</v>
      </c>
      <c r="CR870" s="198" t="s">
        <v>474</v>
      </c>
      <c r="CS870" s="199" t="s">
        <v>616</v>
      </c>
      <c r="CT870" s="83" t="s">
        <v>109</v>
      </c>
      <c r="CU870" s="83" t="s">
        <v>109</v>
      </c>
      <c r="CV870" s="83">
        <v>18</v>
      </c>
      <c r="CW870" s="83" t="s">
        <v>112</v>
      </c>
      <c r="CX870" s="83">
        <v>18</v>
      </c>
      <c r="CY870" s="83" t="s">
        <v>8511</v>
      </c>
      <c r="CZ870" s="83">
        <v>1145336.5</v>
      </c>
      <c r="DA870" s="83" t="s">
        <v>138</v>
      </c>
      <c r="DB870" s="83" t="s">
        <v>124</v>
      </c>
      <c r="DC870" s="83" t="s">
        <v>501</v>
      </c>
      <c r="DD870" s="83">
        <v>2518</v>
      </c>
      <c r="DE870" s="83" t="s">
        <v>582</v>
      </c>
      <c r="DF870" s="83" t="s">
        <v>145</v>
      </c>
      <c r="DG870" s="83" t="s">
        <v>501</v>
      </c>
      <c r="DH870" s="83" t="s">
        <v>582</v>
      </c>
      <c r="DI870" s="85">
        <v>43646</v>
      </c>
      <c r="DJ870" s="83" t="s">
        <v>584</v>
      </c>
      <c r="DK870" s="83" t="s">
        <v>102</v>
      </c>
      <c r="DL870" s="83" t="s">
        <v>482</v>
      </c>
      <c r="DM870" s="83">
        <v>0</v>
      </c>
      <c r="DN870" s="83" t="s">
        <v>238</v>
      </c>
      <c r="DO870" s="83">
        <v>1</v>
      </c>
      <c r="DP870" s="83">
        <v>4</v>
      </c>
      <c r="DQ870" s="83"/>
      <c r="DR870" s="83" t="s">
        <v>108</v>
      </c>
      <c r="DS870" s="83" t="s">
        <v>497</v>
      </c>
      <c r="DU870" s="215" t="s">
        <v>269</v>
      </c>
      <c r="DV870" s="136">
        <v>1</v>
      </c>
      <c r="DW870" s="136">
        <v>3</v>
      </c>
      <c r="DX870" s="215" t="s">
        <v>269</v>
      </c>
      <c r="DY870" s="215" t="s">
        <v>269</v>
      </c>
      <c r="DZ870" s="215" t="s">
        <v>269</v>
      </c>
      <c r="EA870" s="215" t="s">
        <v>269</v>
      </c>
      <c r="EB870" s="215" t="s">
        <v>269</v>
      </c>
      <c r="EC870" s="215" t="s">
        <v>269</v>
      </c>
      <c r="ED870" s="215" t="s">
        <v>269</v>
      </c>
      <c r="EE870" s="215" t="s">
        <v>269</v>
      </c>
    </row>
    <row r="871" spans="1:135" ht="28.8" x14ac:dyDescent="0.55000000000000004">
      <c r="A871" s="83" t="s">
        <v>130</v>
      </c>
      <c r="B871" s="136">
        <v>379084</v>
      </c>
      <c r="C871" t="s">
        <v>1504</v>
      </c>
      <c r="D871" s="83" t="s">
        <v>228</v>
      </c>
      <c r="E871" s="138">
        <v>777153170477</v>
      </c>
      <c r="F871" s="83" t="s">
        <v>114</v>
      </c>
      <c r="G871" s="85">
        <v>43634</v>
      </c>
      <c r="H871" s="83" t="s">
        <v>98</v>
      </c>
      <c r="I871" s="84" t="s">
        <v>618</v>
      </c>
      <c r="J871" s="207" t="s">
        <v>629</v>
      </c>
      <c r="K871" s="208" t="s">
        <v>634</v>
      </c>
      <c r="L871" s="83" t="s">
        <v>108</v>
      </c>
      <c r="M871" s="184">
        <v>27757</v>
      </c>
      <c r="N871" s="184"/>
      <c r="O871" s="85" t="s">
        <v>102</v>
      </c>
      <c r="P871" s="185">
        <v>43013</v>
      </c>
      <c r="Q871" s="186" t="s">
        <v>203</v>
      </c>
      <c r="R871" s="186"/>
      <c r="S871" s="186"/>
      <c r="T871" s="187"/>
      <c r="U871" s="188" t="s">
        <v>296</v>
      </c>
      <c r="V871" s="188" t="s">
        <v>205</v>
      </c>
      <c r="W871" s="189" t="s">
        <v>619</v>
      </c>
      <c r="X871" s="189" t="s">
        <v>107</v>
      </c>
      <c r="Y871" s="190" t="s">
        <v>614</v>
      </c>
      <c r="Z871" s="83">
        <v>700</v>
      </c>
      <c r="AA871" s="83" t="s">
        <v>193</v>
      </c>
      <c r="AB871" s="83" t="s">
        <v>181</v>
      </c>
      <c r="AC871" s="83" t="s">
        <v>102</v>
      </c>
      <c r="AD871" s="83" t="s">
        <v>8512</v>
      </c>
      <c r="AE871" s="83" t="s">
        <v>102</v>
      </c>
      <c r="AF871" s="83" t="s">
        <v>102</v>
      </c>
      <c r="AG871" s="83" t="s">
        <v>174</v>
      </c>
      <c r="AH871" s="83" t="s">
        <v>8501</v>
      </c>
      <c r="AI871" s="83" t="s">
        <v>104</v>
      </c>
      <c r="AJ871" s="83" t="s">
        <v>105</v>
      </c>
      <c r="AK871" s="191" t="s">
        <v>8512</v>
      </c>
      <c r="AL871" s="191" t="s">
        <v>102</v>
      </c>
      <c r="AM871" s="191" t="s">
        <v>102</v>
      </c>
      <c r="AN871" s="191" t="s">
        <v>174</v>
      </c>
      <c r="AO871" s="191" t="s">
        <v>8501</v>
      </c>
      <c r="AP871" s="191" t="s">
        <v>104</v>
      </c>
      <c r="AQ871" s="191" t="s">
        <v>105</v>
      </c>
      <c r="AR871" s="191" t="s">
        <v>106</v>
      </c>
      <c r="AS871" s="191" t="s">
        <v>8512</v>
      </c>
      <c r="AT871" s="191" t="s">
        <v>488</v>
      </c>
      <c r="AU871" s="191" t="s">
        <v>8513</v>
      </c>
      <c r="AV871" s="191" t="s">
        <v>104</v>
      </c>
      <c r="AW871" s="191" t="s">
        <v>204</v>
      </c>
      <c r="AX871" s="191"/>
      <c r="AY871" s="192" t="s">
        <v>454</v>
      </c>
      <c r="AZ871" s="192" t="s">
        <v>416</v>
      </c>
      <c r="BA871" s="91" t="s">
        <v>108</v>
      </c>
      <c r="BB871" s="90">
        <v>0</v>
      </c>
      <c r="BC871" s="93" t="s">
        <v>102</v>
      </c>
      <c r="BD871" s="93" t="s">
        <v>102</v>
      </c>
      <c r="BE871" s="93" t="s">
        <v>102</v>
      </c>
      <c r="BF871" s="93" t="s">
        <v>102</v>
      </c>
      <c r="BG871" s="97" t="s">
        <v>108</v>
      </c>
      <c r="BH871" s="93" t="s">
        <v>108</v>
      </c>
      <c r="BI871" s="93" t="s">
        <v>102</v>
      </c>
      <c r="BJ871" s="93" t="s">
        <v>102</v>
      </c>
      <c r="BK871" s="93" t="s">
        <v>102</v>
      </c>
      <c r="BL871" s="93" t="s">
        <v>102</v>
      </c>
      <c r="BM871" s="93" t="s">
        <v>102</v>
      </c>
      <c r="BN871" s="93" t="s">
        <v>102</v>
      </c>
      <c r="BO871" s="93" t="s">
        <v>102</v>
      </c>
      <c r="BP871" s="96" t="s">
        <v>102</v>
      </c>
      <c r="BQ871" s="90">
        <v>0</v>
      </c>
      <c r="BR871" s="93" t="s">
        <v>102</v>
      </c>
      <c r="BS871" s="93" t="s">
        <v>102</v>
      </c>
      <c r="BT871" s="93" t="s">
        <v>102</v>
      </c>
      <c r="BU871" s="93" t="s">
        <v>102</v>
      </c>
      <c r="BV871" s="97" t="s">
        <v>108</v>
      </c>
      <c r="BW871" s="93" t="s">
        <v>108</v>
      </c>
      <c r="BX871" s="95" t="s">
        <v>102</v>
      </c>
      <c r="BY871" s="93" t="s">
        <v>102</v>
      </c>
      <c r="BZ871" s="93" t="s">
        <v>102</v>
      </c>
      <c r="CA871" s="93" t="s">
        <v>102</v>
      </c>
      <c r="CB871" s="93" t="s">
        <v>102</v>
      </c>
      <c r="CC871" s="93" t="s">
        <v>102</v>
      </c>
      <c r="CD871" s="93" t="s">
        <v>102</v>
      </c>
      <c r="CE871" s="193" t="s">
        <v>102</v>
      </c>
      <c r="CF871" s="194" t="s">
        <v>436</v>
      </c>
      <c r="CG871" s="195" t="s">
        <v>8514</v>
      </c>
      <c r="CH871" s="101" t="s">
        <v>310</v>
      </c>
      <c r="CI871" s="102"/>
      <c r="CJ871" s="196" t="s">
        <v>8515</v>
      </c>
      <c r="CK871" s="104" t="s">
        <v>190</v>
      </c>
      <c r="CL871" s="105"/>
      <c r="CM871" s="83" t="s">
        <v>623</v>
      </c>
      <c r="CN871" s="106" t="s">
        <v>624</v>
      </c>
      <c r="CO871" s="197" t="s">
        <v>625</v>
      </c>
      <c r="CP871" s="107"/>
      <c r="CQ871" s="198" t="s">
        <v>474</v>
      </c>
      <c r="CR871" s="198" t="s">
        <v>474</v>
      </c>
      <c r="CS871" s="199"/>
      <c r="CT871" s="83" t="s">
        <v>109</v>
      </c>
      <c r="CU871" s="83" t="s">
        <v>109</v>
      </c>
      <c r="CV871" s="83">
        <v>55</v>
      </c>
      <c r="CW871" s="83" t="s">
        <v>139</v>
      </c>
      <c r="CX871" s="83">
        <v>55</v>
      </c>
      <c r="CY871" s="83" t="s">
        <v>108</v>
      </c>
      <c r="CZ871" s="83">
        <v>1146656</v>
      </c>
      <c r="DA871" s="83" t="s">
        <v>581</v>
      </c>
      <c r="DB871" s="83" t="s">
        <v>152</v>
      </c>
      <c r="DC871" s="83" t="s">
        <v>500</v>
      </c>
      <c r="DD871" s="83">
        <v>4703</v>
      </c>
      <c r="DE871" s="83" t="s">
        <v>606</v>
      </c>
      <c r="DF871" s="83" t="s">
        <v>152</v>
      </c>
      <c r="DG871" s="83" t="s">
        <v>500</v>
      </c>
      <c r="DH871" s="83"/>
      <c r="DI871" s="85">
        <v>43646</v>
      </c>
      <c r="DJ871" s="83" t="s">
        <v>584</v>
      </c>
      <c r="DK871" s="83" t="s">
        <v>102</v>
      </c>
      <c r="DL871" s="83" t="s">
        <v>482</v>
      </c>
      <c r="DM871" s="83">
        <v>0</v>
      </c>
      <c r="DN871" s="83" t="s">
        <v>483</v>
      </c>
      <c r="DO871" s="83">
        <v>1</v>
      </c>
      <c r="DP871" s="83">
        <v>4</v>
      </c>
      <c r="DQ871" s="83"/>
      <c r="DR871" s="83" t="s">
        <v>108</v>
      </c>
      <c r="DS871" s="83" t="s">
        <v>497</v>
      </c>
      <c r="DU871" s="215" t="s">
        <v>269</v>
      </c>
      <c r="DV871" s="136">
        <v>1</v>
      </c>
      <c r="DW871" s="136">
        <v>3</v>
      </c>
      <c r="DX871" s="215" t="s">
        <v>269</v>
      </c>
      <c r="DY871" s="215" t="s">
        <v>269</v>
      </c>
      <c r="DZ871" s="215" t="s">
        <v>269</v>
      </c>
      <c r="EA871" s="215" t="s">
        <v>269</v>
      </c>
      <c r="EB871" s="215" t="s">
        <v>269</v>
      </c>
      <c r="EC871" s="215" t="s">
        <v>269</v>
      </c>
      <c r="ED871" s="215" t="s">
        <v>269</v>
      </c>
      <c r="EE871" s="215" t="s">
        <v>269</v>
      </c>
    </row>
    <row r="872" spans="1:135" ht="28.8" x14ac:dyDescent="0.55000000000000004">
      <c r="A872" s="83" t="s">
        <v>130</v>
      </c>
      <c r="B872" s="136">
        <v>708611</v>
      </c>
      <c r="C872" t="s">
        <v>1505</v>
      </c>
      <c r="D872" s="83" t="s">
        <v>228</v>
      </c>
      <c r="E872" s="138">
        <v>426306447375</v>
      </c>
      <c r="F872" s="83" t="s">
        <v>114</v>
      </c>
      <c r="G872" s="85">
        <v>43643</v>
      </c>
      <c r="H872" s="211" t="s">
        <v>98</v>
      </c>
      <c r="I872" s="84" t="s">
        <v>610</v>
      </c>
      <c r="J872" s="207" t="s">
        <v>627</v>
      </c>
      <c r="K872" s="208" t="s">
        <v>630</v>
      </c>
      <c r="L872" s="83" t="s">
        <v>108</v>
      </c>
      <c r="M872" s="184">
        <v>24668</v>
      </c>
      <c r="N872" s="184"/>
      <c r="O872" s="85" t="s">
        <v>102</v>
      </c>
      <c r="P872" s="185">
        <v>42491</v>
      </c>
      <c r="Q872" s="186" t="s">
        <v>203</v>
      </c>
      <c r="R872" s="186"/>
      <c r="S872" s="186"/>
      <c r="T872" s="187"/>
      <c r="U872" s="188" t="s">
        <v>296</v>
      </c>
      <c r="V872" s="188" t="s">
        <v>297</v>
      </c>
      <c r="W872" s="188" t="s">
        <v>297</v>
      </c>
      <c r="X872" s="189" t="s">
        <v>167</v>
      </c>
      <c r="Y872" s="190"/>
      <c r="Z872" s="83">
        <v>700</v>
      </c>
      <c r="AA872" s="83" t="s">
        <v>193</v>
      </c>
      <c r="AB872" s="83" t="s">
        <v>181</v>
      </c>
      <c r="AC872" s="83" t="s">
        <v>102</v>
      </c>
      <c r="AD872" s="83" t="s">
        <v>8516</v>
      </c>
      <c r="AE872" s="83" t="s">
        <v>102</v>
      </c>
      <c r="AF872" s="83" t="s">
        <v>102</v>
      </c>
      <c r="AG872" s="83" t="s">
        <v>119</v>
      </c>
      <c r="AH872" s="83" t="s">
        <v>8517</v>
      </c>
      <c r="AI872" s="83" t="s">
        <v>104</v>
      </c>
      <c r="AJ872" s="83" t="s">
        <v>105</v>
      </c>
      <c r="AK872" s="191" t="s">
        <v>8516</v>
      </c>
      <c r="AL872" s="191" t="s">
        <v>102</v>
      </c>
      <c r="AM872" s="191" t="s">
        <v>102</v>
      </c>
      <c r="AN872" s="191" t="s">
        <v>119</v>
      </c>
      <c r="AO872" s="191" t="s">
        <v>8517</v>
      </c>
      <c r="AP872" s="191" t="s">
        <v>104</v>
      </c>
      <c r="AQ872" s="191" t="s">
        <v>105</v>
      </c>
      <c r="AR872" s="191" t="s">
        <v>106</v>
      </c>
      <c r="AS872" s="191" t="s">
        <v>8516</v>
      </c>
      <c r="AT872" s="191" t="s">
        <v>485</v>
      </c>
      <c r="AU872" s="191" t="s">
        <v>8517</v>
      </c>
      <c r="AV872" s="191" t="s">
        <v>104</v>
      </c>
      <c r="AW872" s="191" t="s">
        <v>204</v>
      </c>
      <c r="AX872" s="191"/>
      <c r="AY872" s="192" t="s">
        <v>454</v>
      </c>
      <c r="AZ872" s="192" t="s">
        <v>416</v>
      </c>
      <c r="BA872" s="91" t="s">
        <v>108</v>
      </c>
      <c r="BB872" s="90">
        <v>0</v>
      </c>
      <c r="BC872" s="93" t="s">
        <v>102</v>
      </c>
      <c r="BD872" s="93" t="s">
        <v>102</v>
      </c>
      <c r="BE872" s="93" t="s">
        <v>102</v>
      </c>
      <c r="BF872" s="93" t="s">
        <v>102</v>
      </c>
      <c r="BG872" s="97" t="s">
        <v>108</v>
      </c>
      <c r="BH872" s="93" t="s">
        <v>108</v>
      </c>
      <c r="BI872" s="93" t="s">
        <v>102</v>
      </c>
      <c r="BJ872" s="93" t="s">
        <v>102</v>
      </c>
      <c r="BK872" s="93" t="s">
        <v>102</v>
      </c>
      <c r="BL872" s="93" t="s">
        <v>102</v>
      </c>
      <c r="BM872" s="93" t="s">
        <v>102</v>
      </c>
      <c r="BN872" s="93" t="s">
        <v>102</v>
      </c>
      <c r="BO872" s="93" t="s">
        <v>102</v>
      </c>
      <c r="BP872" s="96" t="s">
        <v>102</v>
      </c>
      <c r="BQ872" s="90">
        <v>0</v>
      </c>
      <c r="BR872" s="93" t="s">
        <v>102</v>
      </c>
      <c r="BS872" s="93" t="s">
        <v>102</v>
      </c>
      <c r="BT872" s="93" t="s">
        <v>102</v>
      </c>
      <c r="BU872" s="93" t="s">
        <v>102</v>
      </c>
      <c r="BV872" s="97" t="s">
        <v>108</v>
      </c>
      <c r="BW872" s="93" t="s">
        <v>108</v>
      </c>
      <c r="BX872" s="95" t="s">
        <v>102</v>
      </c>
      <c r="BY872" s="93" t="s">
        <v>102</v>
      </c>
      <c r="BZ872" s="93" t="s">
        <v>102</v>
      </c>
      <c r="CA872" s="93" t="s">
        <v>102</v>
      </c>
      <c r="CB872" s="93" t="s">
        <v>102</v>
      </c>
      <c r="CC872" s="93" t="s">
        <v>102</v>
      </c>
      <c r="CD872" s="93" t="s">
        <v>102</v>
      </c>
      <c r="CE872" s="193" t="s">
        <v>102</v>
      </c>
      <c r="CF872" s="194" t="s">
        <v>436</v>
      </c>
      <c r="CG872" s="195" t="s">
        <v>8518</v>
      </c>
      <c r="CH872" s="101" t="s">
        <v>563</v>
      </c>
      <c r="CI872" s="102"/>
      <c r="CJ872" s="196" t="s">
        <v>577</v>
      </c>
      <c r="CK872" s="104" t="s">
        <v>190</v>
      </c>
      <c r="CL872" s="105"/>
      <c r="CM872" s="83" t="s">
        <v>578</v>
      </c>
      <c r="CN872" s="106" t="s">
        <v>108</v>
      </c>
      <c r="CO872" s="197" t="s">
        <v>566</v>
      </c>
      <c r="CP872" s="107"/>
      <c r="CQ872" s="198" t="s">
        <v>107</v>
      </c>
      <c r="CR872" s="198" t="s">
        <v>107</v>
      </c>
      <c r="CS872" s="199"/>
      <c r="CT872" s="83" t="s">
        <v>109</v>
      </c>
      <c r="CU872" s="83" t="s">
        <v>109</v>
      </c>
      <c r="CV872" s="83">
        <v>96</v>
      </c>
      <c r="CW872" s="83" t="s">
        <v>270</v>
      </c>
      <c r="CX872" s="83">
        <v>96</v>
      </c>
      <c r="CY872" s="83" t="s">
        <v>108</v>
      </c>
      <c r="CZ872" s="83">
        <v>1147975.5</v>
      </c>
      <c r="DA872" s="83" t="s">
        <v>8519</v>
      </c>
      <c r="DB872" s="83" t="s">
        <v>118</v>
      </c>
      <c r="DC872" s="83" t="s">
        <v>108</v>
      </c>
      <c r="DD872" s="83">
        <v>1359</v>
      </c>
      <c r="DE872" s="83" t="s">
        <v>173</v>
      </c>
      <c r="DF872" s="83" t="s">
        <v>118</v>
      </c>
      <c r="DG872" s="83" t="s">
        <v>500</v>
      </c>
      <c r="DH872" s="83"/>
      <c r="DI872" s="85">
        <v>43646</v>
      </c>
      <c r="DJ872" s="83" t="s">
        <v>584</v>
      </c>
      <c r="DK872" s="83" t="s">
        <v>102</v>
      </c>
      <c r="DL872" s="83" t="s">
        <v>482</v>
      </c>
      <c r="DM872" s="83">
        <v>0</v>
      </c>
      <c r="DN872" s="83" t="s">
        <v>483</v>
      </c>
      <c r="DO872" s="83">
        <v>1</v>
      </c>
      <c r="DP872" s="83">
        <v>4</v>
      </c>
      <c r="DQ872" s="83"/>
      <c r="DR872" s="83" t="s">
        <v>108</v>
      </c>
      <c r="DS872" s="83" t="s">
        <v>497</v>
      </c>
      <c r="DU872" s="215" t="s">
        <v>269</v>
      </c>
      <c r="DV872" s="136">
        <v>1</v>
      </c>
      <c r="DW872" s="136">
        <v>3</v>
      </c>
      <c r="DX872" s="215" t="s">
        <v>269</v>
      </c>
      <c r="DY872" s="215" t="s">
        <v>269</v>
      </c>
      <c r="DZ872" s="215" t="s">
        <v>269</v>
      </c>
      <c r="EA872" s="215" t="s">
        <v>269</v>
      </c>
      <c r="EB872" s="215" t="s">
        <v>269</v>
      </c>
      <c r="EC872" s="215" t="s">
        <v>269</v>
      </c>
      <c r="ED872" s="215" t="s">
        <v>269</v>
      </c>
      <c r="EE872" s="215" t="s">
        <v>269</v>
      </c>
    </row>
    <row r="873" spans="1:135" ht="57.6" x14ac:dyDescent="0.55000000000000004">
      <c r="A873" s="83" t="s">
        <v>130</v>
      </c>
      <c r="B873" s="136">
        <v>282861</v>
      </c>
      <c r="C873" t="s">
        <v>1506</v>
      </c>
      <c r="D873" s="83" t="s">
        <v>228</v>
      </c>
      <c r="E873" s="138">
        <v>620602729060</v>
      </c>
      <c r="F873" s="83" t="s">
        <v>143</v>
      </c>
      <c r="G873" s="85">
        <v>43620</v>
      </c>
      <c r="H873" s="83" t="s">
        <v>98</v>
      </c>
      <c r="I873" s="84" t="s">
        <v>612</v>
      </c>
      <c r="J873" s="207" t="s">
        <v>628</v>
      </c>
      <c r="K873" s="208" t="s">
        <v>633</v>
      </c>
      <c r="L873" s="83" t="s">
        <v>108</v>
      </c>
      <c r="M873" s="184" t="s">
        <v>102</v>
      </c>
      <c r="N873" s="184" t="s">
        <v>556</v>
      </c>
      <c r="O873" s="85" t="s">
        <v>102</v>
      </c>
      <c r="P873" s="185">
        <v>42491</v>
      </c>
      <c r="Q873" s="186" t="s">
        <v>202</v>
      </c>
      <c r="R873" s="186" t="s">
        <v>613</v>
      </c>
      <c r="S873" s="186"/>
      <c r="T873" s="187"/>
      <c r="U873" s="188" t="s">
        <v>295</v>
      </c>
      <c r="V873" s="188" t="s">
        <v>205</v>
      </c>
      <c r="W873" s="188" t="s">
        <v>295</v>
      </c>
      <c r="X873" s="189" t="s">
        <v>107</v>
      </c>
      <c r="Y873" s="190" t="s">
        <v>614</v>
      </c>
      <c r="Z873" s="83">
        <v>700</v>
      </c>
      <c r="AA873" s="83" t="s">
        <v>193</v>
      </c>
      <c r="AB873" s="83" t="s">
        <v>181</v>
      </c>
      <c r="AC873" s="83" t="s">
        <v>102</v>
      </c>
      <c r="AD873" s="83" t="s">
        <v>8520</v>
      </c>
      <c r="AE873" s="83" t="s">
        <v>8521</v>
      </c>
      <c r="AF873" s="83" t="s">
        <v>102</v>
      </c>
      <c r="AG873" s="83" t="s">
        <v>175</v>
      </c>
      <c r="AH873" s="83" t="s">
        <v>8522</v>
      </c>
      <c r="AI873" s="83" t="s">
        <v>104</v>
      </c>
      <c r="AJ873" s="83" t="s">
        <v>105</v>
      </c>
      <c r="AK873" s="191" t="s">
        <v>8520</v>
      </c>
      <c r="AL873" s="191" t="s">
        <v>8521</v>
      </c>
      <c r="AM873" s="191" t="s">
        <v>102</v>
      </c>
      <c r="AN873" s="191" t="s">
        <v>175</v>
      </c>
      <c r="AO873" s="191" t="s">
        <v>8522</v>
      </c>
      <c r="AP873" s="191" t="s">
        <v>104</v>
      </c>
      <c r="AQ873" s="191" t="s">
        <v>105</v>
      </c>
      <c r="AR873" s="191" t="s">
        <v>106</v>
      </c>
      <c r="AS873" s="191"/>
      <c r="AT873" s="191"/>
      <c r="AU873" s="191"/>
      <c r="AV873" s="191"/>
      <c r="AW873" s="191"/>
      <c r="AX873" s="191" t="s">
        <v>575</v>
      </c>
      <c r="AY873" s="192" t="s">
        <v>454</v>
      </c>
      <c r="AZ873" s="192" t="s">
        <v>108</v>
      </c>
      <c r="BA873" s="91" t="s">
        <v>108</v>
      </c>
      <c r="BB873" s="90">
        <v>0</v>
      </c>
      <c r="BC873" s="93" t="s">
        <v>102</v>
      </c>
      <c r="BD873" s="93" t="s">
        <v>102</v>
      </c>
      <c r="BE873" s="93" t="s">
        <v>102</v>
      </c>
      <c r="BF873" s="93" t="s">
        <v>102</v>
      </c>
      <c r="BG873" s="97" t="s">
        <v>108</v>
      </c>
      <c r="BH873" s="93" t="s">
        <v>108</v>
      </c>
      <c r="BI873" s="93" t="s">
        <v>102</v>
      </c>
      <c r="BJ873" s="93" t="s">
        <v>102</v>
      </c>
      <c r="BK873" s="93" t="s">
        <v>102</v>
      </c>
      <c r="BL873" s="93" t="s">
        <v>102</v>
      </c>
      <c r="BM873" s="93" t="s">
        <v>102</v>
      </c>
      <c r="BN873" s="93" t="s">
        <v>102</v>
      </c>
      <c r="BO873" s="93" t="s">
        <v>102</v>
      </c>
      <c r="BP873" s="96" t="s">
        <v>102</v>
      </c>
      <c r="BQ873" s="90">
        <v>0</v>
      </c>
      <c r="BR873" s="93" t="s">
        <v>102</v>
      </c>
      <c r="BS873" s="93" t="s">
        <v>102</v>
      </c>
      <c r="BT873" s="93" t="s">
        <v>102</v>
      </c>
      <c r="BU873" s="93" t="s">
        <v>102</v>
      </c>
      <c r="BV873" s="97" t="s">
        <v>108</v>
      </c>
      <c r="BW873" s="93" t="s">
        <v>108</v>
      </c>
      <c r="BX873" s="95" t="s">
        <v>102</v>
      </c>
      <c r="BY873" s="93" t="s">
        <v>102</v>
      </c>
      <c r="BZ873" s="93" t="s">
        <v>102</v>
      </c>
      <c r="CA873" s="93" t="s">
        <v>102</v>
      </c>
      <c r="CB873" s="93" t="s">
        <v>102</v>
      </c>
      <c r="CC873" s="93" t="s">
        <v>102</v>
      </c>
      <c r="CD873" s="93" t="s">
        <v>102</v>
      </c>
      <c r="CE873" s="193" t="s">
        <v>102</v>
      </c>
      <c r="CF873" s="194" t="s">
        <v>508</v>
      </c>
      <c r="CG873" s="195" t="s">
        <v>102</v>
      </c>
      <c r="CH873" s="101" t="e">
        <v>#N/A</v>
      </c>
      <c r="CI873" s="102" t="s">
        <v>580</v>
      </c>
      <c r="CJ873" s="196" t="s">
        <v>108</v>
      </c>
      <c r="CK873" s="104" t="s">
        <v>109</v>
      </c>
      <c r="CL873" s="105" t="s">
        <v>579</v>
      </c>
      <c r="CM873" s="83" t="s">
        <v>108</v>
      </c>
      <c r="CN873" s="106" t="s">
        <v>108</v>
      </c>
      <c r="CO873" s="197" t="s">
        <v>108</v>
      </c>
      <c r="CP873" s="107"/>
      <c r="CQ873" s="198" t="s">
        <v>474</v>
      </c>
      <c r="CR873" s="198" t="s">
        <v>474</v>
      </c>
      <c r="CS873" s="199" t="s">
        <v>616</v>
      </c>
      <c r="CT873" s="83" t="s">
        <v>109</v>
      </c>
      <c r="CU873" s="83" t="s">
        <v>109</v>
      </c>
      <c r="CV873" s="83">
        <v>54</v>
      </c>
      <c r="CW873" s="83" t="s">
        <v>112</v>
      </c>
      <c r="CX873" s="83">
        <v>54</v>
      </c>
      <c r="CY873" s="83" t="s">
        <v>8523</v>
      </c>
      <c r="CZ873" s="83">
        <v>1149295</v>
      </c>
      <c r="DA873" s="83" t="s">
        <v>138</v>
      </c>
      <c r="DB873" s="83" t="s">
        <v>124</v>
      </c>
      <c r="DC873" s="83" t="s">
        <v>501</v>
      </c>
      <c r="DD873" s="83">
        <v>5302</v>
      </c>
      <c r="DE873" s="83" t="s">
        <v>582</v>
      </c>
      <c r="DF873" s="83" t="s">
        <v>145</v>
      </c>
      <c r="DG873" s="83" t="s">
        <v>501</v>
      </c>
      <c r="DH873" s="83" t="s">
        <v>582</v>
      </c>
      <c r="DI873" s="85">
        <v>43646</v>
      </c>
      <c r="DJ873" s="83" t="s">
        <v>584</v>
      </c>
      <c r="DK873" s="83" t="s">
        <v>102</v>
      </c>
      <c r="DL873" s="83" t="s">
        <v>482</v>
      </c>
      <c r="DM873" s="83">
        <v>0</v>
      </c>
      <c r="DN873" s="83" t="s">
        <v>238</v>
      </c>
      <c r="DO873" s="83">
        <v>1</v>
      </c>
      <c r="DP873" s="83">
        <v>1</v>
      </c>
      <c r="DQ873" s="83"/>
      <c r="DR873" s="83" t="s">
        <v>108</v>
      </c>
      <c r="DS873" s="83" t="s">
        <v>497</v>
      </c>
      <c r="DU873" s="215" t="s">
        <v>269</v>
      </c>
      <c r="DV873" s="136">
        <v>1</v>
      </c>
      <c r="DW873" s="136">
        <v>3</v>
      </c>
      <c r="DX873" s="215" t="s">
        <v>269</v>
      </c>
      <c r="DY873" s="215" t="s">
        <v>269</v>
      </c>
      <c r="DZ873" s="215" t="s">
        <v>269</v>
      </c>
      <c r="EA873" s="215" t="s">
        <v>269</v>
      </c>
      <c r="EB873" s="215" t="s">
        <v>269</v>
      </c>
      <c r="EC873" s="215" t="s">
        <v>269</v>
      </c>
      <c r="ED873" s="215" t="s">
        <v>269</v>
      </c>
      <c r="EE873" s="215" t="s">
        <v>269</v>
      </c>
    </row>
    <row r="874" spans="1:135" ht="28.8" x14ac:dyDescent="0.55000000000000004">
      <c r="A874" s="83" t="s">
        <v>130</v>
      </c>
      <c r="B874" s="136">
        <v>315518</v>
      </c>
      <c r="C874" t="s">
        <v>1507</v>
      </c>
      <c r="D874" s="83" t="s">
        <v>228</v>
      </c>
      <c r="E874" s="138">
        <v>196846136926</v>
      </c>
      <c r="F874" s="83" t="s">
        <v>114</v>
      </c>
      <c r="G874" s="85">
        <v>43634</v>
      </c>
      <c r="H874" s="83" t="s">
        <v>98</v>
      </c>
      <c r="I874" s="84" t="s">
        <v>618</v>
      </c>
      <c r="J874" s="207" t="s">
        <v>629</v>
      </c>
      <c r="K874" s="208" t="s">
        <v>634</v>
      </c>
      <c r="L874" s="83" t="s">
        <v>108</v>
      </c>
      <c r="M874" s="184">
        <v>27758</v>
      </c>
      <c r="N874" s="184"/>
      <c r="O874" s="85" t="s">
        <v>102</v>
      </c>
      <c r="P874" s="185">
        <v>43013</v>
      </c>
      <c r="Q874" s="186" t="s">
        <v>203</v>
      </c>
      <c r="R874" s="186"/>
      <c r="S874" s="186"/>
      <c r="T874" s="187"/>
      <c r="U874" s="188" t="s">
        <v>296</v>
      </c>
      <c r="V874" s="188" t="s">
        <v>205</v>
      </c>
      <c r="W874" s="189" t="s">
        <v>619</v>
      </c>
      <c r="X874" s="189" t="s">
        <v>107</v>
      </c>
      <c r="Y874" s="190" t="s">
        <v>614</v>
      </c>
      <c r="Z874" s="83">
        <v>700</v>
      </c>
      <c r="AA874" s="83" t="s">
        <v>193</v>
      </c>
      <c r="AB874" s="83" t="s">
        <v>181</v>
      </c>
      <c r="AC874" s="83" t="s">
        <v>102</v>
      </c>
      <c r="AD874" s="83" t="s">
        <v>8524</v>
      </c>
      <c r="AE874" s="83" t="s">
        <v>102</v>
      </c>
      <c r="AF874" s="83" t="s">
        <v>102</v>
      </c>
      <c r="AG874" s="83" t="s">
        <v>174</v>
      </c>
      <c r="AH874" s="83" t="s">
        <v>8513</v>
      </c>
      <c r="AI874" s="83" t="s">
        <v>104</v>
      </c>
      <c r="AJ874" s="83" t="s">
        <v>105</v>
      </c>
      <c r="AK874" s="191" t="s">
        <v>8524</v>
      </c>
      <c r="AL874" s="191" t="s">
        <v>102</v>
      </c>
      <c r="AM874" s="191" t="s">
        <v>102</v>
      </c>
      <c r="AN874" s="191" t="s">
        <v>174</v>
      </c>
      <c r="AO874" s="191" t="s">
        <v>8513</v>
      </c>
      <c r="AP874" s="191" t="s">
        <v>104</v>
      </c>
      <c r="AQ874" s="191" t="s">
        <v>105</v>
      </c>
      <c r="AR874" s="191" t="s">
        <v>106</v>
      </c>
      <c r="AS874" s="191" t="s">
        <v>8524</v>
      </c>
      <c r="AT874" s="191" t="s">
        <v>488</v>
      </c>
      <c r="AU874" s="191" t="s">
        <v>8525</v>
      </c>
      <c r="AV874" s="191" t="s">
        <v>104</v>
      </c>
      <c r="AW874" s="191" t="s">
        <v>204</v>
      </c>
      <c r="AX874" s="191"/>
      <c r="AY874" s="192" t="s">
        <v>454</v>
      </c>
      <c r="AZ874" s="192" t="s">
        <v>416</v>
      </c>
      <c r="BA874" s="91" t="s">
        <v>108</v>
      </c>
      <c r="BB874" s="90">
        <v>0</v>
      </c>
      <c r="BC874" s="93" t="s">
        <v>102</v>
      </c>
      <c r="BD874" s="93" t="s">
        <v>102</v>
      </c>
      <c r="BE874" s="93" t="s">
        <v>102</v>
      </c>
      <c r="BF874" s="93" t="s">
        <v>102</v>
      </c>
      <c r="BG874" s="97" t="s">
        <v>108</v>
      </c>
      <c r="BH874" s="93" t="s">
        <v>108</v>
      </c>
      <c r="BI874" s="93" t="s">
        <v>102</v>
      </c>
      <c r="BJ874" s="93" t="s">
        <v>102</v>
      </c>
      <c r="BK874" s="93" t="s">
        <v>102</v>
      </c>
      <c r="BL874" s="93" t="s">
        <v>102</v>
      </c>
      <c r="BM874" s="93" t="s">
        <v>102</v>
      </c>
      <c r="BN874" s="93" t="s">
        <v>102</v>
      </c>
      <c r="BO874" s="93" t="s">
        <v>102</v>
      </c>
      <c r="BP874" s="96" t="s">
        <v>102</v>
      </c>
      <c r="BQ874" s="90">
        <v>0</v>
      </c>
      <c r="BR874" s="93" t="s">
        <v>102</v>
      </c>
      <c r="BS874" s="93" t="s">
        <v>102</v>
      </c>
      <c r="BT874" s="93" t="s">
        <v>102</v>
      </c>
      <c r="BU874" s="93" t="s">
        <v>102</v>
      </c>
      <c r="BV874" s="97" t="s">
        <v>108</v>
      </c>
      <c r="BW874" s="93" t="s">
        <v>108</v>
      </c>
      <c r="BX874" s="95" t="s">
        <v>102</v>
      </c>
      <c r="BY874" s="93" t="s">
        <v>102</v>
      </c>
      <c r="BZ874" s="93" t="s">
        <v>102</v>
      </c>
      <c r="CA874" s="93" t="s">
        <v>102</v>
      </c>
      <c r="CB874" s="93" t="s">
        <v>102</v>
      </c>
      <c r="CC874" s="93" t="s">
        <v>102</v>
      </c>
      <c r="CD874" s="93" t="s">
        <v>102</v>
      </c>
      <c r="CE874" s="193" t="s">
        <v>102</v>
      </c>
      <c r="CF874" s="194" t="s">
        <v>436</v>
      </c>
      <c r="CG874" s="195" t="s">
        <v>8526</v>
      </c>
      <c r="CH874" s="101" t="s">
        <v>310</v>
      </c>
      <c r="CI874" s="102"/>
      <c r="CJ874" s="196" t="s">
        <v>8527</v>
      </c>
      <c r="CK874" s="104" t="s">
        <v>190</v>
      </c>
      <c r="CL874" s="105"/>
      <c r="CM874" s="83" t="s">
        <v>623</v>
      </c>
      <c r="CN874" s="106" t="s">
        <v>624</v>
      </c>
      <c r="CO874" s="197" t="s">
        <v>625</v>
      </c>
      <c r="CP874" s="107"/>
      <c r="CQ874" s="198" t="s">
        <v>474</v>
      </c>
      <c r="CR874" s="198" t="s">
        <v>474</v>
      </c>
      <c r="CS874" s="199"/>
      <c r="CT874" s="83" t="s">
        <v>109</v>
      </c>
      <c r="CU874" s="83" t="s">
        <v>109</v>
      </c>
      <c r="CV874" s="83">
        <v>22</v>
      </c>
      <c r="CW874" s="83" t="s">
        <v>139</v>
      </c>
      <c r="CX874" s="83">
        <v>22</v>
      </c>
      <c r="CY874" s="83" t="s">
        <v>108</v>
      </c>
      <c r="CZ874" s="83">
        <v>1150614.5</v>
      </c>
      <c r="DA874" s="83" t="s">
        <v>581</v>
      </c>
      <c r="DB874" s="83" t="s">
        <v>152</v>
      </c>
      <c r="DC874" s="83" t="s">
        <v>500</v>
      </c>
      <c r="DD874" s="83">
        <v>4454</v>
      </c>
      <c r="DE874" s="83" t="s">
        <v>606</v>
      </c>
      <c r="DF874" s="83" t="s">
        <v>152</v>
      </c>
      <c r="DG874" s="83" t="s">
        <v>500</v>
      </c>
      <c r="DH874" s="83"/>
      <c r="DI874" s="85">
        <v>43646</v>
      </c>
      <c r="DJ874" s="83" t="s">
        <v>584</v>
      </c>
      <c r="DK874" s="83" t="s">
        <v>102</v>
      </c>
      <c r="DL874" s="83" t="s">
        <v>482</v>
      </c>
      <c r="DM874" s="83">
        <v>0</v>
      </c>
      <c r="DN874" s="83" t="s">
        <v>483</v>
      </c>
      <c r="DO874" s="83">
        <v>1</v>
      </c>
      <c r="DP874" s="83">
        <v>4</v>
      </c>
      <c r="DQ874" s="83"/>
      <c r="DR874" s="83" t="s">
        <v>108</v>
      </c>
      <c r="DS874" s="83" t="s">
        <v>497</v>
      </c>
      <c r="DU874" s="215" t="s">
        <v>269</v>
      </c>
      <c r="DV874" s="136">
        <v>1</v>
      </c>
      <c r="DW874" s="136">
        <v>3</v>
      </c>
      <c r="DX874" s="215" t="s">
        <v>269</v>
      </c>
      <c r="DY874" s="215" t="s">
        <v>269</v>
      </c>
      <c r="DZ874" s="215" t="s">
        <v>269</v>
      </c>
      <c r="EA874" s="215" t="s">
        <v>269</v>
      </c>
      <c r="EB874" s="215" t="s">
        <v>269</v>
      </c>
      <c r="EC874" s="215" t="s">
        <v>269</v>
      </c>
      <c r="ED874" s="215" t="s">
        <v>269</v>
      </c>
      <c r="EE874" s="215" t="s">
        <v>269</v>
      </c>
    </row>
    <row r="875" spans="1:135" ht="28.8" x14ac:dyDescent="0.55000000000000004">
      <c r="A875" s="83" t="s">
        <v>130</v>
      </c>
      <c r="B875" s="136">
        <v>368869</v>
      </c>
      <c r="C875" t="s">
        <v>1508</v>
      </c>
      <c r="D875" s="83" t="s">
        <v>228</v>
      </c>
      <c r="E875" s="138">
        <v>658468277696</v>
      </c>
      <c r="F875" s="83" t="s">
        <v>114</v>
      </c>
      <c r="G875" s="85">
        <v>43643</v>
      </c>
      <c r="H875" s="211" t="s">
        <v>98</v>
      </c>
      <c r="I875" s="84" t="s">
        <v>610</v>
      </c>
      <c r="J875" s="207" t="s">
        <v>627</v>
      </c>
      <c r="K875" s="208" t="s">
        <v>630</v>
      </c>
      <c r="L875" s="83" t="s">
        <v>108</v>
      </c>
      <c r="M875" s="184">
        <v>24669</v>
      </c>
      <c r="N875" s="184"/>
      <c r="O875" s="85" t="s">
        <v>102</v>
      </c>
      <c r="P875" s="185">
        <v>42491</v>
      </c>
      <c r="Q875" s="186" t="s">
        <v>203</v>
      </c>
      <c r="R875" s="186"/>
      <c r="S875" s="186"/>
      <c r="T875" s="187"/>
      <c r="U875" s="188" t="s">
        <v>296</v>
      </c>
      <c r="V875" s="188" t="s">
        <v>297</v>
      </c>
      <c r="W875" s="188" t="s">
        <v>297</v>
      </c>
      <c r="X875" s="189" t="s">
        <v>167</v>
      </c>
      <c r="Y875" s="190"/>
      <c r="Z875" s="83">
        <v>700</v>
      </c>
      <c r="AA875" s="83" t="s">
        <v>193</v>
      </c>
      <c r="AB875" s="83" t="s">
        <v>181</v>
      </c>
      <c r="AC875" s="83" t="s">
        <v>102</v>
      </c>
      <c r="AD875" s="83" t="s">
        <v>8528</v>
      </c>
      <c r="AE875" s="83" t="s">
        <v>102</v>
      </c>
      <c r="AF875" s="83" t="s">
        <v>102</v>
      </c>
      <c r="AG875" s="83" t="s">
        <v>119</v>
      </c>
      <c r="AH875" s="83" t="s">
        <v>8529</v>
      </c>
      <c r="AI875" s="83" t="s">
        <v>104</v>
      </c>
      <c r="AJ875" s="83" t="s">
        <v>105</v>
      </c>
      <c r="AK875" s="191" t="s">
        <v>8528</v>
      </c>
      <c r="AL875" s="191" t="s">
        <v>102</v>
      </c>
      <c r="AM875" s="191" t="s">
        <v>102</v>
      </c>
      <c r="AN875" s="191" t="s">
        <v>119</v>
      </c>
      <c r="AO875" s="191" t="s">
        <v>8529</v>
      </c>
      <c r="AP875" s="191" t="s">
        <v>104</v>
      </c>
      <c r="AQ875" s="191" t="s">
        <v>105</v>
      </c>
      <c r="AR875" s="191" t="s">
        <v>106</v>
      </c>
      <c r="AS875" s="191" t="s">
        <v>8528</v>
      </c>
      <c r="AT875" s="191" t="s">
        <v>485</v>
      </c>
      <c r="AU875" s="191" t="s">
        <v>8529</v>
      </c>
      <c r="AV875" s="191" t="s">
        <v>104</v>
      </c>
      <c r="AW875" s="191" t="s">
        <v>204</v>
      </c>
      <c r="AX875" s="191"/>
      <c r="AY875" s="192" t="s">
        <v>454</v>
      </c>
      <c r="AZ875" s="192" t="s">
        <v>416</v>
      </c>
      <c r="BA875" s="91" t="s">
        <v>108</v>
      </c>
      <c r="BB875" s="90">
        <v>0</v>
      </c>
      <c r="BC875" s="93" t="s">
        <v>102</v>
      </c>
      <c r="BD875" s="93" t="s">
        <v>102</v>
      </c>
      <c r="BE875" s="93" t="s">
        <v>102</v>
      </c>
      <c r="BF875" s="93" t="s">
        <v>102</v>
      </c>
      <c r="BG875" s="97" t="s">
        <v>108</v>
      </c>
      <c r="BH875" s="93" t="s">
        <v>108</v>
      </c>
      <c r="BI875" s="93" t="s">
        <v>102</v>
      </c>
      <c r="BJ875" s="93" t="s">
        <v>102</v>
      </c>
      <c r="BK875" s="93" t="s">
        <v>102</v>
      </c>
      <c r="BL875" s="93" t="s">
        <v>102</v>
      </c>
      <c r="BM875" s="93" t="s">
        <v>102</v>
      </c>
      <c r="BN875" s="93" t="s">
        <v>102</v>
      </c>
      <c r="BO875" s="93" t="s">
        <v>102</v>
      </c>
      <c r="BP875" s="96" t="s">
        <v>102</v>
      </c>
      <c r="BQ875" s="90">
        <v>0</v>
      </c>
      <c r="BR875" s="93" t="s">
        <v>102</v>
      </c>
      <c r="BS875" s="93" t="s">
        <v>102</v>
      </c>
      <c r="BT875" s="93" t="s">
        <v>102</v>
      </c>
      <c r="BU875" s="93" t="s">
        <v>102</v>
      </c>
      <c r="BV875" s="97" t="s">
        <v>108</v>
      </c>
      <c r="BW875" s="93" t="s">
        <v>108</v>
      </c>
      <c r="BX875" s="95" t="s">
        <v>102</v>
      </c>
      <c r="BY875" s="93" t="s">
        <v>102</v>
      </c>
      <c r="BZ875" s="93" t="s">
        <v>102</v>
      </c>
      <c r="CA875" s="93" t="s">
        <v>102</v>
      </c>
      <c r="CB875" s="93" t="s">
        <v>102</v>
      </c>
      <c r="CC875" s="93" t="s">
        <v>102</v>
      </c>
      <c r="CD875" s="93" t="s">
        <v>102</v>
      </c>
      <c r="CE875" s="193" t="s">
        <v>102</v>
      </c>
      <c r="CF875" s="194" t="s">
        <v>436</v>
      </c>
      <c r="CG875" s="195" t="s">
        <v>8530</v>
      </c>
      <c r="CH875" s="101" t="s">
        <v>563</v>
      </c>
      <c r="CI875" s="102"/>
      <c r="CJ875" s="196" t="s">
        <v>577</v>
      </c>
      <c r="CK875" s="104" t="s">
        <v>190</v>
      </c>
      <c r="CL875" s="105"/>
      <c r="CM875" s="83" t="s">
        <v>578</v>
      </c>
      <c r="CN875" s="106" t="s">
        <v>108</v>
      </c>
      <c r="CO875" s="197" t="s">
        <v>566</v>
      </c>
      <c r="CP875" s="107"/>
      <c r="CQ875" s="198" t="s">
        <v>107</v>
      </c>
      <c r="CR875" s="198" t="s">
        <v>107</v>
      </c>
      <c r="CS875" s="199"/>
      <c r="CT875" s="83" t="s">
        <v>109</v>
      </c>
      <c r="CU875" s="83" t="s">
        <v>109</v>
      </c>
      <c r="CV875" s="83">
        <v>17</v>
      </c>
      <c r="CW875" s="83" t="s">
        <v>270</v>
      </c>
      <c r="CX875" s="83">
        <v>17</v>
      </c>
      <c r="CY875" s="83" t="s">
        <v>108</v>
      </c>
      <c r="CZ875" s="83">
        <v>1151934</v>
      </c>
      <c r="DA875" s="83" t="s">
        <v>8531</v>
      </c>
      <c r="DB875" s="83" t="s">
        <v>118</v>
      </c>
      <c r="DC875" s="83" t="s">
        <v>108</v>
      </c>
      <c r="DD875" s="83">
        <v>9387</v>
      </c>
      <c r="DE875" s="83" t="s">
        <v>173</v>
      </c>
      <c r="DF875" s="83" t="s">
        <v>118</v>
      </c>
      <c r="DG875" s="83" t="s">
        <v>500</v>
      </c>
      <c r="DH875" s="83"/>
      <c r="DI875" s="85">
        <v>43646</v>
      </c>
      <c r="DJ875" s="83" t="s">
        <v>584</v>
      </c>
      <c r="DK875" s="83" t="s">
        <v>102</v>
      </c>
      <c r="DL875" s="83" t="s">
        <v>482</v>
      </c>
      <c r="DM875" s="83">
        <v>0</v>
      </c>
      <c r="DN875" s="83" t="s">
        <v>483</v>
      </c>
      <c r="DO875" s="83">
        <v>1</v>
      </c>
      <c r="DP875" s="83">
        <v>4</v>
      </c>
      <c r="DQ875" s="83"/>
      <c r="DR875" s="83" t="s">
        <v>108</v>
      </c>
      <c r="DS875" s="83" t="s">
        <v>497</v>
      </c>
      <c r="DU875" s="215" t="s">
        <v>269</v>
      </c>
      <c r="DV875" s="136">
        <v>1</v>
      </c>
      <c r="DW875" s="136">
        <v>3</v>
      </c>
      <c r="DX875" s="215" t="s">
        <v>269</v>
      </c>
      <c r="DY875" s="215" t="s">
        <v>269</v>
      </c>
      <c r="DZ875" s="215" t="s">
        <v>269</v>
      </c>
      <c r="EA875" s="215" t="s">
        <v>269</v>
      </c>
      <c r="EB875" s="215" t="s">
        <v>269</v>
      </c>
      <c r="EC875" s="215" t="s">
        <v>269</v>
      </c>
      <c r="ED875" s="215" t="s">
        <v>269</v>
      </c>
      <c r="EE875" s="215" t="s">
        <v>269</v>
      </c>
    </row>
    <row r="876" spans="1:135" ht="57.6" x14ac:dyDescent="0.55000000000000004">
      <c r="A876" s="83" t="s">
        <v>130</v>
      </c>
      <c r="B876" s="136">
        <v>658912</v>
      </c>
      <c r="C876" t="s">
        <v>1509</v>
      </c>
      <c r="D876" s="83" t="s">
        <v>228</v>
      </c>
      <c r="E876" s="138">
        <v>738501078940</v>
      </c>
      <c r="F876" s="83" t="s">
        <v>143</v>
      </c>
      <c r="G876" s="85">
        <v>43620</v>
      </c>
      <c r="H876" s="83" t="s">
        <v>98</v>
      </c>
      <c r="I876" s="84" t="s">
        <v>612</v>
      </c>
      <c r="J876" s="207" t="s">
        <v>628</v>
      </c>
      <c r="K876" s="208" t="s">
        <v>633</v>
      </c>
      <c r="L876" s="83" t="s">
        <v>108</v>
      </c>
      <c r="M876" s="184" t="s">
        <v>102</v>
      </c>
      <c r="N876" s="184" t="s">
        <v>556</v>
      </c>
      <c r="O876" s="85" t="s">
        <v>102</v>
      </c>
      <c r="P876" s="185">
        <v>42491</v>
      </c>
      <c r="Q876" s="186" t="s">
        <v>202</v>
      </c>
      <c r="R876" s="186" t="s">
        <v>613</v>
      </c>
      <c r="S876" s="186"/>
      <c r="T876" s="187"/>
      <c r="U876" s="188" t="s">
        <v>295</v>
      </c>
      <c r="V876" s="188" t="s">
        <v>205</v>
      </c>
      <c r="W876" s="188" t="s">
        <v>295</v>
      </c>
      <c r="X876" s="189" t="s">
        <v>107</v>
      </c>
      <c r="Y876" s="190" t="s">
        <v>614</v>
      </c>
      <c r="Z876" s="83">
        <v>700</v>
      </c>
      <c r="AA876" s="83" t="s">
        <v>193</v>
      </c>
      <c r="AB876" s="83" t="s">
        <v>181</v>
      </c>
      <c r="AC876" s="83" t="s">
        <v>102</v>
      </c>
      <c r="AD876" s="83" t="s">
        <v>8532</v>
      </c>
      <c r="AE876" s="83" t="s">
        <v>8533</v>
      </c>
      <c r="AF876" s="83" t="s">
        <v>102</v>
      </c>
      <c r="AG876" s="83" t="s">
        <v>175</v>
      </c>
      <c r="AH876" s="83" t="s">
        <v>8534</v>
      </c>
      <c r="AI876" s="83" t="s">
        <v>104</v>
      </c>
      <c r="AJ876" s="83" t="s">
        <v>105</v>
      </c>
      <c r="AK876" s="191" t="s">
        <v>8532</v>
      </c>
      <c r="AL876" s="191" t="s">
        <v>8533</v>
      </c>
      <c r="AM876" s="191" t="s">
        <v>102</v>
      </c>
      <c r="AN876" s="191" t="s">
        <v>175</v>
      </c>
      <c r="AO876" s="191" t="s">
        <v>8534</v>
      </c>
      <c r="AP876" s="191" t="s">
        <v>104</v>
      </c>
      <c r="AQ876" s="191" t="s">
        <v>105</v>
      </c>
      <c r="AR876" s="191" t="s">
        <v>106</v>
      </c>
      <c r="AS876" s="191"/>
      <c r="AT876" s="191"/>
      <c r="AU876" s="191"/>
      <c r="AV876" s="191"/>
      <c r="AW876" s="191"/>
      <c r="AX876" s="191" t="s">
        <v>575</v>
      </c>
      <c r="AY876" s="192" t="s">
        <v>454</v>
      </c>
      <c r="AZ876" s="192" t="s">
        <v>108</v>
      </c>
      <c r="BA876" s="91" t="s">
        <v>108</v>
      </c>
      <c r="BB876" s="90">
        <v>0</v>
      </c>
      <c r="BC876" s="93" t="s">
        <v>102</v>
      </c>
      <c r="BD876" s="93" t="s">
        <v>102</v>
      </c>
      <c r="BE876" s="93" t="s">
        <v>102</v>
      </c>
      <c r="BF876" s="93" t="s">
        <v>102</v>
      </c>
      <c r="BG876" s="97" t="s">
        <v>108</v>
      </c>
      <c r="BH876" s="93" t="s">
        <v>108</v>
      </c>
      <c r="BI876" s="93" t="s">
        <v>102</v>
      </c>
      <c r="BJ876" s="93" t="s">
        <v>102</v>
      </c>
      <c r="BK876" s="93" t="s">
        <v>102</v>
      </c>
      <c r="BL876" s="93" t="s">
        <v>102</v>
      </c>
      <c r="BM876" s="93" t="s">
        <v>102</v>
      </c>
      <c r="BN876" s="93" t="s">
        <v>102</v>
      </c>
      <c r="BO876" s="93" t="s">
        <v>102</v>
      </c>
      <c r="BP876" s="96" t="s">
        <v>102</v>
      </c>
      <c r="BQ876" s="90">
        <v>0</v>
      </c>
      <c r="BR876" s="93" t="s">
        <v>102</v>
      </c>
      <c r="BS876" s="93" t="s">
        <v>102</v>
      </c>
      <c r="BT876" s="93" t="s">
        <v>102</v>
      </c>
      <c r="BU876" s="93" t="s">
        <v>102</v>
      </c>
      <c r="BV876" s="97" t="s">
        <v>108</v>
      </c>
      <c r="BW876" s="93" t="s">
        <v>108</v>
      </c>
      <c r="BX876" s="95" t="s">
        <v>102</v>
      </c>
      <c r="BY876" s="93" t="s">
        <v>102</v>
      </c>
      <c r="BZ876" s="93" t="s">
        <v>102</v>
      </c>
      <c r="CA876" s="93" t="s">
        <v>102</v>
      </c>
      <c r="CB876" s="93" t="s">
        <v>102</v>
      </c>
      <c r="CC876" s="93" t="s">
        <v>102</v>
      </c>
      <c r="CD876" s="93" t="s">
        <v>102</v>
      </c>
      <c r="CE876" s="193" t="s">
        <v>102</v>
      </c>
      <c r="CF876" s="194" t="s">
        <v>508</v>
      </c>
      <c r="CG876" s="195" t="s">
        <v>102</v>
      </c>
      <c r="CH876" s="101" t="e">
        <v>#N/A</v>
      </c>
      <c r="CI876" s="102" t="s">
        <v>580</v>
      </c>
      <c r="CJ876" s="196" t="s">
        <v>108</v>
      </c>
      <c r="CK876" s="104" t="s">
        <v>109</v>
      </c>
      <c r="CL876" s="105" t="s">
        <v>579</v>
      </c>
      <c r="CM876" s="83" t="s">
        <v>108</v>
      </c>
      <c r="CN876" s="106" t="s">
        <v>108</v>
      </c>
      <c r="CO876" s="197" t="s">
        <v>108</v>
      </c>
      <c r="CP876" s="107"/>
      <c r="CQ876" s="198" t="s">
        <v>474</v>
      </c>
      <c r="CR876" s="198" t="s">
        <v>474</v>
      </c>
      <c r="CS876" s="199" t="s">
        <v>616</v>
      </c>
      <c r="CT876" s="83" t="s">
        <v>109</v>
      </c>
      <c r="CU876" s="83" t="s">
        <v>109</v>
      </c>
      <c r="CV876" s="83">
        <v>63</v>
      </c>
      <c r="CW876" s="83" t="s">
        <v>112</v>
      </c>
      <c r="CX876" s="83">
        <v>63</v>
      </c>
      <c r="CY876" s="83" t="s">
        <v>8535</v>
      </c>
      <c r="CZ876" s="83">
        <v>1153253.5</v>
      </c>
      <c r="DA876" s="83" t="s">
        <v>138</v>
      </c>
      <c r="DB876" s="83" t="s">
        <v>124</v>
      </c>
      <c r="DC876" s="83" t="s">
        <v>501</v>
      </c>
      <c r="DD876" s="83">
        <v>2307</v>
      </c>
      <c r="DE876" s="83" t="s">
        <v>582</v>
      </c>
      <c r="DF876" s="83" t="s">
        <v>145</v>
      </c>
      <c r="DG876" s="83" t="s">
        <v>501</v>
      </c>
      <c r="DH876" s="83" t="s">
        <v>582</v>
      </c>
      <c r="DI876" s="85">
        <v>43646</v>
      </c>
      <c r="DJ876" s="83" t="s">
        <v>584</v>
      </c>
      <c r="DK876" s="83" t="s">
        <v>102</v>
      </c>
      <c r="DL876" s="83" t="s">
        <v>482</v>
      </c>
      <c r="DM876" s="83">
        <v>0</v>
      </c>
      <c r="DN876" s="83" t="s">
        <v>238</v>
      </c>
      <c r="DO876" s="83">
        <v>1</v>
      </c>
      <c r="DP876" s="83">
        <v>6</v>
      </c>
      <c r="DQ876" s="83"/>
      <c r="DR876" s="83" t="s">
        <v>108</v>
      </c>
      <c r="DS876" s="83" t="s">
        <v>497</v>
      </c>
      <c r="DU876" s="215" t="s">
        <v>269</v>
      </c>
      <c r="DV876" s="136">
        <v>1</v>
      </c>
      <c r="DW876" s="136">
        <v>3</v>
      </c>
      <c r="DX876" s="215" t="s">
        <v>269</v>
      </c>
      <c r="DY876" s="215" t="s">
        <v>269</v>
      </c>
      <c r="DZ876" s="215" t="s">
        <v>269</v>
      </c>
      <c r="EA876" s="215" t="s">
        <v>269</v>
      </c>
      <c r="EB876" s="215" t="s">
        <v>269</v>
      </c>
      <c r="EC876" s="215" t="s">
        <v>269</v>
      </c>
      <c r="ED876" s="215" t="s">
        <v>269</v>
      </c>
      <c r="EE876" s="215" t="s">
        <v>269</v>
      </c>
    </row>
    <row r="877" spans="1:135" ht="28.8" x14ac:dyDescent="0.55000000000000004">
      <c r="A877" s="83" t="s">
        <v>130</v>
      </c>
      <c r="B877" s="136">
        <v>736937</v>
      </c>
      <c r="C877" t="s">
        <v>1510</v>
      </c>
      <c r="D877" s="83" t="s">
        <v>228</v>
      </c>
      <c r="E877" s="138">
        <v>256535887613</v>
      </c>
      <c r="F877" s="83" t="s">
        <v>114</v>
      </c>
      <c r="G877" s="85">
        <v>43634</v>
      </c>
      <c r="H877" s="83" t="s">
        <v>98</v>
      </c>
      <c r="I877" s="84" t="s">
        <v>618</v>
      </c>
      <c r="J877" s="207" t="s">
        <v>629</v>
      </c>
      <c r="K877" s="208" t="s">
        <v>634</v>
      </c>
      <c r="L877" s="83" t="s">
        <v>108</v>
      </c>
      <c r="M877" s="184">
        <v>27759</v>
      </c>
      <c r="N877" s="184"/>
      <c r="O877" s="85" t="s">
        <v>102</v>
      </c>
      <c r="P877" s="185">
        <v>43013</v>
      </c>
      <c r="Q877" s="186" t="s">
        <v>203</v>
      </c>
      <c r="R877" s="186"/>
      <c r="S877" s="186"/>
      <c r="T877" s="187"/>
      <c r="U877" s="188" t="s">
        <v>296</v>
      </c>
      <c r="V877" s="188" t="s">
        <v>205</v>
      </c>
      <c r="W877" s="189" t="s">
        <v>619</v>
      </c>
      <c r="X877" s="189" t="s">
        <v>107</v>
      </c>
      <c r="Y877" s="190" t="s">
        <v>614</v>
      </c>
      <c r="Z877" s="83">
        <v>700</v>
      </c>
      <c r="AA877" s="83" t="s">
        <v>193</v>
      </c>
      <c r="AB877" s="83" t="s">
        <v>181</v>
      </c>
      <c r="AC877" s="83" t="s">
        <v>102</v>
      </c>
      <c r="AD877" s="83" t="s">
        <v>8536</v>
      </c>
      <c r="AE877" s="83" t="s">
        <v>102</v>
      </c>
      <c r="AF877" s="83" t="s">
        <v>102</v>
      </c>
      <c r="AG877" s="83" t="s">
        <v>174</v>
      </c>
      <c r="AH877" s="83" t="s">
        <v>8525</v>
      </c>
      <c r="AI877" s="83" t="s">
        <v>104</v>
      </c>
      <c r="AJ877" s="83" t="s">
        <v>105</v>
      </c>
      <c r="AK877" s="191" t="s">
        <v>8536</v>
      </c>
      <c r="AL877" s="191" t="s">
        <v>102</v>
      </c>
      <c r="AM877" s="191" t="s">
        <v>102</v>
      </c>
      <c r="AN877" s="191" t="s">
        <v>174</v>
      </c>
      <c r="AO877" s="191" t="s">
        <v>8525</v>
      </c>
      <c r="AP877" s="191" t="s">
        <v>104</v>
      </c>
      <c r="AQ877" s="191" t="s">
        <v>105</v>
      </c>
      <c r="AR877" s="191" t="s">
        <v>106</v>
      </c>
      <c r="AS877" s="191" t="s">
        <v>8536</v>
      </c>
      <c r="AT877" s="191" t="s">
        <v>488</v>
      </c>
      <c r="AU877" s="191" t="s">
        <v>8537</v>
      </c>
      <c r="AV877" s="191" t="s">
        <v>104</v>
      </c>
      <c r="AW877" s="191" t="s">
        <v>204</v>
      </c>
      <c r="AX877" s="191"/>
      <c r="AY877" s="192" t="s">
        <v>454</v>
      </c>
      <c r="AZ877" s="192" t="s">
        <v>416</v>
      </c>
      <c r="BA877" s="91" t="s">
        <v>108</v>
      </c>
      <c r="BB877" s="90">
        <v>0</v>
      </c>
      <c r="BC877" s="93" t="s">
        <v>102</v>
      </c>
      <c r="BD877" s="93" t="s">
        <v>102</v>
      </c>
      <c r="BE877" s="93" t="s">
        <v>102</v>
      </c>
      <c r="BF877" s="93" t="s">
        <v>102</v>
      </c>
      <c r="BG877" s="97" t="s">
        <v>108</v>
      </c>
      <c r="BH877" s="93" t="s">
        <v>108</v>
      </c>
      <c r="BI877" s="93" t="s">
        <v>102</v>
      </c>
      <c r="BJ877" s="93" t="s">
        <v>102</v>
      </c>
      <c r="BK877" s="93" t="s">
        <v>102</v>
      </c>
      <c r="BL877" s="93" t="s">
        <v>102</v>
      </c>
      <c r="BM877" s="93" t="s">
        <v>102</v>
      </c>
      <c r="BN877" s="93" t="s">
        <v>102</v>
      </c>
      <c r="BO877" s="93" t="s">
        <v>102</v>
      </c>
      <c r="BP877" s="96" t="s">
        <v>102</v>
      </c>
      <c r="BQ877" s="90">
        <v>0</v>
      </c>
      <c r="BR877" s="93" t="s">
        <v>102</v>
      </c>
      <c r="BS877" s="93" t="s">
        <v>102</v>
      </c>
      <c r="BT877" s="93" t="s">
        <v>102</v>
      </c>
      <c r="BU877" s="93" t="s">
        <v>102</v>
      </c>
      <c r="BV877" s="97" t="s">
        <v>108</v>
      </c>
      <c r="BW877" s="93" t="s">
        <v>108</v>
      </c>
      <c r="BX877" s="95" t="s">
        <v>102</v>
      </c>
      <c r="BY877" s="93" t="s">
        <v>102</v>
      </c>
      <c r="BZ877" s="93" t="s">
        <v>102</v>
      </c>
      <c r="CA877" s="93" t="s">
        <v>102</v>
      </c>
      <c r="CB877" s="93" t="s">
        <v>102</v>
      </c>
      <c r="CC877" s="93" t="s">
        <v>102</v>
      </c>
      <c r="CD877" s="93" t="s">
        <v>102</v>
      </c>
      <c r="CE877" s="193" t="s">
        <v>102</v>
      </c>
      <c r="CF877" s="194" t="s">
        <v>436</v>
      </c>
      <c r="CG877" s="195" t="s">
        <v>8538</v>
      </c>
      <c r="CH877" s="101" t="s">
        <v>310</v>
      </c>
      <c r="CI877" s="102"/>
      <c r="CJ877" s="196" t="s">
        <v>8539</v>
      </c>
      <c r="CK877" s="104" t="s">
        <v>190</v>
      </c>
      <c r="CL877" s="105"/>
      <c r="CM877" s="83" t="s">
        <v>623</v>
      </c>
      <c r="CN877" s="106" t="s">
        <v>624</v>
      </c>
      <c r="CO877" s="197" t="s">
        <v>625</v>
      </c>
      <c r="CP877" s="107"/>
      <c r="CQ877" s="198" t="s">
        <v>474</v>
      </c>
      <c r="CR877" s="198" t="s">
        <v>474</v>
      </c>
      <c r="CS877" s="199"/>
      <c r="CT877" s="83" t="s">
        <v>109</v>
      </c>
      <c r="CU877" s="83" t="s">
        <v>109</v>
      </c>
      <c r="CV877" s="83">
        <v>65</v>
      </c>
      <c r="CW877" s="83" t="s">
        <v>139</v>
      </c>
      <c r="CX877" s="83">
        <v>65</v>
      </c>
      <c r="CY877" s="83" t="s">
        <v>108</v>
      </c>
      <c r="CZ877" s="83">
        <v>1154573</v>
      </c>
      <c r="DA877" s="83" t="s">
        <v>581</v>
      </c>
      <c r="DB877" s="83" t="s">
        <v>152</v>
      </c>
      <c r="DC877" s="83" t="s">
        <v>500</v>
      </c>
      <c r="DD877" s="83">
        <v>5845</v>
      </c>
      <c r="DE877" s="83" t="s">
        <v>606</v>
      </c>
      <c r="DF877" s="83" t="s">
        <v>152</v>
      </c>
      <c r="DG877" s="83" t="s">
        <v>500</v>
      </c>
      <c r="DH877" s="83"/>
      <c r="DI877" s="85">
        <v>43646</v>
      </c>
      <c r="DJ877" s="83" t="s">
        <v>584</v>
      </c>
      <c r="DK877" s="83" t="s">
        <v>102</v>
      </c>
      <c r="DL877" s="83" t="s">
        <v>482</v>
      </c>
      <c r="DM877" s="83">
        <v>0</v>
      </c>
      <c r="DN877" s="83" t="s">
        <v>483</v>
      </c>
      <c r="DO877" s="83">
        <v>1</v>
      </c>
      <c r="DP877" s="83">
        <v>1</v>
      </c>
      <c r="DQ877" s="83"/>
      <c r="DR877" s="83" t="s">
        <v>108</v>
      </c>
      <c r="DS877" s="83" t="s">
        <v>497</v>
      </c>
      <c r="DU877" s="215" t="s">
        <v>269</v>
      </c>
      <c r="DV877" s="136">
        <v>1</v>
      </c>
      <c r="DW877" s="136">
        <v>3</v>
      </c>
      <c r="DX877" s="215" t="s">
        <v>269</v>
      </c>
      <c r="DY877" s="215" t="s">
        <v>269</v>
      </c>
      <c r="DZ877" s="215" t="s">
        <v>269</v>
      </c>
      <c r="EA877" s="215" t="s">
        <v>269</v>
      </c>
      <c r="EB877" s="215" t="s">
        <v>269</v>
      </c>
      <c r="EC877" s="215" t="s">
        <v>269</v>
      </c>
      <c r="ED877" s="215" t="s">
        <v>269</v>
      </c>
      <c r="EE877" s="215" t="s">
        <v>269</v>
      </c>
    </row>
    <row r="878" spans="1:135" ht="28.8" x14ac:dyDescent="0.55000000000000004">
      <c r="A878" s="83" t="s">
        <v>130</v>
      </c>
      <c r="B878" s="136">
        <v>296010</v>
      </c>
      <c r="C878" t="s">
        <v>1511</v>
      </c>
      <c r="D878" s="83" t="s">
        <v>228</v>
      </c>
      <c r="E878" s="138">
        <v>338356926648</v>
      </c>
      <c r="F878" s="83" t="s">
        <v>114</v>
      </c>
      <c r="G878" s="85">
        <v>43643</v>
      </c>
      <c r="H878" s="211" t="s">
        <v>98</v>
      </c>
      <c r="I878" s="84" t="s">
        <v>610</v>
      </c>
      <c r="J878" s="207" t="s">
        <v>627</v>
      </c>
      <c r="K878" s="208" t="s">
        <v>630</v>
      </c>
      <c r="L878" s="83" t="s">
        <v>108</v>
      </c>
      <c r="M878" s="184">
        <v>24670</v>
      </c>
      <c r="N878" s="184"/>
      <c r="O878" s="85" t="s">
        <v>102</v>
      </c>
      <c r="P878" s="185">
        <v>42491</v>
      </c>
      <c r="Q878" s="186" t="s">
        <v>203</v>
      </c>
      <c r="R878" s="186"/>
      <c r="S878" s="186"/>
      <c r="T878" s="187"/>
      <c r="U878" s="188" t="s">
        <v>296</v>
      </c>
      <c r="V878" s="188" t="s">
        <v>297</v>
      </c>
      <c r="W878" s="188" t="s">
        <v>297</v>
      </c>
      <c r="X878" s="189" t="s">
        <v>167</v>
      </c>
      <c r="Y878" s="190"/>
      <c r="Z878" s="83">
        <v>700</v>
      </c>
      <c r="AA878" s="83" t="s">
        <v>193</v>
      </c>
      <c r="AB878" s="83" t="s">
        <v>181</v>
      </c>
      <c r="AC878" s="83" t="s">
        <v>102</v>
      </c>
      <c r="AD878" s="83" t="s">
        <v>8540</v>
      </c>
      <c r="AE878" s="83" t="s">
        <v>102</v>
      </c>
      <c r="AF878" s="83" t="s">
        <v>102</v>
      </c>
      <c r="AG878" s="83" t="s">
        <v>119</v>
      </c>
      <c r="AH878" s="83" t="s">
        <v>8541</v>
      </c>
      <c r="AI878" s="83" t="s">
        <v>104</v>
      </c>
      <c r="AJ878" s="83" t="s">
        <v>105</v>
      </c>
      <c r="AK878" s="191" t="s">
        <v>8540</v>
      </c>
      <c r="AL878" s="191" t="s">
        <v>102</v>
      </c>
      <c r="AM878" s="191" t="s">
        <v>102</v>
      </c>
      <c r="AN878" s="191" t="s">
        <v>119</v>
      </c>
      <c r="AO878" s="191" t="s">
        <v>8541</v>
      </c>
      <c r="AP878" s="191" t="s">
        <v>104</v>
      </c>
      <c r="AQ878" s="191" t="s">
        <v>105</v>
      </c>
      <c r="AR878" s="191" t="s">
        <v>106</v>
      </c>
      <c r="AS878" s="191" t="s">
        <v>8540</v>
      </c>
      <c r="AT878" s="191" t="s">
        <v>485</v>
      </c>
      <c r="AU878" s="191" t="s">
        <v>8541</v>
      </c>
      <c r="AV878" s="191" t="s">
        <v>104</v>
      </c>
      <c r="AW878" s="191" t="s">
        <v>204</v>
      </c>
      <c r="AX878" s="191"/>
      <c r="AY878" s="192" t="s">
        <v>454</v>
      </c>
      <c r="AZ878" s="192" t="s">
        <v>416</v>
      </c>
      <c r="BA878" s="91" t="s">
        <v>108</v>
      </c>
      <c r="BB878" s="90">
        <v>0</v>
      </c>
      <c r="BC878" s="93" t="s">
        <v>102</v>
      </c>
      <c r="BD878" s="93" t="s">
        <v>102</v>
      </c>
      <c r="BE878" s="93" t="s">
        <v>102</v>
      </c>
      <c r="BF878" s="93" t="s">
        <v>102</v>
      </c>
      <c r="BG878" s="97" t="s">
        <v>108</v>
      </c>
      <c r="BH878" s="93" t="s">
        <v>108</v>
      </c>
      <c r="BI878" s="93" t="s">
        <v>102</v>
      </c>
      <c r="BJ878" s="93" t="s">
        <v>102</v>
      </c>
      <c r="BK878" s="93" t="s">
        <v>102</v>
      </c>
      <c r="BL878" s="93" t="s">
        <v>102</v>
      </c>
      <c r="BM878" s="93" t="s">
        <v>102</v>
      </c>
      <c r="BN878" s="93" t="s">
        <v>102</v>
      </c>
      <c r="BO878" s="93" t="s">
        <v>102</v>
      </c>
      <c r="BP878" s="96" t="s">
        <v>102</v>
      </c>
      <c r="BQ878" s="90">
        <v>0</v>
      </c>
      <c r="BR878" s="93" t="s">
        <v>102</v>
      </c>
      <c r="BS878" s="93" t="s">
        <v>102</v>
      </c>
      <c r="BT878" s="93" t="s">
        <v>102</v>
      </c>
      <c r="BU878" s="93" t="s">
        <v>102</v>
      </c>
      <c r="BV878" s="97" t="s">
        <v>108</v>
      </c>
      <c r="BW878" s="93" t="s">
        <v>108</v>
      </c>
      <c r="BX878" s="95" t="s">
        <v>102</v>
      </c>
      <c r="BY878" s="93" t="s">
        <v>102</v>
      </c>
      <c r="BZ878" s="93" t="s">
        <v>102</v>
      </c>
      <c r="CA878" s="93" t="s">
        <v>102</v>
      </c>
      <c r="CB878" s="93" t="s">
        <v>102</v>
      </c>
      <c r="CC878" s="93" t="s">
        <v>102</v>
      </c>
      <c r="CD878" s="93" t="s">
        <v>102</v>
      </c>
      <c r="CE878" s="193" t="s">
        <v>102</v>
      </c>
      <c r="CF878" s="194" t="s">
        <v>436</v>
      </c>
      <c r="CG878" s="195" t="s">
        <v>8542</v>
      </c>
      <c r="CH878" s="101" t="s">
        <v>563</v>
      </c>
      <c r="CI878" s="102"/>
      <c r="CJ878" s="196" t="s">
        <v>577</v>
      </c>
      <c r="CK878" s="104" t="s">
        <v>190</v>
      </c>
      <c r="CL878" s="105"/>
      <c r="CM878" s="83" t="s">
        <v>578</v>
      </c>
      <c r="CN878" s="106" t="s">
        <v>108</v>
      </c>
      <c r="CO878" s="197" t="s">
        <v>566</v>
      </c>
      <c r="CP878" s="107"/>
      <c r="CQ878" s="198" t="s">
        <v>107</v>
      </c>
      <c r="CR878" s="198" t="s">
        <v>107</v>
      </c>
      <c r="CS878" s="199"/>
      <c r="CT878" s="83" t="s">
        <v>109</v>
      </c>
      <c r="CU878" s="83" t="s">
        <v>109</v>
      </c>
      <c r="CV878" s="83">
        <v>51</v>
      </c>
      <c r="CW878" s="83" t="s">
        <v>270</v>
      </c>
      <c r="CX878" s="83">
        <v>51</v>
      </c>
      <c r="CY878" s="83" t="s">
        <v>108</v>
      </c>
      <c r="CZ878" s="83">
        <v>1155892.5</v>
      </c>
      <c r="DA878" s="83" t="s">
        <v>8543</v>
      </c>
      <c r="DB878" s="83" t="s">
        <v>118</v>
      </c>
      <c r="DC878" s="83" t="s">
        <v>108</v>
      </c>
      <c r="DD878" s="83">
        <v>5275</v>
      </c>
      <c r="DE878" s="83" t="s">
        <v>173</v>
      </c>
      <c r="DF878" s="83" t="s">
        <v>118</v>
      </c>
      <c r="DG878" s="83" t="s">
        <v>500</v>
      </c>
      <c r="DH878" s="83"/>
      <c r="DI878" s="85">
        <v>43646</v>
      </c>
      <c r="DJ878" s="83" t="s">
        <v>584</v>
      </c>
      <c r="DK878" s="83" t="s">
        <v>102</v>
      </c>
      <c r="DL878" s="83" t="s">
        <v>482</v>
      </c>
      <c r="DM878" s="83">
        <v>0</v>
      </c>
      <c r="DN878" s="83" t="s">
        <v>483</v>
      </c>
      <c r="DO878" s="83">
        <v>1</v>
      </c>
      <c r="DP878" s="83">
        <v>2</v>
      </c>
      <c r="DQ878" s="83"/>
      <c r="DR878" s="83" t="s">
        <v>108</v>
      </c>
      <c r="DS878" s="83" t="s">
        <v>497</v>
      </c>
      <c r="DU878" s="215" t="s">
        <v>269</v>
      </c>
      <c r="DV878" s="136">
        <v>1</v>
      </c>
      <c r="DW878" s="136">
        <v>3</v>
      </c>
      <c r="DX878" s="215" t="s">
        <v>269</v>
      </c>
      <c r="DY878" s="215" t="s">
        <v>269</v>
      </c>
      <c r="DZ878" s="215" t="s">
        <v>269</v>
      </c>
      <c r="EA878" s="215" t="s">
        <v>269</v>
      </c>
      <c r="EB878" s="215" t="s">
        <v>269</v>
      </c>
      <c r="EC878" s="215" t="s">
        <v>269</v>
      </c>
      <c r="ED878" s="215" t="s">
        <v>269</v>
      </c>
      <c r="EE878" s="215" t="s">
        <v>269</v>
      </c>
    </row>
    <row r="879" spans="1:135" ht="57.6" x14ac:dyDescent="0.55000000000000004">
      <c r="A879" s="83" t="s">
        <v>130</v>
      </c>
      <c r="B879" s="136">
        <v>866167</v>
      </c>
      <c r="C879" t="s">
        <v>1512</v>
      </c>
      <c r="D879" s="83" t="s">
        <v>228</v>
      </c>
      <c r="E879" s="138">
        <v>330205485806</v>
      </c>
      <c r="F879" s="83" t="s">
        <v>143</v>
      </c>
      <c r="G879" s="85">
        <v>43620</v>
      </c>
      <c r="H879" s="83" t="s">
        <v>98</v>
      </c>
      <c r="I879" s="84" t="s">
        <v>612</v>
      </c>
      <c r="J879" s="207" t="s">
        <v>628</v>
      </c>
      <c r="K879" s="208" t="s">
        <v>633</v>
      </c>
      <c r="L879" s="83" t="s">
        <v>108</v>
      </c>
      <c r="M879" s="184" t="s">
        <v>102</v>
      </c>
      <c r="N879" s="184" t="s">
        <v>556</v>
      </c>
      <c r="O879" s="85" t="s">
        <v>102</v>
      </c>
      <c r="P879" s="185">
        <v>42491</v>
      </c>
      <c r="Q879" s="186" t="s">
        <v>202</v>
      </c>
      <c r="R879" s="186" t="s">
        <v>613</v>
      </c>
      <c r="S879" s="186"/>
      <c r="T879" s="187"/>
      <c r="U879" s="188" t="s">
        <v>295</v>
      </c>
      <c r="V879" s="188" t="s">
        <v>205</v>
      </c>
      <c r="W879" s="188" t="s">
        <v>295</v>
      </c>
      <c r="X879" s="189" t="s">
        <v>107</v>
      </c>
      <c r="Y879" s="190" t="s">
        <v>614</v>
      </c>
      <c r="Z879" s="83">
        <v>700</v>
      </c>
      <c r="AA879" s="83" t="s">
        <v>193</v>
      </c>
      <c r="AB879" s="83" t="s">
        <v>181</v>
      </c>
      <c r="AC879" s="83" t="s">
        <v>102</v>
      </c>
      <c r="AD879" s="83" t="s">
        <v>8544</v>
      </c>
      <c r="AE879" s="83" t="s">
        <v>8545</v>
      </c>
      <c r="AF879" s="83" t="s">
        <v>102</v>
      </c>
      <c r="AG879" s="83" t="s">
        <v>175</v>
      </c>
      <c r="AH879" s="83" t="s">
        <v>8546</v>
      </c>
      <c r="AI879" s="83" t="s">
        <v>104</v>
      </c>
      <c r="AJ879" s="83" t="s">
        <v>105</v>
      </c>
      <c r="AK879" s="191" t="s">
        <v>8544</v>
      </c>
      <c r="AL879" s="191" t="s">
        <v>8545</v>
      </c>
      <c r="AM879" s="191" t="s">
        <v>102</v>
      </c>
      <c r="AN879" s="191" t="s">
        <v>175</v>
      </c>
      <c r="AO879" s="191" t="s">
        <v>8546</v>
      </c>
      <c r="AP879" s="191" t="s">
        <v>104</v>
      </c>
      <c r="AQ879" s="191" t="s">
        <v>105</v>
      </c>
      <c r="AR879" s="191" t="s">
        <v>106</v>
      </c>
      <c r="AS879" s="191"/>
      <c r="AT879" s="191"/>
      <c r="AU879" s="191"/>
      <c r="AV879" s="191"/>
      <c r="AW879" s="191"/>
      <c r="AX879" s="191" t="s">
        <v>575</v>
      </c>
      <c r="AY879" s="192" t="s">
        <v>454</v>
      </c>
      <c r="AZ879" s="192" t="s">
        <v>108</v>
      </c>
      <c r="BA879" s="91" t="s">
        <v>108</v>
      </c>
      <c r="BB879" s="90">
        <v>0</v>
      </c>
      <c r="BC879" s="93" t="s">
        <v>102</v>
      </c>
      <c r="BD879" s="93" t="s">
        <v>102</v>
      </c>
      <c r="BE879" s="93" t="s">
        <v>102</v>
      </c>
      <c r="BF879" s="93" t="s">
        <v>102</v>
      </c>
      <c r="BG879" s="97" t="s">
        <v>108</v>
      </c>
      <c r="BH879" s="93" t="s">
        <v>108</v>
      </c>
      <c r="BI879" s="93" t="s">
        <v>102</v>
      </c>
      <c r="BJ879" s="93" t="s">
        <v>102</v>
      </c>
      <c r="BK879" s="93" t="s">
        <v>102</v>
      </c>
      <c r="BL879" s="93" t="s">
        <v>102</v>
      </c>
      <c r="BM879" s="93" t="s">
        <v>102</v>
      </c>
      <c r="BN879" s="93" t="s">
        <v>102</v>
      </c>
      <c r="BO879" s="93" t="s">
        <v>102</v>
      </c>
      <c r="BP879" s="96" t="s">
        <v>102</v>
      </c>
      <c r="BQ879" s="90">
        <v>0</v>
      </c>
      <c r="BR879" s="93" t="s">
        <v>102</v>
      </c>
      <c r="BS879" s="93" t="s">
        <v>102</v>
      </c>
      <c r="BT879" s="93" t="s">
        <v>102</v>
      </c>
      <c r="BU879" s="93" t="s">
        <v>102</v>
      </c>
      <c r="BV879" s="97" t="s">
        <v>108</v>
      </c>
      <c r="BW879" s="93" t="s">
        <v>108</v>
      </c>
      <c r="BX879" s="95" t="s">
        <v>102</v>
      </c>
      <c r="BY879" s="93" t="s">
        <v>102</v>
      </c>
      <c r="BZ879" s="93" t="s">
        <v>102</v>
      </c>
      <c r="CA879" s="93" t="s">
        <v>102</v>
      </c>
      <c r="CB879" s="93" t="s">
        <v>102</v>
      </c>
      <c r="CC879" s="93" t="s">
        <v>102</v>
      </c>
      <c r="CD879" s="93" t="s">
        <v>102</v>
      </c>
      <c r="CE879" s="193" t="s">
        <v>102</v>
      </c>
      <c r="CF879" s="194" t="s">
        <v>508</v>
      </c>
      <c r="CG879" s="195" t="s">
        <v>102</v>
      </c>
      <c r="CH879" s="101" t="e">
        <v>#N/A</v>
      </c>
      <c r="CI879" s="102" t="s">
        <v>580</v>
      </c>
      <c r="CJ879" s="196" t="s">
        <v>108</v>
      </c>
      <c r="CK879" s="104" t="s">
        <v>109</v>
      </c>
      <c r="CL879" s="105" t="s">
        <v>579</v>
      </c>
      <c r="CM879" s="83" t="s">
        <v>108</v>
      </c>
      <c r="CN879" s="106" t="s">
        <v>108</v>
      </c>
      <c r="CO879" s="197" t="s">
        <v>108</v>
      </c>
      <c r="CP879" s="107"/>
      <c r="CQ879" s="198" t="s">
        <v>474</v>
      </c>
      <c r="CR879" s="198" t="s">
        <v>474</v>
      </c>
      <c r="CS879" s="199" t="s">
        <v>616</v>
      </c>
      <c r="CT879" s="83" t="s">
        <v>109</v>
      </c>
      <c r="CU879" s="83" t="s">
        <v>109</v>
      </c>
      <c r="CV879" s="83">
        <v>57</v>
      </c>
      <c r="CW879" s="83" t="s">
        <v>112</v>
      </c>
      <c r="CX879" s="83">
        <v>57</v>
      </c>
      <c r="CY879" s="83" t="s">
        <v>8547</v>
      </c>
      <c r="CZ879" s="83">
        <v>1157212</v>
      </c>
      <c r="DA879" s="83" t="s">
        <v>138</v>
      </c>
      <c r="DB879" s="83" t="s">
        <v>124</v>
      </c>
      <c r="DC879" s="83" t="s">
        <v>501</v>
      </c>
      <c r="DD879" s="83">
        <v>1650</v>
      </c>
      <c r="DE879" s="83" t="s">
        <v>582</v>
      </c>
      <c r="DF879" s="83" t="s">
        <v>145</v>
      </c>
      <c r="DG879" s="83" t="s">
        <v>501</v>
      </c>
      <c r="DH879" s="83" t="s">
        <v>582</v>
      </c>
      <c r="DI879" s="85">
        <v>43646</v>
      </c>
      <c r="DJ879" s="83" t="s">
        <v>584</v>
      </c>
      <c r="DK879" s="83" t="s">
        <v>102</v>
      </c>
      <c r="DL879" s="83" t="s">
        <v>482</v>
      </c>
      <c r="DM879" s="83">
        <v>0</v>
      </c>
      <c r="DN879" s="83" t="s">
        <v>238</v>
      </c>
      <c r="DO879" s="83">
        <v>1</v>
      </c>
      <c r="DP879" s="83">
        <v>1</v>
      </c>
      <c r="DQ879" s="83"/>
      <c r="DR879" s="83" t="s">
        <v>108</v>
      </c>
      <c r="DS879" s="83" t="s">
        <v>497</v>
      </c>
      <c r="DU879" s="215" t="s">
        <v>269</v>
      </c>
      <c r="DV879" s="136">
        <v>1</v>
      </c>
      <c r="DW879" s="136">
        <v>3</v>
      </c>
      <c r="DX879" s="215" t="s">
        <v>269</v>
      </c>
      <c r="DY879" s="215" t="s">
        <v>269</v>
      </c>
      <c r="DZ879" s="215" t="s">
        <v>269</v>
      </c>
      <c r="EA879" s="215" t="s">
        <v>269</v>
      </c>
      <c r="EB879" s="215" t="s">
        <v>269</v>
      </c>
      <c r="EC879" s="215" t="s">
        <v>269</v>
      </c>
      <c r="ED879" s="215" t="s">
        <v>269</v>
      </c>
      <c r="EE879" s="215" t="s">
        <v>269</v>
      </c>
    </row>
    <row r="880" spans="1:135" ht="28.8" x14ac:dyDescent="0.55000000000000004">
      <c r="A880" s="83" t="s">
        <v>130</v>
      </c>
      <c r="B880" s="136">
        <v>257103</v>
      </c>
      <c r="C880" t="s">
        <v>1513</v>
      </c>
      <c r="D880" s="83" t="s">
        <v>228</v>
      </c>
      <c r="E880" s="138">
        <v>245663855936</v>
      </c>
      <c r="F880" s="83" t="s">
        <v>114</v>
      </c>
      <c r="G880" s="85">
        <v>43634</v>
      </c>
      <c r="H880" s="83" t="s">
        <v>98</v>
      </c>
      <c r="I880" s="84" t="s">
        <v>618</v>
      </c>
      <c r="J880" s="207" t="s">
        <v>629</v>
      </c>
      <c r="K880" s="208" t="s">
        <v>634</v>
      </c>
      <c r="L880" s="83" t="s">
        <v>108</v>
      </c>
      <c r="M880" s="184">
        <v>27760</v>
      </c>
      <c r="N880" s="184"/>
      <c r="O880" s="85" t="s">
        <v>102</v>
      </c>
      <c r="P880" s="185">
        <v>43013</v>
      </c>
      <c r="Q880" s="186" t="s">
        <v>203</v>
      </c>
      <c r="R880" s="186"/>
      <c r="S880" s="186"/>
      <c r="T880" s="187"/>
      <c r="U880" s="188" t="s">
        <v>296</v>
      </c>
      <c r="V880" s="188" t="s">
        <v>205</v>
      </c>
      <c r="W880" s="189" t="s">
        <v>619</v>
      </c>
      <c r="X880" s="189" t="s">
        <v>107</v>
      </c>
      <c r="Y880" s="190" t="s">
        <v>614</v>
      </c>
      <c r="Z880" s="83">
        <v>700</v>
      </c>
      <c r="AA880" s="83" t="s">
        <v>193</v>
      </c>
      <c r="AB880" s="83" t="s">
        <v>181</v>
      </c>
      <c r="AC880" s="83" t="s">
        <v>102</v>
      </c>
      <c r="AD880" s="83" t="s">
        <v>8548</v>
      </c>
      <c r="AE880" s="83" t="s">
        <v>102</v>
      </c>
      <c r="AF880" s="83" t="s">
        <v>102</v>
      </c>
      <c r="AG880" s="83" t="s">
        <v>174</v>
      </c>
      <c r="AH880" s="83" t="s">
        <v>8537</v>
      </c>
      <c r="AI880" s="83" t="s">
        <v>104</v>
      </c>
      <c r="AJ880" s="83" t="s">
        <v>105</v>
      </c>
      <c r="AK880" s="191" t="s">
        <v>8548</v>
      </c>
      <c r="AL880" s="191" t="s">
        <v>102</v>
      </c>
      <c r="AM880" s="191" t="s">
        <v>102</v>
      </c>
      <c r="AN880" s="191" t="s">
        <v>174</v>
      </c>
      <c r="AO880" s="191" t="s">
        <v>8537</v>
      </c>
      <c r="AP880" s="191" t="s">
        <v>104</v>
      </c>
      <c r="AQ880" s="191" t="s">
        <v>105</v>
      </c>
      <c r="AR880" s="191" t="s">
        <v>106</v>
      </c>
      <c r="AS880" s="191" t="s">
        <v>8548</v>
      </c>
      <c r="AT880" s="191" t="s">
        <v>488</v>
      </c>
      <c r="AU880" s="191" t="s">
        <v>8549</v>
      </c>
      <c r="AV880" s="191" t="s">
        <v>104</v>
      </c>
      <c r="AW880" s="191" t="s">
        <v>204</v>
      </c>
      <c r="AX880" s="191"/>
      <c r="AY880" s="192" t="s">
        <v>454</v>
      </c>
      <c r="AZ880" s="192" t="s">
        <v>416</v>
      </c>
      <c r="BA880" s="91" t="s">
        <v>108</v>
      </c>
      <c r="BB880" s="90">
        <v>0</v>
      </c>
      <c r="BC880" s="93" t="s">
        <v>102</v>
      </c>
      <c r="BD880" s="93" t="s">
        <v>102</v>
      </c>
      <c r="BE880" s="93" t="s">
        <v>102</v>
      </c>
      <c r="BF880" s="93" t="s">
        <v>102</v>
      </c>
      <c r="BG880" s="97" t="s">
        <v>108</v>
      </c>
      <c r="BH880" s="93" t="s">
        <v>108</v>
      </c>
      <c r="BI880" s="93" t="s">
        <v>102</v>
      </c>
      <c r="BJ880" s="93" t="s">
        <v>102</v>
      </c>
      <c r="BK880" s="93" t="s">
        <v>102</v>
      </c>
      <c r="BL880" s="93" t="s">
        <v>102</v>
      </c>
      <c r="BM880" s="93" t="s">
        <v>102</v>
      </c>
      <c r="BN880" s="93" t="s">
        <v>102</v>
      </c>
      <c r="BO880" s="93" t="s">
        <v>102</v>
      </c>
      <c r="BP880" s="96" t="s">
        <v>102</v>
      </c>
      <c r="BQ880" s="90">
        <v>0</v>
      </c>
      <c r="BR880" s="93" t="s">
        <v>102</v>
      </c>
      <c r="BS880" s="93" t="s">
        <v>102</v>
      </c>
      <c r="BT880" s="93" t="s">
        <v>102</v>
      </c>
      <c r="BU880" s="93" t="s">
        <v>102</v>
      </c>
      <c r="BV880" s="97" t="s">
        <v>108</v>
      </c>
      <c r="BW880" s="93" t="s">
        <v>108</v>
      </c>
      <c r="BX880" s="95" t="s">
        <v>102</v>
      </c>
      <c r="BY880" s="93" t="s">
        <v>102</v>
      </c>
      <c r="BZ880" s="93" t="s">
        <v>102</v>
      </c>
      <c r="CA880" s="93" t="s">
        <v>102</v>
      </c>
      <c r="CB880" s="93" t="s">
        <v>102</v>
      </c>
      <c r="CC880" s="93" t="s">
        <v>102</v>
      </c>
      <c r="CD880" s="93" t="s">
        <v>102</v>
      </c>
      <c r="CE880" s="193" t="s">
        <v>102</v>
      </c>
      <c r="CF880" s="194" t="s">
        <v>436</v>
      </c>
      <c r="CG880" s="195" t="s">
        <v>8550</v>
      </c>
      <c r="CH880" s="101" t="s">
        <v>310</v>
      </c>
      <c r="CI880" s="102"/>
      <c r="CJ880" s="196" t="s">
        <v>8551</v>
      </c>
      <c r="CK880" s="104" t="s">
        <v>190</v>
      </c>
      <c r="CL880" s="105"/>
      <c r="CM880" s="83" t="s">
        <v>623</v>
      </c>
      <c r="CN880" s="106" t="s">
        <v>624</v>
      </c>
      <c r="CO880" s="197" t="s">
        <v>625</v>
      </c>
      <c r="CP880" s="107"/>
      <c r="CQ880" s="198" t="s">
        <v>474</v>
      </c>
      <c r="CR880" s="198" t="s">
        <v>474</v>
      </c>
      <c r="CS880" s="199"/>
      <c r="CT880" s="83" t="s">
        <v>109</v>
      </c>
      <c r="CU880" s="83" t="s">
        <v>109</v>
      </c>
      <c r="CV880" s="83">
        <v>27</v>
      </c>
      <c r="CW880" s="83" t="s">
        <v>139</v>
      </c>
      <c r="CX880" s="83">
        <v>27</v>
      </c>
      <c r="CY880" s="83" t="s">
        <v>108</v>
      </c>
      <c r="CZ880" s="83">
        <v>1158531.5</v>
      </c>
      <c r="DA880" s="83" t="s">
        <v>581</v>
      </c>
      <c r="DB880" s="83" t="s">
        <v>152</v>
      </c>
      <c r="DC880" s="83" t="s">
        <v>500</v>
      </c>
      <c r="DD880" s="83">
        <v>4568</v>
      </c>
      <c r="DE880" s="83" t="s">
        <v>606</v>
      </c>
      <c r="DF880" s="83" t="s">
        <v>152</v>
      </c>
      <c r="DG880" s="83" t="s">
        <v>500</v>
      </c>
      <c r="DH880" s="83"/>
      <c r="DI880" s="85">
        <v>43646</v>
      </c>
      <c r="DJ880" s="83" t="s">
        <v>584</v>
      </c>
      <c r="DK880" s="83" t="s">
        <v>102</v>
      </c>
      <c r="DL880" s="83" t="s">
        <v>482</v>
      </c>
      <c r="DM880" s="83">
        <v>0</v>
      </c>
      <c r="DN880" s="83" t="s">
        <v>483</v>
      </c>
      <c r="DO880" s="83">
        <v>1</v>
      </c>
      <c r="DP880" s="83">
        <v>3</v>
      </c>
      <c r="DQ880" s="83"/>
      <c r="DR880" s="83" t="s">
        <v>108</v>
      </c>
      <c r="DS880" s="83" t="s">
        <v>497</v>
      </c>
      <c r="DU880" s="215" t="s">
        <v>269</v>
      </c>
      <c r="DV880" s="136">
        <v>1</v>
      </c>
      <c r="DW880" s="136">
        <v>3</v>
      </c>
      <c r="DX880" s="215" t="s">
        <v>269</v>
      </c>
      <c r="DY880" s="215" t="s">
        <v>269</v>
      </c>
      <c r="DZ880" s="215" t="s">
        <v>269</v>
      </c>
      <c r="EA880" s="215" t="s">
        <v>269</v>
      </c>
      <c r="EB880" s="215" t="s">
        <v>269</v>
      </c>
      <c r="EC880" s="215" t="s">
        <v>269</v>
      </c>
      <c r="ED880" s="215" t="s">
        <v>269</v>
      </c>
      <c r="EE880" s="215" t="s">
        <v>269</v>
      </c>
    </row>
    <row r="881" spans="1:135" ht="28.8" x14ac:dyDescent="0.55000000000000004">
      <c r="A881" s="83" t="s">
        <v>130</v>
      </c>
      <c r="B881" s="136">
        <v>576851</v>
      </c>
      <c r="C881" t="s">
        <v>1514</v>
      </c>
      <c r="D881" s="83" t="s">
        <v>228</v>
      </c>
      <c r="E881" s="138">
        <v>890670633859</v>
      </c>
      <c r="F881" s="83" t="s">
        <v>114</v>
      </c>
      <c r="G881" s="85">
        <v>43643</v>
      </c>
      <c r="H881" s="211" t="s">
        <v>98</v>
      </c>
      <c r="I881" s="84" t="s">
        <v>610</v>
      </c>
      <c r="J881" s="207" t="s">
        <v>627</v>
      </c>
      <c r="K881" s="208" t="s">
        <v>630</v>
      </c>
      <c r="L881" s="83" t="s">
        <v>108</v>
      </c>
      <c r="M881" s="184">
        <v>24671</v>
      </c>
      <c r="N881" s="184"/>
      <c r="O881" s="85" t="s">
        <v>102</v>
      </c>
      <c r="P881" s="185">
        <v>42491</v>
      </c>
      <c r="Q881" s="186" t="s">
        <v>203</v>
      </c>
      <c r="R881" s="186"/>
      <c r="S881" s="186"/>
      <c r="T881" s="187"/>
      <c r="U881" s="188" t="s">
        <v>296</v>
      </c>
      <c r="V881" s="188" t="s">
        <v>297</v>
      </c>
      <c r="W881" s="188" t="s">
        <v>297</v>
      </c>
      <c r="X881" s="189" t="s">
        <v>167</v>
      </c>
      <c r="Y881" s="190"/>
      <c r="Z881" s="83">
        <v>700</v>
      </c>
      <c r="AA881" s="83" t="s">
        <v>193</v>
      </c>
      <c r="AB881" s="83" t="s">
        <v>181</v>
      </c>
      <c r="AC881" s="83" t="s">
        <v>102</v>
      </c>
      <c r="AD881" s="83" t="s">
        <v>8552</v>
      </c>
      <c r="AE881" s="83" t="s">
        <v>102</v>
      </c>
      <c r="AF881" s="83" t="s">
        <v>102</v>
      </c>
      <c r="AG881" s="83" t="s">
        <v>119</v>
      </c>
      <c r="AH881" s="83" t="s">
        <v>8553</v>
      </c>
      <c r="AI881" s="83" t="s">
        <v>104</v>
      </c>
      <c r="AJ881" s="83" t="s">
        <v>105</v>
      </c>
      <c r="AK881" s="191" t="s">
        <v>8552</v>
      </c>
      <c r="AL881" s="191" t="s">
        <v>102</v>
      </c>
      <c r="AM881" s="191" t="s">
        <v>102</v>
      </c>
      <c r="AN881" s="191" t="s">
        <v>119</v>
      </c>
      <c r="AO881" s="191" t="s">
        <v>8553</v>
      </c>
      <c r="AP881" s="191" t="s">
        <v>104</v>
      </c>
      <c r="AQ881" s="191" t="s">
        <v>105</v>
      </c>
      <c r="AR881" s="191" t="s">
        <v>106</v>
      </c>
      <c r="AS881" s="191" t="s">
        <v>8552</v>
      </c>
      <c r="AT881" s="191" t="s">
        <v>485</v>
      </c>
      <c r="AU881" s="191" t="s">
        <v>8553</v>
      </c>
      <c r="AV881" s="191" t="s">
        <v>104</v>
      </c>
      <c r="AW881" s="191" t="s">
        <v>204</v>
      </c>
      <c r="AX881" s="191"/>
      <c r="AY881" s="192" t="s">
        <v>454</v>
      </c>
      <c r="AZ881" s="192" t="s">
        <v>416</v>
      </c>
      <c r="BA881" s="91" t="s">
        <v>108</v>
      </c>
      <c r="BB881" s="90">
        <v>0</v>
      </c>
      <c r="BC881" s="93" t="s">
        <v>102</v>
      </c>
      <c r="BD881" s="93" t="s">
        <v>102</v>
      </c>
      <c r="BE881" s="93" t="s">
        <v>102</v>
      </c>
      <c r="BF881" s="93" t="s">
        <v>102</v>
      </c>
      <c r="BG881" s="97" t="s">
        <v>108</v>
      </c>
      <c r="BH881" s="93" t="s">
        <v>108</v>
      </c>
      <c r="BI881" s="93" t="s">
        <v>102</v>
      </c>
      <c r="BJ881" s="93" t="s">
        <v>102</v>
      </c>
      <c r="BK881" s="93" t="s">
        <v>102</v>
      </c>
      <c r="BL881" s="93" t="s">
        <v>102</v>
      </c>
      <c r="BM881" s="93" t="s">
        <v>102</v>
      </c>
      <c r="BN881" s="93" t="s">
        <v>102</v>
      </c>
      <c r="BO881" s="93" t="s">
        <v>102</v>
      </c>
      <c r="BP881" s="96" t="s">
        <v>102</v>
      </c>
      <c r="BQ881" s="90">
        <v>0</v>
      </c>
      <c r="BR881" s="93" t="s">
        <v>102</v>
      </c>
      <c r="BS881" s="93" t="s">
        <v>102</v>
      </c>
      <c r="BT881" s="93" t="s">
        <v>102</v>
      </c>
      <c r="BU881" s="93" t="s">
        <v>102</v>
      </c>
      <c r="BV881" s="97" t="s">
        <v>108</v>
      </c>
      <c r="BW881" s="93" t="s">
        <v>108</v>
      </c>
      <c r="BX881" s="95" t="s">
        <v>102</v>
      </c>
      <c r="BY881" s="93" t="s">
        <v>102</v>
      </c>
      <c r="BZ881" s="93" t="s">
        <v>102</v>
      </c>
      <c r="CA881" s="93" t="s">
        <v>102</v>
      </c>
      <c r="CB881" s="93" t="s">
        <v>102</v>
      </c>
      <c r="CC881" s="93" t="s">
        <v>102</v>
      </c>
      <c r="CD881" s="93" t="s">
        <v>102</v>
      </c>
      <c r="CE881" s="193" t="s">
        <v>102</v>
      </c>
      <c r="CF881" s="194" t="s">
        <v>436</v>
      </c>
      <c r="CG881" s="195" t="s">
        <v>8554</v>
      </c>
      <c r="CH881" s="101" t="s">
        <v>563</v>
      </c>
      <c r="CI881" s="102"/>
      <c r="CJ881" s="196" t="s">
        <v>577</v>
      </c>
      <c r="CK881" s="104" t="s">
        <v>190</v>
      </c>
      <c r="CL881" s="105"/>
      <c r="CM881" s="83" t="s">
        <v>578</v>
      </c>
      <c r="CN881" s="106" t="s">
        <v>108</v>
      </c>
      <c r="CO881" s="197" t="s">
        <v>566</v>
      </c>
      <c r="CP881" s="107"/>
      <c r="CQ881" s="198" t="s">
        <v>107</v>
      </c>
      <c r="CR881" s="198" t="s">
        <v>107</v>
      </c>
      <c r="CS881" s="199"/>
      <c r="CT881" s="83" t="s">
        <v>109</v>
      </c>
      <c r="CU881" s="83" t="s">
        <v>109</v>
      </c>
      <c r="CV881" s="83">
        <v>1</v>
      </c>
      <c r="CW881" s="83" t="s">
        <v>270</v>
      </c>
      <c r="CX881" s="83">
        <v>1</v>
      </c>
      <c r="CY881" s="83" t="s">
        <v>108</v>
      </c>
      <c r="CZ881" s="83">
        <v>1159851</v>
      </c>
      <c r="DA881" s="83" t="s">
        <v>8555</v>
      </c>
      <c r="DB881" s="83" t="s">
        <v>118</v>
      </c>
      <c r="DC881" s="83" t="s">
        <v>108</v>
      </c>
      <c r="DD881" s="83">
        <v>9238</v>
      </c>
      <c r="DE881" s="83" t="s">
        <v>173</v>
      </c>
      <c r="DF881" s="83" t="s">
        <v>118</v>
      </c>
      <c r="DG881" s="83" t="s">
        <v>500</v>
      </c>
      <c r="DH881" s="83"/>
      <c r="DI881" s="85">
        <v>43646</v>
      </c>
      <c r="DJ881" s="83" t="s">
        <v>584</v>
      </c>
      <c r="DK881" s="83" t="s">
        <v>102</v>
      </c>
      <c r="DL881" s="83" t="s">
        <v>482</v>
      </c>
      <c r="DM881" s="83">
        <v>0</v>
      </c>
      <c r="DN881" s="83" t="s">
        <v>483</v>
      </c>
      <c r="DO881" s="83">
        <v>1</v>
      </c>
      <c r="DP881" s="83">
        <v>4</v>
      </c>
      <c r="DQ881" s="83"/>
      <c r="DR881" s="83" t="s">
        <v>108</v>
      </c>
      <c r="DS881" s="83" t="s">
        <v>497</v>
      </c>
      <c r="DU881" s="215" t="s">
        <v>269</v>
      </c>
      <c r="DV881" s="136">
        <v>1</v>
      </c>
      <c r="DW881" s="136">
        <v>3</v>
      </c>
      <c r="DX881" s="215" t="s">
        <v>269</v>
      </c>
      <c r="DY881" s="215" t="s">
        <v>269</v>
      </c>
      <c r="DZ881" s="215" t="s">
        <v>269</v>
      </c>
      <c r="EA881" s="215" t="s">
        <v>269</v>
      </c>
      <c r="EB881" s="215" t="s">
        <v>269</v>
      </c>
      <c r="EC881" s="215" t="s">
        <v>269</v>
      </c>
      <c r="ED881" s="215" t="s">
        <v>269</v>
      </c>
      <c r="EE881" s="215" t="s">
        <v>269</v>
      </c>
    </row>
    <row r="882" spans="1:135" ht="57.6" x14ac:dyDescent="0.55000000000000004">
      <c r="A882" s="83" t="s">
        <v>130</v>
      </c>
      <c r="B882" s="136">
        <v>503207</v>
      </c>
      <c r="C882" t="s">
        <v>1515</v>
      </c>
      <c r="D882" s="83" t="s">
        <v>228</v>
      </c>
      <c r="E882" s="138">
        <v>520082570197</v>
      </c>
      <c r="F882" s="83" t="s">
        <v>143</v>
      </c>
      <c r="G882" s="85">
        <v>43620</v>
      </c>
      <c r="H882" s="83" t="s">
        <v>98</v>
      </c>
      <c r="I882" s="84" t="s">
        <v>612</v>
      </c>
      <c r="J882" s="207" t="s">
        <v>628</v>
      </c>
      <c r="K882" s="208" t="s">
        <v>633</v>
      </c>
      <c r="L882" s="83" t="s">
        <v>108</v>
      </c>
      <c r="M882" s="184" t="s">
        <v>102</v>
      </c>
      <c r="N882" s="184" t="s">
        <v>556</v>
      </c>
      <c r="O882" s="85" t="s">
        <v>102</v>
      </c>
      <c r="P882" s="185">
        <v>42491</v>
      </c>
      <c r="Q882" s="186" t="s">
        <v>202</v>
      </c>
      <c r="R882" s="186" t="s">
        <v>613</v>
      </c>
      <c r="S882" s="186"/>
      <c r="T882" s="187"/>
      <c r="U882" s="188" t="s">
        <v>295</v>
      </c>
      <c r="V882" s="188" t="s">
        <v>205</v>
      </c>
      <c r="W882" s="188" t="s">
        <v>295</v>
      </c>
      <c r="X882" s="189" t="s">
        <v>107</v>
      </c>
      <c r="Y882" s="190" t="s">
        <v>614</v>
      </c>
      <c r="Z882" s="83">
        <v>700</v>
      </c>
      <c r="AA882" s="83" t="s">
        <v>193</v>
      </c>
      <c r="AB882" s="83" t="s">
        <v>181</v>
      </c>
      <c r="AC882" s="83" t="s">
        <v>102</v>
      </c>
      <c r="AD882" s="83" t="s">
        <v>8556</v>
      </c>
      <c r="AE882" s="83" t="s">
        <v>8557</v>
      </c>
      <c r="AF882" s="83" t="s">
        <v>102</v>
      </c>
      <c r="AG882" s="83" t="s">
        <v>175</v>
      </c>
      <c r="AH882" s="83" t="s">
        <v>8558</v>
      </c>
      <c r="AI882" s="83" t="s">
        <v>104</v>
      </c>
      <c r="AJ882" s="83" t="s">
        <v>105</v>
      </c>
      <c r="AK882" s="191" t="s">
        <v>8556</v>
      </c>
      <c r="AL882" s="191" t="s">
        <v>8557</v>
      </c>
      <c r="AM882" s="191" t="s">
        <v>102</v>
      </c>
      <c r="AN882" s="191" t="s">
        <v>175</v>
      </c>
      <c r="AO882" s="191" t="s">
        <v>8558</v>
      </c>
      <c r="AP882" s="191" t="s">
        <v>104</v>
      </c>
      <c r="AQ882" s="191" t="s">
        <v>105</v>
      </c>
      <c r="AR882" s="191" t="s">
        <v>106</v>
      </c>
      <c r="AS882" s="191"/>
      <c r="AT882" s="191"/>
      <c r="AU882" s="191"/>
      <c r="AV882" s="191"/>
      <c r="AW882" s="191"/>
      <c r="AX882" s="191" t="s">
        <v>575</v>
      </c>
      <c r="AY882" s="192" t="s">
        <v>454</v>
      </c>
      <c r="AZ882" s="192" t="s">
        <v>108</v>
      </c>
      <c r="BA882" s="91" t="s">
        <v>108</v>
      </c>
      <c r="BB882" s="90">
        <v>0</v>
      </c>
      <c r="BC882" s="93" t="s">
        <v>102</v>
      </c>
      <c r="BD882" s="93" t="s">
        <v>102</v>
      </c>
      <c r="BE882" s="93" t="s">
        <v>102</v>
      </c>
      <c r="BF882" s="93" t="s">
        <v>102</v>
      </c>
      <c r="BG882" s="97" t="s">
        <v>108</v>
      </c>
      <c r="BH882" s="93" t="s">
        <v>108</v>
      </c>
      <c r="BI882" s="93" t="s">
        <v>102</v>
      </c>
      <c r="BJ882" s="93" t="s">
        <v>102</v>
      </c>
      <c r="BK882" s="93" t="s">
        <v>102</v>
      </c>
      <c r="BL882" s="93" t="s">
        <v>102</v>
      </c>
      <c r="BM882" s="93" t="s">
        <v>102</v>
      </c>
      <c r="BN882" s="93" t="s">
        <v>102</v>
      </c>
      <c r="BO882" s="93" t="s">
        <v>102</v>
      </c>
      <c r="BP882" s="96" t="s">
        <v>102</v>
      </c>
      <c r="BQ882" s="90">
        <v>0</v>
      </c>
      <c r="BR882" s="93" t="s">
        <v>102</v>
      </c>
      <c r="BS882" s="93" t="s">
        <v>102</v>
      </c>
      <c r="BT882" s="93" t="s">
        <v>102</v>
      </c>
      <c r="BU882" s="93" t="s">
        <v>102</v>
      </c>
      <c r="BV882" s="97" t="s">
        <v>108</v>
      </c>
      <c r="BW882" s="93" t="s">
        <v>108</v>
      </c>
      <c r="BX882" s="95" t="s">
        <v>102</v>
      </c>
      <c r="BY882" s="93" t="s">
        <v>102</v>
      </c>
      <c r="BZ882" s="93" t="s">
        <v>102</v>
      </c>
      <c r="CA882" s="93" t="s">
        <v>102</v>
      </c>
      <c r="CB882" s="93" t="s">
        <v>102</v>
      </c>
      <c r="CC882" s="93" t="s">
        <v>102</v>
      </c>
      <c r="CD882" s="93" t="s">
        <v>102</v>
      </c>
      <c r="CE882" s="193" t="s">
        <v>102</v>
      </c>
      <c r="CF882" s="194" t="s">
        <v>508</v>
      </c>
      <c r="CG882" s="195" t="s">
        <v>102</v>
      </c>
      <c r="CH882" s="101" t="e">
        <v>#N/A</v>
      </c>
      <c r="CI882" s="102" t="s">
        <v>580</v>
      </c>
      <c r="CJ882" s="196" t="s">
        <v>108</v>
      </c>
      <c r="CK882" s="104" t="s">
        <v>109</v>
      </c>
      <c r="CL882" s="105" t="s">
        <v>579</v>
      </c>
      <c r="CM882" s="83" t="s">
        <v>108</v>
      </c>
      <c r="CN882" s="106" t="s">
        <v>108</v>
      </c>
      <c r="CO882" s="197" t="s">
        <v>108</v>
      </c>
      <c r="CP882" s="107"/>
      <c r="CQ882" s="198" t="s">
        <v>474</v>
      </c>
      <c r="CR882" s="198" t="s">
        <v>474</v>
      </c>
      <c r="CS882" s="199" t="s">
        <v>616</v>
      </c>
      <c r="CT882" s="83" t="s">
        <v>109</v>
      </c>
      <c r="CU882" s="83" t="s">
        <v>109</v>
      </c>
      <c r="CV882" s="83">
        <v>41</v>
      </c>
      <c r="CW882" s="83" t="s">
        <v>112</v>
      </c>
      <c r="CX882" s="83">
        <v>41</v>
      </c>
      <c r="CY882" s="83" t="s">
        <v>8559</v>
      </c>
      <c r="CZ882" s="83">
        <v>1161170.5</v>
      </c>
      <c r="DA882" s="83" t="s">
        <v>138</v>
      </c>
      <c r="DB882" s="83" t="s">
        <v>124</v>
      </c>
      <c r="DC882" s="83" t="s">
        <v>501</v>
      </c>
      <c r="DD882" s="83">
        <v>4704</v>
      </c>
      <c r="DE882" s="83" t="s">
        <v>582</v>
      </c>
      <c r="DF882" s="83" t="s">
        <v>145</v>
      </c>
      <c r="DG882" s="83" t="s">
        <v>501</v>
      </c>
      <c r="DH882" s="83" t="s">
        <v>582</v>
      </c>
      <c r="DI882" s="85">
        <v>43646</v>
      </c>
      <c r="DJ882" s="83" t="s">
        <v>584</v>
      </c>
      <c r="DK882" s="83" t="s">
        <v>102</v>
      </c>
      <c r="DL882" s="83" t="s">
        <v>482</v>
      </c>
      <c r="DM882" s="83">
        <v>0</v>
      </c>
      <c r="DN882" s="83" t="s">
        <v>238</v>
      </c>
      <c r="DO882" s="83">
        <v>1</v>
      </c>
      <c r="DP882" s="83">
        <v>3</v>
      </c>
      <c r="DQ882" s="83"/>
      <c r="DR882" s="83" t="s">
        <v>108</v>
      </c>
      <c r="DS882" s="83" t="s">
        <v>497</v>
      </c>
      <c r="DU882" s="215" t="s">
        <v>269</v>
      </c>
      <c r="DV882" s="136">
        <v>1</v>
      </c>
      <c r="DW882" s="136">
        <v>3</v>
      </c>
      <c r="DX882" s="215" t="s">
        <v>269</v>
      </c>
      <c r="DY882" s="215" t="s">
        <v>269</v>
      </c>
      <c r="DZ882" s="215" t="s">
        <v>269</v>
      </c>
      <c r="EA882" s="215" t="s">
        <v>269</v>
      </c>
      <c r="EB882" s="215" t="s">
        <v>269</v>
      </c>
      <c r="EC882" s="215" t="s">
        <v>269</v>
      </c>
      <c r="ED882" s="215" t="s">
        <v>269</v>
      </c>
      <c r="EE882" s="215" t="s">
        <v>269</v>
      </c>
    </row>
    <row r="883" spans="1:135" ht="28.8" x14ac:dyDescent="0.55000000000000004">
      <c r="A883" s="83" t="s">
        <v>130</v>
      </c>
      <c r="B883" s="136">
        <v>400126</v>
      </c>
      <c r="C883" t="s">
        <v>1516</v>
      </c>
      <c r="D883" s="83" t="s">
        <v>228</v>
      </c>
      <c r="E883" s="138">
        <v>441503360696</v>
      </c>
      <c r="F883" s="83" t="s">
        <v>114</v>
      </c>
      <c r="G883" s="85">
        <v>43634</v>
      </c>
      <c r="H883" s="83" t="s">
        <v>98</v>
      </c>
      <c r="I883" s="84" t="s">
        <v>618</v>
      </c>
      <c r="J883" s="207" t="s">
        <v>629</v>
      </c>
      <c r="K883" s="208" t="s">
        <v>634</v>
      </c>
      <c r="L883" s="83" t="s">
        <v>108</v>
      </c>
      <c r="M883" s="184">
        <v>27761</v>
      </c>
      <c r="N883" s="184"/>
      <c r="O883" s="85" t="s">
        <v>102</v>
      </c>
      <c r="P883" s="185">
        <v>43013</v>
      </c>
      <c r="Q883" s="186" t="s">
        <v>203</v>
      </c>
      <c r="R883" s="186"/>
      <c r="S883" s="186"/>
      <c r="T883" s="187"/>
      <c r="U883" s="188" t="s">
        <v>296</v>
      </c>
      <c r="V883" s="188" t="s">
        <v>205</v>
      </c>
      <c r="W883" s="189" t="s">
        <v>619</v>
      </c>
      <c r="X883" s="189" t="s">
        <v>107</v>
      </c>
      <c r="Y883" s="190" t="s">
        <v>614</v>
      </c>
      <c r="Z883" s="83">
        <v>700</v>
      </c>
      <c r="AA883" s="83" t="s">
        <v>193</v>
      </c>
      <c r="AB883" s="83" t="s">
        <v>181</v>
      </c>
      <c r="AC883" s="83" t="s">
        <v>102</v>
      </c>
      <c r="AD883" s="83" t="s">
        <v>8560</v>
      </c>
      <c r="AE883" s="83" t="s">
        <v>102</v>
      </c>
      <c r="AF883" s="83" t="s">
        <v>102</v>
      </c>
      <c r="AG883" s="83" t="s">
        <v>174</v>
      </c>
      <c r="AH883" s="83" t="s">
        <v>8549</v>
      </c>
      <c r="AI883" s="83" t="s">
        <v>104</v>
      </c>
      <c r="AJ883" s="83" t="s">
        <v>105</v>
      </c>
      <c r="AK883" s="191" t="s">
        <v>8560</v>
      </c>
      <c r="AL883" s="191" t="s">
        <v>102</v>
      </c>
      <c r="AM883" s="191" t="s">
        <v>102</v>
      </c>
      <c r="AN883" s="191" t="s">
        <v>174</v>
      </c>
      <c r="AO883" s="191" t="s">
        <v>8549</v>
      </c>
      <c r="AP883" s="191" t="s">
        <v>104</v>
      </c>
      <c r="AQ883" s="191" t="s">
        <v>105</v>
      </c>
      <c r="AR883" s="191" t="s">
        <v>106</v>
      </c>
      <c r="AS883" s="191" t="s">
        <v>8560</v>
      </c>
      <c r="AT883" s="191" t="s">
        <v>488</v>
      </c>
      <c r="AU883" s="191" t="s">
        <v>8561</v>
      </c>
      <c r="AV883" s="191" t="s">
        <v>104</v>
      </c>
      <c r="AW883" s="191" t="s">
        <v>204</v>
      </c>
      <c r="AX883" s="191"/>
      <c r="AY883" s="192" t="s">
        <v>454</v>
      </c>
      <c r="AZ883" s="192" t="s">
        <v>416</v>
      </c>
      <c r="BA883" s="91" t="s">
        <v>108</v>
      </c>
      <c r="BB883" s="90">
        <v>0</v>
      </c>
      <c r="BC883" s="93" t="s">
        <v>102</v>
      </c>
      <c r="BD883" s="93" t="s">
        <v>102</v>
      </c>
      <c r="BE883" s="93" t="s">
        <v>102</v>
      </c>
      <c r="BF883" s="93" t="s">
        <v>102</v>
      </c>
      <c r="BG883" s="97" t="s">
        <v>108</v>
      </c>
      <c r="BH883" s="93" t="s">
        <v>108</v>
      </c>
      <c r="BI883" s="93" t="s">
        <v>102</v>
      </c>
      <c r="BJ883" s="93" t="s">
        <v>102</v>
      </c>
      <c r="BK883" s="93" t="s">
        <v>102</v>
      </c>
      <c r="BL883" s="93" t="s">
        <v>102</v>
      </c>
      <c r="BM883" s="93" t="s">
        <v>102</v>
      </c>
      <c r="BN883" s="93" t="s">
        <v>102</v>
      </c>
      <c r="BO883" s="93" t="s">
        <v>102</v>
      </c>
      <c r="BP883" s="96" t="s">
        <v>102</v>
      </c>
      <c r="BQ883" s="90">
        <v>0</v>
      </c>
      <c r="BR883" s="93" t="s">
        <v>102</v>
      </c>
      <c r="BS883" s="93" t="s">
        <v>102</v>
      </c>
      <c r="BT883" s="93" t="s">
        <v>102</v>
      </c>
      <c r="BU883" s="93" t="s">
        <v>102</v>
      </c>
      <c r="BV883" s="97" t="s">
        <v>108</v>
      </c>
      <c r="BW883" s="93" t="s">
        <v>108</v>
      </c>
      <c r="BX883" s="95" t="s">
        <v>102</v>
      </c>
      <c r="BY883" s="93" t="s">
        <v>102</v>
      </c>
      <c r="BZ883" s="93" t="s">
        <v>102</v>
      </c>
      <c r="CA883" s="93" t="s">
        <v>102</v>
      </c>
      <c r="CB883" s="93" t="s">
        <v>102</v>
      </c>
      <c r="CC883" s="93" t="s">
        <v>102</v>
      </c>
      <c r="CD883" s="93" t="s">
        <v>102</v>
      </c>
      <c r="CE883" s="193" t="s">
        <v>102</v>
      </c>
      <c r="CF883" s="194" t="s">
        <v>436</v>
      </c>
      <c r="CG883" s="195" t="s">
        <v>8562</v>
      </c>
      <c r="CH883" s="101" t="s">
        <v>310</v>
      </c>
      <c r="CI883" s="102"/>
      <c r="CJ883" s="196" t="s">
        <v>8563</v>
      </c>
      <c r="CK883" s="104" t="s">
        <v>190</v>
      </c>
      <c r="CL883" s="105"/>
      <c r="CM883" s="83" t="s">
        <v>623</v>
      </c>
      <c r="CN883" s="106" t="s">
        <v>624</v>
      </c>
      <c r="CO883" s="197" t="s">
        <v>625</v>
      </c>
      <c r="CP883" s="107"/>
      <c r="CQ883" s="198" t="s">
        <v>474</v>
      </c>
      <c r="CR883" s="198" t="s">
        <v>474</v>
      </c>
      <c r="CS883" s="199"/>
      <c r="CT883" s="83" t="s">
        <v>109</v>
      </c>
      <c r="CU883" s="83" t="s">
        <v>109</v>
      </c>
      <c r="CV883" s="83">
        <v>5</v>
      </c>
      <c r="CW883" s="83" t="s">
        <v>139</v>
      </c>
      <c r="CX883" s="83">
        <v>5</v>
      </c>
      <c r="CY883" s="83" t="s">
        <v>108</v>
      </c>
      <c r="CZ883" s="83">
        <v>1162490</v>
      </c>
      <c r="DA883" s="83" t="s">
        <v>581</v>
      </c>
      <c r="DB883" s="83" t="s">
        <v>152</v>
      </c>
      <c r="DC883" s="83" t="s">
        <v>500</v>
      </c>
      <c r="DD883" s="83">
        <v>9814</v>
      </c>
      <c r="DE883" s="83" t="s">
        <v>606</v>
      </c>
      <c r="DF883" s="83" t="s">
        <v>152</v>
      </c>
      <c r="DG883" s="83" t="s">
        <v>500</v>
      </c>
      <c r="DH883" s="83"/>
      <c r="DI883" s="85">
        <v>43646</v>
      </c>
      <c r="DJ883" s="83" t="s">
        <v>584</v>
      </c>
      <c r="DK883" s="83" t="s">
        <v>102</v>
      </c>
      <c r="DL883" s="83" t="s">
        <v>482</v>
      </c>
      <c r="DM883" s="83">
        <v>0</v>
      </c>
      <c r="DN883" s="83" t="s">
        <v>483</v>
      </c>
      <c r="DO883" s="83">
        <v>1</v>
      </c>
      <c r="DP883" s="83">
        <v>6</v>
      </c>
      <c r="DQ883" s="83"/>
      <c r="DR883" s="83" t="s">
        <v>108</v>
      </c>
      <c r="DS883" s="83" t="s">
        <v>497</v>
      </c>
      <c r="DU883" s="215" t="s">
        <v>269</v>
      </c>
      <c r="DV883" s="136">
        <v>1</v>
      </c>
      <c r="DW883" s="136">
        <v>3</v>
      </c>
      <c r="DX883" s="215" t="s">
        <v>269</v>
      </c>
      <c r="DY883" s="215" t="s">
        <v>269</v>
      </c>
      <c r="DZ883" s="215" t="s">
        <v>269</v>
      </c>
      <c r="EA883" s="215" t="s">
        <v>269</v>
      </c>
      <c r="EB883" s="215" t="s">
        <v>269</v>
      </c>
      <c r="EC883" s="215" t="s">
        <v>269</v>
      </c>
      <c r="ED883" s="215" t="s">
        <v>269</v>
      </c>
      <c r="EE883" s="215" t="s">
        <v>269</v>
      </c>
    </row>
    <row r="884" spans="1:135" ht="28.8" x14ac:dyDescent="0.55000000000000004">
      <c r="A884" s="83" t="s">
        <v>130</v>
      </c>
      <c r="B884" s="136">
        <v>504266</v>
      </c>
      <c r="C884" t="s">
        <v>1517</v>
      </c>
      <c r="D884" s="83" t="s">
        <v>228</v>
      </c>
      <c r="E884" s="138">
        <v>114246914009</v>
      </c>
      <c r="F884" s="83" t="s">
        <v>114</v>
      </c>
      <c r="G884" s="85">
        <v>43643</v>
      </c>
      <c r="H884" s="211" t="s">
        <v>98</v>
      </c>
      <c r="I884" s="84" t="s">
        <v>610</v>
      </c>
      <c r="J884" s="207" t="s">
        <v>627</v>
      </c>
      <c r="K884" s="208" t="s">
        <v>630</v>
      </c>
      <c r="L884" s="83" t="s">
        <v>108</v>
      </c>
      <c r="M884" s="184">
        <v>24672</v>
      </c>
      <c r="N884" s="184"/>
      <c r="O884" s="85" t="s">
        <v>102</v>
      </c>
      <c r="P884" s="185">
        <v>42491</v>
      </c>
      <c r="Q884" s="186" t="s">
        <v>203</v>
      </c>
      <c r="R884" s="186"/>
      <c r="S884" s="186"/>
      <c r="T884" s="187"/>
      <c r="U884" s="188" t="s">
        <v>296</v>
      </c>
      <c r="V884" s="188" t="s">
        <v>297</v>
      </c>
      <c r="W884" s="188" t="s">
        <v>297</v>
      </c>
      <c r="X884" s="189" t="s">
        <v>167</v>
      </c>
      <c r="Y884" s="190"/>
      <c r="Z884" s="83">
        <v>700</v>
      </c>
      <c r="AA884" s="83" t="s">
        <v>193</v>
      </c>
      <c r="AB884" s="83" t="s">
        <v>181</v>
      </c>
      <c r="AC884" s="83" t="s">
        <v>102</v>
      </c>
      <c r="AD884" s="83" t="s">
        <v>8564</v>
      </c>
      <c r="AE884" s="83" t="s">
        <v>102</v>
      </c>
      <c r="AF884" s="83" t="s">
        <v>102</v>
      </c>
      <c r="AG884" s="83" t="s">
        <v>119</v>
      </c>
      <c r="AH884" s="83" t="s">
        <v>8565</v>
      </c>
      <c r="AI884" s="83" t="s">
        <v>104</v>
      </c>
      <c r="AJ884" s="83" t="s">
        <v>105</v>
      </c>
      <c r="AK884" s="191" t="s">
        <v>8564</v>
      </c>
      <c r="AL884" s="191" t="s">
        <v>102</v>
      </c>
      <c r="AM884" s="191" t="s">
        <v>102</v>
      </c>
      <c r="AN884" s="191" t="s">
        <v>119</v>
      </c>
      <c r="AO884" s="191" t="s">
        <v>8565</v>
      </c>
      <c r="AP884" s="191" t="s">
        <v>104</v>
      </c>
      <c r="AQ884" s="191" t="s">
        <v>105</v>
      </c>
      <c r="AR884" s="191" t="s">
        <v>106</v>
      </c>
      <c r="AS884" s="191" t="s">
        <v>8564</v>
      </c>
      <c r="AT884" s="191" t="s">
        <v>485</v>
      </c>
      <c r="AU884" s="191" t="s">
        <v>8565</v>
      </c>
      <c r="AV884" s="191" t="s">
        <v>104</v>
      </c>
      <c r="AW884" s="191" t="s">
        <v>204</v>
      </c>
      <c r="AX884" s="191"/>
      <c r="AY884" s="192" t="s">
        <v>454</v>
      </c>
      <c r="AZ884" s="192" t="s">
        <v>416</v>
      </c>
      <c r="BA884" s="91" t="s">
        <v>108</v>
      </c>
      <c r="BB884" s="90">
        <v>0</v>
      </c>
      <c r="BC884" s="93" t="s">
        <v>102</v>
      </c>
      <c r="BD884" s="93" t="s">
        <v>102</v>
      </c>
      <c r="BE884" s="93" t="s">
        <v>102</v>
      </c>
      <c r="BF884" s="93" t="s">
        <v>102</v>
      </c>
      <c r="BG884" s="97" t="s">
        <v>108</v>
      </c>
      <c r="BH884" s="93" t="s">
        <v>108</v>
      </c>
      <c r="BI884" s="93" t="s">
        <v>102</v>
      </c>
      <c r="BJ884" s="93" t="s">
        <v>102</v>
      </c>
      <c r="BK884" s="93" t="s">
        <v>102</v>
      </c>
      <c r="BL884" s="93" t="s">
        <v>102</v>
      </c>
      <c r="BM884" s="93" t="s">
        <v>102</v>
      </c>
      <c r="BN884" s="93" t="s">
        <v>102</v>
      </c>
      <c r="BO884" s="93" t="s">
        <v>102</v>
      </c>
      <c r="BP884" s="96" t="s">
        <v>102</v>
      </c>
      <c r="BQ884" s="90">
        <v>0</v>
      </c>
      <c r="BR884" s="93" t="s">
        <v>102</v>
      </c>
      <c r="BS884" s="93" t="s">
        <v>102</v>
      </c>
      <c r="BT884" s="93" t="s">
        <v>102</v>
      </c>
      <c r="BU884" s="93" t="s">
        <v>102</v>
      </c>
      <c r="BV884" s="97" t="s">
        <v>108</v>
      </c>
      <c r="BW884" s="93" t="s">
        <v>108</v>
      </c>
      <c r="BX884" s="95" t="s">
        <v>102</v>
      </c>
      <c r="BY884" s="93" t="s">
        <v>102</v>
      </c>
      <c r="BZ884" s="93" t="s">
        <v>102</v>
      </c>
      <c r="CA884" s="93" t="s">
        <v>102</v>
      </c>
      <c r="CB884" s="93" t="s">
        <v>102</v>
      </c>
      <c r="CC884" s="93" t="s">
        <v>102</v>
      </c>
      <c r="CD884" s="93" t="s">
        <v>102</v>
      </c>
      <c r="CE884" s="193" t="s">
        <v>102</v>
      </c>
      <c r="CF884" s="194" t="s">
        <v>436</v>
      </c>
      <c r="CG884" s="195" t="s">
        <v>8566</v>
      </c>
      <c r="CH884" s="101" t="s">
        <v>563</v>
      </c>
      <c r="CI884" s="102"/>
      <c r="CJ884" s="196" t="s">
        <v>577</v>
      </c>
      <c r="CK884" s="104" t="s">
        <v>190</v>
      </c>
      <c r="CL884" s="105"/>
      <c r="CM884" s="83" t="s">
        <v>578</v>
      </c>
      <c r="CN884" s="106" t="s">
        <v>108</v>
      </c>
      <c r="CO884" s="197" t="s">
        <v>566</v>
      </c>
      <c r="CP884" s="107"/>
      <c r="CQ884" s="198" t="s">
        <v>107</v>
      </c>
      <c r="CR884" s="198" t="s">
        <v>107</v>
      </c>
      <c r="CS884" s="199"/>
      <c r="CT884" s="83" t="s">
        <v>109</v>
      </c>
      <c r="CU884" s="83" t="s">
        <v>109</v>
      </c>
      <c r="CV884" s="83">
        <v>59</v>
      </c>
      <c r="CW884" s="83" t="s">
        <v>270</v>
      </c>
      <c r="CX884" s="83">
        <v>59</v>
      </c>
      <c r="CY884" s="83" t="s">
        <v>108</v>
      </c>
      <c r="CZ884" s="83">
        <v>1163809.5</v>
      </c>
      <c r="DA884" s="83" t="s">
        <v>8567</v>
      </c>
      <c r="DB884" s="83" t="s">
        <v>118</v>
      </c>
      <c r="DC884" s="83" t="s">
        <v>108</v>
      </c>
      <c r="DD884" s="83">
        <v>2479</v>
      </c>
      <c r="DE884" s="83" t="s">
        <v>173</v>
      </c>
      <c r="DF884" s="83" t="s">
        <v>118</v>
      </c>
      <c r="DG884" s="83" t="s">
        <v>500</v>
      </c>
      <c r="DH884" s="83"/>
      <c r="DI884" s="85">
        <v>43646</v>
      </c>
      <c r="DJ884" s="83" t="s">
        <v>584</v>
      </c>
      <c r="DK884" s="83" t="s">
        <v>102</v>
      </c>
      <c r="DL884" s="83" t="s">
        <v>482</v>
      </c>
      <c r="DM884" s="83">
        <v>0</v>
      </c>
      <c r="DN884" s="83" t="s">
        <v>483</v>
      </c>
      <c r="DO884" s="83">
        <v>1</v>
      </c>
      <c r="DP884" s="83">
        <v>4</v>
      </c>
      <c r="DQ884" s="83"/>
      <c r="DR884" s="83" t="s">
        <v>108</v>
      </c>
      <c r="DS884" s="83" t="s">
        <v>497</v>
      </c>
      <c r="DU884" s="215" t="s">
        <v>269</v>
      </c>
      <c r="DV884" s="136">
        <v>1</v>
      </c>
      <c r="DW884" s="136">
        <v>3</v>
      </c>
      <c r="DX884" s="215" t="s">
        <v>269</v>
      </c>
      <c r="DY884" s="215" t="s">
        <v>269</v>
      </c>
      <c r="DZ884" s="215" t="s">
        <v>269</v>
      </c>
      <c r="EA884" s="215" t="s">
        <v>269</v>
      </c>
      <c r="EB884" s="215" t="s">
        <v>269</v>
      </c>
      <c r="EC884" s="215" t="s">
        <v>269</v>
      </c>
      <c r="ED884" s="215" t="s">
        <v>269</v>
      </c>
      <c r="EE884" s="215" t="s">
        <v>269</v>
      </c>
    </row>
    <row r="885" spans="1:135" ht="57.6" x14ac:dyDescent="0.55000000000000004">
      <c r="A885" s="83" t="s">
        <v>130</v>
      </c>
      <c r="B885" s="136">
        <v>362133</v>
      </c>
      <c r="C885" t="s">
        <v>1518</v>
      </c>
      <c r="D885" s="83" t="s">
        <v>228</v>
      </c>
      <c r="E885" s="138">
        <v>565722945254</v>
      </c>
      <c r="F885" s="83" t="s">
        <v>143</v>
      </c>
      <c r="G885" s="85">
        <v>43620</v>
      </c>
      <c r="H885" s="83" t="s">
        <v>98</v>
      </c>
      <c r="I885" s="84" t="s">
        <v>612</v>
      </c>
      <c r="J885" s="207" t="s">
        <v>628</v>
      </c>
      <c r="K885" s="208" t="s">
        <v>633</v>
      </c>
      <c r="L885" s="83" t="s">
        <v>108</v>
      </c>
      <c r="M885" s="184" t="s">
        <v>102</v>
      </c>
      <c r="N885" s="184" t="s">
        <v>556</v>
      </c>
      <c r="O885" s="85" t="s">
        <v>102</v>
      </c>
      <c r="P885" s="185">
        <v>42491</v>
      </c>
      <c r="Q885" s="186" t="s">
        <v>202</v>
      </c>
      <c r="R885" s="186" t="s">
        <v>613</v>
      </c>
      <c r="S885" s="186"/>
      <c r="T885" s="187"/>
      <c r="U885" s="188" t="s">
        <v>295</v>
      </c>
      <c r="V885" s="188" t="s">
        <v>205</v>
      </c>
      <c r="W885" s="188" t="s">
        <v>295</v>
      </c>
      <c r="X885" s="189" t="s">
        <v>107</v>
      </c>
      <c r="Y885" s="190" t="s">
        <v>614</v>
      </c>
      <c r="Z885" s="83">
        <v>700</v>
      </c>
      <c r="AA885" s="83" t="s">
        <v>193</v>
      </c>
      <c r="AB885" s="83" t="s">
        <v>181</v>
      </c>
      <c r="AC885" s="83" t="s">
        <v>102</v>
      </c>
      <c r="AD885" s="83" t="s">
        <v>8568</v>
      </c>
      <c r="AE885" s="83" t="s">
        <v>8569</v>
      </c>
      <c r="AF885" s="83" t="s">
        <v>102</v>
      </c>
      <c r="AG885" s="83" t="s">
        <v>175</v>
      </c>
      <c r="AH885" s="83" t="s">
        <v>8570</v>
      </c>
      <c r="AI885" s="83" t="s">
        <v>104</v>
      </c>
      <c r="AJ885" s="83" t="s">
        <v>105</v>
      </c>
      <c r="AK885" s="191" t="s">
        <v>8568</v>
      </c>
      <c r="AL885" s="191" t="s">
        <v>8569</v>
      </c>
      <c r="AM885" s="191" t="s">
        <v>102</v>
      </c>
      <c r="AN885" s="191" t="s">
        <v>175</v>
      </c>
      <c r="AO885" s="191" t="s">
        <v>8570</v>
      </c>
      <c r="AP885" s="191" t="s">
        <v>104</v>
      </c>
      <c r="AQ885" s="191" t="s">
        <v>105</v>
      </c>
      <c r="AR885" s="191" t="s">
        <v>106</v>
      </c>
      <c r="AS885" s="191"/>
      <c r="AT885" s="191"/>
      <c r="AU885" s="191"/>
      <c r="AV885" s="191"/>
      <c r="AW885" s="191"/>
      <c r="AX885" s="191" t="s">
        <v>575</v>
      </c>
      <c r="AY885" s="192" t="s">
        <v>454</v>
      </c>
      <c r="AZ885" s="192" t="s">
        <v>108</v>
      </c>
      <c r="BA885" s="91" t="s">
        <v>108</v>
      </c>
      <c r="BB885" s="90">
        <v>0</v>
      </c>
      <c r="BC885" s="93" t="s">
        <v>102</v>
      </c>
      <c r="BD885" s="93" t="s">
        <v>102</v>
      </c>
      <c r="BE885" s="93" t="s">
        <v>102</v>
      </c>
      <c r="BF885" s="93" t="s">
        <v>102</v>
      </c>
      <c r="BG885" s="97" t="s">
        <v>108</v>
      </c>
      <c r="BH885" s="93" t="s">
        <v>108</v>
      </c>
      <c r="BI885" s="93" t="s">
        <v>102</v>
      </c>
      <c r="BJ885" s="93" t="s">
        <v>102</v>
      </c>
      <c r="BK885" s="93" t="s">
        <v>102</v>
      </c>
      <c r="BL885" s="93" t="s">
        <v>102</v>
      </c>
      <c r="BM885" s="93" t="s">
        <v>102</v>
      </c>
      <c r="BN885" s="93" t="s">
        <v>102</v>
      </c>
      <c r="BO885" s="93" t="s">
        <v>102</v>
      </c>
      <c r="BP885" s="96" t="s">
        <v>102</v>
      </c>
      <c r="BQ885" s="90">
        <v>0</v>
      </c>
      <c r="BR885" s="93" t="s">
        <v>102</v>
      </c>
      <c r="BS885" s="93" t="s">
        <v>102</v>
      </c>
      <c r="BT885" s="93" t="s">
        <v>102</v>
      </c>
      <c r="BU885" s="93" t="s">
        <v>102</v>
      </c>
      <c r="BV885" s="97" t="s">
        <v>108</v>
      </c>
      <c r="BW885" s="93" t="s">
        <v>108</v>
      </c>
      <c r="BX885" s="95" t="s">
        <v>102</v>
      </c>
      <c r="BY885" s="93" t="s">
        <v>102</v>
      </c>
      <c r="BZ885" s="93" t="s">
        <v>102</v>
      </c>
      <c r="CA885" s="93" t="s">
        <v>102</v>
      </c>
      <c r="CB885" s="93" t="s">
        <v>102</v>
      </c>
      <c r="CC885" s="93" t="s">
        <v>102</v>
      </c>
      <c r="CD885" s="93" t="s">
        <v>102</v>
      </c>
      <c r="CE885" s="193" t="s">
        <v>102</v>
      </c>
      <c r="CF885" s="194" t="s">
        <v>508</v>
      </c>
      <c r="CG885" s="195" t="s">
        <v>102</v>
      </c>
      <c r="CH885" s="101" t="e">
        <v>#N/A</v>
      </c>
      <c r="CI885" s="102" t="s">
        <v>580</v>
      </c>
      <c r="CJ885" s="196" t="s">
        <v>108</v>
      </c>
      <c r="CK885" s="104" t="s">
        <v>109</v>
      </c>
      <c r="CL885" s="105" t="s">
        <v>579</v>
      </c>
      <c r="CM885" s="83" t="s">
        <v>108</v>
      </c>
      <c r="CN885" s="106" t="s">
        <v>108</v>
      </c>
      <c r="CO885" s="197" t="s">
        <v>108</v>
      </c>
      <c r="CP885" s="107"/>
      <c r="CQ885" s="198" t="s">
        <v>474</v>
      </c>
      <c r="CR885" s="198" t="s">
        <v>474</v>
      </c>
      <c r="CS885" s="199" t="s">
        <v>616</v>
      </c>
      <c r="CT885" s="83" t="s">
        <v>109</v>
      </c>
      <c r="CU885" s="83" t="s">
        <v>109</v>
      </c>
      <c r="CV885" s="83">
        <v>17</v>
      </c>
      <c r="CW885" s="83" t="s">
        <v>112</v>
      </c>
      <c r="CX885" s="83">
        <v>17</v>
      </c>
      <c r="CY885" s="83" t="s">
        <v>8571</v>
      </c>
      <c r="CZ885" s="83">
        <v>1165129</v>
      </c>
      <c r="DA885" s="83" t="s">
        <v>138</v>
      </c>
      <c r="DB885" s="83" t="s">
        <v>124</v>
      </c>
      <c r="DC885" s="83" t="s">
        <v>501</v>
      </c>
      <c r="DD885" s="83">
        <v>3781</v>
      </c>
      <c r="DE885" s="83" t="s">
        <v>582</v>
      </c>
      <c r="DF885" s="83" t="s">
        <v>145</v>
      </c>
      <c r="DG885" s="83" t="s">
        <v>501</v>
      </c>
      <c r="DH885" s="83" t="s">
        <v>582</v>
      </c>
      <c r="DI885" s="85">
        <v>43646</v>
      </c>
      <c r="DJ885" s="83" t="s">
        <v>584</v>
      </c>
      <c r="DK885" s="83" t="s">
        <v>102</v>
      </c>
      <c r="DL885" s="83" t="s">
        <v>482</v>
      </c>
      <c r="DM885" s="83">
        <v>0</v>
      </c>
      <c r="DN885" s="83" t="s">
        <v>238</v>
      </c>
      <c r="DO885" s="83">
        <v>1</v>
      </c>
      <c r="DP885" s="83">
        <v>1</v>
      </c>
      <c r="DQ885" s="83"/>
      <c r="DR885" s="83" t="s">
        <v>108</v>
      </c>
      <c r="DS885" s="83" t="s">
        <v>497</v>
      </c>
      <c r="DU885" s="215" t="s">
        <v>269</v>
      </c>
      <c r="DV885" s="136">
        <v>1</v>
      </c>
      <c r="DW885" s="136">
        <v>3</v>
      </c>
      <c r="DX885" s="215" t="s">
        <v>269</v>
      </c>
      <c r="DY885" s="215" t="s">
        <v>269</v>
      </c>
      <c r="DZ885" s="215" t="s">
        <v>269</v>
      </c>
      <c r="EA885" s="215" t="s">
        <v>269</v>
      </c>
      <c r="EB885" s="215" t="s">
        <v>269</v>
      </c>
      <c r="EC885" s="215" t="s">
        <v>269</v>
      </c>
      <c r="ED885" s="215" t="s">
        <v>269</v>
      </c>
      <c r="EE885" s="215" t="s">
        <v>269</v>
      </c>
    </row>
    <row r="886" spans="1:135" ht="28.8" x14ac:dyDescent="0.55000000000000004">
      <c r="A886" s="83" t="s">
        <v>130</v>
      </c>
      <c r="B886" s="136">
        <v>773991</v>
      </c>
      <c r="C886" t="s">
        <v>1519</v>
      </c>
      <c r="D886" s="83" t="s">
        <v>228</v>
      </c>
      <c r="E886" s="138">
        <v>610210306642</v>
      </c>
      <c r="F886" s="83" t="s">
        <v>114</v>
      </c>
      <c r="G886" s="85">
        <v>43634</v>
      </c>
      <c r="H886" s="83" t="s">
        <v>98</v>
      </c>
      <c r="I886" s="84" t="s">
        <v>618</v>
      </c>
      <c r="J886" s="207" t="s">
        <v>629</v>
      </c>
      <c r="K886" s="208" t="s">
        <v>634</v>
      </c>
      <c r="L886" s="83" t="s">
        <v>108</v>
      </c>
      <c r="M886" s="184">
        <v>27762</v>
      </c>
      <c r="N886" s="184"/>
      <c r="O886" s="85" t="s">
        <v>102</v>
      </c>
      <c r="P886" s="185">
        <v>43013</v>
      </c>
      <c r="Q886" s="186" t="s">
        <v>203</v>
      </c>
      <c r="R886" s="186"/>
      <c r="S886" s="186"/>
      <c r="T886" s="187"/>
      <c r="U886" s="188" t="s">
        <v>296</v>
      </c>
      <c r="V886" s="188" t="s">
        <v>205</v>
      </c>
      <c r="W886" s="189" t="s">
        <v>619</v>
      </c>
      <c r="X886" s="189" t="s">
        <v>107</v>
      </c>
      <c r="Y886" s="190" t="s">
        <v>614</v>
      </c>
      <c r="Z886" s="83">
        <v>700</v>
      </c>
      <c r="AA886" s="83" t="s">
        <v>193</v>
      </c>
      <c r="AB886" s="83" t="s">
        <v>181</v>
      </c>
      <c r="AC886" s="83" t="s">
        <v>102</v>
      </c>
      <c r="AD886" s="83" t="s">
        <v>8572</v>
      </c>
      <c r="AE886" s="83" t="s">
        <v>102</v>
      </c>
      <c r="AF886" s="83" t="s">
        <v>102</v>
      </c>
      <c r="AG886" s="83" t="s">
        <v>174</v>
      </c>
      <c r="AH886" s="83" t="s">
        <v>8561</v>
      </c>
      <c r="AI886" s="83" t="s">
        <v>104</v>
      </c>
      <c r="AJ886" s="83" t="s">
        <v>105</v>
      </c>
      <c r="AK886" s="191" t="s">
        <v>8572</v>
      </c>
      <c r="AL886" s="191" t="s">
        <v>102</v>
      </c>
      <c r="AM886" s="191" t="s">
        <v>102</v>
      </c>
      <c r="AN886" s="191" t="s">
        <v>174</v>
      </c>
      <c r="AO886" s="191" t="s">
        <v>8561</v>
      </c>
      <c r="AP886" s="191" t="s">
        <v>104</v>
      </c>
      <c r="AQ886" s="191" t="s">
        <v>105</v>
      </c>
      <c r="AR886" s="191" t="s">
        <v>106</v>
      </c>
      <c r="AS886" s="191" t="s">
        <v>8572</v>
      </c>
      <c r="AT886" s="191" t="s">
        <v>488</v>
      </c>
      <c r="AU886" s="191" t="s">
        <v>8573</v>
      </c>
      <c r="AV886" s="191" t="s">
        <v>104</v>
      </c>
      <c r="AW886" s="191" t="s">
        <v>204</v>
      </c>
      <c r="AX886" s="191"/>
      <c r="AY886" s="192" t="s">
        <v>454</v>
      </c>
      <c r="AZ886" s="192" t="s">
        <v>416</v>
      </c>
      <c r="BA886" s="91" t="s">
        <v>108</v>
      </c>
      <c r="BB886" s="90">
        <v>0</v>
      </c>
      <c r="BC886" s="93" t="s">
        <v>102</v>
      </c>
      <c r="BD886" s="93" t="s">
        <v>102</v>
      </c>
      <c r="BE886" s="93" t="s">
        <v>102</v>
      </c>
      <c r="BF886" s="93" t="s">
        <v>102</v>
      </c>
      <c r="BG886" s="97" t="s">
        <v>108</v>
      </c>
      <c r="BH886" s="93" t="s">
        <v>108</v>
      </c>
      <c r="BI886" s="93" t="s">
        <v>102</v>
      </c>
      <c r="BJ886" s="93" t="s">
        <v>102</v>
      </c>
      <c r="BK886" s="93" t="s">
        <v>102</v>
      </c>
      <c r="BL886" s="93" t="s">
        <v>102</v>
      </c>
      <c r="BM886" s="93" t="s">
        <v>102</v>
      </c>
      <c r="BN886" s="93" t="s">
        <v>102</v>
      </c>
      <c r="BO886" s="93" t="s">
        <v>102</v>
      </c>
      <c r="BP886" s="96" t="s">
        <v>102</v>
      </c>
      <c r="BQ886" s="90">
        <v>0</v>
      </c>
      <c r="BR886" s="93" t="s">
        <v>102</v>
      </c>
      <c r="BS886" s="93" t="s">
        <v>102</v>
      </c>
      <c r="BT886" s="93" t="s">
        <v>102</v>
      </c>
      <c r="BU886" s="93" t="s">
        <v>102</v>
      </c>
      <c r="BV886" s="97" t="s">
        <v>108</v>
      </c>
      <c r="BW886" s="93" t="s">
        <v>108</v>
      </c>
      <c r="BX886" s="95" t="s">
        <v>102</v>
      </c>
      <c r="BY886" s="93" t="s">
        <v>102</v>
      </c>
      <c r="BZ886" s="93" t="s">
        <v>102</v>
      </c>
      <c r="CA886" s="93" t="s">
        <v>102</v>
      </c>
      <c r="CB886" s="93" t="s">
        <v>102</v>
      </c>
      <c r="CC886" s="93" t="s">
        <v>102</v>
      </c>
      <c r="CD886" s="93" t="s">
        <v>102</v>
      </c>
      <c r="CE886" s="193" t="s">
        <v>102</v>
      </c>
      <c r="CF886" s="194" t="s">
        <v>436</v>
      </c>
      <c r="CG886" s="195" t="s">
        <v>8574</v>
      </c>
      <c r="CH886" s="101" t="s">
        <v>310</v>
      </c>
      <c r="CI886" s="102"/>
      <c r="CJ886" s="196" t="s">
        <v>8575</v>
      </c>
      <c r="CK886" s="104" t="s">
        <v>190</v>
      </c>
      <c r="CL886" s="105"/>
      <c r="CM886" s="83" t="s">
        <v>623</v>
      </c>
      <c r="CN886" s="106" t="s">
        <v>624</v>
      </c>
      <c r="CO886" s="197" t="s">
        <v>625</v>
      </c>
      <c r="CP886" s="107"/>
      <c r="CQ886" s="198" t="s">
        <v>474</v>
      </c>
      <c r="CR886" s="198" t="s">
        <v>474</v>
      </c>
      <c r="CS886" s="199"/>
      <c r="CT886" s="83" t="s">
        <v>109</v>
      </c>
      <c r="CU886" s="83" t="s">
        <v>109</v>
      </c>
      <c r="CV886" s="83">
        <v>22</v>
      </c>
      <c r="CW886" s="83" t="s">
        <v>139</v>
      </c>
      <c r="CX886" s="83">
        <v>22</v>
      </c>
      <c r="CY886" s="83" t="s">
        <v>108</v>
      </c>
      <c r="CZ886" s="83">
        <v>1166448.5</v>
      </c>
      <c r="DA886" s="83" t="s">
        <v>581</v>
      </c>
      <c r="DB886" s="83" t="s">
        <v>152</v>
      </c>
      <c r="DC886" s="83" t="s">
        <v>500</v>
      </c>
      <c r="DD886" s="83">
        <v>6349</v>
      </c>
      <c r="DE886" s="83" t="s">
        <v>606</v>
      </c>
      <c r="DF886" s="83" t="s">
        <v>152</v>
      </c>
      <c r="DG886" s="83" t="s">
        <v>500</v>
      </c>
      <c r="DH886" s="83"/>
      <c r="DI886" s="85">
        <v>43646</v>
      </c>
      <c r="DJ886" s="83" t="s">
        <v>584</v>
      </c>
      <c r="DK886" s="83" t="s">
        <v>102</v>
      </c>
      <c r="DL886" s="83" t="s">
        <v>482</v>
      </c>
      <c r="DM886" s="83">
        <v>0</v>
      </c>
      <c r="DN886" s="83" t="s">
        <v>483</v>
      </c>
      <c r="DO886" s="83">
        <v>1</v>
      </c>
      <c r="DP886" s="83">
        <v>1</v>
      </c>
      <c r="DQ886" s="83"/>
      <c r="DR886" s="83" t="s">
        <v>108</v>
      </c>
      <c r="DS886" s="83" t="s">
        <v>497</v>
      </c>
      <c r="DU886" s="215" t="s">
        <v>269</v>
      </c>
      <c r="DV886" s="136">
        <v>1</v>
      </c>
      <c r="DW886" s="136">
        <v>3</v>
      </c>
      <c r="DX886" s="215" t="s">
        <v>269</v>
      </c>
      <c r="DY886" s="215" t="s">
        <v>269</v>
      </c>
      <c r="DZ886" s="215" t="s">
        <v>269</v>
      </c>
      <c r="EA886" s="215" t="s">
        <v>269</v>
      </c>
      <c r="EB886" s="215" t="s">
        <v>269</v>
      </c>
      <c r="EC886" s="215" t="s">
        <v>269</v>
      </c>
      <c r="ED886" s="215" t="s">
        <v>269</v>
      </c>
      <c r="EE886" s="215" t="s">
        <v>269</v>
      </c>
    </row>
    <row r="887" spans="1:135" ht="28.8" x14ac:dyDescent="0.55000000000000004">
      <c r="A887" s="83" t="s">
        <v>130</v>
      </c>
      <c r="B887" s="136">
        <v>138787</v>
      </c>
      <c r="C887" t="s">
        <v>1520</v>
      </c>
      <c r="D887" s="83" t="s">
        <v>228</v>
      </c>
      <c r="E887" s="138">
        <v>677308403705</v>
      </c>
      <c r="F887" s="83" t="s">
        <v>114</v>
      </c>
      <c r="G887" s="85">
        <v>43643</v>
      </c>
      <c r="H887" s="211" t="s">
        <v>98</v>
      </c>
      <c r="I887" s="84" t="s">
        <v>610</v>
      </c>
      <c r="J887" s="207" t="s">
        <v>627</v>
      </c>
      <c r="K887" s="208" t="s">
        <v>630</v>
      </c>
      <c r="L887" s="83" t="s">
        <v>108</v>
      </c>
      <c r="M887" s="184">
        <v>24673</v>
      </c>
      <c r="N887" s="184"/>
      <c r="O887" s="85" t="s">
        <v>102</v>
      </c>
      <c r="P887" s="185">
        <v>42491</v>
      </c>
      <c r="Q887" s="186" t="s">
        <v>203</v>
      </c>
      <c r="R887" s="186"/>
      <c r="S887" s="186"/>
      <c r="T887" s="187"/>
      <c r="U887" s="188" t="s">
        <v>296</v>
      </c>
      <c r="V887" s="188" t="s">
        <v>297</v>
      </c>
      <c r="W887" s="188" t="s">
        <v>297</v>
      </c>
      <c r="X887" s="189" t="s">
        <v>167</v>
      </c>
      <c r="Y887" s="190"/>
      <c r="Z887" s="83">
        <v>700</v>
      </c>
      <c r="AA887" s="83" t="s">
        <v>193</v>
      </c>
      <c r="AB887" s="83" t="s">
        <v>181</v>
      </c>
      <c r="AC887" s="83" t="s">
        <v>102</v>
      </c>
      <c r="AD887" s="83" t="s">
        <v>8576</v>
      </c>
      <c r="AE887" s="83" t="s">
        <v>102</v>
      </c>
      <c r="AF887" s="83" t="s">
        <v>102</v>
      </c>
      <c r="AG887" s="83" t="s">
        <v>119</v>
      </c>
      <c r="AH887" s="83" t="s">
        <v>8577</v>
      </c>
      <c r="AI887" s="83" t="s">
        <v>104</v>
      </c>
      <c r="AJ887" s="83" t="s">
        <v>105</v>
      </c>
      <c r="AK887" s="191" t="s">
        <v>8576</v>
      </c>
      <c r="AL887" s="191" t="s">
        <v>102</v>
      </c>
      <c r="AM887" s="191" t="s">
        <v>102</v>
      </c>
      <c r="AN887" s="191" t="s">
        <v>119</v>
      </c>
      <c r="AO887" s="191" t="s">
        <v>8577</v>
      </c>
      <c r="AP887" s="191" t="s">
        <v>104</v>
      </c>
      <c r="AQ887" s="191" t="s">
        <v>105</v>
      </c>
      <c r="AR887" s="191" t="s">
        <v>106</v>
      </c>
      <c r="AS887" s="191" t="s">
        <v>8576</v>
      </c>
      <c r="AT887" s="191" t="s">
        <v>485</v>
      </c>
      <c r="AU887" s="191" t="s">
        <v>8577</v>
      </c>
      <c r="AV887" s="191" t="s">
        <v>104</v>
      </c>
      <c r="AW887" s="191" t="s">
        <v>204</v>
      </c>
      <c r="AX887" s="191"/>
      <c r="AY887" s="192" t="s">
        <v>454</v>
      </c>
      <c r="AZ887" s="192" t="s">
        <v>416</v>
      </c>
      <c r="BA887" s="91" t="s">
        <v>108</v>
      </c>
      <c r="BB887" s="90">
        <v>0</v>
      </c>
      <c r="BC887" s="93" t="s">
        <v>102</v>
      </c>
      <c r="BD887" s="93" t="s">
        <v>102</v>
      </c>
      <c r="BE887" s="93" t="s">
        <v>102</v>
      </c>
      <c r="BF887" s="93" t="s">
        <v>102</v>
      </c>
      <c r="BG887" s="97" t="s">
        <v>108</v>
      </c>
      <c r="BH887" s="93" t="s">
        <v>108</v>
      </c>
      <c r="BI887" s="93" t="s">
        <v>102</v>
      </c>
      <c r="BJ887" s="93" t="s">
        <v>102</v>
      </c>
      <c r="BK887" s="93" t="s">
        <v>102</v>
      </c>
      <c r="BL887" s="93" t="s">
        <v>102</v>
      </c>
      <c r="BM887" s="93" t="s">
        <v>102</v>
      </c>
      <c r="BN887" s="93" t="s">
        <v>102</v>
      </c>
      <c r="BO887" s="93" t="s">
        <v>102</v>
      </c>
      <c r="BP887" s="96" t="s">
        <v>102</v>
      </c>
      <c r="BQ887" s="90">
        <v>0</v>
      </c>
      <c r="BR887" s="93" t="s">
        <v>102</v>
      </c>
      <c r="BS887" s="93" t="s">
        <v>102</v>
      </c>
      <c r="BT887" s="93" t="s">
        <v>102</v>
      </c>
      <c r="BU887" s="93" t="s">
        <v>102</v>
      </c>
      <c r="BV887" s="97" t="s">
        <v>108</v>
      </c>
      <c r="BW887" s="93" t="s">
        <v>108</v>
      </c>
      <c r="BX887" s="95" t="s">
        <v>102</v>
      </c>
      <c r="BY887" s="93" t="s">
        <v>102</v>
      </c>
      <c r="BZ887" s="93" t="s">
        <v>102</v>
      </c>
      <c r="CA887" s="93" t="s">
        <v>102</v>
      </c>
      <c r="CB887" s="93" t="s">
        <v>102</v>
      </c>
      <c r="CC887" s="93" t="s">
        <v>102</v>
      </c>
      <c r="CD887" s="93" t="s">
        <v>102</v>
      </c>
      <c r="CE887" s="193" t="s">
        <v>102</v>
      </c>
      <c r="CF887" s="194" t="s">
        <v>436</v>
      </c>
      <c r="CG887" s="195" t="s">
        <v>8578</v>
      </c>
      <c r="CH887" s="101" t="s">
        <v>563</v>
      </c>
      <c r="CI887" s="102"/>
      <c r="CJ887" s="196" t="s">
        <v>577</v>
      </c>
      <c r="CK887" s="104" t="s">
        <v>190</v>
      </c>
      <c r="CL887" s="105"/>
      <c r="CM887" s="83" t="s">
        <v>578</v>
      </c>
      <c r="CN887" s="106" t="s">
        <v>108</v>
      </c>
      <c r="CO887" s="197" t="s">
        <v>566</v>
      </c>
      <c r="CP887" s="107"/>
      <c r="CQ887" s="198" t="s">
        <v>107</v>
      </c>
      <c r="CR887" s="198" t="s">
        <v>107</v>
      </c>
      <c r="CS887" s="199"/>
      <c r="CT887" s="83" t="s">
        <v>109</v>
      </c>
      <c r="CU887" s="83" t="s">
        <v>109</v>
      </c>
      <c r="CV887" s="83">
        <v>1</v>
      </c>
      <c r="CW887" s="83" t="s">
        <v>270</v>
      </c>
      <c r="CX887" s="83">
        <v>1</v>
      </c>
      <c r="CY887" s="83" t="s">
        <v>108</v>
      </c>
      <c r="CZ887" s="83">
        <v>1167768</v>
      </c>
      <c r="DA887" s="83" t="s">
        <v>8579</v>
      </c>
      <c r="DB887" s="83" t="s">
        <v>118</v>
      </c>
      <c r="DC887" s="83" t="s">
        <v>108</v>
      </c>
      <c r="DD887" s="83">
        <v>4339</v>
      </c>
      <c r="DE887" s="83" t="s">
        <v>173</v>
      </c>
      <c r="DF887" s="83" t="s">
        <v>118</v>
      </c>
      <c r="DG887" s="83" t="s">
        <v>500</v>
      </c>
      <c r="DH887" s="83"/>
      <c r="DI887" s="85">
        <v>43646</v>
      </c>
      <c r="DJ887" s="83" t="s">
        <v>584</v>
      </c>
      <c r="DK887" s="83" t="s">
        <v>102</v>
      </c>
      <c r="DL887" s="83" t="s">
        <v>482</v>
      </c>
      <c r="DM887" s="83">
        <v>0</v>
      </c>
      <c r="DN887" s="83" t="s">
        <v>483</v>
      </c>
      <c r="DO887" s="83">
        <v>1</v>
      </c>
      <c r="DP887" s="83">
        <v>5</v>
      </c>
      <c r="DQ887" s="83"/>
      <c r="DR887" s="83" t="s">
        <v>108</v>
      </c>
      <c r="DS887" s="83" t="s">
        <v>497</v>
      </c>
      <c r="DU887" s="215" t="s">
        <v>269</v>
      </c>
      <c r="DV887" s="136">
        <v>1</v>
      </c>
      <c r="DW887" s="136">
        <v>3</v>
      </c>
      <c r="DX887" s="215" t="s">
        <v>269</v>
      </c>
      <c r="DY887" s="215" t="s">
        <v>269</v>
      </c>
      <c r="DZ887" s="215" t="s">
        <v>269</v>
      </c>
      <c r="EA887" s="215" t="s">
        <v>269</v>
      </c>
      <c r="EB887" s="215" t="s">
        <v>269</v>
      </c>
      <c r="EC887" s="215" t="s">
        <v>269</v>
      </c>
      <c r="ED887" s="215" t="s">
        <v>269</v>
      </c>
      <c r="EE887" s="215" t="s">
        <v>269</v>
      </c>
    </row>
    <row r="888" spans="1:135" ht="57.6" x14ac:dyDescent="0.55000000000000004">
      <c r="A888" s="83" t="s">
        <v>130</v>
      </c>
      <c r="B888" s="136">
        <v>691763</v>
      </c>
      <c r="C888" t="s">
        <v>1521</v>
      </c>
      <c r="D888" s="83" t="s">
        <v>228</v>
      </c>
      <c r="E888" s="138">
        <v>579983213327</v>
      </c>
      <c r="F888" s="83" t="s">
        <v>143</v>
      </c>
      <c r="G888" s="85">
        <v>43620</v>
      </c>
      <c r="H888" s="83" t="s">
        <v>98</v>
      </c>
      <c r="I888" s="84" t="s">
        <v>612</v>
      </c>
      <c r="J888" s="207" t="s">
        <v>628</v>
      </c>
      <c r="K888" s="208" t="s">
        <v>633</v>
      </c>
      <c r="L888" s="83" t="s">
        <v>108</v>
      </c>
      <c r="M888" s="184" t="s">
        <v>102</v>
      </c>
      <c r="N888" s="184" t="s">
        <v>556</v>
      </c>
      <c r="O888" s="85" t="s">
        <v>102</v>
      </c>
      <c r="P888" s="185">
        <v>42491</v>
      </c>
      <c r="Q888" s="186" t="s">
        <v>202</v>
      </c>
      <c r="R888" s="186" t="s">
        <v>613</v>
      </c>
      <c r="S888" s="186"/>
      <c r="T888" s="187"/>
      <c r="U888" s="188" t="s">
        <v>295</v>
      </c>
      <c r="V888" s="188" t="s">
        <v>205</v>
      </c>
      <c r="W888" s="188" t="s">
        <v>295</v>
      </c>
      <c r="X888" s="189" t="s">
        <v>107</v>
      </c>
      <c r="Y888" s="190" t="s">
        <v>614</v>
      </c>
      <c r="Z888" s="83">
        <v>700</v>
      </c>
      <c r="AA888" s="83" t="s">
        <v>193</v>
      </c>
      <c r="AB888" s="83" t="s">
        <v>181</v>
      </c>
      <c r="AC888" s="83" t="s">
        <v>102</v>
      </c>
      <c r="AD888" s="83" t="s">
        <v>8580</v>
      </c>
      <c r="AE888" s="83" t="s">
        <v>8581</v>
      </c>
      <c r="AF888" s="83" t="s">
        <v>102</v>
      </c>
      <c r="AG888" s="83" t="s">
        <v>175</v>
      </c>
      <c r="AH888" s="83" t="s">
        <v>8582</v>
      </c>
      <c r="AI888" s="83" t="s">
        <v>104</v>
      </c>
      <c r="AJ888" s="83" t="s">
        <v>105</v>
      </c>
      <c r="AK888" s="191" t="s">
        <v>8580</v>
      </c>
      <c r="AL888" s="191" t="s">
        <v>8581</v>
      </c>
      <c r="AM888" s="191" t="s">
        <v>102</v>
      </c>
      <c r="AN888" s="191" t="s">
        <v>175</v>
      </c>
      <c r="AO888" s="191" t="s">
        <v>8582</v>
      </c>
      <c r="AP888" s="191" t="s">
        <v>104</v>
      </c>
      <c r="AQ888" s="191" t="s">
        <v>105</v>
      </c>
      <c r="AR888" s="191" t="s">
        <v>106</v>
      </c>
      <c r="AS888" s="191"/>
      <c r="AT888" s="191"/>
      <c r="AU888" s="191"/>
      <c r="AV888" s="191"/>
      <c r="AW888" s="191"/>
      <c r="AX888" s="191" t="s">
        <v>575</v>
      </c>
      <c r="AY888" s="192" t="s">
        <v>454</v>
      </c>
      <c r="AZ888" s="192" t="s">
        <v>108</v>
      </c>
      <c r="BA888" s="91" t="s">
        <v>108</v>
      </c>
      <c r="BB888" s="90">
        <v>0</v>
      </c>
      <c r="BC888" s="93" t="s">
        <v>102</v>
      </c>
      <c r="BD888" s="93" t="s">
        <v>102</v>
      </c>
      <c r="BE888" s="93" t="s">
        <v>102</v>
      </c>
      <c r="BF888" s="93" t="s">
        <v>102</v>
      </c>
      <c r="BG888" s="97" t="s">
        <v>108</v>
      </c>
      <c r="BH888" s="93" t="s">
        <v>108</v>
      </c>
      <c r="BI888" s="93" t="s">
        <v>102</v>
      </c>
      <c r="BJ888" s="93" t="s">
        <v>102</v>
      </c>
      <c r="BK888" s="93" t="s">
        <v>102</v>
      </c>
      <c r="BL888" s="93" t="s">
        <v>102</v>
      </c>
      <c r="BM888" s="93" t="s">
        <v>102</v>
      </c>
      <c r="BN888" s="93" t="s">
        <v>102</v>
      </c>
      <c r="BO888" s="93" t="s">
        <v>102</v>
      </c>
      <c r="BP888" s="96" t="s">
        <v>102</v>
      </c>
      <c r="BQ888" s="90">
        <v>0</v>
      </c>
      <c r="BR888" s="93" t="s">
        <v>102</v>
      </c>
      <c r="BS888" s="93" t="s">
        <v>102</v>
      </c>
      <c r="BT888" s="93" t="s">
        <v>102</v>
      </c>
      <c r="BU888" s="93" t="s">
        <v>102</v>
      </c>
      <c r="BV888" s="97" t="s">
        <v>108</v>
      </c>
      <c r="BW888" s="93" t="s">
        <v>108</v>
      </c>
      <c r="BX888" s="95" t="s">
        <v>102</v>
      </c>
      <c r="BY888" s="93" t="s">
        <v>102</v>
      </c>
      <c r="BZ888" s="93" t="s">
        <v>102</v>
      </c>
      <c r="CA888" s="93" t="s">
        <v>102</v>
      </c>
      <c r="CB888" s="93" t="s">
        <v>102</v>
      </c>
      <c r="CC888" s="93" t="s">
        <v>102</v>
      </c>
      <c r="CD888" s="93" t="s">
        <v>102</v>
      </c>
      <c r="CE888" s="193" t="s">
        <v>102</v>
      </c>
      <c r="CF888" s="194" t="s">
        <v>508</v>
      </c>
      <c r="CG888" s="195" t="s">
        <v>102</v>
      </c>
      <c r="CH888" s="101" t="e">
        <v>#N/A</v>
      </c>
      <c r="CI888" s="102" t="s">
        <v>580</v>
      </c>
      <c r="CJ888" s="196" t="s">
        <v>108</v>
      </c>
      <c r="CK888" s="104" t="s">
        <v>109</v>
      </c>
      <c r="CL888" s="105" t="s">
        <v>579</v>
      </c>
      <c r="CM888" s="83" t="s">
        <v>108</v>
      </c>
      <c r="CN888" s="106" t="s">
        <v>108</v>
      </c>
      <c r="CO888" s="197" t="s">
        <v>108</v>
      </c>
      <c r="CP888" s="107"/>
      <c r="CQ888" s="198" t="s">
        <v>474</v>
      </c>
      <c r="CR888" s="198" t="s">
        <v>474</v>
      </c>
      <c r="CS888" s="199" t="s">
        <v>616</v>
      </c>
      <c r="CT888" s="83" t="s">
        <v>109</v>
      </c>
      <c r="CU888" s="83" t="s">
        <v>109</v>
      </c>
      <c r="CV888" s="83">
        <v>11</v>
      </c>
      <c r="CW888" s="83" t="s">
        <v>112</v>
      </c>
      <c r="CX888" s="83">
        <v>11</v>
      </c>
      <c r="CY888" s="83" t="s">
        <v>8583</v>
      </c>
      <c r="CZ888" s="83">
        <v>1169087.5</v>
      </c>
      <c r="DA888" s="83" t="s">
        <v>138</v>
      </c>
      <c r="DB888" s="83" t="s">
        <v>124</v>
      </c>
      <c r="DC888" s="83" t="s">
        <v>501</v>
      </c>
      <c r="DD888" s="83">
        <v>8686</v>
      </c>
      <c r="DE888" s="83" t="s">
        <v>582</v>
      </c>
      <c r="DF888" s="83" t="s">
        <v>145</v>
      </c>
      <c r="DG888" s="83" t="s">
        <v>501</v>
      </c>
      <c r="DH888" s="83" t="s">
        <v>582</v>
      </c>
      <c r="DI888" s="85">
        <v>43646</v>
      </c>
      <c r="DJ888" s="83" t="s">
        <v>584</v>
      </c>
      <c r="DK888" s="83" t="s">
        <v>102</v>
      </c>
      <c r="DL888" s="83" t="s">
        <v>482</v>
      </c>
      <c r="DM888" s="83">
        <v>0</v>
      </c>
      <c r="DN888" s="83" t="s">
        <v>238</v>
      </c>
      <c r="DO888" s="83">
        <v>1</v>
      </c>
      <c r="DP888" s="83">
        <v>2</v>
      </c>
      <c r="DQ888" s="83"/>
      <c r="DR888" s="83" t="s">
        <v>108</v>
      </c>
      <c r="DS888" s="83" t="s">
        <v>497</v>
      </c>
      <c r="DU888" s="215" t="s">
        <v>269</v>
      </c>
      <c r="DV888" s="136">
        <v>1</v>
      </c>
      <c r="DW888" s="136">
        <v>3</v>
      </c>
      <c r="DX888" s="215" t="s">
        <v>269</v>
      </c>
      <c r="DY888" s="215" t="s">
        <v>269</v>
      </c>
      <c r="DZ888" s="215" t="s">
        <v>269</v>
      </c>
      <c r="EA888" s="215" t="s">
        <v>269</v>
      </c>
      <c r="EB888" s="215" t="s">
        <v>269</v>
      </c>
      <c r="EC888" s="215" t="s">
        <v>269</v>
      </c>
      <c r="ED888" s="215" t="s">
        <v>269</v>
      </c>
      <c r="EE888" s="215" t="s">
        <v>269</v>
      </c>
    </row>
    <row r="889" spans="1:135" ht="28.8" x14ac:dyDescent="0.55000000000000004">
      <c r="A889" s="83" t="s">
        <v>130</v>
      </c>
      <c r="B889" s="136">
        <v>507303</v>
      </c>
      <c r="C889" t="s">
        <v>1522</v>
      </c>
      <c r="D889" s="83" t="s">
        <v>228</v>
      </c>
      <c r="E889" s="138">
        <v>676125319297</v>
      </c>
      <c r="F889" s="83" t="s">
        <v>114</v>
      </c>
      <c r="G889" s="85">
        <v>43634</v>
      </c>
      <c r="H889" s="83" t="s">
        <v>98</v>
      </c>
      <c r="I889" s="84" t="s">
        <v>618</v>
      </c>
      <c r="J889" s="207" t="s">
        <v>629</v>
      </c>
      <c r="K889" s="208" t="s">
        <v>634</v>
      </c>
      <c r="L889" s="83" t="s">
        <v>108</v>
      </c>
      <c r="M889" s="184">
        <v>27763</v>
      </c>
      <c r="N889" s="184"/>
      <c r="O889" s="85" t="s">
        <v>102</v>
      </c>
      <c r="P889" s="185">
        <v>43013</v>
      </c>
      <c r="Q889" s="186" t="s">
        <v>203</v>
      </c>
      <c r="R889" s="186"/>
      <c r="S889" s="186"/>
      <c r="T889" s="187"/>
      <c r="U889" s="188" t="s">
        <v>296</v>
      </c>
      <c r="V889" s="188" t="s">
        <v>205</v>
      </c>
      <c r="W889" s="189" t="s">
        <v>619</v>
      </c>
      <c r="X889" s="189" t="s">
        <v>107</v>
      </c>
      <c r="Y889" s="190" t="s">
        <v>614</v>
      </c>
      <c r="Z889" s="83">
        <v>700</v>
      </c>
      <c r="AA889" s="83" t="s">
        <v>193</v>
      </c>
      <c r="AB889" s="83" t="s">
        <v>181</v>
      </c>
      <c r="AC889" s="83" t="s">
        <v>102</v>
      </c>
      <c r="AD889" s="83" t="s">
        <v>8584</v>
      </c>
      <c r="AE889" s="83" t="s">
        <v>102</v>
      </c>
      <c r="AF889" s="83" t="s">
        <v>102</v>
      </c>
      <c r="AG889" s="83" t="s">
        <v>174</v>
      </c>
      <c r="AH889" s="83" t="s">
        <v>8573</v>
      </c>
      <c r="AI889" s="83" t="s">
        <v>104</v>
      </c>
      <c r="AJ889" s="83" t="s">
        <v>105</v>
      </c>
      <c r="AK889" s="191" t="s">
        <v>8584</v>
      </c>
      <c r="AL889" s="191" t="s">
        <v>102</v>
      </c>
      <c r="AM889" s="191" t="s">
        <v>102</v>
      </c>
      <c r="AN889" s="191" t="s">
        <v>174</v>
      </c>
      <c r="AO889" s="191" t="s">
        <v>8573</v>
      </c>
      <c r="AP889" s="191" t="s">
        <v>104</v>
      </c>
      <c r="AQ889" s="191" t="s">
        <v>105</v>
      </c>
      <c r="AR889" s="191" t="s">
        <v>106</v>
      </c>
      <c r="AS889" s="191" t="s">
        <v>8584</v>
      </c>
      <c r="AT889" s="191" t="s">
        <v>488</v>
      </c>
      <c r="AU889" s="191" t="s">
        <v>8585</v>
      </c>
      <c r="AV889" s="191" t="s">
        <v>104</v>
      </c>
      <c r="AW889" s="191" t="s">
        <v>204</v>
      </c>
      <c r="AX889" s="191"/>
      <c r="AY889" s="192" t="s">
        <v>454</v>
      </c>
      <c r="AZ889" s="192" t="s">
        <v>416</v>
      </c>
      <c r="BA889" s="91" t="s">
        <v>108</v>
      </c>
      <c r="BB889" s="90">
        <v>0</v>
      </c>
      <c r="BC889" s="93" t="s">
        <v>102</v>
      </c>
      <c r="BD889" s="93" t="s">
        <v>102</v>
      </c>
      <c r="BE889" s="93" t="s">
        <v>102</v>
      </c>
      <c r="BF889" s="93" t="s">
        <v>102</v>
      </c>
      <c r="BG889" s="97" t="s">
        <v>108</v>
      </c>
      <c r="BH889" s="93" t="s">
        <v>108</v>
      </c>
      <c r="BI889" s="93" t="s">
        <v>102</v>
      </c>
      <c r="BJ889" s="93" t="s">
        <v>102</v>
      </c>
      <c r="BK889" s="93" t="s">
        <v>102</v>
      </c>
      <c r="BL889" s="93" t="s">
        <v>102</v>
      </c>
      <c r="BM889" s="93" t="s">
        <v>102</v>
      </c>
      <c r="BN889" s="93" t="s">
        <v>102</v>
      </c>
      <c r="BO889" s="93" t="s">
        <v>102</v>
      </c>
      <c r="BP889" s="96" t="s">
        <v>102</v>
      </c>
      <c r="BQ889" s="90">
        <v>0</v>
      </c>
      <c r="BR889" s="93" t="s">
        <v>102</v>
      </c>
      <c r="BS889" s="93" t="s">
        <v>102</v>
      </c>
      <c r="BT889" s="93" t="s">
        <v>102</v>
      </c>
      <c r="BU889" s="93" t="s">
        <v>102</v>
      </c>
      <c r="BV889" s="97" t="s">
        <v>108</v>
      </c>
      <c r="BW889" s="93" t="s">
        <v>108</v>
      </c>
      <c r="BX889" s="95" t="s">
        <v>102</v>
      </c>
      <c r="BY889" s="93" t="s">
        <v>102</v>
      </c>
      <c r="BZ889" s="93" t="s">
        <v>102</v>
      </c>
      <c r="CA889" s="93" t="s">
        <v>102</v>
      </c>
      <c r="CB889" s="93" t="s">
        <v>102</v>
      </c>
      <c r="CC889" s="93" t="s">
        <v>102</v>
      </c>
      <c r="CD889" s="93" t="s">
        <v>102</v>
      </c>
      <c r="CE889" s="193" t="s">
        <v>102</v>
      </c>
      <c r="CF889" s="194" t="s">
        <v>436</v>
      </c>
      <c r="CG889" s="195" t="s">
        <v>8586</v>
      </c>
      <c r="CH889" s="101" t="s">
        <v>310</v>
      </c>
      <c r="CI889" s="102"/>
      <c r="CJ889" s="196" t="s">
        <v>8587</v>
      </c>
      <c r="CK889" s="104" t="s">
        <v>190</v>
      </c>
      <c r="CL889" s="105"/>
      <c r="CM889" s="83" t="s">
        <v>623</v>
      </c>
      <c r="CN889" s="106" t="s">
        <v>624</v>
      </c>
      <c r="CO889" s="197" t="s">
        <v>625</v>
      </c>
      <c r="CP889" s="107"/>
      <c r="CQ889" s="198" t="s">
        <v>474</v>
      </c>
      <c r="CR889" s="198" t="s">
        <v>474</v>
      </c>
      <c r="CS889" s="199"/>
      <c r="CT889" s="83" t="s">
        <v>109</v>
      </c>
      <c r="CU889" s="83" t="s">
        <v>109</v>
      </c>
      <c r="CV889" s="83">
        <v>15</v>
      </c>
      <c r="CW889" s="83" t="s">
        <v>139</v>
      </c>
      <c r="CX889" s="83">
        <v>15</v>
      </c>
      <c r="CY889" s="83" t="s">
        <v>108</v>
      </c>
      <c r="CZ889" s="83">
        <v>1170407</v>
      </c>
      <c r="DA889" s="83" t="s">
        <v>581</v>
      </c>
      <c r="DB889" s="83" t="s">
        <v>152</v>
      </c>
      <c r="DC889" s="83" t="s">
        <v>500</v>
      </c>
      <c r="DD889" s="83">
        <v>6280</v>
      </c>
      <c r="DE889" s="83" t="s">
        <v>606</v>
      </c>
      <c r="DF889" s="83" t="s">
        <v>152</v>
      </c>
      <c r="DG889" s="83" t="s">
        <v>500</v>
      </c>
      <c r="DH889" s="83"/>
      <c r="DI889" s="85">
        <v>43646</v>
      </c>
      <c r="DJ889" s="83" t="s">
        <v>584</v>
      </c>
      <c r="DK889" s="83" t="s">
        <v>102</v>
      </c>
      <c r="DL889" s="83" t="s">
        <v>482</v>
      </c>
      <c r="DM889" s="83">
        <v>0</v>
      </c>
      <c r="DN889" s="83" t="s">
        <v>483</v>
      </c>
      <c r="DO889" s="83">
        <v>1</v>
      </c>
      <c r="DP889" s="83">
        <v>3</v>
      </c>
      <c r="DQ889" s="83"/>
      <c r="DR889" s="83" t="s">
        <v>108</v>
      </c>
      <c r="DS889" s="83" t="s">
        <v>497</v>
      </c>
      <c r="DU889" s="215" t="s">
        <v>269</v>
      </c>
      <c r="DV889" s="136">
        <v>1</v>
      </c>
      <c r="DW889" s="136">
        <v>3</v>
      </c>
      <c r="DX889" s="215" t="s">
        <v>269</v>
      </c>
      <c r="DY889" s="215" t="s">
        <v>269</v>
      </c>
      <c r="DZ889" s="215" t="s">
        <v>269</v>
      </c>
      <c r="EA889" s="215" t="s">
        <v>269</v>
      </c>
      <c r="EB889" s="215" t="s">
        <v>269</v>
      </c>
      <c r="EC889" s="215" t="s">
        <v>269</v>
      </c>
      <c r="ED889" s="215" t="s">
        <v>269</v>
      </c>
      <c r="EE889" s="215" t="s">
        <v>269</v>
      </c>
    </row>
    <row r="890" spans="1:135" ht="28.8" x14ac:dyDescent="0.55000000000000004">
      <c r="A890" s="83" t="s">
        <v>130</v>
      </c>
      <c r="B890" s="136">
        <v>820554</v>
      </c>
      <c r="C890" t="s">
        <v>1523</v>
      </c>
      <c r="D890" s="83" t="s">
        <v>228</v>
      </c>
      <c r="E890" s="138">
        <v>898509421089</v>
      </c>
      <c r="F890" s="83" t="s">
        <v>114</v>
      </c>
      <c r="G890" s="85">
        <v>43643</v>
      </c>
      <c r="H890" s="211" t="s">
        <v>98</v>
      </c>
      <c r="I890" s="84" t="s">
        <v>610</v>
      </c>
      <c r="J890" s="207" t="s">
        <v>627</v>
      </c>
      <c r="K890" s="208" t="s">
        <v>630</v>
      </c>
      <c r="L890" s="83" t="s">
        <v>108</v>
      </c>
      <c r="M890" s="184">
        <v>24674</v>
      </c>
      <c r="N890" s="184"/>
      <c r="O890" s="85" t="s">
        <v>102</v>
      </c>
      <c r="P890" s="185">
        <v>42491</v>
      </c>
      <c r="Q890" s="186" t="s">
        <v>203</v>
      </c>
      <c r="R890" s="186"/>
      <c r="S890" s="186"/>
      <c r="T890" s="187"/>
      <c r="U890" s="188" t="s">
        <v>296</v>
      </c>
      <c r="V890" s="188" t="s">
        <v>297</v>
      </c>
      <c r="W890" s="188" t="s">
        <v>297</v>
      </c>
      <c r="X890" s="189" t="s">
        <v>167</v>
      </c>
      <c r="Y890" s="190"/>
      <c r="Z890" s="83">
        <v>700</v>
      </c>
      <c r="AA890" s="83" t="s">
        <v>193</v>
      </c>
      <c r="AB890" s="83" t="s">
        <v>181</v>
      </c>
      <c r="AC890" s="83" t="s">
        <v>102</v>
      </c>
      <c r="AD890" s="83" t="s">
        <v>8588</v>
      </c>
      <c r="AE890" s="83" t="s">
        <v>102</v>
      </c>
      <c r="AF890" s="83" t="s">
        <v>102</v>
      </c>
      <c r="AG890" s="83" t="s">
        <v>119</v>
      </c>
      <c r="AH890" s="83" t="s">
        <v>8589</v>
      </c>
      <c r="AI890" s="83" t="s">
        <v>104</v>
      </c>
      <c r="AJ890" s="83" t="s">
        <v>105</v>
      </c>
      <c r="AK890" s="191" t="s">
        <v>8588</v>
      </c>
      <c r="AL890" s="191" t="s">
        <v>102</v>
      </c>
      <c r="AM890" s="191" t="s">
        <v>102</v>
      </c>
      <c r="AN890" s="191" t="s">
        <v>119</v>
      </c>
      <c r="AO890" s="191" t="s">
        <v>8589</v>
      </c>
      <c r="AP890" s="191" t="s">
        <v>104</v>
      </c>
      <c r="AQ890" s="191" t="s">
        <v>105</v>
      </c>
      <c r="AR890" s="191" t="s">
        <v>106</v>
      </c>
      <c r="AS890" s="191" t="s">
        <v>8588</v>
      </c>
      <c r="AT890" s="191" t="s">
        <v>485</v>
      </c>
      <c r="AU890" s="191" t="s">
        <v>8589</v>
      </c>
      <c r="AV890" s="191" t="s">
        <v>104</v>
      </c>
      <c r="AW890" s="191" t="s">
        <v>204</v>
      </c>
      <c r="AX890" s="191"/>
      <c r="AY890" s="192" t="s">
        <v>454</v>
      </c>
      <c r="AZ890" s="192" t="s">
        <v>416</v>
      </c>
      <c r="BA890" s="91" t="s">
        <v>108</v>
      </c>
      <c r="BB890" s="90">
        <v>0</v>
      </c>
      <c r="BC890" s="93" t="s">
        <v>102</v>
      </c>
      <c r="BD890" s="93" t="s">
        <v>102</v>
      </c>
      <c r="BE890" s="93" t="s">
        <v>102</v>
      </c>
      <c r="BF890" s="93" t="s">
        <v>102</v>
      </c>
      <c r="BG890" s="97" t="s">
        <v>108</v>
      </c>
      <c r="BH890" s="93" t="s">
        <v>108</v>
      </c>
      <c r="BI890" s="93" t="s">
        <v>102</v>
      </c>
      <c r="BJ890" s="93" t="s">
        <v>102</v>
      </c>
      <c r="BK890" s="93" t="s">
        <v>102</v>
      </c>
      <c r="BL890" s="93" t="s">
        <v>102</v>
      </c>
      <c r="BM890" s="93" t="s">
        <v>102</v>
      </c>
      <c r="BN890" s="93" t="s">
        <v>102</v>
      </c>
      <c r="BO890" s="93" t="s">
        <v>102</v>
      </c>
      <c r="BP890" s="96" t="s">
        <v>102</v>
      </c>
      <c r="BQ890" s="90">
        <v>0</v>
      </c>
      <c r="BR890" s="93" t="s">
        <v>102</v>
      </c>
      <c r="BS890" s="93" t="s">
        <v>102</v>
      </c>
      <c r="BT890" s="93" t="s">
        <v>102</v>
      </c>
      <c r="BU890" s="93" t="s">
        <v>102</v>
      </c>
      <c r="BV890" s="97" t="s">
        <v>108</v>
      </c>
      <c r="BW890" s="93" t="s">
        <v>108</v>
      </c>
      <c r="BX890" s="95" t="s">
        <v>102</v>
      </c>
      <c r="BY890" s="93" t="s">
        <v>102</v>
      </c>
      <c r="BZ890" s="93" t="s">
        <v>102</v>
      </c>
      <c r="CA890" s="93" t="s">
        <v>102</v>
      </c>
      <c r="CB890" s="93" t="s">
        <v>102</v>
      </c>
      <c r="CC890" s="93" t="s">
        <v>102</v>
      </c>
      <c r="CD890" s="93" t="s">
        <v>102</v>
      </c>
      <c r="CE890" s="193" t="s">
        <v>102</v>
      </c>
      <c r="CF890" s="194" t="s">
        <v>436</v>
      </c>
      <c r="CG890" s="195" t="s">
        <v>8590</v>
      </c>
      <c r="CH890" s="101" t="s">
        <v>563</v>
      </c>
      <c r="CI890" s="102"/>
      <c r="CJ890" s="196" t="s">
        <v>577</v>
      </c>
      <c r="CK890" s="104" t="s">
        <v>190</v>
      </c>
      <c r="CL890" s="105"/>
      <c r="CM890" s="83" t="s">
        <v>578</v>
      </c>
      <c r="CN890" s="106" t="s">
        <v>108</v>
      </c>
      <c r="CO890" s="197" t="s">
        <v>566</v>
      </c>
      <c r="CP890" s="107"/>
      <c r="CQ890" s="198" t="s">
        <v>107</v>
      </c>
      <c r="CR890" s="198" t="s">
        <v>107</v>
      </c>
      <c r="CS890" s="199"/>
      <c r="CT890" s="83" t="s">
        <v>109</v>
      </c>
      <c r="CU890" s="83" t="s">
        <v>109</v>
      </c>
      <c r="CV890" s="83">
        <v>25</v>
      </c>
      <c r="CW890" s="83" t="s">
        <v>270</v>
      </c>
      <c r="CX890" s="83">
        <v>25</v>
      </c>
      <c r="CY890" s="83" t="s">
        <v>108</v>
      </c>
      <c r="CZ890" s="83">
        <v>1171726.5</v>
      </c>
      <c r="DA890" s="83" t="s">
        <v>8591</v>
      </c>
      <c r="DB890" s="83" t="s">
        <v>118</v>
      </c>
      <c r="DC890" s="83" t="s">
        <v>108</v>
      </c>
      <c r="DD890" s="83">
        <v>5267</v>
      </c>
      <c r="DE890" s="83" t="s">
        <v>173</v>
      </c>
      <c r="DF890" s="83" t="s">
        <v>118</v>
      </c>
      <c r="DG890" s="83" t="s">
        <v>500</v>
      </c>
      <c r="DH890" s="83"/>
      <c r="DI890" s="85">
        <v>43646</v>
      </c>
      <c r="DJ890" s="83" t="s">
        <v>584</v>
      </c>
      <c r="DK890" s="83" t="s">
        <v>102</v>
      </c>
      <c r="DL890" s="83" t="s">
        <v>482</v>
      </c>
      <c r="DM890" s="83">
        <v>0</v>
      </c>
      <c r="DN890" s="83" t="s">
        <v>483</v>
      </c>
      <c r="DO890" s="83">
        <v>1</v>
      </c>
      <c r="DP890" s="83">
        <v>4</v>
      </c>
      <c r="DQ890" s="83"/>
      <c r="DR890" s="83" t="s">
        <v>108</v>
      </c>
      <c r="DS890" s="83" t="s">
        <v>497</v>
      </c>
      <c r="DU890" s="215" t="s">
        <v>269</v>
      </c>
      <c r="DV890" s="136">
        <v>1</v>
      </c>
      <c r="DW890" s="136">
        <v>3</v>
      </c>
      <c r="DX890" s="215" t="s">
        <v>269</v>
      </c>
      <c r="DY890" s="215" t="s">
        <v>269</v>
      </c>
      <c r="DZ890" s="215" t="s">
        <v>269</v>
      </c>
      <c r="EA890" s="215" t="s">
        <v>269</v>
      </c>
      <c r="EB890" s="215" t="s">
        <v>269</v>
      </c>
      <c r="EC890" s="215" t="s">
        <v>269</v>
      </c>
      <c r="ED890" s="215" t="s">
        <v>269</v>
      </c>
      <c r="EE890" s="215" t="s">
        <v>269</v>
      </c>
    </row>
    <row r="891" spans="1:135" ht="57.6" x14ac:dyDescent="0.55000000000000004">
      <c r="A891" s="83" t="s">
        <v>130</v>
      </c>
      <c r="B891" s="136">
        <v>825158</v>
      </c>
      <c r="C891" t="s">
        <v>1524</v>
      </c>
      <c r="D891" s="83" t="s">
        <v>228</v>
      </c>
      <c r="E891" s="138">
        <v>266623425358</v>
      </c>
      <c r="F891" s="83" t="s">
        <v>143</v>
      </c>
      <c r="G891" s="85">
        <v>43620</v>
      </c>
      <c r="H891" s="83" t="s">
        <v>98</v>
      </c>
      <c r="I891" s="84" t="s">
        <v>612</v>
      </c>
      <c r="J891" s="207" t="s">
        <v>628</v>
      </c>
      <c r="K891" s="208" t="s">
        <v>633</v>
      </c>
      <c r="L891" s="83" t="s">
        <v>108</v>
      </c>
      <c r="M891" s="184" t="s">
        <v>102</v>
      </c>
      <c r="N891" s="184" t="s">
        <v>556</v>
      </c>
      <c r="O891" s="85" t="s">
        <v>102</v>
      </c>
      <c r="P891" s="185">
        <v>42491</v>
      </c>
      <c r="Q891" s="186" t="s">
        <v>202</v>
      </c>
      <c r="R891" s="186" t="s">
        <v>613</v>
      </c>
      <c r="S891" s="186"/>
      <c r="T891" s="187"/>
      <c r="U891" s="188" t="s">
        <v>295</v>
      </c>
      <c r="V891" s="188" t="s">
        <v>205</v>
      </c>
      <c r="W891" s="188" t="s">
        <v>295</v>
      </c>
      <c r="X891" s="189" t="s">
        <v>107</v>
      </c>
      <c r="Y891" s="190" t="s">
        <v>614</v>
      </c>
      <c r="Z891" s="83">
        <v>700</v>
      </c>
      <c r="AA891" s="83" t="s">
        <v>193</v>
      </c>
      <c r="AB891" s="83" t="s">
        <v>181</v>
      </c>
      <c r="AC891" s="83" t="s">
        <v>102</v>
      </c>
      <c r="AD891" s="83" t="s">
        <v>8592</v>
      </c>
      <c r="AE891" s="83" t="s">
        <v>8593</v>
      </c>
      <c r="AF891" s="83" t="s">
        <v>102</v>
      </c>
      <c r="AG891" s="83" t="s">
        <v>175</v>
      </c>
      <c r="AH891" s="83" t="s">
        <v>8594</v>
      </c>
      <c r="AI891" s="83" t="s">
        <v>104</v>
      </c>
      <c r="AJ891" s="83" t="s">
        <v>105</v>
      </c>
      <c r="AK891" s="191" t="s">
        <v>8592</v>
      </c>
      <c r="AL891" s="191" t="s">
        <v>8593</v>
      </c>
      <c r="AM891" s="191" t="s">
        <v>102</v>
      </c>
      <c r="AN891" s="191" t="s">
        <v>175</v>
      </c>
      <c r="AO891" s="191" t="s">
        <v>8594</v>
      </c>
      <c r="AP891" s="191" t="s">
        <v>104</v>
      </c>
      <c r="AQ891" s="191" t="s">
        <v>105</v>
      </c>
      <c r="AR891" s="191" t="s">
        <v>106</v>
      </c>
      <c r="AS891" s="191"/>
      <c r="AT891" s="191"/>
      <c r="AU891" s="191"/>
      <c r="AV891" s="191"/>
      <c r="AW891" s="191"/>
      <c r="AX891" s="191" t="s">
        <v>575</v>
      </c>
      <c r="AY891" s="192" t="s">
        <v>454</v>
      </c>
      <c r="AZ891" s="192" t="s">
        <v>108</v>
      </c>
      <c r="BA891" s="91" t="s">
        <v>108</v>
      </c>
      <c r="BB891" s="90">
        <v>0</v>
      </c>
      <c r="BC891" s="93" t="s">
        <v>102</v>
      </c>
      <c r="BD891" s="93" t="s">
        <v>102</v>
      </c>
      <c r="BE891" s="93" t="s">
        <v>102</v>
      </c>
      <c r="BF891" s="93" t="s">
        <v>102</v>
      </c>
      <c r="BG891" s="97" t="s">
        <v>108</v>
      </c>
      <c r="BH891" s="93" t="s">
        <v>108</v>
      </c>
      <c r="BI891" s="93" t="s">
        <v>102</v>
      </c>
      <c r="BJ891" s="93" t="s">
        <v>102</v>
      </c>
      <c r="BK891" s="93" t="s">
        <v>102</v>
      </c>
      <c r="BL891" s="93" t="s">
        <v>102</v>
      </c>
      <c r="BM891" s="93" t="s">
        <v>102</v>
      </c>
      <c r="BN891" s="93" t="s">
        <v>102</v>
      </c>
      <c r="BO891" s="93" t="s">
        <v>102</v>
      </c>
      <c r="BP891" s="96" t="s">
        <v>102</v>
      </c>
      <c r="BQ891" s="90">
        <v>0</v>
      </c>
      <c r="BR891" s="93" t="s">
        <v>102</v>
      </c>
      <c r="BS891" s="93" t="s">
        <v>102</v>
      </c>
      <c r="BT891" s="93" t="s">
        <v>102</v>
      </c>
      <c r="BU891" s="93" t="s">
        <v>102</v>
      </c>
      <c r="BV891" s="97" t="s">
        <v>108</v>
      </c>
      <c r="BW891" s="93" t="s">
        <v>108</v>
      </c>
      <c r="BX891" s="95" t="s">
        <v>102</v>
      </c>
      <c r="BY891" s="93" t="s">
        <v>102</v>
      </c>
      <c r="BZ891" s="93" t="s">
        <v>102</v>
      </c>
      <c r="CA891" s="93" t="s">
        <v>102</v>
      </c>
      <c r="CB891" s="93" t="s">
        <v>102</v>
      </c>
      <c r="CC891" s="93" t="s">
        <v>102</v>
      </c>
      <c r="CD891" s="93" t="s">
        <v>102</v>
      </c>
      <c r="CE891" s="193" t="s">
        <v>102</v>
      </c>
      <c r="CF891" s="194" t="s">
        <v>508</v>
      </c>
      <c r="CG891" s="195" t="s">
        <v>102</v>
      </c>
      <c r="CH891" s="101" t="e">
        <v>#N/A</v>
      </c>
      <c r="CI891" s="102" t="s">
        <v>580</v>
      </c>
      <c r="CJ891" s="196" t="s">
        <v>108</v>
      </c>
      <c r="CK891" s="104" t="s">
        <v>109</v>
      </c>
      <c r="CL891" s="105" t="s">
        <v>579</v>
      </c>
      <c r="CM891" s="83" t="s">
        <v>108</v>
      </c>
      <c r="CN891" s="106" t="s">
        <v>108</v>
      </c>
      <c r="CO891" s="197" t="s">
        <v>108</v>
      </c>
      <c r="CP891" s="107"/>
      <c r="CQ891" s="198" t="s">
        <v>474</v>
      </c>
      <c r="CR891" s="198" t="s">
        <v>474</v>
      </c>
      <c r="CS891" s="199" t="s">
        <v>616</v>
      </c>
      <c r="CT891" s="83" t="s">
        <v>109</v>
      </c>
      <c r="CU891" s="83" t="s">
        <v>109</v>
      </c>
      <c r="CV891" s="83">
        <v>72</v>
      </c>
      <c r="CW891" s="83" t="s">
        <v>112</v>
      </c>
      <c r="CX891" s="83">
        <v>72</v>
      </c>
      <c r="CY891" s="83" t="s">
        <v>8595</v>
      </c>
      <c r="CZ891" s="83">
        <v>1173046</v>
      </c>
      <c r="DA891" s="83" t="s">
        <v>138</v>
      </c>
      <c r="DB891" s="83" t="s">
        <v>124</v>
      </c>
      <c r="DC891" s="83" t="s">
        <v>501</v>
      </c>
      <c r="DD891" s="83">
        <v>7387</v>
      </c>
      <c r="DE891" s="83" t="s">
        <v>582</v>
      </c>
      <c r="DF891" s="83" t="s">
        <v>145</v>
      </c>
      <c r="DG891" s="83" t="s">
        <v>501</v>
      </c>
      <c r="DH891" s="83" t="s">
        <v>582</v>
      </c>
      <c r="DI891" s="85">
        <v>43646</v>
      </c>
      <c r="DJ891" s="83" t="s">
        <v>584</v>
      </c>
      <c r="DK891" s="83" t="s">
        <v>102</v>
      </c>
      <c r="DL891" s="83" t="s">
        <v>482</v>
      </c>
      <c r="DM891" s="83">
        <v>0</v>
      </c>
      <c r="DN891" s="83" t="s">
        <v>238</v>
      </c>
      <c r="DO891" s="83">
        <v>1</v>
      </c>
      <c r="DP891" s="83">
        <v>6</v>
      </c>
      <c r="DQ891" s="83"/>
      <c r="DR891" s="83" t="s">
        <v>108</v>
      </c>
      <c r="DS891" s="83" t="s">
        <v>497</v>
      </c>
      <c r="DU891" s="215" t="s">
        <v>269</v>
      </c>
      <c r="DV891" s="136">
        <v>1</v>
      </c>
      <c r="DW891" s="136">
        <v>3</v>
      </c>
      <c r="DX891" s="215" t="s">
        <v>269</v>
      </c>
      <c r="DY891" s="215" t="s">
        <v>269</v>
      </c>
      <c r="DZ891" s="215" t="s">
        <v>269</v>
      </c>
      <c r="EA891" s="215" t="s">
        <v>269</v>
      </c>
      <c r="EB891" s="215" t="s">
        <v>269</v>
      </c>
      <c r="EC891" s="215" t="s">
        <v>269</v>
      </c>
      <c r="ED891" s="215" t="s">
        <v>269</v>
      </c>
      <c r="EE891" s="215" t="s">
        <v>269</v>
      </c>
    </row>
    <row r="892" spans="1:135" ht="28.8" x14ac:dyDescent="0.55000000000000004">
      <c r="A892" s="83" t="s">
        <v>130</v>
      </c>
      <c r="B892" s="136">
        <v>858441</v>
      </c>
      <c r="C892" t="s">
        <v>1525</v>
      </c>
      <c r="D892" s="83" t="s">
        <v>228</v>
      </c>
      <c r="E892" s="138">
        <v>869220841985</v>
      </c>
      <c r="F892" s="83" t="s">
        <v>114</v>
      </c>
      <c r="G892" s="85">
        <v>43634</v>
      </c>
      <c r="H892" s="83" t="s">
        <v>98</v>
      </c>
      <c r="I892" s="84" t="s">
        <v>618</v>
      </c>
      <c r="J892" s="207" t="s">
        <v>629</v>
      </c>
      <c r="K892" s="208" t="s">
        <v>634</v>
      </c>
      <c r="L892" s="83" t="s">
        <v>108</v>
      </c>
      <c r="M892" s="184">
        <v>27764</v>
      </c>
      <c r="N892" s="184"/>
      <c r="O892" s="85" t="s">
        <v>102</v>
      </c>
      <c r="P892" s="185">
        <v>43013</v>
      </c>
      <c r="Q892" s="186" t="s">
        <v>203</v>
      </c>
      <c r="R892" s="186"/>
      <c r="S892" s="186"/>
      <c r="T892" s="187"/>
      <c r="U892" s="188" t="s">
        <v>296</v>
      </c>
      <c r="V892" s="188" t="s">
        <v>205</v>
      </c>
      <c r="W892" s="189" t="s">
        <v>619</v>
      </c>
      <c r="X892" s="189" t="s">
        <v>107</v>
      </c>
      <c r="Y892" s="190" t="s">
        <v>614</v>
      </c>
      <c r="Z892" s="83">
        <v>700</v>
      </c>
      <c r="AA892" s="83" t="s">
        <v>193</v>
      </c>
      <c r="AB892" s="83" t="s">
        <v>181</v>
      </c>
      <c r="AC892" s="83" t="s">
        <v>102</v>
      </c>
      <c r="AD892" s="83" t="s">
        <v>8596</v>
      </c>
      <c r="AE892" s="83" t="s">
        <v>102</v>
      </c>
      <c r="AF892" s="83" t="s">
        <v>102</v>
      </c>
      <c r="AG892" s="83" t="s">
        <v>174</v>
      </c>
      <c r="AH892" s="83" t="s">
        <v>8585</v>
      </c>
      <c r="AI892" s="83" t="s">
        <v>104</v>
      </c>
      <c r="AJ892" s="83" t="s">
        <v>105</v>
      </c>
      <c r="AK892" s="191" t="s">
        <v>8596</v>
      </c>
      <c r="AL892" s="191" t="s">
        <v>102</v>
      </c>
      <c r="AM892" s="191" t="s">
        <v>102</v>
      </c>
      <c r="AN892" s="191" t="s">
        <v>174</v>
      </c>
      <c r="AO892" s="191" t="s">
        <v>8585</v>
      </c>
      <c r="AP892" s="191" t="s">
        <v>104</v>
      </c>
      <c r="AQ892" s="191" t="s">
        <v>105</v>
      </c>
      <c r="AR892" s="191" t="s">
        <v>106</v>
      </c>
      <c r="AS892" s="191" t="s">
        <v>8596</v>
      </c>
      <c r="AT892" s="191" t="s">
        <v>488</v>
      </c>
      <c r="AU892" s="191" t="s">
        <v>8597</v>
      </c>
      <c r="AV892" s="191" t="s">
        <v>104</v>
      </c>
      <c r="AW892" s="191" t="s">
        <v>204</v>
      </c>
      <c r="AX892" s="191"/>
      <c r="AY892" s="192" t="s">
        <v>454</v>
      </c>
      <c r="AZ892" s="192" t="s">
        <v>416</v>
      </c>
      <c r="BA892" s="91" t="s">
        <v>108</v>
      </c>
      <c r="BB892" s="90">
        <v>0</v>
      </c>
      <c r="BC892" s="93" t="s">
        <v>102</v>
      </c>
      <c r="BD892" s="93" t="s">
        <v>102</v>
      </c>
      <c r="BE892" s="93" t="s">
        <v>102</v>
      </c>
      <c r="BF892" s="93" t="s">
        <v>102</v>
      </c>
      <c r="BG892" s="97" t="s">
        <v>108</v>
      </c>
      <c r="BH892" s="93" t="s">
        <v>108</v>
      </c>
      <c r="BI892" s="93" t="s">
        <v>102</v>
      </c>
      <c r="BJ892" s="93" t="s">
        <v>102</v>
      </c>
      <c r="BK892" s="93" t="s">
        <v>102</v>
      </c>
      <c r="BL892" s="93" t="s">
        <v>102</v>
      </c>
      <c r="BM892" s="93" t="s">
        <v>102</v>
      </c>
      <c r="BN892" s="93" t="s">
        <v>102</v>
      </c>
      <c r="BO892" s="93" t="s">
        <v>102</v>
      </c>
      <c r="BP892" s="96" t="s">
        <v>102</v>
      </c>
      <c r="BQ892" s="90">
        <v>0</v>
      </c>
      <c r="BR892" s="93" t="s">
        <v>102</v>
      </c>
      <c r="BS892" s="93" t="s">
        <v>102</v>
      </c>
      <c r="BT892" s="93" t="s">
        <v>102</v>
      </c>
      <c r="BU892" s="93" t="s">
        <v>102</v>
      </c>
      <c r="BV892" s="97" t="s">
        <v>108</v>
      </c>
      <c r="BW892" s="93" t="s">
        <v>108</v>
      </c>
      <c r="BX892" s="95" t="s">
        <v>102</v>
      </c>
      <c r="BY892" s="93" t="s">
        <v>102</v>
      </c>
      <c r="BZ892" s="93" t="s">
        <v>102</v>
      </c>
      <c r="CA892" s="93" t="s">
        <v>102</v>
      </c>
      <c r="CB892" s="93" t="s">
        <v>102</v>
      </c>
      <c r="CC892" s="93" t="s">
        <v>102</v>
      </c>
      <c r="CD892" s="93" t="s">
        <v>102</v>
      </c>
      <c r="CE892" s="193" t="s">
        <v>102</v>
      </c>
      <c r="CF892" s="194" t="s">
        <v>436</v>
      </c>
      <c r="CG892" s="195" t="s">
        <v>8598</v>
      </c>
      <c r="CH892" s="101" t="s">
        <v>310</v>
      </c>
      <c r="CI892" s="102"/>
      <c r="CJ892" s="196" t="s">
        <v>8599</v>
      </c>
      <c r="CK892" s="104" t="s">
        <v>190</v>
      </c>
      <c r="CL892" s="105"/>
      <c r="CM892" s="83" t="s">
        <v>623</v>
      </c>
      <c r="CN892" s="106" t="s">
        <v>624</v>
      </c>
      <c r="CO892" s="197" t="s">
        <v>625</v>
      </c>
      <c r="CP892" s="107"/>
      <c r="CQ892" s="198" t="s">
        <v>474</v>
      </c>
      <c r="CR892" s="198" t="s">
        <v>474</v>
      </c>
      <c r="CS892" s="199"/>
      <c r="CT892" s="83" t="s">
        <v>109</v>
      </c>
      <c r="CU892" s="83" t="s">
        <v>109</v>
      </c>
      <c r="CV892" s="83">
        <v>56</v>
      </c>
      <c r="CW892" s="83" t="s">
        <v>139</v>
      </c>
      <c r="CX892" s="83">
        <v>56</v>
      </c>
      <c r="CY892" s="83" t="s">
        <v>108</v>
      </c>
      <c r="CZ892" s="83">
        <v>1174365.5</v>
      </c>
      <c r="DA892" s="83" t="s">
        <v>581</v>
      </c>
      <c r="DB892" s="83" t="s">
        <v>152</v>
      </c>
      <c r="DC892" s="83" t="s">
        <v>500</v>
      </c>
      <c r="DD892" s="83">
        <v>6347</v>
      </c>
      <c r="DE892" s="83" t="s">
        <v>606</v>
      </c>
      <c r="DF892" s="83" t="s">
        <v>152</v>
      </c>
      <c r="DG892" s="83" t="s">
        <v>500</v>
      </c>
      <c r="DH892" s="83"/>
      <c r="DI892" s="85">
        <v>43646</v>
      </c>
      <c r="DJ892" s="83" t="s">
        <v>584</v>
      </c>
      <c r="DK892" s="83" t="s">
        <v>102</v>
      </c>
      <c r="DL892" s="83" t="s">
        <v>482</v>
      </c>
      <c r="DM892" s="83">
        <v>0</v>
      </c>
      <c r="DN892" s="83" t="s">
        <v>483</v>
      </c>
      <c r="DO892" s="83">
        <v>1</v>
      </c>
      <c r="DP892" s="83">
        <v>2</v>
      </c>
      <c r="DQ892" s="83"/>
      <c r="DR892" s="83" t="s">
        <v>108</v>
      </c>
      <c r="DS892" s="83" t="s">
        <v>497</v>
      </c>
      <c r="DU892" s="215" t="s">
        <v>269</v>
      </c>
      <c r="DV892" s="136">
        <v>1</v>
      </c>
      <c r="DW892" s="136">
        <v>3</v>
      </c>
      <c r="DX892" s="215" t="s">
        <v>269</v>
      </c>
      <c r="DY892" s="215" t="s">
        <v>269</v>
      </c>
      <c r="DZ892" s="215" t="s">
        <v>269</v>
      </c>
      <c r="EA892" s="215" t="s">
        <v>269</v>
      </c>
      <c r="EB892" s="215" t="s">
        <v>269</v>
      </c>
      <c r="EC892" s="215" t="s">
        <v>269</v>
      </c>
      <c r="ED892" s="215" t="s">
        <v>269</v>
      </c>
      <c r="EE892" s="215" t="s">
        <v>269</v>
      </c>
    </row>
    <row r="893" spans="1:135" ht="28.8" x14ac:dyDescent="0.55000000000000004">
      <c r="A893" s="83" t="s">
        <v>130</v>
      </c>
      <c r="B893" s="136">
        <v>977338</v>
      </c>
      <c r="C893" t="s">
        <v>1526</v>
      </c>
      <c r="D893" s="83" t="s">
        <v>228</v>
      </c>
      <c r="E893" s="138">
        <v>360728906349</v>
      </c>
      <c r="F893" s="83" t="s">
        <v>114</v>
      </c>
      <c r="G893" s="85">
        <v>43643</v>
      </c>
      <c r="H893" s="211" t="s">
        <v>98</v>
      </c>
      <c r="I893" s="84" t="s">
        <v>610</v>
      </c>
      <c r="J893" s="207" t="s">
        <v>627</v>
      </c>
      <c r="K893" s="208" t="s">
        <v>630</v>
      </c>
      <c r="L893" s="83" t="s">
        <v>108</v>
      </c>
      <c r="M893" s="184">
        <v>24675</v>
      </c>
      <c r="N893" s="184"/>
      <c r="O893" s="85" t="s">
        <v>102</v>
      </c>
      <c r="P893" s="185">
        <v>42491</v>
      </c>
      <c r="Q893" s="186" t="s">
        <v>203</v>
      </c>
      <c r="R893" s="186"/>
      <c r="S893" s="186"/>
      <c r="T893" s="187"/>
      <c r="U893" s="188" t="s">
        <v>296</v>
      </c>
      <c r="V893" s="188" t="s">
        <v>297</v>
      </c>
      <c r="W893" s="188" t="s">
        <v>297</v>
      </c>
      <c r="X893" s="189" t="s">
        <v>167</v>
      </c>
      <c r="Y893" s="190"/>
      <c r="Z893" s="83">
        <v>700</v>
      </c>
      <c r="AA893" s="83" t="s">
        <v>193</v>
      </c>
      <c r="AB893" s="83" t="s">
        <v>181</v>
      </c>
      <c r="AC893" s="83" t="s">
        <v>102</v>
      </c>
      <c r="AD893" s="83" t="s">
        <v>8600</v>
      </c>
      <c r="AE893" s="83" t="s">
        <v>102</v>
      </c>
      <c r="AF893" s="83" t="s">
        <v>102</v>
      </c>
      <c r="AG893" s="83" t="s">
        <v>119</v>
      </c>
      <c r="AH893" s="83" t="s">
        <v>8601</v>
      </c>
      <c r="AI893" s="83" t="s">
        <v>104</v>
      </c>
      <c r="AJ893" s="83" t="s">
        <v>105</v>
      </c>
      <c r="AK893" s="191" t="s">
        <v>8600</v>
      </c>
      <c r="AL893" s="191" t="s">
        <v>102</v>
      </c>
      <c r="AM893" s="191" t="s">
        <v>102</v>
      </c>
      <c r="AN893" s="191" t="s">
        <v>119</v>
      </c>
      <c r="AO893" s="191" t="s">
        <v>8601</v>
      </c>
      <c r="AP893" s="191" t="s">
        <v>104</v>
      </c>
      <c r="AQ893" s="191" t="s">
        <v>105</v>
      </c>
      <c r="AR893" s="191" t="s">
        <v>106</v>
      </c>
      <c r="AS893" s="191" t="s">
        <v>8600</v>
      </c>
      <c r="AT893" s="191" t="s">
        <v>485</v>
      </c>
      <c r="AU893" s="191" t="s">
        <v>8601</v>
      </c>
      <c r="AV893" s="191" t="s">
        <v>104</v>
      </c>
      <c r="AW893" s="191" t="s">
        <v>204</v>
      </c>
      <c r="AX893" s="191"/>
      <c r="AY893" s="192" t="s">
        <v>454</v>
      </c>
      <c r="AZ893" s="192" t="s">
        <v>416</v>
      </c>
      <c r="BA893" s="91" t="s">
        <v>108</v>
      </c>
      <c r="BB893" s="90">
        <v>0</v>
      </c>
      <c r="BC893" s="93" t="s">
        <v>102</v>
      </c>
      <c r="BD893" s="93" t="s">
        <v>102</v>
      </c>
      <c r="BE893" s="93" t="s">
        <v>102</v>
      </c>
      <c r="BF893" s="93" t="s">
        <v>102</v>
      </c>
      <c r="BG893" s="97" t="s">
        <v>108</v>
      </c>
      <c r="BH893" s="93" t="s">
        <v>108</v>
      </c>
      <c r="BI893" s="93" t="s">
        <v>102</v>
      </c>
      <c r="BJ893" s="93" t="s">
        <v>102</v>
      </c>
      <c r="BK893" s="93" t="s">
        <v>102</v>
      </c>
      <c r="BL893" s="93" t="s">
        <v>102</v>
      </c>
      <c r="BM893" s="93" t="s">
        <v>102</v>
      </c>
      <c r="BN893" s="93" t="s">
        <v>102</v>
      </c>
      <c r="BO893" s="93" t="s">
        <v>102</v>
      </c>
      <c r="BP893" s="96" t="s">
        <v>102</v>
      </c>
      <c r="BQ893" s="90">
        <v>0</v>
      </c>
      <c r="BR893" s="93" t="s">
        <v>102</v>
      </c>
      <c r="BS893" s="93" t="s">
        <v>102</v>
      </c>
      <c r="BT893" s="93" t="s">
        <v>102</v>
      </c>
      <c r="BU893" s="93" t="s">
        <v>102</v>
      </c>
      <c r="BV893" s="97" t="s">
        <v>108</v>
      </c>
      <c r="BW893" s="93" t="s">
        <v>108</v>
      </c>
      <c r="BX893" s="95" t="s">
        <v>102</v>
      </c>
      <c r="BY893" s="93" t="s">
        <v>102</v>
      </c>
      <c r="BZ893" s="93" t="s">
        <v>102</v>
      </c>
      <c r="CA893" s="93" t="s">
        <v>102</v>
      </c>
      <c r="CB893" s="93" t="s">
        <v>102</v>
      </c>
      <c r="CC893" s="93" t="s">
        <v>102</v>
      </c>
      <c r="CD893" s="93" t="s">
        <v>102</v>
      </c>
      <c r="CE893" s="193" t="s">
        <v>102</v>
      </c>
      <c r="CF893" s="194" t="s">
        <v>436</v>
      </c>
      <c r="CG893" s="195" t="s">
        <v>8602</v>
      </c>
      <c r="CH893" s="101" t="s">
        <v>563</v>
      </c>
      <c r="CI893" s="102"/>
      <c r="CJ893" s="196" t="s">
        <v>577</v>
      </c>
      <c r="CK893" s="104" t="s">
        <v>190</v>
      </c>
      <c r="CL893" s="105"/>
      <c r="CM893" s="83" t="s">
        <v>578</v>
      </c>
      <c r="CN893" s="106" t="s">
        <v>108</v>
      </c>
      <c r="CO893" s="197" t="s">
        <v>566</v>
      </c>
      <c r="CP893" s="107"/>
      <c r="CQ893" s="198" t="s">
        <v>107</v>
      </c>
      <c r="CR893" s="198" t="s">
        <v>107</v>
      </c>
      <c r="CS893" s="199"/>
      <c r="CT893" s="83" t="s">
        <v>109</v>
      </c>
      <c r="CU893" s="83" t="s">
        <v>109</v>
      </c>
      <c r="CV893" s="83">
        <v>16</v>
      </c>
      <c r="CW893" s="83" t="s">
        <v>270</v>
      </c>
      <c r="CX893" s="83">
        <v>16</v>
      </c>
      <c r="CY893" s="83" t="s">
        <v>108</v>
      </c>
      <c r="CZ893" s="83">
        <v>1175685</v>
      </c>
      <c r="DA893" s="83" t="s">
        <v>8603</v>
      </c>
      <c r="DB893" s="83" t="s">
        <v>118</v>
      </c>
      <c r="DC893" s="83" t="s">
        <v>108</v>
      </c>
      <c r="DD893" s="83">
        <v>1678</v>
      </c>
      <c r="DE893" s="83" t="s">
        <v>173</v>
      </c>
      <c r="DF893" s="83" t="s">
        <v>118</v>
      </c>
      <c r="DG893" s="83" t="s">
        <v>500</v>
      </c>
      <c r="DH893" s="83"/>
      <c r="DI893" s="85">
        <v>43646</v>
      </c>
      <c r="DJ893" s="83" t="s">
        <v>584</v>
      </c>
      <c r="DK893" s="83" t="s">
        <v>102</v>
      </c>
      <c r="DL893" s="83" t="s">
        <v>482</v>
      </c>
      <c r="DM893" s="83">
        <v>0</v>
      </c>
      <c r="DN893" s="83" t="s">
        <v>483</v>
      </c>
      <c r="DO893" s="83">
        <v>1</v>
      </c>
      <c r="DP893" s="83">
        <v>1</v>
      </c>
      <c r="DQ893" s="83"/>
      <c r="DR893" s="83" t="s">
        <v>108</v>
      </c>
      <c r="DS893" s="83" t="s">
        <v>497</v>
      </c>
      <c r="DU893" s="215" t="s">
        <v>269</v>
      </c>
      <c r="DV893" s="136">
        <v>1</v>
      </c>
      <c r="DW893" s="136">
        <v>3</v>
      </c>
      <c r="DX893" s="215" t="s">
        <v>269</v>
      </c>
      <c r="DY893" s="215" t="s">
        <v>269</v>
      </c>
      <c r="DZ893" s="215" t="s">
        <v>269</v>
      </c>
      <c r="EA893" s="215" t="s">
        <v>269</v>
      </c>
      <c r="EB893" s="215" t="s">
        <v>269</v>
      </c>
      <c r="EC893" s="215" t="s">
        <v>269</v>
      </c>
      <c r="ED893" s="215" t="s">
        <v>269</v>
      </c>
      <c r="EE893" s="215" t="s">
        <v>269</v>
      </c>
    </row>
    <row r="894" spans="1:135" ht="57.6" x14ac:dyDescent="0.55000000000000004">
      <c r="A894" s="83" t="s">
        <v>130</v>
      </c>
      <c r="B894" s="136">
        <v>320438</v>
      </c>
      <c r="C894" t="s">
        <v>1527</v>
      </c>
      <c r="D894" s="83" t="s">
        <v>228</v>
      </c>
      <c r="E894" s="138">
        <v>840274250689</v>
      </c>
      <c r="F894" s="83" t="s">
        <v>143</v>
      </c>
      <c r="G894" s="85">
        <v>43620</v>
      </c>
      <c r="H894" s="83" t="s">
        <v>98</v>
      </c>
      <c r="I894" s="84" t="s">
        <v>612</v>
      </c>
      <c r="J894" s="207" t="s">
        <v>628</v>
      </c>
      <c r="K894" s="208" t="s">
        <v>633</v>
      </c>
      <c r="L894" s="83" t="s">
        <v>108</v>
      </c>
      <c r="M894" s="184" t="s">
        <v>102</v>
      </c>
      <c r="N894" s="184" t="s">
        <v>556</v>
      </c>
      <c r="O894" s="85" t="s">
        <v>102</v>
      </c>
      <c r="P894" s="185">
        <v>42491</v>
      </c>
      <c r="Q894" s="186" t="s">
        <v>202</v>
      </c>
      <c r="R894" s="186" t="s">
        <v>613</v>
      </c>
      <c r="S894" s="186"/>
      <c r="T894" s="187"/>
      <c r="U894" s="188" t="s">
        <v>295</v>
      </c>
      <c r="V894" s="188" t="s">
        <v>205</v>
      </c>
      <c r="W894" s="188" t="s">
        <v>295</v>
      </c>
      <c r="X894" s="189" t="s">
        <v>107</v>
      </c>
      <c r="Y894" s="190" t="s">
        <v>614</v>
      </c>
      <c r="Z894" s="83">
        <v>700</v>
      </c>
      <c r="AA894" s="83" t="s">
        <v>193</v>
      </c>
      <c r="AB894" s="83" t="s">
        <v>181</v>
      </c>
      <c r="AC894" s="83" t="s">
        <v>102</v>
      </c>
      <c r="AD894" s="83" t="s">
        <v>8604</v>
      </c>
      <c r="AE894" s="83" t="s">
        <v>8605</v>
      </c>
      <c r="AF894" s="83" t="s">
        <v>102</v>
      </c>
      <c r="AG894" s="83" t="s">
        <v>175</v>
      </c>
      <c r="AH894" s="83" t="s">
        <v>8606</v>
      </c>
      <c r="AI894" s="83" t="s">
        <v>104</v>
      </c>
      <c r="AJ894" s="83" t="s">
        <v>105</v>
      </c>
      <c r="AK894" s="191" t="s">
        <v>8604</v>
      </c>
      <c r="AL894" s="191" t="s">
        <v>8605</v>
      </c>
      <c r="AM894" s="191" t="s">
        <v>102</v>
      </c>
      <c r="AN894" s="191" t="s">
        <v>175</v>
      </c>
      <c r="AO894" s="191" t="s">
        <v>8606</v>
      </c>
      <c r="AP894" s="191" t="s">
        <v>104</v>
      </c>
      <c r="AQ894" s="191" t="s">
        <v>105</v>
      </c>
      <c r="AR894" s="191" t="s">
        <v>106</v>
      </c>
      <c r="AS894" s="191"/>
      <c r="AT894" s="191"/>
      <c r="AU894" s="191"/>
      <c r="AV894" s="191"/>
      <c r="AW894" s="191"/>
      <c r="AX894" s="191" t="s">
        <v>575</v>
      </c>
      <c r="AY894" s="192" t="s">
        <v>454</v>
      </c>
      <c r="AZ894" s="192" t="s">
        <v>108</v>
      </c>
      <c r="BA894" s="91" t="s">
        <v>108</v>
      </c>
      <c r="BB894" s="90">
        <v>0</v>
      </c>
      <c r="BC894" s="93" t="s">
        <v>102</v>
      </c>
      <c r="BD894" s="93" t="s">
        <v>102</v>
      </c>
      <c r="BE894" s="93" t="s">
        <v>102</v>
      </c>
      <c r="BF894" s="93" t="s">
        <v>102</v>
      </c>
      <c r="BG894" s="97" t="s">
        <v>108</v>
      </c>
      <c r="BH894" s="93" t="s">
        <v>108</v>
      </c>
      <c r="BI894" s="93" t="s">
        <v>102</v>
      </c>
      <c r="BJ894" s="93" t="s">
        <v>102</v>
      </c>
      <c r="BK894" s="93" t="s">
        <v>102</v>
      </c>
      <c r="BL894" s="93" t="s">
        <v>102</v>
      </c>
      <c r="BM894" s="93" t="s">
        <v>102</v>
      </c>
      <c r="BN894" s="93" t="s">
        <v>102</v>
      </c>
      <c r="BO894" s="93" t="s">
        <v>102</v>
      </c>
      <c r="BP894" s="96" t="s">
        <v>102</v>
      </c>
      <c r="BQ894" s="90">
        <v>0</v>
      </c>
      <c r="BR894" s="93" t="s">
        <v>102</v>
      </c>
      <c r="BS894" s="93" t="s">
        <v>102</v>
      </c>
      <c r="BT894" s="93" t="s">
        <v>102</v>
      </c>
      <c r="BU894" s="93" t="s">
        <v>102</v>
      </c>
      <c r="BV894" s="97" t="s">
        <v>108</v>
      </c>
      <c r="BW894" s="93" t="s">
        <v>108</v>
      </c>
      <c r="BX894" s="95" t="s">
        <v>102</v>
      </c>
      <c r="BY894" s="93" t="s">
        <v>102</v>
      </c>
      <c r="BZ894" s="93" t="s">
        <v>102</v>
      </c>
      <c r="CA894" s="93" t="s">
        <v>102</v>
      </c>
      <c r="CB894" s="93" t="s">
        <v>102</v>
      </c>
      <c r="CC894" s="93" t="s">
        <v>102</v>
      </c>
      <c r="CD894" s="93" t="s">
        <v>102</v>
      </c>
      <c r="CE894" s="193" t="s">
        <v>102</v>
      </c>
      <c r="CF894" s="194" t="s">
        <v>508</v>
      </c>
      <c r="CG894" s="195" t="s">
        <v>102</v>
      </c>
      <c r="CH894" s="101" t="e">
        <v>#N/A</v>
      </c>
      <c r="CI894" s="102" t="s">
        <v>580</v>
      </c>
      <c r="CJ894" s="196" t="s">
        <v>108</v>
      </c>
      <c r="CK894" s="104" t="s">
        <v>109</v>
      </c>
      <c r="CL894" s="105" t="s">
        <v>579</v>
      </c>
      <c r="CM894" s="83" t="s">
        <v>108</v>
      </c>
      <c r="CN894" s="106" t="s">
        <v>108</v>
      </c>
      <c r="CO894" s="197" t="s">
        <v>108</v>
      </c>
      <c r="CP894" s="107"/>
      <c r="CQ894" s="198" t="s">
        <v>474</v>
      </c>
      <c r="CR894" s="198" t="s">
        <v>474</v>
      </c>
      <c r="CS894" s="199" t="s">
        <v>616</v>
      </c>
      <c r="CT894" s="83" t="s">
        <v>109</v>
      </c>
      <c r="CU894" s="83" t="s">
        <v>109</v>
      </c>
      <c r="CV894" s="83">
        <v>5</v>
      </c>
      <c r="CW894" s="83" t="s">
        <v>112</v>
      </c>
      <c r="CX894" s="83">
        <v>5</v>
      </c>
      <c r="CY894" s="83" t="s">
        <v>8607</v>
      </c>
      <c r="CZ894" s="83">
        <v>1177004.5</v>
      </c>
      <c r="DA894" s="83" t="s">
        <v>138</v>
      </c>
      <c r="DB894" s="83" t="s">
        <v>124</v>
      </c>
      <c r="DC894" s="83" t="s">
        <v>501</v>
      </c>
      <c r="DD894" s="83">
        <v>6058</v>
      </c>
      <c r="DE894" s="83" t="s">
        <v>582</v>
      </c>
      <c r="DF894" s="83" t="s">
        <v>145</v>
      </c>
      <c r="DG894" s="83" t="s">
        <v>501</v>
      </c>
      <c r="DH894" s="83" t="s">
        <v>582</v>
      </c>
      <c r="DI894" s="85">
        <v>43646</v>
      </c>
      <c r="DJ894" s="83" t="s">
        <v>584</v>
      </c>
      <c r="DK894" s="83" t="s">
        <v>102</v>
      </c>
      <c r="DL894" s="83" t="s">
        <v>482</v>
      </c>
      <c r="DM894" s="83">
        <v>0</v>
      </c>
      <c r="DN894" s="83" t="s">
        <v>238</v>
      </c>
      <c r="DO894" s="83">
        <v>1</v>
      </c>
      <c r="DP894" s="83">
        <v>2</v>
      </c>
      <c r="DQ894" s="83"/>
      <c r="DR894" s="83" t="s">
        <v>108</v>
      </c>
      <c r="DS894" s="83" t="s">
        <v>497</v>
      </c>
      <c r="DU894" s="215" t="s">
        <v>269</v>
      </c>
      <c r="DV894" s="136">
        <v>1</v>
      </c>
      <c r="DW894" s="136">
        <v>3</v>
      </c>
      <c r="DX894" s="215" t="s">
        <v>269</v>
      </c>
      <c r="DY894" s="215" t="s">
        <v>269</v>
      </c>
      <c r="DZ894" s="215" t="s">
        <v>269</v>
      </c>
      <c r="EA894" s="215" t="s">
        <v>269</v>
      </c>
      <c r="EB894" s="215" t="s">
        <v>269</v>
      </c>
      <c r="EC894" s="215" t="s">
        <v>269</v>
      </c>
      <c r="ED894" s="215" t="s">
        <v>269</v>
      </c>
      <c r="EE894" s="215" t="s">
        <v>269</v>
      </c>
    </row>
    <row r="895" spans="1:135" ht="28.8" x14ac:dyDescent="0.55000000000000004">
      <c r="A895" s="83" t="s">
        <v>130</v>
      </c>
      <c r="B895" s="136">
        <v>717687</v>
      </c>
      <c r="C895" t="s">
        <v>1528</v>
      </c>
      <c r="D895" s="83" t="s">
        <v>228</v>
      </c>
      <c r="E895" s="138">
        <v>326266947056</v>
      </c>
      <c r="F895" s="83" t="s">
        <v>114</v>
      </c>
      <c r="G895" s="85">
        <v>43634</v>
      </c>
      <c r="H895" s="83" t="s">
        <v>98</v>
      </c>
      <c r="I895" s="84" t="s">
        <v>618</v>
      </c>
      <c r="J895" s="207" t="s">
        <v>629</v>
      </c>
      <c r="K895" s="208" t="s">
        <v>634</v>
      </c>
      <c r="L895" s="83" t="s">
        <v>108</v>
      </c>
      <c r="M895" s="184">
        <v>27765</v>
      </c>
      <c r="N895" s="184"/>
      <c r="O895" s="85" t="s">
        <v>102</v>
      </c>
      <c r="P895" s="185">
        <v>43013</v>
      </c>
      <c r="Q895" s="186" t="s">
        <v>203</v>
      </c>
      <c r="R895" s="186"/>
      <c r="S895" s="186"/>
      <c r="T895" s="187"/>
      <c r="U895" s="188" t="s">
        <v>296</v>
      </c>
      <c r="V895" s="188" t="s">
        <v>205</v>
      </c>
      <c r="W895" s="189" t="s">
        <v>619</v>
      </c>
      <c r="X895" s="189" t="s">
        <v>107</v>
      </c>
      <c r="Y895" s="190" t="s">
        <v>614</v>
      </c>
      <c r="Z895" s="83">
        <v>700</v>
      </c>
      <c r="AA895" s="83" t="s">
        <v>193</v>
      </c>
      <c r="AB895" s="83" t="s">
        <v>181</v>
      </c>
      <c r="AC895" s="83" t="s">
        <v>102</v>
      </c>
      <c r="AD895" s="83" t="s">
        <v>8608</v>
      </c>
      <c r="AE895" s="83" t="s">
        <v>102</v>
      </c>
      <c r="AF895" s="83" t="s">
        <v>102</v>
      </c>
      <c r="AG895" s="83" t="s">
        <v>174</v>
      </c>
      <c r="AH895" s="83" t="s">
        <v>8597</v>
      </c>
      <c r="AI895" s="83" t="s">
        <v>104</v>
      </c>
      <c r="AJ895" s="83" t="s">
        <v>105</v>
      </c>
      <c r="AK895" s="191" t="s">
        <v>8608</v>
      </c>
      <c r="AL895" s="191" t="s">
        <v>102</v>
      </c>
      <c r="AM895" s="191" t="s">
        <v>102</v>
      </c>
      <c r="AN895" s="191" t="s">
        <v>174</v>
      </c>
      <c r="AO895" s="191" t="s">
        <v>8597</v>
      </c>
      <c r="AP895" s="191" t="s">
        <v>104</v>
      </c>
      <c r="AQ895" s="191" t="s">
        <v>105</v>
      </c>
      <c r="AR895" s="191" t="s">
        <v>106</v>
      </c>
      <c r="AS895" s="191" t="s">
        <v>8608</v>
      </c>
      <c r="AT895" s="191" t="s">
        <v>488</v>
      </c>
      <c r="AU895" s="191" t="s">
        <v>8609</v>
      </c>
      <c r="AV895" s="191" t="s">
        <v>104</v>
      </c>
      <c r="AW895" s="191" t="s">
        <v>204</v>
      </c>
      <c r="AX895" s="191"/>
      <c r="AY895" s="192" t="s">
        <v>454</v>
      </c>
      <c r="AZ895" s="192" t="s">
        <v>416</v>
      </c>
      <c r="BA895" s="91" t="s">
        <v>108</v>
      </c>
      <c r="BB895" s="90">
        <v>0</v>
      </c>
      <c r="BC895" s="93" t="s">
        <v>102</v>
      </c>
      <c r="BD895" s="93" t="s">
        <v>102</v>
      </c>
      <c r="BE895" s="93" t="s">
        <v>102</v>
      </c>
      <c r="BF895" s="93" t="s">
        <v>102</v>
      </c>
      <c r="BG895" s="97" t="s">
        <v>108</v>
      </c>
      <c r="BH895" s="93" t="s">
        <v>108</v>
      </c>
      <c r="BI895" s="93" t="s">
        <v>102</v>
      </c>
      <c r="BJ895" s="93" t="s">
        <v>102</v>
      </c>
      <c r="BK895" s="93" t="s">
        <v>102</v>
      </c>
      <c r="BL895" s="93" t="s">
        <v>102</v>
      </c>
      <c r="BM895" s="93" t="s">
        <v>102</v>
      </c>
      <c r="BN895" s="93" t="s">
        <v>102</v>
      </c>
      <c r="BO895" s="93" t="s">
        <v>102</v>
      </c>
      <c r="BP895" s="96" t="s">
        <v>102</v>
      </c>
      <c r="BQ895" s="90">
        <v>0</v>
      </c>
      <c r="BR895" s="93" t="s">
        <v>102</v>
      </c>
      <c r="BS895" s="93" t="s">
        <v>102</v>
      </c>
      <c r="BT895" s="93" t="s">
        <v>102</v>
      </c>
      <c r="BU895" s="93" t="s">
        <v>102</v>
      </c>
      <c r="BV895" s="97" t="s">
        <v>108</v>
      </c>
      <c r="BW895" s="93" t="s">
        <v>108</v>
      </c>
      <c r="BX895" s="95" t="s">
        <v>102</v>
      </c>
      <c r="BY895" s="93" t="s">
        <v>102</v>
      </c>
      <c r="BZ895" s="93" t="s">
        <v>102</v>
      </c>
      <c r="CA895" s="93" t="s">
        <v>102</v>
      </c>
      <c r="CB895" s="93" t="s">
        <v>102</v>
      </c>
      <c r="CC895" s="93" t="s">
        <v>102</v>
      </c>
      <c r="CD895" s="93" t="s">
        <v>102</v>
      </c>
      <c r="CE895" s="193" t="s">
        <v>102</v>
      </c>
      <c r="CF895" s="194" t="s">
        <v>436</v>
      </c>
      <c r="CG895" s="195" t="s">
        <v>8610</v>
      </c>
      <c r="CH895" s="101" t="s">
        <v>310</v>
      </c>
      <c r="CI895" s="102"/>
      <c r="CJ895" s="196" t="s">
        <v>8611</v>
      </c>
      <c r="CK895" s="104" t="s">
        <v>190</v>
      </c>
      <c r="CL895" s="105"/>
      <c r="CM895" s="83" t="s">
        <v>623</v>
      </c>
      <c r="CN895" s="106" t="s">
        <v>624</v>
      </c>
      <c r="CO895" s="197" t="s">
        <v>625</v>
      </c>
      <c r="CP895" s="107"/>
      <c r="CQ895" s="198" t="s">
        <v>474</v>
      </c>
      <c r="CR895" s="198" t="s">
        <v>474</v>
      </c>
      <c r="CS895" s="199"/>
      <c r="CT895" s="83" t="s">
        <v>109</v>
      </c>
      <c r="CU895" s="83" t="s">
        <v>109</v>
      </c>
      <c r="CV895" s="83">
        <v>73</v>
      </c>
      <c r="CW895" s="83" t="s">
        <v>139</v>
      </c>
      <c r="CX895" s="83">
        <v>73</v>
      </c>
      <c r="CY895" s="83" t="s">
        <v>108</v>
      </c>
      <c r="CZ895" s="83">
        <v>1178324</v>
      </c>
      <c r="DA895" s="83" t="s">
        <v>581</v>
      </c>
      <c r="DB895" s="83" t="s">
        <v>152</v>
      </c>
      <c r="DC895" s="83" t="s">
        <v>500</v>
      </c>
      <c r="DD895" s="83">
        <v>2339</v>
      </c>
      <c r="DE895" s="83" t="s">
        <v>606</v>
      </c>
      <c r="DF895" s="83" t="s">
        <v>152</v>
      </c>
      <c r="DG895" s="83" t="s">
        <v>500</v>
      </c>
      <c r="DH895" s="83"/>
      <c r="DI895" s="85">
        <v>43646</v>
      </c>
      <c r="DJ895" s="83" t="s">
        <v>584</v>
      </c>
      <c r="DK895" s="83" t="s">
        <v>102</v>
      </c>
      <c r="DL895" s="83" t="s">
        <v>482</v>
      </c>
      <c r="DM895" s="83">
        <v>0</v>
      </c>
      <c r="DN895" s="83" t="s">
        <v>483</v>
      </c>
      <c r="DO895" s="83">
        <v>1</v>
      </c>
      <c r="DP895" s="83">
        <v>3</v>
      </c>
      <c r="DQ895" s="83"/>
      <c r="DR895" s="83" t="s">
        <v>108</v>
      </c>
      <c r="DS895" s="83" t="s">
        <v>497</v>
      </c>
      <c r="DU895" s="215" t="s">
        <v>269</v>
      </c>
      <c r="DV895" s="136">
        <v>1</v>
      </c>
      <c r="DW895" s="136">
        <v>3</v>
      </c>
      <c r="DX895" s="215" t="s">
        <v>269</v>
      </c>
      <c r="DY895" s="215" t="s">
        <v>269</v>
      </c>
      <c r="DZ895" s="215" t="s">
        <v>269</v>
      </c>
      <c r="EA895" s="215" t="s">
        <v>269</v>
      </c>
      <c r="EB895" s="215" t="s">
        <v>269</v>
      </c>
      <c r="EC895" s="215" t="s">
        <v>269</v>
      </c>
      <c r="ED895" s="215" t="s">
        <v>269</v>
      </c>
      <c r="EE895" s="215" t="s">
        <v>269</v>
      </c>
    </row>
    <row r="896" spans="1:135" ht="28.8" x14ac:dyDescent="0.55000000000000004">
      <c r="A896" s="83" t="s">
        <v>130</v>
      </c>
      <c r="B896" s="136">
        <v>668986</v>
      </c>
      <c r="C896" t="s">
        <v>1529</v>
      </c>
      <c r="D896" s="83" t="s">
        <v>228</v>
      </c>
      <c r="E896" s="138">
        <v>555694219345</v>
      </c>
      <c r="F896" s="83" t="s">
        <v>114</v>
      </c>
      <c r="G896" s="85">
        <v>43643</v>
      </c>
      <c r="H896" s="211" t="s">
        <v>98</v>
      </c>
      <c r="I896" s="84" t="s">
        <v>610</v>
      </c>
      <c r="J896" s="207" t="s">
        <v>627</v>
      </c>
      <c r="K896" s="208" t="s">
        <v>630</v>
      </c>
      <c r="L896" s="83" t="s">
        <v>108</v>
      </c>
      <c r="M896" s="184">
        <v>24676</v>
      </c>
      <c r="N896" s="184"/>
      <c r="O896" s="85" t="s">
        <v>102</v>
      </c>
      <c r="P896" s="185">
        <v>42491</v>
      </c>
      <c r="Q896" s="186" t="s">
        <v>203</v>
      </c>
      <c r="R896" s="186"/>
      <c r="S896" s="186"/>
      <c r="T896" s="187"/>
      <c r="U896" s="188" t="s">
        <v>296</v>
      </c>
      <c r="V896" s="188" t="s">
        <v>297</v>
      </c>
      <c r="W896" s="188" t="s">
        <v>297</v>
      </c>
      <c r="X896" s="189" t="s">
        <v>167</v>
      </c>
      <c r="Y896" s="190"/>
      <c r="Z896" s="83">
        <v>700</v>
      </c>
      <c r="AA896" s="83" t="s">
        <v>193</v>
      </c>
      <c r="AB896" s="83" t="s">
        <v>181</v>
      </c>
      <c r="AC896" s="83" t="s">
        <v>102</v>
      </c>
      <c r="AD896" s="83" t="s">
        <v>8612</v>
      </c>
      <c r="AE896" s="83" t="s">
        <v>102</v>
      </c>
      <c r="AF896" s="83" t="s">
        <v>102</v>
      </c>
      <c r="AG896" s="83" t="s">
        <v>119</v>
      </c>
      <c r="AH896" s="83" t="s">
        <v>8613</v>
      </c>
      <c r="AI896" s="83" t="s">
        <v>104</v>
      </c>
      <c r="AJ896" s="83" t="s">
        <v>105</v>
      </c>
      <c r="AK896" s="191" t="s">
        <v>8612</v>
      </c>
      <c r="AL896" s="191" t="s">
        <v>102</v>
      </c>
      <c r="AM896" s="191" t="s">
        <v>102</v>
      </c>
      <c r="AN896" s="191" t="s">
        <v>119</v>
      </c>
      <c r="AO896" s="191" t="s">
        <v>8613</v>
      </c>
      <c r="AP896" s="191" t="s">
        <v>104</v>
      </c>
      <c r="AQ896" s="191" t="s">
        <v>105</v>
      </c>
      <c r="AR896" s="191" t="s">
        <v>106</v>
      </c>
      <c r="AS896" s="191" t="s">
        <v>8612</v>
      </c>
      <c r="AT896" s="191" t="s">
        <v>485</v>
      </c>
      <c r="AU896" s="191" t="s">
        <v>8613</v>
      </c>
      <c r="AV896" s="191" t="s">
        <v>104</v>
      </c>
      <c r="AW896" s="191" t="s">
        <v>204</v>
      </c>
      <c r="AX896" s="191"/>
      <c r="AY896" s="192" t="s">
        <v>454</v>
      </c>
      <c r="AZ896" s="192" t="s">
        <v>416</v>
      </c>
      <c r="BA896" s="91" t="s">
        <v>108</v>
      </c>
      <c r="BB896" s="90">
        <v>0</v>
      </c>
      <c r="BC896" s="93" t="s">
        <v>102</v>
      </c>
      <c r="BD896" s="93" t="s">
        <v>102</v>
      </c>
      <c r="BE896" s="93" t="s">
        <v>102</v>
      </c>
      <c r="BF896" s="93" t="s">
        <v>102</v>
      </c>
      <c r="BG896" s="97" t="s">
        <v>108</v>
      </c>
      <c r="BH896" s="93" t="s">
        <v>108</v>
      </c>
      <c r="BI896" s="93" t="s">
        <v>102</v>
      </c>
      <c r="BJ896" s="93" t="s">
        <v>102</v>
      </c>
      <c r="BK896" s="93" t="s">
        <v>102</v>
      </c>
      <c r="BL896" s="93" t="s">
        <v>102</v>
      </c>
      <c r="BM896" s="93" t="s">
        <v>102</v>
      </c>
      <c r="BN896" s="93" t="s">
        <v>102</v>
      </c>
      <c r="BO896" s="93" t="s">
        <v>102</v>
      </c>
      <c r="BP896" s="96" t="s">
        <v>102</v>
      </c>
      <c r="BQ896" s="90">
        <v>0</v>
      </c>
      <c r="BR896" s="93" t="s">
        <v>102</v>
      </c>
      <c r="BS896" s="93" t="s">
        <v>102</v>
      </c>
      <c r="BT896" s="93" t="s">
        <v>102</v>
      </c>
      <c r="BU896" s="93" t="s">
        <v>102</v>
      </c>
      <c r="BV896" s="97" t="s">
        <v>108</v>
      </c>
      <c r="BW896" s="93" t="s">
        <v>108</v>
      </c>
      <c r="BX896" s="95" t="s">
        <v>102</v>
      </c>
      <c r="BY896" s="93" t="s">
        <v>102</v>
      </c>
      <c r="BZ896" s="93" t="s">
        <v>102</v>
      </c>
      <c r="CA896" s="93" t="s">
        <v>102</v>
      </c>
      <c r="CB896" s="93" t="s">
        <v>102</v>
      </c>
      <c r="CC896" s="93" t="s">
        <v>102</v>
      </c>
      <c r="CD896" s="93" t="s">
        <v>102</v>
      </c>
      <c r="CE896" s="193" t="s">
        <v>102</v>
      </c>
      <c r="CF896" s="194" t="s">
        <v>436</v>
      </c>
      <c r="CG896" s="195" t="s">
        <v>8614</v>
      </c>
      <c r="CH896" s="101" t="s">
        <v>563</v>
      </c>
      <c r="CI896" s="102"/>
      <c r="CJ896" s="196" t="s">
        <v>577</v>
      </c>
      <c r="CK896" s="104" t="s">
        <v>190</v>
      </c>
      <c r="CL896" s="105"/>
      <c r="CM896" s="83" t="s">
        <v>578</v>
      </c>
      <c r="CN896" s="106" t="s">
        <v>108</v>
      </c>
      <c r="CO896" s="197" t="s">
        <v>566</v>
      </c>
      <c r="CP896" s="107"/>
      <c r="CQ896" s="198" t="s">
        <v>107</v>
      </c>
      <c r="CR896" s="198" t="s">
        <v>107</v>
      </c>
      <c r="CS896" s="199"/>
      <c r="CT896" s="83" t="s">
        <v>109</v>
      </c>
      <c r="CU896" s="83" t="s">
        <v>109</v>
      </c>
      <c r="CV896" s="83">
        <v>10</v>
      </c>
      <c r="CW896" s="83" t="s">
        <v>270</v>
      </c>
      <c r="CX896" s="83">
        <v>10</v>
      </c>
      <c r="CY896" s="83" t="s">
        <v>108</v>
      </c>
      <c r="CZ896" s="83">
        <v>1179643.5</v>
      </c>
      <c r="DA896" s="83" t="s">
        <v>8615</v>
      </c>
      <c r="DB896" s="83" t="s">
        <v>118</v>
      </c>
      <c r="DC896" s="83" t="s">
        <v>108</v>
      </c>
      <c r="DD896" s="83">
        <v>9832</v>
      </c>
      <c r="DE896" s="83" t="s">
        <v>173</v>
      </c>
      <c r="DF896" s="83" t="s">
        <v>118</v>
      </c>
      <c r="DG896" s="83" t="s">
        <v>500</v>
      </c>
      <c r="DH896" s="83"/>
      <c r="DI896" s="85">
        <v>43646</v>
      </c>
      <c r="DJ896" s="83" t="s">
        <v>584</v>
      </c>
      <c r="DK896" s="83" t="s">
        <v>102</v>
      </c>
      <c r="DL896" s="83" t="s">
        <v>482</v>
      </c>
      <c r="DM896" s="83">
        <v>0</v>
      </c>
      <c r="DN896" s="83" t="s">
        <v>483</v>
      </c>
      <c r="DO896" s="83">
        <v>1</v>
      </c>
      <c r="DP896" s="83">
        <v>3</v>
      </c>
      <c r="DQ896" s="83"/>
      <c r="DR896" s="83" t="s">
        <v>108</v>
      </c>
      <c r="DS896" s="83" t="s">
        <v>497</v>
      </c>
      <c r="DU896" s="215" t="s">
        <v>269</v>
      </c>
      <c r="DV896" s="136">
        <v>1</v>
      </c>
      <c r="DW896" s="136">
        <v>3</v>
      </c>
      <c r="DX896" s="215" t="s">
        <v>269</v>
      </c>
      <c r="DY896" s="215" t="s">
        <v>269</v>
      </c>
      <c r="DZ896" s="215" t="s">
        <v>269</v>
      </c>
      <c r="EA896" s="215" t="s">
        <v>269</v>
      </c>
      <c r="EB896" s="215" t="s">
        <v>269</v>
      </c>
      <c r="EC896" s="215" t="s">
        <v>269</v>
      </c>
      <c r="ED896" s="215" t="s">
        <v>269</v>
      </c>
      <c r="EE896" s="215" t="s">
        <v>269</v>
      </c>
    </row>
    <row r="897" spans="1:135" ht="57.6" x14ac:dyDescent="0.55000000000000004">
      <c r="A897" s="83" t="s">
        <v>130</v>
      </c>
      <c r="B897" s="136">
        <v>127038</v>
      </c>
      <c r="C897" t="s">
        <v>1530</v>
      </c>
      <c r="D897" s="83" t="s">
        <v>228</v>
      </c>
      <c r="E897" s="138">
        <v>231364941376</v>
      </c>
      <c r="F897" s="83" t="s">
        <v>143</v>
      </c>
      <c r="G897" s="85">
        <v>43620</v>
      </c>
      <c r="H897" s="83" t="s">
        <v>98</v>
      </c>
      <c r="I897" s="84" t="s">
        <v>612</v>
      </c>
      <c r="J897" s="207" t="s">
        <v>628</v>
      </c>
      <c r="K897" s="208" t="s">
        <v>633</v>
      </c>
      <c r="L897" s="83" t="s">
        <v>108</v>
      </c>
      <c r="M897" s="184" t="s">
        <v>102</v>
      </c>
      <c r="N897" s="184" t="s">
        <v>556</v>
      </c>
      <c r="O897" s="85" t="s">
        <v>102</v>
      </c>
      <c r="P897" s="185">
        <v>42491</v>
      </c>
      <c r="Q897" s="186" t="s">
        <v>202</v>
      </c>
      <c r="R897" s="186" t="s">
        <v>613</v>
      </c>
      <c r="S897" s="186"/>
      <c r="T897" s="187"/>
      <c r="U897" s="188" t="s">
        <v>295</v>
      </c>
      <c r="V897" s="188" t="s">
        <v>205</v>
      </c>
      <c r="W897" s="188" t="s">
        <v>295</v>
      </c>
      <c r="X897" s="189" t="s">
        <v>107</v>
      </c>
      <c r="Y897" s="190" t="s">
        <v>614</v>
      </c>
      <c r="Z897" s="83">
        <v>700</v>
      </c>
      <c r="AA897" s="83" t="s">
        <v>193</v>
      </c>
      <c r="AB897" s="83" t="s">
        <v>181</v>
      </c>
      <c r="AC897" s="83" t="s">
        <v>102</v>
      </c>
      <c r="AD897" s="83" t="s">
        <v>8616</v>
      </c>
      <c r="AE897" s="83" t="s">
        <v>8617</v>
      </c>
      <c r="AF897" s="83" t="s">
        <v>102</v>
      </c>
      <c r="AG897" s="83" t="s">
        <v>175</v>
      </c>
      <c r="AH897" s="83" t="s">
        <v>8618</v>
      </c>
      <c r="AI897" s="83" t="s">
        <v>104</v>
      </c>
      <c r="AJ897" s="83" t="s">
        <v>105</v>
      </c>
      <c r="AK897" s="191" t="s">
        <v>8616</v>
      </c>
      <c r="AL897" s="191" t="s">
        <v>8617</v>
      </c>
      <c r="AM897" s="191" t="s">
        <v>102</v>
      </c>
      <c r="AN897" s="191" t="s">
        <v>175</v>
      </c>
      <c r="AO897" s="191" t="s">
        <v>8618</v>
      </c>
      <c r="AP897" s="191" t="s">
        <v>104</v>
      </c>
      <c r="AQ897" s="191" t="s">
        <v>105</v>
      </c>
      <c r="AR897" s="191" t="s">
        <v>106</v>
      </c>
      <c r="AS897" s="191"/>
      <c r="AT897" s="191"/>
      <c r="AU897" s="191"/>
      <c r="AV897" s="191"/>
      <c r="AW897" s="191"/>
      <c r="AX897" s="191" t="s">
        <v>575</v>
      </c>
      <c r="AY897" s="192" t="s">
        <v>454</v>
      </c>
      <c r="AZ897" s="192" t="s">
        <v>108</v>
      </c>
      <c r="BA897" s="91" t="s">
        <v>108</v>
      </c>
      <c r="BB897" s="90">
        <v>0</v>
      </c>
      <c r="BC897" s="93" t="s">
        <v>102</v>
      </c>
      <c r="BD897" s="93" t="s">
        <v>102</v>
      </c>
      <c r="BE897" s="93" t="s">
        <v>102</v>
      </c>
      <c r="BF897" s="93" t="s">
        <v>102</v>
      </c>
      <c r="BG897" s="97" t="s">
        <v>108</v>
      </c>
      <c r="BH897" s="93" t="s">
        <v>108</v>
      </c>
      <c r="BI897" s="93" t="s">
        <v>102</v>
      </c>
      <c r="BJ897" s="93" t="s">
        <v>102</v>
      </c>
      <c r="BK897" s="93" t="s">
        <v>102</v>
      </c>
      <c r="BL897" s="93" t="s">
        <v>102</v>
      </c>
      <c r="BM897" s="93" t="s">
        <v>102</v>
      </c>
      <c r="BN897" s="93" t="s">
        <v>102</v>
      </c>
      <c r="BO897" s="93" t="s">
        <v>102</v>
      </c>
      <c r="BP897" s="96" t="s">
        <v>102</v>
      </c>
      <c r="BQ897" s="90">
        <v>0</v>
      </c>
      <c r="BR897" s="93" t="s">
        <v>102</v>
      </c>
      <c r="BS897" s="93" t="s">
        <v>102</v>
      </c>
      <c r="BT897" s="93" t="s">
        <v>102</v>
      </c>
      <c r="BU897" s="93" t="s">
        <v>102</v>
      </c>
      <c r="BV897" s="97" t="s">
        <v>108</v>
      </c>
      <c r="BW897" s="93" t="s">
        <v>108</v>
      </c>
      <c r="BX897" s="95" t="s">
        <v>102</v>
      </c>
      <c r="BY897" s="93" t="s">
        <v>102</v>
      </c>
      <c r="BZ897" s="93" t="s">
        <v>102</v>
      </c>
      <c r="CA897" s="93" t="s">
        <v>102</v>
      </c>
      <c r="CB897" s="93" t="s">
        <v>102</v>
      </c>
      <c r="CC897" s="93" t="s">
        <v>102</v>
      </c>
      <c r="CD897" s="93" t="s">
        <v>102</v>
      </c>
      <c r="CE897" s="193" t="s">
        <v>102</v>
      </c>
      <c r="CF897" s="194" t="s">
        <v>508</v>
      </c>
      <c r="CG897" s="195" t="s">
        <v>102</v>
      </c>
      <c r="CH897" s="101" t="e">
        <v>#N/A</v>
      </c>
      <c r="CI897" s="102" t="s">
        <v>580</v>
      </c>
      <c r="CJ897" s="196" t="s">
        <v>108</v>
      </c>
      <c r="CK897" s="104" t="s">
        <v>109</v>
      </c>
      <c r="CL897" s="105" t="s">
        <v>579</v>
      </c>
      <c r="CM897" s="83" t="s">
        <v>108</v>
      </c>
      <c r="CN897" s="106" t="s">
        <v>108</v>
      </c>
      <c r="CO897" s="197" t="s">
        <v>108</v>
      </c>
      <c r="CP897" s="107"/>
      <c r="CQ897" s="198" t="s">
        <v>474</v>
      </c>
      <c r="CR897" s="198" t="s">
        <v>474</v>
      </c>
      <c r="CS897" s="199" t="s">
        <v>616</v>
      </c>
      <c r="CT897" s="83" t="s">
        <v>109</v>
      </c>
      <c r="CU897" s="83" t="s">
        <v>109</v>
      </c>
      <c r="CV897" s="83">
        <v>88</v>
      </c>
      <c r="CW897" s="83" t="s">
        <v>112</v>
      </c>
      <c r="CX897" s="83">
        <v>88</v>
      </c>
      <c r="CY897" s="83" t="s">
        <v>8619</v>
      </c>
      <c r="CZ897" s="83">
        <v>1180963</v>
      </c>
      <c r="DA897" s="83" t="s">
        <v>138</v>
      </c>
      <c r="DB897" s="83" t="s">
        <v>124</v>
      </c>
      <c r="DC897" s="83" t="s">
        <v>501</v>
      </c>
      <c r="DD897" s="83">
        <v>8233</v>
      </c>
      <c r="DE897" s="83" t="s">
        <v>582</v>
      </c>
      <c r="DF897" s="83" t="s">
        <v>145</v>
      </c>
      <c r="DG897" s="83" t="s">
        <v>501</v>
      </c>
      <c r="DH897" s="83" t="s">
        <v>582</v>
      </c>
      <c r="DI897" s="85">
        <v>43646</v>
      </c>
      <c r="DJ897" s="83" t="s">
        <v>584</v>
      </c>
      <c r="DK897" s="83" t="s">
        <v>102</v>
      </c>
      <c r="DL897" s="83" t="s">
        <v>482</v>
      </c>
      <c r="DM897" s="83">
        <v>0</v>
      </c>
      <c r="DN897" s="83" t="s">
        <v>238</v>
      </c>
      <c r="DO897" s="83">
        <v>1</v>
      </c>
      <c r="DP897" s="83">
        <v>2</v>
      </c>
      <c r="DQ897" s="83"/>
      <c r="DR897" s="83" t="s">
        <v>108</v>
      </c>
      <c r="DS897" s="83" t="s">
        <v>497</v>
      </c>
      <c r="DU897" s="215" t="s">
        <v>269</v>
      </c>
      <c r="DV897" s="136">
        <v>1</v>
      </c>
      <c r="DW897" s="136">
        <v>3</v>
      </c>
      <c r="DX897" s="215" t="s">
        <v>269</v>
      </c>
      <c r="DY897" s="215" t="s">
        <v>269</v>
      </c>
      <c r="DZ897" s="215" t="s">
        <v>269</v>
      </c>
      <c r="EA897" s="215" t="s">
        <v>269</v>
      </c>
      <c r="EB897" s="215" t="s">
        <v>269</v>
      </c>
      <c r="EC897" s="215" t="s">
        <v>269</v>
      </c>
      <c r="ED897" s="215" t="s">
        <v>269</v>
      </c>
      <c r="EE897" s="215" t="s">
        <v>269</v>
      </c>
    </row>
    <row r="898" spans="1:135" ht="28.8" x14ac:dyDescent="0.55000000000000004">
      <c r="A898" s="83" t="s">
        <v>130</v>
      </c>
      <c r="B898" s="136">
        <v>516541</v>
      </c>
      <c r="C898" t="s">
        <v>1531</v>
      </c>
      <c r="D898" s="83" t="s">
        <v>228</v>
      </c>
      <c r="E898" s="138">
        <v>342610152248</v>
      </c>
      <c r="F898" s="83" t="s">
        <v>114</v>
      </c>
      <c r="G898" s="85">
        <v>43634</v>
      </c>
      <c r="H898" s="83" t="s">
        <v>98</v>
      </c>
      <c r="I898" s="84" t="s">
        <v>618</v>
      </c>
      <c r="J898" s="207" t="s">
        <v>629</v>
      </c>
      <c r="K898" s="208" t="s">
        <v>634</v>
      </c>
      <c r="L898" s="83" t="s">
        <v>108</v>
      </c>
      <c r="M898" s="184">
        <v>27766</v>
      </c>
      <c r="N898" s="184"/>
      <c r="O898" s="85" t="s">
        <v>102</v>
      </c>
      <c r="P898" s="185">
        <v>43013</v>
      </c>
      <c r="Q898" s="186" t="s">
        <v>203</v>
      </c>
      <c r="R898" s="186"/>
      <c r="S898" s="186"/>
      <c r="T898" s="187"/>
      <c r="U898" s="188" t="s">
        <v>296</v>
      </c>
      <c r="V898" s="188" t="s">
        <v>205</v>
      </c>
      <c r="W898" s="189" t="s">
        <v>619</v>
      </c>
      <c r="X898" s="189" t="s">
        <v>107</v>
      </c>
      <c r="Y898" s="190" t="s">
        <v>614</v>
      </c>
      <c r="Z898" s="83">
        <v>700</v>
      </c>
      <c r="AA898" s="83" t="s">
        <v>193</v>
      </c>
      <c r="AB898" s="83" t="s">
        <v>181</v>
      </c>
      <c r="AC898" s="83" t="s">
        <v>102</v>
      </c>
      <c r="AD898" s="83" t="s">
        <v>8620</v>
      </c>
      <c r="AE898" s="83" t="s">
        <v>102</v>
      </c>
      <c r="AF898" s="83" t="s">
        <v>102</v>
      </c>
      <c r="AG898" s="83" t="s">
        <v>174</v>
      </c>
      <c r="AH898" s="83" t="s">
        <v>8609</v>
      </c>
      <c r="AI898" s="83" t="s">
        <v>104</v>
      </c>
      <c r="AJ898" s="83" t="s">
        <v>105</v>
      </c>
      <c r="AK898" s="191" t="s">
        <v>8620</v>
      </c>
      <c r="AL898" s="191" t="s">
        <v>102</v>
      </c>
      <c r="AM898" s="191" t="s">
        <v>102</v>
      </c>
      <c r="AN898" s="191" t="s">
        <v>174</v>
      </c>
      <c r="AO898" s="191" t="s">
        <v>8609</v>
      </c>
      <c r="AP898" s="191" t="s">
        <v>104</v>
      </c>
      <c r="AQ898" s="191" t="s">
        <v>105</v>
      </c>
      <c r="AR898" s="191" t="s">
        <v>106</v>
      </c>
      <c r="AS898" s="191" t="s">
        <v>8620</v>
      </c>
      <c r="AT898" s="191" t="s">
        <v>488</v>
      </c>
      <c r="AU898" s="191" t="s">
        <v>8621</v>
      </c>
      <c r="AV898" s="191" t="s">
        <v>104</v>
      </c>
      <c r="AW898" s="191" t="s">
        <v>204</v>
      </c>
      <c r="AX898" s="191"/>
      <c r="AY898" s="192" t="s">
        <v>454</v>
      </c>
      <c r="AZ898" s="192" t="s">
        <v>416</v>
      </c>
      <c r="BA898" s="91" t="s">
        <v>108</v>
      </c>
      <c r="BB898" s="90">
        <v>0</v>
      </c>
      <c r="BC898" s="93" t="s">
        <v>102</v>
      </c>
      <c r="BD898" s="93" t="s">
        <v>102</v>
      </c>
      <c r="BE898" s="93" t="s">
        <v>102</v>
      </c>
      <c r="BF898" s="93" t="s">
        <v>102</v>
      </c>
      <c r="BG898" s="97" t="s">
        <v>108</v>
      </c>
      <c r="BH898" s="93" t="s">
        <v>108</v>
      </c>
      <c r="BI898" s="93" t="s">
        <v>102</v>
      </c>
      <c r="BJ898" s="93" t="s">
        <v>102</v>
      </c>
      <c r="BK898" s="93" t="s">
        <v>102</v>
      </c>
      <c r="BL898" s="93" t="s">
        <v>102</v>
      </c>
      <c r="BM898" s="93" t="s">
        <v>102</v>
      </c>
      <c r="BN898" s="93" t="s">
        <v>102</v>
      </c>
      <c r="BO898" s="93" t="s">
        <v>102</v>
      </c>
      <c r="BP898" s="96" t="s">
        <v>102</v>
      </c>
      <c r="BQ898" s="90">
        <v>0</v>
      </c>
      <c r="BR898" s="93" t="s">
        <v>102</v>
      </c>
      <c r="BS898" s="93" t="s">
        <v>102</v>
      </c>
      <c r="BT898" s="93" t="s">
        <v>102</v>
      </c>
      <c r="BU898" s="93" t="s">
        <v>102</v>
      </c>
      <c r="BV898" s="97" t="s">
        <v>108</v>
      </c>
      <c r="BW898" s="93" t="s">
        <v>108</v>
      </c>
      <c r="BX898" s="95" t="s">
        <v>102</v>
      </c>
      <c r="BY898" s="93" t="s">
        <v>102</v>
      </c>
      <c r="BZ898" s="93" t="s">
        <v>102</v>
      </c>
      <c r="CA898" s="93" t="s">
        <v>102</v>
      </c>
      <c r="CB898" s="93" t="s">
        <v>102</v>
      </c>
      <c r="CC898" s="93" t="s">
        <v>102</v>
      </c>
      <c r="CD898" s="93" t="s">
        <v>102</v>
      </c>
      <c r="CE898" s="193" t="s">
        <v>102</v>
      </c>
      <c r="CF898" s="194" t="s">
        <v>436</v>
      </c>
      <c r="CG898" s="195" t="s">
        <v>8622</v>
      </c>
      <c r="CH898" s="101" t="s">
        <v>310</v>
      </c>
      <c r="CI898" s="102"/>
      <c r="CJ898" s="196" t="s">
        <v>8623</v>
      </c>
      <c r="CK898" s="104" t="s">
        <v>190</v>
      </c>
      <c r="CL898" s="105"/>
      <c r="CM898" s="83" t="s">
        <v>623</v>
      </c>
      <c r="CN898" s="106" t="s">
        <v>624</v>
      </c>
      <c r="CO898" s="197" t="s">
        <v>625</v>
      </c>
      <c r="CP898" s="107"/>
      <c r="CQ898" s="198" t="s">
        <v>474</v>
      </c>
      <c r="CR898" s="198" t="s">
        <v>474</v>
      </c>
      <c r="CS898" s="199"/>
      <c r="CT898" s="83" t="s">
        <v>109</v>
      </c>
      <c r="CU898" s="83" t="s">
        <v>109</v>
      </c>
      <c r="CV898" s="83">
        <v>40</v>
      </c>
      <c r="CW898" s="83" t="s">
        <v>139</v>
      </c>
      <c r="CX898" s="83">
        <v>40</v>
      </c>
      <c r="CY898" s="83" t="s">
        <v>108</v>
      </c>
      <c r="CZ898" s="83">
        <v>1182282.5</v>
      </c>
      <c r="DA898" s="83" t="s">
        <v>581</v>
      </c>
      <c r="DB898" s="83" t="s">
        <v>152</v>
      </c>
      <c r="DC898" s="83" t="s">
        <v>500</v>
      </c>
      <c r="DD898" s="83">
        <v>8549</v>
      </c>
      <c r="DE898" s="83" t="s">
        <v>606</v>
      </c>
      <c r="DF898" s="83" t="s">
        <v>152</v>
      </c>
      <c r="DG898" s="83" t="s">
        <v>500</v>
      </c>
      <c r="DH898" s="83"/>
      <c r="DI898" s="85">
        <v>43646</v>
      </c>
      <c r="DJ898" s="83" t="s">
        <v>584</v>
      </c>
      <c r="DK898" s="83" t="s">
        <v>102</v>
      </c>
      <c r="DL898" s="83" t="s">
        <v>482</v>
      </c>
      <c r="DM898" s="83">
        <v>0</v>
      </c>
      <c r="DN898" s="83" t="s">
        <v>483</v>
      </c>
      <c r="DO898" s="83">
        <v>1</v>
      </c>
      <c r="DP898" s="83">
        <v>3</v>
      </c>
      <c r="DQ898" s="83"/>
      <c r="DR898" s="83" t="s">
        <v>108</v>
      </c>
      <c r="DS898" s="83" t="s">
        <v>497</v>
      </c>
      <c r="DU898" s="215" t="s">
        <v>269</v>
      </c>
      <c r="DV898" s="136">
        <v>1</v>
      </c>
      <c r="DW898" s="136">
        <v>3</v>
      </c>
      <c r="DX898" s="215" t="s">
        <v>269</v>
      </c>
      <c r="DY898" s="215" t="s">
        <v>269</v>
      </c>
      <c r="DZ898" s="215" t="s">
        <v>269</v>
      </c>
      <c r="EA898" s="215" t="s">
        <v>269</v>
      </c>
      <c r="EB898" s="215" t="s">
        <v>269</v>
      </c>
      <c r="EC898" s="215" t="s">
        <v>269</v>
      </c>
      <c r="ED898" s="215" t="s">
        <v>269</v>
      </c>
      <c r="EE898" s="215" t="s">
        <v>269</v>
      </c>
    </row>
    <row r="899" spans="1:135" ht="28.8" x14ac:dyDescent="0.55000000000000004">
      <c r="A899" s="83" t="s">
        <v>130</v>
      </c>
      <c r="B899" s="136">
        <v>301485</v>
      </c>
      <c r="C899" t="s">
        <v>1532</v>
      </c>
      <c r="D899" s="83" t="s">
        <v>228</v>
      </c>
      <c r="E899" s="138">
        <v>500546877469</v>
      </c>
      <c r="F899" s="83" t="s">
        <v>114</v>
      </c>
      <c r="G899" s="85">
        <v>43643</v>
      </c>
      <c r="H899" s="211" t="s">
        <v>98</v>
      </c>
      <c r="I899" s="84" t="s">
        <v>610</v>
      </c>
      <c r="J899" s="207" t="s">
        <v>627</v>
      </c>
      <c r="K899" s="208" t="s">
        <v>630</v>
      </c>
      <c r="L899" s="83" t="s">
        <v>108</v>
      </c>
      <c r="M899" s="184">
        <v>24677</v>
      </c>
      <c r="N899" s="184"/>
      <c r="O899" s="85" t="s">
        <v>102</v>
      </c>
      <c r="P899" s="185">
        <v>42491</v>
      </c>
      <c r="Q899" s="186" t="s">
        <v>203</v>
      </c>
      <c r="R899" s="186"/>
      <c r="S899" s="186"/>
      <c r="T899" s="187"/>
      <c r="U899" s="188" t="s">
        <v>296</v>
      </c>
      <c r="V899" s="188" t="s">
        <v>297</v>
      </c>
      <c r="W899" s="188" t="s">
        <v>297</v>
      </c>
      <c r="X899" s="189" t="s">
        <v>167</v>
      </c>
      <c r="Y899" s="190"/>
      <c r="Z899" s="83">
        <v>700</v>
      </c>
      <c r="AA899" s="83" t="s">
        <v>193</v>
      </c>
      <c r="AB899" s="83" t="s">
        <v>181</v>
      </c>
      <c r="AC899" s="83" t="s">
        <v>102</v>
      </c>
      <c r="AD899" s="83" t="s">
        <v>8624</v>
      </c>
      <c r="AE899" s="83" t="s">
        <v>102</v>
      </c>
      <c r="AF899" s="83" t="s">
        <v>102</v>
      </c>
      <c r="AG899" s="83" t="s">
        <v>119</v>
      </c>
      <c r="AH899" s="83" t="s">
        <v>8625</v>
      </c>
      <c r="AI899" s="83" t="s">
        <v>104</v>
      </c>
      <c r="AJ899" s="83" t="s">
        <v>105</v>
      </c>
      <c r="AK899" s="191" t="s">
        <v>8624</v>
      </c>
      <c r="AL899" s="191" t="s">
        <v>102</v>
      </c>
      <c r="AM899" s="191" t="s">
        <v>102</v>
      </c>
      <c r="AN899" s="191" t="s">
        <v>119</v>
      </c>
      <c r="AO899" s="191" t="s">
        <v>8625</v>
      </c>
      <c r="AP899" s="191" t="s">
        <v>104</v>
      </c>
      <c r="AQ899" s="191" t="s">
        <v>105</v>
      </c>
      <c r="AR899" s="191" t="s">
        <v>106</v>
      </c>
      <c r="AS899" s="191" t="s">
        <v>8624</v>
      </c>
      <c r="AT899" s="191" t="s">
        <v>485</v>
      </c>
      <c r="AU899" s="191" t="s">
        <v>8625</v>
      </c>
      <c r="AV899" s="191" t="s">
        <v>104</v>
      </c>
      <c r="AW899" s="191" t="s">
        <v>204</v>
      </c>
      <c r="AX899" s="191"/>
      <c r="AY899" s="192" t="s">
        <v>454</v>
      </c>
      <c r="AZ899" s="192" t="s">
        <v>416</v>
      </c>
      <c r="BA899" s="91" t="s">
        <v>108</v>
      </c>
      <c r="BB899" s="90">
        <v>0</v>
      </c>
      <c r="BC899" s="93" t="s">
        <v>102</v>
      </c>
      <c r="BD899" s="93" t="s">
        <v>102</v>
      </c>
      <c r="BE899" s="93" t="s">
        <v>102</v>
      </c>
      <c r="BF899" s="93" t="s">
        <v>102</v>
      </c>
      <c r="BG899" s="97" t="s">
        <v>108</v>
      </c>
      <c r="BH899" s="93" t="s">
        <v>108</v>
      </c>
      <c r="BI899" s="93" t="s">
        <v>102</v>
      </c>
      <c r="BJ899" s="93" t="s">
        <v>102</v>
      </c>
      <c r="BK899" s="93" t="s">
        <v>102</v>
      </c>
      <c r="BL899" s="93" t="s">
        <v>102</v>
      </c>
      <c r="BM899" s="93" t="s">
        <v>102</v>
      </c>
      <c r="BN899" s="93" t="s">
        <v>102</v>
      </c>
      <c r="BO899" s="93" t="s">
        <v>102</v>
      </c>
      <c r="BP899" s="96" t="s">
        <v>102</v>
      </c>
      <c r="BQ899" s="90">
        <v>0</v>
      </c>
      <c r="BR899" s="93" t="s">
        <v>102</v>
      </c>
      <c r="BS899" s="93" t="s">
        <v>102</v>
      </c>
      <c r="BT899" s="93" t="s">
        <v>102</v>
      </c>
      <c r="BU899" s="93" t="s">
        <v>102</v>
      </c>
      <c r="BV899" s="97" t="s">
        <v>108</v>
      </c>
      <c r="BW899" s="93" t="s">
        <v>108</v>
      </c>
      <c r="BX899" s="95" t="s">
        <v>102</v>
      </c>
      <c r="BY899" s="93" t="s">
        <v>102</v>
      </c>
      <c r="BZ899" s="93" t="s">
        <v>102</v>
      </c>
      <c r="CA899" s="93" t="s">
        <v>102</v>
      </c>
      <c r="CB899" s="93" t="s">
        <v>102</v>
      </c>
      <c r="CC899" s="93" t="s">
        <v>102</v>
      </c>
      <c r="CD899" s="93" t="s">
        <v>102</v>
      </c>
      <c r="CE899" s="193" t="s">
        <v>102</v>
      </c>
      <c r="CF899" s="194" t="s">
        <v>436</v>
      </c>
      <c r="CG899" s="195" t="s">
        <v>8626</v>
      </c>
      <c r="CH899" s="101" t="s">
        <v>563</v>
      </c>
      <c r="CI899" s="102"/>
      <c r="CJ899" s="196" t="s">
        <v>577</v>
      </c>
      <c r="CK899" s="104" t="s">
        <v>190</v>
      </c>
      <c r="CL899" s="105"/>
      <c r="CM899" s="83" t="s">
        <v>578</v>
      </c>
      <c r="CN899" s="106" t="s">
        <v>108</v>
      </c>
      <c r="CO899" s="197" t="s">
        <v>566</v>
      </c>
      <c r="CP899" s="107"/>
      <c r="CQ899" s="198" t="s">
        <v>107</v>
      </c>
      <c r="CR899" s="198" t="s">
        <v>107</v>
      </c>
      <c r="CS899" s="199"/>
      <c r="CT899" s="83" t="s">
        <v>109</v>
      </c>
      <c r="CU899" s="83" t="s">
        <v>109</v>
      </c>
      <c r="CV899" s="83">
        <v>10</v>
      </c>
      <c r="CW899" s="83" t="s">
        <v>270</v>
      </c>
      <c r="CX899" s="83">
        <v>10</v>
      </c>
      <c r="CY899" s="83" t="s">
        <v>108</v>
      </c>
      <c r="CZ899" s="83">
        <v>1183602</v>
      </c>
      <c r="DA899" s="83" t="s">
        <v>8627</v>
      </c>
      <c r="DB899" s="83" t="s">
        <v>118</v>
      </c>
      <c r="DC899" s="83" t="s">
        <v>108</v>
      </c>
      <c r="DD899" s="83">
        <v>1386</v>
      </c>
      <c r="DE899" s="83" t="s">
        <v>173</v>
      </c>
      <c r="DF899" s="83" t="s">
        <v>118</v>
      </c>
      <c r="DG899" s="83" t="s">
        <v>500</v>
      </c>
      <c r="DH899" s="83"/>
      <c r="DI899" s="85">
        <v>43646</v>
      </c>
      <c r="DJ899" s="83" t="s">
        <v>584</v>
      </c>
      <c r="DK899" s="83" t="s">
        <v>102</v>
      </c>
      <c r="DL899" s="83" t="s">
        <v>482</v>
      </c>
      <c r="DM899" s="83">
        <v>0</v>
      </c>
      <c r="DN899" s="83" t="s">
        <v>483</v>
      </c>
      <c r="DO899" s="83">
        <v>1</v>
      </c>
      <c r="DP899" s="83">
        <v>1</v>
      </c>
      <c r="DQ899" s="83"/>
      <c r="DR899" s="83" t="s">
        <v>108</v>
      </c>
      <c r="DS899" s="83" t="s">
        <v>497</v>
      </c>
      <c r="DU899" s="215" t="s">
        <v>269</v>
      </c>
      <c r="DV899" s="136">
        <v>1</v>
      </c>
      <c r="DW899" s="136">
        <v>3</v>
      </c>
      <c r="DX899" s="215" t="s">
        <v>269</v>
      </c>
      <c r="DY899" s="215" t="s">
        <v>269</v>
      </c>
      <c r="DZ899" s="215" t="s">
        <v>269</v>
      </c>
      <c r="EA899" s="215" t="s">
        <v>269</v>
      </c>
      <c r="EB899" s="215" t="s">
        <v>269</v>
      </c>
      <c r="EC899" s="215" t="s">
        <v>269</v>
      </c>
      <c r="ED899" s="215" t="s">
        <v>269</v>
      </c>
      <c r="EE899" s="215" t="s">
        <v>269</v>
      </c>
    </row>
    <row r="900" spans="1:135" ht="57.6" x14ac:dyDescent="0.55000000000000004">
      <c r="A900" s="83" t="s">
        <v>130</v>
      </c>
      <c r="B900" s="136">
        <v>144729</v>
      </c>
      <c r="C900" t="s">
        <v>1533</v>
      </c>
      <c r="D900" s="83" t="s">
        <v>228</v>
      </c>
      <c r="E900" s="138">
        <v>894775205756</v>
      </c>
      <c r="F900" s="83" t="s">
        <v>143</v>
      </c>
      <c r="G900" s="85">
        <v>43620</v>
      </c>
      <c r="H900" s="83" t="s">
        <v>98</v>
      </c>
      <c r="I900" s="84" t="s">
        <v>612</v>
      </c>
      <c r="J900" s="207" t="s">
        <v>628</v>
      </c>
      <c r="K900" s="208" t="s">
        <v>633</v>
      </c>
      <c r="L900" s="83" t="s">
        <v>108</v>
      </c>
      <c r="M900" s="184" t="s">
        <v>102</v>
      </c>
      <c r="N900" s="184" t="s">
        <v>556</v>
      </c>
      <c r="O900" s="85" t="s">
        <v>102</v>
      </c>
      <c r="P900" s="185">
        <v>42491</v>
      </c>
      <c r="Q900" s="186" t="s">
        <v>202</v>
      </c>
      <c r="R900" s="186" t="s">
        <v>613</v>
      </c>
      <c r="S900" s="186"/>
      <c r="T900" s="187"/>
      <c r="U900" s="188" t="s">
        <v>295</v>
      </c>
      <c r="V900" s="188" t="s">
        <v>205</v>
      </c>
      <c r="W900" s="188" t="s">
        <v>295</v>
      </c>
      <c r="X900" s="189" t="s">
        <v>107</v>
      </c>
      <c r="Y900" s="190" t="s">
        <v>614</v>
      </c>
      <c r="Z900" s="83">
        <v>700</v>
      </c>
      <c r="AA900" s="83" t="s">
        <v>193</v>
      </c>
      <c r="AB900" s="83" t="s">
        <v>181</v>
      </c>
      <c r="AC900" s="83" t="s">
        <v>102</v>
      </c>
      <c r="AD900" s="83" t="s">
        <v>8628</v>
      </c>
      <c r="AE900" s="83" t="s">
        <v>8629</v>
      </c>
      <c r="AF900" s="83" t="s">
        <v>102</v>
      </c>
      <c r="AG900" s="83" t="s">
        <v>175</v>
      </c>
      <c r="AH900" s="83" t="s">
        <v>8630</v>
      </c>
      <c r="AI900" s="83" t="s">
        <v>104</v>
      </c>
      <c r="AJ900" s="83" t="s">
        <v>105</v>
      </c>
      <c r="AK900" s="191" t="s">
        <v>8628</v>
      </c>
      <c r="AL900" s="191" t="s">
        <v>8629</v>
      </c>
      <c r="AM900" s="191" t="s">
        <v>102</v>
      </c>
      <c r="AN900" s="191" t="s">
        <v>175</v>
      </c>
      <c r="AO900" s="191" t="s">
        <v>8630</v>
      </c>
      <c r="AP900" s="191" t="s">
        <v>104</v>
      </c>
      <c r="AQ900" s="191" t="s">
        <v>105</v>
      </c>
      <c r="AR900" s="191" t="s">
        <v>106</v>
      </c>
      <c r="AS900" s="191"/>
      <c r="AT900" s="191"/>
      <c r="AU900" s="191"/>
      <c r="AV900" s="191"/>
      <c r="AW900" s="191"/>
      <c r="AX900" s="191" t="s">
        <v>575</v>
      </c>
      <c r="AY900" s="192" t="s">
        <v>454</v>
      </c>
      <c r="AZ900" s="192" t="s">
        <v>108</v>
      </c>
      <c r="BA900" s="91" t="s">
        <v>108</v>
      </c>
      <c r="BB900" s="90">
        <v>0</v>
      </c>
      <c r="BC900" s="93" t="s">
        <v>102</v>
      </c>
      <c r="BD900" s="93" t="s">
        <v>102</v>
      </c>
      <c r="BE900" s="93" t="s">
        <v>102</v>
      </c>
      <c r="BF900" s="93" t="s">
        <v>102</v>
      </c>
      <c r="BG900" s="97" t="s">
        <v>108</v>
      </c>
      <c r="BH900" s="93" t="s">
        <v>108</v>
      </c>
      <c r="BI900" s="93" t="s">
        <v>102</v>
      </c>
      <c r="BJ900" s="93" t="s">
        <v>102</v>
      </c>
      <c r="BK900" s="93" t="s">
        <v>102</v>
      </c>
      <c r="BL900" s="93" t="s">
        <v>102</v>
      </c>
      <c r="BM900" s="93" t="s">
        <v>102</v>
      </c>
      <c r="BN900" s="93" t="s">
        <v>102</v>
      </c>
      <c r="BO900" s="93" t="s">
        <v>102</v>
      </c>
      <c r="BP900" s="96" t="s">
        <v>102</v>
      </c>
      <c r="BQ900" s="90">
        <v>0</v>
      </c>
      <c r="BR900" s="93" t="s">
        <v>102</v>
      </c>
      <c r="BS900" s="93" t="s">
        <v>102</v>
      </c>
      <c r="BT900" s="93" t="s">
        <v>102</v>
      </c>
      <c r="BU900" s="93" t="s">
        <v>102</v>
      </c>
      <c r="BV900" s="97" t="s">
        <v>108</v>
      </c>
      <c r="BW900" s="93" t="s">
        <v>108</v>
      </c>
      <c r="BX900" s="95" t="s">
        <v>102</v>
      </c>
      <c r="BY900" s="93" t="s">
        <v>102</v>
      </c>
      <c r="BZ900" s="93" t="s">
        <v>102</v>
      </c>
      <c r="CA900" s="93" t="s">
        <v>102</v>
      </c>
      <c r="CB900" s="93" t="s">
        <v>102</v>
      </c>
      <c r="CC900" s="93" t="s">
        <v>102</v>
      </c>
      <c r="CD900" s="93" t="s">
        <v>102</v>
      </c>
      <c r="CE900" s="193" t="s">
        <v>102</v>
      </c>
      <c r="CF900" s="194" t="s">
        <v>508</v>
      </c>
      <c r="CG900" s="195" t="s">
        <v>102</v>
      </c>
      <c r="CH900" s="101" t="e">
        <v>#N/A</v>
      </c>
      <c r="CI900" s="102" t="s">
        <v>580</v>
      </c>
      <c r="CJ900" s="196" t="s">
        <v>108</v>
      </c>
      <c r="CK900" s="104" t="s">
        <v>109</v>
      </c>
      <c r="CL900" s="105" t="s">
        <v>579</v>
      </c>
      <c r="CM900" s="83" t="s">
        <v>108</v>
      </c>
      <c r="CN900" s="106" t="s">
        <v>108</v>
      </c>
      <c r="CO900" s="197" t="s">
        <v>108</v>
      </c>
      <c r="CP900" s="107"/>
      <c r="CQ900" s="198" t="s">
        <v>474</v>
      </c>
      <c r="CR900" s="198" t="s">
        <v>474</v>
      </c>
      <c r="CS900" s="199" t="s">
        <v>616</v>
      </c>
      <c r="CT900" s="83" t="s">
        <v>109</v>
      </c>
      <c r="CU900" s="83" t="s">
        <v>109</v>
      </c>
      <c r="CV900" s="83">
        <v>68</v>
      </c>
      <c r="CW900" s="83" t="s">
        <v>112</v>
      </c>
      <c r="CX900" s="83">
        <v>68</v>
      </c>
      <c r="CY900" s="83" t="s">
        <v>8631</v>
      </c>
      <c r="CZ900" s="83">
        <v>1184921.5</v>
      </c>
      <c r="DA900" s="83" t="s">
        <v>138</v>
      </c>
      <c r="DB900" s="83" t="s">
        <v>124</v>
      </c>
      <c r="DC900" s="83" t="s">
        <v>501</v>
      </c>
      <c r="DD900" s="83">
        <v>1759</v>
      </c>
      <c r="DE900" s="83" t="s">
        <v>582</v>
      </c>
      <c r="DF900" s="83" t="s">
        <v>145</v>
      </c>
      <c r="DG900" s="83" t="s">
        <v>501</v>
      </c>
      <c r="DH900" s="83" t="s">
        <v>582</v>
      </c>
      <c r="DI900" s="85">
        <v>43646</v>
      </c>
      <c r="DJ900" s="83" t="s">
        <v>584</v>
      </c>
      <c r="DK900" s="83" t="s">
        <v>102</v>
      </c>
      <c r="DL900" s="83" t="s">
        <v>482</v>
      </c>
      <c r="DM900" s="83">
        <v>0</v>
      </c>
      <c r="DN900" s="83" t="s">
        <v>238</v>
      </c>
      <c r="DO900" s="83">
        <v>1</v>
      </c>
      <c r="DP900" s="83">
        <v>3</v>
      </c>
      <c r="DQ900" s="83"/>
      <c r="DR900" s="83" t="s">
        <v>108</v>
      </c>
      <c r="DS900" s="83" t="s">
        <v>497</v>
      </c>
      <c r="DU900" s="215" t="s">
        <v>269</v>
      </c>
      <c r="DV900" s="136">
        <v>1</v>
      </c>
      <c r="DW900" s="136">
        <v>3</v>
      </c>
      <c r="DX900" s="215" t="s">
        <v>269</v>
      </c>
      <c r="DY900" s="215" t="s">
        <v>269</v>
      </c>
      <c r="DZ900" s="215" t="s">
        <v>269</v>
      </c>
      <c r="EA900" s="215" t="s">
        <v>269</v>
      </c>
      <c r="EB900" s="215" t="s">
        <v>269</v>
      </c>
      <c r="EC900" s="215" t="s">
        <v>269</v>
      </c>
      <c r="ED900" s="215" t="s">
        <v>269</v>
      </c>
      <c r="EE900" s="215" t="s">
        <v>269</v>
      </c>
    </row>
    <row r="901" spans="1:135" ht="28.8" x14ac:dyDescent="0.55000000000000004">
      <c r="A901" s="83" t="s">
        <v>130</v>
      </c>
      <c r="B901" s="136">
        <v>952124</v>
      </c>
      <c r="C901" t="s">
        <v>1534</v>
      </c>
      <c r="D901" s="83" t="s">
        <v>228</v>
      </c>
      <c r="E901" s="138">
        <v>307904018889</v>
      </c>
      <c r="F901" s="83" t="s">
        <v>114</v>
      </c>
      <c r="G901" s="85">
        <v>43634</v>
      </c>
      <c r="H901" s="83" t="s">
        <v>98</v>
      </c>
      <c r="I901" s="84" t="s">
        <v>618</v>
      </c>
      <c r="J901" s="207" t="s">
        <v>629</v>
      </c>
      <c r="K901" s="208" t="s">
        <v>634</v>
      </c>
      <c r="L901" s="83" t="s">
        <v>108</v>
      </c>
      <c r="M901" s="184">
        <v>27767</v>
      </c>
      <c r="N901" s="184"/>
      <c r="O901" s="85" t="s">
        <v>102</v>
      </c>
      <c r="P901" s="185">
        <v>43013</v>
      </c>
      <c r="Q901" s="186" t="s">
        <v>203</v>
      </c>
      <c r="R901" s="186"/>
      <c r="S901" s="186"/>
      <c r="T901" s="187"/>
      <c r="U901" s="188" t="s">
        <v>296</v>
      </c>
      <c r="V901" s="188" t="s">
        <v>205</v>
      </c>
      <c r="W901" s="189" t="s">
        <v>619</v>
      </c>
      <c r="X901" s="189" t="s">
        <v>107</v>
      </c>
      <c r="Y901" s="190" t="s">
        <v>614</v>
      </c>
      <c r="Z901" s="83">
        <v>700</v>
      </c>
      <c r="AA901" s="83" t="s">
        <v>193</v>
      </c>
      <c r="AB901" s="83" t="s">
        <v>181</v>
      </c>
      <c r="AC901" s="83" t="s">
        <v>102</v>
      </c>
      <c r="AD901" s="83" t="s">
        <v>8632</v>
      </c>
      <c r="AE901" s="83" t="s">
        <v>102</v>
      </c>
      <c r="AF901" s="83" t="s">
        <v>102</v>
      </c>
      <c r="AG901" s="83" t="s">
        <v>174</v>
      </c>
      <c r="AH901" s="83" t="s">
        <v>8621</v>
      </c>
      <c r="AI901" s="83" t="s">
        <v>104</v>
      </c>
      <c r="AJ901" s="83" t="s">
        <v>105</v>
      </c>
      <c r="AK901" s="191" t="s">
        <v>8632</v>
      </c>
      <c r="AL901" s="191" t="s">
        <v>102</v>
      </c>
      <c r="AM901" s="191" t="s">
        <v>102</v>
      </c>
      <c r="AN901" s="191" t="s">
        <v>174</v>
      </c>
      <c r="AO901" s="191" t="s">
        <v>8621</v>
      </c>
      <c r="AP901" s="191" t="s">
        <v>104</v>
      </c>
      <c r="AQ901" s="191" t="s">
        <v>105</v>
      </c>
      <c r="AR901" s="191" t="s">
        <v>106</v>
      </c>
      <c r="AS901" s="191" t="s">
        <v>8632</v>
      </c>
      <c r="AT901" s="191" t="s">
        <v>488</v>
      </c>
      <c r="AU901" s="191" t="s">
        <v>8633</v>
      </c>
      <c r="AV901" s="191" t="s">
        <v>104</v>
      </c>
      <c r="AW901" s="191" t="s">
        <v>204</v>
      </c>
      <c r="AX901" s="191"/>
      <c r="AY901" s="192" t="s">
        <v>454</v>
      </c>
      <c r="AZ901" s="192" t="s">
        <v>416</v>
      </c>
      <c r="BA901" s="91" t="s">
        <v>108</v>
      </c>
      <c r="BB901" s="90">
        <v>0</v>
      </c>
      <c r="BC901" s="93" t="s">
        <v>102</v>
      </c>
      <c r="BD901" s="93" t="s">
        <v>102</v>
      </c>
      <c r="BE901" s="93" t="s">
        <v>102</v>
      </c>
      <c r="BF901" s="93" t="s">
        <v>102</v>
      </c>
      <c r="BG901" s="97" t="s">
        <v>108</v>
      </c>
      <c r="BH901" s="93" t="s">
        <v>108</v>
      </c>
      <c r="BI901" s="93" t="s">
        <v>102</v>
      </c>
      <c r="BJ901" s="93" t="s">
        <v>102</v>
      </c>
      <c r="BK901" s="93" t="s">
        <v>102</v>
      </c>
      <c r="BL901" s="93" t="s">
        <v>102</v>
      </c>
      <c r="BM901" s="93" t="s">
        <v>102</v>
      </c>
      <c r="BN901" s="93" t="s">
        <v>102</v>
      </c>
      <c r="BO901" s="93" t="s">
        <v>102</v>
      </c>
      <c r="BP901" s="96" t="s">
        <v>102</v>
      </c>
      <c r="BQ901" s="90">
        <v>0</v>
      </c>
      <c r="BR901" s="93" t="s">
        <v>102</v>
      </c>
      <c r="BS901" s="93" t="s">
        <v>102</v>
      </c>
      <c r="BT901" s="93" t="s">
        <v>102</v>
      </c>
      <c r="BU901" s="93" t="s">
        <v>102</v>
      </c>
      <c r="BV901" s="97" t="s">
        <v>108</v>
      </c>
      <c r="BW901" s="93" t="s">
        <v>108</v>
      </c>
      <c r="BX901" s="95" t="s">
        <v>102</v>
      </c>
      <c r="BY901" s="93" t="s">
        <v>102</v>
      </c>
      <c r="BZ901" s="93" t="s">
        <v>102</v>
      </c>
      <c r="CA901" s="93" t="s">
        <v>102</v>
      </c>
      <c r="CB901" s="93" t="s">
        <v>102</v>
      </c>
      <c r="CC901" s="93" t="s">
        <v>102</v>
      </c>
      <c r="CD901" s="93" t="s">
        <v>102</v>
      </c>
      <c r="CE901" s="193" t="s">
        <v>102</v>
      </c>
      <c r="CF901" s="194" t="s">
        <v>436</v>
      </c>
      <c r="CG901" s="195" t="s">
        <v>8634</v>
      </c>
      <c r="CH901" s="101" t="s">
        <v>310</v>
      </c>
      <c r="CI901" s="102"/>
      <c r="CJ901" s="196" t="s">
        <v>8635</v>
      </c>
      <c r="CK901" s="104" t="s">
        <v>190</v>
      </c>
      <c r="CL901" s="105"/>
      <c r="CM901" s="83" t="s">
        <v>623</v>
      </c>
      <c r="CN901" s="106" t="s">
        <v>624</v>
      </c>
      <c r="CO901" s="197" t="s">
        <v>625</v>
      </c>
      <c r="CP901" s="107"/>
      <c r="CQ901" s="198" t="s">
        <v>474</v>
      </c>
      <c r="CR901" s="198" t="s">
        <v>474</v>
      </c>
      <c r="CS901" s="199"/>
      <c r="CT901" s="83" t="s">
        <v>109</v>
      </c>
      <c r="CU901" s="83" t="s">
        <v>109</v>
      </c>
      <c r="CV901" s="83">
        <v>22</v>
      </c>
      <c r="CW901" s="83" t="s">
        <v>139</v>
      </c>
      <c r="CX901" s="83">
        <v>22</v>
      </c>
      <c r="CY901" s="83" t="s">
        <v>108</v>
      </c>
      <c r="CZ901" s="83">
        <v>1186241</v>
      </c>
      <c r="DA901" s="83" t="s">
        <v>581</v>
      </c>
      <c r="DB901" s="83" t="s">
        <v>152</v>
      </c>
      <c r="DC901" s="83" t="s">
        <v>500</v>
      </c>
      <c r="DD901" s="83">
        <v>2392</v>
      </c>
      <c r="DE901" s="83" t="s">
        <v>606</v>
      </c>
      <c r="DF901" s="83" t="s">
        <v>152</v>
      </c>
      <c r="DG901" s="83" t="s">
        <v>500</v>
      </c>
      <c r="DH901" s="83"/>
      <c r="DI901" s="85">
        <v>43646</v>
      </c>
      <c r="DJ901" s="83" t="s">
        <v>584</v>
      </c>
      <c r="DK901" s="83" t="s">
        <v>102</v>
      </c>
      <c r="DL901" s="83" t="s">
        <v>482</v>
      </c>
      <c r="DM901" s="83">
        <v>0</v>
      </c>
      <c r="DN901" s="83" t="s">
        <v>483</v>
      </c>
      <c r="DO901" s="83">
        <v>1</v>
      </c>
      <c r="DP901" s="83">
        <v>5</v>
      </c>
      <c r="DQ901" s="83"/>
      <c r="DR901" s="83" t="s">
        <v>108</v>
      </c>
      <c r="DS901" s="83" t="s">
        <v>497</v>
      </c>
      <c r="DU901" s="215" t="s">
        <v>269</v>
      </c>
      <c r="DV901" s="136">
        <v>1</v>
      </c>
      <c r="DW901" s="136">
        <v>3</v>
      </c>
      <c r="DX901" s="215" t="s">
        <v>269</v>
      </c>
      <c r="DY901" s="215" t="s">
        <v>269</v>
      </c>
      <c r="DZ901" s="215" t="s">
        <v>269</v>
      </c>
      <c r="EA901" s="215" t="s">
        <v>269</v>
      </c>
      <c r="EB901" s="215" t="s">
        <v>269</v>
      </c>
      <c r="EC901" s="215" t="s">
        <v>269</v>
      </c>
      <c r="ED901" s="215" t="s">
        <v>269</v>
      </c>
      <c r="EE901" s="215" t="s">
        <v>269</v>
      </c>
    </row>
    <row r="902" spans="1:135" ht="28.8" x14ac:dyDescent="0.55000000000000004">
      <c r="A902" s="83" t="s">
        <v>130</v>
      </c>
      <c r="B902" s="136">
        <v>559462</v>
      </c>
      <c r="C902" t="s">
        <v>1535</v>
      </c>
      <c r="D902" s="83" t="s">
        <v>228</v>
      </c>
      <c r="E902" s="138">
        <v>758925250985</v>
      </c>
      <c r="F902" s="83" t="s">
        <v>114</v>
      </c>
      <c r="G902" s="85">
        <v>43643</v>
      </c>
      <c r="H902" s="211" t="s">
        <v>98</v>
      </c>
      <c r="I902" s="84" t="s">
        <v>610</v>
      </c>
      <c r="J902" s="207" t="s">
        <v>627</v>
      </c>
      <c r="K902" s="208" t="s">
        <v>630</v>
      </c>
      <c r="L902" s="83" t="s">
        <v>108</v>
      </c>
      <c r="M902" s="184">
        <v>24678</v>
      </c>
      <c r="N902" s="184"/>
      <c r="O902" s="85" t="s">
        <v>102</v>
      </c>
      <c r="P902" s="185">
        <v>42491</v>
      </c>
      <c r="Q902" s="186" t="s">
        <v>203</v>
      </c>
      <c r="R902" s="186"/>
      <c r="S902" s="186"/>
      <c r="T902" s="187"/>
      <c r="U902" s="188" t="s">
        <v>296</v>
      </c>
      <c r="V902" s="188" t="s">
        <v>297</v>
      </c>
      <c r="W902" s="188" t="s">
        <v>297</v>
      </c>
      <c r="X902" s="189" t="s">
        <v>167</v>
      </c>
      <c r="Y902" s="190"/>
      <c r="Z902" s="83">
        <v>700</v>
      </c>
      <c r="AA902" s="83" t="s">
        <v>193</v>
      </c>
      <c r="AB902" s="83" t="s">
        <v>181</v>
      </c>
      <c r="AC902" s="83" t="s">
        <v>102</v>
      </c>
      <c r="AD902" s="83" t="s">
        <v>8636</v>
      </c>
      <c r="AE902" s="83" t="s">
        <v>102</v>
      </c>
      <c r="AF902" s="83" t="s">
        <v>102</v>
      </c>
      <c r="AG902" s="83" t="s">
        <v>119</v>
      </c>
      <c r="AH902" s="83" t="s">
        <v>8637</v>
      </c>
      <c r="AI902" s="83" t="s">
        <v>104</v>
      </c>
      <c r="AJ902" s="83" t="s">
        <v>105</v>
      </c>
      <c r="AK902" s="191" t="s">
        <v>8636</v>
      </c>
      <c r="AL902" s="191" t="s">
        <v>102</v>
      </c>
      <c r="AM902" s="191" t="s">
        <v>102</v>
      </c>
      <c r="AN902" s="191" t="s">
        <v>119</v>
      </c>
      <c r="AO902" s="191" t="s">
        <v>8637</v>
      </c>
      <c r="AP902" s="191" t="s">
        <v>104</v>
      </c>
      <c r="AQ902" s="191" t="s">
        <v>105</v>
      </c>
      <c r="AR902" s="191" t="s">
        <v>106</v>
      </c>
      <c r="AS902" s="191" t="s">
        <v>8636</v>
      </c>
      <c r="AT902" s="191" t="s">
        <v>485</v>
      </c>
      <c r="AU902" s="191" t="s">
        <v>8637</v>
      </c>
      <c r="AV902" s="191" t="s">
        <v>104</v>
      </c>
      <c r="AW902" s="191" t="s">
        <v>204</v>
      </c>
      <c r="AX902" s="191"/>
      <c r="AY902" s="192" t="s">
        <v>454</v>
      </c>
      <c r="AZ902" s="192" t="s">
        <v>416</v>
      </c>
      <c r="BA902" s="91" t="s">
        <v>108</v>
      </c>
      <c r="BB902" s="90">
        <v>0</v>
      </c>
      <c r="BC902" s="93" t="s">
        <v>102</v>
      </c>
      <c r="BD902" s="93" t="s">
        <v>102</v>
      </c>
      <c r="BE902" s="93" t="s">
        <v>102</v>
      </c>
      <c r="BF902" s="93" t="s">
        <v>102</v>
      </c>
      <c r="BG902" s="97" t="s">
        <v>108</v>
      </c>
      <c r="BH902" s="93" t="s">
        <v>108</v>
      </c>
      <c r="BI902" s="93" t="s">
        <v>102</v>
      </c>
      <c r="BJ902" s="93" t="s">
        <v>102</v>
      </c>
      <c r="BK902" s="93" t="s">
        <v>102</v>
      </c>
      <c r="BL902" s="93" t="s">
        <v>102</v>
      </c>
      <c r="BM902" s="93" t="s">
        <v>102</v>
      </c>
      <c r="BN902" s="93" t="s">
        <v>102</v>
      </c>
      <c r="BO902" s="93" t="s">
        <v>102</v>
      </c>
      <c r="BP902" s="96" t="s">
        <v>102</v>
      </c>
      <c r="BQ902" s="90">
        <v>0</v>
      </c>
      <c r="BR902" s="93" t="s">
        <v>102</v>
      </c>
      <c r="BS902" s="93" t="s">
        <v>102</v>
      </c>
      <c r="BT902" s="93" t="s">
        <v>102</v>
      </c>
      <c r="BU902" s="93" t="s">
        <v>102</v>
      </c>
      <c r="BV902" s="97" t="s">
        <v>108</v>
      </c>
      <c r="BW902" s="93" t="s">
        <v>108</v>
      </c>
      <c r="BX902" s="95" t="s">
        <v>102</v>
      </c>
      <c r="BY902" s="93" t="s">
        <v>102</v>
      </c>
      <c r="BZ902" s="93" t="s">
        <v>102</v>
      </c>
      <c r="CA902" s="93" t="s">
        <v>102</v>
      </c>
      <c r="CB902" s="93" t="s">
        <v>102</v>
      </c>
      <c r="CC902" s="93" t="s">
        <v>102</v>
      </c>
      <c r="CD902" s="93" t="s">
        <v>102</v>
      </c>
      <c r="CE902" s="193" t="s">
        <v>102</v>
      </c>
      <c r="CF902" s="194" t="s">
        <v>436</v>
      </c>
      <c r="CG902" s="195" t="s">
        <v>8638</v>
      </c>
      <c r="CH902" s="101" t="s">
        <v>563</v>
      </c>
      <c r="CI902" s="102"/>
      <c r="CJ902" s="196" t="s">
        <v>577</v>
      </c>
      <c r="CK902" s="104" t="s">
        <v>190</v>
      </c>
      <c r="CL902" s="105"/>
      <c r="CM902" s="83" t="s">
        <v>578</v>
      </c>
      <c r="CN902" s="106" t="s">
        <v>108</v>
      </c>
      <c r="CO902" s="197" t="s">
        <v>566</v>
      </c>
      <c r="CP902" s="107"/>
      <c r="CQ902" s="198" t="s">
        <v>107</v>
      </c>
      <c r="CR902" s="198" t="s">
        <v>107</v>
      </c>
      <c r="CS902" s="199"/>
      <c r="CT902" s="83" t="s">
        <v>109</v>
      </c>
      <c r="CU902" s="83" t="s">
        <v>109</v>
      </c>
      <c r="CV902" s="83">
        <v>32</v>
      </c>
      <c r="CW902" s="83" t="s">
        <v>270</v>
      </c>
      <c r="CX902" s="83">
        <v>32</v>
      </c>
      <c r="CY902" s="83" t="s">
        <v>108</v>
      </c>
      <c r="CZ902" s="83">
        <v>1187560.5</v>
      </c>
      <c r="DA902" s="83" t="s">
        <v>8639</v>
      </c>
      <c r="DB902" s="83" t="s">
        <v>118</v>
      </c>
      <c r="DC902" s="83" t="s">
        <v>108</v>
      </c>
      <c r="DD902" s="83">
        <v>7437</v>
      </c>
      <c r="DE902" s="83" t="s">
        <v>173</v>
      </c>
      <c r="DF902" s="83" t="s">
        <v>118</v>
      </c>
      <c r="DG902" s="83" t="s">
        <v>500</v>
      </c>
      <c r="DH902" s="83"/>
      <c r="DI902" s="85">
        <v>43646</v>
      </c>
      <c r="DJ902" s="83" t="s">
        <v>584</v>
      </c>
      <c r="DK902" s="83" t="s">
        <v>102</v>
      </c>
      <c r="DL902" s="83" t="s">
        <v>482</v>
      </c>
      <c r="DM902" s="83">
        <v>0</v>
      </c>
      <c r="DN902" s="83" t="s">
        <v>483</v>
      </c>
      <c r="DO902" s="83">
        <v>1</v>
      </c>
      <c r="DP902" s="83">
        <v>4</v>
      </c>
      <c r="DQ902" s="83"/>
      <c r="DR902" s="83" t="s">
        <v>108</v>
      </c>
      <c r="DS902" s="83" t="s">
        <v>497</v>
      </c>
      <c r="DU902" s="215" t="s">
        <v>269</v>
      </c>
      <c r="DV902" s="136">
        <v>1</v>
      </c>
      <c r="DW902" s="136">
        <v>3</v>
      </c>
      <c r="DX902" s="215" t="s">
        <v>269</v>
      </c>
      <c r="DY902" s="215" t="s">
        <v>269</v>
      </c>
      <c r="DZ902" s="215" t="s">
        <v>269</v>
      </c>
      <c r="EA902" s="215" t="s">
        <v>269</v>
      </c>
      <c r="EB902" s="215" t="s">
        <v>269</v>
      </c>
      <c r="EC902" s="215" t="s">
        <v>269</v>
      </c>
      <c r="ED902" s="215" t="s">
        <v>269</v>
      </c>
      <c r="EE902" s="215" t="s">
        <v>269</v>
      </c>
    </row>
    <row r="903" spans="1:135" ht="57.6" x14ac:dyDescent="0.55000000000000004">
      <c r="A903" s="83" t="s">
        <v>130</v>
      </c>
      <c r="B903" s="136">
        <v>795668</v>
      </c>
      <c r="C903" t="s">
        <v>1536</v>
      </c>
      <c r="D903" s="83" t="s">
        <v>228</v>
      </c>
      <c r="E903" s="138">
        <v>558404852409</v>
      </c>
      <c r="F903" s="83" t="s">
        <v>143</v>
      </c>
      <c r="G903" s="85">
        <v>43620</v>
      </c>
      <c r="H903" s="83" t="s">
        <v>98</v>
      </c>
      <c r="I903" s="84" t="s">
        <v>612</v>
      </c>
      <c r="J903" s="207" t="s">
        <v>628</v>
      </c>
      <c r="K903" s="208" t="s">
        <v>633</v>
      </c>
      <c r="L903" s="83" t="s">
        <v>108</v>
      </c>
      <c r="M903" s="184" t="s">
        <v>102</v>
      </c>
      <c r="N903" s="184" t="s">
        <v>556</v>
      </c>
      <c r="O903" s="85" t="s">
        <v>102</v>
      </c>
      <c r="P903" s="185">
        <v>42491</v>
      </c>
      <c r="Q903" s="186" t="s">
        <v>202</v>
      </c>
      <c r="R903" s="186" t="s">
        <v>613</v>
      </c>
      <c r="S903" s="186"/>
      <c r="T903" s="187"/>
      <c r="U903" s="188" t="s">
        <v>295</v>
      </c>
      <c r="V903" s="188" t="s">
        <v>205</v>
      </c>
      <c r="W903" s="188" t="s">
        <v>295</v>
      </c>
      <c r="X903" s="189" t="s">
        <v>107</v>
      </c>
      <c r="Y903" s="190" t="s">
        <v>614</v>
      </c>
      <c r="Z903" s="83">
        <v>700</v>
      </c>
      <c r="AA903" s="83" t="s">
        <v>193</v>
      </c>
      <c r="AB903" s="83" t="s">
        <v>181</v>
      </c>
      <c r="AC903" s="83" t="s">
        <v>102</v>
      </c>
      <c r="AD903" s="83" t="s">
        <v>8640</v>
      </c>
      <c r="AE903" s="83" t="s">
        <v>8641</v>
      </c>
      <c r="AF903" s="83" t="s">
        <v>102</v>
      </c>
      <c r="AG903" s="83" t="s">
        <v>175</v>
      </c>
      <c r="AH903" s="83" t="s">
        <v>8642</v>
      </c>
      <c r="AI903" s="83" t="s">
        <v>104</v>
      </c>
      <c r="AJ903" s="83" t="s">
        <v>105</v>
      </c>
      <c r="AK903" s="191" t="s">
        <v>8640</v>
      </c>
      <c r="AL903" s="191" t="s">
        <v>8641</v>
      </c>
      <c r="AM903" s="191" t="s">
        <v>102</v>
      </c>
      <c r="AN903" s="191" t="s">
        <v>175</v>
      </c>
      <c r="AO903" s="191" t="s">
        <v>8642</v>
      </c>
      <c r="AP903" s="191" t="s">
        <v>104</v>
      </c>
      <c r="AQ903" s="191" t="s">
        <v>105</v>
      </c>
      <c r="AR903" s="191" t="s">
        <v>106</v>
      </c>
      <c r="AS903" s="191"/>
      <c r="AT903" s="191"/>
      <c r="AU903" s="191"/>
      <c r="AV903" s="191"/>
      <c r="AW903" s="191"/>
      <c r="AX903" s="191" t="s">
        <v>575</v>
      </c>
      <c r="AY903" s="192" t="s">
        <v>454</v>
      </c>
      <c r="AZ903" s="192" t="s">
        <v>108</v>
      </c>
      <c r="BA903" s="91" t="s">
        <v>108</v>
      </c>
      <c r="BB903" s="90">
        <v>0</v>
      </c>
      <c r="BC903" s="93" t="s">
        <v>102</v>
      </c>
      <c r="BD903" s="93" t="s">
        <v>102</v>
      </c>
      <c r="BE903" s="93" t="s">
        <v>102</v>
      </c>
      <c r="BF903" s="93" t="s">
        <v>102</v>
      </c>
      <c r="BG903" s="97" t="s">
        <v>108</v>
      </c>
      <c r="BH903" s="93" t="s">
        <v>108</v>
      </c>
      <c r="BI903" s="93" t="s">
        <v>102</v>
      </c>
      <c r="BJ903" s="93" t="s">
        <v>102</v>
      </c>
      <c r="BK903" s="93" t="s">
        <v>102</v>
      </c>
      <c r="BL903" s="93" t="s">
        <v>102</v>
      </c>
      <c r="BM903" s="93" t="s">
        <v>102</v>
      </c>
      <c r="BN903" s="93" t="s">
        <v>102</v>
      </c>
      <c r="BO903" s="93" t="s">
        <v>102</v>
      </c>
      <c r="BP903" s="96" t="s">
        <v>102</v>
      </c>
      <c r="BQ903" s="90">
        <v>0</v>
      </c>
      <c r="BR903" s="93" t="s">
        <v>102</v>
      </c>
      <c r="BS903" s="93" t="s">
        <v>102</v>
      </c>
      <c r="BT903" s="93" t="s">
        <v>102</v>
      </c>
      <c r="BU903" s="93" t="s">
        <v>102</v>
      </c>
      <c r="BV903" s="97" t="s">
        <v>108</v>
      </c>
      <c r="BW903" s="93" t="s">
        <v>108</v>
      </c>
      <c r="BX903" s="95" t="s">
        <v>102</v>
      </c>
      <c r="BY903" s="93" t="s">
        <v>102</v>
      </c>
      <c r="BZ903" s="93" t="s">
        <v>102</v>
      </c>
      <c r="CA903" s="93" t="s">
        <v>102</v>
      </c>
      <c r="CB903" s="93" t="s">
        <v>102</v>
      </c>
      <c r="CC903" s="93" t="s">
        <v>102</v>
      </c>
      <c r="CD903" s="93" t="s">
        <v>102</v>
      </c>
      <c r="CE903" s="193" t="s">
        <v>102</v>
      </c>
      <c r="CF903" s="194" t="s">
        <v>508</v>
      </c>
      <c r="CG903" s="195" t="s">
        <v>102</v>
      </c>
      <c r="CH903" s="101" t="e">
        <v>#N/A</v>
      </c>
      <c r="CI903" s="102" t="s">
        <v>580</v>
      </c>
      <c r="CJ903" s="196" t="s">
        <v>108</v>
      </c>
      <c r="CK903" s="104" t="s">
        <v>109</v>
      </c>
      <c r="CL903" s="105" t="s">
        <v>579</v>
      </c>
      <c r="CM903" s="83" t="s">
        <v>108</v>
      </c>
      <c r="CN903" s="106" t="s">
        <v>108</v>
      </c>
      <c r="CO903" s="197" t="s">
        <v>108</v>
      </c>
      <c r="CP903" s="107"/>
      <c r="CQ903" s="198" t="s">
        <v>474</v>
      </c>
      <c r="CR903" s="198" t="s">
        <v>474</v>
      </c>
      <c r="CS903" s="199" t="s">
        <v>616</v>
      </c>
      <c r="CT903" s="83" t="s">
        <v>109</v>
      </c>
      <c r="CU903" s="83" t="s">
        <v>109</v>
      </c>
      <c r="CV903" s="83">
        <v>1</v>
      </c>
      <c r="CW903" s="83" t="s">
        <v>112</v>
      </c>
      <c r="CX903" s="83">
        <v>1</v>
      </c>
      <c r="CY903" s="83" t="s">
        <v>8643</v>
      </c>
      <c r="CZ903" s="83">
        <v>1188880</v>
      </c>
      <c r="DA903" s="83" t="s">
        <v>138</v>
      </c>
      <c r="DB903" s="83" t="s">
        <v>124</v>
      </c>
      <c r="DC903" s="83" t="s">
        <v>501</v>
      </c>
      <c r="DD903" s="83">
        <v>9013</v>
      </c>
      <c r="DE903" s="83" t="s">
        <v>582</v>
      </c>
      <c r="DF903" s="83" t="s">
        <v>145</v>
      </c>
      <c r="DG903" s="83" t="s">
        <v>501</v>
      </c>
      <c r="DH903" s="83" t="s">
        <v>582</v>
      </c>
      <c r="DI903" s="85">
        <v>43646</v>
      </c>
      <c r="DJ903" s="83" t="s">
        <v>584</v>
      </c>
      <c r="DK903" s="83" t="s">
        <v>102</v>
      </c>
      <c r="DL903" s="83" t="s">
        <v>482</v>
      </c>
      <c r="DM903" s="83">
        <v>0</v>
      </c>
      <c r="DN903" s="83" t="s">
        <v>238</v>
      </c>
      <c r="DO903" s="83">
        <v>1</v>
      </c>
      <c r="DP903" s="83">
        <v>3</v>
      </c>
      <c r="DQ903" s="83"/>
      <c r="DR903" s="83" t="s">
        <v>108</v>
      </c>
      <c r="DS903" s="83" t="s">
        <v>497</v>
      </c>
      <c r="DU903" s="215" t="s">
        <v>269</v>
      </c>
      <c r="DV903" s="136">
        <v>1</v>
      </c>
      <c r="DW903" s="136">
        <v>3</v>
      </c>
      <c r="DX903" s="215" t="s">
        <v>269</v>
      </c>
      <c r="DY903" s="215" t="s">
        <v>269</v>
      </c>
      <c r="DZ903" s="215" t="s">
        <v>269</v>
      </c>
      <c r="EA903" s="215" t="s">
        <v>269</v>
      </c>
      <c r="EB903" s="215" t="s">
        <v>269</v>
      </c>
      <c r="EC903" s="215" t="s">
        <v>269</v>
      </c>
      <c r="ED903" s="215" t="s">
        <v>269</v>
      </c>
      <c r="EE903" s="215" t="s">
        <v>269</v>
      </c>
    </row>
    <row r="904" spans="1:135" ht="28.8" x14ac:dyDescent="0.55000000000000004">
      <c r="A904" s="83" t="s">
        <v>130</v>
      </c>
      <c r="B904" s="136">
        <v>814722</v>
      </c>
      <c r="C904" t="s">
        <v>1537</v>
      </c>
      <c r="D904" s="83" t="s">
        <v>228</v>
      </c>
      <c r="E904" s="138">
        <v>688856484961</v>
      </c>
      <c r="F904" s="83" t="s">
        <v>114</v>
      </c>
      <c r="G904" s="85">
        <v>43634</v>
      </c>
      <c r="H904" s="83" t="s">
        <v>98</v>
      </c>
      <c r="I904" s="84" t="s">
        <v>618</v>
      </c>
      <c r="J904" s="207" t="s">
        <v>629</v>
      </c>
      <c r="K904" s="208" t="s">
        <v>634</v>
      </c>
      <c r="L904" s="83" t="s">
        <v>108</v>
      </c>
      <c r="M904" s="184">
        <v>27768</v>
      </c>
      <c r="N904" s="184"/>
      <c r="O904" s="85" t="s">
        <v>102</v>
      </c>
      <c r="P904" s="185">
        <v>43013</v>
      </c>
      <c r="Q904" s="186" t="s">
        <v>203</v>
      </c>
      <c r="R904" s="186"/>
      <c r="S904" s="186"/>
      <c r="T904" s="187"/>
      <c r="U904" s="188" t="s">
        <v>296</v>
      </c>
      <c r="V904" s="188" t="s">
        <v>205</v>
      </c>
      <c r="W904" s="189" t="s">
        <v>619</v>
      </c>
      <c r="X904" s="189" t="s">
        <v>107</v>
      </c>
      <c r="Y904" s="190" t="s">
        <v>614</v>
      </c>
      <c r="Z904" s="83">
        <v>700</v>
      </c>
      <c r="AA904" s="83" t="s">
        <v>193</v>
      </c>
      <c r="AB904" s="83" t="s">
        <v>181</v>
      </c>
      <c r="AC904" s="83" t="s">
        <v>102</v>
      </c>
      <c r="AD904" s="83" t="s">
        <v>8644</v>
      </c>
      <c r="AE904" s="83" t="s">
        <v>102</v>
      </c>
      <c r="AF904" s="83" t="s">
        <v>102</v>
      </c>
      <c r="AG904" s="83" t="s">
        <v>174</v>
      </c>
      <c r="AH904" s="83" t="s">
        <v>8633</v>
      </c>
      <c r="AI904" s="83" t="s">
        <v>104</v>
      </c>
      <c r="AJ904" s="83" t="s">
        <v>105</v>
      </c>
      <c r="AK904" s="191" t="s">
        <v>8644</v>
      </c>
      <c r="AL904" s="191" t="s">
        <v>102</v>
      </c>
      <c r="AM904" s="191" t="s">
        <v>102</v>
      </c>
      <c r="AN904" s="191" t="s">
        <v>174</v>
      </c>
      <c r="AO904" s="191" t="s">
        <v>8633</v>
      </c>
      <c r="AP904" s="191" t="s">
        <v>104</v>
      </c>
      <c r="AQ904" s="191" t="s">
        <v>105</v>
      </c>
      <c r="AR904" s="191" t="s">
        <v>106</v>
      </c>
      <c r="AS904" s="191" t="s">
        <v>8644</v>
      </c>
      <c r="AT904" s="191" t="s">
        <v>488</v>
      </c>
      <c r="AU904" s="191" t="s">
        <v>8645</v>
      </c>
      <c r="AV904" s="191" t="s">
        <v>104</v>
      </c>
      <c r="AW904" s="191" t="s">
        <v>204</v>
      </c>
      <c r="AX904" s="191"/>
      <c r="AY904" s="192" t="s">
        <v>454</v>
      </c>
      <c r="AZ904" s="192" t="s">
        <v>416</v>
      </c>
      <c r="BA904" s="91" t="s">
        <v>108</v>
      </c>
      <c r="BB904" s="90">
        <v>0</v>
      </c>
      <c r="BC904" s="93" t="s">
        <v>102</v>
      </c>
      <c r="BD904" s="93" t="s">
        <v>102</v>
      </c>
      <c r="BE904" s="93" t="s">
        <v>102</v>
      </c>
      <c r="BF904" s="93" t="s">
        <v>102</v>
      </c>
      <c r="BG904" s="97" t="s">
        <v>108</v>
      </c>
      <c r="BH904" s="93" t="s">
        <v>108</v>
      </c>
      <c r="BI904" s="93" t="s">
        <v>102</v>
      </c>
      <c r="BJ904" s="93" t="s">
        <v>102</v>
      </c>
      <c r="BK904" s="93" t="s">
        <v>102</v>
      </c>
      <c r="BL904" s="93" t="s">
        <v>102</v>
      </c>
      <c r="BM904" s="93" t="s">
        <v>102</v>
      </c>
      <c r="BN904" s="93" t="s">
        <v>102</v>
      </c>
      <c r="BO904" s="93" t="s">
        <v>102</v>
      </c>
      <c r="BP904" s="96" t="s">
        <v>102</v>
      </c>
      <c r="BQ904" s="90">
        <v>0</v>
      </c>
      <c r="BR904" s="93" t="s">
        <v>102</v>
      </c>
      <c r="BS904" s="93" t="s">
        <v>102</v>
      </c>
      <c r="BT904" s="93" t="s">
        <v>102</v>
      </c>
      <c r="BU904" s="93" t="s">
        <v>102</v>
      </c>
      <c r="BV904" s="97" t="s">
        <v>108</v>
      </c>
      <c r="BW904" s="93" t="s">
        <v>108</v>
      </c>
      <c r="BX904" s="95" t="s">
        <v>102</v>
      </c>
      <c r="BY904" s="93" t="s">
        <v>102</v>
      </c>
      <c r="BZ904" s="93" t="s">
        <v>102</v>
      </c>
      <c r="CA904" s="93" t="s">
        <v>102</v>
      </c>
      <c r="CB904" s="93" t="s">
        <v>102</v>
      </c>
      <c r="CC904" s="93" t="s">
        <v>102</v>
      </c>
      <c r="CD904" s="93" t="s">
        <v>102</v>
      </c>
      <c r="CE904" s="193" t="s">
        <v>102</v>
      </c>
      <c r="CF904" s="194" t="s">
        <v>436</v>
      </c>
      <c r="CG904" s="195" t="s">
        <v>8646</v>
      </c>
      <c r="CH904" s="101" t="s">
        <v>310</v>
      </c>
      <c r="CI904" s="102"/>
      <c r="CJ904" s="196" t="s">
        <v>8647</v>
      </c>
      <c r="CK904" s="104" t="s">
        <v>190</v>
      </c>
      <c r="CL904" s="105"/>
      <c r="CM904" s="83" t="s">
        <v>623</v>
      </c>
      <c r="CN904" s="106" t="s">
        <v>624</v>
      </c>
      <c r="CO904" s="197" t="s">
        <v>625</v>
      </c>
      <c r="CP904" s="107"/>
      <c r="CQ904" s="198" t="s">
        <v>474</v>
      </c>
      <c r="CR904" s="198" t="s">
        <v>474</v>
      </c>
      <c r="CS904" s="199"/>
      <c r="CT904" s="83" t="s">
        <v>109</v>
      </c>
      <c r="CU904" s="83" t="s">
        <v>109</v>
      </c>
      <c r="CV904" s="83">
        <v>31</v>
      </c>
      <c r="CW904" s="83" t="s">
        <v>139</v>
      </c>
      <c r="CX904" s="83">
        <v>31</v>
      </c>
      <c r="CY904" s="83" t="s">
        <v>108</v>
      </c>
      <c r="CZ904" s="83">
        <v>1190199.5</v>
      </c>
      <c r="DA904" s="83" t="s">
        <v>581</v>
      </c>
      <c r="DB904" s="83" t="s">
        <v>152</v>
      </c>
      <c r="DC904" s="83" t="s">
        <v>500</v>
      </c>
      <c r="DD904" s="83">
        <v>1341</v>
      </c>
      <c r="DE904" s="83" t="s">
        <v>606</v>
      </c>
      <c r="DF904" s="83" t="s">
        <v>152</v>
      </c>
      <c r="DG904" s="83" t="s">
        <v>500</v>
      </c>
      <c r="DH904" s="83"/>
      <c r="DI904" s="85">
        <v>43646</v>
      </c>
      <c r="DJ904" s="83" t="s">
        <v>584</v>
      </c>
      <c r="DK904" s="83" t="s">
        <v>102</v>
      </c>
      <c r="DL904" s="83" t="s">
        <v>482</v>
      </c>
      <c r="DM904" s="83">
        <v>0</v>
      </c>
      <c r="DN904" s="83" t="s">
        <v>483</v>
      </c>
      <c r="DO904" s="83">
        <v>1</v>
      </c>
      <c r="DP904" s="83">
        <v>5</v>
      </c>
      <c r="DQ904" s="83"/>
      <c r="DR904" s="83" t="s">
        <v>108</v>
      </c>
      <c r="DS904" s="83" t="s">
        <v>497</v>
      </c>
      <c r="DU904" s="215" t="s">
        <v>269</v>
      </c>
      <c r="DV904" s="136">
        <v>1</v>
      </c>
      <c r="DW904" s="136">
        <v>3</v>
      </c>
      <c r="DX904" s="215" t="s">
        <v>269</v>
      </c>
      <c r="DY904" s="215" t="s">
        <v>269</v>
      </c>
      <c r="DZ904" s="215" t="s">
        <v>269</v>
      </c>
      <c r="EA904" s="215" t="s">
        <v>269</v>
      </c>
      <c r="EB904" s="215" t="s">
        <v>269</v>
      </c>
      <c r="EC904" s="215" t="s">
        <v>269</v>
      </c>
      <c r="ED904" s="215" t="s">
        <v>269</v>
      </c>
      <c r="EE904" s="215" t="s">
        <v>269</v>
      </c>
    </row>
    <row r="905" spans="1:135" ht="28.8" x14ac:dyDescent="0.55000000000000004">
      <c r="A905" s="83" t="s">
        <v>130</v>
      </c>
      <c r="B905" s="136">
        <v>308358</v>
      </c>
      <c r="C905" t="s">
        <v>1538</v>
      </c>
      <c r="D905" s="83" t="s">
        <v>228</v>
      </c>
      <c r="E905" s="138">
        <v>592103462815</v>
      </c>
      <c r="F905" s="83" t="s">
        <v>114</v>
      </c>
      <c r="G905" s="85">
        <v>43643</v>
      </c>
      <c r="H905" s="211" t="s">
        <v>98</v>
      </c>
      <c r="I905" s="84" t="s">
        <v>610</v>
      </c>
      <c r="J905" s="207" t="s">
        <v>627</v>
      </c>
      <c r="K905" s="208" t="s">
        <v>630</v>
      </c>
      <c r="L905" s="83" t="s">
        <v>108</v>
      </c>
      <c r="M905" s="184">
        <v>24679</v>
      </c>
      <c r="N905" s="184"/>
      <c r="O905" s="85" t="s">
        <v>102</v>
      </c>
      <c r="P905" s="185">
        <v>42491</v>
      </c>
      <c r="Q905" s="186" t="s">
        <v>203</v>
      </c>
      <c r="R905" s="186"/>
      <c r="S905" s="186"/>
      <c r="T905" s="187"/>
      <c r="U905" s="188" t="s">
        <v>296</v>
      </c>
      <c r="V905" s="188" t="s">
        <v>297</v>
      </c>
      <c r="W905" s="188" t="s">
        <v>297</v>
      </c>
      <c r="X905" s="189" t="s">
        <v>167</v>
      </c>
      <c r="Y905" s="190"/>
      <c r="Z905" s="83">
        <v>700</v>
      </c>
      <c r="AA905" s="83" t="s">
        <v>193</v>
      </c>
      <c r="AB905" s="83" t="s">
        <v>181</v>
      </c>
      <c r="AC905" s="83" t="s">
        <v>102</v>
      </c>
      <c r="AD905" s="83" t="s">
        <v>8648</v>
      </c>
      <c r="AE905" s="83" t="s">
        <v>102</v>
      </c>
      <c r="AF905" s="83" t="s">
        <v>102</v>
      </c>
      <c r="AG905" s="83" t="s">
        <v>119</v>
      </c>
      <c r="AH905" s="83" t="s">
        <v>8649</v>
      </c>
      <c r="AI905" s="83" t="s">
        <v>104</v>
      </c>
      <c r="AJ905" s="83" t="s">
        <v>105</v>
      </c>
      <c r="AK905" s="191" t="s">
        <v>8648</v>
      </c>
      <c r="AL905" s="191" t="s">
        <v>102</v>
      </c>
      <c r="AM905" s="191" t="s">
        <v>102</v>
      </c>
      <c r="AN905" s="191" t="s">
        <v>119</v>
      </c>
      <c r="AO905" s="191" t="s">
        <v>8649</v>
      </c>
      <c r="AP905" s="191" t="s">
        <v>104</v>
      </c>
      <c r="AQ905" s="191" t="s">
        <v>105</v>
      </c>
      <c r="AR905" s="191" t="s">
        <v>106</v>
      </c>
      <c r="AS905" s="191" t="s">
        <v>8648</v>
      </c>
      <c r="AT905" s="191" t="s">
        <v>485</v>
      </c>
      <c r="AU905" s="191" t="s">
        <v>8649</v>
      </c>
      <c r="AV905" s="191" t="s">
        <v>104</v>
      </c>
      <c r="AW905" s="191" t="s">
        <v>204</v>
      </c>
      <c r="AX905" s="191"/>
      <c r="AY905" s="192" t="s">
        <v>454</v>
      </c>
      <c r="AZ905" s="192" t="s">
        <v>416</v>
      </c>
      <c r="BA905" s="91" t="s">
        <v>108</v>
      </c>
      <c r="BB905" s="90">
        <v>0</v>
      </c>
      <c r="BC905" s="93" t="s">
        <v>102</v>
      </c>
      <c r="BD905" s="93" t="s">
        <v>102</v>
      </c>
      <c r="BE905" s="93" t="s">
        <v>102</v>
      </c>
      <c r="BF905" s="93" t="s">
        <v>102</v>
      </c>
      <c r="BG905" s="97" t="s">
        <v>108</v>
      </c>
      <c r="BH905" s="93" t="s">
        <v>108</v>
      </c>
      <c r="BI905" s="93" t="s">
        <v>102</v>
      </c>
      <c r="BJ905" s="93" t="s">
        <v>102</v>
      </c>
      <c r="BK905" s="93" t="s">
        <v>102</v>
      </c>
      <c r="BL905" s="93" t="s">
        <v>102</v>
      </c>
      <c r="BM905" s="93" t="s">
        <v>102</v>
      </c>
      <c r="BN905" s="93" t="s">
        <v>102</v>
      </c>
      <c r="BO905" s="93" t="s">
        <v>102</v>
      </c>
      <c r="BP905" s="96" t="s">
        <v>102</v>
      </c>
      <c r="BQ905" s="90">
        <v>0</v>
      </c>
      <c r="BR905" s="93" t="s">
        <v>102</v>
      </c>
      <c r="BS905" s="93" t="s">
        <v>102</v>
      </c>
      <c r="BT905" s="93" t="s">
        <v>102</v>
      </c>
      <c r="BU905" s="93" t="s">
        <v>102</v>
      </c>
      <c r="BV905" s="97" t="s">
        <v>108</v>
      </c>
      <c r="BW905" s="93" t="s">
        <v>108</v>
      </c>
      <c r="BX905" s="95" t="s">
        <v>102</v>
      </c>
      <c r="BY905" s="93" t="s">
        <v>102</v>
      </c>
      <c r="BZ905" s="93" t="s">
        <v>102</v>
      </c>
      <c r="CA905" s="93" t="s">
        <v>102</v>
      </c>
      <c r="CB905" s="93" t="s">
        <v>102</v>
      </c>
      <c r="CC905" s="93" t="s">
        <v>102</v>
      </c>
      <c r="CD905" s="93" t="s">
        <v>102</v>
      </c>
      <c r="CE905" s="193" t="s">
        <v>102</v>
      </c>
      <c r="CF905" s="194" t="s">
        <v>436</v>
      </c>
      <c r="CG905" s="195" t="s">
        <v>8650</v>
      </c>
      <c r="CH905" s="101" t="s">
        <v>563</v>
      </c>
      <c r="CI905" s="102"/>
      <c r="CJ905" s="196" t="s">
        <v>577</v>
      </c>
      <c r="CK905" s="104" t="s">
        <v>190</v>
      </c>
      <c r="CL905" s="105"/>
      <c r="CM905" s="83" t="s">
        <v>578</v>
      </c>
      <c r="CN905" s="106" t="s">
        <v>108</v>
      </c>
      <c r="CO905" s="197" t="s">
        <v>566</v>
      </c>
      <c r="CP905" s="107"/>
      <c r="CQ905" s="198" t="s">
        <v>107</v>
      </c>
      <c r="CR905" s="198" t="s">
        <v>107</v>
      </c>
      <c r="CS905" s="199"/>
      <c r="CT905" s="83" t="s">
        <v>109</v>
      </c>
      <c r="CU905" s="83" t="s">
        <v>109</v>
      </c>
      <c r="CV905" s="83">
        <v>64</v>
      </c>
      <c r="CW905" s="83" t="s">
        <v>270</v>
      </c>
      <c r="CX905" s="83">
        <v>64</v>
      </c>
      <c r="CY905" s="83" t="s">
        <v>108</v>
      </c>
      <c r="CZ905" s="83">
        <v>1191519</v>
      </c>
      <c r="DA905" s="83" t="s">
        <v>8651</v>
      </c>
      <c r="DB905" s="83" t="s">
        <v>118</v>
      </c>
      <c r="DC905" s="83" t="s">
        <v>108</v>
      </c>
      <c r="DD905" s="83">
        <v>1238</v>
      </c>
      <c r="DE905" s="83" t="s">
        <v>173</v>
      </c>
      <c r="DF905" s="83" t="s">
        <v>118</v>
      </c>
      <c r="DG905" s="83" t="s">
        <v>500</v>
      </c>
      <c r="DH905" s="83"/>
      <c r="DI905" s="85">
        <v>43646</v>
      </c>
      <c r="DJ905" s="83" t="s">
        <v>584</v>
      </c>
      <c r="DK905" s="83" t="s">
        <v>102</v>
      </c>
      <c r="DL905" s="83" t="s">
        <v>482</v>
      </c>
      <c r="DM905" s="83">
        <v>0</v>
      </c>
      <c r="DN905" s="83" t="s">
        <v>483</v>
      </c>
      <c r="DO905" s="83">
        <v>1</v>
      </c>
      <c r="DP905" s="83">
        <v>3</v>
      </c>
      <c r="DQ905" s="83"/>
      <c r="DR905" s="83" t="s">
        <v>108</v>
      </c>
      <c r="DS905" s="83" t="s">
        <v>497</v>
      </c>
      <c r="DU905" s="215" t="s">
        <v>269</v>
      </c>
      <c r="DV905" s="136">
        <v>1</v>
      </c>
      <c r="DW905" s="136">
        <v>3</v>
      </c>
      <c r="DX905" s="215" t="s">
        <v>269</v>
      </c>
      <c r="DY905" s="215" t="s">
        <v>269</v>
      </c>
      <c r="DZ905" s="215" t="s">
        <v>269</v>
      </c>
      <c r="EA905" s="215" t="s">
        <v>269</v>
      </c>
      <c r="EB905" s="215" t="s">
        <v>269</v>
      </c>
      <c r="EC905" s="215" t="s">
        <v>269</v>
      </c>
      <c r="ED905" s="215" t="s">
        <v>269</v>
      </c>
      <c r="EE905" s="215" t="s">
        <v>269</v>
      </c>
    </row>
    <row r="906" spans="1:135" ht="57.6" x14ac:dyDescent="0.55000000000000004">
      <c r="A906" s="83" t="s">
        <v>130</v>
      </c>
      <c r="B906" s="136">
        <v>248455</v>
      </c>
      <c r="C906" t="s">
        <v>1539</v>
      </c>
      <c r="D906" s="83" t="s">
        <v>228</v>
      </c>
      <c r="E906" s="138">
        <v>948035316965</v>
      </c>
      <c r="F906" s="83" t="s">
        <v>143</v>
      </c>
      <c r="G906" s="85">
        <v>43620</v>
      </c>
      <c r="H906" s="83" t="s">
        <v>98</v>
      </c>
      <c r="I906" s="84" t="s">
        <v>612</v>
      </c>
      <c r="J906" s="207" t="s">
        <v>628</v>
      </c>
      <c r="K906" s="208" t="s">
        <v>633</v>
      </c>
      <c r="L906" s="83" t="s">
        <v>108</v>
      </c>
      <c r="M906" s="184" t="s">
        <v>102</v>
      </c>
      <c r="N906" s="184" t="s">
        <v>556</v>
      </c>
      <c r="O906" s="85" t="s">
        <v>102</v>
      </c>
      <c r="P906" s="185">
        <v>42491</v>
      </c>
      <c r="Q906" s="186" t="s">
        <v>202</v>
      </c>
      <c r="R906" s="186" t="s">
        <v>613</v>
      </c>
      <c r="S906" s="186"/>
      <c r="T906" s="187"/>
      <c r="U906" s="188" t="s">
        <v>295</v>
      </c>
      <c r="V906" s="188" t="s">
        <v>205</v>
      </c>
      <c r="W906" s="188" t="s">
        <v>295</v>
      </c>
      <c r="X906" s="189" t="s">
        <v>107</v>
      </c>
      <c r="Y906" s="190" t="s">
        <v>614</v>
      </c>
      <c r="Z906" s="83">
        <v>700</v>
      </c>
      <c r="AA906" s="83" t="s">
        <v>193</v>
      </c>
      <c r="AB906" s="83" t="s">
        <v>181</v>
      </c>
      <c r="AC906" s="83" t="s">
        <v>102</v>
      </c>
      <c r="AD906" s="83" t="s">
        <v>8652</v>
      </c>
      <c r="AE906" s="83" t="s">
        <v>8653</v>
      </c>
      <c r="AF906" s="83" t="s">
        <v>102</v>
      </c>
      <c r="AG906" s="83" t="s">
        <v>175</v>
      </c>
      <c r="AH906" s="83" t="s">
        <v>8654</v>
      </c>
      <c r="AI906" s="83" t="s">
        <v>104</v>
      </c>
      <c r="AJ906" s="83" t="s">
        <v>105</v>
      </c>
      <c r="AK906" s="191" t="s">
        <v>8652</v>
      </c>
      <c r="AL906" s="191" t="s">
        <v>8653</v>
      </c>
      <c r="AM906" s="191" t="s">
        <v>102</v>
      </c>
      <c r="AN906" s="191" t="s">
        <v>175</v>
      </c>
      <c r="AO906" s="191" t="s">
        <v>8654</v>
      </c>
      <c r="AP906" s="191" t="s">
        <v>104</v>
      </c>
      <c r="AQ906" s="191" t="s">
        <v>105</v>
      </c>
      <c r="AR906" s="191" t="s">
        <v>106</v>
      </c>
      <c r="AS906" s="191"/>
      <c r="AT906" s="191"/>
      <c r="AU906" s="191"/>
      <c r="AV906" s="191"/>
      <c r="AW906" s="191"/>
      <c r="AX906" s="191" t="s">
        <v>575</v>
      </c>
      <c r="AY906" s="192" t="s">
        <v>454</v>
      </c>
      <c r="AZ906" s="192" t="s">
        <v>108</v>
      </c>
      <c r="BA906" s="91" t="s">
        <v>108</v>
      </c>
      <c r="BB906" s="90">
        <v>0</v>
      </c>
      <c r="BC906" s="93" t="s">
        <v>102</v>
      </c>
      <c r="BD906" s="93" t="s">
        <v>102</v>
      </c>
      <c r="BE906" s="93" t="s">
        <v>102</v>
      </c>
      <c r="BF906" s="93" t="s">
        <v>102</v>
      </c>
      <c r="BG906" s="97" t="s">
        <v>108</v>
      </c>
      <c r="BH906" s="93" t="s">
        <v>108</v>
      </c>
      <c r="BI906" s="93" t="s">
        <v>102</v>
      </c>
      <c r="BJ906" s="93" t="s">
        <v>102</v>
      </c>
      <c r="BK906" s="93" t="s">
        <v>102</v>
      </c>
      <c r="BL906" s="93" t="s">
        <v>102</v>
      </c>
      <c r="BM906" s="93" t="s">
        <v>102</v>
      </c>
      <c r="BN906" s="93" t="s">
        <v>102</v>
      </c>
      <c r="BO906" s="93" t="s">
        <v>102</v>
      </c>
      <c r="BP906" s="96" t="s">
        <v>102</v>
      </c>
      <c r="BQ906" s="90">
        <v>0</v>
      </c>
      <c r="BR906" s="93" t="s">
        <v>102</v>
      </c>
      <c r="BS906" s="93" t="s">
        <v>102</v>
      </c>
      <c r="BT906" s="93" t="s">
        <v>102</v>
      </c>
      <c r="BU906" s="93" t="s">
        <v>102</v>
      </c>
      <c r="BV906" s="97" t="s">
        <v>108</v>
      </c>
      <c r="BW906" s="93" t="s">
        <v>108</v>
      </c>
      <c r="BX906" s="95" t="s">
        <v>102</v>
      </c>
      <c r="BY906" s="93" t="s">
        <v>102</v>
      </c>
      <c r="BZ906" s="93" t="s">
        <v>102</v>
      </c>
      <c r="CA906" s="93" t="s">
        <v>102</v>
      </c>
      <c r="CB906" s="93" t="s">
        <v>102</v>
      </c>
      <c r="CC906" s="93" t="s">
        <v>102</v>
      </c>
      <c r="CD906" s="93" t="s">
        <v>102</v>
      </c>
      <c r="CE906" s="193" t="s">
        <v>102</v>
      </c>
      <c r="CF906" s="194" t="s">
        <v>508</v>
      </c>
      <c r="CG906" s="195" t="s">
        <v>102</v>
      </c>
      <c r="CH906" s="101" t="e">
        <v>#N/A</v>
      </c>
      <c r="CI906" s="102" t="s">
        <v>580</v>
      </c>
      <c r="CJ906" s="196" t="s">
        <v>108</v>
      </c>
      <c r="CK906" s="104" t="s">
        <v>109</v>
      </c>
      <c r="CL906" s="105" t="s">
        <v>579</v>
      </c>
      <c r="CM906" s="83" t="s">
        <v>108</v>
      </c>
      <c r="CN906" s="106" t="s">
        <v>108</v>
      </c>
      <c r="CO906" s="197" t="s">
        <v>108</v>
      </c>
      <c r="CP906" s="107"/>
      <c r="CQ906" s="198" t="s">
        <v>474</v>
      </c>
      <c r="CR906" s="198" t="s">
        <v>474</v>
      </c>
      <c r="CS906" s="199" t="s">
        <v>616</v>
      </c>
      <c r="CT906" s="83" t="s">
        <v>109</v>
      </c>
      <c r="CU906" s="83" t="s">
        <v>109</v>
      </c>
      <c r="CV906" s="83">
        <v>85</v>
      </c>
      <c r="CW906" s="83" t="s">
        <v>112</v>
      </c>
      <c r="CX906" s="83">
        <v>85</v>
      </c>
      <c r="CY906" s="83" t="s">
        <v>8655</v>
      </c>
      <c r="CZ906" s="83">
        <v>1192838.5</v>
      </c>
      <c r="DA906" s="83" t="s">
        <v>138</v>
      </c>
      <c r="DB906" s="83" t="s">
        <v>124</v>
      </c>
      <c r="DC906" s="83" t="s">
        <v>501</v>
      </c>
      <c r="DD906" s="83">
        <v>6117</v>
      </c>
      <c r="DE906" s="83" t="s">
        <v>582</v>
      </c>
      <c r="DF906" s="83" t="s">
        <v>145</v>
      </c>
      <c r="DG906" s="83" t="s">
        <v>501</v>
      </c>
      <c r="DH906" s="83" t="s">
        <v>582</v>
      </c>
      <c r="DI906" s="85">
        <v>43646</v>
      </c>
      <c r="DJ906" s="83" t="s">
        <v>584</v>
      </c>
      <c r="DK906" s="83" t="s">
        <v>102</v>
      </c>
      <c r="DL906" s="83" t="s">
        <v>482</v>
      </c>
      <c r="DM906" s="83">
        <v>0</v>
      </c>
      <c r="DN906" s="83" t="s">
        <v>238</v>
      </c>
      <c r="DO906" s="83">
        <v>1</v>
      </c>
      <c r="DP906" s="83">
        <v>1</v>
      </c>
      <c r="DQ906" s="83"/>
      <c r="DR906" s="83" t="s">
        <v>108</v>
      </c>
      <c r="DS906" s="83" t="s">
        <v>497</v>
      </c>
      <c r="DU906" s="215" t="s">
        <v>269</v>
      </c>
      <c r="DV906" s="136">
        <v>1</v>
      </c>
      <c r="DW906" s="136">
        <v>3</v>
      </c>
      <c r="DX906" s="215" t="s">
        <v>269</v>
      </c>
      <c r="DY906" s="215" t="s">
        <v>269</v>
      </c>
      <c r="DZ906" s="215" t="s">
        <v>269</v>
      </c>
      <c r="EA906" s="215" t="s">
        <v>269</v>
      </c>
      <c r="EB906" s="215" t="s">
        <v>269</v>
      </c>
      <c r="EC906" s="215" t="s">
        <v>269</v>
      </c>
      <c r="ED906" s="215" t="s">
        <v>269</v>
      </c>
      <c r="EE906" s="215" t="s">
        <v>269</v>
      </c>
    </row>
    <row r="907" spans="1:135" ht="28.8" x14ac:dyDescent="0.55000000000000004">
      <c r="A907" s="83" t="s">
        <v>130</v>
      </c>
      <c r="B907" s="136">
        <v>900452</v>
      </c>
      <c r="C907" t="s">
        <v>1540</v>
      </c>
      <c r="D907" s="83" t="s">
        <v>228</v>
      </c>
      <c r="E907" s="138">
        <v>782490822183</v>
      </c>
      <c r="F907" s="83" t="s">
        <v>114</v>
      </c>
      <c r="G907" s="85">
        <v>43634</v>
      </c>
      <c r="H907" s="83" t="s">
        <v>98</v>
      </c>
      <c r="I907" s="84" t="s">
        <v>618</v>
      </c>
      <c r="J907" s="207" t="s">
        <v>629</v>
      </c>
      <c r="K907" s="208" t="s">
        <v>634</v>
      </c>
      <c r="L907" s="83" t="s">
        <v>108</v>
      </c>
      <c r="M907" s="184">
        <v>27769</v>
      </c>
      <c r="N907" s="184"/>
      <c r="O907" s="85" t="s">
        <v>102</v>
      </c>
      <c r="P907" s="185">
        <v>43013</v>
      </c>
      <c r="Q907" s="186" t="s">
        <v>203</v>
      </c>
      <c r="R907" s="186"/>
      <c r="S907" s="186"/>
      <c r="T907" s="187"/>
      <c r="U907" s="188" t="s">
        <v>296</v>
      </c>
      <c r="V907" s="188" t="s">
        <v>205</v>
      </c>
      <c r="W907" s="189" t="s">
        <v>619</v>
      </c>
      <c r="X907" s="189" t="s">
        <v>107</v>
      </c>
      <c r="Y907" s="190" t="s">
        <v>614</v>
      </c>
      <c r="Z907" s="83">
        <v>700</v>
      </c>
      <c r="AA907" s="83" t="s">
        <v>193</v>
      </c>
      <c r="AB907" s="83" t="s">
        <v>181</v>
      </c>
      <c r="AC907" s="83" t="s">
        <v>102</v>
      </c>
      <c r="AD907" s="83" t="s">
        <v>8656</v>
      </c>
      <c r="AE907" s="83" t="s">
        <v>102</v>
      </c>
      <c r="AF907" s="83" t="s">
        <v>102</v>
      </c>
      <c r="AG907" s="83" t="s">
        <v>174</v>
      </c>
      <c r="AH907" s="83" t="s">
        <v>8645</v>
      </c>
      <c r="AI907" s="83" t="s">
        <v>104</v>
      </c>
      <c r="AJ907" s="83" t="s">
        <v>105</v>
      </c>
      <c r="AK907" s="191" t="s">
        <v>8656</v>
      </c>
      <c r="AL907" s="191" t="s">
        <v>102</v>
      </c>
      <c r="AM907" s="191" t="s">
        <v>102</v>
      </c>
      <c r="AN907" s="191" t="s">
        <v>174</v>
      </c>
      <c r="AO907" s="191" t="s">
        <v>8645</v>
      </c>
      <c r="AP907" s="191" t="s">
        <v>104</v>
      </c>
      <c r="AQ907" s="191" t="s">
        <v>105</v>
      </c>
      <c r="AR907" s="191" t="s">
        <v>106</v>
      </c>
      <c r="AS907" s="191" t="s">
        <v>8656</v>
      </c>
      <c r="AT907" s="191" t="s">
        <v>488</v>
      </c>
      <c r="AU907" s="191" t="s">
        <v>8657</v>
      </c>
      <c r="AV907" s="191" t="s">
        <v>104</v>
      </c>
      <c r="AW907" s="191" t="s">
        <v>204</v>
      </c>
      <c r="AX907" s="191"/>
      <c r="AY907" s="192" t="s">
        <v>454</v>
      </c>
      <c r="AZ907" s="192" t="s">
        <v>416</v>
      </c>
      <c r="BA907" s="91" t="s">
        <v>108</v>
      </c>
      <c r="BB907" s="90">
        <v>0</v>
      </c>
      <c r="BC907" s="93" t="s">
        <v>102</v>
      </c>
      <c r="BD907" s="93" t="s">
        <v>102</v>
      </c>
      <c r="BE907" s="93" t="s">
        <v>102</v>
      </c>
      <c r="BF907" s="93" t="s">
        <v>102</v>
      </c>
      <c r="BG907" s="97" t="s">
        <v>108</v>
      </c>
      <c r="BH907" s="93" t="s">
        <v>108</v>
      </c>
      <c r="BI907" s="93" t="s">
        <v>102</v>
      </c>
      <c r="BJ907" s="93" t="s">
        <v>102</v>
      </c>
      <c r="BK907" s="93" t="s">
        <v>102</v>
      </c>
      <c r="BL907" s="93" t="s">
        <v>102</v>
      </c>
      <c r="BM907" s="93" t="s">
        <v>102</v>
      </c>
      <c r="BN907" s="93" t="s">
        <v>102</v>
      </c>
      <c r="BO907" s="93" t="s">
        <v>102</v>
      </c>
      <c r="BP907" s="96" t="s">
        <v>102</v>
      </c>
      <c r="BQ907" s="90">
        <v>0</v>
      </c>
      <c r="BR907" s="93" t="s">
        <v>102</v>
      </c>
      <c r="BS907" s="93" t="s">
        <v>102</v>
      </c>
      <c r="BT907" s="93" t="s">
        <v>102</v>
      </c>
      <c r="BU907" s="93" t="s">
        <v>102</v>
      </c>
      <c r="BV907" s="97" t="s">
        <v>108</v>
      </c>
      <c r="BW907" s="93" t="s">
        <v>108</v>
      </c>
      <c r="BX907" s="95" t="s">
        <v>102</v>
      </c>
      <c r="BY907" s="93" t="s">
        <v>102</v>
      </c>
      <c r="BZ907" s="93" t="s">
        <v>102</v>
      </c>
      <c r="CA907" s="93" t="s">
        <v>102</v>
      </c>
      <c r="CB907" s="93" t="s">
        <v>102</v>
      </c>
      <c r="CC907" s="93" t="s">
        <v>102</v>
      </c>
      <c r="CD907" s="93" t="s">
        <v>102</v>
      </c>
      <c r="CE907" s="193" t="s">
        <v>102</v>
      </c>
      <c r="CF907" s="194" t="s">
        <v>436</v>
      </c>
      <c r="CG907" s="195" t="s">
        <v>8658</v>
      </c>
      <c r="CH907" s="101" t="s">
        <v>310</v>
      </c>
      <c r="CI907" s="102"/>
      <c r="CJ907" s="196" t="s">
        <v>8659</v>
      </c>
      <c r="CK907" s="104" t="s">
        <v>190</v>
      </c>
      <c r="CL907" s="105"/>
      <c r="CM907" s="83" t="s">
        <v>623</v>
      </c>
      <c r="CN907" s="106" t="s">
        <v>624</v>
      </c>
      <c r="CO907" s="197" t="s">
        <v>625</v>
      </c>
      <c r="CP907" s="107"/>
      <c r="CQ907" s="198" t="s">
        <v>474</v>
      </c>
      <c r="CR907" s="198" t="s">
        <v>474</v>
      </c>
      <c r="CS907" s="199"/>
      <c r="CT907" s="83" t="s">
        <v>109</v>
      </c>
      <c r="CU907" s="83" t="s">
        <v>109</v>
      </c>
      <c r="CV907" s="83">
        <v>69</v>
      </c>
      <c r="CW907" s="83" t="s">
        <v>139</v>
      </c>
      <c r="CX907" s="83">
        <v>69</v>
      </c>
      <c r="CY907" s="83" t="s">
        <v>108</v>
      </c>
      <c r="CZ907" s="83">
        <v>1194158</v>
      </c>
      <c r="DA907" s="83" t="s">
        <v>581</v>
      </c>
      <c r="DB907" s="83" t="s">
        <v>152</v>
      </c>
      <c r="DC907" s="83" t="s">
        <v>500</v>
      </c>
      <c r="DD907" s="83">
        <v>9616</v>
      </c>
      <c r="DE907" s="83" t="s">
        <v>606</v>
      </c>
      <c r="DF907" s="83" t="s">
        <v>152</v>
      </c>
      <c r="DG907" s="83" t="s">
        <v>500</v>
      </c>
      <c r="DH907" s="83"/>
      <c r="DI907" s="85">
        <v>43646</v>
      </c>
      <c r="DJ907" s="83" t="s">
        <v>584</v>
      </c>
      <c r="DK907" s="83" t="s">
        <v>102</v>
      </c>
      <c r="DL907" s="83" t="s">
        <v>482</v>
      </c>
      <c r="DM907" s="83">
        <v>0</v>
      </c>
      <c r="DN907" s="83" t="s">
        <v>483</v>
      </c>
      <c r="DO907" s="83">
        <v>1</v>
      </c>
      <c r="DP907" s="83">
        <v>6</v>
      </c>
      <c r="DQ907" s="83"/>
      <c r="DR907" s="83" t="s">
        <v>108</v>
      </c>
      <c r="DS907" s="83" t="s">
        <v>497</v>
      </c>
      <c r="DU907" s="215" t="s">
        <v>269</v>
      </c>
      <c r="DV907" s="136">
        <v>1</v>
      </c>
      <c r="DW907" s="136">
        <v>3</v>
      </c>
      <c r="DX907" s="215" t="s">
        <v>269</v>
      </c>
      <c r="DY907" s="215" t="s">
        <v>269</v>
      </c>
      <c r="DZ907" s="215" t="s">
        <v>269</v>
      </c>
      <c r="EA907" s="215" t="s">
        <v>269</v>
      </c>
      <c r="EB907" s="215" t="s">
        <v>269</v>
      </c>
      <c r="EC907" s="215" t="s">
        <v>269</v>
      </c>
      <c r="ED907" s="215" t="s">
        <v>269</v>
      </c>
      <c r="EE907" s="215" t="s">
        <v>269</v>
      </c>
    </row>
    <row r="908" spans="1:135" ht="28.8" x14ac:dyDescent="0.55000000000000004">
      <c r="A908" s="83" t="s">
        <v>130</v>
      </c>
      <c r="B908" s="136">
        <v>236360</v>
      </c>
      <c r="C908" t="s">
        <v>1541</v>
      </c>
      <c r="D908" s="83" t="s">
        <v>228</v>
      </c>
      <c r="E908" s="138">
        <v>402948430192</v>
      </c>
      <c r="F908" s="83" t="s">
        <v>114</v>
      </c>
      <c r="G908" s="85">
        <v>43643</v>
      </c>
      <c r="H908" s="211" t="s">
        <v>98</v>
      </c>
      <c r="I908" s="84" t="s">
        <v>610</v>
      </c>
      <c r="J908" s="207" t="s">
        <v>627</v>
      </c>
      <c r="K908" s="208" t="s">
        <v>630</v>
      </c>
      <c r="L908" s="83" t="s">
        <v>108</v>
      </c>
      <c r="M908" s="184">
        <v>24680</v>
      </c>
      <c r="N908" s="184"/>
      <c r="O908" s="85" t="s">
        <v>102</v>
      </c>
      <c r="P908" s="185">
        <v>42491</v>
      </c>
      <c r="Q908" s="186" t="s">
        <v>203</v>
      </c>
      <c r="R908" s="186"/>
      <c r="S908" s="186"/>
      <c r="T908" s="187"/>
      <c r="U908" s="188" t="s">
        <v>296</v>
      </c>
      <c r="V908" s="188" t="s">
        <v>297</v>
      </c>
      <c r="W908" s="188" t="s">
        <v>297</v>
      </c>
      <c r="X908" s="189" t="s">
        <v>167</v>
      </c>
      <c r="Y908" s="190"/>
      <c r="Z908" s="83">
        <v>700</v>
      </c>
      <c r="AA908" s="83" t="s">
        <v>193</v>
      </c>
      <c r="AB908" s="83" t="s">
        <v>181</v>
      </c>
      <c r="AC908" s="83" t="s">
        <v>102</v>
      </c>
      <c r="AD908" s="83" t="s">
        <v>8660</v>
      </c>
      <c r="AE908" s="83" t="s">
        <v>102</v>
      </c>
      <c r="AF908" s="83" t="s">
        <v>102</v>
      </c>
      <c r="AG908" s="83" t="s">
        <v>119</v>
      </c>
      <c r="AH908" s="83" t="s">
        <v>8661</v>
      </c>
      <c r="AI908" s="83" t="s">
        <v>104</v>
      </c>
      <c r="AJ908" s="83" t="s">
        <v>105</v>
      </c>
      <c r="AK908" s="191" t="s">
        <v>8660</v>
      </c>
      <c r="AL908" s="191" t="s">
        <v>102</v>
      </c>
      <c r="AM908" s="191" t="s">
        <v>102</v>
      </c>
      <c r="AN908" s="191" t="s">
        <v>119</v>
      </c>
      <c r="AO908" s="191" t="s">
        <v>8661</v>
      </c>
      <c r="AP908" s="191" t="s">
        <v>104</v>
      </c>
      <c r="AQ908" s="191" t="s">
        <v>105</v>
      </c>
      <c r="AR908" s="191" t="s">
        <v>106</v>
      </c>
      <c r="AS908" s="191" t="s">
        <v>8660</v>
      </c>
      <c r="AT908" s="191" t="s">
        <v>485</v>
      </c>
      <c r="AU908" s="191" t="s">
        <v>8661</v>
      </c>
      <c r="AV908" s="191" t="s">
        <v>104</v>
      </c>
      <c r="AW908" s="191" t="s">
        <v>204</v>
      </c>
      <c r="AX908" s="191"/>
      <c r="AY908" s="192" t="s">
        <v>454</v>
      </c>
      <c r="AZ908" s="192" t="s">
        <v>416</v>
      </c>
      <c r="BA908" s="91" t="s">
        <v>108</v>
      </c>
      <c r="BB908" s="90">
        <v>0</v>
      </c>
      <c r="BC908" s="93" t="s">
        <v>102</v>
      </c>
      <c r="BD908" s="93" t="s">
        <v>102</v>
      </c>
      <c r="BE908" s="93" t="s">
        <v>102</v>
      </c>
      <c r="BF908" s="93" t="s">
        <v>102</v>
      </c>
      <c r="BG908" s="97" t="s">
        <v>108</v>
      </c>
      <c r="BH908" s="93" t="s">
        <v>108</v>
      </c>
      <c r="BI908" s="93" t="s">
        <v>102</v>
      </c>
      <c r="BJ908" s="93" t="s">
        <v>102</v>
      </c>
      <c r="BK908" s="93" t="s">
        <v>102</v>
      </c>
      <c r="BL908" s="93" t="s">
        <v>102</v>
      </c>
      <c r="BM908" s="93" t="s">
        <v>102</v>
      </c>
      <c r="BN908" s="93" t="s">
        <v>102</v>
      </c>
      <c r="BO908" s="93" t="s">
        <v>102</v>
      </c>
      <c r="BP908" s="96" t="s">
        <v>102</v>
      </c>
      <c r="BQ908" s="90">
        <v>0</v>
      </c>
      <c r="BR908" s="93" t="s">
        <v>102</v>
      </c>
      <c r="BS908" s="93" t="s">
        <v>102</v>
      </c>
      <c r="BT908" s="93" t="s">
        <v>102</v>
      </c>
      <c r="BU908" s="93" t="s">
        <v>102</v>
      </c>
      <c r="BV908" s="97" t="s">
        <v>108</v>
      </c>
      <c r="BW908" s="93" t="s">
        <v>108</v>
      </c>
      <c r="BX908" s="95" t="s">
        <v>102</v>
      </c>
      <c r="BY908" s="93" t="s">
        <v>102</v>
      </c>
      <c r="BZ908" s="93" t="s">
        <v>102</v>
      </c>
      <c r="CA908" s="93" t="s">
        <v>102</v>
      </c>
      <c r="CB908" s="93" t="s">
        <v>102</v>
      </c>
      <c r="CC908" s="93" t="s">
        <v>102</v>
      </c>
      <c r="CD908" s="93" t="s">
        <v>102</v>
      </c>
      <c r="CE908" s="193" t="s">
        <v>102</v>
      </c>
      <c r="CF908" s="194" t="s">
        <v>436</v>
      </c>
      <c r="CG908" s="195" t="s">
        <v>8662</v>
      </c>
      <c r="CH908" s="101" t="s">
        <v>563</v>
      </c>
      <c r="CI908" s="102"/>
      <c r="CJ908" s="196" t="s">
        <v>577</v>
      </c>
      <c r="CK908" s="104" t="s">
        <v>190</v>
      </c>
      <c r="CL908" s="105"/>
      <c r="CM908" s="83" t="s">
        <v>578</v>
      </c>
      <c r="CN908" s="106" t="s">
        <v>108</v>
      </c>
      <c r="CO908" s="197" t="s">
        <v>566</v>
      </c>
      <c r="CP908" s="107"/>
      <c r="CQ908" s="198" t="s">
        <v>107</v>
      </c>
      <c r="CR908" s="198" t="s">
        <v>107</v>
      </c>
      <c r="CS908" s="199"/>
      <c r="CT908" s="83" t="s">
        <v>109</v>
      </c>
      <c r="CU908" s="83" t="s">
        <v>109</v>
      </c>
      <c r="CV908" s="83">
        <v>33</v>
      </c>
      <c r="CW908" s="83" t="s">
        <v>270</v>
      </c>
      <c r="CX908" s="83">
        <v>33</v>
      </c>
      <c r="CY908" s="83" t="s">
        <v>108</v>
      </c>
      <c r="CZ908" s="83">
        <v>1195477.5</v>
      </c>
      <c r="DA908" s="83" t="s">
        <v>8663</v>
      </c>
      <c r="DB908" s="83" t="s">
        <v>118</v>
      </c>
      <c r="DC908" s="83" t="s">
        <v>108</v>
      </c>
      <c r="DD908" s="83">
        <v>9681</v>
      </c>
      <c r="DE908" s="83" t="s">
        <v>173</v>
      </c>
      <c r="DF908" s="83" t="s">
        <v>118</v>
      </c>
      <c r="DG908" s="83" t="s">
        <v>500</v>
      </c>
      <c r="DH908" s="83"/>
      <c r="DI908" s="85">
        <v>43646</v>
      </c>
      <c r="DJ908" s="83" t="s">
        <v>584</v>
      </c>
      <c r="DK908" s="83" t="s">
        <v>102</v>
      </c>
      <c r="DL908" s="83" t="s">
        <v>482</v>
      </c>
      <c r="DM908" s="83">
        <v>0</v>
      </c>
      <c r="DN908" s="83" t="s">
        <v>483</v>
      </c>
      <c r="DO908" s="83">
        <v>1</v>
      </c>
      <c r="DP908" s="83">
        <v>6</v>
      </c>
      <c r="DQ908" s="83"/>
      <c r="DR908" s="83" t="s">
        <v>108</v>
      </c>
      <c r="DS908" s="83" t="s">
        <v>497</v>
      </c>
      <c r="DU908" s="215" t="s">
        <v>269</v>
      </c>
      <c r="DV908" s="136">
        <v>1</v>
      </c>
      <c r="DW908" s="136">
        <v>3</v>
      </c>
      <c r="DX908" s="215" t="s">
        <v>269</v>
      </c>
      <c r="DY908" s="215" t="s">
        <v>269</v>
      </c>
      <c r="DZ908" s="215" t="s">
        <v>269</v>
      </c>
      <c r="EA908" s="215" t="s">
        <v>269</v>
      </c>
      <c r="EB908" s="215" t="s">
        <v>269</v>
      </c>
      <c r="EC908" s="215" t="s">
        <v>269</v>
      </c>
      <c r="ED908" s="215" t="s">
        <v>269</v>
      </c>
      <c r="EE908" s="215" t="s">
        <v>269</v>
      </c>
    </row>
    <row r="909" spans="1:135" ht="57.6" x14ac:dyDescent="0.55000000000000004">
      <c r="A909" s="83" t="s">
        <v>130</v>
      </c>
      <c r="B909" s="136">
        <v>398424</v>
      </c>
      <c r="C909" t="s">
        <v>1542</v>
      </c>
      <c r="D909" s="83" t="s">
        <v>228</v>
      </c>
      <c r="E909" s="138">
        <v>513759026549</v>
      </c>
      <c r="F909" s="83" t="s">
        <v>143</v>
      </c>
      <c r="G909" s="85">
        <v>43620</v>
      </c>
      <c r="H909" s="83" t="s">
        <v>98</v>
      </c>
      <c r="I909" s="84" t="s">
        <v>612</v>
      </c>
      <c r="J909" s="207" t="s">
        <v>628</v>
      </c>
      <c r="K909" s="208" t="s">
        <v>633</v>
      </c>
      <c r="L909" s="83" t="s">
        <v>108</v>
      </c>
      <c r="M909" s="184" t="s">
        <v>102</v>
      </c>
      <c r="N909" s="184" t="s">
        <v>556</v>
      </c>
      <c r="O909" s="85" t="s">
        <v>102</v>
      </c>
      <c r="P909" s="185">
        <v>42491</v>
      </c>
      <c r="Q909" s="186" t="s">
        <v>202</v>
      </c>
      <c r="R909" s="186" t="s">
        <v>613</v>
      </c>
      <c r="S909" s="186"/>
      <c r="T909" s="187"/>
      <c r="U909" s="188" t="s">
        <v>295</v>
      </c>
      <c r="V909" s="188" t="s">
        <v>205</v>
      </c>
      <c r="W909" s="188" t="s">
        <v>295</v>
      </c>
      <c r="X909" s="189" t="s">
        <v>107</v>
      </c>
      <c r="Y909" s="190" t="s">
        <v>614</v>
      </c>
      <c r="Z909" s="83">
        <v>700</v>
      </c>
      <c r="AA909" s="83" t="s">
        <v>193</v>
      </c>
      <c r="AB909" s="83" t="s">
        <v>181</v>
      </c>
      <c r="AC909" s="83" t="s">
        <v>102</v>
      </c>
      <c r="AD909" s="83" t="s">
        <v>8664</v>
      </c>
      <c r="AE909" s="83" t="s">
        <v>8665</v>
      </c>
      <c r="AF909" s="83" t="s">
        <v>102</v>
      </c>
      <c r="AG909" s="83" t="s">
        <v>175</v>
      </c>
      <c r="AH909" s="83" t="s">
        <v>8666</v>
      </c>
      <c r="AI909" s="83" t="s">
        <v>104</v>
      </c>
      <c r="AJ909" s="83" t="s">
        <v>105</v>
      </c>
      <c r="AK909" s="191" t="s">
        <v>8664</v>
      </c>
      <c r="AL909" s="191" t="s">
        <v>8665</v>
      </c>
      <c r="AM909" s="191" t="s">
        <v>102</v>
      </c>
      <c r="AN909" s="191" t="s">
        <v>175</v>
      </c>
      <c r="AO909" s="191" t="s">
        <v>8666</v>
      </c>
      <c r="AP909" s="191" t="s">
        <v>104</v>
      </c>
      <c r="AQ909" s="191" t="s">
        <v>105</v>
      </c>
      <c r="AR909" s="191" t="s">
        <v>106</v>
      </c>
      <c r="AS909" s="191"/>
      <c r="AT909" s="191"/>
      <c r="AU909" s="191"/>
      <c r="AV909" s="191"/>
      <c r="AW909" s="191"/>
      <c r="AX909" s="191" t="s">
        <v>575</v>
      </c>
      <c r="AY909" s="192" t="s">
        <v>454</v>
      </c>
      <c r="AZ909" s="192" t="s">
        <v>108</v>
      </c>
      <c r="BA909" s="91" t="s">
        <v>108</v>
      </c>
      <c r="BB909" s="90">
        <v>0</v>
      </c>
      <c r="BC909" s="93" t="s">
        <v>102</v>
      </c>
      <c r="BD909" s="93" t="s">
        <v>102</v>
      </c>
      <c r="BE909" s="93" t="s">
        <v>102</v>
      </c>
      <c r="BF909" s="93" t="s">
        <v>102</v>
      </c>
      <c r="BG909" s="97" t="s">
        <v>108</v>
      </c>
      <c r="BH909" s="93" t="s">
        <v>108</v>
      </c>
      <c r="BI909" s="93" t="s">
        <v>102</v>
      </c>
      <c r="BJ909" s="93" t="s">
        <v>102</v>
      </c>
      <c r="BK909" s="93" t="s">
        <v>102</v>
      </c>
      <c r="BL909" s="93" t="s">
        <v>102</v>
      </c>
      <c r="BM909" s="93" t="s">
        <v>102</v>
      </c>
      <c r="BN909" s="93" t="s">
        <v>102</v>
      </c>
      <c r="BO909" s="93" t="s">
        <v>102</v>
      </c>
      <c r="BP909" s="96" t="s">
        <v>102</v>
      </c>
      <c r="BQ909" s="90">
        <v>0</v>
      </c>
      <c r="BR909" s="93" t="s">
        <v>102</v>
      </c>
      <c r="BS909" s="93" t="s">
        <v>102</v>
      </c>
      <c r="BT909" s="93" t="s">
        <v>102</v>
      </c>
      <c r="BU909" s="93" t="s">
        <v>102</v>
      </c>
      <c r="BV909" s="97" t="s">
        <v>108</v>
      </c>
      <c r="BW909" s="93" t="s">
        <v>108</v>
      </c>
      <c r="BX909" s="95" t="s">
        <v>102</v>
      </c>
      <c r="BY909" s="93" t="s">
        <v>102</v>
      </c>
      <c r="BZ909" s="93" t="s">
        <v>102</v>
      </c>
      <c r="CA909" s="93" t="s">
        <v>102</v>
      </c>
      <c r="CB909" s="93" t="s">
        <v>102</v>
      </c>
      <c r="CC909" s="93" t="s">
        <v>102</v>
      </c>
      <c r="CD909" s="93" t="s">
        <v>102</v>
      </c>
      <c r="CE909" s="193" t="s">
        <v>102</v>
      </c>
      <c r="CF909" s="194" t="s">
        <v>508</v>
      </c>
      <c r="CG909" s="195" t="s">
        <v>102</v>
      </c>
      <c r="CH909" s="101" t="e">
        <v>#N/A</v>
      </c>
      <c r="CI909" s="102" t="s">
        <v>580</v>
      </c>
      <c r="CJ909" s="196" t="s">
        <v>108</v>
      </c>
      <c r="CK909" s="104" t="s">
        <v>109</v>
      </c>
      <c r="CL909" s="105" t="s">
        <v>579</v>
      </c>
      <c r="CM909" s="83" t="s">
        <v>108</v>
      </c>
      <c r="CN909" s="106" t="s">
        <v>108</v>
      </c>
      <c r="CO909" s="197" t="s">
        <v>108</v>
      </c>
      <c r="CP909" s="107"/>
      <c r="CQ909" s="198" t="s">
        <v>474</v>
      </c>
      <c r="CR909" s="198" t="s">
        <v>474</v>
      </c>
      <c r="CS909" s="199" t="s">
        <v>616</v>
      </c>
      <c r="CT909" s="83" t="s">
        <v>109</v>
      </c>
      <c r="CU909" s="83" t="s">
        <v>109</v>
      </c>
      <c r="CV909" s="83">
        <v>33</v>
      </c>
      <c r="CW909" s="83" t="s">
        <v>112</v>
      </c>
      <c r="CX909" s="83">
        <v>33</v>
      </c>
      <c r="CY909" s="83" t="s">
        <v>8667</v>
      </c>
      <c r="CZ909" s="83">
        <v>1196797</v>
      </c>
      <c r="DA909" s="83" t="s">
        <v>138</v>
      </c>
      <c r="DB909" s="83" t="s">
        <v>124</v>
      </c>
      <c r="DC909" s="83" t="s">
        <v>501</v>
      </c>
      <c r="DD909" s="83">
        <v>9294</v>
      </c>
      <c r="DE909" s="83" t="s">
        <v>582</v>
      </c>
      <c r="DF909" s="83" t="s">
        <v>145</v>
      </c>
      <c r="DG909" s="83" t="s">
        <v>501</v>
      </c>
      <c r="DH909" s="83" t="s">
        <v>582</v>
      </c>
      <c r="DI909" s="85">
        <v>43646</v>
      </c>
      <c r="DJ909" s="83" t="s">
        <v>584</v>
      </c>
      <c r="DK909" s="83" t="s">
        <v>102</v>
      </c>
      <c r="DL909" s="83" t="s">
        <v>482</v>
      </c>
      <c r="DM909" s="83">
        <v>0</v>
      </c>
      <c r="DN909" s="83" t="s">
        <v>238</v>
      </c>
      <c r="DO909" s="83">
        <v>1</v>
      </c>
      <c r="DP909" s="83">
        <v>4</v>
      </c>
      <c r="DQ909" s="83"/>
      <c r="DR909" s="83" t="s">
        <v>108</v>
      </c>
      <c r="DS909" s="83" t="s">
        <v>497</v>
      </c>
      <c r="DU909" s="215" t="s">
        <v>269</v>
      </c>
      <c r="DV909" s="136">
        <v>1</v>
      </c>
      <c r="DW909" s="136">
        <v>3</v>
      </c>
      <c r="DX909" s="215" t="s">
        <v>269</v>
      </c>
      <c r="DY909" s="215" t="s">
        <v>269</v>
      </c>
      <c r="DZ909" s="215" t="s">
        <v>269</v>
      </c>
      <c r="EA909" s="215" t="s">
        <v>269</v>
      </c>
      <c r="EB909" s="215" t="s">
        <v>269</v>
      </c>
      <c r="EC909" s="215" t="s">
        <v>269</v>
      </c>
      <c r="ED909" s="215" t="s">
        <v>269</v>
      </c>
      <c r="EE909" s="215" t="s">
        <v>269</v>
      </c>
    </row>
    <row r="910" spans="1:135" ht="28.8" x14ac:dyDescent="0.55000000000000004">
      <c r="A910" s="83" t="s">
        <v>130</v>
      </c>
      <c r="B910" s="136">
        <v>642165</v>
      </c>
      <c r="C910" t="s">
        <v>1543</v>
      </c>
      <c r="D910" s="83" t="s">
        <v>228</v>
      </c>
      <c r="E910" s="138">
        <v>473133497884</v>
      </c>
      <c r="F910" s="83" t="s">
        <v>114</v>
      </c>
      <c r="G910" s="85">
        <v>43634</v>
      </c>
      <c r="H910" s="83" t="s">
        <v>98</v>
      </c>
      <c r="I910" s="84" t="s">
        <v>618</v>
      </c>
      <c r="J910" s="207" t="s">
        <v>629</v>
      </c>
      <c r="K910" s="208" t="s">
        <v>634</v>
      </c>
      <c r="L910" s="83" t="s">
        <v>108</v>
      </c>
      <c r="M910" s="184">
        <v>27770</v>
      </c>
      <c r="N910" s="184"/>
      <c r="O910" s="85" t="s">
        <v>102</v>
      </c>
      <c r="P910" s="185">
        <v>43013</v>
      </c>
      <c r="Q910" s="186" t="s">
        <v>203</v>
      </c>
      <c r="R910" s="186"/>
      <c r="S910" s="186"/>
      <c r="T910" s="187"/>
      <c r="U910" s="188" t="s">
        <v>296</v>
      </c>
      <c r="V910" s="188" t="s">
        <v>205</v>
      </c>
      <c r="W910" s="189" t="s">
        <v>619</v>
      </c>
      <c r="X910" s="189" t="s">
        <v>107</v>
      </c>
      <c r="Y910" s="190" t="s">
        <v>614</v>
      </c>
      <c r="Z910" s="83">
        <v>700</v>
      </c>
      <c r="AA910" s="83" t="s">
        <v>193</v>
      </c>
      <c r="AB910" s="83" t="s">
        <v>181</v>
      </c>
      <c r="AC910" s="83" t="s">
        <v>102</v>
      </c>
      <c r="AD910" s="83" t="s">
        <v>8668</v>
      </c>
      <c r="AE910" s="83" t="s">
        <v>102</v>
      </c>
      <c r="AF910" s="83" t="s">
        <v>102</v>
      </c>
      <c r="AG910" s="83" t="s">
        <v>174</v>
      </c>
      <c r="AH910" s="83" t="s">
        <v>8657</v>
      </c>
      <c r="AI910" s="83" t="s">
        <v>104</v>
      </c>
      <c r="AJ910" s="83" t="s">
        <v>105</v>
      </c>
      <c r="AK910" s="191" t="s">
        <v>8668</v>
      </c>
      <c r="AL910" s="191" t="s">
        <v>102</v>
      </c>
      <c r="AM910" s="191" t="s">
        <v>102</v>
      </c>
      <c r="AN910" s="191" t="s">
        <v>174</v>
      </c>
      <c r="AO910" s="191" t="s">
        <v>8657</v>
      </c>
      <c r="AP910" s="191" t="s">
        <v>104</v>
      </c>
      <c r="AQ910" s="191" t="s">
        <v>105</v>
      </c>
      <c r="AR910" s="191" t="s">
        <v>106</v>
      </c>
      <c r="AS910" s="191" t="s">
        <v>8668</v>
      </c>
      <c r="AT910" s="191" t="s">
        <v>488</v>
      </c>
      <c r="AU910" s="191" t="s">
        <v>8669</v>
      </c>
      <c r="AV910" s="191" t="s">
        <v>104</v>
      </c>
      <c r="AW910" s="191" t="s">
        <v>204</v>
      </c>
      <c r="AX910" s="191"/>
      <c r="AY910" s="192" t="s">
        <v>454</v>
      </c>
      <c r="AZ910" s="192" t="s">
        <v>416</v>
      </c>
      <c r="BA910" s="91" t="s">
        <v>108</v>
      </c>
      <c r="BB910" s="90">
        <v>0</v>
      </c>
      <c r="BC910" s="93" t="s">
        <v>102</v>
      </c>
      <c r="BD910" s="93" t="s">
        <v>102</v>
      </c>
      <c r="BE910" s="93" t="s">
        <v>102</v>
      </c>
      <c r="BF910" s="93" t="s">
        <v>102</v>
      </c>
      <c r="BG910" s="97" t="s">
        <v>108</v>
      </c>
      <c r="BH910" s="93" t="s">
        <v>108</v>
      </c>
      <c r="BI910" s="93" t="s">
        <v>102</v>
      </c>
      <c r="BJ910" s="93" t="s">
        <v>102</v>
      </c>
      <c r="BK910" s="93" t="s">
        <v>102</v>
      </c>
      <c r="BL910" s="93" t="s">
        <v>102</v>
      </c>
      <c r="BM910" s="93" t="s">
        <v>102</v>
      </c>
      <c r="BN910" s="93" t="s">
        <v>102</v>
      </c>
      <c r="BO910" s="93" t="s">
        <v>102</v>
      </c>
      <c r="BP910" s="96" t="s">
        <v>102</v>
      </c>
      <c r="BQ910" s="90">
        <v>0</v>
      </c>
      <c r="BR910" s="93" t="s">
        <v>102</v>
      </c>
      <c r="BS910" s="93" t="s">
        <v>102</v>
      </c>
      <c r="BT910" s="93" t="s">
        <v>102</v>
      </c>
      <c r="BU910" s="93" t="s">
        <v>102</v>
      </c>
      <c r="BV910" s="97" t="s">
        <v>108</v>
      </c>
      <c r="BW910" s="93" t="s">
        <v>108</v>
      </c>
      <c r="BX910" s="95" t="s">
        <v>102</v>
      </c>
      <c r="BY910" s="93" t="s">
        <v>102</v>
      </c>
      <c r="BZ910" s="93" t="s">
        <v>102</v>
      </c>
      <c r="CA910" s="93" t="s">
        <v>102</v>
      </c>
      <c r="CB910" s="93" t="s">
        <v>102</v>
      </c>
      <c r="CC910" s="93" t="s">
        <v>102</v>
      </c>
      <c r="CD910" s="93" t="s">
        <v>102</v>
      </c>
      <c r="CE910" s="193" t="s">
        <v>102</v>
      </c>
      <c r="CF910" s="194" t="s">
        <v>436</v>
      </c>
      <c r="CG910" s="195" t="s">
        <v>8670</v>
      </c>
      <c r="CH910" s="101" t="s">
        <v>310</v>
      </c>
      <c r="CI910" s="102"/>
      <c r="CJ910" s="196" t="s">
        <v>8671</v>
      </c>
      <c r="CK910" s="104" t="s">
        <v>190</v>
      </c>
      <c r="CL910" s="105"/>
      <c r="CM910" s="83" t="s">
        <v>623</v>
      </c>
      <c r="CN910" s="106" t="s">
        <v>624</v>
      </c>
      <c r="CO910" s="197" t="s">
        <v>625</v>
      </c>
      <c r="CP910" s="107"/>
      <c r="CQ910" s="198" t="s">
        <v>474</v>
      </c>
      <c r="CR910" s="198" t="s">
        <v>474</v>
      </c>
      <c r="CS910" s="199"/>
      <c r="CT910" s="83" t="s">
        <v>109</v>
      </c>
      <c r="CU910" s="83" t="s">
        <v>109</v>
      </c>
      <c r="CV910" s="83">
        <v>15</v>
      </c>
      <c r="CW910" s="83" t="s">
        <v>139</v>
      </c>
      <c r="CX910" s="83">
        <v>15</v>
      </c>
      <c r="CY910" s="83" t="s">
        <v>108</v>
      </c>
      <c r="CZ910" s="83">
        <v>1198116.5</v>
      </c>
      <c r="DA910" s="83" t="s">
        <v>581</v>
      </c>
      <c r="DB910" s="83" t="s">
        <v>152</v>
      </c>
      <c r="DC910" s="83" t="s">
        <v>500</v>
      </c>
      <c r="DD910" s="83">
        <v>6720</v>
      </c>
      <c r="DE910" s="83" t="s">
        <v>606</v>
      </c>
      <c r="DF910" s="83" t="s">
        <v>152</v>
      </c>
      <c r="DG910" s="83" t="s">
        <v>500</v>
      </c>
      <c r="DH910" s="83"/>
      <c r="DI910" s="85">
        <v>43646</v>
      </c>
      <c r="DJ910" s="83" t="s">
        <v>584</v>
      </c>
      <c r="DK910" s="83" t="s">
        <v>102</v>
      </c>
      <c r="DL910" s="83" t="s">
        <v>482</v>
      </c>
      <c r="DM910" s="83">
        <v>0</v>
      </c>
      <c r="DN910" s="83" t="s">
        <v>483</v>
      </c>
      <c r="DO910" s="83">
        <v>1</v>
      </c>
      <c r="DP910" s="83">
        <v>3</v>
      </c>
      <c r="DQ910" s="83"/>
      <c r="DR910" s="83" t="s">
        <v>108</v>
      </c>
      <c r="DS910" s="83" t="s">
        <v>497</v>
      </c>
      <c r="DU910" s="215" t="s">
        <v>269</v>
      </c>
      <c r="DV910" s="136">
        <v>1</v>
      </c>
      <c r="DW910" s="136">
        <v>3</v>
      </c>
      <c r="DX910" s="215" t="s">
        <v>269</v>
      </c>
      <c r="DY910" s="215" t="s">
        <v>269</v>
      </c>
      <c r="DZ910" s="215" t="s">
        <v>269</v>
      </c>
      <c r="EA910" s="215" t="s">
        <v>269</v>
      </c>
      <c r="EB910" s="215" t="s">
        <v>269</v>
      </c>
      <c r="EC910" s="215" t="s">
        <v>269</v>
      </c>
      <c r="ED910" s="215" t="s">
        <v>269</v>
      </c>
      <c r="EE910" s="215" t="s">
        <v>269</v>
      </c>
    </row>
    <row r="911" spans="1:135" ht="28.8" x14ac:dyDescent="0.55000000000000004">
      <c r="A911" s="83" t="s">
        <v>130</v>
      </c>
      <c r="B911" s="136">
        <v>855006</v>
      </c>
      <c r="C911" t="s">
        <v>1544</v>
      </c>
      <c r="D911" s="83" t="s">
        <v>228</v>
      </c>
      <c r="E911" s="138">
        <v>365901319805</v>
      </c>
      <c r="F911" s="83" t="s">
        <v>114</v>
      </c>
      <c r="G911" s="85">
        <v>43643</v>
      </c>
      <c r="H911" s="211" t="s">
        <v>98</v>
      </c>
      <c r="I911" s="84" t="s">
        <v>610</v>
      </c>
      <c r="J911" s="207" t="s">
        <v>627</v>
      </c>
      <c r="K911" s="208" t="s">
        <v>630</v>
      </c>
      <c r="L911" s="83" t="s">
        <v>108</v>
      </c>
      <c r="M911" s="184">
        <v>24681</v>
      </c>
      <c r="N911" s="184"/>
      <c r="O911" s="85" t="s">
        <v>102</v>
      </c>
      <c r="P911" s="185">
        <v>42491</v>
      </c>
      <c r="Q911" s="186" t="s">
        <v>203</v>
      </c>
      <c r="R911" s="186"/>
      <c r="S911" s="186"/>
      <c r="T911" s="187"/>
      <c r="U911" s="188" t="s">
        <v>296</v>
      </c>
      <c r="V911" s="188" t="s">
        <v>297</v>
      </c>
      <c r="W911" s="188" t="s">
        <v>297</v>
      </c>
      <c r="X911" s="189" t="s">
        <v>167</v>
      </c>
      <c r="Y911" s="190"/>
      <c r="Z911" s="83">
        <v>700</v>
      </c>
      <c r="AA911" s="83" t="s">
        <v>193</v>
      </c>
      <c r="AB911" s="83" t="s">
        <v>181</v>
      </c>
      <c r="AC911" s="83" t="s">
        <v>102</v>
      </c>
      <c r="AD911" s="83" t="s">
        <v>8672</v>
      </c>
      <c r="AE911" s="83" t="s">
        <v>102</v>
      </c>
      <c r="AF911" s="83" t="s">
        <v>102</v>
      </c>
      <c r="AG911" s="83" t="s">
        <v>119</v>
      </c>
      <c r="AH911" s="83" t="s">
        <v>8673</v>
      </c>
      <c r="AI911" s="83" t="s">
        <v>104</v>
      </c>
      <c r="AJ911" s="83" t="s">
        <v>105</v>
      </c>
      <c r="AK911" s="191" t="s">
        <v>8672</v>
      </c>
      <c r="AL911" s="191" t="s">
        <v>102</v>
      </c>
      <c r="AM911" s="191" t="s">
        <v>102</v>
      </c>
      <c r="AN911" s="191" t="s">
        <v>119</v>
      </c>
      <c r="AO911" s="191" t="s">
        <v>8673</v>
      </c>
      <c r="AP911" s="191" t="s">
        <v>104</v>
      </c>
      <c r="AQ911" s="191" t="s">
        <v>105</v>
      </c>
      <c r="AR911" s="191" t="s">
        <v>106</v>
      </c>
      <c r="AS911" s="191" t="s">
        <v>8672</v>
      </c>
      <c r="AT911" s="191" t="s">
        <v>485</v>
      </c>
      <c r="AU911" s="191" t="s">
        <v>8673</v>
      </c>
      <c r="AV911" s="191" t="s">
        <v>104</v>
      </c>
      <c r="AW911" s="191" t="s">
        <v>204</v>
      </c>
      <c r="AX911" s="191"/>
      <c r="AY911" s="192" t="s">
        <v>454</v>
      </c>
      <c r="AZ911" s="192" t="s">
        <v>416</v>
      </c>
      <c r="BA911" s="91" t="s">
        <v>108</v>
      </c>
      <c r="BB911" s="90">
        <v>0</v>
      </c>
      <c r="BC911" s="93" t="s">
        <v>102</v>
      </c>
      <c r="BD911" s="93" t="s">
        <v>102</v>
      </c>
      <c r="BE911" s="93" t="s">
        <v>102</v>
      </c>
      <c r="BF911" s="93" t="s">
        <v>102</v>
      </c>
      <c r="BG911" s="97" t="s">
        <v>108</v>
      </c>
      <c r="BH911" s="93" t="s">
        <v>108</v>
      </c>
      <c r="BI911" s="93" t="s">
        <v>102</v>
      </c>
      <c r="BJ911" s="93" t="s">
        <v>102</v>
      </c>
      <c r="BK911" s="93" t="s">
        <v>102</v>
      </c>
      <c r="BL911" s="93" t="s">
        <v>102</v>
      </c>
      <c r="BM911" s="93" t="s">
        <v>102</v>
      </c>
      <c r="BN911" s="93" t="s">
        <v>102</v>
      </c>
      <c r="BO911" s="93" t="s">
        <v>102</v>
      </c>
      <c r="BP911" s="96" t="s">
        <v>102</v>
      </c>
      <c r="BQ911" s="90">
        <v>0</v>
      </c>
      <c r="BR911" s="93" t="s">
        <v>102</v>
      </c>
      <c r="BS911" s="93" t="s">
        <v>102</v>
      </c>
      <c r="BT911" s="93" t="s">
        <v>102</v>
      </c>
      <c r="BU911" s="93" t="s">
        <v>102</v>
      </c>
      <c r="BV911" s="97" t="s">
        <v>108</v>
      </c>
      <c r="BW911" s="93" t="s">
        <v>108</v>
      </c>
      <c r="BX911" s="95" t="s">
        <v>102</v>
      </c>
      <c r="BY911" s="93" t="s">
        <v>102</v>
      </c>
      <c r="BZ911" s="93" t="s">
        <v>102</v>
      </c>
      <c r="CA911" s="93" t="s">
        <v>102</v>
      </c>
      <c r="CB911" s="93" t="s">
        <v>102</v>
      </c>
      <c r="CC911" s="93" t="s">
        <v>102</v>
      </c>
      <c r="CD911" s="93" t="s">
        <v>102</v>
      </c>
      <c r="CE911" s="193" t="s">
        <v>102</v>
      </c>
      <c r="CF911" s="194" t="s">
        <v>436</v>
      </c>
      <c r="CG911" s="195" t="s">
        <v>8674</v>
      </c>
      <c r="CH911" s="101" t="s">
        <v>563</v>
      </c>
      <c r="CI911" s="102"/>
      <c r="CJ911" s="196" t="s">
        <v>577</v>
      </c>
      <c r="CK911" s="104" t="s">
        <v>190</v>
      </c>
      <c r="CL911" s="105"/>
      <c r="CM911" s="83" t="s">
        <v>578</v>
      </c>
      <c r="CN911" s="106" t="s">
        <v>108</v>
      </c>
      <c r="CO911" s="197" t="s">
        <v>566</v>
      </c>
      <c r="CP911" s="107"/>
      <c r="CQ911" s="198" t="s">
        <v>107</v>
      </c>
      <c r="CR911" s="198" t="s">
        <v>107</v>
      </c>
      <c r="CS911" s="199"/>
      <c r="CT911" s="83" t="s">
        <v>109</v>
      </c>
      <c r="CU911" s="83" t="s">
        <v>109</v>
      </c>
      <c r="CV911" s="83">
        <v>4</v>
      </c>
      <c r="CW911" s="83" t="s">
        <v>270</v>
      </c>
      <c r="CX911" s="83">
        <v>4</v>
      </c>
      <c r="CY911" s="83" t="s">
        <v>108</v>
      </c>
      <c r="CZ911" s="83">
        <v>1199436</v>
      </c>
      <c r="DA911" s="83" t="s">
        <v>8675</v>
      </c>
      <c r="DB911" s="83" t="s">
        <v>118</v>
      </c>
      <c r="DC911" s="83" t="s">
        <v>108</v>
      </c>
      <c r="DD911" s="83">
        <v>8699</v>
      </c>
      <c r="DE911" s="83" t="s">
        <v>173</v>
      </c>
      <c r="DF911" s="83" t="s">
        <v>118</v>
      </c>
      <c r="DG911" s="83" t="s">
        <v>500</v>
      </c>
      <c r="DH911" s="83"/>
      <c r="DI911" s="85">
        <v>43646</v>
      </c>
      <c r="DJ911" s="83" t="s">
        <v>584</v>
      </c>
      <c r="DK911" s="83" t="s">
        <v>102</v>
      </c>
      <c r="DL911" s="83" t="s">
        <v>482</v>
      </c>
      <c r="DM911" s="83">
        <v>0</v>
      </c>
      <c r="DN911" s="83" t="s">
        <v>483</v>
      </c>
      <c r="DO911" s="83">
        <v>1</v>
      </c>
      <c r="DP911" s="83">
        <v>1</v>
      </c>
      <c r="DQ911" s="83"/>
      <c r="DR911" s="83" t="s">
        <v>108</v>
      </c>
      <c r="DS911" s="83" t="s">
        <v>497</v>
      </c>
      <c r="DU911" s="215" t="s">
        <v>269</v>
      </c>
      <c r="DV911" s="136">
        <v>1</v>
      </c>
      <c r="DW911" s="136">
        <v>3</v>
      </c>
      <c r="DX911" s="215" t="s">
        <v>269</v>
      </c>
      <c r="DY911" s="215" t="s">
        <v>269</v>
      </c>
      <c r="DZ911" s="215" t="s">
        <v>269</v>
      </c>
      <c r="EA911" s="215" t="s">
        <v>269</v>
      </c>
      <c r="EB911" s="215" t="s">
        <v>269</v>
      </c>
      <c r="EC911" s="215" t="s">
        <v>269</v>
      </c>
      <c r="ED911" s="215" t="s">
        <v>269</v>
      </c>
      <c r="EE911" s="215" t="s">
        <v>269</v>
      </c>
    </row>
    <row r="912" spans="1:135" ht="57.6" x14ac:dyDescent="0.55000000000000004">
      <c r="A912" s="83" t="s">
        <v>130</v>
      </c>
      <c r="B912" s="136">
        <v>372873</v>
      </c>
      <c r="C912" t="s">
        <v>1545</v>
      </c>
      <c r="D912" s="83" t="s">
        <v>228</v>
      </c>
      <c r="E912" s="138">
        <v>288198835664</v>
      </c>
      <c r="F912" s="83" t="s">
        <v>143</v>
      </c>
      <c r="G912" s="85">
        <v>43620</v>
      </c>
      <c r="H912" s="83" t="s">
        <v>98</v>
      </c>
      <c r="I912" s="84" t="s">
        <v>612</v>
      </c>
      <c r="J912" s="207" t="s">
        <v>628</v>
      </c>
      <c r="K912" s="208" t="s">
        <v>633</v>
      </c>
      <c r="L912" s="83" t="s">
        <v>108</v>
      </c>
      <c r="M912" s="184" t="s">
        <v>102</v>
      </c>
      <c r="N912" s="184" t="s">
        <v>556</v>
      </c>
      <c r="O912" s="85" t="s">
        <v>102</v>
      </c>
      <c r="P912" s="185">
        <v>42491</v>
      </c>
      <c r="Q912" s="186" t="s">
        <v>202</v>
      </c>
      <c r="R912" s="186" t="s">
        <v>613</v>
      </c>
      <c r="S912" s="186"/>
      <c r="T912" s="187"/>
      <c r="U912" s="188" t="s">
        <v>295</v>
      </c>
      <c r="V912" s="188" t="s">
        <v>205</v>
      </c>
      <c r="W912" s="188" t="s">
        <v>295</v>
      </c>
      <c r="X912" s="189" t="s">
        <v>107</v>
      </c>
      <c r="Y912" s="190" t="s">
        <v>614</v>
      </c>
      <c r="Z912" s="83">
        <v>700</v>
      </c>
      <c r="AA912" s="83" t="s">
        <v>193</v>
      </c>
      <c r="AB912" s="83" t="s">
        <v>181</v>
      </c>
      <c r="AC912" s="83" t="s">
        <v>102</v>
      </c>
      <c r="AD912" s="83" t="s">
        <v>8676</v>
      </c>
      <c r="AE912" s="83" t="s">
        <v>8677</v>
      </c>
      <c r="AF912" s="83" t="s">
        <v>102</v>
      </c>
      <c r="AG912" s="83" t="s">
        <v>175</v>
      </c>
      <c r="AH912" s="83" t="s">
        <v>8678</v>
      </c>
      <c r="AI912" s="83" t="s">
        <v>104</v>
      </c>
      <c r="AJ912" s="83" t="s">
        <v>105</v>
      </c>
      <c r="AK912" s="191" t="s">
        <v>8676</v>
      </c>
      <c r="AL912" s="191" t="s">
        <v>8677</v>
      </c>
      <c r="AM912" s="191" t="s">
        <v>102</v>
      </c>
      <c r="AN912" s="191" t="s">
        <v>175</v>
      </c>
      <c r="AO912" s="191" t="s">
        <v>8678</v>
      </c>
      <c r="AP912" s="191" t="s">
        <v>104</v>
      </c>
      <c r="AQ912" s="191" t="s">
        <v>105</v>
      </c>
      <c r="AR912" s="191" t="s">
        <v>106</v>
      </c>
      <c r="AS912" s="191"/>
      <c r="AT912" s="191"/>
      <c r="AU912" s="191"/>
      <c r="AV912" s="191"/>
      <c r="AW912" s="191"/>
      <c r="AX912" s="191" t="s">
        <v>575</v>
      </c>
      <c r="AY912" s="192" t="s">
        <v>454</v>
      </c>
      <c r="AZ912" s="192" t="s">
        <v>108</v>
      </c>
      <c r="BA912" s="91" t="s">
        <v>108</v>
      </c>
      <c r="BB912" s="90">
        <v>0</v>
      </c>
      <c r="BC912" s="93" t="s">
        <v>102</v>
      </c>
      <c r="BD912" s="93" t="s">
        <v>102</v>
      </c>
      <c r="BE912" s="93" t="s">
        <v>102</v>
      </c>
      <c r="BF912" s="93" t="s">
        <v>102</v>
      </c>
      <c r="BG912" s="97" t="s">
        <v>108</v>
      </c>
      <c r="BH912" s="93" t="s">
        <v>108</v>
      </c>
      <c r="BI912" s="93" t="s">
        <v>102</v>
      </c>
      <c r="BJ912" s="93" t="s">
        <v>102</v>
      </c>
      <c r="BK912" s="93" t="s">
        <v>102</v>
      </c>
      <c r="BL912" s="93" t="s">
        <v>102</v>
      </c>
      <c r="BM912" s="93" t="s">
        <v>102</v>
      </c>
      <c r="BN912" s="93" t="s">
        <v>102</v>
      </c>
      <c r="BO912" s="93" t="s">
        <v>102</v>
      </c>
      <c r="BP912" s="96" t="s">
        <v>102</v>
      </c>
      <c r="BQ912" s="90">
        <v>0</v>
      </c>
      <c r="BR912" s="93" t="s">
        <v>102</v>
      </c>
      <c r="BS912" s="93" t="s">
        <v>102</v>
      </c>
      <c r="BT912" s="93" t="s">
        <v>102</v>
      </c>
      <c r="BU912" s="93" t="s">
        <v>102</v>
      </c>
      <c r="BV912" s="97" t="s">
        <v>108</v>
      </c>
      <c r="BW912" s="93" t="s">
        <v>108</v>
      </c>
      <c r="BX912" s="95" t="s">
        <v>102</v>
      </c>
      <c r="BY912" s="93" t="s">
        <v>102</v>
      </c>
      <c r="BZ912" s="93" t="s">
        <v>102</v>
      </c>
      <c r="CA912" s="93" t="s">
        <v>102</v>
      </c>
      <c r="CB912" s="93" t="s">
        <v>102</v>
      </c>
      <c r="CC912" s="93" t="s">
        <v>102</v>
      </c>
      <c r="CD912" s="93" t="s">
        <v>102</v>
      </c>
      <c r="CE912" s="193" t="s">
        <v>102</v>
      </c>
      <c r="CF912" s="194" t="s">
        <v>508</v>
      </c>
      <c r="CG912" s="195" t="s">
        <v>102</v>
      </c>
      <c r="CH912" s="101" t="e">
        <v>#N/A</v>
      </c>
      <c r="CI912" s="102" t="s">
        <v>580</v>
      </c>
      <c r="CJ912" s="196" t="s">
        <v>108</v>
      </c>
      <c r="CK912" s="104" t="s">
        <v>109</v>
      </c>
      <c r="CL912" s="105" t="s">
        <v>579</v>
      </c>
      <c r="CM912" s="83" t="s">
        <v>108</v>
      </c>
      <c r="CN912" s="106" t="s">
        <v>108</v>
      </c>
      <c r="CO912" s="197" t="s">
        <v>108</v>
      </c>
      <c r="CP912" s="107"/>
      <c r="CQ912" s="198" t="s">
        <v>474</v>
      </c>
      <c r="CR912" s="198" t="s">
        <v>474</v>
      </c>
      <c r="CS912" s="199" t="s">
        <v>616</v>
      </c>
      <c r="CT912" s="83" t="s">
        <v>109</v>
      </c>
      <c r="CU912" s="83" t="s">
        <v>109</v>
      </c>
      <c r="CV912" s="83">
        <v>47</v>
      </c>
      <c r="CW912" s="83" t="s">
        <v>112</v>
      </c>
      <c r="CX912" s="83">
        <v>47</v>
      </c>
      <c r="CY912" s="83" t="s">
        <v>8679</v>
      </c>
      <c r="CZ912" s="83">
        <v>1200755.5</v>
      </c>
      <c r="DA912" s="83" t="s">
        <v>138</v>
      </c>
      <c r="DB912" s="83" t="s">
        <v>124</v>
      </c>
      <c r="DC912" s="83" t="s">
        <v>501</v>
      </c>
      <c r="DD912" s="83">
        <v>1436</v>
      </c>
      <c r="DE912" s="83" t="s">
        <v>582</v>
      </c>
      <c r="DF912" s="83" t="s">
        <v>145</v>
      </c>
      <c r="DG912" s="83" t="s">
        <v>501</v>
      </c>
      <c r="DH912" s="83" t="s">
        <v>582</v>
      </c>
      <c r="DI912" s="85">
        <v>43646</v>
      </c>
      <c r="DJ912" s="83" t="s">
        <v>584</v>
      </c>
      <c r="DK912" s="83" t="s">
        <v>102</v>
      </c>
      <c r="DL912" s="83" t="s">
        <v>482</v>
      </c>
      <c r="DM912" s="83">
        <v>0</v>
      </c>
      <c r="DN912" s="83" t="s">
        <v>238</v>
      </c>
      <c r="DO912" s="83">
        <v>1</v>
      </c>
      <c r="DP912" s="83">
        <v>5</v>
      </c>
      <c r="DQ912" s="83"/>
      <c r="DR912" s="83" t="s">
        <v>108</v>
      </c>
      <c r="DS912" s="83" t="s">
        <v>497</v>
      </c>
      <c r="DU912" s="215" t="s">
        <v>269</v>
      </c>
      <c r="DV912" s="136">
        <v>1</v>
      </c>
      <c r="DW912" s="136">
        <v>3</v>
      </c>
      <c r="DX912" s="215" t="s">
        <v>269</v>
      </c>
      <c r="DY912" s="215" t="s">
        <v>269</v>
      </c>
      <c r="DZ912" s="215" t="s">
        <v>269</v>
      </c>
      <c r="EA912" s="215" t="s">
        <v>269</v>
      </c>
      <c r="EB912" s="215" t="s">
        <v>269</v>
      </c>
      <c r="EC912" s="215" t="s">
        <v>269</v>
      </c>
      <c r="ED912" s="215" t="s">
        <v>269</v>
      </c>
      <c r="EE912" s="215" t="s">
        <v>269</v>
      </c>
    </row>
    <row r="913" spans="1:135" ht="28.8" x14ac:dyDescent="0.55000000000000004">
      <c r="A913" s="83" t="s">
        <v>130</v>
      </c>
      <c r="B913" s="136">
        <v>890451</v>
      </c>
      <c r="C913" t="s">
        <v>1546</v>
      </c>
      <c r="D913" s="83" t="s">
        <v>228</v>
      </c>
      <c r="E913" s="138">
        <v>381860347166</v>
      </c>
      <c r="F913" s="83" t="s">
        <v>114</v>
      </c>
      <c r="G913" s="85">
        <v>43634</v>
      </c>
      <c r="H913" s="83" t="s">
        <v>98</v>
      </c>
      <c r="I913" s="84" t="s">
        <v>618</v>
      </c>
      <c r="J913" s="207" t="s">
        <v>629</v>
      </c>
      <c r="K913" s="208" t="s">
        <v>634</v>
      </c>
      <c r="L913" s="83" t="s">
        <v>108</v>
      </c>
      <c r="M913" s="184">
        <v>27771</v>
      </c>
      <c r="N913" s="184"/>
      <c r="O913" s="85" t="s">
        <v>102</v>
      </c>
      <c r="P913" s="185">
        <v>43013</v>
      </c>
      <c r="Q913" s="186" t="s">
        <v>203</v>
      </c>
      <c r="R913" s="186"/>
      <c r="S913" s="186"/>
      <c r="T913" s="187"/>
      <c r="U913" s="188" t="s">
        <v>296</v>
      </c>
      <c r="V913" s="188" t="s">
        <v>205</v>
      </c>
      <c r="W913" s="189" t="s">
        <v>619</v>
      </c>
      <c r="X913" s="189" t="s">
        <v>107</v>
      </c>
      <c r="Y913" s="190" t="s">
        <v>614</v>
      </c>
      <c r="Z913" s="83">
        <v>700</v>
      </c>
      <c r="AA913" s="83" t="s">
        <v>193</v>
      </c>
      <c r="AB913" s="83" t="s">
        <v>181</v>
      </c>
      <c r="AC913" s="83" t="s">
        <v>102</v>
      </c>
      <c r="AD913" s="83" t="s">
        <v>8680</v>
      </c>
      <c r="AE913" s="83" t="s">
        <v>102</v>
      </c>
      <c r="AF913" s="83" t="s">
        <v>102</v>
      </c>
      <c r="AG913" s="83" t="s">
        <v>174</v>
      </c>
      <c r="AH913" s="83" t="s">
        <v>8669</v>
      </c>
      <c r="AI913" s="83" t="s">
        <v>104</v>
      </c>
      <c r="AJ913" s="83" t="s">
        <v>105</v>
      </c>
      <c r="AK913" s="191" t="s">
        <v>8680</v>
      </c>
      <c r="AL913" s="191" t="s">
        <v>102</v>
      </c>
      <c r="AM913" s="191" t="s">
        <v>102</v>
      </c>
      <c r="AN913" s="191" t="s">
        <v>174</v>
      </c>
      <c r="AO913" s="191" t="s">
        <v>8669</v>
      </c>
      <c r="AP913" s="191" t="s">
        <v>104</v>
      </c>
      <c r="AQ913" s="191" t="s">
        <v>105</v>
      </c>
      <c r="AR913" s="191" t="s">
        <v>106</v>
      </c>
      <c r="AS913" s="191" t="s">
        <v>8680</v>
      </c>
      <c r="AT913" s="191" t="s">
        <v>488</v>
      </c>
      <c r="AU913" s="191" t="s">
        <v>8681</v>
      </c>
      <c r="AV913" s="191" t="s">
        <v>104</v>
      </c>
      <c r="AW913" s="191" t="s">
        <v>204</v>
      </c>
      <c r="AX913" s="191"/>
      <c r="AY913" s="192" t="s">
        <v>454</v>
      </c>
      <c r="AZ913" s="192" t="s">
        <v>416</v>
      </c>
      <c r="BA913" s="91" t="s">
        <v>108</v>
      </c>
      <c r="BB913" s="90">
        <v>0</v>
      </c>
      <c r="BC913" s="93" t="s">
        <v>102</v>
      </c>
      <c r="BD913" s="93" t="s">
        <v>102</v>
      </c>
      <c r="BE913" s="93" t="s">
        <v>102</v>
      </c>
      <c r="BF913" s="93" t="s">
        <v>102</v>
      </c>
      <c r="BG913" s="97" t="s">
        <v>108</v>
      </c>
      <c r="BH913" s="93" t="s">
        <v>108</v>
      </c>
      <c r="BI913" s="93" t="s">
        <v>102</v>
      </c>
      <c r="BJ913" s="93" t="s">
        <v>102</v>
      </c>
      <c r="BK913" s="93" t="s">
        <v>102</v>
      </c>
      <c r="BL913" s="93" t="s">
        <v>102</v>
      </c>
      <c r="BM913" s="93" t="s">
        <v>102</v>
      </c>
      <c r="BN913" s="93" t="s">
        <v>102</v>
      </c>
      <c r="BO913" s="93" t="s">
        <v>102</v>
      </c>
      <c r="BP913" s="96" t="s">
        <v>102</v>
      </c>
      <c r="BQ913" s="90">
        <v>0</v>
      </c>
      <c r="BR913" s="93" t="s">
        <v>102</v>
      </c>
      <c r="BS913" s="93" t="s">
        <v>102</v>
      </c>
      <c r="BT913" s="93" t="s">
        <v>102</v>
      </c>
      <c r="BU913" s="93" t="s">
        <v>102</v>
      </c>
      <c r="BV913" s="97" t="s">
        <v>108</v>
      </c>
      <c r="BW913" s="93" t="s">
        <v>108</v>
      </c>
      <c r="BX913" s="95" t="s">
        <v>102</v>
      </c>
      <c r="BY913" s="93" t="s">
        <v>102</v>
      </c>
      <c r="BZ913" s="93" t="s">
        <v>102</v>
      </c>
      <c r="CA913" s="93" t="s">
        <v>102</v>
      </c>
      <c r="CB913" s="93" t="s">
        <v>102</v>
      </c>
      <c r="CC913" s="93" t="s">
        <v>102</v>
      </c>
      <c r="CD913" s="93" t="s">
        <v>102</v>
      </c>
      <c r="CE913" s="193" t="s">
        <v>102</v>
      </c>
      <c r="CF913" s="194" t="s">
        <v>436</v>
      </c>
      <c r="CG913" s="195" t="s">
        <v>8682</v>
      </c>
      <c r="CH913" s="101" t="s">
        <v>310</v>
      </c>
      <c r="CI913" s="102"/>
      <c r="CJ913" s="196" t="s">
        <v>8683</v>
      </c>
      <c r="CK913" s="104" t="s">
        <v>190</v>
      </c>
      <c r="CL913" s="105"/>
      <c r="CM913" s="83" t="s">
        <v>623</v>
      </c>
      <c r="CN913" s="106" t="s">
        <v>624</v>
      </c>
      <c r="CO913" s="197" t="s">
        <v>625</v>
      </c>
      <c r="CP913" s="107"/>
      <c r="CQ913" s="198" t="s">
        <v>474</v>
      </c>
      <c r="CR913" s="198" t="s">
        <v>474</v>
      </c>
      <c r="CS913" s="199"/>
      <c r="CT913" s="83" t="s">
        <v>109</v>
      </c>
      <c r="CU913" s="83" t="s">
        <v>109</v>
      </c>
      <c r="CV913" s="83">
        <v>40</v>
      </c>
      <c r="CW913" s="83" t="s">
        <v>139</v>
      </c>
      <c r="CX913" s="83">
        <v>40</v>
      </c>
      <c r="CY913" s="83" t="s">
        <v>108</v>
      </c>
      <c r="CZ913" s="83">
        <v>1202075</v>
      </c>
      <c r="DA913" s="83" t="s">
        <v>581</v>
      </c>
      <c r="DB913" s="83" t="s">
        <v>152</v>
      </c>
      <c r="DC913" s="83" t="s">
        <v>500</v>
      </c>
      <c r="DD913" s="83">
        <v>7370</v>
      </c>
      <c r="DE913" s="83" t="s">
        <v>606</v>
      </c>
      <c r="DF913" s="83" t="s">
        <v>152</v>
      </c>
      <c r="DG913" s="83" t="s">
        <v>500</v>
      </c>
      <c r="DH913" s="83"/>
      <c r="DI913" s="85">
        <v>43646</v>
      </c>
      <c r="DJ913" s="83" t="s">
        <v>584</v>
      </c>
      <c r="DK913" s="83" t="s">
        <v>102</v>
      </c>
      <c r="DL913" s="83" t="s">
        <v>482</v>
      </c>
      <c r="DM913" s="83">
        <v>0</v>
      </c>
      <c r="DN913" s="83" t="s">
        <v>483</v>
      </c>
      <c r="DO913" s="83">
        <v>1</v>
      </c>
      <c r="DP913" s="83">
        <v>5</v>
      </c>
      <c r="DQ913" s="83"/>
      <c r="DR913" s="83" t="s">
        <v>108</v>
      </c>
      <c r="DS913" s="83" t="s">
        <v>497</v>
      </c>
      <c r="DU913" s="215" t="s">
        <v>269</v>
      </c>
      <c r="DV913" s="136">
        <v>1</v>
      </c>
      <c r="DW913" s="136">
        <v>3</v>
      </c>
      <c r="DX913" s="215" t="s">
        <v>269</v>
      </c>
      <c r="DY913" s="215" t="s">
        <v>269</v>
      </c>
      <c r="DZ913" s="215" t="s">
        <v>269</v>
      </c>
      <c r="EA913" s="215" t="s">
        <v>269</v>
      </c>
      <c r="EB913" s="215" t="s">
        <v>269</v>
      </c>
      <c r="EC913" s="215" t="s">
        <v>269</v>
      </c>
      <c r="ED913" s="215" t="s">
        <v>269</v>
      </c>
      <c r="EE913" s="215" t="s">
        <v>269</v>
      </c>
    </row>
    <row r="914" spans="1:135" ht="28.8" x14ac:dyDescent="0.55000000000000004">
      <c r="A914" s="83" t="s">
        <v>130</v>
      </c>
      <c r="B914" s="136">
        <v>376425</v>
      </c>
      <c r="C914" t="s">
        <v>1547</v>
      </c>
      <c r="D914" s="83" t="s">
        <v>228</v>
      </c>
      <c r="E914" s="138">
        <v>556651963509</v>
      </c>
      <c r="F914" s="83" t="s">
        <v>114</v>
      </c>
      <c r="G914" s="85">
        <v>43643</v>
      </c>
      <c r="H914" s="211" t="s">
        <v>98</v>
      </c>
      <c r="I914" s="84" t="s">
        <v>610</v>
      </c>
      <c r="J914" s="207" t="s">
        <v>627</v>
      </c>
      <c r="K914" s="208" t="s">
        <v>630</v>
      </c>
      <c r="L914" s="83" t="s">
        <v>108</v>
      </c>
      <c r="M914" s="184">
        <v>24682</v>
      </c>
      <c r="N914" s="184"/>
      <c r="O914" s="85" t="s">
        <v>102</v>
      </c>
      <c r="P914" s="185">
        <v>42491</v>
      </c>
      <c r="Q914" s="186" t="s">
        <v>203</v>
      </c>
      <c r="R914" s="186"/>
      <c r="S914" s="186"/>
      <c r="T914" s="187"/>
      <c r="U914" s="188" t="s">
        <v>296</v>
      </c>
      <c r="V914" s="188" t="s">
        <v>297</v>
      </c>
      <c r="W914" s="188" t="s">
        <v>297</v>
      </c>
      <c r="X914" s="189" t="s">
        <v>167</v>
      </c>
      <c r="Y914" s="190"/>
      <c r="Z914" s="83">
        <v>700</v>
      </c>
      <c r="AA914" s="83" t="s">
        <v>193</v>
      </c>
      <c r="AB914" s="83" t="s">
        <v>181</v>
      </c>
      <c r="AC914" s="83" t="s">
        <v>102</v>
      </c>
      <c r="AD914" s="83" t="s">
        <v>8684</v>
      </c>
      <c r="AE914" s="83" t="s">
        <v>102</v>
      </c>
      <c r="AF914" s="83" t="s">
        <v>102</v>
      </c>
      <c r="AG914" s="83" t="s">
        <v>119</v>
      </c>
      <c r="AH914" s="83" t="s">
        <v>8685</v>
      </c>
      <c r="AI914" s="83" t="s">
        <v>104</v>
      </c>
      <c r="AJ914" s="83" t="s">
        <v>105</v>
      </c>
      <c r="AK914" s="191" t="s">
        <v>8684</v>
      </c>
      <c r="AL914" s="191" t="s">
        <v>102</v>
      </c>
      <c r="AM914" s="191" t="s">
        <v>102</v>
      </c>
      <c r="AN914" s="191" t="s">
        <v>119</v>
      </c>
      <c r="AO914" s="191" t="s">
        <v>8685</v>
      </c>
      <c r="AP914" s="191" t="s">
        <v>104</v>
      </c>
      <c r="AQ914" s="191" t="s">
        <v>105</v>
      </c>
      <c r="AR914" s="191" t="s">
        <v>106</v>
      </c>
      <c r="AS914" s="191" t="s">
        <v>8684</v>
      </c>
      <c r="AT914" s="191" t="s">
        <v>485</v>
      </c>
      <c r="AU914" s="191" t="s">
        <v>8685</v>
      </c>
      <c r="AV914" s="191" t="s">
        <v>104</v>
      </c>
      <c r="AW914" s="191" t="s">
        <v>204</v>
      </c>
      <c r="AX914" s="191"/>
      <c r="AY914" s="192" t="s">
        <v>454</v>
      </c>
      <c r="AZ914" s="192" t="s">
        <v>416</v>
      </c>
      <c r="BA914" s="91" t="s">
        <v>108</v>
      </c>
      <c r="BB914" s="90">
        <v>0</v>
      </c>
      <c r="BC914" s="93" t="s">
        <v>102</v>
      </c>
      <c r="BD914" s="93" t="s">
        <v>102</v>
      </c>
      <c r="BE914" s="93" t="s">
        <v>102</v>
      </c>
      <c r="BF914" s="93" t="s">
        <v>102</v>
      </c>
      <c r="BG914" s="97" t="s">
        <v>108</v>
      </c>
      <c r="BH914" s="93" t="s">
        <v>108</v>
      </c>
      <c r="BI914" s="93" t="s">
        <v>102</v>
      </c>
      <c r="BJ914" s="93" t="s">
        <v>102</v>
      </c>
      <c r="BK914" s="93" t="s">
        <v>102</v>
      </c>
      <c r="BL914" s="93" t="s">
        <v>102</v>
      </c>
      <c r="BM914" s="93" t="s">
        <v>102</v>
      </c>
      <c r="BN914" s="93" t="s">
        <v>102</v>
      </c>
      <c r="BO914" s="93" t="s">
        <v>102</v>
      </c>
      <c r="BP914" s="96" t="s">
        <v>102</v>
      </c>
      <c r="BQ914" s="90">
        <v>0</v>
      </c>
      <c r="BR914" s="93" t="s">
        <v>102</v>
      </c>
      <c r="BS914" s="93" t="s">
        <v>102</v>
      </c>
      <c r="BT914" s="93" t="s">
        <v>102</v>
      </c>
      <c r="BU914" s="93" t="s">
        <v>102</v>
      </c>
      <c r="BV914" s="97" t="s">
        <v>108</v>
      </c>
      <c r="BW914" s="93" t="s">
        <v>108</v>
      </c>
      <c r="BX914" s="95" t="s">
        <v>102</v>
      </c>
      <c r="BY914" s="93" t="s">
        <v>102</v>
      </c>
      <c r="BZ914" s="93" t="s">
        <v>102</v>
      </c>
      <c r="CA914" s="93" t="s">
        <v>102</v>
      </c>
      <c r="CB914" s="93" t="s">
        <v>102</v>
      </c>
      <c r="CC914" s="93" t="s">
        <v>102</v>
      </c>
      <c r="CD914" s="93" t="s">
        <v>102</v>
      </c>
      <c r="CE914" s="193" t="s">
        <v>102</v>
      </c>
      <c r="CF914" s="194" t="s">
        <v>436</v>
      </c>
      <c r="CG914" s="195" t="s">
        <v>8686</v>
      </c>
      <c r="CH914" s="101" t="s">
        <v>563</v>
      </c>
      <c r="CI914" s="102"/>
      <c r="CJ914" s="196" t="s">
        <v>577</v>
      </c>
      <c r="CK914" s="104" t="s">
        <v>190</v>
      </c>
      <c r="CL914" s="105"/>
      <c r="CM914" s="83" t="s">
        <v>578</v>
      </c>
      <c r="CN914" s="106" t="s">
        <v>108</v>
      </c>
      <c r="CO914" s="197" t="s">
        <v>566</v>
      </c>
      <c r="CP914" s="107"/>
      <c r="CQ914" s="198" t="s">
        <v>107</v>
      </c>
      <c r="CR914" s="198" t="s">
        <v>107</v>
      </c>
      <c r="CS914" s="199"/>
      <c r="CT914" s="83" t="s">
        <v>109</v>
      </c>
      <c r="CU914" s="83" t="s">
        <v>109</v>
      </c>
      <c r="CV914" s="83">
        <v>0</v>
      </c>
      <c r="CW914" s="83" t="s">
        <v>270</v>
      </c>
      <c r="CX914" s="83">
        <v>0</v>
      </c>
      <c r="CY914" s="83" t="s">
        <v>108</v>
      </c>
      <c r="CZ914" s="83">
        <v>1203394.5</v>
      </c>
      <c r="DA914" s="83" t="s">
        <v>8687</v>
      </c>
      <c r="DB914" s="83" t="s">
        <v>118</v>
      </c>
      <c r="DC914" s="83" t="s">
        <v>108</v>
      </c>
      <c r="DD914" s="83">
        <v>3854</v>
      </c>
      <c r="DE914" s="83" t="s">
        <v>173</v>
      </c>
      <c r="DF914" s="83" t="s">
        <v>118</v>
      </c>
      <c r="DG914" s="83" t="s">
        <v>500</v>
      </c>
      <c r="DH914" s="83"/>
      <c r="DI914" s="85">
        <v>43646</v>
      </c>
      <c r="DJ914" s="83" t="s">
        <v>584</v>
      </c>
      <c r="DK914" s="83" t="s">
        <v>102</v>
      </c>
      <c r="DL914" s="83" t="s">
        <v>482</v>
      </c>
      <c r="DM914" s="83">
        <v>0</v>
      </c>
      <c r="DN914" s="83" t="s">
        <v>483</v>
      </c>
      <c r="DO914" s="83">
        <v>1</v>
      </c>
      <c r="DP914" s="83">
        <v>2</v>
      </c>
      <c r="DQ914" s="83"/>
      <c r="DR914" s="83" t="s">
        <v>108</v>
      </c>
      <c r="DS914" s="83" t="s">
        <v>497</v>
      </c>
      <c r="DU914" s="215" t="s">
        <v>269</v>
      </c>
      <c r="DV914" s="136">
        <v>1</v>
      </c>
      <c r="DW914" s="136">
        <v>3</v>
      </c>
      <c r="DX914" s="215" t="s">
        <v>269</v>
      </c>
      <c r="DY914" s="215" t="s">
        <v>269</v>
      </c>
      <c r="DZ914" s="215" t="s">
        <v>269</v>
      </c>
      <c r="EA914" s="215" t="s">
        <v>269</v>
      </c>
      <c r="EB914" s="215" t="s">
        <v>269</v>
      </c>
      <c r="EC914" s="215" t="s">
        <v>269</v>
      </c>
      <c r="ED914" s="215" t="s">
        <v>269</v>
      </c>
      <c r="EE914" s="215" t="s">
        <v>269</v>
      </c>
    </row>
    <row r="915" spans="1:135" ht="57.6" x14ac:dyDescent="0.55000000000000004">
      <c r="A915" s="83" t="s">
        <v>130</v>
      </c>
      <c r="B915" s="136">
        <v>121586</v>
      </c>
      <c r="C915" t="s">
        <v>1548</v>
      </c>
      <c r="D915" s="83" t="s">
        <v>228</v>
      </c>
      <c r="E915" s="138">
        <v>575109566438</v>
      </c>
      <c r="F915" s="83" t="s">
        <v>143</v>
      </c>
      <c r="G915" s="85">
        <v>43620</v>
      </c>
      <c r="H915" s="83" t="s">
        <v>98</v>
      </c>
      <c r="I915" s="84" t="s">
        <v>612</v>
      </c>
      <c r="J915" s="207" t="s">
        <v>628</v>
      </c>
      <c r="K915" s="208" t="s">
        <v>633</v>
      </c>
      <c r="L915" s="83" t="s">
        <v>108</v>
      </c>
      <c r="M915" s="184" t="s">
        <v>102</v>
      </c>
      <c r="N915" s="184" t="s">
        <v>556</v>
      </c>
      <c r="O915" s="85" t="s">
        <v>102</v>
      </c>
      <c r="P915" s="185">
        <v>42491</v>
      </c>
      <c r="Q915" s="186" t="s">
        <v>202</v>
      </c>
      <c r="R915" s="186" t="s">
        <v>613</v>
      </c>
      <c r="S915" s="186"/>
      <c r="T915" s="187"/>
      <c r="U915" s="188" t="s">
        <v>295</v>
      </c>
      <c r="V915" s="188" t="s">
        <v>205</v>
      </c>
      <c r="W915" s="188" t="s">
        <v>295</v>
      </c>
      <c r="X915" s="189" t="s">
        <v>107</v>
      </c>
      <c r="Y915" s="190" t="s">
        <v>614</v>
      </c>
      <c r="Z915" s="83">
        <v>700</v>
      </c>
      <c r="AA915" s="83" t="s">
        <v>193</v>
      </c>
      <c r="AB915" s="83" t="s">
        <v>181</v>
      </c>
      <c r="AC915" s="83" t="s">
        <v>102</v>
      </c>
      <c r="AD915" s="83" t="s">
        <v>8688</v>
      </c>
      <c r="AE915" s="83" t="s">
        <v>8689</v>
      </c>
      <c r="AF915" s="83" t="s">
        <v>102</v>
      </c>
      <c r="AG915" s="83" t="s">
        <v>175</v>
      </c>
      <c r="AH915" s="83" t="s">
        <v>8690</v>
      </c>
      <c r="AI915" s="83" t="s">
        <v>104</v>
      </c>
      <c r="AJ915" s="83" t="s">
        <v>105</v>
      </c>
      <c r="AK915" s="191" t="s">
        <v>8688</v>
      </c>
      <c r="AL915" s="191" t="s">
        <v>8689</v>
      </c>
      <c r="AM915" s="191" t="s">
        <v>102</v>
      </c>
      <c r="AN915" s="191" t="s">
        <v>175</v>
      </c>
      <c r="AO915" s="191" t="s">
        <v>8690</v>
      </c>
      <c r="AP915" s="191" t="s">
        <v>104</v>
      </c>
      <c r="AQ915" s="191" t="s">
        <v>105</v>
      </c>
      <c r="AR915" s="191" t="s">
        <v>106</v>
      </c>
      <c r="AS915" s="191"/>
      <c r="AT915" s="191"/>
      <c r="AU915" s="191"/>
      <c r="AV915" s="191"/>
      <c r="AW915" s="191"/>
      <c r="AX915" s="191" t="s">
        <v>575</v>
      </c>
      <c r="AY915" s="192" t="s">
        <v>454</v>
      </c>
      <c r="AZ915" s="192" t="s">
        <v>108</v>
      </c>
      <c r="BA915" s="91" t="s">
        <v>108</v>
      </c>
      <c r="BB915" s="90">
        <v>0</v>
      </c>
      <c r="BC915" s="93" t="s">
        <v>102</v>
      </c>
      <c r="BD915" s="93" t="s">
        <v>102</v>
      </c>
      <c r="BE915" s="93" t="s">
        <v>102</v>
      </c>
      <c r="BF915" s="93" t="s">
        <v>102</v>
      </c>
      <c r="BG915" s="97" t="s">
        <v>108</v>
      </c>
      <c r="BH915" s="93" t="s">
        <v>108</v>
      </c>
      <c r="BI915" s="93" t="s">
        <v>102</v>
      </c>
      <c r="BJ915" s="93" t="s">
        <v>102</v>
      </c>
      <c r="BK915" s="93" t="s">
        <v>102</v>
      </c>
      <c r="BL915" s="93" t="s">
        <v>102</v>
      </c>
      <c r="BM915" s="93" t="s">
        <v>102</v>
      </c>
      <c r="BN915" s="93" t="s">
        <v>102</v>
      </c>
      <c r="BO915" s="93" t="s">
        <v>102</v>
      </c>
      <c r="BP915" s="96" t="s">
        <v>102</v>
      </c>
      <c r="BQ915" s="90">
        <v>0</v>
      </c>
      <c r="BR915" s="93" t="s">
        <v>102</v>
      </c>
      <c r="BS915" s="93" t="s">
        <v>102</v>
      </c>
      <c r="BT915" s="93" t="s">
        <v>102</v>
      </c>
      <c r="BU915" s="93" t="s">
        <v>102</v>
      </c>
      <c r="BV915" s="97" t="s">
        <v>108</v>
      </c>
      <c r="BW915" s="93" t="s">
        <v>108</v>
      </c>
      <c r="BX915" s="95" t="s">
        <v>102</v>
      </c>
      <c r="BY915" s="93" t="s">
        <v>102</v>
      </c>
      <c r="BZ915" s="93" t="s">
        <v>102</v>
      </c>
      <c r="CA915" s="93" t="s">
        <v>102</v>
      </c>
      <c r="CB915" s="93" t="s">
        <v>102</v>
      </c>
      <c r="CC915" s="93" t="s">
        <v>102</v>
      </c>
      <c r="CD915" s="93" t="s">
        <v>102</v>
      </c>
      <c r="CE915" s="193" t="s">
        <v>102</v>
      </c>
      <c r="CF915" s="194" t="s">
        <v>508</v>
      </c>
      <c r="CG915" s="195" t="s">
        <v>102</v>
      </c>
      <c r="CH915" s="101" t="e">
        <v>#N/A</v>
      </c>
      <c r="CI915" s="102" t="s">
        <v>580</v>
      </c>
      <c r="CJ915" s="196" t="s">
        <v>108</v>
      </c>
      <c r="CK915" s="104" t="s">
        <v>109</v>
      </c>
      <c r="CL915" s="105" t="s">
        <v>579</v>
      </c>
      <c r="CM915" s="83" t="s">
        <v>108</v>
      </c>
      <c r="CN915" s="106" t="s">
        <v>108</v>
      </c>
      <c r="CO915" s="197" t="s">
        <v>108</v>
      </c>
      <c r="CP915" s="107"/>
      <c r="CQ915" s="198" t="s">
        <v>474</v>
      </c>
      <c r="CR915" s="198" t="s">
        <v>474</v>
      </c>
      <c r="CS915" s="199" t="s">
        <v>616</v>
      </c>
      <c r="CT915" s="83" t="s">
        <v>109</v>
      </c>
      <c r="CU915" s="83" t="s">
        <v>109</v>
      </c>
      <c r="CV915" s="83">
        <v>33</v>
      </c>
      <c r="CW915" s="83" t="s">
        <v>112</v>
      </c>
      <c r="CX915" s="83">
        <v>33</v>
      </c>
      <c r="CY915" s="83" t="s">
        <v>8691</v>
      </c>
      <c r="CZ915" s="83">
        <v>1204714</v>
      </c>
      <c r="DA915" s="83" t="s">
        <v>138</v>
      </c>
      <c r="DB915" s="83" t="s">
        <v>124</v>
      </c>
      <c r="DC915" s="83" t="s">
        <v>501</v>
      </c>
      <c r="DD915" s="83">
        <v>7335</v>
      </c>
      <c r="DE915" s="83" t="s">
        <v>582</v>
      </c>
      <c r="DF915" s="83" t="s">
        <v>145</v>
      </c>
      <c r="DG915" s="83" t="s">
        <v>501</v>
      </c>
      <c r="DH915" s="83" t="s">
        <v>582</v>
      </c>
      <c r="DI915" s="85">
        <v>43646</v>
      </c>
      <c r="DJ915" s="83" t="s">
        <v>584</v>
      </c>
      <c r="DK915" s="83" t="s">
        <v>102</v>
      </c>
      <c r="DL915" s="83" t="s">
        <v>482</v>
      </c>
      <c r="DM915" s="83">
        <v>0</v>
      </c>
      <c r="DN915" s="83" t="s">
        <v>238</v>
      </c>
      <c r="DO915" s="83">
        <v>1</v>
      </c>
      <c r="DP915" s="83">
        <v>5</v>
      </c>
      <c r="DQ915" s="83"/>
      <c r="DR915" s="83" t="s">
        <v>108</v>
      </c>
      <c r="DS915" s="83" t="s">
        <v>497</v>
      </c>
      <c r="DU915" s="215" t="s">
        <v>269</v>
      </c>
      <c r="DV915" s="136">
        <v>1</v>
      </c>
      <c r="DW915" s="136">
        <v>3</v>
      </c>
      <c r="DX915" s="215" t="s">
        <v>269</v>
      </c>
      <c r="DY915" s="215" t="s">
        <v>269</v>
      </c>
      <c r="DZ915" s="215" t="s">
        <v>269</v>
      </c>
      <c r="EA915" s="215" t="s">
        <v>269</v>
      </c>
      <c r="EB915" s="215" t="s">
        <v>269</v>
      </c>
      <c r="EC915" s="215" t="s">
        <v>269</v>
      </c>
      <c r="ED915" s="215" t="s">
        <v>269</v>
      </c>
      <c r="EE915" s="215" t="s">
        <v>269</v>
      </c>
    </row>
    <row r="916" spans="1:135" ht="28.8" x14ac:dyDescent="0.55000000000000004">
      <c r="A916" s="83" t="s">
        <v>130</v>
      </c>
      <c r="B916" s="136">
        <v>669121</v>
      </c>
      <c r="C916" t="s">
        <v>1549</v>
      </c>
      <c r="D916" s="83" t="s">
        <v>228</v>
      </c>
      <c r="E916" s="138">
        <v>160616503256</v>
      </c>
      <c r="F916" s="83" t="s">
        <v>114</v>
      </c>
      <c r="G916" s="85">
        <v>43634</v>
      </c>
      <c r="H916" s="83" t="s">
        <v>98</v>
      </c>
      <c r="I916" s="84" t="s">
        <v>618</v>
      </c>
      <c r="J916" s="207" t="s">
        <v>629</v>
      </c>
      <c r="K916" s="208" t="s">
        <v>634</v>
      </c>
      <c r="L916" s="83" t="s">
        <v>108</v>
      </c>
      <c r="M916" s="184">
        <v>27772</v>
      </c>
      <c r="N916" s="184"/>
      <c r="O916" s="85" t="s">
        <v>102</v>
      </c>
      <c r="P916" s="185">
        <v>43013</v>
      </c>
      <c r="Q916" s="186" t="s">
        <v>203</v>
      </c>
      <c r="R916" s="186"/>
      <c r="S916" s="186"/>
      <c r="T916" s="187"/>
      <c r="U916" s="188" t="s">
        <v>296</v>
      </c>
      <c r="V916" s="188" t="s">
        <v>205</v>
      </c>
      <c r="W916" s="189" t="s">
        <v>619</v>
      </c>
      <c r="X916" s="189" t="s">
        <v>107</v>
      </c>
      <c r="Y916" s="190" t="s">
        <v>614</v>
      </c>
      <c r="Z916" s="83">
        <v>700</v>
      </c>
      <c r="AA916" s="83" t="s">
        <v>193</v>
      </c>
      <c r="AB916" s="83" t="s">
        <v>181</v>
      </c>
      <c r="AC916" s="83" t="s">
        <v>102</v>
      </c>
      <c r="AD916" s="83" t="s">
        <v>8692</v>
      </c>
      <c r="AE916" s="83" t="s">
        <v>102</v>
      </c>
      <c r="AF916" s="83" t="s">
        <v>102</v>
      </c>
      <c r="AG916" s="83" t="s">
        <v>174</v>
      </c>
      <c r="AH916" s="83" t="s">
        <v>8681</v>
      </c>
      <c r="AI916" s="83" t="s">
        <v>104</v>
      </c>
      <c r="AJ916" s="83" t="s">
        <v>105</v>
      </c>
      <c r="AK916" s="191" t="s">
        <v>8692</v>
      </c>
      <c r="AL916" s="191" t="s">
        <v>102</v>
      </c>
      <c r="AM916" s="191" t="s">
        <v>102</v>
      </c>
      <c r="AN916" s="191" t="s">
        <v>174</v>
      </c>
      <c r="AO916" s="191" t="s">
        <v>8681</v>
      </c>
      <c r="AP916" s="191" t="s">
        <v>104</v>
      </c>
      <c r="AQ916" s="191" t="s">
        <v>105</v>
      </c>
      <c r="AR916" s="191" t="s">
        <v>106</v>
      </c>
      <c r="AS916" s="191" t="s">
        <v>8692</v>
      </c>
      <c r="AT916" s="191" t="s">
        <v>488</v>
      </c>
      <c r="AU916" s="191" t="s">
        <v>8693</v>
      </c>
      <c r="AV916" s="191" t="s">
        <v>104</v>
      </c>
      <c r="AW916" s="191" t="s">
        <v>204</v>
      </c>
      <c r="AX916" s="191"/>
      <c r="AY916" s="192" t="s">
        <v>454</v>
      </c>
      <c r="AZ916" s="192" t="s">
        <v>416</v>
      </c>
      <c r="BA916" s="91" t="s">
        <v>108</v>
      </c>
      <c r="BB916" s="90">
        <v>0</v>
      </c>
      <c r="BC916" s="93" t="s">
        <v>102</v>
      </c>
      <c r="BD916" s="93" t="s">
        <v>102</v>
      </c>
      <c r="BE916" s="93" t="s">
        <v>102</v>
      </c>
      <c r="BF916" s="93" t="s">
        <v>102</v>
      </c>
      <c r="BG916" s="97" t="s">
        <v>108</v>
      </c>
      <c r="BH916" s="93" t="s">
        <v>108</v>
      </c>
      <c r="BI916" s="93" t="s">
        <v>102</v>
      </c>
      <c r="BJ916" s="93" t="s">
        <v>102</v>
      </c>
      <c r="BK916" s="93" t="s">
        <v>102</v>
      </c>
      <c r="BL916" s="93" t="s">
        <v>102</v>
      </c>
      <c r="BM916" s="93" t="s">
        <v>102</v>
      </c>
      <c r="BN916" s="93" t="s">
        <v>102</v>
      </c>
      <c r="BO916" s="93" t="s">
        <v>102</v>
      </c>
      <c r="BP916" s="96" t="s">
        <v>102</v>
      </c>
      <c r="BQ916" s="90">
        <v>0</v>
      </c>
      <c r="BR916" s="93" t="s">
        <v>102</v>
      </c>
      <c r="BS916" s="93" t="s">
        <v>102</v>
      </c>
      <c r="BT916" s="93" t="s">
        <v>102</v>
      </c>
      <c r="BU916" s="93" t="s">
        <v>102</v>
      </c>
      <c r="BV916" s="97" t="s">
        <v>108</v>
      </c>
      <c r="BW916" s="93" t="s">
        <v>108</v>
      </c>
      <c r="BX916" s="95" t="s">
        <v>102</v>
      </c>
      <c r="BY916" s="93" t="s">
        <v>102</v>
      </c>
      <c r="BZ916" s="93" t="s">
        <v>102</v>
      </c>
      <c r="CA916" s="93" t="s">
        <v>102</v>
      </c>
      <c r="CB916" s="93" t="s">
        <v>102</v>
      </c>
      <c r="CC916" s="93" t="s">
        <v>102</v>
      </c>
      <c r="CD916" s="93" t="s">
        <v>102</v>
      </c>
      <c r="CE916" s="193" t="s">
        <v>102</v>
      </c>
      <c r="CF916" s="194" t="s">
        <v>436</v>
      </c>
      <c r="CG916" s="195" t="s">
        <v>8694</v>
      </c>
      <c r="CH916" s="101" t="s">
        <v>310</v>
      </c>
      <c r="CI916" s="102"/>
      <c r="CJ916" s="196" t="s">
        <v>8695</v>
      </c>
      <c r="CK916" s="104" t="s">
        <v>190</v>
      </c>
      <c r="CL916" s="105"/>
      <c r="CM916" s="83" t="s">
        <v>623</v>
      </c>
      <c r="CN916" s="106" t="s">
        <v>624</v>
      </c>
      <c r="CO916" s="197" t="s">
        <v>625</v>
      </c>
      <c r="CP916" s="107"/>
      <c r="CQ916" s="198" t="s">
        <v>474</v>
      </c>
      <c r="CR916" s="198" t="s">
        <v>474</v>
      </c>
      <c r="CS916" s="199"/>
      <c r="CT916" s="83" t="s">
        <v>109</v>
      </c>
      <c r="CU916" s="83" t="s">
        <v>109</v>
      </c>
      <c r="CV916" s="83">
        <v>50</v>
      </c>
      <c r="CW916" s="83" t="s">
        <v>139</v>
      </c>
      <c r="CX916" s="83">
        <v>50</v>
      </c>
      <c r="CY916" s="83" t="s">
        <v>108</v>
      </c>
      <c r="CZ916" s="83">
        <v>1206033.5</v>
      </c>
      <c r="DA916" s="83" t="s">
        <v>581</v>
      </c>
      <c r="DB916" s="83" t="s">
        <v>152</v>
      </c>
      <c r="DC916" s="83" t="s">
        <v>500</v>
      </c>
      <c r="DD916" s="83">
        <v>7046</v>
      </c>
      <c r="DE916" s="83" t="s">
        <v>606</v>
      </c>
      <c r="DF916" s="83" t="s">
        <v>152</v>
      </c>
      <c r="DG916" s="83" t="s">
        <v>500</v>
      </c>
      <c r="DH916" s="83"/>
      <c r="DI916" s="85">
        <v>43646</v>
      </c>
      <c r="DJ916" s="83" t="s">
        <v>584</v>
      </c>
      <c r="DK916" s="83" t="s">
        <v>102</v>
      </c>
      <c r="DL916" s="83" t="s">
        <v>482</v>
      </c>
      <c r="DM916" s="83">
        <v>0</v>
      </c>
      <c r="DN916" s="83" t="s">
        <v>483</v>
      </c>
      <c r="DO916" s="83">
        <v>1</v>
      </c>
      <c r="DP916" s="83">
        <v>5</v>
      </c>
      <c r="DQ916" s="83"/>
      <c r="DR916" s="83" t="s">
        <v>108</v>
      </c>
      <c r="DS916" s="83" t="s">
        <v>497</v>
      </c>
      <c r="DU916" s="215" t="s">
        <v>269</v>
      </c>
      <c r="DV916" s="136">
        <v>1</v>
      </c>
      <c r="DW916" s="136">
        <v>3</v>
      </c>
      <c r="DX916" s="215" t="s">
        <v>269</v>
      </c>
      <c r="DY916" s="215" t="s">
        <v>269</v>
      </c>
      <c r="DZ916" s="215" t="s">
        <v>269</v>
      </c>
      <c r="EA916" s="215" t="s">
        <v>269</v>
      </c>
      <c r="EB916" s="215" t="s">
        <v>269</v>
      </c>
      <c r="EC916" s="215" t="s">
        <v>269</v>
      </c>
      <c r="ED916" s="215" t="s">
        <v>269</v>
      </c>
      <c r="EE916" s="215" t="s">
        <v>269</v>
      </c>
    </row>
    <row r="917" spans="1:135" ht="28.8" x14ac:dyDescent="0.55000000000000004">
      <c r="A917" s="83" t="s">
        <v>130</v>
      </c>
      <c r="B917" s="136">
        <v>177876</v>
      </c>
      <c r="C917" t="s">
        <v>1550</v>
      </c>
      <c r="D917" s="83" t="s">
        <v>228</v>
      </c>
      <c r="E917" s="138">
        <v>762157335712</v>
      </c>
      <c r="F917" s="83" t="s">
        <v>114</v>
      </c>
      <c r="G917" s="85">
        <v>43643</v>
      </c>
      <c r="H917" s="211" t="s">
        <v>98</v>
      </c>
      <c r="I917" s="84" t="s">
        <v>610</v>
      </c>
      <c r="J917" s="207" t="s">
        <v>627</v>
      </c>
      <c r="K917" s="208" t="s">
        <v>630</v>
      </c>
      <c r="L917" s="83" t="s">
        <v>108</v>
      </c>
      <c r="M917" s="184">
        <v>24683</v>
      </c>
      <c r="N917" s="184"/>
      <c r="O917" s="85" t="s">
        <v>102</v>
      </c>
      <c r="P917" s="185">
        <v>42491</v>
      </c>
      <c r="Q917" s="186" t="s">
        <v>203</v>
      </c>
      <c r="R917" s="186"/>
      <c r="S917" s="186"/>
      <c r="T917" s="187"/>
      <c r="U917" s="188" t="s">
        <v>296</v>
      </c>
      <c r="V917" s="188" t="s">
        <v>297</v>
      </c>
      <c r="W917" s="188" t="s">
        <v>297</v>
      </c>
      <c r="X917" s="189" t="s">
        <v>167</v>
      </c>
      <c r="Y917" s="190"/>
      <c r="Z917" s="83">
        <v>700</v>
      </c>
      <c r="AA917" s="83" t="s">
        <v>193</v>
      </c>
      <c r="AB917" s="83" t="s">
        <v>181</v>
      </c>
      <c r="AC917" s="83" t="s">
        <v>102</v>
      </c>
      <c r="AD917" s="83" t="s">
        <v>8696</v>
      </c>
      <c r="AE917" s="83" t="s">
        <v>102</v>
      </c>
      <c r="AF917" s="83" t="s">
        <v>102</v>
      </c>
      <c r="AG917" s="83" t="s">
        <v>119</v>
      </c>
      <c r="AH917" s="83" t="s">
        <v>8697</v>
      </c>
      <c r="AI917" s="83" t="s">
        <v>104</v>
      </c>
      <c r="AJ917" s="83" t="s">
        <v>105</v>
      </c>
      <c r="AK917" s="191" t="s">
        <v>8696</v>
      </c>
      <c r="AL917" s="191" t="s">
        <v>102</v>
      </c>
      <c r="AM917" s="191" t="s">
        <v>102</v>
      </c>
      <c r="AN917" s="191" t="s">
        <v>119</v>
      </c>
      <c r="AO917" s="191" t="s">
        <v>8697</v>
      </c>
      <c r="AP917" s="191" t="s">
        <v>104</v>
      </c>
      <c r="AQ917" s="191" t="s">
        <v>105</v>
      </c>
      <c r="AR917" s="191" t="s">
        <v>106</v>
      </c>
      <c r="AS917" s="191" t="s">
        <v>8696</v>
      </c>
      <c r="AT917" s="191" t="s">
        <v>485</v>
      </c>
      <c r="AU917" s="191" t="s">
        <v>8697</v>
      </c>
      <c r="AV917" s="191" t="s">
        <v>104</v>
      </c>
      <c r="AW917" s="191" t="s">
        <v>204</v>
      </c>
      <c r="AX917" s="191"/>
      <c r="AY917" s="192" t="s">
        <v>454</v>
      </c>
      <c r="AZ917" s="192" t="s">
        <v>416</v>
      </c>
      <c r="BA917" s="91" t="s">
        <v>108</v>
      </c>
      <c r="BB917" s="90">
        <v>0</v>
      </c>
      <c r="BC917" s="93" t="s">
        <v>102</v>
      </c>
      <c r="BD917" s="93" t="s">
        <v>102</v>
      </c>
      <c r="BE917" s="93" t="s">
        <v>102</v>
      </c>
      <c r="BF917" s="93" t="s">
        <v>102</v>
      </c>
      <c r="BG917" s="97" t="s">
        <v>108</v>
      </c>
      <c r="BH917" s="93" t="s">
        <v>108</v>
      </c>
      <c r="BI917" s="93" t="s">
        <v>102</v>
      </c>
      <c r="BJ917" s="93" t="s">
        <v>102</v>
      </c>
      <c r="BK917" s="93" t="s">
        <v>102</v>
      </c>
      <c r="BL917" s="93" t="s">
        <v>102</v>
      </c>
      <c r="BM917" s="93" t="s">
        <v>102</v>
      </c>
      <c r="BN917" s="93" t="s">
        <v>102</v>
      </c>
      <c r="BO917" s="93" t="s">
        <v>102</v>
      </c>
      <c r="BP917" s="96" t="s">
        <v>102</v>
      </c>
      <c r="BQ917" s="90">
        <v>0</v>
      </c>
      <c r="BR917" s="93" t="s">
        <v>102</v>
      </c>
      <c r="BS917" s="93" t="s">
        <v>102</v>
      </c>
      <c r="BT917" s="93" t="s">
        <v>102</v>
      </c>
      <c r="BU917" s="93" t="s">
        <v>102</v>
      </c>
      <c r="BV917" s="97" t="s">
        <v>108</v>
      </c>
      <c r="BW917" s="93" t="s">
        <v>108</v>
      </c>
      <c r="BX917" s="95" t="s">
        <v>102</v>
      </c>
      <c r="BY917" s="93" t="s">
        <v>102</v>
      </c>
      <c r="BZ917" s="93" t="s">
        <v>102</v>
      </c>
      <c r="CA917" s="93" t="s">
        <v>102</v>
      </c>
      <c r="CB917" s="93" t="s">
        <v>102</v>
      </c>
      <c r="CC917" s="93" t="s">
        <v>102</v>
      </c>
      <c r="CD917" s="93" t="s">
        <v>102</v>
      </c>
      <c r="CE917" s="193" t="s">
        <v>102</v>
      </c>
      <c r="CF917" s="194" t="s">
        <v>436</v>
      </c>
      <c r="CG917" s="195" t="s">
        <v>8698</v>
      </c>
      <c r="CH917" s="101" t="s">
        <v>563</v>
      </c>
      <c r="CI917" s="102"/>
      <c r="CJ917" s="196" t="s">
        <v>577</v>
      </c>
      <c r="CK917" s="104" t="s">
        <v>190</v>
      </c>
      <c r="CL917" s="105"/>
      <c r="CM917" s="83" t="s">
        <v>578</v>
      </c>
      <c r="CN917" s="106" t="s">
        <v>108</v>
      </c>
      <c r="CO917" s="197" t="s">
        <v>566</v>
      </c>
      <c r="CP917" s="107"/>
      <c r="CQ917" s="198" t="s">
        <v>107</v>
      </c>
      <c r="CR917" s="198" t="s">
        <v>107</v>
      </c>
      <c r="CS917" s="199"/>
      <c r="CT917" s="83" t="s">
        <v>109</v>
      </c>
      <c r="CU917" s="83" t="s">
        <v>109</v>
      </c>
      <c r="CV917" s="83">
        <v>20</v>
      </c>
      <c r="CW917" s="83" t="s">
        <v>270</v>
      </c>
      <c r="CX917" s="83">
        <v>20</v>
      </c>
      <c r="CY917" s="83" t="s">
        <v>108</v>
      </c>
      <c r="CZ917" s="83">
        <v>1207353</v>
      </c>
      <c r="DA917" s="83" t="s">
        <v>8699</v>
      </c>
      <c r="DB917" s="83" t="s">
        <v>118</v>
      </c>
      <c r="DC917" s="83" t="s">
        <v>108</v>
      </c>
      <c r="DD917" s="83">
        <v>8211</v>
      </c>
      <c r="DE917" s="83" t="s">
        <v>173</v>
      </c>
      <c r="DF917" s="83" t="s">
        <v>118</v>
      </c>
      <c r="DG917" s="83" t="s">
        <v>500</v>
      </c>
      <c r="DH917" s="83"/>
      <c r="DI917" s="85">
        <v>43646</v>
      </c>
      <c r="DJ917" s="83" t="s">
        <v>584</v>
      </c>
      <c r="DK917" s="83" t="s">
        <v>102</v>
      </c>
      <c r="DL917" s="83" t="s">
        <v>482</v>
      </c>
      <c r="DM917" s="83">
        <v>0</v>
      </c>
      <c r="DN917" s="83" t="s">
        <v>483</v>
      </c>
      <c r="DO917" s="83">
        <v>1</v>
      </c>
      <c r="DP917" s="83">
        <v>5</v>
      </c>
      <c r="DQ917" s="83"/>
      <c r="DR917" s="83" t="s">
        <v>108</v>
      </c>
      <c r="DS917" s="83" t="s">
        <v>497</v>
      </c>
      <c r="DU917" s="215" t="s">
        <v>269</v>
      </c>
      <c r="DV917" s="136">
        <v>1</v>
      </c>
      <c r="DW917" s="136">
        <v>3</v>
      </c>
      <c r="DX917" s="215" t="s">
        <v>269</v>
      </c>
      <c r="DY917" s="215" t="s">
        <v>269</v>
      </c>
      <c r="DZ917" s="215" t="s">
        <v>269</v>
      </c>
      <c r="EA917" s="215" t="s">
        <v>269</v>
      </c>
      <c r="EB917" s="215" t="s">
        <v>269</v>
      </c>
      <c r="EC917" s="215" t="s">
        <v>269</v>
      </c>
      <c r="ED917" s="215" t="s">
        <v>269</v>
      </c>
      <c r="EE917" s="215" t="s">
        <v>269</v>
      </c>
    </row>
    <row r="918" spans="1:135" ht="57.6" x14ac:dyDescent="0.55000000000000004">
      <c r="A918" s="83" t="s">
        <v>130</v>
      </c>
      <c r="B918" s="136">
        <v>613405</v>
      </c>
      <c r="C918" t="s">
        <v>1551</v>
      </c>
      <c r="D918" s="83" t="s">
        <v>228</v>
      </c>
      <c r="E918" s="138">
        <v>172188411346</v>
      </c>
      <c r="F918" s="83" t="s">
        <v>143</v>
      </c>
      <c r="G918" s="85">
        <v>43620</v>
      </c>
      <c r="H918" s="83" t="s">
        <v>98</v>
      </c>
      <c r="I918" s="84" t="s">
        <v>612</v>
      </c>
      <c r="J918" s="207" t="s">
        <v>628</v>
      </c>
      <c r="K918" s="208" t="s">
        <v>633</v>
      </c>
      <c r="L918" s="83" t="s">
        <v>108</v>
      </c>
      <c r="M918" s="184" t="s">
        <v>102</v>
      </c>
      <c r="N918" s="184" t="s">
        <v>556</v>
      </c>
      <c r="O918" s="85" t="s">
        <v>102</v>
      </c>
      <c r="P918" s="185">
        <v>42491</v>
      </c>
      <c r="Q918" s="186" t="s">
        <v>202</v>
      </c>
      <c r="R918" s="186" t="s">
        <v>613</v>
      </c>
      <c r="S918" s="186"/>
      <c r="T918" s="187"/>
      <c r="U918" s="188" t="s">
        <v>295</v>
      </c>
      <c r="V918" s="188" t="s">
        <v>205</v>
      </c>
      <c r="W918" s="188" t="s">
        <v>295</v>
      </c>
      <c r="X918" s="189" t="s">
        <v>107</v>
      </c>
      <c r="Y918" s="190" t="s">
        <v>614</v>
      </c>
      <c r="Z918" s="83">
        <v>700</v>
      </c>
      <c r="AA918" s="83" t="s">
        <v>193</v>
      </c>
      <c r="AB918" s="83" t="s">
        <v>181</v>
      </c>
      <c r="AC918" s="83" t="s">
        <v>102</v>
      </c>
      <c r="AD918" s="83" t="s">
        <v>8700</v>
      </c>
      <c r="AE918" s="83" t="s">
        <v>8701</v>
      </c>
      <c r="AF918" s="83" t="s">
        <v>102</v>
      </c>
      <c r="AG918" s="83" t="s">
        <v>175</v>
      </c>
      <c r="AH918" s="83" t="s">
        <v>8702</v>
      </c>
      <c r="AI918" s="83" t="s">
        <v>104</v>
      </c>
      <c r="AJ918" s="83" t="s">
        <v>105</v>
      </c>
      <c r="AK918" s="191" t="s">
        <v>8700</v>
      </c>
      <c r="AL918" s="191" t="s">
        <v>8701</v>
      </c>
      <c r="AM918" s="191" t="s">
        <v>102</v>
      </c>
      <c r="AN918" s="191" t="s">
        <v>175</v>
      </c>
      <c r="AO918" s="191" t="s">
        <v>8702</v>
      </c>
      <c r="AP918" s="191" t="s">
        <v>104</v>
      </c>
      <c r="AQ918" s="191" t="s">
        <v>105</v>
      </c>
      <c r="AR918" s="191" t="s">
        <v>106</v>
      </c>
      <c r="AS918" s="191"/>
      <c r="AT918" s="191"/>
      <c r="AU918" s="191"/>
      <c r="AV918" s="191"/>
      <c r="AW918" s="191"/>
      <c r="AX918" s="191" t="s">
        <v>575</v>
      </c>
      <c r="AY918" s="192" t="s">
        <v>454</v>
      </c>
      <c r="AZ918" s="192" t="s">
        <v>108</v>
      </c>
      <c r="BA918" s="91" t="s">
        <v>108</v>
      </c>
      <c r="BB918" s="90">
        <v>0</v>
      </c>
      <c r="BC918" s="93" t="s">
        <v>102</v>
      </c>
      <c r="BD918" s="93" t="s">
        <v>102</v>
      </c>
      <c r="BE918" s="93" t="s">
        <v>102</v>
      </c>
      <c r="BF918" s="93" t="s">
        <v>102</v>
      </c>
      <c r="BG918" s="97" t="s">
        <v>108</v>
      </c>
      <c r="BH918" s="93" t="s">
        <v>108</v>
      </c>
      <c r="BI918" s="93" t="s">
        <v>102</v>
      </c>
      <c r="BJ918" s="93" t="s">
        <v>102</v>
      </c>
      <c r="BK918" s="93" t="s">
        <v>102</v>
      </c>
      <c r="BL918" s="93" t="s">
        <v>102</v>
      </c>
      <c r="BM918" s="93" t="s">
        <v>102</v>
      </c>
      <c r="BN918" s="93" t="s">
        <v>102</v>
      </c>
      <c r="BO918" s="93" t="s">
        <v>102</v>
      </c>
      <c r="BP918" s="96" t="s">
        <v>102</v>
      </c>
      <c r="BQ918" s="90">
        <v>0</v>
      </c>
      <c r="BR918" s="93" t="s">
        <v>102</v>
      </c>
      <c r="BS918" s="93" t="s">
        <v>102</v>
      </c>
      <c r="BT918" s="93" t="s">
        <v>102</v>
      </c>
      <c r="BU918" s="93" t="s">
        <v>102</v>
      </c>
      <c r="BV918" s="97" t="s">
        <v>108</v>
      </c>
      <c r="BW918" s="93" t="s">
        <v>108</v>
      </c>
      <c r="BX918" s="95" t="s">
        <v>102</v>
      </c>
      <c r="BY918" s="93" t="s">
        <v>102</v>
      </c>
      <c r="BZ918" s="93" t="s">
        <v>102</v>
      </c>
      <c r="CA918" s="93" t="s">
        <v>102</v>
      </c>
      <c r="CB918" s="93" t="s">
        <v>102</v>
      </c>
      <c r="CC918" s="93" t="s">
        <v>102</v>
      </c>
      <c r="CD918" s="93" t="s">
        <v>102</v>
      </c>
      <c r="CE918" s="193" t="s">
        <v>102</v>
      </c>
      <c r="CF918" s="194" t="s">
        <v>508</v>
      </c>
      <c r="CG918" s="195" t="s">
        <v>102</v>
      </c>
      <c r="CH918" s="101" t="e">
        <v>#N/A</v>
      </c>
      <c r="CI918" s="102" t="s">
        <v>580</v>
      </c>
      <c r="CJ918" s="196" t="s">
        <v>108</v>
      </c>
      <c r="CK918" s="104" t="s">
        <v>109</v>
      </c>
      <c r="CL918" s="105" t="s">
        <v>579</v>
      </c>
      <c r="CM918" s="83" t="s">
        <v>108</v>
      </c>
      <c r="CN918" s="106" t="s">
        <v>108</v>
      </c>
      <c r="CO918" s="197" t="s">
        <v>108</v>
      </c>
      <c r="CP918" s="107"/>
      <c r="CQ918" s="198" t="s">
        <v>474</v>
      </c>
      <c r="CR918" s="198" t="s">
        <v>474</v>
      </c>
      <c r="CS918" s="199" t="s">
        <v>616</v>
      </c>
      <c r="CT918" s="83" t="s">
        <v>109</v>
      </c>
      <c r="CU918" s="83" t="s">
        <v>109</v>
      </c>
      <c r="CV918" s="83">
        <v>61</v>
      </c>
      <c r="CW918" s="83" t="s">
        <v>112</v>
      </c>
      <c r="CX918" s="83">
        <v>61</v>
      </c>
      <c r="CY918" s="83" t="s">
        <v>8703</v>
      </c>
      <c r="CZ918" s="83">
        <v>1208672.5</v>
      </c>
      <c r="DA918" s="83" t="s">
        <v>138</v>
      </c>
      <c r="DB918" s="83" t="s">
        <v>124</v>
      </c>
      <c r="DC918" s="83" t="s">
        <v>501</v>
      </c>
      <c r="DD918" s="83">
        <v>7799</v>
      </c>
      <c r="DE918" s="83" t="s">
        <v>582</v>
      </c>
      <c r="DF918" s="83" t="s">
        <v>145</v>
      </c>
      <c r="DG918" s="83" t="s">
        <v>501</v>
      </c>
      <c r="DH918" s="83" t="s">
        <v>582</v>
      </c>
      <c r="DI918" s="85">
        <v>43646</v>
      </c>
      <c r="DJ918" s="83" t="s">
        <v>584</v>
      </c>
      <c r="DK918" s="83" t="s">
        <v>102</v>
      </c>
      <c r="DL918" s="83" t="s">
        <v>482</v>
      </c>
      <c r="DM918" s="83">
        <v>0</v>
      </c>
      <c r="DN918" s="83" t="s">
        <v>238</v>
      </c>
      <c r="DO918" s="83">
        <v>1</v>
      </c>
      <c r="DP918" s="83">
        <v>1</v>
      </c>
      <c r="DQ918" s="83"/>
      <c r="DR918" s="83" t="s">
        <v>108</v>
      </c>
      <c r="DS918" s="83" t="s">
        <v>497</v>
      </c>
      <c r="DU918" s="215" t="s">
        <v>269</v>
      </c>
      <c r="DV918" s="136">
        <v>1</v>
      </c>
      <c r="DW918" s="136">
        <v>3</v>
      </c>
      <c r="DX918" s="215" t="s">
        <v>269</v>
      </c>
      <c r="DY918" s="215" t="s">
        <v>269</v>
      </c>
      <c r="DZ918" s="215" t="s">
        <v>269</v>
      </c>
      <c r="EA918" s="215" t="s">
        <v>269</v>
      </c>
      <c r="EB918" s="215" t="s">
        <v>269</v>
      </c>
      <c r="EC918" s="215" t="s">
        <v>269</v>
      </c>
      <c r="ED918" s="215" t="s">
        <v>269</v>
      </c>
      <c r="EE918" s="215" t="s">
        <v>269</v>
      </c>
    </row>
    <row r="919" spans="1:135" ht="28.8" x14ac:dyDescent="0.55000000000000004">
      <c r="A919" s="83" t="s">
        <v>130</v>
      </c>
      <c r="B919" s="136">
        <v>587411</v>
      </c>
      <c r="C919" t="s">
        <v>1552</v>
      </c>
      <c r="D919" s="83" t="s">
        <v>228</v>
      </c>
      <c r="E919" s="138">
        <v>550896091223</v>
      </c>
      <c r="F919" s="83" t="s">
        <v>114</v>
      </c>
      <c r="G919" s="85">
        <v>43634</v>
      </c>
      <c r="H919" s="83" t="s">
        <v>98</v>
      </c>
      <c r="I919" s="84" t="s">
        <v>618</v>
      </c>
      <c r="J919" s="207" t="s">
        <v>629</v>
      </c>
      <c r="K919" s="208" t="s">
        <v>634</v>
      </c>
      <c r="L919" s="83" t="s">
        <v>108</v>
      </c>
      <c r="M919" s="184">
        <v>27773</v>
      </c>
      <c r="N919" s="184"/>
      <c r="O919" s="85" t="s">
        <v>102</v>
      </c>
      <c r="P919" s="185">
        <v>43013</v>
      </c>
      <c r="Q919" s="186" t="s">
        <v>203</v>
      </c>
      <c r="R919" s="186"/>
      <c r="S919" s="186"/>
      <c r="T919" s="187"/>
      <c r="U919" s="188" t="s">
        <v>296</v>
      </c>
      <c r="V919" s="188" t="s">
        <v>205</v>
      </c>
      <c r="W919" s="189" t="s">
        <v>619</v>
      </c>
      <c r="X919" s="189" t="s">
        <v>107</v>
      </c>
      <c r="Y919" s="190" t="s">
        <v>614</v>
      </c>
      <c r="Z919" s="83">
        <v>700</v>
      </c>
      <c r="AA919" s="83" t="s">
        <v>193</v>
      </c>
      <c r="AB919" s="83" t="s">
        <v>181</v>
      </c>
      <c r="AC919" s="83" t="s">
        <v>102</v>
      </c>
      <c r="AD919" s="83" t="s">
        <v>8704</v>
      </c>
      <c r="AE919" s="83" t="s">
        <v>102</v>
      </c>
      <c r="AF919" s="83" t="s">
        <v>102</v>
      </c>
      <c r="AG919" s="83" t="s">
        <v>174</v>
      </c>
      <c r="AH919" s="83" t="s">
        <v>8693</v>
      </c>
      <c r="AI919" s="83" t="s">
        <v>104</v>
      </c>
      <c r="AJ919" s="83" t="s">
        <v>105</v>
      </c>
      <c r="AK919" s="191" t="s">
        <v>8704</v>
      </c>
      <c r="AL919" s="191" t="s">
        <v>102</v>
      </c>
      <c r="AM919" s="191" t="s">
        <v>102</v>
      </c>
      <c r="AN919" s="191" t="s">
        <v>174</v>
      </c>
      <c r="AO919" s="191" t="s">
        <v>8693</v>
      </c>
      <c r="AP919" s="191" t="s">
        <v>104</v>
      </c>
      <c r="AQ919" s="191" t="s">
        <v>105</v>
      </c>
      <c r="AR919" s="191" t="s">
        <v>106</v>
      </c>
      <c r="AS919" s="191" t="s">
        <v>8704</v>
      </c>
      <c r="AT919" s="191" t="s">
        <v>488</v>
      </c>
      <c r="AU919" s="191" t="s">
        <v>8705</v>
      </c>
      <c r="AV919" s="191" t="s">
        <v>104</v>
      </c>
      <c r="AW919" s="191" t="s">
        <v>204</v>
      </c>
      <c r="AX919" s="191"/>
      <c r="AY919" s="192" t="s">
        <v>454</v>
      </c>
      <c r="AZ919" s="192" t="s">
        <v>416</v>
      </c>
      <c r="BA919" s="91" t="s">
        <v>108</v>
      </c>
      <c r="BB919" s="90">
        <v>0</v>
      </c>
      <c r="BC919" s="93" t="s">
        <v>102</v>
      </c>
      <c r="BD919" s="93" t="s">
        <v>102</v>
      </c>
      <c r="BE919" s="93" t="s">
        <v>102</v>
      </c>
      <c r="BF919" s="93" t="s">
        <v>102</v>
      </c>
      <c r="BG919" s="97" t="s">
        <v>108</v>
      </c>
      <c r="BH919" s="93" t="s">
        <v>108</v>
      </c>
      <c r="BI919" s="93" t="s">
        <v>102</v>
      </c>
      <c r="BJ919" s="93" t="s">
        <v>102</v>
      </c>
      <c r="BK919" s="93" t="s">
        <v>102</v>
      </c>
      <c r="BL919" s="93" t="s">
        <v>102</v>
      </c>
      <c r="BM919" s="93" t="s">
        <v>102</v>
      </c>
      <c r="BN919" s="93" t="s">
        <v>102</v>
      </c>
      <c r="BO919" s="93" t="s">
        <v>102</v>
      </c>
      <c r="BP919" s="96" t="s">
        <v>102</v>
      </c>
      <c r="BQ919" s="90">
        <v>0</v>
      </c>
      <c r="BR919" s="93" t="s">
        <v>102</v>
      </c>
      <c r="BS919" s="93" t="s">
        <v>102</v>
      </c>
      <c r="BT919" s="93" t="s">
        <v>102</v>
      </c>
      <c r="BU919" s="93" t="s">
        <v>102</v>
      </c>
      <c r="BV919" s="97" t="s">
        <v>108</v>
      </c>
      <c r="BW919" s="93" t="s">
        <v>108</v>
      </c>
      <c r="BX919" s="95" t="s">
        <v>102</v>
      </c>
      <c r="BY919" s="93" t="s">
        <v>102</v>
      </c>
      <c r="BZ919" s="93" t="s">
        <v>102</v>
      </c>
      <c r="CA919" s="93" t="s">
        <v>102</v>
      </c>
      <c r="CB919" s="93" t="s">
        <v>102</v>
      </c>
      <c r="CC919" s="93" t="s">
        <v>102</v>
      </c>
      <c r="CD919" s="93" t="s">
        <v>102</v>
      </c>
      <c r="CE919" s="193" t="s">
        <v>102</v>
      </c>
      <c r="CF919" s="194" t="s">
        <v>436</v>
      </c>
      <c r="CG919" s="195" t="s">
        <v>8706</v>
      </c>
      <c r="CH919" s="101" t="s">
        <v>310</v>
      </c>
      <c r="CI919" s="102"/>
      <c r="CJ919" s="196" t="s">
        <v>8707</v>
      </c>
      <c r="CK919" s="104" t="s">
        <v>190</v>
      </c>
      <c r="CL919" s="105"/>
      <c r="CM919" s="83" t="s">
        <v>623</v>
      </c>
      <c r="CN919" s="106" t="s">
        <v>624</v>
      </c>
      <c r="CO919" s="197" t="s">
        <v>625</v>
      </c>
      <c r="CP919" s="107"/>
      <c r="CQ919" s="198" t="s">
        <v>474</v>
      </c>
      <c r="CR919" s="198" t="s">
        <v>474</v>
      </c>
      <c r="CS919" s="199"/>
      <c r="CT919" s="83" t="s">
        <v>109</v>
      </c>
      <c r="CU919" s="83" t="s">
        <v>109</v>
      </c>
      <c r="CV919" s="83">
        <v>51</v>
      </c>
      <c r="CW919" s="83" t="s">
        <v>139</v>
      </c>
      <c r="CX919" s="83">
        <v>51</v>
      </c>
      <c r="CY919" s="83" t="s">
        <v>108</v>
      </c>
      <c r="CZ919" s="83">
        <v>1209992</v>
      </c>
      <c r="DA919" s="83" t="s">
        <v>581</v>
      </c>
      <c r="DB919" s="83" t="s">
        <v>152</v>
      </c>
      <c r="DC919" s="83" t="s">
        <v>500</v>
      </c>
      <c r="DD919" s="83">
        <v>3865</v>
      </c>
      <c r="DE919" s="83" t="s">
        <v>606</v>
      </c>
      <c r="DF919" s="83" t="s">
        <v>152</v>
      </c>
      <c r="DG919" s="83" t="s">
        <v>500</v>
      </c>
      <c r="DH919" s="83"/>
      <c r="DI919" s="85">
        <v>43646</v>
      </c>
      <c r="DJ919" s="83" t="s">
        <v>584</v>
      </c>
      <c r="DK919" s="83" t="s">
        <v>102</v>
      </c>
      <c r="DL919" s="83" t="s">
        <v>482</v>
      </c>
      <c r="DM919" s="83">
        <v>0</v>
      </c>
      <c r="DN919" s="83" t="s">
        <v>483</v>
      </c>
      <c r="DO919" s="83">
        <v>1</v>
      </c>
      <c r="DP919" s="83">
        <v>1</v>
      </c>
      <c r="DQ919" s="83"/>
      <c r="DR919" s="83" t="s">
        <v>108</v>
      </c>
      <c r="DS919" s="83" t="s">
        <v>497</v>
      </c>
      <c r="DU919" s="215" t="s">
        <v>269</v>
      </c>
      <c r="DV919" s="136">
        <v>1</v>
      </c>
      <c r="DW919" s="136">
        <v>3</v>
      </c>
      <c r="DX919" s="215" t="s">
        <v>269</v>
      </c>
      <c r="DY919" s="215" t="s">
        <v>269</v>
      </c>
      <c r="DZ919" s="215" t="s">
        <v>269</v>
      </c>
      <c r="EA919" s="215" t="s">
        <v>269</v>
      </c>
      <c r="EB919" s="215" t="s">
        <v>269</v>
      </c>
      <c r="EC919" s="215" t="s">
        <v>269</v>
      </c>
      <c r="ED919" s="215" t="s">
        <v>269</v>
      </c>
      <c r="EE919" s="215" t="s">
        <v>269</v>
      </c>
    </row>
    <row r="920" spans="1:135" ht="28.8" x14ac:dyDescent="0.55000000000000004">
      <c r="A920" s="83" t="s">
        <v>130</v>
      </c>
      <c r="B920" s="136">
        <v>692203</v>
      </c>
      <c r="C920" t="s">
        <v>1553</v>
      </c>
      <c r="D920" s="83" t="s">
        <v>228</v>
      </c>
      <c r="E920" s="138">
        <v>524811322124</v>
      </c>
      <c r="F920" s="83" t="s">
        <v>114</v>
      </c>
      <c r="G920" s="85">
        <v>43643</v>
      </c>
      <c r="H920" s="211" t="s">
        <v>98</v>
      </c>
      <c r="I920" s="84" t="s">
        <v>610</v>
      </c>
      <c r="J920" s="207" t="s">
        <v>627</v>
      </c>
      <c r="K920" s="208" t="s">
        <v>630</v>
      </c>
      <c r="L920" s="83" t="s">
        <v>108</v>
      </c>
      <c r="M920" s="184">
        <v>24684</v>
      </c>
      <c r="N920" s="184"/>
      <c r="O920" s="85" t="s">
        <v>102</v>
      </c>
      <c r="P920" s="185">
        <v>42491</v>
      </c>
      <c r="Q920" s="186" t="s">
        <v>203</v>
      </c>
      <c r="R920" s="186"/>
      <c r="S920" s="186"/>
      <c r="T920" s="187"/>
      <c r="U920" s="188" t="s">
        <v>296</v>
      </c>
      <c r="V920" s="188" t="s">
        <v>297</v>
      </c>
      <c r="W920" s="188" t="s">
        <v>297</v>
      </c>
      <c r="X920" s="189" t="s">
        <v>167</v>
      </c>
      <c r="Y920" s="190"/>
      <c r="Z920" s="83">
        <v>700</v>
      </c>
      <c r="AA920" s="83" t="s">
        <v>193</v>
      </c>
      <c r="AB920" s="83" t="s">
        <v>181</v>
      </c>
      <c r="AC920" s="83" t="s">
        <v>102</v>
      </c>
      <c r="AD920" s="83" t="s">
        <v>8708</v>
      </c>
      <c r="AE920" s="83" t="s">
        <v>102</v>
      </c>
      <c r="AF920" s="83" t="s">
        <v>102</v>
      </c>
      <c r="AG920" s="83" t="s">
        <v>119</v>
      </c>
      <c r="AH920" s="83" t="s">
        <v>8709</v>
      </c>
      <c r="AI920" s="83" t="s">
        <v>104</v>
      </c>
      <c r="AJ920" s="83" t="s">
        <v>105</v>
      </c>
      <c r="AK920" s="191" t="s">
        <v>8708</v>
      </c>
      <c r="AL920" s="191" t="s">
        <v>102</v>
      </c>
      <c r="AM920" s="191" t="s">
        <v>102</v>
      </c>
      <c r="AN920" s="191" t="s">
        <v>119</v>
      </c>
      <c r="AO920" s="191" t="s">
        <v>8709</v>
      </c>
      <c r="AP920" s="191" t="s">
        <v>104</v>
      </c>
      <c r="AQ920" s="191" t="s">
        <v>105</v>
      </c>
      <c r="AR920" s="191" t="s">
        <v>106</v>
      </c>
      <c r="AS920" s="191" t="s">
        <v>8708</v>
      </c>
      <c r="AT920" s="191" t="s">
        <v>485</v>
      </c>
      <c r="AU920" s="191" t="s">
        <v>8709</v>
      </c>
      <c r="AV920" s="191" t="s">
        <v>104</v>
      </c>
      <c r="AW920" s="191" t="s">
        <v>204</v>
      </c>
      <c r="AX920" s="191"/>
      <c r="AY920" s="192" t="s">
        <v>454</v>
      </c>
      <c r="AZ920" s="192" t="s">
        <v>416</v>
      </c>
      <c r="BA920" s="91" t="s">
        <v>108</v>
      </c>
      <c r="BB920" s="90">
        <v>0</v>
      </c>
      <c r="BC920" s="93" t="s">
        <v>102</v>
      </c>
      <c r="BD920" s="93" t="s">
        <v>102</v>
      </c>
      <c r="BE920" s="93" t="s">
        <v>102</v>
      </c>
      <c r="BF920" s="93" t="s">
        <v>102</v>
      </c>
      <c r="BG920" s="97" t="s">
        <v>108</v>
      </c>
      <c r="BH920" s="93" t="s">
        <v>108</v>
      </c>
      <c r="BI920" s="93" t="s">
        <v>102</v>
      </c>
      <c r="BJ920" s="93" t="s">
        <v>102</v>
      </c>
      <c r="BK920" s="93" t="s">
        <v>102</v>
      </c>
      <c r="BL920" s="93" t="s">
        <v>102</v>
      </c>
      <c r="BM920" s="93" t="s">
        <v>102</v>
      </c>
      <c r="BN920" s="93" t="s">
        <v>102</v>
      </c>
      <c r="BO920" s="93" t="s">
        <v>102</v>
      </c>
      <c r="BP920" s="96" t="s">
        <v>102</v>
      </c>
      <c r="BQ920" s="90">
        <v>0</v>
      </c>
      <c r="BR920" s="93" t="s">
        <v>102</v>
      </c>
      <c r="BS920" s="93" t="s">
        <v>102</v>
      </c>
      <c r="BT920" s="93" t="s">
        <v>102</v>
      </c>
      <c r="BU920" s="93" t="s">
        <v>102</v>
      </c>
      <c r="BV920" s="97" t="s">
        <v>108</v>
      </c>
      <c r="BW920" s="93" t="s">
        <v>108</v>
      </c>
      <c r="BX920" s="95" t="s">
        <v>102</v>
      </c>
      <c r="BY920" s="93" t="s">
        <v>102</v>
      </c>
      <c r="BZ920" s="93" t="s">
        <v>102</v>
      </c>
      <c r="CA920" s="93" t="s">
        <v>102</v>
      </c>
      <c r="CB920" s="93" t="s">
        <v>102</v>
      </c>
      <c r="CC920" s="93" t="s">
        <v>102</v>
      </c>
      <c r="CD920" s="93" t="s">
        <v>102</v>
      </c>
      <c r="CE920" s="193" t="s">
        <v>102</v>
      </c>
      <c r="CF920" s="194" t="s">
        <v>436</v>
      </c>
      <c r="CG920" s="195" t="s">
        <v>8710</v>
      </c>
      <c r="CH920" s="101" t="s">
        <v>563</v>
      </c>
      <c r="CI920" s="102"/>
      <c r="CJ920" s="196" t="s">
        <v>577</v>
      </c>
      <c r="CK920" s="104" t="s">
        <v>190</v>
      </c>
      <c r="CL920" s="105"/>
      <c r="CM920" s="83" t="s">
        <v>578</v>
      </c>
      <c r="CN920" s="106" t="s">
        <v>108</v>
      </c>
      <c r="CO920" s="197" t="s">
        <v>566</v>
      </c>
      <c r="CP920" s="107"/>
      <c r="CQ920" s="198" t="s">
        <v>107</v>
      </c>
      <c r="CR920" s="198" t="s">
        <v>107</v>
      </c>
      <c r="CS920" s="199"/>
      <c r="CT920" s="83" t="s">
        <v>109</v>
      </c>
      <c r="CU920" s="83" t="s">
        <v>109</v>
      </c>
      <c r="CV920" s="83">
        <v>45</v>
      </c>
      <c r="CW920" s="83" t="s">
        <v>270</v>
      </c>
      <c r="CX920" s="83">
        <v>45</v>
      </c>
      <c r="CY920" s="83" t="s">
        <v>108</v>
      </c>
      <c r="CZ920" s="83">
        <v>1211311.5</v>
      </c>
      <c r="DA920" s="83" t="s">
        <v>8711</v>
      </c>
      <c r="DB920" s="83" t="s">
        <v>118</v>
      </c>
      <c r="DC920" s="83" t="s">
        <v>108</v>
      </c>
      <c r="DD920" s="83">
        <v>6988</v>
      </c>
      <c r="DE920" s="83" t="s">
        <v>173</v>
      </c>
      <c r="DF920" s="83" t="s">
        <v>118</v>
      </c>
      <c r="DG920" s="83" t="s">
        <v>500</v>
      </c>
      <c r="DH920" s="83"/>
      <c r="DI920" s="85">
        <v>43646</v>
      </c>
      <c r="DJ920" s="83" t="s">
        <v>584</v>
      </c>
      <c r="DK920" s="83" t="s">
        <v>102</v>
      </c>
      <c r="DL920" s="83" t="s">
        <v>482</v>
      </c>
      <c r="DM920" s="83">
        <v>0</v>
      </c>
      <c r="DN920" s="83" t="s">
        <v>483</v>
      </c>
      <c r="DO920" s="83">
        <v>1</v>
      </c>
      <c r="DP920" s="83">
        <v>6</v>
      </c>
      <c r="DQ920" s="83"/>
      <c r="DR920" s="83" t="s">
        <v>108</v>
      </c>
      <c r="DS920" s="83" t="s">
        <v>497</v>
      </c>
      <c r="DU920" s="215" t="s">
        <v>269</v>
      </c>
      <c r="DV920" s="136">
        <v>1</v>
      </c>
      <c r="DW920" s="136">
        <v>3</v>
      </c>
      <c r="DX920" s="215" t="s">
        <v>269</v>
      </c>
      <c r="DY920" s="215" t="s">
        <v>269</v>
      </c>
      <c r="DZ920" s="215" t="s">
        <v>269</v>
      </c>
      <c r="EA920" s="215" t="s">
        <v>269</v>
      </c>
      <c r="EB920" s="215" t="s">
        <v>269</v>
      </c>
      <c r="EC920" s="215" t="s">
        <v>269</v>
      </c>
      <c r="ED920" s="215" t="s">
        <v>269</v>
      </c>
      <c r="EE920" s="215" t="s">
        <v>269</v>
      </c>
    </row>
    <row r="921" spans="1:135" ht="57.6" x14ac:dyDescent="0.55000000000000004">
      <c r="A921" s="83" t="s">
        <v>130</v>
      </c>
      <c r="B921" s="136">
        <v>832686</v>
      </c>
      <c r="C921" t="s">
        <v>1554</v>
      </c>
      <c r="D921" s="83" t="s">
        <v>228</v>
      </c>
      <c r="E921" s="138">
        <v>733693997985</v>
      </c>
      <c r="F921" s="83" t="s">
        <v>143</v>
      </c>
      <c r="G921" s="85">
        <v>43620</v>
      </c>
      <c r="H921" s="83" t="s">
        <v>98</v>
      </c>
      <c r="I921" s="84" t="s">
        <v>612</v>
      </c>
      <c r="J921" s="207" t="s">
        <v>628</v>
      </c>
      <c r="K921" s="208" t="s">
        <v>633</v>
      </c>
      <c r="L921" s="83" t="s">
        <v>108</v>
      </c>
      <c r="M921" s="184" t="s">
        <v>102</v>
      </c>
      <c r="N921" s="184" t="s">
        <v>556</v>
      </c>
      <c r="O921" s="85" t="s">
        <v>102</v>
      </c>
      <c r="P921" s="185">
        <v>42491</v>
      </c>
      <c r="Q921" s="186" t="s">
        <v>202</v>
      </c>
      <c r="R921" s="186" t="s">
        <v>613</v>
      </c>
      <c r="S921" s="186"/>
      <c r="T921" s="187"/>
      <c r="U921" s="188" t="s">
        <v>295</v>
      </c>
      <c r="V921" s="188" t="s">
        <v>205</v>
      </c>
      <c r="W921" s="188" t="s">
        <v>295</v>
      </c>
      <c r="X921" s="189" t="s">
        <v>107</v>
      </c>
      <c r="Y921" s="190" t="s">
        <v>614</v>
      </c>
      <c r="Z921" s="83">
        <v>700</v>
      </c>
      <c r="AA921" s="83" t="s">
        <v>193</v>
      </c>
      <c r="AB921" s="83" t="s">
        <v>181</v>
      </c>
      <c r="AC921" s="83" t="s">
        <v>102</v>
      </c>
      <c r="AD921" s="83" t="s">
        <v>8712</v>
      </c>
      <c r="AE921" s="83" t="s">
        <v>8713</v>
      </c>
      <c r="AF921" s="83" t="s">
        <v>102</v>
      </c>
      <c r="AG921" s="83" t="s">
        <v>175</v>
      </c>
      <c r="AH921" s="83" t="s">
        <v>8714</v>
      </c>
      <c r="AI921" s="83" t="s">
        <v>104</v>
      </c>
      <c r="AJ921" s="83" t="s">
        <v>105</v>
      </c>
      <c r="AK921" s="191" t="s">
        <v>8712</v>
      </c>
      <c r="AL921" s="191" t="s">
        <v>8713</v>
      </c>
      <c r="AM921" s="191" t="s">
        <v>102</v>
      </c>
      <c r="AN921" s="191" t="s">
        <v>175</v>
      </c>
      <c r="AO921" s="191" t="s">
        <v>8714</v>
      </c>
      <c r="AP921" s="191" t="s">
        <v>104</v>
      </c>
      <c r="AQ921" s="191" t="s">
        <v>105</v>
      </c>
      <c r="AR921" s="191" t="s">
        <v>106</v>
      </c>
      <c r="AS921" s="191"/>
      <c r="AT921" s="191"/>
      <c r="AU921" s="191"/>
      <c r="AV921" s="191"/>
      <c r="AW921" s="191"/>
      <c r="AX921" s="191" t="s">
        <v>575</v>
      </c>
      <c r="AY921" s="192" t="s">
        <v>454</v>
      </c>
      <c r="AZ921" s="192" t="s">
        <v>108</v>
      </c>
      <c r="BA921" s="91" t="s">
        <v>108</v>
      </c>
      <c r="BB921" s="90">
        <v>0</v>
      </c>
      <c r="BC921" s="93" t="s">
        <v>102</v>
      </c>
      <c r="BD921" s="93" t="s">
        <v>102</v>
      </c>
      <c r="BE921" s="93" t="s">
        <v>102</v>
      </c>
      <c r="BF921" s="93" t="s">
        <v>102</v>
      </c>
      <c r="BG921" s="97" t="s">
        <v>108</v>
      </c>
      <c r="BH921" s="93" t="s">
        <v>108</v>
      </c>
      <c r="BI921" s="93" t="s">
        <v>102</v>
      </c>
      <c r="BJ921" s="93" t="s">
        <v>102</v>
      </c>
      <c r="BK921" s="93" t="s">
        <v>102</v>
      </c>
      <c r="BL921" s="93" t="s">
        <v>102</v>
      </c>
      <c r="BM921" s="93" t="s">
        <v>102</v>
      </c>
      <c r="BN921" s="93" t="s">
        <v>102</v>
      </c>
      <c r="BO921" s="93" t="s">
        <v>102</v>
      </c>
      <c r="BP921" s="96" t="s">
        <v>102</v>
      </c>
      <c r="BQ921" s="90">
        <v>0</v>
      </c>
      <c r="BR921" s="93" t="s">
        <v>102</v>
      </c>
      <c r="BS921" s="93" t="s">
        <v>102</v>
      </c>
      <c r="BT921" s="93" t="s">
        <v>102</v>
      </c>
      <c r="BU921" s="93" t="s">
        <v>102</v>
      </c>
      <c r="BV921" s="97" t="s">
        <v>108</v>
      </c>
      <c r="BW921" s="93" t="s">
        <v>108</v>
      </c>
      <c r="BX921" s="95" t="s">
        <v>102</v>
      </c>
      <c r="BY921" s="93" t="s">
        <v>102</v>
      </c>
      <c r="BZ921" s="93" t="s">
        <v>102</v>
      </c>
      <c r="CA921" s="93" t="s">
        <v>102</v>
      </c>
      <c r="CB921" s="93" t="s">
        <v>102</v>
      </c>
      <c r="CC921" s="93" t="s">
        <v>102</v>
      </c>
      <c r="CD921" s="93" t="s">
        <v>102</v>
      </c>
      <c r="CE921" s="193" t="s">
        <v>102</v>
      </c>
      <c r="CF921" s="194" t="s">
        <v>508</v>
      </c>
      <c r="CG921" s="195" t="s">
        <v>102</v>
      </c>
      <c r="CH921" s="101" t="e">
        <v>#N/A</v>
      </c>
      <c r="CI921" s="102" t="s">
        <v>580</v>
      </c>
      <c r="CJ921" s="196" t="s">
        <v>108</v>
      </c>
      <c r="CK921" s="104" t="s">
        <v>109</v>
      </c>
      <c r="CL921" s="105" t="s">
        <v>579</v>
      </c>
      <c r="CM921" s="83" t="s">
        <v>108</v>
      </c>
      <c r="CN921" s="106" t="s">
        <v>108</v>
      </c>
      <c r="CO921" s="197" t="s">
        <v>108</v>
      </c>
      <c r="CP921" s="107"/>
      <c r="CQ921" s="198" t="s">
        <v>474</v>
      </c>
      <c r="CR921" s="198" t="s">
        <v>474</v>
      </c>
      <c r="CS921" s="199" t="s">
        <v>616</v>
      </c>
      <c r="CT921" s="83" t="s">
        <v>109</v>
      </c>
      <c r="CU921" s="83" t="s">
        <v>109</v>
      </c>
      <c r="CV921" s="83">
        <v>23</v>
      </c>
      <c r="CW921" s="83" t="s">
        <v>112</v>
      </c>
      <c r="CX921" s="83">
        <v>23</v>
      </c>
      <c r="CY921" s="83" t="s">
        <v>8715</v>
      </c>
      <c r="CZ921" s="83">
        <v>1212631</v>
      </c>
      <c r="DA921" s="83" t="s">
        <v>138</v>
      </c>
      <c r="DB921" s="83" t="s">
        <v>124</v>
      </c>
      <c r="DC921" s="83" t="s">
        <v>501</v>
      </c>
      <c r="DD921" s="83">
        <v>7149</v>
      </c>
      <c r="DE921" s="83" t="s">
        <v>582</v>
      </c>
      <c r="DF921" s="83" t="s">
        <v>145</v>
      </c>
      <c r="DG921" s="83" t="s">
        <v>501</v>
      </c>
      <c r="DH921" s="83" t="s">
        <v>582</v>
      </c>
      <c r="DI921" s="85">
        <v>43646</v>
      </c>
      <c r="DJ921" s="83" t="s">
        <v>584</v>
      </c>
      <c r="DK921" s="83" t="s">
        <v>102</v>
      </c>
      <c r="DL921" s="83" t="s">
        <v>482</v>
      </c>
      <c r="DM921" s="83">
        <v>0</v>
      </c>
      <c r="DN921" s="83" t="s">
        <v>238</v>
      </c>
      <c r="DO921" s="83">
        <v>1</v>
      </c>
      <c r="DP921" s="83">
        <v>4</v>
      </c>
      <c r="DQ921" s="83"/>
      <c r="DR921" s="83" t="s">
        <v>108</v>
      </c>
      <c r="DS921" s="83" t="s">
        <v>497</v>
      </c>
      <c r="DU921" s="215" t="s">
        <v>269</v>
      </c>
      <c r="DV921" s="136">
        <v>1</v>
      </c>
      <c r="DW921" s="136">
        <v>3</v>
      </c>
      <c r="DX921" s="215" t="s">
        <v>269</v>
      </c>
      <c r="DY921" s="215" t="s">
        <v>269</v>
      </c>
      <c r="DZ921" s="215" t="s">
        <v>269</v>
      </c>
      <c r="EA921" s="215" t="s">
        <v>269</v>
      </c>
      <c r="EB921" s="215" t="s">
        <v>269</v>
      </c>
      <c r="EC921" s="215" t="s">
        <v>269</v>
      </c>
      <c r="ED921" s="215" t="s">
        <v>269</v>
      </c>
      <c r="EE921" s="215" t="s">
        <v>269</v>
      </c>
    </row>
    <row r="922" spans="1:135" ht="28.8" x14ac:dyDescent="0.55000000000000004">
      <c r="A922" s="83" t="s">
        <v>130</v>
      </c>
      <c r="B922" s="136">
        <v>656603</v>
      </c>
      <c r="C922" t="s">
        <v>1555</v>
      </c>
      <c r="D922" s="83" t="s">
        <v>228</v>
      </c>
      <c r="E922" s="138">
        <v>363056890799</v>
      </c>
      <c r="F922" s="83" t="s">
        <v>114</v>
      </c>
      <c r="G922" s="85">
        <v>43634</v>
      </c>
      <c r="H922" s="83" t="s">
        <v>98</v>
      </c>
      <c r="I922" s="84" t="s">
        <v>618</v>
      </c>
      <c r="J922" s="207" t="s">
        <v>629</v>
      </c>
      <c r="K922" s="208" t="s">
        <v>634</v>
      </c>
      <c r="L922" s="83" t="s">
        <v>108</v>
      </c>
      <c r="M922" s="184">
        <v>27774</v>
      </c>
      <c r="N922" s="184"/>
      <c r="O922" s="85" t="s">
        <v>102</v>
      </c>
      <c r="P922" s="185">
        <v>43013</v>
      </c>
      <c r="Q922" s="186" t="s">
        <v>203</v>
      </c>
      <c r="R922" s="186"/>
      <c r="S922" s="186"/>
      <c r="T922" s="187"/>
      <c r="U922" s="188" t="s">
        <v>296</v>
      </c>
      <c r="V922" s="188" t="s">
        <v>205</v>
      </c>
      <c r="W922" s="189" t="s">
        <v>619</v>
      </c>
      <c r="X922" s="189" t="s">
        <v>107</v>
      </c>
      <c r="Y922" s="190" t="s">
        <v>614</v>
      </c>
      <c r="Z922" s="83">
        <v>700</v>
      </c>
      <c r="AA922" s="83" t="s">
        <v>193</v>
      </c>
      <c r="AB922" s="83" t="s">
        <v>181</v>
      </c>
      <c r="AC922" s="83" t="s">
        <v>102</v>
      </c>
      <c r="AD922" s="83" t="s">
        <v>8716</v>
      </c>
      <c r="AE922" s="83" t="s">
        <v>102</v>
      </c>
      <c r="AF922" s="83" t="s">
        <v>102</v>
      </c>
      <c r="AG922" s="83" t="s">
        <v>174</v>
      </c>
      <c r="AH922" s="83" t="s">
        <v>8705</v>
      </c>
      <c r="AI922" s="83" t="s">
        <v>104</v>
      </c>
      <c r="AJ922" s="83" t="s">
        <v>105</v>
      </c>
      <c r="AK922" s="191" t="s">
        <v>8716</v>
      </c>
      <c r="AL922" s="191" t="s">
        <v>102</v>
      </c>
      <c r="AM922" s="191" t="s">
        <v>102</v>
      </c>
      <c r="AN922" s="191" t="s">
        <v>174</v>
      </c>
      <c r="AO922" s="191" t="s">
        <v>8705</v>
      </c>
      <c r="AP922" s="191" t="s">
        <v>104</v>
      </c>
      <c r="AQ922" s="191" t="s">
        <v>105</v>
      </c>
      <c r="AR922" s="191" t="s">
        <v>106</v>
      </c>
      <c r="AS922" s="191" t="s">
        <v>8716</v>
      </c>
      <c r="AT922" s="191" t="s">
        <v>488</v>
      </c>
      <c r="AU922" s="191" t="s">
        <v>8717</v>
      </c>
      <c r="AV922" s="191" t="s">
        <v>104</v>
      </c>
      <c r="AW922" s="191" t="s">
        <v>204</v>
      </c>
      <c r="AX922" s="191"/>
      <c r="AY922" s="192" t="s">
        <v>454</v>
      </c>
      <c r="AZ922" s="192" t="s">
        <v>416</v>
      </c>
      <c r="BA922" s="91" t="s">
        <v>108</v>
      </c>
      <c r="BB922" s="90">
        <v>0</v>
      </c>
      <c r="BC922" s="93" t="s">
        <v>102</v>
      </c>
      <c r="BD922" s="93" t="s">
        <v>102</v>
      </c>
      <c r="BE922" s="93" t="s">
        <v>102</v>
      </c>
      <c r="BF922" s="93" t="s">
        <v>102</v>
      </c>
      <c r="BG922" s="97" t="s">
        <v>108</v>
      </c>
      <c r="BH922" s="93" t="s">
        <v>108</v>
      </c>
      <c r="BI922" s="93" t="s">
        <v>102</v>
      </c>
      <c r="BJ922" s="93" t="s">
        <v>102</v>
      </c>
      <c r="BK922" s="93" t="s">
        <v>102</v>
      </c>
      <c r="BL922" s="93" t="s">
        <v>102</v>
      </c>
      <c r="BM922" s="93" t="s">
        <v>102</v>
      </c>
      <c r="BN922" s="93" t="s">
        <v>102</v>
      </c>
      <c r="BO922" s="93" t="s">
        <v>102</v>
      </c>
      <c r="BP922" s="96" t="s">
        <v>102</v>
      </c>
      <c r="BQ922" s="90">
        <v>0</v>
      </c>
      <c r="BR922" s="93" t="s">
        <v>102</v>
      </c>
      <c r="BS922" s="93" t="s">
        <v>102</v>
      </c>
      <c r="BT922" s="93" t="s">
        <v>102</v>
      </c>
      <c r="BU922" s="93" t="s">
        <v>102</v>
      </c>
      <c r="BV922" s="97" t="s">
        <v>108</v>
      </c>
      <c r="BW922" s="93" t="s">
        <v>108</v>
      </c>
      <c r="BX922" s="95" t="s">
        <v>102</v>
      </c>
      <c r="BY922" s="93" t="s">
        <v>102</v>
      </c>
      <c r="BZ922" s="93" t="s">
        <v>102</v>
      </c>
      <c r="CA922" s="93" t="s">
        <v>102</v>
      </c>
      <c r="CB922" s="93" t="s">
        <v>102</v>
      </c>
      <c r="CC922" s="93" t="s">
        <v>102</v>
      </c>
      <c r="CD922" s="93" t="s">
        <v>102</v>
      </c>
      <c r="CE922" s="193" t="s">
        <v>102</v>
      </c>
      <c r="CF922" s="194" t="s">
        <v>436</v>
      </c>
      <c r="CG922" s="195" t="s">
        <v>8718</v>
      </c>
      <c r="CH922" s="101" t="s">
        <v>310</v>
      </c>
      <c r="CI922" s="102"/>
      <c r="CJ922" s="196" t="s">
        <v>8719</v>
      </c>
      <c r="CK922" s="104" t="s">
        <v>190</v>
      </c>
      <c r="CL922" s="105"/>
      <c r="CM922" s="83" t="s">
        <v>623</v>
      </c>
      <c r="CN922" s="106" t="s">
        <v>624</v>
      </c>
      <c r="CO922" s="197" t="s">
        <v>625</v>
      </c>
      <c r="CP922" s="107"/>
      <c r="CQ922" s="198" t="s">
        <v>474</v>
      </c>
      <c r="CR922" s="198" t="s">
        <v>474</v>
      </c>
      <c r="CS922" s="199"/>
      <c r="CT922" s="83" t="s">
        <v>109</v>
      </c>
      <c r="CU922" s="83" t="s">
        <v>109</v>
      </c>
      <c r="CV922" s="83">
        <v>27</v>
      </c>
      <c r="CW922" s="83" t="s">
        <v>139</v>
      </c>
      <c r="CX922" s="83">
        <v>27</v>
      </c>
      <c r="CY922" s="83" t="s">
        <v>108</v>
      </c>
      <c r="CZ922" s="83">
        <v>1213950.5</v>
      </c>
      <c r="DA922" s="83" t="s">
        <v>581</v>
      </c>
      <c r="DB922" s="83" t="s">
        <v>152</v>
      </c>
      <c r="DC922" s="83" t="s">
        <v>500</v>
      </c>
      <c r="DD922" s="83">
        <v>8018</v>
      </c>
      <c r="DE922" s="83" t="s">
        <v>606</v>
      </c>
      <c r="DF922" s="83" t="s">
        <v>152</v>
      </c>
      <c r="DG922" s="83" t="s">
        <v>500</v>
      </c>
      <c r="DH922" s="83"/>
      <c r="DI922" s="85">
        <v>43646</v>
      </c>
      <c r="DJ922" s="83" t="s">
        <v>584</v>
      </c>
      <c r="DK922" s="83" t="s">
        <v>102</v>
      </c>
      <c r="DL922" s="83" t="s">
        <v>482</v>
      </c>
      <c r="DM922" s="83">
        <v>0</v>
      </c>
      <c r="DN922" s="83" t="s">
        <v>483</v>
      </c>
      <c r="DO922" s="83">
        <v>1</v>
      </c>
      <c r="DP922" s="83">
        <v>6</v>
      </c>
      <c r="DQ922" s="83"/>
      <c r="DR922" s="83" t="s">
        <v>108</v>
      </c>
      <c r="DS922" s="83" t="s">
        <v>497</v>
      </c>
      <c r="DU922" s="215" t="s">
        <v>269</v>
      </c>
      <c r="DV922" s="136">
        <v>1</v>
      </c>
      <c r="DW922" s="136">
        <v>3</v>
      </c>
      <c r="DX922" s="215" t="s">
        <v>269</v>
      </c>
      <c r="DY922" s="215" t="s">
        <v>269</v>
      </c>
      <c r="DZ922" s="215" t="s">
        <v>269</v>
      </c>
      <c r="EA922" s="215" t="s">
        <v>269</v>
      </c>
      <c r="EB922" s="215" t="s">
        <v>269</v>
      </c>
      <c r="EC922" s="215" t="s">
        <v>269</v>
      </c>
      <c r="ED922" s="215" t="s">
        <v>269</v>
      </c>
      <c r="EE922" s="215" t="s">
        <v>269</v>
      </c>
    </row>
    <row r="923" spans="1:135" ht="28.8" x14ac:dyDescent="0.55000000000000004">
      <c r="A923" s="83" t="s">
        <v>130</v>
      </c>
      <c r="B923" s="136">
        <v>502239</v>
      </c>
      <c r="C923" t="s">
        <v>1556</v>
      </c>
      <c r="D923" s="83" t="s">
        <v>228</v>
      </c>
      <c r="E923" s="138">
        <v>836106516131</v>
      </c>
      <c r="F923" s="83" t="s">
        <v>114</v>
      </c>
      <c r="G923" s="85">
        <v>43643</v>
      </c>
      <c r="H923" s="211" t="s">
        <v>98</v>
      </c>
      <c r="I923" s="84" t="s">
        <v>610</v>
      </c>
      <c r="J923" s="207" t="s">
        <v>627</v>
      </c>
      <c r="K923" s="208" t="s">
        <v>630</v>
      </c>
      <c r="L923" s="83" t="s">
        <v>108</v>
      </c>
      <c r="M923" s="184">
        <v>24685</v>
      </c>
      <c r="N923" s="184"/>
      <c r="O923" s="85" t="s">
        <v>102</v>
      </c>
      <c r="P923" s="185">
        <v>42491</v>
      </c>
      <c r="Q923" s="186" t="s">
        <v>203</v>
      </c>
      <c r="R923" s="186"/>
      <c r="S923" s="186"/>
      <c r="T923" s="187"/>
      <c r="U923" s="188" t="s">
        <v>296</v>
      </c>
      <c r="V923" s="188" t="s">
        <v>297</v>
      </c>
      <c r="W923" s="188" t="s">
        <v>297</v>
      </c>
      <c r="X923" s="189" t="s">
        <v>167</v>
      </c>
      <c r="Y923" s="190"/>
      <c r="Z923" s="83">
        <v>700</v>
      </c>
      <c r="AA923" s="83" t="s">
        <v>193</v>
      </c>
      <c r="AB923" s="83" t="s">
        <v>181</v>
      </c>
      <c r="AC923" s="83" t="s">
        <v>102</v>
      </c>
      <c r="AD923" s="83" t="s">
        <v>8720</v>
      </c>
      <c r="AE923" s="83" t="s">
        <v>102</v>
      </c>
      <c r="AF923" s="83" t="s">
        <v>102</v>
      </c>
      <c r="AG923" s="83" t="s">
        <v>119</v>
      </c>
      <c r="AH923" s="83" t="s">
        <v>8721</v>
      </c>
      <c r="AI923" s="83" t="s">
        <v>104</v>
      </c>
      <c r="AJ923" s="83" t="s">
        <v>105</v>
      </c>
      <c r="AK923" s="191" t="s">
        <v>8720</v>
      </c>
      <c r="AL923" s="191" t="s">
        <v>102</v>
      </c>
      <c r="AM923" s="191" t="s">
        <v>102</v>
      </c>
      <c r="AN923" s="191" t="s">
        <v>119</v>
      </c>
      <c r="AO923" s="191" t="s">
        <v>8721</v>
      </c>
      <c r="AP923" s="191" t="s">
        <v>104</v>
      </c>
      <c r="AQ923" s="191" t="s">
        <v>105</v>
      </c>
      <c r="AR923" s="191" t="s">
        <v>106</v>
      </c>
      <c r="AS923" s="191" t="s">
        <v>8720</v>
      </c>
      <c r="AT923" s="191" t="s">
        <v>485</v>
      </c>
      <c r="AU923" s="191" t="s">
        <v>8721</v>
      </c>
      <c r="AV923" s="191" t="s">
        <v>104</v>
      </c>
      <c r="AW923" s="191" t="s">
        <v>204</v>
      </c>
      <c r="AX923" s="191"/>
      <c r="AY923" s="192" t="s">
        <v>454</v>
      </c>
      <c r="AZ923" s="192" t="s">
        <v>416</v>
      </c>
      <c r="BA923" s="91" t="s">
        <v>108</v>
      </c>
      <c r="BB923" s="90">
        <v>0</v>
      </c>
      <c r="BC923" s="93" t="s">
        <v>102</v>
      </c>
      <c r="BD923" s="93" t="s">
        <v>102</v>
      </c>
      <c r="BE923" s="93" t="s">
        <v>102</v>
      </c>
      <c r="BF923" s="93" t="s">
        <v>102</v>
      </c>
      <c r="BG923" s="97" t="s">
        <v>108</v>
      </c>
      <c r="BH923" s="93" t="s">
        <v>108</v>
      </c>
      <c r="BI923" s="93" t="s">
        <v>102</v>
      </c>
      <c r="BJ923" s="93" t="s">
        <v>102</v>
      </c>
      <c r="BK923" s="93" t="s">
        <v>102</v>
      </c>
      <c r="BL923" s="93" t="s">
        <v>102</v>
      </c>
      <c r="BM923" s="93" t="s">
        <v>102</v>
      </c>
      <c r="BN923" s="93" t="s">
        <v>102</v>
      </c>
      <c r="BO923" s="93" t="s">
        <v>102</v>
      </c>
      <c r="BP923" s="96" t="s">
        <v>102</v>
      </c>
      <c r="BQ923" s="90">
        <v>0</v>
      </c>
      <c r="BR923" s="93" t="s">
        <v>102</v>
      </c>
      <c r="BS923" s="93" t="s">
        <v>102</v>
      </c>
      <c r="BT923" s="93" t="s">
        <v>102</v>
      </c>
      <c r="BU923" s="93" t="s">
        <v>102</v>
      </c>
      <c r="BV923" s="97" t="s">
        <v>108</v>
      </c>
      <c r="BW923" s="93" t="s">
        <v>108</v>
      </c>
      <c r="BX923" s="95" t="s">
        <v>102</v>
      </c>
      <c r="BY923" s="93" t="s">
        <v>102</v>
      </c>
      <c r="BZ923" s="93" t="s">
        <v>102</v>
      </c>
      <c r="CA923" s="93" t="s">
        <v>102</v>
      </c>
      <c r="CB923" s="93" t="s">
        <v>102</v>
      </c>
      <c r="CC923" s="93" t="s">
        <v>102</v>
      </c>
      <c r="CD923" s="93" t="s">
        <v>102</v>
      </c>
      <c r="CE923" s="193" t="s">
        <v>102</v>
      </c>
      <c r="CF923" s="194" t="s">
        <v>436</v>
      </c>
      <c r="CG923" s="195" t="s">
        <v>8722</v>
      </c>
      <c r="CH923" s="101" t="s">
        <v>563</v>
      </c>
      <c r="CI923" s="102"/>
      <c r="CJ923" s="196" t="s">
        <v>577</v>
      </c>
      <c r="CK923" s="104" t="s">
        <v>190</v>
      </c>
      <c r="CL923" s="105"/>
      <c r="CM923" s="83" t="s">
        <v>578</v>
      </c>
      <c r="CN923" s="106" t="s">
        <v>108</v>
      </c>
      <c r="CO923" s="197" t="s">
        <v>566</v>
      </c>
      <c r="CP923" s="107"/>
      <c r="CQ923" s="198" t="s">
        <v>107</v>
      </c>
      <c r="CR923" s="198" t="s">
        <v>107</v>
      </c>
      <c r="CS923" s="199"/>
      <c r="CT923" s="83" t="s">
        <v>109</v>
      </c>
      <c r="CU923" s="83" t="s">
        <v>109</v>
      </c>
      <c r="CV923" s="83">
        <v>3</v>
      </c>
      <c r="CW923" s="83" t="s">
        <v>270</v>
      </c>
      <c r="CX923" s="83">
        <v>3</v>
      </c>
      <c r="CY923" s="83" t="s">
        <v>108</v>
      </c>
      <c r="CZ923" s="83">
        <v>1215270</v>
      </c>
      <c r="DA923" s="83" t="s">
        <v>8723</v>
      </c>
      <c r="DB923" s="83" t="s">
        <v>118</v>
      </c>
      <c r="DC923" s="83" t="s">
        <v>108</v>
      </c>
      <c r="DD923" s="83">
        <v>4047</v>
      </c>
      <c r="DE923" s="83" t="s">
        <v>173</v>
      </c>
      <c r="DF923" s="83" t="s">
        <v>118</v>
      </c>
      <c r="DG923" s="83" t="s">
        <v>500</v>
      </c>
      <c r="DH923" s="83"/>
      <c r="DI923" s="85">
        <v>43646</v>
      </c>
      <c r="DJ923" s="83" t="s">
        <v>584</v>
      </c>
      <c r="DK923" s="83" t="s">
        <v>102</v>
      </c>
      <c r="DL923" s="83" t="s">
        <v>482</v>
      </c>
      <c r="DM923" s="83">
        <v>0</v>
      </c>
      <c r="DN923" s="83" t="s">
        <v>483</v>
      </c>
      <c r="DO923" s="83">
        <v>1</v>
      </c>
      <c r="DP923" s="83">
        <v>4</v>
      </c>
      <c r="DQ923" s="83"/>
      <c r="DR923" s="83" t="s">
        <v>108</v>
      </c>
      <c r="DS923" s="83" t="s">
        <v>497</v>
      </c>
      <c r="DU923" s="215" t="s">
        <v>269</v>
      </c>
      <c r="DV923" s="136">
        <v>1</v>
      </c>
      <c r="DW923" s="136">
        <v>3</v>
      </c>
      <c r="DX923" s="215" t="s">
        <v>269</v>
      </c>
      <c r="DY923" s="215" t="s">
        <v>269</v>
      </c>
      <c r="DZ923" s="215" t="s">
        <v>269</v>
      </c>
      <c r="EA923" s="215" t="s">
        <v>269</v>
      </c>
      <c r="EB923" s="215" t="s">
        <v>269</v>
      </c>
      <c r="EC923" s="215" t="s">
        <v>269</v>
      </c>
      <c r="ED923" s="215" t="s">
        <v>269</v>
      </c>
      <c r="EE923" s="215" t="s">
        <v>269</v>
      </c>
    </row>
    <row r="924" spans="1:135" ht="57.6" x14ac:dyDescent="0.55000000000000004">
      <c r="A924" s="83" t="s">
        <v>130</v>
      </c>
      <c r="B924" s="136">
        <v>348475</v>
      </c>
      <c r="C924" t="s">
        <v>1557</v>
      </c>
      <c r="D924" s="83" t="s">
        <v>228</v>
      </c>
      <c r="E924" s="138">
        <v>716016454107</v>
      </c>
      <c r="F924" s="83" t="s">
        <v>143</v>
      </c>
      <c r="G924" s="85">
        <v>43620</v>
      </c>
      <c r="H924" s="83" t="s">
        <v>98</v>
      </c>
      <c r="I924" s="84" t="s">
        <v>612</v>
      </c>
      <c r="J924" s="207" t="s">
        <v>628</v>
      </c>
      <c r="K924" s="208" t="s">
        <v>633</v>
      </c>
      <c r="L924" s="83" t="s">
        <v>108</v>
      </c>
      <c r="M924" s="184" t="s">
        <v>102</v>
      </c>
      <c r="N924" s="184" t="s">
        <v>556</v>
      </c>
      <c r="O924" s="85" t="s">
        <v>102</v>
      </c>
      <c r="P924" s="185">
        <v>42491</v>
      </c>
      <c r="Q924" s="186" t="s">
        <v>202</v>
      </c>
      <c r="R924" s="186" t="s">
        <v>613</v>
      </c>
      <c r="S924" s="186"/>
      <c r="T924" s="187"/>
      <c r="U924" s="188" t="s">
        <v>295</v>
      </c>
      <c r="V924" s="188" t="s">
        <v>205</v>
      </c>
      <c r="W924" s="188" t="s">
        <v>295</v>
      </c>
      <c r="X924" s="189" t="s">
        <v>107</v>
      </c>
      <c r="Y924" s="190" t="s">
        <v>614</v>
      </c>
      <c r="Z924" s="83">
        <v>700</v>
      </c>
      <c r="AA924" s="83" t="s">
        <v>193</v>
      </c>
      <c r="AB924" s="83" t="s">
        <v>181</v>
      </c>
      <c r="AC924" s="83" t="s">
        <v>102</v>
      </c>
      <c r="AD924" s="83" t="s">
        <v>8724</v>
      </c>
      <c r="AE924" s="83" t="s">
        <v>8725</v>
      </c>
      <c r="AF924" s="83" t="s">
        <v>102</v>
      </c>
      <c r="AG924" s="83" t="s">
        <v>175</v>
      </c>
      <c r="AH924" s="83" t="s">
        <v>8726</v>
      </c>
      <c r="AI924" s="83" t="s">
        <v>104</v>
      </c>
      <c r="AJ924" s="83" t="s">
        <v>105</v>
      </c>
      <c r="AK924" s="191" t="s">
        <v>8724</v>
      </c>
      <c r="AL924" s="191" t="s">
        <v>8725</v>
      </c>
      <c r="AM924" s="191" t="s">
        <v>102</v>
      </c>
      <c r="AN924" s="191" t="s">
        <v>175</v>
      </c>
      <c r="AO924" s="191" t="s">
        <v>8726</v>
      </c>
      <c r="AP924" s="191" t="s">
        <v>104</v>
      </c>
      <c r="AQ924" s="191" t="s">
        <v>105</v>
      </c>
      <c r="AR924" s="191" t="s">
        <v>106</v>
      </c>
      <c r="AS924" s="191"/>
      <c r="AT924" s="191"/>
      <c r="AU924" s="191"/>
      <c r="AV924" s="191"/>
      <c r="AW924" s="191"/>
      <c r="AX924" s="191" t="s">
        <v>575</v>
      </c>
      <c r="AY924" s="192" t="s">
        <v>454</v>
      </c>
      <c r="AZ924" s="192" t="s">
        <v>108</v>
      </c>
      <c r="BA924" s="91" t="s">
        <v>108</v>
      </c>
      <c r="BB924" s="90">
        <v>0</v>
      </c>
      <c r="BC924" s="93" t="s">
        <v>102</v>
      </c>
      <c r="BD924" s="93" t="s">
        <v>102</v>
      </c>
      <c r="BE924" s="93" t="s">
        <v>102</v>
      </c>
      <c r="BF924" s="93" t="s">
        <v>102</v>
      </c>
      <c r="BG924" s="97" t="s">
        <v>108</v>
      </c>
      <c r="BH924" s="93" t="s">
        <v>108</v>
      </c>
      <c r="BI924" s="93" t="s">
        <v>102</v>
      </c>
      <c r="BJ924" s="93" t="s">
        <v>102</v>
      </c>
      <c r="BK924" s="93" t="s">
        <v>102</v>
      </c>
      <c r="BL924" s="93" t="s">
        <v>102</v>
      </c>
      <c r="BM924" s="93" t="s">
        <v>102</v>
      </c>
      <c r="BN924" s="93" t="s">
        <v>102</v>
      </c>
      <c r="BO924" s="93" t="s">
        <v>102</v>
      </c>
      <c r="BP924" s="96" t="s">
        <v>102</v>
      </c>
      <c r="BQ924" s="90">
        <v>0</v>
      </c>
      <c r="BR924" s="93" t="s">
        <v>102</v>
      </c>
      <c r="BS924" s="93" t="s">
        <v>102</v>
      </c>
      <c r="BT924" s="93" t="s">
        <v>102</v>
      </c>
      <c r="BU924" s="93" t="s">
        <v>102</v>
      </c>
      <c r="BV924" s="97" t="s">
        <v>108</v>
      </c>
      <c r="BW924" s="93" t="s">
        <v>108</v>
      </c>
      <c r="BX924" s="95" t="s">
        <v>102</v>
      </c>
      <c r="BY924" s="93" t="s">
        <v>102</v>
      </c>
      <c r="BZ924" s="93" t="s">
        <v>102</v>
      </c>
      <c r="CA924" s="93" t="s">
        <v>102</v>
      </c>
      <c r="CB924" s="93" t="s">
        <v>102</v>
      </c>
      <c r="CC924" s="93" t="s">
        <v>102</v>
      </c>
      <c r="CD924" s="93" t="s">
        <v>102</v>
      </c>
      <c r="CE924" s="193" t="s">
        <v>102</v>
      </c>
      <c r="CF924" s="194" t="s">
        <v>508</v>
      </c>
      <c r="CG924" s="195" t="s">
        <v>102</v>
      </c>
      <c r="CH924" s="101" t="e">
        <v>#N/A</v>
      </c>
      <c r="CI924" s="102" t="s">
        <v>580</v>
      </c>
      <c r="CJ924" s="196" t="s">
        <v>108</v>
      </c>
      <c r="CK924" s="104" t="s">
        <v>109</v>
      </c>
      <c r="CL924" s="105" t="s">
        <v>579</v>
      </c>
      <c r="CM924" s="83" t="s">
        <v>108</v>
      </c>
      <c r="CN924" s="106" t="s">
        <v>108</v>
      </c>
      <c r="CO924" s="197" t="s">
        <v>108</v>
      </c>
      <c r="CP924" s="107"/>
      <c r="CQ924" s="198" t="s">
        <v>474</v>
      </c>
      <c r="CR924" s="198" t="s">
        <v>474</v>
      </c>
      <c r="CS924" s="199" t="s">
        <v>616</v>
      </c>
      <c r="CT924" s="83" t="s">
        <v>109</v>
      </c>
      <c r="CU924" s="83" t="s">
        <v>109</v>
      </c>
      <c r="CV924" s="83">
        <v>29</v>
      </c>
      <c r="CW924" s="83" t="s">
        <v>112</v>
      </c>
      <c r="CX924" s="83">
        <v>29</v>
      </c>
      <c r="CY924" s="83" t="s">
        <v>8727</v>
      </c>
      <c r="CZ924" s="83">
        <v>1216589.5</v>
      </c>
      <c r="DA924" s="83" t="s">
        <v>138</v>
      </c>
      <c r="DB924" s="83" t="s">
        <v>124</v>
      </c>
      <c r="DC924" s="83" t="s">
        <v>501</v>
      </c>
      <c r="DD924" s="83">
        <v>4421</v>
      </c>
      <c r="DE924" s="83" t="s">
        <v>582</v>
      </c>
      <c r="DF924" s="83" t="s">
        <v>145</v>
      </c>
      <c r="DG924" s="83" t="s">
        <v>501</v>
      </c>
      <c r="DH924" s="83" t="s">
        <v>582</v>
      </c>
      <c r="DI924" s="85">
        <v>43646</v>
      </c>
      <c r="DJ924" s="83" t="s">
        <v>584</v>
      </c>
      <c r="DK924" s="83" t="s">
        <v>102</v>
      </c>
      <c r="DL924" s="83" t="s">
        <v>482</v>
      </c>
      <c r="DM924" s="83">
        <v>0</v>
      </c>
      <c r="DN924" s="83" t="s">
        <v>238</v>
      </c>
      <c r="DO924" s="83">
        <v>1</v>
      </c>
      <c r="DP924" s="83">
        <v>4</v>
      </c>
      <c r="DQ924" s="83"/>
      <c r="DR924" s="83" t="s">
        <v>108</v>
      </c>
      <c r="DS924" s="83" t="s">
        <v>497</v>
      </c>
      <c r="DU924" s="215" t="s">
        <v>269</v>
      </c>
      <c r="DV924" s="136">
        <v>1</v>
      </c>
      <c r="DW924" s="136">
        <v>3</v>
      </c>
      <c r="DX924" s="215" t="s">
        <v>269</v>
      </c>
      <c r="DY924" s="215" t="s">
        <v>269</v>
      </c>
      <c r="DZ924" s="215" t="s">
        <v>269</v>
      </c>
      <c r="EA924" s="215" t="s">
        <v>269</v>
      </c>
      <c r="EB924" s="215" t="s">
        <v>269</v>
      </c>
      <c r="EC924" s="215" t="s">
        <v>269</v>
      </c>
      <c r="ED924" s="215" t="s">
        <v>269</v>
      </c>
      <c r="EE924" s="215" t="s">
        <v>269</v>
      </c>
    </row>
    <row r="925" spans="1:135" ht="28.8" x14ac:dyDescent="0.55000000000000004">
      <c r="A925" s="83" t="s">
        <v>130</v>
      </c>
      <c r="B925" s="136">
        <v>124072</v>
      </c>
      <c r="C925" t="s">
        <v>878</v>
      </c>
      <c r="D925" s="83" t="s">
        <v>228</v>
      </c>
      <c r="E925" s="138">
        <v>887017322798</v>
      </c>
      <c r="F925" s="83" t="s">
        <v>114</v>
      </c>
      <c r="G925" s="85">
        <v>43634</v>
      </c>
      <c r="H925" s="83" t="s">
        <v>98</v>
      </c>
      <c r="I925" s="84" t="s">
        <v>618</v>
      </c>
      <c r="J925" s="207" t="s">
        <v>629</v>
      </c>
      <c r="K925" s="208" t="s">
        <v>634</v>
      </c>
      <c r="L925" s="83" t="s">
        <v>108</v>
      </c>
      <c r="M925" s="184">
        <v>27775</v>
      </c>
      <c r="N925" s="184"/>
      <c r="O925" s="85" t="s">
        <v>102</v>
      </c>
      <c r="P925" s="185">
        <v>43013</v>
      </c>
      <c r="Q925" s="186" t="s">
        <v>203</v>
      </c>
      <c r="R925" s="186"/>
      <c r="S925" s="186"/>
      <c r="T925" s="187"/>
      <c r="U925" s="188" t="s">
        <v>296</v>
      </c>
      <c r="V925" s="188" t="s">
        <v>205</v>
      </c>
      <c r="W925" s="189" t="s">
        <v>619</v>
      </c>
      <c r="X925" s="189" t="s">
        <v>107</v>
      </c>
      <c r="Y925" s="190" t="s">
        <v>614</v>
      </c>
      <c r="Z925" s="83">
        <v>700</v>
      </c>
      <c r="AA925" s="83" t="s">
        <v>193</v>
      </c>
      <c r="AB925" s="83" t="s">
        <v>181</v>
      </c>
      <c r="AC925" s="83" t="s">
        <v>102</v>
      </c>
      <c r="AD925" s="83" t="s">
        <v>8728</v>
      </c>
      <c r="AE925" s="83" t="s">
        <v>102</v>
      </c>
      <c r="AF925" s="83" t="s">
        <v>102</v>
      </c>
      <c r="AG925" s="83" t="s">
        <v>174</v>
      </c>
      <c r="AH925" s="83" t="s">
        <v>8717</v>
      </c>
      <c r="AI925" s="83" t="s">
        <v>104</v>
      </c>
      <c r="AJ925" s="83" t="s">
        <v>105</v>
      </c>
      <c r="AK925" s="191" t="s">
        <v>8728</v>
      </c>
      <c r="AL925" s="191" t="s">
        <v>102</v>
      </c>
      <c r="AM925" s="191" t="s">
        <v>102</v>
      </c>
      <c r="AN925" s="191" t="s">
        <v>174</v>
      </c>
      <c r="AO925" s="191" t="s">
        <v>8717</v>
      </c>
      <c r="AP925" s="191" t="s">
        <v>104</v>
      </c>
      <c r="AQ925" s="191" t="s">
        <v>105</v>
      </c>
      <c r="AR925" s="191" t="s">
        <v>106</v>
      </c>
      <c r="AS925" s="191" t="s">
        <v>8728</v>
      </c>
      <c r="AT925" s="191" t="s">
        <v>488</v>
      </c>
      <c r="AU925" s="191" t="s">
        <v>8729</v>
      </c>
      <c r="AV925" s="191" t="s">
        <v>104</v>
      </c>
      <c r="AW925" s="191" t="s">
        <v>204</v>
      </c>
      <c r="AX925" s="191"/>
      <c r="AY925" s="192" t="s">
        <v>454</v>
      </c>
      <c r="AZ925" s="192" t="s">
        <v>416</v>
      </c>
      <c r="BA925" s="91" t="s">
        <v>108</v>
      </c>
      <c r="BB925" s="90">
        <v>0</v>
      </c>
      <c r="BC925" s="93" t="s">
        <v>102</v>
      </c>
      <c r="BD925" s="93" t="s">
        <v>102</v>
      </c>
      <c r="BE925" s="93" t="s">
        <v>102</v>
      </c>
      <c r="BF925" s="93" t="s">
        <v>102</v>
      </c>
      <c r="BG925" s="97" t="s">
        <v>108</v>
      </c>
      <c r="BH925" s="93" t="s">
        <v>108</v>
      </c>
      <c r="BI925" s="93" t="s">
        <v>102</v>
      </c>
      <c r="BJ925" s="93" t="s">
        <v>102</v>
      </c>
      <c r="BK925" s="93" t="s">
        <v>102</v>
      </c>
      <c r="BL925" s="93" t="s">
        <v>102</v>
      </c>
      <c r="BM925" s="93" t="s">
        <v>102</v>
      </c>
      <c r="BN925" s="93" t="s">
        <v>102</v>
      </c>
      <c r="BO925" s="93" t="s">
        <v>102</v>
      </c>
      <c r="BP925" s="96" t="s">
        <v>102</v>
      </c>
      <c r="BQ925" s="90">
        <v>0</v>
      </c>
      <c r="BR925" s="93" t="s">
        <v>102</v>
      </c>
      <c r="BS925" s="93" t="s">
        <v>102</v>
      </c>
      <c r="BT925" s="93" t="s">
        <v>102</v>
      </c>
      <c r="BU925" s="93" t="s">
        <v>102</v>
      </c>
      <c r="BV925" s="97" t="s">
        <v>108</v>
      </c>
      <c r="BW925" s="93" t="s">
        <v>108</v>
      </c>
      <c r="BX925" s="95" t="s">
        <v>102</v>
      </c>
      <c r="BY925" s="93" t="s">
        <v>102</v>
      </c>
      <c r="BZ925" s="93" t="s">
        <v>102</v>
      </c>
      <c r="CA925" s="93" t="s">
        <v>102</v>
      </c>
      <c r="CB925" s="93" t="s">
        <v>102</v>
      </c>
      <c r="CC925" s="93" t="s">
        <v>102</v>
      </c>
      <c r="CD925" s="93" t="s">
        <v>102</v>
      </c>
      <c r="CE925" s="193" t="s">
        <v>102</v>
      </c>
      <c r="CF925" s="194" t="s">
        <v>436</v>
      </c>
      <c r="CG925" s="195" t="s">
        <v>8730</v>
      </c>
      <c r="CH925" s="101" t="s">
        <v>310</v>
      </c>
      <c r="CI925" s="102"/>
      <c r="CJ925" s="196" t="s">
        <v>8731</v>
      </c>
      <c r="CK925" s="104" t="s">
        <v>190</v>
      </c>
      <c r="CL925" s="105"/>
      <c r="CM925" s="83" t="s">
        <v>623</v>
      </c>
      <c r="CN925" s="106" t="s">
        <v>624</v>
      </c>
      <c r="CO925" s="197" t="s">
        <v>625</v>
      </c>
      <c r="CP925" s="107"/>
      <c r="CQ925" s="198" t="s">
        <v>474</v>
      </c>
      <c r="CR925" s="198" t="s">
        <v>474</v>
      </c>
      <c r="CS925" s="199"/>
      <c r="CT925" s="83" t="s">
        <v>109</v>
      </c>
      <c r="CU925" s="83" t="s">
        <v>109</v>
      </c>
      <c r="CV925" s="83">
        <v>63</v>
      </c>
      <c r="CW925" s="83" t="s">
        <v>139</v>
      </c>
      <c r="CX925" s="83">
        <v>63</v>
      </c>
      <c r="CY925" s="83" t="s">
        <v>108</v>
      </c>
      <c r="CZ925" s="83">
        <v>1217909</v>
      </c>
      <c r="DA925" s="83" t="s">
        <v>581</v>
      </c>
      <c r="DB925" s="83" t="s">
        <v>152</v>
      </c>
      <c r="DC925" s="83" t="s">
        <v>500</v>
      </c>
      <c r="DD925" s="83">
        <v>4223</v>
      </c>
      <c r="DE925" s="83" t="s">
        <v>606</v>
      </c>
      <c r="DF925" s="83" t="s">
        <v>152</v>
      </c>
      <c r="DG925" s="83" t="s">
        <v>500</v>
      </c>
      <c r="DH925" s="83"/>
      <c r="DI925" s="85">
        <v>43646</v>
      </c>
      <c r="DJ925" s="83" t="s">
        <v>584</v>
      </c>
      <c r="DK925" s="83" t="s">
        <v>102</v>
      </c>
      <c r="DL925" s="83" t="s">
        <v>482</v>
      </c>
      <c r="DM925" s="83">
        <v>0</v>
      </c>
      <c r="DN925" s="83" t="s">
        <v>483</v>
      </c>
      <c r="DO925" s="83">
        <v>1</v>
      </c>
      <c r="DP925" s="83">
        <v>1</v>
      </c>
      <c r="DQ925" s="83"/>
      <c r="DR925" s="83" t="s">
        <v>108</v>
      </c>
      <c r="DS925" s="83" t="s">
        <v>497</v>
      </c>
      <c r="DU925" s="215" t="s">
        <v>269</v>
      </c>
      <c r="DV925" s="136">
        <v>1</v>
      </c>
      <c r="DW925" s="136">
        <v>3</v>
      </c>
      <c r="DX925" s="215" t="s">
        <v>269</v>
      </c>
      <c r="DY925" s="215" t="s">
        <v>269</v>
      </c>
      <c r="DZ925" s="215" t="s">
        <v>269</v>
      </c>
      <c r="EA925" s="215" t="s">
        <v>269</v>
      </c>
      <c r="EB925" s="215" t="s">
        <v>269</v>
      </c>
      <c r="EC925" s="215" t="s">
        <v>269</v>
      </c>
      <c r="ED925" s="215" t="s">
        <v>269</v>
      </c>
      <c r="EE925" s="215" t="s">
        <v>269</v>
      </c>
    </row>
    <row r="926" spans="1:135" ht="28.8" x14ac:dyDescent="0.55000000000000004">
      <c r="A926" s="83" t="s">
        <v>130</v>
      </c>
      <c r="B926" s="136">
        <v>490260</v>
      </c>
      <c r="C926" t="s">
        <v>1558</v>
      </c>
      <c r="D926" s="83" t="s">
        <v>228</v>
      </c>
      <c r="E926" s="138">
        <v>874677517341</v>
      </c>
      <c r="F926" s="83" t="s">
        <v>114</v>
      </c>
      <c r="G926" s="85">
        <v>43643</v>
      </c>
      <c r="H926" s="211" t="s">
        <v>98</v>
      </c>
      <c r="I926" s="84" t="s">
        <v>610</v>
      </c>
      <c r="J926" s="207" t="s">
        <v>627</v>
      </c>
      <c r="K926" s="208" t="s">
        <v>630</v>
      </c>
      <c r="L926" s="83" t="s">
        <v>108</v>
      </c>
      <c r="M926" s="184">
        <v>24686</v>
      </c>
      <c r="N926" s="184"/>
      <c r="O926" s="85" t="s">
        <v>102</v>
      </c>
      <c r="P926" s="185">
        <v>42491</v>
      </c>
      <c r="Q926" s="186" t="s">
        <v>203</v>
      </c>
      <c r="R926" s="186"/>
      <c r="S926" s="186"/>
      <c r="T926" s="187"/>
      <c r="U926" s="188" t="s">
        <v>296</v>
      </c>
      <c r="V926" s="188" t="s">
        <v>297</v>
      </c>
      <c r="W926" s="188" t="s">
        <v>297</v>
      </c>
      <c r="X926" s="189" t="s">
        <v>167</v>
      </c>
      <c r="Y926" s="190"/>
      <c r="Z926" s="83">
        <v>700</v>
      </c>
      <c r="AA926" s="83" t="s">
        <v>193</v>
      </c>
      <c r="AB926" s="83" t="s">
        <v>181</v>
      </c>
      <c r="AC926" s="83" t="s">
        <v>102</v>
      </c>
      <c r="AD926" s="83" t="s">
        <v>8732</v>
      </c>
      <c r="AE926" s="83" t="s">
        <v>102</v>
      </c>
      <c r="AF926" s="83" t="s">
        <v>102</v>
      </c>
      <c r="AG926" s="83" t="s">
        <v>119</v>
      </c>
      <c r="AH926" s="83" t="s">
        <v>8733</v>
      </c>
      <c r="AI926" s="83" t="s">
        <v>104</v>
      </c>
      <c r="AJ926" s="83" t="s">
        <v>105</v>
      </c>
      <c r="AK926" s="191" t="s">
        <v>8732</v>
      </c>
      <c r="AL926" s="191" t="s">
        <v>102</v>
      </c>
      <c r="AM926" s="191" t="s">
        <v>102</v>
      </c>
      <c r="AN926" s="191" t="s">
        <v>119</v>
      </c>
      <c r="AO926" s="191" t="s">
        <v>8733</v>
      </c>
      <c r="AP926" s="191" t="s">
        <v>104</v>
      </c>
      <c r="AQ926" s="191" t="s">
        <v>105</v>
      </c>
      <c r="AR926" s="191" t="s">
        <v>106</v>
      </c>
      <c r="AS926" s="191" t="s">
        <v>8732</v>
      </c>
      <c r="AT926" s="191" t="s">
        <v>485</v>
      </c>
      <c r="AU926" s="191" t="s">
        <v>8733</v>
      </c>
      <c r="AV926" s="191" t="s">
        <v>104</v>
      </c>
      <c r="AW926" s="191" t="s">
        <v>204</v>
      </c>
      <c r="AX926" s="191"/>
      <c r="AY926" s="192" t="s">
        <v>454</v>
      </c>
      <c r="AZ926" s="192" t="s">
        <v>416</v>
      </c>
      <c r="BA926" s="91" t="s">
        <v>108</v>
      </c>
      <c r="BB926" s="90">
        <v>0</v>
      </c>
      <c r="BC926" s="93" t="s">
        <v>102</v>
      </c>
      <c r="BD926" s="93" t="s">
        <v>102</v>
      </c>
      <c r="BE926" s="93" t="s">
        <v>102</v>
      </c>
      <c r="BF926" s="93" t="s">
        <v>102</v>
      </c>
      <c r="BG926" s="97" t="s">
        <v>108</v>
      </c>
      <c r="BH926" s="93" t="s">
        <v>108</v>
      </c>
      <c r="BI926" s="93" t="s">
        <v>102</v>
      </c>
      <c r="BJ926" s="93" t="s">
        <v>102</v>
      </c>
      <c r="BK926" s="93" t="s">
        <v>102</v>
      </c>
      <c r="BL926" s="93" t="s">
        <v>102</v>
      </c>
      <c r="BM926" s="93" t="s">
        <v>102</v>
      </c>
      <c r="BN926" s="93" t="s">
        <v>102</v>
      </c>
      <c r="BO926" s="93" t="s">
        <v>102</v>
      </c>
      <c r="BP926" s="96" t="s">
        <v>102</v>
      </c>
      <c r="BQ926" s="90">
        <v>0</v>
      </c>
      <c r="BR926" s="93" t="s">
        <v>102</v>
      </c>
      <c r="BS926" s="93" t="s">
        <v>102</v>
      </c>
      <c r="BT926" s="93" t="s">
        <v>102</v>
      </c>
      <c r="BU926" s="93" t="s">
        <v>102</v>
      </c>
      <c r="BV926" s="97" t="s">
        <v>108</v>
      </c>
      <c r="BW926" s="93" t="s">
        <v>108</v>
      </c>
      <c r="BX926" s="95" t="s">
        <v>102</v>
      </c>
      <c r="BY926" s="93" t="s">
        <v>102</v>
      </c>
      <c r="BZ926" s="93" t="s">
        <v>102</v>
      </c>
      <c r="CA926" s="93" t="s">
        <v>102</v>
      </c>
      <c r="CB926" s="93" t="s">
        <v>102</v>
      </c>
      <c r="CC926" s="93" t="s">
        <v>102</v>
      </c>
      <c r="CD926" s="93" t="s">
        <v>102</v>
      </c>
      <c r="CE926" s="193" t="s">
        <v>102</v>
      </c>
      <c r="CF926" s="194" t="s">
        <v>436</v>
      </c>
      <c r="CG926" s="195" t="s">
        <v>8734</v>
      </c>
      <c r="CH926" s="101" t="s">
        <v>563</v>
      </c>
      <c r="CI926" s="102"/>
      <c r="CJ926" s="196" t="s">
        <v>577</v>
      </c>
      <c r="CK926" s="104" t="s">
        <v>190</v>
      </c>
      <c r="CL926" s="105"/>
      <c r="CM926" s="83" t="s">
        <v>578</v>
      </c>
      <c r="CN926" s="106" t="s">
        <v>108</v>
      </c>
      <c r="CO926" s="197" t="s">
        <v>566</v>
      </c>
      <c r="CP926" s="107"/>
      <c r="CQ926" s="198" t="s">
        <v>107</v>
      </c>
      <c r="CR926" s="198" t="s">
        <v>107</v>
      </c>
      <c r="CS926" s="199"/>
      <c r="CT926" s="83" t="s">
        <v>109</v>
      </c>
      <c r="CU926" s="83" t="s">
        <v>109</v>
      </c>
      <c r="CV926" s="83">
        <v>95</v>
      </c>
      <c r="CW926" s="83" t="s">
        <v>270</v>
      </c>
      <c r="CX926" s="83">
        <v>95</v>
      </c>
      <c r="CY926" s="83" t="s">
        <v>108</v>
      </c>
      <c r="CZ926" s="83">
        <v>1219228.5</v>
      </c>
      <c r="DA926" s="83" t="s">
        <v>8735</v>
      </c>
      <c r="DB926" s="83" t="s">
        <v>118</v>
      </c>
      <c r="DC926" s="83" t="s">
        <v>108</v>
      </c>
      <c r="DD926" s="83">
        <v>4253</v>
      </c>
      <c r="DE926" s="83" t="s">
        <v>173</v>
      </c>
      <c r="DF926" s="83" t="s">
        <v>118</v>
      </c>
      <c r="DG926" s="83" t="s">
        <v>500</v>
      </c>
      <c r="DH926" s="83"/>
      <c r="DI926" s="85">
        <v>43646</v>
      </c>
      <c r="DJ926" s="83" t="s">
        <v>584</v>
      </c>
      <c r="DK926" s="83" t="s">
        <v>102</v>
      </c>
      <c r="DL926" s="83" t="s">
        <v>482</v>
      </c>
      <c r="DM926" s="83">
        <v>0</v>
      </c>
      <c r="DN926" s="83" t="s">
        <v>483</v>
      </c>
      <c r="DO926" s="83">
        <v>1</v>
      </c>
      <c r="DP926" s="83">
        <v>4</v>
      </c>
      <c r="DQ926" s="83"/>
      <c r="DR926" s="83" t="s">
        <v>108</v>
      </c>
      <c r="DS926" s="83" t="s">
        <v>497</v>
      </c>
      <c r="DU926" s="215" t="s">
        <v>269</v>
      </c>
      <c r="DV926" s="136">
        <v>1</v>
      </c>
      <c r="DW926" s="136">
        <v>3</v>
      </c>
      <c r="DX926" s="215" t="s">
        <v>269</v>
      </c>
      <c r="DY926" s="215" t="s">
        <v>269</v>
      </c>
      <c r="DZ926" s="215" t="s">
        <v>269</v>
      </c>
      <c r="EA926" s="215" t="s">
        <v>269</v>
      </c>
      <c r="EB926" s="215" t="s">
        <v>269</v>
      </c>
      <c r="EC926" s="215" t="s">
        <v>269</v>
      </c>
      <c r="ED926" s="215" t="s">
        <v>269</v>
      </c>
      <c r="EE926" s="215" t="s">
        <v>269</v>
      </c>
    </row>
    <row r="927" spans="1:135" ht="57.6" x14ac:dyDescent="0.55000000000000004">
      <c r="A927" s="83" t="s">
        <v>130</v>
      </c>
      <c r="B927" s="136">
        <v>456743</v>
      </c>
      <c r="C927" t="s">
        <v>1559</v>
      </c>
      <c r="D927" s="83" t="s">
        <v>228</v>
      </c>
      <c r="E927" s="138">
        <v>906833214441</v>
      </c>
      <c r="F927" s="83" t="s">
        <v>143</v>
      </c>
      <c r="G927" s="85">
        <v>43620</v>
      </c>
      <c r="H927" s="83" t="s">
        <v>98</v>
      </c>
      <c r="I927" s="84" t="s">
        <v>612</v>
      </c>
      <c r="J927" s="207" t="s">
        <v>628</v>
      </c>
      <c r="K927" s="208" t="s">
        <v>633</v>
      </c>
      <c r="L927" s="83" t="s">
        <v>108</v>
      </c>
      <c r="M927" s="184" t="s">
        <v>102</v>
      </c>
      <c r="N927" s="184" t="s">
        <v>556</v>
      </c>
      <c r="O927" s="85" t="s">
        <v>102</v>
      </c>
      <c r="P927" s="185">
        <v>42491</v>
      </c>
      <c r="Q927" s="186" t="s">
        <v>202</v>
      </c>
      <c r="R927" s="186" t="s">
        <v>613</v>
      </c>
      <c r="S927" s="186"/>
      <c r="T927" s="187"/>
      <c r="U927" s="188" t="s">
        <v>295</v>
      </c>
      <c r="V927" s="188" t="s">
        <v>205</v>
      </c>
      <c r="W927" s="188" t="s">
        <v>295</v>
      </c>
      <c r="X927" s="189" t="s">
        <v>107</v>
      </c>
      <c r="Y927" s="190" t="s">
        <v>614</v>
      </c>
      <c r="Z927" s="83">
        <v>700</v>
      </c>
      <c r="AA927" s="83" t="s">
        <v>193</v>
      </c>
      <c r="AB927" s="83" t="s">
        <v>181</v>
      </c>
      <c r="AC927" s="83" t="s">
        <v>102</v>
      </c>
      <c r="AD927" s="83" t="s">
        <v>8736</v>
      </c>
      <c r="AE927" s="83" t="s">
        <v>8737</v>
      </c>
      <c r="AF927" s="83" t="s">
        <v>102</v>
      </c>
      <c r="AG927" s="83" t="s">
        <v>175</v>
      </c>
      <c r="AH927" s="83" t="s">
        <v>8738</v>
      </c>
      <c r="AI927" s="83" t="s">
        <v>104</v>
      </c>
      <c r="AJ927" s="83" t="s">
        <v>105</v>
      </c>
      <c r="AK927" s="191" t="s">
        <v>8736</v>
      </c>
      <c r="AL927" s="191" t="s">
        <v>8737</v>
      </c>
      <c r="AM927" s="191" t="s">
        <v>102</v>
      </c>
      <c r="AN927" s="191" t="s">
        <v>175</v>
      </c>
      <c r="AO927" s="191" t="s">
        <v>8738</v>
      </c>
      <c r="AP927" s="191" t="s">
        <v>104</v>
      </c>
      <c r="AQ927" s="191" t="s">
        <v>105</v>
      </c>
      <c r="AR927" s="191" t="s">
        <v>106</v>
      </c>
      <c r="AS927" s="191"/>
      <c r="AT927" s="191"/>
      <c r="AU927" s="191"/>
      <c r="AV927" s="191"/>
      <c r="AW927" s="191"/>
      <c r="AX927" s="191" t="s">
        <v>575</v>
      </c>
      <c r="AY927" s="192" t="s">
        <v>454</v>
      </c>
      <c r="AZ927" s="192" t="s">
        <v>108</v>
      </c>
      <c r="BA927" s="91" t="s">
        <v>108</v>
      </c>
      <c r="BB927" s="90">
        <v>0</v>
      </c>
      <c r="BC927" s="93" t="s">
        <v>102</v>
      </c>
      <c r="BD927" s="93" t="s">
        <v>102</v>
      </c>
      <c r="BE927" s="93" t="s">
        <v>102</v>
      </c>
      <c r="BF927" s="93" t="s">
        <v>102</v>
      </c>
      <c r="BG927" s="97" t="s">
        <v>108</v>
      </c>
      <c r="BH927" s="93" t="s">
        <v>108</v>
      </c>
      <c r="BI927" s="93" t="s">
        <v>102</v>
      </c>
      <c r="BJ927" s="93" t="s">
        <v>102</v>
      </c>
      <c r="BK927" s="93" t="s">
        <v>102</v>
      </c>
      <c r="BL927" s="93" t="s">
        <v>102</v>
      </c>
      <c r="BM927" s="93" t="s">
        <v>102</v>
      </c>
      <c r="BN927" s="93" t="s">
        <v>102</v>
      </c>
      <c r="BO927" s="93" t="s">
        <v>102</v>
      </c>
      <c r="BP927" s="96" t="s">
        <v>102</v>
      </c>
      <c r="BQ927" s="90">
        <v>0</v>
      </c>
      <c r="BR927" s="93" t="s">
        <v>102</v>
      </c>
      <c r="BS927" s="93" t="s">
        <v>102</v>
      </c>
      <c r="BT927" s="93" t="s">
        <v>102</v>
      </c>
      <c r="BU927" s="93" t="s">
        <v>102</v>
      </c>
      <c r="BV927" s="97" t="s">
        <v>108</v>
      </c>
      <c r="BW927" s="93" t="s">
        <v>108</v>
      </c>
      <c r="BX927" s="95" t="s">
        <v>102</v>
      </c>
      <c r="BY927" s="93" t="s">
        <v>102</v>
      </c>
      <c r="BZ927" s="93" t="s">
        <v>102</v>
      </c>
      <c r="CA927" s="93" t="s">
        <v>102</v>
      </c>
      <c r="CB927" s="93" t="s">
        <v>102</v>
      </c>
      <c r="CC927" s="93" t="s">
        <v>102</v>
      </c>
      <c r="CD927" s="93" t="s">
        <v>102</v>
      </c>
      <c r="CE927" s="193" t="s">
        <v>102</v>
      </c>
      <c r="CF927" s="194" t="s">
        <v>508</v>
      </c>
      <c r="CG927" s="195" t="s">
        <v>102</v>
      </c>
      <c r="CH927" s="101" t="e">
        <v>#N/A</v>
      </c>
      <c r="CI927" s="102" t="s">
        <v>580</v>
      </c>
      <c r="CJ927" s="196" t="s">
        <v>108</v>
      </c>
      <c r="CK927" s="104" t="s">
        <v>109</v>
      </c>
      <c r="CL927" s="105" t="s">
        <v>579</v>
      </c>
      <c r="CM927" s="83" t="s">
        <v>108</v>
      </c>
      <c r="CN927" s="106" t="s">
        <v>108</v>
      </c>
      <c r="CO927" s="197" t="s">
        <v>108</v>
      </c>
      <c r="CP927" s="107"/>
      <c r="CQ927" s="198" t="s">
        <v>474</v>
      </c>
      <c r="CR927" s="198" t="s">
        <v>474</v>
      </c>
      <c r="CS927" s="199" t="s">
        <v>616</v>
      </c>
      <c r="CT927" s="83" t="s">
        <v>109</v>
      </c>
      <c r="CU927" s="83" t="s">
        <v>109</v>
      </c>
      <c r="CV927" s="83">
        <v>62</v>
      </c>
      <c r="CW927" s="83" t="s">
        <v>112</v>
      </c>
      <c r="CX927" s="83">
        <v>62</v>
      </c>
      <c r="CY927" s="83" t="s">
        <v>8739</v>
      </c>
      <c r="CZ927" s="83">
        <v>1220548</v>
      </c>
      <c r="DA927" s="83" t="s">
        <v>138</v>
      </c>
      <c r="DB927" s="83" t="s">
        <v>124</v>
      </c>
      <c r="DC927" s="83" t="s">
        <v>501</v>
      </c>
      <c r="DD927" s="83">
        <v>5405</v>
      </c>
      <c r="DE927" s="83" t="s">
        <v>582</v>
      </c>
      <c r="DF927" s="83" t="s">
        <v>145</v>
      </c>
      <c r="DG927" s="83" t="s">
        <v>501</v>
      </c>
      <c r="DH927" s="83" t="s">
        <v>582</v>
      </c>
      <c r="DI927" s="85">
        <v>43646</v>
      </c>
      <c r="DJ927" s="83" t="s">
        <v>584</v>
      </c>
      <c r="DK927" s="83" t="s">
        <v>102</v>
      </c>
      <c r="DL927" s="83" t="s">
        <v>482</v>
      </c>
      <c r="DM927" s="83">
        <v>0</v>
      </c>
      <c r="DN927" s="83" t="s">
        <v>238</v>
      </c>
      <c r="DO927" s="83">
        <v>1</v>
      </c>
      <c r="DP927" s="83">
        <v>1</v>
      </c>
      <c r="DQ927" s="83"/>
      <c r="DR927" s="83" t="s">
        <v>108</v>
      </c>
      <c r="DS927" s="83" t="s">
        <v>497</v>
      </c>
      <c r="DU927" s="215" t="s">
        <v>269</v>
      </c>
      <c r="DV927" s="136">
        <v>1</v>
      </c>
      <c r="DW927" s="136">
        <v>3</v>
      </c>
      <c r="DX927" s="215" t="s">
        <v>269</v>
      </c>
      <c r="DY927" s="215" t="s">
        <v>269</v>
      </c>
      <c r="DZ927" s="215" t="s">
        <v>269</v>
      </c>
      <c r="EA927" s="215" t="s">
        <v>269</v>
      </c>
      <c r="EB927" s="215" t="s">
        <v>269</v>
      </c>
      <c r="EC927" s="215" t="s">
        <v>269</v>
      </c>
      <c r="ED927" s="215" t="s">
        <v>269</v>
      </c>
      <c r="EE927" s="215" t="s">
        <v>269</v>
      </c>
    </row>
    <row r="928" spans="1:135" ht="28.8" x14ac:dyDescent="0.55000000000000004">
      <c r="A928" s="83" t="s">
        <v>130</v>
      </c>
      <c r="B928" s="136">
        <v>669021</v>
      </c>
      <c r="C928" t="s">
        <v>1560</v>
      </c>
      <c r="D928" s="83" t="s">
        <v>228</v>
      </c>
      <c r="E928" s="138">
        <v>170504698685</v>
      </c>
      <c r="F928" s="83" t="s">
        <v>114</v>
      </c>
      <c r="G928" s="85">
        <v>43634</v>
      </c>
      <c r="H928" s="83" t="s">
        <v>98</v>
      </c>
      <c r="I928" s="84" t="s">
        <v>618</v>
      </c>
      <c r="J928" s="207" t="s">
        <v>629</v>
      </c>
      <c r="K928" s="208" t="s">
        <v>634</v>
      </c>
      <c r="L928" s="83" t="s">
        <v>108</v>
      </c>
      <c r="M928" s="184">
        <v>27776</v>
      </c>
      <c r="N928" s="184"/>
      <c r="O928" s="85" t="s">
        <v>102</v>
      </c>
      <c r="P928" s="185">
        <v>43013</v>
      </c>
      <c r="Q928" s="186" t="s">
        <v>203</v>
      </c>
      <c r="R928" s="186"/>
      <c r="S928" s="186"/>
      <c r="T928" s="187"/>
      <c r="U928" s="188" t="s">
        <v>296</v>
      </c>
      <c r="V928" s="188" t="s">
        <v>205</v>
      </c>
      <c r="W928" s="189" t="s">
        <v>619</v>
      </c>
      <c r="X928" s="189" t="s">
        <v>107</v>
      </c>
      <c r="Y928" s="190" t="s">
        <v>614</v>
      </c>
      <c r="Z928" s="83">
        <v>700</v>
      </c>
      <c r="AA928" s="83" t="s">
        <v>193</v>
      </c>
      <c r="AB928" s="83" t="s">
        <v>181</v>
      </c>
      <c r="AC928" s="83" t="s">
        <v>102</v>
      </c>
      <c r="AD928" s="83" t="s">
        <v>8740</v>
      </c>
      <c r="AE928" s="83" t="s">
        <v>102</v>
      </c>
      <c r="AF928" s="83" t="s">
        <v>102</v>
      </c>
      <c r="AG928" s="83" t="s">
        <v>174</v>
      </c>
      <c r="AH928" s="83" t="s">
        <v>8729</v>
      </c>
      <c r="AI928" s="83" t="s">
        <v>104</v>
      </c>
      <c r="AJ928" s="83" t="s">
        <v>105</v>
      </c>
      <c r="AK928" s="191" t="s">
        <v>8740</v>
      </c>
      <c r="AL928" s="191" t="s">
        <v>102</v>
      </c>
      <c r="AM928" s="191" t="s">
        <v>102</v>
      </c>
      <c r="AN928" s="191" t="s">
        <v>174</v>
      </c>
      <c r="AO928" s="191" t="s">
        <v>8729</v>
      </c>
      <c r="AP928" s="191" t="s">
        <v>104</v>
      </c>
      <c r="AQ928" s="191" t="s">
        <v>105</v>
      </c>
      <c r="AR928" s="191" t="s">
        <v>106</v>
      </c>
      <c r="AS928" s="191" t="s">
        <v>8740</v>
      </c>
      <c r="AT928" s="191" t="s">
        <v>488</v>
      </c>
      <c r="AU928" s="191" t="s">
        <v>8741</v>
      </c>
      <c r="AV928" s="191" t="s">
        <v>104</v>
      </c>
      <c r="AW928" s="191" t="s">
        <v>204</v>
      </c>
      <c r="AX928" s="191"/>
      <c r="AY928" s="192" t="s">
        <v>454</v>
      </c>
      <c r="AZ928" s="192" t="s">
        <v>416</v>
      </c>
      <c r="BA928" s="91" t="s">
        <v>108</v>
      </c>
      <c r="BB928" s="90">
        <v>0</v>
      </c>
      <c r="BC928" s="93" t="s">
        <v>102</v>
      </c>
      <c r="BD928" s="93" t="s">
        <v>102</v>
      </c>
      <c r="BE928" s="93" t="s">
        <v>102</v>
      </c>
      <c r="BF928" s="93" t="s">
        <v>102</v>
      </c>
      <c r="BG928" s="97" t="s">
        <v>108</v>
      </c>
      <c r="BH928" s="93" t="s">
        <v>108</v>
      </c>
      <c r="BI928" s="93" t="s">
        <v>102</v>
      </c>
      <c r="BJ928" s="93" t="s">
        <v>102</v>
      </c>
      <c r="BK928" s="93" t="s">
        <v>102</v>
      </c>
      <c r="BL928" s="93" t="s">
        <v>102</v>
      </c>
      <c r="BM928" s="93" t="s">
        <v>102</v>
      </c>
      <c r="BN928" s="93" t="s">
        <v>102</v>
      </c>
      <c r="BO928" s="93" t="s">
        <v>102</v>
      </c>
      <c r="BP928" s="96" t="s">
        <v>102</v>
      </c>
      <c r="BQ928" s="90">
        <v>0</v>
      </c>
      <c r="BR928" s="93" t="s">
        <v>102</v>
      </c>
      <c r="BS928" s="93" t="s">
        <v>102</v>
      </c>
      <c r="BT928" s="93" t="s">
        <v>102</v>
      </c>
      <c r="BU928" s="93" t="s">
        <v>102</v>
      </c>
      <c r="BV928" s="97" t="s">
        <v>108</v>
      </c>
      <c r="BW928" s="93" t="s">
        <v>108</v>
      </c>
      <c r="BX928" s="95" t="s">
        <v>102</v>
      </c>
      <c r="BY928" s="93" t="s">
        <v>102</v>
      </c>
      <c r="BZ928" s="93" t="s">
        <v>102</v>
      </c>
      <c r="CA928" s="93" t="s">
        <v>102</v>
      </c>
      <c r="CB928" s="93" t="s">
        <v>102</v>
      </c>
      <c r="CC928" s="93" t="s">
        <v>102</v>
      </c>
      <c r="CD928" s="93" t="s">
        <v>102</v>
      </c>
      <c r="CE928" s="193" t="s">
        <v>102</v>
      </c>
      <c r="CF928" s="194" t="s">
        <v>436</v>
      </c>
      <c r="CG928" s="195" t="s">
        <v>8742</v>
      </c>
      <c r="CH928" s="101" t="s">
        <v>310</v>
      </c>
      <c r="CI928" s="102"/>
      <c r="CJ928" s="196" t="s">
        <v>8743</v>
      </c>
      <c r="CK928" s="104" t="s">
        <v>190</v>
      </c>
      <c r="CL928" s="105"/>
      <c r="CM928" s="83" t="s">
        <v>623</v>
      </c>
      <c r="CN928" s="106" t="s">
        <v>624</v>
      </c>
      <c r="CO928" s="197" t="s">
        <v>625</v>
      </c>
      <c r="CP928" s="107"/>
      <c r="CQ928" s="198" t="s">
        <v>474</v>
      </c>
      <c r="CR928" s="198" t="s">
        <v>474</v>
      </c>
      <c r="CS928" s="199"/>
      <c r="CT928" s="83" t="s">
        <v>109</v>
      </c>
      <c r="CU928" s="83" t="s">
        <v>109</v>
      </c>
      <c r="CV928" s="83">
        <v>52</v>
      </c>
      <c r="CW928" s="83" t="s">
        <v>139</v>
      </c>
      <c r="CX928" s="83">
        <v>52</v>
      </c>
      <c r="CY928" s="83" t="s">
        <v>108</v>
      </c>
      <c r="CZ928" s="83">
        <v>1221867.5</v>
      </c>
      <c r="DA928" s="83" t="s">
        <v>581</v>
      </c>
      <c r="DB928" s="83" t="s">
        <v>152</v>
      </c>
      <c r="DC928" s="83" t="s">
        <v>500</v>
      </c>
      <c r="DD928" s="83">
        <v>3332</v>
      </c>
      <c r="DE928" s="83" t="s">
        <v>606</v>
      </c>
      <c r="DF928" s="83" t="s">
        <v>152</v>
      </c>
      <c r="DG928" s="83" t="s">
        <v>500</v>
      </c>
      <c r="DH928" s="83"/>
      <c r="DI928" s="85">
        <v>43646</v>
      </c>
      <c r="DJ928" s="83" t="s">
        <v>584</v>
      </c>
      <c r="DK928" s="83" t="s">
        <v>102</v>
      </c>
      <c r="DL928" s="83" t="s">
        <v>482</v>
      </c>
      <c r="DM928" s="83">
        <v>0</v>
      </c>
      <c r="DN928" s="83" t="s">
        <v>483</v>
      </c>
      <c r="DO928" s="83">
        <v>1</v>
      </c>
      <c r="DP928" s="83">
        <v>2</v>
      </c>
      <c r="DQ928" s="83"/>
      <c r="DR928" s="83" t="s">
        <v>108</v>
      </c>
      <c r="DS928" s="83" t="s">
        <v>497</v>
      </c>
      <c r="DU928" s="215" t="s">
        <v>269</v>
      </c>
      <c r="DV928" s="136">
        <v>1</v>
      </c>
      <c r="DW928" s="136">
        <v>3</v>
      </c>
      <c r="DX928" s="215" t="s">
        <v>269</v>
      </c>
      <c r="DY928" s="215" t="s">
        <v>269</v>
      </c>
      <c r="DZ928" s="215" t="s">
        <v>269</v>
      </c>
      <c r="EA928" s="215" t="s">
        <v>269</v>
      </c>
      <c r="EB928" s="215" t="s">
        <v>269</v>
      </c>
      <c r="EC928" s="215" t="s">
        <v>269</v>
      </c>
      <c r="ED928" s="215" t="s">
        <v>269</v>
      </c>
      <c r="EE928" s="215" t="s">
        <v>269</v>
      </c>
    </row>
    <row r="929" spans="1:135" ht="28.8" x14ac:dyDescent="0.55000000000000004">
      <c r="A929" s="83" t="s">
        <v>130</v>
      </c>
      <c r="B929" s="136">
        <v>218975</v>
      </c>
      <c r="C929" t="s">
        <v>1561</v>
      </c>
      <c r="D929" s="83" t="s">
        <v>228</v>
      </c>
      <c r="E929" s="138">
        <v>191505328965</v>
      </c>
      <c r="F929" s="83" t="s">
        <v>114</v>
      </c>
      <c r="G929" s="85">
        <v>43643</v>
      </c>
      <c r="H929" s="211" t="s">
        <v>98</v>
      </c>
      <c r="I929" s="84" t="s">
        <v>610</v>
      </c>
      <c r="J929" s="207" t="s">
        <v>627</v>
      </c>
      <c r="K929" s="208" t="s">
        <v>630</v>
      </c>
      <c r="L929" s="83" t="s">
        <v>108</v>
      </c>
      <c r="M929" s="184">
        <v>24687</v>
      </c>
      <c r="N929" s="184"/>
      <c r="O929" s="85" t="s">
        <v>102</v>
      </c>
      <c r="P929" s="185">
        <v>42491</v>
      </c>
      <c r="Q929" s="186" t="s">
        <v>203</v>
      </c>
      <c r="R929" s="186"/>
      <c r="S929" s="186"/>
      <c r="T929" s="187"/>
      <c r="U929" s="188" t="s">
        <v>296</v>
      </c>
      <c r="V929" s="188" t="s">
        <v>297</v>
      </c>
      <c r="W929" s="188" t="s">
        <v>297</v>
      </c>
      <c r="X929" s="189" t="s">
        <v>167</v>
      </c>
      <c r="Y929" s="190"/>
      <c r="Z929" s="83">
        <v>700</v>
      </c>
      <c r="AA929" s="83" t="s">
        <v>193</v>
      </c>
      <c r="AB929" s="83" t="s">
        <v>181</v>
      </c>
      <c r="AC929" s="83" t="s">
        <v>102</v>
      </c>
      <c r="AD929" s="83" t="s">
        <v>8744</v>
      </c>
      <c r="AE929" s="83" t="s">
        <v>102</v>
      </c>
      <c r="AF929" s="83" t="s">
        <v>102</v>
      </c>
      <c r="AG929" s="83" t="s">
        <v>119</v>
      </c>
      <c r="AH929" s="83" t="s">
        <v>8745</v>
      </c>
      <c r="AI929" s="83" t="s">
        <v>104</v>
      </c>
      <c r="AJ929" s="83" t="s">
        <v>105</v>
      </c>
      <c r="AK929" s="191" t="s">
        <v>8744</v>
      </c>
      <c r="AL929" s="191" t="s">
        <v>102</v>
      </c>
      <c r="AM929" s="191" t="s">
        <v>102</v>
      </c>
      <c r="AN929" s="191" t="s">
        <v>119</v>
      </c>
      <c r="AO929" s="191" t="s">
        <v>8745</v>
      </c>
      <c r="AP929" s="191" t="s">
        <v>104</v>
      </c>
      <c r="AQ929" s="191" t="s">
        <v>105</v>
      </c>
      <c r="AR929" s="191" t="s">
        <v>106</v>
      </c>
      <c r="AS929" s="191" t="s">
        <v>8744</v>
      </c>
      <c r="AT929" s="191" t="s">
        <v>485</v>
      </c>
      <c r="AU929" s="191" t="s">
        <v>8745</v>
      </c>
      <c r="AV929" s="191" t="s">
        <v>104</v>
      </c>
      <c r="AW929" s="191" t="s">
        <v>204</v>
      </c>
      <c r="AX929" s="191"/>
      <c r="AY929" s="192" t="s">
        <v>454</v>
      </c>
      <c r="AZ929" s="192" t="s">
        <v>416</v>
      </c>
      <c r="BA929" s="91" t="s">
        <v>108</v>
      </c>
      <c r="BB929" s="90">
        <v>0</v>
      </c>
      <c r="BC929" s="93" t="s">
        <v>102</v>
      </c>
      <c r="BD929" s="93" t="s">
        <v>102</v>
      </c>
      <c r="BE929" s="93" t="s">
        <v>102</v>
      </c>
      <c r="BF929" s="93" t="s">
        <v>102</v>
      </c>
      <c r="BG929" s="97" t="s">
        <v>108</v>
      </c>
      <c r="BH929" s="93" t="s">
        <v>108</v>
      </c>
      <c r="BI929" s="93" t="s">
        <v>102</v>
      </c>
      <c r="BJ929" s="93" t="s">
        <v>102</v>
      </c>
      <c r="BK929" s="93" t="s">
        <v>102</v>
      </c>
      <c r="BL929" s="93" t="s">
        <v>102</v>
      </c>
      <c r="BM929" s="93" t="s">
        <v>102</v>
      </c>
      <c r="BN929" s="93" t="s">
        <v>102</v>
      </c>
      <c r="BO929" s="93" t="s">
        <v>102</v>
      </c>
      <c r="BP929" s="96" t="s">
        <v>102</v>
      </c>
      <c r="BQ929" s="90">
        <v>0</v>
      </c>
      <c r="BR929" s="93" t="s">
        <v>102</v>
      </c>
      <c r="BS929" s="93" t="s">
        <v>102</v>
      </c>
      <c r="BT929" s="93" t="s">
        <v>102</v>
      </c>
      <c r="BU929" s="93" t="s">
        <v>102</v>
      </c>
      <c r="BV929" s="97" t="s">
        <v>108</v>
      </c>
      <c r="BW929" s="93" t="s">
        <v>108</v>
      </c>
      <c r="BX929" s="95" t="s">
        <v>102</v>
      </c>
      <c r="BY929" s="93" t="s">
        <v>102</v>
      </c>
      <c r="BZ929" s="93" t="s">
        <v>102</v>
      </c>
      <c r="CA929" s="93" t="s">
        <v>102</v>
      </c>
      <c r="CB929" s="93" t="s">
        <v>102</v>
      </c>
      <c r="CC929" s="93" t="s">
        <v>102</v>
      </c>
      <c r="CD929" s="93" t="s">
        <v>102</v>
      </c>
      <c r="CE929" s="193" t="s">
        <v>102</v>
      </c>
      <c r="CF929" s="194" t="s">
        <v>436</v>
      </c>
      <c r="CG929" s="195" t="s">
        <v>8746</v>
      </c>
      <c r="CH929" s="101" t="s">
        <v>563</v>
      </c>
      <c r="CI929" s="102"/>
      <c r="CJ929" s="196" t="s">
        <v>577</v>
      </c>
      <c r="CK929" s="104" t="s">
        <v>190</v>
      </c>
      <c r="CL929" s="105"/>
      <c r="CM929" s="83" t="s">
        <v>578</v>
      </c>
      <c r="CN929" s="106" t="s">
        <v>108</v>
      </c>
      <c r="CO929" s="197" t="s">
        <v>566</v>
      </c>
      <c r="CP929" s="107"/>
      <c r="CQ929" s="198" t="s">
        <v>107</v>
      </c>
      <c r="CR929" s="198" t="s">
        <v>107</v>
      </c>
      <c r="CS929" s="199"/>
      <c r="CT929" s="83" t="s">
        <v>109</v>
      </c>
      <c r="CU929" s="83" t="s">
        <v>109</v>
      </c>
      <c r="CV929" s="83">
        <v>60</v>
      </c>
      <c r="CW929" s="83" t="s">
        <v>270</v>
      </c>
      <c r="CX929" s="83">
        <v>60</v>
      </c>
      <c r="CY929" s="83" t="s">
        <v>108</v>
      </c>
      <c r="CZ929" s="83">
        <v>1223187</v>
      </c>
      <c r="DA929" s="83" t="s">
        <v>8747</v>
      </c>
      <c r="DB929" s="83" t="s">
        <v>118</v>
      </c>
      <c r="DC929" s="83" t="s">
        <v>108</v>
      </c>
      <c r="DD929" s="83">
        <v>5305</v>
      </c>
      <c r="DE929" s="83" t="s">
        <v>173</v>
      </c>
      <c r="DF929" s="83" t="s">
        <v>118</v>
      </c>
      <c r="DG929" s="83" t="s">
        <v>500</v>
      </c>
      <c r="DH929" s="83"/>
      <c r="DI929" s="85">
        <v>43646</v>
      </c>
      <c r="DJ929" s="83" t="s">
        <v>584</v>
      </c>
      <c r="DK929" s="83" t="s">
        <v>102</v>
      </c>
      <c r="DL929" s="83" t="s">
        <v>482</v>
      </c>
      <c r="DM929" s="83">
        <v>0</v>
      </c>
      <c r="DN929" s="83" t="s">
        <v>483</v>
      </c>
      <c r="DO929" s="83">
        <v>1</v>
      </c>
      <c r="DP929" s="83">
        <v>1</v>
      </c>
      <c r="DQ929" s="83"/>
      <c r="DR929" s="83" t="s">
        <v>108</v>
      </c>
      <c r="DS929" s="83" t="s">
        <v>497</v>
      </c>
      <c r="DU929" s="215" t="s">
        <v>269</v>
      </c>
      <c r="DV929" s="136">
        <v>1</v>
      </c>
      <c r="DW929" s="136">
        <v>3</v>
      </c>
      <c r="DX929" s="215" t="s">
        <v>269</v>
      </c>
      <c r="DY929" s="215" t="s">
        <v>269</v>
      </c>
      <c r="DZ929" s="215" t="s">
        <v>269</v>
      </c>
      <c r="EA929" s="215" t="s">
        <v>269</v>
      </c>
      <c r="EB929" s="215" t="s">
        <v>269</v>
      </c>
      <c r="EC929" s="215" t="s">
        <v>269</v>
      </c>
      <c r="ED929" s="215" t="s">
        <v>269</v>
      </c>
      <c r="EE929" s="215" t="s">
        <v>269</v>
      </c>
    </row>
    <row r="930" spans="1:135" ht="57.6" x14ac:dyDescent="0.55000000000000004">
      <c r="A930" s="83" t="s">
        <v>130</v>
      </c>
      <c r="B930" s="136">
        <v>590075</v>
      </c>
      <c r="C930" t="s">
        <v>1562</v>
      </c>
      <c r="D930" s="83" t="s">
        <v>228</v>
      </c>
      <c r="E930" s="138">
        <v>551189901948</v>
      </c>
      <c r="F930" s="83" t="s">
        <v>143</v>
      </c>
      <c r="G930" s="85">
        <v>43620</v>
      </c>
      <c r="H930" s="83" t="s">
        <v>98</v>
      </c>
      <c r="I930" s="84" t="s">
        <v>612</v>
      </c>
      <c r="J930" s="207" t="s">
        <v>628</v>
      </c>
      <c r="K930" s="208" t="s">
        <v>633</v>
      </c>
      <c r="L930" s="83" t="s">
        <v>108</v>
      </c>
      <c r="M930" s="184" t="s">
        <v>102</v>
      </c>
      <c r="N930" s="184" t="s">
        <v>556</v>
      </c>
      <c r="O930" s="85" t="s">
        <v>102</v>
      </c>
      <c r="P930" s="185">
        <v>42491</v>
      </c>
      <c r="Q930" s="186" t="s">
        <v>202</v>
      </c>
      <c r="R930" s="186" t="s">
        <v>613</v>
      </c>
      <c r="S930" s="186"/>
      <c r="T930" s="187"/>
      <c r="U930" s="188" t="s">
        <v>295</v>
      </c>
      <c r="V930" s="188" t="s">
        <v>205</v>
      </c>
      <c r="W930" s="188" t="s">
        <v>295</v>
      </c>
      <c r="X930" s="189" t="s">
        <v>107</v>
      </c>
      <c r="Y930" s="190" t="s">
        <v>614</v>
      </c>
      <c r="Z930" s="83">
        <v>700</v>
      </c>
      <c r="AA930" s="83" t="s">
        <v>193</v>
      </c>
      <c r="AB930" s="83" t="s">
        <v>181</v>
      </c>
      <c r="AC930" s="83" t="s">
        <v>102</v>
      </c>
      <c r="AD930" s="83" t="s">
        <v>8748</v>
      </c>
      <c r="AE930" s="83" t="s">
        <v>8749</v>
      </c>
      <c r="AF930" s="83" t="s">
        <v>102</v>
      </c>
      <c r="AG930" s="83" t="s">
        <v>175</v>
      </c>
      <c r="AH930" s="83" t="s">
        <v>8750</v>
      </c>
      <c r="AI930" s="83" t="s">
        <v>104</v>
      </c>
      <c r="AJ930" s="83" t="s">
        <v>105</v>
      </c>
      <c r="AK930" s="191" t="s">
        <v>8748</v>
      </c>
      <c r="AL930" s="191" t="s">
        <v>8749</v>
      </c>
      <c r="AM930" s="191" t="s">
        <v>102</v>
      </c>
      <c r="AN930" s="191" t="s">
        <v>175</v>
      </c>
      <c r="AO930" s="191" t="s">
        <v>8750</v>
      </c>
      <c r="AP930" s="191" t="s">
        <v>104</v>
      </c>
      <c r="AQ930" s="191" t="s">
        <v>105</v>
      </c>
      <c r="AR930" s="191" t="s">
        <v>106</v>
      </c>
      <c r="AS930" s="191"/>
      <c r="AT930" s="191"/>
      <c r="AU930" s="191"/>
      <c r="AV930" s="191"/>
      <c r="AW930" s="191"/>
      <c r="AX930" s="191" t="s">
        <v>575</v>
      </c>
      <c r="AY930" s="192" t="s">
        <v>454</v>
      </c>
      <c r="AZ930" s="192" t="s">
        <v>108</v>
      </c>
      <c r="BA930" s="91" t="s">
        <v>108</v>
      </c>
      <c r="BB930" s="90">
        <v>0</v>
      </c>
      <c r="BC930" s="93" t="s">
        <v>102</v>
      </c>
      <c r="BD930" s="93" t="s">
        <v>102</v>
      </c>
      <c r="BE930" s="93" t="s">
        <v>102</v>
      </c>
      <c r="BF930" s="93" t="s">
        <v>102</v>
      </c>
      <c r="BG930" s="97" t="s">
        <v>108</v>
      </c>
      <c r="BH930" s="93" t="s">
        <v>108</v>
      </c>
      <c r="BI930" s="93" t="s">
        <v>102</v>
      </c>
      <c r="BJ930" s="93" t="s">
        <v>102</v>
      </c>
      <c r="BK930" s="93" t="s">
        <v>102</v>
      </c>
      <c r="BL930" s="93" t="s">
        <v>102</v>
      </c>
      <c r="BM930" s="93" t="s">
        <v>102</v>
      </c>
      <c r="BN930" s="93" t="s">
        <v>102</v>
      </c>
      <c r="BO930" s="93" t="s">
        <v>102</v>
      </c>
      <c r="BP930" s="96" t="s">
        <v>102</v>
      </c>
      <c r="BQ930" s="90">
        <v>0</v>
      </c>
      <c r="BR930" s="93" t="s">
        <v>102</v>
      </c>
      <c r="BS930" s="93" t="s">
        <v>102</v>
      </c>
      <c r="BT930" s="93" t="s">
        <v>102</v>
      </c>
      <c r="BU930" s="93" t="s">
        <v>102</v>
      </c>
      <c r="BV930" s="97" t="s">
        <v>108</v>
      </c>
      <c r="BW930" s="93" t="s">
        <v>108</v>
      </c>
      <c r="BX930" s="95" t="s">
        <v>102</v>
      </c>
      <c r="BY930" s="93" t="s">
        <v>102</v>
      </c>
      <c r="BZ930" s="93" t="s">
        <v>102</v>
      </c>
      <c r="CA930" s="93" t="s">
        <v>102</v>
      </c>
      <c r="CB930" s="93" t="s">
        <v>102</v>
      </c>
      <c r="CC930" s="93" t="s">
        <v>102</v>
      </c>
      <c r="CD930" s="93" t="s">
        <v>102</v>
      </c>
      <c r="CE930" s="193" t="s">
        <v>102</v>
      </c>
      <c r="CF930" s="194" t="s">
        <v>508</v>
      </c>
      <c r="CG930" s="195" t="s">
        <v>102</v>
      </c>
      <c r="CH930" s="101" t="e">
        <v>#N/A</v>
      </c>
      <c r="CI930" s="102" t="s">
        <v>580</v>
      </c>
      <c r="CJ930" s="196" t="s">
        <v>108</v>
      </c>
      <c r="CK930" s="104" t="s">
        <v>109</v>
      </c>
      <c r="CL930" s="105" t="s">
        <v>579</v>
      </c>
      <c r="CM930" s="83" t="s">
        <v>108</v>
      </c>
      <c r="CN930" s="106" t="s">
        <v>108</v>
      </c>
      <c r="CO930" s="197" t="s">
        <v>108</v>
      </c>
      <c r="CP930" s="107"/>
      <c r="CQ930" s="198" t="s">
        <v>474</v>
      </c>
      <c r="CR930" s="198" t="s">
        <v>474</v>
      </c>
      <c r="CS930" s="199" t="s">
        <v>616</v>
      </c>
      <c r="CT930" s="83" t="s">
        <v>109</v>
      </c>
      <c r="CU930" s="83" t="s">
        <v>109</v>
      </c>
      <c r="CV930" s="83">
        <v>71</v>
      </c>
      <c r="CW930" s="83" t="s">
        <v>112</v>
      </c>
      <c r="CX930" s="83">
        <v>71</v>
      </c>
      <c r="CY930" s="83" t="s">
        <v>8751</v>
      </c>
      <c r="CZ930" s="83">
        <v>1224506.5</v>
      </c>
      <c r="DA930" s="83" t="s">
        <v>138</v>
      </c>
      <c r="DB930" s="83" t="s">
        <v>124</v>
      </c>
      <c r="DC930" s="83" t="s">
        <v>501</v>
      </c>
      <c r="DD930" s="83">
        <v>1989</v>
      </c>
      <c r="DE930" s="83" t="s">
        <v>582</v>
      </c>
      <c r="DF930" s="83" t="s">
        <v>145</v>
      </c>
      <c r="DG930" s="83" t="s">
        <v>501</v>
      </c>
      <c r="DH930" s="83" t="s">
        <v>582</v>
      </c>
      <c r="DI930" s="85">
        <v>43646</v>
      </c>
      <c r="DJ930" s="83" t="s">
        <v>584</v>
      </c>
      <c r="DK930" s="83" t="s">
        <v>102</v>
      </c>
      <c r="DL930" s="83" t="s">
        <v>482</v>
      </c>
      <c r="DM930" s="83">
        <v>0</v>
      </c>
      <c r="DN930" s="83" t="s">
        <v>238</v>
      </c>
      <c r="DO930" s="83">
        <v>1</v>
      </c>
      <c r="DP930" s="83">
        <v>3</v>
      </c>
      <c r="DQ930" s="83"/>
      <c r="DR930" s="83" t="s">
        <v>108</v>
      </c>
      <c r="DS930" s="83" t="s">
        <v>497</v>
      </c>
      <c r="DU930" s="215" t="s">
        <v>269</v>
      </c>
      <c r="DV930" s="136">
        <v>1</v>
      </c>
      <c r="DW930" s="136">
        <v>3</v>
      </c>
      <c r="DX930" s="215" t="s">
        <v>269</v>
      </c>
      <c r="DY930" s="215" t="s">
        <v>269</v>
      </c>
      <c r="DZ930" s="215" t="s">
        <v>269</v>
      </c>
      <c r="EA930" s="215" t="s">
        <v>269</v>
      </c>
      <c r="EB930" s="215" t="s">
        <v>269</v>
      </c>
      <c r="EC930" s="215" t="s">
        <v>269</v>
      </c>
      <c r="ED930" s="215" t="s">
        <v>269</v>
      </c>
      <c r="EE930" s="215" t="s">
        <v>269</v>
      </c>
    </row>
    <row r="931" spans="1:135" ht="28.8" x14ac:dyDescent="0.55000000000000004">
      <c r="A931" s="83" t="s">
        <v>130</v>
      </c>
      <c r="B931" s="136">
        <v>453873</v>
      </c>
      <c r="C931" t="s">
        <v>1563</v>
      </c>
      <c r="D931" s="83" t="s">
        <v>228</v>
      </c>
      <c r="E931" s="138">
        <v>157225311506</v>
      </c>
      <c r="F931" s="83" t="s">
        <v>114</v>
      </c>
      <c r="G931" s="85">
        <v>43634</v>
      </c>
      <c r="H931" s="83" t="s">
        <v>98</v>
      </c>
      <c r="I931" s="84" t="s">
        <v>618</v>
      </c>
      <c r="J931" s="207" t="s">
        <v>629</v>
      </c>
      <c r="K931" s="208" t="s">
        <v>634</v>
      </c>
      <c r="L931" s="83" t="s">
        <v>108</v>
      </c>
      <c r="M931" s="184">
        <v>27777</v>
      </c>
      <c r="N931" s="184"/>
      <c r="O931" s="85" t="s">
        <v>102</v>
      </c>
      <c r="P931" s="185">
        <v>43013</v>
      </c>
      <c r="Q931" s="186" t="s">
        <v>203</v>
      </c>
      <c r="R931" s="186"/>
      <c r="S931" s="186"/>
      <c r="T931" s="187"/>
      <c r="U931" s="188" t="s">
        <v>296</v>
      </c>
      <c r="V931" s="188" t="s">
        <v>205</v>
      </c>
      <c r="W931" s="189" t="s">
        <v>619</v>
      </c>
      <c r="X931" s="189" t="s">
        <v>107</v>
      </c>
      <c r="Y931" s="190" t="s">
        <v>614</v>
      </c>
      <c r="Z931" s="83">
        <v>700</v>
      </c>
      <c r="AA931" s="83" t="s">
        <v>193</v>
      </c>
      <c r="AB931" s="83" t="s">
        <v>181</v>
      </c>
      <c r="AC931" s="83" t="s">
        <v>102</v>
      </c>
      <c r="AD931" s="83" t="s">
        <v>8752</v>
      </c>
      <c r="AE931" s="83" t="s">
        <v>102</v>
      </c>
      <c r="AF931" s="83" t="s">
        <v>102</v>
      </c>
      <c r="AG931" s="83" t="s">
        <v>174</v>
      </c>
      <c r="AH931" s="83" t="s">
        <v>8741</v>
      </c>
      <c r="AI931" s="83" t="s">
        <v>104</v>
      </c>
      <c r="AJ931" s="83" t="s">
        <v>105</v>
      </c>
      <c r="AK931" s="191" t="s">
        <v>8752</v>
      </c>
      <c r="AL931" s="191" t="s">
        <v>102</v>
      </c>
      <c r="AM931" s="191" t="s">
        <v>102</v>
      </c>
      <c r="AN931" s="191" t="s">
        <v>174</v>
      </c>
      <c r="AO931" s="191" t="s">
        <v>8741</v>
      </c>
      <c r="AP931" s="191" t="s">
        <v>104</v>
      </c>
      <c r="AQ931" s="191" t="s">
        <v>105</v>
      </c>
      <c r="AR931" s="191" t="s">
        <v>106</v>
      </c>
      <c r="AS931" s="191" t="s">
        <v>8752</v>
      </c>
      <c r="AT931" s="191" t="s">
        <v>488</v>
      </c>
      <c r="AU931" s="191" t="s">
        <v>8753</v>
      </c>
      <c r="AV931" s="191" t="s">
        <v>104</v>
      </c>
      <c r="AW931" s="191" t="s">
        <v>204</v>
      </c>
      <c r="AX931" s="191"/>
      <c r="AY931" s="192" t="s">
        <v>454</v>
      </c>
      <c r="AZ931" s="192" t="s">
        <v>416</v>
      </c>
      <c r="BA931" s="91" t="s">
        <v>108</v>
      </c>
      <c r="BB931" s="90">
        <v>0</v>
      </c>
      <c r="BC931" s="93" t="s">
        <v>102</v>
      </c>
      <c r="BD931" s="93" t="s">
        <v>102</v>
      </c>
      <c r="BE931" s="93" t="s">
        <v>102</v>
      </c>
      <c r="BF931" s="93" t="s">
        <v>102</v>
      </c>
      <c r="BG931" s="97" t="s">
        <v>108</v>
      </c>
      <c r="BH931" s="93" t="s">
        <v>108</v>
      </c>
      <c r="BI931" s="93" t="s">
        <v>102</v>
      </c>
      <c r="BJ931" s="93" t="s">
        <v>102</v>
      </c>
      <c r="BK931" s="93" t="s">
        <v>102</v>
      </c>
      <c r="BL931" s="93" t="s">
        <v>102</v>
      </c>
      <c r="BM931" s="93" t="s">
        <v>102</v>
      </c>
      <c r="BN931" s="93" t="s">
        <v>102</v>
      </c>
      <c r="BO931" s="93" t="s">
        <v>102</v>
      </c>
      <c r="BP931" s="96" t="s">
        <v>102</v>
      </c>
      <c r="BQ931" s="90">
        <v>0</v>
      </c>
      <c r="BR931" s="93" t="s">
        <v>102</v>
      </c>
      <c r="BS931" s="93" t="s">
        <v>102</v>
      </c>
      <c r="BT931" s="93" t="s">
        <v>102</v>
      </c>
      <c r="BU931" s="93" t="s">
        <v>102</v>
      </c>
      <c r="BV931" s="97" t="s">
        <v>108</v>
      </c>
      <c r="BW931" s="93" t="s">
        <v>108</v>
      </c>
      <c r="BX931" s="95" t="s">
        <v>102</v>
      </c>
      <c r="BY931" s="93" t="s">
        <v>102</v>
      </c>
      <c r="BZ931" s="93" t="s">
        <v>102</v>
      </c>
      <c r="CA931" s="93" t="s">
        <v>102</v>
      </c>
      <c r="CB931" s="93" t="s">
        <v>102</v>
      </c>
      <c r="CC931" s="93" t="s">
        <v>102</v>
      </c>
      <c r="CD931" s="93" t="s">
        <v>102</v>
      </c>
      <c r="CE931" s="193" t="s">
        <v>102</v>
      </c>
      <c r="CF931" s="194" t="s">
        <v>436</v>
      </c>
      <c r="CG931" s="195" t="s">
        <v>8754</v>
      </c>
      <c r="CH931" s="101" t="s">
        <v>310</v>
      </c>
      <c r="CI931" s="102"/>
      <c r="CJ931" s="196" t="s">
        <v>8755</v>
      </c>
      <c r="CK931" s="104" t="s">
        <v>190</v>
      </c>
      <c r="CL931" s="105"/>
      <c r="CM931" s="83" t="s">
        <v>623</v>
      </c>
      <c r="CN931" s="106" t="s">
        <v>624</v>
      </c>
      <c r="CO931" s="197" t="s">
        <v>625</v>
      </c>
      <c r="CP931" s="107"/>
      <c r="CQ931" s="198" t="s">
        <v>474</v>
      </c>
      <c r="CR931" s="198" t="s">
        <v>474</v>
      </c>
      <c r="CS931" s="199"/>
      <c r="CT931" s="83" t="s">
        <v>109</v>
      </c>
      <c r="CU931" s="83" t="s">
        <v>109</v>
      </c>
      <c r="CV931" s="83">
        <v>1</v>
      </c>
      <c r="CW931" s="83" t="s">
        <v>139</v>
      </c>
      <c r="CX931" s="83">
        <v>1</v>
      </c>
      <c r="CY931" s="83" t="s">
        <v>108</v>
      </c>
      <c r="CZ931" s="83">
        <v>1225826</v>
      </c>
      <c r="DA931" s="83" t="s">
        <v>581</v>
      </c>
      <c r="DB931" s="83" t="s">
        <v>152</v>
      </c>
      <c r="DC931" s="83" t="s">
        <v>500</v>
      </c>
      <c r="DD931" s="83">
        <v>8741</v>
      </c>
      <c r="DE931" s="83" t="s">
        <v>606</v>
      </c>
      <c r="DF931" s="83" t="s">
        <v>152</v>
      </c>
      <c r="DG931" s="83" t="s">
        <v>500</v>
      </c>
      <c r="DH931" s="83"/>
      <c r="DI931" s="85">
        <v>43646</v>
      </c>
      <c r="DJ931" s="83" t="s">
        <v>584</v>
      </c>
      <c r="DK931" s="83" t="s">
        <v>102</v>
      </c>
      <c r="DL931" s="83" t="s">
        <v>482</v>
      </c>
      <c r="DM931" s="83">
        <v>0</v>
      </c>
      <c r="DN931" s="83" t="s">
        <v>483</v>
      </c>
      <c r="DO931" s="83">
        <v>1</v>
      </c>
      <c r="DP931" s="83">
        <v>5</v>
      </c>
      <c r="DQ931" s="83"/>
      <c r="DR931" s="83" t="s">
        <v>108</v>
      </c>
      <c r="DS931" s="83" t="s">
        <v>497</v>
      </c>
      <c r="DU931" s="215" t="s">
        <v>269</v>
      </c>
      <c r="DV931" s="136">
        <v>1</v>
      </c>
      <c r="DW931" s="136">
        <v>3</v>
      </c>
      <c r="DX931" s="215" t="s">
        <v>269</v>
      </c>
      <c r="DY931" s="215" t="s">
        <v>269</v>
      </c>
      <c r="DZ931" s="215" t="s">
        <v>269</v>
      </c>
      <c r="EA931" s="215" t="s">
        <v>269</v>
      </c>
      <c r="EB931" s="215" t="s">
        <v>269</v>
      </c>
      <c r="EC931" s="215" t="s">
        <v>269</v>
      </c>
      <c r="ED931" s="215" t="s">
        <v>269</v>
      </c>
      <c r="EE931" s="215" t="s">
        <v>269</v>
      </c>
    </row>
    <row r="932" spans="1:135" ht="28.8" x14ac:dyDescent="0.55000000000000004">
      <c r="A932" s="83" t="s">
        <v>130</v>
      </c>
      <c r="B932" s="136">
        <v>197526</v>
      </c>
      <c r="C932" t="s">
        <v>1564</v>
      </c>
      <c r="D932" s="83" t="s">
        <v>228</v>
      </c>
      <c r="E932" s="138">
        <v>391087158437</v>
      </c>
      <c r="F932" s="83" t="s">
        <v>114</v>
      </c>
      <c r="G932" s="85">
        <v>43643</v>
      </c>
      <c r="H932" s="211" t="s">
        <v>98</v>
      </c>
      <c r="I932" s="84" t="s">
        <v>610</v>
      </c>
      <c r="J932" s="207" t="s">
        <v>627</v>
      </c>
      <c r="K932" s="208" t="s">
        <v>630</v>
      </c>
      <c r="L932" s="83" t="s">
        <v>108</v>
      </c>
      <c r="M932" s="184">
        <v>24688</v>
      </c>
      <c r="N932" s="184"/>
      <c r="O932" s="85" t="s">
        <v>102</v>
      </c>
      <c r="P932" s="185">
        <v>42491</v>
      </c>
      <c r="Q932" s="186" t="s">
        <v>203</v>
      </c>
      <c r="R932" s="186"/>
      <c r="S932" s="186"/>
      <c r="T932" s="187"/>
      <c r="U932" s="188" t="s">
        <v>296</v>
      </c>
      <c r="V932" s="188" t="s">
        <v>297</v>
      </c>
      <c r="W932" s="188" t="s">
        <v>297</v>
      </c>
      <c r="X932" s="189" t="s">
        <v>167</v>
      </c>
      <c r="Y932" s="190"/>
      <c r="Z932" s="83">
        <v>700</v>
      </c>
      <c r="AA932" s="83" t="s">
        <v>193</v>
      </c>
      <c r="AB932" s="83" t="s">
        <v>181</v>
      </c>
      <c r="AC932" s="83" t="s">
        <v>102</v>
      </c>
      <c r="AD932" s="83" t="s">
        <v>8756</v>
      </c>
      <c r="AE932" s="83" t="s">
        <v>102</v>
      </c>
      <c r="AF932" s="83" t="s">
        <v>102</v>
      </c>
      <c r="AG932" s="83" t="s">
        <v>119</v>
      </c>
      <c r="AH932" s="83" t="s">
        <v>8757</v>
      </c>
      <c r="AI932" s="83" t="s">
        <v>104</v>
      </c>
      <c r="AJ932" s="83" t="s">
        <v>105</v>
      </c>
      <c r="AK932" s="191" t="s">
        <v>8756</v>
      </c>
      <c r="AL932" s="191" t="s">
        <v>102</v>
      </c>
      <c r="AM932" s="191" t="s">
        <v>102</v>
      </c>
      <c r="AN932" s="191" t="s">
        <v>119</v>
      </c>
      <c r="AO932" s="191" t="s">
        <v>8757</v>
      </c>
      <c r="AP932" s="191" t="s">
        <v>104</v>
      </c>
      <c r="AQ932" s="191" t="s">
        <v>105</v>
      </c>
      <c r="AR932" s="191" t="s">
        <v>106</v>
      </c>
      <c r="AS932" s="191" t="s">
        <v>8756</v>
      </c>
      <c r="AT932" s="191" t="s">
        <v>485</v>
      </c>
      <c r="AU932" s="191" t="s">
        <v>8757</v>
      </c>
      <c r="AV932" s="191" t="s">
        <v>104</v>
      </c>
      <c r="AW932" s="191" t="s">
        <v>204</v>
      </c>
      <c r="AX932" s="191"/>
      <c r="AY932" s="192" t="s">
        <v>454</v>
      </c>
      <c r="AZ932" s="192" t="s">
        <v>416</v>
      </c>
      <c r="BA932" s="91" t="s">
        <v>108</v>
      </c>
      <c r="BB932" s="90">
        <v>0</v>
      </c>
      <c r="BC932" s="93" t="s">
        <v>102</v>
      </c>
      <c r="BD932" s="93" t="s">
        <v>102</v>
      </c>
      <c r="BE932" s="93" t="s">
        <v>102</v>
      </c>
      <c r="BF932" s="93" t="s">
        <v>102</v>
      </c>
      <c r="BG932" s="97" t="s">
        <v>108</v>
      </c>
      <c r="BH932" s="93" t="s">
        <v>108</v>
      </c>
      <c r="BI932" s="93" t="s">
        <v>102</v>
      </c>
      <c r="BJ932" s="93" t="s">
        <v>102</v>
      </c>
      <c r="BK932" s="93" t="s">
        <v>102</v>
      </c>
      <c r="BL932" s="93" t="s">
        <v>102</v>
      </c>
      <c r="BM932" s="93" t="s">
        <v>102</v>
      </c>
      <c r="BN932" s="93" t="s">
        <v>102</v>
      </c>
      <c r="BO932" s="93" t="s">
        <v>102</v>
      </c>
      <c r="BP932" s="96" t="s">
        <v>102</v>
      </c>
      <c r="BQ932" s="90">
        <v>0</v>
      </c>
      <c r="BR932" s="93" t="s">
        <v>102</v>
      </c>
      <c r="BS932" s="93" t="s">
        <v>102</v>
      </c>
      <c r="BT932" s="93" t="s">
        <v>102</v>
      </c>
      <c r="BU932" s="93" t="s">
        <v>102</v>
      </c>
      <c r="BV932" s="97" t="s">
        <v>108</v>
      </c>
      <c r="BW932" s="93" t="s">
        <v>108</v>
      </c>
      <c r="BX932" s="95" t="s">
        <v>102</v>
      </c>
      <c r="BY932" s="93" t="s">
        <v>102</v>
      </c>
      <c r="BZ932" s="93" t="s">
        <v>102</v>
      </c>
      <c r="CA932" s="93" t="s">
        <v>102</v>
      </c>
      <c r="CB932" s="93" t="s">
        <v>102</v>
      </c>
      <c r="CC932" s="93" t="s">
        <v>102</v>
      </c>
      <c r="CD932" s="93" t="s">
        <v>102</v>
      </c>
      <c r="CE932" s="193" t="s">
        <v>102</v>
      </c>
      <c r="CF932" s="194" t="s">
        <v>436</v>
      </c>
      <c r="CG932" s="195" t="s">
        <v>8758</v>
      </c>
      <c r="CH932" s="101" t="s">
        <v>563</v>
      </c>
      <c r="CI932" s="102"/>
      <c r="CJ932" s="196" t="s">
        <v>577</v>
      </c>
      <c r="CK932" s="104" t="s">
        <v>190</v>
      </c>
      <c r="CL932" s="105"/>
      <c r="CM932" s="83" t="s">
        <v>578</v>
      </c>
      <c r="CN932" s="106" t="s">
        <v>108</v>
      </c>
      <c r="CO932" s="197" t="s">
        <v>566</v>
      </c>
      <c r="CP932" s="107"/>
      <c r="CQ932" s="198" t="s">
        <v>107</v>
      </c>
      <c r="CR932" s="198" t="s">
        <v>107</v>
      </c>
      <c r="CS932" s="199"/>
      <c r="CT932" s="83" t="s">
        <v>109</v>
      </c>
      <c r="CU932" s="83" t="s">
        <v>109</v>
      </c>
      <c r="CV932" s="83">
        <v>54</v>
      </c>
      <c r="CW932" s="83" t="s">
        <v>270</v>
      </c>
      <c r="CX932" s="83">
        <v>54</v>
      </c>
      <c r="CY932" s="83" t="s">
        <v>108</v>
      </c>
      <c r="CZ932" s="83">
        <v>1227145.5</v>
      </c>
      <c r="DA932" s="83" t="s">
        <v>8759</v>
      </c>
      <c r="DB932" s="83" t="s">
        <v>118</v>
      </c>
      <c r="DC932" s="83" t="s">
        <v>108</v>
      </c>
      <c r="DD932" s="83">
        <v>3635</v>
      </c>
      <c r="DE932" s="83" t="s">
        <v>173</v>
      </c>
      <c r="DF932" s="83" t="s">
        <v>118</v>
      </c>
      <c r="DG932" s="83" t="s">
        <v>500</v>
      </c>
      <c r="DH932" s="83"/>
      <c r="DI932" s="85">
        <v>43646</v>
      </c>
      <c r="DJ932" s="83" t="s">
        <v>584</v>
      </c>
      <c r="DK932" s="83" t="s">
        <v>102</v>
      </c>
      <c r="DL932" s="83" t="s">
        <v>482</v>
      </c>
      <c r="DM932" s="83">
        <v>0</v>
      </c>
      <c r="DN932" s="83" t="s">
        <v>483</v>
      </c>
      <c r="DO932" s="83">
        <v>1</v>
      </c>
      <c r="DP932" s="83">
        <v>4</v>
      </c>
      <c r="DQ932" s="83"/>
      <c r="DR932" s="83" t="s">
        <v>108</v>
      </c>
      <c r="DS932" s="83" t="s">
        <v>497</v>
      </c>
      <c r="DU932" s="215" t="s">
        <v>269</v>
      </c>
      <c r="DV932" s="136">
        <v>1</v>
      </c>
      <c r="DW932" s="136">
        <v>3</v>
      </c>
      <c r="DX932" s="215" t="s">
        <v>269</v>
      </c>
      <c r="DY932" s="215" t="s">
        <v>269</v>
      </c>
      <c r="DZ932" s="215" t="s">
        <v>269</v>
      </c>
      <c r="EA932" s="215" t="s">
        <v>269</v>
      </c>
      <c r="EB932" s="215" t="s">
        <v>269</v>
      </c>
      <c r="EC932" s="215" t="s">
        <v>269</v>
      </c>
      <c r="ED932" s="215" t="s">
        <v>269</v>
      </c>
      <c r="EE932" s="215" t="s">
        <v>269</v>
      </c>
    </row>
    <row r="933" spans="1:135" ht="57.6" x14ac:dyDescent="0.55000000000000004">
      <c r="A933" s="83" t="s">
        <v>130</v>
      </c>
      <c r="B933" s="136">
        <v>444702</v>
      </c>
      <c r="C933" t="s">
        <v>1565</v>
      </c>
      <c r="D933" s="83" t="s">
        <v>228</v>
      </c>
      <c r="E933" s="138">
        <v>355185647950</v>
      </c>
      <c r="F933" s="83" t="s">
        <v>143</v>
      </c>
      <c r="G933" s="85">
        <v>43620</v>
      </c>
      <c r="H933" s="83" t="s">
        <v>98</v>
      </c>
      <c r="I933" s="84" t="s">
        <v>612</v>
      </c>
      <c r="J933" s="207" t="s">
        <v>628</v>
      </c>
      <c r="K933" s="208" t="s">
        <v>633</v>
      </c>
      <c r="L933" s="83" t="s">
        <v>108</v>
      </c>
      <c r="M933" s="184" t="s">
        <v>102</v>
      </c>
      <c r="N933" s="184" t="s">
        <v>556</v>
      </c>
      <c r="O933" s="85" t="s">
        <v>102</v>
      </c>
      <c r="P933" s="185">
        <v>42491</v>
      </c>
      <c r="Q933" s="186" t="s">
        <v>202</v>
      </c>
      <c r="R933" s="186" t="s">
        <v>613</v>
      </c>
      <c r="S933" s="186"/>
      <c r="T933" s="187"/>
      <c r="U933" s="188" t="s">
        <v>295</v>
      </c>
      <c r="V933" s="188" t="s">
        <v>205</v>
      </c>
      <c r="W933" s="188" t="s">
        <v>295</v>
      </c>
      <c r="X933" s="189" t="s">
        <v>107</v>
      </c>
      <c r="Y933" s="190" t="s">
        <v>614</v>
      </c>
      <c r="Z933" s="83">
        <v>700</v>
      </c>
      <c r="AA933" s="83" t="s">
        <v>193</v>
      </c>
      <c r="AB933" s="83" t="s">
        <v>181</v>
      </c>
      <c r="AC933" s="83" t="s">
        <v>102</v>
      </c>
      <c r="AD933" s="83" t="s">
        <v>8760</v>
      </c>
      <c r="AE933" s="83" t="s">
        <v>8761</v>
      </c>
      <c r="AF933" s="83" t="s">
        <v>102</v>
      </c>
      <c r="AG933" s="83" t="s">
        <v>175</v>
      </c>
      <c r="AH933" s="83" t="s">
        <v>8762</v>
      </c>
      <c r="AI933" s="83" t="s">
        <v>104</v>
      </c>
      <c r="AJ933" s="83" t="s">
        <v>105</v>
      </c>
      <c r="AK933" s="191" t="s">
        <v>8760</v>
      </c>
      <c r="AL933" s="191" t="s">
        <v>8761</v>
      </c>
      <c r="AM933" s="191" t="s">
        <v>102</v>
      </c>
      <c r="AN933" s="191" t="s">
        <v>175</v>
      </c>
      <c r="AO933" s="191" t="s">
        <v>8762</v>
      </c>
      <c r="AP933" s="191" t="s">
        <v>104</v>
      </c>
      <c r="AQ933" s="191" t="s">
        <v>105</v>
      </c>
      <c r="AR933" s="191" t="s">
        <v>106</v>
      </c>
      <c r="AS933" s="191"/>
      <c r="AT933" s="191"/>
      <c r="AU933" s="191"/>
      <c r="AV933" s="191"/>
      <c r="AW933" s="191"/>
      <c r="AX933" s="191" t="s">
        <v>575</v>
      </c>
      <c r="AY933" s="192" t="s">
        <v>454</v>
      </c>
      <c r="AZ933" s="192" t="s">
        <v>108</v>
      </c>
      <c r="BA933" s="91" t="s">
        <v>108</v>
      </c>
      <c r="BB933" s="90">
        <v>0</v>
      </c>
      <c r="BC933" s="93" t="s">
        <v>102</v>
      </c>
      <c r="BD933" s="93" t="s">
        <v>102</v>
      </c>
      <c r="BE933" s="93" t="s">
        <v>102</v>
      </c>
      <c r="BF933" s="93" t="s">
        <v>102</v>
      </c>
      <c r="BG933" s="97" t="s">
        <v>108</v>
      </c>
      <c r="BH933" s="93" t="s">
        <v>108</v>
      </c>
      <c r="BI933" s="93" t="s">
        <v>102</v>
      </c>
      <c r="BJ933" s="93" t="s">
        <v>102</v>
      </c>
      <c r="BK933" s="93" t="s">
        <v>102</v>
      </c>
      <c r="BL933" s="93" t="s">
        <v>102</v>
      </c>
      <c r="BM933" s="93" t="s">
        <v>102</v>
      </c>
      <c r="BN933" s="93" t="s">
        <v>102</v>
      </c>
      <c r="BO933" s="93" t="s">
        <v>102</v>
      </c>
      <c r="BP933" s="96" t="s">
        <v>102</v>
      </c>
      <c r="BQ933" s="90">
        <v>0</v>
      </c>
      <c r="BR933" s="93" t="s">
        <v>102</v>
      </c>
      <c r="BS933" s="93" t="s">
        <v>102</v>
      </c>
      <c r="BT933" s="93" t="s">
        <v>102</v>
      </c>
      <c r="BU933" s="93" t="s">
        <v>102</v>
      </c>
      <c r="BV933" s="97" t="s">
        <v>108</v>
      </c>
      <c r="BW933" s="93" t="s">
        <v>108</v>
      </c>
      <c r="BX933" s="95" t="s">
        <v>102</v>
      </c>
      <c r="BY933" s="93" t="s">
        <v>102</v>
      </c>
      <c r="BZ933" s="93" t="s">
        <v>102</v>
      </c>
      <c r="CA933" s="93" t="s">
        <v>102</v>
      </c>
      <c r="CB933" s="93" t="s">
        <v>102</v>
      </c>
      <c r="CC933" s="93" t="s">
        <v>102</v>
      </c>
      <c r="CD933" s="93" t="s">
        <v>102</v>
      </c>
      <c r="CE933" s="193" t="s">
        <v>102</v>
      </c>
      <c r="CF933" s="194" t="s">
        <v>508</v>
      </c>
      <c r="CG933" s="195" t="s">
        <v>102</v>
      </c>
      <c r="CH933" s="101" t="e">
        <v>#N/A</v>
      </c>
      <c r="CI933" s="102" t="s">
        <v>580</v>
      </c>
      <c r="CJ933" s="196" t="s">
        <v>108</v>
      </c>
      <c r="CK933" s="104" t="s">
        <v>109</v>
      </c>
      <c r="CL933" s="105" t="s">
        <v>579</v>
      </c>
      <c r="CM933" s="83" t="s">
        <v>108</v>
      </c>
      <c r="CN933" s="106" t="s">
        <v>108</v>
      </c>
      <c r="CO933" s="197" t="s">
        <v>108</v>
      </c>
      <c r="CP933" s="107"/>
      <c r="CQ933" s="198" t="s">
        <v>474</v>
      </c>
      <c r="CR933" s="198" t="s">
        <v>474</v>
      </c>
      <c r="CS933" s="199" t="s">
        <v>616</v>
      </c>
      <c r="CT933" s="83" t="s">
        <v>109</v>
      </c>
      <c r="CU933" s="83" t="s">
        <v>109</v>
      </c>
      <c r="CV933" s="83">
        <v>22</v>
      </c>
      <c r="CW933" s="83" t="s">
        <v>112</v>
      </c>
      <c r="CX933" s="83">
        <v>22</v>
      </c>
      <c r="CY933" s="83" t="s">
        <v>8763</v>
      </c>
      <c r="CZ933" s="83">
        <v>1228465</v>
      </c>
      <c r="DA933" s="83" t="s">
        <v>138</v>
      </c>
      <c r="DB933" s="83" t="s">
        <v>124</v>
      </c>
      <c r="DC933" s="83" t="s">
        <v>501</v>
      </c>
      <c r="DD933" s="83">
        <v>8521</v>
      </c>
      <c r="DE933" s="83" t="s">
        <v>582</v>
      </c>
      <c r="DF933" s="83" t="s">
        <v>145</v>
      </c>
      <c r="DG933" s="83" t="s">
        <v>501</v>
      </c>
      <c r="DH933" s="83" t="s">
        <v>582</v>
      </c>
      <c r="DI933" s="85">
        <v>43646</v>
      </c>
      <c r="DJ933" s="83" t="s">
        <v>584</v>
      </c>
      <c r="DK933" s="83" t="s">
        <v>102</v>
      </c>
      <c r="DL933" s="83" t="s">
        <v>482</v>
      </c>
      <c r="DM933" s="83">
        <v>0</v>
      </c>
      <c r="DN933" s="83" t="s">
        <v>238</v>
      </c>
      <c r="DO933" s="83">
        <v>1</v>
      </c>
      <c r="DP933" s="83">
        <v>3</v>
      </c>
      <c r="DQ933" s="83"/>
      <c r="DR933" s="83" t="s">
        <v>108</v>
      </c>
      <c r="DS933" s="83" t="s">
        <v>497</v>
      </c>
      <c r="DU933" s="215" t="s">
        <v>269</v>
      </c>
      <c r="DV933" s="136">
        <v>1</v>
      </c>
      <c r="DW933" s="136">
        <v>3</v>
      </c>
      <c r="DX933" s="215" t="s">
        <v>269</v>
      </c>
      <c r="DY933" s="215" t="s">
        <v>269</v>
      </c>
      <c r="DZ933" s="215" t="s">
        <v>269</v>
      </c>
      <c r="EA933" s="215" t="s">
        <v>269</v>
      </c>
      <c r="EB933" s="215" t="s">
        <v>269</v>
      </c>
      <c r="EC933" s="215" t="s">
        <v>269</v>
      </c>
      <c r="ED933" s="215" t="s">
        <v>269</v>
      </c>
      <c r="EE933" s="215" t="s">
        <v>269</v>
      </c>
    </row>
    <row r="934" spans="1:135" ht="28.8" x14ac:dyDescent="0.55000000000000004">
      <c r="A934" s="83" t="s">
        <v>130</v>
      </c>
      <c r="B934" s="136">
        <v>800952</v>
      </c>
      <c r="C934" t="s">
        <v>1566</v>
      </c>
      <c r="D934" s="83" t="s">
        <v>228</v>
      </c>
      <c r="E934" s="138">
        <v>187263707781</v>
      </c>
      <c r="F934" s="83" t="s">
        <v>114</v>
      </c>
      <c r="G934" s="85">
        <v>43634</v>
      </c>
      <c r="H934" s="83" t="s">
        <v>98</v>
      </c>
      <c r="I934" s="84" t="s">
        <v>618</v>
      </c>
      <c r="J934" s="207" t="s">
        <v>629</v>
      </c>
      <c r="K934" s="208" t="s">
        <v>634</v>
      </c>
      <c r="L934" s="83" t="s">
        <v>108</v>
      </c>
      <c r="M934" s="184">
        <v>27778</v>
      </c>
      <c r="N934" s="184"/>
      <c r="O934" s="85" t="s">
        <v>102</v>
      </c>
      <c r="P934" s="185">
        <v>43013</v>
      </c>
      <c r="Q934" s="186" t="s">
        <v>203</v>
      </c>
      <c r="R934" s="186"/>
      <c r="S934" s="186"/>
      <c r="T934" s="187"/>
      <c r="U934" s="188" t="s">
        <v>296</v>
      </c>
      <c r="V934" s="188" t="s">
        <v>205</v>
      </c>
      <c r="W934" s="189" t="s">
        <v>619</v>
      </c>
      <c r="X934" s="189" t="s">
        <v>107</v>
      </c>
      <c r="Y934" s="190" t="s">
        <v>614</v>
      </c>
      <c r="Z934" s="83">
        <v>700</v>
      </c>
      <c r="AA934" s="83" t="s">
        <v>193</v>
      </c>
      <c r="AB934" s="83" t="s">
        <v>181</v>
      </c>
      <c r="AC934" s="83" t="s">
        <v>102</v>
      </c>
      <c r="AD934" s="83" t="s">
        <v>8764</v>
      </c>
      <c r="AE934" s="83" t="s">
        <v>102</v>
      </c>
      <c r="AF934" s="83" t="s">
        <v>102</v>
      </c>
      <c r="AG934" s="83" t="s">
        <v>174</v>
      </c>
      <c r="AH934" s="83" t="s">
        <v>8753</v>
      </c>
      <c r="AI934" s="83" t="s">
        <v>104</v>
      </c>
      <c r="AJ934" s="83" t="s">
        <v>105</v>
      </c>
      <c r="AK934" s="191" t="s">
        <v>8764</v>
      </c>
      <c r="AL934" s="191" t="s">
        <v>102</v>
      </c>
      <c r="AM934" s="191" t="s">
        <v>102</v>
      </c>
      <c r="AN934" s="191" t="s">
        <v>174</v>
      </c>
      <c r="AO934" s="191" t="s">
        <v>8753</v>
      </c>
      <c r="AP934" s="191" t="s">
        <v>104</v>
      </c>
      <c r="AQ934" s="191" t="s">
        <v>105</v>
      </c>
      <c r="AR934" s="191" t="s">
        <v>106</v>
      </c>
      <c r="AS934" s="191" t="s">
        <v>8764</v>
      </c>
      <c r="AT934" s="191" t="s">
        <v>488</v>
      </c>
      <c r="AU934" s="191" t="s">
        <v>8765</v>
      </c>
      <c r="AV934" s="191" t="s">
        <v>104</v>
      </c>
      <c r="AW934" s="191" t="s">
        <v>204</v>
      </c>
      <c r="AX934" s="191"/>
      <c r="AY934" s="192" t="s">
        <v>454</v>
      </c>
      <c r="AZ934" s="192" t="s">
        <v>416</v>
      </c>
      <c r="BA934" s="91" t="s">
        <v>108</v>
      </c>
      <c r="BB934" s="90">
        <v>0</v>
      </c>
      <c r="BC934" s="93" t="s">
        <v>102</v>
      </c>
      <c r="BD934" s="93" t="s">
        <v>102</v>
      </c>
      <c r="BE934" s="93" t="s">
        <v>102</v>
      </c>
      <c r="BF934" s="93" t="s">
        <v>102</v>
      </c>
      <c r="BG934" s="97" t="s">
        <v>108</v>
      </c>
      <c r="BH934" s="93" t="s">
        <v>108</v>
      </c>
      <c r="BI934" s="93" t="s">
        <v>102</v>
      </c>
      <c r="BJ934" s="93" t="s">
        <v>102</v>
      </c>
      <c r="BK934" s="93" t="s">
        <v>102</v>
      </c>
      <c r="BL934" s="93" t="s">
        <v>102</v>
      </c>
      <c r="BM934" s="93" t="s">
        <v>102</v>
      </c>
      <c r="BN934" s="93" t="s">
        <v>102</v>
      </c>
      <c r="BO934" s="93" t="s">
        <v>102</v>
      </c>
      <c r="BP934" s="96" t="s">
        <v>102</v>
      </c>
      <c r="BQ934" s="90">
        <v>0</v>
      </c>
      <c r="BR934" s="93" t="s">
        <v>102</v>
      </c>
      <c r="BS934" s="93" t="s">
        <v>102</v>
      </c>
      <c r="BT934" s="93" t="s">
        <v>102</v>
      </c>
      <c r="BU934" s="93" t="s">
        <v>102</v>
      </c>
      <c r="BV934" s="97" t="s">
        <v>108</v>
      </c>
      <c r="BW934" s="93" t="s">
        <v>108</v>
      </c>
      <c r="BX934" s="95" t="s">
        <v>102</v>
      </c>
      <c r="BY934" s="93" t="s">
        <v>102</v>
      </c>
      <c r="BZ934" s="93" t="s">
        <v>102</v>
      </c>
      <c r="CA934" s="93" t="s">
        <v>102</v>
      </c>
      <c r="CB934" s="93" t="s">
        <v>102</v>
      </c>
      <c r="CC934" s="93" t="s">
        <v>102</v>
      </c>
      <c r="CD934" s="93" t="s">
        <v>102</v>
      </c>
      <c r="CE934" s="193" t="s">
        <v>102</v>
      </c>
      <c r="CF934" s="194" t="s">
        <v>436</v>
      </c>
      <c r="CG934" s="195" t="s">
        <v>8766</v>
      </c>
      <c r="CH934" s="101" t="s">
        <v>310</v>
      </c>
      <c r="CI934" s="102"/>
      <c r="CJ934" s="196" t="s">
        <v>8767</v>
      </c>
      <c r="CK934" s="104" t="s">
        <v>190</v>
      </c>
      <c r="CL934" s="105"/>
      <c r="CM934" s="83" t="s">
        <v>623</v>
      </c>
      <c r="CN934" s="106" t="s">
        <v>624</v>
      </c>
      <c r="CO934" s="197" t="s">
        <v>625</v>
      </c>
      <c r="CP934" s="107"/>
      <c r="CQ934" s="198" t="s">
        <v>474</v>
      </c>
      <c r="CR934" s="198" t="s">
        <v>474</v>
      </c>
      <c r="CS934" s="199"/>
      <c r="CT934" s="83" t="s">
        <v>109</v>
      </c>
      <c r="CU934" s="83" t="s">
        <v>109</v>
      </c>
      <c r="CV934" s="83">
        <v>15</v>
      </c>
      <c r="CW934" s="83" t="s">
        <v>139</v>
      </c>
      <c r="CX934" s="83">
        <v>15</v>
      </c>
      <c r="CY934" s="83" t="s">
        <v>108</v>
      </c>
      <c r="CZ934" s="83">
        <v>1229784.5</v>
      </c>
      <c r="DA934" s="83" t="s">
        <v>581</v>
      </c>
      <c r="DB934" s="83" t="s">
        <v>152</v>
      </c>
      <c r="DC934" s="83" t="s">
        <v>500</v>
      </c>
      <c r="DD934" s="83">
        <v>6077</v>
      </c>
      <c r="DE934" s="83" t="s">
        <v>606</v>
      </c>
      <c r="DF934" s="83" t="s">
        <v>152</v>
      </c>
      <c r="DG934" s="83" t="s">
        <v>500</v>
      </c>
      <c r="DH934" s="83"/>
      <c r="DI934" s="85">
        <v>43646</v>
      </c>
      <c r="DJ934" s="83" t="s">
        <v>584</v>
      </c>
      <c r="DK934" s="83" t="s">
        <v>102</v>
      </c>
      <c r="DL934" s="83" t="s">
        <v>482</v>
      </c>
      <c r="DM934" s="83">
        <v>0</v>
      </c>
      <c r="DN934" s="83" t="s">
        <v>483</v>
      </c>
      <c r="DO934" s="83">
        <v>1</v>
      </c>
      <c r="DP934" s="83">
        <v>2</v>
      </c>
      <c r="DQ934" s="83"/>
      <c r="DR934" s="83" t="s">
        <v>108</v>
      </c>
      <c r="DS934" s="83" t="s">
        <v>497</v>
      </c>
      <c r="DU934" s="215" t="s">
        <v>269</v>
      </c>
      <c r="DV934" s="136">
        <v>1</v>
      </c>
      <c r="DW934" s="136">
        <v>3</v>
      </c>
      <c r="DX934" s="215" t="s">
        <v>269</v>
      </c>
      <c r="DY934" s="215" t="s">
        <v>269</v>
      </c>
      <c r="DZ934" s="215" t="s">
        <v>269</v>
      </c>
      <c r="EA934" s="215" t="s">
        <v>269</v>
      </c>
      <c r="EB934" s="215" t="s">
        <v>269</v>
      </c>
      <c r="EC934" s="215" t="s">
        <v>269</v>
      </c>
      <c r="ED934" s="215" t="s">
        <v>269</v>
      </c>
      <c r="EE934" s="215" t="s">
        <v>269</v>
      </c>
    </row>
    <row r="935" spans="1:135" ht="28.8" x14ac:dyDescent="0.55000000000000004">
      <c r="A935" s="83" t="s">
        <v>130</v>
      </c>
      <c r="B935" s="136">
        <v>991966</v>
      </c>
      <c r="C935" t="s">
        <v>1567</v>
      </c>
      <c r="D935" s="83" t="s">
        <v>228</v>
      </c>
      <c r="E935" s="138">
        <v>873675441044</v>
      </c>
      <c r="F935" s="83" t="s">
        <v>114</v>
      </c>
      <c r="G935" s="85">
        <v>43643</v>
      </c>
      <c r="H935" s="211" t="s">
        <v>98</v>
      </c>
      <c r="I935" s="84" t="s">
        <v>610</v>
      </c>
      <c r="J935" s="207" t="s">
        <v>627</v>
      </c>
      <c r="K935" s="208" t="s">
        <v>630</v>
      </c>
      <c r="L935" s="83" t="s">
        <v>108</v>
      </c>
      <c r="M935" s="184">
        <v>24689</v>
      </c>
      <c r="N935" s="184"/>
      <c r="O935" s="85" t="s">
        <v>102</v>
      </c>
      <c r="P935" s="185">
        <v>42491</v>
      </c>
      <c r="Q935" s="186" t="s">
        <v>203</v>
      </c>
      <c r="R935" s="186"/>
      <c r="S935" s="186"/>
      <c r="T935" s="187"/>
      <c r="U935" s="188" t="s">
        <v>296</v>
      </c>
      <c r="V935" s="188" t="s">
        <v>297</v>
      </c>
      <c r="W935" s="188" t="s">
        <v>297</v>
      </c>
      <c r="X935" s="189" t="s">
        <v>167</v>
      </c>
      <c r="Y935" s="190"/>
      <c r="Z935" s="83">
        <v>700</v>
      </c>
      <c r="AA935" s="83" t="s">
        <v>193</v>
      </c>
      <c r="AB935" s="83" t="s">
        <v>181</v>
      </c>
      <c r="AC935" s="83" t="s">
        <v>102</v>
      </c>
      <c r="AD935" s="83" t="s">
        <v>8768</v>
      </c>
      <c r="AE935" s="83" t="s">
        <v>102</v>
      </c>
      <c r="AF935" s="83" t="s">
        <v>102</v>
      </c>
      <c r="AG935" s="83" t="s">
        <v>119</v>
      </c>
      <c r="AH935" s="83" t="s">
        <v>8769</v>
      </c>
      <c r="AI935" s="83" t="s">
        <v>104</v>
      </c>
      <c r="AJ935" s="83" t="s">
        <v>105</v>
      </c>
      <c r="AK935" s="191" t="s">
        <v>8768</v>
      </c>
      <c r="AL935" s="191" t="s">
        <v>102</v>
      </c>
      <c r="AM935" s="191" t="s">
        <v>102</v>
      </c>
      <c r="AN935" s="191" t="s">
        <v>119</v>
      </c>
      <c r="AO935" s="191" t="s">
        <v>8769</v>
      </c>
      <c r="AP935" s="191" t="s">
        <v>104</v>
      </c>
      <c r="AQ935" s="191" t="s">
        <v>105</v>
      </c>
      <c r="AR935" s="191" t="s">
        <v>106</v>
      </c>
      <c r="AS935" s="191" t="s">
        <v>8768</v>
      </c>
      <c r="AT935" s="191" t="s">
        <v>485</v>
      </c>
      <c r="AU935" s="191" t="s">
        <v>8769</v>
      </c>
      <c r="AV935" s="191" t="s">
        <v>104</v>
      </c>
      <c r="AW935" s="191" t="s">
        <v>204</v>
      </c>
      <c r="AX935" s="191"/>
      <c r="AY935" s="192" t="s">
        <v>454</v>
      </c>
      <c r="AZ935" s="192" t="s">
        <v>416</v>
      </c>
      <c r="BA935" s="91" t="s">
        <v>108</v>
      </c>
      <c r="BB935" s="90">
        <v>0</v>
      </c>
      <c r="BC935" s="93" t="s">
        <v>102</v>
      </c>
      <c r="BD935" s="93" t="s">
        <v>102</v>
      </c>
      <c r="BE935" s="93" t="s">
        <v>102</v>
      </c>
      <c r="BF935" s="93" t="s">
        <v>102</v>
      </c>
      <c r="BG935" s="97" t="s">
        <v>108</v>
      </c>
      <c r="BH935" s="93" t="s">
        <v>108</v>
      </c>
      <c r="BI935" s="93" t="s">
        <v>102</v>
      </c>
      <c r="BJ935" s="93" t="s">
        <v>102</v>
      </c>
      <c r="BK935" s="93" t="s">
        <v>102</v>
      </c>
      <c r="BL935" s="93" t="s">
        <v>102</v>
      </c>
      <c r="BM935" s="93" t="s">
        <v>102</v>
      </c>
      <c r="BN935" s="93" t="s">
        <v>102</v>
      </c>
      <c r="BO935" s="93" t="s">
        <v>102</v>
      </c>
      <c r="BP935" s="96" t="s">
        <v>102</v>
      </c>
      <c r="BQ935" s="90">
        <v>0</v>
      </c>
      <c r="BR935" s="93" t="s">
        <v>102</v>
      </c>
      <c r="BS935" s="93" t="s">
        <v>102</v>
      </c>
      <c r="BT935" s="93" t="s">
        <v>102</v>
      </c>
      <c r="BU935" s="93" t="s">
        <v>102</v>
      </c>
      <c r="BV935" s="97" t="s">
        <v>108</v>
      </c>
      <c r="BW935" s="93" t="s">
        <v>108</v>
      </c>
      <c r="BX935" s="95" t="s">
        <v>102</v>
      </c>
      <c r="BY935" s="93" t="s">
        <v>102</v>
      </c>
      <c r="BZ935" s="93" t="s">
        <v>102</v>
      </c>
      <c r="CA935" s="93" t="s">
        <v>102</v>
      </c>
      <c r="CB935" s="93" t="s">
        <v>102</v>
      </c>
      <c r="CC935" s="93" t="s">
        <v>102</v>
      </c>
      <c r="CD935" s="93" t="s">
        <v>102</v>
      </c>
      <c r="CE935" s="193" t="s">
        <v>102</v>
      </c>
      <c r="CF935" s="194" t="s">
        <v>436</v>
      </c>
      <c r="CG935" s="195" t="s">
        <v>8770</v>
      </c>
      <c r="CH935" s="101" t="s">
        <v>563</v>
      </c>
      <c r="CI935" s="102"/>
      <c r="CJ935" s="196" t="s">
        <v>577</v>
      </c>
      <c r="CK935" s="104" t="s">
        <v>190</v>
      </c>
      <c r="CL935" s="105"/>
      <c r="CM935" s="83" t="s">
        <v>578</v>
      </c>
      <c r="CN935" s="106" t="s">
        <v>108</v>
      </c>
      <c r="CO935" s="197" t="s">
        <v>566</v>
      </c>
      <c r="CP935" s="107"/>
      <c r="CQ935" s="198" t="s">
        <v>107</v>
      </c>
      <c r="CR935" s="198" t="s">
        <v>107</v>
      </c>
      <c r="CS935" s="199"/>
      <c r="CT935" s="83" t="s">
        <v>109</v>
      </c>
      <c r="CU935" s="83" t="s">
        <v>109</v>
      </c>
      <c r="CV935" s="83">
        <v>77</v>
      </c>
      <c r="CW935" s="83" t="s">
        <v>270</v>
      </c>
      <c r="CX935" s="83">
        <v>77</v>
      </c>
      <c r="CY935" s="83" t="s">
        <v>108</v>
      </c>
      <c r="CZ935" s="83">
        <v>1231104</v>
      </c>
      <c r="DA935" s="83" t="s">
        <v>8771</v>
      </c>
      <c r="DB935" s="83" t="s">
        <v>118</v>
      </c>
      <c r="DC935" s="83" t="s">
        <v>108</v>
      </c>
      <c r="DD935" s="83">
        <v>1974</v>
      </c>
      <c r="DE935" s="83" t="s">
        <v>173</v>
      </c>
      <c r="DF935" s="83" t="s">
        <v>118</v>
      </c>
      <c r="DG935" s="83" t="s">
        <v>500</v>
      </c>
      <c r="DH935" s="83"/>
      <c r="DI935" s="85">
        <v>43646</v>
      </c>
      <c r="DJ935" s="83" t="s">
        <v>584</v>
      </c>
      <c r="DK935" s="83" t="s">
        <v>102</v>
      </c>
      <c r="DL935" s="83" t="s">
        <v>482</v>
      </c>
      <c r="DM935" s="83">
        <v>0</v>
      </c>
      <c r="DN935" s="83" t="s">
        <v>483</v>
      </c>
      <c r="DO935" s="83">
        <v>1</v>
      </c>
      <c r="DP935" s="83">
        <v>1</v>
      </c>
      <c r="DQ935" s="83"/>
      <c r="DR935" s="83" t="s">
        <v>108</v>
      </c>
      <c r="DS935" s="83" t="s">
        <v>497</v>
      </c>
      <c r="DU935" s="215" t="s">
        <v>269</v>
      </c>
      <c r="DV935" s="136">
        <v>1</v>
      </c>
      <c r="DW935" s="136">
        <v>3</v>
      </c>
      <c r="DX935" s="215" t="s">
        <v>269</v>
      </c>
      <c r="DY935" s="215" t="s">
        <v>269</v>
      </c>
      <c r="DZ935" s="215" t="s">
        <v>269</v>
      </c>
      <c r="EA935" s="215" t="s">
        <v>269</v>
      </c>
      <c r="EB935" s="215" t="s">
        <v>269</v>
      </c>
      <c r="EC935" s="215" t="s">
        <v>269</v>
      </c>
      <c r="ED935" s="215" t="s">
        <v>269</v>
      </c>
      <c r="EE935" s="215" t="s">
        <v>269</v>
      </c>
    </row>
    <row r="936" spans="1:135" ht="57.6" x14ac:dyDescent="0.55000000000000004">
      <c r="A936" s="83" t="s">
        <v>130</v>
      </c>
      <c r="B936" s="136">
        <v>497151</v>
      </c>
      <c r="C936" t="s">
        <v>1568</v>
      </c>
      <c r="D936" s="83" t="s">
        <v>228</v>
      </c>
      <c r="E936" s="138">
        <v>425028634855</v>
      </c>
      <c r="F936" s="83" t="s">
        <v>143</v>
      </c>
      <c r="G936" s="85">
        <v>43620</v>
      </c>
      <c r="H936" s="83" t="s">
        <v>98</v>
      </c>
      <c r="I936" s="84" t="s">
        <v>612</v>
      </c>
      <c r="J936" s="207" t="s">
        <v>628</v>
      </c>
      <c r="K936" s="208" t="s">
        <v>633</v>
      </c>
      <c r="L936" s="83" t="s">
        <v>108</v>
      </c>
      <c r="M936" s="184" t="s">
        <v>102</v>
      </c>
      <c r="N936" s="184" t="s">
        <v>556</v>
      </c>
      <c r="O936" s="85" t="s">
        <v>102</v>
      </c>
      <c r="P936" s="185">
        <v>42491</v>
      </c>
      <c r="Q936" s="186" t="s">
        <v>202</v>
      </c>
      <c r="R936" s="186" t="s">
        <v>613</v>
      </c>
      <c r="S936" s="186"/>
      <c r="T936" s="187"/>
      <c r="U936" s="188" t="s">
        <v>295</v>
      </c>
      <c r="V936" s="188" t="s">
        <v>205</v>
      </c>
      <c r="W936" s="188" t="s">
        <v>295</v>
      </c>
      <c r="X936" s="189" t="s">
        <v>107</v>
      </c>
      <c r="Y936" s="190" t="s">
        <v>614</v>
      </c>
      <c r="Z936" s="83">
        <v>700</v>
      </c>
      <c r="AA936" s="83" t="s">
        <v>193</v>
      </c>
      <c r="AB936" s="83" t="s">
        <v>181</v>
      </c>
      <c r="AC936" s="83" t="s">
        <v>102</v>
      </c>
      <c r="AD936" s="83" t="s">
        <v>8772</v>
      </c>
      <c r="AE936" s="83" t="s">
        <v>8773</v>
      </c>
      <c r="AF936" s="83" t="s">
        <v>102</v>
      </c>
      <c r="AG936" s="83" t="s">
        <v>175</v>
      </c>
      <c r="AH936" s="83" t="s">
        <v>8774</v>
      </c>
      <c r="AI936" s="83" t="s">
        <v>104</v>
      </c>
      <c r="AJ936" s="83" t="s">
        <v>105</v>
      </c>
      <c r="AK936" s="191" t="s">
        <v>8772</v>
      </c>
      <c r="AL936" s="191" t="s">
        <v>8773</v>
      </c>
      <c r="AM936" s="191" t="s">
        <v>102</v>
      </c>
      <c r="AN936" s="191" t="s">
        <v>175</v>
      </c>
      <c r="AO936" s="191" t="s">
        <v>8774</v>
      </c>
      <c r="AP936" s="191" t="s">
        <v>104</v>
      </c>
      <c r="AQ936" s="191" t="s">
        <v>105</v>
      </c>
      <c r="AR936" s="191" t="s">
        <v>106</v>
      </c>
      <c r="AS936" s="191"/>
      <c r="AT936" s="191"/>
      <c r="AU936" s="191"/>
      <c r="AV936" s="191"/>
      <c r="AW936" s="191"/>
      <c r="AX936" s="191" t="s">
        <v>575</v>
      </c>
      <c r="AY936" s="192" t="s">
        <v>454</v>
      </c>
      <c r="AZ936" s="192" t="s">
        <v>108</v>
      </c>
      <c r="BA936" s="91" t="s">
        <v>108</v>
      </c>
      <c r="BB936" s="90">
        <v>0</v>
      </c>
      <c r="BC936" s="93" t="s">
        <v>102</v>
      </c>
      <c r="BD936" s="93" t="s">
        <v>102</v>
      </c>
      <c r="BE936" s="93" t="s">
        <v>102</v>
      </c>
      <c r="BF936" s="93" t="s">
        <v>102</v>
      </c>
      <c r="BG936" s="97" t="s">
        <v>108</v>
      </c>
      <c r="BH936" s="93" t="s">
        <v>108</v>
      </c>
      <c r="BI936" s="93" t="s">
        <v>102</v>
      </c>
      <c r="BJ936" s="93" t="s">
        <v>102</v>
      </c>
      <c r="BK936" s="93" t="s">
        <v>102</v>
      </c>
      <c r="BL936" s="93" t="s">
        <v>102</v>
      </c>
      <c r="BM936" s="93" t="s">
        <v>102</v>
      </c>
      <c r="BN936" s="93" t="s">
        <v>102</v>
      </c>
      <c r="BO936" s="93" t="s">
        <v>102</v>
      </c>
      <c r="BP936" s="96" t="s">
        <v>102</v>
      </c>
      <c r="BQ936" s="90">
        <v>0</v>
      </c>
      <c r="BR936" s="93" t="s">
        <v>102</v>
      </c>
      <c r="BS936" s="93" t="s">
        <v>102</v>
      </c>
      <c r="BT936" s="93" t="s">
        <v>102</v>
      </c>
      <c r="BU936" s="93" t="s">
        <v>102</v>
      </c>
      <c r="BV936" s="97" t="s">
        <v>108</v>
      </c>
      <c r="BW936" s="93" t="s">
        <v>108</v>
      </c>
      <c r="BX936" s="95" t="s">
        <v>102</v>
      </c>
      <c r="BY936" s="93" t="s">
        <v>102</v>
      </c>
      <c r="BZ936" s="93" t="s">
        <v>102</v>
      </c>
      <c r="CA936" s="93" t="s">
        <v>102</v>
      </c>
      <c r="CB936" s="93" t="s">
        <v>102</v>
      </c>
      <c r="CC936" s="93" t="s">
        <v>102</v>
      </c>
      <c r="CD936" s="93" t="s">
        <v>102</v>
      </c>
      <c r="CE936" s="193" t="s">
        <v>102</v>
      </c>
      <c r="CF936" s="194" t="s">
        <v>508</v>
      </c>
      <c r="CG936" s="195" t="s">
        <v>102</v>
      </c>
      <c r="CH936" s="101" t="e">
        <v>#N/A</v>
      </c>
      <c r="CI936" s="102" t="s">
        <v>580</v>
      </c>
      <c r="CJ936" s="196" t="s">
        <v>108</v>
      </c>
      <c r="CK936" s="104" t="s">
        <v>109</v>
      </c>
      <c r="CL936" s="105" t="s">
        <v>579</v>
      </c>
      <c r="CM936" s="83" t="s">
        <v>108</v>
      </c>
      <c r="CN936" s="106" t="s">
        <v>108</v>
      </c>
      <c r="CO936" s="197" t="s">
        <v>108</v>
      </c>
      <c r="CP936" s="107"/>
      <c r="CQ936" s="198" t="s">
        <v>474</v>
      </c>
      <c r="CR936" s="198" t="s">
        <v>474</v>
      </c>
      <c r="CS936" s="199" t="s">
        <v>616</v>
      </c>
      <c r="CT936" s="83" t="s">
        <v>109</v>
      </c>
      <c r="CU936" s="83" t="s">
        <v>109</v>
      </c>
      <c r="CV936" s="83">
        <v>18</v>
      </c>
      <c r="CW936" s="83" t="s">
        <v>112</v>
      </c>
      <c r="CX936" s="83">
        <v>18</v>
      </c>
      <c r="CY936" s="83" t="s">
        <v>8775</v>
      </c>
      <c r="CZ936" s="83">
        <v>1232423.5</v>
      </c>
      <c r="DA936" s="83" t="s">
        <v>138</v>
      </c>
      <c r="DB936" s="83" t="s">
        <v>124</v>
      </c>
      <c r="DC936" s="83" t="s">
        <v>501</v>
      </c>
      <c r="DD936" s="83">
        <v>5811</v>
      </c>
      <c r="DE936" s="83" t="s">
        <v>582</v>
      </c>
      <c r="DF936" s="83" t="s">
        <v>145</v>
      </c>
      <c r="DG936" s="83" t="s">
        <v>501</v>
      </c>
      <c r="DH936" s="83" t="s">
        <v>582</v>
      </c>
      <c r="DI936" s="85">
        <v>43646</v>
      </c>
      <c r="DJ936" s="83" t="s">
        <v>584</v>
      </c>
      <c r="DK936" s="83" t="s">
        <v>102</v>
      </c>
      <c r="DL936" s="83" t="s">
        <v>482</v>
      </c>
      <c r="DM936" s="83">
        <v>0</v>
      </c>
      <c r="DN936" s="83" t="s">
        <v>238</v>
      </c>
      <c r="DO936" s="83">
        <v>1</v>
      </c>
      <c r="DP936" s="83">
        <v>2</v>
      </c>
      <c r="DQ936" s="83"/>
      <c r="DR936" s="83" t="s">
        <v>108</v>
      </c>
      <c r="DS936" s="83" t="s">
        <v>497</v>
      </c>
      <c r="DU936" s="215" t="s">
        <v>269</v>
      </c>
      <c r="DV936" s="136">
        <v>1</v>
      </c>
      <c r="DW936" s="136">
        <v>3</v>
      </c>
      <c r="DX936" s="215" t="s">
        <v>269</v>
      </c>
      <c r="DY936" s="215" t="s">
        <v>269</v>
      </c>
      <c r="DZ936" s="215" t="s">
        <v>269</v>
      </c>
      <c r="EA936" s="215" t="s">
        <v>269</v>
      </c>
      <c r="EB936" s="215" t="s">
        <v>269</v>
      </c>
      <c r="EC936" s="215" t="s">
        <v>269</v>
      </c>
      <c r="ED936" s="215" t="s">
        <v>269</v>
      </c>
      <c r="EE936" s="215" t="s">
        <v>269</v>
      </c>
    </row>
    <row r="937" spans="1:135" ht="28.8" x14ac:dyDescent="0.55000000000000004">
      <c r="A937" s="83" t="s">
        <v>130</v>
      </c>
      <c r="B937" s="136">
        <v>273716</v>
      </c>
      <c r="C937" t="s">
        <v>1569</v>
      </c>
      <c r="D937" s="83" t="s">
        <v>228</v>
      </c>
      <c r="E937" s="138">
        <v>968358549425</v>
      </c>
      <c r="F937" s="83" t="s">
        <v>114</v>
      </c>
      <c r="G937" s="85">
        <v>43634</v>
      </c>
      <c r="H937" s="83" t="s">
        <v>98</v>
      </c>
      <c r="I937" s="84" t="s">
        <v>618</v>
      </c>
      <c r="J937" s="207" t="s">
        <v>629</v>
      </c>
      <c r="K937" s="208" t="s">
        <v>634</v>
      </c>
      <c r="L937" s="83" t="s">
        <v>108</v>
      </c>
      <c r="M937" s="184">
        <v>27779</v>
      </c>
      <c r="N937" s="184"/>
      <c r="O937" s="85" t="s">
        <v>102</v>
      </c>
      <c r="P937" s="185">
        <v>43013</v>
      </c>
      <c r="Q937" s="186" t="s">
        <v>203</v>
      </c>
      <c r="R937" s="186"/>
      <c r="S937" s="186"/>
      <c r="T937" s="187"/>
      <c r="U937" s="188" t="s">
        <v>296</v>
      </c>
      <c r="V937" s="188" t="s">
        <v>205</v>
      </c>
      <c r="W937" s="189" t="s">
        <v>619</v>
      </c>
      <c r="X937" s="189" t="s">
        <v>107</v>
      </c>
      <c r="Y937" s="190" t="s">
        <v>614</v>
      </c>
      <c r="Z937" s="83">
        <v>700</v>
      </c>
      <c r="AA937" s="83" t="s">
        <v>193</v>
      </c>
      <c r="AB937" s="83" t="s">
        <v>181</v>
      </c>
      <c r="AC937" s="83" t="s">
        <v>102</v>
      </c>
      <c r="AD937" s="83" t="s">
        <v>8776</v>
      </c>
      <c r="AE937" s="83" t="s">
        <v>102</v>
      </c>
      <c r="AF937" s="83" t="s">
        <v>102</v>
      </c>
      <c r="AG937" s="83" t="s">
        <v>174</v>
      </c>
      <c r="AH937" s="83" t="s">
        <v>8765</v>
      </c>
      <c r="AI937" s="83" t="s">
        <v>104</v>
      </c>
      <c r="AJ937" s="83" t="s">
        <v>105</v>
      </c>
      <c r="AK937" s="191" t="s">
        <v>8776</v>
      </c>
      <c r="AL937" s="191" t="s">
        <v>102</v>
      </c>
      <c r="AM937" s="191" t="s">
        <v>102</v>
      </c>
      <c r="AN937" s="191" t="s">
        <v>174</v>
      </c>
      <c r="AO937" s="191" t="s">
        <v>8765</v>
      </c>
      <c r="AP937" s="191" t="s">
        <v>104</v>
      </c>
      <c r="AQ937" s="191" t="s">
        <v>105</v>
      </c>
      <c r="AR937" s="191" t="s">
        <v>106</v>
      </c>
      <c r="AS937" s="191" t="s">
        <v>8776</v>
      </c>
      <c r="AT937" s="191" t="s">
        <v>488</v>
      </c>
      <c r="AU937" s="191" t="s">
        <v>8777</v>
      </c>
      <c r="AV937" s="191" t="s">
        <v>104</v>
      </c>
      <c r="AW937" s="191" t="s">
        <v>204</v>
      </c>
      <c r="AX937" s="191"/>
      <c r="AY937" s="192" t="s">
        <v>454</v>
      </c>
      <c r="AZ937" s="192" t="s">
        <v>416</v>
      </c>
      <c r="BA937" s="91" t="s">
        <v>108</v>
      </c>
      <c r="BB937" s="90">
        <v>0</v>
      </c>
      <c r="BC937" s="93" t="s">
        <v>102</v>
      </c>
      <c r="BD937" s="93" t="s">
        <v>102</v>
      </c>
      <c r="BE937" s="93" t="s">
        <v>102</v>
      </c>
      <c r="BF937" s="93" t="s">
        <v>102</v>
      </c>
      <c r="BG937" s="97" t="s">
        <v>108</v>
      </c>
      <c r="BH937" s="93" t="s">
        <v>108</v>
      </c>
      <c r="BI937" s="93" t="s">
        <v>102</v>
      </c>
      <c r="BJ937" s="93" t="s">
        <v>102</v>
      </c>
      <c r="BK937" s="93" t="s">
        <v>102</v>
      </c>
      <c r="BL937" s="93" t="s">
        <v>102</v>
      </c>
      <c r="BM937" s="93" t="s">
        <v>102</v>
      </c>
      <c r="BN937" s="93" t="s">
        <v>102</v>
      </c>
      <c r="BO937" s="93" t="s">
        <v>102</v>
      </c>
      <c r="BP937" s="96" t="s">
        <v>102</v>
      </c>
      <c r="BQ937" s="90">
        <v>0</v>
      </c>
      <c r="BR937" s="93" t="s">
        <v>102</v>
      </c>
      <c r="BS937" s="93" t="s">
        <v>102</v>
      </c>
      <c r="BT937" s="93" t="s">
        <v>102</v>
      </c>
      <c r="BU937" s="93" t="s">
        <v>102</v>
      </c>
      <c r="BV937" s="97" t="s">
        <v>108</v>
      </c>
      <c r="BW937" s="93" t="s">
        <v>108</v>
      </c>
      <c r="BX937" s="95" t="s">
        <v>102</v>
      </c>
      <c r="BY937" s="93" t="s">
        <v>102</v>
      </c>
      <c r="BZ937" s="93" t="s">
        <v>102</v>
      </c>
      <c r="CA937" s="93" t="s">
        <v>102</v>
      </c>
      <c r="CB937" s="93" t="s">
        <v>102</v>
      </c>
      <c r="CC937" s="93" t="s">
        <v>102</v>
      </c>
      <c r="CD937" s="93" t="s">
        <v>102</v>
      </c>
      <c r="CE937" s="193" t="s">
        <v>102</v>
      </c>
      <c r="CF937" s="194" t="s">
        <v>436</v>
      </c>
      <c r="CG937" s="195" t="s">
        <v>8778</v>
      </c>
      <c r="CH937" s="101" t="s">
        <v>310</v>
      </c>
      <c r="CI937" s="102"/>
      <c r="CJ937" s="196" t="s">
        <v>8779</v>
      </c>
      <c r="CK937" s="104" t="s">
        <v>190</v>
      </c>
      <c r="CL937" s="105"/>
      <c r="CM937" s="83" t="s">
        <v>623</v>
      </c>
      <c r="CN937" s="106" t="s">
        <v>624</v>
      </c>
      <c r="CO937" s="197" t="s">
        <v>625</v>
      </c>
      <c r="CP937" s="107"/>
      <c r="CQ937" s="198" t="s">
        <v>474</v>
      </c>
      <c r="CR937" s="198" t="s">
        <v>474</v>
      </c>
      <c r="CS937" s="199"/>
      <c r="CT937" s="83" t="s">
        <v>109</v>
      </c>
      <c r="CU937" s="83" t="s">
        <v>109</v>
      </c>
      <c r="CV937" s="83">
        <v>38</v>
      </c>
      <c r="CW937" s="83" t="s">
        <v>139</v>
      </c>
      <c r="CX937" s="83">
        <v>38</v>
      </c>
      <c r="CY937" s="83" t="s">
        <v>108</v>
      </c>
      <c r="CZ937" s="83">
        <v>1233743</v>
      </c>
      <c r="DA937" s="83" t="s">
        <v>581</v>
      </c>
      <c r="DB937" s="83" t="s">
        <v>152</v>
      </c>
      <c r="DC937" s="83" t="s">
        <v>500</v>
      </c>
      <c r="DD937" s="83">
        <v>3121</v>
      </c>
      <c r="DE937" s="83" t="s">
        <v>606</v>
      </c>
      <c r="DF937" s="83" t="s">
        <v>152</v>
      </c>
      <c r="DG937" s="83" t="s">
        <v>500</v>
      </c>
      <c r="DH937" s="83"/>
      <c r="DI937" s="85">
        <v>43646</v>
      </c>
      <c r="DJ937" s="83" t="s">
        <v>584</v>
      </c>
      <c r="DK937" s="83" t="s">
        <v>102</v>
      </c>
      <c r="DL937" s="83" t="s">
        <v>482</v>
      </c>
      <c r="DM937" s="83">
        <v>0</v>
      </c>
      <c r="DN937" s="83" t="s">
        <v>483</v>
      </c>
      <c r="DO937" s="83">
        <v>1</v>
      </c>
      <c r="DP937" s="83">
        <v>1</v>
      </c>
      <c r="DQ937" s="83"/>
      <c r="DR937" s="83" t="s">
        <v>108</v>
      </c>
      <c r="DS937" s="83" t="s">
        <v>497</v>
      </c>
      <c r="DU937" s="215" t="s">
        <v>269</v>
      </c>
      <c r="DV937" s="136">
        <v>1</v>
      </c>
      <c r="DW937" s="136">
        <v>3</v>
      </c>
      <c r="DX937" s="215" t="s">
        <v>269</v>
      </c>
      <c r="DY937" s="215" t="s">
        <v>269</v>
      </c>
      <c r="DZ937" s="215" t="s">
        <v>269</v>
      </c>
      <c r="EA937" s="215" t="s">
        <v>269</v>
      </c>
      <c r="EB937" s="215" t="s">
        <v>269</v>
      </c>
      <c r="EC937" s="215" t="s">
        <v>269</v>
      </c>
      <c r="ED937" s="215" t="s">
        <v>269</v>
      </c>
      <c r="EE937" s="215" t="s">
        <v>269</v>
      </c>
    </row>
    <row r="938" spans="1:135" ht="28.8" x14ac:dyDescent="0.55000000000000004">
      <c r="A938" s="83" t="s">
        <v>130</v>
      </c>
      <c r="B938" s="136">
        <v>212166</v>
      </c>
      <c r="C938" t="s">
        <v>1570</v>
      </c>
      <c r="D938" s="83" t="s">
        <v>228</v>
      </c>
      <c r="E938" s="138">
        <v>510142348715</v>
      </c>
      <c r="F938" s="83" t="s">
        <v>114</v>
      </c>
      <c r="G938" s="85">
        <v>43643</v>
      </c>
      <c r="H938" s="211" t="s">
        <v>98</v>
      </c>
      <c r="I938" s="84" t="s">
        <v>610</v>
      </c>
      <c r="J938" s="207" t="s">
        <v>627</v>
      </c>
      <c r="K938" s="208" t="s">
        <v>630</v>
      </c>
      <c r="L938" s="83" t="s">
        <v>108</v>
      </c>
      <c r="M938" s="184">
        <v>24690</v>
      </c>
      <c r="N938" s="184"/>
      <c r="O938" s="85" t="s">
        <v>102</v>
      </c>
      <c r="P938" s="185">
        <v>42491</v>
      </c>
      <c r="Q938" s="186" t="s">
        <v>203</v>
      </c>
      <c r="R938" s="186"/>
      <c r="S938" s="186"/>
      <c r="T938" s="187"/>
      <c r="U938" s="188" t="s">
        <v>296</v>
      </c>
      <c r="V938" s="188" t="s">
        <v>297</v>
      </c>
      <c r="W938" s="188" t="s">
        <v>297</v>
      </c>
      <c r="X938" s="189" t="s">
        <v>167</v>
      </c>
      <c r="Y938" s="190"/>
      <c r="Z938" s="83">
        <v>700</v>
      </c>
      <c r="AA938" s="83" t="s">
        <v>193</v>
      </c>
      <c r="AB938" s="83" t="s">
        <v>181</v>
      </c>
      <c r="AC938" s="83" t="s">
        <v>102</v>
      </c>
      <c r="AD938" s="83" t="s">
        <v>8780</v>
      </c>
      <c r="AE938" s="83" t="s">
        <v>102</v>
      </c>
      <c r="AF938" s="83" t="s">
        <v>102</v>
      </c>
      <c r="AG938" s="83" t="s">
        <v>119</v>
      </c>
      <c r="AH938" s="83" t="s">
        <v>8781</v>
      </c>
      <c r="AI938" s="83" t="s">
        <v>104</v>
      </c>
      <c r="AJ938" s="83" t="s">
        <v>105</v>
      </c>
      <c r="AK938" s="191" t="s">
        <v>8780</v>
      </c>
      <c r="AL938" s="191" t="s">
        <v>102</v>
      </c>
      <c r="AM938" s="191" t="s">
        <v>102</v>
      </c>
      <c r="AN938" s="191" t="s">
        <v>119</v>
      </c>
      <c r="AO938" s="191" t="s">
        <v>8781</v>
      </c>
      <c r="AP938" s="191" t="s">
        <v>104</v>
      </c>
      <c r="AQ938" s="191" t="s">
        <v>105</v>
      </c>
      <c r="AR938" s="191" t="s">
        <v>106</v>
      </c>
      <c r="AS938" s="191" t="s">
        <v>8780</v>
      </c>
      <c r="AT938" s="191" t="s">
        <v>485</v>
      </c>
      <c r="AU938" s="191" t="s">
        <v>8781</v>
      </c>
      <c r="AV938" s="191" t="s">
        <v>104</v>
      </c>
      <c r="AW938" s="191" t="s">
        <v>204</v>
      </c>
      <c r="AX938" s="191"/>
      <c r="AY938" s="192" t="s">
        <v>454</v>
      </c>
      <c r="AZ938" s="192" t="s">
        <v>416</v>
      </c>
      <c r="BA938" s="91" t="s">
        <v>108</v>
      </c>
      <c r="BB938" s="90">
        <v>0</v>
      </c>
      <c r="BC938" s="93" t="s">
        <v>102</v>
      </c>
      <c r="BD938" s="93" t="s">
        <v>102</v>
      </c>
      <c r="BE938" s="93" t="s">
        <v>102</v>
      </c>
      <c r="BF938" s="93" t="s">
        <v>102</v>
      </c>
      <c r="BG938" s="97" t="s">
        <v>108</v>
      </c>
      <c r="BH938" s="93" t="s">
        <v>108</v>
      </c>
      <c r="BI938" s="93" t="s">
        <v>102</v>
      </c>
      <c r="BJ938" s="93" t="s">
        <v>102</v>
      </c>
      <c r="BK938" s="93" t="s">
        <v>102</v>
      </c>
      <c r="BL938" s="93" t="s">
        <v>102</v>
      </c>
      <c r="BM938" s="93" t="s">
        <v>102</v>
      </c>
      <c r="BN938" s="93" t="s">
        <v>102</v>
      </c>
      <c r="BO938" s="93" t="s">
        <v>102</v>
      </c>
      <c r="BP938" s="96" t="s">
        <v>102</v>
      </c>
      <c r="BQ938" s="90">
        <v>0</v>
      </c>
      <c r="BR938" s="93" t="s">
        <v>102</v>
      </c>
      <c r="BS938" s="93" t="s">
        <v>102</v>
      </c>
      <c r="BT938" s="93" t="s">
        <v>102</v>
      </c>
      <c r="BU938" s="93" t="s">
        <v>102</v>
      </c>
      <c r="BV938" s="97" t="s">
        <v>108</v>
      </c>
      <c r="BW938" s="93" t="s">
        <v>108</v>
      </c>
      <c r="BX938" s="95" t="s">
        <v>102</v>
      </c>
      <c r="BY938" s="93" t="s">
        <v>102</v>
      </c>
      <c r="BZ938" s="93" t="s">
        <v>102</v>
      </c>
      <c r="CA938" s="93" t="s">
        <v>102</v>
      </c>
      <c r="CB938" s="93" t="s">
        <v>102</v>
      </c>
      <c r="CC938" s="93" t="s">
        <v>102</v>
      </c>
      <c r="CD938" s="93" t="s">
        <v>102</v>
      </c>
      <c r="CE938" s="193" t="s">
        <v>102</v>
      </c>
      <c r="CF938" s="194" t="s">
        <v>436</v>
      </c>
      <c r="CG938" s="195" t="s">
        <v>8782</v>
      </c>
      <c r="CH938" s="101" t="s">
        <v>563</v>
      </c>
      <c r="CI938" s="102"/>
      <c r="CJ938" s="196" t="s">
        <v>577</v>
      </c>
      <c r="CK938" s="104" t="s">
        <v>190</v>
      </c>
      <c r="CL938" s="105"/>
      <c r="CM938" s="83" t="s">
        <v>578</v>
      </c>
      <c r="CN938" s="106" t="s">
        <v>108</v>
      </c>
      <c r="CO938" s="197" t="s">
        <v>566</v>
      </c>
      <c r="CP938" s="107"/>
      <c r="CQ938" s="198" t="s">
        <v>107</v>
      </c>
      <c r="CR938" s="198" t="s">
        <v>107</v>
      </c>
      <c r="CS938" s="199"/>
      <c r="CT938" s="83" t="s">
        <v>109</v>
      </c>
      <c r="CU938" s="83" t="s">
        <v>109</v>
      </c>
      <c r="CV938" s="83">
        <v>27</v>
      </c>
      <c r="CW938" s="83" t="s">
        <v>270</v>
      </c>
      <c r="CX938" s="83">
        <v>27</v>
      </c>
      <c r="CY938" s="83" t="s">
        <v>108</v>
      </c>
      <c r="CZ938" s="83">
        <v>1235062.5</v>
      </c>
      <c r="DA938" s="83" t="s">
        <v>8783</v>
      </c>
      <c r="DB938" s="83" t="s">
        <v>118</v>
      </c>
      <c r="DC938" s="83" t="s">
        <v>108</v>
      </c>
      <c r="DD938" s="83">
        <v>3284</v>
      </c>
      <c r="DE938" s="83" t="s">
        <v>173</v>
      </c>
      <c r="DF938" s="83" t="s">
        <v>118</v>
      </c>
      <c r="DG938" s="83" t="s">
        <v>500</v>
      </c>
      <c r="DH938" s="83"/>
      <c r="DI938" s="85">
        <v>43646</v>
      </c>
      <c r="DJ938" s="83" t="s">
        <v>584</v>
      </c>
      <c r="DK938" s="83" t="s">
        <v>102</v>
      </c>
      <c r="DL938" s="83" t="s">
        <v>482</v>
      </c>
      <c r="DM938" s="83">
        <v>0</v>
      </c>
      <c r="DN938" s="83" t="s">
        <v>483</v>
      </c>
      <c r="DO938" s="83">
        <v>1</v>
      </c>
      <c r="DP938" s="83">
        <v>1</v>
      </c>
      <c r="DQ938" s="83"/>
      <c r="DR938" s="83" t="s">
        <v>108</v>
      </c>
      <c r="DS938" s="83" t="s">
        <v>497</v>
      </c>
      <c r="DU938" s="215" t="s">
        <v>269</v>
      </c>
      <c r="DV938" s="136">
        <v>1</v>
      </c>
      <c r="DW938" s="136">
        <v>3</v>
      </c>
      <c r="DX938" s="215" t="s">
        <v>269</v>
      </c>
      <c r="DY938" s="215" t="s">
        <v>269</v>
      </c>
      <c r="DZ938" s="215" t="s">
        <v>269</v>
      </c>
      <c r="EA938" s="215" t="s">
        <v>269</v>
      </c>
      <c r="EB938" s="215" t="s">
        <v>269</v>
      </c>
      <c r="EC938" s="215" t="s">
        <v>269</v>
      </c>
      <c r="ED938" s="215" t="s">
        <v>269</v>
      </c>
      <c r="EE938" s="215" t="s">
        <v>269</v>
      </c>
    </row>
    <row r="939" spans="1:135" ht="57.6" x14ac:dyDescent="0.55000000000000004">
      <c r="A939" s="83" t="s">
        <v>130</v>
      </c>
      <c r="B939" s="136">
        <v>296952</v>
      </c>
      <c r="C939" t="s">
        <v>1571</v>
      </c>
      <c r="D939" s="83" t="s">
        <v>228</v>
      </c>
      <c r="E939" s="138">
        <v>646936531573</v>
      </c>
      <c r="F939" s="83" t="s">
        <v>143</v>
      </c>
      <c r="G939" s="85">
        <v>43620</v>
      </c>
      <c r="H939" s="83" t="s">
        <v>98</v>
      </c>
      <c r="I939" s="84" t="s">
        <v>612</v>
      </c>
      <c r="J939" s="207" t="s">
        <v>628</v>
      </c>
      <c r="K939" s="208" t="s">
        <v>633</v>
      </c>
      <c r="L939" s="83" t="s">
        <v>108</v>
      </c>
      <c r="M939" s="184" t="s">
        <v>102</v>
      </c>
      <c r="N939" s="184" t="s">
        <v>556</v>
      </c>
      <c r="O939" s="85" t="s">
        <v>102</v>
      </c>
      <c r="P939" s="185">
        <v>42491</v>
      </c>
      <c r="Q939" s="186" t="s">
        <v>202</v>
      </c>
      <c r="R939" s="186" t="s">
        <v>613</v>
      </c>
      <c r="S939" s="186"/>
      <c r="T939" s="187"/>
      <c r="U939" s="188" t="s">
        <v>295</v>
      </c>
      <c r="V939" s="188" t="s">
        <v>205</v>
      </c>
      <c r="W939" s="188" t="s">
        <v>295</v>
      </c>
      <c r="X939" s="189" t="s">
        <v>107</v>
      </c>
      <c r="Y939" s="190" t="s">
        <v>614</v>
      </c>
      <c r="Z939" s="83">
        <v>700</v>
      </c>
      <c r="AA939" s="83" t="s">
        <v>193</v>
      </c>
      <c r="AB939" s="83" t="s">
        <v>181</v>
      </c>
      <c r="AC939" s="83" t="s">
        <v>102</v>
      </c>
      <c r="AD939" s="83" t="s">
        <v>8784</v>
      </c>
      <c r="AE939" s="83" t="s">
        <v>8785</v>
      </c>
      <c r="AF939" s="83" t="s">
        <v>102</v>
      </c>
      <c r="AG939" s="83" t="s">
        <v>175</v>
      </c>
      <c r="AH939" s="83" t="s">
        <v>8786</v>
      </c>
      <c r="AI939" s="83" t="s">
        <v>104</v>
      </c>
      <c r="AJ939" s="83" t="s">
        <v>105</v>
      </c>
      <c r="AK939" s="191" t="s">
        <v>8784</v>
      </c>
      <c r="AL939" s="191" t="s">
        <v>8785</v>
      </c>
      <c r="AM939" s="191" t="s">
        <v>102</v>
      </c>
      <c r="AN939" s="191" t="s">
        <v>175</v>
      </c>
      <c r="AO939" s="191" t="s">
        <v>8786</v>
      </c>
      <c r="AP939" s="191" t="s">
        <v>104</v>
      </c>
      <c r="AQ939" s="191" t="s">
        <v>105</v>
      </c>
      <c r="AR939" s="191" t="s">
        <v>106</v>
      </c>
      <c r="AS939" s="191"/>
      <c r="AT939" s="191"/>
      <c r="AU939" s="191"/>
      <c r="AV939" s="191"/>
      <c r="AW939" s="191"/>
      <c r="AX939" s="191" t="s">
        <v>575</v>
      </c>
      <c r="AY939" s="192" t="s">
        <v>454</v>
      </c>
      <c r="AZ939" s="192" t="s">
        <v>108</v>
      </c>
      <c r="BA939" s="91" t="s">
        <v>108</v>
      </c>
      <c r="BB939" s="90">
        <v>0</v>
      </c>
      <c r="BC939" s="93" t="s">
        <v>102</v>
      </c>
      <c r="BD939" s="93" t="s">
        <v>102</v>
      </c>
      <c r="BE939" s="93" t="s">
        <v>102</v>
      </c>
      <c r="BF939" s="93" t="s">
        <v>102</v>
      </c>
      <c r="BG939" s="97" t="s">
        <v>108</v>
      </c>
      <c r="BH939" s="93" t="s">
        <v>108</v>
      </c>
      <c r="BI939" s="93" t="s">
        <v>102</v>
      </c>
      <c r="BJ939" s="93" t="s">
        <v>102</v>
      </c>
      <c r="BK939" s="93" t="s">
        <v>102</v>
      </c>
      <c r="BL939" s="93" t="s">
        <v>102</v>
      </c>
      <c r="BM939" s="93" t="s">
        <v>102</v>
      </c>
      <c r="BN939" s="93" t="s">
        <v>102</v>
      </c>
      <c r="BO939" s="93" t="s">
        <v>102</v>
      </c>
      <c r="BP939" s="96" t="s">
        <v>102</v>
      </c>
      <c r="BQ939" s="90">
        <v>0</v>
      </c>
      <c r="BR939" s="93" t="s">
        <v>102</v>
      </c>
      <c r="BS939" s="93" t="s">
        <v>102</v>
      </c>
      <c r="BT939" s="93" t="s">
        <v>102</v>
      </c>
      <c r="BU939" s="93" t="s">
        <v>102</v>
      </c>
      <c r="BV939" s="97" t="s">
        <v>108</v>
      </c>
      <c r="BW939" s="93" t="s">
        <v>108</v>
      </c>
      <c r="BX939" s="95" t="s">
        <v>102</v>
      </c>
      <c r="BY939" s="93" t="s">
        <v>102</v>
      </c>
      <c r="BZ939" s="93" t="s">
        <v>102</v>
      </c>
      <c r="CA939" s="93" t="s">
        <v>102</v>
      </c>
      <c r="CB939" s="93" t="s">
        <v>102</v>
      </c>
      <c r="CC939" s="93" t="s">
        <v>102</v>
      </c>
      <c r="CD939" s="93" t="s">
        <v>102</v>
      </c>
      <c r="CE939" s="193" t="s">
        <v>102</v>
      </c>
      <c r="CF939" s="194" t="s">
        <v>508</v>
      </c>
      <c r="CG939" s="195" t="s">
        <v>102</v>
      </c>
      <c r="CH939" s="101" t="e">
        <v>#N/A</v>
      </c>
      <c r="CI939" s="102" t="s">
        <v>580</v>
      </c>
      <c r="CJ939" s="196" t="s">
        <v>108</v>
      </c>
      <c r="CK939" s="104" t="s">
        <v>109</v>
      </c>
      <c r="CL939" s="105" t="s">
        <v>579</v>
      </c>
      <c r="CM939" s="83" t="s">
        <v>108</v>
      </c>
      <c r="CN939" s="106" t="s">
        <v>108</v>
      </c>
      <c r="CO939" s="197" t="s">
        <v>108</v>
      </c>
      <c r="CP939" s="107"/>
      <c r="CQ939" s="198" t="s">
        <v>474</v>
      </c>
      <c r="CR939" s="198" t="s">
        <v>474</v>
      </c>
      <c r="CS939" s="199" t="s">
        <v>616</v>
      </c>
      <c r="CT939" s="83" t="s">
        <v>109</v>
      </c>
      <c r="CU939" s="83" t="s">
        <v>109</v>
      </c>
      <c r="CV939" s="83">
        <v>39</v>
      </c>
      <c r="CW939" s="83" t="s">
        <v>112</v>
      </c>
      <c r="CX939" s="83">
        <v>39</v>
      </c>
      <c r="CY939" s="83" t="s">
        <v>8787</v>
      </c>
      <c r="CZ939" s="83">
        <v>1236382</v>
      </c>
      <c r="DA939" s="83" t="s">
        <v>138</v>
      </c>
      <c r="DB939" s="83" t="s">
        <v>124</v>
      </c>
      <c r="DC939" s="83" t="s">
        <v>501</v>
      </c>
      <c r="DD939" s="83">
        <v>5037</v>
      </c>
      <c r="DE939" s="83" t="s">
        <v>582</v>
      </c>
      <c r="DF939" s="83" t="s">
        <v>145</v>
      </c>
      <c r="DG939" s="83" t="s">
        <v>501</v>
      </c>
      <c r="DH939" s="83" t="s">
        <v>582</v>
      </c>
      <c r="DI939" s="85">
        <v>43646</v>
      </c>
      <c r="DJ939" s="83" t="s">
        <v>584</v>
      </c>
      <c r="DK939" s="83" t="s">
        <v>102</v>
      </c>
      <c r="DL939" s="83" t="s">
        <v>482</v>
      </c>
      <c r="DM939" s="83">
        <v>0</v>
      </c>
      <c r="DN939" s="83" t="s">
        <v>238</v>
      </c>
      <c r="DO939" s="83">
        <v>1</v>
      </c>
      <c r="DP939" s="83">
        <v>3</v>
      </c>
      <c r="DQ939" s="83"/>
      <c r="DR939" s="83" t="s">
        <v>108</v>
      </c>
      <c r="DS939" s="83" t="s">
        <v>497</v>
      </c>
      <c r="DU939" s="215" t="s">
        <v>269</v>
      </c>
      <c r="DV939" s="136">
        <v>1</v>
      </c>
      <c r="DW939" s="136">
        <v>3</v>
      </c>
      <c r="DX939" s="215" t="s">
        <v>269</v>
      </c>
      <c r="DY939" s="215" t="s">
        <v>269</v>
      </c>
      <c r="DZ939" s="215" t="s">
        <v>269</v>
      </c>
      <c r="EA939" s="215" t="s">
        <v>269</v>
      </c>
      <c r="EB939" s="215" t="s">
        <v>269</v>
      </c>
      <c r="EC939" s="215" t="s">
        <v>269</v>
      </c>
      <c r="ED939" s="215" t="s">
        <v>269</v>
      </c>
      <c r="EE939" s="215" t="s">
        <v>269</v>
      </c>
    </row>
    <row r="940" spans="1:135" ht="28.8" x14ac:dyDescent="0.55000000000000004">
      <c r="A940" s="83" t="s">
        <v>130</v>
      </c>
      <c r="B940" s="136">
        <v>637921</v>
      </c>
      <c r="C940" t="s">
        <v>1572</v>
      </c>
      <c r="D940" s="83" t="s">
        <v>228</v>
      </c>
      <c r="E940" s="138">
        <v>795076133596</v>
      </c>
      <c r="F940" s="83" t="s">
        <v>114</v>
      </c>
      <c r="G940" s="85">
        <v>43634</v>
      </c>
      <c r="H940" s="83" t="s">
        <v>98</v>
      </c>
      <c r="I940" s="84" t="s">
        <v>618</v>
      </c>
      <c r="J940" s="207" t="s">
        <v>629</v>
      </c>
      <c r="K940" s="208" t="s">
        <v>634</v>
      </c>
      <c r="L940" s="83" t="s">
        <v>108</v>
      </c>
      <c r="M940" s="184">
        <v>27780</v>
      </c>
      <c r="N940" s="184"/>
      <c r="O940" s="85" t="s">
        <v>102</v>
      </c>
      <c r="P940" s="185">
        <v>43013</v>
      </c>
      <c r="Q940" s="186" t="s">
        <v>203</v>
      </c>
      <c r="R940" s="186"/>
      <c r="S940" s="186"/>
      <c r="T940" s="187"/>
      <c r="U940" s="188" t="s">
        <v>296</v>
      </c>
      <c r="V940" s="188" t="s">
        <v>205</v>
      </c>
      <c r="W940" s="189" t="s">
        <v>619</v>
      </c>
      <c r="X940" s="189" t="s">
        <v>107</v>
      </c>
      <c r="Y940" s="190" t="s">
        <v>614</v>
      </c>
      <c r="Z940" s="83">
        <v>700</v>
      </c>
      <c r="AA940" s="83" t="s">
        <v>193</v>
      </c>
      <c r="AB940" s="83" t="s">
        <v>181</v>
      </c>
      <c r="AC940" s="83" t="s">
        <v>102</v>
      </c>
      <c r="AD940" s="83" t="s">
        <v>8788</v>
      </c>
      <c r="AE940" s="83" t="s">
        <v>102</v>
      </c>
      <c r="AF940" s="83" t="s">
        <v>102</v>
      </c>
      <c r="AG940" s="83" t="s">
        <v>174</v>
      </c>
      <c r="AH940" s="83" t="s">
        <v>8777</v>
      </c>
      <c r="AI940" s="83" t="s">
        <v>104</v>
      </c>
      <c r="AJ940" s="83" t="s">
        <v>105</v>
      </c>
      <c r="AK940" s="191" t="s">
        <v>8788</v>
      </c>
      <c r="AL940" s="191" t="s">
        <v>102</v>
      </c>
      <c r="AM940" s="191" t="s">
        <v>102</v>
      </c>
      <c r="AN940" s="191" t="s">
        <v>174</v>
      </c>
      <c r="AO940" s="191" t="s">
        <v>8777</v>
      </c>
      <c r="AP940" s="191" t="s">
        <v>104</v>
      </c>
      <c r="AQ940" s="191" t="s">
        <v>105</v>
      </c>
      <c r="AR940" s="191" t="s">
        <v>106</v>
      </c>
      <c r="AS940" s="191" t="s">
        <v>8788</v>
      </c>
      <c r="AT940" s="191" t="s">
        <v>488</v>
      </c>
      <c r="AU940" s="191" t="s">
        <v>8789</v>
      </c>
      <c r="AV940" s="191" t="s">
        <v>104</v>
      </c>
      <c r="AW940" s="191" t="s">
        <v>204</v>
      </c>
      <c r="AX940" s="191"/>
      <c r="AY940" s="192" t="s">
        <v>454</v>
      </c>
      <c r="AZ940" s="192" t="s">
        <v>416</v>
      </c>
      <c r="BA940" s="91" t="s">
        <v>108</v>
      </c>
      <c r="BB940" s="90">
        <v>0</v>
      </c>
      <c r="BC940" s="93" t="s">
        <v>102</v>
      </c>
      <c r="BD940" s="93" t="s">
        <v>102</v>
      </c>
      <c r="BE940" s="93" t="s">
        <v>102</v>
      </c>
      <c r="BF940" s="93" t="s">
        <v>102</v>
      </c>
      <c r="BG940" s="97" t="s">
        <v>108</v>
      </c>
      <c r="BH940" s="93" t="s">
        <v>108</v>
      </c>
      <c r="BI940" s="93" t="s">
        <v>102</v>
      </c>
      <c r="BJ940" s="93" t="s">
        <v>102</v>
      </c>
      <c r="BK940" s="93" t="s">
        <v>102</v>
      </c>
      <c r="BL940" s="93" t="s">
        <v>102</v>
      </c>
      <c r="BM940" s="93" t="s">
        <v>102</v>
      </c>
      <c r="BN940" s="93" t="s">
        <v>102</v>
      </c>
      <c r="BO940" s="93" t="s">
        <v>102</v>
      </c>
      <c r="BP940" s="96" t="s">
        <v>102</v>
      </c>
      <c r="BQ940" s="90">
        <v>0</v>
      </c>
      <c r="BR940" s="93" t="s">
        <v>102</v>
      </c>
      <c r="BS940" s="93" t="s">
        <v>102</v>
      </c>
      <c r="BT940" s="93" t="s">
        <v>102</v>
      </c>
      <c r="BU940" s="93" t="s">
        <v>102</v>
      </c>
      <c r="BV940" s="97" t="s">
        <v>108</v>
      </c>
      <c r="BW940" s="93" t="s">
        <v>108</v>
      </c>
      <c r="BX940" s="95" t="s">
        <v>102</v>
      </c>
      <c r="BY940" s="93" t="s">
        <v>102</v>
      </c>
      <c r="BZ940" s="93" t="s">
        <v>102</v>
      </c>
      <c r="CA940" s="93" t="s">
        <v>102</v>
      </c>
      <c r="CB940" s="93" t="s">
        <v>102</v>
      </c>
      <c r="CC940" s="93" t="s">
        <v>102</v>
      </c>
      <c r="CD940" s="93" t="s">
        <v>102</v>
      </c>
      <c r="CE940" s="193" t="s">
        <v>102</v>
      </c>
      <c r="CF940" s="194" t="s">
        <v>436</v>
      </c>
      <c r="CG940" s="195" t="s">
        <v>8790</v>
      </c>
      <c r="CH940" s="101" t="s">
        <v>310</v>
      </c>
      <c r="CI940" s="102"/>
      <c r="CJ940" s="196" t="s">
        <v>8791</v>
      </c>
      <c r="CK940" s="104" t="s">
        <v>190</v>
      </c>
      <c r="CL940" s="105"/>
      <c r="CM940" s="83" t="s">
        <v>623</v>
      </c>
      <c r="CN940" s="106" t="s">
        <v>624</v>
      </c>
      <c r="CO940" s="197" t="s">
        <v>625</v>
      </c>
      <c r="CP940" s="107"/>
      <c r="CQ940" s="198" t="s">
        <v>474</v>
      </c>
      <c r="CR940" s="198" t="s">
        <v>474</v>
      </c>
      <c r="CS940" s="199"/>
      <c r="CT940" s="83" t="s">
        <v>109</v>
      </c>
      <c r="CU940" s="83" t="s">
        <v>109</v>
      </c>
      <c r="CV940" s="83">
        <v>64</v>
      </c>
      <c r="CW940" s="83" t="s">
        <v>139</v>
      </c>
      <c r="CX940" s="83">
        <v>64</v>
      </c>
      <c r="CY940" s="83" t="s">
        <v>108</v>
      </c>
      <c r="CZ940" s="83">
        <v>1237701.5</v>
      </c>
      <c r="DA940" s="83" t="s">
        <v>581</v>
      </c>
      <c r="DB940" s="83" t="s">
        <v>152</v>
      </c>
      <c r="DC940" s="83" t="s">
        <v>500</v>
      </c>
      <c r="DD940" s="83">
        <v>1844</v>
      </c>
      <c r="DE940" s="83" t="s">
        <v>606</v>
      </c>
      <c r="DF940" s="83" t="s">
        <v>152</v>
      </c>
      <c r="DG940" s="83" t="s">
        <v>500</v>
      </c>
      <c r="DH940" s="83"/>
      <c r="DI940" s="85">
        <v>43646</v>
      </c>
      <c r="DJ940" s="83" t="s">
        <v>584</v>
      </c>
      <c r="DK940" s="83" t="s">
        <v>102</v>
      </c>
      <c r="DL940" s="83" t="s">
        <v>482</v>
      </c>
      <c r="DM940" s="83">
        <v>0</v>
      </c>
      <c r="DN940" s="83" t="s">
        <v>483</v>
      </c>
      <c r="DO940" s="83">
        <v>1</v>
      </c>
      <c r="DP940" s="83">
        <v>6</v>
      </c>
      <c r="DQ940" s="83"/>
      <c r="DR940" s="83" t="s">
        <v>108</v>
      </c>
      <c r="DS940" s="83" t="s">
        <v>497</v>
      </c>
      <c r="DU940" s="215" t="s">
        <v>269</v>
      </c>
      <c r="DV940" s="136">
        <v>1</v>
      </c>
      <c r="DW940" s="136">
        <v>3</v>
      </c>
      <c r="DX940" s="215" t="s">
        <v>269</v>
      </c>
      <c r="DY940" s="215" t="s">
        <v>269</v>
      </c>
      <c r="DZ940" s="215" t="s">
        <v>269</v>
      </c>
      <c r="EA940" s="215" t="s">
        <v>269</v>
      </c>
      <c r="EB940" s="215" t="s">
        <v>269</v>
      </c>
      <c r="EC940" s="215" t="s">
        <v>269</v>
      </c>
      <c r="ED940" s="215" t="s">
        <v>269</v>
      </c>
      <c r="EE940" s="215" t="s">
        <v>269</v>
      </c>
    </row>
    <row r="941" spans="1:135" ht="28.8" x14ac:dyDescent="0.55000000000000004">
      <c r="A941" s="83" t="s">
        <v>130</v>
      </c>
      <c r="B941" s="136">
        <v>437208</v>
      </c>
      <c r="C941" t="s">
        <v>1573</v>
      </c>
      <c r="D941" s="83" t="s">
        <v>228</v>
      </c>
      <c r="E941" s="138">
        <v>119273087722</v>
      </c>
      <c r="F941" s="83" t="s">
        <v>114</v>
      </c>
      <c r="G941" s="85">
        <v>43643</v>
      </c>
      <c r="H941" s="211" t="s">
        <v>98</v>
      </c>
      <c r="I941" s="84" t="s">
        <v>610</v>
      </c>
      <c r="J941" s="207" t="s">
        <v>627</v>
      </c>
      <c r="K941" s="208" t="s">
        <v>630</v>
      </c>
      <c r="L941" s="83" t="s">
        <v>108</v>
      </c>
      <c r="M941" s="184">
        <v>24691</v>
      </c>
      <c r="N941" s="184"/>
      <c r="O941" s="85" t="s">
        <v>102</v>
      </c>
      <c r="P941" s="185">
        <v>42491</v>
      </c>
      <c r="Q941" s="186" t="s">
        <v>203</v>
      </c>
      <c r="R941" s="186"/>
      <c r="S941" s="186"/>
      <c r="T941" s="187"/>
      <c r="U941" s="188" t="s">
        <v>296</v>
      </c>
      <c r="V941" s="188" t="s">
        <v>297</v>
      </c>
      <c r="W941" s="188" t="s">
        <v>297</v>
      </c>
      <c r="X941" s="189" t="s">
        <v>167</v>
      </c>
      <c r="Y941" s="190"/>
      <c r="Z941" s="83">
        <v>700</v>
      </c>
      <c r="AA941" s="83" t="s">
        <v>193</v>
      </c>
      <c r="AB941" s="83" t="s">
        <v>181</v>
      </c>
      <c r="AC941" s="83" t="s">
        <v>102</v>
      </c>
      <c r="AD941" s="83" t="s">
        <v>8792</v>
      </c>
      <c r="AE941" s="83" t="s">
        <v>102</v>
      </c>
      <c r="AF941" s="83" t="s">
        <v>102</v>
      </c>
      <c r="AG941" s="83" t="s">
        <v>119</v>
      </c>
      <c r="AH941" s="83" t="s">
        <v>8793</v>
      </c>
      <c r="AI941" s="83" t="s">
        <v>104</v>
      </c>
      <c r="AJ941" s="83" t="s">
        <v>105</v>
      </c>
      <c r="AK941" s="191" t="s">
        <v>8792</v>
      </c>
      <c r="AL941" s="191" t="s">
        <v>102</v>
      </c>
      <c r="AM941" s="191" t="s">
        <v>102</v>
      </c>
      <c r="AN941" s="191" t="s">
        <v>119</v>
      </c>
      <c r="AO941" s="191" t="s">
        <v>8793</v>
      </c>
      <c r="AP941" s="191" t="s">
        <v>104</v>
      </c>
      <c r="AQ941" s="191" t="s">
        <v>105</v>
      </c>
      <c r="AR941" s="191" t="s">
        <v>106</v>
      </c>
      <c r="AS941" s="191" t="s">
        <v>8792</v>
      </c>
      <c r="AT941" s="191" t="s">
        <v>485</v>
      </c>
      <c r="AU941" s="191" t="s">
        <v>8793</v>
      </c>
      <c r="AV941" s="191" t="s">
        <v>104</v>
      </c>
      <c r="AW941" s="191" t="s">
        <v>204</v>
      </c>
      <c r="AX941" s="191"/>
      <c r="AY941" s="192" t="s">
        <v>454</v>
      </c>
      <c r="AZ941" s="192" t="s">
        <v>416</v>
      </c>
      <c r="BA941" s="91" t="s">
        <v>108</v>
      </c>
      <c r="BB941" s="90">
        <v>0</v>
      </c>
      <c r="BC941" s="93" t="s">
        <v>102</v>
      </c>
      <c r="BD941" s="93" t="s">
        <v>102</v>
      </c>
      <c r="BE941" s="93" t="s">
        <v>102</v>
      </c>
      <c r="BF941" s="93" t="s">
        <v>102</v>
      </c>
      <c r="BG941" s="97" t="s">
        <v>108</v>
      </c>
      <c r="BH941" s="93" t="s">
        <v>108</v>
      </c>
      <c r="BI941" s="93" t="s">
        <v>102</v>
      </c>
      <c r="BJ941" s="93" t="s">
        <v>102</v>
      </c>
      <c r="BK941" s="93" t="s">
        <v>102</v>
      </c>
      <c r="BL941" s="93" t="s">
        <v>102</v>
      </c>
      <c r="BM941" s="93" t="s">
        <v>102</v>
      </c>
      <c r="BN941" s="93" t="s">
        <v>102</v>
      </c>
      <c r="BO941" s="93" t="s">
        <v>102</v>
      </c>
      <c r="BP941" s="96" t="s">
        <v>102</v>
      </c>
      <c r="BQ941" s="90">
        <v>0</v>
      </c>
      <c r="BR941" s="93" t="s">
        <v>102</v>
      </c>
      <c r="BS941" s="93" t="s">
        <v>102</v>
      </c>
      <c r="BT941" s="93" t="s">
        <v>102</v>
      </c>
      <c r="BU941" s="93" t="s">
        <v>102</v>
      </c>
      <c r="BV941" s="97" t="s">
        <v>108</v>
      </c>
      <c r="BW941" s="93" t="s">
        <v>108</v>
      </c>
      <c r="BX941" s="95" t="s">
        <v>102</v>
      </c>
      <c r="BY941" s="93" t="s">
        <v>102</v>
      </c>
      <c r="BZ941" s="93" t="s">
        <v>102</v>
      </c>
      <c r="CA941" s="93" t="s">
        <v>102</v>
      </c>
      <c r="CB941" s="93" t="s">
        <v>102</v>
      </c>
      <c r="CC941" s="93" t="s">
        <v>102</v>
      </c>
      <c r="CD941" s="93" t="s">
        <v>102</v>
      </c>
      <c r="CE941" s="193" t="s">
        <v>102</v>
      </c>
      <c r="CF941" s="194" t="s">
        <v>436</v>
      </c>
      <c r="CG941" s="195" t="s">
        <v>8794</v>
      </c>
      <c r="CH941" s="101" t="s">
        <v>563</v>
      </c>
      <c r="CI941" s="102"/>
      <c r="CJ941" s="196" t="s">
        <v>577</v>
      </c>
      <c r="CK941" s="104" t="s">
        <v>190</v>
      </c>
      <c r="CL941" s="105"/>
      <c r="CM941" s="83" t="s">
        <v>578</v>
      </c>
      <c r="CN941" s="106" t="s">
        <v>108</v>
      </c>
      <c r="CO941" s="197" t="s">
        <v>566</v>
      </c>
      <c r="CP941" s="107"/>
      <c r="CQ941" s="198" t="s">
        <v>107</v>
      </c>
      <c r="CR941" s="198" t="s">
        <v>107</v>
      </c>
      <c r="CS941" s="199"/>
      <c r="CT941" s="83" t="s">
        <v>109</v>
      </c>
      <c r="CU941" s="83" t="s">
        <v>109</v>
      </c>
      <c r="CV941" s="83">
        <v>93</v>
      </c>
      <c r="CW941" s="83" t="s">
        <v>270</v>
      </c>
      <c r="CX941" s="83">
        <v>93</v>
      </c>
      <c r="CY941" s="83" t="s">
        <v>108</v>
      </c>
      <c r="CZ941" s="83">
        <v>1239021</v>
      </c>
      <c r="DA941" s="83" t="s">
        <v>8795</v>
      </c>
      <c r="DB941" s="83" t="s">
        <v>118</v>
      </c>
      <c r="DC941" s="83" t="s">
        <v>108</v>
      </c>
      <c r="DD941" s="83">
        <v>2851</v>
      </c>
      <c r="DE941" s="83" t="s">
        <v>173</v>
      </c>
      <c r="DF941" s="83" t="s">
        <v>118</v>
      </c>
      <c r="DG941" s="83" t="s">
        <v>500</v>
      </c>
      <c r="DH941" s="83"/>
      <c r="DI941" s="85">
        <v>43646</v>
      </c>
      <c r="DJ941" s="83" t="s">
        <v>584</v>
      </c>
      <c r="DK941" s="83" t="s">
        <v>102</v>
      </c>
      <c r="DL941" s="83" t="s">
        <v>482</v>
      </c>
      <c r="DM941" s="83">
        <v>0</v>
      </c>
      <c r="DN941" s="83" t="s">
        <v>483</v>
      </c>
      <c r="DO941" s="83">
        <v>1</v>
      </c>
      <c r="DP941" s="83">
        <v>4</v>
      </c>
      <c r="DQ941" s="83"/>
      <c r="DR941" s="83" t="s">
        <v>108</v>
      </c>
      <c r="DS941" s="83" t="s">
        <v>497</v>
      </c>
      <c r="DU941" s="215" t="s">
        <v>269</v>
      </c>
      <c r="DV941" s="136">
        <v>1</v>
      </c>
      <c r="DW941" s="136">
        <v>3</v>
      </c>
      <c r="DX941" s="215" t="s">
        <v>269</v>
      </c>
      <c r="DY941" s="215" t="s">
        <v>269</v>
      </c>
      <c r="DZ941" s="215" t="s">
        <v>269</v>
      </c>
      <c r="EA941" s="215" t="s">
        <v>269</v>
      </c>
      <c r="EB941" s="215" t="s">
        <v>269</v>
      </c>
      <c r="EC941" s="215" t="s">
        <v>269</v>
      </c>
      <c r="ED941" s="215" t="s">
        <v>269</v>
      </c>
      <c r="EE941" s="215" t="s">
        <v>269</v>
      </c>
    </row>
    <row r="942" spans="1:135" ht="57.6" x14ac:dyDescent="0.55000000000000004">
      <c r="A942" s="83" t="s">
        <v>130</v>
      </c>
      <c r="B942" s="136">
        <v>897594</v>
      </c>
      <c r="C942" t="s">
        <v>1574</v>
      </c>
      <c r="D942" s="83" t="s">
        <v>228</v>
      </c>
      <c r="E942" s="138">
        <v>241179216577</v>
      </c>
      <c r="F942" s="83" t="s">
        <v>143</v>
      </c>
      <c r="G942" s="85">
        <v>43620</v>
      </c>
      <c r="H942" s="83" t="s">
        <v>98</v>
      </c>
      <c r="I942" s="84" t="s">
        <v>612</v>
      </c>
      <c r="J942" s="207" t="s">
        <v>628</v>
      </c>
      <c r="K942" s="208" t="s">
        <v>633</v>
      </c>
      <c r="L942" s="83" t="s">
        <v>108</v>
      </c>
      <c r="M942" s="184" t="s">
        <v>102</v>
      </c>
      <c r="N942" s="184" t="s">
        <v>556</v>
      </c>
      <c r="O942" s="85" t="s">
        <v>102</v>
      </c>
      <c r="P942" s="185">
        <v>42491</v>
      </c>
      <c r="Q942" s="186" t="s">
        <v>202</v>
      </c>
      <c r="R942" s="186" t="s">
        <v>613</v>
      </c>
      <c r="S942" s="186"/>
      <c r="T942" s="187"/>
      <c r="U942" s="188" t="s">
        <v>295</v>
      </c>
      <c r="V942" s="188" t="s">
        <v>205</v>
      </c>
      <c r="W942" s="188" t="s">
        <v>295</v>
      </c>
      <c r="X942" s="189" t="s">
        <v>107</v>
      </c>
      <c r="Y942" s="190" t="s">
        <v>614</v>
      </c>
      <c r="Z942" s="83">
        <v>700</v>
      </c>
      <c r="AA942" s="83" t="s">
        <v>193</v>
      </c>
      <c r="AB942" s="83" t="s">
        <v>181</v>
      </c>
      <c r="AC942" s="83" t="s">
        <v>102</v>
      </c>
      <c r="AD942" s="83" t="s">
        <v>8796</v>
      </c>
      <c r="AE942" s="83" t="s">
        <v>8797</v>
      </c>
      <c r="AF942" s="83" t="s">
        <v>102</v>
      </c>
      <c r="AG942" s="83" t="s">
        <v>175</v>
      </c>
      <c r="AH942" s="83" t="s">
        <v>8798</v>
      </c>
      <c r="AI942" s="83" t="s">
        <v>104</v>
      </c>
      <c r="AJ942" s="83" t="s">
        <v>105</v>
      </c>
      <c r="AK942" s="191" t="s">
        <v>8796</v>
      </c>
      <c r="AL942" s="191" t="s">
        <v>8797</v>
      </c>
      <c r="AM942" s="191" t="s">
        <v>102</v>
      </c>
      <c r="AN942" s="191" t="s">
        <v>175</v>
      </c>
      <c r="AO942" s="191" t="s">
        <v>8798</v>
      </c>
      <c r="AP942" s="191" t="s">
        <v>104</v>
      </c>
      <c r="AQ942" s="191" t="s">
        <v>105</v>
      </c>
      <c r="AR942" s="191" t="s">
        <v>106</v>
      </c>
      <c r="AS942" s="191"/>
      <c r="AT942" s="191"/>
      <c r="AU942" s="191"/>
      <c r="AV942" s="191"/>
      <c r="AW942" s="191"/>
      <c r="AX942" s="191" t="s">
        <v>575</v>
      </c>
      <c r="AY942" s="192" t="s">
        <v>454</v>
      </c>
      <c r="AZ942" s="192" t="s">
        <v>108</v>
      </c>
      <c r="BA942" s="91" t="s">
        <v>108</v>
      </c>
      <c r="BB942" s="90">
        <v>0</v>
      </c>
      <c r="BC942" s="93" t="s">
        <v>102</v>
      </c>
      <c r="BD942" s="93" t="s">
        <v>102</v>
      </c>
      <c r="BE942" s="93" t="s">
        <v>102</v>
      </c>
      <c r="BF942" s="93" t="s">
        <v>102</v>
      </c>
      <c r="BG942" s="97" t="s">
        <v>108</v>
      </c>
      <c r="BH942" s="93" t="s">
        <v>108</v>
      </c>
      <c r="BI942" s="93" t="s">
        <v>102</v>
      </c>
      <c r="BJ942" s="93" t="s">
        <v>102</v>
      </c>
      <c r="BK942" s="93" t="s">
        <v>102</v>
      </c>
      <c r="BL942" s="93" t="s">
        <v>102</v>
      </c>
      <c r="BM942" s="93" t="s">
        <v>102</v>
      </c>
      <c r="BN942" s="93" t="s">
        <v>102</v>
      </c>
      <c r="BO942" s="93" t="s">
        <v>102</v>
      </c>
      <c r="BP942" s="96" t="s">
        <v>102</v>
      </c>
      <c r="BQ942" s="90">
        <v>0</v>
      </c>
      <c r="BR942" s="93" t="s">
        <v>102</v>
      </c>
      <c r="BS942" s="93" t="s">
        <v>102</v>
      </c>
      <c r="BT942" s="93" t="s">
        <v>102</v>
      </c>
      <c r="BU942" s="93" t="s">
        <v>102</v>
      </c>
      <c r="BV942" s="97" t="s">
        <v>108</v>
      </c>
      <c r="BW942" s="93" t="s">
        <v>108</v>
      </c>
      <c r="BX942" s="95" t="s">
        <v>102</v>
      </c>
      <c r="BY942" s="93" t="s">
        <v>102</v>
      </c>
      <c r="BZ942" s="93" t="s">
        <v>102</v>
      </c>
      <c r="CA942" s="93" t="s">
        <v>102</v>
      </c>
      <c r="CB942" s="93" t="s">
        <v>102</v>
      </c>
      <c r="CC942" s="93" t="s">
        <v>102</v>
      </c>
      <c r="CD942" s="93" t="s">
        <v>102</v>
      </c>
      <c r="CE942" s="193" t="s">
        <v>102</v>
      </c>
      <c r="CF942" s="194" t="s">
        <v>508</v>
      </c>
      <c r="CG942" s="195" t="s">
        <v>102</v>
      </c>
      <c r="CH942" s="101" t="e">
        <v>#N/A</v>
      </c>
      <c r="CI942" s="102" t="s">
        <v>580</v>
      </c>
      <c r="CJ942" s="196" t="s">
        <v>108</v>
      </c>
      <c r="CK942" s="104" t="s">
        <v>109</v>
      </c>
      <c r="CL942" s="105" t="s">
        <v>579</v>
      </c>
      <c r="CM942" s="83" t="s">
        <v>108</v>
      </c>
      <c r="CN942" s="106" t="s">
        <v>108</v>
      </c>
      <c r="CO942" s="197" t="s">
        <v>108</v>
      </c>
      <c r="CP942" s="107"/>
      <c r="CQ942" s="198" t="s">
        <v>474</v>
      </c>
      <c r="CR942" s="198" t="s">
        <v>474</v>
      </c>
      <c r="CS942" s="199" t="s">
        <v>616</v>
      </c>
      <c r="CT942" s="83" t="s">
        <v>109</v>
      </c>
      <c r="CU942" s="83" t="s">
        <v>109</v>
      </c>
      <c r="CV942" s="83">
        <v>36</v>
      </c>
      <c r="CW942" s="83" t="s">
        <v>112</v>
      </c>
      <c r="CX942" s="83">
        <v>36</v>
      </c>
      <c r="CY942" s="83" t="s">
        <v>8799</v>
      </c>
      <c r="CZ942" s="83">
        <v>1240340.5</v>
      </c>
      <c r="DA942" s="83" t="s">
        <v>138</v>
      </c>
      <c r="DB942" s="83" t="s">
        <v>124</v>
      </c>
      <c r="DC942" s="83" t="s">
        <v>501</v>
      </c>
      <c r="DD942" s="83">
        <v>2572</v>
      </c>
      <c r="DE942" s="83" t="s">
        <v>582</v>
      </c>
      <c r="DF942" s="83" t="s">
        <v>145</v>
      </c>
      <c r="DG942" s="83" t="s">
        <v>501</v>
      </c>
      <c r="DH942" s="83" t="s">
        <v>582</v>
      </c>
      <c r="DI942" s="85">
        <v>43646</v>
      </c>
      <c r="DJ942" s="83" t="s">
        <v>584</v>
      </c>
      <c r="DK942" s="83" t="s">
        <v>102</v>
      </c>
      <c r="DL942" s="83" t="s">
        <v>482</v>
      </c>
      <c r="DM942" s="83">
        <v>0</v>
      </c>
      <c r="DN942" s="83" t="s">
        <v>238</v>
      </c>
      <c r="DO942" s="83">
        <v>1</v>
      </c>
      <c r="DP942" s="83">
        <v>6</v>
      </c>
      <c r="DQ942" s="83"/>
      <c r="DR942" s="83" t="s">
        <v>108</v>
      </c>
      <c r="DS942" s="83" t="s">
        <v>497</v>
      </c>
      <c r="DU942" s="215" t="s">
        <v>269</v>
      </c>
      <c r="DV942" s="136">
        <v>1</v>
      </c>
      <c r="DW942" s="136">
        <v>3</v>
      </c>
      <c r="DX942" s="215" t="s">
        <v>269</v>
      </c>
      <c r="DY942" s="215" t="s">
        <v>269</v>
      </c>
      <c r="DZ942" s="215" t="s">
        <v>269</v>
      </c>
      <c r="EA942" s="215" t="s">
        <v>269</v>
      </c>
      <c r="EB942" s="215" t="s">
        <v>269</v>
      </c>
      <c r="EC942" s="215" t="s">
        <v>269</v>
      </c>
      <c r="ED942" s="215" t="s">
        <v>269</v>
      </c>
      <c r="EE942" s="215" t="s">
        <v>269</v>
      </c>
    </row>
    <row r="943" spans="1:135" ht="28.8" x14ac:dyDescent="0.55000000000000004">
      <c r="A943" s="83" t="s">
        <v>130</v>
      </c>
      <c r="B943" s="136">
        <v>603501</v>
      </c>
      <c r="C943" t="s">
        <v>1575</v>
      </c>
      <c r="D943" s="83" t="s">
        <v>228</v>
      </c>
      <c r="E943" s="138">
        <v>869576242184</v>
      </c>
      <c r="F943" s="83" t="s">
        <v>114</v>
      </c>
      <c r="G943" s="85">
        <v>43634</v>
      </c>
      <c r="H943" s="83" t="s">
        <v>98</v>
      </c>
      <c r="I943" s="84" t="s">
        <v>618</v>
      </c>
      <c r="J943" s="207" t="s">
        <v>629</v>
      </c>
      <c r="K943" s="208" t="s">
        <v>634</v>
      </c>
      <c r="L943" s="83" t="s">
        <v>108</v>
      </c>
      <c r="M943" s="184">
        <v>27781</v>
      </c>
      <c r="N943" s="184"/>
      <c r="O943" s="85" t="s">
        <v>102</v>
      </c>
      <c r="P943" s="185">
        <v>43013</v>
      </c>
      <c r="Q943" s="186" t="s">
        <v>203</v>
      </c>
      <c r="R943" s="186"/>
      <c r="S943" s="186"/>
      <c r="T943" s="187"/>
      <c r="U943" s="188" t="s">
        <v>296</v>
      </c>
      <c r="V943" s="188" t="s">
        <v>205</v>
      </c>
      <c r="W943" s="189" t="s">
        <v>619</v>
      </c>
      <c r="X943" s="189" t="s">
        <v>107</v>
      </c>
      <c r="Y943" s="190" t="s">
        <v>614</v>
      </c>
      <c r="Z943" s="83">
        <v>700</v>
      </c>
      <c r="AA943" s="83" t="s">
        <v>193</v>
      </c>
      <c r="AB943" s="83" t="s">
        <v>181</v>
      </c>
      <c r="AC943" s="83" t="s">
        <v>102</v>
      </c>
      <c r="AD943" s="83" t="s">
        <v>8800</v>
      </c>
      <c r="AE943" s="83" t="s">
        <v>102</v>
      </c>
      <c r="AF943" s="83" t="s">
        <v>102</v>
      </c>
      <c r="AG943" s="83" t="s">
        <v>174</v>
      </c>
      <c r="AH943" s="83" t="s">
        <v>8789</v>
      </c>
      <c r="AI943" s="83" t="s">
        <v>104</v>
      </c>
      <c r="AJ943" s="83" t="s">
        <v>105</v>
      </c>
      <c r="AK943" s="191" t="s">
        <v>8800</v>
      </c>
      <c r="AL943" s="191" t="s">
        <v>102</v>
      </c>
      <c r="AM943" s="191" t="s">
        <v>102</v>
      </c>
      <c r="AN943" s="191" t="s">
        <v>174</v>
      </c>
      <c r="AO943" s="191" t="s">
        <v>8789</v>
      </c>
      <c r="AP943" s="191" t="s">
        <v>104</v>
      </c>
      <c r="AQ943" s="191" t="s">
        <v>105</v>
      </c>
      <c r="AR943" s="191" t="s">
        <v>106</v>
      </c>
      <c r="AS943" s="191" t="s">
        <v>8800</v>
      </c>
      <c r="AT943" s="191" t="s">
        <v>488</v>
      </c>
      <c r="AU943" s="191" t="s">
        <v>8801</v>
      </c>
      <c r="AV943" s="191" t="s">
        <v>104</v>
      </c>
      <c r="AW943" s="191" t="s">
        <v>204</v>
      </c>
      <c r="AX943" s="191"/>
      <c r="AY943" s="192" t="s">
        <v>454</v>
      </c>
      <c r="AZ943" s="192" t="s">
        <v>416</v>
      </c>
      <c r="BA943" s="91" t="s">
        <v>108</v>
      </c>
      <c r="BB943" s="90">
        <v>0</v>
      </c>
      <c r="BC943" s="93" t="s">
        <v>102</v>
      </c>
      <c r="BD943" s="93" t="s">
        <v>102</v>
      </c>
      <c r="BE943" s="93" t="s">
        <v>102</v>
      </c>
      <c r="BF943" s="93" t="s">
        <v>102</v>
      </c>
      <c r="BG943" s="97" t="s">
        <v>108</v>
      </c>
      <c r="BH943" s="93" t="s">
        <v>108</v>
      </c>
      <c r="BI943" s="93" t="s">
        <v>102</v>
      </c>
      <c r="BJ943" s="93" t="s">
        <v>102</v>
      </c>
      <c r="BK943" s="93" t="s">
        <v>102</v>
      </c>
      <c r="BL943" s="93" t="s">
        <v>102</v>
      </c>
      <c r="BM943" s="93" t="s">
        <v>102</v>
      </c>
      <c r="BN943" s="93" t="s">
        <v>102</v>
      </c>
      <c r="BO943" s="93" t="s">
        <v>102</v>
      </c>
      <c r="BP943" s="96" t="s">
        <v>102</v>
      </c>
      <c r="BQ943" s="90">
        <v>0</v>
      </c>
      <c r="BR943" s="93" t="s">
        <v>102</v>
      </c>
      <c r="BS943" s="93" t="s">
        <v>102</v>
      </c>
      <c r="BT943" s="93" t="s">
        <v>102</v>
      </c>
      <c r="BU943" s="93" t="s">
        <v>102</v>
      </c>
      <c r="BV943" s="97" t="s">
        <v>108</v>
      </c>
      <c r="BW943" s="93" t="s">
        <v>108</v>
      </c>
      <c r="BX943" s="95" t="s">
        <v>102</v>
      </c>
      <c r="BY943" s="93" t="s">
        <v>102</v>
      </c>
      <c r="BZ943" s="93" t="s">
        <v>102</v>
      </c>
      <c r="CA943" s="93" t="s">
        <v>102</v>
      </c>
      <c r="CB943" s="93" t="s">
        <v>102</v>
      </c>
      <c r="CC943" s="93" t="s">
        <v>102</v>
      </c>
      <c r="CD943" s="93" t="s">
        <v>102</v>
      </c>
      <c r="CE943" s="193" t="s">
        <v>102</v>
      </c>
      <c r="CF943" s="194" t="s">
        <v>436</v>
      </c>
      <c r="CG943" s="195" t="s">
        <v>8802</v>
      </c>
      <c r="CH943" s="101" t="s">
        <v>310</v>
      </c>
      <c r="CI943" s="102"/>
      <c r="CJ943" s="196" t="s">
        <v>8803</v>
      </c>
      <c r="CK943" s="104" t="s">
        <v>190</v>
      </c>
      <c r="CL943" s="105"/>
      <c r="CM943" s="83" t="s">
        <v>623</v>
      </c>
      <c r="CN943" s="106" t="s">
        <v>624</v>
      </c>
      <c r="CO943" s="197" t="s">
        <v>625</v>
      </c>
      <c r="CP943" s="107"/>
      <c r="CQ943" s="198" t="s">
        <v>474</v>
      </c>
      <c r="CR943" s="198" t="s">
        <v>474</v>
      </c>
      <c r="CS943" s="199"/>
      <c r="CT943" s="83" t="s">
        <v>109</v>
      </c>
      <c r="CU943" s="83" t="s">
        <v>109</v>
      </c>
      <c r="CV943" s="83">
        <v>31</v>
      </c>
      <c r="CW943" s="83" t="s">
        <v>139</v>
      </c>
      <c r="CX943" s="83">
        <v>31</v>
      </c>
      <c r="CY943" s="83" t="s">
        <v>108</v>
      </c>
      <c r="CZ943" s="83">
        <v>1241660</v>
      </c>
      <c r="DA943" s="83" t="s">
        <v>581</v>
      </c>
      <c r="DB943" s="83" t="s">
        <v>152</v>
      </c>
      <c r="DC943" s="83" t="s">
        <v>500</v>
      </c>
      <c r="DD943" s="83">
        <v>6824</v>
      </c>
      <c r="DE943" s="83" t="s">
        <v>606</v>
      </c>
      <c r="DF943" s="83" t="s">
        <v>152</v>
      </c>
      <c r="DG943" s="83" t="s">
        <v>500</v>
      </c>
      <c r="DH943" s="83"/>
      <c r="DI943" s="85">
        <v>43646</v>
      </c>
      <c r="DJ943" s="83" t="s">
        <v>584</v>
      </c>
      <c r="DK943" s="83" t="s">
        <v>102</v>
      </c>
      <c r="DL943" s="83" t="s">
        <v>482</v>
      </c>
      <c r="DM943" s="83">
        <v>0</v>
      </c>
      <c r="DN943" s="83" t="s">
        <v>483</v>
      </c>
      <c r="DO943" s="83">
        <v>1</v>
      </c>
      <c r="DP943" s="83">
        <v>3</v>
      </c>
      <c r="DQ943" s="83"/>
      <c r="DR943" s="83" t="s">
        <v>108</v>
      </c>
      <c r="DS943" s="83" t="s">
        <v>497</v>
      </c>
      <c r="DU943" s="215" t="s">
        <v>269</v>
      </c>
      <c r="DV943" s="136">
        <v>1</v>
      </c>
      <c r="DW943" s="136">
        <v>3</v>
      </c>
      <c r="DX943" s="215" t="s">
        <v>269</v>
      </c>
      <c r="DY943" s="215" t="s">
        <v>269</v>
      </c>
      <c r="DZ943" s="215" t="s">
        <v>269</v>
      </c>
      <c r="EA943" s="215" t="s">
        <v>269</v>
      </c>
      <c r="EB943" s="215" t="s">
        <v>269</v>
      </c>
      <c r="EC943" s="215" t="s">
        <v>269</v>
      </c>
      <c r="ED943" s="215" t="s">
        <v>269</v>
      </c>
      <c r="EE943" s="215" t="s">
        <v>269</v>
      </c>
    </row>
    <row r="944" spans="1:135" ht="28.8" x14ac:dyDescent="0.55000000000000004">
      <c r="A944" s="83" t="s">
        <v>130</v>
      </c>
      <c r="B944" s="136">
        <v>853977</v>
      </c>
      <c r="C944" t="s">
        <v>1576</v>
      </c>
      <c r="D944" s="83" t="s">
        <v>228</v>
      </c>
      <c r="E944" s="138">
        <v>492719896662</v>
      </c>
      <c r="F944" s="83" t="s">
        <v>114</v>
      </c>
      <c r="G944" s="85">
        <v>43643</v>
      </c>
      <c r="H944" s="211" t="s">
        <v>98</v>
      </c>
      <c r="I944" s="84" t="s">
        <v>610</v>
      </c>
      <c r="J944" s="207" t="s">
        <v>627</v>
      </c>
      <c r="K944" s="208" t="s">
        <v>630</v>
      </c>
      <c r="L944" s="83" t="s">
        <v>108</v>
      </c>
      <c r="M944" s="184">
        <v>24692</v>
      </c>
      <c r="N944" s="184"/>
      <c r="O944" s="85" t="s">
        <v>102</v>
      </c>
      <c r="P944" s="185">
        <v>42491</v>
      </c>
      <c r="Q944" s="186" t="s">
        <v>203</v>
      </c>
      <c r="R944" s="186"/>
      <c r="S944" s="186"/>
      <c r="T944" s="187"/>
      <c r="U944" s="188" t="s">
        <v>296</v>
      </c>
      <c r="V944" s="188" t="s">
        <v>297</v>
      </c>
      <c r="W944" s="188" t="s">
        <v>297</v>
      </c>
      <c r="X944" s="189" t="s">
        <v>167</v>
      </c>
      <c r="Y944" s="190"/>
      <c r="Z944" s="83">
        <v>700</v>
      </c>
      <c r="AA944" s="83" t="s">
        <v>193</v>
      </c>
      <c r="AB944" s="83" t="s">
        <v>181</v>
      </c>
      <c r="AC944" s="83" t="s">
        <v>102</v>
      </c>
      <c r="AD944" s="83" t="s">
        <v>8804</v>
      </c>
      <c r="AE944" s="83" t="s">
        <v>102</v>
      </c>
      <c r="AF944" s="83" t="s">
        <v>102</v>
      </c>
      <c r="AG944" s="83" t="s">
        <v>119</v>
      </c>
      <c r="AH944" s="83" t="s">
        <v>8805</v>
      </c>
      <c r="AI944" s="83" t="s">
        <v>104</v>
      </c>
      <c r="AJ944" s="83" t="s">
        <v>105</v>
      </c>
      <c r="AK944" s="191" t="s">
        <v>8804</v>
      </c>
      <c r="AL944" s="191" t="s">
        <v>102</v>
      </c>
      <c r="AM944" s="191" t="s">
        <v>102</v>
      </c>
      <c r="AN944" s="191" t="s">
        <v>119</v>
      </c>
      <c r="AO944" s="191" t="s">
        <v>8805</v>
      </c>
      <c r="AP944" s="191" t="s">
        <v>104</v>
      </c>
      <c r="AQ944" s="191" t="s">
        <v>105</v>
      </c>
      <c r="AR944" s="191" t="s">
        <v>106</v>
      </c>
      <c r="AS944" s="191" t="s">
        <v>8804</v>
      </c>
      <c r="AT944" s="191" t="s">
        <v>485</v>
      </c>
      <c r="AU944" s="191" t="s">
        <v>8805</v>
      </c>
      <c r="AV944" s="191" t="s">
        <v>104</v>
      </c>
      <c r="AW944" s="191" t="s">
        <v>204</v>
      </c>
      <c r="AX944" s="191"/>
      <c r="AY944" s="192" t="s">
        <v>454</v>
      </c>
      <c r="AZ944" s="192" t="s">
        <v>416</v>
      </c>
      <c r="BA944" s="91" t="s">
        <v>108</v>
      </c>
      <c r="BB944" s="90">
        <v>0</v>
      </c>
      <c r="BC944" s="93" t="s">
        <v>102</v>
      </c>
      <c r="BD944" s="93" t="s">
        <v>102</v>
      </c>
      <c r="BE944" s="93" t="s">
        <v>102</v>
      </c>
      <c r="BF944" s="93" t="s">
        <v>102</v>
      </c>
      <c r="BG944" s="97" t="s">
        <v>108</v>
      </c>
      <c r="BH944" s="93" t="s">
        <v>108</v>
      </c>
      <c r="BI944" s="93" t="s">
        <v>102</v>
      </c>
      <c r="BJ944" s="93" t="s">
        <v>102</v>
      </c>
      <c r="BK944" s="93" t="s">
        <v>102</v>
      </c>
      <c r="BL944" s="93" t="s">
        <v>102</v>
      </c>
      <c r="BM944" s="93" t="s">
        <v>102</v>
      </c>
      <c r="BN944" s="93" t="s">
        <v>102</v>
      </c>
      <c r="BO944" s="93" t="s">
        <v>102</v>
      </c>
      <c r="BP944" s="96" t="s">
        <v>102</v>
      </c>
      <c r="BQ944" s="90">
        <v>0</v>
      </c>
      <c r="BR944" s="93" t="s">
        <v>102</v>
      </c>
      <c r="BS944" s="93" t="s">
        <v>102</v>
      </c>
      <c r="BT944" s="93" t="s">
        <v>102</v>
      </c>
      <c r="BU944" s="93" t="s">
        <v>102</v>
      </c>
      <c r="BV944" s="97" t="s">
        <v>108</v>
      </c>
      <c r="BW944" s="93" t="s">
        <v>108</v>
      </c>
      <c r="BX944" s="95" t="s">
        <v>102</v>
      </c>
      <c r="BY944" s="93" t="s">
        <v>102</v>
      </c>
      <c r="BZ944" s="93" t="s">
        <v>102</v>
      </c>
      <c r="CA944" s="93" t="s">
        <v>102</v>
      </c>
      <c r="CB944" s="93" t="s">
        <v>102</v>
      </c>
      <c r="CC944" s="93" t="s">
        <v>102</v>
      </c>
      <c r="CD944" s="93" t="s">
        <v>102</v>
      </c>
      <c r="CE944" s="193" t="s">
        <v>102</v>
      </c>
      <c r="CF944" s="194" t="s">
        <v>436</v>
      </c>
      <c r="CG944" s="195" t="s">
        <v>8806</v>
      </c>
      <c r="CH944" s="101" t="s">
        <v>563</v>
      </c>
      <c r="CI944" s="102"/>
      <c r="CJ944" s="196" t="s">
        <v>577</v>
      </c>
      <c r="CK944" s="104" t="s">
        <v>190</v>
      </c>
      <c r="CL944" s="105"/>
      <c r="CM944" s="83" t="s">
        <v>578</v>
      </c>
      <c r="CN944" s="106" t="s">
        <v>108</v>
      </c>
      <c r="CO944" s="197" t="s">
        <v>566</v>
      </c>
      <c r="CP944" s="107"/>
      <c r="CQ944" s="198" t="s">
        <v>107</v>
      </c>
      <c r="CR944" s="198" t="s">
        <v>107</v>
      </c>
      <c r="CS944" s="199"/>
      <c r="CT944" s="83" t="s">
        <v>109</v>
      </c>
      <c r="CU944" s="83" t="s">
        <v>109</v>
      </c>
      <c r="CV944" s="83">
        <v>82</v>
      </c>
      <c r="CW944" s="83" t="s">
        <v>270</v>
      </c>
      <c r="CX944" s="83">
        <v>82</v>
      </c>
      <c r="CY944" s="83" t="s">
        <v>108</v>
      </c>
      <c r="CZ944" s="83">
        <v>1242979.5</v>
      </c>
      <c r="DA944" s="83" t="s">
        <v>8807</v>
      </c>
      <c r="DB944" s="83" t="s">
        <v>118</v>
      </c>
      <c r="DC944" s="83" t="s">
        <v>108</v>
      </c>
      <c r="DD944" s="83">
        <v>9396</v>
      </c>
      <c r="DE944" s="83" t="s">
        <v>173</v>
      </c>
      <c r="DF944" s="83" t="s">
        <v>118</v>
      </c>
      <c r="DG944" s="83" t="s">
        <v>500</v>
      </c>
      <c r="DH944" s="83"/>
      <c r="DI944" s="85">
        <v>43646</v>
      </c>
      <c r="DJ944" s="83" t="s">
        <v>584</v>
      </c>
      <c r="DK944" s="83" t="s">
        <v>102</v>
      </c>
      <c r="DL944" s="83" t="s">
        <v>482</v>
      </c>
      <c r="DM944" s="83">
        <v>0</v>
      </c>
      <c r="DN944" s="83" t="s">
        <v>483</v>
      </c>
      <c r="DO944" s="83">
        <v>1</v>
      </c>
      <c r="DP944" s="83">
        <v>3</v>
      </c>
      <c r="DQ944" s="83"/>
      <c r="DR944" s="83" t="s">
        <v>108</v>
      </c>
      <c r="DS944" s="83" t="s">
        <v>497</v>
      </c>
      <c r="DU944" s="215" t="s">
        <v>269</v>
      </c>
      <c r="DV944" s="136">
        <v>1</v>
      </c>
      <c r="DW944" s="136">
        <v>3</v>
      </c>
      <c r="DX944" s="215" t="s">
        <v>269</v>
      </c>
      <c r="DY944" s="215" t="s">
        <v>269</v>
      </c>
      <c r="DZ944" s="215" t="s">
        <v>269</v>
      </c>
      <c r="EA944" s="215" t="s">
        <v>269</v>
      </c>
      <c r="EB944" s="215" t="s">
        <v>269</v>
      </c>
      <c r="EC944" s="215" t="s">
        <v>269</v>
      </c>
      <c r="ED944" s="215" t="s">
        <v>269</v>
      </c>
      <c r="EE944" s="215" t="s">
        <v>269</v>
      </c>
    </row>
    <row r="945" spans="1:135" ht="57.6" x14ac:dyDescent="0.55000000000000004">
      <c r="A945" s="83" t="s">
        <v>130</v>
      </c>
      <c r="B945" s="136">
        <v>581812</v>
      </c>
      <c r="C945" t="s">
        <v>1577</v>
      </c>
      <c r="D945" s="83" t="s">
        <v>228</v>
      </c>
      <c r="E945" s="138">
        <v>442555642122</v>
      </c>
      <c r="F945" s="83" t="s">
        <v>143</v>
      </c>
      <c r="G945" s="85">
        <v>43620</v>
      </c>
      <c r="H945" s="83" t="s">
        <v>98</v>
      </c>
      <c r="I945" s="84" t="s">
        <v>612</v>
      </c>
      <c r="J945" s="207" t="s">
        <v>628</v>
      </c>
      <c r="K945" s="208" t="s">
        <v>633</v>
      </c>
      <c r="L945" s="83" t="s">
        <v>108</v>
      </c>
      <c r="M945" s="184" t="s">
        <v>102</v>
      </c>
      <c r="N945" s="184" t="s">
        <v>556</v>
      </c>
      <c r="O945" s="85" t="s">
        <v>102</v>
      </c>
      <c r="P945" s="185">
        <v>42491</v>
      </c>
      <c r="Q945" s="186" t="s">
        <v>202</v>
      </c>
      <c r="R945" s="186" t="s">
        <v>613</v>
      </c>
      <c r="S945" s="186"/>
      <c r="T945" s="187"/>
      <c r="U945" s="188" t="s">
        <v>295</v>
      </c>
      <c r="V945" s="188" t="s">
        <v>205</v>
      </c>
      <c r="W945" s="188" t="s">
        <v>295</v>
      </c>
      <c r="X945" s="189" t="s">
        <v>107</v>
      </c>
      <c r="Y945" s="190" t="s">
        <v>614</v>
      </c>
      <c r="Z945" s="83">
        <v>700</v>
      </c>
      <c r="AA945" s="83" t="s">
        <v>193</v>
      </c>
      <c r="AB945" s="83" t="s">
        <v>181</v>
      </c>
      <c r="AC945" s="83" t="s">
        <v>102</v>
      </c>
      <c r="AD945" s="83" t="s">
        <v>8808</v>
      </c>
      <c r="AE945" s="83" t="s">
        <v>8809</v>
      </c>
      <c r="AF945" s="83" t="s">
        <v>102</v>
      </c>
      <c r="AG945" s="83" t="s">
        <v>175</v>
      </c>
      <c r="AH945" s="83" t="s">
        <v>8810</v>
      </c>
      <c r="AI945" s="83" t="s">
        <v>104</v>
      </c>
      <c r="AJ945" s="83" t="s">
        <v>105</v>
      </c>
      <c r="AK945" s="191" t="s">
        <v>8808</v>
      </c>
      <c r="AL945" s="191" t="s">
        <v>8809</v>
      </c>
      <c r="AM945" s="191" t="s">
        <v>102</v>
      </c>
      <c r="AN945" s="191" t="s">
        <v>175</v>
      </c>
      <c r="AO945" s="191" t="s">
        <v>8810</v>
      </c>
      <c r="AP945" s="191" t="s">
        <v>104</v>
      </c>
      <c r="AQ945" s="191" t="s">
        <v>105</v>
      </c>
      <c r="AR945" s="191" t="s">
        <v>106</v>
      </c>
      <c r="AS945" s="191"/>
      <c r="AT945" s="191"/>
      <c r="AU945" s="191"/>
      <c r="AV945" s="191"/>
      <c r="AW945" s="191"/>
      <c r="AX945" s="191" t="s">
        <v>575</v>
      </c>
      <c r="AY945" s="192" t="s">
        <v>454</v>
      </c>
      <c r="AZ945" s="192" t="s">
        <v>108</v>
      </c>
      <c r="BA945" s="91" t="s">
        <v>108</v>
      </c>
      <c r="BB945" s="90">
        <v>0</v>
      </c>
      <c r="BC945" s="93" t="s">
        <v>102</v>
      </c>
      <c r="BD945" s="93" t="s">
        <v>102</v>
      </c>
      <c r="BE945" s="93" t="s">
        <v>102</v>
      </c>
      <c r="BF945" s="93" t="s">
        <v>102</v>
      </c>
      <c r="BG945" s="97" t="s">
        <v>108</v>
      </c>
      <c r="BH945" s="93" t="s">
        <v>108</v>
      </c>
      <c r="BI945" s="93" t="s">
        <v>102</v>
      </c>
      <c r="BJ945" s="93" t="s">
        <v>102</v>
      </c>
      <c r="BK945" s="93" t="s">
        <v>102</v>
      </c>
      <c r="BL945" s="93" t="s">
        <v>102</v>
      </c>
      <c r="BM945" s="93" t="s">
        <v>102</v>
      </c>
      <c r="BN945" s="93" t="s">
        <v>102</v>
      </c>
      <c r="BO945" s="93" t="s">
        <v>102</v>
      </c>
      <c r="BP945" s="96" t="s">
        <v>102</v>
      </c>
      <c r="BQ945" s="90">
        <v>0</v>
      </c>
      <c r="BR945" s="93" t="s">
        <v>102</v>
      </c>
      <c r="BS945" s="93" t="s">
        <v>102</v>
      </c>
      <c r="BT945" s="93" t="s">
        <v>102</v>
      </c>
      <c r="BU945" s="93" t="s">
        <v>102</v>
      </c>
      <c r="BV945" s="97" t="s">
        <v>108</v>
      </c>
      <c r="BW945" s="93" t="s">
        <v>108</v>
      </c>
      <c r="BX945" s="95" t="s">
        <v>102</v>
      </c>
      <c r="BY945" s="93" t="s">
        <v>102</v>
      </c>
      <c r="BZ945" s="93" t="s">
        <v>102</v>
      </c>
      <c r="CA945" s="93" t="s">
        <v>102</v>
      </c>
      <c r="CB945" s="93" t="s">
        <v>102</v>
      </c>
      <c r="CC945" s="93" t="s">
        <v>102</v>
      </c>
      <c r="CD945" s="93" t="s">
        <v>102</v>
      </c>
      <c r="CE945" s="193" t="s">
        <v>102</v>
      </c>
      <c r="CF945" s="194" t="s">
        <v>508</v>
      </c>
      <c r="CG945" s="195" t="s">
        <v>102</v>
      </c>
      <c r="CH945" s="101" t="e">
        <v>#N/A</v>
      </c>
      <c r="CI945" s="102" t="s">
        <v>580</v>
      </c>
      <c r="CJ945" s="196" t="s">
        <v>108</v>
      </c>
      <c r="CK945" s="104" t="s">
        <v>109</v>
      </c>
      <c r="CL945" s="105" t="s">
        <v>579</v>
      </c>
      <c r="CM945" s="83" t="s">
        <v>108</v>
      </c>
      <c r="CN945" s="106" t="s">
        <v>108</v>
      </c>
      <c r="CO945" s="197" t="s">
        <v>108</v>
      </c>
      <c r="CP945" s="107"/>
      <c r="CQ945" s="198" t="s">
        <v>474</v>
      </c>
      <c r="CR945" s="198" t="s">
        <v>474</v>
      </c>
      <c r="CS945" s="199" t="s">
        <v>616</v>
      </c>
      <c r="CT945" s="83" t="s">
        <v>109</v>
      </c>
      <c r="CU945" s="83" t="s">
        <v>109</v>
      </c>
      <c r="CV945" s="83">
        <v>3</v>
      </c>
      <c r="CW945" s="83" t="s">
        <v>112</v>
      </c>
      <c r="CX945" s="83">
        <v>3</v>
      </c>
      <c r="CY945" s="83" t="s">
        <v>8811</v>
      </c>
      <c r="CZ945" s="83">
        <v>1244299</v>
      </c>
      <c r="DA945" s="83" t="s">
        <v>138</v>
      </c>
      <c r="DB945" s="83" t="s">
        <v>124</v>
      </c>
      <c r="DC945" s="83" t="s">
        <v>501</v>
      </c>
      <c r="DD945" s="83">
        <v>8988</v>
      </c>
      <c r="DE945" s="83" t="s">
        <v>582</v>
      </c>
      <c r="DF945" s="83" t="s">
        <v>145</v>
      </c>
      <c r="DG945" s="83" t="s">
        <v>501</v>
      </c>
      <c r="DH945" s="83" t="s">
        <v>582</v>
      </c>
      <c r="DI945" s="85">
        <v>43646</v>
      </c>
      <c r="DJ945" s="83" t="s">
        <v>584</v>
      </c>
      <c r="DK945" s="83" t="s">
        <v>102</v>
      </c>
      <c r="DL945" s="83" t="s">
        <v>482</v>
      </c>
      <c r="DM945" s="83">
        <v>0</v>
      </c>
      <c r="DN945" s="83" t="s">
        <v>238</v>
      </c>
      <c r="DO945" s="83">
        <v>1</v>
      </c>
      <c r="DP945" s="83">
        <v>3</v>
      </c>
      <c r="DQ945" s="83"/>
      <c r="DR945" s="83" t="s">
        <v>108</v>
      </c>
      <c r="DS945" s="83" t="s">
        <v>497</v>
      </c>
      <c r="DU945" s="215" t="s">
        <v>269</v>
      </c>
      <c r="DV945" s="136">
        <v>1</v>
      </c>
      <c r="DW945" s="136">
        <v>3</v>
      </c>
      <c r="DX945" s="215" t="s">
        <v>269</v>
      </c>
      <c r="DY945" s="215" t="s">
        <v>269</v>
      </c>
      <c r="DZ945" s="215" t="s">
        <v>269</v>
      </c>
      <c r="EA945" s="215" t="s">
        <v>269</v>
      </c>
      <c r="EB945" s="215" t="s">
        <v>269</v>
      </c>
      <c r="EC945" s="215" t="s">
        <v>269</v>
      </c>
      <c r="ED945" s="215" t="s">
        <v>269</v>
      </c>
      <c r="EE945" s="215" t="s">
        <v>269</v>
      </c>
    </row>
    <row r="946" spans="1:135" ht="28.8" x14ac:dyDescent="0.55000000000000004">
      <c r="A946" s="83" t="s">
        <v>130</v>
      </c>
      <c r="B946" s="136">
        <v>622300</v>
      </c>
      <c r="C946" t="s">
        <v>1578</v>
      </c>
      <c r="D946" s="83" t="s">
        <v>228</v>
      </c>
      <c r="E946" s="138">
        <v>222567730396</v>
      </c>
      <c r="F946" s="83" t="s">
        <v>114</v>
      </c>
      <c r="G946" s="85">
        <v>43634</v>
      </c>
      <c r="H946" s="83" t="s">
        <v>98</v>
      </c>
      <c r="I946" s="84" t="s">
        <v>618</v>
      </c>
      <c r="J946" s="207" t="s">
        <v>629</v>
      </c>
      <c r="K946" s="208" t="s">
        <v>634</v>
      </c>
      <c r="L946" s="83" t="s">
        <v>108</v>
      </c>
      <c r="M946" s="184">
        <v>27782</v>
      </c>
      <c r="N946" s="184"/>
      <c r="O946" s="85" t="s">
        <v>102</v>
      </c>
      <c r="P946" s="185">
        <v>43013</v>
      </c>
      <c r="Q946" s="186" t="s">
        <v>203</v>
      </c>
      <c r="R946" s="186"/>
      <c r="S946" s="186"/>
      <c r="T946" s="187"/>
      <c r="U946" s="188" t="s">
        <v>296</v>
      </c>
      <c r="V946" s="188" t="s">
        <v>205</v>
      </c>
      <c r="W946" s="189" t="s">
        <v>619</v>
      </c>
      <c r="X946" s="189" t="s">
        <v>107</v>
      </c>
      <c r="Y946" s="190" t="s">
        <v>614</v>
      </c>
      <c r="Z946" s="83">
        <v>700</v>
      </c>
      <c r="AA946" s="83" t="s">
        <v>193</v>
      </c>
      <c r="AB946" s="83" t="s">
        <v>181</v>
      </c>
      <c r="AC946" s="83" t="s">
        <v>102</v>
      </c>
      <c r="AD946" s="83" t="s">
        <v>8812</v>
      </c>
      <c r="AE946" s="83" t="s">
        <v>102</v>
      </c>
      <c r="AF946" s="83" t="s">
        <v>102</v>
      </c>
      <c r="AG946" s="83" t="s">
        <v>174</v>
      </c>
      <c r="AH946" s="83" t="s">
        <v>8801</v>
      </c>
      <c r="AI946" s="83" t="s">
        <v>104</v>
      </c>
      <c r="AJ946" s="83" t="s">
        <v>105</v>
      </c>
      <c r="AK946" s="191" t="s">
        <v>8812</v>
      </c>
      <c r="AL946" s="191" t="s">
        <v>102</v>
      </c>
      <c r="AM946" s="191" t="s">
        <v>102</v>
      </c>
      <c r="AN946" s="191" t="s">
        <v>174</v>
      </c>
      <c r="AO946" s="191" t="s">
        <v>8801</v>
      </c>
      <c r="AP946" s="191" t="s">
        <v>104</v>
      </c>
      <c r="AQ946" s="191" t="s">
        <v>105</v>
      </c>
      <c r="AR946" s="191" t="s">
        <v>106</v>
      </c>
      <c r="AS946" s="191" t="s">
        <v>8812</v>
      </c>
      <c r="AT946" s="191" t="s">
        <v>488</v>
      </c>
      <c r="AU946" s="191" t="s">
        <v>8813</v>
      </c>
      <c r="AV946" s="191" t="s">
        <v>104</v>
      </c>
      <c r="AW946" s="191" t="s">
        <v>204</v>
      </c>
      <c r="AX946" s="191"/>
      <c r="AY946" s="192" t="s">
        <v>454</v>
      </c>
      <c r="AZ946" s="192" t="s">
        <v>416</v>
      </c>
      <c r="BA946" s="91" t="s">
        <v>108</v>
      </c>
      <c r="BB946" s="90">
        <v>0</v>
      </c>
      <c r="BC946" s="93" t="s">
        <v>102</v>
      </c>
      <c r="BD946" s="93" t="s">
        <v>102</v>
      </c>
      <c r="BE946" s="93" t="s">
        <v>102</v>
      </c>
      <c r="BF946" s="93" t="s">
        <v>102</v>
      </c>
      <c r="BG946" s="97" t="s">
        <v>108</v>
      </c>
      <c r="BH946" s="93" t="s">
        <v>108</v>
      </c>
      <c r="BI946" s="93" t="s">
        <v>102</v>
      </c>
      <c r="BJ946" s="93" t="s">
        <v>102</v>
      </c>
      <c r="BK946" s="93" t="s">
        <v>102</v>
      </c>
      <c r="BL946" s="93" t="s">
        <v>102</v>
      </c>
      <c r="BM946" s="93" t="s">
        <v>102</v>
      </c>
      <c r="BN946" s="93" t="s">
        <v>102</v>
      </c>
      <c r="BO946" s="93" t="s">
        <v>102</v>
      </c>
      <c r="BP946" s="96" t="s">
        <v>102</v>
      </c>
      <c r="BQ946" s="90">
        <v>0</v>
      </c>
      <c r="BR946" s="93" t="s">
        <v>102</v>
      </c>
      <c r="BS946" s="93" t="s">
        <v>102</v>
      </c>
      <c r="BT946" s="93" t="s">
        <v>102</v>
      </c>
      <c r="BU946" s="93" t="s">
        <v>102</v>
      </c>
      <c r="BV946" s="97" t="s">
        <v>108</v>
      </c>
      <c r="BW946" s="93" t="s">
        <v>108</v>
      </c>
      <c r="BX946" s="95" t="s">
        <v>102</v>
      </c>
      <c r="BY946" s="93" t="s">
        <v>102</v>
      </c>
      <c r="BZ946" s="93" t="s">
        <v>102</v>
      </c>
      <c r="CA946" s="93" t="s">
        <v>102</v>
      </c>
      <c r="CB946" s="93" t="s">
        <v>102</v>
      </c>
      <c r="CC946" s="93" t="s">
        <v>102</v>
      </c>
      <c r="CD946" s="93" t="s">
        <v>102</v>
      </c>
      <c r="CE946" s="193" t="s">
        <v>102</v>
      </c>
      <c r="CF946" s="194" t="s">
        <v>436</v>
      </c>
      <c r="CG946" s="195" t="s">
        <v>8814</v>
      </c>
      <c r="CH946" s="101" t="s">
        <v>310</v>
      </c>
      <c r="CI946" s="102"/>
      <c r="CJ946" s="196" t="s">
        <v>8815</v>
      </c>
      <c r="CK946" s="104" t="s">
        <v>190</v>
      </c>
      <c r="CL946" s="105"/>
      <c r="CM946" s="83" t="s">
        <v>623</v>
      </c>
      <c r="CN946" s="106" t="s">
        <v>624</v>
      </c>
      <c r="CO946" s="197" t="s">
        <v>625</v>
      </c>
      <c r="CP946" s="107"/>
      <c r="CQ946" s="198" t="s">
        <v>474</v>
      </c>
      <c r="CR946" s="198" t="s">
        <v>474</v>
      </c>
      <c r="CS946" s="199"/>
      <c r="CT946" s="83" t="s">
        <v>109</v>
      </c>
      <c r="CU946" s="83" t="s">
        <v>109</v>
      </c>
      <c r="CV946" s="83">
        <v>85</v>
      </c>
      <c r="CW946" s="83" t="s">
        <v>139</v>
      </c>
      <c r="CX946" s="83">
        <v>85</v>
      </c>
      <c r="CY946" s="83" t="s">
        <v>108</v>
      </c>
      <c r="CZ946" s="83">
        <v>1245618.5</v>
      </c>
      <c r="DA946" s="83" t="s">
        <v>581</v>
      </c>
      <c r="DB946" s="83" t="s">
        <v>152</v>
      </c>
      <c r="DC946" s="83" t="s">
        <v>500</v>
      </c>
      <c r="DD946" s="83">
        <v>7836</v>
      </c>
      <c r="DE946" s="83" t="s">
        <v>606</v>
      </c>
      <c r="DF946" s="83" t="s">
        <v>152</v>
      </c>
      <c r="DG946" s="83" t="s">
        <v>500</v>
      </c>
      <c r="DH946" s="83"/>
      <c r="DI946" s="85">
        <v>43646</v>
      </c>
      <c r="DJ946" s="83" t="s">
        <v>584</v>
      </c>
      <c r="DK946" s="83" t="s">
        <v>102</v>
      </c>
      <c r="DL946" s="83" t="s">
        <v>482</v>
      </c>
      <c r="DM946" s="83">
        <v>0</v>
      </c>
      <c r="DN946" s="83" t="s">
        <v>483</v>
      </c>
      <c r="DO946" s="83">
        <v>1</v>
      </c>
      <c r="DP946" s="83">
        <v>4</v>
      </c>
      <c r="DQ946" s="83"/>
      <c r="DR946" s="83" t="s">
        <v>108</v>
      </c>
      <c r="DS946" s="83" t="s">
        <v>497</v>
      </c>
      <c r="DU946" s="215" t="s">
        <v>269</v>
      </c>
      <c r="DV946" s="136">
        <v>1</v>
      </c>
      <c r="DW946" s="136">
        <v>3</v>
      </c>
      <c r="DX946" s="215" t="s">
        <v>269</v>
      </c>
      <c r="DY946" s="215" t="s">
        <v>269</v>
      </c>
      <c r="DZ946" s="215" t="s">
        <v>269</v>
      </c>
      <c r="EA946" s="215" t="s">
        <v>269</v>
      </c>
      <c r="EB946" s="215" t="s">
        <v>269</v>
      </c>
      <c r="EC946" s="215" t="s">
        <v>269</v>
      </c>
      <c r="ED946" s="215" t="s">
        <v>269</v>
      </c>
      <c r="EE946" s="215" t="s">
        <v>269</v>
      </c>
    </row>
    <row r="947" spans="1:135" ht="28.8" x14ac:dyDescent="0.55000000000000004">
      <c r="A947" s="83" t="s">
        <v>130</v>
      </c>
      <c r="B947" s="136">
        <v>867010</v>
      </c>
      <c r="C947" t="s">
        <v>1579</v>
      </c>
      <c r="D947" s="83" t="s">
        <v>228</v>
      </c>
      <c r="E947" s="138">
        <v>721265632882</v>
      </c>
      <c r="F947" s="83" t="s">
        <v>114</v>
      </c>
      <c r="G947" s="85">
        <v>43643</v>
      </c>
      <c r="H947" s="211" t="s">
        <v>98</v>
      </c>
      <c r="I947" s="84" t="s">
        <v>610</v>
      </c>
      <c r="J947" s="207" t="s">
        <v>627</v>
      </c>
      <c r="K947" s="208" t="s">
        <v>630</v>
      </c>
      <c r="L947" s="83" t="s">
        <v>108</v>
      </c>
      <c r="M947" s="184">
        <v>24693</v>
      </c>
      <c r="N947" s="184"/>
      <c r="O947" s="85" t="s">
        <v>102</v>
      </c>
      <c r="P947" s="185">
        <v>42491</v>
      </c>
      <c r="Q947" s="186" t="s">
        <v>203</v>
      </c>
      <c r="R947" s="186"/>
      <c r="S947" s="186"/>
      <c r="T947" s="187"/>
      <c r="U947" s="188" t="s">
        <v>296</v>
      </c>
      <c r="V947" s="188" t="s">
        <v>297</v>
      </c>
      <c r="W947" s="188" t="s">
        <v>297</v>
      </c>
      <c r="X947" s="189" t="s">
        <v>167</v>
      </c>
      <c r="Y947" s="190"/>
      <c r="Z947" s="83">
        <v>700</v>
      </c>
      <c r="AA947" s="83" t="s">
        <v>193</v>
      </c>
      <c r="AB947" s="83" t="s">
        <v>181</v>
      </c>
      <c r="AC947" s="83" t="s">
        <v>102</v>
      </c>
      <c r="AD947" s="83" t="s">
        <v>8816</v>
      </c>
      <c r="AE947" s="83" t="s">
        <v>102</v>
      </c>
      <c r="AF947" s="83" t="s">
        <v>102</v>
      </c>
      <c r="AG947" s="83" t="s">
        <v>119</v>
      </c>
      <c r="AH947" s="83" t="s">
        <v>8817</v>
      </c>
      <c r="AI947" s="83" t="s">
        <v>104</v>
      </c>
      <c r="AJ947" s="83" t="s">
        <v>105</v>
      </c>
      <c r="AK947" s="191" t="s">
        <v>8816</v>
      </c>
      <c r="AL947" s="191" t="s">
        <v>102</v>
      </c>
      <c r="AM947" s="191" t="s">
        <v>102</v>
      </c>
      <c r="AN947" s="191" t="s">
        <v>119</v>
      </c>
      <c r="AO947" s="191" t="s">
        <v>8817</v>
      </c>
      <c r="AP947" s="191" t="s">
        <v>104</v>
      </c>
      <c r="AQ947" s="191" t="s">
        <v>105</v>
      </c>
      <c r="AR947" s="191" t="s">
        <v>106</v>
      </c>
      <c r="AS947" s="191" t="s">
        <v>8816</v>
      </c>
      <c r="AT947" s="191" t="s">
        <v>485</v>
      </c>
      <c r="AU947" s="191" t="s">
        <v>8817</v>
      </c>
      <c r="AV947" s="191" t="s">
        <v>104</v>
      </c>
      <c r="AW947" s="191" t="s">
        <v>204</v>
      </c>
      <c r="AX947" s="191"/>
      <c r="AY947" s="192" t="s">
        <v>454</v>
      </c>
      <c r="AZ947" s="192" t="s">
        <v>416</v>
      </c>
      <c r="BA947" s="91" t="s">
        <v>108</v>
      </c>
      <c r="BB947" s="90">
        <v>0</v>
      </c>
      <c r="BC947" s="93" t="s">
        <v>102</v>
      </c>
      <c r="BD947" s="93" t="s">
        <v>102</v>
      </c>
      <c r="BE947" s="93" t="s">
        <v>102</v>
      </c>
      <c r="BF947" s="93" t="s">
        <v>102</v>
      </c>
      <c r="BG947" s="97" t="s">
        <v>108</v>
      </c>
      <c r="BH947" s="93" t="s">
        <v>108</v>
      </c>
      <c r="BI947" s="93" t="s">
        <v>102</v>
      </c>
      <c r="BJ947" s="93" t="s">
        <v>102</v>
      </c>
      <c r="BK947" s="93" t="s">
        <v>102</v>
      </c>
      <c r="BL947" s="93" t="s">
        <v>102</v>
      </c>
      <c r="BM947" s="93" t="s">
        <v>102</v>
      </c>
      <c r="BN947" s="93" t="s">
        <v>102</v>
      </c>
      <c r="BO947" s="93" t="s">
        <v>102</v>
      </c>
      <c r="BP947" s="96" t="s">
        <v>102</v>
      </c>
      <c r="BQ947" s="90">
        <v>0</v>
      </c>
      <c r="BR947" s="93" t="s">
        <v>102</v>
      </c>
      <c r="BS947" s="93" t="s">
        <v>102</v>
      </c>
      <c r="BT947" s="93" t="s">
        <v>102</v>
      </c>
      <c r="BU947" s="93" t="s">
        <v>102</v>
      </c>
      <c r="BV947" s="97" t="s">
        <v>108</v>
      </c>
      <c r="BW947" s="93" t="s">
        <v>108</v>
      </c>
      <c r="BX947" s="95" t="s">
        <v>102</v>
      </c>
      <c r="BY947" s="93" t="s">
        <v>102</v>
      </c>
      <c r="BZ947" s="93" t="s">
        <v>102</v>
      </c>
      <c r="CA947" s="93" t="s">
        <v>102</v>
      </c>
      <c r="CB947" s="93" t="s">
        <v>102</v>
      </c>
      <c r="CC947" s="93" t="s">
        <v>102</v>
      </c>
      <c r="CD947" s="93" t="s">
        <v>102</v>
      </c>
      <c r="CE947" s="193" t="s">
        <v>102</v>
      </c>
      <c r="CF947" s="194" t="s">
        <v>436</v>
      </c>
      <c r="CG947" s="195" t="s">
        <v>8818</v>
      </c>
      <c r="CH947" s="101" t="s">
        <v>563</v>
      </c>
      <c r="CI947" s="102"/>
      <c r="CJ947" s="196" t="s">
        <v>577</v>
      </c>
      <c r="CK947" s="104" t="s">
        <v>190</v>
      </c>
      <c r="CL947" s="105"/>
      <c r="CM947" s="83" t="s">
        <v>578</v>
      </c>
      <c r="CN947" s="106" t="s">
        <v>108</v>
      </c>
      <c r="CO947" s="197" t="s">
        <v>566</v>
      </c>
      <c r="CP947" s="107"/>
      <c r="CQ947" s="198" t="s">
        <v>107</v>
      </c>
      <c r="CR947" s="198" t="s">
        <v>107</v>
      </c>
      <c r="CS947" s="199"/>
      <c r="CT947" s="83" t="s">
        <v>109</v>
      </c>
      <c r="CU947" s="83" t="s">
        <v>109</v>
      </c>
      <c r="CV947" s="83">
        <v>52</v>
      </c>
      <c r="CW947" s="83" t="s">
        <v>270</v>
      </c>
      <c r="CX947" s="83">
        <v>52</v>
      </c>
      <c r="CY947" s="83" t="s">
        <v>108</v>
      </c>
      <c r="CZ947" s="83">
        <v>1246938</v>
      </c>
      <c r="DA947" s="83" t="s">
        <v>8819</v>
      </c>
      <c r="DB947" s="83" t="s">
        <v>118</v>
      </c>
      <c r="DC947" s="83" t="s">
        <v>108</v>
      </c>
      <c r="DD947" s="83">
        <v>3541</v>
      </c>
      <c r="DE947" s="83" t="s">
        <v>173</v>
      </c>
      <c r="DF947" s="83" t="s">
        <v>118</v>
      </c>
      <c r="DG947" s="83" t="s">
        <v>500</v>
      </c>
      <c r="DH947" s="83"/>
      <c r="DI947" s="85">
        <v>43646</v>
      </c>
      <c r="DJ947" s="83" t="s">
        <v>584</v>
      </c>
      <c r="DK947" s="83" t="s">
        <v>102</v>
      </c>
      <c r="DL947" s="83" t="s">
        <v>482</v>
      </c>
      <c r="DM947" s="83">
        <v>0</v>
      </c>
      <c r="DN947" s="83" t="s">
        <v>483</v>
      </c>
      <c r="DO947" s="83">
        <v>1</v>
      </c>
      <c r="DP947" s="83">
        <v>2</v>
      </c>
      <c r="DQ947" s="83"/>
      <c r="DR947" s="83" t="s">
        <v>108</v>
      </c>
      <c r="DS947" s="83" t="s">
        <v>497</v>
      </c>
      <c r="DU947" s="215" t="s">
        <v>269</v>
      </c>
      <c r="DV947" s="136">
        <v>1</v>
      </c>
      <c r="DW947" s="136">
        <v>3</v>
      </c>
      <c r="DX947" s="215" t="s">
        <v>269</v>
      </c>
      <c r="DY947" s="215" t="s">
        <v>269</v>
      </c>
      <c r="DZ947" s="215" t="s">
        <v>269</v>
      </c>
      <c r="EA947" s="215" t="s">
        <v>269</v>
      </c>
      <c r="EB947" s="215" t="s">
        <v>269</v>
      </c>
      <c r="EC947" s="215" t="s">
        <v>269</v>
      </c>
      <c r="ED947" s="215" t="s">
        <v>269</v>
      </c>
      <c r="EE947" s="215" t="s">
        <v>269</v>
      </c>
    </row>
    <row r="948" spans="1:135" ht="57.6" x14ac:dyDescent="0.55000000000000004">
      <c r="A948" s="83" t="s">
        <v>130</v>
      </c>
      <c r="B948" s="136">
        <v>450999</v>
      </c>
      <c r="C948" t="s">
        <v>1580</v>
      </c>
      <c r="D948" s="83" t="s">
        <v>228</v>
      </c>
      <c r="E948" s="138">
        <v>164861369550</v>
      </c>
      <c r="F948" s="83" t="s">
        <v>143</v>
      </c>
      <c r="G948" s="85">
        <v>43620</v>
      </c>
      <c r="H948" s="83" t="s">
        <v>98</v>
      </c>
      <c r="I948" s="84" t="s">
        <v>612</v>
      </c>
      <c r="J948" s="207" t="s">
        <v>628</v>
      </c>
      <c r="K948" s="208" t="s">
        <v>633</v>
      </c>
      <c r="L948" s="83" t="s">
        <v>108</v>
      </c>
      <c r="M948" s="184" t="s">
        <v>102</v>
      </c>
      <c r="N948" s="184" t="s">
        <v>556</v>
      </c>
      <c r="O948" s="85" t="s">
        <v>102</v>
      </c>
      <c r="P948" s="185">
        <v>42491</v>
      </c>
      <c r="Q948" s="186" t="s">
        <v>202</v>
      </c>
      <c r="R948" s="186" t="s">
        <v>613</v>
      </c>
      <c r="S948" s="186"/>
      <c r="T948" s="187"/>
      <c r="U948" s="188" t="s">
        <v>295</v>
      </c>
      <c r="V948" s="188" t="s">
        <v>205</v>
      </c>
      <c r="W948" s="188" t="s">
        <v>295</v>
      </c>
      <c r="X948" s="189" t="s">
        <v>107</v>
      </c>
      <c r="Y948" s="190" t="s">
        <v>614</v>
      </c>
      <c r="Z948" s="83">
        <v>700</v>
      </c>
      <c r="AA948" s="83" t="s">
        <v>193</v>
      </c>
      <c r="AB948" s="83" t="s">
        <v>181</v>
      </c>
      <c r="AC948" s="83" t="s">
        <v>102</v>
      </c>
      <c r="AD948" s="83" t="s">
        <v>8820</v>
      </c>
      <c r="AE948" s="83" t="s">
        <v>8821</v>
      </c>
      <c r="AF948" s="83" t="s">
        <v>102</v>
      </c>
      <c r="AG948" s="83" t="s">
        <v>175</v>
      </c>
      <c r="AH948" s="83" t="s">
        <v>8822</v>
      </c>
      <c r="AI948" s="83" t="s">
        <v>104</v>
      </c>
      <c r="AJ948" s="83" t="s">
        <v>105</v>
      </c>
      <c r="AK948" s="191" t="s">
        <v>8820</v>
      </c>
      <c r="AL948" s="191" t="s">
        <v>8821</v>
      </c>
      <c r="AM948" s="191" t="s">
        <v>102</v>
      </c>
      <c r="AN948" s="191" t="s">
        <v>175</v>
      </c>
      <c r="AO948" s="191" t="s">
        <v>8822</v>
      </c>
      <c r="AP948" s="191" t="s">
        <v>104</v>
      </c>
      <c r="AQ948" s="191" t="s">
        <v>105</v>
      </c>
      <c r="AR948" s="191" t="s">
        <v>106</v>
      </c>
      <c r="AS948" s="191"/>
      <c r="AT948" s="191"/>
      <c r="AU948" s="191"/>
      <c r="AV948" s="191"/>
      <c r="AW948" s="191"/>
      <c r="AX948" s="191" t="s">
        <v>575</v>
      </c>
      <c r="AY948" s="192" t="s">
        <v>454</v>
      </c>
      <c r="AZ948" s="192" t="s">
        <v>108</v>
      </c>
      <c r="BA948" s="91" t="s">
        <v>108</v>
      </c>
      <c r="BB948" s="90">
        <v>0</v>
      </c>
      <c r="BC948" s="93" t="s">
        <v>102</v>
      </c>
      <c r="BD948" s="93" t="s">
        <v>102</v>
      </c>
      <c r="BE948" s="93" t="s">
        <v>102</v>
      </c>
      <c r="BF948" s="93" t="s">
        <v>102</v>
      </c>
      <c r="BG948" s="97" t="s">
        <v>108</v>
      </c>
      <c r="BH948" s="93" t="s">
        <v>108</v>
      </c>
      <c r="BI948" s="93" t="s">
        <v>102</v>
      </c>
      <c r="BJ948" s="93" t="s">
        <v>102</v>
      </c>
      <c r="BK948" s="93" t="s">
        <v>102</v>
      </c>
      <c r="BL948" s="93" t="s">
        <v>102</v>
      </c>
      <c r="BM948" s="93" t="s">
        <v>102</v>
      </c>
      <c r="BN948" s="93" t="s">
        <v>102</v>
      </c>
      <c r="BO948" s="93" t="s">
        <v>102</v>
      </c>
      <c r="BP948" s="96" t="s">
        <v>102</v>
      </c>
      <c r="BQ948" s="90">
        <v>0</v>
      </c>
      <c r="BR948" s="93" t="s">
        <v>102</v>
      </c>
      <c r="BS948" s="93" t="s">
        <v>102</v>
      </c>
      <c r="BT948" s="93" t="s">
        <v>102</v>
      </c>
      <c r="BU948" s="93" t="s">
        <v>102</v>
      </c>
      <c r="BV948" s="97" t="s">
        <v>108</v>
      </c>
      <c r="BW948" s="93" t="s">
        <v>108</v>
      </c>
      <c r="BX948" s="95" t="s">
        <v>102</v>
      </c>
      <c r="BY948" s="93" t="s">
        <v>102</v>
      </c>
      <c r="BZ948" s="93" t="s">
        <v>102</v>
      </c>
      <c r="CA948" s="93" t="s">
        <v>102</v>
      </c>
      <c r="CB948" s="93" t="s">
        <v>102</v>
      </c>
      <c r="CC948" s="93" t="s">
        <v>102</v>
      </c>
      <c r="CD948" s="93" t="s">
        <v>102</v>
      </c>
      <c r="CE948" s="193" t="s">
        <v>102</v>
      </c>
      <c r="CF948" s="194" t="s">
        <v>508</v>
      </c>
      <c r="CG948" s="195" t="s">
        <v>102</v>
      </c>
      <c r="CH948" s="101" t="e">
        <v>#N/A</v>
      </c>
      <c r="CI948" s="102" t="s">
        <v>580</v>
      </c>
      <c r="CJ948" s="196" t="s">
        <v>108</v>
      </c>
      <c r="CK948" s="104" t="s">
        <v>109</v>
      </c>
      <c r="CL948" s="105" t="s">
        <v>579</v>
      </c>
      <c r="CM948" s="83" t="s">
        <v>108</v>
      </c>
      <c r="CN948" s="106" t="s">
        <v>108</v>
      </c>
      <c r="CO948" s="197" t="s">
        <v>108</v>
      </c>
      <c r="CP948" s="107"/>
      <c r="CQ948" s="198" t="s">
        <v>474</v>
      </c>
      <c r="CR948" s="198" t="s">
        <v>474</v>
      </c>
      <c r="CS948" s="199" t="s">
        <v>616</v>
      </c>
      <c r="CT948" s="83" t="s">
        <v>109</v>
      </c>
      <c r="CU948" s="83" t="s">
        <v>109</v>
      </c>
      <c r="CV948" s="83">
        <v>16</v>
      </c>
      <c r="CW948" s="83" t="s">
        <v>112</v>
      </c>
      <c r="CX948" s="83">
        <v>16</v>
      </c>
      <c r="CY948" s="83" t="s">
        <v>8823</v>
      </c>
      <c r="CZ948" s="83">
        <v>1248257.5</v>
      </c>
      <c r="DA948" s="83" t="s">
        <v>138</v>
      </c>
      <c r="DB948" s="83" t="s">
        <v>124</v>
      </c>
      <c r="DC948" s="83" t="s">
        <v>501</v>
      </c>
      <c r="DD948" s="83">
        <v>3820</v>
      </c>
      <c r="DE948" s="83" t="s">
        <v>582</v>
      </c>
      <c r="DF948" s="83" t="s">
        <v>145</v>
      </c>
      <c r="DG948" s="83" t="s">
        <v>501</v>
      </c>
      <c r="DH948" s="83" t="s">
        <v>582</v>
      </c>
      <c r="DI948" s="85">
        <v>43646</v>
      </c>
      <c r="DJ948" s="83" t="s">
        <v>584</v>
      </c>
      <c r="DK948" s="83" t="s">
        <v>102</v>
      </c>
      <c r="DL948" s="83" t="s">
        <v>482</v>
      </c>
      <c r="DM948" s="83">
        <v>0</v>
      </c>
      <c r="DN948" s="83" t="s">
        <v>238</v>
      </c>
      <c r="DO948" s="83">
        <v>1</v>
      </c>
      <c r="DP948" s="83">
        <v>5</v>
      </c>
      <c r="DQ948" s="83"/>
      <c r="DR948" s="83" t="s">
        <v>108</v>
      </c>
      <c r="DS948" s="83" t="s">
        <v>497</v>
      </c>
      <c r="DU948" s="215" t="s">
        <v>269</v>
      </c>
      <c r="DV948" s="136">
        <v>1</v>
      </c>
      <c r="DW948" s="136">
        <v>3</v>
      </c>
      <c r="DX948" s="215" t="s">
        <v>269</v>
      </c>
      <c r="DY948" s="215" t="s">
        <v>269</v>
      </c>
      <c r="DZ948" s="215" t="s">
        <v>269</v>
      </c>
      <c r="EA948" s="215" t="s">
        <v>269</v>
      </c>
      <c r="EB948" s="215" t="s">
        <v>269</v>
      </c>
      <c r="EC948" s="215" t="s">
        <v>269</v>
      </c>
      <c r="ED948" s="215" t="s">
        <v>269</v>
      </c>
      <c r="EE948" s="215" t="s">
        <v>269</v>
      </c>
    </row>
    <row r="949" spans="1:135" ht="28.8" x14ac:dyDescent="0.55000000000000004">
      <c r="A949" s="83" t="s">
        <v>130</v>
      </c>
      <c r="B949" s="136">
        <v>489760</v>
      </c>
      <c r="C949" t="s">
        <v>1581</v>
      </c>
      <c r="D949" s="83" t="s">
        <v>228</v>
      </c>
      <c r="E949" s="138">
        <v>981622250468</v>
      </c>
      <c r="F949" s="83" t="s">
        <v>114</v>
      </c>
      <c r="G949" s="85">
        <v>43634</v>
      </c>
      <c r="H949" s="83" t="s">
        <v>98</v>
      </c>
      <c r="I949" s="84" t="s">
        <v>618</v>
      </c>
      <c r="J949" s="207" t="s">
        <v>629</v>
      </c>
      <c r="K949" s="208" t="s">
        <v>634</v>
      </c>
      <c r="L949" s="83" t="s">
        <v>108</v>
      </c>
      <c r="M949" s="184">
        <v>27783</v>
      </c>
      <c r="N949" s="184"/>
      <c r="O949" s="85" t="s">
        <v>102</v>
      </c>
      <c r="P949" s="185">
        <v>43013</v>
      </c>
      <c r="Q949" s="186" t="s">
        <v>203</v>
      </c>
      <c r="R949" s="186"/>
      <c r="S949" s="186"/>
      <c r="T949" s="187"/>
      <c r="U949" s="188" t="s">
        <v>296</v>
      </c>
      <c r="V949" s="188" t="s">
        <v>205</v>
      </c>
      <c r="W949" s="189" t="s">
        <v>619</v>
      </c>
      <c r="X949" s="189" t="s">
        <v>107</v>
      </c>
      <c r="Y949" s="190" t="s">
        <v>614</v>
      </c>
      <c r="Z949" s="83">
        <v>700</v>
      </c>
      <c r="AA949" s="83" t="s">
        <v>193</v>
      </c>
      <c r="AB949" s="83" t="s">
        <v>181</v>
      </c>
      <c r="AC949" s="83" t="s">
        <v>102</v>
      </c>
      <c r="AD949" s="83" t="s">
        <v>8824</v>
      </c>
      <c r="AE949" s="83" t="s">
        <v>102</v>
      </c>
      <c r="AF949" s="83" t="s">
        <v>102</v>
      </c>
      <c r="AG949" s="83" t="s">
        <v>174</v>
      </c>
      <c r="AH949" s="83" t="s">
        <v>8813</v>
      </c>
      <c r="AI949" s="83" t="s">
        <v>104</v>
      </c>
      <c r="AJ949" s="83" t="s">
        <v>105</v>
      </c>
      <c r="AK949" s="191" t="s">
        <v>8824</v>
      </c>
      <c r="AL949" s="191" t="s">
        <v>102</v>
      </c>
      <c r="AM949" s="191" t="s">
        <v>102</v>
      </c>
      <c r="AN949" s="191" t="s">
        <v>174</v>
      </c>
      <c r="AO949" s="191" t="s">
        <v>8813</v>
      </c>
      <c r="AP949" s="191" t="s">
        <v>104</v>
      </c>
      <c r="AQ949" s="191" t="s">
        <v>105</v>
      </c>
      <c r="AR949" s="191" t="s">
        <v>106</v>
      </c>
      <c r="AS949" s="191" t="s">
        <v>8824</v>
      </c>
      <c r="AT949" s="191" t="s">
        <v>488</v>
      </c>
      <c r="AU949" s="191" t="s">
        <v>8825</v>
      </c>
      <c r="AV949" s="191" t="s">
        <v>104</v>
      </c>
      <c r="AW949" s="191" t="s">
        <v>204</v>
      </c>
      <c r="AX949" s="191"/>
      <c r="AY949" s="192" t="s">
        <v>454</v>
      </c>
      <c r="AZ949" s="192" t="s">
        <v>416</v>
      </c>
      <c r="BA949" s="91" t="s">
        <v>108</v>
      </c>
      <c r="BB949" s="90">
        <v>0</v>
      </c>
      <c r="BC949" s="93" t="s">
        <v>102</v>
      </c>
      <c r="BD949" s="93" t="s">
        <v>102</v>
      </c>
      <c r="BE949" s="93" t="s">
        <v>102</v>
      </c>
      <c r="BF949" s="93" t="s">
        <v>102</v>
      </c>
      <c r="BG949" s="97" t="s">
        <v>108</v>
      </c>
      <c r="BH949" s="93" t="s">
        <v>108</v>
      </c>
      <c r="BI949" s="93" t="s">
        <v>102</v>
      </c>
      <c r="BJ949" s="93" t="s">
        <v>102</v>
      </c>
      <c r="BK949" s="93" t="s">
        <v>102</v>
      </c>
      <c r="BL949" s="93" t="s">
        <v>102</v>
      </c>
      <c r="BM949" s="93" t="s">
        <v>102</v>
      </c>
      <c r="BN949" s="93" t="s">
        <v>102</v>
      </c>
      <c r="BO949" s="93" t="s">
        <v>102</v>
      </c>
      <c r="BP949" s="96" t="s">
        <v>102</v>
      </c>
      <c r="BQ949" s="90">
        <v>0</v>
      </c>
      <c r="BR949" s="93" t="s">
        <v>102</v>
      </c>
      <c r="BS949" s="93" t="s">
        <v>102</v>
      </c>
      <c r="BT949" s="93" t="s">
        <v>102</v>
      </c>
      <c r="BU949" s="93" t="s">
        <v>102</v>
      </c>
      <c r="BV949" s="97" t="s">
        <v>108</v>
      </c>
      <c r="BW949" s="93" t="s">
        <v>108</v>
      </c>
      <c r="BX949" s="95" t="s">
        <v>102</v>
      </c>
      <c r="BY949" s="93" t="s">
        <v>102</v>
      </c>
      <c r="BZ949" s="93" t="s">
        <v>102</v>
      </c>
      <c r="CA949" s="93" t="s">
        <v>102</v>
      </c>
      <c r="CB949" s="93" t="s">
        <v>102</v>
      </c>
      <c r="CC949" s="93" t="s">
        <v>102</v>
      </c>
      <c r="CD949" s="93" t="s">
        <v>102</v>
      </c>
      <c r="CE949" s="193" t="s">
        <v>102</v>
      </c>
      <c r="CF949" s="194" t="s">
        <v>436</v>
      </c>
      <c r="CG949" s="195" t="s">
        <v>8826</v>
      </c>
      <c r="CH949" s="101" t="s">
        <v>310</v>
      </c>
      <c r="CI949" s="102"/>
      <c r="CJ949" s="196" t="s">
        <v>8827</v>
      </c>
      <c r="CK949" s="104" t="s">
        <v>190</v>
      </c>
      <c r="CL949" s="105"/>
      <c r="CM949" s="83" t="s">
        <v>623</v>
      </c>
      <c r="CN949" s="106" t="s">
        <v>624</v>
      </c>
      <c r="CO949" s="197" t="s">
        <v>625</v>
      </c>
      <c r="CP949" s="107"/>
      <c r="CQ949" s="198" t="s">
        <v>474</v>
      </c>
      <c r="CR949" s="198" t="s">
        <v>474</v>
      </c>
      <c r="CS949" s="199"/>
      <c r="CT949" s="83" t="s">
        <v>109</v>
      </c>
      <c r="CU949" s="83" t="s">
        <v>109</v>
      </c>
      <c r="CV949" s="83">
        <v>53</v>
      </c>
      <c r="CW949" s="83" t="s">
        <v>139</v>
      </c>
      <c r="CX949" s="83">
        <v>53</v>
      </c>
      <c r="CY949" s="83" t="s">
        <v>108</v>
      </c>
      <c r="CZ949" s="83">
        <v>1249577</v>
      </c>
      <c r="DA949" s="83" t="s">
        <v>581</v>
      </c>
      <c r="DB949" s="83" t="s">
        <v>152</v>
      </c>
      <c r="DC949" s="83" t="s">
        <v>500</v>
      </c>
      <c r="DD949" s="83">
        <v>6398</v>
      </c>
      <c r="DE949" s="83" t="s">
        <v>606</v>
      </c>
      <c r="DF949" s="83" t="s">
        <v>152</v>
      </c>
      <c r="DG949" s="83" t="s">
        <v>500</v>
      </c>
      <c r="DH949" s="83"/>
      <c r="DI949" s="85">
        <v>43646</v>
      </c>
      <c r="DJ949" s="83" t="s">
        <v>584</v>
      </c>
      <c r="DK949" s="83" t="s">
        <v>102</v>
      </c>
      <c r="DL949" s="83" t="s">
        <v>482</v>
      </c>
      <c r="DM949" s="83">
        <v>0</v>
      </c>
      <c r="DN949" s="83" t="s">
        <v>483</v>
      </c>
      <c r="DO949" s="83">
        <v>1</v>
      </c>
      <c r="DP949" s="83">
        <v>3</v>
      </c>
      <c r="DQ949" s="83"/>
      <c r="DR949" s="83" t="s">
        <v>108</v>
      </c>
      <c r="DS949" s="83" t="s">
        <v>497</v>
      </c>
      <c r="DU949" s="215" t="s">
        <v>269</v>
      </c>
      <c r="DV949" s="136">
        <v>1</v>
      </c>
      <c r="DW949" s="136">
        <v>3</v>
      </c>
      <c r="DX949" s="215" t="s">
        <v>269</v>
      </c>
      <c r="DY949" s="215" t="s">
        <v>269</v>
      </c>
      <c r="DZ949" s="215" t="s">
        <v>269</v>
      </c>
      <c r="EA949" s="215" t="s">
        <v>269</v>
      </c>
      <c r="EB949" s="215" t="s">
        <v>269</v>
      </c>
      <c r="EC949" s="215" t="s">
        <v>269</v>
      </c>
      <c r="ED949" s="215" t="s">
        <v>269</v>
      </c>
      <c r="EE949" s="215" t="s">
        <v>269</v>
      </c>
    </row>
    <row r="950" spans="1:135" ht="28.8" x14ac:dyDescent="0.55000000000000004">
      <c r="A950" s="83" t="s">
        <v>130</v>
      </c>
      <c r="B950" s="136">
        <v>259215</v>
      </c>
      <c r="C950" t="s">
        <v>1582</v>
      </c>
      <c r="D950" s="83" t="s">
        <v>228</v>
      </c>
      <c r="E950" s="138">
        <v>860636719872</v>
      </c>
      <c r="F950" s="83" t="s">
        <v>114</v>
      </c>
      <c r="G950" s="85">
        <v>43643</v>
      </c>
      <c r="H950" s="211" t="s">
        <v>98</v>
      </c>
      <c r="I950" s="84" t="s">
        <v>610</v>
      </c>
      <c r="J950" s="207" t="s">
        <v>627</v>
      </c>
      <c r="K950" s="208" t="s">
        <v>630</v>
      </c>
      <c r="L950" s="83" t="s">
        <v>108</v>
      </c>
      <c r="M950" s="184">
        <v>24694</v>
      </c>
      <c r="N950" s="184"/>
      <c r="O950" s="85" t="s">
        <v>102</v>
      </c>
      <c r="P950" s="185">
        <v>42491</v>
      </c>
      <c r="Q950" s="186" t="s">
        <v>203</v>
      </c>
      <c r="R950" s="186"/>
      <c r="S950" s="186"/>
      <c r="T950" s="187"/>
      <c r="U950" s="188" t="s">
        <v>296</v>
      </c>
      <c r="V950" s="188" t="s">
        <v>297</v>
      </c>
      <c r="W950" s="188" t="s">
        <v>297</v>
      </c>
      <c r="X950" s="189" t="s">
        <v>167</v>
      </c>
      <c r="Y950" s="190"/>
      <c r="Z950" s="83">
        <v>700</v>
      </c>
      <c r="AA950" s="83" t="s">
        <v>193</v>
      </c>
      <c r="AB950" s="83" t="s">
        <v>181</v>
      </c>
      <c r="AC950" s="83" t="s">
        <v>102</v>
      </c>
      <c r="AD950" s="83" t="s">
        <v>8828</v>
      </c>
      <c r="AE950" s="83" t="s">
        <v>102</v>
      </c>
      <c r="AF950" s="83" t="s">
        <v>102</v>
      </c>
      <c r="AG950" s="83" t="s">
        <v>119</v>
      </c>
      <c r="AH950" s="83" t="s">
        <v>8829</v>
      </c>
      <c r="AI950" s="83" t="s">
        <v>104</v>
      </c>
      <c r="AJ950" s="83" t="s">
        <v>105</v>
      </c>
      <c r="AK950" s="191" t="s">
        <v>8828</v>
      </c>
      <c r="AL950" s="191" t="s">
        <v>102</v>
      </c>
      <c r="AM950" s="191" t="s">
        <v>102</v>
      </c>
      <c r="AN950" s="191" t="s">
        <v>119</v>
      </c>
      <c r="AO950" s="191" t="s">
        <v>8829</v>
      </c>
      <c r="AP950" s="191" t="s">
        <v>104</v>
      </c>
      <c r="AQ950" s="191" t="s">
        <v>105</v>
      </c>
      <c r="AR950" s="191" t="s">
        <v>106</v>
      </c>
      <c r="AS950" s="191" t="s">
        <v>8828</v>
      </c>
      <c r="AT950" s="191" t="s">
        <v>485</v>
      </c>
      <c r="AU950" s="191" t="s">
        <v>8829</v>
      </c>
      <c r="AV950" s="191" t="s">
        <v>104</v>
      </c>
      <c r="AW950" s="191" t="s">
        <v>204</v>
      </c>
      <c r="AX950" s="191"/>
      <c r="AY950" s="192" t="s">
        <v>454</v>
      </c>
      <c r="AZ950" s="192" t="s">
        <v>416</v>
      </c>
      <c r="BA950" s="91" t="s">
        <v>108</v>
      </c>
      <c r="BB950" s="90">
        <v>0</v>
      </c>
      <c r="BC950" s="93" t="s">
        <v>102</v>
      </c>
      <c r="BD950" s="93" t="s">
        <v>102</v>
      </c>
      <c r="BE950" s="93" t="s">
        <v>102</v>
      </c>
      <c r="BF950" s="93" t="s">
        <v>102</v>
      </c>
      <c r="BG950" s="97" t="s">
        <v>108</v>
      </c>
      <c r="BH950" s="93" t="s">
        <v>108</v>
      </c>
      <c r="BI950" s="93" t="s">
        <v>102</v>
      </c>
      <c r="BJ950" s="93" t="s">
        <v>102</v>
      </c>
      <c r="BK950" s="93" t="s">
        <v>102</v>
      </c>
      <c r="BL950" s="93" t="s">
        <v>102</v>
      </c>
      <c r="BM950" s="93" t="s">
        <v>102</v>
      </c>
      <c r="BN950" s="93" t="s">
        <v>102</v>
      </c>
      <c r="BO950" s="93" t="s">
        <v>102</v>
      </c>
      <c r="BP950" s="96" t="s">
        <v>102</v>
      </c>
      <c r="BQ950" s="90">
        <v>0</v>
      </c>
      <c r="BR950" s="93" t="s">
        <v>102</v>
      </c>
      <c r="BS950" s="93" t="s">
        <v>102</v>
      </c>
      <c r="BT950" s="93" t="s">
        <v>102</v>
      </c>
      <c r="BU950" s="93" t="s">
        <v>102</v>
      </c>
      <c r="BV950" s="97" t="s">
        <v>108</v>
      </c>
      <c r="BW950" s="93" t="s">
        <v>108</v>
      </c>
      <c r="BX950" s="95" t="s">
        <v>102</v>
      </c>
      <c r="BY950" s="93" t="s">
        <v>102</v>
      </c>
      <c r="BZ950" s="93" t="s">
        <v>102</v>
      </c>
      <c r="CA950" s="93" t="s">
        <v>102</v>
      </c>
      <c r="CB950" s="93" t="s">
        <v>102</v>
      </c>
      <c r="CC950" s="93" t="s">
        <v>102</v>
      </c>
      <c r="CD950" s="93" t="s">
        <v>102</v>
      </c>
      <c r="CE950" s="193" t="s">
        <v>102</v>
      </c>
      <c r="CF950" s="194" t="s">
        <v>436</v>
      </c>
      <c r="CG950" s="195" t="s">
        <v>8830</v>
      </c>
      <c r="CH950" s="101" t="s">
        <v>563</v>
      </c>
      <c r="CI950" s="102"/>
      <c r="CJ950" s="196" t="s">
        <v>577</v>
      </c>
      <c r="CK950" s="104" t="s">
        <v>190</v>
      </c>
      <c r="CL950" s="105"/>
      <c r="CM950" s="83" t="s">
        <v>578</v>
      </c>
      <c r="CN950" s="106" t="s">
        <v>108</v>
      </c>
      <c r="CO950" s="197" t="s">
        <v>566</v>
      </c>
      <c r="CP950" s="107"/>
      <c r="CQ950" s="198" t="s">
        <v>107</v>
      </c>
      <c r="CR950" s="198" t="s">
        <v>107</v>
      </c>
      <c r="CS950" s="199"/>
      <c r="CT950" s="83" t="s">
        <v>109</v>
      </c>
      <c r="CU950" s="83" t="s">
        <v>109</v>
      </c>
      <c r="CV950" s="83">
        <v>84</v>
      </c>
      <c r="CW950" s="83" t="s">
        <v>270</v>
      </c>
      <c r="CX950" s="83">
        <v>84</v>
      </c>
      <c r="CY950" s="83" t="s">
        <v>108</v>
      </c>
      <c r="CZ950" s="83">
        <v>1250896.5</v>
      </c>
      <c r="DA950" s="83" t="s">
        <v>8831</v>
      </c>
      <c r="DB950" s="83" t="s">
        <v>118</v>
      </c>
      <c r="DC950" s="83" t="s">
        <v>108</v>
      </c>
      <c r="DD950" s="83">
        <v>6542</v>
      </c>
      <c r="DE950" s="83" t="s">
        <v>173</v>
      </c>
      <c r="DF950" s="83" t="s">
        <v>118</v>
      </c>
      <c r="DG950" s="83" t="s">
        <v>500</v>
      </c>
      <c r="DH950" s="83"/>
      <c r="DI950" s="85">
        <v>43646</v>
      </c>
      <c r="DJ950" s="83" t="s">
        <v>584</v>
      </c>
      <c r="DK950" s="83" t="s">
        <v>102</v>
      </c>
      <c r="DL950" s="83" t="s">
        <v>482</v>
      </c>
      <c r="DM950" s="83">
        <v>0</v>
      </c>
      <c r="DN950" s="83" t="s">
        <v>483</v>
      </c>
      <c r="DO950" s="83">
        <v>1</v>
      </c>
      <c r="DP950" s="83">
        <v>4</v>
      </c>
      <c r="DQ950" s="83"/>
      <c r="DR950" s="83" t="s">
        <v>108</v>
      </c>
      <c r="DS950" s="83" t="s">
        <v>497</v>
      </c>
      <c r="DU950" s="215" t="s">
        <v>269</v>
      </c>
      <c r="DV950" s="136">
        <v>1</v>
      </c>
      <c r="DW950" s="136">
        <v>3</v>
      </c>
      <c r="DX950" s="215" t="s">
        <v>269</v>
      </c>
      <c r="DY950" s="215" t="s">
        <v>269</v>
      </c>
      <c r="DZ950" s="215" t="s">
        <v>269</v>
      </c>
      <c r="EA950" s="215" t="s">
        <v>269</v>
      </c>
      <c r="EB950" s="215" t="s">
        <v>269</v>
      </c>
      <c r="EC950" s="215" t="s">
        <v>269</v>
      </c>
      <c r="ED950" s="215" t="s">
        <v>269</v>
      </c>
      <c r="EE950" s="215" t="s">
        <v>269</v>
      </c>
    </row>
    <row r="951" spans="1:135" ht="57.6" x14ac:dyDescent="0.55000000000000004">
      <c r="A951" s="83" t="s">
        <v>130</v>
      </c>
      <c r="B951" s="136">
        <v>878195</v>
      </c>
      <c r="C951" t="s">
        <v>1583</v>
      </c>
      <c r="D951" s="83" t="s">
        <v>228</v>
      </c>
      <c r="E951" s="138">
        <v>245194671007</v>
      </c>
      <c r="F951" s="83" t="s">
        <v>143</v>
      </c>
      <c r="G951" s="85">
        <v>43620</v>
      </c>
      <c r="H951" s="83" t="s">
        <v>98</v>
      </c>
      <c r="I951" s="84" t="s">
        <v>612</v>
      </c>
      <c r="J951" s="207" t="s">
        <v>628</v>
      </c>
      <c r="K951" s="208" t="s">
        <v>633</v>
      </c>
      <c r="L951" s="83" t="s">
        <v>108</v>
      </c>
      <c r="M951" s="184" t="s">
        <v>102</v>
      </c>
      <c r="N951" s="184" t="s">
        <v>556</v>
      </c>
      <c r="O951" s="85" t="s">
        <v>102</v>
      </c>
      <c r="P951" s="185">
        <v>42491</v>
      </c>
      <c r="Q951" s="186" t="s">
        <v>202</v>
      </c>
      <c r="R951" s="186" t="s">
        <v>613</v>
      </c>
      <c r="S951" s="186"/>
      <c r="T951" s="187"/>
      <c r="U951" s="188" t="s">
        <v>295</v>
      </c>
      <c r="V951" s="188" t="s">
        <v>205</v>
      </c>
      <c r="W951" s="188" t="s">
        <v>295</v>
      </c>
      <c r="X951" s="189" t="s">
        <v>107</v>
      </c>
      <c r="Y951" s="190" t="s">
        <v>614</v>
      </c>
      <c r="Z951" s="83">
        <v>700</v>
      </c>
      <c r="AA951" s="83" t="s">
        <v>193</v>
      </c>
      <c r="AB951" s="83" t="s">
        <v>181</v>
      </c>
      <c r="AC951" s="83" t="s">
        <v>102</v>
      </c>
      <c r="AD951" s="83" t="s">
        <v>8832</v>
      </c>
      <c r="AE951" s="83" t="s">
        <v>8833</v>
      </c>
      <c r="AF951" s="83" t="s">
        <v>102</v>
      </c>
      <c r="AG951" s="83" t="s">
        <v>175</v>
      </c>
      <c r="AH951" s="83" t="s">
        <v>8834</v>
      </c>
      <c r="AI951" s="83" t="s">
        <v>104</v>
      </c>
      <c r="AJ951" s="83" t="s">
        <v>105</v>
      </c>
      <c r="AK951" s="191" t="s">
        <v>8832</v>
      </c>
      <c r="AL951" s="191" t="s">
        <v>8833</v>
      </c>
      <c r="AM951" s="191" t="s">
        <v>102</v>
      </c>
      <c r="AN951" s="191" t="s">
        <v>175</v>
      </c>
      <c r="AO951" s="191" t="s">
        <v>8834</v>
      </c>
      <c r="AP951" s="191" t="s">
        <v>104</v>
      </c>
      <c r="AQ951" s="191" t="s">
        <v>105</v>
      </c>
      <c r="AR951" s="191" t="s">
        <v>106</v>
      </c>
      <c r="AS951" s="191"/>
      <c r="AT951" s="191"/>
      <c r="AU951" s="191"/>
      <c r="AV951" s="191"/>
      <c r="AW951" s="191"/>
      <c r="AX951" s="191" t="s">
        <v>575</v>
      </c>
      <c r="AY951" s="192" t="s">
        <v>454</v>
      </c>
      <c r="AZ951" s="192" t="s">
        <v>108</v>
      </c>
      <c r="BA951" s="91" t="s">
        <v>108</v>
      </c>
      <c r="BB951" s="90">
        <v>0</v>
      </c>
      <c r="BC951" s="93" t="s">
        <v>102</v>
      </c>
      <c r="BD951" s="93" t="s">
        <v>102</v>
      </c>
      <c r="BE951" s="93" t="s">
        <v>102</v>
      </c>
      <c r="BF951" s="93" t="s">
        <v>102</v>
      </c>
      <c r="BG951" s="97" t="s">
        <v>108</v>
      </c>
      <c r="BH951" s="93" t="s">
        <v>108</v>
      </c>
      <c r="BI951" s="93" t="s">
        <v>102</v>
      </c>
      <c r="BJ951" s="93" t="s">
        <v>102</v>
      </c>
      <c r="BK951" s="93" t="s">
        <v>102</v>
      </c>
      <c r="BL951" s="93" t="s">
        <v>102</v>
      </c>
      <c r="BM951" s="93" t="s">
        <v>102</v>
      </c>
      <c r="BN951" s="93" t="s">
        <v>102</v>
      </c>
      <c r="BO951" s="93" t="s">
        <v>102</v>
      </c>
      <c r="BP951" s="96" t="s">
        <v>102</v>
      </c>
      <c r="BQ951" s="90">
        <v>0</v>
      </c>
      <c r="BR951" s="93" t="s">
        <v>102</v>
      </c>
      <c r="BS951" s="93" t="s">
        <v>102</v>
      </c>
      <c r="BT951" s="93" t="s">
        <v>102</v>
      </c>
      <c r="BU951" s="93" t="s">
        <v>102</v>
      </c>
      <c r="BV951" s="97" t="s">
        <v>108</v>
      </c>
      <c r="BW951" s="93" t="s">
        <v>108</v>
      </c>
      <c r="BX951" s="95" t="s">
        <v>102</v>
      </c>
      <c r="BY951" s="93" t="s">
        <v>102</v>
      </c>
      <c r="BZ951" s="93" t="s">
        <v>102</v>
      </c>
      <c r="CA951" s="93" t="s">
        <v>102</v>
      </c>
      <c r="CB951" s="93" t="s">
        <v>102</v>
      </c>
      <c r="CC951" s="93" t="s">
        <v>102</v>
      </c>
      <c r="CD951" s="93" t="s">
        <v>102</v>
      </c>
      <c r="CE951" s="193" t="s">
        <v>102</v>
      </c>
      <c r="CF951" s="194" t="s">
        <v>508</v>
      </c>
      <c r="CG951" s="195" t="s">
        <v>102</v>
      </c>
      <c r="CH951" s="101" t="e">
        <v>#N/A</v>
      </c>
      <c r="CI951" s="102" t="s">
        <v>580</v>
      </c>
      <c r="CJ951" s="196" t="s">
        <v>108</v>
      </c>
      <c r="CK951" s="104" t="s">
        <v>109</v>
      </c>
      <c r="CL951" s="105" t="s">
        <v>579</v>
      </c>
      <c r="CM951" s="83" t="s">
        <v>108</v>
      </c>
      <c r="CN951" s="106" t="s">
        <v>108</v>
      </c>
      <c r="CO951" s="197" t="s">
        <v>108</v>
      </c>
      <c r="CP951" s="107"/>
      <c r="CQ951" s="198" t="s">
        <v>474</v>
      </c>
      <c r="CR951" s="198" t="s">
        <v>474</v>
      </c>
      <c r="CS951" s="199" t="s">
        <v>616</v>
      </c>
      <c r="CT951" s="83" t="s">
        <v>109</v>
      </c>
      <c r="CU951" s="83" t="s">
        <v>109</v>
      </c>
      <c r="CV951" s="83">
        <v>97</v>
      </c>
      <c r="CW951" s="83" t="s">
        <v>112</v>
      </c>
      <c r="CX951" s="83">
        <v>97</v>
      </c>
      <c r="CY951" s="83" t="s">
        <v>8835</v>
      </c>
      <c r="CZ951" s="83">
        <v>1252216</v>
      </c>
      <c r="DA951" s="83" t="s">
        <v>138</v>
      </c>
      <c r="DB951" s="83" t="s">
        <v>124</v>
      </c>
      <c r="DC951" s="83" t="s">
        <v>501</v>
      </c>
      <c r="DD951" s="83">
        <v>2011</v>
      </c>
      <c r="DE951" s="83" t="s">
        <v>582</v>
      </c>
      <c r="DF951" s="83" t="s">
        <v>145</v>
      </c>
      <c r="DG951" s="83" t="s">
        <v>501</v>
      </c>
      <c r="DH951" s="83" t="s">
        <v>582</v>
      </c>
      <c r="DI951" s="85">
        <v>43646</v>
      </c>
      <c r="DJ951" s="83" t="s">
        <v>584</v>
      </c>
      <c r="DK951" s="83" t="s">
        <v>102</v>
      </c>
      <c r="DL951" s="83" t="s">
        <v>482</v>
      </c>
      <c r="DM951" s="83">
        <v>0</v>
      </c>
      <c r="DN951" s="83" t="s">
        <v>238</v>
      </c>
      <c r="DO951" s="83">
        <v>1</v>
      </c>
      <c r="DP951" s="83">
        <v>4</v>
      </c>
      <c r="DQ951" s="83"/>
      <c r="DR951" s="83" t="s">
        <v>108</v>
      </c>
      <c r="DS951" s="83" t="s">
        <v>497</v>
      </c>
      <c r="DU951" s="215" t="s">
        <v>269</v>
      </c>
      <c r="DV951" s="136">
        <v>1</v>
      </c>
      <c r="DW951" s="136">
        <v>3</v>
      </c>
      <c r="DX951" s="215" t="s">
        <v>269</v>
      </c>
      <c r="DY951" s="215" t="s">
        <v>269</v>
      </c>
      <c r="DZ951" s="215" t="s">
        <v>269</v>
      </c>
      <c r="EA951" s="215" t="s">
        <v>269</v>
      </c>
      <c r="EB951" s="215" t="s">
        <v>269</v>
      </c>
      <c r="EC951" s="215" t="s">
        <v>269</v>
      </c>
      <c r="ED951" s="215" t="s">
        <v>269</v>
      </c>
      <c r="EE951" s="215" t="s">
        <v>269</v>
      </c>
    </row>
    <row r="952" spans="1:135" ht="28.8" x14ac:dyDescent="0.55000000000000004">
      <c r="A952" s="83" t="s">
        <v>130</v>
      </c>
      <c r="B952" s="136">
        <v>598195</v>
      </c>
      <c r="C952" t="s">
        <v>1584</v>
      </c>
      <c r="D952" s="83" t="s">
        <v>228</v>
      </c>
      <c r="E952" s="138">
        <v>540217984750</v>
      </c>
      <c r="F952" s="83" t="s">
        <v>114</v>
      </c>
      <c r="G952" s="85">
        <v>43634</v>
      </c>
      <c r="H952" s="83" t="s">
        <v>98</v>
      </c>
      <c r="I952" s="84" t="s">
        <v>618</v>
      </c>
      <c r="J952" s="207" t="s">
        <v>629</v>
      </c>
      <c r="K952" s="208" t="s">
        <v>634</v>
      </c>
      <c r="L952" s="83" t="s">
        <v>108</v>
      </c>
      <c r="M952" s="184">
        <v>27784</v>
      </c>
      <c r="N952" s="184"/>
      <c r="O952" s="85" t="s">
        <v>102</v>
      </c>
      <c r="P952" s="185">
        <v>43013</v>
      </c>
      <c r="Q952" s="186" t="s">
        <v>203</v>
      </c>
      <c r="R952" s="186"/>
      <c r="S952" s="186"/>
      <c r="T952" s="187"/>
      <c r="U952" s="188" t="s">
        <v>296</v>
      </c>
      <c r="V952" s="188" t="s">
        <v>205</v>
      </c>
      <c r="W952" s="189" t="s">
        <v>619</v>
      </c>
      <c r="X952" s="189" t="s">
        <v>107</v>
      </c>
      <c r="Y952" s="190" t="s">
        <v>614</v>
      </c>
      <c r="Z952" s="83">
        <v>700</v>
      </c>
      <c r="AA952" s="83" t="s">
        <v>193</v>
      </c>
      <c r="AB952" s="83" t="s">
        <v>181</v>
      </c>
      <c r="AC952" s="83" t="s">
        <v>102</v>
      </c>
      <c r="AD952" s="83" t="s">
        <v>8836</v>
      </c>
      <c r="AE952" s="83" t="s">
        <v>102</v>
      </c>
      <c r="AF952" s="83" t="s">
        <v>102</v>
      </c>
      <c r="AG952" s="83" t="s">
        <v>174</v>
      </c>
      <c r="AH952" s="83" t="s">
        <v>8825</v>
      </c>
      <c r="AI952" s="83" t="s">
        <v>104</v>
      </c>
      <c r="AJ952" s="83" t="s">
        <v>105</v>
      </c>
      <c r="AK952" s="191" t="s">
        <v>8836</v>
      </c>
      <c r="AL952" s="191" t="s">
        <v>102</v>
      </c>
      <c r="AM952" s="191" t="s">
        <v>102</v>
      </c>
      <c r="AN952" s="191" t="s">
        <v>174</v>
      </c>
      <c r="AO952" s="191" t="s">
        <v>8825</v>
      </c>
      <c r="AP952" s="191" t="s">
        <v>104</v>
      </c>
      <c r="AQ952" s="191" t="s">
        <v>105</v>
      </c>
      <c r="AR952" s="191" t="s">
        <v>106</v>
      </c>
      <c r="AS952" s="191" t="s">
        <v>8836</v>
      </c>
      <c r="AT952" s="191" t="s">
        <v>488</v>
      </c>
      <c r="AU952" s="191" t="s">
        <v>8837</v>
      </c>
      <c r="AV952" s="191" t="s">
        <v>104</v>
      </c>
      <c r="AW952" s="191" t="s">
        <v>204</v>
      </c>
      <c r="AX952" s="191"/>
      <c r="AY952" s="192" t="s">
        <v>454</v>
      </c>
      <c r="AZ952" s="192" t="s">
        <v>416</v>
      </c>
      <c r="BA952" s="91" t="s">
        <v>108</v>
      </c>
      <c r="BB952" s="90">
        <v>0</v>
      </c>
      <c r="BC952" s="93" t="s">
        <v>102</v>
      </c>
      <c r="BD952" s="93" t="s">
        <v>102</v>
      </c>
      <c r="BE952" s="93" t="s">
        <v>102</v>
      </c>
      <c r="BF952" s="93" t="s">
        <v>102</v>
      </c>
      <c r="BG952" s="97" t="s">
        <v>108</v>
      </c>
      <c r="BH952" s="93" t="s">
        <v>108</v>
      </c>
      <c r="BI952" s="93" t="s">
        <v>102</v>
      </c>
      <c r="BJ952" s="93" t="s">
        <v>102</v>
      </c>
      <c r="BK952" s="93" t="s">
        <v>102</v>
      </c>
      <c r="BL952" s="93" t="s">
        <v>102</v>
      </c>
      <c r="BM952" s="93" t="s">
        <v>102</v>
      </c>
      <c r="BN952" s="93" t="s">
        <v>102</v>
      </c>
      <c r="BO952" s="93" t="s">
        <v>102</v>
      </c>
      <c r="BP952" s="96" t="s">
        <v>102</v>
      </c>
      <c r="BQ952" s="90">
        <v>0</v>
      </c>
      <c r="BR952" s="93" t="s">
        <v>102</v>
      </c>
      <c r="BS952" s="93" t="s">
        <v>102</v>
      </c>
      <c r="BT952" s="93" t="s">
        <v>102</v>
      </c>
      <c r="BU952" s="93" t="s">
        <v>102</v>
      </c>
      <c r="BV952" s="97" t="s">
        <v>108</v>
      </c>
      <c r="BW952" s="93" t="s">
        <v>108</v>
      </c>
      <c r="BX952" s="95" t="s">
        <v>102</v>
      </c>
      <c r="BY952" s="93" t="s">
        <v>102</v>
      </c>
      <c r="BZ952" s="93" t="s">
        <v>102</v>
      </c>
      <c r="CA952" s="93" t="s">
        <v>102</v>
      </c>
      <c r="CB952" s="93" t="s">
        <v>102</v>
      </c>
      <c r="CC952" s="93" t="s">
        <v>102</v>
      </c>
      <c r="CD952" s="93" t="s">
        <v>102</v>
      </c>
      <c r="CE952" s="193" t="s">
        <v>102</v>
      </c>
      <c r="CF952" s="194" t="s">
        <v>436</v>
      </c>
      <c r="CG952" s="195" t="s">
        <v>8838</v>
      </c>
      <c r="CH952" s="101" t="s">
        <v>310</v>
      </c>
      <c r="CI952" s="102"/>
      <c r="CJ952" s="196" t="s">
        <v>8839</v>
      </c>
      <c r="CK952" s="104" t="s">
        <v>190</v>
      </c>
      <c r="CL952" s="105"/>
      <c r="CM952" s="83" t="s">
        <v>623</v>
      </c>
      <c r="CN952" s="106" t="s">
        <v>624</v>
      </c>
      <c r="CO952" s="197" t="s">
        <v>625</v>
      </c>
      <c r="CP952" s="107"/>
      <c r="CQ952" s="198" t="s">
        <v>474</v>
      </c>
      <c r="CR952" s="198" t="s">
        <v>474</v>
      </c>
      <c r="CS952" s="199"/>
      <c r="CT952" s="83" t="s">
        <v>109</v>
      </c>
      <c r="CU952" s="83" t="s">
        <v>109</v>
      </c>
      <c r="CV952" s="83">
        <v>28</v>
      </c>
      <c r="CW952" s="83" t="s">
        <v>139</v>
      </c>
      <c r="CX952" s="83">
        <v>28</v>
      </c>
      <c r="CY952" s="83" t="s">
        <v>108</v>
      </c>
      <c r="CZ952" s="83">
        <v>1253535.5</v>
      </c>
      <c r="DA952" s="83" t="s">
        <v>581</v>
      </c>
      <c r="DB952" s="83" t="s">
        <v>152</v>
      </c>
      <c r="DC952" s="83" t="s">
        <v>500</v>
      </c>
      <c r="DD952" s="83">
        <v>8680</v>
      </c>
      <c r="DE952" s="83" t="s">
        <v>606</v>
      </c>
      <c r="DF952" s="83" t="s">
        <v>152</v>
      </c>
      <c r="DG952" s="83" t="s">
        <v>500</v>
      </c>
      <c r="DH952" s="83"/>
      <c r="DI952" s="85">
        <v>43646</v>
      </c>
      <c r="DJ952" s="83" t="s">
        <v>584</v>
      </c>
      <c r="DK952" s="83" t="s">
        <v>102</v>
      </c>
      <c r="DL952" s="83" t="s">
        <v>482</v>
      </c>
      <c r="DM952" s="83">
        <v>0</v>
      </c>
      <c r="DN952" s="83" t="s">
        <v>483</v>
      </c>
      <c r="DO952" s="83">
        <v>1</v>
      </c>
      <c r="DP952" s="83">
        <v>3</v>
      </c>
      <c r="DQ952" s="83"/>
      <c r="DR952" s="83" t="s">
        <v>108</v>
      </c>
      <c r="DS952" s="83" t="s">
        <v>497</v>
      </c>
      <c r="DU952" s="215" t="s">
        <v>269</v>
      </c>
      <c r="DV952" s="136">
        <v>1</v>
      </c>
      <c r="DW952" s="136">
        <v>3</v>
      </c>
      <c r="DX952" s="215" t="s">
        <v>269</v>
      </c>
      <c r="DY952" s="215" t="s">
        <v>269</v>
      </c>
      <c r="DZ952" s="215" t="s">
        <v>269</v>
      </c>
      <c r="EA952" s="215" t="s">
        <v>269</v>
      </c>
      <c r="EB952" s="215" t="s">
        <v>269</v>
      </c>
      <c r="EC952" s="215" t="s">
        <v>269</v>
      </c>
      <c r="ED952" s="215" t="s">
        <v>269</v>
      </c>
      <c r="EE952" s="215" t="s">
        <v>269</v>
      </c>
    </row>
    <row r="953" spans="1:135" ht="28.8" x14ac:dyDescent="0.55000000000000004">
      <c r="A953" s="83" t="s">
        <v>130</v>
      </c>
      <c r="B953" s="136">
        <v>329406</v>
      </c>
      <c r="C953" t="s">
        <v>1585</v>
      </c>
      <c r="D953" s="83" t="s">
        <v>228</v>
      </c>
      <c r="E953" s="138">
        <v>716603296740</v>
      </c>
      <c r="F953" s="83" t="s">
        <v>114</v>
      </c>
      <c r="G953" s="85">
        <v>43643</v>
      </c>
      <c r="H953" s="211" t="s">
        <v>98</v>
      </c>
      <c r="I953" s="84" t="s">
        <v>610</v>
      </c>
      <c r="J953" s="207" t="s">
        <v>627</v>
      </c>
      <c r="K953" s="208" t="s">
        <v>630</v>
      </c>
      <c r="L953" s="83" t="s">
        <v>108</v>
      </c>
      <c r="M953" s="184">
        <v>24695</v>
      </c>
      <c r="N953" s="184"/>
      <c r="O953" s="85" t="s">
        <v>102</v>
      </c>
      <c r="P953" s="185">
        <v>42491</v>
      </c>
      <c r="Q953" s="186" t="s">
        <v>203</v>
      </c>
      <c r="R953" s="186"/>
      <c r="S953" s="186"/>
      <c r="T953" s="187"/>
      <c r="U953" s="188" t="s">
        <v>296</v>
      </c>
      <c r="V953" s="188" t="s">
        <v>297</v>
      </c>
      <c r="W953" s="188" t="s">
        <v>297</v>
      </c>
      <c r="X953" s="189" t="s">
        <v>167</v>
      </c>
      <c r="Y953" s="190"/>
      <c r="Z953" s="83">
        <v>700</v>
      </c>
      <c r="AA953" s="83" t="s">
        <v>193</v>
      </c>
      <c r="AB953" s="83" t="s">
        <v>181</v>
      </c>
      <c r="AC953" s="83" t="s">
        <v>102</v>
      </c>
      <c r="AD953" s="83" t="s">
        <v>8840</v>
      </c>
      <c r="AE953" s="83" t="s">
        <v>102</v>
      </c>
      <c r="AF953" s="83" t="s">
        <v>102</v>
      </c>
      <c r="AG953" s="83" t="s">
        <v>119</v>
      </c>
      <c r="AH953" s="83" t="s">
        <v>8841</v>
      </c>
      <c r="AI953" s="83" t="s">
        <v>104</v>
      </c>
      <c r="AJ953" s="83" t="s">
        <v>105</v>
      </c>
      <c r="AK953" s="191" t="s">
        <v>8840</v>
      </c>
      <c r="AL953" s="191" t="s">
        <v>102</v>
      </c>
      <c r="AM953" s="191" t="s">
        <v>102</v>
      </c>
      <c r="AN953" s="191" t="s">
        <v>119</v>
      </c>
      <c r="AO953" s="191" t="s">
        <v>8841</v>
      </c>
      <c r="AP953" s="191" t="s">
        <v>104</v>
      </c>
      <c r="AQ953" s="191" t="s">
        <v>105</v>
      </c>
      <c r="AR953" s="191" t="s">
        <v>106</v>
      </c>
      <c r="AS953" s="191" t="s">
        <v>8840</v>
      </c>
      <c r="AT953" s="191" t="s">
        <v>485</v>
      </c>
      <c r="AU953" s="191" t="s">
        <v>8841</v>
      </c>
      <c r="AV953" s="191" t="s">
        <v>104</v>
      </c>
      <c r="AW953" s="191" t="s">
        <v>204</v>
      </c>
      <c r="AX953" s="191"/>
      <c r="AY953" s="192" t="s">
        <v>454</v>
      </c>
      <c r="AZ953" s="192" t="s">
        <v>416</v>
      </c>
      <c r="BA953" s="91" t="s">
        <v>108</v>
      </c>
      <c r="BB953" s="90">
        <v>0</v>
      </c>
      <c r="BC953" s="93" t="s">
        <v>102</v>
      </c>
      <c r="BD953" s="93" t="s">
        <v>102</v>
      </c>
      <c r="BE953" s="93" t="s">
        <v>102</v>
      </c>
      <c r="BF953" s="93" t="s">
        <v>102</v>
      </c>
      <c r="BG953" s="97" t="s">
        <v>108</v>
      </c>
      <c r="BH953" s="93" t="s">
        <v>108</v>
      </c>
      <c r="BI953" s="93" t="s">
        <v>102</v>
      </c>
      <c r="BJ953" s="93" t="s">
        <v>102</v>
      </c>
      <c r="BK953" s="93" t="s">
        <v>102</v>
      </c>
      <c r="BL953" s="93" t="s">
        <v>102</v>
      </c>
      <c r="BM953" s="93" t="s">
        <v>102</v>
      </c>
      <c r="BN953" s="93" t="s">
        <v>102</v>
      </c>
      <c r="BO953" s="93" t="s">
        <v>102</v>
      </c>
      <c r="BP953" s="96" t="s">
        <v>102</v>
      </c>
      <c r="BQ953" s="90">
        <v>0</v>
      </c>
      <c r="BR953" s="93" t="s">
        <v>102</v>
      </c>
      <c r="BS953" s="93" t="s">
        <v>102</v>
      </c>
      <c r="BT953" s="93" t="s">
        <v>102</v>
      </c>
      <c r="BU953" s="93" t="s">
        <v>102</v>
      </c>
      <c r="BV953" s="97" t="s">
        <v>108</v>
      </c>
      <c r="BW953" s="93" t="s">
        <v>108</v>
      </c>
      <c r="BX953" s="95" t="s">
        <v>102</v>
      </c>
      <c r="BY953" s="93" t="s">
        <v>102</v>
      </c>
      <c r="BZ953" s="93" t="s">
        <v>102</v>
      </c>
      <c r="CA953" s="93" t="s">
        <v>102</v>
      </c>
      <c r="CB953" s="93" t="s">
        <v>102</v>
      </c>
      <c r="CC953" s="93" t="s">
        <v>102</v>
      </c>
      <c r="CD953" s="93" t="s">
        <v>102</v>
      </c>
      <c r="CE953" s="193" t="s">
        <v>102</v>
      </c>
      <c r="CF953" s="194" t="s">
        <v>436</v>
      </c>
      <c r="CG953" s="195" t="s">
        <v>8842</v>
      </c>
      <c r="CH953" s="101" t="s">
        <v>563</v>
      </c>
      <c r="CI953" s="102"/>
      <c r="CJ953" s="196" t="s">
        <v>577</v>
      </c>
      <c r="CK953" s="104" t="s">
        <v>190</v>
      </c>
      <c r="CL953" s="105"/>
      <c r="CM953" s="83" t="s">
        <v>578</v>
      </c>
      <c r="CN953" s="106" t="s">
        <v>108</v>
      </c>
      <c r="CO953" s="197" t="s">
        <v>566</v>
      </c>
      <c r="CP953" s="107"/>
      <c r="CQ953" s="198" t="s">
        <v>107</v>
      </c>
      <c r="CR953" s="198" t="s">
        <v>107</v>
      </c>
      <c r="CS953" s="199"/>
      <c r="CT953" s="83" t="s">
        <v>109</v>
      </c>
      <c r="CU953" s="83" t="s">
        <v>109</v>
      </c>
      <c r="CV953" s="83">
        <v>49</v>
      </c>
      <c r="CW953" s="83" t="s">
        <v>270</v>
      </c>
      <c r="CX953" s="83">
        <v>49</v>
      </c>
      <c r="CY953" s="83" t="s">
        <v>108</v>
      </c>
      <c r="CZ953" s="83">
        <v>1254855</v>
      </c>
      <c r="DA953" s="83" t="s">
        <v>8843</v>
      </c>
      <c r="DB953" s="83" t="s">
        <v>118</v>
      </c>
      <c r="DC953" s="83" t="s">
        <v>108</v>
      </c>
      <c r="DD953" s="83">
        <v>8156</v>
      </c>
      <c r="DE953" s="83" t="s">
        <v>173</v>
      </c>
      <c r="DF953" s="83" t="s">
        <v>118</v>
      </c>
      <c r="DG953" s="83" t="s">
        <v>500</v>
      </c>
      <c r="DH953" s="83"/>
      <c r="DI953" s="85">
        <v>43646</v>
      </c>
      <c r="DJ953" s="83" t="s">
        <v>584</v>
      </c>
      <c r="DK953" s="83" t="s">
        <v>102</v>
      </c>
      <c r="DL953" s="83" t="s">
        <v>482</v>
      </c>
      <c r="DM953" s="83">
        <v>0</v>
      </c>
      <c r="DN953" s="83" t="s">
        <v>483</v>
      </c>
      <c r="DO953" s="83">
        <v>1</v>
      </c>
      <c r="DP953" s="83">
        <v>2</v>
      </c>
      <c r="DQ953" s="83"/>
      <c r="DR953" s="83" t="s">
        <v>108</v>
      </c>
      <c r="DS953" s="83" t="s">
        <v>497</v>
      </c>
      <c r="DU953" s="215" t="s">
        <v>269</v>
      </c>
      <c r="DV953" s="136">
        <v>1</v>
      </c>
      <c r="DW953" s="136">
        <v>3</v>
      </c>
      <c r="DX953" s="215" t="s">
        <v>269</v>
      </c>
      <c r="DY953" s="215" t="s">
        <v>269</v>
      </c>
      <c r="DZ953" s="215" t="s">
        <v>269</v>
      </c>
      <c r="EA953" s="215" t="s">
        <v>269</v>
      </c>
      <c r="EB953" s="215" t="s">
        <v>269</v>
      </c>
      <c r="EC953" s="215" t="s">
        <v>269</v>
      </c>
      <c r="ED953" s="215" t="s">
        <v>269</v>
      </c>
      <c r="EE953" s="215" t="s">
        <v>269</v>
      </c>
    </row>
    <row r="954" spans="1:135" ht="57.6" x14ac:dyDescent="0.55000000000000004">
      <c r="A954" s="83" t="s">
        <v>130</v>
      </c>
      <c r="B954" s="136">
        <v>109056</v>
      </c>
      <c r="C954" t="s">
        <v>1586</v>
      </c>
      <c r="D954" s="83" t="s">
        <v>228</v>
      </c>
      <c r="E954" s="138">
        <v>461747947710</v>
      </c>
      <c r="F954" s="83" t="s">
        <v>143</v>
      </c>
      <c r="G954" s="85">
        <v>43620</v>
      </c>
      <c r="H954" s="83" t="s">
        <v>98</v>
      </c>
      <c r="I954" s="84" t="s">
        <v>612</v>
      </c>
      <c r="J954" s="207" t="s">
        <v>628</v>
      </c>
      <c r="K954" s="208" t="s">
        <v>633</v>
      </c>
      <c r="L954" s="83" t="s">
        <v>108</v>
      </c>
      <c r="M954" s="184" t="s">
        <v>102</v>
      </c>
      <c r="N954" s="184" t="s">
        <v>556</v>
      </c>
      <c r="O954" s="85" t="s">
        <v>102</v>
      </c>
      <c r="P954" s="185">
        <v>42491</v>
      </c>
      <c r="Q954" s="186" t="s">
        <v>202</v>
      </c>
      <c r="R954" s="186" t="s">
        <v>613</v>
      </c>
      <c r="S954" s="186"/>
      <c r="T954" s="187"/>
      <c r="U954" s="188" t="s">
        <v>295</v>
      </c>
      <c r="V954" s="188" t="s">
        <v>205</v>
      </c>
      <c r="W954" s="188" t="s">
        <v>295</v>
      </c>
      <c r="X954" s="189" t="s">
        <v>107</v>
      </c>
      <c r="Y954" s="190" t="s">
        <v>614</v>
      </c>
      <c r="Z954" s="83">
        <v>700</v>
      </c>
      <c r="AA954" s="83" t="s">
        <v>193</v>
      </c>
      <c r="AB954" s="83" t="s">
        <v>181</v>
      </c>
      <c r="AC954" s="83" t="s">
        <v>102</v>
      </c>
      <c r="AD954" s="83" t="s">
        <v>8844</v>
      </c>
      <c r="AE954" s="83" t="s">
        <v>8845</v>
      </c>
      <c r="AF954" s="83" t="s">
        <v>102</v>
      </c>
      <c r="AG954" s="83" t="s">
        <v>175</v>
      </c>
      <c r="AH954" s="83" t="s">
        <v>8846</v>
      </c>
      <c r="AI954" s="83" t="s">
        <v>104</v>
      </c>
      <c r="AJ954" s="83" t="s">
        <v>105</v>
      </c>
      <c r="AK954" s="191" t="s">
        <v>8844</v>
      </c>
      <c r="AL954" s="191" t="s">
        <v>8845</v>
      </c>
      <c r="AM954" s="191" t="s">
        <v>102</v>
      </c>
      <c r="AN954" s="191" t="s">
        <v>175</v>
      </c>
      <c r="AO954" s="191" t="s">
        <v>8846</v>
      </c>
      <c r="AP954" s="191" t="s">
        <v>104</v>
      </c>
      <c r="AQ954" s="191" t="s">
        <v>105</v>
      </c>
      <c r="AR954" s="191" t="s">
        <v>106</v>
      </c>
      <c r="AS954" s="191"/>
      <c r="AT954" s="191"/>
      <c r="AU954" s="191"/>
      <c r="AV954" s="191"/>
      <c r="AW954" s="191"/>
      <c r="AX954" s="191" t="s">
        <v>575</v>
      </c>
      <c r="AY954" s="192" t="s">
        <v>454</v>
      </c>
      <c r="AZ954" s="192" t="s">
        <v>108</v>
      </c>
      <c r="BA954" s="91" t="s">
        <v>108</v>
      </c>
      <c r="BB954" s="90">
        <v>0</v>
      </c>
      <c r="BC954" s="93" t="s">
        <v>102</v>
      </c>
      <c r="BD954" s="93" t="s">
        <v>102</v>
      </c>
      <c r="BE954" s="93" t="s">
        <v>102</v>
      </c>
      <c r="BF954" s="93" t="s">
        <v>102</v>
      </c>
      <c r="BG954" s="97" t="s">
        <v>108</v>
      </c>
      <c r="BH954" s="93" t="s">
        <v>108</v>
      </c>
      <c r="BI954" s="93" t="s">
        <v>102</v>
      </c>
      <c r="BJ954" s="93" t="s">
        <v>102</v>
      </c>
      <c r="BK954" s="93" t="s">
        <v>102</v>
      </c>
      <c r="BL954" s="93" t="s">
        <v>102</v>
      </c>
      <c r="BM954" s="93" t="s">
        <v>102</v>
      </c>
      <c r="BN954" s="93" t="s">
        <v>102</v>
      </c>
      <c r="BO954" s="93" t="s">
        <v>102</v>
      </c>
      <c r="BP954" s="96" t="s">
        <v>102</v>
      </c>
      <c r="BQ954" s="90">
        <v>0</v>
      </c>
      <c r="BR954" s="93" t="s">
        <v>102</v>
      </c>
      <c r="BS954" s="93" t="s">
        <v>102</v>
      </c>
      <c r="BT954" s="93" t="s">
        <v>102</v>
      </c>
      <c r="BU954" s="93" t="s">
        <v>102</v>
      </c>
      <c r="BV954" s="97" t="s">
        <v>108</v>
      </c>
      <c r="BW954" s="93" t="s">
        <v>108</v>
      </c>
      <c r="BX954" s="95" t="s">
        <v>102</v>
      </c>
      <c r="BY954" s="93" t="s">
        <v>102</v>
      </c>
      <c r="BZ954" s="93" t="s">
        <v>102</v>
      </c>
      <c r="CA954" s="93" t="s">
        <v>102</v>
      </c>
      <c r="CB954" s="93" t="s">
        <v>102</v>
      </c>
      <c r="CC954" s="93" t="s">
        <v>102</v>
      </c>
      <c r="CD954" s="93" t="s">
        <v>102</v>
      </c>
      <c r="CE954" s="193" t="s">
        <v>102</v>
      </c>
      <c r="CF954" s="194" t="s">
        <v>508</v>
      </c>
      <c r="CG954" s="195" t="s">
        <v>102</v>
      </c>
      <c r="CH954" s="101" t="e">
        <v>#N/A</v>
      </c>
      <c r="CI954" s="102" t="s">
        <v>580</v>
      </c>
      <c r="CJ954" s="196" t="s">
        <v>108</v>
      </c>
      <c r="CK954" s="104" t="s">
        <v>109</v>
      </c>
      <c r="CL954" s="105" t="s">
        <v>579</v>
      </c>
      <c r="CM954" s="83" t="s">
        <v>108</v>
      </c>
      <c r="CN954" s="106" t="s">
        <v>108</v>
      </c>
      <c r="CO954" s="197" t="s">
        <v>108</v>
      </c>
      <c r="CP954" s="107"/>
      <c r="CQ954" s="198" t="s">
        <v>474</v>
      </c>
      <c r="CR954" s="198" t="s">
        <v>474</v>
      </c>
      <c r="CS954" s="199" t="s">
        <v>616</v>
      </c>
      <c r="CT954" s="83" t="s">
        <v>109</v>
      </c>
      <c r="CU954" s="83" t="s">
        <v>109</v>
      </c>
      <c r="CV954" s="83">
        <v>57</v>
      </c>
      <c r="CW954" s="83" t="s">
        <v>112</v>
      </c>
      <c r="CX954" s="83">
        <v>57</v>
      </c>
      <c r="CY954" s="83" t="s">
        <v>8847</v>
      </c>
      <c r="CZ954" s="83">
        <v>1256174.5</v>
      </c>
      <c r="DA954" s="83" t="s">
        <v>138</v>
      </c>
      <c r="DB954" s="83" t="s">
        <v>124</v>
      </c>
      <c r="DC954" s="83" t="s">
        <v>501</v>
      </c>
      <c r="DD954" s="83">
        <v>1116</v>
      </c>
      <c r="DE954" s="83" t="s">
        <v>582</v>
      </c>
      <c r="DF954" s="83" t="s">
        <v>145</v>
      </c>
      <c r="DG954" s="83" t="s">
        <v>501</v>
      </c>
      <c r="DH954" s="83" t="s">
        <v>582</v>
      </c>
      <c r="DI954" s="85">
        <v>43646</v>
      </c>
      <c r="DJ954" s="83" t="s">
        <v>584</v>
      </c>
      <c r="DK954" s="83" t="s">
        <v>102</v>
      </c>
      <c r="DL954" s="83" t="s">
        <v>482</v>
      </c>
      <c r="DM954" s="83">
        <v>0</v>
      </c>
      <c r="DN954" s="83" t="s">
        <v>238</v>
      </c>
      <c r="DO954" s="83">
        <v>1</v>
      </c>
      <c r="DP954" s="83">
        <v>2</v>
      </c>
      <c r="DQ954" s="83"/>
      <c r="DR954" s="83" t="s">
        <v>108</v>
      </c>
      <c r="DS954" s="83" t="s">
        <v>497</v>
      </c>
      <c r="DU954" s="215" t="s">
        <v>269</v>
      </c>
      <c r="DV954" s="136">
        <v>1</v>
      </c>
      <c r="DW954" s="136">
        <v>3</v>
      </c>
      <c r="DX954" s="215" t="s">
        <v>269</v>
      </c>
      <c r="DY954" s="215" t="s">
        <v>269</v>
      </c>
      <c r="DZ954" s="215" t="s">
        <v>269</v>
      </c>
      <c r="EA954" s="215" t="s">
        <v>269</v>
      </c>
      <c r="EB954" s="215" t="s">
        <v>269</v>
      </c>
      <c r="EC954" s="215" t="s">
        <v>269</v>
      </c>
      <c r="ED954" s="215" t="s">
        <v>269</v>
      </c>
      <c r="EE954" s="215" t="s">
        <v>269</v>
      </c>
    </row>
    <row r="955" spans="1:135" ht="28.8" x14ac:dyDescent="0.55000000000000004">
      <c r="A955" s="83" t="s">
        <v>130</v>
      </c>
      <c r="B955" s="136">
        <v>684841</v>
      </c>
      <c r="C955" t="s">
        <v>1587</v>
      </c>
      <c r="D955" s="83" t="s">
        <v>228</v>
      </c>
      <c r="E955" s="138">
        <v>938550401644</v>
      </c>
      <c r="F955" s="83" t="s">
        <v>114</v>
      </c>
      <c r="G955" s="85">
        <v>43634</v>
      </c>
      <c r="H955" s="83" t="s">
        <v>98</v>
      </c>
      <c r="I955" s="84" t="s">
        <v>618</v>
      </c>
      <c r="J955" s="207" t="s">
        <v>629</v>
      </c>
      <c r="K955" s="208" t="s">
        <v>634</v>
      </c>
      <c r="L955" s="83" t="s">
        <v>108</v>
      </c>
      <c r="M955" s="184">
        <v>27785</v>
      </c>
      <c r="N955" s="184"/>
      <c r="O955" s="85" t="s">
        <v>102</v>
      </c>
      <c r="P955" s="185">
        <v>43013</v>
      </c>
      <c r="Q955" s="186" t="s">
        <v>203</v>
      </c>
      <c r="R955" s="186"/>
      <c r="S955" s="186"/>
      <c r="T955" s="187"/>
      <c r="U955" s="188" t="s">
        <v>296</v>
      </c>
      <c r="V955" s="188" t="s">
        <v>205</v>
      </c>
      <c r="W955" s="189" t="s">
        <v>619</v>
      </c>
      <c r="X955" s="189" t="s">
        <v>107</v>
      </c>
      <c r="Y955" s="190" t="s">
        <v>614</v>
      </c>
      <c r="Z955" s="83">
        <v>700</v>
      </c>
      <c r="AA955" s="83" t="s">
        <v>193</v>
      </c>
      <c r="AB955" s="83" t="s">
        <v>181</v>
      </c>
      <c r="AC955" s="83" t="s">
        <v>102</v>
      </c>
      <c r="AD955" s="83" t="s">
        <v>8848</v>
      </c>
      <c r="AE955" s="83" t="s">
        <v>102</v>
      </c>
      <c r="AF955" s="83" t="s">
        <v>102</v>
      </c>
      <c r="AG955" s="83" t="s">
        <v>174</v>
      </c>
      <c r="AH955" s="83" t="s">
        <v>8837</v>
      </c>
      <c r="AI955" s="83" t="s">
        <v>104</v>
      </c>
      <c r="AJ955" s="83" t="s">
        <v>105</v>
      </c>
      <c r="AK955" s="191" t="s">
        <v>8848</v>
      </c>
      <c r="AL955" s="191" t="s">
        <v>102</v>
      </c>
      <c r="AM955" s="191" t="s">
        <v>102</v>
      </c>
      <c r="AN955" s="191" t="s">
        <v>174</v>
      </c>
      <c r="AO955" s="191" t="s">
        <v>8837</v>
      </c>
      <c r="AP955" s="191" t="s">
        <v>104</v>
      </c>
      <c r="AQ955" s="191" t="s">
        <v>105</v>
      </c>
      <c r="AR955" s="191" t="s">
        <v>106</v>
      </c>
      <c r="AS955" s="191" t="s">
        <v>8848</v>
      </c>
      <c r="AT955" s="191" t="s">
        <v>488</v>
      </c>
      <c r="AU955" s="191" t="s">
        <v>8849</v>
      </c>
      <c r="AV955" s="191" t="s">
        <v>104</v>
      </c>
      <c r="AW955" s="191" t="s">
        <v>204</v>
      </c>
      <c r="AX955" s="191"/>
      <c r="AY955" s="192" t="s">
        <v>454</v>
      </c>
      <c r="AZ955" s="192" t="s">
        <v>416</v>
      </c>
      <c r="BA955" s="91" t="s">
        <v>108</v>
      </c>
      <c r="BB955" s="90">
        <v>0</v>
      </c>
      <c r="BC955" s="93" t="s">
        <v>102</v>
      </c>
      <c r="BD955" s="93" t="s">
        <v>102</v>
      </c>
      <c r="BE955" s="93" t="s">
        <v>102</v>
      </c>
      <c r="BF955" s="93" t="s">
        <v>102</v>
      </c>
      <c r="BG955" s="97" t="s">
        <v>108</v>
      </c>
      <c r="BH955" s="93" t="s">
        <v>108</v>
      </c>
      <c r="BI955" s="93" t="s">
        <v>102</v>
      </c>
      <c r="BJ955" s="93" t="s">
        <v>102</v>
      </c>
      <c r="BK955" s="93" t="s">
        <v>102</v>
      </c>
      <c r="BL955" s="93" t="s">
        <v>102</v>
      </c>
      <c r="BM955" s="93" t="s">
        <v>102</v>
      </c>
      <c r="BN955" s="93" t="s">
        <v>102</v>
      </c>
      <c r="BO955" s="93" t="s">
        <v>102</v>
      </c>
      <c r="BP955" s="96" t="s">
        <v>102</v>
      </c>
      <c r="BQ955" s="90">
        <v>0</v>
      </c>
      <c r="BR955" s="93" t="s">
        <v>102</v>
      </c>
      <c r="BS955" s="93" t="s">
        <v>102</v>
      </c>
      <c r="BT955" s="93" t="s">
        <v>102</v>
      </c>
      <c r="BU955" s="93" t="s">
        <v>102</v>
      </c>
      <c r="BV955" s="97" t="s">
        <v>108</v>
      </c>
      <c r="BW955" s="93" t="s">
        <v>108</v>
      </c>
      <c r="BX955" s="95" t="s">
        <v>102</v>
      </c>
      <c r="BY955" s="93" t="s">
        <v>102</v>
      </c>
      <c r="BZ955" s="93" t="s">
        <v>102</v>
      </c>
      <c r="CA955" s="93" t="s">
        <v>102</v>
      </c>
      <c r="CB955" s="93" t="s">
        <v>102</v>
      </c>
      <c r="CC955" s="93" t="s">
        <v>102</v>
      </c>
      <c r="CD955" s="93" t="s">
        <v>102</v>
      </c>
      <c r="CE955" s="193" t="s">
        <v>102</v>
      </c>
      <c r="CF955" s="194" t="s">
        <v>436</v>
      </c>
      <c r="CG955" s="195" t="s">
        <v>8850</v>
      </c>
      <c r="CH955" s="101" t="s">
        <v>310</v>
      </c>
      <c r="CI955" s="102"/>
      <c r="CJ955" s="196" t="s">
        <v>8851</v>
      </c>
      <c r="CK955" s="104" t="s">
        <v>190</v>
      </c>
      <c r="CL955" s="105"/>
      <c r="CM955" s="83" t="s">
        <v>623</v>
      </c>
      <c r="CN955" s="106" t="s">
        <v>624</v>
      </c>
      <c r="CO955" s="197" t="s">
        <v>625</v>
      </c>
      <c r="CP955" s="107"/>
      <c r="CQ955" s="198" t="s">
        <v>474</v>
      </c>
      <c r="CR955" s="198" t="s">
        <v>474</v>
      </c>
      <c r="CS955" s="199"/>
      <c r="CT955" s="83" t="s">
        <v>109</v>
      </c>
      <c r="CU955" s="83" t="s">
        <v>109</v>
      </c>
      <c r="CV955" s="83">
        <v>29</v>
      </c>
      <c r="CW955" s="83" t="s">
        <v>139</v>
      </c>
      <c r="CX955" s="83">
        <v>29</v>
      </c>
      <c r="CY955" s="83" t="s">
        <v>108</v>
      </c>
      <c r="CZ955" s="83">
        <v>1257494</v>
      </c>
      <c r="DA955" s="83" t="s">
        <v>581</v>
      </c>
      <c r="DB955" s="83" t="s">
        <v>152</v>
      </c>
      <c r="DC955" s="83" t="s">
        <v>500</v>
      </c>
      <c r="DD955" s="83">
        <v>2048</v>
      </c>
      <c r="DE955" s="83" t="s">
        <v>606</v>
      </c>
      <c r="DF955" s="83" t="s">
        <v>152</v>
      </c>
      <c r="DG955" s="83" t="s">
        <v>500</v>
      </c>
      <c r="DH955" s="83"/>
      <c r="DI955" s="85">
        <v>43646</v>
      </c>
      <c r="DJ955" s="83" t="s">
        <v>584</v>
      </c>
      <c r="DK955" s="83" t="s">
        <v>102</v>
      </c>
      <c r="DL955" s="83" t="s">
        <v>482</v>
      </c>
      <c r="DM955" s="83">
        <v>0</v>
      </c>
      <c r="DN955" s="83" t="s">
        <v>483</v>
      </c>
      <c r="DO955" s="83">
        <v>1</v>
      </c>
      <c r="DP955" s="83">
        <v>1</v>
      </c>
      <c r="DQ955" s="83"/>
      <c r="DR955" s="83" t="s">
        <v>108</v>
      </c>
      <c r="DS955" s="83" t="s">
        <v>497</v>
      </c>
      <c r="DU955" s="215" t="s">
        <v>269</v>
      </c>
      <c r="DV955" s="136">
        <v>1</v>
      </c>
      <c r="DW955" s="136">
        <v>3</v>
      </c>
      <c r="DX955" s="215" t="s">
        <v>269</v>
      </c>
      <c r="DY955" s="215" t="s">
        <v>269</v>
      </c>
      <c r="DZ955" s="215" t="s">
        <v>269</v>
      </c>
      <c r="EA955" s="215" t="s">
        <v>269</v>
      </c>
      <c r="EB955" s="215" t="s">
        <v>269</v>
      </c>
      <c r="EC955" s="215" t="s">
        <v>269</v>
      </c>
      <c r="ED955" s="215" t="s">
        <v>269</v>
      </c>
      <c r="EE955" s="215" t="s">
        <v>269</v>
      </c>
    </row>
    <row r="956" spans="1:135" ht="28.8" x14ac:dyDescent="0.55000000000000004">
      <c r="A956" s="83" t="s">
        <v>130</v>
      </c>
      <c r="B956" s="136">
        <v>794742</v>
      </c>
      <c r="C956" t="s">
        <v>1588</v>
      </c>
      <c r="D956" s="83" t="s">
        <v>228</v>
      </c>
      <c r="E956" s="138">
        <v>716660642671</v>
      </c>
      <c r="F956" s="83" t="s">
        <v>114</v>
      </c>
      <c r="G956" s="85">
        <v>43643</v>
      </c>
      <c r="H956" s="211" t="s">
        <v>98</v>
      </c>
      <c r="I956" s="84" t="s">
        <v>610</v>
      </c>
      <c r="J956" s="207" t="s">
        <v>627</v>
      </c>
      <c r="K956" s="208" t="s">
        <v>630</v>
      </c>
      <c r="L956" s="83" t="s">
        <v>108</v>
      </c>
      <c r="M956" s="184">
        <v>24696</v>
      </c>
      <c r="N956" s="184"/>
      <c r="O956" s="85" t="s">
        <v>102</v>
      </c>
      <c r="P956" s="185">
        <v>42491</v>
      </c>
      <c r="Q956" s="186" t="s">
        <v>203</v>
      </c>
      <c r="R956" s="186"/>
      <c r="S956" s="186"/>
      <c r="T956" s="187"/>
      <c r="U956" s="188" t="s">
        <v>296</v>
      </c>
      <c r="V956" s="188" t="s">
        <v>297</v>
      </c>
      <c r="W956" s="188" t="s">
        <v>297</v>
      </c>
      <c r="X956" s="189" t="s">
        <v>167</v>
      </c>
      <c r="Y956" s="190"/>
      <c r="Z956" s="83">
        <v>700</v>
      </c>
      <c r="AA956" s="83" t="s">
        <v>193</v>
      </c>
      <c r="AB956" s="83" t="s">
        <v>181</v>
      </c>
      <c r="AC956" s="83" t="s">
        <v>102</v>
      </c>
      <c r="AD956" s="83" t="s">
        <v>8852</v>
      </c>
      <c r="AE956" s="83" t="s">
        <v>102</v>
      </c>
      <c r="AF956" s="83" t="s">
        <v>102</v>
      </c>
      <c r="AG956" s="83" t="s">
        <v>119</v>
      </c>
      <c r="AH956" s="83" t="s">
        <v>8853</v>
      </c>
      <c r="AI956" s="83" t="s">
        <v>104</v>
      </c>
      <c r="AJ956" s="83" t="s">
        <v>105</v>
      </c>
      <c r="AK956" s="191" t="s">
        <v>8852</v>
      </c>
      <c r="AL956" s="191" t="s">
        <v>102</v>
      </c>
      <c r="AM956" s="191" t="s">
        <v>102</v>
      </c>
      <c r="AN956" s="191" t="s">
        <v>119</v>
      </c>
      <c r="AO956" s="191" t="s">
        <v>8853</v>
      </c>
      <c r="AP956" s="191" t="s">
        <v>104</v>
      </c>
      <c r="AQ956" s="191" t="s">
        <v>105</v>
      </c>
      <c r="AR956" s="191" t="s">
        <v>106</v>
      </c>
      <c r="AS956" s="191" t="s">
        <v>8852</v>
      </c>
      <c r="AT956" s="191" t="s">
        <v>485</v>
      </c>
      <c r="AU956" s="191" t="s">
        <v>8853</v>
      </c>
      <c r="AV956" s="191" t="s">
        <v>104</v>
      </c>
      <c r="AW956" s="191" t="s">
        <v>204</v>
      </c>
      <c r="AX956" s="191"/>
      <c r="AY956" s="192" t="s">
        <v>454</v>
      </c>
      <c r="AZ956" s="192" t="s">
        <v>416</v>
      </c>
      <c r="BA956" s="91" t="s">
        <v>108</v>
      </c>
      <c r="BB956" s="90">
        <v>0</v>
      </c>
      <c r="BC956" s="93" t="s">
        <v>102</v>
      </c>
      <c r="BD956" s="93" t="s">
        <v>102</v>
      </c>
      <c r="BE956" s="93" t="s">
        <v>102</v>
      </c>
      <c r="BF956" s="93" t="s">
        <v>102</v>
      </c>
      <c r="BG956" s="97" t="s">
        <v>108</v>
      </c>
      <c r="BH956" s="93" t="s">
        <v>108</v>
      </c>
      <c r="BI956" s="93" t="s">
        <v>102</v>
      </c>
      <c r="BJ956" s="93" t="s">
        <v>102</v>
      </c>
      <c r="BK956" s="93" t="s">
        <v>102</v>
      </c>
      <c r="BL956" s="93" t="s">
        <v>102</v>
      </c>
      <c r="BM956" s="93" t="s">
        <v>102</v>
      </c>
      <c r="BN956" s="93" t="s">
        <v>102</v>
      </c>
      <c r="BO956" s="93" t="s">
        <v>102</v>
      </c>
      <c r="BP956" s="96" t="s">
        <v>102</v>
      </c>
      <c r="BQ956" s="90">
        <v>0</v>
      </c>
      <c r="BR956" s="93" t="s">
        <v>102</v>
      </c>
      <c r="BS956" s="93" t="s">
        <v>102</v>
      </c>
      <c r="BT956" s="93" t="s">
        <v>102</v>
      </c>
      <c r="BU956" s="93" t="s">
        <v>102</v>
      </c>
      <c r="BV956" s="97" t="s">
        <v>108</v>
      </c>
      <c r="BW956" s="93" t="s">
        <v>108</v>
      </c>
      <c r="BX956" s="95" t="s">
        <v>102</v>
      </c>
      <c r="BY956" s="93" t="s">
        <v>102</v>
      </c>
      <c r="BZ956" s="93" t="s">
        <v>102</v>
      </c>
      <c r="CA956" s="93" t="s">
        <v>102</v>
      </c>
      <c r="CB956" s="93" t="s">
        <v>102</v>
      </c>
      <c r="CC956" s="93" t="s">
        <v>102</v>
      </c>
      <c r="CD956" s="93" t="s">
        <v>102</v>
      </c>
      <c r="CE956" s="193" t="s">
        <v>102</v>
      </c>
      <c r="CF956" s="194" t="s">
        <v>436</v>
      </c>
      <c r="CG956" s="195" t="s">
        <v>8854</v>
      </c>
      <c r="CH956" s="101" t="s">
        <v>563</v>
      </c>
      <c r="CI956" s="102"/>
      <c r="CJ956" s="196" t="s">
        <v>577</v>
      </c>
      <c r="CK956" s="104" t="s">
        <v>190</v>
      </c>
      <c r="CL956" s="105"/>
      <c r="CM956" s="83" t="s">
        <v>578</v>
      </c>
      <c r="CN956" s="106" t="s">
        <v>108</v>
      </c>
      <c r="CO956" s="197" t="s">
        <v>566</v>
      </c>
      <c r="CP956" s="107"/>
      <c r="CQ956" s="198" t="s">
        <v>107</v>
      </c>
      <c r="CR956" s="198" t="s">
        <v>107</v>
      </c>
      <c r="CS956" s="199"/>
      <c r="CT956" s="83" t="s">
        <v>109</v>
      </c>
      <c r="CU956" s="83" t="s">
        <v>109</v>
      </c>
      <c r="CV956" s="83">
        <v>75</v>
      </c>
      <c r="CW956" s="83" t="s">
        <v>270</v>
      </c>
      <c r="CX956" s="83">
        <v>75</v>
      </c>
      <c r="CY956" s="83" t="s">
        <v>108</v>
      </c>
      <c r="CZ956" s="83">
        <v>1258813.5</v>
      </c>
      <c r="DA956" s="83" t="s">
        <v>8855</v>
      </c>
      <c r="DB956" s="83" t="s">
        <v>118</v>
      </c>
      <c r="DC956" s="83" t="s">
        <v>108</v>
      </c>
      <c r="DD956" s="83">
        <v>6034</v>
      </c>
      <c r="DE956" s="83" t="s">
        <v>173</v>
      </c>
      <c r="DF956" s="83" t="s">
        <v>118</v>
      </c>
      <c r="DG956" s="83" t="s">
        <v>500</v>
      </c>
      <c r="DH956" s="83"/>
      <c r="DI956" s="85">
        <v>43646</v>
      </c>
      <c r="DJ956" s="83" t="s">
        <v>584</v>
      </c>
      <c r="DK956" s="83" t="s">
        <v>102</v>
      </c>
      <c r="DL956" s="83" t="s">
        <v>482</v>
      </c>
      <c r="DM956" s="83">
        <v>0</v>
      </c>
      <c r="DN956" s="83" t="s">
        <v>483</v>
      </c>
      <c r="DO956" s="83">
        <v>1</v>
      </c>
      <c r="DP956" s="83">
        <v>1</v>
      </c>
      <c r="DQ956" s="83"/>
      <c r="DR956" s="83" t="s">
        <v>108</v>
      </c>
      <c r="DS956" s="83" t="s">
        <v>497</v>
      </c>
      <c r="DU956" s="215" t="s">
        <v>269</v>
      </c>
      <c r="DV956" s="136">
        <v>1</v>
      </c>
      <c r="DW956" s="136">
        <v>3</v>
      </c>
      <c r="DX956" s="215" t="s">
        <v>269</v>
      </c>
      <c r="DY956" s="215" t="s">
        <v>269</v>
      </c>
      <c r="DZ956" s="215" t="s">
        <v>269</v>
      </c>
      <c r="EA956" s="215" t="s">
        <v>269</v>
      </c>
      <c r="EB956" s="215" t="s">
        <v>269</v>
      </c>
      <c r="EC956" s="215" t="s">
        <v>269</v>
      </c>
      <c r="ED956" s="215" t="s">
        <v>269</v>
      </c>
      <c r="EE956" s="215" t="s">
        <v>269</v>
      </c>
    </row>
    <row r="957" spans="1:135" ht="57.6" x14ac:dyDescent="0.55000000000000004">
      <c r="A957" s="83" t="s">
        <v>130</v>
      </c>
      <c r="B957" s="136">
        <v>584672</v>
      </c>
      <c r="C957" t="s">
        <v>1015</v>
      </c>
      <c r="D957" s="83" t="s">
        <v>228</v>
      </c>
      <c r="E957" s="138">
        <v>304504306930</v>
      </c>
      <c r="F957" s="83" t="s">
        <v>143</v>
      </c>
      <c r="G957" s="85">
        <v>43620</v>
      </c>
      <c r="H957" s="83" t="s">
        <v>98</v>
      </c>
      <c r="I957" s="84" t="s">
        <v>612</v>
      </c>
      <c r="J957" s="207" t="s">
        <v>628</v>
      </c>
      <c r="K957" s="208" t="s">
        <v>633</v>
      </c>
      <c r="L957" s="83" t="s">
        <v>108</v>
      </c>
      <c r="M957" s="184" t="s">
        <v>102</v>
      </c>
      <c r="N957" s="184" t="s">
        <v>556</v>
      </c>
      <c r="O957" s="85" t="s">
        <v>102</v>
      </c>
      <c r="P957" s="185">
        <v>42491</v>
      </c>
      <c r="Q957" s="186" t="s">
        <v>202</v>
      </c>
      <c r="R957" s="186" t="s">
        <v>613</v>
      </c>
      <c r="S957" s="186"/>
      <c r="T957" s="187"/>
      <c r="U957" s="188" t="s">
        <v>295</v>
      </c>
      <c r="V957" s="188" t="s">
        <v>205</v>
      </c>
      <c r="W957" s="188" t="s">
        <v>295</v>
      </c>
      <c r="X957" s="189" t="s">
        <v>107</v>
      </c>
      <c r="Y957" s="190" t="s">
        <v>614</v>
      </c>
      <c r="Z957" s="83">
        <v>700</v>
      </c>
      <c r="AA957" s="83" t="s">
        <v>193</v>
      </c>
      <c r="AB957" s="83" t="s">
        <v>181</v>
      </c>
      <c r="AC957" s="83" t="s">
        <v>102</v>
      </c>
      <c r="AD957" s="83" t="s">
        <v>8856</v>
      </c>
      <c r="AE957" s="83" t="s">
        <v>8857</v>
      </c>
      <c r="AF957" s="83" t="s">
        <v>102</v>
      </c>
      <c r="AG957" s="83" t="s">
        <v>175</v>
      </c>
      <c r="AH957" s="83" t="s">
        <v>8858</v>
      </c>
      <c r="AI957" s="83" t="s">
        <v>104</v>
      </c>
      <c r="AJ957" s="83" t="s">
        <v>105</v>
      </c>
      <c r="AK957" s="191" t="s">
        <v>8856</v>
      </c>
      <c r="AL957" s="191" t="s">
        <v>8857</v>
      </c>
      <c r="AM957" s="191" t="s">
        <v>102</v>
      </c>
      <c r="AN957" s="191" t="s">
        <v>175</v>
      </c>
      <c r="AO957" s="191" t="s">
        <v>8858</v>
      </c>
      <c r="AP957" s="191" t="s">
        <v>104</v>
      </c>
      <c r="AQ957" s="191" t="s">
        <v>105</v>
      </c>
      <c r="AR957" s="191" t="s">
        <v>106</v>
      </c>
      <c r="AS957" s="191"/>
      <c r="AT957" s="191"/>
      <c r="AU957" s="191"/>
      <c r="AV957" s="191"/>
      <c r="AW957" s="191"/>
      <c r="AX957" s="191" t="s">
        <v>575</v>
      </c>
      <c r="AY957" s="192" t="s">
        <v>454</v>
      </c>
      <c r="AZ957" s="192" t="s">
        <v>108</v>
      </c>
      <c r="BA957" s="91" t="s">
        <v>108</v>
      </c>
      <c r="BB957" s="90">
        <v>0</v>
      </c>
      <c r="BC957" s="93" t="s">
        <v>102</v>
      </c>
      <c r="BD957" s="93" t="s">
        <v>102</v>
      </c>
      <c r="BE957" s="93" t="s">
        <v>102</v>
      </c>
      <c r="BF957" s="93" t="s">
        <v>102</v>
      </c>
      <c r="BG957" s="97" t="s">
        <v>108</v>
      </c>
      <c r="BH957" s="93" t="s">
        <v>108</v>
      </c>
      <c r="BI957" s="93" t="s">
        <v>102</v>
      </c>
      <c r="BJ957" s="93" t="s">
        <v>102</v>
      </c>
      <c r="BK957" s="93" t="s">
        <v>102</v>
      </c>
      <c r="BL957" s="93" t="s">
        <v>102</v>
      </c>
      <c r="BM957" s="93" t="s">
        <v>102</v>
      </c>
      <c r="BN957" s="93" t="s">
        <v>102</v>
      </c>
      <c r="BO957" s="93" t="s">
        <v>102</v>
      </c>
      <c r="BP957" s="96" t="s">
        <v>102</v>
      </c>
      <c r="BQ957" s="90">
        <v>0</v>
      </c>
      <c r="BR957" s="93" t="s">
        <v>102</v>
      </c>
      <c r="BS957" s="93" t="s">
        <v>102</v>
      </c>
      <c r="BT957" s="93" t="s">
        <v>102</v>
      </c>
      <c r="BU957" s="93" t="s">
        <v>102</v>
      </c>
      <c r="BV957" s="97" t="s">
        <v>108</v>
      </c>
      <c r="BW957" s="93" t="s">
        <v>108</v>
      </c>
      <c r="BX957" s="95" t="s">
        <v>102</v>
      </c>
      <c r="BY957" s="93" t="s">
        <v>102</v>
      </c>
      <c r="BZ957" s="93" t="s">
        <v>102</v>
      </c>
      <c r="CA957" s="93" t="s">
        <v>102</v>
      </c>
      <c r="CB957" s="93" t="s">
        <v>102</v>
      </c>
      <c r="CC957" s="93" t="s">
        <v>102</v>
      </c>
      <c r="CD957" s="93" t="s">
        <v>102</v>
      </c>
      <c r="CE957" s="193" t="s">
        <v>102</v>
      </c>
      <c r="CF957" s="194" t="s">
        <v>508</v>
      </c>
      <c r="CG957" s="195" t="s">
        <v>102</v>
      </c>
      <c r="CH957" s="101" t="e">
        <v>#N/A</v>
      </c>
      <c r="CI957" s="102" t="s">
        <v>580</v>
      </c>
      <c r="CJ957" s="196" t="s">
        <v>108</v>
      </c>
      <c r="CK957" s="104" t="s">
        <v>109</v>
      </c>
      <c r="CL957" s="105" t="s">
        <v>579</v>
      </c>
      <c r="CM957" s="83" t="s">
        <v>108</v>
      </c>
      <c r="CN957" s="106" t="s">
        <v>108</v>
      </c>
      <c r="CO957" s="197" t="s">
        <v>108</v>
      </c>
      <c r="CP957" s="107"/>
      <c r="CQ957" s="198" t="s">
        <v>474</v>
      </c>
      <c r="CR957" s="198" t="s">
        <v>474</v>
      </c>
      <c r="CS957" s="199" t="s">
        <v>616</v>
      </c>
      <c r="CT957" s="83" t="s">
        <v>109</v>
      </c>
      <c r="CU957" s="83" t="s">
        <v>109</v>
      </c>
      <c r="CV957" s="83">
        <v>18</v>
      </c>
      <c r="CW957" s="83" t="s">
        <v>112</v>
      </c>
      <c r="CX957" s="83">
        <v>18</v>
      </c>
      <c r="CY957" s="83" t="s">
        <v>8859</v>
      </c>
      <c r="CZ957" s="83">
        <v>1260133</v>
      </c>
      <c r="DA957" s="83" t="s">
        <v>138</v>
      </c>
      <c r="DB957" s="83" t="s">
        <v>124</v>
      </c>
      <c r="DC957" s="83" t="s">
        <v>501</v>
      </c>
      <c r="DD957" s="83">
        <v>5631</v>
      </c>
      <c r="DE957" s="83" t="s">
        <v>582</v>
      </c>
      <c r="DF957" s="83" t="s">
        <v>145</v>
      </c>
      <c r="DG957" s="83" t="s">
        <v>501</v>
      </c>
      <c r="DH957" s="83" t="s">
        <v>582</v>
      </c>
      <c r="DI957" s="85">
        <v>43646</v>
      </c>
      <c r="DJ957" s="83" t="s">
        <v>584</v>
      </c>
      <c r="DK957" s="83" t="s">
        <v>102</v>
      </c>
      <c r="DL957" s="83" t="s">
        <v>482</v>
      </c>
      <c r="DM957" s="83">
        <v>0</v>
      </c>
      <c r="DN957" s="83" t="s">
        <v>238</v>
      </c>
      <c r="DO957" s="83">
        <v>1</v>
      </c>
      <c r="DP957" s="83">
        <v>3</v>
      </c>
      <c r="DQ957" s="83"/>
      <c r="DR957" s="83" t="s">
        <v>108</v>
      </c>
      <c r="DS957" s="83" t="s">
        <v>497</v>
      </c>
      <c r="DU957" s="215" t="s">
        <v>269</v>
      </c>
      <c r="DV957" s="136">
        <v>1</v>
      </c>
      <c r="DW957" s="136">
        <v>3</v>
      </c>
      <c r="DX957" s="215" t="s">
        <v>269</v>
      </c>
      <c r="DY957" s="215" t="s">
        <v>269</v>
      </c>
      <c r="DZ957" s="215" t="s">
        <v>269</v>
      </c>
      <c r="EA957" s="215" t="s">
        <v>269</v>
      </c>
      <c r="EB957" s="215" t="s">
        <v>269</v>
      </c>
      <c r="EC957" s="215" t="s">
        <v>269</v>
      </c>
      <c r="ED957" s="215" t="s">
        <v>269</v>
      </c>
      <c r="EE957" s="215" t="s">
        <v>269</v>
      </c>
    </row>
    <row r="958" spans="1:135" ht="28.8" x14ac:dyDescent="0.55000000000000004">
      <c r="A958" s="83" t="s">
        <v>130</v>
      </c>
      <c r="B958" s="136">
        <v>912623</v>
      </c>
      <c r="C958" t="s">
        <v>1589</v>
      </c>
      <c r="D958" s="83" t="s">
        <v>228</v>
      </c>
      <c r="E958" s="138">
        <v>636185090033</v>
      </c>
      <c r="F958" s="83" t="s">
        <v>114</v>
      </c>
      <c r="G958" s="85">
        <v>43634</v>
      </c>
      <c r="H958" s="83" t="s">
        <v>98</v>
      </c>
      <c r="I958" s="84" t="s">
        <v>618</v>
      </c>
      <c r="J958" s="207" t="s">
        <v>629</v>
      </c>
      <c r="K958" s="208" t="s">
        <v>634</v>
      </c>
      <c r="L958" s="83" t="s">
        <v>108</v>
      </c>
      <c r="M958" s="184">
        <v>27786</v>
      </c>
      <c r="N958" s="184"/>
      <c r="O958" s="85" t="s">
        <v>102</v>
      </c>
      <c r="P958" s="185">
        <v>43013</v>
      </c>
      <c r="Q958" s="186" t="s">
        <v>203</v>
      </c>
      <c r="R958" s="186"/>
      <c r="S958" s="186"/>
      <c r="T958" s="187"/>
      <c r="U958" s="188" t="s">
        <v>296</v>
      </c>
      <c r="V958" s="188" t="s">
        <v>205</v>
      </c>
      <c r="W958" s="189" t="s">
        <v>619</v>
      </c>
      <c r="X958" s="189" t="s">
        <v>107</v>
      </c>
      <c r="Y958" s="190" t="s">
        <v>614</v>
      </c>
      <c r="Z958" s="83">
        <v>700</v>
      </c>
      <c r="AA958" s="83" t="s">
        <v>193</v>
      </c>
      <c r="AB958" s="83" t="s">
        <v>181</v>
      </c>
      <c r="AC958" s="83" t="s">
        <v>102</v>
      </c>
      <c r="AD958" s="83" t="s">
        <v>8860</v>
      </c>
      <c r="AE958" s="83" t="s">
        <v>102</v>
      </c>
      <c r="AF958" s="83" t="s">
        <v>102</v>
      </c>
      <c r="AG958" s="83" t="s">
        <v>174</v>
      </c>
      <c r="AH958" s="83" t="s">
        <v>8849</v>
      </c>
      <c r="AI958" s="83" t="s">
        <v>104</v>
      </c>
      <c r="AJ958" s="83" t="s">
        <v>105</v>
      </c>
      <c r="AK958" s="191" t="s">
        <v>8860</v>
      </c>
      <c r="AL958" s="191" t="s">
        <v>102</v>
      </c>
      <c r="AM958" s="191" t="s">
        <v>102</v>
      </c>
      <c r="AN958" s="191" t="s">
        <v>174</v>
      </c>
      <c r="AO958" s="191" t="s">
        <v>8849</v>
      </c>
      <c r="AP958" s="191" t="s">
        <v>104</v>
      </c>
      <c r="AQ958" s="191" t="s">
        <v>105</v>
      </c>
      <c r="AR958" s="191" t="s">
        <v>106</v>
      </c>
      <c r="AS958" s="191" t="s">
        <v>8860</v>
      </c>
      <c r="AT958" s="191" t="s">
        <v>488</v>
      </c>
      <c r="AU958" s="191" t="s">
        <v>8861</v>
      </c>
      <c r="AV958" s="191" t="s">
        <v>104</v>
      </c>
      <c r="AW958" s="191" t="s">
        <v>204</v>
      </c>
      <c r="AX958" s="191"/>
      <c r="AY958" s="192" t="s">
        <v>454</v>
      </c>
      <c r="AZ958" s="192" t="s">
        <v>416</v>
      </c>
      <c r="BA958" s="91" t="s">
        <v>108</v>
      </c>
      <c r="BB958" s="90">
        <v>0</v>
      </c>
      <c r="BC958" s="93" t="s">
        <v>102</v>
      </c>
      <c r="BD958" s="93" t="s">
        <v>102</v>
      </c>
      <c r="BE958" s="93" t="s">
        <v>102</v>
      </c>
      <c r="BF958" s="93" t="s">
        <v>102</v>
      </c>
      <c r="BG958" s="97" t="s">
        <v>108</v>
      </c>
      <c r="BH958" s="93" t="s">
        <v>108</v>
      </c>
      <c r="BI958" s="93" t="s">
        <v>102</v>
      </c>
      <c r="BJ958" s="93" t="s">
        <v>102</v>
      </c>
      <c r="BK958" s="93" t="s">
        <v>102</v>
      </c>
      <c r="BL958" s="93" t="s">
        <v>102</v>
      </c>
      <c r="BM958" s="93" t="s">
        <v>102</v>
      </c>
      <c r="BN958" s="93" t="s">
        <v>102</v>
      </c>
      <c r="BO958" s="93" t="s">
        <v>102</v>
      </c>
      <c r="BP958" s="96" t="s">
        <v>102</v>
      </c>
      <c r="BQ958" s="90">
        <v>0</v>
      </c>
      <c r="BR958" s="93" t="s">
        <v>102</v>
      </c>
      <c r="BS958" s="93" t="s">
        <v>102</v>
      </c>
      <c r="BT958" s="93" t="s">
        <v>102</v>
      </c>
      <c r="BU958" s="93" t="s">
        <v>102</v>
      </c>
      <c r="BV958" s="97" t="s">
        <v>108</v>
      </c>
      <c r="BW958" s="93" t="s">
        <v>108</v>
      </c>
      <c r="BX958" s="95" t="s">
        <v>102</v>
      </c>
      <c r="BY958" s="93" t="s">
        <v>102</v>
      </c>
      <c r="BZ958" s="93" t="s">
        <v>102</v>
      </c>
      <c r="CA958" s="93" t="s">
        <v>102</v>
      </c>
      <c r="CB958" s="93" t="s">
        <v>102</v>
      </c>
      <c r="CC958" s="93" t="s">
        <v>102</v>
      </c>
      <c r="CD958" s="93" t="s">
        <v>102</v>
      </c>
      <c r="CE958" s="193" t="s">
        <v>102</v>
      </c>
      <c r="CF958" s="194" t="s">
        <v>436</v>
      </c>
      <c r="CG958" s="195" t="s">
        <v>8862</v>
      </c>
      <c r="CH958" s="101" t="s">
        <v>310</v>
      </c>
      <c r="CI958" s="102"/>
      <c r="CJ958" s="196" t="s">
        <v>8863</v>
      </c>
      <c r="CK958" s="104" t="s">
        <v>190</v>
      </c>
      <c r="CL958" s="105"/>
      <c r="CM958" s="83" t="s">
        <v>623</v>
      </c>
      <c r="CN958" s="106" t="s">
        <v>624</v>
      </c>
      <c r="CO958" s="197" t="s">
        <v>625</v>
      </c>
      <c r="CP958" s="107"/>
      <c r="CQ958" s="198" t="s">
        <v>474</v>
      </c>
      <c r="CR958" s="198" t="s">
        <v>474</v>
      </c>
      <c r="CS958" s="199"/>
      <c r="CT958" s="83" t="s">
        <v>109</v>
      </c>
      <c r="CU958" s="83" t="s">
        <v>109</v>
      </c>
      <c r="CV958" s="83">
        <v>44</v>
      </c>
      <c r="CW958" s="83" t="s">
        <v>139</v>
      </c>
      <c r="CX958" s="83">
        <v>44</v>
      </c>
      <c r="CY958" s="83" t="s">
        <v>108</v>
      </c>
      <c r="CZ958" s="83">
        <v>1261452.5</v>
      </c>
      <c r="DA958" s="83" t="s">
        <v>581</v>
      </c>
      <c r="DB958" s="83" t="s">
        <v>152</v>
      </c>
      <c r="DC958" s="83" t="s">
        <v>500</v>
      </c>
      <c r="DD958" s="83">
        <v>3668</v>
      </c>
      <c r="DE958" s="83" t="s">
        <v>606</v>
      </c>
      <c r="DF958" s="83" t="s">
        <v>152</v>
      </c>
      <c r="DG958" s="83" t="s">
        <v>500</v>
      </c>
      <c r="DH958" s="83"/>
      <c r="DI958" s="85">
        <v>43646</v>
      </c>
      <c r="DJ958" s="83" t="s">
        <v>584</v>
      </c>
      <c r="DK958" s="83" t="s">
        <v>102</v>
      </c>
      <c r="DL958" s="83" t="s">
        <v>482</v>
      </c>
      <c r="DM958" s="83">
        <v>0</v>
      </c>
      <c r="DN958" s="83" t="s">
        <v>483</v>
      </c>
      <c r="DO958" s="83">
        <v>1</v>
      </c>
      <c r="DP958" s="83">
        <v>1</v>
      </c>
      <c r="DQ958" s="83"/>
      <c r="DR958" s="83" t="s">
        <v>108</v>
      </c>
      <c r="DS958" s="83" t="s">
        <v>497</v>
      </c>
      <c r="DU958" s="215" t="s">
        <v>269</v>
      </c>
      <c r="DV958" s="136">
        <v>1</v>
      </c>
      <c r="DW958" s="136">
        <v>3</v>
      </c>
      <c r="DX958" s="215" t="s">
        <v>269</v>
      </c>
      <c r="DY958" s="215" t="s">
        <v>269</v>
      </c>
      <c r="DZ958" s="215" t="s">
        <v>269</v>
      </c>
      <c r="EA958" s="215" t="s">
        <v>269</v>
      </c>
      <c r="EB958" s="215" t="s">
        <v>269</v>
      </c>
      <c r="EC958" s="215" t="s">
        <v>269</v>
      </c>
      <c r="ED958" s="215" t="s">
        <v>269</v>
      </c>
      <c r="EE958" s="215" t="s">
        <v>269</v>
      </c>
    </row>
    <row r="959" spans="1:135" ht="28.8" x14ac:dyDescent="0.55000000000000004">
      <c r="A959" s="83" t="s">
        <v>130</v>
      </c>
      <c r="B959" s="136">
        <v>773878</v>
      </c>
      <c r="C959" t="s">
        <v>1590</v>
      </c>
      <c r="D959" s="83" t="s">
        <v>228</v>
      </c>
      <c r="E959" s="138">
        <v>764135273687</v>
      </c>
      <c r="F959" s="83" t="s">
        <v>114</v>
      </c>
      <c r="G959" s="85">
        <v>43643</v>
      </c>
      <c r="H959" s="211" t="s">
        <v>98</v>
      </c>
      <c r="I959" s="84" t="s">
        <v>610</v>
      </c>
      <c r="J959" s="207" t="s">
        <v>627</v>
      </c>
      <c r="K959" s="208" t="s">
        <v>630</v>
      </c>
      <c r="L959" s="83" t="s">
        <v>108</v>
      </c>
      <c r="M959" s="184">
        <v>24697</v>
      </c>
      <c r="N959" s="184"/>
      <c r="O959" s="85" t="s">
        <v>102</v>
      </c>
      <c r="P959" s="185">
        <v>42491</v>
      </c>
      <c r="Q959" s="186" t="s">
        <v>203</v>
      </c>
      <c r="R959" s="186"/>
      <c r="S959" s="186"/>
      <c r="T959" s="187"/>
      <c r="U959" s="188" t="s">
        <v>296</v>
      </c>
      <c r="V959" s="188" t="s">
        <v>297</v>
      </c>
      <c r="W959" s="188" t="s">
        <v>297</v>
      </c>
      <c r="X959" s="189" t="s">
        <v>167</v>
      </c>
      <c r="Y959" s="190"/>
      <c r="Z959" s="83">
        <v>700</v>
      </c>
      <c r="AA959" s="83" t="s">
        <v>193</v>
      </c>
      <c r="AB959" s="83" t="s">
        <v>181</v>
      </c>
      <c r="AC959" s="83" t="s">
        <v>102</v>
      </c>
      <c r="AD959" s="83" t="s">
        <v>8864</v>
      </c>
      <c r="AE959" s="83" t="s">
        <v>102</v>
      </c>
      <c r="AF959" s="83" t="s">
        <v>102</v>
      </c>
      <c r="AG959" s="83" t="s">
        <v>119</v>
      </c>
      <c r="AH959" s="83" t="s">
        <v>8865</v>
      </c>
      <c r="AI959" s="83" t="s">
        <v>104</v>
      </c>
      <c r="AJ959" s="83" t="s">
        <v>105</v>
      </c>
      <c r="AK959" s="191" t="s">
        <v>8864</v>
      </c>
      <c r="AL959" s="191" t="s">
        <v>102</v>
      </c>
      <c r="AM959" s="191" t="s">
        <v>102</v>
      </c>
      <c r="AN959" s="191" t="s">
        <v>119</v>
      </c>
      <c r="AO959" s="191" t="s">
        <v>8865</v>
      </c>
      <c r="AP959" s="191" t="s">
        <v>104</v>
      </c>
      <c r="AQ959" s="191" t="s">
        <v>105</v>
      </c>
      <c r="AR959" s="191" t="s">
        <v>106</v>
      </c>
      <c r="AS959" s="191" t="s">
        <v>8864</v>
      </c>
      <c r="AT959" s="191" t="s">
        <v>485</v>
      </c>
      <c r="AU959" s="191" t="s">
        <v>8865</v>
      </c>
      <c r="AV959" s="191" t="s">
        <v>104</v>
      </c>
      <c r="AW959" s="191" t="s">
        <v>204</v>
      </c>
      <c r="AX959" s="191"/>
      <c r="AY959" s="192" t="s">
        <v>454</v>
      </c>
      <c r="AZ959" s="192" t="s">
        <v>416</v>
      </c>
      <c r="BA959" s="91" t="s">
        <v>108</v>
      </c>
      <c r="BB959" s="90">
        <v>0</v>
      </c>
      <c r="BC959" s="93" t="s">
        <v>102</v>
      </c>
      <c r="BD959" s="93" t="s">
        <v>102</v>
      </c>
      <c r="BE959" s="93" t="s">
        <v>102</v>
      </c>
      <c r="BF959" s="93" t="s">
        <v>102</v>
      </c>
      <c r="BG959" s="97" t="s">
        <v>108</v>
      </c>
      <c r="BH959" s="93" t="s">
        <v>108</v>
      </c>
      <c r="BI959" s="93" t="s">
        <v>102</v>
      </c>
      <c r="BJ959" s="93" t="s">
        <v>102</v>
      </c>
      <c r="BK959" s="93" t="s">
        <v>102</v>
      </c>
      <c r="BL959" s="93" t="s">
        <v>102</v>
      </c>
      <c r="BM959" s="93" t="s">
        <v>102</v>
      </c>
      <c r="BN959" s="93" t="s">
        <v>102</v>
      </c>
      <c r="BO959" s="93" t="s">
        <v>102</v>
      </c>
      <c r="BP959" s="96" t="s">
        <v>102</v>
      </c>
      <c r="BQ959" s="90">
        <v>0</v>
      </c>
      <c r="BR959" s="93" t="s">
        <v>102</v>
      </c>
      <c r="BS959" s="93" t="s">
        <v>102</v>
      </c>
      <c r="BT959" s="93" t="s">
        <v>102</v>
      </c>
      <c r="BU959" s="93" t="s">
        <v>102</v>
      </c>
      <c r="BV959" s="97" t="s">
        <v>108</v>
      </c>
      <c r="BW959" s="93" t="s">
        <v>108</v>
      </c>
      <c r="BX959" s="95" t="s">
        <v>102</v>
      </c>
      <c r="BY959" s="93" t="s">
        <v>102</v>
      </c>
      <c r="BZ959" s="93" t="s">
        <v>102</v>
      </c>
      <c r="CA959" s="93" t="s">
        <v>102</v>
      </c>
      <c r="CB959" s="93" t="s">
        <v>102</v>
      </c>
      <c r="CC959" s="93" t="s">
        <v>102</v>
      </c>
      <c r="CD959" s="93" t="s">
        <v>102</v>
      </c>
      <c r="CE959" s="193" t="s">
        <v>102</v>
      </c>
      <c r="CF959" s="194" t="s">
        <v>436</v>
      </c>
      <c r="CG959" s="195" t="s">
        <v>8866</v>
      </c>
      <c r="CH959" s="101" t="s">
        <v>563</v>
      </c>
      <c r="CI959" s="102"/>
      <c r="CJ959" s="196" t="s">
        <v>577</v>
      </c>
      <c r="CK959" s="104" t="s">
        <v>190</v>
      </c>
      <c r="CL959" s="105"/>
      <c r="CM959" s="83" t="s">
        <v>578</v>
      </c>
      <c r="CN959" s="106" t="s">
        <v>108</v>
      </c>
      <c r="CO959" s="197" t="s">
        <v>566</v>
      </c>
      <c r="CP959" s="107"/>
      <c r="CQ959" s="198" t="s">
        <v>107</v>
      </c>
      <c r="CR959" s="198" t="s">
        <v>107</v>
      </c>
      <c r="CS959" s="199"/>
      <c r="CT959" s="83" t="s">
        <v>109</v>
      </c>
      <c r="CU959" s="83" t="s">
        <v>109</v>
      </c>
      <c r="CV959" s="83">
        <v>4</v>
      </c>
      <c r="CW959" s="83" t="s">
        <v>270</v>
      </c>
      <c r="CX959" s="83">
        <v>4</v>
      </c>
      <c r="CY959" s="83" t="s">
        <v>108</v>
      </c>
      <c r="CZ959" s="83">
        <v>1262772</v>
      </c>
      <c r="DA959" s="83" t="s">
        <v>8867</v>
      </c>
      <c r="DB959" s="83" t="s">
        <v>118</v>
      </c>
      <c r="DC959" s="83" t="s">
        <v>108</v>
      </c>
      <c r="DD959" s="83">
        <v>3787</v>
      </c>
      <c r="DE959" s="83" t="s">
        <v>173</v>
      </c>
      <c r="DF959" s="83" t="s">
        <v>118</v>
      </c>
      <c r="DG959" s="83" t="s">
        <v>500</v>
      </c>
      <c r="DH959" s="83"/>
      <c r="DI959" s="85">
        <v>43646</v>
      </c>
      <c r="DJ959" s="83" t="s">
        <v>584</v>
      </c>
      <c r="DK959" s="83" t="s">
        <v>102</v>
      </c>
      <c r="DL959" s="83" t="s">
        <v>482</v>
      </c>
      <c r="DM959" s="83">
        <v>0</v>
      </c>
      <c r="DN959" s="83" t="s">
        <v>483</v>
      </c>
      <c r="DO959" s="83">
        <v>1</v>
      </c>
      <c r="DP959" s="83">
        <v>2</v>
      </c>
      <c r="DQ959" s="83"/>
      <c r="DR959" s="83" t="s">
        <v>108</v>
      </c>
      <c r="DS959" s="83" t="s">
        <v>497</v>
      </c>
      <c r="DU959" s="215" t="s">
        <v>269</v>
      </c>
      <c r="DV959" s="136">
        <v>1</v>
      </c>
      <c r="DW959" s="136">
        <v>3</v>
      </c>
      <c r="DX959" s="215" t="s">
        <v>269</v>
      </c>
      <c r="DY959" s="215" t="s">
        <v>269</v>
      </c>
      <c r="DZ959" s="215" t="s">
        <v>269</v>
      </c>
      <c r="EA959" s="215" t="s">
        <v>269</v>
      </c>
      <c r="EB959" s="215" t="s">
        <v>269</v>
      </c>
      <c r="EC959" s="215" t="s">
        <v>269</v>
      </c>
      <c r="ED959" s="215" t="s">
        <v>269</v>
      </c>
      <c r="EE959" s="215" t="s">
        <v>269</v>
      </c>
    </row>
    <row r="960" spans="1:135" ht="57.6" x14ac:dyDescent="0.55000000000000004">
      <c r="A960" s="83" t="s">
        <v>130</v>
      </c>
      <c r="B960" s="136">
        <v>767607</v>
      </c>
      <c r="C960" t="s">
        <v>1591</v>
      </c>
      <c r="D960" s="83" t="s">
        <v>228</v>
      </c>
      <c r="E960" s="138">
        <v>975907323317</v>
      </c>
      <c r="F960" s="83" t="s">
        <v>143</v>
      </c>
      <c r="G960" s="85">
        <v>43620</v>
      </c>
      <c r="H960" s="83" t="s">
        <v>98</v>
      </c>
      <c r="I960" s="84" t="s">
        <v>612</v>
      </c>
      <c r="J960" s="207" t="s">
        <v>628</v>
      </c>
      <c r="K960" s="208" t="s">
        <v>633</v>
      </c>
      <c r="L960" s="83" t="s">
        <v>108</v>
      </c>
      <c r="M960" s="184" t="s">
        <v>102</v>
      </c>
      <c r="N960" s="184" t="s">
        <v>556</v>
      </c>
      <c r="O960" s="85" t="s">
        <v>102</v>
      </c>
      <c r="P960" s="185">
        <v>42491</v>
      </c>
      <c r="Q960" s="186" t="s">
        <v>202</v>
      </c>
      <c r="R960" s="186" t="s">
        <v>613</v>
      </c>
      <c r="S960" s="186"/>
      <c r="T960" s="187"/>
      <c r="U960" s="188" t="s">
        <v>295</v>
      </c>
      <c r="V960" s="188" t="s">
        <v>205</v>
      </c>
      <c r="W960" s="188" t="s">
        <v>295</v>
      </c>
      <c r="X960" s="189" t="s">
        <v>107</v>
      </c>
      <c r="Y960" s="190" t="s">
        <v>614</v>
      </c>
      <c r="Z960" s="83">
        <v>700</v>
      </c>
      <c r="AA960" s="83" t="s">
        <v>193</v>
      </c>
      <c r="AB960" s="83" t="s">
        <v>181</v>
      </c>
      <c r="AC960" s="83" t="s">
        <v>102</v>
      </c>
      <c r="AD960" s="83" t="s">
        <v>8868</v>
      </c>
      <c r="AE960" s="83" t="s">
        <v>8869</v>
      </c>
      <c r="AF960" s="83" t="s">
        <v>102</v>
      </c>
      <c r="AG960" s="83" t="s">
        <v>175</v>
      </c>
      <c r="AH960" s="83" t="s">
        <v>8870</v>
      </c>
      <c r="AI960" s="83" t="s">
        <v>104</v>
      </c>
      <c r="AJ960" s="83" t="s">
        <v>105</v>
      </c>
      <c r="AK960" s="191" t="s">
        <v>8868</v>
      </c>
      <c r="AL960" s="191" t="s">
        <v>8869</v>
      </c>
      <c r="AM960" s="191" t="s">
        <v>102</v>
      </c>
      <c r="AN960" s="191" t="s">
        <v>175</v>
      </c>
      <c r="AO960" s="191" t="s">
        <v>8870</v>
      </c>
      <c r="AP960" s="191" t="s">
        <v>104</v>
      </c>
      <c r="AQ960" s="191" t="s">
        <v>105</v>
      </c>
      <c r="AR960" s="191" t="s">
        <v>106</v>
      </c>
      <c r="AS960" s="191"/>
      <c r="AT960" s="191"/>
      <c r="AU960" s="191"/>
      <c r="AV960" s="191"/>
      <c r="AW960" s="191"/>
      <c r="AX960" s="191" t="s">
        <v>575</v>
      </c>
      <c r="AY960" s="192" t="s">
        <v>454</v>
      </c>
      <c r="AZ960" s="192" t="s">
        <v>108</v>
      </c>
      <c r="BA960" s="91" t="s">
        <v>108</v>
      </c>
      <c r="BB960" s="90">
        <v>0</v>
      </c>
      <c r="BC960" s="93" t="s">
        <v>102</v>
      </c>
      <c r="BD960" s="93" t="s">
        <v>102</v>
      </c>
      <c r="BE960" s="93" t="s">
        <v>102</v>
      </c>
      <c r="BF960" s="93" t="s">
        <v>102</v>
      </c>
      <c r="BG960" s="97" t="s">
        <v>108</v>
      </c>
      <c r="BH960" s="93" t="s">
        <v>108</v>
      </c>
      <c r="BI960" s="93" t="s">
        <v>102</v>
      </c>
      <c r="BJ960" s="93" t="s">
        <v>102</v>
      </c>
      <c r="BK960" s="93" t="s">
        <v>102</v>
      </c>
      <c r="BL960" s="93" t="s">
        <v>102</v>
      </c>
      <c r="BM960" s="93" t="s">
        <v>102</v>
      </c>
      <c r="BN960" s="93" t="s">
        <v>102</v>
      </c>
      <c r="BO960" s="93" t="s">
        <v>102</v>
      </c>
      <c r="BP960" s="96" t="s">
        <v>102</v>
      </c>
      <c r="BQ960" s="90">
        <v>0</v>
      </c>
      <c r="BR960" s="93" t="s">
        <v>102</v>
      </c>
      <c r="BS960" s="93" t="s">
        <v>102</v>
      </c>
      <c r="BT960" s="93" t="s">
        <v>102</v>
      </c>
      <c r="BU960" s="93" t="s">
        <v>102</v>
      </c>
      <c r="BV960" s="97" t="s">
        <v>108</v>
      </c>
      <c r="BW960" s="93" t="s">
        <v>108</v>
      </c>
      <c r="BX960" s="95" t="s">
        <v>102</v>
      </c>
      <c r="BY960" s="93" t="s">
        <v>102</v>
      </c>
      <c r="BZ960" s="93" t="s">
        <v>102</v>
      </c>
      <c r="CA960" s="93" t="s">
        <v>102</v>
      </c>
      <c r="CB960" s="93" t="s">
        <v>102</v>
      </c>
      <c r="CC960" s="93" t="s">
        <v>102</v>
      </c>
      <c r="CD960" s="93" t="s">
        <v>102</v>
      </c>
      <c r="CE960" s="193" t="s">
        <v>102</v>
      </c>
      <c r="CF960" s="194" t="s">
        <v>508</v>
      </c>
      <c r="CG960" s="195" t="s">
        <v>102</v>
      </c>
      <c r="CH960" s="101" t="e">
        <v>#N/A</v>
      </c>
      <c r="CI960" s="102" t="s">
        <v>580</v>
      </c>
      <c r="CJ960" s="196" t="s">
        <v>108</v>
      </c>
      <c r="CK960" s="104" t="s">
        <v>109</v>
      </c>
      <c r="CL960" s="105" t="s">
        <v>579</v>
      </c>
      <c r="CM960" s="83" t="s">
        <v>108</v>
      </c>
      <c r="CN960" s="106" t="s">
        <v>108</v>
      </c>
      <c r="CO960" s="197" t="s">
        <v>108</v>
      </c>
      <c r="CP960" s="107"/>
      <c r="CQ960" s="198" t="s">
        <v>474</v>
      </c>
      <c r="CR960" s="198" t="s">
        <v>474</v>
      </c>
      <c r="CS960" s="199" t="s">
        <v>616</v>
      </c>
      <c r="CT960" s="83" t="s">
        <v>109</v>
      </c>
      <c r="CU960" s="83" t="s">
        <v>109</v>
      </c>
      <c r="CV960" s="83">
        <v>37</v>
      </c>
      <c r="CW960" s="83" t="s">
        <v>112</v>
      </c>
      <c r="CX960" s="83">
        <v>37</v>
      </c>
      <c r="CY960" s="83" t="s">
        <v>8871</v>
      </c>
      <c r="CZ960" s="83">
        <v>1264091.5</v>
      </c>
      <c r="DA960" s="83" t="s">
        <v>138</v>
      </c>
      <c r="DB960" s="83" t="s">
        <v>124</v>
      </c>
      <c r="DC960" s="83" t="s">
        <v>501</v>
      </c>
      <c r="DD960" s="83">
        <v>2975</v>
      </c>
      <c r="DE960" s="83" t="s">
        <v>582</v>
      </c>
      <c r="DF960" s="83" t="s">
        <v>145</v>
      </c>
      <c r="DG960" s="83" t="s">
        <v>501</v>
      </c>
      <c r="DH960" s="83" t="s">
        <v>582</v>
      </c>
      <c r="DI960" s="85">
        <v>43646</v>
      </c>
      <c r="DJ960" s="83" t="s">
        <v>584</v>
      </c>
      <c r="DK960" s="83" t="s">
        <v>102</v>
      </c>
      <c r="DL960" s="83" t="s">
        <v>482</v>
      </c>
      <c r="DM960" s="83">
        <v>0</v>
      </c>
      <c r="DN960" s="83" t="s">
        <v>238</v>
      </c>
      <c r="DO960" s="83">
        <v>1</v>
      </c>
      <c r="DP960" s="83">
        <v>3</v>
      </c>
      <c r="DQ960" s="83"/>
      <c r="DR960" s="83" t="s">
        <v>108</v>
      </c>
      <c r="DS960" s="83" t="s">
        <v>497</v>
      </c>
      <c r="DU960" s="215" t="s">
        <v>269</v>
      </c>
      <c r="DV960" s="136">
        <v>1</v>
      </c>
      <c r="DW960" s="136">
        <v>3</v>
      </c>
      <c r="DX960" s="215" t="s">
        <v>269</v>
      </c>
      <c r="DY960" s="215" t="s">
        <v>269</v>
      </c>
      <c r="DZ960" s="215" t="s">
        <v>269</v>
      </c>
      <c r="EA960" s="215" t="s">
        <v>269</v>
      </c>
      <c r="EB960" s="215" t="s">
        <v>269</v>
      </c>
      <c r="EC960" s="215" t="s">
        <v>269</v>
      </c>
      <c r="ED960" s="215" t="s">
        <v>269</v>
      </c>
      <c r="EE960" s="215" t="s">
        <v>269</v>
      </c>
    </row>
    <row r="961" spans="1:135" ht="28.8" x14ac:dyDescent="0.55000000000000004">
      <c r="A961" s="83" t="s">
        <v>130</v>
      </c>
      <c r="B961" s="136">
        <v>137344</v>
      </c>
      <c r="C961" t="s">
        <v>1592</v>
      </c>
      <c r="D961" s="83" t="s">
        <v>228</v>
      </c>
      <c r="E961" s="138">
        <v>579262925461</v>
      </c>
      <c r="F961" s="83" t="s">
        <v>114</v>
      </c>
      <c r="G961" s="85">
        <v>43634</v>
      </c>
      <c r="H961" s="83" t="s">
        <v>98</v>
      </c>
      <c r="I961" s="84" t="s">
        <v>618</v>
      </c>
      <c r="J961" s="207" t="s">
        <v>629</v>
      </c>
      <c r="K961" s="208" t="s">
        <v>634</v>
      </c>
      <c r="L961" s="83" t="s">
        <v>108</v>
      </c>
      <c r="M961" s="184">
        <v>27787</v>
      </c>
      <c r="N961" s="184"/>
      <c r="O961" s="85" t="s">
        <v>102</v>
      </c>
      <c r="P961" s="185">
        <v>43013</v>
      </c>
      <c r="Q961" s="186" t="s">
        <v>203</v>
      </c>
      <c r="R961" s="186"/>
      <c r="S961" s="186"/>
      <c r="T961" s="187"/>
      <c r="U961" s="188" t="s">
        <v>296</v>
      </c>
      <c r="V961" s="188" t="s">
        <v>205</v>
      </c>
      <c r="W961" s="189" t="s">
        <v>619</v>
      </c>
      <c r="X961" s="189" t="s">
        <v>107</v>
      </c>
      <c r="Y961" s="190" t="s">
        <v>614</v>
      </c>
      <c r="Z961" s="83">
        <v>700</v>
      </c>
      <c r="AA961" s="83" t="s">
        <v>193</v>
      </c>
      <c r="AB961" s="83" t="s">
        <v>181</v>
      </c>
      <c r="AC961" s="83" t="s">
        <v>102</v>
      </c>
      <c r="AD961" s="83" t="s">
        <v>8872</v>
      </c>
      <c r="AE961" s="83" t="s">
        <v>102</v>
      </c>
      <c r="AF961" s="83" t="s">
        <v>102</v>
      </c>
      <c r="AG961" s="83" t="s">
        <v>174</v>
      </c>
      <c r="AH961" s="83" t="s">
        <v>8861</v>
      </c>
      <c r="AI961" s="83" t="s">
        <v>104</v>
      </c>
      <c r="AJ961" s="83" t="s">
        <v>105</v>
      </c>
      <c r="AK961" s="191" t="s">
        <v>8872</v>
      </c>
      <c r="AL961" s="191" t="s">
        <v>102</v>
      </c>
      <c r="AM961" s="191" t="s">
        <v>102</v>
      </c>
      <c r="AN961" s="191" t="s">
        <v>174</v>
      </c>
      <c r="AO961" s="191" t="s">
        <v>8861</v>
      </c>
      <c r="AP961" s="191" t="s">
        <v>104</v>
      </c>
      <c r="AQ961" s="191" t="s">
        <v>105</v>
      </c>
      <c r="AR961" s="191" t="s">
        <v>106</v>
      </c>
      <c r="AS961" s="191" t="s">
        <v>8872</v>
      </c>
      <c r="AT961" s="191" t="s">
        <v>488</v>
      </c>
      <c r="AU961" s="191" t="s">
        <v>8873</v>
      </c>
      <c r="AV961" s="191" t="s">
        <v>104</v>
      </c>
      <c r="AW961" s="191" t="s">
        <v>204</v>
      </c>
      <c r="AX961" s="191"/>
      <c r="AY961" s="192" t="s">
        <v>454</v>
      </c>
      <c r="AZ961" s="192" t="s">
        <v>416</v>
      </c>
      <c r="BA961" s="91" t="s">
        <v>108</v>
      </c>
      <c r="BB961" s="90">
        <v>0</v>
      </c>
      <c r="BC961" s="93" t="s">
        <v>102</v>
      </c>
      <c r="BD961" s="93" t="s">
        <v>102</v>
      </c>
      <c r="BE961" s="93" t="s">
        <v>102</v>
      </c>
      <c r="BF961" s="93" t="s">
        <v>102</v>
      </c>
      <c r="BG961" s="97" t="s">
        <v>108</v>
      </c>
      <c r="BH961" s="93" t="s">
        <v>108</v>
      </c>
      <c r="BI961" s="93" t="s">
        <v>102</v>
      </c>
      <c r="BJ961" s="93" t="s">
        <v>102</v>
      </c>
      <c r="BK961" s="93" t="s">
        <v>102</v>
      </c>
      <c r="BL961" s="93" t="s">
        <v>102</v>
      </c>
      <c r="BM961" s="93" t="s">
        <v>102</v>
      </c>
      <c r="BN961" s="93" t="s">
        <v>102</v>
      </c>
      <c r="BO961" s="93" t="s">
        <v>102</v>
      </c>
      <c r="BP961" s="96" t="s">
        <v>102</v>
      </c>
      <c r="BQ961" s="90">
        <v>0</v>
      </c>
      <c r="BR961" s="93" t="s">
        <v>102</v>
      </c>
      <c r="BS961" s="93" t="s">
        <v>102</v>
      </c>
      <c r="BT961" s="93" t="s">
        <v>102</v>
      </c>
      <c r="BU961" s="93" t="s">
        <v>102</v>
      </c>
      <c r="BV961" s="97" t="s">
        <v>108</v>
      </c>
      <c r="BW961" s="93" t="s">
        <v>108</v>
      </c>
      <c r="BX961" s="95" t="s">
        <v>102</v>
      </c>
      <c r="BY961" s="93" t="s">
        <v>102</v>
      </c>
      <c r="BZ961" s="93" t="s">
        <v>102</v>
      </c>
      <c r="CA961" s="93" t="s">
        <v>102</v>
      </c>
      <c r="CB961" s="93" t="s">
        <v>102</v>
      </c>
      <c r="CC961" s="93" t="s">
        <v>102</v>
      </c>
      <c r="CD961" s="93" t="s">
        <v>102</v>
      </c>
      <c r="CE961" s="193" t="s">
        <v>102</v>
      </c>
      <c r="CF961" s="194" t="s">
        <v>436</v>
      </c>
      <c r="CG961" s="195" t="s">
        <v>8874</v>
      </c>
      <c r="CH961" s="101" t="s">
        <v>310</v>
      </c>
      <c r="CI961" s="102"/>
      <c r="CJ961" s="196" t="s">
        <v>8875</v>
      </c>
      <c r="CK961" s="104" t="s">
        <v>190</v>
      </c>
      <c r="CL961" s="105"/>
      <c r="CM961" s="83" t="s">
        <v>623</v>
      </c>
      <c r="CN961" s="106" t="s">
        <v>624</v>
      </c>
      <c r="CO961" s="197" t="s">
        <v>625</v>
      </c>
      <c r="CP961" s="107"/>
      <c r="CQ961" s="198" t="s">
        <v>474</v>
      </c>
      <c r="CR961" s="198" t="s">
        <v>474</v>
      </c>
      <c r="CS961" s="199"/>
      <c r="CT961" s="83" t="s">
        <v>109</v>
      </c>
      <c r="CU961" s="83" t="s">
        <v>109</v>
      </c>
      <c r="CV961" s="83">
        <v>6</v>
      </c>
      <c r="CW961" s="83" t="s">
        <v>139</v>
      </c>
      <c r="CX961" s="83">
        <v>6</v>
      </c>
      <c r="CY961" s="83" t="s">
        <v>108</v>
      </c>
      <c r="CZ961" s="83">
        <v>1265411</v>
      </c>
      <c r="DA961" s="83" t="s">
        <v>581</v>
      </c>
      <c r="DB961" s="83" t="s">
        <v>152</v>
      </c>
      <c r="DC961" s="83" t="s">
        <v>500</v>
      </c>
      <c r="DD961" s="83">
        <v>4069</v>
      </c>
      <c r="DE961" s="83" t="s">
        <v>606</v>
      </c>
      <c r="DF961" s="83" t="s">
        <v>152</v>
      </c>
      <c r="DG961" s="83" t="s">
        <v>500</v>
      </c>
      <c r="DH961" s="83"/>
      <c r="DI961" s="85">
        <v>43646</v>
      </c>
      <c r="DJ961" s="83" t="s">
        <v>584</v>
      </c>
      <c r="DK961" s="83" t="s">
        <v>102</v>
      </c>
      <c r="DL961" s="83" t="s">
        <v>482</v>
      </c>
      <c r="DM961" s="83">
        <v>0</v>
      </c>
      <c r="DN961" s="83" t="s">
        <v>483</v>
      </c>
      <c r="DO961" s="83">
        <v>1</v>
      </c>
      <c r="DP961" s="83">
        <v>1</v>
      </c>
      <c r="DQ961" s="83"/>
      <c r="DR961" s="83" t="s">
        <v>108</v>
      </c>
      <c r="DS961" s="83" t="s">
        <v>497</v>
      </c>
      <c r="DU961" s="215" t="s">
        <v>269</v>
      </c>
      <c r="DV961" s="136">
        <v>1</v>
      </c>
      <c r="DW961" s="136">
        <v>3</v>
      </c>
      <c r="DX961" s="215" t="s">
        <v>269</v>
      </c>
      <c r="DY961" s="215" t="s">
        <v>269</v>
      </c>
      <c r="DZ961" s="215" t="s">
        <v>269</v>
      </c>
      <c r="EA961" s="215" t="s">
        <v>269</v>
      </c>
      <c r="EB961" s="215" t="s">
        <v>269</v>
      </c>
      <c r="EC961" s="215" t="s">
        <v>269</v>
      </c>
      <c r="ED961" s="215" t="s">
        <v>269</v>
      </c>
      <c r="EE961" s="215" t="s">
        <v>269</v>
      </c>
    </row>
    <row r="962" spans="1:135" ht="28.8" x14ac:dyDescent="0.55000000000000004">
      <c r="A962" s="83" t="s">
        <v>130</v>
      </c>
      <c r="B962" s="136">
        <v>427044</v>
      </c>
      <c r="C962" t="s">
        <v>1593</v>
      </c>
      <c r="D962" s="83" t="s">
        <v>228</v>
      </c>
      <c r="E962" s="138">
        <v>812427430659</v>
      </c>
      <c r="F962" s="83" t="s">
        <v>114</v>
      </c>
      <c r="G962" s="85">
        <v>43643</v>
      </c>
      <c r="H962" s="211" t="s">
        <v>98</v>
      </c>
      <c r="I962" s="84" t="s">
        <v>610</v>
      </c>
      <c r="J962" s="207" t="s">
        <v>627</v>
      </c>
      <c r="K962" s="208" t="s">
        <v>630</v>
      </c>
      <c r="L962" s="83" t="s">
        <v>108</v>
      </c>
      <c r="M962" s="184">
        <v>24698</v>
      </c>
      <c r="N962" s="184"/>
      <c r="O962" s="85" t="s">
        <v>102</v>
      </c>
      <c r="P962" s="185">
        <v>42491</v>
      </c>
      <c r="Q962" s="186" t="s">
        <v>203</v>
      </c>
      <c r="R962" s="186"/>
      <c r="S962" s="186"/>
      <c r="T962" s="187"/>
      <c r="U962" s="188" t="s">
        <v>296</v>
      </c>
      <c r="V962" s="188" t="s">
        <v>297</v>
      </c>
      <c r="W962" s="188" t="s">
        <v>297</v>
      </c>
      <c r="X962" s="189" t="s">
        <v>167</v>
      </c>
      <c r="Y962" s="190"/>
      <c r="Z962" s="83">
        <v>700</v>
      </c>
      <c r="AA962" s="83" t="s">
        <v>193</v>
      </c>
      <c r="AB962" s="83" t="s">
        <v>181</v>
      </c>
      <c r="AC962" s="83" t="s">
        <v>102</v>
      </c>
      <c r="AD962" s="83" t="s">
        <v>8876</v>
      </c>
      <c r="AE962" s="83" t="s">
        <v>102</v>
      </c>
      <c r="AF962" s="83" t="s">
        <v>102</v>
      </c>
      <c r="AG962" s="83" t="s">
        <v>119</v>
      </c>
      <c r="AH962" s="83" t="s">
        <v>8877</v>
      </c>
      <c r="AI962" s="83" t="s">
        <v>104</v>
      </c>
      <c r="AJ962" s="83" t="s">
        <v>105</v>
      </c>
      <c r="AK962" s="191" t="s">
        <v>8876</v>
      </c>
      <c r="AL962" s="191" t="s">
        <v>102</v>
      </c>
      <c r="AM962" s="191" t="s">
        <v>102</v>
      </c>
      <c r="AN962" s="191" t="s">
        <v>119</v>
      </c>
      <c r="AO962" s="191" t="s">
        <v>8877</v>
      </c>
      <c r="AP962" s="191" t="s">
        <v>104</v>
      </c>
      <c r="AQ962" s="191" t="s">
        <v>105</v>
      </c>
      <c r="AR962" s="191" t="s">
        <v>106</v>
      </c>
      <c r="AS962" s="191" t="s">
        <v>8876</v>
      </c>
      <c r="AT962" s="191" t="s">
        <v>485</v>
      </c>
      <c r="AU962" s="191" t="s">
        <v>8877</v>
      </c>
      <c r="AV962" s="191" t="s">
        <v>104</v>
      </c>
      <c r="AW962" s="191" t="s">
        <v>204</v>
      </c>
      <c r="AX962" s="191"/>
      <c r="AY962" s="192" t="s">
        <v>454</v>
      </c>
      <c r="AZ962" s="192" t="s">
        <v>416</v>
      </c>
      <c r="BA962" s="91" t="s">
        <v>108</v>
      </c>
      <c r="BB962" s="90">
        <v>0</v>
      </c>
      <c r="BC962" s="93" t="s">
        <v>102</v>
      </c>
      <c r="BD962" s="93" t="s">
        <v>102</v>
      </c>
      <c r="BE962" s="93" t="s">
        <v>102</v>
      </c>
      <c r="BF962" s="93" t="s">
        <v>102</v>
      </c>
      <c r="BG962" s="97" t="s">
        <v>108</v>
      </c>
      <c r="BH962" s="93" t="s">
        <v>108</v>
      </c>
      <c r="BI962" s="93" t="s">
        <v>102</v>
      </c>
      <c r="BJ962" s="93" t="s">
        <v>102</v>
      </c>
      <c r="BK962" s="93" t="s">
        <v>102</v>
      </c>
      <c r="BL962" s="93" t="s">
        <v>102</v>
      </c>
      <c r="BM962" s="93" t="s">
        <v>102</v>
      </c>
      <c r="BN962" s="93" t="s">
        <v>102</v>
      </c>
      <c r="BO962" s="93" t="s">
        <v>102</v>
      </c>
      <c r="BP962" s="96" t="s">
        <v>102</v>
      </c>
      <c r="BQ962" s="90">
        <v>0</v>
      </c>
      <c r="BR962" s="93" t="s">
        <v>102</v>
      </c>
      <c r="BS962" s="93" t="s">
        <v>102</v>
      </c>
      <c r="BT962" s="93" t="s">
        <v>102</v>
      </c>
      <c r="BU962" s="93" t="s">
        <v>102</v>
      </c>
      <c r="BV962" s="97" t="s">
        <v>108</v>
      </c>
      <c r="BW962" s="93" t="s">
        <v>108</v>
      </c>
      <c r="BX962" s="95" t="s">
        <v>102</v>
      </c>
      <c r="BY962" s="93" t="s">
        <v>102</v>
      </c>
      <c r="BZ962" s="93" t="s">
        <v>102</v>
      </c>
      <c r="CA962" s="93" t="s">
        <v>102</v>
      </c>
      <c r="CB962" s="93" t="s">
        <v>102</v>
      </c>
      <c r="CC962" s="93" t="s">
        <v>102</v>
      </c>
      <c r="CD962" s="93" t="s">
        <v>102</v>
      </c>
      <c r="CE962" s="193" t="s">
        <v>102</v>
      </c>
      <c r="CF962" s="194" t="s">
        <v>436</v>
      </c>
      <c r="CG962" s="195" t="s">
        <v>8878</v>
      </c>
      <c r="CH962" s="101" t="s">
        <v>563</v>
      </c>
      <c r="CI962" s="102"/>
      <c r="CJ962" s="196" t="s">
        <v>577</v>
      </c>
      <c r="CK962" s="104" t="s">
        <v>190</v>
      </c>
      <c r="CL962" s="105"/>
      <c r="CM962" s="83" t="s">
        <v>578</v>
      </c>
      <c r="CN962" s="106" t="s">
        <v>108</v>
      </c>
      <c r="CO962" s="197" t="s">
        <v>566</v>
      </c>
      <c r="CP962" s="107"/>
      <c r="CQ962" s="198" t="s">
        <v>107</v>
      </c>
      <c r="CR962" s="198" t="s">
        <v>107</v>
      </c>
      <c r="CS962" s="199"/>
      <c r="CT962" s="83" t="s">
        <v>109</v>
      </c>
      <c r="CU962" s="83" t="s">
        <v>109</v>
      </c>
      <c r="CV962" s="83">
        <v>9</v>
      </c>
      <c r="CW962" s="83" t="s">
        <v>270</v>
      </c>
      <c r="CX962" s="83">
        <v>9</v>
      </c>
      <c r="CY962" s="83" t="s">
        <v>108</v>
      </c>
      <c r="CZ962" s="83">
        <v>1266730.5</v>
      </c>
      <c r="DA962" s="83" t="s">
        <v>8879</v>
      </c>
      <c r="DB962" s="83" t="s">
        <v>118</v>
      </c>
      <c r="DC962" s="83" t="s">
        <v>108</v>
      </c>
      <c r="DD962" s="83">
        <v>9395</v>
      </c>
      <c r="DE962" s="83" t="s">
        <v>173</v>
      </c>
      <c r="DF962" s="83" t="s">
        <v>118</v>
      </c>
      <c r="DG962" s="83" t="s">
        <v>500</v>
      </c>
      <c r="DH962" s="83"/>
      <c r="DI962" s="85">
        <v>43646</v>
      </c>
      <c r="DJ962" s="83" t="s">
        <v>584</v>
      </c>
      <c r="DK962" s="83" t="s">
        <v>102</v>
      </c>
      <c r="DL962" s="83" t="s">
        <v>482</v>
      </c>
      <c r="DM962" s="83">
        <v>0</v>
      </c>
      <c r="DN962" s="83" t="s">
        <v>483</v>
      </c>
      <c r="DO962" s="83">
        <v>1</v>
      </c>
      <c r="DP962" s="83">
        <v>6</v>
      </c>
      <c r="DQ962" s="83"/>
      <c r="DR962" s="83" t="s">
        <v>108</v>
      </c>
      <c r="DS962" s="83" t="s">
        <v>497</v>
      </c>
      <c r="DU962" s="215" t="s">
        <v>269</v>
      </c>
      <c r="DV962" s="136">
        <v>1</v>
      </c>
      <c r="DW962" s="136">
        <v>3</v>
      </c>
      <c r="DX962" s="215" t="s">
        <v>269</v>
      </c>
      <c r="DY962" s="215" t="s">
        <v>269</v>
      </c>
      <c r="DZ962" s="215" t="s">
        <v>269</v>
      </c>
      <c r="EA962" s="215" t="s">
        <v>269</v>
      </c>
      <c r="EB962" s="215" t="s">
        <v>269</v>
      </c>
      <c r="EC962" s="215" t="s">
        <v>269</v>
      </c>
      <c r="ED962" s="215" t="s">
        <v>269</v>
      </c>
      <c r="EE962" s="215" t="s">
        <v>269</v>
      </c>
    </row>
    <row r="963" spans="1:135" ht="57.6" x14ac:dyDescent="0.55000000000000004">
      <c r="A963" s="83" t="s">
        <v>130</v>
      </c>
      <c r="B963" s="136">
        <v>374230</v>
      </c>
      <c r="C963" t="s">
        <v>1594</v>
      </c>
      <c r="D963" s="83" t="s">
        <v>228</v>
      </c>
      <c r="E963" s="138">
        <v>597477930728</v>
      </c>
      <c r="F963" s="83" t="s">
        <v>143</v>
      </c>
      <c r="G963" s="85">
        <v>43620</v>
      </c>
      <c r="H963" s="83" t="s">
        <v>98</v>
      </c>
      <c r="I963" s="84" t="s">
        <v>612</v>
      </c>
      <c r="J963" s="207" t="s">
        <v>628</v>
      </c>
      <c r="K963" s="208" t="s">
        <v>633</v>
      </c>
      <c r="L963" s="83" t="s">
        <v>108</v>
      </c>
      <c r="M963" s="184" t="s">
        <v>102</v>
      </c>
      <c r="N963" s="184" t="s">
        <v>556</v>
      </c>
      <c r="O963" s="85" t="s">
        <v>102</v>
      </c>
      <c r="P963" s="185">
        <v>42491</v>
      </c>
      <c r="Q963" s="186" t="s">
        <v>202</v>
      </c>
      <c r="R963" s="186" t="s">
        <v>613</v>
      </c>
      <c r="S963" s="186"/>
      <c r="T963" s="187"/>
      <c r="U963" s="188" t="s">
        <v>295</v>
      </c>
      <c r="V963" s="188" t="s">
        <v>205</v>
      </c>
      <c r="W963" s="188" t="s">
        <v>295</v>
      </c>
      <c r="X963" s="189" t="s">
        <v>107</v>
      </c>
      <c r="Y963" s="190" t="s">
        <v>614</v>
      </c>
      <c r="Z963" s="83">
        <v>700</v>
      </c>
      <c r="AA963" s="83" t="s">
        <v>193</v>
      </c>
      <c r="AB963" s="83" t="s">
        <v>181</v>
      </c>
      <c r="AC963" s="83" t="s">
        <v>102</v>
      </c>
      <c r="AD963" s="83" t="s">
        <v>8880</v>
      </c>
      <c r="AE963" s="83" t="s">
        <v>8881</v>
      </c>
      <c r="AF963" s="83" t="s">
        <v>102</v>
      </c>
      <c r="AG963" s="83" t="s">
        <v>175</v>
      </c>
      <c r="AH963" s="83" t="s">
        <v>8882</v>
      </c>
      <c r="AI963" s="83" t="s">
        <v>104</v>
      </c>
      <c r="AJ963" s="83" t="s">
        <v>105</v>
      </c>
      <c r="AK963" s="191" t="s">
        <v>8880</v>
      </c>
      <c r="AL963" s="191" t="s">
        <v>8881</v>
      </c>
      <c r="AM963" s="191" t="s">
        <v>102</v>
      </c>
      <c r="AN963" s="191" t="s">
        <v>175</v>
      </c>
      <c r="AO963" s="191" t="s">
        <v>8882</v>
      </c>
      <c r="AP963" s="191" t="s">
        <v>104</v>
      </c>
      <c r="AQ963" s="191" t="s">
        <v>105</v>
      </c>
      <c r="AR963" s="191" t="s">
        <v>106</v>
      </c>
      <c r="AS963" s="191"/>
      <c r="AT963" s="191"/>
      <c r="AU963" s="191"/>
      <c r="AV963" s="191"/>
      <c r="AW963" s="191"/>
      <c r="AX963" s="191" t="s">
        <v>575</v>
      </c>
      <c r="AY963" s="192" t="s">
        <v>454</v>
      </c>
      <c r="AZ963" s="192" t="s">
        <v>108</v>
      </c>
      <c r="BA963" s="91" t="s">
        <v>108</v>
      </c>
      <c r="BB963" s="90">
        <v>0</v>
      </c>
      <c r="BC963" s="93" t="s">
        <v>102</v>
      </c>
      <c r="BD963" s="93" t="s">
        <v>102</v>
      </c>
      <c r="BE963" s="93" t="s">
        <v>102</v>
      </c>
      <c r="BF963" s="93" t="s">
        <v>102</v>
      </c>
      <c r="BG963" s="97" t="s">
        <v>108</v>
      </c>
      <c r="BH963" s="93" t="s">
        <v>108</v>
      </c>
      <c r="BI963" s="93" t="s">
        <v>102</v>
      </c>
      <c r="BJ963" s="93" t="s">
        <v>102</v>
      </c>
      <c r="BK963" s="93" t="s">
        <v>102</v>
      </c>
      <c r="BL963" s="93" t="s">
        <v>102</v>
      </c>
      <c r="BM963" s="93" t="s">
        <v>102</v>
      </c>
      <c r="BN963" s="93" t="s">
        <v>102</v>
      </c>
      <c r="BO963" s="93" t="s">
        <v>102</v>
      </c>
      <c r="BP963" s="96" t="s">
        <v>102</v>
      </c>
      <c r="BQ963" s="90">
        <v>0</v>
      </c>
      <c r="BR963" s="93" t="s">
        <v>102</v>
      </c>
      <c r="BS963" s="93" t="s">
        <v>102</v>
      </c>
      <c r="BT963" s="93" t="s">
        <v>102</v>
      </c>
      <c r="BU963" s="93" t="s">
        <v>102</v>
      </c>
      <c r="BV963" s="97" t="s">
        <v>108</v>
      </c>
      <c r="BW963" s="93" t="s">
        <v>108</v>
      </c>
      <c r="BX963" s="95" t="s">
        <v>102</v>
      </c>
      <c r="BY963" s="93" t="s">
        <v>102</v>
      </c>
      <c r="BZ963" s="93" t="s">
        <v>102</v>
      </c>
      <c r="CA963" s="93" t="s">
        <v>102</v>
      </c>
      <c r="CB963" s="93" t="s">
        <v>102</v>
      </c>
      <c r="CC963" s="93" t="s">
        <v>102</v>
      </c>
      <c r="CD963" s="93" t="s">
        <v>102</v>
      </c>
      <c r="CE963" s="193" t="s">
        <v>102</v>
      </c>
      <c r="CF963" s="194" t="s">
        <v>508</v>
      </c>
      <c r="CG963" s="195" t="s">
        <v>102</v>
      </c>
      <c r="CH963" s="101" t="e">
        <v>#N/A</v>
      </c>
      <c r="CI963" s="102" t="s">
        <v>580</v>
      </c>
      <c r="CJ963" s="196" t="s">
        <v>108</v>
      </c>
      <c r="CK963" s="104" t="s">
        <v>109</v>
      </c>
      <c r="CL963" s="105" t="s">
        <v>579</v>
      </c>
      <c r="CM963" s="83" t="s">
        <v>108</v>
      </c>
      <c r="CN963" s="106" t="s">
        <v>108</v>
      </c>
      <c r="CO963" s="197" t="s">
        <v>108</v>
      </c>
      <c r="CP963" s="107"/>
      <c r="CQ963" s="198" t="s">
        <v>474</v>
      </c>
      <c r="CR963" s="198" t="s">
        <v>474</v>
      </c>
      <c r="CS963" s="199" t="s">
        <v>616</v>
      </c>
      <c r="CT963" s="83" t="s">
        <v>109</v>
      </c>
      <c r="CU963" s="83" t="s">
        <v>109</v>
      </c>
      <c r="CV963" s="83">
        <v>45</v>
      </c>
      <c r="CW963" s="83" t="s">
        <v>112</v>
      </c>
      <c r="CX963" s="83">
        <v>45</v>
      </c>
      <c r="CY963" s="83" t="s">
        <v>8883</v>
      </c>
      <c r="CZ963" s="83">
        <v>1268050</v>
      </c>
      <c r="DA963" s="83" t="s">
        <v>138</v>
      </c>
      <c r="DB963" s="83" t="s">
        <v>124</v>
      </c>
      <c r="DC963" s="83" t="s">
        <v>501</v>
      </c>
      <c r="DD963" s="83">
        <v>7620</v>
      </c>
      <c r="DE963" s="83" t="s">
        <v>582</v>
      </c>
      <c r="DF963" s="83" t="s">
        <v>145</v>
      </c>
      <c r="DG963" s="83" t="s">
        <v>501</v>
      </c>
      <c r="DH963" s="83" t="s">
        <v>582</v>
      </c>
      <c r="DI963" s="85">
        <v>43646</v>
      </c>
      <c r="DJ963" s="83" t="s">
        <v>584</v>
      </c>
      <c r="DK963" s="83" t="s">
        <v>102</v>
      </c>
      <c r="DL963" s="83" t="s">
        <v>482</v>
      </c>
      <c r="DM963" s="83">
        <v>0</v>
      </c>
      <c r="DN963" s="83" t="s">
        <v>238</v>
      </c>
      <c r="DO963" s="83">
        <v>1</v>
      </c>
      <c r="DP963" s="83">
        <v>6</v>
      </c>
      <c r="DQ963" s="83"/>
      <c r="DR963" s="83" t="s">
        <v>108</v>
      </c>
      <c r="DS963" s="83" t="s">
        <v>497</v>
      </c>
      <c r="DU963" s="215" t="s">
        <v>269</v>
      </c>
      <c r="DV963" s="136">
        <v>1</v>
      </c>
      <c r="DW963" s="136">
        <v>3</v>
      </c>
      <c r="DX963" s="215" t="s">
        <v>269</v>
      </c>
      <c r="DY963" s="215" t="s">
        <v>269</v>
      </c>
      <c r="DZ963" s="215" t="s">
        <v>269</v>
      </c>
      <c r="EA963" s="215" t="s">
        <v>269</v>
      </c>
      <c r="EB963" s="215" t="s">
        <v>269</v>
      </c>
      <c r="EC963" s="215" t="s">
        <v>269</v>
      </c>
      <c r="ED963" s="215" t="s">
        <v>269</v>
      </c>
      <c r="EE963" s="215" t="s">
        <v>269</v>
      </c>
    </row>
    <row r="964" spans="1:135" ht="28.8" x14ac:dyDescent="0.55000000000000004">
      <c r="A964" s="83" t="s">
        <v>130</v>
      </c>
      <c r="B964" s="136">
        <v>900116</v>
      </c>
      <c r="C964" t="s">
        <v>1595</v>
      </c>
      <c r="D964" s="83" t="s">
        <v>228</v>
      </c>
      <c r="E964" s="138">
        <v>589392832936</v>
      </c>
      <c r="F964" s="83" t="s">
        <v>114</v>
      </c>
      <c r="G964" s="85">
        <v>43634</v>
      </c>
      <c r="H964" s="83" t="s">
        <v>98</v>
      </c>
      <c r="I964" s="84" t="s">
        <v>618</v>
      </c>
      <c r="J964" s="207" t="s">
        <v>629</v>
      </c>
      <c r="K964" s="208" t="s">
        <v>634</v>
      </c>
      <c r="L964" s="83" t="s">
        <v>108</v>
      </c>
      <c r="M964" s="184">
        <v>27788</v>
      </c>
      <c r="N964" s="184"/>
      <c r="O964" s="85" t="s">
        <v>102</v>
      </c>
      <c r="P964" s="185">
        <v>43013</v>
      </c>
      <c r="Q964" s="186" t="s">
        <v>203</v>
      </c>
      <c r="R964" s="186"/>
      <c r="S964" s="186"/>
      <c r="T964" s="187"/>
      <c r="U964" s="188" t="s">
        <v>296</v>
      </c>
      <c r="V964" s="188" t="s">
        <v>205</v>
      </c>
      <c r="W964" s="189" t="s">
        <v>619</v>
      </c>
      <c r="X964" s="189" t="s">
        <v>107</v>
      </c>
      <c r="Y964" s="190" t="s">
        <v>614</v>
      </c>
      <c r="Z964" s="83">
        <v>700</v>
      </c>
      <c r="AA964" s="83" t="s">
        <v>193</v>
      </c>
      <c r="AB964" s="83" t="s">
        <v>181</v>
      </c>
      <c r="AC964" s="83" t="s">
        <v>102</v>
      </c>
      <c r="AD964" s="83" t="s">
        <v>8884</v>
      </c>
      <c r="AE964" s="83" t="s">
        <v>102</v>
      </c>
      <c r="AF964" s="83" t="s">
        <v>102</v>
      </c>
      <c r="AG964" s="83" t="s">
        <v>174</v>
      </c>
      <c r="AH964" s="83" t="s">
        <v>8873</v>
      </c>
      <c r="AI964" s="83" t="s">
        <v>104</v>
      </c>
      <c r="AJ964" s="83" t="s">
        <v>105</v>
      </c>
      <c r="AK964" s="191" t="s">
        <v>8884</v>
      </c>
      <c r="AL964" s="191" t="s">
        <v>102</v>
      </c>
      <c r="AM964" s="191" t="s">
        <v>102</v>
      </c>
      <c r="AN964" s="191" t="s">
        <v>174</v>
      </c>
      <c r="AO964" s="191" t="s">
        <v>8873</v>
      </c>
      <c r="AP964" s="191" t="s">
        <v>104</v>
      </c>
      <c r="AQ964" s="191" t="s">
        <v>105</v>
      </c>
      <c r="AR964" s="191" t="s">
        <v>106</v>
      </c>
      <c r="AS964" s="191" t="s">
        <v>8884</v>
      </c>
      <c r="AT964" s="191" t="s">
        <v>488</v>
      </c>
      <c r="AU964" s="191" t="s">
        <v>8885</v>
      </c>
      <c r="AV964" s="191" t="s">
        <v>104</v>
      </c>
      <c r="AW964" s="191" t="s">
        <v>204</v>
      </c>
      <c r="AX964" s="191"/>
      <c r="AY964" s="192" t="s">
        <v>454</v>
      </c>
      <c r="AZ964" s="192" t="s">
        <v>416</v>
      </c>
      <c r="BA964" s="91" t="s">
        <v>108</v>
      </c>
      <c r="BB964" s="90">
        <v>0</v>
      </c>
      <c r="BC964" s="93" t="s">
        <v>102</v>
      </c>
      <c r="BD964" s="93" t="s">
        <v>102</v>
      </c>
      <c r="BE964" s="93" t="s">
        <v>102</v>
      </c>
      <c r="BF964" s="93" t="s">
        <v>102</v>
      </c>
      <c r="BG964" s="97" t="s">
        <v>108</v>
      </c>
      <c r="BH964" s="93" t="s">
        <v>108</v>
      </c>
      <c r="BI964" s="93" t="s">
        <v>102</v>
      </c>
      <c r="BJ964" s="93" t="s">
        <v>102</v>
      </c>
      <c r="BK964" s="93" t="s">
        <v>102</v>
      </c>
      <c r="BL964" s="93" t="s">
        <v>102</v>
      </c>
      <c r="BM964" s="93" t="s">
        <v>102</v>
      </c>
      <c r="BN964" s="93" t="s">
        <v>102</v>
      </c>
      <c r="BO964" s="93" t="s">
        <v>102</v>
      </c>
      <c r="BP964" s="96" t="s">
        <v>102</v>
      </c>
      <c r="BQ964" s="90">
        <v>0</v>
      </c>
      <c r="BR964" s="93" t="s">
        <v>102</v>
      </c>
      <c r="BS964" s="93" t="s">
        <v>102</v>
      </c>
      <c r="BT964" s="93" t="s">
        <v>102</v>
      </c>
      <c r="BU964" s="93" t="s">
        <v>102</v>
      </c>
      <c r="BV964" s="97" t="s">
        <v>108</v>
      </c>
      <c r="BW964" s="93" t="s">
        <v>108</v>
      </c>
      <c r="BX964" s="95" t="s">
        <v>102</v>
      </c>
      <c r="BY964" s="93" t="s">
        <v>102</v>
      </c>
      <c r="BZ964" s="93" t="s">
        <v>102</v>
      </c>
      <c r="CA964" s="93" t="s">
        <v>102</v>
      </c>
      <c r="CB964" s="93" t="s">
        <v>102</v>
      </c>
      <c r="CC964" s="93" t="s">
        <v>102</v>
      </c>
      <c r="CD964" s="93" t="s">
        <v>102</v>
      </c>
      <c r="CE964" s="193" t="s">
        <v>102</v>
      </c>
      <c r="CF964" s="194" t="s">
        <v>436</v>
      </c>
      <c r="CG964" s="195" t="s">
        <v>8886</v>
      </c>
      <c r="CH964" s="101" t="s">
        <v>310</v>
      </c>
      <c r="CI964" s="102"/>
      <c r="CJ964" s="196" t="s">
        <v>8887</v>
      </c>
      <c r="CK964" s="104" t="s">
        <v>190</v>
      </c>
      <c r="CL964" s="105"/>
      <c r="CM964" s="83" t="s">
        <v>623</v>
      </c>
      <c r="CN964" s="106" t="s">
        <v>624</v>
      </c>
      <c r="CO964" s="197" t="s">
        <v>625</v>
      </c>
      <c r="CP964" s="107"/>
      <c r="CQ964" s="198" t="s">
        <v>474</v>
      </c>
      <c r="CR964" s="198" t="s">
        <v>474</v>
      </c>
      <c r="CS964" s="199"/>
      <c r="CT964" s="83" t="s">
        <v>109</v>
      </c>
      <c r="CU964" s="83" t="s">
        <v>109</v>
      </c>
      <c r="CV964" s="83">
        <v>34</v>
      </c>
      <c r="CW964" s="83" t="s">
        <v>139</v>
      </c>
      <c r="CX964" s="83">
        <v>34</v>
      </c>
      <c r="CY964" s="83" t="s">
        <v>108</v>
      </c>
      <c r="CZ964" s="83">
        <v>1269369.5</v>
      </c>
      <c r="DA964" s="83" t="s">
        <v>581</v>
      </c>
      <c r="DB964" s="83" t="s">
        <v>152</v>
      </c>
      <c r="DC964" s="83" t="s">
        <v>500</v>
      </c>
      <c r="DD964" s="83">
        <v>7262</v>
      </c>
      <c r="DE964" s="83" t="s">
        <v>606</v>
      </c>
      <c r="DF964" s="83" t="s">
        <v>152</v>
      </c>
      <c r="DG964" s="83" t="s">
        <v>500</v>
      </c>
      <c r="DH964" s="83"/>
      <c r="DI964" s="85">
        <v>43646</v>
      </c>
      <c r="DJ964" s="83" t="s">
        <v>584</v>
      </c>
      <c r="DK964" s="83" t="s">
        <v>102</v>
      </c>
      <c r="DL964" s="83" t="s">
        <v>482</v>
      </c>
      <c r="DM964" s="83">
        <v>0</v>
      </c>
      <c r="DN964" s="83" t="s">
        <v>483</v>
      </c>
      <c r="DO964" s="83">
        <v>1</v>
      </c>
      <c r="DP964" s="83">
        <v>6</v>
      </c>
      <c r="DQ964" s="83"/>
      <c r="DR964" s="83" t="s">
        <v>108</v>
      </c>
      <c r="DS964" s="83" t="s">
        <v>497</v>
      </c>
      <c r="DU964" s="215" t="s">
        <v>269</v>
      </c>
      <c r="DV964" s="136">
        <v>1</v>
      </c>
      <c r="DW964" s="136">
        <v>3</v>
      </c>
      <c r="DX964" s="215" t="s">
        <v>269</v>
      </c>
      <c r="DY964" s="215" t="s">
        <v>269</v>
      </c>
      <c r="DZ964" s="215" t="s">
        <v>269</v>
      </c>
      <c r="EA964" s="215" t="s">
        <v>269</v>
      </c>
      <c r="EB964" s="215" t="s">
        <v>269</v>
      </c>
      <c r="EC964" s="215" t="s">
        <v>269</v>
      </c>
      <c r="ED964" s="215" t="s">
        <v>269</v>
      </c>
      <c r="EE964" s="215" t="s">
        <v>269</v>
      </c>
    </row>
    <row r="965" spans="1:135" ht="28.8" x14ac:dyDescent="0.55000000000000004">
      <c r="A965" s="83" t="s">
        <v>130</v>
      </c>
      <c r="B965" s="136">
        <v>245914</v>
      </c>
      <c r="C965" t="s">
        <v>1596</v>
      </c>
      <c r="D965" s="83" t="s">
        <v>228</v>
      </c>
      <c r="E965" s="138">
        <v>919094652138</v>
      </c>
      <c r="F965" s="83" t="s">
        <v>114</v>
      </c>
      <c r="G965" s="85">
        <v>43643</v>
      </c>
      <c r="H965" s="211" t="s">
        <v>98</v>
      </c>
      <c r="I965" s="84" t="s">
        <v>610</v>
      </c>
      <c r="J965" s="207" t="s">
        <v>627</v>
      </c>
      <c r="K965" s="208" t="s">
        <v>630</v>
      </c>
      <c r="L965" s="83" t="s">
        <v>108</v>
      </c>
      <c r="M965" s="184">
        <v>24699</v>
      </c>
      <c r="N965" s="184"/>
      <c r="O965" s="85" t="s">
        <v>102</v>
      </c>
      <c r="P965" s="185">
        <v>42491</v>
      </c>
      <c r="Q965" s="186" t="s">
        <v>203</v>
      </c>
      <c r="R965" s="186"/>
      <c r="S965" s="186"/>
      <c r="T965" s="187"/>
      <c r="U965" s="188" t="s">
        <v>296</v>
      </c>
      <c r="V965" s="188" t="s">
        <v>297</v>
      </c>
      <c r="W965" s="188" t="s">
        <v>297</v>
      </c>
      <c r="X965" s="189" t="s">
        <v>167</v>
      </c>
      <c r="Y965" s="190"/>
      <c r="Z965" s="83">
        <v>700</v>
      </c>
      <c r="AA965" s="83" t="s">
        <v>193</v>
      </c>
      <c r="AB965" s="83" t="s">
        <v>181</v>
      </c>
      <c r="AC965" s="83" t="s">
        <v>102</v>
      </c>
      <c r="AD965" s="83" t="s">
        <v>8888</v>
      </c>
      <c r="AE965" s="83" t="s">
        <v>102</v>
      </c>
      <c r="AF965" s="83" t="s">
        <v>102</v>
      </c>
      <c r="AG965" s="83" t="s">
        <v>119</v>
      </c>
      <c r="AH965" s="83" t="s">
        <v>8889</v>
      </c>
      <c r="AI965" s="83" t="s">
        <v>104</v>
      </c>
      <c r="AJ965" s="83" t="s">
        <v>105</v>
      </c>
      <c r="AK965" s="191" t="s">
        <v>8888</v>
      </c>
      <c r="AL965" s="191" t="s">
        <v>102</v>
      </c>
      <c r="AM965" s="191" t="s">
        <v>102</v>
      </c>
      <c r="AN965" s="191" t="s">
        <v>119</v>
      </c>
      <c r="AO965" s="191" t="s">
        <v>8889</v>
      </c>
      <c r="AP965" s="191" t="s">
        <v>104</v>
      </c>
      <c r="AQ965" s="191" t="s">
        <v>105</v>
      </c>
      <c r="AR965" s="191" t="s">
        <v>106</v>
      </c>
      <c r="AS965" s="191" t="s">
        <v>8888</v>
      </c>
      <c r="AT965" s="191" t="s">
        <v>485</v>
      </c>
      <c r="AU965" s="191" t="s">
        <v>8889</v>
      </c>
      <c r="AV965" s="191" t="s">
        <v>104</v>
      </c>
      <c r="AW965" s="191" t="s">
        <v>204</v>
      </c>
      <c r="AX965" s="191"/>
      <c r="AY965" s="192" t="s">
        <v>454</v>
      </c>
      <c r="AZ965" s="192" t="s">
        <v>416</v>
      </c>
      <c r="BA965" s="91" t="s">
        <v>108</v>
      </c>
      <c r="BB965" s="90">
        <v>0</v>
      </c>
      <c r="BC965" s="93" t="s">
        <v>102</v>
      </c>
      <c r="BD965" s="93" t="s">
        <v>102</v>
      </c>
      <c r="BE965" s="93" t="s">
        <v>102</v>
      </c>
      <c r="BF965" s="93" t="s">
        <v>102</v>
      </c>
      <c r="BG965" s="97" t="s">
        <v>108</v>
      </c>
      <c r="BH965" s="93" t="s">
        <v>108</v>
      </c>
      <c r="BI965" s="93" t="s">
        <v>102</v>
      </c>
      <c r="BJ965" s="93" t="s">
        <v>102</v>
      </c>
      <c r="BK965" s="93" t="s">
        <v>102</v>
      </c>
      <c r="BL965" s="93" t="s">
        <v>102</v>
      </c>
      <c r="BM965" s="93" t="s">
        <v>102</v>
      </c>
      <c r="BN965" s="93" t="s">
        <v>102</v>
      </c>
      <c r="BO965" s="93" t="s">
        <v>102</v>
      </c>
      <c r="BP965" s="96" t="s">
        <v>102</v>
      </c>
      <c r="BQ965" s="90">
        <v>0</v>
      </c>
      <c r="BR965" s="93" t="s">
        <v>102</v>
      </c>
      <c r="BS965" s="93" t="s">
        <v>102</v>
      </c>
      <c r="BT965" s="93" t="s">
        <v>102</v>
      </c>
      <c r="BU965" s="93" t="s">
        <v>102</v>
      </c>
      <c r="BV965" s="97" t="s">
        <v>108</v>
      </c>
      <c r="BW965" s="93" t="s">
        <v>108</v>
      </c>
      <c r="BX965" s="95" t="s">
        <v>102</v>
      </c>
      <c r="BY965" s="93" t="s">
        <v>102</v>
      </c>
      <c r="BZ965" s="93" t="s">
        <v>102</v>
      </c>
      <c r="CA965" s="93" t="s">
        <v>102</v>
      </c>
      <c r="CB965" s="93" t="s">
        <v>102</v>
      </c>
      <c r="CC965" s="93" t="s">
        <v>102</v>
      </c>
      <c r="CD965" s="93" t="s">
        <v>102</v>
      </c>
      <c r="CE965" s="193" t="s">
        <v>102</v>
      </c>
      <c r="CF965" s="194" t="s">
        <v>436</v>
      </c>
      <c r="CG965" s="195" t="s">
        <v>8890</v>
      </c>
      <c r="CH965" s="101" t="s">
        <v>563</v>
      </c>
      <c r="CI965" s="102"/>
      <c r="CJ965" s="196" t="s">
        <v>577</v>
      </c>
      <c r="CK965" s="104" t="s">
        <v>190</v>
      </c>
      <c r="CL965" s="105"/>
      <c r="CM965" s="83" t="s">
        <v>578</v>
      </c>
      <c r="CN965" s="106" t="s">
        <v>108</v>
      </c>
      <c r="CO965" s="197" t="s">
        <v>566</v>
      </c>
      <c r="CP965" s="107"/>
      <c r="CQ965" s="198" t="s">
        <v>107</v>
      </c>
      <c r="CR965" s="198" t="s">
        <v>107</v>
      </c>
      <c r="CS965" s="199"/>
      <c r="CT965" s="83" t="s">
        <v>109</v>
      </c>
      <c r="CU965" s="83" t="s">
        <v>109</v>
      </c>
      <c r="CV965" s="83">
        <v>90</v>
      </c>
      <c r="CW965" s="83" t="s">
        <v>270</v>
      </c>
      <c r="CX965" s="83">
        <v>90</v>
      </c>
      <c r="CY965" s="83" t="s">
        <v>108</v>
      </c>
      <c r="CZ965" s="83">
        <v>1270689</v>
      </c>
      <c r="DA965" s="83" t="s">
        <v>8891</v>
      </c>
      <c r="DB965" s="83" t="s">
        <v>118</v>
      </c>
      <c r="DC965" s="83" t="s">
        <v>108</v>
      </c>
      <c r="DD965" s="83">
        <v>8596</v>
      </c>
      <c r="DE965" s="83" t="s">
        <v>173</v>
      </c>
      <c r="DF965" s="83" t="s">
        <v>118</v>
      </c>
      <c r="DG965" s="83" t="s">
        <v>500</v>
      </c>
      <c r="DH965" s="83"/>
      <c r="DI965" s="85">
        <v>43646</v>
      </c>
      <c r="DJ965" s="83" t="s">
        <v>584</v>
      </c>
      <c r="DK965" s="83" t="s">
        <v>102</v>
      </c>
      <c r="DL965" s="83" t="s">
        <v>482</v>
      </c>
      <c r="DM965" s="83">
        <v>0</v>
      </c>
      <c r="DN965" s="83" t="s">
        <v>483</v>
      </c>
      <c r="DO965" s="83">
        <v>1</v>
      </c>
      <c r="DP965" s="83">
        <v>3</v>
      </c>
      <c r="DQ965" s="83"/>
      <c r="DR965" s="83" t="s">
        <v>108</v>
      </c>
      <c r="DS965" s="83" t="s">
        <v>497</v>
      </c>
      <c r="DU965" s="215" t="s">
        <v>269</v>
      </c>
      <c r="DV965" s="136">
        <v>1</v>
      </c>
      <c r="DW965" s="136">
        <v>3</v>
      </c>
      <c r="DX965" s="215" t="s">
        <v>269</v>
      </c>
      <c r="DY965" s="215" t="s">
        <v>269</v>
      </c>
      <c r="DZ965" s="215" t="s">
        <v>269</v>
      </c>
      <c r="EA965" s="215" t="s">
        <v>269</v>
      </c>
      <c r="EB965" s="215" t="s">
        <v>269</v>
      </c>
      <c r="EC965" s="215" t="s">
        <v>269</v>
      </c>
      <c r="ED965" s="215" t="s">
        <v>269</v>
      </c>
      <c r="EE965" s="215" t="s">
        <v>269</v>
      </c>
    </row>
    <row r="966" spans="1:135" ht="57.6" x14ac:dyDescent="0.55000000000000004">
      <c r="A966" s="83" t="s">
        <v>130</v>
      </c>
      <c r="B966" s="136">
        <v>354723</v>
      </c>
      <c r="C966" t="s">
        <v>1597</v>
      </c>
      <c r="D966" s="83" t="s">
        <v>228</v>
      </c>
      <c r="E966" s="138">
        <v>433532480304</v>
      </c>
      <c r="F966" s="83" t="s">
        <v>143</v>
      </c>
      <c r="G966" s="85">
        <v>43620</v>
      </c>
      <c r="H966" s="83" t="s">
        <v>98</v>
      </c>
      <c r="I966" s="84" t="s">
        <v>612</v>
      </c>
      <c r="J966" s="207" t="s">
        <v>628</v>
      </c>
      <c r="K966" s="208" t="s">
        <v>633</v>
      </c>
      <c r="L966" s="83" t="s">
        <v>108</v>
      </c>
      <c r="M966" s="184" t="s">
        <v>102</v>
      </c>
      <c r="N966" s="184" t="s">
        <v>556</v>
      </c>
      <c r="O966" s="85" t="s">
        <v>102</v>
      </c>
      <c r="P966" s="185">
        <v>42491</v>
      </c>
      <c r="Q966" s="186" t="s">
        <v>202</v>
      </c>
      <c r="R966" s="186" t="s">
        <v>613</v>
      </c>
      <c r="S966" s="186"/>
      <c r="T966" s="187"/>
      <c r="U966" s="188" t="s">
        <v>295</v>
      </c>
      <c r="V966" s="188" t="s">
        <v>205</v>
      </c>
      <c r="W966" s="188" t="s">
        <v>295</v>
      </c>
      <c r="X966" s="189" t="s">
        <v>107</v>
      </c>
      <c r="Y966" s="190" t="s">
        <v>614</v>
      </c>
      <c r="Z966" s="83">
        <v>700</v>
      </c>
      <c r="AA966" s="83" t="s">
        <v>193</v>
      </c>
      <c r="AB966" s="83" t="s">
        <v>181</v>
      </c>
      <c r="AC966" s="83" t="s">
        <v>102</v>
      </c>
      <c r="AD966" s="83" t="s">
        <v>8892</v>
      </c>
      <c r="AE966" s="83" t="s">
        <v>8893</v>
      </c>
      <c r="AF966" s="83" t="s">
        <v>102</v>
      </c>
      <c r="AG966" s="83" t="s">
        <v>175</v>
      </c>
      <c r="AH966" s="83" t="s">
        <v>8894</v>
      </c>
      <c r="AI966" s="83" t="s">
        <v>104</v>
      </c>
      <c r="AJ966" s="83" t="s">
        <v>105</v>
      </c>
      <c r="AK966" s="191" t="s">
        <v>8892</v>
      </c>
      <c r="AL966" s="191" t="s">
        <v>8893</v>
      </c>
      <c r="AM966" s="191" t="s">
        <v>102</v>
      </c>
      <c r="AN966" s="191" t="s">
        <v>175</v>
      </c>
      <c r="AO966" s="191" t="s">
        <v>8894</v>
      </c>
      <c r="AP966" s="191" t="s">
        <v>104</v>
      </c>
      <c r="AQ966" s="191" t="s">
        <v>105</v>
      </c>
      <c r="AR966" s="191" t="s">
        <v>106</v>
      </c>
      <c r="AS966" s="191"/>
      <c r="AT966" s="191"/>
      <c r="AU966" s="191"/>
      <c r="AV966" s="191"/>
      <c r="AW966" s="191"/>
      <c r="AX966" s="191" t="s">
        <v>575</v>
      </c>
      <c r="AY966" s="192" t="s">
        <v>454</v>
      </c>
      <c r="AZ966" s="192" t="s">
        <v>108</v>
      </c>
      <c r="BA966" s="91" t="s">
        <v>108</v>
      </c>
      <c r="BB966" s="90">
        <v>0</v>
      </c>
      <c r="BC966" s="93" t="s">
        <v>102</v>
      </c>
      <c r="BD966" s="93" t="s">
        <v>102</v>
      </c>
      <c r="BE966" s="93" t="s">
        <v>102</v>
      </c>
      <c r="BF966" s="93" t="s">
        <v>102</v>
      </c>
      <c r="BG966" s="97" t="s">
        <v>108</v>
      </c>
      <c r="BH966" s="93" t="s">
        <v>108</v>
      </c>
      <c r="BI966" s="93" t="s">
        <v>102</v>
      </c>
      <c r="BJ966" s="93" t="s">
        <v>102</v>
      </c>
      <c r="BK966" s="93" t="s">
        <v>102</v>
      </c>
      <c r="BL966" s="93" t="s">
        <v>102</v>
      </c>
      <c r="BM966" s="93" t="s">
        <v>102</v>
      </c>
      <c r="BN966" s="93" t="s">
        <v>102</v>
      </c>
      <c r="BO966" s="93" t="s">
        <v>102</v>
      </c>
      <c r="BP966" s="96" t="s">
        <v>102</v>
      </c>
      <c r="BQ966" s="90">
        <v>0</v>
      </c>
      <c r="BR966" s="93" t="s">
        <v>102</v>
      </c>
      <c r="BS966" s="93" t="s">
        <v>102</v>
      </c>
      <c r="BT966" s="93" t="s">
        <v>102</v>
      </c>
      <c r="BU966" s="93" t="s">
        <v>102</v>
      </c>
      <c r="BV966" s="97" t="s">
        <v>108</v>
      </c>
      <c r="BW966" s="93" t="s">
        <v>108</v>
      </c>
      <c r="BX966" s="95" t="s">
        <v>102</v>
      </c>
      <c r="BY966" s="93" t="s">
        <v>102</v>
      </c>
      <c r="BZ966" s="93" t="s">
        <v>102</v>
      </c>
      <c r="CA966" s="93" t="s">
        <v>102</v>
      </c>
      <c r="CB966" s="93" t="s">
        <v>102</v>
      </c>
      <c r="CC966" s="93" t="s">
        <v>102</v>
      </c>
      <c r="CD966" s="93" t="s">
        <v>102</v>
      </c>
      <c r="CE966" s="193" t="s">
        <v>102</v>
      </c>
      <c r="CF966" s="194" t="s">
        <v>508</v>
      </c>
      <c r="CG966" s="195" t="s">
        <v>102</v>
      </c>
      <c r="CH966" s="101" t="e">
        <v>#N/A</v>
      </c>
      <c r="CI966" s="102" t="s">
        <v>580</v>
      </c>
      <c r="CJ966" s="196" t="s">
        <v>108</v>
      </c>
      <c r="CK966" s="104" t="s">
        <v>109</v>
      </c>
      <c r="CL966" s="105" t="s">
        <v>579</v>
      </c>
      <c r="CM966" s="83" t="s">
        <v>108</v>
      </c>
      <c r="CN966" s="106" t="s">
        <v>108</v>
      </c>
      <c r="CO966" s="197" t="s">
        <v>108</v>
      </c>
      <c r="CP966" s="107"/>
      <c r="CQ966" s="198" t="s">
        <v>474</v>
      </c>
      <c r="CR966" s="198" t="s">
        <v>474</v>
      </c>
      <c r="CS966" s="199" t="s">
        <v>616</v>
      </c>
      <c r="CT966" s="83" t="s">
        <v>109</v>
      </c>
      <c r="CU966" s="83" t="s">
        <v>109</v>
      </c>
      <c r="CV966" s="83">
        <v>59</v>
      </c>
      <c r="CW966" s="83" t="s">
        <v>112</v>
      </c>
      <c r="CX966" s="83">
        <v>59</v>
      </c>
      <c r="CY966" s="83" t="s">
        <v>8895</v>
      </c>
      <c r="CZ966" s="83">
        <v>1272008.5</v>
      </c>
      <c r="DA966" s="83" t="s">
        <v>138</v>
      </c>
      <c r="DB966" s="83" t="s">
        <v>124</v>
      </c>
      <c r="DC966" s="83" t="s">
        <v>501</v>
      </c>
      <c r="DD966" s="83">
        <v>3537</v>
      </c>
      <c r="DE966" s="83" t="s">
        <v>582</v>
      </c>
      <c r="DF966" s="83" t="s">
        <v>145</v>
      </c>
      <c r="DG966" s="83" t="s">
        <v>501</v>
      </c>
      <c r="DH966" s="83" t="s">
        <v>582</v>
      </c>
      <c r="DI966" s="85">
        <v>43646</v>
      </c>
      <c r="DJ966" s="83" t="s">
        <v>584</v>
      </c>
      <c r="DK966" s="83" t="s">
        <v>102</v>
      </c>
      <c r="DL966" s="83" t="s">
        <v>482</v>
      </c>
      <c r="DM966" s="83">
        <v>0</v>
      </c>
      <c r="DN966" s="83" t="s">
        <v>238</v>
      </c>
      <c r="DO966" s="83">
        <v>1</v>
      </c>
      <c r="DP966" s="83">
        <v>5</v>
      </c>
      <c r="DQ966" s="83"/>
      <c r="DR966" s="83" t="s">
        <v>108</v>
      </c>
      <c r="DS966" s="83" t="s">
        <v>497</v>
      </c>
      <c r="DU966" s="215" t="s">
        <v>269</v>
      </c>
      <c r="DV966" s="136">
        <v>1</v>
      </c>
      <c r="DW966" s="136">
        <v>3</v>
      </c>
      <c r="DX966" s="215" t="s">
        <v>269</v>
      </c>
      <c r="DY966" s="215" t="s">
        <v>269</v>
      </c>
      <c r="DZ966" s="215" t="s">
        <v>269</v>
      </c>
      <c r="EA966" s="215" t="s">
        <v>269</v>
      </c>
      <c r="EB966" s="215" t="s">
        <v>269</v>
      </c>
      <c r="EC966" s="215" t="s">
        <v>269</v>
      </c>
      <c r="ED966" s="215" t="s">
        <v>269</v>
      </c>
      <c r="EE966" s="215" t="s">
        <v>269</v>
      </c>
    </row>
    <row r="967" spans="1:135" ht="28.8" x14ac:dyDescent="0.55000000000000004">
      <c r="A967" s="83" t="s">
        <v>130</v>
      </c>
      <c r="B967" s="136">
        <v>849389</v>
      </c>
      <c r="C967" t="s">
        <v>1598</v>
      </c>
      <c r="D967" s="83" t="s">
        <v>228</v>
      </c>
      <c r="E967" s="138">
        <v>145493792477</v>
      </c>
      <c r="F967" s="83" t="s">
        <v>114</v>
      </c>
      <c r="G967" s="85">
        <v>43634</v>
      </c>
      <c r="H967" s="83" t="s">
        <v>98</v>
      </c>
      <c r="I967" s="84" t="s">
        <v>618</v>
      </c>
      <c r="J967" s="207" t="s">
        <v>629</v>
      </c>
      <c r="K967" s="208" t="s">
        <v>634</v>
      </c>
      <c r="L967" s="83" t="s">
        <v>108</v>
      </c>
      <c r="M967" s="184">
        <v>27789</v>
      </c>
      <c r="N967" s="184"/>
      <c r="O967" s="85" t="s">
        <v>102</v>
      </c>
      <c r="P967" s="185">
        <v>43013</v>
      </c>
      <c r="Q967" s="186" t="s">
        <v>203</v>
      </c>
      <c r="R967" s="186"/>
      <c r="S967" s="186"/>
      <c r="T967" s="187"/>
      <c r="U967" s="188" t="s">
        <v>296</v>
      </c>
      <c r="V967" s="188" t="s">
        <v>205</v>
      </c>
      <c r="W967" s="189" t="s">
        <v>619</v>
      </c>
      <c r="X967" s="189" t="s">
        <v>107</v>
      </c>
      <c r="Y967" s="190" t="s">
        <v>614</v>
      </c>
      <c r="Z967" s="83">
        <v>700</v>
      </c>
      <c r="AA967" s="83" t="s">
        <v>193</v>
      </c>
      <c r="AB967" s="83" t="s">
        <v>181</v>
      </c>
      <c r="AC967" s="83" t="s">
        <v>102</v>
      </c>
      <c r="AD967" s="83" t="s">
        <v>8896</v>
      </c>
      <c r="AE967" s="83" t="s">
        <v>102</v>
      </c>
      <c r="AF967" s="83" t="s">
        <v>102</v>
      </c>
      <c r="AG967" s="83" t="s">
        <v>174</v>
      </c>
      <c r="AH967" s="83" t="s">
        <v>8885</v>
      </c>
      <c r="AI967" s="83" t="s">
        <v>104</v>
      </c>
      <c r="AJ967" s="83" t="s">
        <v>105</v>
      </c>
      <c r="AK967" s="191" t="s">
        <v>8896</v>
      </c>
      <c r="AL967" s="191" t="s">
        <v>102</v>
      </c>
      <c r="AM967" s="191" t="s">
        <v>102</v>
      </c>
      <c r="AN967" s="191" t="s">
        <v>174</v>
      </c>
      <c r="AO967" s="191" t="s">
        <v>8885</v>
      </c>
      <c r="AP967" s="191" t="s">
        <v>104</v>
      </c>
      <c r="AQ967" s="191" t="s">
        <v>105</v>
      </c>
      <c r="AR967" s="191" t="s">
        <v>106</v>
      </c>
      <c r="AS967" s="191" t="s">
        <v>8896</v>
      </c>
      <c r="AT967" s="191" t="s">
        <v>488</v>
      </c>
      <c r="AU967" s="191" t="s">
        <v>8897</v>
      </c>
      <c r="AV967" s="191" t="s">
        <v>104</v>
      </c>
      <c r="AW967" s="191" t="s">
        <v>204</v>
      </c>
      <c r="AX967" s="191"/>
      <c r="AY967" s="192" t="s">
        <v>454</v>
      </c>
      <c r="AZ967" s="192" t="s">
        <v>416</v>
      </c>
      <c r="BA967" s="91" t="s">
        <v>108</v>
      </c>
      <c r="BB967" s="90">
        <v>0</v>
      </c>
      <c r="BC967" s="93" t="s">
        <v>102</v>
      </c>
      <c r="BD967" s="93" t="s">
        <v>102</v>
      </c>
      <c r="BE967" s="93" t="s">
        <v>102</v>
      </c>
      <c r="BF967" s="93" t="s">
        <v>102</v>
      </c>
      <c r="BG967" s="97" t="s">
        <v>108</v>
      </c>
      <c r="BH967" s="93" t="s">
        <v>108</v>
      </c>
      <c r="BI967" s="93" t="s">
        <v>102</v>
      </c>
      <c r="BJ967" s="93" t="s">
        <v>102</v>
      </c>
      <c r="BK967" s="93" t="s">
        <v>102</v>
      </c>
      <c r="BL967" s="93" t="s">
        <v>102</v>
      </c>
      <c r="BM967" s="93" t="s">
        <v>102</v>
      </c>
      <c r="BN967" s="93" t="s">
        <v>102</v>
      </c>
      <c r="BO967" s="93" t="s">
        <v>102</v>
      </c>
      <c r="BP967" s="96" t="s">
        <v>102</v>
      </c>
      <c r="BQ967" s="90">
        <v>0</v>
      </c>
      <c r="BR967" s="93" t="s">
        <v>102</v>
      </c>
      <c r="BS967" s="93" t="s">
        <v>102</v>
      </c>
      <c r="BT967" s="93" t="s">
        <v>102</v>
      </c>
      <c r="BU967" s="93" t="s">
        <v>102</v>
      </c>
      <c r="BV967" s="97" t="s">
        <v>108</v>
      </c>
      <c r="BW967" s="93" t="s">
        <v>108</v>
      </c>
      <c r="BX967" s="95" t="s">
        <v>102</v>
      </c>
      <c r="BY967" s="93" t="s">
        <v>102</v>
      </c>
      <c r="BZ967" s="93" t="s">
        <v>102</v>
      </c>
      <c r="CA967" s="93" t="s">
        <v>102</v>
      </c>
      <c r="CB967" s="93" t="s">
        <v>102</v>
      </c>
      <c r="CC967" s="93" t="s">
        <v>102</v>
      </c>
      <c r="CD967" s="93" t="s">
        <v>102</v>
      </c>
      <c r="CE967" s="193" t="s">
        <v>102</v>
      </c>
      <c r="CF967" s="194" t="s">
        <v>436</v>
      </c>
      <c r="CG967" s="195" t="s">
        <v>8898</v>
      </c>
      <c r="CH967" s="101" t="s">
        <v>310</v>
      </c>
      <c r="CI967" s="102"/>
      <c r="CJ967" s="196" t="s">
        <v>8899</v>
      </c>
      <c r="CK967" s="104" t="s">
        <v>190</v>
      </c>
      <c r="CL967" s="105"/>
      <c r="CM967" s="83" t="s">
        <v>623</v>
      </c>
      <c r="CN967" s="106" t="s">
        <v>624</v>
      </c>
      <c r="CO967" s="197" t="s">
        <v>625</v>
      </c>
      <c r="CP967" s="107"/>
      <c r="CQ967" s="198" t="s">
        <v>474</v>
      </c>
      <c r="CR967" s="198" t="s">
        <v>474</v>
      </c>
      <c r="CS967" s="199"/>
      <c r="CT967" s="83" t="s">
        <v>109</v>
      </c>
      <c r="CU967" s="83" t="s">
        <v>109</v>
      </c>
      <c r="CV967" s="83">
        <v>96</v>
      </c>
      <c r="CW967" s="83" t="s">
        <v>139</v>
      </c>
      <c r="CX967" s="83">
        <v>96</v>
      </c>
      <c r="CY967" s="83" t="s">
        <v>108</v>
      </c>
      <c r="CZ967" s="83">
        <v>1273328</v>
      </c>
      <c r="DA967" s="83" t="s">
        <v>581</v>
      </c>
      <c r="DB967" s="83" t="s">
        <v>152</v>
      </c>
      <c r="DC967" s="83" t="s">
        <v>500</v>
      </c>
      <c r="DD967" s="83">
        <v>9352</v>
      </c>
      <c r="DE967" s="83" t="s">
        <v>606</v>
      </c>
      <c r="DF967" s="83" t="s">
        <v>152</v>
      </c>
      <c r="DG967" s="83" t="s">
        <v>500</v>
      </c>
      <c r="DH967" s="83"/>
      <c r="DI967" s="85">
        <v>43646</v>
      </c>
      <c r="DJ967" s="83" t="s">
        <v>584</v>
      </c>
      <c r="DK967" s="83" t="s">
        <v>102</v>
      </c>
      <c r="DL967" s="83" t="s">
        <v>482</v>
      </c>
      <c r="DM967" s="83">
        <v>0</v>
      </c>
      <c r="DN967" s="83" t="s">
        <v>483</v>
      </c>
      <c r="DO967" s="83">
        <v>1</v>
      </c>
      <c r="DP967" s="83">
        <v>6</v>
      </c>
      <c r="DQ967" s="83"/>
      <c r="DR967" s="83" t="s">
        <v>108</v>
      </c>
      <c r="DS967" s="83" t="s">
        <v>497</v>
      </c>
      <c r="DU967" s="215" t="s">
        <v>269</v>
      </c>
      <c r="DV967" s="136">
        <v>1</v>
      </c>
      <c r="DW967" s="136">
        <v>3</v>
      </c>
      <c r="DX967" s="215" t="s">
        <v>269</v>
      </c>
      <c r="DY967" s="215" t="s">
        <v>269</v>
      </c>
      <c r="DZ967" s="215" t="s">
        <v>269</v>
      </c>
      <c r="EA967" s="215" t="s">
        <v>269</v>
      </c>
      <c r="EB967" s="215" t="s">
        <v>269</v>
      </c>
      <c r="EC967" s="215" t="s">
        <v>269</v>
      </c>
      <c r="ED967" s="215" t="s">
        <v>269</v>
      </c>
      <c r="EE967" s="215" t="s">
        <v>269</v>
      </c>
    </row>
    <row r="968" spans="1:135" ht="28.8" x14ac:dyDescent="0.55000000000000004">
      <c r="A968" s="83" t="s">
        <v>130</v>
      </c>
      <c r="B968" s="136">
        <v>849953</v>
      </c>
      <c r="C968" t="s">
        <v>1599</v>
      </c>
      <c r="D968" s="83" t="s">
        <v>228</v>
      </c>
      <c r="E968" s="138">
        <v>349063481959</v>
      </c>
      <c r="F968" s="83" t="s">
        <v>114</v>
      </c>
      <c r="G968" s="85">
        <v>43643</v>
      </c>
      <c r="H968" s="211" t="s">
        <v>98</v>
      </c>
      <c r="I968" s="84" t="s">
        <v>610</v>
      </c>
      <c r="J968" s="207" t="s">
        <v>627</v>
      </c>
      <c r="K968" s="208" t="s">
        <v>630</v>
      </c>
      <c r="L968" s="83" t="s">
        <v>108</v>
      </c>
      <c r="M968" s="184">
        <v>24700</v>
      </c>
      <c r="N968" s="184"/>
      <c r="O968" s="85" t="s">
        <v>102</v>
      </c>
      <c r="P968" s="185">
        <v>42491</v>
      </c>
      <c r="Q968" s="186" t="s">
        <v>203</v>
      </c>
      <c r="R968" s="186"/>
      <c r="S968" s="186"/>
      <c r="T968" s="187"/>
      <c r="U968" s="188" t="s">
        <v>296</v>
      </c>
      <c r="V968" s="188" t="s">
        <v>297</v>
      </c>
      <c r="W968" s="188" t="s">
        <v>297</v>
      </c>
      <c r="X968" s="189" t="s">
        <v>167</v>
      </c>
      <c r="Y968" s="190"/>
      <c r="Z968" s="83">
        <v>700</v>
      </c>
      <c r="AA968" s="83" t="s">
        <v>193</v>
      </c>
      <c r="AB968" s="83" t="s">
        <v>181</v>
      </c>
      <c r="AC968" s="83" t="s">
        <v>102</v>
      </c>
      <c r="AD968" s="83" t="s">
        <v>8900</v>
      </c>
      <c r="AE968" s="83" t="s">
        <v>102</v>
      </c>
      <c r="AF968" s="83" t="s">
        <v>102</v>
      </c>
      <c r="AG968" s="83" t="s">
        <v>119</v>
      </c>
      <c r="AH968" s="83" t="s">
        <v>8901</v>
      </c>
      <c r="AI968" s="83" t="s">
        <v>104</v>
      </c>
      <c r="AJ968" s="83" t="s">
        <v>105</v>
      </c>
      <c r="AK968" s="191" t="s">
        <v>8900</v>
      </c>
      <c r="AL968" s="191" t="s">
        <v>102</v>
      </c>
      <c r="AM968" s="191" t="s">
        <v>102</v>
      </c>
      <c r="AN968" s="191" t="s">
        <v>119</v>
      </c>
      <c r="AO968" s="191" t="s">
        <v>8901</v>
      </c>
      <c r="AP968" s="191" t="s">
        <v>104</v>
      </c>
      <c r="AQ968" s="191" t="s">
        <v>105</v>
      </c>
      <c r="AR968" s="191" t="s">
        <v>106</v>
      </c>
      <c r="AS968" s="191" t="s">
        <v>8900</v>
      </c>
      <c r="AT968" s="191" t="s">
        <v>485</v>
      </c>
      <c r="AU968" s="191" t="s">
        <v>8901</v>
      </c>
      <c r="AV968" s="191" t="s">
        <v>104</v>
      </c>
      <c r="AW968" s="191" t="s">
        <v>204</v>
      </c>
      <c r="AX968" s="191"/>
      <c r="AY968" s="192" t="s">
        <v>454</v>
      </c>
      <c r="AZ968" s="192" t="s">
        <v>416</v>
      </c>
      <c r="BA968" s="91" t="s">
        <v>108</v>
      </c>
      <c r="BB968" s="90">
        <v>0</v>
      </c>
      <c r="BC968" s="93" t="s">
        <v>102</v>
      </c>
      <c r="BD968" s="93" t="s">
        <v>102</v>
      </c>
      <c r="BE968" s="93" t="s">
        <v>102</v>
      </c>
      <c r="BF968" s="93" t="s">
        <v>102</v>
      </c>
      <c r="BG968" s="97" t="s">
        <v>108</v>
      </c>
      <c r="BH968" s="93" t="s">
        <v>108</v>
      </c>
      <c r="BI968" s="93" t="s">
        <v>102</v>
      </c>
      <c r="BJ968" s="93" t="s">
        <v>102</v>
      </c>
      <c r="BK968" s="93" t="s">
        <v>102</v>
      </c>
      <c r="BL968" s="93" t="s">
        <v>102</v>
      </c>
      <c r="BM968" s="93" t="s">
        <v>102</v>
      </c>
      <c r="BN968" s="93" t="s">
        <v>102</v>
      </c>
      <c r="BO968" s="93" t="s">
        <v>102</v>
      </c>
      <c r="BP968" s="96" t="s">
        <v>102</v>
      </c>
      <c r="BQ968" s="90">
        <v>0</v>
      </c>
      <c r="BR968" s="93" t="s">
        <v>102</v>
      </c>
      <c r="BS968" s="93" t="s">
        <v>102</v>
      </c>
      <c r="BT968" s="93" t="s">
        <v>102</v>
      </c>
      <c r="BU968" s="93" t="s">
        <v>102</v>
      </c>
      <c r="BV968" s="97" t="s">
        <v>108</v>
      </c>
      <c r="BW968" s="93" t="s">
        <v>108</v>
      </c>
      <c r="BX968" s="95" t="s">
        <v>102</v>
      </c>
      <c r="BY968" s="93" t="s">
        <v>102</v>
      </c>
      <c r="BZ968" s="93" t="s">
        <v>102</v>
      </c>
      <c r="CA968" s="93" t="s">
        <v>102</v>
      </c>
      <c r="CB968" s="93" t="s">
        <v>102</v>
      </c>
      <c r="CC968" s="93" t="s">
        <v>102</v>
      </c>
      <c r="CD968" s="93" t="s">
        <v>102</v>
      </c>
      <c r="CE968" s="193" t="s">
        <v>102</v>
      </c>
      <c r="CF968" s="194" t="s">
        <v>436</v>
      </c>
      <c r="CG968" s="195" t="s">
        <v>8902</v>
      </c>
      <c r="CH968" s="101" t="s">
        <v>563</v>
      </c>
      <c r="CI968" s="102"/>
      <c r="CJ968" s="196" t="s">
        <v>577</v>
      </c>
      <c r="CK968" s="104" t="s">
        <v>190</v>
      </c>
      <c r="CL968" s="105"/>
      <c r="CM968" s="83" t="s">
        <v>578</v>
      </c>
      <c r="CN968" s="106" t="s">
        <v>108</v>
      </c>
      <c r="CO968" s="197" t="s">
        <v>566</v>
      </c>
      <c r="CP968" s="107"/>
      <c r="CQ968" s="198" t="s">
        <v>107</v>
      </c>
      <c r="CR968" s="198" t="s">
        <v>107</v>
      </c>
      <c r="CS968" s="199"/>
      <c r="CT968" s="83" t="s">
        <v>109</v>
      </c>
      <c r="CU968" s="83" t="s">
        <v>109</v>
      </c>
      <c r="CV968" s="83">
        <v>63</v>
      </c>
      <c r="CW968" s="83" t="s">
        <v>270</v>
      </c>
      <c r="CX968" s="83">
        <v>63</v>
      </c>
      <c r="CY968" s="83" t="s">
        <v>108</v>
      </c>
      <c r="CZ968" s="83">
        <v>1274647.5</v>
      </c>
      <c r="DA968" s="83" t="s">
        <v>8903</v>
      </c>
      <c r="DB968" s="83" t="s">
        <v>118</v>
      </c>
      <c r="DC968" s="83" t="s">
        <v>108</v>
      </c>
      <c r="DD968" s="83">
        <v>1001</v>
      </c>
      <c r="DE968" s="83" t="s">
        <v>173</v>
      </c>
      <c r="DF968" s="83" t="s">
        <v>118</v>
      </c>
      <c r="DG968" s="83" t="s">
        <v>500</v>
      </c>
      <c r="DH968" s="83"/>
      <c r="DI968" s="85">
        <v>43646</v>
      </c>
      <c r="DJ968" s="83" t="s">
        <v>584</v>
      </c>
      <c r="DK968" s="83" t="s">
        <v>102</v>
      </c>
      <c r="DL968" s="83" t="s">
        <v>482</v>
      </c>
      <c r="DM968" s="83">
        <v>0</v>
      </c>
      <c r="DN968" s="83" t="s">
        <v>483</v>
      </c>
      <c r="DO968" s="83">
        <v>1</v>
      </c>
      <c r="DP968" s="83">
        <v>2</v>
      </c>
      <c r="DQ968" s="83"/>
      <c r="DR968" s="83" t="s">
        <v>108</v>
      </c>
      <c r="DS968" s="83" t="s">
        <v>497</v>
      </c>
      <c r="DU968" s="215" t="s">
        <v>269</v>
      </c>
      <c r="DV968" s="136">
        <v>1</v>
      </c>
      <c r="DW968" s="136">
        <v>3</v>
      </c>
      <c r="DX968" s="215" t="s">
        <v>269</v>
      </c>
      <c r="DY968" s="215" t="s">
        <v>269</v>
      </c>
      <c r="DZ968" s="215" t="s">
        <v>269</v>
      </c>
      <c r="EA968" s="215" t="s">
        <v>269</v>
      </c>
      <c r="EB968" s="215" t="s">
        <v>269</v>
      </c>
      <c r="EC968" s="215" t="s">
        <v>269</v>
      </c>
      <c r="ED968" s="215" t="s">
        <v>269</v>
      </c>
      <c r="EE968" s="215" t="s">
        <v>269</v>
      </c>
    </row>
    <row r="969" spans="1:135" ht="57.6" x14ac:dyDescent="0.55000000000000004">
      <c r="A969" s="83" t="s">
        <v>130</v>
      </c>
      <c r="B969" s="136">
        <v>822956</v>
      </c>
      <c r="C969" t="s">
        <v>1600</v>
      </c>
      <c r="D969" s="83" t="s">
        <v>228</v>
      </c>
      <c r="E969" s="138">
        <v>538477898831</v>
      </c>
      <c r="F969" s="83" t="s">
        <v>143</v>
      </c>
      <c r="G969" s="85">
        <v>43620</v>
      </c>
      <c r="H969" s="83" t="s">
        <v>98</v>
      </c>
      <c r="I969" s="84" t="s">
        <v>612</v>
      </c>
      <c r="J969" s="207" t="s">
        <v>628</v>
      </c>
      <c r="K969" s="208" t="s">
        <v>633</v>
      </c>
      <c r="L969" s="83" t="s">
        <v>108</v>
      </c>
      <c r="M969" s="184" t="s">
        <v>102</v>
      </c>
      <c r="N969" s="184" t="s">
        <v>556</v>
      </c>
      <c r="O969" s="85" t="s">
        <v>102</v>
      </c>
      <c r="P969" s="185">
        <v>42491</v>
      </c>
      <c r="Q969" s="186" t="s">
        <v>202</v>
      </c>
      <c r="R969" s="186" t="s">
        <v>613</v>
      </c>
      <c r="S969" s="186"/>
      <c r="T969" s="187"/>
      <c r="U969" s="188" t="s">
        <v>295</v>
      </c>
      <c r="V969" s="188" t="s">
        <v>205</v>
      </c>
      <c r="W969" s="188" t="s">
        <v>295</v>
      </c>
      <c r="X969" s="189" t="s">
        <v>107</v>
      </c>
      <c r="Y969" s="190" t="s">
        <v>614</v>
      </c>
      <c r="Z969" s="83">
        <v>700</v>
      </c>
      <c r="AA969" s="83" t="s">
        <v>193</v>
      </c>
      <c r="AB969" s="83" t="s">
        <v>181</v>
      </c>
      <c r="AC969" s="83" t="s">
        <v>102</v>
      </c>
      <c r="AD969" s="83" t="s">
        <v>8904</v>
      </c>
      <c r="AE969" s="83" t="s">
        <v>8905</v>
      </c>
      <c r="AF969" s="83" t="s">
        <v>102</v>
      </c>
      <c r="AG969" s="83" t="s">
        <v>175</v>
      </c>
      <c r="AH969" s="83" t="s">
        <v>8906</v>
      </c>
      <c r="AI969" s="83" t="s">
        <v>104</v>
      </c>
      <c r="AJ969" s="83" t="s">
        <v>105</v>
      </c>
      <c r="AK969" s="191" t="s">
        <v>8904</v>
      </c>
      <c r="AL969" s="191" t="s">
        <v>8905</v>
      </c>
      <c r="AM969" s="191" t="s">
        <v>102</v>
      </c>
      <c r="AN969" s="191" t="s">
        <v>175</v>
      </c>
      <c r="AO969" s="191" t="s">
        <v>8906</v>
      </c>
      <c r="AP969" s="191" t="s">
        <v>104</v>
      </c>
      <c r="AQ969" s="191" t="s">
        <v>105</v>
      </c>
      <c r="AR969" s="191" t="s">
        <v>106</v>
      </c>
      <c r="AS969" s="191"/>
      <c r="AT969" s="191"/>
      <c r="AU969" s="191"/>
      <c r="AV969" s="191"/>
      <c r="AW969" s="191"/>
      <c r="AX969" s="191" t="s">
        <v>575</v>
      </c>
      <c r="AY969" s="192" t="s">
        <v>454</v>
      </c>
      <c r="AZ969" s="192" t="s">
        <v>108</v>
      </c>
      <c r="BA969" s="91" t="s">
        <v>108</v>
      </c>
      <c r="BB969" s="90">
        <v>0</v>
      </c>
      <c r="BC969" s="93" t="s">
        <v>102</v>
      </c>
      <c r="BD969" s="93" t="s">
        <v>102</v>
      </c>
      <c r="BE969" s="93" t="s">
        <v>102</v>
      </c>
      <c r="BF969" s="93" t="s">
        <v>102</v>
      </c>
      <c r="BG969" s="97" t="s">
        <v>108</v>
      </c>
      <c r="BH969" s="93" t="s">
        <v>108</v>
      </c>
      <c r="BI969" s="93" t="s">
        <v>102</v>
      </c>
      <c r="BJ969" s="93" t="s">
        <v>102</v>
      </c>
      <c r="BK969" s="93" t="s">
        <v>102</v>
      </c>
      <c r="BL969" s="93" t="s">
        <v>102</v>
      </c>
      <c r="BM969" s="93" t="s">
        <v>102</v>
      </c>
      <c r="BN969" s="93" t="s">
        <v>102</v>
      </c>
      <c r="BO969" s="93" t="s">
        <v>102</v>
      </c>
      <c r="BP969" s="96" t="s">
        <v>102</v>
      </c>
      <c r="BQ969" s="90">
        <v>0</v>
      </c>
      <c r="BR969" s="93" t="s">
        <v>102</v>
      </c>
      <c r="BS969" s="93" t="s">
        <v>102</v>
      </c>
      <c r="BT969" s="93" t="s">
        <v>102</v>
      </c>
      <c r="BU969" s="93" t="s">
        <v>102</v>
      </c>
      <c r="BV969" s="97" t="s">
        <v>108</v>
      </c>
      <c r="BW969" s="93" t="s">
        <v>108</v>
      </c>
      <c r="BX969" s="95" t="s">
        <v>102</v>
      </c>
      <c r="BY969" s="93" t="s">
        <v>102</v>
      </c>
      <c r="BZ969" s="93" t="s">
        <v>102</v>
      </c>
      <c r="CA969" s="93" t="s">
        <v>102</v>
      </c>
      <c r="CB969" s="93" t="s">
        <v>102</v>
      </c>
      <c r="CC969" s="93" t="s">
        <v>102</v>
      </c>
      <c r="CD969" s="93" t="s">
        <v>102</v>
      </c>
      <c r="CE969" s="193" t="s">
        <v>102</v>
      </c>
      <c r="CF969" s="194" t="s">
        <v>508</v>
      </c>
      <c r="CG969" s="195" t="s">
        <v>102</v>
      </c>
      <c r="CH969" s="101" t="e">
        <v>#N/A</v>
      </c>
      <c r="CI969" s="102" t="s">
        <v>580</v>
      </c>
      <c r="CJ969" s="196" t="s">
        <v>108</v>
      </c>
      <c r="CK969" s="104" t="s">
        <v>109</v>
      </c>
      <c r="CL969" s="105" t="s">
        <v>579</v>
      </c>
      <c r="CM969" s="83" t="s">
        <v>108</v>
      </c>
      <c r="CN969" s="106" t="s">
        <v>108</v>
      </c>
      <c r="CO969" s="197" t="s">
        <v>108</v>
      </c>
      <c r="CP969" s="107"/>
      <c r="CQ969" s="198" t="s">
        <v>474</v>
      </c>
      <c r="CR969" s="198" t="s">
        <v>474</v>
      </c>
      <c r="CS969" s="199" t="s">
        <v>616</v>
      </c>
      <c r="CT969" s="83" t="s">
        <v>109</v>
      </c>
      <c r="CU969" s="83" t="s">
        <v>109</v>
      </c>
      <c r="CV969" s="83">
        <v>30</v>
      </c>
      <c r="CW969" s="83" t="s">
        <v>112</v>
      </c>
      <c r="CX969" s="83">
        <v>30</v>
      </c>
      <c r="CY969" s="83" t="s">
        <v>8907</v>
      </c>
      <c r="CZ969" s="83">
        <v>1275967</v>
      </c>
      <c r="DA969" s="83" t="s">
        <v>138</v>
      </c>
      <c r="DB969" s="83" t="s">
        <v>124</v>
      </c>
      <c r="DC969" s="83" t="s">
        <v>501</v>
      </c>
      <c r="DD969" s="83">
        <v>6005</v>
      </c>
      <c r="DE969" s="83" t="s">
        <v>582</v>
      </c>
      <c r="DF969" s="83" t="s">
        <v>145</v>
      </c>
      <c r="DG969" s="83" t="s">
        <v>501</v>
      </c>
      <c r="DH969" s="83" t="s">
        <v>582</v>
      </c>
      <c r="DI969" s="85">
        <v>43646</v>
      </c>
      <c r="DJ969" s="83" t="s">
        <v>584</v>
      </c>
      <c r="DK969" s="83" t="s">
        <v>102</v>
      </c>
      <c r="DL969" s="83" t="s">
        <v>482</v>
      </c>
      <c r="DM969" s="83">
        <v>0</v>
      </c>
      <c r="DN969" s="83" t="s">
        <v>238</v>
      </c>
      <c r="DO969" s="83">
        <v>1</v>
      </c>
      <c r="DP969" s="83">
        <v>3</v>
      </c>
      <c r="DQ969" s="83"/>
      <c r="DR969" s="83" t="s">
        <v>108</v>
      </c>
      <c r="DS969" s="83" t="s">
        <v>497</v>
      </c>
      <c r="DU969" s="215" t="s">
        <v>269</v>
      </c>
      <c r="DV969" s="136">
        <v>1</v>
      </c>
      <c r="DW969" s="136">
        <v>3</v>
      </c>
      <c r="DX969" s="215" t="s">
        <v>269</v>
      </c>
      <c r="DY969" s="215" t="s">
        <v>269</v>
      </c>
      <c r="DZ969" s="215" t="s">
        <v>269</v>
      </c>
      <c r="EA969" s="215" t="s">
        <v>269</v>
      </c>
      <c r="EB969" s="215" t="s">
        <v>269</v>
      </c>
      <c r="EC969" s="215" t="s">
        <v>269</v>
      </c>
      <c r="ED969" s="215" t="s">
        <v>269</v>
      </c>
      <c r="EE969" s="215" t="s">
        <v>269</v>
      </c>
    </row>
    <row r="970" spans="1:135" ht="28.8" x14ac:dyDescent="0.55000000000000004">
      <c r="A970" s="83" t="s">
        <v>130</v>
      </c>
      <c r="B970" s="136">
        <v>387995</v>
      </c>
      <c r="C970" t="s">
        <v>1601</v>
      </c>
      <c r="D970" s="83" t="s">
        <v>228</v>
      </c>
      <c r="E970" s="138">
        <v>481530370215</v>
      </c>
      <c r="F970" s="83" t="s">
        <v>114</v>
      </c>
      <c r="G970" s="85">
        <v>43634</v>
      </c>
      <c r="H970" s="83" t="s">
        <v>98</v>
      </c>
      <c r="I970" s="84" t="s">
        <v>618</v>
      </c>
      <c r="J970" s="207" t="s">
        <v>629</v>
      </c>
      <c r="K970" s="208" t="s">
        <v>634</v>
      </c>
      <c r="L970" s="83" t="s">
        <v>108</v>
      </c>
      <c r="M970" s="184">
        <v>27790</v>
      </c>
      <c r="N970" s="184"/>
      <c r="O970" s="85" t="s">
        <v>102</v>
      </c>
      <c r="P970" s="185">
        <v>43013</v>
      </c>
      <c r="Q970" s="186" t="s">
        <v>203</v>
      </c>
      <c r="R970" s="186"/>
      <c r="S970" s="186"/>
      <c r="T970" s="187"/>
      <c r="U970" s="188" t="s">
        <v>296</v>
      </c>
      <c r="V970" s="188" t="s">
        <v>205</v>
      </c>
      <c r="W970" s="189" t="s">
        <v>619</v>
      </c>
      <c r="X970" s="189" t="s">
        <v>107</v>
      </c>
      <c r="Y970" s="190" t="s">
        <v>614</v>
      </c>
      <c r="Z970" s="83">
        <v>700</v>
      </c>
      <c r="AA970" s="83" t="s">
        <v>193</v>
      </c>
      <c r="AB970" s="83" t="s">
        <v>181</v>
      </c>
      <c r="AC970" s="83" t="s">
        <v>102</v>
      </c>
      <c r="AD970" s="83" t="s">
        <v>8908</v>
      </c>
      <c r="AE970" s="83" t="s">
        <v>102</v>
      </c>
      <c r="AF970" s="83" t="s">
        <v>102</v>
      </c>
      <c r="AG970" s="83" t="s">
        <v>174</v>
      </c>
      <c r="AH970" s="83" t="s">
        <v>8897</v>
      </c>
      <c r="AI970" s="83" t="s">
        <v>104</v>
      </c>
      <c r="AJ970" s="83" t="s">
        <v>105</v>
      </c>
      <c r="AK970" s="191" t="s">
        <v>8908</v>
      </c>
      <c r="AL970" s="191" t="s">
        <v>102</v>
      </c>
      <c r="AM970" s="191" t="s">
        <v>102</v>
      </c>
      <c r="AN970" s="191" t="s">
        <v>174</v>
      </c>
      <c r="AO970" s="191" t="s">
        <v>8897</v>
      </c>
      <c r="AP970" s="191" t="s">
        <v>104</v>
      </c>
      <c r="AQ970" s="191" t="s">
        <v>105</v>
      </c>
      <c r="AR970" s="191" t="s">
        <v>106</v>
      </c>
      <c r="AS970" s="191" t="s">
        <v>8908</v>
      </c>
      <c r="AT970" s="191" t="s">
        <v>488</v>
      </c>
      <c r="AU970" s="191" t="s">
        <v>8909</v>
      </c>
      <c r="AV970" s="191" t="s">
        <v>104</v>
      </c>
      <c r="AW970" s="191" t="s">
        <v>204</v>
      </c>
      <c r="AX970" s="191"/>
      <c r="AY970" s="192" t="s">
        <v>454</v>
      </c>
      <c r="AZ970" s="192" t="s">
        <v>416</v>
      </c>
      <c r="BA970" s="91" t="s">
        <v>108</v>
      </c>
      <c r="BB970" s="90">
        <v>0</v>
      </c>
      <c r="BC970" s="93" t="s">
        <v>102</v>
      </c>
      <c r="BD970" s="93" t="s">
        <v>102</v>
      </c>
      <c r="BE970" s="93" t="s">
        <v>102</v>
      </c>
      <c r="BF970" s="93" t="s">
        <v>102</v>
      </c>
      <c r="BG970" s="97" t="s">
        <v>108</v>
      </c>
      <c r="BH970" s="93" t="s">
        <v>108</v>
      </c>
      <c r="BI970" s="93" t="s">
        <v>102</v>
      </c>
      <c r="BJ970" s="93" t="s">
        <v>102</v>
      </c>
      <c r="BK970" s="93" t="s">
        <v>102</v>
      </c>
      <c r="BL970" s="93" t="s">
        <v>102</v>
      </c>
      <c r="BM970" s="93" t="s">
        <v>102</v>
      </c>
      <c r="BN970" s="93" t="s">
        <v>102</v>
      </c>
      <c r="BO970" s="93" t="s">
        <v>102</v>
      </c>
      <c r="BP970" s="96" t="s">
        <v>102</v>
      </c>
      <c r="BQ970" s="90">
        <v>0</v>
      </c>
      <c r="BR970" s="93" t="s">
        <v>102</v>
      </c>
      <c r="BS970" s="93" t="s">
        <v>102</v>
      </c>
      <c r="BT970" s="93" t="s">
        <v>102</v>
      </c>
      <c r="BU970" s="93" t="s">
        <v>102</v>
      </c>
      <c r="BV970" s="97" t="s">
        <v>108</v>
      </c>
      <c r="BW970" s="93" t="s">
        <v>108</v>
      </c>
      <c r="BX970" s="95" t="s">
        <v>102</v>
      </c>
      <c r="BY970" s="93" t="s">
        <v>102</v>
      </c>
      <c r="BZ970" s="93" t="s">
        <v>102</v>
      </c>
      <c r="CA970" s="93" t="s">
        <v>102</v>
      </c>
      <c r="CB970" s="93" t="s">
        <v>102</v>
      </c>
      <c r="CC970" s="93" t="s">
        <v>102</v>
      </c>
      <c r="CD970" s="93" t="s">
        <v>102</v>
      </c>
      <c r="CE970" s="193" t="s">
        <v>102</v>
      </c>
      <c r="CF970" s="194" t="s">
        <v>436</v>
      </c>
      <c r="CG970" s="195" t="s">
        <v>8910</v>
      </c>
      <c r="CH970" s="101" t="s">
        <v>310</v>
      </c>
      <c r="CI970" s="102"/>
      <c r="CJ970" s="196" t="s">
        <v>8911</v>
      </c>
      <c r="CK970" s="104" t="s">
        <v>190</v>
      </c>
      <c r="CL970" s="105"/>
      <c r="CM970" s="83" t="s">
        <v>623</v>
      </c>
      <c r="CN970" s="106" t="s">
        <v>624</v>
      </c>
      <c r="CO970" s="197" t="s">
        <v>625</v>
      </c>
      <c r="CP970" s="107"/>
      <c r="CQ970" s="198" t="s">
        <v>474</v>
      </c>
      <c r="CR970" s="198" t="s">
        <v>474</v>
      </c>
      <c r="CS970" s="199"/>
      <c r="CT970" s="83" t="s">
        <v>109</v>
      </c>
      <c r="CU970" s="83" t="s">
        <v>109</v>
      </c>
      <c r="CV970" s="83">
        <v>38</v>
      </c>
      <c r="CW970" s="83" t="s">
        <v>139</v>
      </c>
      <c r="CX970" s="83">
        <v>38</v>
      </c>
      <c r="CY970" s="83" t="s">
        <v>108</v>
      </c>
      <c r="CZ970" s="83">
        <v>1277286.5</v>
      </c>
      <c r="DA970" s="83" t="s">
        <v>581</v>
      </c>
      <c r="DB970" s="83" t="s">
        <v>152</v>
      </c>
      <c r="DC970" s="83" t="s">
        <v>500</v>
      </c>
      <c r="DD970" s="83">
        <v>4979</v>
      </c>
      <c r="DE970" s="83" t="s">
        <v>606</v>
      </c>
      <c r="DF970" s="83" t="s">
        <v>152</v>
      </c>
      <c r="DG970" s="83" t="s">
        <v>500</v>
      </c>
      <c r="DH970" s="83"/>
      <c r="DI970" s="85">
        <v>43646</v>
      </c>
      <c r="DJ970" s="83" t="s">
        <v>584</v>
      </c>
      <c r="DK970" s="83" t="s">
        <v>102</v>
      </c>
      <c r="DL970" s="83" t="s">
        <v>482</v>
      </c>
      <c r="DM970" s="83">
        <v>0</v>
      </c>
      <c r="DN970" s="83" t="s">
        <v>483</v>
      </c>
      <c r="DO970" s="83">
        <v>1</v>
      </c>
      <c r="DP970" s="83">
        <v>1</v>
      </c>
      <c r="DQ970" s="83"/>
      <c r="DR970" s="83" t="s">
        <v>108</v>
      </c>
      <c r="DS970" s="83" t="s">
        <v>497</v>
      </c>
      <c r="DU970" s="215" t="s">
        <v>269</v>
      </c>
      <c r="DV970" s="136">
        <v>1</v>
      </c>
      <c r="DW970" s="136">
        <v>3</v>
      </c>
      <c r="DX970" s="215" t="s">
        <v>269</v>
      </c>
      <c r="DY970" s="215" t="s">
        <v>269</v>
      </c>
      <c r="DZ970" s="215" t="s">
        <v>269</v>
      </c>
      <c r="EA970" s="215" t="s">
        <v>269</v>
      </c>
      <c r="EB970" s="215" t="s">
        <v>269</v>
      </c>
      <c r="EC970" s="215" t="s">
        <v>269</v>
      </c>
      <c r="ED970" s="215" t="s">
        <v>269</v>
      </c>
      <c r="EE970" s="215" t="s">
        <v>269</v>
      </c>
    </row>
    <row r="971" spans="1:135" ht="28.8" x14ac:dyDescent="0.55000000000000004">
      <c r="A971" s="83" t="s">
        <v>130</v>
      </c>
      <c r="B971" s="136">
        <v>960687</v>
      </c>
      <c r="C971" t="s">
        <v>1602</v>
      </c>
      <c r="D971" s="83" t="s">
        <v>228</v>
      </c>
      <c r="E971" s="138">
        <v>692685360587</v>
      </c>
      <c r="F971" s="83" t="s">
        <v>114</v>
      </c>
      <c r="G971" s="85">
        <v>43643</v>
      </c>
      <c r="H971" s="211" t="s">
        <v>98</v>
      </c>
      <c r="I971" s="84" t="s">
        <v>610</v>
      </c>
      <c r="J971" s="207" t="s">
        <v>627</v>
      </c>
      <c r="K971" s="208" t="s">
        <v>630</v>
      </c>
      <c r="L971" s="83" t="s">
        <v>108</v>
      </c>
      <c r="M971" s="184">
        <v>24701</v>
      </c>
      <c r="N971" s="184"/>
      <c r="O971" s="85" t="s">
        <v>102</v>
      </c>
      <c r="P971" s="185">
        <v>42491</v>
      </c>
      <c r="Q971" s="186" t="s">
        <v>203</v>
      </c>
      <c r="R971" s="186"/>
      <c r="S971" s="186"/>
      <c r="T971" s="187"/>
      <c r="U971" s="188" t="s">
        <v>296</v>
      </c>
      <c r="V971" s="188" t="s">
        <v>297</v>
      </c>
      <c r="W971" s="188" t="s">
        <v>297</v>
      </c>
      <c r="X971" s="189" t="s">
        <v>167</v>
      </c>
      <c r="Y971" s="190"/>
      <c r="Z971" s="83">
        <v>700</v>
      </c>
      <c r="AA971" s="83" t="s">
        <v>193</v>
      </c>
      <c r="AB971" s="83" t="s">
        <v>181</v>
      </c>
      <c r="AC971" s="83" t="s">
        <v>102</v>
      </c>
      <c r="AD971" s="83" t="s">
        <v>8912</v>
      </c>
      <c r="AE971" s="83" t="s">
        <v>102</v>
      </c>
      <c r="AF971" s="83" t="s">
        <v>102</v>
      </c>
      <c r="AG971" s="83" t="s">
        <v>119</v>
      </c>
      <c r="AH971" s="83" t="s">
        <v>8913</v>
      </c>
      <c r="AI971" s="83" t="s">
        <v>104</v>
      </c>
      <c r="AJ971" s="83" t="s">
        <v>105</v>
      </c>
      <c r="AK971" s="191" t="s">
        <v>8912</v>
      </c>
      <c r="AL971" s="191" t="s">
        <v>102</v>
      </c>
      <c r="AM971" s="191" t="s">
        <v>102</v>
      </c>
      <c r="AN971" s="191" t="s">
        <v>119</v>
      </c>
      <c r="AO971" s="191" t="s">
        <v>8913</v>
      </c>
      <c r="AP971" s="191" t="s">
        <v>104</v>
      </c>
      <c r="AQ971" s="191" t="s">
        <v>105</v>
      </c>
      <c r="AR971" s="191" t="s">
        <v>106</v>
      </c>
      <c r="AS971" s="191" t="s">
        <v>8912</v>
      </c>
      <c r="AT971" s="191" t="s">
        <v>485</v>
      </c>
      <c r="AU971" s="191" t="s">
        <v>8913</v>
      </c>
      <c r="AV971" s="191" t="s">
        <v>104</v>
      </c>
      <c r="AW971" s="191" t="s">
        <v>204</v>
      </c>
      <c r="AX971" s="191"/>
      <c r="AY971" s="192" t="s">
        <v>454</v>
      </c>
      <c r="AZ971" s="192" t="s">
        <v>416</v>
      </c>
      <c r="BA971" s="91" t="s">
        <v>108</v>
      </c>
      <c r="BB971" s="90">
        <v>0</v>
      </c>
      <c r="BC971" s="93" t="s">
        <v>102</v>
      </c>
      <c r="BD971" s="93" t="s">
        <v>102</v>
      </c>
      <c r="BE971" s="93" t="s">
        <v>102</v>
      </c>
      <c r="BF971" s="93" t="s">
        <v>102</v>
      </c>
      <c r="BG971" s="97" t="s">
        <v>108</v>
      </c>
      <c r="BH971" s="93" t="s">
        <v>108</v>
      </c>
      <c r="BI971" s="93" t="s">
        <v>102</v>
      </c>
      <c r="BJ971" s="93" t="s">
        <v>102</v>
      </c>
      <c r="BK971" s="93" t="s">
        <v>102</v>
      </c>
      <c r="BL971" s="93" t="s">
        <v>102</v>
      </c>
      <c r="BM971" s="93" t="s">
        <v>102</v>
      </c>
      <c r="BN971" s="93" t="s">
        <v>102</v>
      </c>
      <c r="BO971" s="93" t="s">
        <v>102</v>
      </c>
      <c r="BP971" s="96" t="s">
        <v>102</v>
      </c>
      <c r="BQ971" s="90">
        <v>0</v>
      </c>
      <c r="BR971" s="93" t="s">
        <v>102</v>
      </c>
      <c r="BS971" s="93" t="s">
        <v>102</v>
      </c>
      <c r="BT971" s="93" t="s">
        <v>102</v>
      </c>
      <c r="BU971" s="93" t="s">
        <v>102</v>
      </c>
      <c r="BV971" s="97" t="s">
        <v>108</v>
      </c>
      <c r="BW971" s="93" t="s">
        <v>108</v>
      </c>
      <c r="BX971" s="95" t="s">
        <v>102</v>
      </c>
      <c r="BY971" s="93" t="s">
        <v>102</v>
      </c>
      <c r="BZ971" s="93" t="s">
        <v>102</v>
      </c>
      <c r="CA971" s="93" t="s">
        <v>102</v>
      </c>
      <c r="CB971" s="93" t="s">
        <v>102</v>
      </c>
      <c r="CC971" s="93" t="s">
        <v>102</v>
      </c>
      <c r="CD971" s="93" t="s">
        <v>102</v>
      </c>
      <c r="CE971" s="193" t="s">
        <v>102</v>
      </c>
      <c r="CF971" s="194" t="s">
        <v>436</v>
      </c>
      <c r="CG971" s="195" t="s">
        <v>8914</v>
      </c>
      <c r="CH971" s="101" t="s">
        <v>563</v>
      </c>
      <c r="CI971" s="102"/>
      <c r="CJ971" s="196" t="s">
        <v>577</v>
      </c>
      <c r="CK971" s="104" t="s">
        <v>190</v>
      </c>
      <c r="CL971" s="105"/>
      <c r="CM971" s="83" t="s">
        <v>578</v>
      </c>
      <c r="CN971" s="106" t="s">
        <v>108</v>
      </c>
      <c r="CO971" s="197" t="s">
        <v>566</v>
      </c>
      <c r="CP971" s="107"/>
      <c r="CQ971" s="198" t="s">
        <v>107</v>
      </c>
      <c r="CR971" s="198" t="s">
        <v>107</v>
      </c>
      <c r="CS971" s="199"/>
      <c r="CT971" s="83" t="s">
        <v>109</v>
      </c>
      <c r="CU971" s="83" t="s">
        <v>109</v>
      </c>
      <c r="CV971" s="83">
        <v>86</v>
      </c>
      <c r="CW971" s="83" t="s">
        <v>270</v>
      </c>
      <c r="CX971" s="83">
        <v>86</v>
      </c>
      <c r="CY971" s="83" t="s">
        <v>108</v>
      </c>
      <c r="CZ971" s="83">
        <v>1278606</v>
      </c>
      <c r="DA971" s="83" t="s">
        <v>8915</v>
      </c>
      <c r="DB971" s="83" t="s">
        <v>118</v>
      </c>
      <c r="DC971" s="83" t="s">
        <v>108</v>
      </c>
      <c r="DD971" s="83">
        <v>4209</v>
      </c>
      <c r="DE971" s="83" t="s">
        <v>173</v>
      </c>
      <c r="DF971" s="83" t="s">
        <v>118</v>
      </c>
      <c r="DG971" s="83" t="s">
        <v>500</v>
      </c>
      <c r="DH971" s="83"/>
      <c r="DI971" s="85">
        <v>43646</v>
      </c>
      <c r="DJ971" s="83" t="s">
        <v>584</v>
      </c>
      <c r="DK971" s="83" t="s">
        <v>102</v>
      </c>
      <c r="DL971" s="83" t="s">
        <v>482</v>
      </c>
      <c r="DM971" s="83">
        <v>0</v>
      </c>
      <c r="DN971" s="83" t="s">
        <v>483</v>
      </c>
      <c r="DO971" s="83">
        <v>1</v>
      </c>
      <c r="DP971" s="83">
        <v>1</v>
      </c>
      <c r="DQ971" s="83"/>
      <c r="DR971" s="83" t="s">
        <v>108</v>
      </c>
      <c r="DS971" s="83" t="s">
        <v>497</v>
      </c>
      <c r="DU971" s="215" t="s">
        <v>269</v>
      </c>
      <c r="DV971" s="136">
        <v>1</v>
      </c>
      <c r="DW971" s="136">
        <v>3</v>
      </c>
      <c r="DX971" s="215" t="s">
        <v>269</v>
      </c>
      <c r="DY971" s="215" t="s">
        <v>269</v>
      </c>
      <c r="DZ971" s="215" t="s">
        <v>269</v>
      </c>
      <c r="EA971" s="215" t="s">
        <v>269</v>
      </c>
      <c r="EB971" s="215" t="s">
        <v>269</v>
      </c>
      <c r="EC971" s="215" t="s">
        <v>269</v>
      </c>
      <c r="ED971" s="215" t="s">
        <v>269</v>
      </c>
      <c r="EE971" s="215" t="s">
        <v>269</v>
      </c>
    </row>
    <row r="972" spans="1:135" ht="57.6" x14ac:dyDescent="0.55000000000000004">
      <c r="A972" s="83" t="s">
        <v>130</v>
      </c>
      <c r="B972" s="136">
        <v>275874</v>
      </c>
      <c r="C972" t="s">
        <v>1603</v>
      </c>
      <c r="D972" s="83" t="s">
        <v>228</v>
      </c>
      <c r="E972" s="138">
        <v>931756804083</v>
      </c>
      <c r="F972" s="83" t="s">
        <v>143</v>
      </c>
      <c r="G972" s="85">
        <v>43620</v>
      </c>
      <c r="H972" s="83" t="s">
        <v>98</v>
      </c>
      <c r="I972" s="84" t="s">
        <v>612</v>
      </c>
      <c r="J972" s="207" t="s">
        <v>628</v>
      </c>
      <c r="K972" s="208" t="s">
        <v>633</v>
      </c>
      <c r="L972" s="83" t="s">
        <v>108</v>
      </c>
      <c r="M972" s="184" t="s">
        <v>102</v>
      </c>
      <c r="N972" s="184" t="s">
        <v>556</v>
      </c>
      <c r="O972" s="85" t="s">
        <v>102</v>
      </c>
      <c r="P972" s="185">
        <v>42491</v>
      </c>
      <c r="Q972" s="186" t="s">
        <v>202</v>
      </c>
      <c r="R972" s="186" t="s">
        <v>613</v>
      </c>
      <c r="S972" s="186"/>
      <c r="T972" s="187"/>
      <c r="U972" s="188" t="s">
        <v>295</v>
      </c>
      <c r="V972" s="188" t="s">
        <v>205</v>
      </c>
      <c r="W972" s="188" t="s">
        <v>295</v>
      </c>
      <c r="X972" s="189" t="s">
        <v>107</v>
      </c>
      <c r="Y972" s="190" t="s">
        <v>614</v>
      </c>
      <c r="Z972" s="83">
        <v>700</v>
      </c>
      <c r="AA972" s="83" t="s">
        <v>193</v>
      </c>
      <c r="AB972" s="83" t="s">
        <v>181</v>
      </c>
      <c r="AC972" s="83" t="s">
        <v>102</v>
      </c>
      <c r="AD972" s="83" t="s">
        <v>8916</v>
      </c>
      <c r="AE972" s="83" t="s">
        <v>8917</v>
      </c>
      <c r="AF972" s="83" t="s">
        <v>102</v>
      </c>
      <c r="AG972" s="83" t="s">
        <v>175</v>
      </c>
      <c r="AH972" s="83" t="s">
        <v>8918</v>
      </c>
      <c r="AI972" s="83" t="s">
        <v>104</v>
      </c>
      <c r="AJ972" s="83" t="s">
        <v>105</v>
      </c>
      <c r="AK972" s="191" t="s">
        <v>8916</v>
      </c>
      <c r="AL972" s="191" t="s">
        <v>8917</v>
      </c>
      <c r="AM972" s="191" t="s">
        <v>102</v>
      </c>
      <c r="AN972" s="191" t="s">
        <v>175</v>
      </c>
      <c r="AO972" s="191" t="s">
        <v>8918</v>
      </c>
      <c r="AP972" s="191" t="s">
        <v>104</v>
      </c>
      <c r="AQ972" s="191" t="s">
        <v>105</v>
      </c>
      <c r="AR972" s="191" t="s">
        <v>106</v>
      </c>
      <c r="AS972" s="191"/>
      <c r="AT972" s="191"/>
      <c r="AU972" s="191"/>
      <c r="AV972" s="191"/>
      <c r="AW972" s="191"/>
      <c r="AX972" s="191" t="s">
        <v>575</v>
      </c>
      <c r="AY972" s="192" t="s">
        <v>454</v>
      </c>
      <c r="AZ972" s="192" t="s">
        <v>108</v>
      </c>
      <c r="BA972" s="91" t="s">
        <v>108</v>
      </c>
      <c r="BB972" s="90">
        <v>0</v>
      </c>
      <c r="BC972" s="93" t="s">
        <v>102</v>
      </c>
      <c r="BD972" s="93" t="s">
        <v>102</v>
      </c>
      <c r="BE972" s="93" t="s">
        <v>102</v>
      </c>
      <c r="BF972" s="93" t="s">
        <v>102</v>
      </c>
      <c r="BG972" s="97" t="s">
        <v>108</v>
      </c>
      <c r="BH972" s="93" t="s">
        <v>108</v>
      </c>
      <c r="BI972" s="93" t="s">
        <v>102</v>
      </c>
      <c r="BJ972" s="93" t="s">
        <v>102</v>
      </c>
      <c r="BK972" s="93" t="s">
        <v>102</v>
      </c>
      <c r="BL972" s="93" t="s">
        <v>102</v>
      </c>
      <c r="BM972" s="93" t="s">
        <v>102</v>
      </c>
      <c r="BN972" s="93" t="s">
        <v>102</v>
      </c>
      <c r="BO972" s="93" t="s">
        <v>102</v>
      </c>
      <c r="BP972" s="96" t="s">
        <v>102</v>
      </c>
      <c r="BQ972" s="90">
        <v>0</v>
      </c>
      <c r="BR972" s="93" t="s">
        <v>102</v>
      </c>
      <c r="BS972" s="93" t="s">
        <v>102</v>
      </c>
      <c r="BT972" s="93" t="s">
        <v>102</v>
      </c>
      <c r="BU972" s="93" t="s">
        <v>102</v>
      </c>
      <c r="BV972" s="97" t="s">
        <v>108</v>
      </c>
      <c r="BW972" s="93" t="s">
        <v>108</v>
      </c>
      <c r="BX972" s="95" t="s">
        <v>102</v>
      </c>
      <c r="BY972" s="93" t="s">
        <v>102</v>
      </c>
      <c r="BZ972" s="93" t="s">
        <v>102</v>
      </c>
      <c r="CA972" s="93" t="s">
        <v>102</v>
      </c>
      <c r="CB972" s="93" t="s">
        <v>102</v>
      </c>
      <c r="CC972" s="93" t="s">
        <v>102</v>
      </c>
      <c r="CD972" s="93" t="s">
        <v>102</v>
      </c>
      <c r="CE972" s="193" t="s">
        <v>102</v>
      </c>
      <c r="CF972" s="194" t="s">
        <v>508</v>
      </c>
      <c r="CG972" s="195" t="s">
        <v>102</v>
      </c>
      <c r="CH972" s="101" t="e">
        <v>#N/A</v>
      </c>
      <c r="CI972" s="102" t="s">
        <v>580</v>
      </c>
      <c r="CJ972" s="196" t="s">
        <v>108</v>
      </c>
      <c r="CK972" s="104" t="s">
        <v>109</v>
      </c>
      <c r="CL972" s="105" t="s">
        <v>579</v>
      </c>
      <c r="CM972" s="83" t="s">
        <v>108</v>
      </c>
      <c r="CN972" s="106" t="s">
        <v>108</v>
      </c>
      <c r="CO972" s="197" t="s">
        <v>108</v>
      </c>
      <c r="CP972" s="107"/>
      <c r="CQ972" s="198" t="s">
        <v>474</v>
      </c>
      <c r="CR972" s="198" t="s">
        <v>474</v>
      </c>
      <c r="CS972" s="199" t="s">
        <v>616</v>
      </c>
      <c r="CT972" s="83" t="s">
        <v>109</v>
      </c>
      <c r="CU972" s="83" t="s">
        <v>109</v>
      </c>
      <c r="CV972" s="83">
        <v>40</v>
      </c>
      <c r="CW972" s="83" t="s">
        <v>112</v>
      </c>
      <c r="CX972" s="83">
        <v>40</v>
      </c>
      <c r="CY972" s="83" t="s">
        <v>8919</v>
      </c>
      <c r="CZ972" s="83">
        <v>1279925.5</v>
      </c>
      <c r="DA972" s="83" t="s">
        <v>138</v>
      </c>
      <c r="DB972" s="83" t="s">
        <v>124</v>
      </c>
      <c r="DC972" s="83" t="s">
        <v>501</v>
      </c>
      <c r="DD972" s="83">
        <v>9265</v>
      </c>
      <c r="DE972" s="83" t="s">
        <v>582</v>
      </c>
      <c r="DF972" s="83" t="s">
        <v>145</v>
      </c>
      <c r="DG972" s="83" t="s">
        <v>501</v>
      </c>
      <c r="DH972" s="83" t="s">
        <v>582</v>
      </c>
      <c r="DI972" s="85">
        <v>43646</v>
      </c>
      <c r="DJ972" s="83" t="s">
        <v>584</v>
      </c>
      <c r="DK972" s="83" t="s">
        <v>102</v>
      </c>
      <c r="DL972" s="83" t="s">
        <v>482</v>
      </c>
      <c r="DM972" s="83">
        <v>0</v>
      </c>
      <c r="DN972" s="83" t="s">
        <v>238</v>
      </c>
      <c r="DO972" s="83">
        <v>1</v>
      </c>
      <c r="DP972" s="83">
        <v>3</v>
      </c>
      <c r="DQ972" s="83"/>
      <c r="DR972" s="83" t="s">
        <v>108</v>
      </c>
      <c r="DS972" s="83" t="s">
        <v>497</v>
      </c>
      <c r="DU972" s="215" t="s">
        <v>269</v>
      </c>
      <c r="DV972" s="136">
        <v>1</v>
      </c>
      <c r="DW972" s="136">
        <v>3</v>
      </c>
      <c r="DX972" s="215" t="s">
        <v>269</v>
      </c>
      <c r="DY972" s="215" t="s">
        <v>269</v>
      </c>
      <c r="DZ972" s="215" t="s">
        <v>269</v>
      </c>
      <c r="EA972" s="215" t="s">
        <v>269</v>
      </c>
      <c r="EB972" s="215" t="s">
        <v>269</v>
      </c>
      <c r="EC972" s="215" t="s">
        <v>269</v>
      </c>
      <c r="ED972" s="215" t="s">
        <v>269</v>
      </c>
      <c r="EE972" s="215" t="s">
        <v>269</v>
      </c>
    </row>
    <row r="973" spans="1:135" ht="28.8" x14ac:dyDescent="0.55000000000000004">
      <c r="A973" s="83" t="s">
        <v>130</v>
      </c>
      <c r="B973" s="136">
        <v>577869</v>
      </c>
      <c r="C973" t="s">
        <v>1604</v>
      </c>
      <c r="D973" s="83" t="s">
        <v>228</v>
      </c>
      <c r="E973" s="138">
        <v>524216880113</v>
      </c>
      <c r="F973" s="83" t="s">
        <v>114</v>
      </c>
      <c r="G973" s="85">
        <v>43634</v>
      </c>
      <c r="H973" s="83" t="s">
        <v>98</v>
      </c>
      <c r="I973" s="84" t="s">
        <v>618</v>
      </c>
      <c r="J973" s="207" t="s">
        <v>629</v>
      </c>
      <c r="K973" s="208" t="s">
        <v>634</v>
      </c>
      <c r="L973" s="83" t="s">
        <v>108</v>
      </c>
      <c r="M973" s="184">
        <v>27791</v>
      </c>
      <c r="N973" s="184"/>
      <c r="O973" s="85" t="s">
        <v>102</v>
      </c>
      <c r="P973" s="185">
        <v>43013</v>
      </c>
      <c r="Q973" s="186" t="s">
        <v>203</v>
      </c>
      <c r="R973" s="186"/>
      <c r="S973" s="186"/>
      <c r="T973" s="187"/>
      <c r="U973" s="188" t="s">
        <v>296</v>
      </c>
      <c r="V973" s="188" t="s">
        <v>205</v>
      </c>
      <c r="W973" s="189" t="s">
        <v>619</v>
      </c>
      <c r="X973" s="189" t="s">
        <v>107</v>
      </c>
      <c r="Y973" s="190" t="s">
        <v>614</v>
      </c>
      <c r="Z973" s="83">
        <v>700</v>
      </c>
      <c r="AA973" s="83" t="s">
        <v>193</v>
      </c>
      <c r="AB973" s="83" t="s">
        <v>181</v>
      </c>
      <c r="AC973" s="83" t="s">
        <v>102</v>
      </c>
      <c r="AD973" s="83" t="s">
        <v>8920</v>
      </c>
      <c r="AE973" s="83" t="s">
        <v>102</v>
      </c>
      <c r="AF973" s="83" t="s">
        <v>102</v>
      </c>
      <c r="AG973" s="83" t="s">
        <v>174</v>
      </c>
      <c r="AH973" s="83" t="s">
        <v>8909</v>
      </c>
      <c r="AI973" s="83" t="s">
        <v>104</v>
      </c>
      <c r="AJ973" s="83" t="s">
        <v>105</v>
      </c>
      <c r="AK973" s="191" t="s">
        <v>8920</v>
      </c>
      <c r="AL973" s="191" t="s">
        <v>102</v>
      </c>
      <c r="AM973" s="191" t="s">
        <v>102</v>
      </c>
      <c r="AN973" s="191" t="s">
        <v>174</v>
      </c>
      <c r="AO973" s="191" t="s">
        <v>8909</v>
      </c>
      <c r="AP973" s="191" t="s">
        <v>104</v>
      </c>
      <c r="AQ973" s="191" t="s">
        <v>105</v>
      </c>
      <c r="AR973" s="191" t="s">
        <v>106</v>
      </c>
      <c r="AS973" s="191" t="s">
        <v>8920</v>
      </c>
      <c r="AT973" s="191" t="s">
        <v>488</v>
      </c>
      <c r="AU973" s="191" t="s">
        <v>8921</v>
      </c>
      <c r="AV973" s="191" t="s">
        <v>104</v>
      </c>
      <c r="AW973" s="191" t="s">
        <v>204</v>
      </c>
      <c r="AX973" s="191"/>
      <c r="AY973" s="192" t="s">
        <v>454</v>
      </c>
      <c r="AZ973" s="192" t="s">
        <v>416</v>
      </c>
      <c r="BA973" s="91" t="s">
        <v>108</v>
      </c>
      <c r="BB973" s="90">
        <v>0</v>
      </c>
      <c r="BC973" s="93" t="s">
        <v>102</v>
      </c>
      <c r="BD973" s="93" t="s">
        <v>102</v>
      </c>
      <c r="BE973" s="93" t="s">
        <v>102</v>
      </c>
      <c r="BF973" s="93" t="s">
        <v>102</v>
      </c>
      <c r="BG973" s="97" t="s">
        <v>108</v>
      </c>
      <c r="BH973" s="93" t="s">
        <v>108</v>
      </c>
      <c r="BI973" s="93" t="s">
        <v>102</v>
      </c>
      <c r="BJ973" s="93" t="s">
        <v>102</v>
      </c>
      <c r="BK973" s="93" t="s">
        <v>102</v>
      </c>
      <c r="BL973" s="93" t="s">
        <v>102</v>
      </c>
      <c r="BM973" s="93" t="s">
        <v>102</v>
      </c>
      <c r="BN973" s="93" t="s">
        <v>102</v>
      </c>
      <c r="BO973" s="93" t="s">
        <v>102</v>
      </c>
      <c r="BP973" s="96" t="s">
        <v>102</v>
      </c>
      <c r="BQ973" s="90">
        <v>0</v>
      </c>
      <c r="BR973" s="93" t="s">
        <v>102</v>
      </c>
      <c r="BS973" s="93" t="s">
        <v>102</v>
      </c>
      <c r="BT973" s="93" t="s">
        <v>102</v>
      </c>
      <c r="BU973" s="93" t="s">
        <v>102</v>
      </c>
      <c r="BV973" s="97" t="s">
        <v>108</v>
      </c>
      <c r="BW973" s="93" t="s">
        <v>108</v>
      </c>
      <c r="BX973" s="95" t="s">
        <v>102</v>
      </c>
      <c r="BY973" s="93" t="s">
        <v>102</v>
      </c>
      <c r="BZ973" s="93" t="s">
        <v>102</v>
      </c>
      <c r="CA973" s="93" t="s">
        <v>102</v>
      </c>
      <c r="CB973" s="93" t="s">
        <v>102</v>
      </c>
      <c r="CC973" s="93" t="s">
        <v>102</v>
      </c>
      <c r="CD973" s="93" t="s">
        <v>102</v>
      </c>
      <c r="CE973" s="193" t="s">
        <v>102</v>
      </c>
      <c r="CF973" s="194" t="s">
        <v>436</v>
      </c>
      <c r="CG973" s="195" t="s">
        <v>8922</v>
      </c>
      <c r="CH973" s="101" t="s">
        <v>310</v>
      </c>
      <c r="CI973" s="102"/>
      <c r="CJ973" s="196" t="s">
        <v>8923</v>
      </c>
      <c r="CK973" s="104" t="s">
        <v>190</v>
      </c>
      <c r="CL973" s="105"/>
      <c r="CM973" s="83" t="s">
        <v>623</v>
      </c>
      <c r="CN973" s="106" t="s">
        <v>624</v>
      </c>
      <c r="CO973" s="197" t="s">
        <v>625</v>
      </c>
      <c r="CP973" s="107"/>
      <c r="CQ973" s="198" t="s">
        <v>474</v>
      </c>
      <c r="CR973" s="198" t="s">
        <v>474</v>
      </c>
      <c r="CS973" s="199"/>
      <c r="CT973" s="83" t="s">
        <v>109</v>
      </c>
      <c r="CU973" s="83" t="s">
        <v>109</v>
      </c>
      <c r="CV973" s="83">
        <v>83</v>
      </c>
      <c r="CW973" s="83" t="s">
        <v>139</v>
      </c>
      <c r="CX973" s="83">
        <v>83</v>
      </c>
      <c r="CY973" s="83" t="s">
        <v>108</v>
      </c>
      <c r="CZ973" s="83">
        <v>1281245</v>
      </c>
      <c r="DA973" s="83" t="s">
        <v>581</v>
      </c>
      <c r="DB973" s="83" t="s">
        <v>152</v>
      </c>
      <c r="DC973" s="83" t="s">
        <v>500</v>
      </c>
      <c r="DD973" s="83">
        <v>2410</v>
      </c>
      <c r="DE973" s="83" t="s">
        <v>606</v>
      </c>
      <c r="DF973" s="83" t="s">
        <v>152</v>
      </c>
      <c r="DG973" s="83" t="s">
        <v>500</v>
      </c>
      <c r="DH973" s="83"/>
      <c r="DI973" s="85">
        <v>43646</v>
      </c>
      <c r="DJ973" s="83" t="s">
        <v>584</v>
      </c>
      <c r="DK973" s="83" t="s">
        <v>102</v>
      </c>
      <c r="DL973" s="83" t="s">
        <v>482</v>
      </c>
      <c r="DM973" s="83">
        <v>0</v>
      </c>
      <c r="DN973" s="83" t="s">
        <v>483</v>
      </c>
      <c r="DO973" s="83">
        <v>1</v>
      </c>
      <c r="DP973" s="83">
        <v>1</v>
      </c>
      <c r="DQ973" s="83"/>
      <c r="DR973" s="83" t="s">
        <v>108</v>
      </c>
      <c r="DS973" s="83" t="s">
        <v>497</v>
      </c>
      <c r="DU973" s="215" t="s">
        <v>269</v>
      </c>
      <c r="DV973" s="136">
        <v>1</v>
      </c>
      <c r="DW973" s="136">
        <v>3</v>
      </c>
      <c r="DX973" s="215" t="s">
        <v>269</v>
      </c>
      <c r="DY973" s="215" t="s">
        <v>269</v>
      </c>
      <c r="DZ973" s="215" t="s">
        <v>269</v>
      </c>
      <c r="EA973" s="215" t="s">
        <v>269</v>
      </c>
      <c r="EB973" s="215" t="s">
        <v>269</v>
      </c>
      <c r="EC973" s="215" t="s">
        <v>269</v>
      </c>
      <c r="ED973" s="215" t="s">
        <v>269</v>
      </c>
      <c r="EE973" s="215" t="s">
        <v>269</v>
      </c>
    </row>
    <row r="974" spans="1:135" ht="28.8" x14ac:dyDescent="0.55000000000000004">
      <c r="A974" s="83" t="s">
        <v>130</v>
      </c>
      <c r="B974" s="136">
        <v>867657</v>
      </c>
      <c r="C974" t="s">
        <v>1605</v>
      </c>
      <c r="D974" s="83" t="s">
        <v>228</v>
      </c>
      <c r="E974" s="138">
        <v>661024296070</v>
      </c>
      <c r="F974" s="83" t="s">
        <v>114</v>
      </c>
      <c r="G974" s="85">
        <v>43643</v>
      </c>
      <c r="H974" s="211" t="s">
        <v>98</v>
      </c>
      <c r="I974" s="84" t="s">
        <v>610</v>
      </c>
      <c r="J974" s="207" t="s">
        <v>627</v>
      </c>
      <c r="K974" s="208" t="s">
        <v>630</v>
      </c>
      <c r="L974" s="83" t="s">
        <v>108</v>
      </c>
      <c r="M974" s="184">
        <v>24702</v>
      </c>
      <c r="N974" s="184"/>
      <c r="O974" s="85" t="s">
        <v>102</v>
      </c>
      <c r="P974" s="185">
        <v>42491</v>
      </c>
      <c r="Q974" s="186" t="s">
        <v>203</v>
      </c>
      <c r="R974" s="186"/>
      <c r="S974" s="186"/>
      <c r="T974" s="187"/>
      <c r="U974" s="188" t="s">
        <v>296</v>
      </c>
      <c r="V974" s="188" t="s">
        <v>297</v>
      </c>
      <c r="W974" s="188" t="s">
        <v>297</v>
      </c>
      <c r="X974" s="189" t="s">
        <v>167</v>
      </c>
      <c r="Y974" s="190"/>
      <c r="Z974" s="83">
        <v>700</v>
      </c>
      <c r="AA974" s="83" t="s">
        <v>193</v>
      </c>
      <c r="AB974" s="83" t="s">
        <v>181</v>
      </c>
      <c r="AC974" s="83" t="s">
        <v>102</v>
      </c>
      <c r="AD974" s="83" t="s">
        <v>8924</v>
      </c>
      <c r="AE974" s="83" t="s">
        <v>102</v>
      </c>
      <c r="AF974" s="83" t="s">
        <v>102</v>
      </c>
      <c r="AG974" s="83" t="s">
        <v>119</v>
      </c>
      <c r="AH974" s="83" t="s">
        <v>8925</v>
      </c>
      <c r="AI974" s="83" t="s">
        <v>104</v>
      </c>
      <c r="AJ974" s="83" t="s">
        <v>105</v>
      </c>
      <c r="AK974" s="191" t="s">
        <v>8924</v>
      </c>
      <c r="AL974" s="191" t="s">
        <v>102</v>
      </c>
      <c r="AM974" s="191" t="s">
        <v>102</v>
      </c>
      <c r="AN974" s="191" t="s">
        <v>119</v>
      </c>
      <c r="AO974" s="191" t="s">
        <v>8925</v>
      </c>
      <c r="AP974" s="191" t="s">
        <v>104</v>
      </c>
      <c r="AQ974" s="191" t="s">
        <v>105</v>
      </c>
      <c r="AR974" s="191" t="s">
        <v>106</v>
      </c>
      <c r="AS974" s="191" t="s">
        <v>8924</v>
      </c>
      <c r="AT974" s="191" t="s">
        <v>485</v>
      </c>
      <c r="AU974" s="191" t="s">
        <v>8925</v>
      </c>
      <c r="AV974" s="191" t="s">
        <v>104</v>
      </c>
      <c r="AW974" s="191" t="s">
        <v>204</v>
      </c>
      <c r="AX974" s="191"/>
      <c r="AY974" s="192" t="s">
        <v>454</v>
      </c>
      <c r="AZ974" s="192" t="s">
        <v>416</v>
      </c>
      <c r="BA974" s="91" t="s">
        <v>108</v>
      </c>
      <c r="BB974" s="90">
        <v>0</v>
      </c>
      <c r="BC974" s="93" t="s">
        <v>102</v>
      </c>
      <c r="BD974" s="93" t="s">
        <v>102</v>
      </c>
      <c r="BE974" s="93" t="s">
        <v>102</v>
      </c>
      <c r="BF974" s="93" t="s">
        <v>102</v>
      </c>
      <c r="BG974" s="97" t="s">
        <v>108</v>
      </c>
      <c r="BH974" s="93" t="s">
        <v>108</v>
      </c>
      <c r="BI974" s="93" t="s">
        <v>102</v>
      </c>
      <c r="BJ974" s="93" t="s">
        <v>102</v>
      </c>
      <c r="BK974" s="93" t="s">
        <v>102</v>
      </c>
      <c r="BL974" s="93" t="s">
        <v>102</v>
      </c>
      <c r="BM974" s="93" t="s">
        <v>102</v>
      </c>
      <c r="BN974" s="93" t="s">
        <v>102</v>
      </c>
      <c r="BO974" s="93" t="s">
        <v>102</v>
      </c>
      <c r="BP974" s="96" t="s">
        <v>102</v>
      </c>
      <c r="BQ974" s="90">
        <v>0</v>
      </c>
      <c r="BR974" s="93" t="s">
        <v>102</v>
      </c>
      <c r="BS974" s="93" t="s">
        <v>102</v>
      </c>
      <c r="BT974" s="93" t="s">
        <v>102</v>
      </c>
      <c r="BU974" s="93" t="s">
        <v>102</v>
      </c>
      <c r="BV974" s="97" t="s">
        <v>108</v>
      </c>
      <c r="BW974" s="93" t="s">
        <v>108</v>
      </c>
      <c r="BX974" s="95" t="s">
        <v>102</v>
      </c>
      <c r="BY974" s="93" t="s">
        <v>102</v>
      </c>
      <c r="BZ974" s="93" t="s">
        <v>102</v>
      </c>
      <c r="CA974" s="93" t="s">
        <v>102</v>
      </c>
      <c r="CB974" s="93" t="s">
        <v>102</v>
      </c>
      <c r="CC974" s="93" t="s">
        <v>102</v>
      </c>
      <c r="CD974" s="93" t="s">
        <v>102</v>
      </c>
      <c r="CE974" s="193" t="s">
        <v>102</v>
      </c>
      <c r="CF974" s="194" t="s">
        <v>436</v>
      </c>
      <c r="CG974" s="195" t="s">
        <v>8926</v>
      </c>
      <c r="CH974" s="101" t="s">
        <v>563</v>
      </c>
      <c r="CI974" s="102"/>
      <c r="CJ974" s="196" t="s">
        <v>577</v>
      </c>
      <c r="CK974" s="104" t="s">
        <v>190</v>
      </c>
      <c r="CL974" s="105"/>
      <c r="CM974" s="83" t="s">
        <v>578</v>
      </c>
      <c r="CN974" s="106" t="s">
        <v>108</v>
      </c>
      <c r="CO974" s="197" t="s">
        <v>566</v>
      </c>
      <c r="CP974" s="107"/>
      <c r="CQ974" s="198" t="s">
        <v>107</v>
      </c>
      <c r="CR974" s="198" t="s">
        <v>107</v>
      </c>
      <c r="CS974" s="199"/>
      <c r="CT974" s="83" t="s">
        <v>109</v>
      </c>
      <c r="CU974" s="83" t="s">
        <v>109</v>
      </c>
      <c r="CV974" s="83">
        <v>55</v>
      </c>
      <c r="CW974" s="83" t="s">
        <v>270</v>
      </c>
      <c r="CX974" s="83">
        <v>55</v>
      </c>
      <c r="CY974" s="83" t="s">
        <v>108</v>
      </c>
      <c r="CZ974" s="83">
        <v>1282564.5</v>
      </c>
      <c r="DA974" s="83" t="s">
        <v>8927</v>
      </c>
      <c r="DB974" s="83" t="s">
        <v>118</v>
      </c>
      <c r="DC974" s="83" t="s">
        <v>108</v>
      </c>
      <c r="DD974" s="83">
        <v>3709</v>
      </c>
      <c r="DE974" s="83" t="s">
        <v>173</v>
      </c>
      <c r="DF974" s="83" t="s">
        <v>118</v>
      </c>
      <c r="DG974" s="83" t="s">
        <v>500</v>
      </c>
      <c r="DH974" s="83"/>
      <c r="DI974" s="85">
        <v>43646</v>
      </c>
      <c r="DJ974" s="83" t="s">
        <v>584</v>
      </c>
      <c r="DK974" s="83" t="s">
        <v>102</v>
      </c>
      <c r="DL974" s="83" t="s">
        <v>482</v>
      </c>
      <c r="DM974" s="83">
        <v>0</v>
      </c>
      <c r="DN974" s="83" t="s">
        <v>483</v>
      </c>
      <c r="DO974" s="83">
        <v>1</v>
      </c>
      <c r="DP974" s="83">
        <v>1</v>
      </c>
      <c r="DQ974" s="83"/>
      <c r="DR974" s="83" t="s">
        <v>108</v>
      </c>
      <c r="DS974" s="83" t="s">
        <v>497</v>
      </c>
      <c r="DU974" s="215" t="s">
        <v>269</v>
      </c>
      <c r="DV974" s="136">
        <v>1</v>
      </c>
      <c r="DW974" s="136">
        <v>3</v>
      </c>
      <c r="DX974" s="215" t="s">
        <v>269</v>
      </c>
      <c r="DY974" s="215" t="s">
        <v>269</v>
      </c>
      <c r="DZ974" s="215" t="s">
        <v>269</v>
      </c>
      <c r="EA974" s="215" t="s">
        <v>269</v>
      </c>
      <c r="EB974" s="215" t="s">
        <v>269</v>
      </c>
      <c r="EC974" s="215" t="s">
        <v>269</v>
      </c>
      <c r="ED974" s="215" t="s">
        <v>269</v>
      </c>
      <c r="EE974" s="215" t="s">
        <v>269</v>
      </c>
    </row>
    <row r="975" spans="1:135" ht="57.6" x14ac:dyDescent="0.55000000000000004">
      <c r="A975" s="83" t="s">
        <v>130</v>
      </c>
      <c r="B975" s="136">
        <v>719270</v>
      </c>
      <c r="C975" t="s">
        <v>1606</v>
      </c>
      <c r="D975" s="83" t="s">
        <v>228</v>
      </c>
      <c r="E975" s="138">
        <v>594902224029</v>
      </c>
      <c r="F975" s="83" t="s">
        <v>143</v>
      </c>
      <c r="G975" s="85">
        <v>43620</v>
      </c>
      <c r="H975" s="83" t="s">
        <v>98</v>
      </c>
      <c r="I975" s="84" t="s">
        <v>612</v>
      </c>
      <c r="J975" s="207" t="s">
        <v>628</v>
      </c>
      <c r="K975" s="208" t="s">
        <v>633</v>
      </c>
      <c r="L975" s="83" t="s">
        <v>108</v>
      </c>
      <c r="M975" s="184" t="s">
        <v>102</v>
      </c>
      <c r="N975" s="184" t="s">
        <v>556</v>
      </c>
      <c r="O975" s="85" t="s">
        <v>102</v>
      </c>
      <c r="P975" s="185">
        <v>42491</v>
      </c>
      <c r="Q975" s="186" t="s">
        <v>202</v>
      </c>
      <c r="R975" s="186" t="s">
        <v>613</v>
      </c>
      <c r="S975" s="186"/>
      <c r="T975" s="187"/>
      <c r="U975" s="188" t="s">
        <v>295</v>
      </c>
      <c r="V975" s="188" t="s">
        <v>205</v>
      </c>
      <c r="W975" s="188" t="s">
        <v>295</v>
      </c>
      <c r="X975" s="189" t="s">
        <v>107</v>
      </c>
      <c r="Y975" s="190" t="s">
        <v>614</v>
      </c>
      <c r="Z975" s="83">
        <v>700</v>
      </c>
      <c r="AA975" s="83" t="s">
        <v>193</v>
      </c>
      <c r="AB975" s="83" t="s">
        <v>181</v>
      </c>
      <c r="AC975" s="83" t="s">
        <v>102</v>
      </c>
      <c r="AD975" s="83" t="s">
        <v>8928</v>
      </c>
      <c r="AE975" s="83" t="s">
        <v>8929</v>
      </c>
      <c r="AF975" s="83" t="s">
        <v>102</v>
      </c>
      <c r="AG975" s="83" t="s">
        <v>175</v>
      </c>
      <c r="AH975" s="83" t="s">
        <v>8930</v>
      </c>
      <c r="AI975" s="83" t="s">
        <v>104</v>
      </c>
      <c r="AJ975" s="83" t="s">
        <v>105</v>
      </c>
      <c r="AK975" s="191" t="s">
        <v>8928</v>
      </c>
      <c r="AL975" s="191" t="s">
        <v>8929</v>
      </c>
      <c r="AM975" s="191" t="s">
        <v>102</v>
      </c>
      <c r="AN975" s="191" t="s">
        <v>175</v>
      </c>
      <c r="AO975" s="191" t="s">
        <v>8930</v>
      </c>
      <c r="AP975" s="191" t="s">
        <v>104</v>
      </c>
      <c r="AQ975" s="191" t="s">
        <v>105</v>
      </c>
      <c r="AR975" s="191" t="s">
        <v>106</v>
      </c>
      <c r="AS975" s="191"/>
      <c r="AT975" s="191"/>
      <c r="AU975" s="191"/>
      <c r="AV975" s="191"/>
      <c r="AW975" s="191"/>
      <c r="AX975" s="191" t="s">
        <v>575</v>
      </c>
      <c r="AY975" s="192" t="s">
        <v>454</v>
      </c>
      <c r="AZ975" s="192" t="s">
        <v>108</v>
      </c>
      <c r="BA975" s="91" t="s">
        <v>108</v>
      </c>
      <c r="BB975" s="90">
        <v>0</v>
      </c>
      <c r="BC975" s="93" t="s">
        <v>102</v>
      </c>
      <c r="BD975" s="93" t="s">
        <v>102</v>
      </c>
      <c r="BE975" s="93" t="s">
        <v>102</v>
      </c>
      <c r="BF975" s="93" t="s">
        <v>102</v>
      </c>
      <c r="BG975" s="97" t="s">
        <v>108</v>
      </c>
      <c r="BH975" s="93" t="s">
        <v>108</v>
      </c>
      <c r="BI975" s="93" t="s">
        <v>102</v>
      </c>
      <c r="BJ975" s="93" t="s">
        <v>102</v>
      </c>
      <c r="BK975" s="93" t="s">
        <v>102</v>
      </c>
      <c r="BL975" s="93" t="s">
        <v>102</v>
      </c>
      <c r="BM975" s="93" t="s">
        <v>102</v>
      </c>
      <c r="BN975" s="93" t="s">
        <v>102</v>
      </c>
      <c r="BO975" s="93" t="s">
        <v>102</v>
      </c>
      <c r="BP975" s="96" t="s">
        <v>102</v>
      </c>
      <c r="BQ975" s="90">
        <v>0</v>
      </c>
      <c r="BR975" s="93" t="s">
        <v>102</v>
      </c>
      <c r="BS975" s="93" t="s">
        <v>102</v>
      </c>
      <c r="BT975" s="93" t="s">
        <v>102</v>
      </c>
      <c r="BU975" s="93" t="s">
        <v>102</v>
      </c>
      <c r="BV975" s="97" t="s">
        <v>108</v>
      </c>
      <c r="BW975" s="93" t="s">
        <v>108</v>
      </c>
      <c r="BX975" s="95" t="s">
        <v>102</v>
      </c>
      <c r="BY975" s="93" t="s">
        <v>102</v>
      </c>
      <c r="BZ975" s="93" t="s">
        <v>102</v>
      </c>
      <c r="CA975" s="93" t="s">
        <v>102</v>
      </c>
      <c r="CB975" s="93" t="s">
        <v>102</v>
      </c>
      <c r="CC975" s="93" t="s">
        <v>102</v>
      </c>
      <c r="CD975" s="93" t="s">
        <v>102</v>
      </c>
      <c r="CE975" s="193" t="s">
        <v>102</v>
      </c>
      <c r="CF975" s="194" t="s">
        <v>508</v>
      </c>
      <c r="CG975" s="195" t="s">
        <v>102</v>
      </c>
      <c r="CH975" s="101" t="e">
        <v>#N/A</v>
      </c>
      <c r="CI975" s="102" t="s">
        <v>580</v>
      </c>
      <c r="CJ975" s="196" t="s">
        <v>108</v>
      </c>
      <c r="CK975" s="104" t="s">
        <v>109</v>
      </c>
      <c r="CL975" s="105" t="s">
        <v>579</v>
      </c>
      <c r="CM975" s="83" t="s">
        <v>108</v>
      </c>
      <c r="CN975" s="106" t="s">
        <v>108</v>
      </c>
      <c r="CO975" s="197" t="s">
        <v>108</v>
      </c>
      <c r="CP975" s="107"/>
      <c r="CQ975" s="198" t="s">
        <v>474</v>
      </c>
      <c r="CR975" s="198" t="s">
        <v>474</v>
      </c>
      <c r="CS975" s="199" t="s">
        <v>616</v>
      </c>
      <c r="CT975" s="83" t="s">
        <v>109</v>
      </c>
      <c r="CU975" s="83" t="s">
        <v>109</v>
      </c>
      <c r="CV975" s="83">
        <v>68</v>
      </c>
      <c r="CW975" s="83" t="s">
        <v>112</v>
      </c>
      <c r="CX975" s="83">
        <v>68</v>
      </c>
      <c r="CY975" s="83" t="s">
        <v>8931</v>
      </c>
      <c r="CZ975" s="83">
        <v>1283884</v>
      </c>
      <c r="DA975" s="83" t="s">
        <v>138</v>
      </c>
      <c r="DB975" s="83" t="s">
        <v>124</v>
      </c>
      <c r="DC975" s="83" t="s">
        <v>501</v>
      </c>
      <c r="DD975" s="83">
        <v>8770</v>
      </c>
      <c r="DE975" s="83" t="s">
        <v>582</v>
      </c>
      <c r="DF975" s="83" t="s">
        <v>145</v>
      </c>
      <c r="DG975" s="83" t="s">
        <v>501</v>
      </c>
      <c r="DH975" s="83" t="s">
        <v>582</v>
      </c>
      <c r="DI975" s="85">
        <v>43646</v>
      </c>
      <c r="DJ975" s="83" t="s">
        <v>584</v>
      </c>
      <c r="DK975" s="83" t="s">
        <v>102</v>
      </c>
      <c r="DL975" s="83" t="s">
        <v>482</v>
      </c>
      <c r="DM975" s="83">
        <v>0</v>
      </c>
      <c r="DN975" s="83" t="s">
        <v>238</v>
      </c>
      <c r="DO975" s="83">
        <v>1</v>
      </c>
      <c r="DP975" s="83">
        <v>4</v>
      </c>
      <c r="DQ975" s="83"/>
      <c r="DR975" s="83" t="s">
        <v>108</v>
      </c>
      <c r="DS975" s="83" t="s">
        <v>497</v>
      </c>
      <c r="DU975" s="215" t="s">
        <v>269</v>
      </c>
      <c r="DV975" s="136">
        <v>1</v>
      </c>
      <c r="DW975" s="136">
        <v>3</v>
      </c>
      <c r="DX975" s="215" t="s">
        <v>269</v>
      </c>
      <c r="DY975" s="215" t="s">
        <v>269</v>
      </c>
      <c r="DZ975" s="215" t="s">
        <v>269</v>
      </c>
      <c r="EA975" s="215" t="s">
        <v>269</v>
      </c>
      <c r="EB975" s="215" t="s">
        <v>269</v>
      </c>
      <c r="EC975" s="215" t="s">
        <v>269</v>
      </c>
      <c r="ED975" s="215" t="s">
        <v>269</v>
      </c>
      <c r="EE975" s="215" t="s">
        <v>269</v>
      </c>
    </row>
    <row r="976" spans="1:135" ht="28.8" x14ac:dyDescent="0.55000000000000004">
      <c r="A976" s="83" t="s">
        <v>130</v>
      </c>
      <c r="B976" s="136">
        <v>477300</v>
      </c>
      <c r="C976" t="s">
        <v>1607</v>
      </c>
      <c r="D976" s="83" t="s">
        <v>228</v>
      </c>
      <c r="E976" s="138">
        <v>121880253017</v>
      </c>
      <c r="F976" s="83" t="s">
        <v>114</v>
      </c>
      <c r="G976" s="85">
        <v>43634</v>
      </c>
      <c r="H976" s="83" t="s">
        <v>98</v>
      </c>
      <c r="I976" s="84" t="s">
        <v>618</v>
      </c>
      <c r="J976" s="207" t="s">
        <v>629</v>
      </c>
      <c r="K976" s="208" t="s">
        <v>634</v>
      </c>
      <c r="L976" s="83" t="s">
        <v>108</v>
      </c>
      <c r="M976" s="184">
        <v>27792</v>
      </c>
      <c r="N976" s="184"/>
      <c r="O976" s="85" t="s">
        <v>102</v>
      </c>
      <c r="P976" s="185">
        <v>43013</v>
      </c>
      <c r="Q976" s="186" t="s">
        <v>203</v>
      </c>
      <c r="R976" s="186"/>
      <c r="S976" s="186"/>
      <c r="T976" s="187"/>
      <c r="U976" s="188" t="s">
        <v>296</v>
      </c>
      <c r="V976" s="188" t="s">
        <v>205</v>
      </c>
      <c r="W976" s="189" t="s">
        <v>619</v>
      </c>
      <c r="X976" s="189" t="s">
        <v>107</v>
      </c>
      <c r="Y976" s="190" t="s">
        <v>614</v>
      </c>
      <c r="Z976" s="83">
        <v>700</v>
      </c>
      <c r="AA976" s="83" t="s">
        <v>193</v>
      </c>
      <c r="AB976" s="83" t="s">
        <v>181</v>
      </c>
      <c r="AC976" s="83" t="s">
        <v>102</v>
      </c>
      <c r="AD976" s="83" t="s">
        <v>8932</v>
      </c>
      <c r="AE976" s="83" t="s">
        <v>102</v>
      </c>
      <c r="AF976" s="83" t="s">
        <v>102</v>
      </c>
      <c r="AG976" s="83" t="s">
        <v>174</v>
      </c>
      <c r="AH976" s="83" t="s">
        <v>8921</v>
      </c>
      <c r="AI976" s="83" t="s">
        <v>104</v>
      </c>
      <c r="AJ976" s="83" t="s">
        <v>105</v>
      </c>
      <c r="AK976" s="191" t="s">
        <v>8932</v>
      </c>
      <c r="AL976" s="191" t="s">
        <v>102</v>
      </c>
      <c r="AM976" s="191" t="s">
        <v>102</v>
      </c>
      <c r="AN976" s="191" t="s">
        <v>174</v>
      </c>
      <c r="AO976" s="191" t="s">
        <v>8921</v>
      </c>
      <c r="AP976" s="191" t="s">
        <v>104</v>
      </c>
      <c r="AQ976" s="191" t="s">
        <v>105</v>
      </c>
      <c r="AR976" s="191" t="s">
        <v>106</v>
      </c>
      <c r="AS976" s="191" t="s">
        <v>8932</v>
      </c>
      <c r="AT976" s="191" t="s">
        <v>488</v>
      </c>
      <c r="AU976" s="191" t="s">
        <v>8933</v>
      </c>
      <c r="AV976" s="191" t="s">
        <v>104</v>
      </c>
      <c r="AW976" s="191" t="s">
        <v>204</v>
      </c>
      <c r="AX976" s="191"/>
      <c r="AY976" s="192" t="s">
        <v>454</v>
      </c>
      <c r="AZ976" s="192" t="s">
        <v>416</v>
      </c>
      <c r="BA976" s="91" t="s">
        <v>108</v>
      </c>
      <c r="BB976" s="90">
        <v>0</v>
      </c>
      <c r="BC976" s="93" t="s">
        <v>102</v>
      </c>
      <c r="BD976" s="93" t="s">
        <v>102</v>
      </c>
      <c r="BE976" s="93" t="s">
        <v>102</v>
      </c>
      <c r="BF976" s="93" t="s">
        <v>102</v>
      </c>
      <c r="BG976" s="97" t="s">
        <v>108</v>
      </c>
      <c r="BH976" s="93" t="s">
        <v>108</v>
      </c>
      <c r="BI976" s="93" t="s">
        <v>102</v>
      </c>
      <c r="BJ976" s="93" t="s">
        <v>102</v>
      </c>
      <c r="BK976" s="93" t="s">
        <v>102</v>
      </c>
      <c r="BL976" s="93" t="s">
        <v>102</v>
      </c>
      <c r="BM976" s="93" t="s">
        <v>102</v>
      </c>
      <c r="BN976" s="93" t="s">
        <v>102</v>
      </c>
      <c r="BO976" s="93" t="s">
        <v>102</v>
      </c>
      <c r="BP976" s="96" t="s">
        <v>102</v>
      </c>
      <c r="BQ976" s="90">
        <v>0</v>
      </c>
      <c r="BR976" s="93" t="s">
        <v>102</v>
      </c>
      <c r="BS976" s="93" t="s">
        <v>102</v>
      </c>
      <c r="BT976" s="93" t="s">
        <v>102</v>
      </c>
      <c r="BU976" s="93" t="s">
        <v>102</v>
      </c>
      <c r="BV976" s="97" t="s">
        <v>108</v>
      </c>
      <c r="BW976" s="93" t="s">
        <v>108</v>
      </c>
      <c r="BX976" s="95" t="s">
        <v>102</v>
      </c>
      <c r="BY976" s="93" t="s">
        <v>102</v>
      </c>
      <c r="BZ976" s="93" t="s">
        <v>102</v>
      </c>
      <c r="CA976" s="93" t="s">
        <v>102</v>
      </c>
      <c r="CB976" s="93" t="s">
        <v>102</v>
      </c>
      <c r="CC976" s="93" t="s">
        <v>102</v>
      </c>
      <c r="CD976" s="93" t="s">
        <v>102</v>
      </c>
      <c r="CE976" s="193" t="s">
        <v>102</v>
      </c>
      <c r="CF976" s="194" t="s">
        <v>436</v>
      </c>
      <c r="CG976" s="195" t="s">
        <v>8934</v>
      </c>
      <c r="CH976" s="101" t="s">
        <v>310</v>
      </c>
      <c r="CI976" s="102"/>
      <c r="CJ976" s="196" t="s">
        <v>8935</v>
      </c>
      <c r="CK976" s="104" t="s">
        <v>190</v>
      </c>
      <c r="CL976" s="105"/>
      <c r="CM976" s="83" t="s">
        <v>623</v>
      </c>
      <c r="CN976" s="106" t="s">
        <v>624</v>
      </c>
      <c r="CO976" s="197" t="s">
        <v>625</v>
      </c>
      <c r="CP976" s="107"/>
      <c r="CQ976" s="198" t="s">
        <v>474</v>
      </c>
      <c r="CR976" s="198" t="s">
        <v>474</v>
      </c>
      <c r="CS976" s="199"/>
      <c r="CT976" s="83" t="s">
        <v>109</v>
      </c>
      <c r="CU976" s="83" t="s">
        <v>109</v>
      </c>
      <c r="CV976" s="83">
        <v>84</v>
      </c>
      <c r="CW976" s="83" t="s">
        <v>139</v>
      </c>
      <c r="CX976" s="83">
        <v>84</v>
      </c>
      <c r="CY976" s="83" t="s">
        <v>108</v>
      </c>
      <c r="CZ976" s="83">
        <v>1285203.5</v>
      </c>
      <c r="DA976" s="83" t="s">
        <v>581</v>
      </c>
      <c r="DB976" s="83" t="s">
        <v>152</v>
      </c>
      <c r="DC976" s="83" t="s">
        <v>500</v>
      </c>
      <c r="DD976" s="83">
        <v>6305</v>
      </c>
      <c r="DE976" s="83" t="s">
        <v>606</v>
      </c>
      <c r="DF976" s="83" t="s">
        <v>152</v>
      </c>
      <c r="DG976" s="83" t="s">
        <v>500</v>
      </c>
      <c r="DH976" s="83"/>
      <c r="DI976" s="85">
        <v>43646</v>
      </c>
      <c r="DJ976" s="83" t="s">
        <v>584</v>
      </c>
      <c r="DK976" s="83" t="s">
        <v>102</v>
      </c>
      <c r="DL976" s="83" t="s">
        <v>482</v>
      </c>
      <c r="DM976" s="83">
        <v>0</v>
      </c>
      <c r="DN976" s="83" t="s">
        <v>483</v>
      </c>
      <c r="DO976" s="83">
        <v>1</v>
      </c>
      <c r="DP976" s="83">
        <v>5</v>
      </c>
      <c r="DQ976" s="83"/>
      <c r="DR976" s="83" t="s">
        <v>108</v>
      </c>
      <c r="DS976" s="83" t="s">
        <v>497</v>
      </c>
      <c r="DU976" s="215" t="s">
        <v>269</v>
      </c>
      <c r="DV976" s="136">
        <v>1</v>
      </c>
      <c r="DW976" s="136">
        <v>3</v>
      </c>
      <c r="DX976" s="215" t="s">
        <v>269</v>
      </c>
      <c r="DY976" s="215" t="s">
        <v>269</v>
      </c>
      <c r="DZ976" s="215" t="s">
        <v>269</v>
      </c>
      <c r="EA976" s="215" t="s">
        <v>269</v>
      </c>
      <c r="EB976" s="215" t="s">
        <v>269</v>
      </c>
      <c r="EC976" s="215" t="s">
        <v>269</v>
      </c>
      <c r="ED976" s="215" t="s">
        <v>269</v>
      </c>
      <c r="EE976" s="215" t="s">
        <v>269</v>
      </c>
    </row>
    <row r="977" spans="1:135" ht="28.8" x14ac:dyDescent="0.55000000000000004">
      <c r="A977" s="83" t="s">
        <v>130</v>
      </c>
      <c r="B977" s="136">
        <v>251542</v>
      </c>
      <c r="C977" t="s">
        <v>1608</v>
      </c>
      <c r="D977" s="83" t="s">
        <v>228</v>
      </c>
      <c r="E977" s="138">
        <v>787475946285</v>
      </c>
      <c r="F977" s="83" t="s">
        <v>114</v>
      </c>
      <c r="G977" s="85">
        <v>43643</v>
      </c>
      <c r="H977" s="211" t="s">
        <v>98</v>
      </c>
      <c r="I977" s="84" t="s">
        <v>610</v>
      </c>
      <c r="J977" s="207" t="s">
        <v>627</v>
      </c>
      <c r="K977" s="208" t="s">
        <v>630</v>
      </c>
      <c r="L977" s="83" t="s">
        <v>108</v>
      </c>
      <c r="M977" s="184">
        <v>24703</v>
      </c>
      <c r="N977" s="184"/>
      <c r="O977" s="85" t="s">
        <v>102</v>
      </c>
      <c r="P977" s="185">
        <v>42491</v>
      </c>
      <c r="Q977" s="186" t="s">
        <v>203</v>
      </c>
      <c r="R977" s="186"/>
      <c r="S977" s="186"/>
      <c r="T977" s="187"/>
      <c r="U977" s="188" t="s">
        <v>296</v>
      </c>
      <c r="V977" s="188" t="s">
        <v>297</v>
      </c>
      <c r="W977" s="188" t="s">
        <v>297</v>
      </c>
      <c r="X977" s="189" t="s">
        <v>167</v>
      </c>
      <c r="Y977" s="190"/>
      <c r="Z977" s="83">
        <v>700</v>
      </c>
      <c r="AA977" s="83" t="s">
        <v>193</v>
      </c>
      <c r="AB977" s="83" t="s">
        <v>181</v>
      </c>
      <c r="AC977" s="83" t="s">
        <v>102</v>
      </c>
      <c r="AD977" s="83" t="s">
        <v>8936</v>
      </c>
      <c r="AE977" s="83" t="s">
        <v>102</v>
      </c>
      <c r="AF977" s="83" t="s">
        <v>102</v>
      </c>
      <c r="AG977" s="83" t="s">
        <v>119</v>
      </c>
      <c r="AH977" s="83" t="s">
        <v>8937</v>
      </c>
      <c r="AI977" s="83" t="s">
        <v>104</v>
      </c>
      <c r="AJ977" s="83" t="s">
        <v>105</v>
      </c>
      <c r="AK977" s="191" t="s">
        <v>8936</v>
      </c>
      <c r="AL977" s="191" t="s">
        <v>102</v>
      </c>
      <c r="AM977" s="191" t="s">
        <v>102</v>
      </c>
      <c r="AN977" s="191" t="s">
        <v>119</v>
      </c>
      <c r="AO977" s="191" t="s">
        <v>8937</v>
      </c>
      <c r="AP977" s="191" t="s">
        <v>104</v>
      </c>
      <c r="AQ977" s="191" t="s">
        <v>105</v>
      </c>
      <c r="AR977" s="191" t="s">
        <v>106</v>
      </c>
      <c r="AS977" s="191" t="s">
        <v>8936</v>
      </c>
      <c r="AT977" s="191" t="s">
        <v>485</v>
      </c>
      <c r="AU977" s="191" t="s">
        <v>8937</v>
      </c>
      <c r="AV977" s="191" t="s">
        <v>104</v>
      </c>
      <c r="AW977" s="191" t="s">
        <v>204</v>
      </c>
      <c r="AX977" s="191"/>
      <c r="AY977" s="192" t="s">
        <v>454</v>
      </c>
      <c r="AZ977" s="192" t="s">
        <v>416</v>
      </c>
      <c r="BA977" s="91" t="s">
        <v>108</v>
      </c>
      <c r="BB977" s="90">
        <v>0</v>
      </c>
      <c r="BC977" s="93" t="s">
        <v>102</v>
      </c>
      <c r="BD977" s="93" t="s">
        <v>102</v>
      </c>
      <c r="BE977" s="93" t="s">
        <v>102</v>
      </c>
      <c r="BF977" s="93" t="s">
        <v>102</v>
      </c>
      <c r="BG977" s="97" t="s">
        <v>108</v>
      </c>
      <c r="BH977" s="93" t="s">
        <v>108</v>
      </c>
      <c r="BI977" s="93" t="s">
        <v>102</v>
      </c>
      <c r="BJ977" s="93" t="s">
        <v>102</v>
      </c>
      <c r="BK977" s="93" t="s">
        <v>102</v>
      </c>
      <c r="BL977" s="93" t="s">
        <v>102</v>
      </c>
      <c r="BM977" s="93" t="s">
        <v>102</v>
      </c>
      <c r="BN977" s="93" t="s">
        <v>102</v>
      </c>
      <c r="BO977" s="93" t="s">
        <v>102</v>
      </c>
      <c r="BP977" s="96" t="s">
        <v>102</v>
      </c>
      <c r="BQ977" s="90">
        <v>0</v>
      </c>
      <c r="BR977" s="93" t="s">
        <v>102</v>
      </c>
      <c r="BS977" s="93" t="s">
        <v>102</v>
      </c>
      <c r="BT977" s="93" t="s">
        <v>102</v>
      </c>
      <c r="BU977" s="93" t="s">
        <v>102</v>
      </c>
      <c r="BV977" s="97" t="s">
        <v>108</v>
      </c>
      <c r="BW977" s="93" t="s">
        <v>108</v>
      </c>
      <c r="BX977" s="95" t="s">
        <v>102</v>
      </c>
      <c r="BY977" s="93" t="s">
        <v>102</v>
      </c>
      <c r="BZ977" s="93" t="s">
        <v>102</v>
      </c>
      <c r="CA977" s="93" t="s">
        <v>102</v>
      </c>
      <c r="CB977" s="93" t="s">
        <v>102</v>
      </c>
      <c r="CC977" s="93" t="s">
        <v>102</v>
      </c>
      <c r="CD977" s="93" t="s">
        <v>102</v>
      </c>
      <c r="CE977" s="193" t="s">
        <v>102</v>
      </c>
      <c r="CF977" s="194" t="s">
        <v>436</v>
      </c>
      <c r="CG977" s="195" t="s">
        <v>8938</v>
      </c>
      <c r="CH977" s="101" t="s">
        <v>563</v>
      </c>
      <c r="CI977" s="102"/>
      <c r="CJ977" s="196" t="s">
        <v>577</v>
      </c>
      <c r="CK977" s="104" t="s">
        <v>190</v>
      </c>
      <c r="CL977" s="105"/>
      <c r="CM977" s="83" t="s">
        <v>578</v>
      </c>
      <c r="CN977" s="106" t="s">
        <v>108</v>
      </c>
      <c r="CO977" s="197" t="s">
        <v>566</v>
      </c>
      <c r="CP977" s="107"/>
      <c r="CQ977" s="198" t="s">
        <v>107</v>
      </c>
      <c r="CR977" s="198" t="s">
        <v>107</v>
      </c>
      <c r="CS977" s="199"/>
      <c r="CT977" s="83" t="s">
        <v>109</v>
      </c>
      <c r="CU977" s="83" t="s">
        <v>109</v>
      </c>
      <c r="CV977" s="83">
        <v>81</v>
      </c>
      <c r="CW977" s="83" t="s">
        <v>270</v>
      </c>
      <c r="CX977" s="83">
        <v>81</v>
      </c>
      <c r="CY977" s="83" t="s">
        <v>108</v>
      </c>
      <c r="CZ977" s="83">
        <v>1286523</v>
      </c>
      <c r="DA977" s="83" t="s">
        <v>8939</v>
      </c>
      <c r="DB977" s="83" t="s">
        <v>118</v>
      </c>
      <c r="DC977" s="83" t="s">
        <v>108</v>
      </c>
      <c r="DD977" s="83">
        <v>4600</v>
      </c>
      <c r="DE977" s="83" t="s">
        <v>173</v>
      </c>
      <c r="DF977" s="83" t="s">
        <v>118</v>
      </c>
      <c r="DG977" s="83" t="s">
        <v>500</v>
      </c>
      <c r="DH977" s="83"/>
      <c r="DI977" s="85">
        <v>43646</v>
      </c>
      <c r="DJ977" s="83" t="s">
        <v>584</v>
      </c>
      <c r="DK977" s="83" t="s">
        <v>102</v>
      </c>
      <c r="DL977" s="83" t="s">
        <v>482</v>
      </c>
      <c r="DM977" s="83">
        <v>0</v>
      </c>
      <c r="DN977" s="83" t="s">
        <v>483</v>
      </c>
      <c r="DO977" s="83">
        <v>1</v>
      </c>
      <c r="DP977" s="83">
        <v>5</v>
      </c>
      <c r="DQ977" s="83"/>
      <c r="DR977" s="83" t="s">
        <v>108</v>
      </c>
      <c r="DS977" s="83" t="s">
        <v>497</v>
      </c>
      <c r="DU977" s="215" t="s">
        <v>269</v>
      </c>
      <c r="DV977" s="136">
        <v>1</v>
      </c>
      <c r="DW977" s="136">
        <v>3</v>
      </c>
      <c r="DX977" s="215" t="s">
        <v>269</v>
      </c>
      <c r="DY977" s="215" t="s">
        <v>269</v>
      </c>
      <c r="DZ977" s="215" t="s">
        <v>269</v>
      </c>
      <c r="EA977" s="215" t="s">
        <v>269</v>
      </c>
      <c r="EB977" s="215" t="s">
        <v>269</v>
      </c>
      <c r="EC977" s="215" t="s">
        <v>269</v>
      </c>
      <c r="ED977" s="215" t="s">
        <v>269</v>
      </c>
      <c r="EE977" s="215" t="s">
        <v>269</v>
      </c>
    </row>
    <row r="978" spans="1:135" ht="57.6" x14ac:dyDescent="0.55000000000000004">
      <c r="A978" s="83" t="s">
        <v>130</v>
      </c>
      <c r="B978" s="136">
        <v>993800</v>
      </c>
      <c r="C978" t="s">
        <v>1609</v>
      </c>
      <c r="D978" s="83" t="s">
        <v>228</v>
      </c>
      <c r="E978" s="138">
        <v>313436698674</v>
      </c>
      <c r="F978" s="83" t="s">
        <v>143</v>
      </c>
      <c r="G978" s="85">
        <v>43620</v>
      </c>
      <c r="H978" s="83" t="s">
        <v>98</v>
      </c>
      <c r="I978" s="84" t="s">
        <v>612</v>
      </c>
      <c r="J978" s="207" t="s">
        <v>628</v>
      </c>
      <c r="K978" s="208" t="s">
        <v>633</v>
      </c>
      <c r="L978" s="83" t="s">
        <v>108</v>
      </c>
      <c r="M978" s="184" t="s">
        <v>102</v>
      </c>
      <c r="N978" s="184" t="s">
        <v>556</v>
      </c>
      <c r="O978" s="85" t="s">
        <v>102</v>
      </c>
      <c r="P978" s="185">
        <v>42491</v>
      </c>
      <c r="Q978" s="186" t="s">
        <v>202</v>
      </c>
      <c r="R978" s="186" t="s">
        <v>613</v>
      </c>
      <c r="S978" s="186"/>
      <c r="T978" s="187"/>
      <c r="U978" s="188" t="s">
        <v>295</v>
      </c>
      <c r="V978" s="188" t="s">
        <v>205</v>
      </c>
      <c r="W978" s="188" t="s">
        <v>295</v>
      </c>
      <c r="X978" s="189" t="s">
        <v>107</v>
      </c>
      <c r="Y978" s="190" t="s">
        <v>614</v>
      </c>
      <c r="Z978" s="83">
        <v>700</v>
      </c>
      <c r="AA978" s="83" t="s">
        <v>193</v>
      </c>
      <c r="AB978" s="83" t="s">
        <v>181</v>
      </c>
      <c r="AC978" s="83" t="s">
        <v>102</v>
      </c>
      <c r="AD978" s="83" t="s">
        <v>8940</v>
      </c>
      <c r="AE978" s="83" t="s">
        <v>8941</v>
      </c>
      <c r="AF978" s="83" t="s">
        <v>102</v>
      </c>
      <c r="AG978" s="83" t="s">
        <v>175</v>
      </c>
      <c r="AH978" s="83" t="s">
        <v>8942</v>
      </c>
      <c r="AI978" s="83" t="s">
        <v>104</v>
      </c>
      <c r="AJ978" s="83" t="s">
        <v>105</v>
      </c>
      <c r="AK978" s="191" t="s">
        <v>8940</v>
      </c>
      <c r="AL978" s="191" t="s">
        <v>8941</v>
      </c>
      <c r="AM978" s="191" t="s">
        <v>102</v>
      </c>
      <c r="AN978" s="191" t="s">
        <v>175</v>
      </c>
      <c r="AO978" s="191" t="s">
        <v>8942</v>
      </c>
      <c r="AP978" s="191" t="s">
        <v>104</v>
      </c>
      <c r="AQ978" s="191" t="s">
        <v>105</v>
      </c>
      <c r="AR978" s="191" t="s">
        <v>106</v>
      </c>
      <c r="AS978" s="191"/>
      <c r="AT978" s="191"/>
      <c r="AU978" s="191"/>
      <c r="AV978" s="191"/>
      <c r="AW978" s="191"/>
      <c r="AX978" s="191" t="s">
        <v>575</v>
      </c>
      <c r="AY978" s="192" t="s">
        <v>454</v>
      </c>
      <c r="AZ978" s="192" t="s">
        <v>108</v>
      </c>
      <c r="BA978" s="91" t="s">
        <v>108</v>
      </c>
      <c r="BB978" s="90">
        <v>0</v>
      </c>
      <c r="BC978" s="93" t="s">
        <v>102</v>
      </c>
      <c r="BD978" s="93" t="s">
        <v>102</v>
      </c>
      <c r="BE978" s="93" t="s">
        <v>102</v>
      </c>
      <c r="BF978" s="93" t="s">
        <v>102</v>
      </c>
      <c r="BG978" s="97" t="s">
        <v>108</v>
      </c>
      <c r="BH978" s="93" t="s">
        <v>108</v>
      </c>
      <c r="BI978" s="93" t="s">
        <v>102</v>
      </c>
      <c r="BJ978" s="93" t="s">
        <v>102</v>
      </c>
      <c r="BK978" s="93" t="s">
        <v>102</v>
      </c>
      <c r="BL978" s="93" t="s">
        <v>102</v>
      </c>
      <c r="BM978" s="93" t="s">
        <v>102</v>
      </c>
      <c r="BN978" s="93" t="s">
        <v>102</v>
      </c>
      <c r="BO978" s="93" t="s">
        <v>102</v>
      </c>
      <c r="BP978" s="96" t="s">
        <v>102</v>
      </c>
      <c r="BQ978" s="90">
        <v>0</v>
      </c>
      <c r="BR978" s="93" t="s">
        <v>102</v>
      </c>
      <c r="BS978" s="93" t="s">
        <v>102</v>
      </c>
      <c r="BT978" s="93" t="s">
        <v>102</v>
      </c>
      <c r="BU978" s="93" t="s">
        <v>102</v>
      </c>
      <c r="BV978" s="97" t="s">
        <v>108</v>
      </c>
      <c r="BW978" s="93" t="s">
        <v>108</v>
      </c>
      <c r="BX978" s="95" t="s">
        <v>102</v>
      </c>
      <c r="BY978" s="93" t="s">
        <v>102</v>
      </c>
      <c r="BZ978" s="93" t="s">
        <v>102</v>
      </c>
      <c r="CA978" s="93" t="s">
        <v>102</v>
      </c>
      <c r="CB978" s="93" t="s">
        <v>102</v>
      </c>
      <c r="CC978" s="93" t="s">
        <v>102</v>
      </c>
      <c r="CD978" s="93" t="s">
        <v>102</v>
      </c>
      <c r="CE978" s="193" t="s">
        <v>102</v>
      </c>
      <c r="CF978" s="194" t="s">
        <v>508</v>
      </c>
      <c r="CG978" s="195" t="s">
        <v>102</v>
      </c>
      <c r="CH978" s="101" t="e">
        <v>#N/A</v>
      </c>
      <c r="CI978" s="102" t="s">
        <v>580</v>
      </c>
      <c r="CJ978" s="196" t="s">
        <v>108</v>
      </c>
      <c r="CK978" s="104" t="s">
        <v>109</v>
      </c>
      <c r="CL978" s="105" t="s">
        <v>579</v>
      </c>
      <c r="CM978" s="83" t="s">
        <v>108</v>
      </c>
      <c r="CN978" s="106" t="s">
        <v>108</v>
      </c>
      <c r="CO978" s="197" t="s">
        <v>108</v>
      </c>
      <c r="CP978" s="107"/>
      <c r="CQ978" s="198" t="s">
        <v>474</v>
      </c>
      <c r="CR978" s="198" t="s">
        <v>474</v>
      </c>
      <c r="CS978" s="199" t="s">
        <v>616</v>
      </c>
      <c r="CT978" s="83" t="s">
        <v>109</v>
      </c>
      <c r="CU978" s="83" t="s">
        <v>109</v>
      </c>
      <c r="CV978" s="83">
        <v>1</v>
      </c>
      <c r="CW978" s="83" t="s">
        <v>112</v>
      </c>
      <c r="CX978" s="83">
        <v>1</v>
      </c>
      <c r="CY978" s="83" t="s">
        <v>8943</v>
      </c>
      <c r="CZ978" s="83">
        <v>1287842.5</v>
      </c>
      <c r="DA978" s="83" t="s">
        <v>138</v>
      </c>
      <c r="DB978" s="83" t="s">
        <v>124</v>
      </c>
      <c r="DC978" s="83" t="s">
        <v>501</v>
      </c>
      <c r="DD978" s="83">
        <v>9347</v>
      </c>
      <c r="DE978" s="83" t="s">
        <v>582</v>
      </c>
      <c r="DF978" s="83" t="s">
        <v>145</v>
      </c>
      <c r="DG978" s="83" t="s">
        <v>501</v>
      </c>
      <c r="DH978" s="83" t="s">
        <v>582</v>
      </c>
      <c r="DI978" s="85">
        <v>43646</v>
      </c>
      <c r="DJ978" s="83" t="s">
        <v>584</v>
      </c>
      <c r="DK978" s="83" t="s">
        <v>102</v>
      </c>
      <c r="DL978" s="83" t="s">
        <v>482</v>
      </c>
      <c r="DM978" s="83">
        <v>0</v>
      </c>
      <c r="DN978" s="83" t="s">
        <v>238</v>
      </c>
      <c r="DO978" s="83">
        <v>1</v>
      </c>
      <c r="DP978" s="83">
        <v>3</v>
      </c>
      <c r="DQ978" s="83"/>
      <c r="DR978" s="83" t="s">
        <v>108</v>
      </c>
      <c r="DS978" s="83" t="s">
        <v>497</v>
      </c>
      <c r="DU978" s="215" t="s">
        <v>269</v>
      </c>
      <c r="DV978" s="136">
        <v>1</v>
      </c>
      <c r="DW978" s="136">
        <v>3</v>
      </c>
      <c r="DX978" s="215" t="s">
        <v>269</v>
      </c>
      <c r="DY978" s="215" t="s">
        <v>269</v>
      </c>
      <c r="DZ978" s="215" t="s">
        <v>269</v>
      </c>
      <c r="EA978" s="215" t="s">
        <v>269</v>
      </c>
      <c r="EB978" s="215" t="s">
        <v>269</v>
      </c>
      <c r="EC978" s="215" t="s">
        <v>269</v>
      </c>
      <c r="ED978" s="215" t="s">
        <v>269</v>
      </c>
      <c r="EE978" s="215" t="s">
        <v>269</v>
      </c>
    </row>
    <row r="979" spans="1:135" ht="28.8" x14ac:dyDescent="0.55000000000000004">
      <c r="A979" s="83" t="s">
        <v>130</v>
      </c>
      <c r="B979" s="136">
        <v>145146</v>
      </c>
      <c r="C979" t="s">
        <v>1610</v>
      </c>
      <c r="D979" s="83" t="s">
        <v>228</v>
      </c>
      <c r="E979" s="138">
        <v>253162139015</v>
      </c>
      <c r="F979" s="83" t="s">
        <v>114</v>
      </c>
      <c r="G979" s="85">
        <v>43634</v>
      </c>
      <c r="H979" s="83" t="s">
        <v>98</v>
      </c>
      <c r="I979" s="84" t="s">
        <v>618</v>
      </c>
      <c r="J979" s="207" t="s">
        <v>629</v>
      </c>
      <c r="K979" s="208" t="s">
        <v>634</v>
      </c>
      <c r="L979" s="83" t="s">
        <v>108</v>
      </c>
      <c r="M979" s="184">
        <v>27793</v>
      </c>
      <c r="N979" s="184"/>
      <c r="O979" s="85" t="s">
        <v>102</v>
      </c>
      <c r="P979" s="185">
        <v>43013</v>
      </c>
      <c r="Q979" s="186" t="s">
        <v>203</v>
      </c>
      <c r="R979" s="186"/>
      <c r="S979" s="186"/>
      <c r="T979" s="187"/>
      <c r="U979" s="188" t="s">
        <v>296</v>
      </c>
      <c r="V979" s="188" t="s">
        <v>205</v>
      </c>
      <c r="W979" s="189" t="s">
        <v>619</v>
      </c>
      <c r="X979" s="189" t="s">
        <v>107</v>
      </c>
      <c r="Y979" s="190" t="s">
        <v>614</v>
      </c>
      <c r="Z979" s="83">
        <v>700</v>
      </c>
      <c r="AA979" s="83" t="s">
        <v>193</v>
      </c>
      <c r="AB979" s="83" t="s">
        <v>181</v>
      </c>
      <c r="AC979" s="83" t="s">
        <v>102</v>
      </c>
      <c r="AD979" s="83" t="s">
        <v>8944</v>
      </c>
      <c r="AE979" s="83" t="s">
        <v>102</v>
      </c>
      <c r="AF979" s="83" t="s">
        <v>102</v>
      </c>
      <c r="AG979" s="83" t="s">
        <v>174</v>
      </c>
      <c r="AH979" s="83" t="s">
        <v>8933</v>
      </c>
      <c r="AI979" s="83" t="s">
        <v>104</v>
      </c>
      <c r="AJ979" s="83" t="s">
        <v>105</v>
      </c>
      <c r="AK979" s="191" t="s">
        <v>8944</v>
      </c>
      <c r="AL979" s="191" t="s">
        <v>102</v>
      </c>
      <c r="AM979" s="191" t="s">
        <v>102</v>
      </c>
      <c r="AN979" s="191" t="s">
        <v>174</v>
      </c>
      <c r="AO979" s="191" t="s">
        <v>8933</v>
      </c>
      <c r="AP979" s="191" t="s">
        <v>104</v>
      </c>
      <c r="AQ979" s="191" t="s">
        <v>105</v>
      </c>
      <c r="AR979" s="191" t="s">
        <v>106</v>
      </c>
      <c r="AS979" s="191" t="s">
        <v>8944</v>
      </c>
      <c r="AT979" s="191" t="s">
        <v>488</v>
      </c>
      <c r="AU979" s="191" t="s">
        <v>8945</v>
      </c>
      <c r="AV979" s="191" t="s">
        <v>104</v>
      </c>
      <c r="AW979" s="191" t="s">
        <v>204</v>
      </c>
      <c r="AX979" s="191"/>
      <c r="AY979" s="192" t="s">
        <v>454</v>
      </c>
      <c r="AZ979" s="192" t="s">
        <v>416</v>
      </c>
      <c r="BA979" s="91" t="s">
        <v>108</v>
      </c>
      <c r="BB979" s="90">
        <v>0</v>
      </c>
      <c r="BC979" s="93" t="s">
        <v>102</v>
      </c>
      <c r="BD979" s="93" t="s">
        <v>102</v>
      </c>
      <c r="BE979" s="93" t="s">
        <v>102</v>
      </c>
      <c r="BF979" s="93" t="s">
        <v>102</v>
      </c>
      <c r="BG979" s="97" t="s">
        <v>108</v>
      </c>
      <c r="BH979" s="93" t="s">
        <v>108</v>
      </c>
      <c r="BI979" s="93" t="s">
        <v>102</v>
      </c>
      <c r="BJ979" s="93" t="s">
        <v>102</v>
      </c>
      <c r="BK979" s="93" t="s">
        <v>102</v>
      </c>
      <c r="BL979" s="93" t="s">
        <v>102</v>
      </c>
      <c r="BM979" s="93" t="s">
        <v>102</v>
      </c>
      <c r="BN979" s="93" t="s">
        <v>102</v>
      </c>
      <c r="BO979" s="93" t="s">
        <v>102</v>
      </c>
      <c r="BP979" s="96" t="s">
        <v>102</v>
      </c>
      <c r="BQ979" s="90">
        <v>0</v>
      </c>
      <c r="BR979" s="93" t="s">
        <v>102</v>
      </c>
      <c r="BS979" s="93" t="s">
        <v>102</v>
      </c>
      <c r="BT979" s="93" t="s">
        <v>102</v>
      </c>
      <c r="BU979" s="93" t="s">
        <v>102</v>
      </c>
      <c r="BV979" s="97" t="s">
        <v>108</v>
      </c>
      <c r="BW979" s="93" t="s">
        <v>108</v>
      </c>
      <c r="BX979" s="95" t="s">
        <v>102</v>
      </c>
      <c r="BY979" s="93" t="s">
        <v>102</v>
      </c>
      <c r="BZ979" s="93" t="s">
        <v>102</v>
      </c>
      <c r="CA979" s="93" t="s">
        <v>102</v>
      </c>
      <c r="CB979" s="93" t="s">
        <v>102</v>
      </c>
      <c r="CC979" s="93" t="s">
        <v>102</v>
      </c>
      <c r="CD979" s="93" t="s">
        <v>102</v>
      </c>
      <c r="CE979" s="193" t="s">
        <v>102</v>
      </c>
      <c r="CF979" s="194" t="s">
        <v>436</v>
      </c>
      <c r="CG979" s="195" t="s">
        <v>8946</v>
      </c>
      <c r="CH979" s="101" t="s">
        <v>310</v>
      </c>
      <c r="CI979" s="102"/>
      <c r="CJ979" s="196" t="s">
        <v>8947</v>
      </c>
      <c r="CK979" s="104" t="s">
        <v>190</v>
      </c>
      <c r="CL979" s="105"/>
      <c r="CM979" s="83" t="s">
        <v>623</v>
      </c>
      <c r="CN979" s="106" t="s">
        <v>624</v>
      </c>
      <c r="CO979" s="197" t="s">
        <v>625</v>
      </c>
      <c r="CP979" s="107"/>
      <c r="CQ979" s="198" t="s">
        <v>474</v>
      </c>
      <c r="CR979" s="198" t="s">
        <v>474</v>
      </c>
      <c r="CS979" s="199"/>
      <c r="CT979" s="83" t="s">
        <v>109</v>
      </c>
      <c r="CU979" s="83" t="s">
        <v>109</v>
      </c>
      <c r="CV979" s="83">
        <v>6</v>
      </c>
      <c r="CW979" s="83" t="s">
        <v>139</v>
      </c>
      <c r="CX979" s="83">
        <v>6</v>
      </c>
      <c r="CY979" s="83" t="s">
        <v>108</v>
      </c>
      <c r="CZ979" s="83">
        <v>1289162</v>
      </c>
      <c r="DA979" s="83" t="s">
        <v>581</v>
      </c>
      <c r="DB979" s="83" t="s">
        <v>152</v>
      </c>
      <c r="DC979" s="83" t="s">
        <v>500</v>
      </c>
      <c r="DD979" s="83">
        <v>5535</v>
      </c>
      <c r="DE979" s="83" t="s">
        <v>606</v>
      </c>
      <c r="DF979" s="83" t="s">
        <v>152</v>
      </c>
      <c r="DG979" s="83" t="s">
        <v>500</v>
      </c>
      <c r="DH979" s="83"/>
      <c r="DI979" s="85">
        <v>43646</v>
      </c>
      <c r="DJ979" s="83" t="s">
        <v>584</v>
      </c>
      <c r="DK979" s="83" t="s">
        <v>102</v>
      </c>
      <c r="DL979" s="83" t="s">
        <v>482</v>
      </c>
      <c r="DM979" s="83">
        <v>0</v>
      </c>
      <c r="DN979" s="83" t="s">
        <v>483</v>
      </c>
      <c r="DO979" s="83">
        <v>1</v>
      </c>
      <c r="DP979" s="83">
        <v>5</v>
      </c>
      <c r="DQ979" s="83"/>
      <c r="DR979" s="83" t="s">
        <v>108</v>
      </c>
      <c r="DS979" s="83" t="s">
        <v>497</v>
      </c>
      <c r="DU979" s="215" t="s">
        <v>269</v>
      </c>
      <c r="DV979" s="136">
        <v>1</v>
      </c>
      <c r="DW979" s="136">
        <v>3</v>
      </c>
      <c r="DX979" s="215" t="s">
        <v>269</v>
      </c>
      <c r="DY979" s="215" t="s">
        <v>269</v>
      </c>
      <c r="DZ979" s="215" t="s">
        <v>269</v>
      </c>
      <c r="EA979" s="215" t="s">
        <v>269</v>
      </c>
      <c r="EB979" s="215" t="s">
        <v>269</v>
      </c>
      <c r="EC979" s="215" t="s">
        <v>269</v>
      </c>
      <c r="ED979" s="215" t="s">
        <v>269</v>
      </c>
      <c r="EE979" s="215" t="s">
        <v>269</v>
      </c>
    </row>
    <row r="980" spans="1:135" ht="28.8" x14ac:dyDescent="0.55000000000000004">
      <c r="A980" s="83" t="s">
        <v>130</v>
      </c>
      <c r="B980" s="136">
        <v>739021</v>
      </c>
      <c r="C980" t="s">
        <v>1611</v>
      </c>
      <c r="D980" s="83" t="s">
        <v>228</v>
      </c>
      <c r="E980" s="138">
        <v>688015631967</v>
      </c>
      <c r="F980" s="83" t="s">
        <v>114</v>
      </c>
      <c r="G980" s="85">
        <v>43643</v>
      </c>
      <c r="H980" s="211" t="s">
        <v>98</v>
      </c>
      <c r="I980" s="84" t="s">
        <v>610</v>
      </c>
      <c r="J980" s="207" t="s">
        <v>627</v>
      </c>
      <c r="K980" s="208" t="s">
        <v>630</v>
      </c>
      <c r="L980" s="83" t="s">
        <v>108</v>
      </c>
      <c r="M980" s="184">
        <v>24704</v>
      </c>
      <c r="N980" s="184"/>
      <c r="O980" s="85" t="s">
        <v>102</v>
      </c>
      <c r="P980" s="185">
        <v>42491</v>
      </c>
      <c r="Q980" s="186" t="s">
        <v>203</v>
      </c>
      <c r="R980" s="186"/>
      <c r="S980" s="186"/>
      <c r="T980" s="187"/>
      <c r="U980" s="188" t="s">
        <v>296</v>
      </c>
      <c r="V980" s="188" t="s">
        <v>297</v>
      </c>
      <c r="W980" s="188" t="s">
        <v>297</v>
      </c>
      <c r="X980" s="189" t="s">
        <v>167</v>
      </c>
      <c r="Y980" s="190"/>
      <c r="Z980" s="83">
        <v>700</v>
      </c>
      <c r="AA980" s="83" t="s">
        <v>193</v>
      </c>
      <c r="AB980" s="83" t="s">
        <v>181</v>
      </c>
      <c r="AC980" s="83" t="s">
        <v>102</v>
      </c>
      <c r="AD980" s="83" t="s">
        <v>8948</v>
      </c>
      <c r="AE980" s="83" t="s">
        <v>102</v>
      </c>
      <c r="AF980" s="83" t="s">
        <v>102</v>
      </c>
      <c r="AG980" s="83" t="s">
        <v>119</v>
      </c>
      <c r="AH980" s="83" t="s">
        <v>8949</v>
      </c>
      <c r="AI980" s="83" t="s">
        <v>104</v>
      </c>
      <c r="AJ980" s="83" t="s">
        <v>105</v>
      </c>
      <c r="AK980" s="191" t="s">
        <v>8948</v>
      </c>
      <c r="AL980" s="191" t="s">
        <v>102</v>
      </c>
      <c r="AM980" s="191" t="s">
        <v>102</v>
      </c>
      <c r="AN980" s="191" t="s">
        <v>119</v>
      </c>
      <c r="AO980" s="191" t="s">
        <v>8949</v>
      </c>
      <c r="AP980" s="191" t="s">
        <v>104</v>
      </c>
      <c r="AQ980" s="191" t="s">
        <v>105</v>
      </c>
      <c r="AR980" s="191" t="s">
        <v>106</v>
      </c>
      <c r="AS980" s="191" t="s">
        <v>8948</v>
      </c>
      <c r="AT980" s="191" t="s">
        <v>485</v>
      </c>
      <c r="AU980" s="191" t="s">
        <v>8949</v>
      </c>
      <c r="AV980" s="191" t="s">
        <v>104</v>
      </c>
      <c r="AW980" s="191" t="s">
        <v>204</v>
      </c>
      <c r="AX980" s="191"/>
      <c r="AY980" s="192" t="s">
        <v>454</v>
      </c>
      <c r="AZ980" s="192" t="s">
        <v>416</v>
      </c>
      <c r="BA980" s="91" t="s">
        <v>108</v>
      </c>
      <c r="BB980" s="90">
        <v>0</v>
      </c>
      <c r="BC980" s="93" t="s">
        <v>102</v>
      </c>
      <c r="BD980" s="93" t="s">
        <v>102</v>
      </c>
      <c r="BE980" s="93" t="s">
        <v>102</v>
      </c>
      <c r="BF980" s="93" t="s">
        <v>102</v>
      </c>
      <c r="BG980" s="97" t="s">
        <v>108</v>
      </c>
      <c r="BH980" s="93" t="s">
        <v>108</v>
      </c>
      <c r="BI980" s="93" t="s">
        <v>102</v>
      </c>
      <c r="BJ980" s="93" t="s">
        <v>102</v>
      </c>
      <c r="BK980" s="93" t="s">
        <v>102</v>
      </c>
      <c r="BL980" s="93" t="s">
        <v>102</v>
      </c>
      <c r="BM980" s="93" t="s">
        <v>102</v>
      </c>
      <c r="BN980" s="93" t="s">
        <v>102</v>
      </c>
      <c r="BO980" s="93" t="s">
        <v>102</v>
      </c>
      <c r="BP980" s="96" t="s">
        <v>102</v>
      </c>
      <c r="BQ980" s="90">
        <v>0</v>
      </c>
      <c r="BR980" s="93" t="s">
        <v>102</v>
      </c>
      <c r="BS980" s="93" t="s">
        <v>102</v>
      </c>
      <c r="BT980" s="93" t="s">
        <v>102</v>
      </c>
      <c r="BU980" s="93" t="s">
        <v>102</v>
      </c>
      <c r="BV980" s="97" t="s">
        <v>108</v>
      </c>
      <c r="BW980" s="93" t="s">
        <v>108</v>
      </c>
      <c r="BX980" s="95" t="s">
        <v>102</v>
      </c>
      <c r="BY980" s="93" t="s">
        <v>102</v>
      </c>
      <c r="BZ980" s="93" t="s">
        <v>102</v>
      </c>
      <c r="CA980" s="93" t="s">
        <v>102</v>
      </c>
      <c r="CB980" s="93" t="s">
        <v>102</v>
      </c>
      <c r="CC980" s="93" t="s">
        <v>102</v>
      </c>
      <c r="CD980" s="93" t="s">
        <v>102</v>
      </c>
      <c r="CE980" s="193" t="s">
        <v>102</v>
      </c>
      <c r="CF980" s="194" t="s">
        <v>436</v>
      </c>
      <c r="CG980" s="195" t="s">
        <v>8950</v>
      </c>
      <c r="CH980" s="101" t="s">
        <v>563</v>
      </c>
      <c r="CI980" s="102"/>
      <c r="CJ980" s="196" t="s">
        <v>577</v>
      </c>
      <c r="CK980" s="104" t="s">
        <v>190</v>
      </c>
      <c r="CL980" s="105"/>
      <c r="CM980" s="83" t="s">
        <v>578</v>
      </c>
      <c r="CN980" s="106" t="s">
        <v>108</v>
      </c>
      <c r="CO980" s="197" t="s">
        <v>566</v>
      </c>
      <c r="CP980" s="107"/>
      <c r="CQ980" s="198" t="s">
        <v>107</v>
      </c>
      <c r="CR980" s="198" t="s">
        <v>107</v>
      </c>
      <c r="CS980" s="199"/>
      <c r="CT980" s="83" t="s">
        <v>109</v>
      </c>
      <c r="CU980" s="83" t="s">
        <v>109</v>
      </c>
      <c r="CV980" s="83">
        <v>25</v>
      </c>
      <c r="CW980" s="83" t="s">
        <v>270</v>
      </c>
      <c r="CX980" s="83">
        <v>25</v>
      </c>
      <c r="CY980" s="83" t="s">
        <v>108</v>
      </c>
      <c r="CZ980" s="83">
        <v>1290481.5</v>
      </c>
      <c r="DA980" s="83" t="s">
        <v>8951</v>
      </c>
      <c r="DB980" s="83" t="s">
        <v>118</v>
      </c>
      <c r="DC980" s="83" t="s">
        <v>108</v>
      </c>
      <c r="DD980" s="83">
        <v>9219</v>
      </c>
      <c r="DE980" s="83" t="s">
        <v>173</v>
      </c>
      <c r="DF980" s="83" t="s">
        <v>118</v>
      </c>
      <c r="DG980" s="83" t="s">
        <v>500</v>
      </c>
      <c r="DH980" s="83"/>
      <c r="DI980" s="85">
        <v>43646</v>
      </c>
      <c r="DJ980" s="83" t="s">
        <v>584</v>
      </c>
      <c r="DK980" s="83" t="s">
        <v>102</v>
      </c>
      <c r="DL980" s="83" t="s">
        <v>482</v>
      </c>
      <c r="DM980" s="83">
        <v>0</v>
      </c>
      <c r="DN980" s="83" t="s">
        <v>483</v>
      </c>
      <c r="DO980" s="83">
        <v>1</v>
      </c>
      <c r="DP980" s="83">
        <v>4</v>
      </c>
      <c r="DQ980" s="83"/>
      <c r="DR980" s="83" t="s">
        <v>108</v>
      </c>
      <c r="DS980" s="83" t="s">
        <v>497</v>
      </c>
      <c r="DU980" s="215" t="s">
        <v>269</v>
      </c>
      <c r="DV980" s="136">
        <v>1</v>
      </c>
      <c r="DW980" s="136">
        <v>3</v>
      </c>
      <c r="DX980" s="215" t="s">
        <v>269</v>
      </c>
      <c r="DY980" s="215" t="s">
        <v>269</v>
      </c>
      <c r="DZ980" s="215" t="s">
        <v>269</v>
      </c>
      <c r="EA980" s="215" t="s">
        <v>269</v>
      </c>
      <c r="EB980" s="215" t="s">
        <v>269</v>
      </c>
      <c r="EC980" s="215" t="s">
        <v>269</v>
      </c>
      <c r="ED980" s="215" t="s">
        <v>269</v>
      </c>
      <c r="EE980" s="215" t="s">
        <v>269</v>
      </c>
    </row>
    <row r="981" spans="1:135" ht="57.6" x14ac:dyDescent="0.55000000000000004">
      <c r="A981" s="83" t="s">
        <v>130</v>
      </c>
      <c r="B981" s="136">
        <v>588349</v>
      </c>
      <c r="C981" t="s">
        <v>1612</v>
      </c>
      <c r="D981" s="83" t="s">
        <v>228</v>
      </c>
      <c r="E981" s="138">
        <v>306377623664</v>
      </c>
      <c r="F981" s="83" t="s">
        <v>143</v>
      </c>
      <c r="G981" s="85">
        <v>43620</v>
      </c>
      <c r="H981" s="83" t="s">
        <v>98</v>
      </c>
      <c r="I981" s="84" t="s">
        <v>612</v>
      </c>
      <c r="J981" s="207" t="s">
        <v>628</v>
      </c>
      <c r="K981" s="208" t="s">
        <v>633</v>
      </c>
      <c r="L981" s="83" t="s">
        <v>108</v>
      </c>
      <c r="M981" s="184" t="s">
        <v>102</v>
      </c>
      <c r="N981" s="184" t="s">
        <v>556</v>
      </c>
      <c r="O981" s="85" t="s">
        <v>102</v>
      </c>
      <c r="P981" s="185">
        <v>42491</v>
      </c>
      <c r="Q981" s="186" t="s">
        <v>202</v>
      </c>
      <c r="R981" s="186" t="s">
        <v>613</v>
      </c>
      <c r="S981" s="186"/>
      <c r="T981" s="187"/>
      <c r="U981" s="188" t="s">
        <v>295</v>
      </c>
      <c r="V981" s="188" t="s">
        <v>205</v>
      </c>
      <c r="W981" s="188" t="s">
        <v>295</v>
      </c>
      <c r="X981" s="189" t="s">
        <v>107</v>
      </c>
      <c r="Y981" s="190" t="s">
        <v>614</v>
      </c>
      <c r="Z981" s="83">
        <v>700</v>
      </c>
      <c r="AA981" s="83" t="s">
        <v>193</v>
      </c>
      <c r="AB981" s="83" t="s">
        <v>181</v>
      </c>
      <c r="AC981" s="83" t="s">
        <v>102</v>
      </c>
      <c r="AD981" s="83" t="s">
        <v>8952</v>
      </c>
      <c r="AE981" s="83" t="s">
        <v>8953</v>
      </c>
      <c r="AF981" s="83" t="s">
        <v>102</v>
      </c>
      <c r="AG981" s="83" t="s">
        <v>175</v>
      </c>
      <c r="AH981" s="83" t="s">
        <v>8954</v>
      </c>
      <c r="AI981" s="83" t="s">
        <v>104</v>
      </c>
      <c r="AJ981" s="83" t="s">
        <v>105</v>
      </c>
      <c r="AK981" s="191" t="s">
        <v>8952</v>
      </c>
      <c r="AL981" s="191" t="s">
        <v>8953</v>
      </c>
      <c r="AM981" s="191" t="s">
        <v>102</v>
      </c>
      <c r="AN981" s="191" t="s">
        <v>175</v>
      </c>
      <c r="AO981" s="191" t="s">
        <v>8954</v>
      </c>
      <c r="AP981" s="191" t="s">
        <v>104</v>
      </c>
      <c r="AQ981" s="191" t="s">
        <v>105</v>
      </c>
      <c r="AR981" s="191" t="s">
        <v>106</v>
      </c>
      <c r="AS981" s="191"/>
      <c r="AT981" s="191"/>
      <c r="AU981" s="191"/>
      <c r="AV981" s="191"/>
      <c r="AW981" s="191"/>
      <c r="AX981" s="191" t="s">
        <v>575</v>
      </c>
      <c r="AY981" s="192" t="s">
        <v>454</v>
      </c>
      <c r="AZ981" s="192" t="s">
        <v>108</v>
      </c>
      <c r="BA981" s="91" t="s">
        <v>108</v>
      </c>
      <c r="BB981" s="90">
        <v>0</v>
      </c>
      <c r="BC981" s="93" t="s">
        <v>102</v>
      </c>
      <c r="BD981" s="93" t="s">
        <v>102</v>
      </c>
      <c r="BE981" s="93" t="s">
        <v>102</v>
      </c>
      <c r="BF981" s="93" t="s">
        <v>102</v>
      </c>
      <c r="BG981" s="97" t="s">
        <v>108</v>
      </c>
      <c r="BH981" s="93" t="s">
        <v>108</v>
      </c>
      <c r="BI981" s="93" t="s">
        <v>102</v>
      </c>
      <c r="BJ981" s="93" t="s">
        <v>102</v>
      </c>
      <c r="BK981" s="93" t="s">
        <v>102</v>
      </c>
      <c r="BL981" s="93" t="s">
        <v>102</v>
      </c>
      <c r="BM981" s="93" t="s">
        <v>102</v>
      </c>
      <c r="BN981" s="93" t="s">
        <v>102</v>
      </c>
      <c r="BO981" s="93" t="s">
        <v>102</v>
      </c>
      <c r="BP981" s="96" t="s">
        <v>102</v>
      </c>
      <c r="BQ981" s="90">
        <v>0</v>
      </c>
      <c r="BR981" s="93" t="s">
        <v>102</v>
      </c>
      <c r="BS981" s="93" t="s">
        <v>102</v>
      </c>
      <c r="BT981" s="93" t="s">
        <v>102</v>
      </c>
      <c r="BU981" s="93" t="s">
        <v>102</v>
      </c>
      <c r="BV981" s="97" t="s">
        <v>108</v>
      </c>
      <c r="BW981" s="93" t="s">
        <v>108</v>
      </c>
      <c r="BX981" s="95" t="s">
        <v>102</v>
      </c>
      <c r="BY981" s="93" t="s">
        <v>102</v>
      </c>
      <c r="BZ981" s="93" t="s">
        <v>102</v>
      </c>
      <c r="CA981" s="93" t="s">
        <v>102</v>
      </c>
      <c r="CB981" s="93" t="s">
        <v>102</v>
      </c>
      <c r="CC981" s="93" t="s">
        <v>102</v>
      </c>
      <c r="CD981" s="93" t="s">
        <v>102</v>
      </c>
      <c r="CE981" s="193" t="s">
        <v>102</v>
      </c>
      <c r="CF981" s="194" t="s">
        <v>508</v>
      </c>
      <c r="CG981" s="195" t="s">
        <v>102</v>
      </c>
      <c r="CH981" s="101" t="e">
        <v>#N/A</v>
      </c>
      <c r="CI981" s="102" t="s">
        <v>580</v>
      </c>
      <c r="CJ981" s="196" t="s">
        <v>108</v>
      </c>
      <c r="CK981" s="104" t="s">
        <v>109</v>
      </c>
      <c r="CL981" s="105" t="s">
        <v>579</v>
      </c>
      <c r="CM981" s="83" t="s">
        <v>108</v>
      </c>
      <c r="CN981" s="106" t="s">
        <v>108</v>
      </c>
      <c r="CO981" s="197" t="s">
        <v>108</v>
      </c>
      <c r="CP981" s="107"/>
      <c r="CQ981" s="198" t="s">
        <v>474</v>
      </c>
      <c r="CR981" s="198" t="s">
        <v>474</v>
      </c>
      <c r="CS981" s="199" t="s">
        <v>616</v>
      </c>
      <c r="CT981" s="83" t="s">
        <v>109</v>
      </c>
      <c r="CU981" s="83" t="s">
        <v>109</v>
      </c>
      <c r="CV981" s="83">
        <v>15</v>
      </c>
      <c r="CW981" s="83" t="s">
        <v>112</v>
      </c>
      <c r="CX981" s="83">
        <v>15</v>
      </c>
      <c r="CY981" s="83" t="s">
        <v>8955</v>
      </c>
      <c r="CZ981" s="83">
        <v>1291801</v>
      </c>
      <c r="DA981" s="83" t="s">
        <v>138</v>
      </c>
      <c r="DB981" s="83" t="s">
        <v>124</v>
      </c>
      <c r="DC981" s="83" t="s">
        <v>501</v>
      </c>
      <c r="DD981" s="83">
        <v>4101</v>
      </c>
      <c r="DE981" s="83" t="s">
        <v>582</v>
      </c>
      <c r="DF981" s="83" t="s">
        <v>145</v>
      </c>
      <c r="DG981" s="83" t="s">
        <v>501</v>
      </c>
      <c r="DH981" s="83" t="s">
        <v>582</v>
      </c>
      <c r="DI981" s="85">
        <v>43646</v>
      </c>
      <c r="DJ981" s="83" t="s">
        <v>584</v>
      </c>
      <c r="DK981" s="83" t="s">
        <v>102</v>
      </c>
      <c r="DL981" s="83" t="s">
        <v>482</v>
      </c>
      <c r="DM981" s="83">
        <v>0</v>
      </c>
      <c r="DN981" s="83" t="s">
        <v>238</v>
      </c>
      <c r="DO981" s="83">
        <v>1</v>
      </c>
      <c r="DP981" s="83">
        <v>6</v>
      </c>
      <c r="DQ981" s="83"/>
      <c r="DR981" s="83" t="s">
        <v>108</v>
      </c>
      <c r="DS981" s="83" t="s">
        <v>497</v>
      </c>
      <c r="DU981" s="215" t="s">
        <v>269</v>
      </c>
      <c r="DV981" s="136">
        <v>1</v>
      </c>
      <c r="DW981" s="136">
        <v>3</v>
      </c>
      <c r="DX981" s="215" t="s">
        <v>269</v>
      </c>
      <c r="DY981" s="215" t="s">
        <v>269</v>
      </c>
      <c r="DZ981" s="215" t="s">
        <v>269</v>
      </c>
      <c r="EA981" s="215" t="s">
        <v>269</v>
      </c>
      <c r="EB981" s="215" t="s">
        <v>269</v>
      </c>
      <c r="EC981" s="215" t="s">
        <v>269</v>
      </c>
      <c r="ED981" s="215" t="s">
        <v>269</v>
      </c>
      <c r="EE981" s="215" t="s">
        <v>269</v>
      </c>
    </row>
    <row r="982" spans="1:135" ht="28.8" x14ac:dyDescent="0.55000000000000004">
      <c r="A982" s="83" t="s">
        <v>130</v>
      </c>
      <c r="B982" s="136">
        <v>599477</v>
      </c>
      <c r="C982" t="s">
        <v>1613</v>
      </c>
      <c r="D982" s="83" t="s">
        <v>228</v>
      </c>
      <c r="E982" s="138">
        <v>395004926385</v>
      </c>
      <c r="F982" s="83" t="s">
        <v>114</v>
      </c>
      <c r="G982" s="85">
        <v>43634</v>
      </c>
      <c r="H982" s="83" t="s">
        <v>98</v>
      </c>
      <c r="I982" s="84" t="s">
        <v>618</v>
      </c>
      <c r="J982" s="207" t="s">
        <v>629</v>
      </c>
      <c r="K982" s="208" t="s">
        <v>634</v>
      </c>
      <c r="L982" s="83" t="s">
        <v>108</v>
      </c>
      <c r="M982" s="184">
        <v>27794</v>
      </c>
      <c r="N982" s="184"/>
      <c r="O982" s="85" t="s">
        <v>102</v>
      </c>
      <c r="P982" s="185">
        <v>43013</v>
      </c>
      <c r="Q982" s="186" t="s">
        <v>203</v>
      </c>
      <c r="R982" s="186"/>
      <c r="S982" s="186"/>
      <c r="T982" s="187"/>
      <c r="U982" s="188" t="s">
        <v>296</v>
      </c>
      <c r="V982" s="188" t="s">
        <v>205</v>
      </c>
      <c r="W982" s="189" t="s">
        <v>619</v>
      </c>
      <c r="X982" s="189" t="s">
        <v>107</v>
      </c>
      <c r="Y982" s="190" t="s">
        <v>614</v>
      </c>
      <c r="Z982" s="83">
        <v>700</v>
      </c>
      <c r="AA982" s="83" t="s">
        <v>193</v>
      </c>
      <c r="AB982" s="83" t="s">
        <v>181</v>
      </c>
      <c r="AC982" s="83" t="s">
        <v>102</v>
      </c>
      <c r="AD982" s="83" t="s">
        <v>8956</v>
      </c>
      <c r="AE982" s="83" t="s">
        <v>102</v>
      </c>
      <c r="AF982" s="83" t="s">
        <v>102</v>
      </c>
      <c r="AG982" s="83" t="s">
        <v>174</v>
      </c>
      <c r="AH982" s="83" t="s">
        <v>8945</v>
      </c>
      <c r="AI982" s="83" t="s">
        <v>104</v>
      </c>
      <c r="AJ982" s="83" t="s">
        <v>105</v>
      </c>
      <c r="AK982" s="191" t="s">
        <v>8956</v>
      </c>
      <c r="AL982" s="191" t="s">
        <v>102</v>
      </c>
      <c r="AM982" s="191" t="s">
        <v>102</v>
      </c>
      <c r="AN982" s="191" t="s">
        <v>174</v>
      </c>
      <c r="AO982" s="191" t="s">
        <v>8945</v>
      </c>
      <c r="AP982" s="191" t="s">
        <v>104</v>
      </c>
      <c r="AQ982" s="191" t="s">
        <v>105</v>
      </c>
      <c r="AR982" s="191" t="s">
        <v>106</v>
      </c>
      <c r="AS982" s="191" t="s">
        <v>8956</v>
      </c>
      <c r="AT982" s="191" t="s">
        <v>488</v>
      </c>
      <c r="AU982" s="191" t="s">
        <v>8957</v>
      </c>
      <c r="AV982" s="191" t="s">
        <v>104</v>
      </c>
      <c r="AW982" s="191" t="s">
        <v>204</v>
      </c>
      <c r="AX982" s="191"/>
      <c r="AY982" s="192" t="s">
        <v>454</v>
      </c>
      <c r="AZ982" s="192" t="s">
        <v>416</v>
      </c>
      <c r="BA982" s="91" t="s">
        <v>108</v>
      </c>
      <c r="BB982" s="90">
        <v>0</v>
      </c>
      <c r="BC982" s="93" t="s">
        <v>102</v>
      </c>
      <c r="BD982" s="93" t="s">
        <v>102</v>
      </c>
      <c r="BE982" s="93" t="s">
        <v>102</v>
      </c>
      <c r="BF982" s="93" t="s">
        <v>102</v>
      </c>
      <c r="BG982" s="97" t="s">
        <v>108</v>
      </c>
      <c r="BH982" s="93" t="s">
        <v>108</v>
      </c>
      <c r="BI982" s="93" t="s">
        <v>102</v>
      </c>
      <c r="BJ982" s="93" t="s">
        <v>102</v>
      </c>
      <c r="BK982" s="93" t="s">
        <v>102</v>
      </c>
      <c r="BL982" s="93" t="s">
        <v>102</v>
      </c>
      <c r="BM982" s="93" t="s">
        <v>102</v>
      </c>
      <c r="BN982" s="93" t="s">
        <v>102</v>
      </c>
      <c r="BO982" s="93" t="s">
        <v>102</v>
      </c>
      <c r="BP982" s="96" t="s">
        <v>102</v>
      </c>
      <c r="BQ982" s="90">
        <v>0</v>
      </c>
      <c r="BR982" s="93" t="s">
        <v>102</v>
      </c>
      <c r="BS982" s="93" t="s">
        <v>102</v>
      </c>
      <c r="BT982" s="93" t="s">
        <v>102</v>
      </c>
      <c r="BU982" s="93" t="s">
        <v>102</v>
      </c>
      <c r="BV982" s="97" t="s">
        <v>108</v>
      </c>
      <c r="BW982" s="93" t="s">
        <v>108</v>
      </c>
      <c r="BX982" s="95" t="s">
        <v>102</v>
      </c>
      <c r="BY982" s="93" t="s">
        <v>102</v>
      </c>
      <c r="BZ982" s="93" t="s">
        <v>102</v>
      </c>
      <c r="CA982" s="93" t="s">
        <v>102</v>
      </c>
      <c r="CB982" s="93" t="s">
        <v>102</v>
      </c>
      <c r="CC982" s="93" t="s">
        <v>102</v>
      </c>
      <c r="CD982" s="93" t="s">
        <v>102</v>
      </c>
      <c r="CE982" s="193" t="s">
        <v>102</v>
      </c>
      <c r="CF982" s="194" t="s">
        <v>436</v>
      </c>
      <c r="CG982" s="195" t="s">
        <v>8958</v>
      </c>
      <c r="CH982" s="101" t="s">
        <v>310</v>
      </c>
      <c r="CI982" s="102"/>
      <c r="CJ982" s="196" t="s">
        <v>8959</v>
      </c>
      <c r="CK982" s="104" t="s">
        <v>190</v>
      </c>
      <c r="CL982" s="105"/>
      <c r="CM982" s="83" t="s">
        <v>623</v>
      </c>
      <c r="CN982" s="106" t="s">
        <v>624</v>
      </c>
      <c r="CO982" s="197" t="s">
        <v>625</v>
      </c>
      <c r="CP982" s="107"/>
      <c r="CQ982" s="198" t="s">
        <v>474</v>
      </c>
      <c r="CR982" s="198" t="s">
        <v>474</v>
      </c>
      <c r="CS982" s="199"/>
      <c r="CT982" s="83" t="s">
        <v>109</v>
      </c>
      <c r="CU982" s="83" t="s">
        <v>109</v>
      </c>
      <c r="CV982" s="83">
        <v>6</v>
      </c>
      <c r="CW982" s="83" t="s">
        <v>139</v>
      </c>
      <c r="CX982" s="83">
        <v>6</v>
      </c>
      <c r="CY982" s="83" t="s">
        <v>108</v>
      </c>
      <c r="CZ982" s="83">
        <v>1293120.5</v>
      </c>
      <c r="DA982" s="83" t="s">
        <v>581</v>
      </c>
      <c r="DB982" s="83" t="s">
        <v>152</v>
      </c>
      <c r="DC982" s="83" t="s">
        <v>500</v>
      </c>
      <c r="DD982" s="83">
        <v>1757</v>
      </c>
      <c r="DE982" s="83" t="s">
        <v>606</v>
      </c>
      <c r="DF982" s="83" t="s">
        <v>152</v>
      </c>
      <c r="DG982" s="83" t="s">
        <v>500</v>
      </c>
      <c r="DH982" s="83"/>
      <c r="DI982" s="85">
        <v>43646</v>
      </c>
      <c r="DJ982" s="83" t="s">
        <v>584</v>
      </c>
      <c r="DK982" s="83" t="s">
        <v>102</v>
      </c>
      <c r="DL982" s="83" t="s">
        <v>482</v>
      </c>
      <c r="DM982" s="83">
        <v>0</v>
      </c>
      <c r="DN982" s="83" t="s">
        <v>483</v>
      </c>
      <c r="DO982" s="83">
        <v>1</v>
      </c>
      <c r="DP982" s="83">
        <v>2</v>
      </c>
      <c r="DQ982" s="83"/>
      <c r="DR982" s="83" t="s">
        <v>108</v>
      </c>
      <c r="DS982" s="83" t="s">
        <v>497</v>
      </c>
      <c r="DU982" s="215" t="s">
        <v>269</v>
      </c>
      <c r="DV982" s="136">
        <v>1</v>
      </c>
      <c r="DW982" s="136">
        <v>3</v>
      </c>
      <c r="DX982" s="215" t="s">
        <v>269</v>
      </c>
      <c r="DY982" s="215" t="s">
        <v>269</v>
      </c>
      <c r="DZ982" s="215" t="s">
        <v>269</v>
      </c>
      <c r="EA982" s="215" t="s">
        <v>269</v>
      </c>
      <c r="EB982" s="215" t="s">
        <v>269</v>
      </c>
      <c r="EC982" s="215" t="s">
        <v>269</v>
      </c>
      <c r="ED982" s="215" t="s">
        <v>269</v>
      </c>
      <c r="EE982" s="215" t="s">
        <v>269</v>
      </c>
    </row>
    <row r="983" spans="1:135" ht="28.8" x14ac:dyDescent="0.55000000000000004">
      <c r="A983" s="83" t="s">
        <v>130</v>
      </c>
      <c r="B983" s="136">
        <v>554103</v>
      </c>
      <c r="C983" t="s">
        <v>1614</v>
      </c>
      <c r="D983" s="83" t="s">
        <v>228</v>
      </c>
      <c r="E983" s="138">
        <v>764226632782</v>
      </c>
      <c r="F983" s="83" t="s">
        <v>114</v>
      </c>
      <c r="G983" s="85">
        <v>43643</v>
      </c>
      <c r="H983" s="211" t="s">
        <v>98</v>
      </c>
      <c r="I983" s="84" t="s">
        <v>610</v>
      </c>
      <c r="J983" s="207" t="s">
        <v>627</v>
      </c>
      <c r="K983" s="208" t="s">
        <v>630</v>
      </c>
      <c r="L983" s="83" t="s">
        <v>108</v>
      </c>
      <c r="M983" s="184">
        <v>24705</v>
      </c>
      <c r="N983" s="184"/>
      <c r="O983" s="85" t="s">
        <v>102</v>
      </c>
      <c r="P983" s="185">
        <v>42491</v>
      </c>
      <c r="Q983" s="186" t="s">
        <v>203</v>
      </c>
      <c r="R983" s="186"/>
      <c r="S983" s="186"/>
      <c r="T983" s="187"/>
      <c r="U983" s="188" t="s">
        <v>296</v>
      </c>
      <c r="V983" s="188" t="s">
        <v>297</v>
      </c>
      <c r="W983" s="188" t="s">
        <v>297</v>
      </c>
      <c r="X983" s="189" t="s">
        <v>167</v>
      </c>
      <c r="Y983" s="190"/>
      <c r="Z983" s="83">
        <v>700</v>
      </c>
      <c r="AA983" s="83" t="s">
        <v>193</v>
      </c>
      <c r="AB983" s="83" t="s">
        <v>181</v>
      </c>
      <c r="AC983" s="83" t="s">
        <v>102</v>
      </c>
      <c r="AD983" s="83" t="s">
        <v>8960</v>
      </c>
      <c r="AE983" s="83" t="s">
        <v>102</v>
      </c>
      <c r="AF983" s="83" t="s">
        <v>102</v>
      </c>
      <c r="AG983" s="83" t="s">
        <v>119</v>
      </c>
      <c r="AH983" s="83" t="s">
        <v>8961</v>
      </c>
      <c r="AI983" s="83" t="s">
        <v>104</v>
      </c>
      <c r="AJ983" s="83" t="s">
        <v>105</v>
      </c>
      <c r="AK983" s="191" t="s">
        <v>8960</v>
      </c>
      <c r="AL983" s="191" t="s">
        <v>102</v>
      </c>
      <c r="AM983" s="191" t="s">
        <v>102</v>
      </c>
      <c r="AN983" s="191" t="s">
        <v>119</v>
      </c>
      <c r="AO983" s="191" t="s">
        <v>8961</v>
      </c>
      <c r="AP983" s="191" t="s">
        <v>104</v>
      </c>
      <c r="AQ983" s="191" t="s">
        <v>105</v>
      </c>
      <c r="AR983" s="191" t="s">
        <v>106</v>
      </c>
      <c r="AS983" s="191" t="s">
        <v>8960</v>
      </c>
      <c r="AT983" s="191" t="s">
        <v>485</v>
      </c>
      <c r="AU983" s="191" t="s">
        <v>8961</v>
      </c>
      <c r="AV983" s="191" t="s">
        <v>104</v>
      </c>
      <c r="AW983" s="191" t="s">
        <v>204</v>
      </c>
      <c r="AX983" s="191"/>
      <c r="AY983" s="192" t="s">
        <v>454</v>
      </c>
      <c r="AZ983" s="192" t="s">
        <v>416</v>
      </c>
      <c r="BA983" s="91" t="s">
        <v>108</v>
      </c>
      <c r="BB983" s="90">
        <v>0</v>
      </c>
      <c r="BC983" s="93" t="s">
        <v>102</v>
      </c>
      <c r="BD983" s="93" t="s">
        <v>102</v>
      </c>
      <c r="BE983" s="93" t="s">
        <v>102</v>
      </c>
      <c r="BF983" s="93" t="s">
        <v>102</v>
      </c>
      <c r="BG983" s="97" t="s">
        <v>108</v>
      </c>
      <c r="BH983" s="93" t="s">
        <v>108</v>
      </c>
      <c r="BI983" s="93" t="s">
        <v>102</v>
      </c>
      <c r="BJ983" s="93" t="s">
        <v>102</v>
      </c>
      <c r="BK983" s="93" t="s">
        <v>102</v>
      </c>
      <c r="BL983" s="93" t="s">
        <v>102</v>
      </c>
      <c r="BM983" s="93" t="s">
        <v>102</v>
      </c>
      <c r="BN983" s="93" t="s">
        <v>102</v>
      </c>
      <c r="BO983" s="93" t="s">
        <v>102</v>
      </c>
      <c r="BP983" s="96" t="s">
        <v>102</v>
      </c>
      <c r="BQ983" s="90">
        <v>0</v>
      </c>
      <c r="BR983" s="93" t="s">
        <v>102</v>
      </c>
      <c r="BS983" s="93" t="s">
        <v>102</v>
      </c>
      <c r="BT983" s="93" t="s">
        <v>102</v>
      </c>
      <c r="BU983" s="93" t="s">
        <v>102</v>
      </c>
      <c r="BV983" s="97" t="s">
        <v>108</v>
      </c>
      <c r="BW983" s="93" t="s">
        <v>108</v>
      </c>
      <c r="BX983" s="95" t="s">
        <v>102</v>
      </c>
      <c r="BY983" s="93" t="s">
        <v>102</v>
      </c>
      <c r="BZ983" s="93" t="s">
        <v>102</v>
      </c>
      <c r="CA983" s="93" t="s">
        <v>102</v>
      </c>
      <c r="CB983" s="93" t="s">
        <v>102</v>
      </c>
      <c r="CC983" s="93" t="s">
        <v>102</v>
      </c>
      <c r="CD983" s="93" t="s">
        <v>102</v>
      </c>
      <c r="CE983" s="193" t="s">
        <v>102</v>
      </c>
      <c r="CF983" s="194" t="s">
        <v>436</v>
      </c>
      <c r="CG983" s="195" t="s">
        <v>8962</v>
      </c>
      <c r="CH983" s="101" t="s">
        <v>563</v>
      </c>
      <c r="CI983" s="102"/>
      <c r="CJ983" s="196" t="s">
        <v>577</v>
      </c>
      <c r="CK983" s="104" t="s">
        <v>190</v>
      </c>
      <c r="CL983" s="105"/>
      <c r="CM983" s="83" t="s">
        <v>578</v>
      </c>
      <c r="CN983" s="106" t="s">
        <v>108</v>
      </c>
      <c r="CO983" s="197" t="s">
        <v>566</v>
      </c>
      <c r="CP983" s="107"/>
      <c r="CQ983" s="198" t="s">
        <v>107</v>
      </c>
      <c r="CR983" s="198" t="s">
        <v>107</v>
      </c>
      <c r="CS983" s="199"/>
      <c r="CT983" s="83" t="s">
        <v>109</v>
      </c>
      <c r="CU983" s="83" t="s">
        <v>109</v>
      </c>
      <c r="CV983" s="83">
        <v>68</v>
      </c>
      <c r="CW983" s="83" t="s">
        <v>270</v>
      </c>
      <c r="CX983" s="83">
        <v>68</v>
      </c>
      <c r="CY983" s="83" t="s">
        <v>108</v>
      </c>
      <c r="CZ983" s="83">
        <v>1294440</v>
      </c>
      <c r="DA983" s="83" t="s">
        <v>8963</v>
      </c>
      <c r="DB983" s="83" t="s">
        <v>118</v>
      </c>
      <c r="DC983" s="83" t="s">
        <v>108</v>
      </c>
      <c r="DD983" s="83">
        <v>8937</v>
      </c>
      <c r="DE983" s="83" t="s">
        <v>173</v>
      </c>
      <c r="DF983" s="83" t="s">
        <v>118</v>
      </c>
      <c r="DG983" s="83" t="s">
        <v>500</v>
      </c>
      <c r="DH983" s="83"/>
      <c r="DI983" s="85">
        <v>43646</v>
      </c>
      <c r="DJ983" s="83" t="s">
        <v>584</v>
      </c>
      <c r="DK983" s="83" t="s">
        <v>102</v>
      </c>
      <c r="DL983" s="83" t="s">
        <v>482</v>
      </c>
      <c r="DM983" s="83">
        <v>0</v>
      </c>
      <c r="DN983" s="83" t="s">
        <v>483</v>
      </c>
      <c r="DO983" s="83">
        <v>1</v>
      </c>
      <c r="DP983" s="83">
        <v>6</v>
      </c>
      <c r="DQ983" s="83"/>
      <c r="DR983" s="83" t="s">
        <v>108</v>
      </c>
      <c r="DS983" s="83" t="s">
        <v>497</v>
      </c>
      <c r="DU983" s="215" t="s">
        <v>269</v>
      </c>
      <c r="DV983" s="136">
        <v>1</v>
      </c>
      <c r="DW983" s="136">
        <v>3</v>
      </c>
      <c r="DX983" s="215" t="s">
        <v>269</v>
      </c>
      <c r="DY983" s="215" t="s">
        <v>269</v>
      </c>
      <c r="DZ983" s="215" t="s">
        <v>269</v>
      </c>
      <c r="EA983" s="215" t="s">
        <v>269</v>
      </c>
      <c r="EB983" s="215" t="s">
        <v>269</v>
      </c>
      <c r="EC983" s="215" t="s">
        <v>269</v>
      </c>
      <c r="ED983" s="215" t="s">
        <v>269</v>
      </c>
      <c r="EE983" s="215" t="s">
        <v>269</v>
      </c>
    </row>
    <row r="984" spans="1:135" ht="57.6" x14ac:dyDescent="0.55000000000000004">
      <c r="A984" s="83" t="s">
        <v>130</v>
      </c>
      <c r="B984" s="136">
        <v>350329</v>
      </c>
      <c r="C984" t="s">
        <v>1615</v>
      </c>
      <c r="D984" s="83" t="s">
        <v>228</v>
      </c>
      <c r="E984" s="138">
        <v>915534982544</v>
      </c>
      <c r="F984" s="83" t="s">
        <v>143</v>
      </c>
      <c r="G984" s="85">
        <v>43620</v>
      </c>
      <c r="H984" s="83" t="s">
        <v>98</v>
      </c>
      <c r="I984" s="84" t="s">
        <v>612</v>
      </c>
      <c r="J984" s="207" t="s">
        <v>628</v>
      </c>
      <c r="K984" s="208" t="s">
        <v>633</v>
      </c>
      <c r="L984" s="83" t="s">
        <v>108</v>
      </c>
      <c r="M984" s="184" t="s">
        <v>102</v>
      </c>
      <c r="N984" s="184" t="s">
        <v>556</v>
      </c>
      <c r="O984" s="85" t="s">
        <v>102</v>
      </c>
      <c r="P984" s="185">
        <v>42491</v>
      </c>
      <c r="Q984" s="186" t="s">
        <v>202</v>
      </c>
      <c r="R984" s="186" t="s">
        <v>613</v>
      </c>
      <c r="S984" s="186"/>
      <c r="T984" s="187"/>
      <c r="U984" s="188" t="s">
        <v>295</v>
      </c>
      <c r="V984" s="188" t="s">
        <v>205</v>
      </c>
      <c r="W984" s="188" t="s">
        <v>295</v>
      </c>
      <c r="X984" s="189" t="s">
        <v>107</v>
      </c>
      <c r="Y984" s="190" t="s">
        <v>614</v>
      </c>
      <c r="Z984" s="83">
        <v>700</v>
      </c>
      <c r="AA984" s="83" t="s">
        <v>193</v>
      </c>
      <c r="AB984" s="83" t="s">
        <v>181</v>
      </c>
      <c r="AC984" s="83" t="s">
        <v>102</v>
      </c>
      <c r="AD984" s="83" t="s">
        <v>8964</v>
      </c>
      <c r="AE984" s="83" t="s">
        <v>8965</v>
      </c>
      <c r="AF984" s="83" t="s">
        <v>102</v>
      </c>
      <c r="AG984" s="83" t="s">
        <v>175</v>
      </c>
      <c r="AH984" s="83" t="s">
        <v>8966</v>
      </c>
      <c r="AI984" s="83" t="s">
        <v>104</v>
      </c>
      <c r="AJ984" s="83" t="s">
        <v>105</v>
      </c>
      <c r="AK984" s="191" t="s">
        <v>8964</v>
      </c>
      <c r="AL984" s="191" t="s">
        <v>8965</v>
      </c>
      <c r="AM984" s="191" t="s">
        <v>102</v>
      </c>
      <c r="AN984" s="191" t="s">
        <v>175</v>
      </c>
      <c r="AO984" s="191" t="s">
        <v>8966</v>
      </c>
      <c r="AP984" s="191" t="s">
        <v>104</v>
      </c>
      <c r="AQ984" s="191" t="s">
        <v>105</v>
      </c>
      <c r="AR984" s="191" t="s">
        <v>106</v>
      </c>
      <c r="AS984" s="191"/>
      <c r="AT984" s="191"/>
      <c r="AU984" s="191"/>
      <c r="AV984" s="191"/>
      <c r="AW984" s="191"/>
      <c r="AX984" s="191" t="s">
        <v>575</v>
      </c>
      <c r="AY984" s="192" t="s">
        <v>454</v>
      </c>
      <c r="AZ984" s="192" t="s">
        <v>108</v>
      </c>
      <c r="BA984" s="91" t="s">
        <v>108</v>
      </c>
      <c r="BB984" s="90">
        <v>0</v>
      </c>
      <c r="BC984" s="93" t="s">
        <v>102</v>
      </c>
      <c r="BD984" s="93" t="s">
        <v>102</v>
      </c>
      <c r="BE984" s="93" t="s">
        <v>102</v>
      </c>
      <c r="BF984" s="93" t="s">
        <v>102</v>
      </c>
      <c r="BG984" s="97" t="s">
        <v>108</v>
      </c>
      <c r="BH984" s="93" t="s">
        <v>108</v>
      </c>
      <c r="BI984" s="93" t="s">
        <v>102</v>
      </c>
      <c r="BJ984" s="93" t="s">
        <v>102</v>
      </c>
      <c r="BK984" s="93" t="s">
        <v>102</v>
      </c>
      <c r="BL984" s="93" t="s">
        <v>102</v>
      </c>
      <c r="BM984" s="93" t="s">
        <v>102</v>
      </c>
      <c r="BN984" s="93" t="s">
        <v>102</v>
      </c>
      <c r="BO984" s="93" t="s">
        <v>102</v>
      </c>
      <c r="BP984" s="96" t="s">
        <v>102</v>
      </c>
      <c r="BQ984" s="90">
        <v>0</v>
      </c>
      <c r="BR984" s="93" t="s">
        <v>102</v>
      </c>
      <c r="BS984" s="93" t="s">
        <v>102</v>
      </c>
      <c r="BT984" s="93" t="s">
        <v>102</v>
      </c>
      <c r="BU984" s="93" t="s">
        <v>102</v>
      </c>
      <c r="BV984" s="97" t="s">
        <v>108</v>
      </c>
      <c r="BW984" s="93" t="s">
        <v>108</v>
      </c>
      <c r="BX984" s="95" t="s">
        <v>102</v>
      </c>
      <c r="BY984" s="93" t="s">
        <v>102</v>
      </c>
      <c r="BZ984" s="93" t="s">
        <v>102</v>
      </c>
      <c r="CA984" s="93" t="s">
        <v>102</v>
      </c>
      <c r="CB984" s="93" t="s">
        <v>102</v>
      </c>
      <c r="CC984" s="93" t="s">
        <v>102</v>
      </c>
      <c r="CD984" s="93" t="s">
        <v>102</v>
      </c>
      <c r="CE984" s="193" t="s">
        <v>102</v>
      </c>
      <c r="CF984" s="194" t="s">
        <v>508</v>
      </c>
      <c r="CG984" s="195" t="s">
        <v>102</v>
      </c>
      <c r="CH984" s="101" t="e">
        <v>#N/A</v>
      </c>
      <c r="CI984" s="102" t="s">
        <v>580</v>
      </c>
      <c r="CJ984" s="196" t="s">
        <v>108</v>
      </c>
      <c r="CK984" s="104" t="s">
        <v>109</v>
      </c>
      <c r="CL984" s="105" t="s">
        <v>579</v>
      </c>
      <c r="CM984" s="83" t="s">
        <v>108</v>
      </c>
      <c r="CN984" s="106" t="s">
        <v>108</v>
      </c>
      <c r="CO984" s="197" t="s">
        <v>108</v>
      </c>
      <c r="CP984" s="107"/>
      <c r="CQ984" s="198" t="s">
        <v>474</v>
      </c>
      <c r="CR984" s="198" t="s">
        <v>474</v>
      </c>
      <c r="CS984" s="199" t="s">
        <v>616</v>
      </c>
      <c r="CT984" s="83" t="s">
        <v>109</v>
      </c>
      <c r="CU984" s="83" t="s">
        <v>109</v>
      </c>
      <c r="CV984" s="83">
        <v>22</v>
      </c>
      <c r="CW984" s="83" t="s">
        <v>112</v>
      </c>
      <c r="CX984" s="83">
        <v>22</v>
      </c>
      <c r="CY984" s="83" t="s">
        <v>8967</v>
      </c>
      <c r="CZ984" s="83">
        <v>1295759.5</v>
      </c>
      <c r="DA984" s="83" t="s">
        <v>138</v>
      </c>
      <c r="DB984" s="83" t="s">
        <v>124</v>
      </c>
      <c r="DC984" s="83" t="s">
        <v>501</v>
      </c>
      <c r="DD984" s="83">
        <v>9557</v>
      </c>
      <c r="DE984" s="83" t="s">
        <v>582</v>
      </c>
      <c r="DF984" s="83" t="s">
        <v>145</v>
      </c>
      <c r="DG984" s="83" t="s">
        <v>501</v>
      </c>
      <c r="DH984" s="83" t="s">
        <v>582</v>
      </c>
      <c r="DI984" s="85">
        <v>43646</v>
      </c>
      <c r="DJ984" s="83" t="s">
        <v>584</v>
      </c>
      <c r="DK984" s="83" t="s">
        <v>102</v>
      </c>
      <c r="DL984" s="83" t="s">
        <v>482</v>
      </c>
      <c r="DM984" s="83">
        <v>0</v>
      </c>
      <c r="DN984" s="83" t="s">
        <v>238</v>
      </c>
      <c r="DO984" s="83">
        <v>1</v>
      </c>
      <c r="DP984" s="83">
        <v>3</v>
      </c>
      <c r="DQ984" s="83"/>
      <c r="DR984" s="83" t="s">
        <v>108</v>
      </c>
      <c r="DS984" s="83" t="s">
        <v>497</v>
      </c>
      <c r="DU984" s="215" t="s">
        <v>269</v>
      </c>
      <c r="DV984" s="136">
        <v>1</v>
      </c>
      <c r="DW984" s="136">
        <v>3</v>
      </c>
      <c r="DX984" s="215" t="s">
        <v>269</v>
      </c>
      <c r="DY984" s="215" t="s">
        <v>269</v>
      </c>
      <c r="DZ984" s="215" t="s">
        <v>269</v>
      </c>
      <c r="EA984" s="215" t="s">
        <v>269</v>
      </c>
      <c r="EB984" s="215" t="s">
        <v>269</v>
      </c>
      <c r="EC984" s="215" t="s">
        <v>269</v>
      </c>
      <c r="ED984" s="215" t="s">
        <v>269</v>
      </c>
      <c r="EE984" s="215" t="s">
        <v>269</v>
      </c>
    </row>
    <row r="985" spans="1:135" ht="28.8" x14ac:dyDescent="0.55000000000000004">
      <c r="A985" s="83" t="s">
        <v>130</v>
      </c>
      <c r="B985" s="136">
        <v>842517</v>
      </c>
      <c r="C985" t="s">
        <v>1616</v>
      </c>
      <c r="D985" s="83" t="s">
        <v>228</v>
      </c>
      <c r="E985" s="138">
        <v>558591306854</v>
      </c>
      <c r="F985" s="83" t="s">
        <v>114</v>
      </c>
      <c r="G985" s="85">
        <v>43634</v>
      </c>
      <c r="H985" s="83" t="s">
        <v>98</v>
      </c>
      <c r="I985" s="84" t="s">
        <v>618</v>
      </c>
      <c r="J985" s="207" t="s">
        <v>629</v>
      </c>
      <c r="K985" s="208" t="s">
        <v>634</v>
      </c>
      <c r="L985" s="83" t="s">
        <v>108</v>
      </c>
      <c r="M985" s="184">
        <v>27795</v>
      </c>
      <c r="N985" s="184"/>
      <c r="O985" s="85" t="s">
        <v>102</v>
      </c>
      <c r="P985" s="185">
        <v>43013</v>
      </c>
      <c r="Q985" s="186" t="s">
        <v>203</v>
      </c>
      <c r="R985" s="186"/>
      <c r="S985" s="186"/>
      <c r="T985" s="187"/>
      <c r="U985" s="188" t="s">
        <v>296</v>
      </c>
      <c r="V985" s="188" t="s">
        <v>205</v>
      </c>
      <c r="W985" s="189" t="s">
        <v>619</v>
      </c>
      <c r="X985" s="189" t="s">
        <v>107</v>
      </c>
      <c r="Y985" s="190" t="s">
        <v>614</v>
      </c>
      <c r="Z985" s="83">
        <v>700</v>
      </c>
      <c r="AA985" s="83" t="s">
        <v>193</v>
      </c>
      <c r="AB985" s="83" t="s">
        <v>181</v>
      </c>
      <c r="AC985" s="83" t="s">
        <v>102</v>
      </c>
      <c r="AD985" s="83" t="s">
        <v>8968</v>
      </c>
      <c r="AE985" s="83" t="s">
        <v>102</v>
      </c>
      <c r="AF985" s="83" t="s">
        <v>102</v>
      </c>
      <c r="AG985" s="83" t="s">
        <v>174</v>
      </c>
      <c r="AH985" s="83" t="s">
        <v>8957</v>
      </c>
      <c r="AI985" s="83" t="s">
        <v>104</v>
      </c>
      <c r="AJ985" s="83" t="s">
        <v>105</v>
      </c>
      <c r="AK985" s="191" t="s">
        <v>8968</v>
      </c>
      <c r="AL985" s="191" t="s">
        <v>102</v>
      </c>
      <c r="AM985" s="191" t="s">
        <v>102</v>
      </c>
      <c r="AN985" s="191" t="s">
        <v>174</v>
      </c>
      <c r="AO985" s="191" t="s">
        <v>8957</v>
      </c>
      <c r="AP985" s="191" t="s">
        <v>104</v>
      </c>
      <c r="AQ985" s="191" t="s">
        <v>105</v>
      </c>
      <c r="AR985" s="191" t="s">
        <v>106</v>
      </c>
      <c r="AS985" s="191" t="s">
        <v>8968</v>
      </c>
      <c r="AT985" s="191" t="s">
        <v>488</v>
      </c>
      <c r="AU985" s="191" t="s">
        <v>8969</v>
      </c>
      <c r="AV985" s="191" t="s">
        <v>104</v>
      </c>
      <c r="AW985" s="191" t="s">
        <v>204</v>
      </c>
      <c r="AX985" s="191"/>
      <c r="AY985" s="192" t="s">
        <v>454</v>
      </c>
      <c r="AZ985" s="192" t="s">
        <v>416</v>
      </c>
      <c r="BA985" s="91" t="s">
        <v>108</v>
      </c>
      <c r="BB985" s="90">
        <v>0</v>
      </c>
      <c r="BC985" s="93" t="s">
        <v>102</v>
      </c>
      <c r="BD985" s="93" t="s">
        <v>102</v>
      </c>
      <c r="BE985" s="93" t="s">
        <v>102</v>
      </c>
      <c r="BF985" s="93" t="s">
        <v>102</v>
      </c>
      <c r="BG985" s="97" t="s">
        <v>108</v>
      </c>
      <c r="BH985" s="93" t="s">
        <v>108</v>
      </c>
      <c r="BI985" s="93" t="s">
        <v>102</v>
      </c>
      <c r="BJ985" s="93" t="s">
        <v>102</v>
      </c>
      <c r="BK985" s="93" t="s">
        <v>102</v>
      </c>
      <c r="BL985" s="93" t="s">
        <v>102</v>
      </c>
      <c r="BM985" s="93" t="s">
        <v>102</v>
      </c>
      <c r="BN985" s="93" t="s">
        <v>102</v>
      </c>
      <c r="BO985" s="93" t="s">
        <v>102</v>
      </c>
      <c r="BP985" s="96" t="s">
        <v>102</v>
      </c>
      <c r="BQ985" s="90">
        <v>0</v>
      </c>
      <c r="BR985" s="93" t="s">
        <v>102</v>
      </c>
      <c r="BS985" s="93" t="s">
        <v>102</v>
      </c>
      <c r="BT985" s="93" t="s">
        <v>102</v>
      </c>
      <c r="BU985" s="93" t="s">
        <v>102</v>
      </c>
      <c r="BV985" s="97" t="s">
        <v>108</v>
      </c>
      <c r="BW985" s="93" t="s">
        <v>108</v>
      </c>
      <c r="BX985" s="95" t="s">
        <v>102</v>
      </c>
      <c r="BY985" s="93" t="s">
        <v>102</v>
      </c>
      <c r="BZ985" s="93" t="s">
        <v>102</v>
      </c>
      <c r="CA985" s="93" t="s">
        <v>102</v>
      </c>
      <c r="CB985" s="93" t="s">
        <v>102</v>
      </c>
      <c r="CC985" s="93" t="s">
        <v>102</v>
      </c>
      <c r="CD985" s="93" t="s">
        <v>102</v>
      </c>
      <c r="CE985" s="193" t="s">
        <v>102</v>
      </c>
      <c r="CF985" s="194" t="s">
        <v>436</v>
      </c>
      <c r="CG985" s="195" t="s">
        <v>8970</v>
      </c>
      <c r="CH985" s="101" t="s">
        <v>310</v>
      </c>
      <c r="CI985" s="102"/>
      <c r="CJ985" s="196" t="s">
        <v>8971</v>
      </c>
      <c r="CK985" s="104" t="s">
        <v>190</v>
      </c>
      <c r="CL985" s="105"/>
      <c r="CM985" s="83" t="s">
        <v>623</v>
      </c>
      <c r="CN985" s="106" t="s">
        <v>624</v>
      </c>
      <c r="CO985" s="197" t="s">
        <v>625</v>
      </c>
      <c r="CP985" s="107"/>
      <c r="CQ985" s="198" t="s">
        <v>474</v>
      </c>
      <c r="CR985" s="198" t="s">
        <v>474</v>
      </c>
      <c r="CS985" s="199"/>
      <c r="CT985" s="83" t="s">
        <v>109</v>
      </c>
      <c r="CU985" s="83" t="s">
        <v>109</v>
      </c>
      <c r="CV985" s="83">
        <v>22</v>
      </c>
      <c r="CW985" s="83" t="s">
        <v>139</v>
      </c>
      <c r="CX985" s="83">
        <v>22</v>
      </c>
      <c r="CY985" s="83" t="s">
        <v>108</v>
      </c>
      <c r="CZ985" s="83">
        <v>1297079</v>
      </c>
      <c r="DA985" s="83" t="s">
        <v>581</v>
      </c>
      <c r="DB985" s="83" t="s">
        <v>152</v>
      </c>
      <c r="DC985" s="83" t="s">
        <v>500</v>
      </c>
      <c r="DD985" s="83">
        <v>4562</v>
      </c>
      <c r="DE985" s="83" t="s">
        <v>606</v>
      </c>
      <c r="DF985" s="83" t="s">
        <v>152</v>
      </c>
      <c r="DG985" s="83" t="s">
        <v>500</v>
      </c>
      <c r="DH985" s="83"/>
      <c r="DI985" s="85">
        <v>43646</v>
      </c>
      <c r="DJ985" s="83" t="s">
        <v>584</v>
      </c>
      <c r="DK985" s="83" t="s">
        <v>102</v>
      </c>
      <c r="DL985" s="83" t="s">
        <v>482</v>
      </c>
      <c r="DM985" s="83">
        <v>0</v>
      </c>
      <c r="DN985" s="83" t="s">
        <v>483</v>
      </c>
      <c r="DO985" s="83">
        <v>1</v>
      </c>
      <c r="DP985" s="83">
        <v>2</v>
      </c>
      <c r="DQ985" s="83"/>
      <c r="DR985" s="83" t="s">
        <v>108</v>
      </c>
      <c r="DS985" s="83" t="s">
        <v>497</v>
      </c>
      <c r="DU985" s="215" t="s">
        <v>269</v>
      </c>
      <c r="DV985" s="136">
        <v>1</v>
      </c>
      <c r="DW985" s="136">
        <v>3</v>
      </c>
      <c r="DX985" s="215" t="s">
        <v>269</v>
      </c>
      <c r="DY985" s="215" t="s">
        <v>269</v>
      </c>
      <c r="DZ985" s="215" t="s">
        <v>269</v>
      </c>
      <c r="EA985" s="215" t="s">
        <v>269</v>
      </c>
      <c r="EB985" s="215" t="s">
        <v>269</v>
      </c>
      <c r="EC985" s="215" t="s">
        <v>269</v>
      </c>
      <c r="ED985" s="215" t="s">
        <v>269</v>
      </c>
      <c r="EE985" s="215" t="s">
        <v>269</v>
      </c>
    </row>
    <row r="986" spans="1:135" ht="28.8" x14ac:dyDescent="0.55000000000000004">
      <c r="A986" s="83" t="s">
        <v>130</v>
      </c>
      <c r="B986" s="136">
        <v>506195</v>
      </c>
      <c r="C986" t="s">
        <v>1617</v>
      </c>
      <c r="D986" s="83" t="s">
        <v>228</v>
      </c>
      <c r="E986" s="138">
        <v>998759246074</v>
      </c>
      <c r="F986" s="83" t="s">
        <v>114</v>
      </c>
      <c r="G986" s="85">
        <v>43643</v>
      </c>
      <c r="H986" s="211" t="s">
        <v>98</v>
      </c>
      <c r="I986" s="84" t="s">
        <v>610</v>
      </c>
      <c r="J986" s="207" t="s">
        <v>627</v>
      </c>
      <c r="K986" s="208" t="s">
        <v>630</v>
      </c>
      <c r="L986" s="83" t="s">
        <v>108</v>
      </c>
      <c r="M986" s="184">
        <v>24706</v>
      </c>
      <c r="N986" s="184"/>
      <c r="O986" s="85" t="s">
        <v>102</v>
      </c>
      <c r="P986" s="185">
        <v>42491</v>
      </c>
      <c r="Q986" s="186" t="s">
        <v>203</v>
      </c>
      <c r="R986" s="186"/>
      <c r="S986" s="186"/>
      <c r="T986" s="187"/>
      <c r="U986" s="188" t="s">
        <v>296</v>
      </c>
      <c r="V986" s="188" t="s">
        <v>297</v>
      </c>
      <c r="W986" s="188" t="s">
        <v>297</v>
      </c>
      <c r="X986" s="189" t="s">
        <v>167</v>
      </c>
      <c r="Y986" s="190"/>
      <c r="Z986" s="83">
        <v>700</v>
      </c>
      <c r="AA986" s="83" t="s">
        <v>193</v>
      </c>
      <c r="AB986" s="83" t="s">
        <v>181</v>
      </c>
      <c r="AC986" s="83" t="s">
        <v>102</v>
      </c>
      <c r="AD986" s="83" t="s">
        <v>8972</v>
      </c>
      <c r="AE986" s="83" t="s">
        <v>102</v>
      </c>
      <c r="AF986" s="83" t="s">
        <v>102</v>
      </c>
      <c r="AG986" s="83" t="s">
        <v>119</v>
      </c>
      <c r="AH986" s="83" t="s">
        <v>8973</v>
      </c>
      <c r="AI986" s="83" t="s">
        <v>104</v>
      </c>
      <c r="AJ986" s="83" t="s">
        <v>105</v>
      </c>
      <c r="AK986" s="191" t="s">
        <v>8972</v>
      </c>
      <c r="AL986" s="191" t="s">
        <v>102</v>
      </c>
      <c r="AM986" s="191" t="s">
        <v>102</v>
      </c>
      <c r="AN986" s="191" t="s">
        <v>119</v>
      </c>
      <c r="AO986" s="191" t="s">
        <v>8973</v>
      </c>
      <c r="AP986" s="191" t="s">
        <v>104</v>
      </c>
      <c r="AQ986" s="191" t="s">
        <v>105</v>
      </c>
      <c r="AR986" s="191" t="s">
        <v>106</v>
      </c>
      <c r="AS986" s="191" t="s">
        <v>8972</v>
      </c>
      <c r="AT986" s="191" t="s">
        <v>485</v>
      </c>
      <c r="AU986" s="191" t="s">
        <v>8973</v>
      </c>
      <c r="AV986" s="191" t="s">
        <v>104</v>
      </c>
      <c r="AW986" s="191" t="s">
        <v>204</v>
      </c>
      <c r="AX986" s="191"/>
      <c r="AY986" s="192" t="s">
        <v>454</v>
      </c>
      <c r="AZ986" s="192" t="s">
        <v>416</v>
      </c>
      <c r="BA986" s="91" t="s">
        <v>108</v>
      </c>
      <c r="BB986" s="90">
        <v>0</v>
      </c>
      <c r="BC986" s="93" t="s">
        <v>102</v>
      </c>
      <c r="BD986" s="93" t="s">
        <v>102</v>
      </c>
      <c r="BE986" s="93" t="s">
        <v>102</v>
      </c>
      <c r="BF986" s="93" t="s">
        <v>102</v>
      </c>
      <c r="BG986" s="97" t="s">
        <v>108</v>
      </c>
      <c r="BH986" s="93" t="s">
        <v>108</v>
      </c>
      <c r="BI986" s="93" t="s">
        <v>102</v>
      </c>
      <c r="BJ986" s="93" t="s">
        <v>102</v>
      </c>
      <c r="BK986" s="93" t="s">
        <v>102</v>
      </c>
      <c r="BL986" s="93" t="s">
        <v>102</v>
      </c>
      <c r="BM986" s="93" t="s">
        <v>102</v>
      </c>
      <c r="BN986" s="93" t="s">
        <v>102</v>
      </c>
      <c r="BO986" s="93" t="s">
        <v>102</v>
      </c>
      <c r="BP986" s="96" t="s">
        <v>102</v>
      </c>
      <c r="BQ986" s="90">
        <v>0</v>
      </c>
      <c r="BR986" s="93" t="s">
        <v>102</v>
      </c>
      <c r="BS986" s="93" t="s">
        <v>102</v>
      </c>
      <c r="BT986" s="93" t="s">
        <v>102</v>
      </c>
      <c r="BU986" s="93" t="s">
        <v>102</v>
      </c>
      <c r="BV986" s="97" t="s">
        <v>108</v>
      </c>
      <c r="BW986" s="93" t="s">
        <v>108</v>
      </c>
      <c r="BX986" s="95" t="s">
        <v>102</v>
      </c>
      <c r="BY986" s="93" t="s">
        <v>102</v>
      </c>
      <c r="BZ986" s="93" t="s">
        <v>102</v>
      </c>
      <c r="CA986" s="93" t="s">
        <v>102</v>
      </c>
      <c r="CB986" s="93" t="s">
        <v>102</v>
      </c>
      <c r="CC986" s="93" t="s">
        <v>102</v>
      </c>
      <c r="CD986" s="93" t="s">
        <v>102</v>
      </c>
      <c r="CE986" s="193" t="s">
        <v>102</v>
      </c>
      <c r="CF986" s="194" t="s">
        <v>436</v>
      </c>
      <c r="CG986" s="195" t="s">
        <v>8974</v>
      </c>
      <c r="CH986" s="101" t="s">
        <v>563</v>
      </c>
      <c r="CI986" s="102"/>
      <c r="CJ986" s="196" t="s">
        <v>577</v>
      </c>
      <c r="CK986" s="104" t="s">
        <v>190</v>
      </c>
      <c r="CL986" s="105"/>
      <c r="CM986" s="83" t="s">
        <v>578</v>
      </c>
      <c r="CN986" s="106" t="s">
        <v>108</v>
      </c>
      <c r="CO986" s="197" t="s">
        <v>566</v>
      </c>
      <c r="CP986" s="107"/>
      <c r="CQ986" s="198" t="s">
        <v>107</v>
      </c>
      <c r="CR986" s="198" t="s">
        <v>107</v>
      </c>
      <c r="CS986" s="199"/>
      <c r="CT986" s="83" t="s">
        <v>109</v>
      </c>
      <c r="CU986" s="83" t="s">
        <v>109</v>
      </c>
      <c r="CV986" s="83">
        <v>85</v>
      </c>
      <c r="CW986" s="83" t="s">
        <v>270</v>
      </c>
      <c r="CX986" s="83">
        <v>85</v>
      </c>
      <c r="CY986" s="83" t="s">
        <v>108</v>
      </c>
      <c r="CZ986" s="83">
        <v>1298398.5</v>
      </c>
      <c r="DA986" s="83" t="s">
        <v>8975</v>
      </c>
      <c r="DB986" s="83" t="s">
        <v>118</v>
      </c>
      <c r="DC986" s="83" t="s">
        <v>108</v>
      </c>
      <c r="DD986" s="83">
        <v>8951</v>
      </c>
      <c r="DE986" s="83" t="s">
        <v>173</v>
      </c>
      <c r="DF986" s="83" t="s">
        <v>118</v>
      </c>
      <c r="DG986" s="83" t="s">
        <v>500</v>
      </c>
      <c r="DH986" s="83"/>
      <c r="DI986" s="85">
        <v>43646</v>
      </c>
      <c r="DJ986" s="83" t="s">
        <v>584</v>
      </c>
      <c r="DK986" s="83" t="s">
        <v>102</v>
      </c>
      <c r="DL986" s="83" t="s">
        <v>482</v>
      </c>
      <c r="DM986" s="83">
        <v>0</v>
      </c>
      <c r="DN986" s="83" t="s">
        <v>483</v>
      </c>
      <c r="DO986" s="83">
        <v>1</v>
      </c>
      <c r="DP986" s="83">
        <v>1</v>
      </c>
      <c r="DQ986" s="83"/>
      <c r="DR986" s="83" t="s">
        <v>108</v>
      </c>
      <c r="DS986" s="83" t="s">
        <v>497</v>
      </c>
      <c r="DU986" s="215" t="s">
        <v>269</v>
      </c>
      <c r="DV986" s="136">
        <v>1</v>
      </c>
      <c r="DW986" s="136">
        <v>3</v>
      </c>
      <c r="DX986" s="215" t="s">
        <v>269</v>
      </c>
      <c r="DY986" s="215" t="s">
        <v>269</v>
      </c>
      <c r="DZ986" s="215" t="s">
        <v>269</v>
      </c>
      <c r="EA986" s="215" t="s">
        <v>269</v>
      </c>
      <c r="EB986" s="215" t="s">
        <v>269</v>
      </c>
      <c r="EC986" s="215" t="s">
        <v>269</v>
      </c>
      <c r="ED986" s="215" t="s">
        <v>269</v>
      </c>
      <c r="EE986" s="215" t="s">
        <v>269</v>
      </c>
    </row>
    <row r="987" spans="1:135" ht="57.6" x14ac:dyDescent="0.55000000000000004">
      <c r="A987" s="83" t="s">
        <v>130</v>
      </c>
      <c r="B987" s="136">
        <v>574932</v>
      </c>
      <c r="C987" t="s">
        <v>1618</v>
      </c>
      <c r="D987" s="83" t="s">
        <v>228</v>
      </c>
      <c r="E987" s="138">
        <v>926931237770</v>
      </c>
      <c r="F987" s="83" t="s">
        <v>143</v>
      </c>
      <c r="G987" s="85">
        <v>43620</v>
      </c>
      <c r="H987" s="83" t="s">
        <v>98</v>
      </c>
      <c r="I987" s="84" t="s">
        <v>612</v>
      </c>
      <c r="J987" s="207" t="s">
        <v>628</v>
      </c>
      <c r="K987" s="208" t="s">
        <v>633</v>
      </c>
      <c r="L987" s="83" t="s">
        <v>108</v>
      </c>
      <c r="M987" s="184" t="s">
        <v>102</v>
      </c>
      <c r="N987" s="184" t="s">
        <v>556</v>
      </c>
      <c r="O987" s="85" t="s">
        <v>102</v>
      </c>
      <c r="P987" s="185">
        <v>42491</v>
      </c>
      <c r="Q987" s="186" t="s">
        <v>202</v>
      </c>
      <c r="R987" s="186" t="s">
        <v>613</v>
      </c>
      <c r="S987" s="186"/>
      <c r="T987" s="187"/>
      <c r="U987" s="188" t="s">
        <v>295</v>
      </c>
      <c r="V987" s="188" t="s">
        <v>205</v>
      </c>
      <c r="W987" s="188" t="s">
        <v>295</v>
      </c>
      <c r="X987" s="189" t="s">
        <v>107</v>
      </c>
      <c r="Y987" s="190" t="s">
        <v>614</v>
      </c>
      <c r="Z987" s="83">
        <v>700</v>
      </c>
      <c r="AA987" s="83" t="s">
        <v>193</v>
      </c>
      <c r="AB987" s="83" t="s">
        <v>181</v>
      </c>
      <c r="AC987" s="83" t="s">
        <v>102</v>
      </c>
      <c r="AD987" s="83" t="s">
        <v>8976</v>
      </c>
      <c r="AE987" s="83" t="s">
        <v>8977</v>
      </c>
      <c r="AF987" s="83" t="s">
        <v>102</v>
      </c>
      <c r="AG987" s="83" t="s">
        <v>175</v>
      </c>
      <c r="AH987" s="83" t="s">
        <v>8978</v>
      </c>
      <c r="AI987" s="83" t="s">
        <v>104</v>
      </c>
      <c r="AJ987" s="83" t="s">
        <v>105</v>
      </c>
      <c r="AK987" s="191" t="s">
        <v>8976</v>
      </c>
      <c r="AL987" s="191" t="s">
        <v>8977</v>
      </c>
      <c r="AM987" s="191" t="s">
        <v>102</v>
      </c>
      <c r="AN987" s="191" t="s">
        <v>175</v>
      </c>
      <c r="AO987" s="191" t="s">
        <v>8978</v>
      </c>
      <c r="AP987" s="191" t="s">
        <v>104</v>
      </c>
      <c r="AQ987" s="191" t="s">
        <v>105</v>
      </c>
      <c r="AR987" s="191" t="s">
        <v>106</v>
      </c>
      <c r="AS987" s="191"/>
      <c r="AT987" s="191"/>
      <c r="AU987" s="191"/>
      <c r="AV987" s="191"/>
      <c r="AW987" s="191"/>
      <c r="AX987" s="191" t="s">
        <v>575</v>
      </c>
      <c r="AY987" s="192" t="s">
        <v>454</v>
      </c>
      <c r="AZ987" s="192" t="s">
        <v>108</v>
      </c>
      <c r="BA987" s="91" t="s">
        <v>108</v>
      </c>
      <c r="BB987" s="90">
        <v>0</v>
      </c>
      <c r="BC987" s="93" t="s">
        <v>102</v>
      </c>
      <c r="BD987" s="93" t="s">
        <v>102</v>
      </c>
      <c r="BE987" s="93" t="s">
        <v>102</v>
      </c>
      <c r="BF987" s="93" t="s">
        <v>102</v>
      </c>
      <c r="BG987" s="97" t="s">
        <v>108</v>
      </c>
      <c r="BH987" s="93" t="s">
        <v>108</v>
      </c>
      <c r="BI987" s="93" t="s">
        <v>102</v>
      </c>
      <c r="BJ987" s="93" t="s">
        <v>102</v>
      </c>
      <c r="BK987" s="93" t="s">
        <v>102</v>
      </c>
      <c r="BL987" s="93" t="s">
        <v>102</v>
      </c>
      <c r="BM987" s="93" t="s">
        <v>102</v>
      </c>
      <c r="BN987" s="93" t="s">
        <v>102</v>
      </c>
      <c r="BO987" s="93" t="s">
        <v>102</v>
      </c>
      <c r="BP987" s="96" t="s">
        <v>102</v>
      </c>
      <c r="BQ987" s="90">
        <v>0</v>
      </c>
      <c r="BR987" s="93" t="s">
        <v>102</v>
      </c>
      <c r="BS987" s="93" t="s">
        <v>102</v>
      </c>
      <c r="BT987" s="93" t="s">
        <v>102</v>
      </c>
      <c r="BU987" s="93" t="s">
        <v>102</v>
      </c>
      <c r="BV987" s="97" t="s">
        <v>108</v>
      </c>
      <c r="BW987" s="93" t="s">
        <v>108</v>
      </c>
      <c r="BX987" s="95" t="s">
        <v>102</v>
      </c>
      <c r="BY987" s="93" t="s">
        <v>102</v>
      </c>
      <c r="BZ987" s="93" t="s">
        <v>102</v>
      </c>
      <c r="CA987" s="93" t="s">
        <v>102</v>
      </c>
      <c r="CB987" s="93" t="s">
        <v>102</v>
      </c>
      <c r="CC987" s="93" t="s">
        <v>102</v>
      </c>
      <c r="CD987" s="93" t="s">
        <v>102</v>
      </c>
      <c r="CE987" s="193" t="s">
        <v>102</v>
      </c>
      <c r="CF987" s="194" t="s">
        <v>508</v>
      </c>
      <c r="CG987" s="195" t="s">
        <v>102</v>
      </c>
      <c r="CH987" s="101" t="e">
        <v>#N/A</v>
      </c>
      <c r="CI987" s="102" t="s">
        <v>580</v>
      </c>
      <c r="CJ987" s="196" t="s">
        <v>108</v>
      </c>
      <c r="CK987" s="104" t="s">
        <v>109</v>
      </c>
      <c r="CL987" s="105" t="s">
        <v>579</v>
      </c>
      <c r="CM987" s="83" t="s">
        <v>108</v>
      </c>
      <c r="CN987" s="106" t="s">
        <v>108</v>
      </c>
      <c r="CO987" s="197" t="s">
        <v>108</v>
      </c>
      <c r="CP987" s="107"/>
      <c r="CQ987" s="198" t="s">
        <v>474</v>
      </c>
      <c r="CR987" s="198" t="s">
        <v>474</v>
      </c>
      <c r="CS987" s="199" t="s">
        <v>616</v>
      </c>
      <c r="CT987" s="83" t="s">
        <v>109</v>
      </c>
      <c r="CU987" s="83" t="s">
        <v>109</v>
      </c>
      <c r="CV987" s="83">
        <v>63</v>
      </c>
      <c r="CW987" s="83" t="s">
        <v>112</v>
      </c>
      <c r="CX987" s="83">
        <v>63</v>
      </c>
      <c r="CY987" s="83" t="s">
        <v>8979</v>
      </c>
      <c r="CZ987" s="83">
        <v>1299718</v>
      </c>
      <c r="DA987" s="83" t="s">
        <v>138</v>
      </c>
      <c r="DB987" s="83" t="s">
        <v>124</v>
      </c>
      <c r="DC987" s="83" t="s">
        <v>501</v>
      </c>
      <c r="DD987" s="83">
        <v>1762</v>
      </c>
      <c r="DE987" s="83" t="s">
        <v>582</v>
      </c>
      <c r="DF987" s="83" t="s">
        <v>145</v>
      </c>
      <c r="DG987" s="83" t="s">
        <v>501</v>
      </c>
      <c r="DH987" s="83" t="s">
        <v>582</v>
      </c>
      <c r="DI987" s="85">
        <v>43646</v>
      </c>
      <c r="DJ987" s="83" t="s">
        <v>584</v>
      </c>
      <c r="DK987" s="83" t="s">
        <v>102</v>
      </c>
      <c r="DL987" s="83" t="s">
        <v>482</v>
      </c>
      <c r="DM987" s="83">
        <v>0</v>
      </c>
      <c r="DN987" s="83" t="s">
        <v>238</v>
      </c>
      <c r="DO987" s="83">
        <v>1</v>
      </c>
      <c r="DP987" s="83">
        <v>3</v>
      </c>
      <c r="DQ987" s="83"/>
      <c r="DR987" s="83" t="s">
        <v>108</v>
      </c>
      <c r="DS987" s="83" t="s">
        <v>497</v>
      </c>
      <c r="DU987" s="215" t="s">
        <v>269</v>
      </c>
      <c r="DV987" s="136">
        <v>1</v>
      </c>
      <c r="DW987" s="136">
        <v>3</v>
      </c>
      <c r="DX987" s="215" t="s">
        <v>269</v>
      </c>
      <c r="DY987" s="215" t="s">
        <v>269</v>
      </c>
      <c r="DZ987" s="215" t="s">
        <v>269</v>
      </c>
      <c r="EA987" s="215" t="s">
        <v>269</v>
      </c>
      <c r="EB987" s="215" t="s">
        <v>269</v>
      </c>
      <c r="EC987" s="215" t="s">
        <v>269</v>
      </c>
      <c r="ED987" s="215" t="s">
        <v>269</v>
      </c>
      <c r="EE987" s="215" t="s">
        <v>269</v>
      </c>
    </row>
    <row r="988" spans="1:135" ht="28.8" x14ac:dyDescent="0.55000000000000004">
      <c r="A988" s="83" t="s">
        <v>130</v>
      </c>
      <c r="B988" s="136">
        <v>841982</v>
      </c>
      <c r="C988" t="s">
        <v>1619</v>
      </c>
      <c r="D988" s="83" t="s">
        <v>228</v>
      </c>
      <c r="E988" s="138">
        <v>291419236040</v>
      </c>
      <c r="F988" s="83" t="s">
        <v>114</v>
      </c>
      <c r="G988" s="85">
        <v>43634</v>
      </c>
      <c r="H988" s="83" t="s">
        <v>98</v>
      </c>
      <c r="I988" s="84" t="s">
        <v>618</v>
      </c>
      <c r="J988" s="207" t="s">
        <v>629</v>
      </c>
      <c r="K988" s="208" t="s">
        <v>634</v>
      </c>
      <c r="L988" s="83" t="s">
        <v>108</v>
      </c>
      <c r="M988" s="184">
        <v>27796</v>
      </c>
      <c r="N988" s="184"/>
      <c r="O988" s="85" t="s">
        <v>102</v>
      </c>
      <c r="P988" s="185">
        <v>43013</v>
      </c>
      <c r="Q988" s="186" t="s">
        <v>203</v>
      </c>
      <c r="R988" s="186"/>
      <c r="S988" s="186"/>
      <c r="T988" s="187"/>
      <c r="U988" s="188" t="s">
        <v>296</v>
      </c>
      <c r="V988" s="188" t="s">
        <v>205</v>
      </c>
      <c r="W988" s="189" t="s">
        <v>619</v>
      </c>
      <c r="X988" s="189" t="s">
        <v>107</v>
      </c>
      <c r="Y988" s="190" t="s">
        <v>614</v>
      </c>
      <c r="Z988" s="83">
        <v>700</v>
      </c>
      <c r="AA988" s="83" t="s">
        <v>193</v>
      </c>
      <c r="AB988" s="83" t="s">
        <v>181</v>
      </c>
      <c r="AC988" s="83" t="s">
        <v>102</v>
      </c>
      <c r="AD988" s="83" t="s">
        <v>8980</v>
      </c>
      <c r="AE988" s="83" t="s">
        <v>102</v>
      </c>
      <c r="AF988" s="83" t="s">
        <v>102</v>
      </c>
      <c r="AG988" s="83" t="s">
        <v>174</v>
      </c>
      <c r="AH988" s="83" t="s">
        <v>8969</v>
      </c>
      <c r="AI988" s="83" t="s">
        <v>104</v>
      </c>
      <c r="AJ988" s="83" t="s">
        <v>105</v>
      </c>
      <c r="AK988" s="191" t="s">
        <v>8980</v>
      </c>
      <c r="AL988" s="191" t="s">
        <v>102</v>
      </c>
      <c r="AM988" s="191" t="s">
        <v>102</v>
      </c>
      <c r="AN988" s="191" t="s">
        <v>174</v>
      </c>
      <c r="AO988" s="191" t="s">
        <v>8969</v>
      </c>
      <c r="AP988" s="191" t="s">
        <v>104</v>
      </c>
      <c r="AQ988" s="191" t="s">
        <v>105</v>
      </c>
      <c r="AR988" s="191" t="s">
        <v>106</v>
      </c>
      <c r="AS988" s="191" t="s">
        <v>8980</v>
      </c>
      <c r="AT988" s="191" t="s">
        <v>488</v>
      </c>
      <c r="AU988" s="191" t="s">
        <v>8981</v>
      </c>
      <c r="AV988" s="191" t="s">
        <v>104</v>
      </c>
      <c r="AW988" s="191" t="s">
        <v>204</v>
      </c>
      <c r="AX988" s="191"/>
      <c r="AY988" s="192" t="s">
        <v>454</v>
      </c>
      <c r="AZ988" s="192" t="s">
        <v>416</v>
      </c>
      <c r="BA988" s="91" t="s">
        <v>108</v>
      </c>
      <c r="BB988" s="90">
        <v>0</v>
      </c>
      <c r="BC988" s="93" t="s">
        <v>102</v>
      </c>
      <c r="BD988" s="93" t="s">
        <v>102</v>
      </c>
      <c r="BE988" s="93" t="s">
        <v>102</v>
      </c>
      <c r="BF988" s="93" t="s">
        <v>102</v>
      </c>
      <c r="BG988" s="97" t="s">
        <v>108</v>
      </c>
      <c r="BH988" s="93" t="s">
        <v>108</v>
      </c>
      <c r="BI988" s="93" t="s">
        <v>102</v>
      </c>
      <c r="BJ988" s="93" t="s">
        <v>102</v>
      </c>
      <c r="BK988" s="93" t="s">
        <v>102</v>
      </c>
      <c r="BL988" s="93" t="s">
        <v>102</v>
      </c>
      <c r="BM988" s="93" t="s">
        <v>102</v>
      </c>
      <c r="BN988" s="93" t="s">
        <v>102</v>
      </c>
      <c r="BO988" s="93" t="s">
        <v>102</v>
      </c>
      <c r="BP988" s="96" t="s">
        <v>102</v>
      </c>
      <c r="BQ988" s="90">
        <v>0</v>
      </c>
      <c r="BR988" s="93" t="s">
        <v>102</v>
      </c>
      <c r="BS988" s="93" t="s">
        <v>102</v>
      </c>
      <c r="BT988" s="93" t="s">
        <v>102</v>
      </c>
      <c r="BU988" s="93" t="s">
        <v>102</v>
      </c>
      <c r="BV988" s="97" t="s">
        <v>108</v>
      </c>
      <c r="BW988" s="93" t="s">
        <v>108</v>
      </c>
      <c r="BX988" s="95" t="s">
        <v>102</v>
      </c>
      <c r="BY988" s="93" t="s">
        <v>102</v>
      </c>
      <c r="BZ988" s="93" t="s">
        <v>102</v>
      </c>
      <c r="CA988" s="93" t="s">
        <v>102</v>
      </c>
      <c r="CB988" s="93" t="s">
        <v>102</v>
      </c>
      <c r="CC988" s="93" t="s">
        <v>102</v>
      </c>
      <c r="CD988" s="93" t="s">
        <v>102</v>
      </c>
      <c r="CE988" s="193" t="s">
        <v>102</v>
      </c>
      <c r="CF988" s="194" t="s">
        <v>436</v>
      </c>
      <c r="CG988" s="195" t="s">
        <v>8982</v>
      </c>
      <c r="CH988" s="101" t="s">
        <v>310</v>
      </c>
      <c r="CI988" s="102"/>
      <c r="CJ988" s="196" t="s">
        <v>8983</v>
      </c>
      <c r="CK988" s="104" t="s">
        <v>190</v>
      </c>
      <c r="CL988" s="105"/>
      <c r="CM988" s="83" t="s">
        <v>623</v>
      </c>
      <c r="CN988" s="106" t="s">
        <v>624</v>
      </c>
      <c r="CO988" s="197" t="s">
        <v>625</v>
      </c>
      <c r="CP988" s="107"/>
      <c r="CQ988" s="198" t="s">
        <v>474</v>
      </c>
      <c r="CR988" s="198" t="s">
        <v>474</v>
      </c>
      <c r="CS988" s="199"/>
      <c r="CT988" s="83" t="s">
        <v>109</v>
      </c>
      <c r="CU988" s="83" t="s">
        <v>109</v>
      </c>
      <c r="CV988" s="83">
        <v>82</v>
      </c>
      <c r="CW988" s="83" t="s">
        <v>139</v>
      </c>
      <c r="CX988" s="83">
        <v>82</v>
      </c>
      <c r="CY988" s="83" t="s">
        <v>108</v>
      </c>
      <c r="CZ988" s="83">
        <v>1301037.5</v>
      </c>
      <c r="DA988" s="83" t="s">
        <v>581</v>
      </c>
      <c r="DB988" s="83" t="s">
        <v>152</v>
      </c>
      <c r="DC988" s="83" t="s">
        <v>500</v>
      </c>
      <c r="DD988" s="83">
        <v>5258</v>
      </c>
      <c r="DE988" s="83" t="s">
        <v>606</v>
      </c>
      <c r="DF988" s="83" t="s">
        <v>152</v>
      </c>
      <c r="DG988" s="83" t="s">
        <v>500</v>
      </c>
      <c r="DH988" s="83"/>
      <c r="DI988" s="85">
        <v>43646</v>
      </c>
      <c r="DJ988" s="83" t="s">
        <v>584</v>
      </c>
      <c r="DK988" s="83" t="s">
        <v>102</v>
      </c>
      <c r="DL988" s="83" t="s">
        <v>482</v>
      </c>
      <c r="DM988" s="83">
        <v>0</v>
      </c>
      <c r="DN988" s="83" t="s">
        <v>483</v>
      </c>
      <c r="DO988" s="83">
        <v>1</v>
      </c>
      <c r="DP988" s="83">
        <v>1</v>
      </c>
      <c r="DQ988" s="83"/>
      <c r="DR988" s="83" t="s">
        <v>108</v>
      </c>
      <c r="DS988" s="83" t="s">
        <v>497</v>
      </c>
      <c r="DU988" s="215" t="s">
        <v>269</v>
      </c>
      <c r="DV988" s="136">
        <v>1</v>
      </c>
      <c r="DW988" s="136">
        <v>3</v>
      </c>
      <c r="DX988" s="215" t="s">
        <v>269</v>
      </c>
      <c r="DY988" s="215" t="s">
        <v>269</v>
      </c>
      <c r="DZ988" s="215" t="s">
        <v>269</v>
      </c>
      <c r="EA988" s="215" t="s">
        <v>269</v>
      </c>
      <c r="EB988" s="215" t="s">
        <v>269</v>
      </c>
      <c r="EC988" s="215" t="s">
        <v>269</v>
      </c>
      <c r="ED988" s="215" t="s">
        <v>269</v>
      </c>
      <c r="EE988" s="215" t="s">
        <v>269</v>
      </c>
    </row>
    <row r="989" spans="1:135" ht="28.8" x14ac:dyDescent="0.55000000000000004">
      <c r="A989" s="83" t="s">
        <v>130</v>
      </c>
      <c r="B989" s="136">
        <v>758341</v>
      </c>
      <c r="C989" t="s">
        <v>1620</v>
      </c>
      <c r="D989" s="83" t="s">
        <v>228</v>
      </c>
      <c r="E989" s="138">
        <v>390048415523</v>
      </c>
      <c r="F989" s="83" t="s">
        <v>114</v>
      </c>
      <c r="G989" s="85">
        <v>43643</v>
      </c>
      <c r="H989" s="211" t="s">
        <v>98</v>
      </c>
      <c r="I989" s="84" t="s">
        <v>610</v>
      </c>
      <c r="J989" s="207" t="s">
        <v>627</v>
      </c>
      <c r="K989" s="208" t="s">
        <v>630</v>
      </c>
      <c r="L989" s="83" t="s">
        <v>108</v>
      </c>
      <c r="M989" s="184">
        <v>24707</v>
      </c>
      <c r="N989" s="184"/>
      <c r="O989" s="85" t="s">
        <v>102</v>
      </c>
      <c r="P989" s="185">
        <v>42491</v>
      </c>
      <c r="Q989" s="186" t="s">
        <v>203</v>
      </c>
      <c r="R989" s="186"/>
      <c r="S989" s="186"/>
      <c r="T989" s="187"/>
      <c r="U989" s="188" t="s">
        <v>296</v>
      </c>
      <c r="V989" s="188" t="s">
        <v>297</v>
      </c>
      <c r="W989" s="188" t="s">
        <v>297</v>
      </c>
      <c r="X989" s="189" t="s">
        <v>167</v>
      </c>
      <c r="Y989" s="190"/>
      <c r="Z989" s="83">
        <v>700</v>
      </c>
      <c r="AA989" s="83" t="s">
        <v>193</v>
      </c>
      <c r="AB989" s="83" t="s">
        <v>181</v>
      </c>
      <c r="AC989" s="83" t="s">
        <v>102</v>
      </c>
      <c r="AD989" s="83" t="s">
        <v>8984</v>
      </c>
      <c r="AE989" s="83" t="s">
        <v>102</v>
      </c>
      <c r="AF989" s="83" t="s">
        <v>102</v>
      </c>
      <c r="AG989" s="83" t="s">
        <v>119</v>
      </c>
      <c r="AH989" s="83" t="s">
        <v>8985</v>
      </c>
      <c r="AI989" s="83" t="s">
        <v>104</v>
      </c>
      <c r="AJ989" s="83" t="s">
        <v>105</v>
      </c>
      <c r="AK989" s="191" t="s">
        <v>8984</v>
      </c>
      <c r="AL989" s="191" t="s">
        <v>102</v>
      </c>
      <c r="AM989" s="191" t="s">
        <v>102</v>
      </c>
      <c r="AN989" s="191" t="s">
        <v>119</v>
      </c>
      <c r="AO989" s="191" t="s">
        <v>8985</v>
      </c>
      <c r="AP989" s="191" t="s">
        <v>104</v>
      </c>
      <c r="AQ989" s="191" t="s">
        <v>105</v>
      </c>
      <c r="AR989" s="191" t="s">
        <v>106</v>
      </c>
      <c r="AS989" s="191" t="s">
        <v>8984</v>
      </c>
      <c r="AT989" s="191" t="s">
        <v>485</v>
      </c>
      <c r="AU989" s="191" t="s">
        <v>8985</v>
      </c>
      <c r="AV989" s="191" t="s">
        <v>104</v>
      </c>
      <c r="AW989" s="191" t="s">
        <v>204</v>
      </c>
      <c r="AX989" s="191"/>
      <c r="AY989" s="192" t="s">
        <v>454</v>
      </c>
      <c r="AZ989" s="192" t="s">
        <v>416</v>
      </c>
      <c r="BA989" s="91" t="s">
        <v>108</v>
      </c>
      <c r="BB989" s="90">
        <v>0</v>
      </c>
      <c r="BC989" s="93" t="s">
        <v>102</v>
      </c>
      <c r="BD989" s="93" t="s">
        <v>102</v>
      </c>
      <c r="BE989" s="93" t="s">
        <v>102</v>
      </c>
      <c r="BF989" s="93" t="s">
        <v>102</v>
      </c>
      <c r="BG989" s="97" t="s">
        <v>108</v>
      </c>
      <c r="BH989" s="93" t="s">
        <v>108</v>
      </c>
      <c r="BI989" s="93" t="s">
        <v>102</v>
      </c>
      <c r="BJ989" s="93" t="s">
        <v>102</v>
      </c>
      <c r="BK989" s="93" t="s">
        <v>102</v>
      </c>
      <c r="BL989" s="93" t="s">
        <v>102</v>
      </c>
      <c r="BM989" s="93" t="s">
        <v>102</v>
      </c>
      <c r="BN989" s="93" t="s">
        <v>102</v>
      </c>
      <c r="BO989" s="93" t="s">
        <v>102</v>
      </c>
      <c r="BP989" s="96" t="s">
        <v>102</v>
      </c>
      <c r="BQ989" s="90">
        <v>0</v>
      </c>
      <c r="BR989" s="93" t="s">
        <v>102</v>
      </c>
      <c r="BS989" s="93" t="s">
        <v>102</v>
      </c>
      <c r="BT989" s="93" t="s">
        <v>102</v>
      </c>
      <c r="BU989" s="93" t="s">
        <v>102</v>
      </c>
      <c r="BV989" s="97" t="s">
        <v>108</v>
      </c>
      <c r="BW989" s="93" t="s">
        <v>108</v>
      </c>
      <c r="BX989" s="95" t="s">
        <v>102</v>
      </c>
      <c r="BY989" s="93" t="s">
        <v>102</v>
      </c>
      <c r="BZ989" s="93" t="s">
        <v>102</v>
      </c>
      <c r="CA989" s="93" t="s">
        <v>102</v>
      </c>
      <c r="CB989" s="93" t="s">
        <v>102</v>
      </c>
      <c r="CC989" s="93" t="s">
        <v>102</v>
      </c>
      <c r="CD989" s="93" t="s">
        <v>102</v>
      </c>
      <c r="CE989" s="193" t="s">
        <v>102</v>
      </c>
      <c r="CF989" s="194" t="s">
        <v>436</v>
      </c>
      <c r="CG989" s="195" t="s">
        <v>8986</v>
      </c>
      <c r="CH989" s="101" t="s">
        <v>563</v>
      </c>
      <c r="CI989" s="102"/>
      <c r="CJ989" s="196" t="s">
        <v>577</v>
      </c>
      <c r="CK989" s="104" t="s">
        <v>190</v>
      </c>
      <c r="CL989" s="105"/>
      <c r="CM989" s="83" t="s">
        <v>578</v>
      </c>
      <c r="CN989" s="106" t="s">
        <v>108</v>
      </c>
      <c r="CO989" s="197" t="s">
        <v>566</v>
      </c>
      <c r="CP989" s="107"/>
      <c r="CQ989" s="198" t="s">
        <v>107</v>
      </c>
      <c r="CR989" s="198" t="s">
        <v>107</v>
      </c>
      <c r="CS989" s="199"/>
      <c r="CT989" s="83" t="s">
        <v>109</v>
      </c>
      <c r="CU989" s="83" t="s">
        <v>109</v>
      </c>
      <c r="CV989" s="83">
        <v>9</v>
      </c>
      <c r="CW989" s="83" t="s">
        <v>270</v>
      </c>
      <c r="CX989" s="83">
        <v>9</v>
      </c>
      <c r="CY989" s="83" t="s">
        <v>108</v>
      </c>
      <c r="CZ989" s="83">
        <v>1302357</v>
      </c>
      <c r="DA989" s="83" t="s">
        <v>8987</v>
      </c>
      <c r="DB989" s="83" t="s">
        <v>118</v>
      </c>
      <c r="DC989" s="83" t="s">
        <v>108</v>
      </c>
      <c r="DD989" s="83">
        <v>3199</v>
      </c>
      <c r="DE989" s="83" t="s">
        <v>173</v>
      </c>
      <c r="DF989" s="83" t="s">
        <v>118</v>
      </c>
      <c r="DG989" s="83" t="s">
        <v>500</v>
      </c>
      <c r="DH989" s="83"/>
      <c r="DI989" s="85">
        <v>43646</v>
      </c>
      <c r="DJ989" s="83" t="s">
        <v>584</v>
      </c>
      <c r="DK989" s="83" t="s">
        <v>102</v>
      </c>
      <c r="DL989" s="83" t="s">
        <v>482</v>
      </c>
      <c r="DM989" s="83">
        <v>0</v>
      </c>
      <c r="DN989" s="83" t="s">
        <v>483</v>
      </c>
      <c r="DO989" s="83">
        <v>1</v>
      </c>
      <c r="DP989" s="83">
        <v>1</v>
      </c>
      <c r="DQ989" s="83"/>
      <c r="DR989" s="83" t="s">
        <v>108</v>
      </c>
      <c r="DS989" s="83" t="s">
        <v>497</v>
      </c>
      <c r="DU989" s="215" t="s">
        <v>269</v>
      </c>
      <c r="DV989" s="136">
        <v>1</v>
      </c>
      <c r="DW989" s="136">
        <v>3</v>
      </c>
      <c r="DX989" s="215" t="s">
        <v>269</v>
      </c>
      <c r="DY989" s="215" t="s">
        <v>269</v>
      </c>
      <c r="DZ989" s="215" t="s">
        <v>269</v>
      </c>
      <c r="EA989" s="215" t="s">
        <v>269</v>
      </c>
      <c r="EB989" s="215" t="s">
        <v>269</v>
      </c>
      <c r="EC989" s="215" t="s">
        <v>269</v>
      </c>
      <c r="ED989" s="215" t="s">
        <v>269</v>
      </c>
      <c r="EE989" s="215" t="s">
        <v>269</v>
      </c>
    </row>
    <row r="990" spans="1:135" ht="57.6" x14ac:dyDescent="0.55000000000000004">
      <c r="A990" s="83" t="s">
        <v>130</v>
      </c>
      <c r="B990" s="136">
        <v>426303</v>
      </c>
      <c r="C990" t="s">
        <v>1621</v>
      </c>
      <c r="D990" s="83" t="s">
        <v>228</v>
      </c>
      <c r="E990" s="138">
        <v>641703901821</v>
      </c>
      <c r="F990" s="83" t="s">
        <v>143</v>
      </c>
      <c r="G990" s="85">
        <v>43620</v>
      </c>
      <c r="H990" s="83" t="s">
        <v>98</v>
      </c>
      <c r="I990" s="84" t="s">
        <v>612</v>
      </c>
      <c r="J990" s="207" t="s">
        <v>628</v>
      </c>
      <c r="K990" s="208" t="s">
        <v>633</v>
      </c>
      <c r="L990" s="83" t="s">
        <v>108</v>
      </c>
      <c r="M990" s="184" t="s">
        <v>102</v>
      </c>
      <c r="N990" s="184" t="s">
        <v>556</v>
      </c>
      <c r="O990" s="85" t="s">
        <v>102</v>
      </c>
      <c r="P990" s="185">
        <v>42491</v>
      </c>
      <c r="Q990" s="186" t="s">
        <v>202</v>
      </c>
      <c r="R990" s="186" t="s">
        <v>613</v>
      </c>
      <c r="S990" s="186"/>
      <c r="T990" s="187"/>
      <c r="U990" s="188" t="s">
        <v>295</v>
      </c>
      <c r="V990" s="188" t="s">
        <v>205</v>
      </c>
      <c r="W990" s="188" t="s">
        <v>295</v>
      </c>
      <c r="X990" s="189" t="s">
        <v>107</v>
      </c>
      <c r="Y990" s="190" t="s">
        <v>614</v>
      </c>
      <c r="Z990" s="83">
        <v>700</v>
      </c>
      <c r="AA990" s="83" t="s">
        <v>193</v>
      </c>
      <c r="AB990" s="83" t="s">
        <v>181</v>
      </c>
      <c r="AC990" s="83" t="s">
        <v>102</v>
      </c>
      <c r="AD990" s="83" t="s">
        <v>8988</v>
      </c>
      <c r="AE990" s="83" t="s">
        <v>8989</v>
      </c>
      <c r="AF990" s="83" t="s">
        <v>102</v>
      </c>
      <c r="AG990" s="83" t="s">
        <v>175</v>
      </c>
      <c r="AH990" s="83" t="s">
        <v>8990</v>
      </c>
      <c r="AI990" s="83" t="s">
        <v>104</v>
      </c>
      <c r="AJ990" s="83" t="s">
        <v>105</v>
      </c>
      <c r="AK990" s="191" t="s">
        <v>8988</v>
      </c>
      <c r="AL990" s="191" t="s">
        <v>8989</v>
      </c>
      <c r="AM990" s="191" t="s">
        <v>102</v>
      </c>
      <c r="AN990" s="191" t="s">
        <v>175</v>
      </c>
      <c r="AO990" s="191" t="s">
        <v>8990</v>
      </c>
      <c r="AP990" s="191" t="s">
        <v>104</v>
      </c>
      <c r="AQ990" s="191" t="s">
        <v>105</v>
      </c>
      <c r="AR990" s="191" t="s">
        <v>106</v>
      </c>
      <c r="AS990" s="191"/>
      <c r="AT990" s="191"/>
      <c r="AU990" s="191"/>
      <c r="AV990" s="191"/>
      <c r="AW990" s="191"/>
      <c r="AX990" s="191" t="s">
        <v>575</v>
      </c>
      <c r="AY990" s="192" t="s">
        <v>454</v>
      </c>
      <c r="AZ990" s="192" t="s">
        <v>108</v>
      </c>
      <c r="BA990" s="91" t="s">
        <v>108</v>
      </c>
      <c r="BB990" s="90">
        <v>0</v>
      </c>
      <c r="BC990" s="93" t="s">
        <v>102</v>
      </c>
      <c r="BD990" s="93" t="s">
        <v>102</v>
      </c>
      <c r="BE990" s="93" t="s">
        <v>102</v>
      </c>
      <c r="BF990" s="93" t="s">
        <v>102</v>
      </c>
      <c r="BG990" s="97" t="s">
        <v>108</v>
      </c>
      <c r="BH990" s="93" t="s">
        <v>108</v>
      </c>
      <c r="BI990" s="93" t="s">
        <v>102</v>
      </c>
      <c r="BJ990" s="93" t="s">
        <v>102</v>
      </c>
      <c r="BK990" s="93" t="s">
        <v>102</v>
      </c>
      <c r="BL990" s="93" t="s">
        <v>102</v>
      </c>
      <c r="BM990" s="93" t="s">
        <v>102</v>
      </c>
      <c r="BN990" s="93" t="s">
        <v>102</v>
      </c>
      <c r="BO990" s="93" t="s">
        <v>102</v>
      </c>
      <c r="BP990" s="96" t="s">
        <v>102</v>
      </c>
      <c r="BQ990" s="90">
        <v>0</v>
      </c>
      <c r="BR990" s="93" t="s">
        <v>102</v>
      </c>
      <c r="BS990" s="93" t="s">
        <v>102</v>
      </c>
      <c r="BT990" s="93" t="s">
        <v>102</v>
      </c>
      <c r="BU990" s="93" t="s">
        <v>102</v>
      </c>
      <c r="BV990" s="97" t="s">
        <v>108</v>
      </c>
      <c r="BW990" s="93" t="s">
        <v>108</v>
      </c>
      <c r="BX990" s="95" t="s">
        <v>102</v>
      </c>
      <c r="BY990" s="93" t="s">
        <v>102</v>
      </c>
      <c r="BZ990" s="93" t="s">
        <v>102</v>
      </c>
      <c r="CA990" s="93" t="s">
        <v>102</v>
      </c>
      <c r="CB990" s="93" t="s">
        <v>102</v>
      </c>
      <c r="CC990" s="93" t="s">
        <v>102</v>
      </c>
      <c r="CD990" s="93" t="s">
        <v>102</v>
      </c>
      <c r="CE990" s="193" t="s">
        <v>102</v>
      </c>
      <c r="CF990" s="194" t="s">
        <v>508</v>
      </c>
      <c r="CG990" s="195" t="s">
        <v>102</v>
      </c>
      <c r="CH990" s="101" t="e">
        <v>#N/A</v>
      </c>
      <c r="CI990" s="102" t="s">
        <v>580</v>
      </c>
      <c r="CJ990" s="196" t="s">
        <v>108</v>
      </c>
      <c r="CK990" s="104" t="s">
        <v>109</v>
      </c>
      <c r="CL990" s="105" t="s">
        <v>579</v>
      </c>
      <c r="CM990" s="83" t="s">
        <v>108</v>
      </c>
      <c r="CN990" s="106" t="s">
        <v>108</v>
      </c>
      <c r="CO990" s="197" t="s">
        <v>108</v>
      </c>
      <c r="CP990" s="107"/>
      <c r="CQ990" s="198" t="s">
        <v>474</v>
      </c>
      <c r="CR990" s="198" t="s">
        <v>474</v>
      </c>
      <c r="CS990" s="199" t="s">
        <v>616</v>
      </c>
      <c r="CT990" s="83" t="s">
        <v>109</v>
      </c>
      <c r="CU990" s="83" t="s">
        <v>109</v>
      </c>
      <c r="CV990" s="83">
        <v>60</v>
      </c>
      <c r="CW990" s="83" t="s">
        <v>112</v>
      </c>
      <c r="CX990" s="83">
        <v>60</v>
      </c>
      <c r="CY990" s="83" t="s">
        <v>8991</v>
      </c>
      <c r="CZ990" s="83">
        <v>1303676.5</v>
      </c>
      <c r="DA990" s="83" t="s">
        <v>138</v>
      </c>
      <c r="DB990" s="83" t="s">
        <v>124</v>
      </c>
      <c r="DC990" s="83" t="s">
        <v>501</v>
      </c>
      <c r="DD990" s="83">
        <v>2757</v>
      </c>
      <c r="DE990" s="83" t="s">
        <v>582</v>
      </c>
      <c r="DF990" s="83" t="s">
        <v>145</v>
      </c>
      <c r="DG990" s="83" t="s">
        <v>501</v>
      </c>
      <c r="DH990" s="83" t="s">
        <v>582</v>
      </c>
      <c r="DI990" s="85">
        <v>43646</v>
      </c>
      <c r="DJ990" s="83" t="s">
        <v>584</v>
      </c>
      <c r="DK990" s="83" t="s">
        <v>102</v>
      </c>
      <c r="DL990" s="83" t="s">
        <v>482</v>
      </c>
      <c r="DM990" s="83">
        <v>0</v>
      </c>
      <c r="DN990" s="83" t="s">
        <v>238</v>
      </c>
      <c r="DO990" s="83">
        <v>1</v>
      </c>
      <c r="DP990" s="83">
        <v>4</v>
      </c>
      <c r="DQ990" s="83"/>
      <c r="DR990" s="83" t="s">
        <v>108</v>
      </c>
      <c r="DS990" s="83" t="s">
        <v>497</v>
      </c>
      <c r="DU990" s="215" t="s">
        <v>269</v>
      </c>
      <c r="DV990" s="136">
        <v>1</v>
      </c>
      <c r="DW990" s="136">
        <v>3</v>
      </c>
      <c r="DX990" s="215" t="s">
        <v>269</v>
      </c>
      <c r="DY990" s="215" t="s">
        <v>269</v>
      </c>
      <c r="DZ990" s="215" t="s">
        <v>269</v>
      </c>
      <c r="EA990" s="215" t="s">
        <v>269</v>
      </c>
      <c r="EB990" s="215" t="s">
        <v>269</v>
      </c>
      <c r="EC990" s="215" t="s">
        <v>269</v>
      </c>
      <c r="ED990" s="215" t="s">
        <v>269</v>
      </c>
      <c r="EE990" s="215" t="s">
        <v>269</v>
      </c>
    </row>
    <row r="991" spans="1:135" ht="28.8" x14ac:dyDescent="0.55000000000000004">
      <c r="A991" s="83" t="s">
        <v>130</v>
      </c>
      <c r="B991" s="136">
        <v>788859</v>
      </c>
      <c r="C991" t="s">
        <v>1622</v>
      </c>
      <c r="D991" s="83" t="s">
        <v>228</v>
      </c>
      <c r="E991" s="138">
        <v>239558287715</v>
      </c>
      <c r="F991" s="83" t="s">
        <v>114</v>
      </c>
      <c r="G991" s="85">
        <v>43634</v>
      </c>
      <c r="H991" s="83" t="s">
        <v>98</v>
      </c>
      <c r="I991" s="84" t="s">
        <v>618</v>
      </c>
      <c r="J991" s="207" t="s">
        <v>629</v>
      </c>
      <c r="K991" s="208" t="s">
        <v>634</v>
      </c>
      <c r="L991" s="83" t="s">
        <v>108</v>
      </c>
      <c r="M991" s="184">
        <v>27797</v>
      </c>
      <c r="N991" s="184"/>
      <c r="O991" s="85" t="s">
        <v>102</v>
      </c>
      <c r="P991" s="185">
        <v>43013</v>
      </c>
      <c r="Q991" s="186" t="s">
        <v>203</v>
      </c>
      <c r="R991" s="186"/>
      <c r="S991" s="186"/>
      <c r="T991" s="187"/>
      <c r="U991" s="188" t="s">
        <v>296</v>
      </c>
      <c r="V991" s="188" t="s">
        <v>205</v>
      </c>
      <c r="W991" s="189" t="s">
        <v>619</v>
      </c>
      <c r="X991" s="189" t="s">
        <v>107</v>
      </c>
      <c r="Y991" s="190" t="s">
        <v>614</v>
      </c>
      <c r="Z991" s="83">
        <v>700</v>
      </c>
      <c r="AA991" s="83" t="s">
        <v>193</v>
      </c>
      <c r="AB991" s="83" t="s">
        <v>181</v>
      </c>
      <c r="AC991" s="83" t="s">
        <v>102</v>
      </c>
      <c r="AD991" s="83" t="s">
        <v>8992</v>
      </c>
      <c r="AE991" s="83" t="s">
        <v>102</v>
      </c>
      <c r="AF991" s="83" t="s">
        <v>102</v>
      </c>
      <c r="AG991" s="83" t="s">
        <v>174</v>
      </c>
      <c r="AH991" s="83" t="s">
        <v>8981</v>
      </c>
      <c r="AI991" s="83" t="s">
        <v>104</v>
      </c>
      <c r="AJ991" s="83" t="s">
        <v>105</v>
      </c>
      <c r="AK991" s="191" t="s">
        <v>8992</v>
      </c>
      <c r="AL991" s="191" t="s">
        <v>102</v>
      </c>
      <c r="AM991" s="191" t="s">
        <v>102</v>
      </c>
      <c r="AN991" s="191" t="s">
        <v>174</v>
      </c>
      <c r="AO991" s="191" t="s">
        <v>8981</v>
      </c>
      <c r="AP991" s="191" t="s">
        <v>104</v>
      </c>
      <c r="AQ991" s="191" t="s">
        <v>105</v>
      </c>
      <c r="AR991" s="191" t="s">
        <v>106</v>
      </c>
      <c r="AS991" s="191" t="s">
        <v>8992</v>
      </c>
      <c r="AT991" s="191" t="s">
        <v>488</v>
      </c>
      <c r="AU991" s="191" t="s">
        <v>8993</v>
      </c>
      <c r="AV991" s="191" t="s">
        <v>104</v>
      </c>
      <c r="AW991" s="191" t="s">
        <v>204</v>
      </c>
      <c r="AX991" s="191"/>
      <c r="AY991" s="192" t="s">
        <v>454</v>
      </c>
      <c r="AZ991" s="192" t="s">
        <v>416</v>
      </c>
      <c r="BA991" s="91" t="s">
        <v>108</v>
      </c>
      <c r="BB991" s="90">
        <v>0</v>
      </c>
      <c r="BC991" s="93" t="s">
        <v>102</v>
      </c>
      <c r="BD991" s="93" t="s">
        <v>102</v>
      </c>
      <c r="BE991" s="93" t="s">
        <v>102</v>
      </c>
      <c r="BF991" s="93" t="s">
        <v>102</v>
      </c>
      <c r="BG991" s="97" t="s">
        <v>108</v>
      </c>
      <c r="BH991" s="93" t="s">
        <v>108</v>
      </c>
      <c r="BI991" s="93" t="s">
        <v>102</v>
      </c>
      <c r="BJ991" s="93" t="s">
        <v>102</v>
      </c>
      <c r="BK991" s="93" t="s">
        <v>102</v>
      </c>
      <c r="BL991" s="93" t="s">
        <v>102</v>
      </c>
      <c r="BM991" s="93" t="s">
        <v>102</v>
      </c>
      <c r="BN991" s="93" t="s">
        <v>102</v>
      </c>
      <c r="BO991" s="93" t="s">
        <v>102</v>
      </c>
      <c r="BP991" s="96" t="s">
        <v>102</v>
      </c>
      <c r="BQ991" s="90">
        <v>0</v>
      </c>
      <c r="BR991" s="93" t="s">
        <v>102</v>
      </c>
      <c r="BS991" s="93" t="s">
        <v>102</v>
      </c>
      <c r="BT991" s="93" t="s">
        <v>102</v>
      </c>
      <c r="BU991" s="93" t="s">
        <v>102</v>
      </c>
      <c r="BV991" s="97" t="s">
        <v>108</v>
      </c>
      <c r="BW991" s="93" t="s">
        <v>108</v>
      </c>
      <c r="BX991" s="95" t="s">
        <v>102</v>
      </c>
      <c r="BY991" s="93" t="s">
        <v>102</v>
      </c>
      <c r="BZ991" s="93" t="s">
        <v>102</v>
      </c>
      <c r="CA991" s="93" t="s">
        <v>102</v>
      </c>
      <c r="CB991" s="93" t="s">
        <v>102</v>
      </c>
      <c r="CC991" s="93" t="s">
        <v>102</v>
      </c>
      <c r="CD991" s="93" t="s">
        <v>102</v>
      </c>
      <c r="CE991" s="193" t="s">
        <v>102</v>
      </c>
      <c r="CF991" s="194" t="s">
        <v>436</v>
      </c>
      <c r="CG991" s="195" t="s">
        <v>8994</v>
      </c>
      <c r="CH991" s="101" t="s">
        <v>310</v>
      </c>
      <c r="CI991" s="102"/>
      <c r="CJ991" s="196" t="s">
        <v>8995</v>
      </c>
      <c r="CK991" s="104" t="s">
        <v>190</v>
      </c>
      <c r="CL991" s="105"/>
      <c r="CM991" s="83" t="s">
        <v>623</v>
      </c>
      <c r="CN991" s="106" t="s">
        <v>624</v>
      </c>
      <c r="CO991" s="197" t="s">
        <v>625</v>
      </c>
      <c r="CP991" s="107"/>
      <c r="CQ991" s="198" t="s">
        <v>474</v>
      </c>
      <c r="CR991" s="198" t="s">
        <v>474</v>
      </c>
      <c r="CS991" s="199"/>
      <c r="CT991" s="83" t="s">
        <v>109</v>
      </c>
      <c r="CU991" s="83" t="s">
        <v>109</v>
      </c>
      <c r="CV991" s="83">
        <v>88</v>
      </c>
      <c r="CW991" s="83" t="s">
        <v>139</v>
      </c>
      <c r="CX991" s="83">
        <v>88</v>
      </c>
      <c r="CY991" s="83" t="s">
        <v>108</v>
      </c>
      <c r="CZ991" s="83">
        <v>1304996</v>
      </c>
      <c r="DA991" s="83" t="s">
        <v>581</v>
      </c>
      <c r="DB991" s="83" t="s">
        <v>152</v>
      </c>
      <c r="DC991" s="83" t="s">
        <v>500</v>
      </c>
      <c r="DD991" s="83">
        <v>9031</v>
      </c>
      <c r="DE991" s="83" t="s">
        <v>606</v>
      </c>
      <c r="DF991" s="83" t="s">
        <v>152</v>
      </c>
      <c r="DG991" s="83" t="s">
        <v>500</v>
      </c>
      <c r="DH991" s="83"/>
      <c r="DI991" s="85">
        <v>43646</v>
      </c>
      <c r="DJ991" s="83" t="s">
        <v>584</v>
      </c>
      <c r="DK991" s="83" t="s">
        <v>102</v>
      </c>
      <c r="DL991" s="83" t="s">
        <v>482</v>
      </c>
      <c r="DM991" s="83">
        <v>0</v>
      </c>
      <c r="DN991" s="83" t="s">
        <v>483</v>
      </c>
      <c r="DO991" s="83">
        <v>1</v>
      </c>
      <c r="DP991" s="83">
        <v>4</v>
      </c>
      <c r="DQ991" s="83"/>
      <c r="DR991" s="83" t="s">
        <v>108</v>
      </c>
      <c r="DS991" s="83" t="s">
        <v>497</v>
      </c>
      <c r="DU991" s="215" t="s">
        <v>269</v>
      </c>
      <c r="DV991" s="136">
        <v>1</v>
      </c>
      <c r="DW991" s="136">
        <v>3</v>
      </c>
      <c r="DX991" s="215" t="s">
        <v>269</v>
      </c>
      <c r="DY991" s="215" t="s">
        <v>269</v>
      </c>
      <c r="DZ991" s="215" t="s">
        <v>269</v>
      </c>
      <c r="EA991" s="215" t="s">
        <v>269</v>
      </c>
      <c r="EB991" s="215" t="s">
        <v>269</v>
      </c>
      <c r="EC991" s="215" t="s">
        <v>269</v>
      </c>
      <c r="ED991" s="215" t="s">
        <v>269</v>
      </c>
      <c r="EE991" s="215" t="s">
        <v>269</v>
      </c>
    </row>
    <row r="992" spans="1:135" ht="28.8" x14ac:dyDescent="0.55000000000000004">
      <c r="A992" s="83" t="s">
        <v>130</v>
      </c>
      <c r="B992" s="136">
        <v>509459</v>
      </c>
      <c r="C992" t="s">
        <v>1623</v>
      </c>
      <c r="D992" s="83" t="s">
        <v>228</v>
      </c>
      <c r="E992" s="138">
        <v>781887709126</v>
      </c>
      <c r="F992" s="83" t="s">
        <v>114</v>
      </c>
      <c r="G992" s="85">
        <v>43643</v>
      </c>
      <c r="H992" s="211" t="s">
        <v>98</v>
      </c>
      <c r="I992" s="84" t="s">
        <v>610</v>
      </c>
      <c r="J992" s="207" t="s">
        <v>627</v>
      </c>
      <c r="K992" s="208" t="s">
        <v>630</v>
      </c>
      <c r="L992" s="83" t="s">
        <v>108</v>
      </c>
      <c r="M992" s="184">
        <v>24708</v>
      </c>
      <c r="N992" s="184"/>
      <c r="O992" s="85" t="s">
        <v>102</v>
      </c>
      <c r="P992" s="185">
        <v>42491</v>
      </c>
      <c r="Q992" s="186" t="s">
        <v>203</v>
      </c>
      <c r="R992" s="186"/>
      <c r="S992" s="186"/>
      <c r="T992" s="187"/>
      <c r="U992" s="188" t="s">
        <v>296</v>
      </c>
      <c r="V992" s="188" t="s">
        <v>297</v>
      </c>
      <c r="W992" s="188" t="s">
        <v>297</v>
      </c>
      <c r="X992" s="189" t="s">
        <v>167</v>
      </c>
      <c r="Y992" s="190"/>
      <c r="Z992" s="83">
        <v>700</v>
      </c>
      <c r="AA992" s="83" t="s">
        <v>193</v>
      </c>
      <c r="AB992" s="83" t="s">
        <v>181</v>
      </c>
      <c r="AC992" s="83" t="s">
        <v>102</v>
      </c>
      <c r="AD992" s="83" t="s">
        <v>8996</v>
      </c>
      <c r="AE992" s="83" t="s">
        <v>102</v>
      </c>
      <c r="AF992" s="83" t="s">
        <v>102</v>
      </c>
      <c r="AG992" s="83" t="s">
        <v>119</v>
      </c>
      <c r="AH992" s="83" t="s">
        <v>8997</v>
      </c>
      <c r="AI992" s="83" t="s">
        <v>104</v>
      </c>
      <c r="AJ992" s="83" t="s">
        <v>105</v>
      </c>
      <c r="AK992" s="191" t="s">
        <v>8996</v>
      </c>
      <c r="AL992" s="191" t="s">
        <v>102</v>
      </c>
      <c r="AM992" s="191" t="s">
        <v>102</v>
      </c>
      <c r="AN992" s="191" t="s">
        <v>119</v>
      </c>
      <c r="AO992" s="191" t="s">
        <v>8997</v>
      </c>
      <c r="AP992" s="191" t="s">
        <v>104</v>
      </c>
      <c r="AQ992" s="191" t="s">
        <v>105</v>
      </c>
      <c r="AR992" s="191" t="s">
        <v>106</v>
      </c>
      <c r="AS992" s="191" t="s">
        <v>8996</v>
      </c>
      <c r="AT992" s="191" t="s">
        <v>485</v>
      </c>
      <c r="AU992" s="191" t="s">
        <v>8997</v>
      </c>
      <c r="AV992" s="191" t="s">
        <v>104</v>
      </c>
      <c r="AW992" s="191" t="s">
        <v>204</v>
      </c>
      <c r="AX992" s="191"/>
      <c r="AY992" s="192" t="s">
        <v>454</v>
      </c>
      <c r="AZ992" s="192" t="s">
        <v>416</v>
      </c>
      <c r="BA992" s="91" t="s">
        <v>108</v>
      </c>
      <c r="BB992" s="90">
        <v>0</v>
      </c>
      <c r="BC992" s="93" t="s">
        <v>102</v>
      </c>
      <c r="BD992" s="93" t="s">
        <v>102</v>
      </c>
      <c r="BE992" s="93" t="s">
        <v>102</v>
      </c>
      <c r="BF992" s="93" t="s">
        <v>102</v>
      </c>
      <c r="BG992" s="97" t="s">
        <v>108</v>
      </c>
      <c r="BH992" s="93" t="s">
        <v>108</v>
      </c>
      <c r="BI992" s="93" t="s">
        <v>102</v>
      </c>
      <c r="BJ992" s="93" t="s">
        <v>102</v>
      </c>
      <c r="BK992" s="93" t="s">
        <v>102</v>
      </c>
      <c r="BL992" s="93" t="s">
        <v>102</v>
      </c>
      <c r="BM992" s="93" t="s">
        <v>102</v>
      </c>
      <c r="BN992" s="93" t="s">
        <v>102</v>
      </c>
      <c r="BO992" s="93" t="s">
        <v>102</v>
      </c>
      <c r="BP992" s="96" t="s">
        <v>102</v>
      </c>
      <c r="BQ992" s="90">
        <v>0</v>
      </c>
      <c r="BR992" s="93" t="s">
        <v>102</v>
      </c>
      <c r="BS992" s="93" t="s">
        <v>102</v>
      </c>
      <c r="BT992" s="93" t="s">
        <v>102</v>
      </c>
      <c r="BU992" s="93" t="s">
        <v>102</v>
      </c>
      <c r="BV992" s="97" t="s">
        <v>108</v>
      </c>
      <c r="BW992" s="93" t="s">
        <v>108</v>
      </c>
      <c r="BX992" s="95" t="s">
        <v>102</v>
      </c>
      <c r="BY992" s="93" t="s">
        <v>102</v>
      </c>
      <c r="BZ992" s="93" t="s">
        <v>102</v>
      </c>
      <c r="CA992" s="93" t="s">
        <v>102</v>
      </c>
      <c r="CB992" s="93" t="s">
        <v>102</v>
      </c>
      <c r="CC992" s="93" t="s">
        <v>102</v>
      </c>
      <c r="CD992" s="93" t="s">
        <v>102</v>
      </c>
      <c r="CE992" s="193" t="s">
        <v>102</v>
      </c>
      <c r="CF992" s="194" t="s">
        <v>436</v>
      </c>
      <c r="CG992" s="195" t="s">
        <v>8998</v>
      </c>
      <c r="CH992" s="101" t="s">
        <v>563</v>
      </c>
      <c r="CI992" s="102"/>
      <c r="CJ992" s="196" t="s">
        <v>577</v>
      </c>
      <c r="CK992" s="104" t="s">
        <v>190</v>
      </c>
      <c r="CL992" s="105"/>
      <c r="CM992" s="83" t="s">
        <v>578</v>
      </c>
      <c r="CN992" s="106" t="s">
        <v>108</v>
      </c>
      <c r="CO992" s="197" t="s">
        <v>566</v>
      </c>
      <c r="CP992" s="107"/>
      <c r="CQ992" s="198" t="s">
        <v>107</v>
      </c>
      <c r="CR992" s="198" t="s">
        <v>107</v>
      </c>
      <c r="CS992" s="199"/>
      <c r="CT992" s="83" t="s">
        <v>109</v>
      </c>
      <c r="CU992" s="83" t="s">
        <v>109</v>
      </c>
      <c r="CV992" s="83">
        <v>41</v>
      </c>
      <c r="CW992" s="83" t="s">
        <v>270</v>
      </c>
      <c r="CX992" s="83">
        <v>41</v>
      </c>
      <c r="CY992" s="83" t="s">
        <v>108</v>
      </c>
      <c r="CZ992" s="83">
        <v>1306315.5</v>
      </c>
      <c r="DA992" s="83" t="s">
        <v>8999</v>
      </c>
      <c r="DB992" s="83" t="s">
        <v>118</v>
      </c>
      <c r="DC992" s="83" t="s">
        <v>108</v>
      </c>
      <c r="DD992" s="83">
        <v>3851</v>
      </c>
      <c r="DE992" s="83" t="s">
        <v>173</v>
      </c>
      <c r="DF992" s="83" t="s">
        <v>118</v>
      </c>
      <c r="DG992" s="83" t="s">
        <v>500</v>
      </c>
      <c r="DH992" s="83"/>
      <c r="DI992" s="85">
        <v>43646</v>
      </c>
      <c r="DJ992" s="83" t="s">
        <v>584</v>
      </c>
      <c r="DK992" s="83" t="s">
        <v>102</v>
      </c>
      <c r="DL992" s="83" t="s">
        <v>482</v>
      </c>
      <c r="DM992" s="83">
        <v>0</v>
      </c>
      <c r="DN992" s="83" t="s">
        <v>483</v>
      </c>
      <c r="DO992" s="83">
        <v>1</v>
      </c>
      <c r="DP992" s="83">
        <v>1</v>
      </c>
      <c r="DQ992" s="83"/>
      <c r="DR992" s="83" t="s">
        <v>108</v>
      </c>
      <c r="DS992" s="83" t="s">
        <v>497</v>
      </c>
      <c r="DU992" s="215" t="s">
        <v>269</v>
      </c>
      <c r="DV992" s="136">
        <v>1</v>
      </c>
      <c r="DW992" s="136">
        <v>3</v>
      </c>
      <c r="DX992" s="215" t="s">
        <v>269</v>
      </c>
      <c r="DY992" s="215" t="s">
        <v>269</v>
      </c>
      <c r="DZ992" s="215" t="s">
        <v>269</v>
      </c>
      <c r="EA992" s="215" t="s">
        <v>269</v>
      </c>
      <c r="EB992" s="215" t="s">
        <v>269</v>
      </c>
      <c r="EC992" s="215" t="s">
        <v>269</v>
      </c>
      <c r="ED992" s="215" t="s">
        <v>269</v>
      </c>
      <c r="EE992" s="215" t="s">
        <v>269</v>
      </c>
    </row>
    <row r="993" spans="1:135" ht="57.6" x14ac:dyDescent="0.55000000000000004">
      <c r="A993" s="83" t="s">
        <v>130</v>
      </c>
      <c r="B993" s="136">
        <v>407250</v>
      </c>
      <c r="C993" t="s">
        <v>1624</v>
      </c>
      <c r="D993" s="83" t="s">
        <v>228</v>
      </c>
      <c r="E993" s="138">
        <v>845343725177</v>
      </c>
      <c r="F993" s="83" t="s">
        <v>143</v>
      </c>
      <c r="G993" s="85">
        <v>43620</v>
      </c>
      <c r="H993" s="83" t="s">
        <v>98</v>
      </c>
      <c r="I993" s="84" t="s">
        <v>612</v>
      </c>
      <c r="J993" s="207" t="s">
        <v>628</v>
      </c>
      <c r="K993" s="208" t="s">
        <v>633</v>
      </c>
      <c r="L993" s="83" t="s">
        <v>108</v>
      </c>
      <c r="M993" s="184" t="s">
        <v>102</v>
      </c>
      <c r="N993" s="184" t="s">
        <v>556</v>
      </c>
      <c r="O993" s="85" t="s">
        <v>102</v>
      </c>
      <c r="P993" s="185">
        <v>42491</v>
      </c>
      <c r="Q993" s="186" t="s">
        <v>202</v>
      </c>
      <c r="R993" s="186" t="s">
        <v>613</v>
      </c>
      <c r="S993" s="186"/>
      <c r="T993" s="187"/>
      <c r="U993" s="188" t="s">
        <v>295</v>
      </c>
      <c r="V993" s="188" t="s">
        <v>205</v>
      </c>
      <c r="W993" s="188" t="s">
        <v>295</v>
      </c>
      <c r="X993" s="189" t="s">
        <v>107</v>
      </c>
      <c r="Y993" s="190" t="s">
        <v>614</v>
      </c>
      <c r="Z993" s="83">
        <v>700</v>
      </c>
      <c r="AA993" s="83" t="s">
        <v>193</v>
      </c>
      <c r="AB993" s="83" t="s">
        <v>181</v>
      </c>
      <c r="AC993" s="83" t="s">
        <v>102</v>
      </c>
      <c r="AD993" s="83" t="s">
        <v>9000</v>
      </c>
      <c r="AE993" s="83" t="s">
        <v>9001</v>
      </c>
      <c r="AF993" s="83" t="s">
        <v>102</v>
      </c>
      <c r="AG993" s="83" t="s">
        <v>175</v>
      </c>
      <c r="AH993" s="83" t="s">
        <v>9002</v>
      </c>
      <c r="AI993" s="83" t="s">
        <v>104</v>
      </c>
      <c r="AJ993" s="83" t="s">
        <v>105</v>
      </c>
      <c r="AK993" s="191" t="s">
        <v>9000</v>
      </c>
      <c r="AL993" s="191" t="s">
        <v>9001</v>
      </c>
      <c r="AM993" s="191" t="s">
        <v>102</v>
      </c>
      <c r="AN993" s="191" t="s">
        <v>175</v>
      </c>
      <c r="AO993" s="191" t="s">
        <v>9002</v>
      </c>
      <c r="AP993" s="191" t="s">
        <v>104</v>
      </c>
      <c r="AQ993" s="191" t="s">
        <v>105</v>
      </c>
      <c r="AR993" s="191" t="s">
        <v>106</v>
      </c>
      <c r="AS993" s="191"/>
      <c r="AT993" s="191"/>
      <c r="AU993" s="191"/>
      <c r="AV993" s="191"/>
      <c r="AW993" s="191"/>
      <c r="AX993" s="191" t="s">
        <v>575</v>
      </c>
      <c r="AY993" s="192" t="s">
        <v>454</v>
      </c>
      <c r="AZ993" s="192" t="s">
        <v>108</v>
      </c>
      <c r="BA993" s="91" t="s">
        <v>108</v>
      </c>
      <c r="BB993" s="90">
        <v>0</v>
      </c>
      <c r="BC993" s="93" t="s">
        <v>102</v>
      </c>
      <c r="BD993" s="93" t="s">
        <v>102</v>
      </c>
      <c r="BE993" s="93" t="s">
        <v>102</v>
      </c>
      <c r="BF993" s="93" t="s">
        <v>102</v>
      </c>
      <c r="BG993" s="97" t="s">
        <v>108</v>
      </c>
      <c r="BH993" s="93" t="s">
        <v>108</v>
      </c>
      <c r="BI993" s="93" t="s">
        <v>102</v>
      </c>
      <c r="BJ993" s="93" t="s">
        <v>102</v>
      </c>
      <c r="BK993" s="93" t="s">
        <v>102</v>
      </c>
      <c r="BL993" s="93" t="s">
        <v>102</v>
      </c>
      <c r="BM993" s="93" t="s">
        <v>102</v>
      </c>
      <c r="BN993" s="93" t="s">
        <v>102</v>
      </c>
      <c r="BO993" s="93" t="s">
        <v>102</v>
      </c>
      <c r="BP993" s="96" t="s">
        <v>102</v>
      </c>
      <c r="BQ993" s="90">
        <v>0</v>
      </c>
      <c r="BR993" s="93" t="s">
        <v>102</v>
      </c>
      <c r="BS993" s="93" t="s">
        <v>102</v>
      </c>
      <c r="BT993" s="93" t="s">
        <v>102</v>
      </c>
      <c r="BU993" s="93" t="s">
        <v>102</v>
      </c>
      <c r="BV993" s="97" t="s">
        <v>108</v>
      </c>
      <c r="BW993" s="93" t="s">
        <v>108</v>
      </c>
      <c r="BX993" s="95" t="s">
        <v>102</v>
      </c>
      <c r="BY993" s="93" t="s">
        <v>102</v>
      </c>
      <c r="BZ993" s="93" t="s">
        <v>102</v>
      </c>
      <c r="CA993" s="93" t="s">
        <v>102</v>
      </c>
      <c r="CB993" s="93" t="s">
        <v>102</v>
      </c>
      <c r="CC993" s="93" t="s">
        <v>102</v>
      </c>
      <c r="CD993" s="93" t="s">
        <v>102</v>
      </c>
      <c r="CE993" s="193" t="s">
        <v>102</v>
      </c>
      <c r="CF993" s="194" t="s">
        <v>508</v>
      </c>
      <c r="CG993" s="195" t="s">
        <v>102</v>
      </c>
      <c r="CH993" s="101" t="e">
        <v>#N/A</v>
      </c>
      <c r="CI993" s="102" t="s">
        <v>580</v>
      </c>
      <c r="CJ993" s="196" t="s">
        <v>108</v>
      </c>
      <c r="CK993" s="104" t="s">
        <v>109</v>
      </c>
      <c r="CL993" s="105" t="s">
        <v>579</v>
      </c>
      <c r="CM993" s="83" t="s">
        <v>108</v>
      </c>
      <c r="CN993" s="106" t="s">
        <v>108</v>
      </c>
      <c r="CO993" s="197" t="s">
        <v>108</v>
      </c>
      <c r="CP993" s="107"/>
      <c r="CQ993" s="198" t="s">
        <v>474</v>
      </c>
      <c r="CR993" s="198" t="s">
        <v>474</v>
      </c>
      <c r="CS993" s="199" t="s">
        <v>616</v>
      </c>
      <c r="CT993" s="83" t="s">
        <v>109</v>
      </c>
      <c r="CU993" s="83" t="s">
        <v>109</v>
      </c>
      <c r="CV993" s="83">
        <v>41</v>
      </c>
      <c r="CW993" s="83" t="s">
        <v>112</v>
      </c>
      <c r="CX993" s="83">
        <v>41</v>
      </c>
      <c r="CY993" s="83" t="s">
        <v>9003</v>
      </c>
      <c r="CZ993" s="83">
        <v>1307635</v>
      </c>
      <c r="DA993" s="83" t="s">
        <v>138</v>
      </c>
      <c r="DB993" s="83" t="s">
        <v>124</v>
      </c>
      <c r="DC993" s="83" t="s">
        <v>501</v>
      </c>
      <c r="DD993" s="83">
        <v>4624</v>
      </c>
      <c r="DE993" s="83" t="s">
        <v>582</v>
      </c>
      <c r="DF993" s="83" t="s">
        <v>145</v>
      </c>
      <c r="DG993" s="83" t="s">
        <v>501</v>
      </c>
      <c r="DH993" s="83" t="s">
        <v>582</v>
      </c>
      <c r="DI993" s="85">
        <v>43646</v>
      </c>
      <c r="DJ993" s="83" t="s">
        <v>584</v>
      </c>
      <c r="DK993" s="83" t="s">
        <v>102</v>
      </c>
      <c r="DL993" s="83" t="s">
        <v>482</v>
      </c>
      <c r="DM993" s="83">
        <v>0</v>
      </c>
      <c r="DN993" s="83" t="s">
        <v>238</v>
      </c>
      <c r="DO993" s="83">
        <v>1</v>
      </c>
      <c r="DP993" s="83">
        <v>3</v>
      </c>
      <c r="DQ993" s="83"/>
      <c r="DR993" s="83" t="s">
        <v>108</v>
      </c>
      <c r="DS993" s="83" t="s">
        <v>497</v>
      </c>
      <c r="DU993" s="215" t="s">
        <v>269</v>
      </c>
      <c r="DV993" s="136">
        <v>1</v>
      </c>
      <c r="DW993" s="136">
        <v>3</v>
      </c>
      <c r="DX993" s="215" t="s">
        <v>269</v>
      </c>
      <c r="DY993" s="215" t="s">
        <v>269</v>
      </c>
      <c r="DZ993" s="215" t="s">
        <v>269</v>
      </c>
      <c r="EA993" s="215" t="s">
        <v>269</v>
      </c>
      <c r="EB993" s="215" t="s">
        <v>269</v>
      </c>
      <c r="EC993" s="215" t="s">
        <v>269</v>
      </c>
      <c r="ED993" s="215" t="s">
        <v>269</v>
      </c>
      <c r="EE993" s="215" t="s">
        <v>269</v>
      </c>
    </row>
    <row r="994" spans="1:135" ht="28.8" x14ac:dyDescent="0.55000000000000004">
      <c r="A994" s="83" t="s">
        <v>130</v>
      </c>
      <c r="B994" s="136">
        <v>496618</v>
      </c>
      <c r="C994" t="s">
        <v>1625</v>
      </c>
      <c r="D994" s="83" t="s">
        <v>228</v>
      </c>
      <c r="E994" s="138">
        <v>651618061211</v>
      </c>
      <c r="F994" s="83" t="s">
        <v>114</v>
      </c>
      <c r="G994" s="85">
        <v>43634</v>
      </c>
      <c r="H994" s="83" t="s">
        <v>98</v>
      </c>
      <c r="I994" s="84" t="s">
        <v>618</v>
      </c>
      <c r="J994" s="207" t="s">
        <v>629</v>
      </c>
      <c r="K994" s="208" t="s">
        <v>634</v>
      </c>
      <c r="L994" s="83" t="s">
        <v>108</v>
      </c>
      <c r="M994" s="184">
        <v>27798</v>
      </c>
      <c r="N994" s="184"/>
      <c r="O994" s="85" t="s">
        <v>102</v>
      </c>
      <c r="P994" s="185">
        <v>43013</v>
      </c>
      <c r="Q994" s="186" t="s">
        <v>203</v>
      </c>
      <c r="R994" s="186"/>
      <c r="S994" s="186"/>
      <c r="T994" s="187"/>
      <c r="U994" s="188" t="s">
        <v>296</v>
      </c>
      <c r="V994" s="188" t="s">
        <v>205</v>
      </c>
      <c r="W994" s="189" t="s">
        <v>619</v>
      </c>
      <c r="X994" s="189" t="s">
        <v>107</v>
      </c>
      <c r="Y994" s="190" t="s">
        <v>614</v>
      </c>
      <c r="Z994" s="83">
        <v>700</v>
      </c>
      <c r="AA994" s="83" t="s">
        <v>193</v>
      </c>
      <c r="AB994" s="83" t="s">
        <v>181</v>
      </c>
      <c r="AC994" s="83" t="s">
        <v>102</v>
      </c>
      <c r="AD994" s="83" t="s">
        <v>9004</v>
      </c>
      <c r="AE994" s="83" t="s">
        <v>102</v>
      </c>
      <c r="AF994" s="83" t="s">
        <v>102</v>
      </c>
      <c r="AG994" s="83" t="s">
        <v>174</v>
      </c>
      <c r="AH994" s="83" t="s">
        <v>8993</v>
      </c>
      <c r="AI994" s="83" t="s">
        <v>104</v>
      </c>
      <c r="AJ994" s="83" t="s">
        <v>105</v>
      </c>
      <c r="AK994" s="191" t="s">
        <v>9004</v>
      </c>
      <c r="AL994" s="191" t="s">
        <v>102</v>
      </c>
      <c r="AM994" s="191" t="s">
        <v>102</v>
      </c>
      <c r="AN994" s="191" t="s">
        <v>174</v>
      </c>
      <c r="AO994" s="191" t="s">
        <v>8993</v>
      </c>
      <c r="AP994" s="191" t="s">
        <v>104</v>
      </c>
      <c r="AQ994" s="191" t="s">
        <v>105</v>
      </c>
      <c r="AR994" s="191" t="s">
        <v>106</v>
      </c>
      <c r="AS994" s="191" t="s">
        <v>9004</v>
      </c>
      <c r="AT994" s="191" t="s">
        <v>488</v>
      </c>
      <c r="AU994" s="191" t="s">
        <v>9005</v>
      </c>
      <c r="AV994" s="191" t="s">
        <v>104</v>
      </c>
      <c r="AW994" s="191" t="s">
        <v>204</v>
      </c>
      <c r="AX994" s="191"/>
      <c r="AY994" s="192" t="s">
        <v>454</v>
      </c>
      <c r="AZ994" s="192" t="s">
        <v>416</v>
      </c>
      <c r="BA994" s="91" t="s">
        <v>108</v>
      </c>
      <c r="BB994" s="90">
        <v>0</v>
      </c>
      <c r="BC994" s="93" t="s">
        <v>102</v>
      </c>
      <c r="BD994" s="93" t="s">
        <v>102</v>
      </c>
      <c r="BE994" s="93" t="s">
        <v>102</v>
      </c>
      <c r="BF994" s="93" t="s">
        <v>102</v>
      </c>
      <c r="BG994" s="97" t="s">
        <v>108</v>
      </c>
      <c r="BH994" s="93" t="s">
        <v>108</v>
      </c>
      <c r="BI994" s="93" t="s">
        <v>102</v>
      </c>
      <c r="BJ994" s="93" t="s">
        <v>102</v>
      </c>
      <c r="BK994" s="93" t="s">
        <v>102</v>
      </c>
      <c r="BL994" s="93" t="s">
        <v>102</v>
      </c>
      <c r="BM994" s="93" t="s">
        <v>102</v>
      </c>
      <c r="BN994" s="93" t="s">
        <v>102</v>
      </c>
      <c r="BO994" s="93" t="s">
        <v>102</v>
      </c>
      <c r="BP994" s="96" t="s">
        <v>102</v>
      </c>
      <c r="BQ994" s="90">
        <v>0</v>
      </c>
      <c r="BR994" s="93" t="s">
        <v>102</v>
      </c>
      <c r="BS994" s="93" t="s">
        <v>102</v>
      </c>
      <c r="BT994" s="93" t="s">
        <v>102</v>
      </c>
      <c r="BU994" s="93" t="s">
        <v>102</v>
      </c>
      <c r="BV994" s="97" t="s">
        <v>108</v>
      </c>
      <c r="BW994" s="93" t="s">
        <v>108</v>
      </c>
      <c r="BX994" s="95" t="s">
        <v>102</v>
      </c>
      <c r="BY994" s="93" t="s">
        <v>102</v>
      </c>
      <c r="BZ994" s="93" t="s">
        <v>102</v>
      </c>
      <c r="CA994" s="93" t="s">
        <v>102</v>
      </c>
      <c r="CB994" s="93" t="s">
        <v>102</v>
      </c>
      <c r="CC994" s="93" t="s">
        <v>102</v>
      </c>
      <c r="CD994" s="93" t="s">
        <v>102</v>
      </c>
      <c r="CE994" s="193" t="s">
        <v>102</v>
      </c>
      <c r="CF994" s="194" t="s">
        <v>436</v>
      </c>
      <c r="CG994" s="195" t="s">
        <v>9006</v>
      </c>
      <c r="CH994" s="101" t="s">
        <v>310</v>
      </c>
      <c r="CI994" s="102"/>
      <c r="CJ994" s="196" t="s">
        <v>9007</v>
      </c>
      <c r="CK994" s="104" t="s">
        <v>190</v>
      </c>
      <c r="CL994" s="105"/>
      <c r="CM994" s="83" t="s">
        <v>623</v>
      </c>
      <c r="CN994" s="106" t="s">
        <v>624</v>
      </c>
      <c r="CO994" s="197" t="s">
        <v>625</v>
      </c>
      <c r="CP994" s="107"/>
      <c r="CQ994" s="198" t="s">
        <v>474</v>
      </c>
      <c r="CR994" s="198" t="s">
        <v>474</v>
      </c>
      <c r="CS994" s="199"/>
      <c r="CT994" s="83" t="s">
        <v>109</v>
      </c>
      <c r="CU994" s="83" t="s">
        <v>109</v>
      </c>
      <c r="CV994" s="83">
        <v>16</v>
      </c>
      <c r="CW994" s="83" t="s">
        <v>139</v>
      </c>
      <c r="CX994" s="83">
        <v>16</v>
      </c>
      <c r="CY994" s="83" t="s">
        <v>108</v>
      </c>
      <c r="CZ994" s="83">
        <v>1308954.5</v>
      </c>
      <c r="DA994" s="83" t="s">
        <v>581</v>
      </c>
      <c r="DB994" s="83" t="s">
        <v>152</v>
      </c>
      <c r="DC994" s="83" t="s">
        <v>500</v>
      </c>
      <c r="DD994" s="83">
        <v>1184</v>
      </c>
      <c r="DE994" s="83" t="s">
        <v>606</v>
      </c>
      <c r="DF994" s="83" t="s">
        <v>152</v>
      </c>
      <c r="DG994" s="83" t="s">
        <v>500</v>
      </c>
      <c r="DH994" s="83"/>
      <c r="DI994" s="85">
        <v>43646</v>
      </c>
      <c r="DJ994" s="83" t="s">
        <v>584</v>
      </c>
      <c r="DK994" s="83" t="s">
        <v>102</v>
      </c>
      <c r="DL994" s="83" t="s">
        <v>482</v>
      </c>
      <c r="DM994" s="83">
        <v>0</v>
      </c>
      <c r="DN994" s="83" t="s">
        <v>483</v>
      </c>
      <c r="DO994" s="83">
        <v>1</v>
      </c>
      <c r="DP994" s="83">
        <v>5</v>
      </c>
      <c r="DQ994" s="83"/>
      <c r="DR994" s="83" t="s">
        <v>108</v>
      </c>
      <c r="DS994" s="83" t="s">
        <v>497</v>
      </c>
      <c r="DU994" s="215" t="s">
        <v>269</v>
      </c>
      <c r="DV994" s="136">
        <v>1</v>
      </c>
      <c r="DW994" s="136">
        <v>3</v>
      </c>
      <c r="DX994" s="215" t="s">
        <v>269</v>
      </c>
      <c r="DY994" s="215" t="s">
        <v>269</v>
      </c>
      <c r="DZ994" s="215" t="s">
        <v>269</v>
      </c>
      <c r="EA994" s="215" t="s">
        <v>269</v>
      </c>
      <c r="EB994" s="215" t="s">
        <v>269</v>
      </c>
      <c r="EC994" s="215" t="s">
        <v>269</v>
      </c>
      <c r="ED994" s="215" t="s">
        <v>269</v>
      </c>
      <c r="EE994" s="215" t="s">
        <v>269</v>
      </c>
    </row>
    <row r="995" spans="1:135" ht="28.8" x14ac:dyDescent="0.55000000000000004">
      <c r="A995" s="83" t="s">
        <v>130</v>
      </c>
      <c r="B995" s="136">
        <v>975923</v>
      </c>
      <c r="C995" t="s">
        <v>679</v>
      </c>
      <c r="D995" s="83" t="s">
        <v>228</v>
      </c>
      <c r="E995" s="138">
        <v>330828596675</v>
      </c>
      <c r="F995" s="83" t="s">
        <v>114</v>
      </c>
      <c r="G995" s="85">
        <v>43643</v>
      </c>
      <c r="H995" s="211" t="s">
        <v>98</v>
      </c>
      <c r="I995" s="84" t="s">
        <v>610</v>
      </c>
      <c r="J995" s="207" t="s">
        <v>627</v>
      </c>
      <c r="K995" s="208" t="s">
        <v>630</v>
      </c>
      <c r="L995" s="83" t="s">
        <v>108</v>
      </c>
      <c r="M995" s="184">
        <v>24709</v>
      </c>
      <c r="N995" s="184"/>
      <c r="O995" s="85" t="s">
        <v>102</v>
      </c>
      <c r="P995" s="185">
        <v>42491</v>
      </c>
      <c r="Q995" s="186" t="s">
        <v>203</v>
      </c>
      <c r="R995" s="186"/>
      <c r="S995" s="186"/>
      <c r="T995" s="187"/>
      <c r="U995" s="188" t="s">
        <v>296</v>
      </c>
      <c r="V995" s="188" t="s">
        <v>297</v>
      </c>
      <c r="W995" s="188" t="s">
        <v>297</v>
      </c>
      <c r="X995" s="189" t="s">
        <v>167</v>
      </c>
      <c r="Y995" s="190"/>
      <c r="Z995" s="83">
        <v>700</v>
      </c>
      <c r="AA995" s="83" t="s">
        <v>193</v>
      </c>
      <c r="AB995" s="83" t="s">
        <v>181</v>
      </c>
      <c r="AC995" s="83" t="s">
        <v>102</v>
      </c>
      <c r="AD995" s="83" t="s">
        <v>9008</v>
      </c>
      <c r="AE995" s="83" t="s">
        <v>102</v>
      </c>
      <c r="AF995" s="83" t="s">
        <v>102</v>
      </c>
      <c r="AG995" s="83" t="s">
        <v>119</v>
      </c>
      <c r="AH995" s="83" t="s">
        <v>9009</v>
      </c>
      <c r="AI995" s="83" t="s">
        <v>104</v>
      </c>
      <c r="AJ995" s="83" t="s">
        <v>105</v>
      </c>
      <c r="AK995" s="191" t="s">
        <v>9008</v>
      </c>
      <c r="AL995" s="191" t="s">
        <v>102</v>
      </c>
      <c r="AM995" s="191" t="s">
        <v>102</v>
      </c>
      <c r="AN995" s="191" t="s">
        <v>119</v>
      </c>
      <c r="AO995" s="191" t="s">
        <v>9009</v>
      </c>
      <c r="AP995" s="191" t="s">
        <v>104</v>
      </c>
      <c r="AQ995" s="191" t="s">
        <v>105</v>
      </c>
      <c r="AR995" s="191" t="s">
        <v>106</v>
      </c>
      <c r="AS995" s="191" t="s">
        <v>9008</v>
      </c>
      <c r="AT995" s="191" t="s">
        <v>485</v>
      </c>
      <c r="AU995" s="191" t="s">
        <v>9009</v>
      </c>
      <c r="AV995" s="191" t="s">
        <v>104</v>
      </c>
      <c r="AW995" s="191" t="s">
        <v>204</v>
      </c>
      <c r="AX995" s="191"/>
      <c r="AY995" s="192" t="s">
        <v>454</v>
      </c>
      <c r="AZ995" s="192" t="s">
        <v>416</v>
      </c>
      <c r="BA995" s="91" t="s">
        <v>108</v>
      </c>
      <c r="BB995" s="90">
        <v>0</v>
      </c>
      <c r="BC995" s="93" t="s">
        <v>102</v>
      </c>
      <c r="BD995" s="93" t="s">
        <v>102</v>
      </c>
      <c r="BE995" s="93" t="s">
        <v>102</v>
      </c>
      <c r="BF995" s="93" t="s">
        <v>102</v>
      </c>
      <c r="BG995" s="97" t="s">
        <v>108</v>
      </c>
      <c r="BH995" s="93" t="s">
        <v>108</v>
      </c>
      <c r="BI995" s="93" t="s">
        <v>102</v>
      </c>
      <c r="BJ995" s="93" t="s">
        <v>102</v>
      </c>
      <c r="BK995" s="93" t="s">
        <v>102</v>
      </c>
      <c r="BL995" s="93" t="s">
        <v>102</v>
      </c>
      <c r="BM995" s="93" t="s">
        <v>102</v>
      </c>
      <c r="BN995" s="93" t="s">
        <v>102</v>
      </c>
      <c r="BO995" s="93" t="s">
        <v>102</v>
      </c>
      <c r="BP995" s="96" t="s">
        <v>102</v>
      </c>
      <c r="BQ995" s="90">
        <v>0</v>
      </c>
      <c r="BR995" s="93" t="s">
        <v>102</v>
      </c>
      <c r="BS995" s="93" t="s">
        <v>102</v>
      </c>
      <c r="BT995" s="93" t="s">
        <v>102</v>
      </c>
      <c r="BU995" s="93" t="s">
        <v>102</v>
      </c>
      <c r="BV995" s="97" t="s">
        <v>108</v>
      </c>
      <c r="BW995" s="93" t="s">
        <v>108</v>
      </c>
      <c r="BX995" s="95" t="s">
        <v>102</v>
      </c>
      <c r="BY995" s="93" t="s">
        <v>102</v>
      </c>
      <c r="BZ995" s="93" t="s">
        <v>102</v>
      </c>
      <c r="CA995" s="93" t="s">
        <v>102</v>
      </c>
      <c r="CB995" s="93" t="s">
        <v>102</v>
      </c>
      <c r="CC995" s="93" t="s">
        <v>102</v>
      </c>
      <c r="CD995" s="93" t="s">
        <v>102</v>
      </c>
      <c r="CE995" s="193" t="s">
        <v>102</v>
      </c>
      <c r="CF995" s="194" t="s">
        <v>436</v>
      </c>
      <c r="CG995" s="195" t="s">
        <v>9010</v>
      </c>
      <c r="CH995" s="101" t="s">
        <v>563</v>
      </c>
      <c r="CI995" s="102"/>
      <c r="CJ995" s="196" t="s">
        <v>577</v>
      </c>
      <c r="CK995" s="104" t="s">
        <v>190</v>
      </c>
      <c r="CL995" s="105"/>
      <c r="CM995" s="83" t="s">
        <v>578</v>
      </c>
      <c r="CN995" s="106" t="s">
        <v>108</v>
      </c>
      <c r="CO995" s="197" t="s">
        <v>566</v>
      </c>
      <c r="CP995" s="107"/>
      <c r="CQ995" s="198" t="s">
        <v>107</v>
      </c>
      <c r="CR995" s="198" t="s">
        <v>107</v>
      </c>
      <c r="CS995" s="199"/>
      <c r="CT995" s="83" t="s">
        <v>109</v>
      </c>
      <c r="CU995" s="83" t="s">
        <v>109</v>
      </c>
      <c r="CV995" s="83">
        <v>66</v>
      </c>
      <c r="CW995" s="83" t="s">
        <v>270</v>
      </c>
      <c r="CX995" s="83">
        <v>66</v>
      </c>
      <c r="CY995" s="83" t="s">
        <v>108</v>
      </c>
      <c r="CZ995" s="83">
        <v>1310274</v>
      </c>
      <c r="DA995" s="83" t="s">
        <v>9011</v>
      </c>
      <c r="DB995" s="83" t="s">
        <v>118</v>
      </c>
      <c r="DC995" s="83" t="s">
        <v>108</v>
      </c>
      <c r="DD995" s="83">
        <v>9529</v>
      </c>
      <c r="DE995" s="83" t="s">
        <v>173</v>
      </c>
      <c r="DF995" s="83" t="s">
        <v>118</v>
      </c>
      <c r="DG995" s="83" t="s">
        <v>500</v>
      </c>
      <c r="DH995" s="83"/>
      <c r="DI995" s="85">
        <v>43646</v>
      </c>
      <c r="DJ995" s="83" t="s">
        <v>584</v>
      </c>
      <c r="DK995" s="83" t="s">
        <v>102</v>
      </c>
      <c r="DL995" s="83" t="s">
        <v>482</v>
      </c>
      <c r="DM995" s="83">
        <v>0</v>
      </c>
      <c r="DN995" s="83" t="s">
        <v>483</v>
      </c>
      <c r="DO995" s="83">
        <v>1</v>
      </c>
      <c r="DP995" s="83">
        <v>6</v>
      </c>
      <c r="DQ995" s="83"/>
      <c r="DR995" s="83" t="s">
        <v>108</v>
      </c>
      <c r="DS995" s="83" t="s">
        <v>497</v>
      </c>
      <c r="DU995" s="215" t="s">
        <v>269</v>
      </c>
      <c r="DV995" s="136">
        <v>1</v>
      </c>
      <c r="DW995" s="136">
        <v>3</v>
      </c>
      <c r="DX995" s="215" t="s">
        <v>269</v>
      </c>
      <c r="DY995" s="215" t="s">
        <v>269</v>
      </c>
      <c r="DZ995" s="215" t="s">
        <v>269</v>
      </c>
      <c r="EA995" s="215" t="s">
        <v>269</v>
      </c>
      <c r="EB995" s="215" t="s">
        <v>269</v>
      </c>
      <c r="EC995" s="215" t="s">
        <v>269</v>
      </c>
      <c r="ED995" s="215" t="s">
        <v>269</v>
      </c>
      <c r="EE995" s="215" t="s">
        <v>269</v>
      </c>
    </row>
    <row r="996" spans="1:135" ht="57.6" x14ac:dyDescent="0.55000000000000004">
      <c r="A996" s="83" t="s">
        <v>130</v>
      </c>
      <c r="B996" s="136">
        <v>588797</v>
      </c>
      <c r="C996" t="s">
        <v>1626</v>
      </c>
      <c r="D996" s="83" t="s">
        <v>228</v>
      </c>
      <c r="E996" s="138">
        <v>211076135717</v>
      </c>
      <c r="F996" s="83" t="s">
        <v>143</v>
      </c>
      <c r="G996" s="85">
        <v>43620</v>
      </c>
      <c r="H996" s="83" t="s">
        <v>98</v>
      </c>
      <c r="I996" s="84" t="s">
        <v>612</v>
      </c>
      <c r="J996" s="207" t="s">
        <v>628</v>
      </c>
      <c r="K996" s="208" t="s">
        <v>633</v>
      </c>
      <c r="L996" s="83" t="s">
        <v>108</v>
      </c>
      <c r="M996" s="184" t="s">
        <v>102</v>
      </c>
      <c r="N996" s="184" t="s">
        <v>556</v>
      </c>
      <c r="O996" s="85" t="s">
        <v>102</v>
      </c>
      <c r="P996" s="185">
        <v>42491</v>
      </c>
      <c r="Q996" s="186" t="s">
        <v>202</v>
      </c>
      <c r="R996" s="186" t="s">
        <v>613</v>
      </c>
      <c r="S996" s="186"/>
      <c r="T996" s="187"/>
      <c r="U996" s="188" t="s">
        <v>295</v>
      </c>
      <c r="V996" s="188" t="s">
        <v>205</v>
      </c>
      <c r="W996" s="188" t="s">
        <v>295</v>
      </c>
      <c r="X996" s="189" t="s">
        <v>107</v>
      </c>
      <c r="Y996" s="190" t="s">
        <v>614</v>
      </c>
      <c r="Z996" s="83">
        <v>700</v>
      </c>
      <c r="AA996" s="83" t="s">
        <v>193</v>
      </c>
      <c r="AB996" s="83" t="s">
        <v>181</v>
      </c>
      <c r="AC996" s="83" t="s">
        <v>102</v>
      </c>
      <c r="AD996" s="83" t="s">
        <v>9012</v>
      </c>
      <c r="AE996" s="83" t="s">
        <v>9013</v>
      </c>
      <c r="AF996" s="83" t="s">
        <v>102</v>
      </c>
      <c r="AG996" s="83" t="s">
        <v>175</v>
      </c>
      <c r="AH996" s="83" t="s">
        <v>9014</v>
      </c>
      <c r="AI996" s="83" t="s">
        <v>104</v>
      </c>
      <c r="AJ996" s="83" t="s">
        <v>105</v>
      </c>
      <c r="AK996" s="191" t="s">
        <v>9012</v>
      </c>
      <c r="AL996" s="191" t="s">
        <v>9013</v>
      </c>
      <c r="AM996" s="191" t="s">
        <v>102</v>
      </c>
      <c r="AN996" s="191" t="s">
        <v>175</v>
      </c>
      <c r="AO996" s="191" t="s">
        <v>9014</v>
      </c>
      <c r="AP996" s="191" t="s">
        <v>104</v>
      </c>
      <c r="AQ996" s="191" t="s">
        <v>105</v>
      </c>
      <c r="AR996" s="191" t="s">
        <v>106</v>
      </c>
      <c r="AS996" s="191"/>
      <c r="AT996" s="191"/>
      <c r="AU996" s="191"/>
      <c r="AV996" s="191"/>
      <c r="AW996" s="191"/>
      <c r="AX996" s="191" t="s">
        <v>575</v>
      </c>
      <c r="AY996" s="192" t="s">
        <v>454</v>
      </c>
      <c r="AZ996" s="192" t="s">
        <v>108</v>
      </c>
      <c r="BA996" s="91" t="s">
        <v>108</v>
      </c>
      <c r="BB996" s="90">
        <v>0</v>
      </c>
      <c r="BC996" s="93" t="s">
        <v>102</v>
      </c>
      <c r="BD996" s="93" t="s">
        <v>102</v>
      </c>
      <c r="BE996" s="93" t="s">
        <v>102</v>
      </c>
      <c r="BF996" s="93" t="s">
        <v>102</v>
      </c>
      <c r="BG996" s="97" t="s">
        <v>108</v>
      </c>
      <c r="BH996" s="93" t="s">
        <v>108</v>
      </c>
      <c r="BI996" s="93" t="s">
        <v>102</v>
      </c>
      <c r="BJ996" s="93" t="s">
        <v>102</v>
      </c>
      <c r="BK996" s="93" t="s">
        <v>102</v>
      </c>
      <c r="BL996" s="93" t="s">
        <v>102</v>
      </c>
      <c r="BM996" s="93" t="s">
        <v>102</v>
      </c>
      <c r="BN996" s="93" t="s">
        <v>102</v>
      </c>
      <c r="BO996" s="93" t="s">
        <v>102</v>
      </c>
      <c r="BP996" s="96" t="s">
        <v>102</v>
      </c>
      <c r="BQ996" s="90">
        <v>0</v>
      </c>
      <c r="BR996" s="93" t="s">
        <v>102</v>
      </c>
      <c r="BS996" s="93" t="s">
        <v>102</v>
      </c>
      <c r="BT996" s="93" t="s">
        <v>102</v>
      </c>
      <c r="BU996" s="93" t="s">
        <v>102</v>
      </c>
      <c r="BV996" s="97" t="s">
        <v>108</v>
      </c>
      <c r="BW996" s="93" t="s">
        <v>108</v>
      </c>
      <c r="BX996" s="95" t="s">
        <v>102</v>
      </c>
      <c r="BY996" s="93" t="s">
        <v>102</v>
      </c>
      <c r="BZ996" s="93" t="s">
        <v>102</v>
      </c>
      <c r="CA996" s="93" t="s">
        <v>102</v>
      </c>
      <c r="CB996" s="93" t="s">
        <v>102</v>
      </c>
      <c r="CC996" s="93" t="s">
        <v>102</v>
      </c>
      <c r="CD996" s="93" t="s">
        <v>102</v>
      </c>
      <c r="CE996" s="193" t="s">
        <v>102</v>
      </c>
      <c r="CF996" s="194" t="s">
        <v>508</v>
      </c>
      <c r="CG996" s="195" t="s">
        <v>102</v>
      </c>
      <c r="CH996" s="101" t="e">
        <v>#N/A</v>
      </c>
      <c r="CI996" s="102" t="s">
        <v>580</v>
      </c>
      <c r="CJ996" s="196" t="s">
        <v>108</v>
      </c>
      <c r="CK996" s="104" t="s">
        <v>109</v>
      </c>
      <c r="CL996" s="105" t="s">
        <v>579</v>
      </c>
      <c r="CM996" s="83" t="s">
        <v>108</v>
      </c>
      <c r="CN996" s="106" t="s">
        <v>108</v>
      </c>
      <c r="CO996" s="197" t="s">
        <v>108</v>
      </c>
      <c r="CP996" s="107"/>
      <c r="CQ996" s="198" t="s">
        <v>474</v>
      </c>
      <c r="CR996" s="198" t="s">
        <v>474</v>
      </c>
      <c r="CS996" s="199" t="s">
        <v>616</v>
      </c>
      <c r="CT996" s="83" t="s">
        <v>109</v>
      </c>
      <c r="CU996" s="83" t="s">
        <v>109</v>
      </c>
      <c r="CV996" s="83">
        <v>31</v>
      </c>
      <c r="CW996" s="83" t="s">
        <v>112</v>
      </c>
      <c r="CX996" s="83">
        <v>31</v>
      </c>
      <c r="CY996" s="83" t="s">
        <v>9015</v>
      </c>
      <c r="CZ996" s="83">
        <v>1311593.5</v>
      </c>
      <c r="DA996" s="83" t="s">
        <v>138</v>
      </c>
      <c r="DB996" s="83" t="s">
        <v>124</v>
      </c>
      <c r="DC996" s="83" t="s">
        <v>501</v>
      </c>
      <c r="DD996" s="83">
        <v>5607</v>
      </c>
      <c r="DE996" s="83" t="s">
        <v>582</v>
      </c>
      <c r="DF996" s="83" t="s">
        <v>145</v>
      </c>
      <c r="DG996" s="83" t="s">
        <v>501</v>
      </c>
      <c r="DH996" s="83" t="s">
        <v>582</v>
      </c>
      <c r="DI996" s="85">
        <v>43646</v>
      </c>
      <c r="DJ996" s="83" t="s">
        <v>584</v>
      </c>
      <c r="DK996" s="83" t="s">
        <v>102</v>
      </c>
      <c r="DL996" s="83" t="s">
        <v>482</v>
      </c>
      <c r="DM996" s="83">
        <v>0</v>
      </c>
      <c r="DN996" s="83" t="s">
        <v>238</v>
      </c>
      <c r="DO996" s="83">
        <v>1</v>
      </c>
      <c r="DP996" s="83">
        <v>6</v>
      </c>
      <c r="DQ996" s="83"/>
      <c r="DR996" s="83" t="s">
        <v>108</v>
      </c>
      <c r="DS996" s="83" t="s">
        <v>497</v>
      </c>
      <c r="DU996" s="215" t="s">
        <v>269</v>
      </c>
      <c r="DV996" s="136">
        <v>1</v>
      </c>
      <c r="DW996" s="136">
        <v>3</v>
      </c>
      <c r="DX996" s="215" t="s">
        <v>269</v>
      </c>
      <c r="DY996" s="215" t="s">
        <v>269</v>
      </c>
      <c r="DZ996" s="215" t="s">
        <v>269</v>
      </c>
      <c r="EA996" s="215" t="s">
        <v>269</v>
      </c>
      <c r="EB996" s="215" t="s">
        <v>269</v>
      </c>
      <c r="EC996" s="215" t="s">
        <v>269</v>
      </c>
      <c r="ED996" s="215" t="s">
        <v>269</v>
      </c>
      <c r="EE996" s="215" t="s">
        <v>269</v>
      </c>
    </row>
    <row r="997" spans="1:135" ht="28.8" x14ac:dyDescent="0.55000000000000004">
      <c r="A997" s="83" t="s">
        <v>130</v>
      </c>
      <c r="B997" s="136">
        <v>365904</v>
      </c>
      <c r="C997" t="s">
        <v>1627</v>
      </c>
      <c r="D997" s="83" t="s">
        <v>228</v>
      </c>
      <c r="E997" s="138">
        <v>420015946628</v>
      </c>
      <c r="F997" s="83" t="s">
        <v>114</v>
      </c>
      <c r="G997" s="85">
        <v>43634</v>
      </c>
      <c r="H997" s="83" t="s">
        <v>98</v>
      </c>
      <c r="I997" s="84" t="s">
        <v>618</v>
      </c>
      <c r="J997" s="207" t="s">
        <v>629</v>
      </c>
      <c r="K997" s="208" t="s">
        <v>634</v>
      </c>
      <c r="L997" s="83" t="s">
        <v>108</v>
      </c>
      <c r="M997" s="184">
        <v>27799</v>
      </c>
      <c r="N997" s="184"/>
      <c r="O997" s="85" t="s">
        <v>102</v>
      </c>
      <c r="P997" s="185">
        <v>43013</v>
      </c>
      <c r="Q997" s="186" t="s">
        <v>203</v>
      </c>
      <c r="R997" s="186"/>
      <c r="S997" s="186"/>
      <c r="T997" s="187"/>
      <c r="U997" s="188" t="s">
        <v>296</v>
      </c>
      <c r="V997" s="188" t="s">
        <v>205</v>
      </c>
      <c r="W997" s="189" t="s">
        <v>619</v>
      </c>
      <c r="X997" s="189" t="s">
        <v>107</v>
      </c>
      <c r="Y997" s="190" t="s">
        <v>614</v>
      </c>
      <c r="Z997" s="83">
        <v>700</v>
      </c>
      <c r="AA997" s="83" t="s">
        <v>193</v>
      </c>
      <c r="AB997" s="83" t="s">
        <v>181</v>
      </c>
      <c r="AC997" s="83" t="s">
        <v>102</v>
      </c>
      <c r="AD997" s="83" t="s">
        <v>9016</v>
      </c>
      <c r="AE997" s="83" t="s">
        <v>102</v>
      </c>
      <c r="AF997" s="83" t="s">
        <v>102</v>
      </c>
      <c r="AG997" s="83" t="s">
        <v>174</v>
      </c>
      <c r="AH997" s="83" t="s">
        <v>9005</v>
      </c>
      <c r="AI997" s="83" t="s">
        <v>104</v>
      </c>
      <c r="AJ997" s="83" t="s">
        <v>105</v>
      </c>
      <c r="AK997" s="191" t="s">
        <v>9016</v>
      </c>
      <c r="AL997" s="191" t="s">
        <v>102</v>
      </c>
      <c r="AM997" s="191" t="s">
        <v>102</v>
      </c>
      <c r="AN997" s="191" t="s">
        <v>174</v>
      </c>
      <c r="AO997" s="191" t="s">
        <v>9005</v>
      </c>
      <c r="AP997" s="191" t="s">
        <v>104</v>
      </c>
      <c r="AQ997" s="191" t="s">
        <v>105</v>
      </c>
      <c r="AR997" s="191" t="s">
        <v>106</v>
      </c>
      <c r="AS997" s="191" t="s">
        <v>9016</v>
      </c>
      <c r="AT997" s="191" t="s">
        <v>488</v>
      </c>
      <c r="AU997" s="191" t="s">
        <v>9017</v>
      </c>
      <c r="AV997" s="191" t="s">
        <v>104</v>
      </c>
      <c r="AW997" s="191" t="s">
        <v>204</v>
      </c>
      <c r="AX997" s="191"/>
      <c r="AY997" s="192" t="s">
        <v>454</v>
      </c>
      <c r="AZ997" s="192" t="s">
        <v>416</v>
      </c>
      <c r="BA997" s="91" t="s">
        <v>108</v>
      </c>
      <c r="BB997" s="90">
        <v>0</v>
      </c>
      <c r="BC997" s="93" t="s">
        <v>102</v>
      </c>
      <c r="BD997" s="93" t="s">
        <v>102</v>
      </c>
      <c r="BE997" s="93" t="s">
        <v>102</v>
      </c>
      <c r="BF997" s="93" t="s">
        <v>102</v>
      </c>
      <c r="BG997" s="97" t="s">
        <v>108</v>
      </c>
      <c r="BH997" s="93" t="s">
        <v>108</v>
      </c>
      <c r="BI997" s="93" t="s">
        <v>102</v>
      </c>
      <c r="BJ997" s="93" t="s">
        <v>102</v>
      </c>
      <c r="BK997" s="93" t="s">
        <v>102</v>
      </c>
      <c r="BL997" s="93" t="s">
        <v>102</v>
      </c>
      <c r="BM997" s="93" t="s">
        <v>102</v>
      </c>
      <c r="BN997" s="93" t="s">
        <v>102</v>
      </c>
      <c r="BO997" s="93" t="s">
        <v>102</v>
      </c>
      <c r="BP997" s="96" t="s">
        <v>102</v>
      </c>
      <c r="BQ997" s="90">
        <v>0</v>
      </c>
      <c r="BR997" s="93" t="s">
        <v>102</v>
      </c>
      <c r="BS997" s="93" t="s">
        <v>102</v>
      </c>
      <c r="BT997" s="93" t="s">
        <v>102</v>
      </c>
      <c r="BU997" s="93" t="s">
        <v>102</v>
      </c>
      <c r="BV997" s="97" t="s">
        <v>108</v>
      </c>
      <c r="BW997" s="93" t="s">
        <v>108</v>
      </c>
      <c r="BX997" s="95" t="s">
        <v>102</v>
      </c>
      <c r="BY997" s="93" t="s">
        <v>102</v>
      </c>
      <c r="BZ997" s="93" t="s">
        <v>102</v>
      </c>
      <c r="CA997" s="93" t="s">
        <v>102</v>
      </c>
      <c r="CB997" s="93" t="s">
        <v>102</v>
      </c>
      <c r="CC997" s="93" t="s">
        <v>102</v>
      </c>
      <c r="CD997" s="93" t="s">
        <v>102</v>
      </c>
      <c r="CE997" s="193" t="s">
        <v>102</v>
      </c>
      <c r="CF997" s="194" t="s">
        <v>436</v>
      </c>
      <c r="CG997" s="195" t="s">
        <v>9018</v>
      </c>
      <c r="CH997" s="101" t="s">
        <v>310</v>
      </c>
      <c r="CI997" s="102"/>
      <c r="CJ997" s="196" t="s">
        <v>9019</v>
      </c>
      <c r="CK997" s="104" t="s">
        <v>190</v>
      </c>
      <c r="CL997" s="105"/>
      <c r="CM997" s="83" t="s">
        <v>623</v>
      </c>
      <c r="CN997" s="106" t="s">
        <v>624</v>
      </c>
      <c r="CO997" s="197" t="s">
        <v>625</v>
      </c>
      <c r="CP997" s="107"/>
      <c r="CQ997" s="198" t="s">
        <v>474</v>
      </c>
      <c r="CR997" s="198" t="s">
        <v>474</v>
      </c>
      <c r="CS997" s="199"/>
      <c r="CT997" s="83" t="s">
        <v>109</v>
      </c>
      <c r="CU997" s="83" t="s">
        <v>109</v>
      </c>
      <c r="CV997" s="83">
        <v>80</v>
      </c>
      <c r="CW997" s="83" t="s">
        <v>139</v>
      </c>
      <c r="CX997" s="83">
        <v>80</v>
      </c>
      <c r="CY997" s="83" t="s">
        <v>108</v>
      </c>
      <c r="CZ997" s="83">
        <v>1312913</v>
      </c>
      <c r="DA997" s="83" t="s">
        <v>581</v>
      </c>
      <c r="DB997" s="83" t="s">
        <v>152</v>
      </c>
      <c r="DC997" s="83" t="s">
        <v>500</v>
      </c>
      <c r="DD997" s="83">
        <v>2195</v>
      </c>
      <c r="DE997" s="83" t="s">
        <v>606</v>
      </c>
      <c r="DF997" s="83" t="s">
        <v>152</v>
      </c>
      <c r="DG997" s="83" t="s">
        <v>500</v>
      </c>
      <c r="DH997" s="83"/>
      <c r="DI997" s="85">
        <v>43646</v>
      </c>
      <c r="DJ997" s="83" t="s">
        <v>584</v>
      </c>
      <c r="DK997" s="83" t="s">
        <v>102</v>
      </c>
      <c r="DL997" s="83" t="s">
        <v>482</v>
      </c>
      <c r="DM997" s="83">
        <v>0</v>
      </c>
      <c r="DN997" s="83" t="s">
        <v>483</v>
      </c>
      <c r="DO997" s="83">
        <v>1</v>
      </c>
      <c r="DP997" s="83">
        <v>6</v>
      </c>
      <c r="DQ997" s="83"/>
      <c r="DR997" s="83" t="s">
        <v>108</v>
      </c>
      <c r="DS997" s="83" t="s">
        <v>497</v>
      </c>
      <c r="DU997" s="215" t="s">
        <v>269</v>
      </c>
      <c r="DV997" s="136">
        <v>1</v>
      </c>
      <c r="DW997" s="136">
        <v>3</v>
      </c>
      <c r="DX997" s="215" t="s">
        <v>269</v>
      </c>
      <c r="DY997" s="215" t="s">
        <v>269</v>
      </c>
      <c r="DZ997" s="215" t="s">
        <v>269</v>
      </c>
      <c r="EA997" s="215" t="s">
        <v>269</v>
      </c>
      <c r="EB997" s="215" t="s">
        <v>269</v>
      </c>
      <c r="EC997" s="215" t="s">
        <v>269</v>
      </c>
      <c r="ED997" s="215" t="s">
        <v>269</v>
      </c>
      <c r="EE997" s="215" t="s">
        <v>269</v>
      </c>
    </row>
    <row r="998" spans="1:135" ht="28.8" x14ac:dyDescent="0.55000000000000004">
      <c r="A998" s="83" t="s">
        <v>130</v>
      </c>
      <c r="B998" s="136">
        <v>585061</v>
      </c>
      <c r="C998" t="s">
        <v>1628</v>
      </c>
      <c r="D998" s="83" t="s">
        <v>228</v>
      </c>
      <c r="E998" s="138">
        <v>576845132289</v>
      </c>
      <c r="F998" s="83" t="s">
        <v>114</v>
      </c>
      <c r="G998" s="85">
        <v>43643</v>
      </c>
      <c r="H998" s="211" t="s">
        <v>98</v>
      </c>
      <c r="I998" s="84" t="s">
        <v>610</v>
      </c>
      <c r="J998" s="207" t="s">
        <v>627</v>
      </c>
      <c r="K998" s="208" t="s">
        <v>630</v>
      </c>
      <c r="L998" s="83" t="s">
        <v>108</v>
      </c>
      <c r="M998" s="184">
        <v>24710</v>
      </c>
      <c r="N998" s="184"/>
      <c r="O998" s="85" t="s">
        <v>102</v>
      </c>
      <c r="P998" s="185">
        <v>42491</v>
      </c>
      <c r="Q998" s="186" t="s">
        <v>203</v>
      </c>
      <c r="R998" s="186"/>
      <c r="S998" s="186"/>
      <c r="T998" s="187"/>
      <c r="U998" s="188" t="s">
        <v>296</v>
      </c>
      <c r="V998" s="188" t="s">
        <v>297</v>
      </c>
      <c r="W998" s="188" t="s">
        <v>297</v>
      </c>
      <c r="X998" s="189" t="s">
        <v>167</v>
      </c>
      <c r="Y998" s="190"/>
      <c r="Z998" s="83">
        <v>700</v>
      </c>
      <c r="AA998" s="83" t="s">
        <v>193</v>
      </c>
      <c r="AB998" s="83" t="s">
        <v>181</v>
      </c>
      <c r="AC998" s="83" t="s">
        <v>102</v>
      </c>
      <c r="AD998" s="83" t="s">
        <v>9020</v>
      </c>
      <c r="AE998" s="83" t="s">
        <v>102</v>
      </c>
      <c r="AF998" s="83" t="s">
        <v>102</v>
      </c>
      <c r="AG998" s="83" t="s">
        <v>119</v>
      </c>
      <c r="AH998" s="83" t="s">
        <v>9021</v>
      </c>
      <c r="AI998" s="83" t="s">
        <v>104</v>
      </c>
      <c r="AJ998" s="83" t="s">
        <v>105</v>
      </c>
      <c r="AK998" s="191" t="s">
        <v>9020</v>
      </c>
      <c r="AL998" s="191" t="s">
        <v>102</v>
      </c>
      <c r="AM998" s="191" t="s">
        <v>102</v>
      </c>
      <c r="AN998" s="191" t="s">
        <v>119</v>
      </c>
      <c r="AO998" s="191" t="s">
        <v>9021</v>
      </c>
      <c r="AP998" s="191" t="s">
        <v>104</v>
      </c>
      <c r="AQ998" s="191" t="s">
        <v>105</v>
      </c>
      <c r="AR998" s="191" t="s">
        <v>106</v>
      </c>
      <c r="AS998" s="191" t="s">
        <v>9020</v>
      </c>
      <c r="AT998" s="191" t="s">
        <v>485</v>
      </c>
      <c r="AU998" s="191" t="s">
        <v>9021</v>
      </c>
      <c r="AV998" s="191" t="s">
        <v>104</v>
      </c>
      <c r="AW998" s="191" t="s">
        <v>204</v>
      </c>
      <c r="AX998" s="191"/>
      <c r="AY998" s="192" t="s">
        <v>454</v>
      </c>
      <c r="AZ998" s="192" t="s">
        <v>416</v>
      </c>
      <c r="BA998" s="91" t="s">
        <v>108</v>
      </c>
      <c r="BB998" s="90">
        <v>0</v>
      </c>
      <c r="BC998" s="93" t="s">
        <v>102</v>
      </c>
      <c r="BD998" s="93" t="s">
        <v>102</v>
      </c>
      <c r="BE998" s="93" t="s">
        <v>102</v>
      </c>
      <c r="BF998" s="93" t="s">
        <v>102</v>
      </c>
      <c r="BG998" s="97" t="s">
        <v>108</v>
      </c>
      <c r="BH998" s="93" t="s">
        <v>108</v>
      </c>
      <c r="BI998" s="93" t="s">
        <v>102</v>
      </c>
      <c r="BJ998" s="93" t="s">
        <v>102</v>
      </c>
      <c r="BK998" s="93" t="s">
        <v>102</v>
      </c>
      <c r="BL998" s="93" t="s">
        <v>102</v>
      </c>
      <c r="BM998" s="93" t="s">
        <v>102</v>
      </c>
      <c r="BN998" s="93" t="s">
        <v>102</v>
      </c>
      <c r="BO998" s="93" t="s">
        <v>102</v>
      </c>
      <c r="BP998" s="96" t="s">
        <v>102</v>
      </c>
      <c r="BQ998" s="90">
        <v>0</v>
      </c>
      <c r="BR998" s="93" t="s">
        <v>102</v>
      </c>
      <c r="BS998" s="93" t="s">
        <v>102</v>
      </c>
      <c r="BT998" s="93" t="s">
        <v>102</v>
      </c>
      <c r="BU998" s="93" t="s">
        <v>102</v>
      </c>
      <c r="BV998" s="97" t="s">
        <v>108</v>
      </c>
      <c r="BW998" s="93" t="s">
        <v>108</v>
      </c>
      <c r="BX998" s="95" t="s">
        <v>102</v>
      </c>
      <c r="BY998" s="93" t="s">
        <v>102</v>
      </c>
      <c r="BZ998" s="93" t="s">
        <v>102</v>
      </c>
      <c r="CA998" s="93" t="s">
        <v>102</v>
      </c>
      <c r="CB998" s="93" t="s">
        <v>102</v>
      </c>
      <c r="CC998" s="93" t="s">
        <v>102</v>
      </c>
      <c r="CD998" s="93" t="s">
        <v>102</v>
      </c>
      <c r="CE998" s="193" t="s">
        <v>102</v>
      </c>
      <c r="CF998" s="194" t="s">
        <v>436</v>
      </c>
      <c r="CG998" s="195" t="s">
        <v>9022</v>
      </c>
      <c r="CH998" s="101" t="s">
        <v>563</v>
      </c>
      <c r="CI998" s="102"/>
      <c r="CJ998" s="196" t="s">
        <v>577</v>
      </c>
      <c r="CK998" s="104" t="s">
        <v>190</v>
      </c>
      <c r="CL998" s="105"/>
      <c r="CM998" s="83" t="s">
        <v>578</v>
      </c>
      <c r="CN998" s="106" t="s">
        <v>108</v>
      </c>
      <c r="CO998" s="197" t="s">
        <v>566</v>
      </c>
      <c r="CP998" s="107"/>
      <c r="CQ998" s="198" t="s">
        <v>107</v>
      </c>
      <c r="CR998" s="198" t="s">
        <v>107</v>
      </c>
      <c r="CS998" s="199"/>
      <c r="CT998" s="83" t="s">
        <v>109</v>
      </c>
      <c r="CU998" s="83" t="s">
        <v>109</v>
      </c>
      <c r="CV998" s="83">
        <v>61</v>
      </c>
      <c r="CW998" s="83" t="s">
        <v>270</v>
      </c>
      <c r="CX998" s="83">
        <v>61</v>
      </c>
      <c r="CY998" s="83" t="s">
        <v>108</v>
      </c>
      <c r="CZ998" s="83">
        <v>1314232.5</v>
      </c>
      <c r="DA998" s="83" t="s">
        <v>9023</v>
      </c>
      <c r="DB998" s="83" t="s">
        <v>118</v>
      </c>
      <c r="DC998" s="83" t="s">
        <v>108</v>
      </c>
      <c r="DD998" s="83">
        <v>9649</v>
      </c>
      <c r="DE998" s="83" t="s">
        <v>173</v>
      </c>
      <c r="DF998" s="83" t="s">
        <v>118</v>
      </c>
      <c r="DG998" s="83" t="s">
        <v>500</v>
      </c>
      <c r="DH998" s="83"/>
      <c r="DI998" s="85">
        <v>43646</v>
      </c>
      <c r="DJ998" s="83" t="s">
        <v>584</v>
      </c>
      <c r="DK998" s="83" t="s">
        <v>102</v>
      </c>
      <c r="DL998" s="83" t="s">
        <v>482</v>
      </c>
      <c r="DM998" s="83">
        <v>0</v>
      </c>
      <c r="DN998" s="83" t="s">
        <v>483</v>
      </c>
      <c r="DO998" s="83">
        <v>1</v>
      </c>
      <c r="DP998" s="83">
        <v>2</v>
      </c>
      <c r="DQ998" s="83"/>
      <c r="DR998" s="83" t="s">
        <v>108</v>
      </c>
      <c r="DS998" s="83" t="s">
        <v>497</v>
      </c>
      <c r="DU998" s="215" t="s">
        <v>269</v>
      </c>
      <c r="DV998" s="136">
        <v>1</v>
      </c>
      <c r="DW998" s="136">
        <v>3</v>
      </c>
      <c r="DX998" s="215" t="s">
        <v>269</v>
      </c>
      <c r="DY998" s="215" t="s">
        <v>269</v>
      </c>
      <c r="DZ998" s="215" t="s">
        <v>269</v>
      </c>
      <c r="EA998" s="215" t="s">
        <v>269</v>
      </c>
      <c r="EB998" s="215" t="s">
        <v>269</v>
      </c>
      <c r="EC998" s="215" t="s">
        <v>269</v>
      </c>
      <c r="ED998" s="215" t="s">
        <v>269</v>
      </c>
      <c r="EE998" s="215" t="s">
        <v>269</v>
      </c>
    </row>
    <row r="999" spans="1:135" ht="57.6" x14ac:dyDescent="0.55000000000000004">
      <c r="A999" s="83" t="s">
        <v>130</v>
      </c>
      <c r="B999" s="136">
        <v>825200</v>
      </c>
      <c r="C999" t="s">
        <v>1629</v>
      </c>
      <c r="D999" s="83" t="s">
        <v>228</v>
      </c>
      <c r="E999" s="138">
        <v>749688592459</v>
      </c>
      <c r="F999" s="83" t="s">
        <v>143</v>
      </c>
      <c r="G999" s="85">
        <v>43620</v>
      </c>
      <c r="H999" s="83" t="s">
        <v>98</v>
      </c>
      <c r="I999" s="84" t="s">
        <v>612</v>
      </c>
      <c r="J999" s="207" t="s">
        <v>628</v>
      </c>
      <c r="K999" s="208" t="s">
        <v>633</v>
      </c>
      <c r="L999" s="83" t="s">
        <v>108</v>
      </c>
      <c r="M999" s="184" t="s">
        <v>102</v>
      </c>
      <c r="N999" s="184" t="s">
        <v>556</v>
      </c>
      <c r="O999" s="85" t="s">
        <v>102</v>
      </c>
      <c r="P999" s="185">
        <v>42491</v>
      </c>
      <c r="Q999" s="186" t="s">
        <v>202</v>
      </c>
      <c r="R999" s="186" t="s">
        <v>613</v>
      </c>
      <c r="S999" s="186"/>
      <c r="T999" s="187"/>
      <c r="U999" s="188" t="s">
        <v>295</v>
      </c>
      <c r="V999" s="188" t="s">
        <v>205</v>
      </c>
      <c r="W999" s="188" t="s">
        <v>295</v>
      </c>
      <c r="X999" s="189" t="s">
        <v>107</v>
      </c>
      <c r="Y999" s="190" t="s">
        <v>614</v>
      </c>
      <c r="Z999" s="83">
        <v>700</v>
      </c>
      <c r="AA999" s="83" t="s">
        <v>193</v>
      </c>
      <c r="AB999" s="83" t="s">
        <v>181</v>
      </c>
      <c r="AC999" s="83" t="s">
        <v>102</v>
      </c>
      <c r="AD999" s="83" t="s">
        <v>9024</v>
      </c>
      <c r="AE999" s="83" t="s">
        <v>9025</v>
      </c>
      <c r="AF999" s="83" t="s">
        <v>102</v>
      </c>
      <c r="AG999" s="83" t="s">
        <v>175</v>
      </c>
      <c r="AH999" s="83" t="s">
        <v>9026</v>
      </c>
      <c r="AI999" s="83" t="s">
        <v>104</v>
      </c>
      <c r="AJ999" s="83" t="s">
        <v>105</v>
      </c>
      <c r="AK999" s="191" t="s">
        <v>9024</v>
      </c>
      <c r="AL999" s="191" t="s">
        <v>9025</v>
      </c>
      <c r="AM999" s="191" t="s">
        <v>102</v>
      </c>
      <c r="AN999" s="191" t="s">
        <v>175</v>
      </c>
      <c r="AO999" s="191" t="s">
        <v>9026</v>
      </c>
      <c r="AP999" s="191" t="s">
        <v>104</v>
      </c>
      <c r="AQ999" s="191" t="s">
        <v>105</v>
      </c>
      <c r="AR999" s="191" t="s">
        <v>106</v>
      </c>
      <c r="AS999" s="191"/>
      <c r="AT999" s="191"/>
      <c r="AU999" s="191"/>
      <c r="AV999" s="191"/>
      <c r="AW999" s="191"/>
      <c r="AX999" s="191" t="s">
        <v>575</v>
      </c>
      <c r="AY999" s="192" t="s">
        <v>454</v>
      </c>
      <c r="AZ999" s="192" t="s">
        <v>108</v>
      </c>
      <c r="BA999" s="91" t="s">
        <v>108</v>
      </c>
      <c r="BB999" s="90">
        <v>0</v>
      </c>
      <c r="BC999" s="93" t="s">
        <v>102</v>
      </c>
      <c r="BD999" s="93" t="s">
        <v>102</v>
      </c>
      <c r="BE999" s="93" t="s">
        <v>102</v>
      </c>
      <c r="BF999" s="93" t="s">
        <v>102</v>
      </c>
      <c r="BG999" s="97" t="s">
        <v>108</v>
      </c>
      <c r="BH999" s="93" t="s">
        <v>108</v>
      </c>
      <c r="BI999" s="93" t="s">
        <v>102</v>
      </c>
      <c r="BJ999" s="93" t="s">
        <v>102</v>
      </c>
      <c r="BK999" s="93" t="s">
        <v>102</v>
      </c>
      <c r="BL999" s="93" t="s">
        <v>102</v>
      </c>
      <c r="BM999" s="93" t="s">
        <v>102</v>
      </c>
      <c r="BN999" s="93" t="s">
        <v>102</v>
      </c>
      <c r="BO999" s="93" t="s">
        <v>102</v>
      </c>
      <c r="BP999" s="96" t="s">
        <v>102</v>
      </c>
      <c r="BQ999" s="90">
        <v>0</v>
      </c>
      <c r="BR999" s="93" t="s">
        <v>102</v>
      </c>
      <c r="BS999" s="93" t="s">
        <v>102</v>
      </c>
      <c r="BT999" s="93" t="s">
        <v>102</v>
      </c>
      <c r="BU999" s="93" t="s">
        <v>102</v>
      </c>
      <c r="BV999" s="97" t="s">
        <v>108</v>
      </c>
      <c r="BW999" s="93" t="s">
        <v>108</v>
      </c>
      <c r="BX999" s="95" t="s">
        <v>102</v>
      </c>
      <c r="BY999" s="93" t="s">
        <v>102</v>
      </c>
      <c r="BZ999" s="93" t="s">
        <v>102</v>
      </c>
      <c r="CA999" s="93" t="s">
        <v>102</v>
      </c>
      <c r="CB999" s="93" t="s">
        <v>102</v>
      </c>
      <c r="CC999" s="93" t="s">
        <v>102</v>
      </c>
      <c r="CD999" s="93" t="s">
        <v>102</v>
      </c>
      <c r="CE999" s="193" t="s">
        <v>102</v>
      </c>
      <c r="CF999" s="194" t="s">
        <v>508</v>
      </c>
      <c r="CG999" s="195" t="s">
        <v>102</v>
      </c>
      <c r="CH999" s="101" t="e">
        <v>#N/A</v>
      </c>
      <c r="CI999" s="102" t="s">
        <v>580</v>
      </c>
      <c r="CJ999" s="196" t="s">
        <v>108</v>
      </c>
      <c r="CK999" s="104" t="s">
        <v>109</v>
      </c>
      <c r="CL999" s="105" t="s">
        <v>579</v>
      </c>
      <c r="CM999" s="83" t="s">
        <v>108</v>
      </c>
      <c r="CN999" s="106" t="s">
        <v>108</v>
      </c>
      <c r="CO999" s="197" t="s">
        <v>108</v>
      </c>
      <c r="CP999" s="107"/>
      <c r="CQ999" s="198" t="s">
        <v>474</v>
      </c>
      <c r="CR999" s="198" t="s">
        <v>474</v>
      </c>
      <c r="CS999" s="199" t="s">
        <v>616</v>
      </c>
      <c r="CT999" s="83" t="s">
        <v>109</v>
      </c>
      <c r="CU999" s="83" t="s">
        <v>109</v>
      </c>
      <c r="CV999" s="83">
        <v>57</v>
      </c>
      <c r="CW999" s="83" t="s">
        <v>112</v>
      </c>
      <c r="CX999" s="83">
        <v>57</v>
      </c>
      <c r="CY999" s="83" t="s">
        <v>9027</v>
      </c>
      <c r="CZ999" s="83">
        <v>1315552</v>
      </c>
      <c r="DA999" s="83" t="s">
        <v>138</v>
      </c>
      <c r="DB999" s="83" t="s">
        <v>124</v>
      </c>
      <c r="DC999" s="83" t="s">
        <v>501</v>
      </c>
      <c r="DD999" s="83">
        <v>6534</v>
      </c>
      <c r="DE999" s="83" t="s">
        <v>582</v>
      </c>
      <c r="DF999" s="83" t="s">
        <v>145</v>
      </c>
      <c r="DG999" s="83" t="s">
        <v>501</v>
      </c>
      <c r="DH999" s="83" t="s">
        <v>582</v>
      </c>
      <c r="DI999" s="85">
        <v>43646</v>
      </c>
      <c r="DJ999" s="83" t="s">
        <v>584</v>
      </c>
      <c r="DK999" s="83" t="s">
        <v>102</v>
      </c>
      <c r="DL999" s="83" t="s">
        <v>482</v>
      </c>
      <c r="DM999" s="83">
        <v>0</v>
      </c>
      <c r="DN999" s="83" t="s">
        <v>238</v>
      </c>
      <c r="DO999" s="83">
        <v>1</v>
      </c>
      <c r="DP999" s="83">
        <v>4</v>
      </c>
      <c r="DQ999" s="83"/>
      <c r="DR999" s="83" t="s">
        <v>108</v>
      </c>
      <c r="DS999" s="83" t="s">
        <v>497</v>
      </c>
      <c r="DU999" s="215" t="s">
        <v>269</v>
      </c>
      <c r="DV999" s="136">
        <v>1</v>
      </c>
      <c r="DW999" s="136">
        <v>3</v>
      </c>
      <c r="DX999" s="215" t="s">
        <v>269</v>
      </c>
      <c r="DY999" s="215" t="s">
        <v>269</v>
      </c>
      <c r="DZ999" s="215" t="s">
        <v>269</v>
      </c>
      <c r="EA999" s="215" t="s">
        <v>269</v>
      </c>
      <c r="EB999" s="215" t="s">
        <v>269</v>
      </c>
      <c r="EC999" s="215" t="s">
        <v>269</v>
      </c>
      <c r="ED999" s="215" t="s">
        <v>269</v>
      </c>
      <c r="EE999" s="215" t="s">
        <v>269</v>
      </c>
    </row>
    <row r="1000" spans="1:135" ht="28.8" x14ac:dyDescent="0.55000000000000004">
      <c r="A1000" s="83" t="s">
        <v>130</v>
      </c>
      <c r="B1000" s="136">
        <v>133547</v>
      </c>
      <c r="C1000" t="s">
        <v>860</v>
      </c>
      <c r="D1000" s="83" t="s">
        <v>228</v>
      </c>
      <c r="E1000" s="138">
        <v>490771395033</v>
      </c>
      <c r="F1000" s="83" t="s">
        <v>114</v>
      </c>
      <c r="G1000" s="85">
        <v>43634</v>
      </c>
      <c r="H1000" s="83" t="s">
        <v>98</v>
      </c>
      <c r="I1000" s="84" t="s">
        <v>618</v>
      </c>
      <c r="J1000" s="207" t="s">
        <v>629</v>
      </c>
      <c r="K1000" s="208" t="s">
        <v>634</v>
      </c>
      <c r="L1000" s="83" t="s">
        <v>108</v>
      </c>
      <c r="M1000" s="184">
        <v>27800</v>
      </c>
      <c r="N1000" s="184"/>
      <c r="O1000" s="85" t="s">
        <v>102</v>
      </c>
      <c r="P1000" s="185">
        <v>43013</v>
      </c>
      <c r="Q1000" s="186" t="s">
        <v>203</v>
      </c>
      <c r="R1000" s="186"/>
      <c r="S1000" s="186"/>
      <c r="T1000" s="187"/>
      <c r="U1000" s="188" t="s">
        <v>296</v>
      </c>
      <c r="V1000" s="188" t="s">
        <v>205</v>
      </c>
      <c r="W1000" s="189" t="s">
        <v>619</v>
      </c>
      <c r="X1000" s="189" t="s">
        <v>107</v>
      </c>
      <c r="Y1000" s="190" t="s">
        <v>614</v>
      </c>
      <c r="Z1000" s="83">
        <v>700</v>
      </c>
      <c r="AA1000" s="83" t="s">
        <v>193</v>
      </c>
      <c r="AB1000" s="83" t="s">
        <v>181</v>
      </c>
      <c r="AC1000" s="83" t="s">
        <v>102</v>
      </c>
      <c r="AD1000" s="83" t="s">
        <v>9028</v>
      </c>
      <c r="AE1000" s="83" t="s">
        <v>102</v>
      </c>
      <c r="AF1000" s="83" t="s">
        <v>102</v>
      </c>
      <c r="AG1000" s="83" t="s">
        <v>174</v>
      </c>
      <c r="AH1000" s="83" t="s">
        <v>9017</v>
      </c>
      <c r="AI1000" s="83" t="s">
        <v>104</v>
      </c>
      <c r="AJ1000" s="83" t="s">
        <v>105</v>
      </c>
      <c r="AK1000" s="191" t="s">
        <v>9028</v>
      </c>
      <c r="AL1000" s="191" t="s">
        <v>102</v>
      </c>
      <c r="AM1000" s="191" t="s">
        <v>102</v>
      </c>
      <c r="AN1000" s="191" t="s">
        <v>174</v>
      </c>
      <c r="AO1000" s="191" t="s">
        <v>9017</v>
      </c>
      <c r="AP1000" s="191" t="s">
        <v>104</v>
      </c>
      <c r="AQ1000" s="191" t="s">
        <v>105</v>
      </c>
      <c r="AR1000" s="191" t="s">
        <v>106</v>
      </c>
      <c r="AS1000" s="191" t="s">
        <v>9028</v>
      </c>
      <c r="AT1000" s="191" t="s">
        <v>488</v>
      </c>
      <c r="AU1000" s="191" t="s">
        <v>9029</v>
      </c>
      <c r="AV1000" s="191" t="s">
        <v>104</v>
      </c>
      <c r="AW1000" s="191" t="s">
        <v>204</v>
      </c>
      <c r="AX1000" s="191"/>
      <c r="AY1000" s="192" t="s">
        <v>454</v>
      </c>
      <c r="AZ1000" s="192" t="s">
        <v>416</v>
      </c>
      <c r="BA1000" s="91" t="s">
        <v>108</v>
      </c>
      <c r="BB1000" s="90">
        <v>0</v>
      </c>
      <c r="BC1000" s="93" t="s">
        <v>102</v>
      </c>
      <c r="BD1000" s="93" t="s">
        <v>102</v>
      </c>
      <c r="BE1000" s="93" t="s">
        <v>102</v>
      </c>
      <c r="BF1000" s="93" t="s">
        <v>102</v>
      </c>
      <c r="BG1000" s="97" t="s">
        <v>108</v>
      </c>
      <c r="BH1000" s="93" t="s">
        <v>108</v>
      </c>
      <c r="BI1000" s="93" t="s">
        <v>102</v>
      </c>
      <c r="BJ1000" s="93" t="s">
        <v>102</v>
      </c>
      <c r="BK1000" s="93" t="s">
        <v>102</v>
      </c>
      <c r="BL1000" s="93" t="s">
        <v>102</v>
      </c>
      <c r="BM1000" s="93" t="s">
        <v>102</v>
      </c>
      <c r="BN1000" s="93" t="s">
        <v>102</v>
      </c>
      <c r="BO1000" s="93" t="s">
        <v>102</v>
      </c>
      <c r="BP1000" s="96" t="s">
        <v>102</v>
      </c>
      <c r="BQ1000" s="90">
        <v>0</v>
      </c>
      <c r="BR1000" s="93" t="s">
        <v>102</v>
      </c>
      <c r="BS1000" s="93" t="s">
        <v>102</v>
      </c>
      <c r="BT1000" s="93" t="s">
        <v>102</v>
      </c>
      <c r="BU1000" s="93" t="s">
        <v>102</v>
      </c>
      <c r="BV1000" s="97" t="s">
        <v>108</v>
      </c>
      <c r="BW1000" s="93" t="s">
        <v>108</v>
      </c>
      <c r="BX1000" s="95" t="s">
        <v>102</v>
      </c>
      <c r="BY1000" s="93" t="s">
        <v>102</v>
      </c>
      <c r="BZ1000" s="93" t="s">
        <v>102</v>
      </c>
      <c r="CA1000" s="93" t="s">
        <v>102</v>
      </c>
      <c r="CB1000" s="93" t="s">
        <v>102</v>
      </c>
      <c r="CC1000" s="93" t="s">
        <v>102</v>
      </c>
      <c r="CD1000" s="93" t="s">
        <v>102</v>
      </c>
      <c r="CE1000" s="193" t="s">
        <v>102</v>
      </c>
      <c r="CF1000" s="194" t="s">
        <v>436</v>
      </c>
      <c r="CG1000" s="195" t="s">
        <v>9030</v>
      </c>
      <c r="CH1000" s="101" t="s">
        <v>310</v>
      </c>
      <c r="CI1000" s="102"/>
      <c r="CJ1000" s="196" t="s">
        <v>9031</v>
      </c>
      <c r="CK1000" s="104" t="s">
        <v>190</v>
      </c>
      <c r="CL1000" s="105"/>
      <c r="CM1000" s="83" t="s">
        <v>623</v>
      </c>
      <c r="CN1000" s="106" t="s">
        <v>624</v>
      </c>
      <c r="CO1000" s="197" t="s">
        <v>625</v>
      </c>
      <c r="CP1000" s="107"/>
      <c r="CQ1000" s="198" t="s">
        <v>474</v>
      </c>
      <c r="CR1000" s="198" t="s">
        <v>474</v>
      </c>
      <c r="CS1000" s="199"/>
      <c r="CT1000" s="83" t="s">
        <v>109</v>
      </c>
      <c r="CU1000" s="83" t="s">
        <v>109</v>
      </c>
      <c r="CV1000" s="83">
        <v>57</v>
      </c>
      <c r="CW1000" s="83" t="s">
        <v>139</v>
      </c>
      <c r="CX1000" s="83">
        <v>57</v>
      </c>
      <c r="CY1000" s="83" t="s">
        <v>108</v>
      </c>
      <c r="CZ1000" s="83">
        <v>1316871.5</v>
      </c>
      <c r="DA1000" s="83" t="s">
        <v>581</v>
      </c>
      <c r="DB1000" s="83" t="s">
        <v>152</v>
      </c>
      <c r="DC1000" s="83" t="s">
        <v>500</v>
      </c>
      <c r="DD1000" s="83">
        <v>6165</v>
      </c>
      <c r="DE1000" s="83" t="s">
        <v>606</v>
      </c>
      <c r="DF1000" s="83" t="s">
        <v>152</v>
      </c>
      <c r="DG1000" s="83" t="s">
        <v>500</v>
      </c>
      <c r="DH1000" s="83"/>
      <c r="DI1000" s="85">
        <v>43646</v>
      </c>
      <c r="DJ1000" s="83" t="s">
        <v>584</v>
      </c>
      <c r="DK1000" s="83" t="s">
        <v>102</v>
      </c>
      <c r="DL1000" s="83" t="s">
        <v>482</v>
      </c>
      <c r="DM1000" s="83">
        <v>0</v>
      </c>
      <c r="DN1000" s="83" t="s">
        <v>483</v>
      </c>
      <c r="DO1000" s="83">
        <v>1</v>
      </c>
      <c r="DP1000" s="83">
        <v>6</v>
      </c>
      <c r="DQ1000" s="83"/>
      <c r="DR1000" s="83" t="s">
        <v>108</v>
      </c>
      <c r="DS1000" s="83" t="s">
        <v>497</v>
      </c>
      <c r="DU1000" s="215" t="s">
        <v>269</v>
      </c>
      <c r="DV1000" s="136">
        <v>1</v>
      </c>
      <c r="DW1000" s="136">
        <v>3</v>
      </c>
      <c r="DX1000" s="215" t="s">
        <v>269</v>
      </c>
      <c r="DY1000" s="215" t="s">
        <v>269</v>
      </c>
      <c r="DZ1000" s="215" t="s">
        <v>269</v>
      </c>
      <c r="EA1000" s="215" t="s">
        <v>269</v>
      </c>
      <c r="EB1000" s="215" t="s">
        <v>269</v>
      </c>
      <c r="EC1000" s="215" t="s">
        <v>269</v>
      </c>
      <c r="ED1000" s="215" t="s">
        <v>269</v>
      </c>
      <c r="EE1000" s="215" t="s">
        <v>269</v>
      </c>
    </row>
    <row r="1001" spans="1:135" ht="28.8" x14ac:dyDescent="0.55000000000000004">
      <c r="A1001" s="83" t="s">
        <v>130</v>
      </c>
      <c r="B1001" s="136">
        <v>809714</v>
      </c>
      <c r="C1001" t="s">
        <v>1630</v>
      </c>
      <c r="D1001" s="83" t="s">
        <v>228</v>
      </c>
      <c r="E1001" s="138">
        <v>999376823345</v>
      </c>
      <c r="F1001" s="83" t="s">
        <v>114</v>
      </c>
      <c r="G1001" s="85">
        <v>43643</v>
      </c>
      <c r="H1001" s="211" t="s">
        <v>98</v>
      </c>
      <c r="I1001" s="84" t="s">
        <v>610</v>
      </c>
      <c r="J1001" s="207" t="s">
        <v>627</v>
      </c>
      <c r="K1001" s="208" t="s">
        <v>630</v>
      </c>
      <c r="L1001" s="83" t="s">
        <v>108</v>
      </c>
      <c r="M1001" s="184">
        <v>24711</v>
      </c>
      <c r="N1001" s="184"/>
      <c r="O1001" s="85" t="s">
        <v>102</v>
      </c>
      <c r="P1001" s="185">
        <v>42491</v>
      </c>
      <c r="Q1001" s="186" t="s">
        <v>203</v>
      </c>
      <c r="R1001" s="186"/>
      <c r="S1001" s="186"/>
      <c r="T1001" s="187"/>
      <c r="U1001" s="188" t="s">
        <v>296</v>
      </c>
      <c r="V1001" s="188" t="s">
        <v>297</v>
      </c>
      <c r="W1001" s="188" t="s">
        <v>297</v>
      </c>
      <c r="X1001" s="189" t="s">
        <v>167</v>
      </c>
      <c r="Y1001" s="190"/>
      <c r="Z1001" s="83">
        <v>700</v>
      </c>
      <c r="AA1001" s="83" t="s">
        <v>193</v>
      </c>
      <c r="AB1001" s="83" t="s">
        <v>181</v>
      </c>
      <c r="AC1001" s="83" t="s">
        <v>102</v>
      </c>
      <c r="AD1001" s="83" t="s">
        <v>9032</v>
      </c>
      <c r="AE1001" s="83" t="s">
        <v>102</v>
      </c>
      <c r="AF1001" s="83" t="s">
        <v>102</v>
      </c>
      <c r="AG1001" s="83" t="s">
        <v>119</v>
      </c>
      <c r="AH1001" s="83" t="s">
        <v>9033</v>
      </c>
      <c r="AI1001" s="83" t="s">
        <v>104</v>
      </c>
      <c r="AJ1001" s="83" t="s">
        <v>105</v>
      </c>
      <c r="AK1001" s="191" t="s">
        <v>9032</v>
      </c>
      <c r="AL1001" s="191" t="s">
        <v>102</v>
      </c>
      <c r="AM1001" s="191" t="s">
        <v>102</v>
      </c>
      <c r="AN1001" s="191" t="s">
        <v>119</v>
      </c>
      <c r="AO1001" s="191" t="s">
        <v>9033</v>
      </c>
      <c r="AP1001" s="191" t="s">
        <v>104</v>
      </c>
      <c r="AQ1001" s="191" t="s">
        <v>105</v>
      </c>
      <c r="AR1001" s="191" t="s">
        <v>106</v>
      </c>
      <c r="AS1001" s="191" t="s">
        <v>9032</v>
      </c>
      <c r="AT1001" s="191" t="s">
        <v>485</v>
      </c>
      <c r="AU1001" s="191" t="s">
        <v>9033</v>
      </c>
      <c r="AV1001" s="191" t="s">
        <v>104</v>
      </c>
      <c r="AW1001" s="191" t="s">
        <v>204</v>
      </c>
      <c r="AX1001" s="191"/>
      <c r="AY1001" s="192" t="s">
        <v>454</v>
      </c>
      <c r="AZ1001" s="192" t="s">
        <v>416</v>
      </c>
      <c r="BA1001" s="91" t="s">
        <v>108</v>
      </c>
      <c r="BB1001" s="90">
        <v>0</v>
      </c>
      <c r="BC1001" s="93" t="s">
        <v>102</v>
      </c>
      <c r="BD1001" s="93" t="s">
        <v>102</v>
      </c>
      <c r="BE1001" s="93" t="s">
        <v>102</v>
      </c>
      <c r="BF1001" s="93" t="s">
        <v>102</v>
      </c>
      <c r="BG1001" s="97" t="s">
        <v>108</v>
      </c>
      <c r="BH1001" s="93" t="s">
        <v>108</v>
      </c>
      <c r="BI1001" s="93" t="s">
        <v>102</v>
      </c>
      <c r="BJ1001" s="93" t="s">
        <v>102</v>
      </c>
      <c r="BK1001" s="93" t="s">
        <v>102</v>
      </c>
      <c r="BL1001" s="93" t="s">
        <v>102</v>
      </c>
      <c r="BM1001" s="93" t="s">
        <v>102</v>
      </c>
      <c r="BN1001" s="93" t="s">
        <v>102</v>
      </c>
      <c r="BO1001" s="93" t="s">
        <v>102</v>
      </c>
      <c r="BP1001" s="96" t="s">
        <v>102</v>
      </c>
      <c r="BQ1001" s="90">
        <v>0</v>
      </c>
      <c r="BR1001" s="93" t="s">
        <v>102</v>
      </c>
      <c r="BS1001" s="93" t="s">
        <v>102</v>
      </c>
      <c r="BT1001" s="93" t="s">
        <v>102</v>
      </c>
      <c r="BU1001" s="93" t="s">
        <v>102</v>
      </c>
      <c r="BV1001" s="97" t="s">
        <v>108</v>
      </c>
      <c r="BW1001" s="93" t="s">
        <v>108</v>
      </c>
      <c r="BX1001" s="95" t="s">
        <v>102</v>
      </c>
      <c r="BY1001" s="93" t="s">
        <v>102</v>
      </c>
      <c r="BZ1001" s="93" t="s">
        <v>102</v>
      </c>
      <c r="CA1001" s="93" t="s">
        <v>102</v>
      </c>
      <c r="CB1001" s="93" t="s">
        <v>102</v>
      </c>
      <c r="CC1001" s="93" t="s">
        <v>102</v>
      </c>
      <c r="CD1001" s="93" t="s">
        <v>102</v>
      </c>
      <c r="CE1001" s="193" t="s">
        <v>102</v>
      </c>
      <c r="CF1001" s="194" t="s">
        <v>436</v>
      </c>
      <c r="CG1001" s="195" t="s">
        <v>9034</v>
      </c>
      <c r="CH1001" s="101" t="s">
        <v>563</v>
      </c>
      <c r="CI1001" s="102"/>
      <c r="CJ1001" s="196" t="s">
        <v>577</v>
      </c>
      <c r="CK1001" s="104" t="s">
        <v>190</v>
      </c>
      <c r="CL1001" s="105"/>
      <c r="CM1001" s="83" t="s">
        <v>578</v>
      </c>
      <c r="CN1001" s="106" t="s">
        <v>108</v>
      </c>
      <c r="CO1001" s="197" t="s">
        <v>566</v>
      </c>
      <c r="CP1001" s="107"/>
      <c r="CQ1001" s="198" t="s">
        <v>107</v>
      </c>
      <c r="CR1001" s="198" t="s">
        <v>107</v>
      </c>
      <c r="CS1001" s="199"/>
      <c r="CT1001" s="83" t="s">
        <v>109</v>
      </c>
      <c r="CU1001" s="83" t="s">
        <v>109</v>
      </c>
      <c r="CV1001" s="83">
        <v>98</v>
      </c>
      <c r="CW1001" s="83" t="s">
        <v>270</v>
      </c>
      <c r="CX1001" s="83">
        <v>98</v>
      </c>
      <c r="CY1001" s="83" t="s">
        <v>108</v>
      </c>
      <c r="CZ1001" s="83">
        <v>1318191</v>
      </c>
      <c r="DA1001" s="83" t="s">
        <v>9035</v>
      </c>
      <c r="DB1001" s="83" t="s">
        <v>118</v>
      </c>
      <c r="DC1001" s="83" t="s">
        <v>108</v>
      </c>
      <c r="DD1001" s="83">
        <v>7092</v>
      </c>
      <c r="DE1001" s="83" t="s">
        <v>173</v>
      </c>
      <c r="DF1001" s="83" t="s">
        <v>118</v>
      </c>
      <c r="DG1001" s="83" t="s">
        <v>500</v>
      </c>
      <c r="DH1001" s="83"/>
      <c r="DI1001" s="85">
        <v>43646</v>
      </c>
      <c r="DJ1001" s="83" t="s">
        <v>584</v>
      </c>
      <c r="DK1001" s="83" t="s">
        <v>102</v>
      </c>
      <c r="DL1001" s="83" t="s">
        <v>482</v>
      </c>
      <c r="DM1001" s="83">
        <v>0</v>
      </c>
      <c r="DN1001" s="83" t="s">
        <v>483</v>
      </c>
      <c r="DO1001" s="83">
        <v>1</v>
      </c>
      <c r="DP1001" s="83">
        <v>2</v>
      </c>
      <c r="DQ1001" s="83"/>
      <c r="DR1001" s="83" t="s">
        <v>108</v>
      </c>
      <c r="DS1001" s="83" t="s">
        <v>497</v>
      </c>
      <c r="DU1001" s="215" t="s">
        <v>269</v>
      </c>
      <c r="DV1001" s="136">
        <v>1</v>
      </c>
      <c r="DW1001" s="136">
        <v>3</v>
      </c>
      <c r="DX1001" s="215" t="s">
        <v>269</v>
      </c>
      <c r="DY1001" s="215" t="s">
        <v>269</v>
      </c>
      <c r="DZ1001" s="215" t="s">
        <v>269</v>
      </c>
      <c r="EA1001" s="215" t="s">
        <v>269</v>
      </c>
      <c r="EB1001" s="215" t="s">
        <v>269</v>
      </c>
      <c r="EC1001" s="215" t="s">
        <v>269</v>
      </c>
      <c r="ED1001" s="215" t="s">
        <v>269</v>
      </c>
      <c r="EE1001" s="215" t="s">
        <v>269</v>
      </c>
    </row>
    <row r="1002" spans="1:135" ht="57.6" x14ac:dyDescent="0.55000000000000004">
      <c r="B1002" s="136">
        <v>266500</v>
      </c>
      <c r="C1002" t="s">
        <v>1631</v>
      </c>
      <c r="D1002" s="83" t="s">
        <v>228</v>
      </c>
      <c r="E1002" s="138">
        <v>351970470016</v>
      </c>
      <c r="F1002" s="83" t="s">
        <v>143</v>
      </c>
      <c r="G1002" s="85">
        <v>43620</v>
      </c>
      <c r="H1002" s="83" t="s">
        <v>98</v>
      </c>
      <c r="I1002" s="84" t="s">
        <v>612</v>
      </c>
      <c r="J1002" s="207" t="s">
        <v>628</v>
      </c>
      <c r="K1002" s="208" t="s">
        <v>633</v>
      </c>
      <c r="L1002" s="83" t="s">
        <v>108</v>
      </c>
      <c r="M1002" s="184" t="s">
        <v>102</v>
      </c>
      <c r="N1002" s="184" t="s">
        <v>556</v>
      </c>
      <c r="O1002" s="85" t="s">
        <v>102</v>
      </c>
      <c r="P1002" s="185">
        <v>42491</v>
      </c>
      <c r="Q1002" s="186" t="s">
        <v>202</v>
      </c>
      <c r="R1002" s="186" t="s">
        <v>613</v>
      </c>
      <c r="S1002" s="186"/>
      <c r="T1002" s="187"/>
      <c r="U1002" s="188" t="s">
        <v>295</v>
      </c>
      <c r="V1002" s="188" t="s">
        <v>205</v>
      </c>
      <c r="W1002" s="188" t="s">
        <v>295</v>
      </c>
      <c r="X1002" s="189" t="s">
        <v>107</v>
      </c>
      <c r="Y1002" s="190" t="s">
        <v>614</v>
      </c>
      <c r="Z1002" s="83">
        <v>700</v>
      </c>
      <c r="AA1002" s="83" t="s">
        <v>193</v>
      </c>
      <c r="AB1002" s="83" t="s">
        <v>181</v>
      </c>
      <c r="AC1002" s="83" t="s">
        <v>102</v>
      </c>
      <c r="AD1002" s="83" t="s">
        <v>9036</v>
      </c>
      <c r="AE1002" s="83" t="s">
        <v>9037</v>
      </c>
      <c r="AF1002" s="83" t="s">
        <v>102</v>
      </c>
      <c r="AG1002" s="83" t="s">
        <v>175</v>
      </c>
      <c r="AH1002" s="83" t="s">
        <v>9038</v>
      </c>
      <c r="AI1002" s="83" t="s">
        <v>104</v>
      </c>
      <c r="AJ1002" s="83" t="s">
        <v>105</v>
      </c>
      <c r="AK1002" s="191" t="s">
        <v>9036</v>
      </c>
      <c r="AL1002" s="191" t="s">
        <v>9037</v>
      </c>
      <c r="AM1002" s="191" t="s">
        <v>102</v>
      </c>
      <c r="AN1002" s="191" t="s">
        <v>175</v>
      </c>
      <c r="AO1002" s="191" t="s">
        <v>9038</v>
      </c>
      <c r="AP1002" s="191" t="s">
        <v>104</v>
      </c>
      <c r="AQ1002" s="191" t="s">
        <v>105</v>
      </c>
      <c r="AR1002" s="191" t="s">
        <v>106</v>
      </c>
      <c r="AS1002" s="191"/>
      <c r="AT1002" s="191"/>
      <c r="AU1002" s="191"/>
      <c r="AV1002" s="191"/>
      <c r="AW1002" s="191"/>
      <c r="AX1002" s="191" t="s">
        <v>575</v>
      </c>
      <c r="AY1002" s="192" t="s">
        <v>454</v>
      </c>
      <c r="AZ1002" s="192" t="s">
        <v>108</v>
      </c>
      <c r="BA1002" s="91" t="s">
        <v>108</v>
      </c>
      <c r="BB1002" s="90">
        <v>0</v>
      </c>
      <c r="BC1002" s="93" t="s">
        <v>102</v>
      </c>
      <c r="BD1002" s="93" t="s">
        <v>102</v>
      </c>
      <c r="BE1002" s="93" t="s">
        <v>102</v>
      </c>
      <c r="BF1002" s="93" t="s">
        <v>102</v>
      </c>
      <c r="BG1002" s="97" t="s">
        <v>108</v>
      </c>
      <c r="BH1002" s="93" t="s">
        <v>108</v>
      </c>
      <c r="BI1002" s="93" t="s">
        <v>102</v>
      </c>
      <c r="BJ1002" s="93" t="s">
        <v>102</v>
      </c>
      <c r="BK1002" s="93" t="s">
        <v>102</v>
      </c>
      <c r="BL1002" s="93" t="s">
        <v>102</v>
      </c>
      <c r="BM1002" s="93" t="s">
        <v>102</v>
      </c>
      <c r="BN1002" s="93" t="s">
        <v>102</v>
      </c>
      <c r="BO1002" s="93" t="s">
        <v>102</v>
      </c>
      <c r="BP1002" s="96" t="s">
        <v>102</v>
      </c>
      <c r="BQ1002" s="90">
        <v>0</v>
      </c>
      <c r="BR1002" s="93" t="s">
        <v>102</v>
      </c>
      <c r="BS1002" s="93" t="s">
        <v>102</v>
      </c>
      <c r="BT1002" s="93" t="s">
        <v>102</v>
      </c>
      <c r="BU1002" s="93" t="s">
        <v>102</v>
      </c>
      <c r="BV1002" s="97" t="s">
        <v>108</v>
      </c>
      <c r="BW1002" s="93" t="s">
        <v>108</v>
      </c>
      <c r="BX1002" s="95" t="s">
        <v>102</v>
      </c>
      <c r="BY1002" s="93" t="s">
        <v>102</v>
      </c>
      <c r="BZ1002" s="93" t="s">
        <v>102</v>
      </c>
      <c r="CA1002" s="93" t="s">
        <v>102</v>
      </c>
      <c r="CB1002" s="93" t="s">
        <v>102</v>
      </c>
      <c r="CC1002" s="93" t="s">
        <v>102</v>
      </c>
      <c r="CD1002" s="93" t="s">
        <v>102</v>
      </c>
      <c r="CE1002" s="193" t="s">
        <v>102</v>
      </c>
      <c r="CF1002" s="194" t="s">
        <v>508</v>
      </c>
      <c r="CG1002" s="195" t="s">
        <v>102</v>
      </c>
      <c r="CH1002" s="101" t="e">
        <v>#N/A</v>
      </c>
      <c r="CI1002" s="102" t="s">
        <v>580</v>
      </c>
      <c r="CJ1002" s="196" t="s">
        <v>108</v>
      </c>
      <c r="CK1002" s="104" t="s">
        <v>109</v>
      </c>
      <c r="CL1002" s="105" t="s">
        <v>579</v>
      </c>
      <c r="CM1002" s="83" t="s">
        <v>108</v>
      </c>
      <c r="CN1002" s="106" t="s">
        <v>108</v>
      </c>
      <c r="CO1002" s="197" t="s">
        <v>108</v>
      </c>
      <c r="CP1002" s="107"/>
      <c r="CQ1002" s="198" t="s">
        <v>474</v>
      </c>
      <c r="CR1002" s="198" t="s">
        <v>474</v>
      </c>
      <c r="CS1002" s="199" t="s">
        <v>616</v>
      </c>
      <c r="CT1002" s="83" t="s">
        <v>109</v>
      </c>
      <c r="CU1002" s="83" t="s">
        <v>109</v>
      </c>
      <c r="CV1002" s="83">
        <v>84</v>
      </c>
      <c r="CW1002" s="83" t="s">
        <v>112</v>
      </c>
      <c r="CX1002" s="83">
        <v>84</v>
      </c>
      <c r="CY1002" s="83" t="s">
        <v>9039</v>
      </c>
      <c r="CZ1002" s="83">
        <v>1319510.5</v>
      </c>
      <c r="DA1002" s="83" t="s">
        <v>138</v>
      </c>
      <c r="DB1002" s="83" t="s">
        <v>124</v>
      </c>
      <c r="DC1002" s="83" t="s">
        <v>501</v>
      </c>
      <c r="DD1002" s="83">
        <v>8922</v>
      </c>
      <c r="DE1002" s="83" t="s">
        <v>582</v>
      </c>
      <c r="DF1002" s="83" t="s">
        <v>145</v>
      </c>
      <c r="DG1002" s="83" t="s">
        <v>501</v>
      </c>
      <c r="DH1002" s="83" t="s">
        <v>582</v>
      </c>
      <c r="DI1002" s="85">
        <v>43646</v>
      </c>
      <c r="DJ1002" s="83" t="s">
        <v>584</v>
      </c>
      <c r="DK1002" s="83" t="s">
        <v>102</v>
      </c>
      <c r="DL1002" s="83" t="s">
        <v>482</v>
      </c>
      <c r="DM1002" s="83">
        <v>0</v>
      </c>
      <c r="DN1002" s="83" t="s">
        <v>238</v>
      </c>
      <c r="DO1002" s="83">
        <v>1</v>
      </c>
      <c r="DP1002" s="83">
        <v>6</v>
      </c>
      <c r="DQ1002" s="83"/>
      <c r="DR1002" s="83" t="s">
        <v>108</v>
      </c>
      <c r="DU1002" s="215" t="s">
        <v>269</v>
      </c>
      <c r="DV1002" s="136">
        <v>1</v>
      </c>
      <c r="DW1002" s="136">
        <v>3</v>
      </c>
      <c r="DX1002" s="215" t="s">
        <v>269</v>
      </c>
      <c r="DY1002" s="215" t="s">
        <v>269</v>
      </c>
      <c r="DZ1002" s="215" t="s">
        <v>269</v>
      </c>
      <c r="EA1002" s="215" t="s">
        <v>269</v>
      </c>
      <c r="EB1002" s="215" t="s">
        <v>269</v>
      </c>
      <c r="EC1002" s="215" t="s">
        <v>269</v>
      </c>
      <c r="ED1002" s="215" t="s">
        <v>269</v>
      </c>
      <c r="EE1002" s="215" t="s">
        <v>269</v>
      </c>
    </row>
    <row r="1003" spans="1:135" ht="28.8" x14ac:dyDescent="0.55000000000000004">
      <c r="B1003" s="136">
        <v>781231</v>
      </c>
      <c r="C1003" t="s">
        <v>1632</v>
      </c>
      <c r="D1003" s="83" t="s">
        <v>228</v>
      </c>
      <c r="E1003" s="138">
        <v>725965913286</v>
      </c>
      <c r="F1003" s="83" t="s">
        <v>114</v>
      </c>
      <c r="G1003" s="85">
        <v>43634</v>
      </c>
      <c r="H1003" s="83" t="s">
        <v>98</v>
      </c>
      <c r="I1003" s="84" t="s">
        <v>618</v>
      </c>
      <c r="J1003" s="207" t="s">
        <v>629</v>
      </c>
      <c r="K1003" s="208" t="s">
        <v>634</v>
      </c>
      <c r="L1003" s="83" t="s">
        <v>108</v>
      </c>
      <c r="M1003" s="184">
        <v>27801</v>
      </c>
      <c r="N1003" s="184"/>
      <c r="O1003" s="85" t="s">
        <v>102</v>
      </c>
      <c r="P1003" s="185">
        <v>43013</v>
      </c>
      <c r="Q1003" s="186" t="s">
        <v>203</v>
      </c>
      <c r="R1003" s="186"/>
      <c r="S1003" s="186"/>
      <c r="T1003" s="187"/>
      <c r="U1003" s="188" t="s">
        <v>296</v>
      </c>
      <c r="V1003" s="188" t="s">
        <v>205</v>
      </c>
      <c r="W1003" s="189" t="s">
        <v>619</v>
      </c>
      <c r="X1003" s="189" t="s">
        <v>107</v>
      </c>
      <c r="Y1003" s="190" t="s">
        <v>614</v>
      </c>
      <c r="Z1003" s="83">
        <v>700</v>
      </c>
      <c r="AA1003" s="83" t="s">
        <v>193</v>
      </c>
      <c r="AB1003" s="83" t="s">
        <v>181</v>
      </c>
      <c r="AC1003" s="83" t="s">
        <v>102</v>
      </c>
      <c r="AD1003" s="83" t="s">
        <v>9040</v>
      </c>
      <c r="AE1003" s="83" t="s">
        <v>102</v>
      </c>
      <c r="AF1003" s="83" t="s">
        <v>102</v>
      </c>
      <c r="AG1003" s="83" t="s">
        <v>174</v>
      </c>
      <c r="AH1003" s="83" t="s">
        <v>9029</v>
      </c>
      <c r="AI1003" s="83" t="s">
        <v>104</v>
      </c>
      <c r="AJ1003" s="83" t="s">
        <v>105</v>
      </c>
      <c r="AK1003" s="191" t="s">
        <v>9040</v>
      </c>
      <c r="AL1003" s="191" t="s">
        <v>102</v>
      </c>
      <c r="AM1003" s="191" t="s">
        <v>102</v>
      </c>
      <c r="AN1003" s="191" t="s">
        <v>174</v>
      </c>
      <c r="AO1003" s="191" t="s">
        <v>9029</v>
      </c>
      <c r="AP1003" s="191" t="s">
        <v>104</v>
      </c>
      <c r="AQ1003" s="191" t="s">
        <v>105</v>
      </c>
      <c r="AR1003" s="191" t="s">
        <v>106</v>
      </c>
      <c r="AS1003" s="191" t="s">
        <v>9040</v>
      </c>
      <c r="AT1003" s="191" t="s">
        <v>488</v>
      </c>
      <c r="AU1003" s="191" t="s">
        <v>9041</v>
      </c>
      <c r="AV1003" s="191" t="s">
        <v>104</v>
      </c>
      <c r="AW1003" s="191" t="s">
        <v>204</v>
      </c>
      <c r="AX1003" s="191"/>
      <c r="AY1003" s="192" t="s">
        <v>454</v>
      </c>
      <c r="AZ1003" s="192" t="s">
        <v>416</v>
      </c>
      <c r="BA1003" s="91" t="s">
        <v>108</v>
      </c>
      <c r="BB1003" s="90">
        <v>0</v>
      </c>
      <c r="BC1003" s="93" t="s">
        <v>102</v>
      </c>
      <c r="BD1003" s="93" t="s">
        <v>102</v>
      </c>
      <c r="BE1003" s="93" t="s">
        <v>102</v>
      </c>
      <c r="BF1003" s="93" t="s">
        <v>102</v>
      </c>
      <c r="BG1003" s="97" t="s">
        <v>108</v>
      </c>
      <c r="BH1003" s="93" t="s">
        <v>108</v>
      </c>
      <c r="BI1003" s="93" t="s">
        <v>102</v>
      </c>
      <c r="BJ1003" s="93" t="s">
        <v>102</v>
      </c>
      <c r="BK1003" s="93" t="s">
        <v>102</v>
      </c>
      <c r="BL1003" s="93" t="s">
        <v>102</v>
      </c>
      <c r="BM1003" s="93" t="s">
        <v>102</v>
      </c>
      <c r="BN1003" s="93" t="s">
        <v>102</v>
      </c>
      <c r="BO1003" s="93" t="s">
        <v>102</v>
      </c>
      <c r="BP1003" s="96" t="s">
        <v>102</v>
      </c>
      <c r="BQ1003" s="90">
        <v>0</v>
      </c>
      <c r="BR1003" s="93" t="s">
        <v>102</v>
      </c>
      <c r="BS1003" s="93" t="s">
        <v>102</v>
      </c>
      <c r="BT1003" s="93" t="s">
        <v>102</v>
      </c>
      <c r="BU1003" s="93" t="s">
        <v>102</v>
      </c>
      <c r="BV1003" s="97" t="s">
        <v>108</v>
      </c>
      <c r="BW1003" s="93" t="s">
        <v>108</v>
      </c>
      <c r="BX1003" s="95" t="s">
        <v>102</v>
      </c>
      <c r="BY1003" s="93" t="s">
        <v>102</v>
      </c>
      <c r="BZ1003" s="93" t="s">
        <v>102</v>
      </c>
      <c r="CA1003" s="93" t="s">
        <v>102</v>
      </c>
      <c r="CB1003" s="93" t="s">
        <v>102</v>
      </c>
      <c r="CC1003" s="93" t="s">
        <v>102</v>
      </c>
      <c r="CD1003" s="93" t="s">
        <v>102</v>
      </c>
      <c r="CE1003" s="193" t="s">
        <v>102</v>
      </c>
      <c r="CF1003" s="194" t="s">
        <v>436</v>
      </c>
      <c r="CG1003" s="195" t="s">
        <v>9042</v>
      </c>
      <c r="CH1003" s="101" t="s">
        <v>310</v>
      </c>
      <c r="CI1003" s="102"/>
      <c r="CJ1003" s="196" t="s">
        <v>9043</v>
      </c>
      <c r="CK1003" s="104" t="s">
        <v>190</v>
      </c>
      <c r="CL1003" s="105"/>
      <c r="CM1003" s="83" t="s">
        <v>623</v>
      </c>
      <c r="CN1003" s="106" t="s">
        <v>624</v>
      </c>
      <c r="CO1003" s="197" t="s">
        <v>625</v>
      </c>
      <c r="CP1003" s="107"/>
      <c r="CQ1003" s="198" t="s">
        <v>474</v>
      </c>
      <c r="CR1003" s="198" t="s">
        <v>474</v>
      </c>
      <c r="CS1003" s="199"/>
      <c r="CT1003" s="83" t="s">
        <v>109</v>
      </c>
      <c r="CU1003" s="83" t="s">
        <v>109</v>
      </c>
      <c r="CV1003" s="83">
        <v>4</v>
      </c>
      <c r="CW1003" s="83" t="s">
        <v>139</v>
      </c>
      <c r="CX1003" s="83">
        <v>4</v>
      </c>
      <c r="CY1003" s="83" t="s">
        <v>108</v>
      </c>
      <c r="CZ1003" s="83">
        <v>1320830</v>
      </c>
      <c r="DA1003" s="83" t="s">
        <v>581</v>
      </c>
      <c r="DB1003" s="83" t="s">
        <v>152</v>
      </c>
      <c r="DC1003" s="83" t="s">
        <v>500</v>
      </c>
      <c r="DD1003" s="83">
        <v>1128</v>
      </c>
      <c r="DE1003" s="83" t="s">
        <v>606</v>
      </c>
      <c r="DF1003" s="83" t="s">
        <v>152</v>
      </c>
      <c r="DG1003" s="83" t="s">
        <v>500</v>
      </c>
      <c r="DH1003" s="83"/>
      <c r="DI1003" s="85">
        <v>43646</v>
      </c>
      <c r="DJ1003" s="83" t="s">
        <v>584</v>
      </c>
      <c r="DK1003" s="83" t="s">
        <v>102</v>
      </c>
      <c r="DL1003" s="83" t="s">
        <v>482</v>
      </c>
      <c r="DM1003" s="83">
        <v>0</v>
      </c>
      <c r="DN1003" s="83" t="s">
        <v>483</v>
      </c>
      <c r="DO1003" s="83">
        <v>1</v>
      </c>
      <c r="DP1003" s="83">
        <v>5</v>
      </c>
      <c r="DQ1003" s="83"/>
      <c r="DR1003" s="83" t="s">
        <v>108</v>
      </c>
      <c r="DU1003" s="215" t="s">
        <v>269</v>
      </c>
      <c r="DV1003" s="136">
        <v>1</v>
      </c>
      <c r="DW1003" s="136">
        <v>3</v>
      </c>
      <c r="DX1003" s="215" t="s">
        <v>269</v>
      </c>
      <c r="DY1003" s="215" t="s">
        <v>269</v>
      </c>
      <c r="DZ1003" s="215" t="s">
        <v>269</v>
      </c>
      <c r="EA1003" s="215" t="s">
        <v>269</v>
      </c>
      <c r="EB1003" s="215" t="s">
        <v>269</v>
      </c>
      <c r="EC1003" s="215" t="s">
        <v>269</v>
      </c>
      <c r="ED1003" s="215" t="s">
        <v>269</v>
      </c>
      <c r="EE1003" s="215" t="s">
        <v>269</v>
      </c>
    </row>
    <row r="1004" spans="1:135" ht="28.8" x14ac:dyDescent="0.55000000000000004">
      <c r="B1004" s="136">
        <v>719013</v>
      </c>
      <c r="C1004" t="s">
        <v>1633</v>
      </c>
      <c r="D1004" s="83" t="s">
        <v>228</v>
      </c>
      <c r="E1004" s="138">
        <v>679570898464</v>
      </c>
      <c r="F1004" s="83" t="s">
        <v>114</v>
      </c>
      <c r="G1004" s="85">
        <v>43643</v>
      </c>
      <c r="H1004" s="211" t="s">
        <v>98</v>
      </c>
      <c r="I1004" s="84" t="s">
        <v>610</v>
      </c>
      <c r="J1004" s="207" t="s">
        <v>627</v>
      </c>
      <c r="K1004" s="208" t="s">
        <v>630</v>
      </c>
      <c r="L1004" s="83" t="s">
        <v>108</v>
      </c>
      <c r="M1004" s="184">
        <v>24712</v>
      </c>
      <c r="N1004" s="184"/>
      <c r="O1004" s="85" t="s">
        <v>102</v>
      </c>
      <c r="P1004" s="185">
        <v>42491</v>
      </c>
      <c r="Q1004" s="186" t="s">
        <v>203</v>
      </c>
      <c r="R1004" s="186"/>
      <c r="S1004" s="186"/>
      <c r="T1004" s="187"/>
      <c r="U1004" s="188" t="s">
        <v>296</v>
      </c>
      <c r="V1004" s="188" t="s">
        <v>297</v>
      </c>
      <c r="W1004" s="188" t="s">
        <v>297</v>
      </c>
      <c r="X1004" s="189" t="s">
        <v>167</v>
      </c>
      <c r="Y1004" s="190"/>
    </row>
  </sheetData>
  <autoFilter ref="A1:FA4" xr:uid="{00000000-0009-0000-0000-000002000000}"/>
  <phoneticPr fontId="50" type="noConversion"/>
  <conditionalFormatting sqref="BG1:BG1003 BV1:BV1003">
    <cfRule type="expression" dxfId="37" priority="5">
      <formula>AND($BG1=$BV1,$BG1&lt;&gt;"")</formula>
    </cfRule>
  </conditionalFormatting>
  <conditionalFormatting sqref="BA1:BA1003 BG1:BG1003">
    <cfRule type="expression" dxfId="36" priority="6">
      <formula>AND($BA1=$BG1,$BA1&lt;&gt;"")</formula>
    </cfRule>
  </conditionalFormatting>
  <conditionalFormatting sqref="BA1:BA1003 BV1:BV1003">
    <cfRule type="expression" dxfId="35" priority="7">
      <formula>AND($BA1=$BV1,$BA1&lt;&gt;"")</formula>
    </cfRule>
  </conditionalFormatting>
  <conditionalFormatting sqref="DU1:EE4">
    <cfRule type="cellIs" dxfId="34" priority="2" operator="equal">
      <formula>2</formula>
    </cfRule>
    <cfRule type="cellIs" dxfId="33" priority="3" operator="equal">
      <formula>3</formula>
    </cfRule>
  </conditionalFormatting>
  <conditionalFormatting sqref="CO1:CP1003">
    <cfRule type="expression" dxfId="32" priority="4">
      <formula>$EC1=3</formula>
    </cfRule>
    <cfRule type="expression" dxfId="31" priority="24">
      <formula>$EC1=2</formula>
    </cfRule>
  </conditionalFormatting>
  <conditionalFormatting sqref="M1:N1004">
    <cfRule type="expression" dxfId="30" priority="8">
      <formula>$DU1=3</formula>
    </cfRule>
    <cfRule type="expression" dxfId="29" priority="9">
      <formula>$DU1=2</formula>
    </cfRule>
  </conditionalFormatting>
  <conditionalFormatting sqref="Q1:R1004">
    <cfRule type="expression" dxfId="28" priority="10">
      <formula>$DV1=2</formula>
    </cfRule>
    <cfRule type="expression" dxfId="27" priority="11">
      <formula>$DV1=3</formula>
    </cfRule>
  </conditionalFormatting>
  <conditionalFormatting sqref="T1:Y1004">
    <cfRule type="expression" dxfId="26" priority="12">
      <formula>$DW1=3</formula>
    </cfRule>
    <cfRule type="expression" dxfId="25" priority="13">
      <formula>$DW1=2</formula>
    </cfRule>
  </conditionalFormatting>
  <conditionalFormatting sqref="AK1:AX1003">
    <cfRule type="expression" dxfId="24" priority="14">
      <formula>$DX1=3</formula>
    </cfRule>
    <cfRule type="expression" dxfId="23" priority="15">
      <formula>$DX1=2</formula>
    </cfRule>
  </conditionalFormatting>
  <conditionalFormatting sqref="BB1:CF1003">
    <cfRule type="expression" dxfId="22" priority="16">
      <formula>$DY1=3</formula>
    </cfRule>
    <cfRule type="expression" dxfId="21" priority="17">
      <formula>$DY1=2</formula>
    </cfRule>
  </conditionalFormatting>
  <conditionalFormatting sqref="CG1:CI1003">
    <cfRule type="expression" dxfId="20" priority="18">
      <formula>$DZ1=2</formula>
    </cfRule>
    <cfRule type="expression" dxfId="19" priority="19">
      <formula>$DZ1=3</formula>
    </cfRule>
  </conditionalFormatting>
  <conditionalFormatting sqref="CJ1:CL1003">
    <cfRule type="expression" dxfId="18" priority="20">
      <formula>$EA1=2</formula>
    </cfRule>
    <cfRule type="expression" dxfId="17" priority="21">
      <formula>$EA1=3</formula>
    </cfRule>
  </conditionalFormatting>
  <conditionalFormatting sqref="CN1:CN1003 CP1:CP1003">
    <cfRule type="expression" dxfId="16" priority="22">
      <formula>$EB1=3</formula>
    </cfRule>
    <cfRule type="expression" dxfId="15" priority="23">
      <formula>$EB1=2</formula>
    </cfRule>
  </conditionalFormatting>
  <conditionalFormatting sqref="CR1:CS1003">
    <cfRule type="expression" dxfId="14" priority="25">
      <formula>$EE1=3</formula>
    </cfRule>
    <cfRule type="expression" dxfId="13" priority="28">
      <formula>$EE1=2</formula>
    </cfRule>
  </conditionalFormatting>
  <conditionalFormatting sqref="CQ1:CQ1003 CS1:CS1003">
    <cfRule type="expression" dxfId="12" priority="26">
      <formula>$ED1=3</formula>
    </cfRule>
    <cfRule type="expression" dxfId="11" priority="27">
      <formula>$ED1=2</formula>
    </cfRule>
  </conditionalFormatting>
  <conditionalFormatting sqref="DT2:DT4">
    <cfRule type="expression" dxfId="10" priority="26298">
      <formula>COUNTIFS($B$2:$B$4,$B2,$DT$2:$DT$4,"&lt;&gt;"&amp;$DT2)&gt;0</formula>
    </cfRule>
  </conditionalFormatting>
  <dataValidations count="1">
    <dataValidation type="list" allowBlank="1" showInputMessage="1" showErrorMessage="1" sqref="DU2:EE4" xr:uid="{00000000-0002-0000-0200-000000000000}">
      <formula1>"1,2,3,NO"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>
    <tabColor theme="6" tint="-0.499984740745262"/>
  </sheetPr>
  <dimension ref="A1:T75"/>
  <sheetViews>
    <sheetView zoomScaleNormal="100" workbookViewId="0">
      <selection activeCell="G16" sqref="G16"/>
    </sheetView>
  </sheetViews>
  <sheetFormatPr defaultRowHeight="12.3" x14ac:dyDescent="0.4"/>
  <cols>
    <col min="1" max="1" width="36" bestFit="1" customWidth="1"/>
    <col min="2" max="2" width="30.609375" bestFit="1" customWidth="1"/>
    <col min="3" max="7" width="11.71875" customWidth="1"/>
    <col min="8" max="8" width="11.71875" bestFit="1" customWidth="1"/>
    <col min="9" max="9" width="15.88671875" bestFit="1" customWidth="1"/>
    <col min="10" max="20" width="10.109375" customWidth="1"/>
  </cols>
  <sheetData>
    <row r="1" spans="1:20" ht="12.6" thickBot="1" x14ac:dyDescent="0.45"/>
    <row r="2" spans="1:20" ht="12.6" thickBot="1" x14ac:dyDescent="0.45">
      <c r="J2" s="19" t="s">
        <v>53</v>
      </c>
    </row>
    <row r="3" spans="1:20" ht="12.6" thickBot="1" x14ac:dyDescent="0.45">
      <c r="J3" s="11" t="s">
        <v>54</v>
      </c>
    </row>
    <row r="5" spans="1:20" ht="12.6" thickBot="1" x14ac:dyDescent="0.45"/>
    <row r="6" spans="1:20" ht="23.7" thickBot="1" x14ac:dyDescent="0.5">
      <c r="B6" s="1" t="s">
        <v>1</v>
      </c>
      <c r="I6" s="4"/>
      <c r="J6" s="14" t="s">
        <v>1</v>
      </c>
      <c r="K6" s="15" t="s">
        <v>49</v>
      </c>
      <c r="L6" s="15" t="s">
        <v>243</v>
      </c>
      <c r="M6" s="15" t="s">
        <v>61</v>
      </c>
      <c r="N6" s="15" t="s">
        <v>3</v>
      </c>
      <c r="O6" s="15" t="s">
        <v>14</v>
      </c>
      <c r="P6" s="15" t="s">
        <v>48</v>
      </c>
      <c r="Q6" s="15" t="s">
        <v>46</v>
      </c>
      <c r="R6" s="15" t="s">
        <v>7</v>
      </c>
      <c r="S6" s="15" t="s">
        <v>27</v>
      </c>
      <c r="T6" s="15" t="s">
        <v>28</v>
      </c>
    </row>
    <row r="7" spans="1:20" ht="12.6" thickBot="1" x14ac:dyDescent="0.45">
      <c r="A7" s="1" t="s">
        <v>21</v>
      </c>
      <c r="B7">
        <v>1</v>
      </c>
      <c r="C7" t="s">
        <v>13</v>
      </c>
      <c r="I7" s="5" t="s">
        <v>29</v>
      </c>
      <c r="J7" s="6">
        <f>SUM(J8:J10)</f>
        <v>3</v>
      </c>
      <c r="K7" s="6">
        <f t="shared" ref="K7:T7" si="0">SUM(K8:K10)</f>
        <v>3</v>
      </c>
      <c r="L7" s="6">
        <f>SUM(L8:L10)</f>
        <v>0</v>
      </c>
      <c r="M7" s="6">
        <f t="shared" ref="M7" si="1">SUM(M8:M10)</f>
        <v>3</v>
      </c>
      <c r="N7" s="6">
        <f t="shared" si="0"/>
        <v>3</v>
      </c>
      <c r="O7" s="6">
        <f t="shared" si="0"/>
        <v>3</v>
      </c>
      <c r="P7" s="6">
        <f t="shared" si="0"/>
        <v>3</v>
      </c>
      <c r="Q7" s="6">
        <f>SUM(Q8:Q10)</f>
        <v>3</v>
      </c>
      <c r="R7" s="6">
        <f t="shared" si="0"/>
        <v>3</v>
      </c>
      <c r="S7" s="6">
        <f t="shared" si="0"/>
        <v>0</v>
      </c>
      <c r="T7" s="6">
        <f t="shared" si="0"/>
        <v>0</v>
      </c>
    </row>
    <row r="8" spans="1:20" ht="12.6" thickBot="1" x14ac:dyDescent="0.45">
      <c r="A8" t="s">
        <v>18</v>
      </c>
      <c r="B8" s="2">
        <v>3</v>
      </c>
      <c r="C8" s="2">
        <v>3</v>
      </c>
      <c r="I8" s="5" t="s">
        <v>30</v>
      </c>
      <c r="J8" s="7">
        <f>IFERROR(GETPIVOTDATA("Count of Address Review",$A$6,"Address Review",1),0)</f>
        <v>3</v>
      </c>
      <c r="K8" s="7">
        <f>IFERROR(GETPIVOTDATA("Count of ID Review",$A$12,"ID Review",1),0)</f>
        <v>0</v>
      </c>
      <c r="L8" s="7">
        <f>IFERROR(GETPIVOTDATA("Count of Physical File Review",$A$71,"ID Review",1),0)</f>
        <v>0</v>
      </c>
      <c r="M8" s="7">
        <f>IFERROR(GETPIVOTDATA("Count of NOC Review",$A$59,"NOC Review",1),0)</f>
        <v>2</v>
      </c>
      <c r="N8" s="8">
        <f>IFERROR(GETPIVOTDATA("Count of Occupation Review",$A$18,"Occupation Review",1),0)</f>
        <v>2</v>
      </c>
      <c r="O8" s="7">
        <f>IFERROR(GETPIVOTDATA("Count of PEFP Review",$A$24,"PEFP Review",1),0)</f>
        <v>3</v>
      </c>
      <c r="P8" s="7">
        <f>IFERROR(GETPIVOTDATA("Count of PEP Review",$A$30,"PEP Review",1),0)</f>
        <v>3</v>
      </c>
      <c r="Q8" s="7">
        <f>IFERROR(GETPIVOTDATA("Count of Third Party",$A$36,"Third Party",1),0)</f>
        <v>3</v>
      </c>
      <c r="R8" s="7">
        <f>IFERROR(GETPIVOTDATA("Count of Intended Use",$A$42,"Intended Use",1),0)</f>
        <v>3</v>
      </c>
      <c r="S8" s="7">
        <f>IFERROR(GETPIVOTDATA("Count of Employer's Name (Loan Only)",$A$47,"Employer's Name (Loan Only)",1),0)</f>
        <v>0</v>
      </c>
      <c r="T8" s="7">
        <f>IFERROR(GETPIVOTDATA("Count of Employer's Address (Loan Only)",$A$53,"Employer's Address (Loan Only)",1),0)</f>
        <v>0</v>
      </c>
    </row>
    <row r="9" spans="1:20" ht="12.6" thickBot="1" x14ac:dyDescent="0.45">
      <c r="A9" t="s">
        <v>25</v>
      </c>
      <c r="B9" s="3">
        <v>1</v>
      </c>
      <c r="C9" s="3">
        <v>1</v>
      </c>
      <c r="I9" s="5" t="s">
        <v>31</v>
      </c>
      <c r="J9" s="6">
        <f>IFERROR(GETPIVOTDATA("Count of Address Review",$A$6,"Address Review",2),0)</f>
        <v>0</v>
      </c>
      <c r="K9" s="6">
        <f>IFERROR(GETPIVOTDATA("Count of ID Review",$A$12,"ID Review",2),0)</f>
        <v>0</v>
      </c>
      <c r="L9" s="6">
        <f>IFERROR(GETPIVOTDATA("Count of Physical File Review",$A$71,"ID Review",2),0)</f>
        <v>0</v>
      </c>
      <c r="M9" s="6">
        <f>IFERROR(GETPIVOTDATA("Count of NOC Review",$A$59,"NOC Review",2),0)</f>
        <v>1</v>
      </c>
      <c r="N9" s="9">
        <f>IFERROR(GETPIVOTDATA("Count of Occupation Review",$A$18,"Occupation Review",2),0)</f>
        <v>1</v>
      </c>
      <c r="O9" s="6">
        <f>IFERROR(GETPIVOTDATA("Count of PEFP Review",$A$24,"PEFP Review",2),0)</f>
        <v>0</v>
      </c>
      <c r="P9" s="6">
        <f>IFERROR(GETPIVOTDATA("Count of PEP Review",$A$30,"PEP Review",2),0)</f>
        <v>0</v>
      </c>
      <c r="Q9" s="6">
        <f>IFERROR(GETPIVOTDATA("Count of Third Party",$A$36,"Third Party",2),0)</f>
        <v>0</v>
      </c>
      <c r="R9" s="6">
        <f>IFERROR(GETPIVOTDATA("Count of Intended Use",$A$42,"Intended Use",2),0)</f>
        <v>0</v>
      </c>
      <c r="S9" s="6">
        <f>IFERROR(GETPIVOTDATA("Count of Employer's Name (Loan Only)",$A$47,"Employer's Name (Loan Only)",2),0)</f>
        <v>0</v>
      </c>
      <c r="T9" s="6">
        <f>IFERROR(GETPIVOTDATA("Count of Employer's Address (Loan Only)",$A$53,"Employer's Address (Loan Only)",2),0)</f>
        <v>0</v>
      </c>
    </row>
    <row r="10" spans="1:20" ht="12.6" thickBot="1" x14ac:dyDescent="0.45">
      <c r="B10" s="2"/>
      <c r="C10" s="2"/>
      <c r="D10" s="2"/>
      <c r="E10" s="2"/>
      <c r="I10" s="5" t="s">
        <v>32</v>
      </c>
      <c r="J10" s="7">
        <f>IFERROR(GETPIVOTDATA("Count of Address Review",$A$6,"Address Review",3),0)</f>
        <v>0</v>
      </c>
      <c r="K10" s="7">
        <f>IFERROR(GETPIVOTDATA("Count of ID Review",$A$12,"ID Review",3),0)</f>
        <v>3</v>
      </c>
      <c r="L10" s="7">
        <f>IFERROR(GETPIVOTDATA("Count of Physical File Review",$A$71,"ID Review",3),0)</f>
        <v>0</v>
      </c>
      <c r="M10" s="7">
        <f>IFERROR(GETPIVOTDATA("Count of NOC Review",$A$59,"NOC Review",3),0)</f>
        <v>0</v>
      </c>
      <c r="N10" s="8">
        <f>IFERROR(GETPIVOTDATA("Count of Occupation Review",$A$18,"Occupation Review",3),0)</f>
        <v>0</v>
      </c>
      <c r="O10" s="7">
        <f>IFERROR(GETPIVOTDATA("Count of PEFP Review",$A$24,"PEFP Review",3),0)</f>
        <v>0</v>
      </c>
      <c r="P10" s="7">
        <f>IFERROR(GETPIVOTDATA("Count of PEP Review",$A$30,"PEP Review",3),0)</f>
        <v>0</v>
      </c>
      <c r="Q10" s="7">
        <f>IFERROR(GETPIVOTDATA("Count of Third Party",$A$36,"Third Party",3),0)</f>
        <v>0</v>
      </c>
      <c r="R10" s="7">
        <f>IFERROR(GETPIVOTDATA("Count of Intended Use",$A$42,"Intended Use",3),0)</f>
        <v>0</v>
      </c>
      <c r="S10" s="7">
        <f>IFERROR(GETPIVOTDATA("Count of Employer's Name (Loan Only)",$A$47,"Employer's Name (Loan Only)",3),0)</f>
        <v>0</v>
      </c>
      <c r="T10" s="7">
        <f>IFERROR(GETPIVOTDATA("Count of Employer's Address (Loan Only)",$A$53,"Employer's Address (Loan Only)",3),0)</f>
        <v>0</v>
      </c>
    </row>
    <row r="11" spans="1:20" ht="12.6" thickBot="1" x14ac:dyDescent="0.45">
      <c r="I11" s="5" t="s">
        <v>33</v>
      </c>
      <c r="J11" s="10">
        <f t="shared" ref="J11:L11" si="2">J8/J7</f>
        <v>1</v>
      </c>
      <c r="K11" s="10">
        <f t="shared" ref="K11:T11" si="3">K8/K7</f>
        <v>0</v>
      </c>
      <c r="L11" s="10" t="e">
        <f t="shared" si="2"/>
        <v>#DIV/0!</v>
      </c>
      <c r="M11" s="10">
        <f t="shared" ref="M11" si="4">M8/M7</f>
        <v>0.66666666666666663</v>
      </c>
      <c r="N11" s="10">
        <f t="shared" si="3"/>
        <v>0.66666666666666663</v>
      </c>
      <c r="O11" s="10">
        <f t="shared" si="3"/>
        <v>1</v>
      </c>
      <c r="P11" s="10">
        <f t="shared" si="3"/>
        <v>1</v>
      </c>
      <c r="Q11" s="10">
        <f>Q8/Q7</f>
        <v>1</v>
      </c>
      <c r="R11" s="10">
        <f t="shared" si="3"/>
        <v>1</v>
      </c>
      <c r="S11" s="10" t="e">
        <f t="shared" si="3"/>
        <v>#DIV/0!</v>
      </c>
      <c r="T11" s="10" t="e">
        <f t="shared" si="3"/>
        <v>#DIV/0!</v>
      </c>
    </row>
    <row r="12" spans="1:20" ht="12.6" thickBot="1" x14ac:dyDescent="0.45">
      <c r="B12" s="1" t="s">
        <v>2</v>
      </c>
      <c r="I12" s="24" t="s">
        <v>349</v>
      </c>
      <c r="J12" s="13">
        <f>((J$9*0.5)+J$10)/J$7</f>
        <v>0</v>
      </c>
      <c r="K12" s="13">
        <f t="shared" ref="K12:T12" si="5">((K$9*0.5)+K$10)/K$7</f>
        <v>1</v>
      </c>
      <c r="L12" s="13" t="e">
        <f t="shared" si="5"/>
        <v>#DIV/0!</v>
      </c>
      <c r="M12" s="13">
        <f t="shared" si="5"/>
        <v>0.16666666666666666</v>
      </c>
      <c r="N12" s="13">
        <f t="shared" si="5"/>
        <v>0.16666666666666666</v>
      </c>
      <c r="O12" s="13">
        <f t="shared" si="5"/>
        <v>0</v>
      </c>
      <c r="P12" s="13">
        <f t="shared" si="5"/>
        <v>0</v>
      </c>
      <c r="Q12" s="13">
        <f t="shared" si="5"/>
        <v>0</v>
      </c>
      <c r="R12" s="13">
        <f t="shared" si="5"/>
        <v>0</v>
      </c>
      <c r="S12" s="13" t="e">
        <f t="shared" si="5"/>
        <v>#DIV/0!</v>
      </c>
      <c r="T12" s="13" t="e">
        <f t="shared" si="5"/>
        <v>#DIV/0!</v>
      </c>
    </row>
    <row r="13" spans="1:20" x14ac:dyDescent="0.4">
      <c r="A13" s="1" t="s">
        <v>21</v>
      </c>
      <c r="B13">
        <v>3</v>
      </c>
      <c r="C13" t="s">
        <v>13</v>
      </c>
    </row>
    <row r="14" spans="1:20" x14ac:dyDescent="0.4">
      <c r="A14" t="s">
        <v>19</v>
      </c>
      <c r="B14" s="2">
        <v>3</v>
      </c>
      <c r="C14" s="2">
        <v>3</v>
      </c>
    </row>
    <row r="15" spans="1:20" x14ac:dyDescent="0.4">
      <c r="A15" t="s">
        <v>25</v>
      </c>
      <c r="B15" s="3">
        <v>1</v>
      </c>
      <c r="C15" s="3">
        <v>1</v>
      </c>
    </row>
    <row r="16" spans="1:20" x14ac:dyDescent="0.4">
      <c r="B16" s="2"/>
      <c r="C16" s="2"/>
      <c r="D16" s="2"/>
      <c r="E16" s="2"/>
    </row>
    <row r="18" spans="1:5" x14ac:dyDescent="0.4">
      <c r="B18" s="1" t="s">
        <v>3</v>
      </c>
    </row>
    <row r="19" spans="1:5" x14ac:dyDescent="0.4">
      <c r="A19" s="1" t="s">
        <v>21</v>
      </c>
      <c r="B19">
        <v>1</v>
      </c>
      <c r="C19">
        <v>2</v>
      </c>
      <c r="D19" t="s">
        <v>13</v>
      </c>
    </row>
    <row r="20" spans="1:5" x14ac:dyDescent="0.4">
      <c r="A20" t="s">
        <v>20</v>
      </c>
      <c r="B20" s="2">
        <v>2</v>
      </c>
      <c r="C20" s="2">
        <v>1</v>
      </c>
      <c r="D20" s="2">
        <v>3</v>
      </c>
    </row>
    <row r="21" spans="1:5" x14ac:dyDescent="0.4">
      <c r="A21" t="s">
        <v>25</v>
      </c>
      <c r="B21" s="3">
        <v>0.66666666666666663</v>
      </c>
      <c r="C21" s="3">
        <v>0.33333333333333331</v>
      </c>
      <c r="D21" s="3">
        <v>1</v>
      </c>
    </row>
    <row r="22" spans="1:5" x14ac:dyDescent="0.4">
      <c r="B22" s="2"/>
      <c r="C22" s="2"/>
      <c r="D22" s="2"/>
      <c r="E22" s="2"/>
    </row>
    <row r="24" spans="1:5" x14ac:dyDescent="0.4">
      <c r="B24" s="1" t="s">
        <v>14</v>
      </c>
    </row>
    <row r="25" spans="1:5" x14ac:dyDescent="0.4">
      <c r="A25" s="1" t="s">
        <v>21</v>
      </c>
      <c r="B25">
        <v>1</v>
      </c>
      <c r="C25" t="s">
        <v>13</v>
      </c>
    </row>
    <row r="26" spans="1:5" x14ac:dyDescent="0.4">
      <c r="A26" t="s">
        <v>22</v>
      </c>
      <c r="B26" s="2">
        <v>3</v>
      </c>
      <c r="C26" s="2">
        <v>3</v>
      </c>
    </row>
    <row r="27" spans="1:5" x14ac:dyDescent="0.4">
      <c r="A27" t="s">
        <v>25</v>
      </c>
      <c r="B27" s="3">
        <v>1</v>
      </c>
      <c r="C27" s="3">
        <v>1</v>
      </c>
    </row>
    <row r="28" spans="1:5" x14ac:dyDescent="0.4">
      <c r="B28" s="2"/>
      <c r="C28" s="2"/>
    </row>
    <row r="30" spans="1:5" x14ac:dyDescent="0.4">
      <c r="B30" s="1" t="s">
        <v>15</v>
      </c>
    </row>
    <row r="31" spans="1:5" x14ac:dyDescent="0.4">
      <c r="A31" s="1" t="s">
        <v>21</v>
      </c>
      <c r="B31">
        <v>1</v>
      </c>
      <c r="C31" t="s">
        <v>13</v>
      </c>
    </row>
    <row r="32" spans="1:5" x14ac:dyDescent="0.4">
      <c r="A32" t="s">
        <v>23</v>
      </c>
      <c r="B32" s="2">
        <v>3</v>
      </c>
      <c r="C32" s="2">
        <v>3</v>
      </c>
    </row>
    <row r="33" spans="1:3" x14ac:dyDescent="0.4">
      <c r="A33" t="s">
        <v>25</v>
      </c>
      <c r="B33" s="3">
        <v>1</v>
      </c>
      <c r="C33" s="3">
        <v>1</v>
      </c>
    </row>
    <row r="34" spans="1:3" x14ac:dyDescent="0.4">
      <c r="B34" s="2"/>
      <c r="C34" s="2"/>
    </row>
    <row r="36" spans="1:3" x14ac:dyDescent="0.4">
      <c r="B36" s="1" t="s">
        <v>4</v>
      </c>
    </row>
    <row r="37" spans="1:3" x14ac:dyDescent="0.4">
      <c r="A37" s="1" t="s">
        <v>21</v>
      </c>
      <c r="B37">
        <v>1</v>
      </c>
      <c r="C37" t="s">
        <v>13</v>
      </c>
    </row>
    <row r="38" spans="1:3" x14ac:dyDescent="0.4">
      <c r="A38" t="s">
        <v>24</v>
      </c>
      <c r="B38" s="2">
        <v>3</v>
      </c>
      <c r="C38" s="2">
        <v>3</v>
      </c>
    </row>
    <row r="39" spans="1:3" x14ac:dyDescent="0.4">
      <c r="A39" t="s">
        <v>25</v>
      </c>
      <c r="B39" s="3">
        <v>1</v>
      </c>
      <c r="C39" s="3">
        <v>1</v>
      </c>
    </row>
    <row r="42" spans="1:3" x14ac:dyDescent="0.4">
      <c r="B42" s="1" t="s">
        <v>7</v>
      </c>
    </row>
    <row r="43" spans="1:3" x14ac:dyDescent="0.4">
      <c r="A43" s="1" t="s">
        <v>21</v>
      </c>
      <c r="B43">
        <v>1</v>
      </c>
      <c r="C43" t="s">
        <v>13</v>
      </c>
    </row>
    <row r="44" spans="1:3" x14ac:dyDescent="0.4">
      <c r="A44" t="s">
        <v>26</v>
      </c>
      <c r="B44" s="2">
        <v>3</v>
      </c>
      <c r="C44" s="2">
        <v>3</v>
      </c>
    </row>
    <row r="45" spans="1:3" x14ac:dyDescent="0.4">
      <c r="A45" t="s">
        <v>25</v>
      </c>
      <c r="B45" s="3">
        <v>1</v>
      </c>
      <c r="C45" s="3">
        <v>1</v>
      </c>
    </row>
    <row r="47" spans="1:3" x14ac:dyDescent="0.4">
      <c r="B47" s="1" t="s">
        <v>65</v>
      </c>
    </row>
    <row r="48" spans="1:3" x14ac:dyDescent="0.4">
      <c r="A48" s="1" t="s">
        <v>21</v>
      </c>
      <c r="B48" t="s">
        <v>269</v>
      </c>
      <c r="C48" t="s">
        <v>13</v>
      </c>
    </row>
    <row r="49" spans="1:4" x14ac:dyDescent="0.4">
      <c r="A49" t="s">
        <v>66</v>
      </c>
      <c r="B49" s="2">
        <v>3</v>
      </c>
      <c r="C49" s="2">
        <v>3</v>
      </c>
    </row>
    <row r="50" spans="1:4" x14ac:dyDescent="0.4">
      <c r="A50" t="s">
        <v>25</v>
      </c>
      <c r="B50" s="3">
        <v>1</v>
      </c>
      <c r="C50" s="3">
        <v>1</v>
      </c>
    </row>
    <row r="53" spans="1:4" x14ac:dyDescent="0.4">
      <c r="B53" s="1" t="s">
        <v>56</v>
      </c>
    </row>
    <row r="54" spans="1:4" x14ac:dyDescent="0.4">
      <c r="A54" s="1" t="s">
        <v>21</v>
      </c>
      <c r="B54" t="s">
        <v>269</v>
      </c>
      <c r="C54" t="s">
        <v>13</v>
      </c>
    </row>
    <row r="55" spans="1:4" x14ac:dyDescent="0.4">
      <c r="A55" t="s">
        <v>58</v>
      </c>
      <c r="B55" s="2">
        <v>3</v>
      </c>
      <c r="C55" s="2">
        <v>3</v>
      </c>
    </row>
    <row r="56" spans="1:4" x14ac:dyDescent="0.4">
      <c r="A56" t="s">
        <v>25</v>
      </c>
      <c r="B56" s="3">
        <v>1</v>
      </c>
      <c r="C56" s="3">
        <v>1</v>
      </c>
    </row>
    <row r="59" spans="1:4" x14ac:dyDescent="0.4">
      <c r="B59" s="1" t="s">
        <v>55</v>
      </c>
    </row>
    <row r="60" spans="1:4" x14ac:dyDescent="0.4">
      <c r="A60" s="1" t="s">
        <v>21</v>
      </c>
      <c r="B60">
        <v>1</v>
      </c>
      <c r="C60">
        <v>2</v>
      </c>
      <c r="D60" t="s">
        <v>13</v>
      </c>
    </row>
    <row r="61" spans="1:4" x14ac:dyDescent="0.4">
      <c r="A61" t="s">
        <v>60</v>
      </c>
      <c r="B61" s="2">
        <v>2</v>
      </c>
      <c r="C61" s="2">
        <v>1</v>
      </c>
      <c r="D61" s="2">
        <v>3</v>
      </c>
    </row>
    <row r="62" spans="1:4" x14ac:dyDescent="0.4">
      <c r="A62" t="s">
        <v>25</v>
      </c>
      <c r="B62" s="3">
        <v>0.66666666666666663</v>
      </c>
      <c r="C62" s="3">
        <v>0.33333333333333331</v>
      </c>
      <c r="D62" s="3">
        <v>1</v>
      </c>
    </row>
    <row r="65" spans="1:4" x14ac:dyDescent="0.4">
      <c r="B65" s="1" t="s">
        <v>268</v>
      </c>
    </row>
    <row r="66" spans="1:4" x14ac:dyDescent="0.4">
      <c r="A66" s="1" t="s">
        <v>21</v>
      </c>
      <c r="B66">
        <v>1</v>
      </c>
      <c r="C66" t="s">
        <v>13</v>
      </c>
    </row>
    <row r="67" spans="1:4" x14ac:dyDescent="0.4">
      <c r="A67" t="s">
        <v>242</v>
      </c>
      <c r="B67" s="2">
        <v>3</v>
      </c>
      <c r="C67" s="2">
        <v>3</v>
      </c>
    </row>
    <row r="68" spans="1:4" x14ac:dyDescent="0.4">
      <c r="A68" t="s">
        <v>25</v>
      </c>
      <c r="B68" s="3">
        <v>1</v>
      </c>
      <c r="C68" s="3">
        <v>1</v>
      </c>
    </row>
    <row r="69" spans="1:4" x14ac:dyDescent="0.4">
      <c r="B69" s="3"/>
      <c r="C69" s="3"/>
      <c r="D69" s="3"/>
    </row>
    <row r="70" spans="1:4" x14ac:dyDescent="0.4">
      <c r="B70" s="3"/>
      <c r="C70" s="3"/>
      <c r="D70" s="3"/>
    </row>
    <row r="71" spans="1:4" x14ac:dyDescent="0.4">
      <c r="B71" s="1" t="s">
        <v>12</v>
      </c>
      <c r="C71" s="1" t="s">
        <v>2</v>
      </c>
    </row>
    <row r="72" spans="1:4" x14ac:dyDescent="0.4">
      <c r="B72" t="s">
        <v>657</v>
      </c>
      <c r="C72" t="s">
        <v>13</v>
      </c>
    </row>
    <row r="73" spans="1:4" x14ac:dyDescent="0.4">
      <c r="A73" s="1" t="s">
        <v>21</v>
      </c>
      <c r="B73">
        <v>3</v>
      </c>
    </row>
    <row r="74" spans="1:4" x14ac:dyDescent="0.4">
      <c r="A74" t="s">
        <v>43</v>
      </c>
      <c r="B74" s="2"/>
      <c r="C74" s="2"/>
    </row>
    <row r="75" spans="1:4" x14ac:dyDescent="0.4">
      <c r="A75" t="s">
        <v>25</v>
      </c>
      <c r="B75" s="3">
        <v>1</v>
      </c>
      <c r="C75" s="3">
        <v>1</v>
      </c>
    </row>
  </sheetData>
  <pageMargins left="0.7" right="0.7" top="0.75" bottom="0.75" header="0.3" footer="0.3"/>
  <pageSetup orientation="portrait" r:id="rId13"/>
  <drawing r:id="rId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>
    <tabColor theme="3"/>
  </sheetPr>
  <dimension ref="A2:V95"/>
  <sheetViews>
    <sheetView topLeftCell="B1" workbookViewId="0">
      <selection activeCell="P8" sqref="P8:V13"/>
    </sheetView>
  </sheetViews>
  <sheetFormatPr defaultRowHeight="12.3" x14ac:dyDescent="0.4"/>
  <cols>
    <col min="1" max="1" width="30.88671875" bestFit="1" customWidth="1"/>
    <col min="2" max="2" width="28.609375" bestFit="1" customWidth="1"/>
    <col min="3" max="5" width="11.71875" bestFit="1" customWidth="1"/>
    <col min="6" max="6" width="11.71875" customWidth="1"/>
    <col min="7" max="7" width="14" customWidth="1"/>
    <col min="8" max="12" width="11.71875" customWidth="1"/>
    <col min="13" max="13" width="3.38671875" customWidth="1"/>
    <col min="14" max="14" width="2.88671875" customWidth="1"/>
    <col min="15" max="15" width="14.109375" customWidth="1"/>
    <col min="16" max="21" width="10.109375" customWidth="1"/>
    <col min="22" max="22" width="10.609375" customWidth="1"/>
  </cols>
  <sheetData>
    <row r="2" spans="1:22" ht="12.6" thickBot="1" x14ac:dyDescent="0.45"/>
    <row r="3" spans="1:22" ht="12.6" thickBot="1" x14ac:dyDescent="0.45">
      <c r="H3" s="19" t="s">
        <v>53</v>
      </c>
    </row>
    <row r="4" spans="1:22" ht="12.6" thickBot="1" x14ac:dyDescent="0.45">
      <c r="H4" s="11" t="s">
        <v>54</v>
      </c>
    </row>
    <row r="6" spans="1:22" ht="12.6" thickBot="1" x14ac:dyDescent="0.45"/>
    <row r="7" spans="1:22" ht="46.5" customHeight="1" thickBot="1" x14ac:dyDescent="0.5">
      <c r="B7" s="1" t="s">
        <v>1</v>
      </c>
      <c r="G7" s="12"/>
      <c r="H7" s="14" t="s">
        <v>1</v>
      </c>
      <c r="I7" s="14" t="s">
        <v>5</v>
      </c>
      <c r="J7" s="14" t="s">
        <v>6</v>
      </c>
      <c r="K7" s="14" t="s">
        <v>46</v>
      </c>
      <c r="L7" s="14" t="s">
        <v>7</v>
      </c>
      <c r="O7" s="16"/>
      <c r="P7" s="17" t="s">
        <v>8</v>
      </c>
      <c r="Q7" s="17" t="s">
        <v>47</v>
      </c>
      <c r="R7" s="17" t="s">
        <v>44</v>
      </c>
      <c r="S7" s="17" t="s">
        <v>10</v>
      </c>
      <c r="T7" s="17" t="s">
        <v>45</v>
      </c>
      <c r="U7" s="17" t="s">
        <v>17</v>
      </c>
      <c r="V7" s="17" t="s">
        <v>455</v>
      </c>
    </row>
    <row r="8" spans="1:22" ht="12.6" thickBot="1" x14ac:dyDescent="0.45">
      <c r="A8" s="1" t="s">
        <v>21</v>
      </c>
      <c r="B8">
        <v>1</v>
      </c>
      <c r="C8" t="s">
        <v>13</v>
      </c>
      <c r="G8" s="5" t="s">
        <v>29</v>
      </c>
      <c r="H8" s="6">
        <f>SUM(H9:H11)</f>
        <v>3</v>
      </c>
      <c r="I8" s="6">
        <f t="shared" ref="I8:L8" si="0">SUM(I9:I11)</f>
        <v>3</v>
      </c>
      <c r="J8" s="6">
        <f t="shared" si="0"/>
        <v>0</v>
      </c>
      <c r="K8" s="6">
        <f t="shared" si="0"/>
        <v>3</v>
      </c>
      <c r="L8" s="6">
        <f t="shared" si="0"/>
        <v>3</v>
      </c>
      <c r="O8" s="5" t="s">
        <v>29</v>
      </c>
      <c r="P8" s="6">
        <f>SUM(P9:P11)</f>
        <v>1</v>
      </c>
      <c r="Q8" s="6">
        <f t="shared" ref="Q8:U8" si="1">SUM(Q9:Q11)</f>
        <v>1</v>
      </c>
      <c r="R8" s="6">
        <f>GETPIVOTDATA("Count of Confirm Existance",$A$55)</f>
        <v>1</v>
      </c>
      <c r="S8" s="6">
        <f t="shared" si="1"/>
        <v>1</v>
      </c>
      <c r="T8" s="6">
        <f t="shared" si="1"/>
        <v>1</v>
      </c>
      <c r="U8" s="6">
        <f t="shared" si="1"/>
        <v>1</v>
      </c>
      <c r="V8" s="6">
        <f t="shared" ref="V8" si="2">SUM(V9:V11)</f>
        <v>0</v>
      </c>
    </row>
    <row r="9" spans="1:22" ht="12.6" thickBot="1" x14ac:dyDescent="0.45">
      <c r="A9" t="s">
        <v>18</v>
      </c>
      <c r="B9" s="2">
        <v>3</v>
      </c>
      <c r="C9" s="2">
        <v>3</v>
      </c>
      <c r="G9" s="5" t="s">
        <v>30</v>
      </c>
      <c r="H9" s="7">
        <f>IFERROR(GETPIVOTDATA("Count of Address Review",$A$7,"Address Review",1),0)</f>
        <v>3</v>
      </c>
      <c r="I9" s="7">
        <f>IFERROR(GETPIVOTDATA("Count of NAICS Review",$A$13,"NAICS Review",1),0)</f>
        <v>3</v>
      </c>
      <c r="J9" s="7">
        <f>IFERROR(GETPIVOTDATA("Count of Charity Review",$A$19,"Charity Review",1),0)</f>
        <v>0</v>
      </c>
      <c r="K9" s="7">
        <f>IFERROR(GETPIVOTDATA("Count of Third Party",$A$25,"Third Party",1),0)</f>
        <v>3</v>
      </c>
      <c r="L9" s="7">
        <f>IFERROR(GETPIVOTDATA("Count of Intended Use",$A$31,"Intended Use",1),0)</f>
        <v>3</v>
      </c>
      <c r="O9" s="5" t="s">
        <v>30</v>
      </c>
      <c r="P9" s="7">
        <f>IFERROR(GETPIVOTDATA("Count of Ownership Structure",$A$43,"Ownership Structure",1),0)</f>
        <v>1</v>
      </c>
      <c r="Q9" s="7">
        <f>IFERROR(GETPIVOTDATA("Count of Owners on System",$A$49,"Owners on System",1),0)</f>
        <v>1</v>
      </c>
      <c r="R9" s="7">
        <f>IFERROR(GETPIVOTDATA("Count of Confirm Existance",$A$55,"Confirm Existance",1),0)</f>
        <v>1</v>
      </c>
      <c r="S9" s="7">
        <f>IFERROR(GETPIVOTDATA("Count of Record of Directors",$A$61,"Record of Directors",1),0)</f>
        <v>1</v>
      </c>
      <c r="T9" s="7">
        <f>IFERROR(GETPIVOTDATA("Count of Directors on System",$A$67,"Directors on System",1),0)</f>
        <v>1</v>
      </c>
      <c r="U9" s="7">
        <f>IFERROR(GETPIVOTDATA("Count of Signers Review",$A$73,"Signers Review",1),0)</f>
        <v>1</v>
      </c>
      <c r="V9" s="7">
        <f>IFERROR(GETPIVOTDATA("Count of Anticipated Acct Activities",$A$37,"Anticipated Acct Activities",1),0)</f>
        <v>0</v>
      </c>
    </row>
    <row r="10" spans="1:22" ht="12.6" thickBot="1" x14ac:dyDescent="0.45">
      <c r="A10" t="s">
        <v>25</v>
      </c>
      <c r="B10" s="3">
        <v>1</v>
      </c>
      <c r="C10" s="3">
        <v>1</v>
      </c>
      <c r="G10" s="5" t="s">
        <v>31</v>
      </c>
      <c r="H10" s="6">
        <f>IFERROR(GETPIVOTDATA("Count of Address Review",$A$7,"Address Review",2),0)</f>
        <v>0</v>
      </c>
      <c r="I10" s="6">
        <f>IFERROR(GETPIVOTDATA("Count of NAICS Review",$A$13,"NAICS Review",2),0)</f>
        <v>0</v>
      </c>
      <c r="J10" s="6">
        <f>IFERROR(GETPIVOTDATA("Count of Charity Review",$A$19,"Charity Review",2),0)</f>
        <v>0</v>
      </c>
      <c r="K10" s="6">
        <f>IFERROR(GETPIVOTDATA("Count of Third Party",$A$25,"Third Party",2),0)</f>
        <v>0</v>
      </c>
      <c r="L10" s="6">
        <f>IFERROR(GETPIVOTDATA("Count of Intended Use",$A$31,"Intended Use",2),0)</f>
        <v>0</v>
      </c>
      <c r="O10" s="5" t="s">
        <v>31</v>
      </c>
      <c r="P10" s="6">
        <f>IFERROR(GETPIVOTDATA("Count of Ownership Structure",$A$43,"Ownership Structure",2),0)</f>
        <v>0</v>
      </c>
      <c r="Q10" s="6">
        <f>IFERROR(GETPIVOTDATA("Count of Owners on System",$A$49,"Owners on System",2),0)</f>
        <v>0</v>
      </c>
      <c r="R10" s="6">
        <f>IFERROR(GETPIVOTDATA("Count of Confirm Existance",$A$55,"Confirm Existance",2),0)</f>
        <v>0</v>
      </c>
      <c r="S10" s="6">
        <f>IFERROR(GETPIVOTDATA("Count of Record of Directors",$A$61,"Record of Directors",2),0)</f>
        <v>0</v>
      </c>
      <c r="T10" s="6">
        <f>IFERROR(GETPIVOTDATA("Count of Directors on System",$A$67,"Directors on System",2),0)</f>
        <v>0</v>
      </c>
      <c r="U10" s="6">
        <f>IFERROR(GETPIVOTDATA("Count of Signers Review",$A$73,"Signers Review",2),0)</f>
        <v>0</v>
      </c>
      <c r="V10" s="6">
        <f>IFERROR(GETPIVOTDATA("Count of Anticipated Acct Activities",$A$37,"Anticipated Acct Activities",2),0)</f>
        <v>0</v>
      </c>
    </row>
    <row r="11" spans="1:22" ht="12.6" thickBot="1" x14ac:dyDescent="0.45">
      <c r="G11" s="5" t="s">
        <v>32</v>
      </c>
      <c r="H11" s="7">
        <f>IFERROR(GETPIVOTDATA("Count of Address Review",$A$7,"Address Review",3),0)</f>
        <v>0</v>
      </c>
      <c r="I11" s="7">
        <f>IFERROR(GETPIVOTDATA("Count of NAICS Review",$A$13,"NAICS Review",3),0)</f>
        <v>0</v>
      </c>
      <c r="J11" s="7">
        <f>IFERROR(GETPIVOTDATA("Count of Charity Review",$A$19,"Charity Review",3),0)</f>
        <v>0</v>
      </c>
      <c r="K11" s="7">
        <f>IFERROR(GETPIVOTDATA("Count of Third Party",$A$25,"Third Party",3),0)</f>
        <v>0</v>
      </c>
      <c r="L11" s="7">
        <f>IFERROR(GETPIVOTDATA("Count of Intended Use",$A$31,"Intended Use",3),0)</f>
        <v>0</v>
      </c>
      <c r="O11" s="5" t="s">
        <v>32</v>
      </c>
      <c r="P11" s="7">
        <f>IFERROR(GETPIVOTDATA("Count of Ownership Structure",$A$43,"Ownership Structure",3),0)</f>
        <v>0</v>
      </c>
      <c r="Q11" s="7">
        <f>IFERROR(GETPIVOTDATA("Count of Owners on System",$A$49,"Owners on System",3),0)</f>
        <v>0</v>
      </c>
      <c r="R11" s="7">
        <f>IFERROR(GETPIVOTDATA("Count of Confirm Existance",$A$55,"Confirm Existance",3),0)</f>
        <v>0</v>
      </c>
      <c r="S11" s="7">
        <f>IFERROR(GETPIVOTDATA("Count of Record of Directors",$A$61,"Record of Directors",3),0)</f>
        <v>0</v>
      </c>
      <c r="T11" s="7">
        <f>IFERROR(GETPIVOTDATA("Count of Directors on System",$A$67,"Directors on System",3),0)</f>
        <v>0</v>
      </c>
      <c r="U11" s="7">
        <f>IFERROR(GETPIVOTDATA("Count of Signers Review",$A$73,"Signers Review",3),0)</f>
        <v>0</v>
      </c>
      <c r="V11" s="7">
        <f>IFERROR(GETPIVOTDATA("Count of Anticipated Acct Activities",$A$37,"Anticipated Acct Activities",3),0)</f>
        <v>0</v>
      </c>
    </row>
    <row r="12" spans="1:22" ht="12.6" thickBot="1" x14ac:dyDescent="0.45">
      <c r="G12" s="5" t="s">
        <v>33</v>
      </c>
      <c r="H12" s="13">
        <f>H9/H8</f>
        <v>1</v>
      </c>
      <c r="I12" s="13">
        <f t="shared" ref="I12:J12" si="3">I9/I8</f>
        <v>1</v>
      </c>
      <c r="J12" s="13" t="e">
        <f t="shared" si="3"/>
        <v>#DIV/0!</v>
      </c>
      <c r="K12" s="13">
        <f t="shared" ref="K12:L12" si="4">K9/K8</f>
        <v>1</v>
      </c>
      <c r="L12" s="13">
        <f t="shared" si="4"/>
        <v>1</v>
      </c>
      <c r="O12" s="5" t="s">
        <v>33</v>
      </c>
      <c r="P12" s="13">
        <f>P9/P8</f>
        <v>1</v>
      </c>
      <c r="Q12" s="13">
        <f t="shared" ref="Q12:U12" si="5">Q9/Q8</f>
        <v>1</v>
      </c>
      <c r="R12" s="13">
        <f t="shared" si="5"/>
        <v>1</v>
      </c>
      <c r="S12" s="13">
        <f t="shared" si="5"/>
        <v>1</v>
      </c>
      <c r="T12" s="13">
        <f t="shared" si="5"/>
        <v>1</v>
      </c>
      <c r="U12" s="13">
        <f t="shared" si="5"/>
        <v>1</v>
      </c>
      <c r="V12" s="13" t="e">
        <f t="shared" ref="V12" si="6">V9/V8</f>
        <v>#DIV/0!</v>
      </c>
    </row>
    <row r="13" spans="1:22" ht="12.6" thickBot="1" x14ac:dyDescent="0.45">
      <c r="B13" s="1" t="s">
        <v>5</v>
      </c>
      <c r="G13" s="5" t="s">
        <v>349</v>
      </c>
      <c r="H13" s="13">
        <f>((H$10*0.5)+H$11)/H$8</f>
        <v>0</v>
      </c>
      <c r="I13" s="13">
        <f t="shared" ref="I13:U13" si="7">((I$10*0.5)+I$11)/I$8</f>
        <v>0</v>
      </c>
      <c r="J13" s="13" t="e">
        <f t="shared" si="7"/>
        <v>#DIV/0!</v>
      </c>
      <c r="K13" s="13">
        <f t="shared" si="7"/>
        <v>0</v>
      </c>
      <c r="L13" s="13">
        <f t="shared" si="7"/>
        <v>0</v>
      </c>
      <c r="O13" s="5" t="s">
        <v>349</v>
      </c>
      <c r="P13" s="13">
        <f t="shared" si="7"/>
        <v>0</v>
      </c>
      <c r="Q13" s="13">
        <f t="shared" si="7"/>
        <v>0</v>
      </c>
      <c r="R13" s="13">
        <f t="shared" si="7"/>
        <v>0</v>
      </c>
      <c r="S13" s="13">
        <f t="shared" si="7"/>
        <v>0</v>
      </c>
      <c r="T13" s="13">
        <f t="shared" si="7"/>
        <v>0</v>
      </c>
      <c r="U13" s="13">
        <f t="shared" si="7"/>
        <v>0</v>
      </c>
      <c r="V13" s="13" t="e">
        <f t="shared" ref="V13" si="8">((V$10*0.5)+V$11)/V$8</f>
        <v>#DIV/0!</v>
      </c>
    </row>
    <row r="14" spans="1:22" x14ac:dyDescent="0.4">
      <c r="A14" s="1" t="s">
        <v>21</v>
      </c>
      <c r="B14">
        <v>1</v>
      </c>
      <c r="C14" t="s">
        <v>13</v>
      </c>
      <c r="N14" s="25"/>
    </row>
    <row r="15" spans="1:22" x14ac:dyDescent="0.4">
      <c r="A15" t="s">
        <v>36</v>
      </c>
      <c r="B15" s="2">
        <v>3</v>
      </c>
      <c r="C15" s="2">
        <v>3</v>
      </c>
      <c r="N15" s="25"/>
    </row>
    <row r="16" spans="1:22" x14ac:dyDescent="0.4">
      <c r="A16" t="s">
        <v>25</v>
      </c>
      <c r="B16" s="3">
        <v>1</v>
      </c>
      <c r="C16" s="3">
        <v>1</v>
      </c>
      <c r="N16" s="25"/>
    </row>
    <row r="19" spans="1:3" x14ac:dyDescent="0.4">
      <c r="B19" s="1" t="s">
        <v>6</v>
      </c>
    </row>
    <row r="20" spans="1:3" x14ac:dyDescent="0.4">
      <c r="A20" s="1" t="s">
        <v>21</v>
      </c>
      <c r="B20" t="s">
        <v>269</v>
      </c>
      <c r="C20" t="s">
        <v>13</v>
      </c>
    </row>
    <row r="21" spans="1:3" x14ac:dyDescent="0.4">
      <c r="A21" t="s">
        <v>37</v>
      </c>
      <c r="B21" s="2">
        <v>3</v>
      </c>
      <c r="C21" s="2">
        <v>3</v>
      </c>
    </row>
    <row r="22" spans="1:3" x14ac:dyDescent="0.4">
      <c r="A22" t="s">
        <v>25</v>
      </c>
      <c r="B22" s="3">
        <v>1</v>
      </c>
      <c r="C22" s="3">
        <v>1</v>
      </c>
    </row>
    <row r="25" spans="1:3" x14ac:dyDescent="0.4">
      <c r="B25" s="1" t="s">
        <v>4</v>
      </c>
    </row>
    <row r="26" spans="1:3" ht="12.75" customHeight="1" x14ac:dyDescent="0.4">
      <c r="A26" s="1" t="s">
        <v>21</v>
      </c>
      <c r="B26">
        <v>1</v>
      </c>
      <c r="C26" t="s">
        <v>13</v>
      </c>
    </row>
    <row r="27" spans="1:3" x14ac:dyDescent="0.4">
      <c r="A27" t="s">
        <v>24</v>
      </c>
      <c r="B27" s="2">
        <v>3</v>
      </c>
      <c r="C27" s="2">
        <v>3</v>
      </c>
    </row>
    <row r="28" spans="1:3" x14ac:dyDescent="0.4">
      <c r="A28" t="s">
        <v>25</v>
      </c>
      <c r="B28" s="3">
        <v>1</v>
      </c>
      <c r="C28" s="3">
        <v>1</v>
      </c>
    </row>
    <row r="31" spans="1:3" x14ac:dyDescent="0.4">
      <c r="B31" s="1" t="s">
        <v>7</v>
      </c>
    </row>
    <row r="32" spans="1:3" x14ac:dyDescent="0.4">
      <c r="A32" s="1" t="s">
        <v>21</v>
      </c>
      <c r="B32">
        <v>1</v>
      </c>
      <c r="C32" t="s">
        <v>13</v>
      </c>
    </row>
    <row r="33" spans="1:5" x14ac:dyDescent="0.4">
      <c r="A33" t="s">
        <v>26</v>
      </c>
      <c r="B33" s="2">
        <v>3</v>
      </c>
      <c r="C33" s="2">
        <v>3</v>
      </c>
    </row>
    <row r="34" spans="1:5" x14ac:dyDescent="0.4">
      <c r="A34" t="s">
        <v>25</v>
      </c>
      <c r="B34" s="3">
        <v>1</v>
      </c>
      <c r="C34" s="3">
        <v>1</v>
      </c>
    </row>
    <row r="35" spans="1:5" x14ac:dyDescent="0.4">
      <c r="B35" s="3"/>
      <c r="C35" s="3"/>
      <c r="D35" s="3"/>
      <c r="E35" s="3"/>
    </row>
    <row r="36" spans="1:5" x14ac:dyDescent="0.4">
      <c r="B36" s="3"/>
      <c r="C36" s="3"/>
      <c r="D36" s="3"/>
      <c r="E36" s="3"/>
    </row>
    <row r="37" spans="1:5" x14ac:dyDescent="0.4">
      <c r="B37" s="1" t="s">
        <v>468</v>
      </c>
    </row>
    <row r="38" spans="1:5" x14ac:dyDescent="0.4">
      <c r="A38" s="1" t="s">
        <v>21</v>
      </c>
      <c r="B38" t="s">
        <v>269</v>
      </c>
      <c r="C38" t="s">
        <v>13</v>
      </c>
    </row>
    <row r="39" spans="1:5" x14ac:dyDescent="0.4">
      <c r="A39" t="s">
        <v>25</v>
      </c>
      <c r="B39" s="3">
        <v>1</v>
      </c>
      <c r="C39" s="3">
        <v>1</v>
      </c>
    </row>
    <row r="40" spans="1:5" x14ac:dyDescent="0.4">
      <c r="A40" t="s">
        <v>484</v>
      </c>
      <c r="B40" s="2">
        <v>3</v>
      </c>
      <c r="C40" s="2">
        <v>3</v>
      </c>
    </row>
    <row r="43" spans="1:5" ht="25.5" customHeight="1" x14ac:dyDescent="0.4">
      <c r="B43" s="1" t="s">
        <v>8</v>
      </c>
    </row>
    <row r="44" spans="1:5" x14ac:dyDescent="0.4">
      <c r="A44" s="1" t="s">
        <v>21</v>
      </c>
      <c r="B44">
        <v>1</v>
      </c>
      <c r="C44" t="s">
        <v>13</v>
      </c>
    </row>
    <row r="45" spans="1:5" x14ac:dyDescent="0.4">
      <c r="A45" t="s">
        <v>38</v>
      </c>
      <c r="B45" s="2">
        <v>1</v>
      </c>
      <c r="C45" s="2">
        <v>1</v>
      </c>
    </row>
    <row r="46" spans="1:5" x14ac:dyDescent="0.4">
      <c r="A46" t="s">
        <v>25</v>
      </c>
      <c r="B46" s="3">
        <v>1</v>
      </c>
      <c r="C46" s="3">
        <v>1</v>
      </c>
    </row>
    <row r="49" spans="1:3" x14ac:dyDescent="0.4">
      <c r="B49" s="1" t="s">
        <v>9</v>
      </c>
    </row>
    <row r="50" spans="1:3" x14ac:dyDescent="0.4">
      <c r="A50" s="1" t="s">
        <v>21</v>
      </c>
      <c r="B50">
        <v>1</v>
      </c>
      <c r="C50" t="s">
        <v>13</v>
      </c>
    </row>
    <row r="51" spans="1:3" x14ac:dyDescent="0.4">
      <c r="A51" t="s">
        <v>39</v>
      </c>
      <c r="B51" s="2">
        <v>1</v>
      </c>
      <c r="C51" s="2">
        <v>1</v>
      </c>
    </row>
    <row r="52" spans="1:3" x14ac:dyDescent="0.4">
      <c r="A52" t="s">
        <v>25</v>
      </c>
      <c r="B52" s="3">
        <v>1</v>
      </c>
      <c r="C52" s="3">
        <v>1</v>
      </c>
    </row>
    <row r="55" spans="1:3" x14ac:dyDescent="0.4">
      <c r="B55" s="1" t="s">
        <v>405</v>
      </c>
    </row>
    <row r="56" spans="1:3" x14ac:dyDescent="0.4">
      <c r="A56" s="1" t="s">
        <v>21</v>
      </c>
      <c r="B56">
        <v>1</v>
      </c>
      <c r="C56" t="s">
        <v>13</v>
      </c>
    </row>
    <row r="57" spans="1:3" x14ac:dyDescent="0.4">
      <c r="A57" t="s">
        <v>406</v>
      </c>
      <c r="B57" s="2">
        <v>1</v>
      </c>
      <c r="C57" s="2">
        <v>1</v>
      </c>
    </row>
    <row r="58" spans="1:3" x14ac:dyDescent="0.4">
      <c r="A58" t="s">
        <v>25</v>
      </c>
      <c r="B58" s="3">
        <v>1</v>
      </c>
      <c r="C58" s="3">
        <v>1</v>
      </c>
    </row>
    <row r="61" spans="1:3" x14ac:dyDescent="0.4">
      <c r="B61" s="1" t="s">
        <v>10</v>
      </c>
    </row>
    <row r="62" spans="1:3" x14ac:dyDescent="0.4">
      <c r="A62" s="1" t="s">
        <v>21</v>
      </c>
      <c r="B62">
        <v>1</v>
      </c>
      <c r="C62" t="s">
        <v>13</v>
      </c>
    </row>
    <row r="63" spans="1:3" x14ac:dyDescent="0.4">
      <c r="A63" t="s">
        <v>40</v>
      </c>
      <c r="B63" s="2">
        <v>1</v>
      </c>
      <c r="C63" s="2">
        <v>1</v>
      </c>
    </row>
    <row r="64" spans="1:3" x14ac:dyDescent="0.4">
      <c r="A64" t="s">
        <v>25</v>
      </c>
      <c r="B64" s="3">
        <v>1</v>
      </c>
      <c r="C64" s="3">
        <v>1</v>
      </c>
    </row>
    <row r="67" spans="1:6" x14ac:dyDescent="0.4">
      <c r="B67" s="1" t="s">
        <v>11</v>
      </c>
    </row>
    <row r="68" spans="1:6" x14ac:dyDescent="0.4">
      <c r="A68" s="1" t="s">
        <v>21</v>
      </c>
      <c r="B68">
        <v>1</v>
      </c>
      <c r="C68" t="s">
        <v>13</v>
      </c>
    </row>
    <row r="69" spans="1:6" x14ac:dyDescent="0.4">
      <c r="A69" t="s">
        <v>41</v>
      </c>
      <c r="B69" s="2">
        <v>1</v>
      </c>
      <c r="C69" s="2">
        <v>1</v>
      </c>
    </row>
    <row r="70" spans="1:6" x14ac:dyDescent="0.4">
      <c r="A70" t="s">
        <v>25</v>
      </c>
      <c r="B70" s="3">
        <v>1</v>
      </c>
      <c r="C70" s="3">
        <v>1</v>
      </c>
    </row>
    <row r="73" spans="1:6" x14ac:dyDescent="0.4">
      <c r="B73" s="1" t="s">
        <v>17</v>
      </c>
    </row>
    <row r="74" spans="1:6" x14ac:dyDescent="0.4">
      <c r="A74" s="1" t="s">
        <v>21</v>
      </c>
      <c r="B74">
        <v>1</v>
      </c>
      <c r="C74" t="s">
        <v>13</v>
      </c>
    </row>
    <row r="75" spans="1:6" x14ac:dyDescent="0.4">
      <c r="A75" t="s">
        <v>42</v>
      </c>
      <c r="B75" s="2">
        <v>1</v>
      </c>
      <c r="C75" s="2">
        <v>1</v>
      </c>
    </row>
    <row r="76" spans="1:6" x14ac:dyDescent="0.4">
      <c r="A76" t="s">
        <v>25</v>
      </c>
      <c r="B76" s="3">
        <v>1</v>
      </c>
      <c r="C76" s="3">
        <v>1</v>
      </c>
    </row>
    <row r="77" spans="1:6" x14ac:dyDescent="0.4">
      <c r="B77" s="3"/>
      <c r="C77" s="3"/>
      <c r="D77" s="3"/>
      <c r="E77" s="3"/>
    </row>
    <row r="78" spans="1:6" x14ac:dyDescent="0.4">
      <c r="B78" s="2"/>
      <c r="C78" s="2"/>
      <c r="D78" s="2"/>
      <c r="E78" s="2"/>
      <c r="F78" s="2"/>
    </row>
    <row r="79" spans="1:6" x14ac:dyDescent="0.4">
      <c r="B79" s="1" t="s">
        <v>268</v>
      </c>
    </row>
    <row r="80" spans="1:6" x14ac:dyDescent="0.4">
      <c r="A80" s="1" t="s">
        <v>21</v>
      </c>
      <c r="B80">
        <v>0</v>
      </c>
      <c r="C80" t="s">
        <v>13</v>
      </c>
    </row>
    <row r="81" spans="1:5" x14ac:dyDescent="0.4">
      <c r="A81" t="s">
        <v>232</v>
      </c>
      <c r="B81" s="2">
        <v>3</v>
      </c>
      <c r="C81" s="2">
        <v>3</v>
      </c>
    </row>
    <row r="82" spans="1:5" x14ac:dyDescent="0.4">
      <c r="A82" t="s">
        <v>25</v>
      </c>
      <c r="B82" s="3">
        <v>1</v>
      </c>
      <c r="C82" s="3">
        <v>1</v>
      </c>
    </row>
    <row r="83" spans="1:5" x14ac:dyDescent="0.4">
      <c r="B83" s="3"/>
      <c r="C83" s="3"/>
      <c r="D83" s="3"/>
      <c r="E83" s="3"/>
    </row>
    <row r="85" spans="1:5" x14ac:dyDescent="0.4">
      <c r="B85" s="1" t="s">
        <v>12</v>
      </c>
    </row>
    <row r="86" spans="1:5" x14ac:dyDescent="0.4">
      <c r="A86" s="1" t="s">
        <v>21</v>
      </c>
      <c r="B86" t="s">
        <v>472</v>
      </c>
      <c r="C86" t="s">
        <v>13</v>
      </c>
    </row>
    <row r="87" spans="1:5" x14ac:dyDescent="0.4">
      <c r="A87" t="s">
        <v>506</v>
      </c>
      <c r="B87" s="2">
        <v>1</v>
      </c>
      <c r="C87" s="2">
        <v>1</v>
      </c>
    </row>
    <row r="88" spans="1:5" x14ac:dyDescent="0.4">
      <c r="A88" t="s">
        <v>25</v>
      </c>
      <c r="B88" s="3">
        <v>1</v>
      </c>
      <c r="C88" s="3">
        <v>1</v>
      </c>
    </row>
    <row r="93" spans="1:5" x14ac:dyDescent="0.4">
      <c r="A93" s="1" t="s">
        <v>12</v>
      </c>
      <c r="B93" t="s">
        <v>43</v>
      </c>
    </row>
    <row r="94" spans="1:5" x14ac:dyDescent="0.4">
      <c r="A94" t="s">
        <v>472</v>
      </c>
      <c r="B94" s="3">
        <v>1</v>
      </c>
    </row>
    <row r="95" spans="1:5" x14ac:dyDescent="0.4">
      <c r="A95" t="s">
        <v>13</v>
      </c>
      <c r="B95" s="3">
        <v>1</v>
      </c>
    </row>
  </sheetData>
  <pageMargins left="0.7" right="0.7" top="0.75" bottom="0.75" header="0.3" footer="0.3"/>
  <drawing r:id="rId1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>
    <tabColor theme="9" tint="-0.499984740745262"/>
  </sheetPr>
  <dimension ref="A2:T68"/>
  <sheetViews>
    <sheetView topLeftCell="B1" workbookViewId="0">
      <selection activeCell="J7" sqref="J7:T12"/>
    </sheetView>
  </sheetViews>
  <sheetFormatPr defaultRowHeight="12.3" x14ac:dyDescent="0.4"/>
  <cols>
    <col min="1" max="1" width="44.109375" customWidth="1"/>
    <col min="2" max="2" width="39.109375" bestFit="1" customWidth="1"/>
    <col min="3" max="3" width="11.71875" customWidth="1"/>
    <col min="4" max="4" width="11.71875" bestFit="1" customWidth="1"/>
    <col min="5" max="7" width="11.71875" customWidth="1"/>
    <col min="8" max="8" width="9.109375" customWidth="1"/>
    <col min="9" max="9" width="15.88671875" bestFit="1" customWidth="1"/>
    <col min="10" max="18" width="10.109375" customWidth="1"/>
  </cols>
  <sheetData>
    <row r="2" spans="1:20" ht="12.6" thickBot="1" x14ac:dyDescent="0.45"/>
    <row r="3" spans="1:20" ht="12.6" thickBot="1" x14ac:dyDescent="0.45">
      <c r="J3" s="19" t="s">
        <v>53</v>
      </c>
    </row>
    <row r="4" spans="1:20" ht="12.6" thickBot="1" x14ac:dyDescent="0.45">
      <c r="J4" s="11" t="s">
        <v>54</v>
      </c>
    </row>
    <row r="5" spans="1:20" ht="12.6" thickBot="1" x14ac:dyDescent="0.45"/>
    <row r="6" spans="1:20" ht="35.4" thickBot="1" x14ac:dyDescent="0.45">
      <c r="B6" s="1" t="s">
        <v>0</v>
      </c>
      <c r="I6" s="4"/>
      <c r="J6" s="14" t="s">
        <v>1</v>
      </c>
      <c r="K6" s="18" t="s">
        <v>49</v>
      </c>
      <c r="L6" s="18" t="s">
        <v>62</v>
      </c>
      <c r="M6" s="18" t="s">
        <v>3</v>
      </c>
      <c r="N6" s="14" t="s">
        <v>50</v>
      </c>
      <c r="O6" s="14" t="s">
        <v>16</v>
      </c>
      <c r="P6" s="14" t="s">
        <v>347</v>
      </c>
      <c r="Q6" s="14" t="s">
        <v>51</v>
      </c>
      <c r="R6" s="14" t="s">
        <v>52</v>
      </c>
      <c r="S6" s="14" t="s">
        <v>64</v>
      </c>
      <c r="T6" s="14" t="s">
        <v>63</v>
      </c>
    </row>
    <row r="7" spans="1:20" ht="12.6" thickBot="1" x14ac:dyDescent="0.45">
      <c r="A7" s="1" t="s">
        <v>21</v>
      </c>
      <c r="B7">
        <v>3</v>
      </c>
      <c r="C7" t="s">
        <v>13</v>
      </c>
      <c r="I7" s="5" t="s">
        <v>29</v>
      </c>
      <c r="J7" s="6">
        <f>SUM(J8:J10)</f>
        <v>1</v>
      </c>
      <c r="K7" s="6">
        <f t="shared" ref="K7:R7" si="0">SUM(K8:K10)</f>
        <v>1</v>
      </c>
      <c r="L7" s="6">
        <f t="shared" ref="L7" si="1">SUM(L8:L10)</f>
        <v>1</v>
      </c>
      <c r="M7" s="6">
        <f t="shared" si="0"/>
        <v>1</v>
      </c>
      <c r="N7" s="6">
        <f t="shared" si="0"/>
        <v>1</v>
      </c>
      <c r="O7" s="6">
        <f t="shared" si="0"/>
        <v>3</v>
      </c>
      <c r="P7" s="6">
        <f t="shared" si="0"/>
        <v>3</v>
      </c>
      <c r="Q7" s="6">
        <f t="shared" si="0"/>
        <v>0</v>
      </c>
      <c r="R7" s="6">
        <f t="shared" si="0"/>
        <v>0</v>
      </c>
      <c r="S7" s="6">
        <f t="shared" ref="S7:T7" si="2">SUM(S8:S10)</f>
        <v>1</v>
      </c>
      <c r="T7" s="6">
        <f t="shared" si="2"/>
        <v>1</v>
      </c>
    </row>
    <row r="8" spans="1:20" ht="12.6" thickBot="1" x14ac:dyDescent="0.45">
      <c r="A8" t="s">
        <v>34</v>
      </c>
      <c r="B8" s="2">
        <v>1</v>
      </c>
      <c r="C8" s="2">
        <v>1</v>
      </c>
      <c r="I8" s="5" t="s">
        <v>30</v>
      </c>
      <c r="J8" s="7">
        <f>IFERROR(GETPIVOTDATA("Count of Address Review",$A$12,"Address Review",1),0)</f>
        <v>0</v>
      </c>
      <c r="K8" s="7">
        <f>IFERROR(GETPIVOTDATA("Count of ID Review",$A$18,"ID Review",1),0)</f>
        <v>0</v>
      </c>
      <c r="L8" s="7">
        <f>IFERROR(GETPIVOTDATA("Count of NOC Review",$A$48,"NOC Review",1),0)</f>
        <v>0</v>
      </c>
      <c r="M8" s="8">
        <f>IFERROR(GETPIVOTDATA("Count of Occupation Review",$A$30,"Occupation Review",1),0)</f>
        <v>0</v>
      </c>
      <c r="N8" s="7">
        <f>IFERROR(GETPIVOTDATA("Count of DOB Review",$A$6,"DOB Review",1),0)</f>
        <v>0</v>
      </c>
      <c r="O8" s="7">
        <f>IFERROR(GETPIVOTDATA("Count of Incorrect Signing Authority",$A$24,"Incorrect Signing Authority",1),0)</f>
        <v>2</v>
      </c>
      <c r="P8" s="7">
        <f>IFERROR(GETPIVOTDATA("Count of Role Review",$A$65,"Role Review",1),0)</f>
        <v>1</v>
      </c>
      <c r="Q8" s="7">
        <f>IFERROR(GETPIVOTDATA("Count of Employer's Name (Personal Loan Only)",$A$36,"Employer's Name (Personal Loan Only)",1),0)</f>
        <v>0</v>
      </c>
      <c r="R8" s="7">
        <f>IFERROR(GETPIVOTDATA("Count of Employer's Address (Personal Loan Only)",$A$42,"Employer's Address (Personal Loan Only)",1),0)</f>
        <v>0</v>
      </c>
      <c r="S8" s="7">
        <f>IFERROR(GETPIVOTDATA("Count of PEFP Review",$A$54,"PEFP Review",1),0)</f>
        <v>0</v>
      </c>
      <c r="T8" s="7">
        <f>IFERROR(GETPIVOTDATA("Count of PEP Review",$A$60,"PEP Review",1),0)</f>
        <v>0</v>
      </c>
    </row>
    <row r="9" spans="1:20" ht="12.6" thickBot="1" x14ac:dyDescent="0.45">
      <c r="A9" t="s">
        <v>25</v>
      </c>
      <c r="B9" s="3">
        <v>1</v>
      </c>
      <c r="C9" s="3">
        <v>1</v>
      </c>
      <c r="I9" s="5" t="s">
        <v>31</v>
      </c>
      <c r="J9" s="6">
        <f>IFERROR(GETPIVOTDATA("Count of Address Review",$A$12,"Address Review",2),0)</f>
        <v>0</v>
      </c>
      <c r="K9" s="6">
        <f>IFERROR(GETPIVOTDATA("Count of ID Review",$A$18,"ID Review",2),0)</f>
        <v>0</v>
      </c>
      <c r="L9" s="6">
        <f>IFERROR(GETPIVOTDATA("Count of NOC Review",$A$48,"NOC Review",2),0)</f>
        <v>0</v>
      </c>
      <c r="M9" s="9">
        <f>IFERROR(GETPIVOTDATA("Count of Occupation Review",$A$30,"Occupation Review",2),0)</f>
        <v>0</v>
      </c>
      <c r="N9" s="6">
        <f>IFERROR(GETPIVOTDATA("Count of DOB Review",$A$6,"DOB Review",2),0)</f>
        <v>0</v>
      </c>
      <c r="O9" s="6">
        <f>IFERROR(GETPIVOTDATA("Count of Incorrect Signing Authority",$A$24,"Incorrect Signing Authority",2),0)</f>
        <v>0</v>
      </c>
      <c r="P9" s="6">
        <f>IFERROR(GETPIVOTDATA("Count of Role Review",$A$65,"Role Review",2),0)</f>
        <v>0</v>
      </c>
      <c r="Q9" s="6">
        <f>IFERROR(GETPIVOTDATA("Count of Employer's Name (Personal Loan Only)",$A$36,"Employer's Name (Personal Loan Only)",2),0)</f>
        <v>0</v>
      </c>
      <c r="R9" s="6">
        <f>IFERROR(GETPIVOTDATA("Count of Employer's Address (Personal Loan Only)",$A$42,"Employer's Address (Personal Loan Only)",2),0)</f>
        <v>0</v>
      </c>
      <c r="S9" s="6">
        <f>IFERROR(GETPIVOTDATA("Count of PEFP Review",$A$54,"PEFP Review",2),0)</f>
        <v>0</v>
      </c>
      <c r="T9" s="6">
        <f>IFERROR(GETPIVOTDATA("Count of PEP Review",$A$60,"PEP Review",2),0)</f>
        <v>0</v>
      </c>
    </row>
    <row r="10" spans="1:20" ht="12.6" thickBot="1" x14ac:dyDescent="0.45">
      <c r="I10" s="5" t="s">
        <v>32</v>
      </c>
      <c r="J10" s="7">
        <f>IFERROR(GETPIVOTDATA("Count of Address Review",$A$12,"Address Review",3),0)</f>
        <v>1</v>
      </c>
      <c r="K10" s="7">
        <f>IFERROR(GETPIVOTDATA("Count of ID Review",$A$18,"ID Review",3),0)</f>
        <v>1</v>
      </c>
      <c r="L10" s="7">
        <f>IFERROR(GETPIVOTDATA("Count of NOC Review",$A$48,"NOC Review",3),0)</f>
        <v>1</v>
      </c>
      <c r="M10" s="8">
        <f>IFERROR(GETPIVOTDATA("Count of Occupation Review",$A$30,"Occupation Review",3),0)</f>
        <v>1</v>
      </c>
      <c r="N10" s="7">
        <f>IFERROR(GETPIVOTDATA("Count of DOB Review",$A$6,"DOB Review",3),0)</f>
        <v>1</v>
      </c>
      <c r="O10" s="7">
        <f>IFERROR(GETPIVOTDATA("Count of Incorrect Signing Authority",$A$24,"Incorrect Signing Authority",3),0)</f>
        <v>1</v>
      </c>
      <c r="P10" s="7">
        <f>IFERROR(GETPIVOTDATA("Count of Role Review",$A$65,"Role Review",3),0)</f>
        <v>2</v>
      </c>
      <c r="Q10" s="7">
        <f>IFERROR(GETPIVOTDATA("Count of Employer's Name (Personal Loan Only)",$A$36,"Employer's Name (Personal Loan Only)",3),0)</f>
        <v>0</v>
      </c>
      <c r="R10" s="7">
        <f>IFERROR(GETPIVOTDATA("Count of Employer's Address (Personal Loan Only)",$A$42,"Employer's Address (Personal Loan Only)",3),0)</f>
        <v>0</v>
      </c>
      <c r="S10" s="7">
        <f>IFERROR(GETPIVOTDATA("Count of PEFP Review",$A$54,"PEFP Review",3),0)</f>
        <v>1</v>
      </c>
      <c r="T10" s="7">
        <f>IFERROR(GETPIVOTDATA("Count of PEP Review",$A$60,"PEP Review",3),0)</f>
        <v>1</v>
      </c>
    </row>
    <row r="11" spans="1:20" ht="12.6" thickBot="1" x14ac:dyDescent="0.45">
      <c r="I11" s="5" t="s">
        <v>33</v>
      </c>
      <c r="J11" s="10">
        <f>J8/J7</f>
        <v>0</v>
      </c>
      <c r="K11" s="10">
        <f t="shared" ref="K11:R11" si="3">K8/K7</f>
        <v>0</v>
      </c>
      <c r="L11" s="10">
        <f t="shared" ref="L11" si="4">L8/L7</f>
        <v>0</v>
      </c>
      <c r="M11" s="10">
        <f t="shared" si="3"/>
        <v>0</v>
      </c>
      <c r="N11" s="10">
        <f t="shared" si="3"/>
        <v>0</v>
      </c>
      <c r="O11" s="10">
        <f t="shared" si="3"/>
        <v>0.66666666666666663</v>
      </c>
      <c r="P11" s="10">
        <f t="shared" ref="P11" si="5">P8/P7</f>
        <v>0.33333333333333331</v>
      </c>
      <c r="Q11" s="10" t="e">
        <f t="shared" si="3"/>
        <v>#DIV/0!</v>
      </c>
      <c r="R11" s="10" t="e">
        <f t="shared" si="3"/>
        <v>#DIV/0!</v>
      </c>
      <c r="S11" s="10">
        <f t="shared" ref="S11:T11" si="6">S8/S7</f>
        <v>0</v>
      </c>
      <c r="T11" s="10">
        <f t="shared" si="6"/>
        <v>0</v>
      </c>
    </row>
    <row r="12" spans="1:20" ht="12.6" thickBot="1" x14ac:dyDescent="0.45">
      <c r="B12" s="1" t="s">
        <v>1</v>
      </c>
      <c r="I12" s="5" t="s">
        <v>349</v>
      </c>
      <c r="J12" s="13">
        <f>((J$9*0.5)+J$10)/J$7</f>
        <v>1</v>
      </c>
      <c r="K12" s="13">
        <f t="shared" ref="K12:T12" si="7">((K$9*0.5)+K$10)/K$7</f>
        <v>1</v>
      </c>
      <c r="L12" s="13">
        <f t="shared" si="7"/>
        <v>1</v>
      </c>
      <c r="M12" s="13">
        <f t="shared" si="7"/>
        <v>1</v>
      </c>
      <c r="N12" s="13">
        <f t="shared" si="7"/>
        <v>1</v>
      </c>
      <c r="O12" s="13">
        <f t="shared" si="7"/>
        <v>0.33333333333333331</v>
      </c>
      <c r="P12" s="13">
        <f t="shared" si="7"/>
        <v>0.66666666666666663</v>
      </c>
      <c r="Q12" s="13" t="e">
        <f t="shared" si="7"/>
        <v>#DIV/0!</v>
      </c>
      <c r="R12" s="13" t="e">
        <f t="shared" si="7"/>
        <v>#DIV/0!</v>
      </c>
      <c r="S12" s="13">
        <f t="shared" si="7"/>
        <v>1</v>
      </c>
      <c r="T12" s="13">
        <f t="shared" si="7"/>
        <v>1</v>
      </c>
    </row>
    <row r="13" spans="1:20" x14ac:dyDescent="0.4">
      <c r="A13" s="1" t="s">
        <v>21</v>
      </c>
      <c r="B13">
        <v>3</v>
      </c>
      <c r="C13" t="s">
        <v>13</v>
      </c>
    </row>
    <row r="14" spans="1:20" x14ac:dyDescent="0.4">
      <c r="A14" t="s">
        <v>18</v>
      </c>
      <c r="B14" s="2">
        <v>1</v>
      </c>
      <c r="C14" s="2">
        <v>1</v>
      </c>
    </row>
    <row r="15" spans="1:20" x14ac:dyDescent="0.4">
      <c r="A15" t="s">
        <v>25</v>
      </c>
      <c r="B15" s="3">
        <v>1</v>
      </c>
      <c r="C15" s="3">
        <v>1</v>
      </c>
    </row>
    <row r="18" spans="1:4" x14ac:dyDescent="0.4">
      <c r="B18" s="1" t="s">
        <v>2</v>
      </c>
    </row>
    <row r="19" spans="1:4" x14ac:dyDescent="0.4">
      <c r="A19" s="1" t="s">
        <v>21</v>
      </c>
      <c r="B19">
        <v>3</v>
      </c>
      <c r="C19" t="s">
        <v>13</v>
      </c>
    </row>
    <row r="20" spans="1:4" x14ac:dyDescent="0.4">
      <c r="A20" t="s">
        <v>19</v>
      </c>
      <c r="B20" s="2">
        <v>1</v>
      </c>
      <c r="C20" s="2">
        <v>1</v>
      </c>
    </row>
    <row r="21" spans="1:4" x14ac:dyDescent="0.4">
      <c r="A21" t="s">
        <v>25</v>
      </c>
      <c r="B21" s="3">
        <v>1</v>
      </c>
      <c r="C21" s="3">
        <v>1</v>
      </c>
    </row>
    <row r="24" spans="1:4" x14ac:dyDescent="0.4">
      <c r="B24" s="1" t="s">
        <v>16</v>
      </c>
    </row>
    <row r="25" spans="1:4" x14ac:dyDescent="0.4">
      <c r="A25" s="1" t="s">
        <v>21</v>
      </c>
      <c r="B25">
        <v>1</v>
      </c>
      <c r="C25">
        <v>3</v>
      </c>
      <c r="D25" t="s">
        <v>13</v>
      </c>
    </row>
    <row r="26" spans="1:4" x14ac:dyDescent="0.4">
      <c r="A26" t="s">
        <v>35</v>
      </c>
      <c r="B26" s="2">
        <v>2</v>
      </c>
      <c r="C26" s="2">
        <v>1</v>
      </c>
      <c r="D26" s="2">
        <v>3</v>
      </c>
    </row>
    <row r="27" spans="1:4" x14ac:dyDescent="0.4">
      <c r="A27" t="s">
        <v>25</v>
      </c>
      <c r="B27" s="3">
        <v>0.66666666666666663</v>
      </c>
      <c r="C27" s="3">
        <v>0.33333333333333331</v>
      </c>
      <c r="D27" s="3">
        <v>1</v>
      </c>
    </row>
    <row r="30" spans="1:4" x14ac:dyDescent="0.4">
      <c r="B30" s="1" t="s">
        <v>3</v>
      </c>
    </row>
    <row r="31" spans="1:4" x14ac:dyDescent="0.4">
      <c r="A31" s="1" t="s">
        <v>21</v>
      </c>
      <c r="B31">
        <v>3</v>
      </c>
      <c r="C31" t="s">
        <v>13</v>
      </c>
    </row>
    <row r="32" spans="1:4" x14ac:dyDescent="0.4">
      <c r="A32" t="s">
        <v>20</v>
      </c>
      <c r="B32" s="2">
        <v>1</v>
      </c>
      <c r="C32" s="2">
        <v>1</v>
      </c>
    </row>
    <row r="33" spans="1:3" x14ac:dyDescent="0.4">
      <c r="A33" t="s">
        <v>25</v>
      </c>
      <c r="B33" s="3">
        <v>1</v>
      </c>
      <c r="C33" s="3">
        <v>1</v>
      </c>
    </row>
    <row r="36" spans="1:3" x14ac:dyDescent="0.4">
      <c r="B36" s="1" t="s">
        <v>67</v>
      </c>
    </row>
    <row r="37" spans="1:3" x14ac:dyDescent="0.4">
      <c r="A37" s="1" t="s">
        <v>21</v>
      </c>
      <c r="B37" t="s">
        <v>269</v>
      </c>
      <c r="C37" t="s">
        <v>13</v>
      </c>
    </row>
    <row r="38" spans="1:3" x14ac:dyDescent="0.4">
      <c r="A38" t="s">
        <v>68</v>
      </c>
      <c r="B38" s="2">
        <v>3</v>
      </c>
      <c r="C38" s="2">
        <v>3</v>
      </c>
    </row>
    <row r="39" spans="1:3" x14ac:dyDescent="0.4">
      <c r="A39" t="s">
        <v>25</v>
      </c>
      <c r="B39" s="3">
        <v>1</v>
      </c>
      <c r="C39" s="3">
        <v>1</v>
      </c>
    </row>
    <row r="42" spans="1:3" x14ac:dyDescent="0.4">
      <c r="B42" s="1" t="s">
        <v>57</v>
      </c>
    </row>
    <row r="43" spans="1:3" x14ac:dyDescent="0.4">
      <c r="A43" s="1" t="s">
        <v>21</v>
      </c>
      <c r="B43" t="s">
        <v>269</v>
      </c>
      <c r="C43" t="s">
        <v>13</v>
      </c>
    </row>
    <row r="44" spans="1:3" x14ac:dyDescent="0.4">
      <c r="A44" t="s">
        <v>59</v>
      </c>
      <c r="B44" s="2">
        <v>3</v>
      </c>
      <c r="C44" s="2">
        <v>3</v>
      </c>
    </row>
    <row r="45" spans="1:3" x14ac:dyDescent="0.4">
      <c r="A45" t="s">
        <v>25</v>
      </c>
      <c r="B45" s="3">
        <v>1</v>
      </c>
      <c r="C45" s="3">
        <v>1</v>
      </c>
    </row>
    <row r="48" spans="1:3" x14ac:dyDescent="0.4">
      <c r="B48" s="1" t="s">
        <v>55</v>
      </c>
    </row>
    <row r="49" spans="1:3" x14ac:dyDescent="0.4">
      <c r="A49" s="1" t="s">
        <v>21</v>
      </c>
      <c r="B49">
        <v>3</v>
      </c>
      <c r="C49" t="s">
        <v>13</v>
      </c>
    </row>
    <row r="50" spans="1:3" x14ac:dyDescent="0.4">
      <c r="A50" t="s">
        <v>60</v>
      </c>
      <c r="B50" s="2">
        <v>1</v>
      </c>
      <c r="C50" s="2">
        <v>1</v>
      </c>
    </row>
    <row r="51" spans="1:3" x14ac:dyDescent="0.4">
      <c r="A51" t="s">
        <v>25</v>
      </c>
      <c r="B51" s="3">
        <v>1</v>
      </c>
      <c r="C51" s="3">
        <v>1</v>
      </c>
    </row>
    <row r="52" spans="1:3" ht="12" customHeight="1" x14ac:dyDescent="0.4"/>
    <row r="53" spans="1:3" ht="12" customHeight="1" x14ac:dyDescent="0.4"/>
    <row r="54" spans="1:3" x14ac:dyDescent="0.4">
      <c r="B54" s="1" t="s">
        <v>14</v>
      </c>
    </row>
    <row r="55" spans="1:3" x14ac:dyDescent="0.4">
      <c r="A55" s="1" t="s">
        <v>21</v>
      </c>
      <c r="B55">
        <v>3</v>
      </c>
      <c r="C55" t="s">
        <v>13</v>
      </c>
    </row>
    <row r="56" spans="1:3" x14ac:dyDescent="0.4">
      <c r="A56" t="s">
        <v>22</v>
      </c>
      <c r="B56" s="2">
        <v>1</v>
      </c>
      <c r="C56" s="2">
        <v>1</v>
      </c>
    </row>
    <row r="57" spans="1:3" x14ac:dyDescent="0.4">
      <c r="A57" t="s">
        <v>25</v>
      </c>
      <c r="B57" s="3">
        <v>1</v>
      </c>
      <c r="C57" s="3">
        <v>1</v>
      </c>
    </row>
    <row r="60" spans="1:3" x14ac:dyDescent="0.4">
      <c r="B60" s="1" t="s">
        <v>15</v>
      </c>
    </row>
    <row r="61" spans="1:3" x14ac:dyDescent="0.4">
      <c r="A61" s="1" t="s">
        <v>21</v>
      </c>
      <c r="B61">
        <v>3</v>
      </c>
      <c r="C61" t="s">
        <v>13</v>
      </c>
    </row>
    <row r="62" spans="1:3" x14ac:dyDescent="0.4">
      <c r="A62" t="s">
        <v>23</v>
      </c>
      <c r="B62" s="2">
        <v>1</v>
      </c>
      <c r="C62" s="2">
        <v>1</v>
      </c>
    </row>
    <row r="63" spans="1:3" x14ac:dyDescent="0.4">
      <c r="A63" t="s">
        <v>25</v>
      </c>
      <c r="B63" s="3">
        <v>1</v>
      </c>
      <c r="C63" s="3">
        <v>1</v>
      </c>
    </row>
    <row r="65" spans="1:4" x14ac:dyDescent="0.4">
      <c r="B65" s="1" t="s">
        <v>347</v>
      </c>
    </row>
    <row r="66" spans="1:4" x14ac:dyDescent="0.4">
      <c r="A66" s="1" t="s">
        <v>21</v>
      </c>
      <c r="B66">
        <v>1</v>
      </c>
      <c r="C66">
        <v>3</v>
      </c>
      <c r="D66" t="s">
        <v>13</v>
      </c>
    </row>
    <row r="67" spans="1:4" x14ac:dyDescent="0.4">
      <c r="A67" t="s">
        <v>348</v>
      </c>
      <c r="B67" s="2">
        <v>1</v>
      </c>
      <c r="C67" s="2">
        <v>2</v>
      </c>
      <c r="D67" s="2">
        <v>3</v>
      </c>
    </row>
    <row r="68" spans="1:4" x14ac:dyDescent="0.4">
      <c r="A68" t="s">
        <v>25</v>
      </c>
      <c r="B68" s="3">
        <v>0.33333333333333331</v>
      </c>
      <c r="C68" s="3">
        <v>0.66666666666666663</v>
      </c>
      <c r="D68" s="3">
        <v>1</v>
      </c>
    </row>
  </sheetData>
  <pageMargins left="0.7" right="0.7" top="0.75" bottom="0.75" header="0.3" footer="0.3"/>
  <ignoredErrors>
    <ignoredError sqref="S8:S10" formula="1"/>
  </ignoredErrors>
  <drawing r:id="rId1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">
    <tabColor rgb="FFFF99CC"/>
    <pageSetUpPr fitToPage="1"/>
  </sheetPr>
  <dimension ref="A1:Q34"/>
  <sheetViews>
    <sheetView topLeftCell="A10" workbookViewId="0">
      <selection activeCell="N30" sqref="N30"/>
    </sheetView>
  </sheetViews>
  <sheetFormatPr defaultRowHeight="12.3" x14ac:dyDescent="0.4"/>
  <cols>
    <col min="1" max="1" width="16.609375" customWidth="1"/>
    <col min="2" max="2" width="8.27734375" customWidth="1"/>
    <col min="3" max="3" width="7.27734375" customWidth="1"/>
    <col min="4" max="4" width="7.71875" customWidth="1"/>
    <col min="5" max="5" width="8.109375" customWidth="1"/>
    <col min="6" max="6" width="7.27734375" customWidth="1"/>
    <col min="7" max="7" width="7.88671875" customWidth="1"/>
    <col min="8" max="8" width="8" customWidth="1"/>
    <col min="9" max="9" width="9.109375" customWidth="1"/>
    <col min="10" max="10" width="9.88671875" customWidth="1"/>
    <col min="11" max="11" width="9.109375" customWidth="1"/>
    <col min="12" max="12" width="7.88671875" customWidth="1"/>
    <col min="13" max="13" width="8.88671875" customWidth="1"/>
    <col min="14" max="14" width="7.88671875" customWidth="1"/>
    <col min="15" max="15" width="7.71875" customWidth="1"/>
    <col min="16" max="16" width="9.71875" customWidth="1"/>
    <col min="17" max="17" width="8.609375" bestFit="1" customWidth="1"/>
    <col min="18" max="18" width="7.109375" bestFit="1" customWidth="1"/>
  </cols>
  <sheetData>
    <row r="1" spans="1:17" ht="12.6" thickBot="1" x14ac:dyDescent="0.45">
      <c r="Q1" s="19" t="s">
        <v>53</v>
      </c>
    </row>
    <row r="2" spans="1:17" ht="18" thickBot="1" x14ac:dyDescent="0.65">
      <c r="A2" s="21" t="s">
        <v>206</v>
      </c>
      <c r="Q2" s="11" t="s">
        <v>54</v>
      </c>
    </row>
    <row r="3" spans="1:17" ht="4.5" customHeight="1" thickBot="1" x14ac:dyDescent="0.45"/>
    <row r="4" spans="1:17" ht="57.75" customHeight="1" thickBot="1" x14ac:dyDescent="0.45">
      <c r="A4" s="4"/>
      <c r="B4" s="39" t="s">
        <v>1</v>
      </c>
      <c r="C4" s="39" t="s">
        <v>49</v>
      </c>
      <c r="D4" s="39" t="s">
        <v>243</v>
      </c>
      <c r="E4" s="39" t="s">
        <v>61</v>
      </c>
      <c r="F4" s="39" t="s">
        <v>3</v>
      </c>
      <c r="G4" s="39" t="s">
        <v>14</v>
      </c>
      <c r="H4" s="39" t="s">
        <v>48</v>
      </c>
      <c r="I4" s="39" t="s">
        <v>46</v>
      </c>
      <c r="J4" s="39" t="s">
        <v>7</v>
      </c>
      <c r="K4" s="39" t="s">
        <v>27</v>
      </c>
      <c r="L4" s="39" t="s">
        <v>28</v>
      </c>
    </row>
    <row r="5" spans="1:17" ht="12.6" thickBot="1" x14ac:dyDescent="0.45">
      <c r="A5" s="5" t="s">
        <v>29</v>
      </c>
      <c r="B5" s="6">
        <v>3</v>
      </c>
      <c r="C5" s="6">
        <v>3</v>
      </c>
      <c r="D5" s="6">
        <v>0</v>
      </c>
      <c r="E5" s="6">
        <v>3</v>
      </c>
      <c r="F5" s="6">
        <v>3</v>
      </c>
      <c r="G5" s="6">
        <v>3</v>
      </c>
      <c r="H5" s="6">
        <v>3</v>
      </c>
      <c r="I5" s="6">
        <v>3</v>
      </c>
      <c r="J5" s="6">
        <v>3</v>
      </c>
      <c r="K5" s="6">
        <v>0</v>
      </c>
      <c r="L5" s="6">
        <v>0</v>
      </c>
    </row>
    <row r="6" spans="1:17" ht="12.6" thickBot="1" x14ac:dyDescent="0.45">
      <c r="A6" s="5" t="s">
        <v>30</v>
      </c>
      <c r="B6" s="7">
        <v>3</v>
      </c>
      <c r="C6" s="7">
        <v>0</v>
      </c>
      <c r="D6" s="7">
        <v>0</v>
      </c>
      <c r="E6" s="7">
        <v>2</v>
      </c>
      <c r="F6" s="8">
        <v>2</v>
      </c>
      <c r="G6" s="7">
        <v>3</v>
      </c>
      <c r="H6" s="7">
        <v>3</v>
      </c>
      <c r="I6" s="7">
        <v>3</v>
      </c>
      <c r="J6" s="7">
        <v>3</v>
      </c>
      <c r="K6" s="7">
        <v>0</v>
      </c>
      <c r="L6" s="7">
        <v>0</v>
      </c>
    </row>
    <row r="7" spans="1:17" ht="12.6" thickBot="1" x14ac:dyDescent="0.45">
      <c r="A7" s="5" t="s">
        <v>31</v>
      </c>
      <c r="B7" s="6">
        <v>0</v>
      </c>
      <c r="C7" s="6">
        <v>0</v>
      </c>
      <c r="D7" s="6">
        <v>0</v>
      </c>
      <c r="E7" s="6">
        <v>1</v>
      </c>
      <c r="F7" s="9">
        <v>1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</row>
    <row r="8" spans="1:17" ht="12.6" thickBot="1" x14ac:dyDescent="0.45">
      <c r="A8" s="5" t="s">
        <v>32</v>
      </c>
      <c r="B8" s="7">
        <v>0</v>
      </c>
      <c r="C8" s="7">
        <v>3</v>
      </c>
      <c r="D8" s="7">
        <v>0</v>
      </c>
      <c r="E8" s="7">
        <v>0</v>
      </c>
      <c r="F8" s="8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</row>
    <row r="9" spans="1:17" ht="12.6" thickBot="1" x14ac:dyDescent="0.45">
      <c r="A9" s="5" t="s">
        <v>33</v>
      </c>
      <c r="B9" s="10">
        <v>1</v>
      </c>
      <c r="C9" s="10">
        <v>0</v>
      </c>
      <c r="D9" s="10" t="e">
        <v>#DIV/0!</v>
      </c>
      <c r="E9" s="10">
        <v>0.66666666666666663</v>
      </c>
      <c r="F9" s="10">
        <v>0.66666666666666663</v>
      </c>
      <c r="G9" s="10">
        <v>1</v>
      </c>
      <c r="H9" s="10">
        <v>1</v>
      </c>
      <c r="I9" s="10">
        <v>1</v>
      </c>
      <c r="J9" s="10">
        <v>1</v>
      </c>
      <c r="K9" s="10" t="e">
        <v>#DIV/0!</v>
      </c>
      <c r="L9" s="10" t="e">
        <v>#DIV/0!</v>
      </c>
    </row>
    <row r="10" spans="1:17" ht="12.6" thickBot="1" x14ac:dyDescent="0.45">
      <c r="A10" s="24" t="s">
        <v>349</v>
      </c>
      <c r="B10" s="13">
        <v>0</v>
      </c>
      <c r="C10" s="13">
        <v>1</v>
      </c>
      <c r="D10" s="13" t="e">
        <v>#DIV/0!</v>
      </c>
      <c r="E10" s="13">
        <v>0.16666666666666666</v>
      </c>
      <c r="F10" s="13">
        <v>0.16666666666666666</v>
      </c>
      <c r="G10" s="13">
        <v>0</v>
      </c>
      <c r="H10" s="13">
        <v>0</v>
      </c>
      <c r="I10" s="13">
        <v>0</v>
      </c>
      <c r="J10" s="13">
        <v>0</v>
      </c>
      <c r="K10" s="13" t="e">
        <v>#DIV/0!</v>
      </c>
      <c r="L10" s="13" t="e">
        <v>#DIV/0!</v>
      </c>
    </row>
    <row r="13" spans="1:17" ht="17.7" x14ac:dyDescent="0.6">
      <c r="A13" s="21" t="s">
        <v>207</v>
      </c>
    </row>
    <row r="15" spans="1:17" x14ac:dyDescent="0.4">
      <c r="A15" s="20" t="s">
        <v>208</v>
      </c>
      <c r="I15" s="20" t="s">
        <v>209</v>
      </c>
    </row>
    <row r="16" spans="1:17" ht="12.6" thickBot="1" x14ac:dyDescent="0.45"/>
    <row r="17" spans="1:16" s="26" customFormat="1" ht="63" customHeight="1" thickBot="1" x14ac:dyDescent="0.5">
      <c r="A17" s="12"/>
      <c r="B17" s="39" t="s">
        <v>1</v>
      </c>
      <c r="C17" s="39" t="s">
        <v>5</v>
      </c>
      <c r="D17" s="39" t="s">
        <v>6</v>
      </c>
      <c r="E17" s="39" t="s">
        <v>46</v>
      </c>
      <c r="F17" s="39" t="s">
        <v>7</v>
      </c>
      <c r="I17" s="16"/>
      <c r="J17" s="39" t="s">
        <v>8</v>
      </c>
      <c r="K17" s="39" t="s">
        <v>47</v>
      </c>
      <c r="L17" s="39" t="s">
        <v>44</v>
      </c>
      <c r="M17" s="39" t="s">
        <v>10</v>
      </c>
      <c r="N17" s="39" t="s">
        <v>45</v>
      </c>
      <c r="O17" s="39" t="s">
        <v>17</v>
      </c>
      <c r="P17" s="39" t="s">
        <v>455</v>
      </c>
    </row>
    <row r="18" spans="1:16" ht="12.6" thickBot="1" x14ac:dyDescent="0.45">
      <c r="A18" s="5" t="s">
        <v>29</v>
      </c>
      <c r="B18" s="6">
        <v>3</v>
      </c>
      <c r="C18" s="6">
        <v>3</v>
      </c>
      <c r="D18" s="6">
        <v>0</v>
      </c>
      <c r="E18" s="6">
        <v>3</v>
      </c>
      <c r="F18" s="6">
        <v>3</v>
      </c>
      <c r="G18" s="26"/>
      <c r="I18" s="5" t="s">
        <v>29</v>
      </c>
      <c r="J18" s="6">
        <v>1</v>
      </c>
      <c r="K18" s="6">
        <v>1</v>
      </c>
      <c r="L18" s="6">
        <v>1</v>
      </c>
      <c r="M18" s="6">
        <v>1</v>
      </c>
      <c r="N18" s="6">
        <v>1</v>
      </c>
      <c r="O18" s="6">
        <v>1</v>
      </c>
      <c r="P18" s="6">
        <v>0</v>
      </c>
    </row>
    <row r="19" spans="1:16" ht="12.6" thickBot="1" x14ac:dyDescent="0.45">
      <c r="A19" s="5" t="s">
        <v>30</v>
      </c>
      <c r="B19" s="7">
        <v>3</v>
      </c>
      <c r="C19" s="7">
        <v>3</v>
      </c>
      <c r="D19" s="7">
        <v>0</v>
      </c>
      <c r="E19" s="7">
        <v>3</v>
      </c>
      <c r="F19" s="7">
        <v>3</v>
      </c>
      <c r="G19" s="26"/>
      <c r="I19" s="5" t="s">
        <v>30</v>
      </c>
      <c r="J19" s="7">
        <v>1</v>
      </c>
      <c r="K19" s="7">
        <v>1</v>
      </c>
      <c r="L19" s="7">
        <v>1</v>
      </c>
      <c r="M19" s="7">
        <v>1</v>
      </c>
      <c r="N19" s="7">
        <v>1</v>
      </c>
      <c r="O19" s="7">
        <v>1</v>
      </c>
      <c r="P19" s="7">
        <v>0</v>
      </c>
    </row>
    <row r="20" spans="1:16" ht="12.6" thickBot="1" x14ac:dyDescent="0.45">
      <c r="A20" s="5" t="s">
        <v>31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26"/>
      <c r="I20" s="5" t="s">
        <v>31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</row>
    <row r="21" spans="1:16" ht="12.6" thickBot="1" x14ac:dyDescent="0.45">
      <c r="A21" s="5" t="s">
        <v>32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26"/>
      <c r="I21" s="5" t="s">
        <v>32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</row>
    <row r="22" spans="1:16" ht="12.6" thickBot="1" x14ac:dyDescent="0.45">
      <c r="A22" s="5" t="s">
        <v>33</v>
      </c>
      <c r="B22" s="13">
        <v>1</v>
      </c>
      <c r="C22" s="13">
        <v>1</v>
      </c>
      <c r="D22" s="13" t="e">
        <v>#DIV/0!</v>
      </c>
      <c r="E22" s="13">
        <v>1</v>
      </c>
      <c r="F22" s="13">
        <v>1</v>
      </c>
      <c r="G22" s="26"/>
      <c r="I22" s="5" t="s">
        <v>33</v>
      </c>
      <c r="J22" s="13">
        <v>1</v>
      </c>
      <c r="K22" s="13">
        <v>1</v>
      </c>
      <c r="L22" s="13">
        <v>1</v>
      </c>
      <c r="M22" s="13">
        <v>1</v>
      </c>
      <c r="N22" s="13">
        <v>1</v>
      </c>
      <c r="O22" s="13">
        <v>1</v>
      </c>
      <c r="P22" s="13" t="e">
        <v>#DIV/0!</v>
      </c>
    </row>
    <row r="23" spans="1:16" ht="12.6" thickBot="1" x14ac:dyDescent="0.45">
      <c r="A23" s="5" t="s">
        <v>349</v>
      </c>
      <c r="B23" s="13">
        <v>0</v>
      </c>
      <c r="C23" s="13">
        <v>0</v>
      </c>
      <c r="D23" s="13" t="e">
        <v>#DIV/0!</v>
      </c>
      <c r="E23" s="13">
        <v>0</v>
      </c>
      <c r="F23" s="13">
        <v>0</v>
      </c>
      <c r="G23" s="26"/>
      <c r="I23" s="5" t="s">
        <v>349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 t="e">
        <v>#DIV/0!</v>
      </c>
    </row>
    <row r="26" spans="1:16" ht="17.7" x14ac:dyDescent="0.6">
      <c r="A26" s="21" t="s">
        <v>210</v>
      </c>
    </row>
    <row r="27" spans="1:16" ht="12.6" thickBot="1" x14ac:dyDescent="0.45"/>
    <row r="28" spans="1:16" s="26" customFormat="1" ht="77.099999999999994" thickBot="1" x14ac:dyDescent="0.45">
      <c r="A28" s="4"/>
      <c r="B28" s="39" t="s">
        <v>1</v>
      </c>
      <c r="C28" s="39" t="s">
        <v>49</v>
      </c>
      <c r="D28" s="39" t="s">
        <v>62</v>
      </c>
      <c r="E28" s="39" t="s">
        <v>3</v>
      </c>
      <c r="F28" s="39" t="s">
        <v>50</v>
      </c>
      <c r="G28" s="39" t="s">
        <v>16</v>
      </c>
      <c r="H28" s="39" t="s">
        <v>347</v>
      </c>
      <c r="I28" s="39" t="s">
        <v>51</v>
      </c>
      <c r="J28" s="39" t="s">
        <v>52</v>
      </c>
      <c r="K28" s="39" t="s">
        <v>64</v>
      </c>
      <c r="L28" s="39" t="s">
        <v>63</v>
      </c>
    </row>
    <row r="29" spans="1:16" ht="12.6" thickBot="1" x14ac:dyDescent="0.45">
      <c r="A29" s="5" t="s">
        <v>29</v>
      </c>
      <c r="B29" s="6">
        <v>1</v>
      </c>
      <c r="C29" s="6">
        <v>1</v>
      </c>
      <c r="D29" s="6">
        <v>1</v>
      </c>
      <c r="E29" s="6">
        <v>1</v>
      </c>
      <c r="F29" s="6">
        <v>1</v>
      </c>
      <c r="G29" s="6">
        <v>3</v>
      </c>
      <c r="H29" s="6">
        <v>3</v>
      </c>
      <c r="I29" s="6">
        <v>0</v>
      </c>
      <c r="J29" s="6">
        <v>0</v>
      </c>
      <c r="K29" s="6">
        <v>1</v>
      </c>
      <c r="L29" s="6">
        <v>1</v>
      </c>
    </row>
    <row r="30" spans="1:16" ht="12.6" thickBot="1" x14ac:dyDescent="0.45">
      <c r="A30" s="5" t="s">
        <v>30</v>
      </c>
      <c r="B30" s="7">
        <v>0</v>
      </c>
      <c r="C30" s="7">
        <v>0</v>
      </c>
      <c r="D30" s="7">
        <v>0</v>
      </c>
      <c r="E30" s="8">
        <v>0</v>
      </c>
      <c r="F30" s="7">
        <v>0</v>
      </c>
      <c r="G30" s="7">
        <v>2</v>
      </c>
      <c r="H30" s="7">
        <v>1</v>
      </c>
      <c r="I30" s="7">
        <v>0</v>
      </c>
      <c r="J30" s="7">
        <v>0</v>
      </c>
      <c r="K30" s="7">
        <v>0</v>
      </c>
      <c r="L30" s="7">
        <v>0</v>
      </c>
    </row>
    <row r="31" spans="1:16" ht="12.6" thickBot="1" x14ac:dyDescent="0.45">
      <c r="A31" s="5" t="s">
        <v>31</v>
      </c>
      <c r="B31" s="6">
        <v>0</v>
      </c>
      <c r="C31" s="6">
        <v>0</v>
      </c>
      <c r="D31" s="6">
        <v>0</v>
      </c>
      <c r="E31" s="9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</row>
    <row r="32" spans="1:16" ht="12.6" thickBot="1" x14ac:dyDescent="0.45">
      <c r="A32" s="5" t="s">
        <v>32</v>
      </c>
      <c r="B32" s="7">
        <v>1</v>
      </c>
      <c r="C32" s="7">
        <v>1</v>
      </c>
      <c r="D32" s="7">
        <v>1</v>
      </c>
      <c r="E32" s="8">
        <v>1</v>
      </c>
      <c r="F32" s="7">
        <v>1</v>
      </c>
      <c r="G32" s="7">
        <v>1</v>
      </c>
      <c r="H32" s="7">
        <v>2</v>
      </c>
      <c r="I32" s="7">
        <v>0</v>
      </c>
      <c r="J32" s="7">
        <v>0</v>
      </c>
      <c r="K32" s="7">
        <v>1</v>
      </c>
      <c r="L32" s="7">
        <v>1</v>
      </c>
    </row>
    <row r="33" spans="1:12" ht="12.6" thickBot="1" x14ac:dyDescent="0.45">
      <c r="A33" s="5" t="s">
        <v>33</v>
      </c>
      <c r="B33" s="10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0.66666666666666663</v>
      </c>
      <c r="H33" s="10">
        <v>0.33333333333333331</v>
      </c>
      <c r="I33" s="10" t="e">
        <v>#DIV/0!</v>
      </c>
      <c r="J33" s="10" t="e">
        <v>#DIV/0!</v>
      </c>
      <c r="K33" s="10">
        <v>0</v>
      </c>
      <c r="L33" s="10">
        <v>0</v>
      </c>
    </row>
    <row r="34" spans="1:12" ht="12.6" thickBot="1" x14ac:dyDescent="0.45">
      <c r="A34" s="5" t="s">
        <v>349</v>
      </c>
      <c r="B34" s="13">
        <v>1</v>
      </c>
      <c r="C34" s="13">
        <v>1</v>
      </c>
      <c r="D34" s="13">
        <v>1</v>
      </c>
      <c r="E34" s="13">
        <v>1</v>
      </c>
      <c r="F34" s="13">
        <v>1</v>
      </c>
      <c r="G34" s="13">
        <v>0.33333333333333331</v>
      </c>
      <c r="H34" s="13">
        <v>0.66666666666666663</v>
      </c>
      <c r="I34" s="13" t="e">
        <v>#DIV/0!</v>
      </c>
      <c r="J34" s="13" t="e">
        <v>#DIV/0!</v>
      </c>
      <c r="K34" s="13">
        <v>1</v>
      </c>
      <c r="L34" s="13">
        <v>1</v>
      </c>
    </row>
  </sheetData>
  <conditionalFormatting sqref="B10:L10">
    <cfRule type="expression" dxfId="9" priority="13">
      <formula>B$10&gt;=10%</formula>
    </cfRule>
    <cfRule type="expression" dxfId="8" priority="14">
      <formula>AND(B$10&gt;=5%,B$10&lt;10%)</formula>
    </cfRule>
  </conditionalFormatting>
  <conditionalFormatting sqref="B23:F23">
    <cfRule type="expression" dxfId="7" priority="11">
      <formula>B$23&gt;=10%</formula>
    </cfRule>
    <cfRule type="expression" dxfId="6" priority="12">
      <formula>AND(B$23&gt;=5%,B$23&lt;10%)</formula>
    </cfRule>
  </conditionalFormatting>
  <conditionalFormatting sqref="J23:O23">
    <cfRule type="expression" dxfId="5" priority="9">
      <formula>AND(J$23&gt;=5%,J$23&lt;10%)</formula>
    </cfRule>
    <cfRule type="expression" dxfId="4" priority="10">
      <formula>J$23&gt;=10%</formula>
    </cfRule>
  </conditionalFormatting>
  <conditionalFormatting sqref="B34:L34">
    <cfRule type="expression" dxfId="3" priority="7">
      <formula>AND(B$34&gt;=5%,B$34&lt;10%)</formula>
    </cfRule>
    <cfRule type="expression" dxfId="2" priority="8">
      <formula>B$34&gt;=10%</formula>
    </cfRule>
  </conditionalFormatting>
  <conditionalFormatting sqref="P23">
    <cfRule type="expression" dxfId="1" priority="1">
      <formula>AND(P$23&gt;=5%,P$23&lt;10%)</formula>
    </cfRule>
    <cfRule type="expression" dxfId="0" priority="2">
      <formula>P$23&gt;=10%</formula>
    </cfRule>
  </conditionalFormatting>
  <pageMargins left="0.70866141732283472" right="0.70866141732283472" top="0.74803149606299213" bottom="0.74803149606299213" header="0.31496062992125984" footer="0.31496062992125984"/>
  <pageSetup scale="8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>
    <tabColor theme="8" tint="0.39997558519241921"/>
  </sheetPr>
  <dimension ref="A1:I74"/>
  <sheetViews>
    <sheetView topLeftCell="A35" workbookViewId="0">
      <selection activeCell="A2" sqref="A2:A72"/>
    </sheetView>
  </sheetViews>
  <sheetFormatPr defaultColWidth="9.109375" defaultRowHeight="12.3" x14ac:dyDescent="0.4"/>
  <cols>
    <col min="1" max="1" width="43.88671875" style="40" bestFit="1" customWidth="1"/>
    <col min="2" max="2" width="25.609375" style="40" bestFit="1" customWidth="1"/>
    <col min="3" max="6" width="9.109375" style="40"/>
    <col min="7" max="7" width="45.109375" style="40" bestFit="1" customWidth="1"/>
    <col min="8" max="8" width="11" style="40" bestFit="1" customWidth="1"/>
    <col min="9" max="9" width="14.71875" style="40" bestFit="1" customWidth="1"/>
    <col min="10" max="16384" width="9.109375" style="40"/>
  </cols>
  <sheetData>
    <row r="1" spans="1:9" x14ac:dyDescent="0.4">
      <c r="A1" s="41" t="s">
        <v>509</v>
      </c>
      <c r="B1" s="41" t="s">
        <v>305</v>
      </c>
      <c r="C1" s="41"/>
      <c r="D1" s="41"/>
      <c r="E1" s="41"/>
      <c r="F1" s="41"/>
      <c r="G1" s="41" t="s">
        <v>510</v>
      </c>
      <c r="H1" s="41" t="s">
        <v>511</v>
      </c>
      <c r="I1" s="41" t="s">
        <v>305</v>
      </c>
    </row>
    <row r="2" spans="1:9" x14ac:dyDescent="0.4">
      <c r="A2" s="41" t="s">
        <v>504</v>
      </c>
      <c r="B2" s="41" t="s">
        <v>496</v>
      </c>
      <c r="C2" s="41"/>
      <c r="D2" s="41"/>
      <c r="E2" s="41"/>
      <c r="F2" s="41">
        <v>1</v>
      </c>
      <c r="G2" s="41" t="s">
        <v>512</v>
      </c>
      <c r="H2" s="41" t="s">
        <v>513</v>
      </c>
      <c r="I2" s="41" t="s">
        <v>514</v>
      </c>
    </row>
    <row r="3" spans="1:9" x14ac:dyDescent="0.4">
      <c r="A3" s="41" t="s">
        <v>515</v>
      </c>
      <c r="B3" s="41" t="s">
        <v>496</v>
      </c>
      <c r="C3" s="41"/>
      <c r="D3" s="41"/>
      <c r="E3" s="41"/>
      <c r="F3" s="41">
        <v>1</v>
      </c>
      <c r="G3" s="41" t="s">
        <v>516</v>
      </c>
      <c r="H3" s="41" t="s">
        <v>513</v>
      </c>
      <c r="I3" s="41" t="s">
        <v>514</v>
      </c>
    </row>
    <row r="4" spans="1:9" x14ac:dyDescent="0.4">
      <c r="A4" s="41" t="s">
        <v>187</v>
      </c>
      <c r="B4" s="41" t="s">
        <v>496</v>
      </c>
      <c r="C4" s="41"/>
      <c r="D4" s="41"/>
      <c r="E4" s="41"/>
      <c r="F4" s="41">
        <v>1</v>
      </c>
      <c r="G4" s="41" t="s">
        <v>473</v>
      </c>
      <c r="H4" s="41" t="s">
        <v>513</v>
      </c>
      <c r="I4" s="41" t="s">
        <v>514</v>
      </c>
    </row>
    <row r="5" spans="1:9" x14ac:dyDescent="0.4">
      <c r="A5" s="41" t="s">
        <v>517</v>
      </c>
      <c r="B5" s="41" t="s">
        <v>496</v>
      </c>
      <c r="C5" s="41"/>
      <c r="D5" s="41"/>
      <c r="E5" s="41"/>
      <c r="F5" s="41">
        <v>1</v>
      </c>
      <c r="G5" s="41" t="s">
        <v>518</v>
      </c>
      <c r="H5" s="41" t="s">
        <v>513</v>
      </c>
      <c r="I5" s="41" t="s">
        <v>514</v>
      </c>
    </row>
    <row r="6" spans="1:9" x14ac:dyDescent="0.4">
      <c r="A6" s="41" t="s">
        <v>170</v>
      </c>
      <c r="B6" s="41" t="s">
        <v>496</v>
      </c>
      <c r="C6" s="41"/>
      <c r="D6" s="41"/>
      <c r="E6" s="41"/>
      <c r="F6" s="41">
        <v>1</v>
      </c>
      <c r="G6" s="41" t="s">
        <v>519</v>
      </c>
      <c r="H6" s="41" t="s">
        <v>513</v>
      </c>
      <c r="I6" s="41" t="s">
        <v>514</v>
      </c>
    </row>
    <row r="7" spans="1:9" x14ac:dyDescent="0.4">
      <c r="A7" s="41" t="s">
        <v>520</v>
      </c>
      <c r="B7" s="41" t="s">
        <v>496</v>
      </c>
      <c r="C7" s="41"/>
      <c r="D7" s="41"/>
      <c r="E7" s="41"/>
      <c r="F7" s="41">
        <v>1</v>
      </c>
      <c r="G7" s="41" t="s">
        <v>515</v>
      </c>
      <c r="H7" s="41" t="s">
        <v>513</v>
      </c>
      <c r="I7" s="41" t="s">
        <v>514</v>
      </c>
    </row>
    <row r="8" spans="1:9" x14ac:dyDescent="0.4">
      <c r="A8" s="41" t="s">
        <v>179</v>
      </c>
      <c r="B8" s="41" t="s">
        <v>496</v>
      </c>
      <c r="C8" s="41"/>
      <c r="D8" s="41"/>
      <c r="E8" s="41"/>
      <c r="F8" s="41">
        <v>2</v>
      </c>
      <c r="G8" s="41" t="s">
        <v>125</v>
      </c>
      <c r="H8" s="41" t="s">
        <v>521</v>
      </c>
      <c r="I8" s="41" t="s">
        <v>522</v>
      </c>
    </row>
    <row r="9" spans="1:9" x14ac:dyDescent="0.4">
      <c r="A9" s="41" t="s">
        <v>227</v>
      </c>
      <c r="B9" s="41" t="s">
        <v>496</v>
      </c>
      <c r="C9" s="41"/>
      <c r="D9" s="41"/>
      <c r="E9" s="41"/>
      <c r="F9" s="41">
        <v>3</v>
      </c>
      <c r="G9" s="41" t="s">
        <v>130</v>
      </c>
      <c r="H9" s="41" t="s">
        <v>523</v>
      </c>
      <c r="I9" s="41" t="s">
        <v>524</v>
      </c>
    </row>
    <row r="10" spans="1:9" x14ac:dyDescent="0.4">
      <c r="A10" s="41" t="s">
        <v>525</v>
      </c>
      <c r="B10" s="41" t="s">
        <v>496</v>
      </c>
      <c r="C10" s="41"/>
      <c r="D10" s="41"/>
      <c r="E10" s="41"/>
      <c r="F10" s="41">
        <v>4</v>
      </c>
      <c r="G10" s="41" t="s">
        <v>158</v>
      </c>
      <c r="H10" s="41" t="s">
        <v>521</v>
      </c>
      <c r="I10" s="41" t="s">
        <v>522</v>
      </c>
    </row>
    <row r="11" spans="1:9" x14ac:dyDescent="0.4">
      <c r="A11" s="41" t="s">
        <v>526</v>
      </c>
      <c r="B11" s="41" t="s">
        <v>496</v>
      </c>
      <c r="C11" s="41"/>
      <c r="D11" s="41"/>
      <c r="E11" s="41"/>
      <c r="F11" s="41">
        <v>5</v>
      </c>
      <c r="G11" s="41" t="s">
        <v>151</v>
      </c>
      <c r="H11" s="41" t="s">
        <v>521</v>
      </c>
      <c r="I11" s="41" t="s">
        <v>522</v>
      </c>
    </row>
    <row r="12" spans="1:9" x14ac:dyDescent="0.4">
      <c r="A12" s="41" t="s">
        <v>527</v>
      </c>
      <c r="B12" s="41" t="s">
        <v>496</v>
      </c>
      <c r="C12" s="41"/>
      <c r="D12" s="41"/>
      <c r="E12" s="41"/>
      <c r="F12" s="41">
        <v>6</v>
      </c>
      <c r="G12" s="41" t="s">
        <v>96</v>
      </c>
      <c r="H12" s="41" t="s">
        <v>521</v>
      </c>
      <c r="I12" s="41" t="s">
        <v>522</v>
      </c>
    </row>
    <row r="13" spans="1:9" x14ac:dyDescent="0.4">
      <c r="A13" s="41" t="s">
        <v>507</v>
      </c>
      <c r="B13" s="41" t="s">
        <v>496</v>
      </c>
      <c r="C13" s="41"/>
      <c r="D13" s="41"/>
      <c r="E13" s="41"/>
      <c r="F13" s="41">
        <v>7</v>
      </c>
      <c r="G13" s="41" t="s">
        <v>147</v>
      </c>
      <c r="H13" s="41" t="s">
        <v>523</v>
      </c>
      <c r="I13" s="41" t="s">
        <v>524</v>
      </c>
    </row>
    <row r="14" spans="1:9" x14ac:dyDescent="0.4">
      <c r="A14" s="41" t="s">
        <v>380</v>
      </c>
      <c r="B14" s="41" t="s">
        <v>496</v>
      </c>
      <c r="C14" s="41"/>
      <c r="D14" s="41"/>
      <c r="E14" s="41"/>
      <c r="F14" s="41">
        <v>8</v>
      </c>
      <c r="G14" s="41" t="s">
        <v>129</v>
      </c>
      <c r="H14" s="41" t="s">
        <v>521</v>
      </c>
      <c r="I14" s="41" t="s">
        <v>522</v>
      </c>
    </row>
    <row r="15" spans="1:9" x14ac:dyDescent="0.4">
      <c r="A15" s="41"/>
      <c r="B15" s="41"/>
      <c r="C15" s="41"/>
      <c r="D15" s="41"/>
      <c r="E15" s="41"/>
      <c r="F15" s="41">
        <v>9</v>
      </c>
      <c r="G15" s="41" t="s">
        <v>141</v>
      </c>
      <c r="H15" s="41" t="s">
        <v>521</v>
      </c>
      <c r="I15" s="41" t="s">
        <v>522</v>
      </c>
    </row>
    <row r="16" spans="1:9" x14ac:dyDescent="0.4">
      <c r="A16" s="41" t="s">
        <v>130</v>
      </c>
      <c r="B16" s="41" t="s">
        <v>497</v>
      </c>
      <c r="C16" s="41"/>
      <c r="D16" s="41"/>
      <c r="E16" s="41"/>
      <c r="F16" s="41">
        <v>10</v>
      </c>
      <c r="G16" s="41" t="s">
        <v>140</v>
      </c>
      <c r="H16" s="41" t="s">
        <v>521</v>
      </c>
      <c r="I16" s="41" t="s">
        <v>522</v>
      </c>
    </row>
    <row r="17" spans="1:9" x14ac:dyDescent="0.4">
      <c r="A17" s="41" t="s">
        <v>147</v>
      </c>
      <c r="B17" s="41" t="s">
        <v>497</v>
      </c>
      <c r="C17" s="41"/>
      <c r="D17" s="41"/>
      <c r="E17" s="41"/>
      <c r="F17" s="41">
        <v>11</v>
      </c>
      <c r="G17" s="41" t="s">
        <v>528</v>
      </c>
      <c r="H17" s="41" t="s">
        <v>521</v>
      </c>
      <c r="I17" s="41" t="s">
        <v>522</v>
      </c>
    </row>
    <row r="18" spans="1:9" x14ac:dyDescent="0.4">
      <c r="A18" s="41" t="s">
        <v>156</v>
      </c>
      <c r="B18" s="41" t="s">
        <v>497</v>
      </c>
      <c r="C18" s="41"/>
      <c r="D18" s="41"/>
      <c r="E18" s="41"/>
      <c r="F18" s="41">
        <v>12</v>
      </c>
      <c r="G18" s="41" t="s">
        <v>529</v>
      </c>
      <c r="H18" s="41" t="s">
        <v>523</v>
      </c>
      <c r="I18" s="41" t="s">
        <v>524</v>
      </c>
    </row>
    <row r="19" spans="1:9" x14ac:dyDescent="0.4">
      <c r="A19" s="41" t="s">
        <v>146</v>
      </c>
      <c r="B19" s="41" t="s">
        <v>497</v>
      </c>
      <c r="C19" s="41"/>
      <c r="D19" s="41"/>
      <c r="E19" s="41"/>
      <c r="F19" s="41">
        <v>14</v>
      </c>
      <c r="G19" s="41" t="s">
        <v>154</v>
      </c>
      <c r="H19" s="41" t="s">
        <v>521</v>
      </c>
      <c r="I19" s="41" t="s">
        <v>522</v>
      </c>
    </row>
    <row r="20" spans="1:9" x14ac:dyDescent="0.4">
      <c r="A20" s="41" t="s">
        <v>152</v>
      </c>
      <c r="B20" s="41" t="s">
        <v>497</v>
      </c>
      <c r="C20" s="41"/>
      <c r="D20" s="41"/>
      <c r="E20" s="41"/>
      <c r="F20" s="41">
        <v>15</v>
      </c>
      <c r="G20" s="41" t="s">
        <v>146</v>
      </c>
      <c r="H20" s="41" t="s">
        <v>523</v>
      </c>
      <c r="I20" s="41" t="s">
        <v>524</v>
      </c>
    </row>
    <row r="21" spans="1:9" x14ac:dyDescent="0.4">
      <c r="A21" s="41" t="s">
        <v>168</v>
      </c>
      <c r="B21" s="41" t="s">
        <v>497</v>
      </c>
      <c r="C21" s="41"/>
      <c r="D21" s="41"/>
      <c r="E21" s="41"/>
      <c r="F21" s="41">
        <v>16</v>
      </c>
      <c r="G21" s="41" t="s">
        <v>530</v>
      </c>
      <c r="H21" s="41" t="s">
        <v>523</v>
      </c>
      <c r="I21" s="41" t="s">
        <v>524</v>
      </c>
    </row>
    <row r="22" spans="1:9" x14ac:dyDescent="0.4">
      <c r="A22" s="41" t="s">
        <v>124</v>
      </c>
      <c r="B22" s="41" t="s">
        <v>497</v>
      </c>
      <c r="C22" s="41"/>
      <c r="D22" s="41"/>
      <c r="E22" s="41"/>
      <c r="F22" s="41">
        <v>17</v>
      </c>
      <c r="G22" s="41" t="s">
        <v>168</v>
      </c>
      <c r="H22" s="41" t="s">
        <v>523</v>
      </c>
      <c r="I22" s="41" t="s">
        <v>524</v>
      </c>
    </row>
    <row r="23" spans="1:9" x14ac:dyDescent="0.4">
      <c r="A23" s="41" t="s">
        <v>118</v>
      </c>
      <c r="B23" s="41" t="s">
        <v>497</v>
      </c>
      <c r="C23" s="41"/>
      <c r="D23" s="41"/>
      <c r="E23" s="41"/>
      <c r="F23" s="41">
        <v>18</v>
      </c>
      <c r="G23" s="41" t="s">
        <v>124</v>
      </c>
      <c r="H23" s="41" t="s">
        <v>523</v>
      </c>
      <c r="I23" s="41" t="s">
        <v>524</v>
      </c>
    </row>
    <row r="24" spans="1:9" x14ac:dyDescent="0.4">
      <c r="A24" s="41" t="s">
        <v>149</v>
      </c>
      <c r="B24" s="41" t="s">
        <v>497</v>
      </c>
      <c r="C24" s="41"/>
      <c r="D24" s="41"/>
      <c r="E24" s="41"/>
      <c r="F24" s="41">
        <v>19</v>
      </c>
      <c r="G24" s="41" t="s">
        <v>118</v>
      </c>
      <c r="H24" s="41" t="s">
        <v>523</v>
      </c>
      <c r="I24" s="41" t="s">
        <v>524</v>
      </c>
    </row>
    <row r="25" spans="1:9" x14ac:dyDescent="0.4">
      <c r="A25" s="41" t="s">
        <v>160</v>
      </c>
      <c r="B25" s="41" t="s">
        <v>497</v>
      </c>
      <c r="C25" s="41"/>
      <c r="D25" s="41"/>
      <c r="E25" s="41"/>
      <c r="F25" s="41">
        <v>20</v>
      </c>
      <c r="G25" s="41" t="s">
        <v>149</v>
      </c>
      <c r="H25" s="41" t="s">
        <v>523</v>
      </c>
      <c r="I25" s="41" t="s">
        <v>524</v>
      </c>
    </row>
    <row r="26" spans="1:9" x14ac:dyDescent="0.4">
      <c r="A26" s="41" t="s">
        <v>153</v>
      </c>
      <c r="B26" s="41" t="s">
        <v>497</v>
      </c>
      <c r="C26" s="41"/>
      <c r="D26" s="41"/>
      <c r="E26" s="41"/>
      <c r="F26" s="41">
        <v>21</v>
      </c>
      <c r="G26" s="41" t="s">
        <v>531</v>
      </c>
      <c r="H26" s="41" t="s">
        <v>532</v>
      </c>
      <c r="I26" s="41" t="s">
        <v>109</v>
      </c>
    </row>
    <row r="27" spans="1:9" x14ac:dyDescent="0.4">
      <c r="A27" s="41" t="s">
        <v>137</v>
      </c>
      <c r="B27" s="41" t="s">
        <v>497</v>
      </c>
      <c r="C27" s="41"/>
      <c r="D27" s="41"/>
      <c r="E27" s="41"/>
      <c r="F27" s="41">
        <v>22</v>
      </c>
      <c r="G27" s="41" t="s">
        <v>533</v>
      </c>
      <c r="H27" s="41" t="s">
        <v>523</v>
      </c>
      <c r="I27" s="41" t="s">
        <v>524</v>
      </c>
    </row>
    <row r="28" spans="1:9" x14ac:dyDescent="0.4">
      <c r="A28" s="41" t="s">
        <v>164</v>
      </c>
      <c r="B28" s="41" t="s">
        <v>497</v>
      </c>
      <c r="C28" s="41"/>
      <c r="D28" s="41"/>
      <c r="E28" s="41"/>
      <c r="F28" s="41">
        <v>23</v>
      </c>
      <c r="G28" s="41" t="s">
        <v>145</v>
      </c>
      <c r="H28" s="41" t="s">
        <v>521</v>
      </c>
      <c r="I28" s="41" t="s">
        <v>522</v>
      </c>
    </row>
    <row r="29" spans="1:9" x14ac:dyDescent="0.4">
      <c r="A29" s="41" t="s">
        <v>162</v>
      </c>
      <c r="B29" s="41" t="s">
        <v>497</v>
      </c>
      <c r="C29" s="41"/>
      <c r="D29" s="41"/>
      <c r="E29" s="41"/>
      <c r="F29" s="41">
        <v>24</v>
      </c>
      <c r="G29" s="41" t="s">
        <v>171</v>
      </c>
      <c r="H29" s="41" t="s">
        <v>521</v>
      </c>
      <c r="I29" s="41" t="s">
        <v>522</v>
      </c>
    </row>
    <row r="30" spans="1:9" x14ac:dyDescent="0.4">
      <c r="A30" s="41"/>
      <c r="B30" s="41"/>
      <c r="C30" s="41"/>
      <c r="D30" s="41"/>
      <c r="E30" s="41"/>
      <c r="F30" s="41">
        <v>30</v>
      </c>
      <c r="G30" s="41" t="s">
        <v>122</v>
      </c>
      <c r="H30" s="41" t="s">
        <v>498</v>
      </c>
      <c r="I30" s="41" t="s">
        <v>505</v>
      </c>
    </row>
    <row r="31" spans="1:9" x14ac:dyDescent="0.4">
      <c r="A31" s="41" t="s">
        <v>125</v>
      </c>
      <c r="B31" s="41" t="s">
        <v>495</v>
      </c>
      <c r="C31" s="41"/>
      <c r="D31" s="41"/>
      <c r="E31" s="41"/>
      <c r="F31" s="41">
        <v>31</v>
      </c>
      <c r="G31" s="41" t="s">
        <v>534</v>
      </c>
      <c r="H31" s="41" t="s">
        <v>513</v>
      </c>
      <c r="I31" s="41" t="s">
        <v>514</v>
      </c>
    </row>
    <row r="32" spans="1:9" x14ac:dyDescent="0.4">
      <c r="A32" s="41" t="s">
        <v>158</v>
      </c>
      <c r="B32" s="41" t="s">
        <v>495</v>
      </c>
      <c r="C32" s="41"/>
      <c r="D32" s="41"/>
      <c r="E32" s="41"/>
      <c r="F32" s="41">
        <v>32</v>
      </c>
      <c r="G32" s="41" t="s">
        <v>535</v>
      </c>
      <c r="H32" s="41" t="s">
        <v>513</v>
      </c>
      <c r="I32" s="41" t="s">
        <v>514</v>
      </c>
    </row>
    <row r="33" spans="1:9" x14ac:dyDescent="0.4">
      <c r="A33" s="41" t="s">
        <v>151</v>
      </c>
      <c r="B33" s="41" t="s">
        <v>495</v>
      </c>
      <c r="C33" s="41"/>
      <c r="D33" s="41"/>
      <c r="E33" s="41"/>
      <c r="F33" s="41">
        <v>33</v>
      </c>
      <c r="G33" s="41" t="s">
        <v>120</v>
      </c>
      <c r="H33" s="41" t="s">
        <v>498</v>
      </c>
      <c r="I33" s="41" t="s">
        <v>505</v>
      </c>
    </row>
    <row r="34" spans="1:9" x14ac:dyDescent="0.4">
      <c r="A34" s="41" t="s">
        <v>96</v>
      </c>
      <c r="B34" s="41" t="s">
        <v>495</v>
      </c>
      <c r="C34" s="41"/>
      <c r="D34" s="41"/>
      <c r="E34" s="41"/>
      <c r="F34" s="41">
        <v>34</v>
      </c>
      <c r="G34" s="41" t="s">
        <v>113</v>
      </c>
      <c r="H34" s="41" t="s">
        <v>498</v>
      </c>
      <c r="I34" s="41" t="s">
        <v>505</v>
      </c>
    </row>
    <row r="35" spans="1:9" x14ac:dyDescent="0.4">
      <c r="A35" s="41" t="s">
        <v>129</v>
      </c>
      <c r="B35" s="41" t="s">
        <v>495</v>
      </c>
      <c r="C35" s="41"/>
      <c r="D35" s="41"/>
      <c r="E35" s="41"/>
      <c r="F35" s="41">
        <v>35</v>
      </c>
      <c r="G35" s="41" t="s">
        <v>150</v>
      </c>
      <c r="H35" s="41" t="s">
        <v>498</v>
      </c>
      <c r="I35" s="41" t="s">
        <v>505</v>
      </c>
    </row>
    <row r="36" spans="1:9" x14ac:dyDescent="0.4">
      <c r="A36" s="41" t="s">
        <v>141</v>
      </c>
      <c r="B36" s="41" t="s">
        <v>495</v>
      </c>
      <c r="C36" s="41"/>
      <c r="D36" s="41"/>
      <c r="E36" s="41"/>
      <c r="F36" s="41">
        <v>36</v>
      </c>
      <c r="G36" s="41" t="s">
        <v>155</v>
      </c>
      <c r="H36" s="41" t="s">
        <v>498</v>
      </c>
      <c r="I36" s="41" t="s">
        <v>505</v>
      </c>
    </row>
    <row r="37" spans="1:9" x14ac:dyDescent="0.4">
      <c r="A37" s="41" t="s">
        <v>140</v>
      </c>
      <c r="B37" s="41" t="s">
        <v>495</v>
      </c>
      <c r="C37" s="41"/>
      <c r="D37" s="41"/>
      <c r="E37" s="41"/>
      <c r="F37" s="41">
        <v>37</v>
      </c>
      <c r="G37" s="41" t="s">
        <v>157</v>
      </c>
      <c r="H37" s="41" t="s">
        <v>498</v>
      </c>
      <c r="I37" s="41" t="s">
        <v>505</v>
      </c>
    </row>
    <row r="38" spans="1:9" x14ac:dyDescent="0.4">
      <c r="A38" s="41" t="s">
        <v>169</v>
      </c>
      <c r="B38" s="41" t="s">
        <v>495</v>
      </c>
      <c r="C38" s="41"/>
      <c r="D38" s="41"/>
      <c r="E38" s="41"/>
      <c r="F38" s="41">
        <v>38</v>
      </c>
      <c r="G38" s="41" t="s">
        <v>110</v>
      </c>
      <c r="H38" s="41" t="s">
        <v>498</v>
      </c>
      <c r="I38" s="41" t="s">
        <v>505</v>
      </c>
    </row>
    <row r="39" spans="1:9" x14ac:dyDescent="0.4">
      <c r="A39" s="41" t="s">
        <v>154</v>
      </c>
      <c r="B39" s="41" t="s">
        <v>495</v>
      </c>
      <c r="C39" s="41"/>
      <c r="D39" s="41"/>
      <c r="E39" s="41"/>
      <c r="F39" s="41">
        <v>39</v>
      </c>
      <c r="G39" s="41" t="s">
        <v>128</v>
      </c>
      <c r="H39" s="41" t="s">
        <v>498</v>
      </c>
      <c r="I39" s="41" t="s">
        <v>505</v>
      </c>
    </row>
    <row r="40" spans="1:9" x14ac:dyDescent="0.4">
      <c r="A40" s="41" t="s">
        <v>145</v>
      </c>
      <c r="B40" s="41" t="s">
        <v>495</v>
      </c>
      <c r="C40" s="41"/>
      <c r="D40" s="41"/>
      <c r="E40" s="41"/>
      <c r="F40" s="41">
        <v>40</v>
      </c>
      <c r="G40" s="41" t="s">
        <v>153</v>
      </c>
      <c r="H40" s="41" t="s">
        <v>523</v>
      </c>
      <c r="I40" s="41" t="s">
        <v>524</v>
      </c>
    </row>
    <row r="41" spans="1:9" x14ac:dyDescent="0.4">
      <c r="A41" s="41" t="s">
        <v>171</v>
      </c>
      <c r="B41" s="41" t="s">
        <v>495</v>
      </c>
      <c r="C41" s="41"/>
      <c r="D41" s="41"/>
      <c r="E41" s="41"/>
      <c r="F41" s="41">
        <v>41</v>
      </c>
      <c r="G41" s="41" t="s">
        <v>137</v>
      </c>
      <c r="H41" s="41" t="s">
        <v>523</v>
      </c>
      <c r="I41" s="41" t="s">
        <v>524</v>
      </c>
    </row>
    <row r="42" spans="1:9" x14ac:dyDescent="0.4">
      <c r="A42" s="41"/>
      <c r="B42" s="41"/>
      <c r="C42" s="41"/>
      <c r="D42" s="41"/>
      <c r="E42" s="41"/>
      <c r="F42" s="41">
        <v>42</v>
      </c>
      <c r="G42" s="41" t="s">
        <v>164</v>
      </c>
      <c r="H42" s="41" t="s">
        <v>523</v>
      </c>
      <c r="I42" s="41" t="s">
        <v>524</v>
      </c>
    </row>
    <row r="43" spans="1:9" x14ac:dyDescent="0.4">
      <c r="A43" s="41" t="s">
        <v>122</v>
      </c>
      <c r="B43" s="41" t="s">
        <v>498</v>
      </c>
      <c r="C43" s="41"/>
      <c r="D43" s="41"/>
      <c r="E43" s="41"/>
      <c r="F43" s="41">
        <v>43</v>
      </c>
      <c r="G43" s="41" t="s">
        <v>162</v>
      </c>
      <c r="H43" s="41" t="s">
        <v>523</v>
      </c>
      <c r="I43" s="41" t="s">
        <v>524</v>
      </c>
    </row>
    <row r="44" spans="1:9" x14ac:dyDescent="0.4">
      <c r="A44" s="41" t="s">
        <v>120</v>
      </c>
      <c r="B44" s="41" t="s">
        <v>498</v>
      </c>
      <c r="C44" s="41"/>
      <c r="D44" s="41"/>
      <c r="E44" s="41"/>
      <c r="F44" s="41">
        <v>50</v>
      </c>
      <c r="G44" s="41" t="s">
        <v>536</v>
      </c>
      <c r="H44" s="41" t="s">
        <v>523</v>
      </c>
      <c r="I44" s="41" t="s">
        <v>524</v>
      </c>
    </row>
    <row r="45" spans="1:9" x14ac:dyDescent="0.4">
      <c r="A45" s="41" t="s">
        <v>113</v>
      </c>
      <c r="B45" s="41" t="s">
        <v>498</v>
      </c>
      <c r="C45" s="41"/>
      <c r="D45" s="41"/>
      <c r="E45" s="41"/>
      <c r="F45" s="41">
        <v>51</v>
      </c>
      <c r="G45" s="41" t="s">
        <v>537</v>
      </c>
      <c r="H45" s="41" t="s">
        <v>523</v>
      </c>
      <c r="I45" s="41" t="s">
        <v>524</v>
      </c>
    </row>
    <row r="46" spans="1:9" x14ac:dyDescent="0.4">
      <c r="A46" s="41" t="s">
        <v>150</v>
      </c>
      <c r="B46" s="41" t="s">
        <v>498</v>
      </c>
      <c r="C46" s="41"/>
      <c r="D46" s="41"/>
      <c r="E46" s="41"/>
      <c r="F46" s="41">
        <v>52</v>
      </c>
      <c r="G46" s="41" t="s">
        <v>538</v>
      </c>
      <c r="H46" s="41" t="s">
        <v>523</v>
      </c>
      <c r="I46" s="41" t="s">
        <v>524</v>
      </c>
    </row>
    <row r="47" spans="1:9" x14ac:dyDescent="0.4">
      <c r="A47" s="41" t="s">
        <v>155</v>
      </c>
      <c r="B47" s="41" t="s">
        <v>498</v>
      </c>
      <c r="C47" s="41"/>
      <c r="D47" s="41"/>
      <c r="E47" s="41"/>
      <c r="F47" s="41">
        <v>53</v>
      </c>
      <c r="G47" s="41" t="s">
        <v>539</v>
      </c>
      <c r="H47" s="41" t="s">
        <v>523</v>
      </c>
      <c r="I47" s="41" t="s">
        <v>524</v>
      </c>
    </row>
    <row r="48" spans="1:9" x14ac:dyDescent="0.4">
      <c r="A48" s="41" t="s">
        <v>157</v>
      </c>
      <c r="B48" s="41" t="s">
        <v>498</v>
      </c>
      <c r="C48" s="41"/>
      <c r="D48" s="41"/>
      <c r="E48" s="41"/>
      <c r="F48" s="41">
        <v>60</v>
      </c>
      <c r="G48" s="41" t="s">
        <v>166</v>
      </c>
      <c r="H48" s="41" t="s">
        <v>498</v>
      </c>
      <c r="I48" s="41" t="s">
        <v>505</v>
      </c>
    </row>
    <row r="49" spans="1:9" x14ac:dyDescent="0.4">
      <c r="A49" s="41" t="s">
        <v>110</v>
      </c>
      <c r="B49" s="41" t="s">
        <v>498</v>
      </c>
      <c r="C49" s="41"/>
      <c r="D49" s="41"/>
      <c r="E49" s="41"/>
      <c r="F49" s="41">
        <v>61</v>
      </c>
      <c r="G49" s="41" t="s">
        <v>161</v>
      </c>
      <c r="H49" s="41" t="s">
        <v>498</v>
      </c>
      <c r="I49" s="41" t="s">
        <v>505</v>
      </c>
    </row>
    <row r="50" spans="1:9" x14ac:dyDescent="0.4">
      <c r="A50" s="41" t="s">
        <v>128</v>
      </c>
      <c r="B50" s="41" t="s">
        <v>498</v>
      </c>
      <c r="C50" s="41"/>
      <c r="D50" s="41"/>
      <c r="E50" s="41"/>
      <c r="F50" s="41">
        <v>62</v>
      </c>
      <c r="G50" s="41" t="s">
        <v>132</v>
      </c>
      <c r="H50" s="41" t="s">
        <v>498</v>
      </c>
      <c r="I50" s="41" t="s">
        <v>505</v>
      </c>
    </row>
    <row r="51" spans="1:9" x14ac:dyDescent="0.4">
      <c r="A51" s="41" t="s">
        <v>166</v>
      </c>
      <c r="B51" s="41" t="s">
        <v>498</v>
      </c>
      <c r="C51" s="41"/>
      <c r="D51" s="41"/>
      <c r="E51" s="41"/>
      <c r="F51" s="41">
        <v>63</v>
      </c>
      <c r="G51" s="41" t="s">
        <v>148</v>
      </c>
      <c r="H51" s="41" t="s">
        <v>498</v>
      </c>
      <c r="I51" s="41" t="s">
        <v>505</v>
      </c>
    </row>
    <row r="52" spans="1:9" x14ac:dyDescent="0.4">
      <c r="A52" s="41" t="s">
        <v>161</v>
      </c>
      <c r="B52" s="41" t="s">
        <v>498</v>
      </c>
      <c r="C52" s="41"/>
      <c r="D52" s="41"/>
      <c r="E52" s="41"/>
      <c r="F52" s="41">
        <v>64</v>
      </c>
      <c r="G52" s="41" t="s">
        <v>117</v>
      </c>
      <c r="H52" s="41" t="s">
        <v>498</v>
      </c>
      <c r="I52" s="41" t="s">
        <v>505</v>
      </c>
    </row>
    <row r="53" spans="1:9" x14ac:dyDescent="0.4">
      <c r="A53" s="41" t="s">
        <v>132</v>
      </c>
      <c r="B53" s="41" t="s">
        <v>498</v>
      </c>
      <c r="C53" s="41"/>
      <c r="D53" s="41"/>
      <c r="E53" s="41"/>
      <c r="F53" s="41">
        <v>65</v>
      </c>
      <c r="G53" s="41" t="s">
        <v>165</v>
      </c>
      <c r="H53" s="41" t="s">
        <v>498</v>
      </c>
      <c r="I53" s="41" t="s">
        <v>505</v>
      </c>
    </row>
    <row r="54" spans="1:9" x14ac:dyDescent="0.4">
      <c r="A54" s="41" t="s">
        <v>148</v>
      </c>
      <c r="B54" s="41" t="s">
        <v>498</v>
      </c>
      <c r="C54" s="41"/>
      <c r="D54" s="41"/>
      <c r="E54" s="41"/>
      <c r="F54" s="41">
        <v>66</v>
      </c>
      <c r="G54" s="41" t="s">
        <v>159</v>
      </c>
      <c r="H54" s="41" t="s">
        <v>498</v>
      </c>
      <c r="I54" s="41" t="s">
        <v>505</v>
      </c>
    </row>
    <row r="55" spans="1:9" x14ac:dyDescent="0.4">
      <c r="A55" s="41" t="s">
        <v>117</v>
      </c>
      <c r="B55" s="41" t="s">
        <v>498</v>
      </c>
      <c r="C55" s="41"/>
      <c r="D55" s="41"/>
      <c r="E55" s="41"/>
      <c r="F55" s="41">
        <v>67</v>
      </c>
      <c r="G55" s="41" t="s">
        <v>540</v>
      </c>
      <c r="H55" s="41" t="s">
        <v>498</v>
      </c>
      <c r="I55" s="41" t="s">
        <v>505</v>
      </c>
    </row>
    <row r="56" spans="1:9" x14ac:dyDescent="0.4">
      <c r="A56" s="41" t="s">
        <v>165</v>
      </c>
      <c r="B56" s="41" t="s">
        <v>498</v>
      </c>
      <c r="C56" s="41"/>
      <c r="D56" s="41"/>
      <c r="E56" s="41"/>
      <c r="F56" s="41">
        <v>68</v>
      </c>
      <c r="G56" s="41" t="s">
        <v>127</v>
      </c>
      <c r="H56" s="41" t="s">
        <v>498</v>
      </c>
      <c r="I56" s="41" t="s">
        <v>505</v>
      </c>
    </row>
    <row r="57" spans="1:9" x14ac:dyDescent="0.4">
      <c r="A57" s="41" t="s">
        <v>159</v>
      </c>
      <c r="B57" s="41" t="s">
        <v>498</v>
      </c>
      <c r="C57" s="41"/>
      <c r="D57" s="41"/>
      <c r="E57" s="41"/>
      <c r="F57" s="41">
        <v>69</v>
      </c>
      <c r="G57" s="41" t="s">
        <v>163</v>
      </c>
      <c r="H57" s="41" t="s">
        <v>498</v>
      </c>
      <c r="I57" s="41" t="s">
        <v>505</v>
      </c>
    </row>
    <row r="58" spans="1:9" x14ac:dyDescent="0.4">
      <c r="A58" s="41" t="s">
        <v>176</v>
      </c>
      <c r="B58" s="41" t="s">
        <v>498</v>
      </c>
      <c r="C58" s="41"/>
      <c r="D58" s="41"/>
      <c r="E58" s="41"/>
      <c r="F58" s="41">
        <v>81</v>
      </c>
      <c r="G58" s="41" t="s">
        <v>541</v>
      </c>
      <c r="H58" s="41" t="s">
        <v>521</v>
      </c>
      <c r="I58" s="41" t="s">
        <v>522</v>
      </c>
    </row>
    <row r="59" spans="1:9" x14ac:dyDescent="0.4">
      <c r="A59" s="41" t="s">
        <v>127</v>
      </c>
      <c r="B59" s="41" t="s">
        <v>498</v>
      </c>
      <c r="C59" s="41"/>
      <c r="D59" s="41"/>
      <c r="E59" s="41"/>
      <c r="F59" s="41">
        <v>82</v>
      </c>
      <c r="G59" s="41" t="s">
        <v>520</v>
      </c>
      <c r="H59" s="41" t="s">
        <v>498</v>
      </c>
      <c r="I59" s="41" t="s">
        <v>505</v>
      </c>
    </row>
    <row r="60" spans="1:9" x14ac:dyDescent="0.4">
      <c r="A60" s="41" t="s">
        <v>163</v>
      </c>
      <c r="B60" s="41" t="s">
        <v>498</v>
      </c>
      <c r="C60" s="41"/>
      <c r="D60" s="41"/>
      <c r="E60" s="41"/>
      <c r="F60" s="41">
        <v>89</v>
      </c>
      <c r="G60" s="41" t="s">
        <v>179</v>
      </c>
      <c r="H60" s="41" t="s">
        <v>513</v>
      </c>
      <c r="I60" s="41" t="s">
        <v>514</v>
      </c>
    </row>
    <row r="61" spans="1:9" x14ac:dyDescent="0.4">
      <c r="A61" s="41"/>
      <c r="B61" s="41"/>
      <c r="C61" s="41"/>
      <c r="D61" s="41"/>
      <c r="E61" s="41"/>
      <c r="F61" s="41">
        <v>90</v>
      </c>
      <c r="G61" s="41" t="s">
        <v>227</v>
      </c>
      <c r="H61" s="41" t="s">
        <v>513</v>
      </c>
      <c r="I61" s="41" t="s">
        <v>514</v>
      </c>
    </row>
    <row r="62" spans="1:9" x14ac:dyDescent="0.4">
      <c r="A62" s="41" t="s">
        <v>425</v>
      </c>
      <c r="B62" s="41" t="s">
        <v>238</v>
      </c>
      <c r="C62" s="41"/>
      <c r="D62" s="41"/>
      <c r="E62" s="41"/>
      <c r="F62" s="41">
        <v>92</v>
      </c>
      <c r="G62" s="41" t="s">
        <v>542</v>
      </c>
      <c r="H62" s="41" t="s">
        <v>513</v>
      </c>
      <c r="I62" s="41" t="s">
        <v>514</v>
      </c>
    </row>
    <row r="63" spans="1:9" x14ac:dyDescent="0.4">
      <c r="A63" s="41" t="s">
        <v>426</v>
      </c>
      <c r="B63" s="41" t="s">
        <v>238</v>
      </c>
      <c r="C63" s="41"/>
      <c r="D63" s="41"/>
      <c r="E63" s="41"/>
      <c r="F63" s="41">
        <v>93</v>
      </c>
      <c r="G63" s="41" t="s">
        <v>543</v>
      </c>
      <c r="H63" s="41" t="s">
        <v>513</v>
      </c>
      <c r="I63" s="41" t="s">
        <v>514</v>
      </c>
    </row>
    <row r="64" spans="1:9" x14ac:dyDescent="0.4">
      <c r="A64" s="41" t="s">
        <v>421</v>
      </c>
      <c r="B64" s="41" t="s">
        <v>238</v>
      </c>
      <c r="C64" s="41"/>
      <c r="D64" s="41"/>
      <c r="E64" s="41"/>
      <c r="F64" s="41">
        <v>95</v>
      </c>
      <c r="G64" s="41" t="s">
        <v>525</v>
      </c>
      <c r="H64" s="41" t="s">
        <v>513</v>
      </c>
      <c r="I64" s="41" t="s">
        <v>514</v>
      </c>
    </row>
    <row r="65" spans="1:9" x14ac:dyDescent="0.4">
      <c r="A65" s="41" t="s">
        <v>420</v>
      </c>
      <c r="B65" s="41" t="s">
        <v>238</v>
      </c>
      <c r="C65" s="41"/>
      <c r="D65" s="41"/>
      <c r="E65" s="41"/>
      <c r="F65" s="41">
        <v>96</v>
      </c>
      <c r="G65" s="41" t="s">
        <v>526</v>
      </c>
      <c r="H65" s="41" t="s">
        <v>513</v>
      </c>
      <c r="I65" s="41" t="s">
        <v>514</v>
      </c>
    </row>
    <row r="66" spans="1:9" x14ac:dyDescent="0.4">
      <c r="A66" s="41" t="s">
        <v>423</v>
      </c>
      <c r="B66" s="41" t="s">
        <v>238</v>
      </c>
      <c r="C66" s="41"/>
      <c r="D66" s="41"/>
      <c r="E66" s="41"/>
      <c r="F66" s="41">
        <v>101</v>
      </c>
      <c r="G66" s="41" t="s">
        <v>544</v>
      </c>
      <c r="H66" s="41" t="s">
        <v>513</v>
      </c>
      <c r="I66" s="41" t="s">
        <v>514</v>
      </c>
    </row>
    <row r="67" spans="1:9" x14ac:dyDescent="0.4">
      <c r="A67" s="41" t="s">
        <v>568</v>
      </c>
      <c r="B67" s="41" t="s">
        <v>238</v>
      </c>
      <c r="C67" s="41"/>
      <c r="D67" s="41"/>
      <c r="E67" s="41"/>
      <c r="F67" s="41">
        <v>102</v>
      </c>
      <c r="G67" s="41" t="s">
        <v>545</v>
      </c>
      <c r="H67" s="41" t="s">
        <v>513</v>
      </c>
      <c r="I67" s="41" t="s">
        <v>514</v>
      </c>
    </row>
    <row r="68" spans="1:9" x14ac:dyDescent="0.4">
      <c r="A68" s="41" t="s">
        <v>422</v>
      </c>
      <c r="B68" s="41" t="s">
        <v>238</v>
      </c>
      <c r="C68" s="41"/>
      <c r="D68" s="41"/>
      <c r="E68" s="41"/>
      <c r="F68" s="41">
        <v>104</v>
      </c>
      <c r="G68" s="41" t="s">
        <v>546</v>
      </c>
      <c r="H68" s="41" t="s">
        <v>513</v>
      </c>
      <c r="I68" s="41" t="s">
        <v>514</v>
      </c>
    </row>
    <row r="69" spans="1:9" x14ac:dyDescent="0.4">
      <c r="A69" s="41"/>
      <c r="B69" s="41"/>
      <c r="C69" s="41"/>
      <c r="D69" s="41"/>
      <c r="E69" s="41"/>
      <c r="F69" s="41">
        <v>106</v>
      </c>
      <c r="G69" s="41" t="s">
        <v>547</v>
      </c>
      <c r="H69" s="41" t="s">
        <v>513</v>
      </c>
      <c r="I69" s="41" t="s">
        <v>514</v>
      </c>
    </row>
    <row r="70" spans="1:9" x14ac:dyDescent="0.4">
      <c r="A70" s="41" t="s">
        <v>557</v>
      </c>
      <c r="B70" s="41" t="s">
        <v>558</v>
      </c>
      <c r="C70" s="41"/>
      <c r="D70" s="41"/>
      <c r="E70" s="41"/>
      <c r="F70" s="41">
        <v>107</v>
      </c>
      <c r="G70" s="41" t="s">
        <v>548</v>
      </c>
      <c r="H70" s="41" t="s">
        <v>513</v>
      </c>
      <c r="I70" s="41" t="s">
        <v>514</v>
      </c>
    </row>
    <row r="71" spans="1:9" x14ac:dyDescent="0.4">
      <c r="A71" s="41" t="s">
        <v>560</v>
      </c>
      <c r="B71" s="41" t="s">
        <v>561</v>
      </c>
      <c r="C71" s="41"/>
      <c r="D71" s="41"/>
      <c r="E71" s="41"/>
      <c r="F71" s="41">
        <v>134</v>
      </c>
      <c r="G71" s="41" t="s">
        <v>229</v>
      </c>
      <c r="H71" s="41" t="s">
        <v>513</v>
      </c>
      <c r="I71" s="41" t="s">
        <v>514</v>
      </c>
    </row>
    <row r="72" spans="1:9" x14ac:dyDescent="0.4">
      <c r="A72" s="41" t="s">
        <v>559</v>
      </c>
      <c r="B72" s="42" t="s">
        <v>589</v>
      </c>
      <c r="C72" s="41"/>
      <c r="D72" s="41"/>
      <c r="E72" s="41"/>
      <c r="F72" s="41">
        <v>150</v>
      </c>
      <c r="G72" s="41" t="s">
        <v>549</v>
      </c>
      <c r="H72" s="41" t="s">
        <v>513</v>
      </c>
      <c r="I72" s="41" t="s">
        <v>514</v>
      </c>
    </row>
    <row r="73" spans="1:9" x14ac:dyDescent="0.4">
      <c r="A73" s="41"/>
      <c r="B73" s="41"/>
      <c r="C73" s="41"/>
      <c r="D73" s="41"/>
      <c r="E73" s="41"/>
      <c r="F73" s="41">
        <v>700</v>
      </c>
      <c r="G73" s="41" t="s">
        <v>550</v>
      </c>
      <c r="H73" s="41" t="s">
        <v>513</v>
      </c>
      <c r="I73" s="41" t="s">
        <v>514</v>
      </c>
    </row>
    <row r="74" spans="1:9" x14ac:dyDescent="0.4">
      <c r="A74" s="41"/>
      <c r="B74" s="41"/>
      <c r="C74" s="41"/>
      <c r="D74" s="41"/>
      <c r="E74" s="41"/>
      <c r="F74" s="41">
        <v>97</v>
      </c>
      <c r="G74" s="41" t="s">
        <v>380</v>
      </c>
      <c r="H74" s="41"/>
      <c r="I74" s="4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Personal</vt:lpstr>
      <vt:lpstr>Non_Personal</vt:lpstr>
      <vt:lpstr>Joints</vt:lpstr>
      <vt:lpstr>Personal_Deficiencies</vt:lpstr>
      <vt:lpstr>Non_Personal_Deficiencies</vt:lpstr>
      <vt:lpstr>Joints_Deficiencies</vt:lpstr>
      <vt:lpstr>SUMMARY</vt:lpstr>
      <vt:lpstr>Regions</vt:lpstr>
      <vt:lpstr>Joints!Joints_Data</vt:lpstr>
      <vt:lpstr>Non_Personal!Non_Personal_Data</vt:lpstr>
      <vt:lpstr>Personal!Personal_Data</vt:lpstr>
    </vt:vector>
  </TitlesOfParts>
  <Company>Canadian Western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Sagert</dc:creator>
  <cp:lastModifiedBy>Snehal</cp:lastModifiedBy>
  <cp:lastPrinted>2019-03-04T18:44:16Z</cp:lastPrinted>
  <dcterms:created xsi:type="dcterms:W3CDTF">2016-11-14T17:31:44Z</dcterms:created>
  <dcterms:modified xsi:type="dcterms:W3CDTF">2019-11-18T20:32:56Z</dcterms:modified>
</cp:coreProperties>
</file>